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solisservices-my.sharepoint.com/personal/t_a_debruin_uu_nl/Documents/Research/5. Simulation assisted review/final_paper/Excel_files/"/>
    </mc:Choice>
  </mc:AlternateContent>
  <xr:revisionPtr revIDLastSave="903" documentId="8_{D9958C35-91F6-437F-830F-99265BD298F6}" xr6:coauthVersionLast="47" xr6:coauthVersionMax="47" xr10:uidLastSave="{65FA57B5-2D6D-45C1-AEE7-511C94EE577A}"/>
  <bookViews>
    <workbookView xWindow="2460" yWindow="2850" windowWidth="28800" windowHeight="15285" firstSheet="4" activeTab="10" xr2:uid="{D50DDC7D-2616-41AD-8AC2-970BD066EC6F}"/>
  </bookViews>
  <sheets>
    <sheet name="Input parameters and start" sheetId="2" r:id="rId1"/>
    <sheet name="Input spectra" sheetId="1" r:id="rId2"/>
    <sheet name="Initial absorption" sheetId="4" r:id="rId3"/>
    <sheet name="Sychugov" sheetId="3" r:id="rId4"/>
    <sheet name="Reaching edge prob after ems 1" sheetId="8" r:id="rId5"/>
    <sheet name="Reaching edge prob after ems 2" sheetId="12" r:id="rId6"/>
    <sheet name="Reaching edge prob after ems 3" sheetId="15" r:id="rId7"/>
    <sheet name="Emission events" sheetId="5" r:id="rId8"/>
    <sheet name="AVT" sheetId="11" r:id="rId9"/>
    <sheet name="CRI" sheetId="14" r:id="rId10"/>
    <sheet name="Efficiencies" sheetId="7" r:id="rId11"/>
  </sheets>
  <externalReferences>
    <externalReference r:id="rId12"/>
  </externalReferences>
  <definedNames>
    <definedName name="_a_Duv">CRI!$Z$42</definedName>
    <definedName name="_aoi" comment="Angle of incidence">'Input parameters and start'!$C$18</definedName>
    <definedName name="_avg_d">'Input parameters and start'!$C$28</definedName>
    <definedName name="_c_light" comment="Speed of light">'Input parameters and start'!$C$40</definedName>
    <definedName name="_c1" comment="Luminophore 1 concentration">'Input parameters and start'!$C$10</definedName>
    <definedName name="_c2" comment="Luminophore 2 concentration">'Input parameters and start'!$C$11</definedName>
    <definedName name="_c3" comment="Concentration of luminophore 3">'Input parameters and start'!$C$12</definedName>
    <definedName name="_constant">CRI!$Z$21</definedName>
    <definedName name="_crit" comment="Critical angle">'Input parameters and start'!$C$17</definedName>
    <definedName name="_d" comment="Diagonal">'Input parameters and start'!$C$6</definedName>
    <definedName name="_diode_n">'Input parameters and start'!$C$36</definedName>
    <definedName name="_Duv_elab">CRI!$AA$56</definedName>
    <definedName name="_ec_loss" comment="Escape cone loss">'Input parameters and start'!$C$22</definedName>
    <definedName name="_h" comment="Height of LSC">'Input parameters and start'!$C$4</definedName>
    <definedName name="_h_planck" comment="Planck constant">'Input parameters and start'!$C$39</definedName>
    <definedName name="_J0">'Input parameters and start'!$C$33</definedName>
    <definedName name="_k_b" comment="Boltzmann constant">'Input parameters and start'!$C$42</definedName>
    <definedName name="_k_correction" comment="Correction factor k from Sychugov">'Input parameters and start'!$C$30</definedName>
    <definedName name="_k_in_ec_correction">'Input parameters and start'!$C$29</definedName>
    <definedName name="_k0">CRI!$Z$53</definedName>
    <definedName name="_k1">CRI!$Z$52</definedName>
    <definedName name="_k2">CRI!$Z$51</definedName>
    <definedName name="_k3">CRI!$Z$50</definedName>
    <definedName name="_k4">CRI!$Z$49</definedName>
    <definedName name="_k5">CRI!$Z$48</definedName>
    <definedName name="_k6">CRI!$Z$47</definedName>
    <definedName name="_L_threshold">CRI!$Z$27</definedName>
    <definedName name="_Lfp">CRI!$Z$41</definedName>
    <definedName name="_n_air" comment="Refractive index of air">'Input parameters and start'!$C$16</definedName>
    <definedName name="_n_cct">CRI!$Z$22</definedName>
    <definedName name="_n_wg" comment="Refractive index of waveguide">'Input parameters and start'!$C$15</definedName>
    <definedName name="_n1_cct">CRI!$Z$20</definedName>
    <definedName name="_n2_cct">CRI!$Z$19</definedName>
    <definedName name="_n3_cct">CRI!$Z$18</definedName>
    <definedName name="_planck_limit">CRI!$AA$57</definedName>
    <definedName name="_q_charge" comment="Elemental charge">'Input parameters and start'!$C$41</definedName>
    <definedName name="_QY1" comment="Quantum yield luminophore 1">'Input parameters and start'!$C$23</definedName>
    <definedName name="_QY2" comment="Quantum yield luminophore 2">'Input parameters and start'!$C$24</definedName>
    <definedName name="_QY3" comment="Quantum yield of third luminophore">'Input parameters and start'!$C$25</definedName>
    <definedName name="_r_S">'Input parameters and start'!$C$35</definedName>
    <definedName name="_r_sh">'Input parameters and start'!$C$34</definedName>
    <definedName name="_sc_area" comment="m^2">'Input parameters and start'!$C$7</definedName>
    <definedName name="_t" comment="Thickness of LSC">'Input parameters and start'!$C$5</definedName>
    <definedName name="_temp">'Input parameters and start'!$C$43</definedName>
    <definedName name="_transm" comment="Transmission for angle of incidence = 0">'Input parameters and start'!$C$18</definedName>
    <definedName name="_u">CRI!$Z$11</definedName>
    <definedName name="_v">CRI!$Z$12</definedName>
    <definedName name="_V_th">'Input parameters and start'!$C$44</definedName>
    <definedName name="_vv">CRI!$Z$13</definedName>
    <definedName name="_w" comment="Width of LSC">'Input parameters and start'!$C$3</definedName>
    <definedName name="_X">CRI!$Z$3</definedName>
    <definedName name="_xx">CRI!$Z$8</definedName>
    <definedName name="_xx_cct">CRI!$Z$16</definedName>
    <definedName name="_Y">CRI!$Z$4</definedName>
    <definedName name="_yy">CRI!$Z$9</definedName>
    <definedName name="_yy_cct">CRI!$Z$17</definedName>
    <definedName name="_Z">CRI!$Z$5</definedName>
    <definedName name="OpenSolver_ChosenSolver" localSheetId="0" hidden="1">SolveEngine</definedName>
    <definedName name="OpenSolver_DualsNewSheet" localSheetId="0" hidden="1">0</definedName>
    <definedName name="OpenSolver_LinearityCheck" localSheetId="0" hidden="1">1</definedName>
    <definedName name="OpenSolver_UpdateSensitivity" localSheetId="0" hidden="1">1</definedName>
    <definedName name="Solar_cell_area">'Input parameters and start'!$C$7</definedName>
    <definedName name="solver_adj" localSheetId="0" hidden="1">'Input parameters and start'!$C$10,'Input parameters and start'!#REF!</definedName>
    <definedName name="solver_cvg" localSheetId="0" hidden="1">0.01</definedName>
    <definedName name="solver_drv" localSheetId="0" hidden="1">2</definedName>
    <definedName name="solver_eng" localSheetId="0" hidden="1">1</definedName>
    <definedName name="solver_est" localSheetId="0" hidden="1">1</definedName>
    <definedName name="solver_itr" localSheetId="0" hidden="1">2147483647</definedName>
    <definedName name="solver_lhs1" localSheetId="0" hidden="1">'Input parameters and start'!$B$48</definedName>
    <definedName name="solver_lhs2" localSheetId="0" hidden="1">'Input parameters and start'!$C$10</definedName>
    <definedName name="solver_lhs3" localSheetId="0" hidden="1">'Input parameters and start'!#REF!</definedName>
    <definedName name="solver_mip" localSheetId="0" hidden="1">2147483647</definedName>
    <definedName name="solver_mni" localSheetId="0" hidden="1">30</definedName>
    <definedName name="solver_mrt" localSheetId="0" hidden="1">0.075</definedName>
    <definedName name="solver_msl" localSheetId="0" hidden="1">1</definedName>
    <definedName name="solver_neg" localSheetId="0" hidden="1">1</definedName>
    <definedName name="solver_nod" localSheetId="0" hidden="1">2147483647</definedName>
    <definedName name="solver_num" localSheetId="0" hidden="1">3</definedName>
    <definedName name="solver_nwt" localSheetId="0" hidden="1">1</definedName>
    <definedName name="solver_opt" localSheetId="0" hidden="1">'Input parameters and start'!$B$47</definedName>
    <definedName name="solver_pre" localSheetId="0" hidden="1">1</definedName>
    <definedName name="solver_rbv" localSheetId="0" hidden="1">2</definedName>
    <definedName name="solver_rel1" localSheetId="0" hidden="1">3</definedName>
    <definedName name="solver_rel2" localSheetId="0" hidden="1">1</definedName>
    <definedName name="solver_rel3" localSheetId="0" hidden="1">1</definedName>
    <definedName name="solver_rhs1" localSheetId="0" hidden="1">50</definedName>
    <definedName name="solver_rhs2" localSheetId="0" hidden="1">10000</definedName>
    <definedName name="solver_rhs3" localSheetId="0" hidden="1">10000</definedName>
    <definedName name="solver_rlx" localSheetId="0" hidden="1">2</definedName>
    <definedName name="solver_rsd" localSheetId="0" hidden="1">0</definedName>
    <definedName name="solver_scl" localSheetId="0" hidden="1">1</definedName>
    <definedName name="solver_sho" localSheetId="0" hidden="1">1</definedName>
    <definedName name="solver_ssz" localSheetId="0" hidden="1">100</definedName>
    <definedName name="solver_tim" localSheetId="0" hidden="1">2147483647</definedName>
    <definedName name="solver_tol" localSheetId="0" hidden="1">0.01</definedName>
    <definedName name="solver_typ" localSheetId="0" hidden="1">1</definedName>
    <definedName name="solver_val" localSheetId="0" hidden="1">0</definedName>
    <definedName name="solver_ver" localSheetId="0" hidden="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N49" i="5" l="1"/>
  <c r="DH246" i="5"/>
  <c r="CR246" i="5"/>
  <c r="CQ246" i="5"/>
  <c r="DW246" i="5" s="1"/>
  <c r="CP246" i="5"/>
  <c r="DP246" i="5" s="1"/>
  <c r="DP245" i="5"/>
  <c r="DJ245" i="5"/>
  <c r="DI245" i="5"/>
  <c r="CS245" i="5"/>
  <c r="CR245" i="5"/>
  <c r="CQ245" i="5"/>
  <c r="DW245" i="5" s="1"/>
  <c r="CP245" i="5"/>
  <c r="DH245" i="5" s="1"/>
  <c r="DH244" i="5"/>
  <c r="CR244" i="5"/>
  <c r="CS244" i="5" s="1"/>
  <c r="CQ244" i="5"/>
  <c r="DW244" i="5" s="1"/>
  <c r="CP244" i="5"/>
  <c r="DP244" i="5" s="1"/>
  <c r="DQ244" i="5" s="1"/>
  <c r="DJ243" i="5"/>
  <c r="DI243" i="5"/>
  <c r="CR243" i="5"/>
  <c r="CS243" i="5" s="1"/>
  <c r="CQ243" i="5"/>
  <c r="DW243" i="5" s="1"/>
  <c r="CP243" i="5"/>
  <c r="DH242" i="5"/>
  <c r="CR242" i="5"/>
  <c r="CQ242" i="5"/>
  <c r="DW242" i="5" s="1"/>
  <c r="CP242" i="5"/>
  <c r="DP242" i="5" s="1"/>
  <c r="DP241" i="5"/>
  <c r="DJ241" i="5"/>
  <c r="DI241" i="5"/>
  <c r="CS241" i="5"/>
  <c r="CR241" i="5"/>
  <c r="CQ241" i="5"/>
  <c r="DW241" i="5" s="1"/>
  <c r="CP241" i="5"/>
  <c r="DH241" i="5" s="1"/>
  <c r="DS240" i="5"/>
  <c r="DT240" i="5" s="1"/>
  <c r="DH240" i="5"/>
  <c r="CR240" i="5"/>
  <c r="CS240" i="5" s="1"/>
  <c r="CQ240" i="5"/>
  <c r="DW240" i="5" s="1"/>
  <c r="CP240" i="5"/>
  <c r="DP240" i="5" s="1"/>
  <c r="DQ240" i="5" s="1"/>
  <c r="DJ239" i="5"/>
  <c r="DI239" i="5"/>
  <c r="CR239" i="5"/>
  <c r="CS239" i="5" s="1"/>
  <c r="CQ239" i="5"/>
  <c r="DW239" i="5" s="1"/>
  <c r="CP239" i="5"/>
  <c r="CR238" i="5"/>
  <c r="CS238" i="5" s="1"/>
  <c r="CQ238" i="5"/>
  <c r="DW238" i="5" s="1"/>
  <c r="CP238" i="5"/>
  <c r="DP237" i="5"/>
  <c r="DI237" i="5"/>
  <c r="CR237" i="5"/>
  <c r="CQ237" i="5"/>
  <c r="DW237" i="5" s="1"/>
  <c r="CP237" i="5"/>
  <c r="DH237" i="5" s="1"/>
  <c r="DP236" i="5"/>
  <c r="DQ236" i="5" s="1"/>
  <c r="DH236" i="5"/>
  <c r="CR236" i="5"/>
  <c r="CS236" i="5" s="1"/>
  <c r="CQ236" i="5"/>
  <c r="DW236" i="5" s="1"/>
  <c r="CP236" i="5"/>
  <c r="DS235" i="5"/>
  <c r="DT235" i="5" s="1"/>
  <c r="DJ235" i="5"/>
  <c r="DI235" i="5"/>
  <c r="DH235" i="5"/>
  <c r="CR235" i="5"/>
  <c r="CS235" i="5" s="1"/>
  <c r="CQ235" i="5"/>
  <c r="DW235" i="5" s="1"/>
  <c r="CP235" i="5"/>
  <c r="DP235" i="5" s="1"/>
  <c r="DQ235" i="5" s="1"/>
  <c r="CR234" i="5"/>
  <c r="CS234" i="5" s="1"/>
  <c r="CQ234" i="5"/>
  <c r="DW234" i="5" s="1"/>
  <c r="CP234" i="5"/>
  <c r="DP233" i="5"/>
  <c r="DI233" i="5"/>
  <c r="CR233" i="5"/>
  <c r="CQ233" i="5"/>
  <c r="DW233" i="5" s="1"/>
  <c r="CP233" i="5"/>
  <c r="DH233" i="5" s="1"/>
  <c r="DP232" i="5"/>
  <c r="DQ232" i="5" s="1"/>
  <c r="DH232" i="5"/>
  <c r="CR232" i="5"/>
  <c r="CQ232" i="5"/>
  <c r="DW232" i="5" s="1"/>
  <c r="CP232" i="5"/>
  <c r="DJ231" i="5"/>
  <c r="DI231" i="5"/>
  <c r="CR231" i="5"/>
  <c r="CS231" i="5" s="1"/>
  <c r="CQ231" i="5"/>
  <c r="DW231" i="5" s="1"/>
  <c r="CP231" i="5"/>
  <c r="DP231" i="5" s="1"/>
  <c r="DW230" i="5"/>
  <c r="CR230" i="5"/>
  <c r="CS230" i="5" s="1"/>
  <c r="CQ230" i="5"/>
  <c r="DI230" i="5" s="1"/>
  <c r="CP230" i="5"/>
  <c r="DH230" i="5" s="1"/>
  <c r="DP229" i="5"/>
  <c r="DQ229" i="5" s="1"/>
  <c r="DJ229" i="5"/>
  <c r="DI229" i="5"/>
  <c r="CS229" i="5"/>
  <c r="CR229" i="5"/>
  <c r="CQ229" i="5"/>
  <c r="DW229" i="5" s="1"/>
  <c r="CP229" i="5"/>
  <c r="DH229" i="5" s="1"/>
  <c r="DJ228" i="5"/>
  <c r="CR228" i="5"/>
  <c r="CS228" i="5" s="1"/>
  <c r="CQ228" i="5"/>
  <c r="DW228" i="5" s="1"/>
  <c r="CP228" i="5"/>
  <c r="DH228" i="5" s="1"/>
  <c r="DI227" i="5"/>
  <c r="CR227" i="5"/>
  <c r="CS227" i="5" s="1"/>
  <c r="CQ227" i="5"/>
  <c r="DW227" i="5" s="1"/>
  <c r="CP227" i="5"/>
  <c r="DH227" i="5" s="1"/>
  <c r="DW226" i="5"/>
  <c r="CR226" i="5"/>
  <c r="CS226" i="5" s="1"/>
  <c r="CQ226" i="5"/>
  <c r="DI226" i="5" s="1"/>
  <c r="CP226" i="5"/>
  <c r="DH226" i="5" s="1"/>
  <c r="DJ225" i="5"/>
  <c r="DI225" i="5"/>
  <c r="DH225" i="5"/>
  <c r="CS225" i="5"/>
  <c r="CR225" i="5"/>
  <c r="CQ225" i="5"/>
  <c r="DW225" i="5" s="1"/>
  <c r="CP225" i="5"/>
  <c r="DP225" i="5" s="1"/>
  <c r="DW224" i="5"/>
  <c r="DP224" i="5"/>
  <c r="DQ224" i="5" s="1"/>
  <c r="DJ224" i="5"/>
  <c r="DH224" i="5"/>
  <c r="CR224" i="5"/>
  <c r="CS224" i="5" s="1"/>
  <c r="CQ224" i="5"/>
  <c r="DI224" i="5" s="1"/>
  <c r="CP224" i="5"/>
  <c r="DJ223" i="5"/>
  <c r="DI223" i="5"/>
  <c r="DH223" i="5"/>
  <c r="CR223" i="5"/>
  <c r="CS223" i="5" s="1"/>
  <c r="CQ223" i="5"/>
  <c r="DW223" i="5" s="1"/>
  <c r="CP223" i="5"/>
  <c r="DP223" i="5" s="1"/>
  <c r="DW222" i="5"/>
  <c r="DI222" i="5"/>
  <c r="DH222" i="5"/>
  <c r="CR222" i="5"/>
  <c r="CS222" i="5" s="1"/>
  <c r="CQ222" i="5"/>
  <c r="CP222" i="5"/>
  <c r="DP222" i="5" s="1"/>
  <c r="DJ221" i="5"/>
  <c r="CR221" i="5"/>
  <c r="CS221" i="5" s="1"/>
  <c r="CQ221" i="5"/>
  <c r="DW221" i="5" s="1"/>
  <c r="CP221" i="5"/>
  <c r="DP221" i="5" s="1"/>
  <c r="DS220" i="5"/>
  <c r="DT220" i="5" s="1"/>
  <c r="DI220" i="5"/>
  <c r="DH220" i="5"/>
  <c r="CR220" i="5"/>
  <c r="CQ220" i="5"/>
  <c r="DW220" i="5" s="1"/>
  <c r="CP220" i="5"/>
  <c r="DP220" i="5" s="1"/>
  <c r="DQ220" i="5" s="1"/>
  <c r="DJ219" i="5"/>
  <c r="CR219" i="5"/>
  <c r="CS219" i="5" s="1"/>
  <c r="CQ219" i="5"/>
  <c r="DW219" i="5" s="1"/>
  <c r="CP219" i="5"/>
  <c r="DH219" i="5" s="1"/>
  <c r="DS218" i="5"/>
  <c r="DT218" i="5" s="1"/>
  <c r="DI218" i="5"/>
  <c r="DH218" i="5"/>
  <c r="CR218" i="5"/>
  <c r="CQ218" i="5"/>
  <c r="DW218" i="5" s="1"/>
  <c r="CP218" i="5"/>
  <c r="DP218" i="5" s="1"/>
  <c r="DQ218" i="5" s="1"/>
  <c r="DJ217" i="5"/>
  <c r="CR217" i="5"/>
  <c r="CS217" i="5" s="1"/>
  <c r="CQ217" i="5"/>
  <c r="DW217" i="5" s="1"/>
  <c r="CP217" i="5"/>
  <c r="DH217" i="5" s="1"/>
  <c r="DS216" i="5"/>
  <c r="DT216" i="5" s="1"/>
  <c r="DI216" i="5"/>
  <c r="DH216" i="5"/>
  <c r="CR216" i="5"/>
  <c r="DJ216" i="5" s="1"/>
  <c r="CQ216" i="5"/>
  <c r="DW216" i="5" s="1"/>
  <c r="CP216" i="5"/>
  <c r="DP216" i="5" s="1"/>
  <c r="DQ216" i="5" s="1"/>
  <c r="DQ215" i="5"/>
  <c r="DP215" i="5"/>
  <c r="DS215" i="5" s="1"/>
  <c r="DT215" i="5" s="1"/>
  <c r="DJ215" i="5"/>
  <c r="CR215" i="5"/>
  <c r="CS215" i="5" s="1"/>
  <c r="CQ215" i="5"/>
  <c r="DI215" i="5" s="1"/>
  <c r="CP215" i="5"/>
  <c r="DH215" i="5" s="1"/>
  <c r="DJ214" i="5"/>
  <c r="DI214" i="5"/>
  <c r="DH214" i="5"/>
  <c r="CS214" i="5"/>
  <c r="CR214" i="5"/>
  <c r="CQ214" i="5"/>
  <c r="DW214" i="5" s="1"/>
  <c r="CP214" i="5"/>
  <c r="DP214" i="5" s="1"/>
  <c r="DW213" i="5"/>
  <c r="DP213" i="5"/>
  <c r="DS213" i="5" s="1"/>
  <c r="DT213" i="5" s="1"/>
  <c r="CR213" i="5"/>
  <c r="CQ213" i="5"/>
  <c r="DI213" i="5" s="1"/>
  <c r="CP213" i="5"/>
  <c r="DH213" i="5" s="1"/>
  <c r="DI212" i="5"/>
  <c r="DH212" i="5"/>
  <c r="CR212" i="5"/>
  <c r="DJ212" i="5" s="1"/>
  <c r="CQ212" i="5"/>
  <c r="DW212" i="5" s="1"/>
  <c r="CP212" i="5"/>
  <c r="DP212" i="5" s="1"/>
  <c r="CR211" i="5"/>
  <c r="CS211" i="5" s="1"/>
  <c r="CQ211" i="5"/>
  <c r="DI211" i="5" s="1"/>
  <c r="CP211" i="5"/>
  <c r="DI210" i="5"/>
  <c r="CR210" i="5"/>
  <c r="CQ210" i="5"/>
  <c r="DW210" i="5" s="1"/>
  <c r="CP210" i="5"/>
  <c r="DH210" i="5" s="1"/>
  <c r="DW209" i="5"/>
  <c r="DP209" i="5"/>
  <c r="DQ209" i="5" s="1"/>
  <c r="DJ209" i="5"/>
  <c r="DH209" i="5"/>
  <c r="CR209" i="5"/>
  <c r="CS209" i="5" s="1"/>
  <c r="CQ209" i="5"/>
  <c r="DI209" i="5" s="1"/>
  <c r="CP209" i="5"/>
  <c r="DP208" i="5"/>
  <c r="DJ208" i="5"/>
  <c r="DI208" i="5"/>
  <c r="CR208" i="5"/>
  <c r="CS208" i="5" s="1"/>
  <c r="CQ208" i="5"/>
  <c r="DW208" i="5" s="1"/>
  <c r="CP208" i="5"/>
  <c r="DH208" i="5" s="1"/>
  <c r="DJ207" i="5"/>
  <c r="DH207" i="5"/>
  <c r="CR207" i="5"/>
  <c r="CS207" i="5" s="1"/>
  <c r="CQ207" i="5"/>
  <c r="DI207" i="5" s="1"/>
  <c r="CP207" i="5"/>
  <c r="DP207" i="5" s="1"/>
  <c r="DJ206" i="5"/>
  <c r="DI206" i="5"/>
  <c r="DH206" i="5"/>
  <c r="CS206" i="5"/>
  <c r="CR206" i="5"/>
  <c r="CQ206" i="5"/>
  <c r="DW206" i="5" s="1"/>
  <c r="CP206" i="5"/>
  <c r="DP206" i="5" s="1"/>
  <c r="DW205" i="5"/>
  <c r="DP205" i="5"/>
  <c r="DS205" i="5" s="1"/>
  <c r="DT205" i="5" s="1"/>
  <c r="CR205" i="5"/>
  <c r="CQ205" i="5"/>
  <c r="DI205" i="5" s="1"/>
  <c r="CP205" i="5"/>
  <c r="DH205" i="5" s="1"/>
  <c r="DH204" i="5"/>
  <c r="CR204" i="5"/>
  <c r="CS204" i="5" s="1"/>
  <c r="CQ204" i="5"/>
  <c r="CP204" i="5"/>
  <c r="DP204" i="5" s="1"/>
  <c r="DJ203" i="5"/>
  <c r="CS203" i="5"/>
  <c r="CR203" i="5"/>
  <c r="CQ203" i="5"/>
  <c r="DW203" i="5" s="1"/>
  <c r="CP203" i="5"/>
  <c r="DS202" i="5"/>
  <c r="DT202" i="5" s="1"/>
  <c r="DQ202" i="5"/>
  <c r="DP202" i="5"/>
  <c r="DI202" i="5"/>
  <c r="DH202" i="5"/>
  <c r="CR202" i="5"/>
  <c r="CQ202" i="5"/>
  <c r="DW202" i="5" s="1"/>
  <c r="CP202" i="5"/>
  <c r="DP201" i="5"/>
  <c r="DJ201" i="5"/>
  <c r="DI201" i="5"/>
  <c r="CS201" i="5"/>
  <c r="CR201" i="5"/>
  <c r="CQ201" i="5"/>
  <c r="DW201" i="5" s="1"/>
  <c r="CP201" i="5"/>
  <c r="DH201" i="5" s="1"/>
  <c r="DS200" i="5"/>
  <c r="DT200" i="5" s="1"/>
  <c r="DH200" i="5"/>
  <c r="CR200" i="5"/>
  <c r="CS200" i="5" s="1"/>
  <c r="CQ200" i="5"/>
  <c r="DI200" i="5" s="1"/>
  <c r="CP200" i="5"/>
  <c r="DP200" i="5" s="1"/>
  <c r="DQ200" i="5" s="1"/>
  <c r="DJ199" i="5"/>
  <c r="CS199" i="5"/>
  <c r="CR199" i="5"/>
  <c r="CQ199" i="5"/>
  <c r="DW199" i="5" s="1"/>
  <c r="CP199" i="5"/>
  <c r="DS198" i="5"/>
  <c r="DT198" i="5" s="1"/>
  <c r="DQ198" i="5"/>
  <c r="DP198" i="5"/>
  <c r="DI198" i="5"/>
  <c r="DH198" i="5"/>
  <c r="CR198" i="5"/>
  <c r="CQ198" i="5"/>
  <c r="DW198" i="5" s="1"/>
  <c r="CP198" i="5"/>
  <c r="DP197" i="5"/>
  <c r="DJ197" i="5"/>
  <c r="DI197" i="5"/>
  <c r="CR197" i="5"/>
  <c r="CS197" i="5" s="1"/>
  <c r="CQ197" i="5"/>
  <c r="DW197" i="5" s="1"/>
  <c r="CP197" i="5"/>
  <c r="DH197" i="5" s="1"/>
  <c r="DH196" i="5"/>
  <c r="CR196" i="5"/>
  <c r="CQ196" i="5"/>
  <c r="DI196" i="5" s="1"/>
  <c r="CP196" i="5"/>
  <c r="DP196" i="5" s="1"/>
  <c r="DQ196" i="5" s="1"/>
  <c r="DP195" i="5"/>
  <c r="CR195" i="5"/>
  <c r="DJ195" i="5" s="1"/>
  <c r="CQ195" i="5"/>
  <c r="DI195" i="5" s="1"/>
  <c r="CP195" i="5"/>
  <c r="DH195" i="5" s="1"/>
  <c r="DP194" i="5"/>
  <c r="DS194" i="5" s="1"/>
  <c r="DT194" i="5" s="1"/>
  <c r="DI194" i="5"/>
  <c r="DH194" i="5"/>
  <c r="CR194" i="5"/>
  <c r="DJ194" i="5" s="1"/>
  <c r="CQ194" i="5"/>
  <c r="DW194" i="5" s="1"/>
  <c r="CP194" i="5"/>
  <c r="DW193" i="5"/>
  <c r="DS193" i="5"/>
  <c r="DT193" i="5" s="1"/>
  <c r="DP193" i="5"/>
  <c r="DQ193" i="5" s="1"/>
  <c r="DJ193" i="5"/>
  <c r="DI193" i="5"/>
  <c r="DH193" i="5"/>
  <c r="CR193" i="5"/>
  <c r="CS193" i="5" s="1"/>
  <c r="CQ193" i="5"/>
  <c r="CP193" i="5"/>
  <c r="DJ192" i="5"/>
  <c r="CR192" i="5"/>
  <c r="CS192" i="5" s="1"/>
  <c r="CQ192" i="5"/>
  <c r="DW192" i="5" s="1"/>
  <c r="CP192" i="5"/>
  <c r="DP192" i="5" s="1"/>
  <c r="DQ192" i="5" s="1"/>
  <c r="DW191" i="5"/>
  <c r="DJ191" i="5"/>
  <c r="CS191" i="5"/>
  <c r="CR191" i="5"/>
  <c r="CQ191" i="5"/>
  <c r="DI191" i="5" s="1"/>
  <c r="CP191" i="5"/>
  <c r="DH191" i="5" s="1"/>
  <c r="DQ190" i="5"/>
  <c r="DP190" i="5"/>
  <c r="DS190" i="5" s="1"/>
  <c r="DT190" i="5" s="1"/>
  <c r="DI190" i="5"/>
  <c r="DH190" i="5"/>
  <c r="CS190" i="5"/>
  <c r="CR190" i="5"/>
  <c r="DJ190" i="5" s="1"/>
  <c r="CQ190" i="5"/>
  <c r="DW190" i="5" s="1"/>
  <c r="CP190" i="5"/>
  <c r="DW189" i="5"/>
  <c r="DJ189" i="5"/>
  <c r="DI189" i="5"/>
  <c r="DH189" i="5"/>
  <c r="CR189" i="5"/>
  <c r="CS189" i="5" s="1"/>
  <c r="CQ189" i="5"/>
  <c r="CP189" i="5"/>
  <c r="DP189" i="5" s="1"/>
  <c r="DW188" i="5"/>
  <c r="DI188" i="5"/>
  <c r="CR188" i="5"/>
  <c r="DJ188" i="5" s="1"/>
  <c r="CQ188" i="5"/>
  <c r="CP188" i="5"/>
  <c r="DP188" i="5" s="1"/>
  <c r="DQ188" i="5" s="1"/>
  <c r="DW187" i="5"/>
  <c r="DJ187" i="5"/>
  <c r="CS187" i="5"/>
  <c r="CR187" i="5"/>
  <c r="CQ187" i="5"/>
  <c r="DI187" i="5" s="1"/>
  <c r="CP187" i="5"/>
  <c r="DH187" i="5" s="1"/>
  <c r="DQ186" i="5"/>
  <c r="DP186" i="5"/>
  <c r="DS186" i="5" s="1"/>
  <c r="DT186" i="5" s="1"/>
  <c r="DI186" i="5"/>
  <c r="DH186" i="5"/>
  <c r="CS186" i="5"/>
  <c r="CR186" i="5"/>
  <c r="DJ186" i="5" s="1"/>
  <c r="CQ186" i="5"/>
  <c r="DW186" i="5" s="1"/>
  <c r="CP186" i="5"/>
  <c r="DW185" i="5"/>
  <c r="DJ185" i="5"/>
  <c r="DI185" i="5"/>
  <c r="DH185" i="5"/>
  <c r="CR185" i="5"/>
  <c r="CS185" i="5" s="1"/>
  <c r="CQ185" i="5"/>
  <c r="CP185" i="5"/>
  <c r="DP185" i="5" s="1"/>
  <c r="DW184" i="5"/>
  <c r="DI184" i="5"/>
  <c r="CR184" i="5"/>
  <c r="CQ184" i="5"/>
  <c r="CP184" i="5"/>
  <c r="DP183" i="5"/>
  <c r="DJ183" i="5"/>
  <c r="CR183" i="5"/>
  <c r="CS183" i="5" s="1"/>
  <c r="CQ183" i="5"/>
  <c r="DI183" i="5" s="1"/>
  <c r="CP183" i="5"/>
  <c r="DH183" i="5" s="1"/>
  <c r="DP182" i="5"/>
  <c r="DS182" i="5" s="1"/>
  <c r="DT182" i="5" s="1"/>
  <c r="DJ182" i="5"/>
  <c r="DI182" i="5"/>
  <c r="DH182" i="5"/>
  <c r="CS182" i="5"/>
  <c r="CR182" i="5"/>
  <c r="CQ182" i="5"/>
  <c r="DW182" i="5" s="1"/>
  <c r="CP182" i="5"/>
  <c r="DW181" i="5"/>
  <c r="DP181" i="5"/>
  <c r="DS181" i="5" s="1"/>
  <c r="DT181" i="5" s="1"/>
  <c r="DI181" i="5"/>
  <c r="DH181" i="5"/>
  <c r="CR181" i="5"/>
  <c r="CS181" i="5" s="1"/>
  <c r="CQ181" i="5"/>
  <c r="CP181" i="5"/>
  <c r="DT180" i="5"/>
  <c r="DS180" i="5"/>
  <c r="DP180" i="5"/>
  <c r="DQ180" i="5" s="1"/>
  <c r="DJ180" i="5"/>
  <c r="DH180" i="5"/>
  <c r="CS180" i="5"/>
  <c r="CR180" i="5"/>
  <c r="CQ180" i="5"/>
  <c r="DI180" i="5" s="1"/>
  <c r="CP180" i="5"/>
  <c r="DW179" i="5"/>
  <c r="DJ179" i="5"/>
  <c r="CS179" i="5"/>
  <c r="CR179" i="5"/>
  <c r="CQ179" i="5"/>
  <c r="DI179" i="5" s="1"/>
  <c r="CP179" i="5"/>
  <c r="DI178" i="5"/>
  <c r="CS178" i="5"/>
  <c r="CR178" i="5"/>
  <c r="DJ178" i="5" s="1"/>
  <c r="CQ178" i="5"/>
  <c r="DW178" i="5" s="1"/>
  <c r="CP178" i="5"/>
  <c r="DH178" i="5" s="1"/>
  <c r="DP177" i="5"/>
  <c r="DS177" i="5" s="1"/>
  <c r="DT177" i="5" s="1"/>
  <c r="DH177" i="5"/>
  <c r="CR177" i="5"/>
  <c r="CQ177" i="5"/>
  <c r="DI177" i="5" s="1"/>
  <c r="CP177" i="5"/>
  <c r="DW176" i="5"/>
  <c r="DT176" i="5"/>
  <c r="DS176" i="5"/>
  <c r="DQ176" i="5"/>
  <c r="DP176" i="5"/>
  <c r="DJ176" i="5"/>
  <c r="DI176" i="5"/>
  <c r="DH176" i="5"/>
  <c r="CS176" i="5"/>
  <c r="CR176" i="5"/>
  <c r="CQ176" i="5"/>
  <c r="CP176" i="5"/>
  <c r="DS175" i="5"/>
  <c r="DT175" i="5" s="1"/>
  <c r="DJ175" i="5"/>
  <c r="CS175" i="5"/>
  <c r="CR175" i="5"/>
  <c r="CQ175" i="5"/>
  <c r="CP175" i="5"/>
  <c r="DP175" i="5" s="1"/>
  <c r="DQ175" i="5" s="1"/>
  <c r="DJ174" i="5"/>
  <c r="CS174" i="5"/>
  <c r="CR174" i="5"/>
  <c r="CQ174" i="5"/>
  <c r="DW174" i="5" s="1"/>
  <c r="CP174" i="5"/>
  <c r="DQ173" i="5"/>
  <c r="DP173" i="5"/>
  <c r="DS173" i="5" s="1"/>
  <c r="DT173" i="5" s="1"/>
  <c r="CR173" i="5"/>
  <c r="DJ173" i="5" s="1"/>
  <c r="CQ173" i="5"/>
  <c r="CP173" i="5"/>
  <c r="DH173" i="5" s="1"/>
  <c r="DQ172" i="5"/>
  <c r="DP172" i="5"/>
  <c r="DS172" i="5" s="1"/>
  <c r="DT172" i="5" s="1"/>
  <c r="DI172" i="5"/>
  <c r="DH172" i="5"/>
  <c r="CS172" i="5"/>
  <c r="CR172" i="5"/>
  <c r="DJ172" i="5" s="1"/>
  <c r="CQ172" i="5"/>
  <c r="DW172" i="5" s="1"/>
  <c r="CP172" i="5"/>
  <c r="DW171" i="5"/>
  <c r="DT171" i="5"/>
  <c r="DS171" i="5"/>
  <c r="DJ171" i="5"/>
  <c r="DI171" i="5"/>
  <c r="DH171" i="5"/>
  <c r="CS171" i="5"/>
  <c r="CR171" i="5"/>
  <c r="CQ171" i="5"/>
  <c r="CP171" i="5"/>
  <c r="DP171" i="5" s="1"/>
  <c r="DQ171" i="5" s="1"/>
  <c r="CR170" i="5"/>
  <c r="DJ170" i="5" s="1"/>
  <c r="CQ170" i="5"/>
  <c r="DW170" i="5" s="1"/>
  <c r="CP170" i="5"/>
  <c r="DW169" i="5"/>
  <c r="DT169" i="5"/>
  <c r="DQ169" i="5"/>
  <c r="DP169" i="5"/>
  <c r="DS169" i="5" s="1"/>
  <c r="DI169" i="5"/>
  <c r="CS169" i="5"/>
  <c r="CR169" i="5"/>
  <c r="DJ169" i="5" s="1"/>
  <c r="CQ169" i="5"/>
  <c r="CP169" i="5"/>
  <c r="DH169" i="5" s="1"/>
  <c r="DP168" i="5"/>
  <c r="DH168" i="5"/>
  <c r="CS168" i="5"/>
  <c r="CR168" i="5"/>
  <c r="DJ168" i="5" s="1"/>
  <c r="CQ168" i="5"/>
  <c r="DI168" i="5" s="1"/>
  <c r="CP168" i="5"/>
  <c r="DW167" i="5"/>
  <c r="DJ167" i="5"/>
  <c r="DI167" i="5"/>
  <c r="CS167" i="5"/>
  <c r="CR167" i="5"/>
  <c r="CQ167" i="5"/>
  <c r="CP167" i="5"/>
  <c r="DP167" i="5" s="1"/>
  <c r="DS167" i="5" s="1"/>
  <c r="DT167" i="5" s="1"/>
  <c r="DW166" i="5"/>
  <c r="DT166" i="5"/>
  <c r="DJ166" i="5"/>
  <c r="DI166" i="5"/>
  <c r="CS166" i="5"/>
  <c r="CR166" i="5"/>
  <c r="CQ166" i="5"/>
  <c r="CP166" i="5"/>
  <c r="DP166" i="5" s="1"/>
  <c r="DS166" i="5" s="1"/>
  <c r="DI165" i="5"/>
  <c r="DH165" i="5"/>
  <c r="CR165" i="5"/>
  <c r="CS165" i="5" s="1"/>
  <c r="CQ165" i="5"/>
  <c r="DW165" i="5" s="1"/>
  <c r="CP165" i="5"/>
  <c r="DP165" i="5" s="1"/>
  <c r="DP164" i="5"/>
  <c r="DS164" i="5" s="1"/>
  <c r="DT164" i="5" s="1"/>
  <c r="DJ164" i="5"/>
  <c r="CR164" i="5"/>
  <c r="CS164" i="5" s="1"/>
  <c r="CQ164" i="5"/>
  <c r="DI164" i="5" s="1"/>
  <c r="CP164" i="5"/>
  <c r="DH164" i="5" s="1"/>
  <c r="DS163" i="5"/>
  <c r="DT163" i="5" s="1"/>
  <c r="DP163" i="5"/>
  <c r="DQ163" i="5" s="1"/>
  <c r="DI163" i="5"/>
  <c r="DH163" i="5"/>
  <c r="CS163" i="5"/>
  <c r="CR163" i="5"/>
  <c r="DJ163" i="5" s="1"/>
  <c r="CQ163" i="5"/>
  <c r="DW163" i="5" s="1"/>
  <c r="CP163" i="5"/>
  <c r="DJ162" i="5"/>
  <c r="DI162" i="5"/>
  <c r="CS162" i="5"/>
  <c r="CR162" i="5"/>
  <c r="CQ162" i="5"/>
  <c r="DW162" i="5" s="1"/>
  <c r="CP162" i="5"/>
  <c r="DH162" i="5" s="1"/>
  <c r="DI161" i="5"/>
  <c r="DH161" i="5"/>
  <c r="CR161" i="5"/>
  <c r="CS161" i="5" s="1"/>
  <c r="CQ161" i="5"/>
  <c r="DW161" i="5" s="1"/>
  <c r="CP161" i="5"/>
  <c r="DP161" i="5" s="1"/>
  <c r="DP160" i="5"/>
  <c r="DS160" i="5" s="1"/>
  <c r="DT160" i="5" s="1"/>
  <c r="DJ160" i="5"/>
  <c r="CR160" i="5"/>
  <c r="CS160" i="5" s="1"/>
  <c r="CQ160" i="5"/>
  <c r="DI160" i="5" s="1"/>
  <c r="CP160" i="5"/>
  <c r="DH160" i="5" s="1"/>
  <c r="DS159" i="5"/>
  <c r="DT159" i="5" s="1"/>
  <c r="DP159" i="5"/>
  <c r="DQ159" i="5" s="1"/>
  <c r="DI159" i="5"/>
  <c r="DH159" i="5"/>
  <c r="CS159" i="5"/>
  <c r="CR159" i="5"/>
  <c r="DJ159" i="5" s="1"/>
  <c r="CQ159" i="5"/>
  <c r="DW159" i="5" s="1"/>
  <c r="CP159" i="5"/>
  <c r="DI158" i="5"/>
  <c r="CR158" i="5"/>
  <c r="CQ158" i="5"/>
  <c r="DW158" i="5" s="1"/>
  <c r="CP158" i="5"/>
  <c r="DH158" i="5" s="1"/>
  <c r="DP157" i="5"/>
  <c r="DI157" i="5"/>
  <c r="DH157" i="5"/>
  <c r="CR157" i="5"/>
  <c r="CQ157" i="5"/>
  <c r="DW157" i="5" s="1"/>
  <c r="CP157" i="5"/>
  <c r="DP156" i="5"/>
  <c r="DQ156" i="5" s="1"/>
  <c r="DJ156" i="5"/>
  <c r="CR156" i="5"/>
  <c r="CS156" i="5" s="1"/>
  <c r="CQ156" i="5"/>
  <c r="DI156" i="5" s="1"/>
  <c r="CP156" i="5"/>
  <c r="DH156" i="5" s="1"/>
  <c r="DI155" i="5"/>
  <c r="DH155" i="5"/>
  <c r="CR155" i="5"/>
  <c r="CS155" i="5" s="1"/>
  <c r="CQ155" i="5"/>
  <c r="DW155" i="5" s="1"/>
  <c r="CP155" i="5"/>
  <c r="DP155" i="5" s="1"/>
  <c r="DQ155" i="5" s="1"/>
  <c r="DI154" i="5"/>
  <c r="CR154" i="5"/>
  <c r="CS154" i="5" s="1"/>
  <c r="CQ154" i="5"/>
  <c r="DW154" i="5" s="1"/>
  <c r="CP154" i="5"/>
  <c r="DH154" i="5" s="1"/>
  <c r="DS153" i="5"/>
  <c r="DT153" i="5" s="1"/>
  <c r="DP153" i="5"/>
  <c r="DQ153" i="5" s="1"/>
  <c r="DI153" i="5"/>
  <c r="DH153" i="5"/>
  <c r="CR153" i="5"/>
  <c r="CQ153" i="5"/>
  <c r="DW153" i="5" s="1"/>
  <c r="CP153" i="5"/>
  <c r="DP152" i="5"/>
  <c r="DQ152" i="5" s="1"/>
  <c r="DJ152" i="5"/>
  <c r="CR152" i="5"/>
  <c r="CS152" i="5" s="1"/>
  <c r="CQ152" i="5"/>
  <c r="DI152" i="5" s="1"/>
  <c r="CP152" i="5"/>
  <c r="DH152" i="5" s="1"/>
  <c r="DH151" i="5"/>
  <c r="CR151" i="5"/>
  <c r="DJ151" i="5" s="1"/>
  <c r="CQ151" i="5"/>
  <c r="DI151" i="5" s="1"/>
  <c r="CP151" i="5"/>
  <c r="DP151" i="5" s="1"/>
  <c r="DP150" i="5"/>
  <c r="DS150" i="5" s="1"/>
  <c r="DT150" i="5" s="1"/>
  <c r="DJ150" i="5"/>
  <c r="DI150" i="5"/>
  <c r="DH150" i="5"/>
  <c r="CR150" i="5"/>
  <c r="CS150" i="5" s="1"/>
  <c r="CQ150" i="5"/>
  <c r="DW150" i="5" s="1"/>
  <c r="CP150" i="5"/>
  <c r="DP149" i="5"/>
  <c r="DQ149" i="5" s="1"/>
  <c r="DI149" i="5"/>
  <c r="DH149" i="5"/>
  <c r="CR149" i="5"/>
  <c r="CS149" i="5" s="1"/>
  <c r="CQ149" i="5"/>
  <c r="DW149" i="5" s="1"/>
  <c r="CP149" i="5"/>
  <c r="DJ148" i="5"/>
  <c r="CR148" i="5"/>
  <c r="CS148" i="5" s="1"/>
  <c r="CQ148" i="5"/>
  <c r="DI148" i="5" s="1"/>
  <c r="CP148" i="5"/>
  <c r="DH148" i="5" s="1"/>
  <c r="CR147" i="5"/>
  <c r="DJ147" i="5" s="1"/>
  <c r="CQ147" i="5"/>
  <c r="DI147" i="5" s="1"/>
  <c r="CP147" i="5"/>
  <c r="DP147" i="5" s="1"/>
  <c r="DJ146" i="5"/>
  <c r="CR146" i="5"/>
  <c r="CS146" i="5" s="1"/>
  <c r="CQ146" i="5"/>
  <c r="DW146" i="5" s="1"/>
  <c r="CP146" i="5"/>
  <c r="DH146" i="5" s="1"/>
  <c r="DP145" i="5"/>
  <c r="DS145" i="5" s="1"/>
  <c r="DT145" i="5" s="1"/>
  <c r="DH145" i="5"/>
  <c r="CR145" i="5"/>
  <c r="CQ145" i="5"/>
  <c r="DW145" i="5" s="1"/>
  <c r="CP145" i="5"/>
  <c r="DP144" i="5"/>
  <c r="DJ144" i="5"/>
  <c r="DI144" i="5"/>
  <c r="DH144" i="5"/>
  <c r="CS144" i="5"/>
  <c r="CR144" i="5"/>
  <c r="CQ144" i="5"/>
  <c r="DW144" i="5" s="1"/>
  <c r="CP144" i="5"/>
  <c r="DJ143" i="5"/>
  <c r="DI143" i="5"/>
  <c r="DH143" i="5"/>
  <c r="CR143" i="5"/>
  <c r="CS143" i="5" s="1"/>
  <c r="CQ143" i="5"/>
  <c r="DW143" i="5" s="1"/>
  <c r="CP143" i="5"/>
  <c r="DP143" i="5" s="1"/>
  <c r="DQ143" i="5" s="1"/>
  <c r="DJ142" i="5"/>
  <c r="CR142" i="5"/>
  <c r="CS142" i="5" s="1"/>
  <c r="CQ142" i="5"/>
  <c r="DI142" i="5" s="1"/>
  <c r="CP142" i="5"/>
  <c r="DP141" i="5"/>
  <c r="DS141" i="5" s="1"/>
  <c r="DT141" i="5" s="1"/>
  <c r="DH141" i="5"/>
  <c r="CR141" i="5"/>
  <c r="DJ141" i="5" s="1"/>
  <c r="CQ141" i="5"/>
  <c r="DW141" i="5" s="1"/>
  <c r="CP141" i="5"/>
  <c r="DQ140" i="5"/>
  <c r="DP140" i="5"/>
  <c r="DS140" i="5" s="1"/>
  <c r="DT140" i="5" s="1"/>
  <c r="DJ140" i="5"/>
  <c r="DI140" i="5"/>
  <c r="DH140" i="5"/>
  <c r="CS140" i="5"/>
  <c r="CR140" i="5"/>
  <c r="CQ140" i="5"/>
  <c r="DW140" i="5" s="1"/>
  <c r="CP140" i="5"/>
  <c r="DJ139" i="5"/>
  <c r="DI139" i="5"/>
  <c r="DH139" i="5"/>
  <c r="CR139" i="5"/>
  <c r="CS139" i="5" s="1"/>
  <c r="CQ139" i="5"/>
  <c r="DW139" i="5" s="1"/>
  <c r="CP139" i="5"/>
  <c r="DP139" i="5" s="1"/>
  <c r="DQ139" i="5" s="1"/>
  <c r="DW138" i="5"/>
  <c r="DJ138" i="5"/>
  <c r="CR138" i="5"/>
  <c r="CS138" i="5" s="1"/>
  <c r="CQ138" i="5"/>
  <c r="DI138" i="5" s="1"/>
  <c r="CP138" i="5"/>
  <c r="DP137" i="5"/>
  <c r="DS137" i="5" s="1"/>
  <c r="DT137" i="5" s="1"/>
  <c r="DH137" i="5"/>
  <c r="CR137" i="5"/>
  <c r="CQ137" i="5"/>
  <c r="DW137" i="5" s="1"/>
  <c r="CP137" i="5"/>
  <c r="DP136" i="5"/>
  <c r="DS136" i="5" s="1"/>
  <c r="DT136" i="5" s="1"/>
  <c r="DJ136" i="5"/>
  <c r="DH136" i="5"/>
  <c r="CS136" i="5"/>
  <c r="CR136" i="5"/>
  <c r="CQ136" i="5"/>
  <c r="DW136" i="5" s="1"/>
  <c r="CP136" i="5"/>
  <c r="DS135" i="5"/>
  <c r="DT135" i="5" s="1"/>
  <c r="DJ135" i="5"/>
  <c r="DI135" i="5"/>
  <c r="DH135" i="5"/>
  <c r="CR135" i="5"/>
  <c r="CS135" i="5" s="1"/>
  <c r="CQ135" i="5"/>
  <c r="DW135" i="5" s="1"/>
  <c r="CP135" i="5"/>
  <c r="DP135" i="5" s="1"/>
  <c r="DQ135" i="5" s="1"/>
  <c r="DI134" i="5"/>
  <c r="CR134" i="5"/>
  <c r="CS134" i="5" s="1"/>
  <c r="CQ134" i="5"/>
  <c r="DW134" i="5" s="1"/>
  <c r="CP134" i="5"/>
  <c r="DP133" i="5"/>
  <c r="DH133" i="5"/>
  <c r="CR133" i="5"/>
  <c r="DJ133" i="5" s="1"/>
  <c r="CQ133" i="5"/>
  <c r="DI133" i="5" s="1"/>
  <c r="CP133" i="5"/>
  <c r="DS132" i="5"/>
  <c r="DT132" i="5" s="1"/>
  <c r="DP132" i="5"/>
  <c r="DQ132" i="5" s="1"/>
  <c r="DJ132" i="5"/>
  <c r="DH132" i="5"/>
  <c r="CS132" i="5"/>
  <c r="CR132" i="5"/>
  <c r="CQ132" i="5"/>
  <c r="DW132" i="5" s="1"/>
  <c r="CP132" i="5"/>
  <c r="DT131" i="5"/>
  <c r="DS131" i="5"/>
  <c r="DQ131" i="5"/>
  <c r="DJ131" i="5"/>
  <c r="DI131" i="5"/>
  <c r="CR131" i="5"/>
  <c r="CS131" i="5" s="1"/>
  <c r="CQ131" i="5"/>
  <c r="DW131" i="5" s="1"/>
  <c r="CP131" i="5"/>
  <c r="DP131" i="5" s="1"/>
  <c r="DJ130" i="5"/>
  <c r="DI130" i="5"/>
  <c r="CR130" i="5"/>
  <c r="CS130" i="5" s="1"/>
  <c r="CQ130" i="5"/>
  <c r="DW130" i="5" s="1"/>
  <c r="CP130" i="5"/>
  <c r="DW129" i="5"/>
  <c r="DP129" i="5"/>
  <c r="DH129" i="5"/>
  <c r="CR129" i="5"/>
  <c r="DJ129" i="5" s="1"/>
  <c r="CQ129" i="5"/>
  <c r="DI129" i="5" s="1"/>
  <c r="CP129" i="5"/>
  <c r="DJ128" i="5"/>
  <c r="CS128" i="5"/>
  <c r="CR128" i="5"/>
  <c r="CQ128" i="5"/>
  <c r="CP128" i="5"/>
  <c r="DP127" i="5"/>
  <c r="DS127" i="5" s="1"/>
  <c r="DT127" i="5" s="1"/>
  <c r="DI127" i="5"/>
  <c r="DH127" i="5"/>
  <c r="CR127" i="5"/>
  <c r="DJ127" i="5" s="1"/>
  <c r="CQ127" i="5"/>
  <c r="DW127" i="5" s="1"/>
  <c r="CP127" i="5"/>
  <c r="DW126" i="5"/>
  <c r="DP126" i="5"/>
  <c r="DS126" i="5" s="1"/>
  <c r="DT126" i="5" s="1"/>
  <c r="DJ126" i="5"/>
  <c r="CR126" i="5"/>
  <c r="CS126" i="5" s="1"/>
  <c r="CQ126" i="5"/>
  <c r="DI126" i="5" s="1"/>
  <c r="CP126" i="5"/>
  <c r="DH126" i="5" s="1"/>
  <c r="DS125" i="5"/>
  <c r="DT125" i="5" s="1"/>
  <c r="DP125" i="5"/>
  <c r="DQ125" i="5" s="1"/>
  <c r="DI125" i="5"/>
  <c r="DH125" i="5"/>
  <c r="CS125" i="5"/>
  <c r="CR125" i="5"/>
  <c r="DJ125" i="5" s="1"/>
  <c r="CQ125" i="5"/>
  <c r="DW125" i="5" s="1"/>
  <c r="CP125" i="5"/>
  <c r="DJ124" i="5"/>
  <c r="CR124" i="5"/>
  <c r="CS124" i="5" s="1"/>
  <c r="CQ124" i="5"/>
  <c r="DW124" i="5" s="1"/>
  <c r="CP124" i="5"/>
  <c r="DH124" i="5" s="1"/>
  <c r="DI123" i="5"/>
  <c r="DH123" i="5"/>
  <c r="CR123" i="5"/>
  <c r="DJ123" i="5" s="1"/>
  <c r="CQ123" i="5"/>
  <c r="DW123" i="5" s="1"/>
  <c r="CP123" i="5"/>
  <c r="DP123" i="5" s="1"/>
  <c r="DP122" i="5"/>
  <c r="DS122" i="5" s="1"/>
  <c r="DT122" i="5" s="1"/>
  <c r="DJ122" i="5"/>
  <c r="CR122" i="5"/>
  <c r="CS122" i="5" s="1"/>
  <c r="CQ122" i="5"/>
  <c r="DI122" i="5" s="1"/>
  <c r="CP122" i="5"/>
  <c r="DH122" i="5" s="1"/>
  <c r="DI121" i="5"/>
  <c r="DH121" i="5"/>
  <c r="CS121" i="5"/>
  <c r="CR121" i="5"/>
  <c r="DJ121" i="5" s="1"/>
  <c r="CQ121" i="5"/>
  <c r="DW121" i="5" s="1"/>
  <c r="CP121" i="5"/>
  <c r="DP121" i="5" s="1"/>
  <c r="DJ120" i="5"/>
  <c r="CR120" i="5"/>
  <c r="CS120" i="5" s="1"/>
  <c r="CQ120" i="5"/>
  <c r="DW120" i="5" s="1"/>
  <c r="CP120" i="5"/>
  <c r="DH120" i="5" s="1"/>
  <c r="DI119" i="5"/>
  <c r="DH119" i="5"/>
  <c r="CR119" i="5"/>
  <c r="CQ119" i="5"/>
  <c r="DW119" i="5" s="1"/>
  <c r="CP119" i="5"/>
  <c r="DP119" i="5" s="1"/>
  <c r="DP118" i="5"/>
  <c r="DJ118" i="5"/>
  <c r="CR118" i="5"/>
  <c r="CS118" i="5" s="1"/>
  <c r="CQ118" i="5"/>
  <c r="DI118" i="5" s="1"/>
  <c r="CP118" i="5"/>
  <c r="DH118" i="5" s="1"/>
  <c r="DI117" i="5"/>
  <c r="DH117" i="5"/>
  <c r="CS117" i="5"/>
  <c r="CR117" i="5"/>
  <c r="DJ117" i="5" s="1"/>
  <c r="CQ117" i="5"/>
  <c r="DW117" i="5" s="1"/>
  <c r="CP117" i="5"/>
  <c r="DP117" i="5" s="1"/>
  <c r="DQ117" i="5" s="1"/>
  <c r="DJ116" i="5"/>
  <c r="CR116" i="5"/>
  <c r="CS116" i="5" s="1"/>
  <c r="CQ116" i="5"/>
  <c r="DW116" i="5" s="1"/>
  <c r="CP116" i="5"/>
  <c r="DH116" i="5" s="1"/>
  <c r="DI115" i="5"/>
  <c r="DH115" i="5"/>
  <c r="CR115" i="5"/>
  <c r="DJ115" i="5" s="1"/>
  <c r="CQ115" i="5"/>
  <c r="DW115" i="5" s="1"/>
  <c r="CP115" i="5"/>
  <c r="DP115" i="5" s="1"/>
  <c r="DQ115" i="5" s="1"/>
  <c r="DP114" i="5"/>
  <c r="DS114" i="5" s="1"/>
  <c r="DT114" i="5" s="1"/>
  <c r="DJ114" i="5"/>
  <c r="CR114" i="5"/>
  <c r="CS114" i="5" s="1"/>
  <c r="CQ114" i="5"/>
  <c r="DI114" i="5" s="1"/>
  <c r="CP114" i="5"/>
  <c r="DH114" i="5" s="1"/>
  <c r="DI113" i="5"/>
  <c r="DH113" i="5"/>
  <c r="CS113" i="5"/>
  <c r="CR113" i="5"/>
  <c r="DJ113" i="5" s="1"/>
  <c r="CQ113" i="5"/>
  <c r="DW113" i="5" s="1"/>
  <c r="CP113" i="5"/>
  <c r="DP113" i="5" s="1"/>
  <c r="DQ113" i="5" s="1"/>
  <c r="DP112" i="5"/>
  <c r="DS112" i="5" s="1"/>
  <c r="DT112" i="5" s="1"/>
  <c r="DJ112" i="5"/>
  <c r="CR112" i="5"/>
  <c r="CS112" i="5" s="1"/>
  <c r="CQ112" i="5"/>
  <c r="DI112" i="5" s="1"/>
  <c r="CP112" i="5"/>
  <c r="DH112" i="5" s="1"/>
  <c r="DI111" i="5"/>
  <c r="DH111" i="5"/>
  <c r="CR111" i="5"/>
  <c r="DJ111" i="5" s="1"/>
  <c r="CQ111" i="5"/>
  <c r="DW111" i="5" s="1"/>
  <c r="CP111" i="5"/>
  <c r="DP111" i="5" s="1"/>
  <c r="DQ111" i="5" s="1"/>
  <c r="DP110" i="5"/>
  <c r="DS110" i="5" s="1"/>
  <c r="DT110" i="5" s="1"/>
  <c r="DJ110" i="5"/>
  <c r="CR110" i="5"/>
  <c r="CS110" i="5" s="1"/>
  <c r="CQ110" i="5"/>
  <c r="DI110" i="5" s="1"/>
  <c r="CP110" i="5"/>
  <c r="DH110" i="5" s="1"/>
  <c r="DI109" i="5"/>
  <c r="DH109" i="5"/>
  <c r="CS109" i="5"/>
  <c r="CR109" i="5"/>
  <c r="DJ109" i="5" s="1"/>
  <c r="CQ109" i="5"/>
  <c r="DW109" i="5" s="1"/>
  <c r="CP109" i="5"/>
  <c r="DP109" i="5" s="1"/>
  <c r="DQ109" i="5" s="1"/>
  <c r="DP108" i="5"/>
  <c r="DS108" i="5" s="1"/>
  <c r="DT108" i="5" s="1"/>
  <c r="DJ108" i="5"/>
  <c r="CR108" i="5"/>
  <c r="CS108" i="5" s="1"/>
  <c r="CQ108" i="5"/>
  <c r="DI108" i="5" s="1"/>
  <c r="CP108" i="5"/>
  <c r="DH108" i="5" s="1"/>
  <c r="DI107" i="5"/>
  <c r="DH107" i="5"/>
  <c r="CR107" i="5"/>
  <c r="DJ107" i="5" s="1"/>
  <c r="CQ107" i="5"/>
  <c r="DW107" i="5" s="1"/>
  <c r="CP107" i="5"/>
  <c r="DP107" i="5" s="1"/>
  <c r="DQ107" i="5" s="1"/>
  <c r="DP106" i="5"/>
  <c r="DS106" i="5" s="1"/>
  <c r="DT106" i="5" s="1"/>
  <c r="DJ106" i="5"/>
  <c r="CR106" i="5"/>
  <c r="CS106" i="5" s="1"/>
  <c r="CQ106" i="5"/>
  <c r="DI106" i="5" s="1"/>
  <c r="CP106" i="5"/>
  <c r="DH106" i="5" s="1"/>
  <c r="DJ105" i="5"/>
  <c r="DI105" i="5"/>
  <c r="CS105" i="5"/>
  <c r="CR105" i="5"/>
  <c r="CQ105" i="5"/>
  <c r="DW105" i="5" s="1"/>
  <c r="CP105" i="5"/>
  <c r="DP105" i="5" s="1"/>
  <c r="DW104" i="5"/>
  <c r="DP104" i="5"/>
  <c r="DS104" i="5" s="1"/>
  <c r="DT104" i="5" s="1"/>
  <c r="DJ104" i="5"/>
  <c r="DH104" i="5"/>
  <c r="CR104" i="5"/>
  <c r="CS104" i="5" s="1"/>
  <c r="CQ104" i="5"/>
  <c r="DI104" i="5" s="1"/>
  <c r="CP104" i="5"/>
  <c r="DJ103" i="5"/>
  <c r="DI103" i="5"/>
  <c r="DH103" i="5"/>
  <c r="CR103" i="5"/>
  <c r="CS103" i="5" s="1"/>
  <c r="CQ103" i="5"/>
  <c r="DW103" i="5" s="1"/>
  <c r="CP103" i="5"/>
  <c r="DP103" i="5" s="1"/>
  <c r="DS102" i="5"/>
  <c r="DT102" i="5" s="1"/>
  <c r="DP102" i="5"/>
  <c r="DQ102" i="5" s="1"/>
  <c r="DH102" i="5"/>
  <c r="CR102" i="5"/>
  <c r="CS102" i="5" s="1"/>
  <c r="CQ102" i="5"/>
  <c r="DI102" i="5" s="1"/>
  <c r="CP102" i="5"/>
  <c r="DJ101" i="5"/>
  <c r="DI101" i="5"/>
  <c r="DH101" i="5"/>
  <c r="CS101" i="5"/>
  <c r="CR101" i="5"/>
  <c r="CQ101" i="5"/>
  <c r="DW101" i="5" s="1"/>
  <c r="CP101" i="5"/>
  <c r="DP101" i="5" s="1"/>
  <c r="DW100" i="5"/>
  <c r="DJ100" i="5"/>
  <c r="CR100" i="5"/>
  <c r="CS100" i="5" s="1"/>
  <c r="CQ100" i="5"/>
  <c r="DI100" i="5" s="1"/>
  <c r="CP100" i="5"/>
  <c r="DP100" i="5" s="1"/>
  <c r="DI99" i="5"/>
  <c r="DH99" i="5"/>
  <c r="CR99" i="5"/>
  <c r="CS99" i="5" s="1"/>
  <c r="CQ99" i="5"/>
  <c r="DW99" i="5" s="1"/>
  <c r="CP99" i="5"/>
  <c r="DP99" i="5" s="1"/>
  <c r="DS98" i="5"/>
  <c r="DT98" i="5" s="1"/>
  <c r="DP98" i="5"/>
  <c r="DQ98" i="5" s="1"/>
  <c r="DH98" i="5"/>
  <c r="CR98" i="5"/>
  <c r="CS98" i="5" s="1"/>
  <c r="CQ98" i="5"/>
  <c r="DI98" i="5" s="1"/>
  <c r="CP98" i="5"/>
  <c r="DJ97" i="5"/>
  <c r="DI97" i="5"/>
  <c r="CS97" i="5"/>
  <c r="CR97" i="5"/>
  <c r="CQ97" i="5"/>
  <c r="DW97" i="5" s="1"/>
  <c r="CP97" i="5"/>
  <c r="DP97" i="5" s="1"/>
  <c r="DW96" i="5"/>
  <c r="DP96" i="5"/>
  <c r="DS96" i="5" s="1"/>
  <c r="DT96" i="5" s="1"/>
  <c r="DJ96" i="5"/>
  <c r="DH96" i="5"/>
  <c r="CR96" i="5"/>
  <c r="CS96" i="5" s="1"/>
  <c r="CQ96" i="5"/>
  <c r="DI96" i="5" s="1"/>
  <c r="CP96" i="5"/>
  <c r="DJ95" i="5"/>
  <c r="DI95" i="5"/>
  <c r="DH95" i="5"/>
  <c r="CR95" i="5"/>
  <c r="CS95" i="5" s="1"/>
  <c r="CQ95" i="5"/>
  <c r="DW95" i="5" s="1"/>
  <c r="CP95" i="5"/>
  <c r="DP95" i="5" s="1"/>
  <c r="DS94" i="5"/>
  <c r="DT94" i="5" s="1"/>
  <c r="DP94" i="5"/>
  <c r="DQ94" i="5" s="1"/>
  <c r="DH94" i="5"/>
  <c r="CR94" i="5"/>
  <c r="CS94" i="5" s="1"/>
  <c r="CQ94" i="5"/>
  <c r="DI94" i="5" s="1"/>
  <c r="CP94" i="5"/>
  <c r="DJ93" i="5"/>
  <c r="DI93" i="5"/>
  <c r="DH93" i="5"/>
  <c r="CS93" i="5"/>
  <c r="CR93" i="5"/>
  <c r="CQ93" i="5"/>
  <c r="DW93" i="5" s="1"/>
  <c r="CP93" i="5"/>
  <c r="DP93" i="5" s="1"/>
  <c r="DW92" i="5"/>
  <c r="DJ92" i="5"/>
  <c r="CR92" i="5"/>
  <c r="CS92" i="5" s="1"/>
  <c r="CQ92" i="5"/>
  <c r="DI92" i="5" s="1"/>
  <c r="CP92" i="5"/>
  <c r="DP92" i="5" s="1"/>
  <c r="DI91" i="5"/>
  <c r="DH91" i="5"/>
  <c r="CR91" i="5"/>
  <c r="CS91" i="5" s="1"/>
  <c r="CQ91" i="5"/>
  <c r="DW91" i="5" s="1"/>
  <c r="CP91" i="5"/>
  <c r="DP91" i="5" s="1"/>
  <c r="DS90" i="5"/>
  <c r="DT90" i="5" s="1"/>
  <c r="DP90" i="5"/>
  <c r="DQ90" i="5" s="1"/>
  <c r="DH90" i="5"/>
  <c r="CR90" i="5"/>
  <c r="CS90" i="5" s="1"/>
  <c r="CQ90" i="5"/>
  <c r="DI90" i="5" s="1"/>
  <c r="CP90" i="5"/>
  <c r="DJ89" i="5"/>
  <c r="DI89" i="5"/>
  <c r="CS89" i="5"/>
  <c r="CR89" i="5"/>
  <c r="CQ89" i="5"/>
  <c r="DW89" i="5" s="1"/>
  <c r="CP89" i="5"/>
  <c r="DP89" i="5" s="1"/>
  <c r="DW88" i="5"/>
  <c r="DP88" i="5"/>
  <c r="DS88" i="5" s="1"/>
  <c r="DT88" i="5" s="1"/>
  <c r="DJ88" i="5"/>
  <c r="DH88" i="5"/>
  <c r="CR88" i="5"/>
  <c r="CS88" i="5" s="1"/>
  <c r="CQ88" i="5"/>
  <c r="DI88" i="5" s="1"/>
  <c r="CP88" i="5"/>
  <c r="DJ87" i="5"/>
  <c r="DI87" i="5"/>
  <c r="DH87" i="5"/>
  <c r="CR87" i="5"/>
  <c r="CS87" i="5" s="1"/>
  <c r="CQ87" i="5"/>
  <c r="DW87" i="5" s="1"/>
  <c r="CP87" i="5"/>
  <c r="DP87" i="5" s="1"/>
  <c r="DS86" i="5"/>
  <c r="DT86" i="5" s="1"/>
  <c r="DP86" i="5"/>
  <c r="DQ86" i="5" s="1"/>
  <c r="DH86" i="5"/>
  <c r="CR86" i="5"/>
  <c r="CQ86" i="5"/>
  <c r="CP86" i="5"/>
  <c r="DJ85" i="5"/>
  <c r="DI85" i="5"/>
  <c r="DH85" i="5"/>
  <c r="CS85" i="5"/>
  <c r="CR85" i="5"/>
  <c r="CQ85" i="5"/>
  <c r="DW85" i="5" s="1"/>
  <c r="CP85" i="5"/>
  <c r="DP85" i="5" s="1"/>
  <c r="DW84" i="5"/>
  <c r="DQ84" i="5"/>
  <c r="DP84" i="5"/>
  <c r="DS84" i="5" s="1"/>
  <c r="DT84" i="5" s="1"/>
  <c r="DJ84" i="5"/>
  <c r="DH84" i="5"/>
  <c r="CR84" i="5"/>
  <c r="CS84" i="5" s="1"/>
  <c r="CQ84" i="5"/>
  <c r="DI84" i="5" s="1"/>
  <c r="CP84" i="5"/>
  <c r="DT83" i="5"/>
  <c r="DS83" i="5"/>
  <c r="DP83" i="5"/>
  <c r="DQ83" i="5" s="1"/>
  <c r="DH83" i="5"/>
  <c r="CR83" i="5"/>
  <c r="CS83" i="5" s="1"/>
  <c r="CQ83" i="5"/>
  <c r="CP83" i="5"/>
  <c r="DJ82" i="5"/>
  <c r="DI82" i="5"/>
  <c r="CS82" i="5"/>
  <c r="CR82" i="5"/>
  <c r="CQ82" i="5"/>
  <c r="DW82" i="5" s="1"/>
  <c r="CP82" i="5"/>
  <c r="DH82" i="5" s="1"/>
  <c r="DW81" i="5"/>
  <c r="DH81" i="5"/>
  <c r="CR81" i="5"/>
  <c r="CQ81" i="5"/>
  <c r="DI81" i="5" s="1"/>
  <c r="CP81" i="5"/>
  <c r="DP81" i="5" s="1"/>
  <c r="DQ81" i="5" s="1"/>
  <c r="DP80" i="5"/>
  <c r="DJ80" i="5"/>
  <c r="DI80" i="5"/>
  <c r="CS80" i="5"/>
  <c r="CR80" i="5"/>
  <c r="CQ80" i="5"/>
  <c r="DW80" i="5" s="1"/>
  <c r="CP80" i="5"/>
  <c r="DH80" i="5" s="1"/>
  <c r="DS79" i="5"/>
  <c r="DT79" i="5" s="1"/>
  <c r="DQ79" i="5"/>
  <c r="DH79" i="5"/>
  <c r="CR79" i="5"/>
  <c r="CQ79" i="5"/>
  <c r="DI79" i="5" s="1"/>
  <c r="CP79" i="5"/>
  <c r="DP79" i="5" s="1"/>
  <c r="DJ78" i="5"/>
  <c r="DI78" i="5"/>
  <c r="CS78" i="5"/>
  <c r="CR78" i="5"/>
  <c r="CQ78" i="5"/>
  <c r="DW78" i="5" s="1"/>
  <c r="CP78" i="5"/>
  <c r="DH78" i="5" s="1"/>
  <c r="DW77" i="5"/>
  <c r="DH77" i="5"/>
  <c r="CR77" i="5"/>
  <c r="CQ77" i="5"/>
  <c r="DI77" i="5" s="1"/>
  <c r="CP77" i="5"/>
  <c r="DP77" i="5" s="1"/>
  <c r="DS77" i="5" s="1"/>
  <c r="DT77" i="5" s="1"/>
  <c r="DP76" i="5"/>
  <c r="DJ76" i="5"/>
  <c r="DI76" i="5"/>
  <c r="CS76" i="5"/>
  <c r="CR76" i="5"/>
  <c r="CQ76" i="5"/>
  <c r="DW76" i="5" s="1"/>
  <c r="CP76" i="5"/>
  <c r="DH76" i="5" s="1"/>
  <c r="DS75" i="5"/>
  <c r="DT75" i="5" s="1"/>
  <c r="DQ75" i="5"/>
  <c r="DH75" i="5"/>
  <c r="CR75" i="5"/>
  <c r="CQ75" i="5"/>
  <c r="DI75" i="5" s="1"/>
  <c r="CP75" i="5"/>
  <c r="DP75" i="5" s="1"/>
  <c r="DJ74" i="5"/>
  <c r="DI74" i="5"/>
  <c r="CS74" i="5"/>
  <c r="CR74" i="5"/>
  <c r="CQ74" i="5"/>
  <c r="DW74" i="5" s="1"/>
  <c r="CP74" i="5"/>
  <c r="DH74" i="5" s="1"/>
  <c r="DW73" i="5"/>
  <c r="DH73" i="5"/>
  <c r="CR73" i="5"/>
  <c r="CQ73" i="5"/>
  <c r="DI73" i="5" s="1"/>
  <c r="CP73" i="5"/>
  <c r="DP73" i="5" s="1"/>
  <c r="DQ73" i="5" s="1"/>
  <c r="DP72" i="5"/>
  <c r="DJ72" i="5"/>
  <c r="DI72" i="5"/>
  <c r="CS72" i="5"/>
  <c r="CR72" i="5"/>
  <c r="CQ72" i="5"/>
  <c r="DW72" i="5" s="1"/>
  <c r="CP72" i="5"/>
  <c r="DH72" i="5" s="1"/>
  <c r="DS71" i="5"/>
  <c r="DT71" i="5" s="1"/>
  <c r="DH71" i="5"/>
  <c r="CR71" i="5"/>
  <c r="DJ71" i="5" s="1"/>
  <c r="CQ71" i="5"/>
  <c r="DI71" i="5" s="1"/>
  <c r="CP71" i="5"/>
  <c r="DP71" i="5" s="1"/>
  <c r="DQ71" i="5" s="1"/>
  <c r="DW70" i="5"/>
  <c r="DJ70" i="5"/>
  <c r="DI70" i="5"/>
  <c r="CS70" i="5"/>
  <c r="CR70" i="5"/>
  <c r="CQ70" i="5"/>
  <c r="CP70" i="5"/>
  <c r="DH70" i="5" s="1"/>
  <c r="DW69" i="5"/>
  <c r="DI69" i="5"/>
  <c r="DH69" i="5"/>
  <c r="CR69" i="5"/>
  <c r="DJ69" i="5" s="1"/>
  <c r="CQ69" i="5"/>
  <c r="CP69" i="5"/>
  <c r="DP69" i="5" s="1"/>
  <c r="DQ69" i="5" s="1"/>
  <c r="DW68" i="5"/>
  <c r="DJ68" i="5"/>
  <c r="DI68" i="5"/>
  <c r="CS68" i="5"/>
  <c r="CR68" i="5"/>
  <c r="CQ68" i="5"/>
  <c r="CP68" i="5"/>
  <c r="DH68" i="5" s="1"/>
  <c r="DW67" i="5"/>
  <c r="DI67" i="5"/>
  <c r="DH67" i="5"/>
  <c r="CS67" i="5"/>
  <c r="CR67" i="5"/>
  <c r="DJ67" i="5" s="1"/>
  <c r="CQ67" i="5"/>
  <c r="CP67" i="5"/>
  <c r="DP67" i="5" s="1"/>
  <c r="DS67" i="5" s="1"/>
  <c r="DT67" i="5" s="1"/>
  <c r="DJ66" i="5"/>
  <c r="CS66" i="5"/>
  <c r="CR66" i="5"/>
  <c r="CQ66" i="5"/>
  <c r="DW66" i="5" s="1"/>
  <c r="CP66" i="5"/>
  <c r="DH66" i="5" s="1"/>
  <c r="DS65" i="5"/>
  <c r="DT65" i="5" s="1"/>
  <c r="DQ65" i="5"/>
  <c r="DI65" i="5"/>
  <c r="DH65" i="5"/>
  <c r="CR65" i="5"/>
  <c r="DJ65" i="5" s="1"/>
  <c r="CQ65" i="5"/>
  <c r="DW65" i="5" s="1"/>
  <c r="CP65" i="5"/>
  <c r="DP65" i="5" s="1"/>
  <c r="DJ64" i="5"/>
  <c r="DI64" i="5"/>
  <c r="CS64" i="5"/>
  <c r="CR64" i="5"/>
  <c r="CQ64" i="5"/>
  <c r="DW64" i="5" s="1"/>
  <c r="CP64" i="5"/>
  <c r="DP64" i="5" s="1"/>
  <c r="DH63" i="5"/>
  <c r="CR63" i="5"/>
  <c r="CS63" i="5" s="1"/>
  <c r="CQ63" i="5"/>
  <c r="DI63" i="5" s="1"/>
  <c r="CP63" i="5"/>
  <c r="DP63" i="5" s="1"/>
  <c r="DJ62" i="5"/>
  <c r="DI62" i="5"/>
  <c r="CS62" i="5"/>
  <c r="CR62" i="5"/>
  <c r="CQ62" i="5"/>
  <c r="DW62" i="5" s="1"/>
  <c r="CP62" i="5"/>
  <c r="DH62" i="5" s="1"/>
  <c r="DH61" i="5"/>
  <c r="CR61" i="5"/>
  <c r="CS61" i="5" s="1"/>
  <c r="CQ61" i="5"/>
  <c r="DW61" i="5" s="1"/>
  <c r="CP61" i="5"/>
  <c r="DP61" i="5" s="1"/>
  <c r="DJ60" i="5"/>
  <c r="DI60" i="5"/>
  <c r="CS60" i="5"/>
  <c r="CR60" i="5"/>
  <c r="CQ60" i="5"/>
  <c r="DW60" i="5" s="1"/>
  <c r="CP60" i="5"/>
  <c r="DP60" i="5" s="1"/>
  <c r="DH59" i="5"/>
  <c r="CR59" i="5"/>
  <c r="CQ59" i="5"/>
  <c r="CP59" i="5"/>
  <c r="DP59" i="5" s="1"/>
  <c r="DJ58" i="5"/>
  <c r="DI58" i="5"/>
  <c r="CS58" i="5"/>
  <c r="CR58" i="5"/>
  <c r="CQ58" i="5"/>
  <c r="DW58" i="5" s="1"/>
  <c r="CP58" i="5"/>
  <c r="DH58" i="5" s="1"/>
  <c r="DQ57" i="5"/>
  <c r="DH57" i="5"/>
  <c r="CR57" i="5"/>
  <c r="CQ57" i="5"/>
  <c r="DW57" i="5" s="1"/>
  <c r="CP57" i="5"/>
  <c r="DP57" i="5" s="1"/>
  <c r="DS57" i="5" s="1"/>
  <c r="DT57" i="5" s="1"/>
  <c r="DP56" i="5"/>
  <c r="DJ56" i="5"/>
  <c r="DI56" i="5"/>
  <c r="CS56" i="5"/>
  <c r="CR56" i="5"/>
  <c r="CQ56" i="5"/>
  <c r="DW56" i="5" s="1"/>
  <c r="CP56" i="5"/>
  <c r="DH56" i="5" s="1"/>
  <c r="DH55" i="5"/>
  <c r="CR55" i="5"/>
  <c r="CQ55" i="5"/>
  <c r="DI55" i="5" s="1"/>
  <c r="CP55" i="5"/>
  <c r="DP55" i="5" s="1"/>
  <c r="DQ55" i="5" s="1"/>
  <c r="DJ54" i="5"/>
  <c r="DI54" i="5"/>
  <c r="CS54" i="5"/>
  <c r="CR54" i="5"/>
  <c r="CQ54" i="5"/>
  <c r="DW54" i="5" s="1"/>
  <c r="CP54" i="5"/>
  <c r="DH54" i="5" s="1"/>
  <c r="DW53" i="5"/>
  <c r="DS53" i="5"/>
  <c r="DT53" i="5" s="1"/>
  <c r="DH53" i="5"/>
  <c r="CR53" i="5"/>
  <c r="CQ53" i="5"/>
  <c r="DI53" i="5" s="1"/>
  <c r="CP53" i="5"/>
  <c r="DP53" i="5" s="1"/>
  <c r="DQ53" i="5" s="1"/>
  <c r="DJ52" i="5"/>
  <c r="DI52" i="5"/>
  <c r="CS52" i="5"/>
  <c r="CR52" i="5"/>
  <c r="CQ52" i="5"/>
  <c r="DW52" i="5" s="1"/>
  <c r="CP52" i="5"/>
  <c r="DH52" i="5" s="1"/>
  <c r="DH51" i="5"/>
  <c r="CR51" i="5"/>
  <c r="CQ51" i="5"/>
  <c r="DI51" i="5" s="1"/>
  <c r="CP51" i="5"/>
  <c r="DP51" i="5" s="1"/>
  <c r="DS51" i="5" s="1"/>
  <c r="DT51" i="5" s="1"/>
  <c r="DJ50" i="5"/>
  <c r="DI50" i="5"/>
  <c r="CS50" i="5"/>
  <c r="CR50" i="5"/>
  <c r="CQ50" i="5"/>
  <c r="DW50" i="5" s="1"/>
  <c r="CP50" i="5"/>
  <c r="DH50" i="5" s="1"/>
  <c r="DW49" i="5"/>
  <c r="DS49" i="5"/>
  <c r="DT49" i="5" s="1"/>
  <c r="DH49" i="5"/>
  <c r="CR49" i="5"/>
  <c r="CQ49" i="5"/>
  <c r="DI49" i="5" s="1"/>
  <c r="CP49" i="5"/>
  <c r="DP49" i="5" s="1"/>
  <c r="DQ49" i="5" s="1"/>
  <c r="DJ48" i="5"/>
  <c r="DI48" i="5"/>
  <c r="CS48" i="5"/>
  <c r="CR48" i="5"/>
  <c r="CQ48" i="5"/>
  <c r="DW48" i="5" s="1"/>
  <c r="CP48" i="5"/>
  <c r="DH48" i="5" s="1"/>
  <c r="DH47" i="5"/>
  <c r="CR47" i="5"/>
  <c r="CQ47" i="5"/>
  <c r="DI47" i="5" s="1"/>
  <c r="CP47" i="5"/>
  <c r="DP47" i="5" s="1"/>
  <c r="DS47" i="5" s="1"/>
  <c r="DT47" i="5" s="1"/>
  <c r="DJ46" i="5"/>
  <c r="DI46" i="5"/>
  <c r="CS46" i="5"/>
  <c r="CR46" i="5"/>
  <c r="CQ46" i="5"/>
  <c r="DW46" i="5" s="1"/>
  <c r="CP46" i="5"/>
  <c r="DH46" i="5" s="1"/>
  <c r="DW45" i="5"/>
  <c r="DS45" i="5"/>
  <c r="DT45" i="5" s="1"/>
  <c r="DH45" i="5"/>
  <c r="CR45" i="5"/>
  <c r="CQ45" i="5"/>
  <c r="DI45" i="5" s="1"/>
  <c r="CP45" i="5"/>
  <c r="DP45" i="5" s="1"/>
  <c r="DQ45" i="5" s="1"/>
  <c r="DJ44" i="5"/>
  <c r="DI44" i="5"/>
  <c r="CS44" i="5"/>
  <c r="CR44" i="5"/>
  <c r="CQ44" i="5"/>
  <c r="DW44" i="5" s="1"/>
  <c r="CP44" i="5"/>
  <c r="DH44" i="5" s="1"/>
  <c r="DQ43" i="5"/>
  <c r="DI43" i="5"/>
  <c r="DH43" i="5"/>
  <c r="CR43" i="5"/>
  <c r="DJ43" i="5" s="1"/>
  <c r="CQ43" i="5"/>
  <c r="DW43" i="5" s="1"/>
  <c r="CP43" i="5"/>
  <c r="DP43" i="5" s="1"/>
  <c r="DS43" i="5" s="1"/>
  <c r="DT43" i="5" s="1"/>
  <c r="DW42" i="5"/>
  <c r="DJ42" i="5"/>
  <c r="DI42" i="5"/>
  <c r="CS42" i="5"/>
  <c r="CR42" i="5"/>
  <c r="CQ42" i="5"/>
  <c r="CP42" i="5"/>
  <c r="DH42" i="5" s="1"/>
  <c r="DS41" i="5"/>
  <c r="DT41" i="5" s="1"/>
  <c r="DQ41" i="5"/>
  <c r="DH41" i="5"/>
  <c r="CR41" i="5"/>
  <c r="DJ41" i="5" s="1"/>
  <c r="CQ41" i="5"/>
  <c r="DI41" i="5" s="1"/>
  <c r="CP41" i="5"/>
  <c r="DP41" i="5" s="1"/>
  <c r="DJ40" i="5"/>
  <c r="DI40" i="5"/>
  <c r="CS40" i="5"/>
  <c r="CR40" i="5"/>
  <c r="CQ40" i="5"/>
  <c r="DW40" i="5" s="1"/>
  <c r="CP40" i="5"/>
  <c r="DP40" i="5" s="1"/>
  <c r="DH39" i="5"/>
  <c r="CR39" i="5"/>
  <c r="CS39" i="5" s="1"/>
  <c r="CQ39" i="5"/>
  <c r="DI39" i="5" s="1"/>
  <c r="CP39" i="5"/>
  <c r="DP39" i="5" s="1"/>
  <c r="DJ38" i="5"/>
  <c r="DI38" i="5"/>
  <c r="CS38" i="5"/>
  <c r="CR38" i="5"/>
  <c r="CQ38" i="5"/>
  <c r="DW38" i="5" s="1"/>
  <c r="CP38" i="5"/>
  <c r="DH38" i="5" s="1"/>
  <c r="DH37" i="5"/>
  <c r="CR37" i="5"/>
  <c r="CS37" i="5" s="1"/>
  <c r="CQ37" i="5"/>
  <c r="DW37" i="5" s="1"/>
  <c r="CP37" i="5"/>
  <c r="DP37" i="5" s="1"/>
  <c r="DJ36" i="5"/>
  <c r="DI36" i="5"/>
  <c r="CS36" i="5"/>
  <c r="CR36" i="5"/>
  <c r="CQ36" i="5"/>
  <c r="DW36" i="5" s="1"/>
  <c r="CP36" i="5"/>
  <c r="DP36" i="5" s="1"/>
  <c r="DH35" i="5"/>
  <c r="CR35" i="5"/>
  <c r="CS35" i="5" s="1"/>
  <c r="CQ35" i="5"/>
  <c r="DI35" i="5" s="1"/>
  <c r="CP35" i="5"/>
  <c r="DP35" i="5" s="1"/>
  <c r="DJ34" i="5"/>
  <c r="DI34" i="5"/>
  <c r="CS34" i="5"/>
  <c r="CR34" i="5"/>
  <c r="CQ34" i="5"/>
  <c r="DW34" i="5" s="1"/>
  <c r="CP34" i="5"/>
  <c r="DH34" i="5" s="1"/>
  <c r="DH33" i="5"/>
  <c r="CR33" i="5"/>
  <c r="CS33" i="5" s="1"/>
  <c r="CQ33" i="5"/>
  <c r="DW33" i="5" s="1"/>
  <c r="CP33" i="5"/>
  <c r="DP33" i="5" s="1"/>
  <c r="DJ32" i="5"/>
  <c r="DI32" i="5"/>
  <c r="CS32" i="5"/>
  <c r="CR32" i="5"/>
  <c r="CQ32" i="5"/>
  <c r="DW32" i="5" s="1"/>
  <c r="CP32" i="5"/>
  <c r="DP32" i="5" s="1"/>
  <c r="DH31" i="5"/>
  <c r="CR31" i="5"/>
  <c r="CS31" i="5" s="1"/>
  <c r="CQ31" i="5"/>
  <c r="DI31" i="5" s="1"/>
  <c r="CP31" i="5"/>
  <c r="DP31" i="5" s="1"/>
  <c r="DJ30" i="5"/>
  <c r="DI30" i="5"/>
  <c r="CS30" i="5"/>
  <c r="CR30" i="5"/>
  <c r="CQ30" i="5"/>
  <c r="DW30" i="5" s="1"/>
  <c r="CP30" i="5"/>
  <c r="DH30" i="5" s="1"/>
  <c r="DH29" i="5"/>
  <c r="CR29" i="5"/>
  <c r="CS29" i="5" s="1"/>
  <c r="CQ29" i="5"/>
  <c r="DW29" i="5" s="1"/>
  <c r="CP29" i="5"/>
  <c r="DP29" i="5" s="1"/>
  <c r="DJ28" i="5"/>
  <c r="DI28" i="5"/>
  <c r="CS28" i="5"/>
  <c r="CR28" i="5"/>
  <c r="CQ28" i="5"/>
  <c r="DW28" i="5" s="1"/>
  <c r="CP28" i="5"/>
  <c r="DP28" i="5" s="1"/>
  <c r="DH27" i="5"/>
  <c r="CR27" i="5"/>
  <c r="CS27" i="5" s="1"/>
  <c r="CQ27" i="5"/>
  <c r="DI27" i="5" s="1"/>
  <c r="CP27" i="5"/>
  <c r="DP27" i="5" s="1"/>
  <c r="DJ26" i="5"/>
  <c r="DI26" i="5"/>
  <c r="CS26" i="5"/>
  <c r="CR26" i="5"/>
  <c r="CQ26" i="5"/>
  <c r="DW26" i="5" s="1"/>
  <c r="CP26" i="5"/>
  <c r="DH26" i="5" s="1"/>
  <c r="DH25" i="5"/>
  <c r="CR25" i="5"/>
  <c r="CS25" i="5" s="1"/>
  <c r="CQ25" i="5"/>
  <c r="DW25" i="5" s="1"/>
  <c r="CP25" i="5"/>
  <c r="DP25" i="5" s="1"/>
  <c r="DJ24" i="5"/>
  <c r="DI24" i="5"/>
  <c r="CS24" i="5"/>
  <c r="CR24" i="5"/>
  <c r="CQ24" i="5"/>
  <c r="DW24" i="5" s="1"/>
  <c r="CP24" i="5"/>
  <c r="DP24" i="5" s="1"/>
  <c r="DH23" i="5"/>
  <c r="CR23" i="5"/>
  <c r="CS23" i="5" s="1"/>
  <c r="CQ23" i="5"/>
  <c r="DI23" i="5" s="1"/>
  <c r="CP23" i="5"/>
  <c r="DP23" i="5" s="1"/>
  <c r="DJ22" i="5"/>
  <c r="DI22" i="5"/>
  <c r="CS22" i="5"/>
  <c r="CR22" i="5"/>
  <c r="CQ22" i="5"/>
  <c r="DW22" i="5" s="1"/>
  <c r="CP22" i="5"/>
  <c r="DH22" i="5" s="1"/>
  <c r="DH21" i="5"/>
  <c r="CR21" i="5"/>
  <c r="CS21" i="5" s="1"/>
  <c r="CQ21" i="5"/>
  <c r="DW21" i="5" s="1"/>
  <c r="CP21" i="5"/>
  <c r="DP21" i="5" s="1"/>
  <c r="DJ20" i="5"/>
  <c r="DI20" i="5"/>
  <c r="CS20" i="5"/>
  <c r="CR20" i="5"/>
  <c r="CQ20" i="5"/>
  <c r="DW20" i="5" s="1"/>
  <c r="CP20" i="5"/>
  <c r="DP20" i="5" s="1"/>
  <c r="DH19" i="5"/>
  <c r="CR19" i="5"/>
  <c r="CS19" i="5" s="1"/>
  <c r="CQ19" i="5"/>
  <c r="DI19" i="5" s="1"/>
  <c r="CP19" i="5"/>
  <c r="DP19" i="5" s="1"/>
  <c r="DJ18" i="5"/>
  <c r="DI18" i="5"/>
  <c r="CS18" i="5"/>
  <c r="CR18" i="5"/>
  <c r="CQ18" i="5"/>
  <c r="DW18" i="5" s="1"/>
  <c r="CP18" i="5"/>
  <c r="DH18" i="5" s="1"/>
  <c r="DH17" i="5"/>
  <c r="CR17" i="5"/>
  <c r="CS17" i="5" s="1"/>
  <c r="CQ17" i="5"/>
  <c r="DW17" i="5" s="1"/>
  <c r="CP17" i="5"/>
  <c r="DP17" i="5" s="1"/>
  <c r="DP16" i="5"/>
  <c r="DQ16" i="5" s="1"/>
  <c r="DJ16" i="5"/>
  <c r="DI16" i="5"/>
  <c r="CS16" i="5"/>
  <c r="CR16" i="5"/>
  <c r="CQ16" i="5"/>
  <c r="DW16" i="5" s="1"/>
  <c r="CP16" i="5"/>
  <c r="DH16" i="5" s="1"/>
  <c r="DH15" i="5"/>
  <c r="CR15" i="5"/>
  <c r="CS15" i="5" s="1"/>
  <c r="CQ15" i="5"/>
  <c r="DI15" i="5" s="1"/>
  <c r="CP15" i="5"/>
  <c r="DP15" i="5" s="1"/>
  <c r="DJ14" i="5"/>
  <c r="DI14" i="5"/>
  <c r="CS14" i="5"/>
  <c r="CR14" i="5"/>
  <c r="CQ14" i="5"/>
  <c r="DW14" i="5" s="1"/>
  <c r="CP14" i="5"/>
  <c r="DH14" i="5" s="1"/>
  <c r="DH13" i="5"/>
  <c r="CR13" i="5"/>
  <c r="CS13" i="5" s="1"/>
  <c r="CQ13" i="5"/>
  <c r="DW13" i="5" s="1"/>
  <c r="CP13" i="5"/>
  <c r="DP13" i="5" s="1"/>
  <c r="DJ12" i="5"/>
  <c r="DI12" i="5"/>
  <c r="CS12" i="5"/>
  <c r="CR12" i="5"/>
  <c r="CQ12" i="5"/>
  <c r="DW12" i="5" s="1"/>
  <c r="CP12" i="5"/>
  <c r="DP12" i="5" s="1"/>
  <c r="DH11" i="5"/>
  <c r="CR11" i="5"/>
  <c r="CS11" i="5" s="1"/>
  <c r="CQ11" i="5"/>
  <c r="DI11" i="5" s="1"/>
  <c r="CP11" i="5"/>
  <c r="DP11" i="5" s="1"/>
  <c r="DJ10" i="5"/>
  <c r="DI10" i="5"/>
  <c r="CS10" i="5"/>
  <c r="CR10" i="5"/>
  <c r="CQ10" i="5"/>
  <c r="DW10" i="5" s="1"/>
  <c r="CP10" i="5"/>
  <c r="DH10" i="5" s="1"/>
  <c r="DH9" i="5"/>
  <c r="CR9" i="5"/>
  <c r="CS9" i="5" s="1"/>
  <c r="CQ9" i="5"/>
  <c r="DW9" i="5" s="1"/>
  <c r="CP9" i="5"/>
  <c r="DP9" i="5" s="1"/>
  <c r="DJ8" i="5"/>
  <c r="DI8" i="5"/>
  <c r="CS8" i="5"/>
  <c r="CR8" i="5"/>
  <c r="CQ8" i="5"/>
  <c r="DW8" i="5" s="1"/>
  <c r="CP8" i="5"/>
  <c r="DH8" i="5" s="1"/>
  <c r="DH7" i="5"/>
  <c r="CR7" i="5"/>
  <c r="CS7" i="5" s="1"/>
  <c r="CQ7" i="5"/>
  <c r="DI7" i="5" s="1"/>
  <c r="CP7" i="5"/>
  <c r="DP7" i="5" s="1"/>
  <c r="DJ6" i="5"/>
  <c r="DI6" i="5"/>
  <c r="CS6" i="5"/>
  <c r="CR6" i="5"/>
  <c r="CQ6" i="5"/>
  <c r="DW6" i="5" s="1"/>
  <c r="CP6" i="5"/>
  <c r="DH6" i="5" s="1"/>
  <c r="DJ5" i="5"/>
  <c r="DI5" i="5"/>
  <c r="CS5" i="5"/>
  <c r="CR5" i="5"/>
  <c r="CQ5" i="5"/>
  <c r="DW5" i="5" s="1"/>
  <c r="CP5" i="5"/>
  <c r="DH5" i="5" s="1"/>
  <c r="DJ4" i="5"/>
  <c r="CR4" i="5"/>
  <c r="CS4" i="5" s="1"/>
  <c r="CQ4" i="5"/>
  <c r="DI4" i="5" s="1"/>
  <c r="CP4" i="5"/>
  <c r="DH4" i="5" s="1"/>
  <c r="DH3" i="5"/>
  <c r="CR3" i="5"/>
  <c r="DJ3" i="5" s="1"/>
  <c r="CQ3" i="5"/>
  <c r="DW3" i="5" s="1"/>
  <c r="CP3" i="5"/>
  <c r="DP3" i="5" s="1"/>
  <c r="DJ2" i="5"/>
  <c r="DI2" i="5"/>
  <c r="CS2" i="5"/>
  <c r="CR2" i="5"/>
  <c r="CQ2" i="5"/>
  <c r="DW2" i="5" s="1"/>
  <c r="CP2" i="5"/>
  <c r="DP2" i="5" s="1"/>
  <c r="BL38" i="5"/>
  <c r="FB4" i="12"/>
  <c r="FB5" i="12"/>
  <c r="FB6" i="12"/>
  <c r="FB7" i="12"/>
  <c r="FB8" i="12"/>
  <c r="FB9" i="12"/>
  <c r="FB10" i="12"/>
  <c r="FB11" i="12"/>
  <c r="FC11" i="12" s="1"/>
  <c r="FB12" i="12"/>
  <c r="FB13" i="12"/>
  <c r="FB14" i="12"/>
  <c r="FB15" i="12"/>
  <c r="FB16" i="12"/>
  <c r="FB17" i="12"/>
  <c r="FB18" i="12"/>
  <c r="FB19" i="12"/>
  <c r="FC19" i="12" s="1"/>
  <c r="FB20" i="12"/>
  <c r="FB21" i="12"/>
  <c r="FB22" i="12"/>
  <c r="FB23" i="12"/>
  <c r="FB24" i="12"/>
  <c r="FB25" i="12"/>
  <c r="FB26" i="12"/>
  <c r="FB27" i="12"/>
  <c r="FC27" i="12" s="1"/>
  <c r="FB28" i="12"/>
  <c r="FB29" i="12"/>
  <c r="FB30" i="12"/>
  <c r="FB31" i="12"/>
  <c r="FB32" i="12"/>
  <c r="FB33" i="12"/>
  <c r="FB34" i="12"/>
  <c r="FB35" i="12"/>
  <c r="FC35" i="12" s="1"/>
  <c r="FB36" i="12"/>
  <c r="FB37" i="12"/>
  <c r="FB38" i="12"/>
  <c r="FB39" i="12"/>
  <c r="FB40" i="12"/>
  <c r="FB41" i="12"/>
  <c r="FB42" i="12"/>
  <c r="FB43" i="12"/>
  <c r="FC43" i="12" s="1"/>
  <c r="FB44" i="12"/>
  <c r="FB45" i="12"/>
  <c r="FB46" i="12"/>
  <c r="FB47" i="12"/>
  <c r="FB48" i="12"/>
  <c r="FB49" i="12"/>
  <c r="FB50" i="12"/>
  <c r="FB51" i="12"/>
  <c r="FC51" i="12" s="1"/>
  <c r="FB52" i="12"/>
  <c r="FB53" i="12"/>
  <c r="FB54" i="12"/>
  <c r="FB55" i="12"/>
  <c r="FB56" i="12"/>
  <c r="FB57" i="12"/>
  <c r="FB58" i="12"/>
  <c r="FB59" i="12"/>
  <c r="FC59" i="12" s="1"/>
  <c r="FB60" i="12"/>
  <c r="FB61" i="12"/>
  <c r="FB62" i="12"/>
  <c r="FB63" i="12"/>
  <c r="FB64" i="12"/>
  <c r="FB65" i="12"/>
  <c r="FB66" i="12"/>
  <c r="FB67" i="12"/>
  <c r="FC67" i="12" s="1"/>
  <c r="FB68" i="12"/>
  <c r="FB69" i="12"/>
  <c r="FB70" i="12"/>
  <c r="FB71" i="12"/>
  <c r="FB72" i="12"/>
  <c r="FB73" i="12"/>
  <c r="FB74" i="12"/>
  <c r="FB75" i="12"/>
  <c r="FC75" i="12" s="1"/>
  <c r="FB76" i="12"/>
  <c r="FB77" i="12"/>
  <c r="FB78" i="12"/>
  <c r="FB79" i="12"/>
  <c r="FB80" i="12"/>
  <c r="FB81" i="12"/>
  <c r="FB82" i="12"/>
  <c r="FB83" i="12"/>
  <c r="FC83" i="12" s="1"/>
  <c r="FB84" i="12"/>
  <c r="FB85" i="12"/>
  <c r="FB86" i="12"/>
  <c r="FB87" i="12"/>
  <c r="FB88" i="12"/>
  <c r="FB89" i="12"/>
  <c r="FB90" i="12"/>
  <c r="FB91" i="12"/>
  <c r="FC91" i="12" s="1"/>
  <c r="FB92" i="12"/>
  <c r="FB93" i="12"/>
  <c r="FB94" i="12"/>
  <c r="FB95" i="12"/>
  <c r="FB96" i="12"/>
  <c r="FB97" i="12"/>
  <c r="FB98" i="12"/>
  <c r="FB99" i="12"/>
  <c r="FC99" i="12" s="1"/>
  <c r="FB100" i="12"/>
  <c r="FB101" i="12"/>
  <c r="FB102" i="12"/>
  <c r="FB103" i="12"/>
  <c r="FB104" i="12"/>
  <c r="FB105" i="12"/>
  <c r="FB106" i="12"/>
  <c r="FB107" i="12"/>
  <c r="FC107" i="12" s="1"/>
  <c r="FB108" i="12"/>
  <c r="FB109" i="12"/>
  <c r="FB110" i="12"/>
  <c r="FB111" i="12"/>
  <c r="FB112" i="12"/>
  <c r="FB113" i="12"/>
  <c r="FB114" i="12"/>
  <c r="FB115" i="12"/>
  <c r="FC115" i="12" s="1"/>
  <c r="FB116" i="12"/>
  <c r="FB117" i="12"/>
  <c r="FB118" i="12"/>
  <c r="FB119" i="12"/>
  <c r="FB120" i="12"/>
  <c r="FB121" i="12"/>
  <c r="FB122" i="12"/>
  <c r="FB123" i="12"/>
  <c r="FC123" i="12" s="1"/>
  <c r="FB124" i="12"/>
  <c r="FB125" i="12"/>
  <c r="FB126" i="12"/>
  <c r="FB127" i="12"/>
  <c r="FB128" i="12"/>
  <c r="FB129" i="12"/>
  <c r="FB130" i="12"/>
  <c r="FB131" i="12"/>
  <c r="FC131" i="12" s="1"/>
  <c r="FB132" i="12"/>
  <c r="FB133" i="12"/>
  <c r="FB134" i="12"/>
  <c r="FB135" i="12"/>
  <c r="FB136" i="12"/>
  <c r="FB137" i="12"/>
  <c r="FB138" i="12"/>
  <c r="FB139" i="12"/>
  <c r="FC139" i="12" s="1"/>
  <c r="FB140" i="12"/>
  <c r="FB141" i="12"/>
  <c r="FB142" i="12"/>
  <c r="FB143" i="12"/>
  <c r="FB144" i="12"/>
  <c r="FB145" i="12"/>
  <c r="FB146" i="12"/>
  <c r="FB147" i="12"/>
  <c r="FC147" i="12" s="1"/>
  <c r="FB148" i="12"/>
  <c r="FB149" i="12"/>
  <c r="FB150" i="12"/>
  <c r="FB151" i="12"/>
  <c r="FB152" i="12"/>
  <c r="FB153" i="12"/>
  <c r="FB154" i="12"/>
  <c r="FB155" i="12"/>
  <c r="FC155" i="12" s="1"/>
  <c r="FB156" i="12"/>
  <c r="FB157" i="12"/>
  <c r="FB158" i="12"/>
  <c r="FB159" i="12"/>
  <c r="FB160" i="12"/>
  <c r="FB161" i="12"/>
  <c r="FB162" i="12"/>
  <c r="FB163" i="12"/>
  <c r="FC163" i="12" s="1"/>
  <c r="FB164" i="12"/>
  <c r="FB165" i="12"/>
  <c r="FB166" i="12"/>
  <c r="FB167" i="12"/>
  <c r="FB168" i="12"/>
  <c r="FB169" i="12"/>
  <c r="FB170" i="12"/>
  <c r="FB171" i="12"/>
  <c r="FC171" i="12" s="1"/>
  <c r="FB172" i="12"/>
  <c r="FB173" i="12"/>
  <c r="FB174" i="12"/>
  <c r="FB175" i="12"/>
  <c r="FB176" i="12"/>
  <c r="FB177" i="12"/>
  <c r="FB178" i="12"/>
  <c r="FB179" i="12"/>
  <c r="FC179" i="12" s="1"/>
  <c r="FB180" i="12"/>
  <c r="FB181" i="12"/>
  <c r="FB182" i="12"/>
  <c r="FB183" i="12"/>
  <c r="FB184" i="12"/>
  <c r="FB185" i="12"/>
  <c r="FB186" i="12"/>
  <c r="FB187" i="12"/>
  <c r="FC187" i="12" s="1"/>
  <c r="FB188" i="12"/>
  <c r="FB189" i="12"/>
  <c r="FB190" i="12"/>
  <c r="FB191" i="12"/>
  <c r="FB192" i="12"/>
  <c r="FB193" i="12"/>
  <c r="FB194" i="12"/>
  <c r="FB195" i="12"/>
  <c r="FC195" i="12" s="1"/>
  <c r="FB196" i="12"/>
  <c r="FB197" i="12"/>
  <c r="FB198" i="12"/>
  <c r="FB199" i="12"/>
  <c r="FB200" i="12"/>
  <c r="FB201" i="12"/>
  <c r="FB202" i="12"/>
  <c r="FB203" i="12"/>
  <c r="FC203" i="12" s="1"/>
  <c r="FB204" i="12"/>
  <c r="FB205" i="12"/>
  <c r="FB206" i="12"/>
  <c r="FB207" i="12"/>
  <c r="FB208" i="12"/>
  <c r="FB209" i="12"/>
  <c r="FB210" i="12"/>
  <c r="FB211" i="12"/>
  <c r="FC211" i="12" s="1"/>
  <c r="FB212" i="12"/>
  <c r="FB213" i="12"/>
  <c r="FB214" i="12"/>
  <c r="FB215" i="12"/>
  <c r="FB216" i="12"/>
  <c r="FB217" i="12"/>
  <c r="FB218" i="12"/>
  <c r="FB219" i="12"/>
  <c r="FC219" i="12" s="1"/>
  <c r="FB220" i="12"/>
  <c r="FB221" i="12"/>
  <c r="FB222" i="12"/>
  <c r="FB223" i="12"/>
  <c r="FB224" i="12"/>
  <c r="FB225" i="12"/>
  <c r="FB226" i="12"/>
  <c r="FB227" i="12"/>
  <c r="FC227" i="12" s="1"/>
  <c r="FB228" i="12"/>
  <c r="FB229" i="12"/>
  <c r="FB230" i="12"/>
  <c r="FB231" i="12"/>
  <c r="FB232" i="12"/>
  <c r="FB233" i="12"/>
  <c r="FB234" i="12"/>
  <c r="FB235" i="12"/>
  <c r="FC235" i="12" s="1"/>
  <c r="FB236" i="12"/>
  <c r="FB237" i="12"/>
  <c r="FB238" i="12"/>
  <c r="FB239" i="12"/>
  <c r="FB240" i="12"/>
  <c r="FB241" i="12"/>
  <c r="FB242" i="12"/>
  <c r="FB243" i="12"/>
  <c r="FC243" i="12" s="1"/>
  <c r="FB244" i="12"/>
  <c r="FB245" i="12"/>
  <c r="FB246" i="12"/>
  <c r="FB247" i="12"/>
  <c r="FB3" i="12"/>
  <c r="FC3" i="12" s="1"/>
  <c r="W2" i="5" s="1"/>
  <c r="FC4" i="12"/>
  <c r="FC5" i="12"/>
  <c r="FC6" i="12"/>
  <c r="FC7" i="12"/>
  <c r="FC8" i="12"/>
  <c r="FC9" i="12"/>
  <c r="FC10" i="12"/>
  <c r="FC12" i="12"/>
  <c r="FC13" i="12"/>
  <c r="FC14" i="12"/>
  <c r="FC15" i="12"/>
  <c r="FC16" i="12"/>
  <c r="FC17" i="12"/>
  <c r="FC18" i="12"/>
  <c r="FC20" i="12"/>
  <c r="FC21" i="12"/>
  <c r="FC22" i="12"/>
  <c r="FC23" i="12"/>
  <c r="FC24" i="12"/>
  <c r="FC25" i="12"/>
  <c r="FC26" i="12"/>
  <c r="FC28" i="12"/>
  <c r="FC29" i="12"/>
  <c r="FC30" i="12"/>
  <c r="FC31" i="12"/>
  <c r="FC32" i="12"/>
  <c r="FC33" i="12"/>
  <c r="FC34" i="12"/>
  <c r="FC36" i="12"/>
  <c r="FC37" i="12"/>
  <c r="FC38" i="12"/>
  <c r="FC39" i="12"/>
  <c r="FC40" i="12"/>
  <c r="FC41" i="12"/>
  <c r="FC42" i="12"/>
  <c r="FC44" i="12"/>
  <c r="FC45" i="12"/>
  <c r="FC46" i="12"/>
  <c r="FC47" i="12"/>
  <c r="FC48" i="12"/>
  <c r="FC49" i="12"/>
  <c r="FC50" i="12"/>
  <c r="FC52" i="12"/>
  <c r="FC53" i="12"/>
  <c r="FC54" i="12"/>
  <c r="FC55" i="12"/>
  <c r="FC56" i="12"/>
  <c r="FC57" i="12"/>
  <c r="FC58" i="12"/>
  <c r="FC60" i="12"/>
  <c r="FC61" i="12"/>
  <c r="FC62" i="12"/>
  <c r="FC63" i="12"/>
  <c r="FC64" i="12"/>
  <c r="FC65" i="12"/>
  <c r="FC66" i="12"/>
  <c r="FC68" i="12"/>
  <c r="FC69" i="12"/>
  <c r="FC70" i="12"/>
  <c r="FC71" i="12"/>
  <c r="FC72" i="12"/>
  <c r="FC73" i="12"/>
  <c r="FC74" i="12"/>
  <c r="FC76" i="12"/>
  <c r="FC77" i="12"/>
  <c r="FC78" i="12"/>
  <c r="FC79" i="12"/>
  <c r="FC80" i="12"/>
  <c r="FC81" i="12"/>
  <c r="FC82" i="12"/>
  <c r="FC84" i="12"/>
  <c r="FC85" i="12"/>
  <c r="FC86" i="12"/>
  <c r="FC87" i="12"/>
  <c r="FC88" i="12"/>
  <c r="FC89" i="12"/>
  <c r="FC90" i="12"/>
  <c r="FC92" i="12"/>
  <c r="FC93" i="12"/>
  <c r="FC94" i="12"/>
  <c r="FC95" i="12"/>
  <c r="FC96" i="12"/>
  <c r="FC97" i="12"/>
  <c r="FC98" i="12"/>
  <c r="FC100" i="12"/>
  <c r="FC101" i="12"/>
  <c r="FC102" i="12"/>
  <c r="FC103" i="12"/>
  <c r="FC104" i="12"/>
  <c r="FC105" i="12"/>
  <c r="FC106" i="12"/>
  <c r="FC108" i="12"/>
  <c r="FC109" i="12"/>
  <c r="FC110" i="12"/>
  <c r="FC111" i="12"/>
  <c r="FC112" i="12"/>
  <c r="FC113" i="12"/>
  <c r="FC114" i="12"/>
  <c r="FC116" i="12"/>
  <c r="FC117" i="12"/>
  <c r="FC118" i="12"/>
  <c r="FC119" i="12"/>
  <c r="FC120" i="12"/>
  <c r="FC121" i="12"/>
  <c r="FC122" i="12"/>
  <c r="FC124" i="12"/>
  <c r="FC125" i="12"/>
  <c r="FC126" i="12"/>
  <c r="FC127" i="12"/>
  <c r="FC128" i="12"/>
  <c r="FC129" i="12"/>
  <c r="FC130" i="12"/>
  <c r="FC132" i="12"/>
  <c r="FC133" i="12"/>
  <c r="FC134" i="12"/>
  <c r="FC135" i="12"/>
  <c r="FC136" i="12"/>
  <c r="FC137" i="12"/>
  <c r="FC138" i="12"/>
  <c r="FC140" i="12"/>
  <c r="FC141" i="12"/>
  <c r="FC142" i="12"/>
  <c r="FC143" i="12"/>
  <c r="FC144" i="12"/>
  <c r="FC145" i="12"/>
  <c r="FC146" i="12"/>
  <c r="FC148" i="12"/>
  <c r="FC149" i="12"/>
  <c r="FC150" i="12"/>
  <c r="FC151" i="12"/>
  <c r="FC152" i="12"/>
  <c r="FC153" i="12"/>
  <c r="FC154" i="12"/>
  <c r="FC156" i="12"/>
  <c r="FC157" i="12"/>
  <c r="FC158" i="12"/>
  <c r="FC159" i="12"/>
  <c r="FC160" i="12"/>
  <c r="FC161" i="12"/>
  <c r="FC162" i="12"/>
  <c r="FC164" i="12"/>
  <c r="FC165" i="12"/>
  <c r="FC166" i="12"/>
  <c r="FC167" i="12"/>
  <c r="FC168" i="12"/>
  <c r="FC169" i="12"/>
  <c r="FC170" i="12"/>
  <c r="FC172" i="12"/>
  <c r="FC173" i="12"/>
  <c r="FC174" i="12"/>
  <c r="FC175" i="12"/>
  <c r="FC176" i="12"/>
  <c r="FC177" i="12"/>
  <c r="FC178" i="12"/>
  <c r="FC180" i="12"/>
  <c r="FC181" i="12"/>
  <c r="FC182" i="12"/>
  <c r="FC183" i="12"/>
  <c r="FC184" i="12"/>
  <c r="FC185" i="12"/>
  <c r="FC186" i="12"/>
  <c r="FC188" i="12"/>
  <c r="FC189" i="12"/>
  <c r="FC190" i="12"/>
  <c r="FC191" i="12"/>
  <c r="FC192" i="12"/>
  <c r="FC193" i="12"/>
  <c r="FC194" i="12"/>
  <c r="FC196" i="12"/>
  <c r="FC197" i="12"/>
  <c r="FC198" i="12"/>
  <c r="FC199" i="12"/>
  <c r="FC200" i="12"/>
  <c r="FC201" i="12"/>
  <c r="FC202" i="12"/>
  <c r="FC204" i="12"/>
  <c r="FC205" i="12"/>
  <c r="FC206" i="12"/>
  <c r="FC207" i="12"/>
  <c r="FC208" i="12"/>
  <c r="FC209" i="12"/>
  <c r="FC210" i="12"/>
  <c r="FC212" i="12"/>
  <c r="FC213" i="12"/>
  <c r="FC214" i="12"/>
  <c r="FC215" i="12"/>
  <c r="FC216" i="12"/>
  <c r="FC217" i="12"/>
  <c r="FC218" i="12"/>
  <c r="FC220" i="12"/>
  <c r="FC221" i="12"/>
  <c r="FC222" i="12"/>
  <c r="FC223" i="12"/>
  <c r="FC224" i="12"/>
  <c r="FC225" i="12"/>
  <c r="FC226" i="12"/>
  <c r="FC228" i="12"/>
  <c r="FC229" i="12"/>
  <c r="FC230" i="12"/>
  <c r="FC231" i="12"/>
  <c r="FC232" i="12"/>
  <c r="FC233" i="12"/>
  <c r="FC234" i="12"/>
  <c r="FC236" i="12"/>
  <c r="FC237" i="12"/>
  <c r="FC238" i="12"/>
  <c r="FC239" i="12"/>
  <c r="FC240" i="12"/>
  <c r="FC241" i="12"/>
  <c r="FC242" i="12"/>
  <c r="FC244" i="12"/>
  <c r="FC245" i="12"/>
  <c r="FC246" i="12"/>
  <c r="FC247" i="12"/>
  <c r="X32" i="5"/>
  <c r="AD7" i="5"/>
  <c r="AE39" i="5"/>
  <c r="AJ32" i="5"/>
  <c r="BJ32" i="5"/>
  <c r="BX5" i="5"/>
  <c r="U14" i="5"/>
  <c r="FB3" i="8"/>
  <c r="W14" i="5"/>
  <c r="X14" i="5"/>
  <c r="BK14" i="5" s="1"/>
  <c r="R4" i="4"/>
  <c r="U5" i="4"/>
  <c r="DS29" i="5" l="1"/>
  <c r="DT29" i="5" s="1"/>
  <c r="DQ29" i="5"/>
  <c r="DQ2" i="5"/>
  <c r="DS2" i="5"/>
  <c r="DT2" i="5" s="1"/>
  <c r="DS3" i="5"/>
  <c r="DT3" i="5" s="1"/>
  <c r="DQ3" i="5"/>
  <c r="DQ12" i="5"/>
  <c r="DS12" i="5"/>
  <c r="DT12" i="5" s="1"/>
  <c r="DS23" i="5"/>
  <c r="DT23" i="5" s="1"/>
  <c r="DQ23" i="5"/>
  <c r="DS33" i="5"/>
  <c r="DT33" i="5" s="1"/>
  <c r="DQ33" i="5"/>
  <c r="DS11" i="5"/>
  <c r="DT11" i="5" s="1"/>
  <c r="DQ11" i="5"/>
  <c r="DS17" i="5"/>
  <c r="DT17" i="5" s="1"/>
  <c r="DQ17" i="5"/>
  <c r="DQ28" i="5"/>
  <c r="DS28" i="5"/>
  <c r="DT28" i="5" s="1"/>
  <c r="DQ32" i="5"/>
  <c r="DS32" i="5"/>
  <c r="DT32" i="5" s="1"/>
  <c r="DQ40" i="5"/>
  <c r="DS40" i="5"/>
  <c r="DT40" i="5" s="1"/>
  <c r="DS37" i="5"/>
  <c r="DT37" i="5" s="1"/>
  <c r="DQ37" i="5"/>
  <c r="DS27" i="5"/>
  <c r="DT27" i="5" s="1"/>
  <c r="DQ27" i="5"/>
  <c r="DS15" i="5"/>
  <c r="DT15" i="5" s="1"/>
  <c r="DQ15" i="5"/>
  <c r="DS21" i="5"/>
  <c r="DT21" i="5" s="1"/>
  <c r="DQ21" i="5"/>
  <c r="DQ36" i="5"/>
  <c r="DS36" i="5"/>
  <c r="DT36" i="5" s="1"/>
  <c r="DS39" i="5"/>
  <c r="DT39" i="5" s="1"/>
  <c r="DQ39" i="5"/>
  <c r="DS9" i="5"/>
  <c r="DT9" i="5" s="1"/>
  <c r="DQ9" i="5"/>
  <c r="DS31" i="5"/>
  <c r="DT31" i="5" s="1"/>
  <c r="DQ31" i="5"/>
  <c r="DQ20" i="5"/>
  <c r="DS20" i="5"/>
  <c r="DT20" i="5" s="1"/>
  <c r="DS25" i="5"/>
  <c r="DT25" i="5" s="1"/>
  <c r="DQ25" i="5"/>
  <c r="DS35" i="5"/>
  <c r="DT35" i="5" s="1"/>
  <c r="DQ35" i="5"/>
  <c r="DS13" i="5"/>
  <c r="DT13" i="5" s="1"/>
  <c r="DQ13" i="5"/>
  <c r="DS19" i="5"/>
  <c r="DT19" i="5" s="1"/>
  <c r="DQ19" i="5"/>
  <c r="DQ7" i="5"/>
  <c r="DS7" i="5"/>
  <c r="DT7" i="5" s="1"/>
  <c r="DQ24" i="5"/>
  <c r="DS24" i="5"/>
  <c r="DT24" i="5" s="1"/>
  <c r="DW4" i="5"/>
  <c r="DP8" i="5"/>
  <c r="CS3" i="5"/>
  <c r="DH2" i="5"/>
  <c r="DJ7" i="5"/>
  <c r="EB5" i="5" s="1"/>
  <c r="DJ11" i="5"/>
  <c r="DH12" i="5"/>
  <c r="DJ15" i="5"/>
  <c r="DS16" i="5"/>
  <c r="DT16" i="5" s="1"/>
  <c r="DJ19" i="5"/>
  <c r="DH20" i="5"/>
  <c r="DJ23" i="5"/>
  <c r="DH24" i="5"/>
  <c r="DJ27" i="5"/>
  <c r="DH28" i="5"/>
  <c r="DJ31" i="5"/>
  <c r="DH32" i="5"/>
  <c r="DJ35" i="5"/>
  <c r="DH36" i="5"/>
  <c r="DJ39" i="5"/>
  <c r="DH40" i="5"/>
  <c r="DP50" i="5"/>
  <c r="DW51" i="5"/>
  <c r="DS61" i="5"/>
  <c r="DT61" i="5" s="1"/>
  <c r="DQ61" i="5"/>
  <c r="DP4" i="5"/>
  <c r="DW7" i="5"/>
  <c r="DW11" i="5"/>
  <c r="DW15" i="5"/>
  <c r="DW19" i="5"/>
  <c r="DW23" i="5"/>
  <c r="DW27" i="5"/>
  <c r="DW31" i="5"/>
  <c r="DW35" i="5"/>
  <c r="DW39" i="5"/>
  <c r="DW41" i="5"/>
  <c r="CS45" i="5"/>
  <c r="DJ45" i="5"/>
  <c r="CS53" i="5"/>
  <c r="DJ53" i="5"/>
  <c r="DP58" i="5"/>
  <c r="DS59" i="5"/>
  <c r="DT59" i="5" s="1"/>
  <c r="DQ59" i="5"/>
  <c r="DP18" i="5"/>
  <c r="DP22" i="5"/>
  <c r="DP26" i="5"/>
  <c r="DP30" i="5"/>
  <c r="DP34" i="5"/>
  <c r="DP38" i="5"/>
  <c r="DP42" i="5"/>
  <c r="CS43" i="5"/>
  <c r="DQ47" i="5"/>
  <c r="DP48" i="5"/>
  <c r="DS55" i="5"/>
  <c r="DT55" i="5" s="1"/>
  <c r="CS57" i="5"/>
  <c r="DJ57" i="5"/>
  <c r="DI59" i="5"/>
  <c r="DW59" i="5"/>
  <c r="DQ60" i="5"/>
  <c r="DS60" i="5"/>
  <c r="DT60" i="5" s="1"/>
  <c r="DP5" i="5"/>
  <c r="DP10" i="5"/>
  <c r="DI3" i="5"/>
  <c r="EA5" i="5" s="1"/>
  <c r="DI9" i="5"/>
  <c r="DI13" i="5"/>
  <c r="DI17" i="5"/>
  <c r="DI21" i="5"/>
  <c r="DI25" i="5"/>
  <c r="DI29" i="5"/>
  <c r="DI33" i="5"/>
  <c r="DI37" i="5"/>
  <c r="CS51" i="5"/>
  <c r="DJ51" i="5"/>
  <c r="DW55" i="5"/>
  <c r="CS59" i="5"/>
  <c r="DJ59" i="5"/>
  <c r="DP6" i="5"/>
  <c r="DP14" i="5"/>
  <c r="DJ9" i="5"/>
  <c r="DJ13" i="5"/>
  <c r="DJ17" i="5"/>
  <c r="DJ21" i="5"/>
  <c r="DJ25" i="5"/>
  <c r="DJ29" i="5"/>
  <c r="DJ33" i="5"/>
  <c r="DJ37" i="5"/>
  <c r="DP46" i="5"/>
  <c r="DW47" i="5"/>
  <c r="DP54" i="5"/>
  <c r="DQ64" i="5"/>
  <c r="DS64" i="5"/>
  <c r="DT64" i="5" s="1"/>
  <c r="CS49" i="5"/>
  <c r="DJ49" i="5"/>
  <c r="DS63" i="5"/>
  <c r="DT63" i="5" s="1"/>
  <c r="DQ63" i="5"/>
  <c r="DP44" i="5"/>
  <c r="DQ51" i="5"/>
  <c r="DP52" i="5"/>
  <c r="CS41" i="5"/>
  <c r="CS47" i="5"/>
  <c r="DJ47" i="5"/>
  <c r="CS55" i="5"/>
  <c r="DJ55" i="5"/>
  <c r="DQ56" i="5"/>
  <c r="DS56" i="5"/>
  <c r="DT56" i="5" s="1"/>
  <c r="DH60" i="5"/>
  <c r="DJ63" i="5"/>
  <c r="DH64" i="5"/>
  <c r="DS69" i="5"/>
  <c r="DT69" i="5" s="1"/>
  <c r="DS73" i="5"/>
  <c r="DT73" i="5" s="1"/>
  <c r="CS77" i="5"/>
  <c r="DJ77" i="5"/>
  <c r="DS81" i="5"/>
  <c r="DT81" i="5" s="1"/>
  <c r="DQ85" i="5"/>
  <c r="DS85" i="5"/>
  <c r="DT85" i="5" s="1"/>
  <c r="DQ89" i="5"/>
  <c r="DS89" i="5"/>
  <c r="DT89" i="5" s="1"/>
  <c r="DQ91" i="5"/>
  <c r="DS91" i="5"/>
  <c r="DT91" i="5" s="1"/>
  <c r="DW63" i="5"/>
  <c r="DP66" i="5"/>
  <c r="DQ72" i="5"/>
  <c r="DS72" i="5"/>
  <c r="DT72" i="5" s="1"/>
  <c r="DQ80" i="5"/>
  <c r="DS80" i="5"/>
  <c r="DT80" i="5" s="1"/>
  <c r="DW83" i="5"/>
  <c r="DI83" i="5"/>
  <c r="DQ95" i="5"/>
  <c r="DS95" i="5"/>
  <c r="DT95" i="5" s="1"/>
  <c r="DP62" i="5"/>
  <c r="DP68" i="5"/>
  <c r="CS69" i="5"/>
  <c r="CS75" i="5"/>
  <c r="DJ75" i="5"/>
  <c r="DQ101" i="5"/>
  <c r="DS101" i="5"/>
  <c r="DT101" i="5" s="1"/>
  <c r="DI57" i="5"/>
  <c r="DI61" i="5"/>
  <c r="DP70" i="5"/>
  <c r="CS71" i="5"/>
  <c r="DW71" i="5"/>
  <c r="DQ77" i="5"/>
  <c r="DP78" i="5"/>
  <c r="DW79" i="5"/>
  <c r="DS100" i="5"/>
  <c r="DT100" i="5" s="1"/>
  <c r="DQ100" i="5"/>
  <c r="DJ61" i="5"/>
  <c r="CS73" i="5"/>
  <c r="DJ73" i="5"/>
  <c r="CS81" i="5"/>
  <c r="DJ81" i="5"/>
  <c r="DQ97" i="5"/>
  <c r="DS97" i="5"/>
  <c r="DT97" i="5" s="1"/>
  <c r="DQ99" i="5"/>
  <c r="DS99" i="5"/>
  <c r="DT99" i="5" s="1"/>
  <c r="DI66" i="5"/>
  <c r="DQ76" i="5"/>
  <c r="DS76" i="5"/>
  <c r="DT76" i="5" s="1"/>
  <c r="DQ87" i="5"/>
  <c r="DS87" i="5"/>
  <c r="DT87" i="5" s="1"/>
  <c r="DQ103" i="5"/>
  <c r="DS103" i="5"/>
  <c r="DT103" i="5" s="1"/>
  <c r="DQ67" i="5"/>
  <c r="CS79" i="5"/>
  <c r="DJ79" i="5"/>
  <c r="DI86" i="5"/>
  <c r="DW86" i="5"/>
  <c r="DQ93" i="5"/>
  <c r="DS93" i="5"/>
  <c r="DT93" i="5" s="1"/>
  <c r="CS65" i="5"/>
  <c r="DP74" i="5"/>
  <c r="DW75" i="5"/>
  <c r="DP82" i="5"/>
  <c r="CS86" i="5"/>
  <c r="DJ86" i="5"/>
  <c r="DS92" i="5"/>
  <c r="DT92" i="5" s="1"/>
  <c r="DQ92" i="5"/>
  <c r="DQ105" i="5"/>
  <c r="DS105" i="5"/>
  <c r="DT105" i="5" s="1"/>
  <c r="DJ83" i="5"/>
  <c r="DJ94" i="5"/>
  <c r="DJ102" i="5"/>
  <c r="DQ108" i="5"/>
  <c r="DS109" i="5"/>
  <c r="DT109" i="5" s="1"/>
  <c r="DQ112" i="5"/>
  <c r="DS113" i="5"/>
  <c r="DT113" i="5" s="1"/>
  <c r="DW122" i="5"/>
  <c r="DS123" i="5"/>
  <c r="DT123" i="5" s="1"/>
  <c r="DQ123" i="5"/>
  <c r="DS133" i="5"/>
  <c r="DT133" i="5" s="1"/>
  <c r="DQ133" i="5"/>
  <c r="DJ137" i="5"/>
  <c r="CS137" i="5"/>
  <c r="DH89" i="5"/>
  <c r="DJ91" i="5"/>
  <c r="DH92" i="5"/>
  <c r="DH97" i="5"/>
  <c r="DJ99" i="5"/>
  <c r="DH100" i="5"/>
  <c r="DH105" i="5"/>
  <c r="DQ88" i="5"/>
  <c r="DQ96" i="5"/>
  <c r="DQ104" i="5"/>
  <c r="CS107" i="5"/>
  <c r="DW108" i="5"/>
  <c r="CS111" i="5"/>
  <c r="DW112" i="5"/>
  <c r="CS115" i="5"/>
  <c r="DH130" i="5"/>
  <c r="DP130" i="5"/>
  <c r="DW90" i="5"/>
  <c r="DW98" i="5"/>
  <c r="DS115" i="5"/>
  <c r="DT115" i="5" s="1"/>
  <c r="DS117" i="5"/>
  <c r="DT117" i="5" s="1"/>
  <c r="DS118" i="5"/>
  <c r="DT118" i="5" s="1"/>
  <c r="DQ118" i="5"/>
  <c r="DS121" i="5"/>
  <c r="DT121" i="5" s="1"/>
  <c r="DQ121" i="5"/>
  <c r="DJ90" i="5"/>
  <c r="DJ98" i="5"/>
  <c r="DQ106" i="5"/>
  <c r="DS107" i="5"/>
  <c r="DT107" i="5" s="1"/>
  <c r="DQ110" i="5"/>
  <c r="DS111" i="5"/>
  <c r="DT111" i="5" s="1"/>
  <c r="DQ114" i="5"/>
  <c r="DP116" i="5"/>
  <c r="DW118" i="5"/>
  <c r="DS119" i="5"/>
  <c r="DT119" i="5" s="1"/>
  <c r="DQ119" i="5"/>
  <c r="DW106" i="5"/>
  <c r="DW110" i="5"/>
  <c r="DW114" i="5"/>
  <c r="DJ119" i="5"/>
  <c r="CS119" i="5"/>
  <c r="DW94" i="5"/>
  <c r="DW102" i="5"/>
  <c r="DP128" i="5"/>
  <c r="DH128" i="5"/>
  <c r="DI116" i="5"/>
  <c r="DI120" i="5"/>
  <c r="DI124" i="5"/>
  <c r="DJ134" i="5"/>
  <c r="DS143" i="5"/>
  <c r="DT143" i="5" s="1"/>
  <c r="DQ151" i="5"/>
  <c r="DS151" i="5"/>
  <c r="DT151" i="5" s="1"/>
  <c r="DQ122" i="5"/>
  <c r="CS123" i="5"/>
  <c r="DQ126" i="5"/>
  <c r="CS127" i="5"/>
  <c r="CS129" i="5"/>
  <c r="DQ127" i="5"/>
  <c r="DS139" i="5"/>
  <c r="DT139" i="5" s="1"/>
  <c r="DS147" i="5"/>
  <c r="DT147" i="5" s="1"/>
  <c r="DQ147" i="5"/>
  <c r="DH131" i="5"/>
  <c r="CS133" i="5"/>
  <c r="DQ136" i="5"/>
  <c r="CS141" i="5"/>
  <c r="DH142" i="5"/>
  <c r="DP142" i="5"/>
  <c r="DP120" i="5"/>
  <c r="DP124" i="5"/>
  <c r="DS129" i="5"/>
  <c r="DT129" i="5" s="1"/>
  <c r="DQ129" i="5"/>
  <c r="DS144" i="5"/>
  <c r="DT144" i="5" s="1"/>
  <c r="DQ144" i="5"/>
  <c r="CS145" i="5"/>
  <c r="DJ145" i="5"/>
  <c r="DW128" i="5"/>
  <c r="DI128" i="5"/>
  <c r="DW133" i="5"/>
  <c r="DH134" i="5"/>
  <c r="DP134" i="5"/>
  <c r="DH138" i="5"/>
  <c r="DP138" i="5"/>
  <c r="DW142" i="5"/>
  <c r="DI132" i="5"/>
  <c r="DI136" i="5"/>
  <c r="DQ137" i="5"/>
  <c r="DQ141" i="5"/>
  <c r="DQ145" i="5"/>
  <c r="CS147" i="5"/>
  <c r="DP148" i="5"/>
  <c r="DS152" i="5"/>
  <c r="DT152" i="5" s="1"/>
  <c r="DJ154" i="5"/>
  <c r="DJ155" i="5"/>
  <c r="DW156" i="5"/>
  <c r="DI173" i="5"/>
  <c r="DW173" i="5"/>
  <c r="DP146" i="5"/>
  <c r="DH147" i="5"/>
  <c r="DS149" i="5"/>
  <c r="DT149" i="5" s="1"/>
  <c r="DQ150" i="5"/>
  <c r="DS157" i="5"/>
  <c r="DT157" i="5" s="1"/>
  <c r="DQ157" i="5"/>
  <c r="DW164" i="5"/>
  <c r="DS165" i="5"/>
  <c r="DT165" i="5" s="1"/>
  <c r="DQ165" i="5"/>
  <c r="DI137" i="5"/>
  <c r="DI141" i="5"/>
  <c r="DI145" i="5"/>
  <c r="DW152" i="5"/>
  <c r="DP154" i="5"/>
  <c r="CS157" i="5"/>
  <c r="DJ157" i="5"/>
  <c r="DW148" i="5"/>
  <c r="DS155" i="5"/>
  <c r="DT155" i="5" s="1"/>
  <c r="DJ158" i="5"/>
  <c r="CS158" i="5"/>
  <c r="DS168" i="5"/>
  <c r="DT168" i="5" s="1"/>
  <c r="DQ168" i="5"/>
  <c r="DI146" i="5"/>
  <c r="CS153" i="5"/>
  <c r="DJ153" i="5"/>
  <c r="DW175" i="5"/>
  <c r="DI175" i="5"/>
  <c r="DJ149" i="5"/>
  <c r="CS151" i="5"/>
  <c r="DS156" i="5"/>
  <c r="DT156" i="5" s="1"/>
  <c r="DW160" i="5"/>
  <c r="DS161" i="5"/>
  <c r="DT161" i="5" s="1"/>
  <c r="DQ161" i="5"/>
  <c r="DW147" i="5"/>
  <c r="DW151" i="5"/>
  <c r="DH167" i="5"/>
  <c r="DI174" i="5"/>
  <c r="DW183" i="5"/>
  <c r="DP184" i="5"/>
  <c r="DH184" i="5"/>
  <c r="DS189" i="5"/>
  <c r="DT189" i="5" s="1"/>
  <c r="DQ189" i="5"/>
  <c r="DP158" i="5"/>
  <c r="DP162" i="5"/>
  <c r="DQ166" i="5"/>
  <c r="DJ184" i="5"/>
  <c r="CS184" i="5"/>
  <c r="DJ161" i="5"/>
  <c r="DJ165" i="5"/>
  <c r="DH166" i="5"/>
  <c r="DH170" i="5"/>
  <c r="DP170" i="5"/>
  <c r="DQ177" i="5"/>
  <c r="DH179" i="5"/>
  <c r="DP179" i="5"/>
  <c r="DQ181" i="5"/>
  <c r="DQ182" i="5"/>
  <c r="CS173" i="5"/>
  <c r="DH175" i="5"/>
  <c r="DS185" i="5"/>
  <c r="DT185" i="5" s="1"/>
  <c r="DQ185" i="5"/>
  <c r="CS210" i="5"/>
  <c r="DJ210" i="5"/>
  <c r="DQ167" i="5"/>
  <c r="DH174" i="5"/>
  <c r="DP174" i="5"/>
  <c r="DW177" i="5"/>
  <c r="DQ160" i="5"/>
  <c r="DQ164" i="5"/>
  <c r="DW168" i="5"/>
  <c r="CS170" i="5"/>
  <c r="DI170" i="5"/>
  <c r="CS177" i="5"/>
  <c r="DJ177" i="5"/>
  <c r="DW180" i="5"/>
  <c r="DS183" i="5"/>
  <c r="DT183" i="5" s="1"/>
  <c r="DQ183" i="5"/>
  <c r="DS192" i="5"/>
  <c r="DT192" i="5" s="1"/>
  <c r="DS196" i="5"/>
  <c r="DT196" i="5" s="1"/>
  <c r="DP178" i="5"/>
  <c r="DS188" i="5"/>
  <c r="DT188" i="5" s="1"/>
  <c r="DQ194" i="5"/>
  <c r="DW196" i="5"/>
  <c r="DP203" i="5"/>
  <c r="DH203" i="5"/>
  <c r="DQ204" i="5"/>
  <c r="DS204" i="5"/>
  <c r="DT204" i="5" s="1"/>
  <c r="DQ206" i="5"/>
  <c r="DS206" i="5"/>
  <c r="DT206" i="5" s="1"/>
  <c r="DH192" i="5"/>
  <c r="DQ195" i="5"/>
  <c r="DS195" i="5"/>
  <c r="DT195" i="5" s="1"/>
  <c r="DP199" i="5"/>
  <c r="DH199" i="5"/>
  <c r="DW204" i="5"/>
  <c r="DI204" i="5"/>
  <c r="DJ181" i="5"/>
  <c r="CS188" i="5"/>
  <c r="DH188" i="5"/>
  <c r="DI192" i="5"/>
  <c r="CS194" i="5"/>
  <c r="DS201" i="5"/>
  <c r="DT201" i="5" s="1"/>
  <c r="DQ201" i="5"/>
  <c r="CS205" i="5"/>
  <c r="DJ205" i="5"/>
  <c r="DQ214" i="5"/>
  <c r="DS214" i="5"/>
  <c r="DT214" i="5" s="1"/>
  <c r="DP187" i="5"/>
  <c r="DP191" i="5"/>
  <c r="DW195" i="5"/>
  <c r="DS197" i="5"/>
  <c r="DT197" i="5" s="1"/>
  <c r="DQ197" i="5"/>
  <c r="DS207" i="5"/>
  <c r="DT207" i="5" s="1"/>
  <c r="DQ207" i="5"/>
  <c r="DS222" i="5"/>
  <c r="DT222" i="5" s="1"/>
  <c r="DQ222" i="5"/>
  <c r="DQ223" i="5"/>
  <c r="DS223" i="5"/>
  <c r="DT223" i="5" s="1"/>
  <c r="CS202" i="5"/>
  <c r="DJ202" i="5"/>
  <c r="DQ208" i="5"/>
  <c r="DS208" i="5"/>
  <c r="DT208" i="5" s="1"/>
  <c r="DP211" i="5"/>
  <c r="DH211" i="5"/>
  <c r="DQ212" i="5"/>
  <c r="DS212" i="5"/>
  <c r="DT212" i="5" s="1"/>
  <c r="CS213" i="5"/>
  <c r="DJ213" i="5"/>
  <c r="CS195" i="5"/>
  <c r="CS196" i="5"/>
  <c r="DJ196" i="5"/>
  <c r="CS198" i="5"/>
  <c r="DJ198" i="5"/>
  <c r="DW200" i="5"/>
  <c r="DS209" i="5"/>
  <c r="DT209" i="5" s="1"/>
  <c r="DW211" i="5"/>
  <c r="CS220" i="5"/>
  <c r="DJ220" i="5"/>
  <c r="DI199" i="5"/>
  <c r="DI203" i="5"/>
  <c r="DJ211" i="5"/>
  <c r="DQ221" i="5"/>
  <c r="DS221" i="5"/>
  <c r="DT221" i="5" s="1"/>
  <c r="DQ205" i="5"/>
  <c r="DP210" i="5"/>
  <c r="DQ213" i="5"/>
  <c r="CS216" i="5"/>
  <c r="DQ231" i="5"/>
  <c r="DS231" i="5"/>
  <c r="DT231" i="5" s="1"/>
  <c r="DJ200" i="5"/>
  <c r="DJ204" i="5"/>
  <c r="DW207" i="5"/>
  <c r="CS212" i="5"/>
  <c r="DP217" i="5"/>
  <c r="CS218" i="5"/>
  <c r="DJ218" i="5"/>
  <c r="DP219" i="5"/>
  <c r="DW215" i="5"/>
  <c r="DQ225" i="5"/>
  <c r="DS225" i="5"/>
  <c r="DT225" i="5" s="1"/>
  <c r="DH221" i="5"/>
  <c r="DS224" i="5"/>
  <c r="DT224" i="5" s="1"/>
  <c r="DP228" i="5"/>
  <c r="DP230" i="5"/>
  <c r="DJ238" i="5"/>
  <c r="DJ242" i="5"/>
  <c r="CS242" i="5"/>
  <c r="DI217" i="5"/>
  <c r="DI221" i="5"/>
  <c r="DP226" i="5"/>
  <c r="DP227" i="5"/>
  <c r="DH234" i="5"/>
  <c r="DP234" i="5"/>
  <c r="DH239" i="5"/>
  <c r="DP239" i="5"/>
  <c r="DS244" i="5"/>
  <c r="DT244" i="5" s="1"/>
  <c r="DS246" i="5"/>
  <c r="DT246" i="5" s="1"/>
  <c r="DQ246" i="5"/>
  <c r="DS233" i="5"/>
  <c r="DT233" i="5" s="1"/>
  <c r="DQ233" i="5"/>
  <c r="DH238" i="5"/>
  <c r="DP238" i="5"/>
  <c r="DS245" i="5"/>
  <c r="DT245" i="5" s="1"/>
  <c r="DQ245" i="5"/>
  <c r="DS229" i="5"/>
  <c r="DT229" i="5" s="1"/>
  <c r="DH231" i="5"/>
  <c r="CS232" i="5"/>
  <c r="DJ232" i="5"/>
  <c r="DS232" i="5"/>
  <c r="DT232" i="5" s="1"/>
  <c r="DS237" i="5"/>
  <c r="DT237" i="5" s="1"/>
  <c r="DQ237" i="5"/>
  <c r="DJ246" i="5"/>
  <c r="CS246" i="5"/>
  <c r="DJ222" i="5"/>
  <c r="CS233" i="5"/>
  <c r="DJ233" i="5"/>
  <c r="DS236" i="5"/>
  <c r="DT236" i="5" s="1"/>
  <c r="DH243" i="5"/>
  <c r="DP243" i="5"/>
  <c r="DI219" i="5"/>
  <c r="DJ230" i="5"/>
  <c r="CS237" i="5"/>
  <c r="DJ237" i="5"/>
  <c r="DJ226" i="5"/>
  <c r="DS242" i="5"/>
  <c r="DT242" i="5" s="1"/>
  <c r="DQ242" i="5"/>
  <c r="DJ227" i="5"/>
  <c r="DJ234" i="5"/>
  <c r="DS241" i="5"/>
  <c r="DT241" i="5" s="1"/>
  <c r="DQ241" i="5"/>
  <c r="DI228" i="5"/>
  <c r="DI232" i="5"/>
  <c r="DI236" i="5"/>
  <c r="DI240" i="5"/>
  <c r="DI244" i="5"/>
  <c r="DJ236" i="5"/>
  <c r="DJ240" i="5"/>
  <c r="DJ244" i="5"/>
  <c r="DI234" i="5"/>
  <c r="DI238" i="5"/>
  <c r="DI242" i="5"/>
  <c r="DI246" i="5"/>
  <c r="BK32" i="5"/>
  <c r="BC32" i="5"/>
  <c r="H4" i="4"/>
  <c r="H3" i="4"/>
  <c r="H2" i="4"/>
  <c r="D2" i="1"/>
  <c r="F3" i="1"/>
  <c r="G3" i="1"/>
  <c r="F4" i="1"/>
  <c r="G4" i="1"/>
  <c r="F5" i="1"/>
  <c r="G5" i="1"/>
  <c r="F6" i="1"/>
  <c r="D6" i="4" s="1"/>
  <c r="G6" i="1"/>
  <c r="O6" i="5" s="1"/>
  <c r="F7" i="1"/>
  <c r="G7" i="1"/>
  <c r="F8" i="1"/>
  <c r="G8" i="1"/>
  <c r="F9" i="1"/>
  <c r="G9" i="1"/>
  <c r="F10" i="1"/>
  <c r="C11" i="15" s="1"/>
  <c r="G10" i="1"/>
  <c r="O10" i="5" s="1"/>
  <c r="F11" i="1"/>
  <c r="G11" i="1"/>
  <c r="F12" i="1"/>
  <c r="G12" i="1"/>
  <c r="F13" i="1"/>
  <c r="G13" i="1"/>
  <c r="F14" i="1"/>
  <c r="D14" i="4" s="1"/>
  <c r="G14" i="1"/>
  <c r="O14" i="5" s="1"/>
  <c r="F15" i="1"/>
  <c r="G15" i="1"/>
  <c r="F16" i="1"/>
  <c r="G16" i="1"/>
  <c r="F17" i="1"/>
  <c r="G17" i="1"/>
  <c r="F18" i="1"/>
  <c r="C19" i="15" s="1"/>
  <c r="G18" i="1"/>
  <c r="O18" i="5" s="1"/>
  <c r="F19" i="1"/>
  <c r="G19" i="1"/>
  <c r="F20" i="1"/>
  <c r="G20" i="1"/>
  <c r="F21" i="1"/>
  <c r="G21" i="1"/>
  <c r="F22" i="1"/>
  <c r="D22" i="4" s="1"/>
  <c r="G22" i="1"/>
  <c r="O22" i="5" s="1"/>
  <c r="F23" i="1"/>
  <c r="G23" i="1"/>
  <c r="F24" i="1"/>
  <c r="G24" i="1"/>
  <c r="F25" i="1"/>
  <c r="G25" i="1"/>
  <c r="F26" i="1"/>
  <c r="C27" i="15" s="1"/>
  <c r="G26" i="1"/>
  <c r="O26" i="5" s="1"/>
  <c r="F27" i="1"/>
  <c r="G27" i="1"/>
  <c r="F28" i="1"/>
  <c r="G28" i="1"/>
  <c r="F29" i="1"/>
  <c r="G29" i="1"/>
  <c r="F30" i="1"/>
  <c r="M30" i="5" s="1"/>
  <c r="G30" i="1"/>
  <c r="F31" i="1"/>
  <c r="G31" i="1"/>
  <c r="F32" i="1"/>
  <c r="G32" i="1"/>
  <c r="F33" i="1"/>
  <c r="G33" i="1"/>
  <c r="F34" i="1"/>
  <c r="M34" i="5" s="1"/>
  <c r="G34" i="1"/>
  <c r="O34" i="5" s="1"/>
  <c r="F35" i="1"/>
  <c r="G35" i="1"/>
  <c r="F36" i="1"/>
  <c r="G36" i="1"/>
  <c r="F37" i="1"/>
  <c r="G37" i="1"/>
  <c r="F38" i="1"/>
  <c r="D38" i="4" s="1"/>
  <c r="G38" i="1"/>
  <c r="O38" i="5" s="1"/>
  <c r="F39" i="1"/>
  <c r="G39" i="1"/>
  <c r="F40" i="1"/>
  <c r="G40" i="1"/>
  <c r="F41" i="1"/>
  <c r="G41" i="1"/>
  <c r="F42" i="1"/>
  <c r="C43" i="15" s="1"/>
  <c r="G42" i="1"/>
  <c r="O42" i="5" s="1"/>
  <c r="F43" i="1"/>
  <c r="G43" i="1"/>
  <c r="F44" i="1"/>
  <c r="G44" i="1"/>
  <c r="F45" i="1"/>
  <c r="G45" i="1"/>
  <c r="F46" i="1"/>
  <c r="D46" i="4" s="1"/>
  <c r="G46" i="1"/>
  <c r="O46" i="5" s="1"/>
  <c r="F47" i="1"/>
  <c r="G47" i="1"/>
  <c r="F48" i="1"/>
  <c r="G48" i="1"/>
  <c r="F49" i="1"/>
  <c r="G49" i="1"/>
  <c r="F50" i="1"/>
  <c r="C51" i="15" s="1"/>
  <c r="G50" i="1"/>
  <c r="O50" i="5" s="1"/>
  <c r="F51" i="1"/>
  <c r="G51" i="1"/>
  <c r="F52" i="1"/>
  <c r="G52" i="1"/>
  <c r="F53" i="1"/>
  <c r="G53" i="1"/>
  <c r="F54" i="1"/>
  <c r="M54" i="5" s="1"/>
  <c r="G54" i="1"/>
  <c r="O54" i="5" s="1"/>
  <c r="F55" i="1"/>
  <c r="G55" i="1"/>
  <c r="F56" i="1"/>
  <c r="G56" i="1"/>
  <c r="F57" i="1"/>
  <c r="G57" i="1"/>
  <c r="F58" i="1"/>
  <c r="C59" i="15" s="1"/>
  <c r="G58" i="1"/>
  <c r="O58" i="5" s="1"/>
  <c r="F59" i="1"/>
  <c r="G59" i="1"/>
  <c r="F60" i="1"/>
  <c r="G60" i="1"/>
  <c r="F61" i="1"/>
  <c r="G61" i="1"/>
  <c r="F62" i="1"/>
  <c r="M62" i="5" s="1"/>
  <c r="G62" i="1"/>
  <c r="F63" i="1"/>
  <c r="G63" i="1"/>
  <c r="F64" i="1"/>
  <c r="G64" i="1"/>
  <c r="F65" i="1"/>
  <c r="G65" i="1"/>
  <c r="F66" i="1"/>
  <c r="M66" i="5" s="1"/>
  <c r="G66" i="1"/>
  <c r="O66" i="5" s="1"/>
  <c r="F67" i="1"/>
  <c r="G67" i="1"/>
  <c r="F68" i="1"/>
  <c r="G68" i="1"/>
  <c r="F69" i="1"/>
  <c r="G69" i="1"/>
  <c r="F70" i="1"/>
  <c r="D70" i="4" s="1"/>
  <c r="W70" i="4" s="1"/>
  <c r="G70" i="1"/>
  <c r="O70" i="5" s="1"/>
  <c r="F71" i="1"/>
  <c r="G71" i="1"/>
  <c r="F72" i="1"/>
  <c r="G72" i="1"/>
  <c r="F73" i="1"/>
  <c r="G73" i="1"/>
  <c r="F74" i="1"/>
  <c r="C75" i="15" s="1"/>
  <c r="G74" i="1"/>
  <c r="O74" i="5" s="1"/>
  <c r="F75" i="1"/>
  <c r="G75" i="1"/>
  <c r="F76" i="1"/>
  <c r="G76" i="1"/>
  <c r="F77" i="1"/>
  <c r="G77" i="1"/>
  <c r="F78" i="1"/>
  <c r="D78" i="4" s="1"/>
  <c r="W78" i="4" s="1"/>
  <c r="G78" i="1"/>
  <c r="O78" i="5" s="1"/>
  <c r="F79" i="1"/>
  <c r="G79" i="1"/>
  <c r="F80" i="1"/>
  <c r="G80" i="1"/>
  <c r="F81" i="1"/>
  <c r="G81" i="1"/>
  <c r="F82" i="1"/>
  <c r="C83" i="15" s="1"/>
  <c r="G82" i="1"/>
  <c r="O82" i="5" s="1"/>
  <c r="F83" i="1"/>
  <c r="G83" i="1"/>
  <c r="F84" i="1"/>
  <c r="G84" i="1"/>
  <c r="F85" i="1"/>
  <c r="G85" i="1"/>
  <c r="F86" i="1"/>
  <c r="M86" i="5" s="1"/>
  <c r="G86" i="1"/>
  <c r="O86" i="5" s="1"/>
  <c r="F87" i="1"/>
  <c r="G87" i="1"/>
  <c r="F88" i="1"/>
  <c r="G88" i="1"/>
  <c r="F89" i="1"/>
  <c r="G89" i="1"/>
  <c r="F90" i="1"/>
  <c r="M90" i="5" s="1"/>
  <c r="G90" i="1"/>
  <c r="O90" i="5" s="1"/>
  <c r="F91" i="1"/>
  <c r="G91" i="1"/>
  <c r="F92" i="1"/>
  <c r="G92" i="1"/>
  <c r="F93" i="1"/>
  <c r="G93" i="1"/>
  <c r="F94" i="1"/>
  <c r="M94" i="5" s="1"/>
  <c r="G94" i="1"/>
  <c r="F95" i="1"/>
  <c r="G95" i="1"/>
  <c r="F96" i="1"/>
  <c r="G96" i="1"/>
  <c r="F97" i="1"/>
  <c r="G97" i="1"/>
  <c r="F98" i="1"/>
  <c r="M98" i="5" s="1"/>
  <c r="G98" i="1"/>
  <c r="O98" i="5" s="1"/>
  <c r="F99" i="1"/>
  <c r="G99" i="1"/>
  <c r="F100" i="1"/>
  <c r="G100" i="1"/>
  <c r="F101" i="1"/>
  <c r="G101" i="1"/>
  <c r="F102" i="1"/>
  <c r="D102" i="4" s="1"/>
  <c r="W102" i="4" s="1"/>
  <c r="G102" i="1"/>
  <c r="O102" i="5" s="1"/>
  <c r="F103" i="1"/>
  <c r="G103" i="1"/>
  <c r="F104" i="1"/>
  <c r="G104" i="1"/>
  <c r="F105" i="1"/>
  <c r="G105" i="1"/>
  <c r="F106" i="1"/>
  <c r="C107" i="15" s="1"/>
  <c r="G106" i="1"/>
  <c r="O106" i="5" s="1"/>
  <c r="F107" i="1"/>
  <c r="G107" i="1"/>
  <c r="F108" i="1"/>
  <c r="G108" i="1"/>
  <c r="F109" i="1"/>
  <c r="G109" i="1"/>
  <c r="F110" i="1"/>
  <c r="D110" i="4" s="1"/>
  <c r="W110" i="4" s="1"/>
  <c r="G110" i="1"/>
  <c r="O110" i="5" s="1"/>
  <c r="F111" i="1"/>
  <c r="G111" i="1"/>
  <c r="F112" i="1"/>
  <c r="G112" i="1"/>
  <c r="F113" i="1"/>
  <c r="G113" i="1"/>
  <c r="F114" i="1"/>
  <c r="C115" i="15" s="1"/>
  <c r="G114" i="1"/>
  <c r="O114" i="5" s="1"/>
  <c r="F115" i="1"/>
  <c r="G115" i="1"/>
  <c r="F116" i="1"/>
  <c r="G116" i="1"/>
  <c r="F117" i="1"/>
  <c r="G117" i="1"/>
  <c r="F118" i="1"/>
  <c r="D118" i="4" s="1"/>
  <c r="W118" i="4" s="1"/>
  <c r="G118" i="1"/>
  <c r="O118" i="5" s="1"/>
  <c r="F119" i="1"/>
  <c r="G119" i="1"/>
  <c r="F120" i="1"/>
  <c r="G120" i="1"/>
  <c r="F121" i="1"/>
  <c r="G121" i="1"/>
  <c r="F122" i="1"/>
  <c r="C123" i="15" s="1"/>
  <c r="G122" i="1"/>
  <c r="O122" i="5" s="1"/>
  <c r="F123" i="1"/>
  <c r="G123" i="1"/>
  <c r="F124" i="1"/>
  <c r="G124" i="1"/>
  <c r="F125" i="1"/>
  <c r="G125" i="1"/>
  <c r="F126" i="1"/>
  <c r="M126" i="5" s="1"/>
  <c r="G126" i="1"/>
  <c r="F127" i="1"/>
  <c r="G127" i="1"/>
  <c r="F128" i="1"/>
  <c r="G128" i="1"/>
  <c r="F129" i="1"/>
  <c r="G129" i="1"/>
  <c r="F130" i="1"/>
  <c r="M130" i="5" s="1"/>
  <c r="G130" i="1"/>
  <c r="O130" i="5" s="1"/>
  <c r="F131" i="1"/>
  <c r="G131" i="1"/>
  <c r="F132" i="1"/>
  <c r="G132" i="1"/>
  <c r="F133" i="1"/>
  <c r="G133" i="1"/>
  <c r="F134" i="1"/>
  <c r="D134" i="4" s="1"/>
  <c r="W134" i="4" s="1"/>
  <c r="G134" i="1"/>
  <c r="O134" i="5" s="1"/>
  <c r="F135" i="1"/>
  <c r="G135" i="1"/>
  <c r="F136" i="1"/>
  <c r="G136" i="1"/>
  <c r="F137" i="1"/>
  <c r="G137" i="1"/>
  <c r="F138" i="1"/>
  <c r="C139" i="15" s="1"/>
  <c r="G138" i="1"/>
  <c r="O138" i="5" s="1"/>
  <c r="F139" i="1"/>
  <c r="G139" i="1"/>
  <c r="F140" i="1"/>
  <c r="G140" i="1"/>
  <c r="F141" i="1"/>
  <c r="G141" i="1"/>
  <c r="F142" i="1"/>
  <c r="D142" i="4" s="1"/>
  <c r="W142" i="4" s="1"/>
  <c r="G142" i="1"/>
  <c r="O142" i="5" s="1"/>
  <c r="F143" i="1"/>
  <c r="G143" i="1"/>
  <c r="F144" i="1"/>
  <c r="G144" i="1"/>
  <c r="F145" i="1"/>
  <c r="G145" i="1"/>
  <c r="F146" i="1"/>
  <c r="D146" i="4" s="1"/>
  <c r="W146" i="4" s="1"/>
  <c r="G146" i="1"/>
  <c r="O146" i="5" s="1"/>
  <c r="F147" i="1"/>
  <c r="G147" i="1"/>
  <c r="F148" i="1"/>
  <c r="G148" i="1"/>
  <c r="F149" i="1"/>
  <c r="G149" i="1"/>
  <c r="F150" i="1"/>
  <c r="M150" i="5" s="1"/>
  <c r="G150" i="1"/>
  <c r="O150" i="5" s="1"/>
  <c r="F151" i="1"/>
  <c r="G151" i="1"/>
  <c r="F152" i="1"/>
  <c r="G152" i="1"/>
  <c r="F153" i="1"/>
  <c r="G153" i="1"/>
  <c r="F154" i="1"/>
  <c r="M154" i="5" s="1"/>
  <c r="G154" i="1"/>
  <c r="F155" i="1"/>
  <c r="G155" i="1"/>
  <c r="F156" i="1"/>
  <c r="G156" i="1"/>
  <c r="F157" i="1"/>
  <c r="G157" i="1"/>
  <c r="F158" i="1"/>
  <c r="C159" i="15" s="1"/>
  <c r="FB159" i="15" s="1"/>
  <c r="FC159" i="15" s="1"/>
  <c r="G158" i="1"/>
  <c r="O158" i="5" s="1"/>
  <c r="F159" i="1"/>
  <c r="G159" i="1"/>
  <c r="F160" i="1"/>
  <c r="G160" i="1"/>
  <c r="F161" i="1"/>
  <c r="G161" i="1"/>
  <c r="F162" i="1"/>
  <c r="M162" i="5" s="1"/>
  <c r="G162" i="1"/>
  <c r="F163" i="1"/>
  <c r="G163" i="1"/>
  <c r="F164" i="1"/>
  <c r="G164" i="1"/>
  <c r="F165" i="1"/>
  <c r="G165" i="1"/>
  <c r="F166" i="1"/>
  <c r="C167" i="15" s="1"/>
  <c r="G166" i="1"/>
  <c r="O166" i="5" s="1"/>
  <c r="F167" i="1"/>
  <c r="G167" i="1"/>
  <c r="F168" i="1"/>
  <c r="G168" i="1"/>
  <c r="F169" i="1"/>
  <c r="G169" i="1"/>
  <c r="F170" i="1"/>
  <c r="D170" i="4" s="1"/>
  <c r="W170" i="4" s="1"/>
  <c r="G170" i="1"/>
  <c r="F171" i="1"/>
  <c r="G171" i="1"/>
  <c r="F172" i="1"/>
  <c r="G172" i="1"/>
  <c r="F173" i="1"/>
  <c r="G173" i="1"/>
  <c r="F174" i="1"/>
  <c r="C175" i="15" s="1"/>
  <c r="FB175" i="15" s="1"/>
  <c r="FC175" i="15" s="1"/>
  <c r="G174" i="1"/>
  <c r="O174" i="5" s="1"/>
  <c r="F175" i="1"/>
  <c r="G175" i="1"/>
  <c r="F176" i="1"/>
  <c r="G176" i="1"/>
  <c r="F177" i="1"/>
  <c r="G177" i="1"/>
  <c r="F178" i="1"/>
  <c r="M178" i="5" s="1"/>
  <c r="G178" i="1"/>
  <c r="F179" i="1"/>
  <c r="G179" i="1"/>
  <c r="F180" i="1"/>
  <c r="G180" i="1"/>
  <c r="F181" i="1"/>
  <c r="G181" i="1"/>
  <c r="F182" i="1"/>
  <c r="M182" i="5" s="1"/>
  <c r="G182" i="1"/>
  <c r="O182" i="5" s="1"/>
  <c r="F183" i="1"/>
  <c r="G183" i="1"/>
  <c r="F184" i="1"/>
  <c r="G184" i="1"/>
  <c r="F185" i="1"/>
  <c r="G185" i="1"/>
  <c r="F186" i="1"/>
  <c r="G186" i="1"/>
  <c r="O186" i="5" s="1"/>
  <c r="F187" i="1"/>
  <c r="G187" i="1"/>
  <c r="F188" i="1"/>
  <c r="G188" i="1"/>
  <c r="F189" i="1"/>
  <c r="G189" i="1"/>
  <c r="F190" i="1"/>
  <c r="G190" i="1"/>
  <c r="O190" i="5" s="1"/>
  <c r="F191" i="1"/>
  <c r="G191" i="1"/>
  <c r="F192" i="1"/>
  <c r="G192" i="1"/>
  <c r="F193" i="1"/>
  <c r="G193" i="1"/>
  <c r="F194" i="1"/>
  <c r="G194" i="1"/>
  <c r="O194" i="5" s="1"/>
  <c r="F195" i="1"/>
  <c r="G195" i="1"/>
  <c r="F196" i="1"/>
  <c r="G196" i="1"/>
  <c r="F197" i="1"/>
  <c r="G197" i="1"/>
  <c r="F198" i="1"/>
  <c r="G198" i="1"/>
  <c r="O198" i="5" s="1"/>
  <c r="F199" i="1"/>
  <c r="G199" i="1"/>
  <c r="F200" i="1"/>
  <c r="G200" i="1"/>
  <c r="F201" i="1"/>
  <c r="G201" i="1"/>
  <c r="F202" i="1"/>
  <c r="G202" i="1"/>
  <c r="O202" i="5" s="1"/>
  <c r="F203" i="1"/>
  <c r="G203" i="1"/>
  <c r="F204" i="1"/>
  <c r="G204" i="1"/>
  <c r="F205" i="1"/>
  <c r="G205" i="1"/>
  <c r="F206" i="1"/>
  <c r="G206" i="1"/>
  <c r="O206" i="5" s="1"/>
  <c r="F207" i="1"/>
  <c r="G207" i="1"/>
  <c r="F208" i="1"/>
  <c r="G208" i="1"/>
  <c r="F209" i="1"/>
  <c r="G209" i="1"/>
  <c r="F210" i="1"/>
  <c r="G210" i="1"/>
  <c r="O210" i="5" s="1"/>
  <c r="F211" i="1"/>
  <c r="G211" i="1"/>
  <c r="F212" i="1"/>
  <c r="G212" i="1"/>
  <c r="F213" i="1"/>
  <c r="G213" i="1"/>
  <c r="F214" i="1"/>
  <c r="G214" i="1"/>
  <c r="O214" i="5" s="1"/>
  <c r="F215" i="1"/>
  <c r="G215" i="1"/>
  <c r="F216" i="1"/>
  <c r="G216" i="1"/>
  <c r="F217" i="1"/>
  <c r="G217" i="1"/>
  <c r="F218" i="1"/>
  <c r="G218" i="1"/>
  <c r="O218" i="5" s="1"/>
  <c r="F219" i="1"/>
  <c r="G219" i="1"/>
  <c r="F220" i="1"/>
  <c r="G220" i="1"/>
  <c r="F221" i="1"/>
  <c r="G221" i="1"/>
  <c r="F222" i="1"/>
  <c r="G222" i="1"/>
  <c r="O222" i="5" s="1"/>
  <c r="F223" i="1"/>
  <c r="G223" i="1"/>
  <c r="F224" i="1"/>
  <c r="G224" i="1"/>
  <c r="F225" i="1"/>
  <c r="G225" i="1"/>
  <c r="F226" i="1"/>
  <c r="G226" i="1"/>
  <c r="O226" i="5" s="1"/>
  <c r="F227" i="1"/>
  <c r="G227" i="1"/>
  <c r="F228" i="1"/>
  <c r="G228" i="1"/>
  <c r="F229" i="1"/>
  <c r="G229" i="1"/>
  <c r="F230" i="1"/>
  <c r="G230" i="1"/>
  <c r="O230" i="5" s="1"/>
  <c r="F231" i="1"/>
  <c r="G231" i="1"/>
  <c r="F232" i="1"/>
  <c r="G232" i="1"/>
  <c r="F233" i="1"/>
  <c r="G233" i="1"/>
  <c r="F234" i="1"/>
  <c r="G234" i="1"/>
  <c r="O234" i="5" s="1"/>
  <c r="F235" i="1"/>
  <c r="G235" i="1"/>
  <c r="F236" i="1"/>
  <c r="G236" i="1"/>
  <c r="F237" i="1"/>
  <c r="G237" i="1"/>
  <c r="F238" i="1"/>
  <c r="G238" i="1"/>
  <c r="O238" i="5" s="1"/>
  <c r="F239" i="1"/>
  <c r="G239" i="1"/>
  <c r="F240" i="1"/>
  <c r="G240" i="1"/>
  <c r="F241" i="1"/>
  <c r="G241" i="1"/>
  <c r="F242" i="1"/>
  <c r="G242" i="1"/>
  <c r="O242" i="5" s="1"/>
  <c r="F243" i="1"/>
  <c r="G243" i="1"/>
  <c r="F244" i="1"/>
  <c r="G244" i="1"/>
  <c r="F245" i="1"/>
  <c r="G245" i="1"/>
  <c r="F246" i="1"/>
  <c r="G246" i="1"/>
  <c r="O246" i="5" s="1"/>
  <c r="G2" i="1"/>
  <c r="F2" i="1"/>
  <c r="IJ102" i="7"/>
  <c r="EI102" i="7"/>
  <c r="IJ101" i="7"/>
  <c r="EI101" i="7"/>
  <c r="IJ100" i="7"/>
  <c r="EI100" i="7"/>
  <c r="IJ99" i="7"/>
  <c r="EI99" i="7"/>
  <c r="IJ98" i="7"/>
  <c r="EI98" i="7"/>
  <c r="IJ97" i="7"/>
  <c r="EI97" i="7"/>
  <c r="IJ96" i="7"/>
  <c r="EI96" i="7"/>
  <c r="IJ95" i="7"/>
  <c r="EI95" i="7"/>
  <c r="IJ94" i="7"/>
  <c r="EI94" i="7"/>
  <c r="IJ93" i="7"/>
  <c r="EI93" i="7"/>
  <c r="IJ92" i="7"/>
  <c r="EI92" i="7"/>
  <c r="IJ91" i="7"/>
  <c r="EI91" i="7"/>
  <c r="IJ90" i="7"/>
  <c r="EI90" i="7"/>
  <c r="IJ89" i="7"/>
  <c r="EI89" i="7"/>
  <c r="IJ88" i="7"/>
  <c r="EI88" i="7"/>
  <c r="IJ87" i="7"/>
  <c r="EI87" i="7"/>
  <c r="IJ86" i="7"/>
  <c r="EI86" i="7"/>
  <c r="IJ85" i="7"/>
  <c r="EI85" i="7"/>
  <c r="IJ84" i="7"/>
  <c r="EI84" i="7"/>
  <c r="IJ83" i="7"/>
  <c r="EI83" i="7"/>
  <c r="IJ82" i="7"/>
  <c r="EI82" i="7"/>
  <c r="IJ81" i="7"/>
  <c r="EI81" i="7"/>
  <c r="IJ80" i="7"/>
  <c r="EI80" i="7"/>
  <c r="IJ79" i="7"/>
  <c r="EI79" i="7"/>
  <c r="IJ78" i="7"/>
  <c r="EI78" i="7"/>
  <c r="IJ77" i="7"/>
  <c r="EI77" i="7"/>
  <c r="IJ76" i="7"/>
  <c r="EI76" i="7"/>
  <c r="IJ75" i="7"/>
  <c r="EI75" i="7"/>
  <c r="IJ74" i="7"/>
  <c r="EI74" i="7"/>
  <c r="IJ73" i="7"/>
  <c r="EI73" i="7"/>
  <c r="IJ72" i="7"/>
  <c r="EI72" i="7"/>
  <c r="IJ71" i="7"/>
  <c r="EI71" i="7"/>
  <c r="IJ70" i="7"/>
  <c r="EI70" i="7"/>
  <c r="IJ69" i="7"/>
  <c r="EI69" i="7"/>
  <c r="IJ68" i="7"/>
  <c r="EI68" i="7"/>
  <c r="IJ67" i="7"/>
  <c r="EI67" i="7"/>
  <c r="IJ66" i="7"/>
  <c r="EI66" i="7"/>
  <c r="IJ65" i="7"/>
  <c r="EI65" i="7"/>
  <c r="IJ64" i="7"/>
  <c r="EI64" i="7"/>
  <c r="IJ63" i="7"/>
  <c r="EI63" i="7"/>
  <c r="IJ62" i="7"/>
  <c r="EI62" i="7"/>
  <c r="IJ61" i="7"/>
  <c r="EI61" i="7"/>
  <c r="IJ60" i="7"/>
  <c r="EI60" i="7"/>
  <c r="IJ59" i="7"/>
  <c r="EI59" i="7"/>
  <c r="IJ58" i="7"/>
  <c r="EI58" i="7"/>
  <c r="IJ57" i="7"/>
  <c r="EI57" i="7"/>
  <c r="IJ56" i="7"/>
  <c r="EI56" i="7"/>
  <c r="IJ55" i="7"/>
  <c r="EI55" i="7"/>
  <c r="IJ54" i="7"/>
  <c r="EI54" i="7"/>
  <c r="IJ53" i="7"/>
  <c r="EI53" i="7"/>
  <c r="IJ52" i="7"/>
  <c r="EI52" i="7"/>
  <c r="IJ51" i="7"/>
  <c r="EI51" i="7"/>
  <c r="IJ50" i="7"/>
  <c r="EI50" i="7"/>
  <c r="IJ49" i="7"/>
  <c r="EI49" i="7"/>
  <c r="IJ48" i="7"/>
  <c r="EI48" i="7"/>
  <c r="IJ47" i="7"/>
  <c r="EI47" i="7"/>
  <c r="IJ46" i="7"/>
  <c r="EI46" i="7"/>
  <c r="IJ45" i="7"/>
  <c r="EI45" i="7"/>
  <c r="IJ44" i="7"/>
  <c r="EI44" i="7"/>
  <c r="IJ43" i="7"/>
  <c r="EI43" i="7"/>
  <c r="IJ42" i="7"/>
  <c r="EI42" i="7"/>
  <c r="IJ41" i="7"/>
  <c r="EI41" i="7"/>
  <c r="IJ40" i="7"/>
  <c r="EI40" i="7"/>
  <c r="IJ39" i="7"/>
  <c r="EI39" i="7"/>
  <c r="IJ38" i="7"/>
  <c r="EI38" i="7"/>
  <c r="IJ37" i="7"/>
  <c r="EI37" i="7"/>
  <c r="IJ36" i="7"/>
  <c r="EI36" i="7"/>
  <c r="IJ35" i="7"/>
  <c r="EI35" i="7"/>
  <c r="IJ34" i="7"/>
  <c r="EI34" i="7"/>
  <c r="IJ33" i="7"/>
  <c r="EI33" i="7"/>
  <c r="IJ32" i="7"/>
  <c r="EI32" i="7"/>
  <c r="IJ31" i="7"/>
  <c r="EI31" i="7"/>
  <c r="IJ30" i="7"/>
  <c r="EI30" i="7"/>
  <c r="IJ29" i="7"/>
  <c r="EI29" i="7"/>
  <c r="IJ28" i="7"/>
  <c r="EI28" i="7"/>
  <c r="IJ27" i="7"/>
  <c r="EI27" i="7"/>
  <c r="IJ26" i="7"/>
  <c r="EI26" i="7"/>
  <c r="IJ25" i="7"/>
  <c r="EI25" i="7"/>
  <c r="IJ24" i="7"/>
  <c r="EI24" i="7"/>
  <c r="IJ23" i="7"/>
  <c r="EI23" i="7"/>
  <c r="IJ22" i="7"/>
  <c r="EI22" i="7"/>
  <c r="IJ21" i="7"/>
  <c r="EI21" i="7"/>
  <c r="IJ20" i="7"/>
  <c r="EI20" i="7"/>
  <c r="IJ19" i="7"/>
  <c r="EI19" i="7"/>
  <c r="IJ18" i="7"/>
  <c r="EI18" i="7"/>
  <c r="IJ17" i="7"/>
  <c r="EI17" i="7"/>
  <c r="IJ16" i="7"/>
  <c r="EI16" i="7"/>
  <c r="IJ15" i="7"/>
  <c r="EI15" i="7"/>
  <c r="IJ14" i="7"/>
  <c r="EI14" i="7"/>
  <c r="IJ13" i="7"/>
  <c r="EI13" i="7"/>
  <c r="IJ12" i="7"/>
  <c r="EI12" i="7"/>
  <c r="IJ11" i="7"/>
  <c r="EI11" i="7"/>
  <c r="IJ10" i="7"/>
  <c r="EI10" i="7"/>
  <c r="IJ9" i="7"/>
  <c r="EI9" i="7"/>
  <c r="IJ8" i="7"/>
  <c r="EI8" i="7"/>
  <c r="IJ7" i="7"/>
  <c r="EI7" i="7"/>
  <c r="IJ6" i="7"/>
  <c r="EI6" i="7"/>
  <c r="IJ5" i="7"/>
  <c r="EI5" i="7"/>
  <c r="IJ4" i="7"/>
  <c r="EI4" i="7"/>
  <c r="IJ3" i="7"/>
  <c r="EI3" i="7"/>
  <c r="D107" i="14"/>
  <c r="D105" i="14"/>
  <c r="D103" i="14"/>
  <c r="D101" i="14"/>
  <c r="D99" i="14"/>
  <c r="D97" i="14"/>
  <c r="D95" i="14"/>
  <c r="D93" i="14"/>
  <c r="D91" i="14"/>
  <c r="D89" i="14"/>
  <c r="D87" i="14"/>
  <c r="D85" i="14"/>
  <c r="D83" i="14"/>
  <c r="D81" i="14"/>
  <c r="D79" i="14"/>
  <c r="D77" i="14"/>
  <c r="D75" i="14"/>
  <c r="D73" i="14"/>
  <c r="D71" i="14"/>
  <c r="D69" i="14"/>
  <c r="D67" i="14"/>
  <c r="D65" i="14"/>
  <c r="D63" i="14"/>
  <c r="D61" i="14"/>
  <c r="D59" i="14"/>
  <c r="D57" i="14"/>
  <c r="D55" i="14"/>
  <c r="D53" i="14"/>
  <c r="D51" i="14"/>
  <c r="D49" i="14"/>
  <c r="D47" i="14"/>
  <c r="D45" i="14"/>
  <c r="D43" i="14"/>
  <c r="D41" i="14"/>
  <c r="D39" i="14"/>
  <c r="D37" i="14"/>
  <c r="D35" i="14"/>
  <c r="D33" i="14"/>
  <c r="D31" i="14"/>
  <c r="D29" i="14"/>
  <c r="D27" i="14"/>
  <c r="D25" i="14"/>
  <c r="D23" i="14"/>
  <c r="D21" i="14"/>
  <c r="D19" i="14"/>
  <c r="D17" i="14"/>
  <c r="D15" i="14"/>
  <c r="D13" i="14"/>
  <c r="D11" i="14"/>
  <c r="D9" i="14"/>
  <c r="D7" i="14"/>
  <c r="D5" i="14"/>
  <c r="D3" i="14"/>
  <c r="C2" i="14"/>
  <c r="D108" i="14" s="1"/>
  <c r="E183" i="5"/>
  <c r="G183" i="5"/>
  <c r="H183" i="5"/>
  <c r="I183" i="5"/>
  <c r="K183" i="5"/>
  <c r="L183" i="5"/>
  <c r="M183" i="5"/>
  <c r="O183" i="5"/>
  <c r="E184" i="5"/>
  <c r="G184" i="5"/>
  <c r="H184" i="5" s="1"/>
  <c r="I184" i="5"/>
  <c r="K184" i="5"/>
  <c r="L184" i="5" s="1"/>
  <c r="M184" i="5"/>
  <c r="O184" i="5"/>
  <c r="E185" i="5"/>
  <c r="G185" i="5"/>
  <c r="H185" i="5"/>
  <c r="I185" i="5"/>
  <c r="K185" i="5"/>
  <c r="L185" i="5" s="1"/>
  <c r="M185" i="5"/>
  <c r="O185" i="5"/>
  <c r="E186" i="5"/>
  <c r="G186" i="5"/>
  <c r="H186" i="5"/>
  <c r="I186" i="5"/>
  <c r="K186" i="5"/>
  <c r="L186" i="5" s="1"/>
  <c r="E187" i="5"/>
  <c r="G187" i="5"/>
  <c r="H187" i="5"/>
  <c r="I187" i="5"/>
  <c r="K187" i="5"/>
  <c r="L187" i="5" s="1"/>
  <c r="M187" i="5"/>
  <c r="O187" i="5"/>
  <c r="E188" i="5"/>
  <c r="G188" i="5"/>
  <c r="H188" i="5" s="1"/>
  <c r="I188" i="5"/>
  <c r="K188" i="5"/>
  <c r="L188" i="5" s="1"/>
  <c r="M188" i="5"/>
  <c r="O188" i="5"/>
  <c r="E189" i="5"/>
  <c r="G189" i="5"/>
  <c r="H189" i="5" s="1"/>
  <c r="I189" i="5"/>
  <c r="K189" i="5"/>
  <c r="L189" i="5"/>
  <c r="M189" i="5"/>
  <c r="O189" i="5"/>
  <c r="E190" i="5"/>
  <c r="G190" i="5"/>
  <c r="H190" i="5" s="1"/>
  <c r="I190" i="5"/>
  <c r="K190" i="5"/>
  <c r="L190" i="5"/>
  <c r="E191" i="5"/>
  <c r="G191" i="5"/>
  <c r="H191" i="5" s="1"/>
  <c r="I191" i="5"/>
  <c r="K191" i="5"/>
  <c r="L191" i="5"/>
  <c r="M191" i="5"/>
  <c r="O191" i="5"/>
  <c r="E192" i="5"/>
  <c r="G192" i="5"/>
  <c r="H192" i="5" s="1"/>
  <c r="I192" i="5"/>
  <c r="K192" i="5"/>
  <c r="L192" i="5" s="1"/>
  <c r="M192" i="5"/>
  <c r="O192" i="5"/>
  <c r="E193" i="5"/>
  <c r="G193" i="5"/>
  <c r="H193" i="5"/>
  <c r="I193" i="5"/>
  <c r="K193" i="5"/>
  <c r="L193" i="5" s="1"/>
  <c r="M193" i="5"/>
  <c r="O193" i="5"/>
  <c r="X193" i="5"/>
  <c r="BK193" i="5" s="1"/>
  <c r="E194" i="5"/>
  <c r="G194" i="5"/>
  <c r="H194" i="5"/>
  <c r="I194" i="5"/>
  <c r="K194" i="5"/>
  <c r="L194" i="5" s="1"/>
  <c r="E195" i="5"/>
  <c r="G195" i="5"/>
  <c r="H195" i="5"/>
  <c r="I195" i="5"/>
  <c r="K195" i="5"/>
  <c r="L195" i="5" s="1"/>
  <c r="M195" i="5"/>
  <c r="O195" i="5"/>
  <c r="E196" i="5"/>
  <c r="G196" i="5"/>
  <c r="H196" i="5" s="1"/>
  <c r="I196" i="5"/>
  <c r="K196" i="5"/>
  <c r="L196" i="5" s="1"/>
  <c r="M196" i="5"/>
  <c r="O196" i="5"/>
  <c r="E197" i="5"/>
  <c r="G197" i="5"/>
  <c r="H197" i="5" s="1"/>
  <c r="I197" i="5"/>
  <c r="K197" i="5"/>
  <c r="L197" i="5"/>
  <c r="M197" i="5"/>
  <c r="O197" i="5"/>
  <c r="E198" i="5"/>
  <c r="G198" i="5"/>
  <c r="H198" i="5" s="1"/>
  <c r="I198" i="5"/>
  <c r="K198" i="5"/>
  <c r="L198" i="5"/>
  <c r="E199" i="5"/>
  <c r="G199" i="5"/>
  <c r="H199" i="5" s="1"/>
  <c r="I199" i="5"/>
  <c r="K199" i="5"/>
  <c r="L199" i="5"/>
  <c r="M199" i="5"/>
  <c r="O199" i="5"/>
  <c r="E200" i="5"/>
  <c r="G200" i="5"/>
  <c r="H200" i="5" s="1"/>
  <c r="I200" i="5"/>
  <c r="K200" i="5"/>
  <c r="L200" i="5" s="1"/>
  <c r="M200" i="5"/>
  <c r="O200" i="5"/>
  <c r="E201" i="5"/>
  <c r="G201" i="5"/>
  <c r="H201" i="5"/>
  <c r="I201" i="5"/>
  <c r="K201" i="5"/>
  <c r="L201" i="5" s="1"/>
  <c r="M201" i="5"/>
  <c r="O201" i="5"/>
  <c r="E202" i="5"/>
  <c r="G202" i="5"/>
  <c r="H202" i="5"/>
  <c r="I202" i="5"/>
  <c r="K202" i="5"/>
  <c r="L202" i="5" s="1"/>
  <c r="E203" i="5"/>
  <c r="G203" i="5"/>
  <c r="H203" i="5"/>
  <c r="I203" i="5"/>
  <c r="K203" i="5"/>
  <c r="L203" i="5" s="1"/>
  <c r="M203" i="5"/>
  <c r="O203" i="5"/>
  <c r="E204" i="5"/>
  <c r="G204" i="5"/>
  <c r="H204" i="5" s="1"/>
  <c r="I204" i="5"/>
  <c r="K204" i="5"/>
  <c r="L204" i="5" s="1"/>
  <c r="M204" i="5"/>
  <c r="O204" i="5"/>
  <c r="E205" i="5"/>
  <c r="G205" i="5"/>
  <c r="H205" i="5" s="1"/>
  <c r="I205" i="5"/>
  <c r="K205" i="5"/>
  <c r="L205" i="5"/>
  <c r="M205" i="5"/>
  <c r="O205" i="5"/>
  <c r="E206" i="5"/>
  <c r="G206" i="5"/>
  <c r="H206" i="5" s="1"/>
  <c r="I206" i="5"/>
  <c r="K206" i="5"/>
  <c r="L206" i="5"/>
  <c r="E207" i="5"/>
  <c r="G207" i="5"/>
  <c r="H207" i="5" s="1"/>
  <c r="I207" i="5"/>
  <c r="K207" i="5"/>
  <c r="L207" i="5"/>
  <c r="M207" i="5"/>
  <c r="O207" i="5"/>
  <c r="E208" i="5"/>
  <c r="G208" i="5"/>
  <c r="H208" i="5" s="1"/>
  <c r="I208" i="5"/>
  <c r="K208" i="5"/>
  <c r="L208" i="5" s="1"/>
  <c r="M208" i="5"/>
  <c r="O208" i="5"/>
  <c r="X208" i="5"/>
  <c r="BK208" i="5" s="1"/>
  <c r="E209" i="5"/>
  <c r="G209" i="5"/>
  <c r="H209" i="5"/>
  <c r="I209" i="5"/>
  <c r="K209" i="5"/>
  <c r="L209" i="5" s="1"/>
  <c r="M209" i="5"/>
  <c r="O209" i="5"/>
  <c r="E210" i="5"/>
  <c r="G210" i="5"/>
  <c r="H210" i="5"/>
  <c r="I210" i="5"/>
  <c r="K210" i="5"/>
  <c r="L210" i="5" s="1"/>
  <c r="E211" i="5"/>
  <c r="G211" i="5"/>
  <c r="H211" i="5"/>
  <c r="I211" i="5"/>
  <c r="K211" i="5"/>
  <c r="L211" i="5" s="1"/>
  <c r="M211" i="5"/>
  <c r="O211" i="5"/>
  <c r="E212" i="5"/>
  <c r="G212" i="5"/>
  <c r="H212" i="5" s="1"/>
  <c r="I212" i="5"/>
  <c r="K212" i="5"/>
  <c r="L212" i="5" s="1"/>
  <c r="M212" i="5"/>
  <c r="O212" i="5"/>
  <c r="E213" i="5"/>
  <c r="G213" i="5"/>
  <c r="H213" i="5" s="1"/>
  <c r="I213" i="5"/>
  <c r="K213" i="5"/>
  <c r="L213" i="5"/>
  <c r="M213" i="5"/>
  <c r="O213" i="5"/>
  <c r="E214" i="5"/>
  <c r="G214" i="5"/>
  <c r="H214" i="5" s="1"/>
  <c r="I214" i="5"/>
  <c r="K214" i="5"/>
  <c r="L214" i="5"/>
  <c r="E215" i="5"/>
  <c r="G215" i="5"/>
  <c r="H215" i="5" s="1"/>
  <c r="I215" i="5"/>
  <c r="K215" i="5"/>
  <c r="L215" i="5"/>
  <c r="M215" i="5"/>
  <c r="O215" i="5"/>
  <c r="E216" i="5"/>
  <c r="G216" i="5"/>
  <c r="H216" i="5" s="1"/>
  <c r="I216" i="5"/>
  <c r="K216" i="5"/>
  <c r="L216" i="5" s="1"/>
  <c r="M216" i="5"/>
  <c r="O216" i="5"/>
  <c r="E217" i="5"/>
  <c r="G217" i="5"/>
  <c r="H217" i="5"/>
  <c r="I217" i="5"/>
  <c r="K217" i="5"/>
  <c r="L217" i="5" s="1"/>
  <c r="M217" i="5"/>
  <c r="O217" i="5"/>
  <c r="E218" i="5"/>
  <c r="G218" i="5"/>
  <c r="H218" i="5"/>
  <c r="I218" i="5"/>
  <c r="K218" i="5"/>
  <c r="L218" i="5" s="1"/>
  <c r="E219" i="5"/>
  <c r="G219" i="5"/>
  <c r="H219" i="5"/>
  <c r="I219" i="5"/>
  <c r="K219" i="5"/>
  <c r="L219" i="5" s="1"/>
  <c r="M219" i="5"/>
  <c r="O219" i="5"/>
  <c r="E220" i="5"/>
  <c r="G220" i="5"/>
  <c r="H220" i="5" s="1"/>
  <c r="I220" i="5"/>
  <c r="K220" i="5"/>
  <c r="L220" i="5" s="1"/>
  <c r="M220" i="5"/>
  <c r="O220" i="5"/>
  <c r="E221" i="5"/>
  <c r="G221" i="5"/>
  <c r="H221" i="5" s="1"/>
  <c r="I221" i="5"/>
  <c r="K221" i="5"/>
  <c r="L221" i="5"/>
  <c r="M221" i="5"/>
  <c r="O221" i="5"/>
  <c r="E222" i="5"/>
  <c r="G222" i="5"/>
  <c r="H222" i="5" s="1"/>
  <c r="I222" i="5"/>
  <c r="K222" i="5"/>
  <c r="L222" i="5"/>
  <c r="E223" i="5"/>
  <c r="G223" i="5"/>
  <c r="H223" i="5" s="1"/>
  <c r="I223" i="5"/>
  <c r="K223" i="5"/>
  <c r="L223" i="5"/>
  <c r="M223" i="5"/>
  <c r="O223" i="5"/>
  <c r="E224" i="5"/>
  <c r="G224" i="5"/>
  <c r="H224" i="5" s="1"/>
  <c r="I224" i="5"/>
  <c r="K224" i="5"/>
  <c r="L224" i="5" s="1"/>
  <c r="M224" i="5"/>
  <c r="O224" i="5"/>
  <c r="E225" i="5"/>
  <c r="G225" i="5"/>
  <c r="H225" i="5"/>
  <c r="I225" i="5"/>
  <c r="K225" i="5"/>
  <c r="L225" i="5" s="1"/>
  <c r="M225" i="5"/>
  <c r="O225" i="5"/>
  <c r="E226" i="5"/>
  <c r="G226" i="5"/>
  <c r="H226" i="5"/>
  <c r="I226" i="5"/>
  <c r="K226" i="5"/>
  <c r="L226" i="5" s="1"/>
  <c r="E227" i="5"/>
  <c r="G227" i="5"/>
  <c r="H227" i="5"/>
  <c r="I227" i="5"/>
  <c r="K227" i="5"/>
  <c r="L227" i="5" s="1"/>
  <c r="M227" i="5"/>
  <c r="O227" i="5"/>
  <c r="E228" i="5"/>
  <c r="G228" i="5"/>
  <c r="H228" i="5" s="1"/>
  <c r="I228" i="5"/>
  <c r="K228" i="5"/>
  <c r="L228" i="5" s="1"/>
  <c r="M228" i="5"/>
  <c r="O228" i="5"/>
  <c r="E229" i="5"/>
  <c r="G229" i="5"/>
  <c r="H229" i="5" s="1"/>
  <c r="I229" i="5"/>
  <c r="K229" i="5"/>
  <c r="L229" i="5"/>
  <c r="M229" i="5"/>
  <c r="O229" i="5"/>
  <c r="E230" i="5"/>
  <c r="G230" i="5"/>
  <c r="H230" i="5" s="1"/>
  <c r="I230" i="5"/>
  <c r="K230" i="5"/>
  <c r="L230" i="5"/>
  <c r="E231" i="5"/>
  <c r="G231" i="5"/>
  <c r="H231" i="5" s="1"/>
  <c r="I231" i="5"/>
  <c r="K231" i="5"/>
  <c r="L231" i="5"/>
  <c r="M231" i="5"/>
  <c r="O231" i="5"/>
  <c r="E232" i="5"/>
  <c r="G232" i="5"/>
  <c r="H232" i="5" s="1"/>
  <c r="I232" i="5"/>
  <c r="K232" i="5"/>
  <c r="L232" i="5" s="1"/>
  <c r="M232" i="5"/>
  <c r="O232" i="5"/>
  <c r="E233" i="5"/>
  <c r="G233" i="5"/>
  <c r="H233" i="5"/>
  <c r="I233" i="5"/>
  <c r="K233" i="5"/>
  <c r="L233" i="5" s="1"/>
  <c r="M233" i="5"/>
  <c r="O233" i="5"/>
  <c r="E234" i="5"/>
  <c r="G234" i="5"/>
  <c r="H234" i="5"/>
  <c r="I234" i="5"/>
  <c r="K234" i="5"/>
  <c r="L234" i="5" s="1"/>
  <c r="E235" i="5"/>
  <c r="G235" i="5"/>
  <c r="H235" i="5"/>
  <c r="I235" i="5"/>
  <c r="K235" i="5"/>
  <c r="L235" i="5" s="1"/>
  <c r="M235" i="5"/>
  <c r="O235" i="5"/>
  <c r="E236" i="5"/>
  <c r="G236" i="5"/>
  <c r="H236" i="5" s="1"/>
  <c r="I236" i="5"/>
  <c r="K236" i="5"/>
  <c r="L236" i="5" s="1"/>
  <c r="M236" i="5"/>
  <c r="O236" i="5"/>
  <c r="E237" i="5"/>
  <c r="G237" i="5"/>
  <c r="H237" i="5" s="1"/>
  <c r="I237" i="5"/>
  <c r="K237" i="5"/>
  <c r="L237" i="5"/>
  <c r="M237" i="5"/>
  <c r="O237" i="5"/>
  <c r="E238" i="5"/>
  <c r="G238" i="5"/>
  <c r="H238" i="5" s="1"/>
  <c r="I238" i="5"/>
  <c r="K238" i="5"/>
  <c r="L238" i="5"/>
  <c r="E239" i="5"/>
  <c r="G239" i="5"/>
  <c r="H239" i="5" s="1"/>
  <c r="I239" i="5"/>
  <c r="K239" i="5"/>
  <c r="L239" i="5"/>
  <c r="M239" i="5"/>
  <c r="O239" i="5"/>
  <c r="E240" i="5"/>
  <c r="G240" i="5"/>
  <c r="H240" i="5" s="1"/>
  <c r="I240" i="5"/>
  <c r="K240" i="5"/>
  <c r="L240" i="5" s="1"/>
  <c r="M240" i="5"/>
  <c r="O240" i="5"/>
  <c r="E241" i="5"/>
  <c r="G241" i="5"/>
  <c r="H241" i="5"/>
  <c r="I241" i="5"/>
  <c r="K241" i="5"/>
  <c r="L241" i="5" s="1"/>
  <c r="M241" i="5"/>
  <c r="O241" i="5"/>
  <c r="E242" i="5"/>
  <c r="G242" i="5"/>
  <c r="H242" i="5"/>
  <c r="I242" i="5"/>
  <c r="K242" i="5"/>
  <c r="L242" i="5" s="1"/>
  <c r="E243" i="5"/>
  <c r="G243" i="5"/>
  <c r="H243" i="5"/>
  <c r="I243" i="5"/>
  <c r="K243" i="5"/>
  <c r="L243" i="5" s="1"/>
  <c r="M243" i="5"/>
  <c r="O243" i="5"/>
  <c r="E244" i="5"/>
  <c r="G244" i="5"/>
  <c r="H244" i="5" s="1"/>
  <c r="I244" i="5"/>
  <c r="K244" i="5"/>
  <c r="L244" i="5" s="1"/>
  <c r="M244" i="5"/>
  <c r="O244" i="5"/>
  <c r="E245" i="5"/>
  <c r="G245" i="5"/>
  <c r="H245" i="5" s="1"/>
  <c r="I245" i="5"/>
  <c r="K245" i="5"/>
  <c r="L245" i="5"/>
  <c r="M245" i="5"/>
  <c r="O245" i="5"/>
  <c r="E246" i="5"/>
  <c r="G246" i="5"/>
  <c r="H246" i="5" s="1"/>
  <c r="I246" i="5"/>
  <c r="K246" i="5"/>
  <c r="L246" i="5"/>
  <c r="B184" i="15"/>
  <c r="C184" i="15"/>
  <c r="D184" i="15" s="1"/>
  <c r="F184" i="15"/>
  <c r="H184" i="15"/>
  <c r="I184" i="15"/>
  <c r="J184" i="15"/>
  <c r="K184" i="15"/>
  <c r="L184" i="15"/>
  <c r="M184" i="15"/>
  <c r="N184" i="15"/>
  <c r="O184" i="15"/>
  <c r="P184" i="15"/>
  <c r="Q184" i="15"/>
  <c r="R184" i="15"/>
  <c r="S184" i="15"/>
  <c r="T184" i="15"/>
  <c r="U184" i="15"/>
  <c r="V184" i="15"/>
  <c r="W184" i="15"/>
  <c r="X184" i="15"/>
  <c r="Y184" i="15"/>
  <c r="Z184" i="15"/>
  <c r="AA184" i="15"/>
  <c r="AB184" i="15"/>
  <c r="AC184" i="15"/>
  <c r="AD184" i="15"/>
  <c r="AE184" i="15"/>
  <c r="AF184" i="15"/>
  <c r="AG184" i="15"/>
  <c r="AH184" i="15"/>
  <c r="AI184" i="15"/>
  <c r="AJ184" i="15"/>
  <c r="AK184" i="15"/>
  <c r="AL184" i="15"/>
  <c r="AM184" i="15"/>
  <c r="AN184" i="15"/>
  <c r="AO184" i="15"/>
  <c r="AP184" i="15"/>
  <c r="AQ184" i="15"/>
  <c r="AR184" i="15"/>
  <c r="AS184" i="15"/>
  <c r="AT184" i="15"/>
  <c r="AU184" i="15"/>
  <c r="AV184" i="15"/>
  <c r="AW184" i="15"/>
  <c r="AX184" i="15"/>
  <c r="AY184" i="15"/>
  <c r="AZ184" i="15"/>
  <c r="BA184" i="15"/>
  <c r="BB184" i="15"/>
  <c r="BC184" i="15"/>
  <c r="BD184" i="15"/>
  <c r="BE184" i="15"/>
  <c r="BF184" i="15"/>
  <c r="BG184" i="15"/>
  <c r="BH184" i="15"/>
  <c r="BI184" i="15"/>
  <c r="BJ184" i="15"/>
  <c r="BK184" i="15"/>
  <c r="BL184" i="15"/>
  <c r="BM184" i="15"/>
  <c r="BN184" i="15"/>
  <c r="BO184" i="15"/>
  <c r="BP184" i="15"/>
  <c r="BQ184" i="15"/>
  <c r="BR184" i="15"/>
  <c r="BS184" i="15"/>
  <c r="BT184" i="15"/>
  <c r="BU184" i="15"/>
  <c r="BV184" i="15"/>
  <c r="BW184" i="15"/>
  <c r="BX184" i="15"/>
  <c r="BY184" i="15"/>
  <c r="BZ184" i="15"/>
  <c r="CA184" i="15"/>
  <c r="CB184" i="15"/>
  <c r="CC184" i="15"/>
  <c r="CD184" i="15"/>
  <c r="CE184" i="15"/>
  <c r="CF184" i="15"/>
  <c r="CG184" i="15"/>
  <c r="CH184" i="15"/>
  <c r="CI184" i="15"/>
  <c r="CJ184" i="15"/>
  <c r="CK184" i="15"/>
  <c r="CL184" i="15"/>
  <c r="CM184" i="15"/>
  <c r="CN184" i="15"/>
  <c r="CO184" i="15"/>
  <c r="CP184" i="15"/>
  <c r="CQ184" i="15"/>
  <c r="CR184" i="15"/>
  <c r="CS184" i="15"/>
  <c r="CT184" i="15"/>
  <c r="CU184" i="15"/>
  <c r="CV184" i="15"/>
  <c r="CW184" i="15"/>
  <c r="CX184" i="15"/>
  <c r="CY184" i="15"/>
  <c r="CZ184" i="15"/>
  <c r="DA184" i="15"/>
  <c r="DB184" i="15"/>
  <c r="DC184" i="15"/>
  <c r="DD184" i="15"/>
  <c r="DE184" i="15"/>
  <c r="DF184" i="15"/>
  <c r="DG184" i="15"/>
  <c r="DH184" i="15"/>
  <c r="DI184" i="15"/>
  <c r="DJ184" i="15"/>
  <c r="DK184" i="15"/>
  <c r="DL184" i="15"/>
  <c r="DM184" i="15"/>
  <c r="DN184" i="15"/>
  <c r="DO184" i="15"/>
  <c r="DP184" i="15"/>
  <c r="DQ184" i="15"/>
  <c r="DR184" i="15"/>
  <c r="DS184" i="15"/>
  <c r="DT184" i="15"/>
  <c r="DU184" i="15"/>
  <c r="DV184" i="15"/>
  <c r="DW184" i="15"/>
  <c r="DX184" i="15"/>
  <c r="DY184" i="15"/>
  <c r="DZ184" i="15"/>
  <c r="EA184" i="15"/>
  <c r="EB184" i="15"/>
  <c r="EC184" i="15"/>
  <c r="ED184" i="15"/>
  <c r="EE184" i="15"/>
  <c r="EF184" i="15"/>
  <c r="EG184" i="15"/>
  <c r="EH184" i="15"/>
  <c r="EI184" i="15"/>
  <c r="EJ184" i="15"/>
  <c r="EK184" i="15"/>
  <c r="EL184" i="15"/>
  <c r="EM184" i="15"/>
  <c r="EN184" i="15"/>
  <c r="EO184" i="15"/>
  <c r="EP184" i="15"/>
  <c r="EQ184" i="15"/>
  <c r="ER184" i="15"/>
  <c r="ES184" i="15"/>
  <c r="ET184" i="15"/>
  <c r="EU184" i="15"/>
  <c r="EV184" i="15"/>
  <c r="EW184" i="15"/>
  <c r="EX184" i="15"/>
  <c r="FB184" i="15"/>
  <c r="FC184" i="15" s="1"/>
  <c r="Y183" i="5" s="1"/>
  <c r="B185" i="15"/>
  <c r="C185" i="15"/>
  <c r="G185" i="15" s="1"/>
  <c r="D185" i="15"/>
  <c r="E185" i="15"/>
  <c r="F185" i="15"/>
  <c r="H185" i="15"/>
  <c r="J185" i="15"/>
  <c r="M185" i="15"/>
  <c r="N185" i="15"/>
  <c r="O185" i="15"/>
  <c r="P185" i="15"/>
  <c r="R185" i="15"/>
  <c r="T185" i="15"/>
  <c r="V185" i="15"/>
  <c r="W185" i="15"/>
  <c r="X185" i="15"/>
  <c r="Y185" i="15"/>
  <c r="AB185" i="15"/>
  <c r="AC185" i="15"/>
  <c r="AE185" i="15"/>
  <c r="AF185" i="15"/>
  <c r="AG185" i="15"/>
  <c r="AH185" i="15"/>
  <c r="AK185" i="15"/>
  <c r="AL185" i="15"/>
  <c r="AN185" i="15"/>
  <c r="AO185" i="15"/>
  <c r="AP185" i="15"/>
  <c r="AR185" i="15"/>
  <c r="AT185" i="15"/>
  <c r="AU185" i="15"/>
  <c r="AW185" i="15"/>
  <c r="AX185" i="15"/>
  <c r="AZ185" i="15"/>
  <c r="BA185" i="15"/>
  <c r="BC185" i="15"/>
  <c r="BD185" i="15"/>
  <c r="BE185" i="15"/>
  <c r="BF185" i="15"/>
  <c r="BG185" i="15"/>
  <c r="BH185" i="15"/>
  <c r="BI185" i="15"/>
  <c r="BJ185" i="15"/>
  <c r="BK185" i="15"/>
  <c r="BL185" i="15"/>
  <c r="BM185" i="15"/>
  <c r="BN185" i="15"/>
  <c r="BO185" i="15"/>
  <c r="BP185" i="15"/>
  <c r="BQ185" i="15"/>
  <c r="BR185" i="15"/>
  <c r="BS185" i="15"/>
  <c r="BT185" i="15"/>
  <c r="BU185" i="15"/>
  <c r="BV185" i="15"/>
  <c r="BW185" i="15"/>
  <c r="BX185" i="15"/>
  <c r="BY185" i="15"/>
  <c r="BZ185" i="15"/>
  <c r="CA185" i="15"/>
  <c r="CB185" i="15"/>
  <c r="CC185" i="15"/>
  <c r="CD185" i="15"/>
  <c r="CE185" i="15"/>
  <c r="CF185" i="15"/>
  <c r="CG185" i="15"/>
  <c r="CH185" i="15"/>
  <c r="CI185" i="15"/>
  <c r="CJ185" i="15"/>
  <c r="CK185" i="15"/>
  <c r="CL185" i="15"/>
  <c r="CM185" i="15"/>
  <c r="CN185" i="15"/>
  <c r="CO185" i="15"/>
  <c r="CP185" i="15"/>
  <c r="CQ185" i="15"/>
  <c r="CR185" i="15"/>
  <c r="CS185" i="15"/>
  <c r="CT185" i="15"/>
  <c r="CU185" i="15"/>
  <c r="CV185" i="15"/>
  <c r="CW185" i="15"/>
  <c r="CX185" i="15"/>
  <c r="CY185" i="15"/>
  <c r="CZ185" i="15"/>
  <c r="DA185" i="15"/>
  <c r="DB185" i="15"/>
  <c r="DC185" i="15"/>
  <c r="DD185" i="15"/>
  <c r="DE185" i="15"/>
  <c r="DF185" i="15"/>
  <c r="DG185" i="15"/>
  <c r="DH185" i="15"/>
  <c r="DI185" i="15"/>
  <c r="DJ185" i="15"/>
  <c r="DK185" i="15"/>
  <c r="DL185" i="15"/>
  <c r="DM185" i="15"/>
  <c r="DN185" i="15"/>
  <c r="DO185" i="15"/>
  <c r="DP185" i="15"/>
  <c r="DQ185" i="15"/>
  <c r="DR185" i="15"/>
  <c r="DS185" i="15"/>
  <c r="DT185" i="15"/>
  <c r="DU185" i="15"/>
  <c r="DV185" i="15"/>
  <c r="DW185" i="15"/>
  <c r="DX185" i="15"/>
  <c r="DY185" i="15"/>
  <c r="DZ185" i="15"/>
  <c r="EA185" i="15"/>
  <c r="EB185" i="15"/>
  <c r="EC185" i="15"/>
  <c r="ED185" i="15"/>
  <c r="EE185" i="15"/>
  <c r="EF185" i="15"/>
  <c r="EG185" i="15"/>
  <c r="EH185" i="15"/>
  <c r="EI185" i="15"/>
  <c r="EJ185" i="15"/>
  <c r="EK185" i="15"/>
  <c r="EL185" i="15"/>
  <c r="EM185" i="15"/>
  <c r="EN185" i="15"/>
  <c r="EO185" i="15"/>
  <c r="EP185" i="15"/>
  <c r="EQ185" i="15"/>
  <c r="ER185" i="15"/>
  <c r="ES185" i="15"/>
  <c r="ET185" i="15"/>
  <c r="EU185" i="15"/>
  <c r="EV185" i="15"/>
  <c r="EW185" i="15"/>
  <c r="EX185" i="15"/>
  <c r="FB185" i="15"/>
  <c r="FC185" i="15" s="1"/>
  <c r="B186" i="15"/>
  <c r="C186" i="15"/>
  <c r="J186" i="15" s="1"/>
  <c r="D186" i="15"/>
  <c r="H186" i="15"/>
  <c r="K186" i="15"/>
  <c r="L186" i="15"/>
  <c r="P186" i="15"/>
  <c r="Q186" i="15"/>
  <c r="R186" i="15"/>
  <c r="S186" i="15"/>
  <c r="T186" i="15"/>
  <c r="X186" i="15"/>
  <c r="Y186" i="15"/>
  <c r="Z186" i="15"/>
  <c r="AA186" i="15"/>
  <c r="AB186" i="15"/>
  <c r="AD186" i="15"/>
  <c r="AF186" i="15"/>
  <c r="AG186" i="15"/>
  <c r="AH186" i="15"/>
  <c r="AI186" i="15"/>
  <c r="AJ186" i="15"/>
  <c r="AL186" i="15"/>
  <c r="AN186" i="15"/>
  <c r="AO186" i="15"/>
  <c r="AP186" i="15"/>
  <c r="AQ186" i="15"/>
  <c r="AR186" i="15"/>
  <c r="AT186" i="15"/>
  <c r="AV186" i="15"/>
  <c r="AW186" i="15"/>
  <c r="AX186" i="15"/>
  <c r="AY186" i="15"/>
  <c r="AZ186" i="15"/>
  <c r="BA186" i="15"/>
  <c r="BB186" i="15"/>
  <c r="BD186" i="15"/>
  <c r="BE186" i="15"/>
  <c r="BF186" i="15"/>
  <c r="BG186" i="15"/>
  <c r="BH186" i="15"/>
  <c r="BI186" i="15"/>
  <c r="BJ186" i="15"/>
  <c r="BL186" i="15"/>
  <c r="BM186" i="15"/>
  <c r="BN186" i="15"/>
  <c r="BO186" i="15"/>
  <c r="BP186" i="15"/>
  <c r="BQ186" i="15"/>
  <c r="BR186" i="15"/>
  <c r="BT186" i="15"/>
  <c r="BU186" i="15"/>
  <c r="BV186" i="15"/>
  <c r="BW186" i="15"/>
  <c r="BX186" i="15"/>
  <c r="BY186" i="15"/>
  <c r="BZ186" i="15"/>
  <c r="CB186" i="15"/>
  <c r="CC186" i="15"/>
  <c r="CD186" i="15"/>
  <c r="CE186" i="15"/>
  <c r="CF186" i="15"/>
  <c r="CG186" i="15"/>
  <c r="CH186" i="15"/>
  <c r="CJ186" i="15"/>
  <c r="CK186" i="15"/>
  <c r="CL186" i="15"/>
  <c r="CM186" i="15"/>
  <c r="CN186" i="15"/>
  <c r="CO186" i="15"/>
  <c r="CP186" i="15"/>
  <c r="CR186" i="15"/>
  <c r="CS186" i="15"/>
  <c r="CT186" i="15"/>
  <c r="CU186" i="15"/>
  <c r="CV186" i="15"/>
  <c r="CW186" i="15"/>
  <c r="CX186" i="15"/>
  <c r="CZ186" i="15"/>
  <c r="DA186" i="15"/>
  <c r="DB186" i="15"/>
  <c r="DC186" i="15"/>
  <c r="DD186" i="15"/>
  <c r="DE186" i="15"/>
  <c r="DF186" i="15"/>
  <c r="DH186" i="15"/>
  <c r="DI186" i="15"/>
  <c r="DJ186" i="15"/>
  <c r="DK186" i="15"/>
  <c r="DL186" i="15"/>
  <c r="DM186" i="15"/>
  <c r="DN186" i="15"/>
  <c r="DP186" i="15"/>
  <c r="DQ186" i="15"/>
  <c r="DR186" i="15"/>
  <c r="DS186" i="15"/>
  <c r="DT186" i="15"/>
  <c r="DU186" i="15"/>
  <c r="DV186" i="15"/>
  <c r="DX186" i="15"/>
  <c r="DY186" i="15"/>
  <c r="DZ186" i="15"/>
  <c r="EA186" i="15"/>
  <c r="EB186" i="15"/>
  <c r="EC186" i="15"/>
  <c r="ED186" i="15"/>
  <c r="EF186" i="15"/>
  <c r="EG186" i="15"/>
  <c r="EH186" i="15"/>
  <c r="EI186" i="15"/>
  <c r="EJ186" i="15"/>
  <c r="EK186" i="15"/>
  <c r="EL186" i="15"/>
  <c r="EN186" i="15"/>
  <c r="EO186" i="15"/>
  <c r="EP186" i="15"/>
  <c r="EQ186" i="15"/>
  <c r="ER186" i="15"/>
  <c r="ES186" i="15"/>
  <c r="ET186" i="15"/>
  <c r="EV186" i="15"/>
  <c r="EW186" i="15"/>
  <c r="EX186" i="15"/>
  <c r="FB186" i="15"/>
  <c r="FC186" i="15" s="1"/>
  <c r="Y185" i="5" s="1"/>
  <c r="B187" i="15"/>
  <c r="B188" i="15"/>
  <c r="C188" i="15"/>
  <c r="D188" i="15" s="1"/>
  <c r="B189" i="15"/>
  <c r="C189" i="15"/>
  <c r="I189" i="15" s="1"/>
  <c r="E189" i="15"/>
  <c r="H189" i="15"/>
  <c r="T189" i="15"/>
  <c r="U189" i="15"/>
  <c r="W189" i="15"/>
  <c r="AC189" i="15"/>
  <c r="AK189" i="15"/>
  <c r="AL189" i="15"/>
  <c r="AM189" i="15"/>
  <c r="AT189" i="15"/>
  <c r="BB189" i="15"/>
  <c r="BC189" i="15"/>
  <c r="BE189" i="15"/>
  <c r="BK189" i="15"/>
  <c r="BQ189" i="15"/>
  <c r="BU189" i="15"/>
  <c r="BV189" i="15"/>
  <c r="BZ189" i="15"/>
  <c r="CI189" i="15"/>
  <c r="CL189" i="15"/>
  <c r="CN189" i="15"/>
  <c r="CP189" i="15"/>
  <c r="CX189" i="15"/>
  <c r="CY189" i="15"/>
  <c r="DA189" i="15"/>
  <c r="DE189" i="15"/>
  <c r="DG189" i="15"/>
  <c r="DO189" i="15"/>
  <c r="DP189" i="15"/>
  <c r="DQ189" i="15"/>
  <c r="DT189" i="15"/>
  <c r="DX189" i="15"/>
  <c r="EC189" i="15"/>
  <c r="EF189" i="15"/>
  <c r="EG189" i="15"/>
  <c r="EH189" i="15"/>
  <c r="EL189" i="15"/>
  <c r="ER189" i="15"/>
  <c r="ES189" i="15"/>
  <c r="EU189" i="15"/>
  <c r="EX189" i="15"/>
  <c r="B190" i="15"/>
  <c r="C190" i="15"/>
  <c r="D190" i="15"/>
  <c r="H190" i="15"/>
  <c r="I190" i="15"/>
  <c r="J190" i="15"/>
  <c r="K190" i="15"/>
  <c r="M190" i="15"/>
  <c r="P190" i="15"/>
  <c r="Q190" i="15"/>
  <c r="R190" i="15"/>
  <c r="S190" i="15"/>
  <c r="U190" i="15"/>
  <c r="X190" i="15"/>
  <c r="Y190" i="15"/>
  <c r="Z190" i="15"/>
  <c r="AA190" i="15"/>
  <c r="AC190" i="15"/>
  <c r="AF190" i="15"/>
  <c r="AG190" i="15"/>
  <c r="AH190" i="15"/>
  <c r="AI190" i="15"/>
  <c r="AK190" i="15"/>
  <c r="AN190" i="15"/>
  <c r="AO190" i="15"/>
  <c r="AP190" i="15"/>
  <c r="AQ190" i="15"/>
  <c r="AS190" i="15"/>
  <c r="AU190" i="15"/>
  <c r="AV190" i="15"/>
  <c r="AW190" i="15"/>
  <c r="AX190" i="15"/>
  <c r="AY190" i="15"/>
  <c r="BA190" i="15"/>
  <c r="BC190" i="15"/>
  <c r="BD190" i="15"/>
  <c r="BE190" i="15"/>
  <c r="BF190" i="15"/>
  <c r="BG190" i="15"/>
  <c r="BI190" i="15"/>
  <c r="BK190" i="15"/>
  <c r="BL190" i="15"/>
  <c r="BM190" i="15"/>
  <c r="BN190" i="15"/>
  <c r="BO190" i="15"/>
  <c r="BQ190" i="15"/>
  <c r="BS190" i="15"/>
  <c r="BT190" i="15"/>
  <c r="BU190" i="15"/>
  <c r="BV190" i="15"/>
  <c r="BW190" i="15"/>
  <c r="BY190" i="15"/>
  <c r="CA190" i="15"/>
  <c r="CB190" i="15"/>
  <c r="CC190" i="15"/>
  <c r="CD190" i="15"/>
  <c r="CE190" i="15"/>
  <c r="CG190" i="15"/>
  <c r="CI190" i="15"/>
  <c r="CJ190" i="15"/>
  <c r="CK190" i="15"/>
  <c r="CL190" i="15"/>
  <c r="CM190" i="15"/>
  <c r="CO190" i="15"/>
  <c r="CQ190" i="15"/>
  <c r="CR190" i="15"/>
  <c r="CS190" i="15"/>
  <c r="CT190" i="15"/>
  <c r="CU190" i="15"/>
  <c r="CW190" i="15"/>
  <c r="CY190" i="15"/>
  <c r="CZ190" i="15"/>
  <c r="DA190" i="15"/>
  <c r="DB190" i="15"/>
  <c r="DC190" i="15"/>
  <c r="DE190" i="15"/>
  <c r="DG190" i="15"/>
  <c r="DH190" i="15"/>
  <c r="DI190" i="15"/>
  <c r="DJ190" i="15"/>
  <c r="DK190" i="15"/>
  <c r="DM190" i="15"/>
  <c r="DO190" i="15"/>
  <c r="DP190" i="15"/>
  <c r="DQ190" i="15"/>
  <c r="DR190" i="15"/>
  <c r="DS190" i="15"/>
  <c r="DU190" i="15"/>
  <c r="DW190" i="15"/>
  <c r="DX190" i="15"/>
  <c r="DY190" i="15"/>
  <c r="DZ190" i="15"/>
  <c r="EA190" i="15"/>
  <c r="EC190" i="15"/>
  <c r="EE190" i="15"/>
  <c r="EF190" i="15"/>
  <c r="EG190" i="15"/>
  <c r="EH190" i="15"/>
  <c r="EI190" i="15"/>
  <c r="EK190" i="15"/>
  <c r="EM190" i="15"/>
  <c r="EN190" i="15"/>
  <c r="EO190" i="15"/>
  <c r="EP190" i="15"/>
  <c r="EQ190" i="15"/>
  <c r="ER190" i="15"/>
  <c r="ES190" i="15"/>
  <c r="EU190" i="15"/>
  <c r="EV190" i="15"/>
  <c r="EW190" i="15"/>
  <c r="EX190" i="15"/>
  <c r="FB190" i="15"/>
  <c r="FC190" i="15" s="1"/>
  <c r="Z189" i="5" s="1"/>
  <c r="B191" i="15"/>
  <c r="B192" i="15"/>
  <c r="C192" i="15"/>
  <c r="N192" i="15"/>
  <c r="O192" i="15"/>
  <c r="P192" i="15"/>
  <c r="Y192" i="15"/>
  <c r="Z192" i="15"/>
  <c r="AD192" i="15"/>
  <c r="AM192" i="15"/>
  <c r="AN192" i="15"/>
  <c r="AO192" i="15"/>
  <c r="AX192" i="15"/>
  <c r="BB192" i="15"/>
  <c r="BC192" i="15"/>
  <c r="BL192" i="15"/>
  <c r="BM192" i="15"/>
  <c r="BN192" i="15"/>
  <c r="BZ192" i="15"/>
  <c r="CA192" i="15"/>
  <c r="CB192" i="15"/>
  <c r="CK192" i="15"/>
  <c r="CL192" i="15"/>
  <c r="CP192" i="15"/>
  <c r="CY192" i="15"/>
  <c r="CZ192" i="15"/>
  <c r="DA192" i="15"/>
  <c r="DJ192" i="15"/>
  <c r="DN192" i="15"/>
  <c r="DO192" i="15"/>
  <c r="DX192" i="15"/>
  <c r="DY192" i="15"/>
  <c r="DZ192" i="15"/>
  <c r="EL192" i="15"/>
  <c r="EM192" i="15"/>
  <c r="EN192" i="15"/>
  <c r="EW192" i="15"/>
  <c r="EX192" i="15"/>
  <c r="B193" i="15"/>
  <c r="K193" i="15" s="1"/>
  <c r="C193" i="15"/>
  <c r="V193" i="15" s="1"/>
  <c r="L193" i="15"/>
  <c r="M193" i="15"/>
  <c r="Z193" i="15"/>
  <c r="AA193" i="15"/>
  <c r="AJ193" i="15"/>
  <c r="AK193" i="15"/>
  <c r="AX193" i="15"/>
  <c r="AY193" i="15"/>
  <c r="AZ193" i="15"/>
  <c r="BI193" i="15"/>
  <c r="BJ193" i="15"/>
  <c r="BN193" i="15"/>
  <c r="BW193" i="15"/>
  <c r="BY193" i="15"/>
  <c r="CH193" i="15"/>
  <c r="CL193" i="15"/>
  <c r="CM193" i="15"/>
  <c r="CV193" i="15"/>
  <c r="CW193" i="15"/>
  <c r="CX193" i="15"/>
  <c r="DJ193" i="15"/>
  <c r="DK193" i="15"/>
  <c r="DL193" i="15"/>
  <c r="DU193" i="15"/>
  <c r="DV193" i="15"/>
  <c r="DZ193" i="15"/>
  <c r="EI193" i="15"/>
  <c r="EJ193" i="15"/>
  <c r="EK193" i="15"/>
  <c r="ET193" i="15"/>
  <c r="EX193" i="15"/>
  <c r="B194" i="15"/>
  <c r="C194" i="15"/>
  <c r="Z194" i="15" s="1"/>
  <c r="BC194" i="15"/>
  <c r="DA194" i="15"/>
  <c r="DP194" i="15"/>
  <c r="DQ194" i="15"/>
  <c r="B195" i="15"/>
  <c r="B196" i="15"/>
  <c r="C196" i="15"/>
  <c r="P196" i="15" s="1"/>
  <c r="BX196" i="15"/>
  <c r="CD196" i="15"/>
  <c r="B197" i="15"/>
  <c r="N197" i="15" s="1"/>
  <c r="C197" i="15"/>
  <c r="S197" i="15"/>
  <c r="AF197" i="15"/>
  <c r="AP197" i="15"/>
  <c r="BE197" i="15"/>
  <c r="BP197" i="15"/>
  <c r="BR197" i="15"/>
  <c r="CK197" i="15"/>
  <c r="CU197" i="15"/>
  <c r="CX197" i="15"/>
  <c r="DI197" i="15"/>
  <c r="DS197" i="15"/>
  <c r="EA197" i="15"/>
  <c r="EK197" i="15"/>
  <c r="EQ197" i="15"/>
  <c r="ET197" i="15"/>
  <c r="B198" i="15"/>
  <c r="C198" i="15"/>
  <c r="D198" i="15" s="1"/>
  <c r="G198" i="15"/>
  <c r="O198" i="15"/>
  <c r="P198" i="15"/>
  <c r="R198" i="15"/>
  <c r="AD198" i="15"/>
  <c r="AF198" i="15"/>
  <c r="AN198" i="15"/>
  <c r="AO198" i="15"/>
  <c r="AT198" i="15"/>
  <c r="BB198" i="15"/>
  <c r="BC198" i="15"/>
  <c r="BM198" i="15"/>
  <c r="BN198" i="15"/>
  <c r="BS198" i="15"/>
  <c r="CA198" i="15"/>
  <c r="CB198" i="15"/>
  <c r="CD198" i="15"/>
  <c r="CK198" i="15"/>
  <c r="CP198" i="15"/>
  <c r="CU198" i="15"/>
  <c r="CX198" i="15"/>
  <c r="CZ198" i="15"/>
  <c r="DG198" i="15"/>
  <c r="DH198" i="15"/>
  <c r="DJ198" i="15"/>
  <c r="DR198" i="15"/>
  <c r="DV198" i="15"/>
  <c r="EA198" i="15"/>
  <c r="ED198" i="15"/>
  <c r="EF198" i="15"/>
  <c r="EM198" i="15"/>
  <c r="EN198" i="15"/>
  <c r="EW198" i="15"/>
  <c r="EX198" i="15"/>
  <c r="B199" i="15"/>
  <c r="B200" i="15"/>
  <c r="C200" i="15"/>
  <c r="F200" i="15"/>
  <c r="K200" i="15"/>
  <c r="N200" i="15"/>
  <c r="P200" i="15"/>
  <c r="W200" i="15"/>
  <c r="X200" i="15"/>
  <c r="Z200" i="15"/>
  <c r="AG200" i="15"/>
  <c r="AH200" i="15"/>
  <c r="AL200" i="15"/>
  <c r="AQ200" i="15"/>
  <c r="AT200" i="15"/>
  <c r="AV200" i="15"/>
  <c r="BC200" i="15"/>
  <c r="BD200" i="15"/>
  <c r="BF200" i="15"/>
  <c r="BL200" i="15"/>
  <c r="BM200" i="15"/>
  <c r="BO200" i="15"/>
  <c r="BU200" i="15"/>
  <c r="BV200" i="15"/>
  <c r="BX200" i="15"/>
  <c r="CD200" i="15"/>
  <c r="CE200" i="15"/>
  <c r="CH200" i="15"/>
  <c r="CM200" i="15"/>
  <c r="CN200" i="15"/>
  <c r="CQ200" i="15"/>
  <c r="CV200" i="15"/>
  <c r="CX200" i="15"/>
  <c r="CZ200" i="15"/>
  <c r="DF200" i="15"/>
  <c r="DG200" i="15"/>
  <c r="DI200" i="15"/>
  <c r="DO200" i="15"/>
  <c r="DP200" i="15"/>
  <c r="DR200" i="15"/>
  <c r="DW200" i="15"/>
  <c r="DX200" i="15"/>
  <c r="DY200" i="15"/>
  <c r="EA200" i="15"/>
  <c r="EF200" i="15"/>
  <c r="EG200" i="15"/>
  <c r="EH200" i="15"/>
  <c r="EJ200" i="15"/>
  <c r="EO200" i="15"/>
  <c r="EP200" i="15"/>
  <c r="EQ200" i="15"/>
  <c r="ET200" i="15"/>
  <c r="EX200" i="15"/>
  <c r="FB200" i="15"/>
  <c r="FC200" i="15" s="1"/>
  <c r="B201" i="15"/>
  <c r="C201" i="15"/>
  <c r="AJ201" i="15" s="1"/>
  <c r="DN201" i="15"/>
  <c r="B202" i="15"/>
  <c r="C202" i="15"/>
  <c r="D202" i="15"/>
  <c r="I202" i="15"/>
  <c r="R202" i="15"/>
  <c r="AA202" i="15"/>
  <c r="AH202" i="15"/>
  <c r="AI202" i="15"/>
  <c r="AJ202" i="15"/>
  <c r="AR202" i="15"/>
  <c r="AY202" i="15"/>
  <c r="BG202" i="15"/>
  <c r="BK202" i="15"/>
  <c r="BM202" i="15"/>
  <c r="BP202" i="15"/>
  <c r="BU202" i="15"/>
  <c r="CC202" i="15"/>
  <c r="CI202" i="15"/>
  <c r="CO202" i="15"/>
  <c r="CQ202" i="15"/>
  <c r="CS202" i="15"/>
  <c r="CW202" i="15"/>
  <c r="DE202" i="15"/>
  <c r="DL202" i="15"/>
  <c r="DS202" i="15"/>
  <c r="DT202" i="15"/>
  <c r="DU202" i="15"/>
  <c r="EB202" i="15"/>
  <c r="EI202" i="15"/>
  <c r="EQ202" i="15"/>
  <c r="EU202" i="15"/>
  <c r="EW202" i="15"/>
  <c r="B203" i="15"/>
  <c r="B204" i="15"/>
  <c r="C204" i="15"/>
  <c r="E204" i="15"/>
  <c r="F204" i="15"/>
  <c r="G204" i="15"/>
  <c r="M204" i="15"/>
  <c r="T204" i="15"/>
  <c r="U204" i="15"/>
  <c r="W204" i="15"/>
  <c r="AA204" i="15"/>
  <c r="AD204" i="15"/>
  <c r="AJ204" i="15"/>
  <c r="AK204" i="15"/>
  <c r="AL204" i="15"/>
  <c r="AN204" i="15"/>
  <c r="AR204" i="15"/>
  <c r="AU204" i="15"/>
  <c r="AV204" i="15"/>
  <c r="AY204" i="15"/>
  <c r="BA204" i="15"/>
  <c r="BC204" i="15"/>
  <c r="BG204" i="15"/>
  <c r="BJ204" i="15"/>
  <c r="BK204" i="15"/>
  <c r="BL204" i="15"/>
  <c r="BO204" i="15"/>
  <c r="BT204" i="15"/>
  <c r="BU204" i="15"/>
  <c r="BW204" i="15"/>
  <c r="BX204" i="15"/>
  <c r="BZ204" i="15"/>
  <c r="CF204" i="15"/>
  <c r="CG204" i="15"/>
  <c r="CH204" i="15"/>
  <c r="CI204" i="15"/>
  <c r="CM204" i="15"/>
  <c r="CQ204" i="15"/>
  <c r="CR204" i="15"/>
  <c r="CU204" i="15"/>
  <c r="CV204" i="15"/>
  <c r="CY204" i="15"/>
  <c r="DD204" i="15"/>
  <c r="DE204" i="15"/>
  <c r="DF204" i="15"/>
  <c r="DG204" i="15"/>
  <c r="DK204" i="15"/>
  <c r="DO204" i="15"/>
  <c r="DP204" i="15"/>
  <c r="DQ204" i="15"/>
  <c r="DT204" i="15"/>
  <c r="DW204" i="15"/>
  <c r="EA204" i="15"/>
  <c r="EB204" i="15"/>
  <c r="EE204" i="15"/>
  <c r="EF204" i="15"/>
  <c r="EI204" i="15"/>
  <c r="EL204" i="15"/>
  <c r="EO204" i="15"/>
  <c r="EP204" i="15"/>
  <c r="EQ204" i="15"/>
  <c r="ES204" i="15"/>
  <c r="EX204" i="15"/>
  <c r="FB204" i="15"/>
  <c r="FC204" i="15"/>
  <c r="Y203" i="5" s="1"/>
  <c r="B205" i="15"/>
  <c r="C205" i="15"/>
  <c r="D205" i="15"/>
  <c r="T205" i="15"/>
  <c r="AC205" i="15"/>
  <c r="AE205" i="15"/>
  <c r="AL205" i="15"/>
  <c r="AN205" i="15"/>
  <c r="AU205" i="15"/>
  <c r="AW205" i="15"/>
  <c r="BM205" i="15"/>
  <c r="BP205" i="15"/>
  <c r="BV205" i="15"/>
  <c r="BY205" i="15"/>
  <c r="CF205" i="15"/>
  <c r="CH205" i="15"/>
  <c r="CO205" i="15"/>
  <c r="CX205" i="15"/>
  <c r="CZ205" i="15"/>
  <c r="DG205" i="15"/>
  <c r="DI205" i="15"/>
  <c r="DP205" i="15"/>
  <c r="DR205" i="15"/>
  <c r="DY205" i="15"/>
  <c r="EH205" i="15"/>
  <c r="EK205" i="15"/>
  <c r="ER205" i="15"/>
  <c r="ET205" i="15"/>
  <c r="FB205" i="15"/>
  <c r="FC205" i="15" s="1"/>
  <c r="B206" i="15"/>
  <c r="C206" i="15"/>
  <c r="L206" i="15" s="1"/>
  <c r="I206" i="15"/>
  <c r="J206" i="15"/>
  <c r="R206" i="15"/>
  <c r="U206" i="15"/>
  <c r="AA206" i="15"/>
  <c r="AB206" i="15"/>
  <c r="AD206" i="15"/>
  <c r="AJ206" i="15"/>
  <c r="AN206" i="15"/>
  <c r="AT206" i="15"/>
  <c r="AW206" i="15"/>
  <c r="BB206" i="15"/>
  <c r="BD206" i="15"/>
  <c r="BF206" i="15"/>
  <c r="BM206" i="15"/>
  <c r="BU206" i="15"/>
  <c r="BV206" i="15"/>
  <c r="BX206" i="15"/>
  <c r="CD206" i="15"/>
  <c r="CE206" i="15"/>
  <c r="CM206" i="15"/>
  <c r="CP206" i="15"/>
  <c r="CV206" i="15"/>
  <c r="CW206" i="15"/>
  <c r="CZ206" i="15"/>
  <c r="DE206" i="15"/>
  <c r="DI206" i="15"/>
  <c r="DP206" i="15"/>
  <c r="DR206" i="15"/>
  <c r="DX206" i="15"/>
  <c r="DY206" i="15"/>
  <c r="EA206" i="15"/>
  <c r="EH206" i="15"/>
  <c r="EP206" i="15"/>
  <c r="EQ206" i="15"/>
  <c r="ES206" i="15"/>
  <c r="EW206" i="15"/>
  <c r="FB206" i="15"/>
  <c r="FC206" i="15" s="1"/>
  <c r="Z205" i="5" s="1"/>
  <c r="B207" i="15"/>
  <c r="B208" i="15"/>
  <c r="C208" i="15"/>
  <c r="J208" i="15"/>
  <c r="BY208" i="15"/>
  <c r="B209" i="15"/>
  <c r="O209" i="15" s="1"/>
  <c r="C209" i="15"/>
  <c r="Q209" i="15" s="1"/>
  <c r="L209" i="15"/>
  <c r="AD209" i="15"/>
  <c r="AF209" i="15"/>
  <c r="AO209" i="15"/>
  <c r="AS209" i="15"/>
  <c r="AU209" i="15"/>
  <c r="BH209" i="15"/>
  <c r="BR209" i="15"/>
  <c r="BV209" i="15"/>
  <c r="BX209" i="15"/>
  <c r="CG209" i="15"/>
  <c r="CJ209" i="15"/>
  <c r="CV209" i="15"/>
  <c r="DA209" i="15"/>
  <c r="DJ209" i="15"/>
  <c r="DN209" i="15"/>
  <c r="DP209" i="15"/>
  <c r="DW209" i="15"/>
  <c r="EB209" i="15"/>
  <c r="EL209" i="15"/>
  <c r="EM209" i="15"/>
  <c r="ET209" i="15"/>
  <c r="EV209" i="15"/>
  <c r="EW209" i="15"/>
  <c r="B210" i="15"/>
  <c r="C210" i="15"/>
  <c r="D210" i="15" s="1"/>
  <c r="F210" i="15"/>
  <c r="H210" i="15"/>
  <c r="L210" i="15"/>
  <c r="Q210" i="15"/>
  <c r="V210" i="15"/>
  <c r="Y210" i="15"/>
  <c r="AB210" i="15"/>
  <c r="AG210" i="15"/>
  <c r="AL210" i="15"/>
  <c r="AQ210" i="15"/>
  <c r="AT210" i="15"/>
  <c r="AW210" i="15"/>
  <c r="AX210" i="15"/>
  <c r="BA210" i="15"/>
  <c r="BG210" i="15"/>
  <c r="BM210" i="15"/>
  <c r="BO210" i="15"/>
  <c r="BQ210" i="15"/>
  <c r="BR210" i="15"/>
  <c r="BW210" i="15"/>
  <c r="CA210" i="15"/>
  <c r="CF210" i="15"/>
  <c r="CH210" i="15"/>
  <c r="CJ210" i="15"/>
  <c r="CL210" i="15"/>
  <c r="CO210" i="15"/>
  <c r="CT210" i="15"/>
  <c r="CX210" i="15"/>
  <c r="CZ210" i="15"/>
  <c r="DC210" i="15"/>
  <c r="DD210" i="15"/>
  <c r="DG210" i="15"/>
  <c r="DL210" i="15"/>
  <c r="DP210" i="15"/>
  <c r="DS210" i="15"/>
  <c r="DU210" i="15"/>
  <c r="DV210" i="15"/>
  <c r="DZ210" i="15"/>
  <c r="ED210" i="15"/>
  <c r="EI210" i="15"/>
  <c r="EK210" i="15"/>
  <c r="EM210" i="15"/>
  <c r="EN210" i="15"/>
  <c r="ER210" i="15"/>
  <c r="EV210" i="15"/>
  <c r="B211" i="15"/>
  <c r="B212" i="15"/>
  <c r="C212" i="15"/>
  <c r="J212" i="15" s="1"/>
  <c r="E212" i="15"/>
  <c r="L212" i="15"/>
  <c r="N212" i="15"/>
  <c r="O212" i="15"/>
  <c r="S212" i="15"/>
  <c r="U212" i="15"/>
  <c r="W212" i="15"/>
  <c r="AB212" i="15"/>
  <c r="AD212" i="15"/>
  <c r="AF212" i="15"/>
  <c r="AH212" i="15"/>
  <c r="AK212" i="15"/>
  <c r="AM212" i="15"/>
  <c r="AP212" i="15"/>
  <c r="AT212" i="15"/>
  <c r="AV212" i="15"/>
  <c r="AY212" i="15"/>
  <c r="AZ212" i="15"/>
  <c r="BC212" i="15"/>
  <c r="BF212" i="15"/>
  <c r="BH212" i="15"/>
  <c r="BI212" i="15"/>
  <c r="BL212" i="15"/>
  <c r="BO212" i="15"/>
  <c r="BQ212" i="15"/>
  <c r="BR212" i="15"/>
  <c r="BV212" i="15"/>
  <c r="BX212" i="15"/>
  <c r="BZ212" i="15"/>
  <c r="CA212" i="15"/>
  <c r="CE212" i="15"/>
  <c r="CG212" i="15"/>
  <c r="CI212" i="15"/>
  <c r="CJ212" i="15"/>
  <c r="CN212" i="15"/>
  <c r="CP212" i="15"/>
  <c r="CR212" i="15"/>
  <c r="CT212" i="15"/>
  <c r="CW212" i="15"/>
  <c r="CY212" i="15"/>
  <c r="DB212" i="15"/>
  <c r="DC212" i="15"/>
  <c r="DF212" i="15"/>
  <c r="DH212" i="15"/>
  <c r="DK212" i="15"/>
  <c r="DL212" i="15"/>
  <c r="DO212" i="15"/>
  <c r="DQ212" i="15"/>
  <c r="DS212" i="15"/>
  <c r="DT212" i="15"/>
  <c r="DW212" i="15"/>
  <c r="DY212" i="15"/>
  <c r="EA212" i="15"/>
  <c r="EB212" i="15"/>
  <c r="EE212" i="15"/>
  <c r="EG212" i="15"/>
  <c r="EI212" i="15"/>
  <c r="EJ212" i="15"/>
  <c r="EM212" i="15"/>
  <c r="EO212" i="15"/>
  <c r="EQ212" i="15"/>
  <c r="ER212" i="15"/>
  <c r="EU212" i="15"/>
  <c r="EW212" i="15"/>
  <c r="FB212" i="15"/>
  <c r="FC212" i="15" s="1"/>
  <c r="Y211" i="5" s="1"/>
  <c r="B213" i="15"/>
  <c r="C213" i="15"/>
  <c r="O213" i="15" s="1"/>
  <c r="X213" i="15"/>
  <c r="AN213" i="15"/>
  <c r="AU213" i="15"/>
  <c r="AY213" i="15"/>
  <c r="BI213" i="15"/>
  <c r="BS213" i="15"/>
  <c r="CE213" i="15"/>
  <c r="CO213" i="15"/>
  <c r="CZ213" i="15"/>
  <c r="DF213" i="15"/>
  <c r="DH213" i="15"/>
  <c r="DP213" i="15"/>
  <c r="EA213" i="15"/>
  <c r="EN213" i="15"/>
  <c r="EQ213" i="15"/>
  <c r="B214" i="15"/>
  <c r="C214" i="15"/>
  <c r="CD214" i="15"/>
  <c r="CE214" i="15"/>
  <c r="EQ214" i="15"/>
  <c r="EX214" i="15"/>
  <c r="B215" i="15"/>
  <c r="B216" i="15"/>
  <c r="C216" i="15"/>
  <c r="G216" i="15" s="1"/>
  <c r="D216" i="15"/>
  <c r="H216" i="15"/>
  <c r="I216" i="15"/>
  <c r="P216" i="15"/>
  <c r="R216" i="15"/>
  <c r="S216" i="15"/>
  <c r="W216" i="15"/>
  <c r="Y216" i="15"/>
  <c r="Z216" i="15"/>
  <c r="AG216" i="15"/>
  <c r="AI216" i="15"/>
  <c r="AJ216" i="15"/>
  <c r="AN216" i="15"/>
  <c r="AO216" i="15"/>
  <c r="AQ216" i="15"/>
  <c r="AX216" i="15"/>
  <c r="AY216" i="15"/>
  <c r="BC216" i="15"/>
  <c r="BE216" i="15"/>
  <c r="BF216" i="15"/>
  <c r="BH216" i="15"/>
  <c r="BO216" i="15"/>
  <c r="BP216" i="15"/>
  <c r="BT216" i="15"/>
  <c r="BU216" i="15"/>
  <c r="BW216" i="15"/>
  <c r="CA216" i="15"/>
  <c r="CE216" i="15"/>
  <c r="CI216" i="15"/>
  <c r="CK216" i="15"/>
  <c r="CL216" i="15"/>
  <c r="CN216" i="15"/>
  <c r="CQ216" i="15"/>
  <c r="CV216" i="15"/>
  <c r="CZ216" i="15"/>
  <c r="DA216" i="15"/>
  <c r="DC216" i="15"/>
  <c r="DG216" i="15"/>
  <c r="DH216" i="15"/>
  <c r="DO216" i="15"/>
  <c r="DQ216" i="15"/>
  <c r="DR216" i="15"/>
  <c r="DT216" i="15"/>
  <c r="DW216" i="15"/>
  <c r="DY216" i="15"/>
  <c r="EF216" i="15"/>
  <c r="EG216" i="15"/>
  <c r="EI216" i="15"/>
  <c r="EM216" i="15"/>
  <c r="EN216" i="15"/>
  <c r="EP216" i="15"/>
  <c r="EW216" i="15"/>
  <c r="EX216" i="15"/>
  <c r="FB216" i="15"/>
  <c r="FC216" i="15" s="1"/>
  <c r="B217" i="15"/>
  <c r="C217" i="15"/>
  <c r="D217" i="15"/>
  <c r="G217" i="15"/>
  <c r="L217" i="15"/>
  <c r="M217" i="15"/>
  <c r="N217" i="15"/>
  <c r="V217" i="15"/>
  <c r="W217" i="15"/>
  <c r="X217" i="15"/>
  <c r="AC217" i="15"/>
  <c r="AF217" i="15"/>
  <c r="AI217" i="15"/>
  <c r="AJ217" i="15"/>
  <c r="AR217" i="15"/>
  <c r="AS217" i="15"/>
  <c r="AT217" i="15"/>
  <c r="AY217" i="15"/>
  <c r="BA217" i="15"/>
  <c r="BB217" i="15"/>
  <c r="BC217" i="15"/>
  <c r="BI217" i="15"/>
  <c r="BK217" i="15"/>
  <c r="BL217" i="15"/>
  <c r="BO217" i="15"/>
  <c r="BP217" i="15"/>
  <c r="BS217" i="15"/>
  <c r="BT217" i="15"/>
  <c r="BX217" i="15"/>
  <c r="BY217" i="15"/>
  <c r="BZ217" i="15"/>
  <c r="CE217" i="15"/>
  <c r="CF217" i="15"/>
  <c r="CG217" i="15"/>
  <c r="CH217" i="15"/>
  <c r="CJ217" i="15"/>
  <c r="CO217" i="15"/>
  <c r="CP217" i="15"/>
  <c r="CQ217" i="15"/>
  <c r="CR217" i="15"/>
  <c r="CU217" i="15"/>
  <c r="CV217" i="15"/>
  <c r="CZ217" i="15"/>
  <c r="DC217" i="15"/>
  <c r="DD217" i="15"/>
  <c r="DE217" i="15"/>
  <c r="DF217" i="15"/>
  <c r="DK217" i="15"/>
  <c r="DL217" i="15"/>
  <c r="DM217" i="15"/>
  <c r="DN217" i="15"/>
  <c r="DO217" i="15"/>
  <c r="DP217" i="15"/>
  <c r="DU217" i="15"/>
  <c r="DV217" i="15"/>
  <c r="DW217" i="15"/>
  <c r="DX217" i="15"/>
  <c r="DZ217" i="15"/>
  <c r="EA217" i="15"/>
  <c r="ED217" i="15"/>
  <c r="EE217" i="15"/>
  <c r="EF217" i="15"/>
  <c r="EH217" i="15"/>
  <c r="EI217" i="15"/>
  <c r="EJ217" i="15"/>
  <c r="EM217" i="15"/>
  <c r="EN217" i="15"/>
  <c r="EP217" i="15"/>
  <c r="EQ217" i="15"/>
  <c r="ER217" i="15"/>
  <c r="ES217" i="15"/>
  <c r="EV217" i="15"/>
  <c r="EW217" i="15"/>
  <c r="EX217" i="15"/>
  <c r="FB217" i="15"/>
  <c r="FC217" i="15" s="1"/>
  <c r="B218" i="15"/>
  <c r="C218" i="15"/>
  <c r="F218" i="15" s="1"/>
  <c r="G218" i="15"/>
  <c r="I218" i="15"/>
  <c r="K218" i="15"/>
  <c r="N218" i="15"/>
  <c r="O218" i="15"/>
  <c r="Q218" i="15"/>
  <c r="T218" i="15"/>
  <c r="V218" i="15"/>
  <c r="W218" i="15"/>
  <c r="AA218" i="15"/>
  <c r="AB218" i="15"/>
  <c r="AD218" i="15"/>
  <c r="AG218" i="15"/>
  <c r="AI218" i="15"/>
  <c r="AJ218" i="15"/>
  <c r="AM218" i="15"/>
  <c r="AO218" i="15"/>
  <c r="AQ218" i="15"/>
  <c r="AT218" i="15"/>
  <c r="AU218" i="15"/>
  <c r="AW218" i="15"/>
  <c r="AZ218" i="15"/>
  <c r="BB218" i="15"/>
  <c r="BC218" i="15"/>
  <c r="BG218" i="15"/>
  <c r="BH218" i="15"/>
  <c r="BJ218" i="15"/>
  <c r="BM218" i="15"/>
  <c r="BO218" i="15"/>
  <c r="BP218" i="15"/>
  <c r="BS218" i="15"/>
  <c r="BU218" i="15"/>
  <c r="BW218" i="15"/>
  <c r="BZ218" i="15"/>
  <c r="CA218" i="15"/>
  <c r="CC218" i="15"/>
  <c r="CF218" i="15"/>
  <c r="CH218" i="15"/>
  <c r="CI218" i="15"/>
  <c r="CM218" i="15"/>
  <c r="CN218" i="15"/>
  <c r="CP218" i="15"/>
  <c r="CS218" i="15"/>
  <c r="CU218" i="15"/>
  <c r="CV218" i="15"/>
  <c r="CY218" i="15"/>
  <c r="DA218" i="15"/>
  <c r="DC218" i="15"/>
  <c r="DF218" i="15"/>
  <c r="DG218" i="15"/>
  <c r="DI218" i="15"/>
  <c r="DL218" i="15"/>
  <c r="DN218" i="15"/>
  <c r="DO218" i="15"/>
  <c r="DS218" i="15"/>
  <c r="DT218" i="15"/>
  <c r="DV218" i="15"/>
  <c r="DY218" i="15"/>
  <c r="EA218" i="15"/>
  <c r="EB218" i="15"/>
  <c r="EE218" i="15"/>
  <c r="EG218" i="15"/>
  <c r="EI218" i="15"/>
  <c r="EL218" i="15"/>
  <c r="EM218" i="15"/>
  <c r="EO218" i="15"/>
  <c r="ER218" i="15"/>
  <c r="ET218" i="15"/>
  <c r="EU218" i="15"/>
  <c r="FB218" i="15"/>
  <c r="FC218" i="15" s="1"/>
  <c r="Y217" i="5" s="1"/>
  <c r="B219" i="15"/>
  <c r="B220" i="15"/>
  <c r="C220" i="15"/>
  <c r="N220" i="15"/>
  <c r="O220" i="15"/>
  <c r="BB220" i="15"/>
  <c r="BO220" i="15"/>
  <c r="BR220" i="15"/>
  <c r="CC220" i="15"/>
  <c r="CK220" i="15"/>
  <c r="CX220" i="15"/>
  <c r="DN220" i="15"/>
  <c r="DS220" i="15"/>
  <c r="EG220" i="15"/>
  <c r="EI220" i="15"/>
  <c r="ET220" i="15"/>
  <c r="B221" i="15"/>
  <c r="C221" i="15"/>
  <c r="U221" i="15" s="1"/>
  <c r="CG221" i="15"/>
  <c r="B222" i="15"/>
  <c r="C222" i="15"/>
  <c r="K222" i="15"/>
  <c r="Y222" i="15"/>
  <c r="AY222" i="15"/>
  <c r="BG222" i="15"/>
  <c r="BU222" i="15"/>
  <c r="BW222" i="15"/>
  <c r="CH222" i="15"/>
  <c r="CU222" i="15"/>
  <c r="DQ222" i="15"/>
  <c r="DS222" i="15"/>
  <c r="ED222" i="15"/>
  <c r="EO222" i="15"/>
  <c r="ET222" i="15"/>
  <c r="B223" i="15"/>
  <c r="B224" i="15"/>
  <c r="C224" i="15"/>
  <c r="F224" i="15" s="1"/>
  <c r="I224" i="15"/>
  <c r="J224" i="15"/>
  <c r="K224" i="15"/>
  <c r="Q224" i="15"/>
  <c r="AA224" i="15"/>
  <c r="AD224" i="15"/>
  <c r="AE224" i="15"/>
  <c r="AG224" i="15"/>
  <c r="AO224" i="15"/>
  <c r="AQ224" i="15"/>
  <c r="AT224" i="15"/>
  <c r="AW224" i="15"/>
  <c r="AY224" i="15"/>
  <c r="BB224" i="15"/>
  <c r="BG224" i="15"/>
  <c r="BJ224" i="15"/>
  <c r="BM224" i="15"/>
  <c r="BR224" i="15"/>
  <c r="BS224" i="15"/>
  <c r="BU224" i="15"/>
  <c r="BW224" i="15"/>
  <c r="CE224" i="15"/>
  <c r="CF224" i="15"/>
  <c r="CG224" i="15"/>
  <c r="CI224" i="15"/>
  <c r="CK224" i="15"/>
  <c r="CO224" i="15"/>
  <c r="CS224" i="15"/>
  <c r="CT224" i="15"/>
  <c r="CU224" i="15"/>
  <c r="CW224" i="15"/>
  <c r="DA224" i="15"/>
  <c r="DC224" i="15"/>
  <c r="DE224" i="15"/>
  <c r="DI224" i="15"/>
  <c r="DK224" i="15"/>
  <c r="DL224" i="15"/>
  <c r="DM224" i="15"/>
  <c r="DQ224" i="15"/>
  <c r="DU224" i="15"/>
  <c r="DW224" i="15"/>
  <c r="DY224" i="15"/>
  <c r="DZ224" i="15"/>
  <c r="EA224" i="15"/>
  <c r="EG224" i="15"/>
  <c r="EI224" i="15"/>
  <c r="EJ224" i="15"/>
  <c r="EK224" i="15"/>
  <c r="EO224" i="15"/>
  <c r="EQ224" i="15"/>
  <c r="ES224" i="15"/>
  <c r="EW224" i="15"/>
  <c r="B225" i="15"/>
  <c r="C225" i="15"/>
  <c r="AV225" i="15" s="1"/>
  <c r="F225" i="15"/>
  <c r="CX225" i="15"/>
  <c r="EA225" i="15"/>
  <c r="B226" i="15"/>
  <c r="M226" i="15" s="1"/>
  <c r="C226" i="15"/>
  <c r="L226" i="15" s="1"/>
  <c r="D226" i="15"/>
  <c r="E226" i="15"/>
  <c r="G226" i="15"/>
  <c r="I226" i="15"/>
  <c r="J226" i="15"/>
  <c r="O226" i="15"/>
  <c r="Q226" i="15"/>
  <c r="R226" i="15"/>
  <c r="S226" i="15"/>
  <c r="T226" i="15"/>
  <c r="W226" i="15"/>
  <c r="Z226" i="15"/>
  <c r="AB226" i="15"/>
  <c r="AC226" i="15"/>
  <c r="AE226" i="15"/>
  <c r="AH226" i="15"/>
  <c r="AJ226" i="15"/>
  <c r="AK226" i="15"/>
  <c r="AM226" i="15"/>
  <c r="AP226" i="15"/>
  <c r="AR226" i="15"/>
  <c r="AU226" i="15"/>
  <c r="AW226" i="15"/>
  <c r="AX226" i="15"/>
  <c r="AY226" i="15"/>
  <c r="AZ226" i="15"/>
  <c r="BF226" i="15"/>
  <c r="BG226" i="15"/>
  <c r="BH226" i="15"/>
  <c r="BI226" i="15"/>
  <c r="BK226" i="15"/>
  <c r="BN226" i="15"/>
  <c r="BP226" i="15"/>
  <c r="BS226" i="15"/>
  <c r="BU226" i="15"/>
  <c r="BV226" i="15"/>
  <c r="BX226" i="15"/>
  <c r="CA226" i="15"/>
  <c r="CC226" i="15"/>
  <c r="CD226" i="15"/>
  <c r="CF226" i="15"/>
  <c r="CI226" i="15"/>
  <c r="CL226" i="15"/>
  <c r="CM226" i="15"/>
  <c r="CN226" i="15"/>
  <c r="CO226" i="15"/>
  <c r="CQ226" i="15"/>
  <c r="CV226" i="15"/>
  <c r="CW226" i="15"/>
  <c r="CY226" i="15"/>
  <c r="DA226" i="15"/>
  <c r="DB226" i="15"/>
  <c r="DD226" i="15"/>
  <c r="DG226" i="15"/>
  <c r="DJ226" i="15"/>
  <c r="DK226" i="15"/>
  <c r="DL226" i="15"/>
  <c r="DO226" i="15"/>
  <c r="DR226" i="15"/>
  <c r="DS226" i="15"/>
  <c r="DT226" i="15"/>
  <c r="DW226" i="15"/>
  <c r="DZ226" i="15"/>
  <c r="EB226" i="15"/>
  <c r="EC226" i="15"/>
  <c r="EE226" i="15"/>
  <c r="EG226" i="15"/>
  <c r="EH226" i="15"/>
  <c r="EM226" i="15"/>
  <c r="EO226" i="15"/>
  <c r="EP226" i="15"/>
  <c r="EQ226" i="15"/>
  <c r="ER226" i="15"/>
  <c r="EU226" i="15"/>
  <c r="EX226" i="15"/>
  <c r="B227" i="15"/>
  <c r="B228" i="15"/>
  <c r="C228" i="15"/>
  <c r="E228" i="15" s="1"/>
  <c r="I228" i="15"/>
  <c r="Q228" i="15"/>
  <c r="T228" i="15"/>
  <c r="AB228" i="15"/>
  <c r="AC228" i="15"/>
  <c r="AG228" i="15"/>
  <c r="AM228" i="15"/>
  <c r="AP228" i="15"/>
  <c r="AS228" i="15"/>
  <c r="BA228" i="15"/>
  <c r="BB228" i="15"/>
  <c r="BE228" i="15"/>
  <c r="BM228" i="15"/>
  <c r="BN228" i="15"/>
  <c r="BQ228" i="15"/>
  <c r="BX228" i="15"/>
  <c r="BZ228" i="15"/>
  <c r="CD228" i="15"/>
  <c r="CL228" i="15"/>
  <c r="CM228" i="15"/>
  <c r="CO228" i="15"/>
  <c r="CW228" i="15"/>
  <c r="CX228" i="15"/>
  <c r="DB228" i="15"/>
  <c r="DI228" i="15"/>
  <c r="DK228" i="15"/>
  <c r="DN228" i="15"/>
  <c r="DU228" i="15"/>
  <c r="DV228" i="15"/>
  <c r="DX228" i="15"/>
  <c r="EE228" i="15"/>
  <c r="EF228" i="15"/>
  <c r="EI228" i="15"/>
  <c r="EO228" i="15"/>
  <c r="EQ228" i="15"/>
  <c r="ET228" i="15"/>
  <c r="B229" i="15"/>
  <c r="E229" i="15" s="1"/>
  <c r="C229" i="15"/>
  <c r="O229" i="15"/>
  <c r="AJ229" i="15"/>
  <c r="AR229" i="15"/>
  <c r="BF229" i="15"/>
  <c r="BW229" i="15"/>
  <c r="BX229" i="15"/>
  <c r="CI229" i="15"/>
  <c r="CV229" i="15"/>
  <c r="DC229" i="15"/>
  <c r="DM229" i="15"/>
  <c r="DZ229" i="15"/>
  <c r="EB229" i="15"/>
  <c r="EM229" i="15"/>
  <c r="B230" i="15"/>
  <c r="C230" i="15"/>
  <c r="N230" i="15" s="1"/>
  <c r="Y230" i="15"/>
  <c r="AC230" i="15"/>
  <c r="BD230" i="15"/>
  <c r="BE230" i="15"/>
  <c r="CC230" i="15"/>
  <c r="CU230" i="15"/>
  <c r="DG230" i="15"/>
  <c r="DU230" i="15"/>
  <c r="EL230" i="15"/>
  <c r="EW230" i="15"/>
  <c r="B231" i="15"/>
  <c r="B232" i="15"/>
  <c r="C232" i="15"/>
  <c r="N232" i="15" s="1"/>
  <c r="AI232" i="15"/>
  <c r="CJ232" i="15"/>
  <c r="DP232" i="15"/>
  <c r="B233" i="15"/>
  <c r="C233" i="15"/>
  <c r="O233" i="15"/>
  <c r="R233" i="15"/>
  <c r="AB233" i="15"/>
  <c r="AS233" i="15"/>
  <c r="AU233" i="15"/>
  <c r="BF233" i="15"/>
  <c r="BS233" i="15"/>
  <c r="BY233" i="15"/>
  <c r="CH233" i="15"/>
  <c r="CS233" i="15"/>
  <c r="CU233" i="15"/>
  <c r="DD233" i="15"/>
  <c r="DS233" i="15"/>
  <c r="DT233" i="15"/>
  <c r="EC233" i="15"/>
  <c r="EN233" i="15"/>
  <c r="ES233" i="15"/>
  <c r="B234" i="15"/>
  <c r="E234" i="15" s="1"/>
  <c r="C234" i="15"/>
  <c r="F234" i="15" s="1"/>
  <c r="D234" i="15"/>
  <c r="J234" i="15"/>
  <c r="L234" i="15"/>
  <c r="R234" i="15"/>
  <c r="T234" i="15"/>
  <c r="AB234" i="15"/>
  <c r="AH234" i="15"/>
  <c r="AJ234" i="15"/>
  <c r="AP234" i="15"/>
  <c r="AR234" i="15"/>
  <c r="AX234" i="15"/>
  <c r="AZ234" i="15"/>
  <c r="BH234" i="15"/>
  <c r="BN234" i="15"/>
  <c r="BP234" i="15"/>
  <c r="BV234" i="15"/>
  <c r="BX234" i="15"/>
  <c r="CD234" i="15"/>
  <c r="CF234" i="15"/>
  <c r="CN234" i="15"/>
  <c r="CT234" i="15"/>
  <c r="CV234" i="15"/>
  <c r="DB234" i="15"/>
  <c r="DD234" i="15"/>
  <c r="DJ234" i="15"/>
  <c r="DL234" i="15"/>
  <c r="DT234" i="15"/>
  <c r="DZ234" i="15"/>
  <c r="EB234" i="15"/>
  <c r="EH234" i="15"/>
  <c r="EJ234" i="15"/>
  <c r="EP234" i="15"/>
  <c r="ER234" i="15"/>
  <c r="FB234" i="15"/>
  <c r="FC234" i="15" s="1"/>
  <c r="Y233" i="5" s="1"/>
  <c r="B235" i="15"/>
  <c r="B236" i="15"/>
  <c r="C236" i="15"/>
  <c r="T236" i="15" s="1"/>
  <c r="Y236" i="15"/>
  <c r="AP236" i="15"/>
  <c r="CF236" i="15"/>
  <c r="CK236" i="15"/>
  <c r="DD236" i="15"/>
  <c r="ER236" i="15"/>
  <c r="B237" i="15"/>
  <c r="C237" i="15"/>
  <c r="D237" i="15"/>
  <c r="E237" i="15"/>
  <c r="K237" i="15"/>
  <c r="N237" i="15"/>
  <c r="P237" i="15"/>
  <c r="S237" i="15"/>
  <c r="T237" i="15"/>
  <c r="V237" i="15"/>
  <c r="AB237" i="15"/>
  <c r="AD237" i="15"/>
  <c r="AF237" i="15"/>
  <c r="AJ237" i="15"/>
  <c r="AL237" i="15"/>
  <c r="AN237" i="15"/>
  <c r="AR237" i="15"/>
  <c r="AV237" i="15"/>
  <c r="AZ237" i="15"/>
  <c r="BA237" i="15"/>
  <c r="BB237" i="15"/>
  <c r="BD237" i="15"/>
  <c r="BI237" i="15"/>
  <c r="BO237" i="15"/>
  <c r="BP237" i="15"/>
  <c r="BQ237" i="15"/>
  <c r="BR237" i="15"/>
  <c r="BW237" i="15"/>
  <c r="BZ237" i="15"/>
  <c r="CE237" i="15"/>
  <c r="CF237" i="15"/>
  <c r="CH237" i="15"/>
  <c r="CK237" i="15"/>
  <c r="CM237" i="15"/>
  <c r="CO237" i="15"/>
  <c r="CS237" i="15"/>
  <c r="CV237" i="15"/>
  <c r="CW237" i="15"/>
  <c r="CX237" i="15"/>
  <c r="CZ237" i="15"/>
  <c r="DD237" i="15"/>
  <c r="DH237" i="15"/>
  <c r="DI237" i="15"/>
  <c r="DK237" i="15"/>
  <c r="DL237" i="15"/>
  <c r="DN237" i="15"/>
  <c r="DS237" i="15"/>
  <c r="DU237" i="15"/>
  <c r="DV237" i="15"/>
  <c r="DY237" i="15"/>
  <c r="EB237" i="15"/>
  <c r="EC237" i="15"/>
  <c r="EF237" i="15"/>
  <c r="EJ237" i="15"/>
  <c r="EL237" i="15"/>
  <c r="EN237" i="15"/>
  <c r="EO237" i="15"/>
  <c r="EQ237" i="15"/>
  <c r="ET237" i="15"/>
  <c r="FB237" i="15"/>
  <c r="FC237" i="15" s="1"/>
  <c r="B238" i="15"/>
  <c r="C238" i="15"/>
  <c r="R238" i="15"/>
  <c r="AP238" i="15"/>
  <c r="AR238" i="15"/>
  <c r="BN238" i="15"/>
  <c r="BP238" i="15"/>
  <c r="DD238" i="15"/>
  <c r="DT238" i="15"/>
  <c r="DY238" i="15"/>
  <c r="EX238" i="15"/>
  <c r="B239" i="15"/>
  <c r="B240" i="15"/>
  <c r="C240" i="15"/>
  <c r="G240" i="15"/>
  <c r="AE240" i="15"/>
  <c r="AZ240" i="15"/>
  <c r="CA240" i="15"/>
  <c r="CQ240" i="15"/>
  <c r="CR240" i="15"/>
  <c r="DO240" i="15"/>
  <c r="DY240" i="15"/>
  <c r="EP240" i="15"/>
  <c r="B241" i="15"/>
  <c r="C241" i="15"/>
  <c r="K241" i="15" s="1"/>
  <c r="AB241" i="15"/>
  <c r="AN241" i="15"/>
  <c r="BA241" i="15"/>
  <c r="BO241" i="15"/>
  <c r="BZ241" i="15"/>
  <c r="CN241" i="15"/>
  <c r="CZ241" i="15"/>
  <c r="DM241" i="15"/>
  <c r="EA241" i="15"/>
  <c r="EL241" i="15"/>
  <c r="FB241" i="15"/>
  <c r="FC241" i="15" s="1"/>
  <c r="B242" i="15"/>
  <c r="C242" i="15"/>
  <c r="G242" i="15" s="1"/>
  <c r="L242" i="15"/>
  <c r="W242" i="15"/>
  <c r="AM242" i="15"/>
  <c r="AV242" i="15"/>
  <c r="BC242" i="15"/>
  <c r="BU242" i="15"/>
  <c r="CB242" i="15"/>
  <c r="CK242" i="15"/>
  <c r="CZ242" i="15"/>
  <c r="DE242" i="15"/>
  <c r="DJ242" i="15"/>
  <c r="DU242" i="15"/>
  <c r="DZ242" i="15"/>
  <c r="EF242" i="15"/>
  <c r="EP242" i="15"/>
  <c r="EV242" i="15"/>
  <c r="B243" i="15"/>
  <c r="B244" i="15"/>
  <c r="C244" i="15"/>
  <c r="H244" i="15"/>
  <c r="I244" i="15"/>
  <c r="L244" i="15"/>
  <c r="M244" i="15"/>
  <c r="R244" i="15"/>
  <c r="T244" i="15"/>
  <c r="W244" i="15"/>
  <c r="X244" i="15"/>
  <c r="AC244" i="15"/>
  <c r="AE244" i="15"/>
  <c r="AG244" i="15"/>
  <c r="AH244" i="15"/>
  <c r="AN244" i="15"/>
  <c r="AO244" i="15"/>
  <c r="AR244" i="15"/>
  <c r="AS244" i="15"/>
  <c r="AX244" i="15"/>
  <c r="AZ244" i="15"/>
  <c r="BC244" i="15"/>
  <c r="BD244" i="15"/>
  <c r="BI244" i="15"/>
  <c r="BK244" i="15"/>
  <c r="BM244" i="15"/>
  <c r="BN244" i="15"/>
  <c r="BT244" i="15"/>
  <c r="BU244" i="15"/>
  <c r="BX244" i="15"/>
  <c r="BY244" i="15"/>
  <c r="CD244" i="15"/>
  <c r="CF244" i="15"/>
  <c r="CI244" i="15"/>
  <c r="CJ244" i="15"/>
  <c r="CO244" i="15"/>
  <c r="CQ244" i="15"/>
  <c r="CS244" i="15"/>
  <c r="CT244" i="15"/>
  <c r="CW244" i="15"/>
  <c r="CZ244" i="15"/>
  <c r="DA244" i="15"/>
  <c r="DD244" i="15"/>
  <c r="DE244" i="15"/>
  <c r="DH244" i="15"/>
  <c r="DJ244" i="15"/>
  <c r="DL244" i="15"/>
  <c r="DO244" i="15"/>
  <c r="DP244" i="15"/>
  <c r="DR244" i="15"/>
  <c r="DU244" i="15"/>
  <c r="DW244" i="15"/>
  <c r="DY244" i="15"/>
  <c r="DZ244" i="15"/>
  <c r="EC244" i="15"/>
  <c r="EF244" i="15"/>
  <c r="EG244" i="15"/>
  <c r="EJ244" i="15"/>
  <c r="EK244" i="15"/>
  <c r="EN244" i="15"/>
  <c r="EP244" i="15"/>
  <c r="ER244" i="15"/>
  <c r="EU244" i="15"/>
  <c r="EV244" i="15"/>
  <c r="EX244" i="15"/>
  <c r="B245" i="15"/>
  <c r="C245" i="15"/>
  <c r="F245" i="15"/>
  <c r="H245" i="15"/>
  <c r="K245" i="15"/>
  <c r="M245" i="15"/>
  <c r="P245" i="15"/>
  <c r="S245" i="15"/>
  <c r="T245" i="15"/>
  <c r="V245" i="15"/>
  <c r="AA245" i="15"/>
  <c r="AB245" i="15"/>
  <c r="AD245" i="15"/>
  <c r="AF245" i="15"/>
  <c r="AI245" i="15"/>
  <c r="AL245" i="15"/>
  <c r="AN245" i="15"/>
  <c r="AQ245" i="15"/>
  <c r="AR245" i="15"/>
  <c r="AV245" i="15"/>
  <c r="AY245" i="15"/>
  <c r="AZ245" i="15"/>
  <c r="BB245" i="15"/>
  <c r="BD245" i="15"/>
  <c r="BH245" i="15"/>
  <c r="BJ245" i="15"/>
  <c r="BL245" i="15"/>
  <c r="BO245" i="15"/>
  <c r="BQ245" i="15"/>
  <c r="BT245" i="15"/>
  <c r="BW245" i="15"/>
  <c r="BX245" i="15"/>
  <c r="CB245" i="15"/>
  <c r="CC245" i="15"/>
  <c r="CF245" i="15"/>
  <c r="CH245" i="15"/>
  <c r="CJ245" i="15"/>
  <c r="CN245" i="15"/>
  <c r="CO245" i="15"/>
  <c r="CR245" i="15"/>
  <c r="CU245" i="15"/>
  <c r="CW245" i="15"/>
  <c r="CZ245" i="15"/>
  <c r="DA245" i="15"/>
  <c r="DD245" i="15"/>
  <c r="DH245" i="15"/>
  <c r="DI245" i="15"/>
  <c r="DL245" i="15"/>
  <c r="DM245" i="15"/>
  <c r="DP245" i="15"/>
  <c r="DT245" i="15"/>
  <c r="DU245" i="15"/>
  <c r="DX245" i="15"/>
  <c r="DY245" i="15"/>
  <c r="EC245" i="15"/>
  <c r="EF245" i="15"/>
  <c r="EG245" i="15"/>
  <c r="EJ245" i="15"/>
  <c r="EK245" i="15"/>
  <c r="EO245" i="15"/>
  <c r="ER245" i="15"/>
  <c r="ES245" i="15"/>
  <c r="EV245" i="15"/>
  <c r="FB245" i="15"/>
  <c r="FC245" i="15" s="1"/>
  <c r="B246" i="15"/>
  <c r="M246" i="15" s="1"/>
  <c r="C246" i="15"/>
  <c r="W246" i="15" s="1"/>
  <c r="D246" i="15"/>
  <c r="J246" i="15"/>
  <c r="L246" i="15"/>
  <c r="O246" i="15"/>
  <c r="U246" i="15"/>
  <c r="Y246" i="15"/>
  <c r="AF246" i="15"/>
  <c r="AG246" i="15"/>
  <c r="AJ246" i="15"/>
  <c r="AP246" i="15"/>
  <c r="AR246" i="15"/>
  <c r="AU246" i="15"/>
  <c r="BA246" i="15"/>
  <c r="BC246" i="15"/>
  <c r="BE246" i="15"/>
  <c r="BL246" i="15"/>
  <c r="BM246" i="15"/>
  <c r="BP246" i="15"/>
  <c r="BV246" i="15"/>
  <c r="BX246" i="15"/>
  <c r="CA246" i="15"/>
  <c r="CG246" i="15"/>
  <c r="CI246" i="15"/>
  <c r="CK246" i="15"/>
  <c r="CQ246" i="15"/>
  <c r="CR246" i="15"/>
  <c r="CT246" i="15"/>
  <c r="CZ246" i="15"/>
  <c r="DA246" i="15"/>
  <c r="DC246" i="15"/>
  <c r="DI246" i="15"/>
  <c r="DJ246" i="15"/>
  <c r="DL246" i="15"/>
  <c r="DR246" i="15"/>
  <c r="DS246" i="15"/>
  <c r="DU246" i="15"/>
  <c r="EA246" i="15"/>
  <c r="EB246" i="15"/>
  <c r="EE246" i="15"/>
  <c r="EJ246" i="15"/>
  <c r="EK246" i="15"/>
  <c r="EN246" i="15"/>
  <c r="ES246" i="15"/>
  <c r="ET246" i="15"/>
  <c r="EV246" i="15"/>
  <c r="B247" i="15"/>
  <c r="B183" i="15"/>
  <c r="B182" i="15"/>
  <c r="B181" i="15"/>
  <c r="B180" i="15"/>
  <c r="B179" i="15"/>
  <c r="B178" i="15"/>
  <c r="B177" i="15"/>
  <c r="B176" i="15"/>
  <c r="B175" i="15"/>
  <c r="B174" i="15"/>
  <c r="B173" i="15"/>
  <c r="B172" i="15"/>
  <c r="B171" i="15"/>
  <c r="B170" i="15"/>
  <c r="B169" i="15"/>
  <c r="B168" i="15"/>
  <c r="B167" i="15"/>
  <c r="B166" i="15"/>
  <c r="B165" i="15"/>
  <c r="B164" i="15"/>
  <c r="B163" i="15"/>
  <c r="B162" i="15"/>
  <c r="B161" i="15"/>
  <c r="B160" i="15"/>
  <c r="B159" i="15"/>
  <c r="B158" i="15"/>
  <c r="B157" i="15"/>
  <c r="B156" i="15"/>
  <c r="B155" i="15"/>
  <c r="B154" i="15"/>
  <c r="B153" i="15"/>
  <c r="B152" i="15"/>
  <c r="B151" i="15"/>
  <c r="B150" i="15"/>
  <c r="B149" i="15"/>
  <c r="B148" i="15"/>
  <c r="B147" i="15"/>
  <c r="B146" i="15"/>
  <c r="B145" i="15"/>
  <c r="B144" i="15"/>
  <c r="B143" i="15"/>
  <c r="B142" i="15"/>
  <c r="B141" i="15"/>
  <c r="B140" i="15"/>
  <c r="B139" i="15"/>
  <c r="B138" i="15"/>
  <c r="B137" i="15"/>
  <c r="B136" i="15"/>
  <c r="B135" i="15"/>
  <c r="B134" i="15"/>
  <c r="B133" i="15"/>
  <c r="B132" i="15"/>
  <c r="B131" i="15"/>
  <c r="B130" i="15"/>
  <c r="B129" i="15"/>
  <c r="B128" i="15"/>
  <c r="B127" i="15"/>
  <c r="B126" i="15"/>
  <c r="B125" i="15"/>
  <c r="B124" i="15"/>
  <c r="B123" i="15"/>
  <c r="B122" i="15"/>
  <c r="B121" i="15"/>
  <c r="B120" i="15"/>
  <c r="B119" i="15"/>
  <c r="B118" i="15"/>
  <c r="B117" i="15"/>
  <c r="B116" i="15"/>
  <c r="B115" i="15"/>
  <c r="B114" i="15"/>
  <c r="B113" i="15"/>
  <c r="B112" i="15"/>
  <c r="B111" i="15"/>
  <c r="B110" i="15"/>
  <c r="B109" i="15"/>
  <c r="B108" i="15"/>
  <c r="B107" i="15"/>
  <c r="B106" i="15"/>
  <c r="B105" i="15"/>
  <c r="B104" i="15"/>
  <c r="B103" i="15"/>
  <c r="B102" i="15"/>
  <c r="B101" i="15"/>
  <c r="B100" i="15"/>
  <c r="B99" i="15"/>
  <c r="B98" i="15"/>
  <c r="B97" i="15"/>
  <c r="B96" i="15"/>
  <c r="B95" i="15"/>
  <c r="B94" i="15"/>
  <c r="B93" i="15"/>
  <c r="B92" i="15"/>
  <c r="B91" i="15"/>
  <c r="B90" i="15"/>
  <c r="B89" i="15"/>
  <c r="B88" i="15"/>
  <c r="B87" i="15"/>
  <c r="B86" i="15"/>
  <c r="B85" i="15"/>
  <c r="B84" i="15"/>
  <c r="B83" i="15"/>
  <c r="B82" i="15"/>
  <c r="B81" i="15"/>
  <c r="B80" i="15"/>
  <c r="B79" i="15"/>
  <c r="B78" i="15"/>
  <c r="B77" i="15"/>
  <c r="B76" i="15"/>
  <c r="B75" i="15"/>
  <c r="B74" i="15"/>
  <c r="B73" i="15"/>
  <c r="B72" i="15"/>
  <c r="B71" i="15"/>
  <c r="B70" i="15"/>
  <c r="B69" i="15"/>
  <c r="B68" i="15"/>
  <c r="B67" i="15"/>
  <c r="B66" i="15"/>
  <c r="B65" i="15"/>
  <c r="B64" i="15"/>
  <c r="B63" i="15"/>
  <c r="B62" i="15"/>
  <c r="B61" i="15"/>
  <c r="B60" i="15"/>
  <c r="B59" i="15"/>
  <c r="B58" i="15"/>
  <c r="B57" i="15"/>
  <c r="B56" i="15"/>
  <c r="B55" i="15"/>
  <c r="B54" i="15"/>
  <c r="B53" i="15"/>
  <c r="B52" i="15"/>
  <c r="B51" i="15"/>
  <c r="B50" i="15"/>
  <c r="B49" i="15"/>
  <c r="B48" i="15"/>
  <c r="B47" i="15"/>
  <c r="B46" i="15"/>
  <c r="B45" i="15"/>
  <c r="B44" i="15"/>
  <c r="B43" i="15"/>
  <c r="B42" i="15"/>
  <c r="B41" i="15"/>
  <c r="B40" i="15"/>
  <c r="B39" i="15"/>
  <c r="B38" i="15"/>
  <c r="B37" i="15"/>
  <c r="B36" i="15"/>
  <c r="B35" i="15"/>
  <c r="B34" i="15"/>
  <c r="B33" i="15"/>
  <c r="B32" i="15"/>
  <c r="B31" i="15"/>
  <c r="B30" i="15"/>
  <c r="B29" i="15"/>
  <c r="B28" i="15"/>
  <c r="B27" i="15"/>
  <c r="B26" i="15"/>
  <c r="B25" i="15"/>
  <c r="B24" i="15"/>
  <c r="B23" i="15"/>
  <c r="B22" i="15"/>
  <c r="B21" i="15"/>
  <c r="B20" i="15"/>
  <c r="B19" i="15"/>
  <c r="B18" i="15"/>
  <c r="B17" i="15"/>
  <c r="B16" i="15"/>
  <c r="B15" i="15"/>
  <c r="B14" i="15"/>
  <c r="B13" i="15"/>
  <c r="B12" i="15"/>
  <c r="B11" i="15"/>
  <c r="B10" i="15"/>
  <c r="B9" i="15"/>
  <c r="B8" i="15"/>
  <c r="B7" i="15"/>
  <c r="B6" i="15"/>
  <c r="B5" i="15"/>
  <c r="B4" i="15"/>
  <c r="B3" i="15"/>
  <c r="W184" i="5"/>
  <c r="W185" i="5"/>
  <c r="W187" i="5"/>
  <c r="W189" i="5"/>
  <c r="X190" i="5"/>
  <c r="BK190" i="5" s="1"/>
  <c r="X191" i="5"/>
  <c r="BK191" i="5" s="1"/>
  <c r="W192" i="5"/>
  <c r="W193" i="5"/>
  <c r="W195" i="5"/>
  <c r="W197" i="5"/>
  <c r="X199" i="5"/>
  <c r="BK199" i="5" s="1"/>
  <c r="W200" i="5"/>
  <c r="X201" i="5"/>
  <c r="BK201" i="5" s="1"/>
  <c r="W203" i="5"/>
  <c r="W205" i="5"/>
  <c r="X207" i="5"/>
  <c r="BK207" i="5" s="1"/>
  <c r="W208" i="5"/>
  <c r="W209" i="5"/>
  <c r="W211" i="5"/>
  <c r="W213" i="5"/>
  <c r="X215" i="5"/>
  <c r="BK215" i="5" s="1"/>
  <c r="X216" i="5"/>
  <c r="BK216" i="5" s="1"/>
  <c r="W217" i="5"/>
  <c r="W219" i="5"/>
  <c r="W221" i="5"/>
  <c r="X223" i="5"/>
  <c r="BK223" i="5" s="1"/>
  <c r="W224" i="5"/>
  <c r="W225" i="5"/>
  <c r="W227" i="5"/>
  <c r="W229" i="5"/>
  <c r="X231" i="5"/>
  <c r="BK231" i="5" s="1"/>
  <c r="W232" i="5"/>
  <c r="W233" i="5"/>
  <c r="X235" i="5"/>
  <c r="BK235" i="5" s="1"/>
  <c r="W237" i="5"/>
  <c r="X239" i="5"/>
  <c r="BK239" i="5" s="1"/>
  <c r="W240" i="5"/>
  <c r="W241" i="5"/>
  <c r="W243" i="5"/>
  <c r="W245" i="5"/>
  <c r="B184" i="12"/>
  <c r="K184" i="12" s="1"/>
  <c r="C184" i="12"/>
  <c r="D184" i="12" s="1"/>
  <c r="I184" i="12"/>
  <c r="J184" i="12"/>
  <c r="M184" i="12"/>
  <c r="Q184" i="12"/>
  <c r="R184" i="12"/>
  <c r="U184" i="12"/>
  <c r="Y184" i="12"/>
  <c r="Z184" i="12"/>
  <c r="AC184" i="12"/>
  <c r="AG184" i="12"/>
  <c r="AH184" i="12"/>
  <c r="AK184" i="12"/>
  <c r="AO184" i="12"/>
  <c r="AP184" i="12"/>
  <c r="AS184" i="12"/>
  <c r="AW184" i="12"/>
  <c r="AX184" i="12"/>
  <c r="BA184" i="12"/>
  <c r="BE184" i="12"/>
  <c r="BF184" i="12"/>
  <c r="BI184" i="12"/>
  <c r="BM184" i="12"/>
  <c r="BN184" i="12"/>
  <c r="BQ184" i="12"/>
  <c r="BU184" i="12"/>
  <c r="BV184" i="12"/>
  <c r="BY184" i="12"/>
  <c r="CC184" i="12"/>
  <c r="CD184" i="12"/>
  <c r="CG184" i="12"/>
  <c r="CK184" i="12"/>
  <c r="CL184" i="12"/>
  <c r="CO184" i="12"/>
  <c r="CS184" i="12"/>
  <c r="CT184" i="12"/>
  <c r="CW184" i="12"/>
  <c r="DA184" i="12"/>
  <c r="DB184" i="12"/>
  <c r="DE184" i="12"/>
  <c r="DI184" i="12"/>
  <c r="DJ184" i="12"/>
  <c r="DM184" i="12"/>
  <c r="DQ184" i="12"/>
  <c r="DR184" i="12"/>
  <c r="DU184" i="12"/>
  <c r="DY184" i="12"/>
  <c r="DZ184" i="12"/>
  <c r="EC184" i="12"/>
  <c r="EG184" i="12"/>
  <c r="EH184" i="12"/>
  <c r="EK184" i="12"/>
  <c r="EO184" i="12"/>
  <c r="EP184" i="12"/>
  <c r="ES184" i="12"/>
  <c r="EW184" i="12"/>
  <c r="EX184" i="12"/>
  <c r="B185" i="12"/>
  <c r="K185" i="12" s="1"/>
  <c r="C185" i="12"/>
  <c r="G185" i="12" s="1"/>
  <c r="D185" i="12"/>
  <c r="E185" i="12"/>
  <c r="F185" i="12"/>
  <c r="H185" i="12"/>
  <c r="I185" i="12"/>
  <c r="J185" i="12"/>
  <c r="L185" i="12"/>
  <c r="M185" i="12"/>
  <c r="N185" i="12"/>
  <c r="P185" i="12"/>
  <c r="Q185" i="12"/>
  <c r="R185" i="12"/>
  <c r="T185" i="12"/>
  <c r="U185" i="12"/>
  <c r="V185" i="12"/>
  <c r="X185" i="12"/>
  <c r="Y185" i="12"/>
  <c r="Z185" i="12"/>
  <c r="AA185" i="12"/>
  <c r="AB185" i="12"/>
  <c r="AC185" i="12"/>
  <c r="AD185" i="12"/>
  <c r="AF185" i="12"/>
  <c r="AG185" i="12"/>
  <c r="AH185" i="12"/>
  <c r="AI185" i="12"/>
  <c r="AJ185" i="12"/>
  <c r="AK185" i="12"/>
  <c r="AL185" i="12"/>
  <c r="AN185" i="12"/>
  <c r="AO185" i="12"/>
  <c r="AP185" i="12"/>
  <c r="AQ185" i="12"/>
  <c r="AR185" i="12"/>
  <c r="AS185" i="12"/>
  <c r="AT185" i="12"/>
  <c r="AV185" i="12"/>
  <c r="AW185" i="12"/>
  <c r="AX185" i="12"/>
  <c r="AY185" i="12"/>
  <c r="AZ185" i="12"/>
  <c r="BA185" i="12"/>
  <c r="BB185" i="12"/>
  <c r="BD185" i="12"/>
  <c r="BE185" i="12"/>
  <c r="BF185" i="12"/>
  <c r="BG185" i="12"/>
  <c r="BH185" i="12"/>
  <c r="BI185" i="12"/>
  <c r="BJ185" i="12"/>
  <c r="BL185" i="12"/>
  <c r="BM185" i="12"/>
  <c r="BN185" i="12"/>
  <c r="BO185" i="12"/>
  <c r="BP185" i="12"/>
  <c r="BQ185" i="12"/>
  <c r="BR185" i="12"/>
  <c r="BS185" i="12"/>
  <c r="BT185" i="12"/>
  <c r="BU185" i="12"/>
  <c r="BV185" i="12"/>
  <c r="BW185" i="12"/>
  <c r="BX185" i="12"/>
  <c r="BY185" i="12"/>
  <c r="BZ185" i="12"/>
  <c r="CA185" i="12"/>
  <c r="CB185" i="12"/>
  <c r="CC185" i="12"/>
  <c r="CD185" i="12"/>
  <c r="CE185" i="12"/>
  <c r="CF185" i="12"/>
  <c r="CG185" i="12"/>
  <c r="CH185" i="12"/>
  <c r="CI185" i="12"/>
  <c r="CJ185" i="12"/>
  <c r="CK185" i="12"/>
  <c r="CL185" i="12"/>
  <c r="CM185" i="12"/>
  <c r="CN185" i="12"/>
  <c r="CO185" i="12"/>
  <c r="CP185" i="12"/>
  <c r="CQ185" i="12"/>
  <c r="CR185" i="12"/>
  <c r="CS185" i="12"/>
  <c r="CT185" i="12"/>
  <c r="CU185" i="12"/>
  <c r="CV185" i="12"/>
  <c r="CW185" i="12"/>
  <c r="CX185" i="12"/>
  <c r="CY185" i="12"/>
  <c r="CZ185" i="12"/>
  <c r="DA185" i="12"/>
  <c r="DB185" i="12"/>
  <c r="DC185" i="12"/>
  <c r="DD185" i="12"/>
  <c r="DE185" i="12"/>
  <c r="DF185" i="12"/>
  <c r="DG185" i="12"/>
  <c r="DH185" i="12"/>
  <c r="DI185" i="12"/>
  <c r="DJ185" i="12"/>
  <c r="DK185" i="12"/>
  <c r="DL185" i="12"/>
  <c r="DM185" i="12"/>
  <c r="DN185" i="12"/>
  <c r="DO185" i="12"/>
  <c r="DP185" i="12"/>
  <c r="DQ185" i="12"/>
  <c r="DR185" i="12"/>
  <c r="DS185" i="12"/>
  <c r="DT185" i="12"/>
  <c r="DU185" i="12"/>
  <c r="DV185" i="12"/>
  <c r="DW185" i="12"/>
  <c r="DX185" i="12"/>
  <c r="DY185" i="12"/>
  <c r="DZ185" i="12"/>
  <c r="EA185" i="12"/>
  <c r="EB185" i="12"/>
  <c r="EC185" i="12"/>
  <c r="ED185" i="12"/>
  <c r="EE185" i="12"/>
  <c r="EF185" i="12"/>
  <c r="EG185" i="12"/>
  <c r="EH185" i="12"/>
  <c r="EI185" i="12"/>
  <c r="EJ185" i="12"/>
  <c r="EK185" i="12"/>
  <c r="EL185" i="12"/>
  <c r="EM185" i="12"/>
  <c r="EN185" i="12"/>
  <c r="EO185" i="12"/>
  <c r="EP185" i="12"/>
  <c r="EQ185" i="12"/>
  <c r="ER185" i="12"/>
  <c r="ES185" i="12"/>
  <c r="ET185" i="12"/>
  <c r="EU185" i="12"/>
  <c r="EV185" i="12"/>
  <c r="EW185" i="12"/>
  <c r="EX185" i="12"/>
  <c r="B186" i="12"/>
  <c r="C186" i="12"/>
  <c r="G186" i="12" s="1"/>
  <c r="H186" i="12"/>
  <c r="K186" i="12"/>
  <c r="O186" i="12"/>
  <c r="S186" i="12"/>
  <c r="W186" i="12"/>
  <c r="X186" i="12"/>
  <c r="AE186" i="12"/>
  <c r="AF186" i="12"/>
  <c r="AI186" i="12"/>
  <c r="AN186" i="12"/>
  <c r="AQ186" i="12"/>
  <c r="AU186" i="12"/>
  <c r="AY186" i="12"/>
  <c r="BC186" i="12"/>
  <c r="BD186" i="12"/>
  <c r="BK186" i="12"/>
  <c r="BL186" i="12"/>
  <c r="BO186" i="12"/>
  <c r="BT186" i="12"/>
  <c r="BW186" i="12"/>
  <c r="CA186" i="12"/>
  <c r="CE186" i="12"/>
  <c r="CI186" i="12"/>
  <c r="CJ186" i="12"/>
  <c r="CQ186" i="12"/>
  <c r="CR186" i="12"/>
  <c r="CU186" i="12"/>
  <c r="CZ186" i="12"/>
  <c r="DC186" i="12"/>
  <c r="DG186" i="12"/>
  <c r="DK186" i="12"/>
  <c r="DO186" i="12"/>
  <c r="DP186" i="12"/>
  <c r="DW186" i="12"/>
  <c r="DX186" i="12"/>
  <c r="EA186" i="12"/>
  <c r="EF186" i="12"/>
  <c r="EI186" i="12"/>
  <c r="EM186" i="12"/>
  <c r="EQ186" i="12"/>
  <c r="EU186" i="12"/>
  <c r="EV186" i="12"/>
  <c r="B187" i="12"/>
  <c r="C187" i="12"/>
  <c r="H187" i="12" s="1"/>
  <c r="F187" i="12"/>
  <c r="G187" i="12"/>
  <c r="J187" i="12"/>
  <c r="N187" i="12"/>
  <c r="O187" i="12"/>
  <c r="R187" i="12"/>
  <c r="V187" i="12"/>
  <c r="W187" i="12"/>
  <c r="Z187" i="12"/>
  <c r="AD187" i="12"/>
  <c r="AE187" i="12"/>
  <c r="AH187" i="12"/>
  <c r="AL187" i="12"/>
  <c r="AM187" i="12"/>
  <c r="AP187" i="12"/>
  <c r="AT187" i="12"/>
  <c r="AU187" i="12"/>
  <c r="AX187" i="12"/>
  <c r="BB187" i="12"/>
  <c r="BC187" i="12"/>
  <c r="BF187" i="12"/>
  <c r="BJ187" i="12"/>
  <c r="BK187" i="12"/>
  <c r="BN187" i="12"/>
  <c r="BR187" i="12"/>
  <c r="BS187" i="12"/>
  <c r="BV187" i="12"/>
  <c r="BZ187" i="12"/>
  <c r="CA187" i="12"/>
  <c r="CD187" i="12"/>
  <c r="CH187" i="12"/>
  <c r="CI187" i="12"/>
  <c r="CL187" i="12"/>
  <c r="CP187" i="12"/>
  <c r="CQ187" i="12"/>
  <c r="CT187" i="12"/>
  <c r="CX187" i="12"/>
  <c r="CY187" i="12"/>
  <c r="DB187" i="12"/>
  <c r="DF187" i="12"/>
  <c r="DG187" i="12"/>
  <c r="DJ187" i="12"/>
  <c r="DN187" i="12"/>
  <c r="DO187" i="12"/>
  <c r="DR187" i="12"/>
  <c r="DV187" i="12"/>
  <c r="DW187" i="12"/>
  <c r="DZ187" i="12"/>
  <c r="ED187" i="12"/>
  <c r="EE187" i="12"/>
  <c r="EH187" i="12"/>
  <c r="EL187" i="12"/>
  <c r="EM187" i="12"/>
  <c r="EP187" i="12"/>
  <c r="ET187" i="12"/>
  <c r="EU187" i="12"/>
  <c r="EX187" i="12"/>
  <c r="B188" i="12"/>
  <c r="AE188" i="12" s="1"/>
  <c r="C188" i="12"/>
  <c r="G188" i="12" s="1"/>
  <c r="D188" i="12"/>
  <c r="E188" i="12"/>
  <c r="F188" i="12"/>
  <c r="I188" i="12"/>
  <c r="J188" i="12"/>
  <c r="L188" i="12"/>
  <c r="M188" i="12"/>
  <c r="N188" i="12"/>
  <c r="Q188" i="12"/>
  <c r="R188" i="12"/>
  <c r="T188" i="12"/>
  <c r="U188" i="12"/>
  <c r="V188" i="12"/>
  <c r="Y188" i="12"/>
  <c r="Z188" i="12"/>
  <c r="AB188" i="12"/>
  <c r="AC188" i="12"/>
  <c r="AD188" i="12"/>
  <c r="AG188" i="12"/>
  <c r="AH188" i="12"/>
  <c r="AJ188" i="12"/>
  <c r="AK188" i="12"/>
  <c r="AL188" i="12"/>
  <c r="AO188" i="12"/>
  <c r="AP188" i="12"/>
  <c r="AR188" i="12"/>
  <c r="AS188" i="12"/>
  <c r="AT188" i="12"/>
  <c r="AW188" i="12"/>
  <c r="AX188" i="12"/>
  <c r="AZ188" i="12"/>
  <c r="BA188" i="12"/>
  <c r="BB188" i="12"/>
  <c r="BE188" i="12"/>
  <c r="BF188" i="12"/>
  <c r="BG188" i="12"/>
  <c r="BH188" i="12"/>
  <c r="BI188" i="12"/>
  <c r="BJ188" i="12"/>
  <c r="BM188" i="12"/>
  <c r="BN188" i="12"/>
  <c r="BO188" i="12"/>
  <c r="BP188" i="12"/>
  <c r="BQ188" i="12"/>
  <c r="BR188" i="12"/>
  <c r="BS188" i="12"/>
  <c r="BU188" i="12"/>
  <c r="BV188" i="12"/>
  <c r="BW188" i="12"/>
  <c r="BX188" i="12"/>
  <c r="BY188" i="12"/>
  <c r="BZ188" i="12"/>
  <c r="CA188" i="12"/>
  <c r="CC188" i="12"/>
  <c r="CD188" i="12"/>
  <c r="CE188" i="12"/>
  <c r="CF188" i="12"/>
  <c r="CG188" i="12"/>
  <c r="CH188" i="12"/>
  <c r="CI188" i="12"/>
  <c r="CK188" i="12"/>
  <c r="CL188" i="12"/>
  <c r="CM188" i="12"/>
  <c r="CN188" i="12"/>
  <c r="CO188" i="12"/>
  <c r="CP188" i="12"/>
  <c r="CQ188" i="12"/>
  <c r="CS188" i="12"/>
  <c r="CT188" i="12"/>
  <c r="CU188" i="12"/>
  <c r="CV188" i="12"/>
  <c r="CW188" i="12"/>
  <c r="CX188" i="12"/>
  <c r="CY188" i="12"/>
  <c r="CZ188" i="12"/>
  <c r="DA188" i="12"/>
  <c r="DB188" i="12"/>
  <c r="DC188" i="12"/>
  <c r="DD188" i="12"/>
  <c r="DE188" i="12"/>
  <c r="DF188" i="12"/>
  <c r="DG188" i="12"/>
  <c r="DH188" i="12"/>
  <c r="DI188" i="12"/>
  <c r="DJ188" i="12"/>
  <c r="DK188" i="12"/>
  <c r="DL188" i="12"/>
  <c r="DM188" i="12"/>
  <c r="DN188" i="12"/>
  <c r="DO188" i="12"/>
  <c r="DP188" i="12"/>
  <c r="DQ188" i="12"/>
  <c r="DR188" i="12"/>
  <c r="DS188" i="12"/>
  <c r="DT188" i="12"/>
  <c r="DU188" i="12"/>
  <c r="DV188" i="12"/>
  <c r="DW188" i="12"/>
  <c r="DX188" i="12"/>
  <c r="DY188" i="12"/>
  <c r="DZ188" i="12"/>
  <c r="EA188" i="12"/>
  <c r="EB188" i="12"/>
  <c r="EC188" i="12"/>
  <c r="ED188" i="12"/>
  <c r="EE188" i="12"/>
  <c r="EF188" i="12"/>
  <c r="EG188" i="12"/>
  <c r="EH188" i="12"/>
  <c r="EI188" i="12"/>
  <c r="EJ188" i="12"/>
  <c r="EK188" i="12"/>
  <c r="EL188" i="12"/>
  <c r="EM188" i="12"/>
  <c r="EN188" i="12"/>
  <c r="EO188" i="12"/>
  <c r="EP188" i="12"/>
  <c r="EQ188" i="12"/>
  <c r="ER188" i="12"/>
  <c r="ES188" i="12"/>
  <c r="ET188" i="12"/>
  <c r="EU188" i="12"/>
  <c r="EV188" i="12"/>
  <c r="EW188" i="12"/>
  <c r="EX188" i="12"/>
  <c r="B189" i="12"/>
  <c r="C189" i="12"/>
  <c r="E189" i="12" s="1"/>
  <c r="U189" i="12"/>
  <c r="X189" i="12"/>
  <c r="AB189" i="12"/>
  <c r="AT189" i="12"/>
  <c r="AW189" i="12"/>
  <c r="AY189" i="12"/>
  <c r="BH189" i="12"/>
  <c r="BQ189" i="12"/>
  <c r="BV189" i="12"/>
  <c r="BX189" i="12"/>
  <c r="CG189" i="12"/>
  <c r="CP189" i="12"/>
  <c r="CS189" i="12"/>
  <c r="CW189" i="12"/>
  <c r="DF189" i="12"/>
  <c r="DO189" i="12"/>
  <c r="DQ189" i="12"/>
  <c r="DS189" i="12"/>
  <c r="EA189" i="12"/>
  <c r="EI189" i="12"/>
  <c r="EM189" i="12"/>
  <c r="EO189" i="12"/>
  <c r="EW189" i="12"/>
  <c r="B190" i="12"/>
  <c r="X190" i="12" s="1"/>
  <c r="C190" i="12"/>
  <c r="F190" i="12"/>
  <c r="H190" i="12"/>
  <c r="J190" i="12"/>
  <c r="P190" i="12"/>
  <c r="R190" i="12"/>
  <c r="V190" i="12"/>
  <c r="Z190" i="12"/>
  <c r="AD190" i="12"/>
  <c r="AF190" i="12"/>
  <c r="AL190" i="12"/>
  <c r="AN190" i="12"/>
  <c r="AP190" i="12"/>
  <c r="AV190" i="12"/>
  <c r="AX190" i="12"/>
  <c r="BB190" i="12"/>
  <c r="BF190" i="12"/>
  <c r="BJ190" i="12"/>
  <c r="BL190" i="12"/>
  <c r="BR190" i="12"/>
  <c r="BT190" i="12"/>
  <c r="BV190" i="12"/>
  <c r="CB190" i="12"/>
  <c r="CD190" i="12"/>
  <c r="CH190" i="12"/>
  <c r="CL190" i="12"/>
  <c r="CP190" i="12"/>
  <c r="CR190" i="12"/>
  <c r="CX190" i="12"/>
  <c r="CZ190" i="12"/>
  <c r="DB190" i="12"/>
  <c r="DH190" i="12"/>
  <c r="DJ190" i="12"/>
  <c r="DN190" i="12"/>
  <c r="DR190" i="12"/>
  <c r="DV190" i="12"/>
  <c r="DX190" i="12"/>
  <c r="ED190" i="12"/>
  <c r="EF190" i="12"/>
  <c r="EH190" i="12"/>
  <c r="EN190" i="12"/>
  <c r="EP190" i="12"/>
  <c r="ET190" i="12"/>
  <c r="EX190" i="12"/>
  <c r="B191" i="12"/>
  <c r="K191" i="12" s="1"/>
  <c r="C191" i="12"/>
  <c r="H191" i="12" s="1"/>
  <c r="D191" i="12"/>
  <c r="E191" i="12"/>
  <c r="F191" i="12"/>
  <c r="G191" i="12"/>
  <c r="I191" i="12"/>
  <c r="J191" i="12"/>
  <c r="L191" i="12"/>
  <c r="M191" i="12"/>
  <c r="N191" i="12"/>
  <c r="O191" i="12"/>
  <c r="Q191" i="12"/>
  <c r="R191" i="12"/>
  <c r="T191" i="12"/>
  <c r="U191" i="12"/>
  <c r="V191" i="12"/>
  <c r="W191" i="12"/>
  <c r="Y191" i="12"/>
  <c r="Z191" i="12"/>
  <c r="AB191" i="12"/>
  <c r="AC191" i="12"/>
  <c r="AD191" i="12"/>
  <c r="AE191" i="12"/>
  <c r="AG191" i="12"/>
  <c r="AH191" i="12"/>
  <c r="AJ191" i="12"/>
  <c r="AK191" i="12"/>
  <c r="AL191" i="12"/>
  <c r="AM191" i="12"/>
  <c r="AO191" i="12"/>
  <c r="AP191" i="12"/>
  <c r="AR191" i="12"/>
  <c r="AS191" i="12"/>
  <c r="AT191" i="12"/>
  <c r="AU191" i="12"/>
  <c r="AW191" i="12"/>
  <c r="AX191" i="12"/>
  <c r="AZ191" i="12"/>
  <c r="BA191" i="12"/>
  <c r="BB191" i="12"/>
  <c r="BC191" i="12"/>
  <c r="BE191" i="12"/>
  <c r="BF191" i="12"/>
  <c r="BH191" i="12"/>
  <c r="BI191" i="12"/>
  <c r="BJ191" i="12"/>
  <c r="BK191" i="12"/>
  <c r="BM191" i="12"/>
  <c r="BN191" i="12"/>
  <c r="BP191" i="12"/>
  <c r="BQ191" i="12"/>
  <c r="BR191" i="12"/>
  <c r="BS191" i="12"/>
  <c r="BU191" i="12"/>
  <c r="BV191" i="12"/>
  <c r="BX191" i="12"/>
  <c r="BY191" i="12"/>
  <c r="BZ191" i="12"/>
  <c r="CA191" i="12"/>
  <c r="CC191" i="12"/>
  <c r="CD191" i="12"/>
  <c r="CF191" i="12"/>
  <c r="CG191" i="12"/>
  <c r="CH191" i="12"/>
  <c r="CI191" i="12"/>
  <c r="CK191" i="12"/>
  <c r="CL191" i="12"/>
  <c r="CN191" i="12"/>
  <c r="CO191" i="12"/>
  <c r="CP191" i="12"/>
  <c r="CQ191" i="12"/>
  <c r="CS191" i="12"/>
  <c r="CT191" i="12"/>
  <c r="CV191" i="12"/>
  <c r="CW191" i="12"/>
  <c r="CX191" i="12"/>
  <c r="CY191" i="12"/>
  <c r="DA191" i="12"/>
  <c r="DB191" i="12"/>
  <c r="DD191" i="12"/>
  <c r="DE191" i="12"/>
  <c r="DF191" i="12"/>
  <c r="DG191" i="12"/>
  <c r="DI191" i="12"/>
  <c r="DJ191" i="12"/>
  <c r="DL191" i="12"/>
  <c r="DM191" i="12"/>
  <c r="DN191" i="12"/>
  <c r="DO191" i="12"/>
  <c r="DQ191" i="12"/>
  <c r="DR191" i="12"/>
  <c r="DT191" i="12"/>
  <c r="DU191" i="12"/>
  <c r="DV191" i="12"/>
  <c r="DW191" i="12"/>
  <c r="DY191" i="12"/>
  <c r="DZ191" i="12"/>
  <c r="EB191" i="12"/>
  <c r="EC191" i="12"/>
  <c r="ED191" i="12"/>
  <c r="EE191" i="12"/>
  <c r="EG191" i="12"/>
  <c r="EH191" i="12"/>
  <c r="EJ191" i="12"/>
  <c r="EK191" i="12"/>
  <c r="EL191" i="12"/>
  <c r="EM191" i="12"/>
  <c r="EO191" i="12"/>
  <c r="EP191" i="12"/>
  <c r="ER191" i="12"/>
  <c r="ES191" i="12"/>
  <c r="ET191" i="12"/>
  <c r="EU191" i="12"/>
  <c r="EW191" i="12"/>
  <c r="EX191" i="12"/>
  <c r="B192" i="12"/>
  <c r="C192" i="12"/>
  <c r="D192" i="12" s="1"/>
  <c r="E192" i="12"/>
  <c r="F192" i="12"/>
  <c r="H192" i="12"/>
  <c r="K192" i="12"/>
  <c r="L192" i="12"/>
  <c r="M192" i="12"/>
  <c r="P192" i="12"/>
  <c r="Q192" i="12"/>
  <c r="S192" i="12"/>
  <c r="U192" i="12"/>
  <c r="V192" i="12"/>
  <c r="X192" i="12"/>
  <c r="AA192" i="12"/>
  <c r="AB192" i="12"/>
  <c r="AC192" i="12"/>
  <c r="AF192" i="12"/>
  <c r="AG192" i="12"/>
  <c r="AI192" i="12"/>
  <c r="AK192" i="12"/>
  <c r="AL192" i="12"/>
  <c r="AN192" i="12"/>
  <c r="AQ192" i="12"/>
  <c r="AR192" i="12"/>
  <c r="AS192" i="12"/>
  <c r="AV192" i="12"/>
  <c r="AW192" i="12"/>
  <c r="AY192" i="12"/>
  <c r="BA192" i="12"/>
  <c r="BB192" i="12"/>
  <c r="BD192" i="12"/>
  <c r="BG192" i="12"/>
  <c r="BH192" i="12"/>
  <c r="BI192" i="12"/>
  <c r="BL192" i="12"/>
  <c r="BM192" i="12"/>
  <c r="BO192" i="12"/>
  <c r="BQ192" i="12"/>
  <c r="BR192" i="12"/>
  <c r="BT192" i="12"/>
  <c r="BW192" i="12"/>
  <c r="BX192" i="12"/>
  <c r="BY192" i="12"/>
  <c r="CB192" i="12"/>
  <c r="CC192" i="12"/>
  <c r="CE192" i="12"/>
  <c r="CG192" i="12"/>
  <c r="CH192" i="12"/>
  <c r="CJ192" i="12"/>
  <c r="CM192" i="12"/>
  <c r="CN192" i="12"/>
  <c r="CO192" i="12"/>
  <c r="CR192" i="12"/>
  <c r="CS192" i="12"/>
  <c r="CU192" i="12"/>
  <c r="CW192" i="12"/>
  <c r="CX192" i="12"/>
  <c r="CZ192" i="12"/>
  <c r="DC192" i="12"/>
  <c r="DD192" i="12"/>
  <c r="DE192" i="12"/>
  <c r="DH192" i="12"/>
  <c r="DI192" i="12"/>
  <c r="DK192" i="12"/>
  <c r="DM192" i="12"/>
  <c r="DN192" i="12"/>
  <c r="DP192" i="12"/>
  <c r="DS192" i="12"/>
  <c r="DT192" i="12"/>
  <c r="DU192" i="12"/>
  <c r="DX192" i="12"/>
  <c r="DY192" i="12"/>
  <c r="EA192" i="12"/>
  <c r="EC192" i="12"/>
  <c r="ED192" i="12"/>
  <c r="EF192" i="12"/>
  <c r="EI192" i="12"/>
  <c r="EJ192" i="12"/>
  <c r="EK192" i="12"/>
  <c r="EN192" i="12"/>
  <c r="EO192" i="12"/>
  <c r="EQ192" i="12"/>
  <c r="ES192" i="12"/>
  <c r="ET192" i="12"/>
  <c r="EV192" i="12"/>
  <c r="B193" i="12"/>
  <c r="C193" i="12"/>
  <c r="L193" i="12" s="1"/>
  <c r="AK193" i="12"/>
  <c r="AV193" i="12"/>
  <c r="AZ193" i="12"/>
  <c r="CB193" i="12"/>
  <c r="CL193" i="12"/>
  <c r="CP193" i="12"/>
  <c r="DR193" i="12"/>
  <c r="EC193" i="12"/>
  <c r="EG193" i="12"/>
  <c r="B194" i="12"/>
  <c r="C194" i="12"/>
  <c r="D194" i="12"/>
  <c r="E194" i="12"/>
  <c r="I194" i="12"/>
  <c r="K194" i="12"/>
  <c r="L194" i="12"/>
  <c r="M194" i="12"/>
  <c r="O194" i="12"/>
  <c r="P194" i="12"/>
  <c r="T194" i="12"/>
  <c r="U194" i="12"/>
  <c r="W194" i="12"/>
  <c r="X194" i="12"/>
  <c r="Y194" i="12"/>
  <c r="AA194" i="12"/>
  <c r="AC194" i="12"/>
  <c r="AE194" i="12"/>
  <c r="AF194" i="12"/>
  <c r="AG194" i="12"/>
  <c r="AI194" i="12"/>
  <c r="AJ194" i="12"/>
  <c r="AK194" i="12"/>
  <c r="AN194" i="12"/>
  <c r="AO194" i="12"/>
  <c r="AQ194" i="12"/>
  <c r="AR194" i="12"/>
  <c r="AS194" i="12"/>
  <c r="AU194" i="12"/>
  <c r="AV194" i="12"/>
  <c r="AY194" i="12"/>
  <c r="AZ194" i="12"/>
  <c r="BA194" i="12"/>
  <c r="BC194" i="12"/>
  <c r="BD194" i="12"/>
  <c r="BE194" i="12"/>
  <c r="BG194" i="12"/>
  <c r="BI194" i="12"/>
  <c r="BK194" i="12"/>
  <c r="BL194" i="12"/>
  <c r="BM194" i="12"/>
  <c r="BO194" i="12"/>
  <c r="BP194" i="12"/>
  <c r="BQ194" i="12"/>
  <c r="BT194" i="12"/>
  <c r="BU194" i="12"/>
  <c r="BW194" i="12"/>
  <c r="BX194" i="12"/>
  <c r="BY194" i="12"/>
  <c r="CA194" i="12"/>
  <c r="CB194" i="12"/>
  <c r="CE194" i="12"/>
  <c r="CF194" i="12"/>
  <c r="CG194" i="12"/>
  <c r="CI194" i="12"/>
  <c r="CJ194" i="12"/>
  <c r="CK194" i="12"/>
  <c r="CM194" i="12"/>
  <c r="CO194" i="12"/>
  <c r="CQ194" i="12"/>
  <c r="CR194" i="12"/>
  <c r="CS194" i="12"/>
  <c r="CU194" i="12"/>
  <c r="CV194" i="12"/>
  <c r="CW194" i="12"/>
  <c r="CZ194" i="12"/>
  <c r="DA194" i="12"/>
  <c r="DC194" i="12"/>
  <c r="DD194" i="12"/>
  <c r="DE194" i="12"/>
  <c r="DG194" i="12"/>
  <c r="DH194" i="12"/>
  <c r="DK194" i="12"/>
  <c r="DL194" i="12"/>
  <c r="DM194" i="12"/>
  <c r="DO194" i="12"/>
  <c r="DP194" i="12"/>
  <c r="DQ194" i="12"/>
  <c r="DS194" i="12"/>
  <c r="DU194" i="12"/>
  <c r="DW194" i="12"/>
  <c r="DX194" i="12"/>
  <c r="DY194" i="12"/>
  <c r="EA194" i="12"/>
  <c r="EB194" i="12"/>
  <c r="EC194" i="12"/>
  <c r="EF194" i="12"/>
  <c r="EG194" i="12"/>
  <c r="EI194" i="12"/>
  <c r="EJ194" i="12"/>
  <c r="EK194" i="12"/>
  <c r="EM194" i="12"/>
  <c r="EN194" i="12"/>
  <c r="EQ194" i="12"/>
  <c r="ER194" i="12"/>
  <c r="ES194" i="12"/>
  <c r="EU194" i="12"/>
  <c r="EV194" i="12"/>
  <c r="EW194" i="12"/>
  <c r="B195" i="12"/>
  <c r="N195" i="12" s="1"/>
  <c r="C195" i="12"/>
  <c r="F195" i="12"/>
  <c r="G195" i="12"/>
  <c r="H195" i="12"/>
  <c r="K195" i="12"/>
  <c r="L195" i="12"/>
  <c r="P195" i="12"/>
  <c r="R195" i="12"/>
  <c r="S195" i="12"/>
  <c r="V195" i="12"/>
  <c r="W195" i="12"/>
  <c r="AA195" i="12"/>
  <c r="AB195" i="12"/>
  <c r="AD195" i="12"/>
  <c r="AF195" i="12"/>
  <c r="AH195" i="12"/>
  <c r="AL195" i="12"/>
  <c r="AM195" i="12"/>
  <c r="AN195" i="12"/>
  <c r="AQ195" i="12"/>
  <c r="AR195" i="12"/>
  <c r="AV195" i="12"/>
  <c r="AX195" i="12"/>
  <c r="AY195" i="12"/>
  <c r="BB195" i="12"/>
  <c r="BC195" i="12"/>
  <c r="BG195" i="12"/>
  <c r="BH195" i="12"/>
  <c r="BJ195" i="12"/>
  <c r="BL195" i="12"/>
  <c r="BN195" i="12"/>
  <c r="BR195" i="12"/>
  <c r="BS195" i="12"/>
  <c r="BT195" i="12"/>
  <c r="BW195" i="12"/>
  <c r="BX195" i="12"/>
  <c r="CB195" i="12"/>
  <c r="CD195" i="12"/>
  <c r="CE195" i="12"/>
  <c r="CH195" i="12"/>
  <c r="CI195" i="12"/>
  <c r="CM195" i="12"/>
  <c r="CN195" i="12"/>
  <c r="CP195" i="12"/>
  <c r="CR195" i="12"/>
  <c r="CT195" i="12"/>
  <c r="CX195" i="12"/>
  <c r="CY195" i="12"/>
  <c r="CZ195" i="12"/>
  <c r="DC195" i="12"/>
  <c r="DD195" i="12"/>
  <c r="DH195" i="12"/>
  <c r="DJ195" i="12"/>
  <c r="DK195" i="12"/>
  <c r="DN195" i="12"/>
  <c r="DO195" i="12"/>
  <c r="DS195" i="12"/>
  <c r="DT195" i="12"/>
  <c r="DV195" i="12"/>
  <c r="DX195" i="12"/>
  <c r="DZ195" i="12"/>
  <c r="ED195" i="12"/>
  <c r="EE195" i="12"/>
  <c r="EF195" i="12"/>
  <c r="EI195" i="12"/>
  <c r="EJ195" i="12"/>
  <c r="EN195" i="12"/>
  <c r="EP195" i="12"/>
  <c r="EQ195" i="12"/>
  <c r="ET195" i="12"/>
  <c r="EU195" i="12"/>
  <c r="B196" i="12"/>
  <c r="C196" i="12"/>
  <c r="B197" i="12"/>
  <c r="C197" i="12"/>
  <c r="N197" i="12" s="1"/>
  <c r="K197" i="12"/>
  <c r="Q197" i="12"/>
  <c r="Y197" i="12"/>
  <c r="AA197" i="12"/>
  <c r="AK197" i="12"/>
  <c r="AO197" i="12"/>
  <c r="AP197" i="12"/>
  <c r="BA197" i="12"/>
  <c r="BB197" i="12"/>
  <c r="BJ197" i="12"/>
  <c r="BO197" i="12"/>
  <c r="BW197" i="12"/>
  <c r="BZ197" i="12"/>
  <c r="CC197" i="12"/>
  <c r="CK197" i="12"/>
  <c r="CM197" i="12"/>
  <c r="CO197" i="12"/>
  <c r="DA197" i="12"/>
  <c r="DB197" i="12"/>
  <c r="DF197" i="12"/>
  <c r="DJ197" i="12"/>
  <c r="DM197" i="12"/>
  <c r="DN197" i="12"/>
  <c r="DS197" i="12"/>
  <c r="DZ197" i="12"/>
  <c r="EA197" i="12"/>
  <c r="EG197" i="12"/>
  <c r="EI197" i="12"/>
  <c r="EL197" i="12"/>
  <c r="EO197" i="12"/>
  <c r="ES197" i="12"/>
  <c r="B198" i="12"/>
  <c r="J198" i="12" s="1"/>
  <c r="C198" i="12"/>
  <c r="F198" i="12" s="1"/>
  <c r="H198" i="12"/>
  <c r="M198" i="12"/>
  <c r="P198" i="12"/>
  <c r="T198" i="12"/>
  <c r="Z198" i="12"/>
  <c r="AB198" i="12"/>
  <c r="AG198" i="12"/>
  <c r="AN198" i="12"/>
  <c r="AO198" i="12"/>
  <c r="AS198" i="12"/>
  <c r="AZ198" i="12"/>
  <c r="BA198" i="12"/>
  <c r="BF198" i="12"/>
  <c r="BI198" i="12"/>
  <c r="BM198" i="12"/>
  <c r="BN198" i="12"/>
  <c r="BT198" i="12"/>
  <c r="BY198" i="12"/>
  <c r="CB198" i="12"/>
  <c r="CF198" i="12"/>
  <c r="CJ198" i="12"/>
  <c r="CL198" i="12"/>
  <c r="CN198" i="12"/>
  <c r="CS198" i="12"/>
  <c r="CZ198" i="12"/>
  <c r="DA198" i="12"/>
  <c r="DE198" i="12"/>
  <c r="DI198" i="12"/>
  <c r="DL198" i="12"/>
  <c r="DM198" i="12"/>
  <c r="DR198" i="12"/>
  <c r="DY198" i="12"/>
  <c r="DZ198" i="12"/>
  <c r="EE198" i="12"/>
  <c r="EG198" i="12"/>
  <c r="EI198" i="12"/>
  <c r="EJ198" i="12"/>
  <c r="EN198" i="12"/>
  <c r="ER198" i="12"/>
  <c r="ES198" i="12"/>
  <c r="EW198" i="12"/>
  <c r="B199" i="12"/>
  <c r="C199" i="12"/>
  <c r="D199" i="12"/>
  <c r="F199" i="12"/>
  <c r="K199" i="12"/>
  <c r="N199" i="12"/>
  <c r="O199" i="12"/>
  <c r="R199" i="12"/>
  <c r="T199" i="12"/>
  <c r="V199" i="12"/>
  <c r="W199" i="12"/>
  <c r="AA199" i="12"/>
  <c r="AD199" i="12"/>
  <c r="AE199" i="12"/>
  <c r="AF199" i="12"/>
  <c r="AG199" i="12"/>
  <c r="AI199" i="12"/>
  <c r="AJ199" i="12"/>
  <c r="AN199" i="12"/>
  <c r="AO199" i="12"/>
  <c r="AP199" i="12"/>
  <c r="AR199" i="12"/>
  <c r="AT199" i="12"/>
  <c r="AV199" i="12"/>
  <c r="AW199" i="12"/>
  <c r="AY199" i="12"/>
  <c r="BB199" i="12"/>
  <c r="BC199" i="12"/>
  <c r="BE199" i="12"/>
  <c r="BF199" i="12"/>
  <c r="BG199" i="12"/>
  <c r="BH199" i="12"/>
  <c r="BL199" i="12"/>
  <c r="BN199" i="12"/>
  <c r="BO199" i="12"/>
  <c r="BP199" i="12"/>
  <c r="BR199" i="12"/>
  <c r="BT199" i="12"/>
  <c r="BU199" i="12"/>
  <c r="BX199" i="12"/>
  <c r="BZ199" i="12"/>
  <c r="CA199" i="12"/>
  <c r="CC199" i="12"/>
  <c r="CD199" i="12"/>
  <c r="CF199" i="12"/>
  <c r="CH199" i="12"/>
  <c r="CJ199" i="12"/>
  <c r="CL199" i="12"/>
  <c r="CM199" i="12"/>
  <c r="CP199" i="12"/>
  <c r="CQ199" i="12"/>
  <c r="CR199" i="12"/>
  <c r="CS199" i="12"/>
  <c r="CV199" i="12"/>
  <c r="CY199" i="12"/>
  <c r="CZ199" i="12"/>
  <c r="DA199" i="12"/>
  <c r="DB199" i="12"/>
  <c r="DD199" i="12"/>
  <c r="DF199" i="12"/>
  <c r="DI199" i="12"/>
  <c r="DJ199" i="12"/>
  <c r="DK199" i="12"/>
  <c r="DN199" i="12"/>
  <c r="DO199" i="12"/>
  <c r="DQ199" i="12"/>
  <c r="DR199" i="12"/>
  <c r="DT199" i="12"/>
  <c r="DW199" i="12"/>
  <c r="DX199" i="12"/>
  <c r="DZ199" i="12"/>
  <c r="EA199" i="12"/>
  <c r="EB199" i="12"/>
  <c r="ED199" i="12"/>
  <c r="EG199" i="12"/>
  <c r="EI199" i="12"/>
  <c r="EJ199" i="12"/>
  <c r="EL199" i="12"/>
  <c r="EM199" i="12"/>
  <c r="EO199" i="12"/>
  <c r="EP199" i="12"/>
  <c r="ES199" i="12"/>
  <c r="ET199" i="12"/>
  <c r="EU199" i="12"/>
  <c r="EW199" i="12"/>
  <c r="EX199" i="12"/>
  <c r="B200" i="12"/>
  <c r="C200" i="12"/>
  <c r="E200" i="12"/>
  <c r="K200" i="12"/>
  <c r="M200" i="12"/>
  <c r="P200" i="12"/>
  <c r="Q200" i="12"/>
  <c r="U200" i="12"/>
  <c r="V200" i="12"/>
  <c r="AA200" i="12"/>
  <c r="AB200" i="12"/>
  <c r="AC200" i="12"/>
  <c r="AG200" i="12"/>
  <c r="AI200" i="12"/>
  <c r="AK200" i="12"/>
  <c r="AL200" i="12"/>
  <c r="AN200" i="12"/>
  <c r="AO200" i="12"/>
  <c r="AS200" i="12"/>
  <c r="AV200" i="12"/>
  <c r="AW200" i="12"/>
  <c r="AY200" i="12"/>
  <c r="AZ200" i="12"/>
  <c r="BA200" i="12"/>
  <c r="BG200" i="12"/>
  <c r="BH200" i="12"/>
  <c r="BI200" i="12"/>
  <c r="BJ200" i="12"/>
  <c r="BL200" i="12"/>
  <c r="BM200" i="12"/>
  <c r="BR200" i="12"/>
  <c r="BT200" i="12"/>
  <c r="BU200" i="12"/>
  <c r="BW200" i="12"/>
  <c r="BX200" i="12"/>
  <c r="BY200" i="12"/>
  <c r="CC200" i="12"/>
  <c r="CE200" i="12"/>
  <c r="CF200" i="12"/>
  <c r="CG200" i="12"/>
  <c r="CH200" i="12"/>
  <c r="CJ200" i="12"/>
  <c r="CM200" i="12"/>
  <c r="CO200" i="12"/>
  <c r="CP200" i="12"/>
  <c r="CR200" i="12"/>
  <c r="CS200" i="12"/>
  <c r="CU200" i="12"/>
  <c r="CW200" i="12"/>
  <c r="CX200" i="12"/>
  <c r="DA200" i="12"/>
  <c r="DC200" i="12"/>
  <c r="DD200" i="12"/>
  <c r="DE200" i="12"/>
  <c r="DH200" i="12"/>
  <c r="DI200" i="12"/>
  <c r="DK200" i="12"/>
  <c r="DM200" i="12"/>
  <c r="DN200" i="12"/>
  <c r="DP200" i="12"/>
  <c r="DS200" i="12"/>
  <c r="DT200" i="12"/>
  <c r="DU200" i="12"/>
  <c r="DV200" i="12"/>
  <c r="DY200" i="12"/>
  <c r="EA200" i="12"/>
  <c r="EC200" i="12"/>
  <c r="ED200" i="12"/>
  <c r="EF200" i="12"/>
  <c r="EG200" i="12"/>
  <c r="EI200" i="12"/>
  <c r="EK200" i="12"/>
  <c r="EN200" i="12"/>
  <c r="EO200" i="12"/>
  <c r="EQ200" i="12"/>
  <c r="ER200" i="12"/>
  <c r="ES200" i="12"/>
  <c r="ET200" i="12"/>
  <c r="B201" i="12"/>
  <c r="C201" i="12"/>
  <c r="E201" i="12" s="1"/>
  <c r="D201" i="12"/>
  <c r="G201" i="12"/>
  <c r="H201" i="12"/>
  <c r="J201" i="12"/>
  <c r="O201" i="12"/>
  <c r="P201" i="12"/>
  <c r="S201" i="12"/>
  <c r="T201" i="12"/>
  <c r="W201" i="12"/>
  <c r="AA201" i="12"/>
  <c r="AB201" i="12"/>
  <c r="AE201" i="12"/>
  <c r="AH201" i="12"/>
  <c r="AI201" i="12"/>
  <c r="AM201" i="12"/>
  <c r="AN201" i="12"/>
  <c r="AR201" i="12"/>
  <c r="AS201" i="12"/>
  <c r="AU201" i="12"/>
  <c r="AY201" i="12"/>
  <c r="AZ201" i="12"/>
  <c r="BD201" i="12"/>
  <c r="BF201" i="12"/>
  <c r="BG201" i="12"/>
  <c r="BK201" i="12"/>
  <c r="BN201" i="12"/>
  <c r="BP201" i="12"/>
  <c r="BQ201" i="12"/>
  <c r="BR201" i="12"/>
  <c r="BV201" i="12"/>
  <c r="BW201" i="12"/>
  <c r="BY201" i="12"/>
  <c r="BZ201" i="12"/>
  <c r="CA201" i="12"/>
  <c r="CE201" i="12"/>
  <c r="CF201" i="12"/>
  <c r="CH201" i="12"/>
  <c r="CI201" i="12"/>
  <c r="CJ201" i="12"/>
  <c r="CN201" i="12"/>
  <c r="CO201" i="12"/>
  <c r="CQ201" i="12"/>
  <c r="CR201" i="12"/>
  <c r="CT201" i="12"/>
  <c r="CW201" i="12"/>
  <c r="CX201" i="12"/>
  <c r="CZ201" i="12"/>
  <c r="DB201" i="12"/>
  <c r="DC201" i="12"/>
  <c r="DF201" i="12"/>
  <c r="DG201" i="12"/>
  <c r="DJ201" i="12"/>
  <c r="DK201" i="12"/>
  <c r="DL201" i="12"/>
  <c r="DO201" i="12"/>
  <c r="DP201" i="12"/>
  <c r="DS201" i="12"/>
  <c r="DT201" i="12"/>
  <c r="DU201" i="12"/>
  <c r="DX201" i="12"/>
  <c r="DZ201" i="12"/>
  <c r="EB201" i="12"/>
  <c r="EC201" i="12"/>
  <c r="ED201" i="12"/>
  <c r="EH201" i="12"/>
  <c r="EI201" i="12"/>
  <c r="EK201" i="12"/>
  <c r="EL201" i="12"/>
  <c r="EM201" i="12"/>
  <c r="EQ201" i="12"/>
  <c r="ER201" i="12"/>
  <c r="ET201" i="12"/>
  <c r="EU201" i="12"/>
  <c r="EV201" i="12"/>
  <c r="B202" i="12"/>
  <c r="C202" i="12"/>
  <c r="G202" i="12" s="1"/>
  <c r="D202" i="12"/>
  <c r="F202" i="12"/>
  <c r="L202" i="12"/>
  <c r="M202" i="12"/>
  <c r="O202" i="12"/>
  <c r="Q202" i="12"/>
  <c r="R202" i="12"/>
  <c r="U202" i="12"/>
  <c r="Z202" i="12"/>
  <c r="AA202" i="12"/>
  <c r="AD202" i="12"/>
  <c r="AE202" i="12"/>
  <c r="AH202" i="12"/>
  <c r="AI202" i="12"/>
  <c r="AO202" i="12"/>
  <c r="AQ202" i="12"/>
  <c r="AR202" i="12"/>
  <c r="AS202" i="12"/>
  <c r="AW202" i="12"/>
  <c r="AX202" i="12"/>
  <c r="BB202" i="12"/>
  <c r="BF202" i="12"/>
  <c r="BG202" i="12"/>
  <c r="BI202" i="12"/>
  <c r="BJ202" i="12"/>
  <c r="BK202" i="12"/>
  <c r="BO202" i="12"/>
  <c r="BR202" i="12"/>
  <c r="BS202" i="12"/>
  <c r="BU202" i="12"/>
  <c r="BX202" i="12"/>
  <c r="BY202" i="12"/>
  <c r="CA202" i="12"/>
  <c r="CC202" i="12"/>
  <c r="CG202" i="12"/>
  <c r="CH202" i="12"/>
  <c r="CK202" i="12"/>
  <c r="CL202" i="12"/>
  <c r="CM202" i="12"/>
  <c r="CP202" i="12"/>
  <c r="CQ202" i="12"/>
  <c r="CU202" i="12"/>
  <c r="CV202" i="12"/>
  <c r="CY202" i="12"/>
  <c r="DA202" i="12"/>
  <c r="DC202" i="12"/>
  <c r="DD202" i="12"/>
  <c r="DE202" i="12"/>
  <c r="DI202" i="12"/>
  <c r="DJ202" i="12"/>
  <c r="DL202" i="12"/>
  <c r="DM202" i="12"/>
  <c r="DN202" i="12"/>
  <c r="DR202" i="12"/>
  <c r="DS202" i="12"/>
  <c r="DU202" i="12"/>
  <c r="DV202" i="12"/>
  <c r="DW202" i="12"/>
  <c r="EA202" i="12"/>
  <c r="EB202" i="12"/>
  <c r="ED202" i="12"/>
  <c r="EE202" i="12"/>
  <c r="EG202" i="12"/>
  <c r="EJ202" i="12"/>
  <c r="EK202" i="12"/>
  <c r="EM202" i="12"/>
  <c r="EO202" i="12"/>
  <c r="EP202" i="12"/>
  <c r="ES202" i="12"/>
  <c r="ET202" i="12"/>
  <c r="EW202" i="12"/>
  <c r="EX202" i="12"/>
  <c r="B203" i="12"/>
  <c r="C203" i="12"/>
  <c r="E203" i="12"/>
  <c r="F203" i="12"/>
  <c r="I203" i="12"/>
  <c r="J203" i="12"/>
  <c r="K203" i="12"/>
  <c r="N203" i="12"/>
  <c r="P203" i="12"/>
  <c r="R203" i="12"/>
  <c r="S203" i="12"/>
  <c r="T203" i="12"/>
  <c r="X203" i="12"/>
  <c r="Y203" i="12"/>
  <c r="AA203" i="12"/>
  <c r="AB203" i="12"/>
  <c r="AC203" i="12"/>
  <c r="AG203" i="12"/>
  <c r="AH203" i="12"/>
  <c r="AJ203" i="12"/>
  <c r="AK203" i="12"/>
  <c r="AL203" i="12"/>
  <c r="AP203" i="12"/>
  <c r="AQ203" i="12"/>
  <c r="AS203" i="12"/>
  <c r="AT203" i="12"/>
  <c r="AV203" i="12"/>
  <c r="AY203" i="12"/>
  <c r="AZ203" i="12"/>
  <c r="BB203" i="12"/>
  <c r="BC203" i="12"/>
  <c r="BD203" i="12"/>
  <c r="BG203" i="12"/>
  <c r="BH203" i="12"/>
  <c r="BJ203" i="12"/>
  <c r="BK203" i="12"/>
  <c r="BL203" i="12"/>
  <c r="BO203" i="12"/>
  <c r="BP203" i="12"/>
  <c r="BR203" i="12"/>
  <c r="BS203" i="12"/>
  <c r="BT203" i="12"/>
  <c r="BW203" i="12"/>
  <c r="BX203" i="12"/>
  <c r="BZ203" i="12"/>
  <c r="CA203" i="12"/>
  <c r="CB203" i="12"/>
  <c r="CE203" i="12"/>
  <c r="CF203" i="12"/>
  <c r="CH203" i="12"/>
  <c r="CI203" i="12"/>
  <c r="CJ203" i="12"/>
  <c r="CM203" i="12"/>
  <c r="CN203" i="12"/>
  <c r="CP203" i="12"/>
  <c r="CQ203" i="12"/>
  <c r="CR203" i="12"/>
  <c r="CU203" i="12"/>
  <c r="CV203" i="12"/>
  <c r="CX203" i="12"/>
  <c r="CY203" i="12"/>
  <c r="CZ203" i="12"/>
  <c r="DC203" i="12"/>
  <c r="DD203" i="12"/>
  <c r="DF203" i="12"/>
  <c r="DG203" i="12"/>
  <c r="DH203" i="12"/>
  <c r="DK203" i="12"/>
  <c r="DL203" i="12"/>
  <c r="DN203" i="12"/>
  <c r="DO203" i="12"/>
  <c r="DP203" i="12"/>
  <c r="DS203" i="12"/>
  <c r="DT203" i="12"/>
  <c r="DV203" i="12"/>
  <c r="DW203" i="12"/>
  <c r="DX203" i="12"/>
  <c r="EA203" i="12"/>
  <c r="EB203" i="12"/>
  <c r="ED203" i="12"/>
  <c r="EE203" i="12"/>
  <c r="EF203" i="12"/>
  <c r="EI203" i="12"/>
  <c r="EJ203" i="12"/>
  <c r="EL203" i="12"/>
  <c r="EM203" i="12"/>
  <c r="EN203" i="12"/>
  <c r="EQ203" i="12"/>
  <c r="ER203" i="12"/>
  <c r="ET203" i="12"/>
  <c r="EU203" i="12"/>
  <c r="EV203" i="12"/>
  <c r="B204" i="12"/>
  <c r="C204" i="12"/>
  <c r="O204" i="12" s="1"/>
  <c r="AP204" i="12"/>
  <c r="BM204" i="12"/>
  <c r="CS204" i="12"/>
  <c r="DY204" i="12"/>
  <c r="ET204" i="12"/>
  <c r="B205" i="12"/>
  <c r="M205" i="12" s="1"/>
  <c r="C205" i="12"/>
  <c r="F205" i="12"/>
  <c r="L205" i="12"/>
  <c r="Q205" i="12"/>
  <c r="V205" i="12"/>
  <c r="Y205" i="12"/>
  <c r="AB205" i="12"/>
  <c r="AG205" i="12"/>
  <c r="AJ205" i="12"/>
  <c r="AL205" i="12"/>
  <c r="AR205" i="12"/>
  <c r="AT205" i="12"/>
  <c r="AW205" i="12"/>
  <c r="BB205" i="12"/>
  <c r="BE205" i="12"/>
  <c r="BH205" i="12"/>
  <c r="BM205" i="12"/>
  <c r="BP205" i="12"/>
  <c r="BR205" i="12"/>
  <c r="BX205" i="12"/>
  <c r="BZ205" i="12"/>
  <c r="CC205" i="12"/>
  <c r="CH205" i="12"/>
  <c r="CK205" i="12"/>
  <c r="CN205" i="12"/>
  <c r="CS205" i="12"/>
  <c r="CV205" i="12"/>
  <c r="CX205" i="12"/>
  <c r="DD205" i="12"/>
  <c r="DF205" i="12"/>
  <c r="DI205" i="12"/>
  <c r="DN205" i="12"/>
  <c r="DQ205" i="12"/>
  <c r="DS205" i="12"/>
  <c r="DT205" i="12"/>
  <c r="DX205" i="12"/>
  <c r="DY205" i="12"/>
  <c r="DZ205" i="12"/>
  <c r="EB205" i="12"/>
  <c r="EC205" i="12"/>
  <c r="EG205" i="12"/>
  <c r="EH205" i="12"/>
  <c r="EI205" i="12"/>
  <c r="EK205" i="12"/>
  <c r="EL205" i="12"/>
  <c r="EP205" i="12"/>
  <c r="EQ205" i="12"/>
  <c r="ER205" i="12"/>
  <c r="ET205" i="12"/>
  <c r="EV205" i="12"/>
  <c r="B206" i="12"/>
  <c r="L206" i="12" s="1"/>
  <c r="C206" i="12"/>
  <c r="E206" i="12" s="1"/>
  <c r="D206" i="12"/>
  <c r="G206" i="12"/>
  <c r="K206" i="12"/>
  <c r="M206" i="12"/>
  <c r="P206" i="12"/>
  <c r="T206" i="12"/>
  <c r="W206" i="12"/>
  <c r="Y206" i="12"/>
  <c r="AC206" i="12"/>
  <c r="AF206" i="12"/>
  <c r="AH206" i="12"/>
  <c r="AM206" i="12"/>
  <c r="AO206" i="12"/>
  <c r="AQ206" i="12"/>
  <c r="AV206" i="12"/>
  <c r="AX206" i="12"/>
  <c r="AZ206" i="12"/>
  <c r="BE206" i="12"/>
  <c r="BG206" i="12"/>
  <c r="BI206" i="12"/>
  <c r="BN206" i="12"/>
  <c r="BP206" i="12"/>
  <c r="BS206" i="12"/>
  <c r="BW206" i="12"/>
  <c r="BY206" i="12"/>
  <c r="CB206" i="12"/>
  <c r="CF206" i="12"/>
  <c r="CI206" i="12"/>
  <c r="CK206" i="12"/>
  <c r="CO206" i="12"/>
  <c r="CR206" i="12"/>
  <c r="CT206" i="12"/>
  <c r="CY206" i="12"/>
  <c r="DA206" i="12"/>
  <c r="DC206" i="12"/>
  <c r="DH206" i="12"/>
  <c r="DJ206" i="12"/>
  <c r="DL206" i="12"/>
  <c r="DQ206" i="12"/>
  <c r="DS206" i="12"/>
  <c r="DU206" i="12"/>
  <c r="DZ206" i="12"/>
  <c r="EB206" i="12"/>
  <c r="EE206" i="12"/>
  <c r="EI206" i="12"/>
  <c r="EK206" i="12"/>
  <c r="EN206" i="12"/>
  <c r="ER206" i="12"/>
  <c r="EU206" i="12"/>
  <c r="EW206" i="12"/>
  <c r="B207" i="12"/>
  <c r="L207" i="12" s="1"/>
  <c r="C207" i="12"/>
  <c r="D207" i="12"/>
  <c r="F207" i="12"/>
  <c r="G207" i="12"/>
  <c r="H207" i="12"/>
  <c r="I207" i="12"/>
  <c r="J207" i="12"/>
  <c r="K207" i="12"/>
  <c r="N207" i="12"/>
  <c r="O207" i="12"/>
  <c r="P207" i="12"/>
  <c r="Q207" i="12"/>
  <c r="R207" i="12"/>
  <c r="S207" i="12"/>
  <c r="T207" i="12"/>
  <c r="W207" i="12"/>
  <c r="X207" i="12"/>
  <c r="Y207" i="12"/>
  <c r="Z207" i="12"/>
  <c r="AA207" i="12"/>
  <c r="AB207" i="12"/>
  <c r="AD207" i="12"/>
  <c r="AF207" i="12"/>
  <c r="AG207" i="12"/>
  <c r="AH207" i="12"/>
  <c r="AI207" i="12"/>
  <c r="AJ207" i="12"/>
  <c r="AL207" i="12"/>
  <c r="AM207" i="12"/>
  <c r="AN207" i="12"/>
  <c r="AO207" i="12"/>
  <c r="AP207" i="12"/>
  <c r="AQ207" i="12"/>
  <c r="AR207" i="12"/>
  <c r="AT207" i="12"/>
  <c r="AU207" i="12"/>
  <c r="AV207" i="12"/>
  <c r="AW207" i="12"/>
  <c r="AX207" i="12"/>
  <c r="AY207" i="12"/>
  <c r="AZ207" i="12"/>
  <c r="BB207" i="12"/>
  <c r="BC207" i="12"/>
  <c r="BD207" i="12"/>
  <c r="BE207" i="12"/>
  <c r="BF207" i="12"/>
  <c r="BG207" i="12"/>
  <c r="BH207" i="12"/>
  <c r="BJ207" i="12"/>
  <c r="BK207" i="12"/>
  <c r="BL207" i="12"/>
  <c r="BM207" i="12"/>
  <c r="BN207" i="12"/>
  <c r="BO207" i="12"/>
  <c r="BP207" i="12"/>
  <c r="BR207" i="12"/>
  <c r="BS207" i="12"/>
  <c r="BT207" i="12"/>
  <c r="BU207" i="12"/>
  <c r="BV207" i="12"/>
  <c r="BW207" i="12"/>
  <c r="BX207" i="12"/>
  <c r="BZ207" i="12"/>
  <c r="CA207" i="12"/>
  <c r="CB207" i="12"/>
  <c r="CC207" i="12"/>
  <c r="CD207" i="12"/>
  <c r="CE207" i="12"/>
  <c r="CF207" i="12"/>
  <c r="CH207" i="12"/>
  <c r="CI207" i="12"/>
  <c r="CJ207" i="12"/>
  <c r="CK207" i="12"/>
  <c r="CL207" i="12"/>
  <c r="CM207" i="12"/>
  <c r="CN207" i="12"/>
  <c r="CP207" i="12"/>
  <c r="CQ207" i="12"/>
  <c r="CR207" i="12"/>
  <c r="CS207" i="12"/>
  <c r="CT207" i="12"/>
  <c r="CU207" i="12"/>
  <c r="CV207" i="12"/>
  <c r="CX207" i="12"/>
  <c r="CY207" i="12"/>
  <c r="CZ207" i="12"/>
  <c r="DA207" i="12"/>
  <c r="DB207" i="12"/>
  <c r="DC207" i="12"/>
  <c r="DD207" i="12"/>
  <c r="DF207" i="12"/>
  <c r="DG207" i="12"/>
  <c r="DH207" i="12"/>
  <c r="DI207" i="12"/>
  <c r="DJ207" i="12"/>
  <c r="DK207" i="12"/>
  <c r="DL207" i="12"/>
  <c r="DN207" i="12"/>
  <c r="DO207" i="12"/>
  <c r="DP207" i="12"/>
  <c r="DQ207" i="12"/>
  <c r="DR207" i="12"/>
  <c r="DS207" i="12"/>
  <c r="DT207" i="12"/>
  <c r="DV207" i="12"/>
  <c r="DW207" i="12"/>
  <c r="DX207" i="12"/>
  <c r="DY207" i="12"/>
  <c r="DZ207" i="12"/>
  <c r="EA207" i="12"/>
  <c r="EB207" i="12"/>
  <c r="EC207" i="12"/>
  <c r="ED207" i="12"/>
  <c r="EE207" i="12"/>
  <c r="EF207" i="12"/>
  <c r="EG207" i="12"/>
  <c r="EH207" i="12"/>
  <c r="EI207" i="12"/>
  <c r="EJ207" i="12"/>
  <c r="EK207" i="12"/>
  <c r="EL207" i="12"/>
  <c r="EM207" i="12"/>
  <c r="EN207" i="12"/>
  <c r="EO207" i="12"/>
  <c r="EP207" i="12"/>
  <c r="EQ207" i="12"/>
  <c r="ER207" i="12"/>
  <c r="ES207" i="12"/>
  <c r="ET207" i="12"/>
  <c r="EU207" i="12"/>
  <c r="EV207" i="12"/>
  <c r="EW207" i="12"/>
  <c r="EX207" i="12"/>
  <c r="B208" i="12"/>
  <c r="C208" i="12"/>
  <c r="D208" i="12"/>
  <c r="E208" i="12"/>
  <c r="H208" i="12"/>
  <c r="K208" i="12"/>
  <c r="L208" i="12"/>
  <c r="M208" i="12"/>
  <c r="O208" i="12"/>
  <c r="P208" i="12"/>
  <c r="S208" i="12"/>
  <c r="U208" i="12"/>
  <c r="W208" i="12"/>
  <c r="X208" i="12"/>
  <c r="AA208" i="12"/>
  <c r="AB208" i="12"/>
  <c r="AC208" i="12"/>
  <c r="AE208" i="12"/>
  <c r="AI208" i="12"/>
  <c r="AJ208" i="12"/>
  <c r="AK208" i="12"/>
  <c r="AM208" i="12"/>
  <c r="AN208" i="12"/>
  <c r="AQ208" i="12"/>
  <c r="AR208" i="12"/>
  <c r="AU208" i="12"/>
  <c r="AV208" i="12"/>
  <c r="AY208" i="12"/>
  <c r="AZ208" i="12"/>
  <c r="BA208" i="12"/>
  <c r="BC208" i="12"/>
  <c r="BD208" i="12"/>
  <c r="BH208" i="12"/>
  <c r="BI208" i="12"/>
  <c r="BJ208" i="12"/>
  <c r="BK208" i="12"/>
  <c r="BL208" i="12"/>
  <c r="BO208" i="12"/>
  <c r="BP208" i="12"/>
  <c r="BR208" i="12"/>
  <c r="BS208" i="12"/>
  <c r="BT208" i="12"/>
  <c r="BW208" i="12"/>
  <c r="BX208" i="12"/>
  <c r="BY208" i="12"/>
  <c r="BZ208" i="12"/>
  <c r="CB208" i="12"/>
  <c r="CE208" i="12"/>
  <c r="CF208" i="12"/>
  <c r="CG208" i="12"/>
  <c r="CH208" i="12"/>
  <c r="CI208" i="12"/>
  <c r="CJ208" i="12"/>
  <c r="CN208" i="12"/>
  <c r="CO208" i="12"/>
  <c r="CP208" i="12"/>
  <c r="CQ208" i="12"/>
  <c r="CR208" i="12"/>
  <c r="CU208" i="12"/>
  <c r="CV208" i="12"/>
  <c r="CX208" i="12"/>
  <c r="CY208" i="12"/>
  <c r="CZ208" i="12"/>
  <c r="DC208" i="12"/>
  <c r="DD208" i="12"/>
  <c r="DE208" i="12"/>
  <c r="DF208" i="12"/>
  <c r="DH208" i="12"/>
  <c r="DK208" i="12"/>
  <c r="DL208" i="12"/>
  <c r="DM208" i="12"/>
  <c r="DN208" i="12"/>
  <c r="DO208" i="12"/>
  <c r="DP208" i="12"/>
  <c r="DT208" i="12"/>
  <c r="DU208" i="12"/>
  <c r="DV208" i="12"/>
  <c r="DW208" i="12"/>
  <c r="DX208" i="12"/>
  <c r="EA208" i="12"/>
  <c r="EB208" i="12"/>
  <c r="ED208" i="12"/>
  <c r="EE208" i="12"/>
  <c r="EF208" i="12"/>
  <c r="EI208" i="12"/>
  <c r="EJ208" i="12"/>
  <c r="EK208" i="12"/>
  <c r="EL208" i="12"/>
  <c r="EN208" i="12"/>
  <c r="EQ208" i="12"/>
  <c r="ER208" i="12"/>
  <c r="ES208" i="12"/>
  <c r="ET208" i="12"/>
  <c r="EU208" i="12"/>
  <c r="EV208" i="12"/>
  <c r="B209" i="12"/>
  <c r="C209" i="12"/>
  <c r="F209" i="12"/>
  <c r="J209" i="12"/>
  <c r="M209" i="12"/>
  <c r="T209" i="12"/>
  <c r="AD209" i="12"/>
  <c r="AI209" i="12"/>
  <c r="AL209" i="12"/>
  <c r="AP209" i="12"/>
  <c r="AX209" i="12"/>
  <c r="BH209" i="12"/>
  <c r="BJ209" i="12"/>
  <c r="BO209" i="12"/>
  <c r="BR209" i="12"/>
  <c r="BY209" i="12"/>
  <c r="CI209" i="12"/>
  <c r="CN209" i="12"/>
  <c r="CP209" i="12"/>
  <c r="CU209" i="12"/>
  <c r="DB209" i="12"/>
  <c r="DL209" i="12"/>
  <c r="DO209" i="12"/>
  <c r="DT209" i="12"/>
  <c r="DV209" i="12"/>
  <c r="ED209" i="12"/>
  <c r="EP209" i="12"/>
  <c r="ER209" i="12"/>
  <c r="EU209" i="12"/>
  <c r="B210" i="12"/>
  <c r="C210" i="12"/>
  <c r="E210" i="12"/>
  <c r="J210" i="12"/>
  <c r="M210" i="12"/>
  <c r="Q210" i="12"/>
  <c r="T210" i="12"/>
  <c r="Y210" i="12"/>
  <c r="AA210" i="12"/>
  <c r="AD210" i="12"/>
  <c r="AI210" i="12"/>
  <c r="AK210" i="12"/>
  <c r="AP210" i="12"/>
  <c r="AS210" i="12"/>
  <c r="AW210" i="12"/>
  <c r="AZ210" i="12"/>
  <c r="BE210" i="12"/>
  <c r="BG210" i="12"/>
  <c r="BJ210" i="12"/>
  <c r="BO210" i="12"/>
  <c r="BQ210" i="12"/>
  <c r="BV210" i="12"/>
  <c r="BY210" i="12"/>
  <c r="CC210" i="12"/>
  <c r="CF210" i="12"/>
  <c r="CK210" i="12"/>
  <c r="CM210" i="12"/>
  <c r="CP210" i="12"/>
  <c r="CU210" i="12"/>
  <c r="CW210" i="12"/>
  <c r="DB210" i="12"/>
  <c r="DE210" i="12"/>
  <c r="DI210" i="12"/>
  <c r="DL210" i="12"/>
  <c r="DQ210" i="12"/>
  <c r="DS210" i="12"/>
  <c r="DV210" i="12"/>
  <c r="EA210" i="12"/>
  <c r="EC210" i="12"/>
  <c r="EH210" i="12"/>
  <c r="EK210" i="12"/>
  <c r="EO210" i="12"/>
  <c r="ER210" i="12"/>
  <c r="EW210" i="12"/>
  <c r="B211" i="12"/>
  <c r="C211" i="12"/>
  <c r="D211" i="12" s="1"/>
  <c r="E211" i="12"/>
  <c r="H211" i="12"/>
  <c r="J211" i="12"/>
  <c r="Q211" i="12"/>
  <c r="T211" i="12"/>
  <c r="X211" i="12"/>
  <c r="AA211" i="12"/>
  <c r="AB211" i="12"/>
  <c r="AF211" i="12"/>
  <c r="AI211" i="12"/>
  <c r="AN211" i="12"/>
  <c r="AP211" i="12"/>
  <c r="AR211" i="12"/>
  <c r="AS211" i="12"/>
  <c r="AW211" i="12"/>
  <c r="AZ211" i="12"/>
  <c r="BE211" i="12"/>
  <c r="BG211" i="12"/>
  <c r="BH211" i="12"/>
  <c r="BL211" i="12"/>
  <c r="BN211" i="12"/>
  <c r="BQ211" i="12"/>
  <c r="BV211" i="12"/>
  <c r="BX211" i="12"/>
  <c r="BY211" i="12"/>
  <c r="CC211" i="12"/>
  <c r="CD211" i="12"/>
  <c r="CJ211" i="12"/>
  <c r="CM211" i="12"/>
  <c r="CN211" i="12"/>
  <c r="CR211" i="12"/>
  <c r="CT211" i="12"/>
  <c r="CU211" i="12"/>
  <c r="CZ211" i="12"/>
  <c r="DD211" i="12"/>
  <c r="DE211" i="12"/>
  <c r="DI211" i="12"/>
  <c r="DJ211" i="12"/>
  <c r="DK211" i="12"/>
  <c r="DP211" i="12"/>
  <c r="DS211" i="12"/>
  <c r="DT211" i="12"/>
  <c r="DU211" i="12"/>
  <c r="DX211" i="12"/>
  <c r="DZ211" i="12"/>
  <c r="EC211" i="12"/>
  <c r="EG211" i="12"/>
  <c r="EH211" i="12"/>
  <c r="EJ211" i="12"/>
  <c r="EK211" i="12"/>
  <c r="EO211" i="12"/>
  <c r="EQ211" i="12"/>
  <c r="EV211" i="12"/>
  <c r="EW211" i="12"/>
  <c r="B212" i="12"/>
  <c r="C212" i="12"/>
  <c r="P212" i="12"/>
  <c r="Q212" i="12"/>
  <c r="AF212" i="12"/>
  <c r="BF212" i="12"/>
  <c r="BG212" i="12"/>
  <c r="BU212" i="12"/>
  <c r="BV212" i="12"/>
  <c r="CK212" i="12"/>
  <c r="DK212" i="12"/>
  <c r="DL212" i="12"/>
  <c r="DZ212" i="12"/>
  <c r="EA212" i="12"/>
  <c r="EO212" i="12"/>
  <c r="B213" i="12"/>
  <c r="C213" i="12"/>
  <c r="F213" i="12"/>
  <c r="P213" i="12"/>
  <c r="Q213" i="12"/>
  <c r="S213" i="12"/>
  <c r="AE213" i="12"/>
  <c r="AF213" i="12"/>
  <c r="AG213" i="12"/>
  <c r="AQ213" i="12"/>
  <c r="AT213" i="12"/>
  <c r="AV213" i="12"/>
  <c r="BF213" i="12"/>
  <c r="BG213" i="12"/>
  <c r="BK213" i="12"/>
  <c r="BU213" i="12"/>
  <c r="BV213" i="12"/>
  <c r="BW213" i="12"/>
  <c r="CI213" i="12"/>
  <c r="CJ213" i="12"/>
  <c r="CL213" i="12"/>
  <c r="CX213" i="12"/>
  <c r="CY213" i="12"/>
  <c r="DA213" i="12"/>
  <c r="DB213" i="12"/>
  <c r="DF213" i="12"/>
  <c r="DK213" i="12"/>
  <c r="DN213" i="12"/>
  <c r="DO213" i="12"/>
  <c r="DP213" i="12"/>
  <c r="DS213" i="12"/>
  <c r="DY213" i="12"/>
  <c r="DZ213" i="12"/>
  <c r="ED213" i="12"/>
  <c r="EE213" i="12"/>
  <c r="EH213" i="12"/>
  <c r="EN213" i="12"/>
  <c r="EO213" i="12"/>
  <c r="EQ213" i="12"/>
  <c r="ET213" i="12"/>
  <c r="EV213" i="12"/>
  <c r="B214" i="12"/>
  <c r="C214" i="12"/>
  <c r="E214" i="12"/>
  <c r="F214" i="12"/>
  <c r="G214" i="12"/>
  <c r="J214" i="12"/>
  <c r="M214" i="12"/>
  <c r="N214" i="12"/>
  <c r="O214" i="12"/>
  <c r="P214" i="12"/>
  <c r="R214" i="12"/>
  <c r="U214" i="12"/>
  <c r="W214" i="12"/>
  <c r="X214" i="12"/>
  <c r="Z214" i="12"/>
  <c r="AA214" i="12"/>
  <c r="AC214" i="12"/>
  <c r="AE214" i="12"/>
  <c r="AH214" i="12"/>
  <c r="AI214" i="12"/>
  <c r="AK214" i="12"/>
  <c r="AL214" i="12"/>
  <c r="AM214" i="12"/>
  <c r="AP214" i="12"/>
  <c r="AS214" i="12"/>
  <c r="AT214" i="12"/>
  <c r="AU214" i="12"/>
  <c r="AV214" i="12"/>
  <c r="AX214" i="12"/>
  <c r="BA214" i="12"/>
  <c r="BC214" i="12"/>
  <c r="BD214" i="12"/>
  <c r="BF214" i="12"/>
  <c r="BG214" i="12"/>
  <c r="BI214" i="12"/>
  <c r="BK214" i="12"/>
  <c r="BN214" i="12"/>
  <c r="BO214" i="12"/>
  <c r="BQ214" i="12"/>
  <c r="BR214" i="12"/>
  <c r="BS214" i="12"/>
  <c r="BV214" i="12"/>
  <c r="BY214" i="12"/>
  <c r="BZ214" i="12"/>
  <c r="CA214" i="12"/>
  <c r="CB214" i="12"/>
  <c r="CD214" i="12"/>
  <c r="CG214" i="12"/>
  <c r="CI214" i="12"/>
  <c r="CJ214" i="12"/>
  <c r="CL214" i="12"/>
  <c r="CM214" i="12"/>
  <c r="CO214" i="12"/>
  <c r="CQ214" i="12"/>
  <c r="CS214" i="12"/>
  <c r="CT214" i="12"/>
  <c r="CU214" i="12"/>
  <c r="CW214" i="12"/>
  <c r="CX214" i="12"/>
  <c r="CZ214" i="12"/>
  <c r="DB214" i="12"/>
  <c r="DC214" i="12"/>
  <c r="DE214" i="12"/>
  <c r="DF214" i="12"/>
  <c r="DG214" i="12"/>
  <c r="DI214" i="12"/>
  <c r="DK214" i="12"/>
  <c r="DM214" i="12"/>
  <c r="DN214" i="12"/>
  <c r="DO214" i="12"/>
  <c r="DP214" i="12"/>
  <c r="DR214" i="12"/>
  <c r="DU214" i="12"/>
  <c r="DV214" i="12"/>
  <c r="DW214" i="12"/>
  <c r="DX214" i="12"/>
  <c r="DY214" i="12"/>
  <c r="EA214" i="12"/>
  <c r="ED214" i="12"/>
  <c r="EE214" i="12"/>
  <c r="EF214" i="12"/>
  <c r="EG214" i="12"/>
  <c r="EH214" i="12"/>
  <c r="EK214" i="12"/>
  <c r="EM214" i="12"/>
  <c r="EN214" i="12"/>
  <c r="EO214" i="12"/>
  <c r="EP214" i="12"/>
  <c r="EQ214" i="12"/>
  <c r="ET214" i="12"/>
  <c r="EV214" i="12"/>
  <c r="EW214" i="12"/>
  <c r="EX214" i="12"/>
  <c r="B215" i="12"/>
  <c r="C215" i="12"/>
  <c r="E215" i="12"/>
  <c r="G215" i="12"/>
  <c r="H215" i="12"/>
  <c r="I215" i="12"/>
  <c r="J215" i="12"/>
  <c r="L215" i="12"/>
  <c r="N215" i="12"/>
  <c r="P215" i="12"/>
  <c r="Q215" i="12"/>
  <c r="R215" i="12"/>
  <c r="T215" i="12"/>
  <c r="U215" i="12"/>
  <c r="W215" i="12"/>
  <c r="Y215" i="12"/>
  <c r="Z215" i="12"/>
  <c r="AB215" i="12"/>
  <c r="AC215" i="12"/>
  <c r="AD215" i="12"/>
  <c r="AF215" i="12"/>
  <c r="AH215" i="12"/>
  <c r="AJ215" i="12"/>
  <c r="AK215" i="12"/>
  <c r="AL215" i="12"/>
  <c r="AM215" i="12"/>
  <c r="AO215" i="12"/>
  <c r="AR215" i="12"/>
  <c r="AS215" i="12"/>
  <c r="AT215" i="12"/>
  <c r="AU215" i="12"/>
  <c r="AV215" i="12"/>
  <c r="AX215" i="12"/>
  <c r="BA215" i="12"/>
  <c r="BB215" i="12"/>
  <c r="BC215" i="12"/>
  <c r="BD215" i="12"/>
  <c r="BE215" i="12"/>
  <c r="BH215" i="12"/>
  <c r="BJ215" i="12"/>
  <c r="BK215" i="12"/>
  <c r="BL215" i="12"/>
  <c r="BM215" i="12"/>
  <c r="BN215" i="12"/>
  <c r="BQ215" i="12"/>
  <c r="BS215" i="12"/>
  <c r="BT215" i="12"/>
  <c r="BU215" i="12"/>
  <c r="BV215" i="12"/>
  <c r="BX215" i="12"/>
  <c r="BZ215" i="12"/>
  <c r="CB215" i="12"/>
  <c r="CC215" i="12"/>
  <c r="CD215" i="12"/>
  <c r="CF215" i="12"/>
  <c r="CG215" i="12"/>
  <c r="CI215" i="12"/>
  <c r="CK215" i="12"/>
  <c r="CL215" i="12"/>
  <c r="CN215" i="12"/>
  <c r="CO215" i="12"/>
  <c r="CP215" i="12"/>
  <c r="CR215" i="12"/>
  <c r="CT215" i="12"/>
  <c r="CV215" i="12"/>
  <c r="CW215" i="12"/>
  <c r="CX215" i="12"/>
  <c r="CY215" i="12"/>
  <c r="DA215" i="12"/>
  <c r="DD215" i="12"/>
  <c r="DE215" i="12"/>
  <c r="DF215" i="12"/>
  <c r="DG215" i="12"/>
  <c r="DH215" i="12"/>
  <c r="DJ215" i="12"/>
  <c r="DM215" i="12"/>
  <c r="DN215" i="12"/>
  <c r="DO215" i="12"/>
  <c r="DP215" i="12"/>
  <c r="DQ215" i="12"/>
  <c r="DT215" i="12"/>
  <c r="DV215" i="12"/>
  <c r="DW215" i="12"/>
  <c r="DX215" i="12"/>
  <c r="DY215" i="12"/>
  <c r="DZ215" i="12"/>
  <c r="EC215" i="12"/>
  <c r="EE215" i="12"/>
  <c r="EF215" i="12"/>
  <c r="EG215" i="12"/>
  <c r="EH215" i="12"/>
  <c r="EJ215" i="12"/>
  <c r="EL215" i="12"/>
  <c r="EN215" i="12"/>
  <c r="EO215" i="12"/>
  <c r="EP215" i="12"/>
  <c r="ER215" i="12"/>
  <c r="ES215" i="12"/>
  <c r="EU215" i="12"/>
  <c r="EW215" i="12"/>
  <c r="EX215" i="12"/>
  <c r="B216" i="12"/>
  <c r="C216" i="12"/>
  <c r="O216" i="12" s="1"/>
  <c r="CJ216" i="12"/>
  <c r="CW216" i="12"/>
  <c r="B217" i="12"/>
  <c r="N217" i="12" s="1"/>
  <c r="C217" i="12"/>
  <c r="D217" i="12" s="1"/>
  <c r="E217" i="12"/>
  <c r="H217" i="12"/>
  <c r="K217" i="12"/>
  <c r="M217" i="12"/>
  <c r="R217" i="12"/>
  <c r="U217" i="12"/>
  <c r="V217" i="12"/>
  <c r="X217" i="12"/>
  <c r="AD217" i="12"/>
  <c r="AF217" i="12"/>
  <c r="AH217" i="12"/>
  <c r="AL217" i="12"/>
  <c r="AP217" i="12"/>
  <c r="AS217" i="12"/>
  <c r="AU217" i="12"/>
  <c r="AX217" i="12"/>
  <c r="BB217" i="12"/>
  <c r="BF217" i="12"/>
  <c r="BG217" i="12"/>
  <c r="BI217" i="12"/>
  <c r="BO217" i="12"/>
  <c r="BQ217" i="12"/>
  <c r="BR217" i="12"/>
  <c r="BW217" i="12"/>
  <c r="BZ217" i="12"/>
  <c r="CD217" i="12"/>
  <c r="CF217" i="12"/>
  <c r="CH217" i="12"/>
  <c r="CM217" i="12"/>
  <c r="CP217" i="12"/>
  <c r="CQ217" i="12"/>
  <c r="CT217" i="12"/>
  <c r="CY217" i="12"/>
  <c r="DB217" i="12"/>
  <c r="DC217" i="12"/>
  <c r="DG217" i="12"/>
  <c r="DK217" i="12"/>
  <c r="DN217" i="12"/>
  <c r="DP217" i="12"/>
  <c r="DS217" i="12"/>
  <c r="DW217" i="12"/>
  <c r="EA217" i="12"/>
  <c r="EB217" i="12"/>
  <c r="ED217" i="12"/>
  <c r="EJ217" i="12"/>
  <c r="EL217" i="12"/>
  <c r="EM217" i="12"/>
  <c r="ER217" i="12"/>
  <c r="EU217" i="12"/>
  <c r="B218" i="12"/>
  <c r="CH218" i="12" s="1"/>
  <c r="C218" i="12"/>
  <c r="BL218" i="12"/>
  <c r="BX218" i="12"/>
  <c r="ET218" i="12"/>
  <c r="B219" i="12"/>
  <c r="C219" i="12"/>
  <c r="D219" i="12"/>
  <c r="E219" i="12"/>
  <c r="F219" i="12"/>
  <c r="G219" i="12"/>
  <c r="K219" i="12"/>
  <c r="M219" i="12"/>
  <c r="N219" i="12"/>
  <c r="O219" i="12"/>
  <c r="Q219" i="12"/>
  <c r="S219" i="12"/>
  <c r="U219" i="12"/>
  <c r="W219" i="12"/>
  <c r="Y219" i="12"/>
  <c r="AA219" i="12"/>
  <c r="AB219" i="12"/>
  <c r="AC219" i="12"/>
  <c r="AE219" i="12"/>
  <c r="AG219" i="12"/>
  <c r="AI219" i="12"/>
  <c r="AJ219" i="12"/>
  <c r="AK219" i="12"/>
  <c r="AL219" i="12"/>
  <c r="AM219" i="12"/>
  <c r="AQ219" i="12"/>
  <c r="AR219" i="12"/>
  <c r="AS219" i="12"/>
  <c r="AT219" i="12"/>
  <c r="AU219" i="12"/>
  <c r="AW219" i="12"/>
  <c r="AY219" i="12"/>
  <c r="BA219" i="12"/>
  <c r="BB219" i="12"/>
  <c r="BC219" i="12"/>
  <c r="BE219" i="12"/>
  <c r="BG219" i="12"/>
  <c r="BH219" i="12"/>
  <c r="BI219" i="12"/>
  <c r="BK219" i="12"/>
  <c r="BM219" i="12"/>
  <c r="BO219" i="12"/>
  <c r="BP219" i="12"/>
  <c r="BQ219" i="12"/>
  <c r="BR219" i="12"/>
  <c r="BS219" i="12"/>
  <c r="BW219" i="12"/>
  <c r="BX219" i="12"/>
  <c r="BY219" i="12"/>
  <c r="BZ219" i="12"/>
  <c r="CA219" i="12"/>
  <c r="CC219" i="12"/>
  <c r="CE219" i="12"/>
  <c r="CG219" i="12"/>
  <c r="CH219" i="12"/>
  <c r="CI219" i="12"/>
  <c r="CK219" i="12"/>
  <c r="CM219" i="12"/>
  <c r="CN219" i="12"/>
  <c r="CO219" i="12"/>
  <c r="CQ219" i="12"/>
  <c r="CS219" i="12"/>
  <c r="CU219" i="12"/>
  <c r="CV219" i="12"/>
  <c r="CW219" i="12"/>
  <c r="CX219" i="12"/>
  <c r="CY219" i="12"/>
  <c r="DC219" i="12"/>
  <c r="DD219" i="12"/>
  <c r="DE219" i="12"/>
  <c r="DF219" i="12"/>
  <c r="DG219" i="12"/>
  <c r="DI219" i="12"/>
  <c r="DK219" i="12"/>
  <c r="DM219" i="12"/>
  <c r="DN219" i="12"/>
  <c r="DO219" i="12"/>
  <c r="DQ219" i="12"/>
  <c r="DS219" i="12"/>
  <c r="DT219" i="12"/>
  <c r="DU219" i="12"/>
  <c r="DW219" i="12"/>
  <c r="DY219" i="12"/>
  <c r="EA219" i="12"/>
  <c r="EB219" i="12"/>
  <c r="EC219" i="12"/>
  <c r="ED219" i="12"/>
  <c r="EE219" i="12"/>
  <c r="EI219" i="12"/>
  <c r="EJ219" i="12"/>
  <c r="EK219" i="12"/>
  <c r="EL219" i="12"/>
  <c r="EM219" i="12"/>
  <c r="EO219" i="12"/>
  <c r="EQ219" i="12"/>
  <c r="ES219" i="12"/>
  <c r="ET219" i="12"/>
  <c r="EU219" i="12"/>
  <c r="EW219" i="12"/>
  <c r="B220" i="12"/>
  <c r="C220" i="12"/>
  <c r="K220" i="12" s="1"/>
  <c r="U220" i="12"/>
  <c r="X220" i="12"/>
  <c r="AI220" i="12"/>
  <c r="AS220" i="12"/>
  <c r="BL220" i="12"/>
  <c r="BO220" i="12"/>
  <c r="BY220" i="12"/>
  <c r="CJ220" i="12"/>
  <c r="DC220" i="12"/>
  <c r="DE220" i="12"/>
  <c r="DP220" i="12"/>
  <c r="EA220" i="12"/>
  <c r="ES220" i="12"/>
  <c r="EV220" i="12"/>
  <c r="B221" i="12"/>
  <c r="C221" i="12"/>
  <c r="D221" i="12" s="1"/>
  <c r="G221" i="12"/>
  <c r="J221" i="12"/>
  <c r="K221" i="12"/>
  <c r="M221" i="12"/>
  <c r="R221" i="12"/>
  <c r="T221" i="12"/>
  <c r="U221" i="12"/>
  <c r="Y221" i="12"/>
  <c r="AB221" i="12"/>
  <c r="AE221" i="12"/>
  <c r="AG221" i="12"/>
  <c r="AI221" i="12"/>
  <c r="AM221" i="12"/>
  <c r="AP221" i="12"/>
  <c r="AQ221" i="12"/>
  <c r="AS221" i="12"/>
  <c r="AX221" i="12"/>
  <c r="AZ221" i="12"/>
  <c r="BA221" i="12"/>
  <c r="BE221" i="12"/>
  <c r="BH221" i="12"/>
  <c r="BK221" i="12"/>
  <c r="BM221" i="12"/>
  <c r="BO221" i="12"/>
  <c r="BS221" i="12"/>
  <c r="BV221" i="12"/>
  <c r="BW221" i="12"/>
  <c r="BY221" i="12"/>
  <c r="CD221" i="12"/>
  <c r="CF221" i="12"/>
  <c r="CG221" i="12"/>
  <c r="CK221" i="12"/>
  <c r="CN221" i="12"/>
  <c r="CP221" i="12"/>
  <c r="CQ221" i="12"/>
  <c r="CS221" i="12"/>
  <c r="CV221" i="12"/>
  <c r="CX221" i="12"/>
  <c r="CY221" i="12"/>
  <c r="DA221" i="12"/>
  <c r="DD221" i="12"/>
  <c r="DF221" i="12"/>
  <c r="DG221" i="12"/>
  <c r="DI221" i="12"/>
  <c r="DL221" i="12"/>
  <c r="DN221" i="12"/>
  <c r="DO221" i="12"/>
  <c r="DQ221" i="12"/>
  <c r="DT221" i="12"/>
  <c r="DV221" i="12"/>
  <c r="DW221" i="12"/>
  <c r="DY221" i="12"/>
  <c r="EB221" i="12"/>
  <c r="ED221" i="12"/>
  <c r="EE221" i="12"/>
  <c r="EG221" i="12"/>
  <c r="EJ221" i="12"/>
  <c r="EL221" i="12"/>
  <c r="EM221" i="12"/>
  <c r="EO221" i="12"/>
  <c r="ER221" i="12"/>
  <c r="ET221" i="12"/>
  <c r="EU221" i="12"/>
  <c r="EW221" i="12"/>
  <c r="B222" i="12"/>
  <c r="C222" i="12"/>
  <c r="E222" i="12" s="1"/>
  <c r="H222" i="12"/>
  <c r="K222" i="12"/>
  <c r="N222" i="12"/>
  <c r="S222" i="12"/>
  <c r="X222" i="12"/>
  <c r="AA222" i="12"/>
  <c r="AD222" i="12"/>
  <c r="AI222" i="12"/>
  <c r="AN222" i="12"/>
  <c r="AQ222" i="12"/>
  <c r="AT222" i="12"/>
  <c r="AY222" i="12"/>
  <c r="BD222" i="12"/>
  <c r="BG222" i="12"/>
  <c r="BJ222" i="12"/>
  <c r="BO222" i="12"/>
  <c r="BT222" i="12"/>
  <c r="BW222" i="12"/>
  <c r="BZ222" i="12"/>
  <c r="CE222" i="12"/>
  <c r="CJ222" i="12"/>
  <c r="CM222" i="12"/>
  <c r="CP222" i="12"/>
  <c r="CU222" i="12"/>
  <c r="CZ222" i="12"/>
  <c r="DC222" i="12"/>
  <c r="DF222" i="12"/>
  <c r="DK222" i="12"/>
  <c r="DP222" i="12"/>
  <c r="DS222" i="12"/>
  <c r="DV222" i="12"/>
  <c r="EA222" i="12"/>
  <c r="EF222" i="12"/>
  <c r="EI222" i="12"/>
  <c r="EL222" i="12"/>
  <c r="EQ222" i="12"/>
  <c r="EV222" i="12"/>
  <c r="B223" i="12"/>
  <c r="R223" i="12" s="1"/>
  <c r="C223" i="12"/>
  <c r="M223" i="12"/>
  <c r="O223" i="12"/>
  <c r="AC223" i="12"/>
  <c r="AE223" i="12"/>
  <c r="AS223" i="12"/>
  <c r="AU223" i="12"/>
  <c r="BI223" i="12"/>
  <c r="BK223" i="12"/>
  <c r="BY223" i="12"/>
  <c r="CA223" i="12"/>
  <c r="CO223" i="12"/>
  <c r="CQ223" i="12"/>
  <c r="DE223" i="12"/>
  <c r="DG223" i="12"/>
  <c r="DU223" i="12"/>
  <c r="DW223" i="12"/>
  <c r="EK223" i="12"/>
  <c r="EM223" i="12"/>
  <c r="B224" i="12"/>
  <c r="C224" i="12"/>
  <c r="D224" i="12" s="1"/>
  <c r="S224" i="12"/>
  <c r="T224" i="12"/>
  <c r="AI224" i="12"/>
  <c r="AY224" i="12"/>
  <c r="BO224" i="12"/>
  <c r="CE224" i="12"/>
  <c r="CF224" i="12"/>
  <c r="CU224" i="12"/>
  <c r="DK224" i="12"/>
  <c r="EA224" i="12"/>
  <c r="EQ224" i="12"/>
  <c r="ER224" i="12"/>
  <c r="B225" i="12"/>
  <c r="C225" i="12"/>
  <c r="E225" i="12" s="1"/>
  <c r="J225" i="12"/>
  <c r="K225" i="12"/>
  <c r="S225" i="12"/>
  <c r="Z225" i="12"/>
  <c r="AA225" i="12"/>
  <c r="AI225" i="12"/>
  <c r="AP225" i="12"/>
  <c r="AQ225" i="12"/>
  <c r="AY225" i="12"/>
  <c r="BF225" i="12"/>
  <c r="BG225" i="12"/>
  <c r="BO225" i="12"/>
  <c r="BV225" i="12"/>
  <c r="BW225" i="12"/>
  <c r="CE225" i="12"/>
  <c r="CL225" i="12"/>
  <c r="CM225" i="12"/>
  <c r="CU225" i="12"/>
  <c r="DB225" i="12"/>
  <c r="DC225" i="12"/>
  <c r="DK225" i="12"/>
  <c r="DR225" i="12"/>
  <c r="DS225" i="12"/>
  <c r="DX225" i="12"/>
  <c r="DZ225" i="12"/>
  <c r="EF225" i="12"/>
  <c r="EG225" i="12"/>
  <c r="EI225" i="12"/>
  <c r="EN225" i="12"/>
  <c r="EQ225" i="12"/>
  <c r="ES225" i="12"/>
  <c r="EW225" i="12"/>
  <c r="B226" i="12"/>
  <c r="P226" i="12" s="1"/>
  <c r="C226" i="12"/>
  <c r="G226" i="12"/>
  <c r="H226" i="12"/>
  <c r="O226" i="12"/>
  <c r="R226" i="12"/>
  <c r="T226" i="12"/>
  <c r="Z226" i="12"/>
  <c r="AF226" i="12"/>
  <c r="AG226" i="12"/>
  <c r="AN226" i="12"/>
  <c r="AR226" i="12"/>
  <c r="AU226" i="12"/>
  <c r="AZ226" i="12"/>
  <c r="BE226" i="12"/>
  <c r="BF226" i="12"/>
  <c r="BM226" i="12"/>
  <c r="BS226" i="12"/>
  <c r="BT226" i="12"/>
  <c r="CA226" i="12"/>
  <c r="CD226" i="12"/>
  <c r="CF226" i="12"/>
  <c r="CL226" i="12"/>
  <c r="CR226" i="12"/>
  <c r="CS226" i="12"/>
  <c r="CZ226" i="12"/>
  <c r="DD226" i="12"/>
  <c r="DG226" i="12"/>
  <c r="DL226" i="12"/>
  <c r="DQ226" i="12"/>
  <c r="DR226" i="12"/>
  <c r="DY226" i="12"/>
  <c r="EE226" i="12"/>
  <c r="EF226" i="12"/>
  <c r="EM226" i="12"/>
  <c r="EP226" i="12"/>
  <c r="ER226" i="12"/>
  <c r="EX226" i="12"/>
  <c r="B227" i="12"/>
  <c r="C227" i="12"/>
  <c r="F227" i="12"/>
  <c r="G227" i="12"/>
  <c r="I227" i="12"/>
  <c r="K227" i="12"/>
  <c r="N227" i="12"/>
  <c r="O227" i="12"/>
  <c r="P227" i="12"/>
  <c r="Q227" i="12"/>
  <c r="S227" i="12"/>
  <c r="V227" i="12"/>
  <c r="W227" i="12"/>
  <c r="X227" i="12"/>
  <c r="Y227" i="12"/>
  <c r="AA227" i="12"/>
  <c r="AB227" i="12"/>
  <c r="AC227" i="12"/>
  <c r="AE227" i="12"/>
  <c r="AF227" i="12"/>
  <c r="AG227" i="12"/>
  <c r="AI227" i="12"/>
  <c r="AJ227" i="12"/>
  <c r="AK227" i="12"/>
  <c r="AL227" i="12"/>
  <c r="AN227" i="12"/>
  <c r="AO227" i="12"/>
  <c r="AQ227" i="12"/>
  <c r="AR227" i="12"/>
  <c r="AS227" i="12"/>
  <c r="AT227" i="12"/>
  <c r="AU227" i="12"/>
  <c r="AW227" i="12"/>
  <c r="AY227" i="12"/>
  <c r="AZ227" i="12"/>
  <c r="BA227" i="12"/>
  <c r="BB227" i="12"/>
  <c r="BC227" i="12"/>
  <c r="BD227" i="12"/>
  <c r="BE227" i="12"/>
  <c r="BG227" i="12"/>
  <c r="BH227" i="12"/>
  <c r="BI227" i="12"/>
  <c r="BJ227" i="12"/>
  <c r="BK227" i="12"/>
  <c r="BL227" i="12"/>
  <c r="BM227" i="12"/>
  <c r="BO227" i="12"/>
  <c r="BP227" i="12"/>
  <c r="BQ227" i="12"/>
  <c r="BR227" i="12"/>
  <c r="BS227" i="12"/>
  <c r="BT227" i="12"/>
  <c r="BU227" i="12"/>
  <c r="BW227" i="12"/>
  <c r="BX227" i="12"/>
  <c r="BY227" i="12"/>
  <c r="BZ227" i="12"/>
  <c r="CA227" i="12"/>
  <c r="CB227" i="12"/>
  <c r="CC227" i="12"/>
  <c r="CE227" i="12"/>
  <c r="CF227" i="12"/>
  <c r="CG227" i="12"/>
  <c r="CH227" i="12"/>
  <c r="CI227" i="12"/>
  <c r="CJ227" i="12"/>
  <c r="CK227" i="12"/>
  <c r="CM227" i="12"/>
  <c r="CN227" i="12"/>
  <c r="CO227" i="12"/>
  <c r="CP227" i="12"/>
  <c r="CQ227" i="12"/>
  <c r="CR227" i="12"/>
  <c r="CS227" i="12"/>
  <c r="CU227" i="12"/>
  <c r="CV227" i="12"/>
  <c r="CW227" i="12"/>
  <c r="CX227" i="12"/>
  <c r="CY227" i="12"/>
  <c r="CZ227" i="12"/>
  <c r="DA227" i="12"/>
  <c r="DC227" i="12"/>
  <c r="DD227" i="12"/>
  <c r="DE227" i="12"/>
  <c r="DF227" i="12"/>
  <c r="DG227" i="12"/>
  <c r="DH227" i="12"/>
  <c r="DI227" i="12"/>
  <c r="DK227" i="12"/>
  <c r="DL227" i="12"/>
  <c r="DM227" i="12"/>
  <c r="DN227" i="12"/>
  <c r="DO227" i="12"/>
  <c r="DP227" i="12"/>
  <c r="DQ227" i="12"/>
  <c r="DS227" i="12"/>
  <c r="DT227" i="12"/>
  <c r="DU227" i="12"/>
  <c r="DV227" i="12"/>
  <c r="DW227" i="12"/>
  <c r="DX227" i="12"/>
  <c r="DY227" i="12"/>
  <c r="EA227" i="12"/>
  <c r="EB227" i="12"/>
  <c r="EC227" i="12"/>
  <c r="ED227" i="12"/>
  <c r="EE227" i="12"/>
  <c r="EF227" i="12"/>
  <c r="EG227" i="12"/>
  <c r="EI227" i="12"/>
  <c r="EJ227" i="12"/>
  <c r="EK227" i="12"/>
  <c r="EL227" i="12"/>
  <c r="EM227" i="12"/>
  <c r="EN227" i="12"/>
  <c r="EO227" i="12"/>
  <c r="EQ227" i="12"/>
  <c r="ER227" i="12"/>
  <c r="ES227" i="12"/>
  <c r="ET227" i="12"/>
  <c r="EU227" i="12"/>
  <c r="EV227" i="12"/>
  <c r="EW227" i="12"/>
  <c r="B228" i="12"/>
  <c r="C228" i="12"/>
  <c r="D228" i="12"/>
  <c r="F228" i="12"/>
  <c r="G228" i="12"/>
  <c r="L228" i="12"/>
  <c r="O228" i="12"/>
  <c r="P228" i="12"/>
  <c r="R228" i="12"/>
  <c r="U228" i="12"/>
  <c r="V228" i="12"/>
  <c r="Z228" i="12"/>
  <c r="AD228" i="12"/>
  <c r="AE228" i="12"/>
  <c r="AH228" i="12"/>
  <c r="AI228" i="12"/>
  <c r="AJ228" i="12"/>
  <c r="AN228" i="12"/>
  <c r="AR228" i="12"/>
  <c r="AS228" i="12"/>
  <c r="AV228" i="12"/>
  <c r="AX228" i="12"/>
  <c r="AZ228" i="12"/>
  <c r="BB228" i="12"/>
  <c r="BG228" i="12"/>
  <c r="BI228" i="12"/>
  <c r="BJ228" i="12"/>
  <c r="BK228" i="12"/>
  <c r="BO228" i="12"/>
  <c r="BR228" i="12"/>
  <c r="BT228" i="12"/>
  <c r="BX228" i="12"/>
  <c r="BY228" i="12"/>
  <c r="CA228" i="12"/>
  <c r="CB228" i="12"/>
  <c r="CG228" i="12"/>
  <c r="CJ228" i="12"/>
  <c r="CL228" i="12"/>
  <c r="CM228" i="12"/>
  <c r="CP228" i="12"/>
  <c r="CQ228" i="12"/>
  <c r="CU228" i="12"/>
  <c r="CY228" i="12"/>
  <c r="CZ228" i="12"/>
  <c r="DC228" i="12"/>
  <c r="DD228" i="12"/>
  <c r="DE228" i="12"/>
  <c r="DJ228" i="12"/>
  <c r="DM228" i="12"/>
  <c r="DN228" i="12"/>
  <c r="DR228" i="12"/>
  <c r="DS228" i="12"/>
  <c r="DU228" i="12"/>
  <c r="DW228" i="12"/>
  <c r="EB228" i="12"/>
  <c r="ED228" i="12"/>
  <c r="EE228" i="12"/>
  <c r="EF228" i="12"/>
  <c r="EJ228" i="12"/>
  <c r="EM228" i="12"/>
  <c r="EP228" i="12"/>
  <c r="EQ228" i="12"/>
  <c r="ES228" i="12"/>
  <c r="ET228" i="12"/>
  <c r="EV228" i="12"/>
  <c r="B229" i="12"/>
  <c r="K229" i="12" s="1"/>
  <c r="C229" i="12"/>
  <c r="I229" i="12"/>
  <c r="J229" i="12"/>
  <c r="N229" i="12"/>
  <c r="T229" i="12"/>
  <c r="U229" i="12"/>
  <c r="AA229" i="12"/>
  <c r="AG229" i="12"/>
  <c r="AH229" i="12"/>
  <c r="AL229" i="12"/>
  <c r="AS229" i="12"/>
  <c r="AT229" i="12"/>
  <c r="AY229" i="12"/>
  <c r="BE229" i="12"/>
  <c r="BF229" i="12"/>
  <c r="BK229" i="12"/>
  <c r="BQ229" i="12"/>
  <c r="BR229" i="12"/>
  <c r="BW229" i="12"/>
  <c r="CD229" i="12"/>
  <c r="CE229" i="12"/>
  <c r="CI229" i="12"/>
  <c r="CO229" i="12"/>
  <c r="CP229" i="12"/>
  <c r="CV229" i="12"/>
  <c r="DB229" i="12"/>
  <c r="DC229" i="12"/>
  <c r="DG229" i="12"/>
  <c r="DN229" i="12"/>
  <c r="DO229" i="12"/>
  <c r="DT229" i="12"/>
  <c r="DZ229" i="12"/>
  <c r="EA229" i="12"/>
  <c r="EF229" i="12"/>
  <c r="EK229" i="12"/>
  <c r="EL229" i="12"/>
  <c r="EP229" i="12"/>
  <c r="EV229" i="12"/>
  <c r="EW229" i="12"/>
  <c r="B230" i="12"/>
  <c r="C230" i="12"/>
  <c r="F230" i="12" s="1"/>
  <c r="D230" i="12"/>
  <c r="E230" i="12"/>
  <c r="G230" i="12"/>
  <c r="H230" i="12"/>
  <c r="I230" i="12"/>
  <c r="J230" i="12"/>
  <c r="L230" i="12"/>
  <c r="M230" i="12"/>
  <c r="O230" i="12"/>
  <c r="P230" i="12"/>
  <c r="Q230" i="12"/>
  <c r="R230" i="12"/>
  <c r="T230" i="12"/>
  <c r="U230" i="12"/>
  <c r="W230" i="12"/>
  <c r="X230" i="12"/>
  <c r="Y230" i="12"/>
  <c r="Z230" i="12"/>
  <c r="AB230" i="12"/>
  <c r="AC230" i="12"/>
  <c r="AE230" i="12"/>
  <c r="AF230" i="12"/>
  <c r="AG230" i="12"/>
  <c r="AH230" i="12"/>
  <c r="AJ230" i="12"/>
  <c r="AK230" i="12"/>
  <c r="AM230" i="12"/>
  <c r="AN230" i="12"/>
  <c r="AO230" i="12"/>
  <c r="AP230" i="12"/>
  <c r="AR230" i="12"/>
  <c r="AS230" i="12"/>
  <c r="AU230" i="12"/>
  <c r="AV230" i="12"/>
  <c r="AW230" i="12"/>
  <c r="AX230" i="12"/>
  <c r="AZ230" i="12"/>
  <c r="BA230" i="12"/>
  <c r="BC230" i="12"/>
  <c r="BD230" i="12"/>
  <c r="BE230" i="12"/>
  <c r="BF230" i="12"/>
  <c r="BH230" i="12"/>
  <c r="BI230" i="12"/>
  <c r="BK230" i="12"/>
  <c r="BL230" i="12"/>
  <c r="BM230" i="12"/>
  <c r="BN230" i="12"/>
  <c r="BP230" i="12"/>
  <c r="BQ230" i="12"/>
  <c r="BS230" i="12"/>
  <c r="BT230" i="12"/>
  <c r="BU230" i="12"/>
  <c r="BV230" i="12"/>
  <c r="BX230" i="12"/>
  <c r="BY230" i="12"/>
  <c r="CA230" i="12"/>
  <c r="CB230" i="12"/>
  <c r="CC230" i="12"/>
  <c r="CD230" i="12"/>
  <c r="CF230" i="12"/>
  <c r="CG230" i="12"/>
  <c r="CI230" i="12"/>
  <c r="CJ230" i="12"/>
  <c r="CK230" i="12"/>
  <c r="CL230" i="12"/>
  <c r="CN230" i="12"/>
  <c r="CO230" i="12"/>
  <c r="CQ230" i="12"/>
  <c r="CR230" i="12"/>
  <c r="CS230" i="12"/>
  <c r="CT230" i="12"/>
  <c r="CV230" i="12"/>
  <c r="CW230" i="12"/>
  <c r="CY230" i="12"/>
  <c r="CZ230" i="12"/>
  <c r="DA230" i="12"/>
  <c r="DB230" i="12"/>
  <c r="DD230" i="12"/>
  <c r="DE230" i="12"/>
  <c r="DG230" i="12"/>
  <c r="DH230" i="12"/>
  <c r="DI230" i="12"/>
  <c r="DJ230" i="12"/>
  <c r="DL230" i="12"/>
  <c r="DM230" i="12"/>
  <c r="DO230" i="12"/>
  <c r="DP230" i="12"/>
  <c r="DQ230" i="12"/>
  <c r="DR230" i="12"/>
  <c r="DT230" i="12"/>
  <c r="DU230" i="12"/>
  <c r="DW230" i="12"/>
  <c r="DX230" i="12"/>
  <c r="DY230" i="12"/>
  <c r="DZ230" i="12"/>
  <c r="EB230" i="12"/>
  <c r="EC230" i="12"/>
  <c r="EE230" i="12"/>
  <c r="EF230" i="12"/>
  <c r="EG230" i="12"/>
  <c r="EH230" i="12"/>
  <c r="EJ230" i="12"/>
  <c r="EK230" i="12"/>
  <c r="EM230" i="12"/>
  <c r="EN230" i="12"/>
  <c r="EO230" i="12"/>
  <c r="EP230" i="12"/>
  <c r="ER230" i="12"/>
  <c r="ES230" i="12"/>
  <c r="EU230" i="12"/>
  <c r="EV230" i="12"/>
  <c r="EW230" i="12"/>
  <c r="EX230" i="12"/>
  <c r="B231" i="12"/>
  <c r="C231" i="12"/>
  <c r="N231" i="12" s="1"/>
  <c r="D231" i="12"/>
  <c r="X231" i="12"/>
  <c r="AT231" i="12"/>
  <c r="AU231" i="12"/>
  <c r="BO231" i="12"/>
  <c r="CJ231" i="12"/>
  <c r="CK231" i="12"/>
  <c r="DF231" i="12"/>
  <c r="EA231" i="12"/>
  <c r="EB231" i="12"/>
  <c r="EV231" i="12"/>
  <c r="B232" i="12"/>
  <c r="N232" i="12" s="1"/>
  <c r="C232" i="12"/>
  <c r="F232" i="12" s="1"/>
  <c r="E232" i="12"/>
  <c r="J232" i="12"/>
  <c r="K232" i="12"/>
  <c r="M232" i="12"/>
  <c r="O232" i="12"/>
  <c r="U232" i="12"/>
  <c r="V232" i="12"/>
  <c r="W232" i="12"/>
  <c r="Z232" i="12"/>
  <c r="AE232" i="12"/>
  <c r="AF232" i="12"/>
  <c r="AH232" i="12"/>
  <c r="AK232" i="12"/>
  <c r="AP232" i="12"/>
  <c r="AQ232" i="12"/>
  <c r="AS232" i="12"/>
  <c r="AU232" i="12"/>
  <c r="BA232" i="12"/>
  <c r="BB232" i="12"/>
  <c r="BC232" i="12"/>
  <c r="BF232" i="12"/>
  <c r="BK232" i="12"/>
  <c r="BL232" i="12"/>
  <c r="BN232" i="12"/>
  <c r="BQ232" i="12"/>
  <c r="BV232" i="12"/>
  <c r="BW232" i="12"/>
  <c r="BY232" i="12"/>
  <c r="CA232" i="12"/>
  <c r="CG232" i="12"/>
  <c r="CH232" i="12"/>
  <c r="CI232" i="12"/>
  <c r="CL232" i="12"/>
  <c r="CQ232" i="12"/>
  <c r="CR232" i="12"/>
  <c r="CT232" i="12"/>
  <c r="CW232" i="12"/>
  <c r="DB232" i="12"/>
  <c r="DC232" i="12"/>
  <c r="DE232" i="12"/>
  <c r="DG232" i="12"/>
  <c r="DM232" i="12"/>
  <c r="DN232" i="12"/>
  <c r="DO232" i="12"/>
  <c r="DR232" i="12"/>
  <c r="DW232" i="12"/>
  <c r="DX232" i="12"/>
  <c r="DZ232" i="12"/>
  <c r="EC232" i="12"/>
  <c r="EH232" i="12"/>
  <c r="EI232" i="12"/>
  <c r="EK232" i="12"/>
  <c r="EM232" i="12"/>
  <c r="ES232" i="12"/>
  <c r="ET232" i="12"/>
  <c r="EU232" i="12"/>
  <c r="EX232" i="12"/>
  <c r="B233" i="12"/>
  <c r="C233" i="12"/>
  <c r="D233" i="12"/>
  <c r="E233" i="12"/>
  <c r="F233" i="12"/>
  <c r="G233" i="12"/>
  <c r="J233" i="12"/>
  <c r="L233" i="12"/>
  <c r="M233" i="12"/>
  <c r="N233" i="12"/>
  <c r="O233" i="12"/>
  <c r="Q233" i="12"/>
  <c r="R233" i="12"/>
  <c r="T233" i="12"/>
  <c r="U233" i="12"/>
  <c r="V233" i="12"/>
  <c r="W233" i="12"/>
  <c r="Y233" i="12"/>
  <c r="Z233" i="12"/>
  <c r="AB233" i="12"/>
  <c r="AC233" i="12"/>
  <c r="AD233" i="12"/>
  <c r="AE233" i="12"/>
  <c r="AG233" i="12"/>
  <c r="AH233" i="12"/>
  <c r="AJ233" i="12"/>
  <c r="AK233" i="12"/>
  <c r="AL233" i="12"/>
  <c r="AM233" i="12"/>
  <c r="AO233" i="12"/>
  <c r="AP233" i="12"/>
  <c r="AR233" i="12"/>
  <c r="AS233" i="12"/>
  <c r="AT233" i="12"/>
  <c r="AU233" i="12"/>
  <c r="AW233" i="12"/>
  <c r="AX233" i="12"/>
  <c r="AZ233" i="12"/>
  <c r="BA233" i="12"/>
  <c r="BB233" i="12"/>
  <c r="BC233" i="12"/>
  <c r="BE233" i="12"/>
  <c r="BF233" i="12"/>
  <c r="BH233" i="12"/>
  <c r="BI233" i="12"/>
  <c r="BJ233" i="12"/>
  <c r="BK233" i="12"/>
  <c r="BM233" i="12"/>
  <c r="BN233" i="12"/>
  <c r="BP233" i="12"/>
  <c r="BQ233" i="12"/>
  <c r="BR233" i="12"/>
  <c r="BS233" i="12"/>
  <c r="BU233" i="12"/>
  <c r="BV233" i="12"/>
  <c r="BX233" i="12"/>
  <c r="BY233" i="12"/>
  <c r="BZ233" i="12"/>
  <c r="CA233" i="12"/>
  <c r="CC233" i="12"/>
  <c r="CD233" i="12"/>
  <c r="CF233" i="12"/>
  <c r="CG233" i="12"/>
  <c r="CH233" i="12"/>
  <c r="CI233" i="12"/>
  <c r="CK233" i="12"/>
  <c r="CL233" i="12"/>
  <c r="CN233" i="12"/>
  <c r="CO233" i="12"/>
  <c r="CP233" i="12"/>
  <c r="CQ233" i="12"/>
  <c r="CS233" i="12"/>
  <c r="CT233" i="12"/>
  <c r="CV233" i="12"/>
  <c r="CW233" i="12"/>
  <c r="CX233" i="12"/>
  <c r="CY233" i="12"/>
  <c r="DA233" i="12"/>
  <c r="DB233" i="12"/>
  <c r="DD233" i="12"/>
  <c r="DE233" i="12"/>
  <c r="DF233" i="12"/>
  <c r="DG233" i="12"/>
  <c r="DI233" i="12"/>
  <c r="DJ233" i="12"/>
  <c r="DL233" i="12"/>
  <c r="DM233" i="12"/>
  <c r="DN233" i="12"/>
  <c r="DO233" i="12"/>
  <c r="DQ233" i="12"/>
  <c r="DR233" i="12"/>
  <c r="DT233" i="12"/>
  <c r="DU233" i="12"/>
  <c r="DV233" i="12"/>
  <c r="DW233" i="12"/>
  <c r="DY233" i="12"/>
  <c r="DZ233" i="12"/>
  <c r="EB233" i="12"/>
  <c r="EC233" i="12"/>
  <c r="ED233" i="12"/>
  <c r="EE233" i="12"/>
  <c r="EG233" i="12"/>
  <c r="EH233" i="12"/>
  <c r="EJ233" i="12"/>
  <c r="EK233" i="12"/>
  <c r="EL233" i="12"/>
  <c r="EM233" i="12"/>
  <c r="EO233" i="12"/>
  <c r="EP233" i="12"/>
  <c r="ER233" i="12"/>
  <c r="ES233" i="12"/>
  <c r="ET233" i="12"/>
  <c r="EU233" i="12"/>
  <c r="EW233" i="12"/>
  <c r="EX233" i="12"/>
  <c r="B234" i="12"/>
  <c r="C234" i="12"/>
  <c r="D234" i="12" s="1"/>
  <c r="E234" i="12"/>
  <c r="K234" i="12"/>
  <c r="L234" i="12"/>
  <c r="M234" i="12"/>
  <c r="P234" i="12"/>
  <c r="U234" i="12"/>
  <c r="V234" i="12"/>
  <c r="X234" i="12"/>
  <c r="AA234" i="12"/>
  <c r="AF234" i="12"/>
  <c r="AG234" i="12"/>
  <c r="AI234" i="12"/>
  <c r="AK234" i="12"/>
  <c r="AQ234" i="12"/>
  <c r="AR234" i="12"/>
  <c r="AS234" i="12"/>
  <c r="AU234" i="12"/>
  <c r="AZ234" i="12"/>
  <c r="BA234" i="12"/>
  <c r="BB234" i="12"/>
  <c r="BD234" i="12"/>
  <c r="BI234" i="12"/>
  <c r="BJ234" i="12"/>
  <c r="BK234" i="12"/>
  <c r="BM234" i="12"/>
  <c r="BR234" i="12"/>
  <c r="BS234" i="12"/>
  <c r="BT234" i="12"/>
  <c r="BV234" i="12"/>
  <c r="BZ234" i="12"/>
  <c r="CA234" i="12"/>
  <c r="CB234" i="12"/>
  <c r="CD234" i="12"/>
  <c r="CH234" i="12"/>
  <c r="CI234" i="12"/>
  <c r="CJ234" i="12"/>
  <c r="CL234" i="12"/>
  <c r="CP234" i="12"/>
  <c r="CQ234" i="12"/>
  <c r="CR234" i="12"/>
  <c r="CT234" i="12"/>
  <c r="CX234" i="12"/>
  <c r="CY234" i="12"/>
  <c r="CZ234" i="12"/>
  <c r="DB234" i="12"/>
  <c r="DF234" i="12"/>
  <c r="DG234" i="12"/>
  <c r="DH234" i="12"/>
  <c r="DJ234" i="12"/>
  <c r="DN234" i="12"/>
  <c r="DO234" i="12"/>
  <c r="DP234" i="12"/>
  <c r="DR234" i="12"/>
  <c r="DV234" i="12"/>
  <c r="DW234" i="12"/>
  <c r="DX234" i="12"/>
  <c r="DZ234" i="12"/>
  <c r="ED234" i="12"/>
  <c r="EE234" i="12"/>
  <c r="EF234" i="12"/>
  <c r="EH234" i="12"/>
  <c r="EL234" i="12"/>
  <c r="EM234" i="12"/>
  <c r="EN234" i="12"/>
  <c r="EP234" i="12"/>
  <c r="ET234" i="12"/>
  <c r="EU234" i="12"/>
  <c r="EV234" i="12"/>
  <c r="EX234" i="12"/>
  <c r="B235" i="12"/>
  <c r="C235" i="12"/>
  <c r="H235" i="12" s="1"/>
  <c r="E235" i="12"/>
  <c r="F235" i="12"/>
  <c r="G235" i="12"/>
  <c r="I235" i="12"/>
  <c r="K235" i="12"/>
  <c r="M235" i="12"/>
  <c r="N235" i="12"/>
  <c r="O235" i="12"/>
  <c r="Q235" i="12"/>
  <c r="S235" i="12"/>
  <c r="U235" i="12"/>
  <c r="V235" i="12"/>
  <c r="W235" i="12"/>
  <c r="Y235" i="12"/>
  <c r="AA235" i="12"/>
  <c r="AB235" i="12"/>
  <c r="AC235" i="12"/>
  <c r="AD235" i="12"/>
  <c r="AE235" i="12"/>
  <c r="AG235" i="12"/>
  <c r="AI235" i="12"/>
  <c r="AJ235" i="12"/>
  <c r="AK235" i="12"/>
  <c r="AL235" i="12"/>
  <c r="AM235" i="12"/>
  <c r="AO235" i="12"/>
  <c r="AQ235" i="12"/>
  <c r="AR235" i="12"/>
  <c r="AS235" i="12"/>
  <c r="AT235" i="12"/>
  <c r="AU235" i="12"/>
  <c r="AW235" i="12"/>
  <c r="AY235" i="12"/>
  <c r="AZ235" i="12"/>
  <c r="BA235" i="12"/>
  <c r="BB235" i="12"/>
  <c r="BC235" i="12"/>
  <c r="BE235" i="12"/>
  <c r="BG235" i="12"/>
  <c r="BH235" i="12"/>
  <c r="BI235" i="12"/>
  <c r="BJ235" i="12"/>
  <c r="BK235" i="12"/>
  <c r="BM235" i="12"/>
  <c r="BO235" i="12"/>
  <c r="BP235" i="12"/>
  <c r="BQ235" i="12"/>
  <c r="BR235" i="12"/>
  <c r="BS235" i="12"/>
  <c r="BU235" i="12"/>
  <c r="BW235" i="12"/>
  <c r="BX235" i="12"/>
  <c r="BY235" i="12"/>
  <c r="BZ235" i="12"/>
  <c r="CA235" i="12"/>
  <c r="CC235" i="12"/>
  <c r="CE235" i="12"/>
  <c r="CF235" i="12"/>
  <c r="CG235" i="12"/>
  <c r="CH235" i="12"/>
  <c r="CI235" i="12"/>
  <c r="CK235" i="12"/>
  <c r="CM235" i="12"/>
  <c r="CN235" i="12"/>
  <c r="CO235" i="12"/>
  <c r="CP235" i="12"/>
  <c r="CQ235" i="12"/>
  <c r="CS235" i="12"/>
  <c r="CU235" i="12"/>
  <c r="CV235" i="12"/>
  <c r="CW235" i="12"/>
  <c r="CX235" i="12"/>
  <c r="CY235" i="12"/>
  <c r="DA235" i="12"/>
  <c r="DC235" i="12"/>
  <c r="DD235" i="12"/>
  <c r="DE235" i="12"/>
  <c r="DF235" i="12"/>
  <c r="DG235" i="12"/>
  <c r="DI235" i="12"/>
  <c r="DK235" i="12"/>
  <c r="DL235" i="12"/>
  <c r="DM235" i="12"/>
  <c r="DN235" i="12"/>
  <c r="DO235" i="12"/>
  <c r="DQ235" i="12"/>
  <c r="DS235" i="12"/>
  <c r="DT235" i="12"/>
  <c r="DU235" i="12"/>
  <c r="DV235" i="12"/>
  <c r="DW235" i="12"/>
  <c r="DY235" i="12"/>
  <c r="EA235" i="12"/>
  <c r="EB235" i="12"/>
  <c r="EC235" i="12"/>
  <c r="ED235" i="12"/>
  <c r="EE235" i="12"/>
  <c r="EG235" i="12"/>
  <c r="EI235" i="12"/>
  <c r="EJ235" i="12"/>
  <c r="EK235" i="12"/>
  <c r="EL235" i="12"/>
  <c r="EM235" i="12"/>
  <c r="EO235" i="12"/>
  <c r="EQ235" i="12"/>
  <c r="ER235" i="12"/>
  <c r="ES235" i="12"/>
  <c r="ET235" i="12"/>
  <c r="EU235" i="12"/>
  <c r="EW235" i="12"/>
  <c r="B236" i="12"/>
  <c r="K236" i="12" s="1"/>
  <c r="C236" i="12"/>
  <c r="G236" i="12" s="1"/>
  <c r="D236" i="12"/>
  <c r="E236" i="12"/>
  <c r="F236" i="12"/>
  <c r="H236" i="12"/>
  <c r="J236" i="12"/>
  <c r="L236" i="12"/>
  <c r="M236" i="12"/>
  <c r="N236" i="12"/>
  <c r="P236" i="12"/>
  <c r="R236" i="12"/>
  <c r="T236" i="12"/>
  <c r="U236" i="12"/>
  <c r="V236" i="12"/>
  <c r="X236" i="12"/>
  <c r="Z236" i="12"/>
  <c r="AB236" i="12"/>
  <c r="AC236" i="12"/>
  <c r="AD236" i="12"/>
  <c r="AF236" i="12"/>
  <c r="AH236" i="12"/>
  <c r="AI236" i="12"/>
  <c r="AJ236" i="12"/>
  <c r="AK236" i="12"/>
  <c r="AL236" i="12"/>
  <c r="AN236" i="12"/>
  <c r="AP236" i="12"/>
  <c r="AQ236" i="12"/>
  <c r="AR236" i="12"/>
  <c r="AS236" i="12"/>
  <c r="AT236" i="12"/>
  <c r="AV236" i="12"/>
  <c r="AX236" i="12"/>
  <c r="AY236" i="12"/>
  <c r="AZ236" i="12"/>
  <c r="BA236" i="12"/>
  <c r="BB236" i="12"/>
  <c r="BD236" i="12"/>
  <c r="BF236" i="12"/>
  <c r="BG236" i="12"/>
  <c r="BH236" i="12"/>
  <c r="BI236" i="12"/>
  <c r="BJ236" i="12"/>
  <c r="BL236" i="12"/>
  <c r="BN236" i="12"/>
  <c r="BO236" i="12"/>
  <c r="BP236" i="12"/>
  <c r="BQ236" i="12"/>
  <c r="BR236" i="12"/>
  <c r="BT236" i="12"/>
  <c r="BV236" i="12"/>
  <c r="BW236" i="12"/>
  <c r="BX236" i="12"/>
  <c r="BY236" i="12"/>
  <c r="BZ236" i="12"/>
  <c r="CB236" i="12"/>
  <c r="CD236" i="12"/>
  <c r="CE236" i="12"/>
  <c r="CF236" i="12"/>
  <c r="CG236" i="12"/>
  <c r="CH236" i="12"/>
  <c r="CJ236" i="12"/>
  <c r="CL236" i="12"/>
  <c r="CM236" i="12"/>
  <c r="CN236" i="12"/>
  <c r="CO236" i="12"/>
  <c r="CP236" i="12"/>
  <c r="CR236" i="12"/>
  <c r="CT236" i="12"/>
  <c r="CU236" i="12"/>
  <c r="CV236" i="12"/>
  <c r="CW236" i="12"/>
  <c r="CX236" i="12"/>
  <c r="CZ236" i="12"/>
  <c r="DB236" i="12"/>
  <c r="DC236" i="12"/>
  <c r="DD236" i="12"/>
  <c r="DE236" i="12"/>
  <c r="DF236" i="12"/>
  <c r="DH236" i="12"/>
  <c r="DJ236" i="12"/>
  <c r="DK236" i="12"/>
  <c r="DL236" i="12"/>
  <c r="DM236" i="12"/>
  <c r="DN236" i="12"/>
  <c r="DP236" i="12"/>
  <c r="DR236" i="12"/>
  <c r="DS236" i="12"/>
  <c r="DT236" i="12"/>
  <c r="DU236" i="12"/>
  <c r="DV236" i="12"/>
  <c r="DX236" i="12"/>
  <c r="DZ236" i="12"/>
  <c r="EA236" i="12"/>
  <c r="EB236" i="12"/>
  <c r="EC236" i="12"/>
  <c r="ED236" i="12"/>
  <c r="EF236" i="12"/>
  <c r="EH236" i="12"/>
  <c r="EI236" i="12"/>
  <c r="EJ236" i="12"/>
  <c r="EK236" i="12"/>
  <c r="EL236" i="12"/>
  <c r="EN236" i="12"/>
  <c r="EP236" i="12"/>
  <c r="EQ236" i="12"/>
  <c r="ER236" i="12"/>
  <c r="ES236" i="12"/>
  <c r="ET236" i="12"/>
  <c r="EV236" i="12"/>
  <c r="EX236" i="12"/>
  <c r="B237" i="12"/>
  <c r="C237" i="12"/>
  <c r="K237" i="12" s="1"/>
  <c r="S237" i="12"/>
  <c r="AI237" i="12"/>
  <c r="AY237" i="12"/>
  <c r="BO237" i="12"/>
  <c r="CE237" i="12"/>
  <c r="CU237" i="12"/>
  <c r="DK237" i="12"/>
  <c r="EA237" i="12"/>
  <c r="EQ237" i="12"/>
  <c r="B238" i="12"/>
  <c r="C238" i="12"/>
  <c r="D238" i="12" s="1"/>
  <c r="J238" i="12"/>
  <c r="S238" i="12"/>
  <c r="Z238" i="12"/>
  <c r="AI238" i="12"/>
  <c r="AP238" i="12"/>
  <c r="AY238" i="12"/>
  <c r="BF238" i="12"/>
  <c r="BO238" i="12"/>
  <c r="BV238" i="12"/>
  <c r="CE238" i="12"/>
  <c r="CL238" i="12"/>
  <c r="CU238" i="12"/>
  <c r="DB238" i="12"/>
  <c r="DK238" i="12"/>
  <c r="DR238" i="12"/>
  <c r="EA238" i="12"/>
  <c r="EH238" i="12"/>
  <c r="EQ238" i="12"/>
  <c r="EX238" i="12"/>
  <c r="B239" i="12"/>
  <c r="S239" i="12" s="1"/>
  <c r="C239" i="12"/>
  <c r="E239" i="12" s="1"/>
  <c r="J239" i="12"/>
  <c r="Q239" i="12"/>
  <c r="R239" i="12"/>
  <c r="Z239" i="12"/>
  <c r="AG239" i="12"/>
  <c r="AH239" i="12"/>
  <c r="AP239" i="12"/>
  <c r="AW239" i="12"/>
  <c r="AX239" i="12"/>
  <c r="BF239" i="12"/>
  <c r="BM239" i="12"/>
  <c r="BN239" i="12"/>
  <c r="BV239" i="12"/>
  <c r="CC239" i="12"/>
  <c r="CD239" i="12"/>
  <c r="CL239" i="12"/>
  <c r="CS239" i="12"/>
  <c r="CT239" i="12"/>
  <c r="DB239" i="12"/>
  <c r="DI239" i="12"/>
  <c r="DJ239" i="12"/>
  <c r="DR239" i="12"/>
  <c r="DY239" i="12"/>
  <c r="DZ239" i="12"/>
  <c r="EH239" i="12"/>
  <c r="EO239" i="12"/>
  <c r="EP239" i="12"/>
  <c r="EX239" i="12"/>
  <c r="B240" i="12"/>
  <c r="R240" i="12" s="1"/>
  <c r="C240" i="12"/>
  <c r="D240" i="12"/>
  <c r="H240" i="12"/>
  <c r="L240" i="12"/>
  <c r="P240" i="12"/>
  <c r="Q240" i="12"/>
  <c r="T240" i="12"/>
  <c r="X240" i="12"/>
  <c r="AB240" i="12"/>
  <c r="AF240" i="12"/>
  <c r="AG240" i="12"/>
  <c r="AJ240" i="12"/>
  <c r="AN240" i="12"/>
  <c r="AR240" i="12"/>
  <c r="AV240" i="12"/>
  <c r="AW240" i="12"/>
  <c r="AZ240" i="12"/>
  <c r="BD240" i="12"/>
  <c r="BH240" i="12"/>
  <c r="BL240" i="12"/>
  <c r="BM240" i="12"/>
  <c r="BP240" i="12"/>
  <c r="BT240" i="12"/>
  <c r="BX240" i="12"/>
  <c r="CB240" i="12"/>
  <c r="CC240" i="12"/>
  <c r="CF240" i="12"/>
  <c r="CJ240" i="12"/>
  <c r="CN240" i="12"/>
  <c r="CR240" i="12"/>
  <c r="CS240" i="12"/>
  <c r="CV240" i="12"/>
  <c r="CZ240" i="12"/>
  <c r="DD240" i="12"/>
  <c r="DH240" i="12"/>
  <c r="DI240" i="12"/>
  <c r="DL240" i="12"/>
  <c r="DP240" i="12"/>
  <c r="DT240" i="12"/>
  <c r="DX240" i="12"/>
  <c r="DY240" i="12"/>
  <c r="EB240" i="12"/>
  <c r="EF240" i="12"/>
  <c r="EJ240" i="12"/>
  <c r="EN240" i="12"/>
  <c r="EO240" i="12"/>
  <c r="ER240" i="12"/>
  <c r="EV240" i="12"/>
  <c r="B241" i="12"/>
  <c r="C241" i="12"/>
  <c r="G241" i="12" s="1"/>
  <c r="I241" i="12"/>
  <c r="S241" i="12"/>
  <c r="Y241" i="12"/>
  <c r="AI241" i="12"/>
  <c r="AO241" i="12"/>
  <c r="AY241" i="12"/>
  <c r="BE241" i="12"/>
  <c r="BO241" i="12"/>
  <c r="BU241" i="12"/>
  <c r="CE241" i="12"/>
  <c r="CK241" i="12"/>
  <c r="CU241" i="12"/>
  <c r="DA241" i="12"/>
  <c r="DK241" i="12"/>
  <c r="DQ241" i="12"/>
  <c r="EA241" i="12"/>
  <c r="EG241" i="12"/>
  <c r="EQ241" i="12"/>
  <c r="EW241" i="12"/>
  <c r="B242" i="12"/>
  <c r="R242" i="12" s="1"/>
  <c r="C242" i="12"/>
  <c r="H242" i="12"/>
  <c r="O242" i="12"/>
  <c r="P242" i="12"/>
  <c r="X242" i="12"/>
  <c r="AE242" i="12"/>
  <c r="AF242" i="12"/>
  <c r="AN242" i="12"/>
  <c r="AU242" i="12"/>
  <c r="AV242" i="12"/>
  <c r="BD242" i="12"/>
  <c r="BK242" i="12"/>
  <c r="BL242" i="12"/>
  <c r="BS242" i="12"/>
  <c r="BX242" i="12"/>
  <c r="BY242" i="12"/>
  <c r="CD242" i="12"/>
  <c r="CH242" i="12"/>
  <c r="CI242" i="12"/>
  <c r="CO242" i="12"/>
  <c r="CR242" i="12"/>
  <c r="CT242" i="12"/>
  <c r="CY242" i="12"/>
  <c r="DD242" i="12"/>
  <c r="DE242" i="12"/>
  <c r="DJ242" i="12"/>
  <c r="DN242" i="12"/>
  <c r="DO242" i="12"/>
  <c r="DU242" i="12"/>
  <c r="DX242" i="12"/>
  <c r="DZ242" i="12"/>
  <c r="EE242" i="12"/>
  <c r="EJ242" i="12"/>
  <c r="EK242" i="12"/>
  <c r="EP242" i="12"/>
  <c r="ET242" i="12"/>
  <c r="EU242" i="12"/>
  <c r="B243" i="12"/>
  <c r="C243" i="12"/>
  <c r="D243" i="12" s="1"/>
  <c r="F243" i="12"/>
  <c r="M243" i="12"/>
  <c r="Q243" i="12"/>
  <c r="W243" i="12"/>
  <c r="AB243" i="12"/>
  <c r="AI243" i="12"/>
  <c r="AL243" i="12"/>
  <c r="AS243" i="12"/>
  <c r="AW243" i="12"/>
  <c r="BC243" i="12"/>
  <c r="BH243" i="12"/>
  <c r="BO243" i="12"/>
  <c r="BR243" i="12"/>
  <c r="BY243" i="12"/>
  <c r="CC243" i="12"/>
  <c r="CI243" i="12"/>
  <c r="CN243" i="12"/>
  <c r="CU243" i="12"/>
  <c r="CX243" i="12"/>
  <c r="DE243" i="12"/>
  <c r="DI243" i="12"/>
  <c r="DO243" i="12"/>
  <c r="DT243" i="12"/>
  <c r="EA243" i="12"/>
  <c r="ED243" i="12"/>
  <c r="EK243" i="12"/>
  <c r="EO243" i="12"/>
  <c r="EU243" i="12"/>
  <c r="B244" i="12"/>
  <c r="C244" i="12"/>
  <c r="H244" i="12" s="1"/>
  <c r="X244" i="12"/>
  <c r="AI244" i="12"/>
  <c r="AS244" i="12"/>
  <c r="BD244" i="12"/>
  <c r="BO244" i="12"/>
  <c r="BY244" i="12"/>
  <c r="CJ244" i="12"/>
  <c r="CU244" i="12"/>
  <c r="DE244" i="12"/>
  <c r="DP244" i="12"/>
  <c r="EA244" i="12"/>
  <c r="EK244" i="12"/>
  <c r="EV244" i="12"/>
  <c r="B245" i="12"/>
  <c r="M245" i="12" s="1"/>
  <c r="C245" i="12"/>
  <c r="D245" i="12"/>
  <c r="E245" i="12"/>
  <c r="G245" i="12"/>
  <c r="J245" i="12"/>
  <c r="K245" i="12"/>
  <c r="L245" i="12"/>
  <c r="O245" i="12"/>
  <c r="Q245" i="12"/>
  <c r="R245" i="12"/>
  <c r="T245" i="12"/>
  <c r="U245" i="12"/>
  <c r="W245" i="12"/>
  <c r="Z245" i="12"/>
  <c r="AA245" i="12"/>
  <c r="AB245" i="12"/>
  <c r="AE245" i="12"/>
  <c r="AG245" i="12"/>
  <c r="AH245" i="12"/>
  <c r="AJ245" i="12"/>
  <c r="AK245" i="12"/>
  <c r="AM245" i="12"/>
  <c r="AP245" i="12"/>
  <c r="AQ245" i="12"/>
  <c r="AR245" i="12"/>
  <c r="AU245" i="12"/>
  <c r="AW245" i="12"/>
  <c r="AX245" i="12"/>
  <c r="AZ245" i="12"/>
  <c r="BA245" i="12"/>
  <c r="BC245" i="12"/>
  <c r="BF245" i="12"/>
  <c r="BG245" i="12"/>
  <c r="BH245" i="12"/>
  <c r="BK245" i="12"/>
  <c r="BM245" i="12"/>
  <c r="BN245" i="12"/>
  <c r="BP245" i="12"/>
  <c r="BQ245" i="12"/>
  <c r="BS245" i="12"/>
  <c r="BV245" i="12"/>
  <c r="BW245" i="12"/>
  <c r="BX245" i="12"/>
  <c r="CA245" i="12"/>
  <c r="CC245" i="12"/>
  <c r="CD245" i="12"/>
  <c r="CF245" i="12"/>
  <c r="CG245" i="12"/>
  <c r="CI245" i="12"/>
  <c r="CL245" i="12"/>
  <c r="CM245" i="12"/>
  <c r="CN245" i="12"/>
  <c r="CQ245" i="12"/>
  <c r="CS245" i="12"/>
  <c r="CT245" i="12"/>
  <c r="CV245" i="12"/>
  <c r="CW245" i="12"/>
  <c r="CY245" i="12"/>
  <c r="DB245" i="12"/>
  <c r="DC245" i="12"/>
  <c r="DD245" i="12"/>
  <c r="DG245" i="12"/>
  <c r="DI245" i="12"/>
  <c r="DJ245" i="12"/>
  <c r="DL245" i="12"/>
  <c r="DM245" i="12"/>
  <c r="DO245" i="12"/>
  <c r="DR245" i="12"/>
  <c r="DS245" i="12"/>
  <c r="DT245" i="12"/>
  <c r="DW245" i="12"/>
  <c r="DY245" i="12"/>
  <c r="DZ245" i="12"/>
  <c r="EB245" i="12"/>
  <c r="EC245" i="12"/>
  <c r="EE245" i="12"/>
  <c r="EH245" i="12"/>
  <c r="EI245" i="12"/>
  <c r="EJ245" i="12"/>
  <c r="EM245" i="12"/>
  <c r="EO245" i="12"/>
  <c r="EP245" i="12"/>
  <c r="ER245" i="12"/>
  <c r="ES245" i="12"/>
  <c r="EU245" i="12"/>
  <c r="EX245" i="12"/>
  <c r="B246" i="12"/>
  <c r="H246" i="12" s="1"/>
  <c r="C246" i="12"/>
  <c r="D246" i="12" s="1"/>
  <c r="F246" i="12"/>
  <c r="L246" i="12"/>
  <c r="Q246" i="12"/>
  <c r="X246" i="12"/>
  <c r="AA246" i="12"/>
  <c r="AH246" i="12"/>
  <c r="AL246" i="12"/>
  <c r="AR246" i="12"/>
  <c r="AW246" i="12"/>
  <c r="BD246" i="12"/>
  <c r="BG246" i="12"/>
  <c r="BN246" i="12"/>
  <c r="BR246" i="12"/>
  <c r="BX246" i="12"/>
  <c r="CC246" i="12"/>
  <c r="CJ246" i="12"/>
  <c r="CM246" i="12"/>
  <c r="CT246" i="12"/>
  <c r="CX246" i="12"/>
  <c r="DD246" i="12"/>
  <c r="DI246" i="12"/>
  <c r="DP246" i="12"/>
  <c r="DS246" i="12"/>
  <c r="DZ246" i="12"/>
  <c r="ED246" i="12"/>
  <c r="EJ246" i="12"/>
  <c r="EO246" i="12"/>
  <c r="EV246" i="12"/>
  <c r="B247" i="12"/>
  <c r="O247" i="12" s="1"/>
  <c r="C247" i="12"/>
  <c r="E247" i="12" s="1"/>
  <c r="AH247" i="12"/>
  <c r="AS247" i="12"/>
  <c r="BD247" i="12"/>
  <c r="BN247" i="12"/>
  <c r="BY247" i="12"/>
  <c r="CJ247" i="12"/>
  <c r="CT247" i="12"/>
  <c r="DE247" i="12"/>
  <c r="DP247" i="12"/>
  <c r="DZ247" i="12"/>
  <c r="EK247" i="12"/>
  <c r="EV247" i="12"/>
  <c r="B183" i="12"/>
  <c r="B182" i="12"/>
  <c r="B181" i="12"/>
  <c r="B180" i="12"/>
  <c r="B179" i="12"/>
  <c r="B178" i="12"/>
  <c r="B177" i="12"/>
  <c r="B176" i="12"/>
  <c r="B175" i="12"/>
  <c r="B174" i="12"/>
  <c r="B173" i="12"/>
  <c r="B172" i="12"/>
  <c r="B171" i="12"/>
  <c r="B170" i="12"/>
  <c r="B169" i="12"/>
  <c r="B168" i="12"/>
  <c r="B167" i="12"/>
  <c r="B166" i="12"/>
  <c r="B165" i="12"/>
  <c r="B164" i="12"/>
  <c r="B163" i="12"/>
  <c r="B162" i="12"/>
  <c r="B161" i="12"/>
  <c r="B160" i="12"/>
  <c r="B159" i="12"/>
  <c r="B158" i="12"/>
  <c r="B157" i="12"/>
  <c r="B156" i="12"/>
  <c r="B155" i="12"/>
  <c r="B154" i="12"/>
  <c r="B153" i="12"/>
  <c r="B152" i="12"/>
  <c r="B151" i="12"/>
  <c r="B150" i="12"/>
  <c r="B149" i="12"/>
  <c r="B148" i="12"/>
  <c r="B147" i="12"/>
  <c r="B146" i="12"/>
  <c r="B145" i="12"/>
  <c r="B144" i="12"/>
  <c r="B143" i="12"/>
  <c r="B142" i="12"/>
  <c r="B141" i="12"/>
  <c r="B140" i="12"/>
  <c r="B139" i="12"/>
  <c r="B138" i="12"/>
  <c r="B137" i="12"/>
  <c r="B136" i="12"/>
  <c r="B135" i="12"/>
  <c r="B134" i="12"/>
  <c r="B133" i="12"/>
  <c r="B132" i="12"/>
  <c r="B131" i="12"/>
  <c r="B130" i="12"/>
  <c r="B129" i="12"/>
  <c r="B128" i="12"/>
  <c r="B127" i="12"/>
  <c r="B126" i="12"/>
  <c r="B125" i="12"/>
  <c r="B124" i="12"/>
  <c r="B123" i="12"/>
  <c r="B122" i="12"/>
  <c r="B121" i="12"/>
  <c r="B120" i="12"/>
  <c r="B119" i="12"/>
  <c r="B118" i="12"/>
  <c r="B117" i="12"/>
  <c r="B116" i="12"/>
  <c r="B115" i="12"/>
  <c r="B114" i="12"/>
  <c r="B113" i="12"/>
  <c r="B112" i="12"/>
  <c r="B111" i="12"/>
  <c r="B110" i="12"/>
  <c r="B109" i="12"/>
  <c r="B108" i="12"/>
  <c r="B107" i="12"/>
  <c r="B106" i="12"/>
  <c r="B105" i="12"/>
  <c r="B104" i="12"/>
  <c r="B103" i="12"/>
  <c r="B102" i="12"/>
  <c r="B101" i="12"/>
  <c r="B100" i="12"/>
  <c r="B99" i="12"/>
  <c r="B98" i="12"/>
  <c r="B97" i="12"/>
  <c r="B96" i="12"/>
  <c r="B95" i="12"/>
  <c r="B94" i="12"/>
  <c r="B93" i="12"/>
  <c r="B92" i="12"/>
  <c r="B91" i="12"/>
  <c r="B90" i="12"/>
  <c r="B89" i="12"/>
  <c r="B88" i="12"/>
  <c r="B87" i="12"/>
  <c r="B86" i="12"/>
  <c r="B85" i="12"/>
  <c r="B84" i="12"/>
  <c r="B83" i="12"/>
  <c r="B82" i="12"/>
  <c r="B81" i="12"/>
  <c r="B80" i="12"/>
  <c r="B79" i="12"/>
  <c r="B78" i="12"/>
  <c r="B77" i="12"/>
  <c r="B76" i="12"/>
  <c r="B75" i="12"/>
  <c r="B74" i="12"/>
  <c r="B73" i="12"/>
  <c r="B72" i="12"/>
  <c r="B71" i="12"/>
  <c r="B70" i="12"/>
  <c r="B69" i="12"/>
  <c r="B68" i="12"/>
  <c r="B67" i="12"/>
  <c r="B66" i="12"/>
  <c r="B65" i="12"/>
  <c r="B64" i="12"/>
  <c r="B63" i="12"/>
  <c r="B62" i="12"/>
  <c r="B61" i="12"/>
  <c r="B60" i="12"/>
  <c r="B59" i="12"/>
  <c r="B58" i="12"/>
  <c r="B57" i="12"/>
  <c r="B56" i="12"/>
  <c r="B55" i="12"/>
  <c r="B54" i="12"/>
  <c r="B53" i="12"/>
  <c r="B52" i="12"/>
  <c r="B51" i="12"/>
  <c r="B50" i="12"/>
  <c r="B49" i="12"/>
  <c r="B48" i="12"/>
  <c r="B47" i="12"/>
  <c r="B46" i="12"/>
  <c r="B45" i="12"/>
  <c r="B44" i="12"/>
  <c r="B43" i="12"/>
  <c r="B42" i="12"/>
  <c r="B41" i="12"/>
  <c r="B40" i="12"/>
  <c r="B39" i="12"/>
  <c r="B38" i="12"/>
  <c r="B37" i="12"/>
  <c r="B36" i="12"/>
  <c r="B35" i="12"/>
  <c r="B34" i="12"/>
  <c r="B33" i="12"/>
  <c r="B32" i="12"/>
  <c r="B31" i="12"/>
  <c r="B30" i="12"/>
  <c r="B29" i="12"/>
  <c r="B28" i="12"/>
  <c r="B27" i="12"/>
  <c r="B26" i="12"/>
  <c r="B25" i="12"/>
  <c r="B24" i="12"/>
  <c r="B23" i="12"/>
  <c r="B22" i="12"/>
  <c r="B21" i="12"/>
  <c r="B20" i="12"/>
  <c r="B19" i="12"/>
  <c r="B18" i="12"/>
  <c r="B17" i="12"/>
  <c r="B16" i="12"/>
  <c r="B15" i="12"/>
  <c r="B14" i="12"/>
  <c r="B13" i="12"/>
  <c r="B12" i="12"/>
  <c r="B11" i="12"/>
  <c r="B10" i="12"/>
  <c r="B9" i="12"/>
  <c r="B8" i="12"/>
  <c r="B7" i="12"/>
  <c r="B6" i="12"/>
  <c r="B5" i="12"/>
  <c r="B4" i="12"/>
  <c r="B3" i="12"/>
  <c r="B184" i="8"/>
  <c r="C184" i="8"/>
  <c r="D184" i="8"/>
  <c r="E184" i="8"/>
  <c r="F184" i="8"/>
  <c r="G184" i="8"/>
  <c r="H184" i="8"/>
  <c r="I184" i="8"/>
  <c r="J184" i="8"/>
  <c r="K184" i="8"/>
  <c r="L184" i="8"/>
  <c r="M184" i="8"/>
  <c r="N184" i="8"/>
  <c r="O184" i="8"/>
  <c r="P184" i="8"/>
  <c r="Q184" i="8"/>
  <c r="R184" i="8"/>
  <c r="S184" i="8"/>
  <c r="T184" i="8"/>
  <c r="U184" i="8"/>
  <c r="V184" i="8"/>
  <c r="W184" i="8"/>
  <c r="X184" i="8"/>
  <c r="Y184" i="8"/>
  <c r="Z184" i="8"/>
  <c r="AA184" i="8"/>
  <c r="AB184" i="8"/>
  <c r="AC184" i="8"/>
  <c r="AD184" i="8"/>
  <c r="AE184" i="8"/>
  <c r="AF184" i="8"/>
  <c r="AG184" i="8"/>
  <c r="AH184" i="8"/>
  <c r="AI184" i="8"/>
  <c r="AJ184" i="8"/>
  <c r="AK184" i="8"/>
  <c r="AL184" i="8"/>
  <c r="AM184" i="8"/>
  <c r="AN184" i="8"/>
  <c r="AO184" i="8"/>
  <c r="AP184" i="8"/>
  <c r="AQ184" i="8"/>
  <c r="AR184" i="8"/>
  <c r="AS184" i="8"/>
  <c r="AT184" i="8"/>
  <c r="AU184" i="8"/>
  <c r="AV184" i="8"/>
  <c r="AW184" i="8"/>
  <c r="AX184" i="8"/>
  <c r="AY184" i="8"/>
  <c r="AZ184" i="8"/>
  <c r="BA184" i="8"/>
  <c r="BB184" i="8"/>
  <c r="BC184" i="8"/>
  <c r="BD184" i="8"/>
  <c r="BE184" i="8"/>
  <c r="BF184" i="8"/>
  <c r="BG184" i="8"/>
  <c r="BH184" i="8"/>
  <c r="BI184" i="8"/>
  <c r="BJ184" i="8"/>
  <c r="BK184" i="8"/>
  <c r="BL184" i="8"/>
  <c r="BM184" i="8"/>
  <c r="BN184" i="8"/>
  <c r="BO184" i="8"/>
  <c r="BP184" i="8"/>
  <c r="BQ184" i="8"/>
  <c r="BR184" i="8"/>
  <c r="BS184" i="8"/>
  <c r="BT184" i="8"/>
  <c r="BU184" i="8"/>
  <c r="BV184" i="8"/>
  <c r="BW184" i="8"/>
  <c r="BX184" i="8"/>
  <c r="BY184" i="8"/>
  <c r="BZ184" i="8"/>
  <c r="CA184" i="8"/>
  <c r="CB184" i="8"/>
  <c r="CC184" i="8"/>
  <c r="CD184" i="8"/>
  <c r="CE184" i="8"/>
  <c r="CF184" i="8"/>
  <c r="CG184" i="8"/>
  <c r="CH184" i="8"/>
  <c r="CI184" i="8"/>
  <c r="CJ184" i="8"/>
  <c r="CK184" i="8"/>
  <c r="CL184" i="8"/>
  <c r="CM184" i="8"/>
  <c r="CN184" i="8"/>
  <c r="CO184" i="8"/>
  <c r="CP184" i="8"/>
  <c r="CQ184" i="8"/>
  <c r="CR184" i="8"/>
  <c r="CS184" i="8"/>
  <c r="CT184" i="8"/>
  <c r="CU184" i="8"/>
  <c r="CV184" i="8"/>
  <c r="CW184" i="8"/>
  <c r="CX184" i="8"/>
  <c r="CY184" i="8"/>
  <c r="CZ184" i="8"/>
  <c r="DA184" i="8"/>
  <c r="DB184" i="8"/>
  <c r="DC184" i="8"/>
  <c r="DD184" i="8"/>
  <c r="DE184" i="8"/>
  <c r="DF184" i="8"/>
  <c r="DG184" i="8"/>
  <c r="DH184" i="8"/>
  <c r="DI184" i="8"/>
  <c r="DJ184" i="8"/>
  <c r="DK184" i="8"/>
  <c r="DL184" i="8"/>
  <c r="DM184" i="8"/>
  <c r="DN184" i="8"/>
  <c r="DO184" i="8"/>
  <c r="DP184" i="8"/>
  <c r="DQ184" i="8"/>
  <c r="DR184" i="8"/>
  <c r="DS184" i="8"/>
  <c r="DT184" i="8"/>
  <c r="DU184" i="8"/>
  <c r="DV184" i="8"/>
  <c r="DW184" i="8"/>
  <c r="DX184" i="8"/>
  <c r="DY184" i="8"/>
  <c r="DZ184" i="8"/>
  <c r="EA184" i="8"/>
  <c r="EB184" i="8"/>
  <c r="EC184" i="8"/>
  <c r="ED184" i="8"/>
  <c r="EE184" i="8"/>
  <c r="EF184" i="8"/>
  <c r="EG184" i="8"/>
  <c r="EH184" i="8"/>
  <c r="EI184" i="8"/>
  <c r="EJ184" i="8"/>
  <c r="EK184" i="8"/>
  <c r="EL184" i="8"/>
  <c r="EM184" i="8"/>
  <c r="EN184" i="8"/>
  <c r="EO184" i="8"/>
  <c r="EP184" i="8"/>
  <c r="EQ184" i="8"/>
  <c r="ER184" i="8"/>
  <c r="ES184" i="8"/>
  <c r="ET184" i="8"/>
  <c r="EU184" i="8"/>
  <c r="EV184" i="8"/>
  <c r="EW184" i="8"/>
  <c r="EX184" i="8"/>
  <c r="FB184" i="8"/>
  <c r="FC184" i="8" s="1"/>
  <c r="U183" i="5" s="1"/>
  <c r="B185" i="8"/>
  <c r="C185" i="8"/>
  <c r="F185" i="8" s="1"/>
  <c r="E185" i="8"/>
  <c r="G185" i="8"/>
  <c r="H185" i="8"/>
  <c r="K185" i="8"/>
  <c r="M185" i="8"/>
  <c r="O185" i="8"/>
  <c r="P185" i="8"/>
  <c r="S185" i="8"/>
  <c r="U185" i="8"/>
  <c r="W185" i="8"/>
  <c r="X185" i="8"/>
  <c r="AA185" i="8"/>
  <c r="AC185" i="8"/>
  <c r="AE185" i="8"/>
  <c r="AF185" i="8"/>
  <c r="AI185" i="8"/>
  <c r="AK185" i="8"/>
  <c r="AL185" i="8"/>
  <c r="AM185" i="8"/>
  <c r="AN185" i="8"/>
  <c r="AQ185" i="8"/>
  <c r="AS185" i="8"/>
  <c r="AT185" i="8"/>
  <c r="AU185" i="8"/>
  <c r="AV185" i="8"/>
  <c r="AY185" i="8"/>
  <c r="BA185" i="8"/>
  <c r="BB185" i="8"/>
  <c r="BC185" i="8"/>
  <c r="BD185" i="8"/>
  <c r="BG185" i="8"/>
  <c r="BI185" i="8"/>
  <c r="BJ185" i="8"/>
  <c r="BK185" i="8"/>
  <c r="BL185" i="8"/>
  <c r="BO185" i="8"/>
  <c r="BQ185" i="8"/>
  <c r="BR185" i="8"/>
  <c r="BS185" i="8"/>
  <c r="BT185" i="8"/>
  <c r="BW185" i="8"/>
  <c r="BY185" i="8"/>
  <c r="BZ185" i="8"/>
  <c r="CA185" i="8"/>
  <c r="CB185" i="8"/>
  <c r="CE185" i="8"/>
  <c r="CG185" i="8"/>
  <c r="CH185" i="8"/>
  <c r="CI185" i="8"/>
  <c r="CJ185" i="8"/>
  <c r="CM185" i="8"/>
  <c r="CO185" i="8"/>
  <c r="CP185" i="8"/>
  <c r="CQ185" i="8"/>
  <c r="CR185" i="8"/>
  <c r="CU185" i="8"/>
  <c r="CW185" i="8"/>
  <c r="CX185" i="8"/>
  <c r="CY185" i="8"/>
  <c r="CZ185" i="8"/>
  <c r="DC185" i="8"/>
  <c r="DE185" i="8"/>
  <c r="DF185" i="8"/>
  <c r="DG185" i="8"/>
  <c r="DH185" i="8"/>
  <c r="DJ185" i="8"/>
  <c r="DK185" i="8"/>
  <c r="DL185" i="8"/>
  <c r="DM185" i="8"/>
  <c r="DN185" i="8"/>
  <c r="DO185" i="8"/>
  <c r="DP185" i="8"/>
  <c r="DQ185" i="8"/>
  <c r="DR185" i="8"/>
  <c r="DS185" i="8"/>
  <c r="DT185" i="8"/>
  <c r="DU185" i="8"/>
  <c r="DV185" i="8"/>
  <c r="DW185" i="8"/>
  <c r="DX185" i="8"/>
  <c r="DY185" i="8"/>
  <c r="DZ185" i="8"/>
  <c r="EA185" i="8"/>
  <c r="EB185" i="8"/>
  <c r="EC185" i="8"/>
  <c r="ED185" i="8"/>
  <c r="EE185" i="8"/>
  <c r="EF185" i="8"/>
  <c r="EG185" i="8"/>
  <c r="EH185" i="8"/>
  <c r="EI185" i="8"/>
  <c r="EJ185" i="8"/>
  <c r="EK185" i="8"/>
  <c r="EL185" i="8"/>
  <c r="EM185" i="8"/>
  <c r="EN185" i="8"/>
  <c r="EO185" i="8"/>
  <c r="EP185" i="8"/>
  <c r="EQ185" i="8"/>
  <c r="ER185" i="8"/>
  <c r="ES185" i="8"/>
  <c r="ET185" i="8"/>
  <c r="EU185" i="8"/>
  <c r="EV185" i="8"/>
  <c r="EW185" i="8"/>
  <c r="EX185" i="8"/>
  <c r="FB185" i="8"/>
  <c r="FC185" i="8"/>
  <c r="V184" i="5" s="1"/>
  <c r="B186" i="8"/>
  <c r="C186" i="8"/>
  <c r="J186" i="8" s="1"/>
  <c r="I186" i="8"/>
  <c r="K186" i="8"/>
  <c r="L186" i="8"/>
  <c r="Q186" i="8"/>
  <c r="S186" i="8"/>
  <c r="T186" i="8"/>
  <c r="Y186" i="8"/>
  <c r="AA186" i="8"/>
  <c r="AB186" i="8"/>
  <c r="AG186" i="8"/>
  <c r="AI186" i="8"/>
  <c r="AJ186" i="8"/>
  <c r="AO186" i="8"/>
  <c r="AQ186" i="8"/>
  <c r="AR186" i="8"/>
  <c r="AW186" i="8"/>
  <c r="AY186" i="8"/>
  <c r="AZ186" i="8"/>
  <c r="BE186" i="8"/>
  <c r="BG186" i="8"/>
  <c r="BH186" i="8"/>
  <c r="BM186" i="8"/>
  <c r="BO186" i="8"/>
  <c r="BP186" i="8"/>
  <c r="BU186" i="8"/>
  <c r="BW186" i="8"/>
  <c r="BX186" i="8"/>
  <c r="CC186" i="8"/>
  <c r="CE186" i="8"/>
  <c r="CF186" i="8"/>
  <c r="CK186" i="8"/>
  <c r="CM186" i="8"/>
  <c r="CN186" i="8"/>
  <c r="CQ186" i="8"/>
  <c r="CS186" i="8"/>
  <c r="CU186" i="8"/>
  <c r="CV186" i="8"/>
  <c r="CY186" i="8"/>
  <c r="DA186" i="8"/>
  <c r="DC186" i="8"/>
  <c r="DD186" i="8"/>
  <c r="DG186" i="8"/>
  <c r="DI186" i="8"/>
  <c r="DK186" i="8"/>
  <c r="DL186" i="8"/>
  <c r="DO186" i="8"/>
  <c r="DQ186" i="8"/>
  <c r="DS186" i="8"/>
  <c r="DT186" i="8"/>
  <c r="DW186" i="8"/>
  <c r="DY186" i="8"/>
  <c r="EA186" i="8"/>
  <c r="EB186" i="8"/>
  <c r="EE186" i="8"/>
  <c r="EG186" i="8"/>
  <c r="EI186" i="8"/>
  <c r="EJ186" i="8"/>
  <c r="EM186" i="8"/>
  <c r="EO186" i="8"/>
  <c r="EQ186" i="8"/>
  <c r="ER186" i="8"/>
  <c r="EU186" i="8"/>
  <c r="EW186" i="8"/>
  <c r="FB186" i="8"/>
  <c r="FC186" i="8" s="1"/>
  <c r="V185" i="5" s="1"/>
  <c r="B187" i="8"/>
  <c r="C187" i="8"/>
  <c r="E187" i="8"/>
  <c r="S187" i="8"/>
  <c r="U187" i="8"/>
  <c r="AI187" i="8"/>
  <c r="BA187" i="8"/>
  <c r="BO187" i="8"/>
  <c r="BQ187" i="8"/>
  <c r="CE187" i="8"/>
  <c r="CG187" i="8"/>
  <c r="CQ187" i="8"/>
  <c r="DF187" i="8"/>
  <c r="DP187" i="8"/>
  <c r="DS187" i="8"/>
  <c r="ED187" i="8"/>
  <c r="EE187" i="8"/>
  <c r="EI187" i="8"/>
  <c r="EU187" i="8"/>
  <c r="B188" i="8"/>
  <c r="C188" i="8"/>
  <c r="I188" i="8" s="1"/>
  <c r="D188" i="8"/>
  <c r="Q188" i="8"/>
  <c r="AB188" i="8"/>
  <c r="AH188" i="8"/>
  <c r="AP188" i="8"/>
  <c r="AU188" i="8"/>
  <c r="BG188" i="8"/>
  <c r="BP188" i="8"/>
  <c r="BU188" i="8"/>
  <c r="CC188" i="8"/>
  <c r="CD188" i="8"/>
  <c r="CQ188" i="8"/>
  <c r="DB188" i="8"/>
  <c r="DC188" i="8"/>
  <c r="DG188" i="8"/>
  <c r="DO188" i="8"/>
  <c r="EA188" i="8"/>
  <c r="EG188" i="8"/>
  <c r="EO188" i="8"/>
  <c r="EP188" i="8"/>
  <c r="ER188" i="8"/>
  <c r="B189" i="8"/>
  <c r="C189" i="8"/>
  <c r="H189" i="8"/>
  <c r="K189" i="8"/>
  <c r="M189" i="8"/>
  <c r="T189" i="8"/>
  <c r="AC189" i="8"/>
  <c r="AD189" i="8"/>
  <c r="AF189" i="8"/>
  <c r="AL189" i="8"/>
  <c r="AM189" i="8"/>
  <c r="AP189" i="8"/>
  <c r="AY189" i="8"/>
  <c r="BD189" i="8"/>
  <c r="BF189" i="8"/>
  <c r="BH189" i="8"/>
  <c r="BN189" i="8"/>
  <c r="BO189" i="8"/>
  <c r="BX189" i="8"/>
  <c r="BZ189" i="8"/>
  <c r="CF189" i="8"/>
  <c r="CG189" i="8"/>
  <c r="CI189" i="8"/>
  <c r="CO189" i="8"/>
  <c r="CW189" i="8"/>
  <c r="CX189" i="8"/>
  <c r="CZ189" i="8"/>
  <c r="DE189" i="8"/>
  <c r="DF189" i="8"/>
  <c r="DH189" i="8"/>
  <c r="DP189" i="8"/>
  <c r="DU189" i="8"/>
  <c r="DV189" i="8"/>
  <c r="DX189" i="8"/>
  <c r="EC189" i="8"/>
  <c r="ED189" i="8"/>
  <c r="EL189" i="8"/>
  <c r="EN189" i="8"/>
  <c r="ES189" i="8"/>
  <c r="ET189" i="8"/>
  <c r="EV189" i="8"/>
  <c r="B190" i="8"/>
  <c r="C190" i="8"/>
  <c r="D190" i="8"/>
  <c r="I190" i="8"/>
  <c r="J190" i="8"/>
  <c r="L190" i="8"/>
  <c r="Q190" i="8"/>
  <c r="R190" i="8"/>
  <c r="T190" i="8"/>
  <c r="Y190" i="8"/>
  <c r="Z190" i="8"/>
  <c r="AB190" i="8"/>
  <c r="AG190" i="8"/>
  <c r="AH190" i="8"/>
  <c r="AJ190" i="8"/>
  <c r="AO190" i="8"/>
  <c r="AP190" i="8"/>
  <c r="AR190" i="8"/>
  <c r="AW190" i="8"/>
  <c r="AX190" i="8"/>
  <c r="AZ190" i="8"/>
  <c r="BE190" i="8"/>
  <c r="BF190" i="8"/>
  <c r="BH190" i="8"/>
  <c r="BM190" i="8"/>
  <c r="BN190" i="8"/>
  <c r="BP190" i="8"/>
  <c r="BU190" i="8"/>
  <c r="BV190" i="8"/>
  <c r="BX190" i="8"/>
  <c r="CC190" i="8"/>
  <c r="CD190" i="8"/>
  <c r="CF190" i="8"/>
  <c r="CG190" i="8"/>
  <c r="CK190" i="8"/>
  <c r="CL190" i="8"/>
  <c r="CN190" i="8"/>
  <c r="CO190" i="8"/>
  <c r="CS190" i="8"/>
  <c r="CT190" i="8"/>
  <c r="CV190" i="8"/>
  <c r="CW190" i="8"/>
  <c r="DA190" i="8"/>
  <c r="DB190" i="8"/>
  <c r="DD190" i="8"/>
  <c r="DE190" i="8"/>
  <c r="DI190" i="8"/>
  <c r="DJ190" i="8"/>
  <c r="DL190" i="8"/>
  <c r="DM190" i="8"/>
  <c r="DQ190" i="8"/>
  <c r="DR190" i="8"/>
  <c r="DT190" i="8"/>
  <c r="DU190" i="8"/>
  <c r="DY190" i="8"/>
  <c r="DZ190" i="8"/>
  <c r="EB190" i="8"/>
  <c r="EC190" i="8"/>
  <c r="EG190" i="8"/>
  <c r="EH190" i="8"/>
  <c r="EJ190" i="8"/>
  <c r="EK190" i="8"/>
  <c r="EO190" i="8"/>
  <c r="EP190" i="8"/>
  <c r="ER190" i="8"/>
  <c r="ES190" i="8"/>
  <c r="EW190" i="8"/>
  <c r="EX190" i="8"/>
  <c r="FB190" i="8"/>
  <c r="FC190" i="8" s="1"/>
  <c r="B191" i="8"/>
  <c r="H191" i="8" s="1"/>
  <c r="C191" i="8"/>
  <c r="D191" i="8" s="1"/>
  <c r="J191" i="8"/>
  <c r="M191" i="8"/>
  <c r="P191" i="8"/>
  <c r="U191" i="8"/>
  <c r="X191" i="8"/>
  <c r="Y191" i="8"/>
  <c r="Z191" i="8"/>
  <c r="AC191" i="8"/>
  <c r="AG191" i="8"/>
  <c r="AK191" i="8"/>
  <c r="AL191" i="8"/>
  <c r="AN191" i="8"/>
  <c r="AO191" i="8"/>
  <c r="AS191" i="8"/>
  <c r="AT191" i="8"/>
  <c r="AV191" i="8"/>
  <c r="AW191" i="8"/>
  <c r="AX191" i="8"/>
  <c r="AY191" i="8"/>
  <c r="BD191" i="8"/>
  <c r="BE191" i="8"/>
  <c r="BF191" i="8"/>
  <c r="BG191" i="8"/>
  <c r="BI191" i="8"/>
  <c r="BJ191" i="8"/>
  <c r="BN191" i="8"/>
  <c r="BO191" i="8"/>
  <c r="BQ191" i="8"/>
  <c r="BR191" i="8"/>
  <c r="BT191" i="8"/>
  <c r="BU191" i="8"/>
  <c r="BY191" i="8"/>
  <c r="BZ191" i="8"/>
  <c r="CB191" i="8"/>
  <c r="CC191" i="8"/>
  <c r="CD191" i="8"/>
  <c r="CE191" i="8"/>
  <c r="CJ191" i="8"/>
  <c r="CK191" i="8"/>
  <c r="CL191" i="8"/>
  <c r="CM191" i="8"/>
  <c r="CO191" i="8"/>
  <c r="CP191" i="8"/>
  <c r="CT191" i="8"/>
  <c r="CU191" i="8"/>
  <c r="CV191" i="8"/>
  <c r="CW191" i="8"/>
  <c r="CX191" i="8"/>
  <c r="CZ191" i="8"/>
  <c r="DC191" i="8"/>
  <c r="DD191" i="8"/>
  <c r="DE191" i="8"/>
  <c r="DF191" i="8"/>
  <c r="DH191" i="8"/>
  <c r="DI191" i="8"/>
  <c r="DL191" i="8"/>
  <c r="DM191" i="8"/>
  <c r="DN191" i="8"/>
  <c r="DP191" i="8"/>
  <c r="DQ191" i="8"/>
  <c r="DR191" i="8"/>
  <c r="DU191" i="8"/>
  <c r="DV191" i="8"/>
  <c r="DX191" i="8"/>
  <c r="DY191" i="8"/>
  <c r="DZ191" i="8"/>
  <c r="EA191" i="8"/>
  <c r="ED191" i="8"/>
  <c r="EF191" i="8"/>
  <c r="EG191" i="8"/>
  <c r="EH191" i="8"/>
  <c r="EI191" i="8"/>
  <c r="EJ191" i="8"/>
  <c r="EN191" i="8"/>
  <c r="EO191" i="8"/>
  <c r="EP191" i="8"/>
  <c r="EQ191" i="8"/>
  <c r="ER191" i="8"/>
  <c r="ES191" i="8"/>
  <c r="EW191" i="8"/>
  <c r="EX191" i="8"/>
  <c r="FB191" i="8"/>
  <c r="FC191" i="8" s="1"/>
  <c r="U190" i="5" s="1"/>
  <c r="B192" i="8"/>
  <c r="E192" i="8" s="1"/>
  <c r="C192" i="8"/>
  <c r="F192" i="8"/>
  <c r="G192" i="8"/>
  <c r="I192" i="8"/>
  <c r="J192" i="8"/>
  <c r="N192" i="8"/>
  <c r="O192" i="8"/>
  <c r="Q192" i="8"/>
  <c r="R192" i="8"/>
  <c r="W192" i="8"/>
  <c r="X192" i="8"/>
  <c r="Y192" i="8"/>
  <c r="Z192" i="8"/>
  <c r="AC192" i="8"/>
  <c r="AF192" i="8"/>
  <c r="AH192" i="8"/>
  <c r="AJ192" i="8"/>
  <c r="AK192" i="8"/>
  <c r="AL192" i="8"/>
  <c r="AP192" i="8"/>
  <c r="AR192" i="8"/>
  <c r="AT192" i="8"/>
  <c r="AU192" i="8"/>
  <c r="AX192" i="8"/>
  <c r="AZ192" i="8"/>
  <c r="BB192" i="8"/>
  <c r="BC192" i="8"/>
  <c r="BH192" i="8"/>
  <c r="BI192" i="8"/>
  <c r="BJ192" i="8"/>
  <c r="BK192" i="8"/>
  <c r="BM192" i="8"/>
  <c r="BP192" i="8"/>
  <c r="BR192" i="8"/>
  <c r="BS192" i="8"/>
  <c r="BT192" i="8"/>
  <c r="BU192" i="8"/>
  <c r="BY192" i="8"/>
  <c r="BZ192" i="8"/>
  <c r="CB192" i="8"/>
  <c r="CC192" i="8"/>
  <c r="CF192" i="8"/>
  <c r="CG192" i="8"/>
  <c r="CI192" i="8"/>
  <c r="CJ192" i="8"/>
  <c r="CN192" i="8"/>
  <c r="CO192" i="8"/>
  <c r="CP192" i="8"/>
  <c r="CQ192" i="8"/>
  <c r="CS192" i="8"/>
  <c r="CV192" i="8"/>
  <c r="CX192" i="8"/>
  <c r="CY192" i="8"/>
  <c r="CZ192" i="8"/>
  <c r="DA192" i="8"/>
  <c r="DE192" i="8"/>
  <c r="DF192" i="8"/>
  <c r="DH192" i="8"/>
  <c r="DI192" i="8"/>
  <c r="DL192" i="8"/>
  <c r="DM192" i="8"/>
  <c r="DO192" i="8"/>
  <c r="DP192" i="8"/>
  <c r="DQ192" i="8"/>
  <c r="DT192" i="8"/>
  <c r="DU192" i="8"/>
  <c r="DV192" i="8"/>
  <c r="DW192" i="8"/>
  <c r="DY192" i="8"/>
  <c r="EB192" i="8"/>
  <c r="EC192" i="8"/>
  <c r="ED192" i="8"/>
  <c r="EE192" i="8"/>
  <c r="EF192" i="8"/>
  <c r="EG192" i="8"/>
  <c r="EK192" i="8"/>
  <c r="EL192" i="8"/>
  <c r="EM192" i="8"/>
  <c r="EN192" i="8"/>
  <c r="EO192" i="8"/>
  <c r="ER192" i="8"/>
  <c r="ES192" i="8"/>
  <c r="ET192" i="8"/>
  <c r="EU192" i="8"/>
  <c r="EV192" i="8"/>
  <c r="EW192" i="8"/>
  <c r="FB192" i="8"/>
  <c r="FC192" i="8" s="1"/>
  <c r="B193" i="8"/>
  <c r="C193" i="8"/>
  <c r="DZ193" i="8"/>
  <c r="B194" i="8"/>
  <c r="C194" i="8"/>
  <c r="D194" i="8" s="1"/>
  <c r="H194" i="8"/>
  <c r="N194" i="8"/>
  <c r="U194" i="8"/>
  <c r="AA194" i="8"/>
  <c r="AF194" i="8"/>
  <c r="AM194" i="8"/>
  <c r="AS194" i="8"/>
  <c r="AY194" i="8"/>
  <c r="BE194" i="8"/>
  <c r="BK194" i="8"/>
  <c r="BQ194" i="8"/>
  <c r="BX194" i="8"/>
  <c r="CC194" i="8"/>
  <c r="CI194" i="8"/>
  <c r="CP194" i="8"/>
  <c r="CV194" i="8"/>
  <c r="DA194" i="8"/>
  <c r="DH194" i="8"/>
  <c r="DN194" i="8"/>
  <c r="DT194" i="8"/>
  <c r="EA194" i="8"/>
  <c r="EF194" i="8"/>
  <c r="EL194" i="8"/>
  <c r="ES194" i="8"/>
  <c r="B195" i="8"/>
  <c r="C195" i="8"/>
  <c r="D195" i="8"/>
  <c r="E195" i="8"/>
  <c r="G195" i="8"/>
  <c r="H195" i="8"/>
  <c r="J195" i="8"/>
  <c r="L195" i="8"/>
  <c r="M195" i="8"/>
  <c r="O195" i="8"/>
  <c r="P195" i="8"/>
  <c r="R195" i="8"/>
  <c r="S195" i="8"/>
  <c r="T195" i="8"/>
  <c r="W195" i="8"/>
  <c r="X195" i="8"/>
  <c r="Z195" i="8"/>
  <c r="AA195" i="8"/>
  <c r="AB195" i="8"/>
  <c r="AC195" i="8"/>
  <c r="AE195" i="8"/>
  <c r="AH195" i="8"/>
  <c r="AI195" i="8"/>
  <c r="AJ195" i="8"/>
  <c r="AK195" i="8"/>
  <c r="AM195" i="8"/>
  <c r="AN195" i="8"/>
  <c r="AP195" i="8"/>
  <c r="AR195" i="8"/>
  <c r="AS195" i="8"/>
  <c r="AU195" i="8"/>
  <c r="AV195" i="8"/>
  <c r="AX195" i="8"/>
  <c r="AY195" i="8"/>
  <c r="AZ195" i="8"/>
  <c r="BC195" i="8"/>
  <c r="BD195" i="8"/>
  <c r="BF195" i="8"/>
  <c r="BG195" i="8"/>
  <c r="BH195" i="8"/>
  <c r="BI195" i="8"/>
  <c r="BK195" i="8"/>
  <c r="BN195" i="8"/>
  <c r="BO195" i="8"/>
  <c r="BP195" i="8"/>
  <c r="BQ195" i="8"/>
  <c r="BS195" i="8"/>
  <c r="BT195" i="8"/>
  <c r="BV195" i="8"/>
  <c r="BX195" i="8"/>
  <c r="BY195" i="8"/>
  <c r="CA195" i="8"/>
  <c r="CB195" i="8"/>
  <c r="CD195" i="8"/>
  <c r="CE195" i="8"/>
  <c r="CF195" i="8"/>
  <c r="CG195" i="8"/>
  <c r="CI195" i="8"/>
  <c r="CJ195" i="8"/>
  <c r="CL195" i="8"/>
  <c r="CM195" i="8"/>
  <c r="CN195" i="8"/>
  <c r="CO195" i="8"/>
  <c r="CQ195" i="8"/>
  <c r="CR195" i="8"/>
  <c r="CT195" i="8"/>
  <c r="CU195" i="8"/>
  <c r="CV195" i="8"/>
  <c r="CW195" i="8"/>
  <c r="CY195" i="8"/>
  <c r="CZ195" i="8"/>
  <c r="DB195" i="8"/>
  <c r="DC195" i="8"/>
  <c r="DD195" i="8"/>
  <c r="DE195" i="8"/>
  <c r="DG195" i="8"/>
  <c r="DH195" i="8"/>
  <c r="DJ195" i="8"/>
  <c r="DK195" i="8"/>
  <c r="DL195" i="8"/>
  <c r="DM195" i="8"/>
  <c r="DO195" i="8"/>
  <c r="DP195" i="8"/>
  <c r="DR195" i="8"/>
  <c r="DS195" i="8"/>
  <c r="DT195" i="8"/>
  <c r="DU195" i="8"/>
  <c r="DW195" i="8"/>
  <c r="DX195" i="8"/>
  <c r="DZ195" i="8"/>
  <c r="EA195" i="8"/>
  <c r="EB195" i="8"/>
  <c r="EC195" i="8"/>
  <c r="EE195" i="8"/>
  <c r="EF195" i="8"/>
  <c r="EH195" i="8"/>
  <c r="EI195" i="8"/>
  <c r="EJ195" i="8"/>
  <c r="EK195" i="8"/>
  <c r="EM195" i="8"/>
  <c r="EN195" i="8"/>
  <c r="EP195" i="8"/>
  <c r="EQ195" i="8"/>
  <c r="ER195" i="8"/>
  <c r="ES195" i="8"/>
  <c r="EU195" i="8"/>
  <c r="EV195" i="8"/>
  <c r="EX195" i="8"/>
  <c r="FB195" i="8"/>
  <c r="FC195" i="8" s="1"/>
  <c r="V194" i="5" s="1"/>
  <c r="B196" i="8"/>
  <c r="C196" i="8"/>
  <c r="D196" i="8"/>
  <c r="F196" i="8"/>
  <c r="G196" i="8"/>
  <c r="H196" i="8"/>
  <c r="I196" i="8"/>
  <c r="K196" i="8"/>
  <c r="L196" i="8"/>
  <c r="N196" i="8"/>
  <c r="O196" i="8"/>
  <c r="P196" i="8"/>
  <c r="Q196" i="8"/>
  <c r="S196" i="8"/>
  <c r="T196" i="8"/>
  <c r="V196" i="8"/>
  <c r="W196" i="8"/>
  <c r="X196" i="8"/>
  <c r="Y196" i="8"/>
  <c r="AA196" i="8"/>
  <c r="AB196" i="8"/>
  <c r="AD196" i="8"/>
  <c r="AE196" i="8"/>
  <c r="AF196" i="8"/>
  <c r="AG196" i="8"/>
  <c r="AI196" i="8"/>
  <c r="AJ196" i="8"/>
  <c r="AL196" i="8"/>
  <c r="AM196" i="8"/>
  <c r="AN196" i="8"/>
  <c r="AO196" i="8"/>
  <c r="AQ196" i="8"/>
  <c r="AR196" i="8"/>
  <c r="AT196" i="8"/>
  <c r="AU196" i="8"/>
  <c r="AV196" i="8"/>
  <c r="AW196" i="8"/>
  <c r="AY196" i="8"/>
  <c r="AZ196" i="8"/>
  <c r="BB196" i="8"/>
  <c r="BC196" i="8"/>
  <c r="BD196" i="8"/>
  <c r="BE196" i="8"/>
  <c r="BG196" i="8"/>
  <c r="BH196" i="8"/>
  <c r="BJ196" i="8"/>
  <c r="BK196" i="8"/>
  <c r="BL196" i="8"/>
  <c r="BM196" i="8"/>
  <c r="BO196" i="8"/>
  <c r="BP196" i="8"/>
  <c r="BR196" i="8"/>
  <c r="BS196" i="8"/>
  <c r="BT196" i="8"/>
  <c r="BU196" i="8"/>
  <c r="BW196" i="8"/>
  <c r="BX196" i="8"/>
  <c r="BZ196" i="8"/>
  <c r="CA196" i="8"/>
  <c r="CB196" i="8"/>
  <c r="CC196" i="8"/>
  <c r="CE196" i="8"/>
  <c r="CF196" i="8"/>
  <c r="CH196" i="8"/>
  <c r="CI196" i="8"/>
  <c r="CJ196" i="8"/>
  <c r="CK196" i="8"/>
  <c r="CM196" i="8"/>
  <c r="CN196" i="8"/>
  <c r="CP196" i="8"/>
  <c r="CQ196" i="8"/>
  <c r="CR196" i="8"/>
  <c r="CS196" i="8"/>
  <c r="CU196" i="8"/>
  <c r="CV196" i="8"/>
  <c r="CX196" i="8"/>
  <c r="CY196" i="8"/>
  <c r="CZ196" i="8"/>
  <c r="DA196" i="8"/>
  <c r="DC196" i="8"/>
  <c r="DD196" i="8"/>
  <c r="DF196" i="8"/>
  <c r="DG196" i="8"/>
  <c r="DH196" i="8"/>
  <c r="DI196" i="8"/>
  <c r="DK196" i="8"/>
  <c r="DL196" i="8"/>
  <c r="DN196" i="8"/>
  <c r="DO196" i="8"/>
  <c r="DP196" i="8"/>
  <c r="DQ196" i="8"/>
  <c r="DS196" i="8"/>
  <c r="DT196" i="8"/>
  <c r="DV196" i="8"/>
  <c r="DW196" i="8"/>
  <c r="DX196" i="8"/>
  <c r="DY196" i="8"/>
  <c r="EA196" i="8"/>
  <c r="EB196" i="8"/>
  <c r="ED196" i="8"/>
  <c r="EE196" i="8"/>
  <c r="EF196" i="8"/>
  <c r="EG196" i="8"/>
  <c r="EI196" i="8"/>
  <c r="EJ196" i="8"/>
  <c r="EL196" i="8"/>
  <c r="EM196" i="8"/>
  <c r="EN196" i="8"/>
  <c r="EO196" i="8"/>
  <c r="EQ196" i="8"/>
  <c r="ER196" i="8"/>
  <c r="ET196" i="8"/>
  <c r="EU196" i="8"/>
  <c r="EV196" i="8"/>
  <c r="EW196" i="8"/>
  <c r="EX196" i="8"/>
  <c r="FB196" i="8"/>
  <c r="FC196" i="8" s="1"/>
  <c r="V195" i="5" s="1"/>
  <c r="B197" i="8"/>
  <c r="F197" i="8" s="1"/>
  <c r="C197" i="8"/>
  <c r="D197" i="8"/>
  <c r="H197" i="8"/>
  <c r="J197" i="8"/>
  <c r="K197" i="8"/>
  <c r="M197" i="8"/>
  <c r="Q197" i="8"/>
  <c r="R197" i="8"/>
  <c r="S197" i="8"/>
  <c r="U197" i="8"/>
  <c r="Y197" i="8"/>
  <c r="Z197" i="8"/>
  <c r="AA197" i="8"/>
  <c r="AC197" i="8"/>
  <c r="AG197" i="8"/>
  <c r="AH197" i="8"/>
  <c r="AI197" i="8"/>
  <c r="AK197" i="8"/>
  <c r="AO197" i="8"/>
  <c r="AP197" i="8"/>
  <c r="AQ197" i="8"/>
  <c r="AS197" i="8"/>
  <c r="AW197" i="8"/>
  <c r="AX197" i="8"/>
  <c r="AY197" i="8"/>
  <c r="BA197" i="8"/>
  <c r="BE197" i="8"/>
  <c r="BF197" i="8"/>
  <c r="BG197" i="8"/>
  <c r="BI197" i="8"/>
  <c r="BM197" i="8"/>
  <c r="BN197" i="8"/>
  <c r="BO197" i="8"/>
  <c r="BQ197" i="8"/>
  <c r="BU197" i="8"/>
  <c r="BV197" i="8"/>
  <c r="BW197" i="8"/>
  <c r="BY197" i="8"/>
  <c r="CC197" i="8"/>
  <c r="CD197" i="8"/>
  <c r="CE197" i="8"/>
  <c r="CG197" i="8"/>
  <c r="CK197" i="8"/>
  <c r="CL197" i="8"/>
  <c r="CM197" i="8"/>
  <c r="CO197" i="8"/>
  <c r="CS197" i="8"/>
  <c r="CT197" i="8"/>
  <c r="CU197" i="8"/>
  <c r="CW197" i="8"/>
  <c r="DA197" i="8"/>
  <c r="DB197" i="8"/>
  <c r="DC197" i="8"/>
  <c r="DE197" i="8"/>
  <c r="DI197" i="8"/>
  <c r="DJ197" i="8"/>
  <c r="DK197" i="8"/>
  <c r="DM197" i="8"/>
  <c r="DO197" i="8"/>
  <c r="DP197" i="8"/>
  <c r="DQ197" i="8"/>
  <c r="DR197" i="8"/>
  <c r="DS197" i="8"/>
  <c r="DU197" i="8"/>
  <c r="DW197" i="8"/>
  <c r="DX197" i="8"/>
  <c r="DY197" i="8"/>
  <c r="DZ197" i="8"/>
  <c r="EA197" i="8"/>
  <c r="EC197" i="8"/>
  <c r="EE197" i="8"/>
  <c r="EF197" i="8"/>
  <c r="EG197" i="8"/>
  <c r="EH197" i="8"/>
  <c r="EI197" i="8"/>
  <c r="EK197" i="8"/>
  <c r="EM197" i="8"/>
  <c r="EN197" i="8"/>
  <c r="EO197" i="8"/>
  <c r="EP197" i="8"/>
  <c r="EQ197" i="8"/>
  <c r="ES197" i="8"/>
  <c r="EU197" i="8"/>
  <c r="EV197" i="8"/>
  <c r="EW197" i="8"/>
  <c r="EX197" i="8"/>
  <c r="B198" i="8"/>
  <c r="C198" i="8"/>
  <c r="J198" i="8" s="1"/>
  <c r="E198" i="8"/>
  <c r="F198" i="8"/>
  <c r="G198" i="8"/>
  <c r="I198" i="8"/>
  <c r="K198" i="8"/>
  <c r="M198" i="8"/>
  <c r="N198" i="8"/>
  <c r="O198" i="8"/>
  <c r="Q198" i="8"/>
  <c r="S198" i="8"/>
  <c r="T198" i="8"/>
  <c r="U198" i="8"/>
  <c r="V198" i="8"/>
  <c r="W198" i="8"/>
  <c r="Y198" i="8"/>
  <c r="AA198" i="8"/>
  <c r="AB198" i="8"/>
  <c r="AC198" i="8"/>
  <c r="AD198" i="8"/>
  <c r="AE198" i="8"/>
  <c r="AG198" i="8"/>
  <c r="AI198" i="8"/>
  <c r="AJ198" i="8"/>
  <c r="AK198" i="8"/>
  <c r="AL198" i="8"/>
  <c r="AM198" i="8"/>
  <c r="AO198" i="8"/>
  <c r="AQ198" i="8"/>
  <c r="AR198" i="8"/>
  <c r="AS198" i="8"/>
  <c r="AT198" i="8"/>
  <c r="AU198" i="8"/>
  <c r="AW198" i="8"/>
  <c r="AY198" i="8"/>
  <c r="AZ198" i="8"/>
  <c r="BA198" i="8"/>
  <c r="BB198" i="8"/>
  <c r="BC198" i="8"/>
  <c r="BE198" i="8"/>
  <c r="BG198" i="8"/>
  <c r="BH198" i="8"/>
  <c r="BI198" i="8"/>
  <c r="BJ198" i="8"/>
  <c r="BK198" i="8"/>
  <c r="BM198" i="8"/>
  <c r="BO198" i="8"/>
  <c r="BP198" i="8"/>
  <c r="BQ198" i="8"/>
  <c r="BR198" i="8"/>
  <c r="BS198" i="8"/>
  <c r="BU198" i="8"/>
  <c r="BW198" i="8"/>
  <c r="BX198" i="8"/>
  <c r="BY198" i="8"/>
  <c r="BZ198" i="8"/>
  <c r="CA198" i="8"/>
  <c r="CC198" i="8"/>
  <c r="CE198" i="8"/>
  <c r="CF198" i="8"/>
  <c r="CG198" i="8"/>
  <c r="CH198" i="8"/>
  <c r="CI198" i="8"/>
  <c r="CK198" i="8"/>
  <c r="CM198" i="8"/>
  <c r="CN198" i="8"/>
  <c r="CO198" i="8"/>
  <c r="CP198" i="8"/>
  <c r="CQ198" i="8"/>
  <c r="CS198" i="8"/>
  <c r="CU198" i="8"/>
  <c r="CV198" i="8"/>
  <c r="CW198" i="8"/>
  <c r="CX198" i="8"/>
  <c r="CY198" i="8"/>
  <c r="DA198" i="8"/>
  <c r="DC198" i="8"/>
  <c r="DD198" i="8"/>
  <c r="DE198" i="8"/>
  <c r="DF198" i="8"/>
  <c r="DG198" i="8"/>
  <c r="DI198" i="8"/>
  <c r="DK198" i="8"/>
  <c r="DL198" i="8"/>
  <c r="DM198" i="8"/>
  <c r="DN198" i="8"/>
  <c r="DO198" i="8"/>
  <c r="DQ198" i="8"/>
  <c r="DS198" i="8"/>
  <c r="DT198" i="8"/>
  <c r="DU198" i="8"/>
  <c r="DV198" i="8"/>
  <c r="DW198" i="8"/>
  <c r="DY198" i="8"/>
  <c r="EA198" i="8"/>
  <c r="EB198" i="8"/>
  <c r="EC198" i="8"/>
  <c r="ED198" i="8"/>
  <c r="EE198" i="8"/>
  <c r="EG198" i="8"/>
  <c r="EI198" i="8"/>
  <c r="EJ198" i="8"/>
  <c r="EK198" i="8"/>
  <c r="EL198" i="8"/>
  <c r="EM198" i="8"/>
  <c r="EO198" i="8"/>
  <c r="EQ198" i="8"/>
  <c r="ER198" i="8"/>
  <c r="ES198" i="8"/>
  <c r="ET198" i="8"/>
  <c r="EU198" i="8"/>
  <c r="EW198" i="8"/>
  <c r="FB198" i="8"/>
  <c r="FC198" i="8" s="1"/>
  <c r="B199" i="8"/>
  <c r="C199" i="8"/>
  <c r="E199" i="8" s="1"/>
  <c r="O199" i="8"/>
  <c r="Y199" i="8"/>
  <c r="AI199" i="8"/>
  <c r="AU199" i="8"/>
  <c r="AY199" i="8"/>
  <c r="BE199" i="8"/>
  <c r="BK199" i="8"/>
  <c r="BO199" i="8"/>
  <c r="BU199" i="8"/>
  <c r="CA199" i="8"/>
  <c r="CE199" i="8"/>
  <c r="CK199" i="8"/>
  <c r="CQ199" i="8"/>
  <c r="CU199" i="8"/>
  <c r="DA199" i="8"/>
  <c r="DG199" i="8"/>
  <c r="DK199" i="8"/>
  <c r="DQ199" i="8"/>
  <c r="DW199" i="8"/>
  <c r="EA199" i="8"/>
  <c r="EG199" i="8"/>
  <c r="EM199" i="8"/>
  <c r="EQ199" i="8"/>
  <c r="EW199" i="8"/>
  <c r="B200" i="8"/>
  <c r="C200" i="8"/>
  <c r="E200" i="8" s="1"/>
  <c r="D200" i="8"/>
  <c r="F200" i="8"/>
  <c r="L200" i="8"/>
  <c r="M200" i="8"/>
  <c r="N200" i="8"/>
  <c r="Q200" i="8"/>
  <c r="V200" i="8"/>
  <c r="W200" i="8"/>
  <c r="Y200" i="8"/>
  <c r="AB200" i="8"/>
  <c r="AG200" i="8"/>
  <c r="AI200" i="8"/>
  <c r="AJ200" i="8"/>
  <c r="AL200" i="8"/>
  <c r="AR200" i="8"/>
  <c r="AS200" i="8"/>
  <c r="AT200" i="8"/>
  <c r="AW200" i="8"/>
  <c r="BB200" i="8"/>
  <c r="BC200" i="8"/>
  <c r="BE200" i="8"/>
  <c r="BH200" i="8"/>
  <c r="BM200" i="8"/>
  <c r="BO200" i="8"/>
  <c r="BP200" i="8"/>
  <c r="BR200" i="8"/>
  <c r="BX200" i="8"/>
  <c r="BY200" i="8"/>
  <c r="BZ200" i="8"/>
  <c r="CC200" i="8"/>
  <c r="CH200" i="8"/>
  <c r="CI200" i="8"/>
  <c r="CK200" i="8"/>
  <c r="CN200" i="8"/>
  <c r="CS200" i="8"/>
  <c r="CU200" i="8"/>
  <c r="CV200" i="8"/>
  <c r="CX200" i="8"/>
  <c r="DD200" i="8"/>
  <c r="DE200" i="8"/>
  <c r="DF200" i="8"/>
  <c r="DI200" i="8"/>
  <c r="DN200" i="8"/>
  <c r="DO200" i="8"/>
  <c r="DQ200" i="8"/>
  <c r="DT200" i="8"/>
  <c r="DY200" i="8"/>
  <c r="EA200" i="8"/>
  <c r="EB200" i="8"/>
  <c r="ED200" i="8"/>
  <c r="EJ200" i="8"/>
  <c r="EK200" i="8"/>
  <c r="EL200" i="8"/>
  <c r="EO200" i="8"/>
  <c r="ET200" i="8"/>
  <c r="EU200" i="8"/>
  <c r="EW200" i="8"/>
  <c r="FB200" i="8"/>
  <c r="FC200" i="8" s="1"/>
  <c r="B201" i="8"/>
  <c r="C201" i="8"/>
  <c r="E201" i="8"/>
  <c r="G201" i="8"/>
  <c r="H201" i="8"/>
  <c r="I201" i="8"/>
  <c r="J201" i="8"/>
  <c r="K201" i="8"/>
  <c r="O201" i="8"/>
  <c r="P201" i="8"/>
  <c r="Q201" i="8"/>
  <c r="R201" i="8"/>
  <c r="S201" i="8"/>
  <c r="U201" i="8"/>
  <c r="W201" i="8"/>
  <c r="Y201" i="8"/>
  <c r="Z201" i="8"/>
  <c r="AA201" i="8"/>
  <c r="AC201" i="8"/>
  <c r="AE201" i="8"/>
  <c r="AF201" i="8"/>
  <c r="AG201" i="8"/>
  <c r="AI201" i="8"/>
  <c r="AK201" i="8"/>
  <c r="AM201" i="8"/>
  <c r="AN201" i="8"/>
  <c r="AO201" i="8"/>
  <c r="AP201" i="8"/>
  <c r="AQ201" i="8"/>
  <c r="AU201" i="8"/>
  <c r="AV201" i="8"/>
  <c r="AW201" i="8"/>
  <c r="AX201" i="8"/>
  <c r="AY201" i="8"/>
  <c r="BA201" i="8"/>
  <c r="BC201" i="8"/>
  <c r="BE201" i="8"/>
  <c r="BF201" i="8"/>
  <c r="BG201" i="8"/>
  <c r="BI201" i="8"/>
  <c r="BK201" i="8"/>
  <c r="BL201" i="8"/>
  <c r="BM201" i="8"/>
  <c r="BO201" i="8"/>
  <c r="BQ201" i="8"/>
  <c r="BS201" i="8"/>
  <c r="BT201" i="8"/>
  <c r="BU201" i="8"/>
  <c r="BV201" i="8"/>
  <c r="BW201" i="8"/>
  <c r="CA201" i="8"/>
  <c r="CB201" i="8"/>
  <c r="CC201" i="8"/>
  <c r="CD201" i="8"/>
  <c r="CE201" i="8"/>
  <c r="CG201" i="8"/>
  <c r="CI201" i="8"/>
  <c r="CK201" i="8"/>
  <c r="CL201" i="8"/>
  <c r="CM201" i="8"/>
  <c r="CO201" i="8"/>
  <c r="CQ201" i="8"/>
  <c r="CR201" i="8"/>
  <c r="CS201" i="8"/>
  <c r="CU201" i="8"/>
  <c r="CW201" i="8"/>
  <c r="CY201" i="8"/>
  <c r="CZ201" i="8"/>
  <c r="DA201" i="8"/>
  <c r="DB201" i="8"/>
  <c r="DC201" i="8"/>
  <c r="DG201" i="8"/>
  <c r="DH201" i="8"/>
  <c r="DI201" i="8"/>
  <c r="DJ201" i="8"/>
  <c r="DK201" i="8"/>
  <c r="DM201" i="8"/>
  <c r="DO201" i="8"/>
  <c r="DQ201" i="8"/>
  <c r="DR201" i="8"/>
  <c r="DS201" i="8"/>
  <c r="DU201" i="8"/>
  <c r="DW201" i="8"/>
  <c r="DX201" i="8"/>
  <c r="DY201" i="8"/>
  <c r="EA201" i="8"/>
  <c r="EC201" i="8"/>
  <c r="EE201" i="8"/>
  <c r="EF201" i="8"/>
  <c r="EG201" i="8"/>
  <c r="EH201" i="8"/>
  <c r="EI201" i="8"/>
  <c r="EM201" i="8"/>
  <c r="EN201" i="8"/>
  <c r="EO201" i="8"/>
  <c r="EP201" i="8"/>
  <c r="EQ201" i="8"/>
  <c r="ES201" i="8"/>
  <c r="EU201" i="8"/>
  <c r="EW201" i="8"/>
  <c r="EX201" i="8"/>
  <c r="B202" i="8"/>
  <c r="C202" i="8"/>
  <c r="S202" i="8" s="1"/>
  <c r="G202" i="8"/>
  <c r="M202" i="8"/>
  <c r="W202" i="8"/>
  <c r="AI202" i="8"/>
  <c r="AM202" i="8"/>
  <c r="AS202" i="8"/>
  <c r="AY202" i="8"/>
  <c r="BC202" i="8"/>
  <c r="BO202" i="8"/>
  <c r="BW202" i="8"/>
  <c r="BY202" i="8"/>
  <c r="CE202" i="8"/>
  <c r="CG202" i="8"/>
  <c r="CI202" i="8"/>
  <c r="CQ202" i="8"/>
  <c r="CY202" i="8"/>
  <c r="DC202" i="8"/>
  <c r="DE202" i="8"/>
  <c r="DK202" i="8"/>
  <c r="DM202" i="8"/>
  <c r="DU202" i="8"/>
  <c r="EA202" i="8"/>
  <c r="EE202" i="8"/>
  <c r="EI202" i="8"/>
  <c r="EK202" i="8"/>
  <c r="EQ202" i="8"/>
  <c r="ES202" i="8"/>
  <c r="EU202" i="8"/>
  <c r="B203" i="8"/>
  <c r="C203" i="8"/>
  <c r="G203" i="8" s="1"/>
  <c r="K203" i="8"/>
  <c r="O203" i="8"/>
  <c r="W203" i="8"/>
  <c r="AA203" i="8"/>
  <c r="AG203" i="8"/>
  <c r="AI203" i="8"/>
  <c r="AM203" i="8"/>
  <c r="AQ203" i="8"/>
  <c r="AW203" i="8"/>
  <c r="BD203" i="8"/>
  <c r="BE203" i="8"/>
  <c r="BG203" i="8"/>
  <c r="BM203" i="8"/>
  <c r="BN203" i="8"/>
  <c r="BQ203" i="8"/>
  <c r="BW203" i="8"/>
  <c r="BX203" i="8"/>
  <c r="CA203" i="8"/>
  <c r="CE203" i="8"/>
  <c r="CF203" i="8"/>
  <c r="CJ203" i="8"/>
  <c r="CO203" i="8"/>
  <c r="CQ203" i="8"/>
  <c r="CS203" i="8"/>
  <c r="CW203" i="8"/>
  <c r="CY203" i="8"/>
  <c r="DB203" i="8"/>
  <c r="DH203" i="8"/>
  <c r="DI203" i="8"/>
  <c r="DK203" i="8"/>
  <c r="DP203" i="8"/>
  <c r="DQ203" i="8"/>
  <c r="DT203" i="8"/>
  <c r="DZ203" i="8"/>
  <c r="EA203" i="8"/>
  <c r="EC203" i="8"/>
  <c r="EH203" i="8"/>
  <c r="EI203" i="8"/>
  <c r="EM203" i="8"/>
  <c r="ER203" i="8"/>
  <c r="ES203" i="8"/>
  <c r="EV203" i="8"/>
  <c r="FB203" i="8"/>
  <c r="FC203" i="8" s="1"/>
  <c r="V202" i="5" s="1"/>
  <c r="B204" i="8"/>
  <c r="C204" i="8"/>
  <c r="E204" i="8" s="1"/>
  <c r="D204" i="8"/>
  <c r="G204" i="8"/>
  <c r="H204" i="8"/>
  <c r="I204" i="8"/>
  <c r="K204" i="8"/>
  <c r="L204" i="8"/>
  <c r="M204" i="8"/>
  <c r="N204" i="8"/>
  <c r="P204" i="8"/>
  <c r="Q204" i="8"/>
  <c r="S204" i="8"/>
  <c r="T204" i="8"/>
  <c r="U204" i="8"/>
  <c r="V204" i="8"/>
  <c r="W204" i="8"/>
  <c r="Y204" i="8"/>
  <c r="AA204" i="8"/>
  <c r="AB204" i="8"/>
  <c r="AC204" i="8"/>
  <c r="AD204" i="8"/>
  <c r="AE204" i="8"/>
  <c r="AF204" i="8"/>
  <c r="AI204" i="8"/>
  <c r="AJ204" i="8"/>
  <c r="AK204" i="8"/>
  <c r="AL204" i="8"/>
  <c r="AM204" i="8"/>
  <c r="AN204" i="8"/>
  <c r="AO204" i="8"/>
  <c r="AR204" i="8"/>
  <c r="AS204" i="8"/>
  <c r="AT204" i="8"/>
  <c r="AU204" i="8"/>
  <c r="AV204" i="8"/>
  <c r="AW204" i="8"/>
  <c r="AY204" i="8"/>
  <c r="BA204" i="8"/>
  <c r="BB204" i="8"/>
  <c r="BC204" i="8"/>
  <c r="BD204" i="8"/>
  <c r="BE204" i="8"/>
  <c r="BF204" i="8"/>
  <c r="BG204" i="8"/>
  <c r="BI204" i="8"/>
  <c r="BJ204" i="8"/>
  <c r="BK204" i="8"/>
  <c r="BL204" i="8"/>
  <c r="BM204" i="8"/>
  <c r="BN204" i="8"/>
  <c r="BO204" i="8"/>
  <c r="BQ204" i="8"/>
  <c r="BR204" i="8"/>
  <c r="BS204" i="8"/>
  <c r="BT204" i="8"/>
  <c r="BU204" i="8"/>
  <c r="BV204" i="8"/>
  <c r="BW204" i="8"/>
  <c r="BY204" i="8"/>
  <c r="BZ204" i="8"/>
  <c r="CA204" i="8"/>
  <c r="CB204" i="8"/>
  <c r="CC204" i="8"/>
  <c r="CD204" i="8"/>
  <c r="CE204" i="8"/>
  <c r="CG204" i="8"/>
  <c r="CH204" i="8"/>
  <c r="CI204" i="8"/>
  <c r="CJ204" i="8"/>
  <c r="CK204" i="8"/>
  <c r="CL204" i="8"/>
  <c r="CM204" i="8"/>
  <c r="CO204" i="8"/>
  <c r="CP204" i="8"/>
  <c r="CQ204" i="8"/>
  <c r="CR204" i="8"/>
  <c r="CS204" i="8"/>
  <c r="CT204" i="8"/>
  <c r="CU204" i="8"/>
  <c r="CW204" i="8"/>
  <c r="CX204" i="8"/>
  <c r="CY204" i="8"/>
  <c r="CZ204" i="8"/>
  <c r="DA204" i="8"/>
  <c r="DB204" i="8"/>
  <c r="DC204" i="8"/>
  <c r="DE204" i="8"/>
  <c r="DF204" i="8"/>
  <c r="DG204" i="8"/>
  <c r="DH204" i="8"/>
  <c r="DI204" i="8"/>
  <c r="DJ204" i="8"/>
  <c r="DK204" i="8"/>
  <c r="DM204" i="8"/>
  <c r="DN204" i="8"/>
  <c r="DO204" i="8"/>
  <c r="DP204" i="8"/>
  <c r="DQ204" i="8"/>
  <c r="DR204" i="8"/>
  <c r="DS204" i="8"/>
  <c r="DU204" i="8"/>
  <c r="DV204" i="8"/>
  <c r="DW204" i="8"/>
  <c r="DX204" i="8"/>
  <c r="DY204" i="8"/>
  <c r="DZ204" i="8"/>
  <c r="EA204" i="8"/>
  <c r="EC204" i="8"/>
  <c r="ED204" i="8"/>
  <c r="EE204" i="8"/>
  <c r="EF204" i="8"/>
  <c r="EG204" i="8"/>
  <c r="EH204" i="8"/>
  <c r="EI204" i="8"/>
  <c r="EK204" i="8"/>
  <c r="EL204" i="8"/>
  <c r="EM204" i="8"/>
  <c r="EN204" i="8"/>
  <c r="EO204" i="8"/>
  <c r="EP204" i="8"/>
  <c r="EQ204" i="8"/>
  <c r="ES204" i="8"/>
  <c r="ET204" i="8"/>
  <c r="EU204" i="8"/>
  <c r="EV204" i="8"/>
  <c r="EW204" i="8"/>
  <c r="EX204" i="8"/>
  <c r="B205" i="8"/>
  <c r="C205" i="8"/>
  <c r="K205" i="8" s="1"/>
  <c r="L205" i="8"/>
  <c r="V205" i="8"/>
  <c r="AH205" i="8"/>
  <c r="BN205" i="8"/>
  <c r="BX205" i="8"/>
  <c r="CH205" i="8"/>
  <c r="CT205" i="8"/>
  <c r="DD205" i="8"/>
  <c r="DN205" i="8"/>
  <c r="DZ205" i="8"/>
  <c r="ET205" i="8"/>
  <c r="B206" i="8"/>
  <c r="F206" i="8" s="1"/>
  <c r="C206" i="8"/>
  <c r="E206" i="8"/>
  <c r="J206" i="8"/>
  <c r="K206" i="8"/>
  <c r="N206" i="8"/>
  <c r="P206" i="8"/>
  <c r="S206" i="8"/>
  <c r="U206" i="8"/>
  <c r="W206" i="8"/>
  <c r="Y206" i="8"/>
  <c r="AC206" i="8"/>
  <c r="AD206" i="8"/>
  <c r="AF206" i="8"/>
  <c r="AH206" i="8"/>
  <c r="AL206" i="8"/>
  <c r="AM206" i="8"/>
  <c r="AO206" i="8"/>
  <c r="AQ206" i="8"/>
  <c r="AU206" i="8"/>
  <c r="AV206" i="8"/>
  <c r="AX206" i="8"/>
  <c r="BA206" i="8"/>
  <c r="BD206" i="8"/>
  <c r="BE206" i="8"/>
  <c r="BG206" i="8"/>
  <c r="BJ206" i="8"/>
  <c r="BM206" i="8"/>
  <c r="BN206" i="8"/>
  <c r="BQ206" i="8"/>
  <c r="BS206" i="8"/>
  <c r="BV206" i="8"/>
  <c r="BW206" i="8"/>
  <c r="BZ206" i="8"/>
  <c r="CB206" i="8"/>
  <c r="CC206" i="8"/>
  <c r="CD206" i="8"/>
  <c r="CE206" i="8"/>
  <c r="CG206" i="8"/>
  <c r="CI206" i="8"/>
  <c r="CK206" i="8"/>
  <c r="CL206" i="8"/>
  <c r="CM206" i="8"/>
  <c r="CO206" i="8"/>
  <c r="CP206" i="8"/>
  <c r="CR206" i="8"/>
  <c r="CT206" i="8"/>
  <c r="CU206" i="8"/>
  <c r="CW206" i="8"/>
  <c r="CX206" i="8"/>
  <c r="CY206" i="8"/>
  <c r="DA206" i="8"/>
  <c r="DC206" i="8"/>
  <c r="DE206" i="8"/>
  <c r="DF206" i="8"/>
  <c r="DG206" i="8"/>
  <c r="DH206" i="8"/>
  <c r="DJ206" i="8"/>
  <c r="DM206" i="8"/>
  <c r="DN206" i="8"/>
  <c r="DO206" i="8"/>
  <c r="DP206" i="8"/>
  <c r="DQ206" i="8"/>
  <c r="DS206" i="8"/>
  <c r="DV206" i="8"/>
  <c r="DW206" i="8"/>
  <c r="DX206" i="8"/>
  <c r="DY206" i="8"/>
  <c r="DZ206" i="8"/>
  <c r="EC206" i="8"/>
  <c r="EE206" i="8"/>
  <c r="EF206" i="8"/>
  <c r="EG206" i="8"/>
  <c r="EH206" i="8"/>
  <c r="EI206" i="8"/>
  <c r="EL206" i="8"/>
  <c r="EN206" i="8"/>
  <c r="EO206" i="8"/>
  <c r="EP206" i="8"/>
  <c r="EQ206" i="8"/>
  <c r="ES206" i="8"/>
  <c r="EU206" i="8"/>
  <c r="EW206" i="8"/>
  <c r="EX206" i="8"/>
  <c r="B207" i="8"/>
  <c r="T207" i="8" s="1"/>
  <c r="C207" i="8"/>
  <c r="D207" i="8"/>
  <c r="J207" i="8"/>
  <c r="K207" i="8"/>
  <c r="S207" i="8"/>
  <c r="V207" i="8"/>
  <c r="AB207" i="8"/>
  <c r="AC207" i="8"/>
  <c r="AK207" i="8"/>
  <c r="AO207" i="8"/>
  <c r="AT207" i="8"/>
  <c r="AU207" i="8"/>
  <c r="BC207" i="8"/>
  <c r="BG207" i="8"/>
  <c r="BM207" i="8"/>
  <c r="BN207" i="8"/>
  <c r="BV207" i="8"/>
  <c r="BY207" i="8"/>
  <c r="CE207" i="8"/>
  <c r="CF207" i="8"/>
  <c r="CH207" i="8"/>
  <c r="CN207" i="8"/>
  <c r="CQ207" i="8"/>
  <c r="CW207" i="8"/>
  <c r="CX207" i="8"/>
  <c r="DA207" i="8"/>
  <c r="DF207" i="8"/>
  <c r="DJ207" i="8"/>
  <c r="DL207" i="8"/>
  <c r="DM207" i="8"/>
  <c r="DN207" i="8"/>
  <c r="DO207" i="8"/>
  <c r="DQ207" i="8"/>
  <c r="DS207" i="8"/>
  <c r="DV207" i="8"/>
  <c r="DW207" i="8"/>
  <c r="DY207" i="8"/>
  <c r="DZ207" i="8"/>
  <c r="EB207" i="8"/>
  <c r="ED207" i="8"/>
  <c r="EE207" i="8"/>
  <c r="EH207" i="8"/>
  <c r="EI207" i="8"/>
  <c r="EK207" i="8"/>
  <c r="EM207" i="8"/>
  <c r="EO207" i="8"/>
  <c r="EP207" i="8"/>
  <c r="EQ207" i="8"/>
  <c r="ET207" i="8"/>
  <c r="EW207" i="8"/>
  <c r="EX207" i="8"/>
  <c r="FB207" i="8"/>
  <c r="FC207" i="8" s="1"/>
  <c r="B208" i="8"/>
  <c r="C208" i="8"/>
  <c r="F208" i="8"/>
  <c r="G208" i="8"/>
  <c r="H208" i="8"/>
  <c r="I208" i="8"/>
  <c r="J208" i="8"/>
  <c r="M208" i="8"/>
  <c r="O208" i="8"/>
  <c r="P208" i="8"/>
  <c r="Q208" i="8"/>
  <c r="R208" i="8"/>
  <c r="S208" i="8"/>
  <c r="V208" i="8"/>
  <c r="X208" i="8"/>
  <c r="Y208" i="8"/>
  <c r="Z208" i="8"/>
  <c r="AA208" i="8"/>
  <c r="AC208" i="8"/>
  <c r="AE208" i="8"/>
  <c r="AG208" i="8"/>
  <c r="AH208" i="8"/>
  <c r="AI208" i="8"/>
  <c r="AK208" i="8"/>
  <c r="AL208" i="8"/>
  <c r="AN208" i="8"/>
  <c r="AP208" i="8"/>
  <c r="AQ208" i="8"/>
  <c r="AS208" i="8"/>
  <c r="AT208" i="8"/>
  <c r="AU208" i="8"/>
  <c r="AW208" i="8"/>
  <c r="AY208" i="8"/>
  <c r="BA208" i="8"/>
  <c r="BB208" i="8"/>
  <c r="BC208" i="8"/>
  <c r="BD208" i="8"/>
  <c r="BF208" i="8"/>
  <c r="BI208" i="8"/>
  <c r="BJ208" i="8"/>
  <c r="BK208" i="8"/>
  <c r="BL208" i="8"/>
  <c r="BM208" i="8"/>
  <c r="BO208" i="8"/>
  <c r="BR208" i="8"/>
  <c r="BS208" i="8"/>
  <c r="BT208" i="8"/>
  <c r="BU208" i="8"/>
  <c r="BV208" i="8"/>
  <c r="BY208" i="8"/>
  <c r="CA208" i="8"/>
  <c r="CB208" i="8"/>
  <c r="CC208" i="8"/>
  <c r="CD208" i="8"/>
  <c r="CE208" i="8"/>
  <c r="CH208" i="8"/>
  <c r="CJ208" i="8"/>
  <c r="CK208" i="8"/>
  <c r="CL208" i="8"/>
  <c r="CM208" i="8"/>
  <c r="CO208" i="8"/>
  <c r="CQ208" i="8"/>
  <c r="CS208" i="8"/>
  <c r="CT208" i="8"/>
  <c r="CU208" i="8"/>
  <c r="CW208" i="8"/>
  <c r="CX208" i="8"/>
  <c r="CZ208" i="8"/>
  <c r="DB208" i="8"/>
  <c r="DC208" i="8"/>
  <c r="DE208" i="8"/>
  <c r="DF208" i="8"/>
  <c r="DG208" i="8"/>
  <c r="DI208" i="8"/>
  <c r="DK208" i="8"/>
  <c r="DM208" i="8"/>
  <c r="DN208" i="8"/>
  <c r="DO208" i="8"/>
  <c r="DP208" i="8"/>
  <c r="DR208" i="8"/>
  <c r="DU208" i="8"/>
  <c r="DV208" i="8"/>
  <c r="DW208" i="8"/>
  <c r="DX208" i="8"/>
  <c r="DY208" i="8"/>
  <c r="EA208" i="8"/>
  <c r="ED208" i="8"/>
  <c r="EE208" i="8"/>
  <c r="EF208" i="8"/>
  <c r="EG208" i="8"/>
  <c r="EH208" i="8"/>
  <c r="EK208" i="8"/>
  <c r="EM208" i="8"/>
  <c r="EN208" i="8"/>
  <c r="EO208" i="8"/>
  <c r="EP208" i="8"/>
  <c r="EQ208" i="8"/>
  <c r="ET208" i="8"/>
  <c r="EV208" i="8"/>
  <c r="EW208" i="8"/>
  <c r="EX208" i="8"/>
  <c r="B209" i="8"/>
  <c r="C209" i="8"/>
  <c r="E209" i="8" s="1"/>
  <c r="F209" i="8"/>
  <c r="I209" i="8"/>
  <c r="J209" i="8"/>
  <c r="O209" i="8"/>
  <c r="R209" i="8"/>
  <c r="U209" i="8"/>
  <c r="W209" i="8"/>
  <c r="AA209" i="8"/>
  <c r="AD209" i="8"/>
  <c r="AH209" i="8"/>
  <c r="AI209" i="8"/>
  <c r="AM209" i="8"/>
  <c r="AQ209" i="8"/>
  <c r="AS209" i="8"/>
  <c r="AT209" i="8"/>
  <c r="AZ209" i="8"/>
  <c r="BB209" i="8"/>
  <c r="BF209" i="8"/>
  <c r="BH209" i="8"/>
  <c r="BK209" i="8"/>
  <c r="BO209" i="8"/>
  <c r="BR209" i="8"/>
  <c r="BS209" i="8"/>
  <c r="BX209" i="8"/>
  <c r="CA209" i="8"/>
  <c r="CD209" i="8"/>
  <c r="CE209" i="8"/>
  <c r="CK209" i="8"/>
  <c r="CM209" i="8"/>
  <c r="CP209" i="8"/>
  <c r="CS209" i="8"/>
  <c r="CV209" i="8"/>
  <c r="CY209" i="8"/>
  <c r="DC209" i="8"/>
  <c r="DD209" i="8"/>
  <c r="DI209" i="8"/>
  <c r="DL209" i="8"/>
  <c r="DN209" i="8"/>
  <c r="DO209" i="8"/>
  <c r="DU209" i="8"/>
  <c r="DW209" i="8"/>
  <c r="EA209" i="8"/>
  <c r="EC209" i="8"/>
  <c r="EG209" i="8"/>
  <c r="EJ209" i="8"/>
  <c r="EM209" i="8"/>
  <c r="EO209" i="8"/>
  <c r="ES209" i="8"/>
  <c r="EW209" i="8"/>
  <c r="FB209" i="8"/>
  <c r="FC209" i="8" s="1"/>
  <c r="V208" i="5" s="1"/>
  <c r="B210" i="8"/>
  <c r="O210" i="8" s="1"/>
  <c r="C210" i="8"/>
  <c r="E210" i="8"/>
  <c r="G210" i="8"/>
  <c r="I210" i="8"/>
  <c r="K210" i="8"/>
  <c r="N210" i="8"/>
  <c r="P210" i="8"/>
  <c r="R210" i="8"/>
  <c r="W210" i="8"/>
  <c r="X210" i="8"/>
  <c r="Y210" i="8"/>
  <c r="AA210" i="8"/>
  <c r="AF210" i="8"/>
  <c r="AH210" i="8"/>
  <c r="AI210" i="8"/>
  <c r="AK210" i="8"/>
  <c r="AO210" i="8"/>
  <c r="AQ210" i="8"/>
  <c r="AT210" i="8"/>
  <c r="AV210" i="8"/>
  <c r="AX210" i="8"/>
  <c r="BA210" i="8"/>
  <c r="BC210" i="8"/>
  <c r="BE210" i="8"/>
  <c r="BG210" i="8"/>
  <c r="BI210" i="8"/>
  <c r="BJ210" i="8"/>
  <c r="BL210" i="8"/>
  <c r="BQ210" i="8"/>
  <c r="BR210" i="8"/>
  <c r="BS210" i="8"/>
  <c r="BT210" i="8"/>
  <c r="BU210" i="8"/>
  <c r="BZ210" i="8"/>
  <c r="CB210" i="8"/>
  <c r="CC210" i="8"/>
  <c r="CD210" i="8"/>
  <c r="CG210" i="8"/>
  <c r="CI210" i="8"/>
  <c r="CK210" i="8"/>
  <c r="CM210" i="8"/>
  <c r="CP210" i="8"/>
  <c r="CR210" i="8"/>
  <c r="CS210" i="8"/>
  <c r="CT210" i="8"/>
  <c r="CW210" i="8"/>
  <c r="DA210" i="8"/>
  <c r="DB210" i="8"/>
  <c r="DC210" i="8"/>
  <c r="DE210" i="8"/>
  <c r="DF210" i="8"/>
  <c r="DJ210" i="8"/>
  <c r="DM210" i="8"/>
  <c r="DN210" i="8"/>
  <c r="DO210" i="8"/>
  <c r="DQ210" i="8"/>
  <c r="DS210" i="8"/>
  <c r="DV210" i="8"/>
  <c r="DX210" i="8"/>
  <c r="DZ210" i="8"/>
  <c r="EC210" i="8"/>
  <c r="ED210" i="8"/>
  <c r="EE210" i="8"/>
  <c r="EG210" i="8"/>
  <c r="EL210" i="8"/>
  <c r="EM210" i="8"/>
  <c r="EN210" i="8"/>
  <c r="EO210" i="8"/>
  <c r="EP210" i="8"/>
  <c r="EU210" i="8"/>
  <c r="EW210" i="8"/>
  <c r="EX210" i="8"/>
  <c r="B211" i="8"/>
  <c r="AI211" i="8" s="1"/>
  <c r="C211" i="8"/>
  <c r="M211" i="8"/>
  <c r="T211" i="8"/>
  <c r="AG211" i="8"/>
  <c r="AU211" i="8"/>
  <c r="AX211" i="8"/>
  <c r="BI211" i="8"/>
  <c r="CC211" i="8"/>
  <c r="CF211" i="8"/>
  <c r="CS211" i="8"/>
  <c r="DE211" i="8"/>
  <c r="DM211" i="8"/>
  <c r="DZ211" i="8"/>
  <c r="EO211" i="8"/>
  <c r="EP211" i="8"/>
  <c r="B212" i="8"/>
  <c r="C212" i="8"/>
  <c r="E212" i="8" s="1"/>
  <c r="F212" i="8"/>
  <c r="H212" i="8"/>
  <c r="M212" i="8"/>
  <c r="N212" i="8"/>
  <c r="O212" i="8"/>
  <c r="Q212" i="8"/>
  <c r="V212" i="8"/>
  <c r="X212" i="8"/>
  <c r="Y212" i="8"/>
  <c r="Z212" i="8"/>
  <c r="AE212" i="8"/>
  <c r="AG212" i="8"/>
  <c r="AI212" i="8"/>
  <c r="AL212" i="8"/>
  <c r="AN212" i="8"/>
  <c r="AP212" i="8"/>
  <c r="AS212" i="8"/>
  <c r="AW212" i="8"/>
  <c r="AX212" i="8"/>
  <c r="AY212" i="8"/>
  <c r="BB212" i="8"/>
  <c r="BF212" i="8"/>
  <c r="BI212" i="8"/>
  <c r="BJ212" i="8"/>
  <c r="BK212" i="8"/>
  <c r="BO212" i="8"/>
  <c r="BR212" i="8"/>
  <c r="BT212" i="8"/>
  <c r="BV212" i="8"/>
  <c r="BY212" i="8"/>
  <c r="CA212" i="8"/>
  <c r="CC212" i="8"/>
  <c r="CH212" i="8"/>
  <c r="CI212" i="8"/>
  <c r="CJ212" i="8"/>
  <c r="CL212" i="8"/>
  <c r="CQ212" i="8"/>
  <c r="CS212" i="8"/>
  <c r="CT212" i="8"/>
  <c r="CU212" i="8"/>
  <c r="CZ212" i="8"/>
  <c r="DB212" i="8"/>
  <c r="DE212" i="8"/>
  <c r="DG212" i="8"/>
  <c r="DI212" i="8"/>
  <c r="DK212" i="8"/>
  <c r="DN212" i="8"/>
  <c r="DR212" i="8"/>
  <c r="DS212" i="8"/>
  <c r="DU212" i="8"/>
  <c r="DW212" i="8"/>
  <c r="EA212" i="8"/>
  <c r="EC212" i="8"/>
  <c r="ED212" i="8"/>
  <c r="EE212" i="8"/>
  <c r="EF212" i="8"/>
  <c r="EK212" i="8"/>
  <c r="EM212" i="8"/>
  <c r="EN212" i="8"/>
  <c r="EO212" i="8"/>
  <c r="EQ212" i="8"/>
  <c r="ET212" i="8"/>
  <c r="EV212" i="8"/>
  <c r="EX212" i="8"/>
  <c r="B213" i="8"/>
  <c r="C213" i="8"/>
  <c r="F213" i="8" s="1"/>
  <c r="D213" i="8"/>
  <c r="V213" i="8"/>
  <c r="Y213" i="8"/>
  <c r="AO213" i="8"/>
  <c r="AQ213" i="8"/>
  <c r="BI213" i="8"/>
  <c r="BJ213" i="8"/>
  <c r="CA213" i="8"/>
  <c r="CE213" i="8"/>
  <c r="CU213" i="8"/>
  <c r="CW213" i="8"/>
  <c r="DO213" i="8"/>
  <c r="DS213" i="8"/>
  <c r="EH213" i="8"/>
  <c r="EK213" i="8"/>
  <c r="B214" i="8"/>
  <c r="C214" i="8"/>
  <c r="E214" i="8" s="1"/>
  <c r="V214" i="8"/>
  <c r="AO214" i="8"/>
  <c r="BI214" i="8"/>
  <c r="CA214" i="8"/>
  <c r="CW214" i="8"/>
  <c r="DM214" i="8"/>
  <c r="EC214" i="8"/>
  <c r="EQ214" i="8"/>
  <c r="B215" i="8"/>
  <c r="C215" i="8"/>
  <c r="E215" i="8" s="1"/>
  <c r="D215" i="8"/>
  <c r="Q215" i="8"/>
  <c r="S215" i="8"/>
  <c r="AE215" i="8"/>
  <c r="AG215" i="8"/>
  <c r="AT215" i="8"/>
  <c r="AW215" i="8"/>
  <c r="BH215" i="8"/>
  <c r="BJ215" i="8"/>
  <c r="BW215" i="8"/>
  <c r="BX215" i="8"/>
  <c r="CH215" i="8"/>
  <c r="CI215" i="8"/>
  <c r="CS215" i="8"/>
  <c r="CU215" i="8"/>
  <c r="DD215" i="8"/>
  <c r="DE215" i="8"/>
  <c r="DN215" i="8"/>
  <c r="DO215" i="8"/>
  <c r="DY215" i="8"/>
  <c r="EA215" i="8"/>
  <c r="EJ215" i="8"/>
  <c r="EK215" i="8"/>
  <c r="ET215" i="8"/>
  <c r="EU215" i="8"/>
  <c r="B216" i="8"/>
  <c r="C216" i="8"/>
  <c r="H216" i="8" s="1"/>
  <c r="E216" i="8"/>
  <c r="G216" i="8"/>
  <c r="J216" i="8"/>
  <c r="K216" i="8"/>
  <c r="O216" i="8"/>
  <c r="P216" i="8"/>
  <c r="Q216" i="8"/>
  <c r="U216" i="8"/>
  <c r="W216" i="8"/>
  <c r="Y216" i="8"/>
  <c r="Z216" i="8"/>
  <c r="AA216" i="8"/>
  <c r="AF216" i="8"/>
  <c r="AG216" i="8"/>
  <c r="AI216" i="8"/>
  <c r="AK216" i="8"/>
  <c r="AM216" i="8"/>
  <c r="AP216" i="8"/>
  <c r="AQ216" i="8"/>
  <c r="AU216" i="8"/>
  <c r="AV216" i="8"/>
  <c r="AW216" i="8"/>
  <c r="BA216" i="8"/>
  <c r="BC216" i="8"/>
  <c r="BE216" i="8"/>
  <c r="BF216" i="8"/>
  <c r="BG216" i="8"/>
  <c r="BL216" i="8"/>
  <c r="BM216" i="8"/>
  <c r="BO216" i="8"/>
  <c r="BQ216" i="8"/>
  <c r="BS216" i="8"/>
  <c r="BV216" i="8"/>
  <c r="BW216" i="8"/>
  <c r="CA216" i="8"/>
  <c r="CB216" i="8"/>
  <c r="CC216" i="8"/>
  <c r="CG216" i="8"/>
  <c r="CI216" i="8"/>
  <c r="CK216" i="8"/>
  <c r="CL216" i="8"/>
  <c r="CM216" i="8"/>
  <c r="CR216" i="8"/>
  <c r="CS216" i="8"/>
  <c r="CU216" i="8"/>
  <c r="CW216" i="8"/>
  <c r="CY216" i="8"/>
  <c r="DB216" i="8"/>
  <c r="DC216" i="8"/>
  <c r="DG216" i="8"/>
  <c r="DH216" i="8"/>
  <c r="DI216" i="8"/>
  <c r="DM216" i="8"/>
  <c r="DO216" i="8"/>
  <c r="DQ216" i="8"/>
  <c r="DR216" i="8"/>
  <c r="DS216" i="8"/>
  <c r="DX216" i="8"/>
  <c r="DY216" i="8"/>
  <c r="EA216" i="8"/>
  <c r="EC216" i="8"/>
  <c r="EE216" i="8"/>
  <c r="EH216" i="8"/>
  <c r="EI216" i="8"/>
  <c r="EM216" i="8"/>
  <c r="EN216" i="8"/>
  <c r="EO216" i="8"/>
  <c r="ES216" i="8"/>
  <c r="EU216" i="8"/>
  <c r="EW216" i="8"/>
  <c r="EX216" i="8"/>
  <c r="B217" i="8"/>
  <c r="C217" i="8"/>
  <c r="E217" i="8" s="1"/>
  <c r="D217" i="8"/>
  <c r="G217" i="8"/>
  <c r="I217" i="8"/>
  <c r="M217" i="8"/>
  <c r="N217" i="8"/>
  <c r="Q217" i="8"/>
  <c r="S217" i="8"/>
  <c r="T217" i="8"/>
  <c r="W217" i="8"/>
  <c r="Y217" i="8"/>
  <c r="AB217" i="8"/>
  <c r="AC217" i="8"/>
  <c r="AD217" i="8"/>
  <c r="AI217" i="8"/>
  <c r="AJ217" i="8"/>
  <c r="AL217" i="8"/>
  <c r="AM217" i="8"/>
  <c r="AO217" i="8"/>
  <c r="AS217" i="8"/>
  <c r="AT217" i="8"/>
  <c r="AW217" i="8"/>
  <c r="AY217" i="8"/>
  <c r="AZ217" i="8"/>
  <c r="BC217" i="8"/>
  <c r="BE217" i="8"/>
  <c r="BH217" i="8"/>
  <c r="BI217" i="8"/>
  <c r="BJ217" i="8"/>
  <c r="BO217" i="8"/>
  <c r="BP217" i="8"/>
  <c r="BR217" i="8"/>
  <c r="BS217" i="8"/>
  <c r="BU217" i="8"/>
  <c r="BY217" i="8"/>
  <c r="BZ217" i="8"/>
  <c r="CC217" i="8"/>
  <c r="CE217" i="8"/>
  <c r="CF217" i="8"/>
  <c r="CI217" i="8"/>
  <c r="CK217" i="8"/>
  <c r="CN217" i="8"/>
  <c r="CO217" i="8"/>
  <c r="CP217" i="8"/>
  <c r="CU217" i="8"/>
  <c r="CV217" i="8"/>
  <c r="CX217" i="8"/>
  <c r="CY217" i="8"/>
  <c r="DA217" i="8"/>
  <c r="DE217" i="8"/>
  <c r="DF217" i="8"/>
  <c r="DI217" i="8"/>
  <c r="DK217" i="8"/>
  <c r="DL217" i="8"/>
  <c r="DO217" i="8"/>
  <c r="DQ217" i="8"/>
  <c r="DT217" i="8"/>
  <c r="DU217" i="8"/>
  <c r="DV217" i="8"/>
  <c r="EA217" i="8"/>
  <c r="EB217" i="8"/>
  <c r="ED217" i="8"/>
  <c r="EE217" i="8"/>
  <c r="EG217" i="8"/>
  <c r="EK217" i="8"/>
  <c r="EL217" i="8"/>
  <c r="EO217" i="8"/>
  <c r="EQ217" i="8"/>
  <c r="ER217" i="8"/>
  <c r="EU217" i="8"/>
  <c r="EW217" i="8"/>
  <c r="FB217" i="8"/>
  <c r="FC217" i="8" s="1"/>
  <c r="V216" i="5" s="1"/>
  <c r="B218" i="8"/>
  <c r="C218" i="8"/>
  <c r="G218" i="8"/>
  <c r="H218" i="8"/>
  <c r="J218" i="8"/>
  <c r="K218" i="8"/>
  <c r="M218" i="8"/>
  <c r="Q218" i="8"/>
  <c r="R218" i="8"/>
  <c r="U218" i="8"/>
  <c r="W218" i="8"/>
  <c r="X218" i="8"/>
  <c r="AA218" i="8"/>
  <c r="AC218" i="8"/>
  <c r="AF218" i="8"/>
  <c r="AG218" i="8"/>
  <c r="AH218" i="8"/>
  <c r="AM218" i="8"/>
  <c r="AN218" i="8"/>
  <c r="AP218" i="8"/>
  <c r="AQ218" i="8"/>
  <c r="AS218" i="8"/>
  <c r="AW218" i="8"/>
  <c r="AX218" i="8"/>
  <c r="BA218" i="8"/>
  <c r="BC218" i="8"/>
  <c r="BD218" i="8"/>
  <c r="BG218" i="8"/>
  <c r="BI218" i="8"/>
  <c r="BL218" i="8"/>
  <c r="BM218" i="8"/>
  <c r="BN218" i="8"/>
  <c r="BS218" i="8"/>
  <c r="BT218" i="8"/>
  <c r="BV218" i="8"/>
  <c r="BW218" i="8"/>
  <c r="BY218" i="8"/>
  <c r="CC218" i="8"/>
  <c r="CD218" i="8"/>
  <c r="CG218" i="8"/>
  <c r="CI218" i="8"/>
  <c r="CJ218" i="8"/>
  <c r="CM218" i="8"/>
  <c r="CO218" i="8"/>
  <c r="CR218" i="8"/>
  <c r="CS218" i="8"/>
  <c r="CT218" i="8"/>
  <c r="CY218" i="8"/>
  <c r="CZ218" i="8"/>
  <c r="DB218" i="8"/>
  <c r="DC218" i="8"/>
  <c r="DE218" i="8"/>
  <c r="DI218" i="8"/>
  <c r="DJ218" i="8"/>
  <c r="DM218" i="8"/>
  <c r="DO218" i="8"/>
  <c r="DP218" i="8"/>
  <c r="DS218" i="8"/>
  <c r="DU218" i="8"/>
  <c r="DX218" i="8"/>
  <c r="DY218" i="8"/>
  <c r="DZ218" i="8"/>
  <c r="ED218" i="8"/>
  <c r="EE218" i="8"/>
  <c r="EG218" i="8"/>
  <c r="EH218" i="8"/>
  <c r="EI218" i="8"/>
  <c r="EM218" i="8"/>
  <c r="EN218" i="8"/>
  <c r="EP218" i="8"/>
  <c r="EQ218" i="8"/>
  <c r="ES218" i="8"/>
  <c r="EV218" i="8"/>
  <c r="EW218" i="8"/>
  <c r="B219" i="8"/>
  <c r="C219" i="8"/>
  <c r="E219" i="8"/>
  <c r="F219" i="8"/>
  <c r="J219" i="8"/>
  <c r="N219" i="8"/>
  <c r="O219" i="8"/>
  <c r="R219" i="8"/>
  <c r="S219" i="8"/>
  <c r="T219" i="8"/>
  <c r="Y219" i="8"/>
  <c r="AB219" i="8"/>
  <c r="AC219" i="8"/>
  <c r="AG219" i="8"/>
  <c r="AH219" i="8"/>
  <c r="AJ219" i="8"/>
  <c r="AL219" i="8"/>
  <c r="AQ219" i="8"/>
  <c r="AS219" i="8"/>
  <c r="AT219" i="8"/>
  <c r="AU219" i="8"/>
  <c r="AY219" i="8"/>
  <c r="BB219" i="8"/>
  <c r="BE219" i="8"/>
  <c r="BH219" i="8"/>
  <c r="BI219" i="8"/>
  <c r="BK219" i="8"/>
  <c r="BL219" i="8"/>
  <c r="BP219" i="8"/>
  <c r="BQ219" i="8"/>
  <c r="BS219" i="8"/>
  <c r="BT219" i="8"/>
  <c r="BU219" i="8"/>
  <c r="BX219" i="8"/>
  <c r="BY219" i="8"/>
  <c r="CB219" i="8"/>
  <c r="CC219" i="8"/>
  <c r="CF219" i="8"/>
  <c r="CG219" i="8"/>
  <c r="CI219" i="8"/>
  <c r="CJ219" i="8"/>
  <c r="CK219" i="8"/>
  <c r="CO219" i="8"/>
  <c r="CQ219" i="8"/>
  <c r="CR219" i="8"/>
  <c r="CS219" i="8"/>
  <c r="CV219" i="8"/>
  <c r="CW219" i="8"/>
  <c r="CY219" i="8"/>
  <c r="DA219" i="8"/>
  <c r="DD219" i="8"/>
  <c r="DE219" i="8"/>
  <c r="DG219" i="8"/>
  <c r="DH219" i="8"/>
  <c r="DI219" i="8"/>
  <c r="DL219" i="8"/>
  <c r="DO219" i="8"/>
  <c r="DP219" i="8"/>
  <c r="DQ219" i="8"/>
  <c r="DT219" i="8"/>
  <c r="DU219" i="8"/>
  <c r="DW219" i="8"/>
  <c r="DX219" i="8"/>
  <c r="EB219" i="8"/>
  <c r="EC219" i="8"/>
  <c r="EE219" i="8"/>
  <c r="EF219" i="8"/>
  <c r="EG219" i="8"/>
  <c r="EJ219" i="8"/>
  <c r="EK219" i="8"/>
  <c r="EM219" i="8"/>
  <c r="EN219" i="8"/>
  <c r="EO219" i="8"/>
  <c r="ER219" i="8"/>
  <c r="ES219" i="8"/>
  <c r="EU219" i="8"/>
  <c r="EV219" i="8"/>
  <c r="EW219" i="8"/>
  <c r="FB219" i="8"/>
  <c r="FC219" i="8" s="1"/>
  <c r="V218" i="5" s="1"/>
  <c r="B220" i="8"/>
  <c r="C220" i="8"/>
  <c r="D220" i="8" s="1"/>
  <c r="H220" i="8"/>
  <c r="I220" i="8"/>
  <c r="L220" i="8"/>
  <c r="P220" i="8"/>
  <c r="S220" i="8"/>
  <c r="T220" i="8"/>
  <c r="U220" i="8"/>
  <c r="Y220" i="8"/>
  <c r="AB220" i="8"/>
  <c r="AF220" i="8"/>
  <c r="AG220" i="8"/>
  <c r="AI220" i="8"/>
  <c r="AK220" i="8"/>
  <c r="AO220" i="8"/>
  <c r="AR220" i="8"/>
  <c r="AS220" i="8"/>
  <c r="AV220" i="8"/>
  <c r="AY220" i="8"/>
  <c r="BA220" i="8"/>
  <c r="BE220" i="8"/>
  <c r="BG220" i="8"/>
  <c r="BH220" i="8"/>
  <c r="BL220" i="8"/>
  <c r="BO220" i="8"/>
  <c r="BP220" i="8"/>
  <c r="BQ220" i="8"/>
  <c r="BT220" i="8"/>
  <c r="BU220" i="8"/>
  <c r="BX220" i="8"/>
  <c r="CB220" i="8"/>
  <c r="CC220" i="8"/>
  <c r="CE220" i="8"/>
  <c r="CF220" i="8"/>
  <c r="CG220" i="8"/>
  <c r="CK220" i="8"/>
  <c r="CN220" i="8"/>
  <c r="CO220" i="8"/>
  <c r="CR220" i="8"/>
  <c r="CS220" i="8"/>
  <c r="CU220" i="8"/>
  <c r="CW220" i="8"/>
  <c r="DA220" i="8"/>
  <c r="DC220" i="8"/>
  <c r="DD220" i="8"/>
  <c r="DE220" i="8"/>
  <c r="DH220" i="8"/>
  <c r="DK220" i="8"/>
  <c r="DM220" i="8"/>
  <c r="DP220" i="8"/>
  <c r="DQ220" i="8"/>
  <c r="DS220" i="8"/>
  <c r="DT220" i="8"/>
  <c r="DX220" i="8"/>
  <c r="EA220" i="8"/>
  <c r="EB220" i="8"/>
  <c r="EC220" i="8"/>
  <c r="EF220" i="8"/>
  <c r="EG220" i="8"/>
  <c r="EJ220" i="8"/>
  <c r="EN220" i="8"/>
  <c r="EO220" i="8"/>
  <c r="EQ220" i="8"/>
  <c r="ER220" i="8"/>
  <c r="ES220" i="8"/>
  <c r="EW220" i="8"/>
  <c r="FB220" i="8"/>
  <c r="FC220" i="8" s="1"/>
  <c r="B221" i="8"/>
  <c r="K221" i="8" s="1"/>
  <c r="C221" i="8"/>
  <c r="F221" i="8" s="1"/>
  <c r="D221" i="8"/>
  <c r="E221" i="8"/>
  <c r="G221" i="8"/>
  <c r="H221" i="8"/>
  <c r="I221" i="8"/>
  <c r="J221" i="8"/>
  <c r="L221" i="8"/>
  <c r="M221" i="8"/>
  <c r="O221" i="8"/>
  <c r="P221" i="8"/>
  <c r="Q221" i="8"/>
  <c r="R221" i="8"/>
  <c r="T221" i="8"/>
  <c r="U221" i="8"/>
  <c r="W221" i="8"/>
  <c r="X221" i="8"/>
  <c r="Y221" i="8"/>
  <c r="Z221" i="8"/>
  <c r="AB221" i="8"/>
  <c r="AC221" i="8"/>
  <c r="AE221" i="8"/>
  <c r="AF221" i="8"/>
  <c r="AG221" i="8"/>
  <c r="AH221" i="8"/>
  <c r="AJ221" i="8"/>
  <c r="AK221" i="8"/>
  <c r="AM221" i="8"/>
  <c r="AN221" i="8"/>
  <c r="AO221" i="8"/>
  <c r="AP221" i="8"/>
  <c r="AR221" i="8"/>
  <c r="AS221" i="8"/>
  <c r="AU221" i="8"/>
  <c r="AV221" i="8"/>
  <c r="AW221" i="8"/>
  <c r="AX221" i="8"/>
  <c r="AZ221" i="8"/>
  <c r="BA221" i="8"/>
  <c r="BC221" i="8"/>
  <c r="BD221" i="8"/>
  <c r="BE221" i="8"/>
  <c r="BF221" i="8"/>
  <c r="BH221" i="8"/>
  <c r="BI221" i="8"/>
  <c r="BK221" i="8"/>
  <c r="BL221" i="8"/>
  <c r="BM221" i="8"/>
  <c r="BN221" i="8"/>
  <c r="BP221" i="8"/>
  <c r="BQ221" i="8"/>
  <c r="BS221" i="8"/>
  <c r="BT221" i="8"/>
  <c r="BU221" i="8"/>
  <c r="BV221" i="8"/>
  <c r="BX221" i="8"/>
  <c r="BY221" i="8"/>
  <c r="CA221" i="8"/>
  <c r="CB221" i="8"/>
  <c r="CC221" i="8"/>
  <c r="CD221" i="8"/>
  <c r="CF221" i="8"/>
  <c r="CG221" i="8"/>
  <c r="CI221" i="8"/>
  <c r="CJ221" i="8"/>
  <c r="CK221" i="8"/>
  <c r="CL221" i="8"/>
  <c r="CN221" i="8"/>
  <c r="CO221" i="8"/>
  <c r="CQ221" i="8"/>
  <c r="CR221" i="8"/>
  <c r="CS221" i="8"/>
  <c r="CT221" i="8"/>
  <c r="CV221" i="8"/>
  <c r="CW221" i="8"/>
  <c r="CY221" i="8"/>
  <c r="CZ221" i="8"/>
  <c r="DA221" i="8"/>
  <c r="DB221" i="8"/>
  <c r="DD221" i="8"/>
  <c r="DE221" i="8"/>
  <c r="DG221" i="8"/>
  <c r="DH221" i="8"/>
  <c r="DI221" i="8"/>
  <c r="DJ221" i="8"/>
  <c r="DL221" i="8"/>
  <c r="DM221" i="8"/>
  <c r="DO221" i="8"/>
  <c r="DP221" i="8"/>
  <c r="DQ221" i="8"/>
  <c r="DR221" i="8"/>
  <c r="DT221" i="8"/>
  <c r="DU221" i="8"/>
  <c r="DW221" i="8"/>
  <c r="DX221" i="8"/>
  <c r="DY221" i="8"/>
  <c r="DZ221" i="8"/>
  <c r="EB221" i="8"/>
  <c r="EC221" i="8"/>
  <c r="EE221" i="8"/>
  <c r="EF221" i="8"/>
  <c r="EG221" i="8"/>
  <c r="EH221" i="8"/>
  <c r="EJ221" i="8"/>
  <c r="EK221" i="8"/>
  <c r="EM221" i="8"/>
  <c r="EN221" i="8"/>
  <c r="EO221" i="8"/>
  <c r="EP221" i="8"/>
  <c r="ER221" i="8"/>
  <c r="ES221" i="8"/>
  <c r="EU221" i="8"/>
  <c r="EV221" i="8"/>
  <c r="EW221" i="8"/>
  <c r="EX221" i="8"/>
  <c r="FB221" i="8"/>
  <c r="FC221" i="8" s="1"/>
  <c r="V220" i="5" s="1"/>
  <c r="B222" i="8"/>
  <c r="C222" i="8"/>
  <c r="D222" i="8"/>
  <c r="E222" i="8"/>
  <c r="F222" i="8"/>
  <c r="I222" i="8"/>
  <c r="L222" i="8"/>
  <c r="M222" i="8"/>
  <c r="N222" i="8"/>
  <c r="P222" i="8"/>
  <c r="Q222" i="8"/>
  <c r="T222" i="8"/>
  <c r="V222" i="8"/>
  <c r="X222" i="8"/>
  <c r="Y222" i="8"/>
  <c r="AA222" i="8"/>
  <c r="AB222" i="8"/>
  <c r="AD222" i="8"/>
  <c r="AG222" i="8"/>
  <c r="AI222" i="8"/>
  <c r="AJ222" i="8"/>
  <c r="AK222" i="8"/>
  <c r="AL222" i="8"/>
  <c r="AO222" i="8"/>
  <c r="AR222" i="8"/>
  <c r="AS222" i="8"/>
  <c r="AT222" i="8"/>
  <c r="AV222" i="8"/>
  <c r="AW222" i="8"/>
  <c r="AZ222" i="8"/>
  <c r="BB222" i="8"/>
  <c r="BD222" i="8"/>
  <c r="BE222" i="8"/>
  <c r="BG222" i="8"/>
  <c r="BH222" i="8"/>
  <c r="BJ222" i="8"/>
  <c r="BM222" i="8"/>
  <c r="BO222" i="8"/>
  <c r="BP222" i="8"/>
  <c r="BQ222" i="8"/>
  <c r="BR222" i="8"/>
  <c r="BU222" i="8"/>
  <c r="BX222" i="8"/>
  <c r="BY222" i="8"/>
  <c r="BZ222" i="8"/>
  <c r="CB222" i="8"/>
  <c r="CC222" i="8"/>
  <c r="CF222" i="8"/>
  <c r="CH222" i="8"/>
  <c r="CJ222" i="8"/>
  <c r="CK222" i="8"/>
  <c r="CM222" i="8"/>
  <c r="CN222" i="8"/>
  <c r="CP222" i="8"/>
  <c r="CS222" i="8"/>
  <c r="CU222" i="8"/>
  <c r="CV222" i="8"/>
  <c r="CW222" i="8"/>
  <c r="CX222" i="8"/>
  <c r="DA222" i="8"/>
  <c r="DD222" i="8"/>
  <c r="DE222" i="8"/>
  <c r="DF222" i="8"/>
  <c r="DH222" i="8"/>
  <c r="DI222" i="8"/>
  <c r="DL222" i="8"/>
  <c r="DN222" i="8"/>
  <c r="DP222" i="8"/>
  <c r="DQ222" i="8"/>
  <c r="DS222" i="8"/>
  <c r="DT222" i="8"/>
  <c r="DV222" i="8"/>
  <c r="DY222" i="8"/>
  <c r="EA222" i="8"/>
  <c r="EB222" i="8"/>
  <c r="EC222" i="8"/>
  <c r="ED222" i="8"/>
  <c r="EG222" i="8"/>
  <c r="EJ222" i="8"/>
  <c r="EK222" i="8"/>
  <c r="EL222" i="8"/>
  <c r="EN222" i="8"/>
  <c r="EO222" i="8"/>
  <c r="ER222" i="8"/>
  <c r="ET222" i="8"/>
  <c r="EV222" i="8"/>
  <c r="EW222" i="8"/>
  <c r="FB222" i="8"/>
  <c r="FC222" i="8" s="1"/>
  <c r="U221" i="5" s="1"/>
  <c r="B223" i="8"/>
  <c r="AE223" i="8" s="1"/>
  <c r="C223" i="8"/>
  <c r="H223" i="8"/>
  <c r="I223" i="8"/>
  <c r="L223" i="8"/>
  <c r="T223" i="8"/>
  <c r="W223" i="8"/>
  <c r="AC223" i="8"/>
  <c r="AG223" i="8"/>
  <c r="AN223" i="8"/>
  <c r="AO223" i="8"/>
  <c r="AX223" i="8"/>
  <c r="AZ223" i="8"/>
  <c r="BC223" i="8"/>
  <c r="BK223" i="8"/>
  <c r="BM223" i="8"/>
  <c r="BT223" i="8"/>
  <c r="BX223" i="8"/>
  <c r="CD223" i="8"/>
  <c r="CF223" i="8"/>
  <c r="CO223" i="8"/>
  <c r="CQ223" i="8"/>
  <c r="CS223" i="8"/>
  <c r="DA223" i="8"/>
  <c r="DD223" i="8"/>
  <c r="DJ223" i="8"/>
  <c r="DL223" i="8"/>
  <c r="DO223" i="8"/>
  <c r="DU223" i="8"/>
  <c r="DW223" i="8"/>
  <c r="EE223" i="8"/>
  <c r="EF223" i="8"/>
  <c r="EH223" i="8"/>
  <c r="EM223" i="8"/>
  <c r="EN223" i="8"/>
  <c r="EP223" i="8"/>
  <c r="EU223" i="8"/>
  <c r="EX223" i="8"/>
  <c r="B224" i="8"/>
  <c r="C224" i="8"/>
  <c r="D224" i="8" s="1"/>
  <c r="F224" i="8"/>
  <c r="K224" i="8"/>
  <c r="L224" i="8"/>
  <c r="S224" i="8"/>
  <c r="T224" i="8"/>
  <c r="V224" i="8"/>
  <c r="AB224" i="8"/>
  <c r="AD224" i="8"/>
  <c r="AI224" i="8"/>
  <c r="AL224" i="8"/>
  <c r="AQ224" i="8"/>
  <c r="AR224" i="8"/>
  <c r="AY224" i="8"/>
  <c r="AZ224" i="8"/>
  <c r="BB224" i="8"/>
  <c r="BH224" i="8"/>
  <c r="BJ224" i="8"/>
  <c r="BO224" i="8"/>
  <c r="BR224" i="8"/>
  <c r="BW224" i="8"/>
  <c r="BX224" i="8"/>
  <c r="CE224" i="8"/>
  <c r="CF224" i="8"/>
  <c r="CH224" i="8"/>
  <c r="CN224" i="8"/>
  <c r="CP224" i="8"/>
  <c r="CU224" i="8"/>
  <c r="CX224" i="8"/>
  <c r="DC224" i="8"/>
  <c r="DD224" i="8"/>
  <c r="DK224" i="8"/>
  <c r="DL224" i="8"/>
  <c r="DN224" i="8"/>
  <c r="DT224" i="8"/>
  <c r="DV224" i="8"/>
  <c r="EA224" i="8"/>
  <c r="ED224" i="8"/>
  <c r="EI224" i="8"/>
  <c r="EJ224" i="8"/>
  <c r="EQ224" i="8"/>
  <c r="ER224" i="8"/>
  <c r="ET224" i="8"/>
  <c r="FB224" i="8"/>
  <c r="FC224" i="8" s="1"/>
  <c r="V223" i="5" s="1"/>
  <c r="B225" i="8"/>
  <c r="X225" i="8" s="1"/>
  <c r="C225" i="8"/>
  <c r="R225" i="8"/>
  <c r="W225" i="8"/>
  <c r="AN225" i="8"/>
  <c r="AP225" i="8"/>
  <c r="BK225" i="8"/>
  <c r="BL225" i="8"/>
  <c r="CD225" i="8"/>
  <c r="CI225" i="8"/>
  <c r="CZ225" i="8"/>
  <c r="DB225" i="8"/>
  <c r="DT225" i="8"/>
  <c r="DW225" i="8"/>
  <c r="EH225" i="8"/>
  <c r="EJ225" i="8"/>
  <c r="EU225" i="8"/>
  <c r="EV225" i="8"/>
  <c r="B226" i="8"/>
  <c r="C226" i="8"/>
  <c r="D226" i="8" s="1"/>
  <c r="H226" i="8"/>
  <c r="J226" i="8"/>
  <c r="P226" i="8"/>
  <c r="T226" i="8"/>
  <c r="V226" i="8"/>
  <c r="AB226" i="8"/>
  <c r="AH226" i="8"/>
  <c r="AI226" i="8"/>
  <c r="AP226" i="8"/>
  <c r="AT226" i="8"/>
  <c r="AV226" i="8"/>
  <c r="BB226" i="8"/>
  <c r="BG226" i="8"/>
  <c r="BH226" i="8"/>
  <c r="BO226" i="8"/>
  <c r="BT226" i="8"/>
  <c r="BV226" i="8"/>
  <c r="BW226" i="8"/>
  <c r="CB226" i="8"/>
  <c r="CF226" i="8"/>
  <c r="CH226" i="8"/>
  <c r="CJ226" i="8"/>
  <c r="CN226" i="8"/>
  <c r="CT226" i="8"/>
  <c r="CU226" i="8"/>
  <c r="CV226" i="8"/>
  <c r="DB226" i="8"/>
  <c r="DF226" i="8"/>
  <c r="DH226" i="8"/>
  <c r="DJ226" i="8"/>
  <c r="DN226" i="8"/>
  <c r="DS226" i="8"/>
  <c r="DT226" i="8"/>
  <c r="DV226" i="8"/>
  <c r="EA226" i="8"/>
  <c r="EF226" i="8"/>
  <c r="EH226" i="8"/>
  <c r="EI226" i="8"/>
  <c r="EN226" i="8"/>
  <c r="ER226" i="8"/>
  <c r="ET226" i="8"/>
  <c r="EV226" i="8"/>
  <c r="FB226" i="8"/>
  <c r="FC226" i="8" s="1"/>
  <c r="V225" i="5" s="1"/>
  <c r="B227" i="8"/>
  <c r="O227" i="8" s="1"/>
  <c r="C227" i="8"/>
  <c r="D227" i="8"/>
  <c r="F227" i="8"/>
  <c r="G227" i="8"/>
  <c r="J227" i="8"/>
  <c r="L227" i="8"/>
  <c r="N227" i="8"/>
  <c r="P227" i="8"/>
  <c r="R227" i="8"/>
  <c r="T227" i="8"/>
  <c r="W227" i="8"/>
  <c r="X227" i="8"/>
  <c r="Z227" i="8"/>
  <c r="AD227" i="8"/>
  <c r="AE227" i="8"/>
  <c r="AF227" i="8"/>
  <c r="AJ227" i="8"/>
  <c r="AK227" i="8"/>
  <c r="AL227" i="8"/>
  <c r="AN227" i="8"/>
  <c r="AP227" i="8"/>
  <c r="AR227" i="8"/>
  <c r="AT227" i="8"/>
  <c r="AU227" i="8"/>
  <c r="AV227" i="8"/>
  <c r="AZ227" i="8"/>
  <c r="BA227" i="8"/>
  <c r="BB227" i="8"/>
  <c r="BD227" i="8"/>
  <c r="BF227" i="8"/>
  <c r="BH227" i="8"/>
  <c r="BJ227" i="8"/>
  <c r="BK227" i="8"/>
  <c r="BL227" i="8"/>
  <c r="BP227" i="8"/>
  <c r="BQ227" i="8"/>
  <c r="BR227" i="8"/>
  <c r="BT227" i="8"/>
  <c r="BV227" i="8"/>
  <c r="BX227" i="8"/>
  <c r="BZ227" i="8"/>
  <c r="CA227" i="8"/>
  <c r="CB227" i="8"/>
  <c r="CF227" i="8"/>
  <c r="CG227" i="8"/>
  <c r="CH227" i="8"/>
  <c r="CJ227" i="8"/>
  <c r="CL227" i="8"/>
  <c r="CN227" i="8"/>
  <c r="CP227" i="8"/>
  <c r="CQ227" i="8"/>
  <c r="CR227" i="8"/>
  <c r="CV227" i="8"/>
  <c r="CW227" i="8"/>
  <c r="CX227" i="8"/>
  <c r="CZ227" i="8"/>
  <c r="DB227" i="8"/>
  <c r="DD227" i="8"/>
  <c r="DF227" i="8"/>
  <c r="DG227" i="8"/>
  <c r="DH227" i="8"/>
  <c r="DJ227" i="8"/>
  <c r="DL227" i="8"/>
  <c r="DM227" i="8"/>
  <c r="DN227" i="8"/>
  <c r="DP227" i="8"/>
  <c r="DR227" i="8"/>
  <c r="DT227" i="8"/>
  <c r="DU227" i="8"/>
  <c r="DV227" i="8"/>
  <c r="DW227" i="8"/>
  <c r="DX227" i="8"/>
  <c r="EB227" i="8"/>
  <c r="EC227" i="8"/>
  <c r="ED227" i="8"/>
  <c r="EE227" i="8"/>
  <c r="EF227" i="8"/>
  <c r="EH227" i="8"/>
  <c r="EJ227" i="8"/>
  <c r="EL227" i="8"/>
  <c r="EM227" i="8"/>
  <c r="EN227" i="8"/>
  <c r="EP227" i="8"/>
  <c r="ER227" i="8"/>
  <c r="ES227" i="8"/>
  <c r="ET227" i="8"/>
  <c r="EV227" i="8"/>
  <c r="EX227" i="8"/>
  <c r="FB227" i="8"/>
  <c r="FC227" i="8" s="1"/>
  <c r="V226" i="5" s="1"/>
  <c r="B228" i="8"/>
  <c r="C228" i="8"/>
  <c r="B229" i="8"/>
  <c r="C229" i="8"/>
  <c r="E229" i="8"/>
  <c r="F229" i="8"/>
  <c r="G229" i="8"/>
  <c r="L229" i="8"/>
  <c r="O229" i="8"/>
  <c r="P229" i="8"/>
  <c r="R229" i="8"/>
  <c r="V229" i="8"/>
  <c r="Z229" i="8"/>
  <c r="AB229" i="8"/>
  <c r="AC229" i="8"/>
  <c r="AF229" i="8"/>
  <c r="AK229" i="8"/>
  <c r="AL229" i="8"/>
  <c r="AM229" i="8"/>
  <c r="AR229" i="8"/>
  <c r="AU229" i="8"/>
  <c r="AV229" i="8"/>
  <c r="AX229" i="8"/>
  <c r="BB229" i="8"/>
  <c r="BF229" i="8"/>
  <c r="BH229" i="8"/>
  <c r="BI229" i="8"/>
  <c r="BL229" i="8"/>
  <c r="BQ229" i="8"/>
  <c r="BR229" i="8"/>
  <c r="BS229" i="8"/>
  <c r="BX229" i="8"/>
  <c r="CA229" i="8"/>
  <c r="CB229" i="8"/>
  <c r="CD229" i="8"/>
  <c r="CH229" i="8"/>
  <c r="CL229" i="8"/>
  <c r="CN229" i="8"/>
  <c r="CO229" i="8"/>
  <c r="CR229" i="8"/>
  <c r="CW229" i="8"/>
  <c r="CX229" i="8"/>
  <c r="CY229" i="8"/>
  <c r="DD229" i="8"/>
  <c r="DG229" i="8"/>
  <c r="DH229" i="8"/>
  <c r="DJ229" i="8"/>
  <c r="DN229" i="8"/>
  <c r="DR229" i="8"/>
  <c r="DT229" i="8"/>
  <c r="DU229" i="8"/>
  <c r="DX229" i="8"/>
  <c r="EC229" i="8"/>
  <c r="ED229" i="8"/>
  <c r="EE229" i="8"/>
  <c r="EJ229" i="8"/>
  <c r="EM229" i="8"/>
  <c r="EN229" i="8"/>
  <c r="EP229" i="8"/>
  <c r="ET229" i="8"/>
  <c r="EX229" i="8"/>
  <c r="FB229" i="8"/>
  <c r="FC229" i="8" s="1"/>
  <c r="V228" i="5" s="1"/>
  <c r="B230" i="8"/>
  <c r="C230" i="8"/>
  <c r="H230" i="8" s="1"/>
  <c r="D230" i="8"/>
  <c r="F230" i="8"/>
  <c r="I230" i="8"/>
  <c r="J230" i="8"/>
  <c r="K230" i="8"/>
  <c r="N230" i="8"/>
  <c r="P230" i="8"/>
  <c r="Q230" i="8"/>
  <c r="S230" i="8"/>
  <c r="T230" i="8"/>
  <c r="V230" i="8"/>
  <c r="Y230" i="8"/>
  <c r="Z230" i="8"/>
  <c r="AA230" i="8"/>
  <c r="AD230" i="8"/>
  <c r="AF230" i="8"/>
  <c r="AG230" i="8"/>
  <c r="AI230" i="8"/>
  <c r="AJ230" i="8"/>
  <c r="AL230" i="8"/>
  <c r="AO230" i="8"/>
  <c r="AP230" i="8"/>
  <c r="AQ230" i="8"/>
  <c r="AT230" i="8"/>
  <c r="AV230" i="8"/>
  <c r="AW230" i="8"/>
  <c r="AY230" i="8"/>
  <c r="AZ230" i="8"/>
  <c r="BB230" i="8"/>
  <c r="BE230" i="8"/>
  <c r="BF230" i="8"/>
  <c r="BG230" i="8"/>
  <c r="BJ230" i="8"/>
  <c r="BL230" i="8"/>
  <c r="BM230" i="8"/>
  <c r="BO230" i="8"/>
  <c r="BP230" i="8"/>
  <c r="BR230" i="8"/>
  <c r="BU230" i="8"/>
  <c r="BV230" i="8"/>
  <c r="BW230" i="8"/>
  <c r="BZ230" i="8"/>
  <c r="CB230" i="8"/>
  <c r="CC230" i="8"/>
  <c r="CE230" i="8"/>
  <c r="CF230" i="8"/>
  <c r="CH230" i="8"/>
  <c r="CK230" i="8"/>
  <c r="CL230" i="8"/>
  <c r="CM230" i="8"/>
  <c r="CP230" i="8"/>
  <c r="CR230" i="8"/>
  <c r="CS230" i="8"/>
  <c r="CU230" i="8"/>
  <c r="CV230" i="8"/>
  <c r="CX230" i="8"/>
  <c r="DA230" i="8"/>
  <c r="DB230" i="8"/>
  <c r="DC230" i="8"/>
  <c r="DF230" i="8"/>
  <c r="DH230" i="8"/>
  <c r="DI230" i="8"/>
  <c r="DK230" i="8"/>
  <c r="DL230" i="8"/>
  <c r="DN230" i="8"/>
  <c r="DQ230" i="8"/>
  <c r="DR230" i="8"/>
  <c r="DS230" i="8"/>
  <c r="DV230" i="8"/>
  <c r="DX230" i="8"/>
  <c r="DY230" i="8"/>
  <c r="EA230" i="8"/>
  <c r="EB230" i="8"/>
  <c r="ED230" i="8"/>
  <c r="EG230" i="8"/>
  <c r="EH230" i="8"/>
  <c r="EI230" i="8"/>
  <c r="EL230" i="8"/>
  <c r="EN230" i="8"/>
  <c r="EO230" i="8"/>
  <c r="EQ230" i="8"/>
  <c r="ER230" i="8"/>
  <c r="ET230" i="8"/>
  <c r="EW230" i="8"/>
  <c r="EX230" i="8"/>
  <c r="FB230" i="8"/>
  <c r="FC230" i="8" s="1"/>
  <c r="B231" i="8"/>
  <c r="C231" i="8"/>
  <c r="I231" i="8" s="1"/>
  <c r="D231" i="8"/>
  <c r="F231" i="8"/>
  <c r="M231" i="8"/>
  <c r="N231" i="8"/>
  <c r="P231" i="8"/>
  <c r="R231" i="8"/>
  <c r="W231" i="8"/>
  <c r="Z231" i="8"/>
  <c r="AA231" i="8"/>
  <c r="AB231" i="8"/>
  <c r="AF231" i="8"/>
  <c r="AI231" i="8"/>
  <c r="AJ231" i="8"/>
  <c r="AK231" i="8"/>
  <c r="AL231" i="8"/>
  <c r="AR231" i="8"/>
  <c r="AS231" i="8"/>
  <c r="AT231" i="8"/>
  <c r="AU231" i="8"/>
  <c r="AV231" i="8"/>
  <c r="BB231" i="8"/>
  <c r="BC231" i="8"/>
  <c r="BD231" i="8"/>
  <c r="BF231" i="8"/>
  <c r="BG231" i="8"/>
  <c r="BL231" i="8"/>
  <c r="BN231" i="8"/>
  <c r="BO231" i="8"/>
  <c r="BP231" i="8"/>
  <c r="BQ231" i="8"/>
  <c r="BW231" i="8"/>
  <c r="BX231" i="8"/>
  <c r="BY231" i="8"/>
  <c r="BZ231" i="8"/>
  <c r="CB231" i="8"/>
  <c r="CG231" i="8"/>
  <c r="CH231" i="8"/>
  <c r="CI231" i="8"/>
  <c r="CL231" i="8"/>
  <c r="CM231" i="8"/>
  <c r="CQ231" i="8"/>
  <c r="CR231" i="8"/>
  <c r="CU231" i="8"/>
  <c r="CV231" i="8"/>
  <c r="CW231" i="8"/>
  <c r="DB231" i="8"/>
  <c r="DD231" i="8"/>
  <c r="DE231" i="8"/>
  <c r="DF231" i="8"/>
  <c r="DG231" i="8"/>
  <c r="DM231" i="8"/>
  <c r="DN231" i="8"/>
  <c r="DO231" i="8"/>
  <c r="DP231" i="8"/>
  <c r="DR231" i="8"/>
  <c r="DW231" i="8"/>
  <c r="DX231" i="8"/>
  <c r="DZ231" i="8"/>
  <c r="EA231" i="8"/>
  <c r="EB231" i="8"/>
  <c r="EH231" i="8"/>
  <c r="EI231" i="8"/>
  <c r="EJ231" i="8"/>
  <c r="EK231" i="8"/>
  <c r="EL231" i="8"/>
  <c r="ER231" i="8"/>
  <c r="ES231" i="8"/>
  <c r="ET231" i="8"/>
  <c r="EU231" i="8"/>
  <c r="EX231" i="8"/>
  <c r="B232" i="8"/>
  <c r="N232" i="8" s="1"/>
  <c r="C232" i="8"/>
  <c r="D232" i="8"/>
  <c r="G232" i="8"/>
  <c r="H232" i="8"/>
  <c r="L232" i="8"/>
  <c r="P232" i="8"/>
  <c r="Q232" i="8"/>
  <c r="R232" i="8"/>
  <c r="W232" i="8"/>
  <c r="Z232" i="8"/>
  <c r="AA232" i="8"/>
  <c r="AB232" i="8"/>
  <c r="AH232" i="8"/>
  <c r="AJ232" i="8"/>
  <c r="AL232" i="8"/>
  <c r="AM232" i="8"/>
  <c r="AR232" i="8"/>
  <c r="AT232" i="8"/>
  <c r="AU232" i="8"/>
  <c r="AV232" i="8"/>
  <c r="AW232" i="8"/>
  <c r="BC232" i="8"/>
  <c r="BD232" i="8"/>
  <c r="BE232" i="8"/>
  <c r="BF232" i="8"/>
  <c r="BG232" i="8"/>
  <c r="BM232" i="8"/>
  <c r="BN232" i="8"/>
  <c r="BO232" i="8"/>
  <c r="BP232" i="8"/>
  <c r="BS232" i="8"/>
  <c r="BW232" i="8"/>
  <c r="BX232" i="8"/>
  <c r="BZ232" i="8"/>
  <c r="CB232" i="8"/>
  <c r="CC232" i="8"/>
  <c r="CH232" i="8"/>
  <c r="CI232" i="8"/>
  <c r="CK232" i="8"/>
  <c r="CL232" i="8"/>
  <c r="CM232" i="8"/>
  <c r="CR232" i="8"/>
  <c r="CT232" i="8"/>
  <c r="CU232" i="8"/>
  <c r="CV232" i="8"/>
  <c r="CX232" i="8"/>
  <c r="DC232" i="8"/>
  <c r="DD232" i="8"/>
  <c r="DF232" i="8"/>
  <c r="DG232" i="8"/>
  <c r="DH232" i="8"/>
  <c r="DN232" i="8"/>
  <c r="DO232" i="8"/>
  <c r="DP232" i="8"/>
  <c r="DQ232" i="8"/>
  <c r="DR232" i="8"/>
  <c r="DX232" i="8"/>
  <c r="DY232" i="8"/>
  <c r="DZ232" i="8"/>
  <c r="EA232" i="8"/>
  <c r="EB232" i="8"/>
  <c r="EH232" i="8"/>
  <c r="EI232" i="8"/>
  <c r="EJ232" i="8"/>
  <c r="EL232" i="8"/>
  <c r="EN232" i="8"/>
  <c r="ER232" i="8"/>
  <c r="ET232" i="8"/>
  <c r="EU232" i="8"/>
  <c r="EW232" i="8"/>
  <c r="EX232" i="8"/>
  <c r="B233" i="8"/>
  <c r="C233" i="8"/>
  <c r="F233" i="8"/>
  <c r="G233" i="8"/>
  <c r="H233" i="8"/>
  <c r="M233" i="8"/>
  <c r="R233" i="8"/>
  <c r="S233" i="8"/>
  <c r="X233" i="8"/>
  <c r="AA233" i="8"/>
  <c r="AB233" i="8"/>
  <c r="AC233" i="8"/>
  <c r="AI233" i="8"/>
  <c r="AK233" i="8"/>
  <c r="AL233" i="8"/>
  <c r="AM233" i="8"/>
  <c r="AS233" i="8"/>
  <c r="AU233" i="8"/>
  <c r="AV233" i="8"/>
  <c r="AX233" i="8"/>
  <c r="BC233" i="8"/>
  <c r="BF233" i="8"/>
  <c r="BG233" i="8"/>
  <c r="BI233" i="8"/>
  <c r="BN233" i="8"/>
  <c r="BP233" i="8"/>
  <c r="BR233" i="8"/>
  <c r="BS233" i="8"/>
  <c r="BX233" i="8"/>
  <c r="CA233" i="8"/>
  <c r="CB233" i="8"/>
  <c r="CD233" i="8"/>
  <c r="CH233" i="8"/>
  <c r="CL233" i="8"/>
  <c r="CM233" i="8"/>
  <c r="CN233" i="8"/>
  <c r="CT233" i="8"/>
  <c r="CV233" i="8"/>
  <c r="CW233" i="8"/>
  <c r="CX233" i="8"/>
  <c r="DD233" i="8"/>
  <c r="DF233" i="8"/>
  <c r="DG233" i="8"/>
  <c r="DH233" i="8"/>
  <c r="DN233" i="8"/>
  <c r="DP233" i="8"/>
  <c r="DR233" i="8"/>
  <c r="DS233" i="8"/>
  <c r="DX233" i="8"/>
  <c r="EA233" i="8"/>
  <c r="EB233" i="8"/>
  <c r="ED233" i="8"/>
  <c r="EI233" i="8"/>
  <c r="EK233" i="8"/>
  <c r="EM233" i="8"/>
  <c r="EN233" i="8"/>
  <c r="ES233" i="8"/>
  <c r="EV233" i="8"/>
  <c r="EX233" i="8"/>
  <c r="B234" i="8"/>
  <c r="C234" i="8"/>
  <c r="I234" i="8" s="1"/>
  <c r="G234" i="8"/>
  <c r="H234" i="8"/>
  <c r="O234" i="8"/>
  <c r="Q234" i="8"/>
  <c r="R234" i="8"/>
  <c r="S234" i="8"/>
  <c r="Y234" i="8"/>
  <c r="AA234" i="8"/>
  <c r="AB234" i="8"/>
  <c r="AI234" i="8"/>
  <c r="AL234" i="8"/>
  <c r="AM234" i="8"/>
  <c r="AN234" i="8"/>
  <c r="AT234" i="8"/>
  <c r="AV234" i="8"/>
  <c r="AW234" i="8"/>
  <c r="BD234" i="8"/>
  <c r="BF234" i="8"/>
  <c r="BH234" i="8"/>
  <c r="BJ234" i="8"/>
  <c r="BN234" i="8"/>
  <c r="BR234" i="8"/>
  <c r="BS234" i="8"/>
  <c r="BX234" i="8"/>
  <c r="CB234" i="8"/>
  <c r="CC234" i="8"/>
  <c r="CD234" i="8"/>
  <c r="CJ234" i="8"/>
  <c r="CL234" i="8"/>
  <c r="CM234" i="8"/>
  <c r="CT234" i="8"/>
  <c r="CV234" i="8"/>
  <c r="CX234" i="8"/>
  <c r="CY234" i="8"/>
  <c r="DD234" i="8"/>
  <c r="DG234" i="8"/>
  <c r="DH234" i="8"/>
  <c r="DO234" i="8"/>
  <c r="DQ234" i="8"/>
  <c r="DR234" i="8"/>
  <c r="DT234" i="8"/>
  <c r="DY234" i="8"/>
  <c r="EA234" i="8"/>
  <c r="ED234" i="8"/>
  <c r="EE234" i="8"/>
  <c r="EI234" i="8"/>
  <c r="EJ234" i="8"/>
  <c r="EM234" i="8"/>
  <c r="EN234" i="8"/>
  <c r="EO234" i="8"/>
  <c r="ET234" i="8"/>
  <c r="EV234" i="8"/>
  <c r="EW234" i="8"/>
  <c r="EX234" i="8"/>
  <c r="B235" i="8"/>
  <c r="C235" i="8"/>
  <c r="E235" i="8"/>
  <c r="F235" i="8"/>
  <c r="G235" i="8"/>
  <c r="H235" i="8"/>
  <c r="J235" i="8"/>
  <c r="K235" i="8"/>
  <c r="L235" i="8"/>
  <c r="N235" i="8"/>
  <c r="O235" i="8"/>
  <c r="P235" i="8"/>
  <c r="R235" i="8"/>
  <c r="S235" i="8"/>
  <c r="T235" i="8"/>
  <c r="U235" i="8"/>
  <c r="W235" i="8"/>
  <c r="X235" i="8"/>
  <c r="Z235" i="8"/>
  <c r="AA235" i="8"/>
  <c r="AB235" i="8"/>
  <c r="AC235" i="8"/>
  <c r="AD235" i="8"/>
  <c r="AF235" i="8"/>
  <c r="AH235" i="8"/>
  <c r="AI235" i="8"/>
  <c r="AJ235" i="8"/>
  <c r="AK235" i="8"/>
  <c r="AL235" i="8"/>
  <c r="AM235" i="8"/>
  <c r="AP235" i="8"/>
  <c r="AQ235" i="8"/>
  <c r="AR235" i="8"/>
  <c r="AS235" i="8"/>
  <c r="AT235" i="8"/>
  <c r="AU235" i="8"/>
  <c r="AV235" i="8"/>
  <c r="AY235" i="8"/>
  <c r="AZ235" i="8"/>
  <c r="BA235" i="8"/>
  <c r="BB235" i="8"/>
  <c r="BC235" i="8"/>
  <c r="BD235" i="8"/>
  <c r="BF235" i="8"/>
  <c r="BH235" i="8"/>
  <c r="BI235" i="8"/>
  <c r="BJ235" i="8"/>
  <c r="BK235" i="8"/>
  <c r="BL235" i="8"/>
  <c r="BN235" i="8"/>
  <c r="BO235" i="8"/>
  <c r="BQ235" i="8"/>
  <c r="BR235" i="8"/>
  <c r="BS235" i="8"/>
  <c r="BT235" i="8"/>
  <c r="BV235" i="8"/>
  <c r="BW235" i="8"/>
  <c r="BX235" i="8"/>
  <c r="BZ235" i="8"/>
  <c r="CA235" i="8"/>
  <c r="CB235" i="8"/>
  <c r="CD235" i="8"/>
  <c r="CE235" i="8"/>
  <c r="CF235" i="8"/>
  <c r="CG235" i="8"/>
  <c r="CI235" i="8"/>
  <c r="CJ235" i="8"/>
  <c r="CL235" i="8"/>
  <c r="CM235" i="8"/>
  <c r="CN235" i="8"/>
  <c r="CO235" i="8"/>
  <c r="CP235" i="8"/>
  <c r="CR235" i="8"/>
  <c r="CT235" i="8"/>
  <c r="CU235" i="8"/>
  <c r="CV235" i="8"/>
  <c r="CW235" i="8"/>
  <c r="CX235" i="8"/>
  <c r="CY235" i="8"/>
  <c r="DB235" i="8"/>
  <c r="DC235" i="8"/>
  <c r="DD235" i="8"/>
  <c r="DE235" i="8"/>
  <c r="DF235" i="8"/>
  <c r="DG235" i="8"/>
  <c r="DH235" i="8"/>
  <c r="DK235" i="8"/>
  <c r="DL235" i="8"/>
  <c r="DM235" i="8"/>
  <c r="DN235" i="8"/>
  <c r="DO235" i="8"/>
  <c r="DP235" i="8"/>
  <c r="DR235" i="8"/>
  <c r="DT235" i="8"/>
  <c r="DU235" i="8"/>
  <c r="DV235" i="8"/>
  <c r="DW235" i="8"/>
  <c r="DX235" i="8"/>
  <c r="DZ235" i="8"/>
  <c r="EA235" i="8"/>
  <c r="EC235" i="8"/>
  <c r="ED235" i="8"/>
  <c r="EE235" i="8"/>
  <c r="EF235" i="8"/>
  <c r="EH235" i="8"/>
  <c r="EI235" i="8"/>
  <c r="EJ235" i="8"/>
  <c r="EL235" i="8"/>
  <c r="EM235" i="8"/>
  <c r="EN235" i="8"/>
  <c r="EP235" i="8"/>
  <c r="EQ235" i="8"/>
  <c r="ER235" i="8"/>
  <c r="ES235" i="8"/>
  <c r="EU235" i="8"/>
  <c r="EV235" i="8"/>
  <c r="EX235" i="8"/>
  <c r="FB235" i="8"/>
  <c r="FC235" i="8" s="1"/>
  <c r="V234" i="5" s="1"/>
  <c r="B236" i="8"/>
  <c r="N236" i="8" s="1"/>
  <c r="C236" i="8"/>
  <c r="D236" i="8"/>
  <c r="F236" i="8"/>
  <c r="G236" i="8"/>
  <c r="H236" i="8"/>
  <c r="I236" i="8"/>
  <c r="J236" i="8"/>
  <c r="K236" i="8"/>
  <c r="O236" i="8"/>
  <c r="P236" i="8"/>
  <c r="Q236" i="8"/>
  <c r="R236" i="8"/>
  <c r="S236" i="8"/>
  <c r="T236" i="8"/>
  <c r="W236" i="8"/>
  <c r="X236" i="8"/>
  <c r="Y236" i="8"/>
  <c r="Z236" i="8"/>
  <c r="AA236" i="8"/>
  <c r="AB236" i="8"/>
  <c r="AD236" i="8"/>
  <c r="AF236" i="8"/>
  <c r="AG236" i="8"/>
  <c r="AH236" i="8"/>
  <c r="AI236" i="8"/>
  <c r="AJ236" i="8"/>
  <c r="AL236" i="8"/>
  <c r="AM236" i="8"/>
  <c r="AO236" i="8"/>
  <c r="AP236" i="8"/>
  <c r="AQ236" i="8"/>
  <c r="AR236" i="8"/>
  <c r="AT236" i="8"/>
  <c r="AU236" i="8"/>
  <c r="AV236" i="8"/>
  <c r="AX236" i="8"/>
  <c r="AY236" i="8"/>
  <c r="AZ236" i="8"/>
  <c r="BB236" i="8"/>
  <c r="BC236" i="8"/>
  <c r="BD236" i="8"/>
  <c r="BE236" i="8"/>
  <c r="BG236" i="8"/>
  <c r="BH236" i="8"/>
  <c r="BJ236" i="8"/>
  <c r="BK236" i="8"/>
  <c r="BL236" i="8"/>
  <c r="BM236" i="8"/>
  <c r="BN236" i="8"/>
  <c r="BP236" i="8"/>
  <c r="BR236" i="8"/>
  <c r="BS236" i="8"/>
  <c r="BT236" i="8"/>
  <c r="BU236" i="8"/>
  <c r="BV236" i="8"/>
  <c r="BW236" i="8"/>
  <c r="BZ236" i="8"/>
  <c r="CA236" i="8"/>
  <c r="CB236" i="8"/>
  <c r="CC236" i="8"/>
  <c r="CD236" i="8"/>
  <c r="CE236" i="8"/>
  <c r="CF236" i="8"/>
  <c r="CI236" i="8"/>
  <c r="CJ236" i="8"/>
  <c r="CK236" i="8"/>
  <c r="CL236" i="8"/>
  <c r="CM236" i="8"/>
  <c r="CN236" i="8"/>
  <c r="CP236" i="8"/>
  <c r="CR236" i="8"/>
  <c r="CS236" i="8"/>
  <c r="CT236" i="8"/>
  <c r="CU236" i="8"/>
  <c r="CV236" i="8"/>
  <c r="CW236" i="8"/>
  <c r="CX236" i="8"/>
  <c r="CY236" i="8"/>
  <c r="CZ236" i="8"/>
  <c r="DA236" i="8"/>
  <c r="DB236" i="8"/>
  <c r="DC236" i="8"/>
  <c r="DD236" i="8"/>
  <c r="DE236" i="8"/>
  <c r="DF236" i="8"/>
  <c r="DG236" i="8"/>
  <c r="DH236" i="8"/>
  <c r="DI236" i="8"/>
  <c r="DJ236" i="8"/>
  <c r="DK236" i="8"/>
  <c r="DL236" i="8"/>
  <c r="DM236" i="8"/>
  <c r="DN236" i="8"/>
  <c r="DO236" i="8"/>
  <c r="DP236" i="8"/>
  <c r="DQ236" i="8"/>
  <c r="DR236" i="8"/>
  <c r="DS236" i="8"/>
  <c r="DT236" i="8"/>
  <c r="DU236" i="8"/>
  <c r="DV236" i="8"/>
  <c r="DW236" i="8"/>
  <c r="DX236" i="8"/>
  <c r="DY236" i="8"/>
  <c r="DZ236" i="8"/>
  <c r="EA236" i="8"/>
  <c r="EB236" i="8"/>
  <c r="EC236" i="8"/>
  <c r="ED236" i="8"/>
  <c r="EE236" i="8"/>
  <c r="EF236" i="8"/>
  <c r="EG236" i="8"/>
  <c r="EH236" i="8"/>
  <c r="EI236" i="8"/>
  <c r="EJ236" i="8"/>
  <c r="EK236" i="8"/>
  <c r="EL236" i="8"/>
  <c r="EM236" i="8"/>
  <c r="EN236" i="8"/>
  <c r="EO236" i="8"/>
  <c r="EP236" i="8"/>
  <c r="EQ236" i="8"/>
  <c r="ER236" i="8"/>
  <c r="ES236" i="8"/>
  <c r="ET236" i="8"/>
  <c r="EU236" i="8"/>
  <c r="EV236" i="8"/>
  <c r="EW236" i="8"/>
  <c r="EX236" i="8"/>
  <c r="FB236" i="8"/>
  <c r="FC236" i="8" s="1"/>
  <c r="V235" i="5" s="1"/>
  <c r="B237" i="8"/>
  <c r="K237" i="8" s="1"/>
  <c r="C237" i="8"/>
  <c r="H237" i="8"/>
  <c r="I237" i="8"/>
  <c r="J237" i="8"/>
  <c r="N237" i="8"/>
  <c r="R237" i="8"/>
  <c r="S237" i="8"/>
  <c r="V237" i="8"/>
  <c r="X237" i="8"/>
  <c r="AD237" i="8"/>
  <c r="AE237" i="8"/>
  <c r="AF237" i="8"/>
  <c r="AH237" i="8"/>
  <c r="AN237" i="8"/>
  <c r="AO237" i="8"/>
  <c r="AP237" i="8"/>
  <c r="AT237" i="8"/>
  <c r="AX237" i="8"/>
  <c r="AY237" i="8"/>
  <c r="BB237" i="8"/>
  <c r="BD237" i="8"/>
  <c r="BJ237" i="8"/>
  <c r="BK237" i="8"/>
  <c r="BL237" i="8"/>
  <c r="BN237" i="8"/>
  <c r="BT237" i="8"/>
  <c r="BU237" i="8"/>
  <c r="BV237" i="8"/>
  <c r="BZ237" i="8"/>
  <c r="CD237" i="8"/>
  <c r="CE237" i="8"/>
  <c r="CH237" i="8"/>
  <c r="CJ237" i="8"/>
  <c r="CP237" i="8"/>
  <c r="CQ237" i="8"/>
  <c r="CR237" i="8"/>
  <c r="CT237" i="8"/>
  <c r="CZ237" i="8"/>
  <c r="DA237" i="8"/>
  <c r="DB237" i="8"/>
  <c r="DF237" i="8"/>
  <c r="DJ237" i="8"/>
  <c r="DK237" i="8"/>
  <c r="DN237" i="8"/>
  <c r="DP237" i="8"/>
  <c r="DV237" i="8"/>
  <c r="DW237" i="8"/>
  <c r="DX237" i="8"/>
  <c r="DZ237" i="8"/>
  <c r="EF237" i="8"/>
  <c r="EG237" i="8"/>
  <c r="EH237" i="8"/>
  <c r="EJ237" i="8"/>
  <c r="EO237" i="8"/>
  <c r="EP237" i="8"/>
  <c r="EQ237" i="8"/>
  <c r="ES237" i="8"/>
  <c r="EW237" i="8"/>
  <c r="EX237" i="8"/>
  <c r="B238" i="8"/>
  <c r="C238" i="8"/>
  <c r="H238" i="8" s="1"/>
  <c r="E238" i="8"/>
  <c r="F238" i="8"/>
  <c r="G238" i="8"/>
  <c r="I238" i="8"/>
  <c r="K238" i="8"/>
  <c r="M238" i="8"/>
  <c r="N238" i="8"/>
  <c r="O238" i="8"/>
  <c r="Q238" i="8"/>
  <c r="S238" i="8"/>
  <c r="U238" i="8"/>
  <c r="V238" i="8"/>
  <c r="W238" i="8"/>
  <c r="Y238" i="8"/>
  <c r="AA238" i="8"/>
  <c r="AC238" i="8"/>
  <c r="AD238" i="8"/>
  <c r="AE238" i="8"/>
  <c r="AG238" i="8"/>
  <c r="AI238" i="8"/>
  <c r="AK238" i="8"/>
  <c r="AL238" i="8"/>
  <c r="AM238" i="8"/>
  <c r="AO238" i="8"/>
  <c r="AQ238" i="8"/>
  <c r="AS238" i="8"/>
  <c r="AT238" i="8"/>
  <c r="AU238" i="8"/>
  <c r="AW238" i="8"/>
  <c r="AY238" i="8"/>
  <c r="BA238" i="8"/>
  <c r="BB238" i="8"/>
  <c r="BC238" i="8"/>
  <c r="BE238" i="8"/>
  <c r="BG238" i="8"/>
  <c r="BI238" i="8"/>
  <c r="BJ238" i="8"/>
  <c r="BK238" i="8"/>
  <c r="BM238" i="8"/>
  <c r="BO238" i="8"/>
  <c r="BQ238" i="8"/>
  <c r="BR238" i="8"/>
  <c r="BS238" i="8"/>
  <c r="BU238" i="8"/>
  <c r="BW238" i="8"/>
  <c r="BY238" i="8"/>
  <c r="BZ238" i="8"/>
  <c r="CA238" i="8"/>
  <c r="CB238" i="8"/>
  <c r="CC238" i="8"/>
  <c r="CE238" i="8"/>
  <c r="CG238" i="8"/>
  <c r="CH238" i="8"/>
  <c r="CI238" i="8"/>
  <c r="CJ238" i="8"/>
  <c r="CK238" i="8"/>
  <c r="CM238" i="8"/>
  <c r="CN238" i="8"/>
  <c r="CO238" i="8"/>
  <c r="CP238" i="8"/>
  <c r="CQ238" i="8"/>
  <c r="CR238" i="8"/>
  <c r="CS238" i="8"/>
  <c r="CU238" i="8"/>
  <c r="CV238" i="8"/>
  <c r="CW238" i="8"/>
  <c r="CX238" i="8"/>
  <c r="CY238" i="8"/>
  <c r="CZ238" i="8"/>
  <c r="DA238" i="8"/>
  <c r="DC238" i="8"/>
  <c r="DD238" i="8"/>
  <c r="DE238" i="8"/>
  <c r="DF238" i="8"/>
  <c r="DG238" i="8"/>
  <c r="DH238" i="8"/>
  <c r="DI238" i="8"/>
  <c r="DK238" i="8"/>
  <c r="DL238" i="8"/>
  <c r="DM238" i="8"/>
  <c r="DN238" i="8"/>
  <c r="DO238" i="8"/>
  <c r="DP238" i="8"/>
  <c r="DQ238" i="8"/>
  <c r="DS238" i="8"/>
  <c r="DT238" i="8"/>
  <c r="DU238" i="8"/>
  <c r="DV238" i="8"/>
  <c r="DW238" i="8"/>
  <c r="DX238" i="8"/>
  <c r="DY238" i="8"/>
  <c r="EA238" i="8"/>
  <c r="EB238" i="8"/>
  <c r="EC238" i="8"/>
  <c r="ED238" i="8"/>
  <c r="EE238" i="8"/>
  <c r="EF238" i="8"/>
  <c r="EG238" i="8"/>
  <c r="EI238" i="8"/>
  <c r="EJ238" i="8"/>
  <c r="EK238" i="8"/>
  <c r="EL238" i="8"/>
  <c r="EM238" i="8"/>
  <c r="EN238" i="8"/>
  <c r="EO238" i="8"/>
  <c r="EQ238" i="8"/>
  <c r="ER238" i="8"/>
  <c r="ES238" i="8"/>
  <c r="ET238" i="8"/>
  <c r="EU238" i="8"/>
  <c r="EV238" i="8"/>
  <c r="EW238" i="8"/>
  <c r="FB238" i="8"/>
  <c r="FC238" i="8"/>
  <c r="B239" i="8"/>
  <c r="AH239" i="8" s="1"/>
  <c r="C239" i="8"/>
  <c r="Q239" i="8"/>
  <c r="R239" i="8"/>
  <c r="Y239" i="8"/>
  <c r="AG239" i="8"/>
  <c r="AW239" i="8"/>
  <c r="AX239" i="8"/>
  <c r="BE239" i="8"/>
  <c r="BM239" i="8"/>
  <c r="CC239" i="8"/>
  <c r="CD239" i="8"/>
  <c r="CK239" i="8"/>
  <c r="CS239" i="8"/>
  <c r="DI239" i="8"/>
  <c r="DJ239" i="8"/>
  <c r="DQ239" i="8"/>
  <c r="DY239" i="8"/>
  <c r="EO239" i="8"/>
  <c r="EP239" i="8"/>
  <c r="EW239" i="8"/>
  <c r="B240" i="8"/>
  <c r="C240" i="8"/>
  <c r="H240" i="8" s="1"/>
  <c r="E240" i="8"/>
  <c r="F240" i="8"/>
  <c r="G240" i="8"/>
  <c r="I240" i="8"/>
  <c r="K240" i="8"/>
  <c r="M240" i="8"/>
  <c r="N240" i="8"/>
  <c r="O240" i="8"/>
  <c r="Q240" i="8"/>
  <c r="S240" i="8"/>
  <c r="U240" i="8"/>
  <c r="V240" i="8"/>
  <c r="W240" i="8"/>
  <c r="Y240" i="8"/>
  <c r="AA240" i="8"/>
  <c r="AC240" i="8"/>
  <c r="AD240" i="8"/>
  <c r="AE240" i="8"/>
  <c r="AG240" i="8"/>
  <c r="AI240" i="8"/>
  <c r="AK240" i="8"/>
  <c r="AL240" i="8"/>
  <c r="AM240" i="8"/>
  <c r="AO240" i="8"/>
  <c r="AQ240" i="8"/>
  <c r="AS240" i="8"/>
  <c r="AT240" i="8"/>
  <c r="AU240" i="8"/>
  <c r="AW240" i="8"/>
  <c r="AY240" i="8"/>
  <c r="BA240" i="8"/>
  <c r="BB240" i="8"/>
  <c r="BC240" i="8"/>
  <c r="BE240" i="8"/>
  <c r="BG240" i="8"/>
  <c r="BI240" i="8"/>
  <c r="BJ240" i="8"/>
  <c r="BK240" i="8"/>
  <c r="BM240" i="8"/>
  <c r="BO240" i="8"/>
  <c r="BQ240" i="8"/>
  <c r="BR240" i="8"/>
  <c r="BS240" i="8"/>
  <c r="BU240" i="8"/>
  <c r="BW240" i="8"/>
  <c r="BY240" i="8"/>
  <c r="BZ240" i="8"/>
  <c r="CA240" i="8"/>
  <c r="CC240" i="8"/>
  <c r="CE240" i="8"/>
  <c r="CG240" i="8"/>
  <c r="CH240" i="8"/>
  <c r="CI240" i="8"/>
  <c r="CK240" i="8"/>
  <c r="CM240" i="8"/>
  <c r="CO240" i="8"/>
  <c r="CP240" i="8"/>
  <c r="CQ240" i="8"/>
  <c r="CS240" i="8"/>
  <c r="CU240" i="8"/>
  <c r="CW240" i="8"/>
  <c r="CX240" i="8"/>
  <c r="CY240" i="8"/>
  <c r="DA240" i="8"/>
  <c r="DC240" i="8"/>
  <c r="DE240" i="8"/>
  <c r="DF240" i="8"/>
  <c r="DG240" i="8"/>
  <c r="DI240" i="8"/>
  <c r="DK240" i="8"/>
  <c r="DM240" i="8"/>
  <c r="DN240" i="8"/>
  <c r="DO240" i="8"/>
  <c r="DQ240" i="8"/>
  <c r="DS240" i="8"/>
  <c r="DU240" i="8"/>
  <c r="DV240" i="8"/>
  <c r="DW240" i="8"/>
  <c r="DY240" i="8"/>
  <c r="EA240" i="8"/>
  <c r="EC240" i="8"/>
  <c r="ED240" i="8"/>
  <c r="EE240" i="8"/>
  <c r="EG240" i="8"/>
  <c r="EI240" i="8"/>
  <c r="EK240" i="8"/>
  <c r="EL240" i="8"/>
  <c r="EM240" i="8"/>
  <c r="EO240" i="8"/>
  <c r="EQ240" i="8"/>
  <c r="ES240" i="8"/>
  <c r="ET240" i="8"/>
  <c r="EU240" i="8"/>
  <c r="EW240" i="8"/>
  <c r="B241" i="8"/>
  <c r="S241" i="8" s="1"/>
  <c r="C241" i="8"/>
  <c r="E241" i="8"/>
  <c r="I241" i="8"/>
  <c r="J241" i="8"/>
  <c r="K241" i="8"/>
  <c r="M241" i="8"/>
  <c r="R241" i="8"/>
  <c r="U241" i="8"/>
  <c r="Y241" i="8"/>
  <c r="Z241" i="8"/>
  <c r="AA241" i="8"/>
  <c r="AC241" i="8"/>
  <c r="AH241" i="8"/>
  <c r="AK241" i="8"/>
  <c r="AO241" i="8"/>
  <c r="AP241" i="8"/>
  <c r="AQ241" i="8"/>
  <c r="AS241" i="8"/>
  <c r="AX241" i="8"/>
  <c r="BA241" i="8"/>
  <c r="BE241" i="8"/>
  <c r="BF241" i="8"/>
  <c r="BG241" i="8"/>
  <c r="BI241" i="8"/>
  <c r="BN241" i="8"/>
  <c r="BQ241" i="8"/>
  <c r="BU241" i="8"/>
  <c r="BV241" i="8"/>
  <c r="BW241" i="8"/>
  <c r="BY241" i="8"/>
  <c r="CD241" i="8"/>
  <c r="CG241" i="8"/>
  <c r="CK241" i="8"/>
  <c r="CL241" i="8"/>
  <c r="CM241" i="8"/>
  <c r="CO241" i="8"/>
  <c r="CT241" i="8"/>
  <c r="CW241" i="8"/>
  <c r="DA241" i="8"/>
  <c r="DB241" i="8"/>
  <c r="DC241" i="8"/>
  <c r="DE241" i="8"/>
  <c r="DJ241" i="8"/>
  <c r="DM241" i="8"/>
  <c r="DQ241" i="8"/>
  <c r="DR241" i="8"/>
  <c r="DS241" i="8"/>
  <c r="DU241" i="8"/>
  <c r="DZ241" i="8"/>
  <c r="EC241" i="8"/>
  <c r="EG241" i="8"/>
  <c r="EH241" i="8"/>
  <c r="EI241" i="8"/>
  <c r="EK241" i="8"/>
  <c r="EP241" i="8"/>
  <c r="ES241" i="8"/>
  <c r="EW241" i="8"/>
  <c r="EX241" i="8"/>
  <c r="B242" i="8"/>
  <c r="C242" i="8"/>
  <c r="H242" i="8" s="1"/>
  <c r="E242" i="8"/>
  <c r="F242" i="8"/>
  <c r="G242" i="8"/>
  <c r="I242" i="8"/>
  <c r="K242" i="8"/>
  <c r="M242" i="8"/>
  <c r="N242" i="8"/>
  <c r="O242" i="8"/>
  <c r="Q242" i="8"/>
  <c r="S242" i="8"/>
  <c r="U242" i="8"/>
  <c r="V242" i="8"/>
  <c r="W242" i="8"/>
  <c r="Y242" i="8"/>
  <c r="AA242" i="8"/>
  <c r="AC242" i="8"/>
  <c r="AD242" i="8"/>
  <c r="AE242" i="8"/>
  <c r="AG242" i="8"/>
  <c r="AI242" i="8"/>
  <c r="AK242" i="8"/>
  <c r="AL242" i="8"/>
  <c r="AM242" i="8"/>
  <c r="AO242" i="8"/>
  <c r="AQ242" i="8"/>
  <c r="AS242" i="8"/>
  <c r="AT242" i="8"/>
  <c r="AU242" i="8"/>
  <c r="AW242" i="8"/>
  <c r="AY242" i="8"/>
  <c r="BA242" i="8"/>
  <c r="BB242" i="8"/>
  <c r="BC242" i="8"/>
  <c r="BE242" i="8"/>
  <c r="BG242" i="8"/>
  <c r="BI242" i="8"/>
  <c r="BJ242" i="8"/>
  <c r="BK242" i="8"/>
  <c r="BM242" i="8"/>
  <c r="BO242" i="8"/>
  <c r="BQ242" i="8"/>
  <c r="BR242" i="8"/>
  <c r="BS242" i="8"/>
  <c r="BU242" i="8"/>
  <c r="BW242" i="8"/>
  <c r="BY242" i="8"/>
  <c r="BZ242" i="8"/>
  <c r="CA242" i="8"/>
  <c r="CC242" i="8"/>
  <c r="CE242" i="8"/>
  <c r="CG242" i="8"/>
  <c r="CH242" i="8"/>
  <c r="CI242" i="8"/>
  <c r="CK242" i="8"/>
  <c r="CM242" i="8"/>
  <c r="CO242" i="8"/>
  <c r="CP242" i="8"/>
  <c r="CQ242" i="8"/>
  <c r="CS242" i="8"/>
  <c r="CU242" i="8"/>
  <c r="CW242" i="8"/>
  <c r="CX242" i="8"/>
  <c r="CY242" i="8"/>
  <c r="DA242" i="8"/>
  <c r="DC242" i="8"/>
  <c r="DE242" i="8"/>
  <c r="DF242" i="8"/>
  <c r="DG242" i="8"/>
  <c r="DI242" i="8"/>
  <c r="DK242" i="8"/>
  <c r="DM242" i="8"/>
  <c r="DN242" i="8"/>
  <c r="DO242" i="8"/>
  <c r="DQ242" i="8"/>
  <c r="DS242" i="8"/>
  <c r="DU242" i="8"/>
  <c r="DV242" i="8"/>
  <c r="DW242" i="8"/>
  <c r="DY242" i="8"/>
  <c r="EA242" i="8"/>
  <c r="EC242" i="8"/>
  <c r="ED242" i="8"/>
  <c r="EE242" i="8"/>
  <c r="EG242" i="8"/>
  <c r="EI242" i="8"/>
  <c r="EK242" i="8"/>
  <c r="EL242" i="8"/>
  <c r="EM242" i="8"/>
  <c r="EO242" i="8"/>
  <c r="EQ242" i="8"/>
  <c r="ES242" i="8"/>
  <c r="ET242" i="8"/>
  <c r="EU242" i="8"/>
  <c r="EW242" i="8"/>
  <c r="B243" i="8"/>
  <c r="C243" i="8"/>
  <c r="J243" i="8" s="1"/>
  <c r="E243" i="8"/>
  <c r="R243" i="8"/>
  <c r="AE243" i="8"/>
  <c r="AQ243" i="8"/>
  <c r="BC243" i="8"/>
  <c r="BE243" i="8"/>
  <c r="BO243" i="8"/>
  <c r="BQ243" i="8"/>
  <c r="CC243" i="8"/>
  <c r="CD243" i="8"/>
  <c r="CO243" i="8"/>
  <c r="CQ243" i="8"/>
  <c r="DB243" i="8"/>
  <c r="DC243" i="8"/>
  <c r="DO243" i="8"/>
  <c r="DQ243" i="8"/>
  <c r="EA243" i="8"/>
  <c r="EC243" i="8"/>
  <c r="EO243" i="8"/>
  <c r="EP243" i="8"/>
  <c r="B244" i="8"/>
  <c r="C244" i="8"/>
  <c r="E244" i="8" s="1"/>
  <c r="M244" i="8"/>
  <c r="N244" i="8"/>
  <c r="O244" i="8"/>
  <c r="Y244" i="8"/>
  <c r="AA244" i="8"/>
  <c r="AC244" i="8"/>
  <c r="AL244" i="8"/>
  <c r="AM244" i="8"/>
  <c r="AO244" i="8"/>
  <c r="AY244" i="8"/>
  <c r="BA244" i="8"/>
  <c r="BB244" i="8"/>
  <c r="BK244" i="8"/>
  <c r="BM244" i="8"/>
  <c r="BO244" i="8"/>
  <c r="BY244" i="8"/>
  <c r="BZ244" i="8"/>
  <c r="CA244" i="8"/>
  <c r="CK244" i="8"/>
  <c r="CM244" i="8"/>
  <c r="CO244" i="8"/>
  <c r="CX244" i="8"/>
  <c r="CY244" i="8"/>
  <c r="DA244" i="8"/>
  <c r="DK244" i="8"/>
  <c r="DM244" i="8"/>
  <c r="DN244" i="8"/>
  <c r="DW244" i="8"/>
  <c r="DY244" i="8"/>
  <c r="EA244" i="8"/>
  <c r="EK244" i="8"/>
  <c r="EL244" i="8"/>
  <c r="EM244" i="8"/>
  <c r="EW244" i="8"/>
  <c r="B245" i="8"/>
  <c r="C245" i="8"/>
  <c r="E245" i="8" s="1"/>
  <c r="J245" i="8"/>
  <c r="K245" i="8"/>
  <c r="M245" i="8"/>
  <c r="Q245" i="8"/>
  <c r="W245" i="8"/>
  <c r="Y245" i="8"/>
  <c r="Z245" i="8"/>
  <c r="AC245" i="8"/>
  <c r="AI245" i="8"/>
  <c r="AK245" i="8"/>
  <c r="AM245" i="8"/>
  <c r="AP245" i="8"/>
  <c r="AW245" i="8"/>
  <c r="AX245" i="8"/>
  <c r="AY245" i="8"/>
  <c r="BC245" i="8"/>
  <c r="BI245" i="8"/>
  <c r="BK245" i="8"/>
  <c r="BM245" i="8"/>
  <c r="BO245" i="8"/>
  <c r="BV245" i="8"/>
  <c r="BW245" i="8"/>
  <c r="BY245" i="8"/>
  <c r="CC245" i="8"/>
  <c r="CI245" i="8"/>
  <c r="CK245" i="8"/>
  <c r="CL245" i="8"/>
  <c r="CO245" i="8"/>
  <c r="CU245" i="8"/>
  <c r="CW245" i="8"/>
  <c r="CY245" i="8"/>
  <c r="DB245" i="8"/>
  <c r="DI245" i="8"/>
  <c r="DJ245" i="8"/>
  <c r="DK245" i="8"/>
  <c r="DO245" i="8"/>
  <c r="DS245" i="8"/>
  <c r="DU245" i="8"/>
  <c r="DW245" i="8"/>
  <c r="DY245" i="8"/>
  <c r="EA245" i="8"/>
  <c r="EG245" i="8"/>
  <c r="EH245" i="8"/>
  <c r="EI245" i="8"/>
  <c r="EK245" i="8"/>
  <c r="EO245" i="8"/>
  <c r="ES245" i="8"/>
  <c r="EU245" i="8"/>
  <c r="EW245" i="8"/>
  <c r="EX245" i="8"/>
  <c r="B246" i="8"/>
  <c r="C246" i="8"/>
  <c r="E246" i="8"/>
  <c r="F246" i="8"/>
  <c r="G246" i="8"/>
  <c r="I246" i="8"/>
  <c r="M246" i="8"/>
  <c r="O246" i="8"/>
  <c r="Q246" i="8"/>
  <c r="S246" i="8"/>
  <c r="U246" i="8"/>
  <c r="V246" i="8"/>
  <c r="Y246" i="8"/>
  <c r="AC246" i="8"/>
  <c r="AD246" i="8"/>
  <c r="AE246" i="8"/>
  <c r="AG246" i="8"/>
  <c r="AI246" i="8"/>
  <c r="AL246" i="8"/>
  <c r="AO246" i="8"/>
  <c r="AQ246" i="8"/>
  <c r="AS246" i="8"/>
  <c r="AT246" i="8"/>
  <c r="AU246" i="8"/>
  <c r="AY246" i="8"/>
  <c r="BA246" i="8"/>
  <c r="BB246" i="8"/>
  <c r="BC246" i="8"/>
  <c r="BE246" i="8"/>
  <c r="BG246" i="8"/>
  <c r="BI246" i="8"/>
  <c r="BK246" i="8"/>
  <c r="BM246" i="8"/>
  <c r="BO246" i="8"/>
  <c r="BP246" i="8"/>
  <c r="BQ246" i="8"/>
  <c r="BS246" i="8"/>
  <c r="BW246" i="8"/>
  <c r="BX246" i="8"/>
  <c r="BY246" i="8"/>
  <c r="BZ246" i="8"/>
  <c r="CA246" i="8"/>
  <c r="CE246" i="8"/>
  <c r="CG246" i="8"/>
  <c r="CH246" i="8"/>
  <c r="CI246" i="8"/>
  <c r="CK246" i="8"/>
  <c r="CM246" i="8"/>
  <c r="CO246" i="8"/>
  <c r="CQ246" i="8"/>
  <c r="CS246" i="8"/>
  <c r="CU246" i="8"/>
  <c r="CV246" i="8"/>
  <c r="CW246" i="8"/>
  <c r="CY246" i="8"/>
  <c r="DC246" i="8"/>
  <c r="DD246" i="8"/>
  <c r="DE246" i="8"/>
  <c r="DF246" i="8"/>
  <c r="DG246" i="8"/>
  <c r="DK246" i="8"/>
  <c r="DM246" i="8"/>
  <c r="DN246" i="8"/>
  <c r="DO246" i="8"/>
  <c r="DQ246" i="8"/>
  <c r="DS246" i="8"/>
  <c r="DU246" i="8"/>
  <c r="DW246" i="8"/>
  <c r="DY246" i="8"/>
  <c r="EA246" i="8"/>
  <c r="EB246" i="8"/>
  <c r="EC246" i="8"/>
  <c r="EE246" i="8"/>
  <c r="EI246" i="8"/>
  <c r="EJ246" i="8"/>
  <c r="EK246" i="8"/>
  <c r="EL246" i="8"/>
  <c r="EM246" i="8"/>
  <c r="EQ246" i="8"/>
  <c r="ES246" i="8"/>
  <c r="ET246" i="8"/>
  <c r="EU246" i="8"/>
  <c r="EW246" i="8"/>
  <c r="B247" i="8"/>
  <c r="C247" i="8"/>
  <c r="E247" i="8"/>
  <c r="G247" i="8"/>
  <c r="H247" i="8"/>
  <c r="I247" i="8"/>
  <c r="K247" i="8"/>
  <c r="O247" i="8"/>
  <c r="P247" i="8"/>
  <c r="Q247" i="8"/>
  <c r="R247" i="8"/>
  <c r="S247" i="8"/>
  <c r="W247" i="8"/>
  <c r="Y247" i="8"/>
  <c r="Z247" i="8"/>
  <c r="AA247" i="8"/>
  <c r="AC247" i="8"/>
  <c r="AE247" i="8"/>
  <c r="AG247" i="8"/>
  <c r="AI247" i="8"/>
  <c r="AK247" i="8"/>
  <c r="AM247" i="8"/>
  <c r="AN247" i="8"/>
  <c r="AO247" i="8"/>
  <c r="AQ247" i="8"/>
  <c r="AU247" i="8"/>
  <c r="AV247" i="8"/>
  <c r="AW247" i="8"/>
  <c r="AX247" i="8"/>
  <c r="AY247" i="8"/>
  <c r="BC247" i="8"/>
  <c r="BE247" i="8"/>
  <c r="BF247" i="8"/>
  <c r="BG247" i="8"/>
  <c r="BI247" i="8"/>
  <c r="BK247" i="8"/>
  <c r="BM247" i="8"/>
  <c r="BO247" i="8"/>
  <c r="BQ247" i="8"/>
  <c r="BS247" i="8"/>
  <c r="BT247" i="8"/>
  <c r="BU247" i="8"/>
  <c r="BW247" i="8"/>
  <c r="CA247" i="8"/>
  <c r="CB247" i="8"/>
  <c r="CC247" i="8"/>
  <c r="CD247" i="8"/>
  <c r="CE247" i="8"/>
  <c r="CI247" i="8"/>
  <c r="CK247" i="8"/>
  <c r="CL247" i="8"/>
  <c r="CM247" i="8"/>
  <c r="CO247" i="8"/>
  <c r="CQ247" i="8"/>
  <c r="CS247" i="8"/>
  <c r="CU247" i="8"/>
  <c r="CW247" i="8"/>
  <c r="CY247" i="8"/>
  <c r="CZ247" i="8"/>
  <c r="DA247" i="8"/>
  <c r="DC247" i="8"/>
  <c r="DG247" i="8"/>
  <c r="DH247" i="8"/>
  <c r="DI247" i="8"/>
  <c r="DJ247" i="8"/>
  <c r="DK247" i="8"/>
  <c r="DO247" i="8"/>
  <c r="DQ247" i="8"/>
  <c r="DR247" i="8"/>
  <c r="DS247" i="8"/>
  <c r="DU247" i="8"/>
  <c r="DW247" i="8"/>
  <c r="DY247" i="8"/>
  <c r="EA247" i="8"/>
  <c r="EC247" i="8"/>
  <c r="EE247" i="8"/>
  <c r="EF247" i="8"/>
  <c r="EG247" i="8"/>
  <c r="EI247" i="8"/>
  <c r="EM247" i="8"/>
  <c r="EN247" i="8"/>
  <c r="EO247" i="8"/>
  <c r="EP247" i="8"/>
  <c r="EQ247" i="8"/>
  <c r="EU247" i="8"/>
  <c r="EW247" i="8"/>
  <c r="EX247" i="8"/>
  <c r="B243" i="4"/>
  <c r="H243" i="4" s="1"/>
  <c r="C243" i="4"/>
  <c r="D243" i="4"/>
  <c r="W243" i="4" s="1"/>
  <c r="E243" i="4"/>
  <c r="G243" i="4"/>
  <c r="J243" i="4"/>
  <c r="F243" i="5" s="1"/>
  <c r="K243" i="4"/>
  <c r="N243" i="4"/>
  <c r="P243" i="4"/>
  <c r="J243" i="5" s="1"/>
  <c r="Q243" i="4"/>
  <c r="T243" i="4"/>
  <c r="V243" i="4"/>
  <c r="N243" i="5" s="1"/>
  <c r="B244" i="4"/>
  <c r="H244" i="4" s="1"/>
  <c r="C244" i="4"/>
  <c r="N244" i="4" s="1"/>
  <c r="D244" i="4"/>
  <c r="T244" i="4" s="1"/>
  <c r="E244" i="4"/>
  <c r="G244" i="4" s="1"/>
  <c r="K244" i="4"/>
  <c r="P244" i="4"/>
  <c r="J244" i="5" s="1"/>
  <c r="Q244" i="4"/>
  <c r="B245" i="4"/>
  <c r="H245" i="4" s="1"/>
  <c r="C245" i="4"/>
  <c r="D245" i="4"/>
  <c r="V245" i="4" s="1"/>
  <c r="N245" i="5" s="1"/>
  <c r="E245" i="4"/>
  <c r="G245" i="4"/>
  <c r="J245" i="4"/>
  <c r="F245" i="5" s="1"/>
  <c r="K245" i="4"/>
  <c r="N245" i="4"/>
  <c r="P245" i="4"/>
  <c r="J245" i="5" s="1"/>
  <c r="Q245" i="4"/>
  <c r="T245" i="4"/>
  <c r="W245" i="4"/>
  <c r="B246" i="4"/>
  <c r="H246" i="4" s="1"/>
  <c r="C246" i="4"/>
  <c r="Q246" i="4" s="1"/>
  <c r="E246" i="4"/>
  <c r="G246" i="4" s="1"/>
  <c r="K246" i="4"/>
  <c r="P246" i="4"/>
  <c r="J246" i="5" s="1"/>
  <c r="B183" i="4"/>
  <c r="C183" i="4"/>
  <c r="D183" i="4"/>
  <c r="V183" i="4" s="1"/>
  <c r="N183" i="5" s="1"/>
  <c r="E183" i="4"/>
  <c r="G183" i="4"/>
  <c r="H183" i="4"/>
  <c r="J183" i="4"/>
  <c r="F183" i="5" s="1"/>
  <c r="K183" i="4"/>
  <c r="N183" i="4"/>
  <c r="P183" i="4"/>
  <c r="J183" i="5" s="1"/>
  <c r="Q183" i="4"/>
  <c r="T183" i="4"/>
  <c r="W183" i="4"/>
  <c r="B184" i="4"/>
  <c r="H184" i="4" s="1"/>
  <c r="C184" i="4"/>
  <c r="P184" i="4" s="1"/>
  <c r="J184" i="5" s="1"/>
  <c r="D184" i="4"/>
  <c r="T184" i="4" s="1"/>
  <c r="E184" i="4"/>
  <c r="G184" i="4" s="1"/>
  <c r="K184" i="4"/>
  <c r="V184" i="4"/>
  <c r="N184" i="5" s="1"/>
  <c r="W184" i="4"/>
  <c r="B185" i="4"/>
  <c r="C185" i="4"/>
  <c r="D185" i="4"/>
  <c r="V185" i="4" s="1"/>
  <c r="N185" i="5" s="1"/>
  <c r="E185" i="4"/>
  <c r="G185" i="4"/>
  <c r="H185" i="4"/>
  <c r="J185" i="4"/>
  <c r="F185" i="5" s="1"/>
  <c r="K185" i="4"/>
  <c r="N185" i="4"/>
  <c r="P185" i="4"/>
  <c r="J185" i="5" s="1"/>
  <c r="Q185" i="4"/>
  <c r="B186" i="4"/>
  <c r="H186" i="4" s="1"/>
  <c r="C186" i="4"/>
  <c r="P186" i="4" s="1"/>
  <c r="J186" i="5" s="1"/>
  <c r="E186" i="4"/>
  <c r="G186" i="4" s="1"/>
  <c r="K186" i="4"/>
  <c r="B187" i="4"/>
  <c r="C187" i="4"/>
  <c r="D187" i="4"/>
  <c r="V187" i="4" s="1"/>
  <c r="N187" i="5" s="1"/>
  <c r="E187" i="4"/>
  <c r="G187" i="4"/>
  <c r="H187" i="4"/>
  <c r="J187" i="4"/>
  <c r="F187" i="5" s="1"/>
  <c r="K187" i="4"/>
  <c r="N187" i="4"/>
  <c r="P187" i="4"/>
  <c r="J187" i="5" s="1"/>
  <c r="Q187" i="4"/>
  <c r="B188" i="4"/>
  <c r="H188" i="4" s="1"/>
  <c r="C188" i="4"/>
  <c r="P188" i="4" s="1"/>
  <c r="J188" i="5" s="1"/>
  <c r="D188" i="4"/>
  <c r="T188" i="4" s="1"/>
  <c r="E188" i="4"/>
  <c r="G188" i="4" s="1"/>
  <c r="K188" i="4"/>
  <c r="V188" i="4"/>
  <c r="N188" i="5" s="1"/>
  <c r="W188" i="4"/>
  <c r="B189" i="4"/>
  <c r="C189" i="4"/>
  <c r="D189" i="4"/>
  <c r="V189" i="4" s="1"/>
  <c r="N189" i="5" s="1"/>
  <c r="E189" i="4"/>
  <c r="G189" i="4"/>
  <c r="H189" i="4"/>
  <c r="J189" i="4"/>
  <c r="F189" i="5" s="1"/>
  <c r="K189" i="4"/>
  <c r="N189" i="4"/>
  <c r="P189" i="4"/>
  <c r="J189" i="5" s="1"/>
  <c r="Q189" i="4"/>
  <c r="B190" i="4"/>
  <c r="H190" i="4" s="1"/>
  <c r="C190" i="4"/>
  <c r="P190" i="4" s="1"/>
  <c r="J190" i="5" s="1"/>
  <c r="E190" i="4"/>
  <c r="G190" i="4" s="1"/>
  <c r="K190" i="4"/>
  <c r="B191" i="4"/>
  <c r="C191" i="4"/>
  <c r="D191" i="4"/>
  <c r="V191" i="4" s="1"/>
  <c r="N191" i="5" s="1"/>
  <c r="E191" i="4"/>
  <c r="G191" i="4"/>
  <c r="H191" i="4"/>
  <c r="J191" i="4"/>
  <c r="F191" i="5" s="1"/>
  <c r="K191" i="4"/>
  <c r="N191" i="4"/>
  <c r="P191" i="4"/>
  <c r="J191" i="5" s="1"/>
  <c r="Q191" i="4"/>
  <c r="B192" i="4"/>
  <c r="H192" i="4" s="1"/>
  <c r="C192" i="4"/>
  <c r="P192" i="4" s="1"/>
  <c r="J192" i="5" s="1"/>
  <c r="D192" i="4"/>
  <c r="T192" i="4" s="1"/>
  <c r="E192" i="4"/>
  <c r="G192" i="4" s="1"/>
  <c r="K192" i="4"/>
  <c r="V192" i="4"/>
  <c r="N192" i="5" s="1"/>
  <c r="B193" i="4"/>
  <c r="C193" i="4"/>
  <c r="D193" i="4"/>
  <c r="V193" i="4" s="1"/>
  <c r="N193" i="5" s="1"/>
  <c r="E193" i="4"/>
  <c r="G193" i="4"/>
  <c r="H193" i="4"/>
  <c r="J193" i="4"/>
  <c r="F193" i="5" s="1"/>
  <c r="K193" i="4"/>
  <c r="N193" i="4"/>
  <c r="P193" i="4"/>
  <c r="J193" i="5" s="1"/>
  <c r="Q193" i="4"/>
  <c r="B194" i="4"/>
  <c r="H194" i="4" s="1"/>
  <c r="C194" i="4"/>
  <c r="P194" i="4" s="1"/>
  <c r="J194" i="5" s="1"/>
  <c r="E194" i="4"/>
  <c r="G194" i="4" s="1"/>
  <c r="K194" i="4"/>
  <c r="B195" i="4"/>
  <c r="C195" i="4"/>
  <c r="D195" i="4"/>
  <c r="V195" i="4" s="1"/>
  <c r="N195" i="5" s="1"/>
  <c r="E195" i="4"/>
  <c r="G195" i="4"/>
  <c r="H195" i="4"/>
  <c r="J195" i="4"/>
  <c r="F195" i="5" s="1"/>
  <c r="K195" i="4"/>
  <c r="N195" i="4"/>
  <c r="P195" i="4"/>
  <c r="J195" i="5" s="1"/>
  <c r="Q195" i="4"/>
  <c r="B196" i="4"/>
  <c r="H196" i="4" s="1"/>
  <c r="C196" i="4"/>
  <c r="P196" i="4" s="1"/>
  <c r="J196" i="5" s="1"/>
  <c r="D196" i="4"/>
  <c r="T196" i="4" s="1"/>
  <c r="E196" i="4"/>
  <c r="G196" i="4" s="1"/>
  <c r="K196" i="4"/>
  <c r="V196" i="4"/>
  <c r="N196" i="5" s="1"/>
  <c r="B197" i="4"/>
  <c r="C197" i="4"/>
  <c r="D197" i="4"/>
  <c r="V197" i="4" s="1"/>
  <c r="N197" i="5" s="1"/>
  <c r="E197" i="4"/>
  <c r="G197" i="4"/>
  <c r="H197" i="4"/>
  <c r="J197" i="4"/>
  <c r="F197" i="5" s="1"/>
  <c r="K197" i="4"/>
  <c r="N197" i="4"/>
  <c r="P197" i="4"/>
  <c r="J197" i="5" s="1"/>
  <c r="Q197" i="4"/>
  <c r="B198" i="4"/>
  <c r="H198" i="4" s="1"/>
  <c r="C198" i="4"/>
  <c r="E198" i="4"/>
  <c r="G198" i="4" s="1"/>
  <c r="K198" i="4"/>
  <c r="B199" i="4"/>
  <c r="C199" i="4"/>
  <c r="D199" i="4"/>
  <c r="V199" i="4" s="1"/>
  <c r="N199" i="5" s="1"/>
  <c r="E199" i="4"/>
  <c r="G199" i="4"/>
  <c r="H199" i="4"/>
  <c r="J199" i="4"/>
  <c r="F199" i="5" s="1"/>
  <c r="K199" i="4"/>
  <c r="N199" i="4"/>
  <c r="P199" i="4"/>
  <c r="J199" i="5" s="1"/>
  <c r="Q199" i="4"/>
  <c r="W199" i="4"/>
  <c r="B200" i="4"/>
  <c r="C200" i="4"/>
  <c r="D200" i="4"/>
  <c r="T200" i="4" s="1"/>
  <c r="E200" i="4"/>
  <c r="G200" i="4" s="1"/>
  <c r="K200" i="4"/>
  <c r="V200" i="4"/>
  <c r="N200" i="5" s="1"/>
  <c r="W200" i="4"/>
  <c r="B201" i="4"/>
  <c r="C201" i="4"/>
  <c r="D201" i="4"/>
  <c r="V201" i="4" s="1"/>
  <c r="N201" i="5" s="1"/>
  <c r="E201" i="4"/>
  <c r="G201" i="4"/>
  <c r="H201" i="4"/>
  <c r="J201" i="4"/>
  <c r="F201" i="5" s="1"/>
  <c r="K201" i="4"/>
  <c r="N201" i="4"/>
  <c r="P201" i="4"/>
  <c r="J201" i="5" s="1"/>
  <c r="Q201" i="4"/>
  <c r="B202" i="4"/>
  <c r="C202" i="4"/>
  <c r="E202" i="4"/>
  <c r="G202" i="4" s="1"/>
  <c r="K202" i="4"/>
  <c r="B203" i="4"/>
  <c r="C203" i="4"/>
  <c r="D203" i="4"/>
  <c r="V203" i="4" s="1"/>
  <c r="N203" i="5" s="1"/>
  <c r="E203" i="4"/>
  <c r="G203" i="4"/>
  <c r="H203" i="4"/>
  <c r="J203" i="4"/>
  <c r="F203" i="5" s="1"/>
  <c r="K203" i="4"/>
  <c r="N203" i="4"/>
  <c r="P203" i="4"/>
  <c r="J203" i="5" s="1"/>
  <c r="Q203" i="4"/>
  <c r="W203" i="4"/>
  <c r="B204" i="4"/>
  <c r="C204" i="4"/>
  <c r="D204" i="4"/>
  <c r="T204" i="4" s="1"/>
  <c r="E204" i="4"/>
  <c r="G204" i="4" s="1"/>
  <c r="K204" i="4"/>
  <c r="V204" i="4"/>
  <c r="N204" i="5" s="1"/>
  <c r="W204" i="4"/>
  <c r="B205" i="4"/>
  <c r="C205" i="4"/>
  <c r="D205" i="4"/>
  <c r="V205" i="4" s="1"/>
  <c r="N205" i="5" s="1"/>
  <c r="E205" i="4"/>
  <c r="G205" i="4"/>
  <c r="H205" i="4"/>
  <c r="J205" i="4"/>
  <c r="F205" i="5" s="1"/>
  <c r="K205" i="4"/>
  <c r="N205" i="4"/>
  <c r="P205" i="4"/>
  <c r="J205" i="5" s="1"/>
  <c r="Q205" i="4"/>
  <c r="B206" i="4"/>
  <c r="C206" i="4"/>
  <c r="E206" i="4"/>
  <c r="G206" i="4" s="1"/>
  <c r="K206" i="4"/>
  <c r="B207" i="4"/>
  <c r="C207" i="4"/>
  <c r="D207" i="4"/>
  <c r="V207" i="4" s="1"/>
  <c r="N207" i="5" s="1"/>
  <c r="E207" i="4"/>
  <c r="G207" i="4"/>
  <c r="H207" i="4"/>
  <c r="J207" i="4"/>
  <c r="F207" i="5" s="1"/>
  <c r="K207" i="4"/>
  <c r="N207" i="4"/>
  <c r="P207" i="4"/>
  <c r="J207" i="5" s="1"/>
  <c r="Q207" i="4"/>
  <c r="W207" i="4"/>
  <c r="B208" i="4"/>
  <c r="C208" i="4"/>
  <c r="D208" i="4"/>
  <c r="T208" i="4" s="1"/>
  <c r="E208" i="4"/>
  <c r="G208" i="4" s="1"/>
  <c r="K208" i="4"/>
  <c r="B209" i="4"/>
  <c r="C209" i="4"/>
  <c r="D209" i="4"/>
  <c r="V209" i="4" s="1"/>
  <c r="N209" i="5" s="1"/>
  <c r="E209" i="4"/>
  <c r="G209" i="4"/>
  <c r="H209" i="4"/>
  <c r="J209" i="4"/>
  <c r="F209" i="5" s="1"/>
  <c r="K209" i="4"/>
  <c r="N209" i="4"/>
  <c r="P209" i="4"/>
  <c r="J209" i="5" s="1"/>
  <c r="Q209" i="4"/>
  <c r="W209" i="4"/>
  <c r="B210" i="4"/>
  <c r="C210" i="4"/>
  <c r="E210" i="4"/>
  <c r="G210" i="4" s="1"/>
  <c r="B211" i="4"/>
  <c r="C211" i="4"/>
  <c r="D211" i="4"/>
  <c r="V211" i="4" s="1"/>
  <c r="N211" i="5" s="1"/>
  <c r="E211" i="4"/>
  <c r="G211" i="4"/>
  <c r="H211" i="4"/>
  <c r="J211" i="4"/>
  <c r="F211" i="5" s="1"/>
  <c r="K211" i="4"/>
  <c r="N211" i="4"/>
  <c r="P211" i="4"/>
  <c r="J211" i="5" s="1"/>
  <c r="Q211" i="4"/>
  <c r="B212" i="4"/>
  <c r="C212" i="4"/>
  <c r="D212" i="4"/>
  <c r="T212" i="4" s="1"/>
  <c r="E212" i="4"/>
  <c r="G212" i="4" s="1"/>
  <c r="K212" i="4"/>
  <c r="V212" i="4"/>
  <c r="N212" i="5" s="1"/>
  <c r="W212" i="4"/>
  <c r="B213" i="4"/>
  <c r="C213" i="4"/>
  <c r="D213" i="4"/>
  <c r="V213" i="4" s="1"/>
  <c r="N213" i="5" s="1"/>
  <c r="E213" i="4"/>
  <c r="G213" i="4"/>
  <c r="H213" i="4"/>
  <c r="J213" i="4"/>
  <c r="F213" i="5" s="1"/>
  <c r="K213" i="4"/>
  <c r="N213" i="4"/>
  <c r="P213" i="4"/>
  <c r="J213" i="5" s="1"/>
  <c r="Q213" i="4"/>
  <c r="B214" i="4"/>
  <c r="K214" i="4" s="1"/>
  <c r="C214" i="4"/>
  <c r="E214" i="4"/>
  <c r="G214" i="4" s="1"/>
  <c r="B215" i="4"/>
  <c r="C215" i="4"/>
  <c r="D215" i="4"/>
  <c r="V215" i="4" s="1"/>
  <c r="N215" i="5" s="1"/>
  <c r="E215" i="4"/>
  <c r="G215" i="4"/>
  <c r="H215" i="4"/>
  <c r="I215" i="4" s="1"/>
  <c r="J215" i="4"/>
  <c r="F215" i="5" s="1"/>
  <c r="K215" i="4"/>
  <c r="N215" i="4"/>
  <c r="P215" i="4"/>
  <c r="J215" i="5" s="1"/>
  <c r="Q215" i="4"/>
  <c r="T215" i="4"/>
  <c r="B216" i="4"/>
  <c r="C216" i="4"/>
  <c r="D216" i="4"/>
  <c r="T216" i="4" s="1"/>
  <c r="E216" i="4"/>
  <c r="G216" i="4" s="1"/>
  <c r="N216" i="4"/>
  <c r="B217" i="4"/>
  <c r="C217" i="4"/>
  <c r="D217" i="4"/>
  <c r="V217" i="4" s="1"/>
  <c r="N217" i="5" s="1"/>
  <c r="E217" i="4"/>
  <c r="G217" i="4"/>
  <c r="H217" i="4"/>
  <c r="J217" i="4"/>
  <c r="F217" i="5" s="1"/>
  <c r="K217" i="4"/>
  <c r="N217" i="4"/>
  <c r="P217" i="4"/>
  <c r="J217" i="5" s="1"/>
  <c r="Q217" i="4"/>
  <c r="T217" i="4"/>
  <c r="B218" i="4"/>
  <c r="C218" i="4"/>
  <c r="E218" i="4"/>
  <c r="G218" i="4" s="1"/>
  <c r="K218" i="4"/>
  <c r="B219" i="4"/>
  <c r="J219" i="4" s="1"/>
  <c r="F219" i="5" s="1"/>
  <c r="C219" i="4"/>
  <c r="D219" i="4"/>
  <c r="V219" i="4" s="1"/>
  <c r="N219" i="5" s="1"/>
  <c r="E219" i="4"/>
  <c r="G219" i="4"/>
  <c r="K219" i="4"/>
  <c r="N219" i="4"/>
  <c r="P219" i="4"/>
  <c r="J219" i="5" s="1"/>
  <c r="Q219" i="4"/>
  <c r="B220" i="4"/>
  <c r="C220" i="4"/>
  <c r="Q220" i="4" s="1"/>
  <c r="D220" i="4"/>
  <c r="T220" i="4" s="1"/>
  <c r="E220" i="4"/>
  <c r="G220" i="4" s="1"/>
  <c r="N220" i="4"/>
  <c r="V220" i="4"/>
  <c r="N220" i="5" s="1"/>
  <c r="B221" i="4"/>
  <c r="J221" i="4" s="1"/>
  <c r="F221" i="5" s="1"/>
  <c r="C221" i="4"/>
  <c r="D221" i="4"/>
  <c r="V221" i="4" s="1"/>
  <c r="N221" i="5" s="1"/>
  <c r="E221" i="4"/>
  <c r="G221" i="4"/>
  <c r="K221" i="4"/>
  <c r="N221" i="4"/>
  <c r="P221" i="4"/>
  <c r="J221" i="5" s="1"/>
  <c r="Q221" i="4"/>
  <c r="T221" i="4"/>
  <c r="W221" i="4"/>
  <c r="B222" i="4"/>
  <c r="C222" i="4"/>
  <c r="Q222" i="4" s="1"/>
  <c r="E222" i="4"/>
  <c r="G222" i="4" s="1"/>
  <c r="N222" i="4"/>
  <c r="B223" i="4"/>
  <c r="J223" i="4" s="1"/>
  <c r="F223" i="5" s="1"/>
  <c r="C223" i="4"/>
  <c r="D223" i="4"/>
  <c r="V223" i="4" s="1"/>
  <c r="N223" i="5" s="1"/>
  <c r="E223" i="4"/>
  <c r="G223" i="4"/>
  <c r="K223" i="4"/>
  <c r="N223" i="4"/>
  <c r="P223" i="4"/>
  <c r="J223" i="5" s="1"/>
  <c r="Q223" i="4"/>
  <c r="T223" i="4"/>
  <c r="W223" i="4"/>
  <c r="B224" i="4"/>
  <c r="C224" i="4"/>
  <c r="P224" i="4" s="1"/>
  <c r="J224" i="5" s="1"/>
  <c r="D224" i="4"/>
  <c r="T224" i="4" s="1"/>
  <c r="E224" i="4"/>
  <c r="G224" i="4" s="1"/>
  <c r="N224" i="4"/>
  <c r="Q224" i="4"/>
  <c r="W224" i="4"/>
  <c r="B225" i="4"/>
  <c r="H225" i="4" s="1"/>
  <c r="C225" i="4"/>
  <c r="D225" i="4"/>
  <c r="T225" i="4" s="1"/>
  <c r="E225" i="4"/>
  <c r="G225" i="4"/>
  <c r="J225" i="4"/>
  <c r="F225" i="5" s="1"/>
  <c r="K225" i="4"/>
  <c r="N225" i="4"/>
  <c r="P225" i="4"/>
  <c r="J225" i="5" s="1"/>
  <c r="Q225" i="4"/>
  <c r="B226" i="4"/>
  <c r="C226" i="4"/>
  <c r="N226" i="4" s="1"/>
  <c r="E226" i="4"/>
  <c r="G226" i="4"/>
  <c r="H226" i="4"/>
  <c r="J226" i="4"/>
  <c r="F226" i="5" s="1"/>
  <c r="K226" i="4"/>
  <c r="P226" i="4"/>
  <c r="J226" i="5" s="1"/>
  <c r="B227" i="4"/>
  <c r="J227" i="4" s="1"/>
  <c r="F227" i="5" s="1"/>
  <c r="C227" i="4"/>
  <c r="N227" i="4" s="1"/>
  <c r="D227" i="4"/>
  <c r="E227" i="4"/>
  <c r="G227" i="4" s="1"/>
  <c r="K227" i="4"/>
  <c r="Q227" i="4"/>
  <c r="T227" i="4"/>
  <c r="V227" i="4"/>
  <c r="N227" i="5" s="1"/>
  <c r="W227" i="4"/>
  <c r="B228" i="4"/>
  <c r="C228" i="4"/>
  <c r="N228" i="4" s="1"/>
  <c r="D228" i="4"/>
  <c r="E228" i="4"/>
  <c r="G228" i="4"/>
  <c r="H228" i="4"/>
  <c r="J228" i="4"/>
  <c r="F228" i="5" s="1"/>
  <c r="K228" i="4"/>
  <c r="P228" i="4"/>
  <c r="J228" i="5" s="1"/>
  <c r="Q228" i="4"/>
  <c r="T228" i="4"/>
  <c r="V228" i="4"/>
  <c r="N228" i="5" s="1"/>
  <c r="W228" i="4"/>
  <c r="B229" i="4"/>
  <c r="J229" i="4" s="1"/>
  <c r="F229" i="5" s="1"/>
  <c r="C229" i="4"/>
  <c r="N229" i="4" s="1"/>
  <c r="D229" i="4"/>
  <c r="T229" i="4" s="1"/>
  <c r="E229" i="4"/>
  <c r="G229" i="4" s="1"/>
  <c r="K229" i="4"/>
  <c r="Q229" i="4"/>
  <c r="B230" i="4"/>
  <c r="C230" i="4"/>
  <c r="N230" i="4" s="1"/>
  <c r="E230" i="4"/>
  <c r="G230" i="4"/>
  <c r="H230" i="4"/>
  <c r="J230" i="4"/>
  <c r="F230" i="5" s="1"/>
  <c r="K230" i="4"/>
  <c r="P230" i="4"/>
  <c r="J230" i="5" s="1"/>
  <c r="Q230" i="4"/>
  <c r="B231" i="4"/>
  <c r="J231" i="4" s="1"/>
  <c r="F231" i="5" s="1"/>
  <c r="C231" i="4"/>
  <c r="N231" i="4" s="1"/>
  <c r="D231" i="4"/>
  <c r="V231" i="4" s="1"/>
  <c r="N231" i="5" s="1"/>
  <c r="E231" i="4"/>
  <c r="G231" i="4" s="1"/>
  <c r="K231" i="4"/>
  <c r="T231" i="4"/>
  <c r="B232" i="4"/>
  <c r="C232" i="4"/>
  <c r="N232" i="4" s="1"/>
  <c r="D232" i="4"/>
  <c r="E232" i="4"/>
  <c r="G232" i="4"/>
  <c r="H232" i="4"/>
  <c r="J232" i="4"/>
  <c r="F232" i="5" s="1"/>
  <c r="K232" i="4"/>
  <c r="P232" i="4"/>
  <c r="J232" i="5" s="1"/>
  <c r="Q232" i="4"/>
  <c r="T232" i="4"/>
  <c r="V232" i="4"/>
  <c r="N232" i="5" s="1"/>
  <c r="W232" i="4"/>
  <c r="B233" i="4"/>
  <c r="J233" i="4" s="1"/>
  <c r="F233" i="5" s="1"/>
  <c r="C233" i="4"/>
  <c r="N233" i="4" s="1"/>
  <c r="D233" i="4"/>
  <c r="E233" i="4"/>
  <c r="G233" i="4" s="1"/>
  <c r="K233" i="4"/>
  <c r="T233" i="4"/>
  <c r="V233" i="4"/>
  <c r="N233" i="5" s="1"/>
  <c r="W233" i="4"/>
  <c r="B234" i="4"/>
  <c r="C234" i="4"/>
  <c r="N234" i="4" s="1"/>
  <c r="E234" i="4"/>
  <c r="G234" i="4"/>
  <c r="H234" i="4"/>
  <c r="J234" i="4"/>
  <c r="F234" i="5" s="1"/>
  <c r="K234" i="4"/>
  <c r="P234" i="4"/>
  <c r="J234" i="5" s="1"/>
  <c r="Q234" i="4"/>
  <c r="B235" i="4"/>
  <c r="J235" i="4" s="1"/>
  <c r="F235" i="5" s="1"/>
  <c r="C235" i="4"/>
  <c r="N235" i="4" s="1"/>
  <c r="D235" i="4"/>
  <c r="T235" i="4" s="1"/>
  <c r="E235" i="4"/>
  <c r="G235" i="4" s="1"/>
  <c r="K235" i="4"/>
  <c r="B236" i="4"/>
  <c r="C236" i="4"/>
  <c r="N236" i="4" s="1"/>
  <c r="D236" i="4"/>
  <c r="V236" i="4" s="1"/>
  <c r="N236" i="5" s="1"/>
  <c r="E236" i="4"/>
  <c r="G236" i="4"/>
  <c r="H236" i="4"/>
  <c r="J236" i="4"/>
  <c r="F236" i="5" s="1"/>
  <c r="K236" i="4"/>
  <c r="P236" i="4"/>
  <c r="J236" i="5" s="1"/>
  <c r="Q236" i="4"/>
  <c r="T236" i="4"/>
  <c r="B237" i="4"/>
  <c r="J237" i="4" s="1"/>
  <c r="F237" i="5" s="1"/>
  <c r="C237" i="4"/>
  <c r="N237" i="4" s="1"/>
  <c r="D237" i="4"/>
  <c r="W237" i="4" s="1"/>
  <c r="E237" i="4"/>
  <c r="G237" i="4" s="1"/>
  <c r="K237" i="4"/>
  <c r="T237" i="4"/>
  <c r="V237" i="4"/>
  <c r="N237" i="5" s="1"/>
  <c r="B238" i="4"/>
  <c r="C238" i="4"/>
  <c r="N238" i="4" s="1"/>
  <c r="E238" i="4"/>
  <c r="G238" i="4"/>
  <c r="H238" i="4"/>
  <c r="J238" i="4"/>
  <c r="F238" i="5" s="1"/>
  <c r="K238" i="4"/>
  <c r="P238" i="4"/>
  <c r="J238" i="5" s="1"/>
  <c r="Q238" i="4"/>
  <c r="B239" i="4"/>
  <c r="J239" i="4" s="1"/>
  <c r="F239" i="5" s="1"/>
  <c r="C239" i="4"/>
  <c r="N239" i="4" s="1"/>
  <c r="D239" i="4"/>
  <c r="E239" i="4"/>
  <c r="G239" i="4" s="1"/>
  <c r="K239" i="4"/>
  <c r="T239" i="4"/>
  <c r="V239" i="4"/>
  <c r="N239" i="5" s="1"/>
  <c r="W239" i="4"/>
  <c r="B240" i="4"/>
  <c r="C240" i="4"/>
  <c r="N240" i="4" s="1"/>
  <c r="D240" i="4"/>
  <c r="V240" i="4" s="1"/>
  <c r="N240" i="5" s="1"/>
  <c r="E240" i="4"/>
  <c r="G240" i="4"/>
  <c r="H240" i="4"/>
  <c r="J240" i="4"/>
  <c r="F240" i="5" s="1"/>
  <c r="K240" i="4"/>
  <c r="P240" i="4"/>
  <c r="J240" i="5" s="1"/>
  <c r="Q240" i="4"/>
  <c r="T240" i="4"/>
  <c r="W240" i="4"/>
  <c r="B241" i="4"/>
  <c r="J241" i="4" s="1"/>
  <c r="F241" i="5" s="1"/>
  <c r="C241" i="4"/>
  <c r="N241" i="4" s="1"/>
  <c r="D241" i="4"/>
  <c r="T241" i="4" s="1"/>
  <c r="E241" i="4"/>
  <c r="G241" i="4" s="1"/>
  <c r="K241" i="4"/>
  <c r="B242" i="4"/>
  <c r="C242" i="4"/>
  <c r="N242" i="4" s="1"/>
  <c r="D242" i="4"/>
  <c r="W242" i="4" s="1"/>
  <c r="E242" i="4"/>
  <c r="G242" i="4"/>
  <c r="H242" i="4"/>
  <c r="J242" i="4"/>
  <c r="F242" i="5" s="1"/>
  <c r="K242" i="4"/>
  <c r="P242" i="4"/>
  <c r="J242" i="5" s="1"/>
  <c r="Q242" i="4"/>
  <c r="T242" i="4"/>
  <c r="V242" i="4"/>
  <c r="N242" i="5" s="1"/>
  <c r="B183" i="1"/>
  <c r="C183" i="1"/>
  <c r="D183" i="1"/>
  <c r="E183" i="1"/>
  <c r="B184" i="1"/>
  <c r="C184" i="1"/>
  <c r="D184" i="1"/>
  <c r="E184" i="1"/>
  <c r="B185" i="1"/>
  <c r="C185" i="1"/>
  <c r="D185" i="1"/>
  <c r="E185" i="1"/>
  <c r="B186" i="1"/>
  <c r="C186" i="1"/>
  <c r="D186" i="1"/>
  <c r="E186" i="1"/>
  <c r="B187" i="1"/>
  <c r="C187" i="1"/>
  <c r="D187" i="1"/>
  <c r="E187" i="1"/>
  <c r="B188" i="1"/>
  <c r="C188" i="1"/>
  <c r="D188" i="1"/>
  <c r="E188" i="1"/>
  <c r="B189" i="1"/>
  <c r="C189" i="1"/>
  <c r="D189" i="1"/>
  <c r="E189" i="1"/>
  <c r="B190" i="1"/>
  <c r="C190" i="1"/>
  <c r="D190" i="1"/>
  <c r="E190" i="1"/>
  <c r="B191" i="1"/>
  <c r="C191" i="1"/>
  <c r="D191" i="1"/>
  <c r="E191" i="1"/>
  <c r="B192" i="1"/>
  <c r="C192" i="1"/>
  <c r="D192" i="1"/>
  <c r="E192" i="1"/>
  <c r="B193" i="1"/>
  <c r="C193" i="1"/>
  <c r="D193" i="1"/>
  <c r="E193" i="1"/>
  <c r="B194" i="1"/>
  <c r="C194" i="1"/>
  <c r="D194" i="1"/>
  <c r="E194" i="1"/>
  <c r="B195" i="1"/>
  <c r="C195" i="1"/>
  <c r="D195" i="1"/>
  <c r="E195" i="1"/>
  <c r="B196" i="1"/>
  <c r="C196" i="1"/>
  <c r="D196" i="1"/>
  <c r="E196" i="1"/>
  <c r="B197" i="1"/>
  <c r="C197" i="1"/>
  <c r="D197" i="1"/>
  <c r="E197" i="1"/>
  <c r="B198" i="1"/>
  <c r="C198" i="1"/>
  <c r="D198" i="1"/>
  <c r="E198" i="1"/>
  <c r="B199" i="1"/>
  <c r="C199" i="1"/>
  <c r="D199" i="1"/>
  <c r="E199" i="1"/>
  <c r="B200" i="1"/>
  <c r="C200" i="1"/>
  <c r="D200" i="1"/>
  <c r="E200" i="1"/>
  <c r="B201" i="1"/>
  <c r="C201" i="1"/>
  <c r="D201" i="1"/>
  <c r="E201" i="1"/>
  <c r="B202" i="1"/>
  <c r="C202" i="1"/>
  <c r="D202" i="1"/>
  <c r="E202" i="1"/>
  <c r="B203" i="1"/>
  <c r="C203" i="1"/>
  <c r="D203" i="1"/>
  <c r="E203" i="1"/>
  <c r="B204" i="1"/>
  <c r="C204" i="1"/>
  <c r="D204" i="1"/>
  <c r="E204" i="1"/>
  <c r="B205" i="1"/>
  <c r="C205" i="1"/>
  <c r="D205" i="1"/>
  <c r="E205" i="1"/>
  <c r="B206" i="1"/>
  <c r="C206" i="1"/>
  <c r="D206" i="1"/>
  <c r="E206" i="1"/>
  <c r="B207" i="1"/>
  <c r="C207" i="1"/>
  <c r="D207" i="1"/>
  <c r="E207" i="1"/>
  <c r="B208" i="1"/>
  <c r="C208" i="1"/>
  <c r="D208" i="1"/>
  <c r="E208" i="1"/>
  <c r="B209" i="1"/>
  <c r="C209" i="1"/>
  <c r="D209" i="1"/>
  <c r="E209" i="1"/>
  <c r="B210" i="1"/>
  <c r="C210" i="1"/>
  <c r="D210" i="1"/>
  <c r="E210" i="1"/>
  <c r="B211" i="1"/>
  <c r="C211" i="1"/>
  <c r="D211" i="1"/>
  <c r="E211" i="1"/>
  <c r="B212" i="1"/>
  <c r="C212" i="1"/>
  <c r="D212" i="1"/>
  <c r="E212" i="1"/>
  <c r="B213" i="1"/>
  <c r="C213" i="1"/>
  <c r="D213" i="1"/>
  <c r="E213" i="1"/>
  <c r="B214" i="1"/>
  <c r="C214" i="1"/>
  <c r="D214" i="1"/>
  <c r="E214" i="1"/>
  <c r="B215" i="1"/>
  <c r="C215" i="1"/>
  <c r="D215" i="1"/>
  <c r="E215" i="1"/>
  <c r="B216" i="1"/>
  <c r="C216" i="1"/>
  <c r="D216" i="1"/>
  <c r="E216" i="1"/>
  <c r="B217" i="1"/>
  <c r="C217" i="1"/>
  <c r="D217" i="1"/>
  <c r="E217" i="1"/>
  <c r="B218" i="1"/>
  <c r="C218" i="1"/>
  <c r="D218" i="1"/>
  <c r="E218" i="1"/>
  <c r="B219" i="1"/>
  <c r="C219" i="1"/>
  <c r="D219" i="1"/>
  <c r="E219" i="1"/>
  <c r="B220" i="1"/>
  <c r="C220" i="1"/>
  <c r="D220" i="1"/>
  <c r="E220" i="1"/>
  <c r="B221" i="1"/>
  <c r="C221" i="1"/>
  <c r="D221" i="1"/>
  <c r="E221" i="1"/>
  <c r="B222" i="1"/>
  <c r="C222" i="1"/>
  <c r="D222" i="1"/>
  <c r="E222" i="1"/>
  <c r="B223" i="1"/>
  <c r="C223" i="1"/>
  <c r="D223" i="1"/>
  <c r="E223" i="1"/>
  <c r="B224" i="1"/>
  <c r="C224" i="1"/>
  <c r="D224" i="1"/>
  <c r="E224" i="1"/>
  <c r="B225" i="1"/>
  <c r="C225" i="1"/>
  <c r="D225" i="1"/>
  <c r="E225" i="1"/>
  <c r="B226" i="1"/>
  <c r="C226" i="1"/>
  <c r="D226" i="1"/>
  <c r="E226" i="1"/>
  <c r="B227" i="1"/>
  <c r="C227" i="1"/>
  <c r="D227" i="1"/>
  <c r="E227" i="1"/>
  <c r="B228" i="1"/>
  <c r="C228" i="1"/>
  <c r="D228" i="1"/>
  <c r="E228" i="1"/>
  <c r="B229" i="1"/>
  <c r="C229" i="1"/>
  <c r="D229" i="1"/>
  <c r="E229" i="1"/>
  <c r="B230" i="1"/>
  <c r="C230" i="1"/>
  <c r="D230" i="1"/>
  <c r="E230" i="1"/>
  <c r="B231" i="1"/>
  <c r="C231" i="1"/>
  <c r="D231" i="1"/>
  <c r="E231" i="1"/>
  <c r="B232" i="1"/>
  <c r="C232" i="1"/>
  <c r="D232" i="1"/>
  <c r="E232" i="1"/>
  <c r="B233" i="1"/>
  <c r="C233" i="1"/>
  <c r="D233" i="1"/>
  <c r="E233" i="1"/>
  <c r="B234" i="1"/>
  <c r="C234" i="1"/>
  <c r="D234" i="1"/>
  <c r="E234" i="1"/>
  <c r="B235" i="1"/>
  <c r="C235" i="1"/>
  <c r="D235" i="1"/>
  <c r="E235" i="1"/>
  <c r="B236" i="1"/>
  <c r="C236" i="1"/>
  <c r="D236" i="1"/>
  <c r="E236" i="1"/>
  <c r="B237" i="1"/>
  <c r="C237" i="1"/>
  <c r="D237" i="1"/>
  <c r="E237" i="1"/>
  <c r="B238" i="1"/>
  <c r="C238" i="1"/>
  <c r="D238" i="1"/>
  <c r="E238" i="1"/>
  <c r="B239" i="1"/>
  <c r="C239" i="1"/>
  <c r="D239" i="1"/>
  <c r="E239" i="1"/>
  <c r="B240" i="1"/>
  <c r="C240" i="1"/>
  <c r="D240" i="1"/>
  <c r="E240" i="1"/>
  <c r="B241" i="1"/>
  <c r="C241" i="1"/>
  <c r="D241" i="1"/>
  <c r="E241" i="1"/>
  <c r="B242" i="1"/>
  <c r="C242" i="1"/>
  <c r="D242" i="1"/>
  <c r="E242" i="1"/>
  <c r="B243" i="1"/>
  <c r="C243" i="1"/>
  <c r="D243" i="1"/>
  <c r="E243" i="1"/>
  <c r="B244" i="1"/>
  <c r="C244" i="1"/>
  <c r="D244" i="1"/>
  <c r="E244" i="1"/>
  <c r="B245" i="1"/>
  <c r="C245" i="1"/>
  <c r="D245" i="1"/>
  <c r="E245" i="1"/>
  <c r="B246" i="1"/>
  <c r="C246" i="1"/>
  <c r="D246" i="1"/>
  <c r="E246" i="1"/>
  <c r="C25" i="2"/>
  <c r="C24" i="2"/>
  <c r="C23" i="2"/>
  <c r="C33" i="2"/>
  <c r="C42" i="2"/>
  <c r="C35" i="2"/>
  <c r="C34" i="2"/>
  <c r="AP153" i="14"/>
  <c r="AP154" i="14"/>
  <c r="AP155" i="14"/>
  <c r="AP156" i="14"/>
  <c r="AP157" i="14"/>
  <c r="AP158" i="14"/>
  <c r="AP159" i="14"/>
  <c r="AP160" i="14"/>
  <c r="AP161" i="14"/>
  <c r="AP162" i="14"/>
  <c r="AP163" i="14"/>
  <c r="AP164" i="14"/>
  <c r="AP165" i="14"/>
  <c r="AP166" i="14"/>
  <c r="AP167" i="14"/>
  <c r="AP168" i="14"/>
  <c r="AP169" i="14"/>
  <c r="AP170" i="14"/>
  <c r="AP171" i="14"/>
  <c r="AP172" i="14"/>
  <c r="AP173" i="14"/>
  <c r="AP174" i="14"/>
  <c r="AP175" i="14"/>
  <c r="AP176" i="14"/>
  <c r="AP177" i="14"/>
  <c r="O30" i="5"/>
  <c r="O62" i="5"/>
  <c r="O94" i="5"/>
  <c r="O126" i="5"/>
  <c r="O153" i="5"/>
  <c r="O154" i="5"/>
  <c r="O155" i="5"/>
  <c r="O156" i="5"/>
  <c r="O157" i="5"/>
  <c r="O159" i="5"/>
  <c r="O160" i="5"/>
  <c r="O161" i="5"/>
  <c r="O162" i="5"/>
  <c r="M163" i="5"/>
  <c r="O163" i="5"/>
  <c r="O165" i="5"/>
  <c r="M167" i="5"/>
  <c r="O169" i="5"/>
  <c r="M170" i="5"/>
  <c r="O170" i="5"/>
  <c r="M171" i="5"/>
  <c r="O171" i="5"/>
  <c r="O173" i="5"/>
  <c r="M175" i="5"/>
  <c r="O177" i="5"/>
  <c r="O178" i="5"/>
  <c r="O181" i="5"/>
  <c r="L6" i="3"/>
  <c r="L5" i="3"/>
  <c r="AG83" i="14"/>
  <c r="AG82" i="14"/>
  <c r="AG81" i="14"/>
  <c r="AG80" i="14"/>
  <c r="AG79" i="14"/>
  <c r="AG78" i="14"/>
  <c r="AG77" i="14"/>
  <c r="AG76" i="14"/>
  <c r="AG75" i="14"/>
  <c r="AG74" i="14"/>
  <c r="AG73" i="14"/>
  <c r="AG72" i="14"/>
  <c r="AG71" i="14"/>
  <c r="AG70" i="14"/>
  <c r="AG69" i="14"/>
  <c r="AG68" i="14"/>
  <c r="AG67" i="14"/>
  <c r="AG66" i="14"/>
  <c r="AG65" i="14"/>
  <c r="AG64" i="14"/>
  <c r="AG63" i="14"/>
  <c r="AG62" i="14"/>
  <c r="AG61" i="14"/>
  <c r="AG60" i="14"/>
  <c r="AG59" i="14"/>
  <c r="AG58" i="14"/>
  <c r="AG57" i="14"/>
  <c r="AG56" i="14"/>
  <c r="AG55" i="14"/>
  <c r="AG54" i="14"/>
  <c r="AG53" i="14"/>
  <c r="AG52" i="14"/>
  <c r="AG51" i="14"/>
  <c r="AG50" i="14"/>
  <c r="AG49" i="14"/>
  <c r="AG48" i="14"/>
  <c r="AG47" i="14"/>
  <c r="AG46" i="14"/>
  <c r="AG45" i="14"/>
  <c r="AG44" i="14"/>
  <c r="AG43" i="14"/>
  <c r="Z27" i="14"/>
  <c r="E3" i="2"/>
  <c r="B2" i="1"/>
  <c r="M153" i="5"/>
  <c r="M155" i="5"/>
  <c r="M156" i="5"/>
  <c r="M157" i="5"/>
  <c r="M158" i="5"/>
  <c r="M159" i="5"/>
  <c r="M160" i="5"/>
  <c r="M161" i="5"/>
  <c r="M164" i="5"/>
  <c r="O164" i="5"/>
  <c r="M165" i="5"/>
  <c r="M166" i="5"/>
  <c r="O167" i="5"/>
  <c r="M168" i="5"/>
  <c r="O168" i="5"/>
  <c r="M169" i="5"/>
  <c r="M172" i="5"/>
  <c r="O172" i="5"/>
  <c r="M173" i="5"/>
  <c r="O175" i="5"/>
  <c r="M176" i="5"/>
  <c r="O176" i="5"/>
  <c r="M177" i="5"/>
  <c r="M179" i="5"/>
  <c r="O179" i="5"/>
  <c r="M180" i="5"/>
  <c r="O180" i="5"/>
  <c r="M181" i="5"/>
  <c r="M3" i="5"/>
  <c r="O3" i="5"/>
  <c r="M4" i="5"/>
  <c r="O4" i="5"/>
  <c r="M5" i="5"/>
  <c r="O5" i="5"/>
  <c r="M6" i="5"/>
  <c r="M7" i="5"/>
  <c r="O7" i="5"/>
  <c r="M8" i="5"/>
  <c r="O8" i="5"/>
  <c r="M9" i="5"/>
  <c r="O9" i="5"/>
  <c r="M10" i="5"/>
  <c r="M11" i="5"/>
  <c r="O11" i="5"/>
  <c r="M12" i="5"/>
  <c r="O12" i="5"/>
  <c r="M13" i="5"/>
  <c r="O13" i="5"/>
  <c r="M15" i="5"/>
  <c r="O15" i="5"/>
  <c r="M16" i="5"/>
  <c r="O16" i="5"/>
  <c r="M17" i="5"/>
  <c r="O17" i="5"/>
  <c r="M19" i="5"/>
  <c r="O19" i="5"/>
  <c r="M20" i="5"/>
  <c r="O20" i="5"/>
  <c r="M21" i="5"/>
  <c r="O21" i="5"/>
  <c r="M23" i="5"/>
  <c r="O23" i="5"/>
  <c r="M24" i="5"/>
  <c r="O24" i="5"/>
  <c r="M25" i="5"/>
  <c r="O25" i="5"/>
  <c r="M27" i="5"/>
  <c r="O27" i="5"/>
  <c r="M28" i="5"/>
  <c r="O28" i="5"/>
  <c r="M29" i="5"/>
  <c r="O29" i="5"/>
  <c r="M31" i="5"/>
  <c r="O31" i="5"/>
  <c r="M32" i="5"/>
  <c r="O32" i="5"/>
  <c r="M33" i="5"/>
  <c r="O33" i="5"/>
  <c r="M35" i="5"/>
  <c r="O35" i="5"/>
  <c r="M36" i="5"/>
  <c r="O36" i="5"/>
  <c r="M37" i="5"/>
  <c r="O37" i="5"/>
  <c r="M38" i="5"/>
  <c r="M39" i="5"/>
  <c r="O39" i="5"/>
  <c r="M40" i="5"/>
  <c r="O40" i="5"/>
  <c r="M41" i="5"/>
  <c r="O41" i="5"/>
  <c r="M42" i="5"/>
  <c r="M43" i="5"/>
  <c r="O43" i="5"/>
  <c r="M44" i="5"/>
  <c r="O44" i="5"/>
  <c r="M45" i="5"/>
  <c r="O45" i="5"/>
  <c r="M47" i="5"/>
  <c r="O47" i="5"/>
  <c r="M48" i="5"/>
  <c r="O48" i="5"/>
  <c r="M49" i="5"/>
  <c r="O49" i="5"/>
  <c r="M51" i="5"/>
  <c r="O51" i="5"/>
  <c r="M52" i="5"/>
  <c r="O52" i="5"/>
  <c r="M53" i="5"/>
  <c r="O53" i="5"/>
  <c r="M55" i="5"/>
  <c r="O55" i="5"/>
  <c r="M56" i="5"/>
  <c r="O56" i="5"/>
  <c r="M57" i="5"/>
  <c r="O57" i="5"/>
  <c r="M59" i="5"/>
  <c r="O59" i="5"/>
  <c r="M60" i="5"/>
  <c r="O60" i="5"/>
  <c r="M61" i="5"/>
  <c r="O61" i="5"/>
  <c r="M63" i="5"/>
  <c r="O63" i="5"/>
  <c r="M64" i="5"/>
  <c r="O64" i="5"/>
  <c r="M65" i="5"/>
  <c r="O65" i="5"/>
  <c r="M67" i="5"/>
  <c r="O67" i="5"/>
  <c r="M68" i="5"/>
  <c r="O68" i="5"/>
  <c r="M69" i="5"/>
  <c r="O69" i="5"/>
  <c r="M70" i="5"/>
  <c r="M71" i="5"/>
  <c r="O71" i="5"/>
  <c r="M72" i="5"/>
  <c r="O72" i="5"/>
  <c r="M73" i="5"/>
  <c r="O73" i="5"/>
  <c r="M74" i="5"/>
  <c r="M75" i="5"/>
  <c r="O75" i="5"/>
  <c r="M76" i="5"/>
  <c r="O76" i="5"/>
  <c r="M77" i="5"/>
  <c r="O77" i="5"/>
  <c r="M79" i="5"/>
  <c r="O79" i="5"/>
  <c r="M80" i="5"/>
  <c r="O80" i="5"/>
  <c r="M81" i="5"/>
  <c r="O81" i="5"/>
  <c r="M83" i="5"/>
  <c r="O83" i="5"/>
  <c r="M84" i="5"/>
  <c r="O84" i="5"/>
  <c r="M85" i="5"/>
  <c r="O85" i="5"/>
  <c r="M87" i="5"/>
  <c r="O87" i="5"/>
  <c r="M88" i="5"/>
  <c r="O88" i="5"/>
  <c r="M89" i="5"/>
  <c r="O89" i="5"/>
  <c r="M91" i="5"/>
  <c r="O91" i="5"/>
  <c r="M92" i="5"/>
  <c r="O92" i="5"/>
  <c r="M93" i="5"/>
  <c r="O93" i="5"/>
  <c r="M95" i="5"/>
  <c r="O95" i="5"/>
  <c r="M96" i="5"/>
  <c r="O96" i="5"/>
  <c r="M97" i="5"/>
  <c r="O97" i="5"/>
  <c r="M99" i="5"/>
  <c r="O99" i="5"/>
  <c r="M100" i="5"/>
  <c r="O100" i="5"/>
  <c r="M101" i="5"/>
  <c r="O101" i="5"/>
  <c r="M102" i="5"/>
  <c r="M103" i="5"/>
  <c r="O103" i="5"/>
  <c r="M104" i="5"/>
  <c r="O104" i="5"/>
  <c r="M105" i="5"/>
  <c r="O105" i="5"/>
  <c r="M106" i="5"/>
  <c r="M107" i="5"/>
  <c r="O107" i="5"/>
  <c r="M108" i="5"/>
  <c r="O108" i="5"/>
  <c r="M109" i="5"/>
  <c r="O109" i="5"/>
  <c r="M111" i="5"/>
  <c r="O111" i="5"/>
  <c r="M112" i="5"/>
  <c r="O112" i="5"/>
  <c r="M113" i="5"/>
  <c r="O113" i="5"/>
  <c r="M115" i="5"/>
  <c r="O115" i="5"/>
  <c r="M116" i="5"/>
  <c r="O116" i="5"/>
  <c r="M117" i="5"/>
  <c r="O117" i="5"/>
  <c r="M119" i="5"/>
  <c r="O119" i="5"/>
  <c r="M120" i="5"/>
  <c r="O120" i="5"/>
  <c r="M121" i="5"/>
  <c r="O121" i="5"/>
  <c r="M123" i="5"/>
  <c r="O123" i="5"/>
  <c r="M124" i="5"/>
  <c r="O124" i="5"/>
  <c r="M125" i="5"/>
  <c r="O125" i="5"/>
  <c r="M127" i="5"/>
  <c r="O127" i="5"/>
  <c r="M128" i="5"/>
  <c r="O128" i="5"/>
  <c r="M129" i="5"/>
  <c r="O129" i="5"/>
  <c r="M131" i="5"/>
  <c r="O131" i="5"/>
  <c r="M132" i="5"/>
  <c r="O132" i="5"/>
  <c r="M133" i="5"/>
  <c r="O133" i="5"/>
  <c r="M134" i="5"/>
  <c r="M135" i="5"/>
  <c r="O135" i="5"/>
  <c r="M136" i="5"/>
  <c r="O136" i="5"/>
  <c r="M137" i="5"/>
  <c r="O137" i="5"/>
  <c r="M138" i="5"/>
  <c r="M139" i="5"/>
  <c r="O139" i="5"/>
  <c r="M140" i="5"/>
  <c r="O140" i="5"/>
  <c r="M141" i="5"/>
  <c r="O141" i="5"/>
  <c r="M143" i="5"/>
  <c r="O143" i="5"/>
  <c r="M144" i="5"/>
  <c r="O144" i="5"/>
  <c r="M145" i="5"/>
  <c r="O145" i="5"/>
  <c r="M147" i="5"/>
  <c r="O147" i="5"/>
  <c r="M148" i="5"/>
  <c r="O148" i="5"/>
  <c r="M149" i="5"/>
  <c r="O149" i="5"/>
  <c r="M151" i="5"/>
  <c r="O151" i="5"/>
  <c r="M152" i="5"/>
  <c r="O152" i="5"/>
  <c r="O2" i="5"/>
  <c r="M2" i="5"/>
  <c r="I2" i="5"/>
  <c r="E2" i="5"/>
  <c r="C154" i="15"/>
  <c r="FB154" i="15" s="1"/>
  <c r="FC154" i="15" s="1"/>
  <c r="C156" i="15"/>
  <c r="FB156" i="15" s="1"/>
  <c r="FC156" i="15" s="1"/>
  <c r="C157" i="15"/>
  <c r="C158" i="15"/>
  <c r="C160" i="15"/>
  <c r="C161" i="15"/>
  <c r="C162" i="15"/>
  <c r="C163" i="15"/>
  <c r="FB163" i="15"/>
  <c r="FC163" i="15" s="1"/>
  <c r="C164" i="15"/>
  <c r="FB164" i="15" s="1"/>
  <c r="FC164" i="15" s="1"/>
  <c r="C165" i="15"/>
  <c r="FB165" i="15" s="1"/>
  <c r="FC165" i="15" s="1"/>
  <c r="C166" i="15"/>
  <c r="C168" i="15"/>
  <c r="C169" i="15"/>
  <c r="C170" i="15"/>
  <c r="C171" i="15"/>
  <c r="C172" i="15"/>
  <c r="C173" i="15"/>
  <c r="C174" i="15"/>
  <c r="FB174" i="15" s="1"/>
  <c r="FC174" i="15" s="1"/>
  <c r="C176" i="15"/>
  <c r="C177" i="15"/>
  <c r="FB177" i="15" s="1"/>
  <c r="FC177" i="15" s="1"/>
  <c r="C178" i="15"/>
  <c r="C179" i="15"/>
  <c r="FB179" i="15" s="1"/>
  <c r="FC179" i="15" s="1"/>
  <c r="C180" i="15"/>
  <c r="FB180" i="15" s="1"/>
  <c r="FC180" i="15" s="1"/>
  <c r="C181" i="15"/>
  <c r="C182" i="15"/>
  <c r="C4" i="15"/>
  <c r="C5" i="15"/>
  <c r="C6" i="15"/>
  <c r="C7" i="15"/>
  <c r="C8" i="15"/>
  <c r="C9" i="15"/>
  <c r="C10" i="15"/>
  <c r="C12" i="15"/>
  <c r="C13" i="15"/>
  <c r="C14" i="15"/>
  <c r="C15" i="15"/>
  <c r="C16" i="15"/>
  <c r="C17" i="15"/>
  <c r="C18" i="15"/>
  <c r="C20" i="15"/>
  <c r="C21" i="15"/>
  <c r="C22" i="15"/>
  <c r="C23" i="15"/>
  <c r="C24" i="15"/>
  <c r="C25" i="15"/>
  <c r="C26" i="15"/>
  <c r="C28" i="15"/>
  <c r="C29" i="15"/>
  <c r="C30" i="15"/>
  <c r="C31" i="15"/>
  <c r="C32" i="15"/>
  <c r="C33" i="15"/>
  <c r="C34" i="15"/>
  <c r="C36" i="15"/>
  <c r="C37" i="15"/>
  <c r="C38" i="15"/>
  <c r="C39" i="15"/>
  <c r="C40" i="15"/>
  <c r="C41" i="15"/>
  <c r="C42" i="15"/>
  <c r="C44" i="15"/>
  <c r="C45" i="15"/>
  <c r="C46" i="15"/>
  <c r="C47" i="15"/>
  <c r="C48" i="15"/>
  <c r="C49" i="15"/>
  <c r="C50" i="15"/>
  <c r="C52" i="15"/>
  <c r="C53" i="15"/>
  <c r="C54" i="15"/>
  <c r="C55" i="15"/>
  <c r="C56" i="15"/>
  <c r="C57" i="15"/>
  <c r="C58" i="15"/>
  <c r="C60" i="15"/>
  <c r="C61" i="15"/>
  <c r="C62" i="15"/>
  <c r="C63" i="15"/>
  <c r="C64" i="15"/>
  <c r="C65" i="15"/>
  <c r="C66" i="15"/>
  <c r="C68" i="15"/>
  <c r="C69" i="15"/>
  <c r="C70" i="15"/>
  <c r="C71" i="15"/>
  <c r="C72" i="15"/>
  <c r="C73" i="15"/>
  <c r="C74" i="15"/>
  <c r="C76" i="15"/>
  <c r="C77" i="15"/>
  <c r="C78" i="15"/>
  <c r="C79" i="15"/>
  <c r="C80" i="15"/>
  <c r="C81" i="15"/>
  <c r="C82" i="15"/>
  <c r="C84" i="15"/>
  <c r="C85" i="15"/>
  <c r="C86" i="15"/>
  <c r="C87" i="15"/>
  <c r="C88" i="15"/>
  <c r="C89" i="15"/>
  <c r="C90" i="15"/>
  <c r="C92" i="15"/>
  <c r="C93" i="15"/>
  <c r="C94" i="15"/>
  <c r="C95" i="15"/>
  <c r="C96" i="15"/>
  <c r="C97" i="15"/>
  <c r="C98" i="15"/>
  <c r="C100" i="15"/>
  <c r="C101" i="15"/>
  <c r="C102" i="15"/>
  <c r="C103" i="15"/>
  <c r="C104" i="15"/>
  <c r="C105" i="15"/>
  <c r="C106" i="15"/>
  <c r="C108" i="15"/>
  <c r="C109" i="15"/>
  <c r="C110" i="15"/>
  <c r="C111" i="15"/>
  <c r="C112" i="15"/>
  <c r="C113" i="15"/>
  <c r="C114" i="15"/>
  <c r="C116" i="15"/>
  <c r="C117" i="15"/>
  <c r="C118" i="15"/>
  <c r="C119" i="15"/>
  <c r="C120" i="15"/>
  <c r="C121" i="15"/>
  <c r="C122" i="15"/>
  <c r="C124" i="15"/>
  <c r="C125" i="15"/>
  <c r="C126" i="15"/>
  <c r="C127" i="15"/>
  <c r="C128" i="15"/>
  <c r="C129" i="15"/>
  <c r="C130" i="15"/>
  <c r="C132" i="15"/>
  <c r="C133" i="15"/>
  <c r="C134" i="15"/>
  <c r="C135" i="15"/>
  <c r="C136" i="15"/>
  <c r="C137" i="15"/>
  <c r="C138" i="15"/>
  <c r="C140" i="15"/>
  <c r="C141" i="15"/>
  <c r="C142" i="15"/>
  <c r="C143" i="15"/>
  <c r="C144" i="15"/>
  <c r="C145" i="15"/>
  <c r="C146" i="15"/>
  <c r="C148" i="15"/>
  <c r="C149" i="15"/>
  <c r="C150" i="15"/>
  <c r="C151" i="15"/>
  <c r="C152" i="15"/>
  <c r="C153" i="15"/>
  <c r="C3" i="15"/>
  <c r="C3" i="12"/>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C3" i="8"/>
  <c r="B3" i="8"/>
  <c r="T68" i="4"/>
  <c r="T153" i="4"/>
  <c r="T156" i="4"/>
  <c r="T168" i="4"/>
  <c r="T173" i="4"/>
  <c r="T179" i="4"/>
  <c r="D153" i="4"/>
  <c r="W153" i="4" s="1"/>
  <c r="D155" i="4"/>
  <c r="W155" i="4" s="1"/>
  <c r="D156" i="4"/>
  <c r="W156" i="4" s="1"/>
  <c r="D157" i="4"/>
  <c r="W157" i="4" s="1"/>
  <c r="D158" i="4"/>
  <c r="W158" i="4" s="1"/>
  <c r="D159" i="4"/>
  <c r="W159" i="4" s="1"/>
  <c r="D160" i="4"/>
  <c r="V160" i="4" s="1"/>
  <c r="N160" i="5" s="1"/>
  <c r="D161" i="4"/>
  <c r="W161" i="4" s="1"/>
  <c r="D163" i="4"/>
  <c r="W163" i="4" s="1"/>
  <c r="D164" i="4"/>
  <c r="W164" i="4" s="1"/>
  <c r="D165" i="4"/>
  <c r="W165" i="4" s="1"/>
  <c r="D166" i="4"/>
  <c r="W166" i="4" s="1"/>
  <c r="D167" i="4"/>
  <c r="W167" i="4" s="1"/>
  <c r="D168" i="4"/>
  <c r="W168" i="4" s="1"/>
  <c r="D169" i="4"/>
  <c r="W169" i="4" s="1"/>
  <c r="D171" i="4"/>
  <c r="W171" i="4" s="1"/>
  <c r="D172" i="4"/>
  <c r="W172" i="4" s="1"/>
  <c r="D173" i="4"/>
  <c r="W173" i="4" s="1"/>
  <c r="D174" i="4"/>
  <c r="W174" i="4" s="1"/>
  <c r="D175" i="4"/>
  <c r="W175" i="4" s="1"/>
  <c r="D176" i="4"/>
  <c r="V176" i="4" s="1"/>
  <c r="N176" i="5" s="1"/>
  <c r="D177" i="4"/>
  <c r="W177" i="4" s="1"/>
  <c r="D179" i="4"/>
  <c r="W179" i="4" s="1"/>
  <c r="D180" i="4"/>
  <c r="W180" i="4" s="1"/>
  <c r="D181" i="4"/>
  <c r="W181" i="4" s="1"/>
  <c r="D182" i="4"/>
  <c r="W182" i="4" s="1"/>
  <c r="D3" i="4"/>
  <c r="V3" i="4" s="1"/>
  <c r="N3" i="5" s="1"/>
  <c r="D4" i="4"/>
  <c r="D5" i="4"/>
  <c r="D7" i="4"/>
  <c r="V7" i="4" s="1"/>
  <c r="N7" i="5" s="1"/>
  <c r="D8" i="4"/>
  <c r="W8" i="4" s="1"/>
  <c r="D9" i="4"/>
  <c r="D10" i="4"/>
  <c r="D11" i="4"/>
  <c r="D12" i="4"/>
  <c r="D13" i="4"/>
  <c r="D15" i="4"/>
  <c r="V15" i="4" s="1"/>
  <c r="N15" i="5" s="1"/>
  <c r="D16" i="4"/>
  <c r="W16" i="4" s="1"/>
  <c r="D17" i="4"/>
  <c r="D18" i="4"/>
  <c r="D19" i="4"/>
  <c r="D20" i="4"/>
  <c r="D21" i="4"/>
  <c r="D23" i="4"/>
  <c r="D24" i="4"/>
  <c r="W24" i="4" s="1"/>
  <c r="D25" i="4"/>
  <c r="D26" i="4"/>
  <c r="D27" i="4"/>
  <c r="D28" i="4"/>
  <c r="D29" i="4"/>
  <c r="D31" i="4"/>
  <c r="V31" i="4" s="1"/>
  <c r="N31" i="5" s="1"/>
  <c r="D32" i="4"/>
  <c r="W32" i="4" s="1"/>
  <c r="D33" i="4"/>
  <c r="D34" i="4"/>
  <c r="D35" i="4"/>
  <c r="D36" i="4"/>
  <c r="D37" i="4"/>
  <c r="D39" i="4"/>
  <c r="V39" i="4" s="1"/>
  <c r="N39" i="5" s="1"/>
  <c r="D40" i="4"/>
  <c r="D41" i="4"/>
  <c r="D42" i="4"/>
  <c r="D43" i="4"/>
  <c r="D44" i="4"/>
  <c r="D45" i="4"/>
  <c r="D47" i="4"/>
  <c r="V47" i="4" s="1"/>
  <c r="N47" i="5" s="1"/>
  <c r="D48" i="4"/>
  <c r="D49" i="4"/>
  <c r="D50" i="4"/>
  <c r="D51" i="4"/>
  <c r="D52" i="4"/>
  <c r="D53" i="4"/>
  <c r="D55" i="4"/>
  <c r="D56" i="4"/>
  <c r="D57" i="4"/>
  <c r="D58" i="4"/>
  <c r="D59" i="4"/>
  <c r="D60" i="4"/>
  <c r="D61" i="4"/>
  <c r="D63" i="4"/>
  <c r="D64" i="4"/>
  <c r="W64" i="4" s="1"/>
  <c r="D65" i="4"/>
  <c r="D66" i="4"/>
  <c r="T66" i="4" s="1"/>
  <c r="D67" i="4"/>
  <c r="W67" i="4" s="1"/>
  <c r="D68" i="4"/>
  <c r="W68" i="4" s="1"/>
  <c r="D69" i="4"/>
  <c r="W69" i="4" s="1"/>
  <c r="D71" i="4"/>
  <c r="W71" i="4" s="1"/>
  <c r="D72" i="4"/>
  <c r="V72" i="4" s="1"/>
  <c r="N72" i="5" s="1"/>
  <c r="D73" i="4"/>
  <c r="W73" i="4" s="1"/>
  <c r="D74" i="4"/>
  <c r="W74" i="4" s="1"/>
  <c r="D75" i="4"/>
  <c r="W75" i="4" s="1"/>
  <c r="D76" i="4"/>
  <c r="W76" i="4" s="1"/>
  <c r="D77" i="4"/>
  <c r="W77" i="4" s="1"/>
  <c r="D79" i="4"/>
  <c r="W79" i="4" s="1"/>
  <c r="D80" i="4"/>
  <c r="V80" i="4" s="1"/>
  <c r="N80" i="5" s="1"/>
  <c r="D81" i="4"/>
  <c r="W81" i="4" s="1"/>
  <c r="D82" i="4"/>
  <c r="W82" i="4" s="1"/>
  <c r="D83" i="4"/>
  <c r="W83" i="4" s="1"/>
  <c r="D84" i="4"/>
  <c r="W84" i="4" s="1"/>
  <c r="D85" i="4"/>
  <c r="W85" i="4" s="1"/>
  <c r="D87" i="4"/>
  <c r="W87" i="4" s="1"/>
  <c r="D88" i="4"/>
  <c r="T88" i="4" s="1"/>
  <c r="D89" i="4"/>
  <c r="W89" i="4" s="1"/>
  <c r="D90" i="4"/>
  <c r="W90" i="4" s="1"/>
  <c r="D91" i="4"/>
  <c r="W91" i="4" s="1"/>
  <c r="D92" i="4"/>
  <c r="W92" i="4" s="1"/>
  <c r="D93" i="4"/>
  <c r="W93" i="4" s="1"/>
  <c r="D95" i="4"/>
  <c r="W95" i="4" s="1"/>
  <c r="D96" i="4"/>
  <c r="V96" i="4" s="1"/>
  <c r="N96" i="5" s="1"/>
  <c r="D97" i="4"/>
  <c r="W97" i="4" s="1"/>
  <c r="D98" i="4"/>
  <c r="W98" i="4" s="1"/>
  <c r="D99" i="4"/>
  <c r="W99" i="4" s="1"/>
  <c r="D100" i="4"/>
  <c r="W100" i="4" s="1"/>
  <c r="D101" i="4"/>
  <c r="W101" i="4" s="1"/>
  <c r="D103" i="4"/>
  <c r="W103" i="4" s="1"/>
  <c r="D104" i="4"/>
  <c r="V104" i="4" s="1"/>
  <c r="N104" i="5" s="1"/>
  <c r="D105" i="4"/>
  <c r="W105" i="4" s="1"/>
  <c r="D106" i="4"/>
  <c r="W106" i="4" s="1"/>
  <c r="D107" i="4"/>
  <c r="W107" i="4" s="1"/>
  <c r="D108" i="4"/>
  <c r="W108" i="4" s="1"/>
  <c r="D109" i="4"/>
  <c r="W109" i="4" s="1"/>
  <c r="D111" i="4"/>
  <c r="W111" i="4" s="1"/>
  <c r="D112" i="4"/>
  <c r="V112" i="4" s="1"/>
  <c r="N112" i="5" s="1"/>
  <c r="D113" i="4"/>
  <c r="W113" i="4" s="1"/>
  <c r="D114" i="4"/>
  <c r="W114" i="4" s="1"/>
  <c r="D115" i="4"/>
  <c r="W115" i="4" s="1"/>
  <c r="D116" i="4"/>
  <c r="W116" i="4" s="1"/>
  <c r="D117" i="4"/>
  <c r="W117" i="4" s="1"/>
  <c r="D119" i="4"/>
  <c r="W119" i="4" s="1"/>
  <c r="D120" i="4"/>
  <c r="V120" i="4" s="1"/>
  <c r="N120" i="5" s="1"/>
  <c r="D121" i="4"/>
  <c r="W121" i="4" s="1"/>
  <c r="D122" i="4"/>
  <c r="W122" i="4" s="1"/>
  <c r="D123" i="4"/>
  <c r="W123" i="4" s="1"/>
  <c r="D124" i="4"/>
  <c r="W124" i="4" s="1"/>
  <c r="D125" i="4"/>
  <c r="W125" i="4" s="1"/>
  <c r="D127" i="4"/>
  <c r="W127" i="4" s="1"/>
  <c r="D128" i="4"/>
  <c r="W128" i="4" s="1"/>
  <c r="C129" i="4"/>
  <c r="D129" i="4"/>
  <c r="W129" i="4" s="1"/>
  <c r="D130" i="4"/>
  <c r="W130" i="4" s="1"/>
  <c r="D131" i="4"/>
  <c r="W131" i="4" s="1"/>
  <c r="D132" i="4"/>
  <c r="W132" i="4" s="1"/>
  <c r="D133" i="4"/>
  <c r="W133" i="4" s="1"/>
  <c r="D135" i="4"/>
  <c r="W135" i="4" s="1"/>
  <c r="D136" i="4"/>
  <c r="V136" i="4" s="1"/>
  <c r="N136" i="5" s="1"/>
  <c r="D137" i="4"/>
  <c r="W137" i="4" s="1"/>
  <c r="D138" i="4"/>
  <c r="W138" i="4" s="1"/>
  <c r="D139" i="4"/>
  <c r="W139" i="4" s="1"/>
  <c r="D140" i="4"/>
  <c r="W140" i="4" s="1"/>
  <c r="D141" i="4"/>
  <c r="W141" i="4" s="1"/>
  <c r="D143" i="4"/>
  <c r="W143" i="4" s="1"/>
  <c r="D144" i="4"/>
  <c r="W144" i="4" s="1"/>
  <c r="C145" i="4"/>
  <c r="D145" i="4"/>
  <c r="W145" i="4" s="1"/>
  <c r="D147" i="4"/>
  <c r="W147" i="4" s="1"/>
  <c r="D148" i="4"/>
  <c r="W148" i="4" s="1"/>
  <c r="D149" i="4"/>
  <c r="W149" i="4" s="1"/>
  <c r="D151" i="4"/>
  <c r="W151" i="4" s="1"/>
  <c r="D152" i="4"/>
  <c r="W152" i="4" s="1"/>
  <c r="D2" i="4"/>
  <c r="W2" i="4" s="1"/>
  <c r="C2" i="4"/>
  <c r="B2" i="4"/>
  <c r="D3" i="1"/>
  <c r="C3" i="4" s="1"/>
  <c r="E3" i="1"/>
  <c r="K3" i="5" s="1"/>
  <c r="D4" i="1"/>
  <c r="E4" i="1"/>
  <c r="K4" i="5" s="1"/>
  <c r="D5" i="1"/>
  <c r="C5" i="4" s="1"/>
  <c r="E5" i="1"/>
  <c r="K5" i="5" s="1"/>
  <c r="D6" i="1"/>
  <c r="C6" i="4" s="1"/>
  <c r="E6" i="1"/>
  <c r="K6" i="5" s="1"/>
  <c r="D7" i="1"/>
  <c r="E7" i="1"/>
  <c r="K7" i="5" s="1"/>
  <c r="D8" i="1"/>
  <c r="E8" i="1"/>
  <c r="K8" i="5" s="1"/>
  <c r="D9" i="1"/>
  <c r="C9" i="4" s="1"/>
  <c r="E9" i="1"/>
  <c r="K9" i="5" s="1"/>
  <c r="D10" i="1"/>
  <c r="C10" i="4" s="1"/>
  <c r="E10" i="1"/>
  <c r="K10" i="5" s="1"/>
  <c r="D11" i="1"/>
  <c r="C11" i="4" s="1"/>
  <c r="E11" i="1"/>
  <c r="K11" i="5" s="1"/>
  <c r="D12" i="1"/>
  <c r="E12" i="1"/>
  <c r="K12" i="5" s="1"/>
  <c r="D13" i="1"/>
  <c r="E13" i="1"/>
  <c r="K13" i="5" s="1"/>
  <c r="D14" i="1"/>
  <c r="C14" i="4" s="1"/>
  <c r="E14" i="1"/>
  <c r="K14" i="5" s="1"/>
  <c r="D15" i="1"/>
  <c r="E15" i="1"/>
  <c r="K15" i="5" s="1"/>
  <c r="D16" i="1"/>
  <c r="E16" i="1"/>
  <c r="K16" i="5" s="1"/>
  <c r="D17" i="1"/>
  <c r="E17" i="1"/>
  <c r="K17" i="5" s="1"/>
  <c r="D18" i="1"/>
  <c r="C18" i="4" s="1"/>
  <c r="E18" i="1"/>
  <c r="K18" i="5" s="1"/>
  <c r="D19" i="1"/>
  <c r="C19" i="4" s="1"/>
  <c r="E19" i="1"/>
  <c r="K19" i="5" s="1"/>
  <c r="D20" i="1"/>
  <c r="E20" i="1"/>
  <c r="K20" i="5" s="1"/>
  <c r="D21" i="1"/>
  <c r="E21" i="1"/>
  <c r="K21" i="5" s="1"/>
  <c r="D22" i="1"/>
  <c r="C22" i="4" s="1"/>
  <c r="E22" i="1"/>
  <c r="K22" i="5" s="1"/>
  <c r="D23" i="1"/>
  <c r="E23" i="1"/>
  <c r="K23" i="5" s="1"/>
  <c r="D24" i="1"/>
  <c r="E24" i="1"/>
  <c r="K24" i="5" s="1"/>
  <c r="D25" i="1"/>
  <c r="E25" i="1"/>
  <c r="K25" i="5" s="1"/>
  <c r="D26" i="1"/>
  <c r="C26" i="4" s="1"/>
  <c r="E26" i="1"/>
  <c r="K26" i="5" s="1"/>
  <c r="D27" i="1"/>
  <c r="C27" i="4" s="1"/>
  <c r="E27" i="1"/>
  <c r="K27" i="5" s="1"/>
  <c r="D28" i="1"/>
  <c r="E28" i="1"/>
  <c r="K28" i="5" s="1"/>
  <c r="D29" i="1"/>
  <c r="E29" i="1"/>
  <c r="K29" i="5" s="1"/>
  <c r="D30" i="1"/>
  <c r="C30" i="4" s="1"/>
  <c r="E30" i="1"/>
  <c r="K30" i="5" s="1"/>
  <c r="D31" i="1"/>
  <c r="E31" i="1"/>
  <c r="K31" i="5" s="1"/>
  <c r="D32" i="1"/>
  <c r="E32" i="1"/>
  <c r="K32" i="5" s="1"/>
  <c r="D33" i="1"/>
  <c r="E33" i="1"/>
  <c r="K33" i="5" s="1"/>
  <c r="D34" i="1"/>
  <c r="C34" i="4" s="1"/>
  <c r="E34" i="1"/>
  <c r="K34" i="5" s="1"/>
  <c r="D35" i="1"/>
  <c r="C35" i="4" s="1"/>
  <c r="E35" i="1"/>
  <c r="K35" i="5" s="1"/>
  <c r="D36" i="1"/>
  <c r="E36" i="1"/>
  <c r="K36" i="5" s="1"/>
  <c r="D37" i="1"/>
  <c r="E37" i="1"/>
  <c r="K37" i="5" s="1"/>
  <c r="D38" i="1"/>
  <c r="C38" i="4" s="1"/>
  <c r="E38" i="1"/>
  <c r="K38" i="5" s="1"/>
  <c r="D39" i="1"/>
  <c r="E39" i="1"/>
  <c r="K39" i="5" s="1"/>
  <c r="D40" i="1"/>
  <c r="E40" i="1"/>
  <c r="K40" i="5" s="1"/>
  <c r="D41" i="1"/>
  <c r="E41" i="1"/>
  <c r="K41" i="5" s="1"/>
  <c r="D42" i="1"/>
  <c r="C42" i="4" s="1"/>
  <c r="E42" i="1"/>
  <c r="K42" i="5" s="1"/>
  <c r="D43" i="1"/>
  <c r="C43" i="4" s="1"/>
  <c r="E43" i="1"/>
  <c r="K43" i="5" s="1"/>
  <c r="D44" i="1"/>
  <c r="E44" i="1"/>
  <c r="K44" i="5" s="1"/>
  <c r="D45" i="1"/>
  <c r="E45" i="1"/>
  <c r="K45" i="5" s="1"/>
  <c r="D46" i="1"/>
  <c r="C46" i="4" s="1"/>
  <c r="E46" i="1"/>
  <c r="K46" i="5" s="1"/>
  <c r="D47" i="1"/>
  <c r="E47" i="1"/>
  <c r="K47" i="5" s="1"/>
  <c r="D48" i="1"/>
  <c r="E48" i="1"/>
  <c r="K48" i="5" s="1"/>
  <c r="D49" i="1"/>
  <c r="E49" i="1"/>
  <c r="K49" i="5" s="1"/>
  <c r="D50" i="1"/>
  <c r="C50" i="4" s="1"/>
  <c r="E50" i="1"/>
  <c r="K50" i="5" s="1"/>
  <c r="D51" i="1"/>
  <c r="C51" i="4" s="1"/>
  <c r="E51" i="1"/>
  <c r="K51" i="5" s="1"/>
  <c r="D52" i="1"/>
  <c r="E52" i="1"/>
  <c r="K52" i="5" s="1"/>
  <c r="D53" i="1"/>
  <c r="E53" i="1"/>
  <c r="K53" i="5" s="1"/>
  <c r="D54" i="1"/>
  <c r="C54" i="4" s="1"/>
  <c r="E54" i="1"/>
  <c r="K54" i="5" s="1"/>
  <c r="D55" i="1"/>
  <c r="E55" i="1"/>
  <c r="K55" i="5" s="1"/>
  <c r="D56" i="1"/>
  <c r="E56" i="1"/>
  <c r="K56" i="5" s="1"/>
  <c r="D57" i="1"/>
  <c r="E57" i="1"/>
  <c r="K57" i="5" s="1"/>
  <c r="D58" i="1"/>
  <c r="C58" i="4" s="1"/>
  <c r="E58" i="1"/>
  <c r="K58" i="5" s="1"/>
  <c r="D59" i="1"/>
  <c r="C59" i="4" s="1"/>
  <c r="E59" i="1"/>
  <c r="K59" i="5" s="1"/>
  <c r="D60" i="1"/>
  <c r="E60" i="1"/>
  <c r="K60" i="5" s="1"/>
  <c r="D61" i="1"/>
  <c r="E61" i="1"/>
  <c r="K61" i="5" s="1"/>
  <c r="D62" i="1"/>
  <c r="C62" i="4" s="1"/>
  <c r="E62" i="1"/>
  <c r="K62" i="5" s="1"/>
  <c r="D63" i="1"/>
  <c r="E63" i="1"/>
  <c r="K63" i="5" s="1"/>
  <c r="D64" i="1"/>
  <c r="E64" i="1"/>
  <c r="K64" i="5" s="1"/>
  <c r="D65" i="1"/>
  <c r="E65" i="1"/>
  <c r="K65" i="5" s="1"/>
  <c r="D66" i="1"/>
  <c r="C66" i="4" s="1"/>
  <c r="E66" i="1"/>
  <c r="K66" i="5" s="1"/>
  <c r="D67" i="1"/>
  <c r="C67" i="4" s="1"/>
  <c r="E67" i="1"/>
  <c r="K67" i="5" s="1"/>
  <c r="D68" i="1"/>
  <c r="E68" i="1"/>
  <c r="K68" i="5" s="1"/>
  <c r="D69" i="1"/>
  <c r="E69" i="1"/>
  <c r="K69" i="5" s="1"/>
  <c r="D70" i="1"/>
  <c r="C70" i="4" s="1"/>
  <c r="E70" i="1"/>
  <c r="K70" i="5" s="1"/>
  <c r="D71" i="1"/>
  <c r="E71" i="1"/>
  <c r="K71" i="5" s="1"/>
  <c r="D72" i="1"/>
  <c r="E72" i="1"/>
  <c r="K72" i="5" s="1"/>
  <c r="D73" i="1"/>
  <c r="E73" i="1"/>
  <c r="K73" i="5" s="1"/>
  <c r="D74" i="1"/>
  <c r="C74" i="4" s="1"/>
  <c r="E74" i="1"/>
  <c r="K74" i="5" s="1"/>
  <c r="D75" i="1"/>
  <c r="C75" i="4" s="1"/>
  <c r="E75" i="1"/>
  <c r="K75" i="5" s="1"/>
  <c r="D76" i="1"/>
  <c r="C76" i="4" s="1"/>
  <c r="E76" i="1"/>
  <c r="K76" i="5" s="1"/>
  <c r="D77" i="1"/>
  <c r="E77" i="1"/>
  <c r="K77" i="5" s="1"/>
  <c r="D78" i="1"/>
  <c r="C78" i="4" s="1"/>
  <c r="E78" i="1"/>
  <c r="K78" i="5" s="1"/>
  <c r="D79" i="1"/>
  <c r="E79" i="1"/>
  <c r="K79" i="5" s="1"/>
  <c r="D80" i="1"/>
  <c r="E80" i="1"/>
  <c r="K80" i="5" s="1"/>
  <c r="D81" i="1"/>
  <c r="C81" i="4" s="1"/>
  <c r="E81" i="1"/>
  <c r="K81" i="5" s="1"/>
  <c r="D82" i="1"/>
  <c r="E82" i="1"/>
  <c r="K82" i="5" s="1"/>
  <c r="D83" i="1"/>
  <c r="E83" i="1"/>
  <c r="K83" i="5" s="1"/>
  <c r="D84" i="1"/>
  <c r="C84" i="4" s="1"/>
  <c r="E84" i="1"/>
  <c r="K84" i="5" s="1"/>
  <c r="D85" i="1"/>
  <c r="E85" i="1"/>
  <c r="K85" i="5" s="1"/>
  <c r="D86" i="1"/>
  <c r="C86" i="4" s="1"/>
  <c r="E86" i="1"/>
  <c r="K86" i="5" s="1"/>
  <c r="D87" i="1"/>
  <c r="E87" i="1"/>
  <c r="K87" i="5" s="1"/>
  <c r="D88" i="1"/>
  <c r="E88" i="1"/>
  <c r="K88" i="5" s="1"/>
  <c r="D89" i="1"/>
  <c r="E89" i="1"/>
  <c r="K89" i="5" s="1"/>
  <c r="D90" i="1"/>
  <c r="C90" i="4" s="1"/>
  <c r="E90" i="1"/>
  <c r="K90" i="5" s="1"/>
  <c r="D91" i="1"/>
  <c r="C91" i="4" s="1"/>
  <c r="P91" i="4" s="1"/>
  <c r="J91" i="5" s="1"/>
  <c r="E91" i="1"/>
  <c r="K91" i="5" s="1"/>
  <c r="D92" i="1"/>
  <c r="C92" i="4" s="1"/>
  <c r="E92" i="1"/>
  <c r="K92" i="5" s="1"/>
  <c r="D93" i="1"/>
  <c r="E93" i="1"/>
  <c r="K93" i="5" s="1"/>
  <c r="D94" i="1"/>
  <c r="C94" i="4" s="1"/>
  <c r="E94" i="1"/>
  <c r="K94" i="5" s="1"/>
  <c r="D95" i="1"/>
  <c r="E95" i="1"/>
  <c r="K95" i="5" s="1"/>
  <c r="D96" i="1"/>
  <c r="E96" i="1"/>
  <c r="K96" i="5" s="1"/>
  <c r="D97" i="1"/>
  <c r="C97" i="4" s="1"/>
  <c r="E97" i="1"/>
  <c r="K97" i="5" s="1"/>
  <c r="D98" i="1"/>
  <c r="E98" i="1"/>
  <c r="K98" i="5" s="1"/>
  <c r="D99" i="1"/>
  <c r="E99" i="1"/>
  <c r="K99" i="5" s="1"/>
  <c r="D100" i="1"/>
  <c r="C100" i="4" s="1"/>
  <c r="E100" i="1"/>
  <c r="K100" i="5" s="1"/>
  <c r="D101" i="1"/>
  <c r="E101" i="1"/>
  <c r="K101" i="5" s="1"/>
  <c r="D102" i="1"/>
  <c r="C102" i="4" s="1"/>
  <c r="E102" i="1"/>
  <c r="K102" i="5" s="1"/>
  <c r="D103" i="1"/>
  <c r="E103" i="1"/>
  <c r="K103" i="5" s="1"/>
  <c r="D104" i="1"/>
  <c r="E104" i="1"/>
  <c r="K104" i="5" s="1"/>
  <c r="D105" i="1"/>
  <c r="E105" i="1"/>
  <c r="K105" i="5" s="1"/>
  <c r="D106" i="1"/>
  <c r="C106" i="4" s="1"/>
  <c r="E106" i="1"/>
  <c r="K106" i="5" s="1"/>
  <c r="D107" i="1"/>
  <c r="C107" i="4" s="1"/>
  <c r="E107" i="1"/>
  <c r="K107" i="5" s="1"/>
  <c r="D108" i="1"/>
  <c r="C108" i="4" s="1"/>
  <c r="E108" i="1"/>
  <c r="K108" i="5" s="1"/>
  <c r="D109" i="1"/>
  <c r="E109" i="1"/>
  <c r="K109" i="5" s="1"/>
  <c r="D110" i="1"/>
  <c r="C110" i="4" s="1"/>
  <c r="E110" i="1"/>
  <c r="K110" i="5" s="1"/>
  <c r="D111" i="1"/>
  <c r="E111" i="1"/>
  <c r="K111" i="5" s="1"/>
  <c r="D112" i="1"/>
  <c r="E112" i="1"/>
  <c r="K112" i="5" s="1"/>
  <c r="D113" i="1"/>
  <c r="C113" i="4" s="1"/>
  <c r="E113" i="1"/>
  <c r="K113" i="5" s="1"/>
  <c r="D114" i="1"/>
  <c r="E114" i="1"/>
  <c r="K114" i="5" s="1"/>
  <c r="D115" i="1"/>
  <c r="E115" i="1"/>
  <c r="K115" i="5" s="1"/>
  <c r="D116" i="1"/>
  <c r="C116" i="4" s="1"/>
  <c r="E116" i="1"/>
  <c r="K116" i="5" s="1"/>
  <c r="D117" i="1"/>
  <c r="E117" i="1"/>
  <c r="K117" i="5" s="1"/>
  <c r="D118" i="1"/>
  <c r="C118" i="4" s="1"/>
  <c r="E118" i="1"/>
  <c r="K118" i="5" s="1"/>
  <c r="D119" i="1"/>
  <c r="E119" i="1"/>
  <c r="K119" i="5" s="1"/>
  <c r="D120" i="1"/>
  <c r="E120" i="1"/>
  <c r="K120" i="5" s="1"/>
  <c r="D121" i="1"/>
  <c r="E121" i="1"/>
  <c r="K121" i="5" s="1"/>
  <c r="D122" i="1"/>
  <c r="C122" i="4" s="1"/>
  <c r="E122" i="1"/>
  <c r="K122" i="5" s="1"/>
  <c r="D123" i="1"/>
  <c r="C123" i="4" s="1"/>
  <c r="E123" i="1"/>
  <c r="K123" i="5" s="1"/>
  <c r="D124" i="1"/>
  <c r="C124" i="4" s="1"/>
  <c r="E124" i="1"/>
  <c r="K124" i="5" s="1"/>
  <c r="D125" i="1"/>
  <c r="E125" i="1"/>
  <c r="K125" i="5" s="1"/>
  <c r="D126" i="1"/>
  <c r="C126" i="4" s="1"/>
  <c r="E126" i="1"/>
  <c r="K126" i="5" s="1"/>
  <c r="D127" i="1"/>
  <c r="E127" i="1"/>
  <c r="K127" i="5" s="1"/>
  <c r="D128" i="1"/>
  <c r="E128" i="1"/>
  <c r="K128" i="5" s="1"/>
  <c r="D129" i="1"/>
  <c r="E129" i="1"/>
  <c r="K129" i="5" s="1"/>
  <c r="D130" i="1"/>
  <c r="E130" i="1"/>
  <c r="K130" i="5" s="1"/>
  <c r="D131" i="1"/>
  <c r="E131" i="1"/>
  <c r="K131" i="5" s="1"/>
  <c r="D132" i="1"/>
  <c r="C132" i="4" s="1"/>
  <c r="N132" i="4" s="1"/>
  <c r="E132" i="1"/>
  <c r="K132" i="5" s="1"/>
  <c r="D133" i="1"/>
  <c r="E133" i="1"/>
  <c r="K133" i="5" s="1"/>
  <c r="D134" i="1"/>
  <c r="C134" i="4" s="1"/>
  <c r="E134" i="1"/>
  <c r="K134" i="5" s="1"/>
  <c r="D135" i="1"/>
  <c r="E135" i="1"/>
  <c r="K135" i="5" s="1"/>
  <c r="D136" i="1"/>
  <c r="C137" i="12" s="1"/>
  <c r="E136" i="1"/>
  <c r="K136" i="5" s="1"/>
  <c r="D137" i="1"/>
  <c r="E137" i="1"/>
  <c r="K137" i="5" s="1"/>
  <c r="D138" i="1"/>
  <c r="C138" i="4" s="1"/>
  <c r="E138" i="1"/>
  <c r="K138" i="5" s="1"/>
  <c r="D139" i="1"/>
  <c r="C139" i="4" s="1"/>
  <c r="E139" i="1"/>
  <c r="K139" i="5" s="1"/>
  <c r="D140" i="1"/>
  <c r="C140" i="4" s="1"/>
  <c r="E140" i="1"/>
  <c r="K140" i="5" s="1"/>
  <c r="D141" i="1"/>
  <c r="E141" i="1"/>
  <c r="K141" i="5" s="1"/>
  <c r="D142" i="1"/>
  <c r="C142" i="4" s="1"/>
  <c r="E142" i="1"/>
  <c r="K142" i="5" s="1"/>
  <c r="D143" i="1"/>
  <c r="E143" i="1"/>
  <c r="K143" i="5" s="1"/>
  <c r="D144" i="1"/>
  <c r="E144" i="1"/>
  <c r="K144" i="5" s="1"/>
  <c r="D145" i="1"/>
  <c r="E145" i="1"/>
  <c r="K145" i="5" s="1"/>
  <c r="D146" i="1"/>
  <c r="E146" i="1"/>
  <c r="K146" i="5" s="1"/>
  <c r="D147" i="1"/>
  <c r="E147" i="1"/>
  <c r="K147" i="5" s="1"/>
  <c r="D148" i="1"/>
  <c r="C148" i="4" s="1"/>
  <c r="E148" i="1"/>
  <c r="K148" i="5" s="1"/>
  <c r="D149" i="1"/>
  <c r="E149" i="1"/>
  <c r="K149" i="5" s="1"/>
  <c r="D150" i="1"/>
  <c r="C150" i="4" s="1"/>
  <c r="E150" i="1"/>
  <c r="K150" i="5" s="1"/>
  <c r="D151" i="1"/>
  <c r="E151" i="1"/>
  <c r="K151" i="5" s="1"/>
  <c r="D152" i="1"/>
  <c r="E152" i="1"/>
  <c r="K152" i="5" s="1"/>
  <c r="D153" i="1"/>
  <c r="E153" i="1"/>
  <c r="K153" i="5" s="1"/>
  <c r="D154" i="1"/>
  <c r="C154" i="4" s="1"/>
  <c r="E154" i="1"/>
  <c r="K154" i="5" s="1"/>
  <c r="D155" i="1"/>
  <c r="E155" i="1"/>
  <c r="K155" i="5" s="1"/>
  <c r="D156" i="1"/>
  <c r="E156" i="1"/>
  <c r="K156" i="5" s="1"/>
  <c r="D157" i="1"/>
  <c r="E157" i="1"/>
  <c r="K157" i="5" s="1"/>
  <c r="D158" i="1"/>
  <c r="C158" i="4" s="1"/>
  <c r="E158" i="1"/>
  <c r="K158" i="5" s="1"/>
  <c r="D159" i="1"/>
  <c r="C159" i="4" s="1"/>
  <c r="E159" i="1"/>
  <c r="K159" i="5" s="1"/>
  <c r="D160" i="1"/>
  <c r="E160" i="1"/>
  <c r="K160" i="5" s="1"/>
  <c r="D161" i="1"/>
  <c r="E161" i="1"/>
  <c r="K161" i="5" s="1"/>
  <c r="D162" i="1"/>
  <c r="C162" i="4" s="1"/>
  <c r="E162" i="1"/>
  <c r="K162" i="5" s="1"/>
  <c r="D163" i="1"/>
  <c r="E163" i="1"/>
  <c r="K163" i="5" s="1"/>
  <c r="D164" i="1"/>
  <c r="E164" i="1"/>
  <c r="K164" i="5" s="1"/>
  <c r="D165" i="1"/>
  <c r="E165" i="1"/>
  <c r="K165" i="5" s="1"/>
  <c r="D166" i="1"/>
  <c r="C166" i="4" s="1"/>
  <c r="E166" i="1"/>
  <c r="K166" i="5" s="1"/>
  <c r="D167" i="1"/>
  <c r="C167" i="4" s="1"/>
  <c r="E167" i="1"/>
  <c r="K167" i="5" s="1"/>
  <c r="D168" i="1"/>
  <c r="E168" i="1"/>
  <c r="K168" i="5" s="1"/>
  <c r="D169" i="1"/>
  <c r="E169" i="1"/>
  <c r="K169" i="5" s="1"/>
  <c r="D170" i="1"/>
  <c r="C170" i="4" s="1"/>
  <c r="E170" i="1"/>
  <c r="K170" i="5" s="1"/>
  <c r="D171" i="1"/>
  <c r="E171" i="1"/>
  <c r="K171" i="5" s="1"/>
  <c r="D172" i="1"/>
  <c r="E172" i="1"/>
  <c r="K172" i="5" s="1"/>
  <c r="D173" i="1"/>
  <c r="E173" i="1"/>
  <c r="K173" i="5" s="1"/>
  <c r="D174" i="1"/>
  <c r="C174" i="4" s="1"/>
  <c r="E174" i="1"/>
  <c r="K174" i="5" s="1"/>
  <c r="D175" i="1"/>
  <c r="C175" i="4" s="1"/>
  <c r="E175" i="1"/>
  <c r="K175" i="5" s="1"/>
  <c r="D176" i="1"/>
  <c r="E176" i="1"/>
  <c r="K176" i="5" s="1"/>
  <c r="D177" i="1"/>
  <c r="E177" i="1"/>
  <c r="K177" i="5" s="1"/>
  <c r="D178" i="1"/>
  <c r="C178" i="4" s="1"/>
  <c r="E178" i="1"/>
  <c r="K178" i="5" s="1"/>
  <c r="D179" i="1"/>
  <c r="E179" i="1"/>
  <c r="K179" i="5" s="1"/>
  <c r="D180" i="1"/>
  <c r="E180" i="1"/>
  <c r="K180" i="5" s="1"/>
  <c r="D181" i="1"/>
  <c r="E181" i="1"/>
  <c r="K181" i="5" s="1"/>
  <c r="L181" i="5" s="1"/>
  <c r="D182" i="1"/>
  <c r="C182" i="4" s="1"/>
  <c r="E182" i="1"/>
  <c r="K182" i="5" s="1"/>
  <c r="C2" i="1"/>
  <c r="G2" i="5" s="1"/>
  <c r="E2" i="1"/>
  <c r="K2" i="5" s="1"/>
  <c r="E182" i="4"/>
  <c r="C182" i="1"/>
  <c r="G182" i="5" s="1"/>
  <c r="B182" i="1"/>
  <c r="E181" i="4"/>
  <c r="C181" i="1"/>
  <c r="G181" i="5" s="1"/>
  <c r="B181" i="1"/>
  <c r="E180" i="4"/>
  <c r="C180" i="1"/>
  <c r="G180" i="5" s="1"/>
  <c r="B180" i="1"/>
  <c r="E179" i="4"/>
  <c r="C179" i="1"/>
  <c r="G179" i="5" s="1"/>
  <c r="B179" i="1"/>
  <c r="E178" i="4"/>
  <c r="C178" i="1"/>
  <c r="G178" i="5" s="1"/>
  <c r="B178" i="1"/>
  <c r="E177" i="4"/>
  <c r="C177" i="1"/>
  <c r="G177" i="5" s="1"/>
  <c r="B177" i="1"/>
  <c r="E176" i="4"/>
  <c r="C176" i="1"/>
  <c r="G176" i="5" s="1"/>
  <c r="B176" i="1"/>
  <c r="B176" i="4" s="1"/>
  <c r="E175" i="4"/>
  <c r="C175" i="1"/>
  <c r="G175" i="5" s="1"/>
  <c r="B175" i="1"/>
  <c r="E174" i="4"/>
  <c r="C174" i="1"/>
  <c r="G174" i="5" s="1"/>
  <c r="B174" i="1"/>
  <c r="E173" i="4"/>
  <c r="C173" i="1"/>
  <c r="G173" i="5" s="1"/>
  <c r="B173" i="1"/>
  <c r="E172" i="4"/>
  <c r="C172" i="1"/>
  <c r="G172" i="5" s="1"/>
  <c r="B172" i="1"/>
  <c r="E171" i="4"/>
  <c r="C171" i="1"/>
  <c r="G171" i="5" s="1"/>
  <c r="B171" i="1"/>
  <c r="E170" i="4"/>
  <c r="C170" i="1"/>
  <c r="G170" i="5" s="1"/>
  <c r="B170" i="1"/>
  <c r="E169" i="4"/>
  <c r="C169" i="1"/>
  <c r="G169" i="5" s="1"/>
  <c r="B169" i="1"/>
  <c r="E168" i="4"/>
  <c r="C168" i="1"/>
  <c r="G168" i="5" s="1"/>
  <c r="B168" i="1"/>
  <c r="B168" i="4" s="1"/>
  <c r="E167" i="4"/>
  <c r="C167" i="1"/>
  <c r="G167" i="5" s="1"/>
  <c r="B167" i="1"/>
  <c r="E166" i="4"/>
  <c r="C166" i="1"/>
  <c r="G166" i="5" s="1"/>
  <c r="B166" i="1"/>
  <c r="E165" i="4"/>
  <c r="C165" i="1"/>
  <c r="G165" i="5" s="1"/>
  <c r="B165" i="1"/>
  <c r="E164" i="4"/>
  <c r="C164" i="1"/>
  <c r="G164" i="5" s="1"/>
  <c r="B164" i="1"/>
  <c r="E163" i="4"/>
  <c r="C163" i="1"/>
  <c r="G163" i="5" s="1"/>
  <c r="B163" i="1"/>
  <c r="E162" i="4"/>
  <c r="C162" i="1"/>
  <c r="G162" i="5" s="1"/>
  <c r="B162" i="1"/>
  <c r="E161" i="4"/>
  <c r="C161" i="1"/>
  <c r="G161" i="5" s="1"/>
  <c r="B161" i="1"/>
  <c r="E160" i="4"/>
  <c r="C160" i="1"/>
  <c r="G160" i="5" s="1"/>
  <c r="B160" i="1"/>
  <c r="B160" i="4" s="1"/>
  <c r="E159" i="4"/>
  <c r="C159" i="1"/>
  <c r="G159" i="5" s="1"/>
  <c r="B159" i="1"/>
  <c r="E158" i="4"/>
  <c r="C158" i="1"/>
  <c r="G158" i="5" s="1"/>
  <c r="B158" i="1"/>
  <c r="E157" i="4"/>
  <c r="C157" i="1"/>
  <c r="G157" i="5" s="1"/>
  <c r="B157" i="1"/>
  <c r="E156" i="4"/>
  <c r="C156" i="1"/>
  <c r="G156" i="5" s="1"/>
  <c r="B156" i="1"/>
  <c r="E155" i="4"/>
  <c r="C155" i="1"/>
  <c r="G155" i="5" s="1"/>
  <c r="B155" i="1"/>
  <c r="E154" i="4"/>
  <c r="C154" i="1"/>
  <c r="G154" i="5" s="1"/>
  <c r="B154" i="1"/>
  <c r="E153" i="4"/>
  <c r="C153" i="1"/>
  <c r="G153" i="5" s="1"/>
  <c r="B153" i="1"/>
  <c r="E152" i="4"/>
  <c r="C152" i="1"/>
  <c r="G152" i="5" s="1"/>
  <c r="B152" i="1"/>
  <c r="B152" i="4" s="1"/>
  <c r="E151" i="4"/>
  <c r="C151" i="1"/>
  <c r="G151" i="5" s="1"/>
  <c r="B151" i="1"/>
  <c r="E150" i="4"/>
  <c r="C150" i="1"/>
  <c r="G150" i="5" s="1"/>
  <c r="B150" i="1"/>
  <c r="E150" i="5" s="1"/>
  <c r="E149" i="4"/>
  <c r="C149" i="1"/>
  <c r="G149" i="5" s="1"/>
  <c r="B149" i="1"/>
  <c r="B149" i="4" s="1"/>
  <c r="J149" i="4" s="1"/>
  <c r="F149" i="5" s="1"/>
  <c r="E148" i="4"/>
  <c r="C148" i="1"/>
  <c r="G148" i="5" s="1"/>
  <c r="B148" i="1"/>
  <c r="B148" i="4" s="1"/>
  <c r="E147" i="4"/>
  <c r="C147" i="1"/>
  <c r="G147" i="5" s="1"/>
  <c r="B147" i="1"/>
  <c r="E146" i="4"/>
  <c r="C146" i="1"/>
  <c r="G146" i="5" s="1"/>
  <c r="B146" i="1"/>
  <c r="E145" i="4"/>
  <c r="C145" i="1"/>
  <c r="G145" i="5" s="1"/>
  <c r="B145" i="1"/>
  <c r="B145" i="4" s="1"/>
  <c r="E144" i="4"/>
  <c r="C144" i="1"/>
  <c r="G144" i="5" s="1"/>
  <c r="B144" i="1"/>
  <c r="E143" i="4"/>
  <c r="C143" i="1"/>
  <c r="G143" i="5" s="1"/>
  <c r="B143" i="1"/>
  <c r="E142" i="4"/>
  <c r="C142" i="1"/>
  <c r="G142" i="5" s="1"/>
  <c r="B142" i="1"/>
  <c r="B142" i="4" s="1"/>
  <c r="E141" i="4"/>
  <c r="C141" i="1"/>
  <c r="G141" i="5" s="1"/>
  <c r="B141" i="1"/>
  <c r="E140" i="4"/>
  <c r="C140" i="1"/>
  <c r="G140" i="5" s="1"/>
  <c r="B140" i="1"/>
  <c r="E139" i="4"/>
  <c r="C139" i="1"/>
  <c r="G139" i="5" s="1"/>
  <c r="B139" i="1"/>
  <c r="E138" i="4"/>
  <c r="C138" i="1"/>
  <c r="G138" i="5" s="1"/>
  <c r="B138" i="1"/>
  <c r="E137" i="4"/>
  <c r="C137" i="1"/>
  <c r="G137" i="5" s="1"/>
  <c r="B137" i="1"/>
  <c r="E136" i="4"/>
  <c r="C136" i="1"/>
  <c r="G136" i="5" s="1"/>
  <c r="B136" i="1"/>
  <c r="E136" i="5" s="1"/>
  <c r="E135" i="4"/>
  <c r="C135" i="1"/>
  <c r="G135" i="5" s="1"/>
  <c r="B135" i="1"/>
  <c r="E134" i="4"/>
  <c r="C134" i="1"/>
  <c r="G134" i="5" s="1"/>
  <c r="B134" i="1"/>
  <c r="E133" i="4"/>
  <c r="C133" i="1"/>
  <c r="G133" i="5" s="1"/>
  <c r="B133" i="1"/>
  <c r="B133" i="4" s="1"/>
  <c r="E132" i="4"/>
  <c r="C132" i="1"/>
  <c r="G132" i="5" s="1"/>
  <c r="B132" i="1"/>
  <c r="B132" i="4" s="1"/>
  <c r="E131" i="4"/>
  <c r="C131" i="1"/>
  <c r="G131" i="5" s="1"/>
  <c r="B131" i="1"/>
  <c r="E130" i="4"/>
  <c r="C130" i="1"/>
  <c r="G130" i="5" s="1"/>
  <c r="B130" i="1"/>
  <c r="E129" i="4"/>
  <c r="C129" i="1"/>
  <c r="G129" i="5" s="1"/>
  <c r="B129" i="1"/>
  <c r="B129" i="4" s="1"/>
  <c r="E128" i="4"/>
  <c r="C128" i="1"/>
  <c r="G128" i="5" s="1"/>
  <c r="B128" i="1"/>
  <c r="E127" i="4"/>
  <c r="C127" i="1"/>
  <c r="G127" i="5" s="1"/>
  <c r="B127" i="1"/>
  <c r="E126" i="4"/>
  <c r="C126" i="1"/>
  <c r="G126" i="5" s="1"/>
  <c r="B126" i="1"/>
  <c r="B126" i="4" s="1"/>
  <c r="E125" i="4"/>
  <c r="C125" i="1"/>
  <c r="G125" i="5" s="1"/>
  <c r="B125" i="1"/>
  <c r="E124" i="4"/>
  <c r="C124" i="1"/>
  <c r="G124" i="5" s="1"/>
  <c r="B124" i="1"/>
  <c r="E123" i="4"/>
  <c r="C123" i="1"/>
  <c r="G123" i="5" s="1"/>
  <c r="B123" i="1"/>
  <c r="E122" i="4"/>
  <c r="C122" i="1"/>
  <c r="G122" i="5" s="1"/>
  <c r="B122" i="1"/>
  <c r="E121" i="4"/>
  <c r="C121" i="1"/>
  <c r="G121" i="5" s="1"/>
  <c r="B121" i="1"/>
  <c r="E120" i="4"/>
  <c r="C120" i="1"/>
  <c r="G120" i="5" s="1"/>
  <c r="B120" i="1"/>
  <c r="B120" i="4" s="1"/>
  <c r="K120" i="4" s="1"/>
  <c r="E119" i="4"/>
  <c r="C119" i="1"/>
  <c r="G119" i="5" s="1"/>
  <c r="B119" i="1"/>
  <c r="E118" i="4"/>
  <c r="C118" i="1"/>
  <c r="G118" i="5" s="1"/>
  <c r="B118" i="1"/>
  <c r="E117" i="4"/>
  <c r="C117" i="1"/>
  <c r="G117" i="5" s="1"/>
  <c r="B117" i="1"/>
  <c r="B117" i="4" s="1"/>
  <c r="J117" i="4" s="1"/>
  <c r="F117" i="5" s="1"/>
  <c r="E116" i="4"/>
  <c r="C116" i="1"/>
  <c r="G116" i="5" s="1"/>
  <c r="B116" i="1"/>
  <c r="B116" i="4" s="1"/>
  <c r="E115" i="4"/>
  <c r="C115" i="1"/>
  <c r="G115" i="5" s="1"/>
  <c r="B115" i="1"/>
  <c r="E114" i="4"/>
  <c r="C114" i="1"/>
  <c r="G114" i="5" s="1"/>
  <c r="B114" i="1"/>
  <c r="E113" i="4"/>
  <c r="C113" i="1"/>
  <c r="G113" i="5" s="1"/>
  <c r="B113" i="1"/>
  <c r="B113" i="4" s="1"/>
  <c r="E112" i="4"/>
  <c r="C112" i="1"/>
  <c r="G112" i="5" s="1"/>
  <c r="B112" i="1"/>
  <c r="E111" i="4"/>
  <c r="C111" i="1"/>
  <c r="G111" i="5" s="1"/>
  <c r="B111" i="1"/>
  <c r="E110" i="4"/>
  <c r="C110" i="1"/>
  <c r="G110" i="5" s="1"/>
  <c r="B110" i="1"/>
  <c r="B110" i="4" s="1"/>
  <c r="E109" i="4"/>
  <c r="C109" i="1"/>
  <c r="G109" i="5" s="1"/>
  <c r="B109" i="1"/>
  <c r="E108" i="4"/>
  <c r="C108" i="1"/>
  <c r="G108" i="5" s="1"/>
  <c r="B108" i="1"/>
  <c r="E107" i="4"/>
  <c r="C107" i="1"/>
  <c r="G107" i="5" s="1"/>
  <c r="B107" i="1"/>
  <c r="E106" i="4"/>
  <c r="C106" i="1"/>
  <c r="G106" i="5" s="1"/>
  <c r="B106" i="1"/>
  <c r="E105" i="4"/>
  <c r="C105" i="1"/>
  <c r="G105" i="5" s="1"/>
  <c r="B105" i="1"/>
  <c r="E104" i="4"/>
  <c r="C104" i="1"/>
  <c r="G104" i="5" s="1"/>
  <c r="B104" i="1"/>
  <c r="B104" i="4" s="1"/>
  <c r="K104" i="4" s="1"/>
  <c r="E103" i="4"/>
  <c r="C103" i="1"/>
  <c r="G103" i="5" s="1"/>
  <c r="B103" i="1"/>
  <c r="E102" i="4"/>
  <c r="C102" i="1"/>
  <c r="G102" i="5" s="1"/>
  <c r="B102" i="1"/>
  <c r="E101" i="4"/>
  <c r="C101" i="1"/>
  <c r="G101" i="5" s="1"/>
  <c r="B101" i="1"/>
  <c r="B101" i="4" s="1"/>
  <c r="E100" i="4"/>
  <c r="C100" i="1"/>
  <c r="G100" i="5" s="1"/>
  <c r="B100" i="1"/>
  <c r="B100" i="4" s="1"/>
  <c r="E99" i="4"/>
  <c r="C99" i="1"/>
  <c r="G99" i="5" s="1"/>
  <c r="B99" i="1"/>
  <c r="E98" i="4"/>
  <c r="C98" i="1"/>
  <c r="G98" i="5" s="1"/>
  <c r="B98" i="1"/>
  <c r="E97" i="4"/>
  <c r="C97" i="1"/>
  <c r="G97" i="5" s="1"/>
  <c r="B97" i="1"/>
  <c r="B97" i="4" s="1"/>
  <c r="E96" i="4"/>
  <c r="C96" i="1"/>
  <c r="G96" i="5" s="1"/>
  <c r="B96" i="1"/>
  <c r="E95" i="4"/>
  <c r="C95" i="1"/>
  <c r="G95" i="5" s="1"/>
  <c r="B95" i="1"/>
  <c r="E94" i="4"/>
  <c r="C94" i="1"/>
  <c r="G94" i="5" s="1"/>
  <c r="B94" i="1"/>
  <c r="B94" i="4" s="1"/>
  <c r="E93" i="4"/>
  <c r="C93" i="1"/>
  <c r="G93" i="5" s="1"/>
  <c r="B93" i="1"/>
  <c r="B93" i="4" s="1"/>
  <c r="E92" i="4"/>
  <c r="C92" i="1"/>
  <c r="G92" i="5" s="1"/>
  <c r="B92" i="1"/>
  <c r="E91" i="4"/>
  <c r="C91" i="1"/>
  <c r="G91" i="5" s="1"/>
  <c r="B91" i="1"/>
  <c r="E90" i="4"/>
  <c r="C90" i="1"/>
  <c r="G90" i="5" s="1"/>
  <c r="B90" i="1"/>
  <c r="E89" i="4"/>
  <c r="C89" i="1"/>
  <c r="G89" i="5" s="1"/>
  <c r="B89" i="1"/>
  <c r="E88" i="4"/>
  <c r="C88" i="1"/>
  <c r="G88" i="5" s="1"/>
  <c r="B88" i="1"/>
  <c r="B88" i="4" s="1"/>
  <c r="K88" i="4" s="1"/>
  <c r="E87" i="4"/>
  <c r="C87" i="1"/>
  <c r="G87" i="5" s="1"/>
  <c r="B87" i="1"/>
  <c r="B87" i="4" s="1"/>
  <c r="E86" i="4"/>
  <c r="C86" i="1"/>
  <c r="G86" i="5" s="1"/>
  <c r="B86" i="1"/>
  <c r="E85" i="4"/>
  <c r="C85" i="1"/>
  <c r="G85" i="5" s="1"/>
  <c r="B85" i="1"/>
  <c r="B85" i="4" s="1"/>
  <c r="J85" i="4" s="1"/>
  <c r="F85" i="5" s="1"/>
  <c r="E84" i="4"/>
  <c r="C84" i="1"/>
  <c r="G84" i="5" s="1"/>
  <c r="B84" i="1"/>
  <c r="B84" i="4" s="1"/>
  <c r="E83" i="4"/>
  <c r="C83" i="1"/>
  <c r="G83" i="5" s="1"/>
  <c r="B83" i="1"/>
  <c r="E82" i="4"/>
  <c r="C82" i="1"/>
  <c r="G82" i="5" s="1"/>
  <c r="B82" i="1"/>
  <c r="E81" i="4"/>
  <c r="C81" i="1"/>
  <c r="G81" i="5" s="1"/>
  <c r="B81" i="1"/>
  <c r="B81" i="4" s="1"/>
  <c r="E80" i="4"/>
  <c r="C80" i="1"/>
  <c r="G80" i="5" s="1"/>
  <c r="B80" i="1"/>
  <c r="E79" i="4"/>
  <c r="C79" i="1"/>
  <c r="G79" i="5" s="1"/>
  <c r="B79" i="1"/>
  <c r="E78" i="4"/>
  <c r="C78" i="1"/>
  <c r="G78" i="5" s="1"/>
  <c r="B78" i="1"/>
  <c r="B78" i="4" s="1"/>
  <c r="E77" i="4"/>
  <c r="C77" i="1"/>
  <c r="G77" i="5" s="1"/>
  <c r="B77" i="1"/>
  <c r="B77" i="4" s="1"/>
  <c r="E76" i="4"/>
  <c r="C76" i="1"/>
  <c r="G76" i="5" s="1"/>
  <c r="B76" i="1"/>
  <c r="E75" i="4"/>
  <c r="C75" i="1"/>
  <c r="G75" i="5" s="1"/>
  <c r="B75" i="1"/>
  <c r="C76" i="8" s="1"/>
  <c r="E74" i="4"/>
  <c r="C74" i="1"/>
  <c r="G74" i="5" s="1"/>
  <c r="B74" i="1"/>
  <c r="E73" i="4"/>
  <c r="C73" i="1"/>
  <c r="G73" i="5" s="1"/>
  <c r="B73" i="1"/>
  <c r="B73" i="4" s="1"/>
  <c r="E72" i="4"/>
  <c r="C72" i="1"/>
  <c r="G72" i="5" s="1"/>
  <c r="B72" i="1"/>
  <c r="B72" i="4" s="1"/>
  <c r="K72" i="4" s="1"/>
  <c r="E71" i="4"/>
  <c r="C71" i="1"/>
  <c r="G71" i="5" s="1"/>
  <c r="B71" i="1"/>
  <c r="E70" i="4"/>
  <c r="C70" i="1"/>
  <c r="G70" i="5" s="1"/>
  <c r="B70" i="1"/>
  <c r="B70" i="4" s="1"/>
  <c r="E69" i="4"/>
  <c r="C69" i="1"/>
  <c r="G69" i="5" s="1"/>
  <c r="B69" i="1"/>
  <c r="E68" i="4"/>
  <c r="C68" i="1"/>
  <c r="G68" i="5" s="1"/>
  <c r="B68" i="1"/>
  <c r="B68" i="4" s="1"/>
  <c r="E67" i="4"/>
  <c r="C67" i="1"/>
  <c r="G67" i="5" s="1"/>
  <c r="B67" i="1"/>
  <c r="E66" i="4"/>
  <c r="C66" i="1"/>
  <c r="G66" i="5" s="1"/>
  <c r="B66" i="1"/>
  <c r="E65" i="4"/>
  <c r="C65" i="1"/>
  <c r="G65" i="5" s="1"/>
  <c r="B65" i="1"/>
  <c r="E64" i="4"/>
  <c r="C64" i="1"/>
  <c r="G64" i="5" s="1"/>
  <c r="B64" i="1"/>
  <c r="E63" i="4"/>
  <c r="C63" i="1"/>
  <c r="G63" i="5" s="1"/>
  <c r="B63" i="1"/>
  <c r="E62" i="4"/>
  <c r="C62" i="1"/>
  <c r="G62" i="5" s="1"/>
  <c r="B62" i="1"/>
  <c r="B62" i="4" s="1"/>
  <c r="E61" i="4"/>
  <c r="C61" i="1"/>
  <c r="G61" i="5" s="1"/>
  <c r="B61" i="1"/>
  <c r="E60" i="4"/>
  <c r="C60" i="1"/>
  <c r="G60" i="5" s="1"/>
  <c r="B60" i="1"/>
  <c r="B60" i="4" s="1"/>
  <c r="E59" i="4"/>
  <c r="C59" i="1"/>
  <c r="G59" i="5" s="1"/>
  <c r="B59" i="1"/>
  <c r="E58" i="4"/>
  <c r="C58" i="1"/>
  <c r="G58" i="5" s="1"/>
  <c r="B58" i="1"/>
  <c r="E57" i="4"/>
  <c r="C57" i="1"/>
  <c r="G57" i="5" s="1"/>
  <c r="B57" i="1"/>
  <c r="E56" i="4"/>
  <c r="C56" i="1"/>
  <c r="G56" i="5" s="1"/>
  <c r="B56" i="1"/>
  <c r="E55" i="4"/>
  <c r="C55" i="1"/>
  <c r="G55" i="5" s="1"/>
  <c r="B55" i="1"/>
  <c r="E54" i="4"/>
  <c r="C54" i="1"/>
  <c r="G54" i="5" s="1"/>
  <c r="B54" i="1"/>
  <c r="B54" i="4" s="1"/>
  <c r="E53" i="4"/>
  <c r="C53" i="1"/>
  <c r="G53" i="5" s="1"/>
  <c r="B53" i="1"/>
  <c r="B53" i="4" s="1"/>
  <c r="E52" i="4"/>
  <c r="C52" i="1"/>
  <c r="G52" i="5" s="1"/>
  <c r="B52" i="1"/>
  <c r="B52" i="4" s="1"/>
  <c r="H52" i="4" s="1"/>
  <c r="E51" i="4"/>
  <c r="C51" i="1"/>
  <c r="G51" i="5" s="1"/>
  <c r="B51" i="1"/>
  <c r="E50" i="4"/>
  <c r="C50" i="1"/>
  <c r="G50" i="5" s="1"/>
  <c r="B50" i="1"/>
  <c r="E49" i="4"/>
  <c r="C49" i="1"/>
  <c r="G49" i="5" s="1"/>
  <c r="B49" i="1"/>
  <c r="E48" i="4"/>
  <c r="C48" i="1"/>
  <c r="G48" i="5" s="1"/>
  <c r="B48" i="1"/>
  <c r="E47" i="4"/>
  <c r="C47" i="1"/>
  <c r="G47" i="5" s="1"/>
  <c r="B47" i="1"/>
  <c r="E46" i="4"/>
  <c r="C46" i="1"/>
  <c r="G46" i="5" s="1"/>
  <c r="B46" i="1"/>
  <c r="B46" i="4" s="1"/>
  <c r="E45" i="4"/>
  <c r="C45" i="1"/>
  <c r="G45" i="5" s="1"/>
  <c r="B45" i="1"/>
  <c r="E44" i="4"/>
  <c r="C44" i="1"/>
  <c r="G44" i="5" s="1"/>
  <c r="B44" i="1"/>
  <c r="B44" i="4" s="1"/>
  <c r="E43" i="4"/>
  <c r="C43" i="1"/>
  <c r="G43" i="5" s="1"/>
  <c r="B43" i="1"/>
  <c r="E42" i="4"/>
  <c r="C42" i="1"/>
  <c r="G42" i="5" s="1"/>
  <c r="B42" i="1"/>
  <c r="E41" i="4"/>
  <c r="C41" i="1"/>
  <c r="G41" i="5" s="1"/>
  <c r="B41" i="1"/>
  <c r="E40" i="4"/>
  <c r="C40" i="1"/>
  <c r="G40" i="5" s="1"/>
  <c r="B40" i="1"/>
  <c r="E39" i="4"/>
  <c r="C39" i="1"/>
  <c r="G39" i="5" s="1"/>
  <c r="B39" i="1"/>
  <c r="E38" i="4"/>
  <c r="C38" i="1"/>
  <c r="G38" i="5" s="1"/>
  <c r="B38" i="1"/>
  <c r="B38" i="4" s="1"/>
  <c r="E37" i="4"/>
  <c r="C37" i="1"/>
  <c r="G37" i="5" s="1"/>
  <c r="B37" i="1"/>
  <c r="E36" i="4"/>
  <c r="C36" i="1"/>
  <c r="G36" i="5" s="1"/>
  <c r="B36" i="1"/>
  <c r="B36" i="4" s="1"/>
  <c r="E35" i="4"/>
  <c r="C35" i="1"/>
  <c r="G35" i="5" s="1"/>
  <c r="B35" i="1"/>
  <c r="E34" i="4"/>
  <c r="C34" i="1"/>
  <c r="G34" i="5" s="1"/>
  <c r="B34" i="1"/>
  <c r="E33" i="4"/>
  <c r="C33" i="1"/>
  <c r="G33" i="5" s="1"/>
  <c r="B33" i="1"/>
  <c r="E32" i="4"/>
  <c r="C32" i="1"/>
  <c r="G32" i="5" s="1"/>
  <c r="B32" i="1"/>
  <c r="E31" i="4"/>
  <c r="C31" i="1"/>
  <c r="G31" i="5" s="1"/>
  <c r="B31" i="1"/>
  <c r="E30" i="4"/>
  <c r="C30" i="1"/>
  <c r="G30" i="5" s="1"/>
  <c r="B30" i="1"/>
  <c r="B30" i="4" s="1"/>
  <c r="E29" i="4"/>
  <c r="C29" i="1"/>
  <c r="G29" i="5" s="1"/>
  <c r="B29" i="1"/>
  <c r="E28" i="4"/>
  <c r="C28" i="1"/>
  <c r="G28" i="5" s="1"/>
  <c r="B28" i="1"/>
  <c r="B28" i="4" s="1"/>
  <c r="E27" i="4"/>
  <c r="C27" i="1"/>
  <c r="G27" i="5" s="1"/>
  <c r="B27" i="1"/>
  <c r="E26" i="4"/>
  <c r="C26" i="1"/>
  <c r="G26" i="5" s="1"/>
  <c r="B26" i="1"/>
  <c r="E25" i="4"/>
  <c r="C25" i="1"/>
  <c r="G25" i="5" s="1"/>
  <c r="B25" i="1"/>
  <c r="E24" i="4"/>
  <c r="C24" i="1"/>
  <c r="G24" i="5" s="1"/>
  <c r="B24" i="1"/>
  <c r="E23" i="4"/>
  <c r="C23" i="1"/>
  <c r="G23" i="5" s="1"/>
  <c r="B23" i="1"/>
  <c r="E22" i="4"/>
  <c r="C22" i="1"/>
  <c r="G22" i="5" s="1"/>
  <c r="B22" i="1"/>
  <c r="B22" i="4" s="1"/>
  <c r="E21" i="4"/>
  <c r="C21" i="1"/>
  <c r="G21" i="5" s="1"/>
  <c r="B21" i="1"/>
  <c r="E20" i="4"/>
  <c r="C20" i="1"/>
  <c r="G20" i="5" s="1"/>
  <c r="B20" i="1"/>
  <c r="B20" i="4" s="1"/>
  <c r="E19" i="4"/>
  <c r="C19" i="1"/>
  <c r="G19" i="5" s="1"/>
  <c r="B19" i="1"/>
  <c r="E18" i="4"/>
  <c r="C18" i="1"/>
  <c r="G18" i="5" s="1"/>
  <c r="B18" i="1"/>
  <c r="E17" i="4"/>
  <c r="C17" i="1"/>
  <c r="G17" i="5" s="1"/>
  <c r="B17" i="1"/>
  <c r="E16" i="4"/>
  <c r="C16" i="1"/>
  <c r="G16" i="5" s="1"/>
  <c r="B16" i="1"/>
  <c r="E15" i="4"/>
  <c r="C15" i="1"/>
  <c r="G15" i="5" s="1"/>
  <c r="B15" i="1"/>
  <c r="E14" i="4"/>
  <c r="C14" i="1"/>
  <c r="G14" i="5" s="1"/>
  <c r="B14" i="1"/>
  <c r="B14" i="4" s="1"/>
  <c r="E13" i="4"/>
  <c r="C13" i="1"/>
  <c r="G13" i="5" s="1"/>
  <c r="B13" i="1"/>
  <c r="E12" i="4"/>
  <c r="C12" i="1"/>
  <c r="G12" i="5" s="1"/>
  <c r="B12" i="1"/>
  <c r="B12" i="4" s="1"/>
  <c r="K12" i="4" s="1"/>
  <c r="E11" i="4"/>
  <c r="C11" i="1"/>
  <c r="G11" i="5" s="1"/>
  <c r="B11" i="1"/>
  <c r="E10" i="4"/>
  <c r="C10" i="1"/>
  <c r="G10" i="5" s="1"/>
  <c r="B10" i="1"/>
  <c r="E9" i="4"/>
  <c r="C9" i="1"/>
  <c r="G9" i="5" s="1"/>
  <c r="B9" i="1"/>
  <c r="E8" i="4"/>
  <c r="C8" i="1"/>
  <c r="G8" i="5" s="1"/>
  <c r="B8" i="1"/>
  <c r="E7" i="4"/>
  <c r="C7" i="1"/>
  <c r="G7" i="5" s="1"/>
  <c r="B7" i="1"/>
  <c r="E6" i="4"/>
  <c r="C6" i="1"/>
  <c r="G6" i="5" s="1"/>
  <c r="B6" i="1"/>
  <c r="B6" i="4" s="1"/>
  <c r="E5" i="4"/>
  <c r="C5" i="1"/>
  <c r="G5" i="5" s="1"/>
  <c r="B5" i="1"/>
  <c r="E4" i="4"/>
  <c r="C4" i="1"/>
  <c r="G4" i="5" s="1"/>
  <c r="B4" i="1"/>
  <c r="B4" i="4" s="1"/>
  <c r="K4" i="4" s="1"/>
  <c r="E3" i="4"/>
  <c r="C3" i="1"/>
  <c r="G3" i="5" s="1"/>
  <c r="B3" i="1"/>
  <c r="E2" i="4"/>
  <c r="DQ227" i="5" l="1"/>
  <c r="DS227" i="5"/>
  <c r="DT227" i="5" s="1"/>
  <c r="DS187" i="5"/>
  <c r="DT187" i="5" s="1"/>
  <c r="DQ187" i="5"/>
  <c r="DQ199" i="5"/>
  <c r="DS199" i="5"/>
  <c r="DT199" i="5" s="1"/>
  <c r="DS162" i="5"/>
  <c r="DT162" i="5" s="1"/>
  <c r="DQ162" i="5"/>
  <c r="DQ148" i="5"/>
  <c r="DS148" i="5"/>
  <c r="DT148" i="5" s="1"/>
  <c r="DS62" i="5"/>
  <c r="DT62" i="5" s="1"/>
  <c r="DQ62" i="5"/>
  <c r="DQ52" i="5"/>
  <c r="DS52" i="5"/>
  <c r="DT52" i="5" s="1"/>
  <c r="DS54" i="5"/>
  <c r="DT54" i="5" s="1"/>
  <c r="DQ54" i="5"/>
  <c r="DS22" i="5"/>
  <c r="DT22" i="5" s="1"/>
  <c r="DQ22" i="5"/>
  <c r="DQ8" i="5"/>
  <c r="DS8" i="5"/>
  <c r="DT8" i="5" s="1"/>
  <c r="DS238" i="5"/>
  <c r="DT238" i="5" s="1"/>
  <c r="DQ238" i="5"/>
  <c r="DQ230" i="5"/>
  <c r="DS230" i="5"/>
  <c r="DT230" i="5" s="1"/>
  <c r="DQ203" i="5"/>
  <c r="DS203" i="5"/>
  <c r="DT203" i="5" s="1"/>
  <c r="DS174" i="5"/>
  <c r="DT174" i="5" s="1"/>
  <c r="DQ174" i="5"/>
  <c r="DS134" i="5"/>
  <c r="DT134" i="5" s="1"/>
  <c r="DQ134" i="5"/>
  <c r="DS124" i="5"/>
  <c r="DT124" i="5" s="1"/>
  <c r="DQ124" i="5"/>
  <c r="DQ128" i="5"/>
  <c r="DS128" i="5"/>
  <c r="DT128" i="5" s="1"/>
  <c r="DS82" i="5"/>
  <c r="DT82" i="5" s="1"/>
  <c r="DQ82" i="5"/>
  <c r="DS14" i="5"/>
  <c r="DT14" i="5" s="1"/>
  <c r="DQ14" i="5"/>
  <c r="DS10" i="5"/>
  <c r="DT10" i="5" s="1"/>
  <c r="DQ10" i="5"/>
  <c r="DS34" i="5"/>
  <c r="DT34" i="5" s="1"/>
  <c r="DQ34" i="5"/>
  <c r="DS58" i="5"/>
  <c r="DT58" i="5" s="1"/>
  <c r="DQ58" i="5"/>
  <c r="DS239" i="5"/>
  <c r="DT239" i="5" s="1"/>
  <c r="DQ239" i="5"/>
  <c r="DQ226" i="5"/>
  <c r="DS226" i="5"/>
  <c r="DT226" i="5" s="1"/>
  <c r="DS158" i="5"/>
  <c r="DT158" i="5" s="1"/>
  <c r="DQ158" i="5"/>
  <c r="DS120" i="5"/>
  <c r="DT120" i="5" s="1"/>
  <c r="DQ120" i="5"/>
  <c r="DS78" i="5"/>
  <c r="DT78" i="5" s="1"/>
  <c r="DQ78" i="5"/>
  <c r="DQ44" i="5"/>
  <c r="DS44" i="5"/>
  <c r="DT44" i="5" s="1"/>
  <c r="DS6" i="5"/>
  <c r="DT6" i="5" s="1"/>
  <c r="DQ6" i="5"/>
  <c r="DS18" i="5"/>
  <c r="DT18" i="5" s="1"/>
  <c r="DQ18" i="5"/>
  <c r="DQ210" i="5"/>
  <c r="DS210" i="5"/>
  <c r="DT210" i="5" s="1"/>
  <c r="DS154" i="5"/>
  <c r="DT154" i="5" s="1"/>
  <c r="DQ154" i="5"/>
  <c r="DS142" i="5"/>
  <c r="DT142" i="5" s="1"/>
  <c r="DQ142" i="5"/>
  <c r="DS116" i="5"/>
  <c r="DT116" i="5" s="1"/>
  <c r="DQ116" i="5"/>
  <c r="DS130" i="5"/>
  <c r="DT130" i="5" s="1"/>
  <c r="DQ130" i="5"/>
  <c r="DS66" i="5"/>
  <c r="DT66" i="5" s="1"/>
  <c r="DQ66" i="5"/>
  <c r="DS5" i="5"/>
  <c r="DT5" i="5" s="1"/>
  <c r="DQ5" i="5"/>
  <c r="ED4" i="5" s="1"/>
  <c r="DS42" i="5"/>
  <c r="DT42" i="5" s="1"/>
  <c r="DQ42" i="5"/>
  <c r="DS179" i="5"/>
  <c r="DT179" i="5" s="1"/>
  <c r="DQ179" i="5"/>
  <c r="DS70" i="5"/>
  <c r="DT70" i="5" s="1"/>
  <c r="DQ70" i="5"/>
  <c r="DS30" i="5"/>
  <c r="DT30" i="5" s="1"/>
  <c r="DQ30" i="5"/>
  <c r="DQ4" i="5"/>
  <c r="DS4" i="5"/>
  <c r="DT4" i="5" s="1"/>
  <c r="ED3" i="5" s="1"/>
  <c r="DS234" i="5"/>
  <c r="DT234" i="5" s="1"/>
  <c r="DQ234" i="5"/>
  <c r="DS228" i="5"/>
  <c r="DT228" i="5" s="1"/>
  <c r="DQ228" i="5"/>
  <c r="DS178" i="5"/>
  <c r="DT178" i="5" s="1"/>
  <c r="DQ178" i="5"/>
  <c r="DS146" i="5"/>
  <c r="DT146" i="5" s="1"/>
  <c r="DQ146" i="5"/>
  <c r="DS46" i="5"/>
  <c r="DT46" i="5" s="1"/>
  <c r="DQ46" i="5"/>
  <c r="DQ48" i="5"/>
  <c r="DS48" i="5"/>
  <c r="DT48" i="5" s="1"/>
  <c r="DZ5" i="5"/>
  <c r="DS243" i="5"/>
  <c r="DT243" i="5" s="1"/>
  <c r="DQ243" i="5"/>
  <c r="DS219" i="5"/>
  <c r="DT219" i="5" s="1"/>
  <c r="DQ219" i="5"/>
  <c r="DQ184" i="5"/>
  <c r="DS184" i="5"/>
  <c r="DT184" i="5" s="1"/>
  <c r="DS74" i="5"/>
  <c r="DT74" i="5" s="1"/>
  <c r="DQ74" i="5"/>
  <c r="DS68" i="5"/>
  <c r="DT68" i="5" s="1"/>
  <c r="DQ68" i="5"/>
  <c r="DS38" i="5"/>
  <c r="DT38" i="5" s="1"/>
  <c r="DQ38" i="5"/>
  <c r="DS26" i="5"/>
  <c r="DT26" i="5" s="1"/>
  <c r="DQ26" i="5"/>
  <c r="DS50" i="5"/>
  <c r="DT50" i="5" s="1"/>
  <c r="DQ50" i="5"/>
  <c r="DQ217" i="5"/>
  <c r="DS217" i="5"/>
  <c r="DT217" i="5" s="1"/>
  <c r="DS211" i="5"/>
  <c r="DT211" i="5" s="1"/>
  <c r="DQ211" i="5"/>
  <c r="DS191" i="5"/>
  <c r="DT191" i="5" s="1"/>
  <c r="DQ191" i="5"/>
  <c r="DS170" i="5"/>
  <c r="DT170" i="5" s="1"/>
  <c r="DQ170" i="5"/>
  <c r="DS138" i="5"/>
  <c r="DT138" i="5" s="1"/>
  <c r="DQ138" i="5"/>
  <c r="W212" i="5"/>
  <c r="X187" i="5"/>
  <c r="BK187" i="5" s="1"/>
  <c r="X246" i="5"/>
  <c r="BK246" i="5" s="1"/>
  <c r="X227" i="5"/>
  <c r="BK227" i="5" s="1"/>
  <c r="X225" i="5"/>
  <c r="BK225" i="5" s="1"/>
  <c r="W216" i="5"/>
  <c r="I238" i="4"/>
  <c r="I234" i="4"/>
  <c r="I226" i="4"/>
  <c r="U228" i="5"/>
  <c r="I232" i="4"/>
  <c r="I230" i="4"/>
  <c r="I198" i="4"/>
  <c r="L198" i="4" s="1"/>
  <c r="W235" i="5"/>
  <c r="W215" i="5"/>
  <c r="X213" i="5"/>
  <c r="BK213" i="5" s="1"/>
  <c r="X206" i="5"/>
  <c r="BK206" i="5" s="1"/>
  <c r="W201" i="5"/>
  <c r="X240" i="5"/>
  <c r="BK240" i="5" s="1"/>
  <c r="X238" i="5"/>
  <c r="BK238" i="5" s="1"/>
  <c r="X219" i="5"/>
  <c r="BK219" i="5" s="1"/>
  <c r="W210" i="5"/>
  <c r="W207" i="5"/>
  <c r="X245" i="5"/>
  <c r="BK245" i="5" s="1"/>
  <c r="W244" i="5"/>
  <c r="W239" i="5"/>
  <c r="X232" i="5"/>
  <c r="BK232" i="5" s="1"/>
  <c r="X230" i="5"/>
  <c r="BK230" i="5" s="1"/>
  <c r="X205" i="5"/>
  <c r="BK205" i="5" s="1"/>
  <c r="W204" i="5"/>
  <c r="X200" i="5"/>
  <c r="BK200" i="5" s="1"/>
  <c r="X198" i="5"/>
  <c r="BK198" i="5" s="1"/>
  <c r="X185" i="5"/>
  <c r="BK185" i="5" s="1"/>
  <c r="W242" i="5"/>
  <c r="X237" i="5"/>
  <c r="BK237" i="5" s="1"/>
  <c r="W236" i="5"/>
  <c r="W231" i="5"/>
  <c r="X217" i="5"/>
  <c r="BK217" i="5" s="1"/>
  <c r="X211" i="5"/>
  <c r="BK211" i="5" s="1"/>
  <c r="W202" i="5"/>
  <c r="W199" i="5"/>
  <c r="X192" i="5"/>
  <c r="BK192" i="5" s="1"/>
  <c r="W234" i="5"/>
  <c r="X229" i="5"/>
  <c r="BK229" i="5" s="1"/>
  <c r="X224" i="5"/>
  <c r="BK224" i="5" s="1"/>
  <c r="X222" i="5"/>
  <c r="BK222" i="5" s="1"/>
  <c r="X197" i="5"/>
  <c r="BK197" i="5" s="1"/>
  <c r="W196" i="5"/>
  <c r="W194" i="5"/>
  <c r="W191" i="5"/>
  <c r="W190" i="5"/>
  <c r="W218" i="5"/>
  <c r="X243" i="5"/>
  <c r="BK243" i="5" s="1"/>
  <c r="X241" i="5"/>
  <c r="BK241" i="5" s="1"/>
  <c r="W228" i="5"/>
  <c r="W223" i="5"/>
  <c r="X209" i="5"/>
  <c r="BK209" i="5" s="1"/>
  <c r="X203" i="5"/>
  <c r="BK203" i="5" s="1"/>
  <c r="X195" i="5"/>
  <c r="BK195" i="5" s="1"/>
  <c r="X184" i="5"/>
  <c r="BK184" i="5" s="1"/>
  <c r="W183" i="5"/>
  <c r="X233" i="5"/>
  <c r="BK233" i="5" s="1"/>
  <c r="W226" i="5"/>
  <c r="X221" i="5"/>
  <c r="BK221" i="5" s="1"/>
  <c r="W220" i="5"/>
  <c r="X214" i="5"/>
  <c r="BK214" i="5" s="1"/>
  <c r="X189" i="5"/>
  <c r="BK189" i="5" s="1"/>
  <c r="W188" i="5"/>
  <c r="W186" i="5"/>
  <c r="V197" i="5"/>
  <c r="U197" i="5"/>
  <c r="I242" i="4"/>
  <c r="I196" i="4"/>
  <c r="L196" i="4" s="1"/>
  <c r="U237" i="5"/>
  <c r="V237" i="5"/>
  <c r="I240" i="4"/>
  <c r="I228" i="4"/>
  <c r="U223" i="5"/>
  <c r="V190" i="5"/>
  <c r="U191" i="5"/>
  <c r="V191" i="5"/>
  <c r="I236" i="4"/>
  <c r="I225" i="4"/>
  <c r="U219" i="5"/>
  <c r="V219" i="5"/>
  <c r="U199" i="5"/>
  <c r="V199" i="5"/>
  <c r="U235" i="5"/>
  <c r="V221" i="5"/>
  <c r="V183" i="5"/>
  <c r="I217" i="4"/>
  <c r="L217" i="4" s="1"/>
  <c r="O217" i="4" s="1"/>
  <c r="U229" i="5"/>
  <c r="V229" i="5"/>
  <c r="U195" i="5"/>
  <c r="U189" i="5"/>
  <c r="V189" i="5"/>
  <c r="U206" i="5"/>
  <c r="V206" i="5"/>
  <c r="U225" i="5"/>
  <c r="U220" i="5"/>
  <c r="U218" i="5"/>
  <c r="U233" i="5"/>
  <c r="U185" i="5"/>
  <c r="U226" i="5"/>
  <c r="U208" i="5"/>
  <c r="U216" i="5"/>
  <c r="U234" i="5"/>
  <c r="U194" i="5"/>
  <c r="U202" i="5"/>
  <c r="U184" i="5"/>
  <c r="Y236" i="5"/>
  <c r="Z236" i="5"/>
  <c r="M246" i="5"/>
  <c r="C247" i="15"/>
  <c r="M242" i="5"/>
  <c r="C243" i="15"/>
  <c r="CM243" i="15" s="1"/>
  <c r="M238" i="5"/>
  <c r="C239" i="15"/>
  <c r="M234" i="5"/>
  <c r="C235" i="15"/>
  <c r="M230" i="5"/>
  <c r="C231" i="15"/>
  <c r="M226" i="5"/>
  <c r="C227" i="15"/>
  <c r="J227" i="15" s="1"/>
  <c r="M222" i="5"/>
  <c r="Y222" i="5" s="1"/>
  <c r="C223" i="15"/>
  <c r="M218" i="5"/>
  <c r="C219" i="15"/>
  <c r="M214" i="5"/>
  <c r="C215" i="15"/>
  <c r="M210" i="5"/>
  <c r="C211" i="15"/>
  <c r="M206" i="5"/>
  <c r="C207" i="15"/>
  <c r="M202" i="5"/>
  <c r="C203" i="15"/>
  <c r="M198" i="5"/>
  <c r="C199" i="15"/>
  <c r="M194" i="5"/>
  <c r="C195" i="15"/>
  <c r="U195" i="15" s="1"/>
  <c r="M190" i="5"/>
  <c r="C191" i="15"/>
  <c r="M186" i="5"/>
  <c r="C187" i="15"/>
  <c r="T169" i="4"/>
  <c r="T120" i="4"/>
  <c r="C155" i="15"/>
  <c r="M142" i="5"/>
  <c r="M110" i="5"/>
  <c r="M78" i="5"/>
  <c r="M46" i="5"/>
  <c r="M14" i="5"/>
  <c r="W229" i="4"/>
  <c r="D226" i="4"/>
  <c r="T203" i="4"/>
  <c r="D202" i="4"/>
  <c r="T199" i="4"/>
  <c r="W195" i="4"/>
  <c r="W191" i="4"/>
  <c r="W187" i="4"/>
  <c r="EU242" i="15"/>
  <c r="DY242" i="15"/>
  <c r="DD242" i="15"/>
  <c r="CA242" i="15"/>
  <c r="AR242" i="15"/>
  <c r="J242" i="15"/>
  <c r="D240" i="15"/>
  <c r="AN240" i="15"/>
  <c r="BS240" i="15"/>
  <c r="DA240" i="15"/>
  <c r="DZ240" i="15"/>
  <c r="FB240" i="15"/>
  <c r="FC240" i="15" s="1"/>
  <c r="O240" i="15"/>
  <c r="AR240" i="15"/>
  <c r="CC240" i="15"/>
  <c r="DD240" i="15"/>
  <c r="EE240" i="15"/>
  <c r="Q240" i="15"/>
  <c r="BE240" i="15"/>
  <c r="CZ240" i="15"/>
  <c r="EM240" i="15"/>
  <c r="R240" i="15"/>
  <c r="BM240" i="15"/>
  <c r="DB240" i="15"/>
  <c r="EN240" i="15"/>
  <c r="Z240" i="15"/>
  <c r="BP240" i="15"/>
  <c r="DL240" i="15"/>
  <c r="EO240" i="15"/>
  <c r="AP240" i="15"/>
  <c r="CL240" i="15"/>
  <c r="DQ240" i="15"/>
  <c r="P198" i="5"/>
  <c r="D150" i="4"/>
  <c r="W150" i="4" s="1"/>
  <c r="V168" i="4"/>
  <c r="N168" i="5" s="1"/>
  <c r="V108" i="4"/>
  <c r="N108" i="5" s="1"/>
  <c r="M146" i="5"/>
  <c r="M114" i="5"/>
  <c r="M82" i="5"/>
  <c r="M50" i="5"/>
  <c r="M18" i="5"/>
  <c r="D238" i="4"/>
  <c r="W235" i="4"/>
  <c r="V229" i="4"/>
  <c r="N229" i="5" s="1"/>
  <c r="D214" i="4"/>
  <c r="D198" i="4"/>
  <c r="W196" i="4"/>
  <c r="T195" i="4"/>
  <c r="D194" i="4"/>
  <c r="W192" i="4"/>
  <c r="T191" i="4"/>
  <c r="D190" i="4"/>
  <c r="T187" i="4"/>
  <c r="D186" i="4"/>
  <c r="ER242" i="15"/>
  <c r="DW242" i="15"/>
  <c r="DA242" i="15"/>
  <c r="BV242" i="15"/>
  <c r="AN242" i="15"/>
  <c r="EX240" i="15"/>
  <c r="CD240" i="15"/>
  <c r="D238" i="15"/>
  <c r="AW238" i="15"/>
  <c r="CL238" i="15"/>
  <c r="EB238" i="15"/>
  <c r="T238" i="15"/>
  <c r="BM238" i="15"/>
  <c r="DB238" i="15"/>
  <c r="ER238" i="15"/>
  <c r="Y238" i="15"/>
  <c r="CD238" i="15"/>
  <c r="DZ238" i="15"/>
  <c r="Z238" i="15"/>
  <c r="CF238" i="15"/>
  <c r="EP238" i="15"/>
  <c r="AO238" i="15"/>
  <c r="CK238" i="15"/>
  <c r="EW238" i="15"/>
  <c r="BH238" i="15"/>
  <c r="DI238" i="15"/>
  <c r="M174" i="5"/>
  <c r="W241" i="4"/>
  <c r="V235" i="4"/>
  <c r="N235" i="5" s="1"/>
  <c r="D222" i="4"/>
  <c r="W222" i="4" s="1"/>
  <c r="D206" i="4"/>
  <c r="D242" i="15"/>
  <c r="Q242" i="15"/>
  <c r="AE242" i="15"/>
  <c r="AP242" i="15"/>
  <c r="BD242" i="15"/>
  <c r="BP242" i="15"/>
  <c r="CC242" i="15"/>
  <c r="CQ242" i="15"/>
  <c r="H242" i="15"/>
  <c r="T242" i="15"/>
  <c r="AG242" i="15"/>
  <c r="AU242" i="15"/>
  <c r="BF242" i="15"/>
  <c r="BT242" i="15"/>
  <c r="CF242" i="15"/>
  <c r="CS242" i="15"/>
  <c r="O242" i="15"/>
  <c r="AF242" i="15"/>
  <c r="AW242" i="15"/>
  <c r="BM242" i="15"/>
  <c r="CD242" i="15"/>
  <c r="CV242" i="15"/>
  <c r="DG242" i="15"/>
  <c r="DQ242" i="15"/>
  <c r="EB242" i="15"/>
  <c r="EM242" i="15"/>
  <c r="EW242" i="15"/>
  <c r="P242" i="15"/>
  <c r="AH242" i="15"/>
  <c r="AX242" i="15"/>
  <c r="BN242" i="15"/>
  <c r="CI242" i="15"/>
  <c r="CW242" i="15"/>
  <c r="DH242" i="15"/>
  <c r="DR242" i="15"/>
  <c r="EC242" i="15"/>
  <c r="EN242" i="15"/>
  <c r="EX242" i="15"/>
  <c r="R242" i="15"/>
  <c r="AJ242" i="15"/>
  <c r="AZ242" i="15"/>
  <c r="BS242" i="15"/>
  <c r="CJ242" i="15"/>
  <c r="CY242" i="15"/>
  <c r="DI242" i="15"/>
  <c r="DT242" i="15"/>
  <c r="EE242" i="15"/>
  <c r="EO242" i="15"/>
  <c r="FB242" i="15"/>
  <c r="FC242" i="15" s="1"/>
  <c r="Y241" i="5" s="1"/>
  <c r="I242" i="15"/>
  <c r="Y242" i="15"/>
  <c r="AO242" i="15"/>
  <c r="BH242" i="15"/>
  <c r="BX242" i="15"/>
  <c r="CN242" i="15"/>
  <c r="DB242" i="15"/>
  <c r="DM242" i="15"/>
  <c r="DX242" i="15"/>
  <c r="EH242" i="15"/>
  <c r="ES242" i="15"/>
  <c r="W219" i="4"/>
  <c r="C147" i="15"/>
  <c r="C131" i="15"/>
  <c r="C91" i="15"/>
  <c r="C67" i="15"/>
  <c r="C35" i="15"/>
  <c r="M118" i="5"/>
  <c r="M22" i="5"/>
  <c r="D126" i="4"/>
  <c r="W126" i="4" s="1"/>
  <c r="D94" i="4"/>
  <c r="W94" i="4" s="1"/>
  <c r="D86" i="4"/>
  <c r="W86" i="4" s="1"/>
  <c r="D62" i="4"/>
  <c r="D54" i="4"/>
  <c r="D30" i="4"/>
  <c r="D178" i="4"/>
  <c r="W178" i="4" s="1"/>
  <c r="D162" i="4"/>
  <c r="D154" i="4"/>
  <c r="W154" i="4" s="1"/>
  <c r="M122" i="5"/>
  <c r="M58" i="5"/>
  <c r="M26" i="5"/>
  <c r="P209" i="5"/>
  <c r="V241" i="4"/>
  <c r="N241" i="5" s="1"/>
  <c r="D234" i="4"/>
  <c r="W231" i="4"/>
  <c r="W216" i="4"/>
  <c r="W208" i="4"/>
  <c r="W201" i="4"/>
  <c r="W244" i="4"/>
  <c r="D245" i="15"/>
  <c r="I245" i="15"/>
  <c r="U245" i="15"/>
  <c r="AG245" i="15"/>
  <c r="AS245" i="15"/>
  <c r="BG245" i="15"/>
  <c r="BR245" i="15"/>
  <c r="CE245" i="15"/>
  <c r="CP245" i="15"/>
  <c r="DC245" i="15"/>
  <c r="DN245" i="15"/>
  <c r="EA245" i="15"/>
  <c r="EN245" i="15"/>
  <c r="L245" i="15"/>
  <c r="X245" i="15"/>
  <c r="AK245" i="15"/>
  <c r="AW245" i="15"/>
  <c r="BI245" i="15"/>
  <c r="BU245" i="15"/>
  <c r="CG245" i="15"/>
  <c r="CS245" i="15"/>
  <c r="DE245" i="15"/>
  <c r="DS245" i="15"/>
  <c r="ED245" i="15"/>
  <c r="EQ245" i="15"/>
  <c r="E245" i="15"/>
  <c r="Q245" i="15"/>
  <c r="AC245" i="15"/>
  <c r="AO245" i="15"/>
  <c r="BA245" i="15"/>
  <c r="BM245" i="15"/>
  <c r="BY245" i="15"/>
  <c r="CM245" i="15"/>
  <c r="CX245" i="15"/>
  <c r="DK245" i="15"/>
  <c r="DV245" i="15"/>
  <c r="EI245" i="15"/>
  <c r="ET245" i="15"/>
  <c r="D244" i="15"/>
  <c r="O244" i="15"/>
  <c r="Y244" i="15"/>
  <c r="AJ244" i="15"/>
  <c r="AU244" i="15"/>
  <c r="BE244" i="15"/>
  <c r="BP244" i="15"/>
  <c r="CA244" i="15"/>
  <c r="CK244" i="15"/>
  <c r="CV244" i="15"/>
  <c r="DG244" i="15"/>
  <c r="DQ244" i="15"/>
  <c r="EB244" i="15"/>
  <c r="EM244" i="15"/>
  <c r="EW244" i="15"/>
  <c r="E244" i="15"/>
  <c r="P244" i="15"/>
  <c r="Z244" i="15"/>
  <c r="AK244" i="15"/>
  <c r="AV244" i="15"/>
  <c r="BF244" i="15"/>
  <c r="BQ244" i="15"/>
  <c r="CB244" i="15"/>
  <c r="CL244" i="15"/>
  <c r="G244" i="15"/>
  <c r="Q244" i="15"/>
  <c r="AB244" i="15"/>
  <c r="AM244" i="15"/>
  <c r="AW244" i="15"/>
  <c r="BH244" i="15"/>
  <c r="BS244" i="15"/>
  <c r="CC244" i="15"/>
  <c r="CN244" i="15"/>
  <c r="CY244" i="15"/>
  <c r="DI244" i="15"/>
  <c r="DT244" i="15"/>
  <c r="EE244" i="15"/>
  <c r="EO244" i="15"/>
  <c r="FB244" i="15"/>
  <c r="FC244" i="15" s="1"/>
  <c r="Y243" i="5" s="1"/>
  <c r="J244" i="15"/>
  <c r="U244" i="15"/>
  <c r="AF244" i="15"/>
  <c r="AP244" i="15"/>
  <c r="BA244" i="15"/>
  <c r="BL244" i="15"/>
  <c r="BV244" i="15"/>
  <c r="CG244" i="15"/>
  <c r="CR244" i="15"/>
  <c r="DB244" i="15"/>
  <c r="DM244" i="15"/>
  <c r="DX244" i="15"/>
  <c r="EH244" i="15"/>
  <c r="ES244" i="15"/>
  <c r="EK242" i="15"/>
  <c r="DP242" i="15"/>
  <c r="CT242" i="15"/>
  <c r="BL242" i="15"/>
  <c r="AB242" i="15"/>
  <c r="EB240" i="15"/>
  <c r="BD240" i="15"/>
  <c r="DA238" i="15"/>
  <c r="T219" i="4"/>
  <c r="T157" i="4"/>
  <c r="W236" i="4"/>
  <c r="D218" i="4"/>
  <c r="V216" i="4"/>
  <c r="N216" i="5" s="1"/>
  <c r="D210" i="4"/>
  <c r="V208" i="4"/>
  <c r="N208" i="5" s="1"/>
  <c r="T201" i="4"/>
  <c r="W197" i="4"/>
  <c r="W193" i="4"/>
  <c r="W189" i="4"/>
  <c r="W185" i="4"/>
  <c r="D246" i="4"/>
  <c r="V244" i="4"/>
  <c r="N244" i="5" s="1"/>
  <c r="EJ242" i="15"/>
  <c r="DO242" i="15"/>
  <c r="CR242" i="15"/>
  <c r="BK242" i="15"/>
  <c r="Z242" i="15"/>
  <c r="P242" i="5"/>
  <c r="P218" i="5"/>
  <c r="C99" i="15"/>
  <c r="C183" i="15"/>
  <c r="T182" i="4"/>
  <c r="V156" i="4"/>
  <c r="N156" i="5" s="1"/>
  <c r="P186" i="5"/>
  <c r="D230" i="4"/>
  <c r="T197" i="4"/>
  <c r="T193" i="4"/>
  <c r="T189" i="4"/>
  <c r="T185" i="4"/>
  <c r="K247" i="15"/>
  <c r="Y244" i="5"/>
  <c r="Z244" i="5"/>
  <c r="EG242" i="15"/>
  <c r="DL242" i="15"/>
  <c r="CL242" i="15"/>
  <c r="BE242" i="15"/>
  <c r="X242" i="15"/>
  <c r="DP240" i="15"/>
  <c r="AF240" i="15"/>
  <c r="P240" i="15"/>
  <c r="I237" i="15"/>
  <c r="H237" i="15"/>
  <c r="U237" i="15"/>
  <c r="AI237" i="15"/>
  <c r="AT237" i="15"/>
  <c r="BH237" i="15"/>
  <c r="BT237" i="15"/>
  <c r="CG237" i="15"/>
  <c r="CR237" i="15"/>
  <c r="DC237" i="15"/>
  <c r="DM237" i="15"/>
  <c r="DX237" i="15"/>
  <c r="EI237" i="15"/>
  <c r="ES237" i="15"/>
  <c r="L237" i="15"/>
  <c r="X237" i="15"/>
  <c r="AK237" i="15"/>
  <c r="AY237" i="15"/>
  <c r="BJ237" i="15"/>
  <c r="BX237" i="15"/>
  <c r="CJ237" i="15"/>
  <c r="CU237" i="15"/>
  <c r="DE237" i="15"/>
  <c r="DP237" i="15"/>
  <c r="EA237" i="15"/>
  <c r="EK237" i="15"/>
  <c r="EV237" i="15"/>
  <c r="BM236" i="15"/>
  <c r="DI230" i="15"/>
  <c r="AM230" i="15"/>
  <c r="F222" i="15"/>
  <c r="AD222" i="15"/>
  <c r="BB222" i="15"/>
  <c r="BZ222" i="15"/>
  <c r="CX222" i="15"/>
  <c r="DY222" i="15"/>
  <c r="EU222" i="15"/>
  <c r="I222" i="15"/>
  <c r="AG222" i="15"/>
  <c r="BE222" i="15"/>
  <c r="CC222" i="15"/>
  <c r="DC222" i="15"/>
  <c r="EA222" i="15"/>
  <c r="EW222" i="15"/>
  <c r="N222" i="15"/>
  <c r="AL222" i="15"/>
  <c r="BM222" i="15"/>
  <c r="CK222" i="15"/>
  <c r="DI222" i="15"/>
  <c r="EG222" i="15"/>
  <c r="Q222" i="15"/>
  <c r="AQ222" i="15"/>
  <c r="BO222" i="15"/>
  <c r="CM222" i="15"/>
  <c r="DK222" i="15"/>
  <c r="EI222" i="15"/>
  <c r="V222" i="15"/>
  <c r="AT222" i="15"/>
  <c r="BR222" i="15"/>
  <c r="CP222" i="15"/>
  <c r="DN222" i="15"/>
  <c r="EL222" i="15"/>
  <c r="Q220" i="15"/>
  <c r="AM220" i="15"/>
  <c r="BG220" i="15"/>
  <c r="BX220" i="15"/>
  <c r="CP220" i="15"/>
  <c r="DF220" i="15"/>
  <c r="DY220" i="15"/>
  <c r="EO220" i="15"/>
  <c r="T220" i="15"/>
  <c r="AO220" i="15"/>
  <c r="BJ220" i="15"/>
  <c r="BZ220" i="15"/>
  <c r="CS220" i="15"/>
  <c r="DI220" i="15"/>
  <c r="DZ220" i="15"/>
  <c r="EQ220" i="15"/>
  <c r="W220" i="15"/>
  <c r="AW220" i="15"/>
  <c r="BU220" i="15"/>
  <c r="CT220" i="15"/>
  <c r="DO220" i="15"/>
  <c r="EJ220" i="15"/>
  <c r="AA220" i="15"/>
  <c r="AZ220" i="15"/>
  <c r="BW220" i="15"/>
  <c r="CU220" i="15"/>
  <c r="DQ220" i="15"/>
  <c r="EL220" i="15"/>
  <c r="D220" i="15"/>
  <c r="AD220" i="15"/>
  <c r="BC220" i="15"/>
  <c r="CE220" i="15"/>
  <c r="DA220" i="15"/>
  <c r="DV220" i="15"/>
  <c r="EU220" i="15"/>
  <c r="G220" i="15"/>
  <c r="AG220" i="15"/>
  <c r="BM220" i="15"/>
  <c r="CH220" i="15"/>
  <c r="DC220" i="15"/>
  <c r="EA220" i="15"/>
  <c r="EW220" i="15"/>
  <c r="K220" i="15"/>
  <c r="AJ220" i="15"/>
  <c r="BN220" i="15"/>
  <c r="CI220" i="15"/>
  <c r="DD220" i="15"/>
  <c r="ED220" i="15"/>
  <c r="L208" i="15"/>
  <c r="AB208" i="15"/>
  <c r="AQ208" i="15"/>
  <c r="BF208" i="15"/>
  <c r="BT208" i="15"/>
  <c r="CH208" i="15"/>
  <c r="CW208" i="15"/>
  <c r="DL208" i="15"/>
  <c r="EA208" i="15"/>
  <c r="EO208" i="15"/>
  <c r="M208" i="15"/>
  <c r="AD208" i="15"/>
  <c r="AR208" i="15"/>
  <c r="BG208" i="15"/>
  <c r="BV208" i="15"/>
  <c r="CK208" i="15"/>
  <c r="CZ208" i="15"/>
  <c r="DM208" i="15"/>
  <c r="EB208" i="15"/>
  <c r="EQ208" i="15"/>
  <c r="Q208" i="15"/>
  <c r="AF208" i="15"/>
  <c r="AT208" i="15"/>
  <c r="BI208" i="15"/>
  <c r="BX208" i="15"/>
  <c r="CL208" i="15"/>
  <c r="DA208" i="15"/>
  <c r="DP208" i="15"/>
  <c r="ED208" i="15"/>
  <c r="ES208" i="15"/>
  <c r="F208" i="15"/>
  <c r="V208" i="15"/>
  <c r="AK208" i="15"/>
  <c r="AZ208" i="15"/>
  <c r="BO208" i="15"/>
  <c r="CC208" i="15"/>
  <c r="CR208" i="15"/>
  <c r="DF208" i="15"/>
  <c r="DU208" i="15"/>
  <c r="EJ208" i="15"/>
  <c r="EX208" i="15"/>
  <c r="U208" i="15"/>
  <c r="AX208" i="15"/>
  <c r="CB208" i="15"/>
  <c r="DD208" i="15"/>
  <c r="EH208" i="15"/>
  <c r="Y208" i="15"/>
  <c r="BA208" i="15"/>
  <c r="CE208" i="15"/>
  <c r="DI208" i="15"/>
  <c r="EK208" i="15"/>
  <c r="Z208" i="15"/>
  <c r="BD208" i="15"/>
  <c r="CG208" i="15"/>
  <c r="DJ208" i="15"/>
  <c r="EN208" i="15"/>
  <c r="D208" i="15"/>
  <c r="AI208" i="15"/>
  <c r="BM208" i="15"/>
  <c r="CP208" i="15"/>
  <c r="DS208" i="15"/>
  <c r="EW208" i="15"/>
  <c r="H208" i="15"/>
  <c r="AN208" i="15"/>
  <c r="BP208" i="15"/>
  <c r="CT208" i="15"/>
  <c r="DV208" i="15"/>
  <c r="FB208" i="15"/>
  <c r="FC208" i="15" s="1"/>
  <c r="S208" i="15"/>
  <c r="CU208" i="15"/>
  <c r="AH208" i="15"/>
  <c r="DC208" i="15"/>
  <c r="AO208" i="15"/>
  <c r="DR208" i="15"/>
  <c r="AW208" i="15"/>
  <c r="DY208" i="15"/>
  <c r="BJ208" i="15"/>
  <c r="EF208" i="15"/>
  <c r="BR208" i="15"/>
  <c r="ET208" i="15"/>
  <c r="EW237" i="15"/>
  <c r="EG237" i="15"/>
  <c r="DT237" i="15"/>
  <c r="DF237" i="15"/>
  <c r="CP237" i="15"/>
  <c r="CB237" i="15"/>
  <c r="BL237" i="15"/>
  <c r="AS237" i="15"/>
  <c r="AC237" i="15"/>
  <c r="M237" i="15"/>
  <c r="DY236" i="15"/>
  <c r="E233" i="15"/>
  <c r="Y233" i="15"/>
  <c r="AX233" i="15"/>
  <c r="BZ233" i="15"/>
  <c r="DA233" i="15"/>
  <c r="DV233" i="15"/>
  <c r="ET233" i="15"/>
  <c r="Z233" i="15"/>
  <c r="BE233" i="15"/>
  <c r="CC233" i="15"/>
  <c r="DB233" i="15"/>
  <c r="EB233" i="15"/>
  <c r="EV233" i="15"/>
  <c r="D233" i="15"/>
  <c r="AI233" i="15"/>
  <c r="BH233" i="15"/>
  <c r="CI233" i="15"/>
  <c r="DJ233" i="15"/>
  <c r="EE233" i="15"/>
  <c r="G233" i="15"/>
  <c r="AJ233" i="15"/>
  <c r="BO233" i="15"/>
  <c r="CL233" i="15"/>
  <c r="DK233" i="15"/>
  <c r="EK233" i="15"/>
  <c r="M233" i="15"/>
  <c r="AM233" i="15"/>
  <c r="BP233" i="15"/>
  <c r="CQ233" i="15"/>
  <c r="DM233" i="15"/>
  <c r="EL233" i="15"/>
  <c r="CJ230" i="15"/>
  <c r="D229" i="15"/>
  <c r="AU229" i="15"/>
  <c r="CA229" i="15"/>
  <c r="DD229" i="15"/>
  <c r="EI229" i="15"/>
  <c r="L229" i="15"/>
  <c r="BC229" i="15"/>
  <c r="CG229" i="15"/>
  <c r="DG229" i="15"/>
  <c r="EJ229" i="15"/>
  <c r="W229" i="15"/>
  <c r="BM229" i="15"/>
  <c r="CL229" i="15"/>
  <c r="DO229" i="15"/>
  <c r="ES229" i="15"/>
  <c r="Z229" i="15"/>
  <c r="BN229" i="15"/>
  <c r="CS229" i="15"/>
  <c r="DR229" i="15"/>
  <c r="EU229" i="15"/>
  <c r="AH229" i="15"/>
  <c r="BP229" i="15"/>
  <c r="CT229" i="15"/>
  <c r="DY229" i="15"/>
  <c r="EX229" i="15"/>
  <c r="DF222" i="15"/>
  <c r="AW222" i="15"/>
  <c r="DK220" i="15"/>
  <c r="AT220" i="15"/>
  <c r="I214" i="15"/>
  <c r="O214" i="15"/>
  <c r="AO214" i="15"/>
  <c r="BN214" i="15"/>
  <c r="CM214" i="15"/>
  <c r="DH214" i="15"/>
  <c r="DY214" i="15"/>
  <c r="EP214" i="15"/>
  <c r="S214" i="15"/>
  <c r="AR214" i="15"/>
  <c r="BS214" i="15"/>
  <c r="CS214" i="15"/>
  <c r="DK214" i="15"/>
  <c r="EB214" i="15"/>
  <c r="W214" i="15"/>
  <c r="BE214" i="15"/>
  <c r="CI214" i="15"/>
  <c r="DO214" i="15"/>
  <c r="EI214" i="15"/>
  <c r="AA214" i="15"/>
  <c r="BF214" i="15"/>
  <c r="CQ214" i="15"/>
  <c r="DP214" i="15"/>
  <c r="EJ214" i="15"/>
  <c r="AE214" i="15"/>
  <c r="BH214" i="15"/>
  <c r="CU214" i="15"/>
  <c r="DR214" i="15"/>
  <c r="EN214" i="15"/>
  <c r="D214" i="15"/>
  <c r="AI214" i="15"/>
  <c r="BV214" i="15"/>
  <c r="DA214" i="15"/>
  <c r="DW214" i="15"/>
  <c r="EU214" i="15"/>
  <c r="G214" i="15"/>
  <c r="AQ214" i="15"/>
  <c r="CA214" i="15"/>
  <c r="DC214" i="15"/>
  <c r="DZ214" i="15"/>
  <c r="EV214" i="15"/>
  <c r="J214" i="15"/>
  <c r="CY214" i="15"/>
  <c r="FB214" i="15"/>
  <c r="FC214" i="15" s="1"/>
  <c r="Z213" i="5" s="1"/>
  <c r="R214" i="15"/>
  <c r="DD214" i="15"/>
  <c r="AG214" i="15"/>
  <c r="DJ214" i="15"/>
  <c r="AW214" i="15"/>
  <c r="DT214" i="15"/>
  <c r="AZ214" i="15"/>
  <c r="EF214" i="15"/>
  <c r="BP214" i="15"/>
  <c r="EG214" i="15"/>
  <c r="F236" i="15"/>
  <c r="AR236" i="15"/>
  <c r="DZ236" i="15"/>
  <c r="BN236" i="15"/>
  <c r="EW236" i="15"/>
  <c r="F230" i="15"/>
  <c r="E230" i="15"/>
  <c r="AI230" i="15"/>
  <c r="BI230" i="15"/>
  <c r="CK230" i="15"/>
  <c r="DP230" i="15"/>
  <c r="EO230" i="15"/>
  <c r="G230" i="15"/>
  <c r="AK230" i="15"/>
  <c r="BO230" i="15"/>
  <c r="CO230" i="15"/>
  <c r="DQ230" i="15"/>
  <c r="EV230" i="15"/>
  <c r="O230" i="15"/>
  <c r="AT230" i="15"/>
  <c r="BS230" i="15"/>
  <c r="CW230" i="15"/>
  <c r="EA230" i="15"/>
  <c r="Q230" i="15"/>
  <c r="AU230" i="15"/>
  <c r="BZ230" i="15"/>
  <c r="CY230" i="15"/>
  <c r="EC230" i="15"/>
  <c r="X230" i="15"/>
  <c r="AW230" i="15"/>
  <c r="CA230" i="15"/>
  <c r="DF230" i="15"/>
  <c r="EE230" i="15"/>
  <c r="AI222" i="15"/>
  <c r="AP221" i="15"/>
  <c r="BK221" i="15"/>
  <c r="DB221" i="15"/>
  <c r="DW221" i="15"/>
  <c r="ES221" i="15"/>
  <c r="AQ220" i="15"/>
  <c r="ER237" i="15"/>
  <c r="ED237" i="15"/>
  <c r="DQ237" i="15"/>
  <c r="DA237" i="15"/>
  <c r="CN237" i="15"/>
  <c r="BY237" i="15"/>
  <c r="BG237" i="15"/>
  <c r="AQ237" i="15"/>
  <c r="AA237" i="15"/>
  <c r="F237" i="15"/>
  <c r="DB236" i="15"/>
  <c r="EM230" i="15"/>
  <c r="BQ230" i="15"/>
  <c r="N225" i="15"/>
  <c r="P225" i="15"/>
  <c r="ED225" i="15"/>
  <c r="AT225" i="15"/>
  <c r="EN225" i="15"/>
  <c r="BG225" i="15"/>
  <c r="CJ225" i="15"/>
  <c r="CM225" i="15"/>
  <c r="CS222" i="15"/>
  <c r="AA222" i="15"/>
  <c r="CM220" i="15"/>
  <c r="AB220" i="15"/>
  <c r="CN208" i="15"/>
  <c r="Y224" i="15"/>
  <c r="M231" i="15"/>
  <c r="EU224" i="15"/>
  <c r="EH224" i="15"/>
  <c r="DS224" i="15"/>
  <c r="DD224" i="15"/>
  <c r="CQ224" i="15"/>
  <c r="CC224" i="15"/>
  <c r="BH224" i="15"/>
  <c r="AP224" i="15"/>
  <c r="T224" i="15"/>
  <c r="E217" i="15"/>
  <c r="O217" i="15"/>
  <c r="AA217" i="15"/>
  <c r="AK217" i="15"/>
  <c r="AU217" i="15"/>
  <c r="BG217" i="15"/>
  <c r="BQ217" i="15"/>
  <c r="CA217" i="15"/>
  <c r="CM217" i="15"/>
  <c r="CW217" i="15"/>
  <c r="DG217" i="15"/>
  <c r="DS217" i="15"/>
  <c r="EB217" i="15"/>
  <c r="EK217" i="15"/>
  <c r="ET217" i="15"/>
  <c r="F217" i="15"/>
  <c r="P217" i="15"/>
  <c r="AB217" i="15"/>
  <c r="AL217" i="15"/>
  <c r="AV217" i="15"/>
  <c r="BH217" i="15"/>
  <c r="BR217" i="15"/>
  <c r="CB217" i="15"/>
  <c r="CN217" i="15"/>
  <c r="CX217" i="15"/>
  <c r="DH217" i="15"/>
  <c r="DT217" i="15"/>
  <c r="EC217" i="15"/>
  <c r="EL217" i="15"/>
  <c r="EU217" i="15"/>
  <c r="H217" i="15"/>
  <c r="T217" i="15"/>
  <c r="AD217" i="15"/>
  <c r="AN217" i="15"/>
  <c r="AZ217" i="15"/>
  <c r="BJ217" i="15"/>
  <c r="K217" i="15"/>
  <c r="U217" i="15"/>
  <c r="AE217" i="15"/>
  <c r="AQ217" i="15"/>
  <c r="EI213" i="15"/>
  <c r="CM213" i="15"/>
  <c r="AA213" i="15"/>
  <c r="EX234" i="15"/>
  <c r="DR234" i="15"/>
  <c r="CL234" i="15"/>
  <c r="BF234" i="15"/>
  <c r="Z234" i="15"/>
  <c r="FB226" i="15"/>
  <c r="FC226" i="15" s="1"/>
  <c r="Y225" i="5" s="1"/>
  <c r="EJ226" i="15"/>
  <c r="DU226" i="15"/>
  <c r="DI226" i="15"/>
  <c r="CT226" i="15"/>
  <c r="CE226" i="15"/>
  <c r="BQ226" i="15"/>
  <c r="BC226" i="15"/>
  <c r="AO226" i="15"/>
  <c r="AA226" i="15"/>
  <c r="ER224" i="15"/>
  <c r="EC224" i="15"/>
  <c r="DO224" i="15"/>
  <c r="DB224" i="15"/>
  <c r="CM224" i="15"/>
  <c r="BV224" i="15"/>
  <c r="BE224" i="15"/>
  <c r="AL224" i="15"/>
  <c r="N224" i="15"/>
  <c r="CY217" i="15"/>
  <c r="CI217" i="15"/>
  <c r="BW217" i="15"/>
  <c r="BD217" i="15"/>
  <c r="AM217" i="15"/>
  <c r="S217" i="15"/>
  <c r="DX213" i="15"/>
  <c r="BT213" i="15"/>
  <c r="M213" i="15"/>
  <c r="AE213" i="15"/>
  <c r="AV213" i="15"/>
  <c r="BL213" i="15"/>
  <c r="CB213" i="15"/>
  <c r="CR213" i="15"/>
  <c r="DG213" i="15"/>
  <c r="DU213" i="15"/>
  <c r="EF213" i="15"/>
  <c r="ET213" i="15"/>
  <c r="P213" i="15"/>
  <c r="AI213" i="15"/>
  <c r="BA213" i="15"/>
  <c r="BQ213" i="15"/>
  <c r="CG213" i="15"/>
  <c r="CW213" i="15"/>
  <c r="DK213" i="15"/>
  <c r="DW213" i="15"/>
  <c r="EK213" i="15"/>
  <c r="EV213" i="15"/>
  <c r="E213" i="15"/>
  <c r="AC213" i="15"/>
  <c r="BC213" i="15"/>
  <c r="BW213" i="15"/>
  <c r="CQ213" i="15"/>
  <c r="DM213" i="15"/>
  <c r="EC213" i="15"/>
  <c r="ES213" i="15"/>
  <c r="H213" i="15"/>
  <c r="AF213" i="15"/>
  <c r="BD213" i="15"/>
  <c r="BY213" i="15"/>
  <c r="CU213" i="15"/>
  <c r="DN213" i="15"/>
  <c r="ED213" i="15"/>
  <c r="EU213" i="15"/>
  <c r="K213" i="15"/>
  <c r="AK213" i="15"/>
  <c r="BG213" i="15"/>
  <c r="CA213" i="15"/>
  <c r="CY213" i="15"/>
  <c r="DO213" i="15"/>
  <c r="EE213" i="15"/>
  <c r="S213" i="15"/>
  <c r="AQ213" i="15"/>
  <c r="BK213" i="15"/>
  <c r="CI213" i="15"/>
  <c r="DC213" i="15"/>
  <c r="DS213" i="15"/>
  <c r="EL213" i="15"/>
  <c r="U213" i="15"/>
  <c r="AS213" i="15"/>
  <c r="BO213" i="15"/>
  <c r="CJ213" i="15"/>
  <c r="DE213" i="15"/>
  <c r="DV213" i="15"/>
  <c r="EM213" i="15"/>
  <c r="Z215" i="5"/>
  <c r="Y215" i="5"/>
  <c r="CK194" i="15"/>
  <c r="Y204" i="5"/>
  <c r="Z204" i="5"/>
  <c r="D197" i="15"/>
  <c r="G197" i="15"/>
  <c r="T197" i="15"/>
  <c r="AH197" i="15"/>
  <c r="AV197" i="15"/>
  <c r="BG197" i="15"/>
  <c r="BS197" i="15"/>
  <c r="CE197" i="15"/>
  <c r="CP197" i="15"/>
  <c r="CZ197" i="15"/>
  <c r="DJ197" i="15"/>
  <c r="DT197" i="15"/>
  <c r="EE197" i="15"/>
  <c r="EN197" i="15"/>
  <c r="EX197" i="15"/>
  <c r="H197" i="15"/>
  <c r="V197" i="15"/>
  <c r="AL197" i="15"/>
  <c r="AW197" i="15"/>
  <c r="BH197" i="15"/>
  <c r="BV197" i="15"/>
  <c r="CF197" i="15"/>
  <c r="CQ197" i="15"/>
  <c r="DA197" i="15"/>
  <c r="DK197" i="15"/>
  <c r="DV197" i="15"/>
  <c r="EF197" i="15"/>
  <c r="EP197" i="15"/>
  <c r="FB197" i="15"/>
  <c r="FC197" i="15" s="1"/>
  <c r="J197" i="15"/>
  <c r="W197" i="15"/>
  <c r="AM197" i="15"/>
  <c r="AX197" i="15"/>
  <c r="BJ197" i="15"/>
  <c r="BW197" i="15"/>
  <c r="CH197" i="15"/>
  <c r="CR197" i="15"/>
  <c r="DB197" i="15"/>
  <c r="DL197" i="15"/>
  <c r="DW197" i="15"/>
  <c r="K197" i="15"/>
  <c r="AA197" i="15"/>
  <c r="AN197" i="15"/>
  <c r="AY197" i="15"/>
  <c r="BM197" i="15"/>
  <c r="BX197" i="15"/>
  <c r="CI197" i="15"/>
  <c r="CS197" i="15"/>
  <c r="DC197" i="15"/>
  <c r="DN197" i="15"/>
  <c r="DY197" i="15"/>
  <c r="EI197" i="15"/>
  <c r="ER197" i="15"/>
  <c r="L197" i="15"/>
  <c r="AB197" i="15"/>
  <c r="AO197" i="15"/>
  <c r="AZ197" i="15"/>
  <c r="BN197" i="15"/>
  <c r="BZ197" i="15"/>
  <c r="CJ197" i="15"/>
  <c r="CT197" i="15"/>
  <c r="DD197" i="15"/>
  <c r="DP197" i="15"/>
  <c r="DZ197" i="15"/>
  <c r="EJ197" i="15"/>
  <c r="ES197" i="15"/>
  <c r="F197" i="15"/>
  <c r="AQ197" i="15"/>
  <c r="CA197" i="15"/>
  <c r="CY197" i="15"/>
  <c r="EB197" i="15"/>
  <c r="EU197" i="15"/>
  <c r="P197" i="15"/>
  <c r="AU197" i="15"/>
  <c r="CB197" i="15"/>
  <c r="DG197" i="15"/>
  <c r="ED197" i="15"/>
  <c r="EV197" i="15"/>
  <c r="R197" i="15"/>
  <c r="BD197" i="15"/>
  <c r="CC197" i="15"/>
  <c r="DH197" i="15"/>
  <c r="EH197" i="15"/>
  <c r="AD197" i="15"/>
  <c r="BF197" i="15"/>
  <c r="CL197" i="15"/>
  <c r="DQ197" i="15"/>
  <c r="EL197" i="15"/>
  <c r="AE197" i="15"/>
  <c r="BO197" i="15"/>
  <c r="CN197" i="15"/>
  <c r="DR197" i="15"/>
  <c r="EM197" i="15"/>
  <c r="BU194" i="15"/>
  <c r="Y216" i="5"/>
  <c r="D218" i="15"/>
  <c r="EU216" i="15"/>
  <c r="EB216" i="15"/>
  <c r="DK216" i="15"/>
  <c r="CU216" i="15"/>
  <c r="CD216" i="15"/>
  <c r="BM216" i="15"/>
  <c r="AV216" i="15"/>
  <c r="AE216" i="15"/>
  <c r="O216" i="15"/>
  <c r="BK214" i="15"/>
  <c r="AC210" i="15"/>
  <c r="AD194" i="15"/>
  <c r="J219" i="15"/>
  <c r="EQ216" i="15"/>
  <c r="EA216" i="15"/>
  <c r="DJ216" i="15"/>
  <c r="CS216" i="15"/>
  <c r="CB216" i="15"/>
  <c r="BK216" i="15"/>
  <c r="AU216" i="15"/>
  <c r="AB216" i="15"/>
  <c r="K216" i="15"/>
  <c r="N210" i="15"/>
  <c r="AI210" i="15"/>
  <c r="BE210" i="15"/>
  <c r="BY210" i="15"/>
  <c r="CQ210" i="15"/>
  <c r="DJ210" i="15"/>
  <c r="EB210" i="15"/>
  <c r="ET210" i="15"/>
  <c r="S210" i="15"/>
  <c r="AN210" i="15"/>
  <c r="BH210" i="15"/>
  <c r="CB210" i="15"/>
  <c r="CU210" i="15"/>
  <c r="DM210" i="15"/>
  <c r="EE210" i="15"/>
  <c r="EX210" i="15"/>
  <c r="EO194" i="15"/>
  <c r="J199" i="15"/>
  <c r="P194" i="15"/>
  <c r="AG194" i="15"/>
  <c r="AX194" i="15"/>
  <c r="BM194" i="15"/>
  <c r="CB194" i="15"/>
  <c r="CP194" i="15"/>
  <c r="CZ194" i="15"/>
  <c r="DJ194" i="15"/>
  <c r="DV194" i="15"/>
  <c r="EF194" i="15"/>
  <c r="EP194" i="15"/>
  <c r="G194" i="15"/>
  <c r="W194" i="15"/>
  <c r="AN194" i="15"/>
  <c r="BD194" i="15"/>
  <c r="BS194" i="15"/>
  <c r="CH194" i="15"/>
  <c r="CS194" i="15"/>
  <c r="DD194" i="15"/>
  <c r="DO194" i="15"/>
  <c r="DY194" i="15"/>
  <c r="EJ194" i="15"/>
  <c r="EU194" i="15"/>
  <c r="N194" i="15"/>
  <c r="AH194" i="15"/>
  <c r="BE194" i="15"/>
  <c r="BZ194" i="15"/>
  <c r="CQ194" i="15"/>
  <c r="DF194" i="15"/>
  <c r="DR194" i="15"/>
  <c r="EG194" i="15"/>
  <c r="EV194" i="15"/>
  <c r="O194" i="15"/>
  <c r="AM194" i="15"/>
  <c r="BF194" i="15"/>
  <c r="CA194" i="15"/>
  <c r="CR194" i="15"/>
  <c r="DG194" i="15"/>
  <c r="DT194" i="15"/>
  <c r="EH194" i="15"/>
  <c r="EW194" i="15"/>
  <c r="R194" i="15"/>
  <c r="AO194" i="15"/>
  <c r="BJ194" i="15"/>
  <c r="CC194" i="15"/>
  <c r="CT194" i="15"/>
  <c r="DH194" i="15"/>
  <c r="DW194" i="15"/>
  <c r="EL194" i="15"/>
  <c r="EX194" i="15"/>
  <c r="V194" i="15"/>
  <c r="AT194" i="15"/>
  <c r="BL194" i="15"/>
  <c r="CD194" i="15"/>
  <c r="CV194" i="15"/>
  <c r="DI194" i="15"/>
  <c r="DX194" i="15"/>
  <c r="EM194" i="15"/>
  <c r="FB194" i="15"/>
  <c r="FC194" i="15" s="1"/>
  <c r="Y193" i="5" s="1"/>
  <c r="Y194" i="15"/>
  <c r="AU194" i="15"/>
  <c r="BN194" i="15"/>
  <c r="CI194" i="15"/>
  <c r="CX194" i="15"/>
  <c r="DL194" i="15"/>
  <c r="DZ194" i="15"/>
  <c r="EN194" i="15"/>
  <c r="AF194" i="15"/>
  <c r="CL194" i="15"/>
  <c r="EB194" i="15"/>
  <c r="AV194" i="15"/>
  <c r="CN194" i="15"/>
  <c r="ED194" i="15"/>
  <c r="BB194" i="15"/>
  <c r="CY194" i="15"/>
  <c r="EE194" i="15"/>
  <c r="H194" i="15"/>
  <c r="BR194" i="15"/>
  <c r="DB194" i="15"/>
  <c r="ER194" i="15"/>
  <c r="I194" i="15"/>
  <c r="BT194" i="15"/>
  <c r="DN194" i="15"/>
  <c r="ET194" i="15"/>
  <c r="G202" i="15"/>
  <c r="W202" i="15"/>
  <c r="AM202" i="15"/>
  <c r="BC202" i="15"/>
  <c r="BQ202" i="15"/>
  <c r="CF202" i="15"/>
  <c r="CU202" i="15"/>
  <c r="DI202" i="15"/>
  <c r="DW202" i="15"/>
  <c r="EK202" i="15"/>
  <c r="H202" i="15"/>
  <c r="Y202" i="15"/>
  <c r="AQ202" i="15"/>
  <c r="BE202" i="15"/>
  <c r="BS202" i="15"/>
  <c r="CG202" i="15"/>
  <c r="CV202" i="15"/>
  <c r="DK202" i="15"/>
  <c r="DY202" i="15"/>
  <c r="EO202" i="15"/>
  <c r="N202" i="15"/>
  <c r="AD202" i="15"/>
  <c r="AS202" i="15"/>
  <c r="BH202" i="15"/>
  <c r="BW202" i="15"/>
  <c r="CK202" i="15"/>
  <c r="CY202" i="15"/>
  <c r="DO202" i="15"/>
  <c r="EC202" i="15"/>
  <c r="ER202" i="15"/>
  <c r="P202" i="15"/>
  <c r="AF202" i="15"/>
  <c r="AU202" i="15"/>
  <c r="BI202" i="15"/>
  <c r="BX202" i="15"/>
  <c r="CM202" i="15"/>
  <c r="DC202" i="15"/>
  <c r="DQ202" i="15"/>
  <c r="EE202" i="15"/>
  <c r="ES202" i="15"/>
  <c r="CX196" i="15"/>
  <c r="P232" i="5"/>
  <c r="M210" i="15"/>
  <c r="EJ206" i="15"/>
  <c r="DN206" i="15"/>
  <c r="CN206" i="15"/>
  <c r="BO206" i="15"/>
  <c r="AS206" i="15"/>
  <c r="S206" i="15"/>
  <c r="EJ202" i="15"/>
  <c r="DG202" i="15"/>
  <c r="CE202" i="15"/>
  <c r="AZ202" i="15"/>
  <c r="T202" i="15"/>
  <c r="R196" i="15"/>
  <c r="CY196" i="15"/>
  <c r="AA196" i="15"/>
  <c r="DH196" i="15"/>
  <c r="AR196" i="15"/>
  <c r="ED196" i="15"/>
  <c r="BC196" i="15"/>
  <c r="EJ196" i="15"/>
  <c r="BS196" i="15"/>
  <c r="FB196" i="15"/>
  <c r="FC196" i="15" s="1"/>
  <c r="Y195" i="5" s="1"/>
  <c r="EG206" i="15"/>
  <c r="DF206" i="15"/>
  <c r="CG206" i="15"/>
  <c r="BL206" i="15"/>
  <c r="AK206" i="15"/>
  <c r="J205" i="15"/>
  <c r="M205" i="15"/>
  <c r="BD205" i="15"/>
  <c r="K204" i="15"/>
  <c r="I204" i="15"/>
  <c r="AC204" i="15"/>
  <c r="AO204" i="15"/>
  <c r="BB204" i="15"/>
  <c r="BM204" i="15"/>
  <c r="BY204" i="15"/>
  <c r="CK204" i="15"/>
  <c r="CW204" i="15"/>
  <c r="DI204" i="15"/>
  <c r="DV204" i="15"/>
  <c r="EG204" i="15"/>
  <c r="ER204" i="15"/>
  <c r="Q204" i="15"/>
  <c r="AF204" i="15"/>
  <c r="AS204" i="15"/>
  <c r="BD204" i="15"/>
  <c r="BP204" i="15"/>
  <c r="CB204" i="15"/>
  <c r="CO204" i="15"/>
  <c r="CZ204" i="15"/>
  <c r="DM204" i="15"/>
  <c r="DX204" i="15"/>
  <c r="EJ204" i="15"/>
  <c r="ET204" i="15"/>
  <c r="S204" i="15"/>
  <c r="AI204" i="15"/>
  <c r="AT204" i="15"/>
  <c r="BE204" i="15"/>
  <c r="BQ204" i="15"/>
  <c r="CE204" i="15"/>
  <c r="CP204" i="15"/>
  <c r="DA204" i="15"/>
  <c r="DN204" i="15"/>
  <c r="DY204" i="15"/>
  <c r="EK204" i="15"/>
  <c r="EV204" i="15"/>
  <c r="EG202" i="15"/>
  <c r="DD202" i="15"/>
  <c r="BY202" i="15"/>
  <c r="AW202" i="15"/>
  <c r="Q202" i="15"/>
  <c r="Y199" i="5"/>
  <c r="Z199" i="5"/>
  <c r="EX201" i="15"/>
  <c r="F194" i="15"/>
  <c r="Z217" i="5"/>
  <c r="DT201" i="15"/>
  <c r="P187" i="5"/>
  <c r="Z243" i="5"/>
  <c r="Z203" i="5"/>
  <c r="F187" i="15"/>
  <c r="Z233" i="5"/>
  <c r="Z195" i="5"/>
  <c r="CF189" i="15"/>
  <c r="BN189" i="15"/>
  <c r="AX189" i="15"/>
  <c r="AJ189" i="15"/>
  <c r="R189" i="15"/>
  <c r="P188" i="5"/>
  <c r="EP189" i="15"/>
  <c r="DZ189" i="15"/>
  <c r="DN189" i="15"/>
  <c r="CV189" i="15"/>
  <c r="CD189" i="15"/>
  <c r="BM189" i="15"/>
  <c r="AV189" i="15"/>
  <c r="AF189" i="15"/>
  <c r="Q189" i="15"/>
  <c r="DS188" i="15"/>
  <c r="I186" i="15"/>
  <c r="AV185" i="15"/>
  <c r="AM185" i="15"/>
  <c r="AD185" i="15"/>
  <c r="U185" i="15"/>
  <c r="L185" i="15"/>
  <c r="I185" i="15"/>
  <c r="Z211" i="5"/>
  <c r="Y189" i="5"/>
  <c r="Z183" i="5"/>
  <c r="EO189" i="15"/>
  <c r="DY189" i="15"/>
  <c r="DH189" i="15"/>
  <c r="CR189" i="15"/>
  <c r="CC189" i="15"/>
  <c r="BL189" i="15"/>
  <c r="AU189" i="15"/>
  <c r="AD189" i="15"/>
  <c r="N189" i="15"/>
  <c r="P244" i="5"/>
  <c r="P220" i="5"/>
  <c r="Z185" i="5"/>
  <c r="Y184" i="5"/>
  <c r="J189" i="15"/>
  <c r="Y205" i="5"/>
  <c r="P199" i="5"/>
  <c r="FB189" i="15"/>
  <c r="FC189" i="15" s="1"/>
  <c r="EJ189" i="15"/>
  <c r="DW189" i="15"/>
  <c r="DF189" i="15"/>
  <c r="CO189" i="15"/>
  <c r="BX189" i="15"/>
  <c r="BH189" i="15"/>
  <c r="AS189" i="15"/>
  <c r="Z189" i="15"/>
  <c r="BB185" i="15"/>
  <c r="AS185" i="15"/>
  <c r="AJ185" i="15"/>
  <c r="Z185" i="15"/>
  <c r="Q185" i="15"/>
  <c r="Z241" i="5"/>
  <c r="Y240" i="5"/>
  <c r="P243" i="5"/>
  <c r="P241" i="5"/>
  <c r="P231" i="5"/>
  <c r="P230" i="5"/>
  <c r="P219" i="5"/>
  <c r="P208" i="5"/>
  <c r="P197" i="5"/>
  <c r="P194" i="5"/>
  <c r="P185" i="5"/>
  <c r="P240" i="5"/>
  <c r="P229" i="5"/>
  <c r="P217" i="5"/>
  <c r="P207" i="5"/>
  <c r="P206" i="5"/>
  <c r="P196" i="5"/>
  <c r="P195" i="5"/>
  <c r="P184" i="5"/>
  <c r="P183" i="5"/>
  <c r="P239" i="5"/>
  <c r="P228" i="5"/>
  <c r="P226" i="5"/>
  <c r="P216" i="5"/>
  <c r="P205" i="5"/>
  <c r="P193" i="5"/>
  <c r="P238" i="5"/>
  <c r="P227" i="5"/>
  <c r="P225" i="5"/>
  <c r="P215" i="5"/>
  <c r="P214" i="5"/>
  <c r="P204" i="5"/>
  <c r="P202" i="5"/>
  <c r="P192" i="5"/>
  <c r="P237" i="5"/>
  <c r="P224" i="5"/>
  <c r="P213" i="5"/>
  <c r="P203" i="5"/>
  <c r="P191" i="5"/>
  <c r="P246" i="5"/>
  <c r="P236" i="5"/>
  <c r="P234" i="5"/>
  <c r="P223" i="5"/>
  <c r="P222" i="5"/>
  <c r="P212" i="5"/>
  <c r="P210" i="5"/>
  <c r="P201" i="5"/>
  <c r="P190" i="5"/>
  <c r="P245" i="5"/>
  <c r="P235" i="5"/>
  <c r="P233" i="5"/>
  <c r="P221" i="5"/>
  <c r="P211" i="5"/>
  <c r="P200" i="5"/>
  <c r="P189" i="5"/>
  <c r="D2" i="14"/>
  <c r="D4" i="14"/>
  <c r="D6" i="14"/>
  <c r="D8" i="14"/>
  <c r="D10" i="14"/>
  <c r="D12" i="14"/>
  <c r="D14" i="14"/>
  <c r="D16" i="14"/>
  <c r="D18" i="14"/>
  <c r="D20" i="14"/>
  <c r="D22" i="14"/>
  <c r="D24" i="14"/>
  <c r="D26" i="14"/>
  <c r="D28" i="14"/>
  <c r="D30" i="14"/>
  <c r="D32" i="14"/>
  <c r="D34" i="14"/>
  <c r="D36" i="14"/>
  <c r="D38" i="14"/>
  <c r="D40" i="14"/>
  <c r="D42" i="14"/>
  <c r="D44" i="14"/>
  <c r="D46" i="14"/>
  <c r="D48" i="14"/>
  <c r="D50" i="14"/>
  <c r="D52" i="14"/>
  <c r="D54" i="14"/>
  <c r="D56" i="14"/>
  <c r="D58" i="14"/>
  <c r="D60" i="14"/>
  <c r="D62" i="14"/>
  <c r="D64" i="14"/>
  <c r="D66" i="14"/>
  <c r="D68" i="14"/>
  <c r="D70" i="14"/>
  <c r="D72" i="14"/>
  <c r="D74" i="14"/>
  <c r="D76" i="14"/>
  <c r="D78" i="14"/>
  <c r="D80" i="14"/>
  <c r="D82" i="14"/>
  <c r="D84" i="14"/>
  <c r="D86" i="14"/>
  <c r="D88" i="14"/>
  <c r="D90" i="14"/>
  <c r="D92" i="14"/>
  <c r="D94" i="14"/>
  <c r="D96" i="14"/>
  <c r="D98" i="14"/>
  <c r="D100" i="14"/>
  <c r="D102" i="14"/>
  <c r="D104" i="14"/>
  <c r="D106" i="14"/>
  <c r="W246" i="5"/>
  <c r="W238" i="5"/>
  <c r="W230" i="5"/>
  <c r="W222" i="5"/>
  <c r="W214" i="5"/>
  <c r="W206" i="5"/>
  <c r="W198" i="5"/>
  <c r="X244" i="5"/>
  <c r="BK244" i="5" s="1"/>
  <c r="X236" i="5"/>
  <c r="BK236" i="5" s="1"/>
  <c r="X228" i="5"/>
  <c r="BK228" i="5" s="1"/>
  <c r="X220" i="5"/>
  <c r="BK220" i="5" s="1"/>
  <c r="X212" i="5"/>
  <c r="BK212" i="5" s="1"/>
  <c r="X204" i="5"/>
  <c r="BK204" i="5" s="1"/>
  <c r="X196" i="5"/>
  <c r="BK196" i="5" s="1"/>
  <c r="X188" i="5"/>
  <c r="BK188" i="5" s="1"/>
  <c r="X183" i="5"/>
  <c r="BK183" i="5" s="1"/>
  <c r="X242" i="5"/>
  <c r="BK242" i="5" s="1"/>
  <c r="Z240" i="5"/>
  <c r="X234" i="5"/>
  <c r="BK234" i="5" s="1"/>
  <c r="X226" i="5"/>
  <c r="BK226" i="5" s="1"/>
  <c r="X218" i="5"/>
  <c r="BK218" i="5" s="1"/>
  <c r="Z216" i="5"/>
  <c r="X210" i="5"/>
  <c r="BK210" i="5" s="1"/>
  <c r="X202" i="5"/>
  <c r="BK202" i="5" s="1"/>
  <c r="X194" i="5"/>
  <c r="BK194" i="5" s="1"/>
  <c r="X186" i="5"/>
  <c r="BK186" i="5" s="1"/>
  <c r="Z184" i="5"/>
  <c r="EQ247" i="15"/>
  <c r="EI247" i="15"/>
  <c r="EA247" i="15"/>
  <c r="DS247" i="15"/>
  <c r="DK247" i="15"/>
  <c r="DC247" i="15"/>
  <c r="CU247" i="15"/>
  <c r="CM247" i="15"/>
  <c r="CE247" i="15"/>
  <c r="BW247" i="15"/>
  <c r="BO247" i="15"/>
  <c r="BG247" i="15"/>
  <c r="AY247" i="15"/>
  <c r="AQ247" i="15"/>
  <c r="AI247" i="15"/>
  <c r="AA247" i="15"/>
  <c r="S247" i="15"/>
  <c r="EU246" i="15"/>
  <c r="EM246" i="15"/>
  <c r="EC246" i="15"/>
  <c r="DT246" i="15"/>
  <c r="DK246" i="15"/>
  <c r="DB246" i="15"/>
  <c r="CS246" i="15"/>
  <c r="CJ246" i="15"/>
  <c r="BY246" i="15"/>
  <c r="BN246" i="15"/>
  <c r="BD246" i="15"/>
  <c r="AS246" i="15"/>
  <c r="AH246" i="15"/>
  <c r="X246" i="15"/>
  <c r="F246" i="15"/>
  <c r="BG243" i="15"/>
  <c r="AV243" i="15"/>
  <c r="EK241" i="15"/>
  <c r="DX241" i="15"/>
  <c r="DL241" i="15"/>
  <c r="CX241" i="15"/>
  <c r="CM241" i="15"/>
  <c r="BY241" i="15"/>
  <c r="BL241" i="15"/>
  <c r="AZ241" i="15"/>
  <c r="AL241" i="15"/>
  <c r="AA241" i="15"/>
  <c r="M241" i="15"/>
  <c r="E236" i="15"/>
  <c r="M236" i="15"/>
  <c r="U236" i="15"/>
  <c r="AC236" i="15"/>
  <c r="AK236" i="15"/>
  <c r="AS236" i="15"/>
  <c r="BA236" i="15"/>
  <c r="BI236" i="15"/>
  <c r="BQ236" i="15"/>
  <c r="BY236" i="15"/>
  <c r="CG236" i="15"/>
  <c r="CO236" i="15"/>
  <c r="CW236" i="15"/>
  <c r="DE236" i="15"/>
  <c r="DM236" i="15"/>
  <c r="DU236" i="15"/>
  <c r="EC236" i="15"/>
  <c r="EK236" i="15"/>
  <c r="ES236" i="15"/>
  <c r="AD236" i="15"/>
  <c r="AL236" i="15"/>
  <c r="AT236" i="15"/>
  <c r="BB236" i="15"/>
  <c r="BJ236" i="15"/>
  <c r="BR236" i="15"/>
  <c r="BZ236" i="15"/>
  <c r="CH236" i="15"/>
  <c r="CP236" i="15"/>
  <c r="CX236" i="15"/>
  <c r="DF236" i="15"/>
  <c r="DN236" i="15"/>
  <c r="DV236" i="15"/>
  <c r="ED236" i="15"/>
  <c r="EL236" i="15"/>
  <c r="ET236" i="15"/>
  <c r="G236" i="15"/>
  <c r="O236" i="15"/>
  <c r="W236" i="15"/>
  <c r="AE236" i="15"/>
  <c r="AM236" i="15"/>
  <c r="AU236" i="15"/>
  <c r="BC236" i="15"/>
  <c r="BK236" i="15"/>
  <c r="BS236" i="15"/>
  <c r="CA236" i="15"/>
  <c r="CI236" i="15"/>
  <c r="CQ236" i="15"/>
  <c r="CY236" i="15"/>
  <c r="DG236" i="15"/>
  <c r="DO236" i="15"/>
  <c r="DW236" i="15"/>
  <c r="EE236" i="15"/>
  <c r="EM236" i="15"/>
  <c r="EU236" i="15"/>
  <c r="H236" i="15"/>
  <c r="P236" i="15"/>
  <c r="X236" i="15"/>
  <c r="AF236" i="15"/>
  <c r="AN236" i="15"/>
  <c r="AV236" i="15"/>
  <c r="BD236" i="15"/>
  <c r="BL236" i="15"/>
  <c r="BT236" i="15"/>
  <c r="CB236" i="15"/>
  <c r="CJ236" i="15"/>
  <c r="CR236" i="15"/>
  <c r="CZ236" i="15"/>
  <c r="DH236" i="15"/>
  <c r="DP236" i="15"/>
  <c r="DX236" i="15"/>
  <c r="EF236" i="15"/>
  <c r="EN236" i="15"/>
  <c r="EV236" i="15"/>
  <c r="K236" i="15"/>
  <c r="S236" i="15"/>
  <c r="AA236" i="15"/>
  <c r="AI236" i="15"/>
  <c r="AQ236" i="15"/>
  <c r="AY236" i="15"/>
  <c r="BG236" i="15"/>
  <c r="BO236" i="15"/>
  <c r="BW236" i="15"/>
  <c r="CE236" i="15"/>
  <c r="CM236" i="15"/>
  <c r="CU236" i="15"/>
  <c r="DC236" i="15"/>
  <c r="DK236" i="15"/>
  <c r="DS236" i="15"/>
  <c r="EA236" i="15"/>
  <c r="EI236" i="15"/>
  <c r="EQ236" i="15"/>
  <c r="DF232" i="15"/>
  <c r="X232" i="15"/>
  <c r="V246" i="15"/>
  <c r="AD246" i="15"/>
  <c r="AL246" i="15"/>
  <c r="AT246" i="15"/>
  <c r="BB246" i="15"/>
  <c r="BJ246" i="15"/>
  <c r="BR246" i="15"/>
  <c r="BZ246" i="15"/>
  <c r="CH246" i="15"/>
  <c r="CP246" i="15"/>
  <c r="CX246" i="15"/>
  <c r="DF246" i="15"/>
  <c r="DN246" i="15"/>
  <c r="DV246" i="15"/>
  <c r="ED246" i="15"/>
  <c r="EL246" i="15"/>
  <c r="K246" i="15"/>
  <c r="S246" i="15"/>
  <c r="AA246" i="15"/>
  <c r="AI246" i="15"/>
  <c r="AQ246" i="15"/>
  <c r="AY246" i="15"/>
  <c r="BG246" i="15"/>
  <c r="BO246" i="15"/>
  <c r="BW246" i="15"/>
  <c r="CE246" i="15"/>
  <c r="EW243" i="15"/>
  <c r="EL243" i="15"/>
  <c r="BP243" i="15"/>
  <c r="BE243" i="15"/>
  <c r="EV241" i="15"/>
  <c r="EJ241" i="15"/>
  <c r="DV241" i="15"/>
  <c r="DK241" i="15"/>
  <c r="CW241" i="15"/>
  <c r="CJ241" i="15"/>
  <c r="BX241" i="15"/>
  <c r="BJ241" i="15"/>
  <c r="AY241" i="15"/>
  <c r="AK241" i="15"/>
  <c r="X241" i="15"/>
  <c r="L241" i="15"/>
  <c r="CN240" i="15"/>
  <c r="CB240" i="15"/>
  <c r="BN240" i="15"/>
  <c r="BC240" i="15"/>
  <c r="AO240" i="15"/>
  <c r="AB240" i="15"/>
  <c r="E238" i="15"/>
  <c r="M238" i="15"/>
  <c r="U238" i="15"/>
  <c r="AC238" i="15"/>
  <c r="AK238" i="15"/>
  <c r="AS238" i="15"/>
  <c r="BA238" i="15"/>
  <c r="BI238" i="15"/>
  <c r="BQ238" i="15"/>
  <c r="BY238" i="15"/>
  <c r="CG238" i="15"/>
  <c r="CO238" i="15"/>
  <c r="CW238" i="15"/>
  <c r="DE238" i="15"/>
  <c r="DM238" i="15"/>
  <c r="DU238" i="15"/>
  <c r="EC238" i="15"/>
  <c r="EK238" i="15"/>
  <c r="ES238" i="15"/>
  <c r="F238" i="15"/>
  <c r="N238" i="15"/>
  <c r="V238" i="15"/>
  <c r="AD238" i="15"/>
  <c r="AL238" i="15"/>
  <c r="AT238" i="15"/>
  <c r="BB238" i="15"/>
  <c r="BJ238" i="15"/>
  <c r="BR238" i="15"/>
  <c r="BZ238" i="15"/>
  <c r="CH238" i="15"/>
  <c r="CP238" i="15"/>
  <c r="CX238" i="15"/>
  <c r="DF238" i="15"/>
  <c r="DN238" i="15"/>
  <c r="DV238" i="15"/>
  <c r="ED238" i="15"/>
  <c r="EL238" i="15"/>
  <c r="ET238" i="15"/>
  <c r="G238" i="15"/>
  <c r="O238" i="15"/>
  <c r="W238" i="15"/>
  <c r="AE238" i="15"/>
  <c r="AM238" i="15"/>
  <c r="AU238" i="15"/>
  <c r="BC238" i="15"/>
  <c r="BK238" i="15"/>
  <c r="BS238" i="15"/>
  <c r="CA238" i="15"/>
  <c r="CI238" i="15"/>
  <c r="CQ238" i="15"/>
  <c r="CY238" i="15"/>
  <c r="DG238" i="15"/>
  <c r="DO238" i="15"/>
  <c r="DW238" i="15"/>
  <c r="EE238" i="15"/>
  <c r="EM238" i="15"/>
  <c r="EU238" i="15"/>
  <c r="H238" i="15"/>
  <c r="P238" i="15"/>
  <c r="X238" i="15"/>
  <c r="AF238" i="15"/>
  <c r="AN238" i="15"/>
  <c r="AV238" i="15"/>
  <c r="BD238" i="15"/>
  <c r="BL238" i="15"/>
  <c r="BT238" i="15"/>
  <c r="CB238" i="15"/>
  <c r="CJ238" i="15"/>
  <c r="CR238" i="15"/>
  <c r="CZ238" i="15"/>
  <c r="DH238" i="15"/>
  <c r="DP238" i="15"/>
  <c r="DX238" i="15"/>
  <c r="EF238" i="15"/>
  <c r="EN238" i="15"/>
  <c r="EV238" i="15"/>
  <c r="K238" i="15"/>
  <c r="S238" i="15"/>
  <c r="AA238" i="15"/>
  <c r="AI238" i="15"/>
  <c r="AQ238" i="15"/>
  <c r="AY238" i="15"/>
  <c r="BG238" i="15"/>
  <c r="BO238" i="15"/>
  <c r="BW238" i="15"/>
  <c r="CE238" i="15"/>
  <c r="CM238" i="15"/>
  <c r="CU238" i="15"/>
  <c r="DC238" i="15"/>
  <c r="DK238" i="15"/>
  <c r="DS238" i="15"/>
  <c r="EA238" i="15"/>
  <c r="EI238" i="15"/>
  <c r="EQ238" i="15"/>
  <c r="EP236" i="15"/>
  <c r="DT236" i="15"/>
  <c r="DA236" i="15"/>
  <c r="CD236" i="15"/>
  <c r="BH236" i="15"/>
  <c r="AO236" i="15"/>
  <c r="R236" i="15"/>
  <c r="CU232" i="15"/>
  <c r="Z243" i="15"/>
  <c r="AH243" i="15"/>
  <c r="CL243" i="15"/>
  <c r="CT243" i="15"/>
  <c r="EX243" i="15"/>
  <c r="G243" i="15"/>
  <c r="BK243" i="15"/>
  <c r="BS243" i="15"/>
  <c r="DW243" i="15"/>
  <c r="EE243" i="15"/>
  <c r="ET241" i="15"/>
  <c r="EI241" i="15"/>
  <c r="DU241" i="15"/>
  <c r="DH241" i="15"/>
  <c r="CV241" i="15"/>
  <c r="CH241" i="15"/>
  <c r="BW241" i="15"/>
  <c r="BI241" i="15"/>
  <c r="AV241" i="15"/>
  <c r="AJ241" i="15"/>
  <c r="V241" i="15"/>
  <c r="E240" i="15"/>
  <c r="M240" i="15"/>
  <c r="U240" i="15"/>
  <c r="AC240" i="15"/>
  <c r="AK240" i="15"/>
  <c r="AS240" i="15"/>
  <c r="BA240" i="15"/>
  <c r="BI240" i="15"/>
  <c r="BQ240" i="15"/>
  <c r="BY240" i="15"/>
  <c r="CG240" i="15"/>
  <c r="CO240" i="15"/>
  <c r="CW240" i="15"/>
  <c r="DE240" i="15"/>
  <c r="DM240" i="15"/>
  <c r="DU240" i="15"/>
  <c r="EC240" i="15"/>
  <c r="EK240" i="15"/>
  <c r="ES240" i="15"/>
  <c r="F240" i="15"/>
  <c r="N240" i="15"/>
  <c r="V240" i="15"/>
  <c r="AD240" i="15"/>
  <c r="AL240" i="15"/>
  <c r="AT240" i="15"/>
  <c r="BB240" i="15"/>
  <c r="BJ240" i="15"/>
  <c r="BR240" i="15"/>
  <c r="BZ240" i="15"/>
  <c r="CH240" i="15"/>
  <c r="CP240" i="15"/>
  <c r="CX240" i="15"/>
  <c r="DF240" i="15"/>
  <c r="DN240" i="15"/>
  <c r="DV240" i="15"/>
  <c r="ED240" i="15"/>
  <c r="EL240" i="15"/>
  <c r="ET240" i="15"/>
  <c r="K240" i="15"/>
  <c r="S240" i="15"/>
  <c r="AA240" i="15"/>
  <c r="AI240" i="15"/>
  <c r="AQ240" i="15"/>
  <c r="AY240" i="15"/>
  <c r="BG240" i="15"/>
  <c r="BO240" i="15"/>
  <c r="BW240" i="15"/>
  <c r="CE240" i="15"/>
  <c r="CM240" i="15"/>
  <c r="CU240" i="15"/>
  <c r="DC240" i="15"/>
  <c r="DK240" i="15"/>
  <c r="DS240" i="15"/>
  <c r="EA240" i="15"/>
  <c r="EI240" i="15"/>
  <c r="EQ240" i="15"/>
  <c r="EO236" i="15"/>
  <c r="DR236" i="15"/>
  <c r="CV236" i="15"/>
  <c r="CC236" i="15"/>
  <c r="BF236" i="15"/>
  <c r="AJ236" i="15"/>
  <c r="Q236" i="15"/>
  <c r="J232" i="15"/>
  <c r="R232" i="15"/>
  <c r="Z232" i="15"/>
  <c r="AH232" i="15"/>
  <c r="AP232" i="15"/>
  <c r="AX232" i="15"/>
  <c r="BF232" i="15"/>
  <c r="BN232" i="15"/>
  <c r="BV232" i="15"/>
  <c r="CD232" i="15"/>
  <c r="CL232" i="15"/>
  <c r="CT232" i="15"/>
  <c r="DB232" i="15"/>
  <c r="DJ232" i="15"/>
  <c r="DR232" i="15"/>
  <c r="DZ232" i="15"/>
  <c r="EH232" i="15"/>
  <c r="EP232" i="15"/>
  <c r="EX232" i="15"/>
  <c r="D232" i="15"/>
  <c r="L232" i="15"/>
  <c r="T232" i="15"/>
  <c r="AB232" i="15"/>
  <c r="AJ232" i="15"/>
  <c r="AR232" i="15"/>
  <c r="AZ232" i="15"/>
  <c r="BH232" i="15"/>
  <c r="BP232" i="15"/>
  <c r="BX232" i="15"/>
  <c r="CF232" i="15"/>
  <c r="CN232" i="15"/>
  <c r="CV232" i="15"/>
  <c r="DD232" i="15"/>
  <c r="DL232" i="15"/>
  <c r="DT232" i="15"/>
  <c r="EB232" i="15"/>
  <c r="EJ232" i="15"/>
  <c r="ER232" i="15"/>
  <c r="FB232" i="15"/>
  <c r="FC232" i="15" s="1"/>
  <c r="E232" i="15"/>
  <c r="O232" i="15"/>
  <c r="Y232" i="15"/>
  <c r="AK232" i="15"/>
  <c r="AU232" i="15"/>
  <c r="BE232" i="15"/>
  <c r="BQ232" i="15"/>
  <c r="CA232" i="15"/>
  <c r="CK232" i="15"/>
  <c r="CW232" i="15"/>
  <c r="DG232" i="15"/>
  <c r="DQ232" i="15"/>
  <c r="EC232" i="15"/>
  <c r="EM232" i="15"/>
  <c r="EW232" i="15"/>
  <c r="F232" i="15"/>
  <c r="P232" i="15"/>
  <c r="AA232" i="15"/>
  <c r="AL232" i="15"/>
  <c r="AV232" i="15"/>
  <c r="BG232" i="15"/>
  <c r="BR232" i="15"/>
  <c r="CB232" i="15"/>
  <c r="CM232" i="15"/>
  <c r="CX232" i="15"/>
  <c r="DH232" i="15"/>
  <c r="DS232" i="15"/>
  <c r="ED232" i="15"/>
  <c r="EN232" i="15"/>
  <c r="G232" i="15"/>
  <c r="Q232" i="15"/>
  <c r="AC232" i="15"/>
  <c r="AM232" i="15"/>
  <c r="AW232" i="15"/>
  <c r="BI232" i="15"/>
  <c r="BS232" i="15"/>
  <c r="CC232" i="15"/>
  <c r="CO232" i="15"/>
  <c r="CY232" i="15"/>
  <c r="DI232" i="15"/>
  <c r="DU232" i="15"/>
  <c r="EE232" i="15"/>
  <c r="EO232" i="15"/>
  <c r="H232" i="15"/>
  <c r="S232" i="15"/>
  <c r="AD232" i="15"/>
  <c r="AN232" i="15"/>
  <c r="AY232" i="15"/>
  <c r="BJ232" i="15"/>
  <c r="BT232" i="15"/>
  <c r="CE232" i="15"/>
  <c r="CP232" i="15"/>
  <c r="CZ232" i="15"/>
  <c r="DK232" i="15"/>
  <c r="DV232" i="15"/>
  <c r="EF232" i="15"/>
  <c r="EQ232" i="15"/>
  <c r="I232" i="15"/>
  <c r="U232" i="15"/>
  <c r="AE232" i="15"/>
  <c r="AO232" i="15"/>
  <c r="BA232" i="15"/>
  <c r="BK232" i="15"/>
  <c r="BU232" i="15"/>
  <c r="CG232" i="15"/>
  <c r="CQ232" i="15"/>
  <c r="DA232" i="15"/>
  <c r="DM232" i="15"/>
  <c r="DW232" i="15"/>
  <c r="EG232" i="15"/>
  <c r="ES232" i="15"/>
  <c r="K232" i="15"/>
  <c r="V232" i="15"/>
  <c r="AF232" i="15"/>
  <c r="AQ232" i="15"/>
  <c r="BB232" i="15"/>
  <c r="BL232" i="15"/>
  <c r="BW232" i="15"/>
  <c r="CH232" i="15"/>
  <c r="CR232" i="15"/>
  <c r="DC232" i="15"/>
  <c r="DN232" i="15"/>
  <c r="DX232" i="15"/>
  <c r="EI232" i="15"/>
  <c r="ET232" i="15"/>
  <c r="M232" i="15"/>
  <c r="W232" i="15"/>
  <c r="AG232" i="15"/>
  <c r="AS232" i="15"/>
  <c r="BC232" i="15"/>
  <c r="BM232" i="15"/>
  <c r="BY232" i="15"/>
  <c r="CI232" i="15"/>
  <c r="CS232" i="15"/>
  <c r="DE232" i="15"/>
  <c r="DO232" i="15"/>
  <c r="DY232" i="15"/>
  <c r="EK232" i="15"/>
  <c r="EU232" i="15"/>
  <c r="I241" i="15"/>
  <c r="Q241" i="15"/>
  <c r="Y241" i="15"/>
  <c r="AG241" i="15"/>
  <c r="AO241" i="15"/>
  <c r="AW241" i="15"/>
  <c r="BE241" i="15"/>
  <c r="BM241" i="15"/>
  <c r="BU241" i="15"/>
  <c r="CC241" i="15"/>
  <c r="CK241" i="15"/>
  <c r="CS241" i="15"/>
  <c r="DA241" i="15"/>
  <c r="DI241" i="15"/>
  <c r="DQ241" i="15"/>
  <c r="DY241" i="15"/>
  <c r="EG241" i="15"/>
  <c r="EO241" i="15"/>
  <c r="EW241" i="15"/>
  <c r="J241" i="15"/>
  <c r="R241" i="15"/>
  <c r="Z241" i="15"/>
  <c r="AH241" i="15"/>
  <c r="AP241" i="15"/>
  <c r="AX241" i="15"/>
  <c r="BF241" i="15"/>
  <c r="BN241" i="15"/>
  <c r="BV241" i="15"/>
  <c r="CD241" i="15"/>
  <c r="CL241" i="15"/>
  <c r="CT241" i="15"/>
  <c r="DB241" i="15"/>
  <c r="DJ241" i="15"/>
  <c r="DR241" i="15"/>
  <c r="DZ241" i="15"/>
  <c r="EH241" i="15"/>
  <c r="EP241" i="15"/>
  <c r="EX241" i="15"/>
  <c r="G241" i="15"/>
  <c r="O241" i="15"/>
  <c r="W241" i="15"/>
  <c r="AE241" i="15"/>
  <c r="AM241" i="15"/>
  <c r="AU241" i="15"/>
  <c r="BC241" i="15"/>
  <c r="BK241" i="15"/>
  <c r="BS241" i="15"/>
  <c r="CA241" i="15"/>
  <c r="CI241" i="15"/>
  <c r="CQ241" i="15"/>
  <c r="CY241" i="15"/>
  <c r="DG241" i="15"/>
  <c r="DO241" i="15"/>
  <c r="DW241" i="15"/>
  <c r="EE241" i="15"/>
  <c r="EM241" i="15"/>
  <c r="EU241" i="15"/>
  <c r="N223" i="15"/>
  <c r="X223" i="15"/>
  <c r="AI223" i="15"/>
  <c r="AT223" i="15"/>
  <c r="BD223" i="15"/>
  <c r="BO223" i="15"/>
  <c r="BZ223" i="15"/>
  <c r="CJ223" i="15"/>
  <c r="CU223" i="15"/>
  <c r="DF223" i="15"/>
  <c r="DP223" i="15"/>
  <c r="EA223" i="15"/>
  <c r="EL223" i="15"/>
  <c r="EV223" i="15"/>
  <c r="F223" i="15"/>
  <c r="W223" i="15"/>
  <c r="AM223" i="15"/>
  <c r="BF223" i="15"/>
  <c r="BV223" i="15"/>
  <c r="CM223" i="15"/>
  <c r="DE223" i="15"/>
  <c r="DU223" i="15"/>
  <c r="EM223" i="15"/>
  <c r="G223" i="15"/>
  <c r="Z223" i="15"/>
  <c r="AP223" i="15"/>
  <c r="BG223" i="15"/>
  <c r="BY223" i="15"/>
  <c r="CO223" i="15"/>
  <c r="DG223" i="15"/>
  <c r="DW223" i="15"/>
  <c r="EN223" i="15"/>
  <c r="J223" i="15"/>
  <c r="AA223" i="15"/>
  <c r="AS223" i="15"/>
  <c r="BI223" i="15"/>
  <c r="CA223" i="15"/>
  <c r="CQ223" i="15"/>
  <c r="DH223" i="15"/>
  <c r="DZ223" i="15"/>
  <c r="EP223" i="15"/>
  <c r="M223" i="15"/>
  <c r="AC223" i="15"/>
  <c r="AU223" i="15"/>
  <c r="BK223" i="15"/>
  <c r="CB223" i="15"/>
  <c r="CT223" i="15"/>
  <c r="DJ223" i="15"/>
  <c r="EC223" i="15"/>
  <c r="ES223" i="15"/>
  <c r="O223" i="15"/>
  <c r="AE223" i="15"/>
  <c r="AV223" i="15"/>
  <c r="BN223" i="15"/>
  <c r="CD223" i="15"/>
  <c r="CW223" i="15"/>
  <c r="DM223" i="15"/>
  <c r="ED223" i="15"/>
  <c r="EU223" i="15"/>
  <c r="R223" i="15"/>
  <c r="AK223" i="15"/>
  <c r="BA223" i="15"/>
  <c r="BR223" i="15"/>
  <c r="CI223" i="15"/>
  <c r="CY223" i="15"/>
  <c r="DR223" i="15"/>
  <c r="EH223" i="15"/>
  <c r="E223" i="15"/>
  <c r="U223" i="15"/>
  <c r="AL223" i="15"/>
  <c r="BC223" i="15"/>
  <c r="BS223" i="15"/>
  <c r="CL223" i="15"/>
  <c r="DB223" i="15"/>
  <c r="DS223" i="15"/>
  <c r="EK223" i="15"/>
  <c r="EE223" i="15"/>
  <c r="P223" i="15"/>
  <c r="EX223" i="15"/>
  <c r="AH223" i="15"/>
  <c r="AX223" i="15"/>
  <c r="BQ223" i="15"/>
  <c r="CG223" i="15"/>
  <c r="CX223" i="15"/>
  <c r="EV247" i="15"/>
  <c r="EN247" i="15"/>
  <c r="EF247" i="15"/>
  <c r="DX247" i="15"/>
  <c r="DP247" i="15"/>
  <c r="DH247" i="15"/>
  <c r="CZ247" i="15"/>
  <c r="CR247" i="15"/>
  <c r="CJ247" i="15"/>
  <c r="CB247" i="15"/>
  <c r="BT247" i="15"/>
  <c r="BL247" i="15"/>
  <c r="BD247" i="15"/>
  <c r="AV247" i="15"/>
  <c r="AN247" i="15"/>
  <c r="AF247" i="15"/>
  <c r="X247" i="15"/>
  <c r="P247" i="15"/>
  <c r="H247" i="15"/>
  <c r="FB246" i="15"/>
  <c r="FC246" i="15" s="1"/>
  <c r="Z245" i="5" s="1"/>
  <c r="ER246" i="15"/>
  <c r="EI246" i="15"/>
  <c r="DZ246" i="15"/>
  <c r="DQ246" i="15"/>
  <c r="DH246" i="15"/>
  <c r="CY246" i="15"/>
  <c r="CO246" i="15"/>
  <c r="CF246" i="15"/>
  <c r="BU246" i="15"/>
  <c r="BK246" i="15"/>
  <c r="AZ246" i="15"/>
  <c r="AO246" i="15"/>
  <c r="AE246" i="15"/>
  <c r="T246" i="15"/>
  <c r="I246" i="15"/>
  <c r="ET243" i="15"/>
  <c r="EJ243" i="15"/>
  <c r="BM243" i="15"/>
  <c r="BB243" i="15"/>
  <c r="ES241" i="15"/>
  <c r="EF241" i="15"/>
  <c r="DT241" i="15"/>
  <c r="DF241" i="15"/>
  <c r="CU241" i="15"/>
  <c r="CG241" i="15"/>
  <c r="BT241" i="15"/>
  <c r="BH241" i="15"/>
  <c r="AT241" i="15"/>
  <c r="AI241" i="15"/>
  <c r="U241" i="15"/>
  <c r="H241" i="15"/>
  <c r="EW240" i="15"/>
  <c r="EJ240" i="15"/>
  <c r="DX240" i="15"/>
  <c r="DJ240" i="15"/>
  <c r="CY240" i="15"/>
  <c r="CK240" i="15"/>
  <c r="BX240" i="15"/>
  <c r="BL240" i="15"/>
  <c r="AX240" i="15"/>
  <c r="AM240" i="15"/>
  <c r="Y240" i="15"/>
  <c r="L240" i="15"/>
  <c r="EO238" i="15"/>
  <c r="DR238" i="15"/>
  <c r="CV238" i="15"/>
  <c r="CC238" i="15"/>
  <c r="BF238" i="15"/>
  <c r="AJ238" i="15"/>
  <c r="Q238" i="15"/>
  <c r="EJ236" i="15"/>
  <c r="DQ236" i="15"/>
  <c r="CT236" i="15"/>
  <c r="BX236" i="15"/>
  <c r="BE236" i="15"/>
  <c r="AH236" i="15"/>
  <c r="L236" i="15"/>
  <c r="BZ232" i="15"/>
  <c r="N241" i="15"/>
  <c r="EU247" i="15"/>
  <c r="EM247" i="15"/>
  <c r="EE247" i="15"/>
  <c r="DW247" i="15"/>
  <c r="DO247" i="15"/>
  <c r="DG247" i="15"/>
  <c r="CY247" i="15"/>
  <c r="CQ247" i="15"/>
  <c r="CI247" i="15"/>
  <c r="CA247" i="15"/>
  <c r="BS247" i="15"/>
  <c r="BK247" i="15"/>
  <c r="BC247" i="15"/>
  <c r="AU247" i="15"/>
  <c r="AM247" i="15"/>
  <c r="AE247" i="15"/>
  <c r="W247" i="15"/>
  <c r="O247" i="15"/>
  <c r="G247" i="15"/>
  <c r="EQ246" i="15"/>
  <c r="EH246" i="15"/>
  <c r="DY246" i="15"/>
  <c r="DP246" i="15"/>
  <c r="DG246" i="15"/>
  <c r="CW246" i="15"/>
  <c r="CN246" i="15"/>
  <c r="CD246" i="15"/>
  <c r="BT246" i="15"/>
  <c r="BI246" i="15"/>
  <c r="AX246" i="15"/>
  <c r="AN246" i="15"/>
  <c r="AC246" i="15"/>
  <c r="R246" i="15"/>
  <c r="H246" i="15"/>
  <c r="ES243" i="15"/>
  <c r="EI243" i="15"/>
  <c r="BL243" i="15"/>
  <c r="BA243" i="15"/>
  <c r="ER241" i="15"/>
  <c r="ED241" i="15"/>
  <c r="DS241" i="15"/>
  <c r="DE241" i="15"/>
  <c r="CR241" i="15"/>
  <c r="CF241" i="15"/>
  <c r="BR241" i="15"/>
  <c r="BG241" i="15"/>
  <c r="AS241" i="15"/>
  <c r="AF241" i="15"/>
  <c r="T241" i="15"/>
  <c r="F241" i="15"/>
  <c r="EV240" i="15"/>
  <c r="EH240" i="15"/>
  <c r="DW240" i="15"/>
  <c r="DI240" i="15"/>
  <c r="CV240" i="15"/>
  <c r="CJ240" i="15"/>
  <c r="BV240" i="15"/>
  <c r="BK240" i="15"/>
  <c r="AW240" i="15"/>
  <c r="AJ240" i="15"/>
  <c r="X240" i="15"/>
  <c r="J240" i="15"/>
  <c r="EJ238" i="15"/>
  <c r="DQ238" i="15"/>
  <c r="CT238" i="15"/>
  <c r="BX238" i="15"/>
  <c r="BE238" i="15"/>
  <c r="AH238" i="15"/>
  <c r="L238" i="15"/>
  <c r="EH236" i="15"/>
  <c r="DL236" i="15"/>
  <c r="CS236" i="15"/>
  <c r="BV236" i="15"/>
  <c r="AZ236" i="15"/>
  <c r="AG236" i="15"/>
  <c r="J236" i="15"/>
  <c r="EV232" i="15"/>
  <c r="BO232" i="15"/>
  <c r="ET247" i="15"/>
  <c r="EL247" i="15"/>
  <c r="ED247" i="15"/>
  <c r="DV247" i="15"/>
  <c r="DN247" i="15"/>
  <c r="DF247" i="15"/>
  <c r="CX247" i="15"/>
  <c r="CP247" i="15"/>
  <c r="CH247" i="15"/>
  <c r="BZ247" i="15"/>
  <c r="BR247" i="15"/>
  <c r="BJ247" i="15"/>
  <c r="BB247" i="15"/>
  <c r="AT247" i="15"/>
  <c r="AL247" i="15"/>
  <c r="AD247" i="15"/>
  <c r="V247" i="15"/>
  <c r="N247" i="15"/>
  <c r="F247" i="15"/>
  <c r="EX246" i="15"/>
  <c r="EP246" i="15"/>
  <c r="EG246" i="15"/>
  <c r="DX246" i="15"/>
  <c r="DO246" i="15"/>
  <c r="DE246" i="15"/>
  <c r="CV246" i="15"/>
  <c r="CM246" i="15"/>
  <c r="CC246" i="15"/>
  <c r="BS246" i="15"/>
  <c r="BH246" i="15"/>
  <c r="AW246" i="15"/>
  <c r="AM246" i="15"/>
  <c r="AB246" i="15"/>
  <c r="Q246" i="15"/>
  <c r="G246" i="15"/>
  <c r="EW245" i="15"/>
  <c r="EL245" i="15"/>
  <c r="EB245" i="15"/>
  <c r="DQ245" i="15"/>
  <c r="DF245" i="15"/>
  <c r="CV245" i="15"/>
  <c r="CK245" i="15"/>
  <c r="BZ245" i="15"/>
  <c r="BP245" i="15"/>
  <c r="BE245" i="15"/>
  <c r="AT245" i="15"/>
  <c r="AJ245" i="15"/>
  <c r="Y245" i="15"/>
  <c r="N245" i="15"/>
  <c r="F244" i="15"/>
  <c r="N244" i="15"/>
  <c r="V244" i="15"/>
  <c r="AD244" i="15"/>
  <c r="AL244" i="15"/>
  <c r="AT244" i="15"/>
  <c r="BB244" i="15"/>
  <c r="BJ244" i="15"/>
  <c r="BR244" i="15"/>
  <c r="BZ244" i="15"/>
  <c r="CH244" i="15"/>
  <c r="CP244" i="15"/>
  <c r="CX244" i="15"/>
  <c r="DF244" i="15"/>
  <c r="DN244" i="15"/>
  <c r="DV244" i="15"/>
  <c r="ED244" i="15"/>
  <c r="EL244" i="15"/>
  <c r="ET244" i="15"/>
  <c r="K244" i="15"/>
  <c r="S244" i="15"/>
  <c r="AA244" i="15"/>
  <c r="AI244" i="15"/>
  <c r="AQ244" i="15"/>
  <c r="AY244" i="15"/>
  <c r="BG244" i="15"/>
  <c r="BO244" i="15"/>
  <c r="BW244" i="15"/>
  <c r="CE244" i="15"/>
  <c r="CM244" i="15"/>
  <c r="CU244" i="15"/>
  <c r="DC244" i="15"/>
  <c r="DK244" i="15"/>
  <c r="DS244" i="15"/>
  <c r="EA244" i="15"/>
  <c r="EI244" i="15"/>
  <c r="EQ244" i="15"/>
  <c r="DA243" i="15"/>
  <c r="CP243" i="15"/>
  <c r="T243" i="15"/>
  <c r="I243" i="15"/>
  <c r="E242" i="15"/>
  <c r="M242" i="15"/>
  <c r="U242" i="15"/>
  <c r="AC242" i="15"/>
  <c r="AK242" i="15"/>
  <c r="AS242" i="15"/>
  <c r="BA242" i="15"/>
  <c r="BI242" i="15"/>
  <c r="BQ242" i="15"/>
  <c r="BY242" i="15"/>
  <c r="CG242" i="15"/>
  <c r="CO242" i="15"/>
  <c r="F242" i="15"/>
  <c r="N242" i="15"/>
  <c r="V242" i="15"/>
  <c r="AD242" i="15"/>
  <c r="AL242" i="15"/>
  <c r="AT242" i="15"/>
  <c r="BB242" i="15"/>
  <c r="BJ242" i="15"/>
  <c r="BR242" i="15"/>
  <c r="BZ242" i="15"/>
  <c r="CH242" i="15"/>
  <c r="CP242" i="15"/>
  <c r="CX242" i="15"/>
  <c r="DF242" i="15"/>
  <c r="DN242" i="15"/>
  <c r="DV242" i="15"/>
  <c r="ED242" i="15"/>
  <c r="EL242" i="15"/>
  <c r="ET242" i="15"/>
  <c r="K242" i="15"/>
  <c r="S242" i="15"/>
  <c r="AA242" i="15"/>
  <c r="AI242" i="15"/>
  <c r="AQ242" i="15"/>
  <c r="AY242" i="15"/>
  <c r="BG242" i="15"/>
  <c r="BO242" i="15"/>
  <c r="BW242" i="15"/>
  <c r="CE242" i="15"/>
  <c r="CM242" i="15"/>
  <c r="CU242" i="15"/>
  <c r="DC242" i="15"/>
  <c r="DK242" i="15"/>
  <c r="DS242" i="15"/>
  <c r="EA242" i="15"/>
  <c r="EI242" i="15"/>
  <c r="EQ242" i="15"/>
  <c r="EQ241" i="15"/>
  <c r="EC241" i="15"/>
  <c r="DP241" i="15"/>
  <c r="DD241" i="15"/>
  <c r="CP241" i="15"/>
  <c r="CE241" i="15"/>
  <c r="BQ241" i="15"/>
  <c r="BD241" i="15"/>
  <c r="AR241" i="15"/>
  <c r="AD241" i="15"/>
  <c r="S241" i="15"/>
  <c r="E241" i="15"/>
  <c r="EU240" i="15"/>
  <c r="EG240" i="15"/>
  <c r="DT240" i="15"/>
  <c r="DH240" i="15"/>
  <c r="CT240" i="15"/>
  <c r="CI240" i="15"/>
  <c r="BU240" i="15"/>
  <c r="BH240" i="15"/>
  <c r="AV240" i="15"/>
  <c r="AH240" i="15"/>
  <c r="W240" i="15"/>
  <c r="I240" i="15"/>
  <c r="EH238" i="15"/>
  <c r="DL238" i="15"/>
  <c r="CS238" i="15"/>
  <c r="BV238" i="15"/>
  <c r="AZ238" i="15"/>
  <c r="AG238" i="15"/>
  <c r="J238" i="15"/>
  <c r="FB236" i="15"/>
  <c r="FC236" i="15" s="1"/>
  <c r="Y235" i="5" s="1"/>
  <c r="EG236" i="15"/>
  <c r="DJ236" i="15"/>
  <c r="CN236" i="15"/>
  <c r="BU236" i="15"/>
  <c r="AX236" i="15"/>
  <c r="AB236" i="15"/>
  <c r="I236" i="15"/>
  <c r="EL232" i="15"/>
  <c r="BD232" i="15"/>
  <c r="DO223" i="15"/>
  <c r="ES247" i="15"/>
  <c r="EK247" i="15"/>
  <c r="EC247" i="15"/>
  <c r="DU247" i="15"/>
  <c r="DM247" i="15"/>
  <c r="DE247" i="15"/>
  <c r="CW247" i="15"/>
  <c r="CO247" i="15"/>
  <c r="CG247" i="15"/>
  <c r="BY247" i="15"/>
  <c r="BQ247" i="15"/>
  <c r="BI247" i="15"/>
  <c r="BA247" i="15"/>
  <c r="AS247" i="15"/>
  <c r="AK247" i="15"/>
  <c r="AC247" i="15"/>
  <c r="U247" i="15"/>
  <c r="M247" i="15"/>
  <c r="EW246" i="15"/>
  <c r="EO246" i="15"/>
  <c r="EF246" i="15"/>
  <c r="DW246" i="15"/>
  <c r="DM246" i="15"/>
  <c r="DD246" i="15"/>
  <c r="CU246" i="15"/>
  <c r="CL246" i="15"/>
  <c r="CB246" i="15"/>
  <c r="BQ246" i="15"/>
  <c r="BF246" i="15"/>
  <c r="AV246" i="15"/>
  <c r="AK246" i="15"/>
  <c r="Z246" i="15"/>
  <c r="P246" i="15"/>
  <c r="E246" i="15"/>
  <c r="J245" i="15"/>
  <c r="R245" i="15"/>
  <c r="Z245" i="15"/>
  <c r="AH245" i="15"/>
  <c r="AP245" i="15"/>
  <c r="AX245" i="15"/>
  <c r="BF245" i="15"/>
  <c r="BN245" i="15"/>
  <c r="BV245" i="15"/>
  <c r="CD245" i="15"/>
  <c r="CL245" i="15"/>
  <c r="CT245" i="15"/>
  <c r="DB245" i="15"/>
  <c r="DJ245" i="15"/>
  <c r="DR245" i="15"/>
  <c r="DZ245" i="15"/>
  <c r="EH245" i="15"/>
  <c r="EP245" i="15"/>
  <c r="EX245" i="15"/>
  <c r="G245" i="15"/>
  <c r="O245" i="15"/>
  <c r="W245" i="15"/>
  <c r="AE245" i="15"/>
  <c r="AM245" i="15"/>
  <c r="AU245" i="15"/>
  <c r="BC245" i="15"/>
  <c r="BK245" i="15"/>
  <c r="BS245" i="15"/>
  <c r="CA245" i="15"/>
  <c r="CI245" i="15"/>
  <c r="CQ245" i="15"/>
  <c r="CY245" i="15"/>
  <c r="DG245" i="15"/>
  <c r="DO245" i="15"/>
  <c r="DW245" i="15"/>
  <c r="EE245" i="15"/>
  <c r="EM245" i="15"/>
  <c r="EU245" i="15"/>
  <c r="DK243" i="15"/>
  <c r="CZ243" i="15"/>
  <c r="AC243" i="15"/>
  <c r="S243" i="15"/>
  <c r="EN241" i="15"/>
  <c r="EB241" i="15"/>
  <c r="DN241" i="15"/>
  <c r="DC241" i="15"/>
  <c r="CO241" i="15"/>
  <c r="CB241" i="15"/>
  <c r="BP241" i="15"/>
  <c r="BB241" i="15"/>
  <c r="AQ241" i="15"/>
  <c r="AC241" i="15"/>
  <c r="P241" i="15"/>
  <c r="D241" i="15"/>
  <c r="ER240" i="15"/>
  <c r="EF240" i="15"/>
  <c r="DR240" i="15"/>
  <c r="DG240" i="15"/>
  <c r="CS240" i="15"/>
  <c r="CF240" i="15"/>
  <c r="BT240" i="15"/>
  <c r="BF240" i="15"/>
  <c r="AU240" i="15"/>
  <c r="AG240" i="15"/>
  <c r="T240" i="15"/>
  <c r="H240" i="15"/>
  <c r="FB238" i="15"/>
  <c r="FC238" i="15" s="1"/>
  <c r="Z237" i="5" s="1"/>
  <c r="EG238" i="15"/>
  <c r="DJ238" i="15"/>
  <c r="CN238" i="15"/>
  <c r="BU238" i="15"/>
  <c r="AX238" i="15"/>
  <c r="AB238" i="15"/>
  <c r="I238" i="15"/>
  <c r="EX236" i="15"/>
  <c r="EB236" i="15"/>
  <c r="DI236" i="15"/>
  <c r="CL236" i="15"/>
  <c r="BP236" i="15"/>
  <c r="AW236" i="15"/>
  <c r="Z236" i="15"/>
  <c r="D236" i="15"/>
  <c r="EA232" i="15"/>
  <c r="AT232" i="15"/>
  <c r="EU239" i="15"/>
  <c r="EM239" i="15"/>
  <c r="EE239" i="15"/>
  <c r="DW239" i="15"/>
  <c r="DO239" i="15"/>
  <c r="DG239" i="15"/>
  <c r="CY239" i="15"/>
  <c r="CQ239" i="15"/>
  <c r="CI239" i="15"/>
  <c r="CA239" i="15"/>
  <c r="BS239" i="15"/>
  <c r="BK239" i="15"/>
  <c r="BC239" i="15"/>
  <c r="AU239" i="15"/>
  <c r="AM239" i="15"/>
  <c r="AE239" i="15"/>
  <c r="W239" i="15"/>
  <c r="O239" i="15"/>
  <c r="G239" i="15"/>
  <c r="EU237" i="15"/>
  <c r="EM237" i="15"/>
  <c r="EE237" i="15"/>
  <c r="DW237" i="15"/>
  <c r="DO237" i="15"/>
  <c r="DG237" i="15"/>
  <c r="CY237" i="15"/>
  <c r="CQ237" i="15"/>
  <c r="CI237" i="15"/>
  <c r="CA237" i="15"/>
  <c r="BS237" i="15"/>
  <c r="BK237" i="15"/>
  <c r="BC237" i="15"/>
  <c r="AU237" i="15"/>
  <c r="AM237" i="15"/>
  <c r="AE237" i="15"/>
  <c r="W237" i="15"/>
  <c r="O237" i="15"/>
  <c r="G237" i="15"/>
  <c r="EU235" i="15"/>
  <c r="EM235" i="15"/>
  <c r="EE235" i="15"/>
  <c r="DW235" i="15"/>
  <c r="DO235" i="15"/>
  <c r="DG235" i="15"/>
  <c r="CY235" i="15"/>
  <c r="CQ235" i="15"/>
  <c r="CI235" i="15"/>
  <c r="CA235" i="15"/>
  <c r="BS235" i="15"/>
  <c r="BK235" i="15"/>
  <c r="BC235" i="15"/>
  <c r="AU235" i="15"/>
  <c r="AM235" i="15"/>
  <c r="AE235" i="15"/>
  <c r="W235" i="15"/>
  <c r="O235" i="15"/>
  <c r="G235" i="15"/>
  <c r="EQ234" i="15"/>
  <c r="EI234" i="15"/>
  <c r="EA234" i="15"/>
  <c r="DS234" i="15"/>
  <c r="DK234" i="15"/>
  <c r="DC234" i="15"/>
  <c r="CU234" i="15"/>
  <c r="CM234" i="15"/>
  <c r="CE234" i="15"/>
  <c r="BW234" i="15"/>
  <c r="BO234" i="15"/>
  <c r="BG234" i="15"/>
  <c r="AY234" i="15"/>
  <c r="AQ234" i="15"/>
  <c r="AI234" i="15"/>
  <c r="AA234" i="15"/>
  <c r="S234" i="15"/>
  <c r="K234" i="15"/>
  <c r="EU233" i="15"/>
  <c r="EM233" i="15"/>
  <c r="ED233" i="15"/>
  <c r="DU233" i="15"/>
  <c r="DL233" i="15"/>
  <c r="DC233" i="15"/>
  <c r="CT233" i="15"/>
  <c r="CK233" i="15"/>
  <c r="CA233" i="15"/>
  <c r="BQ233" i="15"/>
  <c r="BG233" i="15"/>
  <c r="AW233" i="15"/>
  <c r="AK233" i="15"/>
  <c r="AA233" i="15"/>
  <c r="Q233" i="15"/>
  <c r="ER231" i="15"/>
  <c r="EH231" i="15"/>
  <c r="DW231" i="15"/>
  <c r="DL231" i="15"/>
  <c r="DB231" i="15"/>
  <c r="CQ231" i="15"/>
  <c r="CF231" i="15"/>
  <c r="BV231" i="15"/>
  <c r="BK231" i="15"/>
  <c r="AZ231" i="15"/>
  <c r="AP231" i="15"/>
  <c r="AE231" i="15"/>
  <c r="T231" i="15"/>
  <c r="EN230" i="15"/>
  <c r="ED230" i="15"/>
  <c r="DS230" i="15"/>
  <c r="DH230" i="15"/>
  <c r="CX230" i="15"/>
  <c r="CM230" i="15"/>
  <c r="CB230" i="15"/>
  <c r="BR230" i="15"/>
  <c r="BG230" i="15"/>
  <c r="AV230" i="15"/>
  <c r="AL230" i="15"/>
  <c r="AA230" i="15"/>
  <c r="P230" i="15"/>
  <c r="EW229" i="15"/>
  <c r="EK229" i="15"/>
  <c r="EA229" i="15"/>
  <c r="DQ229" i="15"/>
  <c r="DE229" i="15"/>
  <c r="CU229" i="15"/>
  <c r="CK229" i="15"/>
  <c r="BY229" i="15"/>
  <c r="BO229" i="15"/>
  <c r="BE229" i="15"/>
  <c r="AS229" i="15"/>
  <c r="AI229" i="15"/>
  <c r="Y229" i="15"/>
  <c r="M229" i="15"/>
  <c r="F229" i="15"/>
  <c r="N229" i="15"/>
  <c r="V229" i="15"/>
  <c r="AD229" i="15"/>
  <c r="AL229" i="15"/>
  <c r="AT229" i="15"/>
  <c r="BB229" i="15"/>
  <c r="BJ229" i="15"/>
  <c r="BR229" i="15"/>
  <c r="BZ229" i="15"/>
  <c r="CH229" i="15"/>
  <c r="CP229" i="15"/>
  <c r="CX229" i="15"/>
  <c r="DF229" i="15"/>
  <c r="DN229" i="15"/>
  <c r="DV229" i="15"/>
  <c r="ED229" i="15"/>
  <c r="EL229" i="15"/>
  <c r="ET229" i="15"/>
  <c r="H229" i="15"/>
  <c r="P229" i="15"/>
  <c r="X229" i="15"/>
  <c r="AF229" i="15"/>
  <c r="AN229" i="15"/>
  <c r="AV229" i="15"/>
  <c r="BD229" i="15"/>
  <c r="BL229" i="15"/>
  <c r="BT229" i="15"/>
  <c r="CB229" i="15"/>
  <c r="CJ229" i="15"/>
  <c r="CR229" i="15"/>
  <c r="CZ229" i="15"/>
  <c r="DH229" i="15"/>
  <c r="DP229" i="15"/>
  <c r="DX229" i="15"/>
  <c r="EF229" i="15"/>
  <c r="EN229" i="15"/>
  <c r="EV229" i="15"/>
  <c r="ES228" i="15"/>
  <c r="EG228" i="15"/>
  <c r="DW228" i="15"/>
  <c r="DM228" i="15"/>
  <c r="CY228" i="15"/>
  <c r="CN228" i="15"/>
  <c r="CC228" i="15"/>
  <c r="BO228" i="15"/>
  <c r="BC228" i="15"/>
  <c r="AR228" i="15"/>
  <c r="AD228" i="15"/>
  <c r="S228" i="15"/>
  <c r="G228" i="15"/>
  <c r="EL225" i="15"/>
  <c r="CU225" i="15"/>
  <c r="BD225" i="15"/>
  <c r="R228" i="15"/>
  <c r="EW234" i="15"/>
  <c r="EO234" i="15"/>
  <c r="EG234" i="15"/>
  <c r="DY234" i="15"/>
  <c r="DQ234" i="15"/>
  <c r="DI234" i="15"/>
  <c r="DA234" i="15"/>
  <c r="CS234" i="15"/>
  <c r="CK234" i="15"/>
  <c r="CC234" i="15"/>
  <c r="BU234" i="15"/>
  <c r="BM234" i="15"/>
  <c r="BE234" i="15"/>
  <c r="AW234" i="15"/>
  <c r="AO234" i="15"/>
  <c r="AG234" i="15"/>
  <c r="Y234" i="15"/>
  <c r="Q234" i="15"/>
  <c r="I234" i="15"/>
  <c r="F233" i="15"/>
  <c r="N233" i="15"/>
  <c r="V233" i="15"/>
  <c r="AD233" i="15"/>
  <c r="AL233" i="15"/>
  <c r="AT233" i="15"/>
  <c r="BB233" i="15"/>
  <c r="BJ233" i="15"/>
  <c r="BR233" i="15"/>
  <c r="H233" i="15"/>
  <c r="P233" i="15"/>
  <c r="X233" i="15"/>
  <c r="AF233" i="15"/>
  <c r="AN233" i="15"/>
  <c r="AV233" i="15"/>
  <c r="BD233" i="15"/>
  <c r="BL233" i="15"/>
  <c r="BT233" i="15"/>
  <c r="CB233" i="15"/>
  <c r="CJ233" i="15"/>
  <c r="CR233" i="15"/>
  <c r="CZ233" i="15"/>
  <c r="DH233" i="15"/>
  <c r="DP233" i="15"/>
  <c r="DX233" i="15"/>
  <c r="EF233" i="15"/>
  <c r="J230" i="15"/>
  <c r="R230" i="15"/>
  <c r="Z230" i="15"/>
  <c r="AH230" i="15"/>
  <c r="AP230" i="15"/>
  <c r="AX230" i="15"/>
  <c r="BF230" i="15"/>
  <c r="BN230" i="15"/>
  <c r="BV230" i="15"/>
  <c r="CD230" i="15"/>
  <c r="CL230" i="15"/>
  <c r="CT230" i="15"/>
  <c r="DB230" i="15"/>
  <c r="DJ230" i="15"/>
  <c r="DR230" i="15"/>
  <c r="DZ230" i="15"/>
  <c r="EH230" i="15"/>
  <c r="EP230" i="15"/>
  <c r="EX230" i="15"/>
  <c r="D230" i="15"/>
  <c r="L230" i="15"/>
  <c r="T230" i="15"/>
  <c r="AB230" i="15"/>
  <c r="AJ230" i="15"/>
  <c r="AR230" i="15"/>
  <c r="AZ230" i="15"/>
  <c r="BH230" i="15"/>
  <c r="BP230" i="15"/>
  <c r="BX230" i="15"/>
  <c r="CF230" i="15"/>
  <c r="CN230" i="15"/>
  <c r="CV230" i="15"/>
  <c r="DD230" i="15"/>
  <c r="DL230" i="15"/>
  <c r="DT230" i="15"/>
  <c r="EB230" i="15"/>
  <c r="EJ230" i="15"/>
  <c r="ER230" i="15"/>
  <c r="FB230" i="15"/>
  <c r="FC230" i="15" s="1"/>
  <c r="Z229" i="5" s="1"/>
  <c r="BA229" i="15"/>
  <c r="AQ229" i="15"/>
  <c r="AG229" i="15"/>
  <c r="U229" i="15"/>
  <c r="K229" i="15"/>
  <c r="H228" i="15"/>
  <c r="P228" i="15"/>
  <c r="X228" i="15"/>
  <c r="AF228" i="15"/>
  <c r="AN228" i="15"/>
  <c r="AV228" i="15"/>
  <c r="BD228" i="15"/>
  <c r="BL228" i="15"/>
  <c r="BT228" i="15"/>
  <c r="CB228" i="15"/>
  <c r="CJ228" i="15"/>
  <c r="CR228" i="15"/>
  <c r="CZ228" i="15"/>
  <c r="DH228" i="15"/>
  <c r="D228" i="15"/>
  <c r="M228" i="15"/>
  <c r="V228" i="15"/>
  <c r="AE228" i="15"/>
  <c r="AO228" i="15"/>
  <c r="AX228" i="15"/>
  <c r="BG228" i="15"/>
  <c r="BP228" i="15"/>
  <c r="BY228" i="15"/>
  <c r="CH228" i="15"/>
  <c r="CQ228" i="15"/>
  <c r="DA228" i="15"/>
  <c r="DJ228" i="15"/>
  <c r="DR228" i="15"/>
  <c r="DZ228" i="15"/>
  <c r="EH228" i="15"/>
  <c r="EP228" i="15"/>
  <c r="EX228" i="15"/>
  <c r="F228" i="15"/>
  <c r="O228" i="15"/>
  <c r="Y228" i="15"/>
  <c r="AH228" i="15"/>
  <c r="AQ228" i="15"/>
  <c r="AZ228" i="15"/>
  <c r="BI228" i="15"/>
  <c r="BR228" i="15"/>
  <c r="CA228" i="15"/>
  <c r="CK228" i="15"/>
  <c r="CT228" i="15"/>
  <c r="DC228" i="15"/>
  <c r="DL228" i="15"/>
  <c r="DT228" i="15"/>
  <c r="EB228" i="15"/>
  <c r="EJ228" i="15"/>
  <c r="ER228" i="15"/>
  <c r="FB228" i="15"/>
  <c r="FC228" i="15" s="1"/>
  <c r="Y227" i="5" s="1"/>
  <c r="J225" i="15"/>
  <c r="R225" i="15"/>
  <c r="Z225" i="15"/>
  <c r="AH225" i="15"/>
  <c r="AP225" i="15"/>
  <c r="AX225" i="15"/>
  <c r="BF225" i="15"/>
  <c r="BN225" i="15"/>
  <c r="BV225" i="15"/>
  <c r="CD225" i="15"/>
  <c r="CL225" i="15"/>
  <c r="CT225" i="15"/>
  <c r="DB225" i="15"/>
  <c r="DJ225" i="15"/>
  <c r="DR225" i="15"/>
  <c r="DZ225" i="15"/>
  <c r="EH225" i="15"/>
  <c r="EP225" i="15"/>
  <c r="EX225" i="15"/>
  <c r="D225" i="15"/>
  <c r="L225" i="15"/>
  <c r="T225" i="15"/>
  <c r="AB225" i="15"/>
  <c r="AJ225" i="15"/>
  <c r="AR225" i="15"/>
  <c r="AZ225" i="15"/>
  <c r="BH225" i="15"/>
  <c r="BP225" i="15"/>
  <c r="BX225" i="15"/>
  <c r="CF225" i="15"/>
  <c r="CN225" i="15"/>
  <c r="CV225" i="15"/>
  <c r="DD225" i="15"/>
  <c r="DL225" i="15"/>
  <c r="DT225" i="15"/>
  <c r="EB225" i="15"/>
  <c r="EJ225" i="15"/>
  <c r="ER225" i="15"/>
  <c r="FB225" i="15"/>
  <c r="FC225" i="15" s="1"/>
  <c r="Z224" i="5" s="1"/>
  <c r="G225" i="15"/>
  <c r="Q225" i="15"/>
  <c r="AC225" i="15"/>
  <c r="AM225" i="15"/>
  <c r="AW225" i="15"/>
  <c r="BI225" i="15"/>
  <c r="BS225" i="15"/>
  <c r="CC225" i="15"/>
  <c r="CO225" i="15"/>
  <c r="CY225" i="15"/>
  <c r="DI225" i="15"/>
  <c r="DU225" i="15"/>
  <c r="EE225" i="15"/>
  <c r="EO225" i="15"/>
  <c r="H225" i="15"/>
  <c r="S225" i="15"/>
  <c r="AD225" i="15"/>
  <c r="AN225" i="15"/>
  <c r="AY225" i="15"/>
  <c r="BJ225" i="15"/>
  <c r="BT225" i="15"/>
  <c r="CE225" i="15"/>
  <c r="CP225" i="15"/>
  <c r="CZ225" i="15"/>
  <c r="DK225" i="15"/>
  <c r="DV225" i="15"/>
  <c r="EF225" i="15"/>
  <c r="EQ225" i="15"/>
  <c r="I225" i="15"/>
  <c r="U225" i="15"/>
  <c r="AE225" i="15"/>
  <c r="AO225" i="15"/>
  <c r="BA225" i="15"/>
  <c r="BK225" i="15"/>
  <c r="BU225" i="15"/>
  <c r="CG225" i="15"/>
  <c r="CQ225" i="15"/>
  <c r="DA225" i="15"/>
  <c r="DM225" i="15"/>
  <c r="DW225" i="15"/>
  <c r="EG225" i="15"/>
  <c r="ES225" i="15"/>
  <c r="K225" i="15"/>
  <c r="V225" i="15"/>
  <c r="AF225" i="15"/>
  <c r="AQ225" i="15"/>
  <c r="BB225" i="15"/>
  <c r="BL225" i="15"/>
  <c r="BW225" i="15"/>
  <c r="CH225" i="15"/>
  <c r="CR225" i="15"/>
  <c r="DC225" i="15"/>
  <c r="DN225" i="15"/>
  <c r="DX225" i="15"/>
  <c r="EI225" i="15"/>
  <c r="ET225" i="15"/>
  <c r="M225" i="15"/>
  <c r="W225" i="15"/>
  <c r="AG225" i="15"/>
  <c r="AS225" i="15"/>
  <c r="BC225" i="15"/>
  <c r="BM225" i="15"/>
  <c r="BY225" i="15"/>
  <c r="CI225" i="15"/>
  <c r="CS225" i="15"/>
  <c r="DE225" i="15"/>
  <c r="DO225" i="15"/>
  <c r="DY225" i="15"/>
  <c r="EK225" i="15"/>
  <c r="EU225" i="15"/>
  <c r="E225" i="15"/>
  <c r="O225" i="15"/>
  <c r="Y225" i="15"/>
  <c r="AK225" i="15"/>
  <c r="AU225" i="15"/>
  <c r="BE225" i="15"/>
  <c r="BQ225" i="15"/>
  <c r="CA225" i="15"/>
  <c r="CK225" i="15"/>
  <c r="CW225" i="15"/>
  <c r="DG225" i="15"/>
  <c r="DQ225" i="15"/>
  <c r="EC225" i="15"/>
  <c r="EM225" i="15"/>
  <c r="EW225" i="15"/>
  <c r="EV234" i="15"/>
  <c r="EN234" i="15"/>
  <c r="EF234" i="15"/>
  <c r="DX234" i="15"/>
  <c r="DP234" i="15"/>
  <c r="DH234" i="15"/>
  <c r="CZ234" i="15"/>
  <c r="CR234" i="15"/>
  <c r="CJ234" i="15"/>
  <c r="CB234" i="15"/>
  <c r="BT234" i="15"/>
  <c r="BL234" i="15"/>
  <c r="BD234" i="15"/>
  <c r="AV234" i="15"/>
  <c r="AN234" i="15"/>
  <c r="AF234" i="15"/>
  <c r="X234" i="15"/>
  <c r="P234" i="15"/>
  <c r="H234" i="15"/>
  <c r="FB233" i="15"/>
  <c r="FC233" i="15" s="1"/>
  <c r="Y232" i="5" s="1"/>
  <c r="ER233" i="15"/>
  <c r="EJ233" i="15"/>
  <c r="EA233" i="15"/>
  <c r="DR233" i="15"/>
  <c r="DI233" i="15"/>
  <c r="CY233" i="15"/>
  <c r="CP233" i="15"/>
  <c r="CG233" i="15"/>
  <c r="BX233" i="15"/>
  <c r="BN233" i="15"/>
  <c r="BC233" i="15"/>
  <c r="AR233" i="15"/>
  <c r="AH233" i="15"/>
  <c r="W233" i="15"/>
  <c r="L233" i="15"/>
  <c r="EU230" i="15"/>
  <c r="EK230" i="15"/>
  <c r="DY230" i="15"/>
  <c r="DO230" i="15"/>
  <c r="DE230" i="15"/>
  <c r="CS230" i="15"/>
  <c r="CI230" i="15"/>
  <c r="BY230" i="15"/>
  <c r="BM230" i="15"/>
  <c r="BC230" i="15"/>
  <c r="AS230" i="15"/>
  <c r="AG230" i="15"/>
  <c r="W230" i="15"/>
  <c r="M230" i="15"/>
  <c r="ER229" i="15"/>
  <c r="EH229" i="15"/>
  <c r="DW229" i="15"/>
  <c r="DL229" i="15"/>
  <c r="DB229" i="15"/>
  <c r="CQ229" i="15"/>
  <c r="CF229" i="15"/>
  <c r="BV229" i="15"/>
  <c r="BK229" i="15"/>
  <c r="AZ229" i="15"/>
  <c r="AP229" i="15"/>
  <c r="AE229" i="15"/>
  <c r="T229" i="15"/>
  <c r="J229" i="15"/>
  <c r="EN228" i="15"/>
  <c r="ED228" i="15"/>
  <c r="DS228" i="15"/>
  <c r="DG228" i="15"/>
  <c r="CV228" i="15"/>
  <c r="CI228" i="15"/>
  <c r="BW228" i="15"/>
  <c r="BK228" i="15"/>
  <c r="AY228" i="15"/>
  <c r="AL228" i="15"/>
  <c r="AA228" i="15"/>
  <c r="N228" i="15"/>
  <c r="DS225" i="15"/>
  <c r="CB225" i="15"/>
  <c r="AL225" i="15"/>
  <c r="EU234" i="15"/>
  <c r="EM234" i="15"/>
  <c r="EE234" i="15"/>
  <c r="DW234" i="15"/>
  <c r="DO234" i="15"/>
  <c r="DG234" i="15"/>
  <c r="CY234" i="15"/>
  <c r="CQ234" i="15"/>
  <c r="CI234" i="15"/>
  <c r="CA234" i="15"/>
  <c r="BS234" i="15"/>
  <c r="BK234" i="15"/>
  <c r="BC234" i="15"/>
  <c r="AU234" i="15"/>
  <c r="AM234" i="15"/>
  <c r="AE234" i="15"/>
  <c r="W234" i="15"/>
  <c r="O234" i="15"/>
  <c r="G234" i="15"/>
  <c r="EQ233" i="15"/>
  <c r="EI233" i="15"/>
  <c r="DZ233" i="15"/>
  <c r="DQ233" i="15"/>
  <c r="DG233" i="15"/>
  <c r="CX233" i="15"/>
  <c r="CO233" i="15"/>
  <c r="CF233" i="15"/>
  <c r="BW233" i="15"/>
  <c r="BM233" i="15"/>
  <c r="BA233" i="15"/>
  <c r="AQ233" i="15"/>
  <c r="AG233" i="15"/>
  <c r="U233" i="15"/>
  <c r="K233" i="15"/>
  <c r="ET230" i="15"/>
  <c r="EI230" i="15"/>
  <c r="DX230" i="15"/>
  <c r="DN230" i="15"/>
  <c r="DC230" i="15"/>
  <c r="CR230" i="15"/>
  <c r="CH230" i="15"/>
  <c r="BW230" i="15"/>
  <c r="BL230" i="15"/>
  <c r="BB230" i="15"/>
  <c r="AQ230" i="15"/>
  <c r="AF230" i="15"/>
  <c r="V230" i="15"/>
  <c r="K230" i="15"/>
  <c r="EQ229" i="15"/>
  <c r="EG229" i="15"/>
  <c r="DU229" i="15"/>
  <c r="DK229" i="15"/>
  <c r="DA229" i="15"/>
  <c r="CO229" i="15"/>
  <c r="CE229" i="15"/>
  <c r="BU229" i="15"/>
  <c r="BI229" i="15"/>
  <c r="AY229" i="15"/>
  <c r="AO229" i="15"/>
  <c r="AC229" i="15"/>
  <c r="S229" i="15"/>
  <c r="I229" i="15"/>
  <c r="EW228" i="15"/>
  <c r="EM228" i="15"/>
  <c r="EC228" i="15"/>
  <c r="DQ228" i="15"/>
  <c r="DF228" i="15"/>
  <c r="CU228" i="15"/>
  <c r="CG228" i="15"/>
  <c r="BV228" i="15"/>
  <c r="BJ228" i="15"/>
  <c r="AW228" i="15"/>
  <c r="AK228" i="15"/>
  <c r="Z228" i="15"/>
  <c r="L228" i="15"/>
  <c r="DP225" i="15"/>
  <c r="BZ225" i="15"/>
  <c r="AI225" i="15"/>
  <c r="H221" i="15"/>
  <c r="S221" i="15"/>
  <c r="AD221" i="15"/>
  <c r="AN221" i="15"/>
  <c r="AY221" i="15"/>
  <c r="BJ221" i="15"/>
  <c r="BT221" i="15"/>
  <c r="CE221" i="15"/>
  <c r="CP221" i="15"/>
  <c r="CZ221" i="15"/>
  <c r="DK221" i="15"/>
  <c r="DV221" i="15"/>
  <c r="EF221" i="15"/>
  <c r="EQ221" i="15"/>
  <c r="K221" i="15"/>
  <c r="V221" i="15"/>
  <c r="AF221" i="15"/>
  <c r="AQ221" i="15"/>
  <c r="BB221" i="15"/>
  <c r="BL221" i="15"/>
  <c r="BW221" i="15"/>
  <c r="CH221" i="15"/>
  <c r="CR221" i="15"/>
  <c r="DC221" i="15"/>
  <c r="DN221" i="15"/>
  <c r="DX221" i="15"/>
  <c r="EI221" i="15"/>
  <c r="ET221" i="15"/>
  <c r="N221" i="15"/>
  <c r="X221" i="15"/>
  <c r="AI221" i="15"/>
  <c r="AT221" i="15"/>
  <c r="BD221" i="15"/>
  <c r="BO221" i="15"/>
  <c r="BZ221" i="15"/>
  <c r="CJ221" i="15"/>
  <c r="CU221" i="15"/>
  <c r="DF221" i="15"/>
  <c r="DP221" i="15"/>
  <c r="EA221" i="15"/>
  <c r="EL221" i="15"/>
  <c r="EV221" i="15"/>
  <c r="F221" i="15"/>
  <c r="P221" i="15"/>
  <c r="AA221" i="15"/>
  <c r="AL221" i="15"/>
  <c r="AV221" i="15"/>
  <c r="BG221" i="15"/>
  <c r="BR221" i="15"/>
  <c r="CB221" i="15"/>
  <c r="CM221" i="15"/>
  <c r="CX221" i="15"/>
  <c r="DH221" i="15"/>
  <c r="DS221" i="15"/>
  <c r="ED221" i="15"/>
  <c r="EN221" i="15"/>
  <c r="G221" i="15"/>
  <c r="AC221" i="15"/>
  <c r="AX221" i="15"/>
  <c r="BS221" i="15"/>
  <c r="CO221" i="15"/>
  <c r="DJ221" i="15"/>
  <c r="EE221" i="15"/>
  <c r="J221" i="15"/>
  <c r="AE221" i="15"/>
  <c r="BA221" i="15"/>
  <c r="BV221" i="15"/>
  <c r="CQ221" i="15"/>
  <c r="DM221" i="15"/>
  <c r="EH221" i="15"/>
  <c r="M221" i="15"/>
  <c r="AH221" i="15"/>
  <c r="BC221" i="15"/>
  <c r="BY221" i="15"/>
  <c r="CT221" i="15"/>
  <c r="DO221" i="15"/>
  <c r="EK221" i="15"/>
  <c r="O221" i="15"/>
  <c r="AK221" i="15"/>
  <c r="BF221" i="15"/>
  <c r="CA221" i="15"/>
  <c r="CW221" i="15"/>
  <c r="DR221" i="15"/>
  <c r="EM221" i="15"/>
  <c r="R221" i="15"/>
  <c r="AM221" i="15"/>
  <c r="BI221" i="15"/>
  <c r="CD221" i="15"/>
  <c r="CY221" i="15"/>
  <c r="DU221" i="15"/>
  <c r="EP221" i="15"/>
  <c r="W221" i="15"/>
  <c r="AS221" i="15"/>
  <c r="BN221" i="15"/>
  <c r="CI221" i="15"/>
  <c r="DE221" i="15"/>
  <c r="DZ221" i="15"/>
  <c r="EU221" i="15"/>
  <c r="E221" i="15"/>
  <c r="Z221" i="15"/>
  <c r="AU221" i="15"/>
  <c r="BQ221" i="15"/>
  <c r="CL221" i="15"/>
  <c r="DG221" i="15"/>
  <c r="EC221" i="15"/>
  <c r="EX221" i="15"/>
  <c r="N246" i="15"/>
  <c r="EX239" i="15"/>
  <c r="EP239" i="15"/>
  <c r="EH239" i="15"/>
  <c r="DZ239" i="15"/>
  <c r="DR239" i="15"/>
  <c r="DJ239" i="15"/>
  <c r="DB239" i="15"/>
  <c r="CT239" i="15"/>
  <c r="CL239" i="15"/>
  <c r="CD239" i="15"/>
  <c r="BV239" i="15"/>
  <c r="BN239" i="15"/>
  <c r="BF239" i="15"/>
  <c r="AX239" i="15"/>
  <c r="AP239" i="15"/>
  <c r="AH239" i="15"/>
  <c r="Z239" i="15"/>
  <c r="R239" i="15"/>
  <c r="J239" i="15"/>
  <c r="EX237" i="15"/>
  <c r="EP237" i="15"/>
  <c r="EH237" i="15"/>
  <c r="DZ237" i="15"/>
  <c r="DR237" i="15"/>
  <c r="DJ237" i="15"/>
  <c r="DB237" i="15"/>
  <c r="CT237" i="15"/>
  <c r="CL237" i="15"/>
  <c r="CD237" i="15"/>
  <c r="BV237" i="15"/>
  <c r="BN237" i="15"/>
  <c r="BF237" i="15"/>
  <c r="AX237" i="15"/>
  <c r="AP237" i="15"/>
  <c r="AH237" i="15"/>
  <c r="Z237" i="15"/>
  <c r="R237" i="15"/>
  <c r="J237" i="15"/>
  <c r="V236" i="15"/>
  <c r="N236" i="15"/>
  <c r="EX235" i="15"/>
  <c r="EP235" i="15"/>
  <c r="EH235" i="15"/>
  <c r="DZ235" i="15"/>
  <c r="DR235" i="15"/>
  <c r="DJ235" i="15"/>
  <c r="DB235" i="15"/>
  <c r="CT235" i="15"/>
  <c r="CL235" i="15"/>
  <c r="CD235" i="15"/>
  <c r="BV235" i="15"/>
  <c r="BN235" i="15"/>
  <c r="BF235" i="15"/>
  <c r="AX235" i="15"/>
  <c r="AP235" i="15"/>
  <c r="AH235" i="15"/>
  <c r="Z235" i="15"/>
  <c r="R235" i="15"/>
  <c r="J235" i="15"/>
  <c r="ET234" i="15"/>
  <c r="EL234" i="15"/>
  <c r="ED234" i="15"/>
  <c r="DV234" i="15"/>
  <c r="DN234" i="15"/>
  <c r="DF234" i="15"/>
  <c r="CX234" i="15"/>
  <c r="CP234" i="15"/>
  <c r="CH234" i="15"/>
  <c r="BZ234" i="15"/>
  <c r="BR234" i="15"/>
  <c r="BJ234" i="15"/>
  <c r="BB234" i="15"/>
  <c r="AT234" i="15"/>
  <c r="AL234" i="15"/>
  <c r="AD234" i="15"/>
  <c r="V234" i="15"/>
  <c r="N234" i="15"/>
  <c r="EX233" i="15"/>
  <c r="EP233" i="15"/>
  <c r="EH233" i="15"/>
  <c r="DY233" i="15"/>
  <c r="DO233" i="15"/>
  <c r="DF233" i="15"/>
  <c r="CW233" i="15"/>
  <c r="CN233" i="15"/>
  <c r="CE233" i="15"/>
  <c r="BV233" i="15"/>
  <c r="BK233" i="15"/>
  <c r="AZ233" i="15"/>
  <c r="AP233" i="15"/>
  <c r="AE233" i="15"/>
  <c r="T233" i="15"/>
  <c r="J233" i="15"/>
  <c r="EW231" i="15"/>
  <c r="EK231" i="15"/>
  <c r="EA231" i="15"/>
  <c r="DQ231" i="15"/>
  <c r="DE231" i="15"/>
  <c r="CU231" i="15"/>
  <c r="CK231" i="15"/>
  <c r="BY231" i="15"/>
  <c r="BO231" i="15"/>
  <c r="BE231" i="15"/>
  <c r="AS231" i="15"/>
  <c r="AI231" i="15"/>
  <c r="Y231" i="15"/>
  <c r="F231" i="15"/>
  <c r="N231" i="15"/>
  <c r="V231" i="15"/>
  <c r="AD231" i="15"/>
  <c r="AL231" i="15"/>
  <c r="AT231" i="15"/>
  <c r="BB231" i="15"/>
  <c r="BJ231" i="15"/>
  <c r="BR231" i="15"/>
  <c r="BZ231" i="15"/>
  <c r="CH231" i="15"/>
  <c r="CP231" i="15"/>
  <c r="CX231" i="15"/>
  <c r="DF231" i="15"/>
  <c r="DN231" i="15"/>
  <c r="DV231" i="15"/>
  <c r="ED231" i="15"/>
  <c r="EL231" i="15"/>
  <c r="ET231" i="15"/>
  <c r="H231" i="15"/>
  <c r="P231" i="15"/>
  <c r="X231" i="15"/>
  <c r="AF231" i="15"/>
  <c r="AN231" i="15"/>
  <c r="AV231" i="15"/>
  <c r="BD231" i="15"/>
  <c r="BL231" i="15"/>
  <c r="BT231" i="15"/>
  <c r="CB231" i="15"/>
  <c r="CJ231" i="15"/>
  <c r="CR231" i="15"/>
  <c r="CZ231" i="15"/>
  <c r="DH231" i="15"/>
  <c r="DP231" i="15"/>
  <c r="DX231" i="15"/>
  <c r="EF231" i="15"/>
  <c r="EN231" i="15"/>
  <c r="EV231" i="15"/>
  <c r="ES230" i="15"/>
  <c r="EG230" i="15"/>
  <c r="DW230" i="15"/>
  <c r="DM230" i="15"/>
  <c r="DA230" i="15"/>
  <c r="CQ230" i="15"/>
  <c r="CG230" i="15"/>
  <c r="BU230" i="15"/>
  <c r="BK230" i="15"/>
  <c r="BA230" i="15"/>
  <c r="AO230" i="15"/>
  <c r="AE230" i="15"/>
  <c r="U230" i="15"/>
  <c r="I230" i="15"/>
  <c r="FB229" i="15"/>
  <c r="FC229" i="15" s="1"/>
  <c r="EP229" i="15"/>
  <c r="EE229" i="15"/>
  <c r="DT229" i="15"/>
  <c r="DJ229" i="15"/>
  <c r="CY229" i="15"/>
  <c r="CN229" i="15"/>
  <c r="CD229" i="15"/>
  <c r="BS229" i="15"/>
  <c r="BH229" i="15"/>
  <c r="AX229" i="15"/>
  <c r="AM229" i="15"/>
  <c r="AB229" i="15"/>
  <c r="R229" i="15"/>
  <c r="G229" i="15"/>
  <c r="EV228" i="15"/>
  <c r="EL228" i="15"/>
  <c r="EA228" i="15"/>
  <c r="DP228" i="15"/>
  <c r="DE228" i="15"/>
  <c r="CS228" i="15"/>
  <c r="CF228" i="15"/>
  <c r="BU228" i="15"/>
  <c r="BH228" i="15"/>
  <c r="AU228" i="15"/>
  <c r="AJ228" i="15"/>
  <c r="W228" i="15"/>
  <c r="K228" i="15"/>
  <c r="DH225" i="15"/>
  <c r="BR225" i="15"/>
  <c r="AA225" i="15"/>
  <c r="EW239" i="15"/>
  <c r="EO239" i="15"/>
  <c r="EG239" i="15"/>
  <c r="DY239" i="15"/>
  <c r="DQ239" i="15"/>
  <c r="DI239" i="15"/>
  <c r="DA239" i="15"/>
  <c r="CS239" i="15"/>
  <c r="CK239" i="15"/>
  <c r="CC239" i="15"/>
  <c r="BU239" i="15"/>
  <c r="BM239" i="15"/>
  <c r="BE239" i="15"/>
  <c r="AW239" i="15"/>
  <c r="AO239" i="15"/>
  <c r="AG239" i="15"/>
  <c r="Y239" i="15"/>
  <c r="Q239" i="15"/>
  <c r="CC237" i="15"/>
  <c r="BU237" i="15"/>
  <c r="BM237" i="15"/>
  <c r="BE237" i="15"/>
  <c r="AW237" i="15"/>
  <c r="AO237" i="15"/>
  <c r="AG237" i="15"/>
  <c r="Y237" i="15"/>
  <c r="Q237" i="15"/>
  <c r="AG235" i="15"/>
  <c r="Y235" i="15"/>
  <c r="Q235" i="15"/>
  <c r="ES234" i="15"/>
  <c r="EK234" i="15"/>
  <c r="EC234" i="15"/>
  <c r="DU234" i="15"/>
  <c r="DM234" i="15"/>
  <c r="DE234" i="15"/>
  <c r="CW234" i="15"/>
  <c r="CO234" i="15"/>
  <c r="CG234" i="15"/>
  <c r="BY234" i="15"/>
  <c r="BQ234" i="15"/>
  <c r="BI234" i="15"/>
  <c r="BA234" i="15"/>
  <c r="AS234" i="15"/>
  <c r="AK234" i="15"/>
  <c r="AC234" i="15"/>
  <c r="U234" i="15"/>
  <c r="M234" i="15"/>
  <c r="EW233" i="15"/>
  <c r="EO233" i="15"/>
  <c r="EG233" i="15"/>
  <c r="DW233" i="15"/>
  <c r="DN233" i="15"/>
  <c r="DE233" i="15"/>
  <c r="CV233" i="15"/>
  <c r="CM233" i="15"/>
  <c r="CD233" i="15"/>
  <c r="BU233" i="15"/>
  <c r="BI233" i="15"/>
  <c r="AY233" i="15"/>
  <c r="AO233" i="15"/>
  <c r="AC233" i="15"/>
  <c r="S233" i="15"/>
  <c r="I233" i="15"/>
  <c r="EQ230" i="15"/>
  <c r="EF230" i="15"/>
  <c r="DV230" i="15"/>
  <c r="DK230" i="15"/>
  <c r="CZ230" i="15"/>
  <c r="CP230" i="15"/>
  <c r="CE230" i="15"/>
  <c r="BT230" i="15"/>
  <c r="BJ230" i="15"/>
  <c r="AY230" i="15"/>
  <c r="AN230" i="15"/>
  <c r="AD230" i="15"/>
  <c r="S230" i="15"/>
  <c r="H230" i="15"/>
  <c r="EO229" i="15"/>
  <c r="EC229" i="15"/>
  <c r="DS229" i="15"/>
  <c r="DI229" i="15"/>
  <c r="CW229" i="15"/>
  <c r="CM229" i="15"/>
  <c r="CC229" i="15"/>
  <c r="BQ229" i="15"/>
  <c r="BG229" i="15"/>
  <c r="AW229" i="15"/>
  <c r="AK229" i="15"/>
  <c r="AA229" i="15"/>
  <c r="Q229" i="15"/>
  <c r="EU228" i="15"/>
  <c r="EK228" i="15"/>
  <c r="DY228" i="15"/>
  <c r="DO228" i="15"/>
  <c r="DD228" i="15"/>
  <c r="CP228" i="15"/>
  <c r="CE228" i="15"/>
  <c r="BS228" i="15"/>
  <c r="BF228" i="15"/>
  <c r="AT228" i="15"/>
  <c r="AI228" i="15"/>
  <c r="U228" i="15"/>
  <c r="J228" i="15"/>
  <c r="EV225" i="15"/>
  <c r="DF225" i="15"/>
  <c r="BO225" i="15"/>
  <c r="X225" i="15"/>
  <c r="EW226" i="15"/>
  <c r="EK226" i="15"/>
  <c r="EA226" i="15"/>
  <c r="DQ226" i="15"/>
  <c r="DE226" i="15"/>
  <c r="CU226" i="15"/>
  <c r="CK226" i="15"/>
  <c r="BY226" i="15"/>
  <c r="BO226" i="15"/>
  <c r="BE226" i="15"/>
  <c r="AS226" i="15"/>
  <c r="AI226" i="15"/>
  <c r="Y226" i="15"/>
  <c r="F226" i="15"/>
  <c r="N226" i="15"/>
  <c r="V226" i="15"/>
  <c r="AD226" i="15"/>
  <c r="AL226" i="15"/>
  <c r="AT226" i="15"/>
  <c r="BB226" i="15"/>
  <c r="BJ226" i="15"/>
  <c r="BR226" i="15"/>
  <c r="BZ226" i="15"/>
  <c r="CH226" i="15"/>
  <c r="CP226" i="15"/>
  <c r="CX226" i="15"/>
  <c r="DF226" i="15"/>
  <c r="DN226" i="15"/>
  <c r="DV226" i="15"/>
  <c r="ED226" i="15"/>
  <c r="EL226" i="15"/>
  <c r="ET226" i="15"/>
  <c r="H226" i="15"/>
  <c r="P226" i="15"/>
  <c r="X226" i="15"/>
  <c r="AF226" i="15"/>
  <c r="AN226" i="15"/>
  <c r="AV226" i="15"/>
  <c r="BD226" i="15"/>
  <c r="BL226" i="15"/>
  <c r="BT226" i="15"/>
  <c r="CB226" i="15"/>
  <c r="CJ226" i="15"/>
  <c r="CR226" i="15"/>
  <c r="CZ226" i="15"/>
  <c r="DH226" i="15"/>
  <c r="DP226" i="15"/>
  <c r="DX226" i="15"/>
  <c r="EF226" i="15"/>
  <c r="EN226" i="15"/>
  <c r="EV226" i="15"/>
  <c r="FB224" i="15"/>
  <c r="FC224" i="15" s="1"/>
  <c r="EP224" i="15"/>
  <c r="EE224" i="15"/>
  <c r="DT224" i="15"/>
  <c r="DJ224" i="15"/>
  <c r="CY224" i="15"/>
  <c r="CN224" i="15"/>
  <c r="CD224" i="15"/>
  <c r="BO224" i="15"/>
  <c r="AZ224" i="15"/>
  <c r="AM224" i="15"/>
  <c r="V224" i="15"/>
  <c r="E222" i="15"/>
  <c r="M222" i="15"/>
  <c r="U222" i="15"/>
  <c r="AC222" i="15"/>
  <c r="AK222" i="15"/>
  <c r="AS222" i="15"/>
  <c r="BA222" i="15"/>
  <c r="BI222" i="15"/>
  <c r="BQ222" i="15"/>
  <c r="BY222" i="15"/>
  <c r="CG222" i="15"/>
  <c r="CO222" i="15"/>
  <c r="CW222" i="15"/>
  <c r="DE222" i="15"/>
  <c r="DM222" i="15"/>
  <c r="DU222" i="15"/>
  <c r="EC222" i="15"/>
  <c r="EK222" i="15"/>
  <c r="ES222" i="15"/>
  <c r="H222" i="15"/>
  <c r="P222" i="15"/>
  <c r="X222" i="15"/>
  <c r="AF222" i="15"/>
  <c r="AN222" i="15"/>
  <c r="AV222" i="15"/>
  <c r="BD222" i="15"/>
  <c r="BL222" i="15"/>
  <c r="BT222" i="15"/>
  <c r="CB222" i="15"/>
  <c r="CJ222" i="15"/>
  <c r="CR222" i="15"/>
  <c r="CZ222" i="15"/>
  <c r="DH222" i="15"/>
  <c r="DP222" i="15"/>
  <c r="DX222" i="15"/>
  <c r="EF222" i="15"/>
  <c r="EN222" i="15"/>
  <c r="EV222" i="15"/>
  <c r="L222" i="15"/>
  <c r="W222" i="15"/>
  <c r="AH222" i="15"/>
  <c r="AR222" i="15"/>
  <c r="BC222" i="15"/>
  <c r="BN222" i="15"/>
  <c r="BX222" i="15"/>
  <c r="CI222" i="15"/>
  <c r="CT222" i="15"/>
  <c r="DD222" i="15"/>
  <c r="DO222" i="15"/>
  <c r="DZ222" i="15"/>
  <c r="EJ222" i="15"/>
  <c r="D222" i="15"/>
  <c r="O222" i="15"/>
  <c r="Z222" i="15"/>
  <c r="AJ222" i="15"/>
  <c r="AU222" i="15"/>
  <c r="BF222" i="15"/>
  <c r="BP222" i="15"/>
  <c r="CA222" i="15"/>
  <c r="CL222" i="15"/>
  <c r="CV222" i="15"/>
  <c r="DG222" i="15"/>
  <c r="DR222" i="15"/>
  <c r="EB222" i="15"/>
  <c r="EM222" i="15"/>
  <c r="EX222" i="15"/>
  <c r="G222" i="15"/>
  <c r="R222" i="15"/>
  <c r="AB222" i="15"/>
  <c r="AM222" i="15"/>
  <c r="AX222" i="15"/>
  <c r="BH222" i="15"/>
  <c r="BS222" i="15"/>
  <c r="CD222" i="15"/>
  <c r="CN222" i="15"/>
  <c r="CY222" i="15"/>
  <c r="DJ222" i="15"/>
  <c r="DT222" i="15"/>
  <c r="EE222" i="15"/>
  <c r="EP222" i="15"/>
  <c r="FB222" i="15"/>
  <c r="FC222" i="15" s="1"/>
  <c r="Z221" i="5" s="1"/>
  <c r="J222" i="15"/>
  <c r="T222" i="15"/>
  <c r="AE222" i="15"/>
  <c r="AP222" i="15"/>
  <c r="AZ222" i="15"/>
  <c r="BK222" i="15"/>
  <c r="BV222" i="15"/>
  <c r="CF222" i="15"/>
  <c r="CQ222" i="15"/>
  <c r="DB222" i="15"/>
  <c r="DL222" i="15"/>
  <c r="DW222" i="15"/>
  <c r="EH222" i="15"/>
  <c r="ER222" i="15"/>
  <c r="E224" i="15"/>
  <c r="M224" i="15"/>
  <c r="U224" i="15"/>
  <c r="AC224" i="15"/>
  <c r="AK224" i="15"/>
  <c r="AS224" i="15"/>
  <c r="BA224" i="15"/>
  <c r="BI224" i="15"/>
  <c r="BQ224" i="15"/>
  <c r="BY224" i="15"/>
  <c r="H224" i="15"/>
  <c r="P224" i="15"/>
  <c r="X224" i="15"/>
  <c r="AF224" i="15"/>
  <c r="AN224" i="15"/>
  <c r="AV224" i="15"/>
  <c r="BD224" i="15"/>
  <c r="BL224" i="15"/>
  <c r="BT224" i="15"/>
  <c r="CB224" i="15"/>
  <c r="L224" i="15"/>
  <c r="W224" i="15"/>
  <c r="AH224" i="15"/>
  <c r="AR224" i="15"/>
  <c r="BC224" i="15"/>
  <c r="BN224" i="15"/>
  <c r="BX224" i="15"/>
  <c r="CH224" i="15"/>
  <c r="CP224" i="15"/>
  <c r="CX224" i="15"/>
  <c r="DF224" i="15"/>
  <c r="DN224" i="15"/>
  <c r="DV224" i="15"/>
  <c r="ED224" i="15"/>
  <c r="EL224" i="15"/>
  <c r="ET224" i="15"/>
  <c r="D224" i="15"/>
  <c r="O224" i="15"/>
  <c r="Z224" i="15"/>
  <c r="AJ224" i="15"/>
  <c r="AU224" i="15"/>
  <c r="BF224" i="15"/>
  <c r="BP224" i="15"/>
  <c r="CA224" i="15"/>
  <c r="CJ224" i="15"/>
  <c r="CR224" i="15"/>
  <c r="CZ224" i="15"/>
  <c r="DH224" i="15"/>
  <c r="DP224" i="15"/>
  <c r="DX224" i="15"/>
  <c r="EF224" i="15"/>
  <c r="EN224" i="15"/>
  <c r="EV224" i="15"/>
  <c r="G224" i="15"/>
  <c r="R224" i="15"/>
  <c r="AB224" i="15"/>
  <c r="AX227" i="15"/>
  <c r="BF227" i="15"/>
  <c r="AJ227" i="15"/>
  <c r="AR227" i="15"/>
  <c r="CV227" i="15"/>
  <c r="DD227" i="15"/>
  <c r="ES226" i="15"/>
  <c r="EI226" i="15"/>
  <c r="DY226" i="15"/>
  <c r="DM226" i="15"/>
  <c r="DC226" i="15"/>
  <c r="CS226" i="15"/>
  <c r="CG226" i="15"/>
  <c r="BW226" i="15"/>
  <c r="BM226" i="15"/>
  <c r="BA226" i="15"/>
  <c r="AQ226" i="15"/>
  <c r="AG226" i="15"/>
  <c r="U226" i="15"/>
  <c r="K226" i="15"/>
  <c r="EX224" i="15"/>
  <c r="EM224" i="15"/>
  <c r="EB224" i="15"/>
  <c r="DR224" i="15"/>
  <c r="DG224" i="15"/>
  <c r="CV224" i="15"/>
  <c r="CL224" i="15"/>
  <c r="BZ224" i="15"/>
  <c r="BK224" i="15"/>
  <c r="AX224" i="15"/>
  <c r="AI224" i="15"/>
  <c r="S224" i="15"/>
  <c r="EQ222" i="15"/>
  <c r="DV222" i="15"/>
  <c r="DA222" i="15"/>
  <c r="CE222" i="15"/>
  <c r="BJ222" i="15"/>
  <c r="AO222" i="15"/>
  <c r="S222" i="15"/>
  <c r="I223" i="15"/>
  <c r="Q223" i="15"/>
  <c r="Y223" i="15"/>
  <c r="AG223" i="15"/>
  <c r="AO223" i="15"/>
  <c r="AW223" i="15"/>
  <c r="BE223" i="15"/>
  <c r="BM223" i="15"/>
  <c r="BU223" i="15"/>
  <c r="CC223" i="15"/>
  <c r="CK223" i="15"/>
  <c r="CS223" i="15"/>
  <c r="DA223" i="15"/>
  <c r="DI223" i="15"/>
  <c r="DQ223" i="15"/>
  <c r="DY223" i="15"/>
  <c r="EG223" i="15"/>
  <c r="EO223" i="15"/>
  <c r="EW223" i="15"/>
  <c r="D223" i="15"/>
  <c r="L223" i="15"/>
  <c r="T223" i="15"/>
  <c r="AB223" i="15"/>
  <c r="AJ223" i="15"/>
  <c r="AR223" i="15"/>
  <c r="AZ223" i="15"/>
  <c r="BH223" i="15"/>
  <c r="BP223" i="15"/>
  <c r="BX223" i="15"/>
  <c r="CF223" i="15"/>
  <c r="CN223" i="15"/>
  <c r="CV223" i="15"/>
  <c r="DD223" i="15"/>
  <c r="DL223" i="15"/>
  <c r="DT223" i="15"/>
  <c r="EB223" i="15"/>
  <c r="EJ223" i="15"/>
  <c r="ER223" i="15"/>
  <c r="FB223" i="15"/>
  <c r="FC223" i="15" s="1"/>
  <c r="J220" i="15"/>
  <c r="R220" i="15"/>
  <c r="Z220" i="15"/>
  <c r="AH220" i="15"/>
  <c r="AP220" i="15"/>
  <c r="AX220" i="15"/>
  <c r="BF220" i="15"/>
  <c r="E220" i="15"/>
  <c r="M220" i="15"/>
  <c r="U220" i="15"/>
  <c r="AC220" i="15"/>
  <c r="AK220" i="15"/>
  <c r="AS220" i="15"/>
  <c r="BA220" i="15"/>
  <c r="BI220" i="15"/>
  <c r="BQ220" i="15"/>
  <c r="BY220" i="15"/>
  <c r="CG220" i="15"/>
  <c r="CO220" i="15"/>
  <c r="CW220" i="15"/>
  <c r="DE220" i="15"/>
  <c r="DM220" i="15"/>
  <c r="DU220" i="15"/>
  <c r="EC220" i="15"/>
  <c r="EK220" i="15"/>
  <c r="ES220" i="15"/>
  <c r="H220" i="15"/>
  <c r="P220" i="15"/>
  <c r="X220" i="15"/>
  <c r="AF220" i="15"/>
  <c r="AN220" i="15"/>
  <c r="AV220" i="15"/>
  <c r="BD220" i="15"/>
  <c r="BL220" i="15"/>
  <c r="BT220" i="15"/>
  <c r="CB220" i="15"/>
  <c r="CJ220" i="15"/>
  <c r="CR220" i="15"/>
  <c r="CZ220" i="15"/>
  <c r="DH220" i="15"/>
  <c r="DP220" i="15"/>
  <c r="DX220" i="15"/>
  <c r="EF220" i="15"/>
  <c r="EN220" i="15"/>
  <c r="EV220" i="15"/>
  <c r="EQ219" i="15"/>
  <c r="EE219" i="15"/>
  <c r="DR219" i="15"/>
  <c r="DE219" i="15"/>
  <c r="CR219" i="15"/>
  <c r="CE219" i="15"/>
  <c r="BS219" i="15"/>
  <c r="BF219" i="15"/>
  <c r="AS219" i="15"/>
  <c r="AF219" i="15"/>
  <c r="S219" i="15"/>
  <c r="G219" i="15"/>
  <c r="ET223" i="15"/>
  <c r="EI223" i="15"/>
  <c r="DX223" i="15"/>
  <c r="DN223" i="15"/>
  <c r="DC223" i="15"/>
  <c r="CR223" i="15"/>
  <c r="CH223" i="15"/>
  <c r="BW223" i="15"/>
  <c r="BL223" i="15"/>
  <c r="BB223" i="15"/>
  <c r="AQ223" i="15"/>
  <c r="AF223" i="15"/>
  <c r="V223" i="15"/>
  <c r="K223" i="15"/>
  <c r="I221" i="15"/>
  <c r="Q221" i="15"/>
  <c r="Y221" i="15"/>
  <c r="AG221" i="15"/>
  <c r="AO221" i="15"/>
  <c r="AW221" i="15"/>
  <c r="BE221" i="15"/>
  <c r="BM221" i="15"/>
  <c r="BU221" i="15"/>
  <c r="CC221" i="15"/>
  <c r="CK221" i="15"/>
  <c r="CS221" i="15"/>
  <c r="DA221" i="15"/>
  <c r="DI221" i="15"/>
  <c r="DQ221" i="15"/>
  <c r="DY221" i="15"/>
  <c r="EG221" i="15"/>
  <c r="EO221" i="15"/>
  <c r="EW221" i="15"/>
  <c r="D221" i="15"/>
  <c r="L221" i="15"/>
  <c r="T221" i="15"/>
  <c r="AB221" i="15"/>
  <c r="AJ221" i="15"/>
  <c r="AR221" i="15"/>
  <c r="AZ221" i="15"/>
  <c r="BH221" i="15"/>
  <c r="BP221" i="15"/>
  <c r="BX221" i="15"/>
  <c r="CF221" i="15"/>
  <c r="CN221" i="15"/>
  <c r="CV221" i="15"/>
  <c r="DD221" i="15"/>
  <c r="DL221" i="15"/>
  <c r="DT221" i="15"/>
  <c r="EB221" i="15"/>
  <c r="EJ221" i="15"/>
  <c r="ER221" i="15"/>
  <c r="FB221" i="15"/>
  <c r="FC221" i="15" s="1"/>
  <c r="ER220" i="15"/>
  <c r="EH220" i="15"/>
  <c r="DW220" i="15"/>
  <c r="DL220" i="15"/>
  <c r="DB220" i="15"/>
  <c r="CQ220" i="15"/>
  <c r="CF220" i="15"/>
  <c r="BV220" i="15"/>
  <c r="BK220" i="15"/>
  <c r="AY220" i="15"/>
  <c r="AL220" i="15"/>
  <c r="Y220" i="15"/>
  <c r="L220" i="15"/>
  <c r="EN219" i="15"/>
  <c r="EA219" i="15"/>
  <c r="DO219" i="15"/>
  <c r="DB219" i="15"/>
  <c r="CO219" i="15"/>
  <c r="CB219" i="15"/>
  <c r="BO219" i="15"/>
  <c r="BC219" i="15"/>
  <c r="AP219" i="15"/>
  <c r="AC219" i="15"/>
  <c r="P219" i="15"/>
  <c r="F219" i="15"/>
  <c r="N219" i="15"/>
  <c r="V219" i="15"/>
  <c r="AD219" i="15"/>
  <c r="AL219" i="15"/>
  <c r="AT219" i="15"/>
  <c r="BB219" i="15"/>
  <c r="BJ219" i="15"/>
  <c r="BR219" i="15"/>
  <c r="BZ219" i="15"/>
  <c r="CH219" i="15"/>
  <c r="CP219" i="15"/>
  <c r="CX219" i="15"/>
  <c r="DF219" i="15"/>
  <c r="DN219" i="15"/>
  <c r="DV219" i="15"/>
  <c r="ED219" i="15"/>
  <c r="EL219" i="15"/>
  <c r="ET219" i="15"/>
  <c r="I219" i="15"/>
  <c r="Q219" i="15"/>
  <c r="Y219" i="15"/>
  <c r="AG219" i="15"/>
  <c r="AO219" i="15"/>
  <c r="AW219" i="15"/>
  <c r="BE219" i="15"/>
  <c r="BM219" i="15"/>
  <c r="BU219" i="15"/>
  <c r="CC219" i="15"/>
  <c r="CK219" i="15"/>
  <c r="CS219" i="15"/>
  <c r="DA219" i="15"/>
  <c r="DI219" i="15"/>
  <c r="DQ219" i="15"/>
  <c r="DY219" i="15"/>
  <c r="EG219" i="15"/>
  <c r="EO219" i="15"/>
  <c r="EW219" i="15"/>
  <c r="D219" i="15"/>
  <c r="L219" i="15"/>
  <c r="T219" i="15"/>
  <c r="AB219" i="15"/>
  <c r="AJ219" i="15"/>
  <c r="AR219" i="15"/>
  <c r="AZ219" i="15"/>
  <c r="BH219" i="15"/>
  <c r="BP219" i="15"/>
  <c r="BX219" i="15"/>
  <c r="CF219" i="15"/>
  <c r="CN219" i="15"/>
  <c r="CV219" i="15"/>
  <c r="DD219" i="15"/>
  <c r="DL219" i="15"/>
  <c r="DT219" i="15"/>
  <c r="EB219" i="15"/>
  <c r="EJ219" i="15"/>
  <c r="ER219" i="15"/>
  <c r="FB219" i="15"/>
  <c r="FC219" i="15" s="1"/>
  <c r="Z218" i="5" s="1"/>
  <c r="EQ218" i="15"/>
  <c r="ED218" i="15"/>
  <c r="DQ218" i="15"/>
  <c r="DD218" i="15"/>
  <c r="CQ218" i="15"/>
  <c r="CE218" i="15"/>
  <c r="BR218" i="15"/>
  <c r="BE218" i="15"/>
  <c r="AR218" i="15"/>
  <c r="AE218" i="15"/>
  <c r="S218" i="15"/>
  <c r="EQ223" i="15"/>
  <c r="EF223" i="15"/>
  <c r="DV223" i="15"/>
  <c r="DK223" i="15"/>
  <c r="CZ223" i="15"/>
  <c r="CP223" i="15"/>
  <c r="CE223" i="15"/>
  <c r="BT223" i="15"/>
  <c r="BJ223" i="15"/>
  <c r="AY223" i="15"/>
  <c r="AN223" i="15"/>
  <c r="AD223" i="15"/>
  <c r="S223" i="15"/>
  <c r="H223" i="15"/>
  <c r="FB220" i="15"/>
  <c r="FC220" i="15" s="1"/>
  <c r="Y219" i="5" s="1"/>
  <c r="EP220" i="15"/>
  <c r="EE220" i="15"/>
  <c r="DT220" i="15"/>
  <c r="DJ220" i="15"/>
  <c r="CY220" i="15"/>
  <c r="CN220" i="15"/>
  <c r="CD220" i="15"/>
  <c r="BS220" i="15"/>
  <c r="BH220" i="15"/>
  <c r="AU220" i="15"/>
  <c r="AI220" i="15"/>
  <c r="V220" i="15"/>
  <c r="I220" i="15"/>
  <c r="EX219" i="15"/>
  <c r="EK219" i="15"/>
  <c r="DX219" i="15"/>
  <c r="DK219" i="15"/>
  <c r="CY219" i="15"/>
  <c r="CL219" i="15"/>
  <c r="BY219" i="15"/>
  <c r="BL219" i="15"/>
  <c r="AY219" i="15"/>
  <c r="AM219" i="15"/>
  <c r="Z219" i="15"/>
  <c r="M219" i="15"/>
  <c r="J218" i="15"/>
  <c r="R218" i="15"/>
  <c r="Z218" i="15"/>
  <c r="AH218" i="15"/>
  <c r="AP218" i="15"/>
  <c r="AX218" i="15"/>
  <c r="BF218" i="15"/>
  <c r="BN218" i="15"/>
  <c r="BV218" i="15"/>
  <c r="CD218" i="15"/>
  <c r="CL218" i="15"/>
  <c r="CT218" i="15"/>
  <c r="DB218" i="15"/>
  <c r="DJ218" i="15"/>
  <c r="DR218" i="15"/>
  <c r="DZ218" i="15"/>
  <c r="EH218" i="15"/>
  <c r="EP218" i="15"/>
  <c r="EX218" i="15"/>
  <c r="E218" i="15"/>
  <c r="M218" i="15"/>
  <c r="U218" i="15"/>
  <c r="AC218" i="15"/>
  <c r="AK218" i="15"/>
  <c r="AS218" i="15"/>
  <c r="BA218" i="15"/>
  <c r="BI218" i="15"/>
  <c r="BQ218" i="15"/>
  <c r="BY218" i="15"/>
  <c r="CG218" i="15"/>
  <c r="CO218" i="15"/>
  <c r="CW218" i="15"/>
  <c r="DE218" i="15"/>
  <c r="DM218" i="15"/>
  <c r="DU218" i="15"/>
  <c r="EC218" i="15"/>
  <c r="EK218" i="15"/>
  <c r="ES218" i="15"/>
  <c r="H218" i="15"/>
  <c r="P218" i="15"/>
  <c r="X218" i="15"/>
  <c r="AF218" i="15"/>
  <c r="AN218" i="15"/>
  <c r="AV218" i="15"/>
  <c r="BD218" i="15"/>
  <c r="BL218" i="15"/>
  <c r="BT218" i="15"/>
  <c r="CB218" i="15"/>
  <c r="CJ218" i="15"/>
  <c r="CR218" i="15"/>
  <c r="CZ218" i="15"/>
  <c r="DH218" i="15"/>
  <c r="DP218" i="15"/>
  <c r="DX218" i="15"/>
  <c r="EF218" i="15"/>
  <c r="EN218" i="15"/>
  <c r="EV218" i="15"/>
  <c r="EX220" i="15"/>
  <c r="EM220" i="15"/>
  <c r="EB220" i="15"/>
  <c r="DR220" i="15"/>
  <c r="DG220" i="15"/>
  <c r="CV220" i="15"/>
  <c r="CL220" i="15"/>
  <c r="CA220" i="15"/>
  <c r="BP220" i="15"/>
  <c r="BE220" i="15"/>
  <c r="AR220" i="15"/>
  <c r="AE220" i="15"/>
  <c r="S220" i="15"/>
  <c r="F220" i="15"/>
  <c r="EU219" i="15"/>
  <c r="EH219" i="15"/>
  <c r="DU219" i="15"/>
  <c r="DH219" i="15"/>
  <c r="CU219" i="15"/>
  <c r="CI219" i="15"/>
  <c r="BV219" i="15"/>
  <c r="BI219" i="15"/>
  <c r="AV219" i="15"/>
  <c r="AI219" i="15"/>
  <c r="W219" i="15"/>
  <c r="EW218" i="15"/>
  <c r="EJ218" i="15"/>
  <c r="DW218" i="15"/>
  <c r="DK218" i="15"/>
  <c r="CX218" i="15"/>
  <c r="CK218" i="15"/>
  <c r="BX218" i="15"/>
  <c r="BK218" i="15"/>
  <c r="AY218" i="15"/>
  <c r="AL218" i="15"/>
  <c r="Y218" i="15"/>
  <c r="L218" i="15"/>
  <c r="I217" i="15"/>
  <c r="Q217" i="15"/>
  <c r="Y217" i="15"/>
  <c r="AG217" i="15"/>
  <c r="AO217" i="15"/>
  <c r="AW217" i="15"/>
  <c r="BE217" i="15"/>
  <c r="BM217" i="15"/>
  <c r="BU217" i="15"/>
  <c r="CC217" i="15"/>
  <c r="CK217" i="15"/>
  <c r="CS217" i="15"/>
  <c r="DA217" i="15"/>
  <c r="DI217" i="15"/>
  <c r="DQ217" i="15"/>
  <c r="DY217" i="15"/>
  <c r="EG217" i="15"/>
  <c r="EO217" i="15"/>
  <c r="J217" i="15"/>
  <c r="R217" i="15"/>
  <c r="Z217" i="15"/>
  <c r="AH217" i="15"/>
  <c r="AP217" i="15"/>
  <c r="AX217" i="15"/>
  <c r="BF217" i="15"/>
  <c r="BN217" i="15"/>
  <c r="BV217" i="15"/>
  <c r="CD217" i="15"/>
  <c r="CL217" i="15"/>
  <c r="CT217" i="15"/>
  <c r="DB217" i="15"/>
  <c r="DJ217" i="15"/>
  <c r="DR217" i="15"/>
  <c r="ER216" i="15"/>
  <c r="EH216" i="15"/>
  <c r="DX216" i="15"/>
  <c r="DL216" i="15"/>
  <c r="DB216" i="15"/>
  <c r="CR216" i="15"/>
  <c r="CF216" i="15"/>
  <c r="BV216" i="15"/>
  <c r="BL216" i="15"/>
  <c r="AZ216" i="15"/>
  <c r="AP216" i="15"/>
  <c r="AF216" i="15"/>
  <c r="T216" i="15"/>
  <c r="J216" i="15"/>
  <c r="AB215" i="15"/>
  <c r="P215" i="15"/>
  <c r="EW214" i="15"/>
  <c r="EM214" i="15"/>
  <c r="EA214" i="15"/>
  <c r="DQ214" i="15"/>
  <c r="DG214" i="15"/>
  <c r="CT214" i="15"/>
  <c r="CF214" i="15"/>
  <c r="BU214" i="15"/>
  <c r="BG214" i="15"/>
  <c r="AU214" i="15"/>
  <c r="AH214" i="15"/>
  <c r="T214" i="15"/>
  <c r="I213" i="15"/>
  <c r="Q213" i="15"/>
  <c r="Y213" i="15"/>
  <c r="AG213" i="15"/>
  <c r="AO213" i="15"/>
  <c r="AW213" i="15"/>
  <c r="BE213" i="15"/>
  <c r="BM213" i="15"/>
  <c r="BU213" i="15"/>
  <c r="CC213" i="15"/>
  <c r="CK213" i="15"/>
  <c r="CS213" i="15"/>
  <c r="DA213" i="15"/>
  <c r="DI213" i="15"/>
  <c r="DQ213" i="15"/>
  <c r="DY213" i="15"/>
  <c r="EG213" i="15"/>
  <c r="EO213" i="15"/>
  <c r="EW213" i="15"/>
  <c r="J213" i="15"/>
  <c r="R213" i="15"/>
  <c r="Z213" i="15"/>
  <c r="AH213" i="15"/>
  <c r="AP213" i="15"/>
  <c r="AX213" i="15"/>
  <c r="BF213" i="15"/>
  <c r="BN213" i="15"/>
  <c r="BV213" i="15"/>
  <c r="CD213" i="15"/>
  <c r="CL213" i="15"/>
  <c r="CT213" i="15"/>
  <c r="DB213" i="15"/>
  <c r="DJ213" i="15"/>
  <c r="DR213" i="15"/>
  <c r="DZ213" i="15"/>
  <c r="EH213" i="15"/>
  <c r="EP213" i="15"/>
  <c r="EX213" i="15"/>
  <c r="D213" i="15"/>
  <c r="L213" i="15"/>
  <c r="T213" i="15"/>
  <c r="AB213" i="15"/>
  <c r="AJ213" i="15"/>
  <c r="AR213" i="15"/>
  <c r="AZ213" i="15"/>
  <c r="BH213" i="15"/>
  <c r="BP213" i="15"/>
  <c r="BX213" i="15"/>
  <c r="CF213" i="15"/>
  <c r="CN213" i="15"/>
  <c r="CV213" i="15"/>
  <c r="DD213" i="15"/>
  <c r="DL213" i="15"/>
  <c r="DT213" i="15"/>
  <c r="EB213" i="15"/>
  <c r="EJ213" i="15"/>
  <c r="ER213" i="15"/>
  <c r="FB213" i="15"/>
  <c r="FC213" i="15" s="1"/>
  <c r="F213" i="15"/>
  <c r="N213" i="15"/>
  <c r="V213" i="15"/>
  <c r="AD213" i="15"/>
  <c r="AL213" i="15"/>
  <c r="AT213" i="15"/>
  <c r="BB213" i="15"/>
  <c r="BJ213" i="15"/>
  <c r="BR213" i="15"/>
  <c r="BZ213" i="15"/>
  <c r="CH213" i="15"/>
  <c r="CP213" i="15"/>
  <c r="CX213" i="15"/>
  <c r="I212" i="15"/>
  <c r="Q212" i="15"/>
  <c r="Y212" i="15"/>
  <c r="AG212" i="15"/>
  <c r="AO212" i="15"/>
  <c r="AW212" i="15"/>
  <c r="BE212" i="15"/>
  <c r="BM212" i="15"/>
  <c r="BU212" i="15"/>
  <c r="CC212" i="15"/>
  <c r="CK212" i="15"/>
  <c r="CS212" i="15"/>
  <c r="DA212" i="15"/>
  <c r="DI212" i="15"/>
  <c r="G212" i="15"/>
  <c r="P212" i="15"/>
  <c r="Z212" i="15"/>
  <c r="AI212" i="15"/>
  <c r="AR212" i="15"/>
  <c r="BA212" i="15"/>
  <c r="BJ212" i="15"/>
  <c r="BS212" i="15"/>
  <c r="CB212" i="15"/>
  <c r="CL212" i="15"/>
  <c r="CU212" i="15"/>
  <c r="DD212" i="15"/>
  <c r="DM212" i="15"/>
  <c r="DU212" i="15"/>
  <c r="EC212" i="15"/>
  <c r="EK212" i="15"/>
  <c r="ES212" i="15"/>
  <c r="H212" i="15"/>
  <c r="R212" i="15"/>
  <c r="AA212" i="15"/>
  <c r="AJ212" i="15"/>
  <c r="AS212" i="15"/>
  <c r="BB212" i="15"/>
  <c r="BK212" i="15"/>
  <c r="BT212" i="15"/>
  <c r="CD212" i="15"/>
  <c r="CM212" i="15"/>
  <c r="CV212" i="15"/>
  <c r="DE212" i="15"/>
  <c r="DN212" i="15"/>
  <c r="DV212" i="15"/>
  <c r="ED212" i="15"/>
  <c r="EL212" i="15"/>
  <c r="ET212" i="15"/>
  <c r="K212" i="15"/>
  <c r="T212" i="15"/>
  <c r="AC212" i="15"/>
  <c r="AL212" i="15"/>
  <c r="AU212" i="15"/>
  <c r="BD212" i="15"/>
  <c r="BN212" i="15"/>
  <c r="BW212" i="15"/>
  <c r="CF212" i="15"/>
  <c r="CO212" i="15"/>
  <c r="CX212" i="15"/>
  <c r="DG212" i="15"/>
  <c r="DP212" i="15"/>
  <c r="DX212" i="15"/>
  <c r="EF212" i="15"/>
  <c r="EN212" i="15"/>
  <c r="EV212" i="15"/>
  <c r="D212" i="15"/>
  <c r="M212" i="15"/>
  <c r="V212" i="15"/>
  <c r="AE212" i="15"/>
  <c r="AN212" i="15"/>
  <c r="AX212" i="15"/>
  <c r="BG212" i="15"/>
  <c r="BP212" i="15"/>
  <c r="BY212" i="15"/>
  <c r="CH212" i="15"/>
  <c r="CQ212" i="15"/>
  <c r="CZ212" i="15"/>
  <c r="DJ212" i="15"/>
  <c r="DR212" i="15"/>
  <c r="DZ212" i="15"/>
  <c r="EH212" i="15"/>
  <c r="EP212" i="15"/>
  <c r="EX212" i="15"/>
  <c r="EM211" i="15"/>
  <c r="DT211" i="15"/>
  <c r="DZ209" i="15"/>
  <c r="CL209" i="15"/>
  <c r="BD209" i="15"/>
  <c r="EO216" i="15"/>
  <c r="EE216" i="15"/>
  <c r="DS216" i="15"/>
  <c r="DI216" i="15"/>
  <c r="CY216" i="15"/>
  <c r="CM216" i="15"/>
  <c r="CC216" i="15"/>
  <c r="BS216" i="15"/>
  <c r="BG216" i="15"/>
  <c r="AW216" i="15"/>
  <c r="AM216" i="15"/>
  <c r="AA216" i="15"/>
  <c r="Q216" i="15"/>
  <c r="I215" i="15"/>
  <c r="Q215" i="15"/>
  <c r="Y215" i="15"/>
  <c r="AG215" i="15"/>
  <c r="AO215" i="15"/>
  <c r="AW215" i="15"/>
  <c r="BE215" i="15"/>
  <c r="BM215" i="15"/>
  <c r="BU215" i="15"/>
  <c r="CC215" i="15"/>
  <c r="CK215" i="15"/>
  <c r="CS215" i="15"/>
  <c r="DA215" i="15"/>
  <c r="DI215" i="15"/>
  <c r="DQ215" i="15"/>
  <c r="DY215" i="15"/>
  <c r="EG215" i="15"/>
  <c r="EO215" i="15"/>
  <c r="EW215" i="15"/>
  <c r="J215" i="15"/>
  <c r="R215" i="15"/>
  <c r="Z215" i="15"/>
  <c r="AH215" i="15"/>
  <c r="AP215" i="15"/>
  <c r="AX215" i="15"/>
  <c r="BF215" i="15"/>
  <c r="BN215" i="15"/>
  <c r="BV215" i="15"/>
  <c r="CD215" i="15"/>
  <c r="CL215" i="15"/>
  <c r="CT215" i="15"/>
  <c r="DB215" i="15"/>
  <c r="DJ215" i="15"/>
  <c r="DR215" i="15"/>
  <c r="DZ215" i="15"/>
  <c r="EH215" i="15"/>
  <c r="EP215" i="15"/>
  <c r="EX215" i="15"/>
  <c r="ER214" i="15"/>
  <c r="EH214" i="15"/>
  <c r="DX214" i="15"/>
  <c r="DL214" i="15"/>
  <c r="DB214" i="15"/>
  <c r="CN214" i="15"/>
  <c r="CC214" i="15"/>
  <c r="BO214" i="15"/>
  <c r="BC214" i="15"/>
  <c r="AP214" i="15"/>
  <c r="AB214" i="15"/>
  <c r="Q214" i="15"/>
  <c r="E214" i="15"/>
  <c r="M214" i="15"/>
  <c r="U214" i="15"/>
  <c r="AC214" i="15"/>
  <c r="AK214" i="15"/>
  <c r="AS214" i="15"/>
  <c r="BA214" i="15"/>
  <c r="BI214" i="15"/>
  <c r="BQ214" i="15"/>
  <c r="BY214" i="15"/>
  <c r="CG214" i="15"/>
  <c r="CO214" i="15"/>
  <c r="CW214" i="15"/>
  <c r="DE214" i="15"/>
  <c r="DM214" i="15"/>
  <c r="DU214" i="15"/>
  <c r="EC214" i="15"/>
  <c r="EK214" i="15"/>
  <c r="ES214" i="15"/>
  <c r="F214" i="15"/>
  <c r="N214" i="15"/>
  <c r="V214" i="15"/>
  <c r="AD214" i="15"/>
  <c r="AL214" i="15"/>
  <c r="AT214" i="15"/>
  <c r="BB214" i="15"/>
  <c r="BJ214" i="15"/>
  <c r="BR214" i="15"/>
  <c r="BZ214" i="15"/>
  <c r="CH214" i="15"/>
  <c r="CP214" i="15"/>
  <c r="CX214" i="15"/>
  <c r="DF214" i="15"/>
  <c r="DN214" i="15"/>
  <c r="DV214" i="15"/>
  <c r="ED214" i="15"/>
  <c r="EL214" i="15"/>
  <c r="ET214" i="15"/>
  <c r="H214" i="15"/>
  <c r="P214" i="15"/>
  <c r="X214" i="15"/>
  <c r="AF214" i="15"/>
  <c r="AN214" i="15"/>
  <c r="AV214" i="15"/>
  <c r="BD214" i="15"/>
  <c r="BL214" i="15"/>
  <c r="BT214" i="15"/>
  <c r="CB214" i="15"/>
  <c r="CJ214" i="15"/>
  <c r="CR214" i="15"/>
  <c r="CZ214" i="15"/>
  <c r="CT211" i="15"/>
  <c r="CB211" i="15"/>
  <c r="K209" i="15"/>
  <c r="S209" i="15"/>
  <c r="AA209" i="15"/>
  <c r="AI209" i="15"/>
  <c r="AQ209" i="15"/>
  <c r="AY209" i="15"/>
  <c r="BG209" i="15"/>
  <c r="BO209" i="15"/>
  <c r="BW209" i="15"/>
  <c r="CE209" i="15"/>
  <c r="CM209" i="15"/>
  <c r="CU209" i="15"/>
  <c r="DC209" i="15"/>
  <c r="DK209" i="15"/>
  <c r="DS209" i="15"/>
  <c r="EA209" i="15"/>
  <c r="EI209" i="15"/>
  <c r="EQ209" i="15"/>
  <c r="I209" i="15"/>
  <c r="R209" i="15"/>
  <c r="AB209" i="15"/>
  <c r="AK209" i="15"/>
  <c r="AT209" i="15"/>
  <c r="BC209" i="15"/>
  <c r="BL209" i="15"/>
  <c r="BU209" i="15"/>
  <c r="CD209" i="15"/>
  <c r="CN209" i="15"/>
  <c r="CW209" i="15"/>
  <c r="DF209" i="15"/>
  <c r="DO209" i="15"/>
  <c r="DX209" i="15"/>
  <c r="EG209" i="15"/>
  <c r="EP209" i="15"/>
  <c r="FB209" i="15"/>
  <c r="FC209" i="15" s="1"/>
  <c r="Y208" i="5" s="1"/>
  <c r="D209" i="15"/>
  <c r="M209" i="15"/>
  <c r="V209" i="15"/>
  <c r="AE209" i="15"/>
  <c r="AN209" i="15"/>
  <c r="AW209" i="15"/>
  <c r="BF209" i="15"/>
  <c r="BP209" i="15"/>
  <c r="BY209" i="15"/>
  <c r="CH209" i="15"/>
  <c r="CQ209" i="15"/>
  <c r="CZ209" i="15"/>
  <c r="DI209" i="15"/>
  <c r="G209" i="15"/>
  <c r="P209" i="15"/>
  <c r="Y209" i="15"/>
  <c r="AH209" i="15"/>
  <c r="AR209" i="15"/>
  <c r="BA209" i="15"/>
  <c r="BJ209" i="15"/>
  <c r="BS209" i="15"/>
  <c r="CB209" i="15"/>
  <c r="CK209" i="15"/>
  <c r="CT209" i="15"/>
  <c r="DD209" i="15"/>
  <c r="DM209" i="15"/>
  <c r="DV209" i="15"/>
  <c r="EE209" i="15"/>
  <c r="E209" i="15"/>
  <c r="T209" i="15"/>
  <c r="AG209" i="15"/>
  <c r="AV209" i="15"/>
  <c r="BK209" i="15"/>
  <c r="BZ209" i="15"/>
  <c r="CO209" i="15"/>
  <c r="DB209" i="15"/>
  <c r="DQ209" i="15"/>
  <c r="EC209" i="15"/>
  <c r="EN209" i="15"/>
  <c r="EX209" i="15"/>
  <c r="F209" i="15"/>
  <c r="U209" i="15"/>
  <c r="AJ209" i="15"/>
  <c r="AX209" i="15"/>
  <c r="BM209" i="15"/>
  <c r="CA209" i="15"/>
  <c r="CP209" i="15"/>
  <c r="DE209" i="15"/>
  <c r="DR209" i="15"/>
  <c r="ED209" i="15"/>
  <c r="EO209" i="15"/>
  <c r="H209" i="15"/>
  <c r="W209" i="15"/>
  <c r="AL209" i="15"/>
  <c r="AZ209" i="15"/>
  <c r="BN209" i="15"/>
  <c r="CC209" i="15"/>
  <c r="CR209" i="15"/>
  <c r="DG209" i="15"/>
  <c r="DT209" i="15"/>
  <c r="EF209" i="15"/>
  <c r="ER209" i="15"/>
  <c r="J209" i="15"/>
  <c r="X209" i="15"/>
  <c r="AM209" i="15"/>
  <c r="BB209" i="15"/>
  <c r="BQ209" i="15"/>
  <c r="CF209" i="15"/>
  <c r="CS209" i="15"/>
  <c r="DH209" i="15"/>
  <c r="DU209" i="15"/>
  <c r="EH209" i="15"/>
  <c r="ES209" i="15"/>
  <c r="N209" i="15"/>
  <c r="AC209" i="15"/>
  <c r="AP209" i="15"/>
  <c r="BE209" i="15"/>
  <c r="BT209" i="15"/>
  <c r="CI209" i="15"/>
  <c r="CX209" i="15"/>
  <c r="DL209" i="15"/>
  <c r="DY209" i="15"/>
  <c r="EK209" i="15"/>
  <c r="EU209" i="15"/>
  <c r="E216" i="15"/>
  <c r="M216" i="15"/>
  <c r="U216" i="15"/>
  <c r="AC216" i="15"/>
  <c r="AK216" i="15"/>
  <c r="AS216" i="15"/>
  <c r="BA216" i="15"/>
  <c r="BI216" i="15"/>
  <c r="BQ216" i="15"/>
  <c r="BY216" i="15"/>
  <c r="CG216" i="15"/>
  <c r="CO216" i="15"/>
  <c r="CW216" i="15"/>
  <c r="DE216" i="15"/>
  <c r="DM216" i="15"/>
  <c r="DU216" i="15"/>
  <c r="EC216" i="15"/>
  <c r="EK216" i="15"/>
  <c r="ES216" i="15"/>
  <c r="F216" i="15"/>
  <c r="N216" i="15"/>
  <c r="V216" i="15"/>
  <c r="AD216" i="15"/>
  <c r="AL216" i="15"/>
  <c r="AT216" i="15"/>
  <c r="BB216" i="15"/>
  <c r="BJ216" i="15"/>
  <c r="BR216" i="15"/>
  <c r="BZ216" i="15"/>
  <c r="CH216" i="15"/>
  <c r="CP216" i="15"/>
  <c r="CX216" i="15"/>
  <c r="DF216" i="15"/>
  <c r="DN216" i="15"/>
  <c r="DV216" i="15"/>
  <c r="ED216" i="15"/>
  <c r="EL216" i="15"/>
  <c r="ET216" i="15"/>
  <c r="CL214" i="15"/>
  <c r="BX214" i="15"/>
  <c r="BM214" i="15"/>
  <c r="AY214" i="15"/>
  <c r="AM214" i="15"/>
  <c r="Z214" i="15"/>
  <c r="L214" i="15"/>
  <c r="E211" i="15"/>
  <c r="BI211" i="15"/>
  <c r="BQ211" i="15"/>
  <c r="DU211" i="15"/>
  <c r="EC211" i="15"/>
  <c r="AR211" i="15"/>
  <c r="BB211" i="15"/>
  <c r="DN211" i="15"/>
  <c r="DW211" i="15"/>
  <c r="AJ211" i="15"/>
  <c r="AT211" i="15"/>
  <c r="DF211" i="15"/>
  <c r="DO211" i="15"/>
  <c r="AM211" i="15"/>
  <c r="AV211" i="15"/>
  <c r="DH211" i="15"/>
  <c r="DQ211" i="15"/>
  <c r="AF211" i="15"/>
  <c r="AO211" i="15"/>
  <c r="DA211" i="15"/>
  <c r="DJ211" i="15"/>
  <c r="EV216" i="15"/>
  <c r="EJ216" i="15"/>
  <c r="DZ216" i="15"/>
  <c r="DP216" i="15"/>
  <c r="DD216" i="15"/>
  <c r="CT216" i="15"/>
  <c r="CJ216" i="15"/>
  <c r="BX216" i="15"/>
  <c r="BN216" i="15"/>
  <c r="BD216" i="15"/>
  <c r="AR216" i="15"/>
  <c r="AH216" i="15"/>
  <c r="X216" i="15"/>
  <c r="L216" i="15"/>
  <c r="EO214" i="15"/>
  <c r="EE214" i="15"/>
  <c r="DS214" i="15"/>
  <c r="DI214" i="15"/>
  <c r="CV214" i="15"/>
  <c r="CK214" i="15"/>
  <c r="BW214" i="15"/>
  <c r="AX214" i="15"/>
  <c r="AJ214" i="15"/>
  <c r="Y214" i="15"/>
  <c r="K214" i="15"/>
  <c r="AM213" i="15"/>
  <c r="W213" i="15"/>
  <c r="G213" i="15"/>
  <c r="AQ212" i="15"/>
  <c r="X212" i="15"/>
  <c r="F212" i="15"/>
  <c r="CN211" i="15"/>
  <c r="BV211" i="15"/>
  <c r="EJ209" i="15"/>
  <c r="CY209" i="15"/>
  <c r="BI209" i="15"/>
  <c r="Z209" i="15"/>
  <c r="EU210" i="15"/>
  <c r="EL210" i="15"/>
  <c r="EC210" i="15"/>
  <c r="DT210" i="15"/>
  <c r="DK210" i="15"/>
  <c r="DB210" i="15"/>
  <c r="CR210" i="15"/>
  <c r="CI210" i="15"/>
  <c r="BZ210" i="15"/>
  <c r="BP210" i="15"/>
  <c r="BF210" i="15"/>
  <c r="AV210" i="15"/>
  <c r="AK210" i="15"/>
  <c r="Z210" i="15"/>
  <c r="P210" i="15"/>
  <c r="E210" i="15"/>
  <c r="I201" i="15"/>
  <c r="Q201" i="15"/>
  <c r="Y201" i="15"/>
  <c r="AG201" i="15"/>
  <c r="AO201" i="15"/>
  <c r="AW201" i="15"/>
  <c r="BE201" i="15"/>
  <c r="BM201" i="15"/>
  <c r="BU201" i="15"/>
  <c r="CC201" i="15"/>
  <c r="CK201" i="15"/>
  <c r="CS201" i="15"/>
  <c r="DA201" i="15"/>
  <c r="DI201" i="15"/>
  <c r="DQ201" i="15"/>
  <c r="DY201" i="15"/>
  <c r="EG201" i="15"/>
  <c r="EO201" i="15"/>
  <c r="EW201" i="15"/>
  <c r="D201" i="15"/>
  <c r="M201" i="15"/>
  <c r="V201" i="15"/>
  <c r="AE201" i="15"/>
  <c r="AN201" i="15"/>
  <c r="AX201" i="15"/>
  <c r="BG201" i="15"/>
  <c r="BP201" i="15"/>
  <c r="BY201" i="15"/>
  <c r="CH201" i="15"/>
  <c r="CQ201" i="15"/>
  <c r="CZ201" i="15"/>
  <c r="DJ201" i="15"/>
  <c r="DS201" i="15"/>
  <c r="EB201" i="15"/>
  <c r="EK201" i="15"/>
  <c r="ET201" i="15"/>
  <c r="E201" i="15"/>
  <c r="N201" i="15"/>
  <c r="F201" i="15"/>
  <c r="O201" i="15"/>
  <c r="X201" i="15"/>
  <c r="AH201" i="15"/>
  <c r="AQ201" i="15"/>
  <c r="AZ201" i="15"/>
  <c r="BI201" i="15"/>
  <c r="BR201" i="15"/>
  <c r="CA201" i="15"/>
  <c r="CJ201" i="15"/>
  <c r="CT201" i="15"/>
  <c r="DC201" i="15"/>
  <c r="DL201" i="15"/>
  <c r="DU201" i="15"/>
  <c r="ED201" i="15"/>
  <c r="EM201" i="15"/>
  <c r="EV201" i="15"/>
  <c r="K201" i="15"/>
  <c r="T201" i="15"/>
  <c r="AC201" i="15"/>
  <c r="AL201" i="15"/>
  <c r="AU201" i="15"/>
  <c r="BD201" i="15"/>
  <c r="BN201" i="15"/>
  <c r="BW201" i="15"/>
  <c r="CF201" i="15"/>
  <c r="CO201" i="15"/>
  <c r="CX201" i="15"/>
  <c r="DG201" i="15"/>
  <c r="DP201" i="15"/>
  <c r="DZ201" i="15"/>
  <c r="EI201" i="15"/>
  <c r="ER201" i="15"/>
  <c r="G201" i="15"/>
  <c r="W201" i="15"/>
  <c r="AK201" i="15"/>
  <c r="BA201" i="15"/>
  <c r="BO201" i="15"/>
  <c r="CD201" i="15"/>
  <c r="CR201" i="15"/>
  <c r="DF201" i="15"/>
  <c r="DV201" i="15"/>
  <c r="EJ201" i="15"/>
  <c r="H201" i="15"/>
  <c r="Z201" i="15"/>
  <c r="AM201" i="15"/>
  <c r="BB201" i="15"/>
  <c r="BQ201" i="15"/>
  <c r="CE201" i="15"/>
  <c r="CU201" i="15"/>
  <c r="DH201" i="15"/>
  <c r="DW201" i="15"/>
  <c r="EL201" i="15"/>
  <c r="FB201" i="15"/>
  <c r="FC201" i="15" s="1"/>
  <c r="Z200" i="5" s="1"/>
  <c r="J201" i="15"/>
  <c r="AA201" i="15"/>
  <c r="AP201" i="15"/>
  <c r="BC201" i="15"/>
  <c r="BS201" i="15"/>
  <c r="CG201" i="15"/>
  <c r="CV201" i="15"/>
  <c r="DK201" i="15"/>
  <c r="DX201" i="15"/>
  <c r="EN201" i="15"/>
  <c r="L201" i="15"/>
  <c r="AB201" i="15"/>
  <c r="AR201" i="15"/>
  <c r="BF201" i="15"/>
  <c r="BT201" i="15"/>
  <c r="CI201" i="15"/>
  <c r="CW201" i="15"/>
  <c r="DM201" i="15"/>
  <c r="EA201" i="15"/>
  <c r="EP201" i="15"/>
  <c r="S201" i="15"/>
  <c r="AI201" i="15"/>
  <c r="AV201" i="15"/>
  <c r="BK201" i="15"/>
  <c r="BZ201" i="15"/>
  <c r="CN201" i="15"/>
  <c r="DD201" i="15"/>
  <c r="DR201" i="15"/>
  <c r="EF201" i="15"/>
  <c r="EU201" i="15"/>
  <c r="P201" i="15"/>
  <c r="AY201" i="15"/>
  <c r="CM201" i="15"/>
  <c r="EC201" i="15"/>
  <c r="R201" i="15"/>
  <c r="BH201" i="15"/>
  <c r="CP201" i="15"/>
  <c r="EE201" i="15"/>
  <c r="U201" i="15"/>
  <c r="BJ201" i="15"/>
  <c r="CY201" i="15"/>
  <c r="EH201" i="15"/>
  <c r="AD201" i="15"/>
  <c r="BL201" i="15"/>
  <c r="DB201" i="15"/>
  <c r="EQ201" i="15"/>
  <c r="AF201" i="15"/>
  <c r="BV201" i="15"/>
  <c r="DE201" i="15"/>
  <c r="ES201" i="15"/>
  <c r="AS201" i="15"/>
  <c r="CB201" i="15"/>
  <c r="DO201" i="15"/>
  <c r="ES210" i="15"/>
  <c r="EJ210" i="15"/>
  <c r="EA210" i="15"/>
  <c r="DR210" i="15"/>
  <c r="DH210" i="15"/>
  <c r="CY210" i="15"/>
  <c r="CP210" i="15"/>
  <c r="CG210" i="15"/>
  <c r="BX210" i="15"/>
  <c r="BN210" i="15"/>
  <c r="BD210" i="15"/>
  <c r="AR210" i="15"/>
  <c r="AH210" i="15"/>
  <c r="X210" i="15"/>
  <c r="G210" i="15"/>
  <c r="O210" i="15"/>
  <c r="W210" i="15"/>
  <c r="AE210" i="15"/>
  <c r="AM210" i="15"/>
  <c r="AU210" i="15"/>
  <c r="BC210" i="15"/>
  <c r="BK210" i="15"/>
  <c r="BS210" i="15"/>
  <c r="I210" i="15"/>
  <c r="R210" i="15"/>
  <c r="AA210" i="15"/>
  <c r="AJ210" i="15"/>
  <c r="AS210" i="15"/>
  <c r="BB210" i="15"/>
  <c r="BL210" i="15"/>
  <c r="BU210" i="15"/>
  <c r="CC210" i="15"/>
  <c r="CK210" i="15"/>
  <c r="CS210" i="15"/>
  <c r="DA210" i="15"/>
  <c r="DI210" i="15"/>
  <c r="DQ210" i="15"/>
  <c r="DY210" i="15"/>
  <c r="EG210" i="15"/>
  <c r="EO210" i="15"/>
  <c r="EW210" i="15"/>
  <c r="K207" i="15"/>
  <c r="S207" i="15"/>
  <c r="AA207" i="15"/>
  <c r="AI207" i="15"/>
  <c r="AQ207" i="15"/>
  <c r="AY207" i="15"/>
  <c r="BG207" i="15"/>
  <c r="BO207" i="15"/>
  <c r="BW207" i="15"/>
  <c r="CE207" i="15"/>
  <c r="CM207" i="15"/>
  <c r="CU207" i="15"/>
  <c r="DC207" i="15"/>
  <c r="DK207" i="15"/>
  <c r="DS207" i="15"/>
  <c r="EA207" i="15"/>
  <c r="EI207" i="15"/>
  <c r="EQ207" i="15"/>
  <c r="L207" i="15"/>
  <c r="U207" i="15"/>
  <c r="AD207" i="15"/>
  <c r="AM207" i="15"/>
  <c r="AV207" i="15"/>
  <c r="BE207" i="15"/>
  <c r="BN207" i="15"/>
  <c r="BX207" i="15"/>
  <c r="CG207" i="15"/>
  <c r="CP207" i="15"/>
  <c r="CY207" i="15"/>
  <c r="DH207" i="15"/>
  <c r="DQ207" i="15"/>
  <c r="DZ207" i="15"/>
  <c r="EJ207" i="15"/>
  <c r="ES207" i="15"/>
  <c r="D207" i="15"/>
  <c r="M207" i="15"/>
  <c r="V207" i="15"/>
  <c r="AE207" i="15"/>
  <c r="AN207" i="15"/>
  <c r="AW207" i="15"/>
  <c r="BF207" i="15"/>
  <c r="BP207" i="15"/>
  <c r="BY207" i="15"/>
  <c r="CH207" i="15"/>
  <c r="F207" i="15"/>
  <c r="O207" i="15"/>
  <c r="X207" i="15"/>
  <c r="AG207" i="15"/>
  <c r="AP207" i="15"/>
  <c r="AZ207" i="15"/>
  <c r="BI207" i="15"/>
  <c r="BR207" i="15"/>
  <c r="CA207" i="15"/>
  <c r="CJ207" i="15"/>
  <c r="CS207" i="15"/>
  <c r="DB207" i="15"/>
  <c r="DL207" i="15"/>
  <c r="DU207" i="15"/>
  <c r="ED207" i="15"/>
  <c r="EM207" i="15"/>
  <c r="EV207" i="15"/>
  <c r="I207" i="15"/>
  <c r="R207" i="15"/>
  <c r="AB207" i="15"/>
  <c r="AK207" i="15"/>
  <c r="AT207" i="15"/>
  <c r="BC207" i="15"/>
  <c r="BL207" i="15"/>
  <c r="BU207" i="15"/>
  <c r="CD207" i="15"/>
  <c r="CN207" i="15"/>
  <c r="CW207" i="15"/>
  <c r="DF207" i="15"/>
  <c r="DO207" i="15"/>
  <c r="DX207" i="15"/>
  <c r="EG207" i="15"/>
  <c r="EP207" i="15"/>
  <c r="FB207" i="15"/>
  <c r="FC207" i="15" s="1"/>
  <c r="FB210" i="15"/>
  <c r="FC210" i="15" s="1"/>
  <c r="Y209" i="5" s="1"/>
  <c r="EQ210" i="15"/>
  <c r="EH210" i="15"/>
  <c r="DX210" i="15"/>
  <c r="DO210" i="15"/>
  <c r="DF210" i="15"/>
  <c r="CW210" i="15"/>
  <c r="CN210" i="15"/>
  <c r="CE210" i="15"/>
  <c r="BV210" i="15"/>
  <c r="BJ210" i="15"/>
  <c r="AZ210" i="15"/>
  <c r="AP210" i="15"/>
  <c r="AF210" i="15"/>
  <c r="U210" i="15"/>
  <c r="K210" i="15"/>
  <c r="G208" i="15"/>
  <c r="O208" i="15"/>
  <c r="W208" i="15"/>
  <c r="AE208" i="15"/>
  <c r="AM208" i="15"/>
  <c r="AU208" i="15"/>
  <c r="BC208" i="15"/>
  <c r="BK208" i="15"/>
  <c r="BS208" i="15"/>
  <c r="CA208" i="15"/>
  <c r="CI208" i="15"/>
  <c r="CQ208" i="15"/>
  <c r="CY208" i="15"/>
  <c r="DG208" i="15"/>
  <c r="DO208" i="15"/>
  <c r="DW208" i="15"/>
  <c r="EE208" i="15"/>
  <c r="EM208" i="15"/>
  <c r="EU208" i="15"/>
  <c r="K208" i="15"/>
  <c r="T208" i="15"/>
  <c r="AC208" i="15"/>
  <c r="AL208" i="15"/>
  <c r="AV208" i="15"/>
  <c r="BE208" i="15"/>
  <c r="BN208" i="15"/>
  <c r="BW208" i="15"/>
  <c r="CF208" i="15"/>
  <c r="CO208" i="15"/>
  <c r="CX208" i="15"/>
  <c r="DH208" i="15"/>
  <c r="DQ208" i="15"/>
  <c r="DZ208" i="15"/>
  <c r="EI208" i="15"/>
  <c r="ER208" i="15"/>
  <c r="E208" i="15"/>
  <c r="N208" i="15"/>
  <c r="X208" i="15"/>
  <c r="AG208" i="15"/>
  <c r="AP208" i="15"/>
  <c r="AY208" i="15"/>
  <c r="BH208" i="15"/>
  <c r="BQ208" i="15"/>
  <c r="BZ208" i="15"/>
  <c r="CJ208" i="15"/>
  <c r="CS208" i="15"/>
  <c r="DB208" i="15"/>
  <c r="DK208" i="15"/>
  <c r="DT208" i="15"/>
  <c r="EC208" i="15"/>
  <c r="EL208" i="15"/>
  <c r="EV208" i="15"/>
  <c r="I208" i="15"/>
  <c r="R208" i="15"/>
  <c r="AA208" i="15"/>
  <c r="AJ208" i="15"/>
  <c r="AS208" i="15"/>
  <c r="BB208" i="15"/>
  <c r="BL208" i="15"/>
  <c r="BU208" i="15"/>
  <c r="CD208" i="15"/>
  <c r="CM208" i="15"/>
  <c r="CV208" i="15"/>
  <c r="DE208" i="15"/>
  <c r="DN208" i="15"/>
  <c r="DX208" i="15"/>
  <c r="EG208" i="15"/>
  <c r="EP208" i="15"/>
  <c r="EO207" i="15"/>
  <c r="EB207" i="15"/>
  <c r="DM207" i="15"/>
  <c r="CX207" i="15"/>
  <c r="CI207" i="15"/>
  <c r="BQ207" i="15"/>
  <c r="AX207" i="15"/>
  <c r="AF207" i="15"/>
  <c r="N207" i="15"/>
  <c r="K205" i="15"/>
  <c r="S205" i="15"/>
  <c r="AA205" i="15"/>
  <c r="AI205" i="15"/>
  <c r="AQ205" i="15"/>
  <c r="AY205" i="15"/>
  <c r="BG205" i="15"/>
  <c r="BO205" i="15"/>
  <c r="BW205" i="15"/>
  <c r="CE205" i="15"/>
  <c r="CM205" i="15"/>
  <c r="CU205" i="15"/>
  <c r="DC205" i="15"/>
  <c r="DK205" i="15"/>
  <c r="DS205" i="15"/>
  <c r="EA205" i="15"/>
  <c r="EI205" i="15"/>
  <c r="EQ205" i="15"/>
  <c r="E205" i="15"/>
  <c r="N205" i="15"/>
  <c r="W205" i="15"/>
  <c r="AF205" i="15"/>
  <c r="AO205" i="15"/>
  <c r="AX205" i="15"/>
  <c r="BH205" i="15"/>
  <c r="BQ205" i="15"/>
  <c r="BZ205" i="15"/>
  <c r="CI205" i="15"/>
  <c r="CR205" i="15"/>
  <c r="DA205" i="15"/>
  <c r="DJ205" i="15"/>
  <c r="DT205" i="15"/>
  <c r="EC205" i="15"/>
  <c r="EL205" i="15"/>
  <c r="EU205" i="15"/>
  <c r="F205" i="15"/>
  <c r="O205" i="15"/>
  <c r="X205" i="15"/>
  <c r="AG205" i="15"/>
  <c r="AP205" i="15"/>
  <c r="AZ205" i="15"/>
  <c r="BI205" i="15"/>
  <c r="BR205" i="15"/>
  <c r="CA205" i="15"/>
  <c r="CJ205" i="15"/>
  <c r="CS205" i="15"/>
  <c r="DB205" i="15"/>
  <c r="DL205" i="15"/>
  <c r="DU205" i="15"/>
  <c r="ED205" i="15"/>
  <c r="EM205" i="15"/>
  <c r="EV205" i="15"/>
  <c r="G205" i="15"/>
  <c r="P205" i="15"/>
  <c r="Y205" i="15"/>
  <c r="AH205" i="15"/>
  <c r="AR205" i="15"/>
  <c r="BA205" i="15"/>
  <c r="BJ205" i="15"/>
  <c r="BS205" i="15"/>
  <c r="CB205" i="15"/>
  <c r="CK205" i="15"/>
  <c r="CT205" i="15"/>
  <c r="DD205" i="15"/>
  <c r="DM205" i="15"/>
  <c r="DV205" i="15"/>
  <c r="EE205" i="15"/>
  <c r="EN205" i="15"/>
  <c r="EW205" i="15"/>
  <c r="H205" i="15"/>
  <c r="Q205" i="15"/>
  <c r="Z205" i="15"/>
  <c r="AJ205" i="15"/>
  <c r="AS205" i="15"/>
  <c r="BB205" i="15"/>
  <c r="BK205" i="15"/>
  <c r="BT205" i="15"/>
  <c r="CC205" i="15"/>
  <c r="CL205" i="15"/>
  <c r="CV205" i="15"/>
  <c r="DE205" i="15"/>
  <c r="DN205" i="15"/>
  <c r="DW205" i="15"/>
  <c r="EF205" i="15"/>
  <c r="EO205" i="15"/>
  <c r="EX205" i="15"/>
  <c r="I205" i="15"/>
  <c r="R205" i="15"/>
  <c r="AB205" i="15"/>
  <c r="AK205" i="15"/>
  <c r="AT205" i="15"/>
  <c r="BC205" i="15"/>
  <c r="BL205" i="15"/>
  <c r="BU205" i="15"/>
  <c r="CD205" i="15"/>
  <c r="CN205" i="15"/>
  <c r="CW205" i="15"/>
  <c r="DF205" i="15"/>
  <c r="DO205" i="15"/>
  <c r="DX205" i="15"/>
  <c r="EG205" i="15"/>
  <c r="EP205" i="15"/>
  <c r="L205" i="15"/>
  <c r="U205" i="15"/>
  <c r="AD205" i="15"/>
  <c r="AM205" i="15"/>
  <c r="AV205" i="15"/>
  <c r="BE205" i="15"/>
  <c r="BN205" i="15"/>
  <c r="BX205" i="15"/>
  <c r="CG205" i="15"/>
  <c r="CP205" i="15"/>
  <c r="CY205" i="15"/>
  <c r="DH205" i="15"/>
  <c r="DQ205" i="15"/>
  <c r="DZ205" i="15"/>
  <c r="EJ205" i="15"/>
  <c r="ES205" i="15"/>
  <c r="CL201" i="15"/>
  <c r="EP210" i="15"/>
  <c r="EF210" i="15"/>
  <c r="DW210" i="15"/>
  <c r="DN210" i="15"/>
  <c r="DE210" i="15"/>
  <c r="CV210" i="15"/>
  <c r="CM210" i="15"/>
  <c r="CD210" i="15"/>
  <c r="BT210" i="15"/>
  <c r="BI210" i="15"/>
  <c r="AY210" i="15"/>
  <c r="AO210" i="15"/>
  <c r="AD210" i="15"/>
  <c r="T210" i="15"/>
  <c r="J210" i="15"/>
  <c r="P208" i="15"/>
  <c r="EN207" i="15"/>
  <c r="DY207" i="15"/>
  <c r="DJ207" i="15"/>
  <c r="CV207" i="15"/>
  <c r="CF207" i="15"/>
  <c r="BM207" i="15"/>
  <c r="AU207" i="15"/>
  <c r="AC207" i="15"/>
  <c r="J207" i="15"/>
  <c r="BX201" i="15"/>
  <c r="G206" i="15"/>
  <c r="O206" i="15"/>
  <c r="W206" i="15"/>
  <c r="AE206" i="15"/>
  <c r="AM206" i="15"/>
  <c r="AU206" i="15"/>
  <c r="BC206" i="15"/>
  <c r="BK206" i="15"/>
  <c r="BS206" i="15"/>
  <c r="CA206" i="15"/>
  <c r="CI206" i="15"/>
  <c r="CQ206" i="15"/>
  <c r="CY206" i="15"/>
  <c r="DG206" i="15"/>
  <c r="DO206" i="15"/>
  <c r="DW206" i="15"/>
  <c r="EE206" i="15"/>
  <c r="EM206" i="15"/>
  <c r="EU206" i="15"/>
  <c r="D206" i="15"/>
  <c r="M206" i="15"/>
  <c r="V206" i="15"/>
  <c r="AF206" i="15"/>
  <c r="AO206" i="15"/>
  <c r="AX206" i="15"/>
  <c r="BG206" i="15"/>
  <c r="BP206" i="15"/>
  <c r="BY206" i="15"/>
  <c r="CH206" i="15"/>
  <c r="CR206" i="15"/>
  <c r="DA206" i="15"/>
  <c r="DJ206" i="15"/>
  <c r="DS206" i="15"/>
  <c r="EB206" i="15"/>
  <c r="EK206" i="15"/>
  <c r="ET206" i="15"/>
  <c r="E206" i="15"/>
  <c r="N206" i="15"/>
  <c r="X206" i="15"/>
  <c r="AG206" i="15"/>
  <c r="AP206" i="15"/>
  <c r="AY206" i="15"/>
  <c r="BH206" i="15"/>
  <c r="BQ206" i="15"/>
  <c r="BZ206" i="15"/>
  <c r="CJ206" i="15"/>
  <c r="CS206" i="15"/>
  <c r="DB206" i="15"/>
  <c r="DK206" i="15"/>
  <c r="DT206" i="15"/>
  <c r="EC206" i="15"/>
  <c r="EL206" i="15"/>
  <c r="EV206" i="15"/>
  <c r="F206" i="15"/>
  <c r="P206" i="15"/>
  <c r="Y206" i="15"/>
  <c r="AH206" i="15"/>
  <c r="AQ206" i="15"/>
  <c r="AZ206" i="15"/>
  <c r="BI206" i="15"/>
  <c r="BR206" i="15"/>
  <c r="CB206" i="15"/>
  <c r="CK206" i="15"/>
  <c r="CT206" i="15"/>
  <c r="DC206" i="15"/>
  <c r="DL206" i="15"/>
  <c r="DU206" i="15"/>
  <c r="ED206" i="15"/>
  <c r="EN206" i="15"/>
  <c r="H206" i="15"/>
  <c r="Q206" i="15"/>
  <c r="Z206" i="15"/>
  <c r="AI206" i="15"/>
  <c r="AR206" i="15"/>
  <c r="BA206" i="15"/>
  <c r="BJ206" i="15"/>
  <c r="BT206" i="15"/>
  <c r="CC206" i="15"/>
  <c r="CL206" i="15"/>
  <c r="CU206" i="15"/>
  <c r="DD206" i="15"/>
  <c r="DM206" i="15"/>
  <c r="DV206" i="15"/>
  <c r="EF206" i="15"/>
  <c r="EO206" i="15"/>
  <c r="EX206" i="15"/>
  <c r="K206" i="15"/>
  <c r="T206" i="15"/>
  <c r="AC206" i="15"/>
  <c r="AL206" i="15"/>
  <c r="AV206" i="15"/>
  <c r="BE206" i="15"/>
  <c r="BN206" i="15"/>
  <c r="BW206" i="15"/>
  <c r="CF206" i="15"/>
  <c r="CO206" i="15"/>
  <c r="CX206" i="15"/>
  <c r="DH206" i="15"/>
  <c r="DQ206" i="15"/>
  <c r="DZ206" i="15"/>
  <c r="EI206" i="15"/>
  <c r="ER206" i="15"/>
  <c r="EB205" i="15"/>
  <c r="CQ205" i="15"/>
  <c r="BF205" i="15"/>
  <c r="V205" i="15"/>
  <c r="AT201" i="15"/>
  <c r="Y204" i="15"/>
  <c r="H204" i="15"/>
  <c r="P204" i="15"/>
  <c r="J204" i="15"/>
  <c r="R204" i="15"/>
  <c r="Z204" i="15"/>
  <c r="AH204" i="15"/>
  <c r="AP204" i="15"/>
  <c r="AX204" i="15"/>
  <c r="BF204" i="15"/>
  <c r="BN204" i="15"/>
  <c r="BV204" i="15"/>
  <c r="CD204" i="15"/>
  <c r="CL204" i="15"/>
  <c r="CT204" i="15"/>
  <c r="DB204" i="15"/>
  <c r="DJ204" i="15"/>
  <c r="DR204" i="15"/>
  <c r="DZ204" i="15"/>
  <c r="EH204" i="15"/>
  <c r="D204" i="15"/>
  <c r="N204" i="15"/>
  <c r="X204" i="15"/>
  <c r="AG204" i="15"/>
  <c r="AQ204" i="15"/>
  <c r="AZ204" i="15"/>
  <c r="BI204" i="15"/>
  <c r="BR204" i="15"/>
  <c r="CA204" i="15"/>
  <c r="CJ204" i="15"/>
  <c r="CS204" i="15"/>
  <c r="DC204" i="15"/>
  <c r="DL204" i="15"/>
  <c r="DU204" i="15"/>
  <c r="ED204" i="15"/>
  <c r="EM204" i="15"/>
  <c r="EU204" i="15"/>
  <c r="L204" i="15"/>
  <c r="V204" i="15"/>
  <c r="AE204" i="15"/>
  <c r="EW204" i="15"/>
  <c r="EN204" i="15"/>
  <c r="EC204" i="15"/>
  <c r="DS204" i="15"/>
  <c r="DH204" i="15"/>
  <c r="CX204" i="15"/>
  <c r="CN204" i="15"/>
  <c r="CC204" i="15"/>
  <c r="BS204" i="15"/>
  <c r="BH204" i="15"/>
  <c r="AW204" i="15"/>
  <c r="AM204" i="15"/>
  <c r="AB204" i="15"/>
  <c r="O204" i="15"/>
  <c r="AM199" i="15"/>
  <c r="D203" i="15"/>
  <c r="L203" i="15"/>
  <c r="T203" i="15"/>
  <c r="AB203" i="15"/>
  <c r="AJ203" i="15"/>
  <c r="AR203" i="15"/>
  <c r="AZ203" i="15"/>
  <c r="BH203" i="15"/>
  <c r="BP203" i="15"/>
  <c r="BX203" i="15"/>
  <c r="CF203" i="15"/>
  <c r="CN203" i="15"/>
  <c r="CV203" i="15"/>
  <c r="DD203" i="15"/>
  <c r="DL203" i="15"/>
  <c r="DT203" i="15"/>
  <c r="EB203" i="15"/>
  <c r="EJ203" i="15"/>
  <c r="ER203" i="15"/>
  <c r="FB203" i="15"/>
  <c r="FC203" i="15" s="1"/>
  <c r="Z202" i="5" s="1"/>
  <c r="F203" i="15"/>
  <c r="N203" i="15"/>
  <c r="V203" i="15"/>
  <c r="AD203" i="15"/>
  <c r="AL203" i="15"/>
  <c r="AT203" i="15"/>
  <c r="BB203" i="15"/>
  <c r="BJ203" i="15"/>
  <c r="BR203" i="15"/>
  <c r="BZ203" i="15"/>
  <c r="CH203" i="15"/>
  <c r="CP203" i="15"/>
  <c r="CX203" i="15"/>
  <c r="DF203" i="15"/>
  <c r="DN203" i="15"/>
  <c r="DV203" i="15"/>
  <c r="ED203" i="15"/>
  <c r="EL203" i="15"/>
  <c r="ET203" i="15"/>
  <c r="J203" i="15"/>
  <c r="M199" i="15"/>
  <c r="W199" i="15"/>
  <c r="AI199" i="15"/>
  <c r="AS199" i="15"/>
  <c r="BC199" i="15"/>
  <c r="BO199" i="15"/>
  <c r="BY199" i="15"/>
  <c r="CI199" i="15"/>
  <c r="CU199" i="15"/>
  <c r="DE199" i="15"/>
  <c r="DO199" i="15"/>
  <c r="EA199" i="15"/>
  <c r="EK199" i="15"/>
  <c r="EU199" i="15"/>
  <c r="D199" i="15"/>
  <c r="N199" i="15"/>
  <c r="Z199" i="15"/>
  <c r="AJ199" i="15"/>
  <c r="AT199" i="15"/>
  <c r="BF199" i="15"/>
  <c r="BP199" i="15"/>
  <c r="BZ199" i="15"/>
  <c r="CL199" i="15"/>
  <c r="CV199" i="15"/>
  <c r="DF199" i="15"/>
  <c r="DR199" i="15"/>
  <c r="EB199" i="15"/>
  <c r="EL199" i="15"/>
  <c r="EX199" i="15"/>
  <c r="E199" i="15"/>
  <c r="O199" i="15"/>
  <c r="AA199" i="15"/>
  <c r="AK199" i="15"/>
  <c r="AU199" i="15"/>
  <c r="BG199" i="15"/>
  <c r="BQ199" i="15"/>
  <c r="CA199" i="15"/>
  <c r="CM199" i="15"/>
  <c r="CW199" i="15"/>
  <c r="DG199" i="15"/>
  <c r="DS199" i="15"/>
  <c r="EC199" i="15"/>
  <c r="EM199" i="15"/>
  <c r="F199" i="15"/>
  <c r="R199" i="15"/>
  <c r="AB199" i="15"/>
  <c r="AL199" i="15"/>
  <c r="AX199" i="15"/>
  <c r="BH199" i="15"/>
  <c r="BR199" i="15"/>
  <c r="CD199" i="15"/>
  <c r="CN199" i="15"/>
  <c r="CX199" i="15"/>
  <c r="DJ199" i="15"/>
  <c r="DT199" i="15"/>
  <c r="ED199" i="15"/>
  <c r="EP199" i="15"/>
  <c r="FB199" i="15"/>
  <c r="FC199" i="15" s="1"/>
  <c r="Z198" i="5" s="1"/>
  <c r="K199" i="15"/>
  <c r="U199" i="15"/>
  <c r="AE199" i="15"/>
  <c r="AQ199" i="15"/>
  <c r="BA199" i="15"/>
  <c r="BK199" i="15"/>
  <c r="BW199" i="15"/>
  <c r="CG199" i="15"/>
  <c r="CQ199" i="15"/>
  <c r="DC199" i="15"/>
  <c r="DM199" i="15"/>
  <c r="DW199" i="15"/>
  <c r="EI199" i="15"/>
  <c r="ES199" i="15"/>
  <c r="AU203" i="15"/>
  <c r="AI203" i="15"/>
  <c r="Y203" i="15"/>
  <c r="O203" i="15"/>
  <c r="L202" i="15"/>
  <c r="V202" i="15"/>
  <c r="AE202" i="15"/>
  <c r="AN202" i="15"/>
  <c r="AV202" i="15"/>
  <c r="BD202" i="15"/>
  <c r="BL202" i="15"/>
  <c r="BT202" i="15"/>
  <c r="CB202" i="15"/>
  <c r="CJ202" i="15"/>
  <c r="CR202" i="15"/>
  <c r="CZ202" i="15"/>
  <c r="DH202" i="15"/>
  <c r="DP202" i="15"/>
  <c r="DX202" i="15"/>
  <c r="EF202" i="15"/>
  <c r="EN202" i="15"/>
  <c r="EV202" i="15"/>
  <c r="F202" i="15"/>
  <c r="O202" i="15"/>
  <c r="X202" i="15"/>
  <c r="AG202" i="15"/>
  <c r="AP202" i="15"/>
  <c r="AX202" i="15"/>
  <c r="BF202" i="15"/>
  <c r="BN202" i="15"/>
  <c r="BV202" i="15"/>
  <c r="CD202" i="15"/>
  <c r="CL202" i="15"/>
  <c r="CT202" i="15"/>
  <c r="DB202" i="15"/>
  <c r="DJ202" i="15"/>
  <c r="DR202" i="15"/>
  <c r="DZ202" i="15"/>
  <c r="EH202" i="15"/>
  <c r="EP202" i="15"/>
  <c r="EX202" i="15"/>
  <c r="J202" i="15"/>
  <c r="S202" i="15"/>
  <c r="AB202" i="15"/>
  <c r="AL202" i="15"/>
  <c r="AT202" i="15"/>
  <c r="BB202" i="15"/>
  <c r="BJ202" i="15"/>
  <c r="BR202" i="15"/>
  <c r="BZ202" i="15"/>
  <c r="CH202" i="15"/>
  <c r="CP202" i="15"/>
  <c r="CX202" i="15"/>
  <c r="DF202" i="15"/>
  <c r="DN202" i="15"/>
  <c r="DV202" i="15"/>
  <c r="ED202" i="15"/>
  <c r="EL202" i="15"/>
  <c r="ET202" i="15"/>
  <c r="EH199" i="15"/>
  <c r="DD199" i="15"/>
  <c r="CE199" i="15"/>
  <c r="AZ199" i="15"/>
  <c r="V199" i="15"/>
  <c r="K198" i="15"/>
  <c r="S198" i="15"/>
  <c r="AA198" i="15"/>
  <c r="AI198" i="15"/>
  <c r="AQ198" i="15"/>
  <c r="AY198" i="15"/>
  <c r="BG198" i="15"/>
  <c r="BO198" i="15"/>
  <c r="BW198" i="15"/>
  <c r="H198" i="15"/>
  <c r="V198" i="15"/>
  <c r="AG198" i="15"/>
  <c r="AU198" i="15"/>
  <c r="BF198" i="15"/>
  <c r="BT198" i="15"/>
  <c r="CE198" i="15"/>
  <c r="CQ198" i="15"/>
  <c r="DA198" i="15"/>
  <c r="DK198" i="15"/>
  <c r="DW198" i="15"/>
  <c r="EG198" i="15"/>
  <c r="EQ198" i="15"/>
  <c r="I198" i="15"/>
  <c r="W198" i="15"/>
  <c r="AH198" i="15"/>
  <c r="AV198" i="15"/>
  <c r="BJ198" i="15"/>
  <c r="BU198" i="15"/>
  <c r="CH198" i="15"/>
  <c r="CR198" i="15"/>
  <c r="DB198" i="15"/>
  <c r="DN198" i="15"/>
  <c r="DX198" i="15"/>
  <c r="EH198" i="15"/>
  <c r="ET198" i="15"/>
  <c r="J198" i="15"/>
  <c r="X198" i="15"/>
  <c r="AL198" i="15"/>
  <c r="AW198" i="15"/>
  <c r="BK198" i="15"/>
  <c r="BV198" i="15"/>
  <c r="CI198" i="15"/>
  <c r="CS198" i="15"/>
  <c r="DC198" i="15"/>
  <c r="DO198" i="15"/>
  <c r="DY198" i="15"/>
  <c r="EI198" i="15"/>
  <c r="EU198" i="15"/>
  <c r="N198" i="15"/>
  <c r="Y198" i="15"/>
  <c r="AM198" i="15"/>
  <c r="AX198" i="15"/>
  <c r="BL198" i="15"/>
  <c r="BZ198" i="15"/>
  <c r="CJ198" i="15"/>
  <c r="CT198" i="15"/>
  <c r="DF198" i="15"/>
  <c r="DP198" i="15"/>
  <c r="DZ198" i="15"/>
  <c r="EL198" i="15"/>
  <c r="EV198" i="15"/>
  <c r="F198" i="15"/>
  <c r="Q198" i="15"/>
  <c r="AE198" i="15"/>
  <c r="AP198" i="15"/>
  <c r="BD198" i="15"/>
  <c r="BR198" i="15"/>
  <c r="CC198" i="15"/>
  <c r="CM198" i="15"/>
  <c r="CY198" i="15"/>
  <c r="DI198" i="15"/>
  <c r="DS198" i="15"/>
  <c r="EE198" i="15"/>
  <c r="EO198" i="15"/>
  <c r="N196" i="15"/>
  <c r="X196" i="15"/>
  <c r="AI196" i="15"/>
  <c r="AT196" i="15"/>
  <c r="BD196" i="15"/>
  <c r="BO196" i="15"/>
  <c r="BZ196" i="15"/>
  <c r="CJ196" i="15"/>
  <c r="CU196" i="15"/>
  <c r="DF196" i="15"/>
  <c r="DP196" i="15"/>
  <c r="EA196" i="15"/>
  <c r="EL196" i="15"/>
  <c r="EV196" i="15"/>
  <c r="D196" i="15"/>
  <c r="O196" i="15"/>
  <c r="Z196" i="15"/>
  <c r="AJ196" i="15"/>
  <c r="AU196" i="15"/>
  <c r="BF196" i="15"/>
  <c r="BP196" i="15"/>
  <c r="CA196" i="15"/>
  <c r="CL196" i="15"/>
  <c r="CV196" i="15"/>
  <c r="DG196" i="15"/>
  <c r="DR196" i="15"/>
  <c r="EB196" i="15"/>
  <c r="EM196" i="15"/>
  <c r="EX196" i="15"/>
  <c r="AB196" i="15"/>
  <c r="BG196" i="15"/>
  <c r="CI196" i="15"/>
  <c r="DJ196" i="15"/>
  <c r="EN196" i="15"/>
  <c r="F196" i="15"/>
  <c r="AH196" i="15"/>
  <c r="BH196" i="15"/>
  <c r="CM196" i="15"/>
  <c r="DO196" i="15"/>
  <c r="EP196" i="15"/>
  <c r="G196" i="15"/>
  <c r="AL196" i="15"/>
  <c r="BN196" i="15"/>
  <c r="CN196" i="15"/>
  <c r="DS196" i="15"/>
  <c r="EU196" i="15"/>
  <c r="L196" i="15"/>
  <c r="AM196" i="15"/>
  <c r="BR196" i="15"/>
  <c r="CT196" i="15"/>
  <c r="DT196" i="15"/>
  <c r="W196" i="15"/>
  <c r="AX196" i="15"/>
  <c r="CB196" i="15"/>
  <c r="DD196" i="15"/>
  <c r="EE196" i="15"/>
  <c r="X203" i="15"/>
  <c r="M203" i="15"/>
  <c r="EE199" i="15"/>
  <c r="DB199" i="15"/>
  <c r="BX199" i="15"/>
  <c r="AY199" i="15"/>
  <c r="T199" i="15"/>
  <c r="EU203" i="15"/>
  <c r="EI203" i="15"/>
  <c r="DY203" i="15"/>
  <c r="DO203" i="15"/>
  <c r="DC203" i="15"/>
  <c r="CS203" i="15"/>
  <c r="CI203" i="15"/>
  <c r="BW203" i="15"/>
  <c r="BM203" i="15"/>
  <c r="BC203" i="15"/>
  <c r="AQ203" i="15"/>
  <c r="AG203" i="15"/>
  <c r="W203" i="15"/>
  <c r="K203" i="15"/>
  <c r="FB202" i="15"/>
  <c r="FC202" i="15" s="1"/>
  <c r="Y201" i="5" s="1"/>
  <c r="EM202" i="15"/>
  <c r="EA202" i="15"/>
  <c r="DM202" i="15"/>
  <c r="DA202" i="15"/>
  <c r="CN202" i="15"/>
  <c r="CA202" i="15"/>
  <c r="BO202" i="15"/>
  <c r="BA202" i="15"/>
  <c r="AO202" i="15"/>
  <c r="Z202" i="15"/>
  <c r="K202" i="15"/>
  <c r="H200" i="15"/>
  <c r="R200" i="15"/>
  <c r="AD200" i="15"/>
  <c r="AN200" i="15"/>
  <c r="AX200" i="15"/>
  <c r="BH200" i="15"/>
  <c r="BR200" i="15"/>
  <c r="CA200" i="15"/>
  <c r="CJ200" i="15"/>
  <c r="CS200" i="15"/>
  <c r="DB200" i="15"/>
  <c r="DK200" i="15"/>
  <c r="DT200" i="15"/>
  <c r="ED200" i="15"/>
  <c r="EM200" i="15"/>
  <c r="EV200" i="15"/>
  <c r="J200" i="15"/>
  <c r="V200" i="15"/>
  <c r="AF200" i="15"/>
  <c r="AP200" i="15"/>
  <c r="BB200" i="15"/>
  <c r="BK200" i="15"/>
  <c r="BT200" i="15"/>
  <c r="CC200" i="15"/>
  <c r="CL200" i="15"/>
  <c r="CU200" i="15"/>
  <c r="DD200" i="15"/>
  <c r="DN200" i="15"/>
  <c r="O200" i="15"/>
  <c r="Y200" i="15"/>
  <c r="AI200" i="15"/>
  <c r="AU200" i="15"/>
  <c r="BE200" i="15"/>
  <c r="BN200" i="15"/>
  <c r="BW200" i="15"/>
  <c r="CF200" i="15"/>
  <c r="CP200" i="15"/>
  <c r="CY200" i="15"/>
  <c r="DH200" i="15"/>
  <c r="DQ200" i="15"/>
  <c r="DZ200" i="15"/>
  <c r="EI200" i="15"/>
  <c r="ER200" i="15"/>
  <c r="DZ199" i="15"/>
  <c r="CY199" i="15"/>
  <c r="BV199" i="15"/>
  <c r="AR199" i="15"/>
  <c r="S199" i="15"/>
  <c r="EP198" i="15"/>
  <c r="DQ198" i="15"/>
  <c r="CL198" i="15"/>
  <c r="BE198" i="15"/>
  <c r="Z198" i="15"/>
  <c r="DZ196" i="15"/>
  <c r="AV196" i="15"/>
  <c r="D200" i="15"/>
  <c r="L200" i="15"/>
  <c r="T200" i="15"/>
  <c r="AB200" i="15"/>
  <c r="AJ200" i="15"/>
  <c r="AR200" i="15"/>
  <c r="AZ200" i="15"/>
  <c r="E200" i="15"/>
  <c r="M200" i="15"/>
  <c r="U200" i="15"/>
  <c r="AC200" i="15"/>
  <c r="AK200" i="15"/>
  <c r="AS200" i="15"/>
  <c r="BA200" i="15"/>
  <c r="BI200" i="15"/>
  <c r="BQ200" i="15"/>
  <c r="BY200" i="15"/>
  <c r="CG200" i="15"/>
  <c r="CO200" i="15"/>
  <c r="CW200" i="15"/>
  <c r="DE200" i="15"/>
  <c r="DM200" i="15"/>
  <c r="DU200" i="15"/>
  <c r="EC200" i="15"/>
  <c r="EK200" i="15"/>
  <c r="ES200" i="15"/>
  <c r="AC195" i="15"/>
  <c r="AK195" i="15"/>
  <c r="CO195" i="15"/>
  <c r="CW195" i="15"/>
  <c r="G195" i="15"/>
  <c r="O195" i="15"/>
  <c r="Q195" i="15"/>
  <c r="Y195" i="15"/>
  <c r="CC195" i="15"/>
  <c r="CK195" i="15"/>
  <c r="EO195" i="15"/>
  <c r="EW195" i="15"/>
  <c r="CA195" i="15"/>
  <c r="CL195" i="15"/>
  <c r="H195" i="15"/>
  <c r="T195" i="15"/>
  <c r="CX195" i="15"/>
  <c r="DH195" i="15"/>
  <c r="AV195" i="15"/>
  <c r="BH195" i="15"/>
  <c r="EE195" i="15"/>
  <c r="EP195" i="15"/>
  <c r="BV195" i="15"/>
  <c r="CF195" i="15"/>
  <c r="N195" i="15"/>
  <c r="AA195" i="15"/>
  <c r="DC195" i="15"/>
  <c r="DN195" i="15"/>
  <c r="EW200" i="15"/>
  <c r="EN200" i="15"/>
  <c r="EE200" i="15"/>
  <c r="DV200" i="15"/>
  <c r="DL200" i="15"/>
  <c r="DC200" i="15"/>
  <c r="CT200" i="15"/>
  <c r="CK200" i="15"/>
  <c r="CB200" i="15"/>
  <c r="BS200" i="15"/>
  <c r="BJ200" i="15"/>
  <c r="AY200" i="15"/>
  <c r="AO200" i="15"/>
  <c r="AE200" i="15"/>
  <c r="S200" i="15"/>
  <c r="I200" i="15"/>
  <c r="EJ195" i="15"/>
  <c r="DF195" i="15"/>
  <c r="E202" i="15"/>
  <c r="M202" i="15"/>
  <c r="U202" i="15"/>
  <c r="AC202" i="15"/>
  <c r="AK202" i="15"/>
  <c r="EU200" i="15"/>
  <c r="EL200" i="15"/>
  <c r="EB200" i="15"/>
  <c r="DS200" i="15"/>
  <c r="DJ200" i="15"/>
  <c r="DA200" i="15"/>
  <c r="CR200" i="15"/>
  <c r="CI200" i="15"/>
  <c r="BZ200" i="15"/>
  <c r="BP200" i="15"/>
  <c r="BG200" i="15"/>
  <c r="AW200" i="15"/>
  <c r="AM200" i="15"/>
  <c r="AA200" i="15"/>
  <c r="Q200" i="15"/>
  <c r="G200" i="15"/>
  <c r="H199" i="15"/>
  <c r="P199" i="15"/>
  <c r="X199" i="15"/>
  <c r="AF199" i="15"/>
  <c r="AN199" i="15"/>
  <c r="AV199" i="15"/>
  <c r="BD199" i="15"/>
  <c r="BL199" i="15"/>
  <c r="BT199" i="15"/>
  <c r="CB199" i="15"/>
  <c r="CJ199" i="15"/>
  <c r="CR199" i="15"/>
  <c r="CZ199" i="15"/>
  <c r="DH199" i="15"/>
  <c r="DP199" i="15"/>
  <c r="DX199" i="15"/>
  <c r="EF199" i="15"/>
  <c r="EN199" i="15"/>
  <c r="EV199" i="15"/>
  <c r="I199" i="15"/>
  <c r="Q199" i="15"/>
  <c r="Y199" i="15"/>
  <c r="AG199" i="15"/>
  <c r="AO199" i="15"/>
  <c r="AW199" i="15"/>
  <c r="BE199" i="15"/>
  <c r="BM199" i="15"/>
  <c r="BU199" i="15"/>
  <c r="CC199" i="15"/>
  <c r="CK199" i="15"/>
  <c r="CS199" i="15"/>
  <c r="DA199" i="15"/>
  <c r="DI199" i="15"/>
  <c r="DQ199" i="15"/>
  <c r="DY199" i="15"/>
  <c r="EG199" i="15"/>
  <c r="EO199" i="15"/>
  <c r="EW199" i="15"/>
  <c r="EA195" i="15"/>
  <c r="CZ195" i="15"/>
  <c r="K188" i="15"/>
  <c r="Y188" i="15"/>
  <c r="AN188" i="15"/>
  <c r="BD188" i="15"/>
  <c r="BP188" i="15"/>
  <c r="CF188" i="15"/>
  <c r="CT188" i="15"/>
  <c r="DI188" i="15"/>
  <c r="DY188" i="15"/>
  <c r="EK188" i="15"/>
  <c r="DJ188" i="15"/>
  <c r="DZ188" i="15"/>
  <c r="EN188" i="15"/>
  <c r="M188" i="15"/>
  <c r="AC188" i="15"/>
  <c r="AQ188" i="15"/>
  <c r="BF188" i="15"/>
  <c r="BV188" i="15"/>
  <c r="CH188" i="15"/>
  <c r="CX188" i="15"/>
  <c r="DL188" i="15"/>
  <c r="EA188" i="15"/>
  <c r="EQ188" i="15"/>
  <c r="P188" i="15"/>
  <c r="AD188" i="15"/>
  <c r="AT188" i="15"/>
  <c r="BG188" i="15"/>
  <c r="BW188" i="15"/>
  <c r="CK188" i="15"/>
  <c r="CZ188" i="15"/>
  <c r="DP188" i="15"/>
  <c r="EB188" i="15"/>
  <c r="ER188" i="15"/>
  <c r="T188" i="15"/>
  <c r="AH188" i="15"/>
  <c r="AW188" i="15"/>
  <c r="BM188" i="15"/>
  <c r="BY188" i="15"/>
  <c r="CO188" i="15"/>
  <c r="DC188" i="15"/>
  <c r="DR188" i="15"/>
  <c r="EH188" i="15"/>
  <c r="ET188" i="15"/>
  <c r="S188" i="15"/>
  <c r="BX188" i="15"/>
  <c r="ED188" i="15"/>
  <c r="U188" i="15"/>
  <c r="CB188" i="15"/>
  <c r="EI188" i="15"/>
  <c r="AF188" i="15"/>
  <c r="CN188" i="15"/>
  <c r="ES188" i="15"/>
  <c r="AK188" i="15"/>
  <c r="CP188" i="15"/>
  <c r="EW188" i="15"/>
  <c r="AV188" i="15"/>
  <c r="DA188" i="15"/>
  <c r="BI188" i="15"/>
  <c r="DQ188" i="15"/>
  <c r="I196" i="15"/>
  <c r="Q196" i="15"/>
  <c r="Y196" i="15"/>
  <c r="AG196" i="15"/>
  <c r="AO196" i="15"/>
  <c r="AW196" i="15"/>
  <c r="BE196" i="15"/>
  <c r="BM196" i="15"/>
  <c r="BU196" i="15"/>
  <c r="CC196" i="15"/>
  <c r="CK196" i="15"/>
  <c r="CS196" i="15"/>
  <c r="DA196" i="15"/>
  <c r="DI196" i="15"/>
  <c r="DQ196" i="15"/>
  <c r="DY196" i="15"/>
  <c r="EG196" i="15"/>
  <c r="EO196" i="15"/>
  <c r="EW196" i="15"/>
  <c r="E196" i="15"/>
  <c r="M196" i="15"/>
  <c r="U196" i="15"/>
  <c r="AC196" i="15"/>
  <c r="AK196" i="15"/>
  <c r="AS196" i="15"/>
  <c r="BA196" i="15"/>
  <c r="BI196" i="15"/>
  <c r="BQ196" i="15"/>
  <c r="BY196" i="15"/>
  <c r="CG196" i="15"/>
  <c r="CO196" i="15"/>
  <c r="CW196" i="15"/>
  <c r="DE196" i="15"/>
  <c r="DM196" i="15"/>
  <c r="DU196" i="15"/>
  <c r="EC196" i="15"/>
  <c r="EK196" i="15"/>
  <c r="ES196" i="15"/>
  <c r="J191" i="15"/>
  <c r="R191" i="15"/>
  <c r="Z191" i="15"/>
  <c r="AH191" i="15"/>
  <c r="AP191" i="15"/>
  <c r="AX191" i="15"/>
  <c r="BF191" i="15"/>
  <c r="BN191" i="15"/>
  <c r="BV191" i="15"/>
  <c r="CD191" i="15"/>
  <c r="CL191" i="15"/>
  <c r="CT191" i="15"/>
  <c r="DB191" i="15"/>
  <c r="DJ191" i="15"/>
  <c r="DR191" i="15"/>
  <c r="H191" i="15"/>
  <c r="Q191" i="15"/>
  <c r="AA191" i="15"/>
  <c r="AJ191" i="15"/>
  <c r="AS191" i="15"/>
  <c r="BB191" i="15"/>
  <c r="BK191" i="15"/>
  <c r="BT191" i="15"/>
  <c r="CC191" i="15"/>
  <c r="CM191" i="15"/>
  <c r="CV191" i="15"/>
  <c r="DE191" i="15"/>
  <c r="DN191" i="15"/>
  <c r="DW191" i="15"/>
  <c r="EE191" i="15"/>
  <c r="EM191" i="15"/>
  <c r="EU191" i="15"/>
  <c r="I191" i="15"/>
  <c r="S191" i="15"/>
  <c r="AB191" i="15"/>
  <c r="AK191" i="15"/>
  <c r="AT191" i="15"/>
  <c r="BC191" i="15"/>
  <c r="BL191" i="15"/>
  <c r="BU191" i="15"/>
  <c r="CE191" i="15"/>
  <c r="CN191" i="15"/>
  <c r="CW191" i="15"/>
  <c r="DF191" i="15"/>
  <c r="DO191" i="15"/>
  <c r="DX191" i="15"/>
  <c r="EF191" i="15"/>
  <c r="EN191" i="15"/>
  <c r="EV191" i="15"/>
  <c r="K191" i="15"/>
  <c r="T191" i="15"/>
  <c r="AC191" i="15"/>
  <c r="AL191" i="15"/>
  <c r="AU191" i="15"/>
  <c r="BD191" i="15"/>
  <c r="BM191" i="15"/>
  <c r="BW191" i="15"/>
  <c r="CF191" i="15"/>
  <c r="CO191" i="15"/>
  <c r="CX191" i="15"/>
  <c r="DG191" i="15"/>
  <c r="DP191" i="15"/>
  <c r="DY191" i="15"/>
  <c r="EG191" i="15"/>
  <c r="EO191" i="15"/>
  <c r="EW191" i="15"/>
  <c r="F191" i="15"/>
  <c r="V191" i="15"/>
  <c r="AI191" i="15"/>
  <c r="AY191" i="15"/>
  <c r="BO191" i="15"/>
  <c r="CA191" i="15"/>
  <c r="CQ191" i="15"/>
  <c r="DD191" i="15"/>
  <c r="DT191" i="15"/>
  <c r="EH191" i="15"/>
  <c r="ES191" i="15"/>
  <c r="G191" i="15"/>
  <c r="W191" i="15"/>
  <c r="AM191" i="15"/>
  <c r="AZ191" i="15"/>
  <c r="BP191" i="15"/>
  <c r="CB191" i="15"/>
  <c r="CR191" i="15"/>
  <c r="DH191" i="15"/>
  <c r="DU191" i="15"/>
  <c r="EI191" i="15"/>
  <c r="ET191" i="15"/>
  <c r="L191" i="15"/>
  <c r="X191" i="15"/>
  <c r="AN191" i="15"/>
  <c r="BA191" i="15"/>
  <c r="BQ191" i="15"/>
  <c r="CG191" i="15"/>
  <c r="CS191" i="15"/>
  <c r="DI191" i="15"/>
  <c r="DV191" i="15"/>
  <c r="EJ191" i="15"/>
  <c r="EX191" i="15"/>
  <c r="M191" i="15"/>
  <c r="Y191" i="15"/>
  <c r="AO191" i="15"/>
  <c r="BE191" i="15"/>
  <c r="BR191" i="15"/>
  <c r="CH191" i="15"/>
  <c r="CU191" i="15"/>
  <c r="DK191" i="15"/>
  <c r="DZ191" i="15"/>
  <c r="EK191" i="15"/>
  <c r="N191" i="15"/>
  <c r="AD191" i="15"/>
  <c r="AQ191" i="15"/>
  <c r="BG191" i="15"/>
  <c r="BS191" i="15"/>
  <c r="CI191" i="15"/>
  <c r="CY191" i="15"/>
  <c r="DL191" i="15"/>
  <c r="EA191" i="15"/>
  <c r="EL191" i="15"/>
  <c r="FB191" i="15"/>
  <c r="FC191" i="15" s="1"/>
  <c r="D191" i="15"/>
  <c r="P191" i="15"/>
  <c r="AF191" i="15"/>
  <c r="AV191" i="15"/>
  <c r="BI191" i="15"/>
  <c r="BY191" i="15"/>
  <c r="CK191" i="15"/>
  <c r="DA191" i="15"/>
  <c r="DQ191" i="15"/>
  <c r="EC191" i="15"/>
  <c r="EQ191" i="15"/>
  <c r="ES198" i="15"/>
  <c r="EK198" i="15"/>
  <c r="EC198" i="15"/>
  <c r="DU198" i="15"/>
  <c r="DM198" i="15"/>
  <c r="DE198" i="15"/>
  <c r="CW198" i="15"/>
  <c r="CO198" i="15"/>
  <c r="CG198" i="15"/>
  <c r="BY198" i="15"/>
  <c r="BQ198" i="15"/>
  <c r="BI198" i="15"/>
  <c r="BA198" i="15"/>
  <c r="AS198" i="15"/>
  <c r="AK198" i="15"/>
  <c r="AC198" i="15"/>
  <c r="U198" i="15"/>
  <c r="M198" i="15"/>
  <c r="E198" i="15"/>
  <c r="EW197" i="15"/>
  <c r="EO197" i="15"/>
  <c r="EG197" i="15"/>
  <c r="DX197" i="15"/>
  <c r="DO197" i="15"/>
  <c r="DF197" i="15"/>
  <c r="CV197" i="15"/>
  <c r="CM197" i="15"/>
  <c r="CD197" i="15"/>
  <c r="BU197" i="15"/>
  <c r="BL197" i="15"/>
  <c r="BC197" i="15"/>
  <c r="AT197" i="15"/>
  <c r="AJ197" i="15"/>
  <c r="Z197" i="15"/>
  <c r="O197" i="15"/>
  <c r="ET196" i="15"/>
  <c r="EI196" i="15"/>
  <c r="DX196" i="15"/>
  <c r="DN196" i="15"/>
  <c r="DC196" i="15"/>
  <c r="CR196" i="15"/>
  <c r="CH196" i="15"/>
  <c r="BW196" i="15"/>
  <c r="BL196" i="15"/>
  <c r="BB196" i="15"/>
  <c r="AQ196" i="15"/>
  <c r="AF196" i="15"/>
  <c r="V196" i="15"/>
  <c r="K196" i="15"/>
  <c r="BX193" i="15"/>
  <c r="AL193" i="15"/>
  <c r="CZ191" i="15"/>
  <c r="AR191" i="15"/>
  <c r="DF188" i="15"/>
  <c r="FB198" i="15"/>
  <c r="FC198" i="15" s="1"/>
  <c r="Z197" i="5" s="1"/>
  <c r="ER198" i="15"/>
  <c r="EJ198" i="15"/>
  <c r="EB198" i="15"/>
  <c r="DT198" i="15"/>
  <c r="DL198" i="15"/>
  <c r="DD198" i="15"/>
  <c r="CV198" i="15"/>
  <c r="CN198" i="15"/>
  <c r="CF198" i="15"/>
  <c r="BX198" i="15"/>
  <c r="BP198" i="15"/>
  <c r="BH198" i="15"/>
  <c r="AZ198" i="15"/>
  <c r="AR198" i="15"/>
  <c r="AJ198" i="15"/>
  <c r="AB198" i="15"/>
  <c r="T198" i="15"/>
  <c r="L198" i="15"/>
  <c r="BT197" i="15"/>
  <c r="BK197" i="15"/>
  <c r="BB197" i="15"/>
  <c r="AR197" i="15"/>
  <c r="AI197" i="15"/>
  <c r="X197" i="15"/>
  <c r="E197" i="15"/>
  <c r="M197" i="15"/>
  <c r="U197" i="15"/>
  <c r="AC197" i="15"/>
  <c r="AK197" i="15"/>
  <c r="AS197" i="15"/>
  <c r="BA197" i="15"/>
  <c r="BI197" i="15"/>
  <c r="BQ197" i="15"/>
  <c r="BY197" i="15"/>
  <c r="CG197" i="15"/>
  <c r="CO197" i="15"/>
  <c r="CW197" i="15"/>
  <c r="DE197" i="15"/>
  <c r="DM197" i="15"/>
  <c r="DU197" i="15"/>
  <c r="EC197" i="15"/>
  <c r="I197" i="15"/>
  <c r="Q197" i="15"/>
  <c r="Y197" i="15"/>
  <c r="AG197" i="15"/>
  <c r="ER196" i="15"/>
  <c r="EH196" i="15"/>
  <c r="DW196" i="15"/>
  <c r="DL196" i="15"/>
  <c r="DB196" i="15"/>
  <c r="CQ196" i="15"/>
  <c r="CF196" i="15"/>
  <c r="BV196" i="15"/>
  <c r="BK196" i="15"/>
  <c r="AZ196" i="15"/>
  <c r="AP196" i="15"/>
  <c r="AE196" i="15"/>
  <c r="T196" i="15"/>
  <c r="J196" i="15"/>
  <c r="ER191" i="15"/>
  <c r="CP191" i="15"/>
  <c r="AG191" i="15"/>
  <c r="BN188" i="15"/>
  <c r="EQ196" i="15"/>
  <c r="EF196" i="15"/>
  <c r="DV196" i="15"/>
  <c r="DK196" i="15"/>
  <c r="CZ196" i="15"/>
  <c r="CP196" i="15"/>
  <c r="CE196" i="15"/>
  <c r="BT196" i="15"/>
  <c r="BJ196" i="15"/>
  <c r="AY196" i="15"/>
  <c r="AN196" i="15"/>
  <c r="AD196" i="15"/>
  <c r="S196" i="15"/>
  <c r="H196" i="15"/>
  <c r="N193" i="15"/>
  <c r="AB193" i="15"/>
  <c r="AP193" i="15"/>
  <c r="BA193" i="15"/>
  <c r="BO193" i="15"/>
  <c r="BZ193" i="15"/>
  <c r="CN193" i="15"/>
  <c r="DB193" i="15"/>
  <c r="DM193" i="15"/>
  <c r="EA193" i="15"/>
  <c r="EL193" i="15"/>
  <c r="FB193" i="15"/>
  <c r="FC193" i="15" s="1"/>
  <c r="Z192" i="5" s="1"/>
  <c r="D193" i="15"/>
  <c r="R193" i="15"/>
  <c r="AC193" i="15"/>
  <c r="AQ193" i="15"/>
  <c r="BB193" i="15"/>
  <c r="BP193" i="15"/>
  <c r="CD193" i="15"/>
  <c r="CO193" i="15"/>
  <c r="DC193" i="15"/>
  <c r="DN193" i="15"/>
  <c r="EB193" i="15"/>
  <c r="EP193" i="15"/>
  <c r="E193" i="15"/>
  <c r="S193" i="15"/>
  <c r="AD193" i="15"/>
  <c r="AR193" i="15"/>
  <c r="BF193" i="15"/>
  <c r="BQ193" i="15"/>
  <c r="CE193" i="15"/>
  <c r="CP193" i="15"/>
  <c r="DD193" i="15"/>
  <c r="DR193" i="15"/>
  <c r="EC193" i="15"/>
  <c r="EQ193" i="15"/>
  <c r="F193" i="15"/>
  <c r="T193" i="15"/>
  <c r="AH193" i="15"/>
  <c r="AS193" i="15"/>
  <c r="BG193" i="15"/>
  <c r="BR193" i="15"/>
  <c r="CF193" i="15"/>
  <c r="CT193" i="15"/>
  <c r="DE193" i="15"/>
  <c r="DS193" i="15"/>
  <c r="ED193" i="15"/>
  <c r="ER193" i="15"/>
  <c r="J193" i="15"/>
  <c r="U193" i="15"/>
  <c r="AI193" i="15"/>
  <c r="AT193" i="15"/>
  <c r="BH193" i="15"/>
  <c r="BV193" i="15"/>
  <c r="CG193" i="15"/>
  <c r="CU193" i="15"/>
  <c r="DF193" i="15"/>
  <c r="DT193" i="15"/>
  <c r="EH193" i="15"/>
  <c r="ES193" i="15"/>
  <c r="EP191" i="15"/>
  <c r="CJ191" i="15"/>
  <c r="AE191" i="15"/>
  <c r="AX188" i="15"/>
  <c r="K192" i="15"/>
  <c r="S192" i="15"/>
  <c r="AA192" i="15"/>
  <c r="AI192" i="15"/>
  <c r="AQ192" i="15"/>
  <c r="AY192" i="15"/>
  <c r="BG192" i="15"/>
  <c r="BO192" i="15"/>
  <c r="BW192" i="15"/>
  <c r="CE192" i="15"/>
  <c r="CM192" i="15"/>
  <c r="CU192" i="15"/>
  <c r="DC192" i="15"/>
  <c r="DK192" i="15"/>
  <c r="DS192" i="15"/>
  <c r="EA192" i="15"/>
  <c r="EI192" i="15"/>
  <c r="EQ192" i="15"/>
  <c r="D192" i="15"/>
  <c r="L192" i="15"/>
  <c r="T192" i="15"/>
  <c r="AB192" i="15"/>
  <c r="AJ192" i="15"/>
  <c r="AR192" i="15"/>
  <c r="AZ192" i="15"/>
  <c r="BH192" i="15"/>
  <c r="BP192" i="15"/>
  <c r="BX192" i="15"/>
  <c r="CF192" i="15"/>
  <c r="CN192" i="15"/>
  <c r="CV192" i="15"/>
  <c r="DD192" i="15"/>
  <c r="DL192" i="15"/>
  <c r="DT192" i="15"/>
  <c r="EB192" i="15"/>
  <c r="EJ192" i="15"/>
  <c r="ER192" i="15"/>
  <c r="FB192" i="15"/>
  <c r="FC192" i="15" s="1"/>
  <c r="E192" i="15"/>
  <c r="M192" i="15"/>
  <c r="U192" i="15"/>
  <c r="AC192" i="15"/>
  <c r="AK192" i="15"/>
  <c r="AS192" i="15"/>
  <c r="BA192" i="15"/>
  <c r="BI192" i="15"/>
  <c r="BQ192" i="15"/>
  <c r="BY192" i="15"/>
  <c r="CG192" i="15"/>
  <c r="CO192" i="15"/>
  <c r="CW192" i="15"/>
  <c r="DE192" i="15"/>
  <c r="DM192" i="15"/>
  <c r="DU192" i="15"/>
  <c r="EC192" i="15"/>
  <c r="EK192" i="15"/>
  <c r="ES192" i="15"/>
  <c r="AP194" i="15"/>
  <c r="AE194" i="15"/>
  <c r="Q194" i="15"/>
  <c r="EV192" i="15"/>
  <c r="EH192" i="15"/>
  <c r="DW192" i="15"/>
  <c r="DI192" i="15"/>
  <c r="CX192" i="15"/>
  <c r="CJ192" i="15"/>
  <c r="BV192" i="15"/>
  <c r="BK192" i="15"/>
  <c r="AW192" i="15"/>
  <c r="AL192" i="15"/>
  <c r="X192" i="15"/>
  <c r="J192" i="15"/>
  <c r="EU192" i="15"/>
  <c r="EG192" i="15"/>
  <c r="DV192" i="15"/>
  <c r="DH192" i="15"/>
  <c r="CT192" i="15"/>
  <c r="CI192" i="15"/>
  <c r="BU192" i="15"/>
  <c r="BJ192" i="15"/>
  <c r="AV192" i="15"/>
  <c r="AH192" i="15"/>
  <c r="W192" i="15"/>
  <c r="I192" i="15"/>
  <c r="K194" i="15"/>
  <c r="S194" i="15"/>
  <c r="AA194" i="15"/>
  <c r="AI194" i="15"/>
  <c r="AQ194" i="15"/>
  <c r="AY194" i="15"/>
  <c r="BG194" i="15"/>
  <c r="BO194" i="15"/>
  <c r="BW194" i="15"/>
  <c r="CE194" i="15"/>
  <c r="CM194" i="15"/>
  <c r="CU194" i="15"/>
  <c r="DC194" i="15"/>
  <c r="DK194" i="15"/>
  <c r="DS194" i="15"/>
  <c r="EA194" i="15"/>
  <c r="EI194" i="15"/>
  <c r="EQ194" i="15"/>
  <c r="D194" i="15"/>
  <c r="L194" i="15"/>
  <c r="T194" i="15"/>
  <c r="AB194" i="15"/>
  <c r="AJ194" i="15"/>
  <c r="AR194" i="15"/>
  <c r="AZ194" i="15"/>
  <c r="BH194" i="15"/>
  <c r="BP194" i="15"/>
  <c r="BX194" i="15"/>
  <c r="CF194" i="15"/>
  <c r="E194" i="15"/>
  <c r="M194" i="15"/>
  <c r="U194" i="15"/>
  <c r="AC194" i="15"/>
  <c r="AK194" i="15"/>
  <c r="AS194" i="15"/>
  <c r="BA194" i="15"/>
  <c r="BI194" i="15"/>
  <c r="BQ194" i="15"/>
  <c r="BY194" i="15"/>
  <c r="CG194" i="15"/>
  <c r="CO194" i="15"/>
  <c r="CW194" i="15"/>
  <c r="DE194" i="15"/>
  <c r="DM194" i="15"/>
  <c r="DU194" i="15"/>
  <c r="EC194" i="15"/>
  <c r="EK194" i="15"/>
  <c r="ES194" i="15"/>
  <c r="ET192" i="15"/>
  <c r="EF192" i="15"/>
  <c r="DR192" i="15"/>
  <c r="DG192" i="15"/>
  <c r="CS192" i="15"/>
  <c r="CH192" i="15"/>
  <c r="BT192" i="15"/>
  <c r="BF192" i="15"/>
  <c r="AU192" i="15"/>
  <c r="AG192" i="15"/>
  <c r="V192" i="15"/>
  <c r="H192" i="15"/>
  <c r="EP192" i="15"/>
  <c r="EE192" i="15"/>
  <c r="DQ192" i="15"/>
  <c r="DF192" i="15"/>
  <c r="CR192" i="15"/>
  <c r="CD192" i="15"/>
  <c r="BS192" i="15"/>
  <c r="BE192" i="15"/>
  <c r="AT192" i="15"/>
  <c r="AF192" i="15"/>
  <c r="R192" i="15"/>
  <c r="G192" i="15"/>
  <c r="CJ194" i="15"/>
  <c r="BV194" i="15"/>
  <c r="BK194" i="15"/>
  <c r="AW194" i="15"/>
  <c r="AL194" i="15"/>
  <c r="X194" i="15"/>
  <c r="J194" i="15"/>
  <c r="G193" i="15"/>
  <c r="O193" i="15"/>
  <c r="W193" i="15"/>
  <c r="AE193" i="15"/>
  <c r="AM193" i="15"/>
  <c r="AU193" i="15"/>
  <c r="BC193" i="15"/>
  <c r="BK193" i="15"/>
  <c r="BS193" i="15"/>
  <c r="CA193" i="15"/>
  <c r="CI193" i="15"/>
  <c r="CQ193" i="15"/>
  <c r="CY193" i="15"/>
  <c r="DG193" i="15"/>
  <c r="DO193" i="15"/>
  <c r="DW193" i="15"/>
  <c r="EE193" i="15"/>
  <c r="EM193" i="15"/>
  <c r="EU193" i="15"/>
  <c r="H193" i="15"/>
  <c r="P193" i="15"/>
  <c r="X193" i="15"/>
  <c r="AF193" i="15"/>
  <c r="AN193" i="15"/>
  <c r="AV193" i="15"/>
  <c r="BD193" i="15"/>
  <c r="BL193" i="15"/>
  <c r="BT193" i="15"/>
  <c r="CB193" i="15"/>
  <c r="CJ193" i="15"/>
  <c r="CR193" i="15"/>
  <c r="CZ193" i="15"/>
  <c r="DH193" i="15"/>
  <c r="DP193" i="15"/>
  <c r="DX193" i="15"/>
  <c r="EF193" i="15"/>
  <c r="EN193" i="15"/>
  <c r="EV193" i="15"/>
  <c r="I193" i="15"/>
  <c r="Q193" i="15"/>
  <c r="Y193" i="15"/>
  <c r="AG193" i="15"/>
  <c r="AO193" i="15"/>
  <c r="AW193" i="15"/>
  <c r="BE193" i="15"/>
  <c r="BM193" i="15"/>
  <c r="BU193" i="15"/>
  <c r="CC193" i="15"/>
  <c r="CK193" i="15"/>
  <c r="CS193" i="15"/>
  <c r="DA193" i="15"/>
  <c r="DI193" i="15"/>
  <c r="DQ193" i="15"/>
  <c r="DY193" i="15"/>
  <c r="EG193" i="15"/>
  <c r="EO193" i="15"/>
  <c r="EW193" i="15"/>
  <c r="EO192" i="15"/>
  <c r="ED192" i="15"/>
  <c r="DP192" i="15"/>
  <c r="DB192" i="15"/>
  <c r="CQ192" i="15"/>
  <c r="CC192" i="15"/>
  <c r="BR192" i="15"/>
  <c r="BD192" i="15"/>
  <c r="AP192" i="15"/>
  <c r="AE192" i="15"/>
  <c r="Q192" i="15"/>
  <c r="F192" i="15"/>
  <c r="G188" i="15"/>
  <c r="O188" i="15"/>
  <c r="W188" i="15"/>
  <c r="AE188" i="15"/>
  <c r="AM188" i="15"/>
  <c r="AU188" i="15"/>
  <c r="BC188" i="15"/>
  <c r="BK188" i="15"/>
  <c r="BS188" i="15"/>
  <c r="CA188" i="15"/>
  <c r="CI188" i="15"/>
  <c r="CQ188" i="15"/>
  <c r="CY188" i="15"/>
  <c r="DG188" i="15"/>
  <c r="DO188" i="15"/>
  <c r="DW188" i="15"/>
  <c r="EE188" i="15"/>
  <c r="EM188" i="15"/>
  <c r="EU188" i="15"/>
  <c r="H188" i="15"/>
  <c r="Q188" i="15"/>
  <c r="Z188" i="15"/>
  <c r="AI188" i="15"/>
  <c r="AR188" i="15"/>
  <c r="BA188" i="15"/>
  <c r="BJ188" i="15"/>
  <c r="BT188" i="15"/>
  <c r="CC188" i="15"/>
  <c r="CL188" i="15"/>
  <c r="CU188" i="15"/>
  <c r="DD188" i="15"/>
  <c r="DM188" i="15"/>
  <c r="DV188" i="15"/>
  <c r="EF188" i="15"/>
  <c r="EO188" i="15"/>
  <c r="EX188" i="15"/>
  <c r="I188" i="15"/>
  <c r="R188" i="15"/>
  <c r="AA188" i="15"/>
  <c r="AJ188" i="15"/>
  <c r="AS188" i="15"/>
  <c r="BB188" i="15"/>
  <c r="BL188" i="15"/>
  <c r="BU188" i="15"/>
  <c r="CD188" i="15"/>
  <c r="CM188" i="15"/>
  <c r="CV188" i="15"/>
  <c r="DE188" i="15"/>
  <c r="DN188" i="15"/>
  <c r="DX188" i="15"/>
  <c r="EG188" i="15"/>
  <c r="EP188" i="15"/>
  <c r="J188" i="15"/>
  <c r="E188" i="15"/>
  <c r="N188" i="15"/>
  <c r="X188" i="15"/>
  <c r="AG188" i="15"/>
  <c r="AP188" i="15"/>
  <c r="AY188" i="15"/>
  <c r="BH188" i="15"/>
  <c r="BQ188" i="15"/>
  <c r="BZ188" i="15"/>
  <c r="CJ188" i="15"/>
  <c r="CS188" i="15"/>
  <c r="DB188" i="15"/>
  <c r="DK188" i="15"/>
  <c r="DT188" i="15"/>
  <c r="EC188" i="15"/>
  <c r="EL188" i="15"/>
  <c r="EV188" i="15"/>
  <c r="K189" i="15"/>
  <c r="S189" i="15"/>
  <c r="AA189" i="15"/>
  <c r="AI189" i="15"/>
  <c r="AQ189" i="15"/>
  <c r="AY189" i="15"/>
  <c r="BG189" i="15"/>
  <c r="BO189" i="15"/>
  <c r="BW189" i="15"/>
  <c r="CE189" i="15"/>
  <c r="CM189" i="15"/>
  <c r="CU189" i="15"/>
  <c r="DC189" i="15"/>
  <c r="DK189" i="15"/>
  <c r="DS189" i="15"/>
  <c r="EA189" i="15"/>
  <c r="EI189" i="15"/>
  <c r="EQ189" i="15"/>
  <c r="F189" i="15"/>
  <c r="O189" i="15"/>
  <c r="X189" i="15"/>
  <c r="AG189" i="15"/>
  <c r="AP189" i="15"/>
  <c r="AZ189" i="15"/>
  <c r="BI189" i="15"/>
  <c r="BR189" i="15"/>
  <c r="CA189" i="15"/>
  <c r="CJ189" i="15"/>
  <c r="CS189" i="15"/>
  <c r="DB189" i="15"/>
  <c r="DL189" i="15"/>
  <c r="DU189" i="15"/>
  <c r="ED189" i="15"/>
  <c r="EM189" i="15"/>
  <c r="EV189" i="15"/>
  <c r="G189" i="15"/>
  <c r="P189" i="15"/>
  <c r="Y189" i="15"/>
  <c r="AH189" i="15"/>
  <c r="AR189" i="15"/>
  <c r="BA189" i="15"/>
  <c r="BJ189" i="15"/>
  <c r="BS189" i="15"/>
  <c r="CB189" i="15"/>
  <c r="CK189" i="15"/>
  <c r="CT189" i="15"/>
  <c r="DD189" i="15"/>
  <c r="DM189" i="15"/>
  <c r="DV189" i="15"/>
  <c r="EE189" i="15"/>
  <c r="EN189" i="15"/>
  <c r="EW189" i="15"/>
  <c r="D189" i="15"/>
  <c r="M189" i="15"/>
  <c r="V189" i="15"/>
  <c r="AE189" i="15"/>
  <c r="AN189" i="15"/>
  <c r="AW189" i="15"/>
  <c r="BF189" i="15"/>
  <c r="BP189" i="15"/>
  <c r="BY189" i="15"/>
  <c r="CH189" i="15"/>
  <c r="CQ189" i="15"/>
  <c r="CZ189" i="15"/>
  <c r="DI189" i="15"/>
  <c r="DR189" i="15"/>
  <c r="EB189" i="15"/>
  <c r="EK189" i="15"/>
  <c r="ET189" i="15"/>
  <c r="CW188" i="15"/>
  <c r="CG188" i="15"/>
  <c r="BR188" i="15"/>
  <c r="BE188" i="15"/>
  <c r="AO188" i="15"/>
  <c r="AB188" i="15"/>
  <c r="L188" i="15"/>
  <c r="CX190" i="15"/>
  <c r="DF190" i="15"/>
  <c r="DN190" i="15"/>
  <c r="DV190" i="15"/>
  <c r="ED190" i="15"/>
  <c r="EL190" i="15"/>
  <c r="ET190" i="15"/>
  <c r="F190" i="15"/>
  <c r="O190" i="15"/>
  <c r="W190" i="15"/>
  <c r="AE190" i="15"/>
  <c r="AM190" i="15"/>
  <c r="L190" i="15"/>
  <c r="T190" i="15"/>
  <c r="AB190" i="15"/>
  <c r="AJ190" i="15"/>
  <c r="AR190" i="15"/>
  <c r="AZ190" i="15"/>
  <c r="BH190" i="15"/>
  <c r="BP190" i="15"/>
  <c r="BX190" i="15"/>
  <c r="CF190" i="15"/>
  <c r="CN190" i="15"/>
  <c r="CV190" i="15"/>
  <c r="DD190" i="15"/>
  <c r="DL190" i="15"/>
  <c r="DT190" i="15"/>
  <c r="EB190" i="15"/>
  <c r="EJ190" i="15"/>
  <c r="DJ189" i="15"/>
  <c r="CW189" i="15"/>
  <c r="CG189" i="15"/>
  <c r="BT189" i="15"/>
  <c r="BD189" i="15"/>
  <c r="AO189" i="15"/>
  <c r="AB189" i="15"/>
  <c r="L189" i="15"/>
  <c r="FB188" i="15"/>
  <c r="FC188" i="15" s="1"/>
  <c r="Y187" i="5" s="1"/>
  <c r="EJ188" i="15"/>
  <c r="DU188" i="15"/>
  <c r="DH188" i="15"/>
  <c r="CR188" i="15"/>
  <c r="CE188" i="15"/>
  <c r="BO188" i="15"/>
  <c r="AZ188" i="15"/>
  <c r="AL188" i="15"/>
  <c r="V188" i="15"/>
  <c r="F188" i="15"/>
  <c r="G190" i="15"/>
  <c r="EV187" i="15"/>
  <c r="EM187" i="15"/>
  <c r="ED187" i="15"/>
  <c r="DU187" i="15"/>
  <c r="DL187" i="15"/>
  <c r="DB187" i="15"/>
  <c r="CS187" i="15"/>
  <c r="CJ187" i="15"/>
  <c r="CA187" i="15"/>
  <c r="BR187" i="15"/>
  <c r="BI187" i="15"/>
  <c r="AZ187" i="15"/>
  <c r="AP187" i="15"/>
  <c r="AG187" i="15"/>
  <c r="X187" i="15"/>
  <c r="O187" i="15"/>
  <c r="K187" i="15"/>
  <c r="S187" i="15"/>
  <c r="AA187" i="15"/>
  <c r="AI187" i="15"/>
  <c r="AQ187" i="15"/>
  <c r="AY187" i="15"/>
  <c r="BG187" i="15"/>
  <c r="BO187" i="15"/>
  <c r="BW187" i="15"/>
  <c r="CE187" i="15"/>
  <c r="CM187" i="15"/>
  <c r="CU187" i="15"/>
  <c r="DC187" i="15"/>
  <c r="DK187" i="15"/>
  <c r="DS187" i="15"/>
  <c r="EA187" i="15"/>
  <c r="EI187" i="15"/>
  <c r="EQ187" i="15"/>
  <c r="DF187" i="15"/>
  <c r="CW187" i="15"/>
  <c r="CN187" i="15"/>
  <c r="CD187" i="15"/>
  <c r="BU187" i="15"/>
  <c r="BL187" i="15"/>
  <c r="BC187" i="15"/>
  <c r="AT187" i="15"/>
  <c r="AK187" i="15"/>
  <c r="AB187" i="15"/>
  <c r="R187" i="15"/>
  <c r="I187" i="15"/>
  <c r="CP190" i="15"/>
  <c r="CH190" i="15"/>
  <c r="BZ190" i="15"/>
  <c r="BR190" i="15"/>
  <c r="BJ190" i="15"/>
  <c r="BB190" i="15"/>
  <c r="AT190" i="15"/>
  <c r="AL190" i="15"/>
  <c r="AD190" i="15"/>
  <c r="V190" i="15"/>
  <c r="N190" i="15"/>
  <c r="E190" i="15"/>
  <c r="EX187" i="15"/>
  <c r="EO187" i="15"/>
  <c r="EF187" i="15"/>
  <c r="DW187" i="15"/>
  <c r="DN187" i="15"/>
  <c r="DE187" i="15"/>
  <c r="CV187" i="15"/>
  <c r="CL187" i="15"/>
  <c r="CC187" i="15"/>
  <c r="BT187" i="15"/>
  <c r="BK187" i="15"/>
  <c r="BB187" i="15"/>
  <c r="AS187" i="15"/>
  <c r="AJ187" i="15"/>
  <c r="Z187" i="15"/>
  <c r="Q187" i="15"/>
  <c r="H187" i="15"/>
  <c r="EU186" i="15"/>
  <c r="EM186" i="15"/>
  <c r="EE186" i="15"/>
  <c r="DW186" i="15"/>
  <c r="DO186" i="15"/>
  <c r="DG186" i="15"/>
  <c r="CY186" i="15"/>
  <c r="CQ186" i="15"/>
  <c r="CI186" i="15"/>
  <c r="CA186" i="15"/>
  <c r="BS186" i="15"/>
  <c r="BK186" i="15"/>
  <c r="BC186" i="15"/>
  <c r="AU186" i="15"/>
  <c r="AM186" i="15"/>
  <c r="AE186" i="15"/>
  <c r="W186" i="15"/>
  <c r="O186" i="15"/>
  <c r="G186" i="15"/>
  <c r="AY185" i="15"/>
  <c r="AQ185" i="15"/>
  <c r="AI185" i="15"/>
  <c r="AA185" i="15"/>
  <c r="S185" i="15"/>
  <c r="K185" i="15"/>
  <c r="G184" i="15"/>
  <c r="V186" i="15"/>
  <c r="N186" i="15"/>
  <c r="F186" i="15"/>
  <c r="AS186" i="15"/>
  <c r="AK186" i="15"/>
  <c r="AC186" i="15"/>
  <c r="U186" i="15"/>
  <c r="M186" i="15"/>
  <c r="E186" i="15"/>
  <c r="E184" i="15"/>
  <c r="FB176" i="15"/>
  <c r="FC176" i="15" s="1"/>
  <c r="M247" i="12"/>
  <c r="M244" i="12"/>
  <c r="EU247" i="12"/>
  <c r="EI247" i="12"/>
  <c r="DY247" i="12"/>
  <c r="DO247" i="12"/>
  <c r="DC247" i="12"/>
  <c r="CS247" i="12"/>
  <c r="CI247" i="12"/>
  <c r="BW247" i="12"/>
  <c r="BM247" i="12"/>
  <c r="BC247" i="12"/>
  <c r="AQ247" i="12"/>
  <c r="AG247" i="12"/>
  <c r="W247" i="12"/>
  <c r="K247" i="12"/>
  <c r="EX246" i="12"/>
  <c r="EN246" i="12"/>
  <c r="EB246" i="12"/>
  <c r="DR246" i="12"/>
  <c r="DH246" i="12"/>
  <c r="CV246" i="12"/>
  <c r="CL246" i="12"/>
  <c r="CB246" i="12"/>
  <c r="BP246" i="12"/>
  <c r="BF246" i="12"/>
  <c r="AV246" i="12"/>
  <c r="AJ246" i="12"/>
  <c r="Z246" i="12"/>
  <c r="P246" i="12"/>
  <c r="EQ245" i="12"/>
  <c r="EG245" i="12"/>
  <c r="DU245" i="12"/>
  <c r="DK245" i="12"/>
  <c r="DA245" i="12"/>
  <c r="CO245" i="12"/>
  <c r="CE245" i="12"/>
  <c r="BU245" i="12"/>
  <c r="BI245" i="12"/>
  <c r="AY245" i="12"/>
  <c r="AO245" i="12"/>
  <c r="AC245" i="12"/>
  <c r="S245" i="12"/>
  <c r="I245" i="12"/>
  <c r="ET244" i="12"/>
  <c r="EJ244" i="12"/>
  <c r="DZ244" i="12"/>
  <c r="DN244" i="12"/>
  <c r="DD244" i="12"/>
  <c r="CT244" i="12"/>
  <c r="CH244" i="12"/>
  <c r="BX244" i="12"/>
  <c r="BN244" i="12"/>
  <c r="BB244" i="12"/>
  <c r="AR244" i="12"/>
  <c r="AH244" i="12"/>
  <c r="V244" i="12"/>
  <c r="L244" i="12"/>
  <c r="EM243" i="12"/>
  <c r="EC243" i="12"/>
  <c r="DS243" i="12"/>
  <c r="DG243" i="12"/>
  <c r="CW243" i="12"/>
  <c r="CM243" i="12"/>
  <c r="CA243" i="12"/>
  <c r="BQ243" i="12"/>
  <c r="BG243" i="12"/>
  <c r="AU243" i="12"/>
  <c r="AK243" i="12"/>
  <c r="AA243" i="12"/>
  <c r="O243" i="12"/>
  <c r="E243" i="12"/>
  <c r="ES242" i="12"/>
  <c r="EH242" i="12"/>
  <c r="DW242" i="12"/>
  <c r="DM242" i="12"/>
  <c r="DB242" i="12"/>
  <c r="CQ242" i="12"/>
  <c r="CG242" i="12"/>
  <c r="BV242" i="12"/>
  <c r="BJ242" i="12"/>
  <c r="AT242" i="12"/>
  <c r="AD242" i="12"/>
  <c r="N242" i="12"/>
  <c r="EV241" i="12"/>
  <c r="EF241" i="12"/>
  <c r="DP241" i="12"/>
  <c r="CZ241" i="12"/>
  <c r="CJ241" i="12"/>
  <c r="BT241" i="12"/>
  <c r="BD241" i="12"/>
  <c r="AN241" i="12"/>
  <c r="X241" i="12"/>
  <c r="H241" i="12"/>
  <c r="EP240" i="12"/>
  <c r="DZ240" i="12"/>
  <c r="DJ240" i="12"/>
  <c r="CT240" i="12"/>
  <c r="CD240" i="12"/>
  <c r="BN240" i="12"/>
  <c r="AX240" i="12"/>
  <c r="AH240" i="12"/>
  <c r="E240" i="12"/>
  <c r="EK239" i="12"/>
  <c r="DU239" i="12"/>
  <c r="DE239" i="12"/>
  <c r="CO239" i="12"/>
  <c r="BY239" i="12"/>
  <c r="BI239" i="12"/>
  <c r="AS239" i="12"/>
  <c r="AC239" i="12"/>
  <c r="M239" i="12"/>
  <c r="ET238" i="12"/>
  <c r="ED238" i="12"/>
  <c r="DN238" i="12"/>
  <c r="CX238" i="12"/>
  <c r="CH238" i="12"/>
  <c r="BR238" i="12"/>
  <c r="BB238" i="12"/>
  <c r="AL238" i="12"/>
  <c r="V238" i="12"/>
  <c r="F238" i="12"/>
  <c r="EM237" i="12"/>
  <c r="DW237" i="12"/>
  <c r="DG237" i="12"/>
  <c r="CQ237" i="12"/>
  <c r="CA237" i="12"/>
  <c r="BK237" i="12"/>
  <c r="AU237" i="12"/>
  <c r="AE237" i="12"/>
  <c r="O237" i="12"/>
  <c r="EM231" i="12"/>
  <c r="CV231" i="12"/>
  <c r="BE231" i="12"/>
  <c r="O231" i="12"/>
  <c r="ES247" i="12"/>
  <c r="EH247" i="12"/>
  <c r="DX247" i="12"/>
  <c r="DM247" i="12"/>
  <c r="DB247" i="12"/>
  <c r="CR247" i="12"/>
  <c r="CG247" i="12"/>
  <c r="BV247" i="12"/>
  <c r="BL247" i="12"/>
  <c r="BA247" i="12"/>
  <c r="AP247" i="12"/>
  <c r="AF247" i="12"/>
  <c r="U247" i="12"/>
  <c r="J247" i="12"/>
  <c r="EW246" i="12"/>
  <c r="EL246" i="12"/>
  <c r="EA246" i="12"/>
  <c r="DQ246" i="12"/>
  <c r="DF246" i="12"/>
  <c r="CU246" i="12"/>
  <c r="CK246" i="12"/>
  <c r="BZ246" i="12"/>
  <c r="BO246" i="12"/>
  <c r="BE246" i="12"/>
  <c r="AT246" i="12"/>
  <c r="AI246" i="12"/>
  <c r="Y246" i="12"/>
  <c r="N246" i="12"/>
  <c r="E246" i="12"/>
  <c r="M246" i="12"/>
  <c r="U246" i="12"/>
  <c r="AC246" i="12"/>
  <c r="AK246" i="12"/>
  <c r="AS246" i="12"/>
  <c r="BA246" i="12"/>
  <c r="BI246" i="12"/>
  <c r="BQ246" i="12"/>
  <c r="BY246" i="12"/>
  <c r="CG246" i="12"/>
  <c r="CO246" i="12"/>
  <c r="CW246" i="12"/>
  <c r="DE246" i="12"/>
  <c r="DM246" i="12"/>
  <c r="DU246" i="12"/>
  <c r="EC246" i="12"/>
  <c r="EK246" i="12"/>
  <c r="ES246" i="12"/>
  <c r="G246" i="12"/>
  <c r="O246" i="12"/>
  <c r="W246" i="12"/>
  <c r="AE246" i="12"/>
  <c r="AM246" i="12"/>
  <c r="AU246" i="12"/>
  <c r="BC246" i="12"/>
  <c r="BK246" i="12"/>
  <c r="BS246" i="12"/>
  <c r="CA246" i="12"/>
  <c r="CI246" i="12"/>
  <c r="CQ246" i="12"/>
  <c r="CY246" i="12"/>
  <c r="DG246" i="12"/>
  <c r="DO246" i="12"/>
  <c r="DW246" i="12"/>
  <c r="EE246" i="12"/>
  <c r="EM246" i="12"/>
  <c r="EU246" i="12"/>
  <c r="ES244" i="12"/>
  <c r="EI244" i="12"/>
  <c r="DX244" i="12"/>
  <c r="DM244" i="12"/>
  <c r="DC244" i="12"/>
  <c r="CR244" i="12"/>
  <c r="CG244" i="12"/>
  <c r="BW244" i="12"/>
  <c r="BL244" i="12"/>
  <c r="BA244" i="12"/>
  <c r="AQ244" i="12"/>
  <c r="AF244" i="12"/>
  <c r="U244" i="12"/>
  <c r="K244" i="12"/>
  <c r="EW243" i="12"/>
  <c r="EL243" i="12"/>
  <c r="EB243" i="12"/>
  <c r="DQ243" i="12"/>
  <c r="DF243" i="12"/>
  <c r="CV243" i="12"/>
  <c r="CK243" i="12"/>
  <c r="BZ243" i="12"/>
  <c r="BP243" i="12"/>
  <c r="BE243" i="12"/>
  <c r="AT243" i="12"/>
  <c r="AJ243" i="12"/>
  <c r="Y243" i="12"/>
  <c r="N243" i="12"/>
  <c r="ER242" i="12"/>
  <c r="EF242" i="12"/>
  <c r="DV242" i="12"/>
  <c r="DL242" i="12"/>
  <c r="CZ242" i="12"/>
  <c r="CP242" i="12"/>
  <c r="CF242" i="12"/>
  <c r="BT242" i="12"/>
  <c r="BF242" i="12"/>
  <c r="AP242" i="12"/>
  <c r="Z242" i="12"/>
  <c r="J242" i="12"/>
  <c r="EU241" i="12"/>
  <c r="EE241" i="12"/>
  <c r="DO241" i="12"/>
  <c r="CY241" i="12"/>
  <c r="CI241" i="12"/>
  <c r="BS241" i="12"/>
  <c r="BC241" i="12"/>
  <c r="AM241" i="12"/>
  <c r="W241" i="12"/>
  <c r="K240" i="12"/>
  <c r="S240" i="12"/>
  <c r="AA240" i="12"/>
  <c r="AI240" i="12"/>
  <c r="AQ240" i="12"/>
  <c r="AY240" i="12"/>
  <c r="BG240" i="12"/>
  <c r="BO240" i="12"/>
  <c r="BW240" i="12"/>
  <c r="CE240" i="12"/>
  <c r="CM240" i="12"/>
  <c r="CU240" i="12"/>
  <c r="DC240" i="12"/>
  <c r="DK240" i="12"/>
  <c r="DS240" i="12"/>
  <c r="EA240" i="12"/>
  <c r="EI240" i="12"/>
  <c r="EQ240" i="12"/>
  <c r="AK240" i="12"/>
  <c r="AS240" i="12"/>
  <c r="BA240" i="12"/>
  <c r="BI240" i="12"/>
  <c r="BQ240" i="12"/>
  <c r="BY240" i="12"/>
  <c r="CG240" i="12"/>
  <c r="CO240" i="12"/>
  <c r="CW240" i="12"/>
  <c r="DE240" i="12"/>
  <c r="DM240" i="12"/>
  <c r="DU240" i="12"/>
  <c r="EC240" i="12"/>
  <c r="EK240" i="12"/>
  <c r="ES240" i="12"/>
  <c r="F240" i="12"/>
  <c r="N240" i="12"/>
  <c r="V240" i="12"/>
  <c r="AD240" i="12"/>
  <c r="AL240" i="12"/>
  <c r="AT240" i="12"/>
  <c r="BB240" i="12"/>
  <c r="BJ240" i="12"/>
  <c r="BR240" i="12"/>
  <c r="BZ240" i="12"/>
  <c r="CH240" i="12"/>
  <c r="CP240" i="12"/>
  <c r="CX240" i="12"/>
  <c r="DF240" i="12"/>
  <c r="DN240" i="12"/>
  <c r="DV240" i="12"/>
  <c r="ED240" i="12"/>
  <c r="EL240" i="12"/>
  <c r="ET240" i="12"/>
  <c r="G240" i="12"/>
  <c r="O240" i="12"/>
  <c r="W240" i="12"/>
  <c r="AE240" i="12"/>
  <c r="AM240" i="12"/>
  <c r="AU240" i="12"/>
  <c r="BC240" i="12"/>
  <c r="BK240" i="12"/>
  <c r="BS240" i="12"/>
  <c r="CA240" i="12"/>
  <c r="CI240" i="12"/>
  <c r="CQ240" i="12"/>
  <c r="CY240" i="12"/>
  <c r="DG240" i="12"/>
  <c r="DO240" i="12"/>
  <c r="DW240" i="12"/>
  <c r="EE240" i="12"/>
  <c r="EM240" i="12"/>
  <c r="EU240" i="12"/>
  <c r="EI239" i="12"/>
  <c r="DS239" i="12"/>
  <c r="DC239" i="12"/>
  <c r="CM239" i="12"/>
  <c r="BW239" i="12"/>
  <c r="BG239" i="12"/>
  <c r="AQ239" i="12"/>
  <c r="AA239" i="12"/>
  <c r="K239" i="12"/>
  <c r="ER238" i="12"/>
  <c r="EB238" i="12"/>
  <c r="DL238" i="12"/>
  <c r="CV238" i="12"/>
  <c r="CF238" i="12"/>
  <c r="BP238" i="12"/>
  <c r="AZ238" i="12"/>
  <c r="AJ238" i="12"/>
  <c r="T238" i="12"/>
  <c r="EK237" i="12"/>
  <c r="DU237" i="12"/>
  <c r="DE237" i="12"/>
  <c r="CO237" i="12"/>
  <c r="BY237" i="12"/>
  <c r="BI237" i="12"/>
  <c r="AS237" i="12"/>
  <c r="AC237" i="12"/>
  <c r="M237" i="12"/>
  <c r="EL231" i="12"/>
  <c r="CU231" i="12"/>
  <c r="BD231" i="12"/>
  <c r="EQ247" i="12"/>
  <c r="EG247" i="12"/>
  <c r="DW247" i="12"/>
  <c r="DK247" i="12"/>
  <c r="DA247" i="12"/>
  <c r="CQ247" i="12"/>
  <c r="CE247" i="12"/>
  <c r="BU247" i="12"/>
  <c r="BK247" i="12"/>
  <c r="AY247" i="12"/>
  <c r="AO247" i="12"/>
  <c r="AE247" i="12"/>
  <c r="S247" i="12"/>
  <c r="I247" i="12"/>
  <c r="ER244" i="12"/>
  <c r="EH244" i="12"/>
  <c r="DV244" i="12"/>
  <c r="DL244" i="12"/>
  <c r="DB244" i="12"/>
  <c r="CP244" i="12"/>
  <c r="CF244" i="12"/>
  <c r="BV244" i="12"/>
  <c r="BJ244" i="12"/>
  <c r="AZ244" i="12"/>
  <c r="AP244" i="12"/>
  <c r="AD244" i="12"/>
  <c r="T244" i="12"/>
  <c r="J244" i="12"/>
  <c r="H243" i="12"/>
  <c r="P243" i="12"/>
  <c r="X243" i="12"/>
  <c r="AF243" i="12"/>
  <c r="AN243" i="12"/>
  <c r="AV243" i="12"/>
  <c r="BD243" i="12"/>
  <c r="BL243" i="12"/>
  <c r="BT243" i="12"/>
  <c r="CB243" i="12"/>
  <c r="CJ243" i="12"/>
  <c r="CR243" i="12"/>
  <c r="CZ243" i="12"/>
  <c r="DH243" i="12"/>
  <c r="DP243" i="12"/>
  <c r="DX243" i="12"/>
  <c r="EF243" i="12"/>
  <c r="EN243" i="12"/>
  <c r="EV243" i="12"/>
  <c r="J243" i="12"/>
  <c r="R243" i="12"/>
  <c r="Z243" i="12"/>
  <c r="AH243" i="12"/>
  <c r="AP243" i="12"/>
  <c r="AX243" i="12"/>
  <c r="BF243" i="12"/>
  <c r="BN243" i="12"/>
  <c r="BV243" i="12"/>
  <c r="CD243" i="12"/>
  <c r="CL243" i="12"/>
  <c r="CT243" i="12"/>
  <c r="DB243" i="12"/>
  <c r="DJ243" i="12"/>
  <c r="DR243" i="12"/>
  <c r="DZ243" i="12"/>
  <c r="EH243" i="12"/>
  <c r="EP243" i="12"/>
  <c r="EX243" i="12"/>
  <c r="J241" i="12"/>
  <c r="R241" i="12"/>
  <c r="Z241" i="12"/>
  <c r="AH241" i="12"/>
  <c r="AP241" i="12"/>
  <c r="AX241" i="12"/>
  <c r="BF241" i="12"/>
  <c r="BN241" i="12"/>
  <c r="BV241" i="12"/>
  <c r="CD241" i="12"/>
  <c r="CL241" i="12"/>
  <c r="CT241" i="12"/>
  <c r="DB241" i="12"/>
  <c r="DJ241" i="12"/>
  <c r="DR241" i="12"/>
  <c r="DZ241" i="12"/>
  <c r="EH241" i="12"/>
  <c r="EP241" i="12"/>
  <c r="EX241" i="12"/>
  <c r="D241" i="12"/>
  <c r="L241" i="12"/>
  <c r="T241" i="12"/>
  <c r="AB241" i="12"/>
  <c r="AJ241" i="12"/>
  <c r="AR241" i="12"/>
  <c r="AZ241" i="12"/>
  <c r="BH241" i="12"/>
  <c r="BP241" i="12"/>
  <c r="BX241" i="12"/>
  <c r="CF241" i="12"/>
  <c r="CN241" i="12"/>
  <c r="CV241" i="12"/>
  <c r="DD241" i="12"/>
  <c r="DL241" i="12"/>
  <c r="DT241" i="12"/>
  <c r="EB241" i="12"/>
  <c r="EJ241" i="12"/>
  <c r="ER241" i="12"/>
  <c r="E241" i="12"/>
  <c r="M241" i="12"/>
  <c r="U241" i="12"/>
  <c r="AC241" i="12"/>
  <c r="AK241" i="12"/>
  <c r="AS241" i="12"/>
  <c r="BA241" i="12"/>
  <c r="BI241" i="12"/>
  <c r="BQ241" i="12"/>
  <c r="BY241" i="12"/>
  <c r="CG241" i="12"/>
  <c r="CO241" i="12"/>
  <c r="CW241" i="12"/>
  <c r="DE241" i="12"/>
  <c r="DM241" i="12"/>
  <c r="DU241" i="12"/>
  <c r="EC241" i="12"/>
  <c r="EK241" i="12"/>
  <c r="ES241" i="12"/>
  <c r="F241" i="12"/>
  <c r="N241" i="12"/>
  <c r="V241" i="12"/>
  <c r="AD241" i="12"/>
  <c r="AL241" i="12"/>
  <c r="AT241" i="12"/>
  <c r="BB241" i="12"/>
  <c r="BJ241" i="12"/>
  <c r="BR241" i="12"/>
  <c r="BZ241" i="12"/>
  <c r="CH241" i="12"/>
  <c r="CP241" i="12"/>
  <c r="CX241" i="12"/>
  <c r="DF241" i="12"/>
  <c r="DN241" i="12"/>
  <c r="DV241" i="12"/>
  <c r="ED241" i="12"/>
  <c r="EL241" i="12"/>
  <c r="ET241" i="12"/>
  <c r="E238" i="12"/>
  <c r="M238" i="12"/>
  <c r="U238" i="12"/>
  <c r="AC238" i="12"/>
  <c r="AK238" i="12"/>
  <c r="AS238" i="12"/>
  <c r="BA238" i="12"/>
  <c r="BI238" i="12"/>
  <c r="BQ238" i="12"/>
  <c r="BY238" i="12"/>
  <c r="CG238" i="12"/>
  <c r="CO238" i="12"/>
  <c r="CW238" i="12"/>
  <c r="DE238" i="12"/>
  <c r="DM238" i="12"/>
  <c r="DU238" i="12"/>
  <c r="EC238" i="12"/>
  <c r="EK238" i="12"/>
  <c r="ES238" i="12"/>
  <c r="G238" i="12"/>
  <c r="O238" i="12"/>
  <c r="W238" i="12"/>
  <c r="AE238" i="12"/>
  <c r="AM238" i="12"/>
  <c r="AU238" i="12"/>
  <c r="BC238" i="12"/>
  <c r="BK238" i="12"/>
  <c r="BS238" i="12"/>
  <c r="CA238" i="12"/>
  <c r="CI238" i="12"/>
  <c r="CQ238" i="12"/>
  <c r="CY238" i="12"/>
  <c r="DG238" i="12"/>
  <c r="DO238" i="12"/>
  <c r="DW238" i="12"/>
  <c r="EE238" i="12"/>
  <c r="EM238" i="12"/>
  <c r="EU238" i="12"/>
  <c r="H238" i="12"/>
  <c r="P238" i="12"/>
  <c r="X238" i="12"/>
  <c r="AF238" i="12"/>
  <c r="AN238" i="12"/>
  <c r="AV238" i="12"/>
  <c r="BD238" i="12"/>
  <c r="BL238" i="12"/>
  <c r="BT238" i="12"/>
  <c r="CB238" i="12"/>
  <c r="CJ238" i="12"/>
  <c r="CR238" i="12"/>
  <c r="CZ238" i="12"/>
  <c r="DH238" i="12"/>
  <c r="DP238" i="12"/>
  <c r="DX238" i="12"/>
  <c r="EF238" i="12"/>
  <c r="EN238" i="12"/>
  <c r="EV238" i="12"/>
  <c r="I238" i="12"/>
  <c r="Q238" i="12"/>
  <c r="Y238" i="12"/>
  <c r="AG238" i="12"/>
  <c r="AO238" i="12"/>
  <c r="AW238" i="12"/>
  <c r="BE238" i="12"/>
  <c r="BM238" i="12"/>
  <c r="BU238" i="12"/>
  <c r="CC238" i="12"/>
  <c r="CK238" i="12"/>
  <c r="CS238" i="12"/>
  <c r="DA238" i="12"/>
  <c r="DI238" i="12"/>
  <c r="DQ238" i="12"/>
  <c r="DY238" i="12"/>
  <c r="EG238" i="12"/>
  <c r="EO238" i="12"/>
  <c r="EW238" i="12"/>
  <c r="EJ237" i="12"/>
  <c r="DT237" i="12"/>
  <c r="DD237" i="12"/>
  <c r="CN237" i="12"/>
  <c r="BX237" i="12"/>
  <c r="BH237" i="12"/>
  <c r="AR237" i="12"/>
  <c r="AB237" i="12"/>
  <c r="L237" i="12"/>
  <c r="EP247" i="12"/>
  <c r="EF247" i="12"/>
  <c r="DU247" i="12"/>
  <c r="DJ247" i="12"/>
  <c r="CZ247" i="12"/>
  <c r="CO247" i="12"/>
  <c r="CD247" i="12"/>
  <c r="BT247" i="12"/>
  <c r="BI247" i="12"/>
  <c r="AX247" i="12"/>
  <c r="AN247" i="12"/>
  <c r="AC247" i="12"/>
  <c r="R247" i="12"/>
  <c r="H247" i="12"/>
  <c r="ET246" i="12"/>
  <c r="EI246" i="12"/>
  <c r="DY246" i="12"/>
  <c r="DN246" i="12"/>
  <c r="DC246" i="12"/>
  <c r="CS246" i="12"/>
  <c r="CH246" i="12"/>
  <c r="BW246" i="12"/>
  <c r="BM246" i="12"/>
  <c r="BB246" i="12"/>
  <c r="AQ246" i="12"/>
  <c r="AG246" i="12"/>
  <c r="V246" i="12"/>
  <c r="K246" i="12"/>
  <c r="EQ244" i="12"/>
  <c r="EF244" i="12"/>
  <c r="DU244" i="12"/>
  <c r="DK244" i="12"/>
  <c r="CZ244" i="12"/>
  <c r="CO244" i="12"/>
  <c r="CE244" i="12"/>
  <c r="BT244" i="12"/>
  <c r="BI244" i="12"/>
  <c r="AY244" i="12"/>
  <c r="AN244" i="12"/>
  <c r="AC244" i="12"/>
  <c r="S244" i="12"/>
  <c r="ET243" i="12"/>
  <c r="EJ243" i="12"/>
  <c r="DY243" i="12"/>
  <c r="DN243" i="12"/>
  <c r="DD243" i="12"/>
  <c r="CS243" i="12"/>
  <c r="CH243" i="12"/>
  <c r="BX243" i="12"/>
  <c r="BM243" i="12"/>
  <c r="BB243" i="12"/>
  <c r="AR243" i="12"/>
  <c r="AG243" i="12"/>
  <c r="V243" i="12"/>
  <c r="L243" i="12"/>
  <c r="EN242" i="12"/>
  <c r="ED242" i="12"/>
  <c r="DT242" i="12"/>
  <c r="DH242" i="12"/>
  <c r="CX242" i="12"/>
  <c r="CN242" i="12"/>
  <c r="CB242" i="12"/>
  <c r="BR242" i="12"/>
  <c r="BC242" i="12"/>
  <c r="AM242" i="12"/>
  <c r="W242" i="12"/>
  <c r="G242" i="12"/>
  <c r="EO241" i="12"/>
  <c r="DY241" i="12"/>
  <c r="DI241" i="12"/>
  <c r="CS241" i="12"/>
  <c r="CC241" i="12"/>
  <c r="BM241" i="12"/>
  <c r="AW241" i="12"/>
  <c r="AG241" i="12"/>
  <c r="Q241" i="12"/>
  <c r="EW239" i="12"/>
  <c r="EG239" i="12"/>
  <c r="DQ239" i="12"/>
  <c r="DA239" i="12"/>
  <c r="CK239" i="12"/>
  <c r="BU239" i="12"/>
  <c r="BE239" i="12"/>
  <c r="AO239" i="12"/>
  <c r="Y239" i="12"/>
  <c r="I239" i="12"/>
  <c r="EP238" i="12"/>
  <c r="DZ238" i="12"/>
  <c r="DJ238" i="12"/>
  <c r="CT238" i="12"/>
  <c r="CD238" i="12"/>
  <c r="BN238" i="12"/>
  <c r="AX238" i="12"/>
  <c r="AH238" i="12"/>
  <c r="R238" i="12"/>
  <c r="EI237" i="12"/>
  <c r="DS237" i="12"/>
  <c r="DC237" i="12"/>
  <c r="CM237" i="12"/>
  <c r="BW237" i="12"/>
  <c r="BG237" i="12"/>
  <c r="AQ237" i="12"/>
  <c r="AA237" i="12"/>
  <c r="E231" i="12"/>
  <c r="M231" i="12"/>
  <c r="U231" i="12"/>
  <c r="AC231" i="12"/>
  <c r="AK231" i="12"/>
  <c r="AS231" i="12"/>
  <c r="BA231" i="12"/>
  <c r="BI231" i="12"/>
  <c r="BQ231" i="12"/>
  <c r="BY231" i="12"/>
  <c r="CG231" i="12"/>
  <c r="CO231" i="12"/>
  <c r="CW231" i="12"/>
  <c r="DE231" i="12"/>
  <c r="DM231" i="12"/>
  <c r="DU231" i="12"/>
  <c r="EC231" i="12"/>
  <c r="EK231" i="12"/>
  <c r="ES231" i="12"/>
  <c r="J231" i="12"/>
  <c r="R231" i="12"/>
  <c r="Z231" i="12"/>
  <c r="AH231" i="12"/>
  <c r="AP231" i="12"/>
  <c r="AX231" i="12"/>
  <c r="BF231" i="12"/>
  <c r="BN231" i="12"/>
  <c r="BV231" i="12"/>
  <c r="CD231" i="12"/>
  <c r="CL231" i="12"/>
  <c r="CT231" i="12"/>
  <c r="DB231" i="12"/>
  <c r="DJ231" i="12"/>
  <c r="DR231" i="12"/>
  <c r="DZ231" i="12"/>
  <c r="EH231" i="12"/>
  <c r="EP231" i="12"/>
  <c r="EX231" i="12"/>
  <c r="F231" i="12"/>
  <c r="P231" i="12"/>
  <c r="AA231" i="12"/>
  <c r="AL231" i="12"/>
  <c r="AV231" i="12"/>
  <c r="BG231" i="12"/>
  <c r="BR231" i="12"/>
  <c r="CB231" i="12"/>
  <c r="CM231" i="12"/>
  <c r="CX231" i="12"/>
  <c r="DH231" i="12"/>
  <c r="DS231" i="12"/>
  <c r="ED231" i="12"/>
  <c r="EN231" i="12"/>
  <c r="G231" i="12"/>
  <c r="Q231" i="12"/>
  <c r="AB231" i="12"/>
  <c r="AM231" i="12"/>
  <c r="AW231" i="12"/>
  <c r="BH231" i="12"/>
  <c r="BS231" i="12"/>
  <c r="CC231" i="12"/>
  <c r="CN231" i="12"/>
  <c r="CY231" i="12"/>
  <c r="DI231" i="12"/>
  <c r="DT231" i="12"/>
  <c r="EE231" i="12"/>
  <c r="EO231" i="12"/>
  <c r="H231" i="12"/>
  <c r="S231" i="12"/>
  <c r="AD231" i="12"/>
  <c r="AN231" i="12"/>
  <c r="AY231" i="12"/>
  <c r="BJ231" i="12"/>
  <c r="BT231" i="12"/>
  <c r="CE231" i="12"/>
  <c r="CP231" i="12"/>
  <c r="CZ231" i="12"/>
  <c r="DK231" i="12"/>
  <c r="DV231" i="12"/>
  <c r="EF231" i="12"/>
  <c r="EQ231" i="12"/>
  <c r="I231" i="12"/>
  <c r="T231" i="12"/>
  <c r="AE231" i="12"/>
  <c r="AO231" i="12"/>
  <c r="AZ231" i="12"/>
  <c r="BK231" i="12"/>
  <c r="BU231" i="12"/>
  <c r="CF231" i="12"/>
  <c r="CQ231" i="12"/>
  <c r="DA231" i="12"/>
  <c r="DL231" i="12"/>
  <c r="DW231" i="12"/>
  <c r="EG231" i="12"/>
  <c r="ER231" i="12"/>
  <c r="K231" i="12"/>
  <c r="V231" i="12"/>
  <c r="AF231" i="12"/>
  <c r="AQ231" i="12"/>
  <c r="BB231" i="12"/>
  <c r="BL231" i="12"/>
  <c r="BW231" i="12"/>
  <c r="CH231" i="12"/>
  <c r="CR231" i="12"/>
  <c r="DC231" i="12"/>
  <c r="DN231" i="12"/>
  <c r="DX231" i="12"/>
  <c r="EI231" i="12"/>
  <c r="ET231" i="12"/>
  <c r="L231" i="12"/>
  <c r="W231" i="12"/>
  <c r="AG231" i="12"/>
  <c r="AR231" i="12"/>
  <c r="BC231" i="12"/>
  <c r="BM231" i="12"/>
  <c r="BX231" i="12"/>
  <c r="CI231" i="12"/>
  <c r="CS231" i="12"/>
  <c r="DD231" i="12"/>
  <c r="DO231" i="12"/>
  <c r="DY231" i="12"/>
  <c r="EJ231" i="12"/>
  <c r="EU231" i="12"/>
  <c r="X247" i="12"/>
  <c r="G244" i="12"/>
  <c r="O244" i="12"/>
  <c r="W244" i="12"/>
  <c r="AE244" i="12"/>
  <c r="AM244" i="12"/>
  <c r="AU244" i="12"/>
  <c r="BC244" i="12"/>
  <c r="BK244" i="12"/>
  <c r="BS244" i="12"/>
  <c r="CA244" i="12"/>
  <c r="CI244" i="12"/>
  <c r="CQ244" i="12"/>
  <c r="CY244" i="12"/>
  <c r="DG244" i="12"/>
  <c r="DO244" i="12"/>
  <c r="DW244" i="12"/>
  <c r="EE244" i="12"/>
  <c r="EM244" i="12"/>
  <c r="EU244" i="12"/>
  <c r="I244" i="12"/>
  <c r="Q244" i="12"/>
  <c r="Y244" i="12"/>
  <c r="AG244" i="12"/>
  <c r="AO244" i="12"/>
  <c r="AW244" i="12"/>
  <c r="BE244" i="12"/>
  <c r="BM244" i="12"/>
  <c r="BU244" i="12"/>
  <c r="CC244" i="12"/>
  <c r="CK244" i="12"/>
  <c r="CS244" i="12"/>
  <c r="DA244" i="12"/>
  <c r="DI244" i="12"/>
  <c r="DQ244" i="12"/>
  <c r="DY244" i="12"/>
  <c r="EG244" i="12"/>
  <c r="EO244" i="12"/>
  <c r="EW244" i="12"/>
  <c r="F237" i="12"/>
  <c r="N237" i="12"/>
  <c r="V237" i="12"/>
  <c r="AD237" i="12"/>
  <c r="AL237" i="12"/>
  <c r="AT237" i="12"/>
  <c r="BB237" i="12"/>
  <c r="BJ237" i="12"/>
  <c r="BR237" i="12"/>
  <c r="BZ237" i="12"/>
  <c r="CH237" i="12"/>
  <c r="CP237" i="12"/>
  <c r="CX237" i="12"/>
  <c r="DF237" i="12"/>
  <c r="DN237" i="12"/>
  <c r="DV237" i="12"/>
  <c r="ED237" i="12"/>
  <c r="EL237" i="12"/>
  <c r="ET237" i="12"/>
  <c r="H237" i="12"/>
  <c r="P237" i="12"/>
  <c r="X237" i="12"/>
  <c r="AF237" i="12"/>
  <c r="AN237" i="12"/>
  <c r="AV237" i="12"/>
  <c r="BD237" i="12"/>
  <c r="BL237" i="12"/>
  <c r="BT237" i="12"/>
  <c r="CB237" i="12"/>
  <c r="CJ237" i="12"/>
  <c r="CR237" i="12"/>
  <c r="CZ237" i="12"/>
  <c r="DH237" i="12"/>
  <c r="DP237" i="12"/>
  <c r="DX237" i="12"/>
  <c r="EF237" i="12"/>
  <c r="EN237" i="12"/>
  <c r="EV237" i="12"/>
  <c r="I237" i="12"/>
  <c r="Q237" i="12"/>
  <c r="Y237" i="12"/>
  <c r="AG237" i="12"/>
  <c r="AO237" i="12"/>
  <c r="AW237" i="12"/>
  <c r="BE237" i="12"/>
  <c r="BM237" i="12"/>
  <c r="BU237" i="12"/>
  <c r="CC237" i="12"/>
  <c r="CK237" i="12"/>
  <c r="CS237" i="12"/>
  <c r="DA237" i="12"/>
  <c r="DI237" i="12"/>
  <c r="DQ237" i="12"/>
  <c r="DY237" i="12"/>
  <c r="EG237" i="12"/>
  <c r="EO237" i="12"/>
  <c r="EW237" i="12"/>
  <c r="J237" i="12"/>
  <c r="R237" i="12"/>
  <c r="Z237" i="12"/>
  <c r="AH237" i="12"/>
  <c r="AP237" i="12"/>
  <c r="AX237" i="12"/>
  <c r="BF237" i="12"/>
  <c r="BN237" i="12"/>
  <c r="BV237" i="12"/>
  <c r="CD237" i="12"/>
  <c r="CL237" i="12"/>
  <c r="CT237" i="12"/>
  <c r="DB237" i="12"/>
  <c r="DJ237" i="12"/>
  <c r="DR237" i="12"/>
  <c r="DZ237" i="12"/>
  <c r="EH237" i="12"/>
  <c r="EP237" i="12"/>
  <c r="EX237" i="12"/>
  <c r="EO247" i="12"/>
  <c r="EE247" i="12"/>
  <c r="DS247" i="12"/>
  <c r="DI247" i="12"/>
  <c r="CY247" i="12"/>
  <c r="CM247" i="12"/>
  <c r="CC247" i="12"/>
  <c r="BS247" i="12"/>
  <c r="BG247" i="12"/>
  <c r="AW247" i="12"/>
  <c r="AM247" i="12"/>
  <c r="AA247" i="12"/>
  <c r="Q247" i="12"/>
  <c r="G247" i="12"/>
  <c r="ER246" i="12"/>
  <c r="EH246" i="12"/>
  <c r="DX246" i="12"/>
  <c r="DL246" i="12"/>
  <c r="DB246" i="12"/>
  <c r="CR246" i="12"/>
  <c r="CF246" i="12"/>
  <c r="BV246" i="12"/>
  <c r="BL246" i="12"/>
  <c r="AZ246" i="12"/>
  <c r="AP246" i="12"/>
  <c r="AF246" i="12"/>
  <c r="T246" i="12"/>
  <c r="J246" i="12"/>
  <c r="EW245" i="12"/>
  <c r="EK245" i="12"/>
  <c r="EA245" i="12"/>
  <c r="DQ245" i="12"/>
  <c r="DE245" i="12"/>
  <c r="CU245" i="12"/>
  <c r="CK245" i="12"/>
  <c r="BY245" i="12"/>
  <c r="BO245" i="12"/>
  <c r="BE245" i="12"/>
  <c r="AS245" i="12"/>
  <c r="AI245" i="12"/>
  <c r="Y245" i="12"/>
  <c r="F245" i="12"/>
  <c r="N245" i="12"/>
  <c r="V245" i="12"/>
  <c r="AD245" i="12"/>
  <c r="AL245" i="12"/>
  <c r="AT245" i="12"/>
  <c r="BB245" i="12"/>
  <c r="BJ245" i="12"/>
  <c r="BR245" i="12"/>
  <c r="BZ245" i="12"/>
  <c r="CH245" i="12"/>
  <c r="CP245" i="12"/>
  <c r="CX245" i="12"/>
  <c r="DF245" i="12"/>
  <c r="DN245" i="12"/>
  <c r="DV245" i="12"/>
  <c r="ED245" i="12"/>
  <c r="EL245" i="12"/>
  <c r="ET245" i="12"/>
  <c r="H245" i="12"/>
  <c r="P245" i="12"/>
  <c r="X245" i="12"/>
  <c r="AF245" i="12"/>
  <c r="AN245" i="12"/>
  <c r="AV245" i="12"/>
  <c r="BD245" i="12"/>
  <c r="BL245" i="12"/>
  <c r="BT245" i="12"/>
  <c r="CB245" i="12"/>
  <c r="CJ245" i="12"/>
  <c r="CR245" i="12"/>
  <c r="CZ245" i="12"/>
  <c r="DH245" i="12"/>
  <c r="DP245" i="12"/>
  <c r="DX245" i="12"/>
  <c r="EF245" i="12"/>
  <c r="EN245" i="12"/>
  <c r="EV245" i="12"/>
  <c r="EP244" i="12"/>
  <c r="ED244" i="12"/>
  <c r="DT244" i="12"/>
  <c r="DJ244" i="12"/>
  <c r="CX244" i="12"/>
  <c r="CN244" i="12"/>
  <c r="CD244" i="12"/>
  <c r="BR244" i="12"/>
  <c r="BH244" i="12"/>
  <c r="AX244" i="12"/>
  <c r="AL244" i="12"/>
  <c r="AB244" i="12"/>
  <c r="R244" i="12"/>
  <c r="F244" i="12"/>
  <c r="ES243" i="12"/>
  <c r="EI243" i="12"/>
  <c r="DW243" i="12"/>
  <c r="DM243" i="12"/>
  <c r="DC243" i="12"/>
  <c r="CQ243" i="12"/>
  <c r="CG243" i="12"/>
  <c r="BW243" i="12"/>
  <c r="BK243" i="12"/>
  <c r="BA243" i="12"/>
  <c r="AQ243" i="12"/>
  <c r="AE243" i="12"/>
  <c r="U243" i="12"/>
  <c r="K243" i="12"/>
  <c r="EX242" i="12"/>
  <c r="EM242" i="12"/>
  <c r="EC242" i="12"/>
  <c r="DR242" i="12"/>
  <c r="DG242" i="12"/>
  <c r="CW242" i="12"/>
  <c r="CL242" i="12"/>
  <c r="CA242" i="12"/>
  <c r="BQ242" i="12"/>
  <c r="BB242" i="12"/>
  <c r="AL242" i="12"/>
  <c r="V242" i="12"/>
  <c r="F242" i="12"/>
  <c r="EN241" i="12"/>
  <c r="DX241" i="12"/>
  <c r="DH241" i="12"/>
  <c r="CR241" i="12"/>
  <c r="CB241" i="12"/>
  <c r="BL241" i="12"/>
  <c r="AV241" i="12"/>
  <c r="AF241" i="12"/>
  <c r="P241" i="12"/>
  <c r="EX240" i="12"/>
  <c r="EH240" i="12"/>
  <c r="DR240" i="12"/>
  <c r="DB240" i="12"/>
  <c r="CL240" i="12"/>
  <c r="BV240" i="12"/>
  <c r="BF240" i="12"/>
  <c r="AP240" i="12"/>
  <c r="Z240" i="12"/>
  <c r="J240" i="12"/>
  <c r="ES239" i="12"/>
  <c r="EC239" i="12"/>
  <c r="DM239" i="12"/>
  <c r="CW239" i="12"/>
  <c r="CG239" i="12"/>
  <c r="BQ239" i="12"/>
  <c r="BA239" i="12"/>
  <c r="AK239" i="12"/>
  <c r="U239" i="12"/>
  <c r="EL238" i="12"/>
  <c r="DV238" i="12"/>
  <c r="DF238" i="12"/>
  <c r="CP238" i="12"/>
  <c r="BZ238" i="12"/>
  <c r="BJ238" i="12"/>
  <c r="AT238" i="12"/>
  <c r="AD238" i="12"/>
  <c r="N238" i="12"/>
  <c r="EU237" i="12"/>
  <c r="EE237" i="12"/>
  <c r="DO237" i="12"/>
  <c r="CY237" i="12"/>
  <c r="CI237" i="12"/>
  <c r="BS237" i="12"/>
  <c r="BC237" i="12"/>
  <c r="AM237" i="12"/>
  <c r="W237" i="12"/>
  <c r="G237" i="12"/>
  <c r="DQ231" i="12"/>
  <c r="CA231" i="12"/>
  <c r="AJ231" i="12"/>
  <c r="EX247" i="12"/>
  <c r="EN247" i="12"/>
  <c r="EC247" i="12"/>
  <c r="DR247" i="12"/>
  <c r="DH247" i="12"/>
  <c r="CW247" i="12"/>
  <c r="CL247" i="12"/>
  <c r="CB247" i="12"/>
  <c r="BQ247" i="12"/>
  <c r="BF247" i="12"/>
  <c r="AV247" i="12"/>
  <c r="AK247" i="12"/>
  <c r="Z247" i="12"/>
  <c r="P247" i="12"/>
  <c r="EQ246" i="12"/>
  <c r="EG246" i="12"/>
  <c r="DV246" i="12"/>
  <c r="DK246" i="12"/>
  <c r="DA246" i="12"/>
  <c r="CP246" i="12"/>
  <c r="CE246" i="12"/>
  <c r="BU246" i="12"/>
  <c r="BJ246" i="12"/>
  <c r="AY246" i="12"/>
  <c r="AO246" i="12"/>
  <c r="AD246" i="12"/>
  <c r="S246" i="12"/>
  <c r="I246" i="12"/>
  <c r="EN244" i="12"/>
  <c r="EC244" i="12"/>
  <c r="DS244" i="12"/>
  <c r="DH244" i="12"/>
  <c r="CW244" i="12"/>
  <c r="CM244" i="12"/>
  <c r="CB244" i="12"/>
  <c r="BQ244" i="12"/>
  <c r="BG244" i="12"/>
  <c r="AV244" i="12"/>
  <c r="AK244" i="12"/>
  <c r="AA244" i="12"/>
  <c r="P244" i="12"/>
  <c r="E244" i="12"/>
  <c r="ER243" i="12"/>
  <c r="EG243" i="12"/>
  <c r="DV243" i="12"/>
  <c r="DL243" i="12"/>
  <c r="DA243" i="12"/>
  <c r="CP243" i="12"/>
  <c r="CF243" i="12"/>
  <c r="BU243" i="12"/>
  <c r="BJ243" i="12"/>
  <c r="AZ243" i="12"/>
  <c r="AO243" i="12"/>
  <c r="AD243" i="12"/>
  <c r="T243" i="12"/>
  <c r="I243" i="12"/>
  <c r="EV242" i="12"/>
  <c r="EL242" i="12"/>
  <c r="EB242" i="12"/>
  <c r="DP242" i="12"/>
  <c r="DF242" i="12"/>
  <c r="CV242" i="12"/>
  <c r="CJ242" i="12"/>
  <c r="BZ242" i="12"/>
  <c r="BN242" i="12"/>
  <c r="AX242" i="12"/>
  <c r="AH242" i="12"/>
  <c r="I242" i="12"/>
  <c r="EM241" i="12"/>
  <c r="DW241" i="12"/>
  <c r="DG241" i="12"/>
  <c r="CQ241" i="12"/>
  <c r="CA241" i="12"/>
  <c r="BK241" i="12"/>
  <c r="AU241" i="12"/>
  <c r="AE241" i="12"/>
  <c r="O241" i="12"/>
  <c r="EW240" i="12"/>
  <c r="EG240" i="12"/>
  <c r="DQ240" i="12"/>
  <c r="DA240" i="12"/>
  <c r="CK240" i="12"/>
  <c r="BU240" i="12"/>
  <c r="BE240" i="12"/>
  <c r="AO240" i="12"/>
  <c r="Y240" i="12"/>
  <c r="I240" i="12"/>
  <c r="EQ239" i="12"/>
  <c r="EA239" i="12"/>
  <c r="DK239" i="12"/>
  <c r="CU239" i="12"/>
  <c r="CE239" i="12"/>
  <c r="BO239" i="12"/>
  <c r="AY239" i="12"/>
  <c r="AI239" i="12"/>
  <c r="D239" i="12"/>
  <c r="L239" i="12"/>
  <c r="T239" i="12"/>
  <c r="AB239" i="12"/>
  <c r="AJ239" i="12"/>
  <c r="AR239" i="12"/>
  <c r="AZ239" i="12"/>
  <c r="BH239" i="12"/>
  <c r="BP239" i="12"/>
  <c r="BX239" i="12"/>
  <c r="CF239" i="12"/>
  <c r="CN239" i="12"/>
  <c r="CV239" i="12"/>
  <c r="DD239" i="12"/>
  <c r="DL239" i="12"/>
  <c r="DT239" i="12"/>
  <c r="EB239" i="12"/>
  <c r="EJ239" i="12"/>
  <c r="ER239" i="12"/>
  <c r="F239" i="12"/>
  <c r="N239" i="12"/>
  <c r="V239" i="12"/>
  <c r="AD239" i="12"/>
  <c r="AL239" i="12"/>
  <c r="AT239" i="12"/>
  <c r="BB239" i="12"/>
  <c r="BJ239" i="12"/>
  <c r="BR239" i="12"/>
  <c r="BZ239" i="12"/>
  <c r="CH239" i="12"/>
  <c r="CP239" i="12"/>
  <c r="CX239" i="12"/>
  <c r="DF239" i="12"/>
  <c r="DN239" i="12"/>
  <c r="DV239" i="12"/>
  <c r="ED239" i="12"/>
  <c r="EL239" i="12"/>
  <c r="ET239" i="12"/>
  <c r="G239" i="12"/>
  <c r="O239" i="12"/>
  <c r="W239" i="12"/>
  <c r="AE239" i="12"/>
  <c r="AM239" i="12"/>
  <c r="AU239" i="12"/>
  <c r="BC239" i="12"/>
  <c r="BK239" i="12"/>
  <c r="BS239" i="12"/>
  <c r="CA239" i="12"/>
  <c r="CI239" i="12"/>
  <c r="CQ239" i="12"/>
  <c r="CY239" i="12"/>
  <c r="DG239" i="12"/>
  <c r="DO239" i="12"/>
  <c r="DW239" i="12"/>
  <c r="EE239" i="12"/>
  <c r="EM239" i="12"/>
  <c r="EU239" i="12"/>
  <c r="H239" i="12"/>
  <c r="P239" i="12"/>
  <c r="X239" i="12"/>
  <c r="AF239" i="12"/>
  <c r="AN239" i="12"/>
  <c r="AV239" i="12"/>
  <c r="BD239" i="12"/>
  <c r="BL239" i="12"/>
  <c r="BT239" i="12"/>
  <c r="CB239" i="12"/>
  <c r="CJ239" i="12"/>
  <c r="CR239" i="12"/>
  <c r="CZ239" i="12"/>
  <c r="DH239" i="12"/>
  <c r="DP239" i="12"/>
  <c r="DX239" i="12"/>
  <c r="EF239" i="12"/>
  <c r="EN239" i="12"/>
  <c r="EV239" i="12"/>
  <c r="EJ238" i="12"/>
  <c r="DT238" i="12"/>
  <c r="DD238" i="12"/>
  <c r="CN238" i="12"/>
  <c r="BX238" i="12"/>
  <c r="BH238" i="12"/>
  <c r="AR238" i="12"/>
  <c r="AB238" i="12"/>
  <c r="L238" i="12"/>
  <c r="ES237" i="12"/>
  <c r="EC237" i="12"/>
  <c r="DM237" i="12"/>
  <c r="CW237" i="12"/>
  <c r="CG237" i="12"/>
  <c r="BQ237" i="12"/>
  <c r="BA237" i="12"/>
  <c r="AK237" i="12"/>
  <c r="U237" i="12"/>
  <c r="E237" i="12"/>
  <c r="DP231" i="12"/>
  <c r="BZ231" i="12"/>
  <c r="AI231" i="12"/>
  <c r="EW247" i="12"/>
  <c r="EM247" i="12"/>
  <c r="EA247" i="12"/>
  <c r="DQ247" i="12"/>
  <c r="DG247" i="12"/>
  <c r="CU247" i="12"/>
  <c r="CK247" i="12"/>
  <c r="CA247" i="12"/>
  <c r="BO247" i="12"/>
  <c r="BE247" i="12"/>
  <c r="AU247" i="12"/>
  <c r="AI247" i="12"/>
  <c r="Y247" i="12"/>
  <c r="D247" i="12"/>
  <c r="L247" i="12"/>
  <c r="T247" i="12"/>
  <c r="AB247" i="12"/>
  <c r="AJ247" i="12"/>
  <c r="AR247" i="12"/>
  <c r="AZ247" i="12"/>
  <c r="BH247" i="12"/>
  <c r="BP247" i="12"/>
  <c r="BX247" i="12"/>
  <c r="CF247" i="12"/>
  <c r="CN247" i="12"/>
  <c r="CV247" i="12"/>
  <c r="DD247" i="12"/>
  <c r="DL247" i="12"/>
  <c r="DT247" i="12"/>
  <c r="EB247" i="12"/>
  <c r="EJ247" i="12"/>
  <c r="ER247" i="12"/>
  <c r="F247" i="12"/>
  <c r="N247" i="12"/>
  <c r="V247" i="12"/>
  <c r="AD247" i="12"/>
  <c r="AL247" i="12"/>
  <c r="AT247" i="12"/>
  <c r="BB247" i="12"/>
  <c r="BJ247" i="12"/>
  <c r="BR247" i="12"/>
  <c r="BZ247" i="12"/>
  <c r="CH247" i="12"/>
  <c r="CP247" i="12"/>
  <c r="CX247" i="12"/>
  <c r="DF247" i="12"/>
  <c r="DN247" i="12"/>
  <c r="DV247" i="12"/>
  <c r="ED247" i="12"/>
  <c r="EL247" i="12"/>
  <c r="ET247" i="12"/>
  <c r="EP246" i="12"/>
  <c r="EF246" i="12"/>
  <c r="DT246" i="12"/>
  <c r="DJ246" i="12"/>
  <c r="CZ246" i="12"/>
  <c r="CN246" i="12"/>
  <c r="CD246" i="12"/>
  <c r="BT246" i="12"/>
  <c r="BH246" i="12"/>
  <c r="AX246" i="12"/>
  <c r="AN246" i="12"/>
  <c r="AB246" i="12"/>
  <c r="R246" i="12"/>
  <c r="EX244" i="12"/>
  <c r="EL244" i="12"/>
  <c r="EB244" i="12"/>
  <c r="DR244" i="12"/>
  <c r="DF244" i="12"/>
  <c r="CV244" i="12"/>
  <c r="CL244" i="12"/>
  <c r="BZ244" i="12"/>
  <c r="BP244" i="12"/>
  <c r="BF244" i="12"/>
  <c r="AT244" i="12"/>
  <c r="AJ244" i="12"/>
  <c r="Z244" i="12"/>
  <c r="N244" i="12"/>
  <c r="D244" i="12"/>
  <c r="EQ243" i="12"/>
  <c r="EE243" i="12"/>
  <c r="DU243" i="12"/>
  <c r="DK243" i="12"/>
  <c r="CY243" i="12"/>
  <c r="CO243" i="12"/>
  <c r="CE243" i="12"/>
  <c r="BS243" i="12"/>
  <c r="BI243" i="12"/>
  <c r="AY243" i="12"/>
  <c r="AM243" i="12"/>
  <c r="AC243" i="12"/>
  <c r="S243" i="12"/>
  <c r="G243" i="12"/>
  <c r="Q242" i="12"/>
  <c r="Y242" i="12"/>
  <c r="AG242" i="12"/>
  <c r="AO242" i="12"/>
  <c r="AW242" i="12"/>
  <c r="BE242" i="12"/>
  <c r="BM242" i="12"/>
  <c r="BU242" i="12"/>
  <c r="CC242" i="12"/>
  <c r="CK242" i="12"/>
  <c r="CS242" i="12"/>
  <c r="DA242" i="12"/>
  <c r="DI242" i="12"/>
  <c r="DQ242" i="12"/>
  <c r="DY242" i="12"/>
  <c r="EG242" i="12"/>
  <c r="EO242" i="12"/>
  <c r="EW242" i="12"/>
  <c r="K242" i="12"/>
  <c r="S242" i="12"/>
  <c r="AA242" i="12"/>
  <c r="AI242" i="12"/>
  <c r="AQ242" i="12"/>
  <c r="AY242" i="12"/>
  <c r="BG242" i="12"/>
  <c r="BO242" i="12"/>
  <c r="BW242" i="12"/>
  <c r="CE242" i="12"/>
  <c r="CM242" i="12"/>
  <c r="CU242" i="12"/>
  <c r="DC242" i="12"/>
  <c r="DK242" i="12"/>
  <c r="DS242" i="12"/>
  <c r="EA242" i="12"/>
  <c r="EI242" i="12"/>
  <c r="EQ242" i="12"/>
  <c r="D242" i="12"/>
  <c r="L242" i="12"/>
  <c r="T242" i="12"/>
  <c r="AB242" i="12"/>
  <c r="AJ242" i="12"/>
  <c r="AR242" i="12"/>
  <c r="AZ242" i="12"/>
  <c r="BH242" i="12"/>
  <c r="BP242" i="12"/>
  <c r="E242" i="12"/>
  <c r="M242" i="12"/>
  <c r="U242" i="12"/>
  <c r="AC242" i="12"/>
  <c r="AK242" i="12"/>
  <c r="AS242" i="12"/>
  <c r="BA242" i="12"/>
  <c r="BI242" i="12"/>
  <c r="EI241" i="12"/>
  <c r="DS241" i="12"/>
  <c r="DC241" i="12"/>
  <c r="CM241" i="12"/>
  <c r="BW241" i="12"/>
  <c r="BG241" i="12"/>
  <c r="AQ241" i="12"/>
  <c r="AA241" i="12"/>
  <c r="K241" i="12"/>
  <c r="EI238" i="12"/>
  <c r="DS238" i="12"/>
  <c r="DC238" i="12"/>
  <c r="CM238" i="12"/>
  <c r="BW238" i="12"/>
  <c r="BG238" i="12"/>
  <c r="AQ238" i="12"/>
  <c r="AA238" i="12"/>
  <c r="K238" i="12"/>
  <c r="ER237" i="12"/>
  <c r="EB237" i="12"/>
  <c r="DL237" i="12"/>
  <c r="CV237" i="12"/>
  <c r="CF237" i="12"/>
  <c r="BP237" i="12"/>
  <c r="AZ237" i="12"/>
  <c r="AJ237" i="12"/>
  <c r="T237" i="12"/>
  <c r="D237" i="12"/>
  <c r="EW231" i="12"/>
  <c r="DG231" i="12"/>
  <c r="BP231" i="12"/>
  <c r="Y231" i="12"/>
  <c r="AA236" i="12"/>
  <c r="S236" i="12"/>
  <c r="T235" i="12"/>
  <c r="L235" i="12"/>
  <c r="D235" i="12"/>
  <c r="ES234" i="12"/>
  <c r="EK234" i="12"/>
  <c r="EC234" i="12"/>
  <c r="DU234" i="12"/>
  <c r="DM234" i="12"/>
  <c r="DE234" i="12"/>
  <c r="CW234" i="12"/>
  <c r="CO234" i="12"/>
  <c r="CG234" i="12"/>
  <c r="BY234" i="12"/>
  <c r="BQ234" i="12"/>
  <c r="BH234" i="12"/>
  <c r="AY234" i="12"/>
  <c r="AO234" i="12"/>
  <c r="AD234" i="12"/>
  <c r="T234" i="12"/>
  <c r="I234" i="12"/>
  <c r="EQ232" i="12"/>
  <c r="EF232" i="12"/>
  <c r="DV232" i="12"/>
  <c r="DK232" i="12"/>
  <c r="CZ232" i="12"/>
  <c r="CP232" i="12"/>
  <c r="CE232" i="12"/>
  <c r="BT232" i="12"/>
  <c r="BJ232" i="12"/>
  <c r="AY232" i="12"/>
  <c r="AN232" i="12"/>
  <c r="AD232" i="12"/>
  <c r="S232" i="12"/>
  <c r="H232" i="12"/>
  <c r="ET229" i="12"/>
  <c r="EI229" i="12"/>
  <c r="DY229" i="12"/>
  <c r="DL229" i="12"/>
  <c r="CY229" i="12"/>
  <c r="CN229" i="12"/>
  <c r="CA229" i="12"/>
  <c r="BO229" i="12"/>
  <c r="BC229" i="12"/>
  <c r="AQ229" i="12"/>
  <c r="AD229" i="12"/>
  <c r="S229" i="12"/>
  <c r="F229" i="12"/>
  <c r="I228" i="12"/>
  <c r="Q228" i="12"/>
  <c r="Y228" i="12"/>
  <c r="AG228" i="12"/>
  <c r="AO228" i="12"/>
  <c r="AW228" i="12"/>
  <c r="BE228" i="12"/>
  <c r="BM228" i="12"/>
  <c r="BU228" i="12"/>
  <c r="CC228" i="12"/>
  <c r="CK228" i="12"/>
  <c r="CS228" i="12"/>
  <c r="DA228" i="12"/>
  <c r="DI228" i="12"/>
  <c r="DQ228" i="12"/>
  <c r="DY228" i="12"/>
  <c r="EG228" i="12"/>
  <c r="EO228" i="12"/>
  <c r="EW228" i="12"/>
  <c r="E228" i="12"/>
  <c r="N228" i="12"/>
  <c r="W228" i="12"/>
  <c r="AF228" i="12"/>
  <c r="AP228" i="12"/>
  <c r="AY228" i="12"/>
  <c r="BH228" i="12"/>
  <c r="BQ228" i="12"/>
  <c r="BZ228" i="12"/>
  <c r="CI228" i="12"/>
  <c r="CR228" i="12"/>
  <c r="DB228" i="12"/>
  <c r="DK228" i="12"/>
  <c r="DT228" i="12"/>
  <c r="EC228" i="12"/>
  <c r="EL228" i="12"/>
  <c r="EU228" i="12"/>
  <c r="J228" i="12"/>
  <c r="S228" i="12"/>
  <c r="AB228" i="12"/>
  <c r="AK228" i="12"/>
  <c r="AT228" i="12"/>
  <c r="BC228" i="12"/>
  <c r="BL228" i="12"/>
  <c r="BV228" i="12"/>
  <c r="CE228" i="12"/>
  <c r="CN228" i="12"/>
  <c r="CW228" i="12"/>
  <c r="DF228" i="12"/>
  <c r="DO228" i="12"/>
  <c r="DX228" i="12"/>
  <c r="EH228" i="12"/>
  <c r="K228" i="12"/>
  <c r="T228" i="12"/>
  <c r="AC228" i="12"/>
  <c r="AL228" i="12"/>
  <c r="AU228" i="12"/>
  <c r="BD228" i="12"/>
  <c r="BN228" i="12"/>
  <c r="BW228" i="12"/>
  <c r="CF228" i="12"/>
  <c r="CO228" i="12"/>
  <c r="CX228" i="12"/>
  <c r="DG228" i="12"/>
  <c r="DP228" i="12"/>
  <c r="DZ228" i="12"/>
  <c r="EI228" i="12"/>
  <c r="ER228" i="12"/>
  <c r="EB224" i="12"/>
  <c r="BP224" i="12"/>
  <c r="ER234" i="12"/>
  <c r="EJ234" i="12"/>
  <c r="EB234" i="12"/>
  <c r="DT234" i="12"/>
  <c r="DL234" i="12"/>
  <c r="DD234" i="12"/>
  <c r="CV234" i="12"/>
  <c r="CN234" i="12"/>
  <c r="CF234" i="12"/>
  <c r="BX234" i="12"/>
  <c r="BP234" i="12"/>
  <c r="BG234" i="12"/>
  <c r="AW234" i="12"/>
  <c r="AN234" i="12"/>
  <c r="AC234" i="12"/>
  <c r="S234" i="12"/>
  <c r="H234" i="12"/>
  <c r="EP232" i="12"/>
  <c r="EE232" i="12"/>
  <c r="DU232" i="12"/>
  <c r="DJ232" i="12"/>
  <c r="CY232" i="12"/>
  <c r="CO232" i="12"/>
  <c r="CD232" i="12"/>
  <c r="BS232" i="12"/>
  <c r="BI232" i="12"/>
  <c r="AX232" i="12"/>
  <c r="AM232" i="12"/>
  <c r="AC232" i="12"/>
  <c r="R232" i="12"/>
  <c r="G232" i="12"/>
  <c r="ES229" i="12"/>
  <c r="EH229" i="12"/>
  <c r="DW229" i="12"/>
  <c r="DK229" i="12"/>
  <c r="CX229" i="12"/>
  <c r="CM229" i="12"/>
  <c r="BZ229" i="12"/>
  <c r="BN229" i="12"/>
  <c r="BB229" i="12"/>
  <c r="AP229" i="12"/>
  <c r="AC229" i="12"/>
  <c r="R229" i="12"/>
  <c r="E229" i="12"/>
  <c r="E224" i="12"/>
  <c r="M224" i="12"/>
  <c r="U224" i="12"/>
  <c r="AC224" i="12"/>
  <c r="AK224" i="12"/>
  <c r="AS224" i="12"/>
  <c r="BA224" i="12"/>
  <c r="BI224" i="12"/>
  <c r="BQ224" i="12"/>
  <c r="BY224" i="12"/>
  <c r="CG224" i="12"/>
  <c r="CO224" i="12"/>
  <c r="CW224" i="12"/>
  <c r="DE224" i="12"/>
  <c r="DM224" i="12"/>
  <c r="DU224" i="12"/>
  <c r="EC224" i="12"/>
  <c r="EK224" i="12"/>
  <c r="ES224" i="12"/>
  <c r="G224" i="12"/>
  <c r="O224" i="12"/>
  <c r="W224" i="12"/>
  <c r="AE224" i="12"/>
  <c r="AM224" i="12"/>
  <c r="AU224" i="12"/>
  <c r="BC224" i="12"/>
  <c r="BK224" i="12"/>
  <c r="BS224" i="12"/>
  <c r="CA224" i="12"/>
  <c r="CI224" i="12"/>
  <c r="CQ224" i="12"/>
  <c r="CY224" i="12"/>
  <c r="DG224" i="12"/>
  <c r="DO224" i="12"/>
  <c r="DW224" i="12"/>
  <c r="EE224" i="12"/>
  <c r="EM224" i="12"/>
  <c r="EU224" i="12"/>
  <c r="H224" i="12"/>
  <c r="P224" i="12"/>
  <c r="X224" i="12"/>
  <c r="AF224" i="12"/>
  <c r="AN224" i="12"/>
  <c r="AV224" i="12"/>
  <c r="BD224" i="12"/>
  <c r="BL224" i="12"/>
  <c r="BT224" i="12"/>
  <c r="CB224" i="12"/>
  <c r="CJ224" i="12"/>
  <c r="CR224" i="12"/>
  <c r="CZ224" i="12"/>
  <c r="DH224" i="12"/>
  <c r="DP224" i="12"/>
  <c r="DX224" i="12"/>
  <c r="EF224" i="12"/>
  <c r="EN224" i="12"/>
  <c r="EV224" i="12"/>
  <c r="J224" i="12"/>
  <c r="R224" i="12"/>
  <c r="Z224" i="12"/>
  <c r="AH224" i="12"/>
  <c r="AP224" i="12"/>
  <c r="AX224" i="12"/>
  <c r="BF224" i="12"/>
  <c r="BN224" i="12"/>
  <c r="BV224" i="12"/>
  <c r="CD224" i="12"/>
  <c r="CL224" i="12"/>
  <c r="CT224" i="12"/>
  <c r="DB224" i="12"/>
  <c r="DJ224" i="12"/>
  <c r="DR224" i="12"/>
  <c r="DZ224" i="12"/>
  <c r="EH224" i="12"/>
  <c r="EP224" i="12"/>
  <c r="EX224" i="12"/>
  <c r="F224" i="12"/>
  <c r="V224" i="12"/>
  <c r="AL224" i="12"/>
  <c r="BB224" i="12"/>
  <c r="BR224" i="12"/>
  <c r="CH224" i="12"/>
  <c r="CX224" i="12"/>
  <c r="DN224" i="12"/>
  <c r="ED224" i="12"/>
  <c r="ET224" i="12"/>
  <c r="I224" i="12"/>
  <c r="Y224" i="12"/>
  <c r="AO224" i="12"/>
  <c r="BE224" i="12"/>
  <c r="BU224" i="12"/>
  <c r="CK224" i="12"/>
  <c r="DA224" i="12"/>
  <c r="DQ224" i="12"/>
  <c r="EG224" i="12"/>
  <c r="EW224" i="12"/>
  <c r="K224" i="12"/>
  <c r="AA224" i="12"/>
  <c r="AQ224" i="12"/>
  <c r="BG224" i="12"/>
  <c r="BW224" i="12"/>
  <c r="CM224" i="12"/>
  <c r="DC224" i="12"/>
  <c r="DS224" i="12"/>
  <c r="EI224" i="12"/>
  <c r="L224" i="12"/>
  <c r="AB224" i="12"/>
  <c r="AR224" i="12"/>
  <c r="BH224" i="12"/>
  <c r="BX224" i="12"/>
  <c r="CN224" i="12"/>
  <c r="DD224" i="12"/>
  <c r="DT224" i="12"/>
  <c r="EJ224" i="12"/>
  <c r="N224" i="12"/>
  <c r="AD224" i="12"/>
  <c r="AT224" i="12"/>
  <c r="BJ224" i="12"/>
  <c r="BZ224" i="12"/>
  <c r="CP224" i="12"/>
  <c r="DF224" i="12"/>
  <c r="DV224" i="12"/>
  <c r="EL224" i="12"/>
  <c r="Q224" i="12"/>
  <c r="AG224" i="12"/>
  <c r="AW224" i="12"/>
  <c r="BM224" i="12"/>
  <c r="CC224" i="12"/>
  <c r="CS224" i="12"/>
  <c r="DI224" i="12"/>
  <c r="DY224" i="12"/>
  <c r="EO224" i="12"/>
  <c r="AC240" i="12"/>
  <c r="U240" i="12"/>
  <c r="M240" i="12"/>
  <c r="EW236" i="12"/>
  <c r="EO236" i="12"/>
  <c r="EG236" i="12"/>
  <c r="DY236" i="12"/>
  <c r="DQ236" i="12"/>
  <c r="DI236" i="12"/>
  <c r="DA236" i="12"/>
  <c r="CS236" i="12"/>
  <c r="CK236" i="12"/>
  <c r="CC236" i="12"/>
  <c r="BU236" i="12"/>
  <c r="BM236" i="12"/>
  <c r="BE236" i="12"/>
  <c r="AW236" i="12"/>
  <c r="AO236" i="12"/>
  <c r="AG236" i="12"/>
  <c r="Y236" i="12"/>
  <c r="Q236" i="12"/>
  <c r="I236" i="12"/>
  <c r="EX235" i="12"/>
  <c r="EP235" i="12"/>
  <c r="EH235" i="12"/>
  <c r="DZ235" i="12"/>
  <c r="DR235" i="12"/>
  <c r="DJ235" i="12"/>
  <c r="DB235" i="12"/>
  <c r="CT235" i="12"/>
  <c r="CL235" i="12"/>
  <c r="CD235" i="12"/>
  <c r="BV235" i="12"/>
  <c r="BN235" i="12"/>
  <c r="BF235" i="12"/>
  <c r="AX235" i="12"/>
  <c r="AP235" i="12"/>
  <c r="AH235" i="12"/>
  <c r="Z235" i="12"/>
  <c r="R235" i="12"/>
  <c r="J235" i="12"/>
  <c r="EQ234" i="12"/>
  <c r="EI234" i="12"/>
  <c r="EA234" i="12"/>
  <c r="DS234" i="12"/>
  <c r="DK234" i="12"/>
  <c r="DC234" i="12"/>
  <c r="CU234" i="12"/>
  <c r="CM234" i="12"/>
  <c r="CE234" i="12"/>
  <c r="BW234" i="12"/>
  <c r="BO234" i="12"/>
  <c r="BE234" i="12"/>
  <c r="AV234" i="12"/>
  <c r="AL234" i="12"/>
  <c r="AB234" i="12"/>
  <c r="Q234" i="12"/>
  <c r="F234" i="12"/>
  <c r="K233" i="12"/>
  <c r="S233" i="12"/>
  <c r="AA233" i="12"/>
  <c r="AI233" i="12"/>
  <c r="AQ233" i="12"/>
  <c r="AY233" i="12"/>
  <c r="BG233" i="12"/>
  <c r="BO233" i="12"/>
  <c r="BW233" i="12"/>
  <c r="CE233" i="12"/>
  <c r="CM233" i="12"/>
  <c r="CU233" i="12"/>
  <c r="DC233" i="12"/>
  <c r="DK233" i="12"/>
  <c r="DS233" i="12"/>
  <c r="EA233" i="12"/>
  <c r="EI233" i="12"/>
  <c r="EQ233" i="12"/>
  <c r="H233" i="12"/>
  <c r="EZ233" i="12" s="1"/>
  <c r="S232" i="5" s="1"/>
  <c r="P233" i="12"/>
  <c r="X233" i="12"/>
  <c r="AF233" i="12"/>
  <c r="AN233" i="12"/>
  <c r="AV233" i="12"/>
  <c r="BD233" i="12"/>
  <c r="BL233" i="12"/>
  <c r="BT233" i="12"/>
  <c r="CB233" i="12"/>
  <c r="CJ233" i="12"/>
  <c r="CR233" i="12"/>
  <c r="CZ233" i="12"/>
  <c r="DH233" i="12"/>
  <c r="DP233" i="12"/>
  <c r="DX233" i="12"/>
  <c r="EF233" i="12"/>
  <c r="EN233" i="12"/>
  <c r="EV233" i="12"/>
  <c r="EN232" i="12"/>
  <c r="ED232" i="12"/>
  <c r="DS232" i="12"/>
  <c r="DH232" i="12"/>
  <c r="CX232" i="12"/>
  <c r="CM232" i="12"/>
  <c r="CB232" i="12"/>
  <c r="BR232" i="12"/>
  <c r="BG232" i="12"/>
  <c r="AV232" i="12"/>
  <c r="AL232" i="12"/>
  <c r="AA232" i="12"/>
  <c r="P232" i="12"/>
  <c r="EQ229" i="12"/>
  <c r="EG229" i="12"/>
  <c r="DU229" i="12"/>
  <c r="DI229" i="12"/>
  <c r="CW229" i="12"/>
  <c r="CK229" i="12"/>
  <c r="BX229" i="12"/>
  <c r="BM229" i="12"/>
  <c r="AZ229" i="12"/>
  <c r="AM229" i="12"/>
  <c r="AB229" i="12"/>
  <c r="O229" i="12"/>
  <c r="H229" i="12"/>
  <c r="P229" i="12"/>
  <c r="X229" i="12"/>
  <c r="AF229" i="12"/>
  <c r="AN229" i="12"/>
  <c r="AV229" i="12"/>
  <c r="BD229" i="12"/>
  <c r="BL229" i="12"/>
  <c r="BT229" i="12"/>
  <c r="CB229" i="12"/>
  <c r="CJ229" i="12"/>
  <c r="CR229" i="12"/>
  <c r="CZ229" i="12"/>
  <c r="DH229" i="12"/>
  <c r="DP229" i="12"/>
  <c r="DX229" i="12"/>
  <c r="G229" i="12"/>
  <c r="Q229" i="12"/>
  <c r="Z229" i="12"/>
  <c r="AI229" i="12"/>
  <c r="AR229" i="12"/>
  <c r="BA229" i="12"/>
  <c r="BJ229" i="12"/>
  <c r="BS229" i="12"/>
  <c r="CC229" i="12"/>
  <c r="CL229" i="12"/>
  <c r="CU229" i="12"/>
  <c r="DD229" i="12"/>
  <c r="DM229" i="12"/>
  <c r="DV229" i="12"/>
  <c r="EE229" i="12"/>
  <c r="EM229" i="12"/>
  <c r="EU229" i="12"/>
  <c r="D229" i="12"/>
  <c r="M229" i="12"/>
  <c r="V229" i="12"/>
  <c r="AE229" i="12"/>
  <c r="AO229" i="12"/>
  <c r="AX229" i="12"/>
  <c r="BG229" i="12"/>
  <c r="BP229" i="12"/>
  <c r="BY229" i="12"/>
  <c r="CH229" i="12"/>
  <c r="CQ229" i="12"/>
  <c r="DA229" i="12"/>
  <c r="DJ229" i="12"/>
  <c r="DS229" i="12"/>
  <c r="EB229" i="12"/>
  <c r="EJ229" i="12"/>
  <c r="ER229" i="12"/>
  <c r="EN228" i="12"/>
  <c r="EA228" i="12"/>
  <c r="DL228" i="12"/>
  <c r="CV228" i="12"/>
  <c r="CH228" i="12"/>
  <c r="BS228" i="12"/>
  <c r="BF228" i="12"/>
  <c r="AQ228" i="12"/>
  <c r="AA228" i="12"/>
  <c r="M228" i="12"/>
  <c r="DL224" i="12"/>
  <c r="AZ224" i="12"/>
  <c r="EU236" i="12"/>
  <c r="EM236" i="12"/>
  <c r="EE236" i="12"/>
  <c r="DW236" i="12"/>
  <c r="DO236" i="12"/>
  <c r="DG236" i="12"/>
  <c r="CY236" i="12"/>
  <c r="CQ236" i="12"/>
  <c r="CI236" i="12"/>
  <c r="CA236" i="12"/>
  <c r="BS236" i="12"/>
  <c r="BK236" i="12"/>
  <c r="BC236" i="12"/>
  <c r="AU236" i="12"/>
  <c r="AM236" i="12"/>
  <c r="AE236" i="12"/>
  <c r="W236" i="12"/>
  <c r="O236" i="12"/>
  <c r="EV235" i="12"/>
  <c r="EN235" i="12"/>
  <c r="EF235" i="12"/>
  <c r="DX235" i="12"/>
  <c r="DP235" i="12"/>
  <c r="DH235" i="12"/>
  <c r="CZ235" i="12"/>
  <c r="CR235" i="12"/>
  <c r="CJ235" i="12"/>
  <c r="CB235" i="12"/>
  <c r="BT235" i="12"/>
  <c r="BL235" i="12"/>
  <c r="BD235" i="12"/>
  <c r="AV235" i="12"/>
  <c r="AN235" i="12"/>
  <c r="AF235" i="12"/>
  <c r="X235" i="12"/>
  <c r="P235" i="12"/>
  <c r="EW234" i="12"/>
  <c r="EO234" i="12"/>
  <c r="EG234" i="12"/>
  <c r="DY234" i="12"/>
  <c r="DQ234" i="12"/>
  <c r="DI234" i="12"/>
  <c r="DA234" i="12"/>
  <c r="CS234" i="12"/>
  <c r="CK234" i="12"/>
  <c r="CC234" i="12"/>
  <c r="BU234" i="12"/>
  <c r="BL234" i="12"/>
  <c r="BC234" i="12"/>
  <c r="AT234" i="12"/>
  <c r="AJ234" i="12"/>
  <c r="Y234" i="12"/>
  <c r="N234" i="12"/>
  <c r="I233" i="12"/>
  <c r="EV232" i="12"/>
  <c r="EL232" i="12"/>
  <c r="EA232" i="12"/>
  <c r="DP232" i="12"/>
  <c r="DF232" i="12"/>
  <c r="CU232" i="12"/>
  <c r="CJ232" i="12"/>
  <c r="BZ232" i="12"/>
  <c r="BO232" i="12"/>
  <c r="BD232" i="12"/>
  <c r="AT232" i="12"/>
  <c r="AI232" i="12"/>
  <c r="X232" i="12"/>
  <c r="D232" i="12"/>
  <c r="L232" i="12"/>
  <c r="T232" i="12"/>
  <c r="AB232" i="12"/>
  <c r="AJ232" i="12"/>
  <c r="AR232" i="12"/>
  <c r="AZ232" i="12"/>
  <c r="BH232" i="12"/>
  <c r="BP232" i="12"/>
  <c r="BX232" i="12"/>
  <c r="CF232" i="12"/>
  <c r="CN232" i="12"/>
  <c r="CV232" i="12"/>
  <c r="DD232" i="12"/>
  <c r="DL232" i="12"/>
  <c r="DT232" i="12"/>
  <c r="EB232" i="12"/>
  <c r="EJ232" i="12"/>
  <c r="ER232" i="12"/>
  <c r="I232" i="12"/>
  <c r="Q232" i="12"/>
  <c r="Y232" i="12"/>
  <c r="AG232" i="12"/>
  <c r="AO232" i="12"/>
  <c r="AW232" i="12"/>
  <c r="BE232" i="12"/>
  <c r="BM232" i="12"/>
  <c r="BU232" i="12"/>
  <c r="CC232" i="12"/>
  <c r="CK232" i="12"/>
  <c r="CS232" i="12"/>
  <c r="DA232" i="12"/>
  <c r="DI232" i="12"/>
  <c r="DQ232" i="12"/>
  <c r="DY232" i="12"/>
  <c r="EG232" i="12"/>
  <c r="EO232" i="12"/>
  <c r="EW232" i="12"/>
  <c r="CX230" i="12"/>
  <c r="DF230" i="12"/>
  <c r="DN230" i="12"/>
  <c r="DV230" i="12"/>
  <c r="ED230" i="12"/>
  <c r="EL230" i="12"/>
  <c r="ET230" i="12"/>
  <c r="K230" i="12"/>
  <c r="S230" i="12"/>
  <c r="AA230" i="12"/>
  <c r="AI230" i="12"/>
  <c r="AQ230" i="12"/>
  <c r="AY230" i="12"/>
  <c r="BG230" i="12"/>
  <c r="BO230" i="12"/>
  <c r="BW230" i="12"/>
  <c r="CE230" i="12"/>
  <c r="CM230" i="12"/>
  <c r="CU230" i="12"/>
  <c r="DC230" i="12"/>
  <c r="DK230" i="12"/>
  <c r="DS230" i="12"/>
  <c r="EA230" i="12"/>
  <c r="EI230" i="12"/>
  <c r="EQ230" i="12"/>
  <c r="EO229" i="12"/>
  <c r="ED229" i="12"/>
  <c r="DR229" i="12"/>
  <c r="DF229" i="12"/>
  <c r="CT229" i="12"/>
  <c r="CG229" i="12"/>
  <c r="BV229" i="12"/>
  <c r="BI229" i="12"/>
  <c r="AW229" i="12"/>
  <c r="AK229" i="12"/>
  <c r="Y229" i="12"/>
  <c r="L229" i="12"/>
  <c r="EX228" i="12"/>
  <c r="EK228" i="12"/>
  <c r="DV228" i="12"/>
  <c r="DH228" i="12"/>
  <c r="CT228" i="12"/>
  <c r="CD228" i="12"/>
  <c r="BP228" i="12"/>
  <c r="BA228" i="12"/>
  <c r="AM228" i="12"/>
  <c r="X228" i="12"/>
  <c r="H228" i="12"/>
  <c r="CV224" i="12"/>
  <c r="AJ224" i="12"/>
  <c r="J234" i="12"/>
  <c r="R234" i="12"/>
  <c r="Z234" i="12"/>
  <c r="AH234" i="12"/>
  <c r="AP234" i="12"/>
  <c r="AX234" i="12"/>
  <c r="BF234" i="12"/>
  <c r="BN234" i="12"/>
  <c r="G234" i="12"/>
  <c r="O234" i="12"/>
  <c r="W234" i="12"/>
  <c r="AE234" i="12"/>
  <c r="AM234" i="12"/>
  <c r="EX229" i="12"/>
  <c r="EN229" i="12"/>
  <c r="EC229" i="12"/>
  <c r="DQ229" i="12"/>
  <c r="DE229" i="12"/>
  <c r="CS229" i="12"/>
  <c r="CF229" i="12"/>
  <c r="BU229" i="12"/>
  <c r="BH229" i="12"/>
  <c r="AU229" i="12"/>
  <c r="AJ229" i="12"/>
  <c r="W229" i="12"/>
  <c r="J227" i="12"/>
  <c r="R227" i="12"/>
  <c r="Z227" i="12"/>
  <c r="AH227" i="12"/>
  <c r="AP227" i="12"/>
  <c r="AX227" i="12"/>
  <c r="BF227" i="12"/>
  <c r="BN227" i="12"/>
  <c r="BV227" i="12"/>
  <c r="CD227" i="12"/>
  <c r="CL227" i="12"/>
  <c r="CT227" i="12"/>
  <c r="DB227" i="12"/>
  <c r="DJ227" i="12"/>
  <c r="DR227" i="12"/>
  <c r="DZ227" i="12"/>
  <c r="EH227" i="12"/>
  <c r="EP227" i="12"/>
  <c r="EX227" i="12"/>
  <c r="D227" i="12"/>
  <c r="L227" i="12"/>
  <c r="E227" i="12"/>
  <c r="M227" i="12"/>
  <c r="U227" i="12"/>
  <c r="EO226" i="12"/>
  <c r="EB226" i="12"/>
  <c r="DP226" i="12"/>
  <c r="DB226" i="12"/>
  <c r="CQ226" i="12"/>
  <c r="CC226" i="12"/>
  <c r="BP226" i="12"/>
  <c r="BD226" i="12"/>
  <c r="AP226" i="12"/>
  <c r="AE226" i="12"/>
  <c r="Q226" i="12"/>
  <c r="D226" i="12"/>
  <c r="EP225" i="12"/>
  <c r="EC225" i="12"/>
  <c r="DP225" i="12"/>
  <c r="CZ225" i="12"/>
  <c r="CJ225" i="12"/>
  <c r="BT225" i="12"/>
  <c r="BD225" i="12"/>
  <c r="AN225" i="12"/>
  <c r="X225" i="12"/>
  <c r="H225" i="12"/>
  <c r="EJ223" i="12"/>
  <c r="DT223" i="12"/>
  <c r="DD223" i="12"/>
  <c r="CN223" i="12"/>
  <c r="BX223" i="12"/>
  <c r="BH223" i="12"/>
  <c r="AR223" i="12"/>
  <c r="AB223" i="12"/>
  <c r="L223" i="12"/>
  <c r="ET222" i="12"/>
  <c r="ED222" i="12"/>
  <c r="DN222" i="12"/>
  <c r="CX222" i="12"/>
  <c r="CH222" i="12"/>
  <c r="BR222" i="12"/>
  <c r="BB222" i="12"/>
  <c r="AL222" i="12"/>
  <c r="V222" i="12"/>
  <c r="F222" i="12"/>
  <c r="EK220" i="12"/>
  <c r="CU220" i="12"/>
  <c r="BD220" i="12"/>
  <c r="M220" i="12"/>
  <c r="EJ218" i="12"/>
  <c r="BB218" i="12"/>
  <c r="BX216" i="12"/>
  <c r="EN226" i="12"/>
  <c r="DZ226" i="12"/>
  <c r="DO226" i="12"/>
  <c r="DA226" i="12"/>
  <c r="CN226" i="12"/>
  <c r="CB226" i="12"/>
  <c r="BN226" i="12"/>
  <c r="BC226" i="12"/>
  <c r="AO226" i="12"/>
  <c r="AB226" i="12"/>
  <c r="EO225" i="12"/>
  <c r="EA225" i="12"/>
  <c r="DM225" i="12"/>
  <c r="CW225" i="12"/>
  <c r="CG225" i="12"/>
  <c r="BQ225" i="12"/>
  <c r="BA225" i="12"/>
  <c r="AK225" i="12"/>
  <c r="U225" i="12"/>
  <c r="EX223" i="12"/>
  <c r="EH223" i="12"/>
  <c r="DR223" i="12"/>
  <c r="DB223" i="12"/>
  <c r="CL223" i="12"/>
  <c r="BV223" i="12"/>
  <c r="BF223" i="12"/>
  <c r="AP223" i="12"/>
  <c r="Z223" i="12"/>
  <c r="J223" i="12"/>
  <c r="ES222" i="12"/>
  <c r="EC222" i="12"/>
  <c r="DM222" i="12"/>
  <c r="CW222" i="12"/>
  <c r="CG222" i="12"/>
  <c r="BQ222" i="12"/>
  <c r="BA222" i="12"/>
  <c r="AK222" i="12"/>
  <c r="U222" i="12"/>
  <c r="EI220" i="12"/>
  <c r="CR220" i="12"/>
  <c r="BA220" i="12"/>
  <c r="DX218" i="12"/>
  <c r="AR218" i="12"/>
  <c r="BL216" i="12"/>
  <c r="K226" i="12"/>
  <c r="S226" i="12"/>
  <c r="AA226" i="12"/>
  <c r="AI226" i="12"/>
  <c r="AQ226" i="12"/>
  <c r="AY226" i="12"/>
  <c r="BG226" i="12"/>
  <c r="BO226" i="12"/>
  <c r="BW226" i="12"/>
  <c r="CE226" i="12"/>
  <c r="CM226" i="12"/>
  <c r="CU226" i="12"/>
  <c r="DC226" i="12"/>
  <c r="DK226" i="12"/>
  <c r="DS226" i="12"/>
  <c r="EA226" i="12"/>
  <c r="EI226" i="12"/>
  <c r="EQ226" i="12"/>
  <c r="E226" i="12"/>
  <c r="M226" i="12"/>
  <c r="U226" i="12"/>
  <c r="AC226" i="12"/>
  <c r="AK226" i="12"/>
  <c r="AS226" i="12"/>
  <c r="BA226" i="12"/>
  <c r="BI226" i="12"/>
  <c r="BQ226" i="12"/>
  <c r="BY226" i="12"/>
  <c r="CG226" i="12"/>
  <c r="CO226" i="12"/>
  <c r="CW226" i="12"/>
  <c r="DE226" i="12"/>
  <c r="DM226" i="12"/>
  <c r="DU226" i="12"/>
  <c r="EC226" i="12"/>
  <c r="EK226" i="12"/>
  <c r="ES226" i="12"/>
  <c r="F226" i="12"/>
  <c r="N226" i="12"/>
  <c r="V226" i="12"/>
  <c r="AD226" i="12"/>
  <c r="AL226" i="12"/>
  <c r="AT226" i="12"/>
  <c r="BB226" i="12"/>
  <c r="BJ226" i="12"/>
  <c r="BR226" i="12"/>
  <c r="BZ226" i="12"/>
  <c r="CH226" i="12"/>
  <c r="CP226" i="12"/>
  <c r="CX226" i="12"/>
  <c r="DF226" i="12"/>
  <c r="DN226" i="12"/>
  <c r="DV226" i="12"/>
  <c r="ED226" i="12"/>
  <c r="EL226" i="12"/>
  <c r="ET226" i="12"/>
  <c r="D225" i="12"/>
  <c r="L225" i="12"/>
  <c r="T225" i="12"/>
  <c r="AB225" i="12"/>
  <c r="AJ225" i="12"/>
  <c r="AR225" i="12"/>
  <c r="AZ225" i="12"/>
  <c r="BH225" i="12"/>
  <c r="BP225" i="12"/>
  <c r="BX225" i="12"/>
  <c r="CF225" i="12"/>
  <c r="CN225" i="12"/>
  <c r="CV225" i="12"/>
  <c r="DD225" i="12"/>
  <c r="DL225" i="12"/>
  <c r="DT225" i="12"/>
  <c r="EB225" i="12"/>
  <c r="EJ225" i="12"/>
  <c r="ER225" i="12"/>
  <c r="F225" i="12"/>
  <c r="N225" i="12"/>
  <c r="V225" i="12"/>
  <c r="AD225" i="12"/>
  <c r="AL225" i="12"/>
  <c r="AT225" i="12"/>
  <c r="BB225" i="12"/>
  <c r="BJ225" i="12"/>
  <c r="BR225" i="12"/>
  <c r="BZ225" i="12"/>
  <c r="CH225" i="12"/>
  <c r="CP225" i="12"/>
  <c r="CX225" i="12"/>
  <c r="DF225" i="12"/>
  <c r="DN225" i="12"/>
  <c r="DV225" i="12"/>
  <c r="ED225" i="12"/>
  <c r="EL225" i="12"/>
  <c r="ET225" i="12"/>
  <c r="G225" i="12"/>
  <c r="O225" i="12"/>
  <c r="W225" i="12"/>
  <c r="AE225" i="12"/>
  <c r="AM225" i="12"/>
  <c r="AU225" i="12"/>
  <c r="BC225" i="12"/>
  <c r="BK225" i="12"/>
  <c r="BS225" i="12"/>
  <c r="CA225" i="12"/>
  <c r="CI225" i="12"/>
  <c r="CQ225" i="12"/>
  <c r="CY225" i="12"/>
  <c r="DG225" i="12"/>
  <c r="DO225" i="12"/>
  <c r="DW225" i="12"/>
  <c r="EE225" i="12"/>
  <c r="EM225" i="12"/>
  <c r="EU225" i="12"/>
  <c r="I225" i="12"/>
  <c r="Q225" i="12"/>
  <c r="Y225" i="12"/>
  <c r="AG225" i="12"/>
  <c r="AO225" i="12"/>
  <c r="AW225" i="12"/>
  <c r="BE225" i="12"/>
  <c r="BM225" i="12"/>
  <c r="BU225" i="12"/>
  <c r="CC225" i="12"/>
  <c r="CK225" i="12"/>
  <c r="CS225" i="12"/>
  <c r="DA225" i="12"/>
  <c r="DI225" i="12"/>
  <c r="DQ225" i="12"/>
  <c r="EU223" i="12"/>
  <c r="EE223" i="12"/>
  <c r="DO223" i="12"/>
  <c r="CY223" i="12"/>
  <c r="CI223" i="12"/>
  <c r="BS223" i="12"/>
  <c r="BC223" i="12"/>
  <c r="AM223" i="12"/>
  <c r="W223" i="12"/>
  <c r="G223" i="12"/>
  <c r="G222" i="12"/>
  <c r="O222" i="12"/>
  <c r="W222" i="12"/>
  <c r="AE222" i="12"/>
  <c r="AM222" i="12"/>
  <c r="AU222" i="12"/>
  <c r="BC222" i="12"/>
  <c r="BK222" i="12"/>
  <c r="BS222" i="12"/>
  <c r="CA222" i="12"/>
  <c r="CI222" i="12"/>
  <c r="CQ222" i="12"/>
  <c r="CY222" i="12"/>
  <c r="DG222" i="12"/>
  <c r="DO222" i="12"/>
  <c r="DW222" i="12"/>
  <c r="EE222" i="12"/>
  <c r="EM222" i="12"/>
  <c r="EU222" i="12"/>
  <c r="I222" i="12"/>
  <c r="Q222" i="12"/>
  <c r="Y222" i="12"/>
  <c r="AG222" i="12"/>
  <c r="AO222" i="12"/>
  <c r="AW222" i="12"/>
  <c r="BE222" i="12"/>
  <c r="BM222" i="12"/>
  <c r="BU222" i="12"/>
  <c r="CC222" i="12"/>
  <c r="CK222" i="12"/>
  <c r="CS222" i="12"/>
  <c r="DA222" i="12"/>
  <c r="DI222" i="12"/>
  <c r="DQ222" i="12"/>
  <c r="DY222" i="12"/>
  <c r="EG222" i="12"/>
  <c r="EO222" i="12"/>
  <c r="EW222" i="12"/>
  <c r="J222" i="12"/>
  <c r="R222" i="12"/>
  <c r="Z222" i="12"/>
  <c r="AH222" i="12"/>
  <c r="AP222" i="12"/>
  <c r="AX222" i="12"/>
  <c r="BF222" i="12"/>
  <c r="BN222" i="12"/>
  <c r="BV222" i="12"/>
  <c r="CD222" i="12"/>
  <c r="CL222" i="12"/>
  <c r="CT222" i="12"/>
  <c r="DB222" i="12"/>
  <c r="DJ222" i="12"/>
  <c r="DR222" i="12"/>
  <c r="DZ222" i="12"/>
  <c r="EH222" i="12"/>
  <c r="EP222" i="12"/>
  <c r="EX222" i="12"/>
  <c r="D222" i="12"/>
  <c r="L222" i="12"/>
  <c r="T222" i="12"/>
  <c r="AB222" i="12"/>
  <c r="AJ222" i="12"/>
  <c r="AR222" i="12"/>
  <c r="AZ222" i="12"/>
  <c r="BH222" i="12"/>
  <c r="BP222" i="12"/>
  <c r="BX222" i="12"/>
  <c r="CF222" i="12"/>
  <c r="CN222" i="12"/>
  <c r="CV222" i="12"/>
  <c r="DD222" i="12"/>
  <c r="DL222" i="12"/>
  <c r="DT222" i="12"/>
  <c r="EB222" i="12"/>
  <c r="EJ222" i="12"/>
  <c r="ER222" i="12"/>
  <c r="G220" i="12"/>
  <c r="O220" i="12"/>
  <c r="W220" i="12"/>
  <c r="AE220" i="12"/>
  <c r="AM220" i="12"/>
  <c r="AU220" i="12"/>
  <c r="BC220" i="12"/>
  <c r="BK220" i="12"/>
  <c r="BS220" i="12"/>
  <c r="CA220" i="12"/>
  <c r="CI220" i="12"/>
  <c r="CQ220" i="12"/>
  <c r="CY220" i="12"/>
  <c r="DG220" i="12"/>
  <c r="DO220" i="12"/>
  <c r="DW220" i="12"/>
  <c r="EE220" i="12"/>
  <c r="EM220" i="12"/>
  <c r="EU220" i="12"/>
  <c r="I220" i="12"/>
  <c r="Q220" i="12"/>
  <c r="Y220" i="12"/>
  <c r="AG220" i="12"/>
  <c r="AO220" i="12"/>
  <c r="AW220" i="12"/>
  <c r="BE220" i="12"/>
  <c r="BM220" i="12"/>
  <c r="BU220" i="12"/>
  <c r="CC220" i="12"/>
  <c r="CK220" i="12"/>
  <c r="CS220" i="12"/>
  <c r="DA220" i="12"/>
  <c r="DI220" i="12"/>
  <c r="DQ220" i="12"/>
  <c r="DY220" i="12"/>
  <c r="EG220" i="12"/>
  <c r="EO220" i="12"/>
  <c r="EW220" i="12"/>
  <c r="D220" i="12"/>
  <c r="N220" i="12"/>
  <c r="Z220" i="12"/>
  <c r="AJ220" i="12"/>
  <c r="AT220" i="12"/>
  <c r="BF220" i="12"/>
  <c r="BP220" i="12"/>
  <c r="BZ220" i="12"/>
  <c r="CL220" i="12"/>
  <c r="CV220" i="12"/>
  <c r="DF220" i="12"/>
  <c r="DR220" i="12"/>
  <c r="EB220" i="12"/>
  <c r="EL220" i="12"/>
  <c r="EX220" i="12"/>
  <c r="E220" i="12"/>
  <c r="P220" i="12"/>
  <c r="AA220" i="12"/>
  <c r="AK220" i="12"/>
  <c r="AV220" i="12"/>
  <c r="BG220" i="12"/>
  <c r="BQ220" i="12"/>
  <c r="CB220" i="12"/>
  <c r="CM220" i="12"/>
  <c r="CW220" i="12"/>
  <c r="DH220" i="12"/>
  <c r="DS220" i="12"/>
  <c r="EC220" i="12"/>
  <c r="EN220" i="12"/>
  <c r="F220" i="12"/>
  <c r="R220" i="12"/>
  <c r="AB220" i="12"/>
  <c r="AL220" i="12"/>
  <c r="AX220" i="12"/>
  <c r="BH220" i="12"/>
  <c r="BR220" i="12"/>
  <c r="CD220" i="12"/>
  <c r="CN220" i="12"/>
  <c r="CX220" i="12"/>
  <c r="DJ220" i="12"/>
  <c r="DT220" i="12"/>
  <c r="ED220" i="12"/>
  <c r="EP220" i="12"/>
  <c r="H220" i="12"/>
  <c r="S220" i="12"/>
  <c r="AC220" i="12"/>
  <c r="AN220" i="12"/>
  <c r="AY220" i="12"/>
  <c r="BI220" i="12"/>
  <c r="BT220" i="12"/>
  <c r="CE220" i="12"/>
  <c r="CO220" i="12"/>
  <c r="CZ220" i="12"/>
  <c r="DK220" i="12"/>
  <c r="DU220" i="12"/>
  <c r="EF220" i="12"/>
  <c r="EQ220" i="12"/>
  <c r="J220" i="12"/>
  <c r="T220" i="12"/>
  <c r="AD220" i="12"/>
  <c r="AP220" i="12"/>
  <c r="AZ220" i="12"/>
  <c r="BJ220" i="12"/>
  <c r="BV220" i="12"/>
  <c r="CF220" i="12"/>
  <c r="CP220" i="12"/>
  <c r="DB220" i="12"/>
  <c r="DL220" i="12"/>
  <c r="DV220" i="12"/>
  <c r="EH220" i="12"/>
  <c r="ER220" i="12"/>
  <c r="L220" i="12"/>
  <c r="V220" i="12"/>
  <c r="AH220" i="12"/>
  <c r="AR220" i="12"/>
  <c r="BB220" i="12"/>
  <c r="BN220" i="12"/>
  <c r="BX220" i="12"/>
  <c r="CH220" i="12"/>
  <c r="CT220" i="12"/>
  <c r="DD220" i="12"/>
  <c r="DN220" i="12"/>
  <c r="DZ220" i="12"/>
  <c r="EJ220" i="12"/>
  <c r="ET220" i="12"/>
  <c r="DN218" i="12"/>
  <c r="AF218" i="12"/>
  <c r="ES216" i="12"/>
  <c r="AZ216" i="12"/>
  <c r="EW226" i="12"/>
  <c r="EJ226" i="12"/>
  <c r="DX226" i="12"/>
  <c r="DJ226" i="12"/>
  <c r="CY226" i="12"/>
  <c r="CK226" i="12"/>
  <c r="BX226" i="12"/>
  <c r="BL226" i="12"/>
  <c r="AX226" i="12"/>
  <c r="AM226" i="12"/>
  <c r="Y226" i="12"/>
  <c r="L226" i="12"/>
  <c r="EX225" i="12"/>
  <c r="EK225" i="12"/>
  <c r="DY225" i="12"/>
  <c r="DJ225" i="12"/>
  <c r="CT225" i="12"/>
  <c r="CD225" i="12"/>
  <c r="BN225" i="12"/>
  <c r="AX225" i="12"/>
  <c r="AH225" i="12"/>
  <c r="R225" i="12"/>
  <c r="ES223" i="12"/>
  <c r="EC223" i="12"/>
  <c r="DM223" i="12"/>
  <c r="CW223" i="12"/>
  <c r="CG223" i="12"/>
  <c r="BQ223" i="12"/>
  <c r="BA223" i="12"/>
  <c r="AK223" i="12"/>
  <c r="U223" i="12"/>
  <c r="E223" i="12"/>
  <c r="EN222" i="12"/>
  <c r="DX222" i="12"/>
  <c r="DH222" i="12"/>
  <c r="CR222" i="12"/>
  <c r="CB222" i="12"/>
  <c r="BL222" i="12"/>
  <c r="AV222" i="12"/>
  <c r="AF222" i="12"/>
  <c r="P222" i="12"/>
  <c r="DX220" i="12"/>
  <c r="CG220" i="12"/>
  <c r="AQ220" i="12"/>
  <c r="DD218" i="12"/>
  <c r="V218" i="12"/>
  <c r="EG216" i="12"/>
  <c r="AM216" i="12"/>
  <c r="EV226" i="12"/>
  <c r="EH226" i="12"/>
  <c r="DW226" i="12"/>
  <c r="DI226" i="12"/>
  <c r="CV226" i="12"/>
  <c r="CJ226" i="12"/>
  <c r="BV226" i="12"/>
  <c r="BK226" i="12"/>
  <c r="AW226" i="12"/>
  <c r="AJ226" i="12"/>
  <c r="X226" i="12"/>
  <c r="J226" i="12"/>
  <c r="DH225" i="12"/>
  <c r="CR225" i="12"/>
  <c r="CB225" i="12"/>
  <c r="BL225" i="12"/>
  <c r="AV225" i="12"/>
  <c r="AF225" i="12"/>
  <c r="P225" i="12"/>
  <c r="ER223" i="12"/>
  <c r="EB223" i="12"/>
  <c r="DL223" i="12"/>
  <c r="CV223" i="12"/>
  <c r="CF223" i="12"/>
  <c r="BP223" i="12"/>
  <c r="AZ223" i="12"/>
  <c r="AJ223" i="12"/>
  <c r="T223" i="12"/>
  <c r="D223" i="12"/>
  <c r="CR218" i="12"/>
  <c r="L218" i="12"/>
  <c r="DU216" i="12"/>
  <c r="AB216" i="12"/>
  <c r="CP230" i="12"/>
  <c r="CH230" i="12"/>
  <c r="BZ230" i="12"/>
  <c r="BR230" i="12"/>
  <c r="BJ230" i="12"/>
  <c r="BB230" i="12"/>
  <c r="AT230" i="12"/>
  <c r="AL230" i="12"/>
  <c r="AD230" i="12"/>
  <c r="V230" i="12"/>
  <c r="N230" i="12"/>
  <c r="AV227" i="12"/>
  <c r="AM227" i="12"/>
  <c r="AD227" i="12"/>
  <c r="T227" i="12"/>
  <c r="H227" i="12"/>
  <c r="EU226" i="12"/>
  <c r="EG226" i="12"/>
  <c r="DT226" i="12"/>
  <c r="DH226" i="12"/>
  <c r="CT226" i="12"/>
  <c r="CI226" i="12"/>
  <c r="BU226" i="12"/>
  <c r="BH226" i="12"/>
  <c r="AV226" i="12"/>
  <c r="AH226" i="12"/>
  <c r="W226" i="12"/>
  <c r="I226" i="12"/>
  <c r="EV225" i="12"/>
  <c r="EH225" i="12"/>
  <c r="DU225" i="12"/>
  <c r="DE225" i="12"/>
  <c r="CO225" i="12"/>
  <c r="BY225" i="12"/>
  <c r="BI225" i="12"/>
  <c r="AS225" i="12"/>
  <c r="AC225" i="12"/>
  <c r="M225" i="12"/>
  <c r="EP223" i="12"/>
  <c r="DZ223" i="12"/>
  <c r="DJ223" i="12"/>
  <c r="CT223" i="12"/>
  <c r="CD223" i="12"/>
  <c r="BN223" i="12"/>
  <c r="AX223" i="12"/>
  <c r="AH223" i="12"/>
  <c r="F223" i="12"/>
  <c r="EK222" i="12"/>
  <c r="DU222" i="12"/>
  <c r="DE222" i="12"/>
  <c r="CO222" i="12"/>
  <c r="BY222" i="12"/>
  <c r="BI222" i="12"/>
  <c r="AS222" i="12"/>
  <c r="AC222" i="12"/>
  <c r="M222" i="12"/>
  <c r="DM220" i="12"/>
  <c r="BW220" i="12"/>
  <c r="AF220" i="12"/>
  <c r="DH216" i="12"/>
  <c r="K223" i="12"/>
  <c r="S223" i="12"/>
  <c r="AA223" i="12"/>
  <c r="AI223" i="12"/>
  <c r="AQ223" i="12"/>
  <c r="AY223" i="12"/>
  <c r="BG223" i="12"/>
  <c r="BO223" i="12"/>
  <c r="BW223" i="12"/>
  <c r="CE223" i="12"/>
  <c r="CM223" i="12"/>
  <c r="CU223" i="12"/>
  <c r="DC223" i="12"/>
  <c r="DK223" i="12"/>
  <c r="DS223" i="12"/>
  <c r="EA223" i="12"/>
  <c r="EI223" i="12"/>
  <c r="EQ223" i="12"/>
  <c r="AO218" i="12"/>
  <c r="AW218" i="12"/>
  <c r="BE218" i="12"/>
  <c r="BM218" i="12"/>
  <c r="BU218" i="12"/>
  <c r="CC218" i="12"/>
  <c r="CK218" i="12"/>
  <c r="CS218" i="12"/>
  <c r="DA218" i="12"/>
  <c r="DI218" i="12"/>
  <c r="DQ218" i="12"/>
  <c r="DY218" i="12"/>
  <c r="EG218" i="12"/>
  <c r="EO218" i="12"/>
  <c r="EW218" i="12"/>
  <c r="K218" i="12"/>
  <c r="S218" i="12"/>
  <c r="AA218" i="12"/>
  <c r="AI218" i="12"/>
  <c r="AQ218" i="12"/>
  <c r="AY218" i="12"/>
  <c r="BG218" i="12"/>
  <c r="BO218" i="12"/>
  <c r="BW218" i="12"/>
  <c r="CE218" i="12"/>
  <c r="CM218" i="12"/>
  <c r="CU218" i="12"/>
  <c r="DC218" i="12"/>
  <c r="DK218" i="12"/>
  <c r="DS218" i="12"/>
  <c r="EA218" i="12"/>
  <c r="EI218" i="12"/>
  <c r="EQ218" i="12"/>
  <c r="M218" i="12"/>
  <c r="W218" i="12"/>
  <c r="AH218" i="12"/>
  <c r="AS218" i="12"/>
  <c r="BC218" i="12"/>
  <c r="BN218" i="12"/>
  <c r="BY218" i="12"/>
  <c r="CI218" i="12"/>
  <c r="CT218" i="12"/>
  <c r="DE218" i="12"/>
  <c r="DO218" i="12"/>
  <c r="DZ218" i="12"/>
  <c r="EK218" i="12"/>
  <c r="EU218" i="12"/>
  <c r="D218" i="12"/>
  <c r="N218" i="12"/>
  <c r="X218" i="12"/>
  <c r="AJ218" i="12"/>
  <c r="AT218" i="12"/>
  <c r="BD218" i="12"/>
  <c r="BP218" i="12"/>
  <c r="BZ218" i="12"/>
  <c r="CJ218" i="12"/>
  <c r="CV218" i="12"/>
  <c r="DF218" i="12"/>
  <c r="DP218" i="12"/>
  <c r="EB218" i="12"/>
  <c r="EL218" i="12"/>
  <c r="EV218" i="12"/>
  <c r="E218" i="12"/>
  <c r="O218" i="12"/>
  <c r="Z218" i="12"/>
  <c r="AK218" i="12"/>
  <c r="AU218" i="12"/>
  <c r="BF218" i="12"/>
  <c r="BQ218" i="12"/>
  <c r="CA218" i="12"/>
  <c r="CL218" i="12"/>
  <c r="CW218" i="12"/>
  <c r="DG218" i="12"/>
  <c r="DR218" i="12"/>
  <c r="EC218" i="12"/>
  <c r="EM218" i="12"/>
  <c r="EX218" i="12"/>
  <c r="F218" i="12"/>
  <c r="P218" i="12"/>
  <c r="AB218" i="12"/>
  <c r="AL218" i="12"/>
  <c r="AV218" i="12"/>
  <c r="BH218" i="12"/>
  <c r="BR218" i="12"/>
  <c r="CB218" i="12"/>
  <c r="CN218" i="12"/>
  <c r="CX218" i="12"/>
  <c r="DH218" i="12"/>
  <c r="DT218" i="12"/>
  <c r="ED218" i="12"/>
  <c r="EN218" i="12"/>
  <c r="G218" i="12"/>
  <c r="R218" i="12"/>
  <c r="AC218" i="12"/>
  <c r="AM218" i="12"/>
  <c r="AX218" i="12"/>
  <c r="BI218" i="12"/>
  <c r="BS218" i="12"/>
  <c r="CD218" i="12"/>
  <c r="CO218" i="12"/>
  <c r="CY218" i="12"/>
  <c r="DJ218" i="12"/>
  <c r="DU218" i="12"/>
  <c r="EE218" i="12"/>
  <c r="EP218" i="12"/>
  <c r="H218" i="12"/>
  <c r="T218" i="12"/>
  <c r="AD218" i="12"/>
  <c r="AN218" i="12"/>
  <c r="AZ218" i="12"/>
  <c r="BJ218" i="12"/>
  <c r="BT218" i="12"/>
  <c r="CF218" i="12"/>
  <c r="CP218" i="12"/>
  <c r="CZ218" i="12"/>
  <c r="DL218" i="12"/>
  <c r="DV218" i="12"/>
  <c r="EF218" i="12"/>
  <c r="ER218" i="12"/>
  <c r="J218" i="12"/>
  <c r="U218" i="12"/>
  <c r="AE218" i="12"/>
  <c r="AP218" i="12"/>
  <c r="BA218" i="12"/>
  <c r="BK218" i="12"/>
  <c r="BV218" i="12"/>
  <c r="CG218" i="12"/>
  <c r="CQ218" i="12"/>
  <c r="DB218" i="12"/>
  <c r="DM218" i="12"/>
  <c r="DW218" i="12"/>
  <c r="EH218" i="12"/>
  <c r="ES218" i="12"/>
  <c r="J216" i="12"/>
  <c r="R216" i="12"/>
  <c r="Z216" i="12"/>
  <c r="AH216" i="12"/>
  <c r="AP216" i="12"/>
  <c r="AX216" i="12"/>
  <c r="BF216" i="12"/>
  <c r="BN216" i="12"/>
  <c r="BV216" i="12"/>
  <c r="CD216" i="12"/>
  <c r="CL216" i="12"/>
  <c r="CT216" i="12"/>
  <c r="DB216" i="12"/>
  <c r="DJ216" i="12"/>
  <c r="DR216" i="12"/>
  <c r="DZ216" i="12"/>
  <c r="EH216" i="12"/>
  <c r="EP216" i="12"/>
  <c r="EX216" i="12"/>
  <c r="E216" i="12"/>
  <c r="N216" i="12"/>
  <c r="W216" i="12"/>
  <c r="AF216" i="12"/>
  <c r="AO216" i="12"/>
  <c r="AY216" i="12"/>
  <c r="BH216" i="12"/>
  <c r="BQ216" i="12"/>
  <c r="BZ216" i="12"/>
  <c r="CI216" i="12"/>
  <c r="CR216" i="12"/>
  <c r="DA216" i="12"/>
  <c r="DK216" i="12"/>
  <c r="DT216" i="12"/>
  <c r="EC216" i="12"/>
  <c r="EL216" i="12"/>
  <c r="EU216" i="12"/>
  <c r="G216" i="12"/>
  <c r="P216" i="12"/>
  <c r="Y216" i="12"/>
  <c r="AI216" i="12"/>
  <c r="AR216" i="12"/>
  <c r="BA216" i="12"/>
  <c r="BJ216" i="12"/>
  <c r="BS216" i="12"/>
  <c r="CB216" i="12"/>
  <c r="CK216" i="12"/>
  <c r="CU216" i="12"/>
  <c r="DD216" i="12"/>
  <c r="DM216" i="12"/>
  <c r="DV216" i="12"/>
  <c r="EE216" i="12"/>
  <c r="EN216" i="12"/>
  <c r="EW216" i="12"/>
  <c r="D216" i="12"/>
  <c r="Q216" i="12"/>
  <c r="AC216" i="12"/>
  <c r="AN216" i="12"/>
  <c r="BB216" i="12"/>
  <c r="BM216" i="12"/>
  <c r="BY216" i="12"/>
  <c r="CM216" i="12"/>
  <c r="CX216" i="12"/>
  <c r="DI216" i="12"/>
  <c r="DW216" i="12"/>
  <c r="EI216" i="12"/>
  <c r="ET216" i="12"/>
  <c r="F216" i="12"/>
  <c r="S216" i="12"/>
  <c r="AD216" i="12"/>
  <c r="AQ216" i="12"/>
  <c r="BC216" i="12"/>
  <c r="BO216" i="12"/>
  <c r="CA216" i="12"/>
  <c r="CN216" i="12"/>
  <c r="CY216" i="12"/>
  <c r="DL216" i="12"/>
  <c r="DX216" i="12"/>
  <c r="EJ216" i="12"/>
  <c r="EV216" i="12"/>
  <c r="H216" i="12"/>
  <c r="T216" i="12"/>
  <c r="AE216" i="12"/>
  <c r="AS216" i="12"/>
  <c r="BD216" i="12"/>
  <c r="BP216" i="12"/>
  <c r="CC216" i="12"/>
  <c r="CO216" i="12"/>
  <c r="CZ216" i="12"/>
  <c r="DN216" i="12"/>
  <c r="DY216" i="12"/>
  <c r="EK216" i="12"/>
  <c r="I216" i="12"/>
  <c r="U216" i="12"/>
  <c r="AG216" i="12"/>
  <c r="AT216" i="12"/>
  <c r="BE216" i="12"/>
  <c r="BR216" i="12"/>
  <c r="CE216" i="12"/>
  <c r="CP216" i="12"/>
  <c r="DC216" i="12"/>
  <c r="DO216" i="12"/>
  <c r="EA216" i="12"/>
  <c r="EM216" i="12"/>
  <c r="K216" i="12"/>
  <c r="V216" i="12"/>
  <c r="AJ216" i="12"/>
  <c r="AU216" i="12"/>
  <c r="BG216" i="12"/>
  <c r="BT216" i="12"/>
  <c r="CF216" i="12"/>
  <c r="CQ216" i="12"/>
  <c r="DE216" i="12"/>
  <c r="DP216" i="12"/>
  <c r="EB216" i="12"/>
  <c r="EO216" i="12"/>
  <c r="L216" i="12"/>
  <c r="X216" i="12"/>
  <c r="AK216" i="12"/>
  <c r="AV216" i="12"/>
  <c r="BI216" i="12"/>
  <c r="BU216" i="12"/>
  <c r="CG216" i="12"/>
  <c r="CS216" i="12"/>
  <c r="DF216" i="12"/>
  <c r="DQ216" i="12"/>
  <c r="ED216" i="12"/>
  <c r="EQ216" i="12"/>
  <c r="M216" i="12"/>
  <c r="AA216" i="12"/>
  <c r="AL216" i="12"/>
  <c r="AW216" i="12"/>
  <c r="BK216" i="12"/>
  <c r="BW216" i="12"/>
  <c r="CH216" i="12"/>
  <c r="CV216" i="12"/>
  <c r="DG216" i="12"/>
  <c r="DS216" i="12"/>
  <c r="EF216" i="12"/>
  <c r="ER216" i="12"/>
  <c r="ES221" i="12"/>
  <c r="EK221" i="12"/>
  <c r="EC221" i="12"/>
  <c r="DU221" i="12"/>
  <c r="DM221" i="12"/>
  <c r="DE221" i="12"/>
  <c r="CW221" i="12"/>
  <c r="CO221" i="12"/>
  <c r="CE221" i="12"/>
  <c r="BU221" i="12"/>
  <c r="BI221" i="12"/>
  <c r="AY221" i="12"/>
  <c r="AO221" i="12"/>
  <c r="AC221" i="12"/>
  <c r="S221" i="12"/>
  <c r="I221" i="12"/>
  <c r="EV217" i="12"/>
  <c r="EK217" i="12"/>
  <c r="DZ217" i="12"/>
  <c r="DL217" i="12"/>
  <c r="CZ217" i="12"/>
  <c r="CO217" i="12"/>
  <c r="CA217" i="12"/>
  <c r="BP217" i="12"/>
  <c r="BD217" i="12"/>
  <c r="AQ217" i="12"/>
  <c r="AE217" i="12"/>
  <c r="T217" i="12"/>
  <c r="F217" i="12"/>
  <c r="F212" i="12"/>
  <c r="N212" i="12"/>
  <c r="V212" i="12"/>
  <c r="AD212" i="12"/>
  <c r="AL212" i="12"/>
  <c r="AT212" i="12"/>
  <c r="BB212" i="12"/>
  <c r="BJ212" i="12"/>
  <c r="BR212" i="12"/>
  <c r="BZ212" i="12"/>
  <c r="CH212" i="12"/>
  <c r="CP212" i="12"/>
  <c r="CX212" i="12"/>
  <c r="DF212" i="12"/>
  <c r="DN212" i="12"/>
  <c r="DV212" i="12"/>
  <c r="ED212" i="12"/>
  <c r="EL212" i="12"/>
  <c r="ET212" i="12"/>
  <c r="E212" i="12"/>
  <c r="M212" i="12"/>
  <c r="U212" i="12"/>
  <c r="AC212" i="12"/>
  <c r="AK212" i="12"/>
  <c r="AS212" i="12"/>
  <c r="BA212" i="12"/>
  <c r="BI212" i="12"/>
  <c r="BQ212" i="12"/>
  <c r="BY212" i="12"/>
  <c r="CG212" i="12"/>
  <c r="CO212" i="12"/>
  <c r="CW212" i="12"/>
  <c r="DE212" i="12"/>
  <c r="DM212" i="12"/>
  <c r="DU212" i="12"/>
  <c r="EC212" i="12"/>
  <c r="EK212" i="12"/>
  <c r="ES212" i="12"/>
  <c r="K212" i="12"/>
  <c r="W212" i="12"/>
  <c r="AG212" i="12"/>
  <c r="AQ212" i="12"/>
  <c r="BC212" i="12"/>
  <c r="BM212" i="12"/>
  <c r="BW212" i="12"/>
  <c r="CI212" i="12"/>
  <c r="CS212" i="12"/>
  <c r="DC212" i="12"/>
  <c r="DO212" i="12"/>
  <c r="DY212" i="12"/>
  <c r="EI212" i="12"/>
  <c r="EU212" i="12"/>
  <c r="H212" i="12"/>
  <c r="R212" i="12"/>
  <c r="AB212" i="12"/>
  <c r="AN212" i="12"/>
  <c r="AX212" i="12"/>
  <c r="BH212" i="12"/>
  <c r="BT212" i="12"/>
  <c r="CD212" i="12"/>
  <c r="CN212" i="12"/>
  <c r="CZ212" i="12"/>
  <c r="DJ212" i="12"/>
  <c r="DT212" i="12"/>
  <c r="EF212" i="12"/>
  <c r="EP212" i="12"/>
  <c r="D212" i="12"/>
  <c r="S212" i="12"/>
  <c r="AH212" i="12"/>
  <c r="AV212" i="12"/>
  <c r="BK212" i="12"/>
  <c r="BX212" i="12"/>
  <c r="CL212" i="12"/>
  <c r="DA212" i="12"/>
  <c r="DP212" i="12"/>
  <c r="EB212" i="12"/>
  <c r="EQ212" i="12"/>
  <c r="G212" i="12"/>
  <c r="T212" i="12"/>
  <c r="AI212" i="12"/>
  <c r="AW212" i="12"/>
  <c r="BL212" i="12"/>
  <c r="CA212" i="12"/>
  <c r="CM212" i="12"/>
  <c r="DB212" i="12"/>
  <c r="DQ212" i="12"/>
  <c r="EE212" i="12"/>
  <c r="ER212" i="12"/>
  <c r="I212" i="12"/>
  <c r="X212" i="12"/>
  <c r="AJ212" i="12"/>
  <c r="AY212" i="12"/>
  <c r="BN212" i="12"/>
  <c r="CB212" i="12"/>
  <c r="CQ212" i="12"/>
  <c r="DD212" i="12"/>
  <c r="DR212" i="12"/>
  <c r="EG212" i="12"/>
  <c r="EV212" i="12"/>
  <c r="J212" i="12"/>
  <c r="Y212" i="12"/>
  <c r="AM212" i="12"/>
  <c r="AZ212" i="12"/>
  <c r="BO212" i="12"/>
  <c r="CC212" i="12"/>
  <c r="CR212" i="12"/>
  <c r="DG212" i="12"/>
  <c r="DS212" i="12"/>
  <c r="EH212" i="12"/>
  <c r="EW212" i="12"/>
  <c r="L212" i="12"/>
  <c r="Z212" i="12"/>
  <c r="AO212" i="12"/>
  <c r="BD212" i="12"/>
  <c r="BP212" i="12"/>
  <c r="CE212" i="12"/>
  <c r="CT212" i="12"/>
  <c r="DH212" i="12"/>
  <c r="DW212" i="12"/>
  <c r="EJ212" i="12"/>
  <c r="EX212" i="12"/>
  <c r="O212" i="12"/>
  <c r="AA212" i="12"/>
  <c r="AP212" i="12"/>
  <c r="BE212" i="12"/>
  <c r="BS212" i="12"/>
  <c r="CF212" i="12"/>
  <c r="CU212" i="12"/>
  <c r="DI212" i="12"/>
  <c r="DX212" i="12"/>
  <c r="EM212" i="12"/>
  <c r="EW223" i="12"/>
  <c r="EO223" i="12"/>
  <c r="EG223" i="12"/>
  <c r="DY223" i="12"/>
  <c r="DQ223" i="12"/>
  <c r="DI223" i="12"/>
  <c r="DA223" i="12"/>
  <c r="CS223" i="12"/>
  <c r="CK223" i="12"/>
  <c r="CC223" i="12"/>
  <c r="BU223" i="12"/>
  <c r="BM223" i="12"/>
  <c r="BE223" i="12"/>
  <c r="AW223" i="12"/>
  <c r="AO223" i="12"/>
  <c r="AG223" i="12"/>
  <c r="Y223" i="12"/>
  <c r="Q223" i="12"/>
  <c r="I223" i="12"/>
  <c r="EQ221" i="12"/>
  <c r="EI221" i="12"/>
  <c r="EA221" i="12"/>
  <c r="DS221" i="12"/>
  <c r="DK221" i="12"/>
  <c r="DC221" i="12"/>
  <c r="CU221" i="12"/>
  <c r="CM221" i="12"/>
  <c r="CC221" i="12"/>
  <c r="BQ221" i="12"/>
  <c r="BG221" i="12"/>
  <c r="AW221" i="12"/>
  <c r="AK221" i="12"/>
  <c r="AA221" i="12"/>
  <c r="Q221" i="12"/>
  <c r="E221" i="12"/>
  <c r="H219" i="12"/>
  <c r="P219" i="12"/>
  <c r="X219" i="12"/>
  <c r="AF219" i="12"/>
  <c r="AN219" i="12"/>
  <c r="AV219" i="12"/>
  <c r="BD219" i="12"/>
  <c r="BL219" i="12"/>
  <c r="BT219" i="12"/>
  <c r="CB219" i="12"/>
  <c r="CJ219" i="12"/>
  <c r="CR219" i="12"/>
  <c r="CZ219" i="12"/>
  <c r="DH219" i="12"/>
  <c r="DP219" i="12"/>
  <c r="DX219" i="12"/>
  <c r="EF219" i="12"/>
  <c r="EN219" i="12"/>
  <c r="EV219" i="12"/>
  <c r="J219" i="12"/>
  <c r="R219" i="12"/>
  <c r="Z219" i="12"/>
  <c r="AH219" i="12"/>
  <c r="AP219" i="12"/>
  <c r="AX219" i="12"/>
  <c r="BF219" i="12"/>
  <c r="BN219" i="12"/>
  <c r="BV219" i="12"/>
  <c r="CD219" i="12"/>
  <c r="CL219" i="12"/>
  <c r="CT219" i="12"/>
  <c r="DB219" i="12"/>
  <c r="DJ219" i="12"/>
  <c r="DR219" i="12"/>
  <c r="DZ219" i="12"/>
  <c r="EH219" i="12"/>
  <c r="EP219" i="12"/>
  <c r="EX219" i="12"/>
  <c r="ET217" i="12"/>
  <c r="EI217" i="12"/>
  <c r="DU217" i="12"/>
  <c r="DJ217" i="12"/>
  <c r="CX217" i="12"/>
  <c r="CJ217" i="12"/>
  <c r="BY217" i="12"/>
  <c r="BN217" i="12"/>
  <c r="AZ217" i="12"/>
  <c r="AN217" i="12"/>
  <c r="AC217" i="12"/>
  <c r="O217" i="12"/>
  <c r="CY212" i="12"/>
  <c r="AU212" i="12"/>
  <c r="EV223" i="12"/>
  <c r="EN223" i="12"/>
  <c r="EF223" i="12"/>
  <c r="DX223" i="12"/>
  <c r="DP223" i="12"/>
  <c r="DH223" i="12"/>
  <c r="CZ223" i="12"/>
  <c r="CR223" i="12"/>
  <c r="CJ223" i="12"/>
  <c r="CB223" i="12"/>
  <c r="BT223" i="12"/>
  <c r="BL223" i="12"/>
  <c r="BD223" i="12"/>
  <c r="AV223" i="12"/>
  <c r="AN223" i="12"/>
  <c r="AF223" i="12"/>
  <c r="X223" i="12"/>
  <c r="P223" i="12"/>
  <c r="H223" i="12"/>
  <c r="EX221" i="12"/>
  <c r="EP221" i="12"/>
  <c r="EH221" i="12"/>
  <c r="DZ221" i="12"/>
  <c r="DR221" i="12"/>
  <c r="DJ221" i="12"/>
  <c r="DB221" i="12"/>
  <c r="CT221" i="12"/>
  <c r="CL221" i="12"/>
  <c r="CA221" i="12"/>
  <c r="BP221" i="12"/>
  <c r="BF221" i="12"/>
  <c r="AU221" i="12"/>
  <c r="AJ221" i="12"/>
  <c r="Z221" i="12"/>
  <c r="O221" i="12"/>
  <c r="V219" i="12"/>
  <c r="L219" i="12"/>
  <c r="ES217" i="12"/>
  <c r="EF217" i="12"/>
  <c r="DT217" i="12"/>
  <c r="DH217" i="12"/>
  <c r="CV217" i="12"/>
  <c r="CI217" i="12"/>
  <c r="BX217" i="12"/>
  <c r="BK217" i="12"/>
  <c r="AY217" i="12"/>
  <c r="AM217" i="12"/>
  <c r="AA217" i="12"/>
  <c r="I217" i="12"/>
  <c r="Q217" i="12"/>
  <c r="Y217" i="12"/>
  <c r="AG217" i="12"/>
  <c r="AO217" i="12"/>
  <c r="AW217" i="12"/>
  <c r="BE217" i="12"/>
  <c r="BM217" i="12"/>
  <c r="BU217" i="12"/>
  <c r="CC217" i="12"/>
  <c r="CK217" i="12"/>
  <c r="CS217" i="12"/>
  <c r="DA217" i="12"/>
  <c r="DI217" i="12"/>
  <c r="DQ217" i="12"/>
  <c r="DY217" i="12"/>
  <c r="EG217" i="12"/>
  <c r="EO217" i="12"/>
  <c r="EW217" i="12"/>
  <c r="G217" i="12"/>
  <c r="P217" i="12"/>
  <c r="Z217" i="12"/>
  <c r="AI217" i="12"/>
  <c r="AR217" i="12"/>
  <c r="BA217" i="12"/>
  <c r="BJ217" i="12"/>
  <c r="BS217" i="12"/>
  <c r="CB217" i="12"/>
  <c r="CL217" i="12"/>
  <c r="CU217" i="12"/>
  <c r="DD217" i="12"/>
  <c r="DM217" i="12"/>
  <c r="DV217" i="12"/>
  <c r="EE217" i="12"/>
  <c r="EN217" i="12"/>
  <c r="EX217" i="12"/>
  <c r="J217" i="12"/>
  <c r="S217" i="12"/>
  <c r="AB217" i="12"/>
  <c r="AK217" i="12"/>
  <c r="AT217" i="12"/>
  <c r="BC217" i="12"/>
  <c r="BL217" i="12"/>
  <c r="BV217" i="12"/>
  <c r="CE217" i="12"/>
  <c r="CN217" i="12"/>
  <c r="CW217" i="12"/>
  <c r="DF217" i="12"/>
  <c r="DO217" i="12"/>
  <c r="DX217" i="12"/>
  <c r="EH217" i="12"/>
  <c r="EQ217" i="12"/>
  <c r="CV212" i="12"/>
  <c r="AR212" i="12"/>
  <c r="F221" i="12"/>
  <c r="N221" i="12"/>
  <c r="V221" i="12"/>
  <c r="AD221" i="12"/>
  <c r="AL221" i="12"/>
  <c r="AT221" i="12"/>
  <c r="BB221" i="12"/>
  <c r="BJ221" i="12"/>
  <c r="BR221" i="12"/>
  <c r="BZ221" i="12"/>
  <c r="CH221" i="12"/>
  <c r="H221" i="12"/>
  <c r="P221" i="12"/>
  <c r="X221" i="12"/>
  <c r="AF221" i="12"/>
  <c r="AN221" i="12"/>
  <c r="AV221" i="12"/>
  <c r="BD221" i="12"/>
  <c r="BL221" i="12"/>
  <c r="BT221" i="12"/>
  <c r="CB221" i="12"/>
  <c r="CJ221" i="12"/>
  <c r="ET223" i="12"/>
  <c r="EL223" i="12"/>
  <c r="ED223" i="12"/>
  <c r="DV223" i="12"/>
  <c r="DN223" i="12"/>
  <c r="DF223" i="12"/>
  <c r="CX223" i="12"/>
  <c r="CP223" i="12"/>
  <c r="CH223" i="12"/>
  <c r="BZ223" i="12"/>
  <c r="BR223" i="12"/>
  <c r="BJ223" i="12"/>
  <c r="BB223" i="12"/>
  <c r="AT223" i="12"/>
  <c r="AL223" i="12"/>
  <c r="AD223" i="12"/>
  <c r="V223" i="12"/>
  <c r="N223" i="12"/>
  <c r="EV221" i="12"/>
  <c r="EN221" i="12"/>
  <c r="EF221" i="12"/>
  <c r="DX221" i="12"/>
  <c r="DP221" i="12"/>
  <c r="DH221" i="12"/>
  <c r="CZ221" i="12"/>
  <c r="CR221" i="12"/>
  <c r="CI221" i="12"/>
  <c r="BX221" i="12"/>
  <c r="BN221" i="12"/>
  <c r="BC221" i="12"/>
  <c r="AR221" i="12"/>
  <c r="AH221" i="12"/>
  <c r="W221" i="12"/>
  <c r="L221" i="12"/>
  <c r="ER219" i="12"/>
  <c r="EG219" i="12"/>
  <c r="DV219" i="12"/>
  <c r="DL219" i="12"/>
  <c r="DA219" i="12"/>
  <c r="CP219" i="12"/>
  <c r="CF219" i="12"/>
  <c r="BU219" i="12"/>
  <c r="BJ219" i="12"/>
  <c r="AZ219" i="12"/>
  <c r="AO219" i="12"/>
  <c r="AD219" i="12"/>
  <c r="T219" i="12"/>
  <c r="I219" i="12"/>
  <c r="EP217" i="12"/>
  <c r="EC217" i="12"/>
  <c r="DR217" i="12"/>
  <c r="DE217" i="12"/>
  <c r="CR217" i="12"/>
  <c r="CG217" i="12"/>
  <c r="BT217" i="12"/>
  <c r="BH217" i="12"/>
  <c r="AV217" i="12"/>
  <c r="AJ217" i="12"/>
  <c r="W217" i="12"/>
  <c r="L217" i="12"/>
  <c r="K215" i="12"/>
  <c r="S215" i="12"/>
  <c r="AA215" i="12"/>
  <c r="AI215" i="12"/>
  <c r="AQ215" i="12"/>
  <c r="AY215" i="12"/>
  <c r="BG215" i="12"/>
  <c r="BO215" i="12"/>
  <c r="BW215" i="12"/>
  <c r="CE215" i="12"/>
  <c r="CM215" i="12"/>
  <c r="CU215" i="12"/>
  <c r="DC215" i="12"/>
  <c r="DK215" i="12"/>
  <c r="DS215" i="12"/>
  <c r="EA215" i="12"/>
  <c r="EI215" i="12"/>
  <c r="EQ215" i="12"/>
  <c r="D215" i="12"/>
  <c r="M215" i="12"/>
  <c r="V215" i="12"/>
  <c r="AE215" i="12"/>
  <c r="AN215" i="12"/>
  <c r="AW215" i="12"/>
  <c r="BF215" i="12"/>
  <c r="BP215" i="12"/>
  <c r="BY215" i="12"/>
  <c r="CH215" i="12"/>
  <c r="CQ215" i="12"/>
  <c r="CZ215" i="12"/>
  <c r="DI215" i="12"/>
  <c r="DR215" i="12"/>
  <c r="EB215" i="12"/>
  <c r="EK215" i="12"/>
  <c r="ET215" i="12"/>
  <c r="F215" i="12"/>
  <c r="O215" i="12"/>
  <c r="X215" i="12"/>
  <c r="AG215" i="12"/>
  <c r="AP215" i="12"/>
  <c r="AZ215" i="12"/>
  <c r="BI215" i="12"/>
  <c r="BR215" i="12"/>
  <c r="CA215" i="12"/>
  <c r="CJ215" i="12"/>
  <c r="CS215" i="12"/>
  <c r="DB215" i="12"/>
  <c r="DL215" i="12"/>
  <c r="DU215" i="12"/>
  <c r="ED215" i="12"/>
  <c r="EM215" i="12"/>
  <c r="EV215" i="12"/>
  <c r="EN212" i="12"/>
  <c r="CJ212" i="12"/>
  <c r="AE212" i="12"/>
  <c r="I218" i="12"/>
  <c r="O213" i="12"/>
  <c r="Y213" i="12"/>
  <c r="AI213" i="12"/>
  <c r="AU213" i="12"/>
  <c r="BE213" i="12"/>
  <c r="BO213" i="12"/>
  <c r="CA213" i="12"/>
  <c r="CK213" i="12"/>
  <c r="CU213" i="12"/>
  <c r="DG213" i="12"/>
  <c r="DQ213" i="12"/>
  <c r="EA213" i="12"/>
  <c r="EM213" i="12"/>
  <c r="EW213" i="12"/>
  <c r="I209" i="12"/>
  <c r="Q209" i="12"/>
  <c r="Y209" i="12"/>
  <c r="AG209" i="12"/>
  <c r="AO209" i="12"/>
  <c r="AW209" i="12"/>
  <c r="BE209" i="12"/>
  <c r="BM209" i="12"/>
  <c r="BU209" i="12"/>
  <c r="CC209" i="12"/>
  <c r="CK209" i="12"/>
  <c r="CS209" i="12"/>
  <c r="DA209" i="12"/>
  <c r="DI209" i="12"/>
  <c r="DQ209" i="12"/>
  <c r="DY209" i="12"/>
  <c r="EG209" i="12"/>
  <c r="EO209" i="12"/>
  <c r="EW209" i="12"/>
  <c r="H209" i="12"/>
  <c r="P209" i="12"/>
  <c r="X209" i="12"/>
  <c r="AF209" i="12"/>
  <c r="AN209" i="12"/>
  <c r="AV209" i="12"/>
  <c r="BD209" i="12"/>
  <c r="BL209" i="12"/>
  <c r="BT209" i="12"/>
  <c r="CB209" i="12"/>
  <c r="CJ209" i="12"/>
  <c r="CR209" i="12"/>
  <c r="CZ209" i="12"/>
  <c r="DH209" i="12"/>
  <c r="DP209" i="12"/>
  <c r="DX209" i="12"/>
  <c r="EF209" i="12"/>
  <c r="EN209" i="12"/>
  <c r="EV209" i="12"/>
  <c r="K209" i="12"/>
  <c r="U209" i="12"/>
  <c r="AE209" i="12"/>
  <c r="AQ209" i="12"/>
  <c r="BA209" i="12"/>
  <c r="BK209" i="12"/>
  <c r="BW209" i="12"/>
  <c r="CG209" i="12"/>
  <c r="CQ209" i="12"/>
  <c r="DC209" i="12"/>
  <c r="DM209" i="12"/>
  <c r="DW209" i="12"/>
  <c r="EI209" i="12"/>
  <c r="ES209" i="12"/>
  <c r="L209" i="12"/>
  <c r="V209" i="12"/>
  <c r="AH209" i="12"/>
  <c r="AR209" i="12"/>
  <c r="BB209" i="12"/>
  <c r="BN209" i="12"/>
  <c r="BX209" i="12"/>
  <c r="CH209" i="12"/>
  <c r="CT209" i="12"/>
  <c r="DD209" i="12"/>
  <c r="DN209" i="12"/>
  <c r="DZ209" i="12"/>
  <c r="EJ209" i="12"/>
  <c r="ET209" i="12"/>
  <c r="D209" i="12"/>
  <c r="N209" i="12"/>
  <c r="Z209" i="12"/>
  <c r="AJ209" i="12"/>
  <c r="AT209" i="12"/>
  <c r="BF209" i="12"/>
  <c r="BP209" i="12"/>
  <c r="BZ209" i="12"/>
  <c r="CL209" i="12"/>
  <c r="CV209" i="12"/>
  <c r="DF209" i="12"/>
  <c r="DR209" i="12"/>
  <c r="EB209" i="12"/>
  <c r="EL209" i="12"/>
  <c r="EX209" i="12"/>
  <c r="E209" i="12"/>
  <c r="O209" i="12"/>
  <c r="AA209" i="12"/>
  <c r="AK209" i="12"/>
  <c r="AU209" i="12"/>
  <c r="BG209" i="12"/>
  <c r="BQ209" i="12"/>
  <c r="CA209" i="12"/>
  <c r="CM209" i="12"/>
  <c r="CW209" i="12"/>
  <c r="DG209" i="12"/>
  <c r="DS209" i="12"/>
  <c r="EC209" i="12"/>
  <c r="EM209" i="12"/>
  <c r="G209" i="12"/>
  <c r="S209" i="12"/>
  <c r="AC209" i="12"/>
  <c r="AM209" i="12"/>
  <c r="AY209" i="12"/>
  <c r="BI209" i="12"/>
  <c r="BS209" i="12"/>
  <c r="CE209" i="12"/>
  <c r="CO209" i="12"/>
  <c r="CY209" i="12"/>
  <c r="DK209" i="12"/>
  <c r="DU209" i="12"/>
  <c r="EE209" i="12"/>
  <c r="EQ209" i="12"/>
  <c r="L214" i="12"/>
  <c r="T214" i="12"/>
  <c r="AB214" i="12"/>
  <c r="AJ214" i="12"/>
  <c r="AR214" i="12"/>
  <c r="AZ214" i="12"/>
  <c r="BH214" i="12"/>
  <c r="BP214" i="12"/>
  <c r="BX214" i="12"/>
  <c r="CF214" i="12"/>
  <c r="CN214" i="12"/>
  <c r="CV214" i="12"/>
  <c r="DD214" i="12"/>
  <c r="DL214" i="12"/>
  <c r="DT214" i="12"/>
  <c r="EB214" i="12"/>
  <c r="EJ214" i="12"/>
  <c r="ER214" i="12"/>
  <c r="I214" i="12"/>
  <c r="Q214" i="12"/>
  <c r="Y214" i="12"/>
  <c r="AG214" i="12"/>
  <c r="AO214" i="12"/>
  <c r="AW214" i="12"/>
  <c r="BE214" i="12"/>
  <c r="BM214" i="12"/>
  <c r="BU214" i="12"/>
  <c r="CC214" i="12"/>
  <c r="CK214" i="12"/>
  <c r="EL213" i="12"/>
  <c r="DX213" i="12"/>
  <c r="DI213" i="12"/>
  <c r="CT213" i="12"/>
  <c r="CH213" i="12"/>
  <c r="BS213" i="12"/>
  <c r="BD213" i="12"/>
  <c r="AP213" i="12"/>
  <c r="AA213" i="12"/>
  <c r="N213" i="12"/>
  <c r="M211" i="12"/>
  <c r="Y211" i="12"/>
  <c r="CO211" i="12"/>
  <c r="DA211" i="12"/>
  <c r="EK209" i="12"/>
  <c r="DJ209" i="12"/>
  <c r="CF209" i="12"/>
  <c r="BC209" i="12"/>
  <c r="AB209" i="12"/>
  <c r="EU214" i="12"/>
  <c r="EL214" i="12"/>
  <c r="EC214" i="12"/>
  <c r="DS214" i="12"/>
  <c r="DJ214" i="12"/>
  <c r="DA214" i="12"/>
  <c r="CR214" i="12"/>
  <c r="CH214" i="12"/>
  <c r="BW214" i="12"/>
  <c r="BL214" i="12"/>
  <c r="BB214" i="12"/>
  <c r="AQ214" i="12"/>
  <c r="AF214" i="12"/>
  <c r="V214" i="12"/>
  <c r="K214" i="12"/>
  <c r="EX213" i="12"/>
  <c r="EI213" i="12"/>
  <c r="DW213" i="12"/>
  <c r="DH213" i="12"/>
  <c r="CS213" i="12"/>
  <c r="CE213" i="12"/>
  <c r="BR213" i="12"/>
  <c r="BC213" i="12"/>
  <c r="AO213" i="12"/>
  <c r="Z213" i="12"/>
  <c r="K213" i="12"/>
  <c r="ER211" i="12"/>
  <c r="EF211" i="12"/>
  <c r="DQ211" i="12"/>
  <c r="DB211" i="12"/>
  <c r="CK211" i="12"/>
  <c r="BT211" i="12"/>
  <c r="BD211" i="12"/>
  <c r="AK211" i="12"/>
  <c r="R211" i="12"/>
  <c r="EH209" i="12"/>
  <c r="DE209" i="12"/>
  <c r="CD209" i="12"/>
  <c r="AZ209" i="12"/>
  <c r="W209" i="12"/>
  <c r="CR213" i="12"/>
  <c r="CC213" i="12"/>
  <c r="BN213" i="12"/>
  <c r="BB213" i="12"/>
  <c r="AM213" i="12"/>
  <c r="X213" i="12"/>
  <c r="J213" i="12"/>
  <c r="AG218" i="12"/>
  <c r="Y218" i="12"/>
  <c r="Q218" i="12"/>
  <c r="ES214" i="12"/>
  <c r="EI214" i="12"/>
  <c r="DZ214" i="12"/>
  <c r="DQ214" i="12"/>
  <c r="DH214" i="12"/>
  <c r="CY214" i="12"/>
  <c r="CP214" i="12"/>
  <c r="CE214" i="12"/>
  <c r="BT214" i="12"/>
  <c r="BJ214" i="12"/>
  <c r="AY214" i="12"/>
  <c r="AN214" i="12"/>
  <c r="AD214" i="12"/>
  <c r="S214" i="12"/>
  <c r="H214" i="12"/>
  <c r="EU213" i="12"/>
  <c r="EG213" i="12"/>
  <c r="DR213" i="12"/>
  <c r="DC213" i="12"/>
  <c r="CQ213" i="12"/>
  <c r="CB213" i="12"/>
  <c r="BM213" i="12"/>
  <c r="AY213" i="12"/>
  <c r="AL213" i="12"/>
  <c r="W213" i="12"/>
  <c r="I213" i="12"/>
  <c r="EP211" i="12"/>
  <c r="EA211" i="12"/>
  <c r="DL211" i="12"/>
  <c r="CW211" i="12"/>
  <c r="CF211" i="12"/>
  <c r="BO211" i="12"/>
  <c r="AX211" i="12"/>
  <c r="AH211" i="12"/>
  <c r="L211" i="12"/>
  <c r="H210" i="12"/>
  <c r="P210" i="12"/>
  <c r="X210" i="12"/>
  <c r="AF210" i="12"/>
  <c r="AN210" i="12"/>
  <c r="AV210" i="12"/>
  <c r="BD210" i="12"/>
  <c r="BL210" i="12"/>
  <c r="BT210" i="12"/>
  <c r="CB210" i="12"/>
  <c r="CJ210" i="12"/>
  <c r="CR210" i="12"/>
  <c r="CZ210" i="12"/>
  <c r="DH210" i="12"/>
  <c r="DP210" i="12"/>
  <c r="DX210" i="12"/>
  <c r="EF210" i="12"/>
  <c r="EN210" i="12"/>
  <c r="EV210" i="12"/>
  <c r="G210" i="12"/>
  <c r="O210" i="12"/>
  <c r="W210" i="12"/>
  <c r="AE210" i="12"/>
  <c r="AM210" i="12"/>
  <c r="AU210" i="12"/>
  <c r="BC210" i="12"/>
  <c r="BK210" i="12"/>
  <c r="BS210" i="12"/>
  <c r="CA210" i="12"/>
  <c r="CI210" i="12"/>
  <c r="CQ210" i="12"/>
  <c r="CY210" i="12"/>
  <c r="DG210" i="12"/>
  <c r="DO210" i="12"/>
  <c r="DW210" i="12"/>
  <c r="EE210" i="12"/>
  <c r="EM210" i="12"/>
  <c r="EU210" i="12"/>
  <c r="F210" i="12"/>
  <c r="R210" i="12"/>
  <c r="AB210" i="12"/>
  <c r="AL210" i="12"/>
  <c r="AX210" i="12"/>
  <c r="BH210" i="12"/>
  <c r="BR210" i="12"/>
  <c r="CD210" i="12"/>
  <c r="CN210" i="12"/>
  <c r="CX210" i="12"/>
  <c r="DJ210" i="12"/>
  <c r="DT210" i="12"/>
  <c r="ED210" i="12"/>
  <c r="EP210" i="12"/>
  <c r="I210" i="12"/>
  <c r="S210" i="12"/>
  <c r="AC210" i="12"/>
  <c r="AO210" i="12"/>
  <c r="AY210" i="12"/>
  <c r="BI210" i="12"/>
  <c r="BU210" i="12"/>
  <c r="CE210" i="12"/>
  <c r="CO210" i="12"/>
  <c r="DA210" i="12"/>
  <c r="DK210" i="12"/>
  <c r="DU210" i="12"/>
  <c r="EG210" i="12"/>
  <c r="EQ210" i="12"/>
  <c r="K210" i="12"/>
  <c r="U210" i="12"/>
  <c r="AG210" i="12"/>
  <c r="AQ210" i="12"/>
  <c r="BA210" i="12"/>
  <c r="BM210" i="12"/>
  <c r="BW210" i="12"/>
  <c r="CG210" i="12"/>
  <c r="CS210" i="12"/>
  <c r="DC210" i="12"/>
  <c r="DM210" i="12"/>
  <c r="DY210" i="12"/>
  <c r="EI210" i="12"/>
  <c r="ES210" i="12"/>
  <c r="L210" i="12"/>
  <c r="V210" i="12"/>
  <c r="AH210" i="12"/>
  <c r="AR210" i="12"/>
  <c r="BB210" i="12"/>
  <c r="BN210" i="12"/>
  <c r="BX210" i="12"/>
  <c r="CH210" i="12"/>
  <c r="CT210" i="12"/>
  <c r="DD210" i="12"/>
  <c r="DN210" i="12"/>
  <c r="DZ210" i="12"/>
  <c r="EJ210" i="12"/>
  <c r="ET210" i="12"/>
  <c r="D210" i="12"/>
  <c r="N210" i="12"/>
  <c r="Z210" i="12"/>
  <c r="AJ210" i="12"/>
  <c r="AT210" i="12"/>
  <c r="BF210" i="12"/>
  <c r="BP210" i="12"/>
  <c r="BZ210" i="12"/>
  <c r="CL210" i="12"/>
  <c r="CV210" i="12"/>
  <c r="DF210" i="12"/>
  <c r="DR210" i="12"/>
  <c r="EB210" i="12"/>
  <c r="EL210" i="12"/>
  <c r="EX210" i="12"/>
  <c r="EA209" i="12"/>
  <c r="CX209" i="12"/>
  <c r="BV209" i="12"/>
  <c r="AS209" i="12"/>
  <c r="R209" i="12"/>
  <c r="CM213" i="12"/>
  <c r="BZ213" i="12"/>
  <c r="BL213" i="12"/>
  <c r="AW213" i="12"/>
  <c r="AH213" i="12"/>
  <c r="V213" i="12"/>
  <c r="G213" i="12"/>
  <c r="E213" i="12"/>
  <c r="M213" i="12"/>
  <c r="U213" i="12"/>
  <c r="AC213" i="12"/>
  <c r="AK213" i="12"/>
  <c r="AS213" i="12"/>
  <c r="BA213" i="12"/>
  <c r="BI213" i="12"/>
  <c r="BQ213" i="12"/>
  <c r="BY213" i="12"/>
  <c r="CG213" i="12"/>
  <c r="CO213" i="12"/>
  <c r="CW213" i="12"/>
  <c r="DE213" i="12"/>
  <c r="DM213" i="12"/>
  <c r="DU213" i="12"/>
  <c r="EC213" i="12"/>
  <c r="EK213" i="12"/>
  <c r="ES213" i="12"/>
  <c r="D213" i="12"/>
  <c r="L213" i="12"/>
  <c r="T213" i="12"/>
  <c r="AB213" i="12"/>
  <c r="AJ213" i="12"/>
  <c r="AR213" i="12"/>
  <c r="AZ213" i="12"/>
  <c r="BH213" i="12"/>
  <c r="BP213" i="12"/>
  <c r="BX213" i="12"/>
  <c r="CF213" i="12"/>
  <c r="CN213" i="12"/>
  <c r="CV213" i="12"/>
  <c r="DD213" i="12"/>
  <c r="DL213" i="12"/>
  <c r="DT213" i="12"/>
  <c r="EB213" i="12"/>
  <c r="EJ213" i="12"/>
  <c r="ER213" i="12"/>
  <c r="ES211" i="12"/>
  <c r="EI211" i="12"/>
  <c r="DY211" i="12"/>
  <c r="DM211" i="12"/>
  <c r="DC211" i="12"/>
  <c r="CS211" i="12"/>
  <c r="CG211" i="12"/>
  <c r="BW211" i="12"/>
  <c r="BM211" i="12"/>
  <c r="BA211" i="12"/>
  <c r="AQ211" i="12"/>
  <c r="AG211" i="12"/>
  <c r="U211" i="12"/>
  <c r="K211" i="12"/>
  <c r="J208" i="12"/>
  <c r="R208" i="12"/>
  <c r="Z208" i="12"/>
  <c r="AH208" i="12"/>
  <c r="AP208" i="12"/>
  <c r="AX208" i="12"/>
  <c r="BF208" i="12"/>
  <c r="BN208" i="12"/>
  <c r="BV208" i="12"/>
  <c r="CD208" i="12"/>
  <c r="CL208" i="12"/>
  <c r="CT208" i="12"/>
  <c r="DB208" i="12"/>
  <c r="DJ208" i="12"/>
  <c r="DR208" i="12"/>
  <c r="DZ208" i="12"/>
  <c r="EH208" i="12"/>
  <c r="EP208" i="12"/>
  <c r="EX208" i="12"/>
  <c r="F208" i="12"/>
  <c r="N208" i="12"/>
  <c r="V208" i="12"/>
  <c r="AD208" i="12"/>
  <c r="AL208" i="12"/>
  <c r="AT208" i="12"/>
  <c r="BB208" i="12"/>
  <c r="I208" i="12"/>
  <c r="Q208" i="12"/>
  <c r="Y208" i="12"/>
  <c r="AG208" i="12"/>
  <c r="AO208" i="12"/>
  <c r="AW208" i="12"/>
  <c r="BE208" i="12"/>
  <c r="BM208" i="12"/>
  <c r="BU208" i="12"/>
  <c r="CC208" i="12"/>
  <c r="CK208" i="12"/>
  <c r="CS208" i="12"/>
  <c r="DA208" i="12"/>
  <c r="DI208" i="12"/>
  <c r="DQ208" i="12"/>
  <c r="DY208" i="12"/>
  <c r="EG208" i="12"/>
  <c r="EO208" i="12"/>
  <c r="EW208" i="12"/>
  <c r="EI204" i="12"/>
  <c r="BB204" i="12"/>
  <c r="AA196" i="12"/>
  <c r="BJ196" i="12"/>
  <c r="CN196" i="12"/>
  <c r="DZ196" i="12"/>
  <c r="AM196" i="12"/>
  <c r="BW196" i="12"/>
  <c r="DB196" i="12"/>
  <c r="EL196" i="12"/>
  <c r="BO196" i="12"/>
  <c r="CY196" i="12"/>
  <c r="EI196" i="12"/>
  <c r="AJ196" i="12"/>
  <c r="CE211" i="12"/>
  <c r="BU211" i="12"/>
  <c r="BI211" i="12"/>
  <c r="AY211" i="12"/>
  <c r="AO211" i="12"/>
  <c r="AC211" i="12"/>
  <c r="S211" i="12"/>
  <c r="I211" i="12"/>
  <c r="DN204" i="12"/>
  <c r="AC204" i="12"/>
  <c r="DC204" i="12"/>
  <c r="H204" i="12"/>
  <c r="P204" i="12"/>
  <c r="X204" i="12"/>
  <c r="AF204" i="12"/>
  <c r="AN204" i="12"/>
  <c r="AV204" i="12"/>
  <c r="BD204" i="12"/>
  <c r="BL204" i="12"/>
  <c r="BT204" i="12"/>
  <c r="CB204" i="12"/>
  <c r="CJ204" i="12"/>
  <c r="CR204" i="12"/>
  <c r="CZ204" i="12"/>
  <c r="DH204" i="12"/>
  <c r="DP204" i="12"/>
  <c r="DX204" i="12"/>
  <c r="EF204" i="12"/>
  <c r="EN204" i="12"/>
  <c r="EV204" i="12"/>
  <c r="I204" i="12"/>
  <c r="Q204" i="12"/>
  <c r="Y204" i="12"/>
  <c r="AG204" i="12"/>
  <c r="AO204" i="12"/>
  <c r="AW204" i="12"/>
  <c r="D204" i="12"/>
  <c r="L204" i="12"/>
  <c r="T204" i="12"/>
  <c r="AB204" i="12"/>
  <c r="AJ204" i="12"/>
  <c r="AR204" i="12"/>
  <c r="AZ204" i="12"/>
  <c r="BH204" i="12"/>
  <c r="BP204" i="12"/>
  <c r="BX204" i="12"/>
  <c r="CF204" i="12"/>
  <c r="CN204" i="12"/>
  <c r="CV204" i="12"/>
  <c r="DD204" i="12"/>
  <c r="DL204" i="12"/>
  <c r="DT204" i="12"/>
  <c r="EB204" i="12"/>
  <c r="EJ204" i="12"/>
  <c r="ER204" i="12"/>
  <c r="G204" i="12"/>
  <c r="U204" i="12"/>
  <c r="AH204" i="12"/>
  <c r="AT204" i="12"/>
  <c r="BF204" i="12"/>
  <c r="BQ204" i="12"/>
  <c r="CA204" i="12"/>
  <c r="CL204" i="12"/>
  <c r="CW204" i="12"/>
  <c r="DG204" i="12"/>
  <c r="DR204" i="12"/>
  <c r="EC204" i="12"/>
  <c r="EM204" i="12"/>
  <c r="EX204" i="12"/>
  <c r="J204" i="12"/>
  <c r="V204" i="12"/>
  <c r="AI204" i="12"/>
  <c r="AU204" i="12"/>
  <c r="BG204" i="12"/>
  <c r="BR204" i="12"/>
  <c r="CC204" i="12"/>
  <c r="CM204" i="12"/>
  <c r="CX204" i="12"/>
  <c r="DI204" i="12"/>
  <c r="DS204" i="12"/>
  <c r="ED204" i="12"/>
  <c r="EO204" i="12"/>
  <c r="K204" i="12"/>
  <c r="W204" i="12"/>
  <c r="AK204" i="12"/>
  <c r="AX204" i="12"/>
  <c r="BI204" i="12"/>
  <c r="BS204" i="12"/>
  <c r="CD204" i="12"/>
  <c r="CO204" i="12"/>
  <c r="CY204" i="12"/>
  <c r="DJ204" i="12"/>
  <c r="DU204" i="12"/>
  <c r="EE204" i="12"/>
  <c r="EP204" i="12"/>
  <c r="M204" i="12"/>
  <c r="Z204" i="12"/>
  <c r="AL204" i="12"/>
  <c r="AY204" i="12"/>
  <c r="BJ204" i="12"/>
  <c r="BU204" i="12"/>
  <c r="CE204" i="12"/>
  <c r="CP204" i="12"/>
  <c r="DA204" i="12"/>
  <c r="DK204" i="12"/>
  <c r="DV204" i="12"/>
  <c r="EG204" i="12"/>
  <c r="EQ204" i="12"/>
  <c r="N204" i="12"/>
  <c r="AA204" i="12"/>
  <c r="AM204" i="12"/>
  <c r="BA204" i="12"/>
  <c r="BK204" i="12"/>
  <c r="BV204" i="12"/>
  <c r="CG204" i="12"/>
  <c r="CQ204" i="12"/>
  <c r="DB204" i="12"/>
  <c r="DM204" i="12"/>
  <c r="DW204" i="12"/>
  <c r="EH204" i="12"/>
  <c r="ES204" i="12"/>
  <c r="E204" i="12"/>
  <c r="R204" i="12"/>
  <c r="AD204" i="12"/>
  <c r="AQ204" i="12"/>
  <c r="BC204" i="12"/>
  <c r="BN204" i="12"/>
  <c r="BY204" i="12"/>
  <c r="CI204" i="12"/>
  <c r="CT204" i="12"/>
  <c r="DE204" i="12"/>
  <c r="DO204" i="12"/>
  <c r="DZ204" i="12"/>
  <c r="EK204" i="12"/>
  <c r="EU204" i="12"/>
  <c r="F204" i="12"/>
  <c r="S204" i="12"/>
  <c r="AE204" i="12"/>
  <c r="AS204" i="12"/>
  <c r="BE204" i="12"/>
  <c r="BO204" i="12"/>
  <c r="BZ204" i="12"/>
  <c r="CK204" i="12"/>
  <c r="CU204" i="12"/>
  <c r="DF204" i="12"/>
  <c r="DQ204" i="12"/>
  <c r="EA204" i="12"/>
  <c r="EL204" i="12"/>
  <c r="EW204" i="12"/>
  <c r="D214" i="12"/>
  <c r="EP213" i="12"/>
  <c r="EF213" i="12"/>
  <c r="DV213" i="12"/>
  <c r="DJ213" i="12"/>
  <c r="CZ213" i="12"/>
  <c r="CP213" i="12"/>
  <c r="CD213" i="12"/>
  <c r="BT213" i="12"/>
  <c r="BJ213" i="12"/>
  <c r="AX213" i="12"/>
  <c r="AN213" i="12"/>
  <c r="AD213" i="12"/>
  <c r="R213" i="12"/>
  <c r="H213" i="12"/>
  <c r="EX211" i="12"/>
  <c r="EN211" i="12"/>
  <c r="EB211" i="12"/>
  <c r="DR211" i="12"/>
  <c r="DH211" i="12"/>
  <c r="CV211" i="12"/>
  <c r="CL211" i="12"/>
  <c r="CB211" i="12"/>
  <c r="BP211" i="12"/>
  <c r="BF211" i="12"/>
  <c r="AV211" i="12"/>
  <c r="AJ211" i="12"/>
  <c r="Z211" i="12"/>
  <c r="P211" i="12"/>
  <c r="EM208" i="12"/>
  <c r="EC208" i="12"/>
  <c r="DS208" i="12"/>
  <c r="DG208" i="12"/>
  <c r="CW208" i="12"/>
  <c r="CM208" i="12"/>
  <c r="CA208" i="12"/>
  <c r="BQ208" i="12"/>
  <c r="BG208" i="12"/>
  <c r="AS208" i="12"/>
  <c r="AF208" i="12"/>
  <c r="T208" i="12"/>
  <c r="G208" i="12"/>
  <c r="CH204" i="12"/>
  <c r="G211" i="12"/>
  <c r="O211" i="12"/>
  <c r="W211" i="12"/>
  <c r="AE211" i="12"/>
  <c r="AM211" i="12"/>
  <c r="AU211" i="12"/>
  <c r="BC211" i="12"/>
  <c r="BK211" i="12"/>
  <c r="BS211" i="12"/>
  <c r="CA211" i="12"/>
  <c r="CI211" i="12"/>
  <c r="CQ211" i="12"/>
  <c r="CY211" i="12"/>
  <c r="DG211" i="12"/>
  <c r="DO211" i="12"/>
  <c r="DW211" i="12"/>
  <c r="EE211" i="12"/>
  <c r="EM211" i="12"/>
  <c r="EU211" i="12"/>
  <c r="F211" i="12"/>
  <c r="EZ211" i="12" s="1"/>
  <c r="S210" i="5" s="1"/>
  <c r="N211" i="12"/>
  <c r="V211" i="12"/>
  <c r="AD211" i="12"/>
  <c r="AL211" i="12"/>
  <c r="AT211" i="12"/>
  <c r="BB211" i="12"/>
  <c r="BJ211" i="12"/>
  <c r="BR211" i="12"/>
  <c r="BZ211" i="12"/>
  <c r="CH211" i="12"/>
  <c r="CP211" i="12"/>
  <c r="CX211" i="12"/>
  <c r="DF211" i="12"/>
  <c r="DN211" i="12"/>
  <c r="DV211" i="12"/>
  <c r="ED211" i="12"/>
  <c r="EL211" i="12"/>
  <c r="ET211" i="12"/>
  <c r="BW204" i="12"/>
  <c r="EP206" i="12"/>
  <c r="EG206" i="12"/>
  <c r="DX206" i="12"/>
  <c r="DO206" i="12"/>
  <c r="DE206" i="12"/>
  <c r="CV206" i="12"/>
  <c r="CM206" i="12"/>
  <c r="CD206" i="12"/>
  <c r="BU206" i="12"/>
  <c r="BL206" i="12"/>
  <c r="BC206" i="12"/>
  <c r="AS206" i="12"/>
  <c r="AJ206" i="12"/>
  <c r="AA206" i="12"/>
  <c r="R206" i="12"/>
  <c r="I206" i="12"/>
  <c r="EW205" i="12"/>
  <c r="EN205" i="12"/>
  <c r="ED205" i="12"/>
  <c r="DU205" i="12"/>
  <c r="DL205" i="12"/>
  <c r="DA205" i="12"/>
  <c r="CP205" i="12"/>
  <c r="CF205" i="12"/>
  <c r="BU205" i="12"/>
  <c r="BJ205" i="12"/>
  <c r="AZ205" i="12"/>
  <c r="AO205" i="12"/>
  <c r="AD205" i="12"/>
  <c r="T205" i="12"/>
  <c r="I205" i="12"/>
  <c r="AZ202" i="12"/>
  <c r="AJ202" i="12"/>
  <c r="V202" i="12"/>
  <c r="EX206" i="12"/>
  <c r="EO206" i="12"/>
  <c r="EF206" i="12"/>
  <c r="DW206" i="12"/>
  <c r="DM206" i="12"/>
  <c r="DD206" i="12"/>
  <c r="CU206" i="12"/>
  <c r="CL206" i="12"/>
  <c r="CC206" i="12"/>
  <c r="BT206" i="12"/>
  <c r="BK206" i="12"/>
  <c r="BA206" i="12"/>
  <c r="AR206" i="12"/>
  <c r="AI206" i="12"/>
  <c r="Z206" i="12"/>
  <c r="Q206" i="12"/>
  <c r="H206" i="12"/>
  <c r="DJ205" i="12"/>
  <c r="CZ205" i="12"/>
  <c r="CO205" i="12"/>
  <c r="CD205" i="12"/>
  <c r="BT205" i="12"/>
  <c r="BI205" i="12"/>
  <c r="AX205" i="12"/>
  <c r="AN205" i="12"/>
  <c r="AC205" i="12"/>
  <c r="R205" i="12"/>
  <c r="H205" i="12"/>
  <c r="EV206" i="12"/>
  <c r="EM206" i="12"/>
  <c r="EC206" i="12"/>
  <c r="DT206" i="12"/>
  <c r="DK206" i="12"/>
  <c r="DB206" i="12"/>
  <c r="CS206" i="12"/>
  <c r="CJ206" i="12"/>
  <c r="CA206" i="12"/>
  <c r="BQ206" i="12"/>
  <c r="BH206" i="12"/>
  <c r="AY206" i="12"/>
  <c r="AP206" i="12"/>
  <c r="AG206" i="12"/>
  <c r="X206" i="12"/>
  <c r="O206" i="12"/>
  <c r="ES205" i="12"/>
  <c r="EJ205" i="12"/>
  <c r="EA205" i="12"/>
  <c r="DR205" i="12"/>
  <c r="DH205" i="12"/>
  <c r="CW205" i="12"/>
  <c r="CL205" i="12"/>
  <c r="CB205" i="12"/>
  <c r="BQ205" i="12"/>
  <c r="BF205" i="12"/>
  <c r="AV205" i="12"/>
  <c r="AK205" i="12"/>
  <c r="Z205" i="12"/>
  <c r="P205" i="12"/>
  <c r="E205" i="12"/>
  <c r="H202" i="12"/>
  <c r="P202" i="12"/>
  <c r="X202" i="12"/>
  <c r="AF202" i="12"/>
  <c r="AN202" i="12"/>
  <c r="AV202" i="12"/>
  <c r="BD202" i="12"/>
  <c r="BL202" i="12"/>
  <c r="BT202" i="12"/>
  <c r="CB202" i="12"/>
  <c r="CJ202" i="12"/>
  <c r="CR202" i="12"/>
  <c r="CZ202" i="12"/>
  <c r="DH202" i="12"/>
  <c r="DP202" i="12"/>
  <c r="DX202" i="12"/>
  <c r="EF202" i="12"/>
  <c r="EN202" i="12"/>
  <c r="EV202" i="12"/>
  <c r="J202" i="12"/>
  <c r="S202" i="12"/>
  <c r="AB202" i="12"/>
  <c r="AK202" i="12"/>
  <c r="AT202" i="12"/>
  <c r="BC202" i="12"/>
  <c r="BM202" i="12"/>
  <c r="BV202" i="12"/>
  <c r="CE202" i="12"/>
  <c r="CN202" i="12"/>
  <c r="CW202" i="12"/>
  <c r="DF202" i="12"/>
  <c r="DO202" i="12"/>
  <c r="DY202" i="12"/>
  <c r="EH202" i="12"/>
  <c r="EQ202" i="12"/>
  <c r="K202" i="12"/>
  <c r="T202" i="12"/>
  <c r="AC202" i="12"/>
  <c r="AL202" i="12"/>
  <c r="AU202" i="12"/>
  <c r="BE202" i="12"/>
  <c r="BN202" i="12"/>
  <c r="BW202" i="12"/>
  <c r="CF202" i="12"/>
  <c r="CO202" i="12"/>
  <c r="CX202" i="12"/>
  <c r="DG202" i="12"/>
  <c r="DQ202" i="12"/>
  <c r="DZ202" i="12"/>
  <c r="EI202" i="12"/>
  <c r="ER202" i="12"/>
  <c r="E202" i="12"/>
  <c r="N202" i="12"/>
  <c r="W202" i="12"/>
  <c r="AG202" i="12"/>
  <c r="AP202" i="12"/>
  <c r="AY202" i="12"/>
  <c r="BH202" i="12"/>
  <c r="BQ202" i="12"/>
  <c r="BZ202" i="12"/>
  <c r="CI202" i="12"/>
  <c r="CS202" i="12"/>
  <c r="DB202" i="12"/>
  <c r="DK202" i="12"/>
  <c r="DT202" i="12"/>
  <c r="EC202" i="12"/>
  <c r="EL202" i="12"/>
  <c r="EU202" i="12"/>
  <c r="N205" i="12"/>
  <c r="D205" i="12"/>
  <c r="ES206" i="12"/>
  <c r="EJ206" i="12"/>
  <c r="EA206" i="12"/>
  <c r="DR206" i="12"/>
  <c r="DI206" i="12"/>
  <c r="CZ206" i="12"/>
  <c r="CQ206" i="12"/>
  <c r="CG206" i="12"/>
  <c r="BX206" i="12"/>
  <c r="BO206" i="12"/>
  <c r="BF206" i="12"/>
  <c r="AW206" i="12"/>
  <c r="AN206" i="12"/>
  <c r="AE206" i="12"/>
  <c r="U206" i="12"/>
  <c r="F206" i="12"/>
  <c r="N206" i="12"/>
  <c r="V206" i="12"/>
  <c r="AD206" i="12"/>
  <c r="AL206" i="12"/>
  <c r="AT206" i="12"/>
  <c r="BB206" i="12"/>
  <c r="BJ206" i="12"/>
  <c r="BR206" i="12"/>
  <c r="BZ206" i="12"/>
  <c r="CH206" i="12"/>
  <c r="CP206" i="12"/>
  <c r="CX206" i="12"/>
  <c r="DF206" i="12"/>
  <c r="DN206" i="12"/>
  <c r="DV206" i="12"/>
  <c r="ED206" i="12"/>
  <c r="EL206" i="12"/>
  <c r="ET206" i="12"/>
  <c r="DP205" i="12"/>
  <c r="DE205" i="12"/>
  <c r="CT205" i="12"/>
  <c r="CJ205" i="12"/>
  <c r="BY205" i="12"/>
  <c r="BN205" i="12"/>
  <c r="BD205" i="12"/>
  <c r="AS205" i="12"/>
  <c r="AH205" i="12"/>
  <c r="X205" i="12"/>
  <c r="G205" i="12"/>
  <c r="K205" i="12"/>
  <c r="S205" i="12"/>
  <c r="AA205" i="12"/>
  <c r="AI205" i="12"/>
  <c r="AQ205" i="12"/>
  <c r="AY205" i="12"/>
  <c r="BG205" i="12"/>
  <c r="BO205" i="12"/>
  <c r="BW205" i="12"/>
  <c r="CE205" i="12"/>
  <c r="CM205" i="12"/>
  <c r="CU205" i="12"/>
  <c r="DC205" i="12"/>
  <c r="DK205" i="12"/>
  <c r="AE207" i="12"/>
  <c r="V207" i="12"/>
  <c r="E207" i="12"/>
  <c r="M207" i="12"/>
  <c r="U207" i="12"/>
  <c r="AC207" i="12"/>
  <c r="AK207" i="12"/>
  <c r="AS207" i="12"/>
  <c r="BA207" i="12"/>
  <c r="BI207" i="12"/>
  <c r="BQ207" i="12"/>
  <c r="BY207" i="12"/>
  <c r="CG207" i="12"/>
  <c r="CO207" i="12"/>
  <c r="CW207" i="12"/>
  <c r="DE207" i="12"/>
  <c r="DM207" i="12"/>
  <c r="DU207" i="12"/>
  <c r="EQ206" i="12"/>
  <c r="EH206" i="12"/>
  <c r="DY206" i="12"/>
  <c r="DP206" i="12"/>
  <c r="DG206" i="12"/>
  <c r="CW206" i="12"/>
  <c r="CN206" i="12"/>
  <c r="CE206" i="12"/>
  <c r="BV206" i="12"/>
  <c r="BM206" i="12"/>
  <c r="BD206" i="12"/>
  <c r="AU206" i="12"/>
  <c r="AK206" i="12"/>
  <c r="AB206" i="12"/>
  <c r="S206" i="12"/>
  <c r="J206" i="12"/>
  <c r="EX205" i="12"/>
  <c r="EO205" i="12"/>
  <c r="EF205" i="12"/>
  <c r="DV205" i="12"/>
  <c r="DM205" i="12"/>
  <c r="DB205" i="12"/>
  <c r="CR205" i="12"/>
  <c r="CG205" i="12"/>
  <c r="BV205" i="12"/>
  <c r="BL205" i="12"/>
  <c r="BA205" i="12"/>
  <c r="AP205" i="12"/>
  <c r="AF205" i="12"/>
  <c r="U205" i="12"/>
  <c r="J205" i="12"/>
  <c r="L203" i="12"/>
  <c r="U203" i="12"/>
  <c r="AD203" i="12"/>
  <c r="AN203" i="12"/>
  <c r="AW203" i="12"/>
  <c r="BE203" i="12"/>
  <c r="BM203" i="12"/>
  <c r="BU203" i="12"/>
  <c r="CC203" i="12"/>
  <c r="CK203" i="12"/>
  <c r="CS203" i="12"/>
  <c r="DA203" i="12"/>
  <c r="DI203" i="12"/>
  <c r="DQ203" i="12"/>
  <c r="DY203" i="12"/>
  <c r="EG203" i="12"/>
  <c r="EO203" i="12"/>
  <c r="EW203" i="12"/>
  <c r="D203" i="12"/>
  <c r="M203" i="12"/>
  <c r="V203" i="12"/>
  <c r="AF203" i="12"/>
  <c r="AO203" i="12"/>
  <c r="AX203" i="12"/>
  <c r="BF203" i="12"/>
  <c r="BN203" i="12"/>
  <c r="BV203" i="12"/>
  <c r="CD203" i="12"/>
  <c r="CL203" i="12"/>
  <c r="CT203" i="12"/>
  <c r="DB203" i="12"/>
  <c r="DJ203" i="12"/>
  <c r="DR203" i="12"/>
  <c r="DZ203" i="12"/>
  <c r="EH203" i="12"/>
  <c r="EP203" i="12"/>
  <c r="EX203" i="12"/>
  <c r="H203" i="12"/>
  <c r="Q203" i="12"/>
  <c r="Z203" i="12"/>
  <c r="AI203" i="12"/>
  <c r="AR203" i="12"/>
  <c r="BA203" i="12"/>
  <c r="BI203" i="12"/>
  <c r="BQ203" i="12"/>
  <c r="BY203" i="12"/>
  <c r="CG203" i="12"/>
  <c r="CO203" i="12"/>
  <c r="CW203" i="12"/>
  <c r="DE203" i="12"/>
  <c r="DM203" i="12"/>
  <c r="DU203" i="12"/>
  <c r="EC203" i="12"/>
  <c r="EK203" i="12"/>
  <c r="ES203" i="12"/>
  <c r="CT202" i="12"/>
  <c r="CD202" i="12"/>
  <c r="BP202" i="12"/>
  <c r="BA202" i="12"/>
  <c r="AM202" i="12"/>
  <c r="Y202" i="12"/>
  <c r="I202" i="12"/>
  <c r="G200" i="12"/>
  <c r="O200" i="12"/>
  <c r="W200" i="12"/>
  <c r="AE200" i="12"/>
  <c r="AM200" i="12"/>
  <c r="AU200" i="12"/>
  <c r="BC200" i="12"/>
  <c r="BK200" i="12"/>
  <c r="BS200" i="12"/>
  <c r="CA200" i="12"/>
  <c r="CI200" i="12"/>
  <c r="CQ200" i="12"/>
  <c r="CY200" i="12"/>
  <c r="DG200" i="12"/>
  <c r="DO200" i="12"/>
  <c r="DW200" i="12"/>
  <c r="EE200" i="12"/>
  <c r="EM200" i="12"/>
  <c r="EU200" i="12"/>
  <c r="J200" i="12"/>
  <c r="R200" i="12"/>
  <c r="Z200" i="12"/>
  <c r="AH200" i="12"/>
  <c r="AP200" i="12"/>
  <c r="AX200" i="12"/>
  <c r="BF200" i="12"/>
  <c r="BN200" i="12"/>
  <c r="BV200" i="12"/>
  <c r="CD200" i="12"/>
  <c r="CL200" i="12"/>
  <c r="CT200" i="12"/>
  <c r="DB200" i="12"/>
  <c r="DJ200" i="12"/>
  <c r="DR200" i="12"/>
  <c r="DZ200" i="12"/>
  <c r="EH200" i="12"/>
  <c r="EP200" i="12"/>
  <c r="EX200" i="12"/>
  <c r="D200" i="12"/>
  <c r="N200" i="12"/>
  <c r="Y200" i="12"/>
  <c r="AJ200" i="12"/>
  <c r="AT200" i="12"/>
  <c r="BE200" i="12"/>
  <c r="BP200" i="12"/>
  <c r="BZ200" i="12"/>
  <c r="CK200" i="12"/>
  <c r="CV200" i="12"/>
  <c r="DF200" i="12"/>
  <c r="DQ200" i="12"/>
  <c r="EB200" i="12"/>
  <c r="EL200" i="12"/>
  <c r="EW200" i="12"/>
  <c r="K196" i="12"/>
  <c r="ES201" i="12"/>
  <c r="EJ201" i="12"/>
  <c r="EA201" i="12"/>
  <c r="DR201" i="12"/>
  <c r="DH201" i="12"/>
  <c r="CY201" i="12"/>
  <c r="CP201" i="12"/>
  <c r="CG201" i="12"/>
  <c r="BX201" i="12"/>
  <c r="BO201" i="12"/>
  <c r="BC201" i="12"/>
  <c r="AP201" i="12"/>
  <c r="AC201" i="12"/>
  <c r="R201" i="12"/>
  <c r="X200" i="12"/>
  <c r="L200" i="12"/>
  <c r="F201" i="12"/>
  <c r="N201" i="12"/>
  <c r="V201" i="12"/>
  <c r="AD201" i="12"/>
  <c r="AL201" i="12"/>
  <c r="AT201" i="12"/>
  <c r="BB201" i="12"/>
  <c r="BJ201" i="12"/>
  <c r="I201" i="12"/>
  <c r="Q201" i="12"/>
  <c r="Y201" i="12"/>
  <c r="AG201" i="12"/>
  <c r="AO201" i="12"/>
  <c r="AW201" i="12"/>
  <c r="BE201" i="12"/>
  <c r="BM201" i="12"/>
  <c r="K201" i="12"/>
  <c r="U201" i="12"/>
  <c r="AF201" i="12"/>
  <c r="AQ201" i="12"/>
  <c r="BA201" i="12"/>
  <c r="BL201" i="12"/>
  <c r="BU201" i="12"/>
  <c r="CC201" i="12"/>
  <c r="CK201" i="12"/>
  <c r="CS201" i="12"/>
  <c r="DA201" i="12"/>
  <c r="DI201" i="12"/>
  <c r="DQ201" i="12"/>
  <c r="DY201" i="12"/>
  <c r="EG201" i="12"/>
  <c r="EO201" i="12"/>
  <c r="EW201" i="12"/>
  <c r="I200" i="12"/>
  <c r="EP201" i="12"/>
  <c r="EF201" i="12"/>
  <c r="DW201" i="12"/>
  <c r="DN201" i="12"/>
  <c r="DE201" i="12"/>
  <c r="CV201" i="12"/>
  <c r="CM201" i="12"/>
  <c r="CD201" i="12"/>
  <c r="BT201" i="12"/>
  <c r="BI201" i="12"/>
  <c r="AX201" i="12"/>
  <c r="AK201" i="12"/>
  <c r="Z201" i="12"/>
  <c r="M201" i="12"/>
  <c r="BQ200" i="12"/>
  <c r="BD200" i="12"/>
  <c r="AR200" i="12"/>
  <c r="AF200" i="12"/>
  <c r="T200" i="12"/>
  <c r="H200" i="12"/>
  <c r="EU205" i="12"/>
  <c r="EM205" i="12"/>
  <c r="EE205" i="12"/>
  <c r="DW205" i="12"/>
  <c r="DO205" i="12"/>
  <c r="DG205" i="12"/>
  <c r="CY205" i="12"/>
  <c r="CQ205" i="12"/>
  <c r="CI205" i="12"/>
  <c r="CA205" i="12"/>
  <c r="BS205" i="12"/>
  <c r="BK205" i="12"/>
  <c r="BC205" i="12"/>
  <c r="AU205" i="12"/>
  <c r="AM205" i="12"/>
  <c r="AE205" i="12"/>
  <c r="W205" i="12"/>
  <c r="O205" i="12"/>
  <c r="G203" i="12"/>
  <c r="O203" i="12"/>
  <c r="W203" i="12"/>
  <c r="AE203" i="12"/>
  <c r="AM203" i="12"/>
  <c r="AU203" i="12"/>
  <c r="EX201" i="12"/>
  <c r="EN201" i="12"/>
  <c r="EE201" i="12"/>
  <c r="DV201" i="12"/>
  <c r="DM201" i="12"/>
  <c r="DD201" i="12"/>
  <c r="CU201" i="12"/>
  <c r="CL201" i="12"/>
  <c r="CB201" i="12"/>
  <c r="BS201" i="12"/>
  <c r="BH201" i="12"/>
  <c r="AV201" i="12"/>
  <c r="AJ201" i="12"/>
  <c r="X201" i="12"/>
  <c r="L201" i="12"/>
  <c r="EV200" i="12"/>
  <c r="EJ200" i="12"/>
  <c r="DX200" i="12"/>
  <c r="DL200" i="12"/>
  <c r="CZ200" i="12"/>
  <c r="CN200" i="12"/>
  <c r="CB200" i="12"/>
  <c r="BO200" i="12"/>
  <c r="BB200" i="12"/>
  <c r="AQ200" i="12"/>
  <c r="AD200" i="12"/>
  <c r="S200" i="12"/>
  <c r="F200" i="12"/>
  <c r="EM196" i="12"/>
  <c r="DJ196" i="12"/>
  <c r="BZ196" i="12"/>
  <c r="AP196" i="12"/>
  <c r="H196" i="12"/>
  <c r="P196" i="12"/>
  <c r="X196" i="12"/>
  <c r="AF196" i="12"/>
  <c r="AN196" i="12"/>
  <c r="AV196" i="12"/>
  <c r="BD196" i="12"/>
  <c r="BL196" i="12"/>
  <c r="BT196" i="12"/>
  <c r="CB196" i="12"/>
  <c r="CJ196" i="12"/>
  <c r="CR196" i="12"/>
  <c r="CZ196" i="12"/>
  <c r="DH196" i="12"/>
  <c r="DP196" i="12"/>
  <c r="DX196" i="12"/>
  <c r="EF196" i="12"/>
  <c r="EN196" i="12"/>
  <c r="EV196" i="12"/>
  <c r="I196" i="12"/>
  <c r="Q196" i="12"/>
  <c r="Y196" i="12"/>
  <c r="AG196" i="12"/>
  <c r="AO196" i="12"/>
  <c r="AW196" i="12"/>
  <c r="BE196" i="12"/>
  <c r="BM196" i="12"/>
  <c r="BU196" i="12"/>
  <c r="CC196" i="12"/>
  <c r="CK196" i="12"/>
  <c r="CS196" i="12"/>
  <c r="DA196" i="12"/>
  <c r="DI196" i="12"/>
  <c r="DQ196" i="12"/>
  <c r="DY196" i="12"/>
  <c r="EG196" i="12"/>
  <c r="EO196" i="12"/>
  <c r="EW196" i="12"/>
  <c r="E196" i="12"/>
  <c r="M196" i="12"/>
  <c r="U196" i="12"/>
  <c r="AC196" i="12"/>
  <c r="AK196" i="12"/>
  <c r="AS196" i="12"/>
  <c r="BA196" i="12"/>
  <c r="BI196" i="12"/>
  <c r="BQ196" i="12"/>
  <c r="BY196" i="12"/>
  <c r="CG196" i="12"/>
  <c r="CO196" i="12"/>
  <c r="CW196" i="12"/>
  <c r="DE196" i="12"/>
  <c r="DM196" i="12"/>
  <c r="DU196" i="12"/>
  <c r="EC196" i="12"/>
  <c r="EK196" i="12"/>
  <c r="ES196" i="12"/>
  <c r="D196" i="12"/>
  <c r="R196" i="12"/>
  <c r="AD196" i="12"/>
  <c r="AQ196" i="12"/>
  <c r="BC196" i="12"/>
  <c r="BP196" i="12"/>
  <c r="CD196" i="12"/>
  <c r="CP196" i="12"/>
  <c r="DC196" i="12"/>
  <c r="DO196" i="12"/>
  <c r="EB196" i="12"/>
  <c r="EP196" i="12"/>
  <c r="F196" i="12"/>
  <c r="S196" i="12"/>
  <c r="AE196" i="12"/>
  <c r="AR196" i="12"/>
  <c r="BF196" i="12"/>
  <c r="BR196" i="12"/>
  <c r="CE196" i="12"/>
  <c r="CQ196" i="12"/>
  <c r="DD196" i="12"/>
  <c r="DR196" i="12"/>
  <c r="ED196" i="12"/>
  <c r="EQ196" i="12"/>
  <c r="G196" i="12"/>
  <c r="T196" i="12"/>
  <c r="AH196" i="12"/>
  <c r="AT196" i="12"/>
  <c r="BG196" i="12"/>
  <c r="BS196" i="12"/>
  <c r="CF196" i="12"/>
  <c r="CT196" i="12"/>
  <c r="DF196" i="12"/>
  <c r="DS196" i="12"/>
  <c r="EE196" i="12"/>
  <c r="ER196" i="12"/>
  <c r="J196" i="12"/>
  <c r="V196" i="12"/>
  <c r="AI196" i="12"/>
  <c r="AU196" i="12"/>
  <c r="BH196" i="12"/>
  <c r="BV196" i="12"/>
  <c r="CH196" i="12"/>
  <c r="CU196" i="12"/>
  <c r="DG196" i="12"/>
  <c r="DT196" i="12"/>
  <c r="EH196" i="12"/>
  <c r="ET196" i="12"/>
  <c r="L196" i="12"/>
  <c r="Z196" i="12"/>
  <c r="AL196" i="12"/>
  <c r="AY196" i="12"/>
  <c r="BK196" i="12"/>
  <c r="BX196" i="12"/>
  <c r="CL196" i="12"/>
  <c r="CX196" i="12"/>
  <c r="DK196" i="12"/>
  <c r="DW196" i="12"/>
  <c r="EJ196" i="12"/>
  <c r="EX196" i="12"/>
  <c r="Z199" i="12"/>
  <c r="L199" i="12"/>
  <c r="AJ198" i="12"/>
  <c r="AX197" i="12"/>
  <c r="EA196" i="12"/>
  <c r="CV196" i="12"/>
  <c r="BN196" i="12"/>
  <c r="AB196" i="12"/>
  <c r="G197" i="12"/>
  <c r="O197" i="12"/>
  <c r="W197" i="12"/>
  <c r="AE197" i="12"/>
  <c r="AM197" i="12"/>
  <c r="AU197" i="12"/>
  <c r="BC197" i="12"/>
  <c r="BK197" i="12"/>
  <c r="BS197" i="12"/>
  <c r="CA197" i="12"/>
  <c r="CI197" i="12"/>
  <c r="CQ197" i="12"/>
  <c r="CY197" i="12"/>
  <c r="DG197" i="12"/>
  <c r="DO197" i="12"/>
  <c r="DW197" i="12"/>
  <c r="EE197" i="12"/>
  <c r="EM197" i="12"/>
  <c r="EU197" i="12"/>
  <c r="H197" i="12"/>
  <c r="P197" i="12"/>
  <c r="X197" i="12"/>
  <c r="AF197" i="12"/>
  <c r="AN197" i="12"/>
  <c r="AV197" i="12"/>
  <c r="BD197" i="12"/>
  <c r="BL197" i="12"/>
  <c r="BT197" i="12"/>
  <c r="CB197" i="12"/>
  <c r="CJ197" i="12"/>
  <c r="CR197" i="12"/>
  <c r="CZ197" i="12"/>
  <c r="DH197" i="12"/>
  <c r="DP197" i="12"/>
  <c r="DX197" i="12"/>
  <c r="EF197" i="12"/>
  <c r="EN197" i="12"/>
  <c r="EV197" i="12"/>
  <c r="D197" i="12"/>
  <c r="L197" i="12"/>
  <c r="T197" i="12"/>
  <c r="AB197" i="12"/>
  <c r="AJ197" i="12"/>
  <c r="AR197" i="12"/>
  <c r="AZ197" i="12"/>
  <c r="BH197" i="12"/>
  <c r="BP197" i="12"/>
  <c r="BX197" i="12"/>
  <c r="CF197" i="12"/>
  <c r="CN197" i="12"/>
  <c r="CV197" i="12"/>
  <c r="DD197" i="12"/>
  <c r="DL197" i="12"/>
  <c r="DT197" i="12"/>
  <c r="EB197" i="12"/>
  <c r="EJ197" i="12"/>
  <c r="ER197" i="12"/>
  <c r="E197" i="12"/>
  <c r="R197" i="12"/>
  <c r="AD197" i="12"/>
  <c r="AQ197" i="12"/>
  <c r="BE197" i="12"/>
  <c r="BQ197" i="12"/>
  <c r="CD197" i="12"/>
  <c r="CP197" i="12"/>
  <c r="DC197" i="12"/>
  <c r="DQ197" i="12"/>
  <c r="EC197" i="12"/>
  <c r="EP197" i="12"/>
  <c r="F197" i="12"/>
  <c r="S197" i="12"/>
  <c r="AG197" i="12"/>
  <c r="AS197" i="12"/>
  <c r="BF197" i="12"/>
  <c r="BR197" i="12"/>
  <c r="CE197" i="12"/>
  <c r="CS197" i="12"/>
  <c r="DE197" i="12"/>
  <c r="DR197" i="12"/>
  <c r="ED197" i="12"/>
  <c r="EQ197" i="12"/>
  <c r="I197" i="12"/>
  <c r="U197" i="12"/>
  <c r="AH197" i="12"/>
  <c r="AT197" i="12"/>
  <c r="BG197" i="12"/>
  <c r="BU197" i="12"/>
  <c r="CG197" i="12"/>
  <c r="CT197" i="12"/>
  <c r="J197" i="12"/>
  <c r="V197" i="12"/>
  <c r="AI197" i="12"/>
  <c r="AW197" i="12"/>
  <c r="BI197" i="12"/>
  <c r="BV197" i="12"/>
  <c r="CH197" i="12"/>
  <c r="CU197" i="12"/>
  <c r="DI197" i="12"/>
  <c r="DU197" i="12"/>
  <c r="EH197" i="12"/>
  <c r="ET197" i="12"/>
  <c r="M197" i="12"/>
  <c r="Z197" i="12"/>
  <c r="AL197" i="12"/>
  <c r="AY197" i="12"/>
  <c r="BM197" i="12"/>
  <c r="BY197" i="12"/>
  <c r="CL197" i="12"/>
  <c r="CX197" i="12"/>
  <c r="DK197" i="12"/>
  <c r="DY197" i="12"/>
  <c r="EK197" i="12"/>
  <c r="EX197" i="12"/>
  <c r="DV196" i="12"/>
  <c r="CM196" i="12"/>
  <c r="BB196" i="12"/>
  <c r="W196" i="12"/>
  <c r="W198" i="12"/>
  <c r="AE198" i="12"/>
  <c r="AM198" i="12"/>
  <c r="AU198" i="12"/>
  <c r="BC198" i="12"/>
  <c r="BK198" i="12"/>
  <c r="BS198" i="12"/>
  <c r="CA198" i="12"/>
  <c r="CI198" i="12"/>
  <c r="CQ198" i="12"/>
  <c r="CY198" i="12"/>
  <c r="DG198" i="12"/>
  <c r="DO198" i="12"/>
  <c r="DW198" i="12"/>
  <c r="K198" i="12"/>
  <c r="S198" i="12"/>
  <c r="AA198" i="12"/>
  <c r="AI198" i="12"/>
  <c r="AQ198" i="12"/>
  <c r="AY198" i="12"/>
  <c r="BG198" i="12"/>
  <c r="BO198" i="12"/>
  <c r="BW198" i="12"/>
  <c r="CE198" i="12"/>
  <c r="CM198" i="12"/>
  <c r="CU198" i="12"/>
  <c r="DC198" i="12"/>
  <c r="DK198" i="12"/>
  <c r="DS198" i="12"/>
  <c r="EA198" i="12"/>
  <c r="D198" i="12"/>
  <c r="Q198" i="12"/>
  <c r="AC198" i="12"/>
  <c r="AP198" i="12"/>
  <c r="BD198" i="12"/>
  <c r="BP198" i="12"/>
  <c r="CC198" i="12"/>
  <c r="CO198" i="12"/>
  <c r="DB198" i="12"/>
  <c r="DP198" i="12"/>
  <c r="EB198" i="12"/>
  <c r="EK198" i="12"/>
  <c r="EU198" i="12"/>
  <c r="E198" i="12"/>
  <c r="R198" i="12"/>
  <c r="AF198" i="12"/>
  <c r="AR198" i="12"/>
  <c r="BE198" i="12"/>
  <c r="BQ198" i="12"/>
  <c r="CD198" i="12"/>
  <c r="CR198" i="12"/>
  <c r="DD198" i="12"/>
  <c r="DQ198" i="12"/>
  <c r="EC198" i="12"/>
  <c r="EM198" i="12"/>
  <c r="EV198" i="12"/>
  <c r="I198" i="12"/>
  <c r="U198" i="12"/>
  <c r="AH198" i="12"/>
  <c r="AV198" i="12"/>
  <c r="BH198" i="12"/>
  <c r="BU198" i="12"/>
  <c r="CG198" i="12"/>
  <c r="CT198" i="12"/>
  <c r="DH198" i="12"/>
  <c r="DT198" i="12"/>
  <c r="EF198" i="12"/>
  <c r="EO198" i="12"/>
  <c r="EX198" i="12"/>
  <c r="L198" i="12"/>
  <c r="Y198" i="12"/>
  <c r="AK198" i="12"/>
  <c r="AX198" i="12"/>
  <c r="BL198" i="12"/>
  <c r="BX198" i="12"/>
  <c r="CK198" i="12"/>
  <c r="CW198" i="12"/>
  <c r="DJ198" i="12"/>
  <c r="DX198" i="12"/>
  <c r="EH198" i="12"/>
  <c r="EQ198" i="12"/>
  <c r="DN196" i="12"/>
  <c r="CI196" i="12"/>
  <c r="AZ196" i="12"/>
  <c r="O196" i="12"/>
  <c r="ER199" i="12"/>
  <c r="EF199" i="12"/>
  <c r="DS199" i="12"/>
  <c r="DH199" i="12"/>
  <c r="CU199" i="12"/>
  <c r="CI199" i="12"/>
  <c r="BW199" i="12"/>
  <c r="BK199" i="12"/>
  <c r="AX199" i="12"/>
  <c r="AM199" i="12"/>
  <c r="X199" i="12"/>
  <c r="I199" i="12"/>
  <c r="EP198" i="12"/>
  <c r="DU198" i="12"/>
  <c r="CV198" i="12"/>
  <c r="BV198" i="12"/>
  <c r="AW198" i="12"/>
  <c r="X198" i="12"/>
  <c r="EW197" i="12"/>
  <c r="DV197" i="12"/>
  <c r="CW197" i="12"/>
  <c r="BN197" i="12"/>
  <c r="AC197" i="12"/>
  <c r="EU196" i="12"/>
  <c r="DL196" i="12"/>
  <c r="CA196" i="12"/>
  <c r="AX196" i="12"/>
  <c r="N196" i="12"/>
  <c r="E199" i="12"/>
  <c r="M199" i="12"/>
  <c r="U199" i="12"/>
  <c r="AC199" i="12"/>
  <c r="AK199" i="12"/>
  <c r="AS199" i="12"/>
  <c r="BA199" i="12"/>
  <c r="BI199" i="12"/>
  <c r="BQ199" i="12"/>
  <c r="BY199" i="12"/>
  <c r="CG199" i="12"/>
  <c r="CO199" i="12"/>
  <c r="CW199" i="12"/>
  <c r="DE199" i="12"/>
  <c r="DM199" i="12"/>
  <c r="DU199" i="12"/>
  <c r="EC199" i="12"/>
  <c r="EK199" i="12"/>
  <c r="DV193" i="12"/>
  <c r="CF193" i="12"/>
  <c r="AO193" i="12"/>
  <c r="EQ199" i="12"/>
  <c r="EH199" i="12"/>
  <c r="DY199" i="12"/>
  <c r="DP199" i="12"/>
  <c r="DG199" i="12"/>
  <c r="CX199" i="12"/>
  <c r="CN199" i="12"/>
  <c r="CE199" i="12"/>
  <c r="BV199" i="12"/>
  <c r="BM199" i="12"/>
  <c r="BD199" i="12"/>
  <c r="AU199" i="12"/>
  <c r="AL199" i="12"/>
  <c r="AB199" i="12"/>
  <c r="S199" i="12"/>
  <c r="J199" i="12"/>
  <c r="DL193" i="12"/>
  <c r="BU193" i="12"/>
  <c r="AD193" i="12"/>
  <c r="EX193" i="12"/>
  <c r="DH193" i="12"/>
  <c r="BQ193" i="12"/>
  <c r="Z193" i="12"/>
  <c r="Q199" i="12"/>
  <c r="H199" i="12"/>
  <c r="ER193" i="12"/>
  <c r="DA193" i="12"/>
  <c r="BJ193" i="12"/>
  <c r="R193" i="12"/>
  <c r="EV199" i="12"/>
  <c r="EN199" i="12"/>
  <c r="EE199" i="12"/>
  <c r="DV199" i="12"/>
  <c r="DL199" i="12"/>
  <c r="DC199" i="12"/>
  <c r="CT199" i="12"/>
  <c r="CK199" i="12"/>
  <c r="CB199" i="12"/>
  <c r="BS199" i="12"/>
  <c r="BJ199" i="12"/>
  <c r="AZ199" i="12"/>
  <c r="AQ199" i="12"/>
  <c r="AH199" i="12"/>
  <c r="Y199" i="12"/>
  <c r="P199" i="12"/>
  <c r="G199" i="12"/>
  <c r="EN193" i="12"/>
  <c r="CW193" i="12"/>
  <c r="BF193" i="12"/>
  <c r="I193" i="12"/>
  <c r="Q193" i="12"/>
  <c r="Y193" i="12"/>
  <c r="F193" i="12"/>
  <c r="N193" i="12"/>
  <c r="V193" i="12"/>
  <c r="E193" i="12"/>
  <c r="P193" i="12"/>
  <c r="AA193" i="12"/>
  <c r="AI193" i="12"/>
  <c r="AQ193" i="12"/>
  <c r="AY193" i="12"/>
  <c r="BG193" i="12"/>
  <c r="BO193" i="12"/>
  <c r="BW193" i="12"/>
  <c r="CE193" i="12"/>
  <c r="CM193" i="12"/>
  <c r="CU193" i="12"/>
  <c r="DC193" i="12"/>
  <c r="DK193" i="12"/>
  <c r="DS193" i="12"/>
  <c r="EA193" i="12"/>
  <c r="EI193" i="12"/>
  <c r="EQ193" i="12"/>
  <c r="K193" i="12"/>
  <c r="U193" i="12"/>
  <c r="AE193" i="12"/>
  <c r="AM193" i="12"/>
  <c r="AU193" i="12"/>
  <c r="BC193" i="12"/>
  <c r="BK193" i="12"/>
  <c r="BS193" i="12"/>
  <c r="CA193" i="12"/>
  <c r="CI193" i="12"/>
  <c r="CQ193" i="12"/>
  <c r="CY193" i="12"/>
  <c r="DG193" i="12"/>
  <c r="DO193" i="12"/>
  <c r="DW193" i="12"/>
  <c r="EE193" i="12"/>
  <c r="EM193" i="12"/>
  <c r="EU193" i="12"/>
  <c r="D193" i="12"/>
  <c r="S193" i="12"/>
  <c r="AF193" i="12"/>
  <c r="AP193" i="12"/>
  <c r="BA193" i="12"/>
  <c r="BL193" i="12"/>
  <c r="BV193" i="12"/>
  <c r="CG193" i="12"/>
  <c r="CR193" i="12"/>
  <c r="DB193" i="12"/>
  <c r="DM193" i="12"/>
  <c r="DX193" i="12"/>
  <c r="EH193" i="12"/>
  <c r="ES193" i="12"/>
  <c r="G193" i="12"/>
  <c r="T193" i="12"/>
  <c r="AG193" i="12"/>
  <c r="AR193" i="12"/>
  <c r="BB193" i="12"/>
  <c r="BM193" i="12"/>
  <c r="BX193" i="12"/>
  <c r="CH193" i="12"/>
  <c r="CS193" i="12"/>
  <c r="DD193" i="12"/>
  <c r="DN193" i="12"/>
  <c r="DY193" i="12"/>
  <c r="EJ193" i="12"/>
  <c r="ET193" i="12"/>
  <c r="H193" i="12"/>
  <c r="W193" i="12"/>
  <c r="AH193" i="12"/>
  <c r="AS193" i="12"/>
  <c r="BD193" i="12"/>
  <c r="BN193" i="12"/>
  <c r="BY193" i="12"/>
  <c r="CJ193" i="12"/>
  <c r="CT193" i="12"/>
  <c r="DE193" i="12"/>
  <c r="DP193" i="12"/>
  <c r="DZ193" i="12"/>
  <c r="EK193" i="12"/>
  <c r="EV193" i="12"/>
  <c r="J193" i="12"/>
  <c r="X193" i="12"/>
  <c r="AJ193" i="12"/>
  <c r="AT193" i="12"/>
  <c r="BE193" i="12"/>
  <c r="BP193" i="12"/>
  <c r="BZ193" i="12"/>
  <c r="CK193" i="12"/>
  <c r="CV193" i="12"/>
  <c r="DF193" i="12"/>
  <c r="DQ193" i="12"/>
  <c r="EB193" i="12"/>
  <c r="EL193" i="12"/>
  <c r="EW193" i="12"/>
  <c r="M193" i="12"/>
  <c r="AB193" i="12"/>
  <c r="AL193" i="12"/>
  <c r="AW193" i="12"/>
  <c r="BH193" i="12"/>
  <c r="BR193" i="12"/>
  <c r="CC193" i="12"/>
  <c r="CN193" i="12"/>
  <c r="CX193" i="12"/>
  <c r="DI193" i="12"/>
  <c r="DT193" i="12"/>
  <c r="ED193" i="12"/>
  <c r="EO193" i="12"/>
  <c r="O193" i="12"/>
  <c r="AC193" i="12"/>
  <c r="AN193" i="12"/>
  <c r="AX193" i="12"/>
  <c r="BI193" i="12"/>
  <c r="BT193" i="12"/>
  <c r="CD193" i="12"/>
  <c r="CO193" i="12"/>
  <c r="CZ193" i="12"/>
  <c r="DJ193" i="12"/>
  <c r="DU193" i="12"/>
  <c r="EF193" i="12"/>
  <c r="EP193" i="12"/>
  <c r="ER195" i="12"/>
  <c r="EH195" i="12"/>
  <c r="DW195" i="12"/>
  <c r="DL195" i="12"/>
  <c r="DB195" i="12"/>
  <c r="CQ195" i="12"/>
  <c r="CF195" i="12"/>
  <c r="BV195" i="12"/>
  <c r="BK195" i="12"/>
  <c r="AZ195" i="12"/>
  <c r="AP195" i="12"/>
  <c r="AE195" i="12"/>
  <c r="T195" i="12"/>
  <c r="J195" i="12"/>
  <c r="J194" i="12"/>
  <c r="R194" i="12"/>
  <c r="Z194" i="12"/>
  <c r="AH194" i="12"/>
  <c r="AP194" i="12"/>
  <c r="AX194" i="12"/>
  <c r="BF194" i="12"/>
  <c r="BN194" i="12"/>
  <c r="BV194" i="12"/>
  <c r="CD194" i="12"/>
  <c r="CL194" i="12"/>
  <c r="CT194" i="12"/>
  <c r="DB194" i="12"/>
  <c r="DJ194" i="12"/>
  <c r="DR194" i="12"/>
  <c r="DZ194" i="12"/>
  <c r="EH194" i="12"/>
  <c r="EP194" i="12"/>
  <c r="EX194" i="12"/>
  <c r="F194" i="12"/>
  <c r="N194" i="12"/>
  <c r="V194" i="12"/>
  <c r="AD194" i="12"/>
  <c r="AL194" i="12"/>
  <c r="AT194" i="12"/>
  <c r="BB194" i="12"/>
  <c r="BJ194" i="12"/>
  <c r="BR194" i="12"/>
  <c r="BZ194" i="12"/>
  <c r="CH194" i="12"/>
  <c r="CP194" i="12"/>
  <c r="CX194" i="12"/>
  <c r="DF194" i="12"/>
  <c r="DN194" i="12"/>
  <c r="DV194" i="12"/>
  <c r="ED194" i="12"/>
  <c r="EL194" i="12"/>
  <c r="ET194" i="12"/>
  <c r="O198" i="12"/>
  <c r="G198" i="12"/>
  <c r="EX195" i="12"/>
  <c r="EM195" i="12"/>
  <c r="EB195" i="12"/>
  <c r="DR195" i="12"/>
  <c r="DG195" i="12"/>
  <c r="CV195" i="12"/>
  <c r="CL195" i="12"/>
  <c r="CA195" i="12"/>
  <c r="BP195" i="12"/>
  <c r="BF195" i="12"/>
  <c r="AU195" i="12"/>
  <c r="AJ195" i="12"/>
  <c r="Z195" i="12"/>
  <c r="O195" i="12"/>
  <c r="D195" i="12"/>
  <c r="S194" i="12"/>
  <c r="H194" i="12"/>
  <c r="ET198" i="12"/>
  <c r="EL198" i="12"/>
  <c r="ED198" i="12"/>
  <c r="DV198" i="12"/>
  <c r="DN198" i="12"/>
  <c r="DF198" i="12"/>
  <c r="CX198" i="12"/>
  <c r="CP198" i="12"/>
  <c r="CH198" i="12"/>
  <c r="BZ198" i="12"/>
  <c r="BR198" i="12"/>
  <c r="BJ198" i="12"/>
  <c r="BB198" i="12"/>
  <c r="AT198" i="12"/>
  <c r="AL198" i="12"/>
  <c r="AD198" i="12"/>
  <c r="V198" i="12"/>
  <c r="N198" i="12"/>
  <c r="EV195" i="12"/>
  <c r="EL195" i="12"/>
  <c r="EA195" i="12"/>
  <c r="DP195" i="12"/>
  <c r="DF195" i="12"/>
  <c r="CU195" i="12"/>
  <c r="CJ195" i="12"/>
  <c r="BZ195" i="12"/>
  <c r="BO195" i="12"/>
  <c r="BD195" i="12"/>
  <c r="AT195" i="12"/>
  <c r="AI195" i="12"/>
  <c r="X195" i="12"/>
  <c r="I195" i="12"/>
  <c r="Q195" i="12"/>
  <c r="Y195" i="12"/>
  <c r="AG195" i="12"/>
  <c r="AO195" i="12"/>
  <c r="AW195" i="12"/>
  <c r="BE195" i="12"/>
  <c r="BM195" i="12"/>
  <c r="BU195" i="12"/>
  <c r="CC195" i="12"/>
  <c r="CK195" i="12"/>
  <c r="CS195" i="12"/>
  <c r="DA195" i="12"/>
  <c r="DI195" i="12"/>
  <c r="DQ195" i="12"/>
  <c r="DY195" i="12"/>
  <c r="EG195" i="12"/>
  <c r="EO195" i="12"/>
  <c r="EW195" i="12"/>
  <c r="E195" i="12"/>
  <c r="M195" i="12"/>
  <c r="U195" i="12"/>
  <c r="AC195" i="12"/>
  <c r="AK195" i="12"/>
  <c r="AS195" i="12"/>
  <c r="BA195" i="12"/>
  <c r="BI195" i="12"/>
  <c r="BQ195" i="12"/>
  <c r="BY195" i="12"/>
  <c r="CG195" i="12"/>
  <c r="CO195" i="12"/>
  <c r="CW195" i="12"/>
  <c r="DE195" i="12"/>
  <c r="DM195" i="12"/>
  <c r="DU195" i="12"/>
  <c r="EC195" i="12"/>
  <c r="EK195" i="12"/>
  <c r="ES195" i="12"/>
  <c r="EO194" i="12"/>
  <c r="EE194" i="12"/>
  <c r="DT194" i="12"/>
  <c r="DI194" i="12"/>
  <c r="CY194" i="12"/>
  <c r="CN194" i="12"/>
  <c r="CC194" i="12"/>
  <c r="BS194" i="12"/>
  <c r="BH194" i="12"/>
  <c r="AW194" i="12"/>
  <c r="AM194" i="12"/>
  <c r="AB194" i="12"/>
  <c r="Q194" i="12"/>
  <c r="G194" i="12"/>
  <c r="EW192" i="12"/>
  <c r="EL192" i="12"/>
  <c r="EB192" i="12"/>
  <c r="DQ192" i="12"/>
  <c r="DF192" i="12"/>
  <c r="CV192" i="12"/>
  <c r="CK192" i="12"/>
  <c r="BZ192" i="12"/>
  <c r="BP192" i="12"/>
  <c r="BE192" i="12"/>
  <c r="AT192" i="12"/>
  <c r="AJ192" i="12"/>
  <c r="Y192" i="12"/>
  <c r="N192" i="12"/>
  <c r="EV190" i="12"/>
  <c r="DZ190" i="12"/>
  <c r="DF190" i="12"/>
  <c r="CJ190" i="12"/>
  <c r="BN190" i="12"/>
  <c r="AT190" i="12"/>
  <c r="D190" i="12"/>
  <c r="EG189" i="12"/>
  <c r="DK189" i="12"/>
  <c r="CN189" i="12"/>
  <c r="BO189" i="12"/>
  <c r="AP189" i="12"/>
  <c r="S189" i="12"/>
  <c r="J192" i="12"/>
  <c r="R192" i="12"/>
  <c r="Z192" i="12"/>
  <c r="AH192" i="12"/>
  <c r="AP192" i="12"/>
  <c r="AX192" i="12"/>
  <c r="BF192" i="12"/>
  <c r="BN192" i="12"/>
  <c r="BV192" i="12"/>
  <c r="CD192" i="12"/>
  <c r="CL192" i="12"/>
  <c r="CT192" i="12"/>
  <c r="DB192" i="12"/>
  <c r="DJ192" i="12"/>
  <c r="DR192" i="12"/>
  <c r="DZ192" i="12"/>
  <c r="EH192" i="12"/>
  <c r="EP192" i="12"/>
  <c r="EX192" i="12"/>
  <c r="G192" i="12"/>
  <c r="O192" i="12"/>
  <c r="W192" i="12"/>
  <c r="AE192" i="12"/>
  <c r="AM192" i="12"/>
  <c r="AU192" i="12"/>
  <c r="BC192" i="12"/>
  <c r="BK192" i="12"/>
  <c r="BS192" i="12"/>
  <c r="CA192" i="12"/>
  <c r="CI192" i="12"/>
  <c r="CQ192" i="12"/>
  <c r="CY192" i="12"/>
  <c r="DG192" i="12"/>
  <c r="DO192" i="12"/>
  <c r="DW192" i="12"/>
  <c r="EE192" i="12"/>
  <c r="EM192" i="12"/>
  <c r="EU192" i="12"/>
  <c r="K190" i="12"/>
  <c r="S190" i="12"/>
  <c r="AA190" i="12"/>
  <c r="AI190" i="12"/>
  <c r="AQ190" i="12"/>
  <c r="AY190" i="12"/>
  <c r="BG190" i="12"/>
  <c r="BO190" i="12"/>
  <c r="BW190" i="12"/>
  <c r="CE190" i="12"/>
  <c r="CM190" i="12"/>
  <c r="CU190" i="12"/>
  <c r="DC190" i="12"/>
  <c r="DK190" i="12"/>
  <c r="DS190" i="12"/>
  <c r="EA190" i="12"/>
  <c r="EI190" i="12"/>
  <c r="EQ190" i="12"/>
  <c r="U190" i="12"/>
  <c r="AC190" i="12"/>
  <c r="AK190" i="12"/>
  <c r="AS190" i="12"/>
  <c r="BA190" i="12"/>
  <c r="BI190" i="12"/>
  <c r="BQ190" i="12"/>
  <c r="BY190" i="12"/>
  <c r="CG190" i="12"/>
  <c r="CO190" i="12"/>
  <c r="CW190" i="12"/>
  <c r="DE190" i="12"/>
  <c r="DM190" i="12"/>
  <c r="DU190" i="12"/>
  <c r="EC190" i="12"/>
  <c r="EK190" i="12"/>
  <c r="ES190" i="12"/>
  <c r="G190" i="12"/>
  <c r="O190" i="12"/>
  <c r="W190" i="12"/>
  <c r="AE190" i="12"/>
  <c r="AM190" i="12"/>
  <c r="AU190" i="12"/>
  <c r="BC190" i="12"/>
  <c r="BK190" i="12"/>
  <c r="BS190" i="12"/>
  <c r="CA190" i="12"/>
  <c r="CI190" i="12"/>
  <c r="CQ190" i="12"/>
  <c r="CY190" i="12"/>
  <c r="DG190" i="12"/>
  <c r="DO190" i="12"/>
  <c r="DW190" i="12"/>
  <c r="EE190" i="12"/>
  <c r="EM190" i="12"/>
  <c r="EU190" i="12"/>
  <c r="EE189" i="12"/>
  <c r="DI189" i="12"/>
  <c r="CJ189" i="12"/>
  <c r="BM189" i="12"/>
  <c r="AN189" i="12"/>
  <c r="N189" i="12"/>
  <c r="AK189" i="12"/>
  <c r="L189" i="12"/>
  <c r="EU189" i="12"/>
  <c r="DY189" i="12"/>
  <c r="DB189" i="12"/>
  <c r="CE189" i="12"/>
  <c r="BF189" i="12"/>
  <c r="AG189" i="12"/>
  <c r="J189" i="12"/>
  <c r="ER192" i="12"/>
  <c r="EG192" i="12"/>
  <c r="DV192" i="12"/>
  <c r="DL192" i="12"/>
  <c r="DA192" i="12"/>
  <c r="CP192" i="12"/>
  <c r="CF192" i="12"/>
  <c r="BU192" i="12"/>
  <c r="BJ192" i="12"/>
  <c r="AZ192" i="12"/>
  <c r="AO192" i="12"/>
  <c r="AD192" i="12"/>
  <c r="T192" i="12"/>
  <c r="I192" i="12"/>
  <c r="EL190" i="12"/>
  <c r="DP190" i="12"/>
  <c r="CT190" i="12"/>
  <c r="BZ190" i="12"/>
  <c r="BD190" i="12"/>
  <c r="AH190" i="12"/>
  <c r="N190" i="12"/>
  <c r="EQ189" i="12"/>
  <c r="DW189" i="12"/>
  <c r="CZ189" i="12"/>
  <c r="BZ189" i="12"/>
  <c r="BD189" i="12"/>
  <c r="AD189" i="12"/>
  <c r="G189" i="12"/>
  <c r="O189" i="12"/>
  <c r="W189" i="12"/>
  <c r="AE189" i="12"/>
  <c r="AM189" i="12"/>
  <c r="AU189" i="12"/>
  <c r="BC189" i="12"/>
  <c r="BK189" i="12"/>
  <c r="BS189" i="12"/>
  <c r="CA189" i="12"/>
  <c r="CI189" i="12"/>
  <c r="CQ189" i="12"/>
  <c r="CY189" i="12"/>
  <c r="DG189" i="12"/>
  <c r="F189" i="12"/>
  <c r="P189" i="12"/>
  <c r="Y189" i="12"/>
  <c r="AH189" i="12"/>
  <c r="AQ189" i="12"/>
  <c r="AZ189" i="12"/>
  <c r="BI189" i="12"/>
  <c r="BR189" i="12"/>
  <c r="CB189" i="12"/>
  <c r="CK189" i="12"/>
  <c r="CT189" i="12"/>
  <c r="DC189" i="12"/>
  <c r="DL189" i="12"/>
  <c r="DT189" i="12"/>
  <c r="EB189" i="12"/>
  <c r="EJ189" i="12"/>
  <c r="ER189" i="12"/>
  <c r="H189" i="12"/>
  <c r="Q189" i="12"/>
  <c r="Z189" i="12"/>
  <c r="AI189" i="12"/>
  <c r="AR189" i="12"/>
  <c r="BA189" i="12"/>
  <c r="BJ189" i="12"/>
  <c r="BT189" i="12"/>
  <c r="CC189" i="12"/>
  <c r="CL189" i="12"/>
  <c r="CU189" i="12"/>
  <c r="DD189" i="12"/>
  <c r="DM189" i="12"/>
  <c r="DU189" i="12"/>
  <c r="EC189" i="12"/>
  <c r="EK189" i="12"/>
  <c r="ES189" i="12"/>
  <c r="I189" i="12"/>
  <c r="R189" i="12"/>
  <c r="AA189" i="12"/>
  <c r="AJ189" i="12"/>
  <c r="AS189" i="12"/>
  <c r="BB189" i="12"/>
  <c r="BL189" i="12"/>
  <c r="BU189" i="12"/>
  <c r="CD189" i="12"/>
  <c r="CM189" i="12"/>
  <c r="CV189" i="12"/>
  <c r="DE189" i="12"/>
  <c r="DN189" i="12"/>
  <c r="DV189" i="12"/>
  <c r="ED189" i="12"/>
  <c r="EL189" i="12"/>
  <c r="ET189" i="12"/>
  <c r="K189" i="12"/>
  <c r="T189" i="12"/>
  <c r="AC189" i="12"/>
  <c r="AL189" i="12"/>
  <c r="AV189" i="12"/>
  <c r="BE189" i="12"/>
  <c r="BN189" i="12"/>
  <c r="BW189" i="12"/>
  <c r="CF189" i="12"/>
  <c r="CO189" i="12"/>
  <c r="CX189" i="12"/>
  <c r="DH189" i="12"/>
  <c r="DP189" i="12"/>
  <c r="DX189" i="12"/>
  <c r="EF189" i="12"/>
  <c r="EN189" i="12"/>
  <c r="EV189" i="12"/>
  <c r="D189" i="12"/>
  <c r="M189" i="12"/>
  <c r="V189" i="12"/>
  <c r="AF189" i="12"/>
  <c r="AO189" i="12"/>
  <c r="AX189" i="12"/>
  <c r="BG189" i="12"/>
  <c r="BP189" i="12"/>
  <c r="BY189" i="12"/>
  <c r="CH189" i="12"/>
  <c r="CR189" i="12"/>
  <c r="DA189" i="12"/>
  <c r="DJ189" i="12"/>
  <c r="DR189" i="12"/>
  <c r="DZ189" i="12"/>
  <c r="EH189" i="12"/>
  <c r="EP189" i="12"/>
  <c r="EX189" i="12"/>
  <c r="EV191" i="12"/>
  <c r="EN191" i="12"/>
  <c r="EF191" i="12"/>
  <c r="DX191" i="12"/>
  <c r="DP191" i="12"/>
  <c r="DH191" i="12"/>
  <c r="CZ191" i="12"/>
  <c r="CR191" i="12"/>
  <c r="CJ191" i="12"/>
  <c r="CB191" i="12"/>
  <c r="BT191" i="12"/>
  <c r="BL191" i="12"/>
  <c r="BD191" i="12"/>
  <c r="AV191" i="12"/>
  <c r="AN191" i="12"/>
  <c r="AF191" i="12"/>
  <c r="X191" i="12"/>
  <c r="P191" i="12"/>
  <c r="EW190" i="12"/>
  <c r="EO190" i="12"/>
  <c r="EG190" i="12"/>
  <c r="DY190" i="12"/>
  <c r="DQ190" i="12"/>
  <c r="DI190" i="12"/>
  <c r="DA190" i="12"/>
  <c r="CS190" i="12"/>
  <c r="CK190" i="12"/>
  <c r="CC190" i="12"/>
  <c r="BU190" i="12"/>
  <c r="BM190" i="12"/>
  <c r="BE190" i="12"/>
  <c r="AW190" i="12"/>
  <c r="AO190" i="12"/>
  <c r="AG190" i="12"/>
  <c r="Y190" i="12"/>
  <c r="Q190" i="12"/>
  <c r="I190" i="12"/>
  <c r="EN186" i="12"/>
  <c r="DS186" i="12"/>
  <c r="CY186" i="12"/>
  <c r="CB186" i="12"/>
  <c r="BG186" i="12"/>
  <c r="AM186" i="12"/>
  <c r="P186" i="12"/>
  <c r="M190" i="12"/>
  <c r="E190" i="12"/>
  <c r="BT187" i="12"/>
  <c r="CB187" i="12"/>
  <c r="CJ187" i="12"/>
  <c r="CR187" i="12"/>
  <c r="CZ187" i="12"/>
  <c r="DH187" i="12"/>
  <c r="DP187" i="12"/>
  <c r="DX187" i="12"/>
  <c r="EF187" i="12"/>
  <c r="EN187" i="12"/>
  <c r="EV187" i="12"/>
  <c r="CC187" i="12"/>
  <c r="CK187" i="12"/>
  <c r="CS187" i="12"/>
  <c r="DA187" i="12"/>
  <c r="DI187" i="12"/>
  <c r="DQ187" i="12"/>
  <c r="DY187" i="12"/>
  <c r="EG187" i="12"/>
  <c r="EO187" i="12"/>
  <c r="EW187" i="12"/>
  <c r="K187" i="12"/>
  <c r="S187" i="12"/>
  <c r="AA187" i="12"/>
  <c r="AI187" i="12"/>
  <c r="AQ187" i="12"/>
  <c r="AY187" i="12"/>
  <c r="BG187" i="12"/>
  <c r="BO187" i="12"/>
  <c r="BW187" i="12"/>
  <c r="CE187" i="12"/>
  <c r="CM187" i="12"/>
  <c r="CU187" i="12"/>
  <c r="DC187" i="12"/>
  <c r="DK187" i="12"/>
  <c r="DS187" i="12"/>
  <c r="EA187" i="12"/>
  <c r="EI187" i="12"/>
  <c r="EQ187" i="12"/>
  <c r="BP187" i="12"/>
  <c r="BX187" i="12"/>
  <c r="CF187" i="12"/>
  <c r="CN187" i="12"/>
  <c r="CV187" i="12"/>
  <c r="DD187" i="12"/>
  <c r="DL187" i="12"/>
  <c r="DT187" i="12"/>
  <c r="EB187" i="12"/>
  <c r="EJ187" i="12"/>
  <c r="ER187" i="12"/>
  <c r="E187" i="12"/>
  <c r="M187" i="12"/>
  <c r="U187" i="12"/>
  <c r="AC187" i="12"/>
  <c r="AK187" i="12"/>
  <c r="AS187" i="12"/>
  <c r="BA187" i="12"/>
  <c r="BI187" i="12"/>
  <c r="BQ187" i="12"/>
  <c r="BY187" i="12"/>
  <c r="CG187" i="12"/>
  <c r="CO187" i="12"/>
  <c r="CW187" i="12"/>
  <c r="DE187" i="12"/>
  <c r="DM187" i="12"/>
  <c r="DU187" i="12"/>
  <c r="EC187" i="12"/>
  <c r="EK187" i="12"/>
  <c r="ES187" i="12"/>
  <c r="EE186" i="12"/>
  <c r="DH186" i="12"/>
  <c r="CM186" i="12"/>
  <c r="BS186" i="12"/>
  <c r="AV186" i="12"/>
  <c r="AA186" i="12"/>
  <c r="EQ191" i="12"/>
  <c r="EI191" i="12"/>
  <c r="EA191" i="12"/>
  <c r="DS191" i="12"/>
  <c r="DK191" i="12"/>
  <c r="DC191" i="12"/>
  <c r="CU191" i="12"/>
  <c r="CM191" i="12"/>
  <c r="CE191" i="12"/>
  <c r="BW191" i="12"/>
  <c r="BO191" i="12"/>
  <c r="BG191" i="12"/>
  <c r="AY191" i="12"/>
  <c r="AQ191" i="12"/>
  <c r="AI191" i="12"/>
  <c r="AA191" i="12"/>
  <c r="S191" i="12"/>
  <c r="ER190" i="12"/>
  <c r="EJ190" i="12"/>
  <c r="EB190" i="12"/>
  <c r="DT190" i="12"/>
  <c r="DL190" i="12"/>
  <c r="DD190" i="12"/>
  <c r="CV190" i="12"/>
  <c r="CN190" i="12"/>
  <c r="CF190" i="12"/>
  <c r="BX190" i="12"/>
  <c r="BP190" i="12"/>
  <c r="BH190" i="12"/>
  <c r="AZ190" i="12"/>
  <c r="AR190" i="12"/>
  <c r="AJ190" i="12"/>
  <c r="AB190" i="12"/>
  <c r="T190" i="12"/>
  <c r="L190" i="12"/>
  <c r="I186" i="12"/>
  <c r="Q186" i="12"/>
  <c r="Y186" i="12"/>
  <c r="AG186" i="12"/>
  <c r="AO186" i="12"/>
  <c r="AW186" i="12"/>
  <c r="BE186" i="12"/>
  <c r="BM186" i="12"/>
  <c r="BU186" i="12"/>
  <c r="CC186" i="12"/>
  <c r="CK186" i="12"/>
  <c r="CS186" i="12"/>
  <c r="DA186" i="12"/>
  <c r="DI186" i="12"/>
  <c r="DQ186" i="12"/>
  <c r="DY186" i="12"/>
  <c r="EG186" i="12"/>
  <c r="EO186" i="12"/>
  <c r="EW186" i="12"/>
  <c r="J186" i="12"/>
  <c r="R186" i="12"/>
  <c r="Z186" i="12"/>
  <c r="AH186" i="12"/>
  <c r="AP186" i="12"/>
  <c r="AX186" i="12"/>
  <c r="BF186" i="12"/>
  <c r="BN186" i="12"/>
  <c r="BV186" i="12"/>
  <c r="CD186" i="12"/>
  <c r="CL186" i="12"/>
  <c r="CT186" i="12"/>
  <c r="DB186" i="12"/>
  <c r="DJ186" i="12"/>
  <c r="DR186" i="12"/>
  <c r="DZ186" i="12"/>
  <c r="EH186" i="12"/>
  <c r="EP186" i="12"/>
  <c r="EX186" i="12"/>
  <c r="D186" i="12"/>
  <c r="L186" i="12"/>
  <c r="T186" i="12"/>
  <c r="AB186" i="12"/>
  <c r="AJ186" i="12"/>
  <c r="AR186" i="12"/>
  <c r="AZ186" i="12"/>
  <c r="BH186" i="12"/>
  <c r="BP186" i="12"/>
  <c r="BX186" i="12"/>
  <c r="CF186" i="12"/>
  <c r="CN186" i="12"/>
  <c r="CV186" i="12"/>
  <c r="DD186" i="12"/>
  <c r="DL186" i="12"/>
  <c r="DT186" i="12"/>
  <c r="EB186" i="12"/>
  <c r="EJ186" i="12"/>
  <c r="ER186" i="12"/>
  <c r="E186" i="12"/>
  <c r="M186" i="12"/>
  <c r="U186" i="12"/>
  <c r="AC186" i="12"/>
  <c r="AK186" i="12"/>
  <c r="AS186" i="12"/>
  <c r="BA186" i="12"/>
  <c r="BI186" i="12"/>
  <c r="BQ186" i="12"/>
  <c r="BY186" i="12"/>
  <c r="CG186" i="12"/>
  <c r="CO186" i="12"/>
  <c r="CW186" i="12"/>
  <c r="DE186" i="12"/>
  <c r="DM186" i="12"/>
  <c r="DU186" i="12"/>
  <c r="EC186" i="12"/>
  <c r="EK186" i="12"/>
  <c r="ES186" i="12"/>
  <c r="F186" i="12"/>
  <c r="N186" i="12"/>
  <c r="V186" i="12"/>
  <c r="AD186" i="12"/>
  <c r="AL186" i="12"/>
  <c r="AT186" i="12"/>
  <c r="BB186" i="12"/>
  <c r="BJ186" i="12"/>
  <c r="BR186" i="12"/>
  <c r="BZ186" i="12"/>
  <c r="CH186" i="12"/>
  <c r="CP186" i="12"/>
  <c r="CX186" i="12"/>
  <c r="DF186" i="12"/>
  <c r="DN186" i="12"/>
  <c r="DV186" i="12"/>
  <c r="ED186" i="12"/>
  <c r="EL186" i="12"/>
  <c r="ET186" i="12"/>
  <c r="BK185" i="12"/>
  <c r="BC185" i="12"/>
  <c r="AU185" i="12"/>
  <c r="AM185" i="12"/>
  <c r="AE185" i="12"/>
  <c r="W185" i="12"/>
  <c r="O185" i="12"/>
  <c r="EV184" i="12"/>
  <c r="EN184" i="12"/>
  <c r="EF184" i="12"/>
  <c r="DX184" i="12"/>
  <c r="DP184" i="12"/>
  <c r="DH184" i="12"/>
  <c r="CZ184" i="12"/>
  <c r="CR184" i="12"/>
  <c r="CJ184" i="12"/>
  <c r="CB184" i="12"/>
  <c r="BT184" i="12"/>
  <c r="BL184" i="12"/>
  <c r="BD184" i="12"/>
  <c r="AV184" i="12"/>
  <c r="AN184" i="12"/>
  <c r="AF184" i="12"/>
  <c r="X184" i="12"/>
  <c r="P184" i="12"/>
  <c r="H184" i="12"/>
  <c r="AY188" i="12"/>
  <c r="AQ188" i="12"/>
  <c r="AI188" i="12"/>
  <c r="AA188" i="12"/>
  <c r="S188" i="12"/>
  <c r="K188" i="12"/>
  <c r="BH187" i="12"/>
  <c r="AZ187" i="12"/>
  <c r="AR187" i="12"/>
  <c r="AJ187" i="12"/>
  <c r="AB187" i="12"/>
  <c r="T187" i="12"/>
  <c r="L187" i="12"/>
  <c r="D187" i="12"/>
  <c r="EU184" i="12"/>
  <c r="EM184" i="12"/>
  <c r="EE184" i="12"/>
  <c r="DW184" i="12"/>
  <c r="DO184" i="12"/>
  <c r="DG184" i="12"/>
  <c r="CY184" i="12"/>
  <c r="CQ184" i="12"/>
  <c r="CI184" i="12"/>
  <c r="CA184" i="12"/>
  <c r="BS184" i="12"/>
  <c r="BK184" i="12"/>
  <c r="BC184" i="12"/>
  <c r="AU184" i="12"/>
  <c r="AM184" i="12"/>
  <c r="AE184" i="12"/>
  <c r="W184" i="12"/>
  <c r="O184" i="12"/>
  <c r="G184" i="12"/>
  <c r="ET184" i="12"/>
  <c r="EL184" i="12"/>
  <c r="ED184" i="12"/>
  <c r="DV184" i="12"/>
  <c r="DN184" i="12"/>
  <c r="DF184" i="12"/>
  <c r="CX184" i="12"/>
  <c r="CP184" i="12"/>
  <c r="CH184" i="12"/>
  <c r="BZ184" i="12"/>
  <c r="BR184" i="12"/>
  <c r="BJ184" i="12"/>
  <c r="BB184" i="12"/>
  <c r="AT184" i="12"/>
  <c r="AL184" i="12"/>
  <c r="AD184" i="12"/>
  <c r="V184" i="12"/>
  <c r="N184" i="12"/>
  <c r="F184" i="12"/>
  <c r="E184" i="12"/>
  <c r="CR188" i="12"/>
  <c r="CJ188" i="12"/>
  <c r="CB188" i="12"/>
  <c r="BT188" i="12"/>
  <c r="BL188" i="12"/>
  <c r="BD188" i="12"/>
  <c r="AV188" i="12"/>
  <c r="AN188" i="12"/>
  <c r="AF188" i="12"/>
  <c r="X188" i="12"/>
  <c r="P188" i="12"/>
  <c r="H188" i="12"/>
  <c r="BU187" i="12"/>
  <c r="BM187" i="12"/>
  <c r="BE187" i="12"/>
  <c r="AW187" i="12"/>
  <c r="AO187" i="12"/>
  <c r="AG187" i="12"/>
  <c r="Y187" i="12"/>
  <c r="Q187" i="12"/>
  <c r="I187" i="12"/>
  <c r="S185" i="12"/>
  <c r="ER184" i="12"/>
  <c r="EJ184" i="12"/>
  <c r="EB184" i="12"/>
  <c r="DT184" i="12"/>
  <c r="DL184" i="12"/>
  <c r="DD184" i="12"/>
  <c r="CV184" i="12"/>
  <c r="CN184" i="12"/>
  <c r="CF184" i="12"/>
  <c r="BX184" i="12"/>
  <c r="BP184" i="12"/>
  <c r="BH184" i="12"/>
  <c r="AZ184" i="12"/>
  <c r="AR184" i="12"/>
  <c r="AJ184" i="12"/>
  <c r="AB184" i="12"/>
  <c r="T184" i="12"/>
  <c r="L184" i="12"/>
  <c r="BK188" i="12"/>
  <c r="BC188" i="12"/>
  <c r="AU188" i="12"/>
  <c r="AM188" i="12"/>
  <c r="W188" i="12"/>
  <c r="O188" i="12"/>
  <c r="BL187" i="12"/>
  <c r="BD187" i="12"/>
  <c r="AV187" i="12"/>
  <c r="AN187" i="12"/>
  <c r="AF187" i="12"/>
  <c r="X187" i="12"/>
  <c r="P187" i="12"/>
  <c r="EQ184" i="12"/>
  <c r="EI184" i="12"/>
  <c r="EA184" i="12"/>
  <c r="DS184" i="12"/>
  <c r="DK184" i="12"/>
  <c r="DC184" i="12"/>
  <c r="CU184" i="12"/>
  <c r="CM184" i="12"/>
  <c r="CE184" i="12"/>
  <c r="BW184" i="12"/>
  <c r="BO184" i="12"/>
  <c r="BG184" i="12"/>
  <c r="AY184" i="12"/>
  <c r="AQ184" i="12"/>
  <c r="AI184" i="12"/>
  <c r="AA184" i="12"/>
  <c r="S184" i="12"/>
  <c r="E228" i="8"/>
  <c r="M228" i="8"/>
  <c r="U228" i="8"/>
  <c r="AC228" i="8"/>
  <c r="AK228" i="8"/>
  <c r="AS228" i="8"/>
  <c r="BA228" i="8"/>
  <c r="BI228" i="8"/>
  <c r="BQ228" i="8"/>
  <c r="BY228" i="8"/>
  <c r="CG228" i="8"/>
  <c r="CO228" i="8"/>
  <c r="CW228" i="8"/>
  <c r="DE228" i="8"/>
  <c r="DM228" i="8"/>
  <c r="DU228" i="8"/>
  <c r="EC228" i="8"/>
  <c r="EK228" i="8"/>
  <c r="ES228" i="8"/>
  <c r="G228" i="8"/>
  <c r="O228" i="8"/>
  <c r="W228" i="8"/>
  <c r="AE228" i="8"/>
  <c r="AM228" i="8"/>
  <c r="AU228" i="8"/>
  <c r="BC228" i="8"/>
  <c r="BK228" i="8"/>
  <c r="BS228" i="8"/>
  <c r="CA228" i="8"/>
  <c r="CI228" i="8"/>
  <c r="CQ228" i="8"/>
  <c r="CY228" i="8"/>
  <c r="DG228" i="8"/>
  <c r="DO228" i="8"/>
  <c r="DW228" i="8"/>
  <c r="EE228" i="8"/>
  <c r="EM228" i="8"/>
  <c r="EU228" i="8"/>
  <c r="F228" i="8"/>
  <c r="Q228" i="8"/>
  <c r="AA228" i="8"/>
  <c r="AL228" i="8"/>
  <c r="AW228" i="8"/>
  <c r="BG228" i="8"/>
  <c r="BR228" i="8"/>
  <c r="CC228" i="8"/>
  <c r="CM228" i="8"/>
  <c r="CX228" i="8"/>
  <c r="DI228" i="8"/>
  <c r="DS228" i="8"/>
  <c r="ED228" i="8"/>
  <c r="EO228" i="8"/>
  <c r="H228" i="8"/>
  <c r="R228" i="8"/>
  <c r="AB228" i="8"/>
  <c r="AN228" i="8"/>
  <c r="AX228" i="8"/>
  <c r="BH228" i="8"/>
  <c r="BT228" i="8"/>
  <c r="CD228" i="8"/>
  <c r="CN228" i="8"/>
  <c r="CZ228" i="8"/>
  <c r="DJ228" i="8"/>
  <c r="DT228" i="8"/>
  <c r="EF228" i="8"/>
  <c r="EP228" i="8"/>
  <c r="FB228" i="8"/>
  <c r="FC228" i="8" s="1"/>
  <c r="J228" i="8"/>
  <c r="T228" i="8"/>
  <c r="AF228" i="8"/>
  <c r="AP228" i="8"/>
  <c r="AZ228" i="8"/>
  <c r="BL228" i="8"/>
  <c r="BV228" i="8"/>
  <c r="CF228" i="8"/>
  <c r="CR228" i="8"/>
  <c r="DB228" i="8"/>
  <c r="DL228" i="8"/>
  <c r="DX228" i="8"/>
  <c r="EH228" i="8"/>
  <c r="ER228" i="8"/>
  <c r="K228" i="8"/>
  <c r="V228" i="8"/>
  <c r="AG228" i="8"/>
  <c r="AQ228" i="8"/>
  <c r="BB228" i="8"/>
  <c r="BM228" i="8"/>
  <c r="BW228" i="8"/>
  <c r="CH228" i="8"/>
  <c r="CS228" i="8"/>
  <c r="DC228" i="8"/>
  <c r="DN228" i="8"/>
  <c r="DY228" i="8"/>
  <c r="EI228" i="8"/>
  <c r="ET228" i="8"/>
  <c r="D228" i="8"/>
  <c r="P228" i="8"/>
  <c r="Z228" i="8"/>
  <c r="I228" i="8"/>
  <c r="AI228" i="8"/>
  <c r="BE228" i="8"/>
  <c r="BZ228" i="8"/>
  <c r="CU228" i="8"/>
  <c r="DQ228" i="8"/>
  <c r="EL228" i="8"/>
  <c r="L228" i="8"/>
  <c r="AJ228" i="8"/>
  <c r="BF228" i="8"/>
  <c r="CB228" i="8"/>
  <c r="CV228" i="8"/>
  <c r="DR228" i="8"/>
  <c r="EN228" i="8"/>
  <c r="N228" i="8"/>
  <c r="AO228" i="8"/>
  <c r="BJ228" i="8"/>
  <c r="CE228" i="8"/>
  <c r="DA228" i="8"/>
  <c r="DV228" i="8"/>
  <c r="EQ228" i="8"/>
  <c r="S228" i="8"/>
  <c r="AR228" i="8"/>
  <c r="BN228" i="8"/>
  <c r="CJ228" i="8"/>
  <c r="DD228" i="8"/>
  <c r="DZ228" i="8"/>
  <c r="EV228" i="8"/>
  <c r="X228" i="8"/>
  <c r="AT228" i="8"/>
  <c r="BO228" i="8"/>
  <c r="CK228" i="8"/>
  <c r="DF228" i="8"/>
  <c r="EA228" i="8"/>
  <c r="EW228" i="8"/>
  <c r="Y228" i="8"/>
  <c r="AV228" i="8"/>
  <c r="BP228" i="8"/>
  <c r="CL228" i="8"/>
  <c r="DH228" i="8"/>
  <c r="EB228" i="8"/>
  <c r="EX228" i="8"/>
  <c r="AD228" i="8"/>
  <c r="AY228" i="8"/>
  <c r="BU228" i="8"/>
  <c r="CP228" i="8"/>
  <c r="DK228" i="8"/>
  <c r="EG228" i="8"/>
  <c r="AH228" i="8"/>
  <c r="BD228" i="8"/>
  <c r="BX228" i="8"/>
  <c r="CT228" i="8"/>
  <c r="DP228" i="8"/>
  <c r="EJ228" i="8"/>
  <c r="AP243" i="8"/>
  <c r="DG245" i="8"/>
  <c r="CT245" i="8"/>
  <c r="CG245" i="8"/>
  <c r="BU245" i="8"/>
  <c r="BG245" i="8"/>
  <c r="AU245" i="8"/>
  <c r="AH245" i="8"/>
  <c r="U245" i="8"/>
  <c r="I245" i="8"/>
  <c r="EU244" i="8"/>
  <c r="EI244" i="8"/>
  <c r="DV244" i="8"/>
  <c r="DI244" i="8"/>
  <c r="CW244" i="8"/>
  <c r="CI244" i="8"/>
  <c r="BW244" i="8"/>
  <c r="BJ244" i="8"/>
  <c r="AW244" i="8"/>
  <c r="AK244" i="8"/>
  <c r="W244" i="8"/>
  <c r="K244" i="8"/>
  <c r="EM243" i="8"/>
  <c r="DZ243" i="8"/>
  <c r="DM243" i="8"/>
  <c r="DA243" i="8"/>
  <c r="CM243" i="8"/>
  <c r="CA243" i="8"/>
  <c r="BN243" i="8"/>
  <c r="BA243" i="8"/>
  <c r="AO243" i="8"/>
  <c r="AA243" i="8"/>
  <c r="O243" i="8"/>
  <c r="EQ241" i="8"/>
  <c r="EA241" i="8"/>
  <c r="DK241" i="8"/>
  <c r="CU241" i="8"/>
  <c r="CE241" i="8"/>
  <c r="BO241" i="8"/>
  <c r="AY241" i="8"/>
  <c r="AI241" i="8"/>
  <c r="D241" i="8"/>
  <c r="L241" i="8"/>
  <c r="T241" i="8"/>
  <c r="AB241" i="8"/>
  <c r="AJ241" i="8"/>
  <c r="AR241" i="8"/>
  <c r="AZ241" i="8"/>
  <c r="BH241" i="8"/>
  <c r="BP241" i="8"/>
  <c r="BX241" i="8"/>
  <c r="CF241" i="8"/>
  <c r="CN241" i="8"/>
  <c r="CV241" i="8"/>
  <c r="DD241" i="8"/>
  <c r="DL241" i="8"/>
  <c r="DT241" i="8"/>
  <c r="EB241" i="8"/>
  <c r="EJ241" i="8"/>
  <c r="ER241" i="8"/>
  <c r="FB241" i="8"/>
  <c r="FC241" i="8" s="1"/>
  <c r="V240" i="5" s="1"/>
  <c r="F241" i="8"/>
  <c r="N241" i="8"/>
  <c r="V241" i="8"/>
  <c r="AD241" i="8"/>
  <c r="AL241" i="8"/>
  <c r="AT241" i="8"/>
  <c r="BB241" i="8"/>
  <c r="BJ241" i="8"/>
  <c r="BR241" i="8"/>
  <c r="BZ241" i="8"/>
  <c r="CH241" i="8"/>
  <c r="CP241" i="8"/>
  <c r="CX241" i="8"/>
  <c r="DF241" i="8"/>
  <c r="DN241" i="8"/>
  <c r="DV241" i="8"/>
  <c r="ED241" i="8"/>
  <c r="EL241" i="8"/>
  <c r="ET241" i="8"/>
  <c r="G241" i="8"/>
  <c r="O241" i="8"/>
  <c r="W241" i="8"/>
  <c r="AE241" i="8"/>
  <c r="AM241" i="8"/>
  <c r="AU241" i="8"/>
  <c r="BC241" i="8"/>
  <c r="BK241" i="8"/>
  <c r="BS241" i="8"/>
  <c r="CA241" i="8"/>
  <c r="CI241" i="8"/>
  <c r="CQ241" i="8"/>
  <c r="CY241" i="8"/>
  <c r="DG241" i="8"/>
  <c r="DO241" i="8"/>
  <c r="DW241" i="8"/>
  <c r="EE241" i="8"/>
  <c r="EM241" i="8"/>
  <c r="EU241" i="8"/>
  <c r="H241" i="8"/>
  <c r="P241" i="8"/>
  <c r="X241" i="8"/>
  <c r="AF241" i="8"/>
  <c r="AN241" i="8"/>
  <c r="AV241" i="8"/>
  <c r="BD241" i="8"/>
  <c r="BL241" i="8"/>
  <c r="BT241" i="8"/>
  <c r="CB241" i="8"/>
  <c r="CJ241" i="8"/>
  <c r="CR241" i="8"/>
  <c r="CZ241" i="8"/>
  <c r="DH241" i="8"/>
  <c r="DP241" i="8"/>
  <c r="DX241" i="8"/>
  <c r="EF241" i="8"/>
  <c r="EN241" i="8"/>
  <c r="EV241" i="8"/>
  <c r="EH239" i="8"/>
  <c r="DB239" i="8"/>
  <c r="BV239" i="8"/>
  <c r="AP239" i="8"/>
  <c r="J239" i="8"/>
  <c r="Q243" i="8"/>
  <c r="D247" i="8"/>
  <c r="L247" i="8"/>
  <c r="T247" i="8"/>
  <c r="AB247" i="8"/>
  <c r="AJ247" i="8"/>
  <c r="AR247" i="8"/>
  <c r="AZ247" i="8"/>
  <c r="BH247" i="8"/>
  <c r="BP247" i="8"/>
  <c r="BX247" i="8"/>
  <c r="CF247" i="8"/>
  <c r="CN247" i="8"/>
  <c r="CV247" i="8"/>
  <c r="DD247" i="8"/>
  <c r="DL247" i="8"/>
  <c r="DT247" i="8"/>
  <c r="EB247" i="8"/>
  <c r="EJ247" i="8"/>
  <c r="ER247" i="8"/>
  <c r="FB247" i="8"/>
  <c r="FC247" i="8" s="1"/>
  <c r="F247" i="8"/>
  <c r="N247" i="8"/>
  <c r="V247" i="8"/>
  <c r="AD247" i="8"/>
  <c r="AL247" i="8"/>
  <c r="AT247" i="8"/>
  <c r="BB247" i="8"/>
  <c r="BJ247" i="8"/>
  <c r="BR247" i="8"/>
  <c r="BZ247" i="8"/>
  <c r="CH247" i="8"/>
  <c r="CP247" i="8"/>
  <c r="CX247" i="8"/>
  <c r="DF247" i="8"/>
  <c r="DN247" i="8"/>
  <c r="DV247" i="8"/>
  <c r="ED247" i="8"/>
  <c r="EL247" i="8"/>
  <c r="ET247" i="8"/>
  <c r="H246" i="8"/>
  <c r="P246" i="8"/>
  <c r="X246" i="8"/>
  <c r="AF246" i="8"/>
  <c r="AN246" i="8"/>
  <c r="AV246" i="8"/>
  <c r="BD246" i="8"/>
  <c r="BL246" i="8"/>
  <c r="BT246" i="8"/>
  <c r="CB246" i="8"/>
  <c r="CJ246" i="8"/>
  <c r="CR246" i="8"/>
  <c r="CZ246" i="8"/>
  <c r="DH246" i="8"/>
  <c r="DP246" i="8"/>
  <c r="DX246" i="8"/>
  <c r="EF246" i="8"/>
  <c r="EN246" i="8"/>
  <c r="EV246" i="8"/>
  <c r="J246" i="8"/>
  <c r="R246" i="8"/>
  <c r="Z246" i="8"/>
  <c r="AH246" i="8"/>
  <c r="AP246" i="8"/>
  <c r="AX246" i="8"/>
  <c r="BF246" i="8"/>
  <c r="BN246" i="8"/>
  <c r="BV246" i="8"/>
  <c r="CD246" i="8"/>
  <c r="CL246" i="8"/>
  <c r="CT246" i="8"/>
  <c r="DB246" i="8"/>
  <c r="DJ246" i="8"/>
  <c r="DR246" i="8"/>
  <c r="DZ246" i="8"/>
  <c r="EH246" i="8"/>
  <c r="EP246" i="8"/>
  <c r="EX246" i="8"/>
  <c r="D246" i="8"/>
  <c r="L246" i="8"/>
  <c r="T246" i="8"/>
  <c r="AB246" i="8"/>
  <c r="AJ246" i="8"/>
  <c r="AR246" i="8"/>
  <c r="EQ245" i="8"/>
  <c r="EE245" i="8"/>
  <c r="DR245" i="8"/>
  <c r="DE245" i="8"/>
  <c r="CS245" i="8"/>
  <c r="CE245" i="8"/>
  <c r="BS245" i="8"/>
  <c r="BF245" i="8"/>
  <c r="AS245" i="8"/>
  <c r="AG245" i="8"/>
  <c r="S245" i="8"/>
  <c r="G245" i="8"/>
  <c r="ET244" i="8"/>
  <c r="EG244" i="8"/>
  <c r="DU244" i="8"/>
  <c r="DG244" i="8"/>
  <c r="CU244" i="8"/>
  <c r="CH244" i="8"/>
  <c r="BU244" i="8"/>
  <c r="BI244" i="8"/>
  <c r="AU244" i="8"/>
  <c r="AI244" i="8"/>
  <c r="V244" i="8"/>
  <c r="I244" i="8"/>
  <c r="EX243" i="8"/>
  <c r="EK243" i="8"/>
  <c r="DY243" i="8"/>
  <c r="DK243" i="8"/>
  <c r="CY243" i="8"/>
  <c r="CL243" i="8"/>
  <c r="BY243" i="8"/>
  <c r="BM243" i="8"/>
  <c r="AY243" i="8"/>
  <c r="AM243" i="8"/>
  <c r="Z243" i="8"/>
  <c r="M243" i="8"/>
  <c r="EG239" i="8"/>
  <c r="DA239" i="8"/>
  <c r="BU239" i="8"/>
  <c r="AO239" i="8"/>
  <c r="I239" i="8"/>
  <c r="AC243" i="8"/>
  <c r="EV247" i="8"/>
  <c r="EK247" i="8"/>
  <c r="DZ247" i="8"/>
  <c r="DP247" i="8"/>
  <c r="DE247" i="8"/>
  <c r="CT247" i="8"/>
  <c r="CJ247" i="8"/>
  <c r="BY247" i="8"/>
  <c r="BN247" i="8"/>
  <c r="BD247" i="8"/>
  <c r="AS247" i="8"/>
  <c r="AH247" i="8"/>
  <c r="X247" i="8"/>
  <c r="M247" i="8"/>
  <c r="ER246" i="8"/>
  <c r="EG246" i="8"/>
  <c r="DV246" i="8"/>
  <c r="DL246" i="8"/>
  <c r="DA246" i="8"/>
  <c r="CP246" i="8"/>
  <c r="CF246" i="8"/>
  <c r="BU246" i="8"/>
  <c r="BJ246" i="8"/>
  <c r="AZ246" i="8"/>
  <c r="AM246" i="8"/>
  <c r="AA246" i="8"/>
  <c r="N246" i="8"/>
  <c r="EP245" i="8"/>
  <c r="EC245" i="8"/>
  <c r="DQ245" i="8"/>
  <c r="DC245" i="8"/>
  <c r="CQ245" i="8"/>
  <c r="CD245" i="8"/>
  <c r="BQ245" i="8"/>
  <c r="BE245" i="8"/>
  <c r="AQ245" i="8"/>
  <c r="AE245" i="8"/>
  <c r="R245" i="8"/>
  <c r="ES244" i="8"/>
  <c r="EE244" i="8"/>
  <c r="DS244" i="8"/>
  <c r="DF244" i="8"/>
  <c r="CS244" i="8"/>
  <c r="CG244" i="8"/>
  <c r="BS244" i="8"/>
  <c r="BG244" i="8"/>
  <c r="AT244" i="8"/>
  <c r="AG244" i="8"/>
  <c r="U244" i="8"/>
  <c r="G244" i="8"/>
  <c r="EW243" i="8"/>
  <c r="EI243" i="8"/>
  <c r="DW243" i="8"/>
  <c r="DJ243" i="8"/>
  <c r="CW243" i="8"/>
  <c r="CK243" i="8"/>
  <c r="BW243" i="8"/>
  <c r="BK243" i="8"/>
  <c r="AX243" i="8"/>
  <c r="AK243" i="8"/>
  <c r="Y243" i="8"/>
  <c r="K243" i="8"/>
  <c r="EO241" i="8"/>
  <c r="DY241" i="8"/>
  <c r="DI241" i="8"/>
  <c r="CS241" i="8"/>
  <c r="CC241" i="8"/>
  <c r="BM241" i="8"/>
  <c r="AW241" i="8"/>
  <c r="AG241" i="8"/>
  <c r="Q241" i="8"/>
  <c r="DZ239" i="8"/>
  <c r="CT239" i="8"/>
  <c r="BN239" i="8"/>
  <c r="D239" i="8"/>
  <c r="D245" i="8"/>
  <c r="L245" i="8"/>
  <c r="T245" i="8"/>
  <c r="AB245" i="8"/>
  <c r="AJ245" i="8"/>
  <c r="AR245" i="8"/>
  <c r="AZ245" i="8"/>
  <c r="BH245" i="8"/>
  <c r="BP245" i="8"/>
  <c r="BX245" i="8"/>
  <c r="CF245" i="8"/>
  <c r="CN245" i="8"/>
  <c r="CV245" i="8"/>
  <c r="DD245" i="8"/>
  <c r="DL245" i="8"/>
  <c r="DT245" i="8"/>
  <c r="EB245" i="8"/>
  <c r="EJ245" i="8"/>
  <c r="ER245" i="8"/>
  <c r="FB245" i="8"/>
  <c r="FC245" i="8" s="1"/>
  <c r="F245" i="8"/>
  <c r="N245" i="8"/>
  <c r="V245" i="8"/>
  <c r="AD245" i="8"/>
  <c r="AL245" i="8"/>
  <c r="AT245" i="8"/>
  <c r="BB245" i="8"/>
  <c r="BJ245" i="8"/>
  <c r="BR245" i="8"/>
  <c r="BZ245" i="8"/>
  <c r="CH245" i="8"/>
  <c r="CP245" i="8"/>
  <c r="CX245" i="8"/>
  <c r="DF245" i="8"/>
  <c r="DN245" i="8"/>
  <c r="DV245" i="8"/>
  <c r="ED245" i="8"/>
  <c r="EL245" i="8"/>
  <c r="ET245" i="8"/>
  <c r="H245" i="8"/>
  <c r="P245" i="8"/>
  <c r="X245" i="8"/>
  <c r="AF245" i="8"/>
  <c r="AN245" i="8"/>
  <c r="AV245" i="8"/>
  <c r="BD245" i="8"/>
  <c r="BL245" i="8"/>
  <c r="BT245" i="8"/>
  <c r="CB245" i="8"/>
  <c r="CJ245" i="8"/>
  <c r="CR245" i="8"/>
  <c r="CZ245" i="8"/>
  <c r="DH245" i="8"/>
  <c r="DP245" i="8"/>
  <c r="DX245" i="8"/>
  <c r="EF245" i="8"/>
  <c r="EN245" i="8"/>
  <c r="EV245" i="8"/>
  <c r="EQ244" i="8"/>
  <c r="ED244" i="8"/>
  <c r="DQ244" i="8"/>
  <c r="DE244" i="8"/>
  <c r="CQ244" i="8"/>
  <c r="CE244" i="8"/>
  <c r="BR244" i="8"/>
  <c r="BE244" i="8"/>
  <c r="AS244" i="8"/>
  <c r="AE244" i="8"/>
  <c r="S244" i="8"/>
  <c r="F244" i="8"/>
  <c r="EU243" i="8"/>
  <c r="EH243" i="8"/>
  <c r="DU243" i="8"/>
  <c r="DI243" i="8"/>
  <c r="CU243" i="8"/>
  <c r="CI243" i="8"/>
  <c r="BV243" i="8"/>
  <c r="BI243" i="8"/>
  <c r="AW243" i="8"/>
  <c r="AI243" i="8"/>
  <c r="W243" i="8"/>
  <c r="K239" i="8"/>
  <c r="S239" i="8"/>
  <c r="AA239" i="8"/>
  <c r="AI239" i="8"/>
  <c r="AQ239" i="8"/>
  <c r="AY239" i="8"/>
  <c r="BG239" i="8"/>
  <c r="BO239" i="8"/>
  <c r="BW239" i="8"/>
  <c r="CE239" i="8"/>
  <c r="CM239" i="8"/>
  <c r="CU239" i="8"/>
  <c r="DC239" i="8"/>
  <c r="DK239" i="8"/>
  <c r="DS239" i="8"/>
  <c r="EA239" i="8"/>
  <c r="EI239" i="8"/>
  <c r="EQ239" i="8"/>
  <c r="D243" i="8"/>
  <c r="L243" i="8"/>
  <c r="T243" i="8"/>
  <c r="AB243" i="8"/>
  <c r="AJ243" i="8"/>
  <c r="AR243" i="8"/>
  <c r="AZ243" i="8"/>
  <c r="BH243" i="8"/>
  <c r="BP243" i="8"/>
  <c r="BX243" i="8"/>
  <c r="CF243" i="8"/>
  <c r="CN243" i="8"/>
  <c r="CV243" i="8"/>
  <c r="DD243" i="8"/>
  <c r="DL243" i="8"/>
  <c r="DT243" i="8"/>
  <c r="EB243" i="8"/>
  <c r="EJ243" i="8"/>
  <c r="ER243" i="8"/>
  <c r="FB243" i="8"/>
  <c r="FC243" i="8" s="1"/>
  <c r="V242" i="5" s="1"/>
  <c r="F243" i="8"/>
  <c r="N243" i="8"/>
  <c r="V243" i="8"/>
  <c r="AD243" i="8"/>
  <c r="AL243" i="8"/>
  <c r="AT243" i="8"/>
  <c r="BB243" i="8"/>
  <c r="BJ243" i="8"/>
  <c r="BR243" i="8"/>
  <c r="BZ243" i="8"/>
  <c r="CH243" i="8"/>
  <c r="CP243" i="8"/>
  <c r="CX243" i="8"/>
  <c r="DF243" i="8"/>
  <c r="DN243" i="8"/>
  <c r="DV243" i="8"/>
  <c r="ED243" i="8"/>
  <c r="EL243" i="8"/>
  <c r="ET243" i="8"/>
  <c r="H243" i="8"/>
  <c r="P243" i="8"/>
  <c r="X243" i="8"/>
  <c r="AF243" i="8"/>
  <c r="AN243" i="8"/>
  <c r="AV243" i="8"/>
  <c r="BD243" i="8"/>
  <c r="BL243" i="8"/>
  <c r="BT243" i="8"/>
  <c r="CB243" i="8"/>
  <c r="CJ243" i="8"/>
  <c r="CR243" i="8"/>
  <c r="CZ243" i="8"/>
  <c r="DH243" i="8"/>
  <c r="DP243" i="8"/>
  <c r="DX243" i="8"/>
  <c r="EF243" i="8"/>
  <c r="EN243" i="8"/>
  <c r="EV243" i="8"/>
  <c r="ES247" i="8"/>
  <c r="EH247" i="8"/>
  <c r="DX247" i="8"/>
  <c r="DM247" i="8"/>
  <c r="DB247" i="8"/>
  <c r="CR247" i="8"/>
  <c r="CG247" i="8"/>
  <c r="BV247" i="8"/>
  <c r="BL247" i="8"/>
  <c r="BA247" i="8"/>
  <c r="AP247" i="8"/>
  <c r="AF247" i="8"/>
  <c r="U247" i="8"/>
  <c r="J247" i="8"/>
  <c r="FB246" i="8"/>
  <c r="FC246" i="8" s="1"/>
  <c r="EO246" i="8"/>
  <c r="ED246" i="8"/>
  <c r="DT246" i="8"/>
  <c r="DI246" i="8"/>
  <c r="CX246" i="8"/>
  <c r="CN246" i="8"/>
  <c r="CC246" i="8"/>
  <c r="BR246" i="8"/>
  <c r="BH246" i="8"/>
  <c r="AW246" i="8"/>
  <c r="AK246" i="8"/>
  <c r="W246" i="8"/>
  <c r="K246" i="8"/>
  <c r="EM245" i="8"/>
  <c r="DZ245" i="8"/>
  <c r="DM245" i="8"/>
  <c r="DA245" i="8"/>
  <c r="CM245" i="8"/>
  <c r="CA245" i="8"/>
  <c r="BN245" i="8"/>
  <c r="BA245" i="8"/>
  <c r="AO245" i="8"/>
  <c r="AA245" i="8"/>
  <c r="O245" i="8"/>
  <c r="EO244" i="8"/>
  <c r="EC244" i="8"/>
  <c r="DO244" i="8"/>
  <c r="DC244" i="8"/>
  <c r="CP244" i="8"/>
  <c r="CC244" i="8"/>
  <c r="BQ244" i="8"/>
  <c r="BC244" i="8"/>
  <c r="AQ244" i="8"/>
  <c r="AD244" i="8"/>
  <c r="Q244" i="8"/>
  <c r="ES243" i="8"/>
  <c r="EG243" i="8"/>
  <c r="DS243" i="8"/>
  <c r="DG243" i="8"/>
  <c r="CT243" i="8"/>
  <c r="CG243" i="8"/>
  <c r="BU243" i="8"/>
  <c r="BG243" i="8"/>
  <c r="AU243" i="8"/>
  <c r="AH243" i="8"/>
  <c r="U243" i="8"/>
  <c r="I243" i="8"/>
  <c r="EX239" i="8"/>
  <c r="DR239" i="8"/>
  <c r="CL239" i="8"/>
  <c r="BF239" i="8"/>
  <c r="Z239" i="8"/>
  <c r="H244" i="8"/>
  <c r="P244" i="8"/>
  <c r="X244" i="8"/>
  <c r="AF244" i="8"/>
  <c r="AN244" i="8"/>
  <c r="AV244" i="8"/>
  <c r="BD244" i="8"/>
  <c r="BL244" i="8"/>
  <c r="BT244" i="8"/>
  <c r="CB244" i="8"/>
  <c r="CJ244" i="8"/>
  <c r="CR244" i="8"/>
  <c r="CZ244" i="8"/>
  <c r="DH244" i="8"/>
  <c r="DP244" i="8"/>
  <c r="DX244" i="8"/>
  <c r="EF244" i="8"/>
  <c r="EN244" i="8"/>
  <c r="EV244" i="8"/>
  <c r="J244" i="8"/>
  <c r="R244" i="8"/>
  <c r="Z244" i="8"/>
  <c r="AH244" i="8"/>
  <c r="AP244" i="8"/>
  <c r="AX244" i="8"/>
  <c r="BF244" i="8"/>
  <c r="BN244" i="8"/>
  <c r="BV244" i="8"/>
  <c r="CD244" i="8"/>
  <c r="CL244" i="8"/>
  <c r="CT244" i="8"/>
  <c r="DB244" i="8"/>
  <c r="DJ244" i="8"/>
  <c r="DR244" i="8"/>
  <c r="DZ244" i="8"/>
  <c r="EH244" i="8"/>
  <c r="EP244" i="8"/>
  <c r="EX244" i="8"/>
  <c r="D244" i="8"/>
  <c r="L244" i="8"/>
  <c r="T244" i="8"/>
  <c r="AB244" i="8"/>
  <c r="AJ244" i="8"/>
  <c r="AR244" i="8"/>
  <c r="AZ244" i="8"/>
  <c r="BH244" i="8"/>
  <c r="BP244" i="8"/>
  <c r="BX244" i="8"/>
  <c r="CF244" i="8"/>
  <c r="CN244" i="8"/>
  <c r="CV244" i="8"/>
  <c r="DD244" i="8"/>
  <c r="DL244" i="8"/>
  <c r="DT244" i="8"/>
  <c r="EB244" i="8"/>
  <c r="EJ244" i="8"/>
  <c r="ER244" i="8"/>
  <c r="FB244" i="8"/>
  <c r="FC244" i="8" s="1"/>
  <c r="EQ243" i="8"/>
  <c r="EE243" i="8"/>
  <c r="DR243" i="8"/>
  <c r="DE243" i="8"/>
  <c r="CS243" i="8"/>
  <c r="CE243" i="8"/>
  <c r="BS243" i="8"/>
  <c r="BF243" i="8"/>
  <c r="AS243" i="8"/>
  <c r="AG243" i="8"/>
  <c r="S243" i="8"/>
  <c r="G243" i="8"/>
  <c r="FB242" i="8"/>
  <c r="FC242" i="8" s="1"/>
  <c r="V241" i="5" s="1"/>
  <c r="ER242" i="8"/>
  <c r="EJ242" i="8"/>
  <c r="EB242" i="8"/>
  <c r="DT242" i="8"/>
  <c r="DL242" i="8"/>
  <c r="DD242" i="8"/>
  <c r="CV242" i="8"/>
  <c r="CN242" i="8"/>
  <c r="CF242" i="8"/>
  <c r="BX242" i="8"/>
  <c r="BP242" i="8"/>
  <c r="BH242" i="8"/>
  <c r="AZ242" i="8"/>
  <c r="AR242" i="8"/>
  <c r="AJ242" i="8"/>
  <c r="AB242" i="8"/>
  <c r="T242" i="8"/>
  <c r="L242" i="8"/>
  <c r="D242" i="8"/>
  <c r="FB240" i="8"/>
  <c r="FC240" i="8" s="1"/>
  <c r="ER240" i="8"/>
  <c r="EJ240" i="8"/>
  <c r="EB240" i="8"/>
  <c r="DT240" i="8"/>
  <c r="DL240" i="8"/>
  <c r="DD240" i="8"/>
  <c r="CV240" i="8"/>
  <c r="CN240" i="8"/>
  <c r="CF240" i="8"/>
  <c r="BX240" i="8"/>
  <c r="BP240" i="8"/>
  <c r="BH240" i="8"/>
  <c r="AZ240" i="8"/>
  <c r="AR240" i="8"/>
  <c r="AJ240" i="8"/>
  <c r="AB240" i="8"/>
  <c r="T240" i="8"/>
  <c r="L240" i="8"/>
  <c r="D240" i="8"/>
  <c r="EV239" i="8"/>
  <c r="EN239" i="8"/>
  <c r="EF239" i="8"/>
  <c r="DX239" i="8"/>
  <c r="DP239" i="8"/>
  <c r="DH239" i="8"/>
  <c r="CZ239" i="8"/>
  <c r="CR239" i="8"/>
  <c r="CJ239" i="8"/>
  <c r="CB239" i="8"/>
  <c r="BT239" i="8"/>
  <c r="BL239" i="8"/>
  <c r="BD239" i="8"/>
  <c r="AV239" i="8"/>
  <c r="AN239" i="8"/>
  <c r="AF239" i="8"/>
  <c r="X239" i="8"/>
  <c r="P239" i="8"/>
  <c r="H239" i="8"/>
  <c r="CF238" i="8"/>
  <c r="BX238" i="8"/>
  <c r="BP238" i="8"/>
  <c r="BH238" i="8"/>
  <c r="AZ238" i="8"/>
  <c r="AR238" i="8"/>
  <c r="AJ238" i="8"/>
  <c r="AB238" i="8"/>
  <c r="T238" i="8"/>
  <c r="L238" i="8"/>
  <c r="D238" i="8"/>
  <c r="EV237" i="8"/>
  <c r="EN237" i="8"/>
  <c r="EE237" i="8"/>
  <c r="DS237" i="8"/>
  <c r="DI237" i="8"/>
  <c r="CY237" i="8"/>
  <c r="CM237" i="8"/>
  <c r="CC237" i="8"/>
  <c r="BS237" i="8"/>
  <c r="BG237" i="8"/>
  <c r="AW237" i="8"/>
  <c r="AM237" i="8"/>
  <c r="AA237" i="8"/>
  <c r="Q237" i="8"/>
  <c r="G237" i="8"/>
  <c r="EU239" i="8"/>
  <c r="EM239" i="8"/>
  <c r="EE239" i="8"/>
  <c r="DW239" i="8"/>
  <c r="DO239" i="8"/>
  <c r="DG239" i="8"/>
  <c r="CY239" i="8"/>
  <c r="CQ239" i="8"/>
  <c r="CI239" i="8"/>
  <c r="CA239" i="8"/>
  <c r="BS239" i="8"/>
  <c r="BK239" i="8"/>
  <c r="BC239" i="8"/>
  <c r="AU239" i="8"/>
  <c r="AM239" i="8"/>
  <c r="AE239" i="8"/>
  <c r="W239" i="8"/>
  <c r="O239" i="8"/>
  <c r="G239" i="8"/>
  <c r="EU237" i="8"/>
  <c r="EM237" i="8"/>
  <c r="ED237" i="8"/>
  <c r="DR237" i="8"/>
  <c r="DH237" i="8"/>
  <c r="CX237" i="8"/>
  <c r="CL237" i="8"/>
  <c r="CB237" i="8"/>
  <c r="BR237" i="8"/>
  <c r="BF237" i="8"/>
  <c r="AV237" i="8"/>
  <c r="AL237" i="8"/>
  <c r="Z237" i="8"/>
  <c r="P237" i="8"/>
  <c r="F237" i="8"/>
  <c r="EX242" i="8"/>
  <c r="EP242" i="8"/>
  <c r="EH242" i="8"/>
  <c r="DZ242" i="8"/>
  <c r="DR242" i="8"/>
  <c r="DJ242" i="8"/>
  <c r="DB242" i="8"/>
  <c r="CT242" i="8"/>
  <c r="CL242" i="8"/>
  <c r="CD242" i="8"/>
  <c r="BV242" i="8"/>
  <c r="BN242" i="8"/>
  <c r="BF242" i="8"/>
  <c r="AX242" i="8"/>
  <c r="AP242" i="8"/>
  <c r="AH242" i="8"/>
  <c r="Z242" i="8"/>
  <c r="R242" i="8"/>
  <c r="J242" i="8"/>
  <c r="EX240" i="8"/>
  <c r="EP240" i="8"/>
  <c r="EH240" i="8"/>
  <c r="DZ240" i="8"/>
  <c r="DR240" i="8"/>
  <c r="DJ240" i="8"/>
  <c r="DB240" i="8"/>
  <c r="CT240" i="8"/>
  <c r="CL240" i="8"/>
  <c r="CD240" i="8"/>
  <c r="BV240" i="8"/>
  <c r="BN240" i="8"/>
  <c r="BF240" i="8"/>
  <c r="AX240" i="8"/>
  <c r="AP240" i="8"/>
  <c r="AH240" i="8"/>
  <c r="Z240" i="8"/>
  <c r="R240" i="8"/>
  <c r="J240" i="8"/>
  <c r="ET239" i="8"/>
  <c r="EL239" i="8"/>
  <c r="ED239" i="8"/>
  <c r="DV239" i="8"/>
  <c r="DN239" i="8"/>
  <c r="DF239" i="8"/>
  <c r="CX239" i="8"/>
  <c r="CP239" i="8"/>
  <c r="CH239" i="8"/>
  <c r="BZ239" i="8"/>
  <c r="BR239" i="8"/>
  <c r="BJ239" i="8"/>
  <c r="BB239" i="8"/>
  <c r="AT239" i="8"/>
  <c r="AL239" i="8"/>
  <c r="AD239" i="8"/>
  <c r="V239" i="8"/>
  <c r="N239" i="8"/>
  <c r="F239" i="8"/>
  <c r="EX238" i="8"/>
  <c r="EP238" i="8"/>
  <c r="EH238" i="8"/>
  <c r="DZ238" i="8"/>
  <c r="DR238" i="8"/>
  <c r="DJ238" i="8"/>
  <c r="DB238" i="8"/>
  <c r="CT238" i="8"/>
  <c r="CL238" i="8"/>
  <c r="CD238" i="8"/>
  <c r="BV238" i="8"/>
  <c r="BN238" i="8"/>
  <c r="BF238" i="8"/>
  <c r="AX238" i="8"/>
  <c r="AP238" i="8"/>
  <c r="AH238" i="8"/>
  <c r="Z238" i="8"/>
  <c r="R238" i="8"/>
  <c r="J238" i="8"/>
  <c r="ET237" i="8"/>
  <c r="EL237" i="8"/>
  <c r="EA237" i="8"/>
  <c r="DQ237" i="8"/>
  <c r="DG237" i="8"/>
  <c r="CU237" i="8"/>
  <c r="CK237" i="8"/>
  <c r="CA237" i="8"/>
  <c r="BO237" i="8"/>
  <c r="BE237" i="8"/>
  <c r="AU237" i="8"/>
  <c r="AI237" i="8"/>
  <c r="Y237" i="8"/>
  <c r="O237" i="8"/>
  <c r="D237" i="8"/>
  <c r="L237" i="8"/>
  <c r="T237" i="8"/>
  <c r="AB237" i="8"/>
  <c r="AJ237" i="8"/>
  <c r="AR237" i="8"/>
  <c r="AZ237" i="8"/>
  <c r="BH237" i="8"/>
  <c r="BP237" i="8"/>
  <c r="BX237" i="8"/>
  <c r="CF237" i="8"/>
  <c r="CN237" i="8"/>
  <c r="CV237" i="8"/>
  <c r="DD237" i="8"/>
  <c r="DL237" i="8"/>
  <c r="DT237" i="8"/>
  <c r="EB237" i="8"/>
  <c r="E237" i="8"/>
  <c r="M237" i="8"/>
  <c r="U237" i="8"/>
  <c r="AC237" i="8"/>
  <c r="AK237" i="8"/>
  <c r="AS237" i="8"/>
  <c r="BA237" i="8"/>
  <c r="BI237" i="8"/>
  <c r="BQ237" i="8"/>
  <c r="BY237" i="8"/>
  <c r="CG237" i="8"/>
  <c r="CO237" i="8"/>
  <c r="CW237" i="8"/>
  <c r="DE237" i="8"/>
  <c r="DM237" i="8"/>
  <c r="DU237" i="8"/>
  <c r="EC237" i="8"/>
  <c r="EK237" i="8"/>
  <c r="DI234" i="8"/>
  <c r="CN234" i="8"/>
  <c r="BT234" i="8"/>
  <c r="AY234" i="8"/>
  <c r="AD234" i="8"/>
  <c r="I233" i="8"/>
  <c r="Q233" i="8"/>
  <c r="Y233" i="8"/>
  <c r="AG233" i="8"/>
  <c r="AO233" i="8"/>
  <c r="AW233" i="8"/>
  <c r="BE233" i="8"/>
  <c r="BM233" i="8"/>
  <c r="BU233" i="8"/>
  <c r="CC233" i="8"/>
  <c r="CK233" i="8"/>
  <c r="CS233" i="8"/>
  <c r="DA233" i="8"/>
  <c r="DI233" i="8"/>
  <c r="DQ233" i="8"/>
  <c r="DY233" i="8"/>
  <c r="EG233" i="8"/>
  <c r="EO233" i="8"/>
  <c r="EW233" i="8"/>
  <c r="E233" i="8"/>
  <c r="N233" i="8"/>
  <c r="W233" i="8"/>
  <c r="AF233" i="8"/>
  <c r="AP233" i="8"/>
  <c r="AY233" i="8"/>
  <c r="BH233" i="8"/>
  <c r="BQ233" i="8"/>
  <c r="BZ233" i="8"/>
  <c r="CI233" i="8"/>
  <c r="CR233" i="8"/>
  <c r="DB233" i="8"/>
  <c r="DK233" i="8"/>
  <c r="DT233" i="8"/>
  <c r="EC233" i="8"/>
  <c r="EL233" i="8"/>
  <c r="EU233" i="8"/>
  <c r="J233" i="8"/>
  <c r="T233" i="8"/>
  <c r="AD233" i="8"/>
  <c r="AN233" i="8"/>
  <c r="AZ233" i="8"/>
  <c r="BJ233" i="8"/>
  <c r="BT233" i="8"/>
  <c r="CE233" i="8"/>
  <c r="CO233" i="8"/>
  <c r="CY233" i="8"/>
  <c r="DJ233" i="8"/>
  <c r="DU233" i="8"/>
  <c r="EE233" i="8"/>
  <c r="EP233" i="8"/>
  <c r="FB233" i="8"/>
  <c r="FC233" i="8" s="1"/>
  <c r="V232" i="5" s="1"/>
  <c r="K233" i="8"/>
  <c r="U233" i="8"/>
  <c r="AE233" i="8"/>
  <c r="AQ233" i="8"/>
  <c r="BA233" i="8"/>
  <c r="BK233" i="8"/>
  <c r="BV233" i="8"/>
  <c r="CF233" i="8"/>
  <c r="CP233" i="8"/>
  <c r="CZ233" i="8"/>
  <c r="DL233" i="8"/>
  <c r="DV233" i="8"/>
  <c r="EF233" i="8"/>
  <c r="EQ233" i="8"/>
  <c r="L233" i="8"/>
  <c r="V233" i="8"/>
  <c r="AH233" i="8"/>
  <c r="AR233" i="8"/>
  <c r="BB233" i="8"/>
  <c r="BL233" i="8"/>
  <c r="BW233" i="8"/>
  <c r="CG233" i="8"/>
  <c r="CQ233" i="8"/>
  <c r="DC233" i="8"/>
  <c r="DM233" i="8"/>
  <c r="DW233" i="8"/>
  <c r="EH233" i="8"/>
  <c r="ER233" i="8"/>
  <c r="D233" i="8"/>
  <c r="O233" i="8"/>
  <c r="Z233" i="8"/>
  <c r="AJ233" i="8"/>
  <c r="AT233" i="8"/>
  <c r="BD233" i="8"/>
  <c r="BO233" i="8"/>
  <c r="BY233" i="8"/>
  <c r="CJ233" i="8"/>
  <c r="CU233" i="8"/>
  <c r="DE233" i="8"/>
  <c r="DO233" i="8"/>
  <c r="DZ233" i="8"/>
  <c r="EJ233" i="8"/>
  <c r="ET233" i="8"/>
  <c r="ES239" i="8"/>
  <c r="EK239" i="8"/>
  <c r="EC239" i="8"/>
  <c r="DU239" i="8"/>
  <c r="DM239" i="8"/>
  <c r="DE239" i="8"/>
  <c r="CW239" i="8"/>
  <c r="CO239" i="8"/>
  <c r="CG239" i="8"/>
  <c r="BY239" i="8"/>
  <c r="BQ239" i="8"/>
  <c r="BI239" i="8"/>
  <c r="BA239" i="8"/>
  <c r="AS239" i="8"/>
  <c r="AK239" i="8"/>
  <c r="AC239" i="8"/>
  <c r="U239" i="8"/>
  <c r="M239" i="8"/>
  <c r="E239" i="8"/>
  <c r="EV242" i="8"/>
  <c r="EN242" i="8"/>
  <c r="EF242" i="8"/>
  <c r="DX242" i="8"/>
  <c r="DP242" i="8"/>
  <c r="DH242" i="8"/>
  <c r="CZ242" i="8"/>
  <c r="CR242" i="8"/>
  <c r="CJ242" i="8"/>
  <c r="CB242" i="8"/>
  <c r="BT242" i="8"/>
  <c r="BL242" i="8"/>
  <c r="BD242" i="8"/>
  <c r="AV242" i="8"/>
  <c r="AN242" i="8"/>
  <c r="AF242" i="8"/>
  <c r="X242" i="8"/>
  <c r="P242" i="8"/>
  <c r="EV240" i="8"/>
  <c r="EN240" i="8"/>
  <c r="EF240" i="8"/>
  <c r="DX240" i="8"/>
  <c r="DP240" i="8"/>
  <c r="DH240" i="8"/>
  <c r="CZ240" i="8"/>
  <c r="CR240" i="8"/>
  <c r="CJ240" i="8"/>
  <c r="CB240" i="8"/>
  <c r="BT240" i="8"/>
  <c r="BL240" i="8"/>
  <c r="BD240" i="8"/>
  <c r="AV240" i="8"/>
  <c r="AN240" i="8"/>
  <c r="AF240" i="8"/>
  <c r="X240" i="8"/>
  <c r="P240" i="8"/>
  <c r="FB239" i="8"/>
  <c r="FC239" i="8" s="1"/>
  <c r="ER239" i="8"/>
  <c r="EJ239" i="8"/>
  <c r="EB239" i="8"/>
  <c r="DT239" i="8"/>
  <c r="DL239" i="8"/>
  <c r="DD239" i="8"/>
  <c r="CV239" i="8"/>
  <c r="CN239" i="8"/>
  <c r="CF239" i="8"/>
  <c r="BX239" i="8"/>
  <c r="BP239" i="8"/>
  <c r="BH239" i="8"/>
  <c r="AZ239" i="8"/>
  <c r="AR239" i="8"/>
  <c r="AJ239" i="8"/>
  <c r="AB239" i="8"/>
  <c r="T239" i="8"/>
  <c r="L239" i="8"/>
  <c r="BT238" i="8"/>
  <c r="BL238" i="8"/>
  <c r="BD238" i="8"/>
  <c r="AV238" i="8"/>
  <c r="AN238" i="8"/>
  <c r="AF238" i="8"/>
  <c r="X238" i="8"/>
  <c r="P238" i="8"/>
  <c r="FB237" i="8"/>
  <c r="FC237" i="8" s="1"/>
  <c r="ER237" i="8"/>
  <c r="EI237" i="8"/>
  <c r="DY237" i="8"/>
  <c r="DO237" i="8"/>
  <c r="DC237" i="8"/>
  <c r="CS237" i="8"/>
  <c r="CI237" i="8"/>
  <c r="BW237" i="8"/>
  <c r="BM237" i="8"/>
  <c r="BC237" i="8"/>
  <c r="AQ237" i="8"/>
  <c r="AG237" i="8"/>
  <c r="W237" i="8"/>
  <c r="E234" i="8"/>
  <c r="M234" i="8"/>
  <c r="U234" i="8"/>
  <c r="AC234" i="8"/>
  <c r="AK234" i="8"/>
  <c r="AS234" i="8"/>
  <c r="BA234" i="8"/>
  <c r="BI234" i="8"/>
  <c r="BQ234" i="8"/>
  <c r="BY234" i="8"/>
  <c r="CG234" i="8"/>
  <c r="CO234" i="8"/>
  <c r="CW234" i="8"/>
  <c r="DE234" i="8"/>
  <c r="DM234" i="8"/>
  <c r="DU234" i="8"/>
  <c r="EC234" i="8"/>
  <c r="EK234" i="8"/>
  <c r="ES234" i="8"/>
  <c r="D234" i="8"/>
  <c r="N234" i="8"/>
  <c r="W234" i="8"/>
  <c r="AF234" i="8"/>
  <c r="AO234" i="8"/>
  <c r="AX234" i="8"/>
  <c r="BG234" i="8"/>
  <c r="BP234" i="8"/>
  <c r="BZ234" i="8"/>
  <c r="CI234" i="8"/>
  <c r="CR234" i="8"/>
  <c r="DA234" i="8"/>
  <c r="DJ234" i="8"/>
  <c r="DS234" i="8"/>
  <c r="EB234" i="8"/>
  <c r="EL234" i="8"/>
  <c r="EU234" i="8"/>
  <c r="J234" i="8"/>
  <c r="T234" i="8"/>
  <c r="AE234" i="8"/>
  <c r="AP234" i="8"/>
  <c r="AZ234" i="8"/>
  <c r="BK234" i="8"/>
  <c r="BU234" i="8"/>
  <c r="CE234" i="8"/>
  <c r="CP234" i="8"/>
  <c r="CZ234" i="8"/>
  <c r="DK234" i="8"/>
  <c r="DV234" i="8"/>
  <c r="EF234" i="8"/>
  <c r="EP234" i="8"/>
  <c r="FB234" i="8"/>
  <c r="FC234" i="8" s="1"/>
  <c r="V233" i="5" s="1"/>
  <c r="K234" i="8"/>
  <c r="V234" i="8"/>
  <c r="AG234" i="8"/>
  <c r="AQ234" i="8"/>
  <c r="BB234" i="8"/>
  <c r="BL234" i="8"/>
  <c r="BV234" i="8"/>
  <c r="CF234" i="8"/>
  <c r="CQ234" i="8"/>
  <c r="DB234" i="8"/>
  <c r="DL234" i="8"/>
  <c r="DW234" i="8"/>
  <c r="EG234" i="8"/>
  <c r="EQ234" i="8"/>
  <c r="L234" i="8"/>
  <c r="X234" i="8"/>
  <c r="AH234" i="8"/>
  <c r="AR234" i="8"/>
  <c r="BC234" i="8"/>
  <c r="BM234" i="8"/>
  <c r="BW234" i="8"/>
  <c r="CH234" i="8"/>
  <c r="CS234" i="8"/>
  <c r="DC234" i="8"/>
  <c r="DN234" i="8"/>
  <c r="DX234" i="8"/>
  <c r="EH234" i="8"/>
  <c r="ER234" i="8"/>
  <c r="F234" i="8"/>
  <c r="P234" i="8"/>
  <c r="Z234" i="8"/>
  <c r="AJ234" i="8"/>
  <c r="AU234" i="8"/>
  <c r="BE234" i="8"/>
  <c r="BO234" i="8"/>
  <c r="CA234" i="8"/>
  <c r="CK234" i="8"/>
  <c r="CU234" i="8"/>
  <c r="DF234" i="8"/>
  <c r="DP234" i="8"/>
  <c r="DZ234" i="8"/>
  <c r="P233" i="8"/>
  <c r="K229" i="8"/>
  <c r="S229" i="8"/>
  <c r="AA229" i="8"/>
  <c r="AI229" i="8"/>
  <c r="AQ229" i="8"/>
  <c r="AY229" i="8"/>
  <c r="BG229" i="8"/>
  <c r="BO229" i="8"/>
  <c r="BW229" i="8"/>
  <c r="CE229" i="8"/>
  <c r="CM229" i="8"/>
  <c r="CU229" i="8"/>
  <c r="DC229" i="8"/>
  <c r="DK229" i="8"/>
  <c r="DS229" i="8"/>
  <c r="EA229" i="8"/>
  <c r="EI229" i="8"/>
  <c r="EQ229" i="8"/>
  <c r="H229" i="8"/>
  <c r="T229" i="8"/>
  <c r="AD229" i="8"/>
  <c r="AN229" i="8"/>
  <c r="AZ229" i="8"/>
  <c r="BJ229" i="8"/>
  <c r="BT229" i="8"/>
  <c r="CF229" i="8"/>
  <c r="CP229" i="8"/>
  <c r="CZ229" i="8"/>
  <c r="DL229" i="8"/>
  <c r="DV229" i="8"/>
  <c r="EF229" i="8"/>
  <c r="ER229" i="8"/>
  <c r="J229" i="8"/>
  <c r="U229" i="8"/>
  <c r="AE229" i="8"/>
  <c r="AP229" i="8"/>
  <c r="BA229" i="8"/>
  <c r="BK229" i="8"/>
  <c r="BV229" i="8"/>
  <c r="CG229" i="8"/>
  <c r="CQ229" i="8"/>
  <c r="DB229" i="8"/>
  <c r="DM229" i="8"/>
  <c r="DW229" i="8"/>
  <c r="EH229" i="8"/>
  <c r="ES229" i="8"/>
  <c r="M229" i="8"/>
  <c r="W229" i="8"/>
  <c r="AH229" i="8"/>
  <c r="AS229" i="8"/>
  <c r="BC229" i="8"/>
  <c r="BN229" i="8"/>
  <c r="BY229" i="8"/>
  <c r="CI229" i="8"/>
  <c r="CT229" i="8"/>
  <c r="DE229" i="8"/>
  <c r="DO229" i="8"/>
  <c r="DZ229" i="8"/>
  <c r="EK229" i="8"/>
  <c r="EU229" i="8"/>
  <c r="D229" i="8"/>
  <c r="N229" i="8"/>
  <c r="X229" i="8"/>
  <c r="AJ229" i="8"/>
  <c r="AT229" i="8"/>
  <c r="BD229" i="8"/>
  <c r="BP229" i="8"/>
  <c r="BZ229" i="8"/>
  <c r="CJ229" i="8"/>
  <c r="CV229" i="8"/>
  <c r="DF229" i="8"/>
  <c r="DP229" i="8"/>
  <c r="EB229" i="8"/>
  <c r="EL229" i="8"/>
  <c r="EV229" i="8"/>
  <c r="AI232" i="8"/>
  <c r="Y232" i="8"/>
  <c r="E232" i="8"/>
  <c r="M232" i="8"/>
  <c r="U232" i="8"/>
  <c r="AC232" i="8"/>
  <c r="AK232" i="8"/>
  <c r="AS232" i="8"/>
  <c r="BA232" i="8"/>
  <c r="BI232" i="8"/>
  <c r="BQ232" i="8"/>
  <c r="BY232" i="8"/>
  <c r="CG232" i="8"/>
  <c r="CO232" i="8"/>
  <c r="CW232" i="8"/>
  <c r="DE232" i="8"/>
  <c r="DM232" i="8"/>
  <c r="DU232" i="8"/>
  <c r="EC232" i="8"/>
  <c r="EK232" i="8"/>
  <c r="ES232" i="8"/>
  <c r="F232" i="8"/>
  <c r="O232" i="8"/>
  <c r="X232" i="8"/>
  <c r="AG232" i="8"/>
  <c r="AP232" i="8"/>
  <c r="AY232" i="8"/>
  <c r="BH232" i="8"/>
  <c r="BR232" i="8"/>
  <c r="CA232" i="8"/>
  <c r="CJ232" i="8"/>
  <c r="CS232" i="8"/>
  <c r="DB232" i="8"/>
  <c r="DK232" i="8"/>
  <c r="DT232" i="8"/>
  <c r="ED232" i="8"/>
  <c r="EM232" i="8"/>
  <c r="EV232" i="8"/>
  <c r="K231" i="8"/>
  <c r="E231" i="8"/>
  <c r="O231" i="8"/>
  <c r="X231" i="8"/>
  <c r="AH231" i="8"/>
  <c r="AQ231" i="8"/>
  <c r="AZ231" i="8"/>
  <c r="BI231" i="8"/>
  <c r="BR231" i="8"/>
  <c r="CA231" i="8"/>
  <c r="CJ231" i="8"/>
  <c r="CT231" i="8"/>
  <c r="DC231" i="8"/>
  <c r="DL231" i="8"/>
  <c r="DU231" i="8"/>
  <c r="ED231" i="8"/>
  <c r="EM231" i="8"/>
  <c r="EV231" i="8"/>
  <c r="V231" i="8"/>
  <c r="L231" i="8"/>
  <c r="I235" i="8"/>
  <c r="Q235" i="8"/>
  <c r="Y235" i="8"/>
  <c r="AG235" i="8"/>
  <c r="AO235" i="8"/>
  <c r="AW235" i="8"/>
  <c r="BE235" i="8"/>
  <c r="BM235" i="8"/>
  <c r="BU235" i="8"/>
  <c r="CC235" i="8"/>
  <c r="CK235" i="8"/>
  <c r="CS235" i="8"/>
  <c r="DA235" i="8"/>
  <c r="DI235" i="8"/>
  <c r="DQ235" i="8"/>
  <c r="DY235" i="8"/>
  <c r="EG235" i="8"/>
  <c r="EO235" i="8"/>
  <c r="EW235" i="8"/>
  <c r="D235" i="8"/>
  <c r="M235" i="8"/>
  <c r="V235" i="8"/>
  <c r="AE235" i="8"/>
  <c r="AN235" i="8"/>
  <c r="AX235" i="8"/>
  <c r="BG235" i="8"/>
  <c r="BP235" i="8"/>
  <c r="BY235" i="8"/>
  <c r="CH235" i="8"/>
  <c r="CQ235" i="8"/>
  <c r="CZ235" i="8"/>
  <c r="DJ235" i="8"/>
  <c r="DS235" i="8"/>
  <c r="EB235" i="8"/>
  <c r="EK235" i="8"/>
  <c r="ET235" i="8"/>
  <c r="EQ232" i="8"/>
  <c r="EG232" i="8"/>
  <c r="DW232" i="8"/>
  <c r="DL232" i="8"/>
  <c r="DA232" i="8"/>
  <c r="CQ232" i="8"/>
  <c r="CF232" i="8"/>
  <c r="BV232" i="8"/>
  <c r="BL232" i="8"/>
  <c r="BB232" i="8"/>
  <c r="AQ232" i="8"/>
  <c r="AF232" i="8"/>
  <c r="V232" i="8"/>
  <c r="K232" i="8"/>
  <c r="EQ231" i="8"/>
  <c r="EF231" i="8"/>
  <c r="DV231" i="8"/>
  <c r="DK231" i="8"/>
  <c r="CZ231" i="8"/>
  <c r="CP231" i="8"/>
  <c r="CF231" i="8"/>
  <c r="BV231" i="8"/>
  <c r="BK231" i="8"/>
  <c r="BA231" i="8"/>
  <c r="AP231" i="8"/>
  <c r="AE231" i="8"/>
  <c r="U231" i="8"/>
  <c r="J231" i="8"/>
  <c r="L236" i="8"/>
  <c r="V236" i="8"/>
  <c r="AE236" i="8"/>
  <c r="AN236" i="8"/>
  <c r="AW236" i="8"/>
  <c r="BF236" i="8"/>
  <c r="BO236" i="8"/>
  <c r="BX236" i="8"/>
  <c r="CH236" i="8"/>
  <c r="CQ236" i="8"/>
  <c r="FB232" i="8"/>
  <c r="FC232" i="8" s="1"/>
  <c r="EP232" i="8"/>
  <c r="EF232" i="8"/>
  <c r="DV232" i="8"/>
  <c r="DJ232" i="8"/>
  <c r="CZ232" i="8"/>
  <c r="CP232" i="8"/>
  <c r="CE232" i="8"/>
  <c r="BU232" i="8"/>
  <c r="BK232" i="8"/>
  <c r="AZ232" i="8"/>
  <c r="AO232" i="8"/>
  <c r="AE232" i="8"/>
  <c r="T232" i="8"/>
  <c r="J232" i="8"/>
  <c r="FB231" i="8"/>
  <c r="FC231" i="8" s="1"/>
  <c r="EP231" i="8"/>
  <c r="EE231" i="8"/>
  <c r="DT231" i="8"/>
  <c r="DJ231" i="8"/>
  <c r="CY231" i="8"/>
  <c r="CO231" i="8"/>
  <c r="CE231" i="8"/>
  <c r="BT231" i="8"/>
  <c r="BJ231" i="8"/>
  <c r="AY231" i="8"/>
  <c r="AN231" i="8"/>
  <c r="AD231" i="8"/>
  <c r="T231" i="8"/>
  <c r="H231" i="8"/>
  <c r="EO232" i="8"/>
  <c r="EE232" i="8"/>
  <c r="DS232" i="8"/>
  <c r="DI232" i="8"/>
  <c r="CY232" i="8"/>
  <c r="CN232" i="8"/>
  <c r="CD232" i="8"/>
  <c r="BT232" i="8"/>
  <c r="BJ232" i="8"/>
  <c r="AX232" i="8"/>
  <c r="AN232" i="8"/>
  <c r="AD232" i="8"/>
  <c r="S232" i="8"/>
  <c r="I232" i="8"/>
  <c r="EN231" i="8"/>
  <c r="EC231" i="8"/>
  <c r="DS231" i="8"/>
  <c r="DH231" i="8"/>
  <c r="CX231" i="8"/>
  <c r="CN231" i="8"/>
  <c r="CD231" i="8"/>
  <c r="BS231" i="8"/>
  <c r="BH231" i="8"/>
  <c r="AX231" i="8"/>
  <c r="AM231" i="8"/>
  <c r="AC231" i="8"/>
  <c r="S231" i="8"/>
  <c r="G231" i="8"/>
  <c r="BJ226" i="8"/>
  <c r="AX226" i="8"/>
  <c r="AJ226" i="8"/>
  <c r="X226" i="8"/>
  <c r="K226" i="8"/>
  <c r="EX225" i="8"/>
  <c r="EL225" i="8"/>
  <c r="DX225" i="8"/>
  <c r="DG225" i="8"/>
  <c r="CJ225" i="8"/>
  <c r="BN225" i="8"/>
  <c r="AU225" i="8"/>
  <c r="I225" i="8"/>
  <c r="K225" i="8"/>
  <c r="S225" i="8"/>
  <c r="AA225" i="8"/>
  <c r="AI225" i="8"/>
  <c r="AQ225" i="8"/>
  <c r="AY225" i="8"/>
  <c r="BG225" i="8"/>
  <c r="BO225" i="8"/>
  <c r="BW225" i="8"/>
  <c r="CE225" i="8"/>
  <c r="CM225" i="8"/>
  <c r="CU225" i="8"/>
  <c r="DC225" i="8"/>
  <c r="DK225" i="8"/>
  <c r="DS225" i="8"/>
  <c r="EA225" i="8"/>
  <c r="EI225" i="8"/>
  <c r="EQ225" i="8"/>
  <c r="D225" i="8"/>
  <c r="L225" i="8"/>
  <c r="T225" i="8"/>
  <c r="AB225" i="8"/>
  <c r="AJ225" i="8"/>
  <c r="AR225" i="8"/>
  <c r="AZ225" i="8"/>
  <c r="BH225" i="8"/>
  <c r="BP225" i="8"/>
  <c r="BX225" i="8"/>
  <c r="CF225" i="8"/>
  <c r="CN225" i="8"/>
  <c r="CV225" i="8"/>
  <c r="DD225" i="8"/>
  <c r="DL225" i="8"/>
  <c r="E225" i="8"/>
  <c r="M225" i="8"/>
  <c r="U225" i="8"/>
  <c r="AC225" i="8"/>
  <c r="AK225" i="8"/>
  <c r="AS225" i="8"/>
  <c r="BA225" i="8"/>
  <c r="BI225" i="8"/>
  <c r="BQ225" i="8"/>
  <c r="BY225" i="8"/>
  <c r="CG225" i="8"/>
  <c r="CO225" i="8"/>
  <c r="CW225" i="8"/>
  <c r="DE225" i="8"/>
  <c r="DM225" i="8"/>
  <c r="DU225" i="8"/>
  <c r="EC225" i="8"/>
  <c r="EK225" i="8"/>
  <c r="ES225" i="8"/>
  <c r="F225" i="8"/>
  <c r="N225" i="8"/>
  <c r="V225" i="8"/>
  <c r="AD225" i="8"/>
  <c r="AL225" i="8"/>
  <c r="AT225" i="8"/>
  <c r="BB225" i="8"/>
  <c r="BJ225" i="8"/>
  <c r="BR225" i="8"/>
  <c r="BZ225" i="8"/>
  <c r="CH225" i="8"/>
  <c r="CP225" i="8"/>
  <c r="CX225" i="8"/>
  <c r="DF225" i="8"/>
  <c r="DN225" i="8"/>
  <c r="DV225" i="8"/>
  <c r="EP230" i="8"/>
  <c r="EF230" i="8"/>
  <c r="DT230" i="8"/>
  <c r="DJ230" i="8"/>
  <c r="CZ230" i="8"/>
  <c r="CN230" i="8"/>
  <c r="CD230" i="8"/>
  <c r="BT230" i="8"/>
  <c r="BH230" i="8"/>
  <c r="AX230" i="8"/>
  <c r="AN230" i="8"/>
  <c r="AB230" i="8"/>
  <c r="R230" i="8"/>
  <c r="CY227" i="8"/>
  <c r="CO227" i="8"/>
  <c r="CD227" i="8"/>
  <c r="BS227" i="8"/>
  <c r="BI227" i="8"/>
  <c r="AX227" i="8"/>
  <c r="AM227" i="8"/>
  <c r="AB227" i="8"/>
  <c r="I227" i="8"/>
  <c r="EQ226" i="8"/>
  <c r="ED226" i="8"/>
  <c r="DR226" i="8"/>
  <c r="DD226" i="8"/>
  <c r="CR226" i="8"/>
  <c r="CE226" i="8"/>
  <c r="BR226" i="8"/>
  <c r="BF226" i="8"/>
  <c r="AR226" i="8"/>
  <c r="AF226" i="8"/>
  <c r="S226" i="8"/>
  <c r="F226" i="8"/>
  <c r="ET225" i="8"/>
  <c r="EF225" i="8"/>
  <c r="DR225" i="8"/>
  <c r="CY225" i="8"/>
  <c r="CB225" i="8"/>
  <c r="BF225" i="8"/>
  <c r="AM225" i="8"/>
  <c r="P225" i="8"/>
  <c r="EB224" i="8"/>
  <c r="DF224" i="8"/>
  <c r="CM224" i="8"/>
  <c r="BP224" i="8"/>
  <c r="AT224" i="8"/>
  <c r="AA224" i="8"/>
  <c r="CI223" i="8"/>
  <c r="BI223" i="8"/>
  <c r="I229" i="8"/>
  <c r="K227" i="8"/>
  <c r="S227" i="8"/>
  <c r="AA227" i="8"/>
  <c r="AI227" i="8"/>
  <c r="AQ227" i="8"/>
  <c r="AY227" i="8"/>
  <c r="BG227" i="8"/>
  <c r="BO227" i="8"/>
  <c r="BW227" i="8"/>
  <c r="CE227" i="8"/>
  <c r="CM227" i="8"/>
  <c r="CU227" i="8"/>
  <c r="DC227" i="8"/>
  <c r="DK227" i="8"/>
  <c r="DS227" i="8"/>
  <c r="EA227" i="8"/>
  <c r="EI227" i="8"/>
  <c r="EQ227" i="8"/>
  <c r="E227" i="8"/>
  <c r="M227" i="8"/>
  <c r="U227" i="8"/>
  <c r="AC227" i="8"/>
  <c r="EP226" i="8"/>
  <c r="EB226" i="8"/>
  <c r="DP226" i="8"/>
  <c r="DC226" i="8"/>
  <c r="CP226" i="8"/>
  <c r="CD226" i="8"/>
  <c r="BP226" i="8"/>
  <c r="BD226" i="8"/>
  <c r="AQ226" i="8"/>
  <c r="AD226" i="8"/>
  <c r="R226" i="8"/>
  <c r="ER225" i="8"/>
  <c r="EE225" i="8"/>
  <c r="DP225" i="8"/>
  <c r="CT225" i="8"/>
  <c r="CA225" i="8"/>
  <c r="BD225" i="8"/>
  <c r="AH225" i="8"/>
  <c r="O225" i="8"/>
  <c r="E224" i="8"/>
  <c r="M224" i="8"/>
  <c r="U224" i="8"/>
  <c r="AC224" i="8"/>
  <c r="AK224" i="8"/>
  <c r="AS224" i="8"/>
  <c r="BA224" i="8"/>
  <c r="BI224" i="8"/>
  <c r="BQ224" i="8"/>
  <c r="BY224" i="8"/>
  <c r="CG224" i="8"/>
  <c r="CO224" i="8"/>
  <c r="CW224" i="8"/>
  <c r="DE224" i="8"/>
  <c r="DM224" i="8"/>
  <c r="DU224" i="8"/>
  <c r="EC224" i="8"/>
  <c r="EK224" i="8"/>
  <c r="ES224" i="8"/>
  <c r="G224" i="8"/>
  <c r="O224" i="8"/>
  <c r="W224" i="8"/>
  <c r="AE224" i="8"/>
  <c r="AM224" i="8"/>
  <c r="AU224" i="8"/>
  <c r="BC224" i="8"/>
  <c r="BK224" i="8"/>
  <c r="BS224" i="8"/>
  <c r="CA224" i="8"/>
  <c r="CI224" i="8"/>
  <c r="CQ224" i="8"/>
  <c r="CY224" i="8"/>
  <c r="DG224" i="8"/>
  <c r="DO224" i="8"/>
  <c r="DW224" i="8"/>
  <c r="EE224" i="8"/>
  <c r="EM224" i="8"/>
  <c r="EU224" i="8"/>
  <c r="H224" i="8"/>
  <c r="P224" i="8"/>
  <c r="X224" i="8"/>
  <c r="AF224" i="8"/>
  <c r="AN224" i="8"/>
  <c r="AV224" i="8"/>
  <c r="BD224" i="8"/>
  <c r="BL224" i="8"/>
  <c r="BT224" i="8"/>
  <c r="CB224" i="8"/>
  <c r="CJ224" i="8"/>
  <c r="CR224" i="8"/>
  <c r="CZ224" i="8"/>
  <c r="DH224" i="8"/>
  <c r="DP224" i="8"/>
  <c r="DX224" i="8"/>
  <c r="EF224" i="8"/>
  <c r="EN224" i="8"/>
  <c r="EV224" i="8"/>
  <c r="I224" i="8"/>
  <c r="Q224" i="8"/>
  <c r="Y224" i="8"/>
  <c r="AG224" i="8"/>
  <c r="AO224" i="8"/>
  <c r="AW224" i="8"/>
  <c r="BE224" i="8"/>
  <c r="BM224" i="8"/>
  <c r="BU224" i="8"/>
  <c r="CC224" i="8"/>
  <c r="CK224" i="8"/>
  <c r="CS224" i="8"/>
  <c r="DA224" i="8"/>
  <c r="DI224" i="8"/>
  <c r="DQ224" i="8"/>
  <c r="DY224" i="8"/>
  <c r="EG224" i="8"/>
  <c r="EO224" i="8"/>
  <c r="EW224" i="8"/>
  <c r="J224" i="8"/>
  <c r="R224" i="8"/>
  <c r="Z224" i="8"/>
  <c r="AH224" i="8"/>
  <c r="AP224" i="8"/>
  <c r="AX224" i="8"/>
  <c r="BF224" i="8"/>
  <c r="BN224" i="8"/>
  <c r="BV224" i="8"/>
  <c r="CD224" i="8"/>
  <c r="CL224" i="8"/>
  <c r="CT224" i="8"/>
  <c r="DB224" i="8"/>
  <c r="DJ224" i="8"/>
  <c r="DR224" i="8"/>
  <c r="DZ224" i="8"/>
  <c r="EH224" i="8"/>
  <c r="EP224" i="8"/>
  <c r="EX224" i="8"/>
  <c r="K223" i="8"/>
  <c r="S223" i="8"/>
  <c r="AA223" i="8"/>
  <c r="AI223" i="8"/>
  <c r="AQ223" i="8"/>
  <c r="AY223" i="8"/>
  <c r="BG223" i="8"/>
  <c r="BO223" i="8"/>
  <c r="BW223" i="8"/>
  <c r="CE223" i="8"/>
  <c r="CM223" i="8"/>
  <c r="CU223" i="8"/>
  <c r="DC223" i="8"/>
  <c r="DK223" i="8"/>
  <c r="DS223" i="8"/>
  <c r="AD223" i="8"/>
  <c r="AL223" i="8"/>
  <c r="AT223" i="8"/>
  <c r="BB223" i="8"/>
  <c r="BJ223" i="8"/>
  <c r="BR223" i="8"/>
  <c r="BZ223" i="8"/>
  <c r="CH223" i="8"/>
  <c r="CP223" i="8"/>
  <c r="CX223" i="8"/>
  <c r="DF223" i="8"/>
  <c r="DN223" i="8"/>
  <c r="DV223" i="8"/>
  <c r="ED223" i="8"/>
  <c r="J223" i="8"/>
  <c r="U223" i="8"/>
  <c r="AF223" i="8"/>
  <c r="AP223" i="8"/>
  <c r="BA223" i="8"/>
  <c r="BL223" i="8"/>
  <c r="BV223" i="8"/>
  <c r="CG223" i="8"/>
  <c r="CR223" i="8"/>
  <c r="DB223" i="8"/>
  <c r="DM223" i="8"/>
  <c r="DX223" i="8"/>
  <c r="EG223" i="8"/>
  <c r="EO223" i="8"/>
  <c r="EW223" i="8"/>
  <c r="M223" i="8"/>
  <c r="X223" i="8"/>
  <c r="AH223" i="8"/>
  <c r="AS223" i="8"/>
  <c r="BD223" i="8"/>
  <c r="BN223" i="8"/>
  <c r="BY223" i="8"/>
  <c r="CJ223" i="8"/>
  <c r="CT223" i="8"/>
  <c r="DE223" i="8"/>
  <c r="DP223" i="8"/>
  <c r="DZ223" i="8"/>
  <c r="EI223" i="8"/>
  <c r="EQ223" i="8"/>
  <c r="D223" i="8"/>
  <c r="O223" i="8"/>
  <c r="Y223" i="8"/>
  <c r="AJ223" i="8"/>
  <c r="AU223" i="8"/>
  <c r="BE223" i="8"/>
  <c r="BP223" i="8"/>
  <c r="CA223" i="8"/>
  <c r="CK223" i="8"/>
  <c r="CV223" i="8"/>
  <c r="DG223" i="8"/>
  <c r="DQ223" i="8"/>
  <c r="EA223" i="8"/>
  <c r="EJ223" i="8"/>
  <c r="ER223" i="8"/>
  <c r="FB223" i="8"/>
  <c r="FC223" i="8" s="1"/>
  <c r="E223" i="8"/>
  <c r="P223" i="8"/>
  <c r="Z223" i="8"/>
  <c r="AK223" i="8"/>
  <c r="AV223" i="8"/>
  <c r="BF223" i="8"/>
  <c r="BQ223" i="8"/>
  <c r="CB223" i="8"/>
  <c r="CL223" i="8"/>
  <c r="CW223" i="8"/>
  <c r="DH223" i="8"/>
  <c r="DR223" i="8"/>
  <c r="EB223" i="8"/>
  <c r="EK223" i="8"/>
  <c r="ES223" i="8"/>
  <c r="G223" i="8"/>
  <c r="Q223" i="8"/>
  <c r="AB223" i="8"/>
  <c r="AM223" i="8"/>
  <c r="AW223" i="8"/>
  <c r="BH223" i="8"/>
  <c r="BS223" i="8"/>
  <c r="CC223" i="8"/>
  <c r="CN223" i="8"/>
  <c r="CY223" i="8"/>
  <c r="DI223" i="8"/>
  <c r="DT223" i="8"/>
  <c r="EC223" i="8"/>
  <c r="EL223" i="8"/>
  <c r="ET223" i="8"/>
  <c r="E226" i="8"/>
  <c r="M226" i="8"/>
  <c r="U226" i="8"/>
  <c r="AC226" i="8"/>
  <c r="AK226" i="8"/>
  <c r="AS226" i="8"/>
  <c r="BA226" i="8"/>
  <c r="BI226" i="8"/>
  <c r="BQ226" i="8"/>
  <c r="BY226" i="8"/>
  <c r="CG226" i="8"/>
  <c r="CO226" i="8"/>
  <c r="CW226" i="8"/>
  <c r="DE226" i="8"/>
  <c r="DM226" i="8"/>
  <c r="DU226" i="8"/>
  <c r="EC226" i="8"/>
  <c r="EK226" i="8"/>
  <c r="ES226" i="8"/>
  <c r="G226" i="8"/>
  <c r="O226" i="8"/>
  <c r="W226" i="8"/>
  <c r="AE226" i="8"/>
  <c r="AM226" i="8"/>
  <c r="AU226" i="8"/>
  <c r="BC226" i="8"/>
  <c r="BK226" i="8"/>
  <c r="BS226" i="8"/>
  <c r="CA226" i="8"/>
  <c r="CI226" i="8"/>
  <c r="CQ226" i="8"/>
  <c r="CY226" i="8"/>
  <c r="DG226" i="8"/>
  <c r="DO226" i="8"/>
  <c r="DW226" i="8"/>
  <c r="EE226" i="8"/>
  <c r="EM226" i="8"/>
  <c r="EU226" i="8"/>
  <c r="I226" i="8"/>
  <c r="Q226" i="8"/>
  <c r="Y226" i="8"/>
  <c r="AG226" i="8"/>
  <c r="AO226" i="8"/>
  <c r="AW226" i="8"/>
  <c r="BE226" i="8"/>
  <c r="BM226" i="8"/>
  <c r="BU226" i="8"/>
  <c r="CC226" i="8"/>
  <c r="CK226" i="8"/>
  <c r="CS226" i="8"/>
  <c r="DA226" i="8"/>
  <c r="DI226" i="8"/>
  <c r="DQ226" i="8"/>
  <c r="DY226" i="8"/>
  <c r="EG226" i="8"/>
  <c r="EO226" i="8"/>
  <c r="EW226" i="8"/>
  <c r="EP225" i="8"/>
  <c r="ED225" i="8"/>
  <c r="DO225" i="8"/>
  <c r="CR225" i="8"/>
  <c r="BV225" i="8"/>
  <c r="BC225" i="8"/>
  <c r="AF225" i="8"/>
  <c r="J225" i="8"/>
  <c r="E230" i="8"/>
  <c r="M230" i="8"/>
  <c r="U230" i="8"/>
  <c r="AC230" i="8"/>
  <c r="AK230" i="8"/>
  <c r="AS230" i="8"/>
  <c r="BA230" i="8"/>
  <c r="BI230" i="8"/>
  <c r="BQ230" i="8"/>
  <c r="BY230" i="8"/>
  <c r="CG230" i="8"/>
  <c r="CO230" i="8"/>
  <c r="CW230" i="8"/>
  <c r="DE230" i="8"/>
  <c r="DM230" i="8"/>
  <c r="DU230" i="8"/>
  <c r="EC230" i="8"/>
  <c r="EK230" i="8"/>
  <c r="ES230" i="8"/>
  <c r="G230" i="8"/>
  <c r="O230" i="8"/>
  <c r="W230" i="8"/>
  <c r="AE230" i="8"/>
  <c r="AM230" i="8"/>
  <c r="AU230" i="8"/>
  <c r="BC230" i="8"/>
  <c r="BK230" i="8"/>
  <c r="BS230" i="8"/>
  <c r="CA230" i="8"/>
  <c r="CI230" i="8"/>
  <c r="CQ230" i="8"/>
  <c r="CY230" i="8"/>
  <c r="DG230" i="8"/>
  <c r="DO230" i="8"/>
  <c r="DW230" i="8"/>
  <c r="EE230" i="8"/>
  <c r="EM230" i="8"/>
  <c r="EU230" i="8"/>
  <c r="EL226" i="8"/>
  <c r="DZ226" i="8"/>
  <c r="DL226" i="8"/>
  <c r="CZ226" i="8"/>
  <c r="CM226" i="8"/>
  <c r="BZ226" i="8"/>
  <c r="BN226" i="8"/>
  <c r="AZ226" i="8"/>
  <c r="AN226" i="8"/>
  <c r="AA226" i="8"/>
  <c r="N226" i="8"/>
  <c r="EN225" i="8"/>
  <c r="EB225" i="8"/>
  <c r="DJ225" i="8"/>
  <c r="CQ225" i="8"/>
  <c r="BT225" i="8"/>
  <c r="AX225" i="8"/>
  <c r="AE225" i="8"/>
  <c r="H225" i="8"/>
  <c r="E236" i="8"/>
  <c r="M236" i="8"/>
  <c r="U236" i="8"/>
  <c r="AC236" i="8"/>
  <c r="AK236" i="8"/>
  <c r="AS236" i="8"/>
  <c r="BA236" i="8"/>
  <c r="BI236" i="8"/>
  <c r="BQ236" i="8"/>
  <c r="BY236" i="8"/>
  <c r="CG236" i="8"/>
  <c r="CO236" i="8"/>
  <c r="EV230" i="8"/>
  <c r="EJ230" i="8"/>
  <c r="DZ230" i="8"/>
  <c r="DP230" i="8"/>
  <c r="DD230" i="8"/>
  <c r="CT230" i="8"/>
  <c r="CJ230" i="8"/>
  <c r="BX230" i="8"/>
  <c r="BN230" i="8"/>
  <c r="BD230" i="8"/>
  <c r="AR230" i="8"/>
  <c r="AH230" i="8"/>
  <c r="X230" i="8"/>
  <c r="L230" i="8"/>
  <c r="EU227" i="8"/>
  <c r="EK227" i="8"/>
  <c r="DZ227" i="8"/>
  <c r="DO227" i="8"/>
  <c r="DE227" i="8"/>
  <c r="CT227" i="8"/>
  <c r="CI227" i="8"/>
  <c r="BY227" i="8"/>
  <c r="BN227" i="8"/>
  <c r="BC227" i="8"/>
  <c r="AS227" i="8"/>
  <c r="AH227" i="8"/>
  <c r="V227" i="8"/>
  <c r="H227" i="8"/>
  <c r="EX226" i="8"/>
  <c r="EJ226" i="8"/>
  <c r="DX226" i="8"/>
  <c r="DK226" i="8"/>
  <c r="CX226" i="8"/>
  <c r="CL226" i="8"/>
  <c r="BX226" i="8"/>
  <c r="BL226" i="8"/>
  <c r="AY226" i="8"/>
  <c r="AL226" i="8"/>
  <c r="Z226" i="8"/>
  <c r="L226" i="8"/>
  <c r="FB225" i="8"/>
  <c r="FC225" i="8" s="1"/>
  <c r="V224" i="5" s="1"/>
  <c r="EM225" i="8"/>
  <c r="DZ225" i="8"/>
  <c r="DH225" i="8"/>
  <c r="CL225" i="8"/>
  <c r="BS225" i="8"/>
  <c r="AV225" i="8"/>
  <c r="Z225" i="8"/>
  <c r="G225" i="8"/>
  <c r="EL224" i="8"/>
  <c r="DS224" i="8"/>
  <c r="CV224" i="8"/>
  <c r="BZ224" i="8"/>
  <c r="BG224" i="8"/>
  <c r="AJ224" i="8"/>
  <c r="N224" i="8"/>
  <c r="EV223" i="8"/>
  <c r="DY223" i="8"/>
  <c r="CZ223" i="8"/>
  <c r="BU223" i="8"/>
  <c r="AR223" i="8"/>
  <c r="R223" i="8"/>
  <c r="E220" i="8"/>
  <c r="G222" i="8"/>
  <c r="O222" i="8"/>
  <c r="W222" i="8"/>
  <c r="AE222" i="8"/>
  <c r="AM222" i="8"/>
  <c r="AU222" i="8"/>
  <c r="BC222" i="8"/>
  <c r="BK222" i="8"/>
  <c r="BS222" i="8"/>
  <c r="CA222" i="8"/>
  <c r="CI222" i="8"/>
  <c r="CQ222" i="8"/>
  <c r="CY222" i="8"/>
  <c r="DG222" i="8"/>
  <c r="DO222" i="8"/>
  <c r="DW222" i="8"/>
  <c r="EE222" i="8"/>
  <c r="EM222" i="8"/>
  <c r="EU222" i="8"/>
  <c r="J222" i="8"/>
  <c r="R222" i="8"/>
  <c r="Z222" i="8"/>
  <c r="AH222" i="8"/>
  <c r="AP222" i="8"/>
  <c r="AX222" i="8"/>
  <c r="BF222" i="8"/>
  <c r="BN222" i="8"/>
  <c r="BV222" i="8"/>
  <c r="CD222" i="8"/>
  <c r="CL222" i="8"/>
  <c r="CT222" i="8"/>
  <c r="DB222" i="8"/>
  <c r="DJ222" i="8"/>
  <c r="DR222" i="8"/>
  <c r="DZ222" i="8"/>
  <c r="EH222" i="8"/>
  <c r="EP222" i="8"/>
  <c r="EX222" i="8"/>
  <c r="BD220" i="8"/>
  <c r="AQ220" i="8"/>
  <c r="AC220" i="8"/>
  <c r="Q220" i="8"/>
  <c r="L219" i="8"/>
  <c r="U219" i="8"/>
  <c r="AD219" i="8"/>
  <c r="AM219" i="8"/>
  <c r="AW219" i="8"/>
  <c r="BF219" i="8"/>
  <c r="BN219" i="8"/>
  <c r="BV219" i="8"/>
  <c r="CD219" i="8"/>
  <c r="CL219" i="8"/>
  <c r="CT219" i="8"/>
  <c r="DB219" i="8"/>
  <c r="DJ219" i="8"/>
  <c r="DR219" i="8"/>
  <c r="DZ219" i="8"/>
  <c r="EH219" i="8"/>
  <c r="EP219" i="8"/>
  <c r="EX219" i="8"/>
  <c r="G220" i="8"/>
  <c r="O220" i="8"/>
  <c r="W220" i="8"/>
  <c r="AE220" i="8"/>
  <c r="AM220" i="8"/>
  <c r="AU220" i="8"/>
  <c r="BC220" i="8"/>
  <c r="BK220" i="8"/>
  <c r="BS220" i="8"/>
  <c r="CA220" i="8"/>
  <c r="CI220" i="8"/>
  <c r="CQ220" i="8"/>
  <c r="CY220" i="8"/>
  <c r="DG220" i="8"/>
  <c r="DO220" i="8"/>
  <c r="DW220" i="8"/>
  <c r="EE220" i="8"/>
  <c r="EM220" i="8"/>
  <c r="EU220" i="8"/>
  <c r="J220" i="8"/>
  <c r="R220" i="8"/>
  <c r="Z220" i="8"/>
  <c r="AH220" i="8"/>
  <c r="AP220" i="8"/>
  <c r="AX220" i="8"/>
  <c r="BF220" i="8"/>
  <c r="BN220" i="8"/>
  <c r="BV220" i="8"/>
  <c r="CD220" i="8"/>
  <c r="CL220" i="8"/>
  <c r="CT220" i="8"/>
  <c r="DB220" i="8"/>
  <c r="DJ220" i="8"/>
  <c r="DR220" i="8"/>
  <c r="DZ220" i="8"/>
  <c r="EH220" i="8"/>
  <c r="EP220" i="8"/>
  <c r="EX220" i="8"/>
  <c r="F220" i="8"/>
  <c r="N220" i="8"/>
  <c r="V220" i="8"/>
  <c r="AD220" i="8"/>
  <c r="AL220" i="8"/>
  <c r="AT220" i="8"/>
  <c r="BB220" i="8"/>
  <c r="BJ220" i="8"/>
  <c r="BR220" i="8"/>
  <c r="BZ220" i="8"/>
  <c r="CH220" i="8"/>
  <c r="CP220" i="8"/>
  <c r="CX220" i="8"/>
  <c r="DF220" i="8"/>
  <c r="DN220" i="8"/>
  <c r="DV220" i="8"/>
  <c r="ED220" i="8"/>
  <c r="EL220" i="8"/>
  <c r="ET220" i="8"/>
  <c r="F223" i="8"/>
  <c r="ES222" i="8"/>
  <c r="EI222" i="8"/>
  <c r="DX222" i="8"/>
  <c r="DM222" i="8"/>
  <c r="DC222" i="8"/>
  <c r="CR222" i="8"/>
  <c r="CG222" i="8"/>
  <c r="BW222" i="8"/>
  <c r="BL222" i="8"/>
  <c r="BA222" i="8"/>
  <c r="AQ222" i="8"/>
  <c r="AF222" i="8"/>
  <c r="U222" i="8"/>
  <c r="K222" i="8"/>
  <c r="EK220" i="8"/>
  <c r="DY220" i="8"/>
  <c r="DL220" i="8"/>
  <c r="CZ220" i="8"/>
  <c r="CM220" i="8"/>
  <c r="BY220" i="8"/>
  <c r="BM220" i="8"/>
  <c r="AZ220" i="8"/>
  <c r="AN220" i="8"/>
  <c r="AA220" i="8"/>
  <c r="M220" i="8"/>
  <c r="BC219" i="8"/>
  <c r="AP219" i="8"/>
  <c r="AA219" i="8"/>
  <c r="K219" i="8"/>
  <c r="EW231" i="8"/>
  <c r="EO231" i="8"/>
  <c r="EG231" i="8"/>
  <c r="DY231" i="8"/>
  <c r="DQ231" i="8"/>
  <c r="DI231" i="8"/>
  <c r="DA231" i="8"/>
  <c r="CS231" i="8"/>
  <c r="CK231" i="8"/>
  <c r="CC231" i="8"/>
  <c r="BU231" i="8"/>
  <c r="BM231" i="8"/>
  <c r="BE231" i="8"/>
  <c r="AW231" i="8"/>
  <c r="AO231" i="8"/>
  <c r="AG231" i="8"/>
  <c r="Y231" i="8"/>
  <c r="Q231" i="8"/>
  <c r="EW229" i="8"/>
  <c r="EO229" i="8"/>
  <c r="EG229" i="8"/>
  <c r="DY229" i="8"/>
  <c r="DQ229" i="8"/>
  <c r="DI229" i="8"/>
  <c r="DA229" i="8"/>
  <c r="CS229" i="8"/>
  <c r="CK229" i="8"/>
  <c r="CC229" i="8"/>
  <c r="BU229" i="8"/>
  <c r="BM229" i="8"/>
  <c r="BE229" i="8"/>
  <c r="AW229" i="8"/>
  <c r="AO229" i="8"/>
  <c r="AG229" i="8"/>
  <c r="Y229" i="8"/>
  <c r="Q229" i="8"/>
  <c r="EW227" i="8"/>
  <c r="EO227" i="8"/>
  <c r="EG227" i="8"/>
  <c r="DY227" i="8"/>
  <c r="DQ227" i="8"/>
  <c r="DI227" i="8"/>
  <c r="DA227" i="8"/>
  <c r="CS227" i="8"/>
  <c r="CK227" i="8"/>
  <c r="CC227" i="8"/>
  <c r="BU227" i="8"/>
  <c r="BM227" i="8"/>
  <c r="BE227" i="8"/>
  <c r="AW227" i="8"/>
  <c r="AO227" i="8"/>
  <c r="AG227" i="8"/>
  <c r="Y227" i="8"/>
  <c r="Q227" i="8"/>
  <c r="EW225" i="8"/>
  <c r="EO225" i="8"/>
  <c r="EG225" i="8"/>
  <c r="DY225" i="8"/>
  <c r="DQ225" i="8"/>
  <c r="DI225" i="8"/>
  <c r="DA225" i="8"/>
  <c r="CS225" i="8"/>
  <c r="CK225" i="8"/>
  <c r="CC225" i="8"/>
  <c r="BU225" i="8"/>
  <c r="BM225" i="8"/>
  <c r="BE225" i="8"/>
  <c r="AW225" i="8"/>
  <c r="AO225" i="8"/>
  <c r="AG225" i="8"/>
  <c r="Y225" i="8"/>
  <c r="Q225" i="8"/>
  <c r="EQ222" i="8"/>
  <c r="EF222" i="8"/>
  <c r="DU222" i="8"/>
  <c r="DK222" i="8"/>
  <c r="CZ222" i="8"/>
  <c r="CO222" i="8"/>
  <c r="CE222" i="8"/>
  <c r="BT222" i="8"/>
  <c r="BI222" i="8"/>
  <c r="AY222" i="8"/>
  <c r="AN222" i="8"/>
  <c r="AC222" i="8"/>
  <c r="S222" i="8"/>
  <c r="H222" i="8"/>
  <c r="EV220" i="8"/>
  <c r="EI220" i="8"/>
  <c r="DU220" i="8"/>
  <c r="DI220" i="8"/>
  <c r="CV220" i="8"/>
  <c r="CJ220" i="8"/>
  <c r="BW220" i="8"/>
  <c r="BI220" i="8"/>
  <c r="AW220" i="8"/>
  <c r="AJ220" i="8"/>
  <c r="X220" i="8"/>
  <c r="K220" i="8"/>
  <c r="DY219" i="8"/>
  <c r="DM219" i="8"/>
  <c r="CZ219" i="8"/>
  <c r="CN219" i="8"/>
  <c r="CA219" i="8"/>
  <c r="BM219" i="8"/>
  <c r="AZ219" i="8"/>
  <c r="AK219" i="8"/>
  <c r="W219" i="8"/>
  <c r="I219" i="8"/>
  <c r="O218" i="8"/>
  <c r="Y218" i="8"/>
  <c r="AI218" i="8"/>
  <c r="AU218" i="8"/>
  <c r="BE218" i="8"/>
  <c r="BO218" i="8"/>
  <c r="CA218" i="8"/>
  <c r="CK218" i="8"/>
  <c r="CU218" i="8"/>
  <c r="DG218" i="8"/>
  <c r="DQ218" i="8"/>
  <c r="EA218" i="8"/>
  <c r="EK218" i="8"/>
  <c r="ET218" i="8"/>
  <c r="H219" i="8"/>
  <c r="P219" i="8"/>
  <c r="X219" i="8"/>
  <c r="AF219" i="8"/>
  <c r="AN219" i="8"/>
  <c r="AV219" i="8"/>
  <c r="BD219" i="8"/>
  <c r="D218" i="8"/>
  <c r="L218" i="8"/>
  <c r="T218" i="8"/>
  <c r="AB218" i="8"/>
  <c r="AJ218" i="8"/>
  <c r="AR218" i="8"/>
  <c r="AZ218" i="8"/>
  <c r="BH218" i="8"/>
  <c r="BP218" i="8"/>
  <c r="BX218" i="8"/>
  <c r="CF218" i="8"/>
  <c r="CN218" i="8"/>
  <c r="CV218" i="8"/>
  <c r="DD218" i="8"/>
  <c r="DL218" i="8"/>
  <c r="DT218" i="8"/>
  <c r="EB218" i="8"/>
  <c r="EJ218" i="8"/>
  <c r="ER218" i="8"/>
  <c r="FB218" i="8"/>
  <c r="FC218" i="8" s="1"/>
  <c r="V217" i="5" s="1"/>
  <c r="F218" i="8"/>
  <c r="N218" i="8"/>
  <c r="V218" i="8"/>
  <c r="AD218" i="8"/>
  <c r="AL218" i="8"/>
  <c r="AT218" i="8"/>
  <c r="BB218" i="8"/>
  <c r="BJ218" i="8"/>
  <c r="BR218" i="8"/>
  <c r="BZ218" i="8"/>
  <c r="CH218" i="8"/>
  <c r="CP218" i="8"/>
  <c r="CX218" i="8"/>
  <c r="DF218" i="8"/>
  <c r="DN218" i="8"/>
  <c r="DV218" i="8"/>
  <c r="ES217" i="8"/>
  <c r="EI217" i="8"/>
  <c r="DW217" i="8"/>
  <c r="DM217" i="8"/>
  <c r="DC217" i="8"/>
  <c r="CQ217" i="8"/>
  <c r="CG217" i="8"/>
  <c r="BW217" i="8"/>
  <c r="BK217" i="8"/>
  <c r="BA217" i="8"/>
  <c r="AQ217" i="8"/>
  <c r="AE217" i="8"/>
  <c r="U217" i="8"/>
  <c r="K217" i="8"/>
  <c r="EP216" i="8"/>
  <c r="EF216" i="8"/>
  <c r="DU216" i="8"/>
  <c r="DJ216" i="8"/>
  <c r="CZ216" i="8"/>
  <c r="CO216" i="8"/>
  <c r="CD216" i="8"/>
  <c r="BT216" i="8"/>
  <c r="BI216" i="8"/>
  <c r="AX216" i="8"/>
  <c r="AN216" i="8"/>
  <c r="AC216" i="8"/>
  <c r="R216" i="8"/>
  <c r="EW215" i="8"/>
  <c r="EL215" i="8"/>
  <c r="EB215" i="8"/>
  <c r="DQ215" i="8"/>
  <c r="DF215" i="8"/>
  <c r="CV215" i="8"/>
  <c r="CK215" i="8"/>
  <c r="BY215" i="8"/>
  <c r="BM215" i="8"/>
  <c r="AX215" i="8"/>
  <c r="AI215" i="8"/>
  <c r="U215" i="8"/>
  <c r="ET214" i="8"/>
  <c r="ED214" i="8"/>
  <c r="DO214" i="8"/>
  <c r="CY214" i="8"/>
  <c r="CD214" i="8"/>
  <c r="BL214" i="8"/>
  <c r="AP214" i="8"/>
  <c r="X214" i="8"/>
  <c r="EM213" i="8"/>
  <c r="DT213" i="8"/>
  <c r="DA213" i="8"/>
  <c r="CH213" i="8"/>
  <c r="BM213" i="8"/>
  <c r="AT213" i="8"/>
  <c r="Z213" i="8"/>
  <c r="EU211" i="8"/>
  <c r="DQ211" i="8"/>
  <c r="CH211" i="8"/>
  <c r="BE211" i="8"/>
  <c r="W211" i="8"/>
  <c r="D214" i="8"/>
  <c r="L214" i="8"/>
  <c r="T214" i="8"/>
  <c r="AB214" i="8"/>
  <c r="AJ214" i="8"/>
  <c r="AR214" i="8"/>
  <c r="AZ214" i="8"/>
  <c r="BH214" i="8"/>
  <c r="BP214" i="8"/>
  <c r="BX214" i="8"/>
  <c r="CF214" i="8"/>
  <c r="CN214" i="8"/>
  <c r="CV214" i="8"/>
  <c r="DD214" i="8"/>
  <c r="DL214" i="8"/>
  <c r="DT214" i="8"/>
  <c r="EB214" i="8"/>
  <c r="EJ214" i="8"/>
  <c r="ER214" i="8"/>
  <c r="FB214" i="8"/>
  <c r="FC214" i="8" s="1"/>
  <c r="J214" i="8"/>
  <c r="S214" i="8"/>
  <c r="AC214" i="8"/>
  <c r="AL214" i="8"/>
  <c r="AU214" i="8"/>
  <c r="BD214" i="8"/>
  <c r="BM214" i="8"/>
  <c r="BV214" i="8"/>
  <c r="CE214" i="8"/>
  <c r="CO214" i="8"/>
  <c r="CX214" i="8"/>
  <c r="DG214" i="8"/>
  <c r="DP214" i="8"/>
  <c r="H214" i="8"/>
  <c r="Q214" i="8"/>
  <c r="Z214" i="8"/>
  <c r="AI214" i="8"/>
  <c r="AS214" i="8"/>
  <c r="BB214" i="8"/>
  <c r="BK214" i="8"/>
  <c r="BT214" i="8"/>
  <c r="CC214" i="8"/>
  <c r="CL214" i="8"/>
  <c r="CU214" i="8"/>
  <c r="G214" i="8"/>
  <c r="U214" i="8"/>
  <c r="AF214" i="8"/>
  <c r="AQ214" i="8"/>
  <c r="BE214" i="8"/>
  <c r="BQ214" i="8"/>
  <c r="CB214" i="8"/>
  <c r="CP214" i="8"/>
  <c r="DA214" i="8"/>
  <c r="DK214" i="8"/>
  <c r="DV214" i="8"/>
  <c r="EE214" i="8"/>
  <c r="EN214" i="8"/>
  <c r="EW214" i="8"/>
  <c r="K214" i="8"/>
  <c r="W214" i="8"/>
  <c r="AH214" i="8"/>
  <c r="AV214" i="8"/>
  <c r="BG214" i="8"/>
  <c r="BS214" i="8"/>
  <c r="CG214" i="8"/>
  <c r="CR214" i="8"/>
  <c r="DC214" i="8"/>
  <c r="DN214" i="8"/>
  <c r="DX214" i="8"/>
  <c r="EG214" i="8"/>
  <c r="EP214" i="8"/>
  <c r="N214" i="8"/>
  <c r="Y214" i="8"/>
  <c r="AM214" i="8"/>
  <c r="AX214" i="8"/>
  <c r="BJ214" i="8"/>
  <c r="BW214" i="8"/>
  <c r="CI214" i="8"/>
  <c r="CT214" i="8"/>
  <c r="DF214" i="8"/>
  <c r="DQ214" i="8"/>
  <c r="DZ214" i="8"/>
  <c r="EI214" i="8"/>
  <c r="ES214" i="8"/>
  <c r="H215" i="8"/>
  <c r="P215" i="8"/>
  <c r="X215" i="8"/>
  <c r="AF215" i="8"/>
  <c r="AN215" i="8"/>
  <c r="AV215" i="8"/>
  <c r="BD215" i="8"/>
  <c r="BL215" i="8"/>
  <c r="BT215" i="8"/>
  <c r="CB215" i="8"/>
  <c r="F215" i="8"/>
  <c r="O215" i="8"/>
  <c r="Y215" i="8"/>
  <c r="AH215" i="8"/>
  <c r="AQ215" i="8"/>
  <c r="AZ215" i="8"/>
  <c r="BI215" i="8"/>
  <c r="BR215" i="8"/>
  <c r="CA215" i="8"/>
  <c r="CJ215" i="8"/>
  <c r="CR215" i="8"/>
  <c r="CZ215" i="8"/>
  <c r="DH215" i="8"/>
  <c r="DP215" i="8"/>
  <c r="DX215" i="8"/>
  <c r="EF215" i="8"/>
  <c r="EN215" i="8"/>
  <c r="EV215" i="8"/>
  <c r="I215" i="8"/>
  <c r="R215" i="8"/>
  <c r="AA215" i="8"/>
  <c r="AJ215" i="8"/>
  <c r="AS215" i="8"/>
  <c r="BB215" i="8"/>
  <c r="BK215" i="8"/>
  <c r="BU215" i="8"/>
  <c r="CD215" i="8"/>
  <c r="CL215" i="8"/>
  <c r="CT215" i="8"/>
  <c r="DB215" i="8"/>
  <c r="DJ215" i="8"/>
  <c r="DR215" i="8"/>
  <c r="DZ215" i="8"/>
  <c r="EH215" i="8"/>
  <c r="EP215" i="8"/>
  <c r="EX215" i="8"/>
  <c r="K215" i="8"/>
  <c r="T215" i="8"/>
  <c r="AC215" i="8"/>
  <c r="AL215" i="8"/>
  <c r="AU215" i="8"/>
  <c r="BE215" i="8"/>
  <c r="BN215" i="8"/>
  <c r="EO214" i="8"/>
  <c r="EA214" i="8"/>
  <c r="DJ214" i="8"/>
  <c r="CS214" i="8"/>
  <c r="BZ214" i="8"/>
  <c r="BF214" i="8"/>
  <c r="AN214" i="8"/>
  <c r="R214" i="8"/>
  <c r="H213" i="8"/>
  <c r="P213" i="8"/>
  <c r="X213" i="8"/>
  <c r="AF213" i="8"/>
  <c r="AN213" i="8"/>
  <c r="AV213" i="8"/>
  <c r="BD213" i="8"/>
  <c r="BL213" i="8"/>
  <c r="BT213" i="8"/>
  <c r="CB213" i="8"/>
  <c r="CJ213" i="8"/>
  <c r="CR213" i="8"/>
  <c r="CZ213" i="8"/>
  <c r="DH213" i="8"/>
  <c r="DP213" i="8"/>
  <c r="DX213" i="8"/>
  <c r="EF213" i="8"/>
  <c r="EN213" i="8"/>
  <c r="EV213" i="8"/>
  <c r="K213" i="8"/>
  <c r="T213" i="8"/>
  <c r="AC213" i="8"/>
  <c r="AL213" i="8"/>
  <c r="AU213" i="8"/>
  <c r="BE213" i="8"/>
  <c r="BN213" i="8"/>
  <c r="BW213" i="8"/>
  <c r="CF213" i="8"/>
  <c r="CO213" i="8"/>
  <c r="CX213" i="8"/>
  <c r="DG213" i="8"/>
  <c r="DQ213" i="8"/>
  <c r="DZ213" i="8"/>
  <c r="EI213" i="8"/>
  <c r="ER213" i="8"/>
  <c r="I213" i="8"/>
  <c r="R213" i="8"/>
  <c r="AA213" i="8"/>
  <c r="AJ213" i="8"/>
  <c r="AS213" i="8"/>
  <c r="BB213" i="8"/>
  <c r="BK213" i="8"/>
  <c r="BU213" i="8"/>
  <c r="CD213" i="8"/>
  <c r="CM213" i="8"/>
  <c r="CV213" i="8"/>
  <c r="DE213" i="8"/>
  <c r="DN213" i="8"/>
  <c r="DW213" i="8"/>
  <c r="EG213" i="8"/>
  <c r="EP213" i="8"/>
  <c r="E213" i="8"/>
  <c r="Q213" i="8"/>
  <c r="AD213" i="8"/>
  <c r="AP213" i="8"/>
  <c r="BA213" i="8"/>
  <c r="BO213" i="8"/>
  <c r="BZ213" i="8"/>
  <c r="CL213" i="8"/>
  <c r="CY213" i="8"/>
  <c r="DK213" i="8"/>
  <c r="DV213" i="8"/>
  <c r="EJ213" i="8"/>
  <c r="EU213" i="8"/>
  <c r="G213" i="8"/>
  <c r="U213" i="8"/>
  <c r="AG213" i="8"/>
  <c r="AR213" i="8"/>
  <c r="BF213" i="8"/>
  <c r="BQ213" i="8"/>
  <c r="CC213" i="8"/>
  <c r="CP213" i="8"/>
  <c r="DB213" i="8"/>
  <c r="DM213" i="8"/>
  <c r="EA213" i="8"/>
  <c r="EL213" i="8"/>
  <c r="EX213" i="8"/>
  <c r="L213" i="8"/>
  <c r="W213" i="8"/>
  <c r="AI213" i="8"/>
  <c r="AW213" i="8"/>
  <c r="BH213" i="8"/>
  <c r="BS213" i="8"/>
  <c r="CG213" i="8"/>
  <c r="CS213" i="8"/>
  <c r="DD213" i="8"/>
  <c r="DR213" i="8"/>
  <c r="EC213" i="8"/>
  <c r="EO213" i="8"/>
  <c r="F217" i="8"/>
  <c r="D216" i="8"/>
  <c r="L216" i="8"/>
  <c r="T216" i="8"/>
  <c r="AB216" i="8"/>
  <c r="AJ216" i="8"/>
  <c r="AR216" i="8"/>
  <c r="AZ216" i="8"/>
  <c r="BH216" i="8"/>
  <c r="BP216" i="8"/>
  <c r="BX216" i="8"/>
  <c r="CF216" i="8"/>
  <c r="CN216" i="8"/>
  <c r="CV216" i="8"/>
  <c r="DD216" i="8"/>
  <c r="DL216" i="8"/>
  <c r="DT216" i="8"/>
  <c r="EB216" i="8"/>
  <c r="EJ216" i="8"/>
  <c r="ER216" i="8"/>
  <c r="FB216" i="8"/>
  <c r="FC216" i="8" s="1"/>
  <c r="F216" i="8"/>
  <c r="N216" i="8"/>
  <c r="V216" i="8"/>
  <c r="AD216" i="8"/>
  <c r="AL216" i="8"/>
  <c r="AT216" i="8"/>
  <c r="BB216" i="8"/>
  <c r="BJ216" i="8"/>
  <c r="BR216" i="8"/>
  <c r="BZ216" i="8"/>
  <c r="CH216" i="8"/>
  <c r="CP216" i="8"/>
  <c r="CX216" i="8"/>
  <c r="DF216" i="8"/>
  <c r="DN216" i="8"/>
  <c r="DV216" i="8"/>
  <c r="ED216" i="8"/>
  <c r="EL216" i="8"/>
  <c r="ET216" i="8"/>
  <c r="ES215" i="8"/>
  <c r="EI215" i="8"/>
  <c r="DW215" i="8"/>
  <c r="DM215" i="8"/>
  <c r="DC215" i="8"/>
  <c r="CQ215" i="8"/>
  <c r="CG215" i="8"/>
  <c r="BV215" i="8"/>
  <c r="BG215" i="8"/>
  <c r="AR215" i="8"/>
  <c r="AD215" i="8"/>
  <c r="N215" i="8"/>
  <c r="EM214" i="8"/>
  <c r="DY214" i="8"/>
  <c r="DI214" i="8"/>
  <c r="CQ214" i="8"/>
  <c r="BY214" i="8"/>
  <c r="BC214" i="8"/>
  <c r="AK214" i="8"/>
  <c r="P214" i="8"/>
  <c r="FB213" i="8"/>
  <c r="FC213" i="8" s="1"/>
  <c r="EE213" i="8"/>
  <c r="DL213" i="8"/>
  <c r="CT213" i="8"/>
  <c r="BY213" i="8"/>
  <c r="BG213" i="8"/>
  <c r="AM213" i="8"/>
  <c r="S213" i="8"/>
  <c r="EL211" i="8"/>
  <c r="DD211" i="8"/>
  <c r="BU211" i="8"/>
  <c r="AR211" i="8"/>
  <c r="K211" i="8"/>
  <c r="V223" i="8"/>
  <c r="N223" i="8"/>
  <c r="ET221" i="8"/>
  <c r="EL221" i="8"/>
  <c r="ED221" i="8"/>
  <c r="DV221" i="8"/>
  <c r="DN221" i="8"/>
  <c r="DF221" i="8"/>
  <c r="CX221" i="8"/>
  <c r="CP221" i="8"/>
  <c r="CH221" i="8"/>
  <c r="BZ221" i="8"/>
  <c r="BR221" i="8"/>
  <c r="BJ221" i="8"/>
  <c r="BB221" i="8"/>
  <c r="AT221" i="8"/>
  <c r="AL221" i="8"/>
  <c r="AD221" i="8"/>
  <c r="V221" i="8"/>
  <c r="N221" i="8"/>
  <c r="ET219" i="8"/>
  <c r="EL219" i="8"/>
  <c r="ED219" i="8"/>
  <c r="DV219" i="8"/>
  <c r="DN219" i="8"/>
  <c r="DF219" i="8"/>
  <c r="CX219" i="8"/>
  <c r="CP219" i="8"/>
  <c r="CH219" i="8"/>
  <c r="BZ219" i="8"/>
  <c r="BR219" i="8"/>
  <c r="BJ219" i="8"/>
  <c r="BA219" i="8"/>
  <c r="AR219" i="8"/>
  <c r="AI219" i="8"/>
  <c r="Z219" i="8"/>
  <c r="Q219" i="8"/>
  <c r="G219" i="8"/>
  <c r="EX218" i="8"/>
  <c r="EO218" i="8"/>
  <c r="EF218" i="8"/>
  <c r="DW218" i="8"/>
  <c r="DK218" i="8"/>
  <c r="DA218" i="8"/>
  <c r="CQ218" i="8"/>
  <c r="CE218" i="8"/>
  <c r="BU218" i="8"/>
  <c r="BK218" i="8"/>
  <c r="AY218" i="8"/>
  <c r="AO218" i="8"/>
  <c r="AE218" i="8"/>
  <c r="S218" i="8"/>
  <c r="I218" i="8"/>
  <c r="EM217" i="8"/>
  <c r="EC217" i="8"/>
  <c r="DS217" i="8"/>
  <c r="DG217" i="8"/>
  <c r="CW217" i="8"/>
  <c r="CM217" i="8"/>
  <c r="CA217" i="8"/>
  <c r="BQ217" i="8"/>
  <c r="BG217" i="8"/>
  <c r="AU217" i="8"/>
  <c r="AK217" i="8"/>
  <c r="AA217" i="8"/>
  <c r="O217" i="8"/>
  <c r="EV216" i="8"/>
  <c r="EK216" i="8"/>
  <c r="DZ216" i="8"/>
  <c r="DP216" i="8"/>
  <c r="DE216" i="8"/>
  <c r="CT216" i="8"/>
  <c r="CJ216" i="8"/>
  <c r="BY216" i="8"/>
  <c r="BN216" i="8"/>
  <c r="BD216" i="8"/>
  <c r="AS216" i="8"/>
  <c r="AH216" i="8"/>
  <c r="X216" i="8"/>
  <c r="M216" i="8"/>
  <c r="ER215" i="8"/>
  <c r="EG215" i="8"/>
  <c r="DV215" i="8"/>
  <c r="DL215" i="8"/>
  <c r="DA215" i="8"/>
  <c r="CP215" i="8"/>
  <c r="CF215" i="8"/>
  <c r="BS215" i="8"/>
  <c r="BF215" i="8"/>
  <c r="AP215" i="8"/>
  <c r="AB215" i="8"/>
  <c r="M215" i="8"/>
  <c r="EL214" i="8"/>
  <c r="DW214" i="8"/>
  <c r="DH214" i="8"/>
  <c r="CM214" i="8"/>
  <c r="BU214" i="8"/>
  <c r="BA214" i="8"/>
  <c r="AG214" i="8"/>
  <c r="O214" i="8"/>
  <c r="EW213" i="8"/>
  <c r="ED213" i="8"/>
  <c r="DJ213" i="8"/>
  <c r="CQ213" i="8"/>
  <c r="BX213" i="8"/>
  <c r="BC213" i="8"/>
  <c r="AK213" i="8"/>
  <c r="O213" i="8"/>
  <c r="ED211" i="8"/>
  <c r="DB211" i="8"/>
  <c r="BS211" i="8"/>
  <c r="AJ211" i="8"/>
  <c r="G211" i="8"/>
  <c r="EQ215" i="8"/>
  <c r="EE215" i="8"/>
  <c r="DU215" i="8"/>
  <c r="DK215" i="8"/>
  <c r="CY215" i="8"/>
  <c r="CO215" i="8"/>
  <c r="CE215" i="8"/>
  <c r="BQ215" i="8"/>
  <c r="BC215" i="8"/>
  <c r="AO215" i="8"/>
  <c r="Z215" i="8"/>
  <c r="L215" i="8"/>
  <c r="EX214" i="8"/>
  <c r="EK214" i="8"/>
  <c r="DU214" i="8"/>
  <c r="DE214" i="8"/>
  <c r="CK214" i="8"/>
  <c r="BR214" i="8"/>
  <c r="AY214" i="8"/>
  <c r="AE214" i="8"/>
  <c r="M214" i="8"/>
  <c r="ET213" i="8"/>
  <c r="EB213" i="8"/>
  <c r="DI213" i="8"/>
  <c r="CN213" i="8"/>
  <c r="BV213" i="8"/>
  <c r="AZ213" i="8"/>
  <c r="AH213" i="8"/>
  <c r="N213" i="8"/>
  <c r="EC211" i="8"/>
  <c r="CT211" i="8"/>
  <c r="BQ211" i="8"/>
  <c r="H217" i="8"/>
  <c r="P217" i="8"/>
  <c r="X217" i="8"/>
  <c r="AF217" i="8"/>
  <c r="AN217" i="8"/>
  <c r="AV217" i="8"/>
  <c r="BD217" i="8"/>
  <c r="BL217" i="8"/>
  <c r="BT217" i="8"/>
  <c r="CB217" i="8"/>
  <c r="CJ217" i="8"/>
  <c r="CR217" i="8"/>
  <c r="CZ217" i="8"/>
  <c r="DH217" i="8"/>
  <c r="DP217" i="8"/>
  <c r="DX217" i="8"/>
  <c r="EF217" i="8"/>
  <c r="EN217" i="8"/>
  <c r="EV217" i="8"/>
  <c r="J217" i="8"/>
  <c r="R217" i="8"/>
  <c r="Z217" i="8"/>
  <c r="AH217" i="8"/>
  <c r="AP217" i="8"/>
  <c r="AX217" i="8"/>
  <c r="BF217" i="8"/>
  <c r="BN217" i="8"/>
  <c r="BV217" i="8"/>
  <c r="CD217" i="8"/>
  <c r="CL217" i="8"/>
  <c r="CT217" i="8"/>
  <c r="DB217" i="8"/>
  <c r="DJ217" i="8"/>
  <c r="DR217" i="8"/>
  <c r="DZ217" i="8"/>
  <c r="EH217" i="8"/>
  <c r="EP217" i="8"/>
  <c r="EX217" i="8"/>
  <c r="FB215" i="8"/>
  <c r="FC215" i="8" s="1"/>
  <c r="EO215" i="8"/>
  <c r="ED215" i="8"/>
  <c r="DT215" i="8"/>
  <c r="DI215" i="8"/>
  <c r="CX215" i="8"/>
  <c r="CN215" i="8"/>
  <c r="CC215" i="8"/>
  <c r="BP215" i="8"/>
  <c r="BA215" i="8"/>
  <c r="AM215" i="8"/>
  <c r="W215" i="8"/>
  <c r="J215" i="8"/>
  <c r="EV214" i="8"/>
  <c r="EH214" i="8"/>
  <c r="DS214" i="8"/>
  <c r="DB214" i="8"/>
  <c r="CJ214" i="8"/>
  <c r="BO214" i="8"/>
  <c r="AW214" i="8"/>
  <c r="AD214" i="8"/>
  <c r="I214" i="8"/>
  <c r="ES213" i="8"/>
  <c r="DY213" i="8"/>
  <c r="DF213" i="8"/>
  <c r="CK213" i="8"/>
  <c r="BR213" i="8"/>
  <c r="AY213" i="8"/>
  <c r="AE213" i="8"/>
  <c r="M213" i="8"/>
  <c r="L211" i="8"/>
  <c r="U211" i="8"/>
  <c r="AD211" i="8"/>
  <c r="AM211" i="8"/>
  <c r="AW211" i="8"/>
  <c r="BF211" i="8"/>
  <c r="BO211" i="8"/>
  <c r="BX211" i="8"/>
  <c r="CG211" i="8"/>
  <c r="CP211" i="8"/>
  <c r="CY211" i="8"/>
  <c r="DI211" i="8"/>
  <c r="DR211" i="8"/>
  <c r="EA211" i="8"/>
  <c r="EJ211" i="8"/>
  <c r="ES211" i="8"/>
  <c r="S211" i="8"/>
  <c r="AB211" i="8"/>
  <c r="AK211" i="8"/>
  <c r="AT211" i="8"/>
  <c r="BC211" i="8"/>
  <c r="BM211" i="8"/>
  <c r="BV211" i="8"/>
  <c r="CE211" i="8"/>
  <c r="CN211" i="8"/>
  <c r="CW211" i="8"/>
  <c r="DF211" i="8"/>
  <c r="DO211" i="8"/>
  <c r="DY211" i="8"/>
  <c r="EH211" i="8"/>
  <c r="EQ211" i="8"/>
  <c r="FB211" i="8"/>
  <c r="FC211" i="8" s="1"/>
  <c r="V210" i="5" s="1"/>
  <c r="N211" i="8"/>
  <c r="Z211" i="8"/>
  <c r="AL211" i="8"/>
  <c r="AY211" i="8"/>
  <c r="BJ211" i="8"/>
  <c r="BW211" i="8"/>
  <c r="CI211" i="8"/>
  <c r="CU211" i="8"/>
  <c r="DG211" i="8"/>
  <c r="DT211" i="8"/>
  <c r="EE211" i="8"/>
  <c r="ER211" i="8"/>
  <c r="D211" i="8"/>
  <c r="O211" i="8"/>
  <c r="AA211" i="8"/>
  <c r="AO211" i="8"/>
  <c r="AZ211" i="8"/>
  <c r="BK211" i="8"/>
  <c r="BY211" i="8"/>
  <c r="CK211" i="8"/>
  <c r="CV211" i="8"/>
  <c r="DJ211" i="8"/>
  <c r="DU211" i="8"/>
  <c r="EG211" i="8"/>
  <c r="ET211" i="8"/>
  <c r="E211" i="8"/>
  <c r="Q211" i="8"/>
  <c r="AC211" i="8"/>
  <c r="AP211" i="8"/>
  <c r="BA211" i="8"/>
  <c r="BN211" i="8"/>
  <c r="BZ211" i="8"/>
  <c r="CL211" i="8"/>
  <c r="CX211" i="8"/>
  <c r="DK211" i="8"/>
  <c r="DV211" i="8"/>
  <c r="EI211" i="8"/>
  <c r="F211" i="8"/>
  <c r="R211" i="8"/>
  <c r="AE211" i="8"/>
  <c r="AQ211" i="8"/>
  <c r="BB211" i="8"/>
  <c r="BP211" i="8"/>
  <c r="CA211" i="8"/>
  <c r="CM211" i="8"/>
  <c r="DA211" i="8"/>
  <c r="DL211" i="8"/>
  <c r="DW211" i="8"/>
  <c r="EK211" i="8"/>
  <c r="EW211" i="8"/>
  <c r="I211" i="8"/>
  <c r="V211" i="8"/>
  <c r="AH211" i="8"/>
  <c r="AS211" i="8"/>
  <c r="BG211" i="8"/>
  <c r="BR211" i="8"/>
  <c r="CD211" i="8"/>
  <c r="CQ211" i="8"/>
  <c r="DC211" i="8"/>
  <c r="DN211" i="8"/>
  <c r="EB211" i="8"/>
  <c r="EM211" i="8"/>
  <c r="EQ221" i="8"/>
  <c r="EI221" i="8"/>
  <c r="EA221" i="8"/>
  <c r="DS221" i="8"/>
  <c r="DK221" i="8"/>
  <c r="DC221" i="8"/>
  <c r="CU221" i="8"/>
  <c r="CM221" i="8"/>
  <c r="CE221" i="8"/>
  <c r="BW221" i="8"/>
  <c r="BO221" i="8"/>
  <c r="BG221" i="8"/>
  <c r="AY221" i="8"/>
  <c r="AQ221" i="8"/>
  <c r="AI221" i="8"/>
  <c r="AA221" i="8"/>
  <c r="S221" i="8"/>
  <c r="EQ219" i="8"/>
  <c r="EI219" i="8"/>
  <c r="EA219" i="8"/>
  <c r="DS219" i="8"/>
  <c r="DK219" i="8"/>
  <c r="DC219" i="8"/>
  <c r="CU219" i="8"/>
  <c r="CM219" i="8"/>
  <c r="CE219" i="8"/>
  <c r="BW219" i="8"/>
  <c r="BO219" i="8"/>
  <c r="BG219" i="8"/>
  <c r="AX219" i="8"/>
  <c r="AO219" i="8"/>
  <c r="AE219" i="8"/>
  <c r="V219" i="8"/>
  <c r="M219" i="8"/>
  <c r="D219" i="8"/>
  <c r="EU218" i="8"/>
  <c r="EL218" i="8"/>
  <c r="EC218" i="8"/>
  <c r="DR218" i="8"/>
  <c r="DH218" i="8"/>
  <c r="CW218" i="8"/>
  <c r="CL218" i="8"/>
  <c r="CB218" i="8"/>
  <c r="BQ218" i="8"/>
  <c r="BF218" i="8"/>
  <c r="AV218" i="8"/>
  <c r="AK218" i="8"/>
  <c r="Z218" i="8"/>
  <c r="P218" i="8"/>
  <c r="E218" i="8"/>
  <c r="ET217" i="8"/>
  <c r="EJ217" i="8"/>
  <c r="DY217" i="8"/>
  <c r="DN217" i="8"/>
  <c r="DD217" i="8"/>
  <c r="CS217" i="8"/>
  <c r="CH217" i="8"/>
  <c r="BX217" i="8"/>
  <c r="BM217" i="8"/>
  <c r="BB217" i="8"/>
  <c r="AR217" i="8"/>
  <c r="AG217" i="8"/>
  <c r="V217" i="8"/>
  <c r="L217" i="8"/>
  <c r="EQ216" i="8"/>
  <c r="EG216" i="8"/>
  <c r="DW216" i="8"/>
  <c r="DK216" i="8"/>
  <c r="DA216" i="8"/>
  <c r="CQ216" i="8"/>
  <c r="CE216" i="8"/>
  <c r="BU216" i="8"/>
  <c r="BK216" i="8"/>
  <c r="AY216" i="8"/>
  <c r="AO216" i="8"/>
  <c r="AE216" i="8"/>
  <c r="S216" i="8"/>
  <c r="I216" i="8"/>
  <c r="EM215" i="8"/>
  <c r="EC215" i="8"/>
  <c r="DS215" i="8"/>
  <c r="DG215" i="8"/>
  <c r="CW215" i="8"/>
  <c r="CM215" i="8"/>
  <c r="BZ215" i="8"/>
  <c r="BO215" i="8"/>
  <c r="AY215" i="8"/>
  <c r="AK215" i="8"/>
  <c r="V215" i="8"/>
  <c r="G215" i="8"/>
  <c r="EU214" i="8"/>
  <c r="EF214" i="8"/>
  <c r="DR214" i="8"/>
  <c r="CZ214" i="8"/>
  <c r="CH214" i="8"/>
  <c r="BN214" i="8"/>
  <c r="AT214" i="8"/>
  <c r="AA214" i="8"/>
  <c r="F214" i="8"/>
  <c r="EQ213" i="8"/>
  <c r="DU213" i="8"/>
  <c r="DC213" i="8"/>
  <c r="CI213" i="8"/>
  <c r="BP213" i="8"/>
  <c r="AX213" i="8"/>
  <c r="AB213" i="8"/>
  <c r="J213" i="8"/>
  <c r="EX211" i="8"/>
  <c r="DS211" i="8"/>
  <c r="CO211" i="8"/>
  <c r="BH211" i="8"/>
  <c r="Y211" i="8"/>
  <c r="DP212" i="8"/>
  <c r="DC212" i="8"/>
  <c r="CR212" i="8"/>
  <c r="CE212" i="8"/>
  <c r="BS212" i="8"/>
  <c r="BG212" i="8"/>
  <c r="AU212" i="8"/>
  <c r="AH212" i="8"/>
  <c r="W212" i="8"/>
  <c r="J212" i="8"/>
  <c r="AS210" i="8"/>
  <c r="AG210" i="8"/>
  <c r="U210" i="8"/>
  <c r="H210" i="8"/>
  <c r="EX209" i="8"/>
  <c r="EL209" i="8"/>
  <c r="DY209" i="8"/>
  <c r="DM209" i="8"/>
  <c r="DB209" i="8"/>
  <c r="CN209" i="8"/>
  <c r="CC209" i="8"/>
  <c r="BQ209" i="8"/>
  <c r="BC209" i="8"/>
  <c r="AR209" i="8"/>
  <c r="AG209" i="8"/>
  <c r="S209" i="8"/>
  <c r="G209" i="8"/>
  <c r="CT207" i="8"/>
  <c r="CA207" i="8"/>
  <c r="BI207" i="8"/>
  <c r="AQ207" i="8"/>
  <c r="Y207" i="8"/>
  <c r="F207" i="8"/>
  <c r="M205" i="8"/>
  <c r="Y205" i="8"/>
  <c r="AI205" i="8"/>
  <c r="AS205" i="8"/>
  <c r="BE205" i="8"/>
  <c r="BO205" i="8"/>
  <c r="BY205" i="8"/>
  <c r="CK205" i="8"/>
  <c r="CU205" i="8"/>
  <c r="DE205" i="8"/>
  <c r="DQ205" i="8"/>
  <c r="EA205" i="8"/>
  <c r="EK205" i="8"/>
  <c r="EW205" i="8"/>
  <c r="D205" i="8"/>
  <c r="N205" i="8"/>
  <c r="Z205" i="8"/>
  <c r="AJ205" i="8"/>
  <c r="AT205" i="8"/>
  <c r="BF205" i="8"/>
  <c r="BP205" i="8"/>
  <c r="BZ205" i="8"/>
  <c r="CL205" i="8"/>
  <c r="CV205" i="8"/>
  <c r="DF205" i="8"/>
  <c r="DR205" i="8"/>
  <c r="EB205" i="8"/>
  <c r="EL205" i="8"/>
  <c r="EX205" i="8"/>
  <c r="E205" i="8"/>
  <c r="Q205" i="8"/>
  <c r="AA205" i="8"/>
  <c r="AK205" i="8"/>
  <c r="AW205" i="8"/>
  <c r="BG205" i="8"/>
  <c r="BQ205" i="8"/>
  <c r="CC205" i="8"/>
  <c r="CM205" i="8"/>
  <c r="CW205" i="8"/>
  <c r="DI205" i="8"/>
  <c r="DS205" i="8"/>
  <c r="EC205" i="8"/>
  <c r="EO205" i="8"/>
  <c r="F205" i="8"/>
  <c r="R205" i="8"/>
  <c r="AB205" i="8"/>
  <c r="AL205" i="8"/>
  <c r="AX205" i="8"/>
  <c r="BH205" i="8"/>
  <c r="BR205" i="8"/>
  <c r="CD205" i="8"/>
  <c r="CN205" i="8"/>
  <c r="CX205" i="8"/>
  <c r="DJ205" i="8"/>
  <c r="DT205" i="8"/>
  <c r="ED205" i="8"/>
  <c r="EP205" i="8"/>
  <c r="FB205" i="8"/>
  <c r="FC205" i="8" s="1"/>
  <c r="I205" i="8"/>
  <c r="S205" i="8"/>
  <c r="AC205" i="8"/>
  <c r="AO205" i="8"/>
  <c r="AY205" i="8"/>
  <c r="BI205" i="8"/>
  <c r="BU205" i="8"/>
  <c r="CE205" i="8"/>
  <c r="CO205" i="8"/>
  <c r="DA205" i="8"/>
  <c r="DK205" i="8"/>
  <c r="DU205" i="8"/>
  <c r="EG205" i="8"/>
  <c r="EQ205" i="8"/>
  <c r="J205" i="8"/>
  <c r="T205" i="8"/>
  <c r="AD205" i="8"/>
  <c r="AP205" i="8"/>
  <c r="AZ205" i="8"/>
  <c r="BJ205" i="8"/>
  <c r="BV205" i="8"/>
  <c r="CF205" i="8"/>
  <c r="CP205" i="8"/>
  <c r="DB205" i="8"/>
  <c r="DL205" i="8"/>
  <c r="DV205" i="8"/>
  <c r="EH205" i="8"/>
  <c r="ER205" i="8"/>
  <c r="CS205" i="8"/>
  <c r="DC205" i="8"/>
  <c r="DM205" i="8"/>
  <c r="DY205" i="8"/>
  <c r="EI205" i="8"/>
  <c r="ES205" i="8"/>
  <c r="EW212" i="8"/>
  <c r="EL212" i="8"/>
  <c r="DY212" i="8"/>
  <c r="DM212" i="8"/>
  <c r="DA212" i="8"/>
  <c r="CO212" i="8"/>
  <c r="CB212" i="8"/>
  <c r="BQ212" i="8"/>
  <c r="BD212" i="8"/>
  <c r="AQ212" i="8"/>
  <c r="AF212" i="8"/>
  <c r="S212" i="8"/>
  <c r="G212" i="8"/>
  <c r="EV210" i="8"/>
  <c r="EI210" i="8"/>
  <c r="DW210" i="8"/>
  <c r="DK210" i="8"/>
  <c r="CY210" i="8"/>
  <c r="CL210" i="8"/>
  <c r="CA210" i="8"/>
  <c r="BN210" i="8"/>
  <c r="BB210" i="8"/>
  <c r="AP210" i="8"/>
  <c r="AD210" i="8"/>
  <c r="Q210" i="8"/>
  <c r="F210" i="8"/>
  <c r="EU209" i="8"/>
  <c r="EH209" i="8"/>
  <c r="DV209" i="8"/>
  <c r="DK209" i="8"/>
  <c r="CW209" i="8"/>
  <c r="CL209" i="8"/>
  <c r="BZ209" i="8"/>
  <c r="BM209" i="8"/>
  <c r="BA209" i="8"/>
  <c r="AP209" i="8"/>
  <c r="AB209" i="8"/>
  <c r="Q209" i="8"/>
  <c r="D208" i="8"/>
  <c r="L208" i="8"/>
  <c r="T208" i="8"/>
  <c r="AB208" i="8"/>
  <c r="AJ208" i="8"/>
  <c r="AR208" i="8"/>
  <c r="AZ208" i="8"/>
  <c r="BH208" i="8"/>
  <c r="BP208" i="8"/>
  <c r="BX208" i="8"/>
  <c r="CF208" i="8"/>
  <c r="CN208" i="8"/>
  <c r="CV208" i="8"/>
  <c r="DD208" i="8"/>
  <c r="DL208" i="8"/>
  <c r="DT208" i="8"/>
  <c r="EB208" i="8"/>
  <c r="EJ208" i="8"/>
  <c r="ER208" i="8"/>
  <c r="FB208" i="8"/>
  <c r="FC208" i="8" s="1"/>
  <c r="E208" i="8"/>
  <c r="N208" i="8"/>
  <c r="W208" i="8"/>
  <c r="AF208" i="8"/>
  <c r="AO208" i="8"/>
  <c r="AX208" i="8"/>
  <c r="BG208" i="8"/>
  <c r="BQ208" i="8"/>
  <c r="BZ208" i="8"/>
  <c r="CI208" i="8"/>
  <c r="CR208" i="8"/>
  <c r="DA208" i="8"/>
  <c r="DJ208" i="8"/>
  <c r="DS208" i="8"/>
  <c r="EC208" i="8"/>
  <c r="EL208" i="8"/>
  <c r="EU208" i="8"/>
  <c r="K208" i="8"/>
  <c r="U208" i="8"/>
  <c r="AD208" i="8"/>
  <c r="AM208" i="8"/>
  <c r="AV208" i="8"/>
  <c r="BE208" i="8"/>
  <c r="BN208" i="8"/>
  <c r="BW208" i="8"/>
  <c r="CG208" i="8"/>
  <c r="CP208" i="8"/>
  <c r="CY208" i="8"/>
  <c r="DH208" i="8"/>
  <c r="DQ208" i="8"/>
  <c r="DZ208" i="8"/>
  <c r="EI208" i="8"/>
  <c r="ES208" i="8"/>
  <c r="ER207" i="8"/>
  <c r="EG207" i="8"/>
  <c r="DU207" i="8"/>
  <c r="DG207" i="8"/>
  <c r="CO207" i="8"/>
  <c r="BW207" i="8"/>
  <c r="BE207" i="8"/>
  <c r="AL207" i="8"/>
  <c r="EJ205" i="8"/>
  <c r="BB205" i="8"/>
  <c r="H209" i="8"/>
  <c r="P209" i="8"/>
  <c r="X209" i="8"/>
  <c r="AF209" i="8"/>
  <c r="AN209" i="8"/>
  <c r="AV209" i="8"/>
  <c r="BD209" i="8"/>
  <c r="BL209" i="8"/>
  <c r="BT209" i="8"/>
  <c r="CB209" i="8"/>
  <c r="CJ209" i="8"/>
  <c r="CR209" i="8"/>
  <c r="CZ209" i="8"/>
  <c r="DH209" i="8"/>
  <c r="DP209" i="8"/>
  <c r="DX209" i="8"/>
  <c r="EF209" i="8"/>
  <c r="EN209" i="8"/>
  <c r="EV209" i="8"/>
  <c r="D209" i="8"/>
  <c r="M209" i="8"/>
  <c r="V209" i="8"/>
  <c r="AE209" i="8"/>
  <c r="AO209" i="8"/>
  <c r="AX209" i="8"/>
  <c r="BG209" i="8"/>
  <c r="BP209" i="8"/>
  <c r="BY209" i="8"/>
  <c r="CH209" i="8"/>
  <c r="CQ209" i="8"/>
  <c r="DA209" i="8"/>
  <c r="DJ209" i="8"/>
  <c r="DS209" i="8"/>
  <c r="EB209" i="8"/>
  <c r="EK209" i="8"/>
  <c r="ET209" i="8"/>
  <c r="K209" i="8"/>
  <c r="T209" i="8"/>
  <c r="AC209" i="8"/>
  <c r="AL209" i="8"/>
  <c r="AU209" i="8"/>
  <c r="BE209" i="8"/>
  <c r="BN209" i="8"/>
  <c r="BW209" i="8"/>
  <c r="CF209" i="8"/>
  <c r="CO209" i="8"/>
  <c r="CX209" i="8"/>
  <c r="DG209" i="8"/>
  <c r="DQ209" i="8"/>
  <c r="DZ209" i="8"/>
  <c r="EI209" i="8"/>
  <c r="ER209" i="8"/>
  <c r="E207" i="8"/>
  <c r="N207" i="8"/>
  <c r="W207" i="8"/>
  <c r="AG207" i="8"/>
  <c r="AP207" i="8"/>
  <c r="AY207" i="8"/>
  <c r="BH207" i="8"/>
  <c r="BQ207" i="8"/>
  <c r="BZ207" i="8"/>
  <c r="CI207" i="8"/>
  <c r="CS207" i="8"/>
  <c r="DB207" i="8"/>
  <c r="DK207" i="8"/>
  <c r="DT207" i="8"/>
  <c r="EC207" i="8"/>
  <c r="EL207" i="8"/>
  <c r="EU207" i="8"/>
  <c r="G207" i="8"/>
  <c r="Q207" i="8"/>
  <c r="Z207" i="8"/>
  <c r="AI207" i="8"/>
  <c r="AR207" i="8"/>
  <c r="BA207" i="8"/>
  <c r="BJ207" i="8"/>
  <c r="BS207" i="8"/>
  <c r="CC207" i="8"/>
  <c r="CL207" i="8"/>
  <c r="CU207" i="8"/>
  <c r="DD207" i="8"/>
  <c r="I207" i="8"/>
  <c r="R207" i="8"/>
  <c r="AA207" i="8"/>
  <c r="AJ207" i="8"/>
  <c r="AS207" i="8"/>
  <c r="BB207" i="8"/>
  <c r="BK207" i="8"/>
  <c r="BU207" i="8"/>
  <c r="CD207" i="8"/>
  <c r="CM207" i="8"/>
  <c r="CV207" i="8"/>
  <c r="DE207" i="8"/>
  <c r="L207" i="8"/>
  <c r="U207" i="8"/>
  <c r="AD207" i="8"/>
  <c r="AM207" i="8"/>
  <c r="AW207" i="8"/>
  <c r="BF207" i="8"/>
  <c r="BO207" i="8"/>
  <c r="BX207" i="8"/>
  <c r="CG207" i="8"/>
  <c r="CP207" i="8"/>
  <c r="CY207" i="8"/>
  <c r="DI207" i="8"/>
  <c r="DR207" i="8"/>
  <c r="EA207" i="8"/>
  <c r="EJ207" i="8"/>
  <c r="ES207" i="8"/>
  <c r="AR205" i="8"/>
  <c r="EU212" i="8"/>
  <c r="EH212" i="8"/>
  <c r="DV212" i="8"/>
  <c r="DJ212" i="8"/>
  <c r="CX212" i="8"/>
  <c r="CK212" i="8"/>
  <c r="BZ212" i="8"/>
  <c r="BM212" i="8"/>
  <c r="BA212" i="8"/>
  <c r="AO212" i="8"/>
  <c r="AC212" i="8"/>
  <c r="P212" i="8"/>
  <c r="ES210" i="8"/>
  <c r="EF210" i="8"/>
  <c r="DU210" i="8"/>
  <c r="DH210" i="8"/>
  <c r="CU210" i="8"/>
  <c r="CJ210" i="8"/>
  <c r="BW210" i="8"/>
  <c r="BK210" i="8"/>
  <c r="AY210" i="8"/>
  <c r="AM210" i="8"/>
  <c r="Z210" i="8"/>
  <c r="J210" i="8"/>
  <c r="EQ209" i="8"/>
  <c r="EE209" i="8"/>
  <c r="DT209" i="8"/>
  <c r="DF209" i="8"/>
  <c r="CU209" i="8"/>
  <c r="CI209" i="8"/>
  <c r="BV209" i="8"/>
  <c r="BJ209" i="8"/>
  <c r="AY209" i="8"/>
  <c r="AK209" i="8"/>
  <c r="Z209" i="8"/>
  <c r="N209" i="8"/>
  <c r="DC207" i="8"/>
  <c r="CK207" i="8"/>
  <c r="BR207" i="8"/>
  <c r="AZ207" i="8"/>
  <c r="AH207" i="8"/>
  <c r="O207" i="8"/>
  <c r="D212" i="8"/>
  <c r="L212" i="8"/>
  <c r="T212" i="8"/>
  <c r="AB212" i="8"/>
  <c r="AJ212" i="8"/>
  <c r="AR212" i="8"/>
  <c r="AZ212" i="8"/>
  <c r="BH212" i="8"/>
  <c r="BP212" i="8"/>
  <c r="BX212" i="8"/>
  <c r="CF212" i="8"/>
  <c r="CN212" i="8"/>
  <c r="CV212" i="8"/>
  <c r="DD212" i="8"/>
  <c r="DL212" i="8"/>
  <c r="DT212" i="8"/>
  <c r="EB212" i="8"/>
  <c r="EJ212" i="8"/>
  <c r="ER212" i="8"/>
  <c r="FB212" i="8"/>
  <c r="FC212" i="8" s="1"/>
  <c r="K212" i="8"/>
  <c r="U212" i="8"/>
  <c r="AD212" i="8"/>
  <c r="AM212" i="8"/>
  <c r="AV212" i="8"/>
  <c r="BE212" i="8"/>
  <c r="BN212" i="8"/>
  <c r="BW212" i="8"/>
  <c r="CG212" i="8"/>
  <c r="CP212" i="8"/>
  <c r="CY212" i="8"/>
  <c r="DH212" i="8"/>
  <c r="DQ212" i="8"/>
  <c r="DZ212" i="8"/>
  <c r="EI212" i="8"/>
  <c r="ES212" i="8"/>
  <c r="I212" i="8"/>
  <c r="R212" i="8"/>
  <c r="AA212" i="8"/>
  <c r="AK212" i="8"/>
  <c r="AT212" i="8"/>
  <c r="BC212" i="8"/>
  <c r="BL212" i="8"/>
  <c r="BU212" i="8"/>
  <c r="CD212" i="8"/>
  <c r="CM212" i="8"/>
  <c r="CW212" i="8"/>
  <c r="DF212" i="8"/>
  <c r="DO212" i="8"/>
  <c r="DX212" i="8"/>
  <c r="EG212" i="8"/>
  <c r="EP212" i="8"/>
  <c r="J211" i="8"/>
  <c r="M210" i="8"/>
  <c r="V210" i="8"/>
  <c r="AE210" i="8"/>
  <c r="AN210" i="8"/>
  <c r="AW210" i="8"/>
  <c r="BF210" i="8"/>
  <c r="BO210" i="8"/>
  <c r="BY210" i="8"/>
  <c r="CH210" i="8"/>
  <c r="CQ210" i="8"/>
  <c r="CZ210" i="8"/>
  <c r="DI210" i="8"/>
  <c r="DR210" i="8"/>
  <c r="EA210" i="8"/>
  <c r="EK210" i="8"/>
  <c r="ET210" i="8"/>
  <c r="S210" i="8"/>
  <c r="AC210" i="8"/>
  <c r="AL210" i="8"/>
  <c r="AU210" i="8"/>
  <c r="BD210" i="8"/>
  <c r="BM210" i="8"/>
  <c r="BV210" i="8"/>
  <c r="CE210" i="8"/>
  <c r="CO210" i="8"/>
  <c r="CX210" i="8"/>
  <c r="DG210" i="8"/>
  <c r="DP210" i="8"/>
  <c r="DY210" i="8"/>
  <c r="EH210" i="8"/>
  <c r="EQ210" i="8"/>
  <c r="EP209" i="8"/>
  <c r="ED209" i="8"/>
  <c r="DR209" i="8"/>
  <c r="DE209" i="8"/>
  <c r="CT209" i="8"/>
  <c r="CG209" i="8"/>
  <c r="BU209" i="8"/>
  <c r="BI209" i="8"/>
  <c r="AW209" i="8"/>
  <c r="AJ209" i="8"/>
  <c r="Y209" i="8"/>
  <c r="L209" i="8"/>
  <c r="BP207" i="8"/>
  <c r="AX207" i="8"/>
  <c r="AE207" i="8"/>
  <c r="M207" i="8"/>
  <c r="H207" i="8"/>
  <c r="P207" i="8"/>
  <c r="X207" i="8"/>
  <c r="AF207" i="8"/>
  <c r="AN207" i="8"/>
  <c r="AV207" i="8"/>
  <c r="BD207" i="8"/>
  <c r="BL207" i="8"/>
  <c r="BT207" i="8"/>
  <c r="CB207" i="8"/>
  <c r="CJ207" i="8"/>
  <c r="CR207" i="8"/>
  <c r="CZ207" i="8"/>
  <c r="DH207" i="8"/>
  <c r="DP207" i="8"/>
  <c r="DX207" i="8"/>
  <c r="EF207" i="8"/>
  <c r="EN207" i="8"/>
  <c r="EV207" i="8"/>
  <c r="ET206" i="8"/>
  <c r="EK206" i="8"/>
  <c r="EA206" i="8"/>
  <c r="DR206" i="8"/>
  <c r="DI206" i="8"/>
  <c r="CZ206" i="8"/>
  <c r="CQ206" i="8"/>
  <c r="CH206" i="8"/>
  <c r="BY206" i="8"/>
  <c r="BO206" i="8"/>
  <c r="BF206" i="8"/>
  <c r="AW206" i="8"/>
  <c r="AN206" i="8"/>
  <c r="AE206" i="8"/>
  <c r="V206" i="8"/>
  <c r="M206" i="8"/>
  <c r="D206" i="8"/>
  <c r="L206" i="8"/>
  <c r="T206" i="8"/>
  <c r="AB206" i="8"/>
  <c r="AJ206" i="8"/>
  <c r="AR206" i="8"/>
  <c r="AZ206" i="8"/>
  <c r="BH206" i="8"/>
  <c r="BP206" i="8"/>
  <c r="BX206" i="8"/>
  <c r="CF206" i="8"/>
  <c r="CN206" i="8"/>
  <c r="CV206" i="8"/>
  <c r="DD206" i="8"/>
  <c r="DL206" i="8"/>
  <c r="DT206" i="8"/>
  <c r="EB206" i="8"/>
  <c r="EJ206" i="8"/>
  <c r="ER206" i="8"/>
  <c r="FB206" i="8"/>
  <c r="FC206" i="8" s="1"/>
  <c r="CG205" i="8"/>
  <c r="BW205" i="8"/>
  <c r="BM205" i="8"/>
  <c r="BA205" i="8"/>
  <c r="AQ205" i="8"/>
  <c r="AG205" i="8"/>
  <c r="U205" i="8"/>
  <c r="EJ203" i="8"/>
  <c r="DR203" i="8"/>
  <c r="CZ203" i="8"/>
  <c r="CG203" i="8"/>
  <c r="BO203" i="8"/>
  <c r="AU203" i="8"/>
  <c r="Q203" i="8"/>
  <c r="DO202" i="8"/>
  <c r="CO202" i="8"/>
  <c r="BI202" i="8"/>
  <c r="BU206" i="8"/>
  <c r="BL206" i="8"/>
  <c r="BC206" i="8"/>
  <c r="AT206" i="8"/>
  <c r="AK206" i="8"/>
  <c r="AA206" i="8"/>
  <c r="R206" i="8"/>
  <c r="I206" i="8"/>
  <c r="J202" i="8"/>
  <c r="R202" i="8"/>
  <c r="Z202" i="8"/>
  <c r="AH202" i="8"/>
  <c r="AP202" i="8"/>
  <c r="AX202" i="8"/>
  <c r="BF202" i="8"/>
  <c r="BN202" i="8"/>
  <c r="BV202" i="8"/>
  <c r="CD202" i="8"/>
  <c r="CL202" i="8"/>
  <c r="CT202" i="8"/>
  <c r="DB202" i="8"/>
  <c r="DJ202" i="8"/>
  <c r="DR202" i="8"/>
  <c r="DZ202" i="8"/>
  <c r="EH202" i="8"/>
  <c r="EP202" i="8"/>
  <c r="EX202" i="8"/>
  <c r="H202" i="8"/>
  <c r="P202" i="8"/>
  <c r="X202" i="8"/>
  <c r="AF202" i="8"/>
  <c r="AN202" i="8"/>
  <c r="AV202" i="8"/>
  <c r="BD202" i="8"/>
  <c r="BL202" i="8"/>
  <c r="BT202" i="8"/>
  <c r="CB202" i="8"/>
  <c r="CJ202" i="8"/>
  <c r="CR202" i="8"/>
  <c r="CZ202" i="8"/>
  <c r="DH202" i="8"/>
  <c r="DP202" i="8"/>
  <c r="DX202" i="8"/>
  <c r="EF202" i="8"/>
  <c r="EN202" i="8"/>
  <c r="EV202" i="8"/>
  <c r="E202" i="8"/>
  <c r="O202" i="8"/>
  <c r="AA202" i="8"/>
  <c r="AK202" i="8"/>
  <c r="AU202" i="8"/>
  <c r="BG202" i="8"/>
  <c r="BQ202" i="8"/>
  <c r="CA202" i="8"/>
  <c r="CM202" i="8"/>
  <c r="CW202" i="8"/>
  <c r="DG202" i="8"/>
  <c r="DS202" i="8"/>
  <c r="EC202" i="8"/>
  <c r="EM202" i="8"/>
  <c r="F202" i="8"/>
  <c r="Q202" i="8"/>
  <c r="AB202" i="8"/>
  <c r="AL202" i="8"/>
  <c r="AW202" i="8"/>
  <c r="BH202" i="8"/>
  <c r="BR202" i="8"/>
  <c r="CC202" i="8"/>
  <c r="CN202" i="8"/>
  <c r="CX202" i="8"/>
  <c r="DI202" i="8"/>
  <c r="DT202" i="8"/>
  <c r="ED202" i="8"/>
  <c r="EO202" i="8"/>
  <c r="FB202" i="8"/>
  <c r="FC202" i="8" s="1"/>
  <c r="V201" i="5" s="1"/>
  <c r="I202" i="8"/>
  <c r="T202" i="8"/>
  <c r="AD202" i="8"/>
  <c r="AO202" i="8"/>
  <c r="AZ202" i="8"/>
  <c r="BJ202" i="8"/>
  <c r="BU202" i="8"/>
  <c r="CF202" i="8"/>
  <c r="CP202" i="8"/>
  <c r="DA202" i="8"/>
  <c r="DL202" i="8"/>
  <c r="DV202" i="8"/>
  <c r="EG202" i="8"/>
  <c r="ER202" i="8"/>
  <c r="K202" i="8"/>
  <c r="U202" i="8"/>
  <c r="AE202" i="8"/>
  <c r="AQ202" i="8"/>
  <c r="BA202" i="8"/>
  <c r="BK202" i="8"/>
  <c r="L202" i="8"/>
  <c r="V202" i="8"/>
  <c r="AG202" i="8"/>
  <c r="AR202" i="8"/>
  <c r="BB202" i="8"/>
  <c r="BM202" i="8"/>
  <c r="BX202" i="8"/>
  <c r="CH202" i="8"/>
  <c r="CS202" i="8"/>
  <c r="DD202" i="8"/>
  <c r="DN202" i="8"/>
  <c r="DY202" i="8"/>
  <c r="EJ202" i="8"/>
  <c r="ET202" i="8"/>
  <c r="D202" i="8"/>
  <c r="N202" i="8"/>
  <c r="Y202" i="8"/>
  <c r="AJ202" i="8"/>
  <c r="AT202" i="8"/>
  <c r="BE202" i="8"/>
  <c r="BP202" i="8"/>
  <c r="BZ202" i="8"/>
  <c r="CK202" i="8"/>
  <c r="CV202" i="8"/>
  <c r="DF202" i="8"/>
  <c r="DQ202" i="8"/>
  <c r="EB202" i="8"/>
  <c r="EL202" i="8"/>
  <c r="EW202" i="8"/>
  <c r="BT206" i="8"/>
  <c r="BK206" i="8"/>
  <c r="BB206" i="8"/>
  <c r="AS206" i="8"/>
  <c r="AI206" i="8"/>
  <c r="Z206" i="8"/>
  <c r="Q206" i="8"/>
  <c r="H206" i="8"/>
  <c r="F203" i="8"/>
  <c r="N203" i="8"/>
  <c r="V203" i="8"/>
  <c r="AD203" i="8"/>
  <c r="AL203" i="8"/>
  <c r="AT203" i="8"/>
  <c r="BB203" i="8"/>
  <c r="BJ203" i="8"/>
  <c r="BR203" i="8"/>
  <c r="BZ203" i="8"/>
  <c r="CH203" i="8"/>
  <c r="CP203" i="8"/>
  <c r="CX203" i="8"/>
  <c r="DF203" i="8"/>
  <c r="DN203" i="8"/>
  <c r="DV203" i="8"/>
  <c r="ED203" i="8"/>
  <c r="EL203" i="8"/>
  <c r="ET203" i="8"/>
  <c r="D203" i="8"/>
  <c r="L203" i="8"/>
  <c r="T203" i="8"/>
  <c r="AB203" i="8"/>
  <c r="AJ203" i="8"/>
  <c r="AR203" i="8"/>
  <c r="AZ203" i="8"/>
  <c r="BH203" i="8"/>
  <c r="I203" i="8"/>
  <c r="S203" i="8"/>
  <c r="AE203" i="8"/>
  <c r="AO203" i="8"/>
  <c r="AY203" i="8"/>
  <c r="BK203" i="8"/>
  <c r="BT203" i="8"/>
  <c r="CC203" i="8"/>
  <c r="CL203" i="8"/>
  <c r="CU203" i="8"/>
  <c r="DD203" i="8"/>
  <c r="DM203" i="8"/>
  <c r="DW203" i="8"/>
  <c r="EF203" i="8"/>
  <c r="EO203" i="8"/>
  <c r="EX203" i="8"/>
  <c r="J203" i="8"/>
  <c r="U203" i="8"/>
  <c r="AF203" i="8"/>
  <c r="AP203" i="8"/>
  <c r="BA203" i="8"/>
  <c r="BL203" i="8"/>
  <c r="BU203" i="8"/>
  <c r="CD203" i="8"/>
  <c r="CM203" i="8"/>
  <c r="CV203" i="8"/>
  <c r="DE203" i="8"/>
  <c r="DO203" i="8"/>
  <c r="DX203" i="8"/>
  <c r="EG203" i="8"/>
  <c r="EP203" i="8"/>
  <c r="M203" i="8"/>
  <c r="X203" i="8"/>
  <c r="AH203" i="8"/>
  <c r="AS203" i="8"/>
  <c r="E203" i="8"/>
  <c r="P203" i="8"/>
  <c r="Z203" i="8"/>
  <c r="AK203" i="8"/>
  <c r="AV203" i="8"/>
  <c r="BF203" i="8"/>
  <c r="BP203" i="8"/>
  <c r="BY203" i="8"/>
  <c r="CI203" i="8"/>
  <c r="CR203" i="8"/>
  <c r="DA203" i="8"/>
  <c r="DJ203" i="8"/>
  <c r="DS203" i="8"/>
  <c r="EB203" i="8"/>
  <c r="EK203" i="8"/>
  <c r="EU203" i="8"/>
  <c r="H203" i="8"/>
  <c r="R203" i="8"/>
  <c r="AC203" i="8"/>
  <c r="AN203" i="8"/>
  <c r="AX203" i="8"/>
  <c r="BI203" i="8"/>
  <c r="BS203" i="8"/>
  <c r="CB203" i="8"/>
  <c r="CK203" i="8"/>
  <c r="CT203" i="8"/>
  <c r="DC203" i="8"/>
  <c r="DL203" i="8"/>
  <c r="DU203" i="8"/>
  <c r="EE203" i="8"/>
  <c r="EN203" i="8"/>
  <c r="EW203" i="8"/>
  <c r="G206" i="8"/>
  <c r="H211" i="8"/>
  <c r="P211" i="8"/>
  <c r="X211" i="8"/>
  <c r="AF211" i="8"/>
  <c r="AN211" i="8"/>
  <c r="AV211" i="8"/>
  <c r="BD211" i="8"/>
  <c r="BL211" i="8"/>
  <c r="BT211" i="8"/>
  <c r="CB211" i="8"/>
  <c r="CJ211" i="8"/>
  <c r="CR211" i="8"/>
  <c r="CZ211" i="8"/>
  <c r="DH211" i="8"/>
  <c r="DP211" i="8"/>
  <c r="DX211" i="8"/>
  <c r="EF211" i="8"/>
  <c r="EN211" i="8"/>
  <c r="EV211" i="8"/>
  <c r="D210" i="8"/>
  <c r="L210" i="8"/>
  <c r="T210" i="8"/>
  <c r="AB210" i="8"/>
  <c r="AJ210" i="8"/>
  <c r="AR210" i="8"/>
  <c r="AZ210" i="8"/>
  <c r="BH210" i="8"/>
  <c r="BP210" i="8"/>
  <c r="BX210" i="8"/>
  <c r="CF210" i="8"/>
  <c r="CN210" i="8"/>
  <c r="CV210" i="8"/>
  <c r="DD210" i="8"/>
  <c r="DL210" i="8"/>
  <c r="DT210" i="8"/>
  <c r="EB210" i="8"/>
  <c r="EJ210" i="8"/>
  <c r="ER210" i="8"/>
  <c r="FB210" i="8"/>
  <c r="FC210" i="8" s="1"/>
  <c r="V209" i="5" s="1"/>
  <c r="EV206" i="8"/>
  <c r="EM206" i="8"/>
  <c r="ED206" i="8"/>
  <c r="DU206" i="8"/>
  <c r="DK206" i="8"/>
  <c r="DB206" i="8"/>
  <c r="CS206" i="8"/>
  <c r="CJ206" i="8"/>
  <c r="CA206" i="8"/>
  <c r="BR206" i="8"/>
  <c r="BI206" i="8"/>
  <c r="AY206" i="8"/>
  <c r="AP206" i="8"/>
  <c r="AG206" i="8"/>
  <c r="X206" i="8"/>
  <c r="O206" i="8"/>
  <c r="H205" i="8"/>
  <c r="P205" i="8"/>
  <c r="X205" i="8"/>
  <c r="AF205" i="8"/>
  <c r="AN205" i="8"/>
  <c r="AV205" i="8"/>
  <c r="BD205" i="8"/>
  <c r="BL205" i="8"/>
  <c r="BT205" i="8"/>
  <c r="CB205" i="8"/>
  <c r="CJ205" i="8"/>
  <c r="CR205" i="8"/>
  <c r="CZ205" i="8"/>
  <c r="DH205" i="8"/>
  <c r="DP205" i="8"/>
  <c r="DX205" i="8"/>
  <c r="EF205" i="8"/>
  <c r="EN205" i="8"/>
  <c r="EV205" i="8"/>
  <c r="G205" i="8"/>
  <c r="O205" i="8"/>
  <c r="W205" i="8"/>
  <c r="AE205" i="8"/>
  <c r="AM205" i="8"/>
  <c r="AU205" i="8"/>
  <c r="BC205" i="8"/>
  <c r="BK205" i="8"/>
  <c r="BS205" i="8"/>
  <c r="CA205" i="8"/>
  <c r="CI205" i="8"/>
  <c r="CQ205" i="8"/>
  <c r="CY205" i="8"/>
  <c r="DG205" i="8"/>
  <c r="DO205" i="8"/>
  <c r="DW205" i="8"/>
  <c r="EE205" i="8"/>
  <c r="EM205" i="8"/>
  <c r="EU205" i="8"/>
  <c r="EQ203" i="8"/>
  <c r="DY203" i="8"/>
  <c r="DG203" i="8"/>
  <c r="CN203" i="8"/>
  <c r="BV203" i="8"/>
  <c r="BC203" i="8"/>
  <c r="Y203" i="8"/>
  <c r="DW202" i="8"/>
  <c r="CU202" i="8"/>
  <c r="BS202" i="8"/>
  <c r="AC202" i="8"/>
  <c r="EQ200" i="8"/>
  <c r="EE200" i="8"/>
  <c r="DU200" i="8"/>
  <c r="DK200" i="8"/>
  <c r="CY200" i="8"/>
  <c r="CO200" i="8"/>
  <c r="CE200" i="8"/>
  <c r="BS200" i="8"/>
  <c r="BI200" i="8"/>
  <c r="AY200" i="8"/>
  <c r="AM200" i="8"/>
  <c r="AC200" i="8"/>
  <c r="S200" i="8"/>
  <c r="G200" i="8"/>
  <c r="EX199" i="8"/>
  <c r="EN199" i="8"/>
  <c r="EC199" i="8"/>
  <c r="DR199" i="8"/>
  <c r="DH199" i="8"/>
  <c r="CW199" i="8"/>
  <c r="CL199" i="8"/>
  <c r="CB199" i="8"/>
  <c r="BQ199" i="8"/>
  <c r="BF199" i="8"/>
  <c r="AV199" i="8"/>
  <c r="AK199" i="8"/>
  <c r="Z199" i="8"/>
  <c r="P199" i="8"/>
  <c r="F193" i="8"/>
  <c r="N193" i="8"/>
  <c r="V193" i="8"/>
  <c r="AD193" i="8"/>
  <c r="AL193" i="8"/>
  <c r="AT193" i="8"/>
  <c r="BB193" i="8"/>
  <c r="BJ193" i="8"/>
  <c r="BR193" i="8"/>
  <c r="BZ193" i="8"/>
  <c r="CH193" i="8"/>
  <c r="CP193" i="8"/>
  <c r="CX193" i="8"/>
  <c r="DF193" i="8"/>
  <c r="DN193" i="8"/>
  <c r="DV193" i="8"/>
  <c r="ED193" i="8"/>
  <c r="EL193" i="8"/>
  <c r="ET193" i="8"/>
  <c r="G193" i="8"/>
  <c r="O193" i="8"/>
  <c r="W193" i="8"/>
  <c r="AE193" i="8"/>
  <c r="I193" i="8"/>
  <c r="S193" i="8"/>
  <c r="AC193" i="8"/>
  <c r="AN193" i="8"/>
  <c r="AW193" i="8"/>
  <c r="BF193" i="8"/>
  <c r="BO193" i="8"/>
  <c r="BX193" i="8"/>
  <c r="CG193" i="8"/>
  <c r="CQ193" i="8"/>
  <c r="CZ193" i="8"/>
  <c r="DI193" i="8"/>
  <c r="DR193" i="8"/>
  <c r="EA193" i="8"/>
  <c r="EJ193" i="8"/>
  <c r="ES193" i="8"/>
  <c r="K193" i="8"/>
  <c r="U193" i="8"/>
  <c r="AG193" i="8"/>
  <c r="AP193" i="8"/>
  <c r="AY193" i="8"/>
  <c r="BH193" i="8"/>
  <c r="BQ193" i="8"/>
  <c r="CA193" i="8"/>
  <c r="L193" i="8"/>
  <c r="X193" i="8"/>
  <c r="AH193" i="8"/>
  <c r="AQ193" i="8"/>
  <c r="AZ193" i="8"/>
  <c r="BI193" i="8"/>
  <c r="BS193" i="8"/>
  <c r="CB193" i="8"/>
  <c r="D193" i="8"/>
  <c r="P193" i="8"/>
  <c r="Z193" i="8"/>
  <c r="AJ193" i="8"/>
  <c r="AS193" i="8"/>
  <c r="BC193" i="8"/>
  <c r="BL193" i="8"/>
  <c r="BU193" i="8"/>
  <c r="CD193" i="8"/>
  <c r="CM193" i="8"/>
  <c r="CV193" i="8"/>
  <c r="DE193" i="8"/>
  <c r="DO193" i="8"/>
  <c r="DX193" i="8"/>
  <c r="EG193" i="8"/>
  <c r="EP193" i="8"/>
  <c r="E193" i="8"/>
  <c r="AA193" i="8"/>
  <c r="AU193" i="8"/>
  <c r="BM193" i="8"/>
  <c r="CE193" i="8"/>
  <c r="CR193" i="8"/>
  <c r="DC193" i="8"/>
  <c r="DP193" i="8"/>
  <c r="EB193" i="8"/>
  <c r="EN193" i="8"/>
  <c r="FB193" i="8"/>
  <c r="FC193" i="8" s="1"/>
  <c r="V192" i="5" s="1"/>
  <c r="H193" i="8"/>
  <c r="AB193" i="8"/>
  <c r="AV193" i="8"/>
  <c r="BN193" i="8"/>
  <c r="CF193" i="8"/>
  <c r="CS193" i="8"/>
  <c r="DD193" i="8"/>
  <c r="DQ193" i="8"/>
  <c r="EC193" i="8"/>
  <c r="EO193" i="8"/>
  <c r="J193" i="8"/>
  <c r="AF193" i="8"/>
  <c r="AX193" i="8"/>
  <c r="BP193" i="8"/>
  <c r="CI193" i="8"/>
  <c r="CT193" i="8"/>
  <c r="DG193" i="8"/>
  <c r="DS193" i="8"/>
  <c r="EE193" i="8"/>
  <c r="EQ193" i="8"/>
  <c r="M193" i="8"/>
  <c r="AI193" i="8"/>
  <c r="BA193" i="8"/>
  <c r="BT193" i="8"/>
  <c r="CJ193" i="8"/>
  <c r="CU193" i="8"/>
  <c r="DH193" i="8"/>
  <c r="DT193" i="8"/>
  <c r="EF193" i="8"/>
  <c r="ER193" i="8"/>
  <c r="Q193" i="8"/>
  <c r="AK193" i="8"/>
  <c r="BD193" i="8"/>
  <c r="BV193" i="8"/>
  <c r="CK193" i="8"/>
  <c r="CW193" i="8"/>
  <c r="DJ193" i="8"/>
  <c r="DU193" i="8"/>
  <c r="EH193" i="8"/>
  <c r="EU193" i="8"/>
  <c r="R193" i="8"/>
  <c r="AM193" i="8"/>
  <c r="BE193" i="8"/>
  <c r="BW193" i="8"/>
  <c r="CL193" i="8"/>
  <c r="CY193" i="8"/>
  <c r="DK193" i="8"/>
  <c r="DW193" i="8"/>
  <c r="EI193" i="8"/>
  <c r="EV193" i="8"/>
  <c r="T193" i="8"/>
  <c r="AO193" i="8"/>
  <c r="BG193" i="8"/>
  <c r="BY193" i="8"/>
  <c r="CN193" i="8"/>
  <c r="DA193" i="8"/>
  <c r="DL193" i="8"/>
  <c r="DY193" i="8"/>
  <c r="EK193" i="8"/>
  <c r="EW193" i="8"/>
  <c r="F199" i="8"/>
  <c r="N199" i="8"/>
  <c r="V199" i="8"/>
  <c r="AD199" i="8"/>
  <c r="AL199" i="8"/>
  <c r="AT199" i="8"/>
  <c r="BB199" i="8"/>
  <c r="BJ199" i="8"/>
  <c r="BR199" i="8"/>
  <c r="BZ199" i="8"/>
  <c r="CH199" i="8"/>
  <c r="CP199" i="8"/>
  <c r="CX199" i="8"/>
  <c r="DF199" i="8"/>
  <c r="DN199" i="8"/>
  <c r="DV199" i="8"/>
  <c r="ED199" i="8"/>
  <c r="EL199" i="8"/>
  <c r="ET199" i="8"/>
  <c r="D199" i="8"/>
  <c r="L199" i="8"/>
  <c r="T199" i="8"/>
  <c r="AB199" i="8"/>
  <c r="AJ199" i="8"/>
  <c r="AR199" i="8"/>
  <c r="AZ199" i="8"/>
  <c r="BH199" i="8"/>
  <c r="BP199" i="8"/>
  <c r="BX199" i="8"/>
  <c r="CF199" i="8"/>
  <c r="CN199" i="8"/>
  <c r="CV199" i="8"/>
  <c r="DD199" i="8"/>
  <c r="DL199" i="8"/>
  <c r="DT199" i="8"/>
  <c r="EB199" i="8"/>
  <c r="EJ199" i="8"/>
  <c r="ER199" i="8"/>
  <c r="FB199" i="8"/>
  <c r="FC199" i="8" s="1"/>
  <c r="DM193" i="8"/>
  <c r="J204" i="8"/>
  <c r="R204" i="8"/>
  <c r="Z204" i="8"/>
  <c r="AH204" i="8"/>
  <c r="AP204" i="8"/>
  <c r="AX204" i="8"/>
  <c r="EM200" i="8"/>
  <c r="EC200" i="8"/>
  <c r="DS200" i="8"/>
  <c r="DG200" i="8"/>
  <c r="CW200" i="8"/>
  <c r="CM200" i="8"/>
  <c r="CA200" i="8"/>
  <c r="BQ200" i="8"/>
  <c r="BG200" i="8"/>
  <c r="AU200" i="8"/>
  <c r="AK200" i="8"/>
  <c r="AA200" i="8"/>
  <c r="O200" i="8"/>
  <c r="EV199" i="8"/>
  <c r="EK199" i="8"/>
  <c r="DZ199" i="8"/>
  <c r="DP199" i="8"/>
  <c r="DE199" i="8"/>
  <c r="CT199" i="8"/>
  <c r="CJ199" i="8"/>
  <c r="BY199" i="8"/>
  <c r="BN199" i="8"/>
  <c r="BD199" i="8"/>
  <c r="AS199" i="8"/>
  <c r="AH199" i="8"/>
  <c r="X199" i="8"/>
  <c r="M199" i="8"/>
  <c r="DB193" i="8"/>
  <c r="EU199" i="8"/>
  <c r="EI199" i="8"/>
  <c r="DY199" i="8"/>
  <c r="DO199" i="8"/>
  <c r="DC199" i="8"/>
  <c r="CS199" i="8"/>
  <c r="CI199" i="8"/>
  <c r="BW199" i="8"/>
  <c r="BM199" i="8"/>
  <c r="BC199" i="8"/>
  <c r="AQ199" i="8"/>
  <c r="AG199" i="8"/>
  <c r="W199" i="8"/>
  <c r="K199" i="8"/>
  <c r="CO193" i="8"/>
  <c r="J200" i="8"/>
  <c r="R200" i="8"/>
  <c r="Z200" i="8"/>
  <c r="AH200" i="8"/>
  <c r="AP200" i="8"/>
  <c r="AX200" i="8"/>
  <c r="BF200" i="8"/>
  <c r="BN200" i="8"/>
  <c r="BV200" i="8"/>
  <c r="CD200" i="8"/>
  <c r="CL200" i="8"/>
  <c r="CT200" i="8"/>
  <c r="DB200" i="8"/>
  <c r="DJ200" i="8"/>
  <c r="DR200" i="8"/>
  <c r="DZ200" i="8"/>
  <c r="EH200" i="8"/>
  <c r="EP200" i="8"/>
  <c r="EX200" i="8"/>
  <c r="H200" i="8"/>
  <c r="P200" i="8"/>
  <c r="X200" i="8"/>
  <c r="AF200" i="8"/>
  <c r="AN200" i="8"/>
  <c r="AV200" i="8"/>
  <c r="BD200" i="8"/>
  <c r="BL200" i="8"/>
  <c r="BT200" i="8"/>
  <c r="CB200" i="8"/>
  <c r="CJ200" i="8"/>
  <c r="CR200" i="8"/>
  <c r="CZ200" i="8"/>
  <c r="DH200" i="8"/>
  <c r="DP200" i="8"/>
  <c r="DX200" i="8"/>
  <c r="EF200" i="8"/>
  <c r="EN200" i="8"/>
  <c r="EV200" i="8"/>
  <c r="ES199" i="8"/>
  <c r="EH199" i="8"/>
  <c r="DX199" i="8"/>
  <c r="DM199" i="8"/>
  <c r="DB199" i="8"/>
  <c r="CR199" i="8"/>
  <c r="CG199" i="8"/>
  <c r="BV199" i="8"/>
  <c r="BL199" i="8"/>
  <c r="BA199" i="8"/>
  <c r="AP199" i="8"/>
  <c r="AF199" i="8"/>
  <c r="U199" i="8"/>
  <c r="J199" i="8"/>
  <c r="CC193" i="8"/>
  <c r="AO199" i="8"/>
  <c r="AE199" i="8"/>
  <c r="S199" i="8"/>
  <c r="I199" i="8"/>
  <c r="BK193" i="8"/>
  <c r="F201" i="8"/>
  <c r="N201" i="8"/>
  <c r="V201" i="8"/>
  <c r="AD201" i="8"/>
  <c r="AL201" i="8"/>
  <c r="AT201" i="8"/>
  <c r="BB201" i="8"/>
  <c r="BJ201" i="8"/>
  <c r="BR201" i="8"/>
  <c r="BZ201" i="8"/>
  <c r="CH201" i="8"/>
  <c r="CP201" i="8"/>
  <c r="CX201" i="8"/>
  <c r="DF201" i="8"/>
  <c r="DN201" i="8"/>
  <c r="DV201" i="8"/>
  <c r="ED201" i="8"/>
  <c r="EL201" i="8"/>
  <c r="ET201" i="8"/>
  <c r="D201" i="8"/>
  <c r="L201" i="8"/>
  <c r="T201" i="8"/>
  <c r="AB201" i="8"/>
  <c r="AJ201" i="8"/>
  <c r="AR201" i="8"/>
  <c r="AZ201" i="8"/>
  <c r="BH201" i="8"/>
  <c r="BP201" i="8"/>
  <c r="BX201" i="8"/>
  <c r="CF201" i="8"/>
  <c r="CN201" i="8"/>
  <c r="CV201" i="8"/>
  <c r="DD201" i="8"/>
  <c r="DL201" i="8"/>
  <c r="DT201" i="8"/>
  <c r="EB201" i="8"/>
  <c r="EJ201" i="8"/>
  <c r="ER201" i="8"/>
  <c r="FB201" i="8"/>
  <c r="FC201" i="8" s="1"/>
  <c r="V200" i="5" s="1"/>
  <c r="ES200" i="8"/>
  <c r="EI200" i="8"/>
  <c r="DW200" i="8"/>
  <c r="DM200" i="8"/>
  <c r="DC200" i="8"/>
  <c r="CQ200" i="8"/>
  <c r="CG200" i="8"/>
  <c r="BW200" i="8"/>
  <c r="BK200" i="8"/>
  <c r="BA200" i="8"/>
  <c r="AQ200" i="8"/>
  <c r="AE200" i="8"/>
  <c r="U200" i="8"/>
  <c r="K200" i="8"/>
  <c r="EP199" i="8"/>
  <c r="EF199" i="8"/>
  <c r="DU199" i="8"/>
  <c r="DJ199" i="8"/>
  <c r="CZ199" i="8"/>
  <c r="CO199" i="8"/>
  <c r="CD199" i="8"/>
  <c r="BT199" i="8"/>
  <c r="BI199" i="8"/>
  <c r="AX199" i="8"/>
  <c r="AN199" i="8"/>
  <c r="AC199" i="8"/>
  <c r="R199" i="8"/>
  <c r="H199" i="8"/>
  <c r="EX193" i="8"/>
  <c r="AR193" i="8"/>
  <c r="FB204" i="8"/>
  <c r="FC204" i="8" s="1"/>
  <c r="ER204" i="8"/>
  <c r="EJ204" i="8"/>
  <c r="EB204" i="8"/>
  <c r="DT204" i="8"/>
  <c r="DL204" i="8"/>
  <c r="DD204" i="8"/>
  <c r="CV204" i="8"/>
  <c r="CN204" i="8"/>
  <c r="CF204" i="8"/>
  <c r="BX204" i="8"/>
  <c r="BP204" i="8"/>
  <c r="BH204" i="8"/>
  <c r="AZ204" i="8"/>
  <c r="AQ204" i="8"/>
  <c r="AG204" i="8"/>
  <c r="X204" i="8"/>
  <c r="O204" i="8"/>
  <c r="F204" i="8"/>
  <c r="EV201" i="8"/>
  <c r="EK201" i="8"/>
  <c r="DZ201" i="8"/>
  <c r="DP201" i="8"/>
  <c r="DE201" i="8"/>
  <c r="CT201" i="8"/>
  <c r="CJ201" i="8"/>
  <c r="BY201" i="8"/>
  <c r="BN201" i="8"/>
  <c r="BD201" i="8"/>
  <c r="AS201" i="8"/>
  <c r="AH201" i="8"/>
  <c r="X201" i="8"/>
  <c r="M201" i="8"/>
  <c r="ER200" i="8"/>
  <c r="EG200" i="8"/>
  <c r="DV200" i="8"/>
  <c r="DL200" i="8"/>
  <c r="DA200" i="8"/>
  <c r="CP200" i="8"/>
  <c r="CF200" i="8"/>
  <c r="BU200" i="8"/>
  <c r="BJ200" i="8"/>
  <c r="AZ200" i="8"/>
  <c r="AO200" i="8"/>
  <c r="AD200" i="8"/>
  <c r="T200" i="8"/>
  <c r="I200" i="8"/>
  <c r="EO199" i="8"/>
  <c r="EE199" i="8"/>
  <c r="DS199" i="8"/>
  <c r="DI199" i="8"/>
  <c r="CY199" i="8"/>
  <c r="CM199" i="8"/>
  <c r="CC199" i="8"/>
  <c r="BS199" i="8"/>
  <c r="BG199" i="8"/>
  <c r="AW199" i="8"/>
  <c r="AM199" i="8"/>
  <c r="AA199" i="8"/>
  <c r="Q199" i="8"/>
  <c r="G199" i="8"/>
  <c r="EM193" i="8"/>
  <c r="Y193" i="8"/>
  <c r="EV198" i="8"/>
  <c r="EN198" i="8"/>
  <c r="EF198" i="8"/>
  <c r="DX198" i="8"/>
  <c r="DP198" i="8"/>
  <c r="DH198" i="8"/>
  <c r="CZ198" i="8"/>
  <c r="CR198" i="8"/>
  <c r="CJ198" i="8"/>
  <c r="CB198" i="8"/>
  <c r="BT198" i="8"/>
  <c r="BL198" i="8"/>
  <c r="BD198" i="8"/>
  <c r="AV198" i="8"/>
  <c r="AN198" i="8"/>
  <c r="AF198" i="8"/>
  <c r="X198" i="8"/>
  <c r="P198" i="8"/>
  <c r="H198" i="8"/>
  <c r="FB197" i="8"/>
  <c r="FC197" i="8" s="1"/>
  <c r="ER197" i="8"/>
  <c r="EJ197" i="8"/>
  <c r="EB197" i="8"/>
  <c r="DT197" i="8"/>
  <c r="DL197" i="8"/>
  <c r="DD197" i="8"/>
  <c r="CV197" i="8"/>
  <c r="CN197" i="8"/>
  <c r="CF197" i="8"/>
  <c r="BX197" i="8"/>
  <c r="BP197" i="8"/>
  <c r="BH197" i="8"/>
  <c r="AZ197" i="8"/>
  <c r="AR197" i="8"/>
  <c r="AJ197" i="8"/>
  <c r="AB197" i="8"/>
  <c r="T197" i="8"/>
  <c r="L197" i="8"/>
  <c r="I197" i="8"/>
  <c r="EV194" i="8"/>
  <c r="EK194" i="8"/>
  <c r="DX194" i="8"/>
  <c r="DL194" i="8"/>
  <c r="CZ194" i="8"/>
  <c r="CN194" i="8"/>
  <c r="CA194" i="8"/>
  <c r="BP194" i="8"/>
  <c r="BC194" i="8"/>
  <c r="AQ194" i="8"/>
  <c r="AE194" i="8"/>
  <c r="S194" i="8"/>
  <c r="F194" i="8"/>
  <c r="EU194" i="8"/>
  <c r="EJ194" i="8"/>
  <c r="DW194" i="8"/>
  <c r="DK194" i="8"/>
  <c r="CY194" i="8"/>
  <c r="CM194" i="8"/>
  <c r="BZ194" i="8"/>
  <c r="BO194" i="8"/>
  <c r="BB194" i="8"/>
  <c r="AO194" i="8"/>
  <c r="AD194" i="8"/>
  <c r="Q194" i="8"/>
  <c r="E194" i="8"/>
  <c r="ET194" i="8"/>
  <c r="EG194" i="8"/>
  <c r="DU194" i="8"/>
  <c r="DI194" i="8"/>
  <c r="CW194" i="8"/>
  <c r="CJ194" i="8"/>
  <c r="BY194" i="8"/>
  <c r="BL194" i="8"/>
  <c r="AZ194" i="8"/>
  <c r="AN194" i="8"/>
  <c r="AB194" i="8"/>
  <c r="O194" i="8"/>
  <c r="J194" i="8"/>
  <c r="R194" i="8"/>
  <c r="Z194" i="8"/>
  <c r="AH194" i="8"/>
  <c r="AP194" i="8"/>
  <c r="AX194" i="8"/>
  <c r="BF194" i="8"/>
  <c r="BN194" i="8"/>
  <c r="BV194" i="8"/>
  <c r="CD194" i="8"/>
  <c r="CL194" i="8"/>
  <c r="CT194" i="8"/>
  <c r="DB194" i="8"/>
  <c r="DJ194" i="8"/>
  <c r="DR194" i="8"/>
  <c r="DZ194" i="8"/>
  <c r="EH194" i="8"/>
  <c r="EP194" i="8"/>
  <c r="EX194" i="8"/>
  <c r="K194" i="8"/>
  <c r="T194" i="8"/>
  <c r="AC194" i="8"/>
  <c r="AL194" i="8"/>
  <c r="AU194" i="8"/>
  <c r="BD194" i="8"/>
  <c r="BM194" i="8"/>
  <c r="BW194" i="8"/>
  <c r="CF194" i="8"/>
  <c r="CO194" i="8"/>
  <c r="CX194" i="8"/>
  <c r="DG194" i="8"/>
  <c r="DP194" i="8"/>
  <c r="DY194" i="8"/>
  <c r="EI194" i="8"/>
  <c r="ER194" i="8"/>
  <c r="G194" i="8"/>
  <c r="P194" i="8"/>
  <c r="Y194" i="8"/>
  <c r="AI194" i="8"/>
  <c r="AR194" i="8"/>
  <c r="BA194" i="8"/>
  <c r="BJ194" i="8"/>
  <c r="BS194" i="8"/>
  <c r="CB194" i="8"/>
  <c r="CK194" i="8"/>
  <c r="CU194" i="8"/>
  <c r="DD194" i="8"/>
  <c r="DM194" i="8"/>
  <c r="DV194" i="8"/>
  <c r="EE194" i="8"/>
  <c r="EN194" i="8"/>
  <c r="EW194" i="8"/>
  <c r="L198" i="8"/>
  <c r="D198" i="8"/>
  <c r="DH197" i="8"/>
  <c r="CZ197" i="8"/>
  <c r="CR197" i="8"/>
  <c r="CJ197" i="8"/>
  <c r="CB197" i="8"/>
  <c r="BT197" i="8"/>
  <c r="BL197" i="8"/>
  <c r="BD197" i="8"/>
  <c r="AV197" i="8"/>
  <c r="AN197" i="8"/>
  <c r="AF197" i="8"/>
  <c r="X197" i="8"/>
  <c r="P197" i="8"/>
  <c r="G197" i="8"/>
  <c r="I195" i="8"/>
  <c r="Q195" i="8"/>
  <c r="Y195" i="8"/>
  <c r="AG195" i="8"/>
  <c r="AO195" i="8"/>
  <c r="AW195" i="8"/>
  <c r="BE195" i="8"/>
  <c r="BM195" i="8"/>
  <c r="BU195" i="8"/>
  <c r="CC195" i="8"/>
  <c r="CK195" i="8"/>
  <c r="CS195" i="8"/>
  <c r="DA195" i="8"/>
  <c r="DI195" i="8"/>
  <c r="DQ195" i="8"/>
  <c r="DY195" i="8"/>
  <c r="EG195" i="8"/>
  <c r="EO195" i="8"/>
  <c r="EW195" i="8"/>
  <c r="F195" i="8"/>
  <c r="N195" i="8"/>
  <c r="V195" i="8"/>
  <c r="AD195" i="8"/>
  <c r="AL195" i="8"/>
  <c r="AT195" i="8"/>
  <c r="BB195" i="8"/>
  <c r="BJ195" i="8"/>
  <c r="BR195" i="8"/>
  <c r="BZ195" i="8"/>
  <c r="CH195" i="8"/>
  <c r="CP195" i="8"/>
  <c r="CX195" i="8"/>
  <c r="DF195" i="8"/>
  <c r="DN195" i="8"/>
  <c r="DV195" i="8"/>
  <c r="ED195" i="8"/>
  <c r="EL195" i="8"/>
  <c r="ET195" i="8"/>
  <c r="EQ194" i="8"/>
  <c r="ED194" i="8"/>
  <c r="DS194" i="8"/>
  <c r="DF194" i="8"/>
  <c r="CS194" i="8"/>
  <c r="CH194" i="8"/>
  <c r="BU194" i="8"/>
  <c r="BI194" i="8"/>
  <c r="AW194" i="8"/>
  <c r="AK194" i="8"/>
  <c r="X194" i="8"/>
  <c r="M194" i="8"/>
  <c r="DG197" i="8"/>
  <c r="CY197" i="8"/>
  <c r="CQ197" i="8"/>
  <c r="CI197" i="8"/>
  <c r="CA197" i="8"/>
  <c r="BS197" i="8"/>
  <c r="BK197" i="8"/>
  <c r="BC197" i="8"/>
  <c r="AU197" i="8"/>
  <c r="AM197" i="8"/>
  <c r="AE197" i="8"/>
  <c r="W197" i="8"/>
  <c r="O197" i="8"/>
  <c r="EO194" i="8"/>
  <c r="EC194" i="8"/>
  <c r="DQ194" i="8"/>
  <c r="DE194" i="8"/>
  <c r="CR194" i="8"/>
  <c r="CG194" i="8"/>
  <c r="BT194" i="8"/>
  <c r="BH194" i="8"/>
  <c r="AV194" i="8"/>
  <c r="AJ194" i="8"/>
  <c r="W194" i="8"/>
  <c r="L194" i="8"/>
  <c r="EX198" i="8"/>
  <c r="EP198" i="8"/>
  <c r="EH198" i="8"/>
  <c r="DZ198" i="8"/>
  <c r="DR198" i="8"/>
  <c r="DJ198" i="8"/>
  <c r="DB198" i="8"/>
  <c r="CT198" i="8"/>
  <c r="CL198" i="8"/>
  <c r="CD198" i="8"/>
  <c r="BV198" i="8"/>
  <c r="BN198" i="8"/>
  <c r="BF198" i="8"/>
  <c r="AX198" i="8"/>
  <c r="AP198" i="8"/>
  <c r="AH198" i="8"/>
  <c r="Z198" i="8"/>
  <c r="R198" i="8"/>
  <c r="ET197" i="8"/>
  <c r="EL197" i="8"/>
  <c r="ED197" i="8"/>
  <c r="DV197" i="8"/>
  <c r="DN197" i="8"/>
  <c r="DF197" i="8"/>
  <c r="CX197" i="8"/>
  <c r="CP197" i="8"/>
  <c r="CH197" i="8"/>
  <c r="BZ197" i="8"/>
  <c r="BR197" i="8"/>
  <c r="BJ197" i="8"/>
  <c r="BB197" i="8"/>
  <c r="AT197" i="8"/>
  <c r="AL197" i="8"/>
  <c r="AD197" i="8"/>
  <c r="V197" i="8"/>
  <c r="N197" i="8"/>
  <c r="E197" i="8"/>
  <c r="E196" i="8"/>
  <c r="M196" i="8"/>
  <c r="U196" i="8"/>
  <c r="AC196" i="8"/>
  <c r="AK196" i="8"/>
  <c r="AS196" i="8"/>
  <c r="BA196" i="8"/>
  <c r="BI196" i="8"/>
  <c r="BQ196" i="8"/>
  <c r="BY196" i="8"/>
  <c r="CG196" i="8"/>
  <c r="CO196" i="8"/>
  <c r="CW196" i="8"/>
  <c r="DE196" i="8"/>
  <c r="DM196" i="8"/>
  <c r="DU196" i="8"/>
  <c r="EC196" i="8"/>
  <c r="EK196" i="8"/>
  <c r="ES196" i="8"/>
  <c r="J196" i="8"/>
  <c r="R196" i="8"/>
  <c r="Z196" i="8"/>
  <c r="AH196" i="8"/>
  <c r="AP196" i="8"/>
  <c r="AX196" i="8"/>
  <c r="BF196" i="8"/>
  <c r="BN196" i="8"/>
  <c r="BV196" i="8"/>
  <c r="CD196" i="8"/>
  <c r="CL196" i="8"/>
  <c r="CT196" i="8"/>
  <c r="DB196" i="8"/>
  <c r="DJ196" i="8"/>
  <c r="DR196" i="8"/>
  <c r="DZ196" i="8"/>
  <c r="EH196" i="8"/>
  <c r="EP196" i="8"/>
  <c r="BW195" i="8"/>
  <c r="BL195" i="8"/>
  <c r="BA195" i="8"/>
  <c r="AQ195" i="8"/>
  <c r="AF195" i="8"/>
  <c r="U195" i="8"/>
  <c r="K195" i="8"/>
  <c r="FB194" i="8"/>
  <c r="FC194" i="8" s="1"/>
  <c r="V193" i="5" s="1"/>
  <c r="EM194" i="8"/>
  <c r="EB194" i="8"/>
  <c r="DO194" i="8"/>
  <c r="DC194" i="8"/>
  <c r="CQ194" i="8"/>
  <c r="CE194" i="8"/>
  <c r="BR194" i="8"/>
  <c r="BG194" i="8"/>
  <c r="AT194" i="8"/>
  <c r="AG194" i="8"/>
  <c r="V194" i="8"/>
  <c r="I194" i="8"/>
  <c r="EJ192" i="8"/>
  <c r="DX192" i="8"/>
  <c r="DN192" i="8"/>
  <c r="DD192" i="8"/>
  <c r="CR192" i="8"/>
  <c r="CH192" i="8"/>
  <c r="BX192" i="8"/>
  <c r="BL192" i="8"/>
  <c r="BA192" i="8"/>
  <c r="AO192" i="8"/>
  <c r="AB192" i="8"/>
  <c r="P192" i="8"/>
  <c r="K192" i="8"/>
  <c r="S192" i="8"/>
  <c r="AA192" i="8"/>
  <c r="AI192" i="8"/>
  <c r="AQ192" i="8"/>
  <c r="AY192" i="8"/>
  <c r="BG192" i="8"/>
  <c r="L192" i="8"/>
  <c r="U192" i="8"/>
  <c r="AD192" i="8"/>
  <c r="AM192" i="8"/>
  <c r="AV192" i="8"/>
  <c r="BE192" i="8"/>
  <c r="BN192" i="8"/>
  <c r="BV192" i="8"/>
  <c r="CD192" i="8"/>
  <c r="CL192" i="8"/>
  <c r="CT192" i="8"/>
  <c r="DB192" i="8"/>
  <c r="DJ192" i="8"/>
  <c r="DR192" i="8"/>
  <c r="DZ192" i="8"/>
  <c r="EH192" i="8"/>
  <c r="EP192" i="8"/>
  <c r="EX192" i="8"/>
  <c r="D192" i="8"/>
  <c r="M192" i="8"/>
  <c r="V192" i="8"/>
  <c r="AE192" i="8"/>
  <c r="AN192" i="8"/>
  <c r="AW192" i="8"/>
  <c r="BF192" i="8"/>
  <c r="BO192" i="8"/>
  <c r="BW192" i="8"/>
  <c r="CE192" i="8"/>
  <c r="CM192" i="8"/>
  <c r="CU192" i="8"/>
  <c r="DC192" i="8"/>
  <c r="DK192" i="8"/>
  <c r="DS192" i="8"/>
  <c r="EA192" i="8"/>
  <c r="EI192" i="8"/>
  <c r="EQ192" i="8"/>
  <c r="K191" i="8"/>
  <c r="S191" i="8"/>
  <c r="AA191" i="8"/>
  <c r="AI191" i="8"/>
  <c r="BP191" i="8"/>
  <c r="BX191" i="8"/>
  <c r="CF191" i="8"/>
  <c r="CN191" i="8"/>
  <c r="E191" i="8"/>
  <c r="Q191" i="8"/>
  <c r="AD191" i="8"/>
  <c r="AP191" i="8"/>
  <c r="BA191" i="8"/>
  <c r="BL191" i="8"/>
  <c r="BV191" i="8"/>
  <c r="CG191" i="8"/>
  <c r="CR191" i="8"/>
  <c r="DA191" i="8"/>
  <c r="DJ191" i="8"/>
  <c r="DS191" i="8"/>
  <c r="EB191" i="8"/>
  <c r="EK191" i="8"/>
  <c r="ET191" i="8"/>
  <c r="F191" i="8"/>
  <c r="R191" i="8"/>
  <c r="AF191" i="8"/>
  <c r="AQ191" i="8"/>
  <c r="BB191" i="8"/>
  <c r="BM191" i="8"/>
  <c r="BW191" i="8"/>
  <c r="CH191" i="8"/>
  <c r="CS191" i="8"/>
  <c r="DB191" i="8"/>
  <c r="DK191" i="8"/>
  <c r="DT191" i="8"/>
  <c r="EC191" i="8"/>
  <c r="EL191" i="8"/>
  <c r="EV191" i="8"/>
  <c r="I191" i="8"/>
  <c r="V191" i="8"/>
  <c r="AH191" i="8"/>
  <c r="DG192" i="8"/>
  <c r="CW192" i="8"/>
  <c r="CK192" i="8"/>
  <c r="CA192" i="8"/>
  <c r="BQ192" i="8"/>
  <c r="BD192" i="8"/>
  <c r="AS192" i="8"/>
  <c r="AG192" i="8"/>
  <c r="T192" i="8"/>
  <c r="H192" i="8"/>
  <c r="N191" i="8"/>
  <c r="AQ188" i="8"/>
  <c r="E188" i="8"/>
  <c r="M188" i="8"/>
  <c r="U188" i="8"/>
  <c r="AC188" i="8"/>
  <c r="AK188" i="8"/>
  <c r="AS188" i="8"/>
  <c r="BA188" i="8"/>
  <c r="BI188" i="8"/>
  <c r="BQ188" i="8"/>
  <c r="BY188" i="8"/>
  <c r="CG188" i="8"/>
  <c r="CO188" i="8"/>
  <c r="CW188" i="8"/>
  <c r="DE188" i="8"/>
  <c r="DM188" i="8"/>
  <c r="DU188" i="8"/>
  <c r="EC188" i="8"/>
  <c r="EK188" i="8"/>
  <c r="ES188" i="8"/>
  <c r="F188" i="8"/>
  <c r="N188" i="8"/>
  <c r="V188" i="8"/>
  <c r="AD188" i="8"/>
  <c r="AL188" i="8"/>
  <c r="AT188" i="8"/>
  <c r="BB188" i="8"/>
  <c r="BJ188" i="8"/>
  <c r="BR188" i="8"/>
  <c r="BZ188" i="8"/>
  <c r="CH188" i="8"/>
  <c r="CP188" i="8"/>
  <c r="CX188" i="8"/>
  <c r="DF188" i="8"/>
  <c r="DN188" i="8"/>
  <c r="DV188" i="8"/>
  <c r="ED188" i="8"/>
  <c r="EL188" i="8"/>
  <c r="ET188" i="8"/>
  <c r="H188" i="8"/>
  <c r="P188" i="8"/>
  <c r="X188" i="8"/>
  <c r="AF188" i="8"/>
  <c r="AN188" i="8"/>
  <c r="AV188" i="8"/>
  <c r="BD188" i="8"/>
  <c r="BL188" i="8"/>
  <c r="BT188" i="8"/>
  <c r="CB188" i="8"/>
  <c r="CJ188" i="8"/>
  <c r="CR188" i="8"/>
  <c r="CZ188" i="8"/>
  <c r="DH188" i="8"/>
  <c r="DP188" i="8"/>
  <c r="DX188" i="8"/>
  <c r="EF188" i="8"/>
  <c r="EN188" i="8"/>
  <c r="J188" i="8"/>
  <c r="W188" i="8"/>
  <c r="AI188" i="8"/>
  <c r="AW188" i="8"/>
  <c r="BH188" i="8"/>
  <c r="BV188" i="8"/>
  <c r="CI188" i="8"/>
  <c r="CU188" i="8"/>
  <c r="DI188" i="8"/>
  <c r="DT188" i="8"/>
  <c r="EH188" i="8"/>
  <c r="EU188" i="8"/>
  <c r="K188" i="8"/>
  <c r="Y188" i="8"/>
  <c r="AJ188" i="8"/>
  <c r="AX188" i="8"/>
  <c r="BK188" i="8"/>
  <c r="BW188" i="8"/>
  <c r="CK188" i="8"/>
  <c r="CV188" i="8"/>
  <c r="DJ188" i="8"/>
  <c r="DW188" i="8"/>
  <c r="EI188" i="8"/>
  <c r="EV188" i="8"/>
  <c r="L188" i="8"/>
  <c r="Z188" i="8"/>
  <c r="AM188" i="8"/>
  <c r="AY188" i="8"/>
  <c r="BM188" i="8"/>
  <c r="BX188" i="8"/>
  <c r="CL188" i="8"/>
  <c r="CY188" i="8"/>
  <c r="DK188" i="8"/>
  <c r="DY188" i="8"/>
  <c r="EJ188" i="8"/>
  <c r="EW188" i="8"/>
  <c r="O188" i="8"/>
  <c r="AA188" i="8"/>
  <c r="AO188" i="8"/>
  <c r="AZ188" i="8"/>
  <c r="BN188" i="8"/>
  <c r="CA188" i="8"/>
  <c r="CM188" i="8"/>
  <c r="DA188" i="8"/>
  <c r="DL188" i="8"/>
  <c r="DZ188" i="8"/>
  <c r="EM188" i="8"/>
  <c r="EX188" i="8"/>
  <c r="G188" i="8"/>
  <c r="S188" i="8"/>
  <c r="AG188" i="8"/>
  <c r="AR188" i="8"/>
  <c r="BF188" i="8"/>
  <c r="BS188" i="8"/>
  <c r="CE188" i="8"/>
  <c r="CS188" i="8"/>
  <c r="DD188" i="8"/>
  <c r="DR188" i="8"/>
  <c r="EE188" i="8"/>
  <c r="EQ188" i="8"/>
  <c r="I189" i="8"/>
  <c r="Q189" i="8"/>
  <c r="Y189" i="8"/>
  <c r="AG189" i="8"/>
  <c r="AO189" i="8"/>
  <c r="AW189" i="8"/>
  <c r="BE189" i="8"/>
  <c r="BM189" i="8"/>
  <c r="BU189" i="8"/>
  <c r="CC189" i="8"/>
  <c r="CK189" i="8"/>
  <c r="J189" i="8"/>
  <c r="R189" i="8"/>
  <c r="D189" i="8"/>
  <c r="N189" i="8"/>
  <c r="X189" i="8"/>
  <c r="AH189" i="8"/>
  <c r="AQ189" i="8"/>
  <c r="AZ189" i="8"/>
  <c r="BI189" i="8"/>
  <c r="BR189" i="8"/>
  <c r="CA189" i="8"/>
  <c r="CJ189" i="8"/>
  <c r="CS189" i="8"/>
  <c r="DA189" i="8"/>
  <c r="DI189" i="8"/>
  <c r="DQ189" i="8"/>
  <c r="DY189" i="8"/>
  <c r="EG189" i="8"/>
  <c r="EO189" i="8"/>
  <c r="EW189" i="8"/>
  <c r="E189" i="8"/>
  <c r="O189" i="8"/>
  <c r="Z189" i="8"/>
  <c r="AI189" i="8"/>
  <c r="AR189" i="8"/>
  <c r="BA189" i="8"/>
  <c r="BJ189" i="8"/>
  <c r="BS189" i="8"/>
  <c r="CB189" i="8"/>
  <c r="CL189" i="8"/>
  <c r="CT189" i="8"/>
  <c r="DB189" i="8"/>
  <c r="DJ189" i="8"/>
  <c r="DR189" i="8"/>
  <c r="DZ189" i="8"/>
  <c r="EH189" i="8"/>
  <c r="EP189" i="8"/>
  <c r="EX189" i="8"/>
  <c r="F189" i="8"/>
  <c r="P189" i="8"/>
  <c r="AA189" i="8"/>
  <c r="AJ189" i="8"/>
  <c r="AS189" i="8"/>
  <c r="BB189" i="8"/>
  <c r="BK189" i="8"/>
  <c r="BT189" i="8"/>
  <c r="CD189" i="8"/>
  <c r="CM189" i="8"/>
  <c r="CU189" i="8"/>
  <c r="DC189" i="8"/>
  <c r="DK189" i="8"/>
  <c r="DS189" i="8"/>
  <c r="EA189" i="8"/>
  <c r="EI189" i="8"/>
  <c r="EQ189" i="8"/>
  <c r="G189" i="8"/>
  <c r="S189" i="8"/>
  <c r="AB189" i="8"/>
  <c r="AK189" i="8"/>
  <c r="AT189" i="8"/>
  <c r="BC189" i="8"/>
  <c r="BL189" i="8"/>
  <c r="BV189" i="8"/>
  <c r="CE189" i="8"/>
  <c r="CN189" i="8"/>
  <c r="CV189" i="8"/>
  <c r="DD189" i="8"/>
  <c r="DL189" i="8"/>
  <c r="DT189" i="8"/>
  <c r="EB189" i="8"/>
  <c r="EJ189" i="8"/>
  <c r="ER189" i="8"/>
  <c r="FB189" i="8"/>
  <c r="FC189" i="8" s="1"/>
  <c r="L189" i="8"/>
  <c r="V189" i="8"/>
  <c r="AE189" i="8"/>
  <c r="AN189" i="8"/>
  <c r="AX189" i="8"/>
  <c r="BG189" i="8"/>
  <c r="BP189" i="8"/>
  <c r="BY189" i="8"/>
  <c r="CH189" i="8"/>
  <c r="CQ189" i="8"/>
  <c r="CY189" i="8"/>
  <c r="DG189" i="8"/>
  <c r="DO189" i="8"/>
  <c r="DW189" i="8"/>
  <c r="EE189" i="8"/>
  <c r="EM189" i="8"/>
  <c r="EU189" i="8"/>
  <c r="EB188" i="8"/>
  <c r="CT188" i="8"/>
  <c r="BO188" i="8"/>
  <c r="AE188" i="8"/>
  <c r="F187" i="8"/>
  <c r="N187" i="8"/>
  <c r="V187" i="8"/>
  <c r="AD187" i="8"/>
  <c r="AL187" i="8"/>
  <c r="AT187" i="8"/>
  <c r="BB187" i="8"/>
  <c r="BJ187" i="8"/>
  <c r="BR187" i="8"/>
  <c r="BZ187" i="8"/>
  <c r="I187" i="8"/>
  <c r="Q187" i="8"/>
  <c r="Y187" i="8"/>
  <c r="AG187" i="8"/>
  <c r="AO187" i="8"/>
  <c r="AW187" i="8"/>
  <c r="BE187" i="8"/>
  <c r="BM187" i="8"/>
  <c r="BU187" i="8"/>
  <c r="CC187" i="8"/>
  <c r="CK187" i="8"/>
  <c r="CS187" i="8"/>
  <c r="DA187" i="8"/>
  <c r="DI187" i="8"/>
  <c r="DQ187" i="8"/>
  <c r="DY187" i="8"/>
  <c r="EG187" i="8"/>
  <c r="EO187" i="8"/>
  <c r="EW187" i="8"/>
  <c r="J187" i="8"/>
  <c r="R187" i="8"/>
  <c r="Z187" i="8"/>
  <c r="AH187" i="8"/>
  <c r="AP187" i="8"/>
  <c r="AX187" i="8"/>
  <c r="BF187" i="8"/>
  <c r="BN187" i="8"/>
  <c r="BV187" i="8"/>
  <c r="CD187" i="8"/>
  <c r="CL187" i="8"/>
  <c r="CT187" i="8"/>
  <c r="DB187" i="8"/>
  <c r="DJ187" i="8"/>
  <c r="DR187" i="8"/>
  <c r="DZ187" i="8"/>
  <c r="EH187" i="8"/>
  <c r="EP187" i="8"/>
  <c r="EX187" i="8"/>
  <c r="D187" i="8"/>
  <c r="L187" i="8"/>
  <c r="T187" i="8"/>
  <c r="AB187" i="8"/>
  <c r="AJ187" i="8"/>
  <c r="AR187" i="8"/>
  <c r="AZ187" i="8"/>
  <c r="BH187" i="8"/>
  <c r="BP187" i="8"/>
  <c r="BX187" i="8"/>
  <c r="CF187" i="8"/>
  <c r="CN187" i="8"/>
  <c r="CV187" i="8"/>
  <c r="DD187" i="8"/>
  <c r="DL187" i="8"/>
  <c r="DT187" i="8"/>
  <c r="EB187" i="8"/>
  <c r="EJ187" i="8"/>
  <c r="ER187" i="8"/>
  <c r="FB187" i="8"/>
  <c r="FC187" i="8" s="1"/>
  <c r="V186" i="5" s="1"/>
  <c r="K187" i="8"/>
  <c r="AA187" i="8"/>
  <c r="AQ187" i="8"/>
  <c r="BG187" i="8"/>
  <c r="BW187" i="8"/>
  <c r="CJ187" i="8"/>
  <c r="CX187" i="8"/>
  <c r="DK187" i="8"/>
  <c r="DW187" i="8"/>
  <c r="EK187" i="8"/>
  <c r="EV187" i="8"/>
  <c r="M187" i="8"/>
  <c r="AC187" i="8"/>
  <c r="AS187" i="8"/>
  <c r="BI187" i="8"/>
  <c r="BY187" i="8"/>
  <c r="CM187" i="8"/>
  <c r="CY187" i="8"/>
  <c r="DM187" i="8"/>
  <c r="DX187" i="8"/>
  <c r="EL187" i="8"/>
  <c r="O187" i="8"/>
  <c r="AE187" i="8"/>
  <c r="AU187" i="8"/>
  <c r="BK187" i="8"/>
  <c r="CA187" i="8"/>
  <c r="CO187" i="8"/>
  <c r="CZ187" i="8"/>
  <c r="DN187" i="8"/>
  <c r="EA187" i="8"/>
  <c r="EM187" i="8"/>
  <c r="P187" i="8"/>
  <c r="AF187" i="8"/>
  <c r="AV187" i="8"/>
  <c r="BL187" i="8"/>
  <c r="CB187" i="8"/>
  <c r="CP187" i="8"/>
  <c r="DC187" i="8"/>
  <c r="DO187" i="8"/>
  <c r="EC187" i="8"/>
  <c r="EN187" i="8"/>
  <c r="G187" i="8"/>
  <c r="W187" i="8"/>
  <c r="AM187" i="8"/>
  <c r="BC187" i="8"/>
  <c r="BS187" i="8"/>
  <c r="CH187" i="8"/>
  <c r="CU187" i="8"/>
  <c r="DG187" i="8"/>
  <c r="DU187" i="8"/>
  <c r="EF187" i="8"/>
  <c r="ET187" i="8"/>
  <c r="H187" i="8"/>
  <c r="X187" i="8"/>
  <c r="AN187" i="8"/>
  <c r="BD187" i="8"/>
  <c r="BT187" i="8"/>
  <c r="CI187" i="8"/>
  <c r="CW187" i="8"/>
  <c r="DH187" i="8"/>
  <c r="DV187" i="8"/>
  <c r="EK189" i="8"/>
  <c r="DN189" i="8"/>
  <c r="CR189" i="8"/>
  <c r="BW189" i="8"/>
  <c r="AV189" i="8"/>
  <c r="W189" i="8"/>
  <c r="FB188" i="8"/>
  <c r="FC188" i="8" s="1"/>
  <c r="DS188" i="8"/>
  <c r="CN188" i="8"/>
  <c r="BE188" i="8"/>
  <c r="T188" i="8"/>
  <c r="ES187" i="8"/>
  <c r="DE187" i="8"/>
  <c r="AY187" i="8"/>
  <c r="E190" i="8"/>
  <c r="M190" i="8"/>
  <c r="U190" i="8"/>
  <c r="AC190" i="8"/>
  <c r="AK190" i="8"/>
  <c r="AS190" i="8"/>
  <c r="BA190" i="8"/>
  <c r="BI190" i="8"/>
  <c r="BQ190" i="8"/>
  <c r="BY190" i="8"/>
  <c r="F190" i="8"/>
  <c r="N190" i="8"/>
  <c r="V190" i="8"/>
  <c r="AD190" i="8"/>
  <c r="AL190" i="8"/>
  <c r="AT190" i="8"/>
  <c r="BB190" i="8"/>
  <c r="BJ190" i="8"/>
  <c r="BR190" i="8"/>
  <c r="BZ190" i="8"/>
  <c r="CH190" i="8"/>
  <c r="CP190" i="8"/>
  <c r="CX190" i="8"/>
  <c r="DF190" i="8"/>
  <c r="DN190" i="8"/>
  <c r="DV190" i="8"/>
  <c r="ED190" i="8"/>
  <c r="EL190" i="8"/>
  <c r="ET190" i="8"/>
  <c r="G190" i="8"/>
  <c r="O190" i="8"/>
  <c r="W190" i="8"/>
  <c r="AE190" i="8"/>
  <c r="AM190" i="8"/>
  <c r="AU190" i="8"/>
  <c r="BC190" i="8"/>
  <c r="BK190" i="8"/>
  <c r="BS190" i="8"/>
  <c r="CA190" i="8"/>
  <c r="CI190" i="8"/>
  <c r="CQ190" i="8"/>
  <c r="CY190" i="8"/>
  <c r="DG190" i="8"/>
  <c r="DO190" i="8"/>
  <c r="DW190" i="8"/>
  <c r="EE190" i="8"/>
  <c r="EM190" i="8"/>
  <c r="EU190" i="8"/>
  <c r="H190" i="8"/>
  <c r="P190" i="8"/>
  <c r="X190" i="8"/>
  <c r="AF190" i="8"/>
  <c r="AN190" i="8"/>
  <c r="AV190" i="8"/>
  <c r="BD190" i="8"/>
  <c r="BL190" i="8"/>
  <c r="BT190" i="8"/>
  <c r="CB190" i="8"/>
  <c r="CJ190" i="8"/>
  <c r="CR190" i="8"/>
  <c r="CZ190" i="8"/>
  <c r="DH190" i="8"/>
  <c r="DP190" i="8"/>
  <c r="DX190" i="8"/>
  <c r="EF190" i="8"/>
  <c r="EN190" i="8"/>
  <c r="EV190" i="8"/>
  <c r="K190" i="8"/>
  <c r="S190" i="8"/>
  <c r="AA190" i="8"/>
  <c r="AI190" i="8"/>
  <c r="AQ190" i="8"/>
  <c r="AY190" i="8"/>
  <c r="BG190" i="8"/>
  <c r="BO190" i="8"/>
  <c r="BW190" i="8"/>
  <c r="CE190" i="8"/>
  <c r="CM190" i="8"/>
  <c r="CU190" i="8"/>
  <c r="DC190" i="8"/>
  <c r="DK190" i="8"/>
  <c r="DS190" i="8"/>
  <c r="EA190" i="8"/>
  <c r="EI190" i="8"/>
  <c r="EQ190" i="8"/>
  <c r="EF189" i="8"/>
  <c r="DM189" i="8"/>
  <c r="CP189" i="8"/>
  <c r="BQ189" i="8"/>
  <c r="AU189" i="8"/>
  <c r="U189" i="8"/>
  <c r="DQ188" i="8"/>
  <c r="CF188" i="8"/>
  <c r="BC188" i="8"/>
  <c r="R188" i="8"/>
  <c r="EQ187" i="8"/>
  <c r="CR187" i="8"/>
  <c r="AK187" i="8"/>
  <c r="EZ184" i="8"/>
  <c r="R183" i="5" s="1"/>
  <c r="EU191" i="8"/>
  <c r="EM191" i="8"/>
  <c r="EE191" i="8"/>
  <c r="DW191" i="8"/>
  <c r="DO191" i="8"/>
  <c r="DG191" i="8"/>
  <c r="CY191" i="8"/>
  <c r="CQ191" i="8"/>
  <c r="CI191" i="8"/>
  <c r="CA191" i="8"/>
  <c r="BS191" i="8"/>
  <c r="BK191" i="8"/>
  <c r="BC191" i="8"/>
  <c r="AU191" i="8"/>
  <c r="AM191" i="8"/>
  <c r="AE191" i="8"/>
  <c r="W191" i="8"/>
  <c r="O191" i="8"/>
  <c r="G191" i="8"/>
  <c r="BH191" i="8"/>
  <c r="AZ191" i="8"/>
  <c r="AR191" i="8"/>
  <c r="AJ191" i="8"/>
  <c r="AB191" i="8"/>
  <c r="T191" i="8"/>
  <c r="L191" i="8"/>
  <c r="EV186" i="8"/>
  <c r="EN186" i="8"/>
  <c r="EF186" i="8"/>
  <c r="DX186" i="8"/>
  <c r="DP186" i="8"/>
  <c r="DH186" i="8"/>
  <c r="CZ186" i="8"/>
  <c r="CR186" i="8"/>
  <c r="CJ186" i="8"/>
  <c r="CB186" i="8"/>
  <c r="BT186" i="8"/>
  <c r="BL186" i="8"/>
  <c r="BD186" i="8"/>
  <c r="AV186" i="8"/>
  <c r="AN186" i="8"/>
  <c r="AF186" i="8"/>
  <c r="X186" i="8"/>
  <c r="P186" i="8"/>
  <c r="H186" i="8"/>
  <c r="DD185" i="8"/>
  <c r="CV185" i="8"/>
  <c r="CN185" i="8"/>
  <c r="CF185" i="8"/>
  <c r="BX185" i="8"/>
  <c r="BP185" i="8"/>
  <c r="BH185" i="8"/>
  <c r="AZ185" i="8"/>
  <c r="AR185" i="8"/>
  <c r="AJ185" i="8"/>
  <c r="AB185" i="8"/>
  <c r="T185" i="8"/>
  <c r="L185" i="8"/>
  <c r="D185" i="8"/>
  <c r="CI186" i="8"/>
  <c r="CA186" i="8"/>
  <c r="BS186" i="8"/>
  <c r="BK186" i="8"/>
  <c r="BC186" i="8"/>
  <c r="AU186" i="8"/>
  <c r="AM186" i="8"/>
  <c r="AE186" i="8"/>
  <c r="W186" i="8"/>
  <c r="O186" i="8"/>
  <c r="G186" i="8"/>
  <c r="ET186" i="8"/>
  <c r="EL186" i="8"/>
  <c r="ED186" i="8"/>
  <c r="DV186" i="8"/>
  <c r="DN186" i="8"/>
  <c r="DF186" i="8"/>
  <c r="CX186" i="8"/>
  <c r="CP186" i="8"/>
  <c r="CH186" i="8"/>
  <c r="BZ186" i="8"/>
  <c r="BR186" i="8"/>
  <c r="BJ186" i="8"/>
  <c r="BB186" i="8"/>
  <c r="AT186" i="8"/>
  <c r="AL186" i="8"/>
  <c r="AD186" i="8"/>
  <c r="V186" i="8"/>
  <c r="N186" i="8"/>
  <c r="F186" i="8"/>
  <c r="DB185" i="8"/>
  <c r="CT185" i="8"/>
  <c r="CL185" i="8"/>
  <c r="CD185" i="8"/>
  <c r="BV185" i="8"/>
  <c r="BN185" i="8"/>
  <c r="BF185" i="8"/>
  <c r="AX185" i="8"/>
  <c r="AP185" i="8"/>
  <c r="AH185" i="8"/>
  <c r="Z185" i="8"/>
  <c r="R185" i="8"/>
  <c r="J185" i="8"/>
  <c r="ES186" i="8"/>
  <c r="EK186" i="8"/>
  <c r="EC186" i="8"/>
  <c r="DU186" i="8"/>
  <c r="DM186" i="8"/>
  <c r="DE186" i="8"/>
  <c r="CW186" i="8"/>
  <c r="CO186" i="8"/>
  <c r="CG186" i="8"/>
  <c r="BY186" i="8"/>
  <c r="BQ186" i="8"/>
  <c r="BI186" i="8"/>
  <c r="BA186" i="8"/>
  <c r="AS186" i="8"/>
  <c r="AK186" i="8"/>
  <c r="AC186" i="8"/>
  <c r="U186" i="8"/>
  <c r="M186" i="8"/>
  <c r="E186" i="8"/>
  <c r="DI185" i="8"/>
  <c r="DA185" i="8"/>
  <c r="CS185" i="8"/>
  <c r="CK185" i="8"/>
  <c r="CC185" i="8"/>
  <c r="BU185" i="8"/>
  <c r="BM185" i="8"/>
  <c r="BE185" i="8"/>
  <c r="AW185" i="8"/>
  <c r="AO185" i="8"/>
  <c r="AG185" i="8"/>
  <c r="Y185" i="8"/>
  <c r="Q185" i="8"/>
  <c r="I185" i="8"/>
  <c r="D186" i="8"/>
  <c r="EX186" i="8"/>
  <c r="EP186" i="8"/>
  <c r="EH186" i="8"/>
  <c r="DZ186" i="8"/>
  <c r="DR186" i="8"/>
  <c r="DJ186" i="8"/>
  <c r="DB186" i="8"/>
  <c r="CT186" i="8"/>
  <c r="CL186" i="8"/>
  <c r="CD186" i="8"/>
  <c r="BV186" i="8"/>
  <c r="BN186" i="8"/>
  <c r="BF186" i="8"/>
  <c r="AX186" i="8"/>
  <c r="AP186" i="8"/>
  <c r="AH186" i="8"/>
  <c r="Z186" i="8"/>
  <c r="R186" i="8"/>
  <c r="AD185" i="8"/>
  <c r="V185" i="8"/>
  <c r="N185" i="8"/>
  <c r="I246" i="4"/>
  <c r="L246" i="4"/>
  <c r="I244" i="4"/>
  <c r="L244" i="4" s="1"/>
  <c r="N246" i="4"/>
  <c r="I245" i="4"/>
  <c r="L245" i="4" s="1"/>
  <c r="I243" i="4"/>
  <c r="L243" i="4" s="1"/>
  <c r="J246" i="4"/>
  <c r="F246" i="5" s="1"/>
  <c r="J244" i="4"/>
  <c r="F244" i="5" s="1"/>
  <c r="I227" i="4"/>
  <c r="L227" i="4" s="1"/>
  <c r="L242" i="4"/>
  <c r="O242" i="4" s="1"/>
  <c r="Q241" i="4"/>
  <c r="H241" i="4"/>
  <c r="I241" i="4" s="1"/>
  <c r="L241" i="4" s="1"/>
  <c r="L240" i="4"/>
  <c r="Q239" i="4"/>
  <c r="H239" i="4"/>
  <c r="I239" i="4" s="1"/>
  <c r="L239" i="4" s="1"/>
  <c r="L238" i="4"/>
  <c r="Q237" i="4"/>
  <c r="H237" i="4"/>
  <c r="I237" i="4" s="1"/>
  <c r="L237" i="4" s="1"/>
  <c r="L236" i="4"/>
  <c r="O236" i="4" s="1"/>
  <c r="Q235" i="4"/>
  <c r="H235" i="4"/>
  <c r="I235" i="4" s="1"/>
  <c r="L235" i="4" s="1"/>
  <c r="L234" i="4"/>
  <c r="Q233" i="4"/>
  <c r="H233" i="4"/>
  <c r="L232" i="4"/>
  <c r="O232" i="4" s="1"/>
  <c r="Q231" i="4"/>
  <c r="H231" i="4"/>
  <c r="I231" i="4" s="1"/>
  <c r="L231" i="4" s="1"/>
  <c r="L230" i="4"/>
  <c r="H229" i="4"/>
  <c r="L228" i="4"/>
  <c r="H227" i="4"/>
  <c r="L226" i="4"/>
  <c r="H223" i="4"/>
  <c r="H221" i="4"/>
  <c r="H219" i="4"/>
  <c r="I219" i="4" s="1"/>
  <c r="L219" i="4" s="1"/>
  <c r="H216" i="4"/>
  <c r="I216" i="4" s="1"/>
  <c r="L216" i="4" s="1"/>
  <c r="J216" i="4"/>
  <c r="F216" i="5" s="1"/>
  <c r="W211" i="4"/>
  <c r="I211" i="4"/>
  <c r="L211" i="4" s="1"/>
  <c r="P210" i="4"/>
  <c r="J210" i="5" s="1"/>
  <c r="Q210" i="4"/>
  <c r="N210" i="4"/>
  <c r="I194" i="4"/>
  <c r="L194" i="4"/>
  <c r="I186" i="4"/>
  <c r="L186" i="4" s="1"/>
  <c r="P241" i="4"/>
  <c r="J241" i="5" s="1"/>
  <c r="P239" i="4"/>
  <c r="J239" i="5" s="1"/>
  <c r="P237" i="4"/>
  <c r="J237" i="5" s="1"/>
  <c r="P235" i="4"/>
  <c r="J235" i="5" s="1"/>
  <c r="P233" i="4"/>
  <c r="J233" i="5" s="1"/>
  <c r="P231" i="4"/>
  <c r="J231" i="5" s="1"/>
  <c r="P229" i="4"/>
  <c r="J229" i="5" s="1"/>
  <c r="P227" i="4"/>
  <c r="J227" i="5" s="1"/>
  <c r="W215" i="4"/>
  <c r="T211" i="4"/>
  <c r="H210" i="4"/>
  <c r="J210" i="4"/>
  <c r="F210" i="5" s="1"/>
  <c r="W225" i="4"/>
  <c r="L225" i="4"/>
  <c r="P222" i="4"/>
  <c r="J222" i="5" s="1"/>
  <c r="P220" i="4"/>
  <c r="J220" i="5" s="1"/>
  <c r="H218" i="4"/>
  <c r="J218" i="4"/>
  <c r="F218" i="5" s="1"/>
  <c r="K216" i="4"/>
  <c r="L215" i="4"/>
  <c r="O215" i="4" s="1"/>
  <c r="T209" i="4"/>
  <c r="H208" i="4"/>
  <c r="J208" i="4"/>
  <c r="F208" i="5" s="1"/>
  <c r="P218" i="4"/>
  <c r="J218" i="5" s="1"/>
  <c r="Q218" i="4"/>
  <c r="I209" i="4"/>
  <c r="L209" i="4" s="1"/>
  <c r="P208" i="4"/>
  <c r="J208" i="5" s="1"/>
  <c r="Q208" i="4"/>
  <c r="N208" i="4"/>
  <c r="I188" i="4"/>
  <c r="L188" i="4" s="1"/>
  <c r="Q226" i="4"/>
  <c r="V225" i="4"/>
  <c r="N225" i="5" s="1"/>
  <c r="N218" i="4"/>
  <c r="W217" i="4"/>
  <c r="P214" i="4"/>
  <c r="J214" i="5" s="1"/>
  <c r="Q214" i="4"/>
  <c r="K210" i="4"/>
  <c r="L207" i="4"/>
  <c r="O207" i="4" s="1"/>
  <c r="I207" i="4"/>
  <c r="P206" i="4"/>
  <c r="J206" i="5" s="1"/>
  <c r="Q206" i="4"/>
  <c r="N206" i="4"/>
  <c r="I190" i="4"/>
  <c r="L190" i="4" s="1"/>
  <c r="H224" i="4"/>
  <c r="I224" i="4" s="1"/>
  <c r="L224" i="4" s="1"/>
  <c r="J224" i="4"/>
  <c r="F224" i="5" s="1"/>
  <c r="H222" i="4"/>
  <c r="J222" i="4"/>
  <c r="F222" i="5" s="1"/>
  <c r="H220" i="4"/>
  <c r="I220" i="4" s="1"/>
  <c r="L220" i="4" s="1"/>
  <c r="J220" i="4"/>
  <c r="F220" i="5" s="1"/>
  <c r="H214" i="4"/>
  <c r="J214" i="4"/>
  <c r="F214" i="5" s="1"/>
  <c r="T207" i="4"/>
  <c r="H206" i="4"/>
  <c r="I206" i="4" s="1"/>
  <c r="L206" i="4" s="1"/>
  <c r="J206" i="4"/>
  <c r="F206" i="5" s="1"/>
  <c r="P204" i="4"/>
  <c r="J204" i="5" s="1"/>
  <c r="Q204" i="4"/>
  <c r="N204" i="4"/>
  <c r="P202" i="4"/>
  <c r="J202" i="5" s="1"/>
  <c r="Q202" i="4"/>
  <c r="N202" i="4"/>
  <c r="P200" i="4"/>
  <c r="J200" i="5" s="1"/>
  <c r="Q200" i="4"/>
  <c r="N200" i="4"/>
  <c r="P198" i="4"/>
  <c r="J198" i="5" s="1"/>
  <c r="Q198" i="4"/>
  <c r="N198" i="4"/>
  <c r="O198" i="4" s="1"/>
  <c r="R198" i="4" s="1"/>
  <c r="N214" i="4"/>
  <c r="W213" i="4"/>
  <c r="I213" i="4"/>
  <c r="L213" i="4" s="1"/>
  <c r="P212" i="4"/>
  <c r="J212" i="5" s="1"/>
  <c r="Q212" i="4"/>
  <c r="N212" i="4"/>
  <c r="W205" i="4"/>
  <c r="L205" i="4"/>
  <c r="I205" i="4"/>
  <c r="H204" i="4"/>
  <c r="I204" i="4" s="1"/>
  <c r="L204" i="4" s="1"/>
  <c r="J204" i="4"/>
  <c r="F204" i="5" s="1"/>
  <c r="H202" i="4"/>
  <c r="I202" i="4" s="1"/>
  <c r="L202" i="4" s="1"/>
  <c r="J202" i="4"/>
  <c r="F202" i="5" s="1"/>
  <c r="H200" i="4"/>
  <c r="I200" i="4" s="1"/>
  <c r="L200" i="4" s="1"/>
  <c r="J200" i="4"/>
  <c r="F200" i="5" s="1"/>
  <c r="I192" i="4"/>
  <c r="L192" i="4" s="1"/>
  <c r="I184" i="4"/>
  <c r="L184" i="4" s="1"/>
  <c r="V224" i="4"/>
  <c r="N224" i="5" s="1"/>
  <c r="K224" i="4"/>
  <c r="I223" i="4"/>
  <c r="L223" i="4" s="1"/>
  <c r="K222" i="4"/>
  <c r="I221" i="4"/>
  <c r="L221" i="4" s="1"/>
  <c r="W220" i="4"/>
  <c r="K220" i="4"/>
  <c r="W218" i="4"/>
  <c r="P216" i="4"/>
  <c r="J216" i="5" s="1"/>
  <c r="Q216" i="4"/>
  <c r="T213" i="4"/>
  <c r="H212" i="4"/>
  <c r="J212" i="4"/>
  <c r="F212" i="5" s="1"/>
  <c r="T205" i="4"/>
  <c r="I203" i="4"/>
  <c r="L203" i="4" s="1"/>
  <c r="I201" i="4"/>
  <c r="L201" i="4" s="1"/>
  <c r="I199" i="4"/>
  <c r="L199" i="4" s="1"/>
  <c r="I197" i="4"/>
  <c r="L197" i="4" s="1"/>
  <c r="O197" i="4" s="1"/>
  <c r="N196" i="4"/>
  <c r="I195" i="4"/>
  <c r="L195" i="4" s="1"/>
  <c r="N194" i="4"/>
  <c r="I193" i="4"/>
  <c r="L193" i="4" s="1"/>
  <c r="N192" i="4"/>
  <c r="I191" i="4"/>
  <c r="L191" i="4" s="1"/>
  <c r="N190" i="4"/>
  <c r="I189" i="4"/>
  <c r="L189" i="4" s="1"/>
  <c r="N188" i="4"/>
  <c r="I187" i="4"/>
  <c r="L187" i="4" s="1"/>
  <c r="N186" i="4"/>
  <c r="I185" i="4"/>
  <c r="L185" i="4" s="1"/>
  <c r="N184" i="4"/>
  <c r="I183" i="4"/>
  <c r="L183" i="4" s="1"/>
  <c r="J198" i="4"/>
  <c r="F198" i="5" s="1"/>
  <c r="J196" i="4"/>
  <c r="F196" i="5" s="1"/>
  <c r="J194" i="4"/>
  <c r="F194" i="5" s="1"/>
  <c r="J192" i="4"/>
  <c r="F192" i="5" s="1"/>
  <c r="J190" i="4"/>
  <c r="F190" i="5" s="1"/>
  <c r="J188" i="4"/>
  <c r="F188" i="5" s="1"/>
  <c r="J186" i="4"/>
  <c r="F186" i="5" s="1"/>
  <c r="J184" i="4"/>
  <c r="F184" i="5" s="1"/>
  <c r="Q196" i="4"/>
  <c r="Q194" i="4"/>
  <c r="Q192" i="4"/>
  <c r="Q190" i="4"/>
  <c r="Q188" i="4"/>
  <c r="Q186" i="4"/>
  <c r="Q184" i="4"/>
  <c r="FB160" i="15"/>
  <c r="FC160" i="15" s="1"/>
  <c r="T164" i="4"/>
  <c r="T146" i="4"/>
  <c r="T124" i="4"/>
  <c r="T104" i="4"/>
  <c r="T80" i="4"/>
  <c r="W88" i="4"/>
  <c r="C151" i="8"/>
  <c r="B136" i="4"/>
  <c r="K136" i="4" s="1"/>
  <c r="V172" i="4"/>
  <c r="N172" i="5" s="1"/>
  <c r="T163" i="4"/>
  <c r="V144" i="4"/>
  <c r="N144" i="5" s="1"/>
  <c r="T122" i="4"/>
  <c r="T102" i="4"/>
  <c r="T76" i="4"/>
  <c r="W80" i="4"/>
  <c r="T172" i="4"/>
  <c r="T144" i="4"/>
  <c r="T100" i="4"/>
  <c r="T72" i="4"/>
  <c r="L179" i="5"/>
  <c r="T140" i="4"/>
  <c r="V116" i="4"/>
  <c r="N116" i="5" s="1"/>
  <c r="T96" i="4"/>
  <c r="V68" i="4"/>
  <c r="N68" i="5" s="1"/>
  <c r="P178" i="5"/>
  <c r="P162" i="5"/>
  <c r="T132" i="4"/>
  <c r="T116" i="4"/>
  <c r="T178" i="4"/>
  <c r="T130" i="4"/>
  <c r="T112" i="4"/>
  <c r="V88" i="4"/>
  <c r="N88" i="5" s="1"/>
  <c r="H4" i="5"/>
  <c r="T177" i="4"/>
  <c r="T166" i="4"/>
  <c r="V128" i="4"/>
  <c r="N128" i="5" s="1"/>
  <c r="T176" i="4"/>
  <c r="T165" i="4"/>
  <c r="T148" i="4"/>
  <c r="T128" i="4"/>
  <c r="T108" i="4"/>
  <c r="T84" i="4"/>
  <c r="L7" i="3"/>
  <c r="C30" i="2" s="1"/>
  <c r="T37" i="4"/>
  <c r="V37" i="4"/>
  <c r="N37" i="5" s="1"/>
  <c r="W37" i="4"/>
  <c r="T6" i="4"/>
  <c r="W6" i="4"/>
  <c r="V6" i="4"/>
  <c r="N6" i="5" s="1"/>
  <c r="T62" i="4"/>
  <c r="W62" i="4"/>
  <c r="V62" i="4"/>
  <c r="N62" i="5" s="1"/>
  <c r="T56" i="4"/>
  <c r="V56" i="4"/>
  <c r="N56" i="5" s="1"/>
  <c r="W50" i="4"/>
  <c r="T50" i="4"/>
  <c r="V50" i="4"/>
  <c r="N50" i="5" s="1"/>
  <c r="W43" i="4"/>
  <c r="T43" i="4"/>
  <c r="T36" i="4"/>
  <c r="V36" i="4"/>
  <c r="N36" i="5" s="1"/>
  <c r="W36" i="4"/>
  <c r="T30" i="4"/>
  <c r="W30" i="4"/>
  <c r="V30" i="4"/>
  <c r="N30" i="5" s="1"/>
  <c r="T24" i="4"/>
  <c r="V24" i="4"/>
  <c r="N24" i="5" s="1"/>
  <c r="W18" i="4"/>
  <c r="T18" i="4"/>
  <c r="V18" i="4"/>
  <c r="N18" i="5" s="1"/>
  <c r="W11" i="4"/>
  <c r="T11" i="4"/>
  <c r="T5" i="4"/>
  <c r="V5" i="4"/>
  <c r="N5" i="5" s="1"/>
  <c r="W5" i="4"/>
  <c r="V179" i="4"/>
  <c r="N179" i="5" s="1"/>
  <c r="V175" i="4"/>
  <c r="N175" i="5" s="1"/>
  <c r="V171" i="4"/>
  <c r="N171" i="5" s="1"/>
  <c r="V167" i="4"/>
  <c r="N167" i="5" s="1"/>
  <c r="V163" i="4"/>
  <c r="N163" i="5" s="1"/>
  <c r="V159" i="4"/>
  <c r="N159" i="5" s="1"/>
  <c r="V155" i="4"/>
  <c r="N155" i="5" s="1"/>
  <c r="V151" i="4"/>
  <c r="N151" i="5" s="1"/>
  <c r="V147" i="4"/>
  <c r="N147" i="5" s="1"/>
  <c r="V143" i="4"/>
  <c r="N143" i="5" s="1"/>
  <c r="V139" i="4"/>
  <c r="N139" i="5" s="1"/>
  <c r="V135" i="4"/>
  <c r="N135" i="5" s="1"/>
  <c r="V131" i="4"/>
  <c r="N131" i="5" s="1"/>
  <c r="V127" i="4"/>
  <c r="N127" i="5" s="1"/>
  <c r="V123" i="4"/>
  <c r="N123" i="5" s="1"/>
  <c r="V119" i="4"/>
  <c r="N119" i="5" s="1"/>
  <c r="V115" i="4"/>
  <c r="N115" i="5" s="1"/>
  <c r="V111" i="4"/>
  <c r="N111" i="5" s="1"/>
  <c r="V107" i="4"/>
  <c r="N107" i="5" s="1"/>
  <c r="V103" i="4"/>
  <c r="N103" i="5" s="1"/>
  <c r="V99" i="4"/>
  <c r="N99" i="5" s="1"/>
  <c r="V95" i="4"/>
  <c r="N95" i="5" s="1"/>
  <c r="V91" i="4"/>
  <c r="N91" i="5" s="1"/>
  <c r="V87" i="4"/>
  <c r="N87" i="5" s="1"/>
  <c r="V83" i="4"/>
  <c r="N83" i="5" s="1"/>
  <c r="V79" i="4"/>
  <c r="N79" i="5" s="1"/>
  <c r="V75" i="4"/>
  <c r="N75" i="5" s="1"/>
  <c r="V71" i="4"/>
  <c r="N71" i="5" s="1"/>
  <c r="V67" i="4"/>
  <c r="N67" i="5" s="1"/>
  <c r="V43" i="4"/>
  <c r="N43" i="5" s="1"/>
  <c r="V11" i="4"/>
  <c r="N11" i="5" s="1"/>
  <c r="W136" i="4"/>
  <c r="W72" i="4"/>
  <c r="W57" i="4"/>
  <c r="T57" i="4"/>
  <c r="V57" i="4"/>
  <c r="N57" i="5" s="1"/>
  <c r="T180" i="4"/>
  <c r="T160" i="4"/>
  <c r="T61" i="4"/>
  <c r="V61" i="4"/>
  <c r="N61" i="5" s="1"/>
  <c r="W61" i="4"/>
  <c r="W55" i="4"/>
  <c r="T55" i="4"/>
  <c r="W49" i="4"/>
  <c r="T49" i="4"/>
  <c r="V49" i="4"/>
  <c r="N49" i="5" s="1"/>
  <c r="T29" i="4"/>
  <c r="V29" i="4"/>
  <c r="N29" i="5" s="1"/>
  <c r="W29" i="4"/>
  <c r="W23" i="4"/>
  <c r="T23" i="4"/>
  <c r="W17" i="4"/>
  <c r="T17" i="4"/>
  <c r="V17" i="4"/>
  <c r="N17" i="5" s="1"/>
  <c r="T4" i="4"/>
  <c r="V4" i="4"/>
  <c r="N4" i="5" s="1"/>
  <c r="W4" i="4"/>
  <c r="T175" i="4"/>
  <c r="T171" i="4"/>
  <c r="T167" i="4"/>
  <c r="T159" i="4"/>
  <c r="T155" i="4"/>
  <c r="T151" i="4"/>
  <c r="T147" i="4"/>
  <c r="T143" i="4"/>
  <c r="T139" i="4"/>
  <c r="T135" i="4"/>
  <c r="T131" i="4"/>
  <c r="T127" i="4"/>
  <c r="T123" i="4"/>
  <c r="T119" i="4"/>
  <c r="T115" i="4"/>
  <c r="T111" i="4"/>
  <c r="T107" i="4"/>
  <c r="T103" i="4"/>
  <c r="T99" i="4"/>
  <c r="T95" i="4"/>
  <c r="T91" i="4"/>
  <c r="T87" i="4"/>
  <c r="T83" i="4"/>
  <c r="T79" i="4"/>
  <c r="T75" i="4"/>
  <c r="T71" i="4"/>
  <c r="T67" i="4"/>
  <c r="T60" i="4"/>
  <c r="V60" i="4"/>
  <c r="N60" i="5" s="1"/>
  <c r="W60" i="4"/>
  <c r="T54" i="4"/>
  <c r="W54" i="4"/>
  <c r="V54" i="4"/>
  <c r="N54" i="5" s="1"/>
  <c r="T48" i="4"/>
  <c r="V48" i="4"/>
  <c r="N48" i="5" s="1"/>
  <c r="W42" i="4"/>
  <c r="T42" i="4"/>
  <c r="V42" i="4"/>
  <c r="N42" i="5" s="1"/>
  <c r="W35" i="4"/>
  <c r="T35" i="4"/>
  <c r="T28" i="4"/>
  <c r="V28" i="4"/>
  <c r="N28" i="5" s="1"/>
  <c r="W28" i="4"/>
  <c r="T22" i="4"/>
  <c r="W22" i="4"/>
  <c r="V22" i="4"/>
  <c r="N22" i="5" s="1"/>
  <c r="T16" i="4"/>
  <c r="V16" i="4"/>
  <c r="N16" i="5" s="1"/>
  <c r="W10" i="4"/>
  <c r="T10" i="4"/>
  <c r="V10" i="4"/>
  <c r="N10" i="5" s="1"/>
  <c r="V182" i="4"/>
  <c r="N182" i="5" s="1"/>
  <c r="V178" i="4"/>
  <c r="N178" i="5" s="1"/>
  <c r="V174" i="4"/>
  <c r="N174" i="5" s="1"/>
  <c r="V170" i="4"/>
  <c r="N170" i="5" s="1"/>
  <c r="V166" i="4"/>
  <c r="N166" i="5" s="1"/>
  <c r="V162" i="4"/>
  <c r="N162" i="5" s="1"/>
  <c r="V158" i="4"/>
  <c r="N158" i="5" s="1"/>
  <c r="V154" i="4"/>
  <c r="N154" i="5" s="1"/>
  <c r="V150" i="4"/>
  <c r="N150" i="5" s="1"/>
  <c r="V146" i="4"/>
  <c r="N146" i="5" s="1"/>
  <c r="V142" i="4"/>
  <c r="N142" i="5" s="1"/>
  <c r="V138" i="4"/>
  <c r="N138" i="5" s="1"/>
  <c r="V134" i="4"/>
  <c r="N134" i="5" s="1"/>
  <c r="V130" i="4"/>
  <c r="N130" i="5" s="1"/>
  <c r="V126" i="4"/>
  <c r="N126" i="5" s="1"/>
  <c r="V122" i="4"/>
  <c r="N122" i="5" s="1"/>
  <c r="V118" i="4"/>
  <c r="N118" i="5" s="1"/>
  <c r="V114" i="4"/>
  <c r="N114" i="5" s="1"/>
  <c r="V110" i="4"/>
  <c r="N110" i="5" s="1"/>
  <c r="V106" i="4"/>
  <c r="N106" i="5" s="1"/>
  <c r="V102" i="4"/>
  <c r="N102" i="5" s="1"/>
  <c r="V98" i="4"/>
  <c r="N98" i="5" s="1"/>
  <c r="V90" i="4"/>
  <c r="N90" i="5" s="1"/>
  <c r="V82" i="4"/>
  <c r="N82" i="5" s="1"/>
  <c r="V78" i="4"/>
  <c r="N78" i="5" s="1"/>
  <c r="V74" i="4"/>
  <c r="N74" i="5" s="1"/>
  <c r="V70" i="4"/>
  <c r="N70" i="5" s="1"/>
  <c r="V35" i="4"/>
  <c r="N35" i="5" s="1"/>
  <c r="W120" i="4"/>
  <c r="W56" i="4"/>
  <c r="W63" i="4"/>
  <c r="T63" i="4"/>
  <c r="W25" i="4"/>
  <c r="T25" i="4"/>
  <c r="V25" i="4"/>
  <c r="N25" i="5" s="1"/>
  <c r="T152" i="4"/>
  <c r="T92" i="4"/>
  <c r="T53" i="4"/>
  <c r="V53" i="4"/>
  <c r="N53" i="5" s="1"/>
  <c r="W53" i="4"/>
  <c r="W41" i="4"/>
  <c r="T41" i="4"/>
  <c r="V41" i="4"/>
  <c r="N41" i="5" s="1"/>
  <c r="T21" i="4"/>
  <c r="V21" i="4"/>
  <c r="N21" i="5" s="1"/>
  <c r="W21" i="4"/>
  <c r="W15" i="4"/>
  <c r="T15" i="4"/>
  <c r="W9" i="4"/>
  <c r="T9" i="4"/>
  <c r="V9" i="4"/>
  <c r="N9" i="5" s="1"/>
  <c r="T174" i="4"/>
  <c r="T170" i="4"/>
  <c r="T158" i="4"/>
  <c r="T154" i="4"/>
  <c r="T150" i="4"/>
  <c r="T142" i="4"/>
  <c r="T138" i="4"/>
  <c r="T134" i="4"/>
  <c r="T126" i="4"/>
  <c r="T118" i="4"/>
  <c r="T114" i="4"/>
  <c r="T110" i="4"/>
  <c r="T106" i="4"/>
  <c r="T98" i="4"/>
  <c r="T90" i="4"/>
  <c r="T82" i="4"/>
  <c r="T78" i="4"/>
  <c r="T74" i="4"/>
  <c r="T70" i="4"/>
  <c r="V63" i="4"/>
  <c r="N63" i="5" s="1"/>
  <c r="W176" i="4"/>
  <c r="W112" i="4"/>
  <c r="W48" i="4"/>
  <c r="W31" i="4"/>
  <c r="T31" i="4"/>
  <c r="W47" i="4"/>
  <c r="T47" i="4"/>
  <c r="W3" i="4"/>
  <c r="T3" i="4"/>
  <c r="W66" i="4"/>
  <c r="V66" i="4"/>
  <c r="N66" i="5" s="1"/>
  <c r="W59" i="4"/>
  <c r="T59" i="4"/>
  <c r="T52" i="4"/>
  <c r="V52" i="4"/>
  <c r="N52" i="5" s="1"/>
  <c r="W52" i="4"/>
  <c r="T46" i="4"/>
  <c r="W46" i="4"/>
  <c r="V46" i="4"/>
  <c r="N46" i="5" s="1"/>
  <c r="T40" i="4"/>
  <c r="V40" i="4"/>
  <c r="N40" i="5" s="1"/>
  <c r="W34" i="4"/>
  <c r="T34" i="4"/>
  <c r="V34" i="4"/>
  <c r="N34" i="5" s="1"/>
  <c r="W27" i="4"/>
  <c r="T27" i="4"/>
  <c r="T20" i="4"/>
  <c r="V20" i="4"/>
  <c r="N20" i="5" s="1"/>
  <c r="W20" i="4"/>
  <c r="T14" i="4"/>
  <c r="W14" i="4"/>
  <c r="V14" i="4"/>
  <c r="N14" i="5" s="1"/>
  <c r="V181" i="4"/>
  <c r="N181" i="5" s="1"/>
  <c r="V177" i="4"/>
  <c r="N177" i="5" s="1"/>
  <c r="V173" i="4"/>
  <c r="N173" i="5" s="1"/>
  <c r="V169" i="4"/>
  <c r="N169" i="5" s="1"/>
  <c r="V165" i="4"/>
  <c r="N165" i="5" s="1"/>
  <c r="V161" i="4"/>
  <c r="N161" i="5" s="1"/>
  <c r="V157" i="4"/>
  <c r="N157" i="5" s="1"/>
  <c r="V153" i="4"/>
  <c r="N153" i="5" s="1"/>
  <c r="V149" i="4"/>
  <c r="N149" i="5" s="1"/>
  <c r="V145" i="4"/>
  <c r="N145" i="5" s="1"/>
  <c r="V141" i="4"/>
  <c r="N141" i="5" s="1"/>
  <c r="V137" i="4"/>
  <c r="N137" i="5" s="1"/>
  <c r="V133" i="4"/>
  <c r="N133" i="5" s="1"/>
  <c r="V129" i="4"/>
  <c r="N129" i="5" s="1"/>
  <c r="V125" i="4"/>
  <c r="N125" i="5" s="1"/>
  <c r="V121" i="4"/>
  <c r="N121" i="5" s="1"/>
  <c r="V117" i="4"/>
  <c r="N117" i="5" s="1"/>
  <c r="V113" i="4"/>
  <c r="N113" i="5" s="1"/>
  <c r="V109" i="4"/>
  <c r="N109" i="5" s="1"/>
  <c r="V105" i="4"/>
  <c r="N105" i="5" s="1"/>
  <c r="V101" i="4"/>
  <c r="N101" i="5" s="1"/>
  <c r="V97" i="4"/>
  <c r="N97" i="5" s="1"/>
  <c r="V93" i="4"/>
  <c r="N93" i="5" s="1"/>
  <c r="V89" i="4"/>
  <c r="N89" i="5" s="1"/>
  <c r="V85" i="4"/>
  <c r="N85" i="5" s="1"/>
  <c r="V81" i="4"/>
  <c r="N81" i="5" s="1"/>
  <c r="V77" i="4"/>
  <c r="N77" i="5" s="1"/>
  <c r="V73" i="4"/>
  <c r="N73" i="5" s="1"/>
  <c r="V69" i="4"/>
  <c r="N69" i="5" s="1"/>
  <c r="V59" i="4"/>
  <c r="N59" i="5" s="1"/>
  <c r="V27" i="4"/>
  <c r="N27" i="5" s="1"/>
  <c r="W104" i="4"/>
  <c r="W40" i="4"/>
  <c r="T136" i="4"/>
  <c r="W65" i="4"/>
  <c r="T65" i="4"/>
  <c r="V65" i="4"/>
  <c r="N65" i="5" s="1"/>
  <c r="T45" i="4"/>
  <c r="V45" i="4"/>
  <c r="N45" i="5" s="1"/>
  <c r="W45" i="4"/>
  <c r="W39" i="4"/>
  <c r="T39" i="4"/>
  <c r="W33" i="4"/>
  <c r="T33" i="4"/>
  <c r="V33" i="4"/>
  <c r="N33" i="5" s="1"/>
  <c r="T13" i="4"/>
  <c r="V13" i="4"/>
  <c r="N13" i="5" s="1"/>
  <c r="W13" i="4"/>
  <c r="T8" i="4"/>
  <c r="V8" i="4"/>
  <c r="N8" i="5" s="1"/>
  <c r="T181" i="4"/>
  <c r="T161" i="4"/>
  <c r="T149" i="4"/>
  <c r="T145" i="4"/>
  <c r="T141" i="4"/>
  <c r="T137" i="4"/>
  <c r="T133" i="4"/>
  <c r="T129" i="4"/>
  <c r="T125" i="4"/>
  <c r="T121" i="4"/>
  <c r="T117" i="4"/>
  <c r="T113" i="4"/>
  <c r="T109" i="4"/>
  <c r="T105" i="4"/>
  <c r="T101" i="4"/>
  <c r="T97" i="4"/>
  <c r="T93" i="4"/>
  <c r="T89" i="4"/>
  <c r="T85" i="4"/>
  <c r="T81" i="4"/>
  <c r="T77" i="4"/>
  <c r="T73" i="4"/>
  <c r="T69" i="4"/>
  <c r="V55" i="4"/>
  <c r="N55" i="5" s="1"/>
  <c r="V23" i="4"/>
  <c r="N23" i="5" s="1"/>
  <c r="W160" i="4"/>
  <c r="W96" i="4"/>
  <c r="T64" i="4"/>
  <c r="V64" i="4"/>
  <c r="N64" i="5" s="1"/>
  <c r="W58" i="4"/>
  <c r="T58" i="4"/>
  <c r="V58" i="4"/>
  <c r="N58" i="5" s="1"/>
  <c r="W51" i="4"/>
  <c r="T51" i="4"/>
  <c r="T44" i="4"/>
  <c r="V44" i="4"/>
  <c r="N44" i="5" s="1"/>
  <c r="W44" i="4"/>
  <c r="T38" i="4"/>
  <c r="W38" i="4"/>
  <c r="V38" i="4"/>
  <c r="N38" i="5" s="1"/>
  <c r="T32" i="4"/>
  <c r="V32" i="4"/>
  <c r="N32" i="5" s="1"/>
  <c r="W26" i="4"/>
  <c r="T26" i="4"/>
  <c r="V26" i="4"/>
  <c r="N26" i="5" s="1"/>
  <c r="W19" i="4"/>
  <c r="T19" i="4"/>
  <c r="T12" i="4"/>
  <c r="V12" i="4"/>
  <c r="N12" i="5" s="1"/>
  <c r="W12" i="4"/>
  <c r="W7" i="4"/>
  <c r="T7" i="4"/>
  <c r="V180" i="4"/>
  <c r="N180" i="5" s="1"/>
  <c r="V164" i="4"/>
  <c r="N164" i="5" s="1"/>
  <c r="V152" i="4"/>
  <c r="N152" i="5" s="1"/>
  <c r="V148" i="4"/>
  <c r="N148" i="5" s="1"/>
  <c r="V140" i="4"/>
  <c r="N140" i="5" s="1"/>
  <c r="V132" i="4"/>
  <c r="N132" i="5" s="1"/>
  <c r="V124" i="4"/>
  <c r="N124" i="5" s="1"/>
  <c r="V100" i="4"/>
  <c r="N100" i="5" s="1"/>
  <c r="V92" i="4"/>
  <c r="N92" i="5" s="1"/>
  <c r="V84" i="4"/>
  <c r="N84" i="5" s="1"/>
  <c r="V76" i="4"/>
  <c r="N76" i="5" s="1"/>
  <c r="V51" i="4"/>
  <c r="N51" i="5" s="1"/>
  <c r="V19" i="4"/>
  <c r="N19" i="5" s="1"/>
  <c r="P175" i="5"/>
  <c r="P159" i="5"/>
  <c r="P156" i="5"/>
  <c r="P181" i="5"/>
  <c r="P168" i="5"/>
  <c r="P165" i="5"/>
  <c r="P174" i="5"/>
  <c r="P171" i="5"/>
  <c r="P158" i="5"/>
  <c r="P155" i="5"/>
  <c r="P180" i="5"/>
  <c r="P177" i="5"/>
  <c r="P164" i="5"/>
  <c r="P161" i="5"/>
  <c r="P170" i="5"/>
  <c r="P167" i="5"/>
  <c r="P154" i="5"/>
  <c r="P176" i="5"/>
  <c r="P173" i="5"/>
  <c r="P160" i="5"/>
  <c r="P157" i="5"/>
  <c r="P182" i="5"/>
  <c r="P179" i="5"/>
  <c r="P166" i="5"/>
  <c r="P163" i="5"/>
  <c r="P172" i="5"/>
  <c r="P169" i="5"/>
  <c r="P153" i="5"/>
  <c r="T2" i="4"/>
  <c r="V2" i="4"/>
  <c r="H14" i="4"/>
  <c r="K14" i="4"/>
  <c r="J14" i="4"/>
  <c r="F14" i="5" s="1"/>
  <c r="H46" i="4"/>
  <c r="K46" i="4"/>
  <c r="J46" i="4"/>
  <c r="F46" i="5" s="1"/>
  <c r="K78" i="4"/>
  <c r="H78" i="4"/>
  <c r="J78" i="4"/>
  <c r="F78" i="5" s="1"/>
  <c r="K94" i="4"/>
  <c r="H94" i="4"/>
  <c r="J94" i="4"/>
  <c r="F94" i="5" s="1"/>
  <c r="J84" i="4"/>
  <c r="F84" i="5" s="1"/>
  <c r="K84" i="4"/>
  <c r="H84" i="4"/>
  <c r="J100" i="4"/>
  <c r="F100" i="5" s="1"/>
  <c r="K100" i="4"/>
  <c r="H100" i="4"/>
  <c r="J116" i="4"/>
  <c r="F116" i="5" s="1"/>
  <c r="K116" i="4"/>
  <c r="H116" i="4"/>
  <c r="J132" i="4"/>
  <c r="F132" i="5" s="1"/>
  <c r="K132" i="4"/>
  <c r="H132" i="4"/>
  <c r="J148" i="4"/>
  <c r="F148" i="5" s="1"/>
  <c r="K148" i="4"/>
  <c r="H148" i="4"/>
  <c r="P182" i="4"/>
  <c r="J182" i="5" s="1"/>
  <c r="Q182" i="4"/>
  <c r="N182" i="4"/>
  <c r="N178" i="4"/>
  <c r="P178" i="4"/>
  <c r="J178" i="5" s="1"/>
  <c r="Q178" i="4"/>
  <c r="N174" i="4"/>
  <c r="P174" i="4"/>
  <c r="J174" i="5" s="1"/>
  <c r="Q174" i="4"/>
  <c r="N170" i="4"/>
  <c r="P170" i="4"/>
  <c r="J170" i="5" s="1"/>
  <c r="Q170" i="4"/>
  <c r="N166" i="4"/>
  <c r="P166" i="4"/>
  <c r="J166" i="5" s="1"/>
  <c r="Q166" i="4"/>
  <c r="N162" i="4"/>
  <c r="P162" i="4"/>
  <c r="J162" i="5" s="1"/>
  <c r="Q162" i="4"/>
  <c r="N158" i="4"/>
  <c r="P158" i="4"/>
  <c r="J158" i="5" s="1"/>
  <c r="Q158" i="4"/>
  <c r="N154" i="4"/>
  <c r="P154" i="4"/>
  <c r="J154" i="5" s="1"/>
  <c r="Q154" i="4"/>
  <c r="N150" i="4"/>
  <c r="P150" i="4"/>
  <c r="J150" i="5" s="1"/>
  <c r="Q150" i="4"/>
  <c r="P140" i="4"/>
  <c r="J140" i="5" s="1"/>
  <c r="Q140" i="4"/>
  <c r="N140" i="4"/>
  <c r="N138" i="4"/>
  <c r="P138" i="4"/>
  <c r="J138" i="5" s="1"/>
  <c r="Q138" i="4"/>
  <c r="Q134" i="4"/>
  <c r="P134" i="4"/>
  <c r="J134" i="5" s="1"/>
  <c r="N134" i="4"/>
  <c r="P124" i="4"/>
  <c r="J124" i="5" s="1"/>
  <c r="Q124" i="4"/>
  <c r="N124" i="4"/>
  <c r="N122" i="4"/>
  <c r="P122" i="4"/>
  <c r="J122" i="5" s="1"/>
  <c r="Q122" i="4"/>
  <c r="N118" i="4"/>
  <c r="P118" i="4"/>
  <c r="J118" i="5" s="1"/>
  <c r="Q118" i="4"/>
  <c r="P108" i="4"/>
  <c r="J108" i="5" s="1"/>
  <c r="Q108" i="4"/>
  <c r="N108" i="4"/>
  <c r="N106" i="4"/>
  <c r="P106" i="4"/>
  <c r="J106" i="5" s="1"/>
  <c r="Q106" i="4"/>
  <c r="P102" i="4"/>
  <c r="J102" i="5" s="1"/>
  <c r="Q102" i="4"/>
  <c r="N102" i="4"/>
  <c r="P92" i="4"/>
  <c r="J92" i="5" s="1"/>
  <c r="Q92" i="4"/>
  <c r="N92" i="4"/>
  <c r="N90" i="4"/>
  <c r="P90" i="4"/>
  <c r="J90" i="5" s="1"/>
  <c r="Q90" i="4"/>
  <c r="N86" i="4"/>
  <c r="P86" i="4"/>
  <c r="J86" i="5" s="1"/>
  <c r="Q86" i="4"/>
  <c r="P76" i="4"/>
  <c r="J76" i="5" s="1"/>
  <c r="Q76" i="4"/>
  <c r="N76" i="4"/>
  <c r="N74" i="4"/>
  <c r="P74" i="4"/>
  <c r="J74" i="5" s="1"/>
  <c r="Q74" i="4"/>
  <c r="Q70" i="4"/>
  <c r="N70" i="4"/>
  <c r="P70" i="4"/>
  <c r="J70" i="5" s="1"/>
  <c r="N66" i="4"/>
  <c r="P66" i="4"/>
  <c r="J66" i="5" s="1"/>
  <c r="Q66" i="4"/>
  <c r="Q62" i="4"/>
  <c r="P62" i="4"/>
  <c r="J62" i="5" s="1"/>
  <c r="N62" i="4"/>
  <c r="P58" i="4"/>
  <c r="J58" i="5" s="1"/>
  <c r="Q58" i="4"/>
  <c r="N58" i="4"/>
  <c r="Q54" i="4"/>
  <c r="N54" i="4"/>
  <c r="P54" i="4"/>
  <c r="J54" i="5" s="1"/>
  <c r="N50" i="4"/>
  <c r="P50" i="4"/>
  <c r="J50" i="5" s="1"/>
  <c r="Q50" i="4"/>
  <c r="N46" i="4"/>
  <c r="Q46" i="4"/>
  <c r="P46" i="4"/>
  <c r="J46" i="5" s="1"/>
  <c r="N42" i="4"/>
  <c r="Q42" i="4"/>
  <c r="P42" i="4"/>
  <c r="J42" i="5" s="1"/>
  <c r="N38" i="4"/>
  <c r="Q38" i="4"/>
  <c r="P38" i="4"/>
  <c r="J38" i="5" s="1"/>
  <c r="N34" i="4"/>
  <c r="P34" i="4"/>
  <c r="J34" i="5" s="1"/>
  <c r="Q34" i="4"/>
  <c r="N30" i="4"/>
  <c r="Q30" i="4"/>
  <c r="P30" i="4"/>
  <c r="J30" i="5" s="1"/>
  <c r="Q26" i="4"/>
  <c r="N26" i="4"/>
  <c r="P26" i="4"/>
  <c r="J26" i="5" s="1"/>
  <c r="N22" i="4"/>
  <c r="Q22" i="4"/>
  <c r="P22" i="4"/>
  <c r="J22" i="5" s="1"/>
  <c r="P18" i="4"/>
  <c r="J18" i="5" s="1"/>
  <c r="Q18" i="4"/>
  <c r="N18" i="4"/>
  <c r="N14" i="4"/>
  <c r="Q14" i="4"/>
  <c r="P14" i="4"/>
  <c r="J14" i="5" s="1"/>
  <c r="N10" i="4"/>
  <c r="P10" i="4"/>
  <c r="J10" i="5" s="1"/>
  <c r="Q10" i="4"/>
  <c r="N6" i="4"/>
  <c r="Q6" i="4"/>
  <c r="P6" i="4"/>
  <c r="J6" i="5" s="1"/>
  <c r="K38" i="4"/>
  <c r="H38" i="4"/>
  <c r="J38" i="4"/>
  <c r="F38" i="5" s="1"/>
  <c r="J87" i="4"/>
  <c r="F87" i="5" s="1"/>
  <c r="H87" i="4"/>
  <c r="K87" i="4"/>
  <c r="K6" i="4"/>
  <c r="H6" i="4"/>
  <c r="J6" i="4"/>
  <c r="F6" i="5" s="1"/>
  <c r="K77" i="4"/>
  <c r="H77" i="4"/>
  <c r="J77" i="4"/>
  <c r="F77" i="5" s="1"/>
  <c r="H22" i="4"/>
  <c r="K22" i="4"/>
  <c r="J22" i="4"/>
  <c r="F22" i="5" s="1"/>
  <c r="K53" i="4"/>
  <c r="H53" i="4"/>
  <c r="J53" i="4"/>
  <c r="F53" i="5" s="1"/>
  <c r="K93" i="4"/>
  <c r="H93" i="4"/>
  <c r="J93" i="4"/>
  <c r="F93" i="5" s="1"/>
  <c r="H30" i="4"/>
  <c r="K30" i="4"/>
  <c r="J30" i="4"/>
  <c r="F30" i="5" s="1"/>
  <c r="H62" i="4"/>
  <c r="K62" i="4"/>
  <c r="J62" i="4"/>
  <c r="F62" i="5" s="1"/>
  <c r="K126" i="4"/>
  <c r="H126" i="4"/>
  <c r="J126" i="4"/>
  <c r="F126" i="5" s="1"/>
  <c r="H54" i="4"/>
  <c r="J54" i="4"/>
  <c r="F54" i="5" s="1"/>
  <c r="K54" i="4"/>
  <c r="K70" i="4"/>
  <c r="H70" i="4"/>
  <c r="J70" i="4"/>
  <c r="F70" i="5" s="1"/>
  <c r="K110" i="4"/>
  <c r="H110" i="4"/>
  <c r="J110" i="4"/>
  <c r="F110" i="5" s="1"/>
  <c r="K73" i="4"/>
  <c r="J73" i="4"/>
  <c r="F73" i="5" s="1"/>
  <c r="H73" i="4"/>
  <c r="H12" i="5"/>
  <c r="E15" i="5"/>
  <c r="C16" i="8"/>
  <c r="B15" i="4"/>
  <c r="E23" i="5"/>
  <c r="B23" i="4"/>
  <c r="E39" i="5"/>
  <c r="C40" i="8"/>
  <c r="B39" i="4"/>
  <c r="H60" i="5"/>
  <c r="E71" i="5"/>
  <c r="C72" i="8"/>
  <c r="B71" i="4"/>
  <c r="E79" i="5"/>
  <c r="C80" i="8"/>
  <c r="H100" i="5"/>
  <c r="E103" i="5"/>
  <c r="C104" i="8"/>
  <c r="E111" i="5"/>
  <c r="C112" i="8"/>
  <c r="E119" i="5"/>
  <c r="C120" i="8"/>
  <c r="H140" i="5"/>
  <c r="E151" i="5"/>
  <c r="C152" i="8"/>
  <c r="H180" i="5"/>
  <c r="E7" i="5"/>
  <c r="C8" i="8"/>
  <c r="B7" i="4"/>
  <c r="H11" i="5"/>
  <c r="H36" i="5"/>
  <c r="H19" i="5"/>
  <c r="H52" i="5"/>
  <c r="E63" i="5"/>
  <c r="C64" i="8"/>
  <c r="B63" i="4"/>
  <c r="H92" i="5"/>
  <c r="H132" i="5"/>
  <c r="E143" i="5"/>
  <c r="C144" i="8"/>
  <c r="H156" i="5"/>
  <c r="E159" i="5"/>
  <c r="C160" i="8"/>
  <c r="FB160" i="8" s="1"/>
  <c r="FC160" i="8" s="1"/>
  <c r="B159" i="4"/>
  <c r="E167" i="5"/>
  <c r="C168" i="8"/>
  <c r="FB168" i="8" s="1"/>
  <c r="FC168" i="8" s="1"/>
  <c r="B167" i="4"/>
  <c r="P142" i="4"/>
  <c r="J142" i="5" s="1"/>
  <c r="Q142" i="4"/>
  <c r="N142" i="4"/>
  <c r="K176" i="4"/>
  <c r="J176" i="4"/>
  <c r="F176" i="5" s="1"/>
  <c r="K168" i="4"/>
  <c r="J168" i="4"/>
  <c r="F168" i="5" s="1"/>
  <c r="K160" i="4"/>
  <c r="J160" i="4"/>
  <c r="F160" i="5" s="1"/>
  <c r="J120" i="4"/>
  <c r="F120" i="5" s="1"/>
  <c r="J88" i="4"/>
  <c r="F88" i="5" s="1"/>
  <c r="H12" i="4"/>
  <c r="E10" i="5"/>
  <c r="C11" i="8"/>
  <c r="B10" i="4"/>
  <c r="E18" i="5"/>
  <c r="C19" i="8"/>
  <c r="B18" i="4"/>
  <c r="H3" i="5"/>
  <c r="E26" i="5"/>
  <c r="C27" i="8"/>
  <c r="B26" i="4"/>
  <c r="H7" i="5"/>
  <c r="E34" i="5"/>
  <c r="C35" i="8"/>
  <c r="B34" i="4"/>
  <c r="E42" i="5"/>
  <c r="C43" i="8"/>
  <c r="B42" i="4"/>
  <c r="H47" i="5"/>
  <c r="E50" i="5"/>
  <c r="C51" i="8"/>
  <c r="B50" i="4"/>
  <c r="H55" i="5"/>
  <c r="E58" i="5"/>
  <c r="C59" i="8"/>
  <c r="B58" i="4"/>
  <c r="H63" i="5"/>
  <c r="E66" i="5"/>
  <c r="C67" i="8"/>
  <c r="B66" i="4"/>
  <c r="H71" i="5"/>
  <c r="E74" i="5"/>
  <c r="C75" i="8"/>
  <c r="B74" i="4"/>
  <c r="H29" i="5"/>
  <c r="H79" i="5"/>
  <c r="E82" i="5"/>
  <c r="C83" i="8"/>
  <c r="B82" i="4"/>
  <c r="H31" i="5"/>
  <c r="H87" i="5"/>
  <c r="E90" i="5"/>
  <c r="C91" i="8"/>
  <c r="B90" i="4"/>
  <c r="H33" i="5"/>
  <c r="H95" i="5"/>
  <c r="E98" i="5"/>
  <c r="C99" i="8"/>
  <c r="B98" i="4"/>
  <c r="H103" i="5"/>
  <c r="E106" i="5"/>
  <c r="C107" i="8"/>
  <c r="B106" i="4"/>
  <c r="H111" i="5"/>
  <c r="E114" i="5"/>
  <c r="C115" i="8"/>
  <c r="B114" i="4"/>
  <c r="H119" i="5"/>
  <c r="E122" i="5"/>
  <c r="C123" i="8"/>
  <c r="B122" i="4"/>
  <c r="H127" i="5"/>
  <c r="E130" i="5"/>
  <c r="C131" i="8"/>
  <c r="B130" i="4"/>
  <c r="H43" i="5"/>
  <c r="H135" i="5"/>
  <c r="E138" i="5"/>
  <c r="C139" i="8"/>
  <c r="B138" i="4"/>
  <c r="H143" i="5"/>
  <c r="E146" i="5"/>
  <c r="C147" i="8"/>
  <c r="B146" i="4"/>
  <c r="H151" i="5"/>
  <c r="E154" i="5"/>
  <c r="C155" i="8"/>
  <c r="FB155" i="8" s="1"/>
  <c r="FC155" i="8" s="1"/>
  <c r="H159" i="5"/>
  <c r="E162" i="5"/>
  <c r="C163" i="8"/>
  <c r="FB163" i="8" s="1"/>
  <c r="FC163" i="8" s="1"/>
  <c r="H167" i="5"/>
  <c r="E170" i="5"/>
  <c r="C171" i="8"/>
  <c r="FB171" i="8" s="1"/>
  <c r="FC171" i="8" s="1"/>
  <c r="H175" i="5"/>
  <c r="E178" i="5"/>
  <c r="C179" i="8"/>
  <c r="FB179" i="8" s="1"/>
  <c r="FC179" i="8" s="1"/>
  <c r="Q145" i="4"/>
  <c r="N145" i="4"/>
  <c r="P145" i="4"/>
  <c r="J145" i="5" s="1"/>
  <c r="K142" i="4"/>
  <c r="H142" i="4"/>
  <c r="N139" i="4"/>
  <c r="P139" i="4"/>
  <c r="J139" i="5" s="1"/>
  <c r="Q139" i="4"/>
  <c r="Q129" i="4"/>
  <c r="N129" i="4"/>
  <c r="N123" i="4"/>
  <c r="Q123" i="4"/>
  <c r="P123" i="4"/>
  <c r="J123" i="5" s="1"/>
  <c r="Q113" i="4"/>
  <c r="P113" i="4"/>
  <c r="J113" i="5" s="1"/>
  <c r="N113" i="4"/>
  <c r="N107" i="4"/>
  <c r="P107" i="4"/>
  <c r="J107" i="5" s="1"/>
  <c r="Q107" i="4"/>
  <c r="Q97" i="4"/>
  <c r="N97" i="4"/>
  <c r="P97" i="4"/>
  <c r="J97" i="5" s="1"/>
  <c r="N91" i="4"/>
  <c r="Q91" i="4"/>
  <c r="Q81" i="4"/>
  <c r="N81" i="4"/>
  <c r="P81" i="4"/>
  <c r="J81" i="5" s="1"/>
  <c r="N75" i="4"/>
  <c r="P75" i="4"/>
  <c r="J75" i="5" s="1"/>
  <c r="H120" i="4"/>
  <c r="H88" i="4"/>
  <c r="P129" i="4"/>
  <c r="J129" i="5" s="1"/>
  <c r="C137" i="8"/>
  <c r="N94" i="4"/>
  <c r="Q94" i="4"/>
  <c r="P94" i="4"/>
  <c r="J94" i="5" s="1"/>
  <c r="P78" i="4"/>
  <c r="J78" i="5" s="1"/>
  <c r="Q78" i="4"/>
  <c r="N78" i="4"/>
  <c r="K44" i="4"/>
  <c r="H44" i="4"/>
  <c r="J44" i="4"/>
  <c r="F44" i="5" s="1"/>
  <c r="E21" i="5"/>
  <c r="C22" i="8"/>
  <c r="H58" i="5"/>
  <c r="E69" i="5"/>
  <c r="C70" i="8"/>
  <c r="H122" i="5"/>
  <c r="H162" i="5"/>
  <c r="E173" i="5"/>
  <c r="C174" i="8"/>
  <c r="FB174" i="8" s="1"/>
  <c r="FC174" i="8" s="1"/>
  <c r="L171" i="5"/>
  <c r="L153" i="5"/>
  <c r="B151" i="4"/>
  <c r="K145" i="4"/>
  <c r="H145" i="4"/>
  <c r="P132" i="4"/>
  <c r="J132" i="5" s="1"/>
  <c r="Q132" i="4"/>
  <c r="B119" i="4"/>
  <c r="K113" i="4"/>
  <c r="H113" i="4"/>
  <c r="J113" i="4"/>
  <c r="F113" i="5" s="1"/>
  <c r="P100" i="4"/>
  <c r="J100" i="5" s="1"/>
  <c r="Q100" i="4"/>
  <c r="N100" i="4"/>
  <c r="K81" i="4"/>
  <c r="H81" i="4"/>
  <c r="J81" i="4"/>
  <c r="F81" i="5" s="1"/>
  <c r="N59" i="4"/>
  <c r="P59" i="4"/>
  <c r="J59" i="5" s="1"/>
  <c r="Q59" i="4"/>
  <c r="N51" i="4"/>
  <c r="P51" i="4"/>
  <c r="J51" i="5" s="1"/>
  <c r="Q51" i="4"/>
  <c r="N43" i="4"/>
  <c r="P43" i="4"/>
  <c r="J43" i="5" s="1"/>
  <c r="Q43" i="4"/>
  <c r="N35" i="4"/>
  <c r="P35" i="4"/>
  <c r="J35" i="5" s="1"/>
  <c r="Q35" i="4"/>
  <c r="N27" i="4"/>
  <c r="P27" i="4"/>
  <c r="J27" i="5" s="1"/>
  <c r="Q27" i="4"/>
  <c r="N19" i="4"/>
  <c r="P19" i="4"/>
  <c r="J19" i="5" s="1"/>
  <c r="Q19" i="4"/>
  <c r="N11" i="4"/>
  <c r="P11" i="4"/>
  <c r="J11" i="5" s="1"/>
  <c r="Q11" i="4"/>
  <c r="N3" i="4"/>
  <c r="P3" i="4"/>
  <c r="J3" i="5" s="1"/>
  <c r="Q3" i="4"/>
  <c r="N175" i="4"/>
  <c r="P175" i="4"/>
  <c r="J175" i="5" s="1"/>
  <c r="Q175" i="4"/>
  <c r="N167" i="4"/>
  <c r="P167" i="4"/>
  <c r="J167" i="5" s="1"/>
  <c r="Q167" i="4"/>
  <c r="N159" i="4"/>
  <c r="P159" i="4"/>
  <c r="J159" i="5" s="1"/>
  <c r="Q159" i="4"/>
  <c r="K117" i="4"/>
  <c r="H117" i="4"/>
  <c r="N110" i="4"/>
  <c r="P110" i="4"/>
  <c r="J110" i="5" s="1"/>
  <c r="Q110" i="4"/>
  <c r="K101" i="4"/>
  <c r="H101" i="4"/>
  <c r="K85" i="4"/>
  <c r="H85" i="4"/>
  <c r="K20" i="4"/>
  <c r="H20" i="4"/>
  <c r="J20" i="4"/>
  <c r="F20" i="5" s="1"/>
  <c r="E5" i="5"/>
  <c r="C6" i="8"/>
  <c r="H26" i="5"/>
  <c r="E37" i="5"/>
  <c r="C38" i="8"/>
  <c r="E45" i="5"/>
  <c r="C46" i="8"/>
  <c r="H74" i="5"/>
  <c r="H90" i="5"/>
  <c r="E101" i="5"/>
  <c r="C102" i="8"/>
  <c r="H114" i="5"/>
  <c r="H130" i="5"/>
  <c r="H146" i="5"/>
  <c r="E149" i="5"/>
  <c r="C150" i="8"/>
  <c r="E157" i="5"/>
  <c r="C158" i="8"/>
  <c r="FB158" i="8" s="1"/>
  <c r="FC158" i="8" s="1"/>
  <c r="H170" i="5"/>
  <c r="E181" i="5"/>
  <c r="C182" i="8"/>
  <c r="FB182" i="8" s="1"/>
  <c r="FC182" i="8" s="1"/>
  <c r="L175" i="5"/>
  <c r="L167" i="5"/>
  <c r="L155" i="5"/>
  <c r="H5" i="5"/>
  <c r="E32" i="5"/>
  <c r="C33" i="8"/>
  <c r="B32" i="4"/>
  <c r="E40" i="5"/>
  <c r="C41" i="8"/>
  <c r="B40" i="4"/>
  <c r="H53" i="5"/>
  <c r="E56" i="5"/>
  <c r="C57" i="8"/>
  <c r="B56" i="4"/>
  <c r="H61" i="5"/>
  <c r="E64" i="5"/>
  <c r="C65" i="8"/>
  <c r="B64" i="4"/>
  <c r="H69" i="5"/>
  <c r="E72" i="5"/>
  <c r="C73" i="8"/>
  <c r="H77" i="5"/>
  <c r="E80" i="5"/>
  <c r="C81" i="8"/>
  <c r="H85" i="5"/>
  <c r="E88" i="5"/>
  <c r="C89" i="8"/>
  <c r="H93" i="5"/>
  <c r="E96" i="5"/>
  <c r="C97" i="8"/>
  <c r="H35" i="5"/>
  <c r="H101" i="5"/>
  <c r="E104" i="5"/>
  <c r="C105" i="8"/>
  <c r="H109" i="5"/>
  <c r="E112" i="5"/>
  <c r="C113" i="8"/>
  <c r="H117" i="5"/>
  <c r="E120" i="5"/>
  <c r="C121" i="8"/>
  <c r="H125" i="5"/>
  <c r="E128" i="5"/>
  <c r="C129" i="8"/>
  <c r="H133" i="5"/>
  <c r="H141" i="5"/>
  <c r="E144" i="5"/>
  <c r="C145" i="8"/>
  <c r="H149" i="5"/>
  <c r="E152" i="5"/>
  <c r="C153" i="8"/>
  <c r="FB153" i="8" s="1"/>
  <c r="H165" i="5"/>
  <c r="H173" i="5"/>
  <c r="E176" i="5"/>
  <c r="C177" i="8"/>
  <c r="FB177" i="8" s="1"/>
  <c r="FC177" i="8" s="1"/>
  <c r="H181" i="5"/>
  <c r="H2" i="5"/>
  <c r="I181" i="5"/>
  <c r="C182" i="12"/>
  <c r="I179" i="5"/>
  <c r="C180" i="12"/>
  <c r="C179" i="4"/>
  <c r="I177" i="5"/>
  <c r="C178" i="12"/>
  <c r="C177" i="4"/>
  <c r="I175" i="5"/>
  <c r="C176" i="12"/>
  <c r="I173" i="5"/>
  <c r="C174" i="12"/>
  <c r="I171" i="5"/>
  <c r="C172" i="12"/>
  <c r="C171" i="4"/>
  <c r="I169" i="5"/>
  <c r="C170" i="12"/>
  <c r="C169" i="4"/>
  <c r="I167" i="5"/>
  <c r="C168" i="12"/>
  <c r="I165" i="5"/>
  <c r="C166" i="12"/>
  <c r="I163" i="5"/>
  <c r="C164" i="12"/>
  <c r="C163" i="4"/>
  <c r="I161" i="5"/>
  <c r="C162" i="12"/>
  <c r="C161" i="4"/>
  <c r="I159" i="5"/>
  <c r="C160" i="12"/>
  <c r="I157" i="5"/>
  <c r="C158" i="12"/>
  <c r="I155" i="5"/>
  <c r="C156" i="12"/>
  <c r="C155" i="4"/>
  <c r="I153" i="5"/>
  <c r="C154" i="12"/>
  <c r="C153" i="4"/>
  <c r="I151" i="5"/>
  <c r="C152" i="12"/>
  <c r="C151" i="4"/>
  <c r="I149" i="5"/>
  <c r="C150" i="12"/>
  <c r="I147" i="5"/>
  <c r="C148" i="12"/>
  <c r="I145" i="5"/>
  <c r="C146" i="12"/>
  <c r="I143" i="5"/>
  <c r="C144" i="12"/>
  <c r="C143" i="4"/>
  <c r="I141" i="5"/>
  <c r="C142" i="12"/>
  <c r="I139" i="5"/>
  <c r="C140" i="12"/>
  <c r="I137" i="5"/>
  <c r="C138" i="12"/>
  <c r="I135" i="5"/>
  <c r="C136" i="12"/>
  <c r="C135" i="4"/>
  <c r="I133" i="5"/>
  <c r="C134" i="12"/>
  <c r="I131" i="5"/>
  <c r="C132" i="12"/>
  <c r="I129" i="5"/>
  <c r="C130" i="12"/>
  <c r="I127" i="5"/>
  <c r="C128" i="12"/>
  <c r="C127" i="4"/>
  <c r="I125" i="5"/>
  <c r="C126" i="12"/>
  <c r="I123" i="5"/>
  <c r="C124" i="12"/>
  <c r="I121" i="5"/>
  <c r="C122" i="12"/>
  <c r="I119" i="5"/>
  <c r="C120" i="12"/>
  <c r="C119" i="4"/>
  <c r="I117" i="5"/>
  <c r="C118" i="12"/>
  <c r="I115" i="5"/>
  <c r="C116" i="12"/>
  <c r="I113" i="5"/>
  <c r="C114" i="12"/>
  <c r="I111" i="5"/>
  <c r="C112" i="12"/>
  <c r="C111" i="4"/>
  <c r="I109" i="5"/>
  <c r="C110" i="12"/>
  <c r="I107" i="5"/>
  <c r="C108" i="12"/>
  <c r="I105" i="5"/>
  <c r="C106" i="12"/>
  <c r="I103" i="5"/>
  <c r="C104" i="12"/>
  <c r="C103" i="4"/>
  <c r="I101" i="5"/>
  <c r="C102" i="12"/>
  <c r="I99" i="5"/>
  <c r="C100" i="12"/>
  <c r="I97" i="5"/>
  <c r="C98" i="12"/>
  <c r="I95" i="5"/>
  <c r="C96" i="12"/>
  <c r="C95" i="4"/>
  <c r="I93" i="5"/>
  <c r="C94" i="12"/>
  <c r="I91" i="5"/>
  <c r="C92" i="12"/>
  <c r="I89" i="5"/>
  <c r="C90" i="12"/>
  <c r="I87" i="5"/>
  <c r="C88" i="12"/>
  <c r="C87" i="4"/>
  <c r="I85" i="5"/>
  <c r="C86" i="12"/>
  <c r="I83" i="5"/>
  <c r="C84" i="12"/>
  <c r="I81" i="5"/>
  <c r="C82" i="12"/>
  <c r="I79" i="5"/>
  <c r="C80" i="12"/>
  <c r="C79" i="4"/>
  <c r="I77" i="5"/>
  <c r="C78" i="12"/>
  <c r="I75" i="5"/>
  <c r="C76" i="12"/>
  <c r="I73" i="5"/>
  <c r="C74" i="12"/>
  <c r="I71" i="5"/>
  <c r="C72" i="12"/>
  <c r="C71" i="4"/>
  <c r="I69" i="5"/>
  <c r="C70" i="12"/>
  <c r="C69" i="4"/>
  <c r="I67" i="5"/>
  <c r="C68" i="12"/>
  <c r="I65" i="5"/>
  <c r="C66" i="12"/>
  <c r="I63" i="5"/>
  <c r="C64" i="12"/>
  <c r="C63" i="4"/>
  <c r="I61" i="5"/>
  <c r="C62" i="12"/>
  <c r="C61" i="4"/>
  <c r="I59" i="5"/>
  <c r="C60" i="12"/>
  <c r="I57" i="5"/>
  <c r="C58" i="12"/>
  <c r="I55" i="5"/>
  <c r="C56" i="12"/>
  <c r="C55" i="4"/>
  <c r="I53" i="5"/>
  <c r="C54" i="12"/>
  <c r="C53" i="4"/>
  <c r="I51" i="5"/>
  <c r="C52" i="12"/>
  <c r="I49" i="5"/>
  <c r="C50" i="12"/>
  <c r="I47" i="5"/>
  <c r="C48" i="12"/>
  <c r="C47" i="4"/>
  <c r="I45" i="5"/>
  <c r="C46" i="12"/>
  <c r="C45" i="4"/>
  <c r="C44" i="12"/>
  <c r="I43" i="5"/>
  <c r="I41" i="5"/>
  <c r="C42" i="12"/>
  <c r="I39" i="5"/>
  <c r="C40" i="12"/>
  <c r="C39" i="4"/>
  <c r="I37" i="5"/>
  <c r="C38" i="12"/>
  <c r="C37" i="4"/>
  <c r="I35" i="5"/>
  <c r="C36" i="12"/>
  <c r="I33" i="5"/>
  <c r="C34" i="12"/>
  <c r="I31" i="5"/>
  <c r="C32" i="12"/>
  <c r="C31" i="4"/>
  <c r="I29" i="5"/>
  <c r="C30" i="12"/>
  <c r="C29" i="4"/>
  <c r="C28" i="12"/>
  <c r="I27" i="5"/>
  <c r="I25" i="5"/>
  <c r="C26" i="12"/>
  <c r="I23" i="5"/>
  <c r="C24" i="12"/>
  <c r="C23" i="4"/>
  <c r="I21" i="5"/>
  <c r="C22" i="12"/>
  <c r="C21" i="4"/>
  <c r="I19" i="5"/>
  <c r="C20" i="12"/>
  <c r="I17" i="5"/>
  <c r="C18" i="12"/>
  <c r="I15" i="5"/>
  <c r="C16" i="12"/>
  <c r="C15" i="4"/>
  <c r="I13" i="5"/>
  <c r="C14" i="12"/>
  <c r="C13" i="4"/>
  <c r="Q5" i="4"/>
  <c r="P5" i="4"/>
  <c r="J5" i="5" s="1"/>
  <c r="N5" i="4"/>
  <c r="C141" i="4"/>
  <c r="C125" i="4"/>
  <c r="C109" i="4"/>
  <c r="C93" i="4"/>
  <c r="C77" i="4"/>
  <c r="J4" i="4"/>
  <c r="F4" i="5" s="1"/>
  <c r="K68" i="4"/>
  <c r="J68" i="4"/>
  <c r="F68" i="5" s="1"/>
  <c r="K60" i="4"/>
  <c r="H60" i="4"/>
  <c r="J60" i="4"/>
  <c r="F60" i="5" s="1"/>
  <c r="K52" i="4"/>
  <c r="J52" i="4"/>
  <c r="F52" i="5" s="1"/>
  <c r="K36" i="4"/>
  <c r="J36" i="4"/>
  <c r="F36" i="5" s="1"/>
  <c r="K28" i="4"/>
  <c r="H28" i="4"/>
  <c r="J28" i="4"/>
  <c r="F28" i="5" s="1"/>
  <c r="E13" i="5"/>
  <c r="C14" i="8"/>
  <c r="E29" i="5"/>
  <c r="C30" i="8"/>
  <c r="H42" i="5"/>
  <c r="E61" i="5"/>
  <c r="C62" i="8"/>
  <c r="H82" i="5"/>
  <c r="H98" i="5"/>
  <c r="H106" i="5"/>
  <c r="E109" i="5"/>
  <c r="C110" i="8"/>
  <c r="E117" i="5"/>
  <c r="C118" i="8"/>
  <c r="E125" i="5"/>
  <c r="C126" i="8"/>
  <c r="E133" i="5"/>
  <c r="C134" i="8"/>
  <c r="E141" i="5"/>
  <c r="C142" i="8"/>
  <c r="H154" i="5"/>
  <c r="E165" i="5"/>
  <c r="C166" i="8"/>
  <c r="FB166" i="8" s="1"/>
  <c r="FC166" i="8" s="1"/>
  <c r="H178" i="5"/>
  <c r="L177" i="5"/>
  <c r="L165" i="5"/>
  <c r="L157" i="5"/>
  <c r="H157" i="5"/>
  <c r="E160" i="5"/>
  <c r="C161" i="8"/>
  <c r="FB161" i="8" s="1"/>
  <c r="FC161" i="8" s="1"/>
  <c r="E168" i="5"/>
  <c r="C169" i="8"/>
  <c r="FB169" i="8" s="1"/>
  <c r="FC169" i="8" s="1"/>
  <c r="E3" i="5"/>
  <c r="C4" i="8"/>
  <c r="B3" i="4"/>
  <c r="H8" i="5"/>
  <c r="E11" i="5"/>
  <c r="C12" i="8"/>
  <c r="B11" i="4"/>
  <c r="H16" i="5"/>
  <c r="E19" i="5"/>
  <c r="C20" i="8"/>
  <c r="B19" i="4"/>
  <c r="H24" i="5"/>
  <c r="E27" i="5"/>
  <c r="C28" i="8"/>
  <c r="B27" i="4"/>
  <c r="H32" i="5"/>
  <c r="E35" i="5"/>
  <c r="C36" i="8"/>
  <c r="B35" i="4"/>
  <c r="H13" i="5"/>
  <c r="H40" i="5"/>
  <c r="E43" i="5"/>
  <c r="C44" i="8"/>
  <c r="B43" i="4"/>
  <c r="H17" i="5"/>
  <c r="H48" i="5"/>
  <c r="E51" i="5"/>
  <c r="C52" i="8"/>
  <c r="B51" i="4"/>
  <c r="H56" i="5"/>
  <c r="E59" i="5"/>
  <c r="C60" i="8"/>
  <c r="B59" i="4"/>
  <c r="H64" i="5"/>
  <c r="E67" i="5"/>
  <c r="C68" i="8"/>
  <c r="B67" i="4"/>
  <c r="H72" i="5"/>
  <c r="E75" i="5"/>
  <c r="B75" i="4"/>
  <c r="H80" i="5"/>
  <c r="E83" i="5"/>
  <c r="C84" i="8"/>
  <c r="B83" i="4"/>
  <c r="H88" i="5"/>
  <c r="E91" i="5"/>
  <c r="C92" i="8"/>
  <c r="B91" i="4"/>
  <c r="H96" i="5"/>
  <c r="E99" i="5"/>
  <c r="C100" i="8"/>
  <c r="B99" i="4"/>
  <c r="H104" i="5"/>
  <c r="E107" i="5"/>
  <c r="C108" i="8"/>
  <c r="B107" i="4"/>
  <c r="H112" i="5"/>
  <c r="E115" i="5"/>
  <c r="C116" i="8"/>
  <c r="B115" i="4"/>
  <c r="H120" i="5"/>
  <c r="E123" i="5"/>
  <c r="B123" i="4"/>
  <c r="H128" i="5"/>
  <c r="E131" i="5"/>
  <c r="C132" i="8"/>
  <c r="B131" i="4"/>
  <c r="H136" i="5"/>
  <c r="E139" i="5"/>
  <c r="C140" i="8"/>
  <c r="B139" i="4"/>
  <c r="H144" i="5"/>
  <c r="E147" i="5"/>
  <c r="C148" i="8"/>
  <c r="B147" i="4"/>
  <c r="H152" i="5"/>
  <c r="E155" i="5"/>
  <c r="C156" i="8"/>
  <c r="FB156" i="8" s="1"/>
  <c r="FC156" i="8" s="1"/>
  <c r="B155" i="4"/>
  <c r="H160" i="5"/>
  <c r="E163" i="5"/>
  <c r="C164" i="8"/>
  <c r="FB164" i="8" s="1"/>
  <c r="FC164" i="8" s="1"/>
  <c r="B163" i="4"/>
  <c r="H168" i="5"/>
  <c r="E171" i="5"/>
  <c r="C172" i="8"/>
  <c r="FB172" i="8" s="1"/>
  <c r="FC172" i="8" s="1"/>
  <c r="B171" i="4"/>
  <c r="H176" i="5"/>
  <c r="E179" i="5"/>
  <c r="C180" i="8"/>
  <c r="FB180" i="8" s="1"/>
  <c r="FC180" i="8" s="1"/>
  <c r="B179" i="4"/>
  <c r="J2" i="4"/>
  <c r="F2" i="5" s="1"/>
  <c r="B144" i="4"/>
  <c r="B141" i="4"/>
  <c r="B128" i="4"/>
  <c r="B125" i="4"/>
  <c r="B112" i="4"/>
  <c r="B109" i="4"/>
  <c r="B96" i="4"/>
  <c r="B80" i="4"/>
  <c r="B178" i="4"/>
  <c r="B170" i="4"/>
  <c r="B162" i="4"/>
  <c r="B154" i="4"/>
  <c r="J136" i="4"/>
  <c r="F136" i="5" s="1"/>
  <c r="J104" i="4"/>
  <c r="F104" i="5" s="1"/>
  <c r="J72" i="4"/>
  <c r="F72" i="5" s="1"/>
  <c r="Q75" i="4"/>
  <c r="H20" i="5"/>
  <c r="E31" i="5"/>
  <c r="C32" i="8"/>
  <c r="B31" i="4"/>
  <c r="H68" i="5"/>
  <c r="H84" i="5"/>
  <c r="H108" i="5"/>
  <c r="E127" i="5"/>
  <c r="C128" i="8"/>
  <c r="H148" i="5"/>
  <c r="H164" i="5"/>
  <c r="E175" i="5"/>
  <c r="C176" i="8"/>
  <c r="FB176" i="8" s="1"/>
  <c r="FC176" i="8" s="1"/>
  <c r="B175" i="4"/>
  <c r="K152" i="4"/>
  <c r="J152" i="4"/>
  <c r="F152" i="5" s="1"/>
  <c r="K149" i="4"/>
  <c r="H149" i="4"/>
  <c r="K133" i="4"/>
  <c r="H133" i="4"/>
  <c r="N126" i="4"/>
  <c r="P126" i="4"/>
  <c r="J126" i="5" s="1"/>
  <c r="Q126" i="4"/>
  <c r="H10" i="5"/>
  <c r="H34" i="5"/>
  <c r="H50" i="5"/>
  <c r="H66" i="5"/>
  <c r="E77" i="5"/>
  <c r="C78" i="8"/>
  <c r="E85" i="5"/>
  <c r="C86" i="8"/>
  <c r="E93" i="5"/>
  <c r="C94" i="8"/>
  <c r="H138" i="5"/>
  <c r="L173" i="5"/>
  <c r="L163" i="5"/>
  <c r="L159" i="5"/>
  <c r="E8" i="5"/>
  <c r="C9" i="8"/>
  <c r="B8" i="4"/>
  <c r="E16" i="5"/>
  <c r="C17" i="8"/>
  <c r="B16" i="4"/>
  <c r="E24" i="5"/>
  <c r="C25" i="8"/>
  <c r="B24" i="4"/>
  <c r="E48" i="5"/>
  <c r="C49" i="8"/>
  <c r="B48" i="4"/>
  <c r="E6" i="5"/>
  <c r="C7" i="8"/>
  <c r="E14" i="5"/>
  <c r="C15" i="8"/>
  <c r="E22" i="5"/>
  <c r="C23" i="8"/>
  <c r="E30" i="5"/>
  <c r="C31" i="8"/>
  <c r="E38" i="5"/>
  <c r="C39" i="8"/>
  <c r="E46" i="5"/>
  <c r="C47" i="8"/>
  <c r="H51" i="5"/>
  <c r="E54" i="5"/>
  <c r="C55" i="8"/>
  <c r="H59" i="5"/>
  <c r="E62" i="5"/>
  <c r="C63" i="8"/>
  <c r="H25" i="5"/>
  <c r="H67" i="5"/>
  <c r="E70" i="5"/>
  <c r="C71" i="8"/>
  <c r="H75" i="5"/>
  <c r="E78" i="5"/>
  <c r="C79" i="8"/>
  <c r="H83" i="5"/>
  <c r="E86" i="5"/>
  <c r="C87" i="8"/>
  <c r="H91" i="5"/>
  <c r="E94" i="5"/>
  <c r="C95" i="8"/>
  <c r="H99" i="5"/>
  <c r="E102" i="5"/>
  <c r="C103" i="8"/>
  <c r="H37" i="5"/>
  <c r="H107" i="5"/>
  <c r="E110" i="5"/>
  <c r="C111" i="8"/>
  <c r="H115" i="5"/>
  <c r="E118" i="5"/>
  <c r="C119" i="8"/>
  <c r="H123" i="5"/>
  <c r="E126" i="5"/>
  <c r="C127" i="8"/>
  <c r="H131" i="5"/>
  <c r="E134" i="5"/>
  <c r="C135" i="8"/>
  <c r="H139" i="5"/>
  <c r="E142" i="5"/>
  <c r="C143" i="8"/>
  <c r="H147" i="5"/>
  <c r="H155" i="5"/>
  <c r="E158" i="5"/>
  <c r="C159" i="8"/>
  <c r="FB159" i="8" s="1"/>
  <c r="FC159" i="8" s="1"/>
  <c r="B158" i="4"/>
  <c r="H163" i="5"/>
  <c r="E166" i="5"/>
  <c r="C167" i="8"/>
  <c r="FB167" i="8" s="1"/>
  <c r="FC167" i="8" s="1"/>
  <c r="B166" i="4"/>
  <c r="H171" i="5"/>
  <c r="E174" i="5"/>
  <c r="C175" i="8"/>
  <c r="FB175" i="8" s="1"/>
  <c r="FC175" i="8" s="1"/>
  <c r="B174" i="4"/>
  <c r="H179" i="5"/>
  <c r="E182" i="5"/>
  <c r="C183" i="8"/>
  <c r="FB183" i="8" s="1"/>
  <c r="FC183" i="8" s="1"/>
  <c r="B182" i="4"/>
  <c r="P2" i="4"/>
  <c r="Q2" i="4"/>
  <c r="N2" i="4"/>
  <c r="B150" i="4"/>
  <c r="C147" i="4"/>
  <c r="C137" i="4"/>
  <c r="B134" i="4"/>
  <c r="C131" i="4"/>
  <c r="C121" i="4"/>
  <c r="B118" i="4"/>
  <c r="C115" i="4"/>
  <c r="C105" i="4"/>
  <c r="B102" i="4"/>
  <c r="C99" i="4"/>
  <c r="C89" i="4"/>
  <c r="B86" i="4"/>
  <c r="C83" i="4"/>
  <c r="C73" i="4"/>
  <c r="J145" i="4"/>
  <c r="F145" i="5" s="1"/>
  <c r="H136" i="4"/>
  <c r="H104" i="4"/>
  <c r="H72" i="4"/>
  <c r="K2" i="4"/>
  <c r="C24" i="8"/>
  <c r="H28" i="5"/>
  <c r="H15" i="5"/>
  <c r="H44" i="5"/>
  <c r="E47" i="5"/>
  <c r="C48" i="8"/>
  <c r="B47" i="4"/>
  <c r="E55" i="5"/>
  <c r="C56" i="8"/>
  <c r="B55" i="4"/>
  <c r="H76" i="5"/>
  <c r="E87" i="5"/>
  <c r="C88" i="8"/>
  <c r="E95" i="5"/>
  <c r="C96" i="8"/>
  <c r="H39" i="5"/>
  <c r="H116" i="5"/>
  <c r="H41" i="5"/>
  <c r="H124" i="5"/>
  <c r="E135" i="5"/>
  <c r="C136" i="8"/>
  <c r="H172" i="5"/>
  <c r="E89" i="5"/>
  <c r="C90" i="8"/>
  <c r="H102" i="5"/>
  <c r="E105" i="5"/>
  <c r="C106" i="8"/>
  <c r="H110" i="5"/>
  <c r="E113" i="5"/>
  <c r="C114" i="8"/>
  <c r="E121" i="5"/>
  <c r="C122" i="8"/>
  <c r="H126" i="5"/>
  <c r="E129" i="5"/>
  <c r="C130" i="8"/>
  <c r="H134" i="5"/>
  <c r="E137" i="5"/>
  <c r="C138" i="8"/>
  <c r="H142" i="5"/>
  <c r="E145" i="5"/>
  <c r="C146" i="8"/>
  <c r="H150" i="5"/>
  <c r="E153" i="5"/>
  <c r="C154" i="8"/>
  <c r="FB154" i="8" s="1"/>
  <c r="FC154" i="8" s="1"/>
  <c r="H158" i="5"/>
  <c r="E161" i="5"/>
  <c r="C162" i="8"/>
  <c r="FB162" i="8" s="1"/>
  <c r="FC162" i="8" s="1"/>
  <c r="H166" i="5"/>
  <c r="E169" i="5"/>
  <c r="C170" i="8"/>
  <c r="FB170" i="8" s="1"/>
  <c r="FC170" i="8" s="1"/>
  <c r="H174" i="5"/>
  <c r="E177" i="5"/>
  <c r="C178" i="8"/>
  <c r="FB178" i="8" s="1"/>
  <c r="FC178" i="8" s="1"/>
  <c r="H182" i="5"/>
  <c r="L182" i="5"/>
  <c r="L180" i="5"/>
  <c r="L178" i="5"/>
  <c r="L176" i="5"/>
  <c r="L174" i="5"/>
  <c r="L172" i="5"/>
  <c r="L170" i="5"/>
  <c r="L168" i="5"/>
  <c r="L166" i="5"/>
  <c r="L164" i="5"/>
  <c r="L162" i="5"/>
  <c r="L160" i="5"/>
  <c r="L158" i="5"/>
  <c r="L156" i="5"/>
  <c r="L154" i="5"/>
  <c r="B143" i="4"/>
  <c r="B137" i="4"/>
  <c r="B127" i="4"/>
  <c r="B121" i="4"/>
  <c r="B111" i="4"/>
  <c r="B105" i="4"/>
  <c r="B95" i="4"/>
  <c r="B89" i="4"/>
  <c r="B79" i="4"/>
  <c r="B69" i="4"/>
  <c r="C65" i="4"/>
  <c r="B61" i="4"/>
  <c r="C57" i="4"/>
  <c r="C49" i="4"/>
  <c r="B45" i="4"/>
  <c r="C41" i="4"/>
  <c r="B37" i="4"/>
  <c r="C33" i="4"/>
  <c r="B29" i="4"/>
  <c r="C25" i="4"/>
  <c r="B21" i="4"/>
  <c r="C17" i="4"/>
  <c r="B13" i="4"/>
  <c r="P9" i="4"/>
  <c r="J9" i="5" s="1"/>
  <c r="Q9" i="4"/>
  <c r="N9" i="4"/>
  <c r="B5" i="4"/>
  <c r="C181" i="4"/>
  <c r="B177" i="4"/>
  <c r="C173" i="4"/>
  <c r="B169" i="4"/>
  <c r="C165" i="4"/>
  <c r="B161" i="4"/>
  <c r="C157" i="4"/>
  <c r="B153" i="4"/>
  <c r="H176" i="4"/>
  <c r="H168" i="4"/>
  <c r="H160" i="4"/>
  <c r="H152" i="4"/>
  <c r="J133" i="4"/>
  <c r="F133" i="5" s="1"/>
  <c r="J101" i="4"/>
  <c r="F101" i="5" s="1"/>
  <c r="H18" i="5"/>
  <c r="E53" i="5"/>
  <c r="C54" i="8"/>
  <c r="L169" i="5"/>
  <c r="L161" i="5"/>
  <c r="P148" i="4"/>
  <c r="J148" i="5" s="1"/>
  <c r="Q148" i="4"/>
  <c r="N148" i="4"/>
  <c r="B135" i="4"/>
  <c r="K129" i="4"/>
  <c r="H129" i="4"/>
  <c r="J129" i="4"/>
  <c r="F129" i="5" s="1"/>
  <c r="P116" i="4"/>
  <c r="J116" i="5" s="1"/>
  <c r="Q116" i="4"/>
  <c r="N116" i="4"/>
  <c r="B103" i="4"/>
  <c r="K97" i="4"/>
  <c r="H97" i="4"/>
  <c r="J97" i="4"/>
  <c r="F97" i="5" s="1"/>
  <c r="P84" i="4"/>
  <c r="J84" i="5" s="1"/>
  <c r="Q84" i="4"/>
  <c r="N84" i="4"/>
  <c r="N67" i="4"/>
  <c r="P67" i="4"/>
  <c r="J67" i="5" s="1"/>
  <c r="Q67" i="4"/>
  <c r="H6" i="5"/>
  <c r="E9" i="5"/>
  <c r="C10" i="8"/>
  <c r="H14" i="5"/>
  <c r="E17" i="5"/>
  <c r="C18" i="8"/>
  <c r="H22" i="5"/>
  <c r="E25" i="5"/>
  <c r="C26" i="8"/>
  <c r="H30" i="5"/>
  <c r="E33" i="5"/>
  <c r="C34" i="8"/>
  <c r="H38" i="5"/>
  <c r="E41" i="5"/>
  <c r="C42" i="8"/>
  <c r="H46" i="5"/>
  <c r="E49" i="5"/>
  <c r="C50" i="8"/>
  <c r="H54" i="5"/>
  <c r="E57" i="5"/>
  <c r="C58" i="8"/>
  <c r="H23" i="5"/>
  <c r="H62" i="5"/>
  <c r="E65" i="5"/>
  <c r="C66" i="8"/>
  <c r="H70" i="5"/>
  <c r="E73" i="5"/>
  <c r="C74" i="8"/>
  <c r="H78" i="5"/>
  <c r="E81" i="5"/>
  <c r="C82" i="8"/>
  <c r="H86" i="5"/>
  <c r="H94" i="5"/>
  <c r="E97" i="5"/>
  <c r="C98" i="8"/>
  <c r="H118" i="5"/>
  <c r="E4" i="5"/>
  <c r="C5" i="8"/>
  <c r="E12" i="5"/>
  <c r="C13" i="8"/>
  <c r="E20" i="5"/>
  <c r="C21" i="8"/>
  <c r="E28" i="5"/>
  <c r="C29" i="8"/>
  <c r="H9" i="5"/>
  <c r="E36" i="5"/>
  <c r="C37" i="8"/>
  <c r="E44" i="5"/>
  <c r="C45" i="8"/>
  <c r="H49" i="5"/>
  <c r="E52" i="5"/>
  <c r="C53" i="8"/>
  <c r="H21" i="5"/>
  <c r="H57" i="5"/>
  <c r="E60" i="5"/>
  <c r="C61" i="8"/>
  <c r="H65" i="5"/>
  <c r="E68" i="5"/>
  <c r="C69" i="8"/>
  <c r="H27" i="5"/>
  <c r="H73" i="5"/>
  <c r="E76" i="5"/>
  <c r="C77" i="8"/>
  <c r="H81" i="5"/>
  <c r="E84" i="5"/>
  <c r="C85" i="8"/>
  <c r="H89" i="5"/>
  <c r="E92" i="5"/>
  <c r="C93" i="8"/>
  <c r="H97" i="5"/>
  <c r="E100" i="5"/>
  <c r="C101" i="8"/>
  <c r="H105" i="5"/>
  <c r="E108" i="5"/>
  <c r="C109" i="8"/>
  <c r="H113" i="5"/>
  <c r="E116" i="5"/>
  <c r="C117" i="8"/>
  <c r="H121" i="5"/>
  <c r="E124" i="5"/>
  <c r="C125" i="8"/>
  <c r="H129" i="5"/>
  <c r="E132" i="5"/>
  <c r="C133" i="8"/>
  <c r="H137" i="5"/>
  <c r="E140" i="5"/>
  <c r="C141" i="8"/>
  <c r="H45" i="5"/>
  <c r="H145" i="5"/>
  <c r="E148" i="5"/>
  <c r="C149" i="8"/>
  <c r="H153" i="5"/>
  <c r="E156" i="5"/>
  <c r="C157" i="8"/>
  <c r="FB157" i="8" s="1"/>
  <c r="FC157" i="8" s="1"/>
  <c r="B156" i="4"/>
  <c r="H161" i="5"/>
  <c r="E164" i="5"/>
  <c r="C165" i="8"/>
  <c r="FB165" i="8" s="1"/>
  <c r="FC165" i="8" s="1"/>
  <c r="B164" i="4"/>
  <c r="H169" i="5"/>
  <c r="E172" i="5"/>
  <c r="C173" i="8"/>
  <c r="FB173" i="8" s="1"/>
  <c r="FC173" i="8" s="1"/>
  <c r="B172" i="4"/>
  <c r="H177" i="5"/>
  <c r="E180" i="5"/>
  <c r="C181" i="8"/>
  <c r="FB181" i="8" s="1"/>
  <c r="FC181" i="8" s="1"/>
  <c r="B180" i="4"/>
  <c r="I182" i="5"/>
  <c r="C183" i="12"/>
  <c r="I180" i="5"/>
  <c r="C181" i="12"/>
  <c r="C180" i="4"/>
  <c r="I178" i="5"/>
  <c r="C179" i="12"/>
  <c r="I176" i="5"/>
  <c r="C177" i="12"/>
  <c r="C176" i="4"/>
  <c r="I174" i="5"/>
  <c r="C175" i="12"/>
  <c r="I172" i="5"/>
  <c r="C173" i="12"/>
  <c r="C172" i="4"/>
  <c r="I170" i="5"/>
  <c r="C171" i="12"/>
  <c r="I168" i="5"/>
  <c r="C169" i="12"/>
  <c r="C168" i="4"/>
  <c r="I166" i="5"/>
  <c r="C167" i="12"/>
  <c r="I164" i="5"/>
  <c r="C165" i="12"/>
  <c r="C164" i="4"/>
  <c r="I162" i="5"/>
  <c r="C163" i="12"/>
  <c r="I160" i="5"/>
  <c r="C161" i="12"/>
  <c r="C160" i="4"/>
  <c r="C159" i="12"/>
  <c r="I158" i="5"/>
  <c r="I156" i="5"/>
  <c r="C157" i="12"/>
  <c r="C156" i="4"/>
  <c r="I154" i="5"/>
  <c r="C155" i="12"/>
  <c r="I152" i="5"/>
  <c r="C153" i="12"/>
  <c r="C152" i="4"/>
  <c r="I150" i="5"/>
  <c r="C151" i="12"/>
  <c r="I148" i="5"/>
  <c r="C149" i="12"/>
  <c r="I146" i="5"/>
  <c r="C147" i="12"/>
  <c r="I144" i="5"/>
  <c r="C145" i="12"/>
  <c r="C144" i="4"/>
  <c r="C143" i="12"/>
  <c r="I142" i="5"/>
  <c r="I140" i="5"/>
  <c r="C141" i="12"/>
  <c r="I138" i="5"/>
  <c r="C139" i="12"/>
  <c r="I136" i="5"/>
  <c r="C136" i="4"/>
  <c r="I134" i="5"/>
  <c r="C135" i="12"/>
  <c r="I132" i="5"/>
  <c r="C133" i="12"/>
  <c r="I130" i="5"/>
  <c r="C131" i="12"/>
  <c r="I128" i="5"/>
  <c r="C129" i="12"/>
  <c r="C128" i="4"/>
  <c r="C127" i="12"/>
  <c r="I126" i="5"/>
  <c r="I124" i="5"/>
  <c r="C125" i="12"/>
  <c r="I122" i="5"/>
  <c r="C123" i="12"/>
  <c r="I120" i="5"/>
  <c r="C121" i="12"/>
  <c r="C120" i="4"/>
  <c r="C119" i="12"/>
  <c r="I118" i="5"/>
  <c r="I116" i="5"/>
  <c r="C117" i="12"/>
  <c r="I114" i="5"/>
  <c r="C115" i="12"/>
  <c r="C113" i="12"/>
  <c r="I112" i="5"/>
  <c r="C112" i="4"/>
  <c r="I110" i="5"/>
  <c r="C111" i="12"/>
  <c r="I108" i="5"/>
  <c r="C109" i="12"/>
  <c r="I106" i="5"/>
  <c r="C107" i="12"/>
  <c r="I104" i="5"/>
  <c r="C105" i="12"/>
  <c r="C104" i="4"/>
  <c r="I102" i="5"/>
  <c r="C103" i="12"/>
  <c r="I100" i="5"/>
  <c r="C101" i="12"/>
  <c r="I98" i="5"/>
  <c r="C99" i="12"/>
  <c r="I96" i="5"/>
  <c r="C97" i="12"/>
  <c r="C96" i="4"/>
  <c r="I94" i="5"/>
  <c r="C95" i="12"/>
  <c r="I92" i="5"/>
  <c r="C93" i="12"/>
  <c r="C91" i="12"/>
  <c r="I90" i="5"/>
  <c r="I88" i="5"/>
  <c r="C89" i="12"/>
  <c r="C88" i="4"/>
  <c r="I86" i="5"/>
  <c r="C87" i="12"/>
  <c r="I84" i="5"/>
  <c r="C85" i="12"/>
  <c r="I82" i="5"/>
  <c r="C83" i="12"/>
  <c r="I80" i="5"/>
  <c r="C81" i="12"/>
  <c r="C80" i="4"/>
  <c r="I78" i="5"/>
  <c r="C79" i="12"/>
  <c r="I76" i="5"/>
  <c r="C77" i="12"/>
  <c r="I74" i="5"/>
  <c r="C75" i="12"/>
  <c r="I72" i="5"/>
  <c r="C73" i="12"/>
  <c r="C72" i="4"/>
  <c r="I70" i="5"/>
  <c r="C71" i="12"/>
  <c r="I68" i="5"/>
  <c r="C69" i="12"/>
  <c r="C68" i="4"/>
  <c r="I66" i="5"/>
  <c r="C67" i="12"/>
  <c r="I64" i="5"/>
  <c r="C65" i="12"/>
  <c r="C64" i="4"/>
  <c r="I62" i="5"/>
  <c r="C63" i="12"/>
  <c r="I60" i="5"/>
  <c r="C61" i="12"/>
  <c r="C60" i="4"/>
  <c r="C59" i="12"/>
  <c r="I58" i="5"/>
  <c r="I56" i="5"/>
  <c r="C57" i="12"/>
  <c r="C56" i="4"/>
  <c r="I54" i="5"/>
  <c r="C55" i="12"/>
  <c r="I52" i="5"/>
  <c r="C53" i="12"/>
  <c r="C52" i="4"/>
  <c r="I50" i="5"/>
  <c r="C51" i="12"/>
  <c r="I48" i="5"/>
  <c r="C49" i="12"/>
  <c r="C48" i="4"/>
  <c r="I46" i="5"/>
  <c r="C47" i="12"/>
  <c r="I44" i="5"/>
  <c r="C45" i="12"/>
  <c r="C44" i="4"/>
  <c r="I42" i="5"/>
  <c r="C43" i="12"/>
  <c r="I40" i="5"/>
  <c r="C41" i="12"/>
  <c r="C40" i="4"/>
  <c r="I38" i="5"/>
  <c r="C39" i="12"/>
  <c r="I36" i="5"/>
  <c r="C37" i="12"/>
  <c r="C36" i="4"/>
  <c r="I34" i="5"/>
  <c r="C35" i="12"/>
  <c r="I32" i="5"/>
  <c r="C33" i="12"/>
  <c r="C32" i="4"/>
  <c r="I30" i="5"/>
  <c r="C31" i="12"/>
  <c r="I28" i="5"/>
  <c r="C29" i="12"/>
  <c r="C28" i="4"/>
  <c r="I26" i="5"/>
  <c r="C27" i="12"/>
  <c r="I24" i="5"/>
  <c r="C25" i="12"/>
  <c r="C24" i="4"/>
  <c r="I22" i="5"/>
  <c r="C23" i="12"/>
  <c r="I20" i="5"/>
  <c r="C21" i="12"/>
  <c r="C20" i="4"/>
  <c r="I18" i="5"/>
  <c r="C19" i="12"/>
  <c r="I16" i="5"/>
  <c r="C17" i="12"/>
  <c r="C16" i="4"/>
  <c r="I14" i="5"/>
  <c r="C15" i="12"/>
  <c r="I12" i="5"/>
  <c r="C13" i="12"/>
  <c r="C12" i="4"/>
  <c r="I10" i="5"/>
  <c r="C11" i="12"/>
  <c r="I8" i="5"/>
  <c r="C9" i="12"/>
  <c r="C8" i="4"/>
  <c r="I6" i="5"/>
  <c r="C7" i="12"/>
  <c r="I4" i="5"/>
  <c r="C5" i="12"/>
  <c r="C4" i="4"/>
  <c r="C149" i="4"/>
  <c r="C146" i="4"/>
  <c r="B140" i="4"/>
  <c r="C133" i="4"/>
  <c r="C130" i="4"/>
  <c r="B124" i="4"/>
  <c r="C117" i="4"/>
  <c r="C114" i="4"/>
  <c r="B108" i="4"/>
  <c r="C101" i="4"/>
  <c r="C98" i="4"/>
  <c r="B92" i="4"/>
  <c r="C85" i="4"/>
  <c r="C82" i="4"/>
  <c r="B76" i="4"/>
  <c r="B65" i="4"/>
  <c r="B57" i="4"/>
  <c r="B49" i="4"/>
  <c r="B41" i="4"/>
  <c r="B33" i="4"/>
  <c r="B25" i="4"/>
  <c r="B17" i="4"/>
  <c r="B9" i="4"/>
  <c r="B181" i="4"/>
  <c r="B173" i="4"/>
  <c r="B165" i="4"/>
  <c r="B157" i="4"/>
  <c r="J142" i="4"/>
  <c r="F142" i="5" s="1"/>
  <c r="H68" i="4"/>
  <c r="H36" i="4"/>
  <c r="J12" i="4"/>
  <c r="F12" i="5" s="1"/>
  <c r="C124" i="8"/>
  <c r="I11" i="5"/>
  <c r="C12" i="12"/>
  <c r="I9" i="5"/>
  <c r="C10" i="12"/>
  <c r="I7" i="5"/>
  <c r="C8" i="12"/>
  <c r="C6" i="12"/>
  <c r="I5" i="5"/>
  <c r="I3" i="5"/>
  <c r="C4" i="12"/>
  <c r="C7" i="4"/>
  <c r="FB178" i="15"/>
  <c r="FC178" i="15" s="1"/>
  <c r="FB181" i="15"/>
  <c r="FC181" i="15" s="1"/>
  <c r="FB183" i="15"/>
  <c r="FC183" i="15" s="1"/>
  <c r="FB182" i="15"/>
  <c r="FC182" i="15" s="1"/>
  <c r="FB168" i="15"/>
  <c r="FC168" i="15" s="1"/>
  <c r="FB173" i="15"/>
  <c r="FC173" i="15" s="1"/>
  <c r="FB167" i="15"/>
  <c r="FC167" i="15" s="1"/>
  <c r="FB170" i="15"/>
  <c r="FC170" i="15" s="1"/>
  <c r="FB166" i="15"/>
  <c r="FC166" i="15" s="1"/>
  <c r="FB172" i="15"/>
  <c r="FC172" i="15" s="1"/>
  <c r="FB169" i="15"/>
  <c r="FC169" i="15" s="1"/>
  <c r="FB161" i="15"/>
  <c r="FC161" i="15" s="1"/>
  <c r="FB162" i="15"/>
  <c r="FC162" i="15" s="1"/>
  <c r="FB171" i="15"/>
  <c r="FC171" i="15" s="1"/>
  <c r="FB155" i="15"/>
  <c r="FC155" i="15" s="1"/>
  <c r="FB158" i="15"/>
  <c r="FC158" i="15" s="1"/>
  <c r="FB157" i="15"/>
  <c r="FC157" i="15" s="1"/>
  <c r="EZ234" i="12" l="1"/>
  <c r="S233" i="5" s="1"/>
  <c r="EZ207" i="12"/>
  <c r="S206" i="5" s="1"/>
  <c r="EZ231" i="12"/>
  <c r="S230" i="5" s="1"/>
  <c r="EZ186" i="12"/>
  <c r="S185" i="5" s="1"/>
  <c r="EZ194" i="12"/>
  <c r="S193" i="5" s="1"/>
  <c r="EZ238" i="12"/>
  <c r="S237" i="5" s="1"/>
  <c r="EZ221" i="12"/>
  <c r="S220" i="5" s="1"/>
  <c r="EZ208" i="12"/>
  <c r="S207" i="5" s="1"/>
  <c r="EZ184" i="12"/>
  <c r="S183" i="5" s="1"/>
  <c r="EZ185" i="12"/>
  <c r="S184" i="5" s="1"/>
  <c r="EZ191" i="12"/>
  <c r="S190" i="5" s="1"/>
  <c r="EZ192" i="12"/>
  <c r="S191" i="5" s="1"/>
  <c r="EZ217" i="12"/>
  <c r="S216" i="5" s="1"/>
  <c r="EZ230" i="12"/>
  <c r="S229" i="5" s="1"/>
  <c r="EZ228" i="12"/>
  <c r="S227" i="5" s="1"/>
  <c r="EZ245" i="12"/>
  <c r="S244" i="5" s="1"/>
  <c r="EZ224" i="12"/>
  <c r="S223" i="5" s="1"/>
  <c r="EZ240" i="12"/>
  <c r="S239" i="5" s="1"/>
  <c r="EZ201" i="12"/>
  <c r="S200" i="5" s="1"/>
  <c r="EZ188" i="12"/>
  <c r="S187" i="5" s="1"/>
  <c r="EZ206" i="12"/>
  <c r="S205" i="5" s="1"/>
  <c r="EZ246" i="12"/>
  <c r="S245" i="5" s="1"/>
  <c r="Y190" i="5"/>
  <c r="Y206" i="5"/>
  <c r="EZ184" i="15"/>
  <c r="T183" i="5" s="1"/>
  <c r="Y213" i="5"/>
  <c r="Z193" i="5"/>
  <c r="Y245" i="5"/>
  <c r="Y224" i="5"/>
  <c r="Z225" i="5"/>
  <c r="EZ187" i="12"/>
  <c r="S186" i="5" s="1"/>
  <c r="EZ214" i="12"/>
  <c r="S213" i="5" s="1"/>
  <c r="EZ225" i="12"/>
  <c r="S224" i="5" s="1"/>
  <c r="EZ235" i="12"/>
  <c r="S234" i="5" s="1"/>
  <c r="EZ244" i="12"/>
  <c r="S243" i="5" s="1"/>
  <c r="EZ239" i="12"/>
  <c r="S238" i="5" s="1"/>
  <c r="EZ243" i="12"/>
  <c r="S242" i="5" s="1"/>
  <c r="EZ223" i="12"/>
  <c r="S222" i="5" s="1"/>
  <c r="EZ204" i="12"/>
  <c r="S203" i="5" s="1"/>
  <c r="EZ213" i="12"/>
  <c r="S212" i="5" s="1"/>
  <c r="EZ219" i="12"/>
  <c r="S218" i="5" s="1"/>
  <c r="EZ226" i="12"/>
  <c r="S225" i="5" s="1"/>
  <c r="EZ227" i="12"/>
  <c r="S226" i="5" s="1"/>
  <c r="EZ236" i="12"/>
  <c r="S235" i="5" s="1"/>
  <c r="EZ237" i="12"/>
  <c r="S236" i="5" s="1"/>
  <c r="EZ247" i="12"/>
  <c r="S246" i="5" s="1"/>
  <c r="EZ210" i="12"/>
  <c r="S209" i="5" s="1"/>
  <c r="EZ190" i="12"/>
  <c r="S189" i="5" s="1"/>
  <c r="EZ193" i="12"/>
  <c r="S192" i="5" s="1"/>
  <c r="EZ199" i="12"/>
  <c r="S198" i="5" s="1"/>
  <c r="EZ197" i="12"/>
  <c r="S196" i="5" s="1"/>
  <c r="EZ216" i="12"/>
  <c r="S215" i="5" s="1"/>
  <c r="EZ189" i="12"/>
  <c r="S188" i="5" s="1"/>
  <c r="EZ200" i="12"/>
  <c r="S199" i="5" s="1"/>
  <c r="EZ215" i="12"/>
  <c r="S214" i="5" s="1"/>
  <c r="EZ241" i="12"/>
  <c r="S240" i="5" s="1"/>
  <c r="EZ205" i="12"/>
  <c r="S204" i="5" s="1"/>
  <c r="EZ220" i="12"/>
  <c r="S219" i="5" s="1"/>
  <c r="EZ198" i="12"/>
  <c r="S197" i="5" s="1"/>
  <c r="EZ203" i="12"/>
  <c r="S202" i="5" s="1"/>
  <c r="EZ209" i="12"/>
  <c r="S208" i="5" s="1"/>
  <c r="EZ212" i="12"/>
  <c r="S211" i="5" s="1"/>
  <c r="EZ218" i="12"/>
  <c r="S217" i="5" s="1"/>
  <c r="EZ222" i="12"/>
  <c r="S221" i="5" s="1"/>
  <c r="EZ232" i="12"/>
  <c r="S231" i="5" s="1"/>
  <c r="EZ229" i="12"/>
  <c r="S228" i="5" s="1"/>
  <c r="EZ242" i="12"/>
  <c r="S241" i="5" s="1"/>
  <c r="EZ195" i="12"/>
  <c r="S194" i="5" s="1"/>
  <c r="EZ196" i="12"/>
  <c r="S195" i="5" s="1"/>
  <c r="EZ202" i="12"/>
  <c r="S201" i="5" s="1"/>
  <c r="EZ200" i="8"/>
  <c r="R199" i="5" s="1"/>
  <c r="EZ195" i="8"/>
  <c r="R194" i="5" s="1"/>
  <c r="U196" i="5"/>
  <c r="V196" i="5"/>
  <c r="U211" i="5"/>
  <c r="V211" i="5"/>
  <c r="V213" i="5"/>
  <c r="U213" i="5"/>
  <c r="EZ232" i="8"/>
  <c r="R231" i="5" s="1"/>
  <c r="V239" i="5"/>
  <c r="U239" i="5"/>
  <c r="U186" i="5"/>
  <c r="V207" i="5"/>
  <c r="U207" i="5"/>
  <c r="EZ190" i="8"/>
  <c r="R189" i="5" s="1"/>
  <c r="U187" i="5"/>
  <c r="V187" i="5"/>
  <c r="U205" i="5"/>
  <c r="V205" i="5"/>
  <c r="U214" i="5"/>
  <c r="V214" i="5"/>
  <c r="EZ217" i="8"/>
  <c r="R216" i="5" s="1"/>
  <c r="EZ227" i="8"/>
  <c r="R226" i="5" s="1"/>
  <c r="U231" i="5"/>
  <c r="V231" i="5"/>
  <c r="U243" i="5"/>
  <c r="V243" i="5"/>
  <c r="U217" i="5"/>
  <c r="U240" i="5"/>
  <c r="U209" i="5"/>
  <c r="I233" i="4"/>
  <c r="L233" i="4" s="1"/>
  <c r="O194" i="4"/>
  <c r="R194" i="4" s="1"/>
  <c r="I229" i="4"/>
  <c r="L229" i="4" s="1"/>
  <c r="O229" i="4" s="1"/>
  <c r="R229" i="4" s="1"/>
  <c r="U203" i="5"/>
  <c r="V203" i="5"/>
  <c r="EZ204" i="8"/>
  <c r="R203" i="5" s="1"/>
  <c r="EZ230" i="8"/>
  <c r="R229" i="5" s="1"/>
  <c r="U222" i="5"/>
  <c r="V222" i="5"/>
  <c r="U230" i="5"/>
  <c r="V230" i="5"/>
  <c r="U232" i="5"/>
  <c r="U193" i="5"/>
  <c r="U192" i="5"/>
  <c r="U210" i="5"/>
  <c r="I222" i="4"/>
  <c r="L222" i="4" s="1"/>
  <c r="I218" i="4"/>
  <c r="L218" i="4" s="1"/>
  <c r="O218" i="4" s="1"/>
  <c r="R218" i="4" s="1"/>
  <c r="I210" i="4"/>
  <c r="L210" i="4" s="1"/>
  <c r="O210" i="4" s="1"/>
  <c r="R210" i="4" s="1"/>
  <c r="EZ191" i="8"/>
  <c r="R190" i="5" s="1"/>
  <c r="U204" i="5"/>
  <c r="V204" i="5"/>
  <c r="EZ213" i="8"/>
  <c r="R212" i="5" s="1"/>
  <c r="EZ219" i="8"/>
  <c r="R218" i="5" s="1"/>
  <c r="EZ226" i="8"/>
  <c r="R225" i="5" s="1"/>
  <c r="U236" i="5"/>
  <c r="V236" i="5"/>
  <c r="U242" i="5"/>
  <c r="U241" i="5"/>
  <c r="I214" i="4"/>
  <c r="L214" i="4" s="1"/>
  <c r="U198" i="5"/>
  <c r="V198" i="5"/>
  <c r="V227" i="5"/>
  <c r="U227" i="5"/>
  <c r="U244" i="5"/>
  <c r="V244" i="5"/>
  <c r="I212" i="4"/>
  <c r="L212" i="4" s="1"/>
  <c r="O212" i="4" s="1"/>
  <c r="R212" i="4" s="1"/>
  <c r="O246" i="4"/>
  <c r="EZ188" i="8"/>
  <c r="R187" i="5" s="1"/>
  <c r="EZ221" i="8"/>
  <c r="R220" i="5" s="1"/>
  <c r="U212" i="5"/>
  <c r="V212" i="5"/>
  <c r="U215" i="5"/>
  <c r="V215" i="5"/>
  <c r="EZ215" i="8"/>
  <c r="R214" i="5" s="1"/>
  <c r="U201" i="5"/>
  <c r="EZ220" i="8"/>
  <c r="R219" i="5" s="1"/>
  <c r="U245" i="5"/>
  <c r="V245" i="5"/>
  <c r="V246" i="5"/>
  <c r="U246" i="5"/>
  <c r="O190" i="4"/>
  <c r="R190" i="4" s="1"/>
  <c r="I208" i="4"/>
  <c r="L208" i="4" s="1"/>
  <c r="O208" i="4" s="1"/>
  <c r="R208" i="4" s="1"/>
  <c r="U188" i="5"/>
  <c r="V188" i="5"/>
  <c r="EZ222" i="8"/>
  <c r="R221" i="5" s="1"/>
  <c r="EZ224" i="8"/>
  <c r="R223" i="5" s="1"/>
  <c r="EZ231" i="8"/>
  <c r="R230" i="5" s="1"/>
  <c r="U238" i="5"/>
  <c r="V238" i="5"/>
  <c r="U224" i="5"/>
  <c r="U200" i="5"/>
  <c r="G211" i="15"/>
  <c r="P211" i="15"/>
  <c r="AU211" i="15"/>
  <c r="BX211" i="15"/>
  <c r="CZ211" i="15"/>
  <c r="ED211" i="15"/>
  <c r="X211" i="15"/>
  <c r="AZ211" i="15"/>
  <c r="CE211" i="15"/>
  <c r="DI211" i="15"/>
  <c r="EJ211" i="15"/>
  <c r="AE211" i="15"/>
  <c r="BO211" i="15"/>
  <c r="DC211" i="15"/>
  <c r="ET211" i="15"/>
  <c r="AH211" i="15"/>
  <c r="BS211" i="15"/>
  <c r="DK211" i="15"/>
  <c r="EV211" i="15"/>
  <c r="AN211" i="15"/>
  <c r="CA211" i="15"/>
  <c r="DP211" i="15"/>
  <c r="FB211" i="15"/>
  <c r="FC211" i="15" s="1"/>
  <c r="Z210" i="5" s="1"/>
  <c r="J211" i="15"/>
  <c r="AW211" i="15"/>
  <c r="CK211" i="15"/>
  <c r="DV211" i="15"/>
  <c r="L211" i="15"/>
  <c r="BF211" i="15"/>
  <c r="CQ211" i="15"/>
  <c r="EA211" i="15"/>
  <c r="F211" i="15"/>
  <c r="CX211" i="15"/>
  <c r="V211" i="15"/>
  <c r="DR211" i="15"/>
  <c r="AB211" i="15"/>
  <c r="EH211" i="15"/>
  <c r="AP211" i="15"/>
  <c r="EN211" i="15"/>
  <c r="BH211" i="15"/>
  <c r="BM211" i="15"/>
  <c r="CH211" i="15"/>
  <c r="CS211" i="15"/>
  <c r="X195" i="15"/>
  <c r="CR195" i="15"/>
  <c r="ER195" i="15"/>
  <c r="BK195" i="15"/>
  <c r="DT195" i="15"/>
  <c r="AI195" i="15"/>
  <c r="CM195" i="15"/>
  <c r="EX195" i="15"/>
  <c r="BP195" i="15"/>
  <c r="EG195" i="15"/>
  <c r="BU195" i="15"/>
  <c r="I195" i="15"/>
  <c r="ES195" i="15"/>
  <c r="CG195" i="15"/>
  <c r="DG211" i="15"/>
  <c r="CR211" i="15"/>
  <c r="W211" i="15"/>
  <c r="CY211" i="15"/>
  <c r="AD211" i="15"/>
  <c r="CV211" i="15"/>
  <c r="AA211" i="15"/>
  <c r="DD211" i="15"/>
  <c r="AI211" i="15"/>
  <c r="DM211" i="15"/>
  <c r="BA211" i="15"/>
  <c r="DL211" i="15"/>
  <c r="O211" i="15"/>
  <c r="Y212" i="5"/>
  <c r="Z212" i="5"/>
  <c r="Z222" i="5"/>
  <c r="FB227" i="15"/>
  <c r="FC227" i="15" s="1"/>
  <c r="Z226" i="5" s="1"/>
  <c r="CN227" i="15"/>
  <c r="AB227" i="15"/>
  <c r="AP227" i="15"/>
  <c r="EZ229" i="15"/>
  <c r="T228" i="5" s="1"/>
  <c r="AN243" i="15"/>
  <c r="DU243" i="15"/>
  <c r="AD243" i="15"/>
  <c r="DL243" i="15"/>
  <c r="BW243" i="15"/>
  <c r="BX243" i="15"/>
  <c r="EZ240" i="15"/>
  <c r="T239" i="5" s="1"/>
  <c r="DO243" i="15"/>
  <c r="BC243" i="15"/>
  <c r="EP243" i="15"/>
  <c r="CD243" i="15"/>
  <c r="R243" i="15"/>
  <c r="BZ243" i="15"/>
  <c r="BQ243" i="15"/>
  <c r="Y200" i="5"/>
  <c r="Y197" i="5"/>
  <c r="Y196" i="5"/>
  <c r="Z196" i="5"/>
  <c r="Y210" i="5"/>
  <c r="Y226" i="5"/>
  <c r="T230" i="4"/>
  <c r="V230" i="4"/>
  <c r="N230" i="5" s="1"/>
  <c r="W230" i="4"/>
  <c r="EZ185" i="15"/>
  <c r="T184" i="5" s="1"/>
  <c r="Y192" i="5"/>
  <c r="Y239" i="5"/>
  <c r="Z239" i="5"/>
  <c r="AX195" i="15"/>
  <c r="CT195" i="15"/>
  <c r="P195" i="15"/>
  <c r="BO195" i="15"/>
  <c r="AD195" i="15"/>
  <c r="CP195" i="15"/>
  <c r="EF195" i="15"/>
  <c r="AJ195" i="15"/>
  <c r="CU195" i="15"/>
  <c r="EL195" i="15"/>
  <c r="AP195" i="15"/>
  <c r="DD195" i="15"/>
  <c r="EQ195" i="15"/>
  <c r="BJ195" i="15"/>
  <c r="DK195" i="15"/>
  <c r="EU195" i="15"/>
  <c r="BN195" i="15"/>
  <c r="DO195" i="15"/>
  <c r="EV195" i="15"/>
  <c r="D195" i="15"/>
  <c r="AB195" i="15"/>
  <c r="BT195" i="15"/>
  <c r="CJ195" i="15"/>
  <c r="DP195" i="15"/>
  <c r="BZ195" i="15"/>
  <c r="DV195" i="15"/>
  <c r="DZ195" i="15"/>
  <c r="V94" i="4"/>
  <c r="N94" i="5" s="1"/>
  <c r="BD195" i="15"/>
  <c r="CH195" i="15"/>
  <c r="EH195" i="15"/>
  <c r="AY195" i="15"/>
  <c r="DJ195" i="15"/>
  <c r="V195" i="15"/>
  <c r="CB195" i="15"/>
  <c r="EM195" i="15"/>
  <c r="BF195" i="15"/>
  <c r="DY195" i="15"/>
  <c r="BM195" i="15"/>
  <c r="BC195" i="15"/>
  <c r="EK195" i="15"/>
  <c r="BY195" i="15"/>
  <c r="M195" i="15"/>
  <c r="DY211" i="15"/>
  <c r="CI211" i="15"/>
  <c r="N211" i="15"/>
  <c r="CP211" i="15"/>
  <c r="T211" i="15"/>
  <c r="CM211" i="15"/>
  <c r="R211" i="15"/>
  <c r="CU211" i="15"/>
  <c r="Z211" i="15"/>
  <c r="DE211" i="15"/>
  <c r="AS211" i="15"/>
  <c r="EE211" i="15"/>
  <c r="AG211" i="15"/>
  <c r="ER227" i="15"/>
  <c r="CF227" i="15"/>
  <c r="T227" i="15"/>
  <c r="AH227" i="15"/>
  <c r="AY243" i="15"/>
  <c r="EF243" i="15"/>
  <c r="EZ246" i="15"/>
  <c r="T245" i="5" s="1"/>
  <c r="EZ242" i="15"/>
  <c r="T241" i="5" s="1"/>
  <c r="AO243" i="15"/>
  <c r="DV243" i="15"/>
  <c r="CG243" i="15"/>
  <c r="CH243" i="15"/>
  <c r="DG243" i="15"/>
  <c r="AU243" i="15"/>
  <c r="EH243" i="15"/>
  <c r="BV243" i="15"/>
  <c r="J243" i="15"/>
  <c r="CK243" i="15"/>
  <c r="CB243" i="15"/>
  <c r="Z232" i="5"/>
  <c r="Z201" i="5"/>
  <c r="Y188" i="5"/>
  <c r="Z188" i="5"/>
  <c r="Z187" i="5"/>
  <c r="Y229" i="5"/>
  <c r="W162" i="4"/>
  <c r="T162" i="4"/>
  <c r="W238" i="4"/>
  <c r="T238" i="4"/>
  <c r="V238" i="4"/>
  <c r="N238" i="5" s="1"/>
  <c r="W226" i="4"/>
  <c r="T226" i="4"/>
  <c r="V226" i="4"/>
  <c r="N226" i="5" s="1"/>
  <c r="BI199" i="15"/>
  <c r="CT199" i="15"/>
  <c r="ER199" i="15"/>
  <c r="G199" i="15"/>
  <c r="BJ199" i="15"/>
  <c r="DK199" i="15"/>
  <c r="ET199" i="15"/>
  <c r="AC199" i="15"/>
  <c r="BS199" i="15"/>
  <c r="DN199" i="15"/>
  <c r="AD199" i="15"/>
  <c r="EZ199" i="15" s="1"/>
  <c r="T198" i="5" s="1"/>
  <c r="CF199" i="15"/>
  <c r="DU199" i="15"/>
  <c r="L199" i="15"/>
  <c r="DL199" i="15"/>
  <c r="AH199" i="15"/>
  <c r="DV199" i="15"/>
  <c r="AP199" i="15"/>
  <c r="EJ199" i="15"/>
  <c r="BN199" i="15"/>
  <c r="CH199" i="15"/>
  <c r="BB199" i="15"/>
  <c r="CO199" i="15"/>
  <c r="CP199" i="15"/>
  <c r="EQ199" i="15"/>
  <c r="F215" i="15"/>
  <c r="D215" i="15"/>
  <c r="O215" i="15"/>
  <c r="AC215" i="15"/>
  <c r="AM215" i="15"/>
  <c r="AY215" i="15"/>
  <c r="BI215" i="15"/>
  <c r="N215" i="15"/>
  <c r="AD215" i="15"/>
  <c r="AQ215" i="15"/>
  <c r="BB215" i="15"/>
  <c r="BO215" i="15"/>
  <c r="BY215" i="15"/>
  <c r="CI215" i="15"/>
  <c r="CU215" i="15"/>
  <c r="DE215" i="15"/>
  <c r="DO215" i="15"/>
  <c r="EA215" i="15"/>
  <c r="EK215" i="15"/>
  <c r="EU215" i="15"/>
  <c r="S215" i="15"/>
  <c r="AE215" i="15"/>
  <c r="AR215" i="15"/>
  <c r="BC215" i="15"/>
  <c r="BP215" i="15"/>
  <c r="BZ215" i="15"/>
  <c r="CJ215" i="15"/>
  <c r="CV215" i="15"/>
  <c r="DF215" i="15"/>
  <c r="DP215" i="15"/>
  <c r="EB215" i="15"/>
  <c r="EL215" i="15"/>
  <c r="EV215" i="15"/>
  <c r="E215" i="15"/>
  <c r="T215" i="15"/>
  <c r="AF215" i="15"/>
  <c r="AS215" i="15"/>
  <c r="BD215" i="15"/>
  <c r="BQ215" i="15"/>
  <c r="CA215" i="15"/>
  <c r="CM215" i="15"/>
  <c r="CW215" i="15"/>
  <c r="DG215" i="15"/>
  <c r="DS215" i="15"/>
  <c r="EC215" i="15"/>
  <c r="EM215" i="15"/>
  <c r="FB215" i="15"/>
  <c r="FC215" i="15" s="1"/>
  <c r="Z214" i="5" s="1"/>
  <c r="H215" i="15"/>
  <c r="V215" i="15"/>
  <c r="AJ215" i="15"/>
  <c r="AU215" i="15"/>
  <c r="BH215" i="15"/>
  <c r="BS215" i="15"/>
  <c r="CE215" i="15"/>
  <c r="CO215" i="15"/>
  <c r="CY215" i="15"/>
  <c r="DK215" i="15"/>
  <c r="DU215" i="15"/>
  <c r="EE215" i="15"/>
  <c r="EQ215" i="15"/>
  <c r="K215" i="15"/>
  <c r="W215" i="15"/>
  <c r="AK215" i="15"/>
  <c r="AV215" i="15"/>
  <c r="BJ215" i="15"/>
  <c r="BT215" i="15"/>
  <c r="CF215" i="15"/>
  <c r="CP215" i="15"/>
  <c r="CZ215" i="15"/>
  <c r="DL215" i="15"/>
  <c r="DV215" i="15"/>
  <c r="EF215" i="15"/>
  <c r="ER215" i="15"/>
  <c r="AI215" i="15"/>
  <c r="BL215" i="15"/>
  <c r="CQ215" i="15"/>
  <c r="DT215" i="15"/>
  <c r="ET215" i="15"/>
  <c r="AL215" i="15"/>
  <c r="BR215" i="15"/>
  <c r="CR215" i="15"/>
  <c r="DW215" i="15"/>
  <c r="G215" i="15"/>
  <c r="AN215" i="15"/>
  <c r="BW215" i="15"/>
  <c r="CX215" i="15"/>
  <c r="DX215" i="15"/>
  <c r="L215" i="15"/>
  <c r="AT215" i="15"/>
  <c r="BX215" i="15"/>
  <c r="DC215" i="15"/>
  <c r="ED215" i="15"/>
  <c r="M215" i="15"/>
  <c r="AZ215" i="15"/>
  <c r="CB215" i="15"/>
  <c r="DD215" i="15"/>
  <c r="EI215" i="15"/>
  <c r="U215" i="15"/>
  <c r="BA215" i="15"/>
  <c r="CG215" i="15"/>
  <c r="DH215" i="15"/>
  <c r="EJ215" i="15"/>
  <c r="X215" i="15"/>
  <c r="EN215" i="15"/>
  <c r="AA215" i="15"/>
  <c r="ES215" i="15"/>
  <c r="BG215" i="15"/>
  <c r="BK215" i="15"/>
  <c r="CH215" i="15"/>
  <c r="CN215" i="15"/>
  <c r="DM215" i="15"/>
  <c r="DN215" i="15"/>
  <c r="J231" i="15"/>
  <c r="I231" i="15"/>
  <c r="W231" i="15"/>
  <c r="AK231" i="15"/>
  <c r="AY231" i="15"/>
  <c r="BN231" i="15"/>
  <c r="CC231" i="15"/>
  <c r="CO231" i="15"/>
  <c r="DD231" i="15"/>
  <c r="DS231" i="15"/>
  <c r="EG231" i="15"/>
  <c r="EU231" i="15"/>
  <c r="K231" i="15"/>
  <c r="Z231" i="15"/>
  <c r="AM231" i="15"/>
  <c r="BA231" i="15"/>
  <c r="BP231" i="15"/>
  <c r="CD231" i="15"/>
  <c r="CS231" i="15"/>
  <c r="DG231" i="15"/>
  <c r="DT231" i="15"/>
  <c r="EI231" i="15"/>
  <c r="EX231" i="15"/>
  <c r="O231" i="15"/>
  <c r="AB231" i="15"/>
  <c r="AQ231" i="15"/>
  <c r="BF231" i="15"/>
  <c r="BS231" i="15"/>
  <c r="CG231" i="15"/>
  <c r="CV231" i="15"/>
  <c r="DJ231" i="15"/>
  <c r="DY231" i="15"/>
  <c r="EM231" i="15"/>
  <c r="Q231" i="15"/>
  <c r="AC231" i="15"/>
  <c r="AR231" i="15"/>
  <c r="BG231" i="15"/>
  <c r="BU231" i="15"/>
  <c r="CI231" i="15"/>
  <c r="CW231" i="15"/>
  <c r="DK231" i="15"/>
  <c r="DZ231" i="15"/>
  <c r="EO231" i="15"/>
  <c r="D231" i="15"/>
  <c r="R231" i="15"/>
  <c r="AG231" i="15"/>
  <c r="AU231" i="15"/>
  <c r="BH231" i="15"/>
  <c r="BW231" i="15"/>
  <c r="CL231" i="15"/>
  <c r="CY231" i="15"/>
  <c r="DM231" i="15"/>
  <c r="EB231" i="15"/>
  <c r="EP231" i="15"/>
  <c r="AA231" i="15"/>
  <c r="BM231" i="15"/>
  <c r="DA231" i="15"/>
  <c r="EJ231" i="15"/>
  <c r="AH231" i="15"/>
  <c r="BQ231" i="15"/>
  <c r="DC231" i="15"/>
  <c r="EQ231" i="15"/>
  <c r="AJ231" i="15"/>
  <c r="BX231" i="15"/>
  <c r="DI231" i="15"/>
  <c r="ES231" i="15"/>
  <c r="G231" i="15"/>
  <c r="AW231" i="15"/>
  <c r="CE231" i="15"/>
  <c r="DR231" i="15"/>
  <c r="L231" i="15"/>
  <c r="AX231" i="15"/>
  <c r="CM231" i="15"/>
  <c r="DU231" i="15"/>
  <c r="CN231" i="15"/>
  <c r="E231" i="15"/>
  <c r="CT231" i="15"/>
  <c r="BI231" i="15"/>
  <c r="S231" i="15"/>
  <c r="DO231" i="15"/>
  <c r="CA231" i="15"/>
  <c r="U231" i="15"/>
  <c r="EZ231" i="15" s="1"/>
  <c r="T230" i="5" s="1"/>
  <c r="EC231" i="15"/>
  <c r="AO231" i="15"/>
  <c r="EE231" i="15"/>
  <c r="BC231" i="15"/>
  <c r="FB231" i="15"/>
  <c r="FC231" i="15" s="1"/>
  <c r="Z230" i="5" s="1"/>
  <c r="E247" i="15"/>
  <c r="R247" i="15"/>
  <c r="AO247" i="15"/>
  <c r="BH247" i="15"/>
  <c r="CD247" i="15"/>
  <c r="DA247" i="15"/>
  <c r="DT247" i="15"/>
  <c r="EP247" i="15"/>
  <c r="Y247" i="15"/>
  <c r="AR247" i="15"/>
  <c r="BN247" i="15"/>
  <c r="CK247" i="15"/>
  <c r="DD247" i="15"/>
  <c r="DZ247" i="15"/>
  <c r="EW247" i="15"/>
  <c r="J247" i="15"/>
  <c r="AG247" i="15"/>
  <c r="AH247" i="15"/>
  <c r="BM247" i="15"/>
  <c r="CN247" i="15"/>
  <c r="DQ247" i="15"/>
  <c r="ER247" i="15"/>
  <c r="Z247" i="15"/>
  <c r="DJ247" i="15"/>
  <c r="AB247" i="15"/>
  <c r="DL247" i="15"/>
  <c r="D247" i="15"/>
  <c r="AJ247" i="15"/>
  <c r="BP247" i="15"/>
  <c r="CS247" i="15"/>
  <c r="DR247" i="15"/>
  <c r="EX247" i="15"/>
  <c r="EJ247" i="15"/>
  <c r="I247" i="15"/>
  <c r="AP247" i="15"/>
  <c r="BU247" i="15"/>
  <c r="CT247" i="15"/>
  <c r="DY247" i="15"/>
  <c r="FB247" i="15"/>
  <c r="FC247" i="15" s="1"/>
  <c r="BE247" i="15"/>
  <c r="CF247" i="15"/>
  <c r="BF247" i="15"/>
  <c r="EO247" i="15"/>
  <c r="L247" i="15"/>
  <c r="AW247" i="15"/>
  <c r="BV247" i="15"/>
  <c r="CV247" i="15"/>
  <c r="EB247" i="15"/>
  <c r="Q247" i="15"/>
  <c r="AX247" i="15"/>
  <c r="BX247" i="15"/>
  <c r="DB247" i="15"/>
  <c r="EG247" i="15"/>
  <c r="CL247" i="15"/>
  <c r="T247" i="15"/>
  <c r="AZ247" i="15"/>
  <c r="CC247" i="15"/>
  <c r="DI247" i="15"/>
  <c r="EH247" i="15"/>
  <c r="EZ233" i="15"/>
  <c r="T232" i="5" s="1"/>
  <c r="T214" i="4"/>
  <c r="V214" i="4"/>
  <c r="N214" i="5" s="1"/>
  <c r="W214" i="4"/>
  <c r="Z206" i="5"/>
  <c r="T202" i="4"/>
  <c r="V202" i="4"/>
  <c r="N202" i="5" s="1"/>
  <c r="W202" i="4"/>
  <c r="Z190" i="5"/>
  <c r="CI195" i="15"/>
  <c r="BW195" i="15"/>
  <c r="DW195" i="15"/>
  <c r="AL195" i="15"/>
  <c r="CY195" i="15"/>
  <c r="J195" i="15"/>
  <c r="BR195" i="15"/>
  <c r="EB195" i="15"/>
  <c r="AR195" i="15"/>
  <c r="DQ195" i="15"/>
  <c r="BE195" i="15"/>
  <c r="AU195" i="15"/>
  <c r="EC195" i="15"/>
  <c r="BQ195" i="15"/>
  <c r="E195" i="15"/>
  <c r="EQ211" i="15"/>
  <c r="EU211" i="15"/>
  <c r="BZ211" i="15"/>
  <c r="D211" i="15"/>
  <c r="CF211" i="15"/>
  <c r="K211" i="15"/>
  <c r="CD211" i="15"/>
  <c r="I211" i="15"/>
  <c r="CL211" i="15"/>
  <c r="Q211" i="15"/>
  <c r="CW211" i="15"/>
  <c r="AK211" i="15"/>
  <c r="EW211" i="15"/>
  <c r="EZ214" i="15"/>
  <c r="T213" i="5" s="1"/>
  <c r="AY211" i="15"/>
  <c r="Y220" i="5"/>
  <c r="Z220" i="5"/>
  <c r="EJ227" i="15"/>
  <c r="BX227" i="15"/>
  <c r="L227" i="15"/>
  <c r="Z227" i="15"/>
  <c r="BI243" i="15"/>
  <c r="EQ243" i="15"/>
  <c r="AZ243" i="15"/>
  <c r="EG243" i="15"/>
  <c r="K243" i="15"/>
  <c r="CR243" i="15"/>
  <c r="L243" i="15"/>
  <c r="CS243" i="15"/>
  <c r="CY243" i="15"/>
  <c r="AM243" i="15"/>
  <c r="DZ243" i="15"/>
  <c r="BN243" i="15"/>
  <c r="N243" i="15"/>
  <c r="CV243" i="15"/>
  <c r="E243" i="15"/>
  <c r="Z235" i="5"/>
  <c r="T234" i="4"/>
  <c r="V234" i="4"/>
  <c r="N234" i="5" s="1"/>
  <c r="W234" i="4"/>
  <c r="T194" i="4"/>
  <c r="W194" i="4"/>
  <c r="V194" i="4"/>
  <c r="N194" i="5" s="1"/>
  <c r="Y198" i="5"/>
  <c r="Y214" i="5"/>
  <c r="EZ208" i="15"/>
  <c r="T207" i="5" s="1"/>
  <c r="T190" i="4"/>
  <c r="W190" i="4"/>
  <c r="V190" i="4"/>
  <c r="N190" i="5" s="1"/>
  <c r="D243" i="15"/>
  <c r="Q243" i="15"/>
  <c r="BH243" i="15"/>
  <c r="CX243" i="15"/>
  <c r="ED243" i="15"/>
  <c r="X243" i="15"/>
  <c r="BO243" i="15"/>
  <c r="DE243" i="15"/>
  <c r="EK243" i="15"/>
  <c r="AB243" i="15"/>
  <c r="BR243" i="15"/>
  <c r="DI243" i="15"/>
  <c r="EN243" i="15"/>
  <c r="AS243" i="15"/>
  <c r="CJ243" i="15"/>
  <c r="DT243" i="15"/>
  <c r="FB243" i="15"/>
  <c r="FC243" i="15" s="1"/>
  <c r="Z242" i="5" s="1"/>
  <c r="CC243" i="15"/>
  <c r="EV243" i="15"/>
  <c r="EC243" i="15"/>
  <c r="BY243" i="15"/>
  <c r="F243" i="15"/>
  <c r="CN243" i="15"/>
  <c r="M243" i="15"/>
  <c r="CU243" i="15"/>
  <c r="BD243" i="15"/>
  <c r="EO243" i="15"/>
  <c r="AI243" i="15"/>
  <c r="DP243" i="15"/>
  <c r="AL243" i="15"/>
  <c r="DS243" i="15"/>
  <c r="AW243" i="15"/>
  <c r="EA243" i="15"/>
  <c r="T86" i="4"/>
  <c r="T94" i="4"/>
  <c r="K195" i="15"/>
  <c r="R195" i="15"/>
  <c r="ET195" i="15"/>
  <c r="BL195" i="15"/>
  <c r="DL195" i="15"/>
  <c r="Z195" i="15"/>
  <c r="CN195" i="15"/>
  <c r="EN195" i="15"/>
  <c r="BG195" i="15"/>
  <c r="DR195" i="15"/>
  <c r="AF195" i="15"/>
  <c r="DI195" i="15"/>
  <c r="AW195" i="15"/>
  <c r="AM195" i="15"/>
  <c r="DU195" i="15"/>
  <c r="BI195" i="15"/>
  <c r="S211" i="15"/>
  <c r="EL211" i="15"/>
  <c r="BP211" i="15"/>
  <c r="ER211" i="15"/>
  <c r="BW211" i="15"/>
  <c r="EP211" i="15"/>
  <c r="BU211" i="15"/>
  <c r="EX211" i="15"/>
  <c r="CC211" i="15"/>
  <c r="H211" i="15"/>
  <c r="CO211" i="15"/>
  <c r="AC211" i="15"/>
  <c r="EZ216" i="15"/>
  <c r="T215" i="5" s="1"/>
  <c r="Y211" i="15"/>
  <c r="BR211" i="15"/>
  <c r="EB227" i="15"/>
  <c r="BP227" i="15"/>
  <c r="D227" i="15"/>
  <c r="R227" i="15"/>
  <c r="BT243" i="15"/>
  <c r="BJ243" i="15"/>
  <c r="ER243" i="15"/>
  <c r="EZ244" i="15"/>
  <c r="T243" i="5" s="1"/>
  <c r="U243" i="15"/>
  <c r="DC243" i="15"/>
  <c r="V243" i="15"/>
  <c r="DD243" i="15"/>
  <c r="Y231" i="5"/>
  <c r="Z231" i="5"/>
  <c r="CQ243" i="15"/>
  <c r="AE243" i="15"/>
  <c r="DR243" i="15"/>
  <c r="BF243" i="15"/>
  <c r="Y243" i="15"/>
  <c r="DF243" i="15"/>
  <c r="P243" i="15"/>
  <c r="CW243" i="15"/>
  <c r="Z208" i="5"/>
  <c r="T210" i="4"/>
  <c r="V210" i="4"/>
  <c r="N210" i="5" s="1"/>
  <c r="W210" i="4"/>
  <c r="E187" i="15"/>
  <c r="U187" i="15"/>
  <c r="AH187" i="15"/>
  <c r="AW187" i="15"/>
  <c r="BM187" i="15"/>
  <c r="BZ187" i="15"/>
  <c r="CP187" i="15"/>
  <c r="DD187" i="15"/>
  <c r="DQ187" i="15"/>
  <c r="EC187" i="15"/>
  <c r="EP187" i="15"/>
  <c r="G187" i="15"/>
  <c r="V187" i="15"/>
  <c r="AL187" i="15"/>
  <c r="AX187" i="15"/>
  <c r="BN187" i="15"/>
  <c r="CB187" i="15"/>
  <c r="CQ187" i="15"/>
  <c r="DG187" i="15"/>
  <c r="DR187" i="15"/>
  <c r="EE187" i="15"/>
  <c r="ER187" i="15"/>
  <c r="J187" i="15"/>
  <c r="W187" i="15"/>
  <c r="AM187" i="15"/>
  <c r="BA187" i="15"/>
  <c r="BP187" i="15"/>
  <c r="CF187" i="15"/>
  <c r="CR187" i="15"/>
  <c r="DH187" i="15"/>
  <c r="DT187" i="15"/>
  <c r="EG187" i="15"/>
  <c r="ES187" i="15"/>
  <c r="L187" i="15"/>
  <c r="Y187" i="15"/>
  <c r="AN187" i="15"/>
  <c r="BD187" i="15"/>
  <c r="BQ187" i="15"/>
  <c r="CG187" i="15"/>
  <c r="CT187" i="15"/>
  <c r="DI187" i="15"/>
  <c r="DV187" i="15"/>
  <c r="EH187" i="15"/>
  <c r="ET187" i="15"/>
  <c r="M187" i="15"/>
  <c r="AC187" i="15"/>
  <c r="AO187" i="15"/>
  <c r="BE187" i="15"/>
  <c r="BS187" i="15"/>
  <c r="CH187" i="15"/>
  <c r="CX187" i="15"/>
  <c r="DJ187" i="15"/>
  <c r="DX187" i="15"/>
  <c r="EJ187" i="15"/>
  <c r="EU187" i="15"/>
  <c r="N187" i="15"/>
  <c r="AD187" i="15"/>
  <c r="AR187" i="15"/>
  <c r="BF187" i="15"/>
  <c r="BV187" i="15"/>
  <c r="CI187" i="15"/>
  <c r="CY187" i="15"/>
  <c r="DM187" i="15"/>
  <c r="DY187" i="15"/>
  <c r="EK187" i="15"/>
  <c r="EW187" i="15"/>
  <c r="D187" i="15"/>
  <c r="BJ187" i="15"/>
  <c r="DP187" i="15"/>
  <c r="P187" i="15"/>
  <c r="BX187" i="15"/>
  <c r="DZ187" i="15"/>
  <c r="T187" i="15"/>
  <c r="BY187" i="15"/>
  <c r="EB187" i="15"/>
  <c r="AE187" i="15"/>
  <c r="CK187" i="15"/>
  <c r="EL187" i="15"/>
  <c r="AF187" i="15"/>
  <c r="CO187" i="15"/>
  <c r="EN187" i="15"/>
  <c r="AU187" i="15"/>
  <c r="CZ187" i="15"/>
  <c r="FB187" i="15"/>
  <c r="FC187" i="15" s="1"/>
  <c r="Z186" i="5" s="1"/>
  <c r="DO187" i="15"/>
  <c r="AV187" i="15"/>
  <c r="BH187" i="15"/>
  <c r="DA187" i="15"/>
  <c r="H203" i="15"/>
  <c r="U203" i="15"/>
  <c r="AM203" i="15"/>
  <c r="AY203" i="15"/>
  <c r="BL203" i="15"/>
  <c r="BY203" i="15"/>
  <c r="CK203" i="15"/>
  <c r="CW203" i="15"/>
  <c r="DI203" i="15"/>
  <c r="E203" i="15"/>
  <c r="Z203" i="15"/>
  <c r="AN203" i="15"/>
  <c r="BA203" i="15"/>
  <c r="BN203" i="15"/>
  <c r="CA203" i="15"/>
  <c r="CL203" i="15"/>
  <c r="CY203" i="15"/>
  <c r="DJ203" i="15"/>
  <c r="DW203" i="15"/>
  <c r="EH203" i="15"/>
  <c r="EV203" i="15"/>
  <c r="I203" i="15"/>
  <c r="EZ203" i="15" s="1"/>
  <c r="T202" i="5" s="1"/>
  <c r="AC203" i="15"/>
  <c r="AP203" i="15"/>
  <c r="BE203" i="15"/>
  <c r="BQ203" i="15"/>
  <c r="CC203" i="15"/>
  <c r="CO203" i="15"/>
  <c r="DA203" i="15"/>
  <c r="DM203" i="15"/>
  <c r="DZ203" i="15"/>
  <c r="EM203" i="15"/>
  <c r="EX203" i="15"/>
  <c r="P203" i="15"/>
  <c r="AE203" i="15"/>
  <c r="AS203" i="15"/>
  <c r="BF203" i="15"/>
  <c r="BS203" i="15"/>
  <c r="CD203" i="15"/>
  <c r="CQ203" i="15"/>
  <c r="DB203" i="15"/>
  <c r="DP203" i="15"/>
  <c r="EA203" i="15"/>
  <c r="EN203" i="15"/>
  <c r="Q203" i="15"/>
  <c r="AV203" i="15"/>
  <c r="BT203" i="15"/>
  <c r="CR203" i="15"/>
  <c r="DQ203" i="15"/>
  <c r="EG203" i="15"/>
  <c r="R203" i="15"/>
  <c r="AW203" i="15"/>
  <c r="BU203" i="15"/>
  <c r="CT203" i="15"/>
  <c r="DR203" i="15"/>
  <c r="EK203" i="15"/>
  <c r="S203" i="15"/>
  <c r="AX203" i="15"/>
  <c r="BV203" i="15"/>
  <c r="CU203" i="15"/>
  <c r="DS203" i="15"/>
  <c r="EO203" i="15"/>
  <c r="AF203" i="15"/>
  <c r="BG203" i="15"/>
  <c r="CE203" i="15"/>
  <c r="DE203" i="15"/>
  <c r="DX203" i="15"/>
  <c r="EQ203" i="15"/>
  <c r="AH203" i="15"/>
  <c r="BI203" i="15"/>
  <c r="CG203" i="15"/>
  <c r="DG203" i="15"/>
  <c r="EC203" i="15"/>
  <c r="ES203" i="15"/>
  <c r="AK203" i="15"/>
  <c r="CZ203" i="15"/>
  <c r="AO203" i="15"/>
  <c r="DH203" i="15"/>
  <c r="BD203" i="15"/>
  <c r="DK203" i="15"/>
  <c r="BO203" i="15"/>
  <c r="EE203" i="15"/>
  <c r="CB203" i="15"/>
  <c r="EF203" i="15"/>
  <c r="CM203" i="15"/>
  <c r="DU203" i="15"/>
  <c r="EP203" i="15"/>
  <c r="EW203" i="15"/>
  <c r="G203" i="15"/>
  <c r="AA203" i="15"/>
  <c r="BK203" i="15"/>
  <c r="CJ203" i="15"/>
  <c r="X219" i="15"/>
  <c r="AX219" i="15"/>
  <c r="BW219" i="15"/>
  <c r="CW219" i="15"/>
  <c r="DW219" i="15"/>
  <c r="EV219" i="15"/>
  <c r="AA219" i="15"/>
  <c r="BA219" i="15"/>
  <c r="CA219" i="15"/>
  <c r="CZ219" i="15"/>
  <c r="DZ219" i="15"/>
  <c r="O219" i="15"/>
  <c r="AU219" i="15"/>
  <c r="CG219" i="15"/>
  <c r="DM219" i="15"/>
  <c r="ES219" i="15"/>
  <c r="R219" i="15"/>
  <c r="BD219" i="15"/>
  <c r="CJ219" i="15"/>
  <c r="DP219" i="15"/>
  <c r="AE219" i="15"/>
  <c r="BK219" i="15"/>
  <c r="CQ219" i="15"/>
  <c r="EC219" i="15"/>
  <c r="AH219" i="15"/>
  <c r="BN219" i="15"/>
  <c r="CT219" i="15"/>
  <c r="EF219" i="15"/>
  <c r="E219" i="15"/>
  <c r="AK219" i="15"/>
  <c r="BQ219" i="15"/>
  <c r="DC219" i="15"/>
  <c r="EI219" i="15"/>
  <c r="U219" i="15"/>
  <c r="DJ219" i="15"/>
  <c r="AN219" i="15"/>
  <c r="DS219" i="15"/>
  <c r="AQ219" i="15"/>
  <c r="EM219" i="15"/>
  <c r="BG219" i="15"/>
  <c r="EP219" i="15"/>
  <c r="BT219" i="15"/>
  <c r="CD219" i="15"/>
  <c r="K219" i="15"/>
  <c r="H219" i="15"/>
  <c r="CM219" i="15"/>
  <c r="DG219" i="15"/>
  <c r="I235" i="15"/>
  <c r="K235" i="15"/>
  <c r="V235" i="15"/>
  <c r="AJ235" i="15"/>
  <c r="AT235" i="15"/>
  <c r="BE235" i="15"/>
  <c r="BP235" i="15"/>
  <c r="BZ235" i="15"/>
  <c r="CK235" i="15"/>
  <c r="CV235" i="15"/>
  <c r="DF235" i="15"/>
  <c r="DQ235" i="15"/>
  <c r="EB235" i="15"/>
  <c r="EL235" i="15"/>
  <c r="EW235" i="15"/>
  <c r="M235" i="15"/>
  <c r="AA235" i="15"/>
  <c r="AL235" i="15"/>
  <c r="AW235" i="15"/>
  <c r="BH235" i="15"/>
  <c r="BR235" i="15"/>
  <c r="CC235" i="15"/>
  <c r="CN235" i="15"/>
  <c r="CX235" i="15"/>
  <c r="DI235" i="15"/>
  <c r="DT235" i="15"/>
  <c r="ED235" i="15"/>
  <c r="EO235" i="15"/>
  <c r="N235" i="15"/>
  <c r="AB235" i="15"/>
  <c r="AN235" i="15"/>
  <c r="AY235" i="15"/>
  <c r="BI235" i="15"/>
  <c r="BT235" i="15"/>
  <c r="CE235" i="15"/>
  <c r="D235" i="15"/>
  <c r="P235" i="15"/>
  <c r="AC235" i="15"/>
  <c r="AO235" i="15"/>
  <c r="AZ235" i="15"/>
  <c r="X235" i="15"/>
  <c r="AV235" i="15"/>
  <c r="BO235" i="15"/>
  <c r="CG235" i="15"/>
  <c r="CU235" i="15"/>
  <c r="DK235" i="15"/>
  <c r="DX235" i="15"/>
  <c r="EK235" i="15"/>
  <c r="E235" i="15"/>
  <c r="AD235" i="15"/>
  <c r="BA235" i="15"/>
  <c r="BQ235" i="15"/>
  <c r="CH235" i="15"/>
  <c r="CW235" i="15"/>
  <c r="DL235" i="15"/>
  <c r="DY235" i="15"/>
  <c r="EN235" i="15"/>
  <c r="F235" i="15"/>
  <c r="AF235" i="15"/>
  <c r="BB235" i="15"/>
  <c r="BU235" i="15"/>
  <c r="CJ235" i="15"/>
  <c r="CZ235" i="15"/>
  <c r="DM235" i="15"/>
  <c r="EA235" i="15"/>
  <c r="EQ235" i="15"/>
  <c r="L235" i="15"/>
  <c r="AK235" i="15"/>
  <c r="BG235" i="15"/>
  <c r="BX235" i="15"/>
  <c r="CO235" i="15"/>
  <c r="DC235" i="15"/>
  <c r="DP235" i="15"/>
  <c r="EF235" i="15"/>
  <c r="ES235" i="15"/>
  <c r="S235" i="15"/>
  <c r="AQ235" i="15"/>
  <c r="BJ235" i="15"/>
  <c r="BY235" i="15"/>
  <c r="CP235" i="15"/>
  <c r="DD235" i="15"/>
  <c r="DS235" i="15"/>
  <c r="EG235" i="15"/>
  <c r="ET235" i="15"/>
  <c r="AS235" i="15"/>
  <c r="CR235" i="15"/>
  <c r="EC235" i="15"/>
  <c r="DU235" i="15"/>
  <c r="DV235" i="15"/>
  <c r="BD235" i="15"/>
  <c r="CS235" i="15"/>
  <c r="EI235" i="15"/>
  <c r="CF235" i="15"/>
  <c r="BL235" i="15"/>
  <c r="DA235" i="15"/>
  <c r="EJ235" i="15"/>
  <c r="AR235" i="15"/>
  <c r="H235" i="15"/>
  <c r="BM235" i="15"/>
  <c r="DE235" i="15"/>
  <c r="ER235" i="15"/>
  <c r="T235" i="15"/>
  <c r="BW235" i="15"/>
  <c r="DH235" i="15"/>
  <c r="EV235" i="15"/>
  <c r="AI235" i="15"/>
  <c r="CM235" i="15"/>
  <c r="U235" i="15"/>
  <c r="CB235" i="15"/>
  <c r="DN235" i="15"/>
  <c r="FB235" i="15"/>
  <c r="FC235" i="15" s="1"/>
  <c r="Z234" i="5" s="1"/>
  <c r="V86" i="4"/>
  <c r="N86" i="5" s="1"/>
  <c r="EZ205" i="15"/>
  <c r="T204" i="5" s="1"/>
  <c r="Y223" i="5"/>
  <c r="Z223" i="5"/>
  <c r="AQ195" i="15"/>
  <c r="BB195" i="15"/>
  <c r="EI195" i="15"/>
  <c r="AZ195" i="15"/>
  <c r="DB195" i="15"/>
  <c r="L195" i="15"/>
  <c r="CD195" i="15"/>
  <c r="ED195" i="15"/>
  <c r="AT195" i="15"/>
  <c r="DG195" i="15"/>
  <c r="S195" i="15"/>
  <c r="DA195" i="15"/>
  <c r="AO195" i="15"/>
  <c r="AE195" i="15"/>
  <c r="DM195" i="15"/>
  <c r="BA195" i="15"/>
  <c r="EZ210" i="15"/>
  <c r="T209" i="5" s="1"/>
  <c r="AL211" i="15"/>
  <c r="EB211" i="15"/>
  <c r="BG211" i="15"/>
  <c r="EI211" i="15"/>
  <c r="BN211" i="15"/>
  <c r="EG211" i="15"/>
  <c r="BL211" i="15"/>
  <c r="EO211" i="15"/>
  <c r="BT211" i="15"/>
  <c r="ES211" i="15"/>
  <c r="CG211" i="15"/>
  <c r="U211" i="15"/>
  <c r="AQ211" i="15"/>
  <c r="CJ211" i="15"/>
  <c r="DT227" i="15"/>
  <c r="BH227" i="15"/>
  <c r="BV227" i="15"/>
  <c r="EZ234" i="15"/>
  <c r="T233" i="5" s="1"/>
  <c r="CE243" i="15"/>
  <c r="BU243" i="15"/>
  <c r="AF243" i="15"/>
  <c r="DM243" i="15"/>
  <c r="AG243" i="15"/>
  <c r="DN243" i="15"/>
  <c r="EU243" i="15"/>
  <c r="CI243" i="15"/>
  <c r="W243" i="15"/>
  <c r="DJ243" i="15"/>
  <c r="AX243" i="15"/>
  <c r="AJ243" i="15"/>
  <c r="DQ243" i="15"/>
  <c r="AA243" i="15"/>
  <c r="DH243" i="15"/>
  <c r="Y221" i="5"/>
  <c r="Y237" i="5"/>
  <c r="W246" i="4"/>
  <c r="V246" i="4"/>
  <c r="N246" i="5" s="1"/>
  <c r="T246" i="4"/>
  <c r="Y202" i="5"/>
  <c r="Y218" i="5"/>
  <c r="Z219" i="5"/>
  <c r="T222" i="4"/>
  <c r="V222" i="4"/>
  <c r="N222" i="5" s="1"/>
  <c r="H227" i="15"/>
  <c r="S227" i="15"/>
  <c r="AD227" i="15"/>
  <c r="AN227" i="15"/>
  <c r="AY227" i="15"/>
  <c r="BJ227" i="15"/>
  <c r="BT227" i="15"/>
  <c r="CD227" i="15"/>
  <c r="CM227" i="15"/>
  <c r="CW227" i="15"/>
  <c r="DF227" i="15"/>
  <c r="DO227" i="15"/>
  <c r="DX227" i="15"/>
  <c r="EG227" i="15"/>
  <c r="EP227" i="15"/>
  <c r="I227" i="15"/>
  <c r="U227" i="15"/>
  <c r="AE227" i="15"/>
  <c r="AO227" i="15"/>
  <c r="BA227" i="15"/>
  <c r="BK227" i="15"/>
  <c r="BU227" i="15"/>
  <c r="CE227" i="15"/>
  <c r="CO227" i="15"/>
  <c r="CX227" i="15"/>
  <c r="DG227" i="15"/>
  <c r="DP227" i="15"/>
  <c r="DY227" i="15"/>
  <c r="EH227" i="15"/>
  <c r="EQ227" i="15"/>
  <c r="M227" i="15"/>
  <c r="W227" i="15"/>
  <c r="AG227" i="15"/>
  <c r="AS227" i="15"/>
  <c r="BC227" i="15"/>
  <c r="BM227" i="15"/>
  <c r="BY227" i="15"/>
  <c r="CH227" i="15"/>
  <c r="CQ227" i="15"/>
  <c r="CZ227" i="15"/>
  <c r="DI227" i="15"/>
  <c r="DR227" i="15"/>
  <c r="EA227" i="15"/>
  <c r="EK227" i="15"/>
  <c r="ET227" i="15"/>
  <c r="N227" i="15"/>
  <c r="X227" i="15"/>
  <c r="AI227" i="15"/>
  <c r="AT227" i="15"/>
  <c r="BD227" i="15"/>
  <c r="BO227" i="15"/>
  <c r="BZ227" i="15"/>
  <c r="CI227" i="15"/>
  <c r="CR227" i="15"/>
  <c r="DA227" i="15"/>
  <c r="DJ227" i="15"/>
  <c r="DS227" i="15"/>
  <c r="EC227" i="15"/>
  <c r="EL227" i="15"/>
  <c r="EU227" i="15"/>
  <c r="E227" i="15"/>
  <c r="O227" i="15"/>
  <c r="Y227" i="15"/>
  <c r="AK227" i="15"/>
  <c r="AU227" i="15"/>
  <c r="BE227" i="15"/>
  <c r="BQ227" i="15"/>
  <c r="CA227" i="15"/>
  <c r="CJ227" i="15"/>
  <c r="CS227" i="15"/>
  <c r="DB227" i="15"/>
  <c r="DK227" i="15"/>
  <c r="DU227" i="15"/>
  <c r="ED227" i="15"/>
  <c r="EM227" i="15"/>
  <c r="EV227" i="15"/>
  <c r="Q227" i="15"/>
  <c r="AV227" i="15"/>
  <c r="BW227" i="15"/>
  <c r="CU227" i="15"/>
  <c r="DV227" i="15"/>
  <c r="ES227" i="15"/>
  <c r="V227" i="15"/>
  <c r="AW227" i="15"/>
  <c r="CB227" i="15"/>
  <c r="CY227" i="15"/>
  <c r="DW227" i="15"/>
  <c r="EW227" i="15"/>
  <c r="AA227" i="15"/>
  <c r="BB227" i="15"/>
  <c r="CC227" i="15"/>
  <c r="DC227" i="15"/>
  <c r="DZ227" i="15"/>
  <c r="EX227" i="15"/>
  <c r="F227" i="15"/>
  <c r="AF227" i="15"/>
  <c r="BI227" i="15"/>
  <c r="CK227" i="15"/>
  <c r="DH227" i="15"/>
  <c r="EF227" i="15"/>
  <c r="G227" i="15"/>
  <c r="AL227" i="15"/>
  <c r="BL227" i="15"/>
  <c r="CL227" i="15"/>
  <c r="DM227" i="15"/>
  <c r="EI227" i="15"/>
  <c r="AC227" i="15"/>
  <c r="CT227" i="15"/>
  <c r="AM227" i="15"/>
  <c r="DE227" i="15"/>
  <c r="K227" i="15"/>
  <c r="EO227" i="15"/>
  <c r="AQ227" i="15"/>
  <c r="DN227" i="15"/>
  <c r="CP227" i="15"/>
  <c r="BG227" i="15"/>
  <c r="DQ227" i="15"/>
  <c r="BR227" i="15"/>
  <c r="EE227" i="15"/>
  <c r="CG227" i="15"/>
  <c r="P227" i="15"/>
  <c r="BS227" i="15"/>
  <c r="EN227" i="15"/>
  <c r="EZ188" i="15"/>
  <c r="T187" i="5" s="1"/>
  <c r="Y191" i="5"/>
  <c r="Z191" i="5"/>
  <c r="BX195" i="15"/>
  <c r="CE195" i="15"/>
  <c r="DX195" i="15"/>
  <c r="AN195" i="15"/>
  <c r="CQ195" i="15"/>
  <c r="FB195" i="15"/>
  <c r="FC195" i="15" s="1"/>
  <c r="Z194" i="5" s="1"/>
  <c r="BS195" i="15"/>
  <c r="DS195" i="15"/>
  <c r="AH195" i="15"/>
  <c r="CV195" i="15"/>
  <c r="F195" i="15"/>
  <c r="CS195" i="15"/>
  <c r="AG195" i="15"/>
  <c r="W195" i="15"/>
  <c r="DE195" i="15"/>
  <c r="AS195" i="15"/>
  <c r="EZ198" i="15"/>
  <c r="T197" i="5" s="1"/>
  <c r="BD211" i="15"/>
  <c r="DS211" i="15"/>
  <c r="AX211" i="15"/>
  <c r="DZ211" i="15"/>
  <c r="BE211" i="15"/>
  <c r="DX211" i="15"/>
  <c r="BC211" i="15"/>
  <c r="EF211" i="15"/>
  <c r="BK211" i="15"/>
  <c r="EK211" i="15"/>
  <c r="BY211" i="15"/>
  <c r="M211" i="15"/>
  <c r="BJ211" i="15"/>
  <c r="DB211" i="15"/>
  <c r="DL227" i="15"/>
  <c r="AZ227" i="15"/>
  <c r="BN227" i="15"/>
  <c r="EZ226" i="15"/>
  <c r="T225" i="5" s="1"/>
  <c r="Y228" i="5"/>
  <c r="Z228" i="5"/>
  <c r="EZ237" i="15"/>
  <c r="T236" i="5" s="1"/>
  <c r="EZ238" i="15"/>
  <c r="T237" i="5" s="1"/>
  <c r="H243" i="15"/>
  <c r="CO243" i="15"/>
  <c r="EZ245" i="15"/>
  <c r="T244" i="5" s="1"/>
  <c r="CF243" i="15"/>
  <c r="AQ243" i="15"/>
  <c r="DX243" i="15"/>
  <c r="AR243" i="15"/>
  <c r="DY243" i="15"/>
  <c r="EM243" i="15"/>
  <c r="CA243" i="15"/>
  <c r="O243" i="15"/>
  <c r="DB243" i="15"/>
  <c r="AP243" i="15"/>
  <c r="AT243" i="15"/>
  <c r="EB243" i="15"/>
  <c r="AK243" i="15"/>
  <c r="Z227" i="5"/>
  <c r="Z209" i="5"/>
  <c r="Y207" i="5"/>
  <c r="Z207" i="5"/>
  <c r="T218" i="4"/>
  <c r="V218" i="4"/>
  <c r="N218" i="5" s="1"/>
  <c r="T206" i="4"/>
  <c r="W206" i="4"/>
  <c r="V206" i="4"/>
  <c r="N206" i="5" s="1"/>
  <c r="T186" i="4"/>
  <c r="W186" i="4"/>
  <c r="V186" i="4"/>
  <c r="N186" i="5" s="1"/>
  <c r="T198" i="4"/>
  <c r="U198" i="4" s="1"/>
  <c r="X198" i="4" s="1"/>
  <c r="V198" i="4"/>
  <c r="N198" i="5" s="1"/>
  <c r="W198" i="4"/>
  <c r="AW191" i="15"/>
  <c r="EB191" i="15"/>
  <c r="BJ191" i="15"/>
  <c r="BX191" i="15"/>
  <c r="BH191" i="15"/>
  <c r="BZ191" i="15"/>
  <c r="DC191" i="15"/>
  <c r="DM191" i="15"/>
  <c r="DS191" i="15"/>
  <c r="E191" i="15"/>
  <c r="O191" i="15"/>
  <c r="U191" i="15"/>
  <c r="ED191" i="15"/>
  <c r="W207" i="15"/>
  <c r="AS207" i="15"/>
  <c r="BT207" i="15"/>
  <c r="CQ207" i="15"/>
  <c r="DI207" i="15"/>
  <c r="EE207" i="15"/>
  <c r="EW207" i="15"/>
  <c r="Y207" i="15"/>
  <c r="BA207" i="15"/>
  <c r="BV207" i="15"/>
  <c r="CR207" i="15"/>
  <c r="DN207" i="15"/>
  <c r="EF207" i="15"/>
  <c r="EX207" i="15"/>
  <c r="E207" i="15"/>
  <c r="Z207" i="15"/>
  <c r="BB207" i="15"/>
  <c r="BZ207" i="15"/>
  <c r="CT207" i="15"/>
  <c r="DP207" i="15"/>
  <c r="EH207" i="15"/>
  <c r="P207" i="15"/>
  <c r="AL207" i="15"/>
  <c r="BJ207" i="15"/>
  <c r="CK207" i="15"/>
  <c r="DD207" i="15"/>
  <c r="DV207" i="15"/>
  <c r="ER207" i="15"/>
  <c r="Q207" i="15"/>
  <c r="BK207" i="15"/>
  <c r="DE207" i="15"/>
  <c r="ET207" i="15"/>
  <c r="T207" i="15"/>
  <c r="BS207" i="15"/>
  <c r="DG207" i="15"/>
  <c r="EU207" i="15"/>
  <c r="AH207" i="15"/>
  <c r="CB207" i="15"/>
  <c r="DR207" i="15"/>
  <c r="AO207" i="15"/>
  <c r="CL207" i="15"/>
  <c r="DW207" i="15"/>
  <c r="AR207" i="15"/>
  <c r="CO207" i="15"/>
  <c r="EC207" i="15"/>
  <c r="CZ207" i="15"/>
  <c r="DA207" i="15"/>
  <c r="G207" i="15"/>
  <c r="DT207" i="15"/>
  <c r="H207" i="15"/>
  <c r="EK207" i="15"/>
  <c r="AJ207" i="15"/>
  <c r="EL207" i="15"/>
  <c r="BD207" i="15"/>
  <c r="BH207" i="15"/>
  <c r="CC207" i="15"/>
  <c r="I239" i="15"/>
  <c r="E239" i="15"/>
  <c r="S239" i="15"/>
  <c r="AD239" i="15"/>
  <c r="AR239" i="15"/>
  <c r="BD239" i="15"/>
  <c r="BQ239" i="15"/>
  <c r="CE239" i="15"/>
  <c r="CP239" i="15"/>
  <c r="DD239" i="15"/>
  <c r="DP239" i="15"/>
  <c r="EC239" i="15"/>
  <c r="EQ239" i="15"/>
  <c r="H239" i="15"/>
  <c r="U239" i="15"/>
  <c r="AI239" i="15"/>
  <c r="AT239" i="15"/>
  <c r="BH239" i="15"/>
  <c r="BT239" i="15"/>
  <c r="CG239" i="15"/>
  <c r="CU239" i="15"/>
  <c r="DF239" i="15"/>
  <c r="DT239" i="15"/>
  <c r="EF239" i="15"/>
  <c r="ES239" i="15"/>
  <c r="K239" i="15"/>
  <c r="AA239" i="15"/>
  <c r="AQ239" i="15"/>
  <c r="BI239" i="15"/>
  <c r="BY239" i="15"/>
  <c r="CO239" i="15"/>
  <c r="DH239" i="15"/>
  <c r="DX239" i="15"/>
  <c r="EN239" i="15"/>
  <c r="L239" i="15"/>
  <c r="AB239" i="15"/>
  <c r="AS239" i="15"/>
  <c r="BJ239" i="15"/>
  <c r="BZ239" i="15"/>
  <c r="CR239" i="15"/>
  <c r="DK239" i="15"/>
  <c r="EA239" i="15"/>
  <c r="ER239" i="15"/>
  <c r="M239" i="15"/>
  <c r="AC239" i="15"/>
  <c r="AV239" i="15"/>
  <c r="BL239" i="15"/>
  <c r="CB239" i="15"/>
  <c r="CV239" i="15"/>
  <c r="DL239" i="15"/>
  <c r="EB239" i="15"/>
  <c r="ET239" i="15"/>
  <c r="T239" i="15"/>
  <c r="AK239" i="15"/>
  <c r="BA239" i="15"/>
  <c r="BR239" i="15"/>
  <c r="CJ239" i="15"/>
  <c r="CZ239" i="15"/>
  <c r="DS239" i="15"/>
  <c r="EJ239" i="15"/>
  <c r="D239" i="15"/>
  <c r="AL239" i="15"/>
  <c r="BW239" i="15"/>
  <c r="DC239" i="15"/>
  <c r="EK239" i="15"/>
  <c r="AJ239" i="15"/>
  <c r="CX239" i="15"/>
  <c r="F239" i="15"/>
  <c r="AN239" i="15"/>
  <c r="BX239" i="15"/>
  <c r="DE239" i="15"/>
  <c r="EL239" i="15"/>
  <c r="AF239" i="15"/>
  <c r="BO239" i="15"/>
  <c r="EI239" i="15"/>
  <c r="N239" i="15"/>
  <c r="AY239" i="15"/>
  <c r="CF239" i="15"/>
  <c r="DM239" i="15"/>
  <c r="EV239" i="15"/>
  <c r="CW239" i="15"/>
  <c r="BP239" i="15"/>
  <c r="P239" i="15"/>
  <c r="AZ239" i="15"/>
  <c r="CH239" i="15"/>
  <c r="DN239" i="15"/>
  <c r="FB239" i="15"/>
  <c r="FC239" i="15" s="1"/>
  <c r="V239" i="15"/>
  <c r="BB239" i="15"/>
  <c r="CM239" i="15"/>
  <c r="DU239" i="15"/>
  <c r="ED239" i="15"/>
  <c r="X239" i="15"/>
  <c r="BG239" i="15"/>
  <c r="CN239" i="15"/>
  <c r="DV239" i="15"/>
  <c r="EZ212" i="15"/>
  <c r="T211" i="5" s="1"/>
  <c r="EZ193" i="15"/>
  <c r="T192" i="5" s="1"/>
  <c r="EZ196" i="15"/>
  <c r="T195" i="5" s="1"/>
  <c r="EZ206" i="15"/>
  <c r="T205" i="5" s="1"/>
  <c r="EZ201" i="15"/>
  <c r="T200" i="5" s="1"/>
  <c r="EZ218" i="15"/>
  <c r="T217" i="5" s="1"/>
  <c r="EZ220" i="15"/>
  <c r="T219" i="5" s="1"/>
  <c r="EZ224" i="15"/>
  <c r="T223" i="5" s="1"/>
  <c r="EZ222" i="15"/>
  <c r="T221" i="5" s="1"/>
  <c r="EZ186" i="15"/>
  <c r="T185" i="5" s="1"/>
  <c r="EZ197" i="15"/>
  <c r="T196" i="5" s="1"/>
  <c r="EZ213" i="15"/>
  <c r="T212" i="5" s="1"/>
  <c r="EZ236" i="15"/>
  <c r="T235" i="5" s="1"/>
  <c r="EZ189" i="15"/>
  <c r="T188" i="5" s="1"/>
  <c r="EZ192" i="15"/>
  <c r="T191" i="5" s="1"/>
  <c r="EZ223" i="15"/>
  <c r="T222" i="5" s="1"/>
  <c r="EZ202" i="15"/>
  <c r="T201" i="5" s="1"/>
  <c r="EZ204" i="15"/>
  <c r="T203" i="5" s="1"/>
  <c r="EZ217" i="15"/>
  <c r="T216" i="5" s="1"/>
  <c r="EZ221" i="15"/>
  <c r="T220" i="5" s="1"/>
  <c r="EZ230" i="15"/>
  <c r="T229" i="5" s="1"/>
  <c r="EZ190" i="15"/>
  <c r="T189" i="5" s="1"/>
  <c r="EZ209" i="15"/>
  <c r="T208" i="5" s="1"/>
  <c r="EZ228" i="15"/>
  <c r="T227" i="5" s="1"/>
  <c r="EZ241" i="15"/>
  <c r="T240" i="5" s="1"/>
  <c r="EZ194" i="15"/>
  <c r="T193" i="5" s="1"/>
  <c r="EZ200" i="15"/>
  <c r="T199" i="5" s="1"/>
  <c r="EZ225" i="15"/>
  <c r="T224" i="5" s="1"/>
  <c r="EZ232" i="15"/>
  <c r="T231" i="5" s="1"/>
  <c r="EZ218" i="8"/>
  <c r="R217" i="5" s="1"/>
  <c r="EZ234" i="8"/>
  <c r="R233" i="5" s="1"/>
  <c r="EZ238" i="8"/>
  <c r="R237" i="5" s="1"/>
  <c r="EZ243" i="8"/>
  <c r="R242" i="5" s="1"/>
  <c r="EZ228" i="8"/>
  <c r="R227" i="5" s="1"/>
  <c r="EZ187" i="8"/>
  <c r="R186" i="5" s="1"/>
  <c r="EZ199" i="8"/>
  <c r="R198" i="5" s="1"/>
  <c r="EZ198" i="8"/>
  <c r="R197" i="5" s="1"/>
  <c r="EZ206" i="8"/>
  <c r="R205" i="5" s="1"/>
  <c r="EZ214" i="8"/>
  <c r="R213" i="5" s="1"/>
  <c r="EZ237" i="8"/>
  <c r="R236" i="5" s="1"/>
  <c r="EZ212" i="8"/>
  <c r="R211" i="5" s="1"/>
  <c r="EZ196" i="8"/>
  <c r="R195" i="5" s="1"/>
  <c r="EZ236" i="8"/>
  <c r="R235" i="5" s="1"/>
  <c r="EZ225" i="8"/>
  <c r="R224" i="5" s="1"/>
  <c r="EZ229" i="8"/>
  <c r="R228" i="5" s="1"/>
  <c r="EZ233" i="8"/>
  <c r="R232" i="5" s="1"/>
  <c r="EZ242" i="8"/>
  <c r="R241" i="5" s="1"/>
  <c r="EZ185" i="8"/>
  <c r="R184" i="5" s="1"/>
  <c r="EZ197" i="8"/>
  <c r="R196" i="5" s="1"/>
  <c r="EZ193" i="8"/>
  <c r="R192" i="5" s="1"/>
  <c r="EZ205" i="8"/>
  <c r="R204" i="5" s="1"/>
  <c r="EZ223" i="8"/>
  <c r="R222" i="5" s="1"/>
  <c r="EZ245" i="8"/>
  <c r="R244" i="5" s="1"/>
  <c r="EZ247" i="8"/>
  <c r="R246" i="5" s="1"/>
  <c r="EZ189" i="8"/>
  <c r="R188" i="5" s="1"/>
  <c r="EZ192" i="8"/>
  <c r="R191" i="5" s="1"/>
  <c r="EZ194" i="8"/>
  <c r="R193" i="5" s="1"/>
  <c r="EZ203" i="8"/>
  <c r="R202" i="5" s="1"/>
  <c r="EZ207" i="8"/>
  <c r="R206" i="5" s="1"/>
  <c r="EZ211" i="8"/>
  <c r="R210" i="5" s="1"/>
  <c r="EZ235" i="8"/>
  <c r="R234" i="5" s="1"/>
  <c r="EZ239" i="8"/>
  <c r="R238" i="5" s="1"/>
  <c r="EZ201" i="8"/>
  <c r="R200" i="5" s="1"/>
  <c r="EZ210" i="8"/>
  <c r="R209" i="5" s="1"/>
  <c r="EZ209" i="8"/>
  <c r="R208" i="5" s="1"/>
  <c r="EZ216" i="8"/>
  <c r="R215" i="5" s="1"/>
  <c r="EZ244" i="8"/>
  <c r="R243" i="5" s="1"/>
  <c r="EZ186" i="8"/>
  <c r="R185" i="5" s="1"/>
  <c r="EZ240" i="8"/>
  <c r="R239" i="5" s="1"/>
  <c r="EZ246" i="8"/>
  <c r="R245" i="5" s="1"/>
  <c r="EZ241" i="8"/>
  <c r="R240" i="5" s="1"/>
  <c r="EZ202" i="8"/>
  <c r="R201" i="5" s="1"/>
  <c r="EZ208" i="8"/>
  <c r="R207" i="5" s="1"/>
  <c r="O243" i="4"/>
  <c r="R243" i="4" s="1"/>
  <c r="O245" i="4"/>
  <c r="R245" i="4" s="1"/>
  <c r="R246" i="4"/>
  <c r="O244" i="4"/>
  <c r="R244" i="4" s="1"/>
  <c r="O203" i="4"/>
  <c r="R203" i="4" s="1"/>
  <c r="O219" i="4"/>
  <c r="R219" i="4" s="1"/>
  <c r="O220" i="4"/>
  <c r="R220" i="4" s="1"/>
  <c r="O187" i="4"/>
  <c r="R187" i="4" s="1"/>
  <c r="O235" i="4"/>
  <c r="R235" i="4" s="1"/>
  <c r="O216" i="4"/>
  <c r="R216" i="4" s="1"/>
  <c r="O189" i="4"/>
  <c r="R189" i="4" s="1"/>
  <c r="O221" i="4"/>
  <c r="R221" i="4" s="1"/>
  <c r="O231" i="4"/>
  <c r="R231" i="4" s="1"/>
  <c r="O222" i="4"/>
  <c r="R222" i="4" s="1"/>
  <c r="O224" i="4"/>
  <c r="R224" i="4" s="1"/>
  <c r="O237" i="4"/>
  <c r="R237" i="4" s="1"/>
  <c r="O183" i="4"/>
  <c r="R183" i="4" s="1"/>
  <c r="O191" i="4"/>
  <c r="R191" i="4" s="1"/>
  <c r="O199" i="4"/>
  <c r="R199" i="4" s="1"/>
  <c r="O241" i="4"/>
  <c r="R241" i="4" s="1"/>
  <c r="O233" i="4"/>
  <c r="R233" i="4" s="1"/>
  <c r="O185" i="4"/>
  <c r="R185" i="4" s="1"/>
  <c r="O193" i="4"/>
  <c r="R193" i="4" s="1"/>
  <c r="O211" i="4"/>
  <c r="R211" i="4" s="1"/>
  <c r="O239" i="4"/>
  <c r="R239" i="4" s="1"/>
  <c r="O206" i="4"/>
  <c r="R206" i="4" s="1"/>
  <c r="O214" i="4"/>
  <c r="R214" i="4" s="1"/>
  <c r="O213" i="4"/>
  <c r="R213" i="4" s="1"/>
  <c r="U213" i="4" s="1"/>
  <c r="R236" i="4"/>
  <c r="O228" i="4"/>
  <c r="R228" i="4" s="1"/>
  <c r="O192" i="4"/>
  <c r="R192" i="4" s="1"/>
  <c r="O186" i="4"/>
  <c r="R186" i="4" s="1"/>
  <c r="O209" i="4"/>
  <c r="R209" i="4" s="1"/>
  <c r="O200" i="4"/>
  <c r="R200" i="4" s="1"/>
  <c r="O195" i="4"/>
  <c r="R195" i="4" s="1"/>
  <c r="R242" i="4"/>
  <c r="O184" i="4"/>
  <c r="R184" i="4" s="1"/>
  <c r="O204" i="4"/>
  <c r="R204" i="4" s="1"/>
  <c r="R197" i="4"/>
  <c r="R217" i="4"/>
  <c r="R207" i="4"/>
  <c r="O205" i="4"/>
  <c r="R205" i="4" s="1"/>
  <c r="R232" i="4"/>
  <c r="O240" i="4"/>
  <c r="R240" i="4" s="1"/>
  <c r="O234" i="4"/>
  <c r="R234" i="4" s="1"/>
  <c r="O188" i="4"/>
  <c r="R188" i="4" s="1"/>
  <c r="O196" i="4"/>
  <c r="R196" i="4" s="1"/>
  <c r="O223" i="4"/>
  <c r="R223" i="4" s="1"/>
  <c r="O225" i="4"/>
  <c r="R225" i="4" s="1"/>
  <c r="O201" i="4"/>
  <c r="R201" i="4" s="1"/>
  <c r="R215" i="4"/>
  <c r="O227" i="4"/>
  <c r="R227" i="4" s="1"/>
  <c r="O226" i="4"/>
  <c r="R226" i="4" s="1"/>
  <c r="O202" i="4"/>
  <c r="R202" i="4" s="1"/>
  <c r="O238" i="4"/>
  <c r="R238" i="4" s="1"/>
  <c r="O230" i="4"/>
  <c r="R230" i="4" s="1"/>
  <c r="K173" i="4"/>
  <c r="H173" i="4"/>
  <c r="J173" i="4"/>
  <c r="F173" i="5" s="1"/>
  <c r="K92" i="4"/>
  <c r="H92" i="4"/>
  <c r="J92" i="4"/>
  <c r="F92" i="5" s="1"/>
  <c r="P176" i="4"/>
  <c r="J176" i="5" s="1"/>
  <c r="Q176" i="4"/>
  <c r="N176" i="4"/>
  <c r="N7" i="4"/>
  <c r="P7" i="4"/>
  <c r="J7" i="5" s="1"/>
  <c r="Q7" i="4"/>
  <c r="K157" i="4"/>
  <c r="H157" i="4"/>
  <c r="J157" i="4"/>
  <c r="F157" i="5" s="1"/>
  <c r="K41" i="4"/>
  <c r="J41" i="4"/>
  <c r="F41" i="5" s="1"/>
  <c r="H41" i="4"/>
  <c r="N98" i="4"/>
  <c r="P98" i="4"/>
  <c r="J98" i="5" s="1"/>
  <c r="Q98" i="4"/>
  <c r="K140" i="4"/>
  <c r="H140" i="4"/>
  <c r="J140" i="4"/>
  <c r="F140" i="5" s="1"/>
  <c r="P8" i="4"/>
  <c r="J8" i="5" s="1"/>
  <c r="Q8" i="4"/>
  <c r="N8" i="4"/>
  <c r="P40" i="4"/>
  <c r="J40" i="5" s="1"/>
  <c r="Q40" i="4"/>
  <c r="N40" i="4"/>
  <c r="N72" i="4"/>
  <c r="P72" i="4"/>
  <c r="J72" i="5" s="1"/>
  <c r="Q72" i="4"/>
  <c r="N136" i="4"/>
  <c r="P136" i="4"/>
  <c r="J136" i="5" s="1"/>
  <c r="Q136" i="4"/>
  <c r="N144" i="4"/>
  <c r="P144" i="4"/>
  <c r="J144" i="5" s="1"/>
  <c r="Q144" i="4"/>
  <c r="P164" i="4"/>
  <c r="J164" i="5" s="1"/>
  <c r="Q164" i="4"/>
  <c r="N164" i="4"/>
  <c r="N173" i="4"/>
  <c r="Q173" i="4"/>
  <c r="P173" i="4"/>
  <c r="J173" i="5" s="1"/>
  <c r="P17" i="4"/>
  <c r="J17" i="5" s="1"/>
  <c r="N17" i="4"/>
  <c r="Q17" i="4"/>
  <c r="P49" i="4"/>
  <c r="J49" i="5" s="1"/>
  <c r="N49" i="4"/>
  <c r="Q49" i="4"/>
  <c r="K105" i="4"/>
  <c r="J105" i="4"/>
  <c r="F105" i="5" s="1"/>
  <c r="H105" i="4"/>
  <c r="Q73" i="4"/>
  <c r="P73" i="4"/>
  <c r="J73" i="5" s="1"/>
  <c r="N73" i="4"/>
  <c r="K118" i="4"/>
  <c r="H118" i="4"/>
  <c r="J118" i="4"/>
  <c r="F118" i="5" s="1"/>
  <c r="K24" i="4"/>
  <c r="H24" i="4"/>
  <c r="J24" i="4"/>
  <c r="F24" i="5" s="1"/>
  <c r="H175" i="4"/>
  <c r="K175" i="4"/>
  <c r="J175" i="4"/>
  <c r="F175" i="5" s="1"/>
  <c r="K96" i="4"/>
  <c r="H96" i="4"/>
  <c r="J96" i="4"/>
  <c r="F96" i="5" s="1"/>
  <c r="J115" i="4"/>
  <c r="F115" i="5" s="1"/>
  <c r="K115" i="4"/>
  <c r="H115" i="4"/>
  <c r="J99" i="4"/>
  <c r="F99" i="5" s="1"/>
  <c r="K99" i="4"/>
  <c r="H99" i="4"/>
  <c r="J83" i="4"/>
  <c r="F83" i="5" s="1"/>
  <c r="K83" i="4"/>
  <c r="H83" i="4"/>
  <c r="P31" i="4"/>
  <c r="J31" i="5" s="1"/>
  <c r="Q31" i="4"/>
  <c r="N31" i="4"/>
  <c r="N63" i="4"/>
  <c r="P63" i="4"/>
  <c r="J63" i="5" s="1"/>
  <c r="Q63" i="4"/>
  <c r="N119" i="4"/>
  <c r="P119" i="4"/>
  <c r="J119" i="5" s="1"/>
  <c r="Q119" i="4"/>
  <c r="N179" i="4"/>
  <c r="P179" i="4"/>
  <c r="J179" i="5" s="1"/>
  <c r="Q179" i="4"/>
  <c r="J119" i="4"/>
  <c r="F119" i="5" s="1"/>
  <c r="H119" i="4"/>
  <c r="K119" i="4"/>
  <c r="H130" i="4"/>
  <c r="K130" i="4"/>
  <c r="J130" i="4"/>
  <c r="F130" i="5" s="1"/>
  <c r="H114" i="4"/>
  <c r="K114" i="4"/>
  <c r="J114" i="4"/>
  <c r="F114" i="5" s="1"/>
  <c r="H98" i="4"/>
  <c r="K98" i="4"/>
  <c r="J98" i="4"/>
  <c r="F98" i="5" s="1"/>
  <c r="N149" i="4"/>
  <c r="P149" i="4"/>
  <c r="J149" i="5" s="1"/>
  <c r="Q149" i="4"/>
  <c r="N130" i="4"/>
  <c r="P130" i="4"/>
  <c r="J130" i="5" s="1"/>
  <c r="Q130" i="4"/>
  <c r="P32" i="4"/>
  <c r="J32" i="5" s="1"/>
  <c r="Q32" i="4"/>
  <c r="N32" i="4"/>
  <c r="K33" i="4"/>
  <c r="H33" i="4"/>
  <c r="J33" i="4"/>
  <c r="F33" i="5" s="1"/>
  <c r="N133" i="4"/>
  <c r="P133" i="4"/>
  <c r="J133" i="5" s="1"/>
  <c r="Q133" i="4"/>
  <c r="N20" i="4"/>
  <c r="P20" i="4"/>
  <c r="J20" i="5" s="1"/>
  <c r="Q20" i="4"/>
  <c r="K165" i="4"/>
  <c r="H165" i="4"/>
  <c r="J165" i="4"/>
  <c r="F165" i="5" s="1"/>
  <c r="K49" i="4"/>
  <c r="H49" i="4"/>
  <c r="J49" i="4"/>
  <c r="F49" i="5" s="1"/>
  <c r="N101" i="4"/>
  <c r="P101" i="4"/>
  <c r="J101" i="5" s="1"/>
  <c r="Q101" i="4"/>
  <c r="N146" i="4"/>
  <c r="P146" i="4"/>
  <c r="J146" i="5" s="1"/>
  <c r="Q146" i="4"/>
  <c r="N28" i="4"/>
  <c r="P28" i="4"/>
  <c r="J28" i="5" s="1"/>
  <c r="Q28" i="4"/>
  <c r="N60" i="4"/>
  <c r="P60" i="4"/>
  <c r="J60" i="5" s="1"/>
  <c r="Q60" i="4"/>
  <c r="N80" i="4"/>
  <c r="P80" i="4"/>
  <c r="J80" i="5" s="1"/>
  <c r="Q80" i="4"/>
  <c r="P152" i="4"/>
  <c r="J152" i="5" s="1"/>
  <c r="N152" i="4"/>
  <c r="Q152" i="4"/>
  <c r="J180" i="4"/>
  <c r="F180" i="5" s="1"/>
  <c r="K180" i="4"/>
  <c r="H180" i="4"/>
  <c r="J164" i="4"/>
  <c r="F164" i="5" s="1"/>
  <c r="K164" i="4"/>
  <c r="H164" i="4"/>
  <c r="K177" i="4"/>
  <c r="H177" i="4"/>
  <c r="J177" i="4"/>
  <c r="F177" i="5" s="1"/>
  <c r="J21" i="4"/>
  <c r="F21" i="5" s="1"/>
  <c r="K21" i="4"/>
  <c r="H21" i="4"/>
  <c r="P57" i="4"/>
  <c r="J57" i="5" s="1"/>
  <c r="N57" i="4"/>
  <c r="Q57" i="4"/>
  <c r="J111" i="4"/>
  <c r="F111" i="5" s="1"/>
  <c r="H111" i="4"/>
  <c r="K111" i="4"/>
  <c r="J55" i="4"/>
  <c r="F55" i="5" s="1"/>
  <c r="H55" i="4"/>
  <c r="K55" i="4"/>
  <c r="N83" i="4"/>
  <c r="P83" i="4"/>
  <c r="J83" i="5" s="1"/>
  <c r="Q83" i="4"/>
  <c r="Q121" i="4"/>
  <c r="N121" i="4"/>
  <c r="P121" i="4"/>
  <c r="J121" i="5" s="1"/>
  <c r="K109" i="4"/>
  <c r="H109" i="4"/>
  <c r="J109" i="4"/>
  <c r="F109" i="5" s="1"/>
  <c r="H179" i="4"/>
  <c r="J179" i="4"/>
  <c r="F179" i="5" s="1"/>
  <c r="K179" i="4"/>
  <c r="H163" i="4"/>
  <c r="J163" i="4"/>
  <c r="F163" i="5" s="1"/>
  <c r="K163" i="4"/>
  <c r="H147" i="4"/>
  <c r="J147" i="4"/>
  <c r="F147" i="5" s="1"/>
  <c r="K147" i="4"/>
  <c r="J131" i="4"/>
  <c r="F131" i="5" s="1"/>
  <c r="K131" i="4"/>
  <c r="H131" i="4"/>
  <c r="J35" i="4"/>
  <c r="F35" i="5" s="1"/>
  <c r="K35" i="4"/>
  <c r="H35" i="4"/>
  <c r="K19" i="4"/>
  <c r="J19" i="4"/>
  <c r="F19" i="5" s="1"/>
  <c r="H19" i="4"/>
  <c r="J3" i="4"/>
  <c r="F3" i="5" s="1"/>
  <c r="K3" i="4"/>
  <c r="N77" i="4"/>
  <c r="P77" i="4"/>
  <c r="J77" i="5" s="1"/>
  <c r="Q77" i="4"/>
  <c r="Q13" i="4"/>
  <c r="P13" i="4"/>
  <c r="J13" i="5" s="1"/>
  <c r="N13" i="4"/>
  <c r="Q45" i="4"/>
  <c r="N45" i="4"/>
  <c r="P45" i="4"/>
  <c r="J45" i="5" s="1"/>
  <c r="N127" i="4"/>
  <c r="P127" i="4"/>
  <c r="J127" i="5" s="1"/>
  <c r="Q127" i="4"/>
  <c r="Q161" i="4"/>
  <c r="N161" i="4"/>
  <c r="P161" i="4"/>
  <c r="J161" i="5" s="1"/>
  <c r="K57" i="4"/>
  <c r="J57" i="4"/>
  <c r="F57" i="5" s="1"/>
  <c r="H57" i="4"/>
  <c r="P48" i="4"/>
  <c r="J48" i="5" s="1"/>
  <c r="Q48" i="4"/>
  <c r="N48" i="4"/>
  <c r="N88" i="4"/>
  <c r="P88" i="4"/>
  <c r="J88" i="5" s="1"/>
  <c r="Q88" i="4"/>
  <c r="P172" i="4"/>
  <c r="J172" i="5" s="1"/>
  <c r="Q172" i="4"/>
  <c r="N172" i="4"/>
  <c r="Q181" i="4"/>
  <c r="N181" i="4"/>
  <c r="P181" i="4"/>
  <c r="J181" i="5" s="1"/>
  <c r="P25" i="4"/>
  <c r="J25" i="5" s="1"/>
  <c r="N25" i="4"/>
  <c r="Q25" i="4"/>
  <c r="K61" i="4"/>
  <c r="H61" i="4"/>
  <c r="J61" i="4"/>
  <c r="F61" i="5" s="1"/>
  <c r="K121" i="4"/>
  <c r="J121" i="4"/>
  <c r="F121" i="5" s="1"/>
  <c r="H121" i="4"/>
  <c r="K86" i="4"/>
  <c r="H86" i="4"/>
  <c r="J86" i="4"/>
  <c r="F86" i="5" s="1"/>
  <c r="N131" i="4"/>
  <c r="P131" i="4"/>
  <c r="J131" i="5" s="1"/>
  <c r="Q131" i="4"/>
  <c r="K182" i="4"/>
  <c r="J182" i="4"/>
  <c r="F182" i="5" s="1"/>
  <c r="H182" i="4"/>
  <c r="K166" i="4"/>
  <c r="J166" i="4"/>
  <c r="F166" i="5" s="1"/>
  <c r="H166" i="4"/>
  <c r="K31" i="4"/>
  <c r="J31" i="4"/>
  <c r="F31" i="5" s="1"/>
  <c r="H31" i="4"/>
  <c r="K112" i="4"/>
  <c r="H112" i="4"/>
  <c r="J112" i="4"/>
  <c r="F112" i="5" s="1"/>
  <c r="N93" i="4"/>
  <c r="P93" i="4"/>
  <c r="J93" i="5" s="1"/>
  <c r="Q93" i="4"/>
  <c r="Q39" i="4"/>
  <c r="N39" i="4"/>
  <c r="P39" i="4"/>
  <c r="J39" i="5" s="1"/>
  <c r="N71" i="4"/>
  <c r="P71" i="4"/>
  <c r="J71" i="5" s="1"/>
  <c r="Q71" i="4"/>
  <c r="N135" i="4"/>
  <c r="P135" i="4"/>
  <c r="J135" i="5" s="1"/>
  <c r="Q135" i="4"/>
  <c r="N155" i="4"/>
  <c r="P155" i="4"/>
  <c r="J155" i="5" s="1"/>
  <c r="Q155" i="4"/>
  <c r="H82" i="4"/>
  <c r="K82" i="4"/>
  <c r="J82" i="4"/>
  <c r="F82" i="5" s="1"/>
  <c r="H34" i="4"/>
  <c r="K34" i="4"/>
  <c r="J34" i="4"/>
  <c r="F34" i="5" s="1"/>
  <c r="H18" i="4"/>
  <c r="K18" i="4"/>
  <c r="J18" i="4"/>
  <c r="F18" i="5" s="1"/>
  <c r="J39" i="4"/>
  <c r="F39" i="5" s="1"/>
  <c r="K39" i="4"/>
  <c r="H39" i="4"/>
  <c r="K108" i="4"/>
  <c r="H108" i="4"/>
  <c r="J108" i="4"/>
  <c r="F108" i="5" s="1"/>
  <c r="N36" i="4"/>
  <c r="P36" i="4"/>
  <c r="J36" i="5" s="1"/>
  <c r="Q36" i="4"/>
  <c r="K153" i="4"/>
  <c r="H153" i="4"/>
  <c r="J153" i="4"/>
  <c r="F153" i="5" s="1"/>
  <c r="K5" i="4"/>
  <c r="J5" i="4"/>
  <c r="F5" i="5" s="1"/>
  <c r="H5" i="4"/>
  <c r="K29" i="4"/>
  <c r="H29" i="4"/>
  <c r="J29" i="4"/>
  <c r="F29" i="5" s="1"/>
  <c r="Q65" i="4"/>
  <c r="N65" i="4"/>
  <c r="P65" i="4"/>
  <c r="J65" i="5" s="1"/>
  <c r="J127" i="4"/>
  <c r="F127" i="5" s="1"/>
  <c r="H127" i="4"/>
  <c r="K127" i="4"/>
  <c r="Q89" i="4"/>
  <c r="N89" i="4"/>
  <c r="P89" i="4"/>
  <c r="J89" i="5" s="1"/>
  <c r="K134" i="4"/>
  <c r="H134" i="4"/>
  <c r="J134" i="4"/>
  <c r="F134" i="5" s="1"/>
  <c r="K16" i="4"/>
  <c r="H16" i="4"/>
  <c r="J16" i="4"/>
  <c r="F16" i="5" s="1"/>
  <c r="K154" i="4"/>
  <c r="H154" i="4"/>
  <c r="J154" i="4"/>
  <c r="F154" i="5" s="1"/>
  <c r="K125" i="4"/>
  <c r="H125" i="4"/>
  <c r="J125" i="4"/>
  <c r="F125" i="5" s="1"/>
  <c r="K59" i="4"/>
  <c r="J59" i="4"/>
  <c r="F59" i="5" s="1"/>
  <c r="H59" i="4"/>
  <c r="N109" i="4"/>
  <c r="P109" i="4"/>
  <c r="J109" i="5" s="1"/>
  <c r="Q109" i="4"/>
  <c r="Q21" i="4"/>
  <c r="P21" i="4"/>
  <c r="J21" i="5" s="1"/>
  <c r="N21" i="4"/>
  <c r="Q53" i="4"/>
  <c r="N53" i="4"/>
  <c r="P53" i="4"/>
  <c r="J53" i="5" s="1"/>
  <c r="N79" i="4"/>
  <c r="P79" i="4"/>
  <c r="J79" i="5" s="1"/>
  <c r="Q79" i="4"/>
  <c r="N143" i="4"/>
  <c r="P143" i="4"/>
  <c r="J143" i="5" s="1"/>
  <c r="Q143" i="4"/>
  <c r="Q169" i="4"/>
  <c r="N169" i="4"/>
  <c r="P169" i="4"/>
  <c r="J169" i="5" s="1"/>
  <c r="H64" i="4"/>
  <c r="K64" i="4"/>
  <c r="J64" i="4"/>
  <c r="F64" i="5" s="1"/>
  <c r="K40" i="4"/>
  <c r="H40" i="4"/>
  <c r="J40" i="4"/>
  <c r="F40" i="5" s="1"/>
  <c r="H138" i="4"/>
  <c r="J138" i="4"/>
  <c r="F138" i="5" s="1"/>
  <c r="K138" i="4"/>
  <c r="H66" i="4"/>
  <c r="K66" i="4"/>
  <c r="J66" i="4"/>
  <c r="F66" i="5" s="1"/>
  <c r="H50" i="4"/>
  <c r="J50" i="4"/>
  <c r="F50" i="5" s="1"/>
  <c r="K50" i="4"/>
  <c r="K181" i="4"/>
  <c r="H181" i="4"/>
  <c r="J181" i="4"/>
  <c r="F181" i="5" s="1"/>
  <c r="N114" i="4"/>
  <c r="P114" i="4"/>
  <c r="J114" i="5" s="1"/>
  <c r="Q114" i="4"/>
  <c r="P160" i="4"/>
  <c r="J160" i="5" s="1"/>
  <c r="Q160" i="4"/>
  <c r="N160" i="4"/>
  <c r="K9" i="4"/>
  <c r="J9" i="4"/>
  <c r="F9" i="5" s="1"/>
  <c r="H9" i="4"/>
  <c r="K76" i="4"/>
  <c r="H76" i="4"/>
  <c r="J76" i="4"/>
  <c r="F76" i="5" s="1"/>
  <c r="N117" i="4"/>
  <c r="P117" i="4"/>
  <c r="J117" i="5" s="1"/>
  <c r="Q117" i="4"/>
  <c r="P24" i="4"/>
  <c r="J24" i="5" s="1"/>
  <c r="Q24" i="4"/>
  <c r="N24" i="4"/>
  <c r="P56" i="4"/>
  <c r="J56" i="5" s="1"/>
  <c r="N56" i="4"/>
  <c r="Q56" i="4"/>
  <c r="N104" i="4"/>
  <c r="P104" i="4"/>
  <c r="J104" i="5" s="1"/>
  <c r="Q104" i="4"/>
  <c r="Q180" i="4"/>
  <c r="P180" i="4"/>
  <c r="J180" i="5" s="1"/>
  <c r="N180" i="4"/>
  <c r="J135" i="4"/>
  <c r="F135" i="5" s="1"/>
  <c r="H135" i="4"/>
  <c r="K135" i="4"/>
  <c r="N157" i="4"/>
  <c r="Q157" i="4"/>
  <c r="P157" i="4"/>
  <c r="J157" i="5" s="1"/>
  <c r="P33" i="4"/>
  <c r="J33" i="5" s="1"/>
  <c r="N33" i="4"/>
  <c r="Q33" i="4"/>
  <c r="K69" i="4"/>
  <c r="H69" i="4"/>
  <c r="J69" i="4"/>
  <c r="F69" i="5" s="1"/>
  <c r="K137" i="4"/>
  <c r="J137" i="4"/>
  <c r="F137" i="5" s="1"/>
  <c r="H137" i="4"/>
  <c r="K47" i="4"/>
  <c r="J47" i="4"/>
  <c r="F47" i="5" s="1"/>
  <c r="H47" i="4"/>
  <c r="N99" i="4"/>
  <c r="Q99" i="4"/>
  <c r="P99" i="4"/>
  <c r="J99" i="5" s="1"/>
  <c r="Q137" i="4"/>
  <c r="P137" i="4"/>
  <c r="J137" i="5" s="1"/>
  <c r="N137" i="4"/>
  <c r="H162" i="4"/>
  <c r="K162" i="4"/>
  <c r="J162" i="4"/>
  <c r="F162" i="5" s="1"/>
  <c r="K128" i="4"/>
  <c r="H128" i="4"/>
  <c r="J128" i="4"/>
  <c r="F128" i="5" s="1"/>
  <c r="J107" i="4"/>
  <c r="F107" i="5" s="1"/>
  <c r="K107" i="4"/>
  <c r="H107" i="4"/>
  <c r="J91" i="4"/>
  <c r="F91" i="5" s="1"/>
  <c r="H91" i="4"/>
  <c r="K91" i="4"/>
  <c r="J75" i="4"/>
  <c r="F75" i="5" s="1"/>
  <c r="K75" i="4"/>
  <c r="H75" i="4"/>
  <c r="J43" i="4"/>
  <c r="F43" i="5" s="1"/>
  <c r="K43" i="4"/>
  <c r="H43" i="4"/>
  <c r="N125" i="4"/>
  <c r="P125" i="4"/>
  <c r="J125" i="5" s="1"/>
  <c r="Q125" i="4"/>
  <c r="N15" i="4"/>
  <c r="P15" i="4"/>
  <c r="J15" i="5" s="1"/>
  <c r="Q15" i="4"/>
  <c r="N47" i="4"/>
  <c r="Q47" i="4"/>
  <c r="P47" i="4"/>
  <c r="J47" i="5" s="1"/>
  <c r="N87" i="4"/>
  <c r="P87" i="4"/>
  <c r="J87" i="5" s="1"/>
  <c r="Q87" i="4"/>
  <c r="N151" i="4"/>
  <c r="P151" i="4"/>
  <c r="J151" i="5" s="1"/>
  <c r="Q151" i="4"/>
  <c r="N163" i="4"/>
  <c r="P163" i="4"/>
  <c r="J163" i="5" s="1"/>
  <c r="Q163" i="4"/>
  <c r="H122" i="4"/>
  <c r="J122" i="4"/>
  <c r="F122" i="5" s="1"/>
  <c r="K122" i="4"/>
  <c r="H106" i="4"/>
  <c r="J106" i="4"/>
  <c r="F106" i="5" s="1"/>
  <c r="K106" i="4"/>
  <c r="H167" i="4"/>
  <c r="J167" i="4"/>
  <c r="F167" i="5" s="1"/>
  <c r="K167" i="4"/>
  <c r="K65" i="4"/>
  <c r="H65" i="4"/>
  <c r="J65" i="4"/>
  <c r="F65" i="5" s="1"/>
  <c r="N4" i="4"/>
  <c r="P4" i="4"/>
  <c r="J4" i="5" s="1"/>
  <c r="Q4" i="4"/>
  <c r="P68" i="4"/>
  <c r="J68" i="5" s="1"/>
  <c r="Q68" i="4"/>
  <c r="N68" i="4"/>
  <c r="N96" i="4"/>
  <c r="P96" i="4"/>
  <c r="J96" i="5" s="1"/>
  <c r="Q96" i="4"/>
  <c r="K17" i="4"/>
  <c r="J17" i="4"/>
  <c r="F17" i="5" s="1"/>
  <c r="H17" i="4"/>
  <c r="N82" i="4"/>
  <c r="P82" i="4"/>
  <c r="J82" i="5" s="1"/>
  <c r="Q82" i="4"/>
  <c r="K124" i="4"/>
  <c r="H124" i="4"/>
  <c r="J124" i="4"/>
  <c r="F124" i="5" s="1"/>
  <c r="N12" i="4"/>
  <c r="P12" i="4"/>
  <c r="J12" i="5" s="1"/>
  <c r="Q12" i="4"/>
  <c r="N44" i="4"/>
  <c r="P44" i="4"/>
  <c r="J44" i="5" s="1"/>
  <c r="Q44" i="4"/>
  <c r="N112" i="4"/>
  <c r="P112" i="4"/>
  <c r="J112" i="5" s="1"/>
  <c r="Q112" i="4"/>
  <c r="P168" i="4"/>
  <c r="J168" i="5" s="1"/>
  <c r="N168" i="4"/>
  <c r="Q168" i="4"/>
  <c r="K172" i="4"/>
  <c r="J172" i="4"/>
  <c r="F172" i="5" s="1"/>
  <c r="H172" i="4"/>
  <c r="K156" i="4"/>
  <c r="J156" i="4"/>
  <c r="F156" i="5" s="1"/>
  <c r="H156" i="4"/>
  <c r="J103" i="4"/>
  <c r="F103" i="5" s="1"/>
  <c r="H103" i="4"/>
  <c r="K103" i="4"/>
  <c r="K161" i="4"/>
  <c r="H161" i="4"/>
  <c r="J161" i="4"/>
  <c r="F161" i="5" s="1"/>
  <c r="K37" i="4"/>
  <c r="H37" i="4"/>
  <c r="J37" i="4"/>
  <c r="F37" i="5" s="1"/>
  <c r="J79" i="4"/>
  <c r="F79" i="5" s="1"/>
  <c r="H79" i="4"/>
  <c r="K79" i="4"/>
  <c r="H143" i="4"/>
  <c r="K143" i="4"/>
  <c r="J143" i="4"/>
  <c r="F143" i="5" s="1"/>
  <c r="K102" i="4"/>
  <c r="H102" i="4"/>
  <c r="J102" i="4"/>
  <c r="F102" i="5" s="1"/>
  <c r="N147" i="4"/>
  <c r="P147" i="4"/>
  <c r="J147" i="5" s="1"/>
  <c r="Q147" i="4"/>
  <c r="K48" i="4"/>
  <c r="H48" i="4"/>
  <c r="J48" i="4"/>
  <c r="F48" i="5" s="1"/>
  <c r="H170" i="4"/>
  <c r="J170" i="4"/>
  <c r="F170" i="5" s="1"/>
  <c r="K170" i="4"/>
  <c r="K141" i="4"/>
  <c r="H141" i="4"/>
  <c r="J141" i="4"/>
  <c r="F141" i="5" s="1"/>
  <c r="H171" i="4"/>
  <c r="J171" i="4"/>
  <c r="F171" i="5" s="1"/>
  <c r="K171" i="4"/>
  <c r="H155" i="4"/>
  <c r="J155" i="4"/>
  <c r="F155" i="5" s="1"/>
  <c r="K155" i="4"/>
  <c r="J139" i="4"/>
  <c r="F139" i="5" s="1"/>
  <c r="K139" i="4"/>
  <c r="H139" i="4"/>
  <c r="J123" i="4"/>
  <c r="F123" i="5" s="1"/>
  <c r="H123" i="4"/>
  <c r="K123" i="4"/>
  <c r="K27" i="4"/>
  <c r="J27" i="4"/>
  <c r="F27" i="5" s="1"/>
  <c r="H27" i="4"/>
  <c r="H11" i="4"/>
  <c r="J11" i="4"/>
  <c r="F11" i="5" s="1"/>
  <c r="K11" i="4"/>
  <c r="N141" i="4"/>
  <c r="P141" i="4"/>
  <c r="J141" i="5" s="1"/>
  <c r="Q141" i="4"/>
  <c r="Q29" i="4"/>
  <c r="N29" i="4"/>
  <c r="P29" i="4"/>
  <c r="J29" i="5" s="1"/>
  <c r="Q61" i="4"/>
  <c r="N61" i="4"/>
  <c r="P61" i="4"/>
  <c r="J61" i="5" s="1"/>
  <c r="N95" i="4"/>
  <c r="P95" i="4"/>
  <c r="J95" i="5" s="1"/>
  <c r="Q95" i="4"/>
  <c r="Q177" i="4"/>
  <c r="N177" i="4"/>
  <c r="P177" i="4"/>
  <c r="J177" i="5" s="1"/>
  <c r="H151" i="4"/>
  <c r="J151" i="4"/>
  <c r="F151" i="5" s="1"/>
  <c r="K151" i="4"/>
  <c r="H90" i="4"/>
  <c r="J90" i="4"/>
  <c r="F90" i="5" s="1"/>
  <c r="K90" i="4"/>
  <c r="H10" i="4"/>
  <c r="K10" i="4"/>
  <c r="J10" i="4"/>
  <c r="F10" i="5" s="1"/>
  <c r="J23" i="4"/>
  <c r="F23" i="5" s="1"/>
  <c r="K23" i="4"/>
  <c r="H23" i="4"/>
  <c r="K25" i="4"/>
  <c r="J25" i="4"/>
  <c r="F25" i="5" s="1"/>
  <c r="H25" i="4"/>
  <c r="N64" i="4"/>
  <c r="P64" i="4"/>
  <c r="J64" i="5" s="1"/>
  <c r="Q64" i="4"/>
  <c r="N120" i="4"/>
  <c r="P120" i="4"/>
  <c r="J120" i="5" s="1"/>
  <c r="Q120" i="4"/>
  <c r="P156" i="4"/>
  <c r="J156" i="5" s="1"/>
  <c r="Q156" i="4"/>
  <c r="N156" i="4"/>
  <c r="N165" i="4"/>
  <c r="Q165" i="4"/>
  <c r="P165" i="4"/>
  <c r="J165" i="5" s="1"/>
  <c r="P41" i="4"/>
  <c r="J41" i="5" s="1"/>
  <c r="N41" i="4"/>
  <c r="Q41" i="4"/>
  <c r="K89" i="4"/>
  <c r="J89" i="4"/>
  <c r="F89" i="5" s="1"/>
  <c r="H89" i="4"/>
  <c r="Q105" i="4"/>
  <c r="P105" i="4"/>
  <c r="J105" i="5" s="1"/>
  <c r="N105" i="4"/>
  <c r="K150" i="4"/>
  <c r="J150" i="4"/>
  <c r="F150" i="5" s="1"/>
  <c r="H150" i="4"/>
  <c r="K174" i="4"/>
  <c r="J174" i="4"/>
  <c r="F174" i="5" s="1"/>
  <c r="H174" i="4"/>
  <c r="K158" i="4"/>
  <c r="J158" i="4"/>
  <c r="F158" i="5" s="1"/>
  <c r="H158" i="4"/>
  <c r="K8" i="4"/>
  <c r="J8" i="4"/>
  <c r="F8" i="5" s="1"/>
  <c r="H8" i="4"/>
  <c r="K178" i="4"/>
  <c r="H178" i="4"/>
  <c r="J178" i="4"/>
  <c r="F178" i="5" s="1"/>
  <c r="K144" i="4"/>
  <c r="J144" i="4"/>
  <c r="F144" i="5" s="1"/>
  <c r="H144" i="4"/>
  <c r="N23" i="4"/>
  <c r="P23" i="4"/>
  <c r="J23" i="5" s="1"/>
  <c r="Q23" i="4"/>
  <c r="Q55" i="4"/>
  <c r="N55" i="4"/>
  <c r="P55" i="4"/>
  <c r="J55" i="5" s="1"/>
  <c r="N103" i="4"/>
  <c r="P103" i="4"/>
  <c r="J103" i="5" s="1"/>
  <c r="Q103" i="4"/>
  <c r="N171" i="4"/>
  <c r="P171" i="4"/>
  <c r="J171" i="5" s="1"/>
  <c r="Q171" i="4"/>
  <c r="H32" i="4"/>
  <c r="K32" i="4"/>
  <c r="J32" i="4"/>
  <c r="F32" i="5" s="1"/>
  <c r="K26" i="4"/>
  <c r="H26" i="4"/>
  <c r="J26" i="4"/>
  <c r="F26" i="5" s="1"/>
  <c r="H7" i="4"/>
  <c r="J7" i="4"/>
  <c r="F7" i="5" s="1"/>
  <c r="K7" i="4"/>
  <c r="J71" i="4"/>
  <c r="F71" i="5" s="1"/>
  <c r="H71" i="4"/>
  <c r="K71" i="4"/>
  <c r="P16" i="4"/>
  <c r="J16" i="5" s="1"/>
  <c r="Q16" i="4"/>
  <c r="N16" i="4"/>
  <c r="N85" i="4"/>
  <c r="P85" i="4"/>
  <c r="J85" i="5" s="1"/>
  <c r="Q85" i="4"/>
  <c r="N52" i="4"/>
  <c r="P52" i="4"/>
  <c r="J52" i="5" s="1"/>
  <c r="Q52" i="4"/>
  <c r="N128" i="4"/>
  <c r="P128" i="4"/>
  <c r="J128" i="5" s="1"/>
  <c r="Q128" i="4"/>
  <c r="K169" i="4"/>
  <c r="H169" i="4"/>
  <c r="J169" i="4"/>
  <c r="F169" i="5" s="1"/>
  <c r="J13" i="4"/>
  <c r="F13" i="5" s="1"/>
  <c r="H13" i="4"/>
  <c r="K13" i="4"/>
  <c r="K45" i="4"/>
  <c r="H45" i="4"/>
  <c r="J45" i="4"/>
  <c r="F45" i="5" s="1"/>
  <c r="J95" i="4"/>
  <c r="F95" i="5" s="1"/>
  <c r="H95" i="4"/>
  <c r="K95" i="4"/>
  <c r="N115" i="4"/>
  <c r="P115" i="4"/>
  <c r="J115" i="5" s="1"/>
  <c r="Q115" i="4"/>
  <c r="K80" i="4"/>
  <c r="H80" i="4"/>
  <c r="J80" i="4"/>
  <c r="F80" i="5" s="1"/>
  <c r="J67" i="4"/>
  <c r="F67" i="5" s="1"/>
  <c r="K67" i="4"/>
  <c r="H67" i="4"/>
  <c r="K51" i="4"/>
  <c r="J51" i="4"/>
  <c r="F51" i="5" s="1"/>
  <c r="H51" i="4"/>
  <c r="Q37" i="4"/>
  <c r="N37" i="4"/>
  <c r="P37" i="4"/>
  <c r="J37" i="5" s="1"/>
  <c r="N69" i="4"/>
  <c r="P69" i="4"/>
  <c r="J69" i="5" s="1"/>
  <c r="Q69" i="4"/>
  <c r="N111" i="4"/>
  <c r="P111" i="4"/>
  <c r="J111" i="5" s="1"/>
  <c r="Q111" i="4"/>
  <c r="Q153" i="4"/>
  <c r="N153" i="4"/>
  <c r="P153" i="4"/>
  <c r="J153" i="5" s="1"/>
  <c r="K56" i="4"/>
  <c r="H56" i="4"/>
  <c r="J56" i="4"/>
  <c r="F56" i="5" s="1"/>
  <c r="K146" i="4"/>
  <c r="H146" i="4"/>
  <c r="J146" i="4"/>
  <c r="F146" i="5" s="1"/>
  <c r="H74" i="4"/>
  <c r="J74" i="4"/>
  <c r="F74" i="5" s="1"/>
  <c r="K74" i="4"/>
  <c r="K58" i="4"/>
  <c r="H58" i="4"/>
  <c r="J58" i="4"/>
  <c r="F58" i="5" s="1"/>
  <c r="H42" i="4"/>
  <c r="K42" i="4"/>
  <c r="J42" i="4"/>
  <c r="F42" i="5" s="1"/>
  <c r="H159" i="4"/>
  <c r="K159" i="4"/>
  <c r="J159" i="4"/>
  <c r="F159" i="5" s="1"/>
  <c r="K63" i="4"/>
  <c r="J63" i="4"/>
  <c r="F63" i="5" s="1"/>
  <c r="H63" i="4"/>
  <c r="K15" i="4"/>
  <c r="J15" i="4"/>
  <c r="F15" i="5" s="1"/>
  <c r="H15" i="4"/>
  <c r="FB105" i="15"/>
  <c r="FC105" i="15" s="1"/>
  <c r="FB121" i="15"/>
  <c r="FC121" i="15" s="1"/>
  <c r="FB114" i="15"/>
  <c r="FC114" i="15" s="1"/>
  <c r="FB50" i="15"/>
  <c r="FC50" i="15" s="1"/>
  <c r="FB7" i="15"/>
  <c r="FC7" i="15" s="1"/>
  <c r="FB23" i="15"/>
  <c r="FC23" i="15" s="1"/>
  <c r="FB39" i="15"/>
  <c r="FC39" i="15" s="1"/>
  <c r="FB53" i="15"/>
  <c r="FC53" i="15" s="1"/>
  <c r="FB70" i="15"/>
  <c r="FC70" i="15" s="1"/>
  <c r="FB87" i="15"/>
  <c r="FC87" i="15" s="1"/>
  <c r="FB118" i="15"/>
  <c r="FC118" i="15" s="1"/>
  <c r="FB126" i="15"/>
  <c r="FC126" i="15" s="1"/>
  <c r="FB134" i="15"/>
  <c r="FC134" i="15" s="1"/>
  <c r="FB137" i="15"/>
  <c r="FC137" i="15" s="1"/>
  <c r="FB142" i="15"/>
  <c r="FC142" i="15" s="1"/>
  <c r="FB150" i="15"/>
  <c r="FC150" i="15" s="1"/>
  <c r="EZ207" i="15" l="1"/>
  <c r="T206" i="5" s="1"/>
  <c r="EZ227" i="15"/>
  <c r="T226" i="5" s="1"/>
  <c r="EZ191" i="15"/>
  <c r="T190" i="5" s="1"/>
  <c r="EZ211" i="15"/>
  <c r="T210" i="5" s="1"/>
  <c r="Y186" i="5"/>
  <c r="EZ235" i="15"/>
  <c r="T234" i="5" s="1"/>
  <c r="EZ215" i="15"/>
  <c r="T214" i="5" s="1"/>
  <c r="EZ239" i="15"/>
  <c r="T238" i="5" s="1"/>
  <c r="EZ219" i="15"/>
  <c r="T218" i="5" s="1"/>
  <c r="EZ187" i="15"/>
  <c r="T186" i="5" s="1"/>
  <c r="EZ247" i="15"/>
  <c r="T246" i="5" s="1"/>
  <c r="Y234" i="5"/>
  <c r="EZ195" i="15"/>
  <c r="T194" i="5" s="1"/>
  <c r="Y242" i="5"/>
  <c r="Y230" i="5"/>
  <c r="Y194" i="5"/>
  <c r="Y238" i="5"/>
  <c r="Z238" i="5"/>
  <c r="EZ243" i="15"/>
  <c r="T242" i="5" s="1"/>
  <c r="Y246" i="5"/>
  <c r="Z246" i="5"/>
  <c r="U245" i="4"/>
  <c r="X245" i="4" s="1"/>
  <c r="U243" i="4"/>
  <c r="X243" i="4" s="1"/>
  <c r="U244" i="4"/>
  <c r="X244" i="4" s="1"/>
  <c r="U246" i="4"/>
  <c r="X246" i="4" s="1"/>
  <c r="U222" i="4"/>
  <c r="X222" i="4" s="1"/>
  <c r="U201" i="4"/>
  <c r="X201" i="4" s="1"/>
  <c r="U214" i="4"/>
  <c r="X214" i="4" s="1"/>
  <c r="U231" i="4"/>
  <c r="X231" i="4" s="1"/>
  <c r="U234" i="4"/>
  <c r="X234" i="4" s="1"/>
  <c r="U225" i="4"/>
  <c r="X225" i="4" s="1"/>
  <c r="U199" i="4"/>
  <c r="X199" i="4" s="1"/>
  <c r="U229" i="4"/>
  <c r="X229" i="4" s="1"/>
  <c r="U202" i="4"/>
  <c r="X202" i="4" s="1"/>
  <c r="U208" i="4"/>
  <c r="X208" i="4" s="1"/>
  <c r="U204" i="4"/>
  <c r="X204" i="4" s="1"/>
  <c r="U228" i="4"/>
  <c r="X228" i="4" s="1"/>
  <c r="U191" i="4"/>
  <c r="X191" i="4" s="1"/>
  <c r="U187" i="4"/>
  <c r="X187" i="4" s="1"/>
  <c r="U209" i="4"/>
  <c r="X209" i="4" s="1"/>
  <c r="U223" i="4"/>
  <c r="X223" i="4" s="1"/>
  <c r="U205" i="4"/>
  <c r="X205" i="4" s="1"/>
  <c r="U184" i="4"/>
  <c r="X184" i="4" s="1"/>
  <c r="U183" i="4"/>
  <c r="X183" i="4" s="1"/>
  <c r="U211" i="4"/>
  <c r="X211" i="4" s="1"/>
  <c r="U226" i="4"/>
  <c r="X226" i="4" s="1"/>
  <c r="U210" i="4"/>
  <c r="X210" i="4" s="1"/>
  <c r="U227" i="4"/>
  <c r="X227" i="4" s="1"/>
  <c r="U195" i="4"/>
  <c r="X195" i="4" s="1"/>
  <c r="U189" i="4"/>
  <c r="X189" i="4" s="1"/>
  <c r="U219" i="4"/>
  <c r="X219" i="4" s="1"/>
  <c r="U218" i="4"/>
  <c r="X218" i="4" s="1"/>
  <c r="U200" i="4"/>
  <c r="X200" i="4" s="1"/>
  <c r="U233" i="4"/>
  <c r="X233" i="4" s="1"/>
  <c r="U224" i="4"/>
  <c r="X224" i="4" s="1"/>
  <c r="U216" i="4"/>
  <c r="X216" i="4" s="1"/>
  <c r="U203" i="4"/>
  <c r="X203" i="4" s="1"/>
  <c r="U206" i="4"/>
  <c r="X206" i="4" s="1"/>
  <c r="U239" i="4"/>
  <c r="X239" i="4" s="1"/>
  <c r="U236" i="4"/>
  <c r="X236" i="4" s="1"/>
  <c r="U193" i="4"/>
  <c r="X193" i="4" s="1"/>
  <c r="U241" i="4"/>
  <c r="X241" i="4" s="1"/>
  <c r="U188" i="4"/>
  <c r="X188" i="4" s="1"/>
  <c r="U196" i="4"/>
  <c r="X196" i="4" s="1"/>
  <c r="U185" i="4"/>
  <c r="X185" i="4" s="1"/>
  <c r="U192" i="4"/>
  <c r="X192" i="4" s="1"/>
  <c r="U232" i="4"/>
  <c r="X232" i="4" s="1"/>
  <c r="U197" i="4"/>
  <c r="X197" i="4" s="1"/>
  <c r="U237" i="4"/>
  <c r="X237" i="4" s="1"/>
  <c r="U235" i="4"/>
  <c r="X235" i="4" s="1"/>
  <c r="U220" i="4"/>
  <c r="X220" i="4" s="1"/>
  <c r="U238" i="4"/>
  <c r="X238" i="4" s="1"/>
  <c r="U190" i="4"/>
  <c r="X190" i="4" s="1"/>
  <c r="U221" i="4"/>
  <c r="X221" i="4" s="1"/>
  <c r="U240" i="4"/>
  <c r="X240" i="4" s="1"/>
  <c r="U194" i="4"/>
  <c r="X194" i="4" s="1"/>
  <c r="X213" i="4"/>
  <c r="U186" i="4"/>
  <c r="X186" i="4" s="1"/>
  <c r="U212" i="4"/>
  <c r="X212" i="4" s="1"/>
  <c r="U230" i="4"/>
  <c r="X230" i="4" s="1"/>
  <c r="U207" i="4"/>
  <c r="X207" i="4" s="1"/>
  <c r="U215" i="4"/>
  <c r="X215" i="4" s="1"/>
  <c r="U217" i="4"/>
  <c r="X217" i="4" s="1"/>
  <c r="U242" i="4"/>
  <c r="X242" i="4" s="1"/>
  <c r="FB102" i="15"/>
  <c r="FC102" i="15" s="1"/>
  <c r="FB81" i="15"/>
  <c r="FC81" i="15" s="1"/>
  <c r="FB33" i="15"/>
  <c r="FC33" i="15" s="1"/>
  <c r="FB66" i="15"/>
  <c r="FC66" i="15" s="1"/>
  <c r="FB130" i="15"/>
  <c r="FC130" i="15" s="1"/>
  <c r="FB148" i="15"/>
  <c r="FC148" i="15" s="1"/>
  <c r="FB84" i="15"/>
  <c r="FC84" i="15" s="1"/>
  <c r="FB109" i="15"/>
  <c r="FC109" i="15" s="1"/>
  <c r="FB95" i="15"/>
  <c r="FC95" i="15" s="1"/>
  <c r="FB78" i="15"/>
  <c r="FC78" i="15" s="1"/>
  <c r="FB44" i="15"/>
  <c r="FC44" i="15" s="1"/>
  <c r="FB30" i="15"/>
  <c r="FC30" i="15" s="1"/>
  <c r="FB13" i="15"/>
  <c r="FC13" i="15" s="1"/>
  <c r="FB26" i="15"/>
  <c r="FC26" i="15" s="1"/>
  <c r="FB90" i="15"/>
  <c r="FC90" i="15" s="1"/>
  <c r="FB12" i="15"/>
  <c r="FC12" i="15" s="1"/>
  <c r="FB76" i="15"/>
  <c r="FC76" i="15" s="1"/>
  <c r="FB25" i="15"/>
  <c r="FC25" i="15" s="1"/>
  <c r="FB5" i="15"/>
  <c r="FC5" i="15" s="1"/>
  <c r="FB119" i="15"/>
  <c r="FC119" i="15" s="1"/>
  <c r="FB71" i="15"/>
  <c r="FC71" i="15" s="1"/>
  <c r="FB54" i="15"/>
  <c r="FC54" i="15" s="1"/>
  <c r="FB144" i="15"/>
  <c r="FC144" i="15" s="1"/>
  <c r="FB56" i="15"/>
  <c r="FC56" i="15" s="1"/>
  <c r="FB152" i="15"/>
  <c r="FC152" i="15" s="1"/>
  <c r="FB104" i="15"/>
  <c r="FC104" i="15" s="1"/>
  <c r="FB136" i="15"/>
  <c r="FC136" i="15" s="1"/>
  <c r="FB37" i="15"/>
  <c r="FC37" i="15" s="1"/>
  <c r="FB151" i="15"/>
  <c r="FC151" i="15" s="1"/>
  <c r="FB135" i="15"/>
  <c r="FC135" i="15" s="1"/>
  <c r="FB113" i="15"/>
  <c r="FC113" i="15" s="1"/>
  <c r="FB103" i="15"/>
  <c r="FC103" i="15" s="1"/>
  <c r="FB86" i="15"/>
  <c r="FC86" i="15" s="1"/>
  <c r="FB65" i="15"/>
  <c r="FC65" i="15" s="1"/>
  <c r="FB49" i="15"/>
  <c r="FC49" i="15" s="1"/>
  <c r="FB38" i="15"/>
  <c r="FC38" i="15" s="1"/>
  <c r="FB22" i="15"/>
  <c r="FC22" i="15" s="1"/>
  <c r="FB6" i="15"/>
  <c r="FC6" i="15" s="1"/>
  <c r="FB58" i="15"/>
  <c r="FC58" i="15" s="1"/>
  <c r="FB122" i="15"/>
  <c r="FC122" i="15" s="1"/>
  <c r="FB140" i="15"/>
  <c r="FC140" i="15" s="1"/>
  <c r="FB101" i="15"/>
  <c r="FC101" i="15" s="1"/>
  <c r="FB85" i="15"/>
  <c r="FC85" i="15" s="1"/>
  <c r="FB35" i="15"/>
  <c r="FC35" i="15" s="1"/>
  <c r="FB17" i="15"/>
  <c r="FC17" i="15" s="1"/>
  <c r="FB112" i="15"/>
  <c r="FC112" i="15" s="1"/>
  <c r="FB67" i="15"/>
  <c r="FC67" i="15" s="1"/>
  <c r="FB149" i="15"/>
  <c r="FC149" i="15" s="1"/>
  <c r="FB128" i="15"/>
  <c r="FC128" i="15" s="1"/>
  <c r="FB111" i="15"/>
  <c r="FC111" i="15" s="1"/>
  <c r="FB97" i="15"/>
  <c r="FC97" i="15" s="1"/>
  <c r="FB80" i="15"/>
  <c r="FC80" i="15" s="1"/>
  <c r="FB63" i="15"/>
  <c r="FC63" i="15" s="1"/>
  <c r="FB47" i="15"/>
  <c r="FC47" i="15" s="1"/>
  <c r="FB32" i="15"/>
  <c r="FC32" i="15" s="1"/>
  <c r="FB15" i="15"/>
  <c r="FC15" i="15" s="1"/>
  <c r="FB10" i="15"/>
  <c r="FC10" i="15" s="1"/>
  <c r="FB74" i="15"/>
  <c r="FC74" i="15" s="1"/>
  <c r="FB138" i="15"/>
  <c r="FC138" i="15" s="1"/>
  <c r="FB153" i="15"/>
  <c r="FC153" i="15" s="1"/>
  <c r="FB131" i="15"/>
  <c r="FC131" i="15" s="1"/>
  <c r="FB64" i="15"/>
  <c r="FC64" i="15" s="1"/>
  <c r="FB48" i="15"/>
  <c r="FC48" i="15" s="1"/>
  <c r="FB16" i="15"/>
  <c r="FC16" i="15" s="1"/>
  <c r="FB99" i="15"/>
  <c r="FC99" i="15" s="1"/>
  <c r="FB145" i="15"/>
  <c r="FC145" i="15" s="1"/>
  <c r="FB127" i="15"/>
  <c r="FC127" i="15" s="1"/>
  <c r="FB110" i="15"/>
  <c r="FC110" i="15" s="1"/>
  <c r="FB96" i="15"/>
  <c r="FC96" i="15" s="1"/>
  <c r="FB79" i="15"/>
  <c r="FC79" i="15" s="1"/>
  <c r="FB62" i="15"/>
  <c r="FC62" i="15" s="1"/>
  <c r="FB46" i="15"/>
  <c r="FC46" i="15" s="1"/>
  <c r="FB31" i="15"/>
  <c r="FC31" i="15" s="1"/>
  <c r="FB14" i="15"/>
  <c r="FC14" i="15" s="1"/>
  <c r="FB18" i="15"/>
  <c r="FC18" i="15" s="1"/>
  <c r="FB82" i="15"/>
  <c r="FC82" i="15" s="1"/>
  <c r="FB146" i="15"/>
  <c r="FC146" i="15" s="1"/>
  <c r="FB129" i="15"/>
  <c r="FC129" i="15" s="1"/>
  <c r="FB61" i="15"/>
  <c r="FC61" i="15" s="1"/>
  <c r="FB45" i="15"/>
  <c r="FC45" i="15" s="1"/>
  <c r="FB143" i="15"/>
  <c r="FC143" i="15" s="1"/>
  <c r="FB120" i="15"/>
  <c r="FC120" i="15" s="1"/>
  <c r="FB108" i="15"/>
  <c r="FC108" i="15" s="1"/>
  <c r="FB94" i="15"/>
  <c r="FC94" i="15" s="1"/>
  <c r="FB72" i="15"/>
  <c r="FC72" i="15" s="1"/>
  <c r="FB55" i="15"/>
  <c r="FC55" i="15" s="1"/>
  <c r="FB41" i="15"/>
  <c r="FC41" i="15" s="1"/>
  <c r="FB29" i="15"/>
  <c r="FC29" i="15" s="1"/>
  <c r="FB9" i="15"/>
  <c r="FC9" i="15" s="1"/>
  <c r="FB34" i="15"/>
  <c r="FC34" i="15" s="1"/>
  <c r="FB98" i="15"/>
  <c r="FC98" i="15" s="1"/>
  <c r="FB20" i="15"/>
  <c r="FC20" i="15" s="1"/>
  <c r="FB141" i="15"/>
  <c r="FC141" i="15" s="1"/>
  <c r="FB125" i="15"/>
  <c r="FC125" i="15" s="1"/>
  <c r="FB73" i="15"/>
  <c r="FC73" i="15" s="1"/>
  <c r="FB59" i="15"/>
  <c r="FC59" i="15" s="1"/>
  <c r="FB107" i="15"/>
  <c r="FC107" i="15" s="1"/>
  <c r="FB88" i="15"/>
  <c r="FC88" i="15" s="1"/>
  <c r="FB40" i="15"/>
  <c r="FC40" i="15" s="1"/>
  <c r="FB24" i="15"/>
  <c r="FC24" i="15" s="1"/>
  <c r="FB8" i="15"/>
  <c r="FC8" i="15" s="1"/>
  <c r="FB42" i="15"/>
  <c r="FC42" i="15" s="1"/>
  <c r="FB106" i="15"/>
  <c r="FC106" i="15" s="1"/>
  <c r="FB139" i="15"/>
  <c r="FC139" i="15" s="1"/>
  <c r="FB89" i="15"/>
  <c r="FC89" i="15" s="1"/>
  <c r="FB57" i="15"/>
  <c r="FC57" i="15" s="1"/>
  <c r="FB21" i="15"/>
  <c r="FC21" i="15" s="1"/>
  <c r="FB123" i="15"/>
  <c r="FC123" i="15" s="1"/>
  <c r="FB91" i="15"/>
  <c r="FC91" i="15" s="1"/>
  <c r="FB75" i="15"/>
  <c r="FC75" i="15" s="1"/>
  <c r="FB27" i="15"/>
  <c r="FC27" i="15" s="1"/>
  <c r="FB69" i="15"/>
  <c r="FC69" i="15" s="1"/>
  <c r="FB133" i="15"/>
  <c r="FC133" i="15" s="1"/>
  <c r="FB117" i="15"/>
  <c r="FC117" i="15" s="1"/>
  <c r="FB93" i="15"/>
  <c r="FC93" i="15" s="1"/>
  <c r="FB77" i="15"/>
  <c r="FC77" i="15" s="1"/>
  <c r="FB3" i="15"/>
  <c r="FC3" i="15" s="1"/>
  <c r="FB147" i="15"/>
  <c r="FC147" i="15" s="1"/>
  <c r="FB115" i="15"/>
  <c r="FC115" i="15" s="1"/>
  <c r="FB43" i="15"/>
  <c r="FC43" i="15" s="1"/>
  <c r="FB11" i="15"/>
  <c r="FC11" i="15" s="1"/>
  <c r="FB83" i="15"/>
  <c r="FC83" i="15" s="1"/>
  <c r="FB51" i="15"/>
  <c r="FC51" i="15" s="1"/>
  <c r="FB19" i="15"/>
  <c r="FC19" i="15" s="1"/>
  <c r="FB92" i="15"/>
  <c r="FC92" i="15" s="1"/>
  <c r="FB28" i="15"/>
  <c r="FC28" i="15" s="1"/>
  <c r="FB100" i="15"/>
  <c r="FC100" i="15" s="1"/>
  <c r="FB36" i="15"/>
  <c r="FC36" i="15" s="1"/>
  <c r="FB116" i="15"/>
  <c r="FC116" i="15" s="1"/>
  <c r="FB52" i="15"/>
  <c r="FC52" i="15" s="1"/>
  <c r="FB124" i="15"/>
  <c r="FC124" i="15" s="1"/>
  <c r="FB60" i="15"/>
  <c r="FC60" i="15" s="1"/>
  <c r="FB132" i="15"/>
  <c r="FC132" i="15" s="1"/>
  <c r="FB68" i="15"/>
  <c r="FC68" i="15" s="1"/>
  <c r="FB4" i="15"/>
  <c r="FC4" i="15" s="1"/>
  <c r="N2" i="5"/>
  <c r="C7" i="2"/>
  <c r="P2" i="5" l="1"/>
  <c r="P47" i="5"/>
  <c r="P49" i="5"/>
  <c r="P51" i="5"/>
  <c r="P53" i="5"/>
  <c r="P55" i="5"/>
  <c r="P57" i="5"/>
  <c r="P59" i="5"/>
  <c r="P61" i="5"/>
  <c r="P63" i="5"/>
  <c r="P65" i="5"/>
  <c r="P12" i="5"/>
  <c r="P28" i="5"/>
  <c r="P44" i="5"/>
  <c r="P6" i="5"/>
  <c r="P22" i="5"/>
  <c r="P38" i="5"/>
  <c r="P50" i="5"/>
  <c r="P58" i="5"/>
  <c r="P34" i="5"/>
  <c r="P52" i="5"/>
  <c r="P16" i="5"/>
  <c r="P32" i="5"/>
  <c r="P66" i="5"/>
  <c r="P68" i="5"/>
  <c r="P70" i="5"/>
  <c r="P72" i="5"/>
  <c r="P74" i="5"/>
  <c r="P76" i="5"/>
  <c r="P78" i="5"/>
  <c r="P80" i="5"/>
  <c r="P82" i="5"/>
  <c r="P84" i="5"/>
  <c r="P86" i="5"/>
  <c r="P88" i="5"/>
  <c r="P90" i="5"/>
  <c r="P92" i="5"/>
  <c r="P94" i="5"/>
  <c r="P96" i="5"/>
  <c r="P98" i="5"/>
  <c r="P100" i="5"/>
  <c r="P102" i="5"/>
  <c r="P104" i="5"/>
  <c r="P106" i="5"/>
  <c r="P108" i="5"/>
  <c r="P110" i="5"/>
  <c r="P112" i="5"/>
  <c r="P114" i="5"/>
  <c r="P116" i="5"/>
  <c r="P118" i="5"/>
  <c r="P120" i="5"/>
  <c r="P122" i="5"/>
  <c r="P124" i="5"/>
  <c r="P126" i="5"/>
  <c r="P128" i="5"/>
  <c r="P130" i="5"/>
  <c r="P132" i="5"/>
  <c r="P134" i="5"/>
  <c r="P136" i="5"/>
  <c r="P138" i="5"/>
  <c r="P140" i="5"/>
  <c r="P142" i="5"/>
  <c r="P144" i="5"/>
  <c r="P146" i="5"/>
  <c r="P148" i="5"/>
  <c r="P150" i="5"/>
  <c r="P152" i="5"/>
  <c r="P10" i="5"/>
  <c r="P26" i="5"/>
  <c r="P42" i="5"/>
  <c r="P48" i="5"/>
  <c r="P56" i="5"/>
  <c r="P64" i="5"/>
  <c r="P119" i="5"/>
  <c r="P121" i="5"/>
  <c r="P137" i="5"/>
  <c r="P143" i="5"/>
  <c r="P145" i="5"/>
  <c r="P4" i="5"/>
  <c r="P20" i="5"/>
  <c r="P36" i="5"/>
  <c r="P111" i="5"/>
  <c r="P113" i="5"/>
  <c r="P133" i="5"/>
  <c r="P141" i="5"/>
  <c r="P147" i="5"/>
  <c r="P149" i="5"/>
  <c r="P18" i="5"/>
  <c r="P14" i="5"/>
  <c r="P30" i="5"/>
  <c r="P46" i="5"/>
  <c r="P54" i="5"/>
  <c r="P62" i="5"/>
  <c r="P93" i="5"/>
  <c r="P115" i="5"/>
  <c r="P123" i="5"/>
  <c r="P125" i="5"/>
  <c r="P131" i="5"/>
  <c r="P139" i="5"/>
  <c r="P8" i="5"/>
  <c r="P24" i="5"/>
  <c r="P40" i="5"/>
  <c r="P67" i="5"/>
  <c r="P69" i="5"/>
  <c r="P71" i="5"/>
  <c r="P73" i="5"/>
  <c r="P75" i="5"/>
  <c r="P77" i="5"/>
  <c r="P79" i="5"/>
  <c r="P81" i="5"/>
  <c r="P83" i="5"/>
  <c r="P85" i="5"/>
  <c r="P87" i="5"/>
  <c r="P89" i="5"/>
  <c r="P91" i="5"/>
  <c r="P95" i="5"/>
  <c r="P97" i="5"/>
  <c r="P99" i="5"/>
  <c r="P101" i="5"/>
  <c r="P103" i="5"/>
  <c r="P105" i="5"/>
  <c r="P107" i="5"/>
  <c r="P109" i="5"/>
  <c r="P117" i="5"/>
  <c r="P127" i="5"/>
  <c r="P129" i="5"/>
  <c r="P135" i="5"/>
  <c r="P151" i="5"/>
  <c r="P60" i="5"/>
  <c r="P15" i="5"/>
  <c r="P25" i="5"/>
  <c r="P7" i="5"/>
  <c r="P11" i="5"/>
  <c r="P21" i="5"/>
  <c r="P13" i="5"/>
  <c r="P39" i="5"/>
  <c r="P23" i="5"/>
  <c r="P17" i="5"/>
  <c r="P31" i="5"/>
  <c r="P3" i="5"/>
  <c r="P19" i="5"/>
  <c r="P9" i="5"/>
  <c r="P35" i="5"/>
  <c r="P43" i="5"/>
  <c r="P5" i="5"/>
  <c r="P33" i="5"/>
  <c r="P41" i="5"/>
  <c r="P27" i="5"/>
  <c r="P45" i="5"/>
  <c r="P29" i="5"/>
  <c r="P37" i="5"/>
  <c r="A1" i="14" l="1"/>
  <c r="AF4" i="14" l="1"/>
  <c r="AG3" i="14"/>
  <c r="AH2" i="14"/>
  <c r="AJ2" i="14"/>
  <c r="AE4" i="14"/>
  <c r="AF3" i="14"/>
  <c r="AG2" i="14"/>
  <c r="AI2" i="14"/>
  <c r="AL4" i="14"/>
  <c r="Y32" i="14" s="1"/>
  <c r="Y35" i="14" s="1"/>
  <c r="AD4" i="14"/>
  <c r="AE3" i="14"/>
  <c r="AF2" i="14"/>
  <c r="AH4" i="14"/>
  <c r="AK4" i="14"/>
  <c r="AL3" i="14"/>
  <c r="AD3" i="14"/>
  <c r="AE2" i="14"/>
  <c r="AI3" i="14"/>
  <c r="AG4" i="14"/>
  <c r="AJ4" i="14"/>
  <c r="AK3" i="14"/>
  <c r="AL2" i="14"/>
  <c r="AD2" i="14"/>
  <c r="AI4" i="14"/>
  <c r="AJ3" i="14"/>
  <c r="AK2" i="14"/>
  <c r="AH3" i="14"/>
  <c r="C18" i="2"/>
  <c r="AD8" i="14" l="1"/>
  <c r="AD12" i="14"/>
  <c r="AD6" i="14"/>
  <c r="AD11" i="14"/>
  <c r="AG7" i="14"/>
  <c r="AG5" i="14"/>
  <c r="Y30" i="14"/>
  <c r="Y33" i="14" s="1"/>
  <c r="AL7" i="14"/>
  <c r="AL9" i="14" s="1"/>
  <c r="AL5" i="14"/>
  <c r="AF12" i="14"/>
  <c r="AF6" i="14"/>
  <c r="AF11" i="14"/>
  <c r="AF8" i="14"/>
  <c r="AI5" i="14"/>
  <c r="AI7" i="14"/>
  <c r="AI9" i="14" s="1"/>
  <c r="Y31" i="14"/>
  <c r="Y34" i="14" s="1"/>
  <c r="Y36" i="14" s="1"/>
  <c r="AL11" i="14"/>
  <c r="AL12" i="14"/>
  <c r="AL6" i="14"/>
  <c r="AL8" i="14"/>
  <c r="AK8" i="14"/>
  <c r="AK11" i="14"/>
  <c r="AK6" i="14"/>
  <c r="AK12" i="14"/>
  <c r="AF7" i="14"/>
  <c r="AF5" i="14"/>
  <c r="AJ7" i="14"/>
  <c r="AJ5" i="14"/>
  <c r="AH11" i="14"/>
  <c r="AH8" i="14"/>
  <c r="AH12" i="14"/>
  <c r="AH6" i="14"/>
  <c r="AE8" i="14"/>
  <c r="AE6" i="14"/>
  <c r="AE12" i="14"/>
  <c r="AE11" i="14"/>
  <c r="AH5" i="14"/>
  <c r="AH7" i="14"/>
  <c r="AH9" i="14" s="1"/>
  <c r="AD7" i="14"/>
  <c r="AD5" i="14"/>
  <c r="AK7" i="14"/>
  <c r="AK5" i="14"/>
  <c r="AI8" i="14"/>
  <c r="AI6" i="14"/>
  <c r="AI11" i="14"/>
  <c r="AI12" i="14"/>
  <c r="AG11" i="14"/>
  <c r="AG12" i="14"/>
  <c r="AG8" i="14"/>
  <c r="AG6" i="14"/>
  <c r="AJ8" i="14"/>
  <c r="AJ10" i="14" s="1"/>
  <c r="AJ11" i="14"/>
  <c r="AJ12" i="14"/>
  <c r="AJ6" i="14"/>
  <c r="AE7" i="14"/>
  <c r="AE5" i="14"/>
  <c r="G10" i="4"/>
  <c r="I10" i="4" s="1"/>
  <c r="L10" i="4" s="1"/>
  <c r="O10" i="4" s="1"/>
  <c r="R10" i="4" s="1"/>
  <c r="U10" i="4" s="1"/>
  <c r="X10" i="4" s="1"/>
  <c r="G63" i="4"/>
  <c r="I63" i="4" s="1"/>
  <c r="L63" i="4" s="1"/>
  <c r="O63" i="4" s="1"/>
  <c r="R63" i="4" s="1"/>
  <c r="U63" i="4" s="1"/>
  <c r="X63" i="4" s="1"/>
  <c r="G127" i="4"/>
  <c r="I127" i="4" s="1"/>
  <c r="L127" i="4" s="1"/>
  <c r="O127" i="4" s="1"/>
  <c r="R127" i="4" s="1"/>
  <c r="U127" i="4" s="1"/>
  <c r="X127" i="4" s="1"/>
  <c r="G58" i="4"/>
  <c r="I58" i="4" s="1"/>
  <c r="L58" i="4" s="1"/>
  <c r="O58" i="4" s="1"/>
  <c r="R58" i="4" s="1"/>
  <c r="U58" i="4" s="1"/>
  <c r="X58" i="4" s="1"/>
  <c r="G122" i="4"/>
  <c r="I122" i="4" s="1"/>
  <c r="L122" i="4" s="1"/>
  <c r="O122" i="4" s="1"/>
  <c r="R122" i="4" s="1"/>
  <c r="U122" i="4" s="1"/>
  <c r="X122" i="4" s="1"/>
  <c r="G26" i="4"/>
  <c r="I26" i="4" s="1"/>
  <c r="L26" i="4" s="1"/>
  <c r="O26" i="4" s="1"/>
  <c r="R26" i="4" s="1"/>
  <c r="U26" i="4" s="1"/>
  <c r="X26" i="4" s="1"/>
  <c r="G69" i="4"/>
  <c r="I69" i="4" s="1"/>
  <c r="L69" i="4" s="1"/>
  <c r="O69" i="4" s="1"/>
  <c r="R69" i="4" s="1"/>
  <c r="U69" i="4" s="1"/>
  <c r="X69" i="4" s="1"/>
  <c r="G133" i="4"/>
  <c r="I133" i="4" s="1"/>
  <c r="L133" i="4" s="1"/>
  <c r="O133" i="4" s="1"/>
  <c r="R133" i="4" s="1"/>
  <c r="U133" i="4" s="1"/>
  <c r="X133" i="4" s="1"/>
  <c r="G5" i="4"/>
  <c r="I5" i="4" s="1"/>
  <c r="L5" i="4" s="1"/>
  <c r="O5" i="4" s="1"/>
  <c r="R5" i="4" s="1"/>
  <c r="X5" i="4" s="1"/>
  <c r="G56" i="4"/>
  <c r="I56" i="4" s="1"/>
  <c r="L56" i="4" s="1"/>
  <c r="O56" i="4" s="1"/>
  <c r="R56" i="4" s="1"/>
  <c r="U56" i="4" s="1"/>
  <c r="X56" i="4" s="1"/>
  <c r="G120" i="4"/>
  <c r="I120" i="4" s="1"/>
  <c r="L120" i="4" s="1"/>
  <c r="O120" i="4" s="1"/>
  <c r="R120" i="4" s="1"/>
  <c r="U120" i="4" s="1"/>
  <c r="X120" i="4" s="1"/>
  <c r="G18" i="4"/>
  <c r="I18" i="4" s="1"/>
  <c r="L18" i="4" s="1"/>
  <c r="O18" i="4" s="1"/>
  <c r="R18" i="4" s="1"/>
  <c r="U18" i="4" s="1"/>
  <c r="X18" i="4" s="1"/>
  <c r="G59" i="4"/>
  <c r="I59" i="4" s="1"/>
  <c r="L59" i="4" s="1"/>
  <c r="O59" i="4" s="1"/>
  <c r="R59" i="4" s="1"/>
  <c r="U59" i="4" s="1"/>
  <c r="X59" i="4" s="1"/>
  <c r="G123" i="4"/>
  <c r="I123" i="4" s="1"/>
  <c r="L123" i="4" s="1"/>
  <c r="O123" i="4" s="1"/>
  <c r="R123" i="4" s="1"/>
  <c r="U123" i="4" s="1"/>
  <c r="X123" i="4" s="1"/>
  <c r="G6" i="4"/>
  <c r="I6" i="4" s="1"/>
  <c r="L6" i="4" s="1"/>
  <c r="O6" i="4" s="1"/>
  <c r="R6" i="4" s="1"/>
  <c r="U6" i="4" s="1"/>
  <c r="X6" i="4" s="1"/>
  <c r="G78" i="4"/>
  <c r="I78" i="4" s="1"/>
  <c r="L78" i="4" s="1"/>
  <c r="O78" i="4" s="1"/>
  <c r="R78" i="4" s="1"/>
  <c r="U78" i="4" s="1"/>
  <c r="X78" i="4" s="1"/>
  <c r="G142" i="4"/>
  <c r="I142" i="4" s="1"/>
  <c r="L142" i="4" s="1"/>
  <c r="O142" i="4" s="1"/>
  <c r="R142" i="4" s="1"/>
  <c r="U142" i="4" s="1"/>
  <c r="X142" i="4" s="1"/>
  <c r="G25" i="4"/>
  <c r="I25" i="4" s="1"/>
  <c r="L25" i="4" s="1"/>
  <c r="O25" i="4" s="1"/>
  <c r="R25" i="4" s="1"/>
  <c r="U25" i="4" s="1"/>
  <c r="X25" i="4" s="1"/>
  <c r="G89" i="4"/>
  <c r="I89" i="4" s="1"/>
  <c r="L89" i="4" s="1"/>
  <c r="O89" i="4" s="1"/>
  <c r="R89" i="4" s="1"/>
  <c r="U89" i="4" s="1"/>
  <c r="X89" i="4" s="1"/>
  <c r="G153" i="4"/>
  <c r="I153" i="4" s="1"/>
  <c r="L153" i="4" s="1"/>
  <c r="O153" i="4" s="1"/>
  <c r="R153" i="4" s="1"/>
  <c r="U153" i="4" s="1"/>
  <c r="X153" i="4" s="1"/>
  <c r="G28" i="4"/>
  <c r="I28" i="4" s="1"/>
  <c r="L28" i="4" s="1"/>
  <c r="O28" i="4" s="1"/>
  <c r="R28" i="4" s="1"/>
  <c r="U28" i="4" s="1"/>
  <c r="X28" i="4" s="1"/>
  <c r="G92" i="4"/>
  <c r="I92" i="4" s="1"/>
  <c r="L92" i="4" s="1"/>
  <c r="O92" i="4" s="1"/>
  <c r="R92" i="4" s="1"/>
  <c r="U92" i="4" s="1"/>
  <c r="X92" i="4" s="1"/>
  <c r="G156" i="4"/>
  <c r="I156" i="4" s="1"/>
  <c r="L156" i="4" s="1"/>
  <c r="O156" i="4" s="1"/>
  <c r="R156" i="4" s="1"/>
  <c r="U156" i="4" s="1"/>
  <c r="X156" i="4" s="1"/>
  <c r="G7" i="4"/>
  <c r="I7" i="4" s="1"/>
  <c r="L7" i="4" s="1"/>
  <c r="O7" i="4" s="1"/>
  <c r="R7" i="4" s="1"/>
  <c r="U7" i="4" s="1"/>
  <c r="X7" i="4" s="1"/>
  <c r="G71" i="4"/>
  <c r="I71" i="4" s="1"/>
  <c r="L71" i="4" s="1"/>
  <c r="O71" i="4" s="1"/>
  <c r="R71" i="4" s="1"/>
  <c r="U71" i="4" s="1"/>
  <c r="X71" i="4" s="1"/>
  <c r="G135" i="4"/>
  <c r="I135" i="4" s="1"/>
  <c r="L135" i="4" s="1"/>
  <c r="O135" i="4" s="1"/>
  <c r="R135" i="4" s="1"/>
  <c r="U135" i="4" s="1"/>
  <c r="X135" i="4" s="1"/>
  <c r="G66" i="4"/>
  <c r="I66" i="4" s="1"/>
  <c r="L66" i="4" s="1"/>
  <c r="O66" i="4" s="1"/>
  <c r="R66" i="4" s="1"/>
  <c r="U66" i="4" s="1"/>
  <c r="X66" i="4" s="1"/>
  <c r="G130" i="4"/>
  <c r="I130" i="4" s="1"/>
  <c r="L130" i="4" s="1"/>
  <c r="O130" i="4" s="1"/>
  <c r="R130" i="4" s="1"/>
  <c r="U130" i="4" s="1"/>
  <c r="X130" i="4" s="1"/>
  <c r="G50" i="4"/>
  <c r="I50" i="4" s="1"/>
  <c r="L50" i="4" s="1"/>
  <c r="O50" i="4" s="1"/>
  <c r="R50" i="4" s="1"/>
  <c r="U50" i="4" s="1"/>
  <c r="X50" i="4" s="1"/>
  <c r="G77" i="4"/>
  <c r="I77" i="4" s="1"/>
  <c r="L77" i="4" s="1"/>
  <c r="O77" i="4" s="1"/>
  <c r="R77" i="4" s="1"/>
  <c r="U77" i="4" s="1"/>
  <c r="X77" i="4" s="1"/>
  <c r="G141" i="4"/>
  <c r="I141" i="4" s="1"/>
  <c r="L141" i="4" s="1"/>
  <c r="O141" i="4" s="1"/>
  <c r="R141" i="4" s="1"/>
  <c r="U141" i="4" s="1"/>
  <c r="X141" i="4" s="1"/>
  <c r="G13" i="4"/>
  <c r="I13" i="4" s="1"/>
  <c r="L13" i="4" s="1"/>
  <c r="O13" i="4" s="1"/>
  <c r="R13" i="4" s="1"/>
  <c r="U13" i="4" s="1"/>
  <c r="X13" i="4" s="1"/>
  <c r="G64" i="4"/>
  <c r="I64" i="4" s="1"/>
  <c r="L64" i="4" s="1"/>
  <c r="O64" i="4" s="1"/>
  <c r="R64" i="4" s="1"/>
  <c r="U64" i="4" s="1"/>
  <c r="X64" i="4" s="1"/>
  <c r="G128" i="4"/>
  <c r="I128" i="4" s="1"/>
  <c r="L128" i="4" s="1"/>
  <c r="O128" i="4" s="1"/>
  <c r="R128" i="4" s="1"/>
  <c r="U128" i="4" s="1"/>
  <c r="X128" i="4" s="1"/>
  <c r="G3" i="4"/>
  <c r="G67" i="4"/>
  <c r="I67" i="4" s="1"/>
  <c r="L67" i="4" s="1"/>
  <c r="O67" i="4" s="1"/>
  <c r="R67" i="4" s="1"/>
  <c r="U67" i="4" s="1"/>
  <c r="X67" i="4" s="1"/>
  <c r="G131" i="4"/>
  <c r="I131" i="4" s="1"/>
  <c r="L131" i="4" s="1"/>
  <c r="O131" i="4" s="1"/>
  <c r="R131" i="4" s="1"/>
  <c r="U131" i="4" s="1"/>
  <c r="X131" i="4" s="1"/>
  <c r="G22" i="4"/>
  <c r="I22" i="4" s="1"/>
  <c r="L22" i="4" s="1"/>
  <c r="O22" i="4" s="1"/>
  <c r="R22" i="4" s="1"/>
  <c r="U22" i="4" s="1"/>
  <c r="X22" i="4" s="1"/>
  <c r="G86" i="4"/>
  <c r="I86" i="4" s="1"/>
  <c r="L86" i="4" s="1"/>
  <c r="O86" i="4" s="1"/>
  <c r="R86" i="4" s="1"/>
  <c r="U86" i="4" s="1"/>
  <c r="X86" i="4" s="1"/>
  <c r="G150" i="4"/>
  <c r="I150" i="4" s="1"/>
  <c r="L150" i="4" s="1"/>
  <c r="O150" i="4" s="1"/>
  <c r="R150" i="4" s="1"/>
  <c r="U150" i="4" s="1"/>
  <c r="X150" i="4" s="1"/>
  <c r="G33" i="4"/>
  <c r="I33" i="4" s="1"/>
  <c r="L33" i="4" s="1"/>
  <c r="O33" i="4" s="1"/>
  <c r="R33" i="4" s="1"/>
  <c r="U33" i="4" s="1"/>
  <c r="X33" i="4" s="1"/>
  <c r="G97" i="4"/>
  <c r="I97" i="4" s="1"/>
  <c r="L97" i="4" s="1"/>
  <c r="O97" i="4" s="1"/>
  <c r="R97" i="4" s="1"/>
  <c r="U97" i="4" s="1"/>
  <c r="X97" i="4" s="1"/>
  <c r="G161" i="4"/>
  <c r="I161" i="4" s="1"/>
  <c r="L161" i="4" s="1"/>
  <c r="O161" i="4" s="1"/>
  <c r="R161" i="4" s="1"/>
  <c r="U161" i="4" s="1"/>
  <c r="X161" i="4" s="1"/>
  <c r="G36" i="4"/>
  <c r="I36" i="4" s="1"/>
  <c r="L36" i="4" s="1"/>
  <c r="O36" i="4" s="1"/>
  <c r="R36" i="4" s="1"/>
  <c r="U36" i="4" s="1"/>
  <c r="X36" i="4" s="1"/>
  <c r="G100" i="4"/>
  <c r="I100" i="4" s="1"/>
  <c r="L100" i="4" s="1"/>
  <c r="O100" i="4" s="1"/>
  <c r="R100" i="4" s="1"/>
  <c r="U100" i="4" s="1"/>
  <c r="X100" i="4" s="1"/>
  <c r="G164" i="4"/>
  <c r="I164" i="4" s="1"/>
  <c r="L164" i="4" s="1"/>
  <c r="O164" i="4" s="1"/>
  <c r="R164" i="4" s="1"/>
  <c r="U164" i="4" s="1"/>
  <c r="X164" i="4" s="1"/>
  <c r="G15" i="4"/>
  <c r="G79" i="4"/>
  <c r="I79" i="4" s="1"/>
  <c r="L79" i="4" s="1"/>
  <c r="O79" i="4" s="1"/>
  <c r="R79" i="4" s="1"/>
  <c r="U79" i="4" s="1"/>
  <c r="X79" i="4" s="1"/>
  <c r="G143" i="4"/>
  <c r="I143" i="4" s="1"/>
  <c r="L143" i="4" s="1"/>
  <c r="O143" i="4" s="1"/>
  <c r="R143" i="4" s="1"/>
  <c r="U143" i="4" s="1"/>
  <c r="X143" i="4" s="1"/>
  <c r="G74" i="4"/>
  <c r="I74" i="4" s="1"/>
  <c r="L74" i="4" s="1"/>
  <c r="O74" i="4" s="1"/>
  <c r="R74" i="4" s="1"/>
  <c r="U74" i="4" s="1"/>
  <c r="X74" i="4" s="1"/>
  <c r="G138" i="4"/>
  <c r="I138" i="4" s="1"/>
  <c r="L138" i="4" s="1"/>
  <c r="O138" i="4" s="1"/>
  <c r="R138" i="4" s="1"/>
  <c r="U138" i="4" s="1"/>
  <c r="X138" i="4" s="1"/>
  <c r="G21" i="4"/>
  <c r="I21" i="4" s="1"/>
  <c r="L21" i="4" s="1"/>
  <c r="O21" i="4" s="1"/>
  <c r="R21" i="4" s="1"/>
  <c r="U21" i="4" s="1"/>
  <c r="X21" i="4" s="1"/>
  <c r="G85" i="4"/>
  <c r="I85" i="4" s="1"/>
  <c r="L85" i="4" s="1"/>
  <c r="O85" i="4" s="1"/>
  <c r="R85" i="4" s="1"/>
  <c r="U85" i="4" s="1"/>
  <c r="X85" i="4" s="1"/>
  <c r="G149" i="4"/>
  <c r="I149" i="4" s="1"/>
  <c r="L149" i="4" s="1"/>
  <c r="O149" i="4" s="1"/>
  <c r="R149" i="4" s="1"/>
  <c r="G8" i="4"/>
  <c r="I8" i="4" s="1"/>
  <c r="L8" i="4" s="1"/>
  <c r="O8" i="4" s="1"/>
  <c r="R8" i="4" s="1"/>
  <c r="U8" i="4" s="1"/>
  <c r="X8" i="4" s="1"/>
  <c r="G72" i="4"/>
  <c r="I72" i="4" s="1"/>
  <c r="L72" i="4" s="1"/>
  <c r="O72" i="4" s="1"/>
  <c r="R72" i="4" s="1"/>
  <c r="U72" i="4" s="1"/>
  <c r="X72" i="4" s="1"/>
  <c r="G136" i="4"/>
  <c r="I136" i="4" s="1"/>
  <c r="L136" i="4" s="1"/>
  <c r="O136" i="4" s="1"/>
  <c r="R136" i="4" s="1"/>
  <c r="U136" i="4" s="1"/>
  <c r="X136" i="4" s="1"/>
  <c r="G11" i="4"/>
  <c r="G75" i="4"/>
  <c r="I75" i="4" s="1"/>
  <c r="L75" i="4" s="1"/>
  <c r="O75" i="4" s="1"/>
  <c r="R75" i="4" s="1"/>
  <c r="U75" i="4" s="1"/>
  <c r="X75" i="4" s="1"/>
  <c r="G139" i="4"/>
  <c r="I139" i="4" s="1"/>
  <c r="L139" i="4" s="1"/>
  <c r="O139" i="4" s="1"/>
  <c r="R139" i="4" s="1"/>
  <c r="U139" i="4" s="1"/>
  <c r="X139" i="4" s="1"/>
  <c r="G30" i="4"/>
  <c r="I30" i="4" s="1"/>
  <c r="L30" i="4" s="1"/>
  <c r="O30" i="4" s="1"/>
  <c r="R30" i="4" s="1"/>
  <c r="U30" i="4" s="1"/>
  <c r="X30" i="4" s="1"/>
  <c r="G94" i="4"/>
  <c r="I94" i="4" s="1"/>
  <c r="L94" i="4" s="1"/>
  <c r="O94" i="4" s="1"/>
  <c r="R94" i="4" s="1"/>
  <c r="U94" i="4" s="1"/>
  <c r="X94" i="4" s="1"/>
  <c r="G158" i="4"/>
  <c r="I158" i="4" s="1"/>
  <c r="L158" i="4" s="1"/>
  <c r="O158" i="4" s="1"/>
  <c r="R158" i="4" s="1"/>
  <c r="U158" i="4" s="1"/>
  <c r="X158" i="4" s="1"/>
  <c r="G41" i="4"/>
  <c r="I41" i="4" s="1"/>
  <c r="L41" i="4" s="1"/>
  <c r="O41" i="4" s="1"/>
  <c r="R41" i="4" s="1"/>
  <c r="U41" i="4" s="1"/>
  <c r="X41" i="4" s="1"/>
  <c r="G105" i="4"/>
  <c r="I105" i="4" s="1"/>
  <c r="L105" i="4" s="1"/>
  <c r="O105" i="4" s="1"/>
  <c r="R105" i="4" s="1"/>
  <c r="U105" i="4" s="1"/>
  <c r="X105" i="4" s="1"/>
  <c r="G169" i="4"/>
  <c r="I169" i="4" s="1"/>
  <c r="L169" i="4" s="1"/>
  <c r="O169" i="4" s="1"/>
  <c r="R169" i="4" s="1"/>
  <c r="U169" i="4" s="1"/>
  <c r="X169" i="4" s="1"/>
  <c r="G44" i="4"/>
  <c r="I44" i="4" s="1"/>
  <c r="L44" i="4" s="1"/>
  <c r="O44" i="4" s="1"/>
  <c r="R44" i="4" s="1"/>
  <c r="U44" i="4" s="1"/>
  <c r="X44" i="4" s="1"/>
  <c r="G108" i="4"/>
  <c r="I108" i="4" s="1"/>
  <c r="L108" i="4" s="1"/>
  <c r="O108" i="4" s="1"/>
  <c r="R108" i="4" s="1"/>
  <c r="U108" i="4" s="1"/>
  <c r="X108" i="4" s="1"/>
  <c r="G172" i="4"/>
  <c r="I172" i="4" s="1"/>
  <c r="L172" i="4" s="1"/>
  <c r="O172" i="4" s="1"/>
  <c r="R172" i="4" s="1"/>
  <c r="U172" i="4" s="1"/>
  <c r="X172" i="4" s="1"/>
  <c r="G23" i="4"/>
  <c r="G87" i="4"/>
  <c r="I87" i="4" s="1"/>
  <c r="L87" i="4" s="1"/>
  <c r="O87" i="4" s="1"/>
  <c r="R87" i="4" s="1"/>
  <c r="U87" i="4" s="1"/>
  <c r="X87" i="4" s="1"/>
  <c r="G151" i="4"/>
  <c r="I151" i="4" s="1"/>
  <c r="L151" i="4" s="1"/>
  <c r="O151" i="4" s="1"/>
  <c r="R151" i="4" s="1"/>
  <c r="U151" i="4" s="1"/>
  <c r="X151" i="4" s="1"/>
  <c r="G82" i="4"/>
  <c r="I82" i="4" s="1"/>
  <c r="L82" i="4" s="1"/>
  <c r="O82" i="4" s="1"/>
  <c r="R82" i="4" s="1"/>
  <c r="U82" i="4" s="1"/>
  <c r="X82" i="4" s="1"/>
  <c r="G146" i="4"/>
  <c r="I146" i="4" s="1"/>
  <c r="L146" i="4" s="1"/>
  <c r="O146" i="4" s="1"/>
  <c r="R146" i="4" s="1"/>
  <c r="U146" i="4" s="1"/>
  <c r="X146" i="4" s="1"/>
  <c r="G29" i="4"/>
  <c r="I29" i="4" s="1"/>
  <c r="L29" i="4" s="1"/>
  <c r="O29" i="4" s="1"/>
  <c r="R29" i="4" s="1"/>
  <c r="U29" i="4" s="1"/>
  <c r="X29" i="4" s="1"/>
  <c r="G93" i="4"/>
  <c r="I93" i="4" s="1"/>
  <c r="L93" i="4" s="1"/>
  <c r="O93" i="4" s="1"/>
  <c r="R93" i="4" s="1"/>
  <c r="U93" i="4" s="1"/>
  <c r="X93" i="4" s="1"/>
  <c r="G157" i="4"/>
  <c r="I157" i="4" s="1"/>
  <c r="L157" i="4" s="1"/>
  <c r="O157" i="4" s="1"/>
  <c r="R157" i="4" s="1"/>
  <c r="G16" i="4"/>
  <c r="I16" i="4" s="1"/>
  <c r="L16" i="4" s="1"/>
  <c r="O16" i="4" s="1"/>
  <c r="R16" i="4" s="1"/>
  <c r="U16" i="4" s="1"/>
  <c r="X16" i="4" s="1"/>
  <c r="G80" i="4"/>
  <c r="I80" i="4" s="1"/>
  <c r="L80" i="4" s="1"/>
  <c r="O80" i="4" s="1"/>
  <c r="R80" i="4" s="1"/>
  <c r="U80" i="4" s="1"/>
  <c r="X80" i="4" s="1"/>
  <c r="G144" i="4"/>
  <c r="I144" i="4" s="1"/>
  <c r="L144" i="4" s="1"/>
  <c r="O144" i="4" s="1"/>
  <c r="R144" i="4" s="1"/>
  <c r="U144" i="4" s="1"/>
  <c r="X144" i="4" s="1"/>
  <c r="G19" i="4"/>
  <c r="G83" i="4"/>
  <c r="I83" i="4" s="1"/>
  <c r="L83" i="4" s="1"/>
  <c r="O83" i="4" s="1"/>
  <c r="R83" i="4" s="1"/>
  <c r="U83" i="4" s="1"/>
  <c r="X83" i="4" s="1"/>
  <c r="G147" i="4"/>
  <c r="I147" i="4" s="1"/>
  <c r="L147" i="4" s="1"/>
  <c r="O147" i="4" s="1"/>
  <c r="R147" i="4" s="1"/>
  <c r="U147" i="4" s="1"/>
  <c r="X147" i="4" s="1"/>
  <c r="G38" i="4"/>
  <c r="I38" i="4" s="1"/>
  <c r="L38" i="4" s="1"/>
  <c r="O38" i="4" s="1"/>
  <c r="R38" i="4" s="1"/>
  <c r="U38" i="4" s="1"/>
  <c r="X38" i="4" s="1"/>
  <c r="G102" i="4"/>
  <c r="I102" i="4" s="1"/>
  <c r="L102" i="4" s="1"/>
  <c r="O102" i="4" s="1"/>
  <c r="R102" i="4" s="1"/>
  <c r="U102" i="4" s="1"/>
  <c r="X102" i="4" s="1"/>
  <c r="G166" i="4"/>
  <c r="I166" i="4" s="1"/>
  <c r="L166" i="4" s="1"/>
  <c r="O166" i="4" s="1"/>
  <c r="R166" i="4" s="1"/>
  <c r="U166" i="4" s="1"/>
  <c r="X166" i="4" s="1"/>
  <c r="G49" i="4"/>
  <c r="I49" i="4" s="1"/>
  <c r="L49" i="4" s="1"/>
  <c r="O49" i="4" s="1"/>
  <c r="R49" i="4" s="1"/>
  <c r="U49" i="4" s="1"/>
  <c r="X49" i="4" s="1"/>
  <c r="G113" i="4"/>
  <c r="I113" i="4" s="1"/>
  <c r="L113" i="4" s="1"/>
  <c r="O113" i="4" s="1"/>
  <c r="R113" i="4" s="1"/>
  <c r="U113" i="4" s="1"/>
  <c r="X113" i="4" s="1"/>
  <c r="G177" i="4"/>
  <c r="I177" i="4" s="1"/>
  <c r="L177" i="4" s="1"/>
  <c r="O177" i="4" s="1"/>
  <c r="R177" i="4" s="1"/>
  <c r="U177" i="4" s="1"/>
  <c r="X177" i="4" s="1"/>
  <c r="G52" i="4"/>
  <c r="I52" i="4" s="1"/>
  <c r="L52" i="4" s="1"/>
  <c r="O52" i="4" s="1"/>
  <c r="R52" i="4" s="1"/>
  <c r="U52" i="4" s="1"/>
  <c r="X52" i="4" s="1"/>
  <c r="G116" i="4"/>
  <c r="I116" i="4" s="1"/>
  <c r="L116" i="4" s="1"/>
  <c r="O116" i="4" s="1"/>
  <c r="R116" i="4" s="1"/>
  <c r="U116" i="4" s="1"/>
  <c r="X116" i="4" s="1"/>
  <c r="G180" i="4"/>
  <c r="I180" i="4" s="1"/>
  <c r="L180" i="4" s="1"/>
  <c r="O180" i="4" s="1"/>
  <c r="R180" i="4" s="1"/>
  <c r="U180" i="4" s="1"/>
  <c r="X180" i="4" s="1"/>
  <c r="G31" i="4"/>
  <c r="I31" i="4" s="1"/>
  <c r="L31" i="4" s="1"/>
  <c r="O31" i="4" s="1"/>
  <c r="R31" i="4" s="1"/>
  <c r="U31" i="4" s="1"/>
  <c r="X31" i="4" s="1"/>
  <c r="G95" i="4"/>
  <c r="I95" i="4" s="1"/>
  <c r="L95" i="4" s="1"/>
  <c r="O95" i="4" s="1"/>
  <c r="R95" i="4" s="1"/>
  <c r="U95" i="4" s="1"/>
  <c r="X95" i="4" s="1"/>
  <c r="G159" i="4"/>
  <c r="I159" i="4" s="1"/>
  <c r="L159" i="4" s="1"/>
  <c r="O159" i="4" s="1"/>
  <c r="R159" i="4" s="1"/>
  <c r="U159" i="4" s="1"/>
  <c r="X159" i="4" s="1"/>
  <c r="G90" i="4"/>
  <c r="I90" i="4" s="1"/>
  <c r="L90" i="4" s="1"/>
  <c r="O90" i="4" s="1"/>
  <c r="R90" i="4" s="1"/>
  <c r="U90" i="4" s="1"/>
  <c r="X90" i="4" s="1"/>
  <c r="G154" i="4"/>
  <c r="I154" i="4" s="1"/>
  <c r="L154" i="4" s="1"/>
  <c r="O154" i="4" s="1"/>
  <c r="R154" i="4" s="1"/>
  <c r="U154" i="4" s="1"/>
  <c r="X154" i="4" s="1"/>
  <c r="G37" i="4"/>
  <c r="I37" i="4" s="1"/>
  <c r="L37" i="4" s="1"/>
  <c r="O37" i="4" s="1"/>
  <c r="R37" i="4" s="1"/>
  <c r="U37" i="4" s="1"/>
  <c r="X37" i="4" s="1"/>
  <c r="G101" i="4"/>
  <c r="I101" i="4" s="1"/>
  <c r="L101" i="4" s="1"/>
  <c r="O101" i="4" s="1"/>
  <c r="R101" i="4" s="1"/>
  <c r="U101" i="4" s="1"/>
  <c r="X101" i="4" s="1"/>
  <c r="G165" i="4"/>
  <c r="I165" i="4" s="1"/>
  <c r="L165" i="4" s="1"/>
  <c r="O165" i="4" s="1"/>
  <c r="R165" i="4" s="1"/>
  <c r="U165" i="4" s="1"/>
  <c r="X165" i="4" s="1"/>
  <c r="G24" i="4"/>
  <c r="I24" i="4" s="1"/>
  <c r="L24" i="4" s="1"/>
  <c r="O24" i="4" s="1"/>
  <c r="R24" i="4" s="1"/>
  <c r="U24" i="4" s="1"/>
  <c r="X24" i="4" s="1"/>
  <c r="G88" i="4"/>
  <c r="I88" i="4" s="1"/>
  <c r="L88" i="4" s="1"/>
  <c r="O88" i="4" s="1"/>
  <c r="R88" i="4" s="1"/>
  <c r="U88" i="4" s="1"/>
  <c r="X88" i="4" s="1"/>
  <c r="G152" i="4"/>
  <c r="I152" i="4" s="1"/>
  <c r="L152" i="4" s="1"/>
  <c r="O152" i="4" s="1"/>
  <c r="R152" i="4" s="1"/>
  <c r="U152" i="4" s="1"/>
  <c r="X152" i="4" s="1"/>
  <c r="G27" i="4"/>
  <c r="G91" i="4"/>
  <c r="I91" i="4" s="1"/>
  <c r="L91" i="4" s="1"/>
  <c r="O91" i="4" s="1"/>
  <c r="R91" i="4" s="1"/>
  <c r="U91" i="4" s="1"/>
  <c r="X91" i="4" s="1"/>
  <c r="G155" i="4"/>
  <c r="I155" i="4" s="1"/>
  <c r="L155" i="4" s="1"/>
  <c r="O155" i="4" s="1"/>
  <c r="R155" i="4" s="1"/>
  <c r="U155" i="4" s="1"/>
  <c r="X155" i="4" s="1"/>
  <c r="G46" i="4"/>
  <c r="I46" i="4" s="1"/>
  <c r="L46" i="4" s="1"/>
  <c r="O46" i="4" s="1"/>
  <c r="R46" i="4" s="1"/>
  <c r="U46" i="4" s="1"/>
  <c r="X46" i="4" s="1"/>
  <c r="G110" i="4"/>
  <c r="I110" i="4" s="1"/>
  <c r="L110" i="4" s="1"/>
  <c r="O110" i="4" s="1"/>
  <c r="R110" i="4" s="1"/>
  <c r="U110" i="4" s="1"/>
  <c r="X110" i="4" s="1"/>
  <c r="G174" i="4"/>
  <c r="I174" i="4" s="1"/>
  <c r="L174" i="4" s="1"/>
  <c r="O174" i="4" s="1"/>
  <c r="R174" i="4" s="1"/>
  <c r="U174" i="4" s="1"/>
  <c r="X174" i="4" s="1"/>
  <c r="G57" i="4"/>
  <c r="I57" i="4" s="1"/>
  <c r="L57" i="4" s="1"/>
  <c r="O57" i="4" s="1"/>
  <c r="R57" i="4" s="1"/>
  <c r="U57" i="4" s="1"/>
  <c r="X57" i="4" s="1"/>
  <c r="G121" i="4"/>
  <c r="I121" i="4" s="1"/>
  <c r="L121" i="4" s="1"/>
  <c r="O121" i="4" s="1"/>
  <c r="R121" i="4" s="1"/>
  <c r="U121" i="4" s="1"/>
  <c r="X121" i="4" s="1"/>
  <c r="G14" i="4"/>
  <c r="I14" i="4" s="1"/>
  <c r="L14" i="4" s="1"/>
  <c r="O14" i="4" s="1"/>
  <c r="R14" i="4" s="1"/>
  <c r="U14" i="4" s="1"/>
  <c r="X14" i="4" s="1"/>
  <c r="G60" i="4"/>
  <c r="I60" i="4" s="1"/>
  <c r="L60" i="4" s="1"/>
  <c r="O60" i="4" s="1"/>
  <c r="R60" i="4" s="1"/>
  <c r="U60" i="4" s="1"/>
  <c r="X60" i="4" s="1"/>
  <c r="G124" i="4"/>
  <c r="I124" i="4" s="1"/>
  <c r="L124" i="4" s="1"/>
  <c r="O124" i="4" s="1"/>
  <c r="R124" i="4" s="1"/>
  <c r="U124" i="4" s="1"/>
  <c r="X124" i="4" s="1"/>
  <c r="G39" i="4"/>
  <c r="I39" i="4" s="1"/>
  <c r="L39" i="4" s="1"/>
  <c r="O39" i="4" s="1"/>
  <c r="R39" i="4" s="1"/>
  <c r="U39" i="4" s="1"/>
  <c r="X39" i="4" s="1"/>
  <c r="G103" i="4"/>
  <c r="I103" i="4" s="1"/>
  <c r="L103" i="4" s="1"/>
  <c r="O103" i="4" s="1"/>
  <c r="R103" i="4" s="1"/>
  <c r="U103" i="4" s="1"/>
  <c r="X103" i="4" s="1"/>
  <c r="G167" i="4"/>
  <c r="I167" i="4" s="1"/>
  <c r="L167" i="4" s="1"/>
  <c r="O167" i="4" s="1"/>
  <c r="R167" i="4" s="1"/>
  <c r="U167" i="4" s="1"/>
  <c r="X167" i="4" s="1"/>
  <c r="G98" i="4"/>
  <c r="I98" i="4" s="1"/>
  <c r="L98" i="4" s="1"/>
  <c r="O98" i="4" s="1"/>
  <c r="R98" i="4" s="1"/>
  <c r="U98" i="4" s="1"/>
  <c r="X98" i="4" s="1"/>
  <c r="G162" i="4"/>
  <c r="I162" i="4" s="1"/>
  <c r="L162" i="4" s="1"/>
  <c r="O162" i="4" s="1"/>
  <c r="R162" i="4" s="1"/>
  <c r="U162" i="4" s="1"/>
  <c r="X162" i="4" s="1"/>
  <c r="G45" i="4"/>
  <c r="I45" i="4" s="1"/>
  <c r="L45" i="4" s="1"/>
  <c r="O45" i="4" s="1"/>
  <c r="R45" i="4" s="1"/>
  <c r="U45" i="4" s="1"/>
  <c r="X45" i="4" s="1"/>
  <c r="G109" i="4"/>
  <c r="I109" i="4" s="1"/>
  <c r="L109" i="4" s="1"/>
  <c r="O109" i="4" s="1"/>
  <c r="R109" i="4" s="1"/>
  <c r="U109" i="4" s="1"/>
  <c r="X109" i="4" s="1"/>
  <c r="G173" i="4"/>
  <c r="I173" i="4" s="1"/>
  <c r="L173" i="4" s="1"/>
  <c r="O173" i="4" s="1"/>
  <c r="R173" i="4" s="1"/>
  <c r="U173" i="4" s="1"/>
  <c r="X173" i="4" s="1"/>
  <c r="G32" i="4"/>
  <c r="I32" i="4" s="1"/>
  <c r="L32" i="4" s="1"/>
  <c r="O32" i="4" s="1"/>
  <c r="R32" i="4" s="1"/>
  <c r="U32" i="4" s="1"/>
  <c r="X32" i="4" s="1"/>
  <c r="G96" i="4"/>
  <c r="I96" i="4" s="1"/>
  <c r="L96" i="4" s="1"/>
  <c r="O96" i="4" s="1"/>
  <c r="R96" i="4" s="1"/>
  <c r="U96" i="4" s="1"/>
  <c r="X96" i="4" s="1"/>
  <c r="G160" i="4"/>
  <c r="I160" i="4" s="1"/>
  <c r="L160" i="4" s="1"/>
  <c r="O160" i="4" s="1"/>
  <c r="R160" i="4" s="1"/>
  <c r="U160" i="4" s="1"/>
  <c r="X160" i="4" s="1"/>
  <c r="G35" i="4"/>
  <c r="I35" i="4" s="1"/>
  <c r="L35" i="4" s="1"/>
  <c r="O35" i="4" s="1"/>
  <c r="R35" i="4" s="1"/>
  <c r="U35" i="4" s="1"/>
  <c r="X35" i="4" s="1"/>
  <c r="G99" i="4"/>
  <c r="I99" i="4" s="1"/>
  <c r="L99" i="4" s="1"/>
  <c r="O99" i="4" s="1"/>
  <c r="R99" i="4" s="1"/>
  <c r="U99" i="4" s="1"/>
  <c r="X99" i="4" s="1"/>
  <c r="G163" i="4"/>
  <c r="I163" i="4" s="1"/>
  <c r="L163" i="4" s="1"/>
  <c r="O163" i="4" s="1"/>
  <c r="R163" i="4" s="1"/>
  <c r="U163" i="4" s="1"/>
  <c r="X163" i="4" s="1"/>
  <c r="G54" i="4"/>
  <c r="I54" i="4" s="1"/>
  <c r="L54" i="4" s="1"/>
  <c r="O54" i="4" s="1"/>
  <c r="R54" i="4" s="1"/>
  <c r="U54" i="4" s="1"/>
  <c r="X54" i="4" s="1"/>
  <c r="G118" i="4"/>
  <c r="I118" i="4" s="1"/>
  <c r="L118" i="4" s="1"/>
  <c r="O118" i="4" s="1"/>
  <c r="R118" i="4" s="1"/>
  <c r="U118" i="4" s="1"/>
  <c r="X118" i="4" s="1"/>
  <c r="G182" i="4"/>
  <c r="I182" i="4" s="1"/>
  <c r="L182" i="4" s="1"/>
  <c r="O182" i="4" s="1"/>
  <c r="R182" i="4" s="1"/>
  <c r="U182" i="4" s="1"/>
  <c r="X182" i="4" s="1"/>
  <c r="G65" i="4"/>
  <c r="I65" i="4" s="1"/>
  <c r="L65" i="4" s="1"/>
  <c r="O65" i="4" s="1"/>
  <c r="R65" i="4" s="1"/>
  <c r="U65" i="4" s="1"/>
  <c r="X65" i="4" s="1"/>
  <c r="G129" i="4"/>
  <c r="I129" i="4" s="1"/>
  <c r="L129" i="4" s="1"/>
  <c r="O129" i="4" s="1"/>
  <c r="R129" i="4" s="1"/>
  <c r="U129" i="4" s="1"/>
  <c r="X129" i="4" s="1"/>
  <c r="G4" i="4"/>
  <c r="I4" i="4" s="1"/>
  <c r="L4" i="4" s="1"/>
  <c r="O4" i="4" s="1"/>
  <c r="U4" i="4" s="1"/>
  <c r="X4" i="4" s="1"/>
  <c r="G68" i="4"/>
  <c r="I68" i="4" s="1"/>
  <c r="L68" i="4" s="1"/>
  <c r="O68" i="4" s="1"/>
  <c r="R68" i="4" s="1"/>
  <c r="U68" i="4" s="1"/>
  <c r="X68" i="4" s="1"/>
  <c r="G132" i="4"/>
  <c r="I132" i="4" s="1"/>
  <c r="L132" i="4" s="1"/>
  <c r="O132" i="4" s="1"/>
  <c r="R132" i="4" s="1"/>
  <c r="U132" i="4" s="1"/>
  <c r="X132" i="4" s="1"/>
  <c r="G47" i="4"/>
  <c r="I47" i="4" s="1"/>
  <c r="L47" i="4" s="1"/>
  <c r="O47" i="4" s="1"/>
  <c r="R47" i="4" s="1"/>
  <c r="U47" i="4" s="1"/>
  <c r="X47" i="4" s="1"/>
  <c r="G111" i="4"/>
  <c r="I111" i="4" s="1"/>
  <c r="L111" i="4" s="1"/>
  <c r="O111" i="4" s="1"/>
  <c r="R111" i="4" s="1"/>
  <c r="U111" i="4" s="1"/>
  <c r="X111" i="4" s="1"/>
  <c r="G175" i="4"/>
  <c r="I175" i="4" s="1"/>
  <c r="L175" i="4" s="1"/>
  <c r="O175" i="4" s="1"/>
  <c r="R175" i="4" s="1"/>
  <c r="U175" i="4" s="1"/>
  <c r="X175" i="4" s="1"/>
  <c r="G106" i="4"/>
  <c r="I106" i="4" s="1"/>
  <c r="L106" i="4" s="1"/>
  <c r="O106" i="4" s="1"/>
  <c r="R106" i="4" s="1"/>
  <c r="U106" i="4" s="1"/>
  <c r="X106" i="4" s="1"/>
  <c r="G170" i="4"/>
  <c r="I170" i="4" s="1"/>
  <c r="L170" i="4" s="1"/>
  <c r="O170" i="4" s="1"/>
  <c r="R170" i="4" s="1"/>
  <c r="U170" i="4" s="1"/>
  <c r="X170" i="4" s="1"/>
  <c r="G53" i="4"/>
  <c r="I53" i="4" s="1"/>
  <c r="L53" i="4" s="1"/>
  <c r="O53" i="4" s="1"/>
  <c r="R53" i="4" s="1"/>
  <c r="U53" i="4" s="1"/>
  <c r="X53" i="4" s="1"/>
  <c r="G117" i="4"/>
  <c r="I117" i="4" s="1"/>
  <c r="L117" i="4" s="1"/>
  <c r="O117" i="4" s="1"/>
  <c r="R117" i="4" s="1"/>
  <c r="U117" i="4" s="1"/>
  <c r="X117" i="4" s="1"/>
  <c r="G181" i="4"/>
  <c r="I181" i="4" s="1"/>
  <c r="L181" i="4" s="1"/>
  <c r="O181" i="4" s="1"/>
  <c r="R181" i="4" s="1"/>
  <c r="U181" i="4" s="1"/>
  <c r="X181" i="4" s="1"/>
  <c r="G40" i="4"/>
  <c r="I40" i="4" s="1"/>
  <c r="L40" i="4" s="1"/>
  <c r="O40" i="4" s="1"/>
  <c r="R40" i="4" s="1"/>
  <c r="U40" i="4" s="1"/>
  <c r="X40" i="4" s="1"/>
  <c r="G104" i="4"/>
  <c r="I104" i="4" s="1"/>
  <c r="L104" i="4" s="1"/>
  <c r="O104" i="4" s="1"/>
  <c r="R104" i="4" s="1"/>
  <c r="U104" i="4" s="1"/>
  <c r="X104" i="4" s="1"/>
  <c r="G168" i="4"/>
  <c r="I168" i="4" s="1"/>
  <c r="L168" i="4" s="1"/>
  <c r="O168" i="4" s="1"/>
  <c r="R168" i="4" s="1"/>
  <c r="U168" i="4" s="1"/>
  <c r="X168" i="4" s="1"/>
  <c r="G43" i="4"/>
  <c r="I43" i="4" s="1"/>
  <c r="L43" i="4" s="1"/>
  <c r="O43" i="4" s="1"/>
  <c r="R43" i="4" s="1"/>
  <c r="U43" i="4" s="1"/>
  <c r="X43" i="4" s="1"/>
  <c r="G107" i="4"/>
  <c r="I107" i="4" s="1"/>
  <c r="L107" i="4" s="1"/>
  <c r="O107" i="4" s="1"/>
  <c r="R107" i="4" s="1"/>
  <c r="U107" i="4" s="1"/>
  <c r="X107" i="4" s="1"/>
  <c r="G171" i="4"/>
  <c r="I171" i="4" s="1"/>
  <c r="L171" i="4" s="1"/>
  <c r="O171" i="4" s="1"/>
  <c r="R171" i="4" s="1"/>
  <c r="U171" i="4" s="1"/>
  <c r="X171" i="4" s="1"/>
  <c r="G62" i="4"/>
  <c r="I62" i="4" s="1"/>
  <c r="L62" i="4" s="1"/>
  <c r="O62" i="4" s="1"/>
  <c r="R62" i="4" s="1"/>
  <c r="U62" i="4" s="1"/>
  <c r="X62" i="4" s="1"/>
  <c r="G126" i="4"/>
  <c r="I126" i="4" s="1"/>
  <c r="L126" i="4" s="1"/>
  <c r="O126" i="4" s="1"/>
  <c r="R126" i="4" s="1"/>
  <c r="U126" i="4" s="1"/>
  <c r="X126" i="4" s="1"/>
  <c r="G9" i="4"/>
  <c r="I9" i="4" s="1"/>
  <c r="L9" i="4" s="1"/>
  <c r="O9" i="4" s="1"/>
  <c r="R9" i="4" s="1"/>
  <c r="U9" i="4" s="1"/>
  <c r="X9" i="4" s="1"/>
  <c r="G73" i="4"/>
  <c r="I73" i="4" s="1"/>
  <c r="L73" i="4" s="1"/>
  <c r="O73" i="4" s="1"/>
  <c r="R73" i="4" s="1"/>
  <c r="U73" i="4" s="1"/>
  <c r="X73" i="4" s="1"/>
  <c r="G137" i="4"/>
  <c r="I137" i="4" s="1"/>
  <c r="L137" i="4" s="1"/>
  <c r="O137" i="4" s="1"/>
  <c r="R137" i="4" s="1"/>
  <c r="U137" i="4" s="1"/>
  <c r="X137" i="4" s="1"/>
  <c r="G12" i="4"/>
  <c r="I12" i="4" s="1"/>
  <c r="L12" i="4" s="1"/>
  <c r="O12" i="4" s="1"/>
  <c r="R12" i="4" s="1"/>
  <c r="U12" i="4" s="1"/>
  <c r="X12" i="4" s="1"/>
  <c r="G76" i="4"/>
  <c r="I76" i="4" s="1"/>
  <c r="L76" i="4" s="1"/>
  <c r="O76" i="4" s="1"/>
  <c r="R76" i="4" s="1"/>
  <c r="U76" i="4" s="1"/>
  <c r="X76" i="4" s="1"/>
  <c r="G140" i="4"/>
  <c r="I140" i="4" s="1"/>
  <c r="L140" i="4" s="1"/>
  <c r="O140" i="4" s="1"/>
  <c r="R140" i="4" s="1"/>
  <c r="U140" i="4" s="1"/>
  <c r="X140" i="4" s="1"/>
  <c r="G55" i="4"/>
  <c r="I55" i="4" s="1"/>
  <c r="L55" i="4" s="1"/>
  <c r="O55" i="4" s="1"/>
  <c r="R55" i="4" s="1"/>
  <c r="U55" i="4" s="1"/>
  <c r="X55" i="4" s="1"/>
  <c r="G119" i="4"/>
  <c r="I119" i="4" s="1"/>
  <c r="L119" i="4" s="1"/>
  <c r="O119" i="4" s="1"/>
  <c r="R119" i="4" s="1"/>
  <c r="U119" i="4" s="1"/>
  <c r="X119" i="4" s="1"/>
  <c r="G42" i="4"/>
  <c r="I42" i="4" s="1"/>
  <c r="L42" i="4" s="1"/>
  <c r="O42" i="4" s="1"/>
  <c r="R42" i="4" s="1"/>
  <c r="U42" i="4" s="1"/>
  <c r="X42" i="4" s="1"/>
  <c r="G114" i="4"/>
  <c r="I114" i="4" s="1"/>
  <c r="L114" i="4" s="1"/>
  <c r="O114" i="4" s="1"/>
  <c r="R114" i="4" s="1"/>
  <c r="U114" i="4" s="1"/>
  <c r="X114" i="4" s="1"/>
  <c r="G178" i="4"/>
  <c r="I178" i="4" s="1"/>
  <c r="L178" i="4" s="1"/>
  <c r="O178" i="4" s="1"/>
  <c r="R178" i="4" s="1"/>
  <c r="U178" i="4" s="1"/>
  <c r="X178" i="4" s="1"/>
  <c r="G61" i="4"/>
  <c r="I61" i="4" s="1"/>
  <c r="L61" i="4" s="1"/>
  <c r="O61" i="4" s="1"/>
  <c r="R61" i="4" s="1"/>
  <c r="U61" i="4" s="1"/>
  <c r="X61" i="4" s="1"/>
  <c r="G125" i="4"/>
  <c r="I125" i="4" s="1"/>
  <c r="L125" i="4" s="1"/>
  <c r="O125" i="4" s="1"/>
  <c r="R125" i="4" s="1"/>
  <c r="U125" i="4" s="1"/>
  <c r="X125" i="4" s="1"/>
  <c r="G34" i="4"/>
  <c r="I34" i="4" s="1"/>
  <c r="L34" i="4" s="1"/>
  <c r="O34" i="4" s="1"/>
  <c r="R34" i="4" s="1"/>
  <c r="U34" i="4" s="1"/>
  <c r="X34" i="4" s="1"/>
  <c r="G48" i="4"/>
  <c r="I48" i="4" s="1"/>
  <c r="L48" i="4" s="1"/>
  <c r="O48" i="4" s="1"/>
  <c r="R48" i="4" s="1"/>
  <c r="U48" i="4" s="1"/>
  <c r="X48" i="4" s="1"/>
  <c r="G112" i="4"/>
  <c r="I112" i="4" s="1"/>
  <c r="L112" i="4" s="1"/>
  <c r="O112" i="4" s="1"/>
  <c r="R112" i="4" s="1"/>
  <c r="U112" i="4" s="1"/>
  <c r="X112" i="4" s="1"/>
  <c r="G176" i="4"/>
  <c r="I176" i="4" s="1"/>
  <c r="L176" i="4" s="1"/>
  <c r="O176" i="4" s="1"/>
  <c r="R176" i="4" s="1"/>
  <c r="U176" i="4" s="1"/>
  <c r="X176" i="4" s="1"/>
  <c r="G51" i="4"/>
  <c r="I51" i="4" s="1"/>
  <c r="L51" i="4" s="1"/>
  <c r="O51" i="4" s="1"/>
  <c r="R51" i="4" s="1"/>
  <c r="U51" i="4" s="1"/>
  <c r="X51" i="4" s="1"/>
  <c r="G115" i="4"/>
  <c r="I115" i="4" s="1"/>
  <c r="L115" i="4" s="1"/>
  <c r="O115" i="4" s="1"/>
  <c r="R115" i="4" s="1"/>
  <c r="U115" i="4" s="1"/>
  <c r="X115" i="4" s="1"/>
  <c r="G179" i="4"/>
  <c r="I179" i="4" s="1"/>
  <c r="L179" i="4" s="1"/>
  <c r="O179" i="4" s="1"/>
  <c r="R179" i="4" s="1"/>
  <c r="U179" i="4" s="1"/>
  <c r="X179" i="4" s="1"/>
  <c r="G70" i="4"/>
  <c r="I70" i="4" s="1"/>
  <c r="L70" i="4" s="1"/>
  <c r="O70" i="4" s="1"/>
  <c r="R70" i="4" s="1"/>
  <c r="U70" i="4" s="1"/>
  <c r="X70" i="4" s="1"/>
  <c r="G134" i="4"/>
  <c r="I134" i="4" s="1"/>
  <c r="L134" i="4" s="1"/>
  <c r="O134" i="4" s="1"/>
  <c r="R134" i="4" s="1"/>
  <c r="U134" i="4" s="1"/>
  <c r="X134" i="4" s="1"/>
  <c r="G17" i="4"/>
  <c r="I17" i="4" s="1"/>
  <c r="L17" i="4" s="1"/>
  <c r="O17" i="4" s="1"/>
  <c r="R17" i="4" s="1"/>
  <c r="U17" i="4" s="1"/>
  <c r="X17" i="4" s="1"/>
  <c r="G81" i="4"/>
  <c r="I81" i="4" s="1"/>
  <c r="L81" i="4" s="1"/>
  <c r="O81" i="4" s="1"/>
  <c r="R81" i="4" s="1"/>
  <c r="U81" i="4" s="1"/>
  <c r="X81" i="4" s="1"/>
  <c r="G145" i="4"/>
  <c r="I145" i="4" s="1"/>
  <c r="L145" i="4" s="1"/>
  <c r="O145" i="4" s="1"/>
  <c r="R145" i="4" s="1"/>
  <c r="U145" i="4" s="1"/>
  <c r="X145" i="4" s="1"/>
  <c r="G20" i="4"/>
  <c r="I20" i="4" s="1"/>
  <c r="L20" i="4" s="1"/>
  <c r="O20" i="4" s="1"/>
  <c r="R20" i="4" s="1"/>
  <c r="U20" i="4" s="1"/>
  <c r="X20" i="4" s="1"/>
  <c r="G84" i="4"/>
  <c r="I84" i="4" s="1"/>
  <c r="L84" i="4" s="1"/>
  <c r="O84" i="4" s="1"/>
  <c r="R84" i="4" s="1"/>
  <c r="U84" i="4" s="1"/>
  <c r="X84" i="4" s="1"/>
  <c r="G148" i="4"/>
  <c r="I148" i="4" s="1"/>
  <c r="L148" i="4" s="1"/>
  <c r="O148" i="4" s="1"/>
  <c r="R148" i="4" s="1"/>
  <c r="U148" i="4" s="1"/>
  <c r="X148" i="4" s="1"/>
  <c r="FB4" i="8"/>
  <c r="FC4" i="8" s="1"/>
  <c r="FB5" i="8"/>
  <c r="FC5" i="8" s="1"/>
  <c r="FB6" i="8"/>
  <c r="FC6" i="8" s="1"/>
  <c r="FB7" i="8"/>
  <c r="FC7" i="8" s="1"/>
  <c r="FB8" i="8"/>
  <c r="FC8" i="8" s="1"/>
  <c r="FB9" i="8"/>
  <c r="FC9" i="8" s="1"/>
  <c r="FB10" i="8"/>
  <c r="FC10" i="8" s="1"/>
  <c r="FB11" i="8"/>
  <c r="FC11" i="8" s="1"/>
  <c r="FB12" i="8"/>
  <c r="FC12" i="8" s="1"/>
  <c r="FB13" i="8"/>
  <c r="FC13" i="8" s="1"/>
  <c r="FB14" i="8"/>
  <c r="FC14" i="8" s="1"/>
  <c r="FB15" i="8"/>
  <c r="FC15" i="8" s="1"/>
  <c r="FB16" i="8"/>
  <c r="FC16" i="8" s="1"/>
  <c r="FB17" i="8"/>
  <c r="FC17" i="8" s="1"/>
  <c r="FB18" i="8"/>
  <c r="FC18" i="8" s="1"/>
  <c r="FB19" i="8"/>
  <c r="FC19" i="8" s="1"/>
  <c r="FB20" i="8"/>
  <c r="FC20" i="8" s="1"/>
  <c r="FB21" i="8"/>
  <c r="FC21" i="8" s="1"/>
  <c r="FB22" i="8"/>
  <c r="FC22" i="8" s="1"/>
  <c r="FB23" i="8"/>
  <c r="FC23" i="8" s="1"/>
  <c r="FB24" i="8"/>
  <c r="FC24" i="8" s="1"/>
  <c r="FB25" i="8"/>
  <c r="FC25" i="8" s="1"/>
  <c r="FB26" i="8"/>
  <c r="FC26" i="8" s="1"/>
  <c r="FB27" i="8"/>
  <c r="FC27" i="8" s="1"/>
  <c r="FB28" i="8"/>
  <c r="FC28" i="8" s="1"/>
  <c r="FB29" i="8"/>
  <c r="FC29" i="8" s="1"/>
  <c r="FB30" i="8"/>
  <c r="FC30" i="8" s="1"/>
  <c r="FB31" i="8"/>
  <c r="FC31" i="8" s="1"/>
  <c r="FB32" i="8"/>
  <c r="FC32" i="8" s="1"/>
  <c r="FB33" i="8"/>
  <c r="FC33" i="8" s="1"/>
  <c r="FB34" i="8"/>
  <c r="FC34" i="8" s="1"/>
  <c r="FB35" i="8"/>
  <c r="FC35" i="8" s="1"/>
  <c r="FB36" i="8"/>
  <c r="FC36" i="8" s="1"/>
  <c r="FB37" i="8"/>
  <c r="FC37" i="8" s="1"/>
  <c r="FB38" i="8"/>
  <c r="FC38" i="8" s="1"/>
  <c r="FB39" i="8"/>
  <c r="FC39" i="8" s="1"/>
  <c r="FB40" i="8"/>
  <c r="FC40" i="8" s="1"/>
  <c r="FB41" i="8"/>
  <c r="FC41" i="8" s="1"/>
  <c r="FB42" i="8"/>
  <c r="FC42" i="8" s="1"/>
  <c r="FB43" i="8"/>
  <c r="FC43" i="8" s="1"/>
  <c r="FB44" i="8"/>
  <c r="FC44" i="8" s="1"/>
  <c r="FB45" i="8"/>
  <c r="FC45" i="8" s="1"/>
  <c r="FB46" i="8"/>
  <c r="FC46" i="8" s="1"/>
  <c r="FB47" i="8"/>
  <c r="FC47" i="8" s="1"/>
  <c r="FB48" i="8"/>
  <c r="FC48" i="8" s="1"/>
  <c r="FB49" i="8"/>
  <c r="FC49" i="8" s="1"/>
  <c r="FB50" i="8"/>
  <c r="FC50" i="8" s="1"/>
  <c r="FB51" i="8"/>
  <c r="FC51" i="8" s="1"/>
  <c r="FB52" i="8"/>
  <c r="FC52" i="8" s="1"/>
  <c r="FB53" i="8"/>
  <c r="FC53" i="8" s="1"/>
  <c r="FB54" i="8"/>
  <c r="FC54" i="8" s="1"/>
  <c r="FB55" i="8"/>
  <c r="FC55" i="8" s="1"/>
  <c r="FB56" i="8"/>
  <c r="FC56" i="8" s="1"/>
  <c r="FB57" i="8"/>
  <c r="FC57" i="8" s="1"/>
  <c r="FB58" i="8"/>
  <c r="FC58" i="8" s="1"/>
  <c r="FB59" i="8"/>
  <c r="FC59" i="8" s="1"/>
  <c r="FB60" i="8"/>
  <c r="FC60" i="8" s="1"/>
  <c r="FB61" i="8"/>
  <c r="FC61" i="8" s="1"/>
  <c r="FB62" i="8"/>
  <c r="FC62" i="8" s="1"/>
  <c r="FB63" i="8"/>
  <c r="FC63" i="8" s="1"/>
  <c r="FB64" i="8"/>
  <c r="FC64" i="8" s="1"/>
  <c r="FB65" i="8"/>
  <c r="FC65" i="8" s="1"/>
  <c r="FB66" i="8"/>
  <c r="FC66" i="8" s="1"/>
  <c r="FB67" i="8"/>
  <c r="FC67" i="8" s="1"/>
  <c r="FB68" i="8"/>
  <c r="FC68" i="8" s="1"/>
  <c r="FB69" i="8"/>
  <c r="FC69" i="8" s="1"/>
  <c r="FB70" i="8"/>
  <c r="FC70" i="8" s="1"/>
  <c r="FB71" i="8"/>
  <c r="FC71" i="8" s="1"/>
  <c r="FB72" i="8"/>
  <c r="FC72" i="8" s="1"/>
  <c r="FB73" i="8"/>
  <c r="FC73" i="8" s="1"/>
  <c r="FB74" i="8"/>
  <c r="FC74" i="8" s="1"/>
  <c r="FB75" i="8"/>
  <c r="FC75" i="8" s="1"/>
  <c r="FB76" i="8"/>
  <c r="FC76" i="8" s="1"/>
  <c r="FB77" i="8"/>
  <c r="FC77" i="8" s="1"/>
  <c r="FB78" i="8"/>
  <c r="FC78" i="8" s="1"/>
  <c r="FB79" i="8"/>
  <c r="FC79" i="8" s="1"/>
  <c r="FB80" i="8"/>
  <c r="FC80" i="8" s="1"/>
  <c r="FB81" i="8"/>
  <c r="FC81" i="8" s="1"/>
  <c r="FB82" i="8"/>
  <c r="FC82" i="8" s="1"/>
  <c r="FB83" i="8"/>
  <c r="FC83" i="8" s="1"/>
  <c r="FB84" i="8"/>
  <c r="FC84" i="8" s="1"/>
  <c r="FB85" i="8"/>
  <c r="FC85" i="8" s="1"/>
  <c r="FB86" i="8"/>
  <c r="FC86" i="8" s="1"/>
  <c r="FB87" i="8"/>
  <c r="FC87" i="8" s="1"/>
  <c r="FB88" i="8"/>
  <c r="FC88" i="8" s="1"/>
  <c r="FB89" i="8"/>
  <c r="FC89" i="8" s="1"/>
  <c r="FB90" i="8"/>
  <c r="FC90" i="8" s="1"/>
  <c r="FB91" i="8"/>
  <c r="FC91" i="8" s="1"/>
  <c r="FB92" i="8"/>
  <c r="FC92" i="8" s="1"/>
  <c r="FB93" i="8"/>
  <c r="FC93" i="8" s="1"/>
  <c r="FB94" i="8"/>
  <c r="FC94" i="8" s="1"/>
  <c r="FB95" i="8"/>
  <c r="FC95" i="8" s="1"/>
  <c r="FB96" i="8"/>
  <c r="FC96" i="8" s="1"/>
  <c r="FB97" i="8"/>
  <c r="FC97" i="8" s="1"/>
  <c r="FB98" i="8"/>
  <c r="FC98" i="8" s="1"/>
  <c r="FB99" i="8"/>
  <c r="FC99" i="8" s="1"/>
  <c r="FB100" i="8"/>
  <c r="FC100" i="8" s="1"/>
  <c r="FB101" i="8"/>
  <c r="FC101" i="8" s="1"/>
  <c r="FB102" i="8"/>
  <c r="FC102" i="8" s="1"/>
  <c r="FB103" i="8"/>
  <c r="FC103" i="8" s="1"/>
  <c r="FB104" i="8"/>
  <c r="FC104" i="8" s="1"/>
  <c r="FB105" i="8"/>
  <c r="FC105" i="8" s="1"/>
  <c r="FB106" i="8"/>
  <c r="FC106" i="8" s="1"/>
  <c r="FB107" i="8"/>
  <c r="FC107" i="8" s="1"/>
  <c r="FB108" i="8"/>
  <c r="FC108" i="8" s="1"/>
  <c r="FB109" i="8"/>
  <c r="FC109" i="8" s="1"/>
  <c r="FB110" i="8"/>
  <c r="FC110" i="8" s="1"/>
  <c r="FB111" i="8"/>
  <c r="FC111" i="8" s="1"/>
  <c r="FB112" i="8"/>
  <c r="FC112" i="8" s="1"/>
  <c r="FB113" i="8"/>
  <c r="FC113" i="8" s="1"/>
  <c r="FB114" i="8"/>
  <c r="FC114" i="8" s="1"/>
  <c r="FB115" i="8"/>
  <c r="FC115" i="8" s="1"/>
  <c r="FB116" i="8"/>
  <c r="FC116" i="8" s="1"/>
  <c r="FB117" i="8"/>
  <c r="FC117" i="8" s="1"/>
  <c r="FB118" i="8"/>
  <c r="FC118" i="8" s="1"/>
  <c r="FB119" i="8"/>
  <c r="FC119" i="8" s="1"/>
  <c r="FB120" i="8"/>
  <c r="FC120" i="8" s="1"/>
  <c r="FB121" i="8"/>
  <c r="FC121" i="8" s="1"/>
  <c r="FB122" i="8"/>
  <c r="FC122" i="8" s="1"/>
  <c r="FB123" i="8"/>
  <c r="FC123" i="8" s="1"/>
  <c r="FB124" i="8"/>
  <c r="FC124" i="8" s="1"/>
  <c r="FB125" i="8"/>
  <c r="FC125" i="8" s="1"/>
  <c r="FB126" i="8"/>
  <c r="FC126" i="8" s="1"/>
  <c r="FB127" i="8"/>
  <c r="FC127" i="8" s="1"/>
  <c r="FB128" i="8"/>
  <c r="FC128" i="8" s="1"/>
  <c r="FB129" i="8"/>
  <c r="FC129" i="8" s="1"/>
  <c r="FB130" i="8"/>
  <c r="FC130" i="8" s="1"/>
  <c r="FB131" i="8"/>
  <c r="FC131" i="8" s="1"/>
  <c r="FB132" i="8"/>
  <c r="FC132" i="8" s="1"/>
  <c r="FB133" i="8"/>
  <c r="FC133" i="8" s="1"/>
  <c r="FB134" i="8"/>
  <c r="FC134" i="8" s="1"/>
  <c r="FB135" i="8"/>
  <c r="FC135" i="8" s="1"/>
  <c r="FB136" i="8"/>
  <c r="FC136" i="8" s="1"/>
  <c r="FB137" i="8"/>
  <c r="FC137" i="8" s="1"/>
  <c r="FB138" i="8"/>
  <c r="FC138" i="8" s="1"/>
  <c r="FB139" i="8"/>
  <c r="FC139" i="8" s="1"/>
  <c r="FB140" i="8"/>
  <c r="FC140" i="8" s="1"/>
  <c r="FB141" i="8"/>
  <c r="FC141" i="8" s="1"/>
  <c r="FB142" i="8"/>
  <c r="FC142" i="8" s="1"/>
  <c r="FB143" i="8"/>
  <c r="FC143" i="8" s="1"/>
  <c r="FB144" i="8"/>
  <c r="FC144" i="8" s="1"/>
  <c r="FB145" i="8"/>
  <c r="FC145" i="8" s="1"/>
  <c r="FB146" i="8"/>
  <c r="FC146" i="8" s="1"/>
  <c r="FB147" i="8"/>
  <c r="FC147" i="8" s="1"/>
  <c r="FB148" i="8"/>
  <c r="FC148" i="8" s="1"/>
  <c r="FB149" i="8"/>
  <c r="FC149" i="8" s="1"/>
  <c r="FB150" i="8"/>
  <c r="FC150" i="8" s="1"/>
  <c r="FB151" i="8"/>
  <c r="FC151" i="8" s="1"/>
  <c r="FB152" i="8"/>
  <c r="FC152" i="8" s="1"/>
  <c r="FC153" i="8"/>
  <c r="AE9" i="14" l="1"/>
  <c r="AD9" i="14"/>
  <c r="AK10" i="14"/>
  <c r="AF10" i="14"/>
  <c r="AG9" i="14"/>
  <c r="AH14" i="14"/>
  <c r="AH13" i="14"/>
  <c r="Y37" i="14"/>
  <c r="AI14" i="14"/>
  <c r="AI13" i="14"/>
  <c r="AH10" i="14"/>
  <c r="AG13" i="14"/>
  <c r="AG14" i="14"/>
  <c r="AK14" i="14"/>
  <c r="AK13" i="14"/>
  <c r="AJ13" i="14"/>
  <c r="AJ14" i="14"/>
  <c r="AL10" i="14"/>
  <c r="AI10" i="14"/>
  <c r="AE13" i="14"/>
  <c r="AE14" i="14"/>
  <c r="AJ9" i="14"/>
  <c r="AF14" i="14"/>
  <c r="AF13" i="14"/>
  <c r="AD14" i="14"/>
  <c r="AD13" i="14"/>
  <c r="Y38" i="14"/>
  <c r="AG10" i="14"/>
  <c r="AK9" i="14"/>
  <c r="AE10" i="14"/>
  <c r="AF9" i="14"/>
  <c r="AD10" i="14"/>
  <c r="I27" i="4"/>
  <c r="L27" i="4" s="1"/>
  <c r="O27" i="4" s="1"/>
  <c r="R27" i="4" s="1"/>
  <c r="U27" i="4" s="1"/>
  <c r="X27" i="4" s="1"/>
  <c r="I15" i="4"/>
  <c r="L15" i="4" s="1"/>
  <c r="O15" i="4" s="1"/>
  <c r="R15" i="4" s="1"/>
  <c r="U15" i="4" s="1"/>
  <c r="X15" i="4" s="1"/>
  <c r="I23" i="4"/>
  <c r="L23" i="4" s="1"/>
  <c r="O23" i="4" s="1"/>
  <c r="R23" i="4" s="1"/>
  <c r="U23" i="4" s="1"/>
  <c r="X23" i="4" s="1"/>
  <c r="U149" i="4"/>
  <c r="X149" i="4" s="1"/>
  <c r="U157" i="4"/>
  <c r="X157" i="4" s="1"/>
  <c r="I3" i="4"/>
  <c r="L3" i="4" s="1"/>
  <c r="O3" i="4" s="1"/>
  <c r="R3" i="4" s="1"/>
  <c r="U3" i="4" s="1"/>
  <c r="X3" i="4" s="1"/>
  <c r="I11" i="4"/>
  <c r="L11" i="4" s="1"/>
  <c r="O11" i="4" s="1"/>
  <c r="R11" i="4" s="1"/>
  <c r="U11" i="4" s="1"/>
  <c r="X11" i="4" s="1"/>
  <c r="I19" i="4"/>
  <c r="L19" i="4" s="1"/>
  <c r="O19" i="4" s="1"/>
  <c r="R19" i="4" s="1"/>
  <c r="U19" i="4" s="1"/>
  <c r="X19" i="4" s="1"/>
  <c r="FC3" i="8" l="1"/>
  <c r="J2" i="5" l="1"/>
  <c r="A3" i="11"/>
  <c r="A4" i="11"/>
  <c r="A5" i="11"/>
  <c r="A6" i="11"/>
  <c r="A7" i="11"/>
  <c r="A8" i="11"/>
  <c r="A9" i="11"/>
  <c r="A10" i="11"/>
  <c r="A11" i="11"/>
  <c r="A12" i="11"/>
  <c r="A13" i="11"/>
  <c r="A14" i="11"/>
  <c r="A15" i="11"/>
  <c r="A16" i="11"/>
  <c r="A17" i="11"/>
  <c r="A18" i="11"/>
  <c r="A19" i="11"/>
  <c r="A20" i="11"/>
  <c r="A21" i="11"/>
  <c r="A22" i="11"/>
  <c r="A23" i="11"/>
  <c r="A24" i="11"/>
  <c r="A25" i="11"/>
  <c r="A26" i="11"/>
  <c r="A27" i="11"/>
  <c r="A28" i="11"/>
  <c r="A29" i="11"/>
  <c r="A30" i="11"/>
  <c r="A31" i="11"/>
  <c r="A32" i="11"/>
  <c r="A33" i="11"/>
  <c r="A34" i="11"/>
  <c r="A35" i="1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82" i="11"/>
  <c r="A83" i="11"/>
  <c r="A84" i="11"/>
  <c r="A85" i="11"/>
  <c r="A86" i="11"/>
  <c r="A87" i="11"/>
  <c r="A88" i="11"/>
  <c r="A89" i="11"/>
  <c r="A90" i="11"/>
  <c r="A91" i="11"/>
  <c r="A92" i="11"/>
  <c r="A93" i="11"/>
  <c r="A94" i="11"/>
  <c r="A95" i="11"/>
  <c r="A96" i="11"/>
  <c r="A97" i="11"/>
  <c r="A98" i="11"/>
  <c r="A99" i="11"/>
  <c r="A100" i="11"/>
  <c r="A101" i="11"/>
  <c r="A102" i="11"/>
  <c r="A103" i="11"/>
  <c r="A104" i="11"/>
  <c r="A105" i="11"/>
  <c r="A106" i="11"/>
  <c r="A107" i="11"/>
  <c r="A108" i="11"/>
  <c r="A109" i="11"/>
  <c r="A110" i="11"/>
  <c r="A111" i="11"/>
  <c r="A112" i="11"/>
  <c r="A113" i="11"/>
  <c r="A114" i="11"/>
  <c r="A115" i="11"/>
  <c r="A116" i="11"/>
  <c r="A117" i="11"/>
  <c r="A118" i="11"/>
  <c r="A119" i="11"/>
  <c r="A120" i="11"/>
  <c r="A121" i="11"/>
  <c r="A122" i="11"/>
  <c r="A123" i="11"/>
  <c r="A124" i="11"/>
  <c r="A125" i="11"/>
  <c r="A126" i="11"/>
  <c r="A127" i="11"/>
  <c r="A128" i="11"/>
  <c r="A129" i="11"/>
  <c r="A130" i="11"/>
  <c r="A131" i="11"/>
  <c r="A132" i="11"/>
  <c r="A133" i="11"/>
  <c r="A134" i="11"/>
  <c r="A135" i="11"/>
  <c r="A136" i="11"/>
  <c r="A137" i="11"/>
  <c r="A138" i="11"/>
  <c r="A139" i="11"/>
  <c r="A140" i="11"/>
  <c r="A141" i="11"/>
  <c r="A142" i="11"/>
  <c r="A143" i="11"/>
  <c r="A144" i="11"/>
  <c r="A145" i="11"/>
  <c r="A146" i="11"/>
  <c r="A147" i="11"/>
  <c r="A148" i="11"/>
  <c r="A149" i="11"/>
  <c r="A150" i="11"/>
  <c r="A151" i="11"/>
  <c r="A152" i="11"/>
  <c r="A2" i="11"/>
  <c r="L48" i="5" l="1"/>
  <c r="L50" i="5"/>
  <c r="L52" i="5"/>
  <c r="L54" i="5"/>
  <c r="L56" i="5"/>
  <c r="L58" i="5"/>
  <c r="L60" i="5"/>
  <c r="L62" i="5"/>
  <c r="L64" i="5"/>
  <c r="L7" i="5"/>
  <c r="L23" i="5"/>
  <c r="L39" i="5"/>
  <c r="L113" i="5"/>
  <c r="L133" i="5"/>
  <c r="L135" i="5"/>
  <c r="L137" i="5"/>
  <c r="L139" i="5"/>
  <c r="L45" i="5"/>
  <c r="L17" i="5"/>
  <c r="L33" i="5"/>
  <c r="L51" i="5"/>
  <c r="L59" i="5"/>
  <c r="L131" i="5"/>
  <c r="L141" i="5"/>
  <c r="L143" i="5"/>
  <c r="L145" i="5"/>
  <c r="L147" i="5"/>
  <c r="L149" i="5"/>
  <c r="L151" i="5"/>
  <c r="L11" i="5"/>
  <c r="L27" i="5"/>
  <c r="L43" i="5"/>
  <c r="L67" i="5"/>
  <c r="L69" i="5"/>
  <c r="L71" i="5"/>
  <c r="L73" i="5"/>
  <c r="L75" i="5"/>
  <c r="L77" i="5"/>
  <c r="L79" i="5"/>
  <c r="L81" i="5"/>
  <c r="L83" i="5"/>
  <c r="L85" i="5"/>
  <c r="L87" i="5"/>
  <c r="L89" i="5"/>
  <c r="L91" i="5"/>
  <c r="L93" i="5"/>
  <c r="L95" i="5"/>
  <c r="L97" i="5"/>
  <c r="L99" i="5"/>
  <c r="L101" i="5"/>
  <c r="L103" i="5"/>
  <c r="L105" i="5"/>
  <c r="L107" i="5"/>
  <c r="L109" i="5"/>
  <c r="L111" i="5"/>
  <c r="L115" i="5"/>
  <c r="L117" i="5"/>
  <c r="L119" i="5"/>
  <c r="L121" i="5"/>
  <c r="L123" i="5"/>
  <c r="L125" i="5"/>
  <c r="L127" i="5"/>
  <c r="L129" i="5"/>
  <c r="L5" i="5"/>
  <c r="L21" i="5"/>
  <c r="L37" i="5"/>
  <c r="L49" i="5"/>
  <c r="L57" i="5"/>
  <c r="L65" i="5"/>
  <c r="L108" i="5"/>
  <c r="L114" i="5"/>
  <c r="L124" i="5"/>
  <c r="L130" i="5"/>
  <c r="L132" i="5"/>
  <c r="L148" i="5"/>
  <c r="L29" i="5"/>
  <c r="L15" i="5"/>
  <c r="L31" i="5"/>
  <c r="L94" i="5"/>
  <c r="L116" i="5"/>
  <c r="L118" i="5"/>
  <c r="L120" i="5"/>
  <c r="L126" i="5"/>
  <c r="L128" i="5"/>
  <c r="L136" i="5"/>
  <c r="L152" i="5"/>
  <c r="L9" i="5"/>
  <c r="L25" i="5"/>
  <c r="L41" i="5"/>
  <c r="L47" i="5"/>
  <c r="L55" i="5"/>
  <c r="L63" i="5"/>
  <c r="L2" i="5"/>
  <c r="L110" i="5"/>
  <c r="L134" i="5"/>
  <c r="L142" i="5"/>
  <c r="L144" i="5"/>
  <c r="L150" i="5"/>
  <c r="L13" i="5"/>
  <c r="L53" i="5"/>
  <c r="L3" i="5"/>
  <c r="L19" i="5"/>
  <c r="L35" i="5"/>
  <c r="L66" i="5"/>
  <c r="L68" i="5"/>
  <c r="L70" i="5"/>
  <c r="L72" i="5"/>
  <c r="L74" i="5"/>
  <c r="L76" i="5"/>
  <c r="L78" i="5"/>
  <c r="L80" i="5"/>
  <c r="L82" i="5"/>
  <c r="L84" i="5"/>
  <c r="L86" i="5"/>
  <c r="L88" i="5"/>
  <c r="L90" i="5"/>
  <c r="L92" i="5"/>
  <c r="L96" i="5"/>
  <c r="L98" i="5"/>
  <c r="L100" i="5"/>
  <c r="L102" i="5"/>
  <c r="L104" i="5"/>
  <c r="L106" i="5"/>
  <c r="L112" i="5"/>
  <c r="L122" i="5"/>
  <c r="L138" i="5"/>
  <c r="L140" i="5"/>
  <c r="L146" i="5"/>
  <c r="L61" i="5"/>
  <c r="L36" i="5"/>
  <c r="L10" i="5"/>
  <c r="L42" i="5"/>
  <c r="L16" i="5"/>
  <c r="L34" i="5"/>
  <c r="L18" i="5"/>
  <c r="L14" i="5"/>
  <c r="L40" i="5"/>
  <c r="L6" i="5"/>
  <c r="L32" i="5"/>
  <c r="L24" i="5"/>
  <c r="L44" i="5"/>
  <c r="L38" i="5"/>
  <c r="L8" i="5"/>
  <c r="L20" i="5"/>
  <c r="L46" i="5"/>
  <c r="L30" i="5"/>
  <c r="L12" i="5"/>
  <c r="L26" i="5"/>
  <c r="L28" i="5"/>
  <c r="L4" i="5"/>
  <c r="L22" i="5"/>
  <c r="A84" i="14"/>
  <c r="A76" i="14"/>
  <c r="A68" i="14"/>
  <c r="A60" i="14"/>
  <c r="A52" i="14"/>
  <c r="A44" i="14"/>
  <c r="A36" i="14"/>
  <c r="A28" i="14"/>
  <c r="A20" i="14"/>
  <c r="A12" i="14"/>
  <c r="A4" i="14"/>
  <c r="A148" i="14"/>
  <c r="A100" i="14"/>
  <c r="A115" i="14"/>
  <c r="A91" i="14"/>
  <c r="A83" i="14"/>
  <c r="A75" i="14"/>
  <c r="A67" i="14"/>
  <c r="A59" i="14"/>
  <c r="A51" i="14"/>
  <c r="A43" i="14"/>
  <c r="A35" i="14"/>
  <c r="A27" i="14"/>
  <c r="A19" i="14"/>
  <c r="A11" i="14"/>
  <c r="A3" i="14"/>
  <c r="A131" i="14"/>
  <c r="A114" i="14"/>
  <c r="A98" i="14"/>
  <c r="A90" i="14"/>
  <c r="A82" i="14"/>
  <c r="A74" i="14"/>
  <c r="A66" i="14"/>
  <c r="A58" i="14"/>
  <c r="A50" i="14"/>
  <c r="A42" i="14"/>
  <c r="A34" i="14"/>
  <c r="A26" i="14"/>
  <c r="A18" i="14"/>
  <c r="A10" i="14"/>
  <c r="A2" i="14"/>
  <c r="A132" i="14"/>
  <c r="A108" i="14"/>
  <c r="A123" i="14"/>
  <c r="A122" i="14"/>
  <c r="A121" i="14"/>
  <c r="A89" i="14"/>
  <c r="A57" i="14"/>
  <c r="A49" i="14"/>
  <c r="A41" i="14"/>
  <c r="A33" i="14"/>
  <c r="A25" i="14"/>
  <c r="A17" i="14"/>
  <c r="A9" i="14"/>
  <c r="A124" i="14"/>
  <c r="A147" i="14"/>
  <c r="A99" i="14"/>
  <c r="A146" i="14"/>
  <c r="A138" i="14"/>
  <c r="A137" i="14"/>
  <c r="A113" i="14"/>
  <c r="A97" i="14"/>
  <c r="A144" i="14"/>
  <c r="A128" i="14"/>
  <c r="A120" i="14"/>
  <c r="A112" i="14"/>
  <c r="A104" i="14"/>
  <c r="A96" i="14"/>
  <c r="A88" i="14"/>
  <c r="A80" i="14"/>
  <c r="A72" i="14"/>
  <c r="A64" i="14"/>
  <c r="A56" i="14"/>
  <c r="A48" i="14"/>
  <c r="A40" i="14"/>
  <c r="A32" i="14"/>
  <c r="A24" i="14"/>
  <c r="A16" i="14"/>
  <c r="A8" i="14"/>
  <c r="A140" i="14"/>
  <c r="A116" i="14"/>
  <c r="A106" i="14"/>
  <c r="A145" i="14"/>
  <c r="A105" i="14"/>
  <c r="A65" i="14"/>
  <c r="A135" i="14"/>
  <c r="A119" i="14"/>
  <c r="A111" i="14"/>
  <c r="A103" i="14"/>
  <c r="A95" i="14"/>
  <c r="A87" i="14"/>
  <c r="A79" i="14"/>
  <c r="A71" i="14"/>
  <c r="A63" i="14"/>
  <c r="A55" i="14"/>
  <c r="A47" i="14"/>
  <c r="A39" i="14"/>
  <c r="A31" i="14"/>
  <c r="A23" i="14"/>
  <c r="A15" i="14"/>
  <c r="A7" i="14"/>
  <c r="A92" i="14"/>
  <c r="A107" i="14"/>
  <c r="A129" i="14"/>
  <c r="A73" i="14"/>
  <c r="A136" i="14"/>
  <c r="A142" i="14"/>
  <c r="A126" i="14"/>
  <c r="A118" i="14"/>
  <c r="A110" i="14"/>
  <c r="A102" i="14"/>
  <c r="A94" i="14"/>
  <c r="A86" i="14"/>
  <c r="A78" i="14"/>
  <c r="A70" i="14"/>
  <c r="A62" i="14"/>
  <c r="A54" i="14"/>
  <c r="A46" i="14"/>
  <c r="A38" i="14"/>
  <c r="A30" i="14"/>
  <c r="A22" i="14"/>
  <c r="A14" i="14"/>
  <c r="A6" i="14"/>
  <c r="A139" i="14"/>
  <c r="A130" i="14"/>
  <c r="A81" i="14"/>
  <c r="A143" i="14"/>
  <c r="A127" i="14"/>
  <c r="A134" i="14"/>
  <c r="A141" i="14"/>
  <c r="A133" i="14"/>
  <c r="A125" i="14"/>
  <c r="A117" i="14"/>
  <c r="A109" i="14"/>
  <c r="A101" i="14"/>
  <c r="A93" i="14"/>
  <c r="A85" i="14"/>
  <c r="A77" i="14"/>
  <c r="A69" i="14"/>
  <c r="A61" i="14"/>
  <c r="A53" i="14"/>
  <c r="A45" i="14"/>
  <c r="A37" i="14"/>
  <c r="A29" i="14"/>
  <c r="A21" i="14"/>
  <c r="A13" i="14"/>
  <c r="A5" i="14"/>
  <c r="C28" i="2"/>
  <c r="B12" i="11" l="1"/>
  <c r="O12" i="11" s="1"/>
  <c r="B16" i="11"/>
  <c r="O16" i="11" s="1"/>
  <c r="B15" i="11"/>
  <c r="O15" i="11" s="1"/>
  <c r="B14" i="11"/>
  <c r="O14" i="11" s="1"/>
  <c r="B13" i="11"/>
  <c r="O13" i="11" s="1"/>
  <c r="B33" i="11" l="1"/>
  <c r="B7" i="11"/>
  <c r="B151" i="11"/>
  <c r="B103" i="11"/>
  <c r="B95" i="11"/>
  <c r="B87" i="11"/>
  <c r="B63" i="11"/>
  <c r="B55" i="11"/>
  <c r="B17" i="11"/>
  <c r="B142" i="11"/>
  <c r="B134" i="11"/>
  <c r="B126" i="11"/>
  <c r="B110" i="11"/>
  <c r="B102" i="11"/>
  <c r="B94" i="11"/>
  <c r="B78" i="11"/>
  <c r="B70" i="11"/>
  <c r="B62" i="11"/>
  <c r="B46" i="11"/>
  <c r="B38" i="11"/>
  <c r="B30" i="11"/>
  <c r="B120" i="11"/>
  <c r="B96" i="11"/>
  <c r="B149" i="11"/>
  <c r="B141" i="11"/>
  <c r="B133" i="11"/>
  <c r="B117" i="11"/>
  <c r="B109" i="11"/>
  <c r="B101" i="11"/>
  <c r="B85" i="11"/>
  <c r="B77" i="11"/>
  <c r="B69" i="11"/>
  <c r="B53" i="11"/>
  <c r="B45" i="11"/>
  <c r="B37" i="11"/>
  <c r="B21" i="11"/>
  <c r="B4" i="11"/>
  <c r="B65" i="11"/>
  <c r="B112" i="11"/>
  <c r="B72" i="11"/>
  <c r="B24" i="11"/>
  <c r="O24" i="11" s="1"/>
  <c r="B148" i="11"/>
  <c r="B140" i="11"/>
  <c r="B124" i="11"/>
  <c r="B116" i="11"/>
  <c r="B108" i="11"/>
  <c r="B92" i="11"/>
  <c r="B84" i="11"/>
  <c r="B76" i="11"/>
  <c r="B60" i="11"/>
  <c r="B52" i="11"/>
  <c r="B44" i="11"/>
  <c r="B28" i="11"/>
  <c r="B20" i="11"/>
  <c r="B11" i="11"/>
  <c r="B57" i="11"/>
  <c r="B88" i="11"/>
  <c r="B48" i="11"/>
  <c r="B147" i="11"/>
  <c r="B139" i="11"/>
  <c r="B123" i="11"/>
  <c r="B115" i="11"/>
  <c r="B107" i="11"/>
  <c r="B91" i="11"/>
  <c r="B83" i="11"/>
  <c r="B75" i="11"/>
  <c r="B59" i="11"/>
  <c r="B51" i="11"/>
  <c r="B43" i="11"/>
  <c r="B27" i="11"/>
  <c r="B19" i="11"/>
  <c r="B10" i="11"/>
  <c r="B41" i="11"/>
  <c r="B80" i="11"/>
  <c r="B32" i="11"/>
  <c r="B146" i="11"/>
  <c r="B130" i="11"/>
  <c r="B122" i="11"/>
  <c r="B114" i="11"/>
  <c r="B98" i="11"/>
  <c r="B90" i="11"/>
  <c r="B82" i="11"/>
  <c r="B66" i="11"/>
  <c r="B58" i="11"/>
  <c r="B50" i="11"/>
  <c r="B34" i="11"/>
  <c r="B26" i="11"/>
  <c r="B18" i="11"/>
  <c r="B2" i="11" l="1"/>
  <c r="O2" i="11" s="1"/>
  <c r="G2" i="4"/>
  <c r="B152" i="11"/>
  <c r="O152" i="11" s="1"/>
  <c r="B42" i="11"/>
  <c r="O42" i="11" s="1"/>
  <c r="B106" i="11"/>
  <c r="O106" i="11" s="1"/>
  <c r="B99" i="11"/>
  <c r="O99" i="11" s="1"/>
  <c r="B100" i="11"/>
  <c r="O100" i="11" s="1"/>
  <c r="B93" i="11"/>
  <c r="O93" i="11" s="1"/>
  <c r="B150" i="11"/>
  <c r="O150" i="11" s="1"/>
  <c r="B136" i="11"/>
  <c r="O136" i="11" s="1"/>
  <c r="B56" i="11"/>
  <c r="O56" i="11" s="1"/>
  <c r="B64" i="11"/>
  <c r="O64" i="11" s="1"/>
  <c r="B39" i="11"/>
  <c r="O39" i="11" s="1"/>
  <c r="B104" i="11"/>
  <c r="O104" i="11" s="1"/>
  <c r="B25" i="11"/>
  <c r="O25" i="11" s="1"/>
  <c r="B144" i="11"/>
  <c r="O144" i="11" s="1"/>
  <c r="B47" i="11"/>
  <c r="O47" i="11" s="1"/>
  <c r="B111" i="11"/>
  <c r="O111" i="11" s="1"/>
  <c r="B81" i="11"/>
  <c r="O81" i="11" s="1"/>
  <c r="B113" i="11"/>
  <c r="O113" i="11" s="1"/>
  <c r="B119" i="11"/>
  <c r="O119" i="11" s="1"/>
  <c r="B35" i="11"/>
  <c r="O35" i="11" s="1"/>
  <c r="B36" i="11"/>
  <c r="O36" i="11" s="1"/>
  <c r="B29" i="11"/>
  <c r="O29" i="11" s="1"/>
  <c r="B74" i="11"/>
  <c r="O74" i="11" s="1"/>
  <c r="B137" i="11"/>
  <c r="O137" i="11" s="1"/>
  <c r="B131" i="11"/>
  <c r="O131" i="11" s="1"/>
  <c r="B68" i="11"/>
  <c r="O68" i="11" s="1"/>
  <c r="B105" i="11"/>
  <c r="O105" i="11" s="1"/>
  <c r="B125" i="11"/>
  <c r="O125" i="11" s="1"/>
  <c r="B54" i="11"/>
  <c r="O54" i="11" s="1"/>
  <c r="B118" i="11"/>
  <c r="O118" i="11" s="1"/>
  <c r="B127" i="11"/>
  <c r="O127" i="11" s="1"/>
  <c r="B97" i="11"/>
  <c r="O97" i="11" s="1"/>
  <c r="B89" i="11"/>
  <c r="O89" i="11" s="1"/>
  <c r="B135" i="11"/>
  <c r="O135" i="11" s="1"/>
  <c r="B129" i="11"/>
  <c r="O129" i="11" s="1"/>
  <c r="B79" i="11"/>
  <c r="O79" i="11" s="1"/>
  <c r="B143" i="11"/>
  <c r="O143" i="11" s="1"/>
  <c r="B22" i="11"/>
  <c r="O22" i="11" s="1"/>
  <c r="B9" i="11"/>
  <c r="O9" i="11" s="1"/>
  <c r="B138" i="11"/>
  <c r="O138" i="11" s="1"/>
  <c r="B67" i="11"/>
  <c r="O67" i="11" s="1"/>
  <c r="B3" i="11"/>
  <c r="O3" i="11" s="1"/>
  <c r="B132" i="11"/>
  <c r="O132" i="11" s="1"/>
  <c r="B61" i="11"/>
  <c r="O61" i="11" s="1"/>
  <c r="B49" i="11"/>
  <c r="O49" i="11" s="1"/>
  <c r="B73" i="11"/>
  <c r="O73" i="11" s="1"/>
  <c r="B145" i="11"/>
  <c r="O145" i="11" s="1"/>
  <c r="B71" i="11"/>
  <c r="O71" i="11" s="1"/>
  <c r="B121" i="11"/>
  <c r="O121" i="11" s="1"/>
  <c r="B6" i="11"/>
  <c r="O6" i="11" s="1"/>
  <c r="B5" i="11"/>
  <c r="O5" i="11" s="1"/>
  <c r="B23" i="11"/>
  <c r="O23" i="11" s="1"/>
  <c r="B128" i="11"/>
  <c r="O128" i="11" s="1"/>
  <c r="B40" i="11"/>
  <c r="O40" i="11" s="1"/>
  <c r="B86" i="11"/>
  <c r="O86" i="11" s="1"/>
  <c r="B31" i="11"/>
  <c r="O31" i="11" s="1"/>
  <c r="B8" i="11"/>
  <c r="O8" i="11" s="1"/>
  <c r="O27" i="11"/>
  <c r="O11" i="11"/>
  <c r="O116" i="11"/>
  <c r="O72" i="11"/>
  <c r="O45" i="11"/>
  <c r="O101" i="11"/>
  <c r="O149" i="11"/>
  <c r="O134" i="11"/>
  <c r="O55" i="11"/>
  <c r="O103" i="11"/>
  <c r="O50" i="11"/>
  <c r="O90" i="11"/>
  <c r="O122" i="11"/>
  <c r="O32" i="11"/>
  <c r="O41" i="11"/>
  <c r="O83" i="11"/>
  <c r="O139" i="11"/>
  <c r="O20" i="11"/>
  <c r="O124" i="11"/>
  <c r="O53" i="11"/>
  <c r="O38" i="11"/>
  <c r="O94" i="11"/>
  <c r="O142" i="11"/>
  <c r="O7" i="11"/>
  <c r="O43" i="11"/>
  <c r="O91" i="11"/>
  <c r="O57" i="11"/>
  <c r="O28" i="11"/>
  <c r="O76" i="11"/>
  <c r="O112" i="11"/>
  <c r="O109" i="11"/>
  <c r="O46" i="11"/>
  <c r="O63" i="11"/>
  <c r="O58" i="11"/>
  <c r="O98" i="11"/>
  <c r="O130" i="11"/>
  <c r="O80" i="11"/>
  <c r="O147" i="11"/>
  <c r="O84" i="11"/>
  <c r="O4" i="11"/>
  <c r="O69" i="11"/>
  <c r="O117" i="11"/>
  <c r="O102" i="11"/>
  <c r="O18" i="11"/>
  <c r="O66" i="11"/>
  <c r="O51" i="11"/>
  <c r="O107" i="11"/>
  <c r="O48" i="11"/>
  <c r="O92" i="11"/>
  <c r="O140" i="11"/>
  <c r="O21" i="11"/>
  <c r="O62" i="11"/>
  <c r="O110" i="11"/>
  <c r="O33" i="11"/>
  <c r="O59" i="11"/>
  <c r="O44" i="11"/>
  <c r="O148" i="11"/>
  <c r="O65" i="11"/>
  <c r="O77" i="11"/>
  <c r="O133" i="11"/>
  <c r="O96" i="11"/>
  <c r="O87" i="11"/>
  <c r="O10" i="11"/>
  <c r="O115" i="11"/>
  <c r="O88" i="11"/>
  <c r="O52" i="11"/>
  <c r="O37" i="11"/>
  <c r="O85" i="11"/>
  <c r="O120" i="11"/>
  <c r="O70" i="11"/>
  <c r="O126" i="11"/>
  <c r="O17" i="11"/>
  <c r="O26" i="11"/>
  <c r="O34" i="11"/>
  <c r="O82" i="11"/>
  <c r="O114" i="11"/>
  <c r="O146" i="11"/>
  <c r="O19" i="11"/>
  <c r="O75" i="11"/>
  <c r="O123" i="11"/>
  <c r="O60" i="11"/>
  <c r="O108" i="11"/>
  <c r="O141" i="11"/>
  <c r="O30" i="11"/>
  <c r="O78" i="11"/>
  <c r="O95" i="11"/>
  <c r="O151" i="11"/>
  <c r="T3" i="11" l="1"/>
  <c r="I2" i="4"/>
  <c r="Z5" i="4" s="1"/>
  <c r="L2" i="4" l="1"/>
  <c r="C15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1" i="3"/>
  <c r="C62" i="3"/>
  <c r="C63" i="3"/>
  <c r="C64" i="3"/>
  <c r="C65" i="3"/>
  <c r="C66" i="3"/>
  <c r="C67" i="3"/>
  <c r="C68" i="3"/>
  <c r="C69" i="3"/>
  <c r="C70" i="3"/>
  <c r="C71" i="3"/>
  <c r="C72" i="3"/>
  <c r="C73" i="3"/>
  <c r="C74" i="3"/>
  <c r="C75" i="3"/>
  <c r="C76" i="3"/>
  <c r="C77" i="3"/>
  <c r="C78" i="3"/>
  <c r="C79" i="3"/>
  <c r="C80" i="3"/>
  <c r="C81" i="3"/>
  <c r="C82" i="3"/>
  <c r="C60"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2" i="3"/>
  <c r="C6" i="2" a="1"/>
  <c r="C6" i="2" s="1"/>
  <c r="C44" i="2" a="1"/>
  <c r="C44" i="2" s="1"/>
  <c r="C17" i="2"/>
  <c r="L10" i="3" s="1"/>
  <c r="L12" i="3" l="1"/>
  <c r="L11" i="3"/>
  <c r="O2" i="4"/>
  <c r="Z8" i="4" s="1"/>
  <c r="C21" i="2"/>
  <c r="C22" i="2" s="1"/>
  <c r="D7" i="3"/>
  <c r="E7" i="3" s="1"/>
  <c r="D9" i="3"/>
  <c r="E9" i="3" s="1"/>
  <c r="D17" i="3"/>
  <c r="E17" i="3" s="1"/>
  <c r="D25" i="3"/>
  <c r="E25" i="3" s="1"/>
  <c r="D33" i="3"/>
  <c r="E33" i="3" s="1"/>
  <c r="D41" i="3"/>
  <c r="E41" i="3" s="1"/>
  <c r="D49" i="3"/>
  <c r="E49" i="3" s="1"/>
  <c r="D57" i="3"/>
  <c r="E57" i="3" s="1"/>
  <c r="D65" i="3"/>
  <c r="E65" i="3" s="1"/>
  <c r="D73" i="3"/>
  <c r="E73" i="3" s="1"/>
  <c r="D81" i="3"/>
  <c r="E81" i="3" s="1"/>
  <c r="D90" i="3"/>
  <c r="E90" i="3" s="1"/>
  <c r="D98" i="3"/>
  <c r="E98" i="3" s="1"/>
  <c r="D106" i="3"/>
  <c r="E106" i="3" s="1"/>
  <c r="D114" i="3"/>
  <c r="E114" i="3" s="1"/>
  <c r="D122" i="3"/>
  <c r="E122" i="3" s="1"/>
  <c r="D130" i="3"/>
  <c r="E130" i="3" s="1"/>
  <c r="D138" i="3"/>
  <c r="E138" i="3" s="1"/>
  <c r="D2" i="3"/>
  <c r="E2" i="3" s="1"/>
  <c r="D10" i="3"/>
  <c r="E10" i="3" s="1"/>
  <c r="D18" i="3"/>
  <c r="E18" i="3" s="1"/>
  <c r="D26" i="3"/>
  <c r="E26" i="3" s="1"/>
  <c r="D34" i="3"/>
  <c r="E34" i="3" s="1"/>
  <c r="D42" i="3"/>
  <c r="E42" i="3" s="1"/>
  <c r="D50" i="3"/>
  <c r="E50" i="3" s="1"/>
  <c r="D58" i="3"/>
  <c r="E58" i="3" s="1"/>
  <c r="D66" i="3"/>
  <c r="E66" i="3" s="1"/>
  <c r="D74" i="3"/>
  <c r="E74" i="3" s="1"/>
  <c r="D3" i="3"/>
  <c r="E3" i="3" s="1"/>
  <c r="D4" i="3"/>
  <c r="E4" i="3" s="1"/>
  <c r="D5" i="3"/>
  <c r="E5" i="3" s="1"/>
  <c r="D6" i="3"/>
  <c r="E6" i="3" s="1"/>
  <c r="D12" i="3"/>
  <c r="E12" i="3" s="1"/>
  <c r="D22" i="3"/>
  <c r="E22" i="3" s="1"/>
  <c r="D32" i="3"/>
  <c r="E32" i="3" s="1"/>
  <c r="D44" i="3"/>
  <c r="E44" i="3" s="1"/>
  <c r="D13" i="3"/>
  <c r="E13" i="3" s="1"/>
  <c r="D23" i="3"/>
  <c r="E23" i="3" s="1"/>
  <c r="D35" i="3"/>
  <c r="E35" i="3" s="1"/>
  <c r="D45" i="3"/>
  <c r="E45" i="3" s="1"/>
  <c r="D55" i="3"/>
  <c r="E55" i="3" s="1"/>
  <c r="D67" i="3"/>
  <c r="E67" i="3" s="1"/>
  <c r="D77" i="3"/>
  <c r="E77" i="3" s="1"/>
  <c r="D87" i="3"/>
  <c r="E87" i="3" s="1"/>
  <c r="D96" i="3"/>
  <c r="E96" i="3" s="1"/>
  <c r="D105" i="3"/>
  <c r="E105" i="3" s="1"/>
  <c r="D115" i="3"/>
  <c r="E115" i="3" s="1"/>
  <c r="D124" i="3"/>
  <c r="E124" i="3" s="1"/>
  <c r="D133" i="3"/>
  <c r="E133" i="3" s="1"/>
  <c r="D142" i="3"/>
  <c r="E142" i="3" s="1"/>
  <c r="D150" i="3"/>
  <c r="E150" i="3" s="1"/>
  <c r="D37" i="3"/>
  <c r="E37" i="3" s="1"/>
  <c r="D59" i="3"/>
  <c r="E59" i="3" s="1"/>
  <c r="D89" i="3"/>
  <c r="E89" i="3" s="1"/>
  <c r="D126" i="3"/>
  <c r="E126" i="3" s="1"/>
  <c r="D152" i="3"/>
  <c r="E152" i="3" s="1"/>
  <c r="D127" i="3"/>
  <c r="E127" i="3" s="1"/>
  <c r="D29" i="3"/>
  <c r="E29" i="3" s="1"/>
  <c r="D82" i="3"/>
  <c r="E82" i="3" s="1"/>
  <c r="D128" i="3"/>
  <c r="E128" i="3" s="1"/>
  <c r="D30" i="3"/>
  <c r="E30" i="3" s="1"/>
  <c r="D72" i="3"/>
  <c r="E72" i="3" s="1"/>
  <c r="D111" i="3"/>
  <c r="E111" i="3" s="1"/>
  <c r="D54" i="3"/>
  <c r="E54" i="3" s="1"/>
  <c r="D104" i="3"/>
  <c r="E104" i="3" s="1"/>
  <c r="D141" i="3"/>
  <c r="E141" i="3" s="1"/>
  <c r="D14" i="3"/>
  <c r="E14" i="3" s="1"/>
  <c r="D24" i="3"/>
  <c r="E24" i="3" s="1"/>
  <c r="D36" i="3"/>
  <c r="E36" i="3" s="1"/>
  <c r="D46" i="3"/>
  <c r="E46" i="3" s="1"/>
  <c r="D56" i="3"/>
  <c r="E56" i="3" s="1"/>
  <c r="D68" i="3"/>
  <c r="E68" i="3" s="1"/>
  <c r="D78" i="3"/>
  <c r="E78" i="3" s="1"/>
  <c r="D88" i="3"/>
  <c r="E88" i="3" s="1"/>
  <c r="D97" i="3"/>
  <c r="E97" i="3" s="1"/>
  <c r="D107" i="3"/>
  <c r="E107" i="3" s="1"/>
  <c r="D116" i="3"/>
  <c r="E116" i="3" s="1"/>
  <c r="D125" i="3"/>
  <c r="E125" i="3" s="1"/>
  <c r="D134" i="3"/>
  <c r="E134" i="3" s="1"/>
  <c r="D143" i="3"/>
  <c r="E143" i="3" s="1"/>
  <c r="D151" i="3"/>
  <c r="E151" i="3" s="1"/>
  <c r="D27" i="3"/>
  <c r="E27" i="3" s="1"/>
  <c r="D69" i="3"/>
  <c r="E69" i="3" s="1"/>
  <c r="D99" i="3"/>
  <c r="E99" i="3" s="1"/>
  <c r="D117" i="3"/>
  <c r="E117" i="3" s="1"/>
  <c r="D144" i="3"/>
  <c r="E144" i="3" s="1"/>
  <c r="D109" i="3"/>
  <c r="E109" i="3" s="1"/>
  <c r="D145" i="3"/>
  <c r="E145" i="3" s="1"/>
  <c r="D51" i="3"/>
  <c r="E51" i="3" s="1"/>
  <c r="D92" i="3"/>
  <c r="E92" i="3" s="1"/>
  <c r="D119" i="3"/>
  <c r="E119" i="3" s="1"/>
  <c r="D20" i="3"/>
  <c r="E20" i="3" s="1"/>
  <c r="D62" i="3"/>
  <c r="E62" i="3" s="1"/>
  <c r="D102" i="3"/>
  <c r="E102" i="3" s="1"/>
  <c r="D139" i="3"/>
  <c r="E139" i="3" s="1"/>
  <c r="D64" i="3"/>
  <c r="E64" i="3" s="1"/>
  <c r="D113" i="3"/>
  <c r="E113" i="3" s="1"/>
  <c r="D15" i="3"/>
  <c r="E15" i="3" s="1"/>
  <c r="D47" i="3"/>
  <c r="E47" i="3" s="1"/>
  <c r="D79" i="3"/>
  <c r="E79" i="3" s="1"/>
  <c r="D108" i="3"/>
  <c r="E108" i="3" s="1"/>
  <c r="D135" i="3"/>
  <c r="E135" i="3" s="1"/>
  <c r="D118" i="3"/>
  <c r="E118" i="3" s="1"/>
  <c r="D19" i="3"/>
  <c r="E19" i="3" s="1"/>
  <c r="D61" i="3"/>
  <c r="E61" i="3" s="1"/>
  <c r="D101" i="3"/>
  <c r="E101" i="3" s="1"/>
  <c r="D137" i="3"/>
  <c r="E137" i="3" s="1"/>
  <c r="D40" i="3"/>
  <c r="E40" i="3" s="1"/>
  <c r="D84" i="3"/>
  <c r="E84" i="3" s="1"/>
  <c r="D120" i="3"/>
  <c r="E120" i="3" s="1"/>
  <c r="D147" i="3"/>
  <c r="E147" i="3" s="1"/>
  <c r="D76" i="3"/>
  <c r="E76" i="3" s="1"/>
  <c r="D123" i="3"/>
  <c r="E123" i="3" s="1"/>
  <c r="D16" i="3"/>
  <c r="E16" i="3" s="1"/>
  <c r="D28" i="3"/>
  <c r="E28" i="3" s="1"/>
  <c r="D38" i="3"/>
  <c r="E38" i="3" s="1"/>
  <c r="D48" i="3"/>
  <c r="E48" i="3" s="1"/>
  <c r="D60" i="3"/>
  <c r="E60" i="3" s="1"/>
  <c r="D70" i="3"/>
  <c r="E70" i="3" s="1"/>
  <c r="D80" i="3"/>
  <c r="E80" i="3" s="1"/>
  <c r="D91" i="3"/>
  <c r="E91" i="3" s="1"/>
  <c r="D100" i="3"/>
  <c r="E100" i="3" s="1"/>
  <c r="D136" i="3"/>
  <c r="E136" i="3" s="1"/>
  <c r="D39" i="3"/>
  <c r="E39" i="3" s="1"/>
  <c r="D71" i="3"/>
  <c r="E71" i="3" s="1"/>
  <c r="D110" i="3"/>
  <c r="E110" i="3" s="1"/>
  <c r="D146" i="3"/>
  <c r="E146" i="3" s="1"/>
  <c r="D52" i="3"/>
  <c r="E52" i="3" s="1"/>
  <c r="D93" i="3"/>
  <c r="E93" i="3" s="1"/>
  <c r="D129" i="3"/>
  <c r="E129" i="3" s="1"/>
  <c r="D148" i="3"/>
  <c r="E148" i="3" s="1"/>
  <c r="D86" i="3"/>
  <c r="E86" i="3" s="1"/>
  <c r="D132" i="3"/>
  <c r="E132" i="3" s="1"/>
  <c r="D8" i="3"/>
  <c r="E8" i="3" s="1"/>
  <c r="D11" i="3"/>
  <c r="E11" i="3" s="1"/>
  <c r="D21" i="3"/>
  <c r="E21" i="3" s="1"/>
  <c r="D31" i="3"/>
  <c r="E31" i="3" s="1"/>
  <c r="D43" i="3"/>
  <c r="E43" i="3" s="1"/>
  <c r="D53" i="3"/>
  <c r="E53" i="3" s="1"/>
  <c r="D63" i="3"/>
  <c r="E63" i="3" s="1"/>
  <c r="D75" i="3"/>
  <c r="E75" i="3" s="1"/>
  <c r="D85" i="3"/>
  <c r="E85" i="3" s="1"/>
  <c r="D94" i="3"/>
  <c r="E94" i="3" s="1"/>
  <c r="D103" i="3"/>
  <c r="E103" i="3" s="1"/>
  <c r="D112" i="3"/>
  <c r="E112" i="3" s="1"/>
  <c r="D121" i="3"/>
  <c r="E121" i="3" s="1"/>
  <c r="D131" i="3"/>
  <c r="E131" i="3" s="1"/>
  <c r="D140" i="3"/>
  <c r="E140" i="3" s="1"/>
  <c r="D95" i="3"/>
  <c r="E95" i="3" s="1"/>
  <c r="D149" i="3"/>
  <c r="E149" i="3" s="1"/>
  <c r="D83" i="3"/>
  <c r="E83" i="3" s="1"/>
  <c r="L13" i="3" l="1"/>
  <c r="C29" i="2" s="1"/>
  <c r="Y179" i="5" s="1"/>
  <c r="Z173" i="5"/>
  <c r="Z176" i="5"/>
  <c r="Z162" i="5"/>
  <c r="W179" i="5"/>
  <c r="W165" i="5"/>
  <c r="X162" i="5"/>
  <c r="BK162" i="5" s="1"/>
  <c r="X177" i="5"/>
  <c r="BK177" i="5" s="1"/>
  <c r="X172" i="5"/>
  <c r="BK172" i="5" s="1"/>
  <c r="U174" i="5"/>
  <c r="W164" i="5"/>
  <c r="W162" i="5"/>
  <c r="U164" i="5"/>
  <c r="W174" i="5"/>
  <c r="V170" i="5"/>
  <c r="V175" i="5"/>
  <c r="Y161" i="5"/>
  <c r="Y160" i="5"/>
  <c r="W154" i="5"/>
  <c r="W167" i="5"/>
  <c r="Z170" i="5"/>
  <c r="V172" i="5"/>
  <c r="W182" i="5"/>
  <c r="Z154" i="5"/>
  <c r="Y180" i="5"/>
  <c r="U160" i="5"/>
  <c r="U158" i="5"/>
  <c r="V168" i="5"/>
  <c r="Z168" i="5"/>
  <c r="V167" i="5"/>
  <c r="Y149" i="5"/>
  <c r="Z113" i="5"/>
  <c r="Y69" i="5"/>
  <c r="Y49" i="5"/>
  <c r="Y141" i="5"/>
  <c r="Y120" i="5"/>
  <c r="Z38" i="5"/>
  <c r="Y14" i="5"/>
  <c r="Y89" i="5"/>
  <c r="Y130" i="5"/>
  <c r="Y150" i="5"/>
  <c r="Y19" i="5"/>
  <c r="Z80" i="5"/>
  <c r="Z132" i="5"/>
  <c r="Y84" i="5"/>
  <c r="Y28" i="5"/>
  <c r="Z26" i="5"/>
  <c r="Y60" i="5"/>
  <c r="Z91" i="5"/>
  <c r="Z130" i="5"/>
  <c r="Z18" i="5"/>
  <c r="Z152" i="5"/>
  <c r="Y36" i="5"/>
  <c r="Z50" i="5"/>
  <c r="Z135" i="5"/>
  <c r="Z51" i="5"/>
  <c r="Y64" i="5"/>
  <c r="Y80" i="5"/>
  <c r="Z142" i="5"/>
  <c r="Z127" i="5"/>
  <c r="Z129" i="5"/>
  <c r="Z39" i="5"/>
  <c r="Z44" i="5"/>
  <c r="Y148" i="5"/>
  <c r="Y11" i="5"/>
  <c r="Y61" i="5"/>
  <c r="Y83" i="5"/>
  <c r="Y78" i="5"/>
  <c r="Y147" i="5"/>
  <c r="Z2" i="5"/>
  <c r="Y71" i="5"/>
  <c r="Y62" i="5"/>
  <c r="Y70" i="5"/>
  <c r="Y27" i="5"/>
  <c r="Z76" i="5"/>
  <c r="Y93" i="5"/>
  <c r="Y79" i="5"/>
  <c r="Y118" i="5"/>
  <c r="Z92" i="5"/>
  <c r="Y107" i="5"/>
  <c r="Z96" i="5"/>
  <c r="Z4" i="5"/>
  <c r="Y82" i="5"/>
  <c r="Y33" i="5"/>
  <c r="Y73" i="5"/>
  <c r="Y103" i="5"/>
  <c r="Y123" i="5"/>
  <c r="Z88" i="5"/>
  <c r="Y30" i="5"/>
  <c r="Y139" i="5"/>
  <c r="Y94" i="5"/>
  <c r="Z43" i="5"/>
  <c r="Z101" i="5"/>
  <c r="Z54" i="5"/>
  <c r="Z21" i="5"/>
  <c r="Z37" i="5"/>
  <c r="Z48" i="5"/>
  <c r="Y8" i="5"/>
  <c r="Y68" i="5"/>
  <c r="Y44" i="5"/>
  <c r="Z148" i="5"/>
  <c r="Z11" i="5"/>
  <c r="Z105" i="5"/>
  <c r="Z61" i="5"/>
  <c r="Z57" i="5"/>
  <c r="Z83" i="5"/>
  <c r="Z41" i="5"/>
  <c r="Z78" i="5"/>
  <c r="Z5" i="5"/>
  <c r="Z147" i="5"/>
  <c r="Y2" i="5"/>
  <c r="Z71" i="5"/>
  <c r="Z62" i="5"/>
  <c r="Z70" i="5"/>
  <c r="Z27" i="5"/>
  <c r="Y76" i="5"/>
  <c r="Z93" i="5"/>
  <c r="Z79" i="5"/>
  <c r="Z118" i="5"/>
  <c r="Y92" i="5"/>
  <c r="Z107" i="5"/>
  <c r="Y96" i="5"/>
  <c r="Y4" i="5"/>
  <c r="Z82" i="5"/>
  <c r="Z33" i="5"/>
  <c r="Z73" i="5"/>
  <c r="Z103" i="5"/>
  <c r="Z123" i="5"/>
  <c r="Y88" i="5"/>
  <c r="Z30" i="5"/>
  <c r="Z139" i="5"/>
  <c r="Z94" i="5"/>
  <c r="Y24" i="5"/>
  <c r="Y40" i="5"/>
  <c r="Z7" i="5"/>
  <c r="Z109" i="5"/>
  <c r="Y56" i="5"/>
  <c r="Z151" i="5"/>
  <c r="Y138" i="5"/>
  <c r="Y45" i="5"/>
  <c r="Y121" i="5"/>
  <c r="Z108" i="5"/>
  <c r="Z72" i="5"/>
  <c r="Y47" i="5"/>
  <c r="Z112" i="5"/>
  <c r="Y114" i="5"/>
  <c r="Z124" i="5"/>
  <c r="Y63" i="5"/>
  <c r="Y134" i="5"/>
  <c r="Y35" i="5"/>
  <c r="Y90" i="5"/>
  <c r="Y145" i="5"/>
  <c r="Z16" i="5"/>
  <c r="Z12" i="5"/>
  <c r="Y131" i="5"/>
  <c r="Y122" i="5"/>
  <c r="Y81" i="5"/>
  <c r="Y34" i="5"/>
  <c r="Y29" i="5"/>
  <c r="Z20" i="5"/>
  <c r="Y17" i="5"/>
  <c r="Z84" i="5"/>
  <c r="Y43" i="5"/>
  <c r="Z116" i="5"/>
  <c r="Y119" i="5"/>
  <c r="Y110" i="5"/>
  <c r="Z24" i="5"/>
  <c r="Y115" i="5"/>
  <c r="Y106" i="5"/>
  <c r="Y98" i="5"/>
  <c r="Y85" i="5"/>
  <c r="Y101" i="5"/>
  <c r="Z34" i="5"/>
  <c r="Y116" i="5"/>
  <c r="Z115" i="5"/>
  <c r="Z85" i="5"/>
  <c r="Z31" i="5"/>
  <c r="Z67" i="5"/>
  <c r="Z23" i="5"/>
  <c r="Y32" i="5"/>
  <c r="Z9" i="5"/>
  <c r="Z138" i="5"/>
  <c r="Z45" i="5"/>
  <c r="Z121" i="5"/>
  <c r="Y108" i="5"/>
  <c r="Y72" i="5"/>
  <c r="Z47" i="5"/>
  <c r="Y112" i="5"/>
  <c r="Z114" i="5"/>
  <c r="Y124" i="5"/>
  <c r="Z63" i="5"/>
  <c r="Z134" i="5"/>
  <c r="Z35" i="5"/>
  <c r="Z90" i="5"/>
  <c r="Z145" i="5"/>
  <c r="Y16" i="5"/>
  <c r="Y12" i="5"/>
  <c r="Z131" i="5"/>
  <c r="Z122" i="5"/>
  <c r="Z81" i="5"/>
  <c r="Z29" i="5"/>
  <c r="Y20" i="5"/>
  <c r="Z17" i="5"/>
  <c r="Z119" i="5"/>
  <c r="Z98" i="5"/>
  <c r="Z77" i="5"/>
  <c r="Y58" i="5"/>
  <c r="Y15" i="5"/>
  <c r="Y102" i="5"/>
  <c r="Y99" i="5"/>
  <c r="Z40" i="5"/>
  <c r="Y31" i="5"/>
  <c r="Y143" i="5"/>
  <c r="Y146" i="5"/>
  <c r="Y54" i="5"/>
  <c r="Y46" i="5"/>
  <c r="Y53" i="5"/>
  <c r="Y67" i="5"/>
  <c r="Y7" i="5"/>
  <c r="Y95" i="5"/>
  <c r="Y21" i="5"/>
  <c r="Y129" i="5"/>
  <c r="Y59" i="5"/>
  <c r="Y23" i="5"/>
  <c r="Y109" i="5"/>
  <c r="Y37" i="5"/>
  <c r="Y65" i="5"/>
  <c r="Y39" i="5"/>
  <c r="Y126" i="5"/>
  <c r="Y48" i="5"/>
  <c r="Z32" i="5"/>
  <c r="Z56" i="5"/>
  <c r="Y13" i="5"/>
  <c r="Z100" i="5"/>
  <c r="Y77" i="5"/>
  <c r="Y10" i="5"/>
  <c r="Z8" i="5"/>
  <c r="Y9" i="5"/>
  <c r="Y151" i="5"/>
  <c r="Z58" i="5"/>
  <c r="Z15" i="5"/>
  <c r="Z102" i="5"/>
  <c r="Z146" i="5"/>
  <c r="Z46" i="5"/>
  <c r="Z53" i="5"/>
  <c r="Z59" i="5"/>
  <c r="Z126" i="5"/>
  <c r="Z10" i="5"/>
  <c r="W112" i="5"/>
  <c r="V38" i="5"/>
  <c r="W135" i="5"/>
  <c r="X103" i="5"/>
  <c r="BK103" i="5" s="1"/>
  <c r="X71" i="5"/>
  <c r="BK71" i="5" s="1"/>
  <c r="X39" i="5"/>
  <c r="BK39" i="5" s="1"/>
  <c r="X7" i="5"/>
  <c r="BK7" i="5" s="1"/>
  <c r="U125" i="5"/>
  <c r="U93" i="5"/>
  <c r="U61" i="5"/>
  <c r="U29" i="5"/>
  <c r="W136" i="5"/>
  <c r="V46" i="5"/>
  <c r="W126" i="5"/>
  <c r="W94" i="5"/>
  <c r="W62" i="5"/>
  <c r="W30" i="5"/>
  <c r="U148" i="5"/>
  <c r="U116" i="5"/>
  <c r="U84" i="5"/>
  <c r="U52" i="5"/>
  <c r="U20" i="5"/>
  <c r="W88" i="5"/>
  <c r="V22" i="5"/>
  <c r="W125" i="5"/>
  <c r="W93" i="5"/>
  <c r="W61" i="5"/>
  <c r="W29" i="5"/>
  <c r="U147" i="5"/>
  <c r="U115" i="5"/>
  <c r="U83" i="5"/>
  <c r="U51" i="5"/>
  <c r="U19" i="5"/>
  <c r="W40" i="5"/>
  <c r="W116" i="5"/>
  <c r="W36" i="5"/>
  <c r="W4" i="5"/>
  <c r="V122" i="5"/>
  <c r="V90" i="5"/>
  <c r="V58" i="5"/>
  <c r="V26" i="5"/>
  <c r="W64" i="5"/>
  <c r="W148" i="5"/>
  <c r="W60" i="5"/>
  <c r="X123" i="5"/>
  <c r="BK123" i="5" s="1"/>
  <c r="X91" i="5"/>
  <c r="BK91" i="5" s="1"/>
  <c r="X59" i="5"/>
  <c r="BK59" i="5" s="1"/>
  <c r="X27" i="5"/>
  <c r="BK27" i="5" s="1"/>
  <c r="U145" i="5"/>
  <c r="U113" i="5"/>
  <c r="U81" i="5"/>
  <c r="U49" i="5"/>
  <c r="U17" i="5"/>
  <c r="W24" i="5"/>
  <c r="W132" i="5"/>
  <c r="W146" i="5"/>
  <c r="W114" i="5"/>
  <c r="W82" i="5"/>
  <c r="W50" i="5"/>
  <c r="W18" i="5"/>
  <c r="U136" i="5"/>
  <c r="U104" i="5"/>
  <c r="U72" i="5"/>
  <c r="U40" i="5"/>
  <c r="U8" i="5"/>
  <c r="V142" i="5"/>
  <c r="W137" i="5"/>
  <c r="W105" i="5"/>
  <c r="W73" i="5"/>
  <c r="W41" i="5"/>
  <c r="W9" i="5"/>
  <c r="U127" i="5"/>
  <c r="U95" i="5"/>
  <c r="U63" i="5"/>
  <c r="U31" i="5"/>
  <c r="V8" i="5"/>
  <c r="X73" i="5"/>
  <c r="BK73" i="5" s="1"/>
  <c r="X9" i="5"/>
  <c r="BK9" i="5" s="1"/>
  <c r="V95" i="5"/>
  <c r="V31" i="5"/>
  <c r="U143" i="5"/>
  <c r="U47" i="5"/>
  <c r="X143" i="5"/>
  <c r="BK143" i="5" s="1"/>
  <c r="X134" i="5"/>
  <c r="BK134" i="5" s="1"/>
  <c r="V28" i="5"/>
  <c r="X69" i="5"/>
  <c r="BK69" i="5" s="1"/>
  <c r="X112" i="5"/>
  <c r="BK112" i="5" s="1"/>
  <c r="U38" i="5"/>
  <c r="X135" i="5"/>
  <c r="BK135" i="5" s="1"/>
  <c r="W103" i="5"/>
  <c r="W71" i="5"/>
  <c r="W39" i="5"/>
  <c r="W7" i="5"/>
  <c r="V125" i="5"/>
  <c r="V93" i="5"/>
  <c r="V61" i="5"/>
  <c r="V29" i="5"/>
  <c r="X136" i="5"/>
  <c r="BK136" i="5" s="1"/>
  <c r="U46" i="5"/>
  <c r="X126" i="5"/>
  <c r="BK126" i="5" s="1"/>
  <c r="X94" i="5"/>
  <c r="BK94" i="5" s="1"/>
  <c r="X62" i="5"/>
  <c r="BK62" i="5" s="1"/>
  <c r="X30" i="5"/>
  <c r="BK30" i="5" s="1"/>
  <c r="V148" i="5"/>
  <c r="V116" i="5"/>
  <c r="V84" i="5"/>
  <c r="V52" i="5"/>
  <c r="V20" i="5"/>
  <c r="X88" i="5"/>
  <c r="BK88" i="5" s="1"/>
  <c r="U22" i="5"/>
  <c r="X125" i="5"/>
  <c r="BK125" i="5" s="1"/>
  <c r="X93" i="5"/>
  <c r="BK93" i="5" s="1"/>
  <c r="X61" i="5"/>
  <c r="BK61" i="5" s="1"/>
  <c r="X29" i="5"/>
  <c r="BK29" i="5" s="1"/>
  <c r="V147" i="5"/>
  <c r="V115" i="5"/>
  <c r="V83" i="5"/>
  <c r="V51" i="5"/>
  <c r="V19" i="5"/>
  <c r="X40" i="5"/>
  <c r="BK40" i="5" s="1"/>
  <c r="X116" i="5"/>
  <c r="BK116" i="5" s="1"/>
  <c r="X36" i="5"/>
  <c r="BK36" i="5" s="1"/>
  <c r="X4" i="5"/>
  <c r="BK4" i="5" s="1"/>
  <c r="U122" i="5"/>
  <c r="U90" i="5"/>
  <c r="U58" i="5"/>
  <c r="U26" i="5"/>
  <c r="X64" i="5"/>
  <c r="BK64" i="5" s="1"/>
  <c r="X148" i="5"/>
  <c r="BK148" i="5" s="1"/>
  <c r="X60" i="5"/>
  <c r="BK60" i="5" s="1"/>
  <c r="W123" i="5"/>
  <c r="W91" i="5"/>
  <c r="W59" i="5"/>
  <c r="W27" i="5"/>
  <c r="V145" i="5"/>
  <c r="V113" i="5"/>
  <c r="V81" i="5"/>
  <c r="V49" i="5"/>
  <c r="V17" i="5"/>
  <c r="X24" i="5"/>
  <c r="BK24" i="5" s="1"/>
  <c r="X132" i="5"/>
  <c r="BK132" i="5" s="1"/>
  <c r="X146" i="5"/>
  <c r="BK146" i="5" s="1"/>
  <c r="X114" i="5"/>
  <c r="BK114" i="5" s="1"/>
  <c r="X82" i="5"/>
  <c r="BK82" i="5" s="1"/>
  <c r="X50" i="5"/>
  <c r="BK50" i="5" s="1"/>
  <c r="X18" i="5"/>
  <c r="BK18" i="5" s="1"/>
  <c r="V136" i="5"/>
  <c r="V104" i="5"/>
  <c r="V72" i="5"/>
  <c r="V40" i="5"/>
  <c r="U142" i="5"/>
  <c r="X137" i="5"/>
  <c r="BK137" i="5" s="1"/>
  <c r="X105" i="5"/>
  <c r="BK105" i="5" s="1"/>
  <c r="X41" i="5"/>
  <c r="BK41" i="5" s="1"/>
  <c r="V127" i="5"/>
  <c r="V63" i="5"/>
  <c r="X47" i="5"/>
  <c r="BK47" i="5" s="1"/>
  <c r="V60" i="5"/>
  <c r="W56" i="5"/>
  <c r="V6" i="5"/>
  <c r="X127" i="5"/>
  <c r="BK127" i="5" s="1"/>
  <c r="X95" i="5"/>
  <c r="BK95" i="5" s="1"/>
  <c r="X63" i="5"/>
  <c r="BK63" i="5" s="1"/>
  <c r="X31" i="5"/>
  <c r="BK31" i="5" s="1"/>
  <c r="U149" i="5"/>
  <c r="U117" i="5"/>
  <c r="U85" i="5"/>
  <c r="U53" i="5"/>
  <c r="U21" i="5"/>
  <c r="W72" i="5"/>
  <c r="W150" i="5"/>
  <c r="W118" i="5"/>
  <c r="W86" i="5"/>
  <c r="W54" i="5"/>
  <c r="W22" i="5"/>
  <c r="U140" i="5"/>
  <c r="U108" i="5"/>
  <c r="U76" i="5"/>
  <c r="U44" i="5"/>
  <c r="U12" i="5"/>
  <c r="W32" i="5"/>
  <c r="W149" i="5"/>
  <c r="W117" i="5"/>
  <c r="W85" i="5"/>
  <c r="X53" i="5"/>
  <c r="BK53" i="5" s="1"/>
  <c r="W21" i="5"/>
  <c r="U139" i="5"/>
  <c r="U107" i="5"/>
  <c r="U75" i="5"/>
  <c r="U43" i="5"/>
  <c r="U11" i="5"/>
  <c r="V126" i="5"/>
  <c r="W92" i="5"/>
  <c r="W28" i="5"/>
  <c r="U146" i="5"/>
  <c r="V114" i="5"/>
  <c r="V82" i="5"/>
  <c r="U50" i="5"/>
  <c r="V18" i="5"/>
  <c r="W8" i="5"/>
  <c r="W124" i="5"/>
  <c r="X147" i="5"/>
  <c r="BK147" i="5" s="1"/>
  <c r="X115" i="5"/>
  <c r="BK115" i="5" s="1"/>
  <c r="X83" i="5"/>
  <c r="BK83" i="5" s="1"/>
  <c r="X51" i="5"/>
  <c r="BK51" i="5" s="1"/>
  <c r="X19" i="5"/>
  <c r="BK19" i="5" s="1"/>
  <c r="U137" i="5"/>
  <c r="U105" i="5"/>
  <c r="U73" i="5"/>
  <c r="U41" i="5"/>
  <c r="U9" i="5"/>
  <c r="V118" i="5"/>
  <c r="W108" i="5"/>
  <c r="W138" i="5"/>
  <c r="W106" i="5"/>
  <c r="W74" i="5"/>
  <c r="W42" i="5"/>
  <c r="W10" i="5"/>
  <c r="U128" i="5"/>
  <c r="U96" i="5"/>
  <c r="U64" i="5"/>
  <c r="U32" i="5"/>
  <c r="W152" i="5"/>
  <c r="V86" i="5"/>
  <c r="W129" i="5"/>
  <c r="W97" i="5"/>
  <c r="W65" i="5"/>
  <c r="W33" i="5"/>
  <c r="U151" i="5"/>
  <c r="U119" i="5"/>
  <c r="U87" i="5"/>
  <c r="U55" i="5"/>
  <c r="U23" i="5"/>
  <c r="X129" i="5"/>
  <c r="BK129" i="5" s="1"/>
  <c r="X33" i="5"/>
  <c r="BK33" i="5" s="1"/>
  <c r="V87" i="5"/>
  <c r="V23" i="5"/>
  <c r="W121" i="5"/>
  <c r="W57" i="5"/>
  <c r="U111" i="5"/>
  <c r="U15" i="5"/>
  <c r="W15" i="5"/>
  <c r="V124" i="5"/>
  <c r="X56" i="5"/>
  <c r="BK56" i="5" s="1"/>
  <c r="U6" i="5"/>
  <c r="W127" i="5"/>
  <c r="W95" i="5"/>
  <c r="W63" i="5"/>
  <c r="W31" i="5"/>
  <c r="V149" i="5"/>
  <c r="V117" i="5"/>
  <c r="V85" i="5"/>
  <c r="V53" i="5"/>
  <c r="V21" i="5"/>
  <c r="X72" i="5"/>
  <c r="BK72" i="5" s="1"/>
  <c r="X150" i="5"/>
  <c r="BK150" i="5" s="1"/>
  <c r="X118" i="5"/>
  <c r="BK118" i="5" s="1"/>
  <c r="X86" i="5"/>
  <c r="BK86" i="5" s="1"/>
  <c r="X54" i="5"/>
  <c r="BK54" i="5" s="1"/>
  <c r="X22" i="5"/>
  <c r="BK22" i="5" s="1"/>
  <c r="V140" i="5"/>
  <c r="V108" i="5"/>
  <c r="V76" i="5"/>
  <c r="V44" i="5"/>
  <c r="V12" i="5"/>
  <c r="X149" i="5"/>
  <c r="BK149" i="5" s="1"/>
  <c r="X117" i="5"/>
  <c r="BK117" i="5" s="1"/>
  <c r="X85" i="5"/>
  <c r="BK85" i="5" s="1"/>
  <c r="W53" i="5"/>
  <c r="X21" i="5"/>
  <c r="BK21" i="5" s="1"/>
  <c r="V139" i="5"/>
  <c r="V107" i="5"/>
  <c r="V75" i="5"/>
  <c r="V43" i="5"/>
  <c r="V11" i="5"/>
  <c r="U126" i="5"/>
  <c r="X92" i="5"/>
  <c r="BK92" i="5" s="1"/>
  <c r="X28" i="5"/>
  <c r="BK28" i="5" s="1"/>
  <c r="V146" i="5"/>
  <c r="U114" i="5"/>
  <c r="U82" i="5"/>
  <c r="V50" i="5"/>
  <c r="U18" i="5"/>
  <c r="X8" i="5"/>
  <c r="BK8" i="5" s="1"/>
  <c r="BL8" i="5" s="1"/>
  <c r="X124" i="5"/>
  <c r="BK124" i="5" s="1"/>
  <c r="W147" i="5"/>
  <c r="W115" i="5"/>
  <c r="W83" i="5"/>
  <c r="W51" i="5"/>
  <c r="W19" i="5"/>
  <c r="V137" i="5"/>
  <c r="V105" i="5"/>
  <c r="V73" i="5"/>
  <c r="V41" i="5"/>
  <c r="V9" i="5"/>
  <c r="U118" i="5"/>
  <c r="X108" i="5"/>
  <c r="BK108" i="5" s="1"/>
  <c r="X138" i="5"/>
  <c r="BK138" i="5" s="1"/>
  <c r="X106" i="5"/>
  <c r="BK106" i="5" s="1"/>
  <c r="X74" i="5"/>
  <c r="BK74" i="5" s="1"/>
  <c r="X42" i="5"/>
  <c r="BK42" i="5" s="1"/>
  <c r="X10" i="5"/>
  <c r="BK10" i="5" s="1"/>
  <c r="V128" i="5"/>
  <c r="V96" i="5"/>
  <c r="V64" i="5"/>
  <c r="V32" i="5"/>
  <c r="X152" i="5"/>
  <c r="BK152" i="5" s="1"/>
  <c r="U86" i="5"/>
  <c r="X97" i="5"/>
  <c r="BK97" i="5" s="1"/>
  <c r="X65" i="5"/>
  <c r="BK65" i="5" s="1"/>
  <c r="V151" i="5"/>
  <c r="V119" i="5"/>
  <c r="V55" i="5"/>
  <c r="W111" i="5"/>
  <c r="V133" i="5"/>
  <c r="V5" i="5"/>
  <c r="X70" i="5"/>
  <c r="BK70" i="5" s="1"/>
  <c r="X144" i="5"/>
  <c r="BK144" i="5" s="1"/>
  <c r="U150" i="5"/>
  <c r="W151" i="5"/>
  <c r="X119" i="5"/>
  <c r="BK119" i="5" s="1"/>
  <c r="X87" i="5"/>
  <c r="BK87" i="5" s="1"/>
  <c r="W55" i="5"/>
  <c r="X23" i="5"/>
  <c r="BK23" i="5" s="1"/>
  <c r="U141" i="5"/>
  <c r="U109" i="5"/>
  <c r="U77" i="5"/>
  <c r="U45" i="5"/>
  <c r="U13" i="5"/>
  <c r="W16" i="5"/>
  <c r="W142" i="5"/>
  <c r="W110" i="5"/>
  <c r="W78" i="5"/>
  <c r="W46" i="5"/>
  <c r="U132" i="5"/>
  <c r="U100" i="5"/>
  <c r="U68" i="5"/>
  <c r="U36" i="5"/>
  <c r="U4" i="5"/>
  <c r="U134" i="5"/>
  <c r="W141" i="5"/>
  <c r="W109" i="5"/>
  <c r="W77" i="5"/>
  <c r="W45" i="5"/>
  <c r="W13" i="5"/>
  <c r="U131" i="5"/>
  <c r="U99" i="5"/>
  <c r="U67" i="5"/>
  <c r="U35" i="5"/>
  <c r="U3" i="5"/>
  <c r="U54" i="5"/>
  <c r="W68" i="5"/>
  <c r="W20" i="5"/>
  <c r="U138" i="5"/>
  <c r="V106" i="5"/>
  <c r="V74" i="5"/>
  <c r="V42" i="5"/>
  <c r="V10" i="5"/>
  <c r="V110" i="5"/>
  <c r="W100" i="5"/>
  <c r="W139" i="5"/>
  <c r="X107" i="5"/>
  <c r="BK107" i="5" s="1"/>
  <c r="X75" i="5"/>
  <c r="BK75" i="5" s="1"/>
  <c r="X43" i="5"/>
  <c r="BK43" i="5" s="1"/>
  <c r="X11" i="5"/>
  <c r="BK11" i="5" s="1"/>
  <c r="U129" i="5"/>
  <c r="U97" i="5"/>
  <c r="U65" i="5"/>
  <c r="U33" i="5"/>
  <c r="W128" i="5"/>
  <c r="V70" i="5"/>
  <c r="W84" i="5"/>
  <c r="W130" i="5"/>
  <c r="W98" i="5"/>
  <c r="W66" i="5"/>
  <c r="W34" i="5"/>
  <c r="U152" i="5"/>
  <c r="U120" i="5"/>
  <c r="U88" i="5"/>
  <c r="U56" i="5"/>
  <c r="U24" i="5"/>
  <c r="W96" i="5"/>
  <c r="V30" i="5"/>
  <c r="W89" i="5"/>
  <c r="W25" i="5"/>
  <c r="U79" i="5"/>
  <c r="W79" i="5"/>
  <c r="V37" i="5"/>
  <c r="X38" i="5"/>
  <c r="BK38" i="5" s="1"/>
  <c r="U78" i="5"/>
  <c r="V150" i="5"/>
  <c r="X151" i="5"/>
  <c r="BK151" i="5" s="1"/>
  <c r="W119" i="5"/>
  <c r="W87" i="5"/>
  <c r="X55" i="5"/>
  <c r="BK55" i="5" s="1"/>
  <c r="W23" i="5"/>
  <c r="V141" i="5"/>
  <c r="V109" i="5"/>
  <c r="V77" i="5"/>
  <c r="V45" i="5"/>
  <c r="V13" i="5"/>
  <c r="X16" i="5"/>
  <c r="BK16" i="5" s="1"/>
  <c r="X142" i="5"/>
  <c r="BK142" i="5" s="1"/>
  <c r="X110" i="5"/>
  <c r="BK110" i="5" s="1"/>
  <c r="X78" i="5"/>
  <c r="BK78" i="5" s="1"/>
  <c r="X46" i="5"/>
  <c r="BK46" i="5" s="1"/>
  <c r="V132" i="5"/>
  <c r="V100" i="5"/>
  <c r="V68" i="5"/>
  <c r="V36" i="5"/>
  <c r="V4" i="5"/>
  <c r="V134" i="5"/>
  <c r="X141" i="5"/>
  <c r="BK141" i="5" s="1"/>
  <c r="X109" i="5"/>
  <c r="BK109" i="5" s="1"/>
  <c r="X77" i="5"/>
  <c r="BK77" i="5" s="1"/>
  <c r="X45" i="5"/>
  <c r="BK45" i="5" s="1"/>
  <c r="X13" i="5"/>
  <c r="BK13" i="5" s="1"/>
  <c r="V131" i="5"/>
  <c r="V99" i="5"/>
  <c r="V67" i="5"/>
  <c r="V35" i="5"/>
  <c r="V3" i="5"/>
  <c r="V54" i="5"/>
  <c r="X68" i="5"/>
  <c r="BK68" i="5" s="1"/>
  <c r="X20" i="5"/>
  <c r="BK20" i="5" s="1"/>
  <c r="V138" i="5"/>
  <c r="U106" i="5"/>
  <c r="U74" i="5"/>
  <c r="U42" i="5"/>
  <c r="U10" i="5"/>
  <c r="U110" i="5"/>
  <c r="X100" i="5"/>
  <c r="BK100" i="5" s="1"/>
  <c r="X139" i="5"/>
  <c r="BK139" i="5" s="1"/>
  <c r="W107" i="5"/>
  <c r="W75" i="5"/>
  <c r="W43" i="5"/>
  <c r="W11" i="5"/>
  <c r="V129" i="5"/>
  <c r="V97" i="5"/>
  <c r="V65" i="5"/>
  <c r="V33" i="5"/>
  <c r="X128" i="5"/>
  <c r="BK128" i="5" s="1"/>
  <c r="U70" i="5"/>
  <c r="X84" i="5"/>
  <c r="BK84" i="5" s="1"/>
  <c r="X130" i="5"/>
  <c r="BK130" i="5" s="1"/>
  <c r="X98" i="5"/>
  <c r="BK98" i="5" s="1"/>
  <c r="X66" i="5"/>
  <c r="BK66" i="5" s="1"/>
  <c r="X34" i="5"/>
  <c r="BK34" i="5" s="1"/>
  <c r="V152" i="5"/>
  <c r="V120" i="5"/>
  <c r="V88" i="5"/>
  <c r="V56" i="5"/>
  <c r="V24" i="5"/>
  <c r="X96" i="5"/>
  <c r="BK96" i="5" s="1"/>
  <c r="U30" i="5"/>
  <c r="X121" i="5"/>
  <c r="BK121" i="5" s="1"/>
  <c r="X89" i="5"/>
  <c r="BK89" i="5" s="1"/>
  <c r="X57" i="5"/>
  <c r="BK57" i="5" s="1"/>
  <c r="X25" i="5"/>
  <c r="BK25" i="5" s="1"/>
  <c r="V143" i="5"/>
  <c r="V111" i="5"/>
  <c r="V79" i="5"/>
  <c r="V47" i="5"/>
  <c r="V15" i="5"/>
  <c r="V69" i="5"/>
  <c r="X6" i="5"/>
  <c r="BK6" i="5" s="1"/>
  <c r="X133" i="5"/>
  <c r="BK133" i="5" s="1"/>
  <c r="V94" i="5"/>
  <c r="W143" i="5"/>
  <c r="X111" i="5"/>
  <c r="BK111" i="5" s="1"/>
  <c r="X79" i="5"/>
  <c r="BK79" i="5" s="1"/>
  <c r="W47" i="5"/>
  <c r="X15" i="5"/>
  <c r="BK15" i="5" s="1"/>
  <c r="U133" i="5"/>
  <c r="U101" i="5"/>
  <c r="U69" i="5"/>
  <c r="U37" i="5"/>
  <c r="U5" i="5"/>
  <c r="V102" i="5"/>
  <c r="W134" i="5"/>
  <c r="W102" i="5"/>
  <c r="W70" i="5"/>
  <c r="W38" i="5"/>
  <c r="W6" i="5"/>
  <c r="U124" i="5"/>
  <c r="U92" i="5"/>
  <c r="U60" i="5"/>
  <c r="U28" i="5"/>
  <c r="W144" i="5"/>
  <c r="V78" i="5"/>
  <c r="W133" i="5"/>
  <c r="W101" i="5"/>
  <c r="W69" i="5"/>
  <c r="W37" i="5"/>
  <c r="W5" i="5"/>
  <c r="U123" i="5"/>
  <c r="U91" i="5"/>
  <c r="U59" i="5"/>
  <c r="U27" i="5"/>
  <c r="W104" i="5"/>
  <c r="W140" i="5"/>
  <c r="W44" i="5"/>
  <c r="W12" i="5"/>
  <c r="V130" i="5"/>
  <c r="V98" i="5"/>
  <c r="V66" i="5"/>
  <c r="V34" i="5"/>
  <c r="W120" i="5"/>
  <c r="V62" i="5"/>
  <c r="W76" i="5"/>
  <c r="X131" i="5"/>
  <c r="BK131" i="5" s="1"/>
  <c r="X99" i="5"/>
  <c r="BK99" i="5" s="1"/>
  <c r="X67" i="5"/>
  <c r="BK67" i="5" s="1"/>
  <c r="X35" i="5"/>
  <c r="BK35" i="5" s="1"/>
  <c r="X3" i="5"/>
  <c r="BK3" i="5" s="1"/>
  <c r="BT3" i="5" s="1"/>
  <c r="U121" i="5"/>
  <c r="U89" i="5"/>
  <c r="U57" i="5"/>
  <c r="U25" i="5"/>
  <c r="W80" i="5"/>
  <c r="V14" i="5"/>
  <c r="W52" i="5"/>
  <c r="W122" i="5"/>
  <c r="W90" i="5"/>
  <c r="W58" i="5"/>
  <c r="W26" i="5"/>
  <c r="U144" i="5"/>
  <c r="U112" i="5"/>
  <c r="U80" i="5"/>
  <c r="U48" i="5"/>
  <c r="U16" i="5"/>
  <c r="W48" i="5"/>
  <c r="W145" i="5"/>
  <c r="W113" i="5"/>
  <c r="W81" i="5"/>
  <c r="W49" i="5"/>
  <c r="W17" i="5"/>
  <c r="U135" i="5"/>
  <c r="U103" i="5"/>
  <c r="U71" i="5"/>
  <c r="U39" i="5"/>
  <c r="U7" i="5"/>
  <c r="U94" i="5"/>
  <c r="V101" i="5"/>
  <c r="U102" i="5"/>
  <c r="X102" i="5"/>
  <c r="BK102" i="5" s="1"/>
  <c r="V92" i="5"/>
  <c r="X101" i="5"/>
  <c r="BK101" i="5" s="1"/>
  <c r="X37" i="5"/>
  <c r="BK37" i="5" s="1"/>
  <c r="X44" i="5"/>
  <c r="BK44" i="5" s="1"/>
  <c r="X76" i="5"/>
  <c r="BK76" i="5" s="1"/>
  <c r="V57" i="5"/>
  <c r="X26" i="5"/>
  <c r="BK26" i="5" s="1"/>
  <c r="X113" i="5"/>
  <c r="BK113" i="5" s="1"/>
  <c r="V7" i="5"/>
  <c r="X49" i="5"/>
  <c r="BK49" i="5" s="1"/>
  <c r="X52" i="5"/>
  <c r="BK52" i="5" s="1"/>
  <c r="X122" i="5"/>
  <c r="BK122" i="5" s="1"/>
  <c r="V39" i="5"/>
  <c r="X5" i="5"/>
  <c r="BK5" i="5" s="1"/>
  <c r="X12" i="5"/>
  <c r="BK12" i="5" s="1"/>
  <c r="W131" i="5"/>
  <c r="V25" i="5"/>
  <c r="V144" i="5"/>
  <c r="X81" i="5"/>
  <c r="BK81" i="5" s="1"/>
  <c r="X17" i="5"/>
  <c r="BK17" i="5" s="1"/>
  <c r="U34" i="5"/>
  <c r="V16" i="5"/>
  <c r="V123" i="5"/>
  <c r="U130" i="5"/>
  <c r="W99" i="5"/>
  <c r="X80" i="5"/>
  <c r="BK80" i="5" s="1"/>
  <c r="V112" i="5"/>
  <c r="V48" i="5"/>
  <c r="W3" i="5"/>
  <c r="V71" i="5"/>
  <c r="V91" i="5"/>
  <c r="U98" i="5"/>
  <c r="W67" i="5"/>
  <c r="V80" i="5"/>
  <c r="V27" i="5"/>
  <c r="V59" i="5"/>
  <c r="U66" i="5"/>
  <c r="W35" i="5"/>
  <c r="V135" i="5"/>
  <c r="V103" i="5"/>
  <c r="X104" i="5"/>
  <c r="BK104" i="5" s="1"/>
  <c r="X120" i="5"/>
  <c r="BK120" i="5" s="1"/>
  <c r="V121" i="5"/>
  <c r="X90" i="5"/>
  <c r="BK90" i="5" s="1"/>
  <c r="X48" i="5"/>
  <c r="BK48" i="5" s="1"/>
  <c r="X140" i="5"/>
  <c r="BK140" i="5" s="1"/>
  <c r="U62" i="5"/>
  <c r="V89" i="5"/>
  <c r="X58" i="5"/>
  <c r="BK58" i="5" s="1"/>
  <c r="X145" i="5"/>
  <c r="BK145" i="5" s="1"/>
  <c r="X2" i="5"/>
  <c r="BK2" i="5" s="1"/>
  <c r="V2" i="5"/>
  <c r="U2" i="5"/>
  <c r="R2" i="4"/>
  <c r="F2" i="3"/>
  <c r="H2" i="3" s="1"/>
  <c r="F3" i="3"/>
  <c r="H3" i="3" s="1"/>
  <c r="F95" i="3"/>
  <c r="H95" i="3" s="1"/>
  <c r="F75" i="3"/>
  <c r="H75" i="3" s="1"/>
  <c r="F132" i="3"/>
  <c r="H132" i="3" s="1"/>
  <c r="F93" i="3"/>
  <c r="H93" i="3" s="1"/>
  <c r="F123" i="3"/>
  <c r="H123" i="3" s="1"/>
  <c r="F113" i="3"/>
  <c r="H113" i="3" s="1"/>
  <c r="F151" i="3"/>
  <c r="H151" i="3" s="1"/>
  <c r="F133" i="3"/>
  <c r="H133" i="3" s="1"/>
  <c r="F55" i="3"/>
  <c r="H55" i="3" s="1"/>
  <c r="F12" i="3"/>
  <c r="H12" i="3" s="1"/>
  <c r="F76" i="3"/>
  <c r="H76" i="3" s="1"/>
  <c r="F19" i="3"/>
  <c r="H19" i="3" s="1"/>
  <c r="F124" i="3"/>
  <c r="H124" i="3" s="1"/>
  <c r="F45" i="3"/>
  <c r="H45" i="3" s="1"/>
  <c r="F112" i="3"/>
  <c r="H112" i="3" s="1"/>
  <c r="F91" i="3"/>
  <c r="H91" i="3" s="1"/>
  <c r="F61" i="3"/>
  <c r="H61" i="3" s="1"/>
  <c r="F51" i="3"/>
  <c r="H51" i="3" s="1"/>
  <c r="F94" i="3"/>
  <c r="H94" i="3" s="1"/>
  <c r="F11" i="3"/>
  <c r="H11" i="3" s="1"/>
  <c r="F109" i="3"/>
  <c r="H109" i="3" s="1"/>
  <c r="F35" i="3"/>
  <c r="H35" i="3" s="1"/>
  <c r="F5" i="3"/>
  <c r="H5" i="3" s="1"/>
  <c r="F149" i="3"/>
  <c r="H149" i="3" s="1"/>
  <c r="F85" i="3"/>
  <c r="H85" i="3" s="1"/>
  <c r="F60" i="3"/>
  <c r="H60" i="3" s="1"/>
  <c r="F125" i="3"/>
  <c r="H125" i="3" s="1"/>
  <c r="F71" i="3"/>
  <c r="H71" i="3" s="1"/>
  <c r="F48" i="3"/>
  <c r="H48" i="3" s="1"/>
  <c r="F84" i="3"/>
  <c r="H84" i="3" s="1"/>
  <c r="F108" i="3"/>
  <c r="H108" i="3" s="1"/>
  <c r="F62" i="3"/>
  <c r="H62" i="3" s="1"/>
  <c r="F117" i="3"/>
  <c r="H117" i="3" s="1"/>
  <c r="F116" i="3"/>
  <c r="H116" i="3" s="1"/>
  <c r="F36" i="3"/>
  <c r="H36" i="3" s="1"/>
  <c r="F30" i="3"/>
  <c r="H30" i="3" s="1"/>
  <c r="F59" i="3"/>
  <c r="H59" i="3" s="1"/>
  <c r="F96" i="3"/>
  <c r="H96" i="3" s="1"/>
  <c r="F13" i="3"/>
  <c r="H13" i="3" s="1"/>
  <c r="F33" i="3"/>
  <c r="H33" i="3" s="1"/>
  <c r="F140" i="3"/>
  <c r="H140" i="3" s="1"/>
  <c r="F20" i="3"/>
  <c r="H20" i="3" s="1"/>
  <c r="F99" i="3"/>
  <c r="H99" i="3" s="1"/>
  <c r="F44" i="3"/>
  <c r="H44" i="3" s="1"/>
  <c r="F131" i="3"/>
  <c r="H131" i="3" s="1"/>
  <c r="F53" i="3"/>
  <c r="H53" i="3" s="1"/>
  <c r="F136" i="3"/>
  <c r="H136" i="3" s="1"/>
  <c r="F28" i="3"/>
  <c r="H28" i="3" s="1"/>
  <c r="F47" i="3"/>
  <c r="H47" i="3" s="1"/>
  <c r="F119" i="3"/>
  <c r="H119" i="3" s="1"/>
  <c r="F69" i="3"/>
  <c r="H69" i="3" s="1"/>
  <c r="F97" i="3"/>
  <c r="H97" i="3" s="1"/>
  <c r="F82" i="3"/>
  <c r="H82" i="3" s="1"/>
  <c r="F77" i="3"/>
  <c r="H77" i="3" s="1"/>
  <c r="F83" i="3"/>
  <c r="H83" i="3" s="1"/>
  <c r="F43" i="3"/>
  <c r="H43" i="3" s="1"/>
  <c r="F101" i="3"/>
  <c r="H101" i="3" s="1"/>
  <c r="F92" i="3"/>
  <c r="H92" i="3" s="1"/>
  <c r="F141" i="3"/>
  <c r="H141" i="3" s="1"/>
  <c r="F29" i="3"/>
  <c r="H29" i="3" s="1"/>
  <c r="F67" i="3"/>
  <c r="H67" i="3" s="1"/>
  <c r="F54" i="3"/>
  <c r="H54" i="3" s="1"/>
  <c r="F40" i="3"/>
  <c r="H40" i="3" s="1"/>
  <c r="F57" i="3"/>
  <c r="H57" i="3" s="1"/>
  <c r="F34" i="3"/>
  <c r="H34" i="3" s="1"/>
  <c r="F126" i="3"/>
  <c r="H126" i="3" s="1"/>
  <c r="F23" i="3"/>
  <c r="H23" i="3" s="1"/>
  <c r="F87" i="3"/>
  <c r="H87" i="3" s="1"/>
  <c r="F65" i="3"/>
  <c r="H65" i="3" s="1"/>
  <c r="F129" i="3"/>
  <c r="H129" i="3" s="1"/>
  <c r="F42" i="3"/>
  <c r="H42" i="3" s="1"/>
  <c r="F106" i="3"/>
  <c r="H106" i="3" s="1"/>
  <c r="F70" i="3"/>
  <c r="H70" i="3" s="1"/>
  <c r="F9" i="3"/>
  <c r="H9" i="3" s="1"/>
  <c r="F107" i="3"/>
  <c r="H107" i="3" s="1"/>
  <c r="F52" i="3"/>
  <c r="H52" i="3" s="1"/>
  <c r="F37" i="3"/>
  <c r="H37" i="3" s="1"/>
  <c r="F79" i="3"/>
  <c r="H79" i="3" s="1"/>
  <c r="F139" i="3"/>
  <c r="H139" i="3" s="1"/>
  <c r="F121" i="3"/>
  <c r="H121" i="3" s="1"/>
  <c r="F98" i="3"/>
  <c r="H98" i="3" s="1"/>
  <c r="F6" i="3"/>
  <c r="H6" i="3" s="1"/>
  <c r="F148" i="3"/>
  <c r="H148" i="3" s="1"/>
  <c r="F120" i="3"/>
  <c r="H120" i="3" s="1"/>
  <c r="F114" i="3"/>
  <c r="H114" i="3" s="1"/>
  <c r="F14" i="3"/>
  <c r="H14" i="3" s="1"/>
  <c r="F78" i="3"/>
  <c r="H78" i="3" s="1"/>
  <c r="F142" i="3"/>
  <c r="H142" i="3" s="1"/>
  <c r="F39" i="3"/>
  <c r="H39" i="3" s="1"/>
  <c r="F103" i="3"/>
  <c r="H103" i="3" s="1"/>
  <c r="F64" i="3"/>
  <c r="H64" i="3" s="1"/>
  <c r="F128" i="3"/>
  <c r="H128" i="3" s="1"/>
  <c r="F17" i="3"/>
  <c r="H17" i="3" s="1"/>
  <c r="F81" i="3"/>
  <c r="H81" i="3" s="1"/>
  <c r="F145" i="3"/>
  <c r="H145" i="3" s="1"/>
  <c r="F58" i="3"/>
  <c r="H58" i="3" s="1"/>
  <c r="F122" i="3"/>
  <c r="H122" i="3" s="1"/>
  <c r="F15" i="3"/>
  <c r="H15" i="3" s="1"/>
  <c r="F31" i="3"/>
  <c r="H31" i="3" s="1"/>
  <c r="F73" i="3"/>
  <c r="H73" i="3" s="1"/>
  <c r="F22" i="3"/>
  <c r="H22" i="3" s="1"/>
  <c r="F4" i="3"/>
  <c r="H4" i="3" s="1"/>
  <c r="F68" i="3"/>
  <c r="H68" i="3" s="1"/>
  <c r="F118" i="3"/>
  <c r="H118" i="3" s="1"/>
  <c r="F104" i="3"/>
  <c r="H104" i="3" s="1"/>
  <c r="F150" i="3"/>
  <c r="H150" i="3" s="1"/>
  <c r="F72" i="3"/>
  <c r="H72" i="3" s="1"/>
  <c r="F16" i="3"/>
  <c r="H16" i="3" s="1"/>
  <c r="F80" i="3"/>
  <c r="H80" i="3" s="1"/>
  <c r="F144" i="3"/>
  <c r="H144" i="3" s="1"/>
  <c r="F10" i="3"/>
  <c r="H10" i="3" s="1"/>
  <c r="F74" i="3"/>
  <c r="H74" i="3" s="1"/>
  <c r="F138" i="3"/>
  <c r="H138" i="3" s="1"/>
  <c r="F134" i="3"/>
  <c r="H134" i="3" s="1"/>
  <c r="F50" i="3"/>
  <c r="H50" i="3" s="1"/>
  <c r="F111" i="3"/>
  <c r="H111" i="3" s="1"/>
  <c r="F25" i="3"/>
  <c r="H25" i="3" s="1"/>
  <c r="F66" i="3"/>
  <c r="H66" i="3" s="1"/>
  <c r="F102" i="3"/>
  <c r="H102" i="3" s="1"/>
  <c r="F63" i="3"/>
  <c r="H63" i="3" s="1"/>
  <c r="F24" i="3"/>
  <c r="H24" i="3" s="1"/>
  <c r="F152" i="3"/>
  <c r="H152" i="3" s="1"/>
  <c r="F105" i="3"/>
  <c r="H105" i="3" s="1"/>
  <c r="F146" i="3"/>
  <c r="H146" i="3" s="1"/>
  <c r="F143" i="3"/>
  <c r="H143" i="3" s="1"/>
  <c r="F56" i="3"/>
  <c r="H56" i="3" s="1"/>
  <c r="F137" i="3"/>
  <c r="H137" i="3" s="1"/>
  <c r="F86" i="3"/>
  <c r="H86" i="3" s="1"/>
  <c r="F8" i="3"/>
  <c r="H8" i="3" s="1"/>
  <c r="F89" i="3"/>
  <c r="H89" i="3" s="1"/>
  <c r="F130" i="3"/>
  <c r="H130" i="3" s="1"/>
  <c r="F38" i="3"/>
  <c r="H38" i="3" s="1"/>
  <c r="F147" i="3"/>
  <c r="H147" i="3" s="1"/>
  <c r="F127" i="3"/>
  <c r="H127" i="3" s="1"/>
  <c r="F88" i="3"/>
  <c r="H88" i="3" s="1"/>
  <c r="F41" i="3"/>
  <c r="H41" i="3" s="1"/>
  <c r="F18" i="3"/>
  <c r="H18" i="3" s="1"/>
  <c r="F46" i="3"/>
  <c r="H46" i="3" s="1"/>
  <c r="F110" i="3"/>
  <c r="H110" i="3" s="1"/>
  <c r="F7" i="3"/>
  <c r="H7" i="3" s="1"/>
  <c r="F135" i="3"/>
  <c r="H135" i="3" s="1"/>
  <c r="F32" i="3"/>
  <c r="H32" i="3" s="1"/>
  <c r="F115" i="3"/>
  <c r="H115" i="3" s="1"/>
  <c r="F49" i="3"/>
  <c r="H49" i="3" s="1"/>
  <c r="F26" i="3"/>
  <c r="H26" i="3" s="1"/>
  <c r="F90" i="3"/>
  <c r="H90" i="3" s="1"/>
  <c r="F27" i="3"/>
  <c r="H27" i="3" s="1"/>
  <c r="F100" i="3"/>
  <c r="H100" i="3" s="1"/>
  <c r="F21" i="3"/>
  <c r="H21" i="3" s="1"/>
  <c r="BB32" i="5" l="1"/>
  <c r="AW32" i="5"/>
  <c r="Y57" i="5"/>
  <c r="Z110" i="5"/>
  <c r="Z137" i="5"/>
  <c r="Y128" i="5"/>
  <c r="Y50" i="5"/>
  <c r="Y22" i="5"/>
  <c r="V163" i="5"/>
  <c r="V166" i="5"/>
  <c r="X173" i="5"/>
  <c r="BK173" i="5" s="1"/>
  <c r="W176" i="5"/>
  <c r="W172" i="5"/>
  <c r="Y5" i="5"/>
  <c r="Z13" i="5"/>
  <c r="Z144" i="5"/>
  <c r="Z3" i="5"/>
  <c r="Y142" i="5"/>
  <c r="Y55" i="5"/>
  <c r="Z149" i="5"/>
  <c r="V158" i="5"/>
  <c r="Z156" i="5"/>
  <c r="X163" i="5"/>
  <c r="BK163" i="5" s="1"/>
  <c r="Z177" i="5"/>
  <c r="Y175" i="5"/>
  <c r="X167" i="5"/>
  <c r="BK167" i="5" s="1"/>
  <c r="U178" i="5"/>
  <c r="U155" i="5"/>
  <c r="V162" i="5"/>
  <c r="X160" i="5"/>
  <c r="BK160" i="5" s="1"/>
  <c r="X155" i="5"/>
  <c r="BK155" i="5" s="1"/>
  <c r="X161" i="5"/>
  <c r="BK161" i="5" s="1"/>
  <c r="X157" i="5"/>
  <c r="BK157" i="5" s="1"/>
  <c r="X170" i="5"/>
  <c r="BK170" i="5" s="1"/>
  <c r="Z175" i="5"/>
  <c r="Z42" i="5"/>
  <c r="Y87" i="5"/>
  <c r="Y140" i="5"/>
  <c r="Y104" i="5"/>
  <c r="Z52" i="5"/>
  <c r="Y125" i="5"/>
  <c r="W155" i="5"/>
  <c r="U165" i="5"/>
  <c r="Z157" i="5"/>
  <c r="U166" i="5"/>
  <c r="V181" i="5"/>
  <c r="V159" i="5"/>
  <c r="V174" i="5"/>
  <c r="U171" i="5"/>
  <c r="V180" i="5"/>
  <c r="X159" i="5"/>
  <c r="BK159" i="5" s="1"/>
  <c r="Y162" i="5"/>
  <c r="Y176" i="5"/>
  <c r="Z65" i="5"/>
  <c r="Y51" i="5"/>
  <c r="Y111" i="5"/>
  <c r="Z22" i="5"/>
  <c r="Z69" i="5"/>
  <c r="W157" i="5"/>
  <c r="W166" i="5"/>
  <c r="W156" i="5"/>
  <c r="W159" i="5"/>
  <c r="Y154" i="5"/>
  <c r="W180" i="5"/>
  <c r="Y182" i="5"/>
  <c r="W181" i="5"/>
  <c r="W168" i="5"/>
  <c r="U173" i="5"/>
  <c r="X169" i="5"/>
  <c r="BK169" i="5" s="1"/>
  <c r="Z159" i="5"/>
  <c r="Z155" i="5"/>
  <c r="Z111" i="5"/>
  <c r="Z143" i="5"/>
  <c r="Y137" i="5"/>
  <c r="Z128" i="5"/>
  <c r="Z104" i="5"/>
  <c r="Z86" i="5"/>
  <c r="Y165" i="5"/>
  <c r="X178" i="5"/>
  <c r="BK178" i="5" s="1"/>
  <c r="U168" i="5"/>
  <c r="V155" i="5"/>
  <c r="W158" i="5"/>
  <c r="Y156" i="5"/>
  <c r="X166" i="5"/>
  <c r="BK166" i="5" s="1"/>
  <c r="U153" i="5"/>
  <c r="Y166" i="5"/>
  <c r="W170" i="5"/>
  <c r="W175" i="5"/>
  <c r="Z163" i="5"/>
  <c r="Z158" i="5"/>
  <c r="Z66" i="5"/>
  <c r="Z75" i="5"/>
  <c r="Y152" i="5"/>
  <c r="Z60" i="5"/>
  <c r="Z141" i="5"/>
  <c r="Y86" i="5"/>
  <c r="Z180" i="5"/>
  <c r="W173" i="5"/>
  <c r="Y167" i="5"/>
  <c r="X180" i="5"/>
  <c r="BK180" i="5" s="1"/>
  <c r="W153" i="5"/>
  <c r="V182" i="5"/>
  <c r="X168" i="5"/>
  <c r="BK168" i="5" s="1"/>
  <c r="U162" i="5"/>
  <c r="V154" i="5"/>
  <c r="V157" i="5"/>
  <c r="Y172" i="5"/>
  <c r="Z174" i="5"/>
  <c r="Y158" i="5"/>
  <c r="Y164" i="5"/>
  <c r="Y41" i="5"/>
  <c r="Z68" i="5"/>
  <c r="Y132" i="5"/>
  <c r="Z97" i="5"/>
  <c r="Z140" i="5"/>
  <c r="Z14" i="5"/>
  <c r="Y75" i="5"/>
  <c r="Y97" i="5"/>
  <c r="Y25" i="5"/>
  <c r="Z28" i="5"/>
  <c r="Z49" i="5"/>
  <c r="Y52" i="5"/>
  <c r="Y113" i="5"/>
  <c r="X156" i="5"/>
  <c r="BK156" i="5" s="1"/>
  <c r="Y169" i="5"/>
  <c r="Y181" i="5"/>
  <c r="V177" i="5"/>
  <c r="Z160" i="5"/>
  <c r="Y157" i="5"/>
  <c r="U161" i="5"/>
  <c r="V176" i="5"/>
  <c r="X164" i="5"/>
  <c r="BK164" i="5" s="1"/>
  <c r="U159" i="5"/>
  <c r="X174" i="5"/>
  <c r="BK174" i="5" s="1"/>
  <c r="X165" i="5"/>
  <c r="BK165" i="5" s="1"/>
  <c r="X171" i="5"/>
  <c r="BK171" i="5" s="1"/>
  <c r="U180" i="5"/>
  <c r="Z153" i="5"/>
  <c r="Y153" i="5"/>
  <c r="Y105" i="5"/>
  <c r="Z99" i="5"/>
  <c r="Z87" i="5"/>
  <c r="Z19" i="5"/>
  <c r="Z74" i="5"/>
  <c r="Z95" i="5"/>
  <c r="Y144" i="5"/>
  <c r="Y18" i="5"/>
  <c r="Y66" i="5"/>
  <c r="Y38" i="5"/>
  <c r="Z120" i="5"/>
  <c r="Z125" i="5"/>
  <c r="V156" i="5"/>
  <c r="V169" i="5"/>
  <c r="U167" i="5"/>
  <c r="X158" i="5"/>
  <c r="BK158" i="5" s="1"/>
  <c r="Y171" i="5"/>
  <c r="U179" i="5"/>
  <c r="Z171" i="5"/>
  <c r="V153" i="5"/>
  <c r="V171" i="5"/>
  <c r="Z161" i="5"/>
  <c r="W178" i="5"/>
  <c r="X175" i="5"/>
  <c r="BK175" i="5" s="1"/>
  <c r="W169" i="5"/>
  <c r="X154" i="5"/>
  <c r="BK154" i="5" s="1"/>
  <c r="Y177" i="5"/>
  <c r="Z178" i="5"/>
  <c r="Y173" i="5"/>
  <c r="Z25" i="5"/>
  <c r="Z55" i="5"/>
  <c r="Z106" i="5"/>
  <c r="Z64" i="5"/>
  <c r="Z36" i="5"/>
  <c r="Y91" i="5"/>
  <c r="Y26" i="5"/>
  <c r="Z117" i="5"/>
  <c r="Y136" i="5"/>
  <c r="Z6" i="5"/>
  <c r="Z133" i="5"/>
  <c r="V160" i="5"/>
  <c r="Z181" i="5"/>
  <c r="U157" i="5"/>
  <c r="Y168" i="5"/>
  <c r="V179" i="5"/>
  <c r="Z169" i="5"/>
  <c r="V161" i="5"/>
  <c r="X182" i="5"/>
  <c r="BK182" i="5" s="1"/>
  <c r="U172" i="5"/>
  <c r="X181" i="5"/>
  <c r="BK181" i="5" s="1"/>
  <c r="X176" i="5"/>
  <c r="BK176" i="5" s="1"/>
  <c r="Z166" i="5"/>
  <c r="U182" i="5"/>
  <c r="U176" i="5"/>
  <c r="W163" i="5"/>
  <c r="Z172" i="5"/>
  <c r="W177" i="5"/>
  <c r="Z182" i="5"/>
  <c r="W161" i="5"/>
  <c r="Y155" i="5"/>
  <c r="Y178" i="5"/>
  <c r="Y163" i="5"/>
  <c r="Z150" i="5"/>
  <c r="Z89" i="5"/>
  <c r="Y100" i="5"/>
  <c r="Y127" i="5"/>
  <c r="Y135" i="5"/>
  <c r="Y3" i="5"/>
  <c r="Y74" i="5"/>
  <c r="Y42" i="5"/>
  <c r="Y117" i="5"/>
  <c r="Z136" i="5"/>
  <c r="Y6" i="5"/>
  <c r="Y133" i="5"/>
  <c r="V165" i="5"/>
  <c r="U163" i="5"/>
  <c r="U156" i="5"/>
  <c r="V178" i="5"/>
  <c r="X153" i="5"/>
  <c r="BK153" i="5" s="1"/>
  <c r="U181" i="5"/>
  <c r="Z167" i="5"/>
  <c r="W171" i="5"/>
  <c r="Y170" i="5"/>
  <c r="V164" i="5"/>
  <c r="U169" i="5"/>
  <c r="U154" i="5"/>
  <c r="U175" i="5"/>
  <c r="U170" i="5"/>
  <c r="W160" i="5"/>
  <c r="X179" i="5"/>
  <c r="BK179" i="5" s="1"/>
  <c r="U177" i="5"/>
  <c r="Z165" i="5"/>
  <c r="V173" i="5"/>
  <c r="Y174" i="5"/>
  <c r="Y159" i="5"/>
  <c r="Z179" i="5"/>
  <c r="Z164" i="5"/>
  <c r="I2" i="3"/>
  <c r="C152" i="11"/>
  <c r="P152" i="11" s="1"/>
  <c r="U2" i="4"/>
  <c r="Z11" i="4" s="1"/>
  <c r="D2" i="15" a="1"/>
  <c r="D2" i="12" a="1"/>
  <c r="D2" i="8" a="1"/>
  <c r="X2" i="4" l="1"/>
  <c r="C2" i="11" s="1"/>
  <c r="P2" i="11" s="1"/>
  <c r="C141" i="11"/>
  <c r="P141" i="11" s="1"/>
  <c r="C35" i="11"/>
  <c r="C145" i="11"/>
  <c r="P145" i="11" s="1"/>
  <c r="C61" i="11"/>
  <c r="P61" i="11" s="1"/>
  <c r="C113" i="11"/>
  <c r="P113" i="11" s="1"/>
  <c r="C127" i="11"/>
  <c r="P127" i="11" s="1"/>
  <c r="C28" i="11"/>
  <c r="P28" i="11" s="1"/>
  <c r="C151" i="11"/>
  <c r="P151" i="11" s="1"/>
  <c r="C96" i="11"/>
  <c r="P96" i="11" s="1"/>
  <c r="C5" i="11"/>
  <c r="P5" i="11" s="1"/>
  <c r="C99" i="11"/>
  <c r="P99" i="11" s="1"/>
  <c r="C124" i="11"/>
  <c r="P124" i="11" s="1"/>
  <c r="C55" i="11"/>
  <c r="P55" i="11" s="1"/>
  <c r="C119" i="11"/>
  <c r="P119" i="11" s="1"/>
  <c r="C30" i="11"/>
  <c r="P30" i="11" s="1"/>
  <c r="C97" i="11"/>
  <c r="P97" i="11" s="1"/>
  <c r="C12" i="11"/>
  <c r="P12" i="11" s="1"/>
  <c r="C22" i="11"/>
  <c r="P22" i="11" s="1"/>
  <c r="C37" i="11"/>
  <c r="P37" i="11" s="1"/>
  <c r="C51" i="11"/>
  <c r="P51" i="11" s="1"/>
  <c r="C129" i="11"/>
  <c r="P129" i="11" s="1"/>
  <c r="C104" i="11"/>
  <c r="P104" i="11" s="1"/>
  <c r="C69" i="11"/>
  <c r="P69" i="11" s="1"/>
  <c r="C120" i="11"/>
  <c r="P120" i="11" s="1"/>
  <c r="C59" i="11"/>
  <c r="P59" i="11" s="1"/>
  <c r="C112" i="11"/>
  <c r="P112" i="11" s="1"/>
  <c r="C41" i="11"/>
  <c r="P41" i="11" s="1"/>
  <c r="C88" i="11"/>
  <c r="P88" i="11" s="1"/>
  <c r="C83" i="11"/>
  <c r="P83" i="11" s="1"/>
  <c r="C39" i="11"/>
  <c r="P39" i="11" s="1"/>
  <c r="C44" i="11"/>
  <c r="P44" i="11" s="1"/>
  <c r="C79" i="11"/>
  <c r="P79" i="11" s="1"/>
  <c r="C87" i="11"/>
  <c r="P87" i="11" s="1"/>
  <c r="C89" i="11"/>
  <c r="P89" i="11" s="1"/>
  <c r="C116" i="11"/>
  <c r="P116" i="11" s="1"/>
  <c r="C25" i="11"/>
  <c r="P25" i="11" s="1"/>
  <c r="C46" i="11"/>
  <c r="P46" i="11" s="1"/>
  <c r="C71" i="11"/>
  <c r="P71" i="11" s="1"/>
  <c r="C54" i="11"/>
  <c r="P54" i="11" s="1"/>
  <c r="C63" i="11"/>
  <c r="P63" i="11" s="1"/>
  <c r="C105" i="11"/>
  <c r="P105" i="11" s="1"/>
  <c r="C139" i="11"/>
  <c r="P139" i="11" s="1"/>
  <c r="C29" i="11"/>
  <c r="P29" i="11" s="1"/>
  <c r="C148" i="11"/>
  <c r="P148" i="11" s="1"/>
  <c r="C81" i="11"/>
  <c r="P81" i="11" s="1"/>
  <c r="C136" i="11"/>
  <c r="P136" i="11" s="1"/>
  <c r="C125" i="11"/>
  <c r="P125" i="11" s="1"/>
  <c r="C149" i="11"/>
  <c r="P149" i="11" s="1"/>
  <c r="C140" i="11"/>
  <c r="P140" i="11" s="1"/>
  <c r="C3" i="11"/>
  <c r="P3" i="11" s="1"/>
  <c r="C78" i="11"/>
  <c r="P78" i="11" s="1"/>
  <c r="C31" i="11"/>
  <c r="P31" i="11" s="1"/>
  <c r="C38" i="11"/>
  <c r="P38" i="11" s="1"/>
  <c r="C147" i="11"/>
  <c r="P147" i="11" s="1"/>
  <c r="C17" i="11"/>
  <c r="P17" i="11" s="1"/>
  <c r="C143" i="11"/>
  <c r="P143" i="11" s="1"/>
  <c r="C95" i="11"/>
  <c r="P95" i="11" s="1"/>
  <c r="C118" i="11"/>
  <c r="P118" i="11" s="1"/>
  <c r="C75" i="11"/>
  <c r="P75" i="11" s="1"/>
  <c r="C62" i="11"/>
  <c r="P62" i="11" s="1"/>
  <c r="C20" i="11"/>
  <c r="P20" i="11" s="1"/>
  <c r="C80" i="11"/>
  <c r="P80" i="11" s="1"/>
  <c r="C128" i="11"/>
  <c r="P128" i="11" s="1"/>
  <c r="C126" i="11"/>
  <c r="P126" i="11" s="1"/>
  <c r="C101" i="11"/>
  <c r="P101" i="11" s="1"/>
  <c r="C137" i="11"/>
  <c r="P137" i="11" s="1"/>
  <c r="C67" i="11"/>
  <c r="P67" i="11" s="1"/>
  <c r="C115" i="11"/>
  <c r="P115" i="11" s="1"/>
  <c r="C77" i="11"/>
  <c r="P77" i="11" s="1"/>
  <c r="C103" i="11"/>
  <c r="P103" i="11" s="1"/>
  <c r="C134" i="11"/>
  <c r="P134" i="11" s="1"/>
  <c r="C36" i="11"/>
  <c r="P36" i="11" s="1"/>
  <c r="C6" i="11"/>
  <c r="P6" i="11" s="1"/>
  <c r="C102" i="11"/>
  <c r="P102" i="11" s="1"/>
  <c r="C27" i="11"/>
  <c r="P27" i="11" s="1"/>
  <c r="C53" i="11"/>
  <c r="P53" i="11" s="1"/>
  <c r="C70" i="11"/>
  <c r="P70" i="11" s="1"/>
  <c r="C150" i="11"/>
  <c r="P150" i="11" s="1"/>
  <c r="C68" i="11"/>
  <c r="P68" i="11" s="1"/>
  <c r="C7" i="11"/>
  <c r="P7" i="11" s="1"/>
  <c r="C52" i="11"/>
  <c r="P52" i="11" s="1"/>
  <c r="C15" i="11"/>
  <c r="P15" i="11" s="1"/>
  <c r="C47" i="11"/>
  <c r="P47" i="11" s="1"/>
  <c r="C108" i="11"/>
  <c r="P108" i="11" s="1"/>
  <c r="C48" i="11"/>
  <c r="P48" i="11" s="1"/>
  <c r="C72" i="11"/>
  <c r="P72" i="11" s="1"/>
  <c r="C57" i="11"/>
  <c r="P57" i="11" s="1"/>
  <c r="C43" i="11"/>
  <c r="P43" i="11" s="1"/>
  <c r="C94" i="11"/>
  <c r="P94" i="11" s="1"/>
  <c r="C123" i="11"/>
  <c r="P123" i="11" s="1"/>
  <c r="C40" i="11"/>
  <c r="P40" i="11" s="1"/>
  <c r="C33" i="11"/>
  <c r="P33" i="11" s="1"/>
  <c r="C23" i="11"/>
  <c r="P23" i="11" s="1"/>
  <c r="C142" i="11"/>
  <c r="P142" i="11" s="1"/>
  <c r="C13" i="11"/>
  <c r="P13" i="11" s="1"/>
  <c r="C135" i="11"/>
  <c r="P135" i="11" s="1"/>
  <c r="C49" i="11"/>
  <c r="P49" i="11" s="1"/>
  <c r="C45" i="11"/>
  <c r="P45" i="11" s="1"/>
  <c r="C64" i="11"/>
  <c r="P64" i="11" s="1"/>
  <c r="C107" i="11"/>
  <c r="P107" i="11" s="1"/>
  <c r="C111" i="11"/>
  <c r="P111" i="11" s="1"/>
  <c r="C65" i="11"/>
  <c r="P65" i="11" s="1"/>
  <c r="C60" i="11"/>
  <c r="P60" i="11" s="1"/>
  <c r="C14" i="11"/>
  <c r="P14" i="11" s="1"/>
  <c r="C9" i="11"/>
  <c r="P9" i="11" s="1"/>
  <c r="C56" i="11"/>
  <c r="P56" i="11" s="1"/>
  <c r="C131" i="11"/>
  <c r="P131" i="11" s="1"/>
  <c r="C4" i="11"/>
  <c r="P4" i="11" s="1"/>
  <c r="C117" i="11"/>
  <c r="P117" i="11" s="1"/>
  <c r="C100" i="11"/>
  <c r="P100" i="11" s="1"/>
  <c r="C110" i="11"/>
  <c r="P110" i="11" s="1"/>
  <c r="C86" i="11"/>
  <c r="P86" i="11" s="1"/>
  <c r="C144" i="11"/>
  <c r="P144" i="11" s="1"/>
  <c r="C132" i="11"/>
  <c r="P132" i="11" s="1"/>
  <c r="C121" i="11"/>
  <c r="P121" i="11" s="1"/>
  <c r="C93" i="11"/>
  <c r="P93" i="11" s="1"/>
  <c r="C109" i="11"/>
  <c r="P109" i="11" s="1"/>
  <c r="C19" i="11"/>
  <c r="P19" i="11" s="1"/>
  <c r="C91" i="11"/>
  <c r="P91" i="11" s="1"/>
  <c r="C21" i="11"/>
  <c r="P21" i="11" s="1"/>
  <c r="C76" i="11"/>
  <c r="P76" i="11" s="1"/>
  <c r="C133" i="11"/>
  <c r="P133" i="11" s="1"/>
  <c r="C84" i="11"/>
  <c r="P84" i="11" s="1"/>
  <c r="C11" i="11"/>
  <c r="P11" i="11" s="1"/>
  <c r="C92" i="11"/>
  <c r="P92" i="11" s="1"/>
  <c r="C73" i="11"/>
  <c r="P73" i="11" s="1"/>
  <c r="EX2" i="15"/>
  <c r="EP2" i="15"/>
  <c r="EH2" i="15"/>
  <c r="DZ2" i="15"/>
  <c r="DR2" i="15"/>
  <c r="DJ2" i="15"/>
  <c r="DB2" i="15"/>
  <c r="CT2" i="15"/>
  <c r="CL2" i="15"/>
  <c r="CD2" i="15"/>
  <c r="BV2" i="15"/>
  <c r="BN2" i="15"/>
  <c r="BF2" i="15"/>
  <c r="AX2" i="15"/>
  <c r="AP2" i="15"/>
  <c r="AH2" i="15"/>
  <c r="Z2" i="15"/>
  <c r="R2" i="15"/>
  <c r="J2" i="15"/>
  <c r="EW2" i="15"/>
  <c r="EO2" i="15"/>
  <c r="EG2" i="15"/>
  <c r="DY2" i="15"/>
  <c r="DQ2" i="15"/>
  <c r="DI2" i="15"/>
  <c r="DA2" i="15"/>
  <c r="CS2" i="15"/>
  <c r="CK2" i="15"/>
  <c r="CC2" i="15"/>
  <c r="BU2" i="15"/>
  <c r="BM2" i="15"/>
  <c r="BE2" i="15"/>
  <c r="AW2" i="15"/>
  <c r="AO2" i="15"/>
  <c r="AG2" i="15"/>
  <c r="Y2" i="15"/>
  <c r="Q2" i="15"/>
  <c r="I2" i="15"/>
  <c r="EV2" i="15"/>
  <c r="EN2" i="15"/>
  <c r="EF2" i="15"/>
  <c r="DX2" i="15"/>
  <c r="DP2" i="15"/>
  <c r="DH2" i="15"/>
  <c r="CZ2" i="15"/>
  <c r="CR2" i="15"/>
  <c r="CJ2" i="15"/>
  <c r="CB2" i="15"/>
  <c r="BT2" i="15"/>
  <c r="BL2" i="15"/>
  <c r="BD2" i="15"/>
  <c r="AV2" i="15"/>
  <c r="AN2" i="15"/>
  <c r="AF2" i="15"/>
  <c r="X2" i="15"/>
  <c r="P2" i="15"/>
  <c r="H2" i="15"/>
  <c r="ER2" i="15"/>
  <c r="EJ2" i="15"/>
  <c r="EB2" i="15"/>
  <c r="DT2" i="15"/>
  <c r="DL2" i="15"/>
  <c r="DD2" i="15"/>
  <c r="CV2" i="15"/>
  <c r="CN2" i="15"/>
  <c r="CF2" i="15"/>
  <c r="BX2" i="15"/>
  <c r="BP2" i="15"/>
  <c r="BH2" i="15"/>
  <c r="AZ2" i="15"/>
  <c r="AR2" i="15"/>
  <c r="AJ2" i="15"/>
  <c r="AB2" i="15"/>
  <c r="T2" i="15"/>
  <c r="L2" i="15"/>
  <c r="D2" i="15"/>
  <c r="EQ2" i="15"/>
  <c r="EA2" i="15"/>
  <c r="DK2" i="15"/>
  <c r="CU2" i="15"/>
  <c r="CE2" i="15"/>
  <c r="BO2" i="15"/>
  <c r="AY2" i="15"/>
  <c r="AI2" i="15"/>
  <c r="S2" i="15"/>
  <c r="CG2" i="15"/>
  <c r="U2" i="15"/>
  <c r="EM2" i="15"/>
  <c r="DW2" i="15"/>
  <c r="DG2" i="15"/>
  <c r="CQ2" i="15"/>
  <c r="CA2" i="15"/>
  <c r="BK2" i="15"/>
  <c r="AU2" i="15"/>
  <c r="AE2" i="15"/>
  <c r="O2" i="15"/>
  <c r="BQ2" i="15"/>
  <c r="EL2" i="15"/>
  <c r="DV2" i="15"/>
  <c r="DF2" i="15"/>
  <c r="CP2" i="15"/>
  <c r="BZ2" i="15"/>
  <c r="BJ2" i="15"/>
  <c r="AT2" i="15"/>
  <c r="AD2" i="15"/>
  <c r="N2" i="15"/>
  <c r="DM2" i="15"/>
  <c r="BA2" i="15"/>
  <c r="EK2" i="15"/>
  <c r="DU2" i="15"/>
  <c r="DE2" i="15"/>
  <c r="CO2" i="15"/>
  <c r="BY2" i="15"/>
  <c r="BI2" i="15"/>
  <c r="AS2" i="15"/>
  <c r="AC2" i="15"/>
  <c r="M2" i="15"/>
  <c r="ES2" i="15"/>
  <c r="AK2" i="15"/>
  <c r="EI2" i="15"/>
  <c r="DS2" i="15"/>
  <c r="DC2" i="15"/>
  <c r="CM2" i="15"/>
  <c r="BW2" i="15"/>
  <c r="BG2" i="15"/>
  <c r="AQ2" i="15"/>
  <c r="AA2" i="15"/>
  <c r="K2" i="15"/>
  <c r="EU2" i="15"/>
  <c r="EE2" i="15"/>
  <c r="DO2" i="15"/>
  <c r="CY2" i="15"/>
  <c r="CI2" i="15"/>
  <c r="BS2" i="15"/>
  <c r="BC2" i="15"/>
  <c r="AM2" i="15"/>
  <c r="W2" i="15"/>
  <c r="G2" i="15"/>
  <c r="CW2" i="15"/>
  <c r="ET2" i="15"/>
  <c r="ED2" i="15"/>
  <c r="DN2" i="15"/>
  <c r="CX2" i="15"/>
  <c r="CH2" i="15"/>
  <c r="BR2" i="15"/>
  <c r="BB2" i="15"/>
  <c r="AL2" i="15"/>
  <c r="V2" i="15"/>
  <c r="F2" i="15"/>
  <c r="EC2" i="15"/>
  <c r="E2" i="15"/>
  <c r="P35" i="11"/>
  <c r="B2" i="5"/>
  <c r="AB4" i="5" s="1"/>
  <c r="EW2" i="12"/>
  <c r="EV2" i="12"/>
  <c r="EU2" i="12"/>
  <c r="ET2" i="12"/>
  <c r="EL2" i="12"/>
  <c r="ED2" i="12"/>
  <c r="DV2" i="12"/>
  <c r="DN2" i="12"/>
  <c r="DF2" i="12"/>
  <c r="CX2" i="12"/>
  <c r="CP2" i="12"/>
  <c r="CH2" i="12"/>
  <c r="BZ2" i="12"/>
  <c r="BR2" i="12"/>
  <c r="BJ2" i="12"/>
  <c r="BB2" i="12"/>
  <c r="AT2" i="12"/>
  <c r="AL2" i="12"/>
  <c r="AD2" i="12"/>
  <c r="V2" i="12"/>
  <c r="N2" i="12"/>
  <c r="F2" i="12"/>
  <c r="EK2" i="12"/>
  <c r="EC2" i="12"/>
  <c r="DU2" i="12"/>
  <c r="DM2" i="12"/>
  <c r="DE2" i="12"/>
  <c r="CW2" i="12"/>
  <c r="CO2" i="12"/>
  <c r="CG2" i="12"/>
  <c r="BY2" i="12"/>
  <c r="BQ2" i="12"/>
  <c r="BI2" i="12"/>
  <c r="BA2" i="12"/>
  <c r="AS2" i="12"/>
  <c r="AK2" i="12"/>
  <c r="AC2" i="12"/>
  <c r="U2" i="12"/>
  <c r="M2" i="12"/>
  <c r="E2" i="12"/>
  <c r="EJ2" i="12"/>
  <c r="EB2" i="12"/>
  <c r="DT2" i="12"/>
  <c r="DL2" i="12"/>
  <c r="DD2" i="12"/>
  <c r="CV2" i="12"/>
  <c r="CN2" i="12"/>
  <c r="CF2" i="12"/>
  <c r="BX2" i="12"/>
  <c r="BP2" i="12"/>
  <c r="BH2" i="12"/>
  <c r="AZ2" i="12"/>
  <c r="AR2" i="12"/>
  <c r="AJ2" i="12"/>
  <c r="AB2" i="12"/>
  <c r="T2" i="12"/>
  <c r="L2" i="12"/>
  <c r="D2" i="12"/>
  <c r="EI2" i="12"/>
  <c r="EA2" i="12"/>
  <c r="DS2" i="12"/>
  <c r="DK2" i="12"/>
  <c r="DC2" i="12"/>
  <c r="CU2" i="12"/>
  <c r="CM2" i="12"/>
  <c r="CE2" i="12"/>
  <c r="BW2" i="12"/>
  <c r="BO2" i="12"/>
  <c r="BG2" i="12"/>
  <c r="AY2" i="12"/>
  <c r="AQ2" i="12"/>
  <c r="AI2" i="12"/>
  <c r="AA2" i="12"/>
  <c r="S2" i="12"/>
  <c r="K2" i="12"/>
  <c r="ES2" i="12"/>
  <c r="ER2" i="12"/>
  <c r="EQ2" i="12"/>
  <c r="EX2" i="12"/>
  <c r="EP2" i="12"/>
  <c r="EH2" i="12"/>
  <c r="DZ2" i="12"/>
  <c r="DR2" i="12"/>
  <c r="DJ2" i="12"/>
  <c r="DB2" i="12"/>
  <c r="CT2" i="12"/>
  <c r="CL2" i="12"/>
  <c r="CD2" i="12"/>
  <c r="BV2" i="12"/>
  <c r="BN2" i="12"/>
  <c r="BF2" i="12"/>
  <c r="AX2" i="12"/>
  <c r="AP2" i="12"/>
  <c r="AH2" i="12"/>
  <c r="Z2" i="12"/>
  <c r="R2" i="12"/>
  <c r="J2" i="12"/>
  <c r="EO2" i="12"/>
  <c r="EG2" i="12"/>
  <c r="DY2" i="12"/>
  <c r="DQ2" i="12"/>
  <c r="DI2" i="12"/>
  <c r="DA2" i="12"/>
  <c r="CS2" i="12"/>
  <c r="CK2" i="12"/>
  <c r="CC2" i="12"/>
  <c r="BU2" i="12"/>
  <c r="BM2" i="12"/>
  <c r="BE2" i="12"/>
  <c r="AW2" i="12"/>
  <c r="AO2" i="12"/>
  <c r="AG2" i="12"/>
  <c r="Y2" i="12"/>
  <c r="Q2" i="12"/>
  <c r="I2" i="12"/>
  <c r="EN2" i="12"/>
  <c r="EF2" i="12"/>
  <c r="DX2" i="12"/>
  <c r="DP2" i="12"/>
  <c r="DH2" i="12"/>
  <c r="CZ2" i="12"/>
  <c r="CR2" i="12"/>
  <c r="CJ2" i="12"/>
  <c r="CB2" i="12"/>
  <c r="BT2" i="12"/>
  <c r="BL2" i="12"/>
  <c r="BD2" i="12"/>
  <c r="AV2" i="12"/>
  <c r="AN2" i="12"/>
  <c r="AF2" i="12"/>
  <c r="X2" i="12"/>
  <c r="P2" i="12"/>
  <c r="H2" i="12"/>
  <c r="EM2" i="12"/>
  <c r="EE2" i="12"/>
  <c r="DW2" i="12"/>
  <c r="DO2" i="12"/>
  <c r="DG2" i="12"/>
  <c r="CY2" i="12"/>
  <c r="CQ2" i="12"/>
  <c r="CI2" i="12"/>
  <c r="CA2" i="12"/>
  <c r="BS2" i="12"/>
  <c r="BK2" i="12"/>
  <c r="BC2" i="12"/>
  <c r="AU2" i="12"/>
  <c r="AM2" i="12"/>
  <c r="AE2" i="12"/>
  <c r="W2" i="12"/>
  <c r="O2" i="12"/>
  <c r="G2" i="12"/>
  <c r="A2" i="5"/>
  <c r="AB3" i="5" s="1"/>
  <c r="D2" i="8"/>
  <c r="BO2" i="8"/>
  <c r="CU2" i="8"/>
  <c r="DB2" i="8"/>
  <c r="EW2" i="8"/>
  <c r="CK2" i="8"/>
  <c r="Y2" i="8"/>
  <c r="EN2" i="8"/>
  <c r="CB2" i="8"/>
  <c r="P2" i="8"/>
  <c r="EU2" i="8"/>
  <c r="CI2" i="8"/>
  <c r="W2" i="8"/>
  <c r="DN2" i="8"/>
  <c r="BB2" i="8"/>
  <c r="BW2" i="8"/>
  <c r="DE2" i="8"/>
  <c r="AS2" i="8"/>
  <c r="AI2" i="8"/>
  <c r="CV2" i="8"/>
  <c r="AJ2" i="8"/>
  <c r="K2" i="8"/>
  <c r="BN2" i="8"/>
  <c r="EO2" i="8"/>
  <c r="CC2" i="8"/>
  <c r="Q2" i="8"/>
  <c r="EF2" i="8"/>
  <c r="BT2" i="8"/>
  <c r="H2" i="8"/>
  <c r="EM2" i="8"/>
  <c r="CA2" i="8"/>
  <c r="O2" i="8"/>
  <c r="DF2" i="8"/>
  <c r="AT2" i="8"/>
  <c r="AQ2" i="8"/>
  <c r="CW2" i="8"/>
  <c r="AK2" i="8"/>
  <c r="CL2" i="8"/>
  <c r="CN2" i="8"/>
  <c r="AB2" i="8"/>
  <c r="EX2" i="8"/>
  <c r="AX2" i="8"/>
  <c r="EG2" i="8"/>
  <c r="BU2" i="8"/>
  <c r="I2" i="8"/>
  <c r="DX2" i="8"/>
  <c r="BL2" i="8"/>
  <c r="EI2" i="8"/>
  <c r="EE2" i="8"/>
  <c r="BS2" i="8"/>
  <c r="G2" i="8"/>
  <c r="CX2" i="8"/>
  <c r="AL2" i="8"/>
  <c r="BF2" i="8"/>
  <c r="CO2" i="8"/>
  <c r="AC2" i="8"/>
  <c r="ER2" i="8"/>
  <c r="CF2" i="8"/>
  <c r="T2" i="8"/>
  <c r="EP2" i="8"/>
  <c r="AP2" i="8"/>
  <c r="DY2" i="8"/>
  <c r="BM2" i="8"/>
  <c r="DS2" i="8"/>
  <c r="DP2" i="8"/>
  <c r="BD2" i="8"/>
  <c r="DC2" i="8"/>
  <c r="DW2" i="8"/>
  <c r="BK2" i="8"/>
  <c r="CD2" i="8"/>
  <c r="CP2" i="8"/>
  <c r="AD2" i="8"/>
  <c r="ES2" i="8"/>
  <c r="CG2" i="8"/>
  <c r="U2" i="8"/>
  <c r="EJ2" i="8"/>
  <c r="BX2" i="8"/>
  <c r="L2" i="8"/>
  <c r="EH2" i="8"/>
  <c r="AH2" i="8"/>
  <c r="DQ2" i="8"/>
  <c r="BE2" i="8"/>
  <c r="CM2" i="8"/>
  <c r="DH2" i="8"/>
  <c r="AV2" i="8"/>
  <c r="BG2" i="8"/>
  <c r="DO2" i="8"/>
  <c r="BC2" i="8"/>
  <c r="ET2" i="8"/>
  <c r="CH2" i="8"/>
  <c r="V2" i="8"/>
  <c r="EK2" i="8"/>
  <c r="BY2" i="8"/>
  <c r="M2" i="8"/>
  <c r="EB2" i="8"/>
  <c r="BP2" i="8"/>
  <c r="DZ2" i="8"/>
  <c r="Z2" i="8"/>
  <c r="DI2" i="8"/>
  <c r="AW2" i="8"/>
  <c r="AA2" i="8"/>
  <c r="CZ2" i="8"/>
  <c r="AN2" i="8"/>
  <c r="AY2" i="8"/>
  <c r="DG2" i="8"/>
  <c r="AU2" i="8"/>
  <c r="EL2" i="8"/>
  <c r="BZ2" i="8"/>
  <c r="N2" i="8"/>
  <c r="EC2" i="8"/>
  <c r="BQ2" i="8"/>
  <c r="E2" i="8"/>
  <c r="DT2" i="8"/>
  <c r="BH2" i="8"/>
  <c r="DR2" i="8"/>
  <c r="R2" i="8"/>
  <c r="DA2" i="8"/>
  <c r="AO2" i="8"/>
  <c r="CT2" i="8"/>
  <c r="CR2" i="8"/>
  <c r="AF2" i="8"/>
  <c r="S2" i="8"/>
  <c r="CY2" i="8"/>
  <c r="AM2" i="8"/>
  <c r="ED2" i="8"/>
  <c r="BR2" i="8"/>
  <c r="F2" i="8"/>
  <c r="DU2" i="8"/>
  <c r="BI2" i="8"/>
  <c r="EA2" i="8"/>
  <c r="DL2" i="8"/>
  <c r="AZ2" i="8"/>
  <c r="EQ2" i="8"/>
  <c r="DJ2" i="8"/>
  <c r="J2" i="8"/>
  <c r="CS2" i="8"/>
  <c r="AG2" i="8"/>
  <c r="EV2" i="8"/>
  <c r="CJ2" i="8"/>
  <c r="X2" i="8"/>
  <c r="BV2" i="8"/>
  <c r="CQ2" i="8"/>
  <c r="AE2" i="8"/>
  <c r="DV2" i="8"/>
  <c r="BJ2" i="8"/>
  <c r="DK2" i="8"/>
  <c r="DM2" i="8"/>
  <c r="BA2" i="8"/>
  <c r="CE2" i="8"/>
  <c r="DD2" i="8"/>
  <c r="AR2" i="8"/>
  <c r="AI185" i="5" l="1"/>
  <c r="AJ187" i="5"/>
  <c r="BC187" i="5" s="1"/>
  <c r="AK188" i="5"/>
  <c r="AJ190" i="5"/>
  <c r="BC190" i="5" s="1"/>
  <c r="AI199" i="5"/>
  <c r="AJ200" i="5"/>
  <c r="BC200" i="5" s="1"/>
  <c r="AI202" i="5"/>
  <c r="AI204" i="5"/>
  <c r="AK205" i="5"/>
  <c r="AI209" i="5"/>
  <c r="AI212" i="5"/>
  <c r="AJ216" i="5"/>
  <c r="BC216" i="5" s="1"/>
  <c r="AJ222" i="5"/>
  <c r="BC222" i="5" s="1"/>
  <c r="AJ185" i="5"/>
  <c r="BC185" i="5" s="1"/>
  <c r="AK187" i="5"/>
  <c r="AK190" i="5"/>
  <c r="AI191" i="5"/>
  <c r="AI192" i="5"/>
  <c r="AI194" i="5"/>
  <c r="AI197" i="5"/>
  <c r="AJ199" i="5"/>
  <c r="BC199" i="5" s="1"/>
  <c r="AK200" i="5"/>
  <c r="AJ202" i="5"/>
  <c r="BC202" i="5" s="1"/>
  <c r="AJ204" i="5"/>
  <c r="BC204" i="5" s="1"/>
  <c r="AJ209" i="5"/>
  <c r="BC209" i="5" s="1"/>
  <c r="AI211" i="5"/>
  <c r="AJ212" i="5"/>
  <c r="BC212" i="5" s="1"/>
  <c r="AI215" i="5"/>
  <c r="AK216" i="5"/>
  <c r="AI221" i="5"/>
  <c r="AK222" i="5"/>
  <c r="AI184" i="5"/>
  <c r="AK185" i="5"/>
  <c r="AJ191" i="5"/>
  <c r="BC191" i="5" s="1"/>
  <c r="AJ192" i="5"/>
  <c r="BC192" i="5" s="1"/>
  <c r="AJ194" i="5"/>
  <c r="BC194" i="5" s="1"/>
  <c r="AJ197" i="5"/>
  <c r="BC197" i="5" s="1"/>
  <c r="AK199" i="5"/>
  <c r="AK202" i="5"/>
  <c r="AI203" i="5"/>
  <c r="AK204" i="5"/>
  <c r="AI206" i="5"/>
  <c r="AK209" i="5"/>
  <c r="AJ211" i="5"/>
  <c r="BC211" i="5" s="1"/>
  <c r="AK212" i="5"/>
  <c r="AJ215" i="5"/>
  <c r="BC215" i="5" s="1"/>
  <c r="AI218" i="5"/>
  <c r="AJ221" i="5"/>
  <c r="BC221" i="5" s="1"/>
  <c r="AI223" i="5"/>
  <c r="AI183" i="5"/>
  <c r="AJ184" i="5"/>
  <c r="BC184" i="5" s="1"/>
  <c r="AI189" i="5"/>
  <c r="AK191" i="5"/>
  <c r="AK192" i="5"/>
  <c r="AK194" i="5"/>
  <c r="AK197" i="5"/>
  <c r="AI201" i="5"/>
  <c r="AJ203" i="5"/>
  <c r="BC203" i="5" s="1"/>
  <c r="AJ206" i="5"/>
  <c r="BC206" i="5" s="1"/>
  <c r="AI208" i="5"/>
  <c r="AI210" i="5"/>
  <c r="AK211" i="5"/>
  <c r="AK215" i="5"/>
  <c r="AI217" i="5"/>
  <c r="AJ218" i="5"/>
  <c r="BC218" i="5" s="1"/>
  <c r="AI220" i="5"/>
  <c r="AK221" i="5"/>
  <c r="AJ223" i="5"/>
  <c r="BC223" i="5" s="1"/>
  <c r="AK224" i="5"/>
  <c r="AJ183" i="5"/>
  <c r="BC183" i="5" s="1"/>
  <c r="AK184" i="5"/>
  <c r="AJ189" i="5"/>
  <c r="BC189" i="5" s="1"/>
  <c r="AI196" i="5"/>
  <c r="AJ201" i="5"/>
  <c r="BC201" i="5" s="1"/>
  <c r="AK203" i="5"/>
  <c r="AK206" i="5"/>
  <c r="AJ208" i="5"/>
  <c r="BC208" i="5" s="1"/>
  <c r="AJ210" i="5"/>
  <c r="BC210" i="5" s="1"/>
  <c r="AI213" i="5"/>
  <c r="AJ217" i="5"/>
  <c r="BC217" i="5" s="1"/>
  <c r="AK218" i="5"/>
  <c r="AI219" i="5"/>
  <c r="AJ220" i="5"/>
  <c r="BC220" i="5" s="1"/>
  <c r="AJ186" i="5"/>
  <c r="BC186" i="5" s="1"/>
  <c r="AI188" i="5"/>
  <c r="AJ193" i="5"/>
  <c r="BC193" i="5" s="1"/>
  <c r="AJ195" i="5"/>
  <c r="BC195" i="5" s="1"/>
  <c r="AK196" i="5"/>
  <c r="AJ198" i="5"/>
  <c r="BC198" i="5" s="1"/>
  <c r="AI205" i="5"/>
  <c r="AJ207" i="5"/>
  <c r="BC207" i="5" s="1"/>
  <c r="AK213" i="5"/>
  <c r="AJ214" i="5"/>
  <c r="BC214" i="5" s="1"/>
  <c r="AK219" i="5"/>
  <c r="AK186" i="5"/>
  <c r="AI187" i="5"/>
  <c r="AJ188" i="5"/>
  <c r="BC188" i="5" s="1"/>
  <c r="AI190" i="5"/>
  <c r="AK193" i="5"/>
  <c r="AK195" i="5"/>
  <c r="AK198" i="5"/>
  <c r="AI200" i="5"/>
  <c r="AJ205" i="5"/>
  <c r="BC205" i="5" s="1"/>
  <c r="AK207" i="5"/>
  <c r="AK214" i="5"/>
  <c r="AI216" i="5"/>
  <c r="AI222" i="5"/>
  <c r="AI214" i="5"/>
  <c r="AJ219" i="5"/>
  <c r="BC219" i="5" s="1"/>
  <c r="AK227" i="5"/>
  <c r="AK234" i="5"/>
  <c r="AK238" i="5"/>
  <c r="AI240" i="5"/>
  <c r="AK241" i="5"/>
  <c r="AI243" i="5"/>
  <c r="AK244" i="5"/>
  <c r="AI246" i="5"/>
  <c r="AK189" i="5"/>
  <c r="AI195" i="5"/>
  <c r="AK210" i="5"/>
  <c r="AK220" i="5"/>
  <c r="AJ224" i="5"/>
  <c r="BC224" i="5" s="1"/>
  <c r="AI230" i="5"/>
  <c r="AI233" i="5"/>
  <c r="AI236" i="5"/>
  <c r="AI239" i="5"/>
  <c r="AK240" i="5"/>
  <c r="AK243" i="5"/>
  <c r="AK246" i="5"/>
  <c r="AI226" i="5"/>
  <c r="AJ230" i="5"/>
  <c r="BC230" i="5" s="1"/>
  <c r="AJ233" i="5"/>
  <c r="BC233" i="5" s="1"/>
  <c r="AJ236" i="5"/>
  <c r="BC236" i="5" s="1"/>
  <c r="AJ239" i="5"/>
  <c r="BC239" i="5" s="1"/>
  <c r="AI242" i="5"/>
  <c r="AI186" i="5"/>
  <c r="AJ196" i="5"/>
  <c r="BC196" i="5" s="1"/>
  <c r="AK201" i="5"/>
  <c r="AJ226" i="5"/>
  <c r="BC226" i="5" s="1"/>
  <c r="AI229" i="5"/>
  <c r="AK230" i="5"/>
  <c r="AI232" i="5"/>
  <c r="AK233" i="5"/>
  <c r="AI235" i="5"/>
  <c r="AK236" i="5"/>
  <c r="AI237" i="5"/>
  <c r="AK239" i="5"/>
  <c r="AJ242" i="5"/>
  <c r="BC242" i="5" s="1"/>
  <c r="AI245" i="5"/>
  <c r="AI207" i="5"/>
  <c r="AK217" i="5"/>
  <c r="AI225" i="5"/>
  <c r="AK226" i="5"/>
  <c r="AI228" i="5"/>
  <c r="AJ229" i="5"/>
  <c r="BC229" i="5" s="1"/>
  <c r="AI231" i="5"/>
  <c r="AJ232" i="5"/>
  <c r="BC232" i="5" s="1"/>
  <c r="AJ235" i="5"/>
  <c r="BC235" i="5" s="1"/>
  <c r="AJ237" i="5"/>
  <c r="BC237" i="5" s="1"/>
  <c r="AK242" i="5"/>
  <c r="AJ245" i="5"/>
  <c r="BC245" i="5" s="1"/>
  <c r="AJ225" i="5"/>
  <c r="BC225" i="5" s="1"/>
  <c r="AI227" i="5"/>
  <c r="AJ228" i="5"/>
  <c r="BC228" i="5" s="1"/>
  <c r="AK229" i="5"/>
  <c r="AJ231" i="5"/>
  <c r="BC231" i="5" s="1"/>
  <c r="AK232" i="5"/>
  <c r="AI234" i="5"/>
  <c r="AK235" i="5"/>
  <c r="AK237" i="5"/>
  <c r="AI238" i="5"/>
  <c r="AI241" i="5"/>
  <c r="AI244" i="5"/>
  <c r="AK245" i="5"/>
  <c r="AK183" i="5"/>
  <c r="AK225" i="5"/>
  <c r="AJ240" i="5"/>
  <c r="BC240" i="5" s="1"/>
  <c r="AI193" i="5"/>
  <c r="AK223" i="5"/>
  <c r="AK228" i="5"/>
  <c r="AJ238" i="5"/>
  <c r="BC238" i="5" s="1"/>
  <c r="AI198" i="5"/>
  <c r="AJ243" i="5"/>
  <c r="BC243" i="5" s="1"/>
  <c r="AK231" i="5"/>
  <c r="AJ241" i="5"/>
  <c r="BC241" i="5" s="1"/>
  <c r="AK208" i="5"/>
  <c r="AI224" i="5"/>
  <c r="AJ246" i="5"/>
  <c r="BC246" i="5" s="1"/>
  <c r="AJ213" i="5"/>
  <c r="BC213" i="5" s="1"/>
  <c r="AJ227" i="5"/>
  <c r="BC227" i="5" s="1"/>
  <c r="AJ234" i="5"/>
  <c r="BC234" i="5" s="1"/>
  <c r="AJ244" i="5"/>
  <c r="BC244" i="5" s="1"/>
  <c r="AD183" i="5"/>
  <c r="AS183" i="5" s="1"/>
  <c r="AF184" i="5"/>
  <c r="AD189" i="5"/>
  <c r="AS189" i="5" s="1"/>
  <c r="AF191" i="5"/>
  <c r="AF194" i="5"/>
  <c r="AD196" i="5"/>
  <c r="AS196" i="5" s="1"/>
  <c r="AF197" i="5"/>
  <c r="AE201" i="5"/>
  <c r="AE203" i="5"/>
  <c r="AE206" i="5"/>
  <c r="AE208" i="5"/>
  <c r="AD210" i="5"/>
  <c r="AS210" i="5" s="1"/>
  <c r="AF211" i="5"/>
  <c r="AD213" i="5"/>
  <c r="AS213" i="5" s="1"/>
  <c r="AD217" i="5"/>
  <c r="AS217" i="5" s="1"/>
  <c r="AE218" i="5"/>
  <c r="AD219" i="5"/>
  <c r="AS219" i="5" s="1"/>
  <c r="AD220" i="5"/>
  <c r="AS220" i="5" s="1"/>
  <c r="AE223" i="5"/>
  <c r="AE183" i="5"/>
  <c r="AE189" i="5"/>
  <c r="AD193" i="5"/>
  <c r="AS193" i="5" s="1"/>
  <c r="AE196" i="5"/>
  <c r="AF201" i="5"/>
  <c r="AF203" i="5"/>
  <c r="AF206" i="5"/>
  <c r="AF208" i="5"/>
  <c r="AE210" i="5"/>
  <c r="AE213" i="5"/>
  <c r="AE217" i="5"/>
  <c r="AF218" i="5"/>
  <c r="AE219" i="5"/>
  <c r="AE220" i="5"/>
  <c r="AF183" i="5"/>
  <c r="AD186" i="5"/>
  <c r="AS186" i="5" s="1"/>
  <c r="AD188" i="5"/>
  <c r="AS188" i="5" s="1"/>
  <c r="AF189" i="5"/>
  <c r="AE193" i="5"/>
  <c r="AD195" i="5"/>
  <c r="AS195" i="5" s="1"/>
  <c r="AF196" i="5"/>
  <c r="AD198" i="5"/>
  <c r="AS198" i="5" s="1"/>
  <c r="AD205" i="5"/>
  <c r="AS205" i="5" s="1"/>
  <c r="AD207" i="5"/>
  <c r="AS207" i="5" s="1"/>
  <c r="AF210" i="5"/>
  <c r="AF213" i="5"/>
  <c r="AD214" i="5"/>
  <c r="AS214" i="5" s="1"/>
  <c r="AF217" i="5"/>
  <c r="AF219" i="5"/>
  <c r="AF220" i="5"/>
  <c r="AE186" i="5"/>
  <c r="AE188" i="5"/>
  <c r="AF193" i="5"/>
  <c r="AE195" i="5"/>
  <c r="AE198" i="5"/>
  <c r="AD200" i="5"/>
  <c r="AS200" i="5" s="1"/>
  <c r="AE205" i="5"/>
  <c r="AE207" i="5"/>
  <c r="AE214" i="5"/>
  <c r="AD185" i="5"/>
  <c r="AS185" i="5" s="1"/>
  <c r="AF186" i="5"/>
  <c r="AD187" i="5"/>
  <c r="AS187" i="5" s="1"/>
  <c r="AF188" i="5"/>
  <c r="AD190" i="5"/>
  <c r="AS190" i="5" s="1"/>
  <c r="AF195" i="5"/>
  <c r="AF198" i="5"/>
  <c r="AE200" i="5"/>
  <c r="AD204" i="5"/>
  <c r="AS204" i="5" s="1"/>
  <c r="AF205" i="5"/>
  <c r="AF207" i="5"/>
  <c r="AD212" i="5"/>
  <c r="AS212" i="5" s="1"/>
  <c r="AF214" i="5"/>
  <c r="AD216" i="5"/>
  <c r="AS216" i="5" s="1"/>
  <c r="AD184" i="5"/>
  <c r="AS184" i="5" s="1"/>
  <c r="AF185" i="5"/>
  <c r="AF187" i="5"/>
  <c r="AF190" i="5"/>
  <c r="AD191" i="5"/>
  <c r="AS191" i="5" s="1"/>
  <c r="AE192" i="5"/>
  <c r="AD194" i="5"/>
  <c r="AS194" i="5" s="1"/>
  <c r="AD197" i="5"/>
  <c r="AS197" i="5" s="1"/>
  <c r="AE199" i="5"/>
  <c r="AE202" i="5"/>
  <c r="AF204" i="5"/>
  <c r="AE209" i="5"/>
  <c r="AD211" i="5"/>
  <c r="AS211" i="5" s="1"/>
  <c r="AF212" i="5"/>
  <c r="AE215" i="5"/>
  <c r="AF216" i="5"/>
  <c r="AE184" i="5"/>
  <c r="AE191" i="5"/>
  <c r="AF192" i="5"/>
  <c r="AE194" i="5"/>
  <c r="AE197" i="5"/>
  <c r="AF199" i="5"/>
  <c r="AD201" i="5"/>
  <c r="AS201" i="5" s="1"/>
  <c r="AF202" i="5"/>
  <c r="AD203" i="5"/>
  <c r="AS203" i="5" s="1"/>
  <c r="AD206" i="5"/>
  <c r="AS206" i="5" s="1"/>
  <c r="AD208" i="5"/>
  <c r="AS208" i="5" s="1"/>
  <c r="AF209" i="5"/>
  <c r="AE211" i="5"/>
  <c r="AF215" i="5"/>
  <c r="AD218" i="5"/>
  <c r="AS218" i="5" s="1"/>
  <c r="AF221" i="5"/>
  <c r="AD223" i="5"/>
  <c r="AS223" i="5" s="1"/>
  <c r="AE224" i="5"/>
  <c r="AD199" i="5"/>
  <c r="AS199" i="5" s="1"/>
  <c r="AE204" i="5"/>
  <c r="AD209" i="5"/>
  <c r="AS209" i="5" s="1"/>
  <c r="AD222" i="5"/>
  <c r="AS222" i="5" s="1"/>
  <c r="AF224" i="5"/>
  <c r="AD226" i="5"/>
  <c r="AS226" i="5" s="1"/>
  <c r="AD229" i="5"/>
  <c r="AS229" i="5" s="1"/>
  <c r="AE230" i="5"/>
  <c r="AD232" i="5"/>
  <c r="AS232" i="5" s="1"/>
  <c r="AF233" i="5"/>
  <c r="AD235" i="5"/>
  <c r="AS235" i="5" s="1"/>
  <c r="AE236" i="5"/>
  <c r="AD237" i="5"/>
  <c r="AS237" i="5" s="1"/>
  <c r="AF239" i="5"/>
  <c r="AE242" i="5"/>
  <c r="AD245" i="5"/>
  <c r="AS245" i="5" s="1"/>
  <c r="AD215" i="5"/>
  <c r="AS215" i="5" s="1"/>
  <c r="AE185" i="5"/>
  <c r="AE190" i="5"/>
  <c r="AF200" i="5"/>
  <c r="AF222" i="5"/>
  <c r="AE225" i="5"/>
  <c r="AF226" i="5"/>
  <c r="AD228" i="5"/>
  <c r="AS228" i="5" s="1"/>
  <c r="AF229" i="5"/>
  <c r="AD231" i="5"/>
  <c r="AS231" i="5" s="1"/>
  <c r="AF232" i="5"/>
  <c r="AF235" i="5"/>
  <c r="AF237" i="5"/>
  <c r="AD241" i="5"/>
  <c r="AS241" i="5" s="1"/>
  <c r="AD244" i="5"/>
  <c r="AS244" i="5" s="1"/>
  <c r="AF245" i="5"/>
  <c r="AE216" i="5"/>
  <c r="AF225" i="5"/>
  <c r="AD227" i="5"/>
  <c r="AS227" i="5" s="1"/>
  <c r="AE228" i="5"/>
  <c r="AE231" i="5"/>
  <c r="AD234" i="5"/>
  <c r="AS234" i="5" s="1"/>
  <c r="AD238" i="5"/>
  <c r="AS238" i="5" s="1"/>
  <c r="AE241" i="5"/>
  <c r="AE244" i="5"/>
  <c r="AD221" i="5"/>
  <c r="AS221" i="5" s="1"/>
  <c r="AE227" i="5"/>
  <c r="AF228" i="5"/>
  <c r="AF231" i="5"/>
  <c r="AE234" i="5"/>
  <c r="AE238" i="5"/>
  <c r="AD240" i="5"/>
  <c r="AS240" i="5" s="1"/>
  <c r="AF241" i="5"/>
  <c r="AF244" i="5"/>
  <c r="AD246" i="5"/>
  <c r="AS246" i="5" s="1"/>
  <c r="AE187" i="5"/>
  <c r="AD192" i="5"/>
  <c r="AS192" i="5" s="1"/>
  <c r="AD202" i="5"/>
  <c r="AS202" i="5" s="1"/>
  <c r="AE212" i="5"/>
  <c r="AE221" i="5"/>
  <c r="AF227" i="5"/>
  <c r="AF234" i="5"/>
  <c r="AF238" i="5"/>
  <c r="AE240" i="5"/>
  <c r="AD243" i="5"/>
  <c r="AS243" i="5" s="1"/>
  <c r="AE246" i="5"/>
  <c r="AF223" i="5"/>
  <c r="AD233" i="5"/>
  <c r="AS233" i="5" s="1"/>
  <c r="AD239" i="5"/>
  <c r="AS239" i="5" s="1"/>
  <c r="AF240" i="5"/>
  <c r="AE243" i="5"/>
  <c r="AF246" i="5"/>
  <c r="AD230" i="5"/>
  <c r="AS230" i="5" s="1"/>
  <c r="AD225" i="5"/>
  <c r="AS225" i="5" s="1"/>
  <c r="AF242" i="5"/>
  <c r="AE222" i="5"/>
  <c r="AF230" i="5"/>
  <c r="AE235" i="5"/>
  <c r="AE245" i="5"/>
  <c r="AE233" i="5"/>
  <c r="AF243" i="5"/>
  <c r="AE232" i="5"/>
  <c r="AE226" i="5"/>
  <c r="AD224" i="5"/>
  <c r="AS224" i="5" s="1"/>
  <c r="AD236" i="5"/>
  <c r="AS236" i="5" s="1"/>
  <c r="AE239" i="5"/>
  <c r="AE229" i="5"/>
  <c r="AF236" i="5"/>
  <c r="AE237" i="5"/>
  <c r="AD242" i="5"/>
  <c r="AS242" i="5" s="1"/>
  <c r="AF155" i="8"/>
  <c r="AF156" i="8"/>
  <c r="AF163" i="8"/>
  <c r="AF179" i="8"/>
  <c r="AF182" i="8"/>
  <c r="AF168" i="8"/>
  <c r="AF181" i="8"/>
  <c r="AF174" i="8"/>
  <c r="AF183" i="8"/>
  <c r="AF180" i="8"/>
  <c r="AF166" i="8"/>
  <c r="AF173" i="8"/>
  <c r="AF176" i="8"/>
  <c r="AF175" i="8"/>
  <c r="AF169" i="8"/>
  <c r="AF165" i="8"/>
  <c r="AF171" i="8"/>
  <c r="AF170" i="8"/>
  <c r="AF164" i="8"/>
  <c r="AF160" i="8"/>
  <c r="AF158" i="8"/>
  <c r="AF162" i="8"/>
  <c r="AF167" i="8"/>
  <c r="AF161" i="8"/>
  <c r="AF177" i="8"/>
  <c r="AF178" i="8"/>
  <c r="AF154" i="8"/>
  <c r="AF157" i="8"/>
  <c r="AF172" i="8"/>
  <c r="AF159" i="8"/>
  <c r="EX159" i="8"/>
  <c r="EX154" i="8"/>
  <c r="EX162" i="8"/>
  <c r="EX163" i="8"/>
  <c r="EX156" i="8"/>
  <c r="EX183" i="8"/>
  <c r="EX173" i="8"/>
  <c r="EX178" i="8"/>
  <c r="EX181" i="8"/>
  <c r="EX164" i="8"/>
  <c r="EX176" i="8"/>
  <c r="EX170" i="8"/>
  <c r="EX172" i="8"/>
  <c r="EX166" i="8"/>
  <c r="EX175" i="8"/>
  <c r="EX168" i="8"/>
  <c r="EX179" i="8"/>
  <c r="EX182" i="8"/>
  <c r="EX167" i="8"/>
  <c r="EX165" i="8"/>
  <c r="EX177" i="8"/>
  <c r="EX169" i="8"/>
  <c r="EX161" i="8"/>
  <c r="EX155" i="8"/>
  <c r="EX180" i="8"/>
  <c r="EX158" i="8"/>
  <c r="EX157" i="8"/>
  <c r="EX171" i="8"/>
  <c r="EX160" i="8"/>
  <c r="EX174" i="8"/>
  <c r="CK156" i="12"/>
  <c r="CK155" i="12"/>
  <c r="CK158" i="12"/>
  <c r="CK159" i="12"/>
  <c r="CK154" i="12"/>
  <c r="CK157" i="12"/>
  <c r="CK160" i="12"/>
  <c r="CK161" i="12"/>
  <c r="CK163" i="12"/>
  <c r="CK164" i="12"/>
  <c r="CK162" i="12"/>
  <c r="CK166" i="12"/>
  <c r="CK167" i="12"/>
  <c r="CK172" i="12"/>
  <c r="CK173" i="12"/>
  <c r="CK174" i="12"/>
  <c r="CK175" i="12"/>
  <c r="CK176" i="12"/>
  <c r="CK177" i="12"/>
  <c r="CK171" i="12"/>
  <c r="CK168" i="12"/>
  <c r="CK165" i="12"/>
  <c r="CK178" i="12"/>
  <c r="CK179" i="12"/>
  <c r="CK180" i="12"/>
  <c r="CK181" i="12"/>
  <c r="CK170" i="12"/>
  <c r="CK169" i="12"/>
  <c r="CK183" i="12"/>
  <c r="CK182" i="12"/>
  <c r="DF154" i="12"/>
  <c r="DF156" i="12"/>
  <c r="DF155" i="12"/>
  <c r="DF157" i="12"/>
  <c r="DF160" i="12"/>
  <c r="DF161" i="12"/>
  <c r="DF158" i="12"/>
  <c r="DF159" i="12"/>
  <c r="DF167" i="12"/>
  <c r="DF168" i="12"/>
  <c r="DF169" i="12"/>
  <c r="DF170" i="12"/>
  <c r="DF171" i="12"/>
  <c r="DF172" i="12"/>
  <c r="DF162" i="12"/>
  <c r="DF163" i="12"/>
  <c r="DF166" i="12"/>
  <c r="DF165" i="12"/>
  <c r="DF164" i="12"/>
  <c r="DF174" i="12"/>
  <c r="DF173" i="12"/>
  <c r="DF178" i="12"/>
  <c r="DF179" i="12"/>
  <c r="DF176" i="12"/>
  <c r="DF177" i="12"/>
  <c r="DF181" i="12"/>
  <c r="DF183" i="12"/>
  <c r="DF182" i="12"/>
  <c r="DF175" i="12"/>
  <c r="DF180" i="12"/>
  <c r="AR157" i="8"/>
  <c r="AR154" i="8"/>
  <c r="AR160" i="8"/>
  <c r="AR163" i="8"/>
  <c r="AR159" i="8"/>
  <c r="AR179" i="8"/>
  <c r="AR177" i="8"/>
  <c r="AR168" i="8"/>
  <c r="AR183" i="8"/>
  <c r="AR169" i="8"/>
  <c r="AR176" i="8"/>
  <c r="AR171" i="8"/>
  <c r="AR173" i="8"/>
  <c r="AR164" i="8"/>
  <c r="AR166" i="8"/>
  <c r="AR161" i="8"/>
  <c r="AR180" i="8"/>
  <c r="AR181" i="8"/>
  <c r="AR178" i="8"/>
  <c r="AR174" i="8"/>
  <c r="AR162" i="8"/>
  <c r="AR175" i="8"/>
  <c r="AR170" i="8"/>
  <c r="AR182" i="8"/>
  <c r="AR167" i="8"/>
  <c r="AR158" i="8"/>
  <c r="AR155" i="8"/>
  <c r="AR172" i="8"/>
  <c r="AR156" i="8"/>
  <c r="AR165" i="8"/>
  <c r="AE157" i="8"/>
  <c r="AE161" i="8"/>
  <c r="AE162" i="8"/>
  <c r="AE159" i="8"/>
  <c r="AE166" i="8"/>
  <c r="AE160" i="8"/>
  <c r="AE163" i="8"/>
  <c r="AE164" i="8"/>
  <c r="AE182" i="8"/>
  <c r="AE172" i="8"/>
  <c r="AE178" i="8"/>
  <c r="AE168" i="8"/>
  <c r="AE173" i="8"/>
  <c r="AE181" i="8"/>
  <c r="AE174" i="8"/>
  <c r="AE183" i="8"/>
  <c r="AE180" i="8"/>
  <c r="AE176" i="8"/>
  <c r="AE165" i="8"/>
  <c r="AE179" i="8"/>
  <c r="AE177" i="8"/>
  <c r="AE167" i="8"/>
  <c r="AE170" i="8"/>
  <c r="AE171" i="8"/>
  <c r="AE175" i="8"/>
  <c r="AE156" i="8"/>
  <c r="AE154" i="8"/>
  <c r="AE158" i="8"/>
  <c r="AE169" i="8"/>
  <c r="AE155" i="8"/>
  <c r="J154" i="8"/>
  <c r="J161" i="8"/>
  <c r="J156" i="8"/>
  <c r="J163" i="8"/>
  <c r="J181" i="8"/>
  <c r="J168" i="8"/>
  <c r="J178" i="8"/>
  <c r="J183" i="8"/>
  <c r="J175" i="8"/>
  <c r="J176" i="8"/>
  <c r="J172" i="8"/>
  <c r="J179" i="8"/>
  <c r="J182" i="8"/>
  <c r="J174" i="8"/>
  <c r="J155" i="8"/>
  <c r="J165" i="8"/>
  <c r="J180" i="8"/>
  <c r="J177" i="8"/>
  <c r="J170" i="8"/>
  <c r="J169" i="8"/>
  <c r="J164" i="8"/>
  <c r="J173" i="8"/>
  <c r="J171" i="8"/>
  <c r="J167" i="8"/>
  <c r="J162" i="8"/>
  <c r="J158" i="8"/>
  <c r="J160" i="8"/>
  <c r="J166" i="8"/>
  <c r="J157" i="8"/>
  <c r="J159" i="8"/>
  <c r="F164" i="8"/>
  <c r="F157" i="8"/>
  <c r="F161" i="8"/>
  <c r="F168" i="8"/>
  <c r="F173" i="8"/>
  <c r="F183" i="8"/>
  <c r="F176" i="8"/>
  <c r="F174" i="8"/>
  <c r="F172" i="8"/>
  <c r="F182" i="8"/>
  <c r="F181" i="8"/>
  <c r="F158" i="8"/>
  <c r="F167" i="8"/>
  <c r="F175" i="8"/>
  <c r="F166" i="8"/>
  <c r="F169" i="8"/>
  <c r="F180" i="8"/>
  <c r="F162" i="8"/>
  <c r="F165" i="8"/>
  <c r="F177" i="8"/>
  <c r="F178" i="8"/>
  <c r="F170" i="8"/>
  <c r="F171" i="8"/>
  <c r="F156" i="8"/>
  <c r="F163" i="8"/>
  <c r="F179" i="8"/>
  <c r="F160" i="8"/>
  <c r="F155" i="8"/>
  <c r="F154" i="8"/>
  <c r="F159" i="8"/>
  <c r="CT154" i="8"/>
  <c r="CT163" i="8"/>
  <c r="CT162" i="8"/>
  <c r="CT159" i="8"/>
  <c r="CT161" i="8"/>
  <c r="CT176" i="8"/>
  <c r="CT172" i="8"/>
  <c r="CT179" i="8"/>
  <c r="CT168" i="8"/>
  <c r="CT173" i="8"/>
  <c r="CT181" i="8"/>
  <c r="CT170" i="8"/>
  <c r="CT183" i="8"/>
  <c r="CT175" i="8"/>
  <c r="CT182" i="8"/>
  <c r="CT178" i="8"/>
  <c r="CT164" i="8"/>
  <c r="CT171" i="8"/>
  <c r="CT166" i="8"/>
  <c r="CT167" i="8"/>
  <c r="CT177" i="8"/>
  <c r="CT180" i="8"/>
  <c r="CT174" i="8"/>
  <c r="CT169" i="8"/>
  <c r="CT157" i="8"/>
  <c r="CT158" i="8"/>
  <c r="CT165" i="8"/>
  <c r="CT160" i="8"/>
  <c r="CT156" i="8"/>
  <c r="CT155" i="8"/>
  <c r="BQ159" i="8"/>
  <c r="BQ162" i="8"/>
  <c r="BQ154" i="8"/>
  <c r="BQ183" i="8"/>
  <c r="BQ176" i="8"/>
  <c r="BQ182" i="8"/>
  <c r="BQ168" i="8"/>
  <c r="BQ178" i="8"/>
  <c r="BQ177" i="8"/>
  <c r="BQ165" i="8"/>
  <c r="BQ179" i="8"/>
  <c r="BQ170" i="8"/>
  <c r="BQ166" i="8"/>
  <c r="BQ164" i="8"/>
  <c r="BQ161" i="8"/>
  <c r="BQ180" i="8"/>
  <c r="BQ175" i="8"/>
  <c r="BQ171" i="8"/>
  <c r="BQ173" i="8"/>
  <c r="BQ167" i="8"/>
  <c r="BQ174" i="8"/>
  <c r="BQ169" i="8"/>
  <c r="BQ158" i="8"/>
  <c r="BQ155" i="8"/>
  <c r="BQ163" i="8"/>
  <c r="BQ172" i="8"/>
  <c r="BQ157" i="8"/>
  <c r="BQ181" i="8"/>
  <c r="BQ160" i="8"/>
  <c r="BQ156" i="8"/>
  <c r="AN155" i="8"/>
  <c r="AN160" i="8"/>
  <c r="AN164" i="8"/>
  <c r="AN167" i="8"/>
  <c r="AN166" i="8"/>
  <c r="AN181" i="8"/>
  <c r="AN170" i="8"/>
  <c r="AN168" i="8"/>
  <c r="AN174" i="8"/>
  <c r="AN175" i="8"/>
  <c r="AN180" i="8"/>
  <c r="AN183" i="8"/>
  <c r="AN178" i="8"/>
  <c r="AN179" i="8"/>
  <c r="AN173" i="8"/>
  <c r="AN182" i="8"/>
  <c r="AN176" i="8"/>
  <c r="AN172" i="8"/>
  <c r="AN162" i="8"/>
  <c r="AN177" i="8"/>
  <c r="AN165" i="8"/>
  <c r="AN163" i="8"/>
  <c r="AN171" i="8"/>
  <c r="AN159" i="8"/>
  <c r="AN156" i="8"/>
  <c r="AN154" i="8"/>
  <c r="AN169" i="8"/>
  <c r="AN158" i="8"/>
  <c r="AN157" i="8"/>
  <c r="AN161" i="8"/>
  <c r="EB160" i="8"/>
  <c r="EB159" i="8"/>
  <c r="EB163" i="8"/>
  <c r="EB154" i="8"/>
  <c r="EB157" i="8"/>
  <c r="EB176" i="8"/>
  <c r="EB166" i="8"/>
  <c r="EB179" i="8"/>
  <c r="EB164" i="8"/>
  <c r="EB168" i="8"/>
  <c r="EB172" i="8"/>
  <c r="EB183" i="8"/>
  <c r="EB181" i="8"/>
  <c r="EB170" i="8"/>
  <c r="EB178" i="8"/>
  <c r="EB171" i="8"/>
  <c r="EB174" i="8"/>
  <c r="EB167" i="8"/>
  <c r="EB169" i="8"/>
  <c r="EB161" i="8"/>
  <c r="EB173" i="8"/>
  <c r="EB175" i="8"/>
  <c r="EB158" i="8"/>
  <c r="EB182" i="8"/>
  <c r="EB177" i="8"/>
  <c r="EB156" i="8"/>
  <c r="EB165" i="8"/>
  <c r="EB180" i="8"/>
  <c r="EB162" i="8"/>
  <c r="EB155" i="8"/>
  <c r="DO154" i="8"/>
  <c r="DO159" i="8"/>
  <c r="DO164" i="8"/>
  <c r="DO166" i="8"/>
  <c r="DO163" i="8"/>
  <c r="DO156" i="8"/>
  <c r="DO157" i="8"/>
  <c r="DO160" i="8"/>
  <c r="DO176" i="8"/>
  <c r="DO180" i="8"/>
  <c r="DO169" i="8"/>
  <c r="DO182" i="8"/>
  <c r="DO174" i="8"/>
  <c r="DO168" i="8"/>
  <c r="DO172" i="8"/>
  <c r="DO173" i="8"/>
  <c r="DO183" i="8"/>
  <c r="DO181" i="8"/>
  <c r="DO175" i="8"/>
  <c r="DO167" i="8"/>
  <c r="DO171" i="8"/>
  <c r="DO165" i="8"/>
  <c r="DO161" i="8"/>
  <c r="DO158" i="8"/>
  <c r="DO177" i="8"/>
  <c r="DO179" i="8"/>
  <c r="DO178" i="8"/>
  <c r="DO170" i="8"/>
  <c r="DO162" i="8"/>
  <c r="DO155" i="8"/>
  <c r="EH161" i="8"/>
  <c r="EH159" i="8"/>
  <c r="EH154" i="8"/>
  <c r="EH156" i="8"/>
  <c r="EH162" i="8"/>
  <c r="EH163" i="8"/>
  <c r="EH164" i="8"/>
  <c r="EH172" i="8"/>
  <c r="EH173" i="8"/>
  <c r="EH181" i="8"/>
  <c r="EH168" i="8"/>
  <c r="EH183" i="8"/>
  <c r="EH176" i="8"/>
  <c r="EH175" i="8"/>
  <c r="EH179" i="8"/>
  <c r="EH180" i="8"/>
  <c r="EH166" i="8"/>
  <c r="EH174" i="8"/>
  <c r="EH177" i="8"/>
  <c r="EH165" i="8"/>
  <c r="EH182" i="8"/>
  <c r="EH169" i="8"/>
  <c r="EH178" i="8"/>
  <c r="EH171" i="8"/>
  <c r="EH170" i="8"/>
  <c r="EH158" i="8"/>
  <c r="EH160" i="8"/>
  <c r="EH155" i="8"/>
  <c r="EH157" i="8"/>
  <c r="EH167" i="8"/>
  <c r="CP159" i="8"/>
  <c r="CP164" i="8"/>
  <c r="CP161" i="8"/>
  <c r="CP162" i="8"/>
  <c r="CP167" i="8"/>
  <c r="CP154" i="8"/>
  <c r="CP157" i="8"/>
  <c r="CP160" i="8"/>
  <c r="CP168" i="8"/>
  <c r="CP181" i="8"/>
  <c r="CP174" i="8"/>
  <c r="CP183" i="8"/>
  <c r="CP176" i="8"/>
  <c r="CP172" i="8"/>
  <c r="CP182" i="8"/>
  <c r="CP171" i="8"/>
  <c r="CP170" i="8"/>
  <c r="CP173" i="8"/>
  <c r="CP175" i="8"/>
  <c r="CP178" i="8"/>
  <c r="CP169" i="8"/>
  <c r="CP166" i="8"/>
  <c r="CP179" i="8"/>
  <c r="CP177" i="8"/>
  <c r="CP165" i="8"/>
  <c r="CP180" i="8"/>
  <c r="CP155" i="8"/>
  <c r="CP163" i="8"/>
  <c r="CP158" i="8"/>
  <c r="CP156" i="8"/>
  <c r="BM159" i="8"/>
  <c r="BM154" i="8"/>
  <c r="BM164" i="8"/>
  <c r="BM155" i="8"/>
  <c r="BM160" i="8"/>
  <c r="BM163" i="8"/>
  <c r="BM157" i="8"/>
  <c r="BM166" i="8"/>
  <c r="BM167" i="8"/>
  <c r="BM169" i="8"/>
  <c r="BM174" i="8"/>
  <c r="BM179" i="8"/>
  <c r="BM182" i="8"/>
  <c r="BM173" i="8"/>
  <c r="BM176" i="8"/>
  <c r="BM177" i="8"/>
  <c r="BM180" i="8"/>
  <c r="BM181" i="8"/>
  <c r="BM175" i="8"/>
  <c r="BM161" i="8"/>
  <c r="BM178" i="8"/>
  <c r="BM183" i="8"/>
  <c r="BM170" i="8"/>
  <c r="BM171" i="8"/>
  <c r="BM172" i="8"/>
  <c r="BM168" i="8"/>
  <c r="BM165" i="8"/>
  <c r="BM156" i="8"/>
  <c r="BM162" i="8"/>
  <c r="BM158" i="8"/>
  <c r="CO158" i="8"/>
  <c r="CO159" i="8"/>
  <c r="CO161" i="8"/>
  <c r="CO154" i="8"/>
  <c r="CO160" i="8"/>
  <c r="CO178" i="8"/>
  <c r="CO168" i="8"/>
  <c r="CO183" i="8"/>
  <c r="CO167" i="8"/>
  <c r="CO170" i="8"/>
  <c r="CO176" i="8"/>
  <c r="CO172" i="8"/>
  <c r="CO175" i="8"/>
  <c r="CO182" i="8"/>
  <c r="CO173" i="8"/>
  <c r="CO166" i="8"/>
  <c r="CO180" i="8"/>
  <c r="CO169" i="8"/>
  <c r="CO174" i="8"/>
  <c r="CO181" i="8"/>
  <c r="CO177" i="8"/>
  <c r="CO165" i="8"/>
  <c r="CO164" i="8"/>
  <c r="CO171" i="8"/>
  <c r="CO179" i="8"/>
  <c r="CO162" i="8"/>
  <c r="CO163" i="8"/>
  <c r="CO157" i="8"/>
  <c r="CO156" i="8"/>
  <c r="CO155" i="8"/>
  <c r="BL159" i="8"/>
  <c r="BL154" i="8"/>
  <c r="BL155" i="8"/>
  <c r="BL160" i="8"/>
  <c r="BL163" i="8"/>
  <c r="BL167" i="8"/>
  <c r="BL156" i="8"/>
  <c r="BL161" i="8"/>
  <c r="BL174" i="8"/>
  <c r="BL179" i="8"/>
  <c r="BL182" i="8"/>
  <c r="BL173" i="8"/>
  <c r="BL175" i="8"/>
  <c r="BL168" i="8"/>
  <c r="BL181" i="8"/>
  <c r="BL183" i="8"/>
  <c r="BL178" i="8"/>
  <c r="BL180" i="8"/>
  <c r="BL165" i="8"/>
  <c r="BL172" i="8"/>
  <c r="BL170" i="8"/>
  <c r="BL162" i="8"/>
  <c r="BL177" i="8"/>
  <c r="BL171" i="8"/>
  <c r="BL164" i="8"/>
  <c r="BL157" i="8"/>
  <c r="BL176" i="8"/>
  <c r="BL158" i="8"/>
  <c r="BL169" i="8"/>
  <c r="BL166" i="8"/>
  <c r="CN159" i="8"/>
  <c r="CN161" i="8"/>
  <c r="CN154" i="8"/>
  <c r="CN160" i="8"/>
  <c r="CN157" i="8"/>
  <c r="CN168" i="8"/>
  <c r="CN179" i="8"/>
  <c r="CN183" i="8"/>
  <c r="CN170" i="8"/>
  <c r="CN176" i="8"/>
  <c r="CN172" i="8"/>
  <c r="CN166" i="8"/>
  <c r="CN175" i="8"/>
  <c r="CN169" i="8"/>
  <c r="CN182" i="8"/>
  <c r="CN165" i="8"/>
  <c r="CN178" i="8"/>
  <c r="CN171" i="8"/>
  <c r="CN162" i="8"/>
  <c r="CN180" i="8"/>
  <c r="CN167" i="8"/>
  <c r="CN163" i="8"/>
  <c r="CN173" i="8"/>
  <c r="CN181" i="8"/>
  <c r="CN177" i="8"/>
  <c r="CN164" i="8"/>
  <c r="CN158" i="8"/>
  <c r="CN174" i="8"/>
  <c r="CN156" i="8"/>
  <c r="CN155" i="8"/>
  <c r="CA154" i="8"/>
  <c r="CA164" i="8"/>
  <c r="CA159" i="8"/>
  <c r="CA157" i="8"/>
  <c r="CA161" i="8"/>
  <c r="CA183" i="8"/>
  <c r="CA175" i="8"/>
  <c r="CA173" i="8"/>
  <c r="CA174" i="8"/>
  <c r="CA176" i="8"/>
  <c r="CA181" i="8"/>
  <c r="CA166" i="8"/>
  <c r="CA182" i="8"/>
  <c r="CA180" i="8"/>
  <c r="CA168" i="8"/>
  <c r="CA177" i="8"/>
  <c r="CA171" i="8"/>
  <c r="CA178" i="8"/>
  <c r="CA179" i="8"/>
  <c r="CA169" i="8"/>
  <c r="CA170" i="8"/>
  <c r="CA163" i="8"/>
  <c r="CA172" i="8"/>
  <c r="CA167" i="8"/>
  <c r="CA165" i="8"/>
  <c r="CA158" i="8"/>
  <c r="CA156" i="8"/>
  <c r="CA155" i="8"/>
  <c r="CA160" i="8"/>
  <c r="CA162" i="8"/>
  <c r="BN161" i="8"/>
  <c r="BN159" i="8"/>
  <c r="BN154" i="8"/>
  <c r="BN163" i="8"/>
  <c r="BN176" i="8"/>
  <c r="BN179" i="8"/>
  <c r="BN175" i="8"/>
  <c r="BN168" i="8"/>
  <c r="BN173" i="8"/>
  <c r="BN181" i="8"/>
  <c r="BN183" i="8"/>
  <c r="BN177" i="8"/>
  <c r="BN180" i="8"/>
  <c r="BN166" i="8"/>
  <c r="BN174" i="8"/>
  <c r="BN172" i="8"/>
  <c r="BN169" i="8"/>
  <c r="BN165" i="8"/>
  <c r="BN178" i="8"/>
  <c r="BN164" i="8"/>
  <c r="BN182" i="8"/>
  <c r="BN171" i="8"/>
  <c r="BN170" i="8"/>
  <c r="BN167" i="8"/>
  <c r="BN156" i="8"/>
  <c r="BN162" i="8"/>
  <c r="BN160" i="8"/>
  <c r="BN157" i="8"/>
  <c r="BN155" i="8"/>
  <c r="BN158" i="8"/>
  <c r="BB162" i="8"/>
  <c r="BB160" i="8"/>
  <c r="BB157" i="8"/>
  <c r="BB154" i="8"/>
  <c r="BB159" i="8"/>
  <c r="BB182" i="8"/>
  <c r="BB174" i="8"/>
  <c r="BB170" i="8"/>
  <c r="BB168" i="8"/>
  <c r="BB177" i="8"/>
  <c r="BB183" i="8"/>
  <c r="BB181" i="8"/>
  <c r="BB175" i="8"/>
  <c r="BB176" i="8"/>
  <c r="BB165" i="8"/>
  <c r="BB179" i="8"/>
  <c r="BB180" i="8"/>
  <c r="BB172" i="8"/>
  <c r="BB161" i="8"/>
  <c r="BB169" i="8"/>
  <c r="BB173" i="8"/>
  <c r="BB178" i="8"/>
  <c r="BB171" i="8"/>
  <c r="BB167" i="8"/>
  <c r="BB166" i="8"/>
  <c r="BB163" i="8"/>
  <c r="BB155" i="8"/>
  <c r="BB156" i="8"/>
  <c r="BB158" i="8"/>
  <c r="BB164" i="8"/>
  <c r="Y159" i="8"/>
  <c r="Y162" i="8"/>
  <c r="Y160" i="8"/>
  <c r="Y157" i="8"/>
  <c r="Y154" i="8"/>
  <c r="Y155" i="8"/>
  <c r="Y164" i="8"/>
  <c r="Y173" i="8"/>
  <c r="Y174" i="8"/>
  <c r="Y176" i="8"/>
  <c r="Y167" i="8"/>
  <c r="Y180" i="8"/>
  <c r="Y182" i="8"/>
  <c r="Y179" i="8"/>
  <c r="Y169" i="8"/>
  <c r="Y163" i="8"/>
  <c r="Y172" i="8"/>
  <c r="Y168" i="8"/>
  <c r="Y171" i="8"/>
  <c r="Y161" i="8"/>
  <c r="Y178" i="8"/>
  <c r="Y181" i="8"/>
  <c r="Y175" i="8"/>
  <c r="Y165" i="8"/>
  <c r="Y177" i="8"/>
  <c r="Y170" i="8"/>
  <c r="Y183" i="8"/>
  <c r="Y166" i="8"/>
  <c r="Y158" i="8"/>
  <c r="Y156" i="8"/>
  <c r="G155" i="12"/>
  <c r="G156" i="12"/>
  <c r="G158" i="12"/>
  <c r="G159" i="12"/>
  <c r="G154" i="12"/>
  <c r="G161" i="12"/>
  <c r="G162" i="12"/>
  <c r="G160" i="12"/>
  <c r="G163" i="12"/>
  <c r="G164" i="12"/>
  <c r="G165" i="12"/>
  <c r="G166" i="12"/>
  <c r="G169" i="12"/>
  <c r="G170" i="12"/>
  <c r="G171" i="12"/>
  <c r="G172" i="12"/>
  <c r="G157" i="12"/>
  <c r="G167" i="12"/>
  <c r="G175" i="12"/>
  <c r="G177" i="12"/>
  <c r="G174" i="12"/>
  <c r="G168" i="12"/>
  <c r="G173" i="12"/>
  <c r="G176" i="12"/>
  <c r="G178" i="12"/>
  <c r="G179" i="12"/>
  <c r="G180" i="12"/>
  <c r="G181" i="12"/>
  <c r="G182" i="12"/>
  <c r="G183" i="12"/>
  <c r="BS154" i="12"/>
  <c r="BS155" i="12"/>
  <c r="BS156" i="12"/>
  <c r="BS158" i="12"/>
  <c r="BS160" i="12"/>
  <c r="BS161" i="12"/>
  <c r="BS162" i="12"/>
  <c r="BS157" i="12"/>
  <c r="BS163" i="12"/>
  <c r="BS164" i="12"/>
  <c r="BS165" i="12"/>
  <c r="BS159" i="12"/>
  <c r="BS166" i="12"/>
  <c r="BS168" i="12"/>
  <c r="BS169" i="12"/>
  <c r="BS170" i="12"/>
  <c r="BS172" i="12"/>
  <c r="BS167" i="12"/>
  <c r="BS171" i="12"/>
  <c r="BS175" i="12"/>
  <c r="BS177" i="12"/>
  <c r="BS174" i="12"/>
  <c r="BS173" i="12"/>
  <c r="BS176" i="12"/>
  <c r="BS178" i="12"/>
  <c r="BS179" i="12"/>
  <c r="BS180" i="12"/>
  <c r="BS181" i="12"/>
  <c r="BS182" i="12"/>
  <c r="BS183" i="12"/>
  <c r="EE154" i="12"/>
  <c r="EE155" i="12"/>
  <c r="EE156" i="12"/>
  <c r="EE157" i="12"/>
  <c r="EE158" i="12"/>
  <c r="EE160" i="12"/>
  <c r="EE161" i="12"/>
  <c r="EE159" i="12"/>
  <c r="EE162" i="12"/>
  <c r="EE163" i="12"/>
  <c r="EE164" i="12"/>
  <c r="EE165" i="12"/>
  <c r="EE166" i="12"/>
  <c r="EE168" i="12"/>
  <c r="EE169" i="12"/>
  <c r="EE170" i="12"/>
  <c r="EE172" i="12"/>
  <c r="EE171" i="12"/>
  <c r="EE167" i="12"/>
  <c r="EE175" i="12"/>
  <c r="EE174" i="12"/>
  <c r="EE173" i="12"/>
  <c r="EE177" i="12"/>
  <c r="EE178" i="12"/>
  <c r="EE179" i="12"/>
  <c r="EE180" i="12"/>
  <c r="EE182" i="12"/>
  <c r="EE183" i="12"/>
  <c r="EE181" i="12"/>
  <c r="EE176" i="12"/>
  <c r="BD154" i="12"/>
  <c r="BD155" i="12"/>
  <c r="BD156" i="12"/>
  <c r="BD158" i="12"/>
  <c r="BD159" i="12"/>
  <c r="BD157" i="12"/>
  <c r="BD160" i="12"/>
  <c r="BD162" i="12"/>
  <c r="BD163" i="12"/>
  <c r="BD164" i="12"/>
  <c r="BD161" i="12"/>
  <c r="BD165" i="12"/>
  <c r="BD167" i="12"/>
  <c r="BD168" i="12"/>
  <c r="BD169" i="12"/>
  <c r="BD166" i="12"/>
  <c r="BD173" i="12"/>
  <c r="BD174" i="12"/>
  <c r="BD175" i="12"/>
  <c r="BD172" i="12"/>
  <c r="BD182" i="12"/>
  <c r="BD171" i="12"/>
  <c r="BD170" i="12"/>
  <c r="BD176" i="12"/>
  <c r="BD177" i="12"/>
  <c r="BD183" i="12"/>
  <c r="BD179" i="12"/>
  <c r="BD181" i="12"/>
  <c r="BD180" i="12"/>
  <c r="BD178" i="12"/>
  <c r="DP154" i="12"/>
  <c r="DP155" i="12"/>
  <c r="DP156" i="12"/>
  <c r="DP157" i="12"/>
  <c r="DP159" i="12"/>
  <c r="DP158" i="12"/>
  <c r="DP160" i="12"/>
  <c r="DP162" i="12"/>
  <c r="DP163" i="12"/>
  <c r="DP164" i="12"/>
  <c r="DP161" i="12"/>
  <c r="DP167" i="12"/>
  <c r="DP168" i="12"/>
  <c r="DP169" i="12"/>
  <c r="DP165" i="12"/>
  <c r="DP166" i="12"/>
  <c r="DP173" i="12"/>
  <c r="DP174" i="12"/>
  <c r="DP175" i="12"/>
  <c r="DP172" i="12"/>
  <c r="DP170" i="12"/>
  <c r="DP171" i="12"/>
  <c r="DP176" i="12"/>
  <c r="DP177" i="12"/>
  <c r="DP179" i="12"/>
  <c r="DP181" i="12"/>
  <c r="DP180" i="12"/>
  <c r="DP183" i="12"/>
  <c r="DP178" i="12"/>
  <c r="DP182" i="12"/>
  <c r="AO154" i="12"/>
  <c r="AO156" i="12"/>
  <c r="AO155" i="12"/>
  <c r="AO157" i="12"/>
  <c r="AO158" i="12"/>
  <c r="AO159" i="12"/>
  <c r="AO161" i="12"/>
  <c r="AO162" i="12"/>
  <c r="AO160" i="12"/>
  <c r="AO163" i="12"/>
  <c r="AO164" i="12"/>
  <c r="AO166" i="12"/>
  <c r="AO165" i="12"/>
  <c r="AO167" i="12"/>
  <c r="AO173" i="12"/>
  <c r="AO174" i="12"/>
  <c r="AO175" i="12"/>
  <c r="AO176" i="12"/>
  <c r="AO177" i="12"/>
  <c r="AO168" i="12"/>
  <c r="AO171" i="12"/>
  <c r="AO172" i="12"/>
  <c r="AO178" i="12"/>
  <c r="AO179" i="12"/>
  <c r="AO180" i="12"/>
  <c r="AO181" i="12"/>
  <c r="AO170" i="12"/>
  <c r="AO169" i="12"/>
  <c r="AO182" i="12"/>
  <c r="AO183" i="12"/>
  <c r="DA156" i="12"/>
  <c r="DA155" i="12"/>
  <c r="DA154" i="12"/>
  <c r="DA157" i="12"/>
  <c r="DA158" i="12"/>
  <c r="DA159" i="12"/>
  <c r="DA160" i="12"/>
  <c r="DA161" i="12"/>
  <c r="DA162" i="12"/>
  <c r="DA163" i="12"/>
  <c r="DA166" i="12"/>
  <c r="DA165" i="12"/>
  <c r="DA164" i="12"/>
  <c r="DA167" i="12"/>
  <c r="DA173" i="12"/>
  <c r="DA174" i="12"/>
  <c r="DA175" i="12"/>
  <c r="DA176" i="12"/>
  <c r="DA177" i="12"/>
  <c r="DA170" i="12"/>
  <c r="DA171" i="12"/>
  <c r="DA168" i="12"/>
  <c r="DA178" i="12"/>
  <c r="DA179" i="12"/>
  <c r="DA180" i="12"/>
  <c r="DA181" i="12"/>
  <c r="DA169" i="12"/>
  <c r="DA172" i="12"/>
  <c r="DA182" i="12"/>
  <c r="DA183" i="12"/>
  <c r="Z154" i="12"/>
  <c r="Z155" i="12"/>
  <c r="Z156" i="12"/>
  <c r="Z157" i="12"/>
  <c r="Z159" i="12"/>
  <c r="Z160" i="12"/>
  <c r="Z161" i="12"/>
  <c r="Z162" i="12"/>
  <c r="Z158" i="12"/>
  <c r="Z163" i="12"/>
  <c r="Z164" i="12"/>
  <c r="Z165" i="12"/>
  <c r="Z167" i="12"/>
  <c r="Z166" i="12"/>
  <c r="Z168" i="12"/>
  <c r="Z169" i="12"/>
  <c r="Z171" i="12"/>
  <c r="Z172" i="12"/>
  <c r="Z173" i="12"/>
  <c r="Z174" i="12"/>
  <c r="Z170" i="12"/>
  <c r="Z175" i="12"/>
  <c r="Z178" i="12"/>
  <c r="Z179" i="12"/>
  <c r="Z180" i="12"/>
  <c r="Z177" i="12"/>
  <c r="Z181" i="12"/>
  <c r="Z183" i="12"/>
  <c r="Z176" i="12"/>
  <c r="Z182" i="12"/>
  <c r="CL154" i="12"/>
  <c r="CL155" i="12"/>
  <c r="CL156" i="12"/>
  <c r="CL157" i="12"/>
  <c r="CL159" i="12"/>
  <c r="CL160" i="12"/>
  <c r="CL161" i="12"/>
  <c r="CL158" i="12"/>
  <c r="CL163" i="12"/>
  <c r="CL164" i="12"/>
  <c r="CL165" i="12"/>
  <c r="CL167" i="12"/>
  <c r="CL162" i="12"/>
  <c r="CL166" i="12"/>
  <c r="CL168" i="12"/>
  <c r="CL169" i="12"/>
  <c r="CL172" i="12"/>
  <c r="CL173" i="12"/>
  <c r="CL174" i="12"/>
  <c r="CL171" i="12"/>
  <c r="CL175" i="12"/>
  <c r="CL178" i="12"/>
  <c r="CL179" i="12"/>
  <c r="CL180" i="12"/>
  <c r="CL176" i="12"/>
  <c r="CL170" i="12"/>
  <c r="CL182" i="12"/>
  <c r="CL183" i="12"/>
  <c r="CL177" i="12"/>
  <c r="CL181" i="12"/>
  <c r="EX154" i="12"/>
  <c r="EX155" i="12"/>
  <c r="EX156" i="12"/>
  <c r="EX157" i="12"/>
  <c r="EX159" i="12"/>
  <c r="EX160" i="12"/>
  <c r="EX161" i="12"/>
  <c r="EX158" i="12"/>
  <c r="EX162" i="12"/>
  <c r="EX163" i="12"/>
  <c r="EX164" i="12"/>
  <c r="EX167" i="12"/>
  <c r="EX166" i="12"/>
  <c r="EX168" i="12"/>
  <c r="EX169" i="12"/>
  <c r="EX165" i="12"/>
  <c r="EX172" i="12"/>
  <c r="EX173" i="12"/>
  <c r="EX174" i="12"/>
  <c r="EX171" i="12"/>
  <c r="EX177" i="12"/>
  <c r="EX178" i="12"/>
  <c r="EX179" i="12"/>
  <c r="EX180" i="12"/>
  <c r="EX175" i="12"/>
  <c r="EX176" i="12"/>
  <c r="EX182" i="12"/>
  <c r="EX183" i="12"/>
  <c r="EX170" i="12"/>
  <c r="EX181" i="12"/>
  <c r="AQ154" i="12"/>
  <c r="AQ155" i="12"/>
  <c r="AQ159" i="12"/>
  <c r="AQ160" i="12"/>
  <c r="AQ156" i="12"/>
  <c r="AQ161" i="12"/>
  <c r="AQ162" i="12"/>
  <c r="AQ157" i="12"/>
  <c r="AQ163" i="12"/>
  <c r="AQ165" i="12"/>
  <c r="AQ166" i="12"/>
  <c r="AQ164" i="12"/>
  <c r="AQ170" i="12"/>
  <c r="AQ167" i="12"/>
  <c r="AQ169" i="12"/>
  <c r="AQ172" i="12"/>
  <c r="AQ173" i="12"/>
  <c r="AQ174" i="12"/>
  <c r="AQ175" i="12"/>
  <c r="AQ176" i="12"/>
  <c r="AQ168" i="12"/>
  <c r="AQ158" i="12"/>
  <c r="AQ178" i="12"/>
  <c r="AQ179" i="12"/>
  <c r="AQ182" i="12"/>
  <c r="AQ183" i="12"/>
  <c r="AQ177" i="12"/>
  <c r="AQ180" i="12"/>
  <c r="AQ181" i="12"/>
  <c r="AQ171" i="12"/>
  <c r="DC154" i="12"/>
  <c r="DC155" i="12"/>
  <c r="DC159" i="12"/>
  <c r="DC160" i="12"/>
  <c r="DC157" i="12"/>
  <c r="DC156" i="12"/>
  <c r="DC161" i="12"/>
  <c r="DC162" i="12"/>
  <c r="DC163" i="12"/>
  <c r="DC166" i="12"/>
  <c r="DC158" i="12"/>
  <c r="DC165" i="12"/>
  <c r="DC164" i="12"/>
  <c r="DC169" i="12"/>
  <c r="DC172" i="12"/>
  <c r="DC173" i="12"/>
  <c r="DC174" i="12"/>
  <c r="DC175" i="12"/>
  <c r="DC176" i="12"/>
  <c r="DC168" i="12"/>
  <c r="DC170" i="12"/>
  <c r="DC171" i="12"/>
  <c r="DC178" i="12"/>
  <c r="DC179" i="12"/>
  <c r="DC182" i="12"/>
  <c r="DC177" i="12"/>
  <c r="DC167" i="12"/>
  <c r="DC183" i="12"/>
  <c r="DC181" i="12"/>
  <c r="DC180" i="12"/>
  <c r="AB154" i="12"/>
  <c r="AB155" i="12"/>
  <c r="AB156" i="12"/>
  <c r="AB157" i="12"/>
  <c r="AB158" i="12"/>
  <c r="AB163" i="12"/>
  <c r="AB164" i="12"/>
  <c r="AB165" i="12"/>
  <c r="AB166" i="12"/>
  <c r="AB167" i="12"/>
  <c r="AB160" i="12"/>
  <c r="AB162" i="12"/>
  <c r="AB170" i="12"/>
  <c r="AB161" i="12"/>
  <c r="AB169" i="12"/>
  <c r="AB171" i="12"/>
  <c r="AB172" i="12"/>
  <c r="AB173" i="12"/>
  <c r="AB174" i="12"/>
  <c r="AB175" i="12"/>
  <c r="AB176" i="12"/>
  <c r="AB177" i="12"/>
  <c r="AB178" i="12"/>
  <c r="AB179" i="12"/>
  <c r="AB180" i="12"/>
  <c r="AB181" i="12"/>
  <c r="AB182" i="12"/>
  <c r="AB183" i="12"/>
  <c r="AB159" i="12"/>
  <c r="AB168" i="12"/>
  <c r="CN154" i="12"/>
  <c r="CN155" i="12"/>
  <c r="CN156" i="12"/>
  <c r="CN157" i="12"/>
  <c r="CN158" i="12"/>
  <c r="CN163" i="12"/>
  <c r="CN164" i="12"/>
  <c r="CN165" i="12"/>
  <c r="CN166" i="12"/>
  <c r="CN167" i="12"/>
  <c r="CN159" i="12"/>
  <c r="CN160" i="12"/>
  <c r="CN162" i="12"/>
  <c r="CN161" i="12"/>
  <c r="CN170" i="12"/>
  <c r="CN169" i="12"/>
  <c r="CN172" i="12"/>
  <c r="CN173" i="12"/>
  <c r="CN174" i="12"/>
  <c r="CN175" i="12"/>
  <c r="CN176" i="12"/>
  <c r="CN177" i="12"/>
  <c r="CN171" i="12"/>
  <c r="CN168" i="12"/>
  <c r="CN178" i="12"/>
  <c r="CN179" i="12"/>
  <c r="CN180" i="12"/>
  <c r="CN181" i="12"/>
  <c r="CN182" i="12"/>
  <c r="CN183" i="12"/>
  <c r="M154" i="12"/>
  <c r="M158" i="12"/>
  <c r="M159" i="12"/>
  <c r="M160" i="12"/>
  <c r="M156" i="12"/>
  <c r="M155" i="12"/>
  <c r="M157" i="12"/>
  <c r="M161" i="12"/>
  <c r="M162" i="12"/>
  <c r="M164" i="12"/>
  <c r="M169" i="12"/>
  <c r="M168" i="12"/>
  <c r="M170" i="12"/>
  <c r="M163" i="12"/>
  <c r="M171" i="12"/>
  <c r="M165" i="12"/>
  <c r="M166" i="12"/>
  <c r="M173" i="12"/>
  <c r="M174" i="12"/>
  <c r="M175" i="12"/>
  <c r="M176" i="12"/>
  <c r="M172" i="12"/>
  <c r="M178" i="12"/>
  <c r="M179" i="12"/>
  <c r="M180" i="12"/>
  <c r="M181" i="12"/>
  <c r="M177" i="12"/>
  <c r="M167" i="12"/>
  <c r="M183" i="12"/>
  <c r="M182" i="12"/>
  <c r="BY158" i="12"/>
  <c r="BY159" i="12"/>
  <c r="BY156" i="12"/>
  <c r="BY157" i="12"/>
  <c r="BY154" i="12"/>
  <c r="BY155" i="12"/>
  <c r="BY160" i="12"/>
  <c r="BY161" i="12"/>
  <c r="BY162" i="12"/>
  <c r="BY164" i="12"/>
  <c r="BY168" i="12"/>
  <c r="BY169" i="12"/>
  <c r="BY166" i="12"/>
  <c r="BY171" i="12"/>
  <c r="BY167" i="12"/>
  <c r="BY165" i="12"/>
  <c r="BY173" i="12"/>
  <c r="BY174" i="12"/>
  <c r="BY175" i="12"/>
  <c r="BY170" i="12"/>
  <c r="BY172" i="12"/>
  <c r="BY176" i="12"/>
  <c r="BY163" i="12"/>
  <c r="BY178" i="12"/>
  <c r="BY179" i="12"/>
  <c r="BY180" i="12"/>
  <c r="BY181" i="12"/>
  <c r="BY177" i="12"/>
  <c r="BY183" i="12"/>
  <c r="BY182" i="12"/>
  <c r="EK157" i="12"/>
  <c r="EK158" i="12"/>
  <c r="EK159" i="12"/>
  <c r="EK156" i="12"/>
  <c r="EK154" i="12"/>
  <c r="EK155" i="12"/>
  <c r="EK160" i="12"/>
  <c r="EK161" i="12"/>
  <c r="EK164" i="12"/>
  <c r="EK168" i="12"/>
  <c r="EK169" i="12"/>
  <c r="EK165" i="12"/>
  <c r="EK166" i="12"/>
  <c r="EK167" i="12"/>
  <c r="EK171" i="12"/>
  <c r="EK162" i="12"/>
  <c r="EK163" i="12"/>
  <c r="EK173" i="12"/>
  <c r="EK174" i="12"/>
  <c r="EK175" i="12"/>
  <c r="EK176" i="12"/>
  <c r="EK170" i="12"/>
  <c r="EK177" i="12"/>
  <c r="EK178" i="12"/>
  <c r="EK179" i="12"/>
  <c r="EK180" i="12"/>
  <c r="EK181" i="12"/>
  <c r="EK172" i="12"/>
  <c r="EK182" i="12"/>
  <c r="EK183" i="12"/>
  <c r="BJ154" i="12"/>
  <c r="BJ155" i="12"/>
  <c r="BJ156" i="12"/>
  <c r="BJ157" i="12"/>
  <c r="BJ160" i="12"/>
  <c r="BJ161" i="12"/>
  <c r="BJ159" i="12"/>
  <c r="BJ158" i="12"/>
  <c r="BJ162" i="12"/>
  <c r="BJ168" i="12"/>
  <c r="BJ169" i="12"/>
  <c r="BJ163" i="12"/>
  <c r="BJ166" i="12"/>
  <c r="BJ170" i="12"/>
  <c r="BJ171" i="12"/>
  <c r="BJ172" i="12"/>
  <c r="BJ164" i="12"/>
  <c r="BJ165" i="12"/>
  <c r="BJ173" i="12"/>
  <c r="BJ176" i="12"/>
  <c r="BJ177" i="12"/>
  <c r="BJ167" i="12"/>
  <c r="BJ175" i="12"/>
  <c r="BJ178" i="12"/>
  <c r="BJ179" i="12"/>
  <c r="BJ180" i="12"/>
  <c r="BJ181" i="12"/>
  <c r="BJ182" i="12"/>
  <c r="BJ183" i="12"/>
  <c r="BJ174" i="12"/>
  <c r="DV154" i="12"/>
  <c r="DV155" i="12"/>
  <c r="DV156" i="12"/>
  <c r="DV160" i="12"/>
  <c r="DV161" i="12"/>
  <c r="DV159" i="12"/>
  <c r="DV158" i="12"/>
  <c r="DV162" i="12"/>
  <c r="DV165" i="12"/>
  <c r="DV168" i="12"/>
  <c r="DV169" i="12"/>
  <c r="DV163" i="12"/>
  <c r="DV166" i="12"/>
  <c r="DV170" i="12"/>
  <c r="DV171" i="12"/>
  <c r="DV172" i="12"/>
  <c r="DV157" i="12"/>
  <c r="DV164" i="12"/>
  <c r="DV167" i="12"/>
  <c r="DV173" i="12"/>
  <c r="DV176" i="12"/>
  <c r="DV175" i="12"/>
  <c r="DV177" i="12"/>
  <c r="DV178" i="12"/>
  <c r="DV179" i="12"/>
  <c r="DV174" i="12"/>
  <c r="DV183" i="12"/>
  <c r="DV182" i="12"/>
  <c r="DV180" i="12"/>
  <c r="DV181" i="12"/>
  <c r="CH154" i="15"/>
  <c r="CH158" i="15"/>
  <c r="CH156" i="15"/>
  <c r="CH160" i="15"/>
  <c r="CH165" i="15"/>
  <c r="CH159" i="15"/>
  <c r="CH171" i="15"/>
  <c r="CH176" i="15"/>
  <c r="CH182" i="15"/>
  <c r="CH172" i="15"/>
  <c r="CH180" i="15"/>
  <c r="CH174" i="15"/>
  <c r="CH179" i="15"/>
  <c r="CH183" i="15"/>
  <c r="CH177" i="15"/>
  <c r="CH178" i="15"/>
  <c r="CH181" i="15"/>
  <c r="CH175" i="15"/>
  <c r="CH155" i="15"/>
  <c r="CH163" i="15"/>
  <c r="CH162" i="15"/>
  <c r="CH168" i="15"/>
  <c r="CH173" i="15"/>
  <c r="CH167" i="15"/>
  <c r="CH170" i="15"/>
  <c r="CH169" i="15"/>
  <c r="CH166" i="15"/>
  <c r="CH161" i="15"/>
  <c r="CH157" i="15"/>
  <c r="CH164" i="15"/>
  <c r="AM154" i="15"/>
  <c r="AM164" i="15"/>
  <c r="AM160" i="15"/>
  <c r="AM159" i="15"/>
  <c r="AM173" i="15"/>
  <c r="AM165" i="15"/>
  <c r="AM176" i="15"/>
  <c r="AM171" i="15"/>
  <c r="AM172" i="15"/>
  <c r="AM183" i="15"/>
  <c r="AM182" i="15"/>
  <c r="AM179" i="15"/>
  <c r="AM181" i="15"/>
  <c r="AM161" i="15"/>
  <c r="AM177" i="15"/>
  <c r="AM175" i="15"/>
  <c r="AM180" i="15"/>
  <c r="AM178" i="15"/>
  <c r="AM162" i="15"/>
  <c r="AM168" i="15"/>
  <c r="AM166" i="15"/>
  <c r="AM169" i="15"/>
  <c r="AM174" i="15"/>
  <c r="AM170" i="15"/>
  <c r="AM163" i="15"/>
  <c r="AM158" i="15"/>
  <c r="AM156" i="15"/>
  <c r="AM167" i="15"/>
  <c r="AM157" i="15"/>
  <c r="AM155" i="15"/>
  <c r="K154" i="15"/>
  <c r="K158" i="15"/>
  <c r="K160" i="15"/>
  <c r="K156" i="15"/>
  <c r="K165" i="15"/>
  <c r="K164" i="15"/>
  <c r="K169" i="15"/>
  <c r="K166" i="15"/>
  <c r="K181" i="15"/>
  <c r="K170" i="15"/>
  <c r="K183" i="15"/>
  <c r="K182" i="15"/>
  <c r="K178" i="15"/>
  <c r="K179" i="15"/>
  <c r="K168" i="15"/>
  <c r="K173" i="15"/>
  <c r="K167" i="15"/>
  <c r="K175" i="15"/>
  <c r="K174" i="15"/>
  <c r="K163" i="15"/>
  <c r="K177" i="15"/>
  <c r="K162" i="15"/>
  <c r="K171" i="15"/>
  <c r="K176" i="15"/>
  <c r="K172" i="15"/>
  <c r="K180" i="15"/>
  <c r="K155" i="15"/>
  <c r="K157" i="15"/>
  <c r="K161" i="15"/>
  <c r="K159" i="15"/>
  <c r="EI154" i="15"/>
  <c r="EI158" i="15"/>
  <c r="EI159" i="15"/>
  <c r="EI156" i="15"/>
  <c r="EI160" i="15"/>
  <c r="EI165" i="15"/>
  <c r="EI171" i="15"/>
  <c r="EI172" i="15"/>
  <c r="EI164" i="15"/>
  <c r="EI175" i="15"/>
  <c r="EI180" i="15"/>
  <c r="EI182" i="15"/>
  <c r="EI183" i="15"/>
  <c r="EI181" i="15"/>
  <c r="EI178" i="15"/>
  <c r="EI179" i="15"/>
  <c r="EI163" i="15"/>
  <c r="EI177" i="15"/>
  <c r="EI174" i="15"/>
  <c r="EI173" i="15"/>
  <c r="EI166" i="15"/>
  <c r="EI169" i="15"/>
  <c r="EI162" i="15"/>
  <c r="EI168" i="15"/>
  <c r="EI176" i="15"/>
  <c r="EI167" i="15"/>
  <c r="EI170" i="15"/>
  <c r="EI161" i="15"/>
  <c r="EI155" i="15"/>
  <c r="EI157" i="15"/>
  <c r="CO155" i="15"/>
  <c r="CO159" i="15"/>
  <c r="CO158" i="15"/>
  <c r="CO156" i="15"/>
  <c r="CO161" i="15"/>
  <c r="CO164" i="15"/>
  <c r="CO165" i="15"/>
  <c r="CO154" i="15"/>
  <c r="CO157" i="15"/>
  <c r="CO160" i="15"/>
  <c r="CO172" i="15"/>
  <c r="CO174" i="15"/>
  <c r="CO171" i="15"/>
  <c r="CO176" i="15"/>
  <c r="CO179" i="15"/>
  <c r="CO180" i="15"/>
  <c r="CO175" i="15"/>
  <c r="CO183" i="15"/>
  <c r="CO181" i="15"/>
  <c r="CO178" i="15"/>
  <c r="CO182" i="15"/>
  <c r="CO170" i="15"/>
  <c r="CO169" i="15"/>
  <c r="CO168" i="15"/>
  <c r="CO177" i="15"/>
  <c r="CO167" i="15"/>
  <c r="CO166" i="15"/>
  <c r="CO173" i="15"/>
  <c r="CO162" i="15"/>
  <c r="CO163" i="15"/>
  <c r="AT154" i="15"/>
  <c r="AT160" i="15"/>
  <c r="AT156" i="15"/>
  <c r="AT158" i="15"/>
  <c r="AT174" i="15"/>
  <c r="AT169" i="15"/>
  <c r="AT165" i="15"/>
  <c r="AT171" i="15"/>
  <c r="AT179" i="15"/>
  <c r="AT180" i="15"/>
  <c r="AT176" i="15"/>
  <c r="AT183" i="15"/>
  <c r="AT182" i="15"/>
  <c r="AT178" i="15"/>
  <c r="AT168" i="15"/>
  <c r="AT181" i="15"/>
  <c r="AT167" i="15"/>
  <c r="AT166" i="15"/>
  <c r="AT172" i="15"/>
  <c r="AT170" i="15"/>
  <c r="AT177" i="15"/>
  <c r="AT163" i="15"/>
  <c r="AT173" i="15"/>
  <c r="AT162" i="15"/>
  <c r="AT175" i="15"/>
  <c r="AT157" i="15"/>
  <c r="AT164" i="15"/>
  <c r="AT161" i="15"/>
  <c r="AT159" i="15"/>
  <c r="AT155" i="15"/>
  <c r="O154" i="15"/>
  <c r="O160" i="15"/>
  <c r="O165" i="15"/>
  <c r="O174" i="15"/>
  <c r="O164" i="15"/>
  <c r="O159" i="15"/>
  <c r="O183" i="15"/>
  <c r="O182" i="15"/>
  <c r="O179" i="15"/>
  <c r="O168" i="15"/>
  <c r="O181" i="15"/>
  <c r="O175" i="15"/>
  <c r="O161" i="15"/>
  <c r="O177" i="15"/>
  <c r="O166" i="15"/>
  <c r="O167" i="15"/>
  <c r="O176" i="15"/>
  <c r="O162" i="15"/>
  <c r="O163" i="15"/>
  <c r="O171" i="15"/>
  <c r="O180" i="15"/>
  <c r="O178" i="15"/>
  <c r="O172" i="15"/>
  <c r="O169" i="15"/>
  <c r="O157" i="15"/>
  <c r="O156" i="15"/>
  <c r="O155" i="15"/>
  <c r="O170" i="15"/>
  <c r="O158" i="15"/>
  <c r="O173" i="15"/>
  <c r="EM160" i="15"/>
  <c r="EM154" i="15"/>
  <c r="EM157" i="15"/>
  <c r="EM156" i="15"/>
  <c r="EM164" i="15"/>
  <c r="EM159" i="15"/>
  <c r="EM174" i="15"/>
  <c r="EM165" i="15"/>
  <c r="EM176" i="15"/>
  <c r="EM183" i="15"/>
  <c r="EM171" i="15"/>
  <c r="EM179" i="15"/>
  <c r="EM182" i="15"/>
  <c r="EM178" i="15"/>
  <c r="EM181" i="15"/>
  <c r="EM168" i="15"/>
  <c r="EM175" i="15"/>
  <c r="EM161" i="15"/>
  <c r="EM173" i="15"/>
  <c r="EM162" i="15"/>
  <c r="EM170" i="15"/>
  <c r="EM167" i="15"/>
  <c r="EM163" i="15"/>
  <c r="EM177" i="15"/>
  <c r="EM166" i="15"/>
  <c r="EM180" i="15"/>
  <c r="EM172" i="15"/>
  <c r="EM169" i="15"/>
  <c r="EM155" i="15"/>
  <c r="EM158" i="15"/>
  <c r="CU154" i="15"/>
  <c r="CU158" i="15"/>
  <c r="CU159" i="15"/>
  <c r="CU156" i="15"/>
  <c r="CU160" i="15"/>
  <c r="CU166" i="15"/>
  <c r="CU173" i="15"/>
  <c r="CU165" i="15"/>
  <c r="CU180" i="15"/>
  <c r="CU178" i="15"/>
  <c r="CU179" i="15"/>
  <c r="CU181" i="15"/>
  <c r="CU168" i="15"/>
  <c r="CU182" i="15"/>
  <c r="CU183" i="15"/>
  <c r="CU175" i="15"/>
  <c r="CU167" i="15"/>
  <c r="CU176" i="15"/>
  <c r="CU171" i="15"/>
  <c r="CU164" i="15"/>
  <c r="CU169" i="15"/>
  <c r="CU177" i="15"/>
  <c r="CU174" i="15"/>
  <c r="CU170" i="15"/>
  <c r="CU172" i="15"/>
  <c r="CU161" i="15"/>
  <c r="CU157" i="15"/>
  <c r="CU162" i="15"/>
  <c r="CU163" i="15"/>
  <c r="CU155" i="15"/>
  <c r="AJ154" i="15"/>
  <c r="AJ159" i="15"/>
  <c r="AJ174" i="15"/>
  <c r="AJ180" i="15"/>
  <c r="AJ179" i="15"/>
  <c r="AJ165" i="15"/>
  <c r="AJ176" i="15"/>
  <c r="AJ177" i="15"/>
  <c r="AJ181" i="15"/>
  <c r="AJ178" i="15"/>
  <c r="AJ183" i="15"/>
  <c r="AJ182" i="15"/>
  <c r="AJ175" i="15"/>
  <c r="AJ170" i="15"/>
  <c r="AJ173" i="15"/>
  <c r="AJ166" i="15"/>
  <c r="AJ171" i="15"/>
  <c r="AJ163" i="15"/>
  <c r="AJ169" i="15"/>
  <c r="AJ162" i="15"/>
  <c r="AJ168" i="15"/>
  <c r="AJ167" i="15"/>
  <c r="AJ156" i="15"/>
  <c r="AJ155" i="15"/>
  <c r="AJ161" i="15"/>
  <c r="AJ164" i="15"/>
  <c r="AJ157" i="15"/>
  <c r="AJ158" i="15"/>
  <c r="AJ160" i="15"/>
  <c r="AJ172" i="15"/>
  <c r="CV154" i="15"/>
  <c r="CV159" i="15"/>
  <c r="CV174" i="15"/>
  <c r="CV179" i="15"/>
  <c r="CV165" i="15"/>
  <c r="CV180" i="15"/>
  <c r="CV160" i="15"/>
  <c r="CV176" i="15"/>
  <c r="CV183" i="15"/>
  <c r="CV168" i="15"/>
  <c r="CV178" i="15"/>
  <c r="CV181" i="15"/>
  <c r="CV182" i="15"/>
  <c r="CV177" i="15"/>
  <c r="CV172" i="15"/>
  <c r="CV161" i="15"/>
  <c r="CV163" i="15"/>
  <c r="CV173" i="15"/>
  <c r="CV175" i="15"/>
  <c r="CV169" i="15"/>
  <c r="CV162" i="15"/>
  <c r="CV166" i="15"/>
  <c r="CV171" i="15"/>
  <c r="CV164" i="15"/>
  <c r="CV156" i="15"/>
  <c r="CV167" i="15"/>
  <c r="CV155" i="15"/>
  <c r="CV157" i="15"/>
  <c r="CV158" i="15"/>
  <c r="CV170" i="15"/>
  <c r="P165" i="15"/>
  <c r="P164" i="15"/>
  <c r="P158" i="15"/>
  <c r="P160" i="15"/>
  <c r="P176" i="15"/>
  <c r="P177" i="15"/>
  <c r="P168" i="15"/>
  <c r="P183" i="15"/>
  <c r="P181" i="15"/>
  <c r="P182" i="15"/>
  <c r="P178" i="15"/>
  <c r="P179" i="15"/>
  <c r="P167" i="15"/>
  <c r="P169" i="15"/>
  <c r="P161" i="15"/>
  <c r="P180" i="15"/>
  <c r="P172" i="15"/>
  <c r="P170" i="15"/>
  <c r="P166" i="15"/>
  <c r="P174" i="15"/>
  <c r="P173" i="15"/>
  <c r="P175" i="15"/>
  <c r="P162" i="15"/>
  <c r="P159" i="15"/>
  <c r="P156" i="15"/>
  <c r="P157" i="15"/>
  <c r="P171" i="15"/>
  <c r="P154" i="15"/>
  <c r="P163" i="15"/>
  <c r="P155" i="15"/>
  <c r="CB154" i="15"/>
  <c r="CB161" i="15"/>
  <c r="CB158" i="15"/>
  <c r="CB156" i="15"/>
  <c r="CB160" i="15"/>
  <c r="CB164" i="15"/>
  <c r="CB159" i="15"/>
  <c r="CB174" i="15"/>
  <c r="CB165" i="15"/>
  <c r="CB176" i="15"/>
  <c r="CB180" i="15"/>
  <c r="CB181" i="15"/>
  <c r="CB178" i="15"/>
  <c r="CB179" i="15"/>
  <c r="CB183" i="15"/>
  <c r="CB182" i="15"/>
  <c r="CB168" i="15"/>
  <c r="CB173" i="15"/>
  <c r="CB167" i="15"/>
  <c r="CB170" i="15"/>
  <c r="CB175" i="15"/>
  <c r="CB172" i="15"/>
  <c r="CB166" i="15"/>
  <c r="CB162" i="15"/>
  <c r="CB177" i="15"/>
  <c r="CB163" i="15"/>
  <c r="CB169" i="15"/>
  <c r="CB157" i="15"/>
  <c r="CB171" i="15"/>
  <c r="CB155" i="15"/>
  <c r="EN154" i="15"/>
  <c r="EN164" i="15"/>
  <c r="EN165" i="15"/>
  <c r="EN156" i="15"/>
  <c r="EN158" i="15"/>
  <c r="EN160" i="15"/>
  <c r="EN174" i="15"/>
  <c r="EN159" i="15"/>
  <c r="EN176" i="15"/>
  <c r="EN180" i="15"/>
  <c r="EN178" i="15"/>
  <c r="EN179" i="15"/>
  <c r="EN183" i="15"/>
  <c r="EN181" i="15"/>
  <c r="EN182" i="15"/>
  <c r="EN169" i="15"/>
  <c r="EN167" i="15"/>
  <c r="EN170" i="15"/>
  <c r="EN163" i="15"/>
  <c r="EN175" i="15"/>
  <c r="EN171" i="15"/>
  <c r="EN161" i="15"/>
  <c r="EN162" i="15"/>
  <c r="EN168" i="15"/>
  <c r="EN172" i="15"/>
  <c r="EN166" i="15"/>
  <c r="EN173" i="15"/>
  <c r="EN177" i="15"/>
  <c r="EN157" i="15"/>
  <c r="EN155" i="15"/>
  <c r="BE156" i="15"/>
  <c r="BE159" i="15"/>
  <c r="BE154" i="15"/>
  <c r="BE158" i="15"/>
  <c r="BE164" i="15"/>
  <c r="BE172" i="15"/>
  <c r="BE165" i="15"/>
  <c r="BE160" i="15"/>
  <c r="BE179" i="15"/>
  <c r="BE180" i="15"/>
  <c r="BE176" i="15"/>
  <c r="BE178" i="15"/>
  <c r="BE183" i="15"/>
  <c r="BE181" i="15"/>
  <c r="BE173" i="15"/>
  <c r="BE175" i="15"/>
  <c r="BE162" i="15"/>
  <c r="BE170" i="15"/>
  <c r="BE169" i="15"/>
  <c r="BE177" i="15"/>
  <c r="BE166" i="15"/>
  <c r="BE163" i="15"/>
  <c r="BE168" i="15"/>
  <c r="BE171" i="15"/>
  <c r="BE167" i="15"/>
  <c r="BE161" i="15"/>
  <c r="BE157" i="15"/>
  <c r="BE182" i="15"/>
  <c r="BE174" i="15"/>
  <c r="BE155" i="15"/>
  <c r="DQ156" i="15"/>
  <c r="DQ154" i="15"/>
  <c r="DQ160" i="15"/>
  <c r="DQ158" i="15"/>
  <c r="DQ159" i="15"/>
  <c r="DQ165" i="15"/>
  <c r="DQ164" i="15"/>
  <c r="DQ161" i="15"/>
  <c r="DQ174" i="15"/>
  <c r="DQ176" i="15"/>
  <c r="DQ179" i="15"/>
  <c r="DQ181" i="15"/>
  <c r="DQ175" i="15"/>
  <c r="DQ180" i="15"/>
  <c r="DQ183" i="15"/>
  <c r="DQ178" i="15"/>
  <c r="DQ162" i="15"/>
  <c r="DQ169" i="15"/>
  <c r="DQ166" i="15"/>
  <c r="DQ171" i="15"/>
  <c r="DQ173" i="15"/>
  <c r="DQ167" i="15"/>
  <c r="DQ177" i="15"/>
  <c r="DQ170" i="15"/>
  <c r="DQ168" i="15"/>
  <c r="DQ157" i="15"/>
  <c r="DQ172" i="15"/>
  <c r="DQ163" i="15"/>
  <c r="DQ182" i="15"/>
  <c r="DQ155" i="15"/>
  <c r="AH164" i="15"/>
  <c r="AH154" i="15"/>
  <c r="AH159" i="15"/>
  <c r="AH155" i="15"/>
  <c r="AH174" i="15"/>
  <c r="AH176" i="15"/>
  <c r="AH171" i="15"/>
  <c r="AH181" i="15"/>
  <c r="AH180" i="15"/>
  <c r="AH179" i="15"/>
  <c r="AH183" i="15"/>
  <c r="AH168" i="15"/>
  <c r="AH178" i="15"/>
  <c r="AH182" i="15"/>
  <c r="AH165" i="15"/>
  <c r="AH169" i="15"/>
  <c r="AH162" i="15"/>
  <c r="AH173" i="15"/>
  <c r="AH172" i="15"/>
  <c r="AH161" i="15"/>
  <c r="AH157" i="15"/>
  <c r="AH177" i="15"/>
  <c r="AH170" i="15"/>
  <c r="AH166" i="15"/>
  <c r="AH175" i="15"/>
  <c r="AH158" i="15"/>
  <c r="AH167" i="15"/>
  <c r="AH156" i="15"/>
  <c r="AH160" i="15"/>
  <c r="AH163" i="15"/>
  <c r="CT159" i="15"/>
  <c r="CT164" i="15"/>
  <c r="CT154" i="15"/>
  <c r="CT155" i="15"/>
  <c r="CT171" i="15"/>
  <c r="CT174" i="15"/>
  <c r="CT176" i="15"/>
  <c r="CT172" i="15"/>
  <c r="CT180" i="15"/>
  <c r="CT177" i="15"/>
  <c r="CT183" i="15"/>
  <c r="CT178" i="15"/>
  <c r="CT181" i="15"/>
  <c r="CT179" i="15"/>
  <c r="CT182" i="15"/>
  <c r="CT163" i="15"/>
  <c r="CT168" i="15"/>
  <c r="CT169" i="15"/>
  <c r="CT165" i="15"/>
  <c r="CT166" i="15"/>
  <c r="CT162" i="15"/>
  <c r="CT173" i="15"/>
  <c r="CT170" i="15"/>
  <c r="CT175" i="15"/>
  <c r="CT167" i="15"/>
  <c r="CT161" i="15"/>
  <c r="CT157" i="15"/>
  <c r="CT158" i="15"/>
  <c r="CT156" i="15"/>
  <c r="CT160" i="15"/>
  <c r="AG154" i="8"/>
  <c r="AG155" i="8"/>
  <c r="AG163" i="8"/>
  <c r="AG164" i="8"/>
  <c r="AG157" i="8"/>
  <c r="AG159" i="8"/>
  <c r="AG166" i="8"/>
  <c r="AG177" i="8"/>
  <c r="AG179" i="8"/>
  <c r="AG182" i="8"/>
  <c r="AG173" i="8"/>
  <c r="AG174" i="8"/>
  <c r="AG176" i="8"/>
  <c r="AG180" i="8"/>
  <c r="AG169" i="8"/>
  <c r="AG165" i="8"/>
  <c r="AG171" i="8"/>
  <c r="AG172" i="8"/>
  <c r="AG168" i="8"/>
  <c r="AG158" i="8"/>
  <c r="AG181" i="8"/>
  <c r="AG178" i="8"/>
  <c r="AG183" i="8"/>
  <c r="AG160" i="8"/>
  <c r="AG161" i="8"/>
  <c r="AG170" i="8"/>
  <c r="AG175" i="8"/>
  <c r="AG167" i="8"/>
  <c r="AG156" i="8"/>
  <c r="AG162" i="8"/>
  <c r="DP155" i="8"/>
  <c r="DP160" i="8"/>
  <c r="DP161" i="8"/>
  <c r="DP154" i="8"/>
  <c r="DP159" i="8"/>
  <c r="DP164" i="8"/>
  <c r="DP163" i="8"/>
  <c r="DP181" i="8"/>
  <c r="DP166" i="8"/>
  <c r="DP177" i="8"/>
  <c r="DP180" i="8"/>
  <c r="DP178" i="8"/>
  <c r="DP182" i="8"/>
  <c r="DP174" i="8"/>
  <c r="DP179" i="8"/>
  <c r="DP168" i="8"/>
  <c r="DP172" i="8"/>
  <c r="DP173" i="8"/>
  <c r="DP183" i="8"/>
  <c r="DP170" i="8"/>
  <c r="DP176" i="8"/>
  <c r="DP165" i="8"/>
  <c r="DP171" i="8"/>
  <c r="DP169" i="8"/>
  <c r="DP162" i="8"/>
  <c r="DP167" i="8"/>
  <c r="DP157" i="8"/>
  <c r="DP175" i="8"/>
  <c r="DP156" i="8"/>
  <c r="DP158" i="8"/>
  <c r="DO154" i="12"/>
  <c r="DO155" i="12"/>
  <c r="DO156" i="12"/>
  <c r="DO157" i="12"/>
  <c r="DO158" i="12"/>
  <c r="DO160" i="12"/>
  <c r="DO161" i="12"/>
  <c r="DO159" i="12"/>
  <c r="DO162" i="12"/>
  <c r="DO163" i="12"/>
  <c r="DO164" i="12"/>
  <c r="DO165" i="12"/>
  <c r="DO167" i="12"/>
  <c r="DO168" i="12"/>
  <c r="DO169" i="12"/>
  <c r="DO170" i="12"/>
  <c r="DO166" i="12"/>
  <c r="DO172" i="12"/>
  <c r="DO175" i="12"/>
  <c r="DO176" i="12"/>
  <c r="DO174" i="12"/>
  <c r="DO177" i="12"/>
  <c r="DO178" i="12"/>
  <c r="DO179" i="12"/>
  <c r="DO180" i="12"/>
  <c r="DO171" i="12"/>
  <c r="DO181" i="12"/>
  <c r="DO173" i="12"/>
  <c r="DO183" i="12"/>
  <c r="DO182" i="12"/>
  <c r="DU154" i="12"/>
  <c r="DU157" i="12"/>
  <c r="DU158" i="12"/>
  <c r="DU159" i="12"/>
  <c r="DU156" i="12"/>
  <c r="DU155" i="12"/>
  <c r="DU160" i="12"/>
  <c r="DU161" i="12"/>
  <c r="DU162" i="12"/>
  <c r="DU165" i="12"/>
  <c r="DU168" i="12"/>
  <c r="DU169" i="12"/>
  <c r="DU163" i="12"/>
  <c r="DU166" i="12"/>
  <c r="DU172" i="12"/>
  <c r="DU164" i="12"/>
  <c r="DU170" i="12"/>
  <c r="DU167" i="12"/>
  <c r="DU171" i="12"/>
  <c r="DU173" i="12"/>
  <c r="DU174" i="12"/>
  <c r="DU175" i="12"/>
  <c r="DU177" i="12"/>
  <c r="DU178" i="12"/>
  <c r="DU179" i="12"/>
  <c r="DU180" i="12"/>
  <c r="DU181" i="12"/>
  <c r="DU183" i="12"/>
  <c r="DU182" i="12"/>
  <c r="DU176" i="12"/>
  <c r="DD157" i="8"/>
  <c r="DD163" i="8"/>
  <c r="DD154" i="8"/>
  <c r="DD159" i="8"/>
  <c r="DD160" i="8"/>
  <c r="DD179" i="8"/>
  <c r="DD168" i="8"/>
  <c r="DD183" i="8"/>
  <c r="DD170" i="8"/>
  <c r="DD176" i="8"/>
  <c r="DD177" i="8"/>
  <c r="DD173" i="8"/>
  <c r="DD164" i="8"/>
  <c r="DD161" i="8"/>
  <c r="DD180" i="8"/>
  <c r="DD171" i="8"/>
  <c r="DD172" i="8"/>
  <c r="DD181" i="8"/>
  <c r="DD174" i="8"/>
  <c r="DD169" i="8"/>
  <c r="DD175" i="8"/>
  <c r="DD182" i="8"/>
  <c r="DD165" i="8"/>
  <c r="DD158" i="8"/>
  <c r="DD167" i="8"/>
  <c r="DD156" i="8"/>
  <c r="DD162" i="8"/>
  <c r="DD155" i="8"/>
  <c r="DD166" i="8"/>
  <c r="DD178" i="8"/>
  <c r="EC160" i="8"/>
  <c r="EC162" i="8"/>
  <c r="EC159" i="8"/>
  <c r="EC154" i="8"/>
  <c r="EC183" i="8"/>
  <c r="EC176" i="8"/>
  <c r="EC182" i="8"/>
  <c r="EC168" i="8"/>
  <c r="EC165" i="8"/>
  <c r="EC171" i="8"/>
  <c r="EC169" i="8"/>
  <c r="EC179" i="8"/>
  <c r="EC177" i="8"/>
  <c r="EC161" i="8"/>
  <c r="EC170" i="8"/>
  <c r="EC172" i="8"/>
  <c r="EC167" i="8"/>
  <c r="EC180" i="8"/>
  <c r="EC173" i="8"/>
  <c r="EC166" i="8"/>
  <c r="EC174" i="8"/>
  <c r="EC178" i="8"/>
  <c r="EC158" i="8"/>
  <c r="EC181" i="8"/>
  <c r="EC155" i="8"/>
  <c r="EC164" i="8"/>
  <c r="EC156" i="8"/>
  <c r="EC163" i="8"/>
  <c r="EC175" i="8"/>
  <c r="EC157" i="8"/>
  <c r="L154" i="8"/>
  <c r="L159" i="8"/>
  <c r="L160" i="8"/>
  <c r="L163" i="8"/>
  <c r="L162" i="8"/>
  <c r="L179" i="8"/>
  <c r="L173" i="8"/>
  <c r="L168" i="8"/>
  <c r="L177" i="8"/>
  <c r="L183" i="8"/>
  <c r="L176" i="8"/>
  <c r="L181" i="8"/>
  <c r="L178" i="8"/>
  <c r="L165" i="8"/>
  <c r="L174" i="8"/>
  <c r="L175" i="8"/>
  <c r="L182" i="8"/>
  <c r="L166" i="8"/>
  <c r="L167" i="8"/>
  <c r="L171" i="8"/>
  <c r="L170" i="8"/>
  <c r="L180" i="8"/>
  <c r="L169" i="8"/>
  <c r="L161" i="8"/>
  <c r="L157" i="8"/>
  <c r="L156" i="8"/>
  <c r="L158" i="8"/>
  <c r="L155" i="8"/>
  <c r="L164" i="8"/>
  <c r="L172" i="8"/>
  <c r="BF162" i="8"/>
  <c r="BF154" i="8"/>
  <c r="BF159" i="8"/>
  <c r="BF156" i="8"/>
  <c r="BF166" i="8"/>
  <c r="BF161" i="8"/>
  <c r="BF164" i="8"/>
  <c r="BF158" i="8"/>
  <c r="BF183" i="8"/>
  <c r="BF173" i="8"/>
  <c r="BF181" i="8"/>
  <c r="BF176" i="8"/>
  <c r="BF170" i="8"/>
  <c r="BF168" i="8"/>
  <c r="BF179" i="8"/>
  <c r="BF177" i="8"/>
  <c r="BF172" i="8"/>
  <c r="BF175" i="8"/>
  <c r="BF169" i="8"/>
  <c r="BF171" i="8"/>
  <c r="BF178" i="8"/>
  <c r="BF180" i="8"/>
  <c r="BF174" i="8"/>
  <c r="BF182" i="8"/>
  <c r="BF167" i="8"/>
  <c r="BF165" i="8"/>
  <c r="BF163" i="8"/>
  <c r="BF160" i="8"/>
  <c r="BF157" i="8"/>
  <c r="BF155" i="8"/>
  <c r="EM154" i="8"/>
  <c r="EM160" i="8"/>
  <c r="EM161" i="8"/>
  <c r="EM157" i="8"/>
  <c r="EM159" i="8"/>
  <c r="EM183" i="8"/>
  <c r="EM170" i="8"/>
  <c r="EM173" i="8"/>
  <c r="EM174" i="8"/>
  <c r="EM175" i="8"/>
  <c r="EM176" i="8"/>
  <c r="EM181" i="8"/>
  <c r="EM182" i="8"/>
  <c r="EM172" i="8"/>
  <c r="EM180" i="8"/>
  <c r="EM168" i="8"/>
  <c r="EM177" i="8"/>
  <c r="EM171" i="8"/>
  <c r="EM179" i="8"/>
  <c r="EM169" i="8"/>
  <c r="EM164" i="8"/>
  <c r="EM163" i="8"/>
  <c r="EM178" i="8"/>
  <c r="EM166" i="8"/>
  <c r="EM165" i="8"/>
  <c r="EM158" i="8"/>
  <c r="EM162" i="8"/>
  <c r="EM155" i="8"/>
  <c r="EM167" i="8"/>
  <c r="EM156" i="8"/>
  <c r="K155" i="8"/>
  <c r="K160" i="8"/>
  <c r="K163" i="8"/>
  <c r="K161" i="8"/>
  <c r="K157" i="8"/>
  <c r="K164" i="8"/>
  <c r="K172" i="8"/>
  <c r="K174" i="8"/>
  <c r="K182" i="8"/>
  <c r="K180" i="8"/>
  <c r="K179" i="8"/>
  <c r="K154" i="8"/>
  <c r="K173" i="8"/>
  <c r="K176" i="8"/>
  <c r="K170" i="8"/>
  <c r="K183" i="8"/>
  <c r="K177" i="8"/>
  <c r="K178" i="8"/>
  <c r="K171" i="8"/>
  <c r="K168" i="8"/>
  <c r="K162" i="8"/>
  <c r="K181" i="8"/>
  <c r="K169" i="8"/>
  <c r="K166" i="8"/>
  <c r="K167" i="8"/>
  <c r="K175" i="8"/>
  <c r="K159" i="8"/>
  <c r="K165" i="8"/>
  <c r="K156" i="8"/>
  <c r="K158" i="8"/>
  <c r="DN167" i="8"/>
  <c r="DN157" i="8"/>
  <c r="DN160" i="8"/>
  <c r="DN154" i="8"/>
  <c r="DN159" i="8"/>
  <c r="DN175" i="8"/>
  <c r="DN177" i="8"/>
  <c r="DN182" i="8"/>
  <c r="DN174" i="8"/>
  <c r="DN168" i="8"/>
  <c r="DN183" i="8"/>
  <c r="DN181" i="8"/>
  <c r="DN176" i="8"/>
  <c r="DN165" i="8"/>
  <c r="DN179" i="8"/>
  <c r="DN171" i="8"/>
  <c r="DN172" i="8"/>
  <c r="DN161" i="8"/>
  <c r="DN180" i="8"/>
  <c r="DN173" i="8"/>
  <c r="DN178" i="8"/>
  <c r="DN166" i="8"/>
  <c r="DN164" i="8"/>
  <c r="DN162" i="8"/>
  <c r="DN163" i="8"/>
  <c r="DN169" i="8"/>
  <c r="DN156" i="8"/>
  <c r="DN158" i="8"/>
  <c r="DN170" i="8"/>
  <c r="DN155" i="8"/>
  <c r="CK154" i="8"/>
  <c r="CK160" i="8"/>
  <c r="CK162" i="8"/>
  <c r="CK157" i="8"/>
  <c r="CK155" i="8"/>
  <c r="CK159" i="8"/>
  <c r="CK164" i="8"/>
  <c r="CK173" i="8"/>
  <c r="CK174" i="8"/>
  <c r="CK176" i="8"/>
  <c r="CK180" i="8"/>
  <c r="CK182" i="8"/>
  <c r="CK179" i="8"/>
  <c r="CK177" i="8"/>
  <c r="CK171" i="8"/>
  <c r="CK166" i="8"/>
  <c r="CK172" i="8"/>
  <c r="CK168" i="8"/>
  <c r="CK165" i="8"/>
  <c r="CK161" i="8"/>
  <c r="CK178" i="8"/>
  <c r="CK181" i="8"/>
  <c r="CK175" i="8"/>
  <c r="CK169" i="8"/>
  <c r="CK170" i="8"/>
  <c r="CK183" i="8"/>
  <c r="CK158" i="8"/>
  <c r="CK167" i="8"/>
  <c r="CK163" i="8"/>
  <c r="CK156" i="8"/>
  <c r="O155" i="12"/>
  <c r="O156" i="12"/>
  <c r="O154" i="12"/>
  <c r="O158" i="12"/>
  <c r="O157" i="12"/>
  <c r="O159" i="12"/>
  <c r="O161" i="12"/>
  <c r="O162" i="12"/>
  <c r="O160" i="12"/>
  <c r="O163" i="12"/>
  <c r="O164" i="12"/>
  <c r="O165" i="12"/>
  <c r="O166" i="12"/>
  <c r="O169" i="12"/>
  <c r="O168" i="12"/>
  <c r="O170" i="12"/>
  <c r="O171" i="12"/>
  <c r="O172" i="12"/>
  <c r="O176" i="12"/>
  <c r="O174" i="12"/>
  <c r="O175" i="12"/>
  <c r="O173" i="12"/>
  <c r="O178" i="12"/>
  <c r="O179" i="12"/>
  <c r="O180" i="12"/>
  <c r="O181" i="12"/>
  <c r="O167" i="12"/>
  <c r="O177" i="12"/>
  <c r="O182" i="12"/>
  <c r="O183" i="12"/>
  <c r="CA154" i="12"/>
  <c r="CA155" i="12"/>
  <c r="CA156" i="12"/>
  <c r="CA158" i="12"/>
  <c r="CA159" i="12"/>
  <c r="CA160" i="12"/>
  <c r="CA161" i="12"/>
  <c r="CA162" i="12"/>
  <c r="CA157" i="12"/>
  <c r="CA163" i="12"/>
  <c r="CA164" i="12"/>
  <c r="CA165" i="12"/>
  <c r="CA166" i="12"/>
  <c r="CA168" i="12"/>
  <c r="CA169" i="12"/>
  <c r="CA170" i="12"/>
  <c r="CA172" i="12"/>
  <c r="CA171" i="12"/>
  <c r="CA167" i="12"/>
  <c r="CA176" i="12"/>
  <c r="CA174" i="12"/>
  <c r="CA175" i="12"/>
  <c r="CA173" i="12"/>
  <c r="CA178" i="12"/>
  <c r="CA179" i="12"/>
  <c r="CA180" i="12"/>
  <c r="CA181" i="12"/>
  <c r="CA182" i="12"/>
  <c r="CA183" i="12"/>
  <c r="CA177" i="12"/>
  <c r="EM154" i="12"/>
  <c r="EM155" i="12"/>
  <c r="EM156" i="12"/>
  <c r="EM157" i="12"/>
  <c r="EM158" i="12"/>
  <c r="EM159" i="12"/>
  <c r="EM160" i="12"/>
  <c r="EM161" i="12"/>
  <c r="EM162" i="12"/>
  <c r="EM163" i="12"/>
  <c r="EM164" i="12"/>
  <c r="EM165" i="12"/>
  <c r="EM166" i="12"/>
  <c r="EM168" i="12"/>
  <c r="EM169" i="12"/>
  <c r="EM170" i="12"/>
  <c r="EM172" i="12"/>
  <c r="EM167" i="12"/>
  <c r="EM171" i="12"/>
  <c r="EM174" i="12"/>
  <c r="EM175" i="12"/>
  <c r="EM173" i="12"/>
  <c r="EM176" i="12"/>
  <c r="EM177" i="12"/>
  <c r="EM178" i="12"/>
  <c r="EM179" i="12"/>
  <c r="EM180" i="12"/>
  <c r="EM181" i="12"/>
  <c r="EM183" i="12"/>
  <c r="EM182" i="12"/>
  <c r="BL155" i="12"/>
  <c r="BL156" i="12"/>
  <c r="BL154" i="12"/>
  <c r="BL157" i="12"/>
  <c r="BL158" i="12"/>
  <c r="BL159" i="12"/>
  <c r="BL161" i="12"/>
  <c r="BL163" i="12"/>
  <c r="BL164" i="12"/>
  <c r="BL160" i="12"/>
  <c r="BL167" i="12"/>
  <c r="BL162" i="12"/>
  <c r="BL168" i="12"/>
  <c r="BL169" i="12"/>
  <c r="BL166" i="12"/>
  <c r="BL173" i="12"/>
  <c r="BL174" i="12"/>
  <c r="BL175" i="12"/>
  <c r="BL165" i="12"/>
  <c r="BL172" i="12"/>
  <c r="BL170" i="12"/>
  <c r="BL182" i="12"/>
  <c r="BL176" i="12"/>
  <c r="BL171" i="12"/>
  <c r="BL177" i="12"/>
  <c r="BL179" i="12"/>
  <c r="BL180" i="12"/>
  <c r="BL178" i="12"/>
  <c r="BL181" i="12"/>
  <c r="BL183" i="12"/>
  <c r="DX154" i="12"/>
  <c r="DX155" i="12"/>
  <c r="DX156" i="12"/>
  <c r="DX157" i="12"/>
  <c r="DX159" i="12"/>
  <c r="DX158" i="12"/>
  <c r="DX161" i="12"/>
  <c r="DX162" i="12"/>
  <c r="DX163" i="12"/>
  <c r="DX160" i="12"/>
  <c r="DX164" i="12"/>
  <c r="DX167" i="12"/>
  <c r="DX165" i="12"/>
  <c r="DX168" i="12"/>
  <c r="DX169" i="12"/>
  <c r="DX166" i="12"/>
  <c r="DX173" i="12"/>
  <c r="DX174" i="12"/>
  <c r="DX175" i="12"/>
  <c r="DX170" i="12"/>
  <c r="DX172" i="12"/>
  <c r="DX171" i="12"/>
  <c r="DX176" i="12"/>
  <c r="DX177" i="12"/>
  <c r="DX179" i="12"/>
  <c r="DX183" i="12"/>
  <c r="DX182" i="12"/>
  <c r="DX180" i="12"/>
  <c r="DX178" i="12"/>
  <c r="DX181" i="12"/>
  <c r="AW154" i="12"/>
  <c r="AW157" i="12"/>
  <c r="AW156" i="12"/>
  <c r="AW158" i="12"/>
  <c r="AW159" i="12"/>
  <c r="AW155" i="12"/>
  <c r="AW161" i="12"/>
  <c r="AW162" i="12"/>
  <c r="AW160" i="12"/>
  <c r="AW163" i="12"/>
  <c r="AW164" i="12"/>
  <c r="AW173" i="12"/>
  <c r="AW174" i="12"/>
  <c r="AW175" i="12"/>
  <c r="AW176" i="12"/>
  <c r="AW177" i="12"/>
  <c r="AW167" i="12"/>
  <c r="AW171" i="12"/>
  <c r="AW169" i="12"/>
  <c r="AW170" i="12"/>
  <c r="AW166" i="12"/>
  <c r="AW178" i="12"/>
  <c r="AW179" i="12"/>
  <c r="AW180" i="12"/>
  <c r="AW181" i="12"/>
  <c r="AW172" i="12"/>
  <c r="AW168" i="12"/>
  <c r="AW165" i="12"/>
  <c r="AW183" i="12"/>
  <c r="AW182" i="12"/>
  <c r="DI156" i="12"/>
  <c r="DI157" i="12"/>
  <c r="DI158" i="12"/>
  <c r="DI159" i="12"/>
  <c r="DI154" i="12"/>
  <c r="DI155" i="12"/>
  <c r="DI160" i="12"/>
  <c r="DI161" i="12"/>
  <c r="DI162" i="12"/>
  <c r="DI163" i="12"/>
  <c r="DI164" i="12"/>
  <c r="DI170" i="12"/>
  <c r="DI171" i="12"/>
  <c r="DI173" i="12"/>
  <c r="DI174" i="12"/>
  <c r="DI175" i="12"/>
  <c r="DI176" i="12"/>
  <c r="DI177" i="12"/>
  <c r="DI165" i="12"/>
  <c r="DI166" i="12"/>
  <c r="DI169" i="12"/>
  <c r="DI178" i="12"/>
  <c r="DI179" i="12"/>
  <c r="DI180" i="12"/>
  <c r="DI181" i="12"/>
  <c r="DI168" i="12"/>
  <c r="DI167" i="12"/>
  <c r="DI182" i="12"/>
  <c r="DI172" i="12"/>
  <c r="DI183" i="12"/>
  <c r="AH155" i="12"/>
  <c r="AH156" i="12"/>
  <c r="AH154" i="12"/>
  <c r="AH158" i="12"/>
  <c r="AH161" i="12"/>
  <c r="AH162" i="12"/>
  <c r="AH157" i="12"/>
  <c r="AH160" i="12"/>
  <c r="AH159" i="12"/>
  <c r="AH163" i="12"/>
  <c r="AH164" i="12"/>
  <c r="AH165" i="12"/>
  <c r="AH166" i="12"/>
  <c r="AH168" i="12"/>
  <c r="AH172" i="12"/>
  <c r="AH170" i="12"/>
  <c r="AH173" i="12"/>
  <c r="AH174" i="12"/>
  <c r="AH169" i="12"/>
  <c r="AH167" i="12"/>
  <c r="AH178" i="12"/>
  <c r="AH179" i="12"/>
  <c r="AH180" i="12"/>
  <c r="AH175" i="12"/>
  <c r="AH176" i="12"/>
  <c r="AH177" i="12"/>
  <c r="AH171" i="12"/>
  <c r="AH183" i="12"/>
  <c r="AH182" i="12"/>
  <c r="AH181" i="12"/>
  <c r="CT154" i="12"/>
  <c r="CT155" i="12"/>
  <c r="CT156" i="12"/>
  <c r="CT157" i="12"/>
  <c r="CT158" i="12"/>
  <c r="CT160" i="12"/>
  <c r="CT161" i="12"/>
  <c r="CT159" i="12"/>
  <c r="CT162" i="12"/>
  <c r="CT163" i="12"/>
  <c r="CT164" i="12"/>
  <c r="CT165" i="12"/>
  <c r="CT166" i="12"/>
  <c r="CT168" i="12"/>
  <c r="CT172" i="12"/>
  <c r="CT173" i="12"/>
  <c r="CT174" i="12"/>
  <c r="CT167" i="12"/>
  <c r="CT169" i="12"/>
  <c r="CT171" i="12"/>
  <c r="CT170" i="12"/>
  <c r="CT178" i="12"/>
  <c r="CT179" i="12"/>
  <c r="CT180" i="12"/>
  <c r="CT175" i="12"/>
  <c r="CT177" i="12"/>
  <c r="CT176" i="12"/>
  <c r="CT183" i="12"/>
  <c r="CT181" i="12"/>
  <c r="CT182" i="12"/>
  <c r="EQ154" i="12"/>
  <c r="EQ155" i="12"/>
  <c r="EQ156" i="12"/>
  <c r="EQ158" i="12"/>
  <c r="EQ159" i="12"/>
  <c r="EQ160" i="12"/>
  <c r="EQ157" i="12"/>
  <c r="EQ161" i="12"/>
  <c r="EQ162" i="12"/>
  <c r="EQ163" i="12"/>
  <c r="EQ165" i="12"/>
  <c r="EQ167" i="12"/>
  <c r="EQ164" i="12"/>
  <c r="EQ166" i="12"/>
  <c r="EQ170" i="12"/>
  <c r="EQ168" i="12"/>
  <c r="EQ173" i="12"/>
  <c r="EQ174" i="12"/>
  <c r="EQ175" i="12"/>
  <c r="EQ172" i="12"/>
  <c r="EQ169" i="12"/>
  <c r="EQ176" i="12"/>
  <c r="EQ177" i="12"/>
  <c r="EQ178" i="12"/>
  <c r="EQ179" i="12"/>
  <c r="EQ182" i="12"/>
  <c r="EQ171" i="12"/>
  <c r="EQ181" i="12"/>
  <c r="EQ183" i="12"/>
  <c r="EQ180" i="12"/>
  <c r="AY154" i="12"/>
  <c r="AY155" i="12"/>
  <c r="AY159" i="12"/>
  <c r="AY157" i="12"/>
  <c r="AY156" i="12"/>
  <c r="AY160" i="12"/>
  <c r="AY158" i="12"/>
  <c r="AY162" i="12"/>
  <c r="AY166" i="12"/>
  <c r="AY163" i="12"/>
  <c r="AY165" i="12"/>
  <c r="AY172" i="12"/>
  <c r="AY164" i="12"/>
  <c r="AY167" i="12"/>
  <c r="AY173" i="12"/>
  <c r="AY174" i="12"/>
  <c r="AY175" i="12"/>
  <c r="AY176" i="12"/>
  <c r="AY171" i="12"/>
  <c r="AY161" i="12"/>
  <c r="AY169" i="12"/>
  <c r="AY170" i="12"/>
  <c r="AY177" i="12"/>
  <c r="AY178" i="12"/>
  <c r="AY179" i="12"/>
  <c r="AY182" i="12"/>
  <c r="AY183" i="12"/>
  <c r="AY168" i="12"/>
  <c r="AY180" i="12"/>
  <c r="AY181" i="12"/>
  <c r="DK154" i="12"/>
  <c r="DK155" i="12"/>
  <c r="DK156" i="12"/>
  <c r="DK159" i="12"/>
  <c r="DK160" i="12"/>
  <c r="DK158" i="12"/>
  <c r="DK157" i="12"/>
  <c r="DK161" i="12"/>
  <c r="DK164" i="12"/>
  <c r="DK165" i="12"/>
  <c r="DK166" i="12"/>
  <c r="DK162" i="12"/>
  <c r="DK163" i="12"/>
  <c r="DK167" i="12"/>
  <c r="DK172" i="12"/>
  <c r="DK170" i="12"/>
  <c r="DK171" i="12"/>
  <c r="DK173" i="12"/>
  <c r="DK174" i="12"/>
  <c r="DK175" i="12"/>
  <c r="DK176" i="12"/>
  <c r="DK169" i="12"/>
  <c r="DK177" i="12"/>
  <c r="DK178" i="12"/>
  <c r="DK179" i="12"/>
  <c r="DK182" i="12"/>
  <c r="DK168" i="12"/>
  <c r="DK183" i="12"/>
  <c r="DK180" i="12"/>
  <c r="DK181" i="12"/>
  <c r="AJ154" i="12"/>
  <c r="AJ155" i="12"/>
  <c r="AJ156" i="12"/>
  <c r="AJ157" i="12"/>
  <c r="AJ158" i="12"/>
  <c r="AJ159" i="12"/>
  <c r="AJ160" i="12"/>
  <c r="AJ163" i="12"/>
  <c r="AJ164" i="12"/>
  <c r="AJ165" i="12"/>
  <c r="AJ166" i="12"/>
  <c r="AJ167" i="12"/>
  <c r="AJ170" i="12"/>
  <c r="AJ161" i="12"/>
  <c r="AJ162" i="12"/>
  <c r="AJ171" i="12"/>
  <c r="AJ168" i="12"/>
  <c r="AJ172" i="12"/>
  <c r="AJ173" i="12"/>
  <c r="AJ174" i="12"/>
  <c r="AJ175" i="12"/>
  <c r="AJ176" i="12"/>
  <c r="AJ177" i="12"/>
  <c r="AJ178" i="12"/>
  <c r="AJ179" i="12"/>
  <c r="AJ180" i="12"/>
  <c r="AJ181" i="12"/>
  <c r="AJ169" i="12"/>
  <c r="AJ182" i="12"/>
  <c r="AJ183" i="12"/>
  <c r="CV154" i="12"/>
  <c r="CV155" i="12"/>
  <c r="CV156" i="12"/>
  <c r="CV157" i="12"/>
  <c r="CV159" i="12"/>
  <c r="CV162" i="12"/>
  <c r="CV163" i="12"/>
  <c r="CV164" i="12"/>
  <c r="CV165" i="12"/>
  <c r="CV166" i="12"/>
  <c r="CV167" i="12"/>
  <c r="CV158" i="12"/>
  <c r="CV160" i="12"/>
  <c r="CV168" i="12"/>
  <c r="CV172" i="12"/>
  <c r="CV173" i="12"/>
  <c r="CV174" i="12"/>
  <c r="CV175" i="12"/>
  <c r="CV176" i="12"/>
  <c r="CV177" i="12"/>
  <c r="CV161" i="12"/>
  <c r="CV171" i="12"/>
  <c r="CV178" i="12"/>
  <c r="CV179" i="12"/>
  <c r="CV180" i="12"/>
  <c r="CV181" i="12"/>
  <c r="CV169" i="12"/>
  <c r="CV182" i="12"/>
  <c r="CV183" i="12"/>
  <c r="CV170" i="12"/>
  <c r="U154" i="12"/>
  <c r="U158" i="12"/>
  <c r="U159" i="12"/>
  <c r="U160" i="12"/>
  <c r="U157" i="12"/>
  <c r="U155" i="12"/>
  <c r="U161" i="12"/>
  <c r="U162" i="12"/>
  <c r="U168" i="12"/>
  <c r="U169" i="12"/>
  <c r="U170" i="12"/>
  <c r="U163" i="12"/>
  <c r="U156" i="12"/>
  <c r="U164" i="12"/>
  <c r="U167" i="12"/>
  <c r="U165" i="12"/>
  <c r="U166" i="12"/>
  <c r="U173" i="12"/>
  <c r="U174" i="12"/>
  <c r="U175" i="12"/>
  <c r="U176" i="12"/>
  <c r="U171" i="12"/>
  <c r="U172" i="12"/>
  <c r="U177" i="12"/>
  <c r="U178" i="12"/>
  <c r="U179" i="12"/>
  <c r="U180" i="12"/>
  <c r="U181" i="12"/>
  <c r="U182" i="12"/>
  <c r="U183" i="12"/>
  <c r="CG158" i="12"/>
  <c r="CG159" i="12"/>
  <c r="CG155" i="12"/>
  <c r="CG157" i="12"/>
  <c r="CG154" i="12"/>
  <c r="CG160" i="12"/>
  <c r="CG161" i="12"/>
  <c r="CG162" i="12"/>
  <c r="CG168" i="12"/>
  <c r="CG169" i="12"/>
  <c r="CG163" i="12"/>
  <c r="CG164" i="12"/>
  <c r="CG167" i="12"/>
  <c r="CG165" i="12"/>
  <c r="CG156" i="12"/>
  <c r="CG171" i="12"/>
  <c r="CG166" i="12"/>
  <c r="CG170" i="12"/>
  <c r="CG173" i="12"/>
  <c r="CG174" i="12"/>
  <c r="CG175" i="12"/>
  <c r="CG172" i="12"/>
  <c r="CG177" i="12"/>
  <c r="CG178" i="12"/>
  <c r="CG179" i="12"/>
  <c r="CG180" i="12"/>
  <c r="CG181" i="12"/>
  <c r="CG176" i="12"/>
  <c r="CG182" i="12"/>
  <c r="CG183" i="12"/>
  <c r="F154" i="12"/>
  <c r="F155" i="12"/>
  <c r="F156" i="12"/>
  <c r="F161" i="12"/>
  <c r="F158" i="12"/>
  <c r="F157" i="12"/>
  <c r="F159" i="12"/>
  <c r="F162" i="12"/>
  <c r="F166" i="12"/>
  <c r="F169" i="12"/>
  <c r="F160" i="12"/>
  <c r="F170" i="12"/>
  <c r="F171" i="12"/>
  <c r="F172" i="12"/>
  <c r="F165" i="12"/>
  <c r="F168" i="12"/>
  <c r="F163" i="12"/>
  <c r="F167" i="12"/>
  <c r="F175" i="12"/>
  <c r="F177" i="12"/>
  <c r="F174" i="12"/>
  <c r="F173" i="12"/>
  <c r="F176" i="12"/>
  <c r="F178" i="12"/>
  <c r="F179" i="12"/>
  <c r="F180" i="12"/>
  <c r="F181" i="12"/>
  <c r="F164" i="12"/>
  <c r="F182" i="12"/>
  <c r="F183" i="12"/>
  <c r="BR154" i="12"/>
  <c r="BR155" i="12"/>
  <c r="BR156" i="12"/>
  <c r="BR160" i="12"/>
  <c r="BR161" i="12"/>
  <c r="BR159" i="12"/>
  <c r="BR158" i="12"/>
  <c r="BR157" i="12"/>
  <c r="BR162" i="12"/>
  <c r="BR166" i="12"/>
  <c r="BR168" i="12"/>
  <c r="BR169" i="12"/>
  <c r="BR170" i="12"/>
  <c r="BR171" i="12"/>
  <c r="BR172" i="12"/>
  <c r="BR165" i="12"/>
  <c r="BR163" i="12"/>
  <c r="BR167" i="12"/>
  <c r="BR164" i="12"/>
  <c r="BR175" i="12"/>
  <c r="BR177" i="12"/>
  <c r="BR174" i="12"/>
  <c r="BR173" i="12"/>
  <c r="BR176" i="12"/>
  <c r="BR178" i="12"/>
  <c r="BR179" i="12"/>
  <c r="BR180" i="12"/>
  <c r="BR181" i="12"/>
  <c r="BR182" i="12"/>
  <c r="BR183" i="12"/>
  <c r="ED154" i="12"/>
  <c r="ED155" i="12"/>
  <c r="ED156" i="12"/>
  <c r="ED160" i="12"/>
  <c r="ED157" i="12"/>
  <c r="ED159" i="12"/>
  <c r="ED158" i="12"/>
  <c r="ED166" i="12"/>
  <c r="ED168" i="12"/>
  <c r="ED169" i="12"/>
  <c r="ED170" i="12"/>
  <c r="ED171" i="12"/>
  <c r="ED172" i="12"/>
  <c r="ED161" i="12"/>
  <c r="ED162" i="12"/>
  <c r="ED164" i="12"/>
  <c r="ED163" i="12"/>
  <c r="ED167" i="12"/>
  <c r="ED175" i="12"/>
  <c r="ED174" i="12"/>
  <c r="ED165" i="12"/>
  <c r="ED173" i="12"/>
  <c r="ED177" i="12"/>
  <c r="ED178" i="12"/>
  <c r="ED179" i="12"/>
  <c r="ED176" i="12"/>
  <c r="ED180" i="12"/>
  <c r="ED182" i="12"/>
  <c r="ED183" i="12"/>
  <c r="ED181" i="12"/>
  <c r="E155" i="15"/>
  <c r="E154" i="15"/>
  <c r="E159" i="15"/>
  <c r="E160" i="15"/>
  <c r="E165" i="15"/>
  <c r="E156" i="15"/>
  <c r="E158" i="15"/>
  <c r="E174" i="15"/>
  <c r="E176" i="15"/>
  <c r="E181" i="15"/>
  <c r="E179" i="15"/>
  <c r="E182" i="15"/>
  <c r="E180" i="15"/>
  <c r="E178" i="15"/>
  <c r="E183" i="15"/>
  <c r="E175" i="15"/>
  <c r="E166" i="15"/>
  <c r="E164" i="15"/>
  <c r="E168" i="15"/>
  <c r="E163" i="15"/>
  <c r="E177" i="15"/>
  <c r="E173" i="15"/>
  <c r="E170" i="15"/>
  <c r="E171" i="15"/>
  <c r="E169" i="15"/>
  <c r="E162" i="15"/>
  <c r="E172" i="15"/>
  <c r="E167" i="15"/>
  <c r="E161" i="15"/>
  <c r="E157" i="15"/>
  <c r="CX154" i="15"/>
  <c r="CX165" i="15"/>
  <c r="CX156" i="15"/>
  <c r="CX160" i="15"/>
  <c r="CX163" i="15"/>
  <c r="CX158" i="15"/>
  <c r="CX159" i="15"/>
  <c r="CX162" i="15"/>
  <c r="CX175" i="15"/>
  <c r="CX174" i="15"/>
  <c r="CX176" i="15"/>
  <c r="CX179" i="15"/>
  <c r="CX177" i="15"/>
  <c r="CX181" i="15"/>
  <c r="CX180" i="15"/>
  <c r="CX168" i="15"/>
  <c r="CX178" i="15"/>
  <c r="CX183" i="15"/>
  <c r="CX182" i="15"/>
  <c r="CX173" i="15"/>
  <c r="CX161" i="15"/>
  <c r="CX164" i="15"/>
  <c r="CX172" i="15"/>
  <c r="CX169" i="15"/>
  <c r="CX167" i="15"/>
  <c r="CX171" i="15"/>
  <c r="CX166" i="15"/>
  <c r="CX170" i="15"/>
  <c r="CX157" i="15"/>
  <c r="CX155" i="15"/>
  <c r="BC159" i="15"/>
  <c r="BC154" i="15"/>
  <c r="BC160" i="15"/>
  <c r="BC172" i="15"/>
  <c r="BC174" i="15"/>
  <c r="BC176" i="15"/>
  <c r="BC165" i="15"/>
  <c r="BC181" i="15"/>
  <c r="BC183" i="15"/>
  <c r="BC182" i="15"/>
  <c r="BC179" i="15"/>
  <c r="BC168" i="15"/>
  <c r="BC170" i="15"/>
  <c r="BC167" i="15"/>
  <c r="BC166" i="15"/>
  <c r="BC161" i="15"/>
  <c r="BC164" i="15"/>
  <c r="BC175" i="15"/>
  <c r="BC173" i="15"/>
  <c r="BC177" i="15"/>
  <c r="BC169" i="15"/>
  <c r="BC162" i="15"/>
  <c r="BC155" i="15"/>
  <c r="BC158" i="15"/>
  <c r="BC171" i="15"/>
  <c r="BC180" i="15"/>
  <c r="BC178" i="15"/>
  <c r="BC157" i="15"/>
  <c r="BC156" i="15"/>
  <c r="BC163" i="15"/>
  <c r="AA154" i="15"/>
  <c r="AA156" i="15"/>
  <c r="AA158" i="15"/>
  <c r="AA160" i="15"/>
  <c r="AA165" i="15"/>
  <c r="AA177" i="15"/>
  <c r="AA178" i="15"/>
  <c r="AA179" i="15"/>
  <c r="AA183" i="15"/>
  <c r="AA168" i="15"/>
  <c r="AA181" i="15"/>
  <c r="AA182" i="15"/>
  <c r="AA172" i="15"/>
  <c r="AA171" i="15"/>
  <c r="AA161" i="15"/>
  <c r="AA180" i="15"/>
  <c r="AA167" i="15"/>
  <c r="AA174" i="15"/>
  <c r="AA169" i="15"/>
  <c r="AA163" i="15"/>
  <c r="AA162" i="15"/>
  <c r="AA173" i="15"/>
  <c r="AA176" i="15"/>
  <c r="AA159" i="15"/>
  <c r="AA170" i="15"/>
  <c r="AA164" i="15"/>
  <c r="AA175" i="15"/>
  <c r="AA166" i="15"/>
  <c r="AA155" i="15"/>
  <c r="AA157" i="15"/>
  <c r="AK161" i="15"/>
  <c r="AK158" i="15"/>
  <c r="AK155" i="15"/>
  <c r="AK156" i="15"/>
  <c r="AK160" i="15"/>
  <c r="AK154" i="15"/>
  <c r="AK165" i="15"/>
  <c r="AK164" i="15"/>
  <c r="AK175" i="15"/>
  <c r="AK176" i="15"/>
  <c r="AK174" i="15"/>
  <c r="AK179" i="15"/>
  <c r="AK168" i="15"/>
  <c r="AK181" i="15"/>
  <c r="AK182" i="15"/>
  <c r="AK183" i="15"/>
  <c r="AK178" i="15"/>
  <c r="AK173" i="15"/>
  <c r="AK180" i="15"/>
  <c r="AK167" i="15"/>
  <c r="AK177" i="15"/>
  <c r="AK166" i="15"/>
  <c r="AK169" i="15"/>
  <c r="AK172" i="15"/>
  <c r="AK171" i="15"/>
  <c r="AK159" i="15"/>
  <c r="AK157" i="15"/>
  <c r="AK170" i="15"/>
  <c r="AK162" i="15"/>
  <c r="AK163" i="15"/>
  <c r="DE156" i="15"/>
  <c r="DE155" i="15"/>
  <c r="DE159" i="15"/>
  <c r="DE160" i="15"/>
  <c r="DE154" i="15"/>
  <c r="DE157" i="15"/>
  <c r="DE158" i="15"/>
  <c r="DE176" i="15"/>
  <c r="DE177" i="15"/>
  <c r="DE164" i="15"/>
  <c r="DE165" i="15"/>
  <c r="DE180" i="15"/>
  <c r="DE174" i="15"/>
  <c r="DE179" i="15"/>
  <c r="DE178" i="15"/>
  <c r="DE183" i="15"/>
  <c r="DE182" i="15"/>
  <c r="DE181" i="15"/>
  <c r="DE168" i="15"/>
  <c r="DE170" i="15"/>
  <c r="DE171" i="15"/>
  <c r="DE162" i="15"/>
  <c r="DE167" i="15"/>
  <c r="DE175" i="15"/>
  <c r="DE169" i="15"/>
  <c r="DE166" i="15"/>
  <c r="DE172" i="15"/>
  <c r="DE173" i="15"/>
  <c r="DE161" i="15"/>
  <c r="DE163" i="15"/>
  <c r="BJ154" i="15"/>
  <c r="BJ158" i="15"/>
  <c r="BJ160" i="15"/>
  <c r="BJ156" i="15"/>
  <c r="BJ173" i="15"/>
  <c r="BJ165" i="15"/>
  <c r="BJ174" i="15"/>
  <c r="BJ172" i="15"/>
  <c r="BJ176" i="15"/>
  <c r="BJ177" i="15"/>
  <c r="BJ178" i="15"/>
  <c r="BJ180" i="15"/>
  <c r="BJ179" i="15"/>
  <c r="BJ181" i="15"/>
  <c r="BJ168" i="15"/>
  <c r="BJ183" i="15"/>
  <c r="BJ182" i="15"/>
  <c r="BJ162" i="15"/>
  <c r="BJ161" i="15"/>
  <c r="BJ166" i="15"/>
  <c r="BJ171" i="15"/>
  <c r="BJ175" i="15"/>
  <c r="BJ167" i="15"/>
  <c r="BJ169" i="15"/>
  <c r="BJ159" i="15"/>
  <c r="BJ155" i="15"/>
  <c r="BJ157" i="15"/>
  <c r="BJ164" i="15"/>
  <c r="BJ163" i="15"/>
  <c r="BJ170" i="15"/>
  <c r="AE160" i="15"/>
  <c r="AE154" i="15"/>
  <c r="AE159" i="15"/>
  <c r="AE166" i="15"/>
  <c r="AE165" i="15"/>
  <c r="AE172" i="15"/>
  <c r="AE163" i="15"/>
  <c r="AE169" i="15"/>
  <c r="AE174" i="15"/>
  <c r="AE164" i="15"/>
  <c r="AE167" i="15"/>
  <c r="AE182" i="15"/>
  <c r="AE176" i="15"/>
  <c r="AE183" i="15"/>
  <c r="AE179" i="15"/>
  <c r="AE181" i="15"/>
  <c r="AE177" i="15"/>
  <c r="AE175" i="15"/>
  <c r="AE168" i="15"/>
  <c r="AE161" i="15"/>
  <c r="AE180" i="15"/>
  <c r="AE178" i="15"/>
  <c r="AE162" i="15"/>
  <c r="AE173" i="15"/>
  <c r="AE171" i="15"/>
  <c r="AE156" i="15"/>
  <c r="AE157" i="15"/>
  <c r="AE170" i="15"/>
  <c r="AE155" i="15"/>
  <c r="AE158" i="15"/>
  <c r="U160" i="15"/>
  <c r="U156" i="15"/>
  <c r="U154" i="15"/>
  <c r="U159" i="15"/>
  <c r="U157" i="15"/>
  <c r="U158" i="15"/>
  <c r="U164" i="15"/>
  <c r="U165" i="15"/>
  <c r="U172" i="15"/>
  <c r="U176" i="15"/>
  <c r="U180" i="15"/>
  <c r="U171" i="15"/>
  <c r="U183" i="15"/>
  <c r="U182" i="15"/>
  <c r="U179" i="15"/>
  <c r="U181" i="15"/>
  <c r="U178" i="15"/>
  <c r="U175" i="15"/>
  <c r="U168" i="15"/>
  <c r="U166" i="15"/>
  <c r="U161" i="15"/>
  <c r="U173" i="15"/>
  <c r="U174" i="15"/>
  <c r="U169" i="15"/>
  <c r="U177" i="15"/>
  <c r="U170" i="15"/>
  <c r="U162" i="15"/>
  <c r="U163" i="15"/>
  <c r="U155" i="15"/>
  <c r="U167" i="15"/>
  <c r="DK154" i="15"/>
  <c r="DK159" i="15"/>
  <c r="DK158" i="15"/>
  <c r="DK160" i="15"/>
  <c r="DK165" i="15"/>
  <c r="DK156" i="15"/>
  <c r="DK171" i="15"/>
  <c r="DK172" i="15"/>
  <c r="DK164" i="15"/>
  <c r="DK181" i="15"/>
  <c r="DK180" i="15"/>
  <c r="DK166" i="15"/>
  <c r="DK168" i="15"/>
  <c r="DK182" i="15"/>
  <c r="DK178" i="15"/>
  <c r="DK179" i="15"/>
  <c r="DK183" i="15"/>
  <c r="DK176" i="15"/>
  <c r="DK161" i="15"/>
  <c r="DK169" i="15"/>
  <c r="DK173" i="15"/>
  <c r="DK167" i="15"/>
  <c r="DK177" i="15"/>
  <c r="DK175" i="15"/>
  <c r="DK174" i="15"/>
  <c r="DK170" i="15"/>
  <c r="DK163" i="15"/>
  <c r="DK162" i="15"/>
  <c r="DK155" i="15"/>
  <c r="DK157" i="15"/>
  <c r="AR159" i="15"/>
  <c r="AR154" i="15"/>
  <c r="AR163" i="15"/>
  <c r="AR176" i="15"/>
  <c r="AR165" i="15"/>
  <c r="AR172" i="15"/>
  <c r="AR177" i="15"/>
  <c r="AR174" i="15"/>
  <c r="AR180" i="15"/>
  <c r="AR181" i="15"/>
  <c r="AR179" i="15"/>
  <c r="AR182" i="15"/>
  <c r="AR178" i="15"/>
  <c r="AR183" i="15"/>
  <c r="AR173" i="15"/>
  <c r="AR167" i="15"/>
  <c r="AR170" i="15"/>
  <c r="AR166" i="15"/>
  <c r="AR162" i="15"/>
  <c r="AR171" i="15"/>
  <c r="AR169" i="15"/>
  <c r="AR168" i="15"/>
  <c r="AR175" i="15"/>
  <c r="AR161" i="15"/>
  <c r="AR155" i="15"/>
  <c r="AR157" i="15"/>
  <c r="AR164" i="15"/>
  <c r="AR160" i="15"/>
  <c r="AR158" i="15"/>
  <c r="AR156" i="15"/>
  <c r="DD154" i="15"/>
  <c r="DD159" i="15"/>
  <c r="DD160" i="15"/>
  <c r="DD165" i="15"/>
  <c r="DD166" i="15"/>
  <c r="DD174" i="15"/>
  <c r="DD181" i="15"/>
  <c r="DD176" i="15"/>
  <c r="DD179" i="15"/>
  <c r="DD180" i="15"/>
  <c r="DD177" i="15"/>
  <c r="DD183" i="15"/>
  <c r="DD182" i="15"/>
  <c r="DD168" i="15"/>
  <c r="DD167" i="15"/>
  <c r="DD173" i="15"/>
  <c r="DD161" i="15"/>
  <c r="DD178" i="15"/>
  <c r="DD163" i="15"/>
  <c r="DD172" i="15"/>
  <c r="DD169" i="15"/>
  <c r="DD170" i="15"/>
  <c r="DD171" i="15"/>
  <c r="DD164" i="15"/>
  <c r="DD155" i="15"/>
  <c r="DD162" i="15"/>
  <c r="DD157" i="15"/>
  <c r="DD158" i="15"/>
  <c r="DD156" i="15"/>
  <c r="DD175" i="15"/>
  <c r="X158" i="15"/>
  <c r="X154" i="15"/>
  <c r="X160" i="15"/>
  <c r="X164" i="15"/>
  <c r="X165" i="15"/>
  <c r="X174" i="15"/>
  <c r="X175" i="15"/>
  <c r="X180" i="15"/>
  <c r="X179" i="15"/>
  <c r="X178" i="15"/>
  <c r="X181" i="15"/>
  <c r="X183" i="15"/>
  <c r="X182" i="15"/>
  <c r="X173" i="15"/>
  <c r="X170" i="15"/>
  <c r="X176" i="15"/>
  <c r="X169" i="15"/>
  <c r="X167" i="15"/>
  <c r="X171" i="15"/>
  <c r="X168" i="15"/>
  <c r="X172" i="15"/>
  <c r="X166" i="15"/>
  <c r="X162" i="15"/>
  <c r="X177" i="15"/>
  <c r="X163" i="15"/>
  <c r="X155" i="15"/>
  <c r="X159" i="15"/>
  <c r="X156" i="15"/>
  <c r="X157" i="15"/>
  <c r="X161" i="15"/>
  <c r="CJ160" i="15"/>
  <c r="CJ158" i="15"/>
  <c r="CJ154" i="15"/>
  <c r="CJ156" i="15"/>
  <c r="CJ165" i="15"/>
  <c r="CJ159" i="15"/>
  <c r="CJ164" i="15"/>
  <c r="CJ174" i="15"/>
  <c r="CJ175" i="15"/>
  <c r="CJ176" i="15"/>
  <c r="CJ177" i="15"/>
  <c r="CJ180" i="15"/>
  <c r="CJ183" i="15"/>
  <c r="CJ182" i="15"/>
  <c r="CJ168" i="15"/>
  <c r="CJ178" i="15"/>
  <c r="CJ179" i="15"/>
  <c r="CJ181" i="15"/>
  <c r="CJ167" i="15"/>
  <c r="CJ161" i="15"/>
  <c r="CJ162" i="15"/>
  <c r="CJ172" i="15"/>
  <c r="CJ166" i="15"/>
  <c r="CJ163" i="15"/>
  <c r="CJ171" i="15"/>
  <c r="CJ155" i="15"/>
  <c r="CJ173" i="15"/>
  <c r="CJ169" i="15"/>
  <c r="CJ157" i="15"/>
  <c r="CJ170" i="15"/>
  <c r="EV160" i="15"/>
  <c r="EV158" i="15"/>
  <c r="EV154" i="15"/>
  <c r="EV165" i="15"/>
  <c r="EV156" i="15"/>
  <c r="EV159" i="15"/>
  <c r="EV164" i="15"/>
  <c r="EV170" i="15"/>
  <c r="EV174" i="15"/>
  <c r="EV177" i="15"/>
  <c r="EV180" i="15"/>
  <c r="EV176" i="15"/>
  <c r="EV171" i="15"/>
  <c r="EV178" i="15"/>
  <c r="EV182" i="15"/>
  <c r="EV181" i="15"/>
  <c r="EV183" i="15"/>
  <c r="EV179" i="15"/>
  <c r="EV169" i="15"/>
  <c r="EV163" i="15"/>
  <c r="EV175" i="15"/>
  <c r="EV161" i="15"/>
  <c r="EV162" i="15"/>
  <c r="EV168" i="15"/>
  <c r="EV167" i="15"/>
  <c r="EV172" i="15"/>
  <c r="EV166" i="15"/>
  <c r="EV173" i="15"/>
  <c r="EV155" i="15"/>
  <c r="EV157" i="15"/>
  <c r="BM154" i="15"/>
  <c r="BM158" i="15"/>
  <c r="BM156" i="15"/>
  <c r="BM163" i="15"/>
  <c r="BM159" i="15"/>
  <c r="BM164" i="15"/>
  <c r="BM165" i="15"/>
  <c r="BM160" i="15"/>
  <c r="BM170" i="15"/>
  <c r="BM174" i="15"/>
  <c r="BM172" i="15"/>
  <c r="BM176" i="15"/>
  <c r="BM180" i="15"/>
  <c r="BM177" i="15"/>
  <c r="BM179" i="15"/>
  <c r="BM183" i="15"/>
  <c r="BM181" i="15"/>
  <c r="BM182" i="15"/>
  <c r="BM178" i="15"/>
  <c r="BM168" i="15"/>
  <c r="BM173" i="15"/>
  <c r="BM162" i="15"/>
  <c r="BM169" i="15"/>
  <c r="BM166" i="15"/>
  <c r="BM161" i="15"/>
  <c r="BM175" i="15"/>
  <c r="BM167" i="15"/>
  <c r="BM171" i="15"/>
  <c r="BM155" i="15"/>
  <c r="BM157" i="15"/>
  <c r="DY154" i="15"/>
  <c r="DY158" i="15"/>
  <c r="DY159" i="15"/>
  <c r="DY156" i="15"/>
  <c r="DY160" i="15"/>
  <c r="DY172" i="15"/>
  <c r="DY164" i="15"/>
  <c r="DY165" i="15"/>
  <c r="DY174" i="15"/>
  <c r="DY176" i="15"/>
  <c r="DY180" i="15"/>
  <c r="DY171" i="15"/>
  <c r="DY179" i="15"/>
  <c r="DY177" i="15"/>
  <c r="DY181" i="15"/>
  <c r="DY183" i="15"/>
  <c r="DY178" i="15"/>
  <c r="DY182" i="15"/>
  <c r="DY175" i="15"/>
  <c r="DY163" i="15"/>
  <c r="DY169" i="15"/>
  <c r="DY162" i="15"/>
  <c r="DY166" i="15"/>
  <c r="DY168" i="15"/>
  <c r="DY167" i="15"/>
  <c r="DY173" i="15"/>
  <c r="DY170" i="15"/>
  <c r="DY155" i="15"/>
  <c r="DY157" i="15"/>
  <c r="DY161" i="15"/>
  <c r="AP155" i="15"/>
  <c r="AP159" i="15"/>
  <c r="AP154" i="15"/>
  <c r="AP157" i="15"/>
  <c r="AP169" i="15"/>
  <c r="AP164" i="15"/>
  <c r="AP171" i="15"/>
  <c r="AP174" i="15"/>
  <c r="AP167" i="15"/>
  <c r="AP180" i="15"/>
  <c r="AP178" i="15"/>
  <c r="AP177" i="15"/>
  <c r="AP168" i="15"/>
  <c r="AP179" i="15"/>
  <c r="AP183" i="15"/>
  <c r="AP181" i="15"/>
  <c r="AP176" i="15"/>
  <c r="AP163" i="15"/>
  <c r="AP166" i="15"/>
  <c r="AP175" i="15"/>
  <c r="AP173" i="15"/>
  <c r="AP161" i="15"/>
  <c r="AP170" i="15"/>
  <c r="AP162" i="15"/>
  <c r="AP182" i="15"/>
  <c r="AP172" i="15"/>
  <c r="AP158" i="15"/>
  <c r="AP156" i="15"/>
  <c r="AP160" i="15"/>
  <c r="AP165" i="15"/>
  <c r="DB155" i="15"/>
  <c r="DB159" i="15"/>
  <c r="DB154" i="15"/>
  <c r="DB164" i="15"/>
  <c r="DB174" i="15"/>
  <c r="DB171" i="15"/>
  <c r="DB170" i="15"/>
  <c r="DB180" i="15"/>
  <c r="DB175" i="15"/>
  <c r="DB176" i="15"/>
  <c r="DB183" i="15"/>
  <c r="DB179" i="15"/>
  <c r="DB182" i="15"/>
  <c r="DB181" i="15"/>
  <c r="DB178" i="15"/>
  <c r="DB161" i="15"/>
  <c r="DB166" i="15"/>
  <c r="DB177" i="15"/>
  <c r="DB162" i="15"/>
  <c r="DB167" i="15"/>
  <c r="DB173" i="15"/>
  <c r="DB172" i="15"/>
  <c r="DB168" i="15"/>
  <c r="DB158" i="15"/>
  <c r="DB163" i="15"/>
  <c r="DB156" i="15"/>
  <c r="DB165" i="15"/>
  <c r="DB160" i="15"/>
  <c r="DB157" i="15"/>
  <c r="DB169" i="15"/>
  <c r="DG154" i="8"/>
  <c r="DG159" i="8"/>
  <c r="DG157" i="8"/>
  <c r="DG160" i="8"/>
  <c r="DG161" i="8"/>
  <c r="DG164" i="8"/>
  <c r="DG172" i="8"/>
  <c r="DG183" i="8"/>
  <c r="DG166" i="8"/>
  <c r="DG170" i="8"/>
  <c r="DG173" i="8"/>
  <c r="DG176" i="8"/>
  <c r="DG181" i="8"/>
  <c r="DG175" i="8"/>
  <c r="DG182" i="8"/>
  <c r="DG180" i="8"/>
  <c r="DG174" i="8"/>
  <c r="DG168" i="8"/>
  <c r="DG163" i="8"/>
  <c r="DG171" i="8"/>
  <c r="DG169" i="8"/>
  <c r="DG167" i="8"/>
  <c r="DG165" i="8"/>
  <c r="DG177" i="8"/>
  <c r="DG178" i="8"/>
  <c r="DG162" i="8"/>
  <c r="DG155" i="8"/>
  <c r="DG156" i="8"/>
  <c r="DG158" i="8"/>
  <c r="DG179" i="8"/>
  <c r="CB156" i="8"/>
  <c r="CB154" i="8"/>
  <c r="CB155" i="8"/>
  <c r="CB163" i="8"/>
  <c r="CB164" i="8"/>
  <c r="CB160" i="8"/>
  <c r="CB159" i="8"/>
  <c r="CB168" i="8"/>
  <c r="CB170" i="8"/>
  <c r="CB179" i="8"/>
  <c r="CB183" i="8"/>
  <c r="CB173" i="8"/>
  <c r="CB174" i="8"/>
  <c r="CB181" i="8"/>
  <c r="CB166" i="8"/>
  <c r="CB182" i="8"/>
  <c r="CB180" i="8"/>
  <c r="CB169" i="8"/>
  <c r="CB175" i="8"/>
  <c r="CB171" i="8"/>
  <c r="CB172" i="8"/>
  <c r="CB176" i="8"/>
  <c r="CB161" i="8"/>
  <c r="CB162" i="8"/>
  <c r="CB178" i="8"/>
  <c r="CB177" i="8"/>
  <c r="CB157" i="8"/>
  <c r="CB167" i="8"/>
  <c r="CB165" i="8"/>
  <c r="CB158" i="8"/>
  <c r="EJ154" i="12"/>
  <c r="EJ155" i="12"/>
  <c r="EJ156" i="12"/>
  <c r="EJ157" i="12"/>
  <c r="EJ158" i="12"/>
  <c r="EJ159" i="12"/>
  <c r="EJ162" i="12"/>
  <c r="EJ163" i="12"/>
  <c r="EJ164" i="12"/>
  <c r="EJ165" i="12"/>
  <c r="EJ166" i="12"/>
  <c r="EJ167" i="12"/>
  <c r="EJ161" i="12"/>
  <c r="EJ160" i="12"/>
  <c r="EJ168" i="12"/>
  <c r="EJ171" i="12"/>
  <c r="EJ169" i="12"/>
  <c r="EJ173" i="12"/>
  <c r="EJ174" i="12"/>
  <c r="EJ175" i="12"/>
  <c r="EJ176" i="12"/>
  <c r="EJ170" i="12"/>
  <c r="EJ177" i="12"/>
  <c r="EJ178" i="12"/>
  <c r="EJ179" i="12"/>
  <c r="EJ180" i="12"/>
  <c r="EJ181" i="12"/>
  <c r="EJ182" i="12"/>
  <c r="EJ183" i="12"/>
  <c r="EJ172" i="12"/>
  <c r="BR157" i="8"/>
  <c r="BR164" i="8"/>
  <c r="BR159" i="8"/>
  <c r="BR162" i="8"/>
  <c r="BR154" i="8"/>
  <c r="BR168" i="8"/>
  <c r="BR183" i="8"/>
  <c r="BR172" i="8"/>
  <c r="BR176" i="8"/>
  <c r="BR174" i="8"/>
  <c r="BR182" i="8"/>
  <c r="BR181" i="8"/>
  <c r="BR177" i="8"/>
  <c r="BR166" i="8"/>
  <c r="BR180" i="8"/>
  <c r="BR165" i="8"/>
  <c r="BR175" i="8"/>
  <c r="BR170" i="8"/>
  <c r="BR167" i="8"/>
  <c r="BR171" i="8"/>
  <c r="BR161" i="8"/>
  <c r="BR169" i="8"/>
  <c r="BR178" i="8"/>
  <c r="BR179" i="8"/>
  <c r="BR163" i="8"/>
  <c r="BR173" i="8"/>
  <c r="BR158" i="8"/>
  <c r="BR155" i="8"/>
  <c r="BR160" i="8"/>
  <c r="BR156" i="8"/>
  <c r="M159" i="8"/>
  <c r="M160" i="8"/>
  <c r="M162" i="8"/>
  <c r="M176" i="8"/>
  <c r="M172" i="8"/>
  <c r="M182" i="8"/>
  <c r="M173" i="8"/>
  <c r="M178" i="8"/>
  <c r="M168" i="8"/>
  <c r="M175" i="8"/>
  <c r="M177" i="8"/>
  <c r="M183" i="8"/>
  <c r="M171" i="8"/>
  <c r="M165" i="8"/>
  <c r="M179" i="8"/>
  <c r="M166" i="8"/>
  <c r="M180" i="8"/>
  <c r="M174" i="8"/>
  <c r="M181" i="8"/>
  <c r="M167" i="8"/>
  <c r="M169" i="8"/>
  <c r="M164" i="8"/>
  <c r="M161" i="8"/>
  <c r="M155" i="8"/>
  <c r="M170" i="8"/>
  <c r="M154" i="8"/>
  <c r="M163" i="8"/>
  <c r="M157" i="8"/>
  <c r="M158" i="8"/>
  <c r="M156" i="8"/>
  <c r="CD159" i="8"/>
  <c r="CD154" i="8"/>
  <c r="CD164" i="8"/>
  <c r="CD172" i="8"/>
  <c r="CD168" i="8"/>
  <c r="CD170" i="8"/>
  <c r="CD183" i="8"/>
  <c r="CD179" i="8"/>
  <c r="CD176" i="8"/>
  <c r="CD173" i="8"/>
  <c r="CD181" i="8"/>
  <c r="CD180" i="8"/>
  <c r="CD166" i="8"/>
  <c r="CD174" i="8"/>
  <c r="CD167" i="8"/>
  <c r="CD175" i="8"/>
  <c r="CD182" i="8"/>
  <c r="CD177" i="8"/>
  <c r="CD162" i="8"/>
  <c r="CD178" i="8"/>
  <c r="CD165" i="8"/>
  <c r="CD171" i="8"/>
  <c r="CD163" i="8"/>
  <c r="CD161" i="8"/>
  <c r="CD156" i="8"/>
  <c r="CD155" i="8"/>
  <c r="CD169" i="8"/>
  <c r="CD158" i="8"/>
  <c r="CD160" i="8"/>
  <c r="CD157" i="8"/>
  <c r="CE157" i="8"/>
  <c r="CE167" i="8"/>
  <c r="CE155" i="8"/>
  <c r="CE163" i="8"/>
  <c r="CE154" i="8"/>
  <c r="CE164" i="8"/>
  <c r="CE160" i="8"/>
  <c r="CE161" i="8"/>
  <c r="CE180" i="8"/>
  <c r="CE172" i="8"/>
  <c r="CE169" i="8"/>
  <c r="CE178" i="8"/>
  <c r="CE174" i="8"/>
  <c r="CE182" i="8"/>
  <c r="CE183" i="8"/>
  <c r="CE165" i="8"/>
  <c r="CE175" i="8"/>
  <c r="CE171" i="8"/>
  <c r="CE179" i="8"/>
  <c r="CE173" i="8"/>
  <c r="CE181" i="8"/>
  <c r="CE168" i="8"/>
  <c r="CE177" i="8"/>
  <c r="CE158" i="8"/>
  <c r="CE159" i="8"/>
  <c r="CE176" i="8"/>
  <c r="CE162" i="8"/>
  <c r="CE166" i="8"/>
  <c r="CE156" i="8"/>
  <c r="CE170" i="8"/>
  <c r="AA162" i="8"/>
  <c r="AA160" i="8"/>
  <c r="AA167" i="8"/>
  <c r="AA157" i="8"/>
  <c r="AA164" i="8"/>
  <c r="AA155" i="8"/>
  <c r="AA174" i="8"/>
  <c r="AA180" i="8"/>
  <c r="AA182" i="8"/>
  <c r="AA166" i="8"/>
  <c r="AA161" i="8"/>
  <c r="AA179" i="8"/>
  <c r="AA175" i="8"/>
  <c r="AA171" i="8"/>
  <c r="AA181" i="8"/>
  <c r="AA172" i="8"/>
  <c r="AA178" i="8"/>
  <c r="AA177" i="8"/>
  <c r="AA173" i="8"/>
  <c r="AA165" i="8"/>
  <c r="AA176" i="8"/>
  <c r="AA156" i="8"/>
  <c r="AA169" i="8"/>
  <c r="AA158" i="8"/>
  <c r="AA159" i="8"/>
  <c r="AA183" i="8"/>
  <c r="AA168" i="8"/>
  <c r="AA163" i="8"/>
  <c r="AA154" i="8"/>
  <c r="AA170" i="8"/>
  <c r="AL159" i="8"/>
  <c r="AL160" i="8"/>
  <c r="AL164" i="8"/>
  <c r="AL157" i="8"/>
  <c r="AL161" i="8"/>
  <c r="AL168" i="8"/>
  <c r="AL170" i="8"/>
  <c r="AL174" i="8"/>
  <c r="AL175" i="8"/>
  <c r="AL183" i="8"/>
  <c r="AL176" i="8"/>
  <c r="AL172" i="8"/>
  <c r="AL182" i="8"/>
  <c r="AL181" i="8"/>
  <c r="AL171" i="8"/>
  <c r="AL167" i="8"/>
  <c r="AL173" i="8"/>
  <c r="AL179" i="8"/>
  <c r="AL178" i="8"/>
  <c r="AL177" i="8"/>
  <c r="AL169" i="8"/>
  <c r="AL180" i="8"/>
  <c r="AL165" i="8"/>
  <c r="AL162" i="8"/>
  <c r="AL158" i="8"/>
  <c r="AL156" i="8"/>
  <c r="AL155" i="8"/>
  <c r="AL163" i="8"/>
  <c r="AL154" i="8"/>
  <c r="AL166" i="8"/>
  <c r="EW159" i="8"/>
  <c r="EW154" i="8"/>
  <c r="EW162" i="8"/>
  <c r="EW164" i="8"/>
  <c r="EW157" i="8"/>
  <c r="EW160" i="8"/>
  <c r="EW155" i="8"/>
  <c r="EW173" i="8"/>
  <c r="EW178" i="8"/>
  <c r="EW174" i="8"/>
  <c r="EW176" i="8"/>
  <c r="EW180" i="8"/>
  <c r="EW182" i="8"/>
  <c r="EW179" i="8"/>
  <c r="EW172" i="8"/>
  <c r="EW168" i="8"/>
  <c r="EW177" i="8"/>
  <c r="EW161" i="8"/>
  <c r="EW181" i="8"/>
  <c r="EW175" i="8"/>
  <c r="EW167" i="8"/>
  <c r="EW171" i="8"/>
  <c r="EW166" i="8"/>
  <c r="EW170" i="8"/>
  <c r="EW169" i="8"/>
  <c r="EW165" i="8"/>
  <c r="EW156" i="8"/>
  <c r="EW158" i="8"/>
  <c r="EW163" i="8"/>
  <c r="EW183" i="8"/>
  <c r="BT154" i="12"/>
  <c r="BT155" i="12"/>
  <c r="BT156" i="12"/>
  <c r="BT157" i="12"/>
  <c r="BT159" i="12"/>
  <c r="BT158" i="12"/>
  <c r="BT160" i="12"/>
  <c r="BT163" i="12"/>
  <c r="BT164" i="12"/>
  <c r="BT167" i="12"/>
  <c r="BT161" i="12"/>
  <c r="BT166" i="12"/>
  <c r="BT168" i="12"/>
  <c r="BT169" i="12"/>
  <c r="BT165" i="12"/>
  <c r="BT162" i="12"/>
  <c r="BT173" i="12"/>
  <c r="BT174" i="12"/>
  <c r="BT175" i="12"/>
  <c r="BT170" i="12"/>
  <c r="BT172" i="12"/>
  <c r="BT171" i="12"/>
  <c r="BT182" i="12"/>
  <c r="BT177" i="12"/>
  <c r="BT178" i="12"/>
  <c r="BT180" i="12"/>
  <c r="BT179" i="12"/>
  <c r="BT181" i="12"/>
  <c r="BT183" i="12"/>
  <c r="BT176" i="12"/>
  <c r="AP155" i="12"/>
  <c r="AP156" i="12"/>
  <c r="AP154" i="12"/>
  <c r="AP157" i="12"/>
  <c r="AP159" i="12"/>
  <c r="AP161" i="12"/>
  <c r="AP162" i="12"/>
  <c r="AP158" i="12"/>
  <c r="AP163" i="12"/>
  <c r="AP164" i="12"/>
  <c r="AP165" i="12"/>
  <c r="AP166" i="12"/>
  <c r="AP160" i="12"/>
  <c r="AP168" i="12"/>
  <c r="AP167" i="12"/>
  <c r="AP169" i="12"/>
  <c r="AP172" i="12"/>
  <c r="AP173" i="12"/>
  <c r="AP174" i="12"/>
  <c r="AP171" i="12"/>
  <c r="AP178" i="12"/>
  <c r="AP179" i="12"/>
  <c r="AP180" i="12"/>
  <c r="AP170" i="12"/>
  <c r="AP177" i="12"/>
  <c r="AP175" i="12"/>
  <c r="AP181" i="12"/>
  <c r="AP182" i="12"/>
  <c r="AP176" i="12"/>
  <c r="AP183" i="12"/>
  <c r="BG154" i="12"/>
  <c r="BG155" i="12"/>
  <c r="BG157" i="12"/>
  <c r="BG156" i="12"/>
  <c r="BG159" i="12"/>
  <c r="BG160" i="12"/>
  <c r="BG158" i="12"/>
  <c r="BG162" i="12"/>
  <c r="BG163" i="12"/>
  <c r="BG166" i="12"/>
  <c r="BG161" i="12"/>
  <c r="BG164" i="12"/>
  <c r="BG165" i="12"/>
  <c r="BG167" i="12"/>
  <c r="BG169" i="12"/>
  <c r="BG168" i="12"/>
  <c r="BG170" i="12"/>
  <c r="BG171" i="12"/>
  <c r="BG173" i="12"/>
  <c r="BG174" i="12"/>
  <c r="BG175" i="12"/>
  <c r="BG176" i="12"/>
  <c r="BG177" i="12"/>
  <c r="BG178" i="12"/>
  <c r="BG179" i="12"/>
  <c r="BG182" i="12"/>
  <c r="BG183" i="12"/>
  <c r="BG172" i="12"/>
  <c r="BG181" i="12"/>
  <c r="BG180" i="12"/>
  <c r="AR154" i="12"/>
  <c r="AR155" i="12"/>
  <c r="AR156" i="12"/>
  <c r="AR157" i="12"/>
  <c r="AR158" i="12"/>
  <c r="AR160" i="12"/>
  <c r="AR163" i="12"/>
  <c r="AR164" i="12"/>
  <c r="AR165" i="12"/>
  <c r="AR166" i="12"/>
  <c r="AR167" i="12"/>
  <c r="AR161" i="12"/>
  <c r="AR162" i="12"/>
  <c r="AR170" i="12"/>
  <c r="AR159" i="12"/>
  <c r="AR169" i="12"/>
  <c r="AR172" i="12"/>
  <c r="AR173" i="12"/>
  <c r="AR174" i="12"/>
  <c r="AR175" i="12"/>
  <c r="AR176" i="12"/>
  <c r="AR177" i="12"/>
  <c r="AR168" i="12"/>
  <c r="AR171" i="12"/>
  <c r="AR178" i="12"/>
  <c r="AR179" i="12"/>
  <c r="AR180" i="12"/>
  <c r="AR181" i="12"/>
  <c r="AR182" i="12"/>
  <c r="AR183" i="12"/>
  <c r="DD154" i="12"/>
  <c r="DD155" i="12"/>
  <c r="DD156" i="12"/>
  <c r="DD157" i="12"/>
  <c r="DD158" i="12"/>
  <c r="DD162" i="12"/>
  <c r="DD163" i="12"/>
  <c r="DD164" i="12"/>
  <c r="DD165" i="12"/>
  <c r="DD166" i="12"/>
  <c r="DD167" i="12"/>
  <c r="DD161" i="12"/>
  <c r="DD159" i="12"/>
  <c r="DD160" i="12"/>
  <c r="DD169" i="12"/>
  <c r="DD172" i="12"/>
  <c r="DD173" i="12"/>
  <c r="DD174" i="12"/>
  <c r="DD175" i="12"/>
  <c r="DD176" i="12"/>
  <c r="DD177" i="12"/>
  <c r="DD168" i="12"/>
  <c r="DD170" i="12"/>
  <c r="DD171" i="12"/>
  <c r="DD178" i="12"/>
  <c r="DD179" i="12"/>
  <c r="DD180" i="12"/>
  <c r="DD181" i="12"/>
  <c r="DD182" i="12"/>
  <c r="DD183" i="12"/>
  <c r="CO154" i="12"/>
  <c r="CO158" i="12"/>
  <c r="CO159" i="12"/>
  <c r="CO156" i="12"/>
  <c r="CO155" i="12"/>
  <c r="CO160" i="12"/>
  <c r="CO161" i="12"/>
  <c r="CO157" i="12"/>
  <c r="CO168" i="12"/>
  <c r="CO169" i="12"/>
  <c r="CO165" i="12"/>
  <c r="CO167" i="12"/>
  <c r="CO162" i="12"/>
  <c r="CO163" i="12"/>
  <c r="CO166" i="12"/>
  <c r="CO171" i="12"/>
  <c r="CO170" i="12"/>
  <c r="CO172" i="12"/>
  <c r="CO173" i="12"/>
  <c r="CO174" i="12"/>
  <c r="CO175" i="12"/>
  <c r="CO164" i="12"/>
  <c r="CO177" i="12"/>
  <c r="CO176" i="12"/>
  <c r="CO178" i="12"/>
  <c r="CO179" i="12"/>
  <c r="CO180" i="12"/>
  <c r="CO181" i="12"/>
  <c r="CO182" i="12"/>
  <c r="CO183" i="12"/>
  <c r="N154" i="12"/>
  <c r="N155" i="12"/>
  <c r="N156" i="12"/>
  <c r="N157" i="12"/>
  <c r="N161" i="12"/>
  <c r="N160" i="12"/>
  <c r="N158" i="12"/>
  <c r="N159" i="12"/>
  <c r="N163" i="12"/>
  <c r="N165" i="12"/>
  <c r="N166" i="12"/>
  <c r="N162" i="12"/>
  <c r="N164" i="12"/>
  <c r="N169" i="12"/>
  <c r="N168" i="12"/>
  <c r="N170" i="12"/>
  <c r="N171" i="12"/>
  <c r="N172" i="12"/>
  <c r="N167" i="12"/>
  <c r="N176" i="12"/>
  <c r="N174" i="12"/>
  <c r="N175" i="12"/>
  <c r="N173" i="12"/>
  <c r="N178" i="12"/>
  <c r="N179" i="12"/>
  <c r="N180" i="12"/>
  <c r="N177" i="12"/>
  <c r="N183" i="12"/>
  <c r="N181" i="12"/>
  <c r="N182" i="12"/>
  <c r="EL154" i="12"/>
  <c r="EL155" i="12"/>
  <c r="EL156" i="12"/>
  <c r="EL158" i="12"/>
  <c r="EL159" i="12"/>
  <c r="EL160" i="12"/>
  <c r="EL157" i="12"/>
  <c r="EL161" i="12"/>
  <c r="EL163" i="12"/>
  <c r="EL166" i="12"/>
  <c r="EL164" i="12"/>
  <c r="EL168" i="12"/>
  <c r="EL169" i="12"/>
  <c r="EL170" i="12"/>
  <c r="EL171" i="12"/>
  <c r="EL172" i="12"/>
  <c r="EL165" i="12"/>
  <c r="EL167" i="12"/>
  <c r="EL162" i="12"/>
  <c r="EL174" i="12"/>
  <c r="EL175" i="12"/>
  <c r="EL173" i="12"/>
  <c r="EL176" i="12"/>
  <c r="EL177" i="12"/>
  <c r="EL178" i="12"/>
  <c r="EL179" i="12"/>
  <c r="EL180" i="12"/>
  <c r="EL182" i="12"/>
  <c r="EL181" i="12"/>
  <c r="EL183" i="12"/>
  <c r="EC156" i="15"/>
  <c r="EC159" i="15"/>
  <c r="EC158" i="15"/>
  <c r="EC160" i="15"/>
  <c r="EC155" i="15"/>
  <c r="EC154" i="15"/>
  <c r="EC161" i="15"/>
  <c r="EC169" i="15"/>
  <c r="EC164" i="15"/>
  <c r="EC163" i="15"/>
  <c r="EC165" i="15"/>
  <c r="EC176" i="15"/>
  <c r="EC180" i="15"/>
  <c r="EC174" i="15"/>
  <c r="EC179" i="15"/>
  <c r="EC178" i="15"/>
  <c r="EC183" i="15"/>
  <c r="EC181" i="15"/>
  <c r="EC182" i="15"/>
  <c r="EC177" i="15"/>
  <c r="EC166" i="15"/>
  <c r="EC168" i="15"/>
  <c r="EC175" i="15"/>
  <c r="EC171" i="15"/>
  <c r="EC173" i="15"/>
  <c r="EC170" i="15"/>
  <c r="EC167" i="15"/>
  <c r="EC172" i="15"/>
  <c r="EC157" i="15"/>
  <c r="EC162" i="15"/>
  <c r="DN154" i="15"/>
  <c r="DN156" i="15"/>
  <c r="DN159" i="15"/>
  <c r="DN160" i="15"/>
  <c r="DN158" i="15"/>
  <c r="DN175" i="15"/>
  <c r="DN171" i="15"/>
  <c r="DN179" i="15"/>
  <c r="DN177" i="15"/>
  <c r="DN176" i="15"/>
  <c r="DN180" i="15"/>
  <c r="DN174" i="15"/>
  <c r="DN165" i="15"/>
  <c r="DN178" i="15"/>
  <c r="DN173" i="15"/>
  <c r="DN182" i="15"/>
  <c r="DN183" i="15"/>
  <c r="DN181" i="15"/>
  <c r="DN170" i="15"/>
  <c r="DN172" i="15"/>
  <c r="DN161" i="15"/>
  <c r="DN164" i="15"/>
  <c r="DN168" i="15"/>
  <c r="DN163" i="15"/>
  <c r="DN162" i="15"/>
  <c r="DN167" i="15"/>
  <c r="DN166" i="15"/>
  <c r="DN169" i="15"/>
  <c r="DN157" i="15"/>
  <c r="DN155" i="15"/>
  <c r="BS154" i="15"/>
  <c r="BS157" i="15"/>
  <c r="BS159" i="15"/>
  <c r="BS164" i="15"/>
  <c r="BS160" i="15"/>
  <c r="BS165" i="15"/>
  <c r="BS174" i="15"/>
  <c r="BS176" i="15"/>
  <c r="BS179" i="15"/>
  <c r="BS181" i="15"/>
  <c r="BS183" i="15"/>
  <c r="BS177" i="15"/>
  <c r="BS182" i="15"/>
  <c r="BS168" i="15"/>
  <c r="BS169" i="15"/>
  <c r="BS161" i="15"/>
  <c r="BS170" i="15"/>
  <c r="BS173" i="15"/>
  <c r="BS166" i="15"/>
  <c r="BS162" i="15"/>
  <c r="BS172" i="15"/>
  <c r="BS163" i="15"/>
  <c r="BS171" i="15"/>
  <c r="BS167" i="15"/>
  <c r="BS175" i="15"/>
  <c r="BS180" i="15"/>
  <c r="BS178" i="15"/>
  <c r="BS155" i="15"/>
  <c r="BS158" i="15"/>
  <c r="BS156" i="15"/>
  <c r="AQ154" i="15"/>
  <c r="AQ160" i="15"/>
  <c r="AQ156" i="15"/>
  <c r="AQ158" i="15"/>
  <c r="AQ165" i="15"/>
  <c r="AQ164" i="15"/>
  <c r="AQ167" i="15"/>
  <c r="AQ172" i="15"/>
  <c r="AQ177" i="15"/>
  <c r="AQ183" i="15"/>
  <c r="AQ178" i="15"/>
  <c r="AQ179" i="15"/>
  <c r="AQ168" i="15"/>
  <c r="AQ182" i="15"/>
  <c r="AQ181" i="15"/>
  <c r="AQ175" i="15"/>
  <c r="AQ171" i="15"/>
  <c r="AQ163" i="15"/>
  <c r="AQ166" i="15"/>
  <c r="AQ173" i="15"/>
  <c r="AQ169" i="15"/>
  <c r="AQ180" i="15"/>
  <c r="AQ174" i="15"/>
  <c r="AQ170" i="15"/>
  <c r="AQ176" i="15"/>
  <c r="AQ155" i="15"/>
  <c r="AQ161" i="15"/>
  <c r="AQ157" i="15"/>
  <c r="AQ159" i="15"/>
  <c r="AQ162" i="15"/>
  <c r="DU155" i="15"/>
  <c r="DU158" i="15"/>
  <c r="DU160" i="15"/>
  <c r="DU156" i="15"/>
  <c r="DU159" i="15"/>
  <c r="DU154" i="15"/>
  <c r="DU157" i="15"/>
  <c r="DU163" i="15"/>
  <c r="DU164" i="15"/>
  <c r="DU174" i="15"/>
  <c r="DU165" i="15"/>
  <c r="DU173" i="15"/>
  <c r="DU171" i="15"/>
  <c r="DU176" i="15"/>
  <c r="DU179" i="15"/>
  <c r="DU180" i="15"/>
  <c r="DU181" i="15"/>
  <c r="DU178" i="15"/>
  <c r="DU183" i="15"/>
  <c r="DU168" i="15"/>
  <c r="DU182" i="15"/>
  <c r="DU172" i="15"/>
  <c r="DU162" i="15"/>
  <c r="DU170" i="15"/>
  <c r="DU169" i="15"/>
  <c r="DU167" i="15"/>
  <c r="DU161" i="15"/>
  <c r="DU177" i="15"/>
  <c r="DU166" i="15"/>
  <c r="DU175" i="15"/>
  <c r="BZ154" i="15"/>
  <c r="BZ158" i="15"/>
  <c r="BZ159" i="15"/>
  <c r="BZ156" i="15"/>
  <c r="BZ160" i="15"/>
  <c r="BZ165" i="15"/>
  <c r="BZ174" i="15"/>
  <c r="BZ173" i="15"/>
  <c r="BZ176" i="15"/>
  <c r="BZ179" i="15"/>
  <c r="BZ180" i="15"/>
  <c r="BZ182" i="15"/>
  <c r="BZ181" i="15"/>
  <c r="BZ178" i="15"/>
  <c r="BZ183" i="15"/>
  <c r="BZ177" i="15"/>
  <c r="BZ169" i="15"/>
  <c r="BZ162" i="15"/>
  <c r="BZ167" i="15"/>
  <c r="BZ172" i="15"/>
  <c r="BZ171" i="15"/>
  <c r="BZ161" i="15"/>
  <c r="BZ168" i="15"/>
  <c r="BZ175" i="15"/>
  <c r="BZ166" i="15"/>
  <c r="BZ170" i="15"/>
  <c r="BZ155" i="15"/>
  <c r="BZ164" i="15"/>
  <c r="BZ157" i="15"/>
  <c r="BZ163" i="15"/>
  <c r="AU154" i="15"/>
  <c r="AU160" i="15"/>
  <c r="AU159" i="15"/>
  <c r="AU165" i="15"/>
  <c r="AU164" i="15"/>
  <c r="AU176" i="15"/>
  <c r="AU174" i="15"/>
  <c r="AU181" i="15"/>
  <c r="AU183" i="15"/>
  <c r="AU182" i="15"/>
  <c r="AU179" i="15"/>
  <c r="AU168" i="15"/>
  <c r="AU163" i="15"/>
  <c r="AU167" i="15"/>
  <c r="AU172" i="15"/>
  <c r="AU170" i="15"/>
  <c r="AU180" i="15"/>
  <c r="AU178" i="15"/>
  <c r="AU171" i="15"/>
  <c r="AU177" i="15"/>
  <c r="AU175" i="15"/>
  <c r="AU161" i="15"/>
  <c r="AU173" i="15"/>
  <c r="AU169" i="15"/>
  <c r="AU155" i="15"/>
  <c r="AU158" i="15"/>
  <c r="AU157" i="15"/>
  <c r="AU162" i="15"/>
  <c r="AU156" i="15"/>
  <c r="AU166" i="15"/>
  <c r="CG156" i="15"/>
  <c r="CG155" i="15"/>
  <c r="CG159" i="15"/>
  <c r="CG160" i="15"/>
  <c r="CG154" i="15"/>
  <c r="CG164" i="15"/>
  <c r="CG158" i="15"/>
  <c r="CG165" i="15"/>
  <c r="CG180" i="15"/>
  <c r="CG176" i="15"/>
  <c r="CG179" i="15"/>
  <c r="CG183" i="15"/>
  <c r="CG182" i="15"/>
  <c r="CG178" i="15"/>
  <c r="CG181" i="15"/>
  <c r="CG177" i="15"/>
  <c r="CG168" i="15"/>
  <c r="CG171" i="15"/>
  <c r="CG169" i="15"/>
  <c r="CG173" i="15"/>
  <c r="CG174" i="15"/>
  <c r="CG166" i="15"/>
  <c r="CG172" i="15"/>
  <c r="CG163" i="15"/>
  <c r="CG162" i="15"/>
  <c r="CG175" i="15"/>
  <c r="CG170" i="15"/>
  <c r="CG167" i="15"/>
  <c r="CG161" i="15"/>
  <c r="CG157" i="15"/>
  <c r="EA154" i="15"/>
  <c r="EA156" i="15"/>
  <c r="EA159" i="15"/>
  <c r="EA164" i="15"/>
  <c r="EA165" i="15"/>
  <c r="EA158" i="15"/>
  <c r="EA171" i="15"/>
  <c r="EA160" i="15"/>
  <c r="EA180" i="15"/>
  <c r="EA183" i="15"/>
  <c r="EA178" i="15"/>
  <c r="EA179" i="15"/>
  <c r="EA182" i="15"/>
  <c r="EA181" i="15"/>
  <c r="EA177" i="15"/>
  <c r="EA162" i="15"/>
  <c r="EA168" i="15"/>
  <c r="EA172" i="15"/>
  <c r="EA169" i="15"/>
  <c r="EA175" i="15"/>
  <c r="EA176" i="15"/>
  <c r="EA167" i="15"/>
  <c r="EA166" i="15"/>
  <c r="EA170" i="15"/>
  <c r="EA173" i="15"/>
  <c r="EA161" i="15"/>
  <c r="EA155" i="15"/>
  <c r="EA157" i="15"/>
  <c r="EA174" i="15"/>
  <c r="EA163" i="15"/>
  <c r="AZ160" i="15"/>
  <c r="AZ159" i="15"/>
  <c r="AZ164" i="15"/>
  <c r="AZ154" i="15"/>
  <c r="AZ165" i="15"/>
  <c r="AZ174" i="15"/>
  <c r="AZ180" i="15"/>
  <c r="AZ177" i="15"/>
  <c r="AZ172" i="15"/>
  <c r="AZ178" i="15"/>
  <c r="AZ181" i="15"/>
  <c r="AZ182" i="15"/>
  <c r="AZ179" i="15"/>
  <c r="AZ183" i="15"/>
  <c r="AZ170" i="15"/>
  <c r="AZ162" i="15"/>
  <c r="AZ171" i="15"/>
  <c r="AZ163" i="15"/>
  <c r="AZ173" i="15"/>
  <c r="AZ166" i="15"/>
  <c r="AZ169" i="15"/>
  <c r="AZ168" i="15"/>
  <c r="AZ176" i="15"/>
  <c r="AZ155" i="15"/>
  <c r="AZ175" i="15"/>
  <c r="AZ161" i="15"/>
  <c r="AZ157" i="15"/>
  <c r="AZ167" i="15"/>
  <c r="AZ158" i="15"/>
  <c r="AZ156" i="15"/>
  <c r="DL160" i="15"/>
  <c r="DL159" i="15"/>
  <c r="DL154" i="15"/>
  <c r="DL165" i="15"/>
  <c r="DL164" i="15"/>
  <c r="DL174" i="15"/>
  <c r="DL172" i="15"/>
  <c r="DL173" i="15"/>
  <c r="DL177" i="15"/>
  <c r="DL176" i="15"/>
  <c r="DL180" i="15"/>
  <c r="DL183" i="15"/>
  <c r="DL181" i="15"/>
  <c r="DL168" i="15"/>
  <c r="DL179" i="15"/>
  <c r="DL178" i="15"/>
  <c r="DL182" i="15"/>
  <c r="DL175" i="15"/>
  <c r="DL171" i="15"/>
  <c r="DL169" i="15"/>
  <c r="DL161" i="15"/>
  <c r="DL167" i="15"/>
  <c r="DL170" i="15"/>
  <c r="DL166" i="15"/>
  <c r="DL163" i="15"/>
  <c r="DL155" i="15"/>
  <c r="DL157" i="15"/>
  <c r="DL162" i="15"/>
  <c r="DL158" i="15"/>
  <c r="DL156" i="15"/>
  <c r="AF160" i="15"/>
  <c r="AF154" i="15"/>
  <c r="AF158" i="15"/>
  <c r="AF165" i="15"/>
  <c r="AF176" i="15"/>
  <c r="AF170" i="15"/>
  <c r="AF171" i="15"/>
  <c r="AF180" i="15"/>
  <c r="AF173" i="15"/>
  <c r="AF174" i="15"/>
  <c r="AF177" i="15"/>
  <c r="AF183" i="15"/>
  <c r="AF182" i="15"/>
  <c r="AF181" i="15"/>
  <c r="AF179" i="15"/>
  <c r="AF178" i="15"/>
  <c r="AF161" i="15"/>
  <c r="AF162" i="15"/>
  <c r="AF175" i="15"/>
  <c r="AF163" i="15"/>
  <c r="AF164" i="15"/>
  <c r="AF168" i="15"/>
  <c r="AF169" i="15"/>
  <c r="AF167" i="15"/>
  <c r="AF172" i="15"/>
  <c r="AF166" i="15"/>
  <c r="AF156" i="15"/>
  <c r="AF157" i="15"/>
  <c r="AF155" i="15"/>
  <c r="AF159" i="15"/>
  <c r="CR156" i="15"/>
  <c r="CR154" i="15"/>
  <c r="CR160" i="15"/>
  <c r="CR159" i="15"/>
  <c r="CR165" i="15"/>
  <c r="CR158" i="15"/>
  <c r="CR169" i="15"/>
  <c r="CR174" i="15"/>
  <c r="CR180" i="15"/>
  <c r="CR181" i="15"/>
  <c r="CR168" i="15"/>
  <c r="CR175" i="15"/>
  <c r="CR176" i="15"/>
  <c r="CR179" i="15"/>
  <c r="CR183" i="15"/>
  <c r="CR182" i="15"/>
  <c r="CR178" i="15"/>
  <c r="CR170" i="15"/>
  <c r="CR167" i="15"/>
  <c r="CR161" i="15"/>
  <c r="CR177" i="15"/>
  <c r="CR173" i="15"/>
  <c r="CR172" i="15"/>
  <c r="CR166" i="15"/>
  <c r="CR163" i="15"/>
  <c r="CR164" i="15"/>
  <c r="CR155" i="15"/>
  <c r="CR171" i="15"/>
  <c r="CR162" i="15"/>
  <c r="CR157" i="15"/>
  <c r="I158" i="15"/>
  <c r="I159" i="15"/>
  <c r="I160" i="15"/>
  <c r="I156" i="15"/>
  <c r="I164" i="15"/>
  <c r="I154" i="15"/>
  <c r="I173" i="15"/>
  <c r="I165" i="15"/>
  <c r="I175" i="15"/>
  <c r="I176" i="15"/>
  <c r="I180" i="15"/>
  <c r="I174" i="15"/>
  <c r="I178" i="15"/>
  <c r="I179" i="15"/>
  <c r="I183" i="15"/>
  <c r="I181" i="15"/>
  <c r="I167" i="15"/>
  <c r="I177" i="15"/>
  <c r="I170" i="15"/>
  <c r="I163" i="15"/>
  <c r="I169" i="15"/>
  <c r="I168" i="15"/>
  <c r="I172" i="15"/>
  <c r="I166" i="15"/>
  <c r="I161" i="15"/>
  <c r="I182" i="15"/>
  <c r="I155" i="15"/>
  <c r="I157" i="15"/>
  <c r="I171" i="15"/>
  <c r="I162" i="15"/>
  <c r="BU158" i="15"/>
  <c r="BU156" i="15"/>
  <c r="BU154" i="15"/>
  <c r="BU160" i="15"/>
  <c r="BU159" i="15"/>
  <c r="BU165" i="15"/>
  <c r="BU174" i="15"/>
  <c r="BU177" i="15"/>
  <c r="BU176" i="15"/>
  <c r="BU180" i="15"/>
  <c r="BU168" i="15"/>
  <c r="BU179" i="15"/>
  <c r="BU181" i="15"/>
  <c r="BU183" i="15"/>
  <c r="BU178" i="15"/>
  <c r="BU167" i="15"/>
  <c r="BU170" i="15"/>
  <c r="BU164" i="15"/>
  <c r="BU157" i="15"/>
  <c r="BU162" i="15"/>
  <c r="BU172" i="15"/>
  <c r="BU169" i="15"/>
  <c r="BU161" i="15"/>
  <c r="BU166" i="15"/>
  <c r="BU182" i="15"/>
  <c r="BU173" i="15"/>
  <c r="BU175" i="15"/>
  <c r="BU163" i="15"/>
  <c r="BU171" i="15"/>
  <c r="BU155" i="15"/>
  <c r="EG158" i="15"/>
  <c r="EG154" i="15"/>
  <c r="EG160" i="15"/>
  <c r="EG156" i="15"/>
  <c r="EG162" i="15"/>
  <c r="EG164" i="15"/>
  <c r="EG165" i="15"/>
  <c r="EG159" i="15"/>
  <c r="EG174" i="15"/>
  <c r="EG173" i="15"/>
  <c r="EG175" i="15"/>
  <c r="EG177" i="15"/>
  <c r="EG180" i="15"/>
  <c r="EG176" i="15"/>
  <c r="EG183" i="15"/>
  <c r="EG178" i="15"/>
  <c r="EG179" i="15"/>
  <c r="EG181" i="15"/>
  <c r="EG167" i="15"/>
  <c r="EG171" i="15"/>
  <c r="EG163" i="15"/>
  <c r="EG172" i="15"/>
  <c r="EG161" i="15"/>
  <c r="EG168" i="15"/>
  <c r="EG169" i="15"/>
  <c r="EG166" i="15"/>
  <c r="EG182" i="15"/>
  <c r="EG170" i="15"/>
  <c r="EG157" i="15"/>
  <c r="EG155" i="15"/>
  <c r="DJ159" i="15"/>
  <c r="DJ155" i="15"/>
  <c r="DJ154" i="15"/>
  <c r="DJ170" i="15"/>
  <c r="DJ174" i="15"/>
  <c r="DJ180" i="15"/>
  <c r="DJ182" i="15"/>
  <c r="DJ176" i="15"/>
  <c r="DJ179" i="15"/>
  <c r="DJ183" i="15"/>
  <c r="DJ178" i="15"/>
  <c r="DJ181" i="15"/>
  <c r="DJ177" i="15"/>
  <c r="DJ168" i="15"/>
  <c r="DJ163" i="15"/>
  <c r="DJ167" i="15"/>
  <c r="DJ175" i="15"/>
  <c r="DJ161" i="15"/>
  <c r="DJ169" i="15"/>
  <c r="DJ165" i="15"/>
  <c r="DJ171" i="15"/>
  <c r="DJ162" i="15"/>
  <c r="DJ173" i="15"/>
  <c r="DJ172" i="15"/>
  <c r="DJ164" i="15"/>
  <c r="DJ158" i="15"/>
  <c r="DJ156" i="15"/>
  <c r="DJ160" i="15"/>
  <c r="DJ166" i="15"/>
  <c r="DJ157" i="15"/>
  <c r="BI167" i="8"/>
  <c r="BI159" i="8"/>
  <c r="BI154" i="8"/>
  <c r="BI161" i="8"/>
  <c r="BI175" i="8"/>
  <c r="BI168" i="8"/>
  <c r="BI183" i="8"/>
  <c r="BI176" i="8"/>
  <c r="BI178" i="8"/>
  <c r="BI182" i="8"/>
  <c r="BI172" i="8"/>
  <c r="BI181" i="8"/>
  <c r="BI177" i="8"/>
  <c r="BI162" i="8"/>
  <c r="BI169" i="8"/>
  <c r="BI171" i="8"/>
  <c r="BI164" i="8"/>
  <c r="BI179" i="8"/>
  <c r="BI166" i="8"/>
  <c r="BI173" i="8"/>
  <c r="BI180" i="8"/>
  <c r="BI158" i="8"/>
  <c r="BI174" i="8"/>
  <c r="BI160" i="8"/>
  <c r="BI170" i="8"/>
  <c r="BI156" i="8"/>
  <c r="BI157" i="8"/>
  <c r="BI155" i="8"/>
  <c r="BI163" i="8"/>
  <c r="BI165" i="8"/>
  <c r="CC154" i="8"/>
  <c r="CC155" i="8"/>
  <c r="CC166" i="8"/>
  <c r="CC160" i="8"/>
  <c r="CC157" i="8"/>
  <c r="CC159" i="8"/>
  <c r="CC179" i="8"/>
  <c r="CC167" i="8"/>
  <c r="CC176" i="8"/>
  <c r="CC173" i="8"/>
  <c r="CC174" i="8"/>
  <c r="CC164" i="8"/>
  <c r="CC182" i="8"/>
  <c r="CC180" i="8"/>
  <c r="CC183" i="8"/>
  <c r="CC172" i="8"/>
  <c r="CC168" i="8"/>
  <c r="CC161" i="8"/>
  <c r="CC178" i="8"/>
  <c r="CC171" i="8"/>
  <c r="CC170" i="8"/>
  <c r="CC181" i="8"/>
  <c r="CC175" i="8"/>
  <c r="CC165" i="8"/>
  <c r="CC169" i="8"/>
  <c r="CC163" i="8"/>
  <c r="CC162" i="8"/>
  <c r="CC156" i="8"/>
  <c r="CC177" i="8"/>
  <c r="CC158" i="8"/>
  <c r="CM154" i="12"/>
  <c r="CM155" i="12"/>
  <c r="CM157" i="12"/>
  <c r="CM158" i="12"/>
  <c r="CM159" i="12"/>
  <c r="CM160" i="12"/>
  <c r="CM156" i="12"/>
  <c r="CM162" i="12"/>
  <c r="CM161" i="12"/>
  <c r="CM165" i="12"/>
  <c r="CM167" i="12"/>
  <c r="CM163" i="12"/>
  <c r="CM166" i="12"/>
  <c r="CM164" i="12"/>
  <c r="CM170" i="12"/>
  <c r="CM169" i="12"/>
  <c r="CM172" i="12"/>
  <c r="CM173" i="12"/>
  <c r="CM174" i="12"/>
  <c r="CM175" i="12"/>
  <c r="CM176" i="12"/>
  <c r="CM177" i="12"/>
  <c r="CM171" i="12"/>
  <c r="CM168" i="12"/>
  <c r="CM178" i="12"/>
  <c r="CM179" i="12"/>
  <c r="CM182" i="12"/>
  <c r="CM183" i="12"/>
  <c r="CM180" i="12"/>
  <c r="CM181" i="12"/>
  <c r="AO163" i="8"/>
  <c r="AO154" i="8"/>
  <c r="AO155" i="8"/>
  <c r="AO159" i="8"/>
  <c r="AO162" i="8"/>
  <c r="AO164" i="8"/>
  <c r="AO157" i="8"/>
  <c r="AO173" i="8"/>
  <c r="AO182" i="8"/>
  <c r="AO166" i="8"/>
  <c r="AO174" i="8"/>
  <c r="AO180" i="8"/>
  <c r="AO176" i="8"/>
  <c r="AO179" i="8"/>
  <c r="AO170" i="8"/>
  <c r="AO177" i="8"/>
  <c r="AO181" i="8"/>
  <c r="AO172" i="8"/>
  <c r="AO175" i="8"/>
  <c r="AO168" i="8"/>
  <c r="AO183" i="8"/>
  <c r="AO169" i="8"/>
  <c r="AO161" i="8"/>
  <c r="AO178" i="8"/>
  <c r="AO165" i="8"/>
  <c r="AO167" i="8"/>
  <c r="AO158" i="8"/>
  <c r="AO171" i="8"/>
  <c r="AO160" i="8"/>
  <c r="AO156" i="8"/>
  <c r="DX159" i="8"/>
  <c r="DX162" i="8"/>
  <c r="DX163" i="8"/>
  <c r="DX154" i="8"/>
  <c r="DX156" i="8"/>
  <c r="DX155" i="8"/>
  <c r="DX161" i="8"/>
  <c r="DX160" i="8"/>
  <c r="DX164" i="8"/>
  <c r="DX174" i="8"/>
  <c r="DX179" i="8"/>
  <c r="DX182" i="8"/>
  <c r="DX172" i="8"/>
  <c r="DX173" i="8"/>
  <c r="DX167" i="8"/>
  <c r="DX168" i="8"/>
  <c r="DX175" i="8"/>
  <c r="DX181" i="8"/>
  <c r="DX170" i="8"/>
  <c r="DX183" i="8"/>
  <c r="DX178" i="8"/>
  <c r="DX180" i="8"/>
  <c r="DX165" i="8"/>
  <c r="DX177" i="8"/>
  <c r="DX171" i="8"/>
  <c r="DX166" i="8"/>
  <c r="DX157" i="8"/>
  <c r="DX158" i="8"/>
  <c r="DX169" i="8"/>
  <c r="DX176" i="8"/>
  <c r="EQ157" i="8"/>
  <c r="EQ163" i="8"/>
  <c r="EQ159" i="8"/>
  <c r="EQ155" i="8"/>
  <c r="EQ154" i="8"/>
  <c r="EQ161" i="8"/>
  <c r="EQ167" i="8"/>
  <c r="EQ164" i="8"/>
  <c r="EQ160" i="8"/>
  <c r="EQ180" i="8"/>
  <c r="EQ174" i="8"/>
  <c r="EQ172" i="8"/>
  <c r="EQ182" i="8"/>
  <c r="EQ183" i="8"/>
  <c r="EQ177" i="8"/>
  <c r="EQ175" i="8"/>
  <c r="EQ171" i="8"/>
  <c r="EQ179" i="8"/>
  <c r="EQ173" i="8"/>
  <c r="EQ181" i="8"/>
  <c r="EQ178" i="8"/>
  <c r="EQ165" i="8"/>
  <c r="EQ170" i="8"/>
  <c r="EQ168" i="8"/>
  <c r="EQ166" i="8"/>
  <c r="EQ156" i="8"/>
  <c r="EQ176" i="8"/>
  <c r="EQ158" i="8"/>
  <c r="EQ162" i="8"/>
  <c r="EQ169" i="8"/>
  <c r="N157" i="8"/>
  <c r="N162" i="8"/>
  <c r="N174" i="8"/>
  <c r="N176" i="8"/>
  <c r="N181" i="8"/>
  <c r="N182" i="8"/>
  <c r="N173" i="8"/>
  <c r="N168" i="8"/>
  <c r="N175" i="8"/>
  <c r="N183" i="8"/>
  <c r="N180" i="8"/>
  <c r="N178" i="8"/>
  <c r="N171" i="8"/>
  <c r="N164" i="8"/>
  <c r="N166" i="8"/>
  <c r="N165" i="8"/>
  <c r="N167" i="8"/>
  <c r="N161" i="8"/>
  <c r="N179" i="8"/>
  <c r="N170" i="8"/>
  <c r="N172" i="8"/>
  <c r="N160" i="8"/>
  <c r="N158" i="8"/>
  <c r="N155" i="8"/>
  <c r="N156" i="8"/>
  <c r="N154" i="8"/>
  <c r="N169" i="8"/>
  <c r="N163" i="8"/>
  <c r="N159" i="8"/>
  <c r="N177" i="8"/>
  <c r="AV164" i="8"/>
  <c r="AV154" i="8"/>
  <c r="AV160" i="8"/>
  <c r="AV161" i="8"/>
  <c r="AV156" i="8"/>
  <c r="AV159" i="8"/>
  <c r="AV155" i="8"/>
  <c r="AV168" i="8"/>
  <c r="AV179" i="8"/>
  <c r="AV183" i="8"/>
  <c r="AV173" i="8"/>
  <c r="AV175" i="8"/>
  <c r="AV181" i="8"/>
  <c r="AV182" i="8"/>
  <c r="AV180" i="8"/>
  <c r="AV174" i="8"/>
  <c r="AV172" i="8"/>
  <c r="AV176" i="8"/>
  <c r="AV167" i="8"/>
  <c r="AV178" i="8"/>
  <c r="AV177" i="8"/>
  <c r="AV170" i="8"/>
  <c r="AV169" i="8"/>
  <c r="AV171" i="8"/>
  <c r="AV165" i="8"/>
  <c r="AV166" i="8"/>
  <c r="AV158" i="8"/>
  <c r="AV157" i="8"/>
  <c r="AV163" i="8"/>
  <c r="AV162" i="8"/>
  <c r="AP156" i="8"/>
  <c r="AP163" i="8"/>
  <c r="AP154" i="8"/>
  <c r="AP159" i="8"/>
  <c r="AP162" i="8"/>
  <c r="AP173" i="8"/>
  <c r="AP181" i="8"/>
  <c r="AP166" i="8"/>
  <c r="AP170" i="8"/>
  <c r="AP168" i="8"/>
  <c r="AP183" i="8"/>
  <c r="AP178" i="8"/>
  <c r="AP172" i="8"/>
  <c r="AP176" i="8"/>
  <c r="AP179" i="8"/>
  <c r="AP161" i="8"/>
  <c r="AP164" i="8"/>
  <c r="AP171" i="8"/>
  <c r="AP167" i="8"/>
  <c r="AP180" i="8"/>
  <c r="AP174" i="8"/>
  <c r="AP175" i="8"/>
  <c r="AP177" i="8"/>
  <c r="AP157" i="8"/>
  <c r="AP169" i="8"/>
  <c r="AP158" i="8"/>
  <c r="AP182" i="8"/>
  <c r="AP165" i="8"/>
  <c r="AP160" i="8"/>
  <c r="AP155" i="8"/>
  <c r="AK159" i="8"/>
  <c r="AK160" i="8"/>
  <c r="AK161" i="8"/>
  <c r="AK183" i="8"/>
  <c r="AK176" i="8"/>
  <c r="AK182" i="8"/>
  <c r="AK168" i="8"/>
  <c r="AK170" i="8"/>
  <c r="AK175" i="8"/>
  <c r="AK180" i="8"/>
  <c r="AK173" i="8"/>
  <c r="AK167" i="8"/>
  <c r="AK171" i="8"/>
  <c r="AK174" i="8"/>
  <c r="AK172" i="8"/>
  <c r="AK181" i="8"/>
  <c r="AK178" i="8"/>
  <c r="AK177" i="8"/>
  <c r="AK169" i="8"/>
  <c r="AK162" i="8"/>
  <c r="AK179" i="8"/>
  <c r="AK165" i="8"/>
  <c r="AK166" i="8"/>
  <c r="AK158" i="8"/>
  <c r="AK154" i="8"/>
  <c r="AK164" i="8"/>
  <c r="AK157" i="8"/>
  <c r="AK155" i="8"/>
  <c r="AK156" i="8"/>
  <c r="AK163" i="8"/>
  <c r="AJ159" i="8"/>
  <c r="AJ160" i="8"/>
  <c r="AJ154" i="8"/>
  <c r="AJ157" i="8"/>
  <c r="AJ176" i="8"/>
  <c r="AJ179" i="8"/>
  <c r="AJ168" i="8"/>
  <c r="AJ183" i="8"/>
  <c r="AJ182" i="8"/>
  <c r="AJ163" i="8"/>
  <c r="AJ171" i="8"/>
  <c r="AJ166" i="8"/>
  <c r="AJ169" i="8"/>
  <c r="AJ161" i="8"/>
  <c r="AJ172" i="8"/>
  <c r="AJ180" i="8"/>
  <c r="AJ165" i="8"/>
  <c r="AJ181" i="8"/>
  <c r="AJ178" i="8"/>
  <c r="AJ177" i="8"/>
  <c r="AJ174" i="8"/>
  <c r="AJ167" i="8"/>
  <c r="AJ170" i="8"/>
  <c r="AJ173" i="8"/>
  <c r="AJ158" i="8"/>
  <c r="AJ162" i="8"/>
  <c r="AJ155" i="8"/>
  <c r="AJ175" i="8"/>
  <c r="AJ156" i="8"/>
  <c r="AJ164" i="8"/>
  <c r="CI154" i="12"/>
  <c r="CI155" i="12"/>
  <c r="CI156" i="12"/>
  <c r="CI158" i="12"/>
  <c r="CI157" i="12"/>
  <c r="CI160" i="12"/>
  <c r="CI161" i="12"/>
  <c r="CI162" i="12"/>
  <c r="CI163" i="12"/>
  <c r="CI164" i="12"/>
  <c r="CI165" i="12"/>
  <c r="CI166" i="12"/>
  <c r="CI168" i="12"/>
  <c r="CI169" i="12"/>
  <c r="CI170" i="12"/>
  <c r="CI159" i="12"/>
  <c r="CI167" i="12"/>
  <c r="CI171" i="12"/>
  <c r="CI176" i="12"/>
  <c r="CI172" i="12"/>
  <c r="CI177" i="12"/>
  <c r="CI174" i="12"/>
  <c r="CI178" i="12"/>
  <c r="CI179" i="12"/>
  <c r="CI180" i="12"/>
  <c r="CI183" i="12"/>
  <c r="CI173" i="12"/>
  <c r="CI181" i="12"/>
  <c r="CI182" i="12"/>
  <c r="CI175" i="12"/>
  <c r="H154" i="12"/>
  <c r="H155" i="12"/>
  <c r="H156" i="12"/>
  <c r="H157" i="12"/>
  <c r="H160" i="12"/>
  <c r="H159" i="12"/>
  <c r="H158" i="12"/>
  <c r="H162" i="12"/>
  <c r="H163" i="12"/>
  <c r="H164" i="12"/>
  <c r="H167" i="12"/>
  <c r="H161" i="12"/>
  <c r="H166" i="12"/>
  <c r="H169" i="12"/>
  <c r="H165" i="12"/>
  <c r="H168" i="12"/>
  <c r="H173" i="12"/>
  <c r="H174" i="12"/>
  <c r="H175" i="12"/>
  <c r="H172" i="12"/>
  <c r="H170" i="12"/>
  <c r="H171" i="12"/>
  <c r="H182" i="12"/>
  <c r="H177" i="12"/>
  <c r="H176" i="12"/>
  <c r="H178" i="12"/>
  <c r="H180" i="12"/>
  <c r="H181" i="12"/>
  <c r="H179" i="12"/>
  <c r="H183" i="12"/>
  <c r="EF154" i="12"/>
  <c r="EF155" i="12"/>
  <c r="EF156" i="12"/>
  <c r="EF157" i="12"/>
  <c r="EF159" i="12"/>
  <c r="EF158" i="12"/>
  <c r="EF160" i="12"/>
  <c r="EF161" i="12"/>
  <c r="EF162" i="12"/>
  <c r="EF163" i="12"/>
  <c r="EF165" i="12"/>
  <c r="EF167" i="12"/>
  <c r="EF166" i="12"/>
  <c r="EF168" i="12"/>
  <c r="EF169" i="12"/>
  <c r="EF164" i="12"/>
  <c r="EF173" i="12"/>
  <c r="EF174" i="12"/>
  <c r="EF175" i="12"/>
  <c r="EF170" i="12"/>
  <c r="EF172" i="12"/>
  <c r="EF171" i="12"/>
  <c r="EF176" i="12"/>
  <c r="EF178" i="12"/>
  <c r="EF180" i="12"/>
  <c r="EF182" i="12"/>
  <c r="EF183" i="12"/>
  <c r="EF177" i="12"/>
  <c r="EF179" i="12"/>
  <c r="EF181" i="12"/>
  <c r="BE154" i="12"/>
  <c r="BE155" i="12"/>
  <c r="BE156" i="12"/>
  <c r="BE157" i="12"/>
  <c r="BE158" i="12"/>
  <c r="BE159" i="12"/>
  <c r="BE160" i="12"/>
  <c r="BE161" i="12"/>
  <c r="BE162" i="12"/>
  <c r="BE163" i="12"/>
  <c r="BE164" i="12"/>
  <c r="BE165" i="12"/>
  <c r="BE167" i="12"/>
  <c r="BE170" i="12"/>
  <c r="BE171" i="12"/>
  <c r="BE168" i="12"/>
  <c r="BE173" i="12"/>
  <c r="BE174" i="12"/>
  <c r="BE175" i="12"/>
  <c r="BE176" i="12"/>
  <c r="BE177" i="12"/>
  <c r="BE166" i="12"/>
  <c r="BE172" i="12"/>
  <c r="BE178" i="12"/>
  <c r="BE179" i="12"/>
  <c r="BE180" i="12"/>
  <c r="BE181" i="12"/>
  <c r="BE182" i="12"/>
  <c r="BE183" i="12"/>
  <c r="BE169" i="12"/>
  <c r="DQ155" i="12"/>
  <c r="DQ156" i="12"/>
  <c r="DQ157" i="12"/>
  <c r="DQ158" i="12"/>
  <c r="DQ159" i="12"/>
  <c r="DQ154" i="12"/>
  <c r="DQ160" i="12"/>
  <c r="DQ161" i="12"/>
  <c r="DQ162" i="12"/>
  <c r="DQ163" i="12"/>
  <c r="DQ167" i="12"/>
  <c r="DQ164" i="12"/>
  <c r="DQ165" i="12"/>
  <c r="DQ171" i="12"/>
  <c r="DQ168" i="12"/>
  <c r="DQ173" i="12"/>
  <c r="DQ174" i="12"/>
  <c r="DQ175" i="12"/>
  <c r="DQ176" i="12"/>
  <c r="DQ166" i="12"/>
  <c r="DQ172" i="12"/>
  <c r="DQ170" i="12"/>
  <c r="DQ177" i="12"/>
  <c r="DQ178" i="12"/>
  <c r="DQ179" i="12"/>
  <c r="DQ180" i="12"/>
  <c r="DQ181" i="12"/>
  <c r="DQ183" i="12"/>
  <c r="DQ169" i="12"/>
  <c r="DQ182" i="12"/>
  <c r="DB154" i="12"/>
  <c r="DB155" i="12"/>
  <c r="DB156" i="12"/>
  <c r="DB158" i="12"/>
  <c r="DB159" i="12"/>
  <c r="DB160" i="12"/>
  <c r="DB161" i="12"/>
  <c r="DB162" i="12"/>
  <c r="DB163" i="12"/>
  <c r="DB164" i="12"/>
  <c r="DB166" i="12"/>
  <c r="DB157" i="12"/>
  <c r="DB165" i="12"/>
  <c r="DB168" i="12"/>
  <c r="DB169" i="12"/>
  <c r="DB172" i="12"/>
  <c r="DB173" i="12"/>
  <c r="DB174" i="12"/>
  <c r="DB170" i="12"/>
  <c r="DB171" i="12"/>
  <c r="DB167" i="12"/>
  <c r="DB178" i="12"/>
  <c r="DB179" i="12"/>
  <c r="DB180" i="12"/>
  <c r="DB177" i="12"/>
  <c r="DB176" i="12"/>
  <c r="DB175" i="12"/>
  <c r="DB183" i="12"/>
  <c r="DB181" i="12"/>
  <c r="DB182" i="12"/>
  <c r="ER154" i="12"/>
  <c r="ER155" i="12"/>
  <c r="ER156" i="12"/>
  <c r="ER157" i="12"/>
  <c r="ER158" i="12"/>
  <c r="ER162" i="12"/>
  <c r="ER163" i="12"/>
  <c r="ER164" i="12"/>
  <c r="ER165" i="12"/>
  <c r="ER166" i="12"/>
  <c r="ER167" i="12"/>
  <c r="ER160" i="12"/>
  <c r="ER159" i="12"/>
  <c r="ER161" i="12"/>
  <c r="ER171" i="12"/>
  <c r="ER170" i="12"/>
  <c r="ER168" i="12"/>
  <c r="ER173" i="12"/>
  <c r="ER174" i="12"/>
  <c r="ER175" i="12"/>
  <c r="ER176" i="12"/>
  <c r="ER172" i="12"/>
  <c r="ER169" i="12"/>
  <c r="ER177" i="12"/>
  <c r="ER178" i="12"/>
  <c r="ER179" i="12"/>
  <c r="ER180" i="12"/>
  <c r="ER181" i="12"/>
  <c r="ER182" i="12"/>
  <c r="ER183" i="12"/>
  <c r="DS154" i="12"/>
  <c r="DS155" i="12"/>
  <c r="DS159" i="12"/>
  <c r="DS158" i="12"/>
  <c r="DS156" i="12"/>
  <c r="DS157" i="12"/>
  <c r="DS160" i="12"/>
  <c r="DS163" i="12"/>
  <c r="DS166" i="12"/>
  <c r="DS161" i="12"/>
  <c r="DS164" i="12"/>
  <c r="DS167" i="12"/>
  <c r="DS170" i="12"/>
  <c r="DS169" i="12"/>
  <c r="DS168" i="12"/>
  <c r="DS171" i="12"/>
  <c r="DS162" i="12"/>
  <c r="DS173" i="12"/>
  <c r="DS174" i="12"/>
  <c r="DS175" i="12"/>
  <c r="DS176" i="12"/>
  <c r="DS165" i="12"/>
  <c r="DS172" i="12"/>
  <c r="DS177" i="12"/>
  <c r="DS178" i="12"/>
  <c r="DS179" i="12"/>
  <c r="DS182" i="12"/>
  <c r="DS180" i="12"/>
  <c r="DS181" i="12"/>
  <c r="DS183" i="12"/>
  <c r="AC158" i="12"/>
  <c r="AC159" i="12"/>
  <c r="AC160" i="12"/>
  <c r="AC156" i="12"/>
  <c r="AC154" i="12"/>
  <c r="AC155" i="12"/>
  <c r="AC157" i="12"/>
  <c r="AC161" i="12"/>
  <c r="AC162" i="12"/>
  <c r="AC168" i="12"/>
  <c r="AC169" i="12"/>
  <c r="AC165" i="12"/>
  <c r="AC167" i="12"/>
  <c r="AC163" i="12"/>
  <c r="AC166" i="12"/>
  <c r="AC164" i="12"/>
  <c r="AC171" i="12"/>
  <c r="AC172" i="12"/>
  <c r="AC173" i="12"/>
  <c r="AC174" i="12"/>
  <c r="AC175" i="12"/>
  <c r="AC176" i="12"/>
  <c r="AC170" i="12"/>
  <c r="AC177" i="12"/>
  <c r="AC178" i="12"/>
  <c r="AC179" i="12"/>
  <c r="AC180" i="12"/>
  <c r="AC181" i="12"/>
  <c r="AC182" i="12"/>
  <c r="AC183" i="12"/>
  <c r="BZ154" i="12"/>
  <c r="BZ155" i="12"/>
  <c r="BZ156" i="12"/>
  <c r="BZ157" i="12"/>
  <c r="BZ158" i="12"/>
  <c r="BZ160" i="12"/>
  <c r="BZ161" i="12"/>
  <c r="BZ159" i="12"/>
  <c r="BZ162" i="12"/>
  <c r="BZ163" i="12"/>
  <c r="BZ165" i="12"/>
  <c r="BZ166" i="12"/>
  <c r="BZ164" i="12"/>
  <c r="BZ168" i="12"/>
  <c r="BZ169" i="12"/>
  <c r="BZ170" i="12"/>
  <c r="BZ171" i="12"/>
  <c r="BZ172" i="12"/>
  <c r="BZ167" i="12"/>
  <c r="BZ176" i="12"/>
  <c r="BZ174" i="12"/>
  <c r="BZ175" i="12"/>
  <c r="BZ173" i="12"/>
  <c r="BZ178" i="12"/>
  <c r="BZ179" i="12"/>
  <c r="BZ177" i="12"/>
  <c r="BZ183" i="12"/>
  <c r="BZ180" i="12"/>
  <c r="BZ181" i="12"/>
  <c r="BZ182" i="12"/>
  <c r="ES156" i="15"/>
  <c r="ES155" i="15"/>
  <c r="ES159" i="15"/>
  <c r="ES154" i="15"/>
  <c r="ES164" i="15"/>
  <c r="ES158" i="15"/>
  <c r="ES171" i="15"/>
  <c r="ES169" i="15"/>
  <c r="ES165" i="15"/>
  <c r="ES174" i="15"/>
  <c r="ES180" i="15"/>
  <c r="ES160" i="15"/>
  <c r="ES176" i="15"/>
  <c r="ES183" i="15"/>
  <c r="ES178" i="15"/>
  <c r="ES182" i="15"/>
  <c r="ES181" i="15"/>
  <c r="ES179" i="15"/>
  <c r="ES177" i="15"/>
  <c r="ES168" i="15"/>
  <c r="ES166" i="15"/>
  <c r="ES162" i="15"/>
  <c r="ES175" i="15"/>
  <c r="ES173" i="15"/>
  <c r="ES172" i="15"/>
  <c r="ES170" i="15"/>
  <c r="ES167" i="15"/>
  <c r="ES157" i="15"/>
  <c r="ES161" i="15"/>
  <c r="ES163" i="15"/>
  <c r="AX155" i="15"/>
  <c r="AX161" i="15"/>
  <c r="AX154" i="15"/>
  <c r="AX174" i="15"/>
  <c r="AX176" i="15"/>
  <c r="AX180" i="15"/>
  <c r="AX182" i="15"/>
  <c r="AX179" i="15"/>
  <c r="AX181" i="15"/>
  <c r="AX168" i="15"/>
  <c r="AX178" i="15"/>
  <c r="AX183" i="15"/>
  <c r="AX175" i="15"/>
  <c r="AX173" i="15"/>
  <c r="AX172" i="15"/>
  <c r="AX170" i="15"/>
  <c r="AX169" i="15"/>
  <c r="AX164" i="15"/>
  <c r="AX166" i="15"/>
  <c r="AX165" i="15"/>
  <c r="AX167" i="15"/>
  <c r="AX171" i="15"/>
  <c r="AX162" i="15"/>
  <c r="AX177" i="15"/>
  <c r="AX157" i="15"/>
  <c r="AX163" i="15"/>
  <c r="AX159" i="15"/>
  <c r="AX158" i="15"/>
  <c r="AX156" i="15"/>
  <c r="AX160" i="15"/>
  <c r="BA160" i="8"/>
  <c r="BA154" i="8"/>
  <c r="BA159" i="8"/>
  <c r="BA182" i="8"/>
  <c r="BA178" i="8"/>
  <c r="BA168" i="8"/>
  <c r="BA172" i="8"/>
  <c r="BA183" i="8"/>
  <c r="BA175" i="8"/>
  <c r="BA176" i="8"/>
  <c r="BA174" i="8"/>
  <c r="BA181" i="8"/>
  <c r="BA164" i="8"/>
  <c r="BA161" i="8"/>
  <c r="BA173" i="8"/>
  <c r="BA169" i="8"/>
  <c r="BA179" i="8"/>
  <c r="BA177" i="8"/>
  <c r="BA171" i="8"/>
  <c r="BA167" i="8"/>
  <c r="BA180" i="8"/>
  <c r="BA165" i="8"/>
  <c r="BA162" i="8"/>
  <c r="BA163" i="8"/>
  <c r="BA157" i="8"/>
  <c r="BA156" i="8"/>
  <c r="BA158" i="8"/>
  <c r="BA170" i="8"/>
  <c r="BA166" i="8"/>
  <c r="BA155" i="8"/>
  <c r="X161" i="8"/>
  <c r="X155" i="8"/>
  <c r="X163" i="8"/>
  <c r="X174" i="8"/>
  <c r="X177" i="8"/>
  <c r="X178" i="8"/>
  <c r="X181" i="8"/>
  <c r="X180" i="8"/>
  <c r="X175" i="8"/>
  <c r="X182" i="8"/>
  <c r="X179" i="8"/>
  <c r="X168" i="8"/>
  <c r="X183" i="8"/>
  <c r="X156" i="8"/>
  <c r="X173" i="8"/>
  <c r="X166" i="8"/>
  <c r="X165" i="8"/>
  <c r="X169" i="8"/>
  <c r="X171" i="8"/>
  <c r="X176" i="8"/>
  <c r="X170" i="8"/>
  <c r="X172" i="8"/>
  <c r="X162" i="8"/>
  <c r="X159" i="8"/>
  <c r="X164" i="8"/>
  <c r="X160" i="8"/>
  <c r="X154" i="8"/>
  <c r="X167" i="8"/>
  <c r="X158" i="8"/>
  <c r="X157" i="8"/>
  <c r="AZ166" i="8"/>
  <c r="AZ161" i="8"/>
  <c r="AZ154" i="8"/>
  <c r="AZ157" i="8"/>
  <c r="AZ159" i="8"/>
  <c r="AZ163" i="8"/>
  <c r="AZ178" i="8"/>
  <c r="AZ168" i="8"/>
  <c r="AZ172" i="8"/>
  <c r="AZ183" i="8"/>
  <c r="AZ179" i="8"/>
  <c r="AZ176" i="8"/>
  <c r="AZ177" i="8"/>
  <c r="AZ169" i="8"/>
  <c r="AZ167" i="8"/>
  <c r="AZ173" i="8"/>
  <c r="AZ180" i="8"/>
  <c r="AZ171" i="8"/>
  <c r="AZ164" i="8"/>
  <c r="AZ181" i="8"/>
  <c r="AZ170" i="8"/>
  <c r="AZ175" i="8"/>
  <c r="AZ165" i="8"/>
  <c r="AZ162" i="8"/>
  <c r="AZ182" i="8"/>
  <c r="AZ155" i="8"/>
  <c r="AZ156" i="8"/>
  <c r="AZ158" i="8"/>
  <c r="AZ174" i="8"/>
  <c r="AZ160" i="8"/>
  <c r="AM156" i="8"/>
  <c r="AM159" i="8"/>
  <c r="AM160" i="8"/>
  <c r="AM157" i="8"/>
  <c r="AM161" i="8"/>
  <c r="AM164" i="8"/>
  <c r="AM168" i="8"/>
  <c r="AM174" i="8"/>
  <c r="AM175" i="8"/>
  <c r="AM180" i="8"/>
  <c r="AM183" i="8"/>
  <c r="AM176" i="8"/>
  <c r="AM169" i="8"/>
  <c r="AM172" i="8"/>
  <c r="AM173" i="8"/>
  <c r="AM182" i="8"/>
  <c r="AM181" i="8"/>
  <c r="AM179" i="8"/>
  <c r="AM178" i="8"/>
  <c r="AM165" i="8"/>
  <c r="AM177" i="8"/>
  <c r="AM163" i="8"/>
  <c r="AM171" i="8"/>
  <c r="AM166" i="8"/>
  <c r="AM170" i="8"/>
  <c r="AM162" i="8"/>
  <c r="AM167" i="8"/>
  <c r="AM154" i="8"/>
  <c r="AM158" i="8"/>
  <c r="AM155" i="8"/>
  <c r="R164" i="8"/>
  <c r="R154" i="8"/>
  <c r="R166" i="8"/>
  <c r="R159" i="8"/>
  <c r="R168" i="8"/>
  <c r="R172" i="8"/>
  <c r="R183" i="8"/>
  <c r="R179" i="8"/>
  <c r="R170" i="8"/>
  <c r="R176" i="8"/>
  <c r="R181" i="8"/>
  <c r="R171" i="8"/>
  <c r="R180" i="8"/>
  <c r="R174" i="8"/>
  <c r="R167" i="8"/>
  <c r="R178" i="8"/>
  <c r="R182" i="8"/>
  <c r="R177" i="8"/>
  <c r="R165" i="8"/>
  <c r="R162" i="8"/>
  <c r="R173" i="8"/>
  <c r="R169" i="8"/>
  <c r="R155" i="8"/>
  <c r="R161" i="8"/>
  <c r="R158" i="8"/>
  <c r="R160" i="8"/>
  <c r="R157" i="8"/>
  <c r="R163" i="8"/>
  <c r="R175" i="8"/>
  <c r="R156" i="8"/>
  <c r="BZ159" i="8"/>
  <c r="BZ157" i="8"/>
  <c r="BZ154" i="8"/>
  <c r="BZ175" i="8"/>
  <c r="BZ174" i="8"/>
  <c r="BZ176" i="8"/>
  <c r="BZ181" i="8"/>
  <c r="BZ182" i="8"/>
  <c r="BZ168" i="8"/>
  <c r="BZ183" i="8"/>
  <c r="BZ180" i="8"/>
  <c r="BZ173" i="8"/>
  <c r="BZ178" i="8"/>
  <c r="BZ167" i="8"/>
  <c r="BZ177" i="8"/>
  <c r="BZ166" i="8"/>
  <c r="BZ170" i="8"/>
  <c r="BZ164" i="8"/>
  <c r="BZ165" i="8"/>
  <c r="BZ169" i="8"/>
  <c r="BZ179" i="8"/>
  <c r="BZ172" i="8"/>
  <c r="BZ161" i="8"/>
  <c r="BZ171" i="8"/>
  <c r="BZ160" i="8"/>
  <c r="BZ163" i="8"/>
  <c r="BZ156" i="8"/>
  <c r="BZ162" i="8"/>
  <c r="BZ155" i="8"/>
  <c r="BZ158" i="8"/>
  <c r="AW164" i="8"/>
  <c r="AW154" i="8"/>
  <c r="AW160" i="8"/>
  <c r="AW157" i="8"/>
  <c r="AW159" i="8"/>
  <c r="AW155" i="8"/>
  <c r="AW167" i="8"/>
  <c r="AW174" i="8"/>
  <c r="AW179" i="8"/>
  <c r="AW176" i="8"/>
  <c r="AW173" i="8"/>
  <c r="AW182" i="8"/>
  <c r="AW180" i="8"/>
  <c r="AW171" i="8"/>
  <c r="AW170" i="8"/>
  <c r="AW177" i="8"/>
  <c r="AW181" i="8"/>
  <c r="AW166" i="8"/>
  <c r="AW175" i="8"/>
  <c r="AW163" i="8"/>
  <c r="AW165" i="8"/>
  <c r="AW183" i="8"/>
  <c r="AW161" i="8"/>
  <c r="AW168" i="8"/>
  <c r="AW156" i="8"/>
  <c r="AW172" i="8"/>
  <c r="AW169" i="8"/>
  <c r="AW178" i="8"/>
  <c r="AW162" i="8"/>
  <c r="AW158" i="8"/>
  <c r="EK160" i="8"/>
  <c r="EK161" i="8"/>
  <c r="EK159" i="8"/>
  <c r="EK154" i="8"/>
  <c r="EK162" i="8"/>
  <c r="EK170" i="8"/>
  <c r="EK175" i="8"/>
  <c r="EK176" i="8"/>
  <c r="EK182" i="8"/>
  <c r="EK172" i="8"/>
  <c r="EK168" i="8"/>
  <c r="EK167" i="8"/>
  <c r="EK177" i="8"/>
  <c r="EK183" i="8"/>
  <c r="EK169" i="8"/>
  <c r="EK178" i="8"/>
  <c r="EK171" i="8"/>
  <c r="EK179" i="8"/>
  <c r="EK165" i="8"/>
  <c r="EK180" i="8"/>
  <c r="EK174" i="8"/>
  <c r="EK181" i="8"/>
  <c r="EK173" i="8"/>
  <c r="EK166" i="8"/>
  <c r="EK164" i="8"/>
  <c r="EK158" i="8"/>
  <c r="EK155" i="8"/>
  <c r="EK156" i="8"/>
  <c r="EK157" i="8"/>
  <c r="EK163" i="8"/>
  <c r="DH154" i="8"/>
  <c r="DH163" i="8"/>
  <c r="DH159" i="8"/>
  <c r="DH160" i="8"/>
  <c r="DH155" i="8"/>
  <c r="DH161" i="8"/>
  <c r="DH164" i="8"/>
  <c r="DH156" i="8"/>
  <c r="DH168" i="8"/>
  <c r="DH172" i="8"/>
  <c r="DH179" i="8"/>
  <c r="DH183" i="8"/>
  <c r="DH173" i="8"/>
  <c r="DH181" i="8"/>
  <c r="DH175" i="8"/>
  <c r="DH182" i="8"/>
  <c r="DH180" i="8"/>
  <c r="DH174" i="8"/>
  <c r="DH176" i="8"/>
  <c r="DH162" i="8"/>
  <c r="DH171" i="8"/>
  <c r="DH166" i="8"/>
  <c r="DH178" i="8"/>
  <c r="DH177" i="8"/>
  <c r="DH169" i="8"/>
  <c r="DH170" i="8"/>
  <c r="DH157" i="8"/>
  <c r="DH158" i="8"/>
  <c r="DH167" i="8"/>
  <c r="DH165" i="8"/>
  <c r="EJ160" i="8"/>
  <c r="EJ164" i="8"/>
  <c r="EJ161" i="8"/>
  <c r="EJ159" i="8"/>
  <c r="EJ157" i="8"/>
  <c r="EJ154" i="8"/>
  <c r="EJ163" i="8"/>
  <c r="EJ179" i="8"/>
  <c r="EJ172" i="8"/>
  <c r="EJ168" i="8"/>
  <c r="EJ177" i="8"/>
  <c r="EJ183" i="8"/>
  <c r="EJ169" i="8"/>
  <c r="EJ176" i="8"/>
  <c r="EJ181" i="8"/>
  <c r="EJ165" i="8"/>
  <c r="EJ162" i="8"/>
  <c r="EJ171" i="8"/>
  <c r="EJ174" i="8"/>
  <c r="EJ175" i="8"/>
  <c r="EJ170" i="8"/>
  <c r="EJ182" i="8"/>
  <c r="EJ178" i="8"/>
  <c r="EJ167" i="8"/>
  <c r="EJ173" i="8"/>
  <c r="EJ166" i="8"/>
  <c r="EJ180" i="8"/>
  <c r="EJ156" i="8"/>
  <c r="EJ155" i="8"/>
  <c r="EJ158" i="8"/>
  <c r="DW154" i="8"/>
  <c r="DW157" i="8"/>
  <c r="DW160" i="8"/>
  <c r="DW159" i="8"/>
  <c r="DW163" i="8"/>
  <c r="DW174" i="8"/>
  <c r="DW182" i="8"/>
  <c r="DW171" i="8"/>
  <c r="DW173" i="8"/>
  <c r="DW167" i="8"/>
  <c r="DW168" i="8"/>
  <c r="DW175" i="8"/>
  <c r="DW181" i="8"/>
  <c r="DW183" i="8"/>
  <c r="DW178" i="8"/>
  <c r="DW180" i="8"/>
  <c r="DW176" i="8"/>
  <c r="DW166" i="8"/>
  <c r="DW172" i="8"/>
  <c r="DW161" i="8"/>
  <c r="DW179" i="8"/>
  <c r="DW170" i="8"/>
  <c r="DW164" i="8"/>
  <c r="DW177" i="8"/>
  <c r="DW165" i="8"/>
  <c r="DW162" i="8"/>
  <c r="DW169" i="8"/>
  <c r="DW155" i="8"/>
  <c r="DW156" i="8"/>
  <c r="DW158" i="8"/>
  <c r="EP162" i="8"/>
  <c r="EP159" i="8"/>
  <c r="EP154" i="8"/>
  <c r="EP164" i="8"/>
  <c r="EP168" i="8"/>
  <c r="EP183" i="8"/>
  <c r="EP179" i="8"/>
  <c r="EP176" i="8"/>
  <c r="EP173" i="8"/>
  <c r="EP181" i="8"/>
  <c r="EP178" i="8"/>
  <c r="EP180" i="8"/>
  <c r="EP174" i="8"/>
  <c r="EP167" i="8"/>
  <c r="EP163" i="8"/>
  <c r="EP182" i="8"/>
  <c r="EP170" i="8"/>
  <c r="EP177" i="8"/>
  <c r="EP175" i="8"/>
  <c r="EP161" i="8"/>
  <c r="EP165" i="8"/>
  <c r="EP171" i="8"/>
  <c r="EP166" i="8"/>
  <c r="EP158" i="8"/>
  <c r="EP172" i="8"/>
  <c r="EP155" i="8"/>
  <c r="EP156" i="8"/>
  <c r="EP160" i="8"/>
  <c r="EP157" i="8"/>
  <c r="EP169" i="8"/>
  <c r="CX161" i="8"/>
  <c r="CX159" i="8"/>
  <c r="CX157" i="8"/>
  <c r="CX160" i="8"/>
  <c r="CX164" i="8"/>
  <c r="CX154" i="8"/>
  <c r="CX168" i="8"/>
  <c r="CX174" i="8"/>
  <c r="CX175" i="8"/>
  <c r="CX183" i="8"/>
  <c r="CX172" i="8"/>
  <c r="CX176" i="8"/>
  <c r="CX182" i="8"/>
  <c r="CX181" i="8"/>
  <c r="CX171" i="8"/>
  <c r="CX169" i="8"/>
  <c r="CX173" i="8"/>
  <c r="CX179" i="8"/>
  <c r="CX178" i="8"/>
  <c r="CX170" i="8"/>
  <c r="CX180" i="8"/>
  <c r="CX177" i="8"/>
  <c r="CX167" i="8"/>
  <c r="CX165" i="8"/>
  <c r="CX156" i="8"/>
  <c r="CX163" i="8"/>
  <c r="CX155" i="8"/>
  <c r="CX162" i="8"/>
  <c r="CX158" i="8"/>
  <c r="CX166" i="8"/>
  <c r="BU159" i="8"/>
  <c r="BU160" i="8"/>
  <c r="BU154" i="8"/>
  <c r="BU157" i="8"/>
  <c r="BU162" i="8"/>
  <c r="BU163" i="8"/>
  <c r="BU155" i="8"/>
  <c r="BU164" i="8"/>
  <c r="BU173" i="8"/>
  <c r="BU182" i="8"/>
  <c r="BU167" i="8"/>
  <c r="BU180" i="8"/>
  <c r="BU176" i="8"/>
  <c r="BU179" i="8"/>
  <c r="BU174" i="8"/>
  <c r="BU166" i="8"/>
  <c r="BU183" i="8"/>
  <c r="BU161" i="8"/>
  <c r="BU178" i="8"/>
  <c r="BU169" i="8"/>
  <c r="BU165" i="8"/>
  <c r="BU177" i="8"/>
  <c r="BU181" i="8"/>
  <c r="BU168" i="8"/>
  <c r="BU171" i="8"/>
  <c r="BU172" i="8"/>
  <c r="BU175" i="8"/>
  <c r="BU156" i="8"/>
  <c r="BU158" i="8"/>
  <c r="BU170" i="8"/>
  <c r="CW159" i="8"/>
  <c r="CW160" i="8"/>
  <c r="CW154" i="8"/>
  <c r="CW161" i="8"/>
  <c r="CW169" i="8"/>
  <c r="CW175" i="8"/>
  <c r="CW183" i="8"/>
  <c r="CW172" i="8"/>
  <c r="CW176" i="8"/>
  <c r="CW182" i="8"/>
  <c r="CW168" i="8"/>
  <c r="CW180" i="8"/>
  <c r="CW167" i="8"/>
  <c r="CW173" i="8"/>
  <c r="CW171" i="8"/>
  <c r="CW166" i="8"/>
  <c r="CW174" i="8"/>
  <c r="CW181" i="8"/>
  <c r="CW165" i="8"/>
  <c r="CW158" i="8"/>
  <c r="CW178" i="8"/>
  <c r="CW177" i="8"/>
  <c r="CW179" i="8"/>
  <c r="CW163" i="8"/>
  <c r="CW157" i="8"/>
  <c r="CW164" i="8"/>
  <c r="CW162" i="8"/>
  <c r="CW156" i="8"/>
  <c r="CW155" i="8"/>
  <c r="CW170" i="8"/>
  <c r="BT160" i="8"/>
  <c r="BT154" i="8"/>
  <c r="BT155" i="8"/>
  <c r="BT164" i="8"/>
  <c r="BT159" i="8"/>
  <c r="BT166" i="8"/>
  <c r="BT178" i="8"/>
  <c r="BT181" i="8"/>
  <c r="BT168" i="8"/>
  <c r="BT180" i="8"/>
  <c r="BT183" i="8"/>
  <c r="BT175" i="8"/>
  <c r="BT179" i="8"/>
  <c r="BT174" i="8"/>
  <c r="BT170" i="8"/>
  <c r="BT173" i="8"/>
  <c r="BT182" i="8"/>
  <c r="BT169" i="8"/>
  <c r="BT165" i="8"/>
  <c r="BT171" i="8"/>
  <c r="BT158" i="8"/>
  <c r="BT161" i="8"/>
  <c r="BT176" i="8"/>
  <c r="BT167" i="8"/>
  <c r="BT172" i="8"/>
  <c r="BT156" i="8"/>
  <c r="BT157" i="8"/>
  <c r="BT177" i="8"/>
  <c r="BT163" i="8"/>
  <c r="BT162" i="8"/>
  <c r="CV160" i="8"/>
  <c r="CV157" i="8"/>
  <c r="CV163" i="8"/>
  <c r="CV154" i="8"/>
  <c r="CV162" i="8"/>
  <c r="CV159" i="8"/>
  <c r="CV176" i="8"/>
  <c r="CV179" i="8"/>
  <c r="CV168" i="8"/>
  <c r="CV183" i="8"/>
  <c r="CV182" i="8"/>
  <c r="CV161" i="8"/>
  <c r="CV180" i="8"/>
  <c r="CV165" i="8"/>
  <c r="CV172" i="8"/>
  <c r="CV181" i="8"/>
  <c r="CV171" i="8"/>
  <c r="CV170" i="8"/>
  <c r="CV174" i="8"/>
  <c r="CV166" i="8"/>
  <c r="CV167" i="8"/>
  <c r="CV169" i="8"/>
  <c r="CV173" i="8"/>
  <c r="CV164" i="8"/>
  <c r="CV178" i="8"/>
  <c r="CV155" i="8"/>
  <c r="CV156" i="8"/>
  <c r="CV177" i="8"/>
  <c r="CV175" i="8"/>
  <c r="CV158" i="8"/>
  <c r="CI154" i="8"/>
  <c r="CI156" i="8"/>
  <c r="CI162" i="8"/>
  <c r="CI157" i="8"/>
  <c r="CI159" i="8"/>
  <c r="CI163" i="8"/>
  <c r="CI164" i="8"/>
  <c r="CI176" i="8"/>
  <c r="CI180" i="8"/>
  <c r="CI182" i="8"/>
  <c r="CI175" i="8"/>
  <c r="CI172" i="8"/>
  <c r="CI168" i="8"/>
  <c r="CI173" i="8"/>
  <c r="CI183" i="8"/>
  <c r="CI174" i="8"/>
  <c r="CI181" i="8"/>
  <c r="CI171" i="8"/>
  <c r="CI178" i="8"/>
  <c r="CI177" i="8"/>
  <c r="CI166" i="8"/>
  <c r="CI179" i="8"/>
  <c r="CI169" i="8"/>
  <c r="CI170" i="8"/>
  <c r="CI161" i="8"/>
  <c r="CI155" i="8"/>
  <c r="CI167" i="8"/>
  <c r="CI165" i="8"/>
  <c r="CI158" i="8"/>
  <c r="CI160" i="8"/>
  <c r="DB154" i="8"/>
  <c r="DB156" i="8"/>
  <c r="DB159" i="8"/>
  <c r="DB163" i="8"/>
  <c r="DB173" i="8"/>
  <c r="DB181" i="8"/>
  <c r="DB168" i="8"/>
  <c r="DB183" i="8"/>
  <c r="DB178" i="8"/>
  <c r="DB176" i="8"/>
  <c r="DB179" i="8"/>
  <c r="DB175" i="8"/>
  <c r="DB171" i="8"/>
  <c r="DB167" i="8"/>
  <c r="DB180" i="8"/>
  <c r="DB174" i="8"/>
  <c r="DB170" i="8"/>
  <c r="DB162" i="8"/>
  <c r="DB177" i="8"/>
  <c r="DB172" i="8"/>
  <c r="DB165" i="8"/>
  <c r="DB157" i="8"/>
  <c r="DB161" i="8"/>
  <c r="DB158" i="8"/>
  <c r="DB166" i="8"/>
  <c r="DB164" i="8"/>
  <c r="DB160" i="8"/>
  <c r="DB182" i="8"/>
  <c r="DB155" i="8"/>
  <c r="DB169" i="8"/>
  <c r="AE155" i="12"/>
  <c r="AE156" i="12"/>
  <c r="AE154" i="12"/>
  <c r="AE158" i="12"/>
  <c r="AE157" i="12"/>
  <c r="AE161" i="12"/>
  <c r="AE162" i="12"/>
  <c r="AE159" i="12"/>
  <c r="AE160" i="12"/>
  <c r="AE163" i="12"/>
  <c r="AE164" i="12"/>
  <c r="AE165" i="12"/>
  <c r="AE168" i="12"/>
  <c r="AE169" i="12"/>
  <c r="AE170" i="12"/>
  <c r="AE171" i="12"/>
  <c r="AE166" i="12"/>
  <c r="AE167" i="12"/>
  <c r="AE174" i="12"/>
  <c r="AE173" i="12"/>
  <c r="AE176" i="12"/>
  <c r="AE175" i="12"/>
  <c r="AE177" i="12"/>
  <c r="AE172" i="12"/>
  <c r="AE178" i="12"/>
  <c r="AE179" i="12"/>
  <c r="AE180" i="12"/>
  <c r="AE181" i="12"/>
  <c r="AE182" i="12"/>
  <c r="AE183" i="12"/>
  <c r="CQ154" i="12"/>
  <c r="CQ155" i="12"/>
  <c r="CQ156" i="12"/>
  <c r="CQ158" i="12"/>
  <c r="CQ157" i="12"/>
  <c r="CQ160" i="12"/>
  <c r="CQ161" i="12"/>
  <c r="CQ162" i="12"/>
  <c r="CQ159" i="12"/>
  <c r="CQ163" i="12"/>
  <c r="CQ164" i="12"/>
  <c r="CQ165" i="12"/>
  <c r="CQ168" i="12"/>
  <c r="CQ169" i="12"/>
  <c r="CQ170" i="12"/>
  <c r="CQ167" i="12"/>
  <c r="CQ171" i="12"/>
  <c r="CQ174" i="12"/>
  <c r="CQ166" i="12"/>
  <c r="CQ173" i="12"/>
  <c r="CQ175" i="12"/>
  <c r="CQ172" i="12"/>
  <c r="CQ177" i="12"/>
  <c r="CQ176" i="12"/>
  <c r="CQ178" i="12"/>
  <c r="CQ179" i="12"/>
  <c r="CQ180" i="12"/>
  <c r="CQ181" i="12"/>
  <c r="CQ182" i="12"/>
  <c r="CQ183" i="12"/>
  <c r="P154" i="12"/>
  <c r="P155" i="12"/>
  <c r="P156" i="12"/>
  <c r="P158" i="12"/>
  <c r="P157" i="12"/>
  <c r="P159" i="12"/>
  <c r="P160" i="12"/>
  <c r="P162" i="12"/>
  <c r="P163" i="12"/>
  <c r="P164" i="12"/>
  <c r="P165" i="12"/>
  <c r="P166" i="12"/>
  <c r="P161" i="12"/>
  <c r="P169" i="12"/>
  <c r="P167" i="12"/>
  <c r="P173" i="12"/>
  <c r="P174" i="12"/>
  <c r="P175" i="12"/>
  <c r="P171" i="12"/>
  <c r="P172" i="12"/>
  <c r="P168" i="12"/>
  <c r="P177" i="12"/>
  <c r="P182" i="12"/>
  <c r="P176" i="12"/>
  <c r="P178" i="12"/>
  <c r="P170" i="12"/>
  <c r="P180" i="12"/>
  <c r="P183" i="12"/>
  <c r="P179" i="12"/>
  <c r="P181" i="12"/>
  <c r="CB154" i="12"/>
  <c r="CB155" i="12"/>
  <c r="CB156" i="12"/>
  <c r="CB158" i="12"/>
  <c r="CB159" i="12"/>
  <c r="CB163" i="12"/>
  <c r="CB164" i="12"/>
  <c r="CB157" i="12"/>
  <c r="CB162" i="12"/>
  <c r="CB160" i="12"/>
  <c r="CB165" i="12"/>
  <c r="CB166" i="12"/>
  <c r="CB168" i="12"/>
  <c r="CB169" i="12"/>
  <c r="CB161" i="12"/>
  <c r="CB173" i="12"/>
  <c r="CB174" i="12"/>
  <c r="CB175" i="12"/>
  <c r="CB172" i="12"/>
  <c r="CB171" i="12"/>
  <c r="CB167" i="12"/>
  <c r="CB177" i="12"/>
  <c r="CB182" i="12"/>
  <c r="CB170" i="12"/>
  <c r="CB176" i="12"/>
  <c r="CB178" i="12"/>
  <c r="CB181" i="12"/>
  <c r="CB183" i="12"/>
  <c r="CB180" i="12"/>
  <c r="CB179" i="12"/>
  <c r="EN154" i="12"/>
  <c r="EN155" i="12"/>
  <c r="EN156" i="12"/>
  <c r="EN157" i="12"/>
  <c r="EN158" i="12"/>
  <c r="EN161" i="12"/>
  <c r="EN162" i="12"/>
  <c r="EN163" i="12"/>
  <c r="EN159" i="12"/>
  <c r="EN164" i="12"/>
  <c r="EN166" i="12"/>
  <c r="EN168" i="12"/>
  <c r="EN169" i="12"/>
  <c r="EN173" i="12"/>
  <c r="EN174" i="12"/>
  <c r="EN172" i="12"/>
  <c r="EN167" i="12"/>
  <c r="EN160" i="12"/>
  <c r="EN171" i="12"/>
  <c r="EN165" i="12"/>
  <c r="EN170" i="12"/>
  <c r="EN175" i="12"/>
  <c r="EN176" i="12"/>
  <c r="EN182" i="12"/>
  <c r="EN178" i="12"/>
  <c r="EN181" i="12"/>
  <c r="EN183" i="12"/>
  <c r="EN180" i="12"/>
  <c r="EN177" i="12"/>
  <c r="EN179" i="12"/>
  <c r="BM154" i="12"/>
  <c r="BM155" i="12"/>
  <c r="BM156" i="12"/>
  <c r="BM158" i="12"/>
  <c r="BM159" i="12"/>
  <c r="BM157" i="12"/>
  <c r="BM160" i="12"/>
  <c r="BM161" i="12"/>
  <c r="BM162" i="12"/>
  <c r="BM163" i="12"/>
  <c r="BM164" i="12"/>
  <c r="BM165" i="12"/>
  <c r="BM167" i="12"/>
  <c r="BM166" i="12"/>
  <c r="BM173" i="12"/>
  <c r="BM174" i="12"/>
  <c r="BM175" i="12"/>
  <c r="BM176" i="12"/>
  <c r="BM177" i="12"/>
  <c r="BM169" i="12"/>
  <c r="BM168" i="12"/>
  <c r="BM172" i="12"/>
  <c r="BM170" i="12"/>
  <c r="BM178" i="12"/>
  <c r="BM179" i="12"/>
  <c r="BM180" i="12"/>
  <c r="BM181" i="12"/>
  <c r="BM171" i="12"/>
  <c r="BM183" i="12"/>
  <c r="BM182" i="12"/>
  <c r="DY155" i="12"/>
  <c r="DY156" i="12"/>
  <c r="DY157" i="12"/>
  <c r="DY158" i="12"/>
  <c r="DY159" i="12"/>
  <c r="DY160" i="12"/>
  <c r="DY161" i="12"/>
  <c r="DY162" i="12"/>
  <c r="DY163" i="12"/>
  <c r="DY154" i="12"/>
  <c r="DY164" i="12"/>
  <c r="DY167" i="12"/>
  <c r="DY165" i="12"/>
  <c r="DY166" i="12"/>
  <c r="DY173" i="12"/>
  <c r="DY174" i="12"/>
  <c r="DY175" i="12"/>
  <c r="DY176" i="12"/>
  <c r="DY169" i="12"/>
  <c r="DY168" i="12"/>
  <c r="DY170" i="12"/>
  <c r="DY172" i="12"/>
  <c r="DY177" i="12"/>
  <c r="DY178" i="12"/>
  <c r="DY179" i="12"/>
  <c r="DY180" i="12"/>
  <c r="DY181" i="12"/>
  <c r="DY171" i="12"/>
  <c r="DY183" i="12"/>
  <c r="DY182" i="12"/>
  <c r="AX154" i="12"/>
  <c r="AX155" i="12"/>
  <c r="AX156" i="12"/>
  <c r="AX157" i="12"/>
  <c r="AX158" i="12"/>
  <c r="AX161" i="12"/>
  <c r="AX162" i="12"/>
  <c r="AX160" i="12"/>
  <c r="AX159" i="12"/>
  <c r="AX163" i="12"/>
  <c r="AX164" i="12"/>
  <c r="AX165" i="12"/>
  <c r="AX166" i="12"/>
  <c r="AX167" i="12"/>
  <c r="AX168" i="12"/>
  <c r="AX173" i="12"/>
  <c r="AX174" i="12"/>
  <c r="AX171" i="12"/>
  <c r="AX169" i="12"/>
  <c r="AX170" i="12"/>
  <c r="AX175" i="12"/>
  <c r="AX177" i="12"/>
  <c r="AX178" i="12"/>
  <c r="AX179" i="12"/>
  <c r="AX180" i="12"/>
  <c r="AX172" i="12"/>
  <c r="AX176" i="12"/>
  <c r="AX183" i="12"/>
  <c r="AX181" i="12"/>
  <c r="AX182" i="12"/>
  <c r="DJ154" i="12"/>
  <c r="DJ155" i="12"/>
  <c r="DJ156" i="12"/>
  <c r="DJ157" i="12"/>
  <c r="DJ160" i="12"/>
  <c r="DJ161" i="12"/>
  <c r="DJ158" i="12"/>
  <c r="DJ162" i="12"/>
  <c r="DJ163" i="12"/>
  <c r="DJ164" i="12"/>
  <c r="DJ165" i="12"/>
  <c r="DJ166" i="12"/>
  <c r="DJ159" i="12"/>
  <c r="DJ167" i="12"/>
  <c r="DJ168" i="12"/>
  <c r="DJ170" i="12"/>
  <c r="DJ171" i="12"/>
  <c r="DJ173" i="12"/>
  <c r="DJ174" i="12"/>
  <c r="DJ169" i="12"/>
  <c r="DJ172" i="12"/>
  <c r="DJ175" i="12"/>
  <c r="DJ176" i="12"/>
  <c r="DJ177" i="12"/>
  <c r="DJ178" i="12"/>
  <c r="DJ179" i="12"/>
  <c r="DJ180" i="12"/>
  <c r="DJ182" i="12"/>
  <c r="DJ181" i="12"/>
  <c r="DJ183" i="12"/>
  <c r="ES157" i="12"/>
  <c r="ES158" i="12"/>
  <c r="ES159" i="12"/>
  <c r="ES155" i="12"/>
  <c r="ES154" i="12"/>
  <c r="ES160" i="12"/>
  <c r="ES161" i="12"/>
  <c r="ES156" i="12"/>
  <c r="ES168" i="12"/>
  <c r="ES169" i="12"/>
  <c r="ES162" i="12"/>
  <c r="ES163" i="12"/>
  <c r="ES165" i="12"/>
  <c r="ES167" i="12"/>
  <c r="ES164" i="12"/>
  <c r="ES166" i="12"/>
  <c r="ES171" i="12"/>
  <c r="ES170" i="12"/>
  <c r="ES173" i="12"/>
  <c r="ES174" i="12"/>
  <c r="ES175" i="12"/>
  <c r="ES176" i="12"/>
  <c r="ES177" i="12"/>
  <c r="ES178" i="12"/>
  <c r="ES179" i="12"/>
  <c r="ES180" i="12"/>
  <c r="ES181" i="12"/>
  <c r="ES182" i="12"/>
  <c r="ES183" i="12"/>
  <c r="ES172" i="12"/>
  <c r="BO155" i="12"/>
  <c r="BO154" i="12"/>
  <c r="BO157" i="12"/>
  <c r="BO160" i="12"/>
  <c r="BO159" i="12"/>
  <c r="BO162" i="12"/>
  <c r="BO158" i="12"/>
  <c r="BO161" i="12"/>
  <c r="BO165" i="12"/>
  <c r="BO163" i="12"/>
  <c r="BO156" i="12"/>
  <c r="BO164" i="12"/>
  <c r="BO166" i="12"/>
  <c r="BO167" i="12"/>
  <c r="BO171" i="12"/>
  <c r="BO173" i="12"/>
  <c r="BO174" i="12"/>
  <c r="BO175" i="12"/>
  <c r="BO176" i="12"/>
  <c r="BO168" i="12"/>
  <c r="BO169" i="12"/>
  <c r="BO178" i="12"/>
  <c r="BO179" i="12"/>
  <c r="BO182" i="12"/>
  <c r="BO183" i="12"/>
  <c r="BO172" i="12"/>
  <c r="BO177" i="12"/>
  <c r="BO181" i="12"/>
  <c r="BO170" i="12"/>
  <c r="BO180" i="12"/>
  <c r="EA154" i="12"/>
  <c r="EA155" i="12"/>
  <c r="EA157" i="12"/>
  <c r="EA158" i="12"/>
  <c r="EA160" i="12"/>
  <c r="EA159" i="12"/>
  <c r="EA156" i="12"/>
  <c r="EA161" i="12"/>
  <c r="EA162" i="12"/>
  <c r="EA164" i="12"/>
  <c r="EA163" i="12"/>
  <c r="EA165" i="12"/>
  <c r="EA171" i="12"/>
  <c r="EA173" i="12"/>
  <c r="EA174" i="12"/>
  <c r="EA175" i="12"/>
  <c r="EA167" i="12"/>
  <c r="EA168" i="12"/>
  <c r="EA169" i="12"/>
  <c r="EA170" i="12"/>
  <c r="EA177" i="12"/>
  <c r="EA178" i="12"/>
  <c r="EA179" i="12"/>
  <c r="EA166" i="12"/>
  <c r="EA172" i="12"/>
  <c r="EA182" i="12"/>
  <c r="EA176" i="12"/>
  <c r="EA181" i="12"/>
  <c r="EA183" i="12"/>
  <c r="EA180" i="12"/>
  <c r="AZ154" i="12"/>
  <c r="AZ155" i="12"/>
  <c r="AZ156" i="12"/>
  <c r="AZ157" i="12"/>
  <c r="AZ158" i="12"/>
  <c r="AZ159" i="12"/>
  <c r="AZ160" i="12"/>
  <c r="AZ161" i="12"/>
  <c r="AZ163" i="12"/>
  <c r="AZ164" i="12"/>
  <c r="AZ165" i="12"/>
  <c r="AZ166" i="12"/>
  <c r="AZ167" i="12"/>
  <c r="AZ170" i="12"/>
  <c r="AZ162" i="12"/>
  <c r="AZ168" i="12"/>
  <c r="AZ172" i="12"/>
  <c r="AZ173" i="12"/>
  <c r="AZ174" i="12"/>
  <c r="AZ175" i="12"/>
  <c r="AZ176" i="12"/>
  <c r="AZ177" i="12"/>
  <c r="AZ171" i="12"/>
  <c r="AZ178" i="12"/>
  <c r="AZ179" i="12"/>
  <c r="AZ180" i="12"/>
  <c r="AZ181" i="12"/>
  <c r="AZ182" i="12"/>
  <c r="AZ183" i="12"/>
  <c r="AZ169" i="12"/>
  <c r="DL154" i="12"/>
  <c r="DL155" i="12"/>
  <c r="DL156" i="12"/>
  <c r="DL157" i="12"/>
  <c r="DL158" i="12"/>
  <c r="DL159" i="12"/>
  <c r="DL161" i="12"/>
  <c r="DL162" i="12"/>
  <c r="DL163" i="12"/>
  <c r="DL164" i="12"/>
  <c r="DL165" i="12"/>
  <c r="DL166" i="12"/>
  <c r="DL167" i="12"/>
  <c r="DL160" i="12"/>
  <c r="DL168" i="12"/>
  <c r="DL172" i="12"/>
  <c r="DL170" i="12"/>
  <c r="DL171" i="12"/>
  <c r="DL173" i="12"/>
  <c r="DL174" i="12"/>
  <c r="DL175" i="12"/>
  <c r="DL176" i="12"/>
  <c r="DL177" i="12"/>
  <c r="DL178" i="12"/>
  <c r="DL179" i="12"/>
  <c r="DL180" i="12"/>
  <c r="DL181" i="12"/>
  <c r="DL182" i="12"/>
  <c r="DL183" i="12"/>
  <c r="DL169" i="12"/>
  <c r="AK154" i="12"/>
  <c r="AK157" i="12"/>
  <c r="AK158" i="12"/>
  <c r="AK159" i="12"/>
  <c r="AK160" i="12"/>
  <c r="AK155" i="12"/>
  <c r="AK156" i="12"/>
  <c r="AK161" i="12"/>
  <c r="AK162" i="12"/>
  <c r="AK163" i="12"/>
  <c r="AK168" i="12"/>
  <c r="AK169" i="12"/>
  <c r="AK164" i="12"/>
  <c r="AK167" i="12"/>
  <c r="AK166" i="12"/>
  <c r="AK171" i="12"/>
  <c r="AK170" i="12"/>
  <c r="AK172" i="12"/>
  <c r="AK165" i="12"/>
  <c r="AK173" i="12"/>
  <c r="AK174" i="12"/>
  <c r="AK175" i="12"/>
  <c r="AK176" i="12"/>
  <c r="AK178" i="12"/>
  <c r="AK179" i="12"/>
  <c r="AK180" i="12"/>
  <c r="AK181" i="12"/>
  <c r="AK177" i="12"/>
  <c r="AK183" i="12"/>
  <c r="AK182" i="12"/>
  <c r="CW155" i="12"/>
  <c r="CW157" i="12"/>
  <c r="CW158" i="12"/>
  <c r="CW159" i="12"/>
  <c r="CW154" i="12"/>
  <c r="CW156" i="12"/>
  <c r="CW160" i="12"/>
  <c r="CW161" i="12"/>
  <c r="CW163" i="12"/>
  <c r="CW168" i="12"/>
  <c r="CW169" i="12"/>
  <c r="CW167" i="12"/>
  <c r="CW164" i="12"/>
  <c r="CW166" i="12"/>
  <c r="CW170" i="12"/>
  <c r="CW162" i="12"/>
  <c r="CW172" i="12"/>
  <c r="CW173" i="12"/>
  <c r="CW174" i="12"/>
  <c r="CW175" i="12"/>
  <c r="CW176" i="12"/>
  <c r="CW165" i="12"/>
  <c r="CW171" i="12"/>
  <c r="CW178" i="12"/>
  <c r="CW179" i="12"/>
  <c r="CW180" i="12"/>
  <c r="CW181" i="12"/>
  <c r="CW177" i="12"/>
  <c r="CW183" i="12"/>
  <c r="CW182" i="12"/>
  <c r="V154" i="12"/>
  <c r="V155" i="12"/>
  <c r="V157" i="12"/>
  <c r="V156" i="12"/>
  <c r="V161" i="12"/>
  <c r="V158" i="12"/>
  <c r="V160" i="12"/>
  <c r="V159" i="12"/>
  <c r="V162" i="12"/>
  <c r="V168" i="12"/>
  <c r="V169" i="12"/>
  <c r="V170" i="12"/>
  <c r="V171" i="12"/>
  <c r="V172" i="12"/>
  <c r="V163" i="12"/>
  <c r="V164" i="12"/>
  <c r="V165" i="12"/>
  <c r="V167" i="12"/>
  <c r="V176" i="12"/>
  <c r="V177" i="12"/>
  <c r="V166" i="12"/>
  <c r="V174" i="12"/>
  <c r="V178" i="12"/>
  <c r="V179" i="12"/>
  <c r="V180" i="12"/>
  <c r="V173" i="12"/>
  <c r="V175" i="12"/>
  <c r="V182" i="12"/>
  <c r="V181" i="12"/>
  <c r="V183" i="12"/>
  <c r="CH154" i="12"/>
  <c r="CH155" i="12"/>
  <c r="CH157" i="12"/>
  <c r="CH156" i="12"/>
  <c r="CH160" i="12"/>
  <c r="CH161" i="12"/>
  <c r="CH158" i="12"/>
  <c r="CH159" i="12"/>
  <c r="CH162" i="12"/>
  <c r="CH168" i="12"/>
  <c r="CH169" i="12"/>
  <c r="CH170" i="12"/>
  <c r="CH171" i="12"/>
  <c r="CH172" i="12"/>
  <c r="CH163" i="12"/>
  <c r="CH164" i="12"/>
  <c r="CH165" i="12"/>
  <c r="CH166" i="12"/>
  <c r="CH167" i="12"/>
  <c r="CH177" i="12"/>
  <c r="CH174" i="12"/>
  <c r="CH178" i="12"/>
  <c r="CH179" i="12"/>
  <c r="CH173" i="12"/>
  <c r="CH175" i="12"/>
  <c r="CH176" i="12"/>
  <c r="CH181" i="12"/>
  <c r="CH182" i="12"/>
  <c r="CH180" i="12"/>
  <c r="CH183" i="12"/>
  <c r="ET154" i="12"/>
  <c r="ET155" i="12"/>
  <c r="ET156" i="12"/>
  <c r="ET160" i="12"/>
  <c r="ET158" i="12"/>
  <c r="ET157" i="12"/>
  <c r="ET159" i="12"/>
  <c r="ET168" i="12"/>
  <c r="ET169" i="12"/>
  <c r="ET162" i="12"/>
  <c r="ET170" i="12"/>
  <c r="ET171" i="12"/>
  <c r="ET172" i="12"/>
  <c r="ET163" i="12"/>
  <c r="ET165" i="12"/>
  <c r="ET161" i="12"/>
  <c r="ET166" i="12"/>
  <c r="ET167" i="12"/>
  <c r="ET176" i="12"/>
  <c r="ET164" i="12"/>
  <c r="ET174" i="12"/>
  <c r="ET177" i="12"/>
  <c r="ET178" i="12"/>
  <c r="ET179" i="12"/>
  <c r="ET173" i="12"/>
  <c r="ET175" i="12"/>
  <c r="ET181" i="12"/>
  <c r="ET182" i="12"/>
  <c r="ET180" i="12"/>
  <c r="ET183" i="12"/>
  <c r="F154" i="15"/>
  <c r="F156" i="15"/>
  <c r="F160" i="15"/>
  <c r="F165" i="15"/>
  <c r="F158" i="15"/>
  <c r="F177" i="15"/>
  <c r="F179" i="15"/>
  <c r="F180" i="15"/>
  <c r="F178" i="15"/>
  <c r="F181" i="15"/>
  <c r="F172" i="15"/>
  <c r="F168" i="15"/>
  <c r="F183" i="15"/>
  <c r="F167" i="15"/>
  <c r="F170" i="15"/>
  <c r="F169" i="15"/>
  <c r="F163" i="15"/>
  <c r="F162" i="15"/>
  <c r="F173" i="15"/>
  <c r="F175" i="15"/>
  <c r="F176" i="15"/>
  <c r="F161" i="15"/>
  <c r="F171" i="15"/>
  <c r="F164" i="15"/>
  <c r="F166" i="15"/>
  <c r="F174" i="15"/>
  <c r="F182" i="15"/>
  <c r="F159" i="15"/>
  <c r="F155" i="15"/>
  <c r="F157" i="15"/>
  <c r="ED154" i="15"/>
  <c r="ED160" i="15"/>
  <c r="ED156" i="15"/>
  <c r="ED158" i="15"/>
  <c r="ED159" i="15"/>
  <c r="ED174" i="15"/>
  <c r="ED171" i="15"/>
  <c r="ED165" i="15"/>
  <c r="ED179" i="15"/>
  <c r="ED181" i="15"/>
  <c r="ED176" i="15"/>
  <c r="ED177" i="15"/>
  <c r="ED180" i="15"/>
  <c r="ED172" i="15"/>
  <c r="ED182" i="15"/>
  <c r="ED178" i="15"/>
  <c r="ED183" i="15"/>
  <c r="ED163" i="15"/>
  <c r="ED175" i="15"/>
  <c r="ED173" i="15"/>
  <c r="ED161" i="15"/>
  <c r="ED164" i="15"/>
  <c r="ED168" i="15"/>
  <c r="ED170" i="15"/>
  <c r="ED166" i="15"/>
  <c r="ED169" i="15"/>
  <c r="ED155" i="15"/>
  <c r="ED167" i="15"/>
  <c r="ED157" i="15"/>
  <c r="ED162" i="15"/>
  <c r="CI154" i="15"/>
  <c r="CI157" i="15"/>
  <c r="CI165" i="15"/>
  <c r="CI159" i="15"/>
  <c r="CI174" i="15"/>
  <c r="CI172" i="15"/>
  <c r="CI160" i="15"/>
  <c r="CI176" i="15"/>
  <c r="CI169" i="15"/>
  <c r="CI179" i="15"/>
  <c r="CI183" i="15"/>
  <c r="CI181" i="15"/>
  <c r="CI168" i="15"/>
  <c r="CI170" i="15"/>
  <c r="CI166" i="15"/>
  <c r="CI177" i="15"/>
  <c r="CI163" i="15"/>
  <c r="CI182" i="15"/>
  <c r="CI173" i="15"/>
  <c r="CI167" i="15"/>
  <c r="CI161" i="15"/>
  <c r="CI164" i="15"/>
  <c r="CI180" i="15"/>
  <c r="CI178" i="15"/>
  <c r="CI171" i="15"/>
  <c r="CI156" i="15"/>
  <c r="CI175" i="15"/>
  <c r="CI162" i="15"/>
  <c r="CI155" i="15"/>
  <c r="CI158" i="15"/>
  <c r="BG154" i="15"/>
  <c r="BG156" i="15"/>
  <c r="BG165" i="15"/>
  <c r="BG158" i="15"/>
  <c r="BG160" i="15"/>
  <c r="BG175" i="15"/>
  <c r="BG182" i="15"/>
  <c r="BG171" i="15"/>
  <c r="BG181" i="15"/>
  <c r="BG178" i="15"/>
  <c r="BG179" i="15"/>
  <c r="BG183" i="15"/>
  <c r="BG174" i="15"/>
  <c r="BG177" i="15"/>
  <c r="BG172" i="15"/>
  <c r="BG167" i="15"/>
  <c r="BG176" i="15"/>
  <c r="BG170" i="15"/>
  <c r="BG168" i="15"/>
  <c r="BG166" i="15"/>
  <c r="BG161" i="15"/>
  <c r="BG173" i="15"/>
  <c r="BG180" i="15"/>
  <c r="BG169" i="15"/>
  <c r="BG155" i="15"/>
  <c r="BG157" i="15"/>
  <c r="BG164" i="15"/>
  <c r="BG159" i="15"/>
  <c r="BG163" i="15"/>
  <c r="BG162" i="15"/>
  <c r="M154" i="15"/>
  <c r="M155" i="15"/>
  <c r="M156" i="15"/>
  <c r="M160" i="15"/>
  <c r="M158" i="15"/>
  <c r="M165" i="15"/>
  <c r="M159" i="15"/>
  <c r="M174" i="15"/>
  <c r="M176" i="15"/>
  <c r="M181" i="15"/>
  <c r="M171" i="15"/>
  <c r="M180" i="15"/>
  <c r="M183" i="15"/>
  <c r="M182" i="15"/>
  <c r="M178" i="15"/>
  <c r="M168" i="15"/>
  <c r="M179" i="15"/>
  <c r="M173" i="15"/>
  <c r="M167" i="15"/>
  <c r="M166" i="15"/>
  <c r="M172" i="15"/>
  <c r="M162" i="15"/>
  <c r="M163" i="15"/>
  <c r="M175" i="15"/>
  <c r="M170" i="15"/>
  <c r="M169" i="15"/>
  <c r="M161" i="15"/>
  <c r="M164" i="15"/>
  <c r="M177" i="15"/>
  <c r="M157" i="15"/>
  <c r="EK157" i="15"/>
  <c r="EK155" i="15"/>
  <c r="EK156" i="15"/>
  <c r="EK159" i="15"/>
  <c r="EK158" i="15"/>
  <c r="EK160" i="15"/>
  <c r="EK154" i="15"/>
  <c r="EK165" i="15"/>
  <c r="EK175" i="15"/>
  <c r="EK176" i="15"/>
  <c r="EK174" i="15"/>
  <c r="EK180" i="15"/>
  <c r="EK182" i="15"/>
  <c r="EK177" i="15"/>
  <c r="EK183" i="15"/>
  <c r="EK179" i="15"/>
  <c r="EK181" i="15"/>
  <c r="EK168" i="15"/>
  <c r="EK178" i="15"/>
  <c r="EK167" i="15"/>
  <c r="EK173" i="15"/>
  <c r="EK163" i="15"/>
  <c r="EK169" i="15"/>
  <c r="EK172" i="15"/>
  <c r="EK166" i="15"/>
  <c r="EK171" i="15"/>
  <c r="EK161" i="15"/>
  <c r="EK162" i="15"/>
  <c r="EK170" i="15"/>
  <c r="EK164" i="15"/>
  <c r="CP154" i="15"/>
  <c r="CP158" i="15"/>
  <c r="CP168" i="15"/>
  <c r="CP156" i="15"/>
  <c r="CP159" i="15"/>
  <c r="CP165" i="15"/>
  <c r="CP160" i="15"/>
  <c r="CP170" i="15"/>
  <c r="CP173" i="15"/>
  <c r="CP180" i="15"/>
  <c r="CP181" i="15"/>
  <c r="CP177" i="15"/>
  <c r="CP176" i="15"/>
  <c r="CP183" i="15"/>
  <c r="CP182" i="15"/>
  <c r="CP179" i="15"/>
  <c r="CP178" i="15"/>
  <c r="CP175" i="15"/>
  <c r="CP169" i="15"/>
  <c r="CP163" i="15"/>
  <c r="CP167" i="15"/>
  <c r="CP174" i="15"/>
  <c r="CP162" i="15"/>
  <c r="CP166" i="15"/>
  <c r="CP171" i="15"/>
  <c r="CP172" i="15"/>
  <c r="CP161" i="15"/>
  <c r="CP164" i="15"/>
  <c r="CP157" i="15"/>
  <c r="CP155" i="15"/>
  <c r="BK154" i="15"/>
  <c r="BK157" i="15"/>
  <c r="BK166" i="15"/>
  <c r="BK159" i="15"/>
  <c r="BK160" i="15"/>
  <c r="BK171" i="15"/>
  <c r="BK176" i="15"/>
  <c r="BK162" i="15"/>
  <c r="BK165" i="15"/>
  <c r="BK174" i="15"/>
  <c r="BK183" i="15"/>
  <c r="BK182" i="15"/>
  <c r="BK181" i="15"/>
  <c r="BK179" i="15"/>
  <c r="BK168" i="15"/>
  <c r="BK180" i="15"/>
  <c r="BK178" i="15"/>
  <c r="BK169" i="15"/>
  <c r="BK173" i="15"/>
  <c r="BK170" i="15"/>
  <c r="BK161" i="15"/>
  <c r="BK163" i="15"/>
  <c r="BK172" i="15"/>
  <c r="BK164" i="15"/>
  <c r="BK167" i="15"/>
  <c r="BK175" i="15"/>
  <c r="BK177" i="15"/>
  <c r="BK155" i="15"/>
  <c r="BK158" i="15"/>
  <c r="BK156" i="15"/>
  <c r="S154" i="15"/>
  <c r="S164" i="15"/>
  <c r="S161" i="15"/>
  <c r="S158" i="15"/>
  <c r="S160" i="15"/>
  <c r="S156" i="15"/>
  <c r="S171" i="15"/>
  <c r="S165" i="15"/>
  <c r="S169" i="15"/>
  <c r="S175" i="15"/>
  <c r="S181" i="15"/>
  <c r="S182" i="15"/>
  <c r="S178" i="15"/>
  <c r="S183" i="15"/>
  <c r="S179" i="15"/>
  <c r="S168" i="15"/>
  <c r="S167" i="15"/>
  <c r="S180" i="15"/>
  <c r="S177" i="15"/>
  <c r="S174" i="15"/>
  <c r="S173" i="15"/>
  <c r="S166" i="15"/>
  <c r="S176" i="15"/>
  <c r="S172" i="15"/>
  <c r="S155" i="15"/>
  <c r="S170" i="15"/>
  <c r="S163" i="15"/>
  <c r="S162" i="15"/>
  <c r="S157" i="15"/>
  <c r="S159" i="15"/>
  <c r="EQ154" i="15"/>
  <c r="EQ159" i="15"/>
  <c r="EQ160" i="15"/>
  <c r="EQ164" i="15"/>
  <c r="EQ165" i="15"/>
  <c r="EQ156" i="15"/>
  <c r="EQ158" i="15"/>
  <c r="EQ171" i="15"/>
  <c r="EQ175" i="15"/>
  <c r="EQ169" i="15"/>
  <c r="EQ180" i="15"/>
  <c r="EQ172" i="15"/>
  <c r="EQ181" i="15"/>
  <c r="EQ183" i="15"/>
  <c r="EQ168" i="15"/>
  <c r="EQ177" i="15"/>
  <c r="EQ178" i="15"/>
  <c r="EQ182" i="15"/>
  <c r="EQ179" i="15"/>
  <c r="EQ166" i="15"/>
  <c r="EQ162" i="15"/>
  <c r="EQ173" i="15"/>
  <c r="EQ174" i="15"/>
  <c r="EQ161" i="15"/>
  <c r="EQ176" i="15"/>
  <c r="EQ170" i="15"/>
  <c r="EQ163" i="15"/>
  <c r="EQ167" i="15"/>
  <c r="EQ155" i="15"/>
  <c r="EQ157" i="15"/>
  <c r="BH159" i="15"/>
  <c r="BH160" i="15"/>
  <c r="BH165" i="15"/>
  <c r="BH154" i="15"/>
  <c r="BH174" i="15"/>
  <c r="BH164" i="15"/>
  <c r="BH176" i="15"/>
  <c r="BH169" i="15"/>
  <c r="BH179" i="15"/>
  <c r="BH177" i="15"/>
  <c r="BH180" i="15"/>
  <c r="BH183" i="15"/>
  <c r="BH178" i="15"/>
  <c r="BH181" i="15"/>
  <c r="BH175" i="15"/>
  <c r="BH167" i="15"/>
  <c r="BH163" i="15"/>
  <c r="BH168" i="15"/>
  <c r="BH162" i="15"/>
  <c r="BH182" i="15"/>
  <c r="BH173" i="15"/>
  <c r="BH166" i="15"/>
  <c r="BH161" i="15"/>
  <c r="BH170" i="15"/>
  <c r="BH172" i="15"/>
  <c r="BH171" i="15"/>
  <c r="BH155" i="15"/>
  <c r="BH156" i="15"/>
  <c r="BH157" i="15"/>
  <c r="BH158" i="15"/>
  <c r="DT164" i="15"/>
  <c r="DT159" i="15"/>
  <c r="DT165" i="15"/>
  <c r="DT154" i="15"/>
  <c r="DT172" i="15"/>
  <c r="DT160" i="15"/>
  <c r="DT175" i="15"/>
  <c r="DT174" i="15"/>
  <c r="DT176" i="15"/>
  <c r="DT179" i="15"/>
  <c r="DT180" i="15"/>
  <c r="DT169" i="15"/>
  <c r="DT177" i="15"/>
  <c r="DT183" i="15"/>
  <c r="DT181" i="15"/>
  <c r="DT182" i="15"/>
  <c r="DT178" i="15"/>
  <c r="DT173" i="15"/>
  <c r="DT171" i="15"/>
  <c r="DT167" i="15"/>
  <c r="DT161" i="15"/>
  <c r="DT168" i="15"/>
  <c r="DT170" i="15"/>
  <c r="DT166" i="15"/>
  <c r="DT162" i="15"/>
  <c r="DT155" i="15"/>
  <c r="DT156" i="15"/>
  <c r="DT163" i="15"/>
  <c r="DT157" i="15"/>
  <c r="DT158" i="15"/>
  <c r="AN154" i="15"/>
  <c r="AN158" i="15"/>
  <c r="AN165" i="15"/>
  <c r="AN164" i="15"/>
  <c r="AN171" i="15"/>
  <c r="AN170" i="15"/>
  <c r="AN174" i="15"/>
  <c r="AN160" i="15"/>
  <c r="AN177" i="15"/>
  <c r="AN180" i="15"/>
  <c r="AN181" i="15"/>
  <c r="AN182" i="15"/>
  <c r="AN179" i="15"/>
  <c r="AN176" i="15"/>
  <c r="AN168" i="15"/>
  <c r="AN178" i="15"/>
  <c r="AN183" i="15"/>
  <c r="AN173" i="15"/>
  <c r="AN175" i="15"/>
  <c r="AN163" i="15"/>
  <c r="AN161" i="15"/>
  <c r="AN167" i="15"/>
  <c r="AN172" i="15"/>
  <c r="AN166" i="15"/>
  <c r="AN169" i="15"/>
  <c r="AN155" i="15"/>
  <c r="AN159" i="15"/>
  <c r="AN162" i="15"/>
  <c r="AN157" i="15"/>
  <c r="AN156" i="15"/>
  <c r="CZ154" i="15"/>
  <c r="CZ158" i="15"/>
  <c r="CZ159" i="15"/>
  <c r="CZ165" i="15"/>
  <c r="CZ156" i="15"/>
  <c r="CZ160" i="15"/>
  <c r="CZ173" i="15"/>
  <c r="CZ171" i="15"/>
  <c r="CZ176" i="15"/>
  <c r="CZ164" i="15"/>
  <c r="CZ180" i="15"/>
  <c r="CZ182" i="15"/>
  <c r="CZ174" i="15"/>
  <c r="CZ179" i="15"/>
  <c r="CZ178" i="15"/>
  <c r="CZ183" i="15"/>
  <c r="CZ181" i="15"/>
  <c r="CZ161" i="15"/>
  <c r="CZ163" i="15"/>
  <c r="CZ162" i="15"/>
  <c r="CZ169" i="15"/>
  <c r="CZ167" i="15"/>
  <c r="CZ168" i="15"/>
  <c r="CZ170" i="15"/>
  <c r="CZ172" i="15"/>
  <c r="CZ166" i="15"/>
  <c r="CZ177" i="15"/>
  <c r="CZ175" i="15"/>
  <c r="CZ155" i="15"/>
  <c r="CZ157" i="15"/>
  <c r="Q156" i="15"/>
  <c r="Q159" i="15"/>
  <c r="Q158" i="15"/>
  <c r="Q160" i="15"/>
  <c r="Q154" i="15"/>
  <c r="Q172" i="15"/>
  <c r="Q174" i="15"/>
  <c r="Q176" i="15"/>
  <c r="Q165" i="15"/>
  <c r="Q180" i="15"/>
  <c r="Q179" i="15"/>
  <c r="Q183" i="15"/>
  <c r="Q178" i="15"/>
  <c r="Q181" i="15"/>
  <c r="Q162" i="15"/>
  <c r="Q171" i="15"/>
  <c r="Q177" i="15"/>
  <c r="Q175" i="15"/>
  <c r="Q163" i="15"/>
  <c r="Q170" i="15"/>
  <c r="Q168" i="15"/>
  <c r="Q173" i="15"/>
  <c r="Q182" i="15"/>
  <c r="Q169" i="15"/>
  <c r="Q161" i="15"/>
  <c r="Q166" i="15"/>
  <c r="Q155" i="15"/>
  <c r="Q167" i="15"/>
  <c r="Q157" i="15"/>
  <c r="Q164" i="15"/>
  <c r="CC154" i="15"/>
  <c r="CC159" i="15"/>
  <c r="CC158" i="15"/>
  <c r="CC156" i="15"/>
  <c r="CC172" i="15"/>
  <c r="CC160" i="15"/>
  <c r="CC174" i="15"/>
  <c r="CC165" i="15"/>
  <c r="CC176" i="15"/>
  <c r="CC179" i="15"/>
  <c r="CC177" i="15"/>
  <c r="CC180" i="15"/>
  <c r="CC181" i="15"/>
  <c r="CC168" i="15"/>
  <c r="CC183" i="15"/>
  <c r="CC178" i="15"/>
  <c r="CC173" i="15"/>
  <c r="CC162" i="15"/>
  <c r="CC171" i="15"/>
  <c r="CC164" i="15"/>
  <c r="CC163" i="15"/>
  <c r="CC170" i="15"/>
  <c r="CC161" i="15"/>
  <c r="CC182" i="15"/>
  <c r="CC175" i="15"/>
  <c r="CC169" i="15"/>
  <c r="CC166" i="15"/>
  <c r="CC155" i="15"/>
  <c r="CC157" i="15"/>
  <c r="CC167" i="15"/>
  <c r="EO154" i="15"/>
  <c r="EO160" i="15"/>
  <c r="EO159" i="15"/>
  <c r="EO156" i="15"/>
  <c r="EO158" i="15"/>
  <c r="EO165" i="15"/>
  <c r="EO174" i="15"/>
  <c r="EO181" i="15"/>
  <c r="EO176" i="15"/>
  <c r="EO179" i="15"/>
  <c r="EO171" i="15"/>
  <c r="EO177" i="15"/>
  <c r="EO180" i="15"/>
  <c r="EO183" i="15"/>
  <c r="EO178" i="15"/>
  <c r="EO172" i="15"/>
  <c r="EO170" i="15"/>
  <c r="EO173" i="15"/>
  <c r="EO161" i="15"/>
  <c r="EO163" i="15"/>
  <c r="EO168" i="15"/>
  <c r="EO175" i="15"/>
  <c r="EO182" i="15"/>
  <c r="EO169" i="15"/>
  <c r="EO166" i="15"/>
  <c r="EO162" i="15"/>
  <c r="EO155" i="15"/>
  <c r="EO167" i="15"/>
  <c r="EO164" i="15"/>
  <c r="EO157" i="15"/>
  <c r="BF155" i="15"/>
  <c r="BF159" i="15"/>
  <c r="BF154" i="15"/>
  <c r="BF164" i="15"/>
  <c r="BF176" i="15"/>
  <c r="BF169" i="15"/>
  <c r="BF174" i="15"/>
  <c r="BF166" i="15"/>
  <c r="BF181" i="15"/>
  <c r="BF170" i="15"/>
  <c r="BF183" i="15"/>
  <c r="BF179" i="15"/>
  <c r="BF178" i="15"/>
  <c r="BF182" i="15"/>
  <c r="BF180" i="15"/>
  <c r="BF173" i="15"/>
  <c r="BF161" i="15"/>
  <c r="BF172" i="15"/>
  <c r="BF171" i="15"/>
  <c r="BF175" i="15"/>
  <c r="BF168" i="15"/>
  <c r="BF167" i="15"/>
  <c r="BF177" i="15"/>
  <c r="BF165" i="15"/>
  <c r="BF157" i="15"/>
  <c r="BF156" i="15"/>
  <c r="BF160" i="15"/>
  <c r="BF163" i="15"/>
  <c r="BF158" i="15"/>
  <c r="BF162" i="15"/>
  <c r="DR159" i="15"/>
  <c r="DR166" i="15"/>
  <c r="DR161" i="15"/>
  <c r="DR164" i="15"/>
  <c r="DR165" i="15"/>
  <c r="DR154" i="15"/>
  <c r="DR155" i="15"/>
  <c r="DR171" i="15"/>
  <c r="DR176" i="15"/>
  <c r="DR174" i="15"/>
  <c r="DR180" i="15"/>
  <c r="DR179" i="15"/>
  <c r="DR178" i="15"/>
  <c r="DR168" i="15"/>
  <c r="DR181" i="15"/>
  <c r="DR182" i="15"/>
  <c r="DR183" i="15"/>
  <c r="DR172" i="15"/>
  <c r="DR169" i="15"/>
  <c r="DR175" i="15"/>
  <c r="DR167" i="15"/>
  <c r="DR163" i="15"/>
  <c r="DR173" i="15"/>
  <c r="DR170" i="15"/>
  <c r="DR156" i="15"/>
  <c r="DR160" i="15"/>
  <c r="DR158" i="15"/>
  <c r="DR157" i="15"/>
  <c r="DR177" i="15"/>
  <c r="DR162" i="15"/>
  <c r="DZ164" i="8"/>
  <c r="DZ159" i="8"/>
  <c r="DZ162" i="8"/>
  <c r="DZ163" i="8"/>
  <c r="DZ154" i="8"/>
  <c r="DZ161" i="8"/>
  <c r="DZ176" i="8"/>
  <c r="DZ179" i="8"/>
  <c r="DZ172" i="8"/>
  <c r="DZ168" i="8"/>
  <c r="DZ173" i="8"/>
  <c r="DZ175" i="8"/>
  <c r="DZ181" i="8"/>
  <c r="DZ170" i="8"/>
  <c r="DZ183" i="8"/>
  <c r="DZ178" i="8"/>
  <c r="DZ177" i="8"/>
  <c r="DZ180" i="8"/>
  <c r="DZ174" i="8"/>
  <c r="DZ169" i="8"/>
  <c r="DZ182" i="8"/>
  <c r="DZ171" i="8"/>
  <c r="DZ166" i="8"/>
  <c r="DZ167" i="8"/>
  <c r="DZ160" i="8"/>
  <c r="DZ156" i="8"/>
  <c r="DZ158" i="8"/>
  <c r="DZ155" i="8"/>
  <c r="DZ165" i="8"/>
  <c r="DZ157" i="8"/>
  <c r="DE160" i="8"/>
  <c r="DE154" i="8"/>
  <c r="DE159" i="8"/>
  <c r="DE170" i="8"/>
  <c r="DE176" i="8"/>
  <c r="DE177" i="8"/>
  <c r="DE182" i="8"/>
  <c r="DE168" i="8"/>
  <c r="DE183" i="8"/>
  <c r="DE178" i="8"/>
  <c r="DE175" i="8"/>
  <c r="DE169" i="8"/>
  <c r="DE165" i="8"/>
  <c r="DE174" i="8"/>
  <c r="DE167" i="8"/>
  <c r="DE161" i="8"/>
  <c r="DE181" i="8"/>
  <c r="DE173" i="8"/>
  <c r="DE166" i="8"/>
  <c r="DE162" i="8"/>
  <c r="DE172" i="8"/>
  <c r="DE158" i="8"/>
  <c r="DE179" i="8"/>
  <c r="DE171" i="8"/>
  <c r="DE156" i="8"/>
  <c r="DE163" i="8"/>
  <c r="DE157" i="8"/>
  <c r="DE180" i="8"/>
  <c r="DE155" i="8"/>
  <c r="DE164" i="8"/>
  <c r="L154" i="12"/>
  <c r="L155" i="12"/>
  <c r="L156" i="12"/>
  <c r="L157" i="12"/>
  <c r="L158" i="12"/>
  <c r="L160" i="12"/>
  <c r="L163" i="12"/>
  <c r="L164" i="12"/>
  <c r="L165" i="12"/>
  <c r="L166" i="12"/>
  <c r="L167" i="12"/>
  <c r="L168" i="12"/>
  <c r="L159" i="12"/>
  <c r="L162" i="12"/>
  <c r="L170" i="12"/>
  <c r="L161" i="12"/>
  <c r="L169" i="12"/>
  <c r="L173" i="12"/>
  <c r="L174" i="12"/>
  <c r="L175" i="12"/>
  <c r="L176" i="12"/>
  <c r="L177" i="12"/>
  <c r="L172" i="12"/>
  <c r="L171" i="12"/>
  <c r="L178" i="12"/>
  <c r="L179" i="12"/>
  <c r="L180" i="12"/>
  <c r="L181" i="12"/>
  <c r="L182" i="12"/>
  <c r="L183" i="12"/>
  <c r="CQ154" i="8"/>
  <c r="CQ157" i="8"/>
  <c r="CQ160" i="8"/>
  <c r="CQ163" i="8"/>
  <c r="CQ159" i="8"/>
  <c r="CQ166" i="8"/>
  <c r="CQ161" i="8"/>
  <c r="CQ167" i="8"/>
  <c r="CQ164" i="8"/>
  <c r="CQ172" i="8"/>
  <c r="CQ182" i="8"/>
  <c r="CQ178" i="8"/>
  <c r="CQ173" i="8"/>
  <c r="CQ168" i="8"/>
  <c r="CQ181" i="8"/>
  <c r="CQ174" i="8"/>
  <c r="CQ183" i="8"/>
  <c r="CQ170" i="8"/>
  <c r="CQ180" i="8"/>
  <c r="CQ169" i="8"/>
  <c r="CQ176" i="8"/>
  <c r="CQ165" i="8"/>
  <c r="CQ179" i="8"/>
  <c r="CQ175" i="8"/>
  <c r="CQ177" i="8"/>
  <c r="CQ171" i="8"/>
  <c r="CQ162" i="8"/>
  <c r="CQ158" i="8"/>
  <c r="CQ156" i="8"/>
  <c r="CQ155" i="8"/>
  <c r="CL156" i="8"/>
  <c r="CL154" i="8"/>
  <c r="CL159" i="8"/>
  <c r="CL163" i="8"/>
  <c r="CL183" i="8"/>
  <c r="CL173" i="8"/>
  <c r="CL181" i="8"/>
  <c r="CL176" i="8"/>
  <c r="CL175" i="8"/>
  <c r="CL164" i="8"/>
  <c r="CL168" i="8"/>
  <c r="CL179" i="8"/>
  <c r="CL178" i="8"/>
  <c r="CL182" i="8"/>
  <c r="CL171" i="8"/>
  <c r="CL167" i="8"/>
  <c r="CL166" i="8"/>
  <c r="CL177" i="8"/>
  <c r="CL172" i="8"/>
  <c r="CL169" i="8"/>
  <c r="CL170" i="8"/>
  <c r="CL165" i="8"/>
  <c r="CL161" i="8"/>
  <c r="CL155" i="8"/>
  <c r="CL180" i="8"/>
  <c r="CL157" i="8"/>
  <c r="CL174" i="8"/>
  <c r="CL158" i="8"/>
  <c r="CL160" i="8"/>
  <c r="CL162" i="8"/>
  <c r="BV159" i="8"/>
  <c r="BV154" i="8"/>
  <c r="BV161" i="8"/>
  <c r="BV156" i="8"/>
  <c r="BV163" i="8"/>
  <c r="BV170" i="8"/>
  <c r="BV173" i="8"/>
  <c r="BV178" i="8"/>
  <c r="BV181" i="8"/>
  <c r="BV168" i="8"/>
  <c r="BV183" i="8"/>
  <c r="BV172" i="8"/>
  <c r="BV175" i="8"/>
  <c r="BV176" i="8"/>
  <c r="BV179" i="8"/>
  <c r="BV180" i="8"/>
  <c r="BV174" i="8"/>
  <c r="BV177" i="8"/>
  <c r="BV182" i="8"/>
  <c r="BV169" i="8"/>
  <c r="BV171" i="8"/>
  <c r="BV165" i="8"/>
  <c r="BV164" i="8"/>
  <c r="BV158" i="8"/>
  <c r="BV160" i="8"/>
  <c r="BV155" i="8"/>
  <c r="BV167" i="8"/>
  <c r="BV166" i="8"/>
  <c r="BV157" i="8"/>
  <c r="BV162" i="8"/>
  <c r="DA162" i="8"/>
  <c r="DA164" i="8"/>
  <c r="DA154" i="8"/>
  <c r="DA155" i="8"/>
  <c r="DA159" i="8"/>
  <c r="DA163" i="8"/>
  <c r="DA157" i="8"/>
  <c r="DA166" i="8"/>
  <c r="DA173" i="8"/>
  <c r="DA182" i="8"/>
  <c r="DA174" i="8"/>
  <c r="DA180" i="8"/>
  <c r="DA176" i="8"/>
  <c r="DA179" i="8"/>
  <c r="DA165" i="8"/>
  <c r="DA167" i="8"/>
  <c r="DA170" i="8"/>
  <c r="DA177" i="8"/>
  <c r="DA181" i="8"/>
  <c r="DA172" i="8"/>
  <c r="DA175" i="8"/>
  <c r="DA168" i="8"/>
  <c r="DA183" i="8"/>
  <c r="DA161" i="8"/>
  <c r="DA178" i="8"/>
  <c r="DA169" i="8"/>
  <c r="DA158" i="8"/>
  <c r="DA156" i="8"/>
  <c r="DA171" i="8"/>
  <c r="DA160" i="8"/>
  <c r="BY159" i="8"/>
  <c r="BY160" i="8"/>
  <c r="BY161" i="8"/>
  <c r="BY154" i="8"/>
  <c r="BY176" i="8"/>
  <c r="BY167" i="8"/>
  <c r="BY177" i="8"/>
  <c r="BY182" i="8"/>
  <c r="BY169" i="8"/>
  <c r="BY178" i="8"/>
  <c r="BY168" i="8"/>
  <c r="BY183" i="8"/>
  <c r="BY172" i="8"/>
  <c r="BY175" i="8"/>
  <c r="BY179" i="8"/>
  <c r="BY166" i="8"/>
  <c r="BY170" i="8"/>
  <c r="BY180" i="8"/>
  <c r="BY171" i="8"/>
  <c r="BY174" i="8"/>
  <c r="BY165" i="8"/>
  <c r="BY181" i="8"/>
  <c r="BY173" i="8"/>
  <c r="BY155" i="8"/>
  <c r="BY157" i="8"/>
  <c r="BY164" i="8"/>
  <c r="BY162" i="8"/>
  <c r="BY158" i="8"/>
  <c r="BY156" i="8"/>
  <c r="BY163" i="8"/>
  <c r="BK154" i="8"/>
  <c r="BK164" i="8"/>
  <c r="BK160" i="8"/>
  <c r="BK163" i="8"/>
  <c r="BK157" i="8"/>
  <c r="BK159" i="8"/>
  <c r="BK174" i="8"/>
  <c r="BK182" i="8"/>
  <c r="BK169" i="8"/>
  <c r="BK172" i="8"/>
  <c r="BK173" i="8"/>
  <c r="BK175" i="8"/>
  <c r="BK168" i="8"/>
  <c r="BK181" i="8"/>
  <c r="BK183" i="8"/>
  <c r="BK178" i="8"/>
  <c r="BK180" i="8"/>
  <c r="BK176" i="8"/>
  <c r="BK170" i="8"/>
  <c r="BK171" i="8"/>
  <c r="BK167" i="8"/>
  <c r="BK166" i="8"/>
  <c r="BK179" i="8"/>
  <c r="BK162" i="8"/>
  <c r="BK177" i="8"/>
  <c r="BK165" i="8"/>
  <c r="BK161" i="8"/>
  <c r="BK156" i="8"/>
  <c r="BK158" i="8"/>
  <c r="BK155" i="8"/>
  <c r="I159" i="8"/>
  <c r="I157" i="8"/>
  <c r="I163" i="8"/>
  <c r="I154" i="8"/>
  <c r="I155" i="8"/>
  <c r="I160" i="8"/>
  <c r="I182" i="8"/>
  <c r="I176" i="8"/>
  <c r="I179" i="8"/>
  <c r="I164" i="8"/>
  <c r="I174" i="8"/>
  <c r="I183" i="8"/>
  <c r="I175" i="8"/>
  <c r="I181" i="8"/>
  <c r="I180" i="8"/>
  <c r="I167" i="8"/>
  <c r="I162" i="8"/>
  <c r="I161" i="8"/>
  <c r="I178" i="8"/>
  <c r="I171" i="8"/>
  <c r="I169" i="8"/>
  <c r="I166" i="8"/>
  <c r="I173" i="8"/>
  <c r="I177" i="8"/>
  <c r="I165" i="8"/>
  <c r="I158" i="8"/>
  <c r="I172" i="8"/>
  <c r="I170" i="8"/>
  <c r="I156" i="8"/>
  <c r="I168" i="8"/>
  <c r="H164" i="8"/>
  <c r="H155" i="8"/>
  <c r="H160" i="8"/>
  <c r="H181" i="8"/>
  <c r="H178" i="8"/>
  <c r="H180" i="8"/>
  <c r="H183" i="8"/>
  <c r="H175" i="8"/>
  <c r="H179" i="8"/>
  <c r="H174" i="8"/>
  <c r="H166" i="8"/>
  <c r="H182" i="8"/>
  <c r="H176" i="8"/>
  <c r="H170" i="8"/>
  <c r="H159" i="8"/>
  <c r="H157" i="8"/>
  <c r="H169" i="8"/>
  <c r="H165" i="8"/>
  <c r="H171" i="8"/>
  <c r="H167" i="8"/>
  <c r="H168" i="8"/>
  <c r="H177" i="8"/>
  <c r="H163" i="8"/>
  <c r="H173" i="8"/>
  <c r="H161" i="8"/>
  <c r="H158" i="8"/>
  <c r="H162" i="8"/>
  <c r="H156" i="8"/>
  <c r="H172" i="8"/>
  <c r="H154" i="8"/>
  <c r="W164" i="8"/>
  <c r="W157" i="8"/>
  <c r="W163" i="8"/>
  <c r="W156" i="8"/>
  <c r="W173" i="8"/>
  <c r="W176" i="8"/>
  <c r="W180" i="8"/>
  <c r="W175" i="8"/>
  <c r="W182" i="8"/>
  <c r="W169" i="8"/>
  <c r="W168" i="8"/>
  <c r="W172" i="8"/>
  <c r="W183" i="8"/>
  <c r="W174" i="8"/>
  <c r="W181" i="8"/>
  <c r="W177" i="8"/>
  <c r="W171" i="8"/>
  <c r="W167" i="8"/>
  <c r="W179" i="8"/>
  <c r="W161" i="8"/>
  <c r="W166" i="8"/>
  <c r="W170" i="8"/>
  <c r="W160" i="8"/>
  <c r="W155" i="8"/>
  <c r="W162" i="8"/>
  <c r="W178" i="8"/>
  <c r="W165" i="8"/>
  <c r="W158" i="8"/>
  <c r="W159" i="8"/>
  <c r="W154" i="8"/>
  <c r="DM167" i="8"/>
  <c r="DM160" i="8"/>
  <c r="DM162" i="8"/>
  <c r="DM154" i="8"/>
  <c r="DM159" i="8"/>
  <c r="DM182" i="8"/>
  <c r="DM178" i="8"/>
  <c r="DM164" i="8"/>
  <c r="DM168" i="8"/>
  <c r="DM172" i="8"/>
  <c r="DM183" i="8"/>
  <c r="DM176" i="8"/>
  <c r="DM175" i="8"/>
  <c r="DM174" i="8"/>
  <c r="DM181" i="8"/>
  <c r="DM161" i="8"/>
  <c r="DM171" i="8"/>
  <c r="DM170" i="8"/>
  <c r="DM173" i="8"/>
  <c r="DM166" i="8"/>
  <c r="DM179" i="8"/>
  <c r="DM165" i="8"/>
  <c r="DM169" i="8"/>
  <c r="DM180" i="8"/>
  <c r="DM163" i="8"/>
  <c r="DM157" i="8"/>
  <c r="DM156" i="8"/>
  <c r="DM158" i="8"/>
  <c r="DM177" i="8"/>
  <c r="DM155" i="8"/>
  <c r="CJ154" i="8"/>
  <c r="CJ155" i="8"/>
  <c r="CJ159" i="8"/>
  <c r="CJ163" i="8"/>
  <c r="CJ174" i="8"/>
  <c r="CJ181" i="8"/>
  <c r="CJ180" i="8"/>
  <c r="CJ182" i="8"/>
  <c r="CJ175" i="8"/>
  <c r="CJ177" i="8"/>
  <c r="CJ179" i="8"/>
  <c r="CJ168" i="8"/>
  <c r="CJ173" i="8"/>
  <c r="CJ178" i="8"/>
  <c r="CJ183" i="8"/>
  <c r="CJ167" i="8"/>
  <c r="CJ164" i="8"/>
  <c r="CJ170" i="8"/>
  <c r="CJ169" i="8"/>
  <c r="CJ171" i="8"/>
  <c r="CJ166" i="8"/>
  <c r="CJ161" i="8"/>
  <c r="CJ172" i="8"/>
  <c r="CJ165" i="8"/>
  <c r="CJ162" i="8"/>
  <c r="CJ158" i="8"/>
  <c r="CJ157" i="8"/>
  <c r="CJ156" i="8"/>
  <c r="CJ160" i="8"/>
  <c r="CJ176" i="8"/>
  <c r="DL163" i="8"/>
  <c r="DL154" i="8"/>
  <c r="DL157" i="8"/>
  <c r="DL159" i="8"/>
  <c r="DL161" i="8"/>
  <c r="DL178" i="8"/>
  <c r="DL168" i="8"/>
  <c r="DL172" i="8"/>
  <c r="DL183" i="8"/>
  <c r="DL179" i="8"/>
  <c r="DL176" i="8"/>
  <c r="DL171" i="8"/>
  <c r="DL167" i="8"/>
  <c r="DL173" i="8"/>
  <c r="DL180" i="8"/>
  <c r="DL169" i="8"/>
  <c r="DL164" i="8"/>
  <c r="DL177" i="8"/>
  <c r="DL181" i="8"/>
  <c r="DL175" i="8"/>
  <c r="DL165" i="8"/>
  <c r="DL162" i="8"/>
  <c r="DL182" i="8"/>
  <c r="DL158" i="8"/>
  <c r="DL155" i="8"/>
  <c r="DL174" i="8"/>
  <c r="DL160" i="8"/>
  <c r="DL170" i="8"/>
  <c r="DL156" i="8"/>
  <c r="DL166" i="8"/>
  <c r="CY154" i="8"/>
  <c r="CY159" i="8"/>
  <c r="CY156" i="8"/>
  <c r="CY157" i="8"/>
  <c r="CY160" i="8"/>
  <c r="CY162" i="8"/>
  <c r="CY164" i="8"/>
  <c r="CY168" i="8"/>
  <c r="CY174" i="8"/>
  <c r="CY180" i="8"/>
  <c r="CY175" i="8"/>
  <c r="CY183" i="8"/>
  <c r="CY172" i="8"/>
  <c r="CY176" i="8"/>
  <c r="CY173" i="8"/>
  <c r="CY182" i="8"/>
  <c r="CY167" i="8"/>
  <c r="CY181" i="8"/>
  <c r="CY179" i="8"/>
  <c r="CY171" i="8"/>
  <c r="CY165" i="8"/>
  <c r="CY178" i="8"/>
  <c r="CY166" i="8"/>
  <c r="CY177" i="8"/>
  <c r="CY163" i="8"/>
  <c r="CY161" i="8"/>
  <c r="CY170" i="8"/>
  <c r="CY155" i="8"/>
  <c r="CY158" i="8"/>
  <c r="CY169" i="8"/>
  <c r="DR156" i="8"/>
  <c r="DR161" i="8"/>
  <c r="DR154" i="8"/>
  <c r="DR159" i="8"/>
  <c r="DR164" i="8"/>
  <c r="DR166" i="8"/>
  <c r="DR163" i="8"/>
  <c r="DR183" i="8"/>
  <c r="DR173" i="8"/>
  <c r="DR181" i="8"/>
  <c r="DR176" i="8"/>
  <c r="DR168" i="8"/>
  <c r="DR172" i="8"/>
  <c r="DR179" i="8"/>
  <c r="DR177" i="8"/>
  <c r="DR169" i="8"/>
  <c r="DR162" i="8"/>
  <c r="DR180" i="8"/>
  <c r="DR174" i="8"/>
  <c r="DR158" i="8"/>
  <c r="DR175" i="8"/>
  <c r="DR182" i="8"/>
  <c r="DR178" i="8"/>
  <c r="DR167" i="8"/>
  <c r="DR170" i="8"/>
  <c r="DR160" i="8"/>
  <c r="DR165" i="8"/>
  <c r="DR155" i="8"/>
  <c r="DR171" i="8"/>
  <c r="DR157" i="8"/>
  <c r="EL164" i="8"/>
  <c r="EL160" i="8"/>
  <c r="EL157" i="8"/>
  <c r="EL159" i="8"/>
  <c r="EL154" i="8"/>
  <c r="EL170" i="8"/>
  <c r="EL174" i="8"/>
  <c r="EL175" i="8"/>
  <c r="EL176" i="8"/>
  <c r="EL181" i="8"/>
  <c r="EL182" i="8"/>
  <c r="EL168" i="8"/>
  <c r="EL183" i="8"/>
  <c r="EL180" i="8"/>
  <c r="EL173" i="8"/>
  <c r="EL178" i="8"/>
  <c r="EL166" i="8"/>
  <c r="EL171" i="8"/>
  <c r="EL172" i="8"/>
  <c r="EL177" i="8"/>
  <c r="EL169" i="8"/>
  <c r="EL165" i="8"/>
  <c r="EL161" i="8"/>
  <c r="EL179" i="8"/>
  <c r="EL167" i="8"/>
  <c r="EL155" i="8"/>
  <c r="EL162" i="8"/>
  <c r="EL156" i="8"/>
  <c r="EL158" i="8"/>
  <c r="EL163" i="8"/>
  <c r="DI154" i="8"/>
  <c r="DI162" i="8"/>
  <c r="DI167" i="8"/>
  <c r="DI157" i="8"/>
  <c r="DI159" i="8"/>
  <c r="DI160" i="8"/>
  <c r="DI155" i="8"/>
  <c r="DI164" i="8"/>
  <c r="DI174" i="8"/>
  <c r="DI179" i="8"/>
  <c r="DI176" i="8"/>
  <c r="DI173" i="8"/>
  <c r="DI182" i="8"/>
  <c r="DI180" i="8"/>
  <c r="DI165" i="8"/>
  <c r="DI170" i="8"/>
  <c r="DI181" i="8"/>
  <c r="DI175" i="8"/>
  <c r="DI169" i="8"/>
  <c r="DI183" i="8"/>
  <c r="DI177" i="8"/>
  <c r="DI171" i="8"/>
  <c r="DI161" i="8"/>
  <c r="DI156" i="8"/>
  <c r="DI168" i="8"/>
  <c r="DI158" i="8"/>
  <c r="DI163" i="8"/>
  <c r="DI178" i="8"/>
  <c r="DI172" i="8"/>
  <c r="DI166" i="8"/>
  <c r="V160" i="8"/>
  <c r="V157" i="8"/>
  <c r="V161" i="8"/>
  <c r="V175" i="8"/>
  <c r="V182" i="8"/>
  <c r="V169" i="8"/>
  <c r="V168" i="8"/>
  <c r="V170" i="8"/>
  <c r="V183" i="8"/>
  <c r="V174" i="8"/>
  <c r="V181" i="8"/>
  <c r="V173" i="8"/>
  <c r="V176" i="8"/>
  <c r="V177" i="8"/>
  <c r="V162" i="8"/>
  <c r="V178" i="8"/>
  <c r="V166" i="8"/>
  <c r="V167" i="8"/>
  <c r="V158" i="8"/>
  <c r="V179" i="8"/>
  <c r="V172" i="8"/>
  <c r="V164" i="8"/>
  <c r="V155" i="8"/>
  <c r="V165" i="8"/>
  <c r="V154" i="8"/>
  <c r="V156" i="8"/>
  <c r="V159" i="8"/>
  <c r="V180" i="8"/>
  <c r="V163" i="8"/>
  <c r="V171" i="8"/>
  <c r="CM164" i="8"/>
  <c r="CM154" i="8"/>
  <c r="CM160" i="8"/>
  <c r="CM157" i="8"/>
  <c r="CM155" i="8"/>
  <c r="CM174" i="8"/>
  <c r="CM180" i="8"/>
  <c r="CM182" i="8"/>
  <c r="CM166" i="8"/>
  <c r="CM179" i="8"/>
  <c r="CM175" i="8"/>
  <c r="CM171" i="8"/>
  <c r="CM181" i="8"/>
  <c r="CM170" i="8"/>
  <c r="CM173" i="8"/>
  <c r="CM165" i="8"/>
  <c r="CM172" i="8"/>
  <c r="CM167" i="8"/>
  <c r="CM169" i="8"/>
  <c r="CM178" i="8"/>
  <c r="CM177" i="8"/>
  <c r="CM176" i="8"/>
  <c r="CM163" i="8"/>
  <c r="CM162" i="8"/>
  <c r="CM158" i="8"/>
  <c r="CM156" i="8"/>
  <c r="CM161" i="8"/>
  <c r="CM183" i="8"/>
  <c r="CM168" i="8"/>
  <c r="CM159" i="8"/>
  <c r="U161" i="8"/>
  <c r="U159" i="8"/>
  <c r="U160" i="8"/>
  <c r="U182" i="8"/>
  <c r="U168" i="8"/>
  <c r="U183" i="8"/>
  <c r="U172" i="8"/>
  <c r="U173" i="8"/>
  <c r="U176" i="8"/>
  <c r="U177" i="8"/>
  <c r="U179" i="8"/>
  <c r="U178" i="8"/>
  <c r="U166" i="8"/>
  <c r="U162" i="8"/>
  <c r="U180" i="8"/>
  <c r="U171" i="8"/>
  <c r="U175" i="8"/>
  <c r="U174" i="8"/>
  <c r="U181" i="8"/>
  <c r="U164" i="8"/>
  <c r="U169" i="8"/>
  <c r="U155" i="8"/>
  <c r="U165" i="8"/>
  <c r="U154" i="8"/>
  <c r="U167" i="8"/>
  <c r="U170" i="8"/>
  <c r="U163" i="8"/>
  <c r="U157" i="8"/>
  <c r="U158" i="8"/>
  <c r="U156" i="8"/>
  <c r="DC162" i="8"/>
  <c r="DC161" i="8"/>
  <c r="DC164" i="8"/>
  <c r="DC154" i="8"/>
  <c r="DC155" i="8"/>
  <c r="DC157" i="8"/>
  <c r="DC163" i="8"/>
  <c r="DC167" i="8"/>
  <c r="DC182" i="8"/>
  <c r="DC174" i="8"/>
  <c r="DC180" i="8"/>
  <c r="DC172" i="8"/>
  <c r="DC178" i="8"/>
  <c r="DC177" i="8"/>
  <c r="DC181" i="8"/>
  <c r="DC170" i="8"/>
  <c r="DC166" i="8"/>
  <c r="DC169" i="8"/>
  <c r="DC175" i="8"/>
  <c r="DC171" i="8"/>
  <c r="DC176" i="8"/>
  <c r="DC183" i="8"/>
  <c r="DC173" i="8"/>
  <c r="DC165" i="8"/>
  <c r="DC168" i="8"/>
  <c r="DC160" i="8"/>
  <c r="DC156" i="8"/>
  <c r="DC159" i="8"/>
  <c r="DC179" i="8"/>
  <c r="DC158" i="8"/>
  <c r="T157" i="8"/>
  <c r="T163" i="8"/>
  <c r="T154" i="8"/>
  <c r="T161" i="8"/>
  <c r="T159" i="8"/>
  <c r="T160" i="8"/>
  <c r="T169" i="8"/>
  <c r="T183" i="8"/>
  <c r="T172" i="8"/>
  <c r="T179" i="8"/>
  <c r="T176" i="8"/>
  <c r="T178" i="8"/>
  <c r="T174" i="8"/>
  <c r="T173" i="8"/>
  <c r="T175" i="8"/>
  <c r="T165" i="8"/>
  <c r="T168" i="8"/>
  <c r="T182" i="8"/>
  <c r="T177" i="8"/>
  <c r="T180" i="8"/>
  <c r="T166" i="8"/>
  <c r="T170" i="8"/>
  <c r="T164" i="8"/>
  <c r="T158" i="8"/>
  <c r="T181" i="8"/>
  <c r="T156" i="8"/>
  <c r="T162" i="8"/>
  <c r="T171" i="8"/>
  <c r="T167" i="8"/>
  <c r="T155" i="8"/>
  <c r="G164" i="8"/>
  <c r="G156" i="8"/>
  <c r="G157" i="8"/>
  <c r="G160" i="8"/>
  <c r="G168" i="8"/>
  <c r="G159" i="8"/>
  <c r="G167" i="8"/>
  <c r="G180" i="8"/>
  <c r="G183" i="8"/>
  <c r="G176" i="8"/>
  <c r="G174" i="8"/>
  <c r="G172" i="8"/>
  <c r="G182" i="8"/>
  <c r="G181" i="8"/>
  <c r="G169" i="8"/>
  <c r="G173" i="8"/>
  <c r="G170" i="8"/>
  <c r="G178" i="8"/>
  <c r="G179" i="8"/>
  <c r="G175" i="8"/>
  <c r="G165" i="8"/>
  <c r="G161" i="8"/>
  <c r="G171" i="8"/>
  <c r="G163" i="8"/>
  <c r="G162" i="8"/>
  <c r="G154" i="8"/>
  <c r="G158" i="8"/>
  <c r="G155" i="8"/>
  <c r="G177" i="8"/>
  <c r="G166" i="8"/>
  <c r="EG159" i="8"/>
  <c r="EG154" i="8"/>
  <c r="EG157" i="8"/>
  <c r="EG163" i="8"/>
  <c r="EG164" i="8"/>
  <c r="EG155" i="8"/>
  <c r="EG160" i="8"/>
  <c r="EG173" i="8"/>
  <c r="EG182" i="8"/>
  <c r="EG178" i="8"/>
  <c r="EG180" i="8"/>
  <c r="EG176" i="8"/>
  <c r="EG179" i="8"/>
  <c r="EG174" i="8"/>
  <c r="EG177" i="8"/>
  <c r="EG169" i="8"/>
  <c r="EG183" i="8"/>
  <c r="EG161" i="8"/>
  <c r="EG167" i="8"/>
  <c r="EG165" i="8"/>
  <c r="EG171" i="8"/>
  <c r="EG166" i="8"/>
  <c r="EG175" i="8"/>
  <c r="EG168" i="8"/>
  <c r="EG156" i="8"/>
  <c r="EG158" i="8"/>
  <c r="EG170" i="8"/>
  <c r="EG181" i="8"/>
  <c r="EG162" i="8"/>
  <c r="EG172" i="8"/>
  <c r="AQ155" i="8"/>
  <c r="AQ163" i="8"/>
  <c r="AQ167" i="8"/>
  <c r="AQ162" i="8"/>
  <c r="AQ164" i="8"/>
  <c r="AQ157" i="8"/>
  <c r="AQ161" i="8"/>
  <c r="AQ182" i="8"/>
  <c r="AQ174" i="8"/>
  <c r="AQ180" i="8"/>
  <c r="AQ169" i="8"/>
  <c r="AQ178" i="8"/>
  <c r="AQ172" i="8"/>
  <c r="AQ181" i="8"/>
  <c r="AQ171" i="8"/>
  <c r="AQ166" i="8"/>
  <c r="AQ165" i="8"/>
  <c r="AQ175" i="8"/>
  <c r="AQ176" i="8"/>
  <c r="AQ183" i="8"/>
  <c r="AQ170" i="8"/>
  <c r="AQ177" i="8"/>
  <c r="AQ173" i="8"/>
  <c r="AQ168" i="8"/>
  <c r="AQ158" i="8"/>
  <c r="AQ159" i="8"/>
  <c r="AQ154" i="8"/>
  <c r="AQ156" i="8"/>
  <c r="AQ179" i="8"/>
  <c r="AQ160" i="8"/>
  <c r="EF154" i="8"/>
  <c r="EF167" i="8"/>
  <c r="EF164" i="8"/>
  <c r="EF155" i="8"/>
  <c r="EF160" i="8"/>
  <c r="EF159" i="8"/>
  <c r="EF181" i="8"/>
  <c r="EF178" i="8"/>
  <c r="EF168" i="8"/>
  <c r="EF180" i="8"/>
  <c r="EF183" i="8"/>
  <c r="EF166" i="8"/>
  <c r="EF179" i="8"/>
  <c r="EF174" i="8"/>
  <c r="EF175" i="8"/>
  <c r="EF173" i="8"/>
  <c r="EF182" i="8"/>
  <c r="EF172" i="8"/>
  <c r="EF169" i="8"/>
  <c r="EF162" i="8"/>
  <c r="EF177" i="8"/>
  <c r="EF163" i="8"/>
  <c r="EF165" i="8"/>
  <c r="EF170" i="8"/>
  <c r="EF171" i="8"/>
  <c r="EF176" i="8"/>
  <c r="EF157" i="8"/>
  <c r="EF161" i="8"/>
  <c r="EF156" i="8"/>
  <c r="EF158" i="8"/>
  <c r="AI155" i="8"/>
  <c r="AI164" i="8"/>
  <c r="AI157" i="8"/>
  <c r="AI159" i="8"/>
  <c r="AI160" i="8"/>
  <c r="AI180" i="8"/>
  <c r="AI177" i="8"/>
  <c r="AI172" i="8"/>
  <c r="AI178" i="8"/>
  <c r="AI182" i="8"/>
  <c r="AI174" i="8"/>
  <c r="AI179" i="8"/>
  <c r="AI161" i="8"/>
  <c r="AI181" i="8"/>
  <c r="AI166" i="8"/>
  <c r="AI175" i="8"/>
  <c r="AI167" i="8"/>
  <c r="AI165" i="8"/>
  <c r="AI171" i="8"/>
  <c r="AI173" i="8"/>
  <c r="AI176" i="8"/>
  <c r="AI168" i="8"/>
  <c r="AI183" i="8"/>
  <c r="AI170" i="8"/>
  <c r="AI156" i="8"/>
  <c r="AI154" i="8"/>
  <c r="AI162" i="8"/>
  <c r="AI163" i="8"/>
  <c r="AI158" i="8"/>
  <c r="AI169" i="8"/>
  <c r="EU154" i="8"/>
  <c r="EU157" i="8"/>
  <c r="EU160" i="8"/>
  <c r="EU156" i="8"/>
  <c r="EU159" i="8"/>
  <c r="EU176" i="8"/>
  <c r="EU180" i="8"/>
  <c r="EU182" i="8"/>
  <c r="EU163" i="8"/>
  <c r="EU175" i="8"/>
  <c r="EU168" i="8"/>
  <c r="EU173" i="8"/>
  <c r="EU183" i="8"/>
  <c r="EU169" i="8"/>
  <c r="EU174" i="8"/>
  <c r="EU181" i="8"/>
  <c r="EU178" i="8"/>
  <c r="EU171" i="8"/>
  <c r="EU177" i="8"/>
  <c r="EU172" i="8"/>
  <c r="EU179" i="8"/>
  <c r="EU164" i="8"/>
  <c r="EU162" i="8"/>
  <c r="EU170" i="8"/>
  <c r="EU166" i="8"/>
  <c r="EU155" i="8"/>
  <c r="EU161" i="8"/>
  <c r="EU165" i="8"/>
  <c r="EU158" i="8"/>
  <c r="EU167" i="8"/>
  <c r="CU155" i="8"/>
  <c r="CU160" i="8"/>
  <c r="CU157" i="8"/>
  <c r="CU154" i="8"/>
  <c r="CU164" i="8"/>
  <c r="CU180" i="8"/>
  <c r="CU178" i="8"/>
  <c r="CU182" i="8"/>
  <c r="CU177" i="8"/>
  <c r="CU169" i="8"/>
  <c r="CU174" i="8"/>
  <c r="CU179" i="8"/>
  <c r="CU181" i="8"/>
  <c r="CU166" i="8"/>
  <c r="CU175" i="8"/>
  <c r="CU171" i="8"/>
  <c r="CU167" i="8"/>
  <c r="CU170" i="8"/>
  <c r="CU162" i="8"/>
  <c r="CU173" i="8"/>
  <c r="CU176" i="8"/>
  <c r="CU168" i="8"/>
  <c r="CU183" i="8"/>
  <c r="CU156" i="8"/>
  <c r="CU158" i="8"/>
  <c r="CU159" i="8"/>
  <c r="CU163" i="8"/>
  <c r="CU165" i="8"/>
  <c r="CU161" i="8"/>
  <c r="CU172" i="8"/>
  <c r="AM155" i="12"/>
  <c r="AM156" i="12"/>
  <c r="AM157" i="12"/>
  <c r="AM158" i="12"/>
  <c r="AM154" i="12"/>
  <c r="AM161" i="12"/>
  <c r="AM162" i="12"/>
  <c r="AM160" i="12"/>
  <c r="AM163" i="12"/>
  <c r="AM164" i="12"/>
  <c r="AM165" i="12"/>
  <c r="AM159" i="12"/>
  <c r="AM168" i="12"/>
  <c r="AM169" i="12"/>
  <c r="AM167" i="12"/>
  <c r="AM170" i="12"/>
  <c r="AM171" i="12"/>
  <c r="AM166" i="12"/>
  <c r="AM172" i="12"/>
  <c r="AM177" i="12"/>
  <c r="AM174" i="12"/>
  <c r="AM173" i="12"/>
  <c r="AM175" i="12"/>
  <c r="AM176" i="12"/>
  <c r="AM178" i="12"/>
  <c r="AM179" i="12"/>
  <c r="AM180" i="12"/>
  <c r="AM181" i="12"/>
  <c r="AM183" i="12"/>
  <c r="AM182" i="12"/>
  <c r="CY154" i="12"/>
  <c r="CY155" i="12"/>
  <c r="CY156" i="12"/>
  <c r="CY157" i="12"/>
  <c r="CY158" i="12"/>
  <c r="CY160" i="12"/>
  <c r="CY161" i="12"/>
  <c r="CY162" i="12"/>
  <c r="CY163" i="12"/>
  <c r="CY164" i="12"/>
  <c r="CY165" i="12"/>
  <c r="CY159" i="12"/>
  <c r="CY168" i="12"/>
  <c r="CY169" i="12"/>
  <c r="CY167" i="12"/>
  <c r="CY170" i="12"/>
  <c r="CY171" i="12"/>
  <c r="CY172" i="12"/>
  <c r="CY177" i="12"/>
  <c r="CY166" i="12"/>
  <c r="CY174" i="12"/>
  <c r="CY176" i="12"/>
  <c r="CY173" i="12"/>
  <c r="CY175" i="12"/>
  <c r="CY178" i="12"/>
  <c r="CY179" i="12"/>
  <c r="CY180" i="12"/>
  <c r="CY182" i="12"/>
  <c r="CY183" i="12"/>
  <c r="CY181" i="12"/>
  <c r="X154" i="12"/>
  <c r="X155" i="12"/>
  <c r="X156" i="12"/>
  <c r="X157" i="12"/>
  <c r="X158" i="12"/>
  <c r="X159" i="12"/>
  <c r="X162" i="12"/>
  <c r="X163" i="12"/>
  <c r="X164" i="12"/>
  <c r="X160" i="12"/>
  <c r="X161" i="12"/>
  <c r="X166" i="12"/>
  <c r="X168" i="12"/>
  <c r="X169" i="12"/>
  <c r="X172" i="12"/>
  <c r="X173" i="12"/>
  <c r="X174" i="12"/>
  <c r="X175" i="12"/>
  <c r="X167" i="12"/>
  <c r="X165" i="12"/>
  <c r="X170" i="12"/>
  <c r="X182" i="12"/>
  <c r="X171" i="12"/>
  <c r="X176" i="12"/>
  <c r="X177" i="12"/>
  <c r="X181" i="12"/>
  <c r="X183" i="12"/>
  <c r="X178" i="12"/>
  <c r="X180" i="12"/>
  <c r="X179" i="12"/>
  <c r="CJ154" i="12"/>
  <c r="CJ155" i="12"/>
  <c r="CJ156" i="12"/>
  <c r="CJ157" i="12"/>
  <c r="CJ159" i="12"/>
  <c r="CJ160" i="12"/>
  <c r="CJ163" i="12"/>
  <c r="CJ164" i="12"/>
  <c r="CJ161" i="12"/>
  <c r="CJ162" i="12"/>
  <c r="CJ158" i="12"/>
  <c r="CJ166" i="12"/>
  <c r="CJ168" i="12"/>
  <c r="CJ169" i="12"/>
  <c r="CJ172" i="12"/>
  <c r="CJ173" i="12"/>
  <c r="CJ174" i="12"/>
  <c r="CJ175" i="12"/>
  <c r="CJ171" i="12"/>
  <c r="CJ165" i="12"/>
  <c r="CJ170" i="12"/>
  <c r="CJ176" i="12"/>
  <c r="CJ167" i="12"/>
  <c r="CJ177" i="12"/>
  <c r="CJ183" i="12"/>
  <c r="CJ178" i="12"/>
  <c r="CJ179" i="12"/>
  <c r="CJ181" i="12"/>
  <c r="CJ182" i="12"/>
  <c r="CJ180" i="12"/>
  <c r="I154" i="12"/>
  <c r="I156" i="12"/>
  <c r="I157" i="12"/>
  <c r="I155" i="12"/>
  <c r="I158" i="12"/>
  <c r="I159" i="12"/>
  <c r="I160" i="12"/>
  <c r="I161" i="12"/>
  <c r="I162" i="12"/>
  <c r="I163" i="12"/>
  <c r="I164" i="12"/>
  <c r="I167" i="12"/>
  <c r="I166" i="12"/>
  <c r="I165" i="12"/>
  <c r="I168" i="12"/>
  <c r="I169" i="12"/>
  <c r="I173" i="12"/>
  <c r="I174" i="12"/>
  <c r="I175" i="12"/>
  <c r="I176" i="12"/>
  <c r="I177" i="12"/>
  <c r="I172" i="12"/>
  <c r="I170" i="12"/>
  <c r="I171" i="12"/>
  <c r="I178" i="12"/>
  <c r="I179" i="12"/>
  <c r="I180" i="12"/>
  <c r="I181" i="12"/>
  <c r="I182" i="12"/>
  <c r="I183" i="12"/>
  <c r="BU156" i="12"/>
  <c r="BU157" i="12"/>
  <c r="BU154" i="12"/>
  <c r="BU158" i="12"/>
  <c r="BU159" i="12"/>
  <c r="BU160" i="12"/>
  <c r="BU161" i="12"/>
  <c r="BU162" i="12"/>
  <c r="BU155" i="12"/>
  <c r="BU163" i="12"/>
  <c r="BU164" i="12"/>
  <c r="BU167" i="12"/>
  <c r="BU166" i="12"/>
  <c r="BU165" i="12"/>
  <c r="BU173" i="12"/>
  <c r="BU174" i="12"/>
  <c r="BU175" i="12"/>
  <c r="BU176" i="12"/>
  <c r="BU177" i="12"/>
  <c r="BU170" i="12"/>
  <c r="BU172" i="12"/>
  <c r="BU178" i="12"/>
  <c r="BU179" i="12"/>
  <c r="BU180" i="12"/>
  <c r="BU181" i="12"/>
  <c r="BU168" i="12"/>
  <c r="BU169" i="12"/>
  <c r="BU171" i="12"/>
  <c r="BU182" i="12"/>
  <c r="BU183" i="12"/>
  <c r="EG156" i="12"/>
  <c r="EG154" i="12"/>
  <c r="EG157" i="12"/>
  <c r="EG158" i="12"/>
  <c r="EG160" i="12"/>
  <c r="EG161" i="12"/>
  <c r="EG155" i="12"/>
  <c r="EG159" i="12"/>
  <c r="EG162" i="12"/>
  <c r="EG163" i="12"/>
  <c r="EG165" i="12"/>
  <c r="EG167" i="12"/>
  <c r="EG166" i="12"/>
  <c r="EG173" i="12"/>
  <c r="EG174" i="12"/>
  <c r="EG175" i="12"/>
  <c r="EG176" i="12"/>
  <c r="EG170" i="12"/>
  <c r="EG172" i="12"/>
  <c r="EG164" i="12"/>
  <c r="EG177" i="12"/>
  <c r="EG178" i="12"/>
  <c r="EG179" i="12"/>
  <c r="EG180" i="12"/>
  <c r="EG181" i="12"/>
  <c r="EG169" i="12"/>
  <c r="EG171" i="12"/>
  <c r="EG182" i="12"/>
  <c r="EG183" i="12"/>
  <c r="EG168" i="12"/>
  <c r="BF155" i="12"/>
  <c r="BF156" i="12"/>
  <c r="BF154" i="12"/>
  <c r="BF157" i="12"/>
  <c r="BF159" i="12"/>
  <c r="BF160" i="12"/>
  <c r="BF161" i="12"/>
  <c r="BF158" i="12"/>
  <c r="BF162" i="12"/>
  <c r="BF163" i="12"/>
  <c r="BF164" i="12"/>
  <c r="BF165" i="12"/>
  <c r="BF168" i="12"/>
  <c r="BF169" i="12"/>
  <c r="BF170" i="12"/>
  <c r="BF171" i="12"/>
  <c r="BF173" i="12"/>
  <c r="BF174" i="12"/>
  <c r="BF167" i="12"/>
  <c r="BF178" i="12"/>
  <c r="BF179" i="12"/>
  <c r="BF180" i="12"/>
  <c r="BF172" i="12"/>
  <c r="BF175" i="12"/>
  <c r="BF181" i="12"/>
  <c r="BF182" i="12"/>
  <c r="BF183" i="12"/>
  <c r="BF177" i="12"/>
  <c r="BF166" i="12"/>
  <c r="BF176" i="12"/>
  <c r="DR154" i="12"/>
  <c r="DR155" i="12"/>
  <c r="DR156" i="12"/>
  <c r="DR159" i="12"/>
  <c r="DR158" i="12"/>
  <c r="DR157" i="12"/>
  <c r="DR160" i="12"/>
  <c r="DR161" i="12"/>
  <c r="DR162" i="12"/>
  <c r="DR163" i="12"/>
  <c r="DR164" i="12"/>
  <c r="DR168" i="12"/>
  <c r="DR169" i="12"/>
  <c r="DR171" i="12"/>
  <c r="DR167" i="12"/>
  <c r="DR173" i="12"/>
  <c r="DR174" i="12"/>
  <c r="DR165" i="12"/>
  <c r="DR166" i="12"/>
  <c r="DR170" i="12"/>
  <c r="DR172" i="12"/>
  <c r="DR177" i="12"/>
  <c r="DR178" i="12"/>
  <c r="DR179" i="12"/>
  <c r="DR180" i="12"/>
  <c r="DR175" i="12"/>
  <c r="DR176" i="12"/>
  <c r="DR182" i="12"/>
  <c r="DR181" i="12"/>
  <c r="DR183" i="12"/>
  <c r="K154" i="12"/>
  <c r="K155" i="12"/>
  <c r="K157" i="12"/>
  <c r="K156" i="12"/>
  <c r="K160" i="12"/>
  <c r="K159" i="12"/>
  <c r="K161" i="12"/>
  <c r="K158" i="12"/>
  <c r="K162" i="12"/>
  <c r="K168" i="12"/>
  <c r="K167" i="12"/>
  <c r="K165" i="12"/>
  <c r="K169" i="12"/>
  <c r="K166" i="12"/>
  <c r="K173" i="12"/>
  <c r="K174" i="12"/>
  <c r="K175" i="12"/>
  <c r="K176" i="12"/>
  <c r="K172" i="12"/>
  <c r="K164" i="12"/>
  <c r="K171" i="12"/>
  <c r="K178" i="12"/>
  <c r="K179" i="12"/>
  <c r="K163" i="12"/>
  <c r="K182" i="12"/>
  <c r="K183" i="12"/>
  <c r="K177" i="12"/>
  <c r="K170" i="12"/>
  <c r="K180" i="12"/>
  <c r="K181" i="12"/>
  <c r="BW154" i="12"/>
  <c r="BW155" i="12"/>
  <c r="BW157" i="12"/>
  <c r="BW156" i="12"/>
  <c r="BW159" i="12"/>
  <c r="BW160" i="12"/>
  <c r="BW161" i="12"/>
  <c r="BW158" i="12"/>
  <c r="BW167" i="12"/>
  <c r="BW168" i="12"/>
  <c r="BW171" i="12"/>
  <c r="BW162" i="12"/>
  <c r="BW166" i="12"/>
  <c r="BW169" i="12"/>
  <c r="BW165" i="12"/>
  <c r="BW173" i="12"/>
  <c r="BW174" i="12"/>
  <c r="BW175" i="12"/>
  <c r="BW176" i="12"/>
  <c r="BW170" i="12"/>
  <c r="BW163" i="12"/>
  <c r="BW164" i="12"/>
  <c r="BW172" i="12"/>
  <c r="BW178" i="12"/>
  <c r="BW179" i="12"/>
  <c r="BW182" i="12"/>
  <c r="BW183" i="12"/>
  <c r="BW177" i="12"/>
  <c r="BW180" i="12"/>
  <c r="BW181" i="12"/>
  <c r="EI154" i="12"/>
  <c r="EI155" i="12"/>
  <c r="EI156" i="12"/>
  <c r="EI157" i="12"/>
  <c r="EI160" i="12"/>
  <c r="EI159" i="12"/>
  <c r="EI165" i="12"/>
  <c r="EI167" i="12"/>
  <c r="EI158" i="12"/>
  <c r="EI161" i="12"/>
  <c r="EI162" i="12"/>
  <c r="EI168" i="12"/>
  <c r="EI171" i="12"/>
  <c r="EI169" i="12"/>
  <c r="EI163" i="12"/>
  <c r="EI173" i="12"/>
  <c r="EI174" i="12"/>
  <c r="EI175" i="12"/>
  <c r="EI170" i="12"/>
  <c r="EI164" i="12"/>
  <c r="EI172" i="12"/>
  <c r="EI176" i="12"/>
  <c r="EI177" i="12"/>
  <c r="EI178" i="12"/>
  <c r="EI179" i="12"/>
  <c r="EI182" i="12"/>
  <c r="EI166" i="12"/>
  <c r="EI180" i="12"/>
  <c r="EI183" i="12"/>
  <c r="EI181" i="12"/>
  <c r="BH154" i="12"/>
  <c r="BH155" i="12"/>
  <c r="BH156" i="12"/>
  <c r="BH157" i="12"/>
  <c r="BH158" i="12"/>
  <c r="BH163" i="12"/>
  <c r="BH164" i="12"/>
  <c r="BH165" i="12"/>
  <c r="BH166" i="12"/>
  <c r="BH167" i="12"/>
  <c r="BH161" i="12"/>
  <c r="BH159" i="12"/>
  <c r="BH160" i="12"/>
  <c r="BH170" i="12"/>
  <c r="BH162" i="12"/>
  <c r="BH172" i="12"/>
  <c r="BH169" i="12"/>
  <c r="BH168" i="12"/>
  <c r="BH171" i="12"/>
  <c r="BH173" i="12"/>
  <c r="BH174" i="12"/>
  <c r="BH175" i="12"/>
  <c r="BH176" i="12"/>
  <c r="BH177" i="12"/>
  <c r="BH178" i="12"/>
  <c r="BH179" i="12"/>
  <c r="BH180" i="12"/>
  <c r="BH181" i="12"/>
  <c r="BH182" i="12"/>
  <c r="BH183" i="12"/>
  <c r="DT154" i="12"/>
  <c r="DT155" i="12"/>
  <c r="DT156" i="12"/>
  <c r="DT157" i="12"/>
  <c r="DT158" i="12"/>
  <c r="DT162" i="12"/>
  <c r="DT163" i="12"/>
  <c r="DT164" i="12"/>
  <c r="DT165" i="12"/>
  <c r="DT166" i="12"/>
  <c r="DT167" i="12"/>
  <c r="DT161" i="12"/>
  <c r="DT160" i="12"/>
  <c r="DT159" i="12"/>
  <c r="DT172" i="12"/>
  <c r="DT170" i="12"/>
  <c r="DT169" i="12"/>
  <c r="DT168" i="12"/>
  <c r="DT171" i="12"/>
  <c r="DT173" i="12"/>
  <c r="DT174" i="12"/>
  <c r="DT175" i="12"/>
  <c r="DT176" i="12"/>
  <c r="DT177" i="12"/>
  <c r="DT178" i="12"/>
  <c r="DT179" i="12"/>
  <c r="DT180" i="12"/>
  <c r="DT181" i="12"/>
  <c r="DT182" i="12"/>
  <c r="DT183" i="12"/>
  <c r="AS154" i="12"/>
  <c r="AS158" i="12"/>
  <c r="AS159" i="12"/>
  <c r="AS160" i="12"/>
  <c r="AS156" i="12"/>
  <c r="AS155" i="12"/>
  <c r="AS157" i="12"/>
  <c r="AS161" i="12"/>
  <c r="AS162" i="12"/>
  <c r="AS167" i="12"/>
  <c r="AS168" i="12"/>
  <c r="AS169" i="12"/>
  <c r="AS163" i="12"/>
  <c r="AS165" i="12"/>
  <c r="AS166" i="12"/>
  <c r="AS164" i="12"/>
  <c r="AS171" i="12"/>
  <c r="AS170" i="12"/>
  <c r="AS172" i="12"/>
  <c r="AS173" i="12"/>
  <c r="AS174" i="12"/>
  <c r="AS175" i="12"/>
  <c r="AS176" i="12"/>
  <c r="AS178" i="12"/>
  <c r="AS179" i="12"/>
  <c r="AS180" i="12"/>
  <c r="AS181" i="12"/>
  <c r="AS177" i="12"/>
  <c r="AS183" i="12"/>
  <c r="AS182" i="12"/>
  <c r="DE157" i="12"/>
  <c r="DE158" i="12"/>
  <c r="DE159" i="12"/>
  <c r="DE156" i="12"/>
  <c r="DE155" i="12"/>
  <c r="DE154" i="12"/>
  <c r="DE160" i="12"/>
  <c r="DE161" i="12"/>
  <c r="DE167" i="12"/>
  <c r="DE168" i="12"/>
  <c r="DE169" i="12"/>
  <c r="DE162" i="12"/>
  <c r="DE163" i="12"/>
  <c r="DE166" i="12"/>
  <c r="DE165" i="12"/>
  <c r="DE164" i="12"/>
  <c r="DE172" i="12"/>
  <c r="DE173" i="12"/>
  <c r="DE174" i="12"/>
  <c r="DE175" i="12"/>
  <c r="DE178" i="12"/>
  <c r="DE179" i="12"/>
  <c r="DE180" i="12"/>
  <c r="DE181" i="12"/>
  <c r="DE171" i="12"/>
  <c r="DE176" i="12"/>
  <c r="DE177" i="12"/>
  <c r="DE170" i="12"/>
  <c r="DE183" i="12"/>
  <c r="DE182" i="12"/>
  <c r="AD154" i="12"/>
  <c r="AD155" i="12"/>
  <c r="AD157" i="12"/>
  <c r="AD156" i="12"/>
  <c r="AD161" i="12"/>
  <c r="AD159" i="12"/>
  <c r="AD160" i="12"/>
  <c r="AD158" i="12"/>
  <c r="AD168" i="12"/>
  <c r="AD169" i="12"/>
  <c r="AD165" i="12"/>
  <c r="AD170" i="12"/>
  <c r="AD171" i="12"/>
  <c r="AD172" i="12"/>
  <c r="AD167" i="12"/>
  <c r="AD162" i="12"/>
  <c r="AD163" i="12"/>
  <c r="AD164" i="12"/>
  <c r="AD173" i="12"/>
  <c r="AD176" i="12"/>
  <c r="AD175" i="12"/>
  <c r="AD177" i="12"/>
  <c r="AD178" i="12"/>
  <c r="AD179" i="12"/>
  <c r="AD180" i="12"/>
  <c r="AD166" i="12"/>
  <c r="AD182" i="12"/>
  <c r="AD181" i="12"/>
  <c r="AD183" i="12"/>
  <c r="AD174" i="12"/>
  <c r="CP154" i="12"/>
  <c r="CP157" i="12"/>
  <c r="CP156" i="12"/>
  <c r="CP155" i="12"/>
  <c r="CP160" i="12"/>
  <c r="CP161" i="12"/>
  <c r="CP159" i="12"/>
  <c r="CP158" i="12"/>
  <c r="CP162" i="12"/>
  <c r="CP168" i="12"/>
  <c r="CP169" i="12"/>
  <c r="CP165" i="12"/>
  <c r="CP170" i="12"/>
  <c r="CP171" i="12"/>
  <c r="CP172" i="12"/>
  <c r="CP167" i="12"/>
  <c r="CP166" i="12"/>
  <c r="CP173" i="12"/>
  <c r="CP175" i="12"/>
  <c r="CP164" i="12"/>
  <c r="CP177" i="12"/>
  <c r="CP176" i="12"/>
  <c r="CP163" i="12"/>
  <c r="CP178" i="12"/>
  <c r="CP179" i="12"/>
  <c r="CP174" i="12"/>
  <c r="CP180" i="12"/>
  <c r="CP181" i="12"/>
  <c r="CP182" i="12"/>
  <c r="CP183" i="12"/>
  <c r="EU154" i="12"/>
  <c r="EU155" i="12"/>
  <c r="EU156" i="12"/>
  <c r="EU157" i="12"/>
  <c r="EU158" i="12"/>
  <c r="EU159" i="12"/>
  <c r="EU160" i="12"/>
  <c r="EU161" i="12"/>
  <c r="EU162" i="12"/>
  <c r="EU163" i="12"/>
  <c r="EU164" i="12"/>
  <c r="EU165" i="12"/>
  <c r="EU166" i="12"/>
  <c r="EU168" i="12"/>
  <c r="EU169" i="12"/>
  <c r="EU170" i="12"/>
  <c r="EU167" i="12"/>
  <c r="EU171" i="12"/>
  <c r="EU172" i="12"/>
  <c r="EU175" i="12"/>
  <c r="EU176" i="12"/>
  <c r="EU174" i="12"/>
  <c r="EU177" i="12"/>
  <c r="EU178" i="12"/>
  <c r="EU179" i="12"/>
  <c r="EU180" i="12"/>
  <c r="EU173" i="12"/>
  <c r="EU181" i="12"/>
  <c r="EU182" i="12"/>
  <c r="EU183" i="12"/>
  <c r="V154" i="15"/>
  <c r="V156" i="15"/>
  <c r="V158" i="15"/>
  <c r="V160" i="15"/>
  <c r="V165" i="15"/>
  <c r="V176" i="15"/>
  <c r="V171" i="15"/>
  <c r="V174" i="15"/>
  <c r="V175" i="15"/>
  <c r="V180" i="15"/>
  <c r="V179" i="15"/>
  <c r="V182" i="15"/>
  <c r="V181" i="15"/>
  <c r="V178" i="15"/>
  <c r="V183" i="15"/>
  <c r="V168" i="15"/>
  <c r="V155" i="15"/>
  <c r="V177" i="15"/>
  <c r="V163" i="15"/>
  <c r="V162" i="15"/>
  <c r="V173" i="15"/>
  <c r="V172" i="15"/>
  <c r="V167" i="15"/>
  <c r="V161" i="15"/>
  <c r="V169" i="15"/>
  <c r="V166" i="15"/>
  <c r="V164" i="15"/>
  <c r="V159" i="15"/>
  <c r="V170" i="15"/>
  <c r="V157" i="15"/>
  <c r="ET154" i="15"/>
  <c r="ET158" i="15"/>
  <c r="ET156" i="15"/>
  <c r="ET160" i="15"/>
  <c r="ET166" i="15"/>
  <c r="ET159" i="15"/>
  <c r="ET167" i="15"/>
  <c r="ET172" i="15"/>
  <c r="ET176" i="15"/>
  <c r="ET165" i="15"/>
  <c r="ET174" i="15"/>
  <c r="ET180" i="15"/>
  <c r="ET175" i="15"/>
  <c r="ET182" i="15"/>
  <c r="ET177" i="15"/>
  <c r="ET179" i="15"/>
  <c r="ET183" i="15"/>
  <c r="ET178" i="15"/>
  <c r="ET181" i="15"/>
  <c r="ET170" i="15"/>
  <c r="ET155" i="15"/>
  <c r="ET168" i="15"/>
  <c r="ET171" i="15"/>
  <c r="ET173" i="15"/>
  <c r="ET169" i="15"/>
  <c r="ET161" i="15"/>
  <c r="ET163" i="15"/>
  <c r="ET162" i="15"/>
  <c r="ET164" i="15"/>
  <c r="ET157" i="15"/>
  <c r="CY154" i="15"/>
  <c r="CY157" i="15"/>
  <c r="CY159" i="15"/>
  <c r="CY160" i="15"/>
  <c r="CY163" i="15"/>
  <c r="CY165" i="15"/>
  <c r="CY172" i="15"/>
  <c r="CY164" i="15"/>
  <c r="CY169" i="15"/>
  <c r="CY174" i="15"/>
  <c r="CY176" i="15"/>
  <c r="CY171" i="15"/>
  <c r="CY183" i="15"/>
  <c r="CY181" i="15"/>
  <c r="CY182" i="15"/>
  <c r="CY179" i="15"/>
  <c r="CY166" i="15"/>
  <c r="CY168" i="15"/>
  <c r="CY177" i="15"/>
  <c r="CY167" i="15"/>
  <c r="CY175" i="15"/>
  <c r="CY180" i="15"/>
  <c r="CY178" i="15"/>
  <c r="CY161" i="15"/>
  <c r="CY162" i="15"/>
  <c r="CY173" i="15"/>
  <c r="CY170" i="15"/>
  <c r="CY158" i="15"/>
  <c r="CY156" i="15"/>
  <c r="CY155" i="15"/>
  <c r="BW154" i="15"/>
  <c r="BW158" i="15"/>
  <c r="BW159" i="15"/>
  <c r="BW156" i="15"/>
  <c r="BW160" i="15"/>
  <c r="BW165" i="15"/>
  <c r="BW169" i="15"/>
  <c r="BW164" i="15"/>
  <c r="BW172" i="15"/>
  <c r="BW181" i="15"/>
  <c r="BW182" i="15"/>
  <c r="BW183" i="15"/>
  <c r="BW178" i="15"/>
  <c r="BW179" i="15"/>
  <c r="BW171" i="15"/>
  <c r="BW174" i="15"/>
  <c r="BW177" i="15"/>
  <c r="BW173" i="15"/>
  <c r="BW170" i="15"/>
  <c r="BW168" i="15"/>
  <c r="BW176" i="15"/>
  <c r="BW162" i="15"/>
  <c r="BW161" i="15"/>
  <c r="BW175" i="15"/>
  <c r="BW167" i="15"/>
  <c r="BW163" i="15"/>
  <c r="BW180" i="15"/>
  <c r="BW155" i="15"/>
  <c r="BW157" i="15"/>
  <c r="BW166" i="15"/>
  <c r="AC155" i="15"/>
  <c r="AC156" i="15"/>
  <c r="AC160" i="15"/>
  <c r="AC162" i="15"/>
  <c r="AC165" i="15"/>
  <c r="AC159" i="15"/>
  <c r="AC154" i="15"/>
  <c r="AC163" i="15"/>
  <c r="AC158" i="15"/>
  <c r="AC169" i="15"/>
  <c r="AC174" i="15"/>
  <c r="AC164" i="15"/>
  <c r="AC175" i="15"/>
  <c r="AC176" i="15"/>
  <c r="AC180" i="15"/>
  <c r="AC172" i="15"/>
  <c r="AC173" i="15"/>
  <c r="AC179" i="15"/>
  <c r="AC181" i="15"/>
  <c r="AC178" i="15"/>
  <c r="AC183" i="15"/>
  <c r="AC182" i="15"/>
  <c r="AC170" i="15"/>
  <c r="AC161" i="15"/>
  <c r="AC177" i="15"/>
  <c r="AC167" i="15"/>
  <c r="AC171" i="15"/>
  <c r="AC168" i="15"/>
  <c r="AC166" i="15"/>
  <c r="AC157" i="15"/>
  <c r="BA157" i="15"/>
  <c r="BA160" i="15"/>
  <c r="BA155" i="15"/>
  <c r="BA158" i="15"/>
  <c r="BA159" i="15"/>
  <c r="BA154" i="15"/>
  <c r="BA156" i="15"/>
  <c r="BA165" i="15"/>
  <c r="BA180" i="15"/>
  <c r="BA176" i="15"/>
  <c r="BA174" i="15"/>
  <c r="BA182" i="15"/>
  <c r="BA177" i="15"/>
  <c r="BA178" i="15"/>
  <c r="BA168" i="15"/>
  <c r="BA181" i="15"/>
  <c r="BA179" i="15"/>
  <c r="BA183" i="15"/>
  <c r="BA166" i="15"/>
  <c r="BA161" i="15"/>
  <c r="BA163" i="15"/>
  <c r="BA170" i="15"/>
  <c r="BA171" i="15"/>
  <c r="BA167" i="15"/>
  <c r="BA172" i="15"/>
  <c r="BA175" i="15"/>
  <c r="BA169" i="15"/>
  <c r="BA173" i="15"/>
  <c r="BA162" i="15"/>
  <c r="BA164" i="15"/>
  <c r="DF154" i="15"/>
  <c r="DF156" i="15"/>
  <c r="DF160" i="15"/>
  <c r="DF158" i="15"/>
  <c r="DF159" i="15"/>
  <c r="DF165" i="15"/>
  <c r="DF174" i="15"/>
  <c r="DF175" i="15"/>
  <c r="DF180" i="15"/>
  <c r="DF179" i="15"/>
  <c r="DF176" i="15"/>
  <c r="DF181" i="15"/>
  <c r="DF170" i="15"/>
  <c r="DF183" i="15"/>
  <c r="DF178" i="15"/>
  <c r="DF182" i="15"/>
  <c r="DF172" i="15"/>
  <c r="DF171" i="15"/>
  <c r="DF166" i="15"/>
  <c r="DF168" i="15"/>
  <c r="DF167" i="15"/>
  <c r="DF169" i="15"/>
  <c r="DF163" i="15"/>
  <c r="DF173" i="15"/>
  <c r="DF177" i="15"/>
  <c r="DF164" i="15"/>
  <c r="DF157" i="15"/>
  <c r="DF162" i="15"/>
  <c r="DF161" i="15"/>
  <c r="DF155" i="15"/>
  <c r="CA160" i="15"/>
  <c r="CA154" i="15"/>
  <c r="CA159" i="15"/>
  <c r="CA164" i="15"/>
  <c r="CA157" i="15"/>
  <c r="CA165" i="15"/>
  <c r="CA171" i="15"/>
  <c r="CA172" i="15"/>
  <c r="CA176" i="15"/>
  <c r="CA174" i="15"/>
  <c r="CA173" i="15"/>
  <c r="CA179" i="15"/>
  <c r="CA183" i="15"/>
  <c r="CA182" i="15"/>
  <c r="CA168" i="15"/>
  <c r="CA181" i="15"/>
  <c r="CA177" i="15"/>
  <c r="CA167" i="15"/>
  <c r="CA175" i="15"/>
  <c r="CA170" i="15"/>
  <c r="CA169" i="15"/>
  <c r="CA162" i="15"/>
  <c r="CA163" i="15"/>
  <c r="CA180" i="15"/>
  <c r="CA178" i="15"/>
  <c r="CA161" i="15"/>
  <c r="CA166" i="15"/>
  <c r="CA156" i="15"/>
  <c r="CA155" i="15"/>
  <c r="CA158" i="15"/>
  <c r="AI154" i="15"/>
  <c r="AI158" i="15"/>
  <c r="AI160" i="15"/>
  <c r="AI156" i="15"/>
  <c r="AI165" i="15"/>
  <c r="AI178" i="15"/>
  <c r="AI179" i="15"/>
  <c r="AI182" i="15"/>
  <c r="AI168" i="15"/>
  <c r="AI181" i="15"/>
  <c r="AI183" i="15"/>
  <c r="AI173" i="15"/>
  <c r="AI176" i="15"/>
  <c r="AI175" i="15"/>
  <c r="AI172" i="15"/>
  <c r="AI161" i="15"/>
  <c r="AI167" i="15"/>
  <c r="AI180" i="15"/>
  <c r="AI166" i="15"/>
  <c r="AI169" i="15"/>
  <c r="AI174" i="15"/>
  <c r="AI170" i="15"/>
  <c r="AI157" i="15"/>
  <c r="AI162" i="15"/>
  <c r="AI159" i="15"/>
  <c r="AI163" i="15"/>
  <c r="AI171" i="15"/>
  <c r="AI164" i="15"/>
  <c r="AI177" i="15"/>
  <c r="AI155" i="15"/>
  <c r="D161" i="15"/>
  <c r="D159" i="15"/>
  <c r="D165" i="15"/>
  <c r="D163" i="15"/>
  <c r="D164" i="15"/>
  <c r="D171" i="15"/>
  <c r="D174" i="15"/>
  <c r="D170" i="15"/>
  <c r="D180" i="15"/>
  <c r="D179" i="15"/>
  <c r="D172" i="15"/>
  <c r="D176" i="15"/>
  <c r="D175" i="15"/>
  <c r="D177" i="15"/>
  <c r="D168" i="15"/>
  <c r="D173" i="15"/>
  <c r="D154" i="15"/>
  <c r="D182" i="15"/>
  <c r="D162" i="15"/>
  <c r="D181" i="15"/>
  <c r="D178" i="15"/>
  <c r="D183" i="15"/>
  <c r="D169" i="15"/>
  <c r="D167" i="15"/>
  <c r="D158" i="15"/>
  <c r="D160" i="15"/>
  <c r="D156" i="15"/>
  <c r="D155" i="15"/>
  <c r="D157" i="15"/>
  <c r="D166" i="15"/>
  <c r="D3" i="15"/>
  <c r="BP154" i="15"/>
  <c r="BP165" i="15"/>
  <c r="BP160" i="15"/>
  <c r="BP175" i="15"/>
  <c r="BP170" i="15"/>
  <c r="BP174" i="15"/>
  <c r="BP176" i="15"/>
  <c r="BP159" i="15"/>
  <c r="BP181" i="15"/>
  <c r="BP180" i="15"/>
  <c r="BP179" i="15"/>
  <c r="BP182" i="15"/>
  <c r="BP178" i="15"/>
  <c r="BP183" i="15"/>
  <c r="BP173" i="15"/>
  <c r="BP167" i="15"/>
  <c r="BP177" i="15"/>
  <c r="BP172" i="15"/>
  <c r="BP166" i="15"/>
  <c r="BP171" i="15"/>
  <c r="BP169" i="15"/>
  <c r="BP161" i="15"/>
  <c r="BP163" i="15"/>
  <c r="BP168" i="15"/>
  <c r="BP158" i="15"/>
  <c r="BP164" i="15"/>
  <c r="BP156" i="15"/>
  <c r="BP162" i="15"/>
  <c r="BP155" i="15"/>
  <c r="BP157" i="15"/>
  <c r="EB154" i="15"/>
  <c r="EB165" i="15"/>
  <c r="EB169" i="15"/>
  <c r="EB160" i="15"/>
  <c r="EB175" i="15"/>
  <c r="EB170" i="15"/>
  <c r="EB176" i="15"/>
  <c r="EB159" i="15"/>
  <c r="EB180" i="15"/>
  <c r="EB174" i="15"/>
  <c r="EB182" i="15"/>
  <c r="EB179" i="15"/>
  <c r="EB181" i="15"/>
  <c r="EB178" i="15"/>
  <c r="EB168" i="15"/>
  <c r="EB183" i="15"/>
  <c r="EB172" i="15"/>
  <c r="EB173" i="15"/>
  <c r="EB161" i="15"/>
  <c r="EB167" i="15"/>
  <c r="EB171" i="15"/>
  <c r="EB177" i="15"/>
  <c r="EB162" i="15"/>
  <c r="EB158" i="15"/>
  <c r="EB163" i="15"/>
  <c r="EB166" i="15"/>
  <c r="EB156" i="15"/>
  <c r="EB155" i="15"/>
  <c r="EB164" i="15"/>
  <c r="EB157" i="15"/>
  <c r="AV158" i="15"/>
  <c r="AV154" i="15"/>
  <c r="AV164" i="15"/>
  <c r="AV160" i="15"/>
  <c r="AV161" i="15"/>
  <c r="AV165" i="15"/>
  <c r="AV171" i="15"/>
  <c r="AV176" i="15"/>
  <c r="AV175" i="15"/>
  <c r="AV168" i="15"/>
  <c r="AV179" i="15"/>
  <c r="AV178" i="15"/>
  <c r="AV181" i="15"/>
  <c r="AV183" i="15"/>
  <c r="AV182" i="15"/>
  <c r="AV173" i="15"/>
  <c r="AV177" i="15"/>
  <c r="AV174" i="15"/>
  <c r="AV172" i="15"/>
  <c r="AV166" i="15"/>
  <c r="AV170" i="15"/>
  <c r="AV162" i="15"/>
  <c r="AV169" i="15"/>
  <c r="AV163" i="15"/>
  <c r="AV167" i="15"/>
  <c r="AV155" i="15"/>
  <c r="AV159" i="15"/>
  <c r="AV156" i="15"/>
  <c r="AV180" i="15"/>
  <c r="AV157" i="15"/>
  <c r="DH158" i="15"/>
  <c r="DH154" i="15"/>
  <c r="DH156" i="15"/>
  <c r="DH169" i="15"/>
  <c r="DH164" i="15"/>
  <c r="DH160" i="15"/>
  <c r="DH165" i="15"/>
  <c r="DH175" i="15"/>
  <c r="DH174" i="15"/>
  <c r="DH159" i="15"/>
  <c r="DH176" i="15"/>
  <c r="DH171" i="15"/>
  <c r="DH180" i="15"/>
  <c r="DH182" i="15"/>
  <c r="DH183" i="15"/>
  <c r="DH181" i="15"/>
  <c r="DH178" i="15"/>
  <c r="DH179" i="15"/>
  <c r="DH172" i="15"/>
  <c r="DH166" i="15"/>
  <c r="DH177" i="15"/>
  <c r="DH173" i="15"/>
  <c r="DH168" i="15"/>
  <c r="DH163" i="15"/>
  <c r="DH161" i="15"/>
  <c r="DH167" i="15"/>
  <c r="DH170" i="15"/>
  <c r="DH155" i="15"/>
  <c r="DH162" i="15"/>
  <c r="DH157" i="15"/>
  <c r="Y156" i="15"/>
  <c r="Y154" i="15"/>
  <c r="Y164" i="15"/>
  <c r="Y158" i="15"/>
  <c r="Y174" i="15"/>
  <c r="Y160" i="15"/>
  <c r="Y165" i="15"/>
  <c r="Y177" i="15"/>
  <c r="Y179" i="15"/>
  <c r="Y181" i="15"/>
  <c r="Y176" i="15"/>
  <c r="Y180" i="15"/>
  <c r="Y157" i="15"/>
  <c r="Y183" i="15"/>
  <c r="Y178" i="15"/>
  <c r="Y166" i="15"/>
  <c r="Y163" i="15"/>
  <c r="Y167" i="15"/>
  <c r="Y172" i="15"/>
  <c r="Y161" i="15"/>
  <c r="Y182" i="15"/>
  <c r="Y170" i="15"/>
  <c r="Y168" i="15"/>
  <c r="Y175" i="15"/>
  <c r="Y169" i="15"/>
  <c r="Y162" i="15"/>
  <c r="Y155" i="15"/>
  <c r="Y159" i="15"/>
  <c r="Y173" i="15"/>
  <c r="Y171" i="15"/>
  <c r="CK154" i="15"/>
  <c r="CK159" i="15"/>
  <c r="CK160" i="15"/>
  <c r="CK156" i="15"/>
  <c r="CK158" i="15"/>
  <c r="CK165" i="15"/>
  <c r="CK174" i="15"/>
  <c r="CK181" i="15"/>
  <c r="CK164" i="15"/>
  <c r="CK180" i="15"/>
  <c r="CK179" i="15"/>
  <c r="CK176" i="15"/>
  <c r="CK168" i="15"/>
  <c r="CK178" i="15"/>
  <c r="CK183" i="15"/>
  <c r="CK166" i="15"/>
  <c r="CK173" i="15"/>
  <c r="CK167" i="15"/>
  <c r="CK170" i="15"/>
  <c r="CK182" i="15"/>
  <c r="CK175" i="15"/>
  <c r="CK162" i="15"/>
  <c r="CK172" i="15"/>
  <c r="CK169" i="15"/>
  <c r="CK161" i="15"/>
  <c r="CK163" i="15"/>
  <c r="CK171" i="15"/>
  <c r="CK157" i="15"/>
  <c r="CK155" i="15"/>
  <c r="CK177" i="15"/>
  <c r="EW154" i="15"/>
  <c r="EW156" i="15"/>
  <c r="EW158" i="15"/>
  <c r="EW159" i="15"/>
  <c r="EW160" i="15"/>
  <c r="EW165" i="15"/>
  <c r="EW164" i="15"/>
  <c r="EW172" i="15"/>
  <c r="EW174" i="15"/>
  <c r="EW171" i="15"/>
  <c r="EW176" i="15"/>
  <c r="EW180" i="15"/>
  <c r="EW179" i="15"/>
  <c r="EW181" i="15"/>
  <c r="EW183" i="15"/>
  <c r="EW178" i="15"/>
  <c r="EW166" i="15"/>
  <c r="EW173" i="15"/>
  <c r="EW167" i="15"/>
  <c r="EW177" i="15"/>
  <c r="EW170" i="15"/>
  <c r="EW175" i="15"/>
  <c r="EW162" i="15"/>
  <c r="EW168" i="15"/>
  <c r="EW182" i="15"/>
  <c r="EW163" i="15"/>
  <c r="EW161" i="15"/>
  <c r="EW169" i="15"/>
  <c r="EW155" i="15"/>
  <c r="EW157" i="15"/>
  <c r="BN159" i="15"/>
  <c r="BN154" i="15"/>
  <c r="BN155" i="15"/>
  <c r="BN164" i="15"/>
  <c r="BN175" i="15"/>
  <c r="BN177" i="15"/>
  <c r="BN176" i="15"/>
  <c r="BN180" i="15"/>
  <c r="BN171" i="15"/>
  <c r="BN178" i="15"/>
  <c r="BN182" i="15"/>
  <c r="BN179" i="15"/>
  <c r="BN183" i="15"/>
  <c r="BN181" i="15"/>
  <c r="BN163" i="15"/>
  <c r="BN168" i="15"/>
  <c r="BN173" i="15"/>
  <c r="BN174" i="15"/>
  <c r="BN170" i="15"/>
  <c r="BN172" i="15"/>
  <c r="BN166" i="15"/>
  <c r="BN167" i="15"/>
  <c r="BN169" i="15"/>
  <c r="BN156" i="15"/>
  <c r="BN165" i="15"/>
  <c r="BN160" i="15"/>
  <c r="BN157" i="15"/>
  <c r="BN161" i="15"/>
  <c r="BN158" i="15"/>
  <c r="BN162" i="15"/>
  <c r="DZ159" i="15"/>
  <c r="DZ155" i="15"/>
  <c r="DZ164" i="15"/>
  <c r="DZ154" i="15"/>
  <c r="DZ165" i="15"/>
  <c r="DZ156" i="15"/>
  <c r="DZ170" i="15"/>
  <c r="DZ174" i="15"/>
  <c r="DZ177" i="15"/>
  <c r="DZ180" i="15"/>
  <c r="DZ176" i="15"/>
  <c r="DZ179" i="15"/>
  <c r="DZ182" i="15"/>
  <c r="DZ178" i="15"/>
  <c r="DZ183" i="15"/>
  <c r="DZ181" i="15"/>
  <c r="DZ168" i="15"/>
  <c r="DZ173" i="15"/>
  <c r="DZ166" i="15"/>
  <c r="DZ172" i="15"/>
  <c r="DZ171" i="15"/>
  <c r="DZ161" i="15"/>
  <c r="DZ163" i="15"/>
  <c r="DZ175" i="15"/>
  <c r="DZ169" i="15"/>
  <c r="DZ167" i="15"/>
  <c r="DZ162" i="15"/>
  <c r="DZ160" i="15"/>
  <c r="DZ158" i="15"/>
  <c r="DZ157" i="15"/>
  <c r="DQ157" i="8"/>
  <c r="DQ155" i="8"/>
  <c r="DQ160" i="8"/>
  <c r="DQ154" i="8"/>
  <c r="DQ159" i="8"/>
  <c r="DQ166" i="8"/>
  <c r="DQ162" i="8"/>
  <c r="DQ173" i="8"/>
  <c r="DQ176" i="8"/>
  <c r="DQ180" i="8"/>
  <c r="DQ164" i="8"/>
  <c r="DQ182" i="8"/>
  <c r="DQ174" i="8"/>
  <c r="DQ179" i="8"/>
  <c r="DQ178" i="8"/>
  <c r="DQ165" i="8"/>
  <c r="DQ181" i="8"/>
  <c r="DQ175" i="8"/>
  <c r="DQ169" i="8"/>
  <c r="DQ167" i="8"/>
  <c r="DQ170" i="8"/>
  <c r="DQ183" i="8"/>
  <c r="DQ171" i="8"/>
  <c r="DQ177" i="8"/>
  <c r="DQ172" i="8"/>
  <c r="DQ168" i="8"/>
  <c r="DQ158" i="8"/>
  <c r="DQ156" i="8"/>
  <c r="DQ163" i="8"/>
  <c r="DQ161" i="8"/>
  <c r="BC155" i="12"/>
  <c r="BC156" i="12"/>
  <c r="BC154" i="12"/>
  <c r="BC157" i="12"/>
  <c r="BC158" i="12"/>
  <c r="BC160" i="12"/>
  <c r="BC161" i="12"/>
  <c r="BC162" i="12"/>
  <c r="BC163" i="12"/>
  <c r="BC164" i="12"/>
  <c r="BC165" i="12"/>
  <c r="BC159" i="12"/>
  <c r="BC167" i="12"/>
  <c r="BC168" i="12"/>
  <c r="BC169" i="12"/>
  <c r="BC170" i="12"/>
  <c r="BC171" i="12"/>
  <c r="BC166" i="12"/>
  <c r="BC172" i="12"/>
  <c r="BC175" i="12"/>
  <c r="BC176" i="12"/>
  <c r="BC177" i="12"/>
  <c r="BC174" i="12"/>
  <c r="BC178" i="12"/>
  <c r="BC179" i="12"/>
  <c r="BC180" i="12"/>
  <c r="BC183" i="12"/>
  <c r="BC173" i="12"/>
  <c r="BC181" i="12"/>
  <c r="BC182" i="12"/>
  <c r="AT154" i="12"/>
  <c r="AT157" i="12"/>
  <c r="AT156" i="12"/>
  <c r="AT155" i="12"/>
  <c r="AT161" i="12"/>
  <c r="AT160" i="12"/>
  <c r="AT158" i="12"/>
  <c r="AT159" i="12"/>
  <c r="AT167" i="12"/>
  <c r="AT168" i="12"/>
  <c r="AT169" i="12"/>
  <c r="AT170" i="12"/>
  <c r="AT171" i="12"/>
  <c r="AT172" i="12"/>
  <c r="AT163" i="12"/>
  <c r="AT165" i="12"/>
  <c r="AT166" i="12"/>
  <c r="AT164" i="12"/>
  <c r="AT162" i="12"/>
  <c r="AT176" i="12"/>
  <c r="AT174" i="12"/>
  <c r="AT173" i="12"/>
  <c r="AT178" i="12"/>
  <c r="AT179" i="12"/>
  <c r="AT180" i="12"/>
  <c r="AT177" i="12"/>
  <c r="AT183" i="12"/>
  <c r="AT181" i="12"/>
  <c r="AT182" i="12"/>
  <c r="AT175" i="12"/>
  <c r="DJ154" i="8"/>
  <c r="DJ162" i="8"/>
  <c r="DJ159" i="8"/>
  <c r="DJ161" i="8"/>
  <c r="DJ164" i="8"/>
  <c r="DJ168" i="8"/>
  <c r="DJ172" i="8"/>
  <c r="DJ183" i="8"/>
  <c r="DJ179" i="8"/>
  <c r="DJ176" i="8"/>
  <c r="DJ173" i="8"/>
  <c r="DJ181" i="8"/>
  <c r="DJ175" i="8"/>
  <c r="DJ169" i="8"/>
  <c r="DJ170" i="8"/>
  <c r="DJ178" i="8"/>
  <c r="DJ171" i="8"/>
  <c r="DJ166" i="8"/>
  <c r="DJ163" i="8"/>
  <c r="DJ180" i="8"/>
  <c r="DJ182" i="8"/>
  <c r="DJ165" i="8"/>
  <c r="DJ174" i="8"/>
  <c r="DJ157" i="8"/>
  <c r="DJ155" i="8"/>
  <c r="DJ160" i="8"/>
  <c r="DJ177" i="8"/>
  <c r="DJ158" i="8"/>
  <c r="DJ167" i="8"/>
  <c r="DJ156" i="8"/>
  <c r="CZ154" i="8"/>
  <c r="CZ161" i="8"/>
  <c r="CZ155" i="8"/>
  <c r="CZ159" i="8"/>
  <c r="CZ160" i="8"/>
  <c r="CZ166" i="8"/>
  <c r="CZ171" i="8"/>
  <c r="CZ181" i="8"/>
  <c r="CZ164" i="8"/>
  <c r="CZ168" i="8"/>
  <c r="CZ174" i="8"/>
  <c r="CZ180" i="8"/>
  <c r="CZ175" i="8"/>
  <c r="CZ183" i="8"/>
  <c r="CZ178" i="8"/>
  <c r="CZ172" i="8"/>
  <c r="CZ179" i="8"/>
  <c r="CZ173" i="8"/>
  <c r="CZ182" i="8"/>
  <c r="CZ170" i="8"/>
  <c r="CZ167" i="8"/>
  <c r="CZ162" i="8"/>
  <c r="CZ176" i="8"/>
  <c r="CZ177" i="8"/>
  <c r="CZ156" i="8"/>
  <c r="CZ158" i="8"/>
  <c r="CZ169" i="8"/>
  <c r="CZ165" i="8"/>
  <c r="CZ163" i="8"/>
  <c r="CZ157" i="8"/>
  <c r="BG160" i="8"/>
  <c r="BG157" i="8"/>
  <c r="BG155" i="8"/>
  <c r="BG162" i="8"/>
  <c r="BG154" i="8"/>
  <c r="BG164" i="8"/>
  <c r="BG180" i="8"/>
  <c r="BG170" i="8"/>
  <c r="BG182" i="8"/>
  <c r="BG174" i="8"/>
  <c r="BG173" i="8"/>
  <c r="BG172" i="8"/>
  <c r="BG168" i="8"/>
  <c r="BG178" i="8"/>
  <c r="BG177" i="8"/>
  <c r="BG163" i="8"/>
  <c r="BG176" i="8"/>
  <c r="BG167" i="8"/>
  <c r="BG183" i="8"/>
  <c r="BG165" i="8"/>
  <c r="BG179" i="8"/>
  <c r="BG175" i="8"/>
  <c r="BG171" i="8"/>
  <c r="BG181" i="8"/>
  <c r="BG158" i="8"/>
  <c r="BG159" i="8"/>
  <c r="BG161" i="8"/>
  <c r="BG166" i="8"/>
  <c r="BG169" i="8"/>
  <c r="BG156" i="8"/>
  <c r="DY160" i="8"/>
  <c r="DY159" i="8"/>
  <c r="DY162" i="8"/>
  <c r="DY163" i="8"/>
  <c r="DY154" i="8"/>
  <c r="DY155" i="8"/>
  <c r="DY157" i="8"/>
  <c r="DY174" i="8"/>
  <c r="DY179" i="8"/>
  <c r="DY182" i="8"/>
  <c r="DY177" i="8"/>
  <c r="DY173" i="8"/>
  <c r="DY164" i="8"/>
  <c r="DY176" i="8"/>
  <c r="DY180" i="8"/>
  <c r="DY181" i="8"/>
  <c r="DY169" i="8"/>
  <c r="DY167" i="8"/>
  <c r="DY175" i="8"/>
  <c r="DY161" i="8"/>
  <c r="DY165" i="8"/>
  <c r="DY183" i="8"/>
  <c r="DY171" i="8"/>
  <c r="DY170" i="8"/>
  <c r="DY178" i="8"/>
  <c r="DY166" i="8"/>
  <c r="DY172" i="8"/>
  <c r="DY168" i="8"/>
  <c r="DY156" i="8"/>
  <c r="DY158" i="8"/>
  <c r="ED157" i="8"/>
  <c r="ED160" i="8"/>
  <c r="ED164" i="8"/>
  <c r="ED159" i="8"/>
  <c r="ED154" i="8"/>
  <c r="ED161" i="8"/>
  <c r="ED168" i="8"/>
  <c r="ED183" i="8"/>
  <c r="ED176" i="8"/>
  <c r="ED174" i="8"/>
  <c r="ED182" i="8"/>
  <c r="ED181" i="8"/>
  <c r="ED172" i="8"/>
  <c r="ED166" i="8"/>
  <c r="ED180" i="8"/>
  <c r="ED167" i="8"/>
  <c r="ED177" i="8"/>
  <c r="ED165" i="8"/>
  <c r="ED171" i="8"/>
  <c r="ED175" i="8"/>
  <c r="ED170" i="8"/>
  <c r="ED158" i="8"/>
  <c r="ED178" i="8"/>
  <c r="ED162" i="8"/>
  <c r="ED155" i="8"/>
  <c r="ED163" i="8"/>
  <c r="ED169" i="8"/>
  <c r="ED156" i="8"/>
  <c r="ED179" i="8"/>
  <c r="ED173" i="8"/>
  <c r="BX163" i="8"/>
  <c r="BX159" i="8"/>
  <c r="BX160" i="8"/>
  <c r="BX157" i="8"/>
  <c r="BX161" i="8"/>
  <c r="BX154" i="8"/>
  <c r="BX162" i="8"/>
  <c r="BX179" i="8"/>
  <c r="BX177" i="8"/>
  <c r="BX168" i="8"/>
  <c r="BX183" i="8"/>
  <c r="BX176" i="8"/>
  <c r="BX181" i="8"/>
  <c r="BX166" i="8"/>
  <c r="BX165" i="8"/>
  <c r="BX174" i="8"/>
  <c r="BX172" i="8"/>
  <c r="BX178" i="8"/>
  <c r="BX175" i="8"/>
  <c r="BX182" i="8"/>
  <c r="BX167" i="8"/>
  <c r="BX173" i="8"/>
  <c r="BX170" i="8"/>
  <c r="BX180" i="8"/>
  <c r="BX171" i="8"/>
  <c r="BX169" i="8"/>
  <c r="BX156" i="8"/>
  <c r="BX158" i="8"/>
  <c r="BX164" i="8"/>
  <c r="BX155" i="8"/>
  <c r="W154" i="12"/>
  <c r="W155" i="12"/>
  <c r="W156" i="12"/>
  <c r="W158" i="12"/>
  <c r="W157" i="12"/>
  <c r="W161" i="12"/>
  <c r="W162" i="12"/>
  <c r="W160" i="12"/>
  <c r="W163" i="12"/>
  <c r="W164" i="12"/>
  <c r="W165" i="12"/>
  <c r="W159" i="12"/>
  <c r="W166" i="12"/>
  <c r="W168" i="12"/>
  <c r="W169" i="12"/>
  <c r="W170" i="12"/>
  <c r="W171" i="12"/>
  <c r="W167" i="12"/>
  <c r="W172" i="12"/>
  <c r="W176" i="12"/>
  <c r="W177" i="12"/>
  <c r="W174" i="12"/>
  <c r="W178" i="12"/>
  <c r="W179" i="12"/>
  <c r="W180" i="12"/>
  <c r="W181" i="12"/>
  <c r="W173" i="12"/>
  <c r="W183" i="12"/>
  <c r="W175" i="12"/>
  <c r="W182" i="12"/>
  <c r="DK163" i="8"/>
  <c r="DK154" i="8"/>
  <c r="DK157" i="8"/>
  <c r="DK162" i="8"/>
  <c r="DK155" i="8"/>
  <c r="DK178" i="8"/>
  <c r="DK180" i="8"/>
  <c r="DK167" i="8"/>
  <c r="DK169" i="8"/>
  <c r="DK174" i="8"/>
  <c r="DK182" i="8"/>
  <c r="DK165" i="8"/>
  <c r="DK161" i="8"/>
  <c r="DK177" i="8"/>
  <c r="DK176" i="8"/>
  <c r="DK166" i="8"/>
  <c r="DK183" i="8"/>
  <c r="DK175" i="8"/>
  <c r="DK171" i="8"/>
  <c r="DK172" i="8"/>
  <c r="DK179" i="8"/>
  <c r="DK170" i="8"/>
  <c r="DK173" i="8"/>
  <c r="DK159" i="8"/>
  <c r="DK158" i="8"/>
  <c r="DK168" i="8"/>
  <c r="DK160" i="8"/>
  <c r="DK156" i="8"/>
  <c r="DK181" i="8"/>
  <c r="DK164" i="8"/>
  <c r="EV154" i="8"/>
  <c r="EV161" i="8"/>
  <c r="EV162" i="8"/>
  <c r="EV164" i="8"/>
  <c r="EV160" i="8"/>
  <c r="EV163" i="8"/>
  <c r="EV155" i="8"/>
  <c r="EV159" i="8"/>
  <c r="EV174" i="8"/>
  <c r="EV177" i="8"/>
  <c r="EV181" i="8"/>
  <c r="EV180" i="8"/>
  <c r="EV170" i="8"/>
  <c r="EV172" i="8"/>
  <c r="EV182" i="8"/>
  <c r="EV175" i="8"/>
  <c r="EV179" i="8"/>
  <c r="EV168" i="8"/>
  <c r="EV173" i="8"/>
  <c r="EV183" i="8"/>
  <c r="EV171" i="8"/>
  <c r="EV166" i="8"/>
  <c r="EV169" i="8"/>
  <c r="EV165" i="8"/>
  <c r="EV178" i="8"/>
  <c r="EV157" i="8"/>
  <c r="EV176" i="8"/>
  <c r="EV156" i="8"/>
  <c r="EV167" i="8"/>
  <c r="EV158" i="8"/>
  <c r="EA160" i="8"/>
  <c r="EA164" i="8"/>
  <c r="EA154" i="8"/>
  <c r="EA155" i="8"/>
  <c r="EA157" i="8"/>
  <c r="EA161" i="8"/>
  <c r="EA180" i="8"/>
  <c r="EA174" i="8"/>
  <c r="EA182" i="8"/>
  <c r="EA177" i="8"/>
  <c r="EA172" i="8"/>
  <c r="EA173" i="8"/>
  <c r="EA171" i="8"/>
  <c r="EA176" i="8"/>
  <c r="EA168" i="8"/>
  <c r="EA183" i="8"/>
  <c r="EA165" i="8"/>
  <c r="EA162" i="8"/>
  <c r="EA178" i="8"/>
  <c r="EA179" i="8"/>
  <c r="EA181" i="8"/>
  <c r="EA166" i="8"/>
  <c r="EA167" i="8"/>
  <c r="EA175" i="8"/>
  <c r="EA169" i="8"/>
  <c r="EA163" i="8"/>
  <c r="EA170" i="8"/>
  <c r="EA159" i="8"/>
  <c r="EA156" i="8"/>
  <c r="EA158" i="8"/>
  <c r="S157" i="8"/>
  <c r="S164" i="8"/>
  <c r="S163" i="8"/>
  <c r="S155" i="8"/>
  <c r="S161" i="8"/>
  <c r="S160" i="8"/>
  <c r="S180" i="8"/>
  <c r="S167" i="8"/>
  <c r="S172" i="8"/>
  <c r="S174" i="8"/>
  <c r="S178" i="8"/>
  <c r="S182" i="8"/>
  <c r="S183" i="8"/>
  <c r="S175" i="8"/>
  <c r="S169" i="8"/>
  <c r="S170" i="8"/>
  <c r="S179" i="8"/>
  <c r="S181" i="8"/>
  <c r="S171" i="8"/>
  <c r="S165" i="8"/>
  <c r="S168" i="8"/>
  <c r="S158" i="8"/>
  <c r="S162" i="8"/>
  <c r="S177" i="8"/>
  <c r="S154" i="8"/>
  <c r="S159" i="8"/>
  <c r="S173" i="8"/>
  <c r="S176" i="8"/>
  <c r="S166" i="8"/>
  <c r="S156" i="8"/>
  <c r="BH157" i="8"/>
  <c r="BH162" i="8"/>
  <c r="BH159" i="8"/>
  <c r="BH154" i="8"/>
  <c r="BH168" i="8"/>
  <c r="BH179" i="8"/>
  <c r="BH183" i="8"/>
  <c r="BH176" i="8"/>
  <c r="BH170" i="8"/>
  <c r="BH172" i="8"/>
  <c r="BH180" i="8"/>
  <c r="BH163" i="8"/>
  <c r="BH177" i="8"/>
  <c r="BH167" i="8"/>
  <c r="BH173" i="8"/>
  <c r="BH181" i="8"/>
  <c r="BH164" i="8"/>
  <c r="BH161" i="8"/>
  <c r="BH174" i="8"/>
  <c r="BH171" i="8"/>
  <c r="BH175" i="8"/>
  <c r="BH182" i="8"/>
  <c r="BH169" i="8"/>
  <c r="BH178" i="8"/>
  <c r="BH165" i="8"/>
  <c r="BH155" i="8"/>
  <c r="BH166" i="8"/>
  <c r="BH158" i="8"/>
  <c r="BH160" i="8"/>
  <c r="BH156" i="8"/>
  <c r="AU154" i="8"/>
  <c r="AU160" i="8"/>
  <c r="AU161" i="8"/>
  <c r="AU159" i="8"/>
  <c r="AU157" i="8"/>
  <c r="AU164" i="8"/>
  <c r="AU183" i="8"/>
  <c r="AU173" i="8"/>
  <c r="AU176" i="8"/>
  <c r="AU175" i="8"/>
  <c r="AU181" i="8"/>
  <c r="AU182" i="8"/>
  <c r="AU180" i="8"/>
  <c r="AU174" i="8"/>
  <c r="AU168" i="8"/>
  <c r="AU172" i="8"/>
  <c r="AU166" i="8"/>
  <c r="AU169" i="8"/>
  <c r="AU165" i="8"/>
  <c r="AU171" i="8"/>
  <c r="AU167" i="8"/>
  <c r="AU178" i="8"/>
  <c r="AU177" i="8"/>
  <c r="AU163" i="8"/>
  <c r="AU179" i="8"/>
  <c r="AU170" i="8"/>
  <c r="AU156" i="8"/>
  <c r="AU158" i="8"/>
  <c r="AU155" i="8"/>
  <c r="AU162" i="8"/>
  <c r="Z159" i="8"/>
  <c r="Z164" i="8"/>
  <c r="Z154" i="8"/>
  <c r="Z156" i="8"/>
  <c r="Z183" i="8"/>
  <c r="Z181" i="8"/>
  <c r="Z176" i="8"/>
  <c r="Z175" i="8"/>
  <c r="Z170" i="8"/>
  <c r="Z168" i="8"/>
  <c r="Z179" i="8"/>
  <c r="Z171" i="8"/>
  <c r="Z166" i="8"/>
  <c r="Z182" i="8"/>
  <c r="Z167" i="8"/>
  <c r="Z165" i="8"/>
  <c r="Z172" i="8"/>
  <c r="Z162" i="8"/>
  <c r="Z173" i="8"/>
  <c r="Z177" i="8"/>
  <c r="Z169" i="8"/>
  <c r="Z178" i="8"/>
  <c r="Z155" i="8"/>
  <c r="Z174" i="8"/>
  <c r="Z157" i="8"/>
  <c r="Z158" i="8"/>
  <c r="Z180" i="8"/>
  <c r="Z161" i="8"/>
  <c r="Z160" i="8"/>
  <c r="Z163" i="8"/>
  <c r="CH161" i="8"/>
  <c r="CH162" i="8"/>
  <c r="CH157" i="8"/>
  <c r="CH160" i="8"/>
  <c r="CH159" i="8"/>
  <c r="CH154" i="8"/>
  <c r="CH182" i="8"/>
  <c r="CH175" i="8"/>
  <c r="CH177" i="8"/>
  <c r="CH168" i="8"/>
  <c r="CH183" i="8"/>
  <c r="CH174" i="8"/>
  <c r="CH181" i="8"/>
  <c r="CH176" i="8"/>
  <c r="CH172" i="8"/>
  <c r="CH173" i="8"/>
  <c r="CH178" i="8"/>
  <c r="CH170" i="8"/>
  <c r="CH166" i="8"/>
  <c r="CH171" i="8"/>
  <c r="CH179" i="8"/>
  <c r="CH169" i="8"/>
  <c r="CH155" i="8"/>
  <c r="CH158" i="8"/>
  <c r="CH167" i="8"/>
  <c r="CH164" i="8"/>
  <c r="CH165" i="8"/>
  <c r="CH163" i="8"/>
  <c r="CH180" i="8"/>
  <c r="CH156" i="8"/>
  <c r="BE157" i="8"/>
  <c r="BE155" i="8"/>
  <c r="BE154" i="8"/>
  <c r="BE159" i="8"/>
  <c r="BE164" i="8"/>
  <c r="BE160" i="8"/>
  <c r="BE173" i="8"/>
  <c r="BE176" i="8"/>
  <c r="BE180" i="8"/>
  <c r="BE182" i="8"/>
  <c r="BE174" i="8"/>
  <c r="BE179" i="8"/>
  <c r="BE178" i="8"/>
  <c r="BE181" i="8"/>
  <c r="BE166" i="8"/>
  <c r="BE175" i="8"/>
  <c r="BE170" i="8"/>
  <c r="BE183" i="8"/>
  <c r="BE177" i="8"/>
  <c r="BE169" i="8"/>
  <c r="BE171" i="8"/>
  <c r="BE172" i="8"/>
  <c r="BE168" i="8"/>
  <c r="BE163" i="8"/>
  <c r="BE165" i="8"/>
  <c r="BE158" i="8"/>
  <c r="BE167" i="8"/>
  <c r="BE162" i="8"/>
  <c r="BE156" i="8"/>
  <c r="BE161" i="8"/>
  <c r="CG162" i="8"/>
  <c r="CG160" i="8"/>
  <c r="CG159" i="8"/>
  <c r="CG154" i="8"/>
  <c r="CG182" i="8"/>
  <c r="CG168" i="8"/>
  <c r="CG172" i="8"/>
  <c r="CG183" i="8"/>
  <c r="CG176" i="8"/>
  <c r="CG178" i="8"/>
  <c r="CG179" i="8"/>
  <c r="CG166" i="8"/>
  <c r="CG170" i="8"/>
  <c r="CG177" i="8"/>
  <c r="CG180" i="8"/>
  <c r="CG167" i="8"/>
  <c r="CG169" i="8"/>
  <c r="CG174" i="8"/>
  <c r="CG181" i="8"/>
  <c r="CG164" i="8"/>
  <c r="CG165" i="8"/>
  <c r="CG155" i="8"/>
  <c r="CG158" i="8"/>
  <c r="CG156" i="8"/>
  <c r="CG171" i="8"/>
  <c r="CG173" i="8"/>
  <c r="CG163" i="8"/>
  <c r="CG157" i="8"/>
  <c r="CG175" i="8"/>
  <c r="CG161" i="8"/>
  <c r="BD155" i="8"/>
  <c r="BD154" i="8"/>
  <c r="BD159" i="8"/>
  <c r="BD163" i="8"/>
  <c r="BD160" i="8"/>
  <c r="BD181" i="8"/>
  <c r="BD180" i="8"/>
  <c r="BD166" i="8"/>
  <c r="BD178" i="8"/>
  <c r="BD182" i="8"/>
  <c r="BD174" i="8"/>
  <c r="BD179" i="8"/>
  <c r="BD168" i="8"/>
  <c r="BD177" i="8"/>
  <c r="BD173" i="8"/>
  <c r="BD183" i="8"/>
  <c r="BD176" i="8"/>
  <c r="BD170" i="8"/>
  <c r="BD172" i="8"/>
  <c r="BD171" i="8"/>
  <c r="BD175" i="8"/>
  <c r="BD167" i="8"/>
  <c r="BD169" i="8"/>
  <c r="BD161" i="8"/>
  <c r="BD164" i="8"/>
  <c r="BD158" i="8"/>
  <c r="BD156" i="8"/>
  <c r="BD157" i="8"/>
  <c r="BD162" i="8"/>
  <c r="BD165" i="8"/>
  <c r="CF160" i="8"/>
  <c r="CF161" i="8"/>
  <c r="CF157" i="8"/>
  <c r="CF159" i="8"/>
  <c r="CF163" i="8"/>
  <c r="CF154" i="8"/>
  <c r="CF168" i="8"/>
  <c r="CF172" i="8"/>
  <c r="CF183" i="8"/>
  <c r="CF179" i="8"/>
  <c r="CF169" i="8"/>
  <c r="CF176" i="8"/>
  <c r="CF178" i="8"/>
  <c r="CF174" i="8"/>
  <c r="CF175" i="8"/>
  <c r="CF165" i="8"/>
  <c r="CF182" i="8"/>
  <c r="CF166" i="8"/>
  <c r="CF162" i="8"/>
  <c r="CF173" i="8"/>
  <c r="CF177" i="8"/>
  <c r="CF180" i="8"/>
  <c r="CF164" i="8"/>
  <c r="CF171" i="8"/>
  <c r="CF170" i="8"/>
  <c r="CF167" i="8"/>
  <c r="CF181" i="8"/>
  <c r="CF156" i="8"/>
  <c r="CF155" i="8"/>
  <c r="CF158" i="8"/>
  <c r="BS154" i="8"/>
  <c r="BS157" i="8"/>
  <c r="BS164" i="8"/>
  <c r="BS156" i="8"/>
  <c r="BS159" i="8"/>
  <c r="BS166" i="8"/>
  <c r="BS160" i="8"/>
  <c r="BS168" i="8"/>
  <c r="BS180" i="8"/>
  <c r="BS183" i="8"/>
  <c r="BS172" i="8"/>
  <c r="BS176" i="8"/>
  <c r="BS174" i="8"/>
  <c r="BS173" i="8"/>
  <c r="BS182" i="8"/>
  <c r="BS171" i="8"/>
  <c r="BS181" i="8"/>
  <c r="BS175" i="8"/>
  <c r="BS163" i="8"/>
  <c r="BS162" i="8"/>
  <c r="BS169" i="8"/>
  <c r="BS170" i="8"/>
  <c r="BS179" i="8"/>
  <c r="BS178" i="8"/>
  <c r="BS165" i="8"/>
  <c r="BS167" i="8"/>
  <c r="BS177" i="8"/>
  <c r="BS158" i="8"/>
  <c r="BS155" i="8"/>
  <c r="BS161" i="8"/>
  <c r="AX161" i="8"/>
  <c r="AX164" i="8"/>
  <c r="AX154" i="8"/>
  <c r="AX159" i="8"/>
  <c r="AX168" i="8"/>
  <c r="AX172" i="8"/>
  <c r="AX183" i="8"/>
  <c r="AX179" i="8"/>
  <c r="AX176" i="8"/>
  <c r="AX173" i="8"/>
  <c r="AX175" i="8"/>
  <c r="AX181" i="8"/>
  <c r="AX169" i="8"/>
  <c r="AX163" i="8"/>
  <c r="AX180" i="8"/>
  <c r="AX171" i="8"/>
  <c r="AX182" i="8"/>
  <c r="AX166" i="8"/>
  <c r="AX162" i="8"/>
  <c r="AX174" i="8"/>
  <c r="AX165" i="8"/>
  <c r="AX157" i="8"/>
  <c r="AX170" i="8"/>
  <c r="AX156" i="8"/>
  <c r="AX167" i="8"/>
  <c r="AX160" i="8"/>
  <c r="AX178" i="8"/>
  <c r="AX177" i="8"/>
  <c r="AX155" i="8"/>
  <c r="AX158" i="8"/>
  <c r="AT159" i="8"/>
  <c r="AT157" i="8"/>
  <c r="AT154" i="8"/>
  <c r="AT160" i="8"/>
  <c r="AT176" i="8"/>
  <c r="AT181" i="8"/>
  <c r="AT182" i="8"/>
  <c r="AT174" i="8"/>
  <c r="AT168" i="8"/>
  <c r="AT183" i="8"/>
  <c r="AT170" i="8"/>
  <c r="AT161" i="8"/>
  <c r="AT172" i="8"/>
  <c r="AT175" i="8"/>
  <c r="AT179" i="8"/>
  <c r="AT171" i="8"/>
  <c r="AT169" i="8"/>
  <c r="AT180" i="8"/>
  <c r="AT173" i="8"/>
  <c r="AT178" i="8"/>
  <c r="AT177" i="8"/>
  <c r="AT166" i="8"/>
  <c r="AT167" i="8"/>
  <c r="AT164" i="8"/>
  <c r="AT162" i="8"/>
  <c r="AT163" i="8"/>
  <c r="AT156" i="8"/>
  <c r="AT158" i="8"/>
  <c r="AT165" i="8"/>
  <c r="AT155" i="8"/>
  <c r="Q154" i="8"/>
  <c r="Q155" i="8"/>
  <c r="Q159" i="8"/>
  <c r="Q160" i="8"/>
  <c r="Q157" i="8"/>
  <c r="Q164" i="8"/>
  <c r="Q167" i="8"/>
  <c r="Q166" i="8"/>
  <c r="Q179" i="8"/>
  <c r="Q176" i="8"/>
  <c r="Q174" i="8"/>
  <c r="Q182" i="8"/>
  <c r="Q180" i="8"/>
  <c r="Q183" i="8"/>
  <c r="Q171" i="8"/>
  <c r="Q172" i="8"/>
  <c r="Q168" i="8"/>
  <c r="Q169" i="8"/>
  <c r="Q161" i="8"/>
  <c r="Q173" i="8"/>
  <c r="Q178" i="8"/>
  <c r="Q177" i="8"/>
  <c r="Q170" i="8"/>
  <c r="Q163" i="8"/>
  <c r="Q181" i="8"/>
  <c r="Q175" i="8"/>
  <c r="Q162" i="8"/>
  <c r="Q158" i="8"/>
  <c r="Q165" i="8"/>
  <c r="Q156" i="8"/>
  <c r="AS154" i="8"/>
  <c r="AS160" i="8"/>
  <c r="AS159" i="8"/>
  <c r="AS162" i="8"/>
  <c r="AS172" i="8"/>
  <c r="AS176" i="8"/>
  <c r="AS182" i="8"/>
  <c r="AS177" i="8"/>
  <c r="AS167" i="8"/>
  <c r="AS168" i="8"/>
  <c r="AS183" i="8"/>
  <c r="AS178" i="8"/>
  <c r="AS169" i="8"/>
  <c r="AS164" i="8"/>
  <c r="AS174" i="8"/>
  <c r="AS181" i="8"/>
  <c r="AS173" i="8"/>
  <c r="AS165" i="8"/>
  <c r="AS161" i="8"/>
  <c r="AS171" i="8"/>
  <c r="AS175" i="8"/>
  <c r="AS179" i="8"/>
  <c r="AS166" i="8"/>
  <c r="AS156" i="8"/>
  <c r="AS163" i="8"/>
  <c r="AS157" i="8"/>
  <c r="AS170" i="8"/>
  <c r="AS158" i="8"/>
  <c r="AS180" i="8"/>
  <c r="AS155" i="8"/>
  <c r="P155" i="8"/>
  <c r="P166" i="8"/>
  <c r="P160" i="8"/>
  <c r="P156" i="8"/>
  <c r="P164" i="8"/>
  <c r="P168" i="8"/>
  <c r="P179" i="8"/>
  <c r="P183" i="8"/>
  <c r="P170" i="8"/>
  <c r="P174" i="8"/>
  <c r="P181" i="8"/>
  <c r="P182" i="8"/>
  <c r="P180" i="8"/>
  <c r="P175" i="8"/>
  <c r="P169" i="8"/>
  <c r="P171" i="8"/>
  <c r="P163" i="8"/>
  <c r="P165" i="8"/>
  <c r="P167" i="8"/>
  <c r="P178" i="8"/>
  <c r="P177" i="8"/>
  <c r="P172" i="8"/>
  <c r="P162" i="8"/>
  <c r="P161" i="8"/>
  <c r="P176" i="8"/>
  <c r="P158" i="8"/>
  <c r="P159" i="8"/>
  <c r="P154" i="8"/>
  <c r="P173" i="8"/>
  <c r="P157" i="8"/>
  <c r="BO161" i="8"/>
  <c r="BO154" i="8"/>
  <c r="BO155" i="8"/>
  <c r="BO160" i="8"/>
  <c r="BO157" i="8"/>
  <c r="BO177" i="8"/>
  <c r="BO180" i="8"/>
  <c r="BO172" i="8"/>
  <c r="BO174" i="8"/>
  <c r="BO182" i="8"/>
  <c r="BO164" i="8"/>
  <c r="BO178" i="8"/>
  <c r="BO173" i="8"/>
  <c r="BO176" i="8"/>
  <c r="BO170" i="8"/>
  <c r="BO168" i="8"/>
  <c r="BO183" i="8"/>
  <c r="BO179" i="8"/>
  <c r="BO181" i="8"/>
  <c r="BO166" i="8"/>
  <c r="BO162" i="8"/>
  <c r="BO175" i="8"/>
  <c r="BO171" i="8"/>
  <c r="BO165" i="8"/>
  <c r="BO169" i="8"/>
  <c r="BO158" i="8"/>
  <c r="BO163" i="8"/>
  <c r="BO159" i="8"/>
  <c r="BO156" i="8"/>
  <c r="BO167" i="8"/>
  <c r="AU155" i="12"/>
  <c r="AU156" i="12"/>
  <c r="AU158" i="12"/>
  <c r="AU154" i="12"/>
  <c r="AU159" i="12"/>
  <c r="AU161" i="12"/>
  <c r="AU162" i="12"/>
  <c r="AU157" i="12"/>
  <c r="AU163" i="12"/>
  <c r="AU164" i="12"/>
  <c r="AU165" i="12"/>
  <c r="AU167" i="12"/>
  <c r="AU168" i="12"/>
  <c r="AU169" i="12"/>
  <c r="AU170" i="12"/>
  <c r="AU171" i="12"/>
  <c r="AU166" i="12"/>
  <c r="AU160" i="12"/>
  <c r="AU172" i="12"/>
  <c r="AU175" i="12"/>
  <c r="AU176" i="12"/>
  <c r="AU174" i="12"/>
  <c r="AU173" i="12"/>
  <c r="AU178" i="12"/>
  <c r="AU179" i="12"/>
  <c r="AU180" i="12"/>
  <c r="AU183" i="12"/>
  <c r="AU177" i="12"/>
  <c r="AU181" i="12"/>
  <c r="AU182" i="12"/>
  <c r="DG154" i="12"/>
  <c r="DG155" i="12"/>
  <c r="DG156" i="12"/>
  <c r="DG157" i="12"/>
  <c r="DG158" i="12"/>
  <c r="DG159" i="12"/>
  <c r="DG160" i="12"/>
  <c r="DG161" i="12"/>
  <c r="DG162" i="12"/>
  <c r="DG163" i="12"/>
  <c r="DG164" i="12"/>
  <c r="DG165" i="12"/>
  <c r="DG167" i="12"/>
  <c r="DG168" i="12"/>
  <c r="DG169" i="12"/>
  <c r="DG170" i="12"/>
  <c r="DG166" i="12"/>
  <c r="DG172" i="12"/>
  <c r="DG175" i="12"/>
  <c r="DG174" i="12"/>
  <c r="DG173" i="12"/>
  <c r="DG171" i="12"/>
  <c r="DG178" i="12"/>
  <c r="DG179" i="12"/>
  <c r="DG180" i="12"/>
  <c r="DG177" i="12"/>
  <c r="DG176" i="12"/>
  <c r="DG181" i="12"/>
  <c r="DG183" i="12"/>
  <c r="DG182" i="12"/>
  <c r="AF154" i="12"/>
  <c r="AF155" i="12"/>
  <c r="AF156" i="12"/>
  <c r="AF157" i="12"/>
  <c r="AF158" i="12"/>
  <c r="AF159" i="12"/>
  <c r="AF160" i="12"/>
  <c r="AF161" i="12"/>
  <c r="AF162" i="12"/>
  <c r="AF163" i="12"/>
  <c r="AF164" i="12"/>
  <c r="AF166" i="12"/>
  <c r="AF165" i="12"/>
  <c r="AF168" i="12"/>
  <c r="AF169" i="12"/>
  <c r="AF167" i="12"/>
  <c r="AF170" i="12"/>
  <c r="AF173" i="12"/>
  <c r="AF174" i="12"/>
  <c r="AF175" i="12"/>
  <c r="AF171" i="12"/>
  <c r="AF182" i="12"/>
  <c r="AF176" i="12"/>
  <c r="AF177" i="12"/>
  <c r="AF172" i="12"/>
  <c r="AF178" i="12"/>
  <c r="AF181" i="12"/>
  <c r="AF180" i="12"/>
  <c r="AF179" i="12"/>
  <c r="AF183" i="12"/>
  <c r="CR154" i="12"/>
  <c r="CR155" i="12"/>
  <c r="CR156" i="12"/>
  <c r="CR157" i="12"/>
  <c r="CR158" i="12"/>
  <c r="CR159" i="12"/>
  <c r="CR161" i="12"/>
  <c r="CR162" i="12"/>
  <c r="CR163" i="12"/>
  <c r="CR164" i="12"/>
  <c r="CR160" i="12"/>
  <c r="CR166" i="12"/>
  <c r="CR165" i="12"/>
  <c r="CR168" i="12"/>
  <c r="CR169" i="12"/>
  <c r="CR167" i="12"/>
  <c r="CR173" i="12"/>
  <c r="CR174" i="12"/>
  <c r="CR175" i="12"/>
  <c r="CR171" i="12"/>
  <c r="CR170" i="12"/>
  <c r="CR172" i="12"/>
  <c r="CR177" i="12"/>
  <c r="CR176" i="12"/>
  <c r="CR180" i="12"/>
  <c r="CR178" i="12"/>
  <c r="CR181" i="12"/>
  <c r="CR182" i="12"/>
  <c r="CR179" i="12"/>
  <c r="CR183" i="12"/>
  <c r="Q154" i="12"/>
  <c r="Q155" i="12"/>
  <c r="Q156" i="12"/>
  <c r="Q158" i="12"/>
  <c r="Q159" i="12"/>
  <c r="Q157" i="12"/>
  <c r="Q160" i="12"/>
  <c r="Q161" i="12"/>
  <c r="Q162" i="12"/>
  <c r="Q163" i="12"/>
  <c r="Q164" i="12"/>
  <c r="Q167" i="12"/>
  <c r="Q165" i="12"/>
  <c r="Q166" i="12"/>
  <c r="Q168" i="12"/>
  <c r="Q170" i="12"/>
  <c r="Q173" i="12"/>
  <c r="Q174" i="12"/>
  <c r="Q175" i="12"/>
  <c r="Q176" i="12"/>
  <c r="Q177" i="12"/>
  <c r="Q171" i="12"/>
  <c r="Q172" i="12"/>
  <c r="Q169" i="12"/>
  <c r="Q178" i="12"/>
  <c r="Q179" i="12"/>
  <c r="Q180" i="12"/>
  <c r="Q181" i="12"/>
  <c r="Q182" i="12"/>
  <c r="Q183" i="12"/>
  <c r="CC156" i="12"/>
  <c r="CC158" i="12"/>
  <c r="CC159" i="12"/>
  <c r="CC154" i="12"/>
  <c r="CC157" i="12"/>
  <c r="CC160" i="12"/>
  <c r="CC161" i="12"/>
  <c r="CC155" i="12"/>
  <c r="CC163" i="12"/>
  <c r="CC164" i="12"/>
  <c r="CC162" i="12"/>
  <c r="CC167" i="12"/>
  <c r="CC165" i="12"/>
  <c r="CC166" i="12"/>
  <c r="CC170" i="12"/>
  <c r="CC173" i="12"/>
  <c r="CC174" i="12"/>
  <c r="CC175" i="12"/>
  <c r="CC176" i="12"/>
  <c r="CC177" i="12"/>
  <c r="CC168" i="12"/>
  <c r="CC172" i="12"/>
  <c r="CC169" i="12"/>
  <c r="CC171" i="12"/>
  <c r="CC178" i="12"/>
  <c r="CC179" i="12"/>
  <c r="CC180" i="12"/>
  <c r="CC181" i="12"/>
  <c r="CC182" i="12"/>
  <c r="CC183" i="12"/>
  <c r="EO156" i="12"/>
  <c r="EO157" i="12"/>
  <c r="EO158" i="12"/>
  <c r="EO154" i="12"/>
  <c r="EO159" i="12"/>
  <c r="EO160" i="12"/>
  <c r="EO161" i="12"/>
  <c r="EO155" i="12"/>
  <c r="EO162" i="12"/>
  <c r="EO163" i="12"/>
  <c r="EO167" i="12"/>
  <c r="EO164" i="12"/>
  <c r="EO166" i="12"/>
  <c r="EO165" i="12"/>
  <c r="EO170" i="12"/>
  <c r="EO173" i="12"/>
  <c r="EO174" i="12"/>
  <c r="EO175" i="12"/>
  <c r="EO176" i="12"/>
  <c r="EO168" i="12"/>
  <c r="EO172" i="12"/>
  <c r="EO169" i="12"/>
  <c r="EO171" i="12"/>
  <c r="EO177" i="12"/>
  <c r="EO178" i="12"/>
  <c r="EO179" i="12"/>
  <c r="EO180" i="12"/>
  <c r="EO181" i="12"/>
  <c r="EO182" i="12"/>
  <c r="EO183" i="12"/>
  <c r="BN155" i="12"/>
  <c r="BN156" i="12"/>
  <c r="BN154" i="12"/>
  <c r="BN157" i="12"/>
  <c r="BN158" i="12"/>
  <c r="BN160" i="12"/>
  <c r="BN161" i="12"/>
  <c r="BN159" i="12"/>
  <c r="BN163" i="12"/>
  <c r="BN164" i="12"/>
  <c r="BN165" i="12"/>
  <c r="BN167" i="12"/>
  <c r="BN162" i="12"/>
  <c r="BN168" i="12"/>
  <c r="BN171" i="12"/>
  <c r="BN173" i="12"/>
  <c r="BN174" i="12"/>
  <c r="BN169" i="12"/>
  <c r="BN172" i="12"/>
  <c r="BN166" i="12"/>
  <c r="BN178" i="12"/>
  <c r="BN179" i="12"/>
  <c r="BN180" i="12"/>
  <c r="BN176" i="12"/>
  <c r="BN177" i="12"/>
  <c r="BN170" i="12"/>
  <c r="BN181" i="12"/>
  <c r="BN182" i="12"/>
  <c r="BN183" i="12"/>
  <c r="BN175" i="12"/>
  <c r="DZ154" i="12"/>
  <c r="DZ155" i="12"/>
  <c r="DZ156" i="12"/>
  <c r="DZ158" i="12"/>
  <c r="DZ160" i="12"/>
  <c r="DZ161" i="12"/>
  <c r="DZ157" i="12"/>
  <c r="DZ162" i="12"/>
  <c r="DZ163" i="12"/>
  <c r="DZ164" i="12"/>
  <c r="DZ167" i="12"/>
  <c r="DZ165" i="12"/>
  <c r="DZ168" i="12"/>
  <c r="DZ159" i="12"/>
  <c r="DZ171" i="12"/>
  <c r="DZ173" i="12"/>
  <c r="DZ174" i="12"/>
  <c r="DZ169" i="12"/>
  <c r="DZ166" i="12"/>
  <c r="DZ170" i="12"/>
  <c r="DZ172" i="12"/>
  <c r="DZ177" i="12"/>
  <c r="DZ178" i="12"/>
  <c r="DZ179" i="12"/>
  <c r="DZ180" i="12"/>
  <c r="DZ176" i="12"/>
  <c r="DZ175" i="12"/>
  <c r="DZ181" i="12"/>
  <c r="DZ183" i="12"/>
  <c r="DZ182" i="12"/>
  <c r="S154" i="12"/>
  <c r="S155" i="12"/>
  <c r="S156" i="12"/>
  <c r="S159" i="12"/>
  <c r="S157" i="12"/>
  <c r="S161" i="12"/>
  <c r="S160" i="12"/>
  <c r="S158" i="12"/>
  <c r="S163" i="12"/>
  <c r="S162" i="12"/>
  <c r="S164" i="12"/>
  <c r="S167" i="12"/>
  <c r="S165" i="12"/>
  <c r="S166" i="12"/>
  <c r="S170" i="12"/>
  <c r="S173" i="12"/>
  <c r="S174" i="12"/>
  <c r="S175" i="12"/>
  <c r="S176" i="12"/>
  <c r="S168" i="12"/>
  <c r="S171" i="12"/>
  <c r="S172" i="12"/>
  <c r="S169" i="12"/>
  <c r="S177" i="12"/>
  <c r="S178" i="12"/>
  <c r="S179" i="12"/>
  <c r="S182" i="12"/>
  <c r="S183" i="12"/>
  <c r="S180" i="12"/>
  <c r="S181" i="12"/>
  <c r="CE154" i="12"/>
  <c r="CE155" i="12"/>
  <c r="CE158" i="12"/>
  <c r="CE159" i="12"/>
  <c r="CE156" i="12"/>
  <c r="CE160" i="12"/>
  <c r="CE157" i="12"/>
  <c r="CE161" i="12"/>
  <c r="CE162" i="12"/>
  <c r="CE163" i="12"/>
  <c r="CE164" i="12"/>
  <c r="CE167" i="12"/>
  <c r="CE165" i="12"/>
  <c r="CE166" i="12"/>
  <c r="CE170" i="12"/>
  <c r="CE168" i="12"/>
  <c r="CE173" i="12"/>
  <c r="CE174" i="12"/>
  <c r="CE175" i="12"/>
  <c r="CE176" i="12"/>
  <c r="CE172" i="12"/>
  <c r="CE169" i="12"/>
  <c r="CE171" i="12"/>
  <c r="CE177" i="12"/>
  <c r="CE178" i="12"/>
  <c r="CE179" i="12"/>
  <c r="CE182" i="12"/>
  <c r="CE183" i="12"/>
  <c r="CE181" i="12"/>
  <c r="CE180" i="12"/>
  <c r="D154" i="12"/>
  <c r="D155" i="12"/>
  <c r="D156" i="12"/>
  <c r="D157" i="12"/>
  <c r="D158" i="12"/>
  <c r="D159" i="12"/>
  <c r="D160" i="12"/>
  <c r="D163" i="12"/>
  <c r="D164" i="12"/>
  <c r="D165" i="12"/>
  <c r="D166" i="12"/>
  <c r="D167" i="12"/>
  <c r="D168" i="12"/>
  <c r="D161" i="12"/>
  <c r="D162" i="12"/>
  <c r="D170" i="12"/>
  <c r="D171" i="12"/>
  <c r="D173" i="12"/>
  <c r="D174" i="12"/>
  <c r="D175" i="12"/>
  <c r="D176" i="12"/>
  <c r="D177" i="12"/>
  <c r="D172" i="12"/>
  <c r="D169" i="12"/>
  <c r="D178" i="12"/>
  <c r="D179" i="12"/>
  <c r="D180" i="12"/>
  <c r="D181" i="12"/>
  <c r="D182" i="12"/>
  <c r="D183" i="12"/>
  <c r="BP155" i="12"/>
  <c r="BP156" i="12"/>
  <c r="BP157" i="12"/>
  <c r="BP154" i="12"/>
  <c r="BP158" i="12"/>
  <c r="BP159" i="12"/>
  <c r="BP163" i="12"/>
  <c r="BP164" i="12"/>
  <c r="BP165" i="12"/>
  <c r="BP166" i="12"/>
  <c r="BP167" i="12"/>
  <c r="BP162" i="12"/>
  <c r="BP161" i="12"/>
  <c r="BP170" i="12"/>
  <c r="BP160" i="12"/>
  <c r="BP171" i="12"/>
  <c r="BP173" i="12"/>
  <c r="BP174" i="12"/>
  <c r="BP175" i="12"/>
  <c r="BP176" i="12"/>
  <c r="BP177" i="12"/>
  <c r="BP168" i="12"/>
  <c r="BP169" i="12"/>
  <c r="BP178" i="12"/>
  <c r="BP179" i="12"/>
  <c r="BP180" i="12"/>
  <c r="BP181" i="12"/>
  <c r="BP182" i="12"/>
  <c r="BP183" i="12"/>
  <c r="BP172" i="12"/>
  <c r="EB154" i="12"/>
  <c r="EB155" i="12"/>
  <c r="EB156" i="12"/>
  <c r="EB157" i="12"/>
  <c r="EB159" i="12"/>
  <c r="EB162" i="12"/>
  <c r="EB163" i="12"/>
  <c r="EB164" i="12"/>
  <c r="EB165" i="12"/>
  <c r="EB166" i="12"/>
  <c r="EB167" i="12"/>
  <c r="EB158" i="12"/>
  <c r="EB161" i="12"/>
  <c r="EB160" i="12"/>
  <c r="EB171" i="12"/>
  <c r="EB173" i="12"/>
  <c r="EB174" i="12"/>
  <c r="EB175" i="12"/>
  <c r="EB176" i="12"/>
  <c r="EB169" i="12"/>
  <c r="EB170" i="12"/>
  <c r="EB177" i="12"/>
  <c r="EB178" i="12"/>
  <c r="EB179" i="12"/>
  <c r="EB180" i="12"/>
  <c r="EB181" i="12"/>
  <c r="EB172" i="12"/>
  <c r="EB182" i="12"/>
  <c r="EB183" i="12"/>
  <c r="EB168" i="12"/>
  <c r="BA154" i="12"/>
  <c r="BA158" i="12"/>
  <c r="BA159" i="12"/>
  <c r="BA160" i="12"/>
  <c r="BA156" i="12"/>
  <c r="BA155" i="12"/>
  <c r="BA157" i="12"/>
  <c r="BA161" i="12"/>
  <c r="BA162" i="12"/>
  <c r="BA165" i="12"/>
  <c r="BA168" i="12"/>
  <c r="BA169" i="12"/>
  <c r="BA166" i="12"/>
  <c r="BA172" i="12"/>
  <c r="BA163" i="12"/>
  <c r="BA164" i="12"/>
  <c r="BA167" i="12"/>
  <c r="BA173" i="12"/>
  <c r="BA174" i="12"/>
  <c r="BA175" i="12"/>
  <c r="BA176" i="12"/>
  <c r="BA171" i="12"/>
  <c r="BA177" i="12"/>
  <c r="BA170" i="12"/>
  <c r="BA178" i="12"/>
  <c r="BA179" i="12"/>
  <c r="BA180" i="12"/>
  <c r="BA181" i="12"/>
  <c r="BA183" i="12"/>
  <c r="BA182" i="12"/>
  <c r="DM157" i="12"/>
  <c r="DM158" i="12"/>
  <c r="DM159" i="12"/>
  <c r="DM156" i="12"/>
  <c r="DM154" i="12"/>
  <c r="DM160" i="12"/>
  <c r="DM161" i="12"/>
  <c r="DM155" i="12"/>
  <c r="DM168" i="12"/>
  <c r="DM169" i="12"/>
  <c r="DM164" i="12"/>
  <c r="DM165" i="12"/>
  <c r="DM166" i="12"/>
  <c r="DM162" i="12"/>
  <c r="DM163" i="12"/>
  <c r="DM167" i="12"/>
  <c r="DM172" i="12"/>
  <c r="DM170" i="12"/>
  <c r="DM171" i="12"/>
  <c r="DM173" i="12"/>
  <c r="DM174" i="12"/>
  <c r="DM175" i="12"/>
  <c r="DM176" i="12"/>
  <c r="DM177" i="12"/>
  <c r="DM178" i="12"/>
  <c r="DM179" i="12"/>
  <c r="DM180" i="12"/>
  <c r="DM181" i="12"/>
  <c r="DM183" i="12"/>
  <c r="DM182" i="12"/>
  <c r="AL154" i="12"/>
  <c r="AL155" i="12"/>
  <c r="AL156" i="12"/>
  <c r="AL157" i="12"/>
  <c r="AL161" i="12"/>
  <c r="AL159" i="12"/>
  <c r="AL158" i="12"/>
  <c r="AL160" i="12"/>
  <c r="AL162" i="12"/>
  <c r="AL163" i="12"/>
  <c r="AL168" i="12"/>
  <c r="AL169" i="12"/>
  <c r="AL164" i="12"/>
  <c r="AL167" i="12"/>
  <c r="AL170" i="12"/>
  <c r="AL171" i="12"/>
  <c r="AL172" i="12"/>
  <c r="AL166" i="12"/>
  <c r="AL177" i="12"/>
  <c r="AL174" i="12"/>
  <c r="AL173" i="12"/>
  <c r="AL175" i="12"/>
  <c r="AL176" i="12"/>
  <c r="AL178" i="12"/>
  <c r="AL179" i="12"/>
  <c r="AL180" i="12"/>
  <c r="AL165" i="12"/>
  <c r="AL183" i="12"/>
  <c r="AL182" i="12"/>
  <c r="AL181" i="12"/>
  <c r="CX154" i="12"/>
  <c r="CX156" i="12"/>
  <c r="CX160" i="12"/>
  <c r="CX161" i="12"/>
  <c r="CX155" i="12"/>
  <c r="CX159" i="12"/>
  <c r="CX157" i="12"/>
  <c r="CX158" i="12"/>
  <c r="CX162" i="12"/>
  <c r="CX163" i="12"/>
  <c r="CX168" i="12"/>
  <c r="CX169" i="12"/>
  <c r="CX167" i="12"/>
  <c r="CX170" i="12"/>
  <c r="CX171" i="12"/>
  <c r="CX172" i="12"/>
  <c r="CX164" i="12"/>
  <c r="CX166" i="12"/>
  <c r="CX165" i="12"/>
  <c r="CX177" i="12"/>
  <c r="CX174" i="12"/>
  <c r="CX176" i="12"/>
  <c r="CX173" i="12"/>
  <c r="CX175" i="12"/>
  <c r="CX178" i="12"/>
  <c r="CX179" i="12"/>
  <c r="CX182" i="12"/>
  <c r="CX180" i="12"/>
  <c r="CX183" i="12"/>
  <c r="CX181" i="12"/>
  <c r="EV154" i="12"/>
  <c r="EV155" i="12"/>
  <c r="EV157" i="12"/>
  <c r="EV159" i="12"/>
  <c r="EV156" i="12"/>
  <c r="EV161" i="12"/>
  <c r="EV160" i="12"/>
  <c r="EV162" i="12"/>
  <c r="EV163" i="12"/>
  <c r="EV166" i="12"/>
  <c r="EV168" i="12"/>
  <c r="EV169" i="12"/>
  <c r="EV165" i="12"/>
  <c r="EV158" i="12"/>
  <c r="EV172" i="12"/>
  <c r="EV173" i="12"/>
  <c r="EV174" i="12"/>
  <c r="EV171" i="12"/>
  <c r="EV167" i="12"/>
  <c r="EV170" i="12"/>
  <c r="EV175" i="12"/>
  <c r="EV164" i="12"/>
  <c r="EV176" i="12"/>
  <c r="EV183" i="12"/>
  <c r="EV178" i="12"/>
  <c r="EV177" i="12"/>
  <c r="EV179" i="12"/>
  <c r="EV181" i="12"/>
  <c r="EV182" i="12"/>
  <c r="EV180" i="12"/>
  <c r="AL154" i="15"/>
  <c r="AL156" i="15"/>
  <c r="AL162" i="15"/>
  <c r="AL165" i="15"/>
  <c r="AL158" i="15"/>
  <c r="AL160" i="15"/>
  <c r="AL175" i="15"/>
  <c r="AL174" i="15"/>
  <c r="AL176" i="15"/>
  <c r="AL179" i="15"/>
  <c r="AL180" i="15"/>
  <c r="AL178" i="15"/>
  <c r="AL181" i="15"/>
  <c r="AL183" i="15"/>
  <c r="AL182" i="15"/>
  <c r="AL169" i="15"/>
  <c r="AL161" i="15"/>
  <c r="AL164" i="15"/>
  <c r="AL168" i="15"/>
  <c r="AL170" i="15"/>
  <c r="AL167" i="15"/>
  <c r="AL171" i="15"/>
  <c r="AL163" i="15"/>
  <c r="AL173" i="15"/>
  <c r="AL177" i="15"/>
  <c r="AL172" i="15"/>
  <c r="AL157" i="15"/>
  <c r="AL166" i="15"/>
  <c r="AL159" i="15"/>
  <c r="AL155" i="15"/>
  <c r="CW158" i="15"/>
  <c r="CW156" i="15"/>
  <c r="CW159" i="15"/>
  <c r="CW160" i="15"/>
  <c r="CW164" i="15"/>
  <c r="CW155" i="15"/>
  <c r="CW154" i="15"/>
  <c r="CW171" i="15"/>
  <c r="CW174" i="15"/>
  <c r="CW165" i="15"/>
  <c r="CW180" i="15"/>
  <c r="CW176" i="15"/>
  <c r="CW172" i="15"/>
  <c r="CW168" i="15"/>
  <c r="CW178" i="15"/>
  <c r="CW182" i="15"/>
  <c r="CW183" i="15"/>
  <c r="CW179" i="15"/>
  <c r="CW181" i="15"/>
  <c r="CW157" i="15"/>
  <c r="CW173" i="15"/>
  <c r="CW161" i="15"/>
  <c r="CW167" i="15"/>
  <c r="CW177" i="15"/>
  <c r="CW169" i="15"/>
  <c r="CW163" i="15"/>
  <c r="CW162" i="15"/>
  <c r="CW166" i="15"/>
  <c r="CW175" i="15"/>
  <c r="CW170" i="15"/>
  <c r="DO154" i="15"/>
  <c r="DO160" i="15"/>
  <c r="DO164" i="15"/>
  <c r="DO167" i="15"/>
  <c r="DO157" i="15"/>
  <c r="DO159" i="15"/>
  <c r="DO170" i="15"/>
  <c r="DO174" i="15"/>
  <c r="DO165" i="15"/>
  <c r="DO176" i="15"/>
  <c r="DO183" i="15"/>
  <c r="DO182" i="15"/>
  <c r="DO181" i="15"/>
  <c r="DO168" i="15"/>
  <c r="DO173" i="15"/>
  <c r="DO179" i="15"/>
  <c r="DO166" i="15"/>
  <c r="DO163" i="15"/>
  <c r="DO169" i="15"/>
  <c r="DO161" i="15"/>
  <c r="DO177" i="15"/>
  <c r="DO175" i="15"/>
  <c r="DO155" i="15"/>
  <c r="DO172" i="15"/>
  <c r="DO171" i="15"/>
  <c r="DO158" i="15"/>
  <c r="DO180" i="15"/>
  <c r="DO162" i="15"/>
  <c r="DO178" i="15"/>
  <c r="DO156" i="15"/>
  <c r="CM154" i="15"/>
  <c r="CM159" i="15"/>
  <c r="CM158" i="15"/>
  <c r="CM156" i="15"/>
  <c r="CM160" i="15"/>
  <c r="CM162" i="15"/>
  <c r="CM171" i="15"/>
  <c r="CM165" i="15"/>
  <c r="CM180" i="15"/>
  <c r="CM178" i="15"/>
  <c r="CM182" i="15"/>
  <c r="CM179" i="15"/>
  <c r="CM168" i="15"/>
  <c r="CM183" i="15"/>
  <c r="CM181" i="15"/>
  <c r="CM164" i="15"/>
  <c r="CM173" i="15"/>
  <c r="CM169" i="15"/>
  <c r="CM177" i="15"/>
  <c r="CM174" i="15"/>
  <c r="CM170" i="15"/>
  <c r="CM163" i="15"/>
  <c r="CM175" i="15"/>
  <c r="CM176" i="15"/>
  <c r="CM172" i="15"/>
  <c r="CM166" i="15"/>
  <c r="CM161" i="15"/>
  <c r="CM167" i="15"/>
  <c r="CM155" i="15"/>
  <c r="CM157" i="15"/>
  <c r="AS155" i="15"/>
  <c r="AS156" i="15"/>
  <c r="AS159" i="15"/>
  <c r="AS154" i="15"/>
  <c r="AS158" i="15"/>
  <c r="AS160" i="15"/>
  <c r="AS174" i="15"/>
  <c r="AS175" i="15"/>
  <c r="AS176" i="15"/>
  <c r="AS165" i="15"/>
  <c r="AS180" i="15"/>
  <c r="AS181" i="15"/>
  <c r="AS179" i="15"/>
  <c r="AS183" i="15"/>
  <c r="AS182" i="15"/>
  <c r="AS178" i="15"/>
  <c r="AS173" i="15"/>
  <c r="AS171" i="15"/>
  <c r="AS172" i="15"/>
  <c r="AS170" i="15"/>
  <c r="AS161" i="15"/>
  <c r="AS163" i="15"/>
  <c r="AS167" i="15"/>
  <c r="AS177" i="15"/>
  <c r="AS162" i="15"/>
  <c r="AS168" i="15"/>
  <c r="AS169" i="15"/>
  <c r="AS166" i="15"/>
  <c r="AS164" i="15"/>
  <c r="AS157" i="15"/>
  <c r="DM155" i="15"/>
  <c r="DM158" i="15"/>
  <c r="DM159" i="15"/>
  <c r="DM156" i="15"/>
  <c r="DM154" i="15"/>
  <c r="DM160" i="15"/>
  <c r="DM171" i="15"/>
  <c r="DM174" i="15"/>
  <c r="DM165" i="15"/>
  <c r="DM176" i="15"/>
  <c r="DM180" i="15"/>
  <c r="DM181" i="15"/>
  <c r="DM182" i="15"/>
  <c r="DM168" i="15"/>
  <c r="DM179" i="15"/>
  <c r="DM183" i="15"/>
  <c r="DM178" i="15"/>
  <c r="DM166" i="15"/>
  <c r="DM162" i="15"/>
  <c r="DM175" i="15"/>
  <c r="DM177" i="15"/>
  <c r="DM170" i="15"/>
  <c r="DM167" i="15"/>
  <c r="DM172" i="15"/>
  <c r="DM169" i="15"/>
  <c r="DM173" i="15"/>
  <c r="DM164" i="15"/>
  <c r="DM161" i="15"/>
  <c r="DM163" i="15"/>
  <c r="DM157" i="15"/>
  <c r="DV154" i="15"/>
  <c r="DV158" i="15"/>
  <c r="DV156" i="15"/>
  <c r="DV160" i="15"/>
  <c r="DV172" i="15"/>
  <c r="DV159" i="15"/>
  <c r="DV174" i="15"/>
  <c r="DV177" i="15"/>
  <c r="DV178" i="15"/>
  <c r="DV176" i="15"/>
  <c r="DV165" i="15"/>
  <c r="DV180" i="15"/>
  <c r="DV182" i="15"/>
  <c r="DV181" i="15"/>
  <c r="DV183" i="15"/>
  <c r="DV179" i="15"/>
  <c r="DV170" i="15"/>
  <c r="DV163" i="15"/>
  <c r="DV168" i="15"/>
  <c r="DV175" i="15"/>
  <c r="DV161" i="15"/>
  <c r="DV173" i="15"/>
  <c r="DV171" i="15"/>
  <c r="DV167" i="15"/>
  <c r="DV169" i="15"/>
  <c r="DV166" i="15"/>
  <c r="DV155" i="15"/>
  <c r="DV164" i="15"/>
  <c r="DV157" i="15"/>
  <c r="DV162" i="15"/>
  <c r="CQ157" i="15"/>
  <c r="CQ161" i="15"/>
  <c r="CQ154" i="15"/>
  <c r="CQ159" i="15"/>
  <c r="CQ165" i="15"/>
  <c r="CQ160" i="15"/>
  <c r="CQ164" i="15"/>
  <c r="CQ176" i="15"/>
  <c r="CQ171" i="15"/>
  <c r="CQ183" i="15"/>
  <c r="CQ182" i="15"/>
  <c r="CQ174" i="15"/>
  <c r="CQ177" i="15"/>
  <c r="CQ179" i="15"/>
  <c r="CQ168" i="15"/>
  <c r="CQ181" i="15"/>
  <c r="CQ175" i="15"/>
  <c r="CQ162" i="15"/>
  <c r="CQ172" i="15"/>
  <c r="CQ167" i="15"/>
  <c r="CQ180" i="15"/>
  <c r="CQ178" i="15"/>
  <c r="CQ163" i="15"/>
  <c r="CQ173" i="15"/>
  <c r="CQ170" i="15"/>
  <c r="CQ166" i="15"/>
  <c r="CQ156" i="15"/>
  <c r="CQ169" i="15"/>
  <c r="CQ155" i="15"/>
  <c r="CQ158" i="15"/>
  <c r="AY154" i="15"/>
  <c r="AY158" i="15"/>
  <c r="AY160" i="15"/>
  <c r="AY165" i="15"/>
  <c r="AY156" i="15"/>
  <c r="AY169" i="15"/>
  <c r="AY173" i="15"/>
  <c r="AY171" i="15"/>
  <c r="AY175" i="15"/>
  <c r="AY164" i="15"/>
  <c r="AY172" i="15"/>
  <c r="AY182" i="15"/>
  <c r="AY168" i="15"/>
  <c r="AY178" i="15"/>
  <c r="AY179" i="15"/>
  <c r="AY183" i="15"/>
  <c r="AY181" i="15"/>
  <c r="AY177" i="15"/>
  <c r="AY167" i="15"/>
  <c r="AY176" i="15"/>
  <c r="AY166" i="15"/>
  <c r="AY161" i="15"/>
  <c r="AY170" i="15"/>
  <c r="AY180" i="15"/>
  <c r="AY174" i="15"/>
  <c r="AY163" i="15"/>
  <c r="AY162" i="15"/>
  <c r="AY155" i="15"/>
  <c r="AY157" i="15"/>
  <c r="AY159" i="15"/>
  <c r="L165" i="15"/>
  <c r="L170" i="15"/>
  <c r="L176" i="15"/>
  <c r="L177" i="15"/>
  <c r="L180" i="15"/>
  <c r="L179" i="15"/>
  <c r="L182" i="15"/>
  <c r="L181" i="15"/>
  <c r="L183" i="15"/>
  <c r="L178" i="15"/>
  <c r="L173" i="15"/>
  <c r="L172" i="15"/>
  <c r="L171" i="15"/>
  <c r="L166" i="15"/>
  <c r="L167" i="15"/>
  <c r="L174" i="15"/>
  <c r="L161" i="15"/>
  <c r="L164" i="15"/>
  <c r="L168" i="15"/>
  <c r="L169" i="15"/>
  <c r="L175" i="15"/>
  <c r="L160" i="15"/>
  <c r="L157" i="15"/>
  <c r="L158" i="15"/>
  <c r="L162" i="15"/>
  <c r="L163" i="15"/>
  <c r="L156" i="15"/>
  <c r="L159" i="15"/>
  <c r="L154" i="15"/>
  <c r="L155" i="15"/>
  <c r="BX164" i="15"/>
  <c r="BX163" i="15"/>
  <c r="BX162" i="15"/>
  <c r="BX154" i="15"/>
  <c r="BX166" i="15"/>
  <c r="BX159" i="15"/>
  <c r="BX169" i="15"/>
  <c r="BX165" i="15"/>
  <c r="BX160" i="15"/>
  <c r="BX171" i="15"/>
  <c r="BX172" i="15"/>
  <c r="BX179" i="15"/>
  <c r="BX180" i="15"/>
  <c r="BX183" i="15"/>
  <c r="BX177" i="15"/>
  <c r="BX181" i="15"/>
  <c r="BX176" i="15"/>
  <c r="BX178" i="15"/>
  <c r="BX168" i="15"/>
  <c r="BX182" i="15"/>
  <c r="BX174" i="15"/>
  <c r="BX167" i="15"/>
  <c r="BX170" i="15"/>
  <c r="BX173" i="15"/>
  <c r="BX161" i="15"/>
  <c r="BX175" i="15"/>
  <c r="BX157" i="15"/>
  <c r="BX158" i="15"/>
  <c r="BX156" i="15"/>
  <c r="BX155" i="15"/>
  <c r="EJ156" i="15"/>
  <c r="EJ160" i="15"/>
  <c r="EJ154" i="15"/>
  <c r="EJ165" i="15"/>
  <c r="EJ159" i="15"/>
  <c r="EJ169" i="15"/>
  <c r="EJ172" i="15"/>
  <c r="EJ174" i="15"/>
  <c r="EJ176" i="15"/>
  <c r="EJ179" i="15"/>
  <c r="EJ180" i="15"/>
  <c r="EJ181" i="15"/>
  <c r="EJ173" i="15"/>
  <c r="EJ177" i="15"/>
  <c r="EJ164" i="15"/>
  <c r="EJ182" i="15"/>
  <c r="EJ183" i="15"/>
  <c r="EJ178" i="15"/>
  <c r="EJ168" i="15"/>
  <c r="EJ162" i="15"/>
  <c r="EJ161" i="15"/>
  <c r="EJ170" i="15"/>
  <c r="EJ175" i="15"/>
  <c r="EJ163" i="15"/>
  <c r="EJ171" i="15"/>
  <c r="EJ167" i="15"/>
  <c r="EJ157" i="15"/>
  <c r="EJ158" i="15"/>
  <c r="EJ166" i="15"/>
  <c r="EJ155" i="15"/>
  <c r="BD154" i="15"/>
  <c r="BD165" i="15"/>
  <c r="BD164" i="15"/>
  <c r="BD160" i="15"/>
  <c r="BD158" i="15"/>
  <c r="BD174" i="15"/>
  <c r="BD173" i="15"/>
  <c r="BD181" i="15"/>
  <c r="BD170" i="15"/>
  <c r="BD171" i="15"/>
  <c r="BD176" i="15"/>
  <c r="BD180" i="15"/>
  <c r="BD177" i="15"/>
  <c r="BD183" i="15"/>
  <c r="BD182" i="15"/>
  <c r="BD179" i="15"/>
  <c r="BD178" i="15"/>
  <c r="BD169" i="15"/>
  <c r="BD167" i="15"/>
  <c r="BD161" i="15"/>
  <c r="BD163" i="15"/>
  <c r="BD168" i="15"/>
  <c r="BD175" i="15"/>
  <c r="BD157" i="15"/>
  <c r="BD166" i="15"/>
  <c r="BD162" i="15"/>
  <c r="BD155" i="15"/>
  <c r="BD172" i="15"/>
  <c r="BD159" i="15"/>
  <c r="BD156" i="15"/>
  <c r="DP154" i="15"/>
  <c r="DP164" i="15"/>
  <c r="DP165" i="15"/>
  <c r="DP156" i="15"/>
  <c r="DP158" i="15"/>
  <c r="DP159" i="15"/>
  <c r="DP160" i="15"/>
  <c r="DP173" i="15"/>
  <c r="DP174" i="15"/>
  <c r="DP180" i="15"/>
  <c r="DP181" i="15"/>
  <c r="DP177" i="15"/>
  <c r="DP176" i="15"/>
  <c r="DP169" i="15"/>
  <c r="DP179" i="15"/>
  <c r="DP168" i="15"/>
  <c r="DP182" i="15"/>
  <c r="DP178" i="15"/>
  <c r="DP183" i="15"/>
  <c r="DP170" i="15"/>
  <c r="DP171" i="15"/>
  <c r="DP175" i="15"/>
  <c r="DP162" i="15"/>
  <c r="DP163" i="15"/>
  <c r="DP167" i="15"/>
  <c r="DP157" i="15"/>
  <c r="DP161" i="15"/>
  <c r="DP166" i="15"/>
  <c r="DP155" i="15"/>
  <c r="DP172" i="15"/>
  <c r="AG156" i="15"/>
  <c r="AG154" i="15"/>
  <c r="AG164" i="15"/>
  <c r="AG159" i="15"/>
  <c r="AG165" i="15"/>
  <c r="AG157" i="15"/>
  <c r="AG158" i="15"/>
  <c r="AG172" i="15"/>
  <c r="AG160" i="15"/>
  <c r="AG174" i="15"/>
  <c r="AG179" i="15"/>
  <c r="AG175" i="15"/>
  <c r="AG180" i="15"/>
  <c r="AG178" i="15"/>
  <c r="AG183" i="15"/>
  <c r="AG181" i="15"/>
  <c r="AG169" i="15"/>
  <c r="AG161" i="15"/>
  <c r="AG171" i="15"/>
  <c r="AG167" i="15"/>
  <c r="AG170" i="15"/>
  <c r="AG182" i="15"/>
  <c r="AG173" i="15"/>
  <c r="AG168" i="15"/>
  <c r="AG177" i="15"/>
  <c r="AG163" i="15"/>
  <c r="AG162" i="15"/>
  <c r="AG155" i="15"/>
  <c r="AG166" i="15"/>
  <c r="AG176" i="15"/>
  <c r="CS160" i="15"/>
  <c r="CS156" i="15"/>
  <c r="CS154" i="15"/>
  <c r="CS158" i="15"/>
  <c r="CS164" i="15"/>
  <c r="CS159" i="15"/>
  <c r="CS165" i="15"/>
  <c r="CS174" i="15"/>
  <c r="CS175" i="15"/>
  <c r="CS179" i="15"/>
  <c r="CS180" i="15"/>
  <c r="CS177" i="15"/>
  <c r="CS181" i="15"/>
  <c r="CS176" i="15"/>
  <c r="CS178" i="15"/>
  <c r="CS183" i="15"/>
  <c r="CS169" i="15"/>
  <c r="CS170" i="15"/>
  <c r="CS171" i="15"/>
  <c r="CS167" i="15"/>
  <c r="CS182" i="15"/>
  <c r="CS172" i="15"/>
  <c r="CS173" i="15"/>
  <c r="CS162" i="15"/>
  <c r="CS168" i="15"/>
  <c r="CS161" i="15"/>
  <c r="CS163" i="15"/>
  <c r="CS157" i="15"/>
  <c r="CS155" i="15"/>
  <c r="CS166" i="15"/>
  <c r="J155" i="15"/>
  <c r="J159" i="15"/>
  <c r="J157" i="15"/>
  <c r="J164" i="15"/>
  <c r="J154" i="15"/>
  <c r="J175" i="15"/>
  <c r="J172" i="15"/>
  <c r="J171" i="15"/>
  <c r="J174" i="15"/>
  <c r="J181" i="15"/>
  <c r="J176" i="15"/>
  <c r="J180" i="15"/>
  <c r="J183" i="15"/>
  <c r="J182" i="15"/>
  <c r="J179" i="15"/>
  <c r="J169" i="15"/>
  <c r="J156" i="15"/>
  <c r="J178" i="15"/>
  <c r="J168" i="15"/>
  <c r="J160" i="15"/>
  <c r="J166" i="15"/>
  <c r="J162" i="15"/>
  <c r="J177" i="15"/>
  <c r="J173" i="15"/>
  <c r="J170" i="15"/>
  <c r="J163" i="15"/>
  <c r="J167" i="15"/>
  <c r="J161" i="15"/>
  <c r="J165" i="15"/>
  <c r="J158" i="15"/>
  <c r="BV155" i="15"/>
  <c r="BV159" i="15"/>
  <c r="BV154" i="15"/>
  <c r="BV175" i="15"/>
  <c r="BV173" i="15"/>
  <c r="BV166" i="15"/>
  <c r="BV176" i="15"/>
  <c r="BV164" i="15"/>
  <c r="BV180" i="15"/>
  <c r="BV174" i="15"/>
  <c r="BV181" i="15"/>
  <c r="BV183" i="15"/>
  <c r="BV178" i="15"/>
  <c r="BV168" i="15"/>
  <c r="BV182" i="15"/>
  <c r="BV179" i="15"/>
  <c r="BV169" i="15"/>
  <c r="BV162" i="15"/>
  <c r="BV167" i="15"/>
  <c r="BV161" i="15"/>
  <c r="BV163" i="15"/>
  <c r="BV177" i="15"/>
  <c r="BV172" i="15"/>
  <c r="BV170" i="15"/>
  <c r="BV171" i="15"/>
  <c r="BV160" i="15"/>
  <c r="BV157" i="15"/>
  <c r="BV165" i="15"/>
  <c r="BV158" i="15"/>
  <c r="BV156" i="15"/>
  <c r="EH155" i="15"/>
  <c r="EH159" i="15"/>
  <c r="EH156" i="15"/>
  <c r="EH165" i="15"/>
  <c r="EH154" i="15"/>
  <c r="EH164" i="15"/>
  <c r="EH174" i="15"/>
  <c r="EH170" i="15"/>
  <c r="EH180" i="15"/>
  <c r="EH176" i="15"/>
  <c r="EH182" i="15"/>
  <c r="EH181" i="15"/>
  <c r="EH177" i="15"/>
  <c r="EH178" i="15"/>
  <c r="EH179" i="15"/>
  <c r="EH183" i="15"/>
  <c r="EH175" i="15"/>
  <c r="EH162" i="15"/>
  <c r="EH166" i="15"/>
  <c r="EH171" i="15"/>
  <c r="EH169" i="15"/>
  <c r="EH168" i="15"/>
  <c r="EH167" i="15"/>
  <c r="EH163" i="15"/>
  <c r="EH172" i="15"/>
  <c r="EH161" i="15"/>
  <c r="EH160" i="15"/>
  <c r="EH173" i="15"/>
  <c r="EH157" i="15"/>
  <c r="EH158" i="15"/>
  <c r="BJ160" i="8"/>
  <c r="BJ157" i="8"/>
  <c r="BJ159" i="8"/>
  <c r="BJ154" i="8"/>
  <c r="BJ167" i="8"/>
  <c r="BJ172" i="8"/>
  <c r="BJ175" i="8"/>
  <c r="BJ168" i="8"/>
  <c r="BJ181" i="8"/>
  <c r="BJ164" i="8"/>
  <c r="BJ183" i="8"/>
  <c r="BJ176" i="8"/>
  <c r="BJ174" i="8"/>
  <c r="BJ182" i="8"/>
  <c r="BJ179" i="8"/>
  <c r="BJ170" i="8"/>
  <c r="BJ165" i="8"/>
  <c r="BJ180" i="8"/>
  <c r="BJ169" i="8"/>
  <c r="BJ161" i="8"/>
  <c r="BJ173" i="8"/>
  <c r="BJ178" i="8"/>
  <c r="BJ171" i="8"/>
  <c r="BJ158" i="8"/>
  <c r="BJ177" i="8"/>
  <c r="BJ162" i="8"/>
  <c r="BJ156" i="8"/>
  <c r="BJ155" i="8"/>
  <c r="BJ166" i="8"/>
  <c r="BJ163" i="8"/>
  <c r="DT157" i="8"/>
  <c r="DT160" i="8"/>
  <c r="DT159" i="8"/>
  <c r="DT154" i="8"/>
  <c r="DT168" i="8"/>
  <c r="DT179" i="8"/>
  <c r="DT183" i="8"/>
  <c r="DT176" i="8"/>
  <c r="DT178" i="8"/>
  <c r="DT180" i="8"/>
  <c r="DT167" i="8"/>
  <c r="DT161" i="8"/>
  <c r="DT173" i="8"/>
  <c r="DT181" i="8"/>
  <c r="DT164" i="8"/>
  <c r="DT163" i="8"/>
  <c r="DT177" i="8"/>
  <c r="DT171" i="8"/>
  <c r="DT174" i="8"/>
  <c r="DT169" i="8"/>
  <c r="DT175" i="8"/>
  <c r="DT182" i="8"/>
  <c r="DT165" i="8"/>
  <c r="DT162" i="8"/>
  <c r="DT155" i="8"/>
  <c r="DT166" i="8"/>
  <c r="DT172" i="8"/>
  <c r="DT158" i="8"/>
  <c r="DT156" i="8"/>
  <c r="DT170" i="8"/>
  <c r="ET161" i="8"/>
  <c r="ET157" i="8"/>
  <c r="ET158" i="8"/>
  <c r="ET160" i="8"/>
  <c r="ET155" i="8"/>
  <c r="ET159" i="8"/>
  <c r="ET154" i="8"/>
  <c r="ET167" i="8"/>
  <c r="ET164" i="8"/>
  <c r="ET182" i="8"/>
  <c r="ET172" i="8"/>
  <c r="ET175" i="8"/>
  <c r="ET168" i="8"/>
  <c r="ET183" i="8"/>
  <c r="ET174" i="8"/>
  <c r="ET181" i="8"/>
  <c r="ET176" i="8"/>
  <c r="ET177" i="8"/>
  <c r="ET173" i="8"/>
  <c r="ET178" i="8"/>
  <c r="ET166" i="8"/>
  <c r="ET179" i="8"/>
  <c r="ET171" i="8"/>
  <c r="ET170" i="8"/>
  <c r="ET156" i="8"/>
  <c r="ET165" i="8"/>
  <c r="ET180" i="8"/>
  <c r="ET169" i="8"/>
  <c r="ET162" i="8"/>
  <c r="ET163" i="8"/>
  <c r="ES160" i="8"/>
  <c r="ES155" i="8"/>
  <c r="ES159" i="8"/>
  <c r="ES154" i="8"/>
  <c r="ES161" i="8"/>
  <c r="ES182" i="8"/>
  <c r="ES172" i="8"/>
  <c r="ES171" i="8"/>
  <c r="ES168" i="8"/>
  <c r="ES183" i="8"/>
  <c r="ES176" i="8"/>
  <c r="ES167" i="8"/>
  <c r="ES179" i="8"/>
  <c r="ES175" i="8"/>
  <c r="ES180" i="8"/>
  <c r="ES178" i="8"/>
  <c r="ES170" i="8"/>
  <c r="ES177" i="8"/>
  <c r="ES174" i="8"/>
  <c r="ES181" i="8"/>
  <c r="ES164" i="8"/>
  <c r="ES169" i="8"/>
  <c r="ES165" i="8"/>
  <c r="ES162" i="8"/>
  <c r="ES166" i="8"/>
  <c r="ES163" i="8"/>
  <c r="ES157" i="8"/>
  <c r="ES173" i="8"/>
  <c r="ES158" i="8"/>
  <c r="ES156" i="8"/>
  <c r="EE154" i="8"/>
  <c r="EE157" i="8"/>
  <c r="EE156" i="8"/>
  <c r="EE160" i="8"/>
  <c r="EE159" i="8"/>
  <c r="EE166" i="8"/>
  <c r="EE172" i="8"/>
  <c r="EE178" i="8"/>
  <c r="EE168" i="8"/>
  <c r="EE180" i="8"/>
  <c r="EE183" i="8"/>
  <c r="EE169" i="8"/>
  <c r="EE176" i="8"/>
  <c r="EE167" i="8"/>
  <c r="EE174" i="8"/>
  <c r="EE173" i="8"/>
  <c r="EE182" i="8"/>
  <c r="EE181" i="8"/>
  <c r="EE171" i="8"/>
  <c r="EE163" i="8"/>
  <c r="EE175" i="8"/>
  <c r="EE161" i="8"/>
  <c r="EE179" i="8"/>
  <c r="EE165" i="8"/>
  <c r="EE177" i="8"/>
  <c r="EE164" i="8"/>
  <c r="EE162" i="8"/>
  <c r="EE155" i="8"/>
  <c r="EE170" i="8"/>
  <c r="EE158" i="8"/>
  <c r="DF159" i="8"/>
  <c r="DF157" i="8"/>
  <c r="DF160" i="8"/>
  <c r="DF161" i="8"/>
  <c r="DF154" i="8"/>
  <c r="DF170" i="8"/>
  <c r="DF176" i="8"/>
  <c r="DF164" i="8"/>
  <c r="DF181" i="8"/>
  <c r="DF182" i="8"/>
  <c r="DF174" i="8"/>
  <c r="DF168" i="8"/>
  <c r="DF172" i="8"/>
  <c r="DF183" i="8"/>
  <c r="DF169" i="8"/>
  <c r="DF179" i="8"/>
  <c r="DF171" i="8"/>
  <c r="DF167" i="8"/>
  <c r="DF180" i="8"/>
  <c r="DF173" i="8"/>
  <c r="DF178" i="8"/>
  <c r="DF175" i="8"/>
  <c r="DF166" i="8"/>
  <c r="DF177" i="8"/>
  <c r="DF158" i="8"/>
  <c r="DF162" i="8"/>
  <c r="DF163" i="8"/>
  <c r="DF156" i="8"/>
  <c r="DF155" i="8"/>
  <c r="DF165" i="8"/>
  <c r="D161" i="8"/>
  <c r="D168" i="8"/>
  <c r="D160" i="8"/>
  <c r="D159" i="8"/>
  <c r="D176" i="8"/>
  <c r="D170" i="8"/>
  <c r="D179" i="8"/>
  <c r="D3" i="8"/>
  <c r="D173" i="8"/>
  <c r="D183" i="8"/>
  <c r="D162" i="8"/>
  <c r="D177" i="8"/>
  <c r="D172" i="8"/>
  <c r="D178" i="8"/>
  <c r="D181" i="8"/>
  <c r="D174" i="8"/>
  <c r="D167" i="8"/>
  <c r="D175" i="8"/>
  <c r="D164" i="8"/>
  <c r="D163" i="8"/>
  <c r="D158" i="8"/>
  <c r="D182" i="8"/>
  <c r="D171" i="8"/>
  <c r="D169" i="8"/>
  <c r="D180" i="8"/>
  <c r="D156" i="8"/>
  <c r="D166" i="8"/>
  <c r="D157" i="8"/>
  <c r="D155" i="8"/>
  <c r="D154" i="8"/>
  <c r="D165" i="8"/>
  <c r="AN154" i="12"/>
  <c r="AN155" i="12"/>
  <c r="AN156" i="12"/>
  <c r="AN157" i="12"/>
  <c r="AN159" i="12"/>
  <c r="AN158" i="12"/>
  <c r="AN160" i="12"/>
  <c r="AN161" i="12"/>
  <c r="AN162" i="12"/>
  <c r="AN163" i="12"/>
  <c r="AN164" i="12"/>
  <c r="AN165" i="12"/>
  <c r="AN168" i="12"/>
  <c r="AN169" i="12"/>
  <c r="AN173" i="12"/>
  <c r="AN174" i="12"/>
  <c r="AN175" i="12"/>
  <c r="AN166" i="12"/>
  <c r="AN171" i="12"/>
  <c r="AN170" i="12"/>
  <c r="AN182" i="12"/>
  <c r="AN167" i="12"/>
  <c r="AN177" i="12"/>
  <c r="AN176" i="12"/>
  <c r="AN179" i="12"/>
  <c r="AN180" i="12"/>
  <c r="AN181" i="12"/>
  <c r="AN172" i="12"/>
  <c r="AN178" i="12"/>
  <c r="AN183" i="12"/>
  <c r="CZ154" i="12"/>
  <c r="CZ155" i="12"/>
  <c r="CZ156" i="12"/>
  <c r="CZ157" i="12"/>
  <c r="CZ158" i="12"/>
  <c r="CZ159" i="12"/>
  <c r="CZ160" i="12"/>
  <c r="CZ161" i="12"/>
  <c r="CZ162" i="12"/>
  <c r="CZ163" i="12"/>
  <c r="CZ164" i="12"/>
  <c r="CZ165" i="12"/>
  <c r="CZ168" i="12"/>
  <c r="CZ169" i="12"/>
  <c r="CZ166" i="12"/>
  <c r="CZ173" i="12"/>
  <c r="CZ174" i="12"/>
  <c r="CZ175" i="12"/>
  <c r="CZ170" i="12"/>
  <c r="CZ171" i="12"/>
  <c r="CZ167" i="12"/>
  <c r="CZ177" i="12"/>
  <c r="CZ176" i="12"/>
  <c r="CZ172" i="12"/>
  <c r="CZ179" i="12"/>
  <c r="CZ181" i="12"/>
  <c r="CZ182" i="12"/>
  <c r="CZ178" i="12"/>
  <c r="CZ180" i="12"/>
  <c r="CZ183" i="12"/>
  <c r="Y154" i="12"/>
  <c r="Y156" i="12"/>
  <c r="Y158" i="12"/>
  <c r="Y159" i="12"/>
  <c r="Y161" i="12"/>
  <c r="Y162" i="12"/>
  <c r="Y157" i="12"/>
  <c r="Y160" i="12"/>
  <c r="Y155" i="12"/>
  <c r="Y163" i="12"/>
  <c r="Y164" i="12"/>
  <c r="Y166" i="12"/>
  <c r="Y171" i="12"/>
  <c r="Y172" i="12"/>
  <c r="Y173" i="12"/>
  <c r="Y174" i="12"/>
  <c r="Y175" i="12"/>
  <c r="Y176" i="12"/>
  <c r="Y177" i="12"/>
  <c r="Y167" i="12"/>
  <c r="Y165" i="12"/>
  <c r="Y170" i="12"/>
  <c r="Y168" i="12"/>
  <c r="Y178" i="12"/>
  <c r="Y179" i="12"/>
  <c r="Y180" i="12"/>
  <c r="Y181" i="12"/>
  <c r="Y169" i="12"/>
  <c r="Y183" i="12"/>
  <c r="Y182" i="12"/>
  <c r="J154" i="12"/>
  <c r="J155" i="12"/>
  <c r="J156" i="12"/>
  <c r="J159" i="12"/>
  <c r="J161" i="12"/>
  <c r="J162" i="12"/>
  <c r="J158" i="12"/>
  <c r="J157" i="12"/>
  <c r="J163" i="12"/>
  <c r="J164" i="12"/>
  <c r="J165" i="12"/>
  <c r="J167" i="12"/>
  <c r="J160" i="12"/>
  <c r="J166" i="12"/>
  <c r="J169" i="12"/>
  <c r="J168" i="12"/>
  <c r="J173" i="12"/>
  <c r="J174" i="12"/>
  <c r="J172" i="12"/>
  <c r="J170" i="12"/>
  <c r="J171" i="12"/>
  <c r="J178" i="12"/>
  <c r="J179" i="12"/>
  <c r="J180" i="12"/>
  <c r="J181" i="12"/>
  <c r="J175" i="12"/>
  <c r="J177" i="12"/>
  <c r="J176" i="12"/>
  <c r="J182" i="12"/>
  <c r="J183" i="12"/>
  <c r="BV154" i="12"/>
  <c r="BV155" i="12"/>
  <c r="BV156" i="12"/>
  <c r="BV157" i="12"/>
  <c r="BV159" i="12"/>
  <c r="BV160" i="12"/>
  <c r="BV161" i="12"/>
  <c r="BV158" i="12"/>
  <c r="BV163" i="12"/>
  <c r="BV164" i="12"/>
  <c r="BV165" i="12"/>
  <c r="BV167" i="12"/>
  <c r="BV166" i="12"/>
  <c r="BV168" i="12"/>
  <c r="BV162" i="12"/>
  <c r="BV169" i="12"/>
  <c r="BV173" i="12"/>
  <c r="BV174" i="12"/>
  <c r="BV170" i="12"/>
  <c r="BV172" i="12"/>
  <c r="BV176" i="12"/>
  <c r="BV178" i="12"/>
  <c r="BV179" i="12"/>
  <c r="BV180" i="12"/>
  <c r="BV175" i="12"/>
  <c r="BV177" i="12"/>
  <c r="BV171" i="12"/>
  <c r="BV181" i="12"/>
  <c r="BV182" i="12"/>
  <c r="BV183" i="12"/>
  <c r="EH154" i="12"/>
  <c r="EH155" i="12"/>
  <c r="EH156" i="12"/>
  <c r="EH160" i="12"/>
  <c r="EH161" i="12"/>
  <c r="EH158" i="12"/>
  <c r="EH159" i="12"/>
  <c r="EH162" i="12"/>
  <c r="EH163" i="12"/>
  <c r="EH164" i="12"/>
  <c r="EH165" i="12"/>
  <c r="EH167" i="12"/>
  <c r="EH157" i="12"/>
  <c r="EH166" i="12"/>
  <c r="EH168" i="12"/>
  <c r="EH169" i="12"/>
  <c r="EH173" i="12"/>
  <c r="EH174" i="12"/>
  <c r="EH170" i="12"/>
  <c r="EH172" i="12"/>
  <c r="EH176" i="12"/>
  <c r="EH177" i="12"/>
  <c r="EH178" i="12"/>
  <c r="EH179" i="12"/>
  <c r="EH180" i="12"/>
  <c r="EH175" i="12"/>
  <c r="EH171" i="12"/>
  <c r="EH182" i="12"/>
  <c r="EH183" i="12"/>
  <c r="EH181" i="12"/>
  <c r="BX154" i="12"/>
  <c r="BX155" i="12"/>
  <c r="BX156" i="12"/>
  <c r="BX157" i="12"/>
  <c r="BX158" i="12"/>
  <c r="BX159" i="12"/>
  <c r="BX163" i="12"/>
  <c r="BX164" i="12"/>
  <c r="BX165" i="12"/>
  <c r="BX166" i="12"/>
  <c r="BX167" i="12"/>
  <c r="BX162" i="12"/>
  <c r="BX160" i="12"/>
  <c r="BX161" i="12"/>
  <c r="BX168" i="12"/>
  <c r="BX171" i="12"/>
  <c r="BX169" i="12"/>
  <c r="BX173" i="12"/>
  <c r="BX174" i="12"/>
  <c r="BX175" i="12"/>
  <c r="BX176" i="12"/>
  <c r="BX177" i="12"/>
  <c r="BX170" i="12"/>
  <c r="BX178" i="12"/>
  <c r="BX179" i="12"/>
  <c r="BX180" i="12"/>
  <c r="BX181" i="12"/>
  <c r="BX182" i="12"/>
  <c r="BX183" i="12"/>
  <c r="BX172" i="12"/>
  <c r="BI154" i="12"/>
  <c r="BI158" i="12"/>
  <c r="BI159" i="12"/>
  <c r="BI156" i="12"/>
  <c r="BI155" i="12"/>
  <c r="BI157" i="12"/>
  <c r="BI160" i="12"/>
  <c r="BI161" i="12"/>
  <c r="BI162" i="12"/>
  <c r="BI168" i="12"/>
  <c r="BI169" i="12"/>
  <c r="BI163" i="12"/>
  <c r="BI166" i="12"/>
  <c r="BI164" i="12"/>
  <c r="BI165" i="12"/>
  <c r="BI172" i="12"/>
  <c r="BI170" i="12"/>
  <c r="BI171" i="12"/>
  <c r="BI173" i="12"/>
  <c r="BI174" i="12"/>
  <c r="BI175" i="12"/>
  <c r="BI176" i="12"/>
  <c r="BI177" i="12"/>
  <c r="BI167" i="12"/>
  <c r="BI178" i="12"/>
  <c r="BI179" i="12"/>
  <c r="BI180" i="12"/>
  <c r="BI181" i="12"/>
  <c r="BI182" i="12"/>
  <c r="BI183" i="12"/>
  <c r="EW156" i="12"/>
  <c r="EW155" i="12"/>
  <c r="EW157" i="12"/>
  <c r="EW158" i="12"/>
  <c r="EW154" i="12"/>
  <c r="EW160" i="12"/>
  <c r="EW161" i="12"/>
  <c r="EW162" i="12"/>
  <c r="EW163" i="12"/>
  <c r="EW159" i="12"/>
  <c r="EW164" i="12"/>
  <c r="EW166" i="12"/>
  <c r="EW165" i="12"/>
  <c r="EW172" i="12"/>
  <c r="EW173" i="12"/>
  <c r="EW174" i="12"/>
  <c r="EW175" i="12"/>
  <c r="EW176" i="12"/>
  <c r="EW171" i="12"/>
  <c r="EW167" i="12"/>
  <c r="EW168" i="12"/>
  <c r="EW177" i="12"/>
  <c r="EW178" i="12"/>
  <c r="EW179" i="12"/>
  <c r="EW180" i="12"/>
  <c r="EW181" i="12"/>
  <c r="EW169" i="12"/>
  <c r="EW170" i="12"/>
  <c r="EW183" i="12"/>
  <c r="EW182" i="12"/>
  <c r="BB154" i="15"/>
  <c r="BB156" i="15"/>
  <c r="BB158" i="15"/>
  <c r="BB160" i="15"/>
  <c r="BB176" i="15"/>
  <c r="BB175" i="15"/>
  <c r="BB171" i="15"/>
  <c r="BB179" i="15"/>
  <c r="BB180" i="15"/>
  <c r="BB177" i="15"/>
  <c r="BB165" i="15"/>
  <c r="BB174" i="15"/>
  <c r="BB181" i="15"/>
  <c r="BB178" i="15"/>
  <c r="BB183" i="15"/>
  <c r="BB182" i="15"/>
  <c r="BB168" i="15"/>
  <c r="BB173" i="15"/>
  <c r="BB161" i="15"/>
  <c r="BB164" i="15"/>
  <c r="BB172" i="15"/>
  <c r="BB167" i="15"/>
  <c r="BB163" i="15"/>
  <c r="BB166" i="15"/>
  <c r="BB169" i="15"/>
  <c r="BB155" i="15"/>
  <c r="BB170" i="15"/>
  <c r="BB162" i="15"/>
  <c r="BB157" i="15"/>
  <c r="BB159" i="15"/>
  <c r="G159" i="15"/>
  <c r="G172" i="15"/>
  <c r="G160" i="15"/>
  <c r="G174" i="15"/>
  <c r="G176" i="15"/>
  <c r="G165" i="15"/>
  <c r="G161" i="15"/>
  <c r="G179" i="15"/>
  <c r="G182" i="15"/>
  <c r="G180" i="15"/>
  <c r="G181" i="15"/>
  <c r="G183" i="15"/>
  <c r="G164" i="15"/>
  <c r="G173" i="15"/>
  <c r="G178" i="15"/>
  <c r="G177" i="15"/>
  <c r="G167" i="15"/>
  <c r="G170" i="15"/>
  <c r="G166" i="15"/>
  <c r="G162" i="15"/>
  <c r="G168" i="15"/>
  <c r="G175" i="15"/>
  <c r="G157" i="15"/>
  <c r="G169" i="15"/>
  <c r="G171" i="15"/>
  <c r="G155" i="15"/>
  <c r="G158" i="15"/>
  <c r="G156" i="15"/>
  <c r="G163" i="15"/>
  <c r="G154" i="15"/>
  <c r="EE154" i="15"/>
  <c r="EE156" i="15"/>
  <c r="EE160" i="15"/>
  <c r="EE164" i="15"/>
  <c r="EE159" i="15"/>
  <c r="EE161" i="15"/>
  <c r="EE174" i="15"/>
  <c r="EE172" i="15"/>
  <c r="EE157" i="15"/>
  <c r="EE165" i="15"/>
  <c r="EE183" i="15"/>
  <c r="EE171" i="15"/>
  <c r="EE176" i="15"/>
  <c r="EE179" i="15"/>
  <c r="EE181" i="15"/>
  <c r="EE168" i="15"/>
  <c r="EE177" i="15"/>
  <c r="EE182" i="15"/>
  <c r="EE173" i="15"/>
  <c r="EE162" i="15"/>
  <c r="EE163" i="15"/>
  <c r="EE167" i="15"/>
  <c r="EE175" i="15"/>
  <c r="EE180" i="15"/>
  <c r="EE178" i="15"/>
  <c r="EE166" i="15"/>
  <c r="EE169" i="15"/>
  <c r="EE170" i="15"/>
  <c r="EE155" i="15"/>
  <c r="EE158" i="15"/>
  <c r="DC154" i="15"/>
  <c r="DC160" i="15"/>
  <c r="DC159" i="15"/>
  <c r="DC164" i="15"/>
  <c r="DC165" i="15"/>
  <c r="DC156" i="15"/>
  <c r="DC158" i="15"/>
  <c r="DC180" i="15"/>
  <c r="DC181" i="15"/>
  <c r="DC177" i="15"/>
  <c r="DC178" i="15"/>
  <c r="DC179" i="15"/>
  <c r="DC168" i="15"/>
  <c r="DC183" i="15"/>
  <c r="DC182" i="15"/>
  <c r="DC172" i="15"/>
  <c r="DC161" i="15"/>
  <c r="DC169" i="15"/>
  <c r="DC167" i="15"/>
  <c r="DC163" i="15"/>
  <c r="DC173" i="15"/>
  <c r="DC174" i="15"/>
  <c r="DC170" i="15"/>
  <c r="DC171" i="15"/>
  <c r="DC175" i="15"/>
  <c r="DC166" i="15"/>
  <c r="DC155" i="15"/>
  <c r="DC176" i="15"/>
  <c r="DC157" i="15"/>
  <c r="DC162" i="15"/>
  <c r="BI155" i="15"/>
  <c r="BI158" i="15"/>
  <c r="BI160" i="15"/>
  <c r="BI157" i="15"/>
  <c r="BI156" i="15"/>
  <c r="BI154" i="15"/>
  <c r="BI164" i="15"/>
  <c r="BI165" i="15"/>
  <c r="BI159" i="15"/>
  <c r="BI161" i="15"/>
  <c r="BI174" i="15"/>
  <c r="BI180" i="15"/>
  <c r="BI179" i="15"/>
  <c r="BI176" i="15"/>
  <c r="BI181" i="15"/>
  <c r="BI182" i="15"/>
  <c r="BI168" i="15"/>
  <c r="BI178" i="15"/>
  <c r="BI183" i="15"/>
  <c r="BI175" i="15"/>
  <c r="BI173" i="15"/>
  <c r="BI170" i="15"/>
  <c r="BI163" i="15"/>
  <c r="BI177" i="15"/>
  <c r="BI167" i="15"/>
  <c r="BI171" i="15"/>
  <c r="BI169" i="15"/>
  <c r="BI172" i="15"/>
  <c r="BI166" i="15"/>
  <c r="BI162" i="15"/>
  <c r="N154" i="15"/>
  <c r="N158" i="15"/>
  <c r="N160" i="15"/>
  <c r="N165" i="15"/>
  <c r="N156" i="15"/>
  <c r="N169" i="15"/>
  <c r="N170" i="15"/>
  <c r="N174" i="15"/>
  <c r="N175" i="15"/>
  <c r="N173" i="15"/>
  <c r="N172" i="15"/>
  <c r="N180" i="15"/>
  <c r="N179" i="15"/>
  <c r="N176" i="15"/>
  <c r="N181" i="15"/>
  <c r="N178" i="15"/>
  <c r="N183" i="15"/>
  <c r="N177" i="15"/>
  <c r="N182" i="15"/>
  <c r="N162" i="15"/>
  <c r="N161" i="15"/>
  <c r="N168" i="15"/>
  <c r="N166" i="15"/>
  <c r="N167" i="15"/>
  <c r="N171" i="15"/>
  <c r="N157" i="15"/>
  <c r="N164" i="15"/>
  <c r="N159" i="15"/>
  <c r="N155" i="15"/>
  <c r="N163" i="15"/>
  <c r="EL154" i="15"/>
  <c r="EL156" i="15"/>
  <c r="EL158" i="15"/>
  <c r="EL159" i="15"/>
  <c r="EL160" i="15"/>
  <c r="EL171" i="15"/>
  <c r="EL179" i="15"/>
  <c r="EL180" i="15"/>
  <c r="EL165" i="15"/>
  <c r="EL176" i="15"/>
  <c r="EL174" i="15"/>
  <c r="EL168" i="15"/>
  <c r="EL181" i="15"/>
  <c r="EL183" i="15"/>
  <c r="EL178" i="15"/>
  <c r="EL182" i="15"/>
  <c r="EL173" i="15"/>
  <c r="EL170" i="15"/>
  <c r="EL166" i="15"/>
  <c r="EL172" i="15"/>
  <c r="EL177" i="15"/>
  <c r="EL167" i="15"/>
  <c r="EL161" i="15"/>
  <c r="EL169" i="15"/>
  <c r="EL155" i="15"/>
  <c r="EL164" i="15"/>
  <c r="EL163" i="15"/>
  <c r="EL162" i="15"/>
  <c r="EL175" i="15"/>
  <c r="EL157" i="15"/>
  <c r="DG154" i="15"/>
  <c r="DG157" i="15"/>
  <c r="DG160" i="15"/>
  <c r="DG165" i="15"/>
  <c r="DG164" i="15"/>
  <c r="DG159" i="15"/>
  <c r="DG162" i="15"/>
  <c r="DG174" i="15"/>
  <c r="DG169" i="15"/>
  <c r="DG171" i="15"/>
  <c r="DG176" i="15"/>
  <c r="DG183" i="15"/>
  <c r="DG172" i="15"/>
  <c r="DG181" i="15"/>
  <c r="DG182" i="15"/>
  <c r="DG179" i="15"/>
  <c r="DG167" i="15"/>
  <c r="DG180" i="15"/>
  <c r="DG178" i="15"/>
  <c r="DG168" i="15"/>
  <c r="DG177" i="15"/>
  <c r="DG175" i="15"/>
  <c r="DG170" i="15"/>
  <c r="DG166" i="15"/>
  <c r="DG161" i="15"/>
  <c r="DG173" i="15"/>
  <c r="DG163" i="15"/>
  <c r="DG155" i="15"/>
  <c r="DG158" i="15"/>
  <c r="DG156" i="15"/>
  <c r="BO154" i="15"/>
  <c r="BO159" i="15"/>
  <c r="BO156" i="15"/>
  <c r="BO164" i="15"/>
  <c r="BO160" i="15"/>
  <c r="BO158" i="15"/>
  <c r="BO165" i="15"/>
  <c r="BO169" i="15"/>
  <c r="BO172" i="15"/>
  <c r="BO181" i="15"/>
  <c r="BO178" i="15"/>
  <c r="BO182" i="15"/>
  <c r="BO179" i="15"/>
  <c r="BO183" i="15"/>
  <c r="BO180" i="15"/>
  <c r="BO166" i="15"/>
  <c r="BO177" i="15"/>
  <c r="BO161" i="15"/>
  <c r="BO162" i="15"/>
  <c r="BO163" i="15"/>
  <c r="BO173" i="15"/>
  <c r="BO167" i="15"/>
  <c r="BO168" i="15"/>
  <c r="BO176" i="15"/>
  <c r="BO175" i="15"/>
  <c r="BO170" i="15"/>
  <c r="BO155" i="15"/>
  <c r="BO171" i="15"/>
  <c r="BO157" i="15"/>
  <c r="BO174" i="15"/>
  <c r="T159" i="15"/>
  <c r="T164" i="15"/>
  <c r="T165" i="15"/>
  <c r="T172" i="15"/>
  <c r="T174" i="15"/>
  <c r="T177" i="15"/>
  <c r="T180" i="15"/>
  <c r="T176" i="15"/>
  <c r="T181" i="15"/>
  <c r="T178" i="15"/>
  <c r="T183" i="15"/>
  <c r="T179" i="15"/>
  <c r="T175" i="15"/>
  <c r="T182" i="15"/>
  <c r="T161" i="15"/>
  <c r="T168" i="15"/>
  <c r="T173" i="15"/>
  <c r="T166" i="15"/>
  <c r="T169" i="15"/>
  <c r="T162" i="15"/>
  <c r="T170" i="15"/>
  <c r="T167" i="15"/>
  <c r="T171" i="15"/>
  <c r="T155" i="15"/>
  <c r="T157" i="15"/>
  <c r="T158" i="15"/>
  <c r="T156" i="15"/>
  <c r="T163" i="15"/>
  <c r="T154" i="15"/>
  <c r="T160" i="15"/>
  <c r="CF154" i="15"/>
  <c r="CF165" i="15"/>
  <c r="CF159" i="15"/>
  <c r="CF164" i="15"/>
  <c r="CF160" i="15"/>
  <c r="CF170" i="15"/>
  <c r="CF177" i="15"/>
  <c r="CF171" i="15"/>
  <c r="CF174" i="15"/>
  <c r="CF176" i="15"/>
  <c r="CF178" i="15"/>
  <c r="CF180" i="15"/>
  <c r="CF181" i="15"/>
  <c r="CF182" i="15"/>
  <c r="CF179" i="15"/>
  <c r="CF183" i="15"/>
  <c r="CF168" i="15"/>
  <c r="CF163" i="15"/>
  <c r="CF169" i="15"/>
  <c r="CF172" i="15"/>
  <c r="CF167" i="15"/>
  <c r="CF175" i="15"/>
  <c r="CF166" i="15"/>
  <c r="CF173" i="15"/>
  <c r="CF161" i="15"/>
  <c r="CF162" i="15"/>
  <c r="CF155" i="15"/>
  <c r="CF157" i="15"/>
  <c r="CF158" i="15"/>
  <c r="CF156" i="15"/>
  <c r="ER156" i="15"/>
  <c r="ER154" i="15"/>
  <c r="ER160" i="15"/>
  <c r="ER159" i="15"/>
  <c r="ER164" i="15"/>
  <c r="ER165" i="15"/>
  <c r="ER166" i="15"/>
  <c r="ER174" i="15"/>
  <c r="ER177" i="15"/>
  <c r="ER172" i="15"/>
  <c r="ER170" i="15"/>
  <c r="ER178" i="15"/>
  <c r="ER181" i="15"/>
  <c r="ER180" i="15"/>
  <c r="ER176" i="15"/>
  <c r="ER179" i="15"/>
  <c r="ER182" i="15"/>
  <c r="ER183" i="15"/>
  <c r="ER173" i="15"/>
  <c r="ER175" i="15"/>
  <c r="ER163" i="15"/>
  <c r="ER169" i="15"/>
  <c r="ER168" i="15"/>
  <c r="ER167" i="15"/>
  <c r="ER161" i="15"/>
  <c r="ER162" i="15"/>
  <c r="ER155" i="15"/>
  <c r="ER171" i="15"/>
  <c r="ER157" i="15"/>
  <c r="ER158" i="15"/>
  <c r="BL154" i="15"/>
  <c r="BL160" i="15"/>
  <c r="BL159" i="15"/>
  <c r="BL162" i="15"/>
  <c r="BL158" i="15"/>
  <c r="BL171" i="15"/>
  <c r="BL165" i="15"/>
  <c r="BL180" i="15"/>
  <c r="BL181" i="15"/>
  <c r="BL174" i="15"/>
  <c r="BL176" i="15"/>
  <c r="BL175" i="15"/>
  <c r="BL182" i="15"/>
  <c r="BL178" i="15"/>
  <c r="BL179" i="15"/>
  <c r="BL183" i="15"/>
  <c r="BL163" i="15"/>
  <c r="BL168" i="15"/>
  <c r="BL172" i="15"/>
  <c r="BL166" i="15"/>
  <c r="BL167" i="15"/>
  <c r="BL164" i="15"/>
  <c r="BL161" i="15"/>
  <c r="BL169" i="15"/>
  <c r="BL177" i="15"/>
  <c r="BL173" i="15"/>
  <c r="BL157" i="15"/>
  <c r="BL170" i="15"/>
  <c r="BL156" i="15"/>
  <c r="BL155" i="15"/>
  <c r="DX154" i="15"/>
  <c r="DX160" i="15"/>
  <c r="DX159" i="15"/>
  <c r="DX165" i="15"/>
  <c r="DX156" i="15"/>
  <c r="DX158" i="15"/>
  <c r="DX175" i="15"/>
  <c r="DX174" i="15"/>
  <c r="DX170" i="15"/>
  <c r="DX167" i="15"/>
  <c r="DX164" i="15"/>
  <c r="DX176" i="15"/>
  <c r="DX180" i="15"/>
  <c r="DX181" i="15"/>
  <c r="DX178" i="15"/>
  <c r="DX182" i="15"/>
  <c r="DX179" i="15"/>
  <c r="DX183" i="15"/>
  <c r="DX173" i="15"/>
  <c r="DX177" i="15"/>
  <c r="DX172" i="15"/>
  <c r="DX166" i="15"/>
  <c r="DX171" i="15"/>
  <c r="DX161" i="15"/>
  <c r="DX168" i="15"/>
  <c r="DX169" i="15"/>
  <c r="DX163" i="15"/>
  <c r="DX157" i="15"/>
  <c r="DX162" i="15"/>
  <c r="DX155" i="15"/>
  <c r="AO159" i="15"/>
  <c r="AO160" i="15"/>
  <c r="AO156" i="15"/>
  <c r="AO154" i="15"/>
  <c r="AO158" i="15"/>
  <c r="AO165" i="15"/>
  <c r="AO157" i="15"/>
  <c r="AO172" i="15"/>
  <c r="AO170" i="15"/>
  <c r="AO174" i="15"/>
  <c r="AO176" i="15"/>
  <c r="AO180" i="15"/>
  <c r="AO181" i="15"/>
  <c r="AO178" i="15"/>
  <c r="AO183" i="15"/>
  <c r="AO179" i="15"/>
  <c r="AO177" i="15"/>
  <c r="AO173" i="15"/>
  <c r="AO175" i="15"/>
  <c r="AO162" i="15"/>
  <c r="AO168" i="15"/>
  <c r="AO166" i="15"/>
  <c r="AO182" i="15"/>
  <c r="AO171" i="15"/>
  <c r="AO167" i="15"/>
  <c r="AO163" i="15"/>
  <c r="AO161" i="15"/>
  <c r="AO164" i="15"/>
  <c r="AO155" i="15"/>
  <c r="AO169" i="15"/>
  <c r="DA154" i="15"/>
  <c r="DA165" i="15"/>
  <c r="DA156" i="15"/>
  <c r="DA158" i="15"/>
  <c r="DA172" i="15"/>
  <c r="DA160" i="15"/>
  <c r="DA177" i="15"/>
  <c r="DA178" i="15"/>
  <c r="DA180" i="15"/>
  <c r="DA174" i="15"/>
  <c r="DA176" i="15"/>
  <c r="DA159" i="15"/>
  <c r="DA181" i="15"/>
  <c r="DA179" i="15"/>
  <c r="DA168" i="15"/>
  <c r="DA183" i="15"/>
  <c r="DA157" i="15"/>
  <c r="DA166" i="15"/>
  <c r="DA164" i="15"/>
  <c r="DA182" i="15"/>
  <c r="DA171" i="15"/>
  <c r="DA167" i="15"/>
  <c r="DA175" i="15"/>
  <c r="DA170" i="15"/>
  <c r="DA173" i="15"/>
  <c r="DA161" i="15"/>
  <c r="DA162" i="15"/>
  <c r="DA163" i="15"/>
  <c r="DA155" i="15"/>
  <c r="DA169" i="15"/>
  <c r="R154" i="15"/>
  <c r="R155" i="15"/>
  <c r="R157" i="15"/>
  <c r="R159" i="15"/>
  <c r="R174" i="15"/>
  <c r="R176" i="15"/>
  <c r="R171" i="15"/>
  <c r="R177" i="15"/>
  <c r="R180" i="15"/>
  <c r="R179" i="15"/>
  <c r="R166" i="15"/>
  <c r="R178" i="15"/>
  <c r="R182" i="15"/>
  <c r="R168" i="15"/>
  <c r="R183" i="15"/>
  <c r="R181" i="15"/>
  <c r="R175" i="15"/>
  <c r="R167" i="15"/>
  <c r="R170" i="15"/>
  <c r="R164" i="15"/>
  <c r="R165" i="15"/>
  <c r="R169" i="15"/>
  <c r="R173" i="15"/>
  <c r="R172" i="15"/>
  <c r="R161" i="15"/>
  <c r="R162" i="15"/>
  <c r="R163" i="15"/>
  <c r="R158" i="15"/>
  <c r="R156" i="15"/>
  <c r="R160" i="15"/>
  <c r="CD159" i="15"/>
  <c r="CD155" i="15"/>
  <c r="CD154" i="15"/>
  <c r="CD174" i="15"/>
  <c r="CD180" i="15"/>
  <c r="CD175" i="15"/>
  <c r="CD176" i="15"/>
  <c r="CD179" i="15"/>
  <c r="CD170" i="15"/>
  <c r="CD182" i="15"/>
  <c r="CD181" i="15"/>
  <c r="CD183" i="15"/>
  <c r="CD178" i="15"/>
  <c r="CD171" i="15"/>
  <c r="CD165" i="15"/>
  <c r="CD168" i="15"/>
  <c r="CD167" i="15"/>
  <c r="CD169" i="15"/>
  <c r="CD177" i="15"/>
  <c r="CD166" i="15"/>
  <c r="CD173" i="15"/>
  <c r="CD172" i="15"/>
  <c r="CD161" i="15"/>
  <c r="CD164" i="15"/>
  <c r="CD157" i="15"/>
  <c r="CD163" i="15"/>
  <c r="CD162" i="15"/>
  <c r="CD158" i="15"/>
  <c r="CD156" i="15"/>
  <c r="CD160" i="15"/>
  <c r="EP159" i="15"/>
  <c r="EP155" i="15"/>
  <c r="EP165" i="15"/>
  <c r="EP156" i="15"/>
  <c r="EP154" i="15"/>
  <c r="EP174" i="15"/>
  <c r="EP164" i="15"/>
  <c r="EP170" i="15"/>
  <c r="EP173" i="15"/>
  <c r="EP176" i="15"/>
  <c r="EP179" i="15"/>
  <c r="EP180" i="15"/>
  <c r="EP168" i="15"/>
  <c r="EP181" i="15"/>
  <c r="EP182" i="15"/>
  <c r="EP178" i="15"/>
  <c r="EP183" i="15"/>
  <c r="EP166" i="15"/>
  <c r="EP175" i="15"/>
  <c r="EP171" i="15"/>
  <c r="EP177" i="15"/>
  <c r="EP172" i="15"/>
  <c r="EP161" i="15"/>
  <c r="EP167" i="15"/>
  <c r="EP162" i="15"/>
  <c r="EP163" i="15"/>
  <c r="EP157" i="15"/>
  <c r="EP169" i="15"/>
  <c r="EP158" i="15"/>
  <c r="EP160" i="15"/>
  <c r="ER160" i="8"/>
  <c r="ER157" i="8"/>
  <c r="ER163" i="8"/>
  <c r="ER159" i="8"/>
  <c r="ER154" i="8"/>
  <c r="ER161" i="8"/>
  <c r="ER164" i="8"/>
  <c r="ER172" i="8"/>
  <c r="ER168" i="8"/>
  <c r="ER183" i="8"/>
  <c r="ER179" i="8"/>
  <c r="ER176" i="8"/>
  <c r="ER178" i="8"/>
  <c r="ER174" i="8"/>
  <c r="ER175" i="8"/>
  <c r="ER169" i="8"/>
  <c r="ER165" i="8"/>
  <c r="ER182" i="8"/>
  <c r="ER173" i="8"/>
  <c r="ER180" i="8"/>
  <c r="ER171" i="8"/>
  <c r="ER166" i="8"/>
  <c r="ER181" i="8"/>
  <c r="ER162" i="8"/>
  <c r="ER177" i="8"/>
  <c r="ER167" i="8"/>
  <c r="ER156" i="8"/>
  <c r="ER170" i="8"/>
  <c r="ER155" i="8"/>
  <c r="ER158" i="8"/>
  <c r="AA154" i="12"/>
  <c r="AA155" i="12"/>
  <c r="AA157" i="12"/>
  <c r="AA159" i="12"/>
  <c r="AA160" i="12"/>
  <c r="AA156" i="12"/>
  <c r="AA162" i="12"/>
  <c r="AA161" i="12"/>
  <c r="AA165" i="12"/>
  <c r="AA167" i="12"/>
  <c r="AA163" i="12"/>
  <c r="AA166" i="12"/>
  <c r="AA164" i="12"/>
  <c r="AA158" i="12"/>
  <c r="AA169" i="12"/>
  <c r="AA171" i="12"/>
  <c r="AA172" i="12"/>
  <c r="AA173" i="12"/>
  <c r="AA174" i="12"/>
  <c r="AA175" i="12"/>
  <c r="AA176" i="12"/>
  <c r="AA170" i="12"/>
  <c r="AA177" i="12"/>
  <c r="AA178" i="12"/>
  <c r="AA179" i="12"/>
  <c r="AA182" i="12"/>
  <c r="AA183" i="12"/>
  <c r="AA168" i="12"/>
  <c r="AA181" i="12"/>
  <c r="AA180" i="12"/>
  <c r="DV157" i="8"/>
  <c r="DV160" i="8"/>
  <c r="DV159" i="8"/>
  <c r="DV164" i="8"/>
  <c r="DV154" i="8"/>
  <c r="DV167" i="8"/>
  <c r="DV168" i="8"/>
  <c r="DV172" i="8"/>
  <c r="DV175" i="8"/>
  <c r="DV181" i="8"/>
  <c r="DV183" i="8"/>
  <c r="DV176" i="8"/>
  <c r="DV174" i="8"/>
  <c r="DV182" i="8"/>
  <c r="DV179" i="8"/>
  <c r="DV177" i="8"/>
  <c r="DV170" i="8"/>
  <c r="DV165" i="8"/>
  <c r="DV180" i="8"/>
  <c r="DV161" i="8"/>
  <c r="DV171" i="8"/>
  <c r="DV173" i="8"/>
  <c r="DV178" i="8"/>
  <c r="DV169" i="8"/>
  <c r="DV162" i="8"/>
  <c r="DV166" i="8"/>
  <c r="DV156" i="8"/>
  <c r="DV163" i="8"/>
  <c r="DV158" i="8"/>
  <c r="DV155" i="8"/>
  <c r="CS155" i="8"/>
  <c r="CS157" i="8"/>
  <c r="CS154" i="8"/>
  <c r="CS163" i="8"/>
  <c r="CS164" i="8"/>
  <c r="CS159" i="8"/>
  <c r="CS179" i="8"/>
  <c r="CS182" i="8"/>
  <c r="CS173" i="8"/>
  <c r="CS177" i="8"/>
  <c r="CS167" i="8"/>
  <c r="CS174" i="8"/>
  <c r="CS166" i="8"/>
  <c r="CS176" i="8"/>
  <c r="CS180" i="8"/>
  <c r="CS165" i="8"/>
  <c r="CS172" i="8"/>
  <c r="CS169" i="8"/>
  <c r="CS168" i="8"/>
  <c r="CS162" i="8"/>
  <c r="CS158" i="8"/>
  <c r="CS181" i="8"/>
  <c r="CS178" i="8"/>
  <c r="CS171" i="8"/>
  <c r="CS183" i="8"/>
  <c r="CS160" i="8"/>
  <c r="CS175" i="8"/>
  <c r="CS156" i="8"/>
  <c r="CS161" i="8"/>
  <c r="CS170" i="8"/>
  <c r="DU161" i="8"/>
  <c r="DU160" i="8"/>
  <c r="DU159" i="8"/>
  <c r="DU154" i="8"/>
  <c r="DU162" i="8"/>
  <c r="DU168" i="8"/>
  <c r="DU172" i="8"/>
  <c r="DU175" i="8"/>
  <c r="DU183" i="8"/>
  <c r="DU170" i="8"/>
  <c r="DU176" i="8"/>
  <c r="DU178" i="8"/>
  <c r="DU182" i="8"/>
  <c r="DU181" i="8"/>
  <c r="DU164" i="8"/>
  <c r="DU169" i="8"/>
  <c r="DU167" i="8"/>
  <c r="DU165" i="8"/>
  <c r="DU177" i="8"/>
  <c r="DU179" i="8"/>
  <c r="DU158" i="8"/>
  <c r="DU173" i="8"/>
  <c r="DU180" i="8"/>
  <c r="DU171" i="8"/>
  <c r="DU157" i="8"/>
  <c r="DU156" i="8"/>
  <c r="DU174" i="8"/>
  <c r="DU166" i="8"/>
  <c r="DU163" i="8"/>
  <c r="DU155" i="8"/>
  <c r="CR154" i="8"/>
  <c r="CR163" i="8"/>
  <c r="CR156" i="8"/>
  <c r="CR159" i="8"/>
  <c r="CR166" i="8"/>
  <c r="CR155" i="8"/>
  <c r="CR179" i="8"/>
  <c r="CR182" i="8"/>
  <c r="CR178" i="8"/>
  <c r="CR173" i="8"/>
  <c r="CR168" i="8"/>
  <c r="CR181" i="8"/>
  <c r="CR167" i="8"/>
  <c r="CR174" i="8"/>
  <c r="CR183" i="8"/>
  <c r="CR180" i="8"/>
  <c r="CR165" i="8"/>
  <c r="CR177" i="8"/>
  <c r="CR176" i="8"/>
  <c r="CR169" i="8"/>
  <c r="CR164" i="8"/>
  <c r="CR171" i="8"/>
  <c r="CR175" i="8"/>
  <c r="CR161" i="8"/>
  <c r="CR160" i="8"/>
  <c r="CR158" i="8"/>
  <c r="CR157" i="8"/>
  <c r="CR162" i="8"/>
  <c r="CR172" i="8"/>
  <c r="CR170" i="8"/>
  <c r="E159" i="8"/>
  <c r="E173" i="8"/>
  <c r="E183" i="8"/>
  <c r="E176" i="8"/>
  <c r="E168" i="8"/>
  <c r="E182" i="8"/>
  <c r="E175" i="8"/>
  <c r="E179" i="8"/>
  <c r="E181" i="8"/>
  <c r="E160" i="8"/>
  <c r="E170" i="8"/>
  <c r="E166" i="8"/>
  <c r="E165" i="8"/>
  <c r="E164" i="8"/>
  <c r="E180" i="8"/>
  <c r="E172" i="8"/>
  <c r="E167" i="8"/>
  <c r="E169" i="8"/>
  <c r="E178" i="8"/>
  <c r="E177" i="8"/>
  <c r="E174" i="8"/>
  <c r="E162" i="8"/>
  <c r="E163" i="8"/>
  <c r="E155" i="8"/>
  <c r="E161" i="8"/>
  <c r="E156" i="8"/>
  <c r="E157" i="8"/>
  <c r="E154" i="8"/>
  <c r="E171" i="8"/>
  <c r="E158" i="8"/>
  <c r="AY154" i="8"/>
  <c r="AY157" i="8"/>
  <c r="AY163" i="8"/>
  <c r="AY155" i="8"/>
  <c r="AY178" i="8"/>
  <c r="AY180" i="8"/>
  <c r="AY174" i="8"/>
  <c r="AY164" i="8"/>
  <c r="AY172" i="8"/>
  <c r="AY167" i="8"/>
  <c r="AY182" i="8"/>
  <c r="AY177" i="8"/>
  <c r="AY161" i="8"/>
  <c r="AY176" i="8"/>
  <c r="AY170" i="8"/>
  <c r="AY166" i="8"/>
  <c r="AY165" i="8"/>
  <c r="AY183" i="8"/>
  <c r="AY175" i="8"/>
  <c r="AY171" i="8"/>
  <c r="AY169" i="8"/>
  <c r="AY179" i="8"/>
  <c r="AY162" i="8"/>
  <c r="AY158" i="8"/>
  <c r="AY159" i="8"/>
  <c r="AY160" i="8"/>
  <c r="AY173" i="8"/>
  <c r="AY156" i="8"/>
  <c r="AY181" i="8"/>
  <c r="AY168" i="8"/>
  <c r="BP161" i="8"/>
  <c r="BP159" i="8"/>
  <c r="BP154" i="8"/>
  <c r="BP160" i="8"/>
  <c r="BP157" i="8"/>
  <c r="BP176" i="8"/>
  <c r="BP179" i="8"/>
  <c r="BP168" i="8"/>
  <c r="BP183" i="8"/>
  <c r="BP181" i="8"/>
  <c r="BP178" i="8"/>
  <c r="BP177" i="8"/>
  <c r="BP174" i="8"/>
  <c r="BP166" i="8"/>
  <c r="BP167" i="8"/>
  <c r="BP173" i="8"/>
  <c r="BP175" i="8"/>
  <c r="BP164" i="8"/>
  <c r="BP158" i="8"/>
  <c r="BP182" i="8"/>
  <c r="BP171" i="8"/>
  <c r="BP163" i="8"/>
  <c r="BP162" i="8"/>
  <c r="BP156" i="8"/>
  <c r="BP180" i="8"/>
  <c r="BP172" i="8"/>
  <c r="BP170" i="8"/>
  <c r="BP165" i="8"/>
  <c r="BP169" i="8"/>
  <c r="BP155" i="8"/>
  <c r="BC154" i="8"/>
  <c r="BC159" i="8"/>
  <c r="BC163" i="8"/>
  <c r="BC156" i="8"/>
  <c r="BC161" i="8"/>
  <c r="BC164" i="8"/>
  <c r="BC160" i="8"/>
  <c r="BC157" i="8"/>
  <c r="BC169" i="8"/>
  <c r="BC176" i="8"/>
  <c r="BC180" i="8"/>
  <c r="BC182" i="8"/>
  <c r="BC174" i="8"/>
  <c r="BC168" i="8"/>
  <c r="BC172" i="8"/>
  <c r="BC173" i="8"/>
  <c r="BC183" i="8"/>
  <c r="BC167" i="8"/>
  <c r="BC181" i="8"/>
  <c r="BC170" i="8"/>
  <c r="BC171" i="8"/>
  <c r="BC165" i="8"/>
  <c r="BC158" i="8"/>
  <c r="BC178" i="8"/>
  <c r="BC175" i="8"/>
  <c r="BC177" i="8"/>
  <c r="BC179" i="8"/>
  <c r="BC166" i="8"/>
  <c r="BC162" i="8"/>
  <c r="BC155" i="8"/>
  <c r="AH154" i="8"/>
  <c r="AH163" i="8"/>
  <c r="AH161" i="8"/>
  <c r="AH176" i="8"/>
  <c r="AH179" i="8"/>
  <c r="AH168" i="8"/>
  <c r="AH173" i="8"/>
  <c r="AH181" i="8"/>
  <c r="AH175" i="8"/>
  <c r="AH183" i="8"/>
  <c r="AH182" i="8"/>
  <c r="AH171" i="8"/>
  <c r="AH167" i="8"/>
  <c r="AH170" i="8"/>
  <c r="AH177" i="8"/>
  <c r="AH166" i="8"/>
  <c r="AH172" i="8"/>
  <c r="AH165" i="8"/>
  <c r="AH180" i="8"/>
  <c r="AH178" i="8"/>
  <c r="AH174" i="8"/>
  <c r="AH169" i="8"/>
  <c r="AH164" i="8"/>
  <c r="AH157" i="8"/>
  <c r="AH156" i="8"/>
  <c r="AH162" i="8"/>
  <c r="AH160" i="8"/>
  <c r="AH155" i="8"/>
  <c r="AH159" i="8"/>
  <c r="AH158" i="8"/>
  <c r="AD162" i="8"/>
  <c r="AD159" i="8"/>
  <c r="AD160" i="8"/>
  <c r="AD164" i="8"/>
  <c r="AD157" i="8"/>
  <c r="AD172" i="8"/>
  <c r="AD168" i="8"/>
  <c r="AD173" i="8"/>
  <c r="AD181" i="8"/>
  <c r="AD174" i="8"/>
  <c r="AD183" i="8"/>
  <c r="AD167" i="8"/>
  <c r="AD176" i="8"/>
  <c r="AD182" i="8"/>
  <c r="AD169" i="8"/>
  <c r="AD177" i="8"/>
  <c r="AD178" i="8"/>
  <c r="AD166" i="8"/>
  <c r="AD179" i="8"/>
  <c r="AD171" i="8"/>
  <c r="AD170" i="8"/>
  <c r="AD165" i="8"/>
  <c r="AD180" i="8"/>
  <c r="AD155" i="8"/>
  <c r="AD161" i="8"/>
  <c r="AD163" i="8"/>
  <c r="AD175" i="8"/>
  <c r="AD154" i="8"/>
  <c r="AD158" i="8"/>
  <c r="AD156" i="8"/>
  <c r="DS157" i="8"/>
  <c r="DS155" i="8"/>
  <c r="DS160" i="8"/>
  <c r="DS161" i="8"/>
  <c r="DS154" i="8"/>
  <c r="DS164" i="8"/>
  <c r="DS172" i="8"/>
  <c r="DS169" i="8"/>
  <c r="DS170" i="8"/>
  <c r="DS180" i="8"/>
  <c r="DS182" i="8"/>
  <c r="DS174" i="8"/>
  <c r="DS173" i="8"/>
  <c r="DS167" i="8"/>
  <c r="DS168" i="8"/>
  <c r="DS162" i="8"/>
  <c r="DS176" i="8"/>
  <c r="DS183" i="8"/>
  <c r="DS178" i="8"/>
  <c r="DS177" i="8"/>
  <c r="DS163" i="8"/>
  <c r="DS179" i="8"/>
  <c r="DS175" i="8"/>
  <c r="DS171" i="8"/>
  <c r="DS181" i="8"/>
  <c r="DS166" i="8"/>
  <c r="DS159" i="8"/>
  <c r="DS165" i="8"/>
  <c r="DS158" i="8"/>
  <c r="DS156" i="8"/>
  <c r="AC161" i="8"/>
  <c r="AC159" i="8"/>
  <c r="AC160" i="8"/>
  <c r="AC172" i="8"/>
  <c r="AC168" i="8"/>
  <c r="AC178" i="8"/>
  <c r="AC183" i="8"/>
  <c r="AC176" i="8"/>
  <c r="AC175" i="8"/>
  <c r="AC182" i="8"/>
  <c r="AC167" i="8"/>
  <c r="AC180" i="8"/>
  <c r="AC171" i="8"/>
  <c r="AC173" i="8"/>
  <c r="AC177" i="8"/>
  <c r="AC174" i="8"/>
  <c r="AC181" i="8"/>
  <c r="AC165" i="8"/>
  <c r="AC169" i="8"/>
  <c r="AC164" i="8"/>
  <c r="AC154" i="8"/>
  <c r="AC179" i="8"/>
  <c r="AC170" i="8"/>
  <c r="AC155" i="8"/>
  <c r="AC163" i="8"/>
  <c r="AC157" i="8"/>
  <c r="AC158" i="8"/>
  <c r="AC166" i="8"/>
  <c r="AC162" i="8"/>
  <c r="AC156" i="8"/>
  <c r="EI155" i="8"/>
  <c r="EI160" i="8"/>
  <c r="EI161" i="8"/>
  <c r="EI159" i="8"/>
  <c r="EI157" i="8"/>
  <c r="EI154" i="8"/>
  <c r="EI162" i="8"/>
  <c r="EI163" i="8"/>
  <c r="EI174" i="8"/>
  <c r="EI182" i="8"/>
  <c r="EI172" i="8"/>
  <c r="EI178" i="8"/>
  <c r="EI180" i="8"/>
  <c r="EI169" i="8"/>
  <c r="EI164" i="8"/>
  <c r="EI170" i="8"/>
  <c r="EI176" i="8"/>
  <c r="EI183" i="8"/>
  <c r="EI173" i="8"/>
  <c r="EI167" i="8"/>
  <c r="EI168" i="8"/>
  <c r="EI179" i="8"/>
  <c r="EI181" i="8"/>
  <c r="EI177" i="8"/>
  <c r="EI166" i="8"/>
  <c r="EI165" i="8"/>
  <c r="EI158" i="8"/>
  <c r="EI171" i="8"/>
  <c r="EI175" i="8"/>
  <c r="EI156" i="8"/>
  <c r="AB159" i="8"/>
  <c r="AB160" i="8"/>
  <c r="AB157" i="8"/>
  <c r="AB154" i="8"/>
  <c r="AB168" i="8"/>
  <c r="AB179" i="8"/>
  <c r="AB183" i="8"/>
  <c r="AB176" i="8"/>
  <c r="AB172" i="8"/>
  <c r="AB173" i="8"/>
  <c r="AB175" i="8"/>
  <c r="AB166" i="8"/>
  <c r="AB161" i="8"/>
  <c r="AB182" i="8"/>
  <c r="AB178" i="8"/>
  <c r="AB170" i="8"/>
  <c r="AB169" i="8"/>
  <c r="AB165" i="8"/>
  <c r="AB163" i="8"/>
  <c r="AB180" i="8"/>
  <c r="AB177" i="8"/>
  <c r="AB171" i="8"/>
  <c r="AB167" i="8"/>
  <c r="AB181" i="8"/>
  <c r="AB164" i="8"/>
  <c r="AB158" i="8"/>
  <c r="AB162" i="8"/>
  <c r="AB156" i="8"/>
  <c r="AB155" i="8"/>
  <c r="AB174" i="8"/>
  <c r="O166" i="8"/>
  <c r="O159" i="8"/>
  <c r="O164" i="8"/>
  <c r="O157" i="8"/>
  <c r="O162" i="8"/>
  <c r="O168" i="8"/>
  <c r="O175" i="8"/>
  <c r="O183" i="8"/>
  <c r="O174" i="8"/>
  <c r="O176" i="8"/>
  <c r="O181" i="8"/>
  <c r="O182" i="8"/>
  <c r="O173" i="8"/>
  <c r="O180" i="8"/>
  <c r="O163" i="8"/>
  <c r="O177" i="8"/>
  <c r="O161" i="8"/>
  <c r="O179" i="8"/>
  <c r="O167" i="8"/>
  <c r="O170" i="8"/>
  <c r="O172" i="8"/>
  <c r="O169" i="8"/>
  <c r="O165" i="8"/>
  <c r="O158" i="8"/>
  <c r="O155" i="8"/>
  <c r="O160" i="8"/>
  <c r="O156" i="8"/>
  <c r="O171" i="8"/>
  <c r="O154" i="8"/>
  <c r="O178" i="8"/>
  <c r="EO159" i="8"/>
  <c r="EO154" i="8"/>
  <c r="EO155" i="8"/>
  <c r="EO166" i="8"/>
  <c r="EO164" i="8"/>
  <c r="EO167" i="8"/>
  <c r="EO160" i="8"/>
  <c r="EO157" i="8"/>
  <c r="EO179" i="8"/>
  <c r="EO176" i="8"/>
  <c r="EO173" i="8"/>
  <c r="EO174" i="8"/>
  <c r="EO178" i="8"/>
  <c r="EO182" i="8"/>
  <c r="EO180" i="8"/>
  <c r="EO165" i="8"/>
  <c r="EO183" i="8"/>
  <c r="EO172" i="8"/>
  <c r="EO168" i="8"/>
  <c r="EO177" i="8"/>
  <c r="EO163" i="8"/>
  <c r="EO161" i="8"/>
  <c r="EO171" i="8"/>
  <c r="EO169" i="8"/>
  <c r="EO170" i="8"/>
  <c r="EO181" i="8"/>
  <c r="EO175" i="8"/>
  <c r="EO162" i="8"/>
  <c r="EO156" i="8"/>
  <c r="EO158" i="8"/>
  <c r="BW155" i="8"/>
  <c r="BW163" i="8"/>
  <c r="BW160" i="8"/>
  <c r="BW157" i="8"/>
  <c r="BW154" i="8"/>
  <c r="BW167" i="8"/>
  <c r="BW174" i="8"/>
  <c r="BW182" i="8"/>
  <c r="BW178" i="8"/>
  <c r="BW180" i="8"/>
  <c r="BW164" i="8"/>
  <c r="BW172" i="8"/>
  <c r="BW176" i="8"/>
  <c r="BW183" i="8"/>
  <c r="BW165" i="8"/>
  <c r="BW173" i="8"/>
  <c r="BW169" i="8"/>
  <c r="BW168" i="8"/>
  <c r="BW170" i="8"/>
  <c r="BW177" i="8"/>
  <c r="BW179" i="8"/>
  <c r="BW181" i="8"/>
  <c r="BW166" i="8"/>
  <c r="BW161" i="8"/>
  <c r="BW158" i="8"/>
  <c r="BW162" i="8"/>
  <c r="BW175" i="8"/>
  <c r="BW156" i="8"/>
  <c r="BW159" i="8"/>
  <c r="BW171" i="8"/>
  <c r="EN163" i="8"/>
  <c r="EN154" i="8"/>
  <c r="EN155" i="8"/>
  <c r="EN158" i="8"/>
  <c r="EN156" i="8"/>
  <c r="EN160" i="8"/>
  <c r="EN159" i="8"/>
  <c r="EN162" i="8"/>
  <c r="EN164" i="8"/>
  <c r="EN168" i="8"/>
  <c r="EN179" i="8"/>
  <c r="EN183" i="8"/>
  <c r="EN173" i="8"/>
  <c r="EN174" i="8"/>
  <c r="EN178" i="8"/>
  <c r="EN181" i="8"/>
  <c r="EN166" i="8"/>
  <c r="EN182" i="8"/>
  <c r="EN172" i="8"/>
  <c r="EN180" i="8"/>
  <c r="EN170" i="8"/>
  <c r="EN177" i="8"/>
  <c r="EN169" i="8"/>
  <c r="EN165" i="8"/>
  <c r="EN167" i="8"/>
  <c r="EN171" i="8"/>
  <c r="EN176" i="8"/>
  <c r="EN175" i="8"/>
  <c r="EN157" i="8"/>
  <c r="EN161" i="8"/>
  <c r="BK155" i="12"/>
  <c r="BK156" i="12"/>
  <c r="BK158" i="12"/>
  <c r="BK157" i="12"/>
  <c r="BK160" i="12"/>
  <c r="BK161" i="12"/>
  <c r="BK162" i="12"/>
  <c r="BK159" i="12"/>
  <c r="BK154" i="12"/>
  <c r="BK163" i="12"/>
  <c r="BK164" i="12"/>
  <c r="BK165" i="12"/>
  <c r="BK167" i="12"/>
  <c r="BK168" i="12"/>
  <c r="BK169" i="12"/>
  <c r="BK166" i="12"/>
  <c r="BK170" i="12"/>
  <c r="BK172" i="12"/>
  <c r="BK171" i="12"/>
  <c r="BK174" i="12"/>
  <c r="BK173" i="12"/>
  <c r="BK176" i="12"/>
  <c r="BK177" i="12"/>
  <c r="BK175" i="12"/>
  <c r="BK178" i="12"/>
  <c r="BK179" i="12"/>
  <c r="BK180" i="12"/>
  <c r="BK181" i="12"/>
  <c r="BK182" i="12"/>
  <c r="BK183" i="12"/>
  <c r="DW154" i="12"/>
  <c r="DW155" i="12"/>
  <c r="DW156" i="12"/>
  <c r="DW157" i="12"/>
  <c r="DW158" i="12"/>
  <c r="DW160" i="12"/>
  <c r="DW161" i="12"/>
  <c r="DW159" i="12"/>
  <c r="DW162" i="12"/>
  <c r="DW163" i="12"/>
  <c r="DW164" i="12"/>
  <c r="DW165" i="12"/>
  <c r="DW167" i="12"/>
  <c r="DW168" i="12"/>
  <c r="DW169" i="12"/>
  <c r="DW166" i="12"/>
  <c r="DW170" i="12"/>
  <c r="DW172" i="12"/>
  <c r="DW171" i="12"/>
  <c r="DW174" i="12"/>
  <c r="DW173" i="12"/>
  <c r="DW176" i="12"/>
  <c r="DW175" i="12"/>
  <c r="DW177" i="12"/>
  <c r="DW178" i="12"/>
  <c r="DW179" i="12"/>
  <c r="DW180" i="12"/>
  <c r="DW183" i="12"/>
  <c r="DW182" i="12"/>
  <c r="DW181" i="12"/>
  <c r="AV154" i="12"/>
  <c r="AV155" i="12"/>
  <c r="AV156" i="12"/>
  <c r="AV157" i="12"/>
  <c r="AV158" i="12"/>
  <c r="AV159" i="12"/>
  <c r="AV160" i="12"/>
  <c r="AV162" i="12"/>
  <c r="AV163" i="12"/>
  <c r="AV164" i="12"/>
  <c r="AV161" i="12"/>
  <c r="AV167" i="12"/>
  <c r="AV168" i="12"/>
  <c r="AV169" i="12"/>
  <c r="AV165" i="12"/>
  <c r="AV173" i="12"/>
  <c r="AV174" i="12"/>
  <c r="AV175" i="12"/>
  <c r="AV171" i="12"/>
  <c r="AV170" i="12"/>
  <c r="AV166" i="12"/>
  <c r="AV172" i="12"/>
  <c r="AV177" i="12"/>
  <c r="AV182" i="12"/>
  <c r="AV176" i="12"/>
  <c r="AV179" i="12"/>
  <c r="AV180" i="12"/>
  <c r="AV183" i="12"/>
  <c r="AV178" i="12"/>
  <c r="AV181" i="12"/>
  <c r="DH154" i="12"/>
  <c r="DH155" i="12"/>
  <c r="DH156" i="12"/>
  <c r="DH157" i="12"/>
  <c r="DH159" i="12"/>
  <c r="DH158" i="12"/>
  <c r="DH162" i="12"/>
  <c r="DH163" i="12"/>
  <c r="DH164" i="12"/>
  <c r="DH161" i="12"/>
  <c r="DH167" i="12"/>
  <c r="DH168" i="12"/>
  <c r="DH169" i="12"/>
  <c r="DH160" i="12"/>
  <c r="DH171" i="12"/>
  <c r="DH173" i="12"/>
  <c r="DH174" i="12"/>
  <c r="DH175" i="12"/>
  <c r="DH165" i="12"/>
  <c r="DH166" i="12"/>
  <c r="DH172" i="12"/>
  <c r="DH176" i="12"/>
  <c r="DH177" i="12"/>
  <c r="DH180" i="12"/>
  <c r="DH182" i="12"/>
  <c r="DH179" i="12"/>
  <c r="DH170" i="12"/>
  <c r="DH178" i="12"/>
  <c r="DH181" i="12"/>
  <c r="DH183" i="12"/>
  <c r="AG154" i="12"/>
  <c r="AG155" i="12"/>
  <c r="AG156" i="12"/>
  <c r="AG158" i="12"/>
  <c r="AG159" i="12"/>
  <c r="AG161" i="12"/>
  <c r="AG162" i="12"/>
  <c r="AG163" i="12"/>
  <c r="AG164" i="12"/>
  <c r="AG157" i="12"/>
  <c r="AG166" i="12"/>
  <c r="AG160" i="12"/>
  <c r="AG165" i="12"/>
  <c r="AG168" i="12"/>
  <c r="AG172" i="12"/>
  <c r="AG170" i="12"/>
  <c r="AG173" i="12"/>
  <c r="AG174" i="12"/>
  <c r="AG175" i="12"/>
  <c r="AG176" i="12"/>
  <c r="AG177" i="12"/>
  <c r="AG169" i="12"/>
  <c r="AG167" i="12"/>
  <c r="AG178" i="12"/>
  <c r="AG179" i="12"/>
  <c r="AG180" i="12"/>
  <c r="AG181" i="12"/>
  <c r="AG171" i="12"/>
  <c r="AG183" i="12"/>
  <c r="AG182" i="12"/>
  <c r="CS156" i="12"/>
  <c r="CS158" i="12"/>
  <c r="CS159" i="12"/>
  <c r="CS155" i="12"/>
  <c r="CS157" i="12"/>
  <c r="CS160" i="12"/>
  <c r="CS161" i="12"/>
  <c r="CS154" i="12"/>
  <c r="CS162" i="12"/>
  <c r="CS163" i="12"/>
  <c r="CS164" i="12"/>
  <c r="CS166" i="12"/>
  <c r="CS165" i="12"/>
  <c r="CS168" i="12"/>
  <c r="CS172" i="12"/>
  <c r="CS173" i="12"/>
  <c r="CS174" i="12"/>
  <c r="CS175" i="12"/>
  <c r="CS176" i="12"/>
  <c r="CS177" i="12"/>
  <c r="CS167" i="12"/>
  <c r="CS169" i="12"/>
  <c r="CS171" i="12"/>
  <c r="CS170" i="12"/>
  <c r="CS178" i="12"/>
  <c r="CS179" i="12"/>
  <c r="CS180" i="12"/>
  <c r="CS181" i="12"/>
  <c r="CS183" i="12"/>
  <c r="CS182" i="12"/>
  <c r="R155" i="12"/>
  <c r="R156" i="12"/>
  <c r="R157" i="12"/>
  <c r="R154" i="12"/>
  <c r="R158" i="12"/>
  <c r="R160" i="12"/>
  <c r="R161" i="12"/>
  <c r="R162" i="12"/>
  <c r="R159" i="12"/>
  <c r="R163" i="12"/>
  <c r="R164" i="12"/>
  <c r="R165" i="12"/>
  <c r="R167" i="12"/>
  <c r="R166" i="12"/>
  <c r="R170" i="12"/>
  <c r="R173" i="12"/>
  <c r="R174" i="12"/>
  <c r="R168" i="12"/>
  <c r="R171" i="12"/>
  <c r="R172" i="12"/>
  <c r="R169" i="12"/>
  <c r="R177" i="12"/>
  <c r="R178" i="12"/>
  <c r="R179" i="12"/>
  <c r="R180" i="12"/>
  <c r="R181" i="12"/>
  <c r="R176" i="12"/>
  <c r="R175" i="12"/>
  <c r="R182" i="12"/>
  <c r="R183" i="12"/>
  <c r="CD154" i="12"/>
  <c r="CD155" i="12"/>
  <c r="CD156" i="12"/>
  <c r="CD157" i="12"/>
  <c r="CD160" i="12"/>
  <c r="CD161" i="12"/>
  <c r="CD162" i="12"/>
  <c r="CD158" i="12"/>
  <c r="CD163" i="12"/>
  <c r="CD164" i="12"/>
  <c r="CD165" i="12"/>
  <c r="CD167" i="12"/>
  <c r="CD159" i="12"/>
  <c r="CD166" i="12"/>
  <c r="CD168" i="12"/>
  <c r="CD170" i="12"/>
  <c r="CD173" i="12"/>
  <c r="CD174" i="12"/>
  <c r="CD172" i="12"/>
  <c r="CD169" i="12"/>
  <c r="CD177" i="12"/>
  <c r="CD178" i="12"/>
  <c r="CD179" i="12"/>
  <c r="CD180" i="12"/>
  <c r="CD175" i="12"/>
  <c r="CD176" i="12"/>
  <c r="CD171" i="12"/>
  <c r="CD181" i="12"/>
  <c r="CD182" i="12"/>
  <c r="CD183" i="12"/>
  <c r="EP154" i="12"/>
  <c r="EP155" i="12"/>
  <c r="EP156" i="12"/>
  <c r="EP159" i="12"/>
  <c r="EP160" i="12"/>
  <c r="EP161" i="12"/>
  <c r="EP157" i="12"/>
  <c r="EP158" i="12"/>
  <c r="EP162" i="12"/>
  <c r="EP163" i="12"/>
  <c r="EP164" i="12"/>
  <c r="EP165" i="12"/>
  <c r="EP167" i="12"/>
  <c r="EP166" i="12"/>
  <c r="EP168" i="12"/>
  <c r="EP170" i="12"/>
  <c r="EP173" i="12"/>
  <c r="EP174" i="12"/>
  <c r="EP172" i="12"/>
  <c r="EP169" i="12"/>
  <c r="EP177" i="12"/>
  <c r="EP178" i="12"/>
  <c r="EP179" i="12"/>
  <c r="EP180" i="12"/>
  <c r="EP171" i="12"/>
  <c r="EP175" i="12"/>
  <c r="EP181" i="12"/>
  <c r="EP182" i="12"/>
  <c r="EP183" i="12"/>
  <c r="EP176" i="12"/>
  <c r="AI154" i="12"/>
  <c r="AI155" i="12"/>
  <c r="AI157" i="12"/>
  <c r="AI160" i="12"/>
  <c r="AI156" i="12"/>
  <c r="AI159" i="12"/>
  <c r="AI158" i="12"/>
  <c r="AI164" i="12"/>
  <c r="AI167" i="12"/>
  <c r="AI166" i="12"/>
  <c r="AI161" i="12"/>
  <c r="AI162" i="12"/>
  <c r="AI165" i="12"/>
  <c r="AI171" i="12"/>
  <c r="AI168" i="12"/>
  <c r="AI163" i="12"/>
  <c r="AI172" i="12"/>
  <c r="AI170" i="12"/>
  <c r="AI173" i="12"/>
  <c r="AI174" i="12"/>
  <c r="AI175" i="12"/>
  <c r="AI176" i="12"/>
  <c r="AI169" i="12"/>
  <c r="AI178" i="12"/>
  <c r="AI179" i="12"/>
  <c r="AI182" i="12"/>
  <c r="AI183" i="12"/>
  <c r="AI177" i="12"/>
  <c r="AI181" i="12"/>
  <c r="AI180" i="12"/>
  <c r="CU154" i="12"/>
  <c r="CU155" i="12"/>
  <c r="CU157" i="12"/>
  <c r="CU156" i="12"/>
  <c r="CU158" i="12"/>
  <c r="CU160" i="12"/>
  <c r="CU159" i="12"/>
  <c r="CU167" i="12"/>
  <c r="CU164" i="12"/>
  <c r="CU166" i="12"/>
  <c r="CU165" i="12"/>
  <c r="CU161" i="12"/>
  <c r="CU162" i="12"/>
  <c r="CU163" i="12"/>
  <c r="CU168" i="12"/>
  <c r="CU172" i="12"/>
  <c r="CU173" i="12"/>
  <c r="CU174" i="12"/>
  <c r="CU175" i="12"/>
  <c r="CU176" i="12"/>
  <c r="CU169" i="12"/>
  <c r="CU171" i="12"/>
  <c r="CU178" i="12"/>
  <c r="CU179" i="12"/>
  <c r="CU182" i="12"/>
  <c r="CU170" i="12"/>
  <c r="CU177" i="12"/>
  <c r="CU183" i="12"/>
  <c r="CU180" i="12"/>
  <c r="CU181" i="12"/>
  <c r="T154" i="12"/>
  <c r="T155" i="12"/>
  <c r="T156" i="12"/>
  <c r="T157" i="12"/>
  <c r="T158" i="12"/>
  <c r="T160" i="12"/>
  <c r="T159" i="12"/>
  <c r="T163" i="12"/>
  <c r="T164" i="12"/>
  <c r="T165" i="12"/>
  <c r="T166" i="12"/>
  <c r="T167" i="12"/>
  <c r="T168" i="12"/>
  <c r="T161" i="12"/>
  <c r="T170" i="12"/>
  <c r="T162" i="12"/>
  <c r="T173" i="12"/>
  <c r="T174" i="12"/>
  <c r="T175" i="12"/>
  <c r="T176" i="12"/>
  <c r="T177" i="12"/>
  <c r="T171" i="12"/>
  <c r="T172" i="12"/>
  <c r="T169" i="12"/>
  <c r="T178" i="12"/>
  <c r="T179" i="12"/>
  <c r="T180" i="12"/>
  <c r="T181" i="12"/>
  <c r="T182" i="12"/>
  <c r="T183" i="12"/>
  <c r="CF154" i="12"/>
  <c r="CF155" i="12"/>
  <c r="CF156" i="12"/>
  <c r="CF157" i="12"/>
  <c r="CF158" i="12"/>
  <c r="CF159" i="12"/>
  <c r="CF163" i="12"/>
  <c r="CF164" i="12"/>
  <c r="CF165" i="12"/>
  <c r="CF166" i="12"/>
  <c r="CF167" i="12"/>
  <c r="CF160" i="12"/>
  <c r="CF161" i="12"/>
  <c r="CF162" i="12"/>
  <c r="CF171" i="12"/>
  <c r="CF170" i="12"/>
  <c r="CF168" i="12"/>
  <c r="CF173" i="12"/>
  <c r="CF174" i="12"/>
  <c r="CF175" i="12"/>
  <c r="CF176" i="12"/>
  <c r="CF177" i="12"/>
  <c r="CF172" i="12"/>
  <c r="CF169" i="12"/>
  <c r="CF178" i="12"/>
  <c r="CF179" i="12"/>
  <c r="CF180" i="12"/>
  <c r="CF181" i="12"/>
  <c r="CF182" i="12"/>
  <c r="CF183" i="12"/>
  <c r="E154" i="12"/>
  <c r="E158" i="12"/>
  <c r="E159" i="12"/>
  <c r="E160" i="12"/>
  <c r="E157" i="12"/>
  <c r="E155" i="12"/>
  <c r="E156" i="12"/>
  <c r="E161" i="12"/>
  <c r="E162" i="12"/>
  <c r="E166" i="12"/>
  <c r="E169" i="12"/>
  <c r="E170" i="12"/>
  <c r="E165" i="12"/>
  <c r="E168" i="12"/>
  <c r="E163" i="12"/>
  <c r="E164" i="12"/>
  <c r="E167" i="12"/>
  <c r="E172" i="12"/>
  <c r="E171" i="12"/>
  <c r="E173" i="12"/>
  <c r="E174" i="12"/>
  <c r="E175" i="12"/>
  <c r="E176" i="12"/>
  <c r="E178" i="12"/>
  <c r="E179" i="12"/>
  <c r="E180" i="12"/>
  <c r="E181" i="12"/>
  <c r="E182" i="12"/>
  <c r="E183" i="12"/>
  <c r="E177" i="12"/>
  <c r="BQ154" i="12"/>
  <c r="BQ158" i="12"/>
  <c r="BQ159" i="12"/>
  <c r="BQ155" i="12"/>
  <c r="BQ157" i="12"/>
  <c r="BQ156" i="12"/>
  <c r="BQ160" i="12"/>
  <c r="BQ161" i="12"/>
  <c r="BQ162" i="12"/>
  <c r="BQ166" i="12"/>
  <c r="BQ168" i="12"/>
  <c r="BQ169" i="12"/>
  <c r="BQ165" i="12"/>
  <c r="BQ163" i="12"/>
  <c r="BQ164" i="12"/>
  <c r="BQ167" i="12"/>
  <c r="BQ170" i="12"/>
  <c r="BQ172" i="12"/>
  <c r="BQ171" i="12"/>
  <c r="BQ173" i="12"/>
  <c r="BQ174" i="12"/>
  <c r="BQ175" i="12"/>
  <c r="BQ176" i="12"/>
  <c r="BQ178" i="12"/>
  <c r="BQ179" i="12"/>
  <c r="BQ180" i="12"/>
  <c r="BQ181" i="12"/>
  <c r="BQ182" i="12"/>
  <c r="BQ183" i="12"/>
  <c r="BQ177" i="12"/>
  <c r="EC157" i="12"/>
  <c r="EC158" i="12"/>
  <c r="EC159" i="12"/>
  <c r="EC154" i="12"/>
  <c r="EC155" i="12"/>
  <c r="EC156" i="12"/>
  <c r="EC160" i="12"/>
  <c r="EC161" i="12"/>
  <c r="EC166" i="12"/>
  <c r="EC168" i="12"/>
  <c r="EC169" i="12"/>
  <c r="EC162" i="12"/>
  <c r="EC164" i="12"/>
  <c r="EC163" i="12"/>
  <c r="EC167" i="12"/>
  <c r="EC170" i="12"/>
  <c r="EC172" i="12"/>
  <c r="EC171" i="12"/>
  <c r="EC165" i="12"/>
  <c r="EC173" i="12"/>
  <c r="EC174" i="12"/>
  <c r="EC175" i="12"/>
  <c r="EC177" i="12"/>
  <c r="EC178" i="12"/>
  <c r="EC179" i="12"/>
  <c r="EC180" i="12"/>
  <c r="EC181" i="12"/>
  <c r="EC176" i="12"/>
  <c r="EC182" i="12"/>
  <c r="EC183" i="12"/>
  <c r="BB154" i="12"/>
  <c r="BB155" i="12"/>
  <c r="BB156" i="12"/>
  <c r="BB157" i="12"/>
  <c r="BB160" i="12"/>
  <c r="BB161" i="12"/>
  <c r="BB158" i="12"/>
  <c r="BB159" i="12"/>
  <c r="BB162" i="12"/>
  <c r="BB164" i="12"/>
  <c r="BB167" i="12"/>
  <c r="BB165" i="12"/>
  <c r="BB168" i="12"/>
  <c r="BB169" i="12"/>
  <c r="BB170" i="12"/>
  <c r="BB171" i="12"/>
  <c r="BB172" i="12"/>
  <c r="BB166" i="12"/>
  <c r="BB163" i="12"/>
  <c r="BB175" i="12"/>
  <c r="BB176" i="12"/>
  <c r="BB177" i="12"/>
  <c r="BB174" i="12"/>
  <c r="BB178" i="12"/>
  <c r="BB179" i="12"/>
  <c r="BB180" i="12"/>
  <c r="BB173" i="12"/>
  <c r="BB181" i="12"/>
  <c r="BB182" i="12"/>
  <c r="BB183" i="12"/>
  <c r="DN154" i="12"/>
  <c r="DN155" i="12"/>
  <c r="DN156" i="12"/>
  <c r="DN160" i="12"/>
  <c r="DN161" i="12"/>
  <c r="DN158" i="12"/>
  <c r="DN157" i="12"/>
  <c r="DN159" i="12"/>
  <c r="DN167" i="12"/>
  <c r="DN168" i="12"/>
  <c r="DN169" i="12"/>
  <c r="DN170" i="12"/>
  <c r="DN171" i="12"/>
  <c r="DN172" i="12"/>
  <c r="DN164" i="12"/>
  <c r="DN165" i="12"/>
  <c r="DN166" i="12"/>
  <c r="DN162" i="12"/>
  <c r="DN163" i="12"/>
  <c r="DN175" i="12"/>
  <c r="DN176" i="12"/>
  <c r="DN174" i="12"/>
  <c r="DN177" i="12"/>
  <c r="DN178" i="12"/>
  <c r="DN179" i="12"/>
  <c r="DN173" i="12"/>
  <c r="DN181" i="12"/>
  <c r="DN180" i="12"/>
  <c r="DN183" i="12"/>
  <c r="DN182" i="12"/>
  <c r="BR154" i="15"/>
  <c r="BR156" i="15"/>
  <c r="BR160" i="15"/>
  <c r="BR158" i="15"/>
  <c r="BR159" i="15"/>
  <c r="BR165" i="15"/>
  <c r="BR174" i="15"/>
  <c r="BR171" i="15"/>
  <c r="BR179" i="15"/>
  <c r="BR177" i="15"/>
  <c r="BR176" i="15"/>
  <c r="BR181" i="15"/>
  <c r="BR180" i="15"/>
  <c r="BR183" i="15"/>
  <c r="BR182" i="15"/>
  <c r="BR178" i="15"/>
  <c r="BR163" i="15"/>
  <c r="BR166" i="15"/>
  <c r="BR162" i="15"/>
  <c r="BR168" i="15"/>
  <c r="BR175" i="15"/>
  <c r="BR167" i="15"/>
  <c r="BR161" i="15"/>
  <c r="BR164" i="15"/>
  <c r="BR173" i="15"/>
  <c r="BR170" i="15"/>
  <c r="BR169" i="15"/>
  <c r="BR172" i="15"/>
  <c r="BR155" i="15"/>
  <c r="BR157" i="15"/>
  <c r="W154" i="15"/>
  <c r="W165" i="15"/>
  <c r="W160" i="15"/>
  <c r="W159" i="15"/>
  <c r="W176" i="15"/>
  <c r="W168" i="15"/>
  <c r="W174" i="15"/>
  <c r="W171" i="15"/>
  <c r="W177" i="15"/>
  <c r="W179" i="15"/>
  <c r="W183" i="15"/>
  <c r="W182" i="15"/>
  <c r="W181" i="15"/>
  <c r="W162" i="15"/>
  <c r="W173" i="15"/>
  <c r="W163" i="15"/>
  <c r="W166" i="15"/>
  <c r="W180" i="15"/>
  <c r="W178" i="15"/>
  <c r="W170" i="15"/>
  <c r="W169" i="15"/>
  <c r="W161" i="15"/>
  <c r="W175" i="15"/>
  <c r="W157" i="15"/>
  <c r="W156" i="15"/>
  <c r="W172" i="15"/>
  <c r="W155" i="15"/>
  <c r="W164" i="15"/>
  <c r="W158" i="15"/>
  <c r="W167" i="15"/>
  <c r="EU154" i="15"/>
  <c r="EU156" i="15"/>
  <c r="EU157" i="15"/>
  <c r="EU160" i="15"/>
  <c r="EU169" i="15"/>
  <c r="EU159" i="15"/>
  <c r="EU165" i="15"/>
  <c r="EU176" i="15"/>
  <c r="EU174" i="15"/>
  <c r="EU183" i="15"/>
  <c r="EU179" i="15"/>
  <c r="EU178" i="15"/>
  <c r="EU182" i="15"/>
  <c r="EU168" i="15"/>
  <c r="EU181" i="15"/>
  <c r="EU161" i="15"/>
  <c r="EU173" i="15"/>
  <c r="EU163" i="15"/>
  <c r="EU172" i="15"/>
  <c r="EU170" i="15"/>
  <c r="EU180" i="15"/>
  <c r="EU171" i="15"/>
  <c r="EU177" i="15"/>
  <c r="EU166" i="15"/>
  <c r="EU167" i="15"/>
  <c r="EU162" i="15"/>
  <c r="EU175" i="15"/>
  <c r="EU164" i="15"/>
  <c r="EU155" i="15"/>
  <c r="EU158" i="15"/>
  <c r="DS154" i="15"/>
  <c r="DS156" i="15"/>
  <c r="DS159" i="15"/>
  <c r="DS161" i="15"/>
  <c r="DS160" i="15"/>
  <c r="DS169" i="15"/>
  <c r="DS165" i="15"/>
  <c r="DS158" i="15"/>
  <c r="DS171" i="15"/>
  <c r="DS180" i="15"/>
  <c r="DS181" i="15"/>
  <c r="DS172" i="15"/>
  <c r="DS182" i="15"/>
  <c r="DS178" i="15"/>
  <c r="DS183" i="15"/>
  <c r="DS179" i="15"/>
  <c r="DS168" i="15"/>
  <c r="DS173" i="15"/>
  <c r="DS167" i="15"/>
  <c r="DS174" i="15"/>
  <c r="DS166" i="15"/>
  <c r="DS162" i="15"/>
  <c r="DS164" i="15"/>
  <c r="DS176" i="15"/>
  <c r="DS175" i="15"/>
  <c r="DS170" i="15"/>
  <c r="DS177" i="15"/>
  <c r="DS163" i="15"/>
  <c r="DS155" i="15"/>
  <c r="DS157" i="15"/>
  <c r="BY155" i="15"/>
  <c r="BY159" i="15"/>
  <c r="BY156" i="15"/>
  <c r="BY160" i="15"/>
  <c r="BY165" i="15"/>
  <c r="BY154" i="15"/>
  <c r="BY161" i="15"/>
  <c r="BY174" i="15"/>
  <c r="BY157" i="15"/>
  <c r="BY163" i="15"/>
  <c r="BY176" i="15"/>
  <c r="BY175" i="15"/>
  <c r="BY180" i="15"/>
  <c r="BY158" i="15"/>
  <c r="BY182" i="15"/>
  <c r="BY177" i="15"/>
  <c r="BY171" i="15"/>
  <c r="BY183" i="15"/>
  <c r="BY178" i="15"/>
  <c r="BY181" i="15"/>
  <c r="BY179" i="15"/>
  <c r="BY168" i="15"/>
  <c r="BY167" i="15"/>
  <c r="BY173" i="15"/>
  <c r="BY166" i="15"/>
  <c r="BY172" i="15"/>
  <c r="BY162" i="15"/>
  <c r="BY170" i="15"/>
  <c r="BY169" i="15"/>
  <c r="BY164" i="15"/>
  <c r="AD154" i="15"/>
  <c r="AD158" i="15"/>
  <c r="AD156" i="15"/>
  <c r="AD160" i="15"/>
  <c r="AD169" i="15"/>
  <c r="AD165" i="15"/>
  <c r="AD171" i="15"/>
  <c r="AD177" i="15"/>
  <c r="AD176" i="15"/>
  <c r="AD170" i="15"/>
  <c r="AD180" i="15"/>
  <c r="AD183" i="15"/>
  <c r="AD182" i="15"/>
  <c r="AD178" i="15"/>
  <c r="AD168" i="15"/>
  <c r="AD181" i="15"/>
  <c r="AD179" i="15"/>
  <c r="AD172" i="15"/>
  <c r="AD166" i="15"/>
  <c r="AD163" i="15"/>
  <c r="AD174" i="15"/>
  <c r="AD173" i="15"/>
  <c r="AD161" i="15"/>
  <c r="AD175" i="15"/>
  <c r="AD167" i="15"/>
  <c r="AD157" i="15"/>
  <c r="AD164" i="15"/>
  <c r="AD159" i="15"/>
  <c r="AD155" i="15"/>
  <c r="AD162" i="15"/>
  <c r="BQ159" i="15"/>
  <c r="BQ156" i="15"/>
  <c r="BQ154" i="15"/>
  <c r="BQ155" i="15"/>
  <c r="BQ164" i="15"/>
  <c r="BQ165" i="15"/>
  <c r="BQ158" i="15"/>
  <c r="BQ160" i="15"/>
  <c r="BQ171" i="15"/>
  <c r="BQ172" i="15"/>
  <c r="BQ176" i="15"/>
  <c r="BQ174" i="15"/>
  <c r="BQ180" i="15"/>
  <c r="BQ181" i="15"/>
  <c r="BQ179" i="15"/>
  <c r="BQ178" i="15"/>
  <c r="BQ183" i="15"/>
  <c r="BQ173" i="15"/>
  <c r="BQ166" i="15"/>
  <c r="BQ163" i="15"/>
  <c r="BQ162" i="15"/>
  <c r="BQ182" i="15"/>
  <c r="BQ170" i="15"/>
  <c r="BQ177" i="15"/>
  <c r="BQ175" i="15"/>
  <c r="BQ161" i="15"/>
  <c r="BQ168" i="15"/>
  <c r="BQ167" i="15"/>
  <c r="BQ169" i="15"/>
  <c r="BQ157" i="15"/>
  <c r="DW154" i="15"/>
  <c r="DW157" i="15"/>
  <c r="DW156" i="15"/>
  <c r="DW160" i="15"/>
  <c r="DW159" i="15"/>
  <c r="DW165" i="15"/>
  <c r="DW174" i="15"/>
  <c r="DW183" i="15"/>
  <c r="DW176" i="15"/>
  <c r="DW171" i="15"/>
  <c r="DW181" i="15"/>
  <c r="DW182" i="15"/>
  <c r="DW168" i="15"/>
  <c r="DW179" i="15"/>
  <c r="DW173" i="15"/>
  <c r="DW167" i="15"/>
  <c r="DW180" i="15"/>
  <c r="DW178" i="15"/>
  <c r="DW161" i="15"/>
  <c r="DW172" i="15"/>
  <c r="DW166" i="15"/>
  <c r="DW162" i="15"/>
  <c r="DW177" i="15"/>
  <c r="DW175" i="15"/>
  <c r="DW169" i="15"/>
  <c r="DW170" i="15"/>
  <c r="DW155" i="15"/>
  <c r="DW158" i="15"/>
  <c r="DW163" i="15"/>
  <c r="DW164" i="15"/>
  <c r="CE154" i="15"/>
  <c r="CE156" i="15"/>
  <c r="CE159" i="15"/>
  <c r="CE160" i="15"/>
  <c r="CE164" i="15"/>
  <c r="CE169" i="15"/>
  <c r="CE158" i="15"/>
  <c r="CE167" i="15"/>
  <c r="CE171" i="15"/>
  <c r="CE175" i="15"/>
  <c r="CE165" i="15"/>
  <c r="CE181" i="15"/>
  <c r="CE173" i="15"/>
  <c r="CE183" i="15"/>
  <c r="CE177" i="15"/>
  <c r="CE182" i="15"/>
  <c r="CE178" i="15"/>
  <c r="CE179" i="15"/>
  <c r="CE172" i="15"/>
  <c r="CE168" i="15"/>
  <c r="CE180" i="15"/>
  <c r="CE170" i="15"/>
  <c r="CE174" i="15"/>
  <c r="CE161" i="15"/>
  <c r="CE163" i="15"/>
  <c r="CE162" i="15"/>
  <c r="CE176" i="15"/>
  <c r="CE166" i="15"/>
  <c r="CE155" i="15"/>
  <c r="CE157" i="15"/>
  <c r="AB159" i="15"/>
  <c r="AB154" i="15"/>
  <c r="AB164" i="15"/>
  <c r="AB171" i="15"/>
  <c r="AB174" i="15"/>
  <c r="AB176" i="15"/>
  <c r="AB166" i="15"/>
  <c r="AB165" i="15"/>
  <c r="AB179" i="15"/>
  <c r="AB181" i="15"/>
  <c r="AB180" i="15"/>
  <c r="AB172" i="15"/>
  <c r="AB177" i="15"/>
  <c r="AB178" i="15"/>
  <c r="AB182" i="15"/>
  <c r="AB183" i="15"/>
  <c r="AB160" i="15"/>
  <c r="AB173" i="15"/>
  <c r="AB163" i="15"/>
  <c r="AB175" i="15"/>
  <c r="AB161" i="15"/>
  <c r="AB168" i="15"/>
  <c r="AB167" i="15"/>
  <c r="AB169" i="15"/>
  <c r="AB155" i="15"/>
  <c r="AB156" i="15"/>
  <c r="AB157" i="15"/>
  <c r="AB158" i="15"/>
  <c r="AB170" i="15"/>
  <c r="AB162" i="15"/>
  <c r="CN160" i="15"/>
  <c r="CN164" i="15"/>
  <c r="CN159" i="15"/>
  <c r="CN154" i="15"/>
  <c r="CN169" i="15"/>
  <c r="CN165" i="15"/>
  <c r="CN170" i="15"/>
  <c r="CN172" i="15"/>
  <c r="CN174" i="15"/>
  <c r="CN171" i="15"/>
  <c r="CN179" i="15"/>
  <c r="CN180" i="15"/>
  <c r="CN176" i="15"/>
  <c r="CN177" i="15"/>
  <c r="CN175" i="15"/>
  <c r="CN178" i="15"/>
  <c r="CN181" i="15"/>
  <c r="CN182" i="15"/>
  <c r="CN183" i="15"/>
  <c r="CN166" i="15"/>
  <c r="CN162" i="15"/>
  <c r="CN168" i="15"/>
  <c r="CN167" i="15"/>
  <c r="CN173" i="15"/>
  <c r="CN155" i="15"/>
  <c r="CN156" i="15"/>
  <c r="CN157" i="15"/>
  <c r="CN163" i="15"/>
  <c r="CN158" i="15"/>
  <c r="CN161" i="15"/>
  <c r="H158" i="15"/>
  <c r="H160" i="15"/>
  <c r="H171" i="15"/>
  <c r="H174" i="15"/>
  <c r="H176" i="15"/>
  <c r="H165" i="15"/>
  <c r="H180" i="15"/>
  <c r="H177" i="15"/>
  <c r="H179" i="15"/>
  <c r="H168" i="15"/>
  <c r="H173" i="15"/>
  <c r="H183" i="15"/>
  <c r="H163" i="15"/>
  <c r="H181" i="15"/>
  <c r="H182" i="15"/>
  <c r="H178" i="15"/>
  <c r="H167" i="15"/>
  <c r="H169" i="15"/>
  <c r="H162" i="15"/>
  <c r="H172" i="15"/>
  <c r="H166" i="15"/>
  <c r="H175" i="15"/>
  <c r="H170" i="15"/>
  <c r="H161" i="15"/>
  <c r="H156" i="15"/>
  <c r="H157" i="15"/>
  <c r="H164" i="15"/>
  <c r="H154" i="15"/>
  <c r="H155" i="15"/>
  <c r="H159" i="15"/>
  <c r="BT156" i="15"/>
  <c r="BT154" i="15"/>
  <c r="BT160" i="15"/>
  <c r="BT158" i="15"/>
  <c r="BT167" i="15"/>
  <c r="BT159" i="15"/>
  <c r="BT171" i="15"/>
  <c r="BT174" i="15"/>
  <c r="BT180" i="15"/>
  <c r="BT181" i="15"/>
  <c r="BT176" i="15"/>
  <c r="BT165" i="15"/>
  <c r="BT179" i="15"/>
  <c r="BT183" i="15"/>
  <c r="BT182" i="15"/>
  <c r="BT178" i="15"/>
  <c r="BT162" i="15"/>
  <c r="BT168" i="15"/>
  <c r="BT163" i="15"/>
  <c r="BT172" i="15"/>
  <c r="BT170" i="15"/>
  <c r="BT166" i="15"/>
  <c r="BT177" i="15"/>
  <c r="BT161" i="15"/>
  <c r="BT173" i="15"/>
  <c r="BT175" i="15"/>
  <c r="BT157" i="15"/>
  <c r="BT164" i="15"/>
  <c r="BT169" i="15"/>
  <c r="BT155" i="15"/>
  <c r="EF154" i="15"/>
  <c r="EF162" i="15"/>
  <c r="EF165" i="15"/>
  <c r="EF159" i="15"/>
  <c r="EF156" i="15"/>
  <c r="EF171" i="15"/>
  <c r="EF160" i="15"/>
  <c r="EF158" i="15"/>
  <c r="EF176" i="15"/>
  <c r="EF174" i="15"/>
  <c r="EF180" i="15"/>
  <c r="EF179" i="15"/>
  <c r="EF181" i="15"/>
  <c r="EF178" i="15"/>
  <c r="EF182" i="15"/>
  <c r="EF183" i="15"/>
  <c r="EF169" i="15"/>
  <c r="EF170" i="15"/>
  <c r="EF172" i="15"/>
  <c r="EF166" i="15"/>
  <c r="EF161" i="15"/>
  <c r="EF163" i="15"/>
  <c r="EF168" i="15"/>
  <c r="EF173" i="15"/>
  <c r="EF175" i="15"/>
  <c r="EF164" i="15"/>
  <c r="EF177" i="15"/>
  <c r="EF157" i="15"/>
  <c r="EF167" i="15"/>
  <c r="EF155" i="15"/>
  <c r="AW156" i="15"/>
  <c r="AW158" i="15"/>
  <c r="AW154" i="15"/>
  <c r="AW164" i="15"/>
  <c r="AW165" i="15"/>
  <c r="AW161" i="15"/>
  <c r="AW159" i="15"/>
  <c r="AW174" i="15"/>
  <c r="AW176" i="15"/>
  <c r="AW179" i="15"/>
  <c r="AW180" i="15"/>
  <c r="AW183" i="15"/>
  <c r="AW177" i="15"/>
  <c r="AW160" i="15"/>
  <c r="AW181" i="15"/>
  <c r="AW178" i="15"/>
  <c r="AW168" i="15"/>
  <c r="AW170" i="15"/>
  <c r="AW182" i="15"/>
  <c r="AW169" i="15"/>
  <c r="AW163" i="15"/>
  <c r="AW173" i="15"/>
  <c r="AW175" i="15"/>
  <c r="AW166" i="15"/>
  <c r="AW162" i="15"/>
  <c r="AW171" i="15"/>
  <c r="AW167" i="15"/>
  <c r="AW172" i="15"/>
  <c r="AW157" i="15"/>
  <c r="AW155" i="15"/>
  <c r="DI158" i="15"/>
  <c r="DI154" i="15"/>
  <c r="DI156" i="15"/>
  <c r="DI160" i="15"/>
  <c r="DI165" i="15"/>
  <c r="DI164" i="15"/>
  <c r="DI159" i="15"/>
  <c r="DI172" i="15"/>
  <c r="DI176" i="15"/>
  <c r="DI179" i="15"/>
  <c r="DI180" i="15"/>
  <c r="DI177" i="15"/>
  <c r="DI171" i="15"/>
  <c r="DI174" i="15"/>
  <c r="DI178" i="15"/>
  <c r="DI181" i="15"/>
  <c r="DI183" i="15"/>
  <c r="DI161" i="15"/>
  <c r="DI163" i="15"/>
  <c r="DI182" i="15"/>
  <c r="DI175" i="15"/>
  <c r="DI169" i="15"/>
  <c r="DI168" i="15"/>
  <c r="DI166" i="15"/>
  <c r="DI162" i="15"/>
  <c r="DI167" i="15"/>
  <c r="DI170" i="15"/>
  <c r="DI173" i="15"/>
  <c r="DI157" i="15"/>
  <c r="DI155" i="15"/>
  <c r="Z159" i="15"/>
  <c r="Z154" i="15"/>
  <c r="Z155" i="15"/>
  <c r="Z176" i="15"/>
  <c r="Z174" i="15"/>
  <c r="Z168" i="15"/>
  <c r="Z182" i="15"/>
  <c r="Z178" i="15"/>
  <c r="Z183" i="15"/>
  <c r="Z179" i="15"/>
  <c r="Z181" i="15"/>
  <c r="Z177" i="15"/>
  <c r="Z167" i="15"/>
  <c r="Z172" i="15"/>
  <c r="Z163" i="15"/>
  <c r="Z171" i="15"/>
  <c r="Z164" i="15"/>
  <c r="Z162" i="15"/>
  <c r="Z180" i="15"/>
  <c r="Z169" i="15"/>
  <c r="Z170" i="15"/>
  <c r="Z173" i="15"/>
  <c r="Z161" i="15"/>
  <c r="Z175" i="15"/>
  <c r="Z166" i="15"/>
  <c r="Z157" i="15"/>
  <c r="Z156" i="15"/>
  <c r="Z165" i="15"/>
  <c r="Z160" i="15"/>
  <c r="Z158" i="15"/>
  <c r="CL159" i="15"/>
  <c r="CL154" i="15"/>
  <c r="CL155" i="15"/>
  <c r="CL174" i="15"/>
  <c r="CL176" i="15"/>
  <c r="CL180" i="15"/>
  <c r="CL183" i="15"/>
  <c r="CL181" i="15"/>
  <c r="CL178" i="15"/>
  <c r="CL182" i="15"/>
  <c r="CL179" i="15"/>
  <c r="CL163" i="15"/>
  <c r="CL168" i="15"/>
  <c r="CL169" i="15"/>
  <c r="CL162" i="15"/>
  <c r="CL173" i="15"/>
  <c r="CL172" i="15"/>
  <c r="CL177" i="15"/>
  <c r="CL166" i="15"/>
  <c r="CL167" i="15"/>
  <c r="CL170" i="15"/>
  <c r="CL161" i="15"/>
  <c r="CL175" i="15"/>
  <c r="CL164" i="15"/>
  <c r="CL165" i="15"/>
  <c r="CL156" i="15"/>
  <c r="CL160" i="15"/>
  <c r="CL171" i="15"/>
  <c r="CL158" i="15"/>
  <c r="CL157" i="15"/>
  <c r="EX159" i="15"/>
  <c r="EX156" i="15"/>
  <c r="EX154" i="15"/>
  <c r="EX155" i="15"/>
  <c r="EX165" i="15"/>
  <c r="EX171" i="15"/>
  <c r="EX176" i="15"/>
  <c r="EX174" i="15"/>
  <c r="EX180" i="15"/>
  <c r="EX178" i="15"/>
  <c r="EX168" i="15"/>
  <c r="EX181" i="15"/>
  <c r="EX179" i="15"/>
  <c r="EX183" i="15"/>
  <c r="EX182" i="15"/>
  <c r="EX166" i="15"/>
  <c r="EX172" i="15"/>
  <c r="EX162" i="15"/>
  <c r="EX164" i="15"/>
  <c r="EX170" i="15"/>
  <c r="EX161" i="15"/>
  <c r="EX175" i="15"/>
  <c r="EX167" i="15"/>
  <c r="EX177" i="15"/>
  <c r="EX173" i="15"/>
  <c r="EX157" i="15"/>
  <c r="EX169" i="15"/>
  <c r="EX163" i="15"/>
  <c r="EX160" i="15"/>
  <c r="EX158" i="15"/>
  <c r="AK154" i="5"/>
  <c r="AI156" i="5"/>
  <c r="AK158" i="5"/>
  <c r="AI160" i="5"/>
  <c r="AK164" i="5"/>
  <c r="AI167" i="5"/>
  <c r="AJ171" i="5"/>
  <c r="BC171" i="5" s="1"/>
  <c r="AI173" i="5"/>
  <c r="AJ177" i="5"/>
  <c r="BC177" i="5" s="1"/>
  <c r="AJ178" i="5"/>
  <c r="BC178" i="5" s="1"/>
  <c r="AI180" i="5"/>
  <c r="AK182" i="5"/>
  <c r="AJ156" i="5"/>
  <c r="BC156" i="5" s="1"/>
  <c r="AJ160" i="5"/>
  <c r="BC160" i="5" s="1"/>
  <c r="AI163" i="5"/>
  <c r="AI165" i="5"/>
  <c r="AJ167" i="5"/>
  <c r="BC167" i="5" s="1"/>
  <c r="AI169" i="5"/>
  <c r="AK171" i="5"/>
  <c r="AJ173" i="5"/>
  <c r="BC173" i="5" s="1"/>
  <c r="AI174" i="5"/>
  <c r="AK177" i="5"/>
  <c r="AK178" i="5"/>
  <c r="AJ180" i="5"/>
  <c r="BC180" i="5" s="1"/>
  <c r="AI153" i="5"/>
  <c r="AK156" i="5"/>
  <c r="AK160" i="5"/>
  <c r="AJ163" i="5"/>
  <c r="BC163" i="5" s="1"/>
  <c r="AJ165" i="5"/>
  <c r="BC165" i="5" s="1"/>
  <c r="AK167" i="5"/>
  <c r="AJ169" i="5"/>
  <c r="BC169" i="5" s="1"/>
  <c r="AK173" i="5"/>
  <c r="AJ174" i="5"/>
  <c r="BC174" i="5" s="1"/>
  <c r="AK180" i="5"/>
  <c r="AJ153" i="5"/>
  <c r="BC153" i="5" s="1"/>
  <c r="AI157" i="5"/>
  <c r="AI159" i="5"/>
  <c r="AI161" i="5"/>
  <c r="AK163" i="5"/>
  <c r="AK165" i="5"/>
  <c r="AI166" i="5"/>
  <c r="AK169" i="5"/>
  <c r="AI170" i="5"/>
  <c r="AK174" i="5"/>
  <c r="AI176" i="5"/>
  <c r="AI179" i="5"/>
  <c r="AK153" i="5"/>
  <c r="AI155" i="5"/>
  <c r="AJ157" i="5"/>
  <c r="BC157" i="5" s="1"/>
  <c r="AJ159" i="5"/>
  <c r="BC159" i="5" s="1"/>
  <c r="AJ161" i="5"/>
  <c r="BC161" i="5" s="1"/>
  <c r="AI162" i="5"/>
  <c r="AJ166" i="5"/>
  <c r="BC166" i="5" s="1"/>
  <c r="AI168" i="5"/>
  <c r="AJ170" i="5"/>
  <c r="BC170" i="5" s="1"/>
  <c r="AI172" i="5"/>
  <c r="AJ176" i="5"/>
  <c r="BC176" i="5" s="1"/>
  <c r="AJ179" i="5"/>
  <c r="BC179" i="5" s="1"/>
  <c r="AJ155" i="5"/>
  <c r="BC155" i="5" s="1"/>
  <c r="AK157" i="5"/>
  <c r="AK159" i="5"/>
  <c r="AK161" i="5"/>
  <c r="AJ162" i="5"/>
  <c r="BC162" i="5" s="1"/>
  <c r="AK166" i="5"/>
  <c r="AJ168" i="5"/>
  <c r="BC168" i="5" s="1"/>
  <c r="AK170" i="5"/>
  <c r="AJ172" i="5"/>
  <c r="BC172" i="5" s="1"/>
  <c r="AI175" i="5"/>
  <c r="AK176" i="5"/>
  <c r="AK179" i="5"/>
  <c r="AI181" i="5"/>
  <c r="AI154" i="5"/>
  <c r="AK155" i="5"/>
  <c r="AI158" i="5"/>
  <c r="AK162" i="5"/>
  <c r="AI164" i="5"/>
  <c r="AK168" i="5"/>
  <c r="AK172" i="5"/>
  <c r="AJ175" i="5"/>
  <c r="BC175" i="5" s="1"/>
  <c r="AJ181" i="5"/>
  <c r="BC181" i="5" s="1"/>
  <c r="AI182" i="5"/>
  <c r="AJ154" i="5"/>
  <c r="BC154" i="5" s="1"/>
  <c r="AJ164" i="5"/>
  <c r="BC164" i="5" s="1"/>
  <c r="AI177" i="5"/>
  <c r="AJ158" i="5"/>
  <c r="BC158" i="5" s="1"/>
  <c r="AI171" i="5"/>
  <c r="AI178" i="5"/>
  <c r="AK181" i="5"/>
  <c r="AK175" i="5"/>
  <c r="AJ182" i="5"/>
  <c r="BC182" i="5" s="1"/>
  <c r="AD2" i="5"/>
  <c r="AS2" i="5" s="1"/>
  <c r="AE153" i="5"/>
  <c r="AD155" i="5"/>
  <c r="AS155" i="5" s="1"/>
  <c r="AD157" i="5"/>
  <c r="AS157" i="5" s="1"/>
  <c r="AE159" i="5"/>
  <c r="AD161" i="5"/>
  <c r="AS161" i="5" s="1"/>
  <c r="AF165" i="5"/>
  <c r="AD166" i="5"/>
  <c r="AS166" i="5" s="1"/>
  <c r="AD168" i="5"/>
  <c r="AS168" i="5" s="1"/>
  <c r="AF169" i="5"/>
  <c r="AD170" i="5"/>
  <c r="AS170" i="5" s="1"/>
  <c r="AD172" i="5"/>
  <c r="AS172" i="5" s="1"/>
  <c r="AF174" i="5"/>
  <c r="AE176" i="5"/>
  <c r="AE179" i="5"/>
  <c r="AF153" i="5"/>
  <c r="AE155" i="5"/>
  <c r="AE157" i="5"/>
  <c r="AF159" i="5"/>
  <c r="AE161" i="5"/>
  <c r="AD162" i="5"/>
  <c r="AS162" i="5" s="1"/>
  <c r="AE166" i="5"/>
  <c r="AE168" i="5"/>
  <c r="AE170" i="5"/>
  <c r="AE172" i="5"/>
  <c r="AD175" i="5"/>
  <c r="AS175" i="5" s="1"/>
  <c r="AF176" i="5"/>
  <c r="AF179" i="5"/>
  <c r="AF155" i="5"/>
  <c r="AF157" i="5"/>
  <c r="AF161" i="5"/>
  <c r="AE162" i="5"/>
  <c r="AD164" i="5"/>
  <c r="AS164" i="5" s="1"/>
  <c r="AF166" i="5"/>
  <c r="AF168" i="5"/>
  <c r="AF170" i="5"/>
  <c r="AF172" i="5"/>
  <c r="AE175" i="5"/>
  <c r="AD181" i="5"/>
  <c r="AS181" i="5" s="1"/>
  <c r="AD154" i="5"/>
  <c r="AS154" i="5" s="1"/>
  <c r="AD158" i="5"/>
  <c r="AS158" i="5" s="1"/>
  <c r="AF162" i="5"/>
  <c r="AE164" i="5"/>
  <c r="AD171" i="5"/>
  <c r="AS171" i="5" s="1"/>
  <c r="AF175" i="5"/>
  <c r="AE181" i="5"/>
  <c r="AD182" i="5"/>
  <c r="AS182" i="5" s="1"/>
  <c r="AE154" i="5"/>
  <c r="AD156" i="5"/>
  <c r="AS156" i="5" s="1"/>
  <c r="AE158" i="5"/>
  <c r="AD160" i="5"/>
  <c r="AS160" i="5" s="1"/>
  <c r="AF164" i="5"/>
  <c r="AD167" i="5"/>
  <c r="AS167" i="5" s="1"/>
  <c r="AE171" i="5"/>
  <c r="AD177" i="5"/>
  <c r="AS177" i="5" s="1"/>
  <c r="AD178" i="5"/>
  <c r="AS178" i="5" s="1"/>
  <c r="AD180" i="5"/>
  <c r="AS180" i="5" s="1"/>
  <c r="AF181" i="5"/>
  <c r="AE182" i="5"/>
  <c r="AF154" i="5"/>
  <c r="AE156" i="5"/>
  <c r="AF158" i="5"/>
  <c r="AE160" i="5"/>
  <c r="AD163" i="5"/>
  <c r="AS163" i="5" s="1"/>
  <c r="AE167" i="5"/>
  <c r="AF171" i="5"/>
  <c r="AD173" i="5"/>
  <c r="AS173" i="5" s="1"/>
  <c r="AE177" i="5"/>
  <c r="AE178" i="5"/>
  <c r="AE180" i="5"/>
  <c r="AF182" i="5"/>
  <c r="AF156" i="5"/>
  <c r="AF160" i="5"/>
  <c r="AE163" i="5"/>
  <c r="AD165" i="5"/>
  <c r="AS165" i="5" s="1"/>
  <c r="AF167" i="5"/>
  <c r="AD169" i="5"/>
  <c r="AS169" i="5" s="1"/>
  <c r="AE173" i="5"/>
  <c r="AD174" i="5"/>
  <c r="AS174" i="5" s="1"/>
  <c r="AF177" i="5"/>
  <c r="AF178" i="5"/>
  <c r="AF180" i="5"/>
  <c r="AF163" i="5"/>
  <c r="AD176" i="5"/>
  <c r="AS176" i="5" s="1"/>
  <c r="AF173" i="5"/>
  <c r="AE174" i="5"/>
  <c r="AE165" i="5"/>
  <c r="AD159" i="5"/>
  <c r="AS159" i="5" s="1"/>
  <c r="AD153" i="5"/>
  <c r="AS153" i="5" s="1"/>
  <c r="AE169" i="5"/>
  <c r="AD179" i="5"/>
  <c r="AS179" i="5" s="1"/>
  <c r="C8" i="11"/>
  <c r="P8" i="11" s="1"/>
  <c r="C66" i="11"/>
  <c r="P66" i="11" s="1"/>
  <c r="C90" i="11"/>
  <c r="P90" i="11" s="1"/>
  <c r="C74" i="11"/>
  <c r="P74" i="11" s="1"/>
  <c r="C50" i="11"/>
  <c r="P50" i="11" s="1"/>
  <c r="C10" i="11"/>
  <c r="P10" i="11" s="1"/>
  <c r="C42" i="11"/>
  <c r="P42" i="11" s="1"/>
  <c r="C114" i="11"/>
  <c r="P114" i="11" s="1"/>
  <c r="C18" i="11"/>
  <c r="P18" i="11" s="1"/>
  <c r="C26" i="11"/>
  <c r="P26" i="11" s="1"/>
  <c r="C34" i="11"/>
  <c r="P34" i="11" s="1"/>
  <c r="C24" i="11"/>
  <c r="P24" i="11" s="1"/>
  <c r="C130" i="11"/>
  <c r="P130" i="11" s="1"/>
  <c r="C146" i="11"/>
  <c r="P146" i="11" s="1"/>
  <c r="C58" i="11"/>
  <c r="P58" i="11" s="1"/>
  <c r="C98" i="11"/>
  <c r="P98" i="11" s="1"/>
  <c r="C16" i="11"/>
  <c r="P16" i="11" s="1"/>
  <c r="C32" i="11"/>
  <c r="P32" i="11" s="1"/>
  <c r="C106" i="11"/>
  <c r="P106" i="11" s="1"/>
  <c r="C122" i="11"/>
  <c r="P122" i="11" s="1"/>
  <c r="C138" i="11"/>
  <c r="P138" i="11" s="1"/>
  <c r="C82" i="11"/>
  <c r="P82" i="11" s="1"/>
  <c r="C85" i="11"/>
  <c r="P85" i="11" s="1"/>
  <c r="E138" i="15"/>
  <c r="E151" i="15"/>
  <c r="E150" i="15"/>
  <c r="E135" i="15"/>
  <c r="E153" i="15"/>
  <c r="E121" i="15"/>
  <c r="E129" i="15"/>
  <c r="E105" i="15"/>
  <c r="E97" i="15"/>
  <c r="E89" i="15"/>
  <c r="E65" i="15"/>
  <c r="E145" i="15"/>
  <c r="E113" i="15"/>
  <c r="E81" i="15"/>
  <c r="E73" i="15"/>
  <c r="E137" i="15"/>
  <c r="E57" i="15"/>
  <c r="E25" i="15"/>
  <c r="E9" i="15"/>
  <c r="E49" i="15"/>
  <c r="E96" i="15"/>
  <c r="E88" i="15"/>
  <c r="E41" i="15"/>
  <c r="E17" i="15"/>
  <c r="E80" i="15"/>
  <c r="E33" i="15"/>
  <c r="E136" i="15"/>
  <c r="E128" i="15"/>
  <c r="E120" i="15"/>
  <c r="E104" i="15"/>
  <c r="E64" i="15"/>
  <c r="E144" i="15"/>
  <c r="E24" i="15"/>
  <c r="E111" i="15"/>
  <c r="E56" i="15"/>
  <c r="E40" i="15"/>
  <c r="E127" i="15"/>
  <c r="E112" i="15"/>
  <c r="E48" i="15"/>
  <c r="E71" i="15"/>
  <c r="E63" i="15"/>
  <c r="E32" i="15"/>
  <c r="E152" i="15"/>
  <c r="E72" i="15"/>
  <c r="E95" i="15"/>
  <c r="E55" i="15"/>
  <c r="E16" i="15"/>
  <c r="E103" i="15"/>
  <c r="E79" i="15"/>
  <c r="E119" i="15"/>
  <c r="E47" i="15"/>
  <c r="E8" i="15"/>
  <c r="E15" i="15"/>
  <c r="E87" i="15"/>
  <c r="E23" i="15"/>
  <c r="E142" i="15"/>
  <c r="E86" i="15"/>
  <c r="E39" i="15"/>
  <c r="E134" i="15"/>
  <c r="E31" i="15"/>
  <c r="E118" i="15"/>
  <c r="E102" i="15"/>
  <c r="E62" i="15"/>
  <c r="E38" i="15"/>
  <c r="E126" i="15"/>
  <c r="E7" i="15"/>
  <c r="E46" i="15"/>
  <c r="E143" i="15"/>
  <c r="E110" i="15"/>
  <c r="E54" i="15"/>
  <c r="E78" i="15"/>
  <c r="E146" i="15"/>
  <c r="E69" i="15"/>
  <c r="E94" i="15"/>
  <c r="E70" i="15"/>
  <c r="E133" i="15"/>
  <c r="E30" i="15"/>
  <c r="E22" i="15"/>
  <c r="E109" i="15"/>
  <c r="E101" i="15"/>
  <c r="E61" i="15"/>
  <c r="E37" i="15"/>
  <c r="E29" i="15"/>
  <c r="E21" i="15"/>
  <c r="E13" i="15"/>
  <c r="E3" i="15"/>
  <c r="E132" i="15"/>
  <c r="E77" i="15"/>
  <c r="E53" i="15"/>
  <c r="E45" i="15"/>
  <c r="E141" i="15"/>
  <c r="E125" i="15"/>
  <c r="E93" i="15"/>
  <c r="E14" i="15"/>
  <c r="E6" i="15"/>
  <c r="E117" i="15"/>
  <c r="E85" i="15"/>
  <c r="E5" i="15"/>
  <c r="E36" i="15"/>
  <c r="E28" i="15"/>
  <c r="E116" i="15"/>
  <c r="E92" i="15"/>
  <c r="E124" i="15"/>
  <c r="E100" i="15"/>
  <c r="E12" i="15"/>
  <c r="E4" i="15"/>
  <c r="E60" i="15"/>
  <c r="E147" i="15"/>
  <c r="E108" i="15"/>
  <c r="E148" i="15"/>
  <c r="E84" i="15"/>
  <c r="E52" i="15"/>
  <c r="E139" i="15"/>
  <c r="E99" i="15"/>
  <c r="E68" i="15"/>
  <c r="E20" i="15"/>
  <c r="E44" i="15"/>
  <c r="E140" i="15"/>
  <c r="E107" i="15"/>
  <c r="E76" i="15"/>
  <c r="E27" i="15"/>
  <c r="E115" i="15"/>
  <c r="E83" i="15"/>
  <c r="E59" i="15"/>
  <c r="E51" i="15"/>
  <c r="E114" i="15"/>
  <c r="E123" i="15"/>
  <c r="E43" i="15"/>
  <c r="E35" i="15"/>
  <c r="E149" i="15"/>
  <c r="E130" i="15"/>
  <c r="E74" i="15"/>
  <c r="E58" i="15"/>
  <c r="E26" i="15"/>
  <c r="E18" i="15"/>
  <c r="E91" i="15"/>
  <c r="E75" i="15"/>
  <c r="E67" i="15"/>
  <c r="E11" i="15"/>
  <c r="E98" i="15"/>
  <c r="E19" i="15"/>
  <c r="E122" i="15"/>
  <c r="E82" i="15"/>
  <c r="E66" i="15"/>
  <c r="E34" i="15"/>
  <c r="E131" i="15"/>
  <c r="E90" i="15"/>
  <c r="E42" i="15"/>
  <c r="E106" i="15"/>
  <c r="E50" i="15"/>
  <c r="E10" i="15"/>
  <c r="CX152" i="15"/>
  <c r="CX139" i="15"/>
  <c r="CX137" i="15"/>
  <c r="CX89" i="15"/>
  <c r="CX129" i="15"/>
  <c r="CX49" i="15"/>
  <c r="CX3" i="15"/>
  <c r="CX73" i="15"/>
  <c r="CX113" i="15"/>
  <c r="CX57" i="15"/>
  <c r="CX145" i="15"/>
  <c r="CX121" i="15"/>
  <c r="CX41" i="15"/>
  <c r="CX33" i="15"/>
  <c r="CX17" i="15"/>
  <c r="CX65" i="15"/>
  <c r="CX153" i="15"/>
  <c r="CX105" i="15"/>
  <c r="CX81" i="15"/>
  <c r="CX25" i="15"/>
  <c r="CX9" i="15"/>
  <c r="CX97" i="15"/>
  <c r="CX128" i="15"/>
  <c r="CX24" i="15"/>
  <c r="CX16" i="15"/>
  <c r="CX96" i="15"/>
  <c r="CX72" i="15"/>
  <c r="CX112" i="15"/>
  <c r="CX104" i="15"/>
  <c r="CX119" i="15"/>
  <c r="CX120" i="15"/>
  <c r="CX64" i="15"/>
  <c r="CX40" i="15"/>
  <c r="CX88" i="15"/>
  <c r="CX80" i="15"/>
  <c r="CX48" i="15"/>
  <c r="CX8" i="15"/>
  <c r="CX79" i="15"/>
  <c r="CX143" i="15"/>
  <c r="CX135" i="15"/>
  <c r="CX87" i="15"/>
  <c r="CX127" i="15"/>
  <c r="CX71" i="15"/>
  <c r="CX103" i="15"/>
  <c r="CX95" i="15"/>
  <c r="CX141" i="15"/>
  <c r="CX55" i="15"/>
  <c r="CX39" i="15"/>
  <c r="CX23" i="15"/>
  <c r="CX7" i="15"/>
  <c r="CX134" i="15"/>
  <c r="CX32" i="15"/>
  <c r="CX15" i="15"/>
  <c r="CX118" i="15"/>
  <c r="CX111" i="15"/>
  <c r="CX47" i="15"/>
  <c r="CX63" i="15"/>
  <c r="CX142" i="15"/>
  <c r="CX146" i="15"/>
  <c r="CX30" i="15"/>
  <c r="CX126" i="15"/>
  <c r="CX56" i="15"/>
  <c r="CX31" i="15"/>
  <c r="CX70" i="15"/>
  <c r="CX102" i="15"/>
  <c r="CX38" i="15"/>
  <c r="CX14" i="15"/>
  <c r="CX6" i="15"/>
  <c r="CX62" i="15"/>
  <c r="CX86" i="15"/>
  <c r="CX94" i="15"/>
  <c r="CX77" i="15"/>
  <c r="CX78" i="15"/>
  <c r="CX22" i="15"/>
  <c r="CX147" i="15"/>
  <c r="CX46" i="15"/>
  <c r="CX54" i="15"/>
  <c r="CX125" i="15"/>
  <c r="CX110" i="15"/>
  <c r="CX109" i="15"/>
  <c r="CX85" i="15"/>
  <c r="CX53" i="15"/>
  <c r="CX69" i="15"/>
  <c r="CX37" i="15"/>
  <c r="CX101" i="15"/>
  <c r="CX136" i="15"/>
  <c r="CX117" i="15"/>
  <c r="CX61" i="15"/>
  <c r="CX45" i="15"/>
  <c r="CX132" i="15"/>
  <c r="CX133" i="15"/>
  <c r="CX93" i="15"/>
  <c r="CX5" i="15"/>
  <c r="CX68" i="15"/>
  <c r="CX36" i="15"/>
  <c r="CX100" i="15"/>
  <c r="CX29" i="15"/>
  <c r="CX148" i="15"/>
  <c r="CX140" i="15"/>
  <c r="CX116" i="15"/>
  <c r="CX60" i="15"/>
  <c r="CX44" i="15"/>
  <c r="CX20" i="15"/>
  <c r="CX21" i="15"/>
  <c r="CX13" i="15"/>
  <c r="CX108" i="15"/>
  <c r="CX4" i="15"/>
  <c r="CX124" i="15"/>
  <c r="CX92" i="15"/>
  <c r="CX84" i="15"/>
  <c r="CX28" i="15"/>
  <c r="CX131" i="15"/>
  <c r="CX115" i="15"/>
  <c r="CX99" i="15"/>
  <c r="CX12" i="15"/>
  <c r="CX76" i="15"/>
  <c r="CX107" i="15"/>
  <c r="CX67" i="15"/>
  <c r="CX123" i="15"/>
  <c r="CX83" i="15"/>
  <c r="CX52" i="15"/>
  <c r="CX130" i="15"/>
  <c r="CX91" i="15"/>
  <c r="CX75" i="15"/>
  <c r="CX114" i="15"/>
  <c r="CX43" i="15"/>
  <c r="CX122" i="15"/>
  <c r="CX98" i="15"/>
  <c r="CX50" i="15"/>
  <c r="CX149" i="15"/>
  <c r="CX11" i="15"/>
  <c r="CX150" i="15"/>
  <c r="CX106" i="15"/>
  <c r="CX90" i="15"/>
  <c r="CX19" i="15"/>
  <c r="CX59" i="15"/>
  <c r="CX35" i="15"/>
  <c r="CX27" i="15"/>
  <c r="CX82" i="15"/>
  <c r="CX66" i="15"/>
  <c r="CX51" i="15"/>
  <c r="CX144" i="15"/>
  <c r="CX138" i="15"/>
  <c r="CX58" i="15"/>
  <c r="CX18" i="15"/>
  <c r="CX26" i="15"/>
  <c r="CX74" i="15"/>
  <c r="CX42" i="15"/>
  <c r="CX10" i="15"/>
  <c r="CX34" i="15"/>
  <c r="CX151" i="15"/>
  <c r="BC153" i="15"/>
  <c r="BC137" i="15"/>
  <c r="BC3" i="15"/>
  <c r="BC73" i="15"/>
  <c r="BC129" i="15"/>
  <c r="BC105" i="15"/>
  <c r="BC121" i="15"/>
  <c r="BC113" i="15"/>
  <c r="BC65" i="15"/>
  <c r="BC33" i="15"/>
  <c r="BC17" i="15"/>
  <c r="BC9" i="15"/>
  <c r="BC97" i="15"/>
  <c r="BC57" i="15"/>
  <c r="BC144" i="15"/>
  <c r="BC80" i="15"/>
  <c r="BC81" i="15"/>
  <c r="BC25" i="15"/>
  <c r="BC145" i="15"/>
  <c r="BC104" i="15"/>
  <c r="BC49" i="15"/>
  <c r="BC96" i="15"/>
  <c r="BC48" i="15"/>
  <c r="BC89" i="15"/>
  <c r="BC41" i="15"/>
  <c r="BC64" i="15"/>
  <c r="BC40" i="15"/>
  <c r="BC56" i="15"/>
  <c r="BC24" i="15"/>
  <c r="BC146" i="15"/>
  <c r="BC88" i="15"/>
  <c r="BC136" i="15"/>
  <c r="BC120" i="15"/>
  <c r="BC32" i="15"/>
  <c r="BC119" i="15"/>
  <c r="BC128" i="15"/>
  <c r="BC16" i="15"/>
  <c r="BC112" i="15"/>
  <c r="BC111" i="15"/>
  <c r="BC72" i="15"/>
  <c r="BC135" i="15"/>
  <c r="BC103" i="15"/>
  <c r="BC55" i="15"/>
  <c r="BC47" i="15"/>
  <c r="BC127" i="15"/>
  <c r="BC87" i="15"/>
  <c r="BC79" i="15"/>
  <c r="BC71" i="15"/>
  <c r="BC31" i="15"/>
  <c r="BC15" i="15"/>
  <c r="BC8" i="15"/>
  <c r="BC7" i="15"/>
  <c r="BC63" i="15"/>
  <c r="BC95" i="15"/>
  <c r="BC143" i="15"/>
  <c r="BC147" i="15"/>
  <c r="BC134" i="15"/>
  <c r="BC70" i="15"/>
  <c r="BC23" i="15"/>
  <c r="BC39" i="15"/>
  <c r="BC110" i="15"/>
  <c r="BC94" i="15"/>
  <c r="BC38" i="15"/>
  <c r="BC126" i="15"/>
  <c r="BC118" i="15"/>
  <c r="BC86" i="15"/>
  <c r="BC62" i="15"/>
  <c r="BC14" i="15"/>
  <c r="BC69" i="15"/>
  <c r="BC78" i="15"/>
  <c r="BC54" i="15"/>
  <c r="BC30" i="15"/>
  <c r="BC102" i="15"/>
  <c r="BC22" i="15"/>
  <c r="BC141" i="15"/>
  <c r="BC46" i="15"/>
  <c r="BC93" i="15"/>
  <c r="BC117" i="15"/>
  <c r="BC77" i="15"/>
  <c r="BC13" i="15"/>
  <c r="BC5" i="15"/>
  <c r="BC61" i="15"/>
  <c r="BC45" i="15"/>
  <c r="BC109" i="15"/>
  <c r="BC101" i="15"/>
  <c r="BC6" i="15"/>
  <c r="BC148" i="15"/>
  <c r="BC125" i="15"/>
  <c r="BC29" i="15"/>
  <c r="BC21" i="15"/>
  <c r="BC85" i="15"/>
  <c r="BC133" i="15"/>
  <c r="BC53" i="15"/>
  <c r="BC92" i="15"/>
  <c r="BC149" i="15"/>
  <c r="BC116" i="15"/>
  <c r="BC108" i="15"/>
  <c r="BC4" i="15"/>
  <c r="BC37" i="15"/>
  <c r="BC140" i="15"/>
  <c r="BC132" i="15"/>
  <c r="BC124" i="15"/>
  <c r="BC60" i="15"/>
  <c r="BC100" i="15"/>
  <c r="BC84" i="15"/>
  <c r="BC28" i="15"/>
  <c r="BC115" i="15"/>
  <c r="BC91" i="15"/>
  <c r="BC83" i="15"/>
  <c r="BC68" i="15"/>
  <c r="BC52" i="15"/>
  <c r="BC150" i="15"/>
  <c r="BC12" i="15"/>
  <c r="BC36" i="15"/>
  <c r="BC99" i="15"/>
  <c r="BC76" i="15"/>
  <c r="BC44" i="15"/>
  <c r="BC20" i="15"/>
  <c r="BC123" i="15"/>
  <c r="BC67" i="15"/>
  <c r="BC43" i="15"/>
  <c r="BC27" i="15"/>
  <c r="BC75" i="15"/>
  <c r="BC59" i="15"/>
  <c r="BC114" i="15"/>
  <c r="BC11" i="15"/>
  <c r="BC98" i="15"/>
  <c r="BC90" i="15"/>
  <c r="BC82" i="15"/>
  <c r="BC42" i="15"/>
  <c r="BC26" i="15"/>
  <c r="BC19" i="15"/>
  <c r="BC138" i="15"/>
  <c r="BC142" i="15"/>
  <c r="BC107" i="15"/>
  <c r="BC51" i="15"/>
  <c r="BC50" i="15"/>
  <c r="BC34" i="15"/>
  <c r="BC18" i="15"/>
  <c r="BC35" i="15"/>
  <c r="BC151" i="15"/>
  <c r="BC130" i="15"/>
  <c r="BC122" i="15"/>
  <c r="BC74" i="15"/>
  <c r="BC131" i="15"/>
  <c r="BC10" i="15"/>
  <c r="BC106" i="15"/>
  <c r="BC66" i="15"/>
  <c r="BC58" i="15"/>
  <c r="BC152" i="15"/>
  <c r="BC139" i="15"/>
  <c r="AA149" i="15"/>
  <c r="AA121" i="15"/>
  <c r="AA129" i="15"/>
  <c r="AA113" i="15"/>
  <c r="AA137" i="15"/>
  <c r="AA105" i="15"/>
  <c r="AA89" i="15"/>
  <c r="AA57" i="15"/>
  <c r="AA25" i="15"/>
  <c r="AA145" i="15"/>
  <c r="AA65" i="15"/>
  <c r="AA81" i="15"/>
  <c r="AA73" i="15"/>
  <c r="AA33" i="15"/>
  <c r="AA153" i="15"/>
  <c r="AA49" i="15"/>
  <c r="AA97" i="15"/>
  <c r="AA41" i="15"/>
  <c r="AA17" i="15"/>
  <c r="AA9" i="15"/>
  <c r="AA88" i="15"/>
  <c r="AA8" i="15"/>
  <c r="AA56" i="15"/>
  <c r="AA112" i="15"/>
  <c r="AA96" i="15"/>
  <c r="AA32" i="15"/>
  <c r="AA120" i="15"/>
  <c r="AA48" i="15"/>
  <c r="AA150" i="15"/>
  <c r="AA127" i="15"/>
  <c r="AA111" i="15"/>
  <c r="AA104" i="15"/>
  <c r="AA119" i="15"/>
  <c r="AA128" i="15"/>
  <c r="AA72" i="15"/>
  <c r="AA16" i="15"/>
  <c r="AA80" i="15"/>
  <c r="AA103" i="15"/>
  <c r="AA55" i="15"/>
  <c r="AA47" i="15"/>
  <c r="AA40" i="15"/>
  <c r="AA63" i="15"/>
  <c r="AA87" i="15"/>
  <c r="AA64" i="15"/>
  <c r="AA23" i="15"/>
  <c r="AA95" i="15"/>
  <c r="AA31" i="15"/>
  <c r="AA7" i="15"/>
  <c r="AA142" i="15"/>
  <c r="AA24" i="15"/>
  <c r="AA135" i="15"/>
  <c r="AA71" i="15"/>
  <c r="AA15" i="15"/>
  <c r="AA118" i="15"/>
  <c r="AA39" i="15"/>
  <c r="AA126" i="15"/>
  <c r="AA151" i="15"/>
  <c r="AA110" i="15"/>
  <c r="AA94" i="15"/>
  <c r="AA134" i="15"/>
  <c r="AA79" i="15"/>
  <c r="AA46" i="15"/>
  <c r="AA102" i="15"/>
  <c r="AA54" i="15"/>
  <c r="AA38" i="15"/>
  <c r="AA86" i="15"/>
  <c r="AA133" i="15"/>
  <c r="AA77" i="15"/>
  <c r="AA70" i="15"/>
  <c r="AA78" i="15"/>
  <c r="AA30" i="15"/>
  <c r="AA101" i="15"/>
  <c r="AA62" i="15"/>
  <c r="AA22" i="15"/>
  <c r="AA14" i="15"/>
  <c r="AA125" i="15"/>
  <c r="AA69" i="15"/>
  <c r="AA85" i="15"/>
  <c r="AA152" i="15"/>
  <c r="AA37" i="15"/>
  <c r="AA144" i="15"/>
  <c r="AA93" i="15"/>
  <c r="AA117" i="15"/>
  <c r="AA5" i="15"/>
  <c r="AA6" i="15"/>
  <c r="AA109" i="15"/>
  <c r="AA53" i="15"/>
  <c r="AA61" i="15"/>
  <c r="AA29" i="15"/>
  <c r="AA100" i="15"/>
  <c r="AA92" i="15"/>
  <c r="AA45" i="15"/>
  <c r="AA68" i="15"/>
  <c r="AA13" i="15"/>
  <c r="AA21" i="15"/>
  <c r="AA108" i="15"/>
  <c r="AA84" i="15"/>
  <c r="AA140" i="15"/>
  <c r="AA124" i="15"/>
  <c r="AA132" i="15"/>
  <c r="AA116" i="15"/>
  <c r="AA52" i="15"/>
  <c r="AA20" i="15"/>
  <c r="AA139" i="15"/>
  <c r="AA115" i="15"/>
  <c r="AA60" i="15"/>
  <c r="AA44" i="15"/>
  <c r="AA36" i="15"/>
  <c r="AA28" i="15"/>
  <c r="AA12" i="15"/>
  <c r="AA76" i="15"/>
  <c r="AA4" i="15"/>
  <c r="AA146" i="15"/>
  <c r="AA67" i="15"/>
  <c r="AA59" i="15"/>
  <c r="AA141" i="15"/>
  <c r="AA106" i="15"/>
  <c r="AA131" i="15"/>
  <c r="AA19" i="15"/>
  <c r="AA138" i="15"/>
  <c r="AA99" i="15"/>
  <c r="AA83" i="15"/>
  <c r="AA114" i="15"/>
  <c r="AA34" i="15"/>
  <c r="AA26" i="15"/>
  <c r="AA123" i="15"/>
  <c r="AA43" i="15"/>
  <c r="AA91" i="15"/>
  <c r="AA51" i="15"/>
  <c r="AA27" i="15"/>
  <c r="AA3" i="15"/>
  <c r="AA136" i="15"/>
  <c r="AA75" i="15"/>
  <c r="AA147" i="15"/>
  <c r="AA130" i="15"/>
  <c r="AA122" i="15"/>
  <c r="AA18" i="15"/>
  <c r="AA107" i="15"/>
  <c r="AA35" i="15"/>
  <c r="AA11" i="15"/>
  <c r="AA90" i="15"/>
  <c r="AA10" i="15"/>
  <c r="AA82" i="15"/>
  <c r="AA74" i="15"/>
  <c r="AA143" i="15"/>
  <c r="AA58" i="15"/>
  <c r="AA148" i="15"/>
  <c r="AA66" i="15"/>
  <c r="AA98" i="15"/>
  <c r="AA50" i="15"/>
  <c r="AA42" i="15"/>
  <c r="AK138" i="15"/>
  <c r="AK151" i="15"/>
  <c r="AK129" i="15"/>
  <c r="AK145" i="15"/>
  <c r="AK153" i="15"/>
  <c r="AK137" i="15"/>
  <c r="AK73" i="15"/>
  <c r="AK121" i="15"/>
  <c r="AK97" i="15"/>
  <c r="AK113" i="15"/>
  <c r="AK105" i="15"/>
  <c r="AK17" i="15"/>
  <c r="AK9" i="15"/>
  <c r="AK89" i="15"/>
  <c r="AK81" i="15"/>
  <c r="AK49" i="15"/>
  <c r="AK65" i="15"/>
  <c r="AK144" i="15"/>
  <c r="AK80" i="15"/>
  <c r="AK57" i="15"/>
  <c r="AK41" i="15"/>
  <c r="AK112" i="15"/>
  <c r="AK33" i="15"/>
  <c r="AK48" i="15"/>
  <c r="AK25" i="15"/>
  <c r="AK56" i="15"/>
  <c r="AK72" i="15"/>
  <c r="AK128" i="15"/>
  <c r="AK104" i="15"/>
  <c r="AK64" i="15"/>
  <c r="AK24" i="15"/>
  <c r="AK120" i="15"/>
  <c r="AK96" i="15"/>
  <c r="AK136" i="15"/>
  <c r="AK103" i="15"/>
  <c r="AK88" i="15"/>
  <c r="AK32" i="15"/>
  <c r="AK40" i="15"/>
  <c r="AK16" i="15"/>
  <c r="AK119" i="15"/>
  <c r="AK63" i="15"/>
  <c r="AK55" i="15"/>
  <c r="AK152" i="15"/>
  <c r="AK7" i="15"/>
  <c r="AK118" i="15"/>
  <c r="AK8" i="15"/>
  <c r="AK111" i="15"/>
  <c r="AK31" i="15"/>
  <c r="AK143" i="15"/>
  <c r="AK127" i="15"/>
  <c r="AK95" i="15"/>
  <c r="AK87" i="15"/>
  <c r="AK135" i="15"/>
  <c r="AK79" i="15"/>
  <c r="AK71" i="15"/>
  <c r="AK23" i="15"/>
  <c r="AK78" i="15"/>
  <c r="AK70" i="15"/>
  <c r="AK39" i="15"/>
  <c r="AK47" i="15"/>
  <c r="AK142" i="15"/>
  <c r="AK134" i="15"/>
  <c r="AK15" i="15"/>
  <c r="AK110" i="15"/>
  <c r="AK94" i="15"/>
  <c r="AK54" i="15"/>
  <c r="AK126" i="15"/>
  <c r="AK14" i="15"/>
  <c r="AK46" i="15"/>
  <c r="AK30" i="15"/>
  <c r="AK102" i="15"/>
  <c r="AK117" i="15"/>
  <c r="AK85" i="15"/>
  <c r="AK62" i="15"/>
  <c r="AK38" i="15"/>
  <c r="AK86" i="15"/>
  <c r="AK22" i="15"/>
  <c r="AK109" i="15"/>
  <c r="AK69" i="15"/>
  <c r="AK141" i="15"/>
  <c r="AK133" i="15"/>
  <c r="AK93" i="15"/>
  <c r="AK53" i="15"/>
  <c r="AK21" i="15"/>
  <c r="AK13" i="15"/>
  <c r="AK3" i="15"/>
  <c r="AK45" i="15"/>
  <c r="AK146" i="15"/>
  <c r="AK101" i="15"/>
  <c r="AK6" i="15"/>
  <c r="AK77" i="15"/>
  <c r="AK61" i="15"/>
  <c r="AK37" i="15"/>
  <c r="AK29" i="15"/>
  <c r="AK125" i="15"/>
  <c r="AK68" i="15"/>
  <c r="AK60" i="15"/>
  <c r="AK84" i="15"/>
  <c r="AK76" i="15"/>
  <c r="AK5" i="15"/>
  <c r="AK132" i="15"/>
  <c r="AK108" i="15"/>
  <c r="AK147" i="15"/>
  <c r="AK52" i="15"/>
  <c r="AK36" i="15"/>
  <c r="AK28" i="15"/>
  <c r="AK116" i="15"/>
  <c r="AK92" i="15"/>
  <c r="AK124" i="15"/>
  <c r="AK100" i="15"/>
  <c r="AK148" i="15"/>
  <c r="AK131" i="15"/>
  <c r="AK107" i="15"/>
  <c r="AK83" i="15"/>
  <c r="AK75" i="15"/>
  <c r="AK67" i="15"/>
  <c r="AK91" i="15"/>
  <c r="AK12" i="15"/>
  <c r="AK4" i="15"/>
  <c r="AK139" i="15"/>
  <c r="AK99" i="15"/>
  <c r="AK44" i="15"/>
  <c r="AK20" i="15"/>
  <c r="AK98" i="15"/>
  <c r="AK140" i="15"/>
  <c r="AK122" i="15"/>
  <c r="AK27" i="15"/>
  <c r="AK115" i="15"/>
  <c r="AK19" i="15"/>
  <c r="AK82" i="15"/>
  <c r="AK42" i="15"/>
  <c r="AK123" i="15"/>
  <c r="AK59" i="15"/>
  <c r="AK11" i="15"/>
  <c r="AK150" i="15"/>
  <c r="AK51" i="15"/>
  <c r="AK43" i="15"/>
  <c r="AK35" i="15"/>
  <c r="AK149" i="15"/>
  <c r="AK130" i="15"/>
  <c r="AK50" i="15"/>
  <c r="AK10" i="15"/>
  <c r="AK58" i="15"/>
  <c r="AK90" i="15"/>
  <c r="AK66" i="15"/>
  <c r="AK106" i="15"/>
  <c r="AK18" i="15"/>
  <c r="AK114" i="15"/>
  <c r="AK34" i="15"/>
  <c r="AK26" i="15"/>
  <c r="AK74" i="15"/>
  <c r="DE151" i="15"/>
  <c r="DE145" i="15"/>
  <c r="DE129" i="15"/>
  <c r="DE153" i="15"/>
  <c r="DE137" i="15"/>
  <c r="DE121" i="15"/>
  <c r="DE89" i="15"/>
  <c r="DE65" i="15"/>
  <c r="DE97" i="15"/>
  <c r="DE81" i="15"/>
  <c r="DE105" i="15"/>
  <c r="DE25" i="15"/>
  <c r="DE73" i="15"/>
  <c r="DE57" i="15"/>
  <c r="DE49" i="15"/>
  <c r="DE128" i="15"/>
  <c r="DE9" i="15"/>
  <c r="DE136" i="15"/>
  <c r="DE120" i="15"/>
  <c r="DE17" i="15"/>
  <c r="DE113" i="15"/>
  <c r="DE41" i="15"/>
  <c r="DE33" i="15"/>
  <c r="DE144" i="15"/>
  <c r="DE56" i="15"/>
  <c r="DE48" i="15"/>
  <c r="DE72" i="15"/>
  <c r="DE8" i="15"/>
  <c r="DE127" i="15"/>
  <c r="DE96" i="15"/>
  <c r="DE40" i="15"/>
  <c r="DE112" i="15"/>
  <c r="DE104" i="15"/>
  <c r="DE88" i="15"/>
  <c r="DE64" i="15"/>
  <c r="DE32" i="15"/>
  <c r="DE80" i="15"/>
  <c r="DE16" i="15"/>
  <c r="DE152" i="15"/>
  <c r="DE103" i="15"/>
  <c r="DE95" i="15"/>
  <c r="DE24" i="15"/>
  <c r="DE119" i="15"/>
  <c r="DE79" i="15"/>
  <c r="DE87" i="15"/>
  <c r="DE47" i="15"/>
  <c r="DE142" i="15"/>
  <c r="DE140" i="15"/>
  <c r="DE39" i="15"/>
  <c r="DE71" i="15"/>
  <c r="DE15" i="15"/>
  <c r="DE55" i="15"/>
  <c r="DE31" i="15"/>
  <c r="DE138" i="15"/>
  <c r="DE102" i="15"/>
  <c r="DE134" i="15"/>
  <c r="DE46" i="15"/>
  <c r="DE30" i="15"/>
  <c r="DE23" i="15"/>
  <c r="DE7" i="15"/>
  <c r="DE111" i="15"/>
  <c r="DE118" i="15"/>
  <c r="DE63" i="15"/>
  <c r="DE126" i="15"/>
  <c r="DE70" i="15"/>
  <c r="DE6" i="15"/>
  <c r="DE94" i="15"/>
  <c r="DE54" i="15"/>
  <c r="DE22" i="15"/>
  <c r="DE62" i="15"/>
  <c r="DE133" i="15"/>
  <c r="DE78" i="15"/>
  <c r="DE14" i="15"/>
  <c r="DE38" i="15"/>
  <c r="DE110" i="15"/>
  <c r="DE86" i="15"/>
  <c r="DE146" i="15"/>
  <c r="DE101" i="15"/>
  <c r="DE85" i="15"/>
  <c r="DE77" i="15"/>
  <c r="DE5" i="15"/>
  <c r="DE109" i="15"/>
  <c r="DE21" i="15"/>
  <c r="DE13" i="15"/>
  <c r="DE147" i="15"/>
  <c r="DE125" i="15"/>
  <c r="DE117" i="15"/>
  <c r="DE124" i="15"/>
  <c r="DE141" i="15"/>
  <c r="DE93" i="15"/>
  <c r="DE37" i="15"/>
  <c r="DE100" i="15"/>
  <c r="DE53" i="15"/>
  <c r="DE76" i="15"/>
  <c r="DE108" i="15"/>
  <c r="DE84" i="15"/>
  <c r="DE132" i="15"/>
  <c r="DE52" i="15"/>
  <c r="DE36" i="15"/>
  <c r="DE29" i="15"/>
  <c r="DE116" i="15"/>
  <c r="DE61" i="15"/>
  <c r="DE3" i="15"/>
  <c r="DE69" i="15"/>
  <c r="DE45" i="15"/>
  <c r="DE92" i="15"/>
  <c r="DE115" i="15"/>
  <c r="DE107" i="15"/>
  <c r="DE68" i="15"/>
  <c r="DE148" i="15"/>
  <c r="DE131" i="15"/>
  <c r="DE60" i="15"/>
  <c r="DE28" i="15"/>
  <c r="DE4" i="15"/>
  <c r="DE44" i="15"/>
  <c r="DE12" i="15"/>
  <c r="DE20" i="15"/>
  <c r="DE51" i="15"/>
  <c r="DE43" i="15"/>
  <c r="DE35" i="15"/>
  <c r="DE143" i="15"/>
  <c r="DE130" i="15"/>
  <c r="DE82" i="15"/>
  <c r="DE139" i="15"/>
  <c r="DE99" i="15"/>
  <c r="DE11" i="15"/>
  <c r="DE122" i="15"/>
  <c r="DE106" i="15"/>
  <c r="DE66" i="15"/>
  <c r="DE91" i="15"/>
  <c r="DE75" i="15"/>
  <c r="DE59" i="15"/>
  <c r="DE19" i="15"/>
  <c r="DE67" i="15"/>
  <c r="DE27" i="15"/>
  <c r="DE149" i="15"/>
  <c r="DE10" i="15"/>
  <c r="DE123" i="15"/>
  <c r="DE83" i="15"/>
  <c r="DE114" i="15"/>
  <c r="DE50" i="15"/>
  <c r="DE26" i="15"/>
  <c r="DE42" i="15"/>
  <c r="DE34" i="15"/>
  <c r="DE18" i="15"/>
  <c r="DE150" i="15"/>
  <c r="DE58" i="15"/>
  <c r="DE98" i="15"/>
  <c r="DE74" i="15"/>
  <c r="DE135" i="15"/>
  <c r="DE90" i="15"/>
  <c r="BJ152" i="15"/>
  <c r="BJ137" i="15"/>
  <c r="BJ153" i="15"/>
  <c r="BJ3" i="15"/>
  <c r="BJ113" i="15"/>
  <c r="BJ129" i="15"/>
  <c r="BJ65" i="15"/>
  <c r="BJ49" i="15"/>
  <c r="BJ81" i="15"/>
  <c r="BJ89" i="15"/>
  <c r="BJ9" i="15"/>
  <c r="BJ121" i="15"/>
  <c r="BJ105" i="15"/>
  <c r="BJ17" i="15"/>
  <c r="BJ97" i="15"/>
  <c r="BJ128" i="15"/>
  <c r="BJ96" i="15"/>
  <c r="BJ80" i="15"/>
  <c r="BJ33" i="15"/>
  <c r="BJ145" i="15"/>
  <c r="BJ41" i="15"/>
  <c r="BJ73" i="15"/>
  <c r="BJ25" i="15"/>
  <c r="BJ24" i="15"/>
  <c r="BJ57" i="15"/>
  <c r="BJ112" i="15"/>
  <c r="BJ104" i="15"/>
  <c r="BJ120" i="15"/>
  <c r="BJ8" i="15"/>
  <c r="BJ135" i="15"/>
  <c r="BJ119" i="15"/>
  <c r="BJ16" i="15"/>
  <c r="BJ40" i="15"/>
  <c r="BJ111" i="15"/>
  <c r="BJ103" i="15"/>
  <c r="BJ79" i="15"/>
  <c r="BJ72" i="15"/>
  <c r="BJ127" i="15"/>
  <c r="BJ56" i="15"/>
  <c r="BJ88" i="15"/>
  <c r="BJ48" i="15"/>
  <c r="BJ143" i="15"/>
  <c r="BJ32" i="15"/>
  <c r="BJ55" i="15"/>
  <c r="BJ47" i="15"/>
  <c r="BJ144" i="15"/>
  <c r="BJ7" i="15"/>
  <c r="BJ146" i="15"/>
  <c r="BJ134" i="15"/>
  <c r="BJ118" i="15"/>
  <c r="BJ95" i="15"/>
  <c r="BJ87" i="15"/>
  <c r="BJ15" i="15"/>
  <c r="BJ63" i="15"/>
  <c r="BJ39" i="15"/>
  <c r="BJ71" i="15"/>
  <c r="BJ64" i="15"/>
  <c r="BJ23" i="15"/>
  <c r="BJ142" i="15"/>
  <c r="BJ110" i="15"/>
  <c r="BJ94" i="15"/>
  <c r="BJ31" i="15"/>
  <c r="BJ126" i="15"/>
  <c r="BJ54" i="15"/>
  <c r="BJ38" i="15"/>
  <c r="BJ30" i="15"/>
  <c r="BJ22" i="15"/>
  <c r="BJ46" i="15"/>
  <c r="BJ70" i="15"/>
  <c r="BJ78" i="15"/>
  <c r="BJ6" i="15"/>
  <c r="BJ101" i="15"/>
  <c r="BJ85" i="15"/>
  <c r="BJ86" i="15"/>
  <c r="BJ14" i="15"/>
  <c r="BJ102" i="15"/>
  <c r="BJ62" i="15"/>
  <c r="BJ77" i="15"/>
  <c r="BJ125" i="15"/>
  <c r="BJ147" i="15"/>
  <c r="BJ109" i="15"/>
  <c r="BJ69" i="15"/>
  <c r="BJ29" i="15"/>
  <c r="BJ117" i="15"/>
  <c r="BJ133" i="15"/>
  <c r="BJ148" i="15"/>
  <c r="BJ140" i="15"/>
  <c r="BJ93" i="15"/>
  <c r="BJ37" i="15"/>
  <c r="BJ61" i="15"/>
  <c r="BJ108" i="15"/>
  <c r="BJ76" i="15"/>
  <c r="BJ44" i="15"/>
  <c r="BJ21" i="15"/>
  <c r="BJ13" i="15"/>
  <c r="BJ5" i="15"/>
  <c r="BJ92" i="15"/>
  <c r="BJ139" i="15"/>
  <c r="BJ68" i="15"/>
  <c r="BJ53" i="15"/>
  <c r="BJ132" i="15"/>
  <c r="BJ36" i="15"/>
  <c r="BJ124" i="15"/>
  <c r="BJ100" i="15"/>
  <c r="BJ45" i="15"/>
  <c r="BJ116" i="15"/>
  <c r="BJ84" i="15"/>
  <c r="BJ60" i="15"/>
  <c r="BJ141" i="15"/>
  <c r="BJ52" i="15"/>
  <c r="BJ123" i="15"/>
  <c r="BJ115" i="15"/>
  <c r="BJ4" i="15"/>
  <c r="BJ67" i="15"/>
  <c r="BJ28" i="15"/>
  <c r="BJ59" i="15"/>
  <c r="BJ136" i="15"/>
  <c r="BJ20" i="15"/>
  <c r="BJ12" i="15"/>
  <c r="BJ149" i="15"/>
  <c r="BJ83" i="15"/>
  <c r="BJ51" i="15"/>
  <c r="BJ19" i="15"/>
  <c r="BJ11" i="15"/>
  <c r="BJ131" i="15"/>
  <c r="BJ99" i="15"/>
  <c r="BJ150" i="15"/>
  <c r="BJ138" i="15"/>
  <c r="BJ114" i="15"/>
  <c r="BJ75" i="15"/>
  <c r="BJ130" i="15"/>
  <c r="BJ90" i="15"/>
  <c r="BJ43" i="15"/>
  <c r="BJ35" i="15"/>
  <c r="BJ91" i="15"/>
  <c r="BJ27" i="15"/>
  <c r="BJ122" i="15"/>
  <c r="BJ98" i="15"/>
  <c r="BJ107" i="15"/>
  <c r="BJ106" i="15"/>
  <c r="BJ74" i="15"/>
  <c r="BJ26" i="15"/>
  <c r="BJ10" i="15"/>
  <c r="BJ50" i="15"/>
  <c r="BJ34" i="15"/>
  <c r="BJ66" i="15"/>
  <c r="BJ18" i="15"/>
  <c r="BJ151" i="15"/>
  <c r="BJ58" i="15"/>
  <c r="BJ42" i="15"/>
  <c r="BJ82" i="15"/>
  <c r="AE140" i="15"/>
  <c r="AE129" i="15"/>
  <c r="AE73" i="15"/>
  <c r="AE113" i="15"/>
  <c r="AE105" i="15"/>
  <c r="AE49" i="15"/>
  <c r="AE121" i="15"/>
  <c r="AE137" i="15"/>
  <c r="AE89" i="15"/>
  <c r="AE97" i="15"/>
  <c r="AE33" i="15"/>
  <c r="AE81" i="15"/>
  <c r="AE57" i="15"/>
  <c r="AE25" i="15"/>
  <c r="AE104" i="15"/>
  <c r="AE145" i="15"/>
  <c r="AE65" i="15"/>
  <c r="AE41" i="15"/>
  <c r="AE9" i="15"/>
  <c r="AE153" i="15"/>
  <c r="AE128" i="15"/>
  <c r="AE80" i="15"/>
  <c r="AE64" i="15"/>
  <c r="AE40" i="15"/>
  <c r="AE17" i="15"/>
  <c r="AE72" i="15"/>
  <c r="AE56" i="15"/>
  <c r="AE88" i="15"/>
  <c r="AE16" i="15"/>
  <c r="AE142" i="15"/>
  <c r="AE136" i="15"/>
  <c r="AE120" i="15"/>
  <c r="AE32" i="15"/>
  <c r="AE96" i="15"/>
  <c r="AE8" i="15"/>
  <c r="AE146" i="15"/>
  <c r="AE144" i="15"/>
  <c r="AE48" i="15"/>
  <c r="AE24" i="15"/>
  <c r="AE112" i="15"/>
  <c r="AE103" i="15"/>
  <c r="AE119" i="15"/>
  <c r="AE87" i="15"/>
  <c r="AE63" i="15"/>
  <c r="AE111" i="15"/>
  <c r="AE79" i="15"/>
  <c r="AE143" i="15"/>
  <c r="AE31" i="15"/>
  <c r="AE15" i="15"/>
  <c r="AE7" i="15"/>
  <c r="AE127" i="15"/>
  <c r="AE95" i="15"/>
  <c r="AE23" i="15"/>
  <c r="AE3" i="15"/>
  <c r="AE126" i="15"/>
  <c r="AE71" i="15"/>
  <c r="AE39" i="15"/>
  <c r="AE134" i="15"/>
  <c r="AE110" i="15"/>
  <c r="AE94" i="15"/>
  <c r="AE38" i="15"/>
  <c r="AE47" i="15"/>
  <c r="AE147" i="15"/>
  <c r="AE102" i="15"/>
  <c r="AE135" i="15"/>
  <c r="AE55" i="15"/>
  <c r="AE118" i="15"/>
  <c r="AE62" i="15"/>
  <c r="AE30" i="15"/>
  <c r="AE54" i="15"/>
  <c r="AE78" i="15"/>
  <c r="AE141" i="15"/>
  <c r="AE86" i="15"/>
  <c r="AE46" i="15"/>
  <c r="AE22" i="15"/>
  <c r="AE70" i="15"/>
  <c r="AE14" i="15"/>
  <c r="AE139" i="15"/>
  <c r="AE117" i="15"/>
  <c r="AE109" i="15"/>
  <c r="AE101" i="15"/>
  <c r="AE6" i="15"/>
  <c r="AE133" i="15"/>
  <c r="AE53" i="15"/>
  <c r="AE124" i="15"/>
  <c r="AE148" i="15"/>
  <c r="AE93" i="15"/>
  <c r="AE85" i="15"/>
  <c r="AE13" i="15"/>
  <c r="AE5" i="15"/>
  <c r="AE77" i="15"/>
  <c r="AE61" i="15"/>
  <c r="AE125" i="15"/>
  <c r="AE60" i="15"/>
  <c r="AE76" i="15"/>
  <c r="AE45" i="15"/>
  <c r="AE69" i="15"/>
  <c r="AE21" i="15"/>
  <c r="AE149" i="15"/>
  <c r="AE132" i="15"/>
  <c r="AE116" i="15"/>
  <c r="AE100" i="15"/>
  <c r="AE36" i="15"/>
  <c r="AE29" i="15"/>
  <c r="AE92" i="15"/>
  <c r="AE52" i="15"/>
  <c r="AE37" i="15"/>
  <c r="AE108" i="15"/>
  <c r="AE28" i="15"/>
  <c r="AE12" i="15"/>
  <c r="AE107" i="15"/>
  <c r="AE75" i="15"/>
  <c r="AE84" i="15"/>
  <c r="AE68" i="15"/>
  <c r="AE4" i="15"/>
  <c r="AE150" i="15"/>
  <c r="AE83" i="15"/>
  <c r="AE59" i="15"/>
  <c r="AE44" i="15"/>
  <c r="AE20" i="15"/>
  <c r="AE131" i="15"/>
  <c r="AE115" i="15"/>
  <c r="AE99" i="15"/>
  <c r="AE43" i="15"/>
  <c r="AE27" i="15"/>
  <c r="AE138" i="15"/>
  <c r="AE51" i="15"/>
  <c r="AE151" i="15"/>
  <c r="AE90" i="15"/>
  <c r="AE50" i="15"/>
  <c r="AE152" i="15"/>
  <c r="AE35" i="15"/>
  <c r="AE122" i="15"/>
  <c r="AE67" i="15"/>
  <c r="AE19" i="15"/>
  <c r="AE74" i="15"/>
  <c r="AE10" i="15"/>
  <c r="AE123" i="15"/>
  <c r="AE91" i="15"/>
  <c r="AE11" i="15"/>
  <c r="AE130" i="15"/>
  <c r="AE98" i="15"/>
  <c r="AE66" i="15"/>
  <c r="AE114" i="15"/>
  <c r="AE82" i="15"/>
  <c r="AE58" i="15"/>
  <c r="AE106" i="15"/>
  <c r="AE42" i="15"/>
  <c r="AE34" i="15"/>
  <c r="AE26" i="15"/>
  <c r="AE18" i="15"/>
  <c r="U151" i="15"/>
  <c r="U137" i="15"/>
  <c r="U153" i="15"/>
  <c r="U113" i="15"/>
  <c r="U145" i="15"/>
  <c r="U97" i="15"/>
  <c r="U65" i="15"/>
  <c r="U89" i="15"/>
  <c r="U81" i="15"/>
  <c r="U73" i="15"/>
  <c r="U121" i="15"/>
  <c r="U17" i="15"/>
  <c r="U41" i="15"/>
  <c r="U57" i="15"/>
  <c r="U33" i="15"/>
  <c r="U9" i="15"/>
  <c r="U136" i="15"/>
  <c r="U120" i="15"/>
  <c r="U112" i="15"/>
  <c r="U25" i="15"/>
  <c r="U105" i="15"/>
  <c r="U129" i="15"/>
  <c r="U49" i="15"/>
  <c r="U144" i="15"/>
  <c r="U40" i="15"/>
  <c r="U88" i="15"/>
  <c r="U48" i="15"/>
  <c r="U72" i="15"/>
  <c r="U80" i="15"/>
  <c r="U128" i="15"/>
  <c r="U104" i="15"/>
  <c r="U64" i="15"/>
  <c r="U152" i="15"/>
  <c r="U56" i="15"/>
  <c r="U24" i="15"/>
  <c r="U8" i="15"/>
  <c r="U79" i="15"/>
  <c r="U96" i="15"/>
  <c r="U127" i="15"/>
  <c r="U87" i="15"/>
  <c r="U47" i="15"/>
  <c r="U119" i="15"/>
  <c r="U71" i="15"/>
  <c r="U32" i="15"/>
  <c r="U23" i="15"/>
  <c r="U95" i="15"/>
  <c r="U39" i="15"/>
  <c r="U15" i="15"/>
  <c r="U134" i="15"/>
  <c r="U55" i="15"/>
  <c r="U63" i="15"/>
  <c r="U16" i="15"/>
  <c r="U111" i="15"/>
  <c r="U142" i="15"/>
  <c r="U31" i="15"/>
  <c r="U110" i="15"/>
  <c r="U94" i="15"/>
  <c r="U118" i="15"/>
  <c r="U143" i="15"/>
  <c r="U126" i="15"/>
  <c r="U22" i="15"/>
  <c r="U103" i="15"/>
  <c r="U7" i="15"/>
  <c r="U70" i="15"/>
  <c r="U102" i="15"/>
  <c r="U54" i="15"/>
  <c r="U62" i="15"/>
  <c r="U30" i="15"/>
  <c r="U6" i="15"/>
  <c r="U101" i="15"/>
  <c r="U78" i="15"/>
  <c r="U38" i="15"/>
  <c r="U86" i="15"/>
  <c r="U46" i="15"/>
  <c r="U146" i="15"/>
  <c r="U14" i="15"/>
  <c r="U141" i="15"/>
  <c r="U117" i="15"/>
  <c r="U37" i="15"/>
  <c r="U109" i="15"/>
  <c r="U85" i="15"/>
  <c r="U69" i="15"/>
  <c r="U147" i="15"/>
  <c r="U5" i="15"/>
  <c r="U133" i="15"/>
  <c r="U125" i="15"/>
  <c r="U93" i="15"/>
  <c r="U53" i="15"/>
  <c r="U29" i="15"/>
  <c r="U108" i="15"/>
  <c r="U132" i="15"/>
  <c r="U116" i="15"/>
  <c r="U45" i="15"/>
  <c r="U138" i="15"/>
  <c r="U3" i="15"/>
  <c r="U36" i="15"/>
  <c r="U61" i="15"/>
  <c r="U92" i="15"/>
  <c r="U77" i="15"/>
  <c r="U21" i="15"/>
  <c r="U13" i="15"/>
  <c r="U124" i="15"/>
  <c r="U100" i="15"/>
  <c r="U60" i="15"/>
  <c r="U20" i="15"/>
  <c r="U84" i="15"/>
  <c r="U76" i="15"/>
  <c r="U131" i="15"/>
  <c r="U148" i="15"/>
  <c r="U68" i="15"/>
  <c r="U52" i="15"/>
  <c r="U4" i="15"/>
  <c r="U28" i="15"/>
  <c r="U12" i="15"/>
  <c r="U59" i="15"/>
  <c r="U44" i="15"/>
  <c r="U123" i="15"/>
  <c r="U115" i="15"/>
  <c r="U135" i="15"/>
  <c r="U27" i="15"/>
  <c r="U83" i="15"/>
  <c r="U149" i="15"/>
  <c r="U140" i="15"/>
  <c r="U10" i="15"/>
  <c r="U114" i="15"/>
  <c r="U139" i="15"/>
  <c r="U99" i="15"/>
  <c r="U91" i="15"/>
  <c r="U75" i="15"/>
  <c r="U43" i="15"/>
  <c r="U35" i="15"/>
  <c r="U19" i="15"/>
  <c r="U11" i="15"/>
  <c r="U130" i="15"/>
  <c r="U67" i="15"/>
  <c r="U51" i="15"/>
  <c r="U98" i="15"/>
  <c r="U107" i="15"/>
  <c r="U106" i="15"/>
  <c r="U26" i="15"/>
  <c r="U90" i="15"/>
  <c r="U58" i="15"/>
  <c r="U82" i="15"/>
  <c r="U66" i="15"/>
  <c r="U34" i="15"/>
  <c r="U122" i="15"/>
  <c r="U42" i="15"/>
  <c r="U150" i="15"/>
  <c r="U18" i="15"/>
  <c r="U50" i="15"/>
  <c r="U74" i="15"/>
  <c r="DK144" i="15"/>
  <c r="DK138" i="15"/>
  <c r="DK153" i="15"/>
  <c r="DK145" i="15"/>
  <c r="DK136" i="15"/>
  <c r="DK121" i="15"/>
  <c r="DK113" i="15"/>
  <c r="DK105" i="15"/>
  <c r="DK97" i="15"/>
  <c r="DK89" i="15"/>
  <c r="DK149" i="15"/>
  <c r="DK137" i="15"/>
  <c r="DK129" i="15"/>
  <c r="DK17" i="15"/>
  <c r="DK81" i="15"/>
  <c r="DK73" i="15"/>
  <c r="DK41" i="15"/>
  <c r="DK25" i="15"/>
  <c r="DK33" i="15"/>
  <c r="DK112" i="15"/>
  <c r="DK104" i="15"/>
  <c r="DK80" i="15"/>
  <c r="DK9" i="15"/>
  <c r="DK65" i="15"/>
  <c r="DK49" i="15"/>
  <c r="DK120" i="15"/>
  <c r="DK64" i="15"/>
  <c r="DK24" i="15"/>
  <c r="DK57" i="15"/>
  <c r="DK88" i="15"/>
  <c r="DK32" i="15"/>
  <c r="DK48" i="15"/>
  <c r="DK16" i="15"/>
  <c r="DK56" i="15"/>
  <c r="DK128" i="15"/>
  <c r="DK96" i="15"/>
  <c r="DK127" i="15"/>
  <c r="DK111" i="15"/>
  <c r="DK71" i="15"/>
  <c r="DK72" i="15"/>
  <c r="DK8" i="15"/>
  <c r="DK40" i="15"/>
  <c r="DK150" i="15"/>
  <c r="DK103" i="15"/>
  <c r="DK55" i="15"/>
  <c r="DK47" i="15"/>
  <c r="DK119" i="15"/>
  <c r="DK95" i="15"/>
  <c r="DK135" i="15"/>
  <c r="DK87" i="15"/>
  <c r="DK23" i="15"/>
  <c r="DK141" i="15"/>
  <c r="DK118" i="15"/>
  <c r="DK31" i="15"/>
  <c r="DK79" i="15"/>
  <c r="DK7" i="15"/>
  <c r="DK126" i="15"/>
  <c r="DK94" i="15"/>
  <c r="DK62" i="15"/>
  <c r="DK38" i="15"/>
  <c r="DK22" i="15"/>
  <c r="DK151" i="15"/>
  <c r="DK134" i="15"/>
  <c r="DK63" i="15"/>
  <c r="DK15" i="15"/>
  <c r="DK110" i="15"/>
  <c r="DK86" i="15"/>
  <c r="DK39" i="15"/>
  <c r="DK142" i="15"/>
  <c r="DK54" i="15"/>
  <c r="DK6" i="15"/>
  <c r="DK46" i="15"/>
  <c r="DK14" i="15"/>
  <c r="DK102" i="15"/>
  <c r="DK70" i="15"/>
  <c r="DK152" i="15"/>
  <c r="DK30" i="15"/>
  <c r="DK133" i="15"/>
  <c r="DK77" i="15"/>
  <c r="DK78" i="15"/>
  <c r="DK101" i="15"/>
  <c r="DK93" i="15"/>
  <c r="DK85" i="15"/>
  <c r="DK143" i="15"/>
  <c r="DK45" i="15"/>
  <c r="DK125" i="15"/>
  <c r="DK109" i="15"/>
  <c r="DK53" i="15"/>
  <c r="DK117" i="15"/>
  <c r="DK37" i="15"/>
  <c r="DK21" i="15"/>
  <c r="DK61" i="15"/>
  <c r="DK13" i="15"/>
  <c r="DK132" i="15"/>
  <c r="DK76" i="15"/>
  <c r="DK116" i="15"/>
  <c r="DK100" i="15"/>
  <c r="DK84" i="15"/>
  <c r="DK36" i="15"/>
  <c r="DK69" i="15"/>
  <c r="DK68" i="15"/>
  <c r="DK60" i="15"/>
  <c r="DK29" i="15"/>
  <c r="DK140" i="15"/>
  <c r="DK5" i="15"/>
  <c r="DK108" i="15"/>
  <c r="DK92" i="15"/>
  <c r="DK146" i="15"/>
  <c r="DK124" i="15"/>
  <c r="DK44" i="15"/>
  <c r="DK20" i="15"/>
  <c r="DK107" i="15"/>
  <c r="DK99" i="15"/>
  <c r="DK12" i="15"/>
  <c r="DK139" i="15"/>
  <c r="DK131" i="15"/>
  <c r="DK4" i="15"/>
  <c r="DK115" i="15"/>
  <c r="DK28" i="15"/>
  <c r="DK52" i="15"/>
  <c r="DK123" i="15"/>
  <c r="DK91" i="15"/>
  <c r="DK59" i="15"/>
  <c r="DK51" i="15"/>
  <c r="DK27" i="15"/>
  <c r="DK90" i="15"/>
  <c r="DK67" i="15"/>
  <c r="DK19" i="15"/>
  <c r="DK130" i="15"/>
  <c r="DK83" i="15"/>
  <c r="DK75" i="15"/>
  <c r="DK43" i="15"/>
  <c r="DK11" i="15"/>
  <c r="DK3" i="15"/>
  <c r="DK147" i="15"/>
  <c r="DK50" i="15"/>
  <c r="DK98" i="15"/>
  <c r="DK82" i="15"/>
  <c r="DK35" i="15"/>
  <c r="DK42" i="15"/>
  <c r="DK114" i="15"/>
  <c r="DK148" i="15"/>
  <c r="DK26" i="15"/>
  <c r="DK10" i="15"/>
  <c r="DK74" i="15"/>
  <c r="DK34" i="15"/>
  <c r="DK106" i="15"/>
  <c r="DK58" i="15"/>
  <c r="DK18" i="15"/>
  <c r="DK122" i="15"/>
  <c r="DK66" i="15"/>
  <c r="AR121" i="15"/>
  <c r="AR129" i="15"/>
  <c r="AR153" i="15"/>
  <c r="AR105" i="15"/>
  <c r="AR57" i="15"/>
  <c r="AR81" i="15"/>
  <c r="AR73" i="15"/>
  <c r="AR49" i="15"/>
  <c r="AR33" i="15"/>
  <c r="AR150" i="15"/>
  <c r="AR137" i="15"/>
  <c r="AR136" i="15"/>
  <c r="AR97" i="15"/>
  <c r="AR89" i="15"/>
  <c r="AR25" i="15"/>
  <c r="AR9" i="15"/>
  <c r="AR65" i="15"/>
  <c r="AR17" i="15"/>
  <c r="AR41" i="15"/>
  <c r="AR88" i="15"/>
  <c r="AR48" i="15"/>
  <c r="AR113" i="15"/>
  <c r="AR145" i="15"/>
  <c r="AR120" i="15"/>
  <c r="AR56" i="15"/>
  <c r="AR32" i="15"/>
  <c r="AR112" i="15"/>
  <c r="AR96" i="15"/>
  <c r="AR128" i="15"/>
  <c r="AR151" i="15"/>
  <c r="AR135" i="15"/>
  <c r="AR80" i="15"/>
  <c r="AR72" i="15"/>
  <c r="AR40" i="15"/>
  <c r="AR16" i="15"/>
  <c r="AR8" i="15"/>
  <c r="AR104" i="15"/>
  <c r="AR127" i="15"/>
  <c r="AR119" i="15"/>
  <c r="AR79" i="15"/>
  <c r="AR47" i="15"/>
  <c r="AR39" i="15"/>
  <c r="AR24" i="15"/>
  <c r="AR103" i="15"/>
  <c r="AR95" i="15"/>
  <c r="AR64" i="15"/>
  <c r="AR111" i="15"/>
  <c r="AR7" i="15"/>
  <c r="AR71" i="15"/>
  <c r="AR118" i="15"/>
  <c r="AR143" i="15"/>
  <c r="AR63" i="15"/>
  <c r="AR23" i="15"/>
  <c r="AR87" i="15"/>
  <c r="AR31" i="15"/>
  <c r="AR15" i="15"/>
  <c r="AR126" i="15"/>
  <c r="AR55" i="15"/>
  <c r="AR142" i="15"/>
  <c r="AR134" i="15"/>
  <c r="AR78" i="15"/>
  <c r="AR94" i="15"/>
  <c r="AR152" i="15"/>
  <c r="AR22" i="15"/>
  <c r="AR14" i="15"/>
  <c r="AR110" i="15"/>
  <c r="AR102" i="15"/>
  <c r="AR46" i="15"/>
  <c r="AR38" i="15"/>
  <c r="AR86" i="15"/>
  <c r="AR54" i="15"/>
  <c r="AR117" i="15"/>
  <c r="AR101" i="15"/>
  <c r="AR70" i="15"/>
  <c r="AR30" i="15"/>
  <c r="AR6" i="15"/>
  <c r="AR69" i="15"/>
  <c r="AR62" i="15"/>
  <c r="AR141" i="15"/>
  <c r="AR125" i="15"/>
  <c r="AR77" i="15"/>
  <c r="AR109" i="15"/>
  <c r="AR85" i="15"/>
  <c r="AR37" i="15"/>
  <c r="AR146" i="15"/>
  <c r="AR124" i="15"/>
  <c r="AR133" i="15"/>
  <c r="AR5" i="15"/>
  <c r="AR93" i="15"/>
  <c r="AR53" i="15"/>
  <c r="AR144" i="15"/>
  <c r="AR61" i="15"/>
  <c r="AR13" i="15"/>
  <c r="AR132" i="15"/>
  <c r="AR108" i="15"/>
  <c r="AR116" i="15"/>
  <c r="AR45" i="15"/>
  <c r="AR36" i="15"/>
  <c r="AR3" i="15"/>
  <c r="AR140" i="15"/>
  <c r="AR100" i="15"/>
  <c r="AR21" i="15"/>
  <c r="AR84" i="15"/>
  <c r="AR68" i="15"/>
  <c r="AR60" i="15"/>
  <c r="AR20" i="15"/>
  <c r="AR29" i="15"/>
  <c r="AR92" i="15"/>
  <c r="AR12" i="15"/>
  <c r="AR52" i="15"/>
  <c r="AR4" i="15"/>
  <c r="AR91" i="15"/>
  <c r="AR76" i="15"/>
  <c r="AR83" i="15"/>
  <c r="AR59" i="15"/>
  <c r="AR44" i="15"/>
  <c r="AR147" i="15"/>
  <c r="AR107" i="15"/>
  <c r="AR28" i="15"/>
  <c r="AR114" i="15"/>
  <c r="AR148" i="15"/>
  <c r="AR35" i="15"/>
  <c r="AR19" i="15"/>
  <c r="AR130" i="15"/>
  <c r="AR115" i="15"/>
  <c r="AR51" i="15"/>
  <c r="AR66" i="15"/>
  <c r="AR50" i="15"/>
  <c r="AR139" i="15"/>
  <c r="AR131" i="15"/>
  <c r="AR123" i="15"/>
  <c r="AR11" i="15"/>
  <c r="AR82" i="15"/>
  <c r="AR99" i="15"/>
  <c r="AR138" i="15"/>
  <c r="AR67" i="15"/>
  <c r="AR122" i="15"/>
  <c r="AR98" i="15"/>
  <c r="AR42" i="15"/>
  <c r="AR75" i="15"/>
  <c r="AR43" i="15"/>
  <c r="AR27" i="15"/>
  <c r="AR106" i="15"/>
  <c r="AR10" i="15"/>
  <c r="AR34" i="15"/>
  <c r="AR74" i="15"/>
  <c r="AR90" i="15"/>
  <c r="AR26" i="15"/>
  <c r="AR18" i="15"/>
  <c r="AR149" i="15"/>
  <c r="AR58" i="15"/>
  <c r="DD145" i="15"/>
  <c r="DD150" i="15"/>
  <c r="DD137" i="15"/>
  <c r="DD153" i="15"/>
  <c r="DD121" i="15"/>
  <c r="DD129" i="15"/>
  <c r="DD113" i="15"/>
  <c r="DD81" i="15"/>
  <c r="DD73" i="15"/>
  <c r="DD65" i="15"/>
  <c r="DD57" i="15"/>
  <c r="DD33" i="15"/>
  <c r="DD97" i="15"/>
  <c r="DD89" i="15"/>
  <c r="DD136" i="15"/>
  <c r="DD105" i="15"/>
  <c r="DD17" i="15"/>
  <c r="DD88" i="15"/>
  <c r="DD49" i="15"/>
  <c r="DD41" i="15"/>
  <c r="DD32" i="15"/>
  <c r="DD25" i="15"/>
  <c r="DD9" i="15"/>
  <c r="DD56" i="15"/>
  <c r="DD48" i="15"/>
  <c r="DD8" i="15"/>
  <c r="DD120" i="15"/>
  <c r="DD96" i="15"/>
  <c r="DD64" i="15"/>
  <c r="DD128" i="15"/>
  <c r="DD119" i="15"/>
  <c r="DD80" i="15"/>
  <c r="DD151" i="15"/>
  <c r="DD135" i="15"/>
  <c r="DD104" i="15"/>
  <c r="DD16" i="15"/>
  <c r="DD72" i="15"/>
  <c r="DD111" i="15"/>
  <c r="DD40" i="15"/>
  <c r="DD112" i="15"/>
  <c r="DD103" i="15"/>
  <c r="DD55" i="15"/>
  <c r="DD95" i="15"/>
  <c r="DD87" i="15"/>
  <c r="DD143" i="15"/>
  <c r="DD79" i="15"/>
  <c r="DD24" i="15"/>
  <c r="DD7" i="15"/>
  <c r="DD142" i="15"/>
  <c r="DD47" i="15"/>
  <c r="DD39" i="15"/>
  <c r="DD127" i="15"/>
  <c r="DD71" i="15"/>
  <c r="DD31" i="15"/>
  <c r="DD15" i="15"/>
  <c r="DD134" i="15"/>
  <c r="DD126" i="15"/>
  <c r="DD23" i="15"/>
  <c r="DD118" i="15"/>
  <c r="DD30" i="15"/>
  <c r="DD22" i="15"/>
  <c r="DD110" i="15"/>
  <c r="DD94" i="15"/>
  <c r="DD63" i="15"/>
  <c r="DD86" i="15"/>
  <c r="DD54" i="15"/>
  <c r="DD152" i="15"/>
  <c r="DD70" i="15"/>
  <c r="DD46" i="15"/>
  <c r="DD117" i="15"/>
  <c r="DD101" i="15"/>
  <c r="DD102" i="15"/>
  <c r="DD62" i="15"/>
  <c r="DD14" i="15"/>
  <c r="DD6" i="15"/>
  <c r="DD144" i="15"/>
  <c r="DD78" i="15"/>
  <c r="DD38" i="15"/>
  <c r="DD69" i="15"/>
  <c r="DD85" i="15"/>
  <c r="DD29" i="15"/>
  <c r="DD5" i="15"/>
  <c r="DD141" i="15"/>
  <c r="DD133" i="15"/>
  <c r="DD93" i="15"/>
  <c r="DD125" i="15"/>
  <c r="DD146" i="15"/>
  <c r="DD77" i="15"/>
  <c r="DD61" i="15"/>
  <c r="DD37" i="15"/>
  <c r="DD109" i="15"/>
  <c r="DD53" i="15"/>
  <c r="DD108" i="15"/>
  <c r="DD21" i="15"/>
  <c r="DD140" i="15"/>
  <c r="DD124" i="15"/>
  <c r="DD92" i="15"/>
  <c r="DD3" i="15"/>
  <c r="DD13" i="15"/>
  <c r="DD100" i="15"/>
  <c r="DD45" i="15"/>
  <c r="DD68" i="15"/>
  <c r="DD60" i="15"/>
  <c r="DD20" i="15"/>
  <c r="DD132" i="15"/>
  <c r="DD116" i="15"/>
  <c r="DD84" i="15"/>
  <c r="DD52" i="15"/>
  <c r="DD107" i="15"/>
  <c r="DD44" i="15"/>
  <c r="DD91" i="15"/>
  <c r="DD36" i="15"/>
  <c r="DD28" i="15"/>
  <c r="DD83" i="15"/>
  <c r="DD59" i="15"/>
  <c r="DD76" i="15"/>
  <c r="DD115" i="15"/>
  <c r="DD12" i="15"/>
  <c r="DD4" i="15"/>
  <c r="DD147" i="15"/>
  <c r="DD139" i="15"/>
  <c r="DD131" i="15"/>
  <c r="DD123" i="15"/>
  <c r="DD67" i="15"/>
  <c r="DD11" i="15"/>
  <c r="DD114" i="15"/>
  <c r="DD99" i="15"/>
  <c r="DD51" i="15"/>
  <c r="DD148" i="15"/>
  <c r="DD19" i="15"/>
  <c r="DD35" i="15"/>
  <c r="DD66" i="15"/>
  <c r="DD75" i="15"/>
  <c r="DD43" i="15"/>
  <c r="DD27" i="15"/>
  <c r="DD138" i="15"/>
  <c r="DD130" i="15"/>
  <c r="DD98" i="15"/>
  <c r="DD90" i="15"/>
  <c r="DD18" i="15"/>
  <c r="DD122" i="15"/>
  <c r="DD106" i="15"/>
  <c r="DD50" i="15"/>
  <c r="DD26" i="15"/>
  <c r="DD42" i="15"/>
  <c r="DD149" i="15"/>
  <c r="DD10" i="15"/>
  <c r="DD74" i="15"/>
  <c r="DD34" i="15"/>
  <c r="DD82" i="15"/>
  <c r="DD58" i="15"/>
  <c r="X141" i="15"/>
  <c r="X146" i="15"/>
  <c r="X133" i="15"/>
  <c r="X3" i="15"/>
  <c r="X153" i="15"/>
  <c r="X81" i="15"/>
  <c r="X89" i="15"/>
  <c r="X65" i="15"/>
  <c r="X137" i="15"/>
  <c r="X73" i="15"/>
  <c r="X145" i="15"/>
  <c r="X121" i="15"/>
  <c r="X25" i="15"/>
  <c r="X105" i="15"/>
  <c r="X113" i="15"/>
  <c r="X57" i="15"/>
  <c r="X9" i="15"/>
  <c r="X128" i="15"/>
  <c r="X112" i="15"/>
  <c r="X97" i="15"/>
  <c r="X49" i="15"/>
  <c r="X33" i="15"/>
  <c r="X120" i="15"/>
  <c r="X129" i="15"/>
  <c r="X17" i="15"/>
  <c r="X144" i="15"/>
  <c r="X104" i="15"/>
  <c r="X72" i="15"/>
  <c r="X8" i="15"/>
  <c r="X41" i="15"/>
  <c r="X96" i="15"/>
  <c r="X32" i="15"/>
  <c r="X16" i="15"/>
  <c r="X64" i="15"/>
  <c r="X24" i="15"/>
  <c r="X143" i="15"/>
  <c r="X119" i="15"/>
  <c r="X56" i="15"/>
  <c r="X40" i="15"/>
  <c r="X127" i="15"/>
  <c r="X136" i="15"/>
  <c r="X103" i="15"/>
  <c r="X71" i="15"/>
  <c r="X63" i="15"/>
  <c r="X47" i="15"/>
  <c r="X88" i="15"/>
  <c r="X80" i="15"/>
  <c r="X135" i="15"/>
  <c r="X48" i="15"/>
  <c r="X147" i="15"/>
  <c r="X126" i="15"/>
  <c r="X95" i="15"/>
  <c r="X87" i="15"/>
  <c r="X142" i="15"/>
  <c r="X31" i="15"/>
  <c r="X79" i="15"/>
  <c r="X111" i="15"/>
  <c r="X55" i="15"/>
  <c r="X7" i="15"/>
  <c r="X148" i="15"/>
  <c r="X15" i="15"/>
  <c r="X118" i="15"/>
  <c r="X110" i="15"/>
  <c r="X23" i="15"/>
  <c r="X134" i="15"/>
  <c r="X102" i="15"/>
  <c r="X70" i="15"/>
  <c r="X62" i="15"/>
  <c r="X39" i="15"/>
  <c r="X46" i="15"/>
  <c r="X149" i="15"/>
  <c r="X140" i="15"/>
  <c r="X138" i="15"/>
  <c r="X94" i="15"/>
  <c r="X54" i="15"/>
  <c r="X93" i="15"/>
  <c r="X77" i="15"/>
  <c r="X38" i="15"/>
  <c r="X22" i="15"/>
  <c r="X6" i="15"/>
  <c r="X78" i="15"/>
  <c r="X86" i="15"/>
  <c r="X30" i="15"/>
  <c r="X14" i="15"/>
  <c r="X125" i="15"/>
  <c r="X117" i="15"/>
  <c r="X109" i="15"/>
  <c r="X61" i="15"/>
  <c r="X13" i="15"/>
  <c r="X101" i="15"/>
  <c r="X37" i="15"/>
  <c r="X21" i="15"/>
  <c r="X29" i="15"/>
  <c r="X69" i="15"/>
  <c r="X53" i="15"/>
  <c r="X85" i="15"/>
  <c r="X5" i="15"/>
  <c r="X60" i="15"/>
  <c r="X150" i="15"/>
  <c r="X132" i="15"/>
  <c r="X108" i="15"/>
  <c r="X76" i="15"/>
  <c r="X68" i="15"/>
  <c r="X84" i="15"/>
  <c r="X124" i="15"/>
  <c r="X92" i="15"/>
  <c r="X52" i="15"/>
  <c r="X151" i="15"/>
  <c r="X116" i="15"/>
  <c r="X100" i="15"/>
  <c r="X12" i="15"/>
  <c r="X45" i="15"/>
  <c r="X36" i="15"/>
  <c r="X99" i="15"/>
  <c r="X83" i="15"/>
  <c r="X20" i="15"/>
  <c r="X131" i="15"/>
  <c r="X123" i="15"/>
  <c r="X91" i="15"/>
  <c r="X4" i="15"/>
  <c r="X75" i="15"/>
  <c r="X44" i="15"/>
  <c r="X28" i="15"/>
  <c r="X51" i="15"/>
  <c r="X11" i="15"/>
  <c r="X152" i="15"/>
  <c r="X130" i="15"/>
  <c r="X122" i="15"/>
  <c r="X98" i="15"/>
  <c r="X139" i="15"/>
  <c r="X115" i="15"/>
  <c r="X27" i="15"/>
  <c r="X67" i="15"/>
  <c r="X19" i="15"/>
  <c r="X34" i="15"/>
  <c r="X35" i="15"/>
  <c r="X82" i="15"/>
  <c r="X59" i="15"/>
  <c r="X107" i="15"/>
  <c r="X43" i="15"/>
  <c r="X26" i="15"/>
  <c r="X114" i="15"/>
  <c r="X106" i="15"/>
  <c r="X18" i="15"/>
  <c r="X58" i="15"/>
  <c r="X74" i="15"/>
  <c r="X90" i="15"/>
  <c r="X66" i="15"/>
  <c r="X42" i="15"/>
  <c r="X10" i="15"/>
  <c r="X50" i="15"/>
  <c r="CJ133" i="15"/>
  <c r="CJ146" i="15"/>
  <c r="CJ141" i="15"/>
  <c r="CJ121" i="15"/>
  <c r="CJ3" i="15"/>
  <c r="CJ153" i="15"/>
  <c r="CJ145" i="15"/>
  <c r="CJ129" i="15"/>
  <c r="CJ81" i="15"/>
  <c r="CJ89" i="15"/>
  <c r="CJ105" i="15"/>
  <c r="CJ137" i="15"/>
  <c r="CJ65" i="15"/>
  <c r="CJ49" i="15"/>
  <c r="CJ33" i="15"/>
  <c r="CJ25" i="15"/>
  <c r="CJ113" i="15"/>
  <c r="CJ97" i="15"/>
  <c r="CJ73" i="15"/>
  <c r="CJ57" i="15"/>
  <c r="CJ17" i="15"/>
  <c r="CJ112" i="15"/>
  <c r="CJ41" i="15"/>
  <c r="CJ9" i="15"/>
  <c r="CJ80" i="15"/>
  <c r="CJ72" i="15"/>
  <c r="CJ120" i="15"/>
  <c r="CJ40" i="15"/>
  <c r="CJ32" i="15"/>
  <c r="CJ16" i="15"/>
  <c r="CJ136" i="15"/>
  <c r="CJ48" i="15"/>
  <c r="CJ111" i="15"/>
  <c r="CJ96" i="15"/>
  <c r="CJ56" i="15"/>
  <c r="CJ128" i="15"/>
  <c r="CJ144" i="15"/>
  <c r="CJ104" i="15"/>
  <c r="CJ127" i="15"/>
  <c r="CJ88" i="15"/>
  <c r="CJ147" i="15"/>
  <c r="CJ143" i="15"/>
  <c r="CJ71" i="15"/>
  <c r="CJ63" i="15"/>
  <c r="CJ47" i="15"/>
  <c r="CJ95" i="15"/>
  <c r="CJ135" i="15"/>
  <c r="CJ79" i="15"/>
  <c r="CJ64" i="15"/>
  <c r="CJ103" i="15"/>
  <c r="CJ87" i="15"/>
  <c r="CJ142" i="15"/>
  <c r="CJ126" i="15"/>
  <c r="CJ24" i="15"/>
  <c r="CJ39" i="15"/>
  <c r="CJ23" i="15"/>
  <c r="CJ15" i="15"/>
  <c r="CJ8" i="15"/>
  <c r="CJ119" i="15"/>
  <c r="CJ31" i="15"/>
  <c r="CJ55" i="15"/>
  <c r="CJ138" i="15"/>
  <c r="CJ118" i="15"/>
  <c r="CJ148" i="15"/>
  <c r="CJ134" i="15"/>
  <c r="CJ110" i="15"/>
  <c r="CJ30" i="15"/>
  <c r="CJ22" i="15"/>
  <c r="CJ7" i="15"/>
  <c r="CJ102" i="15"/>
  <c r="CJ62" i="15"/>
  <c r="CJ54" i="15"/>
  <c r="CJ38" i="15"/>
  <c r="CJ14" i="15"/>
  <c r="CJ149" i="15"/>
  <c r="CJ46" i="15"/>
  <c r="CJ86" i="15"/>
  <c r="CJ117" i="15"/>
  <c r="CJ93" i="15"/>
  <c r="CJ70" i="15"/>
  <c r="CJ6" i="15"/>
  <c r="CJ140" i="15"/>
  <c r="CJ94" i="15"/>
  <c r="CJ78" i="15"/>
  <c r="CJ85" i="15"/>
  <c r="CJ109" i="15"/>
  <c r="CJ101" i="15"/>
  <c r="CJ69" i="15"/>
  <c r="CJ37" i="15"/>
  <c r="CJ61" i="15"/>
  <c r="CJ53" i="15"/>
  <c r="CJ13" i="15"/>
  <c r="CJ125" i="15"/>
  <c r="CJ21" i="15"/>
  <c r="CJ77" i="15"/>
  <c r="CJ84" i="15"/>
  <c r="CJ60" i="15"/>
  <c r="CJ108" i="15"/>
  <c r="CJ92" i="15"/>
  <c r="CJ68" i="15"/>
  <c r="CJ124" i="15"/>
  <c r="CJ45" i="15"/>
  <c r="CJ116" i="15"/>
  <c r="CJ28" i="15"/>
  <c r="CJ151" i="15"/>
  <c r="CJ29" i="15"/>
  <c r="CJ150" i="15"/>
  <c r="CJ132" i="15"/>
  <c r="CJ100" i="15"/>
  <c r="CJ76" i="15"/>
  <c r="CJ20" i="15"/>
  <c r="CJ12" i="15"/>
  <c r="CJ5" i="15"/>
  <c r="CJ4" i="15"/>
  <c r="CJ123" i="15"/>
  <c r="CJ115" i="15"/>
  <c r="CJ99" i="15"/>
  <c r="CJ67" i="15"/>
  <c r="CJ44" i="15"/>
  <c r="CJ36" i="15"/>
  <c r="CJ131" i="15"/>
  <c r="CJ91" i="15"/>
  <c r="CJ52" i="15"/>
  <c r="CJ11" i="15"/>
  <c r="CJ152" i="15"/>
  <c r="CJ130" i="15"/>
  <c r="CJ98" i="15"/>
  <c r="CJ107" i="15"/>
  <c r="CJ75" i="15"/>
  <c r="CJ27" i="15"/>
  <c r="CJ59" i="15"/>
  <c r="CJ114" i="15"/>
  <c r="CJ43" i="15"/>
  <c r="CJ139" i="15"/>
  <c r="CJ83" i="15"/>
  <c r="CJ19" i="15"/>
  <c r="CJ51" i="15"/>
  <c r="CJ35" i="15"/>
  <c r="CJ82" i="15"/>
  <c r="CJ50" i="15"/>
  <c r="CJ42" i="15"/>
  <c r="CJ58" i="15"/>
  <c r="CJ26" i="15"/>
  <c r="CJ90" i="15"/>
  <c r="CJ34" i="15"/>
  <c r="CJ74" i="15"/>
  <c r="CJ106" i="15"/>
  <c r="CJ66" i="15"/>
  <c r="CJ10" i="15"/>
  <c r="CJ18" i="15"/>
  <c r="CJ122" i="15"/>
  <c r="EV133" i="15"/>
  <c r="EV146" i="15"/>
  <c r="EV141" i="15"/>
  <c r="EV3" i="15"/>
  <c r="EV145" i="15"/>
  <c r="EV137" i="15"/>
  <c r="EV129" i="15"/>
  <c r="EV121" i="15"/>
  <c r="EV81" i="15"/>
  <c r="EV89" i="15"/>
  <c r="EV153" i="15"/>
  <c r="EV105" i="15"/>
  <c r="EV65" i="15"/>
  <c r="EV41" i="15"/>
  <c r="EV17" i="15"/>
  <c r="EV97" i="15"/>
  <c r="EV57" i="15"/>
  <c r="EV113" i="15"/>
  <c r="EV128" i="15"/>
  <c r="EV112" i="15"/>
  <c r="EV73" i="15"/>
  <c r="EV25" i="15"/>
  <c r="EV49" i="15"/>
  <c r="EV120" i="15"/>
  <c r="EV72" i="15"/>
  <c r="EV33" i="15"/>
  <c r="EV9" i="15"/>
  <c r="EV136" i="15"/>
  <c r="EV32" i="15"/>
  <c r="EV16" i="15"/>
  <c r="EV80" i="15"/>
  <c r="EV40" i="15"/>
  <c r="EV143" i="15"/>
  <c r="EV127" i="15"/>
  <c r="EV104" i="15"/>
  <c r="EV88" i="15"/>
  <c r="EV63" i="15"/>
  <c r="EV96" i="15"/>
  <c r="EV64" i="15"/>
  <c r="EV56" i="15"/>
  <c r="EV71" i="15"/>
  <c r="EV47" i="15"/>
  <c r="EV144" i="15"/>
  <c r="EV24" i="15"/>
  <c r="EV111" i="15"/>
  <c r="EV87" i="15"/>
  <c r="EV39" i="15"/>
  <c r="EV119" i="15"/>
  <c r="EV135" i="15"/>
  <c r="EV8" i="15"/>
  <c r="EV147" i="15"/>
  <c r="EV31" i="15"/>
  <c r="EV142" i="15"/>
  <c r="EV55" i="15"/>
  <c r="EV48" i="15"/>
  <c r="EV103" i="15"/>
  <c r="EV95" i="15"/>
  <c r="EV79" i="15"/>
  <c r="EV23" i="15"/>
  <c r="EV15" i="15"/>
  <c r="EV7" i="15"/>
  <c r="EV134" i="15"/>
  <c r="EV110" i="15"/>
  <c r="EV126" i="15"/>
  <c r="EV148" i="15"/>
  <c r="EV102" i="15"/>
  <c r="EV62" i="15"/>
  <c r="EV54" i="15"/>
  <c r="EV38" i="15"/>
  <c r="EV138" i="15"/>
  <c r="EV118" i="15"/>
  <c r="EV149" i="15"/>
  <c r="EV140" i="15"/>
  <c r="EV94" i="15"/>
  <c r="EV30" i="15"/>
  <c r="EV78" i="15"/>
  <c r="EV22" i="15"/>
  <c r="EV93" i="15"/>
  <c r="EV6" i="15"/>
  <c r="EV70" i="15"/>
  <c r="EV46" i="15"/>
  <c r="EV86" i="15"/>
  <c r="EV14" i="15"/>
  <c r="EV125" i="15"/>
  <c r="EV117" i="15"/>
  <c r="EV85" i="15"/>
  <c r="EV37" i="15"/>
  <c r="EV109" i="15"/>
  <c r="EV77" i="15"/>
  <c r="EV29" i="15"/>
  <c r="EV13" i="15"/>
  <c r="EV101" i="15"/>
  <c r="EV53" i="15"/>
  <c r="EV21" i="15"/>
  <c r="EV69" i="15"/>
  <c r="EV150" i="15"/>
  <c r="EV60" i="15"/>
  <c r="EV5" i="15"/>
  <c r="EV124" i="15"/>
  <c r="EV116" i="15"/>
  <c r="EV108" i="15"/>
  <c r="EV92" i="15"/>
  <c r="EV68" i="15"/>
  <c r="EV61" i="15"/>
  <c r="EV76" i="15"/>
  <c r="EV151" i="15"/>
  <c r="EV132" i="15"/>
  <c r="EV100" i="15"/>
  <c r="EV12" i="15"/>
  <c r="EV45" i="15"/>
  <c r="EV84" i="15"/>
  <c r="EV36" i="15"/>
  <c r="EV52" i="15"/>
  <c r="EV131" i="15"/>
  <c r="EV123" i="15"/>
  <c r="EV20" i="15"/>
  <c r="EV83" i="15"/>
  <c r="EV67" i="15"/>
  <c r="EV44" i="15"/>
  <c r="EV4" i="15"/>
  <c r="EV28" i="15"/>
  <c r="EV99" i="15"/>
  <c r="EV43" i="15"/>
  <c r="EV152" i="15"/>
  <c r="EV130" i="15"/>
  <c r="EV98" i="15"/>
  <c r="EV139" i="15"/>
  <c r="EV59" i="15"/>
  <c r="EV27" i="15"/>
  <c r="EV91" i="15"/>
  <c r="EV50" i="15"/>
  <c r="EV18" i="15"/>
  <c r="EV35" i="15"/>
  <c r="EV107" i="15"/>
  <c r="EV51" i="15"/>
  <c r="EV19" i="15"/>
  <c r="EV115" i="15"/>
  <c r="EV75" i="15"/>
  <c r="EV11" i="15"/>
  <c r="EV122" i="15"/>
  <c r="EV66" i="15"/>
  <c r="EV42" i="15"/>
  <c r="EV74" i="15"/>
  <c r="EV26" i="15"/>
  <c r="EV10" i="15"/>
  <c r="EV114" i="15"/>
  <c r="EV106" i="15"/>
  <c r="EV90" i="15"/>
  <c r="EV58" i="15"/>
  <c r="EV82" i="15"/>
  <c r="EV34" i="15"/>
  <c r="BM134" i="15"/>
  <c r="BM142" i="15"/>
  <c r="BM121" i="15"/>
  <c r="BM145" i="15"/>
  <c r="BM129" i="15"/>
  <c r="BM97" i="15"/>
  <c r="BM65" i="15"/>
  <c r="BM137" i="15"/>
  <c r="BM113" i="15"/>
  <c r="BM89" i="15"/>
  <c r="BM153" i="15"/>
  <c r="BM25" i="15"/>
  <c r="BM81" i="15"/>
  <c r="BM105" i="15"/>
  <c r="BM3" i="15"/>
  <c r="BM73" i="15"/>
  <c r="BM49" i="15"/>
  <c r="BM104" i="15"/>
  <c r="BM57" i="15"/>
  <c r="BM41" i="15"/>
  <c r="BM17" i="15"/>
  <c r="BM33" i="15"/>
  <c r="BM88" i="15"/>
  <c r="BM72" i="15"/>
  <c r="BM64" i="15"/>
  <c r="BM8" i="15"/>
  <c r="BM40" i="15"/>
  <c r="BM16" i="15"/>
  <c r="BM9" i="15"/>
  <c r="BM112" i="15"/>
  <c r="BM56" i="15"/>
  <c r="BM143" i="15"/>
  <c r="BM111" i="15"/>
  <c r="BM136" i="15"/>
  <c r="BM120" i="15"/>
  <c r="BM80" i="15"/>
  <c r="BM127" i="15"/>
  <c r="BM48" i="15"/>
  <c r="BM135" i="15"/>
  <c r="BM79" i="15"/>
  <c r="BM63" i="15"/>
  <c r="BM128" i="15"/>
  <c r="BM96" i="15"/>
  <c r="BM24" i="15"/>
  <c r="BM87" i="15"/>
  <c r="BM47" i="15"/>
  <c r="BM119" i="15"/>
  <c r="BM32" i="15"/>
  <c r="BM103" i="15"/>
  <c r="BM144" i="15"/>
  <c r="BM148" i="15"/>
  <c r="BM55" i="15"/>
  <c r="BM31" i="15"/>
  <c r="BM71" i="15"/>
  <c r="BM95" i="15"/>
  <c r="BM149" i="15"/>
  <c r="BM110" i="15"/>
  <c r="BM23" i="15"/>
  <c r="BM70" i="15"/>
  <c r="BM7" i="15"/>
  <c r="BM39" i="15"/>
  <c r="BM139" i="15"/>
  <c r="BM15" i="15"/>
  <c r="BM118" i="15"/>
  <c r="BM102" i="15"/>
  <c r="BM30" i="15"/>
  <c r="BM126" i="15"/>
  <c r="BM62" i="15"/>
  <c r="BM150" i="15"/>
  <c r="BM86" i="15"/>
  <c r="BM78" i="15"/>
  <c r="BM117" i="15"/>
  <c r="BM93" i="15"/>
  <c r="BM85" i="15"/>
  <c r="BM22" i="15"/>
  <c r="BM6" i="15"/>
  <c r="BM94" i="15"/>
  <c r="BM14" i="15"/>
  <c r="BM54" i="15"/>
  <c r="BM77" i="15"/>
  <c r="BM46" i="15"/>
  <c r="BM38" i="15"/>
  <c r="BM109" i="15"/>
  <c r="BM101" i="15"/>
  <c r="BM69" i="15"/>
  <c r="BM141" i="15"/>
  <c r="BM13" i="15"/>
  <c r="BM125" i="15"/>
  <c r="BM53" i="15"/>
  <c r="BM140" i="15"/>
  <c r="BM29" i="15"/>
  <c r="BM61" i="15"/>
  <c r="BM133" i="15"/>
  <c r="BM124" i="15"/>
  <c r="BM60" i="15"/>
  <c r="BM21" i="15"/>
  <c r="BM108" i="15"/>
  <c r="BM84" i="15"/>
  <c r="BM45" i="15"/>
  <c r="BM116" i="15"/>
  <c r="BM152" i="15"/>
  <c r="BM151" i="15"/>
  <c r="BM92" i="15"/>
  <c r="BM52" i="15"/>
  <c r="BM37" i="15"/>
  <c r="BM5" i="15"/>
  <c r="BM68" i="15"/>
  <c r="BM12" i="15"/>
  <c r="BM76" i="15"/>
  <c r="BM36" i="15"/>
  <c r="BM20" i="15"/>
  <c r="BM123" i="15"/>
  <c r="BM115" i="15"/>
  <c r="BM107" i="15"/>
  <c r="BM44" i="15"/>
  <c r="BM100" i="15"/>
  <c r="BM4" i="15"/>
  <c r="BM91" i="15"/>
  <c r="BM83" i="15"/>
  <c r="BM67" i="15"/>
  <c r="BM99" i="15"/>
  <c r="BM28" i="15"/>
  <c r="BM51" i="15"/>
  <c r="BM138" i="15"/>
  <c r="BM130" i="15"/>
  <c r="BM98" i="15"/>
  <c r="BM131" i="15"/>
  <c r="BM27" i="15"/>
  <c r="BM43" i="15"/>
  <c r="BM35" i="15"/>
  <c r="BM82" i="15"/>
  <c r="BM106" i="15"/>
  <c r="BM19" i="15"/>
  <c r="BM18" i="15"/>
  <c r="BM75" i="15"/>
  <c r="BM59" i="15"/>
  <c r="BM11" i="15"/>
  <c r="BM114" i="15"/>
  <c r="BM10" i="15"/>
  <c r="BM90" i="15"/>
  <c r="BM74" i="15"/>
  <c r="BM42" i="15"/>
  <c r="BM122" i="15"/>
  <c r="BM34" i="15"/>
  <c r="BM146" i="15"/>
  <c r="BM58" i="15"/>
  <c r="BM50" i="15"/>
  <c r="BM26" i="15"/>
  <c r="BM66" i="15"/>
  <c r="BM147" i="15"/>
  <c r="BM132" i="15"/>
  <c r="DY147" i="15"/>
  <c r="DY142" i="15"/>
  <c r="DY121" i="15"/>
  <c r="DY134" i="15"/>
  <c r="DY105" i="15"/>
  <c r="DY73" i="15"/>
  <c r="DY153" i="15"/>
  <c r="DY65" i="15"/>
  <c r="DY137" i="15"/>
  <c r="DY129" i="15"/>
  <c r="DY25" i="15"/>
  <c r="DY81" i="15"/>
  <c r="DY41" i="15"/>
  <c r="DY49" i="15"/>
  <c r="DY33" i="15"/>
  <c r="DY113" i="15"/>
  <c r="DY57" i="15"/>
  <c r="DY9" i="15"/>
  <c r="DY3" i="15"/>
  <c r="DY145" i="15"/>
  <c r="DY97" i="15"/>
  <c r="DY89" i="15"/>
  <c r="DY104" i="15"/>
  <c r="DY72" i="15"/>
  <c r="DY8" i="15"/>
  <c r="DY17" i="15"/>
  <c r="DY112" i="15"/>
  <c r="DY96" i="15"/>
  <c r="DY64" i="15"/>
  <c r="DY40" i="15"/>
  <c r="DY16" i="15"/>
  <c r="DY136" i="15"/>
  <c r="DY24" i="15"/>
  <c r="DY144" i="15"/>
  <c r="DY143" i="15"/>
  <c r="DY111" i="15"/>
  <c r="DY88" i="15"/>
  <c r="DY56" i="15"/>
  <c r="DY128" i="15"/>
  <c r="DY120" i="15"/>
  <c r="DY80" i="15"/>
  <c r="DY48" i="15"/>
  <c r="DY63" i="15"/>
  <c r="DY71" i="15"/>
  <c r="DY127" i="15"/>
  <c r="DY87" i="15"/>
  <c r="DY135" i="15"/>
  <c r="DY79" i="15"/>
  <c r="DY47" i="15"/>
  <c r="DY148" i="15"/>
  <c r="DY15" i="15"/>
  <c r="DY119" i="15"/>
  <c r="DY55" i="15"/>
  <c r="DY31" i="15"/>
  <c r="DY23" i="15"/>
  <c r="DY32" i="15"/>
  <c r="DY103" i="15"/>
  <c r="DY95" i="15"/>
  <c r="DY110" i="15"/>
  <c r="DY139" i="15"/>
  <c r="DY118" i="15"/>
  <c r="DY149" i="15"/>
  <c r="DY70" i="15"/>
  <c r="DY39" i="15"/>
  <c r="DY126" i="15"/>
  <c r="DY7" i="15"/>
  <c r="DY102" i="15"/>
  <c r="DY78" i="15"/>
  <c r="DY22" i="15"/>
  <c r="DY150" i="15"/>
  <c r="DY94" i="15"/>
  <c r="DY62" i="15"/>
  <c r="DY86" i="15"/>
  <c r="DY54" i="15"/>
  <c r="DY93" i="15"/>
  <c r="DY77" i="15"/>
  <c r="DY6" i="15"/>
  <c r="DY46" i="15"/>
  <c r="DY38" i="15"/>
  <c r="DY30" i="15"/>
  <c r="DY141" i="15"/>
  <c r="DY117" i="15"/>
  <c r="DY85" i="15"/>
  <c r="DY21" i="15"/>
  <c r="DY13" i="15"/>
  <c r="DY109" i="15"/>
  <c r="DY133" i="15"/>
  <c r="DY101" i="15"/>
  <c r="DY61" i="15"/>
  <c r="DY140" i="15"/>
  <c r="DY125" i="15"/>
  <c r="DY45" i="15"/>
  <c r="DY29" i="15"/>
  <c r="DY14" i="15"/>
  <c r="DY69" i="15"/>
  <c r="DY151" i="15"/>
  <c r="DY60" i="15"/>
  <c r="DY53" i="15"/>
  <c r="DY116" i="15"/>
  <c r="DY84" i="15"/>
  <c r="DY37" i="15"/>
  <c r="DY108" i="15"/>
  <c r="DY152" i="15"/>
  <c r="DY5" i="15"/>
  <c r="DY100" i="15"/>
  <c r="DY52" i="15"/>
  <c r="DY132" i="15"/>
  <c r="DY124" i="15"/>
  <c r="DY76" i="15"/>
  <c r="DY92" i="15"/>
  <c r="DY12" i="15"/>
  <c r="DY123" i="15"/>
  <c r="DY107" i="15"/>
  <c r="DY28" i="15"/>
  <c r="DY68" i="15"/>
  <c r="DY91" i="15"/>
  <c r="DY67" i="15"/>
  <c r="DY36" i="15"/>
  <c r="DY99" i="15"/>
  <c r="DY44" i="15"/>
  <c r="DY20" i="15"/>
  <c r="DY4" i="15"/>
  <c r="DY43" i="15"/>
  <c r="DY138" i="15"/>
  <c r="DY130" i="15"/>
  <c r="DY106" i="15"/>
  <c r="DY98" i="15"/>
  <c r="DY27" i="15"/>
  <c r="DY83" i="15"/>
  <c r="DY75" i="15"/>
  <c r="DY35" i="15"/>
  <c r="DY82" i="15"/>
  <c r="DY51" i="15"/>
  <c r="DY59" i="15"/>
  <c r="DY19" i="15"/>
  <c r="DY131" i="15"/>
  <c r="DY115" i="15"/>
  <c r="DY11" i="15"/>
  <c r="DY114" i="15"/>
  <c r="DY58" i="15"/>
  <c r="DY50" i="15"/>
  <c r="DY26" i="15"/>
  <c r="DY146" i="15"/>
  <c r="DY18" i="15"/>
  <c r="DY122" i="15"/>
  <c r="DY90" i="15"/>
  <c r="DY66" i="15"/>
  <c r="DY42" i="15"/>
  <c r="DY10" i="15"/>
  <c r="DY34" i="15"/>
  <c r="DY74" i="15"/>
  <c r="AP135" i="15"/>
  <c r="AP148" i="15"/>
  <c r="AP143" i="15"/>
  <c r="AP113" i="15"/>
  <c r="AP89" i="15"/>
  <c r="AP137" i="15"/>
  <c r="AP129" i="15"/>
  <c r="AP121" i="15"/>
  <c r="AP49" i="15"/>
  <c r="AP145" i="15"/>
  <c r="AP105" i="15"/>
  <c r="AP73" i="15"/>
  <c r="AP33" i="15"/>
  <c r="AP97" i="15"/>
  <c r="AP153" i="15"/>
  <c r="AP57" i="15"/>
  <c r="AP65" i="15"/>
  <c r="AP41" i="15"/>
  <c r="AP25" i="15"/>
  <c r="AP81" i="15"/>
  <c r="AP128" i="15"/>
  <c r="AP120" i="15"/>
  <c r="AP88" i="15"/>
  <c r="AP32" i="15"/>
  <c r="AP8" i="15"/>
  <c r="AP9" i="15"/>
  <c r="AP72" i="15"/>
  <c r="AP56" i="15"/>
  <c r="AP16" i="15"/>
  <c r="AP17" i="15"/>
  <c r="AP48" i="15"/>
  <c r="AP64" i="15"/>
  <c r="AP144" i="15"/>
  <c r="AP136" i="15"/>
  <c r="AP112" i="15"/>
  <c r="AP96" i="15"/>
  <c r="AP149" i="15"/>
  <c r="AP104" i="15"/>
  <c r="AP80" i="15"/>
  <c r="AP87" i="15"/>
  <c r="AP39" i="15"/>
  <c r="AP119" i="15"/>
  <c r="AP95" i="15"/>
  <c r="AP40" i="15"/>
  <c r="AP127" i="15"/>
  <c r="AP111" i="15"/>
  <c r="AP55" i="15"/>
  <c r="AP134" i="15"/>
  <c r="AP24" i="15"/>
  <c r="AP15" i="15"/>
  <c r="AP79" i="15"/>
  <c r="AP103" i="15"/>
  <c r="AP7" i="15"/>
  <c r="AP71" i="15"/>
  <c r="AP31" i="15"/>
  <c r="AP23" i="15"/>
  <c r="AP47" i="15"/>
  <c r="AP118" i="15"/>
  <c r="AP70" i="15"/>
  <c r="AP22" i="15"/>
  <c r="AP126" i="15"/>
  <c r="AP150" i="15"/>
  <c r="AP110" i="15"/>
  <c r="AP102" i="15"/>
  <c r="AP46" i="15"/>
  <c r="AP38" i="15"/>
  <c r="AP63" i="15"/>
  <c r="AP140" i="15"/>
  <c r="AP54" i="15"/>
  <c r="AP14" i="15"/>
  <c r="AP151" i="15"/>
  <c r="AP86" i="15"/>
  <c r="AP78" i="15"/>
  <c r="AP62" i="15"/>
  <c r="AP30" i="15"/>
  <c r="AP141" i="15"/>
  <c r="AP117" i="15"/>
  <c r="AP85" i="15"/>
  <c r="AP6" i="15"/>
  <c r="AP94" i="15"/>
  <c r="AP125" i="15"/>
  <c r="AP101" i="15"/>
  <c r="AP133" i="15"/>
  <c r="AP53" i="15"/>
  <c r="AP37" i="15"/>
  <c r="AP21" i="15"/>
  <c r="AP109" i="15"/>
  <c r="AP93" i="15"/>
  <c r="AP77" i="15"/>
  <c r="AP45" i="15"/>
  <c r="AP13" i="15"/>
  <c r="AP142" i="15"/>
  <c r="AP69" i="15"/>
  <c r="AP60" i="15"/>
  <c r="AP61" i="15"/>
  <c r="AP108" i="15"/>
  <c r="AP84" i="15"/>
  <c r="AP5" i="15"/>
  <c r="AP116" i="15"/>
  <c r="AP12" i="15"/>
  <c r="AP152" i="15"/>
  <c r="AP124" i="15"/>
  <c r="AP92" i="15"/>
  <c r="AP76" i="15"/>
  <c r="AP68" i="15"/>
  <c r="AP29" i="15"/>
  <c r="AP132" i="15"/>
  <c r="AP100" i="15"/>
  <c r="AP139" i="15"/>
  <c r="AP107" i="15"/>
  <c r="AP83" i="15"/>
  <c r="AP4" i="15"/>
  <c r="AP123" i="15"/>
  <c r="AP91" i="15"/>
  <c r="AP44" i="15"/>
  <c r="AP36" i="15"/>
  <c r="AP28" i="15"/>
  <c r="AP20" i="15"/>
  <c r="AP115" i="15"/>
  <c r="AP67" i="15"/>
  <c r="AP99" i="15"/>
  <c r="AP52" i="15"/>
  <c r="AP35" i="15"/>
  <c r="AP138" i="15"/>
  <c r="AP130" i="15"/>
  <c r="AP98" i="15"/>
  <c r="AP131" i="15"/>
  <c r="AP75" i="15"/>
  <c r="AP27" i="15"/>
  <c r="AP59" i="15"/>
  <c r="AP58" i="15"/>
  <c r="AP50" i="15"/>
  <c r="AP51" i="15"/>
  <c r="AP19" i="15"/>
  <c r="AP43" i="15"/>
  <c r="AP114" i="15"/>
  <c r="AP90" i="15"/>
  <c r="AP82" i="15"/>
  <c r="AP11" i="15"/>
  <c r="AP146" i="15"/>
  <c r="AP106" i="15"/>
  <c r="AP18" i="15"/>
  <c r="AP3" i="15"/>
  <c r="AP66" i="15"/>
  <c r="AP147" i="15"/>
  <c r="AP10" i="15"/>
  <c r="AP74" i="15"/>
  <c r="AP26" i="15"/>
  <c r="AP122" i="15"/>
  <c r="AP34" i="15"/>
  <c r="AP42" i="15"/>
  <c r="DB143" i="15"/>
  <c r="DB145" i="15"/>
  <c r="DB137" i="15"/>
  <c r="DB129" i="15"/>
  <c r="DB89" i="15"/>
  <c r="DB153" i="15"/>
  <c r="DB121" i="15"/>
  <c r="DB105" i="15"/>
  <c r="DB49" i="15"/>
  <c r="DB97" i="15"/>
  <c r="DB65" i="15"/>
  <c r="DB148" i="15"/>
  <c r="DB73" i="15"/>
  <c r="DB135" i="15"/>
  <c r="DB17" i="15"/>
  <c r="DB113" i="15"/>
  <c r="DB81" i="15"/>
  <c r="DB120" i="15"/>
  <c r="DB57" i="15"/>
  <c r="DB25" i="15"/>
  <c r="DB9" i="15"/>
  <c r="DB41" i="15"/>
  <c r="DB33" i="15"/>
  <c r="DB128" i="15"/>
  <c r="DB136" i="15"/>
  <c r="DB88" i="15"/>
  <c r="DB56" i="15"/>
  <c r="DB16" i="15"/>
  <c r="DB144" i="15"/>
  <c r="DB112" i="15"/>
  <c r="DB96" i="15"/>
  <c r="DB72" i="15"/>
  <c r="DB40" i="15"/>
  <c r="DB24" i="15"/>
  <c r="DB119" i="15"/>
  <c r="DB63" i="15"/>
  <c r="DB104" i="15"/>
  <c r="DB80" i="15"/>
  <c r="DB48" i="15"/>
  <c r="DB87" i="15"/>
  <c r="DB39" i="15"/>
  <c r="DB79" i="15"/>
  <c r="DB127" i="15"/>
  <c r="DB95" i="15"/>
  <c r="DB103" i="15"/>
  <c r="DB8" i="15"/>
  <c r="DB134" i="15"/>
  <c r="DB32" i="15"/>
  <c r="DB47" i="15"/>
  <c r="DB64" i="15"/>
  <c r="DB111" i="15"/>
  <c r="DB23" i="15"/>
  <c r="DB55" i="15"/>
  <c r="DB149" i="15"/>
  <c r="DB71" i="15"/>
  <c r="DB7" i="15"/>
  <c r="DB150" i="15"/>
  <c r="DB31" i="15"/>
  <c r="DB70" i="15"/>
  <c r="DB110" i="15"/>
  <c r="DB140" i="15"/>
  <c r="DB126" i="15"/>
  <c r="DB118" i="15"/>
  <c r="DB102" i="15"/>
  <c r="DB54" i="15"/>
  <c r="DB15" i="15"/>
  <c r="DB62" i="15"/>
  <c r="DB151" i="15"/>
  <c r="DB94" i="15"/>
  <c r="DB30" i="15"/>
  <c r="DB14" i="15"/>
  <c r="DB38" i="15"/>
  <c r="DB141" i="15"/>
  <c r="DB109" i="15"/>
  <c r="DB6" i="15"/>
  <c r="DB86" i="15"/>
  <c r="DB78" i="15"/>
  <c r="DB46" i="15"/>
  <c r="DB22" i="15"/>
  <c r="DB125" i="15"/>
  <c r="DB93" i="15"/>
  <c r="DB142" i="15"/>
  <c r="DB117" i="15"/>
  <c r="DB85" i="15"/>
  <c r="DB61" i="15"/>
  <c r="DB21" i="15"/>
  <c r="DB5" i="15"/>
  <c r="DB77" i="15"/>
  <c r="DB133" i="15"/>
  <c r="DB45" i="15"/>
  <c r="DB101" i="15"/>
  <c r="DB53" i="15"/>
  <c r="DB37" i="15"/>
  <c r="DB152" i="15"/>
  <c r="DB60" i="15"/>
  <c r="DB69" i="15"/>
  <c r="DB116" i="15"/>
  <c r="DB108" i="15"/>
  <c r="DB29" i="15"/>
  <c r="DB132" i="15"/>
  <c r="DB76" i="15"/>
  <c r="DB12" i="15"/>
  <c r="DB92" i="15"/>
  <c r="DB124" i="15"/>
  <c r="DB68" i="15"/>
  <c r="DB13" i="15"/>
  <c r="DB100" i="15"/>
  <c r="DB139" i="15"/>
  <c r="DB83" i="15"/>
  <c r="DB84" i="15"/>
  <c r="DB52" i="15"/>
  <c r="DB123" i="15"/>
  <c r="DB91" i="15"/>
  <c r="DB20" i="15"/>
  <c r="DB115" i="15"/>
  <c r="DB67" i="15"/>
  <c r="DB99" i="15"/>
  <c r="DB44" i="15"/>
  <c r="DB28" i="15"/>
  <c r="DB36" i="15"/>
  <c r="DB4" i="15"/>
  <c r="DB27" i="15"/>
  <c r="DB138" i="15"/>
  <c r="DB98" i="15"/>
  <c r="DB59" i="15"/>
  <c r="DB35" i="15"/>
  <c r="DB51" i="15"/>
  <c r="DB107" i="15"/>
  <c r="DB106" i="15"/>
  <c r="DB130" i="15"/>
  <c r="DB114" i="15"/>
  <c r="DB19" i="15"/>
  <c r="DB131" i="15"/>
  <c r="DB43" i="15"/>
  <c r="DB58" i="15"/>
  <c r="DB75" i="15"/>
  <c r="DB11" i="15"/>
  <c r="DB146" i="15"/>
  <c r="DB122" i="15"/>
  <c r="DB42" i="15"/>
  <c r="DB66" i="15"/>
  <c r="DB10" i="15"/>
  <c r="DB74" i="15"/>
  <c r="DB26" i="15"/>
  <c r="DB147" i="15"/>
  <c r="DB3" i="15"/>
  <c r="DB34" i="15"/>
  <c r="DB50" i="15"/>
  <c r="DB18" i="15"/>
  <c r="DB90" i="15"/>
  <c r="DB82" i="15"/>
  <c r="EC151" i="15"/>
  <c r="EC153" i="15"/>
  <c r="EC105" i="15"/>
  <c r="EC97" i="15"/>
  <c r="EC89" i="15"/>
  <c r="EC65" i="15"/>
  <c r="EC73" i="15"/>
  <c r="EC81" i="15"/>
  <c r="EC41" i="15"/>
  <c r="EC129" i="15"/>
  <c r="EC33" i="15"/>
  <c r="EC9" i="15"/>
  <c r="EC113" i="15"/>
  <c r="EC112" i="15"/>
  <c r="EC137" i="15"/>
  <c r="EC57" i="15"/>
  <c r="EC49" i="15"/>
  <c r="EC120" i="15"/>
  <c r="EC88" i="15"/>
  <c r="EC145" i="15"/>
  <c r="EC121" i="15"/>
  <c r="EC17" i="15"/>
  <c r="EC25" i="15"/>
  <c r="EC40" i="15"/>
  <c r="EC104" i="15"/>
  <c r="EC96" i="15"/>
  <c r="EC136" i="15"/>
  <c r="EC128" i="15"/>
  <c r="EC48" i="15"/>
  <c r="EC111" i="15"/>
  <c r="EC144" i="15"/>
  <c r="EC80" i="15"/>
  <c r="EC56" i="15"/>
  <c r="EC32" i="15"/>
  <c r="EC127" i="15"/>
  <c r="EC16" i="15"/>
  <c r="EC72" i="15"/>
  <c r="EC64" i="15"/>
  <c r="EC135" i="15"/>
  <c r="EC71" i="15"/>
  <c r="EC63" i="15"/>
  <c r="EC8" i="15"/>
  <c r="EC119" i="15"/>
  <c r="EC95" i="15"/>
  <c r="EC55" i="15"/>
  <c r="EC138" i="15"/>
  <c r="EC103" i="15"/>
  <c r="EC87" i="15"/>
  <c r="EC24" i="15"/>
  <c r="EC142" i="15"/>
  <c r="EC152" i="15"/>
  <c r="EC31" i="15"/>
  <c r="EC79" i="15"/>
  <c r="EC15" i="15"/>
  <c r="EC143" i="15"/>
  <c r="EC126" i="15"/>
  <c r="EC102" i="15"/>
  <c r="EC62" i="15"/>
  <c r="EC38" i="15"/>
  <c r="EC47" i="15"/>
  <c r="EC7" i="15"/>
  <c r="EC134" i="15"/>
  <c r="EC23" i="15"/>
  <c r="EC46" i="15"/>
  <c r="EC30" i="15"/>
  <c r="EC39" i="15"/>
  <c r="EC118" i="15"/>
  <c r="EC110" i="15"/>
  <c r="EC86" i="15"/>
  <c r="EC70" i="15"/>
  <c r="EC146" i="15"/>
  <c r="EC94" i="15"/>
  <c r="EC22" i="15"/>
  <c r="EC54" i="15"/>
  <c r="EC78" i="15"/>
  <c r="EC133" i="15"/>
  <c r="EC117" i="15"/>
  <c r="EC85" i="15"/>
  <c r="EC14" i="15"/>
  <c r="EC6" i="15"/>
  <c r="EC125" i="15"/>
  <c r="EC53" i="15"/>
  <c r="EC29" i="15"/>
  <c r="EC5" i="15"/>
  <c r="EC109" i="15"/>
  <c r="EC101" i="15"/>
  <c r="EC21" i="15"/>
  <c r="EC13" i="15"/>
  <c r="EC3" i="15"/>
  <c r="EC45" i="15"/>
  <c r="EC37" i="15"/>
  <c r="EC61" i="15"/>
  <c r="EC141" i="15"/>
  <c r="EC93" i="15"/>
  <c r="EC69" i="15"/>
  <c r="EC124" i="15"/>
  <c r="EC132" i="15"/>
  <c r="EC92" i="15"/>
  <c r="EC100" i="15"/>
  <c r="EC12" i="15"/>
  <c r="EC140" i="15"/>
  <c r="EC77" i="15"/>
  <c r="EC147" i="15"/>
  <c r="EC60" i="15"/>
  <c r="EC36" i="15"/>
  <c r="EC116" i="15"/>
  <c r="EC108" i="15"/>
  <c r="EC148" i="15"/>
  <c r="EC76" i="15"/>
  <c r="EC52" i="15"/>
  <c r="EC4" i="15"/>
  <c r="EC139" i="15"/>
  <c r="EC99" i="15"/>
  <c r="EC68" i="15"/>
  <c r="EC84" i="15"/>
  <c r="EC44" i="15"/>
  <c r="EC91" i="15"/>
  <c r="EC28" i="15"/>
  <c r="EC20" i="15"/>
  <c r="EC83" i="15"/>
  <c r="EC67" i="15"/>
  <c r="EC115" i="15"/>
  <c r="EC131" i="15"/>
  <c r="EC75" i="15"/>
  <c r="EC43" i="15"/>
  <c r="EC149" i="15"/>
  <c r="EC130" i="15"/>
  <c r="EC74" i="15"/>
  <c r="EC10" i="15"/>
  <c r="EC123" i="15"/>
  <c r="EC35" i="15"/>
  <c r="EC98" i="15"/>
  <c r="EC107" i="15"/>
  <c r="EC51" i="15"/>
  <c r="EC27" i="15"/>
  <c r="EC59" i="15"/>
  <c r="EC11" i="15"/>
  <c r="EC114" i="15"/>
  <c r="EC26" i="15"/>
  <c r="EC19" i="15"/>
  <c r="EC90" i="15"/>
  <c r="EC82" i="15"/>
  <c r="EC66" i="15"/>
  <c r="EC122" i="15"/>
  <c r="EC50" i="15"/>
  <c r="EC150" i="15"/>
  <c r="EC34" i="15"/>
  <c r="EC42" i="15"/>
  <c r="EC106" i="15"/>
  <c r="EC58" i="15"/>
  <c r="EC18" i="15"/>
  <c r="DN3" i="15"/>
  <c r="DN152" i="15"/>
  <c r="DN129" i="15"/>
  <c r="DN121" i="15"/>
  <c r="DN73" i="15"/>
  <c r="DN145" i="15"/>
  <c r="DN81" i="15"/>
  <c r="DN57" i="15"/>
  <c r="DN89" i="15"/>
  <c r="DN113" i="15"/>
  <c r="DN153" i="15"/>
  <c r="DN137" i="15"/>
  <c r="DN97" i="15"/>
  <c r="DN9" i="15"/>
  <c r="DN65" i="15"/>
  <c r="DN49" i="15"/>
  <c r="DN120" i="15"/>
  <c r="DN104" i="15"/>
  <c r="DN139" i="15"/>
  <c r="DN41" i="15"/>
  <c r="DN96" i="15"/>
  <c r="DN64" i="15"/>
  <c r="DN48" i="15"/>
  <c r="DN40" i="15"/>
  <c r="DN25" i="15"/>
  <c r="DN105" i="15"/>
  <c r="DN33" i="15"/>
  <c r="DN17" i="15"/>
  <c r="DN128" i="15"/>
  <c r="DN80" i="15"/>
  <c r="DN56" i="15"/>
  <c r="DN112" i="15"/>
  <c r="DN88" i="15"/>
  <c r="DN32" i="15"/>
  <c r="DN16" i="15"/>
  <c r="DN111" i="15"/>
  <c r="DN8" i="15"/>
  <c r="DN135" i="15"/>
  <c r="DN103" i="15"/>
  <c r="DN141" i="15"/>
  <c r="DN79" i="15"/>
  <c r="DN55" i="15"/>
  <c r="DN47" i="15"/>
  <c r="DN95" i="15"/>
  <c r="DN31" i="15"/>
  <c r="DN72" i="15"/>
  <c r="DN119" i="15"/>
  <c r="DN63" i="15"/>
  <c r="DN23" i="15"/>
  <c r="DN126" i="15"/>
  <c r="DN127" i="15"/>
  <c r="DN87" i="15"/>
  <c r="DN24" i="15"/>
  <c r="DN143" i="15"/>
  <c r="DN39" i="15"/>
  <c r="DN15" i="15"/>
  <c r="DN7" i="15"/>
  <c r="DN146" i="15"/>
  <c r="DN71" i="15"/>
  <c r="DN134" i="15"/>
  <c r="DN110" i="15"/>
  <c r="DN94" i="15"/>
  <c r="DN14" i="15"/>
  <c r="DN102" i="15"/>
  <c r="DN142" i="15"/>
  <c r="DN54" i="15"/>
  <c r="DN62" i="15"/>
  <c r="DN30" i="15"/>
  <c r="DN22" i="15"/>
  <c r="DN118" i="15"/>
  <c r="DN86" i="15"/>
  <c r="DN38" i="15"/>
  <c r="DN78" i="15"/>
  <c r="DN46" i="15"/>
  <c r="DN70" i="15"/>
  <c r="DN133" i="15"/>
  <c r="DN93" i="15"/>
  <c r="DN147" i="15"/>
  <c r="DN77" i="15"/>
  <c r="DN85" i="15"/>
  <c r="DN109" i="15"/>
  <c r="DN101" i="15"/>
  <c r="DN132" i="15"/>
  <c r="DN117" i="15"/>
  <c r="DN21" i="15"/>
  <c r="DN13" i="15"/>
  <c r="DN61" i="15"/>
  <c r="DN6" i="15"/>
  <c r="DN125" i="15"/>
  <c r="DN37" i="15"/>
  <c r="DN29" i="15"/>
  <c r="DN84" i="15"/>
  <c r="DN76" i="15"/>
  <c r="DN52" i="15"/>
  <c r="DN45" i="15"/>
  <c r="DN5" i="15"/>
  <c r="DN148" i="15"/>
  <c r="DN69" i="15"/>
  <c r="DN28" i="15"/>
  <c r="DN100" i="15"/>
  <c r="DN53" i="15"/>
  <c r="DN140" i="15"/>
  <c r="DN116" i="15"/>
  <c r="DN92" i="15"/>
  <c r="DN20" i="15"/>
  <c r="DN124" i="15"/>
  <c r="DN108" i="15"/>
  <c r="DN115" i="15"/>
  <c r="DN44" i="15"/>
  <c r="DN36" i="15"/>
  <c r="DN12" i="15"/>
  <c r="DN60" i="15"/>
  <c r="DN75" i="15"/>
  <c r="DN91" i="15"/>
  <c r="DN83" i="15"/>
  <c r="DN4" i="15"/>
  <c r="DN68" i="15"/>
  <c r="DN59" i="15"/>
  <c r="DN114" i="15"/>
  <c r="DN138" i="15"/>
  <c r="DN130" i="15"/>
  <c r="DN107" i="15"/>
  <c r="DN150" i="15"/>
  <c r="DN149" i="15"/>
  <c r="DN123" i="15"/>
  <c r="DN27" i="15"/>
  <c r="DN82" i="15"/>
  <c r="DN131" i="15"/>
  <c r="DN99" i="15"/>
  <c r="DN51" i="15"/>
  <c r="DN35" i="15"/>
  <c r="DN11" i="15"/>
  <c r="DN144" i="15"/>
  <c r="DN106" i="15"/>
  <c r="DN18" i="15"/>
  <c r="DN67" i="15"/>
  <c r="DN43" i="15"/>
  <c r="DN19" i="15"/>
  <c r="DN98" i="15"/>
  <c r="DN66" i="15"/>
  <c r="DN34" i="15"/>
  <c r="DN26" i="15"/>
  <c r="DN136" i="15"/>
  <c r="DN74" i="15"/>
  <c r="DN58" i="15"/>
  <c r="DN10" i="15"/>
  <c r="DN90" i="15"/>
  <c r="DN122" i="15"/>
  <c r="DN151" i="15"/>
  <c r="DN50" i="15"/>
  <c r="DN42" i="15"/>
  <c r="BS153" i="15"/>
  <c r="BS129" i="15"/>
  <c r="BS113" i="15"/>
  <c r="BS105" i="15"/>
  <c r="BS81" i="15"/>
  <c r="BS145" i="15"/>
  <c r="BS121" i="15"/>
  <c r="BS97" i="15"/>
  <c r="BS137" i="15"/>
  <c r="BS65" i="15"/>
  <c r="BS89" i="15"/>
  <c r="BS73" i="15"/>
  <c r="BS49" i="15"/>
  <c r="BS41" i="15"/>
  <c r="BS57" i="15"/>
  <c r="BS3" i="15"/>
  <c r="BS17" i="15"/>
  <c r="BS112" i="15"/>
  <c r="BS88" i="15"/>
  <c r="BS9" i="15"/>
  <c r="BS104" i="15"/>
  <c r="BS128" i="15"/>
  <c r="BS72" i="15"/>
  <c r="BS33" i="15"/>
  <c r="BS25" i="15"/>
  <c r="BS96" i="15"/>
  <c r="BS32" i="15"/>
  <c r="BS48" i="15"/>
  <c r="BS24" i="15"/>
  <c r="BS103" i="15"/>
  <c r="BS56" i="15"/>
  <c r="BS136" i="15"/>
  <c r="BS120" i="15"/>
  <c r="BS8" i="15"/>
  <c r="BS146" i="15"/>
  <c r="BS144" i="15"/>
  <c r="BS80" i="15"/>
  <c r="BS87" i="15"/>
  <c r="BS79" i="15"/>
  <c r="BS55" i="15"/>
  <c r="BS135" i="15"/>
  <c r="BS95" i="15"/>
  <c r="BS64" i="15"/>
  <c r="BS143" i="15"/>
  <c r="BS119" i="15"/>
  <c r="BS16" i="15"/>
  <c r="BS126" i="15"/>
  <c r="BS15" i="15"/>
  <c r="BS40" i="15"/>
  <c r="BS71" i="15"/>
  <c r="BS23" i="15"/>
  <c r="BS127" i="15"/>
  <c r="BS111" i="15"/>
  <c r="BS63" i="15"/>
  <c r="BS39" i="15"/>
  <c r="BS31" i="15"/>
  <c r="BS110" i="15"/>
  <c r="BS94" i="15"/>
  <c r="BS147" i="15"/>
  <c r="BS134" i="15"/>
  <c r="BS47" i="15"/>
  <c r="BS30" i="15"/>
  <c r="BS7" i="15"/>
  <c r="BS118" i="15"/>
  <c r="BS54" i="15"/>
  <c r="BS46" i="15"/>
  <c r="BS22" i="15"/>
  <c r="BS14" i="15"/>
  <c r="BS70" i="15"/>
  <c r="BS38" i="15"/>
  <c r="BS85" i="15"/>
  <c r="BS62" i="15"/>
  <c r="BS86" i="15"/>
  <c r="BS109" i="15"/>
  <c r="BS93" i="15"/>
  <c r="BS102" i="15"/>
  <c r="BS78" i="15"/>
  <c r="BS117" i="15"/>
  <c r="BS101" i="15"/>
  <c r="BS77" i="15"/>
  <c r="BS149" i="15"/>
  <c r="BS37" i="15"/>
  <c r="BS148" i="15"/>
  <c r="BS6" i="15"/>
  <c r="BS125" i="15"/>
  <c r="BS45" i="15"/>
  <c r="BS140" i="15"/>
  <c r="BS141" i="15"/>
  <c r="BS69" i="15"/>
  <c r="BS29" i="15"/>
  <c r="BS133" i="15"/>
  <c r="BS132" i="15"/>
  <c r="BS124" i="15"/>
  <c r="BS76" i="15"/>
  <c r="BS52" i="15"/>
  <c r="BS100" i="15"/>
  <c r="BS13" i="15"/>
  <c r="BS5" i="15"/>
  <c r="BS92" i="15"/>
  <c r="BS60" i="15"/>
  <c r="BS28" i="15"/>
  <c r="BS21" i="15"/>
  <c r="BS108" i="15"/>
  <c r="BS84" i="15"/>
  <c r="BS44" i="15"/>
  <c r="BS61" i="15"/>
  <c r="BS116" i="15"/>
  <c r="BS53" i="15"/>
  <c r="BS4" i="15"/>
  <c r="BS150" i="15"/>
  <c r="BS107" i="15"/>
  <c r="BS20" i="15"/>
  <c r="BS142" i="15"/>
  <c r="BS91" i="15"/>
  <c r="BS83" i="15"/>
  <c r="BS59" i="15"/>
  <c r="BS51" i="15"/>
  <c r="BS68" i="15"/>
  <c r="BS123" i="15"/>
  <c r="BS36" i="15"/>
  <c r="BS12" i="15"/>
  <c r="BS19" i="15"/>
  <c r="BS130" i="15"/>
  <c r="BS106" i="15"/>
  <c r="BS115" i="15"/>
  <c r="BS75" i="15"/>
  <c r="BS35" i="15"/>
  <c r="BS27" i="15"/>
  <c r="BS67" i="15"/>
  <c r="BS131" i="15"/>
  <c r="BS99" i="15"/>
  <c r="BS74" i="15"/>
  <c r="BS10" i="15"/>
  <c r="BS11" i="15"/>
  <c r="BS90" i="15"/>
  <c r="BS151" i="15"/>
  <c r="BS138" i="15"/>
  <c r="BS18" i="15"/>
  <c r="BS152" i="15"/>
  <c r="BS43" i="15"/>
  <c r="BS122" i="15"/>
  <c r="BS82" i="15"/>
  <c r="BS26" i="15"/>
  <c r="BS114" i="15"/>
  <c r="BS98" i="15"/>
  <c r="BS66" i="15"/>
  <c r="BS58" i="15"/>
  <c r="BS42" i="15"/>
  <c r="BS139" i="15"/>
  <c r="BS50" i="15"/>
  <c r="BS34" i="15"/>
  <c r="AQ149" i="15"/>
  <c r="AQ153" i="15"/>
  <c r="AQ145" i="15"/>
  <c r="AQ137" i="15"/>
  <c r="AQ129" i="15"/>
  <c r="AQ81" i="15"/>
  <c r="AQ121" i="15"/>
  <c r="AQ89" i="15"/>
  <c r="AQ73" i="15"/>
  <c r="AQ65" i="15"/>
  <c r="AQ57" i="15"/>
  <c r="AQ49" i="15"/>
  <c r="AQ17" i="15"/>
  <c r="AQ113" i="15"/>
  <c r="AQ25" i="15"/>
  <c r="AQ97" i="15"/>
  <c r="AQ105" i="15"/>
  <c r="AQ33" i="15"/>
  <c r="AQ120" i="15"/>
  <c r="AQ80" i="15"/>
  <c r="AQ32" i="15"/>
  <c r="AQ41" i="15"/>
  <c r="AQ9" i="15"/>
  <c r="AQ128" i="15"/>
  <c r="AQ40" i="15"/>
  <c r="AQ104" i="15"/>
  <c r="AQ88" i="15"/>
  <c r="AQ72" i="15"/>
  <c r="AQ135" i="15"/>
  <c r="AQ48" i="15"/>
  <c r="AQ56" i="15"/>
  <c r="AQ24" i="15"/>
  <c r="AQ112" i="15"/>
  <c r="AQ79" i="15"/>
  <c r="AQ64" i="15"/>
  <c r="AQ96" i="15"/>
  <c r="AQ63" i="15"/>
  <c r="AQ119" i="15"/>
  <c r="AQ111" i="15"/>
  <c r="AQ71" i="15"/>
  <c r="AQ87" i="15"/>
  <c r="AQ55" i="15"/>
  <c r="AQ16" i="15"/>
  <c r="AQ150" i="15"/>
  <c r="AQ8" i="15"/>
  <c r="AQ136" i="15"/>
  <c r="AQ134" i="15"/>
  <c r="AQ127" i="15"/>
  <c r="AQ103" i="15"/>
  <c r="AQ95" i="15"/>
  <c r="AQ39" i="15"/>
  <c r="AQ31" i="15"/>
  <c r="AQ15" i="15"/>
  <c r="AQ7" i="15"/>
  <c r="AQ47" i="15"/>
  <c r="AQ94" i="15"/>
  <c r="AQ142" i="15"/>
  <c r="AQ151" i="15"/>
  <c r="AQ126" i="15"/>
  <c r="AQ86" i="15"/>
  <c r="AQ30" i="15"/>
  <c r="AQ118" i="15"/>
  <c r="AQ110" i="15"/>
  <c r="AQ70" i="15"/>
  <c r="AQ23" i="15"/>
  <c r="AQ78" i="15"/>
  <c r="AQ62" i="15"/>
  <c r="AQ22" i="15"/>
  <c r="AQ102" i="15"/>
  <c r="AQ14" i="15"/>
  <c r="AQ46" i="15"/>
  <c r="AQ38" i="15"/>
  <c r="AQ77" i="15"/>
  <c r="AQ54" i="15"/>
  <c r="AQ109" i="15"/>
  <c r="AQ61" i="15"/>
  <c r="AQ152" i="15"/>
  <c r="AQ45" i="15"/>
  <c r="AQ117" i="15"/>
  <c r="AQ29" i="15"/>
  <c r="AQ13" i="15"/>
  <c r="AQ133" i="15"/>
  <c r="AQ93" i="15"/>
  <c r="AQ21" i="15"/>
  <c r="AQ140" i="15"/>
  <c r="AQ125" i="15"/>
  <c r="AQ85" i="15"/>
  <c r="AQ101" i="15"/>
  <c r="AQ69" i="15"/>
  <c r="AQ6" i="15"/>
  <c r="AQ37" i="15"/>
  <c r="AQ132" i="15"/>
  <c r="AQ116" i="15"/>
  <c r="AQ5" i="15"/>
  <c r="AQ144" i="15"/>
  <c r="AQ100" i="15"/>
  <c r="AQ68" i="15"/>
  <c r="AQ60" i="15"/>
  <c r="AQ20" i="15"/>
  <c r="AQ44" i="15"/>
  <c r="AQ108" i="15"/>
  <c r="AQ12" i="15"/>
  <c r="AQ4" i="15"/>
  <c r="AQ53" i="15"/>
  <c r="AQ124" i="15"/>
  <c r="AQ92" i="15"/>
  <c r="AQ76" i="15"/>
  <c r="AQ36" i="15"/>
  <c r="AQ99" i="15"/>
  <c r="AQ115" i="15"/>
  <c r="AQ59" i="15"/>
  <c r="AQ52" i="15"/>
  <c r="AQ28" i="15"/>
  <c r="AQ131" i="15"/>
  <c r="AQ123" i="15"/>
  <c r="AQ91" i="15"/>
  <c r="AQ75" i="15"/>
  <c r="AQ107" i="15"/>
  <c r="AQ84" i="15"/>
  <c r="AQ146" i="15"/>
  <c r="AQ43" i="15"/>
  <c r="AQ19" i="15"/>
  <c r="AQ130" i="15"/>
  <c r="AQ122" i="15"/>
  <c r="AQ83" i="15"/>
  <c r="AQ11" i="15"/>
  <c r="AQ67" i="15"/>
  <c r="AQ3" i="15"/>
  <c r="AQ138" i="15"/>
  <c r="AQ98" i="15"/>
  <c r="AQ82" i="15"/>
  <c r="AQ10" i="15"/>
  <c r="AQ147" i="15"/>
  <c r="AQ139" i="15"/>
  <c r="AQ51" i="15"/>
  <c r="AQ35" i="15"/>
  <c r="AQ42" i="15"/>
  <c r="AQ18" i="15"/>
  <c r="AQ27" i="15"/>
  <c r="AQ141" i="15"/>
  <c r="AQ50" i="15"/>
  <c r="AQ106" i="15"/>
  <c r="AQ90" i="15"/>
  <c r="AQ26" i="15"/>
  <c r="AQ148" i="15"/>
  <c r="AQ143" i="15"/>
  <c r="AQ58" i="15"/>
  <c r="AQ74" i="15"/>
  <c r="AQ66" i="15"/>
  <c r="AQ34" i="15"/>
  <c r="AQ114" i="15"/>
  <c r="ES153" i="15"/>
  <c r="ES137" i="15"/>
  <c r="ES129" i="15"/>
  <c r="ES113" i="15"/>
  <c r="ES151" i="15"/>
  <c r="ES121" i="15"/>
  <c r="ES105" i="15"/>
  <c r="ES145" i="15"/>
  <c r="ES97" i="15"/>
  <c r="ES89" i="15"/>
  <c r="ES81" i="15"/>
  <c r="ES57" i="15"/>
  <c r="ES33" i="15"/>
  <c r="ES49" i="15"/>
  <c r="ES17" i="15"/>
  <c r="ES73" i="15"/>
  <c r="ES65" i="15"/>
  <c r="ES136" i="15"/>
  <c r="ES104" i="15"/>
  <c r="ES41" i="15"/>
  <c r="ES96" i="15"/>
  <c r="ES9" i="15"/>
  <c r="ES25" i="15"/>
  <c r="ES128" i="15"/>
  <c r="ES40" i="15"/>
  <c r="ES16" i="15"/>
  <c r="ES112" i="15"/>
  <c r="ES48" i="15"/>
  <c r="ES144" i="15"/>
  <c r="ES120" i="15"/>
  <c r="ES80" i="15"/>
  <c r="ES72" i="15"/>
  <c r="ES88" i="15"/>
  <c r="ES64" i="15"/>
  <c r="ES127" i="15"/>
  <c r="ES32" i="15"/>
  <c r="ES152" i="15"/>
  <c r="ES56" i="15"/>
  <c r="ES24" i="15"/>
  <c r="ES95" i="15"/>
  <c r="ES79" i="15"/>
  <c r="ES63" i="15"/>
  <c r="ES119" i="15"/>
  <c r="ES55" i="15"/>
  <c r="ES8" i="15"/>
  <c r="ES111" i="15"/>
  <c r="ES71" i="15"/>
  <c r="ES87" i="15"/>
  <c r="ES134" i="15"/>
  <c r="ES103" i="15"/>
  <c r="ES31" i="15"/>
  <c r="ES23" i="15"/>
  <c r="ES39" i="15"/>
  <c r="ES47" i="15"/>
  <c r="ES143" i="15"/>
  <c r="ES118" i="15"/>
  <c r="ES126" i="15"/>
  <c r="ES110" i="15"/>
  <c r="ES94" i="15"/>
  <c r="ES142" i="15"/>
  <c r="ES15" i="15"/>
  <c r="ES7" i="15"/>
  <c r="ES78" i="15"/>
  <c r="ES102" i="15"/>
  <c r="ES38" i="15"/>
  <c r="ES30" i="15"/>
  <c r="ES86" i="15"/>
  <c r="ES46" i="15"/>
  <c r="ES14" i="15"/>
  <c r="ES138" i="15"/>
  <c r="ES101" i="15"/>
  <c r="ES77" i="15"/>
  <c r="ES70" i="15"/>
  <c r="ES54" i="15"/>
  <c r="ES22" i="15"/>
  <c r="ES62" i="15"/>
  <c r="ES146" i="15"/>
  <c r="ES141" i="15"/>
  <c r="ES93" i="15"/>
  <c r="ES61" i="15"/>
  <c r="ES6" i="15"/>
  <c r="ES125" i="15"/>
  <c r="ES109" i="15"/>
  <c r="ES147" i="15"/>
  <c r="ES69" i="15"/>
  <c r="ES53" i="15"/>
  <c r="ES133" i="15"/>
  <c r="ES117" i="15"/>
  <c r="ES29" i="15"/>
  <c r="ES5" i="15"/>
  <c r="ES108" i="15"/>
  <c r="ES84" i="15"/>
  <c r="ES45" i="15"/>
  <c r="ES37" i="15"/>
  <c r="ES3" i="15"/>
  <c r="ES124" i="15"/>
  <c r="ES68" i="15"/>
  <c r="ES4" i="15"/>
  <c r="ES132" i="15"/>
  <c r="ES92" i="15"/>
  <c r="ES85" i="15"/>
  <c r="ES21" i="15"/>
  <c r="ES13" i="15"/>
  <c r="ES116" i="15"/>
  <c r="ES100" i="15"/>
  <c r="ES60" i="15"/>
  <c r="ES20" i="15"/>
  <c r="ES76" i="15"/>
  <c r="ES12" i="15"/>
  <c r="ES131" i="15"/>
  <c r="ES75" i="15"/>
  <c r="ES52" i="15"/>
  <c r="ES140" i="15"/>
  <c r="ES59" i="15"/>
  <c r="ES44" i="15"/>
  <c r="ES36" i="15"/>
  <c r="ES148" i="15"/>
  <c r="ES115" i="15"/>
  <c r="ES107" i="15"/>
  <c r="ES28" i="15"/>
  <c r="ES135" i="15"/>
  <c r="ES114" i="15"/>
  <c r="ES19" i="15"/>
  <c r="ES149" i="15"/>
  <c r="ES123" i="15"/>
  <c r="ES67" i="15"/>
  <c r="ES35" i="15"/>
  <c r="ES91" i="15"/>
  <c r="ES11" i="15"/>
  <c r="ES50" i="15"/>
  <c r="ES43" i="15"/>
  <c r="ES27" i="15"/>
  <c r="ES139" i="15"/>
  <c r="ES99" i="15"/>
  <c r="ES130" i="15"/>
  <c r="ES98" i="15"/>
  <c r="ES82" i="15"/>
  <c r="ES66" i="15"/>
  <c r="ES26" i="15"/>
  <c r="ES18" i="15"/>
  <c r="ES83" i="15"/>
  <c r="ES51" i="15"/>
  <c r="ES122" i="15"/>
  <c r="ES106" i="15"/>
  <c r="ES150" i="15"/>
  <c r="ES90" i="15"/>
  <c r="ES74" i="15"/>
  <c r="ES34" i="15"/>
  <c r="ES10" i="15"/>
  <c r="ES58" i="15"/>
  <c r="ES42" i="15"/>
  <c r="DU137" i="15"/>
  <c r="DU129" i="15"/>
  <c r="DU151" i="15"/>
  <c r="DU145" i="15"/>
  <c r="DU153" i="15"/>
  <c r="DU121" i="15"/>
  <c r="DU89" i="15"/>
  <c r="DU113" i="15"/>
  <c r="DU17" i="15"/>
  <c r="DU73" i="15"/>
  <c r="DU65" i="15"/>
  <c r="DU105" i="15"/>
  <c r="DU57" i="15"/>
  <c r="DU49" i="15"/>
  <c r="DU9" i="15"/>
  <c r="DU81" i="15"/>
  <c r="DU25" i="15"/>
  <c r="DU41" i="15"/>
  <c r="DU112" i="15"/>
  <c r="DU97" i="15"/>
  <c r="DU33" i="15"/>
  <c r="DU80" i="15"/>
  <c r="DU136" i="15"/>
  <c r="DU144" i="15"/>
  <c r="DU152" i="15"/>
  <c r="DU119" i="15"/>
  <c r="DU72" i="15"/>
  <c r="DU128" i="15"/>
  <c r="DU120" i="15"/>
  <c r="DU96" i="15"/>
  <c r="DU64" i="15"/>
  <c r="DU24" i="15"/>
  <c r="DU88" i="15"/>
  <c r="DU8" i="15"/>
  <c r="DU104" i="15"/>
  <c r="DU48" i="15"/>
  <c r="DU16" i="15"/>
  <c r="DU140" i="15"/>
  <c r="DU111" i="15"/>
  <c r="DU32" i="15"/>
  <c r="DU40" i="15"/>
  <c r="DU79" i="15"/>
  <c r="DU127" i="15"/>
  <c r="DU71" i="15"/>
  <c r="DU55" i="15"/>
  <c r="DU95" i="15"/>
  <c r="DU134" i="15"/>
  <c r="DU103" i="15"/>
  <c r="DU7" i="15"/>
  <c r="DU118" i="15"/>
  <c r="DU15" i="15"/>
  <c r="DU56" i="15"/>
  <c r="DU87" i="15"/>
  <c r="DU63" i="15"/>
  <c r="DU31" i="15"/>
  <c r="DU142" i="15"/>
  <c r="DU39" i="15"/>
  <c r="DU23" i="15"/>
  <c r="DU78" i="15"/>
  <c r="DU70" i="15"/>
  <c r="DU47" i="15"/>
  <c r="DU126" i="15"/>
  <c r="DU102" i="15"/>
  <c r="DU86" i="15"/>
  <c r="DU46" i="15"/>
  <c r="DU14" i="15"/>
  <c r="DU94" i="15"/>
  <c r="DU54" i="15"/>
  <c r="DU6" i="15"/>
  <c r="DU146" i="15"/>
  <c r="DU62" i="15"/>
  <c r="DU22" i="15"/>
  <c r="DU135" i="15"/>
  <c r="DU110" i="15"/>
  <c r="DU38" i="15"/>
  <c r="DU30" i="15"/>
  <c r="DU117" i="15"/>
  <c r="DU109" i="15"/>
  <c r="DU69" i="15"/>
  <c r="DU29" i="15"/>
  <c r="DU5" i="15"/>
  <c r="DU101" i="15"/>
  <c r="DU85" i="15"/>
  <c r="DU45" i="15"/>
  <c r="DU125" i="15"/>
  <c r="DU61" i="15"/>
  <c r="DU53" i="15"/>
  <c r="DU37" i="15"/>
  <c r="DU3" i="15"/>
  <c r="DU141" i="15"/>
  <c r="DU133" i="15"/>
  <c r="DU93" i="15"/>
  <c r="DU77" i="15"/>
  <c r="DU124" i="15"/>
  <c r="DU68" i="15"/>
  <c r="DU132" i="15"/>
  <c r="DU116" i="15"/>
  <c r="DU92" i="15"/>
  <c r="DU100" i="15"/>
  <c r="DU60" i="15"/>
  <c r="DU20" i="15"/>
  <c r="DU21" i="15"/>
  <c r="DU13" i="15"/>
  <c r="DU76" i="15"/>
  <c r="DU44" i="15"/>
  <c r="DU36" i="15"/>
  <c r="DU147" i="15"/>
  <c r="DU108" i="15"/>
  <c r="DU52" i="15"/>
  <c r="DU138" i="15"/>
  <c r="DU139" i="15"/>
  <c r="DU99" i="15"/>
  <c r="DU59" i="15"/>
  <c r="DU28" i="15"/>
  <c r="DU123" i="15"/>
  <c r="DU67" i="15"/>
  <c r="DU84" i="15"/>
  <c r="DU12" i="15"/>
  <c r="DU4" i="15"/>
  <c r="DU148" i="15"/>
  <c r="DU131" i="15"/>
  <c r="DU115" i="15"/>
  <c r="DU75" i="15"/>
  <c r="DU43" i="15"/>
  <c r="DU35" i="15"/>
  <c r="DU130" i="15"/>
  <c r="DU114" i="15"/>
  <c r="DU11" i="15"/>
  <c r="DU98" i="15"/>
  <c r="DU34" i="15"/>
  <c r="DU150" i="15"/>
  <c r="DU107" i="15"/>
  <c r="DU83" i="15"/>
  <c r="DU149" i="15"/>
  <c r="DU122" i="15"/>
  <c r="DU106" i="15"/>
  <c r="DU90" i="15"/>
  <c r="DU91" i="15"/>
  <c r="DU51" i="15"/>
  <c r="DU27" i="15"/>
  <c r="DU19" i="15"/>
  <c r="DU66" i="15"/>
  <c r="DU42" i="15"/>
  <c r="DU143" i="15"/>
  <c r="DU82" i="15"/>
  <c r="DU74" i="15"/>
  <c r="DU18" i="15"/>
  <c r="DU10" i="15"/>
  <c r="DU26" i="15"/>
  <c r="DU50" i="15"/>
  <c r="DU58" i="15"/>
  <c r="BZ152" i="15"/>
  <c r="BZ3" i="15"/>
  <c r="BZ121" i="15"/>
  <c r="BZ145" i="15"/>
  <c r="BZ129" i="15"/>
  <c r="BZ73" i="15"/>
  <c r="BZ153" i="15"/>
  <c r="BZ81" i="15"/>
  <c r="BZ137" i="15"/>
  <c r="BZ113" i="15"/>
  <c r="BZ89" i="15"/>
  <c r="BZ65" i="15"/>
  <c r="BZ97" i="15"/>
  <c r="BZ41" i="15"/>
  <c r="BZ25" i="15"/>
  <c r="BZ9" i="15"/>
  <c r="BZ57" i="15"/>
  <c r="BZ104" i="15"/>
  <c r="BZ105" i="15"/>
  <c r="BZ49" i="15"/>
  <c r="BZ17" i="15"/>
  <c r="BZ33" i="15"/>
  <c r="BZ56" i="15"/>
  <c r="BZ16" i="15"/>
  <c r="BZ64" i="15"/>
  <c r="BZ40" i="15"/>
  <c r="BZ24" i="15"/>
  <c r="BZ88" i="15"/>
  <c r="BZ120" i="15"/>
  <c r="BZ128" i="15"/>
  <c r="BZ96" i="15"/>
  <c r="BZ80" i="15"/>
  <c r="BZ72" i="15"/>
  <c r="BZ112" i="15"/>
  <c r="BZ48" i="15"/>
  <c r="BZ143" i="15"/>
  <c r="BZ32" i="15"/>
  <c r="BZ127" i="15"/>
  <c r="BZ71" i="15"/>
  <c r="BZ95" i="15"/>
  <c r="BZ119" i="15"/>
  <c r="BZ87" i="15"/>
  <c r="BZ103" i="15"/>
  <c r="BZ63" i="15"/>
  <c r="BZ23" i="15"/>
  <c r="BZ15" i="15"/>
  <c r="BZ126" i="15"/>
  <c r="BZ136" i="15"/>
  <c r="BZ111" i="15"/>
  <c r="BZ31" i="15"/>
  <c r="BZ8" i="15"/>
  <c r="BZ55" i="15"/>
  <c r="BZ79" i="15"/>
  <c r="BZ135" i="15"/>
  <c r="BZ47" i="15"/>
  <c r="BZ39" i="15"/>
  <c r="BZ7" i="15"/>
  <c r="BZ118" i="15"/>
  <c r="BZ70" i="15"/>
  <c r="BZ146" i="15"/>
  <c r="BZ142" i="15"/>
  <c r="BZ144" i="15"/>
  <c r="BZ134" i="15"/>
  <c r="BZ110" i="15"/>
  <c r="BZ94" i="15"/>
  <c r="BZ14" i="15"/>
  <c r="BZ78" i="15"/>
  <c r="BZ46" i="15"/>
  <c r="BZ125" i="15"/>
  <c r="BZ54" i="15"/>
  <c r="BZ38" i="15"/>
  <c r="BZ86" i="15"/>
  <c r="BZ22" i="15"/>
  <c r="BZ102" i="15"/>
  <c r="BZ62" i="15"/>
  <c r="BZ30" i="15"/>
  <c r="BZ93" i="15"/>
  <c r="BZ69" i="15"/>
  <c r="BZ21" i="15"/>
  <c r="BZ13" i="15"/>
  <c r="BZ132" i="15"/>
  <c r="BZ109" i="15"/>
  <c r="BZ101" i="15"/>
  <c r="BZ61" i="15"/>
  <c r="BZ45" i="15"/>
  <c r="BZ147" i="15"/>
  <c r="BZ117" i="15"/>
  <c r="BZ139" i="15"/>
  <c r="BZ124" i="15"/>
  <c r="BZ6" i="15"/>
  <c r="BZ133" i="15"/>
  <c r="BZ77" i="15"/>
  <c r="BZ53" i="15"/>
  <c r="BZ85" i="15"/>
  <c r="BZ140" i="15"/>
  <c r="BZ116" i="15"/>
  <c r="BZ60" i="15"/>
  <c r="BZ52" i="15"/>
  <c r="BZ36" i="15"/>
  <c r="BZ76" i="15"/>
  <c r="BZ5" i="15"/>
  <c r="BZ108" i="15"/>
  <c r="BZ29" i="15"/>
  <c r="BZ20" i="15"/>
  <c r="BZ4" i="15"/>
  <c r="BZ148" i="15"/>
  <c r="BZ37" i="15"/>
  <c r="BZ44" i="15"/>
  <c r="BZ28" i="15"/>
  <c r="BZ100" i="15"/>
  <c r="BZ92" i="15"/>
  <c r="BZ84" i="15"/>
  <c r="BZ141" i="15"/>
  <c r="BZ115" i="15"/>
  <c r="BZ91" i="15"/>
  <c r="BZ107" i="15"/>
  <c r="BZ68" i="15"/>
  <c r="BZ131" i="15"/>
  <c r="BZ99" i="15"/>
  <c r="BZ149" i="15"/>
  <c r="BZ12" i="15"/>
  <c r="BZ123" i="15"/>
  <c r="BZ75" i="15"/>
  <c r="BZ122" i="15"/>
  <c r="BZ98" i="15"/>
  <c r="BZ83" i="15"/>
  <c r="BZ67" i="15"/>
  <c r="BZ51" i="15"/>
  <c r="BZ11" i="15"/>
  <c r="BZ35" i="15"/>
  <c r="BZ19" i="15"/>
  <c r="BZ114" i="15"/>
  <c r="BZ59" i="15"/>
  <c r="BZ43" i="15"/>
  <c r="BZ27" i="15"/>
  <c r="BZ66" i="15"/>
  <c r="BZ26" i="15"/>
  <c r="BZ138" i="15"/>
  <c r="BZ130" i="15"/>
  <c r="BZ150" i="15"/>
  <c r="BZ90" i="15"/>
  <c r="BZ82" i="15"/>
  <c r="BZ106" i="15"/>
  <c r="BZ74" i="15"/>
  <c r="BZ18" i="15"/>
  <c r="BZ151" i="15"/>
  <c r="BZ10" i="15"/>
  <c r="BZ50" i="15"/>
  <c r="BZ42" i="15"/>
  <c r="BZ34" i="15"/>
  <c r="BZ58" i="15"/>
  <c r="AU140" i="15"/>
  <c r="AU153" i="15"/>
  <c r="AU3" i="15"/>
  <c r="AU145" i="15"/>
  <c r="AU121" i="15"/>
  <c r="AU81" i="15"/>
  <c r="AU89" i="15"/>
  <c r="AU65" i="15"/>
  <c r="AU113" i="15"/>
  <c r="AU73" i="15"/>
  <c r="AU97" i="15"/>
  <c r="AU137" i="15"/>
  <c r="AU17" i="15"/>
  <c r="AU57" i="15"/>
  <c r="AU112" i="15"/>
  <c r="AU88" i="15"/>
  <c r="AU25" i="15"/>
  <c r="AU129" i="15"/>
  <c r="AU41" i="15"/>
  <c r="AU105" i="15"/>
  <c r="AU9" i="15"/>
  <c r="AU72" i="15"/>
  <c r="AU49" i="15"/>
  <c r="AU33" i="15"/>
  <c r="AU136" i="15"/>
  <c r="AU32" i="15"/>
  <c r="AU144" i="15"/>
  <c r="AU120" i="15"/>
  <c r="AU128" i="15"/>
  <c r="AU8" i="15"/>
  <c r="AU143" i="15"/>
  <c r="AU111" i="15"/>
  <c r="AU96" i="15"/>
  <c r="AU64" i="15"/>
  <c r="AU24" i="15"/>
  <c r="AU87" i="15"/>
  <c r="AU55" i="15"/>
  <c r="AU40" i="15"/>
  <c r="AU80" i="15"/>
  <c r="AU104" i="15"/>
  <c r="AU71" i="15"/>
  <c r="AU63" i="15"/>
  <c r="AU47" i="15"/>
  <c r="AU146" i="15"/>
  <c r="AU16" i="15"/>
  <c r="AU142" i="15"/>
  <c r="AU135" i="15"/>
  <c r="AU79" i="15"/>
  <c r="AU23" i="15"/>
  <c r="AU119" i="15"/>
  <c r="AU95" i="15"/>
  <c r="AU48" i="15"/>
  <c r="AU127" i="15"/>
  <c r="AU56" i="15"/>
  <c r="AU15" i="15"/>
  <c r="AU103" i="15"/>
  <c r="AU134" i="15"/>
  <c r="AU118" i="15"/>
  <c r="AU31" i="15"/>
  <c r="AU147" i="15"/>
  <c r="AU39" i="15"/>
  <c r="AU7" i="15"/>
  <c r="AU126" i="15"/>
  <c r="AU102" i="15"/>
  <c r="AU62" i="15"/>
  <c r="AU22" i="15"/>
  <c r="AU148" i="15"/>
  <c r="AU139" i="15"/>
  <c r="AU94" i="15"/>
  <c r="AU109" i="15"/>
  <c r="AU93" i="15"/>
  <c r="AU77" i="15"/>
  <c r="AU86" i="15"/>
  <c r="AU78" i="15"/>
  <c r="AU54" i="15"/>
  <c r="AU14" i="15"/>
  <c r="AU6" i="15"/>
  <c r="AU110" i="15"/>
  <c r="AU30" i="15"/>
  <c r="AU46" i="15"/>
  <c r="AU117" i="15"/>
  <c r="AU70" i="15"/>
  <c r="AU38" i="15"/>
  <c r="AU133" i="15"/>
  <c r="AU61" i="15"/>
  <c r="AU37" i="15"/>
  <c r="AU101" i="15"/>
  <c r="AU141" i="15"/>
  <c r="AU21" i="15"/>
  <c r="AU85" i="15"/>
  <c r="AU53" i="15"/>
  <c r="AU125" i="15"/>
  <c r="AU92" i="15"/>
  <c r="AU29" i="15"/>
  <c r="AU108" i="15"/>
  <c r="AU13" i="15"/>
  <c r="AU5" i="15"/>
  <c r="AU149" i="15"/>
  <c r="AU84" i="15"/>
  <c r="AU76" i="15"/>
  <c r="AU150" i="15"/>
  <c r="AU69" i="15"/>
  <c r="AU68" i="15"/>
  <c r="AU60" i="15"/>
  <c r="AU36" i="15"/>
  <c r="AU45" i="15"/>
  <c r="AU132" i="15"/>
  <c r="AU124" i="15"/>
  <c r="AU116" i="15"/>
  <c r="AU100" i="15"/>
  <c r="AU20" i="15"/>
  <c r="AU12" i="15"/>
  <c r="AU91" i="15"/>
  <c r="AU28" i="15"/>
  <c r="AU123" i="15"/>
  <c r="AU52" i="15"/>
  <c r="AU115" i="15"/>
  <c r="AU99" i="15"/>
  <c r="AU51" i="15"/>
  <c r="AU44" i="15"/>
  <c r="AU4" i="15"/>
  <c r="AU67" i="15"/>
  <c r="AU11" i="15"/>
  <c r="AU151" i="15"/>
  <c r="AU130" i="15"/>
  <c r="AU59" i="15"/>
  <c r="AU131" i="15"/>
  <c r="AU27" i="15"/>
  <c r="AU106" i="15"/>
  <c r="AU138" i="15"/>
  <c r="AU83" i="15"/>
  <c r="AU19" i="15"/>
  <c r="AU90" i="15"/>
  <c r="AU75" i="15"/>
  <c r="AU35" i="15"/>
  <c r="AU122" i="15"/>
  <c r="AU114" i="15"/>
  <c r="AU34" i="15"/>
  <c r="AU107" i="15"/>
  <c r="AU43" i="15"/>
  <c r="AU74" i="15"/>
  <c r="AU26" i="15"/>
  <c r="AU98" i="15"/>
  <c r="AU58" i="15"/>
  <c r="AU10" i="15"/>
  <c r="AU82" i="15"/>
  <c r="AU50" i="15"/>
  <c r="AU18" i="15"/>
  <c r="AU66" i="15"/>
  <c r="AU152" i="15"/>
  <c r="AU42" i="15"/>
  <c r="CG151" i="15"/>
  <c r="CG137" i="15"/>
  <c r="CG121" i="15"/>
  <c r="CG89" i="15"/>
  <c r="CG129" i="15"/>
  <c r="CG81" i="15"/>
  <c r="CG113" i="15"/>
  <c r="CG73" i="15"/>
  <c r="CG153" i="15"/>
  <c r="CG65" i="15"/>
  <c r="CG25" i="15"/>
  <c r="CG17" i="15"/>
  <c r="CG57" i="15"/>
  <c r="CG105" i="15"/>
  <c r="CG49" i="15"/>
  <c r="CG97" i="15"/>
  <c r="CG136" i="15"/>
  <c r="CG88" i="15"/>
  <c r="CG9" i="15"/>
  <c r="CG145" i="15"/>
  <c r="CG41" i="15"/>
  <c r="CG128" i="15"/>
  <c r="CG112" i="15"/>
  <c r="CG120" i="15"/>
  <c r="CG33" i="15"/>
  <c r="CG144" i="15"/>
  <c r="CG64" i="15"/>
  <c r="CG96" i="15"/>
  <c r="CG24" i="15"/>
  <c r="CG119" i="15"/>
  <c r="CG104" i="15"/>
  <c r="CG48" i="15"/>
  <c r="CG16" i="15"/>
  <c r="CG72" i="15"/>
  <c r="CG79" i="15"/>
  <c r="CG55" i="15"/>
  <c r="CG56" i="15"/>
  <c r="CG40" i="15"/>
  <c r="CG80" i="15"/>
  <c r="CG71" i="15"/>
  <c r="CG111" i="15"/>
  <c r="CG103" i="15"/>
  <c r="CG87" i="15"/>
  <c r="CG63" i="15"/>
  <c r="CG152" i="15"/>
  <c r="CG143" i="15"/>
  <c r="CG134" i="15"/>
  <c r="CG32" i="15"/>
  <c r="CG39" i="15"/>
  <c r="CG47" i="15"/>
  <c r="CG15" i="15"/>
  <c r="CG142" i="15"/>
  <c r="CG23" i="15"/>
  <c r="CG8" i="15"/>
  <c r="CG95" i="15"/>
  <c r="CG7" i="15"/>
  <c r="CG118" i="15"/>
  <c r="CG22" i="15"/>
  <c r="CG126" i="15"/>
  <c r="CG110" i="15"/>
  <c r="CG94" i="15"/>
  <c r="CG31" i="15"/>
  <c r="CG127" i="15"/>
  <c r="CG54" i="15"/>
  <c r="CG62" i="15"/>
  <c r="CG78" i="15"/>
  <c r="CG38" i="15"/>
  <c r="CG30" i="15"/>
  <c r="CG101" i="15"/>
  <c r="CG86" i="15"/>
  <c r="CG14" i="15"/>
  <c r="CG6" i="15"/>
  <c r="CG102" i="15"/>
  <c r="CG46" i="15"/>
  <c r="CG70" i="15"/>
  <c r="CG138" i="15"/>
  <c r="CG77" i="15"/>
  <c r="CG125" i="15"/>
  <c r="CG146" i="15"/>
  <c r="CG69" i="15"/>
  <c r="CG61" i="15"/>
  <c r="CG141" i="15"/>
  <c r="CG133" i="15"/>
  <c r="CG117" i="15"/>
  <c r="CG93" i="15"/>
  <c r="CG37" i="15"/>
  <c r="CG147" i="15"/>
  <c r="CG5" i="15"/>
  <c r="CG109" i="15"/>
  <c r="CG85" i="15"/>
  <c r="CG108" i="15"/>
  <c r="CG21" i="15"/>
  <c r="CG13" i="15"/>
  <c r="CG29" i="15"/>
  <c r="CG124" i="15"/>
  <c r="CG92" i="15"/>
  <c r="CG132" i="15"/>
  <c r="CG100" i="15"/>
  <c r="CG45" i="15"/>
  <c r="CG68" i="15"/>
  <c r="CG60" i="15"/>
  <c r="CG28" i="15"/>
  <c r="CG20" i="15"/>
  <c r="CG53" i="15"/>
  <c r="CG3" i="15"/>
  <c r="CG116" i="15"/>
  <c r="CG84" i="15"/>
  <c r="CG76" i="15"/>
  <c r="CG44" i="15"/>
  <c r="CG135" i="15"/>
  <c r="CG83" i="15"/>
  <c r="CG36" i="15"/>
  <c r="CG12" i="15"/>
  <c r="CG4" i="15"/>
  <c r="CG131" i="15"/>
  <c r="CG75" i="15"/>
  <c r="CG59" i="15"/>
  <c r="CG115" i="15"/>
  <c r="CG107" i="15"/>
  <c r="CG52" i="15"/>
  <c r="CG140" i="15"/>
  <c r="CG148" i="15"/>
  <c r="CG139" i="15"/>
  <c r="CG99" i="15"/>
  <c r="CG19" i="15"/>
  <c r="CG11" i="15"/>
  <c r="CG149" i="15"/>
  <c r="CG51" i="15"/>
  <c r="CG114" i="15"/>
  <c r="CG66" i="15"/>
  <c r="CG10" i="15"/>
  <c r="CG67" i="15"/>
  <c r="CG35" i="15"/>
  <c r="CG43" i="15"/>
  <c r="CG130" i="15"/>
  <c r="CG123" i="15"/>
  <c r="CG27" i="15"/>
  <c r="CG98" i="15"/>
  <c r="CG58" i="15"/>
  <c r="CG50" i="15"/>
  <c r="CG34" i="15"/>
  <c r="CG91" i="15"/>
  <c r="CG122" i="15"/>
  <c r="CG106" i="15"/>
  <c r="CG42" i="15"/>
  <c r="CG82" i="15"/>
  <c r="CG18" i="15"/>
  <c r="CG26" i="15"/>
  <c r="CG74" i="15"/>
  <c r="CG90" i="15"/>
  <c r="CG150" i="15"/>
  <c r="EA144" i="15"/>
  <c r="EA149" i="15"/>
  <c r="EA129" i="15"/>
  <c r="EA113" i="15"/>
  <c r="EA145" i="15"/>
  <c r="EA73" i="15"/>
  <c r="EA153" i="15"/>
  <c r="EA121" i="15"/>
  <c r="EA105" i="15"/>
  <c r="EA137" i="15"/>
  <c r="EA17" i="15"/>
  <c r="EA9" i="15"/>
  <c r="EA65" i="15"/>
  <c r="EA97" i="15"/>
  <c r="EA89" i="15"/>
  <c r="EA88" i="15"/>
  <c r="EA81" i="15"/>
  <c r="EA57" i="15"/>
  <c r="EA49" i="15"/>
  <c r="EA25" i="15"/>
  <c r="EA41" i="15"/>
  <c r="EA33" i="15"/>
  <c r="EA96" i="15"/>
  <c r="EA128" i="15"/>
  <c r="EA32" i="15"/>
  <c r="EA8" i="15"/>
  <c r="EA112" i="15"/>
  <c r="EA80" i="15"/>
  <c r="EA48" i="15"/>
  <c r="EA40" i="15"/>
  <c r="EA120" i="15"/>
  <c r="EA104" i="15"/>
  <c r="EA150" i="15"/>
  <c r="EA135" i="15"/>
  <c r="EA64" i="15"/>
  <c r="EA56" i="15"/>
  <c r="EA72" i="15"/>
  <c r="EA24" i="15"/>
  <c r="EA79" i="15"/>
  <c r="EA119" i="15"/>
  <c r="EA71" i="15"/>
  <c r="EA63" i="15"/>
  <c r="EA55" i="15"/>
  <c r="EA127" i="15"/>
  <c r="EA95" i="15"/>
  <c r="EA31" i="15"/>
  <c r="EA7" i="15"/>
  <c r="EA142" i="15"/>
  <c r="EA15" i="15"/>
  <c r="EA138" i="15"/>
  <c r="EA39" i="15"/>
  <c r="EA47" i="15"/>
  <c r="EA111" i="15"/>
  <c r="EA87" i="15"/>
  <c r="EA103" i="15"/>
  <c r="EA16" i="15"/>
  <c r="EA151" i="15"/>
  <c r="EA23" i="15"/>
  <c r="EA46" i="15"/>
  <c r="EA126" i="15"/>
  <c r="EA110" i="15"/>
  <c r="EA141" i="15"/>
  <c r="EA134" i="15"/>
  <c r="EA102" i="15"/>
  <c r="EA118" i="15"/>
  <c r="EA78" i="15"/>
  <c r="EA30" i="15"/>
  <c r="EA62" i="15"/>
  <c r="EA54" i="15"/>
  <c r="EA22" i="15"/>
  <c r="EA94" i="15"/>
  <c r="EA38" i="15"/>
  <c r="EA101" i="15"/>
  <c r="EA70" i="15"/>
  <c r="EA143" i="15"/>
  <c r="EA77" i="15"/>
  <c r="EA86" i="15"/>
  <c r="EA69" i="15"/>
  <c r="EA14" i="15"/>
  <c r="EA13" i="15"/>
  <c r="EA133" i="15"/>
  <c r="EA85" i="15"/>
  <c r="EA61" i="15"/>
  <c r="EA45" i="15"/>
  <c r="EA93" i="15"/>
  <c r="EA6" i="15"/>
  <c r="EA125" i="15"/>
  <c r="EA152" i="15"/>
  <c r="EA132" i="15"/>
  <c r="EA124" i="15"/>
  <c r="EA117" i="15"/>
  <c r="EA109" i="15"/>
  <c r="EA108" i="15"/>
  <c r="EA5" i="15"/>
  <c r="EA37" i="15"/>
  <c r="EA21" i="15"/>
  <c r="EA76" i="15"/>
  <c r="EA53" i="15"/>
  <c r="EA136" i="15"/>
  <c r="EA92" i="15"/>
  <c r="EA28" i="15"/>
  <c r="EA116" i="15"/>
  <c r="EA52" i="15"/>
  <c r="EA100" i="15"/>
  <c r="EA29" i="15"/>
  <c r="EA68" i="15"/>
  <c r="EA60" i="15"/>
  <c r="EA36" i="15"/>
  <c r="EA20" i="15"/>
  <c r="EA140" i="15"/>
  <c r="EA44" i="15"/>
  <c r="EA4" i="15"/>
  <c r="EA59" i="15"/>
  <c r="EA84" i="15"/>
  <c r="EA12" i="15"/>
  <c r="EA131" i="15"/>
  <c r="EA115" i="15"/>
  <c r="EA91" i="15"/>
  <c r="EA43" i="15"/>
  <c r="EA11" i="15"/>
  <c r="EA3" i="15"/>
  <c r="EA99" i="15"/>
  <c r="EA147" i="15"/>
  <c r="EA139" i="15"/>
  <c r="EA75" i="15"/>
  <c r="EA67" i="15"/>
  <c r="EA35" i="15"/>
  <c r="EA27" i="15"/>
  <c r="EA106" i="15"/>
  <c r="EA51" i="15"/>
  <c r="EA19" i="15"/>
  <c r="EA130" i="15"/>
  <c r="EA122" i="15"/>
  <c r="EA58" i="15"/>
  <c r="EA107" i="15"/>
  <c r="EA146" i="15"/>
  <c r="EA98" i="15"/>
  <c r="EA82" i="15"/>
  <c r="EA10" i="15"/>
  <c r="EA123" i="15"/>
  <c r="EA83" i="15"/>
  <c r="EA114" i="15"/>
  <c r="EA50" i="15"/>
  <c r="EA42" i="15"/>
  <c r="EA74" i="15"/>
  <c r="EA66" i="15"/>
  <c r="EA34" i="15"/>
  <c r="EA26" i="15"/>
  <c r="EA148" i="15"/>
  <c r="EA18" i="15"/>
  <c r="EA90" i="15"/>
  <c r="AZ153" i="15"/>
  <c r="AZ150" i="15"/>
  <c r="AZ137" i="15"/>
  <c r="AZ121" i="15"/>
  <c r="AZ81" i="15"/>
  <c r="AZ105" i="15"/>
  <c r="AZ97" i="15"/>
  <c r="AZ113" i="15"/>
  <c r="AZ65" i="15"/>
  <c r="AZ57" i="15"/>
  <c r="AZ129" i="15"/>
  <c r="AZ73" i="15"/>
  <c r="AZ25" i="15"/>
  <c r="AZ145" i="15"/>
  <c r="AZ41" i="15"/>
  <c r="AZ49" i="15"/>
  <c r="AZ96" i="15"/>
  <c r="AZ112" i="15"/>
  <c r="AZ104" i="15"/>
  <c r="AZ33" i="15"/>
  <c r="AZ17" i="15"/>
  <c r="AZ9" i="15"/>
  <c r="AZ128" i="15"/>
  <c r="AZ80" i="15"/>
  <c r="AZ72" i="15"/>
  <c r="AZ24" i="15"/>
  <c r="AZ88" i="15"/>
  <c r="AZ89" i="15"/>
  <c r="AZ136" i="15"/>
  <c r="AZ64" i="15"/>
  <c r="AZ40" i="15"/>
  <c r="AZ32" i="15"/>
  <c r="AZ16" i="15"/>
  <c r="AZ56" i="15"/>
  <c r="AZ139" i="15"/>
  <c r="AZ143" i="15"/>
  <c r="AZ39" i="15"/>
  <c r="AZ120" i="15"/>
  <c r="AZ151" i="15"/>
  <c r="AZ71" i="15"/>
  <c r="AZ103" i="15"/>
  <c r="AZ111" i="15"/>
  <c r="AZ87" i="15"/>
  <c r="AZ127" i="15"/>
  <c r="AZ95" i="15"/>
  <c r="AZ126" i="15"/>
  <c r="AZ118" i="15"/>
  <c r="AZ135" i="15"/>
  <c r="AZ63" i="15"/>
  <c r="AZ15" i="15"/>
  <c r="AZ152" i="15"/>
  <c r="AZ8" i="15"/>
  <c r="AZ79" i="15"/>
  <c r="AZ23" i="15"/>
  <c r="AZ48" i="15"/>
  <c r="AZ47" i="15"/>
  <c r="AZ7" i="15"/>
  <c r="AZ119" i="15"/>
  <c r="AZ134" i="15"/>
  <c r="AZ55" i="15"/>
  <c r="AZ31" i="15"/>
  <c r="AZ110" i="15"/>
  <c r="AZ102" i="15"/>
  <c r="AZ62" i="15"/>
  <c r="AZ38" i="15"/>
  <c r="AZ30" i="15"/>
  <c r="AZ86" i="15"/>
  <c r="AZ78" i="15"/>
  <c r="AZ54" i="15"/>
  <c r="AZ22" i="15"/>
  <c r="AZ14" i="15"/>
  <c r="AZ46" i="15"/>
  <c r="AZ109" i="15"/>
  <c r="AZ93" i="15"/>
  <c r="AZ85" i="15"/>
  <c r="AZ94" i="15"/>
  <c r="AZ70" i="15"/>
  <c r="AZ117" i="15"/>
  <c r="AZ101" i="15"/>
  <c r="AZ61" i="15"/>
  <c r="AZ125" i="15"/>
  <c r="AZ69" i="15"/>
  <c r="AZ45" i="15"/>
  <c r="AZ21" i="15"/>
  <c r="AZ77" i="15"/>
  <c r="AZ29" i="15"/>
  <c r="AZ5" i="15"/>
  <c r="AZ37" i="15"/>
  <c r="AZ13" i="15"/>
  <c r="AZ6" i="15"/>
  <c r="AZ141" i="15"/>
  <c r="AZ133" i="15"/>
  <c r="AZ53" i="15"/>
  <c r="AZ146" i="15"/>
  <c r="AZ84" i="15"/>
  <c r="AZ44" i="15"/>
  <c r="AZ124" i="15"/>
  <c r="AZ108" i="15"/>
  <c r="AZ52" i="15"/>
  <c r="AZ36" i="15"/>
  <c r="AZ28" i="15"/>
  <c r="AZ147" i="15"/>
  <c r="AZ140" i="15"/>
  <c r="AZ116" i="15"/>
  <c r="AZ100" i="15"/>
  <c r="AZ12" i="15"/>
  <c r="AZ132" i="15"/>
  <c r="AZ92" i="15"/>
  <c r="AZ3" i="15"/>
  <c r="AZ20" i="15"/>
  <c r="AZ115" i="15"/>
  <c r="AZ107" i="15"/>
  <c r="AZ4" i="15"/>
  <c r="AZ99" i="15"/>
  <c r="AZ68" i="15"/>
  <c r="AZ60" i="15"/>
  <c r="AZ83" i="15"/>
  <c r="AZ76" i="15"/>
  <c r="AZ75" i="15"/>
  <c r="AZ59" i="15"/>
  <c r="AZ148" i="15"/>
  <c r="AZ106" i="15"/>
  <c r="AZ43" i="15"/>
  <c r="AZ19" i="15"/>
  <c r="AZ11" i="15"/>
  <c r="AZ130" i="15"/>
  <c r="AZ34" i="15"/>
  <c r="AZ91" i="15"/>
  <c r="AZ51" i="15"/>
  <c r="AZ35" i="15"/>
  <c r="AZ131" i="15"/>
  <c r="AZ123" i="15"/>
  <c r="AZ27" i="15"/>
  <c r="AZ142" i="15"/>
  <c r="AZ138" i="15"/>
  <c r="AZ122" i="15"/>
  <c r="AZ74" i="15"/>
  <c r="AZ58" i="15"/>
  <c r="AZ10" i="15"/>
  <c r="AZ149" i="15"/>
  <c r="AZ67" i="15"/>
  <c r="AZ114" i="15"/>
  <c r="AZ98" i="15"/>
  <c r="AZ50" i="15"/>
  <c r="AZ82" i="15"/>
  <c r="AZ18" i="15"/>
  <c r="AZ66" i="15"/>
  <c r="AZ42" i="15"/>
  <c r="AZ90" i="15"/>
  <c r="AZ144" i="15"/>
  <c r="AZ26" i="15"/>
  <c r="DL153" i="15"/>
  <c r="DL150" i="15"/>
  <c r="DL145" i="15"/>
  <c r="DL121" i="15"/>
  <c r="DL113" i="15"/>
  <c r="DL105" i="15"/>
  <c r="DL97" i="15"/>
  <c r="DL81" i="15"/>
  <c r="DL89" i="15"/>
  <c r="DL73" i="15"/>
  <c r="DL129" i="15"/>
  <c r="DL65" i="15"/>
  <c r="DL137" i="15"/>
  <c r="DL49" i="15"/>
  <c r="DL41" i="15"/>
  <c r="DL17" i="15"/>
  <c r="DL57" i="15"/>
  <c r="DL9" i="15"/>
  <c r="DL96" i="15"/>
  <c r="DL88" i="15"/>
  <c r="DL128" i="15"/>
  <c r="DL120" i="15"/>
  <c r="DL112" i="15"/>
  <c r="DL104" i="15"/>
  <c r="DL25" i="15"/>
  <c r="DL33" i="15"/>
  <c r="DL80" i="15"/>
  <c r="DL72" i="15"/>
  <c r="DL48" i="15"/>
  <c r="DL24" i="15"/>
  <c r="DL136" i="15"/>
  <c r="DL32" i="15"/>
  <c r="DL111" i="15"/>
  <c r="DL151" i="15"/>
  <c r="DL8" i="15"/>
  <c r="DL55" i="15"/>
  <c r="DL39" i="15"/>
  <c r="DL56" i="15"/>
  <c r="DL139" i="15"/>
  <c r="DL71" i="15"/>
  <c r="DL79" i="15"/>
  <c r="DL119" i="15"/>
  <c r="DL103" i="15"/>
  <c r="DL63" i="15"/>
  <c r="DL143" i="15"/>
  <c r="DL127" i="15"/>
  <c r="DL126" i="15"/>
  <c r="DL15" i="15"/>
  <c r="DL152" i="15"/>
  <c r="DL16" i="15"/>
  <c r="DL40" i="15"/>
  <c r="DL87" i="15"/>
  <c r="DL135" i="15"/>
  <c r="DL23" i="15"/>
  <c r="DL95" i="15"/>
  <c r="DL47" i="15"/>
  <c r="DL31" i="15"/>
  <c r="DL134" i="15"/>
  <c r="DL64" i="15"/>
  <c r="DL7" i="15"/>
  <c r="DL102" i="15"/>
  <c r="DL62" i="15"/>
  <c r="DL38" i="15"/>
  <c r="DL118" i="15"/>
  <c r="DL94" i="15"/>
  <c r="DL86" i="15"/>
  <c r="DL30" i="15"/>
  <c r="DL22" i="15"/>
  <c r="DL70" i="15"/>
  <c r="DL109" i="15"/>
  <c r="DL93" i="15"/>
  <c r="DL85" i="15"/>
  <c r="DL46" i="15"/>
  <c r="DL110" i="15"/>
  <c r="DL78" i="15"/>
  <c r="DL54" i="15"/>
  <c r="DL61" i="15"/>
  <c r="DL14" i="15"/>
  <c r="DL133" i="15"/>
  <c r="DL6" i="15"/>
  <c r="DL45" i="15"/>
  <c r="DL21" i="15"/>
  <c r="DL117" i="15"/>
  <c r="DL141" i="15"/>
  <c r="DL13" i="15"/>
  <c r="DL125" i="15"/>
  <c r="DL101" i="15"/>
  <c r="DL77" i="15"/>
  <c r="DL53" i="15"/>
  <c r="DL84" i="15"/>
  <c r="DL52" i="15"/>
  <c r="DL44" i="15"/>
  <c r="DL37" i="15"/>
  <c r="DL108" i="15"/>
  <c r="DL29" i="15"/>
  <c r="DL146" i="15"/>
  <c r="DL5" i="15"/>
  <c r="DL124" i="15"/>
  <c r="DL28" i="15"/>
  <c r="DL147" i="15"/>
  <c r="DL140" i="15"/>
  <c r="DL132" i="15"/>
  <c r="DL116" i="15"/>
  <c r="DL76" i="15"/>
  <c r="DL69" i="15"/>
  <c r="DL100" i="15"/>
  <c r="DL12" i="15"/>
  <c r="DL68" i="15"/>
  <c r="DL4" i="15"/>
  <c r="DL60" i="15"/>
  <c r="DL107" i="15"/>
  <c r="DL67" i="15"/>
  <c r="DL3" i="15"/>
  <c r="DL92" i="15"/>
  <c r="DL99" i="15"/>
  <c r="DL83" i="15"/>
  <c r="DL36" i="15"/>
  <c r="DL20" i="15"/>
  <c r="DL91" i="15"/>
  <c r="DL148" i="15"/>
  <c r="DL106" i="15"/>
  <c r="DL131" i="15"/>
  <c r="DL123" i="15"/>
  <c r="DL43" i="15"/>
  <c r="DL142" i="15"/>
  <c r="DL51" i="15"/>
  <c r="DL35" i="15"/>
  <c r="DL27" i="15"/>
  <c r="DL19" i="15"/>
  <c r="DL90" i="15"/>
  <c r="DL75" i="15"/>
  <c r="DL115" i="15"/>
  <c r="DL59" i="15"/>
  <c r="DL138" i="15"/>
  <c r="DL42" i="15"/>
  <c r="DL34" i="15"/>
  <c r="DL149" i="15"/>
  <c r="DL11" i="15"/>
  <c r="DL130" i="15"/>
  <c r="DL122" i="15"/>
  <c r="DL58" i="15"/>
  <c r="DL66" i="15"/>
  <c r="DL114" i="15"/>
  <c r="DL144" i="15"/>
  <c r="DL26" i="15"/>
  <c r="DL98" i="15"/>
  <c r="DL50" i="15"/>
  <c r="DL10" i="15"/>
  <c r="DL18" i="15"/>
  <c r="DL82" i="15"/>
  <c r="DL74" i="15"/>
  <c r="AF146" i="15"/>
  <c r="AF153" i="15"/>
  <c r="AF137" i="15"/>
  <c r="AF113" i="15"/>
  <c r="AF121" i="15"/>
  <c r="AF3" i="15"/>
  <c r="AF129" i="15"/>
  <c r="AF73" i="15"/>
  <c r="AF57" i="15"/>
  <c r="AF89" i="15"/>
  <c r="AF97" i="15"/>
  <c r="AF81" i="15"/>
  <c r="AF49" i="15"/>
  <c r="AF41" i="15"/>
  <c r="AF105" i="15"/>
  <c r="AF25" i="15"/>
  <c r="AF144" i="15"/>
  <c r="AF104" i="15"/>
  <c r="AF88" i="15"/>
  <c r="AF33" i="15"/>
  <c r="AF9" i="15"/>
  <c r="AF145" i="15"/>
  <c r="AF17" i="15"/>
  <c r="AF65" i="15"/>
  <c r="AF136" i="15"/>
  <c r="AF48" i="15"/>
  <c r="AF64" i="15"/>
  <c r="AF24" i="15"/>
  <c r="AF96" i="15"/>
  <c r="AF112" i="15"/>
  <c r="AF8" i="15"/>
  <c r="AF147" i="15"/>
  <c r="AF111" i="15"/>
  <c r="AF80" i="15"/>
  <c r="AF128" i="15"/>
  <c r="AF72" i="15"/>
  <c r="AF138" i="15"/>
  <c r="AF119" i="15"/>
  <c r="AF56" i="15"/>
  <c r="AF16" i="15"/>
  <c r="AF55" i="15"/>
  <c r="AF120" i="15"/>
  <c r="AF127" i="15"/>
  <c r="AF71" i="15"/>
  <c r="AF95" i="15"/>
  <c r="AF32" i="15"/>
  <c r="AF87" i="15"/>
  <c r="AF47" i="15"/>
  <c r="AF40" i="15"/>
  <c r="AF79" i="15"/>
  <c r="AF39" i="15"/>
  <c r="AF31" i="15"/>
  <c r="AF135" i="15"/>
  <c r="AF103" i="15"/>
  <c r="AF63" i="15"/>
  <c r="AF7" i="15"/>
  <c r="AF23" i="15"/>
  <c r="AF126" i="15"/>
  <c r="AF15" i="15"/>
  <c r="AF46" i="15"/>
  <c r="AF118" i="15"/>
  <c r="AF110" i="15"/>
  <c r="AF142" i="15"/>
  <c r="AF134" i="15"/>
  <c r="AF94" i="15"/>
  <c r="AF54" i="15"/>
  <c r="AF38" i="15"/>
  <c r="AF30" i="15"/>
  <c r="AF148" i="15"/>
  <c r="AF86" i="15"/>
  <c r="AF78" i="15"/>
  <c r="AF102" i="15"/>
  <c r="AF70" i="15"/>
  <c r="AF62" i="15"/>
  <c r="AF77" i="15"/>
  <c r="AF22" i="15"/>
  <c r="AF93" i="15"/>
  <c r="AF85" i="15"/>
  <c r="AF29" i="15"/>
  <c r="AF6" i="15"/>
  <c r="AF117" i="15"/>
  <c r="AF109" i="15"/>
  <c r="AF101" i="15"/>
  <c r="AF14" i="15"/>
  <c r="AF53" i="15"/>
  <c r="AF5" i="15"/>
  <c r="AF132" i="15"/>
  <c r="AF21" i="15"/>
  <c r="AF149" i="15"/>
  <c r="AF69" i="15"/>
  <c r="AF125" i="15"/>
  <c r="AF45" i="15"/>
  <c r="AF150" i="15"/>
  <c r="AF52" i="15"/>
  <c r="AF116" i="15"/>
  <c r="AF108" i="15"/>
  <c r="AF84" i="15"/>
  <c r="AF28" i="15"/>
  <c r="AF4" i="15"/>
  <c r="AF61" i="15"/>
  <c r="AF37" i="15"/>
  <c r="AF124" i="15"/>
  <c r="AF36" i="15"/>
  <c r="AF13" i="15"/>
  <c r="AF141" i="15"/>
  <c r="AF100" i="15"/>
  <c r="AF20" i="15"/>
  <c r="AF115" i="15"/>
  <c r="AF91" i="15"/>
  <c r="AF92" i="15"/>
  <c r="AF68" i="15"/>
  <c r="AF143" i="15"/>
  <c r="AF139" i="15"/>
  <c r="AF107" i="15"/>
  <c r="AF67" i="15"/>
  <c r="AF60" i="15"/>
  <c r="AF151" i="15"/>
  <c r="AF76" i="15"/>
  <c r="AF44" i="15"/>
  <c r="AF12" i="15"/>
  <c r="AF123" i="15"/>
  <c r="AF83" i="15"/>
  <c r="AF90" i="15"/>
  <c r="AF99" i="15"/>
  <c r="AF51" i="15"/>
  <c r="AF35" i="15"/>
  <c r="AF19" i="15"/>
  <c r="AF11" i="15"/>
  <c r="AF130" i="15"/>
  <c r="AF106" i="15"/>
  <c r="AF27" i="15"/>
  <c r="AF82" i="15"/>
  <c r="AF26" i="15"/>
  <c r="AF131" i="15"/>
  <c r="AF75" i="15"/>
  <c r="AF59" i="15"/>
  <c r="AF122" i="15"/>
  <c r="AF50" i="15"/>
  <c r="AF43" i="15"/>
  <c r="AF152" i="15"/>
  <c r="AF114" i="15"/>
  <c r="AF18" i="15"/>
  <c r="AF98" i="15"/>
  <c r="AF42" i="15"/>
  <c r="AF34" i="15"/>
  <c r="AF74" i="15"/>
  <c r="AF66" i="15"/>
  <c r="AF140" i="15"/>
  <c r="AF133" i="15"/>
  <c r="AF58" i="15"/>
  <c r="AF10" i="15"/>
  <c r="CR146" i="15"/>
  <c r="CR113" i="15"/>
  <c r="CR153" i="15"/>
  <c r="CR105" i="15"/>
  <c r="CR73" i="15"/>
  <c r="CR97" i="15"/>
  <c r="CR57" i="15"/>
  <c r="CR145" i="15"/>
  <c r="CR137" i="15"/>
  <c r="CR3" i="15"/>
  <c r="CR41" i="15"/>
  <c r="CR33" i="15"/>
  <c r="CR129" i="15"/>
  <c r="CR81" i="15"/>
  <c r="CR65" i="15"/>
  <c r="CR121" i="15"/>
  <c r="CR89" i="15"/>
  <c r="CR49" i="15"/>
  <c r="CR144" i="15"/>
  <c r="CR128" i="15"/>
  <c r="CR104" i="15"/>
  <c r="CR17" i="15"/>
  <c r="CR80" i="15"/>
  <c r="CR25" i="15"/>
  <c r="CR9" i="15"/>
  <c r="CR48" i="15"/>
  <c r="CR112" i="15"/>
  <c r="CR64" i="15"/>
  <c r="CR40" i="15"/>
  <c r="CR24" i="15"/>
  <c r="CR8" i="15"/>
  <c r="CR32" i="15"/>
  <c r="CR88" i="15"/>
  <c r="CR147" i="15"/>
  <c r="CR136" i="15"/>
  <c r="CR120" i="15"/>
  <c r="CR72" i="15"/>
  <c r="CR16" i="15"/>
  <c r="CR96" i="15"/>
  <c r="CR56" i="15"/>
  <c r="CR103" i="15"/>
  <c r="CR119" i="15"/>
  <c r="CR87" i="15"/>
  <c r="CR71" i="15"/>
  <c r="CR55" i="15"/>
  <c r="CR39" i="15"/>
  <c r="CR95" i="15"/>
  <c r="CR15" i="15"/>
  <c r="CR31" i="15"/>
  <c r="CR23" i="15"/>
  <c r="CR111" i="15"/>
  <c r="CR47" i="15"/>
  <c r="CR135" i="15"/>
  <c r="CR127" i="15"/>
  <c r="CR63" i="15"/>
  <c r="CR7" i="15"/>
  <c r="CR148" i="15"/>
  <c r="CR142" i="15"/>
  <c r="CR118" i="15"/>
  <c r="CR79" i="15"/>
  <c r="CR134" i="15"/>
  <c r="CR126" i="15"/>
  <c r="CR110" i="15"/>
  <c r="CR94" i="15"/>
  <c r="CR46" i="15"/>
  <c r="CR14" i="15"/>
  <c r="CR102" i="15"/>
  <c r="CR54" i="15"/>
  <c r="CR77" i="15"/>
  <c r="CR86" i="15"/>
  <c r="CR62" i="15"/>
  <c r="CR30" i="15"/>
  <c r="CR38" i="15"/>
  <c r="CR22" i="15"/>
  <c r="CR78" i="15"/>
  <c r="CR70" i="15"/>
  <c r="CR69" i="15"/>
  <c r="CR37" i="15"/>
  <c r="CR141" i="15"/>
  <c r="CR149" i="15"/>
  <c r="CR6" i="15"/>
  <c r="CR125" i="15"/>
  <c r="CR117" i="15"/>
  <c r="CR93" i="15"/>
  <c r="CR85" i="15"/>
  <c r="CR61" i="15"/>
  <c r="CR5" i="15"/>
  <c r="CR109" i="15"/>
  <c r="CR21" i="15"/>
  <c r="CR101" i="15"/>
  <c r="CR53" i="15"/>
  <c r="CR116" i="15"/>
  <c r="CR108" i="15"/>
  <c r="CR13" i="15"/>
  <c r="CR150" i="15"/>
  <c r="CR124" i="15"/>
  <c r="CR92" i="15"/>
  <c r="CR4" i="15"/>
  <c r="CR45" i="15"/>
  <c r="CR29" i="15"/>
  <c r="CR132" i="15"/>
  <c r="CR84" i="15"/>
  <c r="CR52" i="15"/>
  <c r="CR36" i="15"/>
  <c r="CR100" i="15"/>
  <c r="CR151" i="15"/>
  <c r="CR83" i="15"/>
  <c r="CR76" i="15"/>
  <c r="CR20" i="15"/>
  <c r="CR143" i="15"/>
  <c r="CR60" i="15"/>
  <c r="CR44" i="15"/>
  <c r="CR139" i="15"/>
  <c r="CR107" i="15"/>
  <c r="CR99" i="15"/>
  <c r="CR12" i="15"/>
  <c r="CR91" i="15"/>
  <c r="CR68" i="15"/>
  <c r="CR28" i="15"/>
  <c r="CR131" i="15"/>
  <c r="CR90" i="15"/>
  <c r="CR11" i="15"/>
  <c r="CR130" i="15"/>
  <c r="CR106" i="15"/>
  <c r="CR75" i="15"/>
  <c r="CR27" i="15"/>
  <c r="CR50" i="15"/>
  <c r="CR42" i="15"/>
  <c r="CR123" i="15"/>
  <c r="CR59" i="15"/>
  <c r="CR114" i="15"/>
  <c r="CR43" i="15"/>
  <c r="CR35" i="15"/>
  <c r="CR115" i="15"/>
  <c r="CR67" i="15"/>
  <c r="CR19" i="15"/>
  <c r="CR122" i="15"/>
  <c r="CR18" i="15"/>
  <c r="CR51" i="15"/>
  <c r="CR152" i="15"/>
  <c r="CR58" i="15"/>
  <c r="CR34" i="15"/>
  <c r="CR140" i="15"/>
  <c r="CR74" i="15"/>
  <c r="CR138" i="15"/>
  <c r="CR66" i="15"/>
  <c r="CR26" i="15"/>
  <c r="CR10" i="15"/>
  <c r="CR133" i="15"/>
  <c r="CR98" i="15"/>
  <c r="CR82" i="15"/>
  <c r="I147" i="15"/>
  <c r="I146" i="15"/>
  <c r="I153" i="15"/>
  <c r="I129" i="15"/>
  <c r="I113" i="15"/>
  <c r="I145" i="15"/>
  <c r="I121" i="15"/>
  <c r="I73" i="15"/>
  <c r="I57" i="15"/>
  <c r="I81" i="15"/>
  <c r="I41" i="15"/>
  <c r="I33" i="15"/>
  <c r="I137" i="15"/>
  <c r="I105" i="15"/>
  <c r="I49" i="15"/>
  <c r="I9" i="15"/>
  <c r="I3" i="15"/>
  <c r="I89" i="15"/>
  <c r="I97" i="15"/>
  <c r="I25" i="15"/>
  <c r="I17" i="15"/>
  <c r="I65" i="15"/>
  <c r="I96" i="15"/>
  <c r="I56" i="15"/>
  <c r="I48" i="15"/>
  <c r="I120" i="15"/>
  <c r="I112" i="15"/>
  <c r="I88" i="15"/>
  <c r="I64" i="15"/>
  <c r="I24" i="15"/>
  <c r="I8" i="15"/>
  <c r="I136" i="15"/>
  <c r="I80" i="15"/>
  <c r="I148" i="15"/>
  <c r="I128" i="15"/>
  <c r="I32" i="15"/>
  <c r="I104" i="15"/>
  <c r="I127" i="15"/>
  <c r="I103" i="15"/>
  <c r="I135" i="15"/>
  <c r="I87" i="15"/>
  <c r="I72" i="15"/>
  <c r="I16" i="15"/>
  <c r="I71" i="15"/>
  <c r="I111" i="15"/>
  <c r="I79" i="15"/>
  <c r="I63" i="15"/>
  <c r="I47" i="15"/>
  <c r="I95" i="15"/>
  <c r="I110" i="15"/>
  <c r="I119" i="15"/>
  <c r="I143" i="15"/>
  <c r="I23" i="15"/>
  <c r="I7" i="15"/>
  <c r="I39" i="15"/>
  <c r="I126" i="15"/>
  <c r="I31" i="15"/>
  <c r="I38" i="15"/>
  <c r="I14" i="15"/>
  <c r="I149" i="15"/>
  <c r="I118" i="15"/>
  <c r="I40" i="15"/>
  <c r="I55" i="15"/>
  <c r="I15" i="15"/>
  <c r="I94" i="15"/>
  <c r="I86" i="15"/>
  <c r="I62" i="15"/>
  <c r="I46" i="15"/>
  <c r="I22" i="15"/>
  <c r="I78" i="15"/>
  <c r="I133" i="15"/>
  <c r="I30" i="15"/>
  <c r="I102" i="15"/>
  <c r="I70" i="15"/>
  <c r="I54" i="15"/>
  <c r="I125" i="15"/>
  <c r="I93" i="15"/>
  <c r="I150" i="15"/>
  <c r="I117" i="15"/>
  <c r="I69" i="15"/>
  <c r="I77" i="15"/>
  <c r="I61" i="15"/>
  <c r="I109" i="15"/>
  <c r="I101" i="15"/>
  <c r="I85" i="15"/>
  <c r="I29" i="15"/>
  <c r="I6" i="15"/>
  <c r="I45" i="15"/>
  <c r="I76" i="15"/>
  <c r="I53" i="15"/>
  <c r="I142" i="15"/>
  <c r="I37" i="15"/>
  <c r="I5" i="15"/>
  <c r="I124" i="15"/>
  <c r="I116" i="15"/>
  <c r="I108" i="15"/>
  <c r="I132" i="15"/>
  <c r="I92" i="15"/>
  <c r="I68" i="15"/>
  <c r="I21" i="15"/>
  <c r="I140" i="15"/>
  <c r="I84" i="15"/>
  <c r="I13" i="15"/>
  <c r="I151" i="15"/>
  <c r="I100" i="15"/>
  <c r="I36" i="15"/>
  <c r="I115" i="15"/>
  <c r="I51" i="15"/>
  <c r="I12" i="15"/>
  <c r="I4" i="15"/>
  <c r="I152" i="15"/>
  <c r="I52" i="15"/>
  <c r="I28" i="15"/>
  <c r="I20" i="15"/>
  <c r="I91" i="15"/>
  <c r="I60" i="15"/>
  <c r="I144" i="15"/>
  <c r="I44" i="15"/>
  <c r="I123" i="15"/>
  <c r="I83" i="15"/>
  <c r="I19" i="15"/>
  <c r="I11" i="15"/>
  <c r="I114" i="15"/>
  <c r="I90" i="15"/>
  <c r="I27" i="15"/>
  <c r="I138" i="15"/>
  <c r="I130" i="15"/>
  <c r="I122" i="15"/>
  <c r="I67" i="15"/>
  <c r="I59" i="15"/>
  <c r="I107" i="15"/>
  <c r="I106" i="15"/>
  <c r="I50" i="15"/>
  <c r="I35" i="15"/>
  <c r="I139" i="15"/>
  <c r="I82" i="15"/>
  <c r="I99" i="15"/>
  <c r="I131" i="15"/>
  <c r="I75" i="15"/>
  <c r="I43" i="15"/>
  <c r="I98" i="15"/>
  <c r="I66" i="15"/>
  <c r="I42" i="15"/>
  <c r="I34" i="15"/>
  <c r="I10" i="15"/>
  <c r="I74" i="15"/>
  <c r="I134" i="15"/>
  <c r="I18" i="15"/>
  <c r="I141" i="15"/>
  <c r="I26" i="15"/>
  <c r="I58" i="15"/>
  <c r="BU113" i="15"/>
  <c r="BU129" i="15"/>
  <c r="BU137" i="15"/>
  <c r="BU89" i="15"/>
  <c r="BU73" i="15"/>
  <c r="BU121" i="15"/>
  <c r="BU57" i="15"/>
  <c r="BU145" i="15"/>
  <c r="BU97" i="15"/>
  <c r="BU33" i="15"/>
  <c r="BU153" i="15"/>
  <c r="BU105" i="15"/>
  <c r="BU41" i="15"/>
  <c r="BU81" i="15"/>
  <c r="BU65" i="15"/>
  <c r="BU49" i="15"/>
  <c r="BU9" i="15"/>
  <c r="BU112" i="15"/>
  <c r="BU3" i="15"/>
  <c r="BU25" i="15"/>
  <c r="BU17" i="15"/>
  <c r="BU120" i="15"/>
  <c r="BU48" i="15"/>
  <c r="BU32" i="15"/>
  <c r="BU24" i="15"/>
  <c r="BU88" i="15"/>
  <c r="BU72" i="15"/>
  <c r="BU64" i="15"/>
  <c r="BU56" i="15"/>
  <c r="BU40" i="15"/>
  <c r="BU128" i="15"/>
  <c r="BU104" i="15"/>
  <c r="BU148" i="15"/>
  <c r="BU136" i="15"/>
  <c r="BU147" i="15"/>
  <c r="BU96" i="15"/>
  <c r="BU111" i="15"/>
  <c r="BU103" i="15"/>
  <c r="BU87" i="15"/>
  <c r="BU16" i="15"/>
  <c r="BU8" i="15"/>
  <c r="BU127" i="15"/>
  <c r="BU143" i="15"/>
  <c r="BU135" i="15"/>
  <c r="BU119" i="15"/>
  <c r="BU55" i="15"/>
  <c r="BU95" i="15"/>
  <c r="BU79" i="15"/>
  <c r="BU71" i="15"/>
  <c r="BU47" i="15"/>
  <c r="BU23" i="15"/>
  <c r="BU110" i="15"/>
  <c r="BU80" i="15"/>
  <c r="BU63" i="15"/>
  <c r="BU39" i="15"/>
  <c r="BU31" i="15"/>
  <c r="BU149" i="15"/>
  <c r="BU126" i="15"/>
  <c r="BU118" i="15"/>
  <c r="BU38" i="15"/>
  <c r="BU30" i="15"/>
  <c r="BU7" i="15"/>
  <c r="BU94" i="15"/>
  <c r="BU86" i="15"/>
  <c r="BU15" i="15"/>
  <c r="BU46" i="15"/>
  <c r="BU22" i="15"/>
  <c r="BU102" i="15"/>
  <c r="BU62" i="15"/>
  <c r="BU54" i="15"/>
  <c r="BU133" i="15"/>
  <c r="BU70" i="15"/>
  <c r="BU78" i="15"/>
  <c r="BU125" i="15"/>
  <c r="BU101" i="15"/>
  <c r="BU53" i="15"/>
  <c r="BU21" i="15"/>
  <c r="BU142" i="15"/>
  <c r="BU6" i="15"/>
  <c r="BU117" i="15"/>
  <c r="BU85" i="15"/>
  <c r="BU77" i="15"/>
  <c r="BU69" i="15"/>
  <c r="BU132" i="15"/>
  <c r="BU150" i="15"/>
  <c r="BU93" i="15"/>
  <c r="BU109" i="15"/>
  <c r="BU14" i="15"/>
  <c r="BU61" i="15"/>
  <c r="BU29" i="15"/>
  <c r="BU116" i="15"/>
  <c r="BU100" i="15"/>
  <c r="BU84" i="15"/>
  <c r="BU76" i="15"/>
  <c r="BU52" i="15"/>
  <c r="BU37" i="15"/>
  <c r="BU124" i="15"/>
  <c r="BU92" i="15"/>
  <c r="BU13" i="15"/>
  <c r="BU151" i="15"/>
  <c r="BU140" i="15"/>
  <c r="BU68" i="15"/>
  <c r="BU45" i="15"/>
  <c r="BU108" i="15"/>
  <c r="BU5" i="15"/>
  <c r="BU83" i="15"/>
  <c r="BU20" i="15"/>
  <c r="BU60" i="15"/>
  <c r="BU44" i="15"/>
  <c r="BU12" i="15"/>
  <c r="BU36" i="15"/>
  <c r="BU4" i="15"/>
  <c r="BU152" i="15"/>
  <c r="BU115" i="15"/>
  <c r="BU91" i="15"/>
  <c r="BU28" i="15"/>
  <c r="BU107" i="15"/>
  <c r="BU75" i="15"/>
  <c r="BU67" i="15"/>
  <c r="BU59" i="15"/>
  <c r="BU11" i="15"/>
  <c r="BU139" i="15"/>
  <c r="BU114" i="15"/>
  <c r="BU90" i="15"/>
  <c r="BU138" i="15"/>
  <c r="BU130" i="15"/>
  <c r="BU144" i="15"/>
  <c r="BU99" i="15"/>
  <c r="BU131" i="15"/>
  <c r="BU51" i="15"/>
  <c r="BU50" i="15"/>
  <c r="BU123" i="15"/>
  <c r="BU35" i="15"/>
  <c r="BU82" i="15"/>
  <c r="BU43" i="15"/>
  <c r="BU19" i="15"/>
  <c r="BU122" i="15"/>
  <c r="BU34" i="15"/>
  <c r="BU27" i="15"/>
  <c r="BU106" i="15"/>
  <c r="BU66" i="15"/>
  <c r="BU42" i="15"/>
  <c r="BU26" i="15"/>
  <c r="BU10" i="15"/>
  <c r="BU146" i="15"/>
  <c r="BU74" i="15"/>
  <c r="BU141" i="15"/>
  <c r="BU134" i="15"/>
  <c r="BU18" i="15"/>
  <c r="BU98" i="15"/>
  <c r="BU58" i="15"/>
  <c r="EG153" i="15"/>
  <c r="EG137" i="15"/>
  <c r="EG121" i="15"/>
  <c r="EG145" i="15"/>
  <c r="EG73" i="15"/>
  <c r="EG89" i="15"/>
  <c r="EG129" i="15"/>
  <c r="EG97" i="15"/>
  <c r="EG65" i="15"/>
  <c r="EG33" i="15"/>
  <c r="EG3" i="15"/>
  <c r="EG81" i="15"/>
  <c r="EG105" i="15"/>
  <c r="EG49" i="15"/>
  <c r="EG57" i="15"/>
  <c r="EG17" i="15"/>
  <c r="EG147" i="15"/>
  <c r="EG113" i="15"/>
  <c r="EG9" i="15"/>
  <c r="EG41" i="15"/>
  <c r="EG136" i="15"/>
  <c r="EG128" i="15"/>
  <c r="EG80" i="15"/>
  <c r="EG56" i="15"/>
  <c r="EG48" i="15"/>
  <c r="EG25" i="15"/>
  <c r="EG24" i="15"/>
  <c r="EG148" i="15"/>
  <c r="EG112" i="15"/>
  <c r="EG120" i="15"/>
  <c r="EG72" i="15"/>
  <c r="EG40" i="15"/>
  <c r="EG96" i="15"/>
  <c r="EG104" i="15"/>
  <c r="EG103" i="15"/>
  <c r="EG88" i="15"/>
  <c r="EG64" i="15"/>
  <c r="EG87" i="15"/>
  <c r="EG32" i="15"/>
  <c r="EG143" i="15"/>
  <c r="EG135" i="15"/>
  <c r="EG95" i="15"/>
  <c r="EG127" i="15"/>
  <c r="EG119" i="15"/>
  <c r="EG55" i="15"/>
  <c r="EG31" i="15"/>
  <c r="EG16" i="15"/>
  <c r="EG79" i="15"/>
  <c r="EG23" i="15"/>
  <c r="EG110" i="15"/>
  <c r="EG71" i="15"/>
  <c r="EG15" i="15"/>
  <c r="EG8" i="15"/>
  <c r="EG111" i="15"/>
  <c r="EG7" i="15"/>
  <c r="EG149" i="15"/>
  <c r="EG62" i="15"/>
  <c r="EG38" i="15"/>
  <c r="EG63" i="15"/>
  <c r="EG47" i="15"/>
  <c r="EG39" i="15"/>
  <c r="EG126" i="15"/>
  <c r="EG118" i="15"/>
  <c r="EG94" i="15"/>
  <c r="EG70" i="15"/>
  <c r="EG86" i="15"/>
  <c r="EG78" i="15"/>
  <c r="EG133" i="15"/>
  <c r="EG54" i="15"/>
  <c r="EG102" i="15"/>
  <c r="EG46" i="15"/>
  <c r="EG30" i="15"/>
  <c r="EG117" i="15"/>
  <c r="EG77" i="15"/>
  <c r="EG22" i="15"/>
  <c r="EG14" i="15"/>
  <c r="EG125" i="15"/>
  <c r="EG93" i="15"/>
  <c r="EG45" i="15"/>
  <c r="EG5" i="15"/>
  <c r="EG29" i="15"/>
  <c r="EG150" i="15"/>
  <c r="EG85" i="15"/>
  <c r="EG109" i="15"/>
  <c r="EG69" i="15"/>
  <c r="EG6" i="15"/>
  <c r="EG101" i="15"/>
  <c r="EG61" i="15"/>
  <c r="EG53" i="15"/>
  <c r="EG132" i="15"/>
  <c r="EG124" i="15"/>
  <c r="EG76" i="15"/>
  <c r="EG140" i="15"/>
  <c r="EG100" i="15"/>
  <c r="EG84" i="15"/>
  <c r="EG37" i="15"/>
  <c r="EG142" i="15"/>
  <c r="EG92" i="15"/>
  <c r="EG108" i="15"/>
  <c r="EG116" i="15"/>
  <c r="EG36" i="15"/>
  <c r="EG21" i="15"/>
  <c r="EG13" i="15"/>
  <c r="EG151" i="15"/>
  <c r="EG144" i="15"/>
  <c r="EG68" i="15"/>
  <c r="EG52" i="15"/>
  <c r="EG28" i="15"/>
  <c r="EG12" i="15"/>
  <c r="EG91" i="15"/>
  <c r="EG60" i="15"/>
  <c r="EG4" i="15"/>
  <c r="EG152" i="15"/>
  <c r="EG44" i="15"/>
  <c r="EG20" i="15"/>
  <c r="EG123" i="15"/>
  <c r="EG115" i="15"/>
  <c r="EG11" i="15"/>
  <c r="EG114" i="15"/>
  <c r="EG90" i="15"/>
  <c r="EG138" i="15"/>
  <c r="EG130" i="15"/>
  <c r="EG75" i="15"/>
  <c r="EG43" i="15"/>
  <c r="EG134" i="15"/>
  <c r="EG106" i="15"/>
  <c r="EG50" i="15"/>
  <c r="EG107" i="15"/>
  <c r="EG35" i="15"/>
  <c r="EG139" i="15"/>
  <c r="EG82" i="15"/>
  <c r="EG27" i="15"/>
  <c r="EG99" i="15"/>
  <c r="EG83" i="15"/>
  <c r="EG67" i="15"/>
  <c r="EG59" i="15"/>
  <c r="EG51" i="15"/>
  <c r="EG19" i="15"/>
  <c r="EG122" i="15"/>
  <c r="EG131" i="15"/>
  <c r="EG74" i="15"/>
  <c r="EG34" i="15"/>
  <c r="EG18" i="15"/>
  <c r="EG146" i="15"/>
  <c r="EG98" i="15"/>
  <c r="EG58" i="15"/>
  <c r="EG26" i="15"/>
  <c r="EG66" i="15"/>
  <c r="EG42" i="15"/>
  <c r="EG141" i="15"/>
  <c r="EG10" i="15"/>
  <c r="AX148" i="15"/>
  <c r="AX153" i="15"/>
  <c r="AX73" i="15"/>
  <c r="AX105" i="15"/>
  <c r="AX97" i="15"/>
  <c r="AX57" i="15"/>
  <c r="AX89" i="15"/>
  <c r="AX121" i="15"/>
  <c r="AX129" i="15"/>
  <c r="AX65" i="15"/>
  <c r="AX49" i="15"/>
  <c r="AX145" i="15"/>
  <c r="AX41" i="15"/>
  <c r="AX33" i="15"/>
  <c r="AX137" i="15"/>
  <c r="AX25" i="15"/>
  <c r="AX17" i="15"/>
  <c r="AX113" i="15"/>
  <c r="AX81" i="15"/>
  <c r="AX144" i="15"/>
  <c r="AX104" i="15"/>
  <c r="AX64" i="15"/>
  <c r="AX48" i="15"/>
  <c r="AX40" i="15"/>
  <c r="AX9" i="15"/>
  <c r="AX120" i="15"/>
  <c r="AX32" i="15"/>
  <c r="AX24" i="15"/>
  <c r="AX149" i="15"/>
  <c r="AX111" i="15"/>
  <c r="AX128" i="15"/>
  <c r="AX80" i="15"/>
  <c r="AX136" i="15"/>
  <c r="AX88" i="15"/>
  <c r="AX56" i="15"/>
  <c r="AX16" i="15"/>
  <c r="AX119" i="15"/>
  <c r="AX112" i="15"/>
  <c r="AX96" i="15"/>
  <c r="AX103" i="15"/>
  <c r="AX8" i="15"/>
  <c r="AX72" i="15"/>
  <c r="AX79" i="15"/>
  <c r="AX71" i="15"/>
  <c r="AX7" i="15"/>
  <c r="AX110" i="15"/>
  <c r="AX95" i="15"/>
  <c r="AX87" i="15"/>
  <c r="AX63" i="15"/>
  <c r="AX55" i="15"/>
  <c r="AX127" i="15"/>
  <c r="AX47" i="15"/>
  <c r="AX23" i="15"/>
  <c r="AX31" i="15"/>
  <c r="AX134" i="15"/>
  <c r="AX78" i="15"/>
  <c r="AX38" i="15"/>
  <c r="AX22" i="15"/>
  <c r="AX39" i="15"/>
  <c r="AX15" i="15"/>
  <c r="AX150" i="15"/>
  <c r="AX126" i="15"/>
  <c r="AX118" i="15"/>
  <c r="AX94" i="15"/>
  <c r="AX70" i="15"/>
  <c r="AX14" i="15"/>
  <c r="AX102" i="15"/>
  <c r="AX62" i="15"/>
  <c r="AX133" i="15"/>
  <c r="AX46" i="15"/>
  <c r="AX86" i="15"/>
  <c r="AX30" i="15"/>
  <c r="AX77" i="15"/>
  <c r="AX54" i="15"/>
  <c r="AX109" i="15"/>
  <c r="AX85" i="15"/>
  <c r="AX125" i="15"/>
  <c r="AX69" i="15"/>
  <c r="AX6" i="15"/>
  <c r="AX101" i="15"/>
  <c r="AX13" i="15"/>
  <c r="AX143" i="15"/>
  <c r="AX117" i="15"/>
  <c r="AX141" i="15"/>
  <c r="AX93" i="15"/>
  <c r="AX5" i="15"/>
  <c r="AX53" i="15"/>
  <c r="AX151" i="15"/>
  <c r="AX29" i="15"/>
  <c r="AX132" i="15"/>
  <c r="AX100" i="15"/>
  <c r="AX45" i="15"/>
  <c r="AX92" i="15"/>
  <c r="AX61" i="15"/>
  <c r="AX116" i="15"/>
  <c r="AX21" i="15"/>
  <c r="AX152" i="15"/>
  <c r="AX108" i="15"/>
  <c r="AX76" i="15"/>
  <c r="AX36" i="15"/>
  <c r="AX37" i="15"/>
  <c r="AX52" i="15"/>
  <c r="AX68" i="15"/>
  <c r="AX124" i="15"/>
  <c r="AX139" i="15"/>
  <c r="AX107" i="15"/>
  <c r="AX83" i="15"/>
  <c r="AX84" i="15"/>
  <c r="AX60" i="15"/>
  <c r="AX4" i="15"/>
  <c r="AX44" i="15"/>
  <c r="AX20" i="15"/>
  <c r="AX115" i="15"/>
  <c r="AX28" i="15"/>
  <c r="AX12" i="15"/>
  <c r="AX11" i="15"/>
  <c r="AX140" i="15"/>
  <c r="AX35" i="15"/>
  <c r="AX135" i="15"/>
  <c r="AX138" i="15"/>
  <c r="AX130" i="15"/>
  <c r="AX99" i="15"/>
  <c r="AX131" i="15"/>
  <c r="AX75" i="15"/>
  <c r="AX114" i="15"/>
  <c r="AX58" i="15"/>
  <c r="AX50" i="15"/>
  <c r="AX34" i="15"/>
  <c r="AX123" i="15"/>
  <c r="AX91" i="15"/>
  <c r="AX67" i="15"/>
  <c r="AX59" i="15"/>
  <c r="AX106" i="15"/>
  <c r="AX51" i="15"/>
  <c r="AX19" i="15"/>
  <c r="AX146" i="15"/>
  <c r="AX122" i="15"/>
  <c r="AX43" i="15"/>
  <c r="AX27" i="15"/>
  <c r="AX90" i="15"/>
  <c r="AX18" i="15"/>
  <c r="AX3" i="15"/>
  <c r="AX147" i="15"/>
  <c r="AX142" i="15"/>
  <c r="AX82" i="15"/>
  <c r="AX66" i="15"/>
  <c r="AX10" i="15"/>
  <c r="AX98" i="15"/>
  <c r="AX74" i="15"/>
  <c r="AX26" i="15"/>
  <c r="AX42" i="15"/>
  <c r="DJ148" i="15"/>
  <c r="DJ153" i="15"/>
  <c r="DJ145" i="15"/>
  <c r="DJ121" i="15"/>
  <c r="DJ137" i="15"/>
  <c r="DJ129" i="15"/>
  <c r="DJ105" i="15"/>
  <c r="DJ73" i="15"/>
  <c r="DJ89" i="15"/>
  <c r="DJ49" i="15"/>
  <c r="DJ81" i="15"/>
  <c r="DJ9" i="15"/>
  <c r="DJ113" i="15"/>
  <c r="DJ65" i="15"/>
  <c r="DJ41" i="15"/>
  <c r="DJ57" i="15"/>
  <c r="DJ97" i="15"/>
  <c r="DJ17" i="15"/>
  <c r="DJ33" i="15"/>
  <c r="DJ25" i="15"/>
  <c r="DJ96" i="15"/>
  <c r="DJ64" i="15"/>
  <c r="DJ112" i="15"/>
  <c r="DJ48" i="15"/>
  <c r="DJ24" i="15"/>
  <c r="DJ8" i="15"/>
  <c r="DJ149" i="15"/>
  <c r="DJ111" i="15"/>
  <c r="DJ120" i="15"/>
  <c r="DJ56" i="15"/>
  <c r="DJ128" i="15"/>
  <c r="DJ80" i="15"/>
  <c r="DJ72" i="15"/>
  <c r="DJ40" i="15"/>
  <c r="DJ144" i="15"/>
  <c r="DJ136" i="15"/>
  <c r="DJ88" i="15"/>
  <c r="DJ16" i="15"/>
  <c r="DJ103" i="15"/>
  <c r="DJ63" i="15"/>
  <c r="DJ127" i="15"/>
  <c r="DJ104" i="15"/>
  <c r="DJ79" i="15"/>
  <c r="DJ71" i="15"/>
  <c r="DJ55" i="15"/>
  <c r="DJ87" i="15"/>
  <c r="DJ47" i="15"/>
  <c r="DJ95" i="15"/>
  <c r="DJ39" i="15"/>
  <c r="DJ7" i="15"/>
  <c r="DJ110" i="15"/>
  <c r="DJ32" i="15"/>
  <c r="DJ119" i="15"/>
  <c r="DJ15" i="15"/>
  <c r="DJ150" i="15"/>
  <c r="DJ134" i="15"/>
  <c r="DJ23" i="15"/>
  <c r="DJ118" i="15"/>
  <c r="DJ30" i="15"/>
  <c r="DJ31" i="15"/>
  <c r="DJ94" i="15"/>
  <c r="DJ126" i="15"/>
  <c r="DJ86" i="15"/>
  <c r="DJ62" i="15"/>
  <c r="DJ38" i="15"/>
  <c r="DJ133" i="15"/>
  <c r="DJ69" i="15"/>
  <c r="DJ78" i="15"/>
  <c r="DJ102" i="15"/>
  <c r="DJ70" i="15"/>
  <c r="DJ54" i="15"/>
  <c r="DJ22" i="15"/>
  <c r="DJ117" i="15"/>
  <c r="DJ77" i="15"/>
  <c r="DJ46" i="15"/>
  <c r="DJ14" i="15"/>
  <c r="DJ141" i="15"/>
  <c r="DJ85" i="15"/>
  <c r="DJ101" i="15"/>
  <c r="DJ61" i="15"/>
  <c r="DJ53" i="15"/>
  <c r="DJ5" i="15"/>
  <c r="DJ109" i="15"/>
  <c r="DJ6" i="15"/>
  <c r="DJ151" i="15"/>
  <c r="DJ93" i="15"/>
  <c r="DJ37" i="15"/>
  <c r="DJ13" i="15"/>
  <c r="DJ125" i="15"/>
  <c r="DJ132" i="15"/>
  <c r="DJ100" i="15"/>
  <c r="DJ76" i="15"/>
  <c r="DJ108" i="15"/>
  <c r="DJ36" i="15"/>
  <c r="DJ29" i="15"/>
  <c r="DJ84" i="15"/>
  <c r="DJ45" i="15"/>
  <c r="DJ143" i="15"/>
  <c r="DJ124" i="15"/>
  <c r="DJ21" i="15"/>
  <c r="DJ152" i="15"/>
  <c r="DJ116" i="15"/>
  <c r="DJ92" i="15"/>
  <c r="DJ4" i="15"/>
  <c r="DJ107" i="15"/>
  <c r="DJ139" i="15"/>
  <c r="DJ83" i="15"/>
  <c r="DJ52" i="15"/>
  <c r="DJ28" i="15"/>
  <c r="DJ20" i="15"/>
  <c r="DJ12" i="15"/>
  <c r="DJ115" i="15"/>
  <c r="DJ60" i="15"/>
  <c r="DJ68" i="15"/>
  <c r="DJ44" i="15"/>
  <c r="DJ123" i="15"/>
  <c r="DJ91" i="15"/>
  <c r="DJ75" i="15"/>
  <c r="DJ11" i="15"/>
  <c r="DJ106" i="15"/>
  <c r="DJ138" i="15"/>
  <c r="DJ67" i="15"/>
  <c r="DJ59" i="15"/>
  <c r="DJ51" i="15"/>
  <c r="DJ82" i="15"/>
  <c r="DJ140" i="15"/>
  <c r="DJ27" i="15"/>
  <c r="DJ130" i="15"/>
  <c r="DJ99" i="15"/>
  <c r="DJ19" i="15"/>
  <c r="DJ146" i="15"/>
  <c r="DJ122" i="15"/>
  <c r="DJ131" i="15"/>
  <c r="DJ43" i="15"/>
  <c r="DJ35" i="15"/>
  <c r="DJ135" i="15"/>
  <c r="DJ98" i="15"/>
  <c r="DJ90" i="15"/>
  <c r="DJ66" i="15"/>
  <c r="DJ147" i="15"/>
  <c r="DJ10" i="15"/>
  <c r="DJ3" i="15"/>
  <c r="DJ74" i="15"/>
  <c r="DJ50" i="15"/>
  <c r="DJ34" i="15"/>
  <c r="DJ26" i="15"/>
  <c r="DJ114" i="15"/>
  <c r="DJ58" i="15"/>
  <c r="DJ42" i="15"/>
  <c r="DJ142" i="15"/>
  <c r="DJ18" i="15"/>
  <c r="F139" i="15"/>
  <c r="F151" i="15"/>
  <c r="F129" i="15"/>
  <c r="F153" i="15"/>
  <c r="F145" i="15"/>
  <c r="F97" i="15"/>
  <c r="F113" i="15"/>
  <c r="F57" i="15"/>
  <c r="F121" i="15"/>
  <c r="F81" i="15"/>
  <c r="F89" i="15"/>
  <c r="F105" i="15"/>
  <c r="F73" i="15"/>
  <c r="F33" i="15"/>
  <c r="F152" i="15"/>
  <c r="F49" i="15"/>
  <c r="F3" i="15"/>
  <c r="F112" i="15"/>
  <c r="F88" i="15"/>
  <c r="F41" i="15"/>
  <c r="F137" i="15"/>
  <c r="F65" i="15"/>
  <c r="F17" i="15"/>
  <c r="F80" i="15"/>
  <c r="F72" i="15"/>
  <c r="F8" i="15"/>
  <c r="F32" i="15"/>
  <c r="F24" i="15"/>
  <c r="F25" i="15"/>
  <c r="F9" i="15"/>
  <c r="F120" i="15"/>
  <c r="F48" i="15"/>
  <c r="F128" i="15"/>
  <c r="F104" i="15"/>
  <c r="F56" i="15"/>
  <c r="F141" i="15"/>
  <c r="F143" i="15"/>
  <c r="F111" i="15"/>
  <c r="F96" i="15"/>
  <c r="F40" i="15"/>
  <c r="F135" i="15"/>
  <c r="F87" i="15"/>
  <c r="F55" i="15"/>
  <c r="F39" i="15"/>
  <c r="F16" i="15"/>
  <c r="F71" i="15"/>
  <c r="F63" i="15"/>
  <c r="F47" i="15"/>
  <c r="F64" i="15"/>
  <c r="F79" i="15"/>
  <c r="F127" i="15"/>
  <c r="F23" i="15"/>
  <c r="F95" i="15"/>
  <c r="F103" i="15"/>
  <c r="F31" i="15"/>
  <c r="F146" i="15"/>
  <c r="F118" i="15"/>
  <c r="F119" i="15"/>
  <c r="F15" i="15"/>
  <c r="F7" i="15"/>
  <c r="F126" i="15"/>
  <c r="F102" i="15"/>
  <c r="F86" i="15"/>
  <c r="F62" i="15"/>
  <c r="F38" i="15"/>
  <c r="F142" i="15"/>
  <c r="F134" i="15"/>
  <c r="F54" i="15"/>
  <c r="F147" i="15"/>
  <c r="F110" i="15"/>
  <c r="F78" i="15"/>
  <c r="F30" i="15"/>
  <c r="F22" i="15"/>
  <c r="F109" i="15"/>
  <c r="F93" i="15"/>
  <c r="F46" i="15"/>
  <c r="F6" i="15"/>
  <c r="F94" i="15"/>
  <c r="F70" i="15"/>
  <c r="F14" i="15"/>
  <c r="F101" i="15"/>
  <c r="F69" i="15"/>
  <c r="F61" i="15"/>
  <c r="F133" i="15"/>
  <c r="F125" i="15"/>
  <c r="F77" i="15"/>
  <c r="F45" i="15"/>
  <c r="F29" i="15"/>
  <c r="F117" i="15"/>
  <c r="F53" i="15"/>
  <c r="F136" i="15"/>
  <c r="F140" i="15"/>
  <c r="F52" i="15"/>
  <c r="F36" i="15"/>
  <c r="F85" i="15"/>
  <c r="F108" i="15"/>
  <c r="F37" i="15"/>
  <c r="F148" i="15"/>
  <c r="F132" i="15"/>
  <c r="F149" i="15"/>
  <c r="F5" i="15"/>
  <c r="F124" i="15"/>
  <c r="F84" i="15"/>
  <c r="F68" i="15"/>
  <c r="F21" i="15"/>
  <c r="F13" i="15"/>
  <c r="F100" i="15"/>
  <c r="F92" i="15"/>
  <c r="F12" i="15"/>
  <c r="F116" i="15"/>
  <c r="F28" i="15"/>
  <c r="F20" i="15"/>
  <c r="F123" i="15"/>
  <c r="F76" i="15"/>
  <c r="F44" i="15"/>
  <c r="F4" i="15"/>
  <c r="F131" i="15"/>
  <c r="F107" i="15"/>
  <c r="F99" i="15"/>
  <c r="F60" i="15"/>
  <c r="F67" i="15"/>
  <c r="F59" i="15"/>
  <c r="F150" i="15"/>
  <c r="F106" i="15"/>
  <c r="F75" i="15"/>
  <c r="F19" i="15"/>
  <c r="F51" i="15"/>
  <c r="F43" i="15"/>
  <c r="F130" i="15"/>
  <c r="F91" i="15"/>
  <c r="F138" i="15"/>
  <c r="F42" i="15"/>
  <c r="F34" i="15"/>
  <c r="F27" i="15"/>
  <c r="F144" i="15"/>
  <c r="F35" i="15"/>
  <c r="F11" i="15"/>
  <c r="F90" i="15"/>
  <c r="F74" i="15"/>
  <c r="F115" i="15"/>
  <c r="F83" i="15"/>
  <c r="F82" i="15"/>
  <c r="F18" i="15"/>
  <c r="F98" i="15"/>
  <c r="F26" i="15"/>
  <c r="F50" i="15"/>
  <c r="F10" i="15"/>
  <c r="F122" i="15"/>
  <c r="F66" i="15"/>
  <c r="F114" i="15"/>
  <c r="F58" i="15"/>
  <c r="ED152" i="15"/>
  <c r="ED129" i="15"/>
  <c r="ED153" i="15"/>
  <c r="ED137" i="15"/>
  <c r="ED113" i="15"/>
  <c r="ED3" i="15"/>
  <c r="ED97" i="15"/>
  <c r="ED89" i="15"/>
  <c r="ED121" i="15"/>
  <c r="ED105" i="15"/>
  <c r="ED145" i="15"/>
  <c r="ED33" i="15"/>
  <c r="ED65" i="15"/>
  <c r="ED81" i="15"/>
  <c r="ED49" i="15"/>
  <c r="ED112" i="15"/>
  <c r="ED88" i="15"/>
  <c r="ED57" i="15"/>
  <c r="ED17" i="15"/>
  <c r="ED139" i="15"/>
  <c r="ED73" i="15"/>
  <c r="ED104" i="15"/>
  <c r="ED72" i="15"/>
  <c r="ED25" i="15"/>
  <c r="ED9" i="15"/>
  <c r="ED128" i="15"/>
  <c r="ED32" i="15"/>
  <c r="ED41" i="15"/>
  <c r="ED56" i="15"/>
  <c r="ED48" i="15"/>
  <c r="ED141" i="15"/>
  <c r="ED143" i="15"/>
  <c r="ED111" i="15"/>
  <c r="ED120" i="15"/>
  <c r="ED80" i="15"/>
  <c r="ED127" i="15"/>
  <c r="ED87" i="15"/>
  <c r="ED55" i="15"/>
  <c r="ED96" i="15"/>
  <c r="ED8" i="15"/>
  <c r="ED103" i="15"/>
  <c r="ED71" i="15"/>
  <c r="ED63" i="15"/>
  <c r="ED47" i="15"/>
  <c r="ED95" i="15"/>
  <c r="ED64" i="15"/>
  <c r="ED24" i="15"/>
  <c r="ED16" i="15"/>
  <c r="ED135" i="15"/>
  <c r="ED119" i="15"/>
  <c r="ED40" i="15"/>
  <c r="ED79" i="15"/>
  <c r="ED23" i="15"/>
  <c r="ED15" i="15"/>
  <c r="ED31" i="15"/>
  <c r="ED7" i="15"/>
  <c r="ED146" i="15"/>
  <c r="ED142" i="15"/>
  <c r="ED118" i="15"/>
  <c r="ED126" i="15"/>
  <c r="ED134" i="15"/>
  <c r="ED86" i="15"/>
  <c r="ED54" i="15"/>
  <c r="ED39" i="15"/>
  <c r="ED102" i="15"/>
  <c r="ED62" i="15"/>
  <c r="ED46" i="15"/>
  <c r="ED147" i="15"/>
  <c r="ED110" i="15"/>
  <c r="ED78" i="15"/>
  <c r="ED70" i="15"/>
  <c r="ED38" i="15"/>
  <c r="ED22" i="15"/>
  <c r="ED14" i="15"/>
  <c r="ED109" i="15"/>
  <c r="ED93" i="15"/>
  <c r="ED85" i="15"/>
  <c r="ED30" i="15"/>
  <c r="ED6" i="15"/>
  <c r="ED94" i="15"/>
  <c r="ED136" i="15"/>
  <c r="ED101" i="15"/>
  <c r="ED117" i="15"/>
  <c r="ED61" i="15"/>
  <c r="ED45" i="15"/>
  <c r="ED133" i="15"/>
  <c r="ED125" i="15"/>
  <c r="ED77" i="15"/>
  <c r="ED69" i="15"/>
  <c r="ED53" i="15"/>
  <c r="ED5" i="15"/>
  <c r="ED37" i="15"/>
  <c r="ED29" i="15"/>
  <c r="ED148" i="15"/>
  <c r="ED124" i="15"/>
  <c r="ED108" i="15"/>
  <c r="ED92" i="15"/>
  <c r="ED76" i="15"/>
  <c r="ED84" i="15"/>
  <c r="ED28" i="15"/>
  <c r="ED149" i="15"/>
  <c r="ED68" i="15"/>
  <c r="ED44" i="15"/>
  <c r="ED36" i="15"/>
  <c r="ED21" i="15"/>
  <c r="ED13" i="15"/>
  <c r="ED140" i="15"/>
  <c r="ED132" i="15"/>
  <c r="ED100" i="15"/>
  <c r="ED12" i="15"/>
  <c r="ED116" i="15"/>
  <c r="ED4" i="15"/>
  <c r="ED107" i="15"/>
  <c r="ED123" i="15"/>
  <c r="ED131" i="15"/>
  <c r="ED99" i="15"/>
  <c r="ED60" i="15"/>
  <c r="ED20" i="15"/>
  <c r="ED83" i="15"/>
  <c r="ED52" i="15"/>
  <c r="ED11" i="15"/>
  <c r="ED150" i="15"/>
  <c r="ED106" i="15"/>
  <c r="ED35" i="15"/>
  <c r="ED27" i="15"/>
  <c r="ED19" i="15"/>
  <c r="ED59" i="15"/>
  <c r="ED130" i="15"/>
  <c r="ED91" i="15"/>
  <c r="ED138" i="15"/>
  <c r="ED115" i="15"/>
  <c r="ED75" i="15"/>
  <c r="ED67" i="15"/>
  <c r="ED144" i="15"/>
  <c r="ED51" i="15"/>
  <c r="ED43" i="15"/>
  <c r="ED90" i="15"/>
  <c r="ED50" i="15"/>
  <c r="ED122" i="15"/>
  <c r="ED98" i="15"/>
  <c r="ED34" i="15"/>
  <c r="ED18" i="15"/>
  <c r="ED114" i="15"/>
  <c r="ED66" i="15"/>
  <c r="ED26" i="15"/>
  <c r="ED58" i="15"/>
  <c r="ED10" i="15"/>
  <c r="ED42" i="15"/>
  <c r="ED151" i="15"/>
  <c r="ED74" i="15"/>
  <c r="ED82" i="15"/>
  <c r="CI153" i="15"/>
  <c r="CI3" i="15"/>
  <c r="CI131" i="15"/>
  <c r="CI145" i="15"/>
  <c r="CI89" i="15"/>
  <c r="CI65" i="15"/>
  <c r="CI105" i="15"/>
  <c r="CI73" i="15"/>
  <c r="CI57" i="15"/>
  <c r="CI129" i="15"/>
  <c r="CI81" i="15"/>
  <c r="CI17" i="15"/>
  <c r="CI121" i="15"/>
  <c r="CI137" i="15"/>
  <c r="CI49" i="15"/>
  <c r="CI113" i="15"/>
  <c r="CI97" i="15"/>
  <c r="CI25" i="15"/>
  <c r="CI9" i="15"/>
  <c r="CI41" i="15"/>
  <c r="CI136" i="15"/>
  <c r="CI33" i="15"/>
  <c r="CI32" i="15"/>
  <c r="CI96" i="15"/>
  <c r="CI56" i="15"/>
  <c r="CI120" i="15"/>
  <c r="CI128" i="15"/>
  <c r="CI144" i="15"/>
  <c r="CI80" i="15"/>
  <c r="CI64" i="15"/>
  <c r="CI40" i="15"/>
  <c r="CI143" i="15"/>
  <c r="CI111" i="15"/>
  <c r="CI112" i="15"/>
  <c r="CI48" i="15"/>
  <c r="CI88" i="15"/>
  <c r="CI71" i="15"/>
  <c r="CI63" i="15"/>
  <c r="CI47" i="15"/>
  <c r="CI8" i="15"/>
  <c r="CI95" i="15"/>
  <c r="CI104" i="15"/>
  <c r="CI72" i="15"/>
  <c r="CI79" i="15"/>
  <c r="CI119" i="15"/>
  <c r="CI103" i="15"/>
  <c r="CI55" i="15"/>
  <c r="CI87" i="15"/>
  <c r="CI135" i="15"/>
  <c r="CI23" i="15"/>
  <c r="CI24" i="15"/>
  <c r="CI146" i="15"/>
  <c r="CI39" i="15"/>
  <c r="CI127" i="15"/>
  <c r="CI31" i="15"/>
  <c r="CI16" i="15"/>
  <c r="CI15" i="15"/>
  <c r="CI126" i="15"/>
  <c r="CI118" i="15"/>
  <c r="CI102" i="15"/>
  <c r="CI62" i="15"/>
  <c r="CI54" i="15"/>
  <c r="CI22" i="15"/>
  <c r="CI7" i="15"/>
  <c r="CI134" i="15"/>
  <c r="CI86" i="15"/>
  <c r="CI46" i="15"/>
  <c r="CI147" i="15"/>
  <c r="CI78" i="15"/>
  <c r="CI70" i="15"/>
  <c r="CI110" i="15"/>
  <c r="CI38" i="15"/>
  <c r="CI14" i="15"/>
  <c r="CI148" i="15"/>
  <c r="CI117" i="15"/>
  <c r="CI85" i="15"/>
  <c r="CI94" i="15"/>
  <c r="CI30" i="15"/>
  <c r="CI133" i="15"/>
  <c r="CI125" i="15"/>
  <c r="CI6" i="15"/>
  <c r="CI93" i="15"/>
  <c r="CI109" i="15"/>
  <c r="CI101" i="15"/>
  <c r="CI45" i="15"/>
  <c r="CI13" i="15"/>
  <c r="CI5" i="15"/>
  <c r="CI77" i="15"/>
  <c r="CI61" i="15"/>
  <c r="CI21" i="15"/>
  <c r="CI141" i="15"/>
  <c r="CI53" i="15"/>
  <c r="CI149" i="15"/>
  <c r="CI52" i="15"/>
  <c r="CI37" i="15"/>
  <c r="CI84" i="15"/>
  <c r="CI132" i="15"/>
  <c r="CI124" i="15"/>
  <c r="CI100" i="15"/>
  <c r="CI68" i="15"/>
  <c r="CI20" i="15"/>
  <c r="CI12" i="15"/>
  <c r="CI142" i="15"/>
  <c r="CI69" i="15"/>
  <c r="CI140" i="15"/>
  <c r="CI116" i="15"/>
  <c r="CI108" i="15"/>
  <c r="CI60" i="15"/>
  <c r="CI44" i="15"/>
  <c r="CI150" i="15"/>
  <c r="CI29" i="15"/>
  <c r="CI28" i="15"/>
  <c r="CI4" i="15"/>
  <c r="CI99" i="15"/>
  <c r="CI83" i="15"/>
  <c r="CI67" i="15"/>
  <c r="CI76" i="15"/>
  <c r="CI92" i="15"/>
  <c r="CI36" i="15"/>
  <c r="CI107" i="15"/>
  <c r="CI75" i="15"/>
  <c r="CI138" i="15"/>
  <c r="CI130" i="15"/>
  <c r="CI123" i="15"/>
  <c r="CI51" i="15"/>
  <c r="CI35" i="15"/>
  <c r="CI151" i="15"/>
  <c r="CI122" i="15"/>
  <c r="CI98" i="15"/>
  <c r="CI91" i="15"/>
  <c r="CI27" i="15"/>
  <c r="CI115" i="15"/>
  <c r="CI59" i="15"/>
  <c r="CI11" i="15"/>
  <c r="CI43" i="15"/>
  <c r="CI19" i="15"/>
  <c r="CI82" i="15"/>
  <c r="CI34" i="15"/>
  <c r="CI90" i="15"/>
  <c r="CI50" i="15"/>
  <c r="CI66" i="15"/>
  <c r="CI42" i="15"/>
  <c r="CI18" i="15"/>
  <c r="CI58" i="15"/>
  <c r="CI26" i="15"/>
  <c r="CI152" i="15"/>
  <c r="CI139" i="15"/>
  <c r="CI74" i="15"/>
  <c r="CI114" i="15"/>
  <c r="CI106" i="15"/>
  <c r="CI10" i="15"/>
  <c r="BG149" i="15"/>
  <c r="BG153" i="15"/>
  <c r="BG121" i="15"/>
  <c r="BG81" i="15"/>
  <c r="BG145" i="15"/>
  <c r="BG113" i="15"/>
  <c r="BG57" i="15"/>
  <c r="BG105" i="15"/>
  <c r="BG89" i="15"/>
  <c r="BG97" i="15"/>
  <c r="BG137" i="15"/>
  <c r="BG41" i="15"/>
  <c r="BG129" i="15"/>
  <c r="BG65" i="15"/>
  <c r="BG128" i="15"/>
  <c r="BG73" i="15"/>
  <c r="BG25" i="15"/>
  <c r="BG33" i="15"/>
  <c r="BG80" i="15"/>
  <c r="BG16" i="15"/>
  <c r="BG17" i="15"/>
  <c r="BG9" i="15"/>
  <c r="BG49" i="15"/>
  <c r="BG48" i="15"/>
  <c r="BG120" i="15"/>
  <c r="BG112" i="15"/>
  <c r="BG32" i="15"/>
  <c r="BG8" i="15"/>
  <c r="BG56" i="15"/>
  <c r="BG24" i="15"/>
  <c r="BG104" i="15"/>
  <c r="BG40" i="15"/>
  <c r="BG150" i="15"/>
  <c r="BG64" i="15"/>
  <c r="BG96" i="15"/>
  <c r="BG88" i="15"/>
  <c r="BG95" i="15"/>
  <c r="BG135" i="15"/>
  <c r="BG87" i="15"/>
  <c r="BG72" i="15"/>
  <c r="BG71" i="15"/>
  <c r="BG63" i="15"/>
  <c r="BG127" i="15"/>
  <c r="BG39" i="15"/>
  <c r="BG31" i="15"/>
  <c r="BG47" i="15"/>
  <c r="BG7" i="15"/>
  <c r="BG111" i="15"/>
  <c r="BG103" i="15"/>
  <c r="BG119" i="15"/>
  <c r="BG79" i="15"/>
  <c r="BG55" i="15"/>
  <c r="BG15" i="15"/>
  <c r="BG142" i="15"/>
  <c r="BG23" i="15"/>
  <c r="BG151" i="15"/>
  <c r="BG134" i="15"/>
  <c r="BG102" i="15"/>
  <c r="BG78" i="15"/>
  <c r="BG118" i="15"/>
  <c r="BG94" i="15"/>
  <c r="BG126" i="15"/>
  <c r="BG110" i="15"/>
  <c r="BG30" i="15"/>
  <c r="BG62" i="15"/>
  <c r="BG54" i="15"/>
  <c r="BG22" i="15"/>
  <c r="BG152" i="15"/>
  <c r="BG125" i="15"/>
  <c r="BG38" i="15"/>
  <c r="BG46" i="15"/>
  <c r="BG69" i="15"/>
  <c r="BG86" i="15"/>
  <c r="BG70" i="15"/>
  <c r="BG14" i="15"/>
  <c r="BG6" i="15"/>
  <c r="BG133" i="15"/>
  <c r="BG117" i="15"/>
  <c r="BG93" i="15"/>
  <c r="BG77" i="15"/>
  <c r="BG109" i="15"/>
  <c r="BG101" i="15"/>
  <c r="BG53" i="15"/>
  <c r="BG5" i="15"/>
  <c r="BG132" i="15"/>
  <c r="BG37" i="15"/>
  <c r="BG85" i="15"/>
  <c r="BG140" i="15"/>
  <c r="BG29" i="15"/>
  <c r="BG144" i="15"/>
  <c r="BG124" i="15"/>
  <c r="BG76" i="15"/>
  <c r="BG45" i="15"/>
  <c r="BG116" i="15"/>
  <c r="BG92" i="15"/>
  <c r="BG52" i="15"/>
  <c r="BG13" i="15"/>
  <c r="BG100" i="15"/>
  <c r="BG61" i="15"/>
  <c r="BG21" i="15"/>
  <c r="BG44" i="15"/>
  <c r="BG108" i="15"/>
  <c r="BG84" i="15"/>
  <c r="BG83" i="15"/>
  <c r="BG67" i="15"/>
  <c r="BG60" i="15"/>
  <c r="BG36" i="15"/>
  <c r="BG20" i="15"/>
  <c r="BG115" i="15"/>
  <c r="BG28" i="15"/>
  <c r="BG139" i="15"/>
  <c r="BG131" i="15"/>
  <c r="BG91" i="15"/>
  <c r="BG68" i="15"/>
  <c r="BG12" i="15"/>
  <c r="BG4" i="15"/>
  <c r="BG107" i="15"/>
  <c r="BG51" i="15"/>
  <c r="BG27" i="15"/>
  <c r="BG3" i="15"/>
  <c r="BG19" i="15"/>
  <c r="BG147" i="15"/>
  <c r="BG130" i="15"/>
  <c r="BG122" i="15"/>
  <c r="BG106" i="15"/>
  <c r="BG59" i="15"/>
  <c r="BG11" i="15"/>
  <c r="BG66" i="15"/>
  <c r="BG18" i="15"/>
  <c r="BG99" i="15"/>
  <c r="BG136" i="15"/>
  <c r="BG35" i="15"/>
  <c r="BG138" i="15"/>
  <c r="BG123" i="15"/>
  <c r="BG141" i="15"/>
  <c r="BG114" i="15"/>
  <c r="BG74" i="15"/>
  <c r="BG146" i="15"/>
  <c r="BG75" i="15"/>
  <c r="BG43" i="15"/>
  <c r="BG98" i="15"/>
  <c r="BG143" i="15"/>
  <c r="BG58" i="15"/>
  <c r="BG50" i="15"/>
  <c r="BG34" i="15"/>
  <c r="BG90" i="15"/>
  <c r="BG82" i="15"/>
  <c r="BG10" i="15"/>
  <c r="BG42" i="15"/>
  <c r="BG26" i="15"/>
  <c r="BG148" i="15"/>
  <c r="M151" i="15"/>
  <c r="M138" i="15"/>
  <c r="M153" i="15"/>
  <c r="M73" i="15"/>
  <c r="M121" i="15"/>
  <c r="M137" i="15"/>
  <c r="M113" i="15"/>
  <c r="M89" i="15"/>
  <c r="M105" i="15"/>
  <c r="M57" i="15"/>
  <c r="M129" i="15"/>
  <c r="M65" i="15"/>
  <c r="M33" i="15"/>
  <c r="M97" i="15"/>
  <c r="M81" i="15"/>
  <c r="M25" i="15"/>
  <c r="M144" i="15"/>
  <c r="M128" i="15"/>
  <c r="M104" i="15"/>
  <c r="M80" i="15"/>
  <c r="M145" i="15"/>
  <c r="M41" i="15"/>
  <c r="M17" i="15"/>
  <c r="M9" i="15"/>
  <c r="M48" i="15"/>
  <c r="M32" i="15"/>
  <c r="M49" i="15"/>
  <c r="M56" i="15"/>
  <c r="M120" i="15"/>
  <c r="M64" i="15"/>
  <c r="M136" i="15"/>
  <c r="M88" i="15"/>
  <c r="M16" i="15"/>
  <c r="M112" i="15"/>
  <c r="M103" i="15"/>
  <c r="M40" i="15"/>
  <c r="M152" i="15"/>
  <c r="M140" i="15"/>
  <c r="M111" i="15"/>
  <c r="M79" i="15"/>
  <c r="M96" i="15"/>
  <c r="M72" i="15"/>
  <c r="M8" i="15"/>
  <c r="M47" i="15"/>
  <c r="M87" i="15"/>
  <c r="M31" i="15"/>
  <c r="M127" i="15"/>
  <c r="M119" i="15"/>
  <c r="M55" i="15"/>
  <c r="M7" i="15"/>
  <c r="M63" i="15"/>
  <c r="M23" i="15"/>
  <c r="M15" i="15"/>
  <c r="M95" i="15"/>
  <c r="M71" i="15"/>
  <c r="M24" i="15"/>
  <c r="M142" i="15"/>
  <c r="M39" i="15"/>
  <c r="M134" i="15"/>
  <c r="M110" i="15"/>
  <c r="M94" i="15"/>
  <c r="M54" i="15"/>
  <c r="M118" i="15"/>
  <c r="M102" i="15"/>
  <c r="M126" i="15"/>
  <c r="M14" i="15"/>
  <c r="M6" i="15"/>
  <c r="M62" i="15"/>
  <c r="M78" i="15"/>
  <c r="M86" i="15"/>
  <c r="M38" i="15"/>
  <c r="M22" i="15"/>
  <c r="M46" i="15"/>
  <c r="M30" i="15"/>
  <c r="M141" i="15"/>
  <c r="M77" i="15"/>
  <c r="M70" i="15"/>
  <c r="M133" i="15"/>
  <c r="M93" i="15"/>
  <c r="M125" i="15"/>
  <c r="M109" i="15"/>
  <c r="M101" i="15"/>
  <c r="M146" i="15"/>
  <c r="M5" i="15"/>
  <c r="M21" i="15"/>
  <c r="M13" i="15"/>
  <c r="M117" i="15"/>
  <c r="M52" i="15"/>
  <c r="M45" i="15"/>
  <c r="M69" i="15"/>
  <c r="M61" i="15"/>
  <c r="M37" i="15"/>
  <c r="M92" i="15"/>
  <c r="M36" i="15"/>
  <c r="M3" i="15"/>
  <c r="M124" i="15"/>
  <c r="M116" i="15"/>
  <c r="M100" i="15"/>
  <c r="M147" i="15"/>
  <c r="M132" i="15"/>
  <c r="M85" i="15"/>
  <c r="M84" i="15"/>
  <c r="M76" i="15"/>
  <c r="M44" i="15"/>
  <c r="M53" i="15"/>
  <c r="M29" i="15"/>
  <c r="M108" i="15"/>
  <c r="M68" i="15"/>
  <c r="M28" i="15"/>
  <c r="M12" i="15"/>
  <c r="M60" i="15"/>
  <c r="M20" i="15"/>
  <c r="M4" i="15"/>
  <c r="M115" i="15"/>
  <c r="M91" i="15"/>
  <c r="M51" i="15"/>
  <c r="M148" i="15"/>
  <c r="M149" i="15"/>
  <c r="M122" i="15"/>
  <c r="M59" i="15"/>
  <c r="M66" i="15"/>
  <c r="M26" i="15"/>
  <c r="M139" i="15"/>
  <c r="M123" i="15"/>
  <c r="M99" i="15"/>
  <c r="M75" i="15"/>
  <c r="M43" i="15"/>
  <c r="M35" i="15"/>
  <c r="M19" i="15"/>
  <c r="M11" i="15"/>
  <c r="M130" i="15"/>
  <c r="M131" i="15"/>
  <c r="M67" i="15"/>
  <c r="M27" i="15"/>
  <c r="M107" i="15"/>
  <c r="M143" i="15"/>
  <c r="M114" i="15"/>
  <c r="M106" i="15"/>
  <c r="M90" i="15"/>
  <c r="M18" i="15"/>
  <c r="M83" i="15"/>
  <c r="M98" i="15"/>
  <c r="M82" i="15"/>
  <c r="M34" i="15"/>
  <c r="M135" i="15"/>
  <c r="M58" i="15"/>
  <c r="M42" i="15"/>
  <c r="M74" i="15"/>
  <c r="M150" i="15"/>
  <c r="M10" i="15"/>
  <c r="M50" i="15"/>
  <c r="EK145" i="15"/>
  <c r="EK121" i="15"/>
  <c r="EK113" i="15"/>
  <c r="EK137" i="15"/>
  <c r="EK129" i="15"/>
  <c r="EK73" i="15"/>
  <c r="EK97" i="15"/>
  <c r="EK65" i="15"/>
  <c r="EK57" i="15"/>
  <c r="EK41" i="15"/>
  <c r="EK151" i="15"/>
  <c r="EK105" i="15"/>
  <c r="EK81" i="15"/>
  <c r="EK49" i="15"/>
  <c r="EK9" i="15"/>
  <c r="EK153" i="15"/>
  <c r="EK89" i="15"/>
  <c r="EK144" i="15"/>
  <c r="EK96" i="15"/>
  <c r="EK80" i="15"/>
  <c r="EK25" i="15"/>
  <c r="EK33" i="15"/>
  <c r="EK17" i="15"/>
  <c r="EK128" i="15"/>
  <c r="EK48" i="15"/>
  <c r="EK40" i="15"/>
  <c r="EK32" i="15"/>
  <c r="EK152" i="15"/>
  <c r="EK88" i="15"/>
  <c r="EK56" i="15"/>
  <c r="EK72" i="15"/>
  <c r="EK8" i="15"/>
  <c r="EK120" i="15"/>
  <c r="EK112" i="15"/>
  <c r="EK136" i="15"/>
  <c r="EK64" i="15"/>
  <c r="EK16" i="15"/>
  <c r="EK104" i="15"/>
  <c r="EK24" i="15"/>
  <c r="EK103" i="15"/>
  <c r="EK140" i="15"/>
  <c r="EK71" i="15"/>
  <c r="EK127" i="15"/>
  <c r="EK111" i="15"/>
  <c r="EK31" i="15"/>
  <c r="EK79" i="15"/>
  <c r="EK63" i="15"/>
  <c r="EK87" i="15"/>
  <c r="EK23" i="15"/>
  <c r="EK55" i="15"/>
  <c r="EK119" i="15"/>
  <c r="EK95" i="15"/>
  <c r="EK47" i="15"/>
  <c r="EK39" i="15"/>
  <c r="EK118" i="15"/>
  <c r="EK126" i="15"/>
  <c r="EK110" i="15"/>
  <c r="EK94" i="15"/>
  <c r="EK86" i="15"/>
  <c r="EK54" i="15"/>
  <c r="EK102" i="15"/>
  <c r="EK142" i="15"/>
  <c r="EK15" i="15"/>
  <c r="EK7" i="15"/>
  <c r="EK134" i="15"/>
  <c r="EK38" i="15"/>
  <c r="EK30" i="15"/>
  <c r="EK22" i="15"/>
  <c r="EK14" i="15"/>
  <c r="EK46" i="15"/>
  <c r="EK70" i="15"/>
  <c r="EK62" i="15"/>
  <c r="EK141" i="15"/>
  <c r="EK125" i="15"/>
  <c r="EK78" i="15"/>
  <c r="EK93" i="15"/>
  <c r="EK133" i="15"/>
  <c r="EK53" i="15"/>
  <c r="EK6" i="15"/>
  <c r="EK85" i="15"/>
  <c r="EK109" i="15"/>
  <c r="EK101" i="15"/>
  <c r="EK69" i="15"/>
  <c r="EK37" i="15"/>
  <c r="EK21" i="15"/>
  <c r="EK13" i="15"/>
  <c r="EK146" i="15"/>
  <c r="EK117" i="15"/>
  <c r="EK77" i="15"/>
  <c r="EK61" i="15"/>
  <c r="EK116" i="15"/>
  <c r="EK52" i="15"/>
  <c r="EK45" i="15"/>
  <c r="EK124" i="15"/>
  <c r="EK147" i="15"/>
  <c r="EK132" i="15"/>
  <c r="EK92" i="15"/>
  <c r="EK3" i="15"/>
  <c r="EK100" i="15"/>
  <c r="EK84" i="15"/>
  <c r="EK76" i="15"/>
  <c r="EK44" i="15"/>
  <c r="EK4" i="15"/>
  <c r="EK29" i="15"/>
  <c r="EK5" i="15"/>
  <c r="EK108" i="15"/>
  <c r="EK20" i="15"/>
  <c r="EK123" i="15"/>
  <c r="EK36" i="15"/>
  <c r="EK75" i="15"/>
  <c r="EK68" i="15"/>
  <c r="EK28" i="15"/>
  <c r="EK60" i="15"/>
  <c r="EK115" i="15"/>
  <c r="EK107" i="15"/>
  <c r="EK91" i="15"/>
  <c r="EK83" i="15"/>
  <c r="EK148" i="15"/>
  <c r="EK12" i="15"/>
  <c r="EK19" i="15"/>
  <c r="EK131" i="15"/>
  <c r="EK67" i="15"/>
  <c r="EK27" i="15"/>
  <c r="EK149" i="15"/>
  <c r="EK114" i="15"/>
  <c r="EK35" i="15"/>
  <c r="EK82" i="15"/>
  <c r="EK139" i="15"/>
  <c r="EK99" i="15"/>
  <c r="EK43" i="15"/>
  <c r="EK130" i="15"/>
  <c r="EK51" i="15"/>
  <c r="EK138" i="15"/>
  <c r="EK11" i="15"/>
  <c r="EK143" i="15"/>
  <c r="EK122" i="15"/>
  <c r="EK106" i="15"/>
  <c r="EK90" i="15"/>
  <c r="EK58" i="15"/>
  <c r="EK50" i="15"/>
  <c r="EK10" i="15"/>
  <c r="EK59" i="15"/>
  <c r="EK98" i="15"/>
  <c r="EK74" i="15"/>
  <c r="EK66" i="15"/>
  <c r="EK150" i="15"/>
  <c r="EK18" i="15"/>
  <c r="EK34" i="15"/>
  <c r="EK26" i="15"/>
  <c r="EK135" i="15"/>
  <c r="EK42" i="15"/>
  <c r="CP152" i="15"/>
  <c r="CP3" i="15"/>
  <c r="CP129" i="15"/>
  <c r="CP137" i="15"/>
  <c r="CP153" i="15"/>
  <c r="CP89" i="15"/>
  <c r="CP105" i="15"/>
  <c r="CP97" i="15"/>
  <c r="CP113" i="15"/>
  <c r="CP145" i="15"/>
  <c r="CP57" i="15"/>
  <c r="CP73" i="15"/>
  <c r="CP49" i="15"/>
  <c r="CP81" i="15"/>
  <c r="CP33" i="15"/>
  <c r="CP112" i="15"/>
  <c r="CP88" i="15"/>
  <c r="CP80" i="15"/>
  <c r="CP121" i="15"/>
  <c r="CP25" i="15"/>
  <c r="CP9" i="15"/>
  <c r="CP17" i="15"/>
  <c r="CP41" i="15"/>
  <c r="CP65" i="15"/>
  <c r="CP72" i="15"/>
  <c r="CP103" i="15"/>
  <c r="CP120" i="15"/>
  <c r="CP32" i="15"/>
  <c r="CP56" i="15"/>
  <c r="CP8" i="15"/>
  <c r="CP128" i="15"/>
  <c r="CP96" i="15"/>
  <c r="CP48" i="15"/>
  <c r="CP104" i="15"/>
  <c r="CP64" i="15"/>
  <c r="CP135" i="15"/>
  <c r="CP119" i="15"/>
  <c r="CP87" i="15"/>
  <c r="CP55" i="15"/>
  <c r="CP39" i="15"/>
  <c r="CP40" i="15"/>
  <c r="CP143" i="15"/>
  <c r="CP111" i="15"/>
  <c r="CP63" i="15"/>
  <c r="CP16" i="15"/>
  <c r="CP71" i="15"/>
  <c r="CP79" i="15"/>
  <c r="CP47" i="15"/>
  <c r="CP126" i="15"/>
  <c r="CP127" i="15"/>
  <c r="CP24" i="15"/>
  <c r="CP95" i="15"/>
  <c r="CP31" i="15"/>
  <c r="CP146" i="15"/>
  <c r="CP7" i="15"/>
  <c r="CP134" i="15"/>
  <c r="CP110" i="15"/>
  <c r="CP94" i="15"/>
  <c r="CP15" i="15"/>
  <c r="CP118" i="15"/>
  <c r="CP78" i="15"/>
  <c r="CP23" i="15"/>
  <c r="CP144" i="15"/>
  <c r="CP142" i="15"/>
  <c r="CP86" i="15"/>
  <c r="CP54" i="15"/>
  <c r="CP22" i="15"/>
  <c r="CP62" i="15"/>
  <c r="CP30" i="15"/>
  <c r="CP38" i="15"/>
  <c r="CP46" i="15"/>
  <c r="CP70" i="15"/>
  <c r="CP109" i="15"/>
  <c r="CP93" i="15"/>
  <c r="CP102" i="15"/>
  <c r="CP14" i="15"/>
  <c r="CP101" i="15"/>
  <c r="CP69" i="15"/>
  <c r="CP37" i="15"/>
  <c r="CP5" i="15"/>
  <c r="CP148" i="15"/>
  <c r="CP147" i="15"/>
  <c r="CP117" i="15"/>
  <c r="CP6" i="15"/>
  <c r="CP133" i="15"/>
  <c r="CP125" i="15"/>
  <c r="CP85" i="15"/>
  <c r="CP77" i="15"/>
  <c r="CP53" i="15"/>
  <c r="CP45" i="15"/>
  <c r="CP29" i="15"/>
  <c r="CP52" i="15"/>
  <c r="CP132" i="15"/>
  <c r="CP100" i="15"/>
  <c r="CP84" i="15"/>
  <c r="CP61" i="15"/>
  <c r="CP139" i="15"/>
  <c r="CP140" i="15"/>
  <c r="CP116" i="15"/>
  <c r="CP21" i="15"/>
  <c r="CP13" i="15"/>
  <c r="CP28" i="15"/>
  <c r="CP20" i="15"/>
  <c r="CP108" i="15"/>
  <c r="CP92" i="15"/>
  <c r="CP124" i="15"/>
  <c r="CP76" i="15"/>
  <c r="CP12" i="15"/>
  <c r="CP60" i="15"/>
  <c r="CP4" i="15"/>
  <c r="CP149" i="15"/>
  <c r="CP136" i="15"/>
  <c r="CP123" i="15"/>
  <c r="CP36" i="15"/>
  <c r="CP68" i="15"/>
  <c r="CP44" i="15"/>
  <c r="CP141" i="15"/>
  <c r="CP91" i="15"/>
  <c r="CP75" i="15"/>
  <c r="CP43" i="15"/>
  <c r="CP35" i="15"/>
  <c r="CP115" i="15"/>
  <c r="CP107" i="15"/>
  <c r="CP67" i="15"/>
  <c r="CP51" i="15"/>
  <c r="CP27" i="15"/>
  <c r="CP122" i="15"/>
  <c r="CP131" i="15"/>
  <c r="CP99" i="15"/>
  <c r="CP106" i="15"/>
  <c r="CP26" i="15"/>
  <c r="CP19" i="15"/>
  <c r="CP11" i="15"/>
  <c r="CP150" i="15"/>
  <c r="CP83" i="15"/>
  <c r="CP59" i="15"/>
  <c r="CP138" i="15"/>
  <c r="CP130" i="15"/>
  <c r="CP90" i="15"/>
  <c r="CP10" i="15"/>
  <c r="CP114" i="15"/>
  <c r="CP151" i="15"/>
  <c r="CP82" i="15"/>
  <c r="CP74" i="15"/>
  <c r="CP18" i="15"/>
  <c r="CP34" i="15"/>
  <c r="CP66" i="15"/>
  <c r="CP42" i="15"/>
  <c r="CP98" i="15"/>
  <c r="CP58" i="15"/>
  <c r="CP50" i="15"/>
  <c r="BK140" i="15"/>
  <c r="BK3" i="15"/>
  <c r="BK137" i="15"/>
  <c r="BK129" i="15"/>
  <c r="BK113" i="15"/>
  <c r="BK89" i="15"/>
  <c r="BK121" i="15"/>
  <c r="BK81" i="15"/>
  <c r="BK73" i="15"/>
  <c r="BK145" i="15"/>
  <c r="BK97" i="15"/>
  <c r="BK25" i="15"/>
  <c r="BK17" i="15"/>
  <c r="BK9" i="15"/>
  <c r="BK105" i="15"/>
  <c r="BK41" i="15"/>
  <c r="BK136" i="15"/>
  <c r="BK57" i="15"/>
  <c r="BK33" i="15"/>
  <c r="BK128" i="15"/>
  <c r="BK120" i="15"/>
  <c r="BK96" i="15"/>
  <c r="BK65" i="15"/>
  <c r="BK49" i="15"/>
  <c r="BK56" i="15"/>
  <c r="BK80" i="15"/>
  <c r="BK64" i="15"/>
  <c r="BK40" i="15"/>
  <c r="BK144" i="15"/>
  <c r="BK112" i="15"/>
  <c r="BK104" i="15"/>
  <c r="BK72" i="15"/>
  <c r="BK24" i="15"/>
  <c r="BK119" i="15"/>
  <c r="BK153" i="15"/>
  <c r="BK16" i="15"/>
  <c r="BK135" i="15"/>
  <c r="BK142" i="15"/>
  <c r="BK95" i="15"/>
  <c r="BK32" i="15"/>
  <c r="BK88" i="15"/>
  <c r="BK103" i="15"/>
  <c r="BK79" i="15"/>
  <c r="BK143" i="15"/>
  <c r="BK87" i="15"/>
  <c r="BK8" i="15"/>
  <c r="BK127" i="15"/>
  <c r="BK71" i="15"/>
  <c r="BK63" i="15"/>
  <c r="BK48" i="15"/>
  <c r="BK111" i="15"/>
  <c r="BK55" i="15"/>
  <c r="BK47" i="15"/>
  <c r="BK147" i="15"/>
  <c r="BK146" i="15"/>
  <c r="BK23" i="15"/>
  <c r="BK15" i="15"/>
  <c r="BK126" i="15"/>
  <c r="BK102" i="15"/>
  <c r="BK39" i="15"/>
  <c r="BK7" i="15"/>
  <c r="BK134" i="15"/>
  <c r="BK118" i="15"/>
  <c r="BK86" i="15"/>
  <c r="BK54" i="15"/>
  <c r="BK46" i="15"/>
  <c r="BK31" i="15"/>
  <c r="BK70" i="15"/>
  <c r="BK38" i="15"/>
  <c r="BK94" i="15"/>
  <c r="BK62" i="15"/>
  <c r="BK133" i="15"/>
  <c r="BK110" i="15"/>
  <c r="BK78" i="15"/>
  <c r="BK30" i="15"/>
  <c r="BK6" i="15"/>
  <c r="BK148" i="15"/>
  <c r="BK125" i="15"/>
  <c r="BK101" i="15"/>
  <c r="BK77" i="15"/>
  <c r="BK22" i="15"/>
  <c r="BK139" i="15"/>
  <c r="BK117" i="15"/>
  <c r="BK13" i="15"/>
  <c r="BK5" i="15"/>
  <c r="BK149" i="15"/>
  <c r="BK14" i="15"/>
  <c r="BK109" i="15"/>
  <c r="BK141" i="15"/>
  <c r="BK69" i="15"/>
  <c r="BK45" i="15"/>
  <c r="BK21" i="15"/>
  <c r="BK85" i="15"/>
  <c r="BK93" i="15"/>
  <c r="BK53" i="15"/>
  <c r="BK100" i="15"/>
  <c r="BK84" i="15"/>
  <c r="BK60" i="15"/>
  <c r="BK92" i="15"/>
  <c r="BK108" i="15"/>
  <c r="BK44" i="15"/>
  <c r="BK76" i="15"/>
  <c r="BK61" i="15"/>
  <c r="BK52" i="15"/>
  <c r="BK37" i="15"/>
  <c r="BK29" i="15"/>
  <c r="BK132" i="15"/>
  <c r="BK124" i="15"/>
  <c r="BK116" i="15"/>
  <c r="BK20" i="15"/>
  <c r="BK36" i="15"/>
  <c r="BK150" i="15"/>
  <c r="BK91" i="15"/>
  <c r="BK67" i="15"/>
  <c r="BK68" i="15"/>
  <c r="BK28" i="15"/>
  <c r="BK12" i="15"/>
  <c r="BK4" i="15"/>
  <c r="BK35" i="15"/>
  <c r="BK122" i="15"/>
  <c r="BK114" i="15"/>
  <c r="BK123" i="15"/>
  <c r="BK115" i="15"/>
  <c r="BK11" i="15"/>
  <c r="BK130" i="15"/>
  <c r="BK99" i="15"/>
  <c r="BK131" i="15"/>
  <c r="BK83" i="15"/>
  <c r="BK59" i="15"/>
  <c r="BK106" i="15"/>
  <c r="BK51" i="15"/>
  <c r="BK43" i="15"/>
  <c r="BK27" i="15"/>
  <c r="BK138" i="15"/>
  <c r="BK19" i="15"/>
  <c r="BK151" i="15"/>
  <c r="BK107" i="15"/>
  <c r="BK75" i="15"/>
  <c r="BK42" i="15"/>
  <c r="BK18" i="15"/>
  <c r="BK58" i="15"/>
  <c r="BK26" i="15"/>
  <c r="BK74" i="15"/>
  <c r="BK98" i="15"/>
  <c r="BK90" i="15"/>
  <c r="BK66" i="15"/>
  <c r="BK10" i="15"/>
  <c r="BK82" i="15"/>
  <c r="BK50" i="15"/>
  <c r="BK152" i="15"/>
  <c r="BK34" i="15"/>
  <c r="S149" i="15"/>
  <c r="S144" i="15"/>
  <c r="S136" i="15"/>
  <c r="S129" i="15"/>
  <c r="S121" i="15"/>
  <c r="S145" i="15"/>
  <c r="S81" i="15"/>
  <c r="S153" i="15"/>
  <c r="S113" i="15"/>
  <c r="S65" i="15"/>
  <c r="S97" i="15"/>
  <c r="S73" i="15"/>
  <c r="S57" i="15"/>
  <c r="S105" i="15"/>
  <c r="S89" i="15"/>
  <c r="S137" i="15"/>
  <c r="S80" i="15"/>
  <c r="S25" i="15"/>
  <c r="S41" i="15"/>
  <c r="S17" i="15"/>
  <c r="S9" i="15"/>
  <c r="S40" i="15"/>
  <c r="S33" i="15"/>
  <c r="S112" i="15"/>
  <c r="S104" i="15"/>
  <c r="S56" i="15"/>
  <c r="S16" i="15"/>
  <c r="S49" i="15"/>
  <c r="S120" i="15"/>
  <c r="S64" i="15"/>
  <c r="S128" i="15"/>
  <c r="S72" i="15"/>
  <c r="S96" i="15"/>
  <c r="S88" i="15"/>
  <c r="S32" i="15"/>
  <c r="S8" i="15"/>
  <c r="S24" i="15"/>
  <c r="S119" i="15"/>
  <c r="S63" i="15"/>
  <c r="S127" i="15"/>
  <c r="S111" i="15"/>
  <c r="S71" i="15"/>
  <c r="S150" i="15"/>
  <c r="S103" i="15"/>
  <c r="S79" i="15"/>
  <c r="S48" i="15"/>
  <c r="S47" i="15"/>
  <c r="S55" i="15"/>
  <c r="S134" i="15"/>
  <c r="S135" i="15"/>
  <c r="S87" i="15"/>
  <c r="S31" i="15"/>
  <c r="S23" i="15"/>
  <c r="S15" i="15"/>
  <c r="S95" i="15"/>
  <c r="S151" i="15"/>
  <c r="S39" i="15"/>
  <c r="S126" i="15"/>
  <c r="S141" i="15"/>
  <c r="S7" i="15"/>
  <c r="S94" i="15"/>
  <c r="S86" i="15"/>
  <c r="S70" i="15"/>
  <c r="S110" i="15"/>
  <c r="S118" i="15"/>
  <c r="S78" i="15"/>
  <c r="S142" i="15"/>
  <c r="S102" i="15"/>
  <c r="S38" i="15"/>
  <c r="S152" i="15"/>
  <c r="S46" i="15"/>
  <c r="S117" i="15"/>
  <c r="S69" i="15"/>
  <c r="S14" i="15"/>
  <c r="S6" i="15"/>
  <c r="S30" i="15"/>
  <c r="S62" i="15"/>
  <c r="S54" i="15"/>
  <c r="S22" i="15"/>
  <c r="S125" i="15"/>
  <c r="S93" i="15"/>
  <c r="S85" i="15"/>
  <c r="S37" i="15"/>
  <c r="S133" i="15"/>
  <c r="S29" i="15"/>
  <c r="S21" i="15"/>
  <c r="S140" i="15"/>
  <c r="S143" i="15"/>
  <c r="S77" i="15"/>
  <c r="S5" i="15"/>
  <c r="S109" i="15"/>
  <c r="S101" i="15"/>
  <c r="S45" i="15"/>
  <c r="S61" i="15"/>
  <c r="S68" i="15"/>
  <c r="S60" i="15"/>
  <c r="S13" i="15"/>
  <c r="S53" i="15"/>
  <c r="S108" i="15"/>
  <c r="S84" i="15"/>
  <c r="S12" i="15"/>
  <c r="S124" i="15"/>
  <c r="S76" i="15"/>
  <c r="S132" i="15"/>
  <c r="S116" i="15"/>
  <c r="S52" i="15"/>
  <c r="S100" i="15"/>
  <c r="S20" i="15"/>
  <c r="S139" i="15"/>
  <c r="S92" i="15"/>
  <c r="S123" i="15"/>
  <c r="S44" i="15"/>
  <c r="S4" i="15"/>
  <c r="S36" i="15"/>
  <c r="S115" i="15"/>
  <c r="S91" i="15"/>
  <c r="S67" i="15"/>
  <c r="S99" i="15"/>
  <c r="S146" i="15"/>
  <c r="S28" i="15"/>
  <c r="S19" i="15"/>
  <c r="S138" i="15"/>
  <c r="S98" i="15"/>
  <c r="S82" i="15"/>
  <c r="S43" i="15"/>
  <c r="S131" i="15"/>
  <c r="S83" i="15"/>
  <c r="S35" i="15"/>
  <c r="S106" i="15"/>
  <c r="S34" i="15"/>
  <c r="S18" i="15"/>
  <c r="S75" i="15"/>
  <c r="S27" i="15"/>
  <c r="S90" i="15"/>
  <c r="S107" i="15"/>
  <c r="S130" i="15"/>
  <c r="S51" i="15"/>
  <c r="S11" i="15"/>
  <c r="S3" i="15"/>
  <c r="S114" i="15"/>
  <c r="S26" i="15"/>
  <c r="S59" i="15"/>
  <c r="S147" i="15"/>
  <c r="S122" i="15"/>
  <c r="S10" i="15"/>
  <c r="S74" i="15"/>
  <c r="S148" i="15"/>
  <c r="S66" i="15"/>
  <c r="S50" i="15"/>
  <c r="S42" i="15"/>
  <c r="S58" i="15"/>
  <c r="EQ149" i="15"/>
  <c r="EQ136" i="15"/>
  <c r="EQ144" i="15"/>
  <c r="EQ129" i="15"/>
  <c r="EQ153" i="15"/>
  <c r="EQ73" i="15"/>
  <c r="EQ113" i="15"/>
  <c r="EQ81" i="15"/>
  <c r="EQ65" i="15"/>
  <c r="EQ105" i="15"/>
  <c r="EQ145" i="15"/>
  <c r="EQ97" i="15"/>
  <c r="EQ89" i="15"/>
  <c r="EQ57" i="15"/>
  <c r="EQ49" i="15"/>
  <c r="EQ25" i="15"/>
  <c r="EQ137" i="15"/>
  <c r="EQ120" i="15"/>
  <c r="EQ121" i="15"/>
  <c r="EQ41" i="15"/>
  <c r="EQ17" i="15"/>
  <c r="EQ33" i="15"/>
  <c r="EQ40" i="15"/>
  <c r="EQ9" i="15"/>
  <c r="EQ56" i="15"/>
  <c r="EQ16" i="15"/>
  <c r="EQ96" i="15"/>
  <c r="EQ88" i="15"/>
  <c r="EQ32" i="15"/>
  <c r="EQ8" i="15"/>
  <c r="EQ127" i="15"/>
  <c r="EQ48" i="15"/>
  <c r="EQ128" i="15"/>
  <c r="EQ104" i="15"/>
  <c r="EQ64" i="15"/>
  <c r="EQ80" i="15"/>
  <c r="EQ150" i="15"/>
  <c r="EQ63" i="15"/>
  <c r="EQ47" i="15"/>
  <c r="EQ112" i="15"/>
  <c r="EQ72" i="15"/>
  <c r="EQ24" i="15"/>
  <c r="EQ95" i="15"/>
  <c r="EQ111" i="15"/>
  <c r="EQ79" i="15"/>
  <c r="EQ135" i="15"/>
  <c r="EQ87" i="15"/>
  <c r="EQ71" i="15"/>
  <c r="EQ31" i="15"/>
  <c r="EQ134" i="15"/>
  <c r="EQ118" i="15"/>
  <c r="EQ119" i="15"/>
  <c r="EQ103" i="15"/>
  <c r="EQ7" i="15"/>
  <c r="EQ39" i="15"/>
  <c r="EQ55" i="15"/>
  <c r="EQ15" i="15"/>
  <c r="EQ142" i="15"/>
  <c r="EQ151" i="15"/>
  <c r="EQ70" i="15"/>
  <c r="EQ23" i="15"/>
  <c r="EQ102" i="15"/>
  <c r="EQ141" i="15"/>
  <c r="EQ126" i="15"/>
  <c r="EQ78" i="15"/>
  <c r="EQ54" i="15"/>
  <c r="EQ152" i="15"/>
  <c r="EQ86" i="15"/>
  <c r="EQ110" i="15"/>
  <c r="EQ62" i="15"/>
  <c r="EQ22" i="15"/>
  <c r="EQ38" i="15"/>
  <c r="EQ30" i="15"/>
  <c r="EQ6" i="15"/>
  <c r="EQ94" i="15"/>
  <c r="EQ46" i="15"/>
  <c r="EQ125" i="15"/>
  <c r="EQ69" i="15"/>
  <c r="EQ14" i="15"/>
  <c r="EQ85" i="15"/>
  <c r="EQ77" i="15"/>
  <c r="EQ117" i="15"/>
  <c r="EQ93" i="15"/>
  <c r="EQ143" i="15"/>
  <c r="EQ5" i="15"/>
  <c r="EQ37" i="15"/>
  <c r="EQ21" i="15"/>
  <c r="EQ138" i="15"/>
  <c r="EQ140" i="15"/>
  <c r="EQ133" i="15"/>
  <c r="EQ29" i="15"/>
  <c r="EQ13" i="15"/>
  <c r="EQ109" i="15"/>
  <c r="EQ101" i="15"/>
  <c r="EQ53" i="15"/>
  <c r="EQ68" i="15"/>
  <c r="EQ60" i="15"/>
  <c r="EQ124" i="15"/>
  <c r="EQ108" i="15"/>
  <c r="EQ132" i="15"/>
  <c r="EQ12" i="15"/>
  <c r="EQ76" i="15"/>
  <c r="EQ116" i="15"/>
  <c r="EQ92" i="15"/>
  <c r="EQ52" i="15"/>
  <c r="EQ36" i="15"/>
  <c r="EQ61" i="15"/>
  <c r="EQ45" i="15"/>
  <c r="EQ100" i="15"/>
  <c r="EQ84" i="15"/>
  <c r="EQ28" i="15"/>
  <c r="EQ139" i="15"/>
  <c r="EQ115" i="15"/>
  <c r="EQ4" i="15"/>
  <c r="EQ44" i="15"/>
  <c r="EQ20" i="15"/>
  <c r="EQ67" i="15"/>
  <c r="EQ107" i="15"/>
  <c r="EQ99" i="15"/>
  <c r="EQ91" i="15"/>
  <c r="EQ98" i="15"/>
  <c r="EQ82" i="15"/>
  <c r="EQ123" i="15"/>
  <c r="EQ35" i="15"/>
  <c r="EQ114" i="15"/>
  <c r="EQ59" i="15"/>
  <c r="EQ51" i="15"/>
  <c r="EQ106" i="15"/>
  <c r="EQ43" i="15"/>
  <c r="EQ27" i="15"/>
  <c r="EQ90" i="15"/>
  <c r="EQ146" i="15"/>
  <c r="EQ19" i="15"/>
  <c r="EQ130" i="15"/>
  <c r="EQ131" i="15"/>
  <c r="EQ83" i="15"/>
  <c r="EQ75" i="15"/>
  <c r="EQ3" i="15"/>
  <c r="EQ11" i="15"/>
  <c r="EQ147" i="15"/>
  <c r="EQ42" i="15"/>
  <c r="EQ66" i="15"/>
  <c r="EQ50" i="15"/>
  <c r="EQ18" i="15"/>
  <c r="EQ26" i="15"/>
  <c r="EQ10" i="15"/>
  <c r="EQ148" i="15"/>
  <c r="EQ74" i="15"/>
  <c r="EQ34" i="15"/>
  <c r="EQ122" i="15"/>
  <c r="EQ58" i="15"/>
  <c r="BH150" i="15"/>
  <c r="BH129" i="15"/>
  <c r="BH113" i="15"/>
  <c r="BH81" i="15"/>
  <c r="BH73" i="15"/>
  <c r="BH137" i="15"/>
  <c r="BH121" i="15"/>
  <c r="BH49" i="15"/>
  <c r="BH89" i="15"/>
  <c r="BH145" i="15"/>
  <c r="BH153" i="15"/>
  <c r="BH17" i="15"/>
  <c r="BH65" i="15"/>
  <c r="BH33" i="15"/>
  <c r="BH105" i="15"/>
  <c r="BH41" i="15"/>
  <c r="BH88" i="15"/>
  <c r="BH9" i="15"/>
  <c r="BH57" i="15"/>
  <c r="BH97" i="15"/>
  <c r="BH25" i="15"/>
  <c r="BH136" i="15"/>
  <c r="BH48" i="15"/>
  <c r="BH32" i="15"/>
  <c r="BH16" i="15"/>
  <c r="BH72" i="15"/>
  <c r="BH120" i="15"/>
  <c r="BH104" i="15"/>
  <c r="BH64" i="15"/>
  <c r="BH112" i="15"/>
  <c r="BH128" i="15"/>
  <c r="BH56" i="15"/>
  <c r="BH119" i="15"/>
  <c r="BH95" i="15"/>
  <c r="BH79" i="15"/>
  <c r="BH55" i="15"/>
  <c r="BH8" i="15"/>
  <c r="BH80" i="15"/>
  <c r="BH24" i="15"/>
  <c r="BH63" i="15"/>
  <c r="BH87" i="15"/>
  <c r="BH96" i="15"/>
  <c r="BH40" i="15"/>
  <c r="BH135" i="15"/>
  <c r="BH127" i="15"/>
  <c r="BH143" i="15"/>
  <c r="BH71" i="15"/>
  <c r="BH103" i="15"/>
  <c r="BH134" i="15"/>
  <c r="BH151" i="15"/>
  <c r="BH47" i="15"/>
  <c r="BH23" i="15"/>
  <c r="BH142" i="15"/>
  <c r="BH111" i="15"/>
  <c r="BH39" i="15"/>
  <c r="BH7" i="15"/>
  <c r="BH126" i="15"/>
  <c r="BH86" i="15"/>
  <c r="BH70" i="15"/>
  <c r="BH54" i="15"/>
  <c r="BH22" i="15"/>
  <c r="BH152" i="15"/>
  <c r="BH31" i="15"/>
  <c r="BH15" i="15"/>
  <c r="BH118" i="15"/>
  <c r="BH94" i="15"/>
  <c r="BH62" i="15"/>
  <c r="BH6" i="15"/>
  <c r="BH30" i="15"/>
  <c r="BH110" i="15"/>
  <c r="BH102" i="15"/>
  <c r="BH38" i="15"/>
  <c r="BH77" i="15"/>
  <c r="BH78" i="15"/>
  <c r="BH14" i="15"/>
  <c r="BH125" i="15"/>
  <c r="BH46" i="15"/>
  <c r="BH144" i="15"/>
  <c r="BH109" i="15"/>
  <c r="BH85" i="15"/>
  <c r="BH61" i="15"/>
  <c r="BH53" i="15"/>
  <c r="BH69" i="15"/>
  <c r="BH45" i="15"/>
  <c r="BH21" i="15"/>
  <c r="BH140" i="15"/>
  <c r="BH101" i="15"/>
  <c r="BH37" i="15"/>
  <c r="BH29" i="15"/>
  <c r="BH13" i="15"/>
  <c r="BH117" i="15"/>
  <c r="BH141" i="15"/>
  <c r="BH133" i="15"/>
  <c r="BH93" i="15"/>
  <c r="BH68" i="15"/>
  <c r="BH60" i="15"/>
  <c r="BH124" i="15"/>
  <c r="BH108" i="15"/>
  <c r="BH92" i="15"/>
  <c r="BH132" i="15"/>
  <c r="BH5" i="15"/>
  <c r="BH84" i="15"/>
  <c r="BH76" i="15"/>
  <c r="BH28" i="15"/>
  <c r="BH116" i="15"/>
  <c r="BH36" i="15"/>
  <c r="BH4" i="15"/>
  <c r="BH146" i="15"/>
  <c r="BH100" i="15"/>
  <c r="BH75" i="15"/>
  <c r="BH52" i="15"/>
  <c r="BH12" i="15"/>
  <c r="BH20" i="15"/>
  <c r="BH147" i="15"/>
  <c r="BH131" i="15"/>
  <c r="BH123" i="15"/>
  <c r="BH99" i="15"/>
  <c r="BH44" i="15"/>
  <c r="BH3" i="15"/>
  <c r="BH115" i="15"/>
  <c r="BH107" i="15"/>
  <c r="BH122" i="15"/>
  <c r="BH98" i="15"/>
  <c r="BH59" i="15"/>
  <c r="BH83" i="15"/>
  <c r="BH35" i="15"/>
  <c r="BH27" i="15"/>
  <c r="BH114" i="15"/>
  <c r="BH139" i="15"/>
  <c r="BH130" i="15"/>
  <c r="BH90" i="15"/>
  <c r="BH34" i="15"/>
  <c r="BH67" i="15"/>
  <c r="BH19" i="15"/>
  <c r="BH91" i="15"/>
  <c r="BH51" i="15"/>
  <c r="BH11" i="15"/>
  <c r="BH43" i="15"/>
  <c r="BH148" i="15"/>
  <c r="BH138" i="15"/>
  <c r="BH74" i="15"/>
  <c r="BH26" i="15"/>
  <c r="BH18" i="15"/>
  <c r="BH82" i="15"/>
  <c r="BH10" i="15"/>
  <c r="BH66" i="15"/>
  <c r="BH58" i="15"/>
  <c r="BH149" i="15"/>
  <c r="BH106" i="15"/>
  <c r="BH50" i="15"/>
  <c r="BH42" i="15"/>
  <c r="DT150" i="15"/>
  <c r="DT129" i="15"/>
  <c r="DT121" i="15"/>
  <c r="DT73" i="15"/>
  <c r="DT65" i="15"/>
  <c r="DT49" i="15"/>
  <c r="DT145" i="15"/>
  <c r="DT97" i="15"/>
  <c r="DT57" i="15"/>
  <c r="DT153" i="15"/>
  <c r="DT25" i="15"/>
  <c r="DT81" i="15"/>
  <c r="DT137" i="15"/>
  <c r="DT120" i="15"/>
  <c r="DT9" i="15"/>
  <c r="DT113" i="15"/>
  <c r="DT33" i="15"/>
  <c r="DT89" i="15"/>
  <c r="DT17" i="15"/>
  <c r="DT128" i="15"/>
  <c r="DT105" i="15"/>
  <c r="DT41" i="15"/>
  <c r="DT112" i="15"/>
  <c r="DT104" i="15"/>
  <c r="DT88" i="15"/>
  <c r="DT16" i="15"/>
  <c r="DT80" i="15"/>
  <c r="DT56" i="15"/>
  <c r="DT40" i="15"/>
  <c r="DT8" i="15"/>
  <c r="DT136" i="15"/>
  <c r="DT72" i="15"/>
  <c r="DT48" i="15"/>
  <c r="DT96" i="15"/>
  <c r="DT79" i="15"/>
  <c r="DT64" i="15"/>
  <c r="DT127" i="15"/>
  <c r="DT111" i="15"/>
  <c r="DT71" i="15"/>
  <c r="DT143" i="15"/>
  <c r="DT103" i="15"/>
  <c r="DT87" i="15"/>
  <c r="DT24" i="15"/>
  <c r="DT95" i="15"/>
  <c r="DT32" i="15"/>
  <c r="DT135" i="15"/>
  <c r="DT47" i="15"/>
  <c r="DT119" i="15"/>
  <c r="DT55" i="15"/>
  <c r="DT134" i="15"/>
  <c r="DT23" i="15"/>
  <c r="DT118" i="15"/>
  <c r="DT151" i="15"/>
  <c r="DT39" i="15"/>
  <c r="DT152" i="15"/>
  <c r="DT142" i="15"/>
  <c r="DT63" i="15"/>
  <c r="DT31" i="15"/>
  <c r="DT126" i="15"/>
  <c r="DT70" i="15"/>
  <c r="DT46" i="15"/>
  <c r="DT22" i="15"/>
  <c r="DT7" i="15"/>
  <c r="DT110" i="15"/>
  <c r="DT94" i="15"/>
  <c r="DT15" i="15"/>
  <c r="DT54" i="15"/>
  <c r="DT38" i="15"/>
  <c r="DT6" i="15"/>
  <c r="DT78" i="15"/>
  <c r="DT86" i="15"/>
  <c r="DT30" i="15"/>
  <c r="DT77" i="15"/>
  <c r="DT14" i="15"/>
  <c r="DT102" i="15"/>
  <c r="DT62" i="15"/>
  <c r="DT125" i="15"/>
  <c r="DT141" i="15"/>
  <c r="DT93" i="15"/>
  <c r="DT53" i="15"/>
  <c r="DT85" i="15"/>
  <c r="DT45" i="15"/>
  <c r="DT21" i="15"/>
  <c r="DT133" i="15"/>
  <c r="DT117" i="15"/>
  <c r="DT124" i="15"/>
  <c r="DT144" i="15"/>
  <c r="DT13" i="15"/>
  <c r="DT61" i="15"/>
  <c r="DT109" i="15"/>
  <c r="DT101" i="15"/>
  <c r="DT92" i="15"/>
  <c r="DT68" i="15"/>
  <c r="DT60" i="15"/>
  <c r="DT146" i="15"/>
  <c r="DT84" i="15"/>
  <c r="DT76" i="15"/>
  <c r="DT37" i="15"/>
  <c r="DT108" i="15"/>
  <c r="DT29" i="15"/>
  <c r="DT116" i="15"/>
  <c r="DT140" i="15"/>
  <c r="DT132" i="15"/>
  <c r="DT69" i="15"/>
  <c r="DT5" i="15"/>
  <c r="DT4" i="15"/>
  <c r="DT100" i="15"/>
  <c r="DT20" i="15"/>
  <c r="DT115" i="15"/>
  <c r="DT75" i="15"/>
  <c r="DT3" i="15"/>
  <c r="DT44" i="15"/>
  <c r="DT36" i="15"/>
  <c r="DT52" i="15"/>
  <c r="DT28" i="15"/>
  <c r="DT131" i="15"/>
  <c r="DT123" i="15"/>
  <c r="DT99" i="15"/>
  <c r="DT147" i="15"/>
  <c r="DT139" i="15"/>
  <c r="DT12" i="15"/>
  <c r="DT35" i="15"/>
  <c r="DT27" i="15"/>
  <c r="DT98" i="15"/>
  <c r="DT82" i="15"/>
  <c r="DT91" i="15"/>
  <c r="DT11" i="15"/>
  <c r="DT114" i="15"/>
  <c r="DT51" i="15"/>
  <c r="DT58" i="15"/>
  <c r="DT107" i="15"/>
  <c r="DT43" i="15"/>
  <c r="DT19" i="15"/>
  <c r="DT83" i="15"/>
  <c r="DT67" i="15"/>
  <c r="DT59" i="15"/>
  <c r="DT148" i="15"/>
  <c r="DT138" i="15"/>
  <c r="DT130" i="15"/>
  <c r="DT74" i="15"/>
  <c r="DT149" i="15"/>
  <c r="DT106" i="15"/>
  <c r="DT66" i="15"/>
  <c r="DT50" i="15"/>
  <c r="DT90" i="15"/>
  <c r="DT42" i="15"/>
  <c r="DT18" i="15"/>
  <c r="DT10" i="15"/>
  <c r="DT122" i="15"/>
  <c r="DT34" i="15"/>
  <c r="DT26" i="15"/>
  <c r="AN3" i="15"/>
  <c r="AN141" i="15"/>
  <c r="AN146" i="15"/>
  <c r="AN153" i="15"/>
  <c r="AN145" i="15"/>
  <c r="AN137" i="15"/>
  <c r="AN121" i="15"/>
  <c r="AN81" i="15"/>
  <c r="AN97" i="15"/>
  <c r="AN49" i="15"/>
  <c r="AN129" i="15"/>
  <c r="AN89" i="15"/>
  <c r="AN33" i="15"/>
  <c r="AN17" i="15"/>
  <c r="AN9" i="15"/>
  <c r="AN136" i="15"/>
  <c r="AN105" i="15"/>
  <c r="AN65" i="15"/>
  <c r="AN96" i="15"/>
  <c r="AN113" i="15"/>
  <c r="AN73" i="15"/>
  <c r="AN57" i="15"/>
  <c r="AN41" i="15"/>
  <c r="AN56" i="15"/>
  <c r="AN120" i="15"/>
  <c r="AN25" i="15"/>
  <c r="AN128" i="15"/>
  <c r="AN88" i="15"/>
  <c r="AN32" i="15"/>
  <c r="AN119" i="15"/>
  <c r="AN112" i="15"/>
  <c r="AN64" i="15"/>
  <c r="AN48" i="15"/>
  <c r="AN135" i="15"/>
  <c r="AN104" i="15"/>
  <c r="AN80" i="15"/>
  <c r="AN8" i="15"/>
  <c r="AN95" i="15"/>
  <c r="AN87" i="15"/>
  <c r="AN39" i="15"/>
  <c r="AN72" i="15"/>
  <c r="AN144" i="15"/>
  <c r="AN143" i="15"/>
  <c r="AN111" i="15"/>
  <c r="AN79" i="15"/>
  <c r="AN55" i="15"/>
  <c r="AN103" i="15"/>
  <c r="AN147" i="15"/>
  <c r="AN127" i="15"/>
  <c r="AN148" i="15"/>
  <c r="AN63" i="15"/>
  <c r="AN7" i="15"/>
  <c r="AN126" i="15"/>
  <c r="AN118" i="15"/>
  <c r="AN24" i="15"/>
  <c r="AN16" i="15"/>
  <c r="AN40" i="15"/>
  <c r="AN31" i="15"/>
  <c r="AN71" i="15"/>
  <c r="AN15" i="15"/>
  <c r="AN142" i="15"/>
  <c r="AN47" i="15"/>
  <c r="AN102" i="15"/>
  <c r="AN23" i="15"/>
  <c r="AN38" i="15"/>
  <c r="AN30" i="15"/>
  <c r="AN134" i="15"/>
  <c r="AN78" i="15"/>
  <c r="AN110" i="15"/>
  <c r="AN70" i="15"/>
  <c r="AN94" i="15"/>
  <c r="AN22" i="15"/>
  <c r="AN125" i="15"/>
  <c r="AN14" i="15"/>
  <c r="AN86" i="15"/>
  <c r="AN54" i="15"/>
  <c r="AN46" i="15"/>
  <c r="AN6" i="15"/>
  <c r="AN149" i="15"/>
  <c r="AN101" i="15"/>
  <c r="AN85" i="15"/>
  <c r="AN62" i="15"/>
  <c r="AN109" i="15"/>
  <c r="AN77" i="15"/>
  <c r="AN69" i="15"/>
  <c r="AN93" i="15"/>
  <c r="AN117" i="15"/>
  <c r="AN53" i="15"/>
  <c r="AN150" i="15"/>
  <c r="AN45" i="15"/>
  <c r="AN29" i="15"/>
  <c r="AN140" i="15"/>
  <c r="AN61" i="15"/>
  <c r="AN5" i="15"/>
  <c r="AN13" i="15"/>
  <c r="AN116" i="15"/>
  <c r="AN100" i="15"/>
  <c r="AN92" i="15"/>
  <c r="AN21" i="15"/>
  <c r="AN108" i="15"/>
  <c r="AN68" i="15"/>
  <c r="AN52" i="15"/>
  <c r="AN44" i="15"/>
  <c r="AN37" i="15"/>
  <c r="AN84" i="15"/>
  <c r="AN124" i="15"/>
  <c r="AN28" i="15"/>
  <c r="AN12" i="15"/>
  <c r="AN107" i="15"/>
  <c r="AN36" i="15"/>
  <c r="AN76" i="15"/>
  <c r="AN4" i="15"/>
  <c r="AN51" i="15"/>
  <c r="AN151" i="15"/>
  <c r="AN139" i="15"/>
  <c r="AN20" i="15"/>
  <c r="AN60" i="15"/>
  <c r="AN99" i="15"/>
  <c r="AN91" i="15"/>
  <c r="AN83" i="15"/>
  <c r="AN114" i="15"/>
  <c r="AN123" i="15"/>
  <c r="AN67" i="15"/>
  <c r="AN132" i="15"/>
  <c r="AN11" i="15"/>
  <c r="AN130" i="15"/>
  <c r="AN43" i="15"/>
  <c r="AN35" i="15"/>
  <c r="AN106" i="15"/>
  <c r="AN131" i="15"/>
  <c r="AN27" i="15"/>
  <c r="AN115" i="15"/>
  <c r="AN152" i="15"/>
  <c r="AN34" i="15"/>
  <c r="AN75" i="15"/>
  <c r="AN59" i="15"/>
  <c r="AN19" i="15"/>
  <c r="AN133" i="15"/>
  <c r="AN122" i="15"/>
  <c r="AN82" i="15"/>
  <c r="AN42" i="15"/>
  <c r="AN10" i="15"/>
  <c r="AN18" i="15"/>
  <c r="AN50" i="15"/>
  <c r="AN98" i="15"/>
  <c r="AN58" i="15"/>
  <c r="AN26" i="15"/>
  <c r="AN90" i="15"/>
  <c r="AN74" i="15"/>
  <c r="AN138" i="15"/>
  <c r="AN66" i="15"/>
  <c r="CZ3" i="15"/>
  <c r="CZ146" i="15"/>
  <c r="CZ153" i="15"/>
  <c r="CZ141" i="15"/>
  <c r="CZ145" i="15"/>
  <c r="CZ137" i="15"/>
  <c r="CZ113" i="15"/>
  <c r="CZ49" i="15"/>
  <c r="CZ89" i="15"/>
  <c r="CZ97" i="15"/>
  <c r="CZ81" i="15"/>
  <c r="CZ17" i="15"/>
  <c r="CZ121" i="15"/>
  <c r="CZ9" i="15"/>
  <c r="CZ129" i="15"/>
  <c r="CZ73" i="15"/>
  <c r="CZ65" i="15"/>
  <c r="CZ25" i="15"/>
  <c r="CZ136" i="15"/>
  <c r="CZ88" i="15"/>
  <c r="CZ57" i="15"/>
  <c r="CZ41" i="15"/>
  <c r="CZ96" i="15"/>
  <c r="CZ105" i="15"/>
  <c r="CZ33" i="15"/>
  <c r="CZ128" i="15"/>
  <c r="CZ56" i="15"/>
  <c r="CZ112" i="15"/>
  <c r="CZ40" i="15"/>
  <c r="CZ48" i="15"/>
  <c r="CZ120" i="15"/>
  <c r="CZ143" i="15"/>
  <c r="CZ135" i="15"/>
  <c r="CZ144" i="15"/>
  <c r="CZ104" i="15"/>
  <c r="CZ95" i="15"/>
  <c r="CZ87" i="15"/>
  <c r="CZ39" i="15"/>
  <c r="CZ80" i="15"/>
  <c r="CZ24" i="15"/>
  <c r="CZ8" i="15"/>
  <c r="CZ127" i="15"/>
  <c r="CZ79" i="15"/>
  <c r="CZ72" i="15"/>
  <c r="CZ103" i="15"/>
  <c r="CZ47" i="15"/>
  <c r="CZ32" i="15"/>
  <c r="CZ111" i="15"/>
  <c r="CZ16" i="15"/>
  <c r="CZ148" i="15"/>
  <c r="CZ119" i="15"/>
  <c r="CZ7" i="15"/>
  <c r="CZ118" i="15"/>
  <c r="CZ64" i="15"/>
  <c r="CZ71" i="15"/>
  <c r="CZ23" i="15"/>
  <c r="CZ15" i="15"/>
  <c r="CZ147" i="15"/>
  <c r="CZ55" i="15"/>
  <c r="CZ102" i="15"/>
  <c r="CZ126" i="15"/>
  <c r="CZ63" i="15"/>
  <c r="CZ142" i="15"/>
  <c r="CZ31" i="15"/>
  <c r="CZ134" i="15"/>
  <c r="CZ46" i="15"/>
  <c r="CZ70" i="15"/>
  <c r="CZ38" i="15"/>
  <c r="CZ30" i="15"/>
  <c r="CZ54" i="15"/>
  <c r="CZ140" i="15"/>
  <c r="CZ125" i="15"/>
  <c r="CZ78" i="15"/>
  <c r="CZ110" i="15"/>
  <c r="CZ86" i="15"/>
  <c r="CZ62" i="15"/>
  <c r="CZ22" i="15"/>
  <c r="CZ94" i="15"/>
  <c r="CZ14" i="15"/>
  <c r="CZ6" i="15"/>
  <c r="CZ149" i="15"/>
  <c r="CZ101" i="15"/>
  <c r="CZ85" i="15"/>
  <c r="CZ69" i="15"/>
  <c r="CZ77" i="15"/>
  <c r="CZ5" i="15"/>
  <c r="CZ150" i="15"/>
  <c r="CZ53" i="15"/>
  <c r="CZ45" i="15"/>
  <c r="CZ29" i="15"/>
  <c r="CZ117" i="15"/>
  <c r="CZ93" i="15"/>
  <c r="CZ109" i="15"/>
  <c r="CZ61" i="15"/>
  <c r="CZ138" i="15"/>
  <c r="CZ100" i="15"/>
  <c r="CZ132" i="15"/>
  <c r="CZ116" i="15"/>
  <c r="CZ108" i="15"/>
  <c r="CZ84" i="15"/>
  <c r="CZ68" i="15"/>
  <c r="CZ44" i="15"/>
  <c r="CZ13" i="15"/>
  <c r="CZ124" i="15"/>
  <c r="CZ21" i="15"/>
  <c r="CZ92" i="15"/>
  <c r="CZ37" i="15"/>
  <c r="CZ4" i="15"/>
  <c r="CZ52" i="15"/>
  <c r="CZ60" i="15"/>
  <c r="CZ76" i="15"/>
  <c r="CZ115" i="15"/>
  <c r="CZ51" i="15"/>
  <c r="CZ36" i="15"/>
  <c r="CZ28" i="15"/>
  <c r="CZ139" i="15"/>
  <c r="CZ107" i="15"/>
  <c r="CZ12" i="15"/>
  <c r="CZ20" i="15"/>
  <c r="CZ151" i="15"/>
  <c r="CZ99" i="15"/>
  <c r="CZ43" i="15"/>
  <c r="CZ91" i="15"/>
  <c r="CZ11" i="15"/>
  <c r="CZ130" i="15"/>
  <c r="CZ67" i="15"/>
  <c r="CZ106" i="15"/>
  <c r="CZ74" i="15"/>
  <c r="CZ75" i="15"/>
  <c r="CZ27" i="15"/>
  <c r="CZ123" i="15"/>
  <c r="CZ83" i="15"/>
  <c r="CZ59" i="15"/>
  <c r="CZ131" i="15"/>
  <c r="CZ152" i="15"/>
  <c r="CZ133" i="15"/>
  <c r="CZ114" i="15"/>
  <c r="CZ26" i="15"/>
  <c r="CZ35" i="15"/>
  <c r="CZ19" i="15"/>
  <c r="CZ122" i="15"/>
  <c r="CZ18" i="15"/>
  <c r="CZ90" i="15"/>
  <c r="CZ58" i="15"/>
  <c r="CZ82" i="15"/>
  <c r="CZ42" i="15"/>
  <c r="CZ34" i="15"/>
  <c r="CZ66" i="15"/>
  <c r="CZ50" i="15"/>
  <c r="CZ10" i="15"/>
  <c r="CZ98" i="15"/>
  <c r="Q3" i="15"/>
  <c r="Q141" i="15"/>
  <c r="Q153" i="15"/>
  <c r="Q142" i="15"/>
  <c r="Q145" i="15"/>
  <c r="Q137" i="15"/>
  <c r="Q121" i="15"/>
  <c r="Q89" i="15"/>
  <c r="Q113" i="15"/>
  <c r="Q81" i="15"/>
  <c r="Q49" i="15"/>
  <c r="Q97" i="15"/>
  <c r="Q57" i="15"/>
  <c r="Q105" i="15"/>
  <c r="Q73" i="15"/>
  <c r="Q17" i="15"/>
  <c r="Q9" i="15"/>
  <c r="Q136" i="15"/>
  <c r="Q128" i="15"/>
  <c r="Q129" i="15"/>
  <c r="Q25" i="15"/>
  <c r="Q65" i="15"/>
  <c r="Q112" i="15"/>
  <c r="Q96" i="15"/>
  <c r="Q41" i="15"/>
  <c r="Q64" i="15"/>
  <c r="Q147" i="15"/>
  <c r="Q104" i="15"/>
  <c r="Q33" i="15"/>
  <c r="Q120" i="15"/>
  <c r="Q72" i="15"/>
  <c r="Q40" i="15"/>
  <c r="Q32" i="15"/>
  <c r="Q119" i="15"/>
  <c r="Q88" i="15"/>
  <c r="Q135" i="15"/>
  <c r="Q127" i="15"/>
  <c r="Q80" i="15"/>
  <c r="Q95" i="15"/>
  <c r="Q48" i="15"/>
  <c r="Q8" i="15"/>
  <c r="Q111" i="15"/>
  <c r="Q47" i="15"/>
  <c r="Q144" i="15"/>
  <c r="Q143" i="15"/>
  <c r="Q79" i="15"/>
  <c r="Q148" i="15"/>
  <c r="Q55" i="15"/>
  <c r="Q24" i="15"/>
  <c r="Q71" i="15"/>
  <c r="Q149" i="15"/>
  <c r="Q103" i="15"/>
  <c r="Q87" i="15"/>
  <c r="Q7" i="15"/>
  <c r="Q118" i="15"/>
  <c r="Q31" i="15"/>
  <c r="Q16" i="15"/>
  <c r="Q56" i="15"/>
  <c r="Q63" i="15"/>
  <c r="Q15" i="15"/>
  <c r="Q102" i="15"/>
  <c r="Q39" i="15"/>
  <c r="Q126" i="15"/>
  <c r="Q23" i="15"/>
  <c r="Q139" i="15"/>
  <c r="Q54" i="15"/>
  <c r="Q14" i="15"/>
  <c r="Q78" i="15"/>
  <c r="Q94" i="15"/>
  <c r="Q38" i="15"/>
  <c r="Q30" i="15"/>
  <c r="Q46" i="15"/>
  <c r="Q22" i="15"/>
  <c r="Q62" i="15"/>
  <c r="Q110" i="15"/>
  <c r="Q86" i="15"/>
  <c r="Q6" i="15"/>
  <c r="Q150" i="15"/>
  <c r="Q101" i="15"/>
  <c r="Q70" i="15"/>
  <c r="Q133" i="15"/>
  <c r="Q117" i="15"/>
  <c r="Q77" i="15"/>
  <c r="Q109" i="15"/>
  <c r="Q69" i="15"/>
  <c r="Q37" i="15"/>
  <c r="Q29" i="15"/>
  <c r="Q5" i="15"/>
  <c r="Q93" i="15"/>
  <c r="Q151" i="15"/>
  <c r="Q125" i="15"/>
  <c r="Q85" i="15"/>
  <c r="Q45" i="15"/>
  <c r="Q132" i="15"/>
  <c r="Q53" i="15"/>
  <c r="Q13" i="15"/>
  <c r="Q68" i="15"/>
  <c r="Q21" i="15"/>
  <c r="Q116" i="15"/>
  <c r="Q84" i="15"/>
  <c r="Q76" i="15"/>
  <c r="Q124" i="15"/>
  <c r="Q108" i="15"/>
  <c r="Q52" i="15"/>
  <c r="Q44" i="15"/>
  <c r="Q28" i="15"/>
  <c r="Q12" i="15"/>
  <c r="Q61" i="15"/>
  <c r="Q140" i="15"/>
  <c r="Q4" i="15"/>
  <c r="Q100" i="15"/>
  <c r="Q92" i="15"/>
  <c r="Q131" i="15"/>
  <c r="Q107" i="15"/>
  <c r="Q152" i="15"/>
  <c r="Q20" i="15"/>
  <c r="Q83" i="15"/>
  <c r="Q60" i="15"/>
  <c r="Q36" i="15"/>
  <c r="Q123" i="15"/>
  <c r="Q11" i="15"/>
  <c r="Q91" i="15"/>
  <c r="Q43" i="15"/>
  <c r="Q138" i="15"/>
  <c r="Q130" i="15"/>
  <c r="Q122" i="15"/>
  <c r="Q67" i="15"/>
  <c r="Q59" i="15"/>
  <c r="Q51" i="15"/>
  <c r="Q74" i="15"/>
  <c r="Q75" i="15"/>
  <c r="Q35" i="15"/>
  <c r="Q134" i="15"/>
  <c r="Q115" i="15"/>
  <c r="Q27" i="15"/>
  <c r="Q99" i="15"/>
  <c r="Q19" i="15"/>
  <c r="Q82" i="15"/>
  <c r="Q58" i="15"/>
  <c r="Q42" i="15"/>
  <c r="Q146" i="15"/>
  <c r="Q26" i="15"/>
  <c r="Q114" i="15"/>
  <c r="Q98" i="15"/>
  <c r="Q66" i="15"/>
  <c r="Q10" i="15"/>
  <c r="Q106" i="15"/>
  <c r="Q18" i="15"/>
  <c r="Q90" i="15"/>
  <c r="Q50" i="15"/>
  <c r="Q34" i="15"/>
  <c r="CC142" i="15"/>
  <c r="CC153" i="15"/>
  <c r="CC145" i="15"/>
  <c r="CC137" i="15"/>
  <c r="CC129" i="15"/>
  <c r="CC105" i="15"/>
  <c r="CC113" i="15"/>
  <c r="CC89" i="15"/>
  <c r="CC81" i="15"/>
  <c r="CC73" i="15"/>
  <c r="CC49" i="15"/>
  <c r="CC121" i="15"/>
  <c r="CC97" i="15"/>
  <c r="CC65" i="15"/>
  <c r="CC41" i="15"/>
  <c r="CC17" i="15"/>
  <c r="CC9" i="15"/>
  <c r="CC33" i="15"/>
  <c r="CC136" i="15"/>
  <c r="CC128" i="15"/>
  <c r="CC3" i="15"/>
  <c r="CC147" i="15"/>
  <c r="CC96" i="15"/>
  <c r="CC25" i="15"/>
  <c r="CC57" i="15"/>
  <c r="CC120" i="15"/>
  <c r="CC80" i="15"/>
  <c r="CC64" i="15"/>
  <c r="CC112" i="15"/>
  <c r="CC48" i="15"/>
  <c r="CC16" i="15"/>
  <c r="CC8" i="15"/>
  <c r="CC119" i="15"/>
  <c r="CC56" i="15"/>
  <c r="CC32" i="15"/>
  <c r="CC24" i="15"/>
  <c r="CC144" i="15"/>
  <c r="CC135" i="15"/>
  <c r="CC104" i="15"/>
  <c r="CC127" i="15"/>
  <c r="CC95" i="15"/>
  <c r="CC148" i="15"/>
  <c r="CC87" i="15"/>
  <c r="CC111" i="15"/>
  <c r="CC47" i="15"/>
  <c r="CC88" i="15"/>
  <c r="CC143" i="15"/>
  <c r="CC15" i="15"/>
  <c r="CC149" i="15"/>
  <c r="CC40" i="15"/>
  <c r="CC7" i="15"/>
  <c r="CC79" i="15"/>
  <c r="CC72" i="15"/>
  <c r="CC55" i="15"/>
  <c r="CC39" i="15"/>
  <c r="CC63" i="15"/>
  <c r="CC71" i="15"/>
  <c r="CC102" i="15"/>
  <c r="CC103" i="15"/>
  <c r="CC126" i="15"/>
  <c r="CC110" i="15"/>
  <c r="CC23" i="15"/>
  <c r="CC139" i="15"/>
  <c r="CC118" i="15"/>
  <c r="CC31" i="15"/>
  <c r="CC38" i="15"/>
  <c r="CC54" i="15"/>
  <c r="CC46" i="15"/>
  <c r="CC30" i="15"/>
  <c r="CC22" i="15"/>
  <c r="CC86" i="15"/>
  <c r="CC141" i="15"/>
  <c r="CC78" i="15"/>
  <c r="CC70" i="15"/>
  <c r="CC62" i="15"/>
  <c r="CC94" i="15"/>
  <c r="CC6" i="15"/>
  <c r="CC150" i="15"/>
  <c r="CC101" i="15"/>
  <c r="CC85" i="15"/>
  <c r="CC77" i="15"/>
  <c r="CC133" i="15"/>
  <c r="CC69" i="15"/>
  <c r="CC61" i="15"/>
  <c r="CC21" i="15"/>
  <c r="CC5" i="15"/>
  <c r="CC151" i="15"/>
  <c r="CC117" i="15"/>
  <c r="CC125" i="15"/>
  <c r="CC45" i="15"/>
  <c r="CC37" i="15"/>
  <c r="CC14" i="15"/>
  <c r="CC93" i="15"/>
  <c r="CC109" i="15"/>
  <c r="CC53" i="15"/>
  <c r="CC100" i="15"/>
  <c r="CC29" i="15"/>
  <c r="CC76" i="15"/>
  <c r="CC124" i="15"/>
  <c r="CC132" i="15"/>
  <c r="CC44" i="15"/>
  <c r="CC28" i="15"/>
  <c r="CC13" i="15"/>
  <c r="CC140" i="15"/>
  <c r="CC108" i="15"/>
  <c r="CC116" i="15"/>
  <c r="CC131" i="15"/>
  <c r="CC68" i="15"/>
  <c r="CC52" i="15"/>
  <c r="CC20" i="15"/>
  <c r="CC60" i="15"/>
  <c r="CC152" i="15"/>
  <c r="CC36" i="15"/>
  <c r="CC115" i="15"/>
  <c r="CC75" i="15"/>
  <c r="CC12" i="15"/>
  <c r="CC92" i="15"/>
  <c r="CC84" i="15"/>
  <c r="CC4" i="15"/>
  <c r="CC51" i="15"/>
  <c r="CC43" i="15"/>
  <c r="CC107" i="15"/>
  <c r="CC67" i="15"/>
  <c r="CC59" i="15"/>
  <c r="CC11" i="15"/>
  <c r="CC138" i="15"/>
  <c r="CC130" i="15"/>
  <c r="CC99" i="15"/>
  <c r="CC83" i="15"/>
  <c r="CC74" i="15"/>
  <c r="CC58" i="15"/>
  <c r="CC27" i="15"/>
  <c r="CC134" i="15"/>
  <c r="CC123" i="15"/>
  <c r="CC35" i="15"/>
  <c r="CC91" i="15"/>
  <c r="CC34" i="15"/>
  <c r="CC19" i="15"/>
  <c r="CC122" i="15"/>
  <c r="CC146" i="15"/>
  <c r="CC66" i="15"/>
  <c r="CC90" i="15"/>
  <c r="CC18" i="15"/>
  <c r="CC10" i="15"/>
  <c r="CC82" i="15"/>
  <c r="CC26" i="15"/>
  <c r="CC114" i="15"/>
  <c r="CC50" i="15"/>
  <c r="CC42" i="15"/>
  <c r="CC106" i="15"/>
  <c r="CC98" i="15"/>
  <c r="EO142" i="15"/>
  <c r="EO153" i="15"/>
  <c r="EO145" i="15"/>
  <c r="EO137" i="15"/>
  <c r="EO3" i="15"/>
  <c r="EO129" i="15"/>
  <c r="EO81" i="15"/>
  <c r="EO97" i="15"/>
  <c r="EO89" i="15"/>
  <c r="EO105" i="15"/>
  <c r="EO113" i="15"/>
  <c r="EO57" i="15"/>
  <c r="EO49" i="15"/>
  <c r="EO17" i="15"/>
  <c r="EO9" i="15"/>
  <c r="EO25" i="15"/>
  <c r="EO121" i="15"/>
  <c r="EO73" i="15"/>
  <c r="EO136" i="15"/>
  <c r="EO128" i="15"/>
  <c r="EO104" i="15"/>
  <c r="EO96" i="15"/>
  <c r="EO65" i="15"/>
  <c r="EO120" i="15"/>
  <c r="EO88" i="15"/>
  <c r="EO41" i="15"/>
  <c r="EO33" i="15"/>
  <c r="EO147" i="15"/>
  <c r="EO119" i="15"/>
  <c r="EO48" i="15"/>
  <c r="EO135" i="15"/>
  <c r="EO72" i="15"/>
  <c r="EO56" i="15"/>
  <c r="EO40" i="15"/>
  <c r="EO24" i="15"/>
  <c r="EO16" i="15"/>
  <c r="EO8" i="15"/>
  <c r="EO95" i="15"/>
  <c r="EO87" i="15"/>
  <c r="EO80" i="15"/>
  <c r="EO112" i="15"/>
  <c r="EO64" i="15"/>
  <c r="EO32" i="15"/>
  <c r="EO143" i="15"/>
  <c r="EO111" i="15"/>
  <c r="EO103" i="15"/>
  <c r="EO79" i="15"/>
  <c r="EO144" i="15"/>
  <c r="EO15" i="15"/>
  <c r="EO149" i="15"/>
  <c r="EO63" i="15"/>
  <c r="EO148" i="15"/>
  <c r="EO47" i="15"/>
  <c r="EO55" i="15"/>
  <c r="EO71" i="15"/>
  <c r="EO127" i="15"/>
  <c r="EO31" i="15"/>
  <c r="EO7" i="15"/>
  <c r="EO102" i="15"/>
  <c r="EO139" i="15"/>
  <c r="EO39" i="15"/>
  <c r="EO118" i="15"/>
  <c r="EO23" i="15"/>
  <c r="EO86" i="15"/>
  <c r="EO62" i="15"/>
  <c r="EO54" i="15"/>
  <c r="EO126" i="15"/>
  <c r="EO110" i="15"/>
  <c r="EO78" i="15"/>
  <c r="EO141" i="15"/>
  <c r="EO94" i="15"/>
  <c r="EO14" i="15"/>
  <c r="EO70" i="15"/>
  <c r="EO125" i="15"/>
  <c r="EO77" i="15"/>
  <c r="EO22" i="15"/>
  <c r="EO38" i="15"/>
  <c r="EO6" i="15"/>
  <c r="EO150" i="15"/>
  <c r="EO101" i="15"/>
  <c r="EO46" i="15"/>
  <c r="EO30" i="15"/>
  <c r="EO109" i="15"/>
  <c r="EO133" i="15"/>
  <c r="EO85" i="15"/>
  <c r="EO69" i="15"/>
  <c r="EO37" i="15"/>
  <c r="EO117" i="15"/>
  <c r="EO53" i="15"/>
  <c r="EO5" i="15"/>
  <c r="EO151" i="15"/>
  <c r="EO93" i="15"/>
  <c r="EO29" i="15"/>
  <c r="EO61" i="15"/>
  <c r="EO13" i="15"/>
  <c r="EO132" i="15"/>
  <c r="EO124" i="15"/>
  <c r="EO100" i="15"/>
  <c r="EO76" i="15"/>
  <c r="EO134" i="15"/>
  <c r="EO140" i="15"/>
  <c r="EO21" i="15"/>
  <c r="EO84" i="15"/>
  <c r="EO68" i="15"/>
  <c r="EO44" i="15"/>
  <c r="EO36" i="15"/>
  <c r="EO28" i="15"/>
  <c r="EO45" i="15"/>
  <c r="EO116" i="15"/>
  <c r="EO108" i="15"/>
  <c r="EO20" i="15"/>
  <c r="EO131" i="15"/>
  <c r="EO4" i="15"/>
  <c r="EO91" i="15"/>
  <c r="EO83" i="15"/>
  <c r="EO75" i="15"/>
  <c r="EO92" i="15"/>
  <c r="EO52" i="15"/>
  <c r="EO152" i="15"/>
  <c r="EO12" i="15"/>
  <c r="EO60" i="15"/>
  <c r="EO123" i="15"/>
  <c r="EO11" i="15"/>
  <c r="EO27" i="15"/>
  <c r="EO138" i="15"/>
  <c r="EO130" i="15"/>
  <c r="EO74" i="15"/>
  <c r="EO115" i="15"/>
  <c r="EO107" i="15"/>
  <c r="EO35" i="15"/>
  <c r="EO43" i="15"/>
  <c r="EO99" i="15"/>
  <c r="EO67" i="15"/>
  <c r="EO59" i="15"/>
  <c r="EO51" i="15"/>
  <c r="EO19" i="15"/>
  <c r="EO122" i="15"/>
  <c r="EO82" i="15"/>
  <c r="EO34" i="15"/>
  <c r="EO10" i="15"/>
  <c r="EO146" i="15"/>
  <c r="EO26" i="15"/>
  <c r="EO98" i="15"/>
  <c r="EO58" i="15"/>
  <c r="EO50" i="15"/>
  <c r="EO42" i="15"/>
  <c r="EO90" i="15"/>
  <c r="EO18" i="15"/>
  <c r="EO114" i="15"/>
  <c r="EO106" i="15"/>
  <c r="EO66" i="15"/>
  <c r="BF148" i="15"/>
  <c r="BF153" i="15"/>
  <c r="BF145" i="15"/>
  <c r="BF121" i="15"/>
  <c r="BF137" i="15"/>
  <c r="BF129" i="15"/>
  <c r="BF81" i="15"/>
  <c r="BF143" i="15"/>
  <c r="BF49" i="15"/>
  <c r="BF41" i="15"/>
  <c r="BF33" i="15"/>
  <c r="BF25" i="15"/>
  <c r="BF17" i="15"/>
  <c r="BF9" i="15"/>
  <c r="BF57" i="15"/>
  <c r="BF97" i="15"/>
  <c r="BF113" i="15"/>
  <c r="BF136" i="15"/>
  <c r="BF105" i="15"/>
  <c r="BF65" i="15"/>
  <c r="BF96" i="15"/>
  <c r="BF89" i="15"/>
  <c r="BF73" i="15"/>
  <c r="BF8" i="15"/>
  <c r="BF40" i="15"/>
  <c r="BF120" i="15"/>
  <c r="BF112" i="15"/>
  <c r="BF72" i="15"/>
  <c r="BF128" i="15"/>
  <c r="BF64" i="15"/>
  <c r="BF144" i="15"/>
  <c r="BF104" i="15"/>
  <c r="BF48" i="15"/>
  <c r="BF32" i="15"/>
  <c r="BF127" i="15"/>
  <c r="BF56" i="15"/>
  <c r="BF24" i="15"/>
  <c r="BF88" i="15"/>
  <c r="BF111" i="15"/>
  <c r="BF95" i="15"/>
  <c r="BF119" i="15"/>
  <c r="BF47" i="15"/>
  <c r="BF80" i="15"/>
  <c r="BF103" i="15"/>
  <c r="BF79" i="15"/>
  <c r="BF150" i="15"/>
  <c r="BF63" i="15"/>
  <c r="BF149" i="15"/>
  <c r="BF31" i="15"/>
  <c r="BF15" i="15"/>
  <c r="BF55" i="15"/>
  <c r="BF16" i="15"/>
  <c r="BF87" i="15"/>
  <c r="BF71" i="15"/>
  <c r="BF39" i="15"/>
  <c r="BF140" i="15"/>
  <c r="BF134" i="15"/>
  <c r="BF102" i="15"/>
  <c r="BF7" i="15"/>
  <c r="BF126" i="15"/>
  <c r="BF23" i="15"/>
  <c r="BF118" i="15"/>
  <c r="BF70" i="15"/>
  <c r="BF110" i="15"/>
  <c r="BF86" i="15"/>
  <c r="BF46" i="15"/>
  <c r="BF38" i="15"/>
  <c r="BF30" i="15"/>
  <c r="BF14" i="15"/>
  <c r="BF54" i="15"/>
  <c r="BF109" i="15"/>
  <c r="BF62" i="15"/>
  <c r="BF142" i="15"/>
  <c r="BF78" i="15"/>
  <c r="BF22" i="15"/>
  <c r="BF94" i="15"/>
  <c r="BF6" i="15"/>
  <c r="BF151" i="15"/>
  <c r="BF93" i="15"/>
  <c r="BF133" i="15"/>
  <c r="BF152" i="15"/>
  <c r="BF117" i="15"/>
  <c r="BF125" i="15"/>
  <c r="BF141" i="15"/>
  <c r="BF61" i="15"/>
  <c r="BF29" i="15"/>
  <c r="BF5" i="15"/>
  <c r="BF13" i="15"/>
  <c r="BF101" i="15"/>
  <c r="BF85" i="15"/>
  <c r="BF77" i="15"/>
  <c r="BF69" i="15"/>
  <c r="BF135" i="15"/>
  <c r="BF124" i="15"/>
  <c r="BF132" i="15"/>
  <c r="BF100" i="15"/>
  <c r="BF45" i="15"/>
  <c r="BF53" i="15"/>
  <c r="BF68" i="15"/>
  <c r="BF44" i="15"/>
  <c r="BF21" i="15"/>
  <c r="BF108" i="15"/>
  <c r="BF92" i="15"/>
  <c r="BF36" i="15"/>
  <c r="BF37" i="15"/>
  <c r="BF116" i="15"/>
  <c r="BF84" i="15"/>
  <c r="BF76" i="15"/>
  <c r="BF12" i="15"/>
  <c r="BF131" i="15"/>
  <c r="BF107" i="15"/>
  <c r="BF28" i="15"/>
  <c r="BF60" i="15"/>
  <c r="BF4" i="15"/>
  <c r="BF52" i="15"/>
  <c r="BF75" i="15"/>
  <c r="BF51" i="15"/>
  <c r="BF20" i="15"/>
  <c r="BF83" i="15"/>
  <c r="BF43" i="15"/>
  <c r="BF35" i="15"/>
  <c r="BF106" i="15"/>
  <c r="BF11" i="15"/>
  <c r="BF130" i="15"/>
  <c r="BF115" i="15"/>
  <c r="BF138" i="15"/>
  <c r="BF99" i="15"/>
  <c r="BF74" i="15"/>
  <c r="BF58" i="15"/>
  <c r="BF139" i="15"/>
  <c r="BF123" i="15"/>
  <c r="BF91" i="15"/>
  <c r="BF67" i="15"/>
  <c r="BF59" i="15"/>
  <c r="BF146" i="15"/>
  <c r="BF27" i="15"/>
  <c r="BF82" i="15"/>
  <c r="BF26" i="15"/>
  <c r="BF3" i="15"/>
  <c r="BF19" i="15"/>
  <c r="BF122" i="15"/>
  <c r="BF114" i="15"/>
  <c r="BF147" i="15"/>
  <c r="BF18" i="15"/>
  <c r="BF90" i="15"/>
  <c r="BF66" i="15"/>
  <c r="BF42" i="15"/>
  <c r="BF50" i="15"/>
  <c r="BF10" i="15"/>
  <c r="BF98" i="15"/>
  <c r="BF34" i="15"/>
  <c r="DR143" i="15"/>
  <c r="DR148" i="15"/>
  <c r="DR153" i="15"/>
  <c r="DR137" i="15"/>
  <c r="DR129" i="15"/>
  <c r="DR145" i="15"/>
  <c r="DR105" i="15"/>
  <c r="DR57" i="15"/>
  <c r="DR121" i="15"/>
  <c r="DR25" i="15"/>
  <c r="DR89" i="15"/>
  <c r="DR113" i="15"/>
  <c r="DR41" i="15"/>
  <c r="DR9" i="15"/>
  <c r="DR73" i="15"/>
  <c r="DR136" i="15"/>
  <c r="DR128" i="15"/>
  <c r="DR96" i="15"/>
  <c r="DR81" i="15"/>
  <c r="DR33" i="15"/>
  <c r="DR97" i="15"/>
  <c r="DR49" i="15"/>
  <c r="DR8" i="15"/>
  <c r="DR17" i="15"/>
  <c r="DR65" i="15"/>
  <c r="DR80" i="15"/>
  <c r="DR144" i="15"/>
  <c r="DR104" i="15"/>
  <c r="DR112" i="15"/>
  <c r="DR88" i="15"/>
  <c r="DR120" i="15"/>
  <c r="DR40" i="15"/>
  <c r="DR127" i="15"/>
  <c r="DR56" i="15"/>
  <c r="DR32" i="15"/>
  <c r="DR95" i="15"/>
  <c r="DR63" i="15"/>
  <c r="DR24" i="15"/>
  <c r="DR16" i="15"/>
  <c r="DR149" i="15"/>
  <c r="DR47" i="15"/>
  <c r="DR48" i="15"/>
  <c r="DR87" i="15"/>
  <c r="DR39" i="15"/>
  <c r="DR64" i="15"/>
  <c r="DR71" i="15"/>
  <c r="DR103" i="15"/>
  <c r="DR150" i="15"/>
  <c r="DR126" i="15"/>
  <c r="DR111" i="15"/>
  <c r="DR55" i="15"/>
  <c r="DR72" i="15"/>
  <c r="DR31" i="15"/>
  <c r="DR23" i="15"/>
  <c r="DR15" i="15"/>
  <c r="DR102" i="15"/>
  <c r="DR134" i="15"/>
  <c r="DR119" i="15"/>
  <c r="DR140" i="15"/>
  <c r="DR79" i="15"/>
  <c r="DR7" i="15"/>
  <c r="DR14" i="15"/>
  <c r="DR142" i="15"/>
  <c r="DR78" i="15"/>
  <c r="DR38" i="15"/>
  <c r="DR94" i="15"/>
  <c r="DR62" i="15"/>
  <c r="DR86" i="15"/>
  <c r="DR117" i="15"/>
  <c r="DR85" i="15"/>
  <c r="DR118" i="15"/>
  <c r="DR46" i="15"/>
  <c r="DR110" i="15"/>
  <c r="DR30" i="15"/>
  <c r="DR22" i="15"/>
  <c r="DR6" i="15"/>
  <c r="DR151" i="15"/>
  <c r="DR70" i="15"/>
  <c r="DR54" i="15"/>
  <c r="DR133" i="15"/>
  <c r="DR77" i="15"/>
  <c r="DR69" i="15"/>
  <c r="DR141" i="15"/>
  <c r="DR125" i="15"/>
  <c r="DR53" i="15"/>
  <c r="DR152" i="15"/>
  <c r="DR109" i="15"/>
  <c r="DR29" i="15"/>
  <c r="DR135" i="15"/>
  <c r="DR132" i="15"/>
  <c r="DR93" i="15"/>
  <c r="DR37" i="15"/>
  <c r="DR101" i="15"/>
  <c r="DR21" i="15"/>
  <c r="DR100" i="15"/>
  <c r="DR92" i="15"/>
  <c r="DR61" i="15"/>
  <c r="DR5" i="15"/>
  <c r="DR44" i="15"/>
  <c r="DR28" i="15"/>
  <c r="DR13" i="15"/>
  <c r="DR116" i="15"/>
  <c r="DR108" i="15"/>
  <c r="DR84" i="15"/>
  <c r="DR76" i="15"/>
  <c r="DR36" i="15"/>
  <c r="DR45" i="15"/>
  <c r="DR124" i="15"/>
  <c r="DR131" i="15"/>
  <c r="DR4" i="15"/>
  <c r="DR107" i="15"/>
  <c r="DR52" i="15"/>
  <c r="DR20" i="15"/>
  <c r="DR75" i="15"/>
  <c r="DR51" i="15"/>
  <c r="DR68" i="15"/>
  <c r="DR12" i="15"/>
  <c r="DR60" i="15"/>
  <c r="DR139" i="15"/>
  <c r="DR43" i="15"/>
  <c r="DR123" i="15"/>
  <c r="DR91" i="15"/>
  <c r="DR11" i="15"/>
  <c r="DR138" i="15"/>
  <c r="DR67" i="15"/>
  <c r="DR59" i="15"/>
  <c r="DR90" i="15"/>
  <c r="DR74" i="15"/>
  <c r="DR83" i="15"/>
  <c r="DR106" i="15"/>
  <c r="DR27" i="15"/>
  <c r="DR146" i="15"/>
  <c r="DR130" i="15"/>
  <c r="DR115" i="15"/>
  <c r="DR35" i="15"/>
  <c r="DR26" i="15"/>
  <c r="DR3" i="15"/>
  <c r="DR99" i="15"/>
  <c r="DR19" i="15"/>
  <c r="DR122" i="15"/>
  <c r="DR18" i="15"/>
  <c r="DR147" i="15"/>
  <c r="DR50" i="15"/>
  <c r="DR98" i="15"/>
  <c r="DR66" i="15"/>
  <c r="DR42" i="15"/>
  <c r="DR10" i="15"/>
  <c r="DR82" i="15"/>
  <c r="DR114" i="15"/>
  <c r="DR58" i="15"/>
  <c r="DR34" i="15"/>
  <c r="V152" i="15"/>
  <c r="V3" i="15"/>
  <c r="V145" i="15"/>
  <c r="V121" i="15"/>
  <c r="V97" i="15"/>
  <c r="V137" i="15"/>
  <c r="V65" i="15"/>
  <c r="V89" i="15"/>
  <c r="V73" i="15"/>
  <c r="V153" i="15"/>
  <c r="V25" i="15"/>
  <c r="V41" i="15"/>
  <c r="V9" i="15"/>
  <c r="V139" i="15"/>
  <c r="V81" i="15"/>
  <c r="V105" i="15"/>
  <c r="V57" i="15"/>
  <c r="V49" i="15"/>
  <c r="V33" i="15"/>
  <c r="V129" i="15"/>
  <c r="V113" i="15"/>
  <c r="V128" i="15"/>
  <c r="V96" i="15"/>
  <c r="V120" i="15"/>
  <c r="V112" i="15"/>
  <c r="V88" i="15"/>
  <c r="V17" i="15"/>
  <c r="V80" i="15"/>
  <c r="V127" i="15"/>
  <c r="V64" i="15"/>
  <c r="V40" i="15"/>
  <c r="V16" i="15"/>
  <c r="V135" i="15"/>
  <c r="V56" i="15"/>
  <c r="V104" i="15"/>
  <c r="V32" i="15"/>
  <c r="V95" i="15"/>
  <c r="V143" i="15"/>
  <c r="V72" i="15"/>
  <c r="V79" i="15"/>
  <c r="V48" i="15"/>
  <c r="V24" i="15"/>
  <c r="V71" i="15"/>
  <c r="V141" i="15"/>
  <c r="V119" i="15"/>
  <c r="V146" i="15"/>
  <c r="V142" i="15"/>
  <c r="V55" i="15"/>
  <c r="V47" i="15"/>
  <c r="V118" i="15"/>
  <c r="V87" i="15"/>
  <c r="V63" i="15"/>
  <c r="V103" i="15"/>
  <c r="V23" i="15"/>
  <c r="V8" i="15"/>
  <c r="V111" i="15"/>
  <c r="V7" i="15"/>
  <c r="V102" i="15"/>
  <c r="V39" i="15"/>
  <c r="V134" i="15"/>
  <c r="V31" i="15"/>
  <c r="V15" i="15"/>
  <c r="V126" i="15"/>
  <c r="V46" i="15"/>
  <c r="V86" i="15"/>
  <c r="V38" i="15"/>
  <c r="V14" i="15"/>
  <c r="V62" i="15"/>
  <c r="V110" i="15"/>
  <c r="V133" i="15"/>
  <c r="V78" i="15"/>
  <c r="V54" i="15"/>
  <c r="V30" i="15"/>
  <c r="V22" i="15"/>
  <c r="V94" i="15"/>
  <c r="V70" i="15"/>
  <c r="V6" i="15"/>
  <c r="V147" i="15"/>
  <c r="V101" i="15"/>
  <c r="V117" i="15"/>
  <c r="V85" i="15"/>
  <c r="V77" i="15"/>
  <c r="V125" i="15"/>
  <c r="V21" i="15"/>
  <c r="V13" i="15"/>
  <c r="V148" i="15"/>
  <c r="V93" i="15"/>
  <c r="V5" i="15"/>
  <c r="V124" i="15"/>
  <c r="V109" i="15"/>
  <c r="V29" i="15"/>
  <c r="V69" i="15"/>
  <c r="V53" i="15"/>
  <c r="V100" i="15"/>
  <c r="V44" i="15"/>
  <c r="V116" i="15"/>
  <c r="V84" i="15"/>
  <c r="V76" i="15"/>
  <c r="V140" i="15"/>
  <c r="V45" i="15"/>
  <c r="V37" i="15"/>
  <c r="V108" i="15"/>
  <c r="V92" i="15"/>
  <c r="V20" i="15"/>
  <c r="V132" i="15"/>
  <c r="V68" i="15"/>
  <c r="V61" i="15"/>
  <c r="V91" i="15"/>
  <c r="V83" i="15"/>
  <c r="V28" i="15"/>
  <c r="V12" i="15"/>
  <c r="V52" i="15"/>
  <c r="V4" i="15"/>
  <c r="V107" i="15"/>
  <c r="V75" i="15"/>
  <c r="V60" i="15"/>
  <c r="V36" i="15"/>
  <c r="V51" i="15"/>
  <c r="V27" i="15"/>
  <c r="V59" i="15"/>
  <c r="V106" i="15"/>
  <c r="V115" i="15"/>
  <c r="V130" i="15"/>
  <c r="V122" i="15"/>
  <c r="V58" i="15"/>
  <c r="V34" i="15"/>
  <c r="V144" i="15"/>
  <c r="V123" i="15"/>
  <c r="V67" i="15"/>
  <c r="V19" i="15"/>
  <c r="V138" i="15"/>
  <c r="V149" i="15"/>
  <c r="V131" i="15"/>
  <c r="V99" i="15"/>
  <c r="V43" i="15"/>
  <c r="V150" i="15"/>
  <c r="V151" i="15"/>
  <c r="V35" i="15"/>
  <c r="V11" i="15"/>
  <c r="V10" i="15"/>
  <c r="V90" i="15"/>
  <c r="V18" i="15"/>
  <c r="V98" i="15"/>
  <c r="V26" i="15"/>
  <c r="V82" i="15"/>
  <c r="V42" i="15"/>
  <c r="V136" i="15"/>
  <c r="V74" i="15"/>
  <c r="V114" i="15"/>
  <c r="V50" i="15"/>
  <c r="V66" i="15"/>
  <c r="ET152" i="15"/>
  <c r="ET3" i="15"/>
  <c r="ET145" i="15"/>
  <c r="ET153" i="15"/>
  <c r="ET137" i="15"/>
  <c r="ET57" i="15"/>
  <c r="ET81" i="15"/>
  <c r="ET73" i="15"/>
  <c r="ET105" i="15"/>
  <c r="ET49" i="15"/>
  <c r="ET33" i="15"/>
  <c r="ET25" i="15"/>
  <c r="ET17" i="15"/>
  <c r="ET113" i="15"/>
  <c r="ET41" i="15"/>
  <c r="ET9" i="15"/>
  <c r="ET89" i="15"/>
  <c r="ET121" i="15"/>
  <c r="ET65" i="15"/>
  <c r="ET129" i="15"/>
  <c r="ET97" i="15"/>
  <c r="ET128" i="15"/>
  <c r="ET96" i="15"/>
  <c r="ET80" i="15"/>
  <c r="ET8" i="15"/>
  <c r="ET24" i="15"/>
  <c r="ET88" i="15"/>
  <c r="ET127" i="15"/>
  <c r="ET120" i="15"/>
  <c r="ET112" i="15"/>
  <c r="ET104" i="15"/>
  <c r="ET135" i="15"/>
  <c r="ET139" i="15"/>
  <c r="ET72" i="15"/>
  <c r="ET56" i="15"/>
  <c r="ET119" i="15"/>
  <c r="ET95" i="15"/>
  <c r="ET16" i="15"/>
  <c r="ET64" i="15"/>
  <c r="ET141" i="15"/>
  <c r="ET111" i="15"/>
  <c r="ET32" i="15"/>
  <c r="ET103" i="15"/>
  <c r="ET55" i="15"/>
  <c r="ET47" i="15"/>
  <c r="ET48" i="15"/>
  <c r="ET143" i="15"/>
  <c r="ET23" i="15"/>
  <c r="ET146" i="15"/>
  <c r="ET142" i="15"/>
  <c r="ET87" i="15"/>
  <c r="ET7" i="15"/>
  <c r="ET40" i="15"/>
  <c r="ET71" i="15"/>
  <c r="ET39" i="15"/>
  <c r="ET15" i="15"/>
  <c r="ET79" i="15"/>
  <c r="ET63" i="15"/>
  <c r="ET126" i="15"/>
  <c r="ET102" i="15"/>
  <c r="ET31" i="15"/>
  <c r="ET78" i="15"/>
  <c r="ET46" i="15"/>
  <c r="ET118" i="15"/>
  <c r="ET134" i="15"/>
  <c r="ET22" i="15"/>
  <c r="ET110" i="15"/>
  <c r="ET70" i="15"/>
  <c r="ET38" i="15"/>
  <c r="ET54" i="15"/>
  <c r="ET133" i="15"/>
  <c r="ET117" i="15"/>
  <c r="ET85" i="15"/>
  <c r="ET14" i="15"/>
  <c r="ET62" i="15"/>
  <c r="ET94" i="15"/>
  <c r="ET30" i="15"/>
  <c r="ET6" i="15"/>
  <c r="ET147" i="15"/>
  <c r="ET101" i="15"/>
  <c r="ET86" i="15"/>
  <c r="ET125" i="15"/>
  <c r="ET77" i="15"/>
  <c r="ET29" i="15"/>
  <c r="ET21" i="15"/>
  <c r="ET13" i="15"/>
  <c r="ET148" i="15"/>
  <c r="ET93" i="15"/>
  <c r="ET109" i="15"/>
  <c r="ET69" i="15"/>
  <c r="ET53" i="15"/>
  <c r="ET140" i="15"/>
  <c r="ET132" i="15"/>
  <c r="ET124" i="15"/>
  <c r="ET100" i="15"/>
  <c r="ET116" i="15"/>
  <c r="ET37" i="15"/>
  <c r="ET61" i="15"/>
  <c r="ET45" i="15"/>
  <c r="ET108" i="15"/>
  <c r="ET92" i="15"/>
  <c r="ET84" i="15"/>
  <c r="ET76" i="15"/>
  <c r="ET52" i="15"/>
  <c r="ET5" i="15"/>
  <c r="ET68" i="15"/>
  <c r="ET28" i="15"/>
  <c r="ET36" i="15"/>
  <c r="ET83" i="15"/>
  <c r="ET4" i="15"/>
  <c r="ET91" i="15"/>
  <c r="ET20" i="15"/>
  <c r="ET75" i="15"/>
  <c r="ET67" i="15"/>
  <c r="ET60" i="15"/>
  <c r="ET12" i="15"/>
  <c r="ET44" i="15"/>
  <c r="ET149" i="15"/>
  <c r="ET115" i="15"/>
  <c r="ET51" i="15"/>
  <c r="ET43" i="15"/>
  <c r="ET106" i="15"/>
  <c r="ET19" i="15"/>
  <c r="ET130" i="15"/>
  <c r="ET42" i="15"/>
  <c r="ET107" i="15"/>
  <c r="ET144" i="15"/>
  <c r="ET123" i="15"/>
  <c r="ET59" i="15"/>
  <c r="ET27" i="15"/>
  <c r="ET11" i="15"/>
  <c r="ET138" i="15"/>
  <c r="ET131" i="15"/>
  <c r="ET99" i="15"/>
  <c r="ET150" i="15"/>
  <c r="ET114" i="15"/>
  <c r="ET82" i="15"/>
  <c r="ET58" i="15"/>
  <c r="ET34" i="15"/>
  <c r="ET10" i="15"/>
  <c r="ET151" i="15"/>
  <c r="ET35" i="15"/>
  <c r="ET136" i="15"/>
  <c r="ET98" i="15"/>
  <c r="ET66" i="15"/>
  <c r="ET26" i="15"/>
  <c r="ET18" i="15"/>
  <c r="ET90" i="15"/>
  <c r="ET50" i="15"/>
  <c r="ET122" i="15"/>
  <c r="ET74" i="15"/>
  <c r="CY153" i="15"/>
  <c r="CY3" i="15"/>
  <c r="CY129" i="15"/>
  <c r="CY113" i="15"/>
  <c r="CY97" i="15"/>
  <c r="CY81" i="15"/>
  <c r="CY137" i="15"/>
  <c r="CY105" i="15"/>
  <c r="CY57" i="15"/>
  <c r="CY49" i="15"/>
  <c r="CY25" i="15"/>
  <c r="CY9" i="15"/>
  <c r="CY145" i="15"/>
  <c r="CY65" i="15"/>
  <c r="CY73" i="15"/>
  <c r="CY128" i="15"/>
  <c r="CY120" i="15"/>
  <c r="CY96" i="15"/>
  <c r="CY89" i="15"/>
  <c r="CY17" i="15"/>
  <c r="CY33" i="15"/>
  <c r="CY41" i="15"/>
  <c r="CY136" i="15"/>
  <c r="CY121" i="15"/>
  <c r="CY104" i="15"/>
  <c r="CY16" i="15"/>
  <c r="CY8" i="15"/>
  <c r="CY88" i="15"/>
  <c r="CY32" i="15"/>
  <c r="CY135" i="15"/>
  <c r="CY119" i="15"/>
  <c r="CY144" i="15"/>
  <c r="CY64" i="15"/>
  <c r="CY40" i="15"/>
  <c r="CY112" i="15"/>
  <c r="CY48" i="15"/>
  <c r="CY72" i="15"/>
  <c r="CY103" i="15"/>
  <c r="CY56" i="15"/>
  <c r="CY80" i="15"/>
  <c r="CY127" i="15"/>
  <c r="CY95" i="15"/>
  <c r="CY146" i="15"/>
  <c r="CY143" i="15"/>
  <c r="CY55" i="15"/>
  <c r="CY47" i="15"/>
  <c r="CY147" i="15"/>
  <c r="CY134" i="15"/>
  <c r="CY79" i="15"/>
  <c r="CY7" i="15"/>
  <c r="CY31" i="15"/>
  <c r="CY39" i="15"/>
  <c r="CY111" i="15"/>
  <c r="CY71" i="15"/>
  <c r="CY87" i="15"/>
  <c r="CY63" i="15"/>
  <c r="CY24" i="15"/>
  <c r="CY118" i="15"/>
  <c r="CY15" i="15"/>
  <c r="CY126" i="15"/>
  <c r="CY94" i="15"/>
  <c r="CY110" i="15"/>
  <c r="CY78" i="15"/>
  <c r="CY23" i="15"/>
  <c r="CY14" i="15"/>
  <c r="CY102" i="15"/>
  <c r="CY22" i="15"/>
  <c r="CY46" i="15"/>
  <c r="CY6" i="15"/>
  <c r="CY101" i="15"/>
  <c r="CY70" i="15"/>
  <c r="CY54" i="15"/>
  <c r="CY38" i="15"/>
  <c r="CY30" i="15"/>
  <c r="CY85" i="15"/>
  <c r="CY86" i="15"/>
  <c r="CY62" i="15"/>
  <c r="CY148" i="15"/>
  <c r="CY125" i="15"/>
  <c r="CY29" i="15"/>
  <c r="CY133" i="15"/>
  <c r="CY93" i="15"/>
  <c r="CY117" i="15"/>
  <c r="CY45" i="15"/>
  <c r="CY21" i="15"/>
  <c r="CY149" i="15"/>
  <c r="CY69" i="15"/>
  <c r="CY53" i="15"/>
  <c r="CY109" i="15"/>
  <c r="CY77" i="15"/>
  <c r="CY141" i="15"/>
  <c r="CY61" i="15"/>
  <c r="CY108" i="15"/>
  <c r="CY44" i="15"/>
  <c r="CY116" i="15"/>
  <c r="CY84" i="15"/>
  <c r="CY140" i="15"/>
  <c r="CY124" i="15"/>
  <c r="CY76" i="15"/>
  <c r="CY60" i="15"/>
  <c r="CY52" i="15"/>
  <c r="CY68" i="15"/>
  <c r="CY13" i="15"/>
  <c r="CY5" i="15"/>
  <c r="CY132" i="15"/>
  <c r="CY100" i="15"/>
  <c r="CY37" i="15"/>
  <c r="CY131" i="15"/>
  <c r="CY28" i="15"/>
  <c r="CY92" i="15"/>
  <c r="CY12" i="15"/>
  <c r="CY142" i="15"/>
  <c r="CY123" i="15"/>
  <c r="CY75" i="15"/>
  <c r="CY4" i="15"/>
  <c r="CY20" i="15"/>
  <c r="CY107" i="15"/>
  <c r="CY83" i="15"/>
  <c r="CY150" i="15"/>
  <c r="CY36" i="15"/>
  <c r="CY114" i="15"/>
  <c r="CY98" i="15"/>
  <c r="CY151" i="15"/>
  <c r="CY115" i="15"/>
  <c r="CY43" i="15"/>
  <c r="CY138" i="15"/>
  <c r="CY130" i="15"/>
  <c r="CY51" i="15"/>
  <c r="CY19" i="15"/>
  <c r="CY27" i="15"/>
  <c r="CY99" i="15"/>
  <c r="CY91" i="15"/>
  <c r="CY67" i="15"/>
  <c r="CY35" i="15"/>
  <c r="CY59" i="15"/>
  <c r="CY11" i="15"/>
  <c r="CY90" i="15"/>
  <c r="CY66" i="15"/>
  <c r="CY50" i="15"/>
  <c r="CY122" i="15"/>
  <c r="CY152" i="15"/>
  <c r="CY139" i="15"/>
  <c r="CY82" i="15"/>
  <c r="CY74" i="15"/>
  <c r="CY58" i="15"/>
  <c r="CY42" i="15"/>
  <c r="CY26" i="15"/>
  <c r="CY18" i="15"/>
  <c r="CY10" i="15"/>
  <c r="CY106" i="15"/>
  <c r="CY34" i="15"/>
  <c r="BW153" i="15"/>
  <c r="BW149" i="15"/>
  <c r="BW145" i="15"/>
  <c r="BW137" i="15"/>
  <c r="BW129" i="15"/>
  <c r="BW105" i="15"/>
  <c r="BW97" i="15"/>
  <c r="BW121" i="15"/>
  <c r="BW113" i="15"/>
  <c r="BW9" i="15"/>
  <c r="BW81" i="15"/>
  <c r="BW17" i="15"/>
  <c r="BW73" i="15"/>
  <c r="BW57" i="15"/>
  <c r="BW49" i="15"/>
  <c r="BW96" i="15"/>
  <c r="BW89" i="15"/>
  <c r="BW112" i="15"/>
  <c r="BW104" i="15"/>
  <c r="BW41" i="15"/>
  <c r="BW25" i="15"/>
  <c r="BW65" i="15"/>
  <c r="BW72" i="15"/>
  <c r="BW33" i="15"/>
  <c r="BW56" i="15"/>
  <c r="BW120" i="15"/>
  <c r="BW88" i="15"/>
  <c r="BW127" i="15"/>
  <c r="BW32" i="15"/>
  <c r="BW24" i="15"/>
  <c r="BW80" i="15"/>
  <c r="BW128" i="15"/>
  <c r="BW16" i="15"/>
  <c r="BW111" i="15"/>
  <c r="BW48" i="15"/>
  <c r="BW40" i="15"/>
  <c r="BW71" i="15"/>
  <c r="BW64" i="15"/>
  <c r="BW8" i="15"/>
  <c r="BW103" i="15"/>
  <c r="BW87" i="15"/>
  <c r="BW135" i="15"/>
  <c r="BW95" i="15"/>
  <c r="BW79" i="15"/>
  <c r="BW150" i="15"/>
  <c r="BW126" i="15"/>
  <c r="BW118" i="15"/>
  <c r="BW119" i="15"/>
  <c r="BW23" i="15"/>
  <c r="BW151" i="15"/>
  <c r="BW55" i="15"/>
  <c r="BW47" i="15"/>
  <c r="BW63" i="15"/>
  <c r="BW136" i="15"/>
  <c r="BW134" i="15"/>
  <c r="BW102" i="15"/>
  <c r="BW142" i="15"/>
  <c r="BW15" i="15"/>
  <c r="BW7" i="15"/>
  <c r="BW62" i="15"/>
  <c r="BW38" i="15"/>
  <c r="BW22" i="15"/>
  <c r="BW39" i="15"/>
  <c r="BW31" i="15"/>
  <c r="BW70" i="15"/>
  <c r="BW30" i="15"/>
  <c r="BW110" i="15"/>
  <c r="BW94" i="15"/>
  <c r="BW78" i="15"/>
  <c r="BW14" i="15"/>
  <c r="BW6" i="15"/>
  <c r="BW109" i="15"/>
  <c r="BW93" i="15"/>
  <c r="BW54" i="15"/>
  <c r="BW46" i="15"/>
  <c r="BW86" i="15"/>
  <c r="BW77" i="15"/>
  <c r="BW61" i="15"/>
  <c r="BW152" i="15"/>
  <c r="BW117" i="15"/>
  <c r="BW101" i="15"/>
  <c r="BW85" i="15"/>
  <c r="BW37" i="15"/>
  <c r="BW21" i="15"/>
  <c r="BW45" i="15"/>
  <c r="BW133" i="15"/>
  <c r="BW53" i="15"/>
  <c r="BW13" i="15"/>
  <c r="BW125" i="15"/>
  <c r="BW69" i="15"/>
  <c r="BW29" i="15"/>
  <c r="BW144" i="15"/>
  <c r="BW44" i="15"/>
  <c r="BW36" i="15"/>
  <c r="BW108" i="15"/>
  <c r="BW84" i="15"/>
  <c r="BW140" i="15"/>
  <c r="BW124" i="15"/>
  <c r="BW132" i="15"/>
  <c r="BW76" i="15"/>
  <c r="BW146" i="15"/>
  <c r="BW5" i="15"/>
  <c r="BW116" i="15"/>
  <c r="BW100" i="15"/>
  <c r="BW92" i="15"/>
  <c r="BW12" i="15"/>
  <c r="BW123" i="15"/>
  <c r="BW4" i="15"/>
  <c r="BW75" i="15"/>
  <c r="BW52" i="15"/>
  <c r="BW115" i="15"/>
  <c r="BW107" i="15"/>
  <c r="BW99" i="15"/>
  <c r="BW60" i="15"/>
  <c r="BW28" i="15"/>
  <c r="BW20" i="15"/>
  <c r="BW68" i="15"/>
  <c r="BW147" i="15"/>
  <c r="BW51" i="15"/>
  <c r="BW131" i="15"/>
  <c r="BW43" i="15"/>
  <c r="BW35" i="15"/>
  <c r="BW27" i="15"/>
  <c r="BW106" i="15"/>
  <c r="BW90" i="15"/>
  <c r="BW83" i="15"/>
  <c r="BW59" i="15"/>
  <c r="BW19" i="15"/>
  <c r="BW130" i="15"/>
  <c r="BW122" i="15"/>
  <c r="BW67" i="15"/>
  <c r="BW11" i="15"/>
  <c r="BW141" i="15"/>
  <c r="BW91" i="15"/>
  <c r="BW58" i="15"/>
  <c r="BW50" i="15"/>
  <c r="BW139" i="15"/>
  <c r="BW3" i="15"/>
  <c r="BW138" i="15"/>
  <c r="BW98" i="15"/>
  <c r="BW66" i="15"/>
  <c r="BW42" i="15"/>
  <c r="BW26" i="15"/>
  <c r="BW114" i="15"/>
  <c r="BW82" i="15"/>
  <c r="BW10" i="15"/>
  <c r="BW148" i="15"/>
  <c r="BW74" i="15"/>
  <c r="BW34" i="15"/>
  <c r="BW18" i="15"/>
  <c r="BW143" i="15"/>
  <c r="AC151" i="15"/>
  <c r="AC153" i="15"/>
  <c r="AC121" i="15"/>
  <c r="AC145" i="15"/>
  <c r="AC137" i="15"/>
  <c r="AC105" i="15"/>
  <c r="AC97" i="15"/>
  <c r="AC89" i="15"/>
  <c r="AC113" i="15"/>
  <c r="AC81" i="15"/>
  <c r="AC129" i="15"/>
  <c r="AC49" i="15"/>
  <c r="AC25" i="15"/>
  <c r="AC57" i="15"/>
  <c r="AC33" i="15"/>
  <c r="AC73" i="15"/>
  <c r="AC128" i="15"/>
  <c r="AC41" i="15"/>
  <c r="AC9" i="15"/>
  <c r="AC72" i="15"/>
  <c r="AC24" i="15"/>
  <c r="AC17" i="15"/>
  <c r="AC65" i="15"/>
  <c r="AC136" i="15"/>
  <c r="AC96" i="15"/>
  <c r="AC112" i="15"/>
  <c r="AC40" i="15"/>
  <c r="AC144" i="15"/>
  <c r="AC88" i="15"/>
  <c r="AC56" i="15"/>
  <c r="AC64" i="15"/>
  <c r="AC140" i="15"/>
  <c r="AC111" i="15"/>
  <c r="AC8" i="15"/>
  <c r="AC80" i="15"/>
  <c r="AC120" i="15"/>
  <c r="AC127" i="15"/>
  <c r="AC87" i="15"/>
  <c r="AC39" i="15"/>
  <c r="AC104" i="15"/>
  <c r="AC79" i="15"/>
  <c r="AC71" i="15"/>
  <c r="AC63" i="15"/>
  <c r="AC48" i="15"/>
  <c r="AC119" i="15"/>
  <c r="AC95" i="15"/>
  <c r="AC16" i="15"/>
  <c r="AC152" i="15"/>
  <c r="AC103" i="15"/>
  <c r="AC126" i="15"/>
  <c r="AC55" i="15"/>
  <c r="AC32" i="15"/>
  <c r="AC15" i="15"/>
  <c r="AC23" i="15"/>
  <c r="AC7" i="15"/>
  <c r="AC47" i="15"/>
  <c r="AC31" i="15"/>
  <c r="AC138" i="15"/>
  <c r="AC142" i="15"/>
  <c r="AC134" i="15"/>
  <c r="AC118" i="15"/>
  <c r="AC102" i="15"/>
  <c r="AC62" i="15"/>
  <c r="AC38" i="15"/>
  <c r="AC46" i="15"/>
  <c r="AC146" i="15"/>
  <c r="AC110" i="15"/>
  <c r="AC70" i="15"/>
  <c r="AC86" i="15"/>
  <c r="AC54" i="15"/>
  <c r="AC125" i="15"/>
  <c r="AC109" i="15"/>
  <c r="AC93" i="15"/>
  <c r="AC94" i="15"/>
  <c r="AC78" i="15"/>
  <c r="AC30" i="15"/>
  <c r="AC22" i="15"/>
  <c r="AC117" i="15"/>
  <c r="AC77" i="15"/>
  <c r="AC69" i="15"/>
  <c r="AC61" i="15"/>
  <c r="AC135" i="15"/>
  <c r="AC101" i="15"/>
  <c r="AC45" i="15"/>
  <c r="AC14" i="15"/>
  <c r="AC3" i="15"/>
  <c r="AC6" i="15"/>
  <c r="AC85" i="15"/>
  <c r="AC29" i="15"/>
  <c r="AC53" i="15"/>
  <c r="AC141" i="15"/>
  <c r="AC133" i="15"/>
  <c r="AC84" i="15"/>
  <c r="AC76" i="15"/>
  <c r="AC44" i="15"/>
  <c r="AC5" i="15"/>
  <c r="AC108" i="15"/>
  <c r="AC132" i="15"/>
  <c r="AC36" i="15"/>
  <c r="AC4" i="15"/>
  <c r="AC148" i="15"/>
  <c r="AC37" i="15"/>
  <c r="AC147" i="15"/>
  <c r="AC68" i="15"/>
  <c r="AC21" i="15"/>
  <c r="AC13" i="15"/>
  <c r="AC124" i="15"/>
  <c r="AC116" i="15"/>
  <c r="AC100" i="15"/>
  <c r="AC12" i="15"/>
  <c r="AC123" i="15"/>
  <c r="AC107" i="15"/>
  <c r="AC83" i="15"/>
  <c r="AC52" i="15"/>
  <c r="AC92" i="15"/>
  <c r="AC139" i="15"/>
  <c r="AC131" i="15"/>
  <c r="AC99" i="15"/>
  <c r="AC60" i="15"/>
  <c r="AC28" i="15"/>
  <c r="AC20" i="15"/>
  <c r="AC91" i="15"/>
  <c r="AC149" i="15"/>
  <c r="AC122" i="15"/>
  <c r="AC106" i="15"/>
  <c r="AC90" i="15"/>
  <c r="AC51" i="15"/>
  <c r="AC115" i="15"/>
  <c r="AC59" i="15"/>
  <c r="AC19" i="15"/>
  <c r="AC75" i="15"/>
  <c r="AC27" i="15"/>
  <c r="AC11" i="15"/>
  <c r="AC143" i="15"/>
  <c r="AC43" i="15"/>
  <c r="AC35" i="15"/>
  <c r="AC130" i="15"/>
  <c r="AC82" i="15"/>
  <c r="AC74" i="15"/>
  <c r="AC66" i="15"/>
  <c r="AC67" i="15"/>
  <c r="AC50" i="15"/>
  <c r="AC98" i="15"/>
  <c r="AC18" i="15"/>
  <c r="AC114" i="15"/>
  <c r="AC34" i="15"/>
  <c r="AC26" i="15"/>
  <c r="AC150" i="15"/>
  <c r="AC42" i="15"/>
  <c r="AC58" i="15"/>
  <c r="AC10" i="15"/>
  <c r="BA151" i="15"/>
  <c r="BA153" i="15"/>
  <c r="BA145" i="15"/>
  <c r="BA129" i="15"/>
  <c r="BA81" i="15"/>
  <c r="BA73" i="15"/>
  <c r="BA57" i="15"/>
  <c r="BA97" i="15"/>
  <c r="BA65" i="15"/>
  <c r="BA105" i="15"/>
  <c r="BA89" i="15"/>
  <c r="BA33" i="15"/>
  <c r="BA137" i="15"/>
  <c r="BA25" i="15"/>
  <c r="BA121" i="15"/>
  <c r="BA128" i="15"/>
  <c r="BA120" i="15"/>
  <c r="BA113" i="15"/>
  <c r="BA41" i="15"/>
  <c r="BA49" i="15"/>
  <c r="BA17" i="15"/>
  <c r="BA9" i="15"/>
  <c r="BA104" i="15"/>
  <c r="BA88" i="15"/>
  <c r="BA72" i="15"/>
  <c r="BA24" i="15"/>
  <c r="BA16" i="15"/>
  <c r="BA8" i="15"/>
  <c r="BA136" i="15"/>
  <c r="BA112" i="15"/>
  <c r="BA48" i="15"/>
  <c r="BA40" i="15"/>
  <c r="BA32" i="15"/>
  <c r="BA103" i="15"/>
  <c r="BA64" i="15"/>
  <c r="BA144" i="15"/>
  <c r="BA80" i="15"/>
  <c r="BA152" i="15"/>
  <c r="BA79" i="15"/>
  <c r="BA96" i="15"/>
  <c r="BA87" i="15"/>
  <c r="BA39" i="15"/>
  <c r="BA71" i="15"/>
  <c r="BA56" i="15"/>
  <c r="BA55" i="15"/>
  <c r="BA23" i="15"/>
  <c r="BA126" i="15"/>
  <c r="BA111" i="15"/>
  <c r="BA119" i="15"/>
  <c r="BA31" i="15"/>
  <c r="BA15" i="15"/>
  <c r="BA47" i="15"/>
  <c r="BA63" i="15"/>
  <c r="BA127" i="15"/>
  <c r="BA95" i="15"/>
  <c r="BA134" i="15"/>
  <c r="BA118" i="15"/>
  <c r="BA110" i="15"/>
  <c r="BA94" i="15"/>
  <c r="BA7" i="15"/>
  <c r="BA86" i="15"/>
  <c r="BA143" i="15"/>
  <c r="BA142" i="15"/>
  <c r="BA22" i="15"/>
  <c r="BA38" i="15"/>
  <c r="BA46" i="15"/>
  <c r="BA102" i="15"/>
  <c r="BA70" i="15"/>
  <c r="BA141" i="15"/>
  <c r="BA125" i="15"/>
  <c r="BA54" i="15"/>
  <c r="BA30" i="15"/>
  <c r="BA62" i="15"/>
  <c r="BA109" i="15"/>
  <c r="BA93" i="15"/>
  <c r="BA78" i="15"/>
  <c r="BA14" i="15"/>
  <c r="BA6" i="15"/>
  <c r="BA117" i="15"/>
  <c r="BA85" i="15"/>
  <c r="BA133" i="15"/>
  <c r="BA147" i="15"/>
  <c r="BA5" i="15"/>
  <c r="BA146" i="15"/>
  <c r="BA77" i="15"/>
  <c r="BA101" i="15"/>
  <c r="BA37" i="15"/>
  <c r="BA53" i="15"/>
  <c r="BA69" i="15"/>
  <c r="BA61" i="15"/>
  <c r="BA124" i="15"/>
  <c r="BA92" i="15"/>
  <c r="BA3" i="15"/>
  <c r="BA138" i="15"/>
  <c r="BA100" i="15"/>
  <c r="BA29" i="15"/>
  <c r="BA84" i="15"/>
  <c r="BA76" i="15"/>
  <c r="BA44" i="15"/>
  <c r="BA4" i="15"/>
  <c r="BA45" i="15"/>
  <c r="BA116" i="15"/>
  <c r="BA108" i="15"/>
  <c r="BA36" i="15"/>
  <c r="BA21" i="15"/>
  <c r="BA13" i="15"/>
  <c r="BA20" i="15"/>
  <c r="BA140" i="15"/>
  <c r="BA123" i="15"/>
  <c r="BA115" i="15"/>
  <c r="BA68" i="15"/>
  <c r="BA52" i="15"/>
  <c r="BA28" i="15"/>
  <c r="BA91" i="15"/>
  <c r="BA148" i="15"/>
  <c r="BA60" i="15"/>
  <c r="BA12" i="15"/>
  <c r="BA131" i="15"/>
  <c r="BA132" i="15"/>
  <c r="BA107" i="15"/>
  <c r="BA67" i="15"/>
  <c r="BA43" i="15"/>
  <c r="BA35" i="15"/>
  <c r="BA130" i="15"/>
  <c r="BA83" i="15"/>
  <c r="BA27" i="15"/>
  <c r="BA122" i="15"/>
  <c r="BA106" i="15"/>
  <c r="BA90" i="15"/>
  <c r="BA50" i="15"/>
  <c r="BA19" i="15"/>
  <c r="BA149" i="15"/>
  <c r="BA75" i="15"/>
  <c r="BA66" i="15"/>
  <c r="BA135" i="15"/>
  <c r="BA139" i="15"/>
  <c r="BA99" i="15"/>
  <c r="BA59" i="15"/>
  <c r="BA51" i="15"/>
  <c r="BA11" i="15"/>
  <c r="BA114" i="15"/>
  <c r="BA58" i="15"/>
  <c r="BA82" i="15"/>
  <c r="BA74" i="15"/>
  <c r="BA10" i="15"/>
  <c r="BA150" i="15"/>
  <c r="BA26" i="15"/>
  <c r="BA98" i="15"/>
  <c r="BA34" i="15"/>
  <c r="BA18" i="15"/>
  <c r="BA42" i="15"/>
  <c r="DF152" i="15"/>
  <c r="DF153" i="15"/>
  <c r="DF145" i="15"/>
  <c r="DF3" i="15"/>
  <c r="DF113" i="15"/>
  <c r="DF137" i="15"/>
  <c r="DF121" i="15"/>
  <c r="DF97" i="15"/>
  <c r="DF89" i="15"/>
  <c r="DF129" i="15"/>
  <c r="DF105" i="15"/>
  <c r="DF81" i="15"/>
  <c r="DF25" i="15"/>
  <c r="DF33" i="15"/>
  <c r="DF73" i="15"/>
  <c r="DF57" i="15"/>
  <c r="DF49" i="15"/>
  <c r="DF120" i="15"/>
  <c r="DF112" i="15"/>
  <c r="DF88" i="15"/>
  <c r="DF32" i="15"/>
  <c r="DF24" i="15"/>
  <c r="DF17" i="15"/>
  <c r="DF9" i="15"/>
  <c r="DF65" i="15"/>
  <c r="DF48" i="15"/>
  <c r="DF8" i="15"/>
  <c r="DF41" i="15"/>
  <c r="DF128" i="15"/>
  <c r="DF80" i="15"/>
  <c r="DF143" i="15"/>
  <c r="DF111" i="15"/>
  <c r="DF104" i="15"/>
  <c r="DF16" i="15"/>
  <c r="DF127" i="15"/>
  <c r="DF56" i="15"/>
  <c r="DF40" i="15"/>
  <c r="DF96" i="15"/>
  <c r="DF103" i="15"/>
  <c r="DF71" i="15"/>
  <c r="DF63" i="15"/>
  <c r="DF47" i="15"/>
  <c r="DF64" i="15"/>
  <c r="DF95" i="15"/>
  <c r="DF119" i="15"/>
  <c r="DF79" i="15"/>
  <c r="DF72" i="15"/>
  <c r="DF136" i="15"/>
  <c r="DF87" i="15"/>
  <c r="DF135" i="15"/>
  <c r="DF7" i="15"/>
  <c r="DF142" i="15"/>
  <c r="DF55" i="15"/>
  <c r="DF23" i="15"/>
  <c r="DF134" i="15"/>
  <c r="DF146" i="15"/>
  <c r="DF126" i="15"/>
  <c r="DF102" i="15"/>
  <c r="DF62" i="15"/>
  <c r="DF39" i="15"/>
  <c r="DF15" i="15"/>
  <c r="DF144" i="15"/>
  <c r="DF118" i="15"/>
  <c r="DF46" i="15"/>
  <c r="DF31" i="15"/>
  <c r="DF110" i="15"/>
  <c r="DF78" i="15"/>
  <c r="DF14" i="15"/>
  <c r="DF30" i="15"/>
  <c r="DF86" i="15"/>
  <c r="DF147" i="15"/>
  <c r="DF117" i="15"/>
  <c r="DF85" i="15"/>
  <c r="DF94" i="15"/>
  <c r="DF22" i="15"/>
  <c r="DF70" i="15"/>
  <c r="DF38" i="15"/>
  <c r="DF133" i="15"/>
  <c r="DF54" i="15"/>
  <c r="DF77" i="15"/>
  <c r="DF6" i="15"/>
  <c r="DF125" i="15"/>
  <c r="DF93" i="15"/>
  <c r="DF53" i="15"/>
  <c r="DF109" i="15"/>
  <c r="DF101" i="15"/>
  <c r="DF21" i="15"/>
  <c r="DF13" i="15"/>
  <c r="DF61" i="15"/>
  <c r="DF45" i="15"/>
  <c r="DF29" i="15"/>
  <c r="DF5" i="15"/>
  <c r="DF69" i="15"/>
  <c r="DF139" i="15"/>
  <c r="DF68" i="15"/>
  <c r="DF148" i="15"/>
  <c r="DF92" i="15"/>
  <c r="DF100" i="15"/>
  <c r="DF76" i="15"/>
  <c r="DF52" i="15"/>
  <c r="DF36" i="15"/>
  <c r="DF12" i="15"/>
  <c r="DF141" i="15"/>
  <c r="DF140" i="15"/>
  <c r="DF116" i="15"/>
  <c r="DF60" i="15"/>
  <c r="DF124" i="15"/>
  <c r="DF108" i="15"/>
  <c r="DF149" i="15"/>
  <c r="DF37" i="15"/>
  <c r="DF84" i="15"/>
  <c r="DF44" i="15"/>
  <c r="DF28" i="15"/>
  <c r="DF131" i="15"/>
  <c r="DF99" i="15"/>
  <c r="DF83" i="15"/>
  <c r="DF20" i="15"/>
  <c r="DF91" i="15"/>
  <c r="DF51" i="15"/>
  <c r="DF4" i="15"/>
  <c r="DF107" i="15"/>
  <c r="DF138" i="15"/>
  <c r="DF27" i="15"/>
  <c r="DF123" i="15"/>
  <c r="DF11" i="15"/>
  <c r="DF75" i="15"/>
  <c r="DF150" i="15"/>
  <c r="DF74" i="15"/>
  <c r="DF10" i="15"/>
  <c r="DF151" i="15"/>
  <c r="DF122" i="15"/>
  <c r="DF98" i="15"/>
  <c r="DF115" i="15"/>
  <c r="DF35" i="15"/>
  <c r="DF67" i="15"/>
  <c r="DF43" i="15"/>
  <c r="DF19" i="15"/>
  <c r="DF26" i="15"/>
  <c r="DF59" i="15"/>
  <c r="DF130" i="15"/>
  <c r="DF90" i="15"/>
  <c r="DF58" i="15"/>
  <c r="DF114" i="15"/>
  <c r="DF106" i="15"/>
  <c r="DF50" i="15"/>
  <c r="DF42" i="15"/>
  <c r="DF82" i="15"/>
  <c r="DF66" i="15"/>
  <c r="DF34" i="15"/>
  <c r="DF18" i="15"/>
  <c r="DF132" i="15"/>
  <c r="CA140" i="15"/>
  <c r="CA153" i="15"/>
  <c r="CA129" i="15"/>
  <c r="CA3" i="15"/>
  <c r="CA145" i="15"/>
  <c r="CA97" i="15"/>
  <c r="CA137" i="15"/>
  <c r="CA57" i="15"/>
  <c r="CA113" i="15"/>
  <c r="CA89" i="15"/>
  <c r="CA121" i="15"/>
  <c r="CA73" i="15"/>
  <c r="CA25" i="15"/>
  <c r="CA65" i="15"/>
  <c r="CA41" i="15"/>
  <c r="CA105" i="15"/>
  <c r="CA33" i="15"/>
  <c r="CA49" i="15"/>
  <c r="CA144" i="15"/>
  <c r="CA80" i="15"/>
  <c r="CA9" i="15"/>
  <c r="CA120" i="15"/>
  <c r="CA16" i="15"/>
  <c r="CA8" i="15"/>
  <c r="CA17" i="15"/>
  <c r="CA112" i="15"/>
  <c r="CA88" i="15"/>
  <c r="CA48" i="15"/>
  <c r="CA81" i="15"/>
  <c r="CA136" i="15"/>
  <c r="CA128" i="15"/>
  <c r="CA104" i="15"/>
  <c r="CA72" i="15"/>
  <c r="CA56" i="15"/>
  <c r="CA96" i="15"/>
  <c r="CA40" i="15"/>
  <c r="CA127" i="15"/>
  <c r="CA111" i="15"/>
  <c r="CA24" i="15"/>
  <c r="CA142" i="15"/>
  <c r="CA135" i="15"/>
  <c r="CA47" i="15"/>
  <c r="CA103" i="15"/>
  <c r="CA79" i="15"/>
  <c r="CA134" i="15"/>
  <c r="CA64" i="15"/>
  <c r="CA63" i="15"/>
  <c r="CA39" i="15"/>
  <c r="CA146" i="15"/>
  <c r="CA32" i="15"/>
  <c r="CA143" i="15"/>
  <c r="CA55" i="15"/>
  <c r="CA7" i="15"/>
  <c r="CA15" i="15"/>
  <c r="CA71" i="15"/>
  <c r="CA23" i="15"/>
  <c r="CA119" i="15"/>
  <c r="CA87" i="15"/>
  <c r="CA147" i="15"/>
  <c r="CA126" i="15"/>
  <c r="CA118" i="15"/>
  <c r="CA78" i="15"/>
  <c r="CA95" i="15"/>
  <c r="CA31" i="15"/>
  <c r="CA70" i="15"/>
  <c r="CA102" i="15"/>
  <c r="CA6" i="15"/>
  <c r="CA46" i="15"/>
  <c r="CA22" i="15"/>
  <c r="CA86" i="15"/>
  <c r="CA38" i="15"/>
  <c r="CA94" i="15"/>
  <c r="CA54" i="15"/>
  <c r="CA30" i="15"/>
  <c r="CA148" i="15"/>
  <c r="CA110" i="15"/>
  <c r="CA62" i="15"/>
  <c r="CA139" i="15"/>
  <c r="CA69" i="15"/>
  <c r="CA141" i="15"/>
  <c r="CA109" i="15"/>
  <c r="CA14" i="15"/>
  <c r="CA85" i="15"/>
  <c r="CA133" i="15"/>
  <c r="CA125" i="15"/>
  <c r="CA93" i="15"/>
  <c r="CA45" i="15"/>
  <c r="CA29" i="15"/>
  <c r="CA117" i="15"/>
  <c r="CA101" i="15"/>
  <c r="CA61" i="15"/>
  <c r="CA53" i="15"/>
  <c r="CA37" i="15"/>
  <c r="CA21" i="15"/>
  <c r="CA149" i="15"/>
  <c r="CA132" i="15"/>
  <c r="CA124" i="15"/>
  <c r="CA116" i="15"/>
  <c r="CA77" i="15"/>
  <c r="CA100" i="15"/>
  <c r="CA60" i="15"/>
  <c r="CA13" i="15"/>
  <c r="CA5" i="15"/>
  <c r="CA92" i="15"/>
  <c r="CA52" i="15"/>
  <c r="CA108" i="15"/>
  <c r="CA68" i="15"/>
  <c r="CA4" i="15"/>
  <c r="CA44" i="15"/>
  <c r="CA131" i="15"/>
  <c r="CA99" i="15"/>
  <c r="CA107" i="15"/>
  <c r="CA75" i="15"/>
  <c r="CA20" i="15"/>
  <c r="CA76" i="15"/>
  <c r="CA28" i="15"/>
  <c r="CA36" i="15"/>
  <c r="CA123" i="15"/>
  <c r="CA83" i="15"/>
  <c r="CA12" i="15"/>
  <c r="CA84" i="15"/>
  <c r="CA150" i="15"/>
  <c r="CA91" i="15"/>
  <c r="CA98" i="15"/>
  <c r="CA43" i="15"/>
  <c r="CA35" i="15"/>
  <c r="CA11" i="15"/>
  <c r="CA130" i="15"/>
  <c r="CA122" i="15"/>
  <c r="CA115" i="15"/>
  <c r="CA67" i="15"/>
  <c r="CA27" i="15"/>
  <c r="CA19" i="15"/>
  <c r="CA18" i="15"/>
  <c r="CA59" i="15"/>
  <c r="CA151" i="15"/>
  <c r="CA106" i="15"/>
  <c r="CA90" i="15"/>
  <c r="CA26" i="15"/>
  <c r="CA51" i="15"/>
  <c r="CA138" i="15"/>
  <c r="CA42" i="15"/>
  <c r="CA74" i="15"/>
  <c r="CA66" i="15"/>
  <c r="CA152" i="15"/>
  <c r="CA114" i="15"/>
  <c r="CA10" i="15"/>
  <c r="CA34" i="15"/>
  <c r="CA82" i="15"/>
  <c r="CA58" i="15"/>
  <c r="CA50" i="15"/>
  <c r="AI149" i="15"/>
  <c r="AI144" i="15"/>
  <c r="AI153" i="15"/>
  <c r="AI145" i="15"/>
  <c r="AI137" i="15"/>
  <c r="AI129" i="15"/>
  <c r="AI113" i="15"/>
  <c r="AI81" i="15"/>
  <c r="AI89" i="15"/>
  <c r="AI73" i="15"/>
  <c r="AI97" i="15"/>
  <c r="AI33" i="15"/>
  <c r="AI9" i="15"/>
  <c r="AI41" i="15"/>
  <c r="AI65" i="15"/>
  <c r="AI128" i="15"/>
  <c r="AI121" i="15"/>
  <c r="AI105" i="15"/>
  <c r="AI49" i="15"/>
  <c r="AI96" i="15"/>
  <c r="AI57" i="15"/>
  <c r="AI48" i="15"/>
  <c r="AI17" i="15"/>
  <c r="AI88" i="15"/>
  <c r="AI72" i="15"/>
  <c r="AI25" i="15"/>
  <c r="AI56" i="15"/>
  <c r="AI120" i="15"/>
  <c r="AI40" i="15"/>
  <c r="AI16" i="15"/>
  <c r="AI80" i="15"/>
  <c r="AI104" i="15"/>
  <c r="AI112" i="15"/>
  <c r="AI95" i="15"/>
  <c r="AI79" i="15"/>
  <c r="AI24" i="15"/>
  <c r="AI150" i="15"/>
  <c r="AI32" i="15"/>
  <c r="AI8" i="15"/>
  <c r="AI119" i="15"/>
  <c r="AI103" i="15"/>
  <c r="AI23" i="15"/>
  <c r="AI151" i="15"/>
  <c r="AI118" i="15"/>
  <c r="AI71" i="15"/>
  <c r="AI15" i="15"/>
  <c r="AI126" i="15"/>
  <c r="AI87" i="15"/>
  <c r="AI111" i="15"/>
  <c r="AI31" i="15"/>
  <c r="AI64" i="15"/>
  <c r="AI39" i="15"/>
  <c r="AI63" i="15"/>
  <c r="AI135" i="15"/>
  <c r="AI127" i="15"/>
  <c r="AI142" i="15"/>
  <c r="AI110" i="15"/>
  <c r="AI55" i="15"/>
  <c r="AI141" i="15"/>
  <c r="AI47" i="15"/>
  <c r="AI7" i="15"/>
  <c r="AI134" i="15"/>
  <c r="AI94" i="15"/>
  <c r="AI62" i="15"/>
  <c r="AI22" i="15"/>
  <c r="AI102" i="15"/>
  <c r="AI86" i="15"/>
  <c r="AI46" i="15"/>
  <c r="AI38" i="15"/>
  <c r="AI54" i="15"/>
  <c r="AI143" i="15"/>
  <c r="AI70" i="15"/>
  <c r="AI6" i="15"/>
  <c r="AI152" i="15"/>
  <c r="AI109" i="15"/>
  <c r="AI93" i="15"/>
  <c r="AI77" i="15"/>
  <c r="AI78" i="15"/>
  <c r="AI30" i="15"/>
  <c r="AI101" i="15"/>
  <c r="AI117" i="15"/>
  <c r="AI61" i="15"/>
  <c r="AI13" i="15"/>
  <c r="AI14" i="15"/>
  <c r="AI133" i="15"/>
  <c r="AI125" i="15"/>
  <c r="AI85" i="15"/>
  <c r="AI69" i="15"/>
  <c r="AI116" i="15"/>
  <c r="AI52" i="15"/>
  <c r="AI29" i="15"/>
  <c r="AI5" i="15"/>
  <c r="AI100" i="15"/>
  <c r="AI45" i="15"/>
  <c r="AI53" i="15"/>
  <c r="AI92" i="15"/>
  <c r="AI44" i="15"/>
  <c r="AI21" i="15"/>
  <c r="AI108" i="15"/>
  <c r="AI84" i="15"/>
  <c r="AI136" i="15"/>
  <c r="AI140" i="15"/>
  <c r="AI124" i="15"/>
  <c r="AI76" i="15"/>
  <c r="AI37" i="15"/>
  <c r="AI132" i="15"/>
  <c r="AI20" i="15"/>
  <c r="AI60" i="15"/>
  <c r="AI36" i="15"/>
  <c r="AI12" i="15"/>
  <c r="AI146" i="15"/>
  <c r="AI115" i="15"/>
  <c r="AI68" i="15"/>
  <c r="AI4" i="15"/>
  <c r="AI28" i="15"/>
  <c r="AI11" i="15"/>
  <c r="AI67" i="15"/>
  <c r="AI59" i="15"/>
  <c r="AI51" i="15"/>
  <c r="AI91" i="15"/>
  <c r="AI19" i="15"/>
  <c r="AI138" i="15"/>
  <c r="AI131" i="15"/>
  <c r="AI99" i="15"/>
  <c r="AI35" i="15"/>
  <c r="AI74" i="15"/>
  <c r="AI139" i="15"/>
  <c r="AI3" i="15"/>
  <c r="AI106" i="15"/>
  <c r="AI123" i="15"/>
  <c r="AI75" i="15"/>
  <c r="AI147" i="15"/>
  <c r="AI107" i="15"/>
  <c r="AI83" i="15"/>
  <c r="AI27" i="15"/>
  <c r="AI114" i="15"/>
  <c r="AI90" i="15"/>
  <c r="AI58" i="15"/>
  <c r="AI42" i="15"/>
  <c r="AI43" i="15"/>
  <c r="AI130" i="15"/>
  <c r="AI122" i="15"/>
  <c r="AI18" i="15"/>
  <c r="AI10" i="15"/>
  <c r="AI148" i="15"/>
  <c r="AI82" i="15"/>
  <c r="AI34" i="15"/>
  <c r="AI26" i="15"/>
  <c r="AI66" i="15"/>
  <c r="AI98" i="15"/>
  <c r="AI50" i="15"/>
  <c r="D149" i="15"/>
  <c r="D150" i="15"/>
  <c r="D113" i="15"/>
  <c r="D137" i="15"/>
  <c r="D145" i="15"/>
  <c r="D121" i="15"/>
  <c r="D97" i="15"/>
  <c r="D57" i="15"/>
  <c r="D81" i="15"/>
  <c r="D73" i="15"/>
  <c r="D153" i="15"/>
  <c r="D9" i="15"/>
  <c r="D65" i="15"/>
  <c r="D33" i="15"/>
  <c r="D105" i="15"/>
  <c r="D129" i="15"/>
  <c r="D89" i="15"/>
  <c r="D120" i="15"/>
  <c r="D25" i="15"/>
  <c r="D41" i="15"/>
  <c r="D136" i="15"/>
  <c r="D49" i="15"/>
  <c r="D17" i="15"/>
  <c r="D112" i="15"/>
  <c r="D104" i="15"/>
  <c r="D56" i="15"/>
  <c r="D40" i="15"/>
  <c r="D72" i="15"/>
  <c r="D151" i="15"/>
  <c r="D143" i="15"/>
  <c r="D127" i="15"/>
  <c r="D16" i="15"/>
  <c r="D8" i="15"/>
  <c r="D96" i="15"/>
  <c r="D64" i="15"/>
  <c r="D128" i="15"/>
  <c r="D139" i="15"/>
  <c r="D103" i="15"/>
  <c r="D47" i="15"/>
  <c r="D80" i="15"/>
  <c r="D88" i="15"/>
  <c r="D79" i="15"/>
  <c r="D63" i="15"/>
  <c r="D32" i="15"/>
  <c r="D48" i="15"/>
  <c r="D119" i="15"/>
  <c r="D7" i="15"/>
  <c r="D95" i="15"/>
  <c r="D111" i="15"/>
  <c r="D15" i="15"/>
  <c r="D87" i="15"/>
  <c r="D55" i="15"/>
  <c r="D24" i="15"/>
  <c r="D135" i="15"/>
  <c r="D31" i="15"/>
  <c r="D71" i="15"/>
  <c r="D152" i="15"/>
  <c r="D134" i="15"/>
  <c r="D102" i="15"/>
  <c r="D46" i="15"/>
  <c r="D23" i="15"/>
  <c r="D118" i="15"/>
  <c r="D126" i="15"/>
  <c r="D39" i="15"/>
  <c r="D78" i="15"/>
  <c r="D70" i="15"/>
  <c r="D94" i="15"/>
  <c r="D30" i="15"/>
  <c r="D62" i="15"/>
  <c r="D133" i="15"/>
  <c r="D86" i="15"/>
  <c r="D22" i="15"/>
  <c r="D38" i="15"/>
  <c r="D14" i="15"/>
  <c r="D117" i="15"/>
  <c r="D101" i="15"/>
  <c r="D110" i="15"/>
  <c r="D54" i="15"/>
  <c r="D77" i="15"/>
  <c r="D6" i="15"/>
  <c r="D125" i="15"/>
  <c r="D85" i="15"/>
  <c r="D53" i="15"/>
  <c r="D146" i="15"/>
  <c r="D141" i="15"/>
  <c r="D93" i="15"/>
  <c r="D69" i="15"/>
  <c r="D109" i="15"/>
  <c r="D61" i="15"/>
  <c r="D124" i="15"/>
  <c r="D100" i="15"/>
  <c r="D84" i="15"/>
  <c r="D140" i="15"/>
  <c r="D68" i="15"/>
  <c r="D116" i="15"/>
  <c r="D37" i="15"/>
  <c r="D21" i="15"/>
  <c r="D108" i="15"/>
  <c r="D76" i="15"/>
  <c r="D52" i="15"/>
  <c r="D13" i="15"/>
  <c r="D5" i="15"/>
  <c r="D132" i="15"/>
  <c r="D45" i="15"/>
  <c r="D29" i="15"/>
  <c r="D92" i="15"/>
  <c r="D115" i="15"/>
  <c r="D147" i="15"/>
  <c r="D75" i="15"/>
  <c r="D51" i="15"/>
  <c r="D60" i="15"/>
  <c r="D36" i="15"/>
  <c r="D44" i="15"/>
  <c r="D28" i="15"/>
  <c r="D12" i="15"/>
  <c r="D91" i="15"/>
  <c r="D20" i="15"/>
  <c r="D4" i="15"/>
  <c r="D131" i="15"/>
  <c r="D123" i="15"/>
  <c r="D11" i="15"/>
  <c r="D142" i="15"/>
  <c r="D138" i="15"/>
  <c r="D130" i="15"/>
  <c r="D99" i="15"/>
  <c r="D67" i="15"/>
  <c r="D27" i="15"/>
  <c r="D106" i="15"/>
  <c r="D43" i="15"/>
  <c r="D19" i="15"/>
  <c r="D114" i="15"/>
  <c r="D26" i="15"/>
  <c r="D59" i="15"/>
  <c r="D122" i="15"/>
  <c r="D90" i="15"/>
  <c r="D107" i="15"/>
  <c r="D148" i="15"/>
  <c r="D74" i="15"/>
  <c r="D66" i="15"/>
  <c r="D83" i="15"/>
  <c r="D35" i="15"/>
  <c r="D144" i="15"/>
  <c r="D18" i="15"/>
  <c r="D10" i="15"/>
  <c r="D50" i="15"/>
  <c r="D98" i="15"/>
  <c r="D34" i="15"/>
  <c r="D42" i="15"/>
  <c r="D82" i="15"/>
  <c r="D58" i="15"/>
  <c r="BP150" i="15"/>
  <c r="BP137" i="15"/>
  <c r="BP153" i="15"/>
  <c r="BP145" i="15"/>
  <c r="BP113" i="15"/>
  <c r="BP129" i="15"/>
  <c r="BP121" i="15"/>
  <c r="BP73" i="15"/>
  <c r="BP97" i="15"/>
  <c r="BP89" i="15"/>
  <c r="BP9" i="15"/>
  <c r="BP105" i="15"/>
  <c r="BP33" i="15"/>
  <c r="BP81" i="15"/>
  <c r="BP128" i="15"/>
  <c r="BP65" i="15"/>
  <c r="BP49" i="15"/>
  <c r="BP41" i="15"/>
  <c r="BP17" i="15"/>
  <c r="BP136" i="15"/>
  <c r="BP57" i="15"/>
  <c r="BP96" i="15"/>
  <c r="BP25" i="15"/>
  <c r="BP120" i="15"/>
  <c r="BP24" i="15"/>
  <c r="BP151" i="15"/>
  <c r="BP143" i="15"/>
  <c r="BP127" i="15"/>
  <c r="BP119" i="15"/>
  <c r="BP104" i="15"/>
  <c r="BP88" i="15"/>
  <c r="BP48" i="15"/>
  <c r="BP112" i="15"/>
  <c r="BP56" i="15"/>
  <c r="BP72" i="15"/>
  <c r="BP64" i="15"/>
  <c r="BP40" i="15"/>
  <c r="BP135" i="15"/>
  <c r="BP111" i="15"/>
  <c r="BP95" i="15"/>
  <c r="BP47" i="15"/>
  <c r="BP80" i="15"/>
  <c r="BP139" i="15"/>
  <c r="BP87" i="15"/>
  <c r="BP71" i="15"/>
  <c r="BP32" i="15"/>
  <c r="BP63" i="15"/>
  <c r="BP16" i="15"/>
  <c r="BP55" i="15"/>
  <c r="BP39" i="15"/>
  <c r="BP7" i="15"/>
  <c r="BP8" i="15"/>
  <c r="BP31" i="15"/>
  <c r="BP103" i="15"/>
  <c r="BP79" i="15"/>
  <c r="BP15" i="15"/>
  <c r="BP110" i="15"/>
  <c r="BP102" i="15"/>
  <c r="BP152" i="15"/>
  <c r="BP86" i="15"/>
  <c r="BP54" i="15"/>
  <c r="BP126" i="15"/>
  <c r="BP134" i="15"/>
  <c r="BP23" i="15"/>
  <c r="BP46" i="15"/>
  <c r="BP62" i="15"/>
  <c r="BP118" i="15"/>
  <c r="BP38" i="15"/>
  <c r="BP133" i="15"/>
  <c r="BP78" i="15"/>
  <c r="BP14" i="15"/>
  <c r="BP94" i="15"/>
  <c r="BP70" i="15"/>
  <c r="BP30" i="15"/>
  <c r="BP117" i="15"/>
  <c r="BP101" i="15"/>
  <c r="BP22" i="15"/>
  <c r="BP6" i="15"/>
  <c r="BP69" i="15"/>
  <c r="BP141" i="15"/>
  <c r="BP93" i="15"/>
  <c r="BP37" i="15"/>
  <c r="BP29" i="15"/>
  <c r="BP125" i="15"/>
  <c r="BP61" i="15"/>
  <c r="BP53" i="15"/>
  <c r="BP146" i="15"/>
  <c r="BP77" i="15"/>
  <c r="BP109" i="15"/>
  <c r="BP85" i="15"/>
  <c r="BP116" i="15"/>
  <c r="BP100" i="15"/>
  <c r="BP76" i="15"/>
  <c r="BP13" i="15"/>
  <c r="BP68" i="15"/>
  <c r="BP124" i="15"/>
  <c r="BP45" i="15"/>
  <c r="BP5" i="15"/>
  <c r="BP108" i="15"/>
  <c r="BP84" i="15"/>
  <c r="BP132" i="15"/>
  <c r="BP21" i="15"/>
  <c r="BP140" i="15"/>
  <c r="BP28" i="15"/>
  <c r="BP75" i="15"/>
  <c r="BP51" i="15"/>
  <c r="BP12" i="15"/>
  <c r="BP20" i="15"/>
  <c r="BP4" i="15"/>
  <c r="BP92" i="15"/>
  <c r="BP91" i="15"/>
  <c r="BP36" i="15"/>
  <c r="BP131" i="15"/>
  <c r="BP123" i="15"/>
  <c r="BP60" i="15"/>
  <c r="BP3" i="15"/>
  <c r="BP52" i="15"/>
  <c r="BP44" i="15"/>
  <c r="BP27" i="15"/>
  <c r="BP138" i="15"/>
  <c r="BP90" i="15"/>
  <c r="BP107" i="15"/>
  <c r="BP43" i="15"/>
  <c r="BP35" i="15"/>
  <c r="BP115" i="15"/>
  <c r="BP59" i="15"/>
  <c r="BP122" i="15"/>
  <c r="BP106" i="15"/>
  <c r="BP83" i="15"/>
  <c r="BP114" i="15"/>
  <c r="BP147" i="15"/>
  <c r="BP11" i="15"/>
  <c r="BP142" i="15"/>
  <c r="BP130" i="15"/>
  <c r="BP67" i="15"/>
  <c r="BP19" i="15"/>
  <c r="BP99" i="15"/>
  <c r="BP148" i="15"/>
  <c r="BP66" i="15"/>
  <c r="BP50" i="15"/>
  <c r="BP10" i="15"/>
  <c r="BP26" i="15"/>
  <c r="BP98" i="15"/>
  <c r="BP58" i="15"/>
  <c r="BP34" i="15"/>
  <c r="BP74" i="15"/>
  <c r="BP82" i="15"/>
  <c r="BP42" i="15"/>
  <c r="BP18" i="15"/>
  <c r="BP149" i="15"/>
  <c r="BP144" i="15"/>
  <c r="EB150" i="15"/>
  <c r="EB121" i="15"/>
  <c r="EB129" i="15"/>
  <c r="EB113" i="15"/>
  <c r="EB153" i="15"/>
  <c r="EB105" i="15"/>
  <c r="EB89" i="15"/>
  <c r="EB145" i="15"/>
  <c r="EB49" i="15"/>
  <c r="EB17" i="15"/>
  <c r="EB9" i="15"/>
  <c r="EB33" i="15"/>
  <c r="EB25" i="15"/>
  <c r="EB81" i="15"/>
  <c r="EB41" i="15"/>
  <c r="EB73" i="15"/>
  <c r="EB137" i="15"/>
  <c r="EB65" i="15"/>
  <c r="EB57" i="15"/>
  <c r="EB136" i="15"/>
  <c r="EB97" i="15"/>
  <c r="EB128" i="15"/>
  <c r="EB104" i="15"/>
  <c r="EB64" i="15"/>
  <c r="EB40" i="15"/>
  <c r="EB151" i="15"/>
  <c r="EB143" i="15"/>
  <c r="EB127" i="15"/>
  <c r="EB111" i="15"/>
  <c r="EB56" i="15"/>
  <c r="EB120" i="15"/>
  <c r="EB48" i="15"/>
  <c r="EB88" i="15"/>
  <c r="EB8" i="15"/>
  <c r="EB32" i="15"/>
  <c r="EB24" i="15"/>
  <c r="EB119" i="15"/>
  <c r="EB47" i="15"/>
  <c r="EB96" i="15"/>
  <c r="EB72" i="15"/>
  <c r="EB112" i="15"/>
  <c r="EB80" i="15"/>
  <c r="EB135" i="15"/>
  <c r="EB16" i="15"/>
  <c r="EB71" i="15"/>
  <c r="EB55" i="15"/>
  <c r="EB103" i="15"/>
  <c r="EB39" i="15"/>
  <c r="EB79" i="15"/>
  <c r="EB63" i="15"/>
  <c r="EB118" i="15"/>
  <c r="EB95" i="15"/>
  <c r="EB7" i="15"/>
  <c r="EB139" i="15"/>
  <c r="EB23" i="15"/>
  <c r="EB87" i="15"/>
  <c r="EB15" i="15"/>
  <c r="EB102" i="15"/>
  <c r="EB126" i="15"/>
  <c r="EB152" i="15"/>
  <c r="EB78" i="15"/>
  <c r="EB30" i="15"/>
  <c r="EB31" i="15"/>
  <c r="EB38" i="15"/>
  <c r="EB94" i="15"/>
  <c r="EB46" i="15"/>
  <c r="EB133" i="15"/>
  <c r="EB86" i="15"/>
  <c r="EB70" i="15"/>
  <c r="EB110" i="15"/>
  <c r="EB117" i="15"/>
  <c r="EB101" i="15"/>
  <c r="EB62" i="15"/>
  <c r="EB54" i="15"/>
  <c r="EB22" i="15"/>
  <c r="EB14" i="15"/>
  <c r="EB125" i="15"/>
  <c r="EB6" i="15"/>
  <c r="EB77" i="15"/>
  <c r="EB109" i="15"/>
  <c r="EB37" i="15"/>
  <c r="EB53" i="15"/>
  <c r="EB5" i="15"/>
  <c r="EB146" i="15"/>
  <c r="EB85" i="15"/>
  <c r="EB141" i="15"/>
  <c r="EB93" i="15"/>
  <c r="EB69" i="15"/>
  <c r="EB61" i="15"/>
  <c r="EB100" i="15"/>
  <c r="EB84" i="15"/>
  <c r="EB68" i="15"/>
  <c r="EB92" i="15"/>
  <c r="EB21" i="15"/>
  <c r="EB124" i="15"/>
  <c r="EB108" i="15"/>
  <c r="EB52" i="15"/>
  <c r="EB29" i="15"/>
  <c r="EB13" i="15"/>
  <c r="EB140" i="15"/>
  <c r="EB132" i="15"/>
  <c r="EB116" i="15"/>
  <c r="EB45" i="15"/>
  <c r="EB36" i="15"/>
  <c r="EB12" i="15"/>
  <c r="EB3" i="15"/>
  <c r="EB76" i="15"/>
  <c r="EB20" i="15"/>
  <c r="EB4" i="15"/>
  <c r="EB75" i="15"/>
  <c r="EB51" i="15"/>
  <c r="EB60" i="15"/>
  <c r="EB44" i="15"/>
  <c r="EB115" i="15"/>
  <c r="EB91" i="15"/>
  <c r="EB28" i="15"/>
  <c r="EB147" i="15"/>
  <c r="EB131" i="15"/>
  <c r="EB123" i="15"/>
  <c r="EB59" i="15"/>
  <c r="EB27" i="15"/>
  <c r="EB142" i="15"/>
  <c r="EB138" i="15"/>
  <c r="EB130" i="15"/>
  <c r="EB99" i="15"/>
  <c r="EB106" i="15"/>
  <c r="EB122" i="15"/>
  <c r="EB114" i="15"/>
  <c r="EB18" i="15"/>
  <c r="EB11" i="15"/>
  <c r="EB90" i="15"/>
  <c r="EB107" i="15"/>
  <c r="EB19" i="15"/>
  <c r="EB148" i="15"/>
  <c r="EB66" i="15"/>
  <c r="EB50" i="15"/>
  <c r="EB42" i="15"/>
  <c r="EB83" i="15"/>
  <c r="EB67" i="15"/>
  <c r="EB43" i="15"/>
  <c r="EB35" i="15"/>
  <c r="EB34" i="15"/>
  <c r="EB82" i="15"/>
  <c r="EB74" i="15"/>
  <c r="EB58" i="15"/>
  <c r="EB144" i="15"/>
  <c r="EB134" i="15"/>
  <c r="EB26" i="15"/>
  <c r="EB98" i="15"/>
  <c r="EB10" i="15"/>
  <c r="EB149" i="15"/>
  <c r="AV146" i="15"/>
  <c r="AV153" i="15"/>
  <c r="AV121" i="15"/>
  <c r="AV129" i="15"/>
  <c r="AV145" i="15"/>
  <c r="AV113" i="15"/>
  <c r="AV81" i="15"/>
  <c r="AV105" i="15"/>
  <c r="AV33" i="15"/>
  <c r="AV89" i="15"/>
  <c r="AV73" i="15"/>
  <c r="AV65" i="15"/>
  <c r="AV137" i="15"/>
  <c r="AV57" i="15"/>
  <c r="AV25" i="15"/>
  <c r="AV3" i="15"/>
  <c r="AV120" i="15"/>
  <c r="AV112" i="15"/>
  <c r="AV80" i="15"/>
  <c r="AV97" i="15"/>
  <c r="AV49" i="15"/>
  <c r="AV17" i="15"/>
  <c r="AV72" i="15"/>
  <c r="AV40" i="15"/>
  <c r="AV41" i="15"/>
  <c r="AV9" i="15"/>
  <c r="AV136" i="15"/>
  <c r="AV56" i="15"/>
  <c r="AV144" i="15"/>
  <c r="AV104" i="15"/>
  <c r="AV8" i="15"/>
  <c r="AV103" i="15"/>
  <c r="AV32" i="15"/>
  <c r="AV128" i="15"/>
  <c r="AV48" i="15"/>
  <c r="AV96" i="15"/>
  <c r="AV135" i="15"/>
  <c r="AV88" i="15"/>
  <c r="AV64" i="15"/>
  <c r="AV79" i="15"/>
  <c r="AV111" i="15"/>
  <c r="AV63" i="15"/>
  <c r="AV16" i="15"/>
  <c r="AV147" i="15"/>
  <c r="AV119" i="15"/>
  <c r="AV55" i="15"/>
  <c r="AV71" i="15"/>
  <c r="AV95" i="15"/>
  <c r="AV87" i="15"/>
  <c r="AV24" i="15"/>
  <c r="AV15" i="15"/>
  <c r="AV127" i="15"/>
  <c r="AV31" i="15"/>
  <c r="AV47" i="15"/>
  <c r="AV148" i="15"/>
  <c r="AV39" i="15"/>
  <c r="AV134" i="15"/>
  <c r="AV94" i="15"/>
  <c r="AV7" i="15"/>
  <c r="AV23" i="15"/>
  <c r="AV78" i="15"/>
  <c r="AV118" i="15"/>
  <c r="AV142" i="15"/>
  <c r="AV110" i="15"/>
  <c r="AV30" i="15"/>
  <c r="AV126" i="15"/>
  <c r="AV62" i="15"/>
  <c r="AV86" i="15"/>
  <c r="AV54" i="15"/>
  <c r="AV70" i="15"/>
  <c r="AV14" i="15"/>
  <c r="AV93" i="15"/>
  <c r="AV102" i="15"/>
  <c r="AV46" i="15"/>
  <c r="AV38" i="15"/>
  <c r="AV22" i="15"/>
  <c r="AV101" i="15"/>
  <c r="AV85" i="15"/>
  <c r="AV77" i="15"/>
  <c r="AV125" i="15"/>
  <c r="AV150" i="15"/>
  <c r="AV117" i="15"/>
  <c r="AV53" i="15"/>
  <c r="AV6" i="15"/>
  <c r="AV109" i="15"/>
  <c r="AV13" i="15"/>
  <c r="AV141" i="15"/>
  <c r="AV149" i="15"/>
  <c r="AV45" i="15"/>
  <c r="AV29" i="15"/>
  <c r="AV69" i="15"/>
  <c r="AV61" i="15"/>
  <c r="AV36" i="15"/>
  <c r="AV5" i="15"/>
  <c r="AV100" i="15"/>
  <c r="AV21" i="15"/>
  <c r="AV92" i="15"/>
  <c r="AV60" i="15"/>
  <c r="AV28" i="15"/>
  <c r="AV37" i="15"/>
  <c r="AV108" i="15"/>
  <c r="AV68" i="15"/>
  <c r="AV52" i="15"/>
  <c r="AV44" i="15"/>
  <c r="AV116" i="15"/>
  <c r="AV124" i="15"/>
  <c r="AV132" i="15"/>
  <c r="AV84" i="15"/>
  <c r="AV133" i="15"/>
  <c r="AV107" i="15"/>
  <c r="AV75" i="15"/>
  <c r="AV12" i="15"/>
  <c r="AV138" i="15"/>
  <c r="AV59" i="15"/>
  <c r="AV4" i="15"/>
  <c r="AV151" i="15"/>
  <c r="AV123" i="15"/>
  <c r="AV99" i="15"/>
  <c r="AV76" i="15"/>
  <c r="AV20" i="15"/>
  <c r="AV19" i="15"/>
  <c r="AV122" i="15"/>
  <c r="AV115" i="15"/>
  <c r="AV139" i="15"/>
  <c r="AV67" i="15"/>
  <c r="AV51" i="15"/>
  <c r="AV11" i="15"/>
  <c r="AV130" i="15"/>
  <c r="AV98" i="15"/>
  <c r="AV74" i="15"/>
  <c r="AV58" i="15"/>
  <c r="AV26" i="15"/>
  <c r="AV18" i="15"/>
  <c r="AV10" i="15"/>
  <c r="AV143" i="15"/>
  <c r="AV91" i="15"/>
  <c r="AV35" i="15"/>
  <c r="AV106" i="15"/>
  <c r="AV83" i="15"/>
  <c r="AV27" i="15"/>
  <c r="AV152" i="15"/>
  <c r="AV43" i="15"/>
  <c r="AV131" i="15"/>
  <c r="AV114" i="15"/>
  <c r="AV66" i="15"/>
  <c r="AV82" i="15"/>
  <c r="AV42" i="15"/>
  <c r="AV140" i="15"/>
  <c r="AV90" i="15"/>
  <c r="AV50" i="15"/>
  <c r="AV34" i="15"/>
  <c r="DH153" i="15"/>
  <c r="DH146" i="15"/>
  <c r="DH121" i="15"/>
  <c r="DH3" i="15"/>
  <c r="DH137" i="15"/>
  <c r="DH81" i="15"/>
  <c r="DH145" i="15"/>
  <c r="DH73" i="15"/>
  <c r="DH129" i="15"/>
  <c r="DH113" i="15"/>
  <c r="DH89" i="15"/>
  <c r="DH65" i="15"/>
  <c r="DH25" i="15"/>
  <c r="DH97" i="15"/>
  <c r="DH57" i="15"/>
  <c r="DH9" i="15"/>
  <c r="DH80" i="15"/>
  <c r="DH49" i="15"/>
  <c r="DH112" i="15"/>
  <c r="DH144" i="15"/>
  <c r="DH104" i="15"/>
  <c r="DH88" i="15"/>
  <c r="DH105" i="15"/>
  <c r="DH41" i="15"/>
  <c r="DH33" i="15"/>
  <c r="DH120" i="15"/>
  <c r="DH96" i="15"/>
  <c r="DH72" i="15"/>
  <c r="DH17" i="15"/>
  <c r="DH128" i="15"/>
  <c r="DH64" i="15"/>
  <c r="DH40" i="15"/>
  <c r="DH24" i="15"/>
  <c r="DH138" i="15"/>
  <c r="DH136" i="15"/>
  <c r="DH56" i="15"/>
  <c r="DH119" i="15"/>
  <c r="DH48" i="15"/>
  <c r="DH32" i="15"/>
  <c r="DH16" i="15"/>
  <c r="DH71" i="15"/>
  <c r="DH8" i="15"/>
  <c r="DH87" i="15"/>
  <c r="DH147" i="15"/>
  <c r="DH95" i="15"/>
  <c r="DH135" i="15"/>
  <c r="DH79" i="15"/>
  <c r="DH103" i="15"/>
  <c r="DH63" i="15"/>
  <c r="DH39" i="15"/>
  <c r="DH127" i="15"/>
  <c r="DH31" i="15"/>
  <c r="DH47" i="15"/>
  <c r="DH23" i="15"/>
  <c r="DH15" i="15"/>
  <c r="DH111" i="15"/>
  <c r="DH55" i="15"/>
  <c r="DH94" i="15"/>
  <c r="DH148" i="15"/>
  <c r="DH126" i="15"/>
  <c r="DH118" i="15"/>
  <c r="DH86" i="15"/>
  <c r="DH70" i="15"/>
  <c r="DH38" i="15"/>
  <c r="DH142" i="15"/>
  <c r="DH7" i="15"/>
  <c r="DH134" i="15"/>
  <c r="DH110" i="15"/>
  <c r="DH30" i="15"/>
  <c r="DH78" i="15"/>
  <c r="DH46" i="15"/>
  <c r="DH102" i="15"/>
  <c r="DH22" i="15"/>
  <c r="DH54" i="15"/>
  <c r="DH62" i="15"/>
  <c r="DH93" i="15"/>
  <c r="DH77" i="15"/>
  <c r="DH125" i="15"/>
  <c r="DH14" i="15"/>
  <c r="DH101" i="15"/>
  <c r="DH61" i="15"/>
  <c r="DH150" i="15"/>
  <c r="DH5" i="15"/>
  <c r="DH149" i="15"/>
  <c r="DH13" i="15"/>
  <c r="DH132" i="15"/>
  <c r="DH6" i="15"/>
  <c r="DH117" i="15"/>
  <c r="DH85" i="15"/>
  <c r="DH45" i="15"/>
  <c r="DH109" i="15"/>
  <c r="DH53" i="15"/>
  <c r="DH37" i="15"/>
  <c r="DH36" i="15"/>
  <c r="DH100" i="15"/>
  <c r="DH92" i="15"/>
  <c r="DH116" i="15"/>
  <c r="DH84" i="15"/>
  <c r="DH60" i="15"/>
  <c r="DH29" i="15"/>
  <c r="DH141" i="15"/>
  <c r="DH108" i="15"/>
  <c r="DH76" i="15"/>
  <c r="DH68" i="15"/>
  <c r="DH44" i="15"/>
  <c r="DH69" i="15"/>
  <c r="DH124" i="15"/>
  <c r="DH21" i="15"/>
  <c r="DH143" i="15"/>
  <c r="DH75" i="15"/>
  <c r="DH28" i="15"/>
  <c r="DH115" i="15"/>
  <c r="DH59" i="15"/>
  <c r="DH4" i="15"/>
  <c r="DH123" i="15"/>
  <c r="DH99" i="15"/>
  <c r="DH52" i="15"/>
  <c r="DH151" i="15"/>
  <c r="DH20" i="15"/>
  <c r="DH12" i="15"/>
  <c r="DH133" i="15"/>
  <c r="DH51" i="15"/>
  <c r="DH19" i="15"/>
  <c r="DH122" i="15"/>
  <c r="DH131" i="15"/>
  <c r="DH83" i="15"/>
  <c r="DH107" i="15"/>
  <c r="DH35" i="15"/>
  <c r="DH11" i="15"/>
  <c r="DH130" i="15"/>
  <c r="DH114" i="15"/>
  <c r="DH98" i="15"/>
  <c r="DH58" i="15"/>
  <c r="DH10" i="15"/>
  <c r="DH67" i="15"/>
  <c r="DH43" i="15"/>
  <c r="DH106" i="15"/>
  <c r="DH27" i="15"/>
  <c r="DH152" i="15"/>
  <c r="DH139" i="15"/>
  <c r="DH91" i="15"/>
  <c r="DH26" i="15"/>
  <c r="DH140" i="15"/>
  <c r="DH90" i="15"/>
  <c r="DH50" i="15"/>
  <c r="DH42" i="15"/>
  <c r="DH34" i="15"/>
  <c r="DH74" i="15"/>
  <c r="DH82" i="15"/>
  <c r="DH66" i="15"/>
  <c r="DH18" i="15"/>
  <c r="Y3" i="15"/>
  <c r="Y153" i="15"/>
  <c r="Y129" i="15"/>
  <c r="Y121" i="15"/>
  <c r="Y113" i="15"/>
  <c r="Y89" i="15"/>
  <c r="Y105" i="15"/>
  <c r="Y137" i="15"/>
  <c r="Y97" i="15"/>
  <c r="Y49" i="15"/>
  <c r="Y25" i="15"/>
  <c r="Y147" i="15"/>
  <c r="Y145" i="15"/>
  <c r="Y57" i="15"/>
  <c r="Y88" i="15"/>
  <c r="Y41" i="15"/>
  <c r="Y33" i="15"/>
  <c r="Y81" i="15"/>
  <c r="Y65" i="15"/>
  <c r="Y73" i="15"/>
  <c r="Y9" i="15"/>
  <c r="Y72" i="15"/>
  <c r="Y17" i="15"/>
  <c r="Y136" i="15"/>
  <c r="Y120" i="15"/>
  <c r="Y64" i="15"/>
  <c r="Y48" i="15"/>
  <c r="Y8" i="15"/>
  <c r="Y127" i="15"/>
  <c r="Y40" i="15"/>
  <c r="Y56" i="15"/>
  <c r="Y32" i="15"/>
  <c r="Y16" i="15"/>
  <c r="Y143" i="15"/>
  <c r="Y111" i="15"/>
  <c r="Y128" i="15"/>
  <c r="Y80" i="15"/>
  <c r="Y24" i="15"/>
  <c r="Y148" i="15"/>
  <c r="Y87" i="15"/>
  <c r="Y55" i="15"/>
  <c r="Y47" i="15"/>
  <c r="Y104" i="15"/>
  <c r="Y96" i="15"/>
  <c r="Y112" i="15"/>
  <c r="Y79" i="15"/>
  <c r="Y63" i="15"/>
  <c r="Y95" i="15"/>
  <c r="Y103" i="15"/>
  <c r="Y15" i="15"/>
  <c r="Y71" i="15"/>
  <c r="Y31" i="15"/>
  <c r="Y119" i="15"/>
  <c r="Y135" i="15"/>
  <c r="Y23" i="15"/>
  <c r="Y118" i="15"/>
  <c r="Y94" i="15"/>
  <c r="Y86" i="15"/>
  <c r="Y7" i="15"/>
  <c r="Y39" i="15"/>
  <c r="Y46" i="15"/>
  <c r="Y30" i="15"/>
  <c r="Y149" i="15"/>
  <c r="Y126" i="15"/>
  <c r="Y110" i="15"/>
  <c r="Y70" i="15"/>
  <c r="Y54" i="15"/>
  <c r="Y22" i="15"/>
  <c r="Y78" i="15"/>
  <c r="Y14" i="15"/>
  <c r="Y38" i="15"/>
  <c r="Y125" i="15"/>
  <c r="Y117" i="15"/>
  <c r="Y85" i="15"/>
  <c r="Y62" i="15"/>
  <c r="Y93" i="15"/>
  <c r="Y102" i="15"/>
  <c r="Y101" i="15"/>
  <c r="Y61" i="15"/>
  <c r="Y6" i="15"/>
  <c r="Y21" i="15"/>
  <c r="Y151" i="15"/>
  <c r="Y69" i="15"/>
  <c r="Y37" i="15"/>
  <c r="Y5" i="15"/>
  <c r="Y77" i="15"/>
  <c r="Y109" i="15"/>
  <c r="Y133" i="15"/>
  <c r="Y29" i="15"/>
  <c r="Y13" i="15"/>
  <c r="Y142" i="15"/>
  <c r="Y132" i="15"/>
  <c r="Y53" i="15"/>
  <c r="Y45" i="15"/>
  <c r="Y150" i="15"/>
  <c r="Y52" i="15"/>
  <c r="Y84" i="15"/>
  <c r="Y100" i="15"/>
  <c r="Y92" i="15"/>
  <c r="Y76" i="15"/>
  <c r="Y68" i="15"/>
  <c r="Y60" i="15"/>
  <c r="Y36" i="15"/>
  <c r="Y20" i="15"/>
  <c r="Y124" i="15"/>
  <c r="Y116" i="15"/>
  <c r="Y108" i="15"/>
  <c r="Y44" i="15"/>
  <c r="Y28" i="15"/>
  <c r="Y12" i="15"/>
  <c r="Y140" i="15"/>
  <c r="Y152" i="15"/>
  <c r="Y99" i="15"/>
  <c r="Y83" i="15"/>
  <c r="Y75" i="15"/>
  <c r="Y131" i="15"/>
  <c r="Y107" i="15"/>
  <c r="Y59" i="15"/>
  <c r="Y123" i="15"/>
  <c r="Y144" i="15"/>
  <c r="Y134" i="15"/>
  <c r="Y4" i="15"/>
  <c r="Y115" i="15"/>
  <c r="Y51" i="15"/>
  <c r="Y11" i="15"/>
  <c r="Y114" i="15"/>
  <c r="Y91" i="15"/>
  <c r="Y139" i="15"/>
  <c r="Y138" i="15"/>
  <c r="Y130" i="15"/>
  <c r="Y122" i="15"/>
  <c r="Y98" i="15"/>
  <c r="Y58" i="15"/>
  <c r="Y10" i="15"/>
  <c r="Y67" i="15"/>
  <c r="Y106" i="15"/>
  <c r="Y43" i="15"/>
  <c r="Y35" i="15"/>
  <c r="Y27" i="15"/>
  <c r="Y19" i="15"/>
  <c r="Y82" i="15"/>
  <c r="Y26" i="15"/>
  <c r="Y50" i="15"/>
  <c r="Y42" i="15"/>
  <c r="Y66" i="15"/>
  <c r="Y74" i="15"/>
  <c r="Y18" i="15"/>
  <c r="Y141" i="15"/>
  <c r="Y34" i="15"/>
  <c r="Y146" i="15"/>
  <c r="Y90" i="15"/>
  <c r="CK3" i="15"/>
  <c r="CK153" i="15"/>
  <c r="CK137" i="15"/>
  <c r="CK113" i="15"/>
  <c r="CK81" i="15"/>
  <c r="CK105" i="15"/>
  <c r="CK57" i="15"/>
  <c r="CK129" i="15"/>
  <c r="CK145" i="15"/>
  <c r="CK73" i="15"/>
  <c r="CK49" i="15"/>
  <c r="CK89" i="15"/>
  <c r="CK25" i="15"/>
  <c r="CK65" i="15"/>
  <c r="CK41" i="15"/>
  <c r="CK17" i="15"/>
  <c r="CK120" i="15"/>
  <c r="CK88" i="15"/>
  <c r="CK121" i="15"/>
  <c r="CK33" i="15"/>
  <c r="CK147" i="15"/>
  <c r="CK97" i="15"/>
  <c r="CK9" i="15"/>
  <c r="CK104" i="15"/>
  <c r="CK64" i="15"/>
  <c r="CK136" i="15"/>
  <c r="CK128" i="15"/>
  <c r="CK72" i="15"/>
  <c r="CK8" i="15"/>
  <c r="CK112" i="15"/>
  <c r="CK80" i="15"/>
  <c r="CK143" i="15"/>
  <c r="CK127" i="15"/>
  <c r="CK111" i="15"/>
  <c r="CK96" i="15"/>
  <c r="CK119" i="15"/>
  <c r="CK79" i="15"/>
  <c r="CK71" i="15"/>
  <c r="CK55" i="15"/>
  <c r="CK40" i="15"/>
  <c r="CK32" i="15"/>
  <c r="CK87" i="15"/>
  <c r="CK63" i="15"/>
  <c r="CK47" i="15"/>
  <c r="CK148" i="15"/>
  <c r="CK24" i="15"/>
  <c r="CK16" i="15"/>
  <c r="CK56" i="15"/>
  <c r="CK48" i="15"/>
  <c r="CK103" i="15"/>
  <c r="CK39" i="15"/>
  <c r="CK135" i="15"/>
  <c r="CK31" i="15"/>
  <c r="CK23" i="15"/>
  <c r="CK15" i="15"/>
  <c r="CK94" i="15"/>
  <c r="CK126" i="15"/>
  <c r="CK46" i="15"/>
  <c r="CK30" i="15"/>
  <c r="CK118" i="15"/>
  <c r="CK110" i="15"/>
  <c r="CK95" i="15"/>
  <c r="CK7" i="15"/>
  <c r="CK78" i="15"/>
  <c r="CK70" i="15"/>
  <c r="CK149" i="15"/>
  <c r="CK38" i="15"/>
  <c r="CK54" i="15"/>
  <c r="CK102" i="15"/>
  <c r="CK86" i="15"/>
  <c r="CK22" i="15"/>
  <c r="CK14" i="15"/>
  <c r="CK125" i="15"/>
  <c r="CK93" i="15"/>
  <c r="CK62" i="15"/>
  <c r="CK61" i="15"/>
  <c r="CK109" i="15"/>
  <c r="CK53" i="15"/>
  <c r="CK151" i="15"/>
  <c r="CK133" i="15"/>
  <c r="CK101" i="15"/>
  <c r="CK69" i="15"/>
  <c r="CK5" i="15"/>
  <c r="CK6" i="15"/>
  <c r="CK117" i="15"/>
  <c r="CK150" i="15"/>
  <c r="CK13" i="15"/>
  <c r="CK77" i="15"/>
  <c r="CK45" i="15"/>
  <c r="CK85" i="15"/>
  <c r="CK108" i="15"/>
  <c r="CK92" i="15"/>
  <c r="CK132" i="15"/>
  <c r="CK116" i="15"/>
  <c r="CK76" i="15"/>
  <c r="CK29" i="15"/>
  <c r="CK124" i="15"/>
  <c r="CK100" i="15"/>
  <c r="CK60" i="15"/>
  <c r="CK20" i="15"/>
  <c r="CK37" i="15"/>
  <c r="CK68" i="15"/>
  <c r="CK44" i="15"/>
  <c r="CK28" i="15"/>
  <c r="CK140" i="15"/>
  <c r="CK142" i="15"/>
  <c r="CK84" i="15"/>
  <c r="CK21" i="15"/>
  <c r="CK115" i="15"/>
  <c r="CK99" i="15"/>
  <c r="CK52" i="15"/>
  <c r="CK4" i="15"/>
  <c r="CK131" i="15"/>
  <c r="CK59" i="15"/>
  <c r="CK152" i="15"/>
  <c r="CK123" i="15"/>
  <c r="CK107" i="15"/>
  <c r="CK134" i="15"/>
  <c r="CK36" i="15"/>
  <c r="CK12" i="15"/>
  <c r="CK75" i="15"/>
  <c r="CK19" i="15"/>
  <c r="CK122" i="15"/>
  <c r="CK106" i="15"/>
  <c r="CK144" i="15"/>
  <c r="CK67" i="15"/>
  <c r="CK11" i="15"/>
  <c r="CK114" i="15"/>
  <c r="CK43" i="15"/>
  <c r="CK138" i="15"/>
  <c r="CK130" i="15"/>
  <c r="CK98" i="15"/>
  <c r="CK42" i="15"/>
  <c r="CK10" i="15"/>
  <c r="CK83" i="15"/>
  <c r="CK51" i="15"/>
  <c r="CK35" i="15"/>
  <c r="CK27" i="15"/>
  <c r="CK82" i="15"/>
  <c r="CK91" i="15"/>
  <c r="CK139" i="15"/>
  <c r="CK18" i="15"/>
  <c r="CK26" i="15"/>
  <c r="CK141" i="15"/>
  <c r="CK66" i="15"/>
  <c r="CK90" i="15"/>
  <c r="CK74" i="15"/>
  <c r="CK34" i="15"/>
  <c r="CK58" i="15"/>
  <c r="CK50" i="15"/>
  <c r="CK146" i="15"/>
  <c r="EW153" i="15"/>
  <c r="EW129" i="15"/>
  <c r="EW145" i="15"/>
  <c r="EW137" i="15"/>
  <c r="EW89" i="15"/>
  <c r="EW105" i="15"/>
  <c r="EW113" i="15"/>
  <c r="EW57" i="15"/>
  <c r="EW121" i="15"/>
  <c r="EW81" i="15"/>
  <c r="EW25" i="15"/>
  <c r="EW97" i="15"/>
  <c r="EW65" i="15"/>
  <c r="EW147" i="15"/>
  <c r="EW88" i="15"/>
  <c r="EW73" i="15"/>
  <c r="EW41" i="15"/>
  <c r="EW3" i="15"/>
  <c r="EW9" i="15"/>
  <c r="EW49" i="15"/>
  <c r="EW17" i="15"/>
  <c r="EW33" i="15"/>
  <c r="EW120" i="15"/>
  <c r="EW72" i="15"/>
  <c r="EW64" i="15"/>
  <c r="EW8" i="15"/>
  <c r="EW128" i="15"/>
  <c r="EW40" i="15"/>
  <c r="EW104" i="15"/>
  <c r="EW96" i="15"/>
  <c r="EW80" i="15"/>
  <c r="EW56" i="15"/>
  <c r="EW143" i="15"/>
  <c r="EW111" i="15"/>
  <c r="EW112" i="15"/>
  <c r="EW32" i="15"/>
  <c r="EW135" i="15"/>
  <c r="EW55" i="15"/>
  <c r="EW48" i="15"/>
  <c r="EW24" i="15"/>
  <c r="EW16" i="15"/>
  <c r="EW63" i="15"/>
  <c r="EW136" i="15"/>
  <c r="EW87" i="15"/>
  <c r="EW71" i="15"/>
  <c r="EW148" i="15"/>
  <c r="EW103" i="15"/>
  <c r="EW95" i="15"/>
  <c r="EW127" i="15"/>
  <c r="EW39" i="15"/>
  <c r="EW118" i="15"/>
  <c r="EW79" i="15"/>
  <c r="EW31" i="15"/>
  <c r="EW47" i="15"/>
  <c r="EW119" i="15"/>
  <c r="EW149" i="15"/>
  <c r="EW126" i="15"/>
  <c r="EW94" i="15"/>
  <c r="EW134" i="15"/>
  <c r="EW15" i="15"/>
  <c r="EW7" i="15"/>
  <c r="EW110" i="15"/>
  <c r="EW78" i="15"/>
  <c r="EW46" i="15"/>
  <c r="EW30" i="15"/>
  <c r="EW70" i="15"/>
  <c r="EW23" i="15"/>
  <c r="EW62" i="15"/>
  <c r="EW22" i="15"/>
  <c r="EW86" i="15"/>
  <c r="EW54" i="15"/>
  <c r="EW93" i="15"/>
  <c r="EW102" i="15"/>
  <c r="EW38" i="15"/>
  <c r="EW101" i="15"/>
  <c r="EW61" i="15"/>
  <c r="EW77" i="15"/>
  <c r="EW29" i="15"/>
  <c r="EW151" i="15"/>
  <c r="EW150" i="15"/>
  <c r="EW14" i="15"/>
  <c r="EW125" i="15"/>
  <c r="EW85" i="15"/>
  <c r="EW109" i="15"/>
  <c r="EW13" i="15"/>
  <c r="EW142" i="15"/>
  <c r="EW133" i="15"/>
  <c r="EW69" i="15"/>
  <c r="EW6" i="15"/>
  <c r="EW117" i="15"/>
  <c r="EW116" i="15"/>
  <c r="EW68" i="15"/>
  <c r="EW108" i="15"/>
  <c r="EW132" i="15"/>
  <c r="EW124" i="15"/>
  <c r="EW76" i="15"/>
  <c r="EW45" i="15"/>
  <c r="EW21" i="15"/>
  <c r="EW140" i="15"/>
  <c r="EW84" i="15"/>
  <c r="EW60" i="15"/>
  <c r="EW20" i="15"/>
  <c r="EW53" i="15"/>
  <c r="EW100" i="15"/>
  <c r="EW44" i="15"/>
  <c r="EW28" i="15"/>
  <c r="EW37" i="15"/>
  <c r="EW5" i="15"/>
  <c r="EW92" i="15"/>
  <c r="EW12" i="15"/>
  <c r="EW99" i="15"/>
  <c r="EW36" i="15"/>
  <c r="EW131" i="15"/>
  <c r="EW59" i="15"/>
  <c r="EW52" i="15"/>
  <c r="EW4" i="15"/>
  <c r="EW152" i="15"/>
  <c r="EW123" i="15"/>
  <c r="EW107" i="15"/>
  <c r="EW91" i="15"/>
  <c r="EW83" i="15"/>
  <c r="EW144" i="15"/>
  <c r="EW67" i="15"/>
  <c r="EW19" i="15"/>
  <c r="EW122" i="15"/>
  <c r="EW11" i="15"/>
  <c r="EW114" i="15"/>
  <c r="EW139" i="15"/>
  <c r="EW138" i="15"/>
  <c r="EW130" i="15"/>
  <c r="EW98" i="15"/>
  <c r="EW34" i="15"/>
  <c r="EW10" i="15"/>
  <c r="EW75" i="15"/>
  <c r="EW27" i="15"/>
  <c r="EW106" i="15"/>
  <c r="EW115" i="15"/>
  <c r="EW35" i="15"/>
  <c r="EW82" i="15"/>
  <c r="EW51" i="15"/>
  <c r="EW43" i="15"/>
  <c r="EW66" i="15"/>
  <c r="EW74" i="15"/>
  <c r="EW58" i="15"/>
  <c r="EW50" i="15"/>
  <c r="EW42" i="15"/>
  <c r="EW141" i="15"/>
  <c r="EW26" i="15"/>
  <c r="EW146" i="15"/>
  <c r="EW90" i="15"/>
  <c r="EW18" i="15"/>
  <c r="BN153" i="15"/>
  <c r="BN145" i="15"/>
  <c r="BN121" i="15"/>
  <c r="BN113" i="15"/>
  <c r="BN105" i="15"/>
  <c r="BN81" i="15"/>
  <c r="BN89" i="15"/>
  <c r="BN129" i="15"/>
  <c r="BN73" i="15"/>
  <c r="BN49" i="15"/>
  <c r="BN148" i="15"/>
  <c r="BN137" i="15"/>
  <c r="BN97" i="15"/>
  <c r="BN33" i="15"/>
  <c r="BN65" i="15"/>
  <c r="BN25" i="15"/>
  <c r="BN9" i="15"/>
  <c r="BN112" i="15"/>
  <c r="BN88" i="15"/>
  <c r="BN41" i="15"/>
  <c r="BN17" i="15"/>
  <c r="BN57" i="15"/>
  <c r="BN96" i="15"/>
  <c r="BN40" i="15"/>
  <c r="BN56" i="15"/>
  <c r="BN120" i="15"/>
  <c r="BN24" i="15"/>
  <c r="BN128" i="15"/>
  <c r="BN80" i="15"/>
  <c r="BN48" i="15"/>
  <c r="BN8" i="15"/>
  <c r="BN144" i="15"/>
  <c r="BN136" i="15"/>
  <c r="BN104" i="15"/>
  <c r="BN16" i="15"/>
  <c r="BN32" i="15"/>
  <c r="BN55" i="15"/>
  <c r="BN64" i="15"/>
  <c r="BN149" i="15"/>
  <c r="BN127" i="15"/>
  <c r="BN79" i="15"/>
  <c r="BN72" i="15"/>
  <c r="BN103" i="15"/>
  <c r="BN87" i="15"/>
  <c r="BN119" i="15"/>
  <c r="BN47" i="15"/>
  <c r="BN39" i="15"/>
  <c r="BN31" i="15"/>
  <c r="BN15" i="15"/>
  <c r="BN134" i="15"/>
  <c r="BN95" i="15"/>
  <c r="BN111" i="15"/>
  <c r="BN63" i="15"/>
  <c r="BN135" i="15"/>
  <c r="BN118" i="15"/>
  <c r="BN110" i="15"/>
  <c r="BN94" i="15"/>
  <c r="BN23" i="15"/>
  <c r="BN126" i="15"/>
  <c r="BN7" i="15"/>
  <c r="BN38" i="15"/>
  <c r="BN150" i="15"/>
  <c r="BN70" i="15"/>
  <c r="BN46" i="15"/>
  <c r="BN30" i="15"/>
  <c r="BN71" i="15"/>
  <c r="BN102" i="15"/>
  <c r="BN78" i="15"/>
  <c r="BN14" i="15"/>
  <c r="BN93" i="15"/>
  <c r="BN54" i="15"/>
  <c r="BN22" i="15"/>
  <c r="BN62" i="15"/>
  <c r="BN86" i="15"/>
  <c r="BN141" i="15"/>
  <c r="BN61" i="15"/>
  <c r="BN101" i="15"/>
  <c r="BN53" i="15"/>
  <c r="BN45" i="15"/>
  <c r="BN152" i="15"/>
  <c r="BN6" i="15"/>
  <c r="BN13" i="15"/>
  <c r="BN133" i="15"/>
  <c r="BN117" i="15"/>
  <c r="BN125" i="15"/>
  <c r="BN109" i="15"/>
  <c r="BN21" i="15"/>
  <c r="BN29" i="15"/>
  <c r="BN151" i="15"/>
  <c r="BN85" i="15"/>
  <c r="BN77" i="15"/>
  <c r="BN69" i="15"/>
  <c r="BN143" i="15"/>
  <c r="BN124" i="15"/>
  <c r="BN116" i="15"/>
  <c r="BN132" i="15"/>
  <c r="BN100" i="15"/>
  <c r="BN60" i="15"/>
  <c r="BN20" i="15"/>
  <c r="BN76" i="15"/>
  <c r="BN44" i="15"/>
  <c r="BN5" i="15"/>
  <c r="BN108" i="15"/>
  <c r="BN37" i="15"/>
  <c r="BN84" i="15"/>
  <c r="BN12" i="15"/>
  <c r="BN92" i="15"/>
  <c r="BN28" i="15"/>
  <c r="BN99" i="15"/>
  <c r="BN131" i="15"/>
  <c r="BN59" i="15"/>
  <c r="BN36" i="15"/>
  <c r="BN4" i="15"/>
  <c r="BN123" i="15"/>
  <c r="BN91" i="15"/>
  <c r="BN68" i="15"/>
  <c r="BN52" i="15"/>
  <c r="BN107" i="15"/>
  <c r="BN19" i="15"/>
  <c r="BN122" i="15"/>
  <c r="BN83" i="15"/>
  <c r="BN43" i="15"/>
  <c r="BN27" i="15"/>
  <c r="BN11" i="15"/>
  <c r="BN130" i="15"/>
  <c r="BN115" i="15"/>
  <c r="BN138" i="15"/>
  <c r="BN114" i="15"/>
  <c r="BN98" i="15"/>
  <c r="BN18" i="15"/>
  <c r="BN10" i="15"/>
  <c r="BN75" i="15"/>
  <c r="BN146" i="15"/>
  <c r="BN82" i="15"/>
  <c r="BN139" i="15"/>
  <c r="BN67" i="15"/>
  <c r="BN51" i="15"/>
  <c r="BN90" i="15"/>
  <c r="BN35" i="15"/>
  <c r="BN140" i="15"/>
  <c r="BN106" i="15"/>
  <c r="BN58" i="15"/>
  <c r="BN34" i="15"/>
  <c r="BN3" i="15"/>
  <c r="BN147" i="15"/>
  <c r="BN142" i="15"/>
  <c r="BN50" i="15"/>
  <c r="BN42" i="15"/>
  <c r="BN66" i="15"/>
  <c r="BN74" i="15"/>
  <c r="BN26" i="15"/>
  <c r="DZ148" i="15"/>
  <c r="DZ153" i="15"/>
  <c r="DZ81" i="15"/>
  <c r="DZ89" i="15"/>
  <c r="DZ113" i="15"/>
  <c r="DZ97" i="15"/>
  <c r="DZ129" i="15"/>
  <c r="DZ105" i="15"/>
  <c r="DZ49" i="15"/>
  <c r="DZ137" i="15"/>
  <c r="DZ145" i="15"/>
  <c r="DZ33" i="15"/>
  <c r="DZ121" i="15"/>
  <c r="DZ57" i="15"/>
  <c r="DZ65" i="15"/>
  <c r="DZ73" i="15"/>
  <c r="DZ41" i="15"/>
  <c r="DZ17" i="15"/>
  <c r="DZ112" i="15"/>
  <c r="DZ80" i="15"/>
  <c r="DZ128" i="15"/>
  <c r="DZ9" i="15"/>
  <c r="DZ144" i="15"/>
  <c r="DZ104" i="15"/>
  <c r="DZ88" i="15"/>
  <c r="DZ32" i="15"/>
  <c r="DZ25" i="15"/>
  <c r="DZ120" i="15"/>
  <c r="DZ48" i="15"/>
  <c r="DZ136" i="15"/>
  <c r="DZ72" i="15"/>
  <c r="DZ64" i="15"/>
  <c r="DZ96" i="15"/>
  <c r="DZ40" i="15"/>
  <c r="DZ56" i="15"/>
  <c r="DZ16" i="15"/>
  <c r="DZ8" i="15"/>
  <c r="DZ149" i="15"/>
  <c r="DZ95" i="15"/>
  <c r="DZ24" i="15"/>
  <c r="DZ79" i="15"/>
  <c r="DZ111" i="15"/>
  <c r="DZ71" i="15"/>
  <c r="DZ87" i="15"/>
  <c r="DZ55" i="15"/>
  <c r="DZ31" i="15"/>
  <c r="DZ15" i="15"/>
  <c r="DZ127" i="15"/>
  <c r="DZ134" i="15"/>
  <c r="DZ118" i="15"/>
  <c r="DZ63" i="15"/>
  <c r="DZ7" i="15"/>
  <c r="DZ47" i="15"/>
  <c r="DZ39" i="15"/>
  <c r="DZ119" i="15"/>
  <c r="DZ103" i="15"/>
  <c r="DZ23" i="15"/>
  <c r="DZ94" i="15"/>
  <c r="DZ126" i="15"/>
  <c r="DZ135" i="15"/>
  <c r="DZ110" i="15"/>
  <c r="DZ70" i="15"/>
  <c r="DZ150" i="15"/>
  <c r="DZ54" i="15"/>
  <c r="DZ30" i="15"/>
  <c r="DZ62" i="15"/>
  <c r="DZ14" i="15"/>
  <c r="DZ101" i="15"/>
  <c r="DZ86" i="15"/>
  <c r="DZ46" i="15"/>
  <c r="DZ22" i="15"/>
  <c r="DZ38" i="15"/>
  <c r="DZ141" i="15"/>
  <c r="DZ109" i="15"/>
  <c r="DZ102" i="15"/>
  <c r="DZ78" i="15"/>
  <c r="DZ125" i="15"/>
  <c r="DZ61" i="15"/>
  <c r="DZ45" i="15"/>
  <c r="DZ152" i="15"/>
  <c r="DZ85" i="15"/>
  <c r="DZ13" i="15"/>
  <c r="DZ151" i="15"/>
  <c r="DZ6" i="15"/>
  <c r="DZ21" i="15"/>
  <c r="DZ143" i="15"/>
  <c r="DZ117" i="15"/>
  <c r="DZ29" i="15"/>
  <c r="DZ133" i="15"/>
  <c r="DZ93" i="15"/>
  <c r="DZ124" i="15"/>
  <c r="DZ37" i="15"/>
  <c r="DZ76" i="15"/>
  <c r="DZ69" i="15"/>
  <c r="DZ53" i="15"/>
  <c r="DZ100" i="15"/>
  <c r="DZ68" i="15"/>
  <c r="DZ60" i="15"/>
  <c r="DZ20" i="15"/>
  <c r="DZ5" i="15"/>
  <c r="DZ132" i="15"/>
  <c r="DZ92" i="15"/>
  <c r="DZ44" i="15"/>
  <c r="DZ77" i="15"/>
  <c r="DZ108" i="15"/>
  <c r="DZ12" i="15"/>
  <c r="DZ116" i="15"/>
  <c r="DZ84" i="15"/>
  <c r="DZ52" i="15"/>
  <c r="DZ36" i="15"/>
  <c r="DZ99" i="15"/>
  <c r="DZ131" i="15"/>
  <c r="DZ59" i="15"/>
  <c r="DZ4" i="15"/>
  <c r="DZ123" i="15"/>
  <c r="DZ28" i="15"/>
  <c r="DZ27" i="15"/>
  <c r="DZ19" i="15"/>
  <c r="DZ122" i="15"/>
  <c r="DZ139" i="15"/>
  <c r="DZ91" i="15"/>
  <c r="DZ75" i="15"/>
  <c r="DZ43" i="15"/>
  <c r="DZ11" i="15"/>
  <c r="DZ140" i="15"/>
  <c r="DZ138" i="15"/>
  <c r="DZ98" i="15"/>
  <c r="DZ18" i="15"/>
  <c r="DZ10" i="15"/>
  <c r="DZ107" i="15"/>
  <c r="DZ67" i="15"/>
  <c r="DZ51" i="15"/>
  <c r="DZ146" i="15"/>
  <c r="DZ83" i="15"/>
  <c r="DZ35" i="15"/>
  <c r="DZ130" i="15"/>
  <c r="DZ115" i="15"/>
  <c r="DZ42" i="15"/>
  <c r="DZ147" i="15"/>
  <c r="DZ106" i="15"/>
  <c r="DZ3" i="15"/>
  <c r="DZ90" i="15"/>
  <c r="DZ66" i="15"/>
  <c r="DZ74" i="15"/>
  <c r="DZ34" i="15"/>
  <c r="DZ26" i="15"/>
  <c r="DZ142" i="15"/>
  <c r="DZ114" i="15"/>
  <c r="DZ82" i="15"/>
  <c r="DZ58" i="15"/>
  <c r="DZ50" i="15"/>
  <c r="AL152" i="15"/>
  <c r="AL3" i="15"/>
  <c r="AL153" i="15"/>
  <c r="AL137" i="15"/>
  <c r="AL121" i="15"/>
  <c r="AL105" i="15"/>
  <c r="AL97" i="15"/>
  <c r="AL49" i="15"/>
  <c r="AL73" i="15"/>
  <c r="AL129" i="15"/>
  <c r="AL41" i="15"/>
  <c r="AL25" i="15"/>
  <c r="AL9" i="15"/>
  <c r="AL120" i="15"/>
  <c r="AL145" i="15"/>
  <c r="AL113" i="15"/>
  <c r="AL57" i="15"/>
  <c r="AL33" i="15"/>
  <c r="AL89" i="15"/>
  <c r="AL17" i="15"/>
  <c r="AL81" i="15"/>
  <c r="AL65" i="15"/>
  <c r="AL139" i="15"/>
  <c r="AL96" i="15"/>
  <c r="AL56" i="15"/>
  <c r="AL24" i="15"/>
  <c r="AL16" i="15"/>
  <c r="AL8" i="15"/>
  <c r="AL88" i="15"/>
  <c r="AL64" i="15"/>
  <c r="AL40" i="15"/>
  <c r="AL128" i="15"/>
  <c r="AL48" i="15"/>
  <c r="AL119" i="15"/>
  <c r="AL112" i="15"/>
  <c r="AL104" i="15"/>
  <c r="AL141" i="15"/>
  <c r="AL103" i="15"/>
  <c r="AL79" i="15"/>
  <c r="AL32" i="15"/>
  <c r="AL72" i="15"/>
  <c r="AL135" i="15"/>
  <c r="AL111" i="15"/>
  <c r="AL55" i="15"/>
  <c r="AL63" i="15"/>
  <c r="AL134" i="15"/>
  <c r="AL143" i="15"/>
  <c r="AL127" i="15"/>
  <c r="AL71" i="15"/>
  <c r="AL15" i="15"/>
  <c r="AL95" i="15"/>
  <c r="AL80" i="15"/>
  <c r="AL87" i="15"/>
  <c r="AL39" i="15"/>
  <c r="AL23" i="15"/>
  <c r="AL47" i="15"/>
  <c r="AL146" i="15"/>
  <c r="AL142" i="15"/>
  <c r="AL126" i="15"/>
  <c r="AL118" i="15"/>
  <c r="AL31" i="15"/>
  <c r="AL86" i="15"/>
  <c r="AL70" i="15"/>
  <c r="AL7" i="15"/>
  <c r="AL6" i="15"/>
  <c r="AL78" i="15"/>
  <c r="AL54" i="15"/>
  <c r="AL14" i="15"/>
  <c r="AL110" i="15"/>
  <c r="AL62" i="15"/>
  <c r="AL117" i="15"/>
  <c r="AL77" i="15"/>
  <c r="AL69" i="15"/>
  <c r="AL102" i="15"/>
  <c r="AL147" i="15"/>
  <c r="AL136" i="15"/>
  <c r="AL38" i="15"/>
  <c r="AL30" i="15"/>
  <c r="AL22" i="15"/>
  <c r="AL125" i="15"/>
  <c r="AL94" i="15"/>
  <c r="AL46" i="15"/>
  <c r="AL93" i="15"/>
  <c r="AL53" i="15"/>
  <c r="AL133" i="15"/>
  <c r="AL61" i="15"/>
  <c r="AL45" i="15"/>
  <c r="AL29" i="15"/>
  <c r="AL85" i="15"/>
  <c r="AL109" i="15"/>
  <c r="AL101" i="15"/>
  <c r="AL21" i="15"/>
  <c r="AL13" i="15"/>
  <c r="AL148" i="15"/>
  <c r="AL68" i="15"/>
  <c r="AL92" i="15"/>
  <c r="AL100" i="15"/>
  <c r="AL37" i="15"/>
  <c r="AL116" i="15"/>
  <c r="AL60" i="15"/>
  <c r="AL52" i="15"/>
  <c r="AL140" i="15"/>
  <c r="AL36" i="15"/>
  <c r="AL124" i="15"/>
  <c r="AL108" i="15"/>
  <c r="AL132" i="15"/>
  <c r="AL84" i="15"/>
  <c r="AL4" i="15"/>
  <c r="AL5" i="15"/>
  <c r="AL131" i="15"/>
  <c r="AL107" i="15"/>
  <c r="AL99" i="15"/>
  <c r="AL76" i="15"/>
  <c r="AL149" i="15"/>
  <c r="AL67" i="15"/>
  <c r="AL59" i="15"/>
  <c r="AL20" i="15"/>
  <c r="AL28" i="15"/>
  <c r="AL12" i="15"/>
  <c r="AL123" i="15"/>
  <c r="AL44" i="15"/>
  <c r="AL115" i="15"/>
  <c r="AL27" i="15"/>
  <c r="AL11" i="15"/>
  <c r="AL90" i="15"/>
  <c r="AL82" i="15"/>
  <c r="AL51" i="15"/>
  <c r="AL83" i="15"/>
  <c r="AL75" i="15"/>
  <c r="AL144" i="15"/>
  <c r="AL122" i="15"/>
  <c r="AL98" i="15"/>
  <c r="AL35" i="15"/>
  <c r="AL150" i="15"/>
  <c r="AL130" i="15"/>
  <c r="AL114" i="15"/>
  <c r="AL106" i="15"/>
  <c r="AL91" i="15"/>
  <c r="AL43" i="15"/>
  <c r="AL19" i="15"/>
  <c r="AL66" i="15"/>
  <c r="AL50" i="15"/>
  <c r="AL42" i="15"/>
  <c r="AL34" i="15"/>
  <c r="AL138" i="15"/>
  <c r="AL58" i="15"/>
  <c r="AL18" i="15"/>
  <c r="AL10" i="15"/>
  <c r="AL26" i="15"/>
  <c r="AL151" i="15"/>
  <c r="AL74" i="15"/>
  <c r="CW151" i="15"/>
  <c r="CW145" i="15"/>
  <c r="CW121" i="15"/>
  <c r="CW153" i="15"/>
  <c r="CW113" i="15"/>
  <c r="CW73" i="15"/>
  <c r="CW65" i="15"/>
  <c r="CW129" i="15"/>
  <c r="CW105" i="15"/>
  <c r="CW97" i="15"/>
  <c r="CW81" i="15"/>
  <c r="CW49" i="15"/>
  <c r="CW9" i="15"/>
  <c r="CW41" i="15"/>
  <c r="CW57" i="15"/>
  <c r="CW137" i="15"/>
  <c r="CW120" i="15"/>
  <c r="CW33" i="15"/>
  <c r="CW17" i="15"/>
  <c r="CW144" i="15"/>
  <c r="CW128" i="15"/>
  <c r="CW80" i="15"/>
  <c r="CW89" i="15"/>
  <c r="CW25" i="15"/>
  <c r="CW104" i="15"/>
  <c r="CW48" i="15"/>
  <c r="CW64" i="15"/>
  <c r="CW88" i="15"/>
  <c r="CW56" i="15"/>
  <c r="CW96" i="15"/>
  <c r="CW136" i="15"/>
  <c r="CW40" i="15"/>
  <c r="CW32" i="15"/>
  <c r="CW112" i="15"/>
  <c r="CW24" i="15"/>
  <c r="CW111" i="15"/>
  <c r="CW152" i="15"/>
  <c r="CW103" i="15"/>
  <c r="CW71" i="15"/>
  <c r="CW95" i="15"/>
  <c r="CW132" i="15"/>
  <c r="CW127" i="15"/>
  <c r="CW72" i="15"/>
  <c r="CW87" i="15"/>
  <c r="CW63" i="15"/>
  <c r="CW47" i="15"/>
  <c r="CW7" i="15"/>
  <c r="CW118" i="15"/>
  <c r="CW16" i="15"/>
  <c r="CW31" i="15"/>
  <c r="CW135" i="15"/>
  <c r="CW79" i="15"/>
  <c r="CW119" i="15"/>
  <c r="CW55" i="15"/>
  <c r="CW39" i="15"/>
  <c r="CW8" i="15"/>
  <c r="CW142" i="15"/>
  <c r="CW134" i="15"/>
  <c r="CW143" i="15"/>
  <c r="CW78" i="15"/>
  <c r="CW70" i="15"/>
  <c r="CW23" i="15"/>
  <c r="CW15" i="15"/>
  <c r="CW126" i="15"/>
  <c r="CW110" i="15"/>
  <c r="CW94" i="15"/>
  <c r="CW86" i="15"/>
  <c r="CW54" i="15"/>
  <c r="CW22" i="15"/>
  <c r="CW62" i="15"/>
  <c r="CW125" i="15"/>
  <c r="CW38" i="15"/>
  <c r="CW14" i="15"/>
  <c r="CW30" i="15"/>
  <c r="CW102" i="15"/>
  <c r="CW6" i="15"/>
  <c r="CW46" i="15"/>
  <c r="CW141" i="15"/>
  <c r="CW93" i="15"/>
  <c r="CW146" i="15"/>
  <c r="CW109" i="15"/>
  <c r="CW101" i="15"/>
  <c r="CW85" i="15"/>
  <c r="CW21" i="15"/>
  <c r="CW13" i="15"/>
  <c r="CW3" i="15"/>
  <c r="CW69" i="15"/>
  <c r="CW45" i="15"/>
  <c r="CW133" i="15"/>
  <c r="CW117" i="15"/>
  <c r="CW29" i="15"/>
  <c r="CW53" i="15"/>
  <c r="CW77" i="15"/>
  <c r="CW60" i="15"/>
  <c r="CW76" i="15"/>
  <c r="CW116" i="15"/>
  <c r="CW108" i="15"/>
  <c r="CW84" i="15"/>
  <c r="CW52" i="15"/>
  <c r="CW61" i="15"/>
  <c r="CW37" i="15"/>
  <c r="CW5" i="15"/>
  <c r="CW147" i="15"/>
  <c r="CW124" i="15"/>
  <c r="CW92" i="15"/>
  <c r="CW100" i="15"/>
  <c r="CW4" i="15"/>
  <c r="CW91" i="15"/>
  <c r="CW68" i="15"/>
  <c r="CW67" i="15"/>
  <c r="CW44" i="15"/>
  <c r="CW12" i="15"/>
  <c r="CW20" i="15"/>
  <c r="CW123" i="15"/>
  <c r="CW28" i="15"/>
  <c r="CW139" i="15"/>
  <c r="CW131" i="15"/>
  <c r="CW99" i="15"/>
  <c r="CW36" i="15"/>
  <c r="CW140" i="15"/>
  <c r="CW138" i="15"/>
  <c r="CW98" i="15"/>
  <c r="CW75" i="15"/>
  <c r="CW35" i="15"/>
  <c r="CW122" i="15"/>
  <c r="CW11" i="15"/>
  <c r="CW107" i="15"/>
  <c r="CW59" i="15"/>
  <c r="CW51" i="15"/>
  <c r="CW19" i="15"/>
  <c r="CW114" i="15"/>
  <c r="CW42" i="15"/>
  <c r="CW18" i="15"/>
  <c r="CW150" i="15"/>
  <c r="CW148" i="15"/>
  <c r="CW115" i="15"/>
  <c r="CW83" i="15"/>
  <c r="CW43" i="15"/>
  <c r="CW27" i="15"/>
  <c r="CW149" i="15"/>
  <c r="CW130" i="15"/>
  <c r="CW34" i="15"/>
  <c r="CW58" i="15"/>
  <c r="CW50" i="15"/>
  <c r="CW66" i="15"/>
  <c r="CW106" i="15"/>
  <c r="CW82" i="15"/>
  <c r="CW74" i="15"/>
  <c r="CW26" i="15"/>
  <c r="CW90" i="15"/>
  <c r="CW10" i="15"/>
  <c r="DO121" i="15"/>
  <c r="DO153" i="15"/>
  <c r="DO129" i="15"/>
  <c r="DO137" i="15"/>
  <c r="DO81" i="15"/>
  <c r="DO73" i="15"/>
  <c r="DO105" i="15"/>
  <c r="DO57" i="15"/>
  <c r="DO113" i="15"/>
  <c r="DO41" i="15"/>
  <c r="DO3" i="15"/>
  <c r="DO89" i="15"/>
  <c r="DO25" i="15"/>
  <c r="DO65" i="15"/>
  <c r="DO17" i="15"/>
  <c r="DO144" i="15"/>
  <c r="DO80" i="15"/>
  <c r="DO97" i="15"/>
  <c r="DO33" i="15"/>
  <c r="DO9" i="15"/>
  <c r="DO104" i="15"/>
  <c r="DO49" i="15"/>
  <c r="DO128" i="15"/>
  <c r="DO48" i="15"/>
  <c r="DO64" i="15"/>
  <c r="DO40" i="15"/>
  <c r="DO72" i="15"/>
  <c r="DO136" i="15"/>
  <c r="DO16" i="15"/>
  <c r="DO146" i="15"/>
  <c r="DO96" i="15"/>
  <c r="DO32" i="15"/>
  <c r="DO145" i="15"/>
  <c r="DO112" i="15"/>
  <c r="DO120" i="15"/>
  <c r="DO24" i="15"/>
  <c r="DO8" i="15"/>
  <c r="DO88" i="15"/>
  <c r="DO127" i="15"/>
  <c r="DO111" i="15"/>
  <c r="DO87" i="15"/>
  <c r="DO56" i="15"/>
  <c r="DO63" i="15"/>
  <c r="DO143" i="15"/>
  <c r="DO119" i="15"/>
  <c r="DO95" i="15"/>
  <c r="DO31" i="15"/>
  <c r="DO7" i="15"/>
  <c r="DO79" i="15"/>
  <c r="DO55" i="15"/>
  <c r="DO47" i="15"/>
  <c r="DO71" i="15"/>
  <c r="DO135" i="15"/>
  <c r="DO103" i="15"/>
  <c r="DO39" i="15"/>
  <c r="DO23" i="15"/>
  <c r="DO134" i="15"/>
  <c r="DO70" i="15"/>
  <c r="DO15" i="15"/>
  <c r="DO118" i="15"/>
  <c r="DO147" i="15"/>
  <c r="DO126" i="15"/>
  <c r="DO94" i="15"/>
  <c r="DO38" i="15"/>
  <c r="DO30" i="15"/>
  <c r="DO62" i="15"/>
  <c r="DO131" i="15"/>
  <c r="DO86" i="15"/>
  <c r="DO102" i="15"/>
  <c r="DO78" i="15"/>
  <c r="DO110" i="15"/>
  <c r="DO54" i="15"/>
  <c r="DO46" i="15"/>
  <c r="DO22" i="15"/>
  <c r="DO141" i="15"/>
  <c r="DO85" i="15"/>
  <c r="DO117" i="15"/>
  <c r="DO109" i="15"/>
  <c r="DO69" i="15"/>
  <c r="DO5" i="15"/>
  <c r="DO148" i="15"/>
  <c r="DO61" i="15"/>
  <c r="DO53" i="15"/>
  <c r="DO140" i="15"/>
  <c r="DO133" i="15"/>
  <c r="DO93" i="15"/>
  <c r="DO125" i="15"/>
  <c r="DO14" i="15"/>
  <c r="DO6" i="15"/>
  <c r="DO101" i="15"/>
  <c r="DO116" i="15"/>
  <c r="DO92" i="15"/>
  <c r="DO13" i="15"/>
  <c r="DO108" i="15"/>
  <c r="DO77" i="15"/>
  <c r="DO37" i="15"/>
  <c r="DO29" i="15"/>
  <c r="DO4" i="15"/>
  <c r="DO84" i="15"/>
  <c r="DO76" i="15"/>
  <c r="DO21" i="15"/>
  <c r="DO149" i="15"/>
  <c r="DO124" i="15"/>
  <c r="DO52" i="15"/>
  <c r="DO45" i="15"/>
  <c r="DO100" i="15"/>
  <c r="DO36" i="15"/>
  <c r="DO12" i="15"/>
  <c r="DO44" i="15"/>
  <c r="DO68" i="15"/>
  <c r="DO150" i="15"/>
  <c r="DO91" i="15"/>
  <c r="DO83" i="15"/>
  <c r="DO60" i="15"/>
  <c r="DO28" i="15"/>
  <c r="DO20" i="15"/>
  <c r="DO99" i="15"/>
  <c r="DO142" i="15"/>
  <c r="DO59" i="15"/>
  <c r="DO114" i="15"/>
  <c r="DO107" i="15"/>
  <c r="DO75" i="15"/>
  <c r="DO51" i="15"/>
  <c r="DO130" i="15"/>
  <c r="DO106" i="15"/>
  <c r="DO58" i="15"/>
  <c r="DO26" i="15"/>
  <c r="DO123" i="15"/>
  <c r="DO138" i="15"/>
  <c r="DO98" i="15"/>
  <c r="DO19" i="15"/>
  <c r="DO115" i="15"/>
  <c r="DO43" i="15"/>
  <c r="DO50" i="15"/>
  <c r="DO67" i="15"/>
  <c r="DO35" i="15"/>
  <c r="DO27" i="15"/>
  <c r="DO11" i="15"/>
  <c r="DO151" i="15"/>
  <c r="DO122" i="15"/>
  <c r="DO66" i="15"/>
  <c r="DO34" i="15"/>
  <c r="DO18" i="15"/>
  <c r="DO152" i="15"/>
  <c r="DO90" i="15"/>
  <c r="DO42" i="15"/>
  <c r="DO10" i="15"/>
  <c r="DO139" i="15"/>
  <c r="DO82" i="15"/>
  <c r="DO132" i="15"/>
  <c r="DO74" i="15"/>
  <c r="CM149" i="15"/>
  <c r="CM121" i="15"/>
  <c r="CM153" i="15"/>
  <c r="CM145" i="15"/>
  <c r="CM137" i="15"/>
  <c r="CM129" i="15"/>
  <c r="CM113" i="15"/>
  <c r="CM25" i="15"/>
  <c r="CM97" i="15"/>
  <c r="CM57" i="15"/>
  <c r="CM49" i="15"/>
  <c r="CM81" i="15"/>
  <c r="CM73" i="15"/>
  <c r="CM17" i="15"/>
  <c r="CM9" i="15"/>
  <c r="CM105" i="15"/>
  <c r="CM65" i="15"/>
  <c r="CM88" i="15"/>
  <c r="CM89" i="15"/>
  <c r="CM41" i="15"/>
  <c r="CM128" i="15"/>
  <c r="CM64" i="15"/>
  <c r="CM33" i="15"/>
  <c r="CM40" i="15"/>
  <c r="CM104" i="15"/>
  <c r="CM150" i="15"/>
  <c r="CM111" i="15"/>
  <c r="CM96" i="15"/>
  <c r="CM120" i="15"/>
  <c r="CM112" i="15"/>
  <c r="CM32" i="15"/>
  <c r="CM8" i="15"/>
  <c r="CM127" i="15"/>
  <c r="CM72" i="15"/>
  <c r="CM119" i="15"/>
  <c r="CM103" i="15"/>
  <c r="CM55" i="15"/>
  <c r="CM80" i="15"/>
  <c r="CM16" i="15"/>
  <c r="CM79" i="15"/>
  <c r="CM47" i="15"/>
  <c r="CM56" i="15"/>
  <c r="CM24" i="15"/>
  <c r="CM95" i="15"/>
  <c r="CM71" i="15"/>
  <c r="CM48" i="15"/>
  <c r="CM7" i="15"/>
  <c r="CM142" i="15"/>
  <c r="CM87" i="15"/>
  <c r="CM31" i="15"/>
  <c r="CM23" i="15"/>
  <c r="CM138" i="15"/>
  <c r="CM15" i="15"/>
  <c r="CM39" i="15"/>
  <c r="CM63" i="15"/>
  <c r="CM126" i="15"/>
  <c r="CM134" i="15"/>
  <c r="CM86" i="15"/>
  <c r="CM135" i="15"/>
  <c r="CM151" i="15"/>
  <c r="CM118" i="15"/>
  <c r="CM102" i="15"/>
  <c r="CM46" i="15"/>
  <c r="CM30" i="15"/>
  <c r="CM54" i="15"/>
  <c r="CM70" i="15"/>
  <c r="CM14" i="15"/>
  <c r="CM133" i="15"/>
  <c r="CM78" i="15"/>
  <c r="CM110" i="15"/>
  <c r="CM94" i="15"/>
  <c r="CM62" i="15"/>
  <c r="CM22" i="15"/>
  <c r="CM117" i="15"/>
  <c r="CM101" i="15"/>
  <c r="CM38" i="15"/>
  <c r="CM85" i="15"/>
  <c r="CM69" i="15"/>
  <c r="CM125" i="15"/>
  <c r="CM6" i="15"/>
  <c r="CM29" i="15"/>
  <c r="CM109" i="15"/>
  <c r="CM77" i="15"/>
  <c r="CM53" i="15"/>
  <c r="CM61" i="15"/>
  <c r="CM5" i="15"/>
  <c r="CM152" i="15"/>
  <c r="CM93" i="15"/>
  <c r="CM100" i="15"/>
  <c r="CM36" i="15"/>
  <c r="CM13" i="15"/>
  <c r="CM68" i="15"/>
  <c r="CM140" i="15"/>
  <c r="CM108" i="15"/>
  <c r="CM84" i="15"/>
  <c r="CM124" i="15"/>
  <c r="CM45" i="15"/>
  <c r="CM132" i="15"/>
  <c r="CM92" i="15"/>
  <c r="CM37" i="15"/>
  <c r="CM21" i="15"/>
  <c r="CM144" i="15"/>
  <c r="CM116" i="15"/>
  <c r="CM12" i="15"/>
  <c r="CM139" i="15"/>
  <c r="CM76" i="15"/>
  <c r="CM52" i="15"/>
  <c r="CM60" i="15"/>
  <c r="CM44" i="15"/>
  <c r="CM28" i="15"/>
  <c r="CM20" i="15"/>
  <c r="CM4" i="15"/>
  <c r="CM146" i="15"/>
  <c r="CM123" i="15"/>
  <c r="CM35" i="15"/>
  <c r="CM75" i="15"/>
  <c r="CM107" i="15"/>
  <c r="CM51" i="15"/>
  <c r="CM43" i="15"/>
  <c r="CM131" i="15"/>
  <c r="CM115" i="15"/>
  <c r="CM136" i="15"/>
  <c r="CM18" i="15"/>
  <c r="CM83" i="15"/>
  <c r="CM141" i="15"/>
  <c r="CM106" i="15"/>
  <c r="CM27" i="15"/>
  <c r="CM3" i="15"/>
  <c r="CM99" i="15"/>
  <c r="CM67" i="15"/>
  <c r="CM59" i="15"/>
  <c r="CM19" i="15"/>
  <c r="CM147" i="15"/>
  <c r="CM130" i="15"/>
  <c r="CM122" i="15"/>
  <c r="CM58" i="15"/>
  <c r="CM91" i="15"/>
  <c r="CM11" i="15"/>
  <c r="CM74" i="15"/>
  <c r="CM66" i="15"/>
  <c r="CM34" i="15"/>
  <c r="CM114" i="15"/>
  <c r="CM98" i="15"/>
  <c r="CM42" i="15"/>
  <c r="CM148" i="15"/>
  <c r="CM90" i="15"/>
  <c r="CM50" i="15"/>
  <c r="CM26" i="15"/>
  <c r="CM82" i="15"/>
  <c r="CM143" i="15"/>
  <c r="CM10" i="15"/>
  <c r="AS151" i="15"/>
  <c r="AS153" i="15"/>
  <c r="AS129" i="15"/>
  <c r="AS145" i="15"/>
  <c r="AS65" i="15"/>
  <c r="AS121" i="15"/>
  <c r="AS81" i="15"/>
  <c r="AS41" i="15"/>
  <c r="AS97" i="15"/>
  <c r="AS73" i="15"/>
  <c r="AS113" i="15"/>
  <c r="AS33" i="15"/>
  <c r="AS137" i="15"/>
  <c r="AS88" i="15"/>
  <c r="AS25" i="15"/>
  <c r="AS89" i="15"/>
  <c r="AS57" i="15"/>
  <c r="AS49" i="15"/>
  <c r="AS136" i="15"/>
  <c r="AS105" i="15"/>
  <c r="AS120" i="15"/>
  <c r="AS112" i="15"/>
  <c r="AS96" i="15"/>
  <c r="AS16" i="15"/>
  <c r="AS17" i="15"/>
  <c r="AS128" i="15"/>
  <c r="AS80" i="15"/>
  <c r="AS9" i="15"/>
  <c r="AS152" i="15"/>
  <c r="AS127" i="15"/>
  <c r="AS64" i="15"/>
  <c r="AS144" i="15"/>
  <c r="AS104" i="15"/>
  <c r="AS56" i="15"/>
  <c r="AS95" i="15"/>
  <c r="AS55" i="15"/>
  <c r="AS32" i="15"/>
  <c r="AS8" i="15"/>
  <c r="AS111" i="15"/>
  <c r="AS72" i="15"/>
  <c r="AS63" i="15"/>
  <c r="AS48" i="15"/>
  <c r="AS40" i="15"/>
  <c r="AS140" i="15"/>
  <c r="AS103" i="15"/>
  <c r="AS15" i="15"/>
  <c r="AS142" i="15"/>
  <c r="AS79" i="15"/>
  <c r="AS71" i="15"/>
  <c r="AS23" i="15"/>
  <c r="AS119" i="15"/>
  <c r="AS47" i="15"/>
  <c r="AS87" i="15"/>
  <c r="AS24" i="15"/>
  <c r="AS39" i="15"/>
  <c r="AS7" i="15"/>
  <c r="AS126" i="15"/>
  <c r="AS102" i="15"/>
  <c r="AS46" i="15"/>
  <c r="AS22" i="15"/>
  <c r="AS31" i="15"/>
  <c r="AS134" i="15"/>
  <c r="AS86" i="15"/>
  <c r="AS118" i="15"/>
  <c r="AS30" i="15"/>
  <c r="AS110" i="15"/>
  <c r="AS70" i="15"/>
  <c r="AS133" i="15"/>
  <c r="AS54" i="15"/>
  <c r="AS62" i="15"/>
  <c r="AS94" i="15"/>
  <c r="AS78" i="15"/>
  <c r="AS14" i="15"/>
  <c r="AS146" i="15"/>
  <c r="AS101" i="15"/>
  <c r="AS38" i="15"/>
  <c r="AS125" i="15"/>
  <c r="AS117" i="15"/>
  <c r="AS85" i="15"/>
  <c r="AS5" i="15"/>
  <c r="AS141" i="15"/>
  <c r="AS93" i="15"/>
  <c r="AS21" i="15"/>
  <c r="AS13" i="15"/>
  <c r="AS147" i="15"/>
  <c r="AS109" i="15"/>
  <c r="AS124" i="15"/>
  <c r="AS6" i="15"/>
  <c r="AS77" i="15"/>
  <c r="AS69" i="15"/>
  <c r="AS61" i="15"/>
  <c r="AS37" i="15"/>
  <c r="AS53" i="15"/>
  <c r="AS100" i="15"/>
  <c r="AS29" i="15"/>
  <c r="AS3" i="15"/>
  <c r="AS84" i="15"/>
  <c r="AS76" i="15"/>
  <c r="AS45" i="15"/>
  <c r="AS108" i="15"/>
  <c r="AS68" i="15"/>
  <c r="AS52" i="15"/>
  <c r="AS132" i="15"/>
  <c r="AS36" i="15"/>
  <c r="AS28" i="15"/>
  <c r="AS116" i="15"/>
  <c r="AS92" i="15"/>
  <c r="AS4" i="15"/>
  <c r="AS115" i="15"/>
  <c r="AS131" i="15"/>
  <c r="AS60" i="15"/>
  <c r="AS12" i="15"/>
  <c r="AS44" i="15"/>
  <c r="AS20" i="15"/>
  <c r="AS148" i="15"/>
  <c r="AS107" i="15"/>
  <c r="AS67" i="15"/>
  <c r="AS43" i="15"/>
  <c r="AS35" i="15"/>
  <c r="AS27" i="15"/>
  <c r="AS130" i="15"/>
  <c r="AS51" i="15"/>
  <c r="AS138" i="15"/>
  <c r="AS91" i="15"/>
  <c r="AS122" i="15"/>
  <c r="AS106" i="15"/>
  <c r="AS83" i="15"/>
  <c r="AS34" i="15"/>
  <c r="AS19" i="15"/>
  <c r="AS143" i="15"/>
  <c r="AS139" i="15"/>
  <c r="AS123" i="15"/>
  <c r="AS99" i="15"/>
  <c r="AS75" i="15"/>
  <c r="AS59" i="15"/>
  <c r="AS11" i="15"/>
  <c r="AS149" i="15"/>
  <c r="AS10" i="15"/>
  <c r="AS74" i="15"/>
  <c r="AS66" i="15"/>
  <c r="AS135" i="15"/>
  <c r="AS98" i="15"/>
  <c r="AS18" i="15"/>
  <c r="AS150" i="15"/>
  <c r="AS90" i="15"/>
  <c r="AS82" i="15"/>
  <c r="AS26" i="15"/>
  <c r="AS114" i="15"/>
  <c r="AS58" i="15"/>
  <c r="AS50" i="15"/>
  <c r="AS42" i="15"/>
  <c r="DM151" i="15"/>
  <c r="DM153" i="15"/>
  <c r="DM145" i="15"/>
  <c r="DM129" i="15"/>
  <c r="DM81" i="15"/>
  <c r="DM89" i="15"/>
  <c r="DM57" i="15"/>
  <c r="DM137" i="15"/>
  <c r="DM73" i="15"/>
  <c r="DM105" i="15"/>
  <c r="DM113" i="15"/>
  <c r="DM9" i="15"/>
  <c r="DM17" i="15"/>
  <c r="DM65" i="15"/>
  <c r="DM121" i="15"/>
  <c r="DM49" i="15"/>
  <c r="DM96" i="15"/>
  <c r="DM97" i="15"/>
  <c r="DM41" i="15"/>
  <c r="DM25" i="15"/>
  <c r="DM112" i="15"/>
  <c r="DM104" i="15"/>
  <c r="DM33" i="15"/>
  <c r="DM136" i="15"/>
  <c r="DM72" i="15"/>
  <c r="DM56" i="15"/>
  <c r="DM32" i="15"/>
  <c r="DM24" i="15"/>
  <c r="DM8" i="15"/>
  <c r="DM152" i="15"/>
  <c r="DM128" i="15"/>
  <c r="DM80" i="15"/>
  <c r="DM40" i="15"/>
  <c r="DM103" i="15"/>
  <c r="DM88" i="15"/>
  <c r="DM120" i="15"/>
  <c r="DM16" i="15"/>
  <c r="DM119" i="15"/>
  <c r="DM64" i="15"/>
  <c r="DM127" i="15"/>
  <c r="DM144" i="15"/>
  <c r="DM87" i="15"/>
  <c r="DM39" i="15"/>
  <c r="DM95" i="15"/>
  <c r="DM63" i="15"/>
  <c r="DM111" i="15"/>
  <c r="DM79" i="15"/>
  <c r="DM47" i="15"/>
  <c r="DM55" i="15"/>
  <c r="DM15" i="15"/>
  <c r="DM126" i="15"/>
  <c r="DM48" i="15"/>
  <c r="DM71" i="15"/>
  <c r="DM23" i="15"/>
  <c r="DM7" i="15"/>
  <c r="DM31" i="15"/>
  <c r="DM110" i="15"/>
  <c r="DM94" i="15"/>
  <c r="DM143" i="15"/>
  <c r="DM142" i="15"/>
  <c r="DM134" i="15"/>
  <c r="DM118" i="15"/>
  <c r="DM46" i="15"/>
  <c r="DM22" i="15"/>
  <c r="DM70" i="15"/>
  <c r="DM54" i="15"/>
  <c r="DM141" i="15"/>
  <c r="DM62" i="15"/>
  <c r="DM78" i="15"/>
  <c r="DM38" i="15"/>
  <c r="DM30" i="15"/>
  <c r="DM125" i="15"/>
  <c r="DM109" i="15"/>
  <c r="DM93" i="15"/>
  <c r="DM69" i="15"/>
  <c r="DM102" i="15"/>
  <c r="DM86" i="15"/>
  <c r="DM14" i="15"/>
  <c r="DM101" i="15"/>
  <c r="DM53" i="15"/>
  <c r="DM147" i="15"/>
  <c r="DM85" i="15"/>
  <c r="DM5" i="15"/>
  <c r="DM61" i="15"/>
  <c r="DM133" i="15"/>
  <c r="DM117" i="15"/>
  <c r="DM77" i="15"/>
  <c r="DM6" i="15"/>
  <c r="DM146" i="15"/>
  <c r="DM45" i="15"/>
  <c r="DM132" i="15"/>
  <c r="DM92" i="15"/>
  <c r="DM68" i="15"/>
  <c r="DM100" i="15"/>
  <c r="DM37" i="15"/>
  <c r="DM116" i="15"/>
  <c r="DM21" i="15"/>
  <c r="DM13" i="15"/>
  <c r="DM76" i="15"/>
  <c r="DM44" i="15"/>
  <c r="DM108" i="15"/>
  <c r="DM36" i="15"/>
  <c r="DM3" i="15"/>
  <c r="DM29" i="15"/>
  <c r="DM4" i="15"/>
  <c r="DM124" i="15"/>
  <c r="DM84" i="15"/>
  <c r="DM52" i="15"/>
  <c r="DM148" i="15"/>
  <c r="DM135" i="15"/>
  <c r="DM115" i="15"/>
  <c r="DM107" i="15"/>
  <c r="DM91" i="15"/>
  <c r="DM60" i="15"/>
  <c r="DM28" i="15"/>
  <c r="DM83" i="15"/>
  <c r="DM12" i="15"/>
  <c r="DM140" i="15"/>
  <c r="DM123" i="15"/>
  <c r="DM20" i="15"/>
  <c r="DM43" i="15"/>
  <c r="DM27" i="15"/>
  <c r="DM130" i="15"/>
  <c r="DM131" i="15"/>
  <c r="DM75" i="15"/>
  <c r="DM139" i="15"/>
  <c r="DM99" i="15"/>
  <c r="DM11" i="15"/>
  <c r="DM122" i="15"/>
  <c r="DM106" i="15"/>
  <c r="DM90" i="15"/>
  <c r="DM58" i="15"/>
  <c r="DM26" i="15"/>
  <c r="DM51" i="15"/>
  <c r="DM59" i="15"/>
  <c r="DM19" i="15"/>
  <c r="DM149" i="15"/>
  <c r="DM67" i="15"/>
  <c r="DM35" i="15"/>
  <c r="DM34" i="15"/>
  <c r="DM66" i="15"/>
  <c r="DM150" i="15"/>
  <c r="DM138" i="15"/>
  <c r="DM18" i="15"/>
  <c r="DM114" i="15"/>
  <c r="DM42" i="15"/>
  <c r="DM82" i="15"/>
  <c r="DM50" i="15"/>
  <c r="DM10" i="15"/>
  <c r="DM98" i="15"/>
  <c r="DM74" i="15"/>
  <c r="DV152" i="15"/>
  <c r="DV137" i="15"/>
  <c r="DV129" i="15"/>
  <c r="DV105" i="15"/>
  <c r="DV153" i="15"/>
  <c r="DV121" i="15"/>
  <c r="DV49" i="15"/>
  <c r="DV113" i="15"/>
  <c r="DV97" i="15"/>
  <c r="DV33" i="15"/>
  <c r="DV9" i="15"/>
  <c r="DV73" i="15"/>
  <c r="DV25" i="15"/>
  <c r="DV145" i="15"/>
  <c r="DV89" i="15"/>
  <c r="DV81" i="15"/>
  <c r="DV128" i="15"/>
  <c r="DV96" i="15"/>
  <c r="DV3" i="15"/>
  <c r="DV57" i="15"/>
  <c r="DV17" i="15"/>
  <c r="DV65" i="15"/>
  <c r="DV41" i="15"/>
  <c r="DV120" i="15"/>
  <c r="DV56" i="15"/>
  <c r="DV24" i="15"/>
  <c r="DV64" i="15"/>
  <c r="DV40" i="15"/>
  <c r="DV72" i="15"/>
  <c r="DV48" i="15"/>
  <c r="DV135" i="15"/>
  <c r="DV112" i="15"/>
  <c r="DV119" i="15"/>
  <c r="DV88" i="15"/>
  <c r="DV80" i="15"/>
  <c r="DV32" i="15"/>
  <c r="DV104" i="15"/>
  <c r="DV16" i="15"/>
  <c r="DV79" i="15"/>
  <c r="DV87" i="15"/>
  <c r="DV143" i="15"/>
  <c r="DV127" i="15"/>
  <c r="DV63" i="15"/>
  <c r="DV23" i="15"/>
  <c r="DV7" i="15"/>
  <c r="DV39" i="15"/>
  <c r="DV146" i="15"/>
  <c r="DV134" i="15"/>
  <c r="DV8" i="15"/>
  <c r="DV111" i="15"/>
  <c r="DV95" i="15"/>
  <c r="DV55" i="15"/>
  <c r="DV47" i="15"/>
  <c r="DV103" i="15"/>
  <c r="DV71" i="15"/>
  <c r="DV31" i="15"/>
  <c r="DV142" i="15"/>
  <c r="DV126" i="15"/>
  <c r="DV144" i="15"/>
  <c r="DV110" i="15"/>
  <c r="DV94" i="15"/>
  <c r="DV15" i="15"/>
  <c r="DV30" i="15"/>
  <c r="DV70" i="15"/>
  <c r="DV102" i="15"/>
  <c r="DV78" i="15"/>
  <c r="DV54" i="15"/>
  <c r="DV22" i="15"/>
  <c r="DV14" i="15"/>
  <c r="DV62" i="15"/>
  <c r="DV38" i="15"/>
  <c r="DV6" i="15"/>
  <c r="DV101" i="15"/>
  <c r="DV86" i="15"/>
  <c r="DV85" i="15"/>
  <c r="DV77" i="15"/>
  <c r="DV118" i="15"/>
  <c r="DV46" i="15"/>
  <c r="DV147" i="15"/>
  <c r="DV69" i="15"/>
  <c r="DV133" i="15"/>
  <c r="DV125" i="15"/>
  <c r="DV93" i="15"/>
  <c r="DV139" i="15"/>
  <c r="DV37" i="15"/>
  <c r="DV148" i="15"/>
  <c r="DV140" i="15"/>
  <c r="DV109" i="15"/>
  <c r="DV117" i="15"/>
  <c r="DV61" i="15"/>
  <c r="DV108" i="15"/>
  <c r="DV84" i="15"/>
  <c r="DV45" i="15"/>
  <c r="DV68" i="15"/>
  <c r="DV52" i="15"/>
  <c r="DV5" i="15"/>
  <c r="DV21" i="15"/>
  <c r="DV13" i="15"/>
  <c r="DV132" i="15"/>
  <c r="DV100" i="15"/>
  <c r="DV53" i="15"/>
  <c r="DV29" i="15"/>
  <c r="DV116" i="15"/>
  <c r="DV60" i="15"/>
  <c r="DV28" i="15"/>
  <c r="DV124" i="15"/>
  <c r="DV92" i="15"/>
  <c r="DV123" i="15"/>
  <c r="DV149" i="15"/>
  <c r="DV44" i="15"/>
  <c r="DV36" i="15"/>
  <c r="DV12" i="15"/>
  <c r="DV83" i="15"/>
  <c r="DV67" i="15"/>
  <c r="DV141" i="15"/>
  <c r="DV76" i="15"/>
  <c r="DV20" i="15"/>
  <c r="DV4" i="15"/>
  <c r="DV19" i="15"/>
  <c r="DV130" i="15"/>
  <c r="DV114" i="15"/>
  <c r="DV90" i="15"/>
  <c r="DV59" i="15"/>
  <c r="DV51" i="15"/>
  <c r="DV150" i="15"/>
  <c r="DV115" i="15"/>
  <c r="DV91" i="15"/>
  <c r="DV75" i="15"/>
  <c r="DV138" i="15"/>
  <c r="DV107" i="15"/>
  <c r="DV43" i="15"/>
  <c r="DV35" i="15"/>
  <c r="DV11" i="15"/>
  <c r="DV58" i="15"/>
  <c r="DV34" i="15"/>
  <c r="DV27" i="15"/>
  <c r="DV131" i="15"/>
  <c r="DV99" i="15"/>
  <c r="DV136" i="15"/>
  <c r="DV122" i="15"/>
  <c r="DV98" i="15"/>
  <c r="DV26" i="15"/>
  <c r="DV106" i="15"/>
  <c r="DV66" i="15"/>
  <c r="DV42" i="15"/>
  <c r="DV74" i="15"/>
  <c r="DV82" i="15"/>
  <c r="DV50" i="15"/>
  <c r="DV10" i="15"/>
  <c r="DV151" i="15"/>
  <c r="DV18" i="15"/>
  <c r="CQ140" i="15"/>
  <c r="CQ3" i="15"/>
  <c r="CQ121" i="15"/>
  <c r="CQ73" i="15"/>
  <c r="CQ105" i="15"/>
  <c r="CQ137" i="15"/>
  <c r="CQ81" i="15"/>
  <c r="CQ145" i="15"/>
  <c r="CQ89" i="15"/>
  <c r="CQ57" i="15"/>
  <c r="CQ97" i="15"/>
  <c r="CQ113" i="15"/>
  <c r="CQ49" i="15"/>
  <c r="CQ129" i="15"/>
  <c r="CQ65" i="15"/>
  <c r="CQ25" i="15"/>
  <c r="CQ153" i="15"/>
  <c r="CQ104" i="15"/>
  <c r="CQ17" i="15"/>
  <c r="CQ9" i="15"/>
  <c r="CQ41" i="15"/>
  <c r="CQ144" i="15"/>
  <c r="CQ64" i="15"/>
  <c r="CQ40" i="15"/>
  <c r="CQ33" i="15"/>
  <c r="CQ136" i="15"/>
  <c r="CQ120" i="15"/>
  <c r="CQ8" i="15"/>
  <c r="CQ80" i="15"/>
  <c r="CQ112" i="15"/>
  <c r="CQ72" i="15"/>
  <c r="CQ56" i="15"/>
  <c r="CQ146" i="15"/>
  <c r="CQ119" i="15"/>
  <c r="CQ88" i="15"/>
  <c r="CQ48" i="15"/>
  <c r="CQ16" i="15"/>
  <c r="CQ143" i="15"/>
  <c r="CQ128" i="15"/>
  <c r="CQ32" i="15"/>
  <c r="CQ127" i="15"/>
  <c r="CQ96" i="15"/>
  <c r="CQ79" i="15"/>
  <c r="CQ71" i="15"/>
  <c r="CQ135" i="15"/>
  <c r="CQ103" i="15"/>
  <c r="CQ111" i="15"/>
  <c r="CQ95" i="15"/>
  <c r="CQ87" i="15"/>
  <c r="CQ31" i="15"/>
  <c r="CQ39" i="15"/>
  <c r="CQ126" i="15"/>
  <c r="CQ55" i="15"/>
  <c r="CQ47" i="15"/>
  <c r="CQ24" i="15"/>
  <c r="CQ63" i="15"/>
  <c r="CQ142" i="15"/>
  <c r="CQ110" i="15"/>
  <c r="CQ15" i="15"/>
  <c r="CQ94" i="15"/>
  <c r="CQ54" i="15"/>
  <c r="CQ38" i="15"/>
  <c r="CQ30" i="15"/>
  <c r="CQ7" i="15"/>
  <c r="CQ102" i="15"/>
  <c r="CQ23" i="15"/>
  <c r="CQ147" i="15"/>
  <c r="CQ134" i="15"/>
  <c r="CQ118" i="15"/>
  <c r="CQ78" i="15"/>
  <c r="CQ46" i="15"/>
  <c r="CQ70" i="15"/>
  <c r="CQ141" i="15"/>
  <c r="CQ22" i="15"/>
  <c r="CQ86" i="15"/>
  <c r="CQ62" i="15"/>
  <c r="CQ93" i="15"/>
  <c r="CQ133" i="15"/>
  <c r="CQ77" i="15"/>
  <c r="CQ69" i="15"/>
  <c r="CQ85" i="15"/>
  <c r="CQ45" i="15"/>
  <c r="CQ125" i="15"/>
  <c r="CQ37" i="15"/>
  <c r="CQ148" i="15"/>
  <c r="CQ14" i="15"/>
  <c r="CQ117" i="15"/>
  <c r="CQ124" i="15"/>
  <c r="CQ6" i="15"/>
  <c r="CQ109" i="15"/>
  <c r="CQ101" i="15"/>
  <c r="CQ29" i="15"/>
  <c r="CQ13" i="15"/>
  <c r="CQ5" i="15"/>
  <c r="CQ61" i="15"/>
  <c r="CQ139" i="15"/>
  <c r="CQ21" i="15"/>
  <c r="CQ116" i="15"/>
  <c r="CQ53" i="15"/>
  <c r="CQ132" i="15"/>
  <c r="CQ100" i="15"/>
  <c r="CQ84" i="15"/>
  <c r="CQ92" i="15"/>
  <c r="CQ76" i="15"/>
  <c r="CQ149" i="15"/>
  <c r="CQ108" i="15"/>
  <c r="CQ44" i="15"/>
  <c r="CQ28" i="15"/>
  <c r="CQ131" i="15"/>
  <c r="CQ60" i="15"/>
  <c r="CQ4" i="15"/>
  <c r="CQ36" i="15"/>
  <c r="CQ20" i="15"/>
  <c r="CQ52" i="15"/>
  <c r="CQ59" i="15"/>
  <c r="CQ68" i="15"/>
  <c r="CQ150" i="15"/>
  <c r="CQ12" i="15"/>
  <c r="CQ107" i="15"/>
  <c r="CQ91" i="15"/>
  <c r="CQ19" i="15"/>
  <c r="CQ138" i="15"/>
  <c r="CQ51" i="15"/>
  <c r="CQ151" i="15"/>
  <c r="CQ123" i="15"/>
  <c r="CQ75" i="15"/>
  <c r="CQ11" i="15"/>
  <c r="CQ130" i="15"/>
  <c r="CQ114" i="15"/>
  <c r="CQ50" i="15"/>
  <c r="CQ152" i="15"/>
  <c r="CQ115" i="15"/>
  <c r="CQ99" i="15"/>
  <c r="CQ83" i="15"/>
  <c r="CQ67" i="15"/>
  <c r="CQ35" i="15"/>
  <c r="CQ122" i="15"/>
  <c r="CQ98" i="15"/>
  <c r="CQ74" i="15"/>
  <c r="CQ10" i="15"/>
  <c r="CQ43" i="15"/>
  <c r="CQ27" i="15"/>
  <c r="CQ82" i="15"/>
  <c r="CQ34" i="15"/>
  <c r="CQ66" i="15"/>
  <c r="CQ106" i="15"/>
  <c r="CQ58" i="15"/>
  <c r="CQ26" i="15"/>
  <c r="CQ90" i="15"/>
  <c r="CQ42" i="15"/>
  <c r="CQ18" i="15"/>
  <c r="AY144" i="15"/>
  <c r="AY136" i="15"/>
  <c r="AY149" i="15"/>
  <c r="AY153" i="15"/>
  <c r="AY121" i="15"/>
  <c r="AY105" i="15"/>
  <c r="AY97" i="15"/>
  <c r="AY145" i="15"/>
  <c r="AY113" i="15"/>
  <c r="AY137" i="15"/>
  <c r="AY17" i="15"/>
  <c r="AY129" i="15"/>
  <c r="AY57" i="15"/>
  <c r="AY25" i="15"/>
  <c r="AY9" i="15"/>
  <c r="AY89" i="15"/>
  <c r="AY65" i="15"/>
  <c r="AY33" i="15"/>
  <c r="AY112" i="15"/>
  <c r="AY104" i="15"/>
  <c r="AY81" i="15"/>
  <c r="AY73" i="15"/>
  <c r="AY41" i="15"/>
  <c r="AY80" i="15"/>
  <c r="AY49" i="15"/>
  <c r="AY96" i="15"/>
  <c r="AY128" i="15"/>
  <c r="AY127" i="15"/>
  <c r="AY40" i="15"/>
  <c r="AY111" i="15"/>
  <c r="AY8" i="15"/>
  <c r="AY72" i="15"/>
  <c r="AY120" i="15"/>
  <c r="AY48" i="15"/>
  <c r="AY135" i="15"/>
  <c r="AY71" i="15"/>
  <c r="AY47" i="15"/>
  <c r="AY64" i="15"/>
  <c r="AY24" i="15"/>
  <c r="AY150" i="15"/>
  <c r="AY88" i="15"/>
  <c r="AY103" i="15"/>
  <c r="AY55" i="15"/>
  <c r="AY56" i="15"/>
  <c r="AY79" i="15"/>
  <c r="AY119" i="15"/>
  <c r="AY32" i="15"/>
  <c r="AY87" i="15"/>
  <c r="AY16" i="15"/>
  <c r="AY23" i="15"/>
  <c r="AY63" i="15"/>
  <c r="AY15" i="15"/>
  <c r="AY95" i="15"/>
  <c r="AY39" i="15"/>
  <c r="AY141" i="15"/>
  <c r="AY118" i="15"/>
  <c r="AY151" i="15"/>
  <c r="AY142" i="15"/>
  <c r="AY62" i="15"/>
  <c r="AY38" i="15"/>
  <c r="AY22" i="15"/>
  <c r="AY31" i="15"/>
  <c r="AY126" i="15"/>
  <c r="AY7" i="15"/>
  <c r="AY134" i="15"/>
  <c r="AY94" i="15"/>
  <c r="AY30" i="15"/>
  <c r="AY6" i="15"/>
  <c r="AY78" i="15"/>
  <c r="AY54" i="15"/>
  <c r="AY102" i="15"/>
  <c r="AY86" i="15"/>
  <c r="AY143" i="15"/>
  <c r="AY46" i="15"/>
  <c r="AY152" i="15"/>
  <c r="AY110" i="15"/>
  <c r="AY70" i="15"/>
  <c r="AY133" i="15"/>
  <c r="AY117" i="15"/>
  <c r="AY14" i="15"/>
  <c r="AY85" i="15"/>
  <c r="AY77" i="15"/>
  <c r="AY5" i="15"/>
  <c r="AY61" i="15"/>
  <c r="AY45" i="15"/>
  <c r="AY93" i="15"/>
  <c r="AY37" i="15"/>
  <c r="AY21" i="15"/>
  <c r="AY125" i="15"/>
  <c r="AY53" i="15"/>
  <c r="AY109" i="15"/>
  <c r="AY101" i="15"/>
  <c r="AY69" i="15"/>
  <c r="AY124" i="15"/>
  <c r="AY92" i="15"/>
  <c r="AY76" i="15"/>
  <c r="AY132" i="15"/>
  <c r="AY116" i="15"/>
  <c r="AY13" i="15"/>
  <c r="AY100" i="15"/>
  <c r="AY29" i="15"/>
  <c r="AY68" i="15"/>
  <c r="AY60" i="15"/>
  <c r="AY108" i="15"/>
  <c r="AY84" i="15"/>
  <c r="AY146" i="15"/>
  <c r="AY140" i="15"/>
  <c r="AY131" i="15"/>
  <c r="AY91" i="15"/>
  <c r="AY28" i="15"/>
  <c r="AY107" i="15"/>
  <c r="AY99" i="15"/>
  <c r="AY52" i="15"/>
  <c r="AY20" i="15"/>
  <c r="AY4" i="15"/>
  <c r="AY44" i="15"/>
  <c r="AY36" i="15"/>
  <c r="AY139" i="15"/>
  <c r="AY12" i="15"/>
  <c r="AY123" i="15"/>
  <c r="AY27" i="15"/>
  <c r="AY90" i="15"/>
  <c r="AY19" i="15"/>
  <c r="AY130" i="15"/>
  <c r="AY59" i="15"/>
  <c r="AY11" i="15"/>
  <c r="AY3" i="15"/>
  <c r="AY67" i="15"/>
  <c r="AY51" i="15"/>
  <c r="AY147" i="15"/>
  <c r="AY50" i="15"/>
  <c r="AY42" i="15"/>
  <c r="AY43" i="15"/>
  <c r="AY138" i="15"/>
  <c r="AY98" i="15"/>
  <c r="AY82" i="15"/>
  <c r="AY75" i="15"/>
  <c r="AY35" i="15"/>
  <c r="AY115" i="15"/>
  <c r="AY83" i="15"/>
  <c r="AY148" i="15"/>
  <c r="AY106" i="15"/>
  <c r="AY122" i="15"/>
  <c r="AY66" i="15"/>
  <c r="AY10" i="15"/>
  <c r="AY74" i="15"/>
  <c r="AY58" i="15"/>
  <c r="AY34" i="15"/>
  <c r="AY26" i="15"/>
  <c r="AY18" i="15"/>
  <c r="AY114" i="15"/>
  <c r="L150" i="15"/>
  <c r="L153" i="15"/>
  <c r="L139" i="15"/>
  <c r="L142" i="15"/>
  <c r="L137" i="15"/>
  <c r="L121" i="15"/>
  <c r="L129" i="15"/>
  <c r="L89" i="15"/>
  <c r="L113" i="15"/>
  <c r="L41" i="15"/>
  <c r="L65" i="15"/>
  <c r="L81" i="15"/>
  <c r="L73" i="15"/>
  <c r="L49" i="15"/>
  <c r="L105" i="15"/>
  <c r="L97" i="15"/>
  <c r="L33" i="15"/>
  <c r="L17" i="15"/>
  <c r="L80" i="15"/>
  <c r="L96" i="15"/>
  <c r="L9" i="15"/>
  <c r="L64" i="15"/>
  <c r="L57" i="15"/>
  <c r="L25" i="15"/>
  <c r="L136" i="15"/>
  <c r="L72" i="15"/>
  <c r="L48" i="15"/>
  <c r="L24" i="15"/>
  <c r="L145" i="15"/>
  <c r="L104" i="15"/>
  <c r="L128" i="15"/>
  <c r="L120" i="15"/>
  <c r="L88" i="15"/>
  <c r="L127" i="15"/>
  <c r="L103" i="15"/>
  <c r="L112" i="15"/>
  <c r="L135" i="15"/>
  <c r="L87" i="15"/>
  <c r="L39" i="15"/>
  <c r="L40" i="15"/>
  <c r="L16" i="15"/>
  <c r="L8" i="15"/>
  <c r="L111" i="15"/>
  <c r="L95" i="15"/>
  <c r="L71" i="15"/>
  <c r="L47" i="15"/>
  <c r="L152" i="15"/>
  <c r="L118" i="15"/>
  <c r="L56" i="15"/>
  <c r="L143" i="15"/>
  <c r="L126" i="15"/>
  <c r="L63" i="15"/>
  <c r="L119" i="15"/>
  <c r="L32" i="15"/>
  <c r="L151" i="15"/>
  <c r="L79" i="15"/>
  <c r="L23" i="15"/>
  <c r="L134" i="15"/>
  <c r="L94" i="15"/>
  <c r="L31" i="15"/>
  <c r="L55" i="15"/>
  <c r="L15" i="15"/>
  <c r="L22" i="15"/>
  <c r="L7" i="15"/>
  <c r="L110" i="15"/>
  <c r="L14" i="15"/>
  <c r="L70" i="15"/>
  <c r="L30" i="15"/>
  <c r="L86" i="15"/>
  <c r="L141" i="15"/>
  <c r="L62" i="15"/>
  <c r="L54" i="15"/>
  <c r="L144" i="15"/>
  <c r="L46" i="15"/>
  <c r="L38" i="15"/>
  <c r="L109" i="15"/>
  <c r="L93" i="15"/>
  <c r="L85" i="15"/>
  <c r="L102" i="15"/>
  <c r="L78" i="15"/>
  <c r="L117" i="15"/>
  <c r="L101" i="15"/>
  <c r="L37" i="15"/>
  <c r="L6" i="15"/>
  <c r="L133" i="15"/>
  <c r="L61" i="15"/>
  <c r="L29" i="15"/>
  <c r="L125" i="15"/>
  <c r="L77" i="15"/>
  <c r="L69" i="15"/>
  <c r="L45" i="15"/>
  <c r="L5" i="15"/>
  <c r="L132" i="15"/>
  <c r="L76" i="15"/>
  <c r="L52" i="15"/>
  <c r="L36" i="15"/>
  <c r="L124" i="15"/>
  <c r="L100" i="15"/>
  <c r="L140" i="15"/>
  <c r="L92" i="15"/>
  <c r="L44" i="15"/>
  <c r="L21" i="15"/>
  <c r="L146" i="15"/>
  <c r="L108" i="15"/>
  <c r="L84" i="15"/>
  <c r="L53" i="15"/>
  <c r="L13" i="15"/>
  <c r="L116" i="15"/>
  <c r="L28" i="15"/>
  <c r="L147" i="15"/>
  <c r="L83" i="15"/>
  <c r="L68" i="15"/>
  <c r="L60" i="15"/>
  <c r="L3" i="15"/>
  <c r="L115" i="15"/>
  <c r="L12" i="15"/>
  <c r="L91" i="15"/>
  <c r="L20" i="15"/>
  <c r="L4" i="15"/>
  <c r="L51" i="15"/>
  <c r="L35" i="15"/>
  <c r="L130" i="15"/>
  <c r="L90" i="15"/>
  <c r="L138" i="15"/>
  <c r="L131" i="15"/>
  <c r="L123" i="15"/>
  <c r="L19" i="15"/>
  <c r="L11" i="15"/>
  <c r="L99" i="15"/>
  <c r="L67" i="15"/>
  <c r="L106" i="15"/>
  <c r="L75" i="15"/>
  <c r="L114" i="15"/>
  <c r="L59" i="15"/>
  <c r="L27" i="15"/>
  <c r="L148" i="15"/>
  <c r="L122" i="15"/>
  <c r="L107" i="15"/>
  <c r="L43" i="15"/>
  <c r="L34" i="15"/>
  <c r="L26" i="15"/>
  <c r="L82" i="15"/>
  <c r="L149" i="15"/>
  <c r="L42" i="15"/>
  <c r="L18" i="15"/>
  <c r="L58" i="15"/>
  <c r="L74" i="15"/>
  <c r="L50" i="15"/>
  <c r="L66" i="15"/>
  <c r="L98" i="15"/>
  <c r="L10" i="15"/>
  <c r="BX150" i="15"/>
  <c r="BX145" i="15"/>
  <c r="BX153" i="15"/>
  <c r="BX89" i="15"/>
  <c r="BX65" i="15"/>
  <c r="BX105" i="15"/>
  <c r="BX121" i="15"/>
  <c r="BX113" i="15"/>
  <c r="BX41" i="15"/>
  <c r="BX97" i="15"/>
  <c r="BX49" i="15"/>
  <c r="BX57" i="15"/>
  <c r="BX129" i="15"/>
  <c r="BX81" i="15"/>
  <c r="BX73" i="15"/>
  <c r="BX17" i="15"/>
  <c r="BX137" i="15"/>
  <c r="BX96" i="15"/>
  <c r="BX25" i="15"/>
  <c r="BX33" i="15"/>
  <c r="BX120" i="15"/>
  <c r="BX80" i="15"/>
  <c r="BX64" i="15"/>
  <c r="BX8" i="15"/>
  <c r="BX9" i="15"/>
  <c r="BX72" i="15"/>
  <c r="BX24" i="15"/>
  <c r="BX128" i="15"/>
  <c r="BX88" i="15"/>
  <c r="BX111" i="15"/>
  <c r="BX40" i="15"/>
  <c r="BX112" i="15"/>
  <c r="BX136" i="15"/>
  <c r="BX32" i="15"/>
  <c r="BX56" i="15"/>
  <c r="BX151" i="15"/>
  <c r="BX104" i="15"/>
  <c r="BX48" i="15"/>
  <c r="BX16" i="15"/>
  <c r="BX119" i="15"/>
  <c r="BX95" i="15"/>
  <c r="BX63" i="15"/>
  <c r="BX39" i="15"/>
  <c r="BX103" i="15"/>
  <c r="BX87" i="15"/>
  <c r="BX135" i="15"/>
  <c r="BX127" i="15"/>
  <c r="BX79" i="15"/>
  <c r="BX152" i="15"/>
  <c r="BX126" i="15"/>
  <c r="BX71" i="15"/>
  <c r="BX143" i="15"/>
  <c r="BX31" i="15"/>
  <c r="BX55" i="15"/>
  <c r="BX94" i="15"/>
  <c r="BX15" i="15"/>
  <c r="BX7" i="15"/>
  <c r="BX142" i="15"/>
  <c r="BX86" i="15"/>
  <c r="BX54" i="15"/>
  <c r="BX47" i="15"/>
  <c r="BX134" i="15"/>
  <c r="BX22" i="15"/>
  <c r="BX23" i="15"/>
  <c r="BX46" i="15"/>
  <c r="BX144" i="15"/>
  <c r="BX62" i="15"/>
  <c r="BX14" i="15"/>
  <c r="BX110" i="15"/>
  <c r="BX102" i="15"/>
  <c r="BX78" i="15"/>
  <c r="BX141" i="15"/>
  <c r="BX38" i="15"/>
  <c r="BX118" i="15"/>
  <c r="BX30" i="15"/>
  <c r="BX109" i="15"/>
  <c r="BX93" i="15"/>
  <c r="BX85" i="15"/>
  <c r="BX70" i="15"/>
  <c r="BX133" i="15"/>
  <c r="BX37" i="15"/>
  <c r="BX125" i="15"/>
  <c r="BX101" i="15"/>
  <c r="BX5" i="15"/>
  <c r="BX6" i="15"/>
  <c r="BX117" i="15"/>
  <c r="BX21" i="15"/>
  <c r="BX140" i="15"/>
  <c r="BX92" i="15"/>
  <c r="BX69" i="15"/>
  <c r="BX61" i="15"/>
  <c r="BX100" i="15"/>
  <c r="BX84" i="15"/>
  <c r="BX13" i="15"/>
  <c r="BX124" i="15"/>
  <c r="BX44" i="15"/>
  <c r="BX45" i="15"/>
  <c r="BX116" i="15"/>
  <c r="BX108" i="15"/>
  <c r="BX132" i="15"/>
  <c r="BX77" i="15"/>
  <c r="BX146" i="15"/>
  <c r="BX52" i="15"/>
  <c r="BX36" i="15"/>
  <c r="BX28" i="15"/>
  <c r="BX53" i="15"/>
  <c r="BX29" i="15"/>
  <c r="BX83" i="15"/>
  <c r="BX139" i="15"/>
  <c r="BX76" i="15"/>
  <c r="BX12" i="15"/>
  <c r="BX20" i="15"/>
  <c r="BX4" i="15"/>
  <c r="BX107" i="15"/>
  <c r="BX3" i="15"/>
  <c r="BX91" i="15"/>
  <c r="BX68" i="15"/>
  <c r="BX60" i="15"/>
  <c r="BX35" i="15"/>
  <c r="BX75" i="15"/>
  <c r="BX138" i="15"/>
  <c r="BX147" i="15"/>
  <c r="BX59" i="15"/>
  <c r="BX106" i="15"/>
  <c r="BX74" i="15"/>
  <c r="BX149" i="15"/>
  <c r="BX115" i="15"/>
  <c r="BX130" i="15"/>
  <c r="BX114" i="15"/>
  <c r="BX90" i="15"/>
  <c r="BX67" i="15"/>
  <c r="BX43" i="15"/>
  <c r="BX148" i="15"/>
  <c r="BX131" i="15"/>
  <c r="BX123" i="15"/>
  <c r="BX51" i="15"/>
  <c r="BX27" i="15"/>
  <c r="BX19" i="15"/>
  <c r="BX11" i="15"/>
  <c r="BX18" i="15"/>
  <c r="BX99" i="15"/>
  <c r="BX122" i="15"/>
  <c r="BX10" i="15"/>
  <c r="BX50" i="15"/>
  <c r="BX42" i="15"/>
  <c r="BX98" i="15"/>
  <c r="BX34" i="15"/>
  <c r="BX82" i="15"/>
  <c r="BX66" i="15"/>
  <c r="BX58" i="15"/>
  <c r="BX26" i="15"/>
  <c r="EJ150" i="15"/>
  <c r="EJ153" i="15"/>
  <c r="EJ137" i="15"/>
  <c r="EJ145" i="15"/>
  <c r="EJ89" i="15"/>
  <c r="EJ113" i="15"/>
  <c r="EJ65" i="15"/>
  <c r="EJ97" i="15"/>
  <c r="EJ105" i="15"/>
  <c r="EJ41" i="15"/>
  <c r="EJ121" i="15"/>
  <c r="EJ81" i="15"/>
  <c r="EJ129" i="15"/>
  <c r="EJ25" i="15"/>
  <c r="EJ57" i="15"/>
  <c r="EJ17" i="15"/>
  <c r="EJ128" i="15"/>
  <c r="EJ96" i="15"/>
  <c r="EJ73" i="15"/>
  <c r="EJ49" i="15"/>
  <c r="EJ64" i="15"/>
  <c r="EJ33" i="15"/>
  <c r="EJ72" i="15"/>
  <c r="EJ24" i="15"/>
  <c r="EJ9" i="15"/>
  <c r="EJ120" i="15"/>
  <c r="EJ112" i="15"/>
  <c r="EJ16" i="15"/>
  <c r="EJ48" i="15"/>
  <c r="EJ80" i="15"/>
  <c r="EJ119" i="15"/>
  <c r="EJ136" i="15"/>
  <c r="EJ40" i="15"/>
  <c r="EJ143" i="15"/>
  <c r="EJ88" i="15"/>
  <c r="EJ32" i="15"/>
  <c r="EJ151" i="15"/>
  <c r="EJ39" i="15"/>
  <c r="EJ104" i="15"/>
  <c r="EJ56" i="15"/>
  <c r="EJ127" i="15"/>
  <c r="EJ95" i="15"/>
  <c r="EJ8" i="15"/>
  <c r="EJ71" i="15"/>
  <c r="EJ63" i="15"/>
  <c r="EJ47" i="15"/>
  <c r="EJ152" i="15"/>
  <c r="EJ103" i="15"/>
  <c r="EJ126" i="15"/>
  <c r="EJ55" i="15"/>
  <c r="EJ15" i="15"/>
  <c r="EJ135" i="15"/>
  <c r="EJ87" i="15"/>
  <c r="EJ111" i="15"/>
  <c r="EJ23" i="15"/>
  <c r="EJ79" i="15"/>
  <c r="EJ142" i="15"/>
  <c r="EJ110" i="15"/>
  <c r="EJ94" i="15"/>
  <c r="EJ31" i="15"/>
  <c r="EJ22" i="15"/>
  <c r="EJ7" i="15"/>
  <c r="EJ62" i="15"/>
  <c r="EJ54" i="15"/>
  <c r="EJ46" i="15"/>
  <c r="EJ38" i="15"/>
  <c r="EJ141" i="15"/>
  <c r="EJ69" i="15"/>
  <c r="EJ30" i="15"/>
  <c r="EJ144" i="15"/>
  <c r="EJ86" i="15"/>
  <c r="EJ70" i="15"/>
  <c r="EJ109" i="15"/>
  <c r="EJ93" i="15"/>
  <c r="EJ85" i="15"/>
  <c r="EJ118" i="15"/>
  <c r="EJ102" i="15"/>
  <c r="EJ78" i="15"/>
  <c r="EJ117" i="15"/>
  <c r="EJ101" i="15"/>
  <c r="EJ61" i="15"/>
  <c r="EJ6" i="15"/>
  <c r="EJ37" i="15"/>
  <c r="EJ133" i="15"/>
  <c r="EJ14" i="15"/>
  <c r="EJ125" i="15"/>
  <c r="EJ77" i="15"/>
  <c r="EJ45" i="15"/>
  <c r="EJ5" i="15"/>
  <c r="EJ146" i="15"/>
  <c r="EJ53" i="15"/>
  <c r="EJ100" i="15"/>
  <c r="EJ116" i="15"/>
  <c r="EJ84" i="15"/>
  <c r="EJ44" i="15"/>
  <c r="EJ21" i="15"/>
  <c r="EJ124" i="15"/>
  <c r="EJ108" i="15"/>
  <c r="EJ92" i="15"/>
  <c r="EJ29" i="15"/>
  <c r="EJ13" i="15"/>
  <c r="EJ28" i="15"/>
  <c r="EJ140" i="15"/>
  <c r="EJ132" i="15"/>
  <c r="EJ115" i="15"/>
  <c r="EJ83" i="15"/>
  <c r="EJ68" i="15"/>
  <c r="EJ12" i="15"/>
  <c r="EJ67" i="15"/>
  <c r="EJ20" i="15"/>
  <c r="EJ4" i="15"/>
  <c r="EJ60" i="15"/>
  <c r="EJ76" i="15"/>
  <c r="EJ147" i="15"/>
  <c r="EJ134" i="15"/>
  <c r="EJ107" i="15"/>
  <c r="EJ52" i="15"/>
  <c r="EJ139" i="15"/>
  <c r="EJ91" i="15"/>
  <c r="EJ36" i="15"/>
  <c r="EJ3" i="15"/>
  <c r="EJ130" i="15"/>
  <c r="EJ90" i="15"/>
  <c r="EJ59" i="15"/>
  <c r="EJ138" i="15"/>
  <c r="EJ131" i="15"/>
  <c r="EJ123" i="15"/>
  <c r="EJ43" i="15"/>
  <c r="EJ99" i="15"/>
  <c r="EJ106" i="15"/>
  <c r="EJ26" i="15"/>
  <c r="EJ149" i="15"/>
  <c r="EJ51" i="15"/>
  <c r="EJ11" i="15"/>
  <c r="EJ114" i="15"/>
  <c r="EJ148" i="15"/>
  <c r="EJ75" i="15"/>
  <c r="EJ35" i="15"/>
  <c r="EJ19" i="15"/>
  <c r="EJ122" i="15"/>
  <c r="EJ27" i="15"/>
  <c r="EJ82" i="15"/>
  <c r="EJ42" i="15"/>
  <c r="EJ18" i="15"/>
  <c r="EJ34" i="15"/>
  <c r="EJ58" i="15"/>
  <c r="EJ74" i="15"/>
  <c r="EJ66" i="15"/>
  <c r="EJ50" i="15"/>
  <c r="EJ98" i="15"/>
  <c r="EJ10" i="15"/>
  <c r="BD146" i="15"/>
  <c r="BD141" i="15"/>
  <c r="BD153" i="15"/>
  <c r="BD129" i="15"/>
  <c r="BD3" i="15"/>
  <c r="BD145" i="15"/>
  <c r="BD113" i="15"/>
  <c r="BD97" i="15"/>
  <c r="BD105" i="15"/>
  <c r="BD65" i="15"/>
  <c r="BD73" i="15"/>
  <c r="BD57" i="15"/>
  <c r="BD25" i="15"/>
  <c r="BD121" i="15"/>
  <c r="BD49" i="15"/>
  <c r="BD33" i="15"/>
  <c r="BD17" i="15"/>
  <c r="BD137" i="15"/>
  <c r="BD89" i="15"/>
  <c r="BD80" i="15"/>
  <c r="BD9" i="15"/>
  <c r="BD144" i="15"/>
  <c r="BD104" i="15"/>
  <c r="BD81" i="15"/>
  <c r="BD88" i="15"/>
  <c r="BD41" i="15"/>
  <c r="BD48" i="15"/>
  <c r="BD72" i="15"/>
  <c r="BD136" i="15"/>
  <c r="BD16" i="15"/>
  <c r="BD128" i="15"/>
  <c r="BD112" i="15"/>
  <c r="BD64" i="15"/>
  <c r="BD24" i="15"/>
  <c r="BD96" i="15"/>
  <c r="BD32" i="15"/>
  <c r="BD8" i="15"/>
  <c r="BD119" i="15"/>
  <c r="BD120" i="15"/>
  <c r="BD147" i="15"/>
  <c r="BD111" i="15"/>
  <c r="BD103" i="15"/>
  <c r="BD56" i="15"/>
  <c r="BD127" i="15"/>
  <c r="BD71" i="15"/>
  <c r="BD40" i="15"/>
  <c r="BD134" i="15"/>
  <c r="BD55" i="15"/>
  <c r="BD47" i="15"/>
  <c r="BD15" i="15"/>
  <c r="BD143" i="15"/>
  <c r="BD79" i="15"/>
  <c r="BD135" i="15"/>
  <c r="BD95" i="15"/>
  <c r="BD87" i="15"/>
  <c r="BD63" i="15"/>
  <c r="BD7" i="15"/>
  <c r="BD39" i="15"/>
  <c r="BD126" i="15"/>
  <c r="BD31" i="15"/>
  <c r="BD54" i="15"/>
  <c r="BD46" i="15"/>
  <c r="BD23" i="15"/>
  <c r="BD148" i="15"/>
  <c r="BD118" i="15"/>
  <c r="BD142" i="15"/>
  <c r="BD102" i="15"/>
  <c r="BD6" i="15"/>
  <c r="BD62" i="15"/>
  <c r="BD30" i="15"/>
  <c r="BD110" i="15"/>
  <c r="BD94" i="15"/>
  <c r="BD78" i="15"/>
  <c r="BD38" i="15"/>
  <c r="BD109" i="15"/>
  <c r="BD70" i="15"/>
  <c r="BD149" i="15"/>
  <c r="BD86" i="15"/>
  <c r="BD22" i="15"/>
  <c r="BD140" i="15"/>
  <c r="BD29" i="15"/>
  <c r="BD21" i="15"/>
  <c r="BD5" i="15"/>
  <c r="BD125" i="15"/>
  <c r="BD117" i="15"/>
  <c r="BD93" i="15"/>
  <c r="BD85" i="15"/>
  <c r="BD14" i="15"/>
  <c r="BD138" i="15"/>
  <c r="BD101" i="15"/>
  <c r="BD53" i="15"/>
  <c r="BD133" i="15"/>
  <c r="BD13" i="15"/>
  <c r="BD61" i="15"/>
  <c r="BD77" i="15"/>
  <c r="BD69" i="15"/>
  <c r="BD116" i="15"/>
  <c r="BD45" i="15"/>
  <c r="BD132" i="15"/>
  <c r="BD100" i="15"/>
  <c r="BD76" i="15"/>
  <c r="BD60" i="15"/>
  <c r="BD108" i="15"/>
  <c r="BD37" i="15"/>
  <c r="BD92" i="15"/>
  <c r="BD52" i="15"/>
  <c r="BD4" i="15"/>
  <c r="BD150" i="15"/>
  <c r="BD124" i="15"/>
  <c r="BD44" i="15"/>
  <c r="BD75" i="15"/>
  <c r="BD36" i="15"/>
  <c r="BD20" i="15"/>
  <c r="BD12" i="15"/>
  <c r="BD151" i="15"/>
  <c r="BD84" i="15"/>
  <c r="BD68" i="15"/>
  <c r="BD123" i="15"/>
  <c r="BD28" i="15"/>
  <c r="BD83" i="15"/>
  <c r="BD67" i="15"/>
  <c r="BD59" i="15"/>
  <c r="BD114" i="15"/>
  <c r="BD91" i="15"/>
  <c r="BD43" i="15"/>
  <c r="BD19" i="15"/>
  <c r="BD115" i="15"/>
  <c r="BD99" i="15"/>
  <c r="BD139" i="15"/>
  <c r="BD51" i="15"/>
  <c r="BD35" i="15"/>
  <c r="BD90" i="15"/>
  <c r="BD66" i="15"/>
  <c r="BD58" i="15"/>
  <c r="BD11" i="15"/>
  <c r="BD152" i="15"/>
  <c r="BD130" i="15"/>
  <c r="BD98" i="15"/>
  <c r="BD131" i="15"/>
  <c r="BD27" i="15"/>
  <c r="BD34" i="15"/>
  <c r="BD107" i="15"/>
  <c r="BD42" i="15"/>
  <c r="BD10" i="15"/>
  <c r="BD106" i="15"/>
  <c r="BD26" i="15"/>
  <c r="BD82" i="15"/>
  <c r="BD122" i="15"/>
  <c r="BD50" i="15"/>
  <c r="BD18" i="15"/>
  <c r="BD74" i="15"/>
  <c r="DP146" i="15"/>
  <c r="DP141" i="15"/>
  <c r="DP153" i="15"/>
  <c r="DP129" i="15"/>
  <c r="DP137" i="15"/>
  <c r="DP121" i="15"/>
  <c r="DP113" i="15"/>
  <c r="DP97" i="15"/>
  <c r="DP145" i="15"/>
  <c r="DP3" i="15"/>
  <c r="DP57" i="15"/>
  <c r="DP105" i="15"/>
  <c r="DP73" i="15"/>
  <c r="DP81" i="15"/>
  <c r="DP49" i="15"/>
  <c r="DP33" i="15"/>
  <c r="DP25" i="15"/>
  <c r="DP65" i="15"/>
  <c r="DP89" i="15"/>
  <c r="DP9" i="15"/>
  <c r="DP41" i="15"/>
  <c r="DP17" i="15"/>
  <c r="DP144" i="15"/>
  <c r="DP104" i="15"/>
  <c r="DP136" i="15"/>
  <c r="DP88" i="15"/>
  <c r="DP48" i="15"/>
  <c r="DP32" i="15"/>
  <c r="DP80" i="15"/>
  <c r="DP64" i="15"/>
  <c r="DP120" i="15"/>
  <c r="DP128" i="15"/>
  <c r="DP96" i="15"/>
  <c r="DP72" i="15"/>
  <c r="DP40" i="15"/>
  <c r="DP119" i="15"/>
  <c r="DP8" i="15"/>
  <c r="DP55" i="15"/>
  <c r="DP56" i="15"/>
  <c r="DP112" i="15"/>
  <c r="DP103" i="15"/>
  <c r="DP147" i="15"/>
  <c r="DP95" i="15"/>
  <c r="DP24" i="15"/>
  <c r="DP16" i="15"/>
  <c r="DP135" i="15"/>
  <c r="DP127" i="15"/>
  <c r="DP111" i="15"/>
  <c r="DP79" i="15"/>
  <c r="DP87" i="15"/>
  <c r="DP134" i="15"/>
  <c r="DP143" i="15"/>
  <c r="DP15" i="15"/>
  <c r="DP7" i="15"/>
  <c r="DP39" i="15"/>
  <c r="DP31" i="15"/>
  <c r="DP71" i="15"/>
  <c r="DP47" i="15"/>
  <c r="DP142" i="15"/>
  <c r="DP148" i="15"/>
  <c r="DP126" i="15"/>
  <c r="DP63" i="15"/>
  <c r="DP38" i="15"/>
  <c r="DP30" i="15"/>
  <c r="DP118" i="15"/>
  <c r="DP23" i="15"/>
  <c r="DP46" i="15"/>
  <c r="DP22" i="15"/>
  <c r="DP14" i="15"/>
  <c r="DP6" i="15"/>
  <c r="DP109" i="15"/>
  <c r="DP102" i="15"/>
  <c r="DP149" i="15"/>
  <c r="DP70" i="15"/>
  <c r="DP54" i="15"/>
  <c r="DP110" i="15"/>
  <c r="DP86" i="15"/>
  <c r="DP117" i="15"/>
  <c r="DP94" i="15"/>
  <c r="DP78" i="15"/>
  <c r="DP62" i="15"/>
  <c r="DP93" i="15"/>
  <c r="DP21" i="15"/>
  <c r="DP101" i="15"/>
  <c r="DP77" i="15"/>
  <c r="DP140" i="15"/>
  <c r="DP37" i="15"/>
  <c r="DP125" i="15"/>
  <c r="DP13" i="15"/>
  <c r="DP85" i="15"/>
  <c r="DP61" i="15"/>
  <c r="DP76" i="15"/>
  <c r="DP132" i="15"/>
  <c r="DP53" i="15"/>
  <c r="DP150" i="15"/>
  <c r="DP100" i="15"/>
  <c r="DP133" i="15"/>
  <c r="DP92" i="15"/>
  <c r="DP84" i="15"/>
  <c r="DP60" i="15"/>
  <c r="DP52" i="15"/>
  <c r="DP45" i="15"/>
  <c r="DP29" i="15"/>
  <c r="DP108" i="15"/>
  <c r="DP69" i="15"/>
  <c r="DP124" i="15"/>
  <c r="DP116" i="15"/>
  <c r="DP4" i="15"/>
  <c r="DP5" i="15"/>
  <c r="DP68" i="15"/>
  <c r="DP12" i="15"/>
  <c r="DP75" i="15"/>
  <c r="DP28" i="15"/>
  <c r="DP20" i="15"/>
  <c r="DP44" i="15"/>
  <c r="DP115" i="15"/>
  <c r="DP151" i="15"/>
  <c r="DP123" i="15"/>
  <c r="DP36" i="15"/>
  <c r="DP51" i="15"/>
  <c r="DP35" i="15"/>
  <c r="DP19" i="15"/>
  <c r="DP83" i="15"/>
  <c r="DP67" i="15"/>
  <c r="DP107" i="15"/>
  <c r="DP99" i="15"/>
  <c r="DP91" i="15"/>
  <c r="DP90" i="15"/>
  <c r="DP66" i="15"/>
  <c r="DP34" i="15"/>
  <c r="DP11" i="15"/>
  <c r="DP152" i="15"/>
  <c r="DP130" i="15"/>
  <c r="DP98" i="15"/>
  <c r="DP59" i="15"/>
  <c r="DP27" i="15"/>
  <c r="DP138" i="15"/>
  <c r="DP114" i="15"/>
  <c r="DP82" i="15"/>
  <c r="DP139" i="15"/>
  <c r="DP131" i="15"/>
  <c r="DP43" i="15"/>
  <c r="DP50" i="15"/>
  <c r="DP58" i="15"/>
  <c r="DP18" i="15"/>
  <c r="DP106" i="15"/>
  <c r="DP74" i="15"/>
  <c r="DP42" i="15"/>
  <c r="DP26" i="15"/>
  <c r="DP10" i="15"/>
  <c r="DP122" i="15"/>
  <c r="AG3" i="15"/>
  <c r="AG153" i="15"/>
  <c r="AG129" i="15"/>
  <c r="AG145" i="15"/>
  <c r="AG142" i="15"/>
  <c r="AG137" i="15"/>
  <c r="AG97" i="15"/>
  <c r="AG105" i="15"/>
  <c r="AG81" i="15"/>
  <c r="AG57" i="15"/>
  <c r="AG113" i="15"/>
  <c r="AG121" i="15"/>
  <c r="AG89" i="15"/>
  <c r="AG33" i="15"/>
  <c r="AG65" i="15"/>
  <c r="AG147" i="15"/>
  <c r="AG80" i="15"/>
  <c r="AG73" i="15"/>
  <c r="AG17" i="15"/>
  <c r="AG41" i="15"/>
  <c r="AG9" i="15"/>
  <c r="AG64" i="15"/>
  <c r="AG56" i="15"/>
  <c r="AG48" i="15"/>
  <c r="AG49" i="15"/>
  <c r="AG25" i="15"/>
  <c r="AG128" i="15"/>
  <c r="AG96" i="15"/>
  <c r="AG32" i="15"/>
  <c r="AG104" i="15"/>
  <c r="AG72" i="15"/>
  <c r="AG120" i="15"/>
  <c r="AG112" i="15"/>
  <c r="AG88" i="15"/>
  <c r="AG40" i="15"/>
  <c r="AG16" i="15"/>
  <c r="AG143" i="15"/>
  <c r="AG79" i="15"/>
  <c r="AG24" i="15"/>
  <c r="AG136" i="15"/>
  <c r="AG119" i="15"/>
  <c r="AG103" i="15"/>
  <c r="AG135" i="15"/>
  <c r="AG95" i="15"/>
  <c r="AG71" i="15"/>
  <c r="AG55" i="15"/>
  <c r="AG39" i="15"/>
  <c r="AG15" i="15"/>
  <c r="AG139" i="15"/>
  <c r="AG126" i="15"/>
  <c r="AG63" i="15"/>
  <c r="AG31" i="15"/>
  <c r="AG111" i="15"/>
  <c r="AG47" i="15"/>
  <c r="AG144" i="15"/>
  <c r="AG148" i="15"/>
  <c r="AG127" i="15"/>
  <c r="AG87" i="15"/>
  <c r="AG23" i="15"/>
  <c r="AG7" i="15"/>
  <c r="AG149" i="15"/>
  <c r="AG118" i="15"/>
  <c r="AG30" i="15"/>
  <c r="AG22" i="15"/>
  <c r="AG8" i="15"/>
  <c r="AG78" i="15"/>
  <c r="AG38" i="15"/>
  <c r="AG14" i="15"/>
  <c r="AG110" i="15"/>
  <c r="AG102" i="15"/>
  <c r="AG70" i="15"/>
  <c r="AG6" i="15"/>
  <c r="AG62" i="15"/>
  <c r="AG94" i="15"/>
  <c r="AG109" i="15"/>
  <c r="AG69" i="15"/>
  <c r="AG46" i="15"/>
  <c r="AG150" i="15"/>
  <c r="AG133" i="15"/>
  <c r="AG86" i="15"/>
  <c r="AG54" i="15"/>
  <c r="AG117" i="15"/>
  <c r="AG53" i="15"/>
  <c r="AG141" i="15"/>
  <c r="AG93" i="15"/>
  <c r="AG125" i="15"/>
  <c r="AG85" i="15"/>
  <c r="AG77" i="15"/>
  <c r="AG101" i="15"/>
  <c r="AG21" i="15"/>
  <c r="AG13" i="15"/>
  <c r="AG140" i="15"/>
  <c r="AG116" i="15"/>
  <c r="AG45" i="15"/>
  <c r="AG29" i="15"/>
  <c r="AG132" i="15"/>
  <c r="AG37" i="15"/>
  <c r="AG5" i="15"/>
  <c r="AG134" i="15"/>
  <c r="AG76" i="15"/>
  <c r="AG68" i="15"/>
  <c r="AG60" i="15"/>
  <c r="AG124" i="15"/>
  <c r="AG108" i="15"/>
  <c r="AG100" i="15"/>
  <c r="AG61" i="15"/>
  <c r="AG151" i="15"/>
  <c r="AG84" i="15"/>
  <c r="AG12" i="15"/>
  <c r="AG52" i="15"/>
  <c r="AG44" i="15"/>
  <c r="AG4" i="15"/>
  <c r="AG91" i="15"/>
  <c r="AG99" i="15"/>
  <c r="AG28" i="15"/>
  <c r="AG83" i="15"/>
  <c r="AG75" i="15"/>
  <c r="AG20" i="15"/>
  <c r="AG123" i="15"/>
  <c r="AG92" i="15"/>
  <c r="AG36" i="15"/>
  <c r="AG152" i="15"/>
  <c r="AG131" i="15"/>
  <c r="AG27" i="15"/>
  <c r="AG115" i="15"/>
  <c r="AG106" i="15"/>
  <c r="AG11" i="15"/>
  <c r="AG114" i="15"/>
  <c r="AG90" i="15"/>
  <c r="AG66" i="15"/>
  <c r="AG18" i="15"/>
  <c r="AG107" i="15"/>
  <c r="AG59" i="15"/>
  <c r="AG19" i="15"/>
  <c r="AG138" i="15"/>
  <c r="AG130" i="15"/>
  <c r="AG98" i="15"/>
  <c r="AG67" i="15"/>
  <c r="AG43" i="15"/>
  <c r="AG50" i="15"/>
  <c r="AG51" i="15"/>
  <c r="AG35" i="15"/>
  <c r="AG122" i="15"/>
  <c r="AG82" i="15"/>
  <c r="AG34" i="15"/>
  <c r="AG26" i="15"/>
  <c r="AG58" i="15"/>
  <c r="AG42" i="15"/>
  <c r="AG10" i="15"/>
  <c r="AG74" i="15"/>
  <c r="AG146" i="15"/>
  <c r="CS153" i="15"/>
  <c r="CS121" i="15"/>
  <c r="CS3" i="15"/>
  <c r="CS142" i="15"/>
  <c r="CS97" i="15"/>
  <c r="CS89" i="15"/>
  <c r="CS137" i="15"/>
  <c r="CS129" i="15"/>
  <c r="CS105" i="15"/>
  <c r="CS57" i="15"/>
  <c r="CS49" i="15"/>
  <c r="CS145" i="15"/>
  <c r="CS81" i="15"/>
  <c r="CS33" i="15"/>
  <c r="CS41" i="15"/>
  <c r="CS9" i="15"/>
  <c r="CS73" i="15"/>
  <c r="CS25" i="15"/>
  <c r="CS112" i="15"/>
  <c r="CS80" i="15"/>
  <c r="CS113" i="15"/>
  <c r="CS65" i="15"/>
  <c r="CS17" i="15"/>
  <c r="CS96" i="15"/>
  <c r="CS32" i="15"/>
  <c r="CS147" i="15"/>
  <c r="CS88" i="15"/>
  <c r="CS48" i="15"/>
  <c r="CS40" i="15"/>
  <c r="CS128" i="15"/>
  <c r="CS136" i="15"/>
  <c r="CS64" i="15"/>
  <c r="CS120" i="15"/>
  <c r="CS24" i="15"/>
  <c r="CS16" i="15"/>
  <c r="CS127" i="15"/>
  <c r="CS87" i="15"/>
  <c r="CS47" i="15"/>
  <c r="CS72" i="15"/>
  <c r="CS135" i="15"/>
  <c r="CS103" i="15"/>
  <c r="CS71" i="15"/>
  <c r="CS104" i="15"/>
  <c r="CS143" i="15"/>
  <c r="CS8" i="15"/>
  <c r="CS111" i="15"/>
  <c r="CS63" i="15"/>
  <c r="CS148" i="15"/>
  <c r="CS95" i="15"/>
  <c r="CS144" i="15"/>
  <c r="CS119" i="15"/>
  <c r="CS126" i="15"/>
  <c r="CS56" i="15"/>
  <c r="CS39" i="15"/>
  <c r="CS55" i="15"/>
  <c r="CS79" i="15"/>
  <c r="CS15" i="15"/>
  <c r="CS31" i="15"/>
  <c r="CS118" i="15"/>
  <c r="CS139" i="15"/>
  <c r="CS78" i="15"/>
  <c r="CS54" i="15"/>
  <c r="CS23" i="15"/>
  <c r="CS149" i="15"/>
  <c r="CS38" i="15"/>
  <c r="CS7" i="15"/>
  <c r="CS6" i="15"/>
  <c r="CS22" i="15"/>
  <c r="CS14" i="15"/>
  <c r="CS46" i="15"/>
  <c r="CS30" i="15"/>
  <c r="CS62" i="15"/>
  <c r="CS141" i="15"/>
  <c r="CS109" i="15"/>
  <c r="CS69" i="15"/>
  <c r="CS102" i="15"/>
  <c r="CS150" i="15"/>
  <c r="CS70" i="15"/>
  <c r="CS133" i="15"/>
  <c r="CS117" i="15"/>
  <c r="CS85" i="15"/>
  <c r="CS110" i="15"/>
  <c r="CS94" i="15"/>
  <c r="CS86" i="15"/>
  <c r="CS125" i="15"/>
  <c r="CS93" i="15"/>
  <c r="CS61" i="15"/>
  <c r="CS134" i="15"/>
  <c r="CS101" i="15"/>
  <c r="CS37" i="15"/>
  <c r="CS13" i="15"/>
  <c r="CS77" i="15"/>
  <c r="CS53" i="15"/>
  <c r="CS68" i="15"/>
  <c r="CS36" i="15"/>
  <c r="CS29" i="15"/>
  <c r="CS21" i="15"/>
  <c r="CS151" i="15"/>
  <c r="CS132" i="15"/>
  <c r="CS108" i="15"/>
  <c r="CS92" i="15"/>
  <c r="CS84" i="15"/>
  <c r="CS76" i="15"/>
  <c r="CS52" i="15"/>
  <c r="CS124" i="15"/>
  <c r="CS60" i="15"/>
  <c r="CS45" i="15"/>
  <c r="CS140" i="15"/>
  <c r="CS116" i="15"/>
  <c r="CS100" i="15"/>
  <c r="CS5" i="15"/>
  <c r="CS28" i="15"/>
  <c r="CS91" i="15"/>
  <c r="CS152" i="15"/>
  <c r="CS99" i="15"/>
  <c r="CS4" i="15"/>
  <c r="CS20" i="15"/>
  <c r="CS44" i="15"/>
  <c r="CS12" i="15"/>
  <c r="CS115" i="15"/>
  <c r="CS123" i="15"/>
  <c r="CS107" i="15"/>
  <c r="CS83" i="15"/>
  <c r="CS43" i="15"/>
  <c r="CS19" i="15"/>
  <c r="CS75" i="15"/>
  <c r="CS59" i="15"/>
  <c r="CS67" i="15"/>
  <c r="CS51" i="15"/>
  <c r="CS11" i="15"/>
  <c r="CS114" i="15"/>
  <c r="CS90" i="15"/>
  <c r="CS66" i="15"/>
  <c r="CS58" i="15"/>
  <c r="CS131" i="15"/>
  <c r="CS138" i="15"/>
  <c r="CS130" i="15"/>
  <c r="CS98" i="15"/>
  <c r="CS106" i="15"/>
  <c r="CS50" i="15"/>
  <c r="CS35" i="15"/>
  <c r="CS27" i="15"/>
  <c r="CS42" i="15"/>
  <c r="CS122" i="15"/>
  <c r="CS10" i="15"/>
  <c r="CS74" i="15"/>
  <c r="CS82" i="15"/>
  <c r="CS34" i="15"/>
  <c r="CS18" i="15"/>
  <c r="CS146" i="15"/>
  <c r="CS26" i="15"/>
  <c r="J135" i="15"/>
  <c r="J3" i="15"/>
  <c r="J143" i="15"/>
  <c r="J153" i="15"/>
  <c r="J145" i="15"/>
  <c r="J113" i="15"/>
  <c r="J97" i="15"/>
  <c r="J148" i="15"/>
  <c r="J105" i="15"/>
  <c r="J81" i="15"/>
  <c r="J73" i="15"/>
  <c r="J57" i="15"/>
  <c r="J137" i="15"/>
  <c r="J129" i="15"/>
  <c r="J89" i="15"/>
  <c r="J41" i="15"/>
  <c r="J121" i="15"/>
  <c r="J65" i="15"/>
  <c r="J144" i="15"/>
  <c r="J104" i="15"/>
  <c r="J80" i="15"/>
  <c r="J33" i="15"/>
  <c r="J9" i="15"/>
  <c r="J128" i="15"/>
  <c r="J88" i="15"/>
  <c r="J49" i="15"/>
  <c r="J120" i="15"/>
  <c r="J72" i="15"/>
  <c r="J40" i="15"/>
  <c r="J8" i="15"/>
  <c r="J25" i="15"/>
  <c r="J17" i="15"/>
  <c r="J64" i="15"/>
  <c r="J136" i="15"/>
  <c r="J56" i="15"/>
  <c r="J16" i="15"/>
  <c r="J112" i="15"/>
  <c r="J96" i="15"/>
  <c r="J24" i="15"/>
  <c r="J119" i="15"/>
  <c r="J111" i="15"/>
  <c r="J71" i="15"/>
  <c r="J149" i="15"/>
  <c r="J103" i="15"/>
  <c r="J55" i="15"/>
  <c r="J48" i="15"/>
  <c r="J32" i="15"/>
  <c r="J140" i="15"/>
  <c r="J79" i="15"/>
  <c r="J95" i="15"/>
  <c r="J15" i="15"/>
  <c r="J23" i="15"/>
  <c r="J87" i="15"/>
  <c r="J47" i="15"/>
  <c r="J7" i="15"/>
  <c r="J150" i="15"/>
  <c r="J126" i="15"/>
  <c r="J39" i="15"/>
  <c r="J110" i="15"/>
  <c r="J86" i="15"/>
  <c r="J62" i="15"/>
  <c r="J14" i="15"/>
  <c r="J63" i="15"/>
  <c r="J127" i="15"/>
  <c r="J31" i="15"/>
  <c r="J134" i="15"/>
  <c r="J118" i="15"/>
  <c r="J102" i="15"/>
  <c r="J6" i="15"/>
  <c r="J46" i="15"/>
  <c r="J94" i="15"/>
  <c r="J78" i="15"/>
  <c r="J70" i="15"/>
  <c r="J151" i="15"/>
  <c r="J30" i="15"/>
  <c r="J22" i="15"/>
  <c r="J54" i="15"/>
  <c r="J38" i="15"/>
  <c r="J133" i="15"/>
  <c r="J109" i="15"/>
  <c r="J101" i="15"/>
  <c r="J141" i="15"/>
  <c r="J125" i="15"/>
  <c r="J37" i="15"/>
  <c r="J45" i="15"/>
  <c r="J85" i="15"/>
  <c r="J132" i="15"/>
  <c r="J69" i="15"/>
  <c r="J21" i="15"/>
  <c r="J142" i="15"/>
  <c r="J117" i="15"/>
  <c r="J93" i="15"/>
  <c r="J61" i="15"/>
  <c r="J116" i="15"/>
  <c r="J84" i="15"/>
  <c r="J5" i="15"/>
  <c r="J124" i="15"/>
  <c r="J100" i="15"/>
  <c r="J92" i="15"/>
  <c r="J4" i="15"/>
  <c r="J77" i="15"/>
  <c r="J76" i="15"/>
  <c r="J60" i="15"/>
  <c r="J29" i="15"/>
  <c r="J13" i="15"/>
  <c r="J53" i="15"/>
  <c r="J152" i="15"/>
  <c r="J108" i="15"/>
  <c r="J52" i="15"/>
  <c r="J36" i="15"/>
  <c r="J28" i="15"/>
  <c r="J44" i="15"/>
  <c r="J115" i="15"/>
  <c r="J20" i="15"/>
  <c r="J99" i="15"/>
  <c r="J68" i="15"/>
  <c r="J12" i="15"/>
  <c r="J139" i="15"/>
  <c r="J83" i="15"/>
  <c r="J123" i="15"/>
  <c r="J107" i="15"/>
  <c r="J91" i="15"/>
  <c r="J131" i="15"/>
  <c r="J75" i="15"/>
  <c r="J59" i="15"/>
  <c r="J67" i="15"/>
  <c r="J51" i="15"/>
  <c r="J35" i="15"/>
  <c r="J43" i="15"/>
  <c r="J19" i="15"/>
  <c r="J11" i="15"/>
  <c r="J146" i="15"/>
  <c r="J114" i="15"/>
  <c r="J66" i="15"/>
  <c r="J42" i="15"/>
  <c r="J138" i="15"/>
  <c r="J98" i="15"/>
  <c r="J130" i="15"/>
  <c r="J122" i="15"/>
  <c r="J34" i="15"/>
  <c r="J27" i="15"/>
  <c r="J10" i="15"/>
  <c r="J74" i="15"/>
  <c r="J26" i="15"/>
  <c r="J90" i="15"/>
  <c r="J58" i="15"/>
  <c r="J82" i="15"/>
  <c r="J50" i="15"/>
  <c r="J18" i="15"/>
  <c r="J106" i="15"/>
  <c r="J147" i="15"/>
  <c r="BV135" i="15"/>
  <c r="BV143" i="15"/>
  <c r="BV148" i="15"/>
  <c r="BV153" i="15"/>
  <c r="BV137" i="15"/>
  <c r="BV129" i="15"/>
  <c r="BV121" i="15"/>
  <c r="BV145" i="15"/>
  <c r="BV105" i="15"/>
  <c r="BV97" i="15"/>
  <c r="BV113" i="15"/>
  <c r="BV89" i="15"/>
  <c r="BV81" i="15"/>
  <c r="BV65" i="15"/>
  <c r="BV25" i="15"/>
  <c r="BV73" i="15"/>
  <c r="BV17" i="15"/>
  <c r="BV57" i="15"/>
  <c r="BV144" i="15"/>
  <c r="BV104" i="15"/>
  <c r="BV9" i="15"/>
  <c r="BV41" i="15"/>
  <c r="BV49" i="15"/>
  <c r="BV33" i="15"/>
  <c r="BV136" i="15"/>
  <c r="BV64" i="15"/>
  <c r="BV40" i="15"/>
  <c r="BV96" i="15"/>
  <c r="BV88" i="15"/>
  <c r="BV72" i="15"/>
  <c r="BV80" i="15"/>
  <c r="BV48" i="15"/>
  <c r="BV111" i="15"/>
  <c r="BV112" i="15"/>
  <c r="BV149" i="15"/>
  <c r="BV128" i="15"/>
  <c r="BV71" i="15"/>
  <c r="BV120" i="15"/>
  <c r="BV103" i="15"/>
  <c r="BV79" i="15"/>
  <c r="BV24" i="15"/>
  <c r="BV16" i="15"/>
  <c r="BV8" i="15"/>
  <c r="BV95" i="15"/>
  <c r="BV127" i="15"/>
  <c r="BV56" i="15"/>
  <c r="BV55" i="15"/>
  <c r="BV119" i="15"/>
  <c r="BV63" i="15"/>
  <c r="BV47" i="15"/>
  <c r="BV31" i="15"/>
  <c r="BV15" i="15"/>
  <c r="BV32" i="15"/>
  <c r="BV87" i="15"/>
  <c r="BV23" i="15"/>
  <c r="BV150" i="15"/>
  <c r="BV126" i="15"/>
  <c r="BV62" i="15"/>
  <c r="BV38" i="15"/>
  <c r="BV14" i="15"/>
  <c r="BV7" i="15"/>
  <c r="BV134" i="15"/>
  <c r="BV118" i="15"/>
  <c r="BV39" i="15"/>
  <c r="BV140" i="15"/>
  <c r="BV54" i="15"/>
  <c r="BV30" i="15"/>
  <c r="BV6" i="15"/>
  <c r="BV86" i="15"/>
  <c r="BV70" i="15"/>
  <c r="BV110" i="15"/>
  <c r="BV46" i="15"/>
  <c r="BV22" i="15"/>
  <c r="BV142" i="15"/>
  <c r="BV102" i="15"/>
  <c r="BV78" i="15"/>
  <c r="BV151" i="15"/>
  <c r="BV133" i="15"/>
  <c r="BV117" i="15"/>
  <c r="BV93" i="15"/>
  <c r="BV85" i="15"/>
  <c r="BV94" i="15"/>
  <c r="BV77" i="15"/>
  <c r="BV69" i="15"/>
  <c r="BV141" i="15"/>
  <c r="BV101" i="15"/>
  <c r="BV45" i="15"/>
  <c r="BV132" i="15"/>
  <c r="BV125" i="15"/>
  <c r="BV109" i="15"/>
  <c r="BV61" i="15"/>
  <c r="BV21" i="15"/>
  <c r="BV53" i="15"/>
  <c r="BV29" i="15"/>
  <c r="BV5" i="15"/>
  <c r="BV92" i="15"/>
  <c r="BV76" i="15"/>
  <c r="BV152" i="15"/>
  <c r="BV124" i="15"/>
  <c r="BV100" i="15"/>
  <c r="BV4" i="15"/>
  <c r="BV68" i="15"/>
  <c r="BV60" i="15"/>
  <c r="BV52" i="15"/>
  <c r="BV37" i="15"/>
  <c r="BV13" i="15"/>
  <c r="BV116" i="15"/>
  <c r="BV108" i="15"/>
  <c r="BV36" i="15"/>
  <c r="BV115" i="15"/>
  <c r="BV12" i="15"/>
  <c r="BV99" i="15"/>
  <c r="BV84" i="15"/>
  <c r="BV44" i="15"/>
  <c r="BV139" i="15"/>
  <c r="BV83" i="15"/>
  <c r="BV123" i="15"/>
  <c r="BV91" i="15"/>
  <c r="BV28" i="15"/>
  <c r="BV20" i="15"/>
  <c r="BV90" i="15"/>
  <c r="BV107" i="15"/>
  <c r="BV19" i="15"/>
  <c r="BV43" i="15"/>
  <c r="BV130" i="15"/>
  <c r="BV11" i="15"/>
  <c r="BV146" i="15"/>
  <c r="BV66" i="15"/>
  <c r="BV131" i="15"/>
  <c r="BV138" i="15"/>
  <c r="BV98" i="15"/>
  <c r="BV75" i="15"/>
  <c r="BV27" i="15"/>
  <c r="BV59" i="15"/>
  <c r="BV35" i="15"/>
  <c r="BV67" i="15"/>
  <c r="BV51" i="15"/>
  <c r="BV74" i="15"/>
  <c r="BV26" i="15"/>
  <c r="BV82" i="15"/>
  <c r="BV50" i="15"/>
  <c r="BV42" i="15"/>
  <c r="BV114" i="15"/>
  <c r="BV34" i="15"/>
  <c r="BV18" i="15"/>
  <c r="BV58" i="15"/>
  <c r="BV10" i="15"/>
  <c r="BV147" i="15"/>
  <c r="BV122" i="15"/>
  <c r="BV106" i="15"/>
  <c r="BV3" i="15"/>
  <c r="EH135" i="15"/>
  <c r="EH148" i="15"/>
  <c r="EH143" i="15"/>
  <c r="EH153" i="15"/>
  <c r="EH145" i="15"/>
  <c r="EH113" i="15"/>
  <c r="EH97" i="15"/>
  <c r="EH89" i="15"/>
  <c r="EH81" i="15"/>
  <c r="EH121" i="15"/>
  <c r="EH105" i="15"/>
  <c r="EH57" i="15"/>
  <c r="EH137" i="15"/>
  <c r="EH17" i="15"/>
  <c r="EH144" i="15"/>
  <c r="EH104" i="15"/>
  <c r="EH129" i="15"/>
  <c r="EH73" i="15"/>
  <c r="EH41" i="15"/>
  <c r="EH65" i="15"/>
  <c r="EH49" i="15"/>
  <c r="EH88" i="15"/>
  <c r="EH9" i="15"/>
  <c r="EH33" i="15"/>
  <c r="EH25" i="15"/>
  <c r="EH64" i="15"/>
  <c r="EH48" i="15"/>
  <c r="EH136" i="15"/>
  <c r="EH128" i="15"/>
  <c r="EH112" i="15"/>
  <c r="EH120" i="15"/>
  <c r="EH111" i="15"/>
  <c r="EH72" i="15"/>
  <c r="EH79" i="15"/>
  <c r="EH71" i="15"/>
  <c r="EH96" i="15"/>
  <c r="EH56" i="15"/>
  <c r="EH40" i="15"/>
  <c r="EH32" i="15"/>
  <c r="EH8" i="15"/>
  <c r="EH80" i="15"/>
  <c r="EH24" i="15"/>
  <c r="EH119" i="15"/>
  <c r="EH103" i="15"/>
  <c r="EH55" i="15"/>
  <c r="EH16" i="15"/>
  <c r="EH127" i="15"/>
  <c r="EH63" i="15"/>
  <c r="EH140" i="15"/>
  <c r="EH118" i="15"/>
  <c r="EH95" i="15"/>
  <c r="EH47" i="15"/>
  <c r="EH39" i="15"/>
  <c r="EH87" i="15"/>
  <c r="EH7" i="15"/>
  <c r="EH15" i="15"/>
  <c r="EH134" i="15"/>
  <c r="EH23" i="15"/>
  <c r="EH62" i="15"/>
  <c r="EH149" i="15"/>
  <c r="EH31" i="15"/>
  <c r="EH126" i="15"/>
  <c r="EH150" i="15"/>
  <c r="EH78" i="15"/>
  <c r="EH30" i="15"/>
  <c r="EH102" i="15"/>
  <c r="EH86" i="15"/>
  <c r="EH70" i="15"/>
  <c r="EH6" i="15"/>
  <c r="EH54" i="15"/>
  <c r="EH94" i="15"/>
  <c r="EH38" i="15"/>
  <c r="EH151" i="15"/>
  <c r="EH46" i="15"/>
  <c r="EH110" i="15"/>
  <c r="EH133" i="15"/>
  <c r="EH101" i="15"/>
  <c r="EH69" i="15"/>
  <c r="EH22" i="15"/>
  <c r="EH93" i="15"/>
  <c r="EH141" i="15"/>
  <c r="EH125" i="15"/>
  <c r="EH53" i="15"/>
  <c r="EH45" i="15"/>
  <c r="EH85" i="15"/>
  <c r="EH142" i="15"/>
  <c r="EH77" i="15"/>
  <c r="EH13" i="15"/>
  <c r="EH5" i="15"/>
  <c r="EH21" i="15"/>
  <c r="EH117" i="15"/>
  <c r="EH109" i="15"/>
  <c r="EH14" i="15"/>
  <c r="EH68" i="15"/>
  <c r="EH124" i="15"/>
  <c r="EH37" i="15"/>
  <c r="EH100" i="15"/>
  <c r="EH28" i="15"/>
  <c r="EH4" i="15"/>
  <c r="EH61" i="15"/>
  <c r="EH116" i="15"/>
  <c r="EH60" i="15"/>
  <c r="EH29" i="15"/>
  <c r="EH132" i="15"/>
  <c r="EH152" i="15"/>
  <c r="EH108" i="15"/>
  <c r="EH92" i="15"/>
  <c r="EH76" i="15"/>
  <c r="EH36" i="15"/>
  <c r="EH84" i="15"/>
  <c r="EH44" i="15"/>
  <c r="EH115" i="15"/>
  <c r="EH99" i="15"/>
  <c r="EH52" i="15"/>
  <c r="EH139" i="15"/>
  <c r="EH83" i="15"/>
  <c r="EH20" i="15"/>
  <c r="EH123" i="15"/>
  <c r="EH12" i="15"/>
  <c r="EH131" i="15"/>
  <c r="EH19" i="15"/>
  <c r="EH91" i="15"/>
  <c r="EH75" i="15"/>
  <c r="EH43" i="15"/>
  <c r="EH27" i="15"/>
  <c r="EH11" i="15"/>
  <c r="EH146" i="15"/>
  <c r="EH90" i="15"/>
  <c r="EH66" i="15"/>
  <c r="EH34" i="15"/>
  <c r="EH59" i="15"/>
  <c r="EH35" i="15"/>
  <c r="EH138" i="15"/>
  <c r="EH98" i="15"/>
  <c r="EH107" i="15"/>
  <c r="EH67" i="15"/>
  <c r="EH51" i="15"/>
  <c r="EH130" i="15"/>
  <c r="EH50" i="15"/>
  <c r="EH114" i="15"/>
  <c r="EH106" i="15"/>
  <c r="EH58" i="15"/>
  <c r="EH122" i="15"/>
  <c r="EH18" i="15"/>
  <c r="EH3" i="15"/>
  <c r="EH82" i="15"/>
  <c r="EH10" i="15"/>
  <c r="EH74" i="15"/>
  <c r="EH26" i="15"/>
  <c r="EH147" i="15"/>
  <c r="EH42" i="15"/>
  <c r="BB3" i="15"/>
  <c r="BB152" i="15"/>
  <c r="BB129" i="15"/>
  <c r="BB89" i="15"/>
  <c r="BB81" i="15"/>
  <c r="BB73" i="15"/>
  <c r="BB145" i="15"/>
  <c r="BB97" i="15"/>
  <c r="BB105" i="15"/>
  <c r="BB137" i="15"/>
  <c r="BB139" i="15"/>
  <c r="BB153" i="15"/>
  <c r="BB113" i="15"/>
  <c r="BB41" i="15"/>
  <c r="BB17" i="15"/>
  <c r="BB65" i="15"/>
  <c r="BB104" i="15"/>
  <c r="BB49" i="15"/>
  <c r="BB33" i="15"/>
  <c r="BB120" i="15"/>
  <c r="BB121" i="15"/>
  <c r="BB25" i="15"/>
  <c r="BB9" i="15"/>
  <c r="BB64" i="15"/>
  <c r="BB40" i="15"/>
  <c r="BB57" i="15"/>
  <c r="BB112" i="15"/>
  <c r="BB88" i="15"/>
  <c r="BB24" i="15"/>
  <c r="BB80" i="15"/>
  <c r="BB56" i="15"/>
  <c r="BB32" i="15"/>
  <c r="BB141" i="15"/>
  <c r="BB128" i="15"/>
  <c r="BB72" i="15"/>
  <c r="BB8" i="15"/>
  <c r="BB96" i="15"/>
  <c r="BB127" i="15"/>
  <c r="BB143" i="15"/>
  <c r="BB95" i="15"/>
  <c r="BB103" i="15"/>
  <c r="BB79" i="15"/>
  <c r="BB87" i="15"/>
  <c r="BB71" i="15"/>
  <c r="BB31" i="15"/>
  <c r="BB23" i="15"/>
  <c r="BB126" i="15"/>
  <c r="BB48" i="15"/>
  <c r="BB111" i="15"/>
  <c r="BB16" i="15"/>
  <c r="BB63" i="15"/>
  <c r="BB39" i="15"/>
  <c r="BB135" i="15"/>
  <c r="BB119" i="15"/>
  <c r="BB55" i="15"/>
  <c r="BB47" i="15"/>
  <c r="BB15" i="15"/>
  <c r="BB7" i="15"/>
  <c r="BB142" i="15"/>
  <c r="BB110" i="15"/>
  <c r="BB94" i="15"/>
  <c r="BB54" i="15"/>
  <c r="BB14" i="15"/>
  <c r="BB134" i="15"/>
  <c r="BB102" i="15"/>
  <c r="BB146" i="15"/>
  <c r="BB30" i="15"/>
  <c r="BB22" i="15"/>
  <c r="BB46" i="15"/>
  <c r="BB70" i="15"/>
  <c r="BB86" i="15"/>
  <c r="BB78" i="15"/>
  <c r="BB118" i="15"/>
  <c r="BB62" i="15"/>
  <c r="BB38" i="15"/>
  <c r="BB109" i="15"/>
  <c r="BB117" i="15"/>
  <c r="BB147" i="15"/>
  <c r="BB133" i="15"/>
  <c r="BB125" i="15"/>
  <c r="BB6" i="15"/>
  <c r="BB93" i="15"/>
  <c r="BB77" i="15"/>
  <c r="BB37" i="15"/>
  <c r="BB21" i="15"/>
  <c r="BB13" i="15"/>
  <c r="BB5" i="15"/>
  <c r="BB85" i="15"/>
  <c r="BB61" i="15"/>
  <c r="BB101" i="15"/>
  <c r="BB69" i="15"/>
  <c r="BB29" i="15"/>
  <c r="BB92" i="15"/>
  <c r="BB53" i="15"/>
  <c r="BB84" i="15"/>
  <c r="BB76" i="15"/>
  <c r="BB132" i="15"/>
  <c r="BB100" i="15"/>
  <c r="BB36" i="15"/>
  <c r="BB45" i="15"/>
  <c r="BB124" i="15"/>
  <c r="BB116" i="15"/>
  <c r="BB148" i="15"/>
  <c r="BB140" i="15"/>
  <c r="BB44" i="15"/>
  <c r="BB108" i="15"/>
  <c r="BB60" i="15"/>
  <c r="BB4" i="15"/>
  <c r="BB149" i="15"/>
  <c r="BB20" i="15"/>
  <c r="BB75" i="15"/>
  <c r="BB68" i="15"/>
  <c r="BB28" i="15"/>
  <c r="BB83" i="15"/>
  <c r="BB12" i="15"/>
  <c r="BB91" i="15"/>
  <c r="BB52" i="15"/>
  <c r="BB131" i="15"/>
  <c r="BB99" i="15"/>
  <c r="BB43" i="15"/>
  <c r="BB11" i="15"/>
  <c r="BB138" i="15"/>
  <c r="BB150" i="15"/>
  <c r="BB144" i="15"/>
  <c r="BB114" i="15"/>
  <c r="BB26" i="15"/>
  <c r="BB10" i="15"/>
  <c r="BB115" i="15"/>
  <c r="BB67" i="15"/>
  <c r="BB51" i="15"/>
  <c r="BB27" i="15"/>
  <c r="BB59" i="15"/>
  <c r="BB130" i="15"/>
  <c r="BB107" i="15"/>
  <c r="BB35" i="15"/>
  <c r="BB106" i="15"/>
  <c r="BB123" i="15"/>
  <c r="BB19" i="15"/>
  <c r="BB90" i="15"/>
  <c r="BB66" i="15"/>
  <c r="BB50" i="15"/>
  <c r="BB42" i="15"/>
  <c r="BB58" i="15"/>
  <c r="BB136" i="15"/>
  <c r="BB151" i="15"/>
  <c r="BB122" i="15"/>
  <c r="BB98" i="15"/>
  <c r="BB82" i="15"/>
  <c r="BB34" i="15"/>
  <c r="BB74" i="15"/>
  <c r="BB18" i="15"/>
  <c r="G152" i="15"/>
  <c r="G140" i="15"/>
  <c r="G153" i="15"/>
  <c r="G137" i="15"/>
  <c r="G113" i="15"/>
  <c r="G105" i="15"/>
  <c r="G73" i="15"/>
  <c r="G89" i="15"/>
  <c r="G129" i="15"/>
  <c r="G145" i="15"/>
  <c r="G121" i="15"/>
  <c r="G97" i="15"/>
  <c r="G81" i="15"/>
  <c r="G9" i="15"/>
  <c r="G65" i="15"/>
  <c r="G49" i="15"/>
  <c r="G112" i="15"/>
  <c r="G88" i="15"/>
  <c r="G25" i="15"/>
  <c r="G17" i="15"/>
  <c r="G144" i="15"/>
  <c r="G57" i="15"/>
  <c r="G33" i="15"/>
  <c r="G96" i="15"/>
  <c r="G72" i="15"/>
  <c r="G24" i="15"/>
  <c r="G41" i="15"/>
  <c r="G136" i="15"/>
  <c r="G128" i="15"/>
  <c r="G64" i="15"/>
  <c r="G40" i="15"/>
  <c r="G103" i="15"/>
  <c r="G80" i="15"/>
  <c r="G56" i="15"/>
  <c r="G104" i="15"/>
  <c r="G120" i="15"/>
  <c r="G143" i="15"/>
  <c r="G8" i="15"/>
  <c r="G127" i="15"/>
  <c r="G87" i="15"/>
  <c r="G55" i="15"/>
  <c r="G111" i="15"/>
  <c r="G71" i="15"/>
  <c r="G48" i="15"/>
  <c r="G146" i="15"/>
  <c r="G16" i="15"/>
  <c r="G131" i="15"/>
  <c r="G126" i="15"/>
  <c r="G118" i="15"/>
  <c r="G23" i="15"/>
  <c r="G32" i="15"/>
  <c r="G135" i="15"/>
  <c r="G119" i="15"/>
  <c r="G63" i="15"/>
  <c r="G31" i="15"/>
  <c r="G95" i="15"/>
  <c r="G79" i="15"/>
  <c r="G15" i="15"/>
  <c r="G110" i="15"/>
  <c r="G94" i="15"/>
  <c r="G47" i="15"/>
  <c r="G3" i="15"/>
  <c r="G7" i="15"/>
  <c r="G147" i="15"/>
  <c r="G134" i="15"/>
  <c r="G39" i="15"/>
  <c r="G54" i="15"/>
  <c r="G78" i="15"/>
  <c r="G30" i="15"/>
  <c r="G46" i="15"/>
  <c r="G22" i="15"/>
  <c r="G102" i="15"/>
  <c r="G70" i="15"/>
  <c r="G38" i="15"/>
  <c r="G14" i="15"/>
  <c r="G62" i="15"/>
  <c r="G109" i="15"/>
  <c r="G93" i="15"/>
  <c r="G86" i="15"/>
  <c r="G77" i="15"/>
  <c r="G133" i="15"/>
  <c r="G141" i="15"/>
  <c r="G69" i="15"/>
  <c r="G149" i="15"/>
  <c r="G6" i="15"/>
  <c r="G37" i="15"/>
  <c r="G21" i="15"/>
  <c r="G125" i="15"/>
  <c r="G53" i="15"/>
  <c r="G117" i="15"/>
  <c r="G148" i="15"/>
  <c r="G101" i="15"/>
  <c r="G116" i="15"/>
  <c r="G84" i="15"/>
  <c r="G132" i="15"/>
  <c r="G124" i="15"/>
  <c r="G100" i="15"/>
  <c r="G85" i="15"/>
  <c r="G92" i="15"/>
  <c r="G76" i="15"/>
  <c r="G68" i="15"/>
  <c r="G61" i="15"/>
  <c r="G45" i="15"/>
  <c r="G108" i="15"/>
  <c r="G44" i="15"/>
  <c r="G29" i="15"/>
  <c r="G13" i="15"/>
  <c r="G5" i="15"/>
  <c r="G59" i="15"/>
  <c r="G36" i="15"/>
  <c r="G4" i="15"/>
  <c r="G20" i="15"/>
  <c r="G28" i="15"/>
  <c r="G142" i="15"/>
  <c r="G123" i="15"/>
  <c r="G75" i="15"/>
  <c r="G51" i="15"/>
  <c r="G115" i="15"/>
  <c r="G91" i="15"/>
  <c r="G150" i="15"/>
  <c r="G60" i="15"/>
  <c r="G52" i="15"/>
  <c r="G12" i="15"/>
  <c r="G11" i="15"/>
  <c r="G90" i="15"/>
  <c r="G43" i="15"/>
  <c r="G35" i="15"/>
  <c r="G107" i="15"/>
  <c r="G27" i="15"/>
  <c r="G82" i="15"/>
  <c r="G74" i="15"/>
  <c r="G10" i="15"/>
  <c r="G67" i="15"/>
  <c r="G19" i="15"/>
  <c r="G130" i="15"/>
  <c r="G122" i="15"/>
  <c r="G106" i="15"/>
  <c r="G98" i="15"/>
  <c r="G151" i="15"/>
  <c r="G83" i="15"/>
  <c r="G138" i="15"/>
  <c r="G34" i="15"/>
  <c r="G99" i="15"/>
  <c r="G114" i="15"/>
  <c r="G50" i="15"/>
  <c r="G42" i="15"/>
  <c r="G18" i="15"/>
  <c r="G139" i="15"/>
  <c r="G66" i="15"/>
  <c r="G58" i="15"/>
  <c r="G26" i="15"/>
  <c r="EE153" i="15"/>
  <c r="EE137" i="15"/>
  <c r="EE113" i="15"/>
  <c r="EE105" i="15"/>
  <c r="EE3" i="15"/>
  <c r="EE89" i="15"/>
  <c r="EE121" i="15"/>
  <c r="EE97" i="15"/>
  <c r="EE81" i="15"/>
  <c r="EE57" i="15"/>
  <c r="EE49" i="15"/>
  <c r="EE65" i="15"/>
  <c r="EE73" i="15"/>
  <c r="EE41" i="15"/>
  <c r="EE17" i="15"/>
  <c r="EE129" i="15"/>
  <c r="EE33" i="15"/>
  <c r="EE112" i="15"/>
  <c r="EE104" i="15"/>
  <c r="EE88" i="15"/>
  <c r="EE25" i="15"/>
  <c r="EE9" i="15"/>
  <c r="EE136" i="15"/>
  <c r="EE72" i="15"/>
  <c r="EE145" i="15"/>
  <c r="EE120" i="15"/>
  <c r="EE103" i="15"/>
  <c r="EE128" i="15"/>
  <c r="EE144" i="15"/>
  <c r="EE32" i="15"/>
  <c r="EE119" i="15"/>
  <c r="EE80" i="15"/>
  <c r="EE96" i="15"/>
  <c r="EE40" i="15"/>
  <c r="EE24" i="15"/>
  <c r="EE111" i="15"/>
  <c r="EE79" i="15"/>
  <c r="EE64" i="15"/>
  <c r="EE56" i="15"/>
  <c r="EE16" i="15"/>
  <c r="EE87" i="15"/>
  <c r="EE55" i="15"/>
  <c r="EE143" i="15"/>
  <c r="EE71" i="15"/>
  <c r="EE47" i="15"/>
  <c r="EE135" i="15"/>
  <c r="EE48" i="15"/>
  <c r="EE8" i="15"/>
  <c r="EE39" i="15"/>
  <c r="EE7" i="15"/>
  <c r="EE126" i="15"/>
  <c r="EE15" i="15"/>
  <c r="EE127" i="15"/>
  <c r="EE146" i="15"/>
  <c r="EE95" i="15"/>
  <c r="EE63" i="15"/>
  <c r="EE94" i="15"/>
  <c r="EE23" i="15"/>
  <c r="EE134" i="15"/>
  <c r="EE118" i="15"/>
  <c r="EE147" i="15"/>
  <c r="EE131" i="15"/>
  <c r="EE54" i="15"/>
  <c r="EE22" i="15"/>
  <c r="EE31" i="15"/>
  <c r="EE30" i="15"/>
  <c r="EE110" i="15"/>
  <c r="EE86" i="15"/>
  <c r="EE62" i="15"/>
  <c r="EE102" i="15"/>
  <c r="EE14" i="15"/>
  <c r="EE78" i="15"/>
  <c r="EE46" i="15"/>
  <c r="EE109" i="15"/>
  <c r="EE93" i="15"/>
  <c r="EE77" i="15"/>
  <c r="EE70" i="15"/>
  <c r="EE38" i="15"/>
  <c r="EE133" i="15"/>
  <c r="EE148" i="15"/>
  <c r="EE53" i="15"/>
  <c r="EE5" i="15"/>
  <c r="EE149" i="15"/>
  <c r="EE141" i="15"/>
  <c r="EE69" i="15"/>
  <c r="EE85" i="15"/>
  <c r="EE37" i="15"/>
  <c r="EE45" i="15"/>
  <c r="EE21" i="15"/>
  <c r="EE13" i="15"/>
  <c r="EE125" i="15"/>
  <c r="EE117" i="15"/>
  <c r="EE6" i="15"/>
  <c r="EE101" i="15"/>
  <c r="EE61" i="15"/>
  <c r="EE92" i="15"/>
  <c r="EE100" i="15"/>
  <c r="EE140" i="15"/>
  <c r="EE29" i="15"/>
  <c r="EE116" i="15"/>
  <c r="EE108" i="15"/>
  <c r="EE60" i="15"/>
  <c r="EE44" i="15"/>
  <c r="EE84" i="15"/>
  <c r="EE68" i="15"/>
  <c r="EE52" i="15"/>
  <c r="EE124" i="15"/>
  <c r="EE36" i="15"/>
  <c r="EE107" i="15"/>
  <c r="EE91" i="15"/>
  <c r="EE75" i="15"/>
  <c r="EE132" i="15"/>
  <c r="EE115" i="15"/>
  <c r="EE59" i="15"/>
  <c r="EE76" i="15"/>
  <c r="EE150" i="15"/>
  <c r="EE12" i="15"/>
  <c r="EE123" i="15"/>
  <c r="EE28" i="15"/>
  <c r="EE4" i="15"/>
  <c r="EE142" i="15"/>
  <c r="EE20" i="15"/>
  <c r="EE67" i="15"/>
  <c r="EE90" i="15"/>
  <c r="EE35" i="15"/>
  <c r="EE19" i="15"/>
  <c r="EE11" i="15"/>
  <c r="EE83" i="15"/>
  <c r="EE114" i="15"/>
  <c r="EE74" i="15"/>
  <c r="EE66" i="15"/>
  <c r="EE10" i="15"/>
  <c r="EE130" i="15"/>
  <c r="EE106" i="15"/>
  <c r="EE43" i="15"/>
  <c r="EE151" i="15"/>
  <c r="EE51" i="15"/>
  <c r="EE138" i="15"/>
  <c r="EE98" i="15"/>
  <c r="EE82" i="15"/>
  <c r="EE152" i="15"/>
  <c r="EE99" i="15"/>
  <c r="EE27" i="15"/>
  <c r="EE58" i="15"/>
  <c r="EE26" i="15"/>
  <c r="EE34" i="15"/>
  <c r="EE139" i="15"/>
  <c r="EE42" i="15"/>
  <c r="EE122" i="15"/>
  <c r="EE18" i="15"/>
  <c r="EE50" i="15"/>
  <c r="DC149" i="15"/>
  <c r="DC153" i="15"/>
  <c r="DC121" i="15"/>
  <c r="DC81" i="15"/>
  <c r="DC129" i="15"/>
  <c r="DC105" i="15"/>
  <c r="DC145" i="15"/>
  <c r="DC73" i="15"/>
  <c r="DC65" i="15"/>
  <c r="DC113" i="15"/>
  <c r="DC97" i="15"/>
  <c r="DC89" i="15"/>
  <c r="DC57" i="15"/>
  <c r="DC41" i="15"/>
  <c r="DC137" i="15"/>
  <c r="DC120" i="15"/>
  <c r="DC49" i="15"/>
  <c r="DC25" i="15"/>
  <c r="DC17" i="15"/>
  <c r="DC56" i="15"/>
  <c r="DC32" i="15"/>
  <c r="DC8" i="15"/>
  <c r="DC33" i="15"/>
  <c r="DC80" i="15"/>
  <c r="DC40" i="15"/>
  <c r="DC9" i="15"/>
  <c r="DC135" i="15"/>
  <c r="DC128" i="15"/>
  <c r="DC104" i="15"/>
  <c r="DC112" i="15"/>
  <c r="DC72" i="15"/>
  <c r="DC48" i="15"/>
  <c r="DC16" i="15"/>
  <c r="DC127" i="15"/>
  <c r="DC119" i="15"/>
  <c r="DC111" i="15"/>
  <c r="DC63" i="15"/>
  <c r="DC96" i="15"/>
  <c r="DC88" i="15"/>
  <c r="DC64" i="15"/>
  <c r="DC103" i="15"/>
  <c r="DC150" i="15"/>
  <c r="DC79" i="15"/>
  <c r="DC47" i="15"/>
  <c r="DC95" i="15"/>
  <c r="DC87" i="15"/>
  <c r="DC39" i="15"/>
  <c r="DC15" i="15"/>
  <c r="DC134" i="15"/>
  <c r="DC118" i="15"/>
  <c r="DC55" i="15"/>
  <c r="DC23" i="15"/>
  <c r="DC71" i="15"/>
  <c r="DC24" i="15"/>
  <c r="DC151" i="15"/>
  <c r="DC102" i="15"/>
  <c r="DC7" i="15"/>
  <c r="DC126" i="15"/>
  <c r="DC31" i="15"/>
  <c r="DC136" i="15"/>
  <c r="DC142" i="15"/>
  <c r="DC70" i="15"/>
  <c r="DC54" i="15"/>
  <c r="DC14" i="15"/>
  <c r="DC46" i="15"/>
  <c r="DC38" i="15"/>
  <c r="DC110" i="15"/>
  <c r="DC30" i="15"/>
  <c r="DC86" i="15"/>
  <c r="DC78" i="15"/>
  <c r="DC94" i="15"/>
  <c r="DC62" i="15"/>
  <c r="DC22" i="15"/>
  <c r="DC125" i="15"/>
  <c r="DC93" i="15"/>
  <c r="DC61" i="15"/>
  <c r="DC85" i="15"/>
  <c r="DC53" i="15"/>
  <c r="DC45" i="15"/>
  <c r="DC29" i="15"/>
  <c r="DC13" i="15"/>
  <c r="DC77" i="15"/>
  <c r="DC6" i="15"/>
  <c r="DC138" i="15"/>
  <c r="DC109" i="15"/>
  <c r="DC101" i="15"/>
  <c r="DC117" i="15"/>
  <c r="DC37" i="15"/>
  <c r="DC21" i="15"/>
  <c r="DC144" i="15"/>
  <c r="DC140" i="15"/>
  <c r="DC152" i="15"/>
  <c r="DC5" i="15"/>
  <c r="DC133" i="15"/>
  <c r="DC116" i="15"/>
  <c r="DC100" i="15"/>
  <c r="DC84" i="15"/>
  <c r="DC69" i="15"/>
  <c r="DC68" i="15"/>
  <c r="DC60" i="15"/>
  <c r="DC36" i="15"/>
  <c r="DC20" i="15"/>
  <c r="DC92" i="15"/>
  <c r="DC44" i="15"/>
  <c r="DC108" i="15"/>
  <c r="DC124" i="15"/>
  <c r="DC12" i="15"/>
  <c r="DC132" i="15"/>
  <c r="DC76" i="15"/>
  <c r="DC28" i="15"/>
  <c r="DC131" i="15"/>
  <c r="DC107" i="15"/>
  <c r="DC99" i="15"/>
  <c r="DC91" i="15"/>
  <c r="DC59" i="15"/>
  <c r="DC123" i="15"/>
  <c r="DC4" i="15"/>
  <c r="DC146" i="15"/>
  <c r="DC83" i="15"/>
  <c r="DC52" i="15"/>
  <c r="DC67" i="15"/>
  <c r="DC19" i="15"/>
  <c r="DC130" i="15"/>
  <c r="DC122" i="15"/>
  <c r="DC139" i="15"/>
  <c r="DC75" i="15"/>
  <c r="DC11" i="15"/>
  <c r="DC51" i="15"/>
  <c r="DC3" i="15"/>
  <c r="DC141" i="15"/>
  <c r="DC98" i="15"/>
  <c r="DC82" i="15"/>
  <c r="DC10" i="15"/>
  <c r="DC147" i="15"/>
  <c r="DC43" i="15"/>
  <c r="DC35" i="15"/>
  <c r="DC114" i="15"/>
  <c r="DC18" i="15"/>
  <c r="DC115" i="15"/>
  <c r="DC27" i="15"/>
  <c r="DC42" i="15"/>
  <c r="DC74" i="15"/>
  <c r="DC34" i="15"/>
  <c r="DC148" i="15"/>
  <c r="DC106" i="15"/>
  <c r="DC58" i="15"/>
  <c r="DC90" i="15"/>
  <c r="DC66" i="15"/>
  <c r="DC143" i="15"/>
  <c r="DC50" i="15"/>
  <c r="DC26" i="15"/>
  <c r="BI151" i="15"/>
  <c r="BI153" i="15"/>
  <c r="BI145" i="15"/>
  <c r="BI137" i="15"/>
  <c r="BI129" i="15"/>
  <c r="BI121" i="15"/>
  <c r="BI105" i="15"/>
  <c r="BI57" i="15"/>
  <c r="BI33" i="15"/>
  <c r="BI17" i="15"/>
  <c r="BI89" i="15"/>
  <c r="BI97" i="15"/>
  <c r="BI49" i="15"/>
  <c r="BI9" i="15"/>
  <c r="BI120" i="15"/>
  <c r="BI112" i="15"/>
  <c r="BI104" i="15"/>
  <c r="BI113" i="15"/>
  <c r="BI73" i="15"/>
  <c r="BI65" i="15"/>
  <c r="BI40" i="15"/>
  <c r="BI81" i="15"/>
  <c r="BI25" i="15"/>
  <c r="BI96" i="15"/>
  <c r="BI32" i="15"/>
  <c r="BI41" i="15"/>
  <c r="BI136" i="15"/>
  <c r="BI64" i="15"/>
  <c r="BI48" i="15"/>
  <c r="BI72" i="15"/>
  <c r="BI56" i="15"/>
  <c r="BI8" i="15"/>
  <c r="BI144" i="15"/>
  <c r="BI80" i="15"/>
  <c r="BI24" i="15"/>
  <c r="BI88" i="15"/>
  <c r="BI128" i="15"/>
  <c r="BI127" i="15"/>
  <c r="BI119" i="15"/>
  <c r="BI152" i="15"/>
  <c r="BI140" i="15"/>
  <c r="BI95" i="15"/>
  <c r="BI63" i="15"/>
  <c r="BI55" i="15"/>
  <c r="BI134" i="15"/>
  <c r="BI7" i="15"/>
  <c r="BI118" i="15"/>
  <c r="BI16" i="15"/>
  <c r="BI79" i="15"/>
  <c r="BI31" i="15"/>
  <c r="BI23" i="15"/>
  <c r="BI47" i="15"/>
  <c r="BI111" i="15"/>
  <c r="BI103" i="15"/>
  <c r="BI71" i="15"/>
  <c r="BI126" i="15"/>
  <c r="BI15" i="15"/>
  <c r="BI138" i="15"/>
  <c r="BI39" i="15"/>
  <c r="BI78" i="15"/>
  <c r="BI70" i="15"/>
  <c r="BI87" i="15"/>
  <c r="BI142" i="15"/>
  <c r="BI135" i="15"/>
  <c r="BI86" i="15"/>
  <c r="BI38" i="15"/>
  <c r="BI22" i="15"/>
  <c r="BI110" i="15"/>
  <c r="BI46" i="15"/>
  <c r="BI6" i="15"/>
  <c r="BI102" i="15"/>
  <c r="BI14" i="15"/>
  <c r="BI146" i="15"/>
  <c r="BI54" i="15"/>
  <c r="BI94" i="15"/>
  <c r="BI62" i="15"/>
  <c r="BI30" i="15"/>
  <c r="BI141" i="15"/>
  <c r="BI93" i="15"/>
  <c r="BI117" i="15"/>
  <c r="BI61" i="15"/>
  <c r="BI29" i="15"/>
  <c r="BI133" i="15"/>
  <c r="BI125" i="15"/>
  <c r="BI45" i="15"/>
  <c r="BI109" i="15"/>
  <c r="BI101" i="15"/>
  <c r="BI3" i="15"/>
  <c r="BI85" i="15"/>
  <c r="BI69" i="15"/>
  <c r="BI37" i="15"/>
  <c r="BI21" i="15"/>
  <c r="BI13" i="15"/>
  <c r="BI132" i="15"/>
  <c r="BI124" i="15"/>
  <c r="BI92" i="15"/>
  <c r="BI147" i="15"/>
  <c r="BI100" i="15"/>
  <c r="BI5" i="15"/>
  <c r="BI60" i="15"/>
  <c r="BI20" i="15"/>
  <c r="BI116" i="15"/>
  <c r="BI84" i="15"/>
  <c r="BI76" i="15"/>
  <c r="BI68" i="15"/>
  <c r="BI44" i="15"/>
  <c r="BI53" i="15"/>
  <c r="BI108" i="15"/>
  <c r="BI77" i="15"/>
  <c r="BI52" i="15"/>
  <c r="BI36" i="15"/>
  <c r="BI28" i="15"/>
  <c r="BI12" i="15"/>
  <c r="BI139" i="15"/>
  <c r="BI99" i="15"/>
  <c r="BI83" i="15"/>
  <c r="BI59" i="15"/>
  <c r="BI4" i="15"/>
  <c r="BI123" i="15"/>
  <c r="BI67" i="15"/>
  <c r="BI148" i="15"/>
  <c r="BI107" i="15"/>
  <c r="BI35" i="15"/>
  <c r="BI27" i="15"/>
  <c r="BI51" i="15"/>
  <c r="BI43" i="15"/>
  <c r="BI130" i="15"/>
  <c r="BI91" i="15"/>
  <c r="BI143" i="15"/>
  <c r="BI98" i="15"/>
  <c r="BI66" i="15"/>
  <c r="BI150" i="15"/>
  <c r="BI115" i="15"/>
  <c r="BI149" i="15"/>
  <c r="BI122" i="15"/>
  <c r="BI114" i="15"/>
  <c r="BI106" i="15"/>
  <c r="BI90" i="15"/>
  <c r="BI131" i="15"/>
  <c r="BI19" i="15"/>
  <c r="BI42" i="15"/>
  <c r="BI75" i="15"/>
  <c r="BI11" i="15"/>
  <c r="BI50" i="15"/>
  <c r="BI74" i="15"/>
  <c r="BI10" i="15"/>
  <c r="BI58" i="15"/>
  <c r="BI18" i="15"/>
  <c r="BI34" i="15"/>
  <c r="BI26" i="15"/>
  <c r="BI82" i="15"/>
  <c r="N132" i="15"/>
  <c r="N3" i="15"/>
  <c r="N152" i="15"/>
  <c r="N137" i="15"/>
  <c r="N121" i="15"/>
  <c r="N97" i="15"/>
  <c r="N89" i="15"/>
  <c r="N73" i="15"/>
  <c r="N113" i="15"/>
  <c r="N105" i="15"/>
  <c r="N81" i="15"/>
  <c r="N145" i="15"/>
  <c r="N65" i="15"/>
  <c r="N129" i="15"/>
  <c r="N49" i="15"/>
  <c r="N153" i="15"/>
  <c r="N57" i="15"/>
  <c r="N41" i="15"/>
  <c r="N17" i="15"/>
  <c r="N25" i="15"/>
  <c r="N9" i="15"/>
  <c r="N104" i="15"/>
  <c r="N33" i="15"/>
  <c r="N128" i="15"/>
  <c r="N24" i="15"/>
  <c r="N16" i="15"/>
  <c r="N64" i="15"/>
  <c r="N40" i="15"/>
  <c r="N120" i="15"/>
  <c r="N72" i="15"/>
  <c r="N136" i="15"/>
  <c r="N80" i="15"/>
  <c r="N32" i="15"/>
  <c r="N112" i="15"/>
  <c r="N88" i="15"/>
  <c r="N96" i="15"/>
  <c r="N8" i="15"/>
  <c r="N56" i="15"/>
  <c r="N119" i="15"/>
  <c r="N103" i="15"/>
  <c r="N87" i="15"/>
  <c r="N63" i="15"/>
  <c r="N135" i="15"/>
  <c r="N111" i="15"/>
  <c r="N39" i="15"/>
  <c r="N95" i="15"/>
  <c r="N31" i="15"/>
  <c r="N15" i="15"/>
  <c r="N144" i="15"/>
  <c r="N48" i="15"/>
  <c r="N79" i="15"/>
  <c r="N71" i="15"/>
  <c r="N143" i="15"/>
  <c r="N127" i="15"/>
  <c r="N142" i="15"/>
  <c r="N134" i="15"/>
  <c r="N23" i="15"/>
  <c r="N7" i="15"/>
  <c r="N55" i="15"/>
  <c r="N146" i="15"/>
  <c r="N70" i="15"/>
  <c r="N126" i="15"/>
  <c r="N110" i="15"/>
  <c r="N94" i="15"/>
  <c r="N86" i="15"/>
  <c r="N38" i="15"/>
  <c r="N14" i="15"/>
  <c r="N47" i="15"/>
  <c r="N118" i="15"/>
  <c r="N62" i="15"/>
  <c r="N102" i="15"/>
  <c r="N54" i="15"/>
  <c r="N125" i="15"/>
  <c r="N30" i="15"/>
  <c r="N22" i="15"/>
  <c r="N46" i="15"/>
  <c r="N78" i="15"/>
  <c r="N109" i="15"/>
  <c r="N21" i="15"/>
  <c r="N13" i="15"/>
  <c r="N133" i="15"/>
  <c r="N93" i="15"/>
  <c r="N77" i="15"/>
  <c r="N61" i="15"/>
  <c r="N45" i="15"/>
  <c r="N6" i="15"/>
  <c r="N101" i="15"/>
  <c r="N29" i="15"/>
  <c r="N147" i="15"/>
  <c r="N53" i="15"/>
  <c r="N69" i="15"/>
  <c r="N117" i="15"/>
  <c r="N116" i="15"/>
  <c r="N60" i="15"/>
  <c r="N148" i="15"/>
  <c r="N140" i="15"/>
  <c r="N92" i="15"/>
  <c r="N84" i="15"/>
  <c r="N108" i="15"/>
  <c r="N4" i="15"/>
  <c r="N37" i="15"/>
  <c r="N124" i="15"/>
  <c r="N76" i="15"/>
  <c r="N5" i="15"/>
  <c r="N139" i="15"/>
  <c r="N85" i="15"/>
  <c r="N100" i="15"/>
  <c r="N91" i="15"/>
  <c r="N12" i="15"/>
  <c r="N83" i="15"/>
  <c r="N68" i="15"/>
  <c r="N28" i="15"/>
  <c r="N20" i="15"/>
  <c r="N52" i="15"/>
  <c r="N36" i="15"/>
  <c r="N44" i="15"/>
  <c r="N149" i="15"/>
  <c r="N75" i="15"/>
  <c r="N131" i="15"/>
  <c r="N107" i="15"/>
  <c r="N99" i="15"/>
  <c r="N141" i="15"/>
  <c r="N115" i="15"/>
  <c r="N98" i="15"/>
  <c r="N59" i="15"/>
  <c r="N130" i="15"/>
  <c r="N35" i="15"/>
  <c r="N11" i="15"/>
  <c r="N66" i="15"/>
  <c r="N123" i="15"/>
  <c r="N67" i="15"/>
  <c r="N51" i="15"/>
  <c r="N138" i="15"/>
  <c r="N122" i="15"/>
  <c r="N114" i="15"/>
  <c r="N43" i="15"/>
  <c r="N27" i="15"/>
  <c r="N82" i="15"/>
  <c r="N18" i="15"/>
  <c r="N19" i="15"/>
  <c r="N150" i="15"/>
  <c r="N58" i="15"/>
  <c r="N50" i="15"/>
  <c r="N10" i="15"/>
  <c r="N34" i="15"/>
  <c r="N74" i="15"/>
  <c r="N26" i="15"/>
  <c r="N42" i="15"/>
  <c r="N90" i="15"/>
  <c r="N151" i="15"/>
  <c r="N106" i="15"/>
  <c r="EL152" i="15"/>
  <c r="EL3" i="15"/>
  <c r="EL130" i="15"/>
  <c r="EL145" i="15"/>
  <c r="EL129" i="15"/>
  <c r="EL121" i="15"/>
  <c r="EL81" i="15"/>
  <c r="EL89" i="15"/>
  <c r="EL73" i="15"/>
  <c r="EL97" i="15"/>
  <c r="EL57" i="15"/>
  <c r="EL17" i="15"/>
  <c r="EL105" i="15"/>
  <c r="EL41" i="15"/>
  <c r="EL113" i="15"/>
  <c r="EL153" i="15"/>
  <c r="EL49" i="15"/>
  <c r="EL65" i="15"/>
  <c r="EL33" i="15"/>
  <c r="EL104" i="15"/>
  <c r="EL137" i="15"/>
  <c r="EL48" i="15"/>
  <c r="EL25" i="15"/>
  <c r="EL9" i="15"/>
  <c r="EL112" i="15"/>
  <c r="EL88" i="15"/>
  <c r="EL64" i="15"/>
  <c r="EL40" i="15"/>
  <c r="EL80" i="15"/>
  <c r="EL56" i="15"/>
  <c r="EL32" i="15"/>
  <c r="EL96" i="15"/>
  <c r="EL8" i="15"/>
  <c r="EL72" i="15"/>
  <c r="EL24" i="15"/>
  <c r="EL120" i="15"/>
  <c r="EL16" i="15"/>
  <c r="EL128" i="15"/>
  <c r="EL135" i="15"/>
  <c r="EL119" i="15"/>
  <c r="EL79" i="15"/>
  <c r="EL95" i="15"/>
  <c r="EL111" i="15"/>
  <c r="EL71" i="15"/>
  <c r="EL15" i="15"/>
  <c r="EL103" i="15"/>
  <c r="EL55" i="15"/>
  <c r="EL47" i="15"/>
  <c r="EL31" i="15"/>
  <c r="EL23" i="15"/>
  <c r="EL144" i="15"/>
  <c r="EL126" i="15"/>
  <c r="EL39" i="15"/>
  <c r="EL127" i="15"/>
  <c r="EL136" i="15"/>
  <c r="EL87" i="15"/>
  <c r="EL7" i="15"/>
  <c r="EL118" i="15"/>
  <c r="EL142" i="15"/>
  <c r="EL143" i="15"/>
  <c r="EL70" i="15"/>
  <c r="EL134" i="15"/>
  <c r="EL110" i="15"/>
  <c r="EL94" i="15"/>
  <c r="EL14" i="15"/>
  <c r="EL63" i="15"/>
  <c r="EL146" i="15"/>
  <c r="EL46" i="15"/>
  <c r="EL102" i="15"/>
  <c r="EL54" i="15"/>
  <c r="EL22" i="15"/>
  <c r="EL125" i="15"/>
  <c r="EL62" i="15"/>
  <c r="EL30" i="15"/>
  <c r="EL86" i="15"/>
  <c r="EL78" i="15"/>
  <c r="EL38" i="15"/>
  <c r="EL117" i="15"/>
  <c r="EL85" i="15"/>
  <c r="EL109" i="15"/>
  <c r="EL6" i="15"/>
  <c r="EL29" i="15"/>
  <c r="EL21" i="15"/>
  <c r="EL13" i="15"/>
  <c r="EL61" i="15"/>
  <c r="EL45" i="15"/>
  <c r="EL133" i="15"/>
  <c r="EL93" i="15"/>
  <c r="EL77" i="15"/>
  <c r="EL101" i="15"/>
  <c r="EL69" i="15"/>
  <c r="EL53" i="15"/>
  <c r="EL5" i="15"/>
  <c r="EL147" i="15"/>
  <c r="EL139" i="15"/>
  <c r="EL116" i="15"/>
  <c r="EL60" i="15"/>
  <c r="EL37" i="15"/>
  <c r="EL108" i="15"/>
  <c r="EL92" i="15"/>
  <c r="EL84" i="15"/>
  <c r="EL4" i="15"/>
  <c r="EL76" i="15"/>
  <c r="EL52" i="15"/>
  <c r="EL36" i="15"/>
  <c r="EL148" i="15"/>
  <c r="EL140" i="15"/>
  <c r="EL132" i="15"/>
  <c r="EL124" i="15"/>
  <c r="EL100" i="15"/>
  <c r="EL68" i="15"/>
  <c r="EL28" i="15"/>
  <c r="EL149" i="15"/>
  <c r="EL91" i="15"/>
  <c r="EL107" i="15"/>
  <c r="EL20" i="15"/>
  <c r="EL75" i="15"/>
  <c r="EL59" i="15"/>
  <c r="EL44" i="15"/>
  <c r="EL12" i="15"/>
  <c r="EL141" i="15"/>
  <c r="EL131" i="15"/>
  <c r="EL99" i="15"/>
  <c r="EL35" i="15"/>
  <c r="EL122" i="15"/>
  <c r="EL114" i="15"/>
  <c r="EL98" i="15"/>
  <c r="EL51" i="15"/>
  <c r="EL43" i="15"/>
  <c r="EL11" i="15"/>
  <c r="EL19" i="15"/>
  <c r="EL67" i="15"/>
  <c r="EL66" i="15"/>
  <c r="EL18" i="15"/>
  <c r="EL10" i="15"/>
  <c r="EL123" i="15"/>
  <c r="EL138" i="15"/>
  <c r="EL115" i="15"/>
  <c r="EL83" i="15"/>
  <c r="EL42" i="15"/>
  <c r="EL27" i="15"/>
  <c r="EL150" i="15"/>
  <c r="EL50" i="15"/>
  <c r="EL82" i="15"/>
  <c r="EL90" i="15"/>
  <c r="EL34" i="15"/>
  <c r="EL106" i="15"/>
  <c r="EL151" i="15"/>
  <c r="EL58" i="15"/>
  <c r="EL26" i="15"/>
  <c r="EL74" i="15"/>
  <c r="DG153" i="15"/>
  <c r="DG140" i="15"/>
  <c r="DG137" i="15"/>
  <c r="DG145" i="15"/>
  <c r="DG113" i="15"/>
  <c r="DG121" i="15"/>
  <c r="DG129" i="15"/>
  <c r="DG89" i="15"/>
  <c r="DG81" i="15"/>
  <c r="DG65" i="15"/>
  <c r="DG97" i="15"/>
  <c r="DG73" i="15"/>
  <c r="DG3" i="15"/>
  <c r="DG33" i="15"/>
  <c r="DG17" i="15"/>
  <c r="DG105" i="15"/>
  <c r="DG25" i="15"/>
  <c r="DG112" i="15"/>
  <c r="DG88" i="15"/>
  <c r="DG57" i="15"/>
  <c r="DG41" i="15"/>
  <c r="DG9" i="15"/>
  <c r="DG80" i="15"/>
  <c r="DG72" i="15"/>
  <c r="DG24" i="15"/>
  <c r="DG49" i="15"/>
  <c r="DG120" i="15"/>
  <c r="DG32" i="15"/>
  <c r="DG56" i="15"/>
  <c r="DG128" i="15"/>
  <c r="DG96" i="15"/>
  <c r="DG144" i="15"/>
  <c r="DG104" i="15"/>
  <c r="DG142" i="15"/>
  <c r="DG143" i="15"/>
  <c r="DG111" i="15"/>
  <c r="DG64" i="15"/>
  <c r="DG135" i="15"/>
  <c r="DG127" i="15"/>
  <c r="DG87" i="15"/>
  <c r="DG55" i="15"/>
  <c r="DG136" i="15"/>
  <c r="DG48" i="15"/>
  <c r="DG16" i="15"/>
  <c r="DG71" i="15"/>
  <c r="DG63" i="15"/>
  <c r="DG47" i="15"/>
  <c r="DG146" i="15"/>
  <c r="DG40" i="15"/>
  <c r="DG119" i="15"/>
  <c r="DG95" i="15"/>
  <c r="DG8" i="15"/>
  <c r="DG103" i="15"/>
  <c r="DG15" i="15"/>
  <c r="DG23" i="15"/>
  <c r="DG79" i="15"/>
  <c r="DG31" i="15"/>
  <c r="DG147" i="15"/>
  <c r="DG7" i="15"/>
  <c r="DG126" i="15"/>
  <c r="DG39" i="15"/>
  <c r="DG110" i="15"/>
  <c r="DG102" i="15"/>
  <c r="DG62" i="15"/>
  <c r="DG134" i="15"/>
  <c r="DG118" i="15"/>
  <c r="DG86" i="15"/>
  <c r="DG148" i="15"/>
  <c r="DG78" i="15"/>
  <c r="DG22" i="15"/>
  <c r="DG109" i="15"/>
  <c r="DG93" i="15"/>
  <c r="DG54" i="15"/>
  <c r="DG46" i="15"/>
  <c r="DG6" i="15"/>
  <c r="DG139" i="15"/>
  <c r="DG94" i="15"/>
  <c r="DG70" i="15"/>
  <c r="DG38" i="15"/>
  <c r="DG14" i="15"/>
  <c r="DG117" i="15"/>
  <c r="DG30" i="15"/>
  <c r="DG101" i="15"/>
  <c r="DG125" i="15"/>
  <c r="DG141" i="15"/>
  <c r="DG61" i="15"/>
  <c r="DG85" i="15"/>
  <c r="DG53" i="15"/>
  <c r="DG133" i="15"/>
  <c r="DG37" i="15"/>
  <c r="DG29" i="15"/>
  <c r="DG77" i="15"/>
  <c r="DG69" i="15"/>
  <c r="DG132" i="15"/>
  <c r="DG92" i="15"/>
  <c r="DG76" i="15"/>
  <c r="DG68" i="15"/>
  <c r="DG108" i="15"/>
  <c r="DG21" i="15"/>
  <c r="DG13" i="15"/>
  <c r="DG84" i="15"/>
  <c r="DG52" i="15"/>
  <c r="DG150" i="15"/>
  <c r="DG124" i="15"/>
  <c r="DG116" i="15"/>
  <c r="DG45" i="15"/>
  <c r="DG5" i="15"/>
  <c r="DG149" i="15"/>
  <c r="DG100" i="15"/>
  <c r="DG20" i="15"/>
  <c r="DG12" i="15"/>
  <c r="DG83" i="15"/>
  <c r="DG123" i="15"/>
  <c r="DG75" i="15"/>
  <c r="DG44" i="15"/>
  <c r="DG60" i="15"/>
  <c r="DG4" i="15"/>
  <c r="DG99" i="15"/>
  <c r="DG91" i="15"/>
  <c r="DG107" i="15"/>
  <c r="DG28" i="15"/>
  <c r="DG36" i="15"/>
  <c r="DG51" i="15"/>
  <c r="DG151" i="15"/>
  <c r="DG90" i="15"/>
  <c r="DG138" i="15"/>
  <c r="DG66" i="15"/>
  <c r="DG18" i="15"/>
  <c r="DG131" i="15"/>
  <c r="DG115" i="15"/>
  <c r="DG11" i="15"/>
  <c r="DG130" i="15"/>
  <c r="DG114" i="15"/>
  <c r="DG43" i="15"/>
  <c r="DG19" i="15"/>
  <c r="DG67" i="15"/>
  <c r="DG35" i="15"/>
  <c r="DG27" i="15"/>
  <c r="DG122" i="15"/>
  <c r="DG106" i="15"/>
  <c r="DG42" i="15"/>
  <c r="DG59" i="15"/>
  <c r="DG10" i="15"/>
  <c r="DG152" i="15"/>
  <c r="DG82" i="15"/>
  <c r="DG50" i="15"/>
  <c r="DG34" i="15"/>
  <c r="DG98" i="15"/>
  <c r="DG74" i="15"/>
  <c r="DG58" i="15"/>
  <c r="DG26" i="15"/>
  <c r="BO144" i="15"/>
  <c r="BO149" i="15"/>
  <c r="BO129" i="15"/>
  <c r="BO113" i="15"/>
  <c r="BO137" i="15"/>
  <c r="BO81" i="15"/>
  <c r="BO97" i="15"/>
  <c r="BO105" i="15"/>
  <c r="BO89" i="15"/>
  <c r="BO65" i="15"/>
  <c r="BO41" i="15"/>
  <c r="BO73" i="15"/>
  <c r="BO25" i="15"/>
  <c r="BO57" i="15"/>
  <c r="BO145" i="15"/>
  <c r="BO88" i="15"/>
  <c r="BO153" i="15"/>
  <c r="BO49" i="15"/>
  <c r="BO33" i="15"/>
  <c r="BO121" i="15"/>
  <c r="BO112" i="15"/>
  <c r="BO104" i="15"/>
  <c r="BO17" i="15"/>
  <c r="BO9" i="15"/>
  <c r="BO80" i="15"/>
  <c r="BO32" i="15"/>
  <c r="BO8" i="15"/>
  <c r="BO128" i="15"/>
  <c r="BO120" i="15"/>
  <c r="BO96" i="15"/>
  <c r="BO72" i="15"/>
  <c r="BO119" i="15"/>
  <c r="BO48" i="15"/>
  <c r="BO40" i="15"/>
  <c r="BO16" i="15"/>
  <c r="BO150" i="15"/>
  <c r="BO135" i="15"/>
  <c r="BO24" i="15"/>
  <c r="BO64" i="15"/>
  <c r="BO95" i="15"/>
  <c r="BO63" i="15"/>
  <c r="BO127" i="15"/>
  <c r="BO87" i="15"/>
  <c r="BO79" i="15"/>
  <c r="BO103" i="15"/>
  <c r="BO111" i="15"/>
  <c r="BO7" i="15"/>
  <c r="BO142" i="15"/>
  <c r="BO55" i="15"/>
  <c r="BO47" i="15"/>
  <c r="BO15" i="15"/>
  <c r="BO141" i="15"/>
  <c r="BO118" i="15"/>
  <c r="BO56" i="15"/>
  <c r="BO31" i="15"/>
  <c r="BO71" i="15"/>
  <c r="BO39" i="15"/>
  <c r="BO23" i="15"/>
  <c r="BO134" i="15"/>
  <c r="BO46" i="15"/>
  <c r="BO126" i="15"/>
  <c r="BO94" i="15"/>
  <c r="BO30" i="15"/>
  <c r="BO151" i="15"/>
  <c r="BO70" i="15"/>
  <c r="BO110" i="15"/>
  <c r="BO78" i="15"/>
  <c r="BO86" i="15"/>
  <c r="BO62" i="15"/>
  <c r="BO22" i="15"/>
  <c r="BO101" i="15"/>
  <c r="BO102" i="15"/>
  <c r="BO38" i="15"/>
  <c r="BO14" i="15"/>
  <c r="BO69" i="15"/>
  <c r="BO54" i="15"/>
  <c r="BO117" i="15"/>
  <c r="BO85" i="15"/>
  <c r="BO125" i="15"/>
  <c r="BO6" i="15"/>
  <c r="BO109" i="15"/>
  <c r="BO77" i="15"/>
  <c r="BO29" i="15"/>
  <c r="BO136" i="15"/>
  <c r="BO143" i="15"/>
  <c r="BO133" i="15"/>
  <c r="BO13" i="15"/>
  <c r="BO124" i="15"/>
  <c r="BO93" i="15"/>
  <c r="BO152" i="15"/>
  <c r="BO53" i="15"/>
  <c r="BO108" i="15"/>
  <c r="BO84" i="15"/>
  <c r="BO36" i="15"/>
  <c r="BO37" i="15"/>
  <c r="BO140" i="15"/>
  <c r="BO132" i="15"/>
  <c r="BO76" i="15"/>
  <c r="BO5" i="15"/>
  <c r="BO45" i="15"/>
  <c r="BO116" i="15"/>
  <c r="BO52" i="15"/>
  <c r="BO100" i="15"/>
  <c r="BO61" i="15"/>
  <c r="BO21" i="15"/>
  <c r="BO92" i="15"/>
  <c r="BO68" i="15"/>
  <c r="BO60" i="15"/>
  <c r="BO28" i="15"/>
  <c r="BO20" i="15"/>
  <c r="BO4" i="15"/>
  <c r="BO146" i="15"/>
  <c r="BO131" i="15"/>
  <c r="BO91" i="15"/>
  <c r="BO59" i="15"/>
  <c r="BO44" i="15"/>
  <c r="BO12" i="15"/>
  <c r="BO3" i="15"/>
  <c r="BO107" i="15"/>
  <c r="BO147" i="15"/>
  <c r="BO83" i="15"/>
  <c r="BO43" i="15"/>
  <c r="BO27" i="15"/>
  <c r="BO115" i="15"/>
  <c r="BO19" i="15"/>
  <c r="BO130" i="15"/>
  <c r="BO122" i="15"/>
  <c r="BO67" i="15"/>
  <c r="BO35" i="15"/>
  <c r="BO11" i="15"/>
  <c r="BO99" i="15"/>
  <c r="BO139" i="15"/>
  <c r="BO138" i="15"/>
  <c r="BO106" i="15"/>
  <c r="BO98" i="15"/>
  <c r="BO82" i="15"/>
  <c r="BO10" i="15"/>
  <c r="BO123" i="15"/>
  <c r="BO75" i="15"/>
  <c r="BO51" i="15"/>
  <c r="BO26" i="15"/>
  <c r="BO114" i="15"/>
  <c r="BO66" i="15"/>
  <c r="BO50" i="15"/>
  <c r="BO42" i="15"/>
  <c r="BO18" i="15"/>
  <c r="BO90" i="15"/>
  <c r="BO74" i="15"/>
  <c r="BO58" i="15"/>
  <c r="BO34" i="15"/>
  <c r="BO148" i="15"/>
  <c r="T153" i="15"/>
  <c r="T150" i="15"/>
  <c r="T137" i="15"/>
  <c r="T81" i="15"/>
  <c r="T145" i="15"/>
  <c r="T49" i="15"/>
  <c r="T97" i="15"/>
  <c r="T89" i="15"/>
  <c r="T129" i="15"/>
  <c r="T105" i="15"/>
  <c r="T65" i="15"/>
  <c r="T121" i="15"/>
  <c r="T25" i="15"/>
  <c r="T73" i="15"/>
  <c r="T113" i="15"/>
  <c r="T33" i="15"/>
  <c r="T17" i="15"/>
  <c r="T41" i="15"/>
  <c r="T57" i="15"/>
  <c r="T9" i="15"/>
  <c r="T56" i="15"/>
  <c r="T48" i="15"/>
  <c r="T96" i="15"/>
  <c r="T80" i="15"/>
  <c r="T32" i="15"/>
  <c r="T8" i="15"/>
  <c r="T128" i="15"/>
  <c r="T120" i="15"/>
  <c r="T64" i="15"/>
  <c r="T40" i="15"/>
  <c r="T112" i="15"/>
  <c r="T88" i="15"/>
  <c r="T135" i="15"/>
  <c r="T111" i="15"/>
  <c r="T72" i="15"/>
  <c r="T136" i="15"/>
  <c r="T24" i="15"/>
  <c r="T104" i="15"/>
  <c r="T103" i="15"/>
  <c r="T79" i="15"/>
  <c r="T63" i="15"/>
  <c r="T127" i="15"/>
  <c r="T87" i="15"/>
  <c r="T143" i="15"/>
  <c r="T139" i="15"/>
  <c r="T39" i="15"/>
  <c r="T55" i="15"/>
  <c r="T47" i="15"/>
  <c r="T31" i="15"/>
  <c r="T23" i="15"/>
  <c r="T134" i="15"/>
  <c r="T110" i="15"/>
  <c r="T151" i="15"/>
  <c r="T95" i="15"/>
  <c r="T119" i="15"/>
  <c r="T16" i="15"/>
  <c r="T71" i="15"/>
  <c r="T118" i="15"/>
  <c r="T15" i="15"/>
  <c r="T7" i="15"/>
  <c r="T70" i="15"/>
  <c r="T152" i="15"/>
  <c r="T126" i="15"/>
  <c r="T102" i="15"/>
  <c r="T86" i="15"/>
  <c r="T94" i="15"/>
  <c r="T78" i="15"/>
  <c r="T46" i="15"/>
  <c r="T6" i="15"/>
  <c r="T69" i="15"/>
  <c r="T62" i="15"/>
  <c r="T22" i="15"/>
  <c r="T30" i="15"/>
  <c r="T77" i="15"/>
  <c r="T54" i="15"/>
  <c r="T38" i="15"/>
  <c r="T109" i="15"/>
  <c r="T85" i="15"/>
  <c r="T61" i="15"/>
  <c r="T13" i="15"/>
  <c r="T14" i="15"/>
  <c r="T37" i="15"/>
  <c r="T5" i="15"/>
  <c r="T117" i="15"/>
  <c r="T141" i="15"/>
  <c r="T133" i="15"/>
  <c r="T93" i="15"/>
  <c r="T45" i="15"/>
  <c r="T21" i="15"/>
  <c r="T140" i="15"/>
  <c r="T125" i="15"/>
  <c r="T101" i="15"/>
  <c r="T124" i="15"/>
  <c r="T36" i="15"/>
  <c r="T100" i="15"/>
  <c r="T146" i="15"/>
  <c r="T116" i="15"/>
  <c r="T68" i="15"/>
  <c r="T60" i="15"/>
  <c r="T20" i="15"/>
  <c r="T132" i="15"/>
  <c r="T92" i="15"/>
  <c r="T76" i="15"/>
  <c r="T52" i="15"/>
  <c r="T44" i="15"/>
  <c r="T29" i="15"/>
  <c r="T108" i="15"/>
  <c r="T53" i="15"/>
  <c r="T3" i="15"/>
  <c r="T99" i="15"/>
  <c r="T83" i="15"/>
  <c r="T59" i="15"/>
  <c r="T107" i="15"/>
  <c r="T84" i="15"/>
  <c r="T28" i="15"/>
  <c r="T12" i="15"/>
  <c r="T4" i="15"/>
  <c r="T147" i="15"/>
  <c r="T67" i="15"/>
  <c r="T43" i="15"/>
  <c r="T51" i="15"/>
  <c r="T35" i="15"/>
  <c r="T11" i="15"/>
  <c r="T130" i="15"/>
  <c r="T91" i="15"/>
  <c r="T27" i="15"/>
  <c r="T138" i="15"/>
  <c r="T131" i="15"/>
  <c r="T123" i="15"/>
  <c r="T19" i="15"/>
  <c r="T98" i="15"/>
  <c r="T148" i="15"/>
  <c r="T106" i="15"/>
  <c r="T115" i="15"/>
  <c r="T75" i="15"/>
  <c r="T74" i="15"/>
  <c r="T142" i="15"/>
  <c r="T122" i="15"/>
  <c r="T114" i="15"/>
  <c r="T82" i="15"/>
  <c r="T66" i="15"/>
  <c r="T42" i="15"/>
  <c r="T144" i="15"/>
  <c r="T149" i="15"/>
  <c r="T90" i="15"/>
  <c r="T58" i="15"/>
  <c r="T50" i="15"/>
  <c r="T34" i="15"/>
  <c r="T10" i="15"/>
  <c r="T26" i="15"/>
  <c r="T18" i="15"/>
  <c r="CF153" i="15"/>
  <c r="CF150" i="15"/>
  <c r="CF121" i="15"/>
  <c r="CF81" i="15"/>
  <c r="CF97" i="15"/>
  <c r="CF49" i="15"/>
  <c r="CF113" i="15"/>
  <c r="CF89" i="15"/>
  <c r="CF145" i="15"/>
  <c r="CF129" i="15"/>
  <c r="CF73" i="15"/>
  <c r="CF57" i="15"/>
  <c r="CF9" i="15"/>
  <c r="CF105" i="15"/>
  <c r="CF120" i="15"/>
  <c r="CF65" i="15"/>
  <c r="CF25" i="15"/>
  <c r="CF137" i="15"/>
  <c r="CF33" i="15"/>
  <c r="CF112" i="15"/>
  <c r="CF104" i="15"/>
  <c r="CF56" i="15"/>
  <c r="CF41" i="15"/>
  <c r="CF48" i="15"/>
  <c r="CF8" i="15"/>
  <c r="CF17" i="15"/>
  <c r="CF40" i="15"/>
  <c r="CF136" i="15"/>
  <c r="CF135" i="15"/>
  <c r="CF96" i="15"/>
  <c r="CF64" i="15"/>
  <c r="CF16" i="15"/>
  <c r="CF128" i="15"/>
  <c r="CF88" i="15"/>
  <c r="CF151" i="15"/>
  <c r="CF143" i="15"/>
  <c r="CF79" i="15"/>
  <c r="CF63" i="15"/>
  <c r="CF24" i="15"/>
  <c r="CF119" i="15"/>
  <c r="CF103" i="15"/>
  <c r="CF72" i="15"/>
  <c r="CF32" i="15"/>
  <c r="CF139" i="15"/>
  <c r="CF127" i="15"/>
  <c r="CF134" i="15"/>
  <c r="CF118" i="15"/>
  <c r="CF110" i="15"/>
  <c r="CF111" i="15"/>
  <c r="CF95" i="15"/>
  <c r="CF71" i="15"/>
  <c r="CF47" i="15"/>
  <c r="CF7" i="15"/>
  <c r="CF87" i="15"/>
  <c r="CF80" i="15"/>
  <c r="CF31" i="15"/>
  <c r="CF23" i="15"/>
  <c r="CF39" i="15"/>
  <c r="CF15" i="15"/>
  <c r="CF152" i="15"/>
  <c r="CF86" i="15"/>
  <c r="CF126" i="15"/>
  <c r="CF70" i="15"/>
  <c r="CF55" i="15"/>
  <c r="CF22" i="15"/>
  <c r="CF62" i="15"/>
  <c r="CF6" i="15"/>
  <c r="CF102" i="15"/>
  <c r="CF54" i="15"/>
  <c r="CF46" i="15"/>
  <c r="CF38" i="15"/>
  <c r="CF14" i="15"/>
  <c r="CF77" i="15"/>
  <c r="CF94" i="15"/>
  <c r="CF78" i="15"/>
  <c r="CF30" i="15"/>
  <c r="CF141" i="15"/>
  <c r="CF125" i="15"/>
  <c r="CF93" i="15"/>
  <c r="CF61" i="15"/>
  <c r="CF133" i="15"/>
  <c r="CF117" i="15"/>
  <c r="CF69" i="15"/>
  <c r="CF13" i="15"/>
  <c r="CF109" i="15"/>
  <c r="CF101" i="15"/>
  <c r="CF45" i="15"/>
  <c r="CF29" i="15"/>
  <c r="CF21" i="15"/>
  <c r="CF140" i="15"/>
  <c r="CF85" i="15"/>
  <c r="CF53" i="15"/>
  <c r="CF132" i="15"/>
  <c r="CF116" i="15"/>
  <c r="CF84" i="15"/>
  <c r="CF76" i="15"/>
  <c r="CF124" i="15"/>
  <c r="CF100" i="15"/>
  <c r="CF92" i="15"/>
  <c r="CF68" i="15"/>
  <c r="CF60" i="15"/>
  <c r="CF20" i="15"/>
  <c r="CF5" i="15"/>
  <c r="CF44" i="15"/>
  <c r="CF146" i="15"/>
  <c r="CF108" i="15"/>
  <c r="CF36" i="15"/>
  <c r="CF3" i="15"/>
  <c r="CF37" i="15"/>
  <c r="CF99" i="15"/>
  <c r="CF28" i="15"/>
  <c r="CF147" i="15"/>
  <c r="CF83" i="15"/>
  <c r="CF59" i="15"/>
  <c r="CF52" i="15"/>
  <c r="CF12" i="15"/>
  <c r="CF4" i="15"/>
  <c r="CF107" i="15"/>
  <c r="CF27" i="15"/>
  <c r="CF122" i="15"/>
  <c r="CF115" i="15"/>
  <c r="CF75" i="15"/>
  <c r="CF67" i="15"/>
  <c r="CF138" i="15"/>
  <c r="CF142" i="15"/>
  <c r="CF98" i="15"/>
  <c r="CF82" i="15"/>
  <c r="CF148" i="15"/>
  <c r="CF106" i="15"/>
  <c r="CF11" i="15"/>
  <c r="CF130" i="15"/>
  <c r="CF91" i="15"/>
  <c r="CF43" i="15"/>
  <c r="CF131" i="15"/>
  <c r="CF123" i="15"/>
  <c r="CF51" i="15"/>
  <c r="CF35" i="15"/>
  <c r="CF19" i="15"/>
  <c r="CF50" i="15"/>
  <c r="CF42" i="15"/>
  <c r="CF18" i="15"/>
  <c r="CF74" i="15"/>
  <c r="CF58" i="15"/>
  <c r="CF114" i="15"/>
  <c r="CF26" i="15"/>
  <c r="CF149" i="15"/>
  <c r="CF34" i="15"/>
  <c r="CF10" i="15"/>
  <c r="CF144" i="15"/>
  <c r="CF90" i="15"/>
  <c r="CF66" i="15"/>
  <c r="ER150" i="15"/>
  <c r="ER153" i="15"/>
  <c r="ER145" i="15"/>
  <c r="ER137" i="15"/>
  <c r="ER129" i="15"/>
  <c r="ER89" i="15"/>
  <c r="ER73" i="15"/>
  <c r="ER49" i="15"/>
  <c r="ER17" i="15"/>
  <c r="ER105" i="15"/>
  <c r="ER57" i="15"/>
  <c r="ER121" i="15"/>
  <c r="ER97" i="15"/>
  <c r="ER33" i="15"/>
  <c r="ER41" i="15"/>
  <c r="ER65" i="15"/>
  <c r="ER9" i="15"/>
  <c r="ER80" i="15"/>
  <c r="ER81" i="15"/>
  <c r="ER113" i="15"/>
  <c r="ER25" i="15"/>
  <c r="ER136" i="15"/>
  <c r="ER88" i="15"/>
  <c r="ER56" i="15"/>
  <c r="ER40" i="15"/>
  <c r="ER32" i="15"/>
  <c r="ER72" i="15"/>
  <c r="ER96" i="15"/>
  <c r="ER135" i="15"/>
  <c r="ER119" i="15"/>
  <c r="ER128" i="15"/>
  <c r="ER112" i="15"/>
  <c r="ER64" i="15"/>
  <c r="ER48" i="15"/>
  <c r="ER8" i="15"/>
  <c r="ER120" i="15"/>
  <c r="ER104" i="15"/>
  <c r="ER16" i="15"/>
  <c r="ER111" i="15"/>
  <c r="ER24" i="15"/>
  <c r="ER79" i="15"/>
  <c r="ER103" i="15"/>
  <c r="ER71" i="15"/>
  <c r="ER95" i="15"/>
  <c r="ER143" i="15"/>
  <c r="ER39" i="15"/>
  <c r="ER87" i="15"/>
  <c r="ER139" i="15"/>
  <c r="ER55" i="15"/>
  <c r="ER151" i="15"/>
  <c r="ER63" i="15"/>
  <c r="ER15" i="15"/>
  <c r="ER127" i="15"/>
  <c r="ER31" i="15"/>
  <c r="ER23" i="15"/>
  <c r="ER126" i="15"/>
  <c r="ER86" i="15"/>
  <c r="ER46" i="15"/>
  <c r="ER152" i="15"/>
  <c r="ER47" i="15"/>
  <c r="ER70" i="15"/>
  <c r="ER54" i="15"/>
  <c r="ER7" i="15"/>
  <c r="ER102" i="15"/>
  <c r="ER62" i="15"/>
  <c r="ER118" i="15"/>
  <c r="ER78" i="15"/>
  <c r="ER22" i="15"/>
  <c r="ER94" i="15"/>
  <c r="ER38" i="15"/>
  <c r="ER6" i="15"/>
  <c r="ER30" i="15"/>
  <c r="ER77" i="15"/>
  <c r="ER110" i="15"/>
  <c r="ER109" i="15"/>
  <c r="ER85" i="15"/>
  <c r="ER69" i="15"/>
  <c r="ER61" i="15"/>
  <c r="ER101" i="15"/>
  <c r="ER13" i="15"/>
  <c r="ER14" i="15"/>
  <c r="ER117" i="15"/>
  <c r="ER45" i="15"/>
  <c r="ER140" i="15"/>
  <c r="ER132" i="15"/>
  <c r="ER141" i="15"/>
  <c r="ER133" i="15"/>
  <c r="ER93" i="15"/>
  <c r="ER5" i="15"/>
  <c r="ER134" i="15"/>
  <c r="ER125" i="15"/>
  <c r="ER36" i="15"/>
  <c r="ER53" i="15"/>
  <c r="ER100" i="15"/>
  <c r="ER37" i="15"/>
  <c r="ER29" i="15"/>
  <c r="ER84" i="15"/>
  <c r="ER68" i="15"/>
  <c r="ER60" i="15"/>
  <c r="ER20" i="15"/>
  <c r="ER124" i="15"/>
  <c r="ER44" i="15"/>
  <c r="ER108" i="15"/>
  <c r="ER21" i="15"/>
  <c r="ER76" i="15"/>
  <c r="ER3" i="15"/>
  <c r="ER146" i="15"/>
  <c r="ER116" i="15"/>
  <c r="ER99" i="15"/>
  <c r="ER83" i="15"/>
  <c r="ER59" i="15"/>
  <c r="ER12" i="15"/>
  <c r="ER4" i="15"/>
  <c r="ER115" i="15"/>
  <c r="ER92" i="15"/>
  <c r="ER107" i="15"/>
  <c r="ER52" i="15"/>
  <c r="ER28" i="15"/>
  <c r="ER11" i="15"/>
  <c r="ER130" i="15"/>
  <c r="ER147" i="15"/>
  <c r="ER91" i="15"/>
  <c r="ER43" i="15"/>
  <c r="ER138" i="15"/>
  <c r="ER131" i="15"/>
  <c r="ER123" i="15"/>
  <c r="ER98" i="15"/>
  <c r="ER67" i="15"/>
  <c r="ER148" i="15"/>
  <c r="ER106" i="15"/>
  <c r="ER51" i="15"/>
  <c r="ER35" i="15"/>
  <c r="ER27" i="15"/>
  <c r="ER58" i="15"/>
  <c r="ER75" i="15"/>
  <c r="ER19" i="15"/>
  <c r="ER142" i="15"/>
  <c r="ER90" i="15"/>
  <c r="ER122" i="15"/>
  <c r="ER144" i="15"/>
  <c r="ER82" i="15"/>
  <c r="ER34" i="15"/>
  <c r="ER10" i="15"/>
  <c r="ER50" i="15"/>
  <c r="ER114" i="15"/>
  <c r="ER74" i="15"/>
  <c r="ER66" i="15"/>
  <c r="ER42" i="15"/>
  <c r="ER18" i="15"/>
  <c r="ER26" i="15"/>
  <c r="ER149" i="15"/>
  <c r="BL146" i="15"/>
  <c r="BL133" i="15"/>
  <c r="BL3" i="15"/>
  <c r="BL145" i="15"/>
  <c r="BL137" i="15"/>
  <c r="BL89" i="15"/>
  <c r="BL65" i="15"/>
  <c r="BL129" i="15"/>
  <c r="BL121" i="15"/>
  <c r="BL105" i="15"/>
  <c r="BL153" i="15"/>
  <c r="BL113" i="15"/>
  <c r="BL97" i="15"/>
  <c r="BL81" i="15"/>
  <c r="BL33" i="15"/>
  <c r="BL41" i="15"/>
  <c r="BL17" i="15"/>
  <c r="BL73" i="15"/>
  <c r="BL25" i="15"/>
  <c r="BL57" i="15"/>
  <c r="BL136" i="15"/>
  <c r="BL9" i="15"/>
  <c r="BL112" i="15"/>
  <c r="BL40" i="15"/>
  <c r="BL32" i="15"/>
  <c r="BL16" i="15"/>
  <c r="BL49" i="15"/>
  <c r="BL144" i="15"/>
  <c r="BL128" i="15"/>
  <c r="BL104" i="15"/>
  <c r="BL56" i="15"/>
  <c r="BL48" i="15"/>
  <c r="BL96" i="15"/>
  <c r="BL80" i="15"/>
  <c r="BL127" i="15"/>
  <c r="BL64" i="15"/>
  <c r="BL24" i="15"/>
  <c r="BL119" i="15"/>
  <c r="BL71" i="15"/>
  <c r="BL63" i="15"/>
  <c r="BL47" i="15"/>
  <c r="BL8" i="15"/>
  <c r="BL138" i="15"/>
  <c r="BL95" i="15"/>
  <c r="BL87" i="15"/>
  <c r="BL39" i="15"/>
  <c r="BL120" i="15"/>
  <c r="BL88" i="15"/>
  <c r="BL111" i="15"/>
  <c r="BL135" i="15"/>
  <c r="BL142" i="15"/>
  <c r="BL126" i="15"/>
  <c r="BL72" i="15"/>
  <c r="BL103" i="15"/>
  <c r="BL147" i="15"/>
  <c r="BL79" i="15"/>
  <c r="BL23" i="15"/>
  <c r="BL15" i="15"/>
  <c r="BL110" i="15"/>
  <c r="BL134" i="15"/>
  <c r="BL7" i="15"/>
  <c r="BL31" i="15"/>
  <c r="BL102" i="15"/>
  <c r="BL62" i="15"/>
  <c r="BL14" i="15"/>
  <c r="BL55" i="15"/>
  <c r="BL148" i="15"/>
  <c r="BL70" i="15"/>
  <c r="BL118" i="15"/>
  <c r="BL22" i="15"/>
  <c r="BL86" i="15"/>
  <c r="BL78" i="15"/>
  <c r="BL54" i="15"/>
  <c r="BL149" i="15"/>
  <c r="BL94" i="15"/>
  <c r="BL46" i="15"/>
  <c r="BL38" i="15"/>
  <c r="BL30" i="15"/>
  <c r="BL125" i="15"/>
  <c r="BL6" i="15"/>
  <c r="BL69" i="15"/>
  <c r="BL61" i="15"/>
  <c r="BL53" i="15"/>
  <c r="BL21" i="15"/>
  <c r="BL117" i="15"/>
  <c r="BL93" i="15"/>
  <c r="BL85" i="15"/>
  <c r="BL109" i="15"/>
  <c r="BL77" i="15"/>
  <c r="BL101" i="15"/>
  <c r="BL29" i="15"/>
  <c r="BL132" i="15"/>
  <c r="BL124" i="15"/>
  <c r="BL92" i="15"/>
  <c r="BL76" i="15"/>
  <c r="BL13" i="15"/>
  <c r="BL45" i="15"/>
  <c r="BL100" i="15"/>
  <c r="BL52" i="15"/>
  <c r="BL12" i="15"/>
  <c r="BL143" i="15"/>
  <c r="BL84" i="15"/>
  <c r="BL37" i="15"/>
  <c r="BL116" i="15"/>
  <c r="BL150" i="15"/>
  <c r="BL141" i="15"/>
  <c r="BL108" i="15"/>
  <c r="BL68" i="15"/>
  <c r="BL44" i="15"/>
  <c r="BL28" i="15"/>
  <c r="BL20" i="15"/>
  <c r="BL151" i="15"/>
  <c r="BL5" i="15"/>
  <c r="BL60" i="15"/>
  <c r="BL139" i="15"/>
  <c r="BL131" i="15"/>
  <c r="BL107" i="15"/>
  <c r="BL99" i="15"/>
  <c r="BL36" i="15"/>
  <c r="BL4" i="15"/>
  <c r="BL83" i="15"/>
  <c r="BL75" i="15"/>
  <c r="BL59" i="15"/>
  <c r="BL123" i="15"/>
  <c r="BL43" i="15"/>
  <c r="BL35" i="15"/>
  <c r="BL19" i="15"/>
  <c r="BL122" i="15"/>
  <c r="BL152" i="15"/>
  <c r="BL58" i="15"/>
  <c r="BL51" i="15"/>
  <c r="BL90" i="15"/>
  <c r="BL115" i="15"/>
  <c r="BL91" i="15"/>
  <c r="BL11" i="15"/>
  <c r="BL130" i="15"/>
  <c r="BL106" i="15"/>
  <c r="BL82" i="15"/>
  <c r="BL26" i="15"/>
  <c r="BL67" i="15"/>
  <c r="BL27" i="15"/>
  <c r="BL114" i="15"/>
  <c r="BL74" i="15"/>
  <c r="BL66" i="15"/>
  <c r="BL42" i="15"/>
  <c r="BL50" i="15"/>
  <c r="BL10" i="15"/>
  <c r="BL18" i="15"/>
  <c r="BL140" i="15"/>
  <c r="BL98" i="15"/>
  <c r="BL34" i="15"/>
  <c r="DX146" i="15"/>
  <c r="DX3" i="15"/>
  <c r="DX153" i="15"/>
  <c r="DX145" i="15"/>
  <c r="DX89" i="15"/>
  <c r="DX81" i="15"/>
  <c r="DX65" i="15"/>
  <c r="DX121" i="15"/>
  <c r="DX97" i="15"/>
  <c r="DX129" i="15"/>
  <c r="DX113" i="15"/>
  <c r="DX105" i="15"/>
  <c r="DX137" i="15"/>
  <c r="DX17" i="15"/>
  <c r="DX73" i="15"/>
  <c r="DX33" i="15"/>
  <c r="DX136" i="15"/>
  <c r="DX41" i="15"/>
  <c r="DX57" i="15"/>
  <c r="DX9" i="15"/>
  <c r="DX40" i="15"/>
  <c r="DX32" i="15"/>
  <c r="DX16" i="15"/>
  <c r="DX25" i="15"/>
  <c r="DX49" i="15"/>
  <c r="DX80" i="15"/>
  <c r="DX56" i="15"/>
  <c r="DX144" i="15"/>
  <c r="DX104" i="15"/>
  <c r="DX8" i="15"/>
  <c r="DX127" i="15"/>
  <c r="DX88" i="15"/>
  <c r="DX120" i="15"/>
  <c r="DX48" i="15"/>
  <c r="DX111" i="15"/>
  <c r="DX96" i="15"/>
  <c r="DX72" i="15"/>
  <c r="DX24" i="15"/>
  <c r="DX64" i="15"/>
  <c r="DX135" i="15"/>
  <c r="DX71" i="15"/>
  <c r="DX63" i="15"/>
  <c r="DX47" i="15"/>
  <c r="DX95" i="15"/>
  <c r="DX87" i="15"/>
  <c r="DX39" i="15"/>
  <c r="DX128" i="15"/>
  <c r="DX112" i="15"/>
  <c r="DX79" i="15"/>
  <c r="DX142" i="15"/>
  <c r="DX55" i="15"/>
  <c r="DX147" i="15"/>
  <c r="DX119" i="15"/>
  <c r="DX103" i="15"/>
  <c r="DX31" i="15"/>
  <c r="DX148" i="15"/>
  <c r="DX110" i="15"/>
  <c r="DX15" i="15"/>
  <c r="DX102" i="15"/>
  <c r="DX62" i="15"/>
  <c r="DX54" i="15"/>
  <c r="DX118" i="15"/>
  <c r="DX7" i="15"/>
  <c r="DX38" i="15"/>
  <c r="DX23" i="15"/>
  <c r="DX134" i="15"/>
  <c r="DX126" i="15"/>
  <c r="DX94" i="15"/>
  <c r="DX30" i="15"/>
  <c r="DX149" i="15"/>
  <c r="DX117" i="15"/>
  <c r="DX138" i="15"/>
  <c r="DX78" i="15"/>
  <c r="DX70" i="15"/>
  <c r="DX22" i="15"/>
  <c r="DX14" i="15"/>
  <c r="DX125" i="15"/>
  <c r="DX86" i="15"/>
  <c r="DX46" i="15"/>
  <c r="DX6" i="15"/>
  <c r="DX109" i="15"/>
  <c r="DX101" i="15"/>
  <c r="DX69" i="15"/>
  <c r="DX85" i="15"/>
  <c r="DX77" i="15"/>
  <c r="DX133" i="15"/>
  <c r="DX61" i="15"/>
  <c r="DX21" i="15"/>
  <c r="DX53" i="15"/>
  <c r="DX29" i="15"/>
  <c r="DX37" i="15"/>
  <c r="DX93" i="15"/>
  <c r="DX5" i="15"/>
  <c r="DX92" i="15"/>
  <c r="DX150" i="15"/>
  <c r="DX132" i="15"/>
  <c r="DX141" i="15"/>
  <c r="DX116" i="15"/>
  <c r="DX100" i="15"/>
  <c r="DX12" i="15"/>
  <c r="DX13" i="15"/>
  <c r="DX45" i="15"/>
  <c r="DX108" i="15"/>
  <c r="DX68" i="15"/>
  <c r="DX44" i="15"/>
  <c r="DX151" i="15"/>
  <c r="DX124" i="15"/>
  <c r="DX84" i="15"/>
  <c r="DX76" i="15"/>
  <c r="DX139" i="15"/>
  <c r="DX107" i="15"/>
  <c r="DX28" i="15"/>
  <c r="DX115" i="15"/>
  <c r="DX99" i="15"/>
  <c r="DX52" i="15"/>
  <c r="DX20" i="15"/>
  <c r="DX4" i="15"/>
  <c r="DX60" i="15"/>
  <c r="DX131" i="15"/>
  <c r="DX83" i="15"/>
  <c r="DX36" i="15"/>
  <c r="DX143" i="15"/>
  <c r="DX51" i="15"/>
  <c r="DX43" i="15"/>
  <c r="DX35" i="15"/>
  <c r="DX67" i="15"/>
  <c r="DX19" i="15"/>
  <c r="DX122" i="15"/>
  <c r="DX114" i="15"/>
  <c r="DX152" i="15"/>
  <c r="DX90" i="15"/>
  <c r="DX82" i="15"/>
  <c r="DX75" i="15"/>
  <c r="DX11" i="15"/>
  <c r="DX130" i="15"/>
  <c r="DX123" i="15"/>
  <c r="DX106" i="15"/>
  <c r="DX18" i="15"/>
  <c r="DX91" i="15"/>
  <c r="DX59" i="15"/>
  <c r="DX27" i="15"/>
  <c r="DX98" i="15"/>
  <c r="DX10" i="15"/>
  <c r="DX140" i="15"/>
  <c r="DX58" i="15"/>
  <c r="DX34" i="15"/>
  <c r="DX74" i="15"/>
  <c r="DX50" i="15"/>
  <c r="DX42" i="15"/>
  <c r="DX66" i="15"/>
  <c r="DX26" i="15"/>
  <c r="AO153" i="15"/>
  <c r="AO121" i="15"/>
  <c r="AO73" i="15"/>
  <c r="AO65" i="15"/>
  <c r="AO89" i="15"/>
  <c r="AO41" i="15"/>
  <c r="AO129" i="15"/>
  <c r="AO145" i="15"/>
  <c r="AO105" i="15"/>
  <c r="AO113" i="15"/>
  <c r="AO57" i="15"/>
  <c r="AO49" i="15"/>
  <c r="AO137" i="15"/>
  <c r="AO9" i="15"/>
  <c r="AO147" i="15"/>
  <c r="AO104" i="15"/>
  <c r="AO97" i="15"/>
  <c r="AO25" i="15"/>
  <c r="AO136" i="15"/>
  <c r="AO128" i="15"/>
  <c r="AO81" i="15"/>
  <c r="AO33" i="15"/>
  <c r="AO17" i="15"/>
  <c r="AO64" i="15"/>
  <c r="AO40" i="15"/>
  <c r="AO32" i="15"/>
  <c r="AO16" i="15"/>
  <c r="AO96" i="15"/>
  <c r="AO80" i="15"/>
  <c r="AO24" i="15"/>
  <c r="AO3" i="15"/>
  <c r="AO48" i="15"/>
  <c r="AO88" i="15"/>
  <c r="AO127" i="15"/>
  <c r="AO119" i="15"/>
  <c r="AO112" i="15"/>
  <c r="AO72" i="15"/>
  <c r="AO120" i="15"/>
  <c r="AO56" i="15"/>
  <c r="AO95" i="15"/>
  <c r="AO87" i="15"/>
  <c r="AO47" i="15"/>
  <c r="AO103" i="15"/>
  <c r="AO148" i="15"/>
  <c r="AO63" i="15"/>
  <c r="AO79" i="15"/>
  <c r="AO15" i="15"/>
  <c r="AO143" i="15"/>
  <c r="AO31" i="15"/>
  <c r="AO23" i="15"/>
  <c r="AO135" i="15"/>
  <c r="AO8" i="15"/>
  <c r="AO111" i="15"/>
  <c r="AO39" i="15"/>
  <c r="AO110" i="15"/>
  <c r="AO149" i="15"/>
  <c r="AO7" i="15"/>
  <c r="AO102" i="15"/>
  <c r="AO78" i="15"/>
  <c r="AO71" i="15"/>
  <c r="AO126" i="15"/>
  <c r="AO55" i="15"/>
  <c r="AO118" i="15"/>
  <c r="AO86" i="15"/>
  <c r="AO70" i="15"/>
  <c r="AO14" i="15"/>
  <c r="AO30" i="15"/>
  <c r="AO22" i="15"/>
  <c r="AO150" i="15"/>
  <c r="AO94" i="15"/>
  <c r="AO62" i="15"/>
  <c r="AO38" i="15"/>
  <c r="AO134" i="15"/>
  <c r="AO46" i="15"/>
  <c r="AO54" i="15"/>
  <c r="AO77" i="15"/>
  <c r="AO6" i="15"/>
  <c r="AO29" i="15"/>
  <c r="AO117" i="15"/>
  <c r="AO85" i="15"/>
  <c r="AO140" i="15"/>
  <c r="AO93" i="15"/>
  <c r="AO109" i="15"/>
  <c r="AO61" i="15"/>
  <c r="AO133" i="15"/>
  <c r="AO53" i="15"/>
  <c r="AO101" i="15"/>
  <c r="AO125" i="15"/>
  <c r="AO142" i="15"/>
  <c r="AO13" i="15"/>
  <c r="AO45" i="15"/>
  <c r="AO132" i="15"/>
  <c r="AO108" i="15"/>
  <c r="AO144" i="15"/>
  <c r="AO37" i="15"/>
  <c r="AO5" i="15"/>
  <c r="AO76" i="15"/>
  <c r="AO151" i="15"/>
  <c r="AO116" i="15"/>
  <c r="AO21" i="15"/>
  <c r="AO124" i="15"/>
  <c r="AO84" i="15"/>
  <c r="AO44" i="15"/>
  <c r="AO28" i="15"/>
  <c r="AO152" i="15"/>
  <c r="AO69" i="15"/>
  <c r="AO100" i="15"/>
  <c r="AO92" i="15"/>
  <c r="AO60" i="15"/>
  <c r="AO12" i="15"/>
  <c r="AO91" i="15"/>
  <c r="AO75" i="15"/>
  <c r="AO67" i="15"/>
  <c r="AO68" i="15"/>
  <c r="AO36" i="15"/>
  <c r="AO4" i="15"/>
  <c r="AO83" i="15"/>
  <c r="AO52" i="15"/>
  <c r="AO20" i="15"/>
  <c r="AO99" i="15"/>
  <c r="AO35" i="15"/>
  <c r="AO82" i="15"/>
  <c r="AO131" i="15"/>
  <c r="AO123" i="15"/>
  <c r="AO43" i="15"/>
  <c r="AO19" i="15"/>
  <c r="AO139" i="15"/>
  <c r="AO122" i="15"/>
  <c r="AO27" i="15"/>
  <c r="AO11" i="15"/>
  <c r="AO114" i="15"/>
  <c r="AO90" i="15"/>
  <c r="AO107" i="15"/>
  <c r="AO59" i="15"/>
  <c r="AO138" i="15"/>
  <c r="AO130" i="15"/>
  <c r="AO51" i="15"/>
  <c r="AO74" i="15"/>
  <c r="AO26" i="15"/>
  <c r="AO115" i="15"/>
  <c r="AO58" i="15"/>
  <c r="AO50" i="15"/>
  <c r="AO42" i="15"/>
  <c r="AO18" i="15"/>
  <c r="AO106" i="15"/>
  <c r="AO98" i="15"/>
  <c r="AO141" i="15"/>
  <c r="AO66" i="15"/>
  <c r="AO146" i="15"/>
  <c r="AO34" i="15"/>
  <c r="AO10" i="15"/>
  <c r="DA153" i="15"/>
  <c r="DA129" i="15"/>
  <c r="DA105" i="15"/>
  <c r="DA65" i="15"/>
  <c r="DA81" i="15"/>
  <c r="DA121" i="15"/>
  <c r="DA97" i="15"/>
  <c r="DA145" i="15"/>
  <c r="DA89" i="15"/>
  <c r="DA73" i="15"/>
  <c r="DA113" i="15"/>
  <c r="DA41" i="15"/>
  <c r="DA137" i="15"/>
  <c r="DA25" i="15"/>
  <c r="DA136" i="15"/>
  <c r="DA128" i="15"/>
  <c r="DA57" i="15"/>
  <c r="DA49" i="15"/>
  <c r="DA9" i="15"/>
  <c r="DA147" i="15"/>
  <c r="DA33" i="15"/>
  <c r="DA17" i="15"/>
  <c r="DA104" i="15"/>
  <c r="DA40" i="15"/>
  <c r="DA16" i="15"/>
  <c r="DA64" i="15"/>
  <c r="DA96" i="15"/>
  <c r="DA3" i="15"/>
  <c r="DA112" i="15"/>
  <c r="DA72" i="15"/>
  <c r="DA120" i="15"/>
  <c r="DA119" i="15"/>
  <c r="DA80" i="15"/>
  <c r="DA8" i="15"/>
  <c r="DA88" i="15"/>
  <c r="DA148" i="15"/>
  <c r="DA56" i="15"/>
  <c r="DA111" i="15"/>
  <c r="DA95" i="15"/>
  <c r="DA135" i="15"/>
  <c r="DA71" i="15"/>
  <c r="DA32" i="15"/>
  <c r="DA103" i="15"/>
  <c r="DA24" i="15"/>
  <c r="DA55" i="15"/>
  <c r="DA63" i="15"/>
  <c r="DA31" i="15"/>
  <c r="DA48" i="15"/>
  <c r="DA39" i="15"/>
  <c r="DA15" i="15"/>
  <c r="DA87" i="15"/>
  <c r="DA127" i="15"/>
  <c r="DA23" i="15"/>
  <c r="DA143" i="15"/>
  <c r="DA79" i="15"/>
  <c r="DA7" i="15"/>
  <c r="DA126" i="15"/>
  <c r="DA102" i="15"/>
  <c r="DA118" i="15"/>
  <c r="DA149" i="15"/>
  <c r="DA47" i="15"/>
  <c r="DA110" i="15"/>
  <c r="DA94" i="15"/>
  <c r="DA86" i="15"/>
  <c r="DA22" i="15"/>
  <c r="DA38" i="15"/>
  <c r="DA54" i="15"/>
  <c r="DA46" i="15"/>
  <c r="DA30" i="15"/>
  <c r="DA150" i="15"/>
  <c r="DA134" i="15"/>
  <c r="DA117" i="15"/>
  <c r="DA14" i="15"/>
  <c r="DA78" i="15"/>
  <c r="DA62" i="15"/>
  <c r="DA70" i="15"/>
  <c r="DA6" i="15"/>
  <c r="DA133" i="15"/>
  <c r="DA69" i="15"/>
  <c r="DA109" i="15"/>
  <c r="DA101" i="15"/>
  <c r="DA77" i="15"/>
  <c r="DA125" i="15"/>
  <c r="DA21" i="15"/>
  <c r="DA140" i="15"/>
  <c r="DA37" i="15"/>
  <c r="DA93" i="15"/>
  <c r="DA85" i="15"/>
  <c r="DA100" i="15"/>
  <c r="DA36" i="15"/>
  <c r="DA29" i="15"/>
  <c r="DA151" i="15"/>
  <c r="DA116" i="15"/>
  <c r="DA53" i="15"/>
  <c r="DA108" i="15"/>
  <c r="DA76" i="15"/>
  <c r="DA13" i="15"/>
  <c r="DA5" i="15"/>
  <c r="DA142" i="15"/>
  <c r="DA124" i="15"/>
  <c r="DA45" i="15"/>
  <c r="DA44" i="15"/>
  <c r="DA28" i="15"/>
  <c r="DA152" i="15"/>
  <c r="DA61" i="15"/>
  <c r="DA132" i="15"/>
  <c r="DA84" i="15"/>
  <c r="DA68" i="15"/>
  <c r="DA144" i="15"/>
  <c r="DA91" i="15"/>
  <c r="DA67" i="15"/>
  <c r="DA92" i="15"/>
  <c r="DA12" i="15"/>
  <c r="DA60" i="15"/>
  <c r="DA20" i="15"/>
  <c r="DA115" i="15"/>
  <c r="DA52" i="15"/>
  <c r="DA4" i="15"/>
  <c r="DA43" i="15"/>
  <c r="DA35" i="15"/>
  <c r="DA82" i="15"/>
  <c r="DA75" i="15"/>
  <c r="DA107" i="15"/>
  <c r="DA27" i="15"/>
  <c r="DA19" i="15"/>
  <c r="DA122" i="15"/>
  <c r="DA59" i="15"/>
  <c r="DA42" i="15"/>
  <c r="DA99" i="15"/>
  <c r="DA11" i="15"/>
  <c r="DA114" i="15"/>
  <c r="DA90" i="15"/>
  <c r="DA131" i="15"/>
  <c r="DA83" i="15"/>
  <c r="DA51" i="15"/>
  <c r="DA138" i="15"/>
  <c r="DA130" i="15"/>
  <c r="DA123" i="15"/>
  <c r="DA139" i="15"/>
  <c r="DA74" i="15"/>
  <c r="DA98" i="15"/>
  <c r="DA141" i="15"/>
  <c r="DA66" i="15"/>
  <c r="DA26" i="15"/>
  <c r="DA18" i="15"/>
  <c r="DA10" i="15"/>
  <c r="DA106" i="15"/>
  <c r="DA146" i="15"/>
  <c r="DA34" i="15"/>
  <c r="DA58" i="15"/>
  <c r="DA50" i="15"/>
  <c r="R148" i="15"/>
  <c r="R137" i="15"/>
  <c r="R129" i="15"/>
  <c r="R113" i="15"/>
  <c r="R89" i="15"/>
  <c r="R65" i="15"/>
  <c r="R145" i="15"/>
  <c r="R105" i="15"/>
  <c r="R97" i="15"/>
  <c r="R153" i="15"/>
  <c r="R121" i="15"/>
  <c r="R81" i="15"/>
  <c r="R17" i="15"/>
  <c r="R120" i="15"/>
  <c r="R88" i="15"/>
  <c r="R49" i="15"/>
  <c r="R136" i="15"/>
  <c r="R57" i="15"/>
  <c r="R33" i="15"/>
  <c r="R56" i="15"/>
  <c r="R16" i="15"/>
  <c r="R73" i="15"/>
  <c r="R9" i="15"/>
  <c r="R25" i="15"/>
  <c r="R72" i="15"/>
  <c r="R41" i="15"/>
  <c r="R80" i="15"/>
  <c r="R64" i="15"/>
  <c r="R144" i="15"/>
  <c r="R128" i="15"/>
  <c r="R104" i="15"/>
  <c r="R119" i="15"/>
  <c r="R112" i="15"/>
  <c r="R96" i="15"/>
  <c r="R40" i="15"/>
  <c r="R87" i="15"/>
  <c r="R55" i="15"/>
  <c r="R39" i="15"/>
  <c r="R8" i="15"/>
  <c r="R95" i="15"/>
  <c r="R149" i="15"/>
  <c r="R71" i="15"/>
  <c r="R127" i="15"/>
  <c r="R23" i="15"/>
  <c r="R32" i="15"/>
  <c r="R103" i="15"/>
  <c r="R63" i="15"/>
  <c r="R79" i="15"/>
  <c r="R24" i="15"/>
  <c r="R48" i="15"/>
  <c r="R7" i="15"/>
  <c r="R47" i="15"/>
  <c r="R150" i="15"/>
  <c r="R134" i="15"/>
  <c r="R118" i="15"/>
  <c r="R102" i="15"/>
  <c r="R111" i="15"/>
  <c r="R110" i="15"/>
  <c r="R126" i="15"/>
  <c r="R46" i="15"/>
  <c r="R31" i="15"/>
  <c r="R15" i="15"/>
  <c r="R62" i="15"/>
  <c r="R22" i="15"/>
  <c r="R86" i="15"/>
  <c r="R78" i="15"/>
  <c r="R151" i="15"/>
  <c r="R125" i="15"/>
  <c r="R94" i="15"/>
  <c r="R54" i="15"/>
  <c r="R30" i="15"/>
  <c r="R70" i="15"/>
  <c r="R14" i="15"/>
  <c r="R85" i="15"/>
  <c r="R38" i="15"/>
  <c r="R6" i="15"/>
  <c r="R117" i="15"/>
  <c r="R93" i="15"/>
  <c r="R61" i="15"/>
  <c r="R53" i="15"/>
  <c r="R5" i="15"/>
  <c r="R141" i="15"/>
  <c r="R101" i="15"/>
  <c r="R77" i="15"/>
  <c r="R37" i="15"/>
  <c r="R13" i="15"/>
  <c r="R133" i="15"/>
  <c r="R69" i="15"/>
  <c r="R109" i="15"/>
  <c r="R76" i="15"/>
  <c r="R21" i="15"/>
  <c r="R143" i="15"/>
  <c r="R116" i="15"/>
  <c r="R84" i="15"/>
  <c r="R68" i="15"/>
  <c r="R132" i="15"/>
  <c r="R124" i="15"/>
  <c r="R100" i="15"/>
  <c r="R152" i="15"/>
  <c r="R29" i="15"/>
  <c r="R92" i="15"/>
  <c r="R44" i="15"/>
  <c r="R28" i="15"/>
  <c r="R45" i="15"/>
  <c r="R108" i="15"/>
  <c r="R60" i="15"/>
  <c r="R36" i="15"/>
  <c r="R115" i="15"/>
  <c r="R67" i="15"/>
  <c r="R20" i="15"/>
  <c r="R12" i="15"/>
  <c r="R139" i="15"/>
  <c r="R83" i="15"/>
  <c r="R52" i="15"/>
  <c r="R4" i="15"/>
  <c r="R99" i="15"/>
  <c r="R114" i="15"/>
  <c r="R131" i="15"/>
  <c r="R75" i="15"/>
  <c r="R59" i="15"/>
  <c r="R19" i="15"/>
  <c r="R123" i="15"/>
  <c r="R91" i="15"/>
  <c r="R51" i="15"/>
  <c r="R146" i="15"/>
  <c r="R140" i="15"/>
  <c r="R135" i="15"/>
  <c r="R106" i="15"/>
  <c r="R43" i="15"/>
  <c r="R90" i="15"/>
  <c r="R3" i="15"/>
  <c r="R27" i="15"/>
  <c r="R11" i="15"/>
  <c r="R107" i="15"/>
  <c r="R35" i="15"/>
  <c r="R138" i="15"/>
  <c r="R74" i="15"/>
  <c r="R58" i="15"/>
  <c r="R130" i="15"/>
  <c r="R82" i="15"/>
  <c r="R66" i="15"/>
  <c r="R122" i="15"/>
  <c r="R10" i="15"/>
  <c r="R50" i="15"/>
  <c r="R34" i="15"/>
  <c r="R26" i="15"/>
  <c r="R142" i="15"/>
  <c r="R98" i="15"/>
  <c r="R42" i="15"/>
  <c r="R18" i="15"/>
  <c r="R147" i="15"/>
  <c r="CD153" i="15"/>
  <c r="CD113" i="15"/>
  <c r="CD148" i="15"/>
  <c r="CD121" i="15"/>
  <c r="CD145" i="15"/>
  <c r="CD137" i="15"/>
  <c r="CD97" i="15"/>
  <c r="CD105" i="15"/>
  <c r="CD65" i="15"/>
  <c r="CD81" i="15"/>
  <c r="CD73" i="15"/>
  <c r="CD89" i="15"/>
  <c r="CD57" i="15"/>
  <c r="CD49" i="15"/>
  <c r="CD129" i="15"/>
  <c r="CD128" i="15"/>
  <c r="CD120" i="15"/>
  <c r="CD25" i="15"/>
  <c r="CD136" i="15"/>
  <c r="CD41" i="15"/>
  <c r="CD17" i="15"/>
  <c r="CD112" i="15"/>
  <c r="CD56" i="15"/>
  <c r="CD16" i="15"/>
  <c r="CD33" i="15"/>
  <c r="CD144" i="15"/>
  <c r="CD104" i="15"/>
  <c r="CD8" i="15"/>
  <c r="CD9" i="15"/>
  <c r="CD80" i="15"/>
  <c r="CD48" i="15"/>
  <c r="CD72" i="15"/>
  <c r="CD64" i="15"/>
  <c r="CD40" i="15"/>
  <c r="CD88" i="15"/>
  <c r="CD96" i="15"/>
  <c r="CD127" i="15"/>
  <c r="CD87" i="15"/>
  <c r="CD39" i="15"/>
  <c r="CD32" i="15"/>
  <c r="CD95" i="15"/>
  <c r="CD79" i="15"/>
  <c r="CD71" i="15"/>
  <c r="CD119" i="15"/>
  <c r="CD111" i="15"/>
  <c r="CD47" i="15"/>
  <c r="CD149" i="15"/>
  <c r="CD24" i="15"/>
  <c r="CD103" i="15"/>
  <c r="CD55" i="15"/>
  <c r="CD31" i="15"/>
  <c r="CD23" i="15"/>
  <c r="CD15" i="15"/>
  <c r="CD63" i="15"/>
  <c r="CD150" i="15"/>
  <c r="CD126" i="15"/>
  <c r="CD118" i="15"/>
  <c r="CD102" i="15"/>
  <c r="CD86" i="15"/>
  <c r="CD54" i="15"/>
  <c r="CD7" i="15"/>
  <c r="CD134" i="15"/>
  <c r="CD78" i="15"/>
  <c r="CD94" i="15"/>
  <c r="CD46" i="15"/>
  <c r="CD38" i="15"/>
  <c r="CD30" i="15"/>
  <c r="CD70" i="15"/>
  <c r="CD22" i="15"/>
  <c r="CD151" i="15"/>
  <c r="CD125" i="15"/>
  <c r="CD117" i="15"/>
  <c r="CD109" i="15"/>
  <c r="CD110" i="15"/>
  <c r="CD14" i="15"/>
  <c r="CD62" i="15"/>
  <c r="CD6" i="15"/>
  <c r="CD69" i="15"/>
  <c r="CD133" i="15"/>
  <c r="CD77" i="15"/>
  <c r="CD37" i="15"/>
  <c r="CD93" i="15"/>
  <c r="CD101" i="15"/>
  <c r="CD141" i="15"/>
  <c r="CD61" i="15"/>
  <c r="CD85" i="15"/>
  <c r="CD84" i="15"/>
  <c r="CD68" i="15"/>
  <c r="CD13" i="15"/>
  <c r="CD152" i="15"/>
  <c r="CD29" i="15"/>
  <c r="CD45" i="15"/>
  <c r="CD132" i="15"/>
  <c r="CD124" i="15"/>
  <c r="CD100" i="15"/>
  <c r="CD92" i="15"/>
  <c r="CD21" i="15"/>
  <c r="CD53" i="15"/>
  <c r="CD5" i="15"/>
  <c r="CD44" i="15"/>
  <c r="CD143" i="15"/>
  <c r="CD116" i="15"/>
  <c r="CD108" i="15"/>
  <c r="CD20" i="15"/>
  <c r="CD52" i="15"/>
  <c r="CD28" i="15"/>
  <c r="CD115" i="15"/>
  <c r="CD67" i="15"/>
  <c r="CD12" i="15"/>
  <c r="CD76" i="15"/>
  <c r="CD60" i="15"/>
  <c r="CD107" i="15"/>
  <c r="CD36" i="15"/>
  <c r="CD4" i="15"/>
  <c r="CD139" i="15"/>
  <c r="CD83" i="15"/>
  <c r="CD51" i="15"/>
  <c r="CD135" i="15"/>
  <c r="CD27" i="15"/>
  <c r="CD19" i="15"/>
  <c r="CD146" i="15"/>
  <c r="CD122" i="15"/>
  <c r="CD43" i="15"/>
  <c r="CD130" i="15"/>
  <c r="CD3" i="15"/>
  <c r="CD99" i="15"/>
  <c r="CD35" i="15"/>
  <c r="CD11" i="15"/>
  <c r="CD131" i="15"/>
  <c r="CD138" i="15"/>
  <c r="CD123" i="15"/>
  <c r="CD91" i="15"/>
  <c r="CD75" i="15"/>
  <c r="CD140" i="15"/>
  <c r="CD114" i="15"/>
  <c r="CD106" i="15"/>
  <c r="CD74" i="15"/>
  <c r="CD50" i="15"/>
  <c r="CD42" i="15"/>
  <c r="CD34" i="15"/>
  <c r="CD59" i="15"/>
  <c r="CD98" i="15"/>
  <c r="CD58" i="15"/>
  <c r="CD10" i="15"/>
  <c r="CD142" i="15"/>
  <c r="CD90" i="15"/>
  <c r="CD26" i="15"/>
  <c r="CD18" i="15"/>
  <c r="CD82" i="15"/>
  <c r="CD147" i="15"/>
  <c r="CD66" i="15"/>
  <c r="EP148" i="15"/>
  <c r="EP153" i="15"/>
  <c r="EP121" i="15"/>
  <c r="EP137" i="15"/>
  <c r="EP129" i="15"/>
  <c r="EP113" i="15"/>
  <c r="EP81" i="15"/>
  <c r="EP73" i="15"/>
  <c r="EP97" i="15"/>
  <c r="EP17" i="15"/>
  <c r="EP145" i="15"/>
  <c r="EP57" i="15"/>
  <c r="EP49" i="15"/>
  <c r="EP33" i="15"/>
  <c r="EP105" i="15"/>
  <c r="EP89" i="15"/>
  <c r="EP65" i="15"/>
  <c r="EP9" i="15"/>
  <c r="EP120" i="15"/>
  <c r="EP88" i="15"/>
  <c r="EP136" i="15"/>
  <c r="EP41" i="15"/>
  <c r="EP56" i="15"/>
  <c r="EP16" i="15"/>
  <c r="EP25" i="15"/>
  <c r="EP96" i="15"/>
  <c r="EP8" i="15"/>
  <c r="EP24" i="15"/>
  <c r="EP144" i="15"/>
  <c r="EP104" i="15"/>
  <c r="EP64" i="15"/>
  <c r="EP112" i="15"/>
  <c r="EP80" i="15"/>
  <c r="EP128" i="15"/>
  <c r="EP111" i="15"/>
  <c r="EP87" i="15"/>
  <c r="EP55" i="15"/>
  <c r="EP39" i="15"/>
  <c r="EP72" i="15"/>
  <c r="EP48" i="15"/>
  <c r="EP40" i="15"/>
  <c r="EP32" i="15"/>
  <c r="EP95" i="15"/>
  <c r="EP79" i="15"/>
  <c r="EP103" i="15"/>
  <c r="EP149" i="15"/>
  <c r="EP119" i="15"/>
  <c r="EP71" i="15"/>
  <c r="EP126" i="15"/>
  <c r="EP127" i="15"/>
  <c r="EP31" i="15"/>
  <c r="EP15" i="15"/>
  <c r="EP63" i="15"/>
  <c r="EP134" i="15"/>
  <c r="EP110" i="15"/>
  <c r="EP7" i="15"/>
  <c r="EP47" i="15"/>
  <c r="EP102" i="15"/>
  <c r="EP78" i="15"/>
  <c r="EP54" i="15"/>
  <c r="EP38" i="15"/>
  <c r="EP22" i="15"/>
  <c r="EP118" i="15"/>
  <c r="EP150" i="15"/>
  <c r="EP23" i="15"/>
  <c r="EP14" i="15"/>
  <c r="EP70" i="15"/>
  <c r="EP46" i="15"/>
  <c r="EP151" i="15"/>
  <c r="EP125" i="15"/>
  <c r="EP94" i="15"/>
  <c r="EP62" i="15"/>
  <c r="EP30" i="15"/>
  <c r="EP86" i="15"/>
  <c r="EP109" i="15"/>
  <c r="EP101" i="15"/>
  <c r="EP6" i="15"/>
  <c r="EP37" i="15"/>
  <c r="EP13" i="15"/>
  <c r="EP141" i="15"/>
  <c r="EP93" i="15"/>
  <c r="EP69" i="15"/>
  <c r="EP61" i="15"/>
  <c r="EP77" i="15"/>
  <c r="EP5" i="15"/>
  <c r="EP53" i="15"/>
  <c r="EP133" i="15"/>
  <c r="EP117" i="15"/>
  <c r="EP21" i="15"/>
  <c r="EP124" i="15"/>
  <c r="EP85" i="15"/>
  <c r="EP143" i="15"/>
  <c r="EP100" i="15"/>
  <c r="EP68" i="15"/>
  <c r="EP152" i="15"/>
  <c r="EP116" i="15"/>
  <c r="EP29" i="15"/>
  <c r="EP132" i="15"/>
  <c r="EP44" i="15"/>
  <c r="EP45" i="15"/>
  <c r="EP108" i="15"/>
  <c r="EP92" i="15"/>
  <c r="EP84" i="15"/>
  <c r="EP60" i="15"/>
  <c r="EP12" i="15"/>
  <c r="EP36" i="15"/>
  <c r="EP115" i="15"/>
  <c r="EP67" i="15"/>
  <c r="EP4" i="15"/>
  <c r="EP52" i="15"/>
  <c r="EP107" i="15"/>
  <c r="EP139" i="15"/>
  <c r="EP83" i="15"/>
  <c r="EP76" i="15"/>
  <c r="EP28" i="15"/>
  <c r="EP20" i="15"/>
  <c r="EP99" i="15"/>
  <c r="EP27" i="15"/>
  <c r="EP131" i="15"/>
  <c r="EP91" i="15"/>
  <c r="EP123" i="15"/>
  <c r="EP35" i="15"/>
  <c r="EP19" i="15"/>
  <c r="EP146" i="15"/>
  <c r="EP140" i="15"/>
  <c r="EP122" i="15"/>
  <c r="EP106" i="15"/>
  <c r="EP75" i="15"/>
  <c r="EP90" i="15"/>
  <c r="EP58" i="15"/>
  <c r="EP50" i="15"/>
  <c r="EP42" i="15"/>
  <c r="EP3" i="15"/>
  <c r="EP11" i="15"/>
  <c r="EP114" i="15"/>
  <c r="EP59" i="15"/>
  <c r="EP43" i="15"/>
  <c r="EP138" i="15"/>
  <c r="EP51" i="15"/>
  <c r="EP135" i="15"/>
  <c r="EP74" i="15"/>
  <c r="EP130" i="15"/>
  <c r="EP18" i="15"/>
  <c r="EP82" i="15"/>
  <c r="EP142" i="15"/>
  <c r="EP98" i="15"/>
  <c r="EP66" i="15"/>
  <c r="EP34" i="15"/>
  <c r="EP10" i="15"/>
  <c r="EP147" i="15"/>
  <c r="EP26" i="15"/>
  <c r="BR152" i="15"/>
  <c r="BR3" i="15"/>
  <c r="BR153" i="15"/>
  <c r="BR129" i="15"/>
  <c r="BR121" i="15"/>
  <c r="BR145" i="15"/>
  <c r="BR105" i="15"/>
  <c r="BR73" i="15"/>
  <c r="BR113" i="15"/>
  <c r="BR81" i="15"/>
  <c r="BR49" i="15"/>
  <c r="BR137" i="15"/>
  <c r="BR97" i="15"/>
  <c r="BR89" i="15"/>
  <c r="BR65" i="15"/>
  <c r="BR41" i="15"/>
  <c r="BR25" i="15"/>
  <c r="BR9" i="15"/>
  <c r="BR112" i="15"/>
  <c r="BR88" i="15"/>
  <c r="BR57" i="15"/>
  <c r="BR33" i="15"/>
  <c r="BR120" i="15"/>
  <c r="BR17" i="15"/>
  <c r="BR139" i="15"/>
  <c r="BR80" i="15"/>
  <c r="BR72" i="15"/>
  <c r="BR96" i="15"/>
  <c r="BR32" i="15"/>
  <c r="BR64" i="15"/>
  <c r="BR40" i="15"/>
  <c r="BR16" i="15"/>
  <c r="BR128" i="15"/>
  <c r="BR24" i="15"/>
  <c r="BR143" i="15"/>
  <c r="BR111" i="15"/>
  <c r="BR104" i="15"/>
  <c r="BR119" i="15"/>
  <c r="BR87" i="15"/>
  <c r="BR55" i="15"/>
  <c r="BR39" i="15"/>
  <c r="BR48" i="15"/>
  <c r="BR71" i="15"/>
  <c r="BR63" i="15"/>
  <c r="BR47" i="15"/>
  <c r="BR8" i="15"/>
  <c r="BR135" i="15"/>
  <c r="BR127" i="15"/>
  <c r="BR103" i="15"/>
  <c r="BR95" i="15"/>
  <c r="BR118" i="15"/>
  <c r="BR79" i="15"/>
  <c r="BR56" i="15"/>
  <c r="BR31" i="15"/>
  <c r="BR15" i="15"/>
  <c r="BR141" i="15"/>
  <c r="BR23" i="15"/>
  <c r="BR7" i="15"/>
  <c r="BR126" i="15"/>
  <c r="BR142" i="15"/>
  <c r="BR146" i="15"/>
  <c r="BR134" i="15"/>
  <c r="BR102" i="15"/>
  <c r="BR86" i="15"/>
  <c r="BR62" i="15"/>
  <c r="BR38" i="15"/>
  <c r="BR147" i="15"/>
  <c r="BR94" i="15"/>
  <c r="BR30" i="15"/>
  <c r="BR22" i="15"/>
  <c r="BR46" i="15"/>
  <c r="BR70" i="15"/>
  <c r="BR54" i="15"/>
  <c r="BR136" i="15"/>
  <c r="BR117" i="15"/>
  <c r="BR109" i="15"/>
  <c r="BR93" i="15"/>
  <c r="BR6" i="15"/>
  <c r="BR110" i="15"/>
  <c r="BR78" i="15"/>
  <c r="BR14" i="15"/>
  <c r="BR133" i="15"/>
  <c r="BR77" i="15"/>
  <c r="BR101" i="15"/>
  <c r="BR69" i="15"/>
  <c r="BR61" i="15"/>
  <c r="BR45" i="15"/>
  <c r="BR125" i="15"/>
  <c r="BR53" i="15"/>
  <c r="BR37" i="15"/>
  <c r="BR85" i="15"/>
  <c r="BR84" i="15"/>
  <c r="BR5" i="15"/>
  <c r="BR108" i="15"/>
  <c r="BR29" i="15"/>
  <c r="BR21" i="15"/>
  <c r="BR13" i="15"/>
  <c r="BR44" i="15"/>
  <c r="BR36" i="15"/>
  <c r="BR149" i="15"/>
  <c r="BR92" i="15"/>
  <c r="BR76" i="15"/>
  <c r="BR68" i="15"/>
  <c r="BR148" i="15"/>
  <c r="BR124" i="15"/>
  <c r="BR100" i="15"/>
  <c r="BR52" i="15"/>
  <c r="BR12" i="15"/>
  <c r="BR140" i="15"/>
  <c r="BR132" i="15"/>
  <c r="BR116" i="15"/>
  <c r="BR107" i="15"/>
  <c r="BR83" i="15"/>
  <c r="BR75" i="15"/>
  <c r="BR60" i="15"/>
  <c r="BR123" i="15"/>
  <c r="BR59" i="15"/>
  <c r="BR4" i="15"/>
  <c r="BR20" i="15"/>
  <c r="BR131" i="15"/>
  <c r="BR99" i="15"/>
  <c r="BR115" i="15"/>
  <c r="BR28" i="15"/>
  <c r="BR43" i="15"/>
  <c r="BR150" i="15"/>
  <c r="BR106" i="15"/>
  <c r="BR19" i="15"/>
  <c r="BR144" i="15"/>
  <c r="BR11" i="15"/>
  <c r="BR67" i="15"/>
  <c r="BR51" i="15"/>
  <c r="BR35" i="15"/>
  <c r="BR27" i="15"/>
  <c r="BR138" i="15"/>
  <c r="BR82" i="15"/>
  <c r="BR26" i="15"/>
  <c r="BR10" i="15"/>
  <c r="BR130" i="15"/>
  <c r="BR74" i="15"/>
  <c r="BR91" i="15"/>
  <c r="BR122" i="15"/>
  <c r="BR114" i="15"/>
  <c r="BR151" i="15"/>
  <c r="BR90" i="15"/>
  <c r="BR34" i="15"/>
  <c r="BR66" i="15"/>
  <c r="BR18" i="15"/>
  <c r="BR98" i="15"/>
  <c r="BR58" i="15"/>
  <c r="BR42" i="15"/>
  <c r="BR50" i="15"/>
  <c r="W145" i="15"/>
  <c r="W121" i="15"/>
  <c r="W89" i="15"/>
  <c r="W65" i="15"/>
  <c r="W137" i="15"/>
  <c r="W97" i="15"/>
  <c r="W81" i="15"/>
  <c r="W113" i="15"/>
  <c r="W105" i="15"/>
  <c r="W33" i="15"/>
  <c r="W73" i="15"/>
  <c r="W57" i="15"/>
  <c r="W25" i="15"/>
  <c r="W129" i="15"/>
  <c r="W153" i="15"/>
  <c r="W136" i="15"/>
  <c r="W17" i="15"/>
  <c r="W49" i="15"/>
  <c r="W32" i="15"/>
  <c r="W41" i="15"/>
  <c r="W120" i="15"/>
  <c r="W56" i="15"/>
  <c r="W9" i="15"/>
  <c r="W112" i="15"/>
  <c r="W104" i="15"/>
  <c r="W143" i="15"/>
  <c r="W119" i="15"/>
  <c r="W111" i="15"/>
  <c r="W128" i="15"/>
  <c r="W144" i="15"/>
  <c r="W48" i="15"/>
  <c r="W24" i="15"/>
  <c r="W80" i="15"/>
  <c r="W40" i="15"/>
  <c r="W131" i="15"/>
  <c r="W135" i="15"/>
  <c r="W127" i="15"/>
  <c r="W71" i="15"/>
  <c r="W63" i="15"/>
  <c r="W47" i="15"/>
  <c r="W72" i="15"/>
  <c r="W96" i="15"/>
  <c r="W88" i="15"/>
  <c r="W16" i="15"/>
  <c r="W95" i="15"/>
  <c r="W64" i="15"/>
  <c r="W8" i="15"/>
  <c r="W87" i="15"/>
  <c r="W146" i="15"/>
  <c r="W79" i="15"/>
  <c r="W39" i="15"/>
  <c r="W23" i="15"/>
  <c r="W15" i="15"/>
  <c r="W31" i="15"/>
  <c r="W103" i="15"/>
  <c r="W147" i="15"/>
  <c r="W3" i="15"/>
  <c r="W7" i="15"/>
  <c r="W102" i="15"/>
  <c r="W62" i="15"/>
  <c r="W22" i="15"/>
  <c r="W55" i="15"/>
  <c r="W126" i="15"/>
  <c r="W54" i="15"/>
  <c r="W46" i="15"/>
  <c r="W134" i="15"/>
  <c r="W94" i="15"/>
  <c r="W86" i="15"/>
  <c r="W78" i="15"/>
  <c r="W30" i="15"/>
  <c r="W148" i="15"/>
  <c r="W125" i="15"/>
  <c r="W117" i="15"/>
  <c r="W110" i="15"/>
  <c r="W70" i="15"/>
  <c r="W118" i="15"/>
  <c r="W38" i="15"/>
  <c r="W133" i="15"/>
  <c r="W14" i="15"/>
  <c r="W6" i="15"/>
  <c r="W101" i="15"/>
  <c r="W109" i="15"/>
  <c r="W53" i="15"/>
  <c r="W69" i="15"/>
  <c r="W141" i="15"/>
  <c r="W77" i="15"/>
  <c r="W93" i="15"/>
  <c r="W85" i="15"/>
  <c r="W13" i="15"/>
  <c r="W5" i="15"/>
  <c r="W61" i="15"/>
  <c r="W45" i="15"/>
  <c r="W29" i="15"/>
  <c r="W132" i="15"/>
  <c r="W124" i="15"/>
  <c r="W100" i="15"/>
  <c r="W20" i="15"/>
  <c r="W12" i="15"/>
  <c r="W37" i="15"/>
  <c r="W21" i="15"/>
  <c r="W84" i="15"/>
  <c r="W36" i="15"/>
  <c r="W149" i="15"/>
  <c r="W108" i="15"/>
  <c r="W44" i="15"/>
  <c r="W150" i="15"/>
  <c r="W140" i="15"/>
  <c r="W116" i="15"/>
  <c r="W60" i="15"/>
  <c r="W28" i="15"/>
  <c r="W107" i="15"/>
  <c r="W83" i="15"/>
  <c r="W99" i="15"/>
  <c r="W4" i="15"/>
  <c r="W76" i="15"/>
  <c r="W67" i="15"/>
  <c r="W115" i="15"/>
  <c r="W92" i="15"/>
  <c r="W68" i="15"/>
  <c r="W52" i="15"/>
  <c r="W75" i="15"/>
  <c r="W19" i="15"/>
  <c r="W138" i="15"/>
  <c r="W82" i="15"/>
  <c r="W11" i="15"/>
  <c r="W91" i="15"/>
  <c r="W43" i="15"/>
  <c r="W35" i="15"/>
  <c r="W151" i="15"/>
  <c r="W130" i="15"/>
  <c r="W142" i="15"/>
  <c r="W123" i="15"/>
  <c r="W51" i="15"/>
  <c r="W27" i="15"/>
  <c r="W59" i="15"/>
  <c r="W114" i="15"/>
  <c r="W10" i="15"/>
  <c r="W139" i="15"/>
  <c r="W34" i="15"/>
  <c r="W152" i="15"/>
  <c r="W50" i="15"/>
  <c r="W122" i="15"/>
  <c r="W106" i="15"/>
  <c r="W42" i="15"/>
  <c r="W26" i="15"/>
  <c r="W90" i="15"/>
  <c r="W74" i="15"/>
  <c r="W58" i="15"/>
  <c r="W98" i="15"/>
  <c r="W66" i="15"/>
  <c r="W18" i="15"/>
  <c r="EU153" i="15"/>
  <c r="EU3" i="15"/>
  <c r="EU137" i="15"/>
  <c r="EU121" i="15"/>
  <c r="EU129" i="15"/>
  <c r="EU89" i="15"/>
  <c r="EU65" i="15"/>
  <c r="EU81" i="15"/>
  <c r="EU113" i="15"/>
  <c r="EU73" i="15"/>
  <c r="EU17" i="15"/>
  <c r="EU97" i="15"/>
  <c r="EU57" i="15"/>
  <c r="EU49" i="15"/>
  <c r="EU105" i="15"/>
  <c r="EU33" i="15"/>
  <c r="EU41" i="15"/>
  <c r="EU145" i="15"/>
  <c r="EU136" i="15"/>
  <c r="EU25" i="15"/>
  <c r="EU32" i="15"/>
  <c r="EU9" i="15"/>
  <c r="EU128" i="15"/>
  <c r="EU80" i="15"/>
  <c r="EU56" i="15"/>
  <c r="EU88" i="15"/>
  <c r="EU72" i="15"/>
  <c r="EU24" i="15"/>
  <c r="EU143" i="15"/>
  <c r="EU111" i="15"/>
  <c r="EU104" i="15"/>
  <c r="EU120" i="15"/>
  <c r="EU96" i="15"/>
  <c r="EU16" i="15"/>
  <c r="EU131" i="15"/>
  <c r="EU144" i="15"/>
  <c r="EU8" i="15"/>
  <c r="EU146" i="15"/>
  <c r="EU119" i="15"/>
  <c r="EU71" i="15"/>
  <c r="EU63" i="15"/>
  <c r="EU47" i="15"/>
  <c r="EU112" i="15"/>
  <c r="EU48" i="15"/>
  <c r="EU95" i="15"/>
  <c r="EU40" i="15"/>
  <c r="EU87" i="15"/>
  <c r="EU127" i="15"/>
  <c r="EU79" i="15"/>
  <c r="EU39" i="15"/>
  <c r="EU23" i="15"/>
  <c r="EU103" i="15"/>
  <c r="EU64" i="15"/>
  <c r="EU135" i="15"/>
  <c r="EU15" i="15"/>
  <c r="EU55" i="15"/>
  <c r="EU31" i="15"/>
  <c r="EU126" i="15"/>
  <c r="EU147" i="15"/>
  <c r="EU134" i="15"/>
  <c r="EU110" i="15"/>
  <c r="EU102" i="15"/>
  <c r="EU62" i="15"/>
  <c r="EU7" i="15"/>
  <c r="EU118" i="15"/>
  <c r="EU86" i="15"/>
  <c r="EU46" i="15"/>
  <c r="EU94" i="15"/>
  <c r="EU70" i="15"/>
  <c r="EU38" i="15"/>
  <c r="EU14" i="15"/>
  <c r="EU30" i="15"/>
  <c r="EU148" i="15"/>
  <c r="EU117" i="15"/>
  <c r="EU78" i="15"/>
  <c r="EU54" i="15"/>
  <c r="EU22" i="15"/>
  <c r="EU132" i="15"/>
  <c r="EU133" i="15"/>
  <c r="EU6" i="15"/>
  <c r="EU125" i="15"/>
  <c r="EU101" i="15"/>
  <c r="EU85" i="15"/>
  <c r="EU29" i="15"/>
  <c r="EU109" i="15"/>
  <c r="EU141" i="15"/>
  <c r="EU69" i="15"/>
  <c r="EU53" i="15"/>
  <c r="EU37" i="15"/>
  <c r="EU21" i="15"/>
  <c r="EU93" i="15"/>
  <c r="EU61" i="15"/>
  <c r="EU77" i="15"/>
  <c r="EU84" i="15"/>
  <c r="EU36" i="15"/>
  <c r="EU45" i="15"/>
  <c r="EU140" i="15"/>
  <c r="EU124" i="15"/>
  <c r="EU92" i="15"/>
  <c r="EU5" i="15"/>
  <c r="EU149" i="15"/>
  <c r="EU116" i="15"/>
  <c r="EU100" i="15"/>
  <c r="EU28" i="15"/>
  <c r="EU20" i="15"/>
  <c r="EU12" i="15"/>
  <c r="EU108" i="15"/>
  <c r="EU44" i="15"/>
  <c r="EU150" i="15"/>
  <c r="EU13" i="15"/>
  <c r="EU76" i="15"/>
  <c r="EU60" i="15"/>
  <c r="EU52" i="15"/>
  <c r="EU115" i="15"/>
  <c r="EU99" i="15"/>
  <c r="EU91" i="15"/>
  <c r="EU67" i="15"/>
  <c r="EU68" i="15"/>
  <c r="EU142" i="15"/>
  <c r="EU4" i="15"/>
  <c r="EU83" i="15"/>
  <c r="EU138" i="15"/>
  <c r="EU43" i="15"/>
  <c r="EU27" i="15"/>
  <c r="EU59" i="15"/>
  <c r="EU35" i="15"/>
  <c r="EU151" i="15"/>
  <c r="EU122" i="15"/>
  <c r="EU114" i="15"/>
  <c r="EU107" i="15"/>
  <c r="EU75" i="15"/>
  <c r="EU98" i="15"/>
  <c r="EU82" i="15"/>
  <c r="EU130" i="15"/>
  <c r="EU123" i="15"/>
  <c r="EU51" i="15"/>
  <c r="EU11" i="15"/>
  <c r="EU19" i="15"/>
  <c r="EU106" i="15"/>
  <c r="EU42" i="15"/>
  <c r="EU139" i="15"/>
  <c r="EU58" i="15"/>
  <c r="EU26" i="15"/>
  <c r="EU90" i="15"/>
  <c r="EU74" i="15"/>
  <c r="EU34" i="15"/>
  <c r="EU10" i="15"/>
  <c r="EU66" i="15"/>
  <c r="EU152" i="15"/>
  <c r="EU50" i="15"/>
  <c r="EU18" i="15"/>
  <c r="DS149" i="15"/>
  <c r="DS129" i="15"/>
  <c r="DS145" i="15"/>
  <c r="DS137" i="15"/>
  <c r="DS153" i="15"/>
  <c r="DS121" i="15"/>
  <c r="DS89" i="15"/>
  <c r="DS73" i="15"/>
  <c r="DS57" i="15"/>
  <c r="DS49" i="15"/>
  <c r="DS113" i="15"/>
  <c r="DS97" i="15"/>
  <c r="DS81" i="15"/>
  <c r="DS41" i="15"/>
  <c r="DS65" i="15"/>
  <c r="DS128" i="15"/>
  <c r="DS105" i="15"/>
  <c r="DS17" i="15"/>
  <c r="DS9" i="15"/>
  <c r="DS25" i="15"/>
  <c r="DS16" i="15"/>
  <c r="DS33" i="15"/>
  <c r="DS48" i="15"/>
  <c r="DS72" i="15"/>
  <c r="DS40" i="15"/>
  <c r="DS127" i="15"/>
  <c r="DS80" i="15"/>
  <c r="DS120" i="15"/>
  <c r="DS88" i="15"/>
  <c r="DS112" i="15"/>
  <c r="DS96" i="15"/>
  <c r="DS104" i="15"/>
  <c r="DS47" i="15"/>
  <c r="DS95" i="15"/>
  <c r="DS79" i="15"/>
  <c r="DS111" i="15"/>
  <c r="DS8" i="15"/>
  <c r="DS64" i="15"/>
  <c r="DS135" i="15"/>
  <c r="DS87" i="15"/>
  <c r="DS56" i="15"/>
  <c r="DS24" i="15"/>
  <c r="DS103" i="15"/>
  <c r="DS119" i="15"/>
  <c r="DS39" i="15"/>
  <c r="DS55" i="15"/>
  <c r="DS150" i="15"/>
  <c r="DS71" i="15"/>
  <c r="DS63" i="15"/>
  <c r="DS7" i="15"/>
  <c r="DS142" i="15"/>
  <c r="DS118" i="15"/>
  <c r="DS23" i="15"/>
  <c r="DS151" i="15"/>
  <c r="DS126" i="15"/>
  <c r="DS78" i="15"/>
  <c r="DS102" i="15"/>
  <c r="DS31" i="15"/>
  <c r="DS134" i="15"/>
  <c r="DS110" i="15"/>
  <c r="DS32" i="15"/>
  <c r="DS15" i="15"/>
  <c r="DS62" i="15"/>
  <c r="DS22" i="15"/>
  <c r="DS94" i="15"/>
  <c r="DS54" i="15"/>
  <c r="DS38" i="15"/>
  <c r="DS46" i="15"/>
  <c r="DS152" i="15"/>
  <c r="DS125" i="15"/>
  <c r="DS69" i="15"/>
  <c r="DS70" i="15"/>
  <c r="DS86" i="15"/>
  <c r="DS14" i="15"/>
  <c r="DS30" i="15"/>
  <c r="DS77" i="15"/>
  <c r="DS6" i="15"/>
  <c r="DS117" i="15"/>
  <c r="DS109" i="15"/>
  <c r="DS133" i="15"/>
  <c r="DS61" i="15"/>
  <c r="DS93" i="15"/>
  <c r="DS85" i="15"/>
  <c r="DS101" i="15"/>
  <c r="DS29" i="15"/>
  <c r="DS45" i="15"/>
  <c r="DS5" i="15"/>
  <c r="DS53" i="15"/>
  <c r="DS124" i="15"/>
  <c r="DS37" i="15"/>
  <c r="DS21" i="15"/>
  <c r="DS132" i="15"/>
  <c r="DS92" i="15"/>
  <c r="DS76" i="15"/>
  <c r="DS116" i="15"/>
  <c r="DS52" i="15"/>
  <c r="DS36" i="15"/>
  <c r="DS4" i="15"/>
  <c r="DS100" i="15"/>
  <c r="DS84" i="15"/>
  <c r="DS13" i="15"/>
  <c r="DS144" i="15"/>
  <c r="DS140" i="15"/>
  <c r="DS44" i="15"/>
  <c r="DS108" i="15"/>
  <c r="DS60" i="15"/>
  <c r="DS83" i="15"/>
  <c r="DS68" i="15"/>
  <c r="DS131" i="15"/>
  <c r="DS123" i="15"/>
  <c r="DS91" i="15"/>
  <c r="DS67" i="15"/>
  <c r="DS28" i="15"/>
  <c r="DS20" i="15"/>
  <c r="DS12" i="15"/>
  <c r="DS146" i="15"/>
  <c r="DS139" i="15"/>
  <c r="DS138" i="15"/>
  <c r="DS99" i="15"/>
  <c r="DS59" i="15"/>
  <c r="DS27" i="15"/>
  <c r="DS3" i="15"/>
  <c r="DS19" i="15"/>
  <c r="DS147" i="15"/>
  <c r="DS141" i="15"/>
  <c r="DS136" i="15"/>
  <c r="DS130" i="15"/>
  <c r="DS122" i="15"/>
  <c r="DS35" i="15"/>
  <c r="DS11" i="15"/>
  <c r="DS115" i="15"/>
  <c r="DS107" i="15"/>
  <c r="DS75" i="15"/>
  <c r="DS51" i="15"/>
  <c r="DS114" i="15"/>
  <c r="DS43" i="15"/>
  <c r="DS106" i="15"/>
  <c r="DS74" i="15"/>
  <c r="DS66" i="15"/>
  <c r="DS34" i="15"/>
  <c r="DS82" i="15"/>
  <c r="DS26" i="15"/>
  <c r="DS18" i="15"/>
  <c r="DS10" i="15"/>
  <c r="DS143" i="15"/>
  <c r="DS98" i="15"/>
  <c r="DS58" i="15"/>
  <c r="DS42" i="15"/>
  <c r="DS90" i="15"/>
  <c r="DS148" i="15"/>
  <c r="DS50" i="15"/>
  <c r="BY151" i="15"/>
  <c r="BY137" i="15"/>
  <c r="BY121" i="15"/>
  <c r="BY73" i="15"/>
  <c r="BY129" i="15"/>
  <c r="BY113" i="15"/>
  <c r="BY89" i="15"/>
  <c r="BY57" i="15"/>
  <c r="BY41" i="15"/>
  <c r="BY97" i="15"/>
  <c r="BY33" i="15"/>
  <c r="BY105" i="15"/>
  <c r="BY65" i="15"/>
  <c r="BY49" i="15"/>
  <c r="BY144" i="15"/>
  <c r="BY120" i="15"/>
  <c r="BY112" i="15"/>
  <c r="BY80" i="15"/>
  <c r="BY17" i="15"/>
  <c r="BY145" i="15"/>
  <c r="BY25" i="15"/>
  <c r="BY153" i="15"/>
  <c r="BY9" i="15"/>
  <c r="BY136" i="15"/>
  <c r="BY96" i="15"/>
  <c r="BY88" i="15"/>
  <c r="BY48" i="15"/>
  <c r="BY152" i="15"/>
  <c r="BY81" i="15"/>
  <c r="BY104" i="15"/>
  <c r="BY16" i="15"/>
  <c r="BY72" i="15"/>
  <c r="BY128" i="15"/>
  <c r="BY140" i="15"/>
  <c r="BY32" i="15"/>
  <c r="BY8" i="15"/>
  <c r="BY56" i="15"/>
  <c r="BY40" i="15"/>
  <c r="BY119" i="15"/>
  <c r="BY64" i="15"/>
  <c r="BY111" i="15"/>
  <c r="BY103" i="15"/>
  <c r="BY87" i="15"/>
  <c r="BY127" i="15"/>
  <c r="BY95" i="15"/>
  <c r="BY24" i="15"/>
  <c r="BY79" i="15"/>
  <c r="BY47" i="15"/>
  <c r="BY39" i="15"/>
  <c r="BY31" i="15"/>
  <c r="BY55" i="15"/>
  <c r="BY63" i="15"/>
  <c r="BY71" i="15"/>
  <c r="BY7" i="15"/>
  <c r="BY142" i="15"/>
  <c r="BY134" i="15"/>
  <c r="BY23" i="15"/>
  <c r="BY118" i="15"/>
  <c r="BY126" i="15"/>
  <c r="BY110" i="15"/>
  <c r="BY94" i="15"/>
  <c r="BY54" i="15"/>
  <c r="BY15" i="15"/>
  <c r="BY102" i="15"/>
  <c r="BY86" i="15"/>
  <c r="BY62" i="15"/>
  <c r="BY22" i="15"/>
  <c r="BY78" i="15"/>
  <c r="BY38" i="15"/>
  <c r="BY30" i="15"/>
  <c r="BY125" i="15"/>
  <c r="BY77" i="15"/>
  <c r="BY46" i="15"/>
  <c r="BY70" i="15"/>
  <c r="BY141" i="15"/>
  <c r="BY14" i="15"/>
  <c r="BY69" i="15"/>
  <c r="BY6" i="15"/>
  <c r="BY109" i="15"/>
  <c r="BY61" i="15"/>
  <c r="BY146" i="15"/>
  <c r="BY37" i="15"/>
  <c r="BY133" i="15"/>
  <c r="BY117" i="15"/>
  <c r="BY93" i="15"/>
  <c r="BY5" i="15"/>
  <c r="BY53" i="15"/>
  <c r="BY21" i="15"/>
  <c r="BY13" i="15"/>
  <c r="BY101" i="15"/>
  <c r="BY85" i="15"/>
  <c r="BY3" i="15"/>
  <c r="BY147" i="15"/>
  <c r="BY52" i="15"/>
  <c r="BY132" i="15"/>
  <c r="BY116" i="15"/>
  <c r="BY29" i="15"/>
  <c r="BY124" i="15"/>
  <c r="BY92" i="15"/>
  <c r="BY4" i="15"/>
  <c r="BY100" i="15"/>
  <c r="BY45" i="15"/>
  <c r="BY84" i="15"/>
  <c r="BY76" i="15"/>
  <c r="BY44" i="15"/>
  <c r="BY108" i="15"/>
  <c r="BY68" i="15"/>
  <c r="BY60" i="15"/>
  <c r="BY91" i="15"/>
  <c r="BY12" i="15"/>
  <c r="BY83" i="15"/>
  <c r="BY20" i="15"/>
  <c r="BY148" i="15"/>
  <c r="BY115" i="15"/>
  <c r="BY107" i="15"/>
  <c r="BY75" i="15"/>
  <c r="BY28" i="15"/>
  <c r="BY36" i="15"/>
  <c r="BY139" i="15"/>
  <c r="BY99" i="15"/>
  <c r="BY19" i="15"/>
  <c r="BY11" i="15"/>
  <c r="BY138" i="15"/>
  <c r="BY59" i="15"/>
  <c r="BY149" i="15"/>
  <c r="BY143" i="15"/>
  <c r="BY67" i="15"/>
  <c r="BY27" i="15"/>
  <c r="BY43" i="15"/>
  <c r="BY130" i="15"/>
  <c r="BY114" i="15"/>
  <c r="BY123" i="15"/>
  <c r="BY51" i="15"/>
  <c r="BY35" i="15"/>
  <c r="BY122" i="15"/>
  <c r="BY106" i="15"/>
  <c r="BY90" i="15"/>
  <c r="BY66" i="15"/>
  <c r="BY58" i="15"/>
  <c r="BY131" i="15"/>
  <c r="BY42" i="15"/>
  <c r="BY34" i="15"/>
  <c r="BY74" i="15"/>
  <c r="BY50" i="15"/>
  <c r="BY26" i="15"/>
  <c r="BY10" i="15"/>
  <c r="BY98" i="15"/>
  <c r="BY82" i="15"/>
  <c r="BY18" i="15"/>
  <c r="BY150" i="15"/>
  <c r="BY135" i="15"/>
  <c r="AD152" i="15"/>
  <c r="AD3" i="15"/>
  <c r="AD145" i="15"/>
  <c r="AD153" i="15"/>
  <c r="AD113" i="15"/>
  <c r="AD137" i="15"/>
  <c r="AD81" i="15"/>
  <c r="AD97" i="15"/>
  <c r="AD17" i="15"/>
  <c r="AD89" i="15"/>
  <c r="AD129" i="15"/>
  <c r="AD73" i="15"/>
  <c r="AD65" i="15"/>
  <c r="AD57" i="15"/>
  <c r="AD49" i="15"/>
  <c r="AD121" i="15"/>
  <c r="AD105" i="15"/>
  <c r="AD120" i="15"/>
  <c r="AD112" i="15"/>
  <c r="AD88" i="15"/>
  <c r="AD25" i="15"/>
  <c r="AD9" i="15"/>
  <c r="AD41" i="15"/>
  <c r="AD33" i="15"/>
  <c r="AD72" i="15"/>
  <c r="AD48" i="15"/>
  <c r="AD8" i="15"/>
  <c r="AD96" i="15"/>
  <c r="AD56" i="15"/>
  <c r="AD103" i="15"/>
  <c r="AD104" i="15"/>
  <c r="AD32" i="15"/>
  <c r="AD64" i="15"/>
  <c r="AD128" i="15"/>
  <c r="AD111" i="15"/>
  <c r="AD40" i="15"/>
  <c r="AD80" i="15"/>
  <c r="AD24" i="15"/>
  <c r="AD87" i="15"/>
  <c r="AD55" i="15"/>
  <c r="AD39" i="15"/>
  <c r="AD135" i="15"/>
  <c r="AD119" i="15"/>
  <c r="AD95" i="15"/>
  <c r="AD47" i="15"/>
  <c r="AD126" i="15"/>
  <c r="AD118" i="15"/>
  <c r="AD79" i="15"/>
  <c r="AD16" i="15"/>
  <c r="AD127" i="15"/>
  <c r="AD63" i="15"/>
  <c r="AD71" i="15"/>
  <c r="AD143" i="15"/>
  <c r="AD144" i="15"/>
  <c r="AD142" i="15"/>
  <c r="AD110" i="15"/>
  <c r="AD94" i="15"/>
  <c r="AD146" i="15"/>
  <c r="AD134" i="15"/>
  <c r="AD31" i="15"/>
  <c r="AD30" i="15"/>
  <c r="AD22" i="15"/>
  <c r="AD23" i="15"/>
  <c r="AD15" i="15"/>
  <c r="AD86" i="15"/>
  <c r="AD78" i="15"/>
  <c r="AD7" i="15"/>
  <c r="AD54" i="15"/>
  <c r="AD14" i="15"/>
  <c r="AD62" i="15"/>
  <c r="AD102" i="15"/>
  <c r="AD85" i="15"/>
  <c r="AD46" i="15"/>
  <c r="AD109" i="15"/>
  <c r="AD93" i="15"/>
  <c r="AD70" i="15"/>
  <c r="AD38" i="15"/>
  <c r="AD133" i="15"/>
  <c r="AD69" i="15"/>
  <c r="AD117" i="15"/>
  <c r="AD5" i="15"/>
  <c r="AD148" i="15"/>
  <c r="AD125" i="15"/>
  <c r="AD77" i="15"/>
  <c r="AD6" i="15"/>
  <c r="AD147" i="15"/>
  <c r="AD101" i="15"/>
  <c r="AD53" i="15"/>
  <c r="AD61" i="15"/>
  <c r="AD44" i="15"/>
  <c r="AD100" i="15"/>
  <c r="AD116" i="15"/>
  <c r="AD37" i="15"/>
  <c r="AD140" i="15"/>
  <c r="AD84" i="15"/>
  <c r="AD45" i="15"/>
  <c r="AD29" i="15"/>
  <c r="AD124" i="15"/>
  <c r="AD108" i="15"/>
  <c r="AD139" i="15"/>
  <c r="AD92" i="15"/>
  <c r="AD21" i="15"/>
  <c r="AD13" i="15"/>
  <c r="AD132" i="15"/>
  <c r="AD28" i="15"/>
  <c r="AD36" i="15"/>
  <c r="AD68" i="15"/>
  <c r="AD12" i="15"/>
  <c r="AD123" i="15"/>
  <c r="AD107" i="15"/>
  <c r="AD20" i="15"/>
  <c r="AD115" i="15"/>
  <c r="AD76" i="15"/>
  <c r="AD4" i="15"/>
  <c r="AD136" i="15"/>
  <c r="AD60" i="15"/>
  <c r="AD52" i="15"/>
  <c r="AD19" i="15"/>
  <c r="AD75" i="15"/>
  <c r="AD43" i="15"/>
  <c r="AD130" i="15"/>
  <c r="AD122" i="15"/>
  <c r="AD59" i="15"/>
  <c r="AD27" i="15"/>
  <c r="AD106" i="15"/>
  <c r="AD34" i="15"/>
  <c r="AD91" i="15"/>
  <c r="AD83" i="15"/>
  <c r="AD51" i="15"/>
  <c r="AD35" i="15"/>
  <c r="AD149" i="15"/>
  <c r="AD11" i="15"/>
  <c r="AD150" i="15"/>
  <c r="AD67" i="15"/>
  <c r="AD138" i="15"/>
  <c r="AD42" i="15"/>
  <c r="AD141" i="15"/>
  <c r="AD131" i="15"/>
  <c r="AD99" i="15"/>
  <c r="AD114" i="15"/>
  <c r="AD66" i="15"/>
  <c r="AD58" i="15"/>
  <c r="AD18" i="15"/>
  <c r="AD98" i="15"/>
  <c r="AD82" i="15"/>
  <c r="AD50" i="15"/>
  <c r="AD74" i="15"/>
  <c r="AD26" i="15"/>
  <c r="AD151" i="15"/>
  <c r="AD10" i="15"/>
  <c r="AD90" i="15"/>
  <c r="BQ138" i="15"/>
  <c r="BQ153" i="15"/>
  <c r="BQ105" i="15"/>
  <c r="BQ97" i="15"/>
  <c r="BQ137" i="15"/>
  <c r="BQ65" i="15"/>
  <c r="BQ151" i="15"/>
  <c r="BQ129" i="15"/>
  <c r="BQ81" i="15"/>
  <c r="BQ73" i="15"/>
  <c r="BQ41" i="15"/>
  <c r="BQ113" i="15"/>
  <c r="BQ33" i="15"/>
  <c r="BQ17" i="15"/>
  <c r="BQ145" i="15"/>
  <c r="BQ89" i="15"/>
  <c r="BQ121" i="15"/>
  <c r="BQ49" i="15"/>
  <c r="BQ57" i="15"/>
  <c r="BQ9" i="15"/>
  <c r="BQ25" i="15"/>
  <c r="BQ144" i="15"/>
  <c r="BQ120" i="15"/>
  <c r="BQ56" i="15"/>
  <c r="BQ32" i="15"/>
  <c r="BQ16" i="15"/>
  <c r="BQ112" i="15"/>
  <c r="BQ80" i="15"/>
  <c r="BQ64" i="15"/>
  <c r="BQ111" i="15"/>
  <c r="BQ40" i="15"/>
  <c r="BQ136" i="15"/>
  <c r="BQ135" i="15"/>
  <c r="BQ127" i="15"/>
  <c r="BQ128" i="15"/>
  <c r="BQ104" i="15"/>
  <c r="BQ96" i="15"/>
  <c r="BQ72" i="15"/>
  <c r="BQ48" i="15"/>
  <c r="BQ71" i="15"/>
  <c r="BQ63" i="15"/>
  <c r="BQ88" i="15"/>
  <c r="BQ152" i="15"/>
  <c r="BQ103" i="15"/>
  <c r="BQ95" i="15"/>
  <c r="BQ24" i="15"/>
  <c r="BQ8" i="15"/>
  <c r="BQ119" i="15"/>
  <c r="BQ87" i="15"/>
  <c r="BQ23" i="15"/>
  <c r="BQ142" i="15"/>
  <c r="BQ39" i="15"/>
  <c r="BQ55" i="15"/>
  <c r="BQ79" i="15"/>
  <c r="BQ31" i="15"/>
  <c r="BQ118" i="15"/>
  <c r="BQ7" i="15"/>
  <c r="BQ126" i="15"/>
  <c r="BQ47" i="15"/>
  <c r="BQ15" i="15"/>
  <c r="BQ102" i="15"/>
  <c r="BQ62" i="15"/>
  <c r="BQ38" i="15"/>
  <c r="BQ22" i="15"/>
  <c r="BQ143" i="15"/>
  <c r="BQ46" i="15"/>
  <c r="BQ134" i="15"/>
  <c r="BQ94" i="15"/>
  <c r="BQ78" i="15"/>
  <c r="BQ14" i="15"/>
  <c r="BQ30" i="15"/>
  <c r="BQ146" i="15"/>
  <c r="BQ69" i="15"/>
  <c r="BQ110" i="15"/>
  <c r="BQ86" i="15"/>
  <c r="BQ70" i="15"/>
  <c r="BQ6" i="15"/>
  <c r="BQ133" i="15"/>
  <c r="BQ117" i="15"/>
  <c r="BQ85" i="15"/>
  <c r="BQ54" i="15"/>
  <c r="BQ101" i="15"/>
  <c r="BQ125" i="15"/>
  <c r="BQ77" i="15"/>
  <c r="BQ29" i="15"/>
  <c r="BQ141" i="15"/>
  <c r="BQ93" i="15"/>
  <c r="BQ21" i="15"/>
  <c r="BQ13" i="15"/>
  <c r="BQ3" i="15"/>
  <c r="BQ45" i="15"/>
  <c r="BQ109" i="15"/>
  <c r="BQ61" i="15"/>
  <c r="BQ147" i="15"/>
  <c r="BQ132" i="15"/>
  <c r="BQ124" i="15"/>
  <c r="BQ92" i="15"/>
  <c r="BQ37" i="15"/>
  <c r="BQ100" i="15"/>
  <c r="BQ12" i="15"/>
  <c r="BQ53" i="15"/>
  <c r="BQ5" i="15"/>
  <c r="BQ60" i="15"/>
  <c r="BQ108" i="15"/>
  <c r="BQ36" i="15"/>
  <c r="BQ28" i="15"/>
  <c r="BQ4" i="15"/>
  <c r="BQ148" i="15"/>
  <c r="BQ116" i="15"/>
  <c r="BQ68" i="15"/>
  <c r="BQ44" i="15"/>
  <c r="BQ140" i="15"/>
  <c r="BQ123" i="15"/>
  <c r="BQ84" i="15"/>
  <c r="BQ20" i="15"/>
  <c r="BQ139" i="15"/>
  <c r="BQ99" i="15"/>
  <c r="BQ83" i="15"/>
  <c r="BQ52" i="15"/>
  <c r="BQ76" i="15"/>
  <c r="BQ59" i="15"/>
  <c r="BQ27" i="15"/>
  <c r="BQ11" i="15"/>
  <c r="BQ114" i="15"/>
  <c r="BQ131" i="15"/>
  <c r="BQ107" i="15"/>
  <c r="BQ67" i="15"/>
  <c r="BQ43" i="15"/>
  <c r="BQ149" i="15"/>
  <c r="BQ130" i="15"/>
  <c r="BQ82" i="15"/>
  <c r="BQ74" i="15"/>
  <c r="BQ18" i="15"/>
  <c r="BQ98" i="15"/>
  <c r="BQ115" i="15"/>
  <c r="BQ91" i="15"/>
  <c r="BQ35" i="15"/>
  <c r="BQ58" i="15"/>
  <c r="BQ75" i="15"/>
  <c r="BQ51" i="15"/>
  <c r="BQ19" i="15"/>
  <c r="BQ34" i="15"/>
  <c r="BQ150" i="15"/>
  <c r="BQ122" i="15"/>
  <c r="BQ26" i="15"/>
  <c r="BQ10" i="15"/>
  <c r="BQ106" i="15"/>
  <c r="BQ90" i="15"/>
  <c r="BQ50" i="15"/>
  <c r="BQ66" i="15"/>
  <c r="BQ42" i="15"/>
  <c r="DW3" i="15"/>
  <c r="DW140" i="15"/>
  <c r="DW137" i="15"/>
  <c r="DW121" i="15"/>
  <c r="DW65" i="15"/>
  <c r="DW129" i="15"/>
  <c r="DW73" i="15"/>
  <c r="DW57" i="15"/>
  <c r="DW41" i="15"/>
  <c r="DW25" i="15"/>
  <c r="DW33" i="15"/>
  <c r="DW9" i="15"/>
  <c r="DW17" i="15"/>
  <c r="DW145" i="15"/>
  <c r="DW105" i="15"/>
  <c r="DW49" i="15"/>
  <c r="DW136" i="15"/>
  <c r="DW128" i="15"/>
  <c r="DW120" i="15"/>
  <c r="DW96" i="15"/>
  <c r="DW113" i="15"/>
  <c r="DW89" i="15"/>
  <c r="DW97" i="15"/>
  <c r="DW112" i="15"/>
  <c r="DW88" i="15"/>
  <c r="DW56" i="15"/>
  <c r="DW81" i="15"/>
  <c r="DW153" i="15"/>
  <c r="DW144" i="15"/>
  <c r="DW48" i="15"/>
  <c r="DW80" i="15"/>
  <c r="DW64" i="15"/>
  <c r="DW40" i="15"/>
  <c r="DW8" i="15"/>
  <c r="DW135" i="15"/>
  <c r="DW104" i="15"/>
  <c r="DW95" i="15"/>
  <c r="DW146" i="15"/>
  <c r="DW143" i="15"/>
  <c r="DW103" i="15"/>
  <c r="DW79" i="15"/>
  <c r="DW32" i="15"/>
  <c r="DW71" i="15"/>
  <c r="DW24" i="15"/>
  <c r="DW87" i="15"/>
  <c r="DW119" i="15"/>
  <c r="DW39" i="15"/>
  <c r="DW147" i="15"/>
  <c r="DW72" i="15"/>
  <c r="DW127" i="15"/>
  <c r="DW111" i="15"/>
  <c r="DW16" i="15"/>
  <c r="DW55" i="15"/>
  <c r="DW47" i="15"/>
  <c r="DW142" i="15"/>
  <c r="DW23" i="15"/>
  <c r="DW15" i="15"/>
  <c r="DW118" i="15"/>
  <c r="DW102" i="15"/>
  <c r="DW63" i="15"/>
  <c r="DW134" i="15"/>
  <c r="DW86" i="15"/>
  <c r="DW46" i="15"/>
  <c r="DW22" i="15"/>
  <c r="DW7" i="15"/>
  <c r="DW31" i="15"/>
  <c r="DW126" i="15"/>
  <c r="DW30" i="15"/>
  <c r="DW14" i="15"/>
  <c r="DW62" i="15"/>
  <c r="DW139" i="15"/>
  <c r="DW133" i="15"/>
  <c r="DW85" i="15"/>
  <c r="DW77" i="15"/>
  <c r="DW78" i="15"/>
  <c r="DW54" i="15"/>
  <c r="DW94" i="15"/>
  <c r="DW70" i="15"/>
  <c r="DW38" i="15"/>
  <c r="DW6" i="15"/>
  <c r="DW148" i="15"/>
  <c r="DW101" i="15"/>
  <c r="DW110" i="15"/>
  <c r="DW141" i="15"/>
  <c r="DW29" i="15"/>
  <c r="DW21" i="15"/>
  <c r="DW125" i="15"/>
  <c r="DW45" i="15"/>
  <c r="DW149" i="15"/>
  <c r="DW93" i="15"/>
  <c r="DW117" i="15"/>
  <c r="DW53" i="15"/>
  <c r="DW109" i="15"/>
  <c r="DW69" i="15"/>
  <c r="DW13" i="15"/>
  <c r="DW100" i="15"/>
  <c r="DW52" i="15"/>
  <c r="DW37" i="15"/>
  <c r="DW76" i="15"/>
  <c r="DW5" i="15"/>
  <c r="DW108" i="15"/>
  <c r="DW44" i="15"/>
  <c r="DW116" i="15"/>
  <c r="DW124" i="15"/>
  <c r="DW92" i="15"/>
  <c r="DW61" i="15"/>
  <c r="DW115" i="15"/>
  <c r="DW67" i="15"/>
  <c r="DW12" i="15"/>
  <c r="DW84" i="15"/>
  <c r="DW150" i="15"/>
  <c r="DW36" i="15"/>
  <c r="DW4" i="15"/>
  <c r="DW91" i="15"/>
  <c r="DW83" i="15"/>
  <c r="DW68" i="15"/>
  <c r="DW60" i="15"/>
  <c r="DW28" i="15"/>
  <c r="DW20" i="15"/>
  <c r="DW35" i="15"/>
  <c r="DW132" i="15"/>
  <c r="DW122" i="15"/>
  <c r="DW59" i="15"/>
  <c r="DW43" i="15"/>
  <c r="DW27" i="15"/>
  <c r="DW107" i="15"/>
  <c r="DW75" i="15"/>
  <c r="DW98" i="15"/>
  <c r="DW82" i="15"/>
  <c r="DW34" i="15"/>
  <c r="DW131" i="15"/>
  <c r="DW123" i="15"/>
  <c r="DW51" i="15"/>
  <c r="DW11" i="15"/>
  <c r="DW138" i="15"/>
  <c r="DW130" i="15"/>
  <c r="DW99" i="15"/>
  <c r="DW151" i="15"/>
  <c r="DW114" i="15"/>
  <c r="DW42" i="15"/>
  <c r="DW19" i="15"/>
  <c r="DW106" i="15"/>
  <c r="DW74" i="15"/>
  <c r="DW10" i="15"/>
  <c r="DW50" i="15"/>
  <c r="DW18" i="15"/>
  <c r="DW90" i="15"/>
  <c r="DW66" i="15"/>
  <c r="DW26" i="15"/>
  <c r="DW152" i="15"/>
  <c r="DW58" i="15"/>
  <c r="CE149" i="15"/>
  <c r="CE144" i="15"/>
  <c r="CE136" i="15"/>
  <c r="CE153" i="15"/>
  <c r="CE65" i="15"/>
  <c r="CE137" i="15"/>
  <c r="CE81" i="15"/>
  <c r="CE57" i="15"/>
  <c r="CE145" i="15"/>
  <c r="CE121" i="15"/>
  <c r="CE73" i="15"/>
  <c r="CE105" i="15"/>
  <c r="CE89" i="15"/>
  <c r="CE97" i="15"/>
  <c r="CE17" i="15"/>
  <c r="CE9" i="15"/>
  <c r="CE113" i="15"/>
  <c r="CE49" i="15"/>
  <c r="CE129" i="15"/>
  <c r="CE41" i="15"/>
  <c r="CE25" i="15"/>
  <c r="CE88" i="15"/>
  <c r="CE40" i="15"/>
  <c r="CE96" i="15"/>
  <c r="CE80" i="15"/>
  <c r="CE16" i="15"/>
  <c r="CE33" i="15"/>
  <c r="CE48" i="15"/>
  <c r="CE128" i="15"/>
  <c r="CE56" i="15"/>
  <c r="CE120" i="15"/>
  <c r="CE112" i="15"/>
  <c r="CE72" i="15"/>
  <c r="CE24" i="15"/>
  <c r="CE104" i="15"/>
  <c r="CE32" i="15"/>
  <c r="CE63" i="15"/>
  <c r="CE135" i="15"/>
  <c r="CE64" i="15"/>
  <c r="CE150" i="15"/>
  <c r="CE127" i="15"/>
  <c r="CE111" i="15"/>
  <c r="CE87" i="15"/>
  <c r="CE134" i="15"/>
  <c r="CE47" i="15"/>
  <c r="CE79" i="15"/>
  <c r="CE55" i="15"/>
  <c r="CE15" i="15"/>
  <c r="CE71" i="15"/>
  <c r="CE119" i="15"/>
  <c r="CE8" i="15"/>
  <c r="CE141" i="15"/>
  <c r="CE23" i="15"/>
  <c r="CE103" i="15"/>
  <c r="CE118" i="15"/>
  <c r="CE102" i="15"/>
  <c r="CE70" i="15"/>
  <c r="CE142" i="15"/>
  <c r="CE94" i="15"/>
  <c r="CE95" i="15"/>
  <c r="CE39" i="15"/>
  <c r="CE151" i="15"/>
  <c r="CE78" i="15"/>
  <c r="CE30" i="15"/>
  <c r="CE31" i="15"/>
  <c r="CE7" i="15"/>
  <c r="CE126" i="15"/>
  <c r="CE152" i="15"/>
  <c r="CE110" i="15"/>
  <c r="CE86" i="15"/>
  <c r="CE62" i="15"/>
  <c r="CE22" i="15"/>
  <c r="CE6" i="15"/>
  <c r="CE38" i="15"/>
  <c r="CE125" i="15"/>
  <c r="CE85" i="15"/>
  <c r="CE69" i="15"/>
  <c r="CE54" i="15"/>
  <c r="CE46" i="15"/>
  <c r="CE143" i="15"/>
  <c r="CE117" i="15"/>
  <c r="CE109" i="15"/>
  <c r="CE14" i="15"/>
  <c r="CE29" i="15"/>
  <c r="CE101" i="15"/>
  <c r="CE53" i="15"/>
  <c r="CE37" i="15"/>
  <c r="CE21" i="15"/>
  <c r="CE140" i="15"/>
  <c r="CE61" i="15"/>
  <c r="CE5" i="15"/>
  <c r="CE138" i="15"/>
  <c r="CE45" i="15"/>
  <c r="CE133" i="15"/>
  <c r="CE93" i="15"/>
  <c r="CE77" i="15"/>
  <c r="CE68" i="15"/>
  <c r="CE60" i="15"/>
  <c r="CE36" i="15"/>
  <c r="CE108" i="15"/>
  <c r="CE84" i="15"/>
  <c r="CE124" i="15"/>
  <c r="CE92" i="15"/>
  <c r="CE12" i="15"/>
  <c r="CE4" i="15"/>
  <c r="CE13" i="15"/>
  <c r="CE132" i="15"/>
  <c r="CE76" i="15"/>
  <c r="CE116" i="15"/>
  <c r="CE52" i="15"/>
  <c r="CE100" i="15"/>
  <c r="CE146" i="15"/>
  <c r="CE139" i="15"/>
  <c r="CE123" i="15"/>
  <c r="CE83" i="15"/>
  <c r="CE75" i="15"/>
  <c r="CE28" i="15"/>
  <c r="CE67" i="15"/>
  <c r="CE107" i="15"/>
  <c r="CE99" i="15"/>
  <c r="CE44" i="15"/>
  <c r="CE20" i="15"/>
  <c r="CE115" i="15"/>
  <c r="CE98" i="15"/>
  <c r="CE82" i="15"/>
  <c r="CE51" i="15"/>
  <c r="CE42" i="15"/>
  <c r="CE131" i="15"/>
  <c r="CE91" i="15"/>
  <c r="CE27" i="15"/>
  <c r="CE114" i="15"/>
  <c r="CE90" i="15"/>
  <c r="CE59" i="15"/>
  <c r="CE19" i="15"/>
  <c r="CE130" i="15"/>
  <c r="CE35" i="15"/>
  <c r="CE11" i="15"/>
  <c r="CE3" i="15"/>
  <c r="CE58" i="15"/>
  <c r="CE43" i="15"/>
  <c r="CE147" i="15"/>
  <c r="CE106" i="15"/>
  <c r="CE50" i="15"/>
  <c r="CE148" i="15"/>
  <c r="CE122" i="15"/>
  <c r="CE18" i="15"/>
  <c r="CE10" i="15"/>
  <c r="CE26" i="15"/>
  <c r="CE74" i="15"/>
  <c r="CE66" i="15"/>
  <c r="CE34" i="15"/>
  <c r="AB150" i="15"/>
  <c r="AB137" i="15"/>
  <c r="AB153" i="15"/>
  <c r="AB113" i="15"/>
  <c r="AB105" i="15"/>
  <c r="AB97" i="15"/>
  <c r="AB129" i="15"/>
  <c r="AB89" i="15"/>
  <c r="AB73" i="15"/>
  <c r="AB65" i="15"/>
  <c r="AB17" i="15"/>
  <c r="AB81" i="15"/>
  <c r="AB9" i="15"/>
  <c r="AB121" i="15"/>
  <c r="AB41" i="15"/>
  <c r="AB112" i="15"/>
  <c r="AB104" i="15"/>
  <c r="AB57" i="15"/>
  <c r="AB145" i="15"/>
  <c r="AB120" i="15"/>
  <c r="AB25" i="15"/>
  <c r="AB128" i="15"/>
  <c r="AB80" i="15"/>
  <c r="AB49" i="15"/>
  <c r="AB33" i="15"/>
  <c r="AB143" i="15"/>
  <c r="AB127" i="15"/>
  <c r="AB136" i="15"/>
  <c r="AB88" i="15"/>
  <c r="AB151" i="15"/>
  <c r="AB96" i="15"/>
  <c r="AB24" i="15"/>
  <c r="AB16" i="15"/>
  <c r="AB111" i="15"/>
  <c r="AB95" i="15"/>
  <c r="AB71" i="15"/>
  <c r="AB47" i="15"/>
  <c r="AB72" i="15"/>
  <c r="AB135" i="15"/>
  <c r="AB119" i="15"/>
  <c r="AB56" i="15"/>
  <c r="AB55" i="15"/>
  <c r="AB48" i="15"/>
  <c r="AB63" i="15"/>
  <c r="AB64" i="15"/>
  <c r="AB8" i="15"/>
  <c r="AB39" i="15"/>
  <c r="AB15" i="15"/>
  <c r="AB32" i="15"/>
  <c r="AB79" i="15"/>
  <c r="AB31" i="15"/>
  <c r="AB103" i="15"/>
  <c r="AB40" i="15"/>
  <c r="AB126" i="15"/>
  <c r="AB134" i="15"/>
  <c r="AB87" i="15"/>
  <c r="AB110" i="15"/>
  <c r="AB102" i="15"/>
  <c r="AB62" i="15"/>
  <c r="AB38" i="15"/>
  <c r="AB30" i="15"/>
  <c r="AB142" i="15"/>
  <c r="AB118" i="15"/>
  <c r="AB23" i="15"/>
  <c r="AB7" i="15"/>
  <c r="AB152" i="15"/>
  <c r="AB78" i="15"/>
  <c r="AB70" i="15"/>
  <c r="AB22" i="15"/>
  <c r="AB14" i="15"/>
  <c r="AB144" i="15"/>
  <c r="AB94" i="15"/>
  <c r="AB46" i="15"/>
  <c r="AB6" i="15"/>
  <c r="AB54" i="15"/>
  <c r="AB86" i="15"/>
  <c r="AB133" i="15"/>
  <c r="AB69" i="15"/>
  <c r="AB109" i="15"/>
  <c r="AB101" i="15"/>
  <c r="AB37" i="15"/>
  <c r="AB29" i="15"/>
  <c r="AB13" i="15"/>
  <c r="AB85" i="15"/>
  <c r="AB117" i="15"/>
  <c r="AB53" i="15"/>
  <c r="AB5" i="15"/>
  <c r="AB141" i="15"/>
  <c r="AB93" i="15"/>
  <c r="AB61" i="15"/>
  <c r="AB45" i="15"/>
  <c r="AB21" i="15"/>
  <c r="AB125" i="15"/>
  <c r="AB77" i="15"/>
  <c r="AB28" i="15"/>
  <c r="AB124" i="15"/>
  <c r="AB84" i="15"/>
  <c r="AB76" i="15"/>
  <c r="AB146" i="15"/>
  <c r="AB116" i="15"/>
  <c r="AB140" i="15"/>
  <c r="AB100" i="15"/>
  <c r="AB12" i="15"/>
  <c r="AB68" i="15"/>
  <c r="AB60" i="15"/>
  <c r="AB52" i="15"/>
  <c r="AB108" i="15"/>
  <c r="AB36" i="15"/>
  <c r="AB147" i="15"/>
  <c r="AB92" i="15"/>
  <c r="AB4" i="15"/>
  <c r="AB131" i="15"/>
  <c r="AB123" i="15"/>
  <c r="AB99" i="15"/>
  <c r="AB3" i="15"/>
  <c r="AB44" i="15"/>
  <c r="AB139" i="15"/>
  <c r="AB75" i="15"/>
  <c r="AB51" i="15"/>
  <c r="AB20" i="15"/>
  <c r="AB83" i="15"/>
  <c r="AB67" i="15"/>
  <c r="AB130" i="15"/>
  <c r="AB35" i="15"/>
  <c r="AB19" i="15"/>
  <c r="AB122" i="15"/>
  <c r="AB91" i="15"/>
  <c r="AB43" i="15"/>
  <c r="AB11" i="15"/>
  <c r="AB148" i="15"/>
  <c r="AB138" i="15"/>
  <c r="AB98" i="15"/>
  <c r="AB59" i="15"/>
  <c r="AB114" i="15"/>
  <c r="AB115" i="15"/>
  <c r="AB107" i="15"/>
  <c r="AB27" i="15"/>
  <c r="AB58" i="15"/>
  <c r="AB34" i="15"/>
  <c r="AB132" i="15"/>
  <c r="AB82" i="15"/>
  <c r="AB66" i="15"/>
  <c r="AB50" i="15"/>
  <c r="AB149" i="15"/>
  <c r="AB90" i="15"/>
  <c r="AB10" i="15"/>
  <c r="AB74" i="15"/>
  <c r="AB106" i="15"/>
  <c r="AB42" i="15"/>
  <c r="AB26" i="15"/>
  <c r="AB18" i="15"/>
  <c r="CN150" i="15"/>
  <c r="CN153" i="15"/>
  <c r="CN145" i="15"/>
  <c r="CN129" i="15"/>
  <c r="CN121" i="15"/>
  <c r="CN113" i="15"/>
  <c r="CN105" i="15"/>
  <c r="CN97" i="15"/>
  <c r="CN65" i="15"/>
  <c r="CN57" i="15"/>
  <c r="CN9" i="15"/>
  <c r="CN73" i="15"/>
  <c r="CN33" i="15"/>
  <c r="CN128" i="15"/>
  <c r="CN112" i="15"/>
  <c r="CN104" i="15"/>
  <c r="CN25" i="15"/>
  <c r="CN89" i="15"/>
  <c r="CN81" i="15"/>
  <c r="CN41" i="15"/>
  <c r="CN49" i="15"/>
  <c r="CN17" i="15"/>
  <c r="CN136" i="15"/>
  <c r="CN137" i="15"/>
  <c r="CN56" i="15"/>
  <c r="CN72" i="15"/>
  <c r="CN48" i="15"/>
  <c r="CN32" i="15"/>
  <c r="CN120" i="15"/>
  <c r="CN143" i="15"/>
  <c r="CN127" i="15"/>
  <c r="CN96" i="15"/>
  <c r="CN24" i="15"/>
  <c r="CN8" i="15"/>
  <c r="CN88" i="15"/>
  <c r="CN71" i="15"/>
  <c r="CN64" i="15"/>
  <c r="CN80" i="15"/>
  <c r="CN119" i="15"/>
  <c r="CN47" i="15"/>
  <c r="CN95" i="15"/>
  <c r="CN79" i="15"/>
  <c r="CN16" i="15"/>
  <c r="CN87" i="15"/>
  <c r="CN151" i="15"/>
  <c r="CN55" i="15"/>
  <c r="CN118" i="15"/>
  <c r="CN111" i="15"/>
  <c r="CN135" i="15"/>
  <c r="CN103" i="15"/>
  <c r="CN39" i="15"/>
  <c r="CN40" i="15"/>
  <c r="CN63" i="15"/>
  <c r="CN23" i="15"/>
  <c r="CN152" i="15"/>
  <c r="CN142" i="15"/>
  <c r="CN7" i="15"/>
  <c r="CN102" i="15"/>
  <c r="CN62" i="15"/>
  <c r="CN38" i="15"/>
  <c r="CN15" i="15"/>
  <c r="CN31" i="15"/>
  <c r="CN126" i="15"/>
  <c r="CN134" i="15"/>
  <c r="CN94" i="15"/>
  <c r="CN86" i="15"/>
  <c r="CN70" i="15"/>
  <c r="CN30" i="15"/>
  <c r="CN22" i="15"/>
  <c r="CN14" i="15"/>
  <c r="CN110" i="15"/>
  <c r="CN78" i="15"/>
  <c r="CN6" i="15"/>
  <c r="CN46" i="15"/>
  <c r="CN133" i="15"/>
  <c r="CN54" i="15"/>
  <c r="CN77" i="15"/>
  <c r="CN117" i="15"/>
  <c r="CN101" i="15"/>
  <c r="CN141" i="15"/>
  <c r="CN93" i="15"/>
  <c r="CN69" i="15"/>
  <c r="CN13" i="15"/>
  <c r="CN125" i="15"/>
  <c r="CN53" i="15"/>
  <c r="CN109" i="15"/>
  <c r="CN45" i="15"/>
  <c r="CN21" i="15"/>
  <c r="CN5" i="15"/>
  <c r="CN144" i="15"/>
  <c r="CN85" i="15"/>
  <c r="CN37" i="15"/>
  <c r="CN116" i="15"/>
  <c r="CN28" i="15"/>
  <c r="CN140" i="15"/>
  <c r="CN61" i="15"/>
  <c r="CN29" i="15"/>
  <c r="CN124" i="15"/>
  <c r="CN100" i="15"/>
  <c r="CN12" i="15"/>
  <c r="CN146" i="15"/>
  <c r="CN68" i="15"/>
  <c r="CN60" i="15"/>
  <c r="CN108" i="15"/>
  <c r="CN84" i="15"/>
  <c r="CN76" i="15"/>
  <c r="CN147" i="15"/>
  <c r="CN132" i="15"/>
  <c r="CN92" i="15"/>
  <c r="CN44" i="15"/>
  <c r="CN139" i="15"/>
  <c r="CN131" i="15"/>
  <c r="CN123" i="15"/>
  <c r="CN36" i="15"/>
  <c r="CN99" i="15"/>
  <c r="CN67" i="15"/>
  <c r="CN52" i="15"/>
  <c r="CN3" i="15"/>
  <c r="CN75" i="15"/>
  <c r="CN51" i="15"/>
  <c r="CN20" i="15"/>
  <c r="CN115" i="15"/>
  <c r="CN4" i="15"/>
  <c r="CN19" i="15"/>
  <c r="CN43" i="15"/>
  <c r="CN107" i="15"/>
  <c r="CN148" i="15"/>
  <c r="CN138" i="15"/>
  <c r="CN122" i="15"/>
  <c r="CN74" i="15"/>
  <c r="CN34" i="15"/>
  <c r="CN83" i="15"/>
  <c r="CN59" i="15"/>
  <c r="CN98" i="15"/>
  <c r="CN35" i="15"/>
  <c r="CN27" i="15"/>
  <c r="CN130" i="15"/>
  <c r="CN114" i="15"/>
  <c r="CN50" i="15"/>
  <c r="CN26" i="15"/>
  <c r="CN91" i="15"/>
  <c r="CN11" i="15"/>
  <c r="CN106" i="15"/>
  <c r="CN42" i="15"/>
  <c r="CN149" i="15"/>
  <c r="CN90" i="15"/>
  <c r="CN82" i="15"/>
  <c r="CN58" i="15"/>
  <c r="CN10" i="15"/>
  <c r="CN18" i="15"/>
  <c r="CN66" i="15"/>
  <c r="H141" i="15"/>
  <c r="H143" i="15"/>
  <c r="H146" i="15"/>
  <c r="H3" i="15"/>
  <c r="H121" i="15"/>
  <c r="H145" i="15"/>
  <c r="H105" i="15"/>
  <c r="H73" i="15"/>
  <c r="H97" i="15"/>
  <c r="H65" i="15"/>
  <c r="H137" i="15"/>
  <c r="H25" i="15"/>
  <c r="H81" i="15"/>
  <c r="H129" i="15"/>
  <c r="H89" i="15"/>
  <c r="H33" i="15"/>
  <c r="H17" i="15"/>
  <c r="H41" i="15"/>
  <c r="H113" i="15"/>
  <c r="H120" i="15"/>
  <c r="H153" i="15"/>
  <c r="H57" i="15"/>
  <c r="H64" i="15"/>
  <c r="H24" i="15"/>
  <c r="H49" i="15"/>
  <c r="H9" i="15"/>
  <c r="H128" i="15"/>
  <c r="H112" i="15"/>
  <c r="H144" i="15"/>
  <c r="H104" i="15"/>
  <c r="H88" i="15"/>
  <c r="H80" i="15"/>
  <c r="H32" i="15"/>
  <c r="H48" i="15"/>
  <c r="H8" i="15"/>
  <c r="H72" i="15"/>
  <c r="H56" i="15"/>
  <c r="H40" i="15"/>
  <c r="H136" i="15"/>
  <c r="H16" i="15"/>
  <c r="H147" i="15"/>
  <c r="H96" i="15"/>
  <c r="H103" i="15"/>
  <c r="H95" i="15"/>
  <c r="H55" i="15"/>
  <c r="H79" i="15"/>
  <c r="H127" i="15"/>
  <c r="H63" i="15"/>
  <c r="H31" i="15"/>
  <c r="H15" i="15"/>
  <c r="H135" i="15"/>
  <c r="H87" i="15"/>
  <c r="H111" i="15"/>
  <c r="H119" i="15"/>
  <c r="H23" i="15"/>
  <c r="H7" i="15"/>
  <c r="H133" i="15"/>
  <c r="H148" i="15"/>
  <c r="H118" i="15"/>
  <c r="H71" i="15"/>
  <c r="H142" i="15"/>
  <c r="H94" i="15"/>
  <c r="H46" i="15"/>
  <c r="H30" i="15"/>
  <c r="H134" i="15"/>
  <c r="H126" i="15"/>
  <c r="H102" i="15"/>
  <c r="H39" i="15"/>
  <c r="H54" i="15"/>
  <c r="H47" i="15"/>
  <c r="H78" i="15"/>
  <c r="H38" i="15"/>
  <c r="H62" i="15"/>
  <c r="H86" i="15"/>
  <c r="H14" i="15"/>
  <c r="H110" i="15"/>
  <c r="H70" i="15"/>
  <c r="H22" i="15"/>
  <c r="H140" i="15"/>
  <c r="H117" i="15"/>
  <c r="H6" i="15"/>
  <c r="H45" i="15"/>
  <c r="H37" i="15"/>
  <c r="H101" i="15"/>
  <c r="H29" i="15"/>
  <c r="H5" i="15"/>
  <c r="H77" i="15"/>
  <c r="H53" i="15"/>
  <c r="H124" i="15"/>
  <c r="H125" i="15"/>
  <c r="H69" i="15"/>
  <c r="H93" i="15"/>
  <c r="H85" i="15"/>
  <c r="H149" i="15"/>
  <c r="H109" i="15"/>
  <c r="H132" i="15"/>
  <c r="H116" i="15"/>
  <c r="H76" i="15"/>
  <c r="H52" i="15"/>
  <c r="H61" i="15"/>
  <c r="H84" i="15"/>
  <c r="H150" i="15"/>
  <c r="H36" i="15"/>
  <c r="H28" i="15"/>
  <c r="H100" i="15"/>
  <c r="H13" i="15"/>
  <c r="H60" i="15"/>
  <c r="H21" i="15"/>
  <c r="H108" i="15"/>
  <c r="H4" i="15"/>
  <c r="H151" i="15"/>
  <c r="H131" i="15"/>
  <c r="H91" i="15"/>
  <c r="H20" i="15"/>
  <c r="H139" i="15"/>
  <c r="H68" i="15"/>
  <c r="H107" i="15"/>
  <c r="H67" i="15"/>
  <c r="H59" i="15"/>
  <c r="H44" i="15"/>
  <c r="H12" i="15"/>
  <c r="H83" i="15"/>
  <c r="H92" i="15"/>
  <c r="H43" i="15"/>
  <c r="H27" i="15"/>
  <c r="H152" i="15"/>
  <c r="H35" i="15"/>
  <c r="H42" i="15"/>
  <c r="H26" i="15"/>
  <c r="H99" i="15"/>
  <c r="H122" i="15"/>
  <c r="H115" i="15"/>
  <c r="H75" i="15"/>
  <c r="H19" i="15"/>
  <c r="H11" i="15"/>
  <c r="H130" i="15"/>
  <c r="H98" i="15"/>
  <c r="H74" i="15"/>
  <c r="H58" i="15"/>
  <c r="H10" i="15"/>
  <c r="H123" i="15"/>
  <c r="H51" i="15"/>
  <c r="H106" i="15"/>
  <c r="H34" i="15"/>
  <c r="H18" i="15"/>
  <c r="H90" i="15"/>
  <c r="H66" i="15"/>
  <c r="H50" i="15"/>
  <c r="H82" i="15"/>
  <c r="H114" i="15"/>
  <c r="H138" i="15"/>
  <c r="BT141" i="15"/>
  <c r="BT146" i="15"/>
  <c r="BT3" i="15"/>
  <c r="BT121" i="15"/>
  <c r="BT137" i="15"/>
  <c r="BT73" i="15"/>
  <c r="BT129" i="15"/>
  <c r="BT113" i="15"/>
  <c r="BT81" i="15"/>
  <c r="BT145" i="15"/>
  <c r="BT105" i="15"/>
  <c r="BT89" i="15"/>
  <c r="BT33" i="15"/>
  <c r="BT153" i="15"/>
  <c r="BT97" i="15"/>
  <c r="BT9" i="15"/>
  <c r="BT57" i="15"/>
  <c r="BT49" i="15"/>
  <c r="BT80" i="15"/>
  <c r="BT25" i="15"/>
  <c r="BT128" i="15"/>
  <c r="BT65" i="15"/>
  <c r="BT96" i="15"/>
  <c r="BT64" i="15"/>
  <c r="BT40" i="15"/>
  <c r="BT24" i="15"/>
  <c r="BT8" i="15"/>
  <c r="BT17" i="15"/>
  <c r="BT41" i="15"/>
  <c r="BT136" i="15"/>
  <c r="BT120" i="15"/>
  <c r="BT144" i="15"/>
  <c r="BT104" i="15"/>
  <c r="BT112" i="15"/>
  <c r="BT88" i="15"/>
  <c r="BT32" i="15"/>
  <c r="BT147" i="15"/>
  <c r="BT119" i="15"/>
  <c r="BT111" i="15"/>
  <c r="BT16" i="15"/>
  <c r="BT127" i="15"/>
  <c r="BT72" i="15"/>
  <c r="BT135" i="15"/>
  <c r="BT48" i="15"/>
  <c r="BT87" i="15"/>
  <c r="BT143" i="15"/>
  <c r="BT79" i="15"/>
  <c r="BT95" i="15"/>
  <c r="BT47" i="15"/>
  <c r="BT39" i="15"/>
  <c r="BT103" i="15"/>
  <c r="BT55" i="15"/>
  <c r="BT56" i="15"/>
  <c r="BT31" i="15"/>
  <c r="BT23" i="15"/>
  <c r="BT71" i="15"/>
  <c r="BT63" i="15"/>
  <c r="BT15" i="15"/>
  <c r="BT142" i="15"/>
  <c r="BT118" i="15"/>
  <c r="BT134" i="15"/>
  <c r="BT7" i="15"/>
  <c r="BT133" i="15"/>
  <c r="BT94" i="15"/>
  <c r="BT54" i="15"/>
  <c r="BT148" i="15"/>
  <c r="BT102" i="15"/>
  <c r="BT126" i="15"/>
  <c r="BT46" i="15"/>
  <c r="BT70" i="15"/>
  <c r="BT30" i="15"/>
  <c r="BT22" i="15"/>
  <c r="BT14" i="15"/>
  <c r="BT62" i="15"/>
  <c r="BT38" i="15"/>
  <c r="BT110" i="15"/>
  <c r="BT69" i="15"/>
  <c r="BT86" i="15"/>
  <c r="BT78" i="15"/>
  <c r="BT125" i="15"/>
  <c r="BT93" i="15"/>
  <c r="BT45" i="15"/>
  <c r="BT5" i="15"/>
  <c r="BT6" i="15"/>
  <c r="BT117" i="15"/>
  <c r="BT85" i="15"/>
  <c r="BT149" i="15"/>
  <c r="BT140" i="15"/>
  <c r="BT109" i="15"/>
  <c r="BT124" i="15"/>
  <c r="BT77" i="15"/>
  <c r="BT101" i="15"/>
  <c r="BT53" i="15"/>
  <c r="BT61" i="15"/>
  <c r="BT13" i="15"/>
  <c r="BT21" i="15"/>
  <c r="BT92" i="15"/>
  <c r="BT36" i="15"/>
  <c r="BT132" i="15"/>
  <c r="BT100" i="15"/>
  <c r="BT37" i="15"/>
  <c r="BT150" i="15"/>
  <c r="BT29" i="15"/>
  <c r="BT116" i="15"/>
  <c r="BT60" i="15"/>
  <c r="BT52" i="15"/>
  <c r="BT20" i="15"/>
  <c r="BT108" i="15"/>
  <c r="BT84" i="15"/>
  <c r="BT76" i="15"/>
  <c r="BT44" i="15"/>
  <c r="BT139" i="15"/>
  <c r="BT115" i="15"/>
  <c r="BT107" i="15"/>
  <c r="BT151" i="15"/>
  <c r="BT28" i="15"/>
  <c r="BT12" i="15"/>
  <c r="BT131" i="15"/>
  <c r="BT91" i="15"/>
  <c r="BT59" i="15"/>
  <c r="BT68" i="15"/>
  <c r="BT4" i="15"/>
  <c r="BT67" i="15"/>
  <c r="BT27" i="15"/>
  <c r="BT83" i="15"/>
  <c r="BT75" i="15"/>
  <c r="BT152" i="15"/>
  <c r="BT123" i="15"/>
  <c r="BT19" i="15"/>
  <c r="BT122" i="15"/>
  <c r="BT114" i="15"/>
  <c r="BT26" i="15"/>
  <c r="BT99" i="15"/>
  <c r="BT51" i="15"/>
  <c r="BT35" i="15"/>
  <c r="BT43" i="15"/>
  <c r="BT11" i="15"/>
  <c r="BT130" i="15"/>
  <c r="BT98" i="15"/>
  <c r="BT74" i="15"/>
  <c r="BT10" i="15"/>
  <c r="BT106" i="15"/>
  <c r="BT90" i="15"/>
  <c r="BT50" i="15"/>
  <c r="BT34" i="15"/>
  <c r="BT18" i="15"/>
  <c r="BT66" i="15"/>
  <c r="BT58" i="15"/>
  <c r="BT138" i="15"/>
  <c r="BT82" i="15"/>
  <c r="BT42" i="15"/>
  <c r="EF141" i="15"/>
  <c r="EF3" i="15"/>
  <c r="EF138" i="15"/>
  <c r="EF146" i="15"/>
  <c r="EF121" i="15"/>
  <c r="EF129" i="15"/>
  <c r="EF105" i="15"/>
  <c r="EF73" i="15"/>
  <c r="EF113" i="15"/>
  <c r="EF145" i="15"/>
  <c r="EF153" i="15"/>
  <c r="EF137" i="15"/>
  <c r="EF97" i="15"/>
  <c r="EF81" i="15"/>
  <c r="EF41" i="15"/>
  <c r="EF104" i="15"/>
  <c r="EF65" i="15"/>
  <c r="EF57" i="15"/>
  <c r="EF49" i="15"/>
  <c r="EF9" i="15"/>
  <c r="EF88" i="15"/>
  <c r="EF33" i="15"/>
  <c r="EF64" i="15"/>
  <c r="EF40" i="15"/>
  <c r="EF24" i="15"/>
  <c r="EF8" i="15"/>
  <c r="EF25" i="15"/>
  <c r="EF89" i="15"/>
  <c r="EF17" i="15"/>
  <c r="EF80" i="15"/>
  <c r="EF96" i="15"/>
  <c r="EF72" i="15"/>
  <c r="EF56" i="15"/>
  <c r="EF144" i="15"/>
  <c r="EF112" i="15"/>
  <c r="EF32" i="15"/>
  <c r="EF136" i="15"/>
  <c r="EF147" i="15"/>
  <c r="EF128" i="15"/>
  <c r="EF120" i="15"/>
  <c r="EF16" i="15"/>
  <c r="EF119" i="15"/>
  <c r="EF48" i="15"/>
  <c r="EF135" i="15"/>
  <c r="EF127" i="15"/>
  <c r="EF103" i="15"/>
  <c r="EF63" i="15"/>
  <c r="EF111" i="15"/>
  <c r="EF71" i="15"/>
  <c r="EF95" i="15"/>
  <c r="EF79" i="15"/>
  <c r="EF47" i="15"/>
  <c r="EF31" i="15"/>
  <c r="EF23" i="15"/>
  <c r="EF133" i="15"/>
  <c r="EF55" i="15"/>
  <c r="EF143" i="15"/>
  <c r="EF87" i="15"/>
  <c r="EF39" i="15"/>
  <c r="EF134" i="15"/>
  <c r="EF126" i="15"/>
  <c r="EF15" i="15"/>
  <c r="EF94" i="15"/>
  <c r="EF102" i="15"/>
  <c r="EF142" i="15"/>
  <c r="EF118" i="15"/>
  <c r="EF78" i="15"/>
  <c r="EF7" i="15"/>
  <c r="EF148" i="15"/>
  <c r="EF62" i="15"/>
  <c r="EF46" i="15"/>
  <c r="EF70" i="15"/>
  <c r="EF38" i="15"/>
  <c r="EF30" i="15"/>
  <c r="EF22" i="15"/>
  <c r="EF86" i="15"/>
  <c r="EF54" i="15"/>
  <c r="EF110" i="15"/>
  <c r="EF14" i="15"/>
  <c r="EF140" i="15"/>
  <c r="EF109" i="15"/>
  <c r="EF77" i="15"/>
  <c r="EF45" i="15"/>
  <c r="EF149" i="15"/>
  <c r="EF101" i="15"/>
  <c r="EF69" i="15"/>
  <c r="EF61" i="15"/>
  <c r="EF5" i="15"/>
  <c r="EF124" i="15"/>
  <c r="EF150" i="15"/>
  <c r="EF6" i="15"/>
  <c r="EF125" i="15"/>
  <c r="EF117" i="15"/>
  <c r="EF93" i="15"/>
  <c r="EF85" i="15"/>
  <c r="EF37" i="15"/>
  <c r="EF132" i="15"/>
  <c r="EF116" i="15"/>
  <c r="EF36" i="15"/>
  <c r="EF100" i="15"/>
  <c r="EF52" i="15"/>
  <c r="EF53" i="15"/>
  <c r="EF29" i="15"/>
  <c r="EF13" i="15"/>
  <c r="EF84" i="15"/>
  <c r="EF60" i="15"/>
  <c r="EF21" i="15"/>
  <c r="EF108" i="15"/>
  <c r="EF92" i="15"/>
  <c r="EF20" i="15"/>
  <c r="EF131" i="15"/>
  <c r="EF68" i="15"/>
  <c r="EF12" i="15"/>
  <c r="EF139" i="15"/>
  <c r="EF107" i="15"/>
  <c r="EF83" i="15"/>
  <c r="EF76" i="15"/>
  <c r="EF4" i="15"/>
  <c r="EF151" i="15"/>
  <c r="EF99" i="15"/>
  <c r="EF59" i="15"/>
  <c r="EF44" i="15"/>
  <c r="EF28" i="15"/>
  <c r="EF91" i="15"/>
  <c r="EF27" i="15"/>
  <c r="EF67" i="15"/>
  <c r="EF51" i="15"/>
  <c r="EF152" i="15"/>
  <c r="EF115" i="15"/>
  <c r="EF19" i="15"/>
  <c r="EF122" i="15"/>
  <c r="EF43" i="15"/>
  <c r="EF75" i="15"/>
  <c r="EF11" i="15"/>
  <c r="EF130" i="15"/>
  <c r="EF98" i="15"/>
  <c r="EF58" i="15"/>
  <c r="EF42" i="15"/>
  <c r="EF10" i="15"/>
  <c r="EF123" i="15"/>
  <c r="EF35" i="15"/>
  <c r="EF106" i="15"/>
  <c r="EF74" i="15"/>
  <c r="EF66" i="15"/>
  <c r="EF114" i="15"/>
  <c r="EF26" i="15"/>
  <c r="EF90" i="15"/>
  <c r="EF50" i="15"/>
  <c r="EF82" i="15"/>
  <c r="EF34" i="15"/>
  <c r="EF18" i="15"/>
  <c r="AW134" i="15"/>
  <c r="AW147" i="15"/>
  <c r="AW142" i="15"/>
  <c r="AW153" i="15"/>
  <c r="AW137" i="15"/>
  <c r="AW113" i="15"/>
  <c r="AW81" i="15"/>
  <c r="AW73" i="15"/>
  <c r="AW145" i="15"/>
  <c r="AW65" i="15"/>
  <c r="AW41" i="15"/>
  <c r="AW57" i="15"/>
  <c r="AW49" i="15"/>
  <c r="AW33" i="15"/>
  <c r="AW17" i="15"/>
  <c r="AW121" i="15"/>
  <c r="AW89" i="15"/>
  <c r="AW9" i="15"/>
  <c r="AW3" i="15"/>
  <c r="AW129" i="15"/>
  <c r="AW105" i="15"/>
  <c r="AW104" i="15"/>
  <c r="AW88" i="15"/>
  <c r="AW25" i="15"/>
  <c r="AW97" i="15"/>
  <c r="AW80" i="15"/>
  <c r="AW32" i="15"/>
  <c r="AW24" i="15"/>
  <c r="AW112" i="15"/>
  <c r="AW128" i="15"/>
  <c r="AW136" i="15"/>
  <c r="AW96" i="15"/>
  <c r="AW72" i="15"/>
  <c r="AW40" i="15"/>
  <c r="AW148" i="15"/>
  <c r="AW120" i="15"/>
  <c r="AW87" i="15"/>
  <c r="AW16" i="15"/>
  <c r="AW8" i="15"/>
  <c r="AW56" i="15"/>
  <c r="AW144" i="15"/>
  <c r="AW55" i="15"/>
  <c r="AW48" i="15"/>
  <c r="AW64" i="15"/>
  <c r="AW79" i="15"/>
  <c r="AW143" i="15"/>
  <c r="AW127" i="15"/>
  <c r="AW23" i="15"/>
  <c r="AW110" i="15"/>
  <c r="AW135" i="15"/>
  <c r="AW103" i="15"/>
  <c r="AW95" i="15"/>
  <c r="AW63" i="15"/>
  <c r="AW7" i="15"/>
  <c r="AW119" i="15"/>
  <c r="AW39" i="15"/>
  <c r="AW71" i="15"/>
  <c r="AW139" i="15"/>
  <c r="AW149" i="15"/>
  <c r="AW47" i="15"/>
  <c r="AW31" i="15"/>
  <c r="AW118" i="15"/>
  <c r="AW94" i="15"/>
  <c r="AW86" i="15"/>
  <c r="AW62" i="15"/>
  <c r="AW102" i="15"/>
  <c r="AW15" i="15"/>
  <c r="AW111" i="15"/>
  <c r="AW126" i="15"/>
  <c r="AW46" i="15"/>
  <c r="AW22" i="15"/>
  <c r="AW70" i="15"/>
  <c r="AW54" i="15"/>
  <c r="AW14" i="15"/>
  <c r="AW85" i="15"/>
  <c r="AW38" i="15"/>
  <c r="AW78" i="15"/>
  <c r="AW141" i="15"/>
  <c r="AW30" i="15"/>
  <c r="AW125" i="15"/>
  <c r="AW93" i="15"/>
  <c r="AW53" i="15"/>
  <c r="AW45" i="15"/>
  <c r="AW6" i="15"/>
  <c r="AW37" i="15"/>
  <c r="AW5" i="15"/>
  <c r="AW124" i="15"/>
  <c r="AW109" i="15"/>
  <c r="AW77" i="15"/>
  <c r="AW61" i="15"/>
  <c r="AW151" i="15"/>
  <c r="AW150" i="15"/>
  <c r="AW133" i="15"/>
  <c r="AW117" i="15"/>
  <c r="AW101" i="15"/>
  <c r="AW69" i="15"/>
  <c r="AW29" i="15"/>
  <c r="AW140" i="15"/>
  <c r="AW100" i="15"/>
  <c r="AW21" i="15"/>
  <c r="AW13" i="15"/>
  <c r="AW92" i="15"/>
  <c r="AW132" i="15"/>
  <c r="AW84" i="15"/>
  <c r="AW12" i="15"/>
  <c r="AW116" i="15"/>
  <c r="AW108" i="15"/>
  <c r="AW60" i="15"/>
  <c r="AW52" i="15"/>
  <c r="AW20" i="15"/>
  <c r="AW68" i="15"/>
  <c r="AW44" i="15"/>
  <c r="AW115" i="15"/>
  <c r="AW76" i="15"/>
  <c r="AW36" i="15"/>
  <c r="AW131" i="15"/>
  <c r="AW107" i="15"/>
  <c r="AW59" i="15"/>
  <c r="AW51" i="15"/>
  <c r="AW28" i="15"/>
  <c r="AW83" i="15"/>
  <c r="AW4" i="15"/>
  <c r="AW152" i="15"/>
  <c r="AW99" i="15"/>
  <c r="AW35" i="15"/>
  <c r="AW27" i="15"/>
  <c r="AW123" i="15"/>
  <c r="AW19" i="15"/>
  <c r="AW122" i="15"/>
  <c r="AW106" i="15"/>
  <c r="AW42" i="15"/>
  <c r="AW91" i="15"/>
  <c r="AW43" i="15"/>
  <c r="AW11" i="15"/>
  <c r="AW75" i="15"/>
  <c r="AW67" i="15"/>
  <c r="AW138" i="15"/>
  <c r="AW130" i="15"/>
  <c r="AW98" i="15"/>
  <c r="AW10" i="15"/>
  <c r="AW90" i="15"/>
  <c r="AW82" i="15"/>
  <c r="AW50" i="15"/>
  <c r="AW34" i="15"/>
  <c r="AW114" i="15"/>
  <c r="AW58" i="15"/>
  <c r="AW18" i="15"/>
  <c r="AW146" i="15"/>
  <c r="AW66" i="15"/>
  <c r="AW74" i="15"/>
  <c r="AW26" i="15"/>
  <c r="DI142" i="15"/>
  <c r="DI147" i="15"/>
  <c r="DI145" i="15"/>
  <c r="DI129" i="15"/>
  <c r="DI153" i="15"/>
  <c r="DI73" i="15"/>
  <c r="DI121" i="15"/>
  <c r="DI81" i="15"/>
  <c r="DI97" i="15"/>
  <c r="DI41" i="15"/>
  <c r="DI113" i="15"/>
  <c r="DI3" i="15"/>
  <c r="DI89" i="15"/>
  <c r="DI137" i="15"/>
  <c r="DI33" i="15"/>
  <c r="DI17" i="15"/>
  <c r="DI88" i="15"/>
  <c r="DI105" i="15"/>
  <c r="DI49" i="15"/>
  <c r="DI65" i="15"/>
  <c r="DI9" i="15"/>
  <c r="DI25" i="15"/>
  <c r="DI104" i="15"/>
  <c r="DI56" i="15"/>
  <c r="DI24" i="15"/>
  <c r="DI57" i="15"/>
  <c r="DI80" i="15"/>
  <c r="DI48" i="15"/>
  <c r="DI72" i="15"/>
  <c r="DI64" i="15"/>
  <c r="DI40" i="15"/>
  <c r="DI128" i="15"/>
  <c r="DI120" i="15"/>
  <c r="DI16" i="15"/>
  <c r="DI8" i="15"/>
  <c r="DI148" i="15"/>
  <c r="DI136" i="15"/>
  <c r="DI144" i="15"/>
  <c r="DI143" i="15"/>
  <c r="DI112" i="15"/>
  <c r="DI87" i="15"/>
  <c r="DI55" i="15"/>
  <c r="DI96" i="15"/>
  <c r="DI127" i="15"/>
  <c r="DI95" i="15"/>
  <c r="DI119" i="15"/>
  <c r="DI79" i="15"/>
  <c r="DI71" i="15"/>
  <c r="DI111" i="15"/>
  <c r="DI103" i="15"/>
  <c r="DI47" i="15"/>
  <c r="DI23" i="15"/>
  <c r="DI110" i="15"/>
  <c r="DI139" i="15"/>
  <c r="DI32" i="15"/>
  <c r="DI39" i="15"/>
  <c r="DI63" i="15"/>
  <c r="DI135" i="15"/>
  <c r="DI15" i="15"/>
  <c r="DI134" i="15"/>
  <c r="DI94" i="15"/>
  <c r="DI31" i="15"/>
  <c r="DI149" i="15"/>
  <c r="DI126" i="15"/>
  <c r="DI102" i="15"/>
  <c r="DI7" i="15"/>
  <c r="DI46" i="15"/>
  <c r="DI30" i="15"/>
  <c r="DI22" i="15"/>
  <c r="DI118" i="15"/>
  <c r="DI78" i="15"/>
  <c r="DI70" i="15"/>
  <c r="DI86" i="15"/>
  <c r="DI54" i="15"/>
  <c r="DI38" i="15"/>
  <c r="DI62" i="15"/>
  <c r="DI141" i="15"/>
  <c r="DI93" i="15"/>
  <c r="DI77" i="15"/>
  <c r="DI45" i="15"/>
  <c r="DI109" i="15"/>
  <c r="DI85" i="15"/>
  <c r="DI29" i="15"/>
  <c r="DI21" i="15"/>
  <c r="DI133" i="15"/>
  <c r="DI150" i="15"/>
  <c r="DI101" i="15"/>
  <c r="DI14" i="15"/>
  <c r="DI6" i="15"/>
  <c r="DI5" i="15"/>
  <c r="DI124" i="15"/>
  <c r="DI125" i="15"/>
  <c r="DI151" i="15"/>
  <c r="DI117" i="15"/>
  <c r="DI53" i="15"/>
  <c r="DI61" i="15"/>
  <c r="DI37" i="15"/>
  <c r="DI92" i="15"/>
  <c r="DI84" i="15"/>
  <c r="DI116" i="15"/>
  <c r="DI100" i="15"/>
  <c r="DI132" i="15"/>
  <c r="DI52" i="15"/>
  <c r="DI13" i="15"/>
  <c r="DI108" i="15"/>
  <c r="DI60" i="15"/>
  <c r="DI20" i="15"/>
  <c r="DI69" i="15"/>
  <c r="DI140" i="15"/>
  <c r="DI4" i="15"/>
  <c r="DI152" i="15"/>
  <c r="DI36" i="15"/>
  <c r="DI28" i="15"/>
  <c r="DI68" i="15"/>
  <c r="DI76" i="15"/>
  <c r="DI12" i="15"/>
  <c r="DI131" i="15"/>
  <c r="DI83" i="15"/>
  <c r="DI75" i="15"/>
  <c r="DI59" i="15"/>
  <c r="DI44" i="15"/>
  <c r="DI91" i="15"/>
  <c r="DI35" i="15"/>
  <c r="DI115" i="15"/>
  <c r="DI107" i="15"/>
  <c r="DI43" i="15"/>
  <c r="DI19" i="15"/>
  <c r="DI122" i="15"/>
  <c r="DI26" i="15"/>
  <c r="DI67" i="15"/>
  <c r="DI51" i="15"/>
  <c r="DI99" i="15"/>
  <c r="DI11" i="15"/>
  <c r="DI138" i="15"/>
  <c r="DI130" i="15"/>
  <c r="DI98" i="15"/>
  <c r="DI10" i="15"/>
  <c r="DI123" i="15"/>
  <c r="DI27" i="15"/>
  <c r="DI106" i="15"/>
  <c r="DI58" i="15"/>
  <c r="DI50" i="15"/>
  <c r="DI18" i="15"/>
  <c r="DI146" i="15"/>
  <c r="DI90" i="15"/>
  <c r="DI66" i="15"/>
  <c r="DI42" i="15"/>
  <c r="DI74" i="15"/>
  <c r="DI114" i="15"/>
  <c r="DI82" i="15"/>
  <c r="DI34" i="15"/>
  <c r="Z148" i="15"/>
  <c r="Z143" i="15"/>
  <c r="Z153" i="15"/>
  <c r="Z145" i="15"/>
  <c r="Z73" i="15"/>
  <c r="Z113" i="15"/>
  <c r="Z81" i="15"/>
  <c r="Z137" i="15"/>
  <c r="Z65" i="15"/>
  <c r="Z97" i="15"/>
  <c r="Z49" i="15"/>
  <c r="Z33" i="15"/>
  <c r="Z121" i="15"/>
  <c r="Z9" i="15"/>
  <c r="Z129" i="15"/>
  <c r="Z41" i="15"/>
  <c r="Z105" i="15"/>
  <c r="Z17" i="15"/>
  <c r="Z89" i="15"/>
  <c r="Z112" i="15"/>
  <c r="Z57" i="15"/>
  <c r="Z96" i="15"/>
  <c r="Z24" i="15"/>
  <c r="Z25" i="15"/>
  <c r="Z136" i="15"/>
  <c r="Z128" i="15"/>
  <c r="Z72" i="15"/>
  <c r="Z48" i="15"/>
  <c r="Z144" i="15"/>
  <c r="Z104" i="15"/>
  <c r="Z56" i="15"/>
  <c r="Z40" i="15"/>
  <c r="Z120" i="15"/>
  <c r="Z149" i="15"/>
  <c r="Z88" i="15"/>
  <c r="Z32" i="15"/>
  <c r="Z80" i="15"/>
  <c r="Z119" i="15"/>
  <c r="Z8" i="15"/>
  <c r="Z127" i="15"/>
  <c r="Z64" i="15"/>
  <c r="Z71" i="15"/>
  <c r="Z55" i="15"/>
  <c r="Z47" i="15"/>
  <c r="Z111" i="15"/>
  <c r="Z79" i="15"/>
  <c r="Z7" i="15"/>
  <c r="Z126" i="15"/>
  <c r="Z110" i="15"/>
  <c r="Z103" i="15"/>
  <c r="Z95" i="15"/>
  <c r="Z87" i="15"/>
  <c r="Z31" i="15"/>
  <c r="Z118" i="15"/>
  <c r="Z16" i="15"/>
  <c r="Z23" i="15"/>
  <c r="Z63" i="15"/>
  <c r="Z15" i="15"/>
  <c r="Z140" i="15"/>
  <c r="Z134" i="15"/>
  <c r="Z39" i="15"/>
  <c r="Z94" i="15"/>
  <c r="Z102" i="15"/>
  <c r="Z78" i="15"/>
  <c r="Z22" i="15"/>
  <c r="Z150" i="15"/>
  <c r="Z54" i="15"/>
  <c r="Z30" i="15"/>
  <c r="Z86" i="15"/>
  <c r="Z62" i="15"/>
  <c r="Z93" i="15"/>
  <c r="Z77" i="15"/>
  <c r="Z70" i="15"/>
  <c r="Z46" i="15"/>
  <c r="Z38" i="15"/>
  <c r="Z142" i="15"/>
  <c r="Z69" i="15"/>
  <c r="Z14" i="15"/>
  <c r="Z141" i="15"/>
  <c r="Z151" i="15"/>
  <c r="Z117" i="15"/>
  <c r="Z109" i="15"/>
  <c r="Z29" i="15"/>
  <c r="Z5" i="15"/>
  <c r="Z125" i="15"/>
  <c r="Z61" i="15"/>
  <c r="Z101" i="15"/>
  <c r="Z85" i="15"/>
  <c r="Z124" i="15"/>
  <c r="Z152" i="15"/>
  <c r="Z6" i="15"/>
  <c r="Z133" i="15"/>
  <c r="Z53" i="15"/>
  <c r="Z45" i="15"/>
  <c r="Z108" i="15"/>
  <c r="Z36" i="15"/>
  <c r="Z135" i="15"/>
  <c r="Z92" i="15"/>
  <c r="Z21" i="15"/>
  <c r="Z13" i="15"/>
  <c r="Z116" i="15"/>
  <c r="Z37" i="15"/>
  <c r="Z68" i="15"/>
  <c r="Z132" i="15"/>
  <c r="Z100" i="15"/>
  <c r="Z60" i="15"/>
  <c r="Z20" i="15"/>
  <c r="Z28" i="15"/>
  <c r="Z4" i="15"/>
  <c r="Z75" i="15"/>
  <c r="Z44" i="15"/>
  <c r="Z52" i="15"/>
  <c r="Z131" i="15"/>
  <c r="Z59" i="15"/>
  <c r="Z76" i="15"/>
  <c r="Z12" i="15"/>
  <c r="Z84" i="15"/>
  <c r="Z115" i="15"/>
  <c r="Z19" i="15"/>
  <c r="Z99" i="15"/>
  <c r="Z146" i="15"/>
  <c r="Z139" i="15"/>
  <c r="Z67" i="15"/>
  <c r="Z35" i="15"/>
  <c r="Z123" i="15"/>
  <c r="Z91" i="15"/>
  <c r="Z51" i="15"/>
  <c r="Z27" i="15"/>
  <c r="Z122" i="15"/>
  <c r="Z43" i="15"/>
  <c r="Z114" i="15"/>
  <c r="Z90" i="15"/>
  <c r="Z11" i="15"/>
  <c r="Z83" i="15"/>
  <c r="Z138" i="15"/>
  <c r="Z106" i="15"/>
  <c r="Z98" i="15"/>
  <c r="Z18" i="15"/>
  <c r="Z10" i="15"/>
  <c r="Z107" i="15"/>
  <c r="Z130" i="15"/>
  <c r="Z50" i="15"/>
  <c r="Z66" i="15"/>
  <c r="Z74" i="15"/>
  <c r="Z26" i="15"/>
  <c r="Z3" i="15"/>
  <c r="Z34" i="15"/>
  <c r="Z147" i="15"/>
  <c r="Z82" i="15"/>
  <c r="Z58" i="15"/>
  <c r="Z42" i="15"/>
  <c r="CL143" i="15"/>
  <c r="CL148" i="15"/>
  <c r="CL121" i="15"/>
  <c r="CL73" i="15"/>
  <c r="CL81" i="15"/>
  <c r="CL65" i="15"/>
  <c r="CL57" i="15"/>
  <c r="CL129" i="15"/>
  <c r="CL145" i="15"/>
  <c r="CL113" i="15"/>
  <c r="CL41" i="15"/>
  <c r="CL89" i="15"/>
  <c r="CL153" i="15"/>
  <c r="CL97" i="15"/>
  <c r="CL49" i="15"/>
  <c r="CL88" i="15"/>
  <c r="CL9" i="15"/>
  <c r="CL112" i="15"/>
  <c r="CL137" i="15"/>
  <c r="CL17" i="15"/>
  <c r="CL25" i="15"/>
  <c r="CL24" i="15"/>
  <c r="CL32" i="15"/>
  <c r="CL105" i="15"/>
  <c r="CL33" i="15"/>
  <c r="CL144" i="15"/>
  <c r="CL136" i="15"/>
  <c r="CL104" i="15"/>
  <c r="CL128" i="15"/>
  <c r="CL120" i="15"/>
  <c r="CL80" i="15"/>
  <c r="CL40" i="15"/>
  <c r="CL149" i="15"/>
  <c r="CL64" i="15"/>
  <c r="CL8" i="15"/>
  <c r="CL96" i="15"/>
  <c r="CL48" i="15"/>
  <c r="CL55" i="15"/>
  <c r="CL111" i="15"/>
  <c r="CL87" i="15"/>
  <c r="CL79" i="15"/>
  <c r="CL119" i="15"/>
  <c r="CL103" i="15"/>
  <c r="CL71" i="15"/>
  <c r="CL39" i="15"/>
  <c r="CL72" i="15"/>
  <c r="CL63" i="15"/>
  <c r="CL7" i="15"/>
  <c r="CL118" i="15"/>
  <c r="CL110" i="15"/>
  <c r="CL31" i="15"/>
  <c r="CL15" i="15"/>
  <c r="CL140" i="15"/>
  <c r="CL126" i="15"/>
  <c r="CL127" i="15"/>
  <c r="CL47" i="15"/>
  <c r="CL95" i="15"/>
  <c r="CL23" i="15"/>
  <c r="CL56" i="15"/>
  <c r="CL16" i="15"/>
  <c r="CL150" i="15"/>
  <c r="CL94" i="15"/>
  <c r="CL78" i="15"/>
  <c r="CL132" i="15"/>
  <c r="CL102" i="15"/>
  <c r="CL134" i="15"/>
  <c r="CL86" i="15"/>
  <c r="CL46" i="15"/>
  <c r="CL22" i="15"/>
  <c r="CL38" i="15"/>
  <c r="CL101" i="15"/>
  <c r="CL77" i="15"/>
  <c r="CL70" i="15"/>
  <c r="CL54" i="15"/>
  <c r="CL14" i="15"/>
  <c r="CL109" i="15"/>
  <c r="CL62" i="15"/>
  <c r="CL30" i="15"/>
  <c r="CL125" i="15"/>
  <c r="CL93" i="15"/>
  <c r="CL69" i="15"/>
  <c r="CL29" i="15"/>
  <c r="CL37" i="15"/>
  <c r="CL6" i="15"/>
  <c r="CL133" i="15"/>
  <c r="CL117" i="15"/>
  <c r="CL124" i="15"/>
  <c r="CL151" i="15"/>
  <c r="CL142" i="15"/>
  <c r="CL53" i="15"/>
  <c r="CL152" i="15"/>
  <c r="CL141" i="15"/>
  <c r="CL85" i="15"/>
  <c r="CL61" i="15"/>
  <c r="CL108" i="15"/>
  <c r="CL52" i="15"/>
  <c r="CL36" i="15"/>
  <c r="CL116" i="15"/>
  <c r="CL5" i="15"/>
  <c r="CL84" i="15"/>
  <c r="CL45" i="15"/>
  <c r="CL100" i="15"/>
  <c r="CL21" i="15"/>
  <c r="CL60" i="15"/>
  <c r="CL20" i="15"/>
  <c r="CL13" i="15"/>
  <c r="CL135" i="15"/>
  <c r="CL92" i="15"/>
  <c r="CL75" i="15"/>
  <c r="CL12" i="15"/>
  <c r="CL68" i="15"/>
  <c r="CL28" i="15"/>
  <c r="CL131" i="15"/>
  <c r="CL59" i="15"/>
  <c r="CL44" i="15"/>
  <c r="CL107" i="15"/>
  <c r="CL4" i="15"/>
  <c r="CL76" i="15"/>
  <c r="CL67" i="15"/>
  <c r="CL51" i="15"/>
  <c r="CL146" i="15"/>
  <c r="CL83" i="15"/>
  <c r="CL114" i="15"/>
  <c r="CL106" i="15"/>
  <c r="CL35" i="15"/>
  <c r="CL27" i="15"/>
  <c r="CL19" i="15"/>
  <c r="CL130" i="15"/>
  <c r="CL122" i="15"/>
  <c r="CL82" i="15"/>
  <c r="CL42" i="15"/>
  <c r="CL115" i="15"/>
  <c r="CL43" i="15"/>
  <c r="CL99" i="15"/>
  <c r="CL11" i="15"/>
  <c r="CL139" i="15"/>
  <c r="CL138" i="15"/>
  <c r="CL98" i="15"/>
  <c r="CL18" i="15"/>
  <c r="CL10" i="15"/>
  <c r="CL123" i="15"/>
  <c r="CL91" i="15"/>
  <c r="CL66" i="15"/>
  <c r="CL74" i="15"/>
  <c r="CL26" i="15"/>
  <c r="CL58" i="15"/>
  <c r="CL50" i="15"/>
  <c r="CL34" i="15"/>
  <c r="CL147" i="15"/>
  <c r="CL90" i="15"/>
  <c r="CL3" i="15"/>
  <c r="EX143" i="15"/>
  <c r="EX148" i="15"/>
  <c r="EX145" i="15"/>
  <c r="EX137" i="15"/>
  <c r="EX129" i="15"/>
  <c r="EX121" i="15"/>
  <c r="EX73" i="15"/>
  <c r="EX81" i="15"/>
  <c r="EX57" i="15"/>
  <c r="EX153" i="15"/>
  <c r="EX113" i="15"/>
  <c r="EX65" i="15"/>
  <c r="EX25" i="15"/>
  <c r="EX105" i="15"/>
  <c r="EX97" i="15"/>
  <c r="EX89" i="15"/>
  <c r="EX41" i="15"/>
  <c r="EX9" i="15"/>
  <c r="EX112" i="15"/>
  <c r="EX80" i="15"/>
  <c r="EX49" i="15"/>
  <c r="EX33" i="15"/>
  <c r="EX72" i="15"/>
  <c r="EX40" i="15"/>
  <c r="EX24" i="15"/>
  <c r="EX17" i="15"/>
  <c r="EX56" i="15"/>
  <c r="EX32" i="15"/>
  <c r="EX119" i="15"/>
  <c r="EX144" i="15"/>
  <c r="EX136" i="15"/>
  <c r="EX128" i="15"/>
  <c r="EX96" i="15"/>
  <c r="EX8" i="15"/>
  <c r="EX149" i="15"/>
  <c r="EX120" i="15"/>
  <c r="EX104" i="15"/>
  <c r="EX64" i="15"/>
  <c r="EX48" i="15"/>
  <c r="EX16" i="15"/>
  <c r="EX111" i="15"/>
  <c r="EX79" i="15"/>
  <c r="EX95" i="15"/>
  <c r="EX7" i="15"/>
  <c r="EX110" i="15"/>
  <c r="EX88" i="15"/>
  <c r="EX31" i="15"/>
  <c r="EX15" i="15"/>
  <c r="EX87" i="15"/>
  <c r="EX71" i="15"/>
  <c r="EX127" i="15"/>
  <c r="EX63" i="15"/>
  <c r="EX103" i="15"/>
  <c r="EX55" i="15"/>
  <c r="EX118" i="15"/>
  <c r="EX47" i="15"/>
  <c r="EX140" i="15"/>
  <c r="EX134" i="15"/>
  <c r="EX126" i="15"/>
  <c r="EX94" i="15"/>
  <c r="EX150" i="15"/>
  <c r="EX102" i="15"/>
  <c r="EX39" i="15"/>
  <c r="EX22" i="15"/>
  <c r="EX23" i="15"/>
  <c r="EX86" i="15"/>
  <c r="EX30" i="15"/>
  <c r="EX70" i="15"/>
  <c r="EX54" i="15"/>
  <c r="EX46" i="15"/>
  <c r="EX38" i="15"/>
  <c r="EX14" i="15"/>
  <c r="EX77" i="15"/>
  <c r="EX62" i="15"/>
  <c r="EX142" i="15"/>
  <c r="EX117" i="15"/>
  <c r="EX85" i="15"/>
  <c r="EX78" i="15"/>
  <c r="EX141" i="15"/>
  <c r="EX133" i="15"/>
  <c r="EX29" i="15"/>
  <c r="EX109" i="15"/>
  <c r="EX37" i="15"/>
  <c r="EX13" i="15"/>
  <c r="EX151" i="15"/>
  <c r="EX125" i="15"/>
  <c r="EX93" i="15"/>
  <c r="EX124" i="15"/>
  <c r="EX6" i="15"/>
  <c r="EX101" i="15"/>
  <c r="EX69" i="15"/>
  <c r="EX61" i="15"/>
  <c r="EX152" i="15"/>
  <c r="EX45" i="15"/>
  <c r="EX108" i="15"/>
  <c r="EX92" i="15"/>
  <c r="EX36" i="15"/>
  <c r="EX21" i="15"/>
  <c r="EX52" i="15"/>
  <c r="EX5" i="15"/>
  <c r="EX100" i="15"/>
  <c r="EX53" i="15"/>
  <c r="EX135" i="15"/>
  <c r="EX60" i="15"/>
  <c r="EX28" i="15"/>
  <c r="EX20" i="15"/>
  <c r="EX132" i="15"/>
  <c r="EX116" i="15"/>
  <c r="EX84" i="15"/>
  <c r="EX75" i="15"/>
  <c r="EX76" i="15"/>
  <c r="EX44" i="15"/>
  <c r="EX12" i="15"/>
  <c r="EX4" i="15"/>
  <c r="EX131" i="15"/>
  <c r="EX59" i="15"/>
  <c r="EX107" i="15"/>
  <c r="EX68" i="15"/>
  <c r="EX115" i="15"/>
  <c r="EX114" i="15"/>
  <c r="EX99" i="15"/>
  <c r="EX35" i="15"/>
  <c r="EX146" i="15"/>
  <c r="EX139" i="15"/>
  <c r="EX11" i="15"/>
  <c r="EX123" i="15"/>
  <c r="EX27" i="15"/>
  <c r="EX19" i="15"/>
  <c r="EX122" i="15"/>
  <c r="EX83" i="15"/>
  <c r="EX67" i="15"/>
  <c r="EX43" i="15"/>
  <c r="EX138" i="15"/>
  <c r="EX106" i="15"/>
  <c r="EX98" i="15"/>
  <c r="EX18" i="15"/>
  <c r="EX10" i="15"/>
  <c r="EX91" i="15"/>
  <c r="EX51" i="15"/>
  <c r="EX130" i="15"/>
  <c r="EX26" i="15"/>
  <c r="EX3" i="15"/>
  <c r="EX58" i="15"/>
  <c r="EX42" i="15"/>
  <c r="EX90" i="15"/>
  <c r="EX147" i="15"/>
  <c r="EX82" i="15"/>
  <c r="EX66" i="15"/>
  <c r="EX74" i="15"/>
  <c r="EX50" i="15"/>
  <c r="EX34" i="15"/>
  <c r="CH152" i="15"/>
  <c r="CH3" i="15"/>
  <c r="CH139" i="15"/>
  <c r="CH145" i="15"/>
  <c r="CH113" i="15"/>
  <c r="CH153" i="15"/>
  <c r="CH105" i="15"/>
  <c r="CH81" i="15"/>
  <c r="CH121" i="15"/>
  <c r="CH57" i="15"/>
  <c r="CH65" i="15"/>
  <c r="CH73" i="15"/>
  <c r="CH25" i="15"/>
  <c r="CH129" i="15"/>
  <c r="CH97" i="15"/>
  <c r="CH9" i="15"/>
  <c r="CH49" i="15"/>
  <c r="CH33" i="15"/>
  <c r="CH17" i="15"/>
  <c r="CH120" i="15"/>
  <c r="CH137" i="15"/>
  <c r="CH128" i="15"/>
  <c r="CH96" i="15"/>
  <c r="CH89" i="15"/>
  <c r="CH24" i="15"/>
  <c r="CH8" i="15"/>
  <c r="CH41" i="15"/>
  <c r="CH104" i="15"/>
  <c r="CH56" i="15"/>
  <c r="CH32" i="15"/>
  <c r="CH127" i="15"/>
  <c r="CH88" i="15"/>
  <c r="CH64" i="15"/>
  <c r="CH40" i="15"/>
  <c r="CH135" i="15"/>
  <c r="CH80" i="15"/>
  <c r="CH72" i="15"/>
  <c r="CH48" i="15"/>
  <c r="CH112" i="15"/>
  <c r="CH95" i="15"/>
  <c r="CH16" i="15"/>
  <c r="CH111" i="15"/>
  <c r="CH87" i="15"/>
  <c r="CH7" i="15"/>
  <c r="CH146" i="15"/>
  <c r="CH142" i="15"/>
  <c r="CH143" i="15"/>
  <c r="CH119" i="15"/>
  <c r="CH55" i="15"/>
  <c r="CH47" i="15"/>
  <c r="CH79" i="15"/>
  <c r="CH31" i="15"/>
  <c r="CH103" i="15"/>
  <c r="CH63" i="15"/>
  <c r="CH71" i="15"/>
  <c r="CH102" i="15"/>
  <c r="CH15" i="15"/>
  <c r="CH39" i="15"/>
  <c r="CH23" i="15"/>
  <c r="CH46" i="15"/>
  <c r="CH126" i="15"/>
  <c r="CH78" i="15"/>
  <c r="CH22" i="15"/>
  <c r="CH141" i="15"/>
  <c r="CH134" i="15"/>
  <c r="CH118" i="15"/>
  <c r="CH30" i="15"/>
  <c r="CH86" i="15"/>
  <c r="CH94" i="15"/>
  <c r="CH133" i="15"/>
  <c r="CH70" i="15"/>
  <c r="CH38" i="15"/>
  <c r="CH54" i="15"/>
  <c r="CH110" i="15"/>
  <c r="CH14" i="15"/>
  <c r="CH6" i="15"/>
  <c r="CH147" i="15"/>
  <c r="CH101" i="15"/>
  <c r="CH62" i="15"/>
  <c r="CH69" i="15"/>
  <c r="CH21" i="15"/>
  <c r="CH13" i="15"/>
  <c r="CH148" i="15"/>
  <c r="CH109" i="15"/>
  <c r="CH117" i="15"/>
  <c r="CH125" i="15"/>
  <c r="CH29" i="15"/>
  <c r="CH93" i="15"/>
  <c r="CH77" i="15"/>
  <c r="CH53" i="15"/>
  <c r="CH85" i="15"/>
  <c r="CH100" i="15"/>
  <c r="CH92" i="15"/>
  <c r="CH61" i="15"/>
  <c r="CH140" i="15"/>
  <c r="CH132" i="15"/>
  <c r="CH116" i="15"/>
  <c r="CH5" i="15"/>
  <c r="CH108" i="15"/>
  <c r="CH37" i="15"/>
  <c r="CH124" i="15"/>
  <c r="CH76" i="15"/>
  <c r="CH68" i="15"/>
  <c r="CH45" i="15"/>
  <c r="CH52" i="15"/>
  <c r="CH12" i="15"/>
  <c r="CH84" i="15"/>
  <c r="CH36" i="15"/>
  <c r="CH91" i="15"/>
  <c r="CH67" i="15"/>
  <c r="CH60" i="15"/>
  <c r="CH20" i="15"/>
  <c r="CH4" i="15"/>
  <c r="CH149" i="15"/>
  <c r="CH115" i="15"/>
  <c r="CH44" i="15"/>
  <c r="CH28" i="15"/>
  <c r="CH107" i="15"/>
  <c r="CH144" i="15"/>
  <c r="CH82" i="15"/>
  <c r="CH123" i="15"/>
  <c r="CH75" i="15"/>
  <c r="CH35" i="15"/>
  <c r="CH131" i="15"/>
  <c r="CH99" i="15"/>
  <c r="CH114" i="15"/>
  <c r="CH106" i="15"/>
  <c r="CH19" i="15"/>
  <c r="CH11" i="15"/>
  <c r="CH90" i="15"/>
  <c r="CH58" i="15"/>
  <c r="CH83" i="15"/>
  <c r="CH59" i="15"/>
  <c r="CH51" i="15"/>
  <c r="CH43" i="15"/>
  <c r="CH27" i="15"/>
  <c r="CH138" i="15"/>
  <c r="CH150" i="15"/>
  <c r="CH42" i="15"/>
  <c r="CH34" i="15"/>
  <c r="CH26" i="15"/>
  <c r="CH18" i="15"/>
  <c r="CH151" i="15"/>
  <c r="CH130" i="15"/>
  <c r="CH10" i="15"/>
  <c r="CH74" i="15"/>
  <c r="CH50" i="15"/>
  <c r="CH136" i="15"/>
  <c r="CH122" i="15"/>
  <c r="CH66" i="15"/>
  <c r="CH98" i="15"/>
  <c r="AM131" i="15"/>
  <c r="AM153" i="15"/>
  <c r="AM3" i="15"/>
  <c r="AM145" i="15"/>
  <c r="AM129" i="15"/>
  <c r="AM113" i="15"/>
  <c r="AM121" i="15"/>
  <c r="AM137" i="15"/>
  <c r="AM97" i="15"/>
  <c r="AM81" i="15"/>
  <c r="AM65" i="15"/>
  <c r="AM57" i="15"/>
  <c r="AM105" i="15"/>
  <c r="AM73" i="15"/>
  <c r="AM9" i="15"/>
  <c r="AM41" i="15"/>
  <c r="AM33" i="15"/>
  <c r="AM49" i="15"/>
  <c r="AM128" i="15"/>
  <c r="AM120" i="15"/>
  <c r="AM96" i="15"/>
  <c r="AM89" i="15"/>
  <c r="AM17" i="15"/>
  <c r="AM112" i="15"/>
  <c r="AM88" i="15"/>
  <c r="AM25" i="15"/>
  <c r="AM144" i="15"/>
  <c r="AM16" i="15"/>
  <c r="AM80" i="15"/>
  <c r="AM48" i="15"/>
  <c r="AM135" i="15"/>
  <c r="AM136" i="15"/>
  <c r="AM64" i="15"/>
  <c r="AM40" i="15"/>
  <c r="AM32" i="15"/>
  <c r="AM24" i="15"/>
  <c r="AM104" i="15"/>
  <c r="AM146" i="15"/>
  <c r="AM143" i="15"/>
  <c r="AM72" i="15"/>
  <c r="AM111" i="15"/>
  <c r="AM71" i="15"/>
  <c r="AM127" i="15"/>
  <c r="AM103" i="15"/>
  <c r="AM79" i="15"/>
  <c r="AM8" i="15"/>
  <c r="AM95" i="15"/>
  <c r="AM63" i="15"/>
  <c r="AM147" i="15"/>
  <c r="AM134" i="15"/>
  <c r="AM118" i="15"/>
  <c r="AM56" i="15"/>
  <c r="AM119" i="15"/>
  <c r="AM39" i="15"/>
  <c r="AM15" i="15"/>
  <c r="AM87" i="15"/>
  <c r="AM55" i="15"/>
  <c r="AM47" i="15"/>
  <c r="AM23" i="15"/>
  <c r="AM7" i="15"/>
  <c r="AM31" i="15"/>
  <c r="AM30" i="15"/>
  <c r="AM110" i="15"/>
  <c r="AM94" i="15"/>
  <c r="AM126" i="15"/>
  <c r="AM78" i="15"/>
  <c r="AM86" i="15"/>
  <c r="AM14" i="15"/>
  <c r="AM62" i="15"/>
  <c r="AM54" i="15"/>
  <c r="AM6" i="15"/>
  <c r="AM101" i="15"/>
  <c r="AM102" i="15"/>
  <c r="AM46" i="15"/>
  <c r="AM22" i="15"/>
  <c r="AM70" i="15"/>
  <c r="AM38" i="15"/>
  <c r="AM125" i="15"/>
  <c r="AM148" i="15"/>
  <c r="AM141" i="15"/>
  <c r="AM69" i="15"/>
  <c r="AM109" i="15"/>
  <c r="AM37" i="15"/>
  <c r="AM149" i="15"/>
  <c r="AM132" i="15"/>
  <c r="AM133" i="15"/>
  <c r="AM85" i="15"/>
  <c r="AM93" i="15"/>
  <c r="AM117" i="15"/>
  <c r="AM61" i="15"/>
  <c r="AM53" i="15"/>
  <c r="AM108" i="15"/>
  <c r="AM44" i="15"/>
  <c r="AM77" i="15"/>
  <c r="AM13" i="15"/>
  <c r="AM5" i="15"/>
  <c r="AM84" i="15"/>
  <c r="AM21" i="15"/>
  <c r="AM116" i="15"/>
  <c r="AM45" i="15"/>
  <c r="AM124" i="15"/>
  <c r="AM36" i="15"/>
  <c r="AM100" i="15"/>
  <c r="AM140" i="15"/>
  <c r="AM76" i="15"/>
  <c r="AM142" i="15"/>
  <c r="AM29" i="15"/>
  <c r="AM92" i="15"/>
  <c r="AM52" i="15"/>
  <c r="AM123" i="15"/>
  <c r="AM115" i="15"/>
  <c r="AM83" i="15"/>
  <c r="AM12" i="15"/>
  <c r="AM60" i="15"/>
  <c r="AM150" i="15"/>
  <c r="AM4" i="15"/>
  <c r="AM68" i="15"/>
  <c r="AM28" i="15"/>
  <c r="AM20" i="15"/>
  <c r="AM59" i="15"/>
  <c r="AM99" i="15"/>
  <c r="AM75" i="15"/>
  <c r="AM151" i="15"/>
  <c r="AM19" i="15"/>
  <c r="AM11" i="15"/>
  <c r="AM138" i="15"/>
  <c r="AM114" i="15"/>
  <c r="AM91" i="15"/>
  <c r="AM107" i="15"/>
  <c r="AM43" i="15"/>
  <c r="AM35" i="15"/>
  <c r="AM51" i="15"/>
  <c r="AM27" i="15"/>
  <c r="AM130" i="15"/>
  <c r="AM106" i="15"/>
  <c r="AM42" i="15"/>
  <c r="AM67" i="15"/>
  <c r="AM122" i="15"/>
  <c r="AM152" i="15"/>
  <c r="AM98" i="15"/>
  <c r="AM34" i="15"/>
  <c r="AM10" i="15"/>
  <c r="AM82" i="15"/>
  <c r="AM50" i="15"/>
  <c r="AM66" i="15"/>
  <c r="AM58" i="15"/>
  <c r="AM18" i="15"/>
  <c r="AM90" i="15"/>
  <c r="AM74" i="15"/>
  <c r="AM26" i="15"/>
  <c r="AM139" i="15"/>
  <c r="K153" i="15"/>
  <c r="K148" i="15"/>
  <c r="K149" i="15"/>
  <c r="K145" i="15"/>
  <c r="K137" i="15"/>
  <c r="K105" i="15"/>
  <c r="K97" i="15"/>
  <c r="K73" i="15"/>
  <c r="K121" i="15"/>
  <c r="K9" i="15"/>
  <c r="K81" i="15"/>
  <c r="K113" i="15"/>
  <c r="K65" i="15"/>
  <c r="K41" i="15"/>
  <c r="K17" i="15"/>
  <c r="K129" i="15"/>
  <c r="K49" i="15"/>
  <c r="K89" i="15"/>
  <c r="K25" i="15"/>
  <c r="K96" i="15"/>
  <c r="K57" i="15"/>
  <c r="K112" i="15"/>
  <c r="K104" i="15"/>
  <c r="K128" i="15"/>
  <c r="K72" i="15"/>
  <c r="K80" i="15"/>
  <c r="K33" i="15"/>
  <c r="K120" i="15"/>
  <c r="K64" i="15"/>
  <c r="K88" i="15"/>
  <c r="K32" i="15"/>
  <c r="K150" i="15"/>
  <c r="K71" i="15"/>
  <c r="K47" i="15"/>
  <c r="K24" i="15"/>
  <c r="K16" i="15"/>
  <c r="K95" i="15"/>
  <c r="K63" i="15"/>
  <c r="K55" i="15"/>
  <c r="K56" i="15"/>
  <c r="K8" i="15"/>
  <c r="K15" i="15"/>
  <c r="K126" i="15"/>
  <c r="K103" i="15"/>
  <c r="K151" i="15"/>
  <c r="K40" i="15"/>
  <c r="K127" i="15"/>
  <c r="K111" i="15"/>
  <c r="K48" i="15"/>
  <c r="K87" i="15"/>
  <c r="K79" i="15"/>
  <c r="K39" i="15"/>
  <c r="K31" i="15"/>
  <c r="K135" i="15"/>
  <c r="K119" i="15"/>
  <c r="K110" i="15"/>
  <c r="K94" i="15"/>
  <c r="K7" i="15"/>
  <c r="K118" i="15"/>
  <c r="K23" i="15"/>
  <c r="K134" i="15"/>
  <c r="K136" i="15"/>
  <c r="K142" i="15"/>
  <c r="K62" i="15"/>
  <c r="K38" i="15"/>
  <c r="K22" i="15"/>
  <c r="K46" i="15"/>
  <c r="K14" i="15"/>
  <c r="K70" i="15"/>
  <c r="K6" i="15"/>
  <c r="K109" i="15"/>
  <c r="K93" i="15"/>
  <c r="K69" i="15"/>
  <c r="K30" i="15"/>
  <c r="K78" i="15"/>
  <c r="K102" i="15"/>
  <c r="K86" i="15"/>
  <c r="K54" i="15"/>
  <c r="K117" i="15"/>
  <c r="K85" i="15"/>
  <c r="K152" i="15"/>
  <c r="K61" i="15"/>
  <c r="K133" i="15"/>
  <c r="K21" i="15"/>
  <c r="K125" i="15"/>
  <c r="K101" i="15"/>
  <c r="K45" i="15"/>
  <c r="K13" i="15"/>
  <c r="K53" i="15"/>
  <c r="K77" i="15"/>
  <c r="K5" i="15"/>
  <c r="K44" i="15"/>
  <c r="K108" i="15"/>
  <c r="K92" i="15"/>
  <c r="K84" i="15"/>
  <c r="K144" i="15"/>
  <c r="K124" i="15"/>
  <c r="K76" i="15"/>
  <c r="K146" i="15"/>
  <c r="K29" i="15"/>
  <c r="K140" i="15"/>
  <c r="K132" i="15"/>
  <c r="K116" i="15"/>
  <c r="K37" i="15"/>
  <c r="K100" i="15"/>
  <c r="K52" i="15"/>
  <c r="K123" i="15"/>
  <c r="K83" i="15"/>
  <c r="K60" i="15"/>
  <c r="K28" i="15"/>
  <c r="K51" i="15"/>
  <c r="K12" i="15"/>
  <c r="K68" i="15"/>
  <c r="K99" i="15"/>
  <c r="K36" i="15"/>
  <c r="K20" i="15"/>
  <c r="K4" i="15"/>
  <c r="K131" i="15"/>
  <c r="K147" i="15"/>
  <c r="K122" i="15"/>
  <c r="K141" i="15"/>
  <c r="K115" i="15"/>
  <c r="K139" i="15"/>
  <c r="K27" i="15"/>
  <c r="K114" i="15"/>
  <c r="K90" i="15"/>
  <c r="K91" i="15"/>
  <c r="K130" i="15"/>
  <c r="K75" i="15"/>
  <c r="K43" i="15"/>
  <c r="K11" i="15"/>
  <c r="K107" i="15"/>
  <c r="K59" i="15"/>
  <c r="K35" i="15"/>
  <c r="K58" i="15"/>
  <c r="K50" i="15"/>
  <c r="K67" i="15"/>
  <c r="K19" i="15"/>
  <c r="K3" i="15"/>
  <c r="K138" i="15"/>
  <c r="K106" i="15"/>
  <c r="K74" i="15"/>
  <c r="K34" i="15"/>
  <c r="K82" i="15"/>
  <c r="K26" i="15"/>
  <c r="K18" i="15"/>
  <c r="K42" i="15"/>
  <c r="K143" i="15"/>
  <c r="K98" i="15"/>
  <c r="K66" i="15"/>
  <c r="K10" i="15"/>
  <c r="EI153" i="15"/>
  <c r="EI149" i="15"/>
  <c r="EI137" i="15"/>
  <c r="EI145" i="15"/>
  <c r="EI121" i="15"/>
  <c r="EI81" i="15"/>
  <c r="EI129" i="15"/>
  <c r="EI105" i="15"/>
  <c r="EI97" i="15"/>
  <c r="EI113" i="15"/>
  <c r="EI9" i="15"/>
  <c r="EI89" i="15"/>
  <c r="EI57" i="15"/>
  <c r="EI17" i="15"/>
  <c r="EI73" i="15"/>
  <c r="EI65" i="15"/>
  <c r="EI41" i="15"/>
  <c r="EI96" i="15"/>
  <c r="EI33" i="15"/>
  <c r="EI120" i="15"/>
  <c r="EI112" i="15"/>
  <c r="EI104" i="15"/>
  <c r="EI72" i="15"/>
  <c r="EI64" i="15"/>
  <c r="EI25" i="15"/>
  <c r="EI49" i="15"/>
  <c r="EI80" i="15"/>
  <c r="EI56" i="15"/>
  <c r="EI128" i="15"/>
  <c r="EI127" i="15"/>
  <c r="EI88" i="15"/>
  <c r="EI16" i="15"/>
  <c r="EI24" i="15"/>
  <c r="EI135" i="15"/>
  <c r="EI150" i="15"/>
  <c r="EI32" i="15"/>
  <c r="EI8" i="15"/>
  <c r="EI71" i="15"/>
  <c r="EI103" i="15"/>
  <c r="EI111" i="15"/>
  <c r="EI63" i="15"/>
  <c r="EI55" i="15"/>
  <c r="EI47" i="15"/>
  <c r="EI31" i="15"/>
  <c r="EI136" i="15"/>
  <c r="EI126" i="15"/>
  <c r="EI87" i="15"/>
  <c r="EI23" i="15"/>
  <c r="EI151" i="15"/>
  <c r="EI48" i="15"/>
  <c r="EI119" i="15"/>
  <c r="EI79" i="15"/>
  <c r="EI40" i="15"/>
  <c r="EI95" i="15"/>
  <c r="EI39" i="15"/>
  <c r="EI15" i="15"/>
  <c r="EI142" i="15"/>
  <c r="EI7" i="15"/>
  <c r="EI118" i="15"/>
  <c r="EI110" i="15"/>
  <c r="EI62" i="15"/>
  <c r="EI38" i="15"/>
  <c r="EI22" i="15"/>
  <c r="EI134" i="15"/>
  <c r="EI86" i="15"/>
  <c r="EI78" i="15"/>
  <c r="EI30" i="15"/>
  <c r="EI54" i="15"/>
  <c r="EI6" i="15"/>
  <c r="EI109" i="15"/>
  <c r="EI93" i="15"/>
  <c r="EI94" i="15"/>
  <c r="EI46" i="15"/>
  <c r="EI14" i="15"/>
  <c r="EI102" i="15"/>
  <c r="EI70" i="15"/>
  <c r="EI152" i="15"/>
  <c r="EI133" i="15"/>
  <c r="EI61" i="15"/>
  <c r="EI77" i="15"/>
  <c r="EI37" i="15"/>
  <c r="EI21" i="15"/>
  <c r="EI13" i="15"/>
  <c r="EI85" i="15"/>
  <c r="EI125" i="15"/>
  <c r="EI69" i="15"/>
  <c r="EI101" i="15"/>
  <c r="EI117" i="15"/>
  <c r="EI45" i="15"/>
  <c r="EI140" i="15"/>
  <c r="EI44" i="15"/>
  <c r="EI124" i="15"/>
  <c r="EI108" i="15"/>
  <c r="EI53" i="15"/>
  <c r="EI5" i="15"/>
  <c r="EI132" i="15"/>
  <c r="EI29" i="15"/>
  <c r="EI76" i="15"/>
  <c r="EI146" i="15"/>
  <c r="EI144" i="15"/>
  <c r="EI116" i="15"/>
  <c r="EI100" i="15"/>
  <c r="EI84" i="15"/>
  <c r="EI36" i="15"/>
  <c r="EI52" i="15"/>
  <c r="EI91" i="15"/>
  <c r="EI60" i="15"/>
  <c r="EI68" i="15"/>
  <c r="EI28" i="15"/>
  <c r="EI92" i="15"/>
  <c r="EI20" i="15"/>
  <c r="EI4" i="15"/>
  <c r="EI107" i="15"/>
  <c r="EI99" i="15"/>
  <c r="EI123" i="15"/>
  <c r="EI12" i="15"/>
  <c r="EI115" i="15"/>
  <c r="EI147" i="15"/>
  <c r="EI51" i="15"/>
  <c r="EI43" i="15"/>
  <c r="EI35" i="15"/>
  <c r="EI141" i="15"/>
  <c r="EI59" i="15"/>
  <c r="EI139" i="15"/>
  <c r="EI75" i="15"/>
  <c r="EI67" i="15"/>
  <c r="EI27" i="15"/>
  <c r="EI90" i="15"/>
  <c r="EI131" i="15"/>
  <c r="EI19" i="15"/>
  <c r="EI11" i="15"/>
  <c r="EI130" i="15"/>
  <c r="EI122" i="15"/>
  <c r="EI114" i="15"/>
  <c r="EI83" i="15"/>
  <c r="EI50" i="15"/>
  <c r="EI18" i="15"/>
  <c r="EI3" i="15"/>
  <c r="EI106" i="15"/>
  <c r="EI26" i="15"/>
  <c r="EI82" i="15"/>
  <c r="EI138" i="15"/>
  <c r="EI10" i="15"/>
  <c r="EI143" i="15"/>
  <c r="EI74" i="15"/>
  <c r="EI66" i="15"/>
  <c r="EI34" i="15"/>
  <c r="EI98" i="15"/>
  <c r="EI58" i="15"/>
  <c r="EI148" i="15"/>
  <c r="EI42" i="15"/>
  <c r="CO151" i="15"/>
  <c r="CO153" i="15"/>
  <c r="CO138" i="15"/>
  <c r="CO113" i="15"/>
  <c r="CO105" i="15"/>
  <c r="CO97" i="15"/>
  <c r="CO137" i="15"/>
  <c r="CO145" i="15"/>
  <c r="CO81" i="15"/>
  <c r="CO49" i="15"/>
  <c r="CO25" i="15"/>
  <c r="CO57" i="15"/>
  <c r="CO73" i="15"/>
  <c r="CO65" i="15"/>
  <c r="CO129" i="15"/>
  <c r="CO41" i="15"/>
  <c r="CO121" i="15"/>
  <c r="CO9" i="15"/>
  <c r="CO120" i="15"/>
  <c r="CO88" i="15"/>
  <c r="CO89" i="15"/>
  <c r="CO33" i="15"/>
  <c r="CO80" i="15"/>
  <c r="CO72" i="15"/>
  <c r="CO56" i="15"/>
  <c r="CO24" i="15"/>
  <c r="CO8" i="15"/>
  <c r="CO104" i="15"/>
  <c r="CO16" i="15"/>
  <c r="CO17" i="15"/>
  <c r="CO144" i="15"/>
  <c r="CO40" i="15"/>
  <c r="CO128" i="15"/>
  <c r="CO96" i="15"/>
  <c r="CO136" i="15"/>
  <c r="CO152" i="15"/>
  <c r="CO111" i="15"/>
  <c r="CO87" i="15"/>
  <c r="CO79" i="15"/>
  <c r="CO39" i="15"/>
  <c r="CO48" i="15"/>
  <c r="CO71" i="15"/>
  <c r="CO63" i="15"/>
  <c r="CO55" i="15"/>
  <c r="CO112" i="15"/>
  <c r="CO127" i="15"/>
  <c r="CO119" i="15"/>
  <c r="CO32" i="15"/>
  <c r="CO47" i="15"/>
  <c r="CO95" i="15"/>
  <c r="CO15" i="15"/>
  <c r="CO126" i="15"/>
  <c r="CO23" i="15"/>
  <c r="CO140" i="15"/>
  <c r="CO103" i="15"/>
  <c r="CO64" i="15"/>
  <c r="CO7" i="15"/>
  <c r="CO142" i="15"/>
  <c r="CO134" i="15"/>
  <c r="CO118" i="15"/>
  <c r="CO102" i="15"/>
  <c r="CO62" i="15"/>
  <c r="CO38" i="15"/>
  <c r="CO31" i="15"/>
  <c r="CO146" i="15"/>
  <c r="CO94" i="15"/>
  <c r="CO54" i="15"/>
  <c r="CO22" i="15"/>
  <c r="CO78" i="15"/>
  <c r="CO109" i="15"/>
  <c r="CO93" i="15"/>
  <c r="CO77" i="15"/>
  <c r="CO69" i="15"/>
  <c r="CO30" i="15"/>
  <c r="CO110" i="15"/>
  <c r="CO86" i="15"/>
  <c r="CO46" i="15"/>
  <c r="CO6" i="15"/>
  <c r="CO125" i="15"/>
  <c r="CO70" i="15"/>
  <c r="CO14" i="15"/>
  <c r="CO133" i="15"/>
  <c r="CO61" i="15"/>
  <c r="CO85" i="15"/>
  <c r="CO53" i="15"/>
  <c r="CO45" i="15"/>
  <c r="CO3" i="15"/>
  <c r="CO141" i="15"/>
  <c r="CO117" i="15"/>
  <c r="CO29" i="15"/>
  <c r="CO135" i="15"/>
  <c r="CO101" i="15"/>
  <c r="CO84" i="15"/>
  <c r="CO76" i="15"/>
  <c r="CO44" i="15"/>
  <c r="CO116" i="15"/>
  <c r="CO108" i="15"/>
  <c r="CO21" i="15"/>
  <c r="CO13" i="15"/>
  <c r="CO148" i="15"/>
  <c r="CO132" i="15"/>
  <c r="CO5" i="15"/>
  <c r="CO124" i="15"/>
  <c r="CO100" i="15"/>
  <c r="CO68" i="15"/>
  <c r="CO12" i="15"/>
  <c r="CO4" i="15"/>
  <c r="CO37" i="15"/>
  <c r="CO147" i="15"/>
  <c r="CO131" i="15"/>
  <c r="CO60" i="15"/>
  <c r="CO123" i="15"/>
  <c r="CO91" i="15"/>
  <c r="CO28" i="15"/>
  <c r="CO20" i="15"/>
  <c r="CO139" i="15"/>
  <c r="CO99" i="15"/>
  <c r="CO83" i="15"/>
  <c r="CO92" i="15"/>
  <c r="CO36" i="15"/>
  <c r="CO52" i="15"/>
  <c r="CO75" i="15"/>
  <c r="CO149" i="15"/>
  <c r="CO122" i="15"/>
  <c r="CO106" i="15"/>
  <c r="CO90" i="15"/>
  <c r="CO11" i="15"/>
  <c r="CO143" i="15"/>
  <c r="CO107" i="15"/>
  <c r="CO59" i="15"/>
  <c r="CO19" i="15"/>
  <c r="CO35" i="15"/>
  <c r="CO27" i="15"/>
  <c r="CO67" i="15"/>
  <c r="CO115" i="15"/>
  <c r="CO43" i="15"/>
  <c r="CO130" i="15"/>
  <c r="CO74" i="15"/>
  <c r="CO51" i="15"/>
  <c r="CO114" i="15"/>
  <c r="CO26" i="15"/>
  <c r="CO18" i="15"/>
  <c r="CO82" i="15"/>
  <c r="CO58" i="15"/>
  <c r="CO42" i="15"/>
  <c r="CO34" i="15"/>
  <c r="CO50" i="15"/>
  <c r="CO98" i="15"/>
  <c r="CO66" i="15"/>
  <c r="CO10" i="15"/>
  <c r="CO150" i="15"/>
  <c r="AT152" i="15"/>
  <c r="AT153" i="15"/>
  <c r="AT129" i="15"/>
  <c r="AT121" i="15"/>
  <c r="AT145" i="15"/>
  <c r="AT137" i="15"/>
  <c r="AT105" i="15"/>
  <c r="AT113" i="15"/>
  <c r="AT89" i="15"/>
  <c r="AT57" i="15"/>
  <c r="AT3" i="15"/>
  <c r="AT97" i="15"/>
  <c r="AT25" i="15"/>
  <c r="AT81" i="15"/>
  <c r="AT65" i="15"/>
  <c r="AT17" i="15"/>
  <c r="AT73" i="15"/>
  <c r="AT33" i="15"/>
  <c r="AT9" i="15"/>
  <c r="AT49" i="15"/>
  <c r="AT104" i="15"/>
  <c r="AT48" i="15"/>
  <c r="AT32" i="15"/>
  <c r="AT41" i="15"/>
  <c r="AT128" i="15"/>
  <c r="AT120" i="15"/>
  <c r="AT8" i="15"/>
  <c r="AT72" i="15"/>
  <c r="AT143" i="15"/>
  <c r="AT111" i="15"/>
  <c r="AT96" i="15"/>
  <c r="AT56" i="15"/>
  <c r="AT127" i="15"/>
  <c r="AT112" i="15"/>
  <c r="AT88" i="15"/>
  <c r="AT24" i="15"/>
  <c r="AT71" i="15"/>
  <c r="AT63" i="15"/>
  <c r="AT47" i="15"/>
  <c r="AT16" i="15"/>
  <c r="AT95" i="15"/>
  <c r="AT64" i="15"/>
  <c r="AT136" i="15"/>
  <c r="AT80" i="15"/>
  <c r="AT87" i="15"/>
  <c r="AT79" i="15"/>
  <c r="AT40" i="15"/>
  <c r="AT103" i="15"/>
  <c r="AT135" i="15"/>
  <c r="AT119" i="15"/>
  <c r="AT39" i="15"/>
  <c r="AT7" i="15"/>
  <c r="AT142" i="15"/>
  <c r="AT23" i="15"/>
  <c r="AT31" i="15"/>
  <c r="AT126" i="15"/>
  <c r="AT55" i="15"/>
  <c r="AT134" i="15"/>
  <c r="AT102" i="15"/>
  <c r="AT62" i="15"/>
  <c r="AT86" i="15"/>
  <c r="AT46" i="15"/>
  <c r="AT15" i="15"/>
  <c r="AT146" i="15"/>
  <c r="AT144" i="15"/>
  <c r="AT118" i="15"/>
  <c r="AT94" i="15"/>
  <c r="AT70" i="15"/>
  <c r="AT14" i="15"/>
  <c r="AT147" i="15"/>
  <c r="AT110" i="15"/>
  <c r="AT78" i="15"/>
  <c r="AT54" i="15"/>
  <c r="AT38" i="15"/>
  <c r="AT133" i="15"/>
  <c r="AT30" i="15"/>
  <c r="AT22" i="15"/>
  <c r="AT6" i="15"/>
  <c r="AT101" i="15"/>
  <c r="AT69" i="15"/>
  <c r="AT117" i="15"/>
  <c r="AT53" i="15"/>
  <c r="AT5" i="15"/>
  <c r="AT125" i="15"/>
  <c r="AT93" i="15"/>
  <c r="AT21" i="15"/>
  <c r="AT13" i="15"/>
  <c r="AT132" i="15"/>
  <c r="AT85" i="15"/>
  <c r="AT61" i="15"/>
  <c r="AT45" i="15"/>
  <c r="AT109" i="15"/>
  <c r="AT68" i="15"/>
  <c r="AT29" i="15"/>
  <c r="AT100" i="15"/>
  <c r="AT12" i="15"/>
  <c r="AT139" i="15"/>
  <c r="AT116" i="15"/>
  <c r="AT92" i="15"/>
  <c r="AT84" i="15"/>
  <c r="AT60" i="15"/>
  <c r="AT44" i="15"/>
  <c r="AT37" i="15"/>
  <c r="AT140" i="15"/>
  <c r="AT124" i="15"/>
  <c r="AT108" i="15"/>
  <c r="AT76" i="15"/>
  <c r="AT149" i="15"/>
  <c r="AT77" i="15"/>
  <c r="AT148" i="15"/>
  <c r="AT75" i="15"/>
  <c r="AT141" i="15"/>
  <c r="AT131" i="15"/>
  <c r="AT99" i="15"/>
  <c r="AT83" i="15"/>
  <c r="AT20" i="15"/>
  <c r="AT52" i="15"/>
  <c r="AT36" i="15"/>
  <c r="AT28" i="15"/>
  <c r="AT91" i="15"/>
  <c r="AT115" i="15"/>
  <c r="AT4" i="15"/>
  <c r="AT51" i="15"/>
  <c r="AT43" i="15"/>
  <c r="AT138" i="15"/>
  <c r="AT150" i="15"/>
  <c r="AT130" i="15"/>
  <c r="AT90" i="15"/>
  <c r="AT74" i="15"/>
  <c r="AT50" i="15"/>
  <c r="AT42" i="15"/>
  <c r="AT151" i="15"/>
  <c r="AT67" i="15"/>
  <c r="AT59" i="15"/>
  <c r="AT122" i="15"/>
  <c r="AT98" i="15"/>
  <c r="AT27" i="15"/>
  <c r="AT123" i="15"/>
  <c r="AT107" i="15"/>
  <c r="AT19" i="15"/>
  <c r="AT58" i="15"/>
  <c r="AT35" i="15"/>
  <c r="AT11" i="15"/>
  <c r="AT114" i="15"/>
  <c r="AT106" i="15"/>
  <c r="AT66" i="15"/>
  <c r="AT10" i="15"/>
  <c r="AT18" i="15"/>
  <c r="AT34" i="15"/>
  <c r="AT82" i="15"/>
  <c r="AT26" i="15"/>
  <c r="O153" i="15"/>
  <c r="O140" i="15"/>
  <c r="O129" i="15"/>
  <c r="O145" i="15"/>
  <c r="O137" i="15"/>
  <c r="O97" i="15"/>
  <c r="O121" i="15"/>
  <c r="O81" i="15"/>
  <c r="O113" i="15"/>
  <c r="O73" i="15"/>
  <c r="O89" i="15"/>
  <c r="O49" i="15"/>
  <c r="O9" i="15"/>
  <c r="O105" i="15"/>
  <c r="O41" i="15"/>
  <c r="O144" i="15"/>
  <c r="O80" i="15"/>
  <c r="O17" i="15"/>
  <c r="O25" i="15"/>
  <c r="O136" i="15"/>
  <c r="O16" i="15"/>
  <c r="O33" i="15"/>
  <c r="O104" i="15"/>
  <c r="O48" i="15"/>
  <c r="O65" i="15"/>
  <c r="O57" i="15"/>
  <c r="O120" i="15"/>
  <c r="O32" i="15"/>
  <c r="O128" i="15"/>
  <c r="O96" i="15"/>
  <c r="O64" i="15"/>
  <c r="O40" i="15"/>
  <c r="O72" i="15"/>
  <c r="O119" i="15"/>
  <c r="O112" i="15"/>
  <c r="O56" i="15"/>
  <c r="O127" i="15"/>
  <c r="O88" i="15"/>
  <c r="O8" i="15"/>
  <c r="O143" i="15"/>
  <c r="O95" i="15"/>
  <c r="O146" i="15"/>
  <c r="O87" i="15"/>
  <c r="O71" i="15"/>
  <c r="O79" i="15"/>
  <c r="O24" i="15"/>
  <c r="O142" i="15"/>
  <c r="O7" i="15"/>
  <c r="O134" i="15"/>
  <c r="O103" i="15"/>
  <c r="O63" i="15"/>
  <c r="O111" i="15"/>
  <c r="O39" i="15"/>
  <c r="O31" i="15"/>
  <c r="O55" i="15"/>
  <c r="O135" i="15"/>
  <c r="O47" i="15"/>
  <c r="O3" i="15"/>
  <c r="O126" i="15"/>
  <c r="O78" i="15"/>
  <c r="O23" i="15"/>
  <c r="O15" i="15"/>
  <c r="O147" i="15"/>
  <c r="O70" i="15"/>
  <c r="O6" i="15"/>
  <c r="O54" i="15"/>
  <c r="O118" i="15"/>
  <c r="O110" i="15"/>
  <c r="O46" i="15"/>
  <c r="O30" i="15"/>
  <c r="O22" i="15"/>
  <c r="O102" i="15"/>
  <c r="O38" i="15"/>
  <c r="O148" i="15"/>
  <c r="O86" i="15"/>
  <c r="O14" i="15"/>
  <c r="O69" i="15"/>
  <c r="O94" i="15"/>
  <c r="O62" i="15"/>
  <c r="O93" i="15"/>
  <c r="O85" i="15"/>
  <c r="O139" i="15"/>
  <c r="O141" i="15"/>
  <c r="O77" i="15"/>
  <c r="O53" i="15"/>
  <c r="O133" i="15"/>
  <c r="O61" i="15"/>
  <c r="O125" i="15"/>
  <c r="O117" i="15"/>
  <c r="O109" i="15"/>
  <c r="O101" i="15"/>
  <c r="O29" i="15"/>
  <c r="O21" i="15"/>
  <c r="O13" i="15"/>
  <c r="O5" i="15"/>
  <c r="O84" i="15"/>
  <c r="O76" i="15"/>
  <c r="O132" i="15"/>
  <c r="O124" i="15"/>
  <c r="O100" i="15"/>
  <c r="O116" i="15"/>
  <c r="O92" i="15"/>
  <c r="O108" i="15"/>
  <c r="O45" i="15"/>
  <c r="O37" i="15"/>
  <c r="O149" i="15"/>
  <c r="O52" i="15"/>
  <c r="O4" i="15"/>
  <c r="O12" i="15"/>
  <c r="O99" i="15"/>
  <c r="O68" i="15"/>
  <c r="O115" i="15"/>
  <c r="O36" i="15"/>
  <c r="O44" i="15"/>
  <c r="O20" i="15"/>
  <c r="O131" i="15"/>
  <c r="O150" i="15"/>
  <c r="O123" i="15"/>
  <c r="O60" i="15"/>
  <c r="O28" i="15"/>
  <c r="O51" i="15"/>
  <c r="O106" i="15"/>
  <c r="O35" i="15"/>
  <c r="O19" i="15"/>
  <c r="O107" i="15"/>
  <c r="O83" i="15"/>
  <c r="O114" i="15"/>
  <c r="O34" i="15"/>
  <c r="O43" i="15"/>
  <c r="O27" i="15"/>
  <c r="O151" i="15"/>
  <c r="O75" i="15"/>
  <c r="O67" i="15"/>
  <c r="O91" i="15"/>
  <c r="O59" i="15"/>
  <c r="O11" i="15"/>
  <c r="O130" i="15"/>
  <c r="O26" i="15"/>
  <c r="O138" i="15"/>
  <c r="O122" i="15"/>
  <c r="O58" i="15"/>
  <c r="O18" i="15"/>
  <c r="O82" i="15"/>
  <c r="O50" i="15"/>
  <c r="O152" i="15"/>
  <c r="O90" i="15"/>
  <c r="O98" i="15"/>
  <c r="O74" i="15"/>
  <c r="O66" i="15"/>
  <c r="O42" i="15"/>
  <c r="O10" i="15"/>
  <c r="EM140" i="15"/>
  <c r="EM129" i="15"/>
  <c r="EM3" i="15"/>
  <c r="EM113" i="15"/>
  <c r="EM97" i="15"/>
  <c r="EM137" i="15"/>
  <c r="EM121" i="15"/>
  <c r="EM89" i="15"/>
  <c r="EM105" i="15"/>
  <c r="EM81" i="15"/>
  <c r="EM57" i="15"/>
  <c r="EM49" i="15"/>
  <c r="EM33" i="15"/>
  <c r="EM9" i="15"/>
  <c r="EM153" i="15"/>
  <c r="EM65" i="15"/>
  <c r="EM17" i="15"/>
  <c r="EM144" i="15"/>
  <c r="EM80" i="15"/>
  <c r="EM25" i="15"/>
  <c r="EM73" i="15"/>
  <c r="EM41" i="15"/>
  <c r="EM96" i="15"/>
  <c r="EM16" i="15"/>
  <c r="EM8" i="15"/>
  <c r="EM145" i="15"/>
  <c r="EM48" i="15"/>
  <c r="EM112" i="15"/>
  <c r="EM104" i="15"/>
  <c r="EM64" i="15"/>
  <c r="EM40" i="15"/>
  <c r="EM56" i="15"/>
  <c r="EM24" i="15"/>
  <c r="EM136" i="15"/>
  <c r="EM120" i="15"/>
  <c r="EM128" i="15"/>
  <c r="EM88" i="15"/>
  <c r="EM32" i="15"/>
  <c r="EM135" i="15"/>
  <c r="EM142" i="15"/>
  <c r="EM55" i="15"/>
  <c r="EM111" i="15"/>
  <c r="EM95" i="15"/>
  <c r="EM63" i="15"/>
  <c r="EM127" i="15"/>
  <c r="EM119" i="15"/>
  <c r="EM87" i="15"/>
  <c r="EM71" i="15"/>
  <c r="EM134" i="15"/>
  <c r="EM72" i="15"/>
  <c r="EM143" i="15"/>
  <c r="EM103" i="15"/>
  <c r="EM79" i="15"/>
  <c r="EM23" i="15"/>
  <c r="EM31" i="15"/>
  <c r="EM7" i="15"/>
  <c r="EM39" i="15"/>
  <c r="EM147" i="15"/>
  <c r="EM78" i="15"/>
  <c r="EM118" i="15"/>
  <c r="EM15" i="15"/>
  <c r="EM146" i="15"/>
  <c r="EM47" i="15"/>
  <c r="EM70" i="15"/>
  <c r="EM54" i="15"/>
  <c r="EM126" i="15"/>
  <c r="EM38" i="15"/>
  <c r="EM6" i="15"/>
  <c r="EM30" i="15"/>
  <c r="EM86" i="15"/>
  <c r="EM62" i="15"/>
  <c r="EM102" i="15"/>
  <c r="EM148" i="15"/>
  <c r="EM110" i="15"/>
  <c r="EM22" i="15"/>
  <c r="EM14" i="15"/>
  <c r="EM94" i="15"/>
  <c r="EM46" i="15"/>
  <c r="EM93" i="15"/>
  <c r="EM109" i="15"/>
  <c r="EM101" i="15"/>
  <c r="EM37" i="15"/>
  <c r="EM21" i="15"/>
  <c r="EM5" i="15"/>
  <c r="EM141" i="15"/>
  <c r="EM125" i="15"/>
  <c r="EM85" i="15"/>
  <c r="EM133" i="15"/>
  <c r="EM61" i="15"/>
  <c r="EM13" i="15"/>
  <c r="EM139" i="15"/>
  <c r="EM77" i="15"/>
  <c r="EM117" i="15"/>
  <c r="EM124" i="15"/>
  <c r="EM45" i="15"/>
  <c r="EM92" i="15"/>
  <c r="EM100" i="15"/>
  <c r="EM69" i="15"/>
  <c r="EM149" i="15"/>
  <c r="EM60" i="15"/>
  <c r="EM132" i="15"/>
  <c r="EM108" i="15"/>
  <c r="EM53" i="15"/>
  <c r="EM29" i="15"/>
  <c r="EM4" i="15"/>
  <c r="EM116" i="15"/>
  <c r="EM84" i="15"/>
  <c r="EM52" i="15"/>
  <c r="EM36" i="15"/>
  <c r="EM28" i="15"/>
  <c r="EM20" i="15"/>
  <c r="EM99" i="15"/>
  <c r="EM150" i="15"/>
  <c r="EM107" i="15"/>
  <c r="EM44" i="15"/>
  <c r="EM12" i="15"/>
  <c r="EM131" i="15"/>
  <c r="EM76" i="15"/>
  <c r="EM123" i="15"/>
  <c r="EM115" i="15"/>
  <c r="EM68" i="15"/>
  <c r="EM43" i="15"/>
  <c r="EM106" i="15"/>
  <c r="EM91" i="15"/>
  <c r="EM83" i="15"/>
  <c r="EM67" i="15"/>
  <c r="EM27" i="15"/>
  <c r="EM59" i="15"/>
  <c r="EM35" i="15"/>
  <c r="EM122" i="15"/>
  <c r="EM75" i="15"/>
  <c r="EM82" i="15"/>
  <c r="EM42" i="15"/>
  <c r="EM19" i="15"/>
  <c r="EM151" i="15"/>
  <c r="EM11" i="15"/>
  <c r="EM51" i="15"/>
  <c r="EM130" i="15"/>
  <c r="EM58" i="15"/>
  <c r="EM26" i="15"/>
  <c r="EM138" i="15"/>
  <c r="EM114" i="15"/>
  <c r="EM74" i="15"/>
  <c r="EM18" i="15"/>
  <c r="EM10" i="15"/>
  <c r="EM66" i="15"/>
  <c r="EM50" i="15"/>
  <c r="EM98" i="15"/>
  <c r="EM34" i="15"/>
  <c r="EM152" i="15"/>
  <c r="EM90" i="15"/>
  <c r="CU144" i="15"/>
  <c r="CU153" i="15"/>
  <c r="CU149" i="15"/>
  <c r="CU145" i="15"/>
  <c r="CU137" i="15"/>
  <c r="CU89" i="15"/>
  <c r="CU97" i="15"/>
  <c r="CU49" i="15"/>
  <c r="CU121" i="15"/>
  <c r="CU81" i="15"/>
  <c r="CU129" i="15"/>
  <c r="CU105" i="15"/>
  <c r="CU65" i="15"/>
  <c r="CU41" i="15"/>
  <c r="CU9" i="15"/>
  <c r="CU33" i="15"/>
  <c r="CU25" i="15"/>
  <c r="CU128" i="15"/>
  <c r="CU57" i="15"/>
  <c r="CU96" i="15"/>
  <c r="CU80" i="15"/>
  <c r="CU56" i="15"/>
  <c r="CU48" i="15"/>
  <c r="CU73" i="15"/>
  <c r="CU112" i="15"/>
  <c r="CU104" i="15"/>
  <c r="CU72" i="15"/>
  <c r="CU113" i="15"/>
  <c r="CU17" i="15"/>
  <c r="CU64" i="15"/>
  <c r="CU127" i="15"/>
  <c r="CU120" i="15"/>
  <c r="CU88" i="15"/>
  <c r="CU150" i="15"/>
  <c r="CU8" i="15"/>
  <c r="CU95" i="15"/>
  <c r="CU47" i="15"/>
  <c r="CU32" i="15"/>
  <c r="CU119" i="15"/>
  <c r="CU71" i="15"/>
  <c r="CU135" i="15"/>
  <c r="CU63" i="15"/>
  <c r="CU87" i="15"/>
  <c r="CU55" i="15"/>
  <c r="CU24" i="15"/>
  <c r="CU16" i="15"/>
  <c r="CU103" i="15"/>
  <c r="CU79" i="15"/>
  <c r="CU111" i="15"/>
  <c r="CU151" i="15"/>
  <c r="CU126" i="15"/>
  <c r="CU40" i="15"/>
  <c r="CU39" i="15"/>
  <c r="CU23" i="15"/>
  <c r="CU31" i="15"/>
  <c r="CU15" i="15"/>
  <c r="CU7" i="15"/>
  <c r="CU134" i="15"/>
  <c r="CU110" i="15"/>
  <c r="CU54" i="15"/>
  <c r="CU142" i="15"/>
  <c r="CU102" i="15"/>
  <c r="CU141" i="15"/>
  <c r="CU46" i="15"/>
  <c r="CU38" i="15"/>
  <c r="CU143" i="15"/>
  <c r="CU118" i="15"/>
  <c r="CU70" i="15"/>
  <c r="CU77" i="15"/>
  <c r="CU86" i="15"/>
  <c r="CU78" i="15"/>
  <c r="CU30" i="15"/>
  <c r="CU94" i="15"/>
  <c r="CU62" i="15"/>
  <c r="CU22" i="15"/>
  <c r="CU6" i="15"/>
  <c r="CU152" i="15"/>
  <c r="CU109" i="15"/>
  <c r="CU93" i="15"/>
  <c r="CU14" i="15"/>
  <c r="CU133" i="15"/>
  <c r="CU85" i="15"/>
  <c r="CU125" i="15"/>
  <c r="CU69" i="15"/>
  <c r="CU101" i="15"/>
  <c r="CU117" i="15"/>
  <c r="CU29" i="15"/>
  <c r="CU5" i="15"/>
  <c r="CU53" i="15"/>
  <c r="CU61" i="15"/>
  <c r="CU37" i="15"/>
  <c r="CU21" i="15"/>
  <c r="CU116" i="15"/>
  <c r="CU52" i="15"/>
  <c r="CU100" i="15"/>
  <c r="CU92" i="15"/>
  <c r="CU44" i="15"/>
  <c r="CU36" i="15"/>
  <c r="CU28" i="15"/>
  <c r="CU136" i="15"/>
  <c r="CU140" i="15"/>
  <c r="CU108" i="15"/>
  <c r="CU84" i="15"/>
  <c r="CU13" i="15"/>
  <c r="CU124" i="15"/>
  <c r="CU45" i="15"/>
  <c r="CU132" i="15"/>
  <c r="CU76" i="15"/>
  <c r="CU68" i="15"/>
  <c r="CU20" i="15"/>
  <c r="CU75" i="15"/>
  <c r="CU12" i="15"/>
  <c r="CU146" i="15"/>
  <c r="CU60" i="15"/>
  <c r="CU4" i="15"/>
  <c r="CU139" i="15"/>
  <c r="CU11" i="15"/>
  <c r="CU106" i="15"/>
  <c r="CU123" i="15"/>
  <c r="CU107" i="15"/>
  <c r="CU74" i="15"/>
  <c r="CU42" i="15"/>
  <c r="CU34" i="15"/>
  <c r="CU115" i="15"/>
  <c r="CU3" i="15"/>
  <c r="CU114" i="15"/>
  <c r="CU131" i="15"/>
  <c r="CU91" i="15"/>
  <c r="CU83" i="15"/>
  <c r="CU51" i="15"/>
  <c r="CU43" i="15"/>
  <c r="CU147" i="15"/>
  <c r="CU27" i="15"/>
  <c r="CU90" i="15"/>
  <c r="CU26" i="15"/>
  <c r="CU99" i="15"/>
  <c r="CU67" i="15"/>
  <c r="CU59" i="15"/>
  <c r="CU35" i="15"/>
  <c r="CU19" i="15"/>
  <c r="CU138" i="15"/>
  <c r="CU130" i="15"/>
  <c r="CU122" i="15"/>
  <c r="CU10" i="15"/>
  <c r="CU58" i="15"/>
  <c r="CU18" i="15"/>
  <c r="CU148" i="15"/>
  <c r="CU98" i="15"/>
  <c r="CU50" i="15"/>
  <c r="CU82" i="15"/>
  <c r="CU66" i="15"/>
  <c r="AJ150" i="15"/>
  <c r="AJ153" i="15"/>
  <c r="AJ129" i="15"/>
  <c r="AJ145" i="15"/>
  <c r="AJ113" i="15"/>
  <c r="AJ73" i="15"/>
  <c r="AJ89" i="15"/>
  <c r="AJ97" i="15"/>
  <c r="AJ81" i="15"/>
  <c r="AJ105" i="15"/>
  <c r="AJ41" i="15"/>
  <c r="AJ25" i="15"/>
  <c r="AJ17" i="15"/>
  <c r="AJ49" i="15"/>
  <c r="AJ121" i="15"/>
  <c r="AJ65" i="15"/>
  <c r="AJ9" i="15"/>
  <c r="AJ137" i="15"/>
  <c r="AJ57" i="15"/>
  <c r="AJ33" i="15"/>
  <c r="AJ120" i="15"/>
  <c r="AJ88" i="15"/>
  <c r="AJ16" i="15"/>
  <c r="AJ112" i="15"/>
  <c r="AJ104" i="15"/>
  <c r="AJ64" i="15"/>
  <c r="AJ48" i="15"/>
  <c r="AJ136" i="15"/>
  <c r="AJ128" i="15"/>
  <c r="AJ96" i="15"/>
  <c r="AJ80" i="15"/>
  <c r="AJ56" i="15"/>
  <c r="AJ72" i="15"/>
  <c r="AJ32" i="15"/>
  <c r="AJ8" i="15"/>
  <c r="AJ103" i="15"/>
  <c r="AJ87" i="15"/>
  <c r="AJ24" i="15"/>
  <c r="AJ55" i="15"/>
  <c r="AJ119" i="15"/>
  <c r="AJ71" i="15"/>
  <c r="AJ151" i="15"/>
  <c r="AJ111" i="15"/>
  <c r="AJ79" i="15"/>
  <c r="AJ63" i="15"/>
  <c r="AJ139" i="15"/>
  <c r="AJ40" i="15"/>
  <c r="AJ143" i="15"/>
  <c r="AJ135" i="15"/>
  <c r="AJ23" i="15"/>
  <c r="AJ127" i="15"/>
  <c r="AJ95" i="15"/>
  <c r="AJ15" i="15"/>
  <c r="AJ152" i="15"/>
  <c r="AJ39" i="15"/>
  <c r="AJ118" i="15"/>
  <c r="AJ31" i="15"/>
  <c r="AJ126" i="15"/>
  <c r="AJ134" i="15"/>
  <c r="AJ94" i="15"/>
  <c r="AJ86" i="15"/>
  <c r="AJ47" i="15"/>
  <c r="AJ110" i="15"/>
  <c r="AJ102" i="15"/>
  <c r="AJ78" i="15"/>
  <c r="AJ7" i="15"/>
  <c r="AJ38" i="15"/>
  <c r="AJ22" i="15"/>
  <c r="AJ54" i="15"/>
  <c r="AJ46" i="15"/>
  <c r="AJ14" i="15"/>
  <c r="AJ70" i="15"/>
  <c r="AJ125" i="15"/>
  <c r="AJ30" i="15"/>
  <c r="AJ62" i="15"/>
  <c r="AJ141" i="15"/>
  <c r="AJ93" i="15"/>
  <c r="AJ133" i="15"/>
  <c r="AJ77" i="15"/>
  <c r="AJ109" i="15"/>
  <c r="AJ101" i="15"/>
  <c r="AJ85" i="15"/>
  <c r="AJ6" i="15"/>
  <c r="AJ117" i="15"/>
  <c r="AJ53" i="15"/>
  <c r="AJ37" i="15"/>
  <c r="AJ29" i="15"/>
  <c r="AJ61" i="15"/>
  <c r="AJ69" i="15"/>
  <c r="AJ45" i="15"/>
  <c r="AJ146" i="15"/>
  <c r="AJ124" i="15"/>
  <c r="AJ92" i="15"/>
  <c r="AJ84" i="15"/>
  <c r="AJ52" i="15"/>
  <c r="AJ4" i="15"/>
  <c r="AJ140" i="15"/>
  <c r="AJ100" i="15"/>
  <c r="AJ36" i="15"/>
  <c r="AJ21" i="15"/>
  <c r="AJ116" i="15"/>
  <c r="AJ5" i="15"/>
  <c r="AJ132" i="15"/>
  <c r="AJ76" i="15"/>
  <c r="AJ44" i="15"/>
  <c r="AJ13" i="15"/>
  <c r="AJ108" i="15"/>
  <c r="AJ20" i="15"/>
  <c r="AJ91" i="15"/>
  <c r="AJ3" i="15"/>
  <c r="AJ131" i="15"/>
  <c r="AJ123" i="15"/>
  <c r="AJ68" i="15"/>
  <c r="AJ60" i="15"/>
  <c r="AJ28" i="15"/>
  <c r="AJ147" i="15"/>
  <c r="AJ12" i="15"/>
  <c r="AJ35" i="15"/>
  <c r="AJ115" i="15"/>
  <c r="AJ83" i="15"/>
  <c r="AJ27" i="15"/>
  <c r="AJ19" i="15"/>
  <c r="AJ51" i="15"/>
  <c r="AJ11" i="15"/>
  <c r="AJ148" i="15"/>
  <c r="AJ130" i="15"/>
  <c r="AJ18" i="15"/>
  <c r="AJ99" i="15"/>
  <c r="AJ138" i="15"/>
  <c r="AJ122" i="15"/>
  <c r="AJ67" i="15"/>
  <c r="AJ75" i="15"/>
  <c r="AJ43" i="15"/>
  <c r="AJ142" i="15"/>
  <c r="AJ106" i="15"/>
  <c r="AJ90" i="15"/>
  <c r="AJ74" i="15"/>
  <c r="AJ50" i="15"/>
  <c r="AJ107" i="15"/>
  <c r="AJ59" i="15"/>
  <c r="AJ114" i="15"/>
  <c r="AJ98" i="15"/>
  <c r="AJ34" i="15"/>
  <c r="AJ149" i="15"/>
  <c r="AJ144" i="15"/>
  <c r="AJ82" i="15"/>
  <c r="AJ66" i="15"/>
  <c r="AJ10" i="15"/>
  <c r="AJ58" i="15"/>
  <c r="AJ26" i="15"/>
  <c r="AJ42" i="15"/>
  <c r="CV150" i="15"/>
  <c r="CV129" i="15"/>
  <c r="CV121" i="15"/>
  <c r="CV137" i="15"/>
  <c r="CV73" i="15"/>
  <c r="CV89" i="15"/>
  <c r="CV65" i="15"/>
  <c r="CV113" i="15"/>
  <c r="CV105" i="15"/>
  <c r="CV81" i="15"/>
  <c r="CV57" i="15"/>
  <c r="CV25" i="15"/>
  <c r="CV41" i="15"/>
  <c r="CV145" i="15"/>
  <c r="CV33" i="15"/>
  <c r="CV153" i="15"/>
  <c r="CV97" i="15"/>
  <c r="CV49" i="15"/>
  <c r="CV80" i="15"/>
  <c r="CV17" i="15"/>
  <c r="CV32" i="15"/>
  <c r="CV16" i="15"/>
  <c r="CV9" i="15"/>
  <c r="CV96" i="15"/>
  <c r="CV64" i="15"/>
  <c r="CV112" i="15"/>
  <c r="CV48" i="15"/>
  <c r="CV128" i="15"/>
  <c r="CV139" i="15"/>
  <c r="CV136" i="15"/>
  <c r="CV72" i="15"/>
  <c r="CV120" i="15"/>
  <c r="CV104" i="15"/>
  <c r="CV88" i="15"/>
  <c r="CV24" i="15"/>
  <c r="CV8" i="15"/>
  <c r="CV119" i="15"/>
  <c r="CV127" i="15"/>
  <c r="CV135" i="15"/>
  <c r="CV95" i="15"/>
  <c r="CV63" i="15"/>
  <c r="CV151" i="15"/>
  <c r="CV143" i="15"/>
  <c r="CV111" i="15"/>
  <c r="CV47" i="15"/>
  <c r="CV39" i="15"/>
  <c r="CV40" i="15"/>
  <c r="CV87" i="15"/>
  <c r="CV23" i="15"/>
  <c r="CV56" i="15"/>
  <c r="CV103" i="15"/>
  <c r="CV71" i="15"/>
  <c r="CV31" i="15"/>
  <c r="CV55" i="15"/>
  <c r="CV134" i="15"/>
  <c r="CV152" i="15"/>
  <c r="CV79" i="15"/>
  <c r="CV7" i="15"/>
  <c r="CV110" i="15"/>
  <c r="CV94" i="15"/>
  <c r="CV78" i="15"/>
  <c r="CV54" i="15"/>
  <c r="CV46" i="15"/>
  <c r="CV102" i="15"/>
  <c r="CV15" i="15"/>
  <c r="CV118" i="15"/>
  <c r="CV126" i="15"/>
  <c r="CV86" i="15"/>
  <c r="CV70" i="15"/>
  <c r="CV30" i="15"/>
  <c r="CV22" i="15"/>
  <c r="CV14" i="15"/>
  <c r="CV125" i="15"/>
  <c r="CV62" i="15"/>
  <c r="CV38" i="15"/>
  <c r="CV141" i="15"/>
  <c r="CV69" i="15"/>
  <c r="CV109" i="15"/>
  <c r="CV85" i="15"/>
  <c r="CV5" i="15"/>
  <c r="CV133" i="15"/>
  <c r="CV117" i="15"/>
  <c r="CV93" i="15"/>
  <c r="CV77" i="15"/>
  <c r="CV61" i="15"/>
  <c r="CV37" i="15"/>
  <c r="CV124" i="15"/>
  <c r="CV101" i="15"/>
  <c r="CV53" i="15"/>
  <c r="CV6" i="15"/>
  <c r="CV92" i="15"/>
  <c r="CV21" i="15"/>
  <c r="CV140" i="15"/>
  <c r="CV13" i="15"/>
  <c r="CV146" i="15"/>
  <c r="CV132" i="15"/>
  <c r="CV116" i="15"/>
  <c r="CV76" i="15"/>
  <c r="CV4" i="15"/>
  <c r="CV29" i="15"/>
  <c r="CV100" i="15"/>
  <c r="CV45" i="15"/>
  <c r="CV84" i="15"/>
  <c r="CV44" i="15"/>
  <c r="CV108" i="15"/>
  <c r="CV60" i="15"/>
  <c r="CV147" i="15"/>
  <c r="CV91" i="15"/>
  <c r="CV131" i="15"/>
  <c r="CV123" i="15"/>
  <c r="CV115" i="15"/>
  <c r="CV52" i="15"/>
  <c r="CV28" i="15"/>
  <c r="CV3" i="15"/>
  <c r="CV67" i="15"/>
  <c r="CV12" i="15"/>
  <c r="CV20" i="15"/>
  <c r="CV68" i="15"/>
  <c r="CV36" i="15"/>
  <c r="CV99" i="15"/>
  <c r="CV51" i="15"/>
  <c r="CV27" i="15"/>
  <c r="CV19" i="15"/>
  <c r="CV148" i="15"/>
  <c r="CV142" i="15"/>
  <c r="CV107" i="15"/>
  <c r="CV75" i="15"/>
  <c r="CV82" i="15"/>
  <c r="CV50" i="15"/>
  <c r="CV43" i="15"/>
  <c r="CV35" i="15"/>
  <c r="CV138" i="15"/>
  <c r="CV83" i="15"/>
  <c r="CV59" i="15"/>
  <c r="CV11" i="15"/>
  <c r="CV130" i="15"/>
  <c r="CV106" i="15"/>
  <c r="CV114" i="15"/>
  <c r="CV66" i="15"/>
  <c r="CV122" i="15"/>
  <c r="CV26" i="15"/>
  <c r="CV149" i="15"/>
  <c r="CV42" i="15"/>
  <c r="CV18" i="15"/>
  <c r="CV144" i="15"/>
  <c r="CV98" i="15"/>
  <c r="CV34" i="15"/>
  <c r="CV58" i="15"/>
  <c r="CV10" i="15"/>
  <c r="CV90" i="15"/>
  <c r="CV74" i="15"/>
  <c r="P146" i="15"/>
  <c r="P153" i="15"/>
  <c r="P3" i="15"/>
  <c r="P137" i="15"/>
  <c r="P129" i="15"/>
  <c r="P145" i="15"/>
  <c r="P113" i="15"/>
  <c r="P105" i="15"/>
  <c r="P97" i="15"/>
  <c r="P49" i="15"/>
  <c r="P65" i="15"/>
  <c r="P25" i="15"/>
  <c r="P9" i="15"/>
  <c r="P41" i="15"/>
  <c r="P121" i="15"/>
  <c r="P89" i="15"/>
  <c r="P120" i="15"/>
  <c r="P96" i="15"/>
  <c r="P33" i="15"/>
  <c r="P17" i="15"/>
  <c r="P81" i="15"/>
  <c r="P73" i="15"/>
  <c r="P57" i="15"/>
  <c r="P128" i="15"/>
  <c r="P8" i="15"/>
  <c r="P88" i="15"/>
  <c r="P40" i="15"/>
  <c r="P144" i="15"/>
  <c r="P135" i="15"/>
  <c r="P48" i="15"/>
  <c r="P136" i="15"/>
  <c r="P111" i="15"/>
  <c r="P104" i="15"/>
  <c r="P24" i="15"/>
  <c r="P72" i="15"/>
  <c r="P79" i="15"/>
  <c r="P112" i="15"/>
  <c r="P64" i="15"/>
  <c r="P127" i="15"/>
  <c r="P119" i="15"/>
  <c r="P80" i="15"/>
  <c r="P56" i="15"/>
  <c r="P147" i="15"/>
  <c r="P16" i="15"/>
  <c r="P87" i="15"/>
  <c r="P133" i="15"/>
  <c r="P103" i="15"/>
  <c r="P71" i="15"/>
  <c r="P47" i="15"/>
  <c r="P39" i="15"/>
  <c r="P7" i="15"/>
  <c r="P118" i="15"/>
  <c r="P148" i="15"/>
  <c r="P134" i="15"/>
  <c r="P126" i="15"/>
  <c r="P95" i="15"/>
  <c r="P63" i="15"/>
  <c r="P15" i="15"/>
  <c r="P23" i="15"/>
  <c r="P32" i="15"/>
  <c r="P31" i="15"/>
  <c r="P70" i="15"/>
  <c r="P38" i="15"/>
  <c r="P30" i="15"/>
  <c r="P55" i="15"/>
  <c r="P142" i="15"/>
  <c r="P94" i="15"/>
  <c r="P54" i="15"/>
  <c r="P110" i="15"/>
  <c r="P86" i="15"/>
  <c r="P78" i="15"/>
  <c r="P46" i="15"/>
  <c r="P6" i="15"/>
  <c r="P101" i="15"/>
  <c r="P85" i="15"/>
  <c r="P102" i="15"/>
  <c r="P62" i="15"/>
  <c r="P22" i="15"/>
  <c r="P14" i="15"/>
  <c r="P109" i="15"/>
  <c r="P117" i="15"/>
  <c r="P69" i="15"/>
  <c r="P149" i="15"/>
  <c r="P37" i="15"/>
  <c r="P13" i="15"/>
  <c r="P45" i="15"/>
  <c r="P150" i="15"/>
  <c r="P61" i="15"/>
  <c r="P125" i="15"/>
  <c r="P53" i="15"/>
  <c r="P93" i="15"/>
  <c r="P77" i="15"/>
  <c r="P21" i="15"/>
  <c r="P141" i="15"/>
  <c r="P108" i="15"/>
  <c r="P92" i="15"/>
  <c r="P68" i="15"/>
  <c r="P44" i="15"/>
  <c r="P132" i="15"/>
  <c r="P124" i="15"/>
  <c r="P116" i="15"/>
  <c r="P84" i="15"/>
  <c r="P76" i="15"/>
  <c r="P36" i="15"/>
  <c r="P100" i="15"/>
  <c r="P20" i="15"/>
  <c r="P143" i="15"/>
  <c r="P29" i="15"/>
  <c r="P5" i="15"/>
  <c r="P123" i="15"/>
  <c r="P115" i="15"/>
  <c r="P91" i="15"/>
  <c r="P4" i="15"/>
  <c r="P51" i="15"/>
  <c r="P52" i="15"/>
  <c r="P28" i="15"/>
  <c r="P75" i="15"/>
  <c r="P60" i="15"/>
  <c r="P131" i="15"/>
  <c r="P99" i="15"/>
  <c r="P12" i="15"/>
  <c r="P151" i="15"/>
  <c r="P139" i="15"/>
  <c r="P35" i="15"/>
  <c r="P106" i="15"/>
  <c r="P83" i="15"/>
  <c r="P27" i="15"/>
  <c r="P152" i="15"/>
  <c r="P122" i="15"/>
  <c r="P114" i="15"/>
  <c r="P67" i="15"/>
  <c r="P43" i="15"/>
  <c r="P50" i="15"/>
  <c r="P42" i="15"/>
  <c r="P18" i="15"/>
  <c r="P59" i="15"/>
  <c r="P138" i="15"/>
  <c r="P19" i="15"/>
  <c r="P107" i="15"/>
  <c r="P90" i="15"/>
  <c r="P82" i="15"/>
  <c r="P66" i="15"/>
  <c r="P11" i="15"/>
  <c r="P130" i="15"/>
  <c r="P98" i="15"/>
  <c r="P74" i="15"/>
  <c r="P34" i="15"/>
  <c r="P26" i="15"/>
  <c r="P58" i="15"/>
  <c r="P10" i="15"/>
  <c r="P140" i="15"/>
  <c r="CB146" i="15"/>
  <c r="CB153" i="15"/>
  <c r="CB3" i="15"/>
  <c r="CB137" i="15"/>
  <c r="CB129" i="15"/>
  <c r="CB121" i="15"/>
  <c r="CB97" i="15"/>
  <c r="CB89" i="15"/>
  <c r="CB49" i="15"/>
  <c r="CB73" i="15"/>
  <c r="CB57" i="15"/>
  <c r="CB9" i="15"/>
  <c r="CB33" i="15"/>
  <c r="CB113" i="15"/>
  <c r="CB81" i="15"/>
  <c r="CB65" i="15"/>
  <c r="CB96" i="15"/>
  <c r="CB105" i="15"/>
  <c r="CB25" i="15"/>
  <c r="CB88" i="15"/>
  <c r="CB145" i="15"/>
  <c r="CB41" i="15"/>
  <c r="CB17" i="15"/>
  <c r="CB128" i="15"/>
  <c r="CB64" i="15"/>
  <c r="CB72" i="15"/>
  <c r="CB56" i="15"/>
  <c r="CB133" i="15"/>
  <c r="CB135" i="15"/>
  <c r="CB119" i="15"/>
  <c r="CB120" i="15"/>
  <c r="CB144" i="15"/>
  <c r="CB8" i="15"/>
  <c r="CB112" i="15"/>
  <c r="CB104" i="15"/>
  <c r="CB79" i="15"/>
  <c r="CB32" i="15"/>
  <c r="CB24" i="15"/>
  <c r="CB16" i="15"/>
  <c r="CB136" i="15"/>
  <c r="CB80" i="15"/>
  <c r="CB111" i="15"/>
  <c r="CB55" i="15"/>
  <c r="CB147" i="15"/>
  <c r="CB127" i="15"/>
  <c r="CB63" i="15"/>
  <c r="CB40" i="15"/>
  <c r="CB7" i="15"/>
  <c r="CB118" i="15"/>
  <c r="CB148" i="15"/>
  <c r="CB134" i="15"/>
  <c r="CB71" i="15"/>
  <c r="CB48" i="15"/>
  <c r="CB103" i="15"/>
  <c r="CB95" i="15"/>
  <c r="CB87" i="15"/>
  <c r="CB47" i="15"/>
  <c r="CB39" i="15"/>
  <c r="CB15" i="15"/>
  <c r="CB142" i="15"/>
  <c r="CB126" i="15"/>
  <c r="CB31" i="15"/>
  <c r="CB94" i="15"/>
  <c r="CB23" i="15"/>
  <c r="CB86" i="15"/>
  <c r="CB78" i="15"/>
  <c r="CB22" i="15"/>
  <c r="CB38" i="15"/>
  <c r="CB102" i="15"/>
  <c r="CB54" i="15"/>
  <c r="CB70" i="15"/>
  <c r="CB62" i="15"/>
  <c r="CB46" i="15"/>
  <c r="CB14" i="15"/>
  <c r="CB6" i="15"/>
  <c r="CB101" i="15"/>
  <c r="CB85" i="15"/>
  <c r="CB69" i="15"/>
  <c r="CB110" i="15"/>
  <c r="CB30" i="15"/>
  <c r="CB109" i="15"/>
  <c r="CB149" i="15"/>
  <c r="CB117" i="15"/>
  <c r="CB29" i="15"/>
  <c r="CB13" i="15"/>
  <c r="CB45" i="15"/>
  <c r="CB125" i="15"/>
  <c r="CB77" i="15"/>
  <c r="CB93" i="15"/>
  <c r="CB53" i="15"/>
  <c r="CB150" i="15"/>
  <c r="CB61" i="15"/>
  <c r="CB5" i="15"/>
  <c r="CB116" i="15"/>
  <c r="CB108" i="15"/>
  <c r="CB68" i="15"/>
  <c r="CB44" i="15"/>
  <c r="CB124" i="15"/>
  <c r="CB76" i="15"/>
  <c r="CB84" i="15"/>
  <c r="CB21" i="15"/>
  <c r="CB36" i="15"/>
  <c r="CB141" i="15"/>
  <c r="CB100" i="15"/>
  <c r="CB37" i="15"/>
  <c r="CB132" i="15"/>
  <c r="CB92" i="15"/>
  <c r="CB28" i="15"/>
  <c r="CB138" i="15"/>
  <c r="CB123" i="15"/>
  <c r="CB60" i="15"/>
  <c r="CB151" i="15"/>
  <c r="CB131" i="15"/>
  <c r="CB51" i="15"/>
  <c r="CB12" i="15"/>
  <c r="CB91" i="15"/>
  <c r="CB75" i="15"/>
  <c r="CB52" i="15"/>
  <c r="CB83" i="15"/>
  <c r="CB20" i="15"/>
  <c r="CB4" i="15"/>
  <c r="CB107" i="15"/>
  <c r="CB114" i="15"/>
  <c r="CB106" i="15"/>
  <c r="CB43" i="15"/>
  <c r="CB27" i="15"/>
  <c r="CB152" i="15"/>
  <c r="CB115" i="15"/>
  <c r="CB59" i="15"/>
  <c r="CB143" i="15"/>
  <c r="CB139" i="15"/>
  <c r="CB19" i="15"/>
  <c r="CB122" i="15"/>
  <c r="CB82" i="15"/>
  <c r="CB67" i="15"/>
  <c r="CB99" i="15"/>
  <c r="CB90" i="15"/>
  <c r="CB66" i="15"/>
  <c r="CB34" i="15"/>
  <c r="CB35" i="15"/>
  <c r="CB11" i="15"/>
  <c r="CB130" i="15"/>
  <c r="CB26" i="15"/>
  <c r="CB74" i="15"/>
  <c r="CB50" i="15"/>
  <c r="CB10" i="15"/>
  <c r="CB140" i="15"/>
  <c r="CB98" i="15"/>
  <c r="CB58" i="15"/>
  <c r="CB42" i="15"/>
  <c r="CB18" i="15"/>
  <c r="EN153" i="15"/>
  <c r="EN146" i="15"/>
  <c r="EN3" i="15"/>
  <c r="EN137" i="15"/>
  <c r="EN129" i="15"/>
  <c r="EN105" i="15"/>
  <c r="EN97" i="15"/>
  <c r="EN145" i="15"/>
  <c r="EN49" i="15"/>
  <c r="EN73" i="15"/>
  <c r="EN89" i="15"/>
  <c r="EN9" i="15"/>
  <c r="EN113" i="15"/>
  <c r="EN81" i="15"/>
  <c r="EN65" i="15"/>
  <c r="EN121" i="15"/>
  <c r="EN33" i="15"/>
  <c r="EN96" i="15"/>
  <c r="EN41" i="15"/>
  <c r="EN128" i="15"/>
  <c r="EN57" i="15"/>
  <c r="EN25" i="15"/>
  <c r="EN112" i="15"/>
  <c r="EN17" i="15"/>
  <c r="EN144" i="15"/>
  <c r="EN48" i="15"/>
  <c r="EN40" i="15"/>
  <c r="EN104" i="15"/>
  <c r="EN16" i="15"/>
  <c r="EN135" i="15"/>
  <c r="EN80" i="15"/>
  <c r="EN64" i="15"/>
  <c r="EN24" i="15"/>
  <c r="EN136" i="15"/>
  <c r="EN120" i="15"/>
  <c r="EN88" i="15"/>
  <c r="EN79" i="15"/>
  <c r="EN147" i="15"/>
  <c r="EN71" i="15"/>
  <c r="EN72" i="15"/>
  <c r="EN119" i="15"/>
  <c r="EN103" i="15"/>
  <c r="EN87" i="15"/>
  <c r="EN55" i="15"/>
  <c r="EN56" i="15"/>
  <c r="EN32" i="15"/>
  <c r="EN7" i="15"/>
  <c r="EN118" i="15"/>
  <c r="EN111" i="15"/>
  <c r="EN39" i="15"/>
  <c r="EN148" i="15"/>
  <c r="EN134" i="15"/>
  <c r="EN127" i="15"/>
  <c r="EN63" i="15"/>
  <c r="EN8" i="15"/>
  <c r="EN95" i="15"/>
  <c r="EN133" i="15"/>
  <c r="EN31" i="15"/>
  <c r="EN23" i="15"/>
  <c r="EN47" i="15"/>
  <c r="EN78" i="15"/>
  <c r="EN15" i="15"/>
  <c r="EN94" i="15"/>
  <c r="EN126" i="15"/>
  <c r="EN142" i="15"/>
  <c r="EN110" i="15"/>
  <c r="EN62" i="15"/>
  <c r="EN86" i="15"/>
  <c r="EN22" i="15"/>
  <c r="EN70" i="15"/>
  <c r="EN6" i="15"/>
  <c r="EN101" i="15"/>
  <c r="EN85" i="15"/>
  <c r="EN69" i="15"/>
  <c r="EN14" i="15"/>
  <c r="EN102" i="15"/>
  <c r="EN46" i="15"/>
  <c r="EN109" i="15"/>
  <c r="EN54" i="15"/>
  <c r="EN38" i="15"/>
  <c r="EN30" i="15"/>
  <c r="EN149" i="15"/>
  <c r="EN93" i="15"/>
  <c r="EN13" i="15"/>
  <c r="EN45" i="15"/>
  <c r="EN77" i="15"/>
  <c r="EN150" i="15"/>
  <c r="EN5" i="15"/>
  <c r="EN117" i="15"/>
  <c r="EN125" i="15"/>
  <c r="EN61" i="15"/>
  <c r="EN21" i="15"/>
  <c r="EN124" i="15"/>
  <c r="EN108" i="15"/>
  <c r="EN92" i="15"/>
  <c r="EN68" i="15"/>
  <c r="EN44" i="15"/>
  <c r="EN37" i="15"/>
  <c r="EN141" i="15"/>
  <c r="EN52" i="15"/>
  <c r="EN132" i="15"/>
  <c r="EN36" i="15"/>
  <c r="EN53" i="15"/>
  <c r="EN29" i="15"/>
  <c r="EN100" i="15"/>
  <c r="EN116" i="15"/>
  <c r="EN84" i="15"/>
  <c r="EN76" i="15"/>
  <c r="EN143" i="15"/>
  <c r="EN20" i="15"/>
  <c r="EN123" i="15"/>
  <c r="EN83" i="15"/>
  <c r="EN12" i="15"/>
  <c r="EN28" i="15"/>
  <c r="EN151" i="15"/>
  <c r="EN115" i="15"/>
  <c r="EN75" i="15"/>
  <c r="EN60" i="15"/>
  <c r="EN4" i="15"/>
  <c r="EN138" i="15"/>
  <c r="EN131" i="15"/>
  <c r="EN139" i="15"/>
  <c r="EN59" i="15"/>
  <c r="EN106" i="15"/>
  <c r="EN27" i="15"/>
  <c r="EN152" i="15"/>
  <c r="EN107" i="15"/>
  <c r="EN19" i="15"/>
  <c r="EN122" i="15"/>
  <c r="EN51" i="15"/>
  <c r="EN35" i="15"/>
  <c r="EN91" i="15"/>
  <c r="EN114" i="15"/>
  <c r="EN90" i="15"/>
  <c r="EN66" i="15"/>
  <c r="EN34" i="15"/>
  <c r="EN99" i="15"/>
  <c r="EN67" i="15"/>
  <c r="EN43" i="15"/>
  <c r="EN11" i="15"/>
  <c r="EN130" i="15"/>
  <c r="EN98" i="15"/>
  <c r="EN74" i="15"/>
  <c r="EN50" i="15"/>
  <c r="EN26" i="15"/>
  <c r="EN10" i="15"/>
  <c r="EN42" i="15"/>
  <c r="EN58" i="15"/>
  <c r="EN18" i="15"/>
  <c r="EN140" i="15"/>
  <c r="EN82" i="15"/>
  <c r="BE153" i="15"/>
  <c r="BE3" i="15"/>
  <c r="BE145" i="15"/>
  <c r="BE137" i="15"/>
  <c r="BE81" i="15"/>
  <c r="BE129" i="15"/>
  <c r="BE97" i="15"/>
  <c r="BE49" i="15"/>
  <c r="BE147" i="15"/>
  <c r="BE121" i="15"/>
  <c r="BE105" i="15"/>
  <c r="BE89" i="15"/>
  <c r="BE17" i="15"/>
  <c r="BE9" i="15"/>
  <c r="BE41" i="15"/>
  <c r="BE25" i="15"/>
  <c r="BE113" i="15"/>
  <c r="BE65" i="15"/>
  <c r="BE57" i="15"/>
  <c r="BE96" i="15"/>
  <c r="BE80" i="15"/>
  <c r="BE73" i="15"/>
  <c r="BE33" i="15"/>
  <c r="BE136" i="15"/>
  <c r="BE128" i="15"/>
  <c r="BE112" i="15"/>
  <c r="BE64" i="15"/>
  <c r="BE56" i="15"/>
  <c r="BE135" i="15"/>
  <c r="BE48" i="15"/>
  <c r="BE104" i="15"/>
  <c r="BE88" i="15"/>
  <c r="BE32" i="15"/>
  <c r="BE71" i="15"/>
  <c r="BE72" i="15"/>
  <c r="BE40" i="15"/>
  <c r="BE143" i="15"/>
  <c r="BE120" i="15"/>
  <c r="BE134" i="15"/>
  <c r="BE127" i="15"/>
  <c r="BE95" i="15"/>
  <c r="BE119" i="15"/>
  <c r="BE111" i="15"/>
  <c r="BE24" i="15"/>
  <c r="BE79" i="15"/>
  <c r="BE7" i="15"/>
  <c r="BE47" i="15"/>
  <c r="BE31" i="15"/>
  <c r="BE149" i="15"/>
  <c r="BE126" i="15"/>
  <c r="BE8" i="15"/>
  <c r="BE87" i="15"/>
  <c r="BE63" i="15"/>
  <c r="BE148" i="15"/>
  <c r="BE39" i="15"/>
  <c r="BE16" i="15"/>
  <c r="BE15" i="15"/>
  <c r="BE103" i="15"/>
  <c r="BE55" i="15"/>
  <c r="BE23" i="15"/>
  <c r="BE118" i="15"/>
  <c r="BE94" i="15"/>
  <c r="BE30" i="15"/>
  <c r="BE102" i="15"/>
  <c r="BE86" i="15"/>
  <c r="BE22" i="15"/>
  <c r="BE70" i="15"/>
  <c r="BE6" i="15"/>
  <c r="BE101" i="15"/>
  <c r="BE78" i="15"/>
  <c r="BE14" i="15"/>
  <c r="BE110" i="15"/>
  <c r="BE54" i="15"/>
  <c r="BE46" i="15"/>
  <c r="BE38" i="15"/>
  <c r="BE117" i="15"/>
  <c r="BE109" i="15"/>
  <c r="BE85" i="15"/>
  <c r="BE69" i="15"/>
  <c r="BE62" i="15"/>
  <c r="BE150" i="15"/>
  <c r="BE125" i="15"/>
  <c r="BE61" i="15"/>
  <c r="BE133" i="15"/>
  <c r="BE13" i="15"/>
  <c r="BE45" i="15"/>
  <c r="BE21" i="15"/>
  <c r="BE93" i="15"/>
  <c r="BE151" i="15"/>
  <c r="BE37" i="15"/>
  <c r="BE5" i="15"/>
  <c r="BE77" i="15"/>
  <c r="BE44" i="15"/>
  <c r="BE28" i="15"/>
  <c r="BE29" i="15"/>
  <c r="BE140" i="15"/>
  <c r="BE100" i="15"/>
  <c r="BE84" i="15"/>
  <c r="BE53" i="15"/>
  <c r="BE132" i="15"/>
  <c r="BE76" i="15"/>
  <c r="BE36" i="15"/>
  <c r="BE142" i="15"/>
  <c r="BE124" i="15"/>
  <c r="BE116" i="15"/>
  <c r="BE108" i="15"/>
  <c r="BE123" i="15"/>
  <c r="BE107" i="15"/>
  <c r="BE60" i="15"/>
  <c r="BE92" i="15"/>
  <c r="BE144" i="15"/>
  <c r="BE99" i="15"/>
  <c r="BE52" i="15"/>
  <c r="BE152" i="15"/>
  <c r="BE131" i="15"/>
  <c r="BE115" i="15"/>
  <c r="BE4" i="15"/>
  <c r="BE68" i="15"/>
  <c r="BE20" i="15"/>
  <c r="BE12" i="15"/>
  <c r="BE75" i="15"/>
  <c r="BE43" i="15"/>
  <c r="BE139" i="15"/>
  <c r="BE35" i="15"/>
  <c r="BE27" i="15"/>
  <c r="BE19" i="15"/>
  <c r="BE122" i="15"/>
  <c r="BE91" i="15"/>
  <c r="BE83" i="15"/>
  <c r="BE59" i="15"/>
  <c r="BE11" i="15"/>
  <c r="BE114" i="15"/>
  <c r="BE106" i="15"/>
  <c r="BE90" i="15"/>
  <c r="BE66" i="15"/>
  <c r="BE67" i="15"/>
  <c r="BE51" i="15"/>
  <c r="BE138" i="15"/>
  <c r="BE130" i="15"/>
  <c r="BE74" i="15"/>
  <c r="BE34" i="15"/>
  <c r="BE18" i="15"/>
  <c r="BE82" i="15"/>
  <c r="BE50" i="15"/>
  <c r="BE42" i="15"/>
  <c r="BE146" i="15"/>
  <c r="BE141" i="15"/>
  <c r="BE98" i="15"/>
  <c r="BE10" i="15"/>
  <c r="BE58" i="15"/>
  <c r="BE26" i="15"/>
  <c r="DQ3" i="15"/>
  <c r="DQ153" i="15"/>
  <c r="DQ147" i="15"/>
  <c r="DQ145" i="15"/>
  <c r="DQ137" i="15"/>
  <c r="DQ97" i="15"/>
  <c r="DQ81" i="15"/>
  <c r="DQ17" i="15"/>
  <c r="DQ9" i="15"/>
  <c r="DQ89" i="15"/>
  <c r="DQ73" i="15"/>
  <c r="DQ113" i="15"/>
  <c r="DQ49" i="15"/>
  <c r="DQ105" i="15"/>
  <c r="DQ57" i="15"/>
  <c r="DQ41" i="15"/>
  <c r="DQ112" i="15"/>
  <c r="DQ104" i="15"/>
  <c r="DQ96" i="15"/>
  <c r="DQ65" i="15"/>
  <c r="DQ25" i="15"/>
  <c r="DQ120" i="15"/>
  <c r="DQ80" i="15"/>
  <c r="DQ129" i="15"/>
  <c r="DQ121" i="15"/>
  <c r="DQ33" i="15"/>
  <c r="DQ136" i="15"/>
  <c r="DQ88" i="15"/>
  <c r="DQ56" i="15"/>
  <c r="DQ135" i="15"/>
  <c r="DQ64" i="15"/>
  <c r="DQ48" i="15"/>
  <c r="DQ128" i="15"/>
  <c r="DQ87" i="15"/>
  <c r="DQ32" i="15"/>
  <c r="DQ134" i="15"/>
  <c r="DQ119" i="15"/>
  <c r="DQ79" i="15"/>
  <c r="DQ72" i="15"/>
  <c r="DQ8" i="15"/>
  <c r="DQ103" i="15"/>
  <c r="DQ40" i="15"/>
  <c r="DQ111" i="15"/>
  <c r="DQ16" i="15"/>
  <c r="DQ148" i="15"/>
  <c r="DQ143" i="15"/>
  <c r="DQ63" i="15"/>
  <c r="DQ95" i="15"/>
  <c r="DQ118" i="15"/>
  <c r="DQ149" i="15"/>
  <c r="DQ126" i="15"/>
  <c r="DQ71" i="15"/>
  <c r="DQ15" i="15"/>
  <c r="DQ24" i="15"/>
  <c r="DQ55" i="15"/>
  <c r="DQ23" i="15"/>
  <c r="DQ127" i="15"/>
  <c r="DQ39" i="15"/>
  <c r="DQ7" i="15"/>
  <c r="DQ31" i="15"/>
  <c r="DQ86" i="15"/>
  <c r="DQ47" i="15"/>
  <c r="DQ94" i="15"/>
  <c r="DQ62" i="15"/>
  <c r="DQ54" i="15"/>
  <c r="DQ110" i="15"/>
  <c r="DQ78" i="15"/>
  <c r="DQ70" i="15"/>
  <c r="DQ14" i="15"/>
  <c r="DQ6" i="15"/>
  <c r="DQ101" i="15"/>
  <c r="DQ46" i="15"/>
  <c r="DQ38" i="15"/>
  <c r="DQ30" i="15"/>
  <c r="DQ22" i="15"/>
  <c r="DQ102" i="15"/>
  <c r="DQ109" i="15"/>
  <c r="DQ69" i="15"/>
  <c r="DQ61" i="15"/>
  <c r="DQ150" i="15"/>
  <c r="DQ117" i="15"/>
  <c r="DQ85" i="15"/>
  <c r="DQ13" i="15"/>
  <c r="DQ125" i="15"/>
  <c r="DQ93" i="15"/>
  <c r="DQ77" i="15"/>
  <c r="DQ133" i="15"/>
  <c r="DQ151" i="15"/>
  <c r="DQ45" i="15"/>
  <c r="DQ29" i="15"/>
  <c r="DQ21" i="15"/>
  <c r="DQ140" i="15"/>
  <c r="DQ108" i="15"/>
  <c r="DQ84" i="15"/>
  <c r="DQ44" i="15"/>
  <c r="DQ28" i="15"/>
  <c r="DQ92" i="15"/>
  <c r="DQ142" i="15"/>
  <c r="DQ100" i="15"/>
  <c r="DQ52" i="15"/>
  <c r="DQ36" i="15"/>
  <c r="DQ53" i="15"/>
  <c r="DQ5" i="15"/>
  <c r="DQ116" i="15"/>
  <c r="DQ37" i="15"/>
  <c r="DQ132" i="15"/>
  <c r="DQ124" i="15"/>
  <c r="DQ76" i="15"/>
  <c r="DQ68" i="15"/>
  <c r="DQ144" i="15"/>
  <c r="DQ12" i="15"/>
  <c r="DQ4" i="15"/>
  <c r="DQ123" i="15"/>
  <c r="DQ107" i="15"/>
  <c r="DQ83" i="15"/>
  <c r="DQ99" i="15"/>
  <c r="DQ75" i="15"/>
  <c r="DQ60" i="15"/>
  <c r="DQ20" i="15"/>
  <c r="DQ131" i="15"/>
  <c r="DQ152" i="15"/>
  <c r="DQ91" i="15"/>
  <c r="DQ35" i="15"/>
  <c r="DQ106" i="15"/>
  <c r="DQ18" i="15"/>
  <c r="DQ59" i="15"/>
  <c r="DQ51" i="15"/>
  <c r="DQ27" i="15"/>
  <c r="DQ19" i="15"/>
  <c r="DQ122" i="15"/>
  <c r="DQ115" i="15"/>
  <c r="DQ67" i="15"/>
  <c r="DQ139" i="15"/>
  <c r="DQ43" i="15"/>
  <c r="DQ11" i="15"/>
  <c r="DQ114" i="15"/>
  <c r="DQ90" i="15"/>
  <c r="DQ66" i="15"/>
  <c r="DQ58" i="15"/>
  <c r="DQ138" i="15"/>
  <c r="DQ130" i="15"/>
  <c r="DQ98" i="15"/>
  <c r="DQ50" i="15"/>
  <c r="DQ42" i="15"/>
  <c r="DQ26" i="15"/>
  <c r="DQ146" i="15"/>
  <c r="DQ10" i="15"/>
  <c r="DQ74" i="15"/>
  <c r="DQ34" i="15"/>
  <c r="DQ141" i="15"/>
  <c r="DQ82" i="15"/>
  <c r="AH148" i="15"/>
  <c r="AH153" i="15"/>
  <c r="AH137" i="15"/>
  <c r="AH129" i="15"/>
  <c r="AH121" i="15"/>
  <c r="AH97" i="15"/>
  <c r="AH81" i="15"/>
  <c r="AH41" i="15"/>
  <c r="AH17" i="15"/>
  <c r="AH9" i="15"/>
  <c r="AH113" i="15"/>
  <c r="AH89" i="15"/>
  <c r="AH145" i="15"/>
  <c r="AH57" i="15"/>
  <c r="AH105" i="15"/>
  <c r="AH33" i="15"/>
  <c r="AH25" i="15"/>
  <c r="AH96" i="15"/>
  <c r="AH73" i="15"/>
  <c r="AH144" i="15"/>
  <c r="AH104" i="15"/>
  <c r="AH65" i="15"/>
  <c r="AH49" i="15"/>
  <c r="AH128" i="15"/>
  <c r="AH8" i="15"/>
  <c r="AH112" i="15"/>
  <c r="AH88" i="15"/>
  <c r="AH48" i="15"/>
  <c r="AH32" i="15"/>
  <c r="AH127" i="15"/>
  <c r="AH136" i="15"/>
  <c r="AH40" i="15"/>
  <c r="AH120" i="15"/>
  <c r="AH80" i="15"/>
  <c r="AH119" i="15"/>
  <c r="AH47" i="15"/>
  <c r="AH149" i="15"/>
  <c r="AH72" i="15"/>
  <c r="AH64" i="15"/>
  <c r="AH24" i="15"/>
  <c r="AH16" i="15"/>
  <c r="AH71" i="15"/>
  <c r="AH111" i="15"/>
  <c r="AH56" i="15"/>
  <c r="AH87" i="15"/>
  <c r="AH79" i="15"/>
  <c r="AH95" i="15"/>
  <c r="AH39" i="15"/>
  <c r="AH135" i="15"/>
  <c r="AH150" i="15"/>
  <c r="AH103" i="15"/>
  <c r="AH55" i="15"/>
  <c r="AH15" i="15"/>
  <c r="AH63" i="15"/>
  <c r="AH31" i="15"/>
  <c r="AH7" i="15"/>
  <c r="AH134" i="15"/>
  <c r="AH30" i="15"/>
  <c r="AH94" i="15"/>
  <c r="AH23" i="15"/>
  <c r="AH118" i="15"/>
  <c r="AH62" i="15"/>
  <c r="AH14" i="15"/>
  <c r="AH126" i="15"/>
  <c r="AH110" i="15"/>
  <c r="AH102" i="15"/>
  <c r="AH38" i="15"/>
  <c r="AH6" i="15"/>
  <c r="AH78" i="15"/>
  <c r="AH54" i="15"/>
  <c r="AH22" i="15"/>
  <c r="AH117" i="15"/>
  <c r="AH93" i="15"/>
  <c r="AH85" i="15"/>
  <c r="AH69" i="15"/>
  <c r="AH86" i="15"/>
  <c r="AH70" i="15"/>
  <c r="AH46" i="15"/>
  <c r="AH151" i="15"/>
  <c r="AH133" i="15"/>
  <c r="AH61" i="15"/>
  <c r="AH77" i="15"/>
  <c r="AH21" i="15"/>
  <c r="AH29" i="15"/>
  <c r="AH13" i="15"/>
  <c r="AH141" i="15"/>
  <c r="AH125" i="15"/>
  <c r="AH109" i="15"/>
  <c r="AH45" i="15"/>
  <c r="AH37" i="15"/>
  <c r="AH5" i="15"/>
  <c r="AH152" i="15"/>
  <c r="AH101" i="15"/>
  <c r="AH53" i="15"/>
  <c r="AH44" i="15"/>
  <c r="AH143" i="15"/>
  <c r="AH108" i="15"/>
  <c r="AH76" i="15"/>
  <c r="AH84" i="15"/>
  <c r="AH92" i="15"/>
  <c r="AH52" i="15"/>
  <c r="AH124" i="15"/>
  <c r="AH132" i="15"/>
  <c r="AH116" i="15"/>
  <c r="AH100" i="15"/>
  <c r="AH4" i="15"/>
  <c r="AH123" i="15"/>
  <c r="AH91" i="15"/>
  <c r="AH60" i="15"/>
  <c r="AH75" i="15"/>
  <c r="AH51" i="15"/>
  <c r="AH36" i="15"/>
  <c r="AH68" i="15"/>
  <c r="AH28" i="15"/>
  <c r="AH20" i="15"/>
  <c r="AH99" i="15"/>
  <c r="AH131" i="15"/>
  <c r="AH107" i="15"/>
  <c r="AH12" i="15"/>
  <c r="AH146" i="15"/>
  <c r="AH130" i="15"/>
  <c r="AH114" i="15"/>
  <c r="AH115" i="15"/>
  <c r="AH140" i="15"/>
  <c r="AH59" i="15"/>
  <c r="AH139" i="15"/>
  <c r="AH67" i="15"/>
  <c r="AH106" i="15"/>
  <c r="AH26" i="15"/>
  <c r="AH122" i="15"/>
  <c r="AH90" i="15"/>
  <c r="AH43" i="15"/>
  <c r="AH35" i="15"/>
  <c r="AH11" i="15"/>
  <c r="AH66" i="15"/>
  <c r="AH83" i="15"/>
  <c r="AH27" i="15"/>
  <c r="AH19" i="15"/>
  <c r="AH138" i="15"/>
  <c r="AH58" i="15"/>
  <c r="AH82" i="15"/>
  <c r="AH42" i="15"/>
  <c r="AH10" i="15"/>
  <c r="AH3" i="15"/>
  <c r="AH142" i="15"/>
  <c r="AH147" i="15"/>
  <c r="AH74" i="15"/>
  <c r="AH98" i="15"/>
  <c r="AH34" i="15"/>
  <c r="AH50" i="15"/>
  <c r="AH18" i="15"/>
  <c r="CT153" i="15"/>
  <c r="CT137" i="15"/>
  <c r="CT129" i="15"/>
  <c r="CT148" i="15"/>
  <c r="CT145" i="15"/>
  <c r="CT97" i="15"/>
  <c r="CT89" i="15"/>
  <c r="CT81" i="15"/>
  <c r="CT73" i="15"/>
  <c r="CT113" i="15"/>
  <c r="CT57" i="15"/>
  <c r="CT41" i="15"/>
  <c r="CT17" i="15"/>
  <c r="CT9" i="15"/>
  <c r="CT105" i="15"/>
  <c r="CT65" i="15"/>
  <c r="CT121" i="15"/>
  <c r="CT96" i="15"/>
  <c r="CT49" i="15"/>
  <c r="CT33" i="15"/>
  <c r="CT144" i="15"/>
  <c r="CT104" i="15"/>
  <c r="CT120" i="15"/>
  <c r="CT25" i="15"/>
  <c r="CT128" i="15"/>
  <c r="CT88" i="15"/>
  <c r="CT64" i="15"/>
  <c r="CT136" i="15"/>
  <c r="CT80" i="15"/>
  <c r="CT72" i="15"/>
  <c r="CT56" i="15"/>
  <c r="CT48" i="15"/>
  <c r="CT16" i="15"/>
  <c r="CT127" i="15"/>
  <c r="CT32" i="15"/>
  <c r="CT24" i="15"/>
  <c r="CT112" i="15"/>
  <c r="CT47" i="15"/>
  <c r="CT40" i="15"/>
  <c r="CT149" i="15"/>
  <c r="CT71" i="15"/>
  <c r="CT79" i="15"/>
  <c r="CT119" i="15"/>
  <c r="CT111" i="15"/>
  <c r="CT63" i="15"/>
  <c r="CT8" i="15"/>
  <c r="CT103" i="15"/>
  <c r="CT95" i="15"/>
  <c r="CT87" i="15"/>
  <c r="CT118" i="15"/>
  <c r="CT150" i="15"/>
  <c r="CT39" i="15"/>
  <c r="CT23" i="15"/>
  <c r="CT55" i="15"/>
  <c r="CT126" i="15"/>
  <c r="CT31" i="15"/>
  <c r="CT110" i="15"/>
  <c r="CT94" i="15"/>
  <c r="CT15" i="15"/>
  <c r="CT7" i="15"/>
  <c r="CT62" i="15"/>
  <c r="CT135" i="15"/>
  <c r="CT134" i="15"/>
  <c r="CT78" i="15"/>
  <c r="CT46" i="15"/>
  <c r="CT30" i="15"/>
  <c r="CT6" i="15"/>
  <c r="CT86" i="15"/>
  <c r="CT102" i="15"/>
  <c r="CT70" i="15"/>
  <c r="CT54" i="15"/>
  <c r="CT38" i="15"/>
  <c r="CT101" i="15"/>
  <c r="CT22" i="15"/>
  <c r="CT14" i="15"/>
  <c r="CT117" i="15"/>
  <c r="CT85" i="15"/>
  <c r="CT61" i="15"/>
  <c r="CT151" i="15"/>
  <c r="CT109" i="15"/>
  <c r="CT21" i="15"/>
  <c r="CT5" i="15"/>
  <c r="CT77" i="15"/>
  <c r="CT69" i="15"/>
  <c r="CT29" i="15"/>
  <c r="CT133" i="15"/>
  <c r="CT93" i="15"/>
  <c r="CT45" i="15"/>
  <c r="CT152" i="15"/>
  <c r="CT132" i="15"/>
  <c r="CT125" i="15"/>
  <c r="CT141" i="15"/>
  <c r="CT44" i="15"/>
  <c r="CT53" i="15"/>
  <c r="CT108" i="15"/>
  <c r="CT84" i="15"/>
  <c r="CT92" i="15"/>
  <c r="CT13" i="15"/>
  <c r="CT124" i="15"/>
  <c r="CT116" i="15"/>
  <c r="CT143" i="15"/>
  <c r="CT100" i="15"/>
  <c r="CT4" i="15"/>
  <c r="CT37" i="15"/>
  <c r="CT123" i="15"/>
  <c r="CT91" i="15"/>
  <c r="CT20" i="15"/>
  <c r="CT75" i="15"/>
  <c r="CT51" i="15"/>
  <c r="CT76" i="15"/>
  <c r="CT12" i="15"/>
  <c r="CT99" i="15"/>
  <c r="CT60" i="15"/>
  <c r="CT28" i="15"/>
  <c r="CT131" i="15"/>
  <c r="CT68" i="15"/>
  <c r="CT36" i="15"/>
  <c r="CT52" i="15"/>
  <c r="CT59" i="15"/>
  <c r="CT146" i="15"/>
  <c r="CT90" i="15"/>
  <c r="CT67" i="15"/>
  <c r="CT107" i="15"/>
  <c r="CT35" i="15"/>
  <c r="CT83" i="15"/>
  <c r="CT26" i="15"/>
  <c r="CT19" i="15"/>
  <c r="CT130" i="15"/>
  <c r="CT122" i="15"/>
  <c r="CT115" i="15"/>
  <c r="CT43" i="15"/>
  <c r="CT27" i="15"/>
  <c r="CT140" i="15"/>
  <c r="CT11" i="15"/>
  <c r="CT114" i="15"/>
  <c r="CT66" i="15"/>
  <c r="CT139" i="15"/>
  <c r="CT138" i="15"/>
  <c r="CT106" i="15"/>
  <c r="CT98" i="15"/>
  <c r="CT50" i="15"/>
  <c r="CT10" i="15"/>
  <c r="CT74" i="15"/>
  <c r="CT34" i="15"/>
  <c r="CT147" i="15"/>
  <c r="CT58" i="15"/>
  <c r="CT82" i="15"/>
  <c r="CT18" i="15"/>
  <c r="CT3" i="15"/>
  <c r="CT142" i="15"/>
  <c r="CT42" i="15"/>
  <c r="AI2" i="5"/>
  <c r="AJ2" i="5"/>
  <c r="BC2" i="5" s="1"/>
  <c r="AK2" i="5"/>
  <c r="C2" i="5"/>
  <c r="AB5" i="5" s="1"/>
  <c r="BZ148" i="8"/>
  <c r="BZ132" i="8"/>
  <c r="BZ140" i="8"/>
  <c r="BZ100" i="8"/>
  <c r="BZ108" i="8"/>
  <c r="BZ92" i="8"/>
  <c r="BZ116" i="8"/>
  <c r="BZ84" i="8"/>
  <c r="BZ68" i="8"/>
  <c r="BZ124" i="8"/>
  <c r="BZ76" i="8"/>
  <c r="BZ36" i="8"/>
  <c r="BZ44" i="8"/>
  <c r="BZ12" i="8"/>
  <c r="BZ20" i="8"/>
  <c r="BZ60" i="8"/>
  <c r="BZ4" i="8"/>
  <c r="BZ52" i="8"/>
  <c r="BZ28" i="8"/>
  <c r="BZ91" i="8"/>
  <c r="BZ75" i="8"/>
  <c r="BZ99" i="8"/>
  <c r="BZ83" i="8"/>
  <c r="BZ59" i="8"/>
  <c r="BZ131" i="8"/>
  <c r="BZ107" i="8"/>
  <c r="BZ147" i="8"/>
  <c r="BZ139" i="8"/>
  <c r="BZ115" i="8"/>
  <c r="BZ123" i="8"/>
  <c r="BZ35" i="8"/>
  <c r="BZ43" i="8"/>
  <c r="BZ27" i="8"/>
  <c r="BZ51" i="8"/>
  <c r="BZ19" i="8"/>
  <c r="BZ67" i="8"/>
  <c r="BZ11" i="8"/>
  <c r="BZ146" i="8"/>
  <c r="BZ58" i="8"/>
  <c r="BZ138" i="8"/>
  <c r="BZ98" i="8"/>
  <c r="BZ66" i="8"/>
  <c r="BZ106" i="8"/>
  <c r="BZ74" i="8"/>
  <c r="BZ130" i="8"/>
  <c r="BZ114" i="8"/>
  <c r="BZ82" i="8"/>
  <c r="BZ18" i="8"/>
  <c r="BZ122" i="8"/>
  <c r="BZ26" i="8"/>
  <c r="BZ42" i="8"/>
  <c r="BZ10" i="8"/>
  <c r="BZ90" i="8"/>
  <c r="BZ50" i="8"/>
  <c r="BZ113" i="8"/>
  <c r="BZ34" i="8"/>
  <c r="BZ121" i="8"/>
  <c r="BZ153" i="8"/>
  <c r="BZ137" i="8"/>
  <c r="BZ97" i="8"/>
  <c r="BZ129" i="8"/>
  <c r="BZ105" i="8"/>
  <c r="BZ65" i="8"/>
  <c r="BZ57" i="8"/>
  <c r="BZ33" i="8"/>
  <c r="BZ145" i="8"/>
  <c r="BZ73" i="8"/>
  <c r="BZ41" i="8"/>
  <c r="BZ89" i="8"/>
  <c r="BZ81" i="8"/>
  <c r="BZ49" i="8"/>
  <c r="BZ9" i="8"/>
  <c r="BZ17" i="8"/>
  <c r="BZ25" i="8"/>
  <c r="BZ104" i="8"/>
  <c r="BZ72" i="8"/>
  <c r="BZ112" i="8"/>
  <c r="BZ80" i="8"/>
  <c r="BZ32" i="8"/>
  <c r="BZ152" i="8"/>
  <c r="BZ120" i="8"/>
  <c r="BZ144" i="8"/>
  <c r="BZ48" i="8"/>
  <c r="BZ128" i="8"/>
  <c r="BZ136" i="8"/>
  <c r="BZ88" i="8"/>
  <c r="BZ24" i="8"/>
  <c r="BZ111" i="8"/>
  <c r="BZ95" i="8"/>
  <c r="BZ119" i="8"/>
  <c r="BZ64" i="8"/>
  <c r="BZ56" i="8"/>
  <c r="BZ40" i="8"/>
  <c r="BZ96" i="8"/>
  <c r="BZ135" i="8"/>
  <c r="BZ16" i="8"/>
  <c r="BZ8" i="8"/>
  <c r="BZ143" i="8"/>
  <c r="BZ79" i="8"/>
  <c r="BZ55" i="8"/>
  <c r="BZ87" i="8"/>
  <c r="BZ39" i="8"/>
  <c r="BZ127" i="8"/>
  <c r="BZ7" i="8"/>
  <c r="BZ126" i="8"/>
  <c r="BZ103" i="8"/>
  <c r="BZ142" i="8"/>
  <c r="BZ150" i="8"/>
  <c r="BZ63" i="8"/>
  <c r="BZ47" i="8"/>
  <c r="BZ15" i="8"/>
  <c r="BZ94" i="8"/>
  <c r="BZ62" i="8"/>
  <c r="BZ38" i="8"/>
  <c r="BZ151" i="8"/>
  <c r="BZ46" i="8"/>
  <c r="BZ54" i="8"/>
  <c r="BZ23" i="8"/>
  <c r="BZ134" i="8"/>
  <c r="BZ102" i="8"/>
  <c r="BZ70" i="8"/>
  <c r="BZ71" i="8"/>
  <c r="BZ31" i="8"/>
  <c r="BZ110" i="8"/>
  <c r="BZ78" i="8"/>
  <c r="BZ14" i="8"/>
  <c r="BZ118" i="8"/>
  <c r="BZ86" i="8"/>
  <c r="BZ22" i="8"/>
  <c r="BZ6" i="8"/>
  <c r="BZ30" i="8"/>
  <c r="BZ149" i="8"/>
  <c r="BZ85" i="8"/>
  <c r="BZ53" i="8"/>
  <c r="BZ141" i="8"/>
  <c r="BZ133" i="8"/>
  <c r="BZ21" i="8"/>
  <c r="BZ13" i="8"/>
  <c r="BZ5" i="8"/>
  <c r="BZ101" i="8"/>
  <c r="BZ61" i="8"/>
  <c r="BZ77" i="8"/>
  <c r="BZ109" i="8"/>
  <c r="BZ29" i="8"/>
  <c r="BZ125" i="8"/>
  <c r="BZ117" i="8"/>
  <c r="BZ93" i="8"/>
  <c r="BZ69" i="8"/>
  <c r="BZ37" i="8"/>
  <c r="BZ45" i="8"/>
  <c r="BZ3" i="8"/>
  <c r="CX116" i="8"/>
  <c r="CX148" i="8"/>
  <c r="CX132" i="8"/>
  <c r="CX140" i="8"/>
  <c r="CX124" i="8"/>
  <c r="CX84" i="8"/>
  <c r="CX92" i="8"/>
  <c r="CX36" i="8"/>
  <c r="CX100" i="8"/>
  <c r="CX108" i="8"/>
  <c r="CX28" i="8"/>
  <c r="CX76" i="8"/>
  <c r="CX68" i="8"/>
  <c r="CX52" i="8"/>
  <c r="CX44" i="8"/>
  <c r="CX20" i="8"/>
  <c r="CX12" i="8"/>
  <c r="CX60" i="8"/>
  <c r="CX4" i="8"/>
  <c r="CX131" i="8"/>
  <c r="CX123" i="8"/>
  <c r="CX147" i="8"/>
  <c r="CX99" i="8"/>
  <c r="CX107" i="8"/>
  <c r="CX83" i="8"/>
  <c r="CX75" i="8"/>
  <c r="CX11" i="8"/>
  <c r="CX139" i="8"/>
  <c r="CX35" i="8"/>
  <c r="CX43" i="8"/>
  <c r="CX51" i="8"/>
  <c r="CX91" i="8"/>
  <c r="CX67" i="8"/>
  <c r="CX59" i="8"/>
  <c r="CX27" i="8"/>
  <c r="CX19" i="8"/>
  <c r="CX115" i="8"/>
  <c r="CX138" i="8"/>
  <c r="CX34" i="8"/>
  <c r="CX130" i="8"/>
  <c r="CX42" i="8"/>
  <c r="CX90" i="8"/>
  <c r="CX50" i="8"/>
  <c r="CX58" i="8"/>
  <c r="CX98" i="8"/>
  <c r="CX66" i="8"/>
  <c r="CX122" i="8"/>
  <c r="CX114" i="8"/>
  <c r="CX82" i="8"/>
  <c r="CX18" i="8"/>
  <c r="CX146" i="8"/>
  <c r="CX10" i="8"/>
  <c r="CX106" i="8"/>
  <c r="CX145" i="8"/>
  <c r="CX74" i="8"/>
  <c r="CX129" i="8"/>
  <c r="CX26" i="8"/>
  <c r="CX105" i="8"/>
  <c r="CX113" i="8"/>
  <c r="CX121" i="8"/>
  <c r="CX17" i="8"/>
  <c r="CX97" i="8"/>
  <c r="CX89" i="8"/>
  <c r="CX65" i="8"/>
  <c r="CX57" i="8"/>
  <c r="CX33" i="8"/>
  <c r="CX153" i="8"/>
  <c r="CX73" i="8"/>
  <c r="CX41" i="8"/>
  <c r="CX81" i="8"/>
  <c r="CX49" i="8"/>
  <c r="CX137" i="8"/>
  <c r="CX25" i="8"/>
  <c r="CX136" i="8"/>
  <c r="CX8" i="8"/>
  <c r="CX88" i="8"/>
  <c r="CX24" i="8"/>
  <c r="CX96" i="8"/>
  <c r="CX128" i="8"/>
  <c r="CX104" i="8"/>
  <c r="CX72" i="8"/>
  <c r="CX9" i="8"/>
  <c r="CX112" i="8"/>
  <c r="CX80" i="8"/>
  <c r="CX32" i="8"/>
  <c r="CX152" i="8"/>
  <c r="CX120" i="8"/>
  <c r="CX144" i="8"/>
  <c r="CX48" i="8"/>
  <c r="CX95" i="8"/>
  <c r="CX79" i="8"/>
  <c r="CX55" i="8"/>
  <c r="CX64" i="8"/>
  <c r="CX56" i="8"/>
  <c r="CX40" i="8"/>
  <c r="CX111" i="8"/>
  <c r="CX63" i="8"/>
  <c r="CX119" i="8"/>
  <c r="CX16" i="8"/>
  <c r="CX127" i="8"/>
  <c r="CX135" i="8"/>
  <c r="CX15" i="8"/>
  <c r="CX71" i="8"/>
  <c r="CX87" i="8"/>
  <c r="CX31" i="8"/>
  <c r="CX23" i="8"/>
  <c r="CX103" i="8"/>
  <c r="CX39" i="8"/>
  <c r="CX7" i="8"/>
  <c r="CX126" i="8"/>
  <c r="CX110" i="8"/>
  <c r="CX78" i="8"/>
  <c r="CX14" i="8"/>
  <c r="CX47" i="8"/>
  <c r="CX118" i="8"/>
  <c r="CX86" i="8"/>
  <c r="CX22" i="8"/>
  <c r="CX6" i="8"/>
  <c r="CX151" i="8"/>
  <c r="CX142" i="8"/>
  <c r="CX30" i="8"/>
  <c r="CX150" i="8"/>
  <c r="CX94" i="8"/>
  <c r="CX38" i="8"/>
  <c r="CX143" i="8"/>
  <c r="CX46" i="8"/>
  <c r="CX134" i="8"/>
  <c r="CX54" i="8"/>
  <c r="CX70" i="8"/>
  <c r="CX102" i="8"/>
  <c r="CX62" i="8"/>
  <c r="CX109" i="8"/>
  <c r="CX29" i="8"/>
  <c r="CX5" i="8"/>
  <c r="CX101" i="8"/>
  <c r="CX117" i="8"/>
  <c r="CX69" i="8"/>
  <c r="CX37" i="8"/>
  <c r="CX61" i="8"/>
  <c r="CX125" i="8"/>
  <c r="CX77" i="8"/>
  <c r="CX45" i="8"/>
  <c r="CX149" i="8"/>
  <c r="CX85" i="8"/>
  <c r="CX53" i="8"/>
  <c r="CX141" i="8"/>
  <c r="CX133" i="8"/>
  <c r="CX21" i="8"/>
  <c r="CX93" i="8"/>
  <c r="CX13" i="8"/>
  <c r="CX3" i="8"/>
  <c r="CI148" i="8"/>
  <c r="CI108" i="8"/>
  <c r="CI116" i="8"/>
  <c r="CI140" i="8"/>
  <c r="CI124" i="8"/>
  <c r="CI132" i="8"/>
  <c r="CI92" i="8"/>
  <c r="CI100" i="8"/>
  <c r="CI76" i="8"/>
  <c r="CI84" i="8"/>
  <c r="CI52" i="8"/>
  <c r="CI60" i="8"/>
  <c r="CI44" i="8"/>
  <c r="CI36" i="8"/>
  <c r="CI28" i="8"/>
  <c r="CI20" i="8"/>
  <c r="CI12" i="8"/>
  <c r="CI68" i="8"/>
  <c r="CI4" i="8"/>
  <c r="CI139" i="8"/>
  <c r="CI131" i="8"/>
  <c r="CI123" i="8"/>
  <c r="CI91" i="8"/>
  <c r="CI147" i="8"/>
  <c r="CI99" i="8"/>
  <c r="CI83" i="8"/>
  <c r="CI59" i="8"/>
  <c r="CI51" i="8"/>
  <c r="CI107" i="8"/>
  <c r="CI75" i="8"/>
  <c r="CI67" i="8"/>
  <c r="CI11" i="8"/>
  <c r="CI115" i="8"/>
  <c r="CI19" i="8"/>
  <c r="CI27" i="8"/>
  <c r="CI35" i="8"/>
  <c r="CI146" i="8"/>
  <c r="CI43" i="8"/>
  <c r="CI138" i="8"/>
  <c r="CI130" i="8"/>
  <c r="CI74" i="8"/>
  <c r="CI82" i="8"/>
  <c r="CI34" i="8"/>
  <c r="CI90" i="8"/>
  <c r="CI42" i="8"/>
  <c r="CI50" i="8"/>
  <c r="CI106" i="8"/>
  <c r="CI58" i="8"/>
  <c r="CI26" i="8"/>
  <c r="CI18" i="8"/>
  <c r="CI122" i="8"/>
  <c r="CI114" i="8"/>
  <c r="CI66" i="8"/>
  <c r="CI10" i="8"/>
  <c r="CI98" i="8"/>
  <c r="CI145" i="8"/>
  <c r="CI153" i="8"/>
  <c r="CI129" i="8"/>
  <c r="CI97" i="8"/>
  <c r="CI105" i="8"/>
  <c r="CI113" i="8"/>
  <c r="CI89" i="8"/>
  <c r="CI9" i="8"/>
  <c r="CI17" i="8"/>
  <c r="CI65" i="8"/>
  <c r="CI57" i="8"/>
  <c r="CI33" i="8"/>
  <c r="CI137" i="8"/>
  <c r="CI121" i="8"/>
  <c r="CI73" i="8"/>
  <c r="CI41" i="8"/>
  <c r="CI81" i="8"/>
  <c r="CI49" i="8"/>
  <c r="CI25" i="8"/>
  <c r="CI120" i="8"/>
  <c r="CI128" i="8"/>
  <c r="CI136" i="8"/>
  <c r="CI88" i="8"/>
  <c r="CI144" i="8"/>
  <c r="CI96" i="8"/>
  <c r="CI64" i="8"/>
  <c r="CI16" i="8"/>
  <c r="CI152" i="8"/>
  <c r="CI72" i="8"/>
  <c r="CI104" i="8"/>
  <c r="CI56" i="8"/>
  <c r="CI40" i="8"/>
  <c r="CI80" i="8"/>
  <c r="CI143" i="8"/>
  <c r="CI48" i="8"/>
  <c r="CI151" i="8"/>
  <c r="CI71" i="8"/>
  <c r="CI32" i="8"/>
  <c r="CI24" i="8"/>
  <c r="CI112" i="8"/>
  <c r="CI103" i="8"/>
  <c r="CI95" i="8"/>
  <c r="CI87" i="8"/>
  <c r="CI8" i="8"/>
  <c r="CI111" i="8"/>
  <c r="CI119" i="8"/>
  <c r="CI127" i="8"/>
  <c r="CI47" i="8"/>
  <c r="CI135" i="8"/>
  <c r="CI55" i="8"/>
  <c r="CI150" i="8"/>
  <c r="CI15" i="8"/>
  <c r="CI39" i="8"/>
  <c r="CI23" i="8"/>
  <c r="CI31" i="8"/>
  <c r="CI7" i="8"/>
  <c r="CI102" i="8"/>
  <c r="CI126" i="8"/>
  <c r="CI110" i="8"/>
  <c r="CI14" i="8"/>
  <c r="CI63" i="8"/>
  <c r="CI118" i="8"/>
  <c r="CI70" i="8"/>
  <c r="CI54" i="8"/>
  <c r="CI22" i="8"/>
  <c r="CI6" i="8"/>
  <c r="CI142" i="8"/>
  <c r="CI78" i="8"/>
  <c r="CI30" i="8"/>
  <c r="CI79" i="8"/>
  <c r="CI86" i="8"/>
  <c r="CI38" i="8"/>
  <c r="CI46" i="8"/>
  <c r="CI134" i="8"/>
  <c r="CI62" i="8"/>
  <c r="CI94" i="8"/>
  <c r="CI101" i="8"/>
  <c r="CI61" i="8"/>
  <c r="CI109" i="8"/>
  <c r="CI5" i="8"/>
  <c r="CI117" i="8"/>
  <c r="CI93" i="8"/>
  <c r="CI69" i="8"/>
  <c r="CI37" i="8"/>
  <c r="CI149" i="8"/>
  <c r="CI125" i="8"/>
  <c r="CI77" i="8"/>
  <c r="CI45" i="8"/>
  <c r="CI21" i="8"/>
  <c r="CI85" i="8"/>
  <c r="CI53" i="8"/>
  <c r="CI29" i="8"/>
  <c r="CI133" i="8"/>
  <c r="CI13" i="8"/>
  <c r="CI141" i="8"/>
  <c r="CI3" i="8"/>
  <c r="CI143" i="12"/>
  <c r="CI142" i="12"/>
  <c r="CI39" i="12"/>
  <c r="CI118" i="12"/>
  <c r="CI134" i="12"/>
  <c r="CI150" i="12"/>
  <c r="CI126" i="12"/>
  <c r="CI110" i="12"/>
  <c r="CI102" i="12"/>
  <c r="CI94" i="12"/>
  <c r="CI86" i="12"/>
  <c r="CI78" i="12"/>
  <c r="CI54" i="12"/>
  <c r="CI46" i="12"/>
  <c r="CI30" i="12"/>
  <c r="CI6" i="12"/>
  <c r="CI62" i="12"/>
  <c r="CI70" i="12"/>
  <c r="CI38" i="12"/>
  <c r="CI22" i="12"/>
  <c r="CI14" i="12"/>
  <c r="CI141" i="12"/>
  <c r="CI85" i="12"/>
  <c r="CI101" i="12"/>
  <c r="CI125" i="12"/>
  <c r="CI117" i="12"/>
  <c r="CI109" i="12"/>
  <c r="CI93" i="12"/>
  <c r="CI149" i="12"/>
  <c r="CI133" i="12"/>
  <c r="CI69" i="12"/>
  <c r="CI77" i="12"/>
  <c r="CI13" i="12"/>
  <c r="CI45" i="12"/>
  <c r="CI21" i="12"/>
  <c r="CI61" i="12"/>
  <c r="CI53" i="12"/>
  <c r="CI5" i="12"/>
  <c r="CI29" i="12"/>
  <c r="CI140" i="12"/>
  <c r="CI124" i="12"/>
  <c r="CI37" i="12"/>
  <c r="CI148" i="12"/>
  <c r="CI132" i="12"/>
  <c r="CI108" i="12"/>
  <c r="CI92" i="12"/>
  <c r="CI100" i="12"/>
  <c r="CI44" i="12"/>
  <c r="CI76" i="12"/>
  <c r="CI60" i="12"/>
  <c r="CI52" i="12"/>
  <c r="CI28" i="12"/>
  <c r="CI12" i="12"/>
  <c r="CI84" i="12"/>
  <c r="CI68" i="12"/>
  <c r="CI20" i="12"/>
  <c r="CI116" i="12"/>
  <c r="CI36" i="12"/>
  <c r="CI4" i="12"/>
  <c r="CI139" i="12"/>
  <c r="CI115" i="12"/>
  <c r="CI99" i="12"/>
  <c r="CI123" i="12"/>
  <c r="CI107" i="12"/>
  <c r="CI75" i="12"/>
  <c r="CI83" i="12"/>
  <c r="CI19" i="12"/>
  <c r="CI27" i="12"/>
  <c r="CI59" i="12"/>
  <c r="CI131" i="12"/>
  <c r="CI67" i="12"/>
  <c r="CI11" i="12"/>
  <c r="CI91" i="12"/>
  <c r="CI51" i="12"/>
  <c r="CI35" i="12"/>
  <c r="CI146" i="12"/>
  <c r="CI122" i="12"/>
  <c r="CI74" i="12"/>
  <c r="CI106" i="12"/>
  <c r="CI66" i="12"/>
  <c r="CI147" i="12"/>
  <c r="CI98" i="12"/>
  <c r="CI90" i="12"/>
  <c r="CI42" i="12"/>
  <c r="CI153" i="12"/>
  <c r="CI137" i="12"/>
  <c r="CI121" i="12"/>
  <c r="CI10" i="12"/>
  <c r="CI145" i="12"/>
  <c r="CI43" i="12"/>
  <c r="CI130" i="12"/>
  <c r="CI26" i="12"/>
  <c r="CI18" i="12"/>
  <c r="CI82" i="12"/>
  <c r="CI114" i="12"/>
  <c r="CI50" i="12"/>
  <c r="CI65" i="12"/>
  <c r="CI17" i="12"/>
  <c r="CI34" i="12"/>
  <c r="CI73" i="12"/>
  <c r="CI49" i="12"/>
  <c r="CI138" i="12"/>
  <c r="CI113" i="12"/>
  <c r="CI81" i="12"/>
  <c r="CI89" i="12"/>
  <c r="CI129" i="12"/>
  <c r="CI25" i="12"/>
  <c r="CI58" i="12"/>
  <c r="CI97" i="12"/>
  <c r="CI33" i="12"/>
  <c r="CI57" i="12"/>
  <c r="CI120" i="12"/>
  <c r="CI88" i="12"/>
  <c r="CI144" i="12"/>
  <c r="CI136" i="12"/>
  <c r="CI128" i="12"/>
  <c r="CI72" i="12"/>
  <c r="CI104" i="12"/>
  <c r="CI112" i="12"/>
  <c r="CI96" i="12"/>
  <c r="CI40" i="12"/>
  <c r="CI41" i="12"/>
  <c r="CI152" i="12"/>
  <c r="CI80" i="12"/>
  <c r="CI9" i="12"/>
  <c r="CI48" i="12"/>
  <c r="CI105" i="12"/>
  <c r="CI32" i="12"/>
  <c r="CI24" i="12"/>
  <c r="CI16" i="12"/>
  <c r="CI8" i="12"/>
  <c r="CI103" i="12"/>
  <c r="CI56" i="12"/>
  <c r="CI64" i="12"/>
  <c r="CI127" i="12"/>
  <c r="CI87" i="12"/>
  <c r="CI31" i="12"/>
  <c r="CI79" i="12"/>
  <c r="CI151" i="12"/>
  <c r="CI135" i="12"/>
  <c r="CI95" i="12"/>
  <c r="CI55" i="12"/>
  <c r="CI119" i="12"/>
  <c r="CI111" i="12"/>
  <c r="CI71" i="12"/>
  <c r="CI23" i="12"/>
  <c r="CI63" i="12"/>
  <c r="CI15" i="12"/>
  <c r="CI7" i="12"/>
  <c r="CI47" i="12"/>
  <c r="CI3" i="12"/>
  <c r="EF143" i="12"/>
  <c r="EF142" i="12"/>
  <c r="EF150" i="12"/>
  <c r="EF39" i="12"/>
  <c r="EF134" i="12"/>
  <c r="EF126" i="12"/>
  <c r="EF118" i="12"/>
  <c r="EF110" i="12"/>
  <c r="EF102" i="12"/>
  <c r="EF94" i="12"/>
  <c r="EF78" i="12"/>
  <c r="EF38" i="12"/>
  <c r="EF70" i="12"/>
  <c r="EF62" i="12"/>
  <c r="EF86" i="12"/>
  <c r="EF46" i="12"/>
  <c r="EF22" i="12"/>
  <c r="EF6" i="12"/>
  <c r="EF30" i="12"/>
  <c r="EF14" i="12"/>
  <c r="EF54" i="12"/>
  <c r="EF133" i="12"/>
  <c r="EF149" i="12"/>
  <c r="EF141" i="12"/>
  <c r="EF125" i="12"/>
  <c r="EF85" i="12"/>
  <c r="EF117" i="12"/>
  <c r="EF77" i="12"/>
  <c r="EF53" i="12"/>
  <c r="EF109" i="12"/>
  <c r="EF93" i="12"/>
  <c r="EF69" i="12"/>
  <c r="EF5" i="12"/>
  <c r="EF101" i="12"/>
  <c r="EF37" i="12"/>
  <c r="EF61" i="12"/>
  <c r="EF29" i="12"/>
  <c r="EF13" i="12"/>
  <c r="EF21" i="12"/>
  <c r="EF45" i="12"/>
  <c r="EF116" i="12"/>
  <c r="EF124" i="12"/>
  <c r="EF132" i="12"/>
  <c r="EF140" i="12"/>
  <c r="EF108" i="12"/>
  <c r="EF148" i="12"/>
  <c r="EF92" i="12"/>
  <c r="EF4" i="12"/>
  <c r="EF44" i="12"/>
  <c r="EF76" i="12"/>
  <c r="EF60" i="12"/>
  <c r="EF52" i="12"/>
  <c r="EF36" i="12"/>
  <c r="EF28" i="12"/>
  <c r="EF12" i="12"/>
  <c r="EF84" i="12"/>
  <c r="EF68" i="12"/>
  <c r="EF20" i="12"/>
  <c r="EF100" i="12"/>
  <c r="EF139" i="12"/>
  <c r="EF115" i="12"/>
  <c r="EF99" i="12"/>
  <c r="EF123" i="12"/>
  <c r="EF75" i="12"/>
  <c r="EF59" i="12"/>
  <c r="EF83" i="12"/>
  <c r="EF51" i="12"/>
  <c r="EF19" i="12"/>
  <c r="EF67" i="12"/>
  <c r="EF11" i="12"/>
  <c r="EF27" i="12"/>
  <c r="EF131" i="12"/>
  <c r="EF107" i="12"/>
  <c r="EF35" i="12"/>
  <c r="EF91" i="12"/>
  <c r="EF43" i="12"/>
  <c r="EF146" i="12"/>
  <c r="EF122" i="12"/>
  <c r="EF74" i="12"/>
  <c r="EF130" i="12"/>
  <c r="EF98" i="12"/>
  <c r="EF66" i="12"/>
  <c r="EF147" i="12"/>
  <c r="EF106" i="12"/>
  <c r="EF153" i="12"/>
  <c r="EF137" i="12"/>
  <c r="EF50" i="12"/>
  <c r="EF34" i="12"/>
  <c r="EF10" i="12"/>
  <c r="EF145" i="12"/>
  <c r="EF129" i="12"/>
  <c r="EF58" i="12"/>
  <c r="EF26" i="12"/>
  <c r="EF90" i="12"/>
  <c r="EF18" i="12"/>
  <c r="EF82" i="12"/>
  <c r="EF138" i="12"/>
  <c r="EF114" i="12"/>
  <c r="EF105" i="12"/>
  <c r="EF81" i="12"/>
  <c r="EF65" i="12"/>
  <c r="EF17" i="12"/>
  <c r="EF121" i="12"/>
  <c r="EF73" i="12"/>
  <c r="EF89" i="12"/>
  <c r="EF41" i="12"/>
  <c r="EF25" i="12"/>
  <c r="EF113" i="12"/>
  <c r="EF97" i="12"/>
  <c r="EF49" i="12"/>
  <c r="EF33" i="12"/>
  <c r="EF88" i="12"/>
  <c r="EF128" i="12"/>
  <c r="EF112" i="12"/>
  <c r="EF72" i="12"/>
  <c r="EF57" i="12"/>
  <c r="EF152" i="12"/>
  <c r="EF9" i="12"/>
  <c r="EF104" i="12"/>
  <c r="EF42" i="12"/>
  <c r="EF144" i="12"/>
  <c r="EF120" i="12"/>
  <c r="EF96" i="12"/>
  <c r="EF40" i="12"/>
  <c r="EF151" i="12"/>
  <c r="EF56" i="12"/>
  <c r="EF135" i="12"/>
  <c r="EF111" i="12"/>
  <c r="EF48" i="12"/>
  <c r="EF103" i="12"/>
  <c r="EF136" i="12"/>
  <c r="EF32" i="12"/>
  <c r="EF24" i="12"/>
  <c r="EF16" i="12"/>
  <c r="EF8" i="12"/>
  <c r="EF64" i="12"/>
  <c r="EF119" i="12"/>
  <c r="EF80" i="12"/>
  <c r="EF31" i="12"/>
  <c r="EF127" i="12"/>
  <c r="EF95" i="12"/>
  <c r="EF87" i="12"/>
  <c r="EF79" i="12"/>
  <c r="EF71" i="12"/>
  <c r="EF63" i="12"/>
  <c r="EF23" i="12"/>
  <c r="EF15" i="12"/>
  <c r="EF55" i="12"/>
  <c r="EF7" i="12"/>
  <c r="EF47" i="12"/>
  <c r="EF3" i="12"/>
  <c r="AP39" i="12"/>
  <c r="AP143" i="12"/>
  <c r="AP150" i="12"/>
  <c r="AP142" i="12"/>
  <c r="AP110" i="12"/>
  <c r="AP94" i="12"/>
  <c r="AP134" i="12"/>
  <c r="AP102" i="12"/>
  <c r="AP118" i="12"/>
  <c r="AP126" i="12"/>
  <c r="AP86" i="12"/>
  <c r="AP22" i="12"/>
  <c r="AP78" i="12"/>
  <c r="AP62" i="12"/>
  <c r="AP70" i="12"/>
  <c r="AP38" i="12"/>
  <c r="AP14" i="12"/>
  <c r="AP46" i="12"/>
  <c r="AP30" i="12"/>
  <c r="AP54" i="12"/>
  <c r="AP6" i="12"/>
  <c r="AP141" i="12"/>
  <c r="AP109" i="12"/>
  <c r="AP117" i="12"/>
  <c r="AP85" i="12"/>
  <c r="AP149" i="12"/>
  <c r="AP133" i="12"/>
  <c r="AP93" i="12"/>
  <c r="AP77" i="12"/>
  <c r="AP53" i="12"/>
  <c r="AP61" i="12"/>
  <c r="AP101" i="12"/>
  <c r="AP69" i="12"/>
  <c r="AP13" i="12"/>
  <c r="AP21" i="12"/>
  <c r="AP125" i="12"/>
  <c r="AP45" i="12"/>
  <c r="AP29" i="12"/>
  <c r="AP5" i="12"/>
  <c r="AP140" i="12"/>
  <c r="AP108" i="12"/>
  <c r="AP148" i="12"/>
  <c r="AP124" i="12"/>
  <c r="AP37" i="12"/>
  <c r="AP132" i="12"/>
  <c r="AP84" i="12"/>
  <c r="AP100" i="12"/>
  <c r="AP76" i="12"/>
  <c r="AP116" i="12"/>
  <c r="AP44" i="12"/>
  <c r="AP92" i="12"/>
  <c r="AP52" i="12"/>
  <c r="AP28" i="12"/>
  <c r="AP12" i="12"/>
  <c r="AP4" i="12"/>
  <c r="AP60" i="12"/>
  <c r="AP20" i="12"/>
  <c r="AP68" i="12"/>
  <c r="AP139" i="12"/>
  <c r="AP36" i="12"/>
  <c r="AP115" i="12"/>
  <c r="AP107" i="12"/>
  <c r="AP91" i="12"/>
  <c r="AP99" i="12"/>
  <c r="AP123" i="12"/>
  <c r="AP83" i="12"/>
  <c r="AP67" i="12"/>
  <c r="AP131" i="12"/>
  <c r="AP59" i="12"/>
  <c r="AP19" i="12"/>
  <c r="AP51" i="12"/>
  <c r="AP35" i="12"/>
  <c r="AP75" i="12"/>
  <c r="AP27" i="12"/>
  <c r="AP11" i="12"/>
  <c r="AP130" i="12"/>
  <c r="AP106" i="12"/>
  <c r="AP138" i="12"/>
  <c r="AP114" i="12"/>
  <c r="AP42" i="12"/>
  <c r="AP147" i="12"/>
  <c r="AP146" i="12"/>
  <c r="AP122" i="12"/>
  <c r="AP74" i="12"/>
  <c r="AP66" i="12"/>
  <c r="AP43" i="12"/>
  <c r="AP82" i="12"/>
  <c r="AP18" i="12"/>
  <c r="AP10" i="12"/>
  <c r="AP58" i="12"/>
  <c r="AP34" i="12"/>
  <c r="AP145" i="12"/>
  <c r="AP121" i="12"/>
  <c r="AP105" i="12"/>
  <c r="AP26" i="12"/>
  <c r="AP50" i="12"/>
  <c r="AP49" i="12"/>
  <c r="AP33" i="12"/>
  <c r="AP73" i="12"/>
  <c r="AP57" i="12"/>
  <c r="AP9" i="12"/>
  <c r="AP81" i="12"/>
  <c r="AP65" i="12"/>
  <c r="AP129" i="12"/>
  <c r="AP113" i="12"/>
  <c r="AP89" i="12"/>
  <c r="AP97" i="12"/>
  <c r="AP153" i="12"/>
  <c r="AP137" i="12"/>
  <c r="AP90" i="12"/>
  <c r="AP17" i="12"/>
  <c r="AP128" i="12"/>
  <c r="AP120" i="12"/>
  <c r="AP80" i="12"/>
  <c r="AP56" i="12"/>
  <c r="AP8" i="12"/>
  <c r="AP152" i="12"/>
  <c r="AP64" i="12"/>
  <c r="AP16" i="12"/>
  <c r="AP136" i="12"/>
  <c r="AP41" i="12"/>
  <c r="AP25" i="12"/>
  <c r="AP104" i="12"/>
  <c r="AP112" i="12"/>
  <c r="AP88" i="12"/>
  <c r="AP40" i="12"/>
  <c r="AP98" i="12"/>
  <c r="AP72" i="12"/>
  <c r="AP144" i="12"/>
  <c r="AP96" i="12"/>
  <c r="AP119" i="12"/>
  <c r="AP151" i="12"/>
  <c r="AP48" i="12"/>
  <c r="AP127" i="12"/>
  <c r="AP79" i="12"/>
  <c r="AP63" i="12"/>
  <c r="AP32" i="12"/>
  <c r="AP111" i="12"/>
  <c r="AP95" i="12"/>
  <c r="AP31" i="12"/>
  <c r="AP103" i="12"/>
  <c r="AP135" i="12"/>
  <c r="AP87" i="12"/>
  <c r="AP24" i="12"/>
  <c r="AP71" i="12"/>
  <c r="AP47" i="12"/>
  <c r="AP23" i="12"/>
  <c r="AP55" i="12"/>
  <c r="AP7" i="12"/>
  <c r="AP15" i="12"/>
  <c r="AP3" i="12"/>
  <c r="ER39" i="12"/>
  <c r="ER143" i="12"/>
  <c r="ER142" i="12"/>
  <c r="ER134" i="12"/>
  <c r="ER126" i="12"/>
  <c r="ER150" i="12"/>
  <c r="ER110" i="12"/>
  <c r="ER102" i="12"/>
  <c r="ER94" i="12"/>
  <c r="ER78" i="12"/>
  <c r="ER70" i="12"/>
  <c r="ER118" i="12"/>
  <c r="ER86" i="12"/>
  <c r="ER38" i="12"/>
  <c r="ER30" i="12"/>
  <c r="ER54" i="12"/>
  <c r="ER46" i="12"/>
  <c r="ER14" i="12"/>
  <c r="ER62" i="12"/>
  <c r="ER6" i="12"/>
  <c r="ER22" i="12"/>
  <c r="ER149" i="12"/>
  <c r="ER141" i="12"/>
  <c r="ER109" i="12"/>
  <c r="ER93" i="12"/>
  <c r="ER117" i="12"/>
  <c r="ER133" i="12"/>
  <c r="ER85" i="12"/>
  <c r="ER61" i="12"/>
  <c r="ER45" i="12"/>
  <c r="ER125" i="12"/>
  <c r="ER101" i="12"/>
  <c r="ER69" i="12"/>
  <c r="ER53" i="12"/>
  <c r="ER29" i="12"/>
  <c r="ER21" i="12"/>
  <c r="ER5" i="12"/>
  <c r="ER77" i="12"/>
  <c r="ER13" i="12"/>
  <c r="ER132" i="12"/>
  <c r="ER140" i="12"/>
  <c r="ER108" i="12"/>
  <c r="ER100" i="12"/>
  <c r="ER148" i="12"/>
  <c r="ER124" i="12"/>
  <c r="ER116" i="12"/>
  <c r="ER37" i="12"/>
  <c r="ER60" i="12"/>
  <c r="ER68" i="12"/>
  <c r="ER36" i="12"/>
  <c r="ER92" i="12"/>
  <c r="ER44" i="12"/>
  <c r="ER12" i="12"/>
  <c r="ER52" i="12"/>
  <c r="ER20" i="12"/>
  <c r="ER76" i="12"/>
  <c r="ER4" i="12"/>
  <c r="ER84" i="12"/>
  <c r="ER28" i="12"/>
  <c r="ER115" i="12"/>
  <c r="ER99" i="12"/>
  <c r="ER139" i="12"/>
  <c r="ER107" i="12"/>
  <c r="ER91" i="12"/>
  <c r="ER131" i="12"/>
  <c r="ER123" i="12"/>
  <c r="ER59" i="12"/>
  <c r="ER67" i="12"/>
  <c r="ER35" i="12"/>
  <c r="ER19" i="12"/>
  <c r="ER75" i="12"/>
  <c r="ER51" i="12"/>
  <c r="ER83" i="12"/>
  <c r="ER27" i="12"/>
  <c r="ER11" i="12"/>
  <c r="ER147" i="12"/>
  <c r="ER130" i="12"/>
  <c r="ER114" i="12"/>
  <c r="ER138" i="12"/>
  <c r="ER43" i="12"/>
  <c r="ER98" i="12"/>
  <c r="ER58" i="12"/>
  <c r="ER50" i="12"/>
  <c r="ER146" i="12"/>
  <c r="ER122" i="12"/>
  <c r="ER74" i="12"/>
  <c r="ER66" i="12"/>
  <c r="ER82" i="12"/>
  <c r="ER90" i="12"/>
  <c r="ER129" i="12"/>
  <c r="ER106" i="12"/>
  <c r="ER42" i="12"/>
  <c r="ER113" i="12"/>
  <c r="ER34" i="12"/>
  <c r="ER137" i="12"/>
  <c r="ER26" i="12"/>
  <c r="ER10" i="12"/>
  <c r="ER153" i="12"/>
  <c r="ER121" i="12"/>
  <c r="ER105" i="12"/>
  <c r="ER97" i="12"/>
  <c r="ER57" i="12"/>
  <c r="ER41" i="12"/>
  <c r="ER25" i="12"/>
  <c r="ER18" i="12"/>
  <c r="ER65" i="12"/>
  <c r="ER49" i="12"/>
  <c r="ER33" i="12"/>
  <c r="ER73" i="12"/>
  <c r="ER81" i="12"/>
  <c r="ER17" i="12"/>
  <c r="ER9" i="12"/>
  <c r="ER89" i="12"/>
  <c r="ER48" i="12"/>
  <c r="ER24" i="12"/>
  <c r="ER144" i="12"/>
  <c r="ER96" i="12"/>
  <c r="ER80" i="12"/>
  <c r="ER32" i="12"/>
  <c r="ER16" i="12"/>
  <c r="ER136" i="12"/>
  <c r="ER128" i="12"/>
  <c r="ER120" i="12"/>
  <c r="ER88" i="12"/>
  <c r="ER56" i="12"/>
  <c r="ER145" i="12"/>
  <c r="ER152" i="12"/>
  <c r="ER64" i="12"/>
  <c r="ER72" i="12"/>
  <c r="ER8" i="12"/>
  <c r="ER135" i="12"/>
  <c r="ER40" i="12"/>
  <c r="ER127" i="12"/>
  <c r="ER112" i="12"/>
  <c r="ER104" i="12"/>
  <c r="ER151" i="12"/>
  <c r="ER111" i="12"/>
  <c r="ER103" i="12"/>
  <c r="ER95" i="12"/>
  <c r="ER87" i="12"/>
  <c r="ER31" i="12"/>
  <c r="ER119" i="12"/>
  <c r="ER79" i="12"/>
  <c r="ER71" i="12"/>
  <c r="ER63" i="12"/>
  <c r="ER15" i="12"/>
  <c r="ER55" i="12"/>
  <c r="ER47" i="12"/>
  <c r="ER23" i="12"/>
  <c r="ER7" i="12"/>
  <c r="ER3" i="12"/>
  <c r="DS39" i="12"/>
  <c r="DS142" i="12"/>
  <c r="DS126" i="12"/>
  <c r="DS143" i="12"/>
  <c r="DS134" i="12"/>
  <c r="DS118" i="12"/>
  <c r="DS150" i="12"/>
  <c r="DS110" i="12"/>
  <c r="DS94" i="12"/>
  <c r="DS78" i="12"/>
  <c r="DS70" i="12"/>
  <c r="DS102" i="12"/>
  <c r="DS54" i="12"/>
  <c r="DS86" i="12"/>
  <c r="DS38" i="12"/>
  <c r="DS30" i="12"/>
  <c r="DS14" i="12"/>
  <c r="DS46" i="12"/>
  <c r="DS62" i="12"/>
  <c r="DS6" i="12"/>
  <c r="DS22" i="12"/>
  <c r="DS141" i="12"/>
  <c r="DS149" i="12"/>
  <c r="DS85" i="12"/>
  <c r="DS93" i="12"/>
  <c r="DS117" i="12"/>
  <c r="DS133" i="12"/>
  <c r="DS61" i="12"/>
  <c r="DS125" i="12"/>
  <c r="DS109" i="12"/>
  <c r="DS101" i="12"/>
  <c r="DS69" i="12"/>
  <c r="DS13" i="12"/>
  <c r="DS29" i="12"/>
  <c r="DS5" i="12"/>
  <c r="DS37" i="12"/>
  <c r="DS77" i="12"/>
  <c r="DS53" i="12"/>
  <c r="DS21" i="12"/>
  <c r="DS45" i="12"/>
  <c r="DS100" i="12"/>
  <c r="DS132" i="12"/>
  <c r="DS116" i="12"/>
  <c r="DS140" i="12"/>
  <c r="DS108" i="12"/>
  <c r="DS148" i="12"/>
  <c r="DS124" i="12"/>
  <c r="DS44" i="12"/>
  <c r="DS12" i="12"/>
  <c r="DS92" i="12"/>
  <c r="DS76" i="12"/>
  <c r="DS52" i="12"/>
  <c r="DS28" i="12"/>
  <c r="DS84" i="12"/>
  <c r="DS60" i="12"/>
  <c r="DS20" i="12"/>
  <c r="DS68" i="12"/>
  <c r="DS36" i="12"/>
  <c r="DS4" i="12"/>
  <c r="DS123" i="12"/>
  <c r="DS131" i="12"/>
  <c r="DS83" i="12"/>
  <c r="DS67" i="12"/>
  <c r="DS115" i="12"/>
  <c r="DS139" i="12"/>
  <c r="DS51" i="12"/>
  <c r="DS27" i="12"/>
  <c r="DS107" i="12"/>
  <c r="DS91" i="12"/>
  <c r="DS59" i="12"/>
  <c r="DS35" i="12"/>
  <c r="DS11" i="12"/>
  <c r="DS43" i="12"/>
  <c r="DS75" i="12"/>
  <c r="DS147" i="12"/>
  <c r="DS99" i="12"/>
  <c r="DS19" i="12"/>
  <c r="DS138" i="12"/>
  <c r="DS122" i="12"/>
  <c r="DS74" i="12"/>
  <c r="DS66" i="12"/>
  <c r="DS82" i="12"/>
  <c r="DS130" i="12"/>
  <c r="DS34" i="12"/>
  <c r="DS145" i="12"/>
  <c r="DS114" i="12"/>
  <c r="DS42" i="12"/>
  <c r="DS26" i="12"/>
  <c r="DS10" i="12"/>
  <c r="DS98" i="12"/>
  <c r="DS18" i="12"/>
  <c r="DS106" i="12"/>
  <c r="DS90" i="12"/>
  <c r="DS50" i="12"/>
  <c r="DS129" i="12"/>
  <c r="DS58" i="12"/>
  <c r="DS113" i="12"/>
  <c r="DS146" i="12"/>
  <c r="DS153" i="12"/>
  <c r="DS137" i="12"/>
  <c r="DS89" i="12"/>
  <c r="DS97" i="12"/>
  <c r="DS41" i="12"/>
  <c r="DS25" i="12"/>
  <c r="DS17" i="12"/>
  <c r="DS49" i="12"/>
  <c r="DS33" i="12"/>
  <c r="DS121" i="12"/>
  <c r="DS73" i="12"/>
  <c r="DS57" i="12"/>
  <c r="DS9" i="12"/>
  <c r="DS152" i="12"/>
  <c r="DS72" i="12"/>
  <c r="DS112" i="12"/>
  <c r="DS104" i="12"/>
  <c r="DS48" i="12"/>
  <c r="DS24" i="12"/>
  <c r="DS144" i="12"/>
  <c r="DS96" i="12"/>
  <c r="DS80" i="12"/>
  <c r="DS32" i="12"/>
  <c r="DS128" i="12"/>
  <c r="DS120" i="12"/>
  <c r="DS88" i="12"/>
  <c r="DS56" i="12"/>
  <c r="DS8" i="12"/>
  <c r="DS151" i="12"/>
  <c r="DS111" i="12"/>
  <c r="DS105" i="12"/>
  <c r="DS64" i="12"/>
  <c r="DS40" i="12"/>
  <c r="DS119" i="12"/>
  <c r="DS65" i="12"/>
  <c r="DS136" i="12"/>
  <c r="DS127" i="12"/>
  <c r="DS79" i="12"/>
  <c r="DS63" i="12"/>
  <c r="DS16" i="12"/>
  <c r="DS81" i="12"/>
  <c r="DS95" i="12"/>
  <c r="DS87" i="12"/>
  <c r="DS103" i="12"/>
  <c r="DS71" i="12"/>
  <c r="DS135" i="12"/>
  <c r="DS47" i="12"/>
  <c r="DS31" i="12"/>
  <c r="DS7" i="12"/>
  <c r="DS55" i="12"/>
  <c r="DS23" i="12"/>
  <c r="DS15" i="12"/>
  <c r="DS3" i="12"/>
  <c r="DD150" i="12"/>
  <c r="DD126" i="12"/>
  <c r="DD143" i="12"/>
  <c r="DD142" i="12"/>
  <c r="DD134" i="12"/>
  <c r="DD39" i="12"/>
  <c r="DD118" i="12"/>
  <c r="DD110" i="12"/>
  <c r="DD94" i="12"/>
  <c r="DD78" i="12"/>
  <c r="DD70" i="12"/>
  <c r="DD86" i="12"/>
  <c r="DD54" i="12"/>
  <c r="DD62" i="12"/>
  <c r="DD46" i="12"/>
  <c r="DD30" i="12"/>
  <c r="DD102" i="12"/>
  <c r="DD22" i="12"/>
  <c r="DD14" i="12"/>
  <c r="DD6" i="12"/>
  <c r="DD38" i="12"/>
  <c r="DD141" i="12"/>
  <c r="DD149" i="12"/>
  <c r="DD85" i="12"/>
  <c r="DD109" i="12"/>
  <c r="DD93" i="12"/>
  <c r="DD61" i="12"/>
  <c r="DD69" i="12"/>
  <c r="DD101" i="12"/>
  <c r="DD77" i="12"/>
  <c r="DD125" i="12"/>
  <c r="DD117" i="12"/>
  <c r="DD13" i="12"/>
  <c r="DD45" i="12"/>
  <c r="DD53" i="12"/>
  <c r="DD21" i="12"/>
  <c r="DD37" i="12"/>
  <c r="DD133" i="12"/>
  <c r="DD29" i="12"/>
  <c r="DD5" i="12"/>
  <c r="DD132" i="12"/>
  <c r="DD140" i="12"/>
  <c r="DD116" i="12"/>
  <c r="DD108" i="12"/>
  <c r="DD148" i="12"/>
  <c r="DD124" i="12"/>
  <c r="DD44" i="12"/>
  <c r="DD12" i="12"/>
  <c r="DD76" i="12"/>
  <c r="DD52" i="12"/>
  <c r="DD28" i="12"/>
  <c r="DD92" i="12"/>
  <c r="DD84" i="12"/>
  <c r="DD20" i="12"/>
  <c r="DD60" i="12"/>
  <c r="DD68" i="12"/>
  <c r="DD100" i="12"/>
  <c r="DD36" i="12"/>
  <c r="DD4" i="12"/>
  <c r="DD67" i="12"/>
  <c r="DD123" i="12"/>
  <c r="DD99" i="12"/>
  <c r="DD115" i="12"/>
  <c r="DD139" i="12"/>
  <c r="DD83" i="12"/>
  <c r="DD51" i="12"/>
  <c r="DD27" i="12"/>
  <c r="DD35" i="12"/>
  <c r="DD75" i="12"/>
  <c r="DD11" i="12"/>
  <c r="DD107" i="12"/>
  <c r="DD91" i="12"/>
  <c r="DD59" i="12"/>
  <c r="DD131" i="12"/>
  <c r="DD19" i="12"/>
  <c r="DD147" i="12"/>
  <c r="DD43" i="12"/>
  <c r="DD122" i="12"/>
  <c r="DD74" i="12"/>
  <c r="DD66" i="12"/>
  <c r="DD146" i="12"/>
  <c r="DD90" i="12"/>
  <c r="DD82" i="12"/>
  <c r="DD130" i="12"/>
  <c r="DD138" i="12"/>
  <c r="DD106" i="12"/>
  <c r="DD98" i="12"/>
  <c r="DD153" i="12"/>
  <c r="DD145" i="12"/>
  <c r="DD26" i="12"/>
  <c r="DD10" i="12"/>
  <c r="DD18" i="12"/>
  <c r="DD58" i="12"/>
  <c r="DD129" i="12"/>
  <c r="DD114" i="12"/>
  <c r="DD50" i="12"/>
  <c r="DD42" i="12"/>
  <c r="DD113" i="12"/>
  <c r="DD34" i="12"/>
  <c r="DD89" i="12"/>
  <c r="DD17" i="12"/>
  <c r="DD97" i="12"/>
  <c r="DD57" i="12"/>
  <c r="DD41" i="12"/>
  <c r="DD25" i="12"/>
  <c r="DD121" i="12"/>
  <c r="DD105" i="12"/>
  <c r="DD65" i="12"/>
  <c r="DD49" i="12"/>
  <c r="DD33" i="12"/>
  <c r="DD137" i="12"/>
  <c r="DD73" i="12"/>
  <c r="DD81" i="12"/>
  <c r="DD72" i="12"/>
  <c r="DD128" i="12"/>
  <c r="DD120" i="12"/>
  <c r="DD112" i="12"/>
  <c r="DD48" i="12"/>
  <c r="DD24" i="12"/>
  <c r="DD144" i="12"/>
  <c r="DD136" i="12"/>
  <c r="DD104" i="12"/>
  <c r="DD80" i="12"/>
  <c r="DD32" i="12"/>
  <c r="DD16" i="12"/>
  <c r="DD9" i="12"/>
  <c r="DD88" i="12"/>
  <c r="DD56" i="12"/>
  <c r="DD8" i="12"/>
  <c r="DD40" i="12"/>
  <c r="DD127" i="12"/>
  <c r="DD111" i="12"/>
  <c r="DD103" i="12"/>
  <c r="DD87" i="12"/>
  <c r="DD63" i="12"/>
  <c r="DD96" i="12"/>
  <c r="DD152" i="12"/>
  <c r="DD64" i="12"/>
  <c r="DD151" i="12"/>
  <c r="DD55" i="12"/>
  <c r="DD135" i="12"/>
  <c r="DD79" i="12"/>
  <c r="DD119" i="12"/>
  <c r="DD95" i="12"/>
  <c r="DD7" i="12"/>
  <c r="DD71" i="12"/>
  <c r="DD15" i="12"/>
  <c r="DD31" i="12"/>
  <c r="DD23" i="12"/>
  <c r="DD47" i="12"/>
  <c r="DD3" i="12"/>
  <c r="CO134" i="12"/>
  <c r="CO118" i="12"/>
  <c r="CO150" i="12"/>
  <c r="CO126" i="12"/>
  <c r="CO143" i="12"/>
  <c r="CO142" i="12"/>
  <c r="CO39" i="12"/>
  <c r="CO110" i="12"/>
  <c r="CO94" i="12"/>
  <c r="CO78" i="12"/>
  <c r="CO70" i="12"/>
  <c r="CO38" i="12"/>
  <c r="CO86" i="12"/>
  <c r="CO62" i="12"/>
  <c r="CO54" i="12"/>
  <c r="CO30" i="12"/>
  <c r="CO22" i="12"/>
  <c r="CO6" i="12"/>
  <c r="CO46" i="12"/>
  <c r="CO102" i="12"/>
  <c r="CO14" i="12"/>
  <c r="CO149" i="12"/>
  <c r="CO85" i="12"/>
  <c r="CO141" i="12"/>
  <c r="CO109" i="12"/>
  <c r="CO93" i="12"/>
  <c r="CO61" i="12"/>
  <c r="CO69" i="12"/>
  <c r="CO77" i="12"/>
  <c r="CO125" i="12"/>
  <c r="CO133" i="12"/>
  <c r="CO101" i="12"/>
  <c r="CO37" i="12"/>
  <c r="CO21" i="12"/>
  <c r="CO45" i="12"/>
  <c r="CO29" i="12"/>
  <c r="CO13" i="12"/>
  <c r="CO5" i="12"/>
  <c r="CO53" i="12"/>
  <c r="CO117" i="12"/>
  <c r="CO116" i="12"/>
  <c r="CO132" i="12"/>
  <c r="CO92" i="12"/>
  <c r="CO100" i="12"/>
  <c r="CO140" i="12"/>
  <c r="CO108" i="12"/>
  <c r="CO148" i="12"/>
  <c r="CO124" i="12"/>
  <c r="CO44" i="12"/>
  <c r="CO12" i="12"/>
  <c r="CO76" i="12"/>
  <c r="CO68" i="12"/>
  <c r="CO52" i="12"/>
  <c r="CO28" i="12"/>
  <c r="CO84" i="12"/>
  <c r="CO60" i="12"/>
  <c r="CO20" i="12"/>
  <c r="CO36" i="12"/>
  <c r="CO4" i="12"/>
  <c r="CO67" i="12"/>
  <c r="CO115" i="12"/>
  <c r="CO139" i="12"/>
  <c r="CO99" i="12"/>
  <c r="CO51" i="12"/>
  <c r="CO27" i="12"/>
  <c r="CO19" i="12"/>
  <c r="CO75" i="12"/>
  <c r="CO35" i="12"/>
  <c r="CO107" i="12"/>
  <c r="CO91" i="12"/>
  <c r="CO59" i="12"/>
  <c r="CO11" i="12"/>
  <c r="CO123" i="12"/>
  <c r="CO131" i="12"/>
  <c r="CO83" i="12"/>
  <c r="CO147" i="12"/>
  <c r="CO122" i="12"/>
  <c r="CO74" i="12"/>
  <c r="CO66" i="12"/>
  <c r="CO130" i="12"/>
  <c r="CO82" i="12"/>
  <c r="CO43" i="12"/>
  <c r="CO138" i="12"/>
  <c r="CO114" i="12"/>
  <c r="CO90" i="12"/>
  <c r="CO146" i="12"/>
  <c r="CO34" i="12"/>
  <c r="CO10" i="12"/>
  <c r="CO58" i="12"/>
  <c r="CO18" i="12"/>
  <c r="CO50" i="12"/>
  <c r="CO121" i="12"/>
  <c r="CO42" i="12"/>
  <c r="CO129" i="12"/>
  <c r="CO98" i="12"/>
  <c r="CO113" i="12"/>
  <c r="CO137" i="12"/>
  <c r="CO89" i="12"/>
  <c r="CO145" i="12"/>
  <c r="CO97" i="12"/>
  <c r="CO106" i="12"/>
  <c r="CO26" i="12"/>
  <c r="CO57" i="12"/>
  <c r="CO41" i="12"/>
  <c r="CO25" i="12"/>
  <c r="CO9" i="12"/>
  <c r="CO153" i="12"/>
  <c r="CO105" i="12"/>
  <c r="CO65" i="12"/>
  <c r="CO49" i="12"/>
  <c r="CO33" i="12"/>
  <c r="CO17" i="12"/>
  <c r="CO73" i="12"/>
  <c r="CO120" i="12"/>
  <c r="CO16" i="12"/>
  <c r="CO81" i="12"/>
  <c r="CO112" i="12"/>
  <c r="CO96" i="12"/>
  <c r="CO152" i="12"/>
  <c r="CO104" i="12"/>
  <c r="CO48" i="12"/>
  <c r="CO24" i="12"/>
  <c r="CO144" i="12"/>
  <c r="CO80" i="12"/>
  <c r="CO32" i="12"/>
  <c r="CO88" i="12"/>
  <c r="CO56" i="12"/>
  <c r="CO8" i="12"/>
  <c r="CO103" i="12"/>
  <c r="CO128" i="12"/>
  <c r="CO127" i="12"/>
  <c r="CO111" i="12"/>
  <c r="CO64" i="12"/>
  <c r="CO119" i="12"/>
  <c r="CO72" i="12"/>
  <c r="CO40" i="12"/>
  <c r="CO151" i="12"/>
  <c r="CO135" i="12"/>
  <c r="CO95" i="12"/>
  <c r="CO79" i="12"/>
  <c r="CO63" i="12"/>
  <c r="CO136" i="12"/>
  <c r="CO71" i="12"/>
  <c r="CO87" i="12"/>
  <c r="CO15" i="12"/>
  <c r="CO55" i="12"/>
  <c r="CO31" i="12"/>
  <c r="CO7" i="12"/>
  <c r="CO47" i="12"/>
  <c r="CO23" i="12"/>
  <c r="CO3" i="12"/>
  <c r="EL126" i="12"/>
  <c r="EL143" i="12"/>
  <c r="EL142" i="12"/>
  <c r="EL39" i="12"/>
  <c r="EL134" i="12"/>
  <c r="EL150" i="12"/>
  <c r="EL110" i="12"/>
  <c r="EL94" i="12"/>
  <c r="EL86" i="12"/>
  <c r="EL70" i="12"/>
  <c r="EL54" i="12"/>
  <c r="EL38" i="12"/>
  <c r="EL78" i="12"/>
  <c r="EL102" i="12"/>
  <c r="EL62" i="12"/>
  <c r="EL118" i="12"/>
  <c r="EL22" i="12"/>
  <c r="EL6" i="12"/>
  <c r="EL46" i="12"/>
  <c r="EL30" i="12"/>
  <c r="EL14" i="12"/>
  <c r="EL149" i="12"/>
  <c r="EL133" i="12"/>
  <c r="EL125" i="12"/>
  <c r="EL85" i="12"/>
  <c r="EL117" i="12"/>
  <c r="EL109" i="12"/>
  <c r="EL93" i="12"/>
  <c r="EL101" i="12"/>
  <c r="EL61" i="12"/>
  <c r="EL69" i="12"/>
  <c r="EL77" i="12"/>
  <c r="EL21" i="12"/>
  <c r="EL45" i="12"/>
  <c r="EL53" i="12"/>
  <c r="EL37" i="12"/>
  <c r="EL29" i="12"/>
  <c r="EL13" i="12"/>
  <c r="EL5" i="12"/>
  <c r="EL141" i="12"/>
  <c r="EL132" i="12"/>
  <c r="EL108" i="12"/>
  <c r="EL116" i="12"/>
  <c r="EL100" i="12"/>
  <c r="EL140" i="12"/>
  <c r="EL148" i="12"/>
  <c r="EL124" i="12"/>
  <c r="EL92" i="12"/>
  <c r="EL44" i="12"/>
  <c r="EL76" i="12"/>
  <c r="EL60" i="12"/>
  <c r="EL52" i="12"/>
  <c r="EL28" i="12"/>
  <c r="EL84" i="12"/>
  <c r="EL68" i="12"/>
  <c r="EL36" i="12"/>
  <c r="EL20" i="12"/>
  <c r="EL12" i="12"/>
  <c r="EL4" i="12"/>
  <c r="EL115" i="12"/>
  <c r="EL99" i="12"/>
  <c r="EL67" i="12"/>
  <c r="EL131" i="12"/>
  <c r="EL139" i="12"/>
  <c r="EL51" i="12"/>
  <c r="EL107" i="12"/>
  <c r="EL27" i="12"/>
  <c r="EL91" i="12"/>
  <c r="EL123" i="12"/>
  <c r="EL75" i="12"/>
  <c r="EL11" i="12"/>
  <c r="EL83" i="12"/>
  <c r="EL19" i="12"/>
  <c r="EL59" i="12"/>
  <c r="EL35" i="12"/>
  <c r="EL147" i="12"/>
  <c r="EL74" i="12"/>
  <c r="EL66" i="12"/>
  <c r="EL138" i="12"/>
  <c r="EL114" i="12"/>
  <c r="EL42" i="12"/>
  <c r="EL146" i="12"/>
  <c r="EL130" i="12"/>
  <c r="EL82" i="12"/>
  <c r="EL50" i="12"/>
  <c r="EL43" i="12"/>
  <c r="EL34" i="12"/>
  <c r="EL122" i="12"/>
  <c r="EL18" i="12"/>
  <c r="EL90" i="12"/>
  <c r="EL58" i="12"/>
  <c r="EL153" i="12"/>
  <c r="EL106" i="12"/>
  <c r="EL129" i="12"/>
  <c r="EL105" i="12"/>
  <c r="EL10" i="12"/>
  <c r="EL145" i="12"/>
  <c r="EL113" i="12"/>
  <c r="EL121" i="12"/>
  <c r="EL89" i="12"/>
  <c r="EL97" i="12"/>
  <c r="EL98" i="12"/>
  <c r="EL57" i="12"/>
  <c r="EL41" i="12"/>
  <c r="EL25" i="12"/>
  <c r="EL9" i="12"/>
  <c r="EL65" i="12"/>
  <c r="EL49" i="12"/>
  <c r="EL33" i="12"/>
  <c r="EL17" i="12"/>
  <c r="EL137" i="12"/>
  <c r="EL73" i="12"/>
  <c r="EL152" i="12"/>
  <c r="EL26" i="12"/>
  <c r="EL104" i="12"/>
  <c r="EL8" i="12"/>
  <c r="EL112" i="12"/>
  <c r="EL96" i="12"/>
  <c r="EL136" i="12"/>
  <c r="EL120" i="12"/>
  <c r="EL72" i="12"/>
  <c r="EL56" i="12"/>
  <c r="EL48" i="12"/>
  <c r="EL24" i="12"/>
  <c r="EL144" i="12"/>
  <c r="EL80" i="12"/>
  <c r="EL64" i="12"/>
  <c r="EL32" i="12"/>
  <c r="EL81" i="12"/>
  <c r="EL88" i="12"/>
  <c r="EL127" i="12"/>
  <c r="EL111" i="12"/>
  <c r="EL135" i="12"/>
  <c r="EL95" i="12"/>
  <c r="EL16" i="12"/>
  <c r="EL151" i="12"/>
  <c r="EL103" i="12"/>
  <c r="EL87" i="12"/>
  <c r="EL63" i="12"/>
  <c r="EL79" i="12"/>
  <c r="EL128" i="12"/>
  <c r="EL40" i="12"/>
  <c r="EL119" i="12"/>
  <c r="EL71" i="12"/>
  <c r="EL7" i="12"/>
  <c r="EL55" i="12"/>
  <c r="EL31" i="12"/>
  <c r="EL47" i="12"/>
  <c r="EL23" i="12"/>
  <c r="EL15" i="12"/>
  <c r="EL3" i="12"/>
  <c r="CJ124" i="8"/>
  <c r="CJ148" i="8"/>
  <c r="CJ132" i="8"/>
  <c r="CJ140" i="8"/>
  <c r="CJ100" i="8"/>
  <c r="CJ108" i="8"/>
  <c r="CJ116" i="8"/>
  <c r="CJ68" i="8"/>
  <c r="CJ92" i="8"/>
  <c r="CJ84" i="8"/>
  <c r="CJ36" i="8"/>
  <c r="CJ60" i="8"/>
  <c r="CJ44" i="8"/>
  <c r="CJ52" i="8"/>
  <c r="CJ76" i="8"/>
  <c r="CJ4" i="8"/>
  <c r="CJ28" i="8"/>
  <c r="CJ12" i="8"/>
  <c r="CJ20" i="8"/>
  <c r="CJ139" i="8"/>
  <c r="CJ131" i="8"/>
  <c r="CJ99" i="8"/>
  <c r="CJ83" i="8"/>
  <c r="CJ107" i="8"/>
  <c r="CJ115" i="8"/>
  <c r="CJ147" i="8"/>
  <c r="CJ123" i="8"/>
  <c r="CJ91" i="8"/>
  <c r="CJ27" i="8"/>
  <c r="CJ75" i="8"/>
  <c r="CJ35" i="8"/>
  <c r="CJ67" i="8"/>
  <c r="CJ43" i="8"/>
  <c r="CJ51" i="8"/>
  <c r="CJ11" i="8"/>
  <c r="CJ138" i="8"/>
  <c r="CJ130" i="8"/>
  <c r="CJ59" i="8"/>
  <c r="CJ146" i="8"/>
  <c r="CJ98" i="8"/>
  <c r="CJ26" i="8"/>
  <c r="CJ106" i="8"/>
  <c r="CJ114" i="8"/>
  <c r="CJ66" i="8"/>
  <c r="CJ19" i="8"/>
  <c r="CJ90" i="8"/>
  <c r="CJ74" i="8"/>
  <c r="CJ82" i="8"/>
  <c r="CJ58" i="8"/>
  <c r="CJ34" i="8"/>
  <c r="CJ122" i="8"/>
  <c r="CJ50" i="8"/>
  <c r="CJ10" i="8"/>
  <c r="CJ42" i="8"/>
  <c r="CJ18" i="8"/>
  <c r="CJ121" i="8"/>
  <c r="CJ153" i="8"/>
  <c r="CJ137" i="8"/>
  <c r="CJ145" i="8"/>
  <c r="CJ73" i="8"/>
  <c r="CJ41" i="8"/>
  <c r="CJ81" i="8"/>
  <c r="CJ49" i="8"/>
  <c r="CJ97" i="8"/>
  <c r="CJ25" i="8"/>
  <c r="CJ17" i="8"/>
  <c r="CJ129" i="8"/>
  <c r="CJ113" i="8"/>
  <c r="CJ105" i="8"/>
  <c r="CJ9" i="8"/>
  <c r="CJ89" i="8"/>
  <c r="CJ57" i="8"/>
  <c r="CJ65" i="8"/>
  <c r="CJ33" i="8"/>
  <c r="CJ144" i="8"/>
  <c r="CJ80" i="8"/>
  <c r="CJ32" i="8"/>
  <c r="CJ104" i="8"/>
  <c r="CJ56" i="8"/>
  <c r="CJ40" i="8"/>
  <c r="CJ112" i="8"/>
  <c r="CJ120" i="8"/>
  <c r="CJ128" i="8"/>
  <c r="CJ136" i="8"/>
  <c r="CJ64" i="8"/>
  <c r="CJ16" i="8"/>
  <c r="CJ72" i="8"/>
  <c r="CJ48" i="8"/>
  <c r="CJ119" i="8"/>
  <c r="CJ47" i="8"/>
  <c r="CJ96" i="8"/>
  <c r="CJ88" i="8"/>
  <c r="CJ8" i="8"/>
  <c r="CJ143" i="8"/>
  <c r="CJ63" i="8"/>
  <c r="CJ24" i="8"/>
  <c r="CJ71" i="8"/>
  <c r="CJ151" i="8"/>
  <c r="CJ152" i="8"/>
  <c r="CJ103" i="8"/>
  <c r="CJ95" i="8"/>
  <c r="CJ87" i="8"/>
  <c r="CJ31" i="8"/>
  <c r="CJ7" i="8"/>
  <c r="CJ126" i="8"/>
  <c r="CJ55" i="8"/>
  <c r="CJ39" i="8"/>
  <c r="CJ150" i="8"/>
  <c r="CJ142" i="8"/>
  <c r="CJ135" i="8"/>
  <c r="CJ134" i="8"/>
  <c r="CJ54" i="8"/>
  <c r="CJ46" i="8"/>
  <c r="CJ22" i="8"/>
  <c r="CJ102" i="8"/>
  <c r="CJ111" i="8"/>
  <c r="CJ15" i="8"/>
  <c r="CJ110" i="8"/>
  <c r="CJ62" i="8"/>
  <c r="CJ14" i="8"/>
  <c r="CJ118" i="8"/>
  <c r="CJ94" i="8"/>
  <c r="CJ70" i="8"/>
  <c r="CJ6" i="8"/>
  <c r="CJ127" i="8"/>
  <c r="CJ78" i="8"/>
  <c r="CJ30" i="8"/>
  <c r="CJ79" i="8"/>
  <c r="CJ38" i="8"/>
  <c r="CJ86" i="8"/>
  <c r="CJ23" i="8"/>
  <c r="CJ133" i="8"/>
  <c r="CJ29" i="8"/>
  <c r="CJ21" i="8"/>
  <c r="CJ141" i="8"/>
  <c r="CJ85" i="8"/>
  <c r="CJ13" i="8"/>
  <c r="CJ53" i="8"/>
  <c r="CJ149" i="8"/>
  <c r="CJ101" i="8"/>
  <c r="CJ61" i="8"/>
  <c r="CJ5" i="8"/>
  <c r="CJ109" i="8"/>
  <c r="CJ117" i="8"/>
  <c r="CJ93" i="8"/>
  <c r="CJ69" i="8"/>
  <c r="CJ37" i="8"/>
  <c r="CJ125" i="8"/>
  <c r="CJ77" i="8"/>
  <c r="CJ45" i="8"/>
  <c r="CJ3" i="8"/>
  <c r="DL148" i="8"/>
  <c r="DL132" i="8"/>
  <c r="DL140" i="8"/>
  <c r="DL100" i="8"/>
  <c r="DL108" i="8"/>
  <c r="DL116" i="8"/>
  <c r="DL124" i="8"/>
  <c r="DL84" i="8"/>
  <c r="DL28" i="8"/>
  <c r="DL92" i="8"/>
  <c r="DL68" i="8"/>
  <c r="DL76" i="8"/>
  <c r="DL36" i="8"/>
  <c r="DL44" i="8"/>
  <c r="DL60" i="8"/>
  <c r="DL52" i="8"/>
  <c r="DL4" i="8"/>
  <c r="DL20" i="8"/>
  <c r="DL12" i="8"/>
  <c r="DL115" i="8"/>
  <c r="DL83" i="8"/>
  <c r="DL59" i="8"/>
  <c r="DL123" i="8"/>
  <c r="DL139" i="8"/>
  <c r="DL131" i="8"/>
  <c r="DL147" i="8"/>
  <c r="DL43" i="8"/>
  <c r="DL51" i="8"/>
  <c r="DL107" i="8"/>
  <c r="DL19" i="8"/>
  <c r="DL27" i="8"/>
  <c r="DL67" i="8"/>
  <c r="DL11" i="8"/>
  <c r="DL91" i="8"/>
  <c r="DL99" i="8"/>
  <c r="DL75" i="8"/>
  <c r="DL138" i="8"/>
  <c r="DL35" i="8"/>
  <c r="DL98" i="8"/>
  <c r="DL66" i="8"/>
  <c r="DL106" i="8"/>
  <c r="DL74" i="8"/>
  <c r="DL146" i="8"/>
  <c r="DL82" i="8"/>
  <c r="DL58" i="8"/>
  <c r="DL34" i="8"/>
  <c r="DL114" i="8"/>
  <c r="DL42" i="8"/>
  <c r="DL130" i="8"/>
  <c r="DL50" i="8"/>
  <c r="DL26" i="8"/>
  <c r="DL18" i="8"/>
  <c r="DL90" i="8"/>
  <c r="DL122" i="8"/>
  <c r="DL10" i="8"/>
  <c r="DL121" i="8"/>
  <c r="DL153" i="8"/>
  <c r="DL137" i="8"/>
  <c r="DL129" i="8"/>
  <c r="DL145" i="8"/>
  <c r="DL89" i="8"/>
  <c r="DL41" i="8"/>
  <c r="DL49" i="8"/>
  <c r="DL57" i="8"/>
  <c r="DL113" i="8"/>
  <c r="DL105" i="8"/>
  <c r="DL65" i="8"/>
  <c r="DL17" i="8"/>
  <c r="DL73" i="8"/>
  <c r="DL25" i="8"/>
  <c r="DL81" i="8"/>
  <c r="DL97" i="8"/>
  <c r="DL33" i="8"/>
  <c r="DL112" i="8"/>
  <c r="DL80" i="8"/>
  <c r="DL32" i="8"/>
  <c r="DL9" i="8"/>
  <c r="DL128" i="8"/>
  <c r="DL120" i="8"/>
  <c r="DL56" i="8"/>
  <c r="DL40" i="8"/>
  <c r="DL144" i="8"/>
  <c r="DL152" i="8"/>
  <c r="DL96" i="8"/>
  <c r="DL136" i="8"/>
  <c r="DL64" i="8"/>
  <c r="DL16" i="8"/>
  <c r="DL88" i="8"/>
  <c r="DL24" i="8"/>
  <c r="DL8" i="8"/>
  <c r="DL135" i="8"/>
  <c r="DL95" i="8"/>
  <c r="DL104" i="8"/>
  <c r="DL127" i="8"/>
  <c r="DL63" i="8"/>
  <c r="DL103" i="8"/>
  <c r="DL71" i="8"/>
  <c r="DL72" i="8"/>
  <c r="DL48" i="8"/>
  <c r="DL111" i="8"/>
  <c r="DL151" i="8"/>
  <c r="DL119" i="8"/>
  <c r="DL87" i="8"/>
  <c r="DL126" i="8"/>
  <c r="DL134" i="8"/>
  <c r="DL23" i="8"/>
  <c r="DL143" i="8"/>
  <c r="DL79" i="8"/>
  <c r="DL47" i="8"/>
  <c r="DL15" i="8"/>
  <c r="DL142" i="8"/>
  <c r="DL22" i="8"/>
  <c r="DL55" i="8"/>
  <c r="DL7" i="8"/>
  <c r="DL14" i="8"/>
  <c r="DL118" i="8"/>
  <c r="DL102" i="8"/>
  <c r="DL94" i="8"/>
  <c r="DL70" i="8"/>
  <c r="DL31" i="8"/>
  <c r="DL110" i="8"/>
  <c r="DL78" i="8"/>
  <c r="DL62" i="8"/>
  <c r="DL30" i="8"/>
  <c r="DL86" i="8"/>
  <c r="DL38" i="8"/>
  <c r="DL6" i="8"/>
  <c r="DL54" i="8"/>
  <c r="DL46" i="8"/>
  <c r="DL150" i="8"/>
  <c r="DL39" i="8"/>
  <c r="DL141" i="8"/>
  <c r="DL133" i="8"/>
  <c r="DL93" i="8"/>
  <c r="DL29" i="8"/>
  <c r="DL13" i="8"/>
  <c r="DL149" i="8"/>
  <c r="DL101" i="8"/>
  <c r="DL69" i="8"/>
  <c r="DL61" i="8"/>
  <c r="DL21" i="8"/>
  <c r="DL109" i="8"/>
  <c r="DL77" i="8"/>
  <c r="DL5" i="8"/>
  <c r="DL117" i="8"/>
  <c r="DL85" i="8"/>
  <c r="DL37" i="8"/>
  <c r="DL125" i="8"/>
  <c r="DL45" i="8"/>
  <c r="DL53" i="8"/>
  <c r="DL3" i="8"/>
  <c r="CY132" i="8"/>
  <c r="CY148" i="8"/>
  <c r="CY100" i="8"/>
  <c r="CY108" i="8"/>
  <c r="CY116" i="8"/>
  <c r="CY140" i="8"/>
  <c r="CY92" i="8"/>
  <c r="CY68" i="8"/>
  <c r="CY84" i="8"/>
  <c r="CY36" i="8"/>
  <c r="CY28" i="8"/>
  <c r="CY124" i="8"/>
  <c r="CY60" i="8"/>
  <c r="CY44" i="8"/>
  <c r="CY52" i="8"/>
  <c r="CY76" i="8"/>
  <c r="CY4" i="8"/>
  <c r="CY20" i="8"/>
  <c r="CY12" i="8"/>
  <c r="CY139" i="8"/>
  <c r="CY107" i="8"/>
  <c r="CY115" i="8"/>
  <c r="CY131" i="8"/>
  <c r="CY123" i="8"/>
  <c r="CY91" i="8"/>
  <c r="CY99" i="8"/>
  <c r="CY83" i="8"/>
  <c r="CY35" i="8"/>
  <c r="CY43" i="8"/>
  <c r="CY59" i="8"/>
  <c r="CY51" i="8"/>
  <c r="CY147" i="8"/>
  <c r="CY75" i="8"/>
  <c r="CY67" i="8"/>
  <c r="CY11" i="8"/>
  <c r="CY19" i="8"/>
  <c r="CY27" i="8"/>
  <c r="CY146" i="8"/>
  <c r="CY106" i="8"/>
  <c r="CY138" i="8"/>
  <c r="CY114" i="8"/>
  <c r="CY66" i="8"/>
  <c r="CY18" i="8"/>
  <c r="CY74" i="8"/>
  <c r="CY130" i="8"/>
  <c r="CY82" i="8"/>
  <c r="CY58" i="8"/>
  <c r="CY34" i="8"/>
  <c r="CY90" i="8"/>
  <c r="CY42" i="8"/>
  <c r="CY26" i="8"/>
  <c r="CY98" i="8"/>
  <c r="CY50" i="8"/>
  <c r="CY122" i="8"/>
  <c r="CY10" i="8"/>
  <c r="CY137" i="8"/>
  <c r="CY97" i="8"/>
  <c r="CY153" i="8"/>
  <c r="CY145" i="8"/>
  <c r="CY129" i="8"/>
  <c r="CY81" i="8"/>
  <c r="CY49" i="8"/>
  <c r="CY25" i="8"/>
  <c r="CY89" i="8"/>
  <c r="CY65" i="8"/>
  <c r="CY57" i="8"/>
  <c r="CY33" i="8"/>
  <c r="CY73" i="8"/>
  <c r="CY41" i="8"/>
  <c r="CY17" i="8"/>
  <c r="CY105" i="8"/>
  <c r="CY113" i="8"/>
  <c r="CY104" i="8"/>
  <c r="CY56" i="8"/>
  <c r="CY40" i="8"/>
  <c r="CY112" i="8"/>
  <c r="CY48" i="8"/>
  <c r="CY120" i="8"/>
  <c r="CY128" i="8"/>
  <c r="CY136" i="8"/>
  <c r="CY88" i="8"/>
  <c r="CY24" i="8"/>
  <c r="CY8" i="8"/>
  <c r="CY144" i="8"/>
  <c r="CY96" i="8"/>
  <c r="CY121" i="8"/>
  <c r="CY152" i="8"/>
  <c r="CY72" i="8"/>
  <c r="CY127" i="8"/>
  <c r="CY80" i="8"/>
  <c r="CY135" i="8"/>
  <c r="CY55" i="8"/>
  <c r="CY64" i="8"/>
  <c r="CY32" i="8"/>
  <c r="CY151" i="8"/>
  <c r="CY71" i="8"/>
  <c r="CY9" i="8"/>
  <c r="CY16" i="8"/>
  <c r="CY79" i="8"/>
  <c r="CY63" i="8"/>
  <c r="CY103" i="8"/>
  <c r="CY95" i="8"/>
  <c r="CY111" i="8"/>
  <c r="CY134" i="8"/>
  <c r="CY142" i="8"/>
  <c r="CY143" i="8"/>
  <c r="CY87" i="8"/>
  <c r="CY119" i="8"/>
  <c r="CY47" i="8"/>
  <c r="CY15" i="8"/>
  <c r="CY62" i="8"/>
  <c r="CY23" i="8"/>
  <c r="CY102" i="8"/>
  <c r="CY7" i="8"/>
  <c r="CY126" i="8"/>
  <c r="CY110" i="8"/>
  <c r="CY14" i="8"/>
  <c r="CY39" i="8"/>
  <c r="CY150" i="8"/>
  <c r="CY118" i="8"/>
  <c r="CY94" i="8"/>
  <c r="CY70" i="8"/>
  <c r="CY6" i="8"/>
  <c r="CY31" i="8"/>
  <c r="CY78" i="8"/>
  <c r="CY30" i="8"/>
  <c r="CY86" i="8"/>
  <c r="CY54" i="8"/>
  <c r="CY38" i="8"/>
  <c r="CY22" i="8"/>
  <c r="CY46" i="8"/>
  <c r="CY141" i="8"/>
  <c r="CY29" i="8"/>
  <c r="CY13" i="8"/>
  <c r="CY133" i="8"/>
  <c r="CY21" i="8"/>
  <c r="CY101" i="8"/>
  <c r="CY61" i="8"/>
  <c r="CY109" i="8"/>
  <c r="CY5" i="8"/>
  <c r="CY149" i="8"/>
  <c r="CY117" i="8"/>
  <c r="CY93" i="8"/>
  <c r="CY69" i="8"/>
  <c r="CY37" i="8"/>
  <c r="CY125" i="8"/>
  <c r="CY77" i="8"/>
  <c r="CY45" i="8"/>
  <c r="CY85" i="8"/>
  <c r="CY53" i="8"/>
  <c r="CY3" i="8"/>
  <c r="EL148" i="8"/>
  <c r="EL132" i="8"/>
  <c r="EL140" i="8"/>
  <c r="EL100" i="8"/>
  <c r="EL108" i="8"/>
  <c r="EL92" i="8"/>
  <c r="EL116" i="8"/>
  <c r="EL84" i="8"/>
  <c r="EL124" i="8"/>
  <c r="EL76" i="8"/>
  <c r="EL68" i="8"/>
  <c r="EL36" i="8"/>
  <c r="EL44" i="8"/>
  <c r="EL12" i="8"/>
  <c r="EL52" i="8"/>
  <c r="EL4" i="8"/>
  <c r="EL28" i="8"/>
  <c r="EL60" i="8"/>
  <c r="EL20" i="8"/>
  <c r="EL131" i="8"/>
  <c r="EL75" i="8"/>
  <c r="EL139" i="8"/>
  <c r="EL99" i="8"/>
  <c r="EL83" i="8"/>
  <c r="EL59" i="8"/>
  <c r="EL107" i="8"/>
  <c r="EL91" i="8"/>
  <c r="EL115" i="8"/>
  <c r="EL147" i="8"/>
  <c r="EL123" i="8"/>
  <c r="EL35" i="8"/>
  <c r="EL43" i="8"/>
  <c r="EL51" i="8"/>
  <c r="EL27" i="8"/>
  <c r="EL67" i="8"/>
  <c r="EL19" i="8"/>
  <c r="EL11" i="8"/>
  <c r="EL146" i="8"/>
  <c r="EL58" i="8"/>
  <c r="EL98" i="8"/>
  <c r="EL66" i="8"/>
  <c r="EL106" i="8"/>
  <c r="EL74" i="8"/>
  <c r="EL122" i="8"/>
  <c r="EL114" i="8"/>
  <c r="EL82" i="8"/>
  <c r="EL18" i="8"/>
  <c r="EL138" i="8"/>
  <c r="EL26" i="8"/>
  <c r="EL42" i="8"/>
  <c r="EL34" i="8"/>
  <c r="EL10" i="8"/>
  <c r="EL90" i="8"/>
  <c r="EL130" i="8"/>
  <c r="EL113" i="8"/>
  <c r="EL121" i="8"/>
  <c r="EL97" i="8"/>
  <c r="EL153" i="8"/>
  <c r="EL137" i="8"/>
  <c r="EL50" i="8"/>
  <c r="EL65" i="8"/>
  <c r="EL57" i="8"/>
  <c r="EL33" i="8"/>
  <c r="EL73" i="8"/>
  <c r="EL41" i="8"/>
  <c r="EL81" i="8"/>
  <c r="EL49" i="8"/>
  <c r="EL129" i="8"/>
  <c r="EL105" i="8"/>
  <c r="EL145" i="8"/>
  <c r="EL89" i="8"/>
  <c r="EL9" i="8"/>
  <c r="EL17" i="8"/>
  <c r="EL104" i="8"/>
  <c r="EL72" i="8"/>
  <c r="EL112" i="8"/>
  <c r="EL80" i="8"/>
  <c r="EL32" i="8"/>
  <c r="EL152" i="8"/>
  <c r="EL120" i="8"/>
  <c r="EL144" i="8"/>
  <c r="EL48" i="8"/>
  <c r="EL136" i="8"/>
  <c r="EL25" i="8"/>
  <c r="EL88" i="8"/>
  <c r="EL24" i="8"/>
  <c r="EL111" i="8"/>
  <c r="EL119" i="8"/>
  <c r="EL135" i="8"/>
  <c r="EL95" i="8"/>
  <c r="EL96" i="8"/>
  <c r="EL143" i="8"/>
  <c r="EL128" i="8"/>
  <c r="EL64" i="8"/>
  <c r="EL56" i="8"/>
  <c r="EL40" i="8"/>
  <c r="EL151" i="8"/>
  <c r="EL79" i="8"/>
  <c r="EL55" i="8"/>
  <c r="EL39" i="8"/>
  <c r="EL63" i="8"/>
  <c r="EL7" i="8"/>
  <c r="EL126" i="8"/>
  <c r="EL127" i="8"/>
  <c r="EL71" i="8"/>
  <c r="EL47" i="8"/>
  <c r="EL142" i="8"/>
  <c r="EL8" i="8"/>
  <c r="EL103" i="8"/>
  <c r="EL87" i="8"/>
  <c r="EL150" i="8"/>
  <c r="EL16" i="8"/>
  <c r="EL15" i="8"/>
  <c r="EL134" i="8"/>
  <c r="EL94" i="8"/>
  <c r="EL38" i="8"/>
  <c r="EL46" i="8"/>
  <c r="EL54" i="8"/>
  <c r="EL102" i="8"/>
  <c r="EL70" i="8"/>
  <c r="EL62" i="8"/>
  <c r="EL23" i="8"/>
  <c r="EL110" i="8"/>
  <c r="EL78" i="8"/>
  <c r="EL14" i="8"/>
  <c r="EL118" i="8"/>
  <c r="EL86" i="8"/>
  <c r="EL22" i="8"/>
  <c r="EL6" i="8"/>
  <c r="EL30" i="8"/>
  <c r="EL31" i="8"/>
  <c r="EL149" i="8"/>
  <c r="EL93" i="8"/>
  <c r="EL85" i="8"/>
  <c r="EL53" i="8"/>
  <c r="EL5" i="8"/>
  <c r="EL77" i="8"/>
  <c r="EL141" i="8"/>
  <c r="EL133" i="8"/>
  <c r="EL21" i="8"/>
  <c r="EL125" i="8"/>
  <c r="EL13" i="8"/>
  <c r="EL101" i="8"/>
  <c r="EL61" i="8"/>
  <c r="EL109" i="8"/>
  <c r="EL29" i="8"/>
  <c r="EL45" i="8"/>
  <c r="EL117" i="8"/>
  <c r="EL69" i="8"/>
  <c r="EL37" i="8"/>
  <c r="EL3" i="8"/>
  <c r="DI148" i="8"/>
  <c r="DI100" i="8"/>
  <c r="DI140" i="8"/>
  <c r="DI108" i="8"/>
  <c r="DI116" i="8"/>
  <c r="DI124" i="8"/>
  <c r="DI132" i="8"/>
  <c r="DI68" i="8"/>
  <c r="DI92" i="8"/>
  <c r="DI28" i="8"/>
  <c r="DI36" i="8"/>
  <c r="DI76" i="8"/>
  <c r="DI44" i="8"/>
  <c r="DI84" i="8"/>
  <c r="DI52" i="8"/>
  <c r="DI60" i="8"/>
  <c r="DI4" i="8"/>
  <c r="DI20" i="8"/>
  <c r="DI12" i="8"/>
  <c r="DI115" i="8"/>
  <c r="DI83" i="8"/>
  <c r="DI139" i="8"/>
  <c r="DI123" i="8"/>
  <c r="DI91" i="8"/>
  <c r="DI147" i="8"/>
  <c r="DI131" i="8"/>
  <c r="DI43" i="8"/>
  <c r="DI27" i="8"/>
  <c r="DI99" i="8"/>
  <c r="DI51" i="8"/>
  <c r="DI67" i="8"/>
  <c r="DI107" i="8"/>
  <c r="DI59" i="8"/>
  <c r="DI11" i="8"/>
  <c r="DI19" i="8"/>
  <c r="DI75" i="8"/>
  <c r="DI35" i="8"/>
  <c r="DI114" i="8"/>
  <c r="DI90" i="8"/>
  <c r="DI66" i="8"/>
  <c r="DI122" i="8"/>
  <c r="DI74" i="8"/>
  <c r="DI82" i="8"/>
  <c r="DI58" i="8"/>
  <c r="DI34" i="8"/>
  <c r="DI42" i="8"/>
  <c r="DI50" i="8"/>
  <c r="DI98" i="8"/>
  <c r="DI26" i="8"/>
  <c r="DI138" i="8"/>
  <c r="DI146" i="8"/>
  <c r="DI130" i="8"/>
  <c r="DI18" i="8"/>
  <c r="DI106" i="8"/>
  <c r="DI121" i="8"/>
  <c r="DI129" i="8"/>
  <c r="DI10" i="8"/>
  <c r="DI137" i="8"/>
  <c r="DI145" i="8"/>
  <c r="DI153" i="8"/>
  <c r="DI25" i="8"/>
  <c r="DI9" i="8"/>
  <c r="DI17" i="8"/>
  <c r="DI89" i="8"/>
  <c r="DI65" i="8"/>
  <c r="DI57" i="8"/>
  <c r="DI33" i="8"/>
  <c r="DI113" i="8"/>
  <c r="DI105" i="8"/>
  <c r="DI97" i="8"/>
  <c r="DI73" i="8"/>
  <c r="DI41" i="8"/>
  <c r="DI81" i="8"/>
  <c r="DI49" i="8"/>
  <c r="DI112" i="8"/>
  <c r="DI32" i="8"/>
  <c r="DI144" i="8"/>
  <c r="DI120" i="8"/>
  <c r="DI40" i="8"/>
  <c r="DI152" i="8"/>
  <c r="DI136" i="8"/>
  <c r="DI128" i="8"/>
  <c r="DI88" i="8"/>
  <c r="DI56" i="8"/>
  <c r="DI64" i="8"/>
  <c r="DI96" i="8"/>
  <c r="DI80" i="8"/>
  <c r="DI16" i="8"/>
  <c r="DI72" i="8"/>
  <c r="DI48" i="8"/>
  <c r="DI135" i="8"/>
  <c r="DI143" i="8"/>
  <c r="DI63" i="8"/>
  <c r="DI24" i="8"/>
  <c r="DI104" i="8"/>
  <c r="DI8" i="8"/>
  <c r="DI127" i="8"/>
  <c r="DI103" i="8"/>
  <c r="DI95" i="8"/>
  <c r="DI71" i="8"/>
  <c r="DI111" i="8"/>
  <c r="DI119" i="8"/>
  <c r="DI87" i="8"/>
  <c r="DI55" i="8"/>
  <c r="DI150" i="8"/>
  <c r="DI134" i="8"/>
  <c r="DI142" i="8"/>
  <c r="DI47" i="8"/>
  <c r="DI39" i="8"/>
  <c r="DI23" i="8"/>
  <c r="DI15" i="8"/>
  <c r="DI151" i="8"/>
  <c r="DI22" i="8"/>
  <c r="DI102" i="8"/>
  <c r="DI94" i="8"/>
  <c r="DI110" i="8"/>
  <c r="DI62" i="8"/>
  <c r="DI14" i="8"/>
  <c r="DI118" i="8"/>
  <c r="DI70" i="8"/>
  <c r="DI6" i="8"/>
  <c r="DI7" i="8"/>
  <c r="DI78" i="8"/>
  <c r="DI30" i="8"/>
  <c r="DI86" i="8"/>
  <c r="DI38" i="8"/>
  <c r="DI31" i="8"/>
  <c r="DI126" i="8"/>
  <c r="DI54" i="8"/>
  <c r="DI46" i="8"/>
  <c r="DI79" i="8"/>
  <c r="DI141" i="8"/>
  <c r="DI13" i="8"/>
  <c r="DI149" i="8"/>
  <c r="DI5" i="8"/>
  <c r="DI133" i="8"/>
  <c r="DI101" i="8"/>
  <c r="DI93" i="8"/>
  <c r="DI69" i="8"/>
  <c r="DI37" i="8"/>
  <c r="DI29" i="8"/>
  <c r="DI109" i="8"/>
  <c r="DI77" i="8"/>
  <c r="DI61" i="8"/>
  <c r="DI45" i="8"/>
  <c r="DI117" i="8"/>
  <c r="DI85" i="8"/>
  <c r="DI53" i="8"/>
  <c r="DI125" i="8"/>
  <c r="DI21" i="8"/>
  <c r="DI3" i="8"/>
  <c r="V124" i="8"/>
  <c r="V132" i="8"/>
  <c r="V140" i="8"/>
  <c r="V148" i="8"/>
  <c r="V100" i="8"/>
  <c r="V108" i="8"/>
  <c r="V92" i="8"/>
  <c r="V76" i="8"/>
  <c r="V84" i="8"/>
  <c r="V116" i="8"/>
  <c r="V60" i="8"/>
  <c r="V52" i="8"/>
  <c r="V68" i="8"/>
  <c r="V36" i="8"/>
  <c r="V12" i="8"/>
  <c r="V4" i="8"/>
  <c r="V28" i="8"/>
  <c r="V44" i="8"/>
  <c r="V20" i="8"/>
  <c r="V147" i="8"/>
  <c r="V91" i="8"/>
  <c r="V67" i="8"/>
  <c r="V75" i="8"/>
  <c r="V99" i="8"/>
  <c r="V83" i="8"/>
  <c r="V107" i="8"/>
  <c r="V131" i="8"/>
  <c r="V115" i="8"/>
  <c r="V123" i="8"/>
  <c r="V139" i="8"/>
  <c r="V35" i="8"/>
  <c r="V43" i="8"/>
  <c r="V27" i="8"/>
  <c r="V51" i="8"/>
  <c r="V19" i="8"/>
  <c r="V59" i="8"/>
  <c r="V11" i="8"/>
  <c r="V138" i="8"/>
  <c r="V130" i="8"/>
  <c r="V146" i="8"/>
  <c r="V90" i="8"/>
  <c r="V50" i="8"/>
  <c r="V58" i="8"/>
  <c r="V98" i="8"/>
  <c r="V66" i="8"/>
  <c r="V106" i="8"/>
  <c r="V74" i="8"/>
  <c r="V114" i="8"/>
  <c r="V82" i="8"/>
  <c r="V18" i="8"/>
  <c r="V122" i="8"/>
  <c r="V34" i="8"/>
  <c r="V42" i="8"/>
  <c r="V10" i="8"/>
  <c r="V26" i="8"/>
  <c r="V105" i="8"/>
  <c r="V113" i="8"/>
  <c r="V121" i="8"/>
  <c r="V97" i="8"/>
  <c r="V153" i="8"/>
  <c r="V137" i="8"/>
  <c r="V89" i="8"/>
  <c r="V65" i="8"/>
  <c r="V57" i="8"/>
  <c r="V33" i="8"/>
  <c r="V73" i="8"/>
  <c r="V41" i="8"/>
  <c r="V81" i="8"/>
  <c r="V49" i="8"/>
  <c r="V25" i="8"/>
  <c r="V129" i="8"/>
  <c r="V9" i="8"/>
  <c r="V17" i="8"/>
  <c r="V96" i="8"/>
  <c r="V64" i="8"/>
  <c r="V16" i="8"/>
  <c r="V145" i="8"/>
  <c r="V104" i="8"/>
  <c r="V72" i="8"/>
  <c r="V112" i="8"/>
  <c r="V152" i="8"/>
  <c r="V120" i="8"/>
  <c r="V56" i="8"/>
  <c r="V40" i="8"/>
  <c r="V144" i="8"/>
  <c r="V48" i="8"/>
  <c r="V136" i="8"/>
  <c r="V128" i="8"/>
  <c r="V8" i="8"/>
  <c r="V32" i="8"/>
  <c r="V103" i="8"/>
  <c r="V111" i="8"/>
  <c r="V47" i="8"/>
  <c r="V24" i="8"/>
  <c r="V127" i="8"/>
  <c r="V135" i="8"/>
  <c r="V63" i="8"/>
  <c r="V143" i="8"/>
  <c r="V80" i="8"/>
  <c r="V71" i="8"/>
  <c r="V79" i="8"/>
  <c r="V31" i="8"/>
  <c r="V23" i="8"/>
  <c r="V39" i="8"/>
  <c r="V118" i="8"/>
  <c r="V7" i="8"/>
  <c r="V95" i="8"/>
  <c r="V134" i="8"/>
  <c r="V88" i="8"/>
  <c r="V55" i="8"/>
  <c r="V142" i="8"/>
  <c r="V119" i="8"/>
  <c r="V87" i="8"/>
  <c r="V30" i="8"/>
  <c r="V94" i="8"/>
  <c r="V38" i="8"/>
  <c r="V46" i="8"/>
  <c r="V151" i="8"/>
  <c r="V54" i="8"/>
  <c r="V126" i="8"/>
  <c r="V150" i="8"/>
  <c r="V102" i="8"/>
  <c r="V70" i="8"/>
  <c r="V62" i="8"/>
  <c r="V15" i="8"/>
  <c r="V110" i="8"/>
  <c r="V78" i="8"/>
  <c r="V14" i="8"/>
  <c r="V86" i="8"/>
  <c r="V22" i="8"/>
  <c r="V6" i="8"/>
  <c r="V125" i="8"/>
  <c r="V77" i="8"/>
  <c r="V45" i="8"/>
  <c r="V149" i="8"/>
  <c r="V85" i="8"/>
  <c r="V53" i="8"/>
  <c r="V37" i="8"/>
  <c r="V141" i="8"/>
  <c r="V133" i="8"/>
  <c r="V21" i="8"/>
  <c r="V69" i="8"/>
  <c r="V29" i="8"/>
  <c r="V13" i="8"/>
  <c r="V117" i="8"/>
  <c r="V101" i="8"/>
  <c r="V61" i="8"/>
  <c r="V109" i="8"/>
  <c r="V93" i="8"/>
  <c r="V5" i="8"/>
  <c r="V3" i="8"/>
  <c r="U148" i="8"/>
  <c r="U140" i="8"/>
  <c r="U108" i="8"/>
  <c r="U116" i="8"/>
  <c r="U124" i="8"/>
  <c r="U132" i="8"/>
  <c r="U92" i="8"/>
  <c r="U68" i="8"/>
  <c r="U100" i="8"/>
  <c r="U84" i="8"/>
  <c r="U36" i="8"/>
  <c r="U44" i="8"/>
  <c r="U60" i="8"/>
  <c r="U52" i="8"/>
  <c r="U76" i="8"/>
  <c r="U20" i="8"/>
  <c r="U4" i="8"/>
  <c r="U28" i="8"/>
  <c r="U12" i="8"/>
  <c r="U131" i="8"/>
  <c r="U147" i="8"/>
  <c r="U139" i="8"/>
  <c r="U107" i="8"/>
  <c r="U115" i="8"/>
  <c r="U123" i="8"/>
  <c r="U91" i="8"/>
  <c r="U51" i="8"/>
  <c r="U67" i="8"/>
  <c r="U59" i="8"/>
  <c r="U27" i="8"/>
  <c r="U19" i="8"/>
  <c r="U75" i="8"/>
  <c r="U11" i="8"/>
  <c r="U99" i="8"/>
  <c r="U83" i="8"/>
  <c r="U35" i="8"/>
  <c r="U43" i="8"/>
  <c r="U146" i="8"/>
  <c r="U130" i="8"/>
  <c r="U106" i="8"/>
  <c r="U74" i="8"/>
  <c r="U114" i="8"/>
  <c r="U82" i="8"/>
  <c r="U18" i="8"/>
  <c r="U26" i="8"/>
  <c r="U34" i="8"/>
  <c r="U42" i="8"/>
  <c r="U58" i="8"/>
  <c r="U138" i="8"/>
  <c r="U90" i="8"/>
  <c r="U98" i="8"/>
  <c r="U50" i="8"/>
  <c r="U66" i="8"/>
  <c r="U137" i="8"/>
  <c r="U89" i="8"/>
  <c r="U145" i="8"/>
  <c r="U122" i="8"/>
  <c r="U129" i="8"/>
  <c r="U10" i="8"/>
  <c r="U81" i="8"/>
  <c r="U49" i="8"/>
  <c r="U25" i="8"/>
  <c r="U9" i="8"/>
  <c r="U97" i="8"/>
  <c r="U153" i="8"/>
  <c r="U121" i="8"/>
  <c r="U113" i="8"/>
  <c r="U105" i="8"/>
  <c r="U65" i="8"/>
  <c r="U57" i="8"/>
  <c r="U33" i="8"/>
  <c r="U17" i="8"/>
  <c r="U73" i="8"/>
  <c r="U41" i="8"/>
  <c r="U128" i="8"/>
  <c r="U120" i="8"/>
  <c r="U56" i="8"/>
  <c r="U40" i="8"/>
  <c r="U152" i="8"/>
  <c r="U144" i="8"/>
  <c r="U48" i="8"/>
  <c r="U136" i="8"/>
  <c r="U8" i="8"/>
  <c r="U88" i="8"/>
  <c r="U24" i="8"/>
  <c r="U96" i="8"/>
  <c r="U104" i="8"/>
  <c r="U72" i="8"/>
  <c r="U112" i="8"/>
  <c r="U64" i="8"/>
  <c r="U127" i="8"/>
  <c r="U95" i="8"/>
  <c r="U32" i="8"/>
  <c r="U135" i="8"/>
  <c r="U63" i="8"/>
  <c r="U16" i="8"/>
  <c r="U151" i="8"/>
  <c r="U71" i="8"/>
  <c r="U79" i="8"/>
  <c r="U55" i="8"/>
  <c r="U103" i="8"/>
  <c r="U111" i="8"/>
  <c r="U119" i="8"/>
  <c r="U134" i="8"/>
  <c r="U80" i="8"/>
  <c r="U47" i="8"/>
  <c r="U23" i="8"/>
  <c r="U142" i="8"/>
  <c r="U15" i="8"/>
  <c r="U87" i="8"/>
  <c r="U31" i="8"/>
  <c r="U7" i="8"/>
  <c r="U39" i="8"/>
  <c r="U54" i="8"/>
  <c r="U62" i="8"/>
  <c r="U102" i="8"/>
  <c r="U70" i="8"/>
  <c r="U143" i="8"/>
  <c r="U126" i="8"/>
  <c r="U110" i="8"/>
  <c r="U78" i="8"/>
  <c r="U14" i="8"/>
  <c r="U150" i="8"/>
  <c r="U86" i="8"/>
  <c r="U22" i="8"/>
  <c r="U6" i="8"/>
  <c r="U30" i="8"/>
  <c r="U118" i="8"/>
  <c r="U94" i="8"/>
  <c r="U38" i="8"/>
  <c r="U46" i="8"/>
  <c r="U93" i="8"/>
  <c r="U61" i="8"/>
  <c r="U13" i="8"/>
  <c r="U133" i="8"/>
  <c r="U149" i="8"/>
  <c r="U101" i="8"/>
  <c r="U141" i="8"/>
  <c r="U109" i="8"/>
  <c r="U5" i="8"/>
  <c r="U21" i="8"/>
  <c r="U117" i="8"/>
  <c r="U69" i="8"/>
  <c r="U37" i="8"/>
  <c r="U125" i="8"/>
  <c r="U77" i="8"/>
  <c r="U45" i="8"/>
  <c r="U85" i="8"/>
  <c r="U53" i="8"/>
  <c r="U29" i="8"/>
  <c r="U3" i="8"/>
  <c r="T148" i="8"/>
  <c r="T116" i="8"/>
  <c r="T132" i="8"/>
  <c r="T140" i="8"/>
  <c r="T84" i="8"/>
  <c r="T124" i="8"/>
  <c r="T108" i="8"/>
  <c r="T92" i="8"/>
  <c r="T36" i="8"/>
  <c r="T60" i="8"/>
  <c r="T28" i="8"/>
  <c r="T20" i="8"/>
  <c r="T100" i="8"/>
  <c r="T76" i="8"/>
  <c r="T12" i="8"/>
  <c r="T4" i="8"/>
  <c r="T52" i="8"/>
  <c r="T68" i="8"/>
  <c r="T147" i="8"/>
  <c r="T44" i="8"/>
  <c r="T139" i="8"/>
  <c r="T99" i="8"/>
  <c r="T91" i="8"/>
  <c r="T131" i="8"/>
  <c r="T107" i="8"/>
  <c r="T115" i="8"/>
  <c r="T123" i="8"/>
  <c r="T75" i="8"/>
  <c r="T11" i="8"/>
  <c r="T67" i="8"/>
  <c r="T59" i="8"/>
  <c r="T35" i="8"/>
  <c r="T43" i="8"/>
  <c r="T51" i="8"/>
  <c r="T83" i="8"/>
  <c r="T19" i="8"/>
  <c r="T114" i="8"/>
  <c r="T27" i="8"/>
  <c r="T130" i="8"/>
  <c r="T146" i="8"/>
  <c r="T138" i="8"/>
  <c r="T50" i="8"/>
  <c r="T26" i="8"/>
  <c r="T122" i="8"/>
  <c r="T98" i="8"/>
  <c r="T90" i="8"/>
  <c r="T66" i="8"/>
  <c r="T82" i="8"/>
  <c r="T58" i="8"/>
  <c r="T34" i="8"/>
  <c r="T106" i="8"/>
  <c r="T10" i="8"/>
  <c r="T74" i="8"/>
  <c r="T42" i="8"/>
  <c r="T145" i="8"/>
  <c r="T105" i="8"/>
  <c r="T129" i="8"/>
  <c r="T113" i="8"/>
  <c r="T153" i="8"/>
  <c r="T121" i="8"/>
  <c r="T65" i="8"/>
  <c r="T17" i="8"/>
  <c r="T73" i="8"/>
  <c r="T25" i="8"/>
  <c r="T81" i="8"/>
  <c r="T33" i="8"/>
  <c r="T137" i="8"/>
  <c r="T89" i="8"/>
  <c r="T41" i="8"/>
  <c r="T49" i="8"/>
  <c r="T57" i="8"/>
  <c r="T9" i="8"/>
  <c r="T18" i="8"/>
  <c r="T136" i="8"/>
  <c r="T24" i="8"/>
  <c r="T8" i="8"/>
  <c r="T97" i="8"/>
  <c r="T104" i="8"/>
  <c r="T96" i="8"/>
  <c r="T72" i="8"/>
  <c r="T112" i="8"/>
  <c r="T80" i="8"/>
  <c r="T32" i="8"/>
  <c r="T128" i="8"/>
  <c r="T120" i="8"/>
  <c r="T144" i="8"/>
  <c r="T48" i="8"/>
  <c r="T88" i="8"/>
  <c r="T103" i="8"/>
  <c r="T64" i="8"/>
  <c r="T56" i="8"/>
  <c r="T40" i="8"/>
  <c r="T127" i="8"/>
  <c r="T111" i="8"/>
  <c r="T79" i="8"/>
  <c r="T55" i="8"/>
  <c r="T16" i="8"/>
  <c r="T135" i="8"/>
  <c r="T95" i="8"/>
  <c r="T143" i="8"/>
  <c r="T15" i="8"/>
  <c r="T152" i="8"/>
  <c r="T151" i="8"/>
  <c r="T119" i="8"/>
  <c r="T71" i="8"/>
  <c r="T63" i="8"/>
  <c r="T31" i="8"/>
  <c r="T7" i="8"/>
  <c r="T47" i="8"/>
  <c r="T118" i="8"/>
  <c r="T39" i="8"/>
  <c r="T126" i="8"/>
  <c r="T110" i="8"/>
  <c r="T78" i="8"/>
  <c r="T62" i="8"/>
  <c r="T30" i="8"/>
  <c r="T94" i="8"/>
  <c r="T86" i="8"/>
  <c r="T38" i="8"/>
  <c r="T6" i="8"/>
  <c r="T87" i="8"/>
  <c r="T23" i="8"/>
  <c r="T142" i="8"/>
  <c r="T54" i="8"/>
  <c r="T46" i="8"/>
  <c r="T22" i="8"/>
  <c r="T134" i="8"/>
  <c r="T14" i="8"/>
  <c r="T70" i="8"/>
  <c r="T150" i="8"/>
  <c r="T102" i="8"/>
  <c r="T109" i="8"/>
  <c r="T77" i="8"/>
  <c r="T5" i="8"/>
  <c r="T149" i="8"/>
  <c r="T101" i="8"/>
  <c r="T117" i="8"/>
  <c r="T85" i="8"/>
  <c r="T37" i="8"/>
  <c r="T69" i="8"/>
  <c r="T125" i="8"/>
  <c r="T61" i="8"/>
  <c r="T45" i="8"/>
  <c r="T53" i="8"/>
  <c r="T141" i="8"/>
  <c r="T133" i="8"/>
  <c r="T93" i="8"/>
  <c r="T29" i="8"/>
  <c r="T21" i="8"/>
  <c r="T13" i="8"/>
  <c r="T3" i="8"/>
  <c r="AQ124" i="8"/>
  <c r="AQ92" i="8"/>
  <c r="AQ148" i="8"/>
  <c r="AQ132" i="8"/>
  <c r="AQ140" i="8"/>
  <c r="AQ108" i="8"/>
  <c r="AQ100" i="8"/>
  <c r="AQ76" i="8"/>
  <c r="AQ84" i="8"/>
  <c r="AQ28" i="8"/>
  <c r="AQ52" i="8"/>
  <c r="AQ68" i="8"/>
  <c r="AQ60" i="8"/>
  <c r="AQ44" i="8"/>
  <c r="AQ36" i="8"/>
  <c r="AQ20" i="8"/>
  <c r="AQ12" i="8"/>
  <c r="AQ116" i="8"/>
  <c r="AQ131" i="8"/>
  <c r="AQ4" i="8"/>
  <c r="AQ139" i="8"/>
  <c r="AQ147" i="8"/>
  <c r="AQ99" i="8"/>
  <c r="AQ91" i="8"/>
  <c r="AQ107" i="8"/>
  <c r="AQ115" i="8"/>
  <c r="AQ83" i="8"/>
  <c r="AQ27" i="8"/>
  <c r="AQ75" i="8"/>
  <c r="AQ11" i="8"/>
  <c r="AQ35" i="8"/>
  <c r="AQ43" i="8"/>
  <c r="AQ51" i="8"/>
  <c r="AQ123" i="8"/>
  <c r="AQ67" i="8"/>
  <c r="AQ19" i="8"/>
  <c r="AQ130" i="8"/>
  <c r="AQ138" i="8"/>
  <c r="AQ146" i="8"/>
  <c r="AQ59" i="8"/>
  <c r="AQ42" i="8"/>
  <c r="AQ50" i="8"/>
  <c r="AQ114" i="8"/>
  <c r="AQ106" i="8"/>
  <c r="AQ74" i="8"/>
  <c r="AQ122" i="8"/>
  <c r="AQ58" i="8"/>
  <c r="AQ18" i="8"/>
  <c r="AQ82" i="8"/>
  <c r="AQ98" i="8"/>
  <c r="AQ10" i="8"/>
  <c r="AQ26" i="8"/>
  <c r="AQ66" i="8"/>
  <c r="AQ90" i="8"/>
  <c r="AQ145" i="8"/>
  <c r="AQ105" i="8"/>
  <c r="AQ129" i="8"/>
  <c r="AQ113" i="8"/>
  <c r="AQ97" i="8"/>
  <c r="AQ34" i="8"/>
  <c r="AQ153" i="8"/>
  <c r="AQ9" i="8"/>
  <c r="AQ65" i="8"/>
  <c r="AQ17" i="8"/>
  <c r="AQ73" i="8"/>
  <c r="AQ25" i="8"/>
  <c r="AQ81" i="8"/>
  <c r="AQ33" i="8"/>
  <c r="AQ89" i="8"/>
  <c r="AQ41" i="8"/>
  <c r="AQ49" i="8"/>
  <c r="AQ57" i="8"/>
  <c r="AQ121" i="8"/>
  <c r="AQ137" i="8"/>
  <c r="AQ152" i="8"/>
  <c r="AQ136" i="8"/>
  <c r="AQ64" i="8"/>
  <c r="AQ16" i="8"/>
  <c r="AQ104" i="8"/>
  <c r="AQ96" i="8"/>
  <c r="AQ72" i="8"/>
  <c r="AQ112" i="8"/>
  <c r="AQ144" i="8"/>
  <c r="AQ128" i="8"/>
  <c r="AQ120" i="8"/>
  <c r="AQ88" i="8"/>
  <c r="AQ40" i="8"/>
  <c r="AQ151" i="8"/>
  <c r="AQ127" i="8"/>
  <c r="AQ103" i="8"/>
  <c r="AQ71" i="8"/>
  <c r="AQ80" i="8"/>
  <c r="AQ56" i="8"/>
  <c r="AQ24" i="8"/>
  <c r="AQ48" i="8"/>
  <c r="AQ119" i="8"/>
  <c r="AQ87" i="8"/>
  <c r="AQ32" i="8"/>
  <c r="AQ47" i="8"/>
  <c r="AQ8" i="8"/>
  <c r="AQ135" i="8"/>
  <c r="AQ95" i="8"/>
  <c r="AQ150" i="8"/>
  <c r="AQ39" i="8"/>
  <c r="AQ15" i="8"/>
  <c r="AQ63" i="8"/>
  <c r="AQ55" i="8"/>
  <c r="AQ111" i="8"/>
  <c r="AQ31" i="8"/>
  <c r="AQ7" i="8"/>
  <c r="AQ143" i="8"/>
  <c r="AQ118" i="8"/>
  <c r="AQ102" i="8"/>
  <c r="AQ70" i="8"/>
  <c r="AQ6" i="8"/>
  <c r="AQ126" i="8"/>
  <c r="AQ110" i="8"/>
  <c r="AQ78" i="8"/>
  <c r="AQ30" i="8"/>
  <c r="AQ79" i="8"/>
  <c r="AQ86" i="8"/>
  <c r="AQ38" i="8"/>
  <c r="AQ142" i="8"/>
  <c r="AQ54" i="8"/>
  <c r="AQ46" i="8"/>
  <c r="AQ22" i="8"/>
  <c r="AQ134" i="8"/>
  <c r="AQ94" i="8"/>
  <c r="AQ62" i="8"/>
  <c r="AQ14" i="8"/>
  <c r="AQ23" i="8"/>
  <c r="AQ149" i="8"/>
  <c r="AQ101" i="8"/>
  <c r="AQ69" i="8"/>
  <c r="AQ21" i="8"/>
  <c r="AQ5" i="8"/>
  <c r="AQ109" i="8"/>
  <c r="AQ77" i="8"/>
  <c r="AQ117" i="8"/>
  <c r="AQ85" i="8"/>
  <c r="AQ37" i="8"/>
  <c r="AQ13" i="8"/>
  <c r="AQ125" i="8"/>
  <c r="AQ45" i="8"/>
  <c r="AQ53" i="8"/>
  <c r="AQ141" i="8"/>
  <c r="AQ133" i="8"/>
  <c r="AQ93" i="8"/>
  <c r="AQ61" i="8"/>
  <c r="AQ29" i="8"/>
  <c r="AQ3" i="8"/>
  <c r="AI116" i="8"/>
  <c r="AI148" i="8"/>
  <c r="AI132" i="8"/>
  <c r="AI140" i="8"/>
  <c r="AI124" i="8"/>
  <c r="AI92" i="8"/>
  <c r="AI84" i="8"/>
  <c r="AI36" i="8"/>
  <c r="AI100" i="8"/>
  <c r="AI68" i="8"/>
  <c r="AI60" i="8"/>
  <c r="AI28" i="8"/>
  <c r="AI108" i="8"/>
  <c r="AI76" i="8"/>
  <c r="AI52" i="8"/>
  <c r="AI44" i="8"/>
  <c r="AI20" i="8"/>
  <c r="AI12" i="8"/>
  <c r="AI4" i="8"/>
  <c r="AI147" i="8"/>
  <c r="AI131" i="8"/>
  <c r="AI99" i="8"/>
  <c r="AI91" i="8"/>
  <c r="AI107" i="8"/>
  <c r="AI75" i="8"/>
  <c r="AI115" i="8"/>
  <c r="AI83" i="8"/>
  <c r="AI123" i="8"/>
  <c r="AI11" i="8"/>
  <c r="AI139" i="8"/>
  <c r="AI35" i="8"/>
  <c r="AI43" i="8"/>
  <c r="AI51" i="8"/>
  <c r="AI67" i="8"/>
  <c r="AI59" i="8"/>
  <c r="AI19" i="8"/>
  <c r="AI27" i="8"/>
  <c r="AI114" i="8"/>
  <c r="AI130" i="8"/>
  <c r="AI138" i="8"/>
  <c r="AI146" i="8"/>
  <c r="AI50" i="8"/>
  <c r="AI26" i="8"/>
  <c r="AI98" i="8"/>
  <c r="AI90" i="8"/>
  <c r="AI66" i="8"/>
  <c r="AI122" i="8"/>
  <c r="AI82" i="8"/>
  <c r="AI58" i="8"/>
  <c r="AI34" i="8"/>
  <c r="AI42" i="8"/>
  <c r="AI10" i="8"/>
  <c r="AI106" i="8"/>
  <c r="AI145" i="8"/>
  <c r="AI105" i="8"/>
  <c r="AI18" i="8"/>
  <c r="AI113" i="8"/>
  <c r="AI97" i="8"/>
  <c r="AI121" i="8"/>
  <c r="AI153" i="8"/>
  <c r="AI129" i="8"/>
  <c r="AI65" i="8"/>
  <c r="AI17" i="8"/>
  <c r="AI74" i="8"/>
  <c r="AI73" i="8"/>
  <c r="AI25" i="8"/>
  <c r="AI81" i="8"/>
  <c r="AI33" i="8"/>
  <c r="AI89" i="8"/>
  <c r="AI41" i="8"/>
  <c r="AI49" i="8"/>
  <c r="AI137" i="8"/>
  <c r="AI57" i="8"/>
  <c r="AI9" i="8"/>
  <c r="AI56" i="8"/>
  <c r="AI8" i="8"/>
  <c r="AI104" i="8"/>
  <c r="AI72" i="8"/>
  <c r="AI112" i="8"/>
  <c r="AI80" i="8"/>
  <c r="AI32" i="8"/>
  <c r="AI144" i="8"/>
  <c r="AI128" i="8"/>
  <c r="AI120" i="8"/>
  <c r="AI48" i="8"/>
  <c r="AI127" i="8"/>
  <c r="AI103" i="8"/>
  <c r="AI111" i="8"/>
  <c r="AI79" i="8"/>
  <c r="AI63" i="8"/>
  <c r="AI55" i="8"/>
  <c r="AI136" i="8"/>
  <c r="AI64" i="8"/>
  <c r="AI40" i="8"/>
  <c r="AI152" i="8"/>
  <c r="AI88" i="8"/>
  <c r="AI151" i="8"/>
  <c r="AI16" i="8"/>
  <c r="AI135" i="8"/>
  <c r="AI95" i="8"/>
  <c r="AI96" i="8"/>
  <c r="AI24" i="8"/>
  <c r="AI143" i="8"/>
  <c r="AI87" i="8"/>
  <c r="AI39" i="8"/>
  <c r="AI15" i="8"/>
  <c r="AI71" i="8"/>
  <c r="AI31" i="8"/>
  <c r="AI7" i="8"/>
  <c r="AI118" i="8"/>
  <c r="AI126" i="8"/>
  <c r="AI119" i="8"/>
  <c r="AI110" i="8"/>
  <c r="AI78" i="8"/>
  <c r="AI30" i="8"/>
  <c r="AI86" i="8"/>
  <c r="AI38" i="8"/>
  <c r="AI150" i="8"/>
  <c r="AI142" i="8"/>
  <c r="AI54" i="8"/>
  <c r="AI46" i="8"/>
  <c r="AI22" i="8"/>
  <c r="AI47" i="8"/>
  <c r="AI134" i="8"/>
  <c r="AI94" i="8"/>
  <c r="AI62" i="8"/>
  <c r="AI23" i="8"/>
  <c r="AI14" i="8"/>
  <c r="AI70" i="8"/>
  <c r="AI102" i="8"/>
  <c r="AI6" i="8"/>
  <c r="AI109" i="8"/>
  <c r="AI77" i="8"/>
  <c r="AI29" i="8"/>
  <c r="AI5" i="8"/>
  <c r="AI117" i="8"/>
  <c r="AI85" i="8"/>
  <c r="AI37" i="8"/>
  <c r="AI125" i="8"/>
  <c r="AI45" i="8"/>
  <c r="AI53" i="8"/>
  <c r="AI69" i="8"/>
  <c r="AI21" i="8"/>
  <c r="AI141" i="8"/>
  <c r="AI133" i="8"/>
  <c r="AI93" i="8"/>
  <c r="AI61" i="8"/>
  <c r="AI101" i="8"/>
  <c r="AI13" i="8"/>
  <c r="AI149" i="8"/>
  <c r="AI3" i="8"/>
  <c r="CU116" i="8"/>
  <c r="CU148" i="8"/>
  <c r="CU132" i="8"/>
  <c r="CU140" i="8"/>
  <c r="CU108" i="8"/>
  <c r="CU84" i="8"/>
  <c r="CU36" i="8"/>
  <c r="CU76" i="8"/>
  <c r="CU68" i="8"/>
  <c r="CU100" i="8"/>
  <c r="CU28" i="8"/>
  <c r="CU124" i="8"/>
  <c r="CU92" i="8"/>
  <c r="CU20" i="8"/>
  <c r="CU12" i="8"/>
  <c r="CU52" i="8"/>
  <c r="CU44" i="8"/>
  <c r="CU4" i="8"/>
  <c r="CU60" i="8"/>
  <c r="CU147" i="8"/>
  <c r="CU131" i="8"/>
  <c r="CU99" i="8"/>
  <c r="CU91" i="8"/>
  <c r="CU107" i="8"/>
  <c r="CU139" i="8"/>
  <c r="CU115" i="8"/>
  <c r="CU123" i="8"/>
  <c r="CU11" i="8"/>
  <c r="CU83" i="8"/>
  <c r="CU35" i="8"/>
  <c r="CU75" i="8"/>
  <c r="CU67" i="8"/>
  <c r="CU59" i="8"/>
  <c r="CU43" i="8"/>
  <c r="CU51" i="8"/>
  <c r="CU19" i="8"/>
  <c r="CU27" i="8"/>
  <c r="CU114" i="8"/>
  <c r="CU130" i="8"/>
  <c r="CU138" i="8"/>
  <c r="CU146" i="8"/>
  <c r="CU50" i="8"/>
  <c r="CU98" i="8"/>
  <c r="CU90" i="8"/>
  <c r="CU66" i="8"/>
  <c r="CU26" i="8"/>
  <c r="CU82" i="8"/>
  <c r="CU58" i="8"/>
  <c r="CU34" i="8"/>
  <c r="CU122" i="8"/>
  <c r="CU74" i="8"/>
  <c r="CU42" i="8"/>
  <c r="CU10" i="8"/>
  <c r="CU145" i="8"/>
  <c r="CU129" i="8"/>
  <c r="CU105" i="8"/>
  <c r="CU106" i="8"/>
  <c r="CU113" i="8"/>
  <c r="CU97" i="8"/>
  <c r="CU121" i="8"/>
  <c r="CU137" i="8"/>
  <c r="CU65" i="8"/>
  <c r="CU17" i="8"/>
  <c r="CU73" i="8"/>
  <c r="CU25" i="8"/>
  <c r="CU153" i="8"/>
  <c r="CU81" i="8"/>
  <c r="CU33" i="8"/>
  <c r="CU89" i="8"/>
  <c r="CU41" i="8"/>
  <c r="CU49" i="8"/>
  <c r="CU18" i="8"/>
  <c r="CU57" i="8"/>
  <c r="CU9" i="8"/>
  <c r="CU56" i="8"/>
  <c r="CU8" i="8"/>
  <c r="CU96" i="8"/>
  <c r="CU104" i="8"/>
  <c r="CU72" i="8"/>
  <c r="CU112" i="8"/>
  <c r="CU80" i="8"/>
  <c r="CU32" i="8"/>
  <c r="CU144" i="8"/>
  <c r="CU128" i="8"/>
  <c r="CU120" i="8"/>
  <c r="CU48" i="8"/>
  <c r="CU16" i="8"/>
  <c r="CU127" i="8"/>
  <c r="CU103" i="8"/>
  <c r="CU111" i="8"/>
  <c r="CU79" i="8"/>
  <c r="CU63" i="8"/>
  <c r="CU55" i="8"/>
  <c r="CU136" i="8"/>
  <c r="CU152" i="8"/>
  <c r="CU135" i="8"/>
  <c r="CU95" i="8"/>
  <c r="CU88" i="8"/>
  <c r="CU64" i="8"/>
  <c r="CU40" i="8"/>
  <c r="CU143" i="8"/>
  <c r="CU15" i="8"/>
  <c r="CU31" i="8"/>
  <c r="CU7" i="8"/>
  <c r="CU87" i="8"/>
  <c r="CU118" i="8"/>
  <c r="CU126" i="8"/>
  <c r="CU71" i="8"/>
  <c r="CU47" i="8"/>
  <c r="CU151" i="8"/>
  <c r="CU23" i="8"/>
  <c r="CU110" i="8"/>
  <c r="CU78" i="8"/>
  <c r="CU30" i="8"/>
  <c r="CU24" i="8"/>
  <c r="CU134" i="8"/>
  <c r="CU86" i="8"/>
  <c r="CU38" i="8"/>
  <c r="CU39" i="8"/>
  <c r="CU54" i="8"/>
  <c r="CU46" i="8"/>
  <c r="CU22" i="8"/>
  <c r="CU150" i="8"/>
  <c r="CU94" i="8"/>
  <c r="CU142" i="8"/>
  <c r="CU62" i="8"/>
  <c r="CU14" i="8"/>
  <c r="CU70" i="8"/>
  <c r="CU6" i="8"/>
  <c r="CU119" i="8"/>
  <c r="CU102" i="8"/>
  <c r="CU109" i="8"/>
  <c r="CU77" i="8"/>
  <c r="CU5" i="8"/>
  <c r="CU117" i="8"/>
  <c r="CU85" i="8"/>
  <c r="CU37" i="8"/>
  <c r="CU125" i="8"/>
  <c r="CU45" i="8"/>
  <c r="CU21" i="8"/>
  <c r="CU53" i="8"/>
  <c r="CU141" i="8"/>
  <c r="CU133" i="8"/>
  <c r="CU93" i="8"/>
  <c r="CU61" i="8"/>
  <c r="CU29" i="8"/>
  <c r="CU149" i="8"/>
  <c r="CU13" i="8"/>
  <c r="CU101" i="8"/>
  <c r="CU69" i="8"/>
  <c r="CU3" i="8"/>
  <c r="CQ150" i="12"/>
  <c r="CQ143" i="12"/>
  <c r="CQ142" i="12"/>
  <c r="CQ39" i="12"/>
  <c r="CQ118" i="12"/>
  <c r="CQ134" i="12"/>
  <c r="CQ126" i="12"/>
  <c r="CQ110" i="12"/>
  <c r="CQ102" i="12"/>
  <c r="CQ94" i="12"/>
  <c r="CQ46" i="12"/>
  <c r="CQ30" i="12"/>
  <c r="CQ38" i="12"/>
  <c r="CQ6" i="12"/>
  <c r="CQ86" i="12"/>
  <c r="CQ78" i="12"/>
  <c r="CQ54" i="12"/>
  <c r="CQ14" i="12"/>
  <c r="CQ62" i="12"/>
  <c r="CQ70" i="12"/>
  <c r="CQ22" i="12"/>
  <c r="CQ149" i="12"/>
  <c r="CQ101" i="12"/>
  <c r="CQ133" i="12"/>
  <c r="CQ85" i="12"/>
  <c r="CQ141" i="12"/>
  <c r="CQ125" i="12"/>
  <c r="CQ117" i="12"/>
  <c r="CQ109" i="12"/>
  <c r="CQ93" i="12"/>
  <c r="CQ61" i="12"/>
  <c r="CQ45" i="12"/>
  <c r="CQ69" i="12"/>
  <c r="CQ77" i="12"/>
  <c r="CQ37" i="12"/>
  <c r="CQ29" i="12"/>
  <c r="CQ5" i="12"/>
  <c r="CQ21" i="12"/>
  <c r="CQ13" i="12"/>
  <c r="CQ53" i="12"/>
  <c r="CQ116" i="12"/>
  <c r="CQ100" i="12"/>
  <c r="CQ148" i="12"/>
  <c r="CQ124" i="12"/>
  <c r="CQ140" i="12"/>
  <c r="CQ132" i="12"/>
  <c r="CQ92" i="12"/>
  <c r="CQ108" i="12"/>
  <c r="CQ44" i="12"/>
  <c r="CQ36" i="12"/>
  <c r="CQ4" i="12"/>
  <c r="CQ76" i="12"/>
  <c r="CQ60" i="12"/>
  <c r="CQ52" i="12"/>
  <c r="CQ28" i="12"/>
  <c r="CQ12" i="12"/>
  <c r="CQ84" i="12"/>
  <c r="CQ91" i="12"/>
  <c r="CQ139" i="12"/>
  <c r="CQ115" i="12"/>
  <c r="CQ99" i="12"/>
  <c r="CQ67" i="12"/>
  <c r="CQ51" i="12"/>
  <c r="CQ123" i="12"/>
  <c r="CQ107" i="12"/>
  <c r="CQ75" i="12"/>
  <c r="CQ83" i="12"/>
  <c r="CQ20" i="12"/>
  <c r="CQ68" i="12"/>
  <c r="CQ35" i="12"/>
  <c r="CQ27" i="12"/>
  <c r="CQ147" i="12"/>
  <c r="CQ19" i="12"/>
  <c r="CQ11" i="12"/>
  <c r="CQ131" i="12"/>
  <c r="CQ59" i="12"/>
  <c r="CQ138" i="12"/>
  <c r="CQ114" i="12"/>
  <c r="CQ146" i="12"/>
  <c r="CQ50" i="12"/>
  <c r="CQ122" i="12"/>
  <c r="CQ130" i="12"/>
  <c r="CQ82" i="12"/>
  <c r="CQ58" i="12"/>
  <c r="CQ106" i="12"/>
  <c r="CQ66" i="12"/>
  <c r="CQ18" i="12"/>
  <c r="CQ113" i="12"/>
  <c r="CQ98" i="12"/>
  <c r="CQ42" i="12"/>
  <c r="CQ34" i="12"/>
  <c r="CQ153" i="12"/>
  <c r="CQ137" i="12"/>
  <c r="CQ10" i="12"/>
  <c r="CQ43" i="12"/>
  <c r="CQ26" i="12"/>
  <c r="CQ74" i="12"/>
  <c r="CQ90" i="12"/>
  <c r="CQ129" i="12"/>
  <c r="CQ57" i="12"/>
  <c r="CQ41" i="12"/>
  <c r="CQ9" i="12"/>
  <c r="CQ65" i="12"/>
  <c r="CQ17" i="12"/>
  <c r="CQ145" i="12"/>
  <c r="CQ105" i="12"/>
  <c r="CQ73" i="12"/>
  <c r="CQ121" i="12"/>
  <c r="CQ81" i="12"/>
  <c r="CQ89" i="12"/>
  <c r="CQ49" i="12"/>
  <c r="CQ25" i="12"/>
  <c r="CQ152" i="12"/>
  <c r="CQ80" i="12"/>
  <c r="CQ64" i="12"/>
  <c r="CQ32" i="12"/>
  <c r="CQ16" i="12"/>
  <c r="CQ88" i="12"/>
  <c r="CQ33" i="12"/>
  <c r="CQ128" i="12"/>
  <c r="CQ97" i="12"/>
  <c r="CQ144" i="12"/>
  <c r="CQ72" i="12"/>
  <c r="CQ120" i="12"/>
  <c r="CQ104" i="12"/>
  <c r="CQ151" i="12"/>
  <c r="CQ135" i="12"/>
  <c r="CQ119" i="12"/>
  <c r="CQ48" i="12"/>
  <c r="CQ40" i="12"/>
  <c r="CQ95" i="12"/>
  <c r="CQ112" i="12"/>
  <c r="CQ96" i="12"/>
  <c r="CQ24" i="12"/>
  <c r="CQ8" i="12"/>
  <c r="CQ136" i="12"/>
  <c r="CQ56" i="12"/>
  <c r="CQ87" i="12"/>
  <c r="CQ71" i="12"/>
  <c r="CQ47" i="12"/>
  <c r="CQ127" i="12"/>
  <c r="CQ79" i="12"/>
  <c r="CQ103" i="12"/>
  <c r="CQ111" i="12"/>
  <c r="CQ23" i="12"/>
  <c r="CQ63" i="12"/>
  <c r="CQ55" i="12"/>
  <c r="CQ15" i="12"/>
  <c r="CQ31" i="12"/>
  <c r="CQ7" i="12"/>
  <c r="CQ3" i="12"/>
  <c r="CB143" i="12"/>
  <c r="CB142" i="12"/>
  <c r="CB150" i="12"/>
  <c r="CB39" i="12"/>
  <c r="CB134" i="12"/>
  <c r="CB126" i="12"/>
  <c r="CB102" i="12"/>
  <c r="CB110" i="12"/>
  <c r="CB118" i="12"/>
  <c r="CB94" i="12"/>
  <c r="CB38" i="12"/>
  <c r="CB86" i="12"/>
  <c r="CB70" i="12"/>
  <c r="CB46" i="12"/>
  <c r="CB30" i="12"/>
  <c r="CB78" i="12"/>
  <c r="CB62" i="12"/>
  <c r="CB54" i="12"/>
  <c r="CB22" i="12"/>
  <c r="CB14" i="12"/>
  <c r="CB6" i="12"/>
  <c r="CB133" i="12"/>
  <c r="CB149" i="12"/>
  <c r="CB125" i="12"/>
  <c r="CB141" i="12"/>
  <c r="CB77" i="12"/>
  <c r="CB61" i="12"/>
  <c r="CB13" i="12"/>
  <c r="CB117" i="12"/>
  <c r="CB85" i="12"/>
  <c r="CB69" i="12"/>
  <c r="CB45" i="12"/>
  <c r="CB5" i="12"/>
  <c r="CB93" i="12"/>
  <c r="CB29" i="12"/>
  <c r="CB109" i="12"/>
  <c r="CB53" i="12"/>
  <c r="CB21" i="12"/>
  <c r="CB101" i="12"/>
  <c r="CB148" i="12"/>
  <c r="CB100" i="12"/>
  <c r="CB37" i="12"/>
  <c r="CB124" i="12"/>
  <c r="CB116" i="12"/>
  <c r="CB132" i="12"/>
  <c r="CB140" i="12"/>
  <c r="CB108" i="12"/>
  <c r="CB44" i="12"/>
  <c r="CB4" i="12"/>
  <c r="CB92" i="12"/>
  <c r="CB76" i="12"/>
  <c r="CB60" i="12"/>
  <c r="CB52" i="12"/>
  <c r="CB36" i="12"/>
  <c r="CB28" i="12"/>
  <c r="CB12" i="12"/>
  <c r="CB20" i="12"/>
  <c r="CB68" i="12"/>
  <c r="CB84" i="12"/>
  <c r="CB107" i="12"/>
  <c r="CB91" i="12"/>
  <c r="CB139" i="12"/>
  <c r="CB115" i="12"/>
  <c r="CB99" i="12"/>
  <c r="CB51" i="12"/>
  <c r="CB123" i="12"/>
  <c r="CB75" i="12"/>
  <c r="CB83" i="12"/>
  <c r="CB11" i="12"/>
  <c r="CB19" i="12"/>
  <c r="CB131" i="12"/>
  <c r="CB59" i="12"/>
  <c r="CB27" i="12"/>
  <c r="CB147" i="12"/>
  <c r="CB67" i="12"/>
  <c r="CB35" i="12"/>
  <c r="CB138" i="12"/>
  <c r="CB114" i="12"/>
  <c r="CB146" i="12"/>
  <c r="CB106" i="12"/>
  <c r="CB50" i="12"/>
  <c r="CB122" i="12"/>
  <c r="CB43" i="12"/>
  <c r="CB130" i="12"/>
  <c r="CB98" i="12"/>
  <c r="CB82" i="12"/>
  <c r="CB58" i="12"/>
  <c r="CB66" i="12"/>
  <c r="CB113" i="12"/>
  <c r="CB153" i="12"/>
  <c r="CB137" i="12"/>
  <c r="CB74" i="12"/>
  <c r="CB34" i="12"/>
  <c r="CB10" i="12"/>
  <c r="CB42" i="12"/>
  <c r="CB26" i="12"/>
  <c r="CB90" i="12"/>
  <c r="CB18" i="12"/>
  <c r="CB129" i="12"/>
  <c r="CB105" i="12"/>
  <c r="CB145" i="12"/>
  <c r="CB57" i="12"/>
  <c r="CB9" i="12"/>
  <c r="CB65" i="12"/>
  <c r="CB17" i="12"/>
  <c r="CB81" i="12"/>
  <c r="CB121" i="12"/>
  <c r="CB73" i="12"/>
  <c r="CB41" i="12"/>
  <c r="CB25" i="12"/>
  <c r="CB80" i="12"/>
  <c r="CB64" i="12"/>
  <c r="CB32" i="12"/>
  <c r="CB16" i="12"/>
  <c r="CB120" i="12"/>
  <c r="CB88" i="12"/>
  <c r="CB112" i="12"/>
  <c r="CB128" i="12"/>
  <c r="CB49" i="12"/>
  <c r="CB33" i="12"/>
  <c r="CB152" i="12"/>
  <c r="CB104" i="12"/>
  <c r="CB144" i="12"/>
  <c r="CB96" i="12"/>
  <c r="CB56" i="12"/>
  <c r="CB48" i="12"/>
  <c r="CB40" i="12"/>
  <c r="CB24" i="12"/>
  <c r="CB8" i="12"/>
  <c r="CB136" i="12"/>
  <c r="CB72" i="12"/>
  <c r="CB135" i="12"/>
  <c r="CB111" i="12"/>
  <c r="CB95" i="12"/>
  <c r="CB89" i="12"/>
  <c r="CB97" i="12"/>
  <c r="CB151" i="12"/>
  <c r="CB87" i="12"/>
  <c r="CB71" i="12"/>
  <c r="CB127" i="12"/>
  <c r="CB119" i="12"/>
  <c r="CB63" i="12"/>
  <c r="CB47" i="12"/>
  <c r="CB103" i="12"/>
  <c r="CB79" i="12"/>
  <c r="CB31" i="12"/>
  <c r="CB23" i="12"/>
  <c r="CB7" i="12"/>
  <c r="CB55" i="12"/>
  <c r="CB15" i="12"/>
  <c r="CB3" i="12"/>
  <c r="EN143" i="12"/>
  <c r="EN142" i="12"/>
  <c r="EN150" i="12"/>
  <c r="EN39" i="12"/>
  <c r="EN126" i="12"/>
  <c r="EN94" i="12"/>
  <c r="EN110" i="12"/>
  <c r="EN134" i="12"/>
  <c r="EN118" i="12"/>
  <c r="EN102" i="12"/>
  <c r="EN86" i="12"/>
  <c r="EN38" i="12"/>
  <c r="EN78" i="12"/>
  <c r="EN46" i="12"/>
  <c r="EN30" i="12"/>
  <c r="EN70" i="12"/>
  <c r="EN14" i="12"/>
  <c r="EN62" i="12"/>
  <c r="EN22" i="12"/>
  <c r="EN6" i="12"/>
  <c r="EN54" i="12"/>
  <c r="EN141" i="12"/>
  <c r="EN125" i="12"/>
  <c r="EN149" i="12"/>
  <c r="EN133" i="12"/>
  <c r="EN101" i="12"/>
  <c r="EN117" i="12"/>
  <c r="EN77" i="12"/>
  <c r="EN61" i="12"/>
  <c r="EN109" i="12"/>
  <c r="EN93" i="12"/>
  <c r="EN69" i="12"/>
  <c r="EN85" i="12"/>
  <c r="EN5" i="12"/>
  <c r="EN53" i="12"/>
  <c r="EN29" i="12"/>
  <c r="EN13" i="12"/>
  <c r="EN37" i="12"/>
  <c r="EN21" i="12"/>
  <c r="EN45" i="12"/>
  <c r="EN148" i="12"/>
  <c r="EN100" i="12"/>
  <c r="EN124" i="12"/>
  <c r="EN132" i="12"/>
  <c r="EN116" i="12"/>
  <c r="EN4" i="12"/>
  <c r="EN92" i="12"/>
  <c r="EN44" i="12"/>
  <c r="EN140" i="12"/>
  <c r="EN108" i="12"/>
  <c r="EN76" i="12"/>
  <c r="EN60" i="12"/>
  <c r="EN52" i="12"/>
  <c r="EN36" i="12"/>
  <c r="EN28" i="12"/>
  <c r="EN12" i="12"/>
  <c r="EN20" i="12"/>
  <c r="EN107" i="12"/>
  <c r="EN91" i="12"/>
  <c r="EN139" i="12"/>
  <c r="EN115" i="12"/>
  <c r="EN99" i="12"/>
  <c r="EN51" i="12"/>
  <c r="EN123" i="12"/>
  <c r="EN75" i="12"/>
  <c r="EN83" i="12"/>
  <c r="EN84" i="12"/>
  <c r="EN59" i="12"/>
  <c r="EN68" i="12"/>
  <c r="EN67" i="12"/>
  <c r="EN11" i="12"/>
  <c r="EN27" i="12"/>
  <c r="EN35" i="12"/>
  <c r="EN147" i="12"/>
  <c r="EN19" i="12"/>
  <c r="EN131" i="12"/>
  <c r="EN138" i="12"/>
  <c r="EN114" i="12"/>
  <c r="EN90" i="12"/>
  <c r="EN43" i="12"/>
  <c r="EN146" i="12"/>
  <c r="EN98" i="12"/>
  <c r="EN50" i="12"/>
  <c r="EN82" i="12"/>
  <c r="EN58" i="12"/>
  <c r="EN66" i="12"/>
  <c r="EN122" i="12"/>
  <c r="EN42" i="12"/>
  <c r="EN113" i="12"/>
  <c r="EN153" i="12"/>
  <c r="EN137" i="12"/>
  <c r="EN34" i="12"/>
  <c r="EN10" i="12"/>
  <c r="EN26" i="12"/>
  <c r="EN121" i="12"/>
  <c r="EN18" i="12"/>
  <c r="EN74" i="12"/>
  <c r="EN106" i="12"/>
  <c r="EN89" i="12"/>
  <c r="EN57" i="12"/>
  <c r="EN9" i="12"/>
  <c r="EN130" i="12"/>
  <c r="EN65" i="12"/>
  <c r="EN17" i="12"/>
  <c r="EN129" i="12"/>
  <c r="EN145" i="12"/>
  <c r="EN81" i="12"/>
  <c r="EN105" i="12"/>
  <c r="EN73" i="12"/>
  <c r="EN41" i="12"/>
  <c r="EN25" i="12"/>
  <c r="EN80" i="12"/>
  <c r="EN64" i="12"/>
  <c r="EN32" i="12"/>
  <c r="EN16" i="12"/>
  <c r="EN136" i="12"/>
  <c r="EN88" i="12"/>
  <c r="EN128" i="12"/>
  <c r="EN112" i="12"/>
  <c r="EN72" i="12"/>
  <c r="EN152" i="12"/>
  <c r="EN49" i="12"/>
  <c r="EN33" i="12"/>
  <c r="EN104" i="12"/>
  <c r="EN120" i="12"/>
  <c r="EN135" i="12"/>
  <c r="EN144" i="12"/>
  <c r="EN96" i="12"/>
  <c r="EN151" i="12"/>
  <c r="EN119" i="12"/>
  <c r="EN56" i="12"/>
  <c r="EN111" i="12"/>
  <c r="EN95" i="12"/>
  <c r="EN48" i="12"/>
  <c r="EN40" i="12"/>
  <c r="EN24" i="12"/>
  <c r="EN8" i="12"/>
  <c r="EN87" i="12"/>
  <c r="EN71" i="12"/>
  <c r="EN47" i="12"/>
  <c r="EN127" i="12"/>
  <c r="EN103" i="12"/>
  <c r="EN97" i="12"/>
  <c r="EN79" i="12"/>
  <c r="EN63" i="12"/>
  <c r="EN23" i="12"/>
  <c r="EN15" i="12"/>
  <c r="EN55" i="12"/>
  <c r="EN7" i="12"/>
  <c r="EN31" i="12"/>
  <c r="EN3" i="12"/>
  <c r="BM39" i="12"/>
  <c r="BM142" i="12"/>
  <c r="BM134" i="12"/>
  <c r="BM150" i="12"/>
  <c r="BM118" i="12"/>
  <c r="BM143" i="12"/>
  <c r="BM94" i="12"/>
  <c r="BM110" i="12"/>
  <c r="BM102" i="12"/>
  <c r="BM126" i="12"/>
  <c r="BM70" i="12"/>
  <c r="BM78" i="12"/>
  <c r="BM86" i="12"/>
  <c r="BM22" i="12"/>
  <c r="BM54" i="12"/>
  <c r="BM62" i="12"/>
  <c r="BM6" i="12"/>
  <c r="BM38" i="12"/>
  <c r="BM46" i="12"/>
  <c r="BM30" i="12"/>
  <c r="BM14" i="12"/>
  <c r="BM133" i="12"/>
  <c r="BM141" i="12"/>
  <c r="BM109" i="12"/>
  <c r="BM93" i="12"/>
  <c r="BM85" i="12"/>
  <c r="BM125" i="12"/>
  <c r="BM117" i="12"/>
  <c r="BM149" i="12"/>
  <c r="BM53" i="12"/>
  <c r="BM101" i="12"/>
  <c r="BM77" i="12"/>
  <c r="BM61" i="12"/>
  <c r="BM69" i="12"/>
  <c r="BM21" i="12"/>
  <c r="BM13" i="12"/>
  <c r="BM29" i="12"/>
  <c r="BM45" i="12"/>
  <c r="BM37" i="12"/>
  <c r="BM5" i="12"/>
  <c r="BM140" i="12"/>
  <c r="BM108" i="12"/>
  <c r="BM148" i="12"/>
  <c r="BM124" i="12"/>
  <c r="BM132" i="12"/>
  <c r="BM116" i="12"/>
  <c r="BM100" i="12"/>
  <c r="BM92" i="12"/>
  <c r="BM28" i="12"/>
  <c r="BM4" i="12"/>
  <c r="BM44" i="12"/>
  <c r="BM36" i="12"/>
  <c r="BM68" i="12"/>
  <c r="BM84" i="12"/>
  <c r="BM12" i="12"/>
  <c r="BM52" i="12"/>
  <c r="BM20" i="12"/>
  <c r="BM60" i="12"/>
  <c r="BM131" i="12"/>
  <c r="BM107" i="12"/>
  <c r="BM91" i="12"/>
  <c r="BM115" i="12"/>
  <c r="BM99" i="12"/>
  <c r="BM76" i="12"/>
  <c r="BM139" i="12"/>
  <c r="BM123" i="12"/>
  <c r="BM83" i="12"/>
  <c r="BM67" i="12"/>
  <c r="BM19" i="12"/>
  <c r="BM75" i="12"/>
  <c r="BM11" i="12"/>
  <c r="BM59" i="12"/>
  <c r="BM35" i="12"/>
  <c r="BM51" i="12"/>
  <c r="BM27" i="12"/>
  <c r="BM147" i="12"/>
  <c r="BM43" i="12"/>
  <c r="BM130" i="12"/>
  <c r="BM138" i="12"/>
  <c r="BM114" i="12"/>
  <c r="BM42" i="12"/>
  <c r="BM146" i="12"/>
  <c r="BM122" i="12"/>
  <c r="BM90" i="12"/>
  <c r="BM74" i="12"/>
  <c r="BM82" i="12"/>
  <c r="BM58" i="12"/>
  <c r="BM66" i="12"/>
  <c r="BM129" i="12"/>
  <c r="BM106" i="12"/>
  <c r="BM98" i="12"/>
  <c r="BM18" i="12"/>
  <c r="BM34" i="12"/>
  <c r="BM10" i="12"/>
  <c r="BM145" i="12"/>
  <c r="BM26" i="12"/>
  <c r="BM50" i="12"/>
  <c r="BM121" i="12"/>
  <c r="BM97" i="12"/>
  <c r="BM49" i="12"/>
  <c r="BM33" i="12"/>
  <c r="BM17" i="12"/>
  <c r="BM73" i="12"/>
  <c r="BM57" i="12"/>
  <c r="BM9" i="12"/>
  <c r="BM81" i="12"/>
  <c r="BM65" i="12"/>
  <c r="BM113" i="12"/>
  <c r="BM89" i="12"/>
  <c r="BM105" i="12"/>
  <c r="BM153" i="12"/>
  <c r="BM56" i="12"/>
  <c r="BM48" i="12"/>
  <c r="BM8" i="12"/>
  <c r="BM41" i="12"/>
  <c r="BM25" i="12"/>
  <c r="BM80" i="12"/>
  <c r="BM64" i="12"/>
  <c r="BM16" i="12"/>
  <c r="BM136" i="12"/>
  <c r="BM120" i="12"/>
  <c r="BM88" i="12"/>
  <c r="BM128" i="12"/>
  <c r="BM72" i="12"/>
  <c r="BM112" i="12"/>
  <c r="BM40" i="12"/>
  <c r="BM135" i="12"/>
  <c r="BM137" i="12"/>
  <c r="BM32" i="12"/>
  <c r="BM24" i="12"/>
  <c r="BM119" i="12"/>
  <c r="BM152" i="12"/>
  <c r="BM144" i="12"/>
  <c r="BM96" i="12"/>
  <c r="BM104" i="12"/>
  <c r="BM151" i="12"/>
  <c r="BM127" i="12"/>
  <c r="BM79" i="12"/>
  <c r="BM63" i="12"/>
  <c r="BM95" i="12"/>
  <c r="BM103" i="12"/>
  <c r="BM87" i="12"/>
  <c r="BM31" i="12"/>
  <c r="BM111" i="12"/>
  <c r="BM71" i="12"/>
  <c r="BM15" i="12"/>
  <c r="BM55" i="12"/>
  <c r="BM23" i="12"/>
  <c r="BM7" i="12"/>
  <c r="BM47" i="12"/>
  <c r="BM3" i="12"/>
  <c r="AX143" i="12"/>
  <c r="AX142" i="12"/>
  <c r="AX134" i="12"/>
  <c r="AX126" i="12"/>
  <c r="AX39" i="12"/>
  <c r="AX150" i="12"/>
  <c r="AX110" i="12"/>
  <c r="AX102" i="12"/>
  <c r="AX118" i="12"/>
  <c r="AX86" i="12"/>
  <c r="AX62" i="12"/>
  <c r="AX94" i="12"/>
  <c r="AX78" i="12"/>
  <c r="AX54" i="12"/>
  <c r="AX70" i="12"/>
  <c r="AX46" i="12"/>
  <c r="AX30" i="12"/>
  <c r="AX14" i="12"/>
  <c r="AX38" i="12"/>
  <c r="AX22" i="12"/>
  <c r="AX6" i="12"/>
  <c r="AX133" i="12"/>
  <c r="AX141" i="12"/>
  <c r="AX125" i="12"/>
  <c r="AX149" i="12"/>
  <c r="AX77" i="12"/>
  <c r="AX109" i="12"/>
  <c r="AX85" i="12"/>
  <c r="AX117" i="12"/>
  <c r="AX101" i="12"/>
  <c r="AX93" i="12"/>
  <c r="AX45" i="12"/>
  <c r="AX29" i="12"/>
  <c r="AX5" i="12"/>
  <c r="AX53" i="12"/>
  <c r="AX61" i="12"/>
  <c r="AX37" i="12"/>
  <c r="AX21" i="12"/>
  <c r="AX13" i="12"/>
  <c r="AX69" i="12"/>
  <c r="AX116" i="12"/>
  <c r="AX140" i="12"/>
  <c r="AX132" i="12"/>
  <c r="AX108" i="12"/>
  <c r="AX148" i="12"/>
  <c r="AX100" i="12"/>
  <c r="AX124" i="12"/>
  <c r="AX68" i="12"/>
  <c r="AX20" i="12"/>
  <c r="AX84" i="12"/>
  <c r="AX36" i="12"/>
  <c r="AX76" i="12"/>
  <c r="AX44" i="12"/>
  <c r="AX92" i="12"/>
  <c r="AX52" i="12"/>
  <c r="AX28" i="12"/>
  <c r="AX4" i="12"/>
  <c r="AX60" i="12"/>
  <c r="AX12" i="12"/>
  <c r="AX139" i="12"/>
  <c r="AX115" i="12"/>
  <c r="AX107" i="12"/>
  <c r="AX91" i="12"/>
  <c r="AX99" i="12"/>
  <c r="AX123" i="12"/>
  <c r="AX75" i="12"/>
  <c r="AX59" i="12"/>
  <c r="AX83" i="12"/>
  <c r="AX67" i="12"/>
  <c r="AX11" i="12"/>
  <c r="AX19" i="12"/>
  <c r="AX51" i="12"/>
  <c r="AX131" i="12"/>
  <c r="AX147" i="12"/>
  <c r="AX35" i="12"/>
  <c r="AX27" i="12"/>
  <c r="AX43" i="12"/>
  <c r="AX130" i="12"/>
  <c r="AX106" i="12"/>
  <c r="AX138" i="12"/>
  <c r="AX146" i="12"/>
  <c r="AX98" i="12"/>
  <c r="AX58" i="12"/>
  <c r="AX50" i="12"/>
  <c r="AX122" i="12"/>
  <c r="AX74" i="12"/>
  <c r="AX66" i="12"/>
  <c r="AX82" i="12"/>
  <c r="AX42" i="12"/>
  <c r="AX90" i="12"/>
  <c r="AX10" i="12"/>
  <c r="AX153" i="12"/>
  <c r="AX137" i="12"/>
  <c r="AX34" i="12"/>
  <c r="AX145" i="12"/>
  <c r="AX26" i="12"/>
  <c r="AX18" i="12"/>
  <c r="AX121" i="12"/>
  <c r="AX114" i="12"/>
  <c r="AX41" i="12"/>
  <c r="AX25" i="12"/>
  <c r="AX17" i="12"/>
  <c r="AX49" i="12"/>
  <c r="AX33" i="12"/>
  <c r="AX73" i="12"/>
  <c r="AX57" i="12"/>
  <c r="AX129" i="12"/>
  <c r="AX81" i="12"/>
  <c r="AX65" i="12"/>
  <c r="AX113" i="12"/>
  <c r="AX89" i="12"/>
  <c r="AX97" i="12"/>
  <c r="AX105" i="12"/>
  <c r="AX144" i="12"/>
  <c r="AX104" i="12"/>
  <c r="AX96" i="12"/>
  <c r="AX32" i="12"/>
  <c r="AX128" i="12"/>
  <c r="AX56" i="12"/>
  <c r="AX8" i="12"/>
  <c r="AX80" i="12"/>
  <c r="AX64" i="12"/>
  <c r="AX9" i="12"/>
  <c r="AX120" i="12"/>
  <c r="AX24" i="12"/>
  <c r="AX152" i="12"/>
  <c r="AX72" i="12"/>
  <c r="AX88" i="12"/>
  <c r="AX136" i="12"/>
  <c r="AX135" i="12"/>
  <c r="AX112" i="12"/>
  <c r="AX16" i="12"/>
  <c r="AX119" i="12"/>
  <c r="AX103" i="12"/>
  <c r="AX40" i="12"/>
  <c r="AX48" i="12"/>
  <c r="AX71" i="12"/>
  <c r="AX111" i="12"/>
  <c r="AX95" i="12"/>
  <c r="AX47" i="12"/>
  <c r="AX151" i="12"/>
  <c r="AX127" i="12"/>
  <c r="AX87" i="12"/>
  <c r="AX79" i="12"/>
  <c r="AX15" i="12"/>
  <c r="AX31" i="12"/>
  <c r="AX23" i="12"/>
  <c r="AX7" i="12"/>
  <c r="AX55" i="12"/>
  <c r="AX63" i="12"/>
  <c r="AX3" i="12"/>
  <c r="DJ143" i="12"/>
  <c r="DJ126" i="12"/>
  <c r="DJ142" i="12"/>
  <c r="DJ39" i="12"/>
  <c r="DJ134" i="12"/>
  <c r="DJ150" i="12"/>
  <c r="DJ118" i="12"/>
  <c r="DJ110" i="12"/>
  <c r="DJ94" i="12"/>
  <c r="DJ86" i="12"/>
  <c r="DJ70" i="12"/>
  <c r="DJ78" i="12"/>
  <c r="DJ102" i="12"/>
  <c r="DJ46" i="12"/>
  <c r="DJ22" i="12"/>
  <c r="DJ6" i="12"/>
  <c r="DJ62" i="12"/>
  <c r="DJ38" i="12"/>
  <c r="DJ30" i="12"/>
  <c r="DJ54" i="12"/>
  <c r="DJ14" i="12"/>
  <c r="DJ141" i="12"/>
  <c r="DJ101" i="12"/>
  <c r="DJ77" i="12"/>
  <c r="DJ69" i="12"/>
  <c r="DJ125" i="12"/>
  <c r="DJ117" i="12"/>
  <c r="DJ149" i="12"/>
  <c r="DJ45" i="12"/>
  <c r="DJ29" i="12"/>
  <c r="DJ5" i="12"/>
  <c r="DJ93" i="12"/>
  <c r="DJ53" i="12"/>
  <c r="DJ133" i="12"/>
  <c r="DJ109" i="12"/>
  <c r="DJ85" i="12"/>
  <c r="DJ61" i="12"/>
  <c r="DJ13" i="12"/>
  <c r="DJ37" i="12"/>
  <c r="DJ116" i="12"/>
  <c r="DJ140" i="12"/>
  <c r="DJ108" i="12"/>
  <c r="DJ148" i="12"/>
  <c r="DJ124" i="12"/>
  <c r="DJ100" i="12"/>
  <c r="DJ21" i="12"/>
  <c r="DJ132" i="12"/>
  <c r="DJ68" i="12"/>
  <c r="DJ20" i="12"/>
  <c r="DJ12" i="12"/>
  <c r="DJ84" i="12"/>
  <c r="DJ44" i="12"/>
  <c r="DJ92" i="12"/>
  <c r="DJ76" i="12"/>
  <c r="DJ52" i="12"/>
  <c r="DJ28" i="12"/>
  <c r="DJ60" i="12"/>
  <c r="DJ4" i="12"/>
  <c r="DJ139" i="12"/>
  <c r="DJ107" i="12"/>
  <c r="DJ91" i="12"/>
  <c r="DJ115" i="12"/>
  <c r="DJ99" i="12"/>
  <c r="DJ123" i="12"/>
  <c r="DJ75" i="12"/>
  <c r="DJ59" i="12"/>
  <c r="DJ83" i="12"/>
  <c r="DJ67" i="12"/>
  <c r="DJ131" i="12"/>
  <c r="DJ11" i="12"/>
  <c r="DJ19" i="12"/>
  <c r="DJ51" i="12"/>
  <c r="DJ27" i="12"/>
  <c r="DJ36" i="12"/>
  <c r="DJ147" i="12"/>
  <c r="DJ43" i="12"/>
  <c r="DJ35" i="12"/>
  <c r="DJ130" i="12"/>
  <c r="DJ138" i="12"/>
  <c r="DJ146" i="12"/>
  <c r="DJ98" i="12"/>
  <c r="DJ58" i="12"/>
  <c r="DJ50" i="12"/>
  <c r="DJ122" i="12"/>
  <c r="DJ74" i="12"/>
  <c r="DJ66" i="12"/>
  <c r="DJ82" i="12"/>
  <c r="DJ10" i="12"/>
  <c r="DJ129" i="12"/>
  <c r="DJ18" i="12"/>
  <c r="DJ114" i="12"/>
  <c r="DJ153" i="12"/>
  <c r="DJ137" i="12"/>
  <c r="DJ34" i="12"/>
  <c r="DJ145" i="12"/>
  <c r="DJ106" i="12"/>
  <c r="DJ42" i="12"/>
  <c r="DJ26" i="12"/>
  <c r="DJ90" i="12"/>
  <c r="DJ113" i="12"/>
  <c r="DJ41" i="12"/>
  <c r="DJ25" i="12"/>
  <c r="DJ17" i="12"/>
  <c r="DJ49" i="12"/>
  <c r="DJ33" i="12"/>
  <c r="DJ73" i="12"/>
  <c r="DJ57" i="12"/>
  <c r="DJ81" i="12"/>
  <c r="DJ65" i="12"/>
  <c r="DJ105" i="12"/>
  <c r="DJ89" i="12"/>
  <c r="DJ121" i="12"/>
  <c r="DJ152" i="12"/>
  <c r="DJ144" i="12"/>
  <c r="DJ104" i="12"/>
  <c r="DJ96" i="12"/>
  <c r="DJ88" i="12"/>
  <c r="DJ32" i="12"/>
  <c r="DJ120" i="12"/>
  <c r="DJ56" i="12"/>
  <c r="DJ8" i="12"/>
  <c r="DJ97" i="12"/>
  <c r="DJ128" i="12"/>
  <c r="DJ64" i="12"/>
  <c r="DJ80" i="12"/>
  <c r="DJ136" i="12"/>
  <c r="DJ9" i="12"/>
  <c r="DJ112" i="12"/>
  <c r="DJ16" i="12"/>
  <c r="DJ48" i="12"/>
  <c r="DJ40" i="12"/>
  <c r="DJ72" i="12"/>
  <c r="DJ24" i="12"/>
  <c r="DJ135" i="12"/>
  <c r="DJ103" i="12"/>
  <c r="DJ127" i="12"/>
  <c r="DJ95" i="12"/>
  <c r="DJ47" i="12"/>
  <c r="DJ119" i="12"/>
  <c r="DJ87" i="12"/>
  <c r="DJ151" i="12"/>
  <c r="DJ111" i="12"/>
  <c r="DJ79" i="12"/>
  <c r="DJ71" i="12"/>
  <c r="DJ63" i="12"/>
  <c r="DJ23" i="12"/>
  <c r="DJ55" i="12"/>
  <c r="DJ15" i="12"/>
  <c r="DJ7" i="12"/>
  <c r="DJ31" i="12"/>
  <c r="DJ3" i="12"/>
  <c r="ES143" i="12"/>
  <c r="ES142" i="12"/>
  <c r="ES134" i="12"/>
  <c r="ES118" i="12"/>
  <c r="ES39" i="12"/>
  <c r="ES126" i="12"/>
  <c r="ES150" i="12"/>
  <c r="ES110" i="12"/>
  <c r="ES102" i="12"/>
  <c r="ES86" i="12"/>
  <c r="ES94" i="12"/>
  <c r="ES46" i="12"/>
  <c r="ES78" i="12"/>
  <c r="ES62" i="12"/>
  <c r="ES6" i="12"/>
  <c r="ES14" i="12"/>
  <c r="ES38" i="12"/>
  <c r="ES30" i="12"/>
  <c r="ES22" i="12"/>
  <c r="ES54" i="12"/>
  <c r="ES70" i="12"/>
  <c r="ES133" i="12"/>
  <c r="ES149" i="12"/>
  <c r="ES141" i="12"/>
  <c r="ES125" i="12"/>
  <c r="ES117" i="12"/>
  <c r="ES101" i="12"/>
  <c r="ES69" i="12"/>
  <c r="ES77" i="12"/>
  <c r="ES85" i="12"/>
  <c r="ES109" i="12"/>
  <c r="ES93" i="12"/>
  <c r="ES37" i="12"/>
  <c r="ES5" i="12"/>
  <c r="ES53" i="12"/>
  <c r="ES21" i="12"/>
  <c r="ES45" i="12"/>
  <c r="ES61" i="12"/>
  <c r="ES116" i="12"/>
  <c r="ES132" i="12"/>
  <c r="ES92" i="12"/>
  <c r="ES29" i="12"/>
  <c r="ES100" i="12"/>
  <c r="ES140" i="12"/>
  <c r="ES108" i="12"/>
  <c r="ES13" i="12"/>
  <c r="ES148" i="12"/>
  <c r="ES124" i="12"/>
  <c r="ES76" i="12"/>
  <c r="ES52" i="12"/>
  <c r="ES28" i="12"/>
  <c r="ES4" i="12"/>
  <c r="ES84" i="12"/>
  <c r="ES60" i="12"/>
  <c r="ES36" i="12"/>
  <c r="ES20" i="12"/>
  <c r="ES68" i="12"/>
  <c r="ES44" i="12"/>
  <c r="ES12" i="12"/>
  <c r="ES115" i="12"/>
  <c r="ES139" i="12"/>
  <c r="ES99" i="12"/>
  <c r="ES131" i="12"/>
  <c r="ES123" i="12"/>
  <c r="ES107" i="12"/>
  <c r="ES91" i="12"/>
  <c r="ES75" i="12"/>
  <c r="ES51" i="12"/>
  <c r="ES11" i="12"/>
  <c r="ES35" i="12"/>
  <c r="ES67" i="12"/>
  <c r="ES19" i="12"/>
  <c r="ES83" i="12"/>
  <c r="ES27" i="12"/>
  <c r="ES130" i="12"/>
  <c r="ES82" i="12"/>
  <c r="ES59" i="12"/>
  <c r="ES43" i="12"/>
  <c r="ES138" i="12"/>
  <c r="ES114" i="12"/>
  <c r="ES90" i="12"/>
  <c r="ES147" i="12"/>
  <c r="ES146" i="12"/>
  <c r="ES50" i="12"/>
  <c r="ES106" i="12"/>
  <c r="ES98" i="12"/>
  <c r="ES74" i="12"/>
  <c r="ES10" i="12"/>
  <c r="ES145" i="12"/>
  <c r="ES18" i="12"/>
  <c r="ES153" i="12"/>
  <c r="ES42" i="12"/>
  <c r="ES129" i="12"/>
  <c r="ES66" i="12"/>
  <c r="ES58" i="12"/>
  <c r="ES105" i="12"/>
  <c r="ES26" i="12"/>
  <c r="ES121" i="12"/>
  <c r="ES122" i="12"/>
  <c r="ES34" i="12"/>
  <c r="ES97" i="12"/>
  <c r="ES57" i="12"/>
  <c r="ES41" i="12"/>
  <c r="ES25" i="12"/>
  <c r="ES9" i="12"/>
  <c r="ES65" i="12"/>
  <c r="ES49" i="12"/>
  <c r="ES33" i="12"/>
  <c r="ES17" i="12"/>
  <c r="ES113" i="12"/>
  <c r="ES73" i="12"/>
  <c r="ES81" i="12"/>
  <c r="ES89" i="12"/>
  <c r="ES112" i="12"/>
  <c r="ES96" i="12"/>
  <c r="ES40" i="12"/>
  <c r="ES152" i="12"/>
  <c r="ES137" i="12"/>
  <c r="ES144" i="12"/>
  <c r="ES80" i="12"/>
  <c r="ES32" i="12"/>
  <c r="ES104" i="12"/>
  <c r="ES88" i="12"/>
  <c r="ES72" i="12"/>
  <c r="ES56" i="12"/>
  <c r="ES8" i="12"/>
  <c r="ES64" i="12"/>
  <c r="ES136" i="12"/>
  <c r="ES48" i="12"/>
  <c r="ES127" i="12"/>
  <c r="ES111" i="12"/>
  <c r="ES120" i="12"/>
  <c r="ES24" i="12"/>
  <c r="ES135" i="12"/>
  <c r="ES128" i="12"/>
  <c r="ES119" i="12"/>
  <c r="ES71" i="12"/>
  <c r="ES16" i="12"/>
  <c r="ES151" i="12"/>
  <c r="ES103" i="12"/>
  <c r="ES87" i="12"/>
  <c r="ES95" i="12"/>
  <c r="ES79" i="12"/>
  <c r="ES7" i="12"/>
  <c r="ES23" i="12"/>
  <c r="ES47" i="12"/>
  <c r="ES63" i="12"/>
  <c r="ES55" i="12"/>
  <c r="ES31" i="12"/>
  <c r="ES15" i="12"/>
  <c r="ES3" i="12"/>
  <c r="EA39" i="12"/>
  <c r="EA142" i="12"/>
  <c r="EA150" i="12"/>
  <c r="EA134" i="12"/>
  <c r="EA126" i="12"/>
  <c r="EA143" i="12"/>
  <c r="EA102" i="12"/>
  <c r="EA118" i="12"/>
  <c r="EA110" i="12"/>
  <c r="EA62" i="12"/>
  <c r="EA78" i="12"/>
  <c r="EA94" i="12"/>
  <c r="EA54" i="12"/>
  <c r="EA46" i="12"/>
  <c r="EA22" i="12"/>
  <c r="EA86" i="12"/>
  <c r="EA30" i="12"/>
  <c r="EA14" i="12"/>
  <c r="EA6" i="12"/>
  <c r="EA70" i="12"/>
  <c r="EA38" i="12"/>
  <c r="EA141" i="12"/>
  <c r="EA125" i="12"/>
  <c r="EA149" i="12"/>
  <c r="EA77" i="12"/>
  <c r="EA117" i="12"/>
  <c r="EA93" i="12"/>
  <c r="EA53" i="12"/>
  <c r="EA133" i="12"/>
  <c r="EA37" i="12"/>
  <c r="EA109" i="12"/>
  <c r="EA85" i="12"/>
  <c r="EA69" i="12"/>
  <c r="EA61" i="12"/>
  <c r="EA29" i="12"/>
  <c r="EA5" i="12"/>
  <c r="EA21" i="12"/>
  <c r="EA101" i="12"/>
  <c r="EA45" i="12"/>
  <c r="EA100" i="12"/>
  <c r="EA116" i="12"/>
  <c r="EA13" i="12"/>
  <c r="EA140" i="12"/>
  <c r="EA108" i="12"/>
  <c r="EA36" i="12"/>
  <c r="EA20" i="12"/>
  <c r="EA148" i="12"/>
  <c r="EA132" i="12"/>
  <c r="EA44" i="12"/>
  <c r="EA12" i="12"/>
  <c r="EA92" i="12"/>
  <c r="EA76" i="12"/>
  <c r="EA52" i="12"/>
  <c r="EA28" i="12"/>
  <c r="EA84" i="12"/>
  <c r="EA60" i="12"/>
  <c r="EA124" i="12"/>
  <c r="EA68" i="12"/>
  <c r="EA4" i="12"/>
  <c r="EA99" i="12"/>
  <c r="EA123" i="12"/>
  <c r="EA75" i="12"/>
  <c r="EA59" i="12"/>
  <c r="EA131" i="12"/>
  <c r="EA83" i="12"/>
  <c r="EA115" i="12"/>
  <c r="EA51" i="12"/>
  <c r="EA27" i="12"/>
  <c r="EA139" i="12"/>
  <c r="EA107" i="12"/>
  <c r="EA91" i="12"/>
  <c r="EA35" i="12"/>
  <c r="EA67" i="12"/>
  <c r="EA19" i="12"/>
  <c r="EA11" i="12"/>
  <c r="EA147" i="12"/>
  <c r="EA98" i="12"/>
  <c r="EA58" i="12"/>
  <c r="EA122" i="12"/>
  <c r="EA74" i="12"/>
  <c r="EA66" i="12"/>
  <c r="EA43" i="12"/>
  <c r="EA146" i="12"/>
  <c r="EA138" i="12"/>
  <c r="EA130" i="12"/>
  <c r="EA153" i="12"/>
  <c r="EA137" i="12"/>
  <c r="EA121" i="12"/>
  <c r="EA82" i="12"/>
  <c r="EA34" i="12"/>
  <c r="EA145" i="12"/>
  <c r="EA114" i="12"/>
  <c r="EA42" i="12"/>
  <c r="EA26" i="12"/>
  <c r="EA10" i="12"/>
  <c r="EA18" i="12"/>
  <c r="EA106" i="12"/>
  <c r="EA90" i="12"/>
  <c r="EA50" i="12"/>
  <c r="EA81" i="12"/>
  <c r="EA65" i="12"/>
  <c r="EA89" i="12"/>
  <c r="EA113" i="12"/>
  <c r="EA17" i="12"/>
  <c r="EA105" i="12"/>
  <c r="EA97" i="12"/>
  <c r="EA129" i="12"/>
  <c r="EA41" i="12"/>
  <c r="EA25" i="12"/>
  <c r="EA49" i="12"/>
  <c r="EA33" i="12"/>
  <c r="EA136" i="12"/>
  <c r="EA73" i="12"/>
  <c r="EA57" i="12"/>
  <c r="EA9" i="12"/>
  <c r="EA152" i="12"/>
  <c r="EA120" i="12"/>
  <c r="EA72" i="12"/>
  <c r="EA112" i="12"/>
  <c r="EA104" i="12"/>
  <c r="EA40" i="12"/>
  <c r="EA48" i="12"/>
  <c r="EA24" i="12"/>
  <c r="EA144" i="12"/>
  <c r="EA128" i="12"/>
  <c r="EA96" i="12"/>
  <c r="EA80" i="12"/>
  <c r="EA32" i="12"/>
  <c r="EA16" i="12"/>
  <c r="EA56" i="12"/>
  <c r="EA8" i="12"/>
  <c r="EA151" i="12"/>
  <c r="EA88" i="12"/>
  <c r="EA111" i="12"/>
  <c r="EA64" i="12"/>
  <c r="EA119" i="12"/>
  <c r="EA103" i="12"/>
  <c r="EA135" i="12"/>
  <c r="EA55" i="12"/>
  <c r="EA95" i="12"/>
  <c r="EA87" i="12"/>
  <c r="EA79" i="12"/>
  <c r="EA127" i="12"/>
  <c r="EA71" i="12"/>
  <c r="EA47" i="12"/>
  <c r="EA31" i="12"/>
  <c r="EA7" i="12"/>
  <c r="EA63" i="12"/>
  <c r="EA23" i="12"/>
  <c r="EA15" i="12"/>
  <c r="EA3" i="12"/>
  <c r="AZ39" i="12"/>
  <c r="AZ134" i="12"/>
  <c r="AZ143" i="12"/>
  <c r="AZ142" i="12"/>
  <c r="AZ126" i="12"/>
  <c r="AZ102" i="12"/>
  <c r="AZ150" i="12"/>
  <c r="AZ118" i="12"/>
  <c r="AZ110" i="12"/>
  <c r="AZ62" i="12"/>
  <c r="AZ94" i="12"/>
  <c r="AZ78" i="12"/>
  <c r="AZ70" i="12"/>
  <c r="AZ38" i="12"/>
  <c r="AZ30" i="12"/>
  <c r="AZ54" i="12"/>
  <c r="AZ46" i="12"/>
  <c r="AZ14" i="12"/>
  <c r="AZ6" i="12"/>
  <c r="AZ22" i="12"/>
  <c r="AZ86" i="12"/>
  <c r="AZ141" i="12"/>
  <c r="AZ125" i="12"/>
  <c r="AZ149" i="12"/>
  <c r="AZ77" i="12"/>
  <c r="AZ117" i="12"/>
  <c r="AZ61" i="12"/>
  <c r="AZ69" i="12"/>
  <c r="AZ53" i="12"/>
  <c r="AZ85" i="12"/>
  <c r="AZ101" i="12"/>
  <c r="AZ133" i="12"/>
  <c r="AZ93" i="12"/>
  <c r="AZ29" i="12"/>
  <c r="AZ5" i="12"/>
  <c r="AZ13" i="12"/>
  <c r="AZ21" i="12"/>
  <c r="AZ45" i="12"/>
  <c r="AZ116" i="12"/>
  <c r="AZ132" i="12"/>
  <c r="AZ109" i="12"/>
  <c r="AZ37" i="12"/>
  <c r="AZ140" i="12"/>
  <c r="AZ108" i="12"/>
  <c r="AZ100" i="12"/>
  <c r="AZ44" i="12"/>
  <c r="AZ12" i="12"/>
  <c r="AZ148" i="12"/>
  <c r="AZ76" i="12"/>
  <c r="AZ52" i="12"/>
  <c r="AZ28" i="12"/>
  <c r="AZ4" i="12"/>
  <c r="AZ92" i="12"/>
  <c r="AZ84" i="12"/>
  <c r="AZ20" i="12"/>
  <c r="AZ60" i="12"/>
  <c r="AZ68" i="12"/>
  <c r="AZ124" i="12"/>
  <c r="AZ59" i="12"/>
  <c r="AZ36" i="12"/>
  <c r="AZ123" i="12"/>
  <c r="AZ115" i="12"/>
  <c r="AZ83" i="12"/>
  <c r="AZ67" i="12"/>
  <c r="AZ27" i="12"/>
  <c r="AZ131" i="12"/>
  <c r="AZ99" i="12"/>
  <c r="AZ51" i="12"/>
  <c r="AZ139" i="12"/>
  <c r="AZ75" i="12"/>
  <c r="AZ35" i="12"/>
  <c r="AZ11" i="12"/>
  <c r="AZ91" i="12"/>
  <c r="AZ19" i="12"/>
  <c r="AZ107" i="12"/>
  <c r="AZ147" i="12"/>
  <c r="AZ98" i="12"/>
  <c r="AZ58" i="12"/>
  <c r="AZ122" i="12"/>
  <c r="AZ74" i="12"/>
  <c r="AZ66" i="12"/>
  <c r="AZ43" i="12"/>
  <c r="AZ106" i="12"/>
  <c r="AZ146" i="12"/>
  <c r="AZ130" i="12"/>
  <c r="AZ138" i="12"/>
  <c r="AZ114" i="12"/>
  <c r="AZ42" i="12"/>
  <c r="AZ34" i="12"/>
  <c r="AZ137" i="12"/>
  <c r="AZ50" i="12"/>
  <c r="AZ153" i="12"/>
  <c r="AZ145" i="12"/>
  <c r="AZ26" i="12"/>
  <c r="AZ10" i="12"/>
  <c r="AZ90" i="12"/>
  <c r="AZ18" i="12"/>
  <c r="AZ82" i="12"/>
  <c r="AZ105" i="12"/>
  <c r="AZ129" i="12"/>
  <c r="AZ81" i="12"/>
  <c r="AZ89" i="12"/>
  <c r="AZ121" i="12"/>
  <c r="AZ17" i="12"/>
  <c r="AZ9" i="12"/>
  <c r="AZ97" i="12"/>
  <c r="AZ57" i="12"/>
  <c r="AZ41" i="12"/>
  <c r="AZ25" i="12"/>
  <c r="AZ113" i="12"/>
  <c r="AZ65" i="12"/>
  <c r="AZ49" i="12"/>
  <c r="AZ33" i="12"/>
  <c r="AZ96" i="12"/>
  <c r="AZ120" i="12"/>
  <c r="AZ73" i="12"/>
  <c r="AZ136" i="12"/>
  <c r="AZ128" i="12"/>
  <c r="AZ112" i="12"/>
  <c r="AZ40" i="12"/>
  <c r="AZ152" i="12"/>
  <c r="AZ48" i="12"/>
  <c r="AZ24" i="12"/>
  <c r="AZ144" i="12"/>
  <c r="AZ80" i="12"/>
  <c r="AZ32" i="12"/>
  <c r="AZ16" i="12"/>
  <c r="AZ135" i="12"/>
  <c r="AZ127" i="12"/>
  <c r="AZ56" i="12"/>
  <c r="AZ111" i="12"/>
  <c r="AZ103" i="12"/>
  <c r="AZ88" i="12"/>
  <c r="AZ8" i="12"/>
  <c r="AZ64" i="12"/>
  <c r="AZ104" i="12"/>
  <c r="AZ72" i="12"/>
  <c r="AZ119" i="12"/>
  <c r="AZ87" i="12"/>
  <c r="AZ95" i="12"/>
  <c r="AZ79" i="12"/>
  <c r="AZ71" i="12"/>
  <c r="AZ63" i="12"/>
  <c r="AZ151" i="12"/>
  <c r="AZ55" i="12"/>
  <c r="AZ31" i="12"/>
  <c r="AZ47" i="12"/>
  <c r="AZ7" i="12"/>
  <c r="AZ23" i="12"/>
  <c r="AZ15" i="12"/>
  <c r="AZ3" i="12"/>
  <c r="AK39" i="12"/>
  <c r="AK134" i="12"/>
  <c r="AK143" i="12"/>
  <c r="AK142" i="12"/>
  <c r="AK118" i="12"/>
  <c r="AK126" i="12"/>
  <c r="AK102" i="12"/>
  <c r="AK150" i="12"/>
  <c r="AK110" i="12"/>
  <c r="AK94" i="12"/>
  <c r="AK54" i="12"/>
  <c r="AK30" i="12"/>
  <c r="AK22" i="12"/>
  <c r="AK62" i="12"/>
  <c r="AK86" i="12"/>
  <c r="AK70" i="12"/>
  <c r="AK46" i="12"/>
  <c r="AK14" i="12"/>
  <c r="AK38" i="12"/>
  <c r="AK6" i="12"/>
  <c r="AK78" i="12"/>
  <c r="AK141" i="12"/>
  <c r="AK133" i="12"/>
  <c r="AK125" i="12"/>
  <c r="AK85" i="12"/>
  <c r="AK101" i="12"/>
  <c r="AK61" i="12"/>
  <c r="AK149" i="12"/>
  <c r="AK109" i="12"/>
  <c r="AK93" i="12"/>
  <c r="AK69" i="12"/>
  <c r="AK117" i="12"/>
  <c r="AK77" i="12"/>
  <c r="AK53" i="12"/>
  <c r="AK37" i="12"/>
  <c r="AK5" i="12"/>
  <c r="AK21" i="12"/>
  <c r="AK29" i="12"/>
  <c r="AK13" i="12"/>
  <c r="AK45" i="12"/>
  <c r="AK116" i="12"/>
  <c r="AK132" i="12"/>
  <c r="AK92" i="12"/>
  <c r="AK100" i="12"/>
  <c r="AK140" i="12"/>
  <c r="AK108" i="12"/>
  <c r="AK124" i="12"/>
  <c r="AK44" i="12"/>
  <c r="AK12" i="12"/>
  <c r="AK76" i="12"/>
  <c r="AK68" i="12"/>
  <c r="AK52" i="12"/>
  <c r="AK28" i="12"/>
  <c r="AK4" i="12"/>
  <c r="AK84" i="12"/>
  <c r="AK36" i="12"/>
  <c r="AK148" i="12"/>
  <c r="AK60" i="12"/>
  <c r="AK20" i="12"/>
  <c r="AK83" i="12"/>
  <c r="AK59" i="12"/>
  <c r="AK115" i="12"/>
  <c r="AK139" i="12"/>
  <c r="AK107" i="12"/>
  <c r="AK91" i="12"/>
  <c r="AK27" i="12"/>
  <c r="AK19" i="12"/>
  <c r="AK123" i="12"/>
  <c r="AK67" i="12"/>
  <c r="AK11" i="12"/>
  <c r="AK131" i="12"/>
  <c r="AK99" i="12"/>
  <c r="AK51" i="12"/>
  <c r="AK35" i="12"/>
  <c r="AK147" i="12"/>
  <c r="AK146" i="12"/>
  <c r="AK98" i="12"/>
  <c r="AK58" i="12"/>
  <c r="AK122" i="12"/>
  <c r="AK74" i="12"/>
  <c r="AK66" i="12"/>
  <c r="AK130" i="12"/>
  <c r="AK106" i="12"/>
  <c r="AK138" i="12"/>
  <c r="AK114" i="12"/>
  <c r="AK50" i="12"/>
  <c r="AK26" i="12"/>
  <c r="AK82" i="12"/>
  <c r="AK34" i="12"/>
  <c r="AK10" i="12"/>
  <c r="AK75" i="12"/>
  <c r="AK43" i="12"/>
  <c r="AK18" i="12"/>
  <c r="AK153" i="12"/>
  <c r="AK145" i="12"/>
  <c r="AK90" i="12"/>
  <c r="AK42" i="12"/>
  <c r="AK105" i="12"/>
  <c r="AK137" i="12"/>
  <c r="AK81" i="12"/>
  <c r="AK121" i="12"/>
  <c r="AK89" i="12"/>
  <c r="AK97" i="12"/>
  <c r="AK57" i="12"/>
  <c r="AK41" i="12"/>
  <c r="AK25" i="12"/>
  <c r="AK9" i="12"/>
  <c r="AK129" i="12"/>
  <c r="AK113" i="12"/>
  <c r="AK65" i="12"/>
  <c r="AK49" i="12"/>
  <c r="AK33" i="12"/>
  <c r="AK17" i="12"/>
  <c r="AK136" i="12"/>
  <c r="AK128" i="12"/>
  <c r="AK120" i="12"/>
  <c r="AK152" i="12"/>
  <c r="AK112" i="12"/>
  <c r="AK96" i="12"/>
  <c r="AK40" i="12"/>
  <c r="AK73" i="12"/>
  <c r="AK104" i="12"/>
  <c r="AK48" i="12"/>
  <c r="AK24" i="12"/>
  <c r="AK144" i="12"/>
  <c r="AK80" i="12"/>
  <c r="AK72" i="12"/>
  <c r="AK32" i="12"/>
  <c r="AK88" i="12"/>
  <c r="AK151" i="12"/>
  <c r="AK64" i="12"/>
  <c r="AK8" i="12"/>
  <c r="AK127" i="12"/>
  <c r="AK111" i="12"/>
  <c r="AK87" i="12"/>
  <c r="AK16" i="12"/>
  <c r="AK56" i="12"/>
  <c r="AK71" i="12"/>
  <c r="AK103" i="12"/>
  <c r="AK79" i="12"/>
  <c r="AK63" i="12"/>
  <c r="AK95" i="12"/>
  <c r="AK135" i="12"/>
  <c r="AK119" i="12"/>
  <c r="AK15" i="12"/>
  <c r="AK7" i="12"/>
  <c r="AK31" i="12"/>
  <c r="AK47" i="12"/>
  <c r="AK55" i="12"/>
  <c r="AK23" i="12"/>
  <c r="AK3" i="12"/>
  <c r="V39" i="12"/>
  <c r="V150" i="12"/>
  <c r="V143" i="12"/>
  <c r="V142" i="12"/>
  <c r="V134" i="12"/>
  <c r="V126" i="12"/>
  <c r="V118" i="12"/>
  <c r="V110" i="12"/>
  <c r="V86" i="12"/>
  <c r="V46" i="12"/>
  <c r="V30" i="12"/>
  <c r="V22" i="12"/>
  <c r="V94" i="12"/>
  <c r="V78" i="12"/>
  <c r="V70" i="12"/>
  <c r="V62" i="12"/>
  <c r="V102" i="12"/>
  <c r="V38" i="12"/>
  <c r="V6" i="12"/>
  <c r="V54" i="12"/>
  <c r="V14" i="12"/>
  <c r="V149" i="12"/>
  <c r="V125" i="12"/>
  <c r="V133" i="12"/>
  <c r="V141" i="12"/>
  <c r="V61" i="12"/>
  <c r="V69" i="12"/>
  <c r="V77" i="12"/>
  <c r="V117" i="12"/>
  <c r="V85" i="12"/>
  <c r="V101" i="12"/>
  <c r="V109" i="12"/>
  <c r="V93" i="12"/>
  <c r="V5" i="12"/>
  <c r="V45" i="12"/>
  <c r="V37" i="12"/>
  <c r="V29" i="12"/>
  <c r="V13" i="12"/>
  <c r="V53" i="12"/>
  <c r="V21" i="12"/>
  <c r="V132" i="12"/>
  <c r="V108" i="12"/>
  <c r="V92" i="12"/>
  <c r="V116" i="12"/>
  <c r="V100" i="12"/>
  <c r="V140" i="12"/>
  <c r="V44" i="12"/>
  <c r="V124" i="12"/>
  <c r="V76" i="12"/>
  <c r="V60" i="12"/>
  <c r="V52" i="12"/>
  <c r="V28" i="12"/>
  <c r="V12" i="12"/>
  <c r="V4" i="12"/>
  <c r="V84" i="12"/>
  <c r="V68" i="12"/>
  <c r="V20" i="12"/>
  <c r="V36" i="12"/>
  <c r="V83" i="12"/>
  <c r="V59" i="12"/>
  <c r="V148" i="12"/>
  <c r="V99" i="12"/>
  <c r="V115" i="12"/>
  <c r="V27" i="12"/>
  <c r="V51" i="12"/>
  <c r="V11" i="12"/>
  <c r="V139" i="12"/>
  <c r="V91" i="12"/>
  <c r="V19" i="12"/>
  <c r="V131" i="12"/>
  <c r="V75" i="12"/>
  <c r="V67" i="12"/>
  <c r="V35" i="12"/>
  <c r="V107" i="12"/>
  <c r="V147" i="12"/>
  <c r="V123" i="12"/>
  <c r="V98" i="12"/>
  <c r="V58" i="12"/>
  <c r="V130" i="12"/>
  <c r="V90" i="12"/>
  <c r="V74" i="12"/>
  <c r="V66" i="12"/>
  <c r="V43" i="12"/>
  <c r="V122" i="12"/>
  <c r="V138" i="12"/>
  <c r="V114" i="12"/>
  <c r="V106" i="12"/>
  <c r="V26" i="12"/>
  <c r="V34" i="12"/>
  <c r="V146" i="12"/>
  <c r="V10" i="12"/>
  <c r="V18" i="12"/>
  <c r="V82" i="12"/>
  <c r="V153" i="12"/>
  <c r="V137" i="12"/>
  <c r="V105" i="12"/>
  <c r="V145" i="12"/>
  <c r="V81" i="12"/>
  <c r="V50" i="12"/>
  <c r="V89" i="12"/>
  <c r="V42" i="12"/>
  <c r="V129" i="12"/>
  <c r="V97" i="12"/>
  <c r="V57" i="12"/>
  <c r="V41" i="12"/>
  <c r="V25" i="12"/>
  <c r="V9" i="12"/>
  <c r="V121" i="12"/>
  <c r="V113" i="12"/>
  <c r="V65" i="12"/>
  <c r="V49" i="12"/>
  <c r="V33" i="12"/>
  <c r="V17" i="12"/>
  <c r="V128" i="12"/>
  <c r="V16" i="12"/>
  <c r="V152" i="12"/>
  <c r="V104" i="12"/>
  <c r="V112" i="12"/>
  <c r="V96" i="12"/>
  <c r="V40" i="12"/>
  <c r="V120" i="12"/>
  <c r="V56" i="12"/>
  <c r="V48" i="12"/>
  <c r="V24" i="12"/>
  <c r="V8" i="12"/>
  <c r="V144" i="12"/>
  <c r="V80" i="12"/>
  <c r="V64" i="12"/>
  <c r="V32" i="12"/>
  <c r="V72" i="12"/>
  <c r="V127" i="12"/>
  <c r="V111" i="12"/>
  <c r="V87" i="12"/>
  <c r="V73" i="12"/>
  <c r="V88" i="12"/>
  <c r="V151" i="12"/>
  <c r="V136" i="12"/>
  <c r="V71" i="12"/>
  <c r="V95" i="12"/>
  <c r="V135" i="12"/>
  <c r="V119" i="12"/>
  <c r="V103" i="12"/>
  <c r="V79" i="12"/>
  <c r="V31" i="12"/>
  <c r="V47" i="12"/>
  <c r="V7" i="12"/>
  <c r="V55" i="12"/>
  <c r="V15" i="12"/>
  <c r="V23" i="12"/>
  <c r="V63" i="12"/>
  <c r="V3" i="12"/>
  <c r="CH39" i="12"/>
  <c r="CH150" i="12"/>
  <c r="CH118" i="12"/>
  <c r="CH126" i="12"/>
  <c r="CH143" i="12"/>
  <c r="CH142" i="12"/>
  <c r="CH134" i="12"/>
  <c r="CH110" i="12"/>
  <c r="CH102" i="12"/>
  <c r="CH94" i="12"/>
  <c r="CH70" i="12"/>
  <c r="CH46" i="12"/>
  <c r="CH30" i="12"/>
  <c r="CH86" i="12"/>
  <c r="CH78" i="12"/>
  <c r="CH62" i="12"/>
  <c r="CH22" i="12"/>
  <c r="CH54" i="12"/>
  <c r="CH14" i="12"/>
  <c r="CH6" i="12"/>
  <c r="CH38" i="12"/>
  <c r="CH149" i="12"/>
  <c r="CH125" i="12"/>
  <c r="CH133" i="12"/>
  <c r="CH117" i="12"/>
  <c r="CH61" i="12"/>
  <c r="CH85" i="12"/>
  <c r="CH69" i="12"/>
  <c r="CH101" i="12"/>
  <c r="CH77" i="12"/>
  <c r="CH109" i="12"/>
  <c r="CH93" i="12"/>
  <c r="CH13" i="12"/>
  <c r="CH141" i="12"/>
  <c r="CH21" i="12"/>
  <c r="CH45" i="12"/>
  <c r="CH5" i="12"/>
  <c r="CH53" i="12"/>
  <c r="CH29" i="12"/>
  <c r="CH132" i="12"/>
  <c r="CH108" i="12"/>
  <c r="CH92" i="12"/>
  <c r="CH116" i="12"/>
  <c r="CH100" i="12"/>
  <c r="CH140" i="12"/>
  <c r="CH37" i="12"/>
  <c r="CH44" i="12"/>
  <c r="CH76" i="12"/>
  <c r="CH60" i="12"/>
  <c r="CH52" i="12"/>
  <c r="CH28" i="12"/>
  <c r="CH4" i="12"/>
  <c r="CH124" i="12"/>
  <c r="CH84" i="12"/>
  <c r="CH68" i="12"/>
  <c r="CH36" i="12"/>
  <c r="CH12" i="12"/>
  <c r="CH148" i="12"/>
  <c r="CH20" i="12"/>
  <c r="CH83" i="12"/>
  <c r="CH59" i="12"/>
  <c r="CH131" i="12"/>
  <c r="CH99" i="12"/>
  <c r="CH75" i="12"/>
  <c r="CH51" i="12"/>
  <c r="CH123" i="12"/>
  <c r="CH27" i="12"/>
  <c r="CH67" i="12"/>
  <c r="CH11" i="12"/>
  <c r="CH19" i="12"/>
  <c r="CH139" i="12"/>
  <c r="CH91" i="12"/>
  <c r="CH115" i="12"/>
  <c r="CH35" i="12"/>
  <c r="CH147" i="12"/>
  <c r="CH98" i="12"/>
  <c r="CH90" i="12"/>
  <c r="CH58" i="12"/>
  <c r="CH43" i="12"/>
  <c r="CH66" i="12"/>
  <c r="CH107" i="12"/>
  <c r="CH122" i="12"/>
  <c r="CH138" i="12"/>
  <c r="CH130" i="12"/>
  <c r="CH114" i="12"/>
  <c r="CH26" i="12"/>
  <c r="CH113" i="12"/>
  <c r="CH34" i="12"/>
  <c r="CH106" i="12"/>
  <c r="CH50" i="12"/>
  <c r="CH18" i="12"/>
  <c r="CH10" i="12"/>
  <c r="CH121" i="12"/>
  <c r="CH146" i="12"/>
  <c r="CH74" i="12"/>
  <c r="CH42" i="12"/>
  <c r="CH153" i="12"/>
  <c r="CH82" i="12"/>
  <c r="CH137" i="12"/>
  <c r="CH81" i="12"/>
  <c r="CH89" i="12"/>
  <c r="CH145" i="12"/>
  <c r="CH105" i="12"/>
  <c r="CH97" i="12"/>
  <c r="CH57" i="12"/>
  <c r="CH41" i="12"/>
  <c r="CH25" i="12"/>
  <c r="CH9" i="12"/>
  <c r="CH65" i="12"/>
  <c r="CH49" i="12"/>
  <c r="CH33" i="12"/>
  <c r="CH17" i="12"/>
  <c r="CH128" i="12"/>
  <c r="CH152" i="12"/>
  <c r="CH120" i="12"/>
  <c r="CH104" i="12"/>
  <c r="CH112" i="12"/>
  <c r="CH96" i="12"/>
  <c r="CH40" i="12"/>
  <c r="CH16" i="12"/>
  <c r="CH136" i="12"/>
  <c r="CH56" i="12"/>
  <c r="CH48" i="12"/>
  <c r="CH24" i="12"/>
  <c r="CH144" i="12"/>
  <c r="CH80" i="12"/>
  <c r="CH64" i="12"/>
  <c r="CH32" i="12"/>
  <c r="CH8" i="12"/>
  <c r="CH135" i="12"/>
  <c r="CH127" i="12"/>
  <c r="CH111" i="12"/>
  <c r="CH129" i="12"/>
  <c r="CH119" i="12"/>
  <c r="CH87" i="12"/>
  <c r="CH72" i="12"/>
  <c r="CH73" i="12"/>
  <c r="CH151" i="12"/>
  <c r="CH88" i="12"/>
  <c r="CH95" i="12"/>
  <c r="CH55" i="12"/>
  <c r="CH71" i="12"/>
  <c r="CH79" i="12"/>
  <c r="CH103" i="12"/>
  <c r="CH7" i="12"/>
  <c r="CH15" i="12"/>
  <c r="CH63" i="12"/>
  <c r="CH47" i="12"/>
  <c r="CH31" i="12"/>
  <c r="CH23" i="12"/>
  <c r="CH3" i="12"/>
  <c r="EV124" i="8"/>
  <c r="EV132" i="8"/>
  <c r="EV140" i="8"/>
  <c r="EV148" i="8"/>
  <c r="EV100" i="8"/>
  <c r="EV108" i="8"/>
  <c r="EV92" i="8"/>
  <c r="EV116" i="8"/>
  <c r="EV84" i="8"/>
  <c r="EV68" i="8"/>
  <c r="EV76" i="8"/>
  <c r="EV36" i="8"/>
  <c r="EV60" i="8"/>
  <c r="EV44" i="8"/>
  <c r="EV52" i="8"/>
  <c r="EV4" i="8"/>
  <c r="EV20" i="8"/>
  <c r="EV12" i="8"/>
  <c r="EV28" i="8"/>
  <c r="EV131" i="8"/>
  <c r="EV99" i="8"/>
  <c r="EV83" i="8"/>
  <c r="EV147" i="8"/>
  <c r="EV107" i="8"/>
  <c r="EV115" i="8"/>
  <c r="EV123" i="8"/>
  <c r="EV91" i="8"/>
  <c r="EV67" i="8"/>
  <c r="EV27" i="8"/>
  <c r="EV35" i="8"/>
  <c r="EV43" i="8"/>
  <c r="EV51" i="8"/>
  <c r="EV139" i="8"/>
  <c r="EV59" i="8"/>
  <c r="EV11" i="8"/>
  <c r="EV75" i="8"/>
  <c r="EV138" i="8"/>
  <c r="EV130" i="8"/>
  <c r="EV146" i="8"/>
  <c r="EV98" i="8"/>
  <c r="EV26" i="8"/>
  <c r="EV106" i="8"/>
  <c r="EV114" i="8"/>
  <c r="EV66" i="8"/>
  <c r="EV74" i="8"/>
  <c r="EV19" i="8"/>
  <c r="EV82" i="8"/>
  <c r="EV58" i="8"/>
  <c r="EV34" i="8"/>
  <c r="EV50" i="8"/>
  <c r="EV10" i="8"/>
  <c r="EV90" i="8"/>
  <c r="EV42" i="8"/>
  <c r="EV18" i="8"/>
  <c r="EV129" i="8"/>
  <c r="EV121" i="8"/>
  <c r="EV153" i="8"/>
  <c r="EV137" i="8"/>
  <c r="EV145" i="8"/>
  <c r="EV73" i="8"/>
  <c r="EV41" i="8"/>
  <c r="EV113" i="8"/>
  <c r="EV105" i="8"/>
  <c r="EV81" i="8"/>
  <c r="EV49" i="8"/>
  <c r="EV97" i="8"/>
  <c r="EV25" i="8"/>
  <c r="EV122" i="8"/>
  <c r="EV17" i="8"/>
  <c r="EV89" i="8"/>
  <c r="EV57" i="8"/>
  <c r="EV9" i="8"/>
  <c r="EV33" i="8"/>
  <c r="EV152" i="8"/>
  <c r="EV80" i="8"/>
  <c r="EV32" i="8"/>
  <c r="EV104" i="8"/>
  <c r="EV56" i="8"/>
  <c r="EV40" i="8"/>
  <c r="EV112" i="8"/>
  <c r="EV120" i="8"/>
  <c r="EV65" i="8"/>
  <c r="EV128" i="8"/>
  <c r="EV136" i="8"/>
  <c r="EV96" i="8"/>
  <c r="EV64" i="8"/>
  <c r="EV16" i="8"/>
  <c r="EV119" i="8"/>
  <c r="EV144" i="8"/>
  <c r="EV127" i="8"/>
  <c r="EV47" i="8"/>
  <c r="EV72" i="8"/>
  <c r="EV48" i="8"/>
  <c r="EV143" i="8"/>
  <c r="EV63" i="8"/>
  <c r="EV88" i="8"/>
  <c r="EV151" i="8"/>
  <c r="EV71" i="8"/>
  <c r="EV8" i="8"/>
  <c r="EV103" i="8"/>
  <c r="EV95" i="8"/>
  <c r="EV87" i="8"/>
  <c r="EV111" i="8"/>
  <c r="EV31" i="8"/>
  <c r="EV7" i="8"/>
  <c r="EV126" i="8"/>
  <c r="EV39" i="8"/>
  <c r="EV79" i="8"/>
  <c r="EV150" i="8"/>
  <c r="EV142" i="8"/>
  <c r="EV24" i="8"/>
  <c r="EV94" i="8"/>
  <c r="EV54" i="8"/>
  <c r="EV46" i="8"/>
  <c r="EV135" i="8"/>
  <c r="EV23" i="8"/>
  <c r="EV55" i="8"/>
  <c r="EV22" i="8"/>
  <c r="EV102" i="8"/>
  <c r="EV134" i="8"/>
  <c r="EV110" i="8"/>
  <c r="EV62" i="8"/>
  <c r="EV14" i="8"/>
  <c r="EV118" i="8"/>
  <c r="EV70" i="8"/>
  <c r="EV6" i="8"/>
  <c r="EV15" i="8"/>
  <c r="EV78" i="8"/>
  <c r="EV30" i="8"/>
  <c r="EV38" i="8"/>
  <c r="EV86" i="8"/>
  <c r="EV133" i="8"/>
  <c r="EV29" i="8"/>
  <c r="EV21" i="8"/>
  <c r="EV85" i="8"/>
  <c r="EV141" i="8"/>
  <c r="EV13" i="8"/>
  <c r="EV149" i="8"/>
  <c r="EV101" i="8"/>
  <c r="EV61" i="8"/>
  <c r="EV109" i="8"/>
  <c r="EV5" i="8"/>
  <c r="EV117" i="8"/>
  <c r="EV93" i="8"/>
  <c r="EV69" i="8"/>
  <c r="EV37" i="8"/>
  <c r="EV53" i="8"/>
  <c r="EV125" i="8"/>
  <c r="EV77" i="8"/>
  <c r="EV45" i="8"/>
  <c r="EV3" i="8"/>
  <c r="S140" i="8"/>
  <c r="S124" i="8"/>
  <c r="S148" i="8"/>
  <c r="S132" i="8"/>
  <c r="S100" i="8"/>
  <c r="S108" i="8"/>
  <c r="S76" i="8"/>
  <c r="S84" i="8"/>
  <c r="S52" i="8"/>
  <c r="S68" i="8"/>
  <c r="S92" i="8"/>
  <c r="S116" i="8"/>
  <c r="S36" i="8"/>
  <c r="S44" i="8"/>
  <c r="S12" i="8"/>
  <c r="S28" i="8"/>
  <c r="S4" i="8"/>
  <c r="S60" i="8"/>
  <c r="S20" i="8"/>
  <c r="S147" i="8"/>
  <c r="S131" i="8"/>
  <c r="S99" i="8"/>
  <c r="S91" i="8"/>
  <c r="S67" i="8"/>
  <c r="S107" i="8"/>
  <c r="S75" i="8"/>
  <c r="S115" i="8"/>
  <c r="S83" i="8"/>
  <c r="S123" i="8"/>
  <c r="S139" i="8"/>
  <c r="S35" i="8"/>
  <c r="S43" i="8"/>
  <c r="S51" i="8"/>
  <c r="S59" i="8"/>
  <c r="S19" i="8"/>
  <c r="S27" i="8"/>
  <c r="S11" i="8"/>
  <c r="S130" i="8"/>
  <c r="S146" i="8"/>
  <c r="S26" i="8"/>
  <c r="S138" i="8"/>
  <c r="S114" i="8"/>
  <c r="S98" i="8"/>
  <c r="S90" i="8"/>
  <c r="S66" i="8"/>
  <c r="S106" i="8"/>
  <c r="S74" i="8"/>
  <c r="S82" i="8"/>
  <c r="S58" i="8"/>
  <c r="S34" i="8"/>
  <c r="S50" i="8"/>
  <c r="S10" i="8"/>
  <c r="S18" i="8"/>
  <c r="S105" i="8"/>
  <c r="S113" i="8"/>
  <c r="S97" i="8"/>
  <c r="S121" i="8"/>
  <c r="S122" i="8"/>
  <c r="S153" i="8"/>
  <c r="S129" i="8"/>
  <c r="S137" i="8"/>
  <c r="S73" i="8"/>
  <c r="S25" i="8"/>
  <c r="S81" i="8"/>
  <c r="S33" i="8"/>
  <c r="S145" i="8"/>
  <c r="S89" i="8"/>
  <c r="S41" i="8"/>
  <c r="S49" i="8"/>
  <c r="S42" i="8"/>
  <c r="S57" i="8"/>
  <c r="S9" i="8"/>
  <c r="S65" i="8"/>
  <c r="S17" i="8"/>
  <c r="S64" i="8"/>
  <c r="S16" i="8"/>
  <c r="S104" i="8"/>
  <c r="S72" i="8"/>
  <c r="S112" i="8"/>
  <c r="S80" i="8"/>
  <c r="S144" i="8"/>
  <c r="S128" i="8"/>
  <c r="S120" i="8"/>
  <c r="S88" i="8"/>
  <c r="S56" i="8"/>
  <c r="S40" i="8"/>
  <c r="S24" i="8"/>
  <c r="S96" i="8"/>
  <c r="S48" i="8"/>
  <c r="S152" i="8"/>
  <c r="S136" i="8"/>
  <c r="S151" i="8"/>
  <c r="S119" i="8"/>
  <c r="S87" i="8"/>
  <c r="S47" i="8"/>
  <c r="S32" i="8"/>
  <c r="S135" i="8"/>
  <c r="S95" i="8"/>
  <c r="S143" i="8"/>
  <c r="S8" i="8"/>
  <c r="S127" i="8"/>
  <c r="S103" i="8"/>
  <c r="S71" i="8"/>
  <c r="S55" i="8"/>
  <c r="S31" i="8"/>
  <c r="S7" i="8"/>
  <c r="S118" i="8"/>
  <c r="S111" i="8"/>
  <c r="S134" i="8"/>
  <c r="S79" i="8"/>
  <c r="S63" i="8"/>
  <c r="S23" i="8"/>
  <c r="S142" i="8"/>
  <c r="S150" i="8"/>
  <c r="S15" i="8"/>
  <c r="S126" i="8"/>
  <c r="S54" i="8"/>
  <c r="S46" i="8"/>
  <c r="S39" i="8"/>
  <c r="S22" i="8"/>
  <c r="S94" i="8"/>
  <c r="S14" i="8"/>
  <c r="S102" i="8"/>
  <c r="S70" i="8"/>
  <c r="S62" i="8"/>
  <c r="S6" i="8"/>
  <c r="S110" i="8"/>
  <c r="S78" i="8"/>
  <c r="S30" i="8"/>
  <c r="S38" i="8"/>
  <c r="S86" i="8"/>
  <c r="S125" i="8"/>
  <c r="S45" i="8"/>
  <c r="S117" i="8"/>
  <c r="S53" i="8"/>
  <c r="S85" i="8"/>
  <c r="S141" i="8"/>
  <c r="S133" i="8"/>
  <c r="S93" i="8"/>
  <c r="S61" i="8"/>
  <c r="S37" i="8"/>
  <c r="S13" i="8"/>
  <c r="S149" i="8"/>
  <c r="S101" i="8"/>
  <c r="S69" i="8"/>
  <c r="S21" i="8"/>
  <c r="S109" i="8"/>
  <c r="S77" i="8"/>
  <c r="S29" i="8"/>
  <c r="S5" i="8"/>
  <c r="S3" i="8"/>
  <c r="AU148" i="8"/>
  <c r="AU124" i="8"/>
  <c r="AU132" i="8"/>
  <c r="AU140" i="8"/>
  <c r="AU92" i="8"/>
  <c r="AU100" i="8"/>
  <c r="AU108" i="8"/>
  <c r="AU116" i="8"/>
  <c r="AU84" i="8"/>
  <c r="AU68" i="8"/>
  <c r="AU76" i="8"/>
  <c r="AU36" i="8"/>
  <c r="AU44" i="8"/>
  <c r="AU60" i="8"/>
  <c r="AU52" i="8"/>
  <c r="AU4" i="8"/>
  <c r="AU28" i="8"/>
  <c r="AU20" i="8"/>
  <c r="AU12" i="8"/>
  <c r="AU99" i="8"/>
  <c r="AU83" i="8"/>
  <c r="AU147" i="8"/>
  <c r="AU107" i="8"/>
  <c r="AU115" i="8"/>
  <c r="AU131" i="8"/>
  <c r="AU123" i="8"/>
  <c r="AU91" i="8"/>
  <c r="AU67" i="8"/>
  <c r="AU27" i="8"/>
  <c r="AU35" i="8"/>
  <c r="AU139" i="8"/>
  <c r="AU43" i="8"/>
  <c r="AU51" i="8"/>
  <c r="AU59" i="8"/>
  <c r="AU11" i="8"/>
  <c r="AU75" i="8"/>
  <c r="AU138" i="8"/>
  <c r="AU130" i="8"/>
  <c r="AU19" i="8"/>
  <c r="AU146" i="8"/>
  <c r="AU98" i="8"/>
  <c r="AU122" i="8"/>
  <c r="AU106" i="8"/>
  <c r="AU114" i="8"/>
  <c r="AU66" i="8"/>
  <c r="AU18" i="8"/>
  <c r="AU74" i="8"/>
  <c r="AU82" i="8"/>
  <c r="AU58" i="8"/>
  <c r="AU34" i="8"/>
  <c r="AU26" i="8"/>
  <c r="AU50" i="8"/>
  <c r="AU10" i="8"/>
  <c r="AU90" i="8"/>
  <c r="AU42" i="8"/>
  <c r="AU153" i="8"/>
  <c r="AU121" i="8"/>
  <c r="AU137" i="8"/>
  <c r="AU145" i="8"/>
  <c r="AU73" i="8"/>
  <c r="AU41" i="8"/>
  <c r="AU89" i="8"/>
  <c r="AU81" i="8"/>
  <c r="AU49" i="8"/>
  <c r="AU97" i="8"/>
  <c r="AU25" i="8"/>
  <c r="AU129" i="8"/>
  <c r="AU113" i="8"/>
  <c r="AU105" i="8"/>
  <c r="AU17" i="8"/>
  <c r="AU65" i="8"/>
  <c r="AU33" i="8"/>
  <c r="AU9" i="8"/>
  <c r="AU80" i="8"/>
  <c r="AU32" i="8"/>
  <c r="AU57" i="8"/>
  <c r="AU104" i="8"/>
  <c r="AU56" i="8"/>
  <c r="AU40" i="8"/>
  <c r="AU112" i="8"/>
  <c r="AU120" i="8"/>
  <c r="AU128" i="8"/>
  <c r="AU24" i="8"/>
  <c r="AU136" i="8"/>
  <c r="AU144" i="8"/>
  <c r="AU96" i="8"/>
  <c r="AU64" i="8"/>
  <c r="AU16" i="8"/>
  <c r="AU119" i="8"/>
  <c r="AU127" i="8"/>
  <c r="AU47" i="8"/>
  <c r="AU8" i="8"/>
  <c r="AU143" i="8"/>
  <c r="AU152" i="8"/>
  <c r="AU88" i="8"/>
  <c r="AU151" i="8"/>
  <c r="AU71" i="8"/>
  <c r="AU103" i="8"/>
  <c r="AU95" i="8"/>
  <c r="AU87" i="8"/>
  <c r="AU111" i="8"/>
  <c r="AU31" i="8"/>
  <c r="AU7" i="8"/>
  <c r="AU126" i="8"/>
  <c r="AU48" i="8"/>
  <c r="AU39" i="8"/>
  <c r="AU134" i="8"/>
  <c r="AU72" i="8"/>
  <c r="AU79" i="8"/>
  <c r="AU63" i="8"/>
  <c r="AU150" i="8"/>
  <c r="AU142" i="8"/>
  <c r="AU94" i="8"/>
  <c r="AU46" i="8"/>
  <c r="AU23" i="8"/>
  <c r="AU102" i="8"/>
  <c r="AU62" i="8"/>
  <c r="AU110" i="8"/>
  <c r="AU14" i="8"/>
  <c r="AU118" i="8"/>
  <c r="AU70" i="8"/>
  <c r="AU22" i="8"/>
  <c r="AU6" i="8"/>
  <c r="AU55" i="8"/>
  <c r="AU15" i="8"/>
  <c r="AU78" i="8"/>
  <c r="AU30" i="8"/>
  <c r="AU86" i="8"/>
  <c r="AU54" i="8"/>
  <c r="AU135" i="8"/>
  <c r="AU38" i="8"/>
  <c r="AU133" i="8"/>
  <c r="AU21" i="8"/>
  <c r="AU141" i="8"/>
  <c r="AU53" i="8"/>
  <c r="AU29" i="8"/>
  <c r="AU13" i="8"/>
  <c r="AU149" i="8"/>
  <c r="AU101" i="8"/>
  <c r="AU61" i="8"/>
  <c r="AU109" i="8"/>
  <c r="AU5" i="8"/>
  <c r="AU117" i="8"/>
  <c r="AU93" i="8"/>
  <c r="AU69" i="8"/>
  <c r="AU37" i="8"/>
  <c r="AU125" i="8"/>
  <c r="AU77" i="8"/>
  <c r="AU45" i="8"/>
  <c r="AU85" i="8"/>
  <c r="AU3" i="8"/>
  <c r="CH124" i="8"/>
  <c r="CH148" i="8"/>
  <c r="CH132" i="8"/>
  <c r="CH140" i="8"/>
  <c r="CH100" i="8"/>
  <c r="CH108" i="8"/>
  <c r="CH92" i="8"/>
  <c r="CH76" i="8"/>
  <c r="CH84" i="8"/>
  <c r="CH60" i="8"/>
  <c r="CH52" i="8"/>
  <c r="CH68" i="8"/>
  <c r="CH116" i="8"/>
  <c r="CH36" i="8"/>
  <c r="CH44" i="8"/>
  <c r="CH28" i="8"/>
  <c r="CH12" i="8"/>
  <c r="CH20" i="8"/>
  <c r="CH4" i="8"/>
  <c r="CH67" i="8"/>
  <c r="CH75" i="8"/>
  <c r="CH99" i="8"/>
  <c r="CH91" i="8"/>
  <c r="CH83" i="8"/>
  <c r="CH131" i="8"/>
  <c r="CH107" i="8"/>
  <c r="CH139" i="8"/>
  <c r="CH115" i="8"/>
  <c r="CH147" i="8"/>
  <c r="CH123" i="8"/>
  <c r="CH35" i="8"/>
  <c r="CH43" i="8"/>
  <c r="CH27" i="8"/>
  <c r="CH51" i="8"/>
  <c r="CH59" i="8"/>
  <c r="CH19" i="8"/>
  <c r="CH11" i="8"/>
  <c r="CH138" i="8"/>
  <c r="CH146" i="8"/>
  <c r="CH130" i="8"/>
  <c r="CH90" i="8"/>
  <c r="CH50" i="8"/>
  <c r="CH58" i="8"/>
  <c r="CH98" i="8"/>
  <c r="CH66" i="8"/>
  <c r="CH106" i="8"/>
  <c r="CH74" i="8"/>
  <c r="CH114" i="8"/>
  <c r="CH82" i="8"/>
  <c r="CH18" i="8"/>
  <c r="CH34" i="8"/>
  <c r="CH42" i="8"/>
  <c r="CH10" i="8"/>
  <c r="CH122" i="8"/>
  <c r="CH26" i="8"/>
  <c r="CH105" i="8"/>
  <c r="CH113" i="8"/>
  <c r="CH121" i="8"/>
  <c r="CH153" i="8"/>
  <c r="CH137" i="8"/>
  <c r="CH129" i="8"/>
  <c r="CH65" i="8"/>
  <c r="CH57" i="8"/>
  <c r="CH33" i="8"/>
  <c r="CH145" i="8"/>
  <c r="CH89" i="8"/>
  <c r="CH73" i="8"/>
  <c r="CH41" i="8"/>
  <c r="CH81" i="8"/>
  <c r="CH49" i="8"/>
  <c r="CH97" i="8"/>
  <c r="CH25" i="8"/>
  <c r="CH9" i="8"/>
  <c r="CH17" i="8"/>
  <c r="CH96" i="8"/>
  <c r="CH64" i="8"/>
  <c r="CH16" i="8"/>
  <c r="CH104" i="8"/>
  <c r="CH72" i="8"/>
  <c r="CH112" i="8"/>
  <c r="CH152" i="8"/>
  <c r="CH120" i="8"/>
  <c r="CH56" i="8"/>
  <c r="CH40" i="8"/>
  <c r="CH144" i="8"/>
  <c r="CH128" i="8"/>
  <c r="CH48" i="8"/>
  <c r="CH136" i="8"/>
  <c r="CH8" i="8"/>
  <c r="CH103" i="8"/>
  <c r="CH88" i="8"/>
  <c r="CH80" i="8"/>
  <c r="CH111" i="8"/>
  <c r="CH63" i="8"/>
  <c r="CH47" i="8"/>
  <c r="CH32" i="8"/>
  <c r="CH127" i="8"/>
  <c r="CH135" i="8"/>
  <c r="CH24" i="8"/>
  <c r="CH143" i="8"/>
  <c r="CH151" i="8"/>
  <c r="CH71" i="8"/>
  <c r="CH55" i="8"/>
  <c r="CH31" i="8"/>
  <c r="CH23" i="8"/>
  <c r="CH87" i="8"/>
  <c r="CH39" i="8"/>
  <c r="CH7" i="8"/>
  <c r="CH134" i="8"/>
  <c r="CH95" i="8"/>
  <c r="CH79" i="8"/>
  <c r="CH142" i="8"/>
  <c r="CH15" i="8"/>
  <c r="CH126" i="8"/>
  <c r="CH30" i="8"/>
  <c r="CH119" i="8"/>
  <c r="CH150" i="8"/>
  <c r="CH94" i="8"/>
  <c r="CH38" i="8"/>
  <c r="CH46" i="8"/>
  <c r="CH54" i="8"/>
  <c r="CH102" i="8"/>
  <c r="CH70" i="8"/>
  <c r="CH110" i="8"/>
  <c r="CH78" i="8"/>
  <c r="CH62" i="8"/>
  <c r="CH14" i="8"/>
  <c r="CH86" i="8"/>
  <c r="CH22" i="8"/>
  <c r="CH6" i="8"/>
  <c r="CH118" i="8"/>
  <c r="CH125" i="8"/>
  <c r="CH93" i="8"/>
  <c r="CH77" i="8"/>
  <c r="CH45" i="8"/>
  <c r="CH149" i="8"/>
  <c r="CH85" i="8"/>
  <c r="CH53" i="8"/>
  <c r="CH141" i="8"/>
  <c r="CH133" i="8"/>
  <c r="CH21" i="8"/>
  <c r="CH117" i="8"/>
  <c r="CH13" i="8"/>
  <c r="CH101" i="8"/>
  <c r="CH61" i="8"/>
  <c r="CH69" i="8"/>
  <c r="CH109" i="8"/>
  <c r="CH29" i="8"/>
  <c r="CH5" i="8"/>
  <c r="CH37" i="8"/>
  <c r="CH3" i="8"/>
  <c r="BD140" i="8"/>
  <c r="BD148" i="8"/>
  <c r="BD116" i="8"/>
  <c r="BD124" i="8"/>
  <c r="BD132" i="8"/>
  <c r="BD100" i="8"/>
  <c r="BD84" i="8"/>
  <c r="BD36" i="8"/>
  <c r="BD92" i="8"/>
  <c r="BD28" i="8"/>
  <c r="BD76" i="8"/>
  <c r="BD108" i="8"/>
  <c r="BD68" i="8"/>
  <c r="BD20" i="8"/>
  <c r="BD12" i="8"/>
  <c r="BD60" i="8"/>
  <c r="BD52" i="8"/>
  <c r="BD44" i="8"/>
  <c r="BD4" i="8"/>
  <c r="BD147" i="8"/>
  <c r="BD123" i="8"/>
  <c r="BD59" i="8"/>
  <c r="BD131" i="8"/>
  <c r="BD99" i="8"/>
  <c r="BD107" i="8"/>
  <c r="BD91" i="8"/>
  <c r="BD11" i="8"/>
  <c r="BD19" i="8"/>
  <c r="BD139" i="8"/>
  <c r="BD83" i="8"/>
  <c r="BD27" i="8"/>
  <c r="BD75" i="8"/>
  <c r="BD35" i="8"/>
  <c r="BD67" i="8"/>
  <c r="BD43" i="8"/>
  <c r="BD115" i="8"/>
  <c r="BD51" i="8"/>
  <c r="BD138" i="8"/>
  <c r="BD130" i="8"/>
  <c r="BD82" i="8"/>
  <c r="BD58" i="8"/>
  <c r="BD34" i="8"/>
  <c r="BD42" i="8"/>
  <c r="BD122" i="8"/>
  <c r="BD90" i="8"/>
  <c r="BD50" i="8"/>
  <c r="BD18" i="8"/>
  <c r="BD146" i="8"/>
  <c r="BD98" i="8"/>
  <c r="BD26" i="8"/>
  <c r="BD114" i="8"/>
  <c r="BD66" i="8"/>
  <c r="BD74" i="8"/>
  <c r="BD10" i="8"/>
  <c r="BD106" i="8"/>
  <c r="BD145" i="8"/>
  <c r="BD105" i="8"/>
  <c r="BD97" i="8"/>
  <c r="BD113" i="8"/>
  <c r="BD121" i="8"/>
  <c r="BD153" i="8"/>
  <c r="BD129" i="8"/>
  <c r="BD17" i="8"/>
  <c r="BD137" i="8"/>
  <c r="BD89" i="8"/>
  <c r="BD65" i="8"/>
  <c r="BD57" i="8"/>
  <c r="BD33" i="8"/>
  <c r="BD73" i="8"/>
  <c r="BD41" i="8"/>
  <c r="BD81" i="8"/>
  <c r="BD49" i="8"/>
  <c r="BD25" i="8"/>
  <c r="BD9" i="8"/>
  <c r="BD128" i="8"/>
  <c r="BD96" i="8"/>
  <c r="BD136" i="8"/>
  <c r="BD88" i="8"/>
  <c r="BD8" i="8"/>
  <c r="BD72" i="8"/>
  <c r="BD144" i="8"/>
  <c r="BD80" i="8"/>
  <c r="BD32" i="8"/>
  <c r="BD104" i="8"/>
  <c r="BD112" i="8"/>
  <c r="BD48" i="8"/>
  <c r="BD24" i="8"/>
  <c r="BD16" i="8"/>
  <c r="BD151" i="8"/>
  <c r="BD79" i="8"/>
  <c r="BD120" i="8"/>
  <c r="BD152" i="8"/>
  <c r="BD111" i="8"/>
  <c r="BD119" i="8"/>
  <c r="BD39" i="8"/>
  <c r="BD127" i="8"/>
  <c r="BD135" i="8"/>
  <c r="BD55" i="8"/>
  <c r="BD40" i="8"/>
  <c r="BD71" i="8"/>
  <c r="BD64" i="8"/>
  <c r="BD56" i="8"/>
  <c r="BD87" i="8"/>
  <c r="BD15" i="8"/>
  <c r="BD103" i="8"/>
  <c r="BD47" i="8"/>
  <c r="BD23" i="8"/>
  <c r="BD63" i="8"/>
  <c r="BD31" i="8"/>
  <c r="BD7" i="8"/>
  <c r="BD126" i="8"/>
  <c r="BD95" i="8"/>
  <c r="BD110" i="8"/>
  <c r="BD94" i="8"/>
  <c r="BD62" i="8"/>
  <c r="BD14" i="8"/>
  <c r="BD118" i="8"/>
  <c r="BD70" i="8"/>
  <c r="BD6" i="8"/>
  <c r="BD78" i="8"/>
  <c r="BD30" i="8"/>
  <c r="BD142" i="8"/>
  <c r="BD86" i="8"/>
  <c r="BD38" i="8"/>
  <c r="BD54" i="8"/>
  <c r="BD46" i="8"/>
  <c r="BD143" i="8"/>
  <c r="BD134" i="8"/>
  <c r="BD22" i="8"/>
  <c r="BD150" i="8"/>
  <c r="BD102" i="8"/>
  <c r="BD109" i="8"/>
  <c r="BD5" i="8"/>
  <c r="BD117" i="8"/>
  <c r="BD93" i="8"/>
  <c r="BD69" i="8"/>
  <c r="BD37" i="8"/>
  <c r="BD101" i="8"/>
  <c r="BD125" i="8"/>
  <c r="BD77" i="8"/>
  <c r="BD45" i="8"/>
  <c r="BD149" i="8"/>
  <c r="BD85" i="8"/>
  <c r="BD53" i="8"/>
  <c r="BD61" i="8"/>
  <c r="BD133" i="8"/>
  <c r="BD29" i="8"/>
  <c r="BD21" i="8"/>
  <c r="BD141" i="8"/>
  <c r="BD13" i="8"/>
  <c r="BD3" i="8"/>
  <c r="AX148" i="8"/>
  <c r="AX116" i="8"/>
  <c r="AX124" i="8"/>
  <c r="AX132" i="8"/>
  <c r="AX140" i="8"/>
  <c r="AX100" i="8"/>
  <c r="AX84" i="8"/>
  <c r="AX92" i="8"/>
  <c r="AX44" i="8"/>
  <c r="AX68" i="8"/>
  <c r="AX76" i="8"/>
  <c r="AX28" i="8"/>
  <c r="AX60" i="8"/>
  <c r="AX108" i="8"/>
  <c r="AX52" i="8"/>
  <c r="AX12" i="8"/>
  <c r="AX36" i="8"/>
  <c r="AX20" i="8"/>
  <c r="AX4" i="8"/>
  <c r="AX139" i="8"/>
  <c r="AX99" i="8"/>
  <c r="AX67" i="8"/>
  <c r="AX107" i="8"/>
  <c r="AX75" i="8"/>
  <c r="AX115" i="8"/>
  <c r="AX83" i="8"/>
  <c r="AX147" i="8"/>
  <c r="AX123" i="8"/>
  <c r="AX91" i="8"/>
  <c r="AX59" i="8"/>
  <c r="AX35" i="8"/>
  <c r="AX43" i="8"/>
  <c r="AX51" i="8"/>
  <c r="AX19" i="8"/>
  <c r="AX131" i="8"/>
  <c r="AX27" i="8"/>
  <c r="AX146" i="8"/>
  <c r="AX11" i="8"/>
  <c r="AX98" i="8"/>
  <c r="AX26" i="8"/>
  <c r="AX130" i="8"/>
  <c r="AX106" i="8"/>
  <c r="AX122" i="8"/>
  <c r="AX114" i="8"/>
  <c r="AX90" i="8"/>
  <c r="AX66" i="8"/>
  <c r="AX138" i="8"/>
  <c r="AX74" i="8"/>
  <c r="AX42" i="8"/>
  <c r="AX34" i="8"/>
  <c r="AX10" i="8"/>
  <c r="AX58" i="8"/>
  <c r="AX82" i="8"/>
  <c r="AX105" i="8"/>
  <c r="AX50" i="8"/>
  <c r="AX113" i="8"/>
  <c r="AX153" i="8"/>
  <c r="AX121" i="8"/>
  <c r="AX97" i="8"/>
  <c r="AX145" i="8"/>
  <c r="AX129" i="8"/>
  <c r="AX18" i="8"/>
  <c r="AX89" i="8"/>
  <c r="AX65" i="8"/>
  <c r="AX57" i="8"/>
  <c r="AX33" i="8"/>
  <c r="AX73" i="8"/>
  <c r="AX41" i="8"/>
  <c r="AX25" i="8"/>
  <c r="AX81" i="8"/>
  <c r="AX49" i="8"/>
  <c r="AX9" i="8"/>
  <c r="AX17" i="8"/>
  <c r="AX137" i="8"/>
  <c r="AX72" i="8"/>
  <c r="AX8" i="8"/>
  <c r="AX96" i="8"/>
  <c r="AX80" i="8"/>
  <c r="AX16" i="8"/>
  <c r="AX104" i="8"/>
  <c r="AX112" i="8"/>
  <c r="AX32" i="8"/>
  <c r="AX144" i="8"/>
  <c r="AX120" i="8"/>
  <c r="AX40" i="8"/>
  <c r="AX152" i="8"/>
  <c r="AX136" i="8"/>
  <c r="AX88" i="8"/>
  <c r="AX56" i="8"/>
  <c r="AX111" i="8"/>
  <c r="AX119" i="8"/>
  <c r="AX95" i="8"/>
  <c r="AX87" i="8"/>
  <c r="AX39" i="8"/>
  <c r="AX128" i="8"/>
  <c r="AX135" i="8"/>
  <c r="AX48" i="8"/>
  <c r="AX151" i="8"/>
  <c r="AX143" i="8"/>
  <c r="AX64" i="8"/>
  <c r="AX24" i="8"/>
  <c r="AX127" i="8"/>
  <c r="AX71" i="8"/>
  <c r="AX55" i="8"/>
  <c r="AX31" i="8"/>
  <c r="AX7" i="8"/>
  <c r="AX126" i="8"/>
  <c r="AX63" i="8"/>
  <c r="AX47" i="8"/>
  <c r="AX134" i="8"/>
  <c r="AX103" i="8"/>
  <c r="AX142" i="8"/>
  <c r="AX79" i="8"/>
  <c r="AX23" i="8"/>
  <c r="AX86" i="8"/>
  <c r="AX38" i="8"/>
  <c r="AX54" i="8"/>
  <c r="AX46" i="8"/>
  <c r="AX22" i="8"/>
  <c r="AX102" i="8"/>
  <c r="AX94" i="8"/>
  <c r="AX15" i="8"/>
  <c r="AX150" i="8"/>
  <c r="AX110" i="8"/>
  <c r="AX62" i="8"/>
  <c r="AX14" i="8"/>
  <c r="AX118" i="8"/>
  <c r="AX70" i="8"/>
  <c r="AX6" i="8"/>
  <c r="AX30" i="8"/>
  <c r="AX78" i="8"/>
  <c r="AX117" i="8"/>
  <c r="AX85" i="8"/>
  <c r="AX53" i="8"/>
  <c r="AX125" i="8"/>
  <c r="AX61" i="8"/>
  <c r="AX21" i="8"/>
  <c r="AX109" i="8"/>
  <c r="AX133" i="8"/>
  <c r="AX93" i="8"/>
  <c r="AX5" i="8"/>
  <c r="AX141" i="8"/>
  <c r="AX13" i="8"/>
  <c r="AX77" i="8"/>
  <c r="AX45" i="8"/>
  <c r="AX29" i="8"/>
  <c r="AX149" i="8"/>
  <c r="AX101" i="8"/>
  <c r="AX69" i="8"/>
  <c r="AX37" i="8"/>
  <c r="AX3" i="8"/>
  <c r="P132" i="8"/>
  <c r="P148" i="8"/>
  <c r="P100" i="8"/>
  <c r="P140" i="8"/>
  <c r="P108" i="8"/>
  <c r="P116" i="8"/>
  <c r="P124" i="8"/>
  <c r="P68" i="8"/>
  <c r="P76" i="8"/>
  <c r="P36" i="8"/>
  <c r="P28" i="8"/>
  <c r="P60" i="8"/>
  <c r="P44" i="8"/>
  <c r="P92" i="8"/>
  <c r="P52" i="8"/>
  <c r="P4" i="8"/>
  <c r="P20" i="8"/>
  <c r="P84" i="8"/>
  <c r="P12" i="8"/>
  <c r="P139" i="8"/>
  <c r="P107" i="8"/>
  <c r="P131" i="8"/>
  <c r="P115" i="8"/>
  <c r="P123" i="8"/>
  <c r="P91" i="8"/>
  <c r="P147" i="8"/>
  <c r="P59" i="8"/>
  <c r="P35" i="8"/>
  <c r="P43" i="8"/>
  <c r="P99" i="8"/>
  <c r="P75" i="8"/>
  <c r="P51" i="8"/>
  <c r="P83" i="8"/>
  <c r="P67" i="8"/>
  <c r="P11" i="8"/>
  <c r="P19" i="8"/>
  <c r="P27" i="8"/>
  <c r="P146" i="8"/>
  <c r="P106" i="8"/>
  <c r="P114" i="8"/>
  <c r="P66" i="8"/>
  <c r="P74" i="8"/>
  <c r="P82" i="8"/>
  <c r="P58" i="8"/>
  <c r="P34" i="8"/>
  <c r="P138" i="8"/>
  <c r="P42" i="8"/>
  <c r="P130" i="8"/>
  <c r="P122" i="8"/>
  <c r="P26" i="8"/>
  <c r="P18" i="8"/>
  <c r="P98" i="8"/>
  <c r="P90" i="8"/>
  <c r="P50" i="8"/>
  <c r="P153" i="8"/>
  <c r="P137" i="8"/>
  <c r="P10" i="8"/>
  <c r="P145" i="8"/>
  <c r="P129" i="8"/>
  <c r="P81" i="8"/>
  <c r="P49" i="8"/>
  <c r="P121" i="8"/>
  <c r="P113" i="8"/>
  <c r="P105" i="8"/>
  <c r="P25" i="8"/>
  <c r="P97" i="8"/>
  <c r="P89" i="8"/>
  <c r="P65" i="8"/>
  <c r="P57" i="8"/>
  <c r="P33" i="8"/>
  <c r="P73" i="8"/>
  <c r="P41" i="8"/>
  <c r="P9" i="8"/>
  <c r="P17" i="8"/>
  <c r="P104" i="8"/>
  <c r="P56" i="8"/>
  <c r="P40" i="8"/>
  <c r="P112" i="8"/>
  <c r="P48" i="8"/>
  <c r="P24" i="8"/>
  <c r="P120" i="8"/>
  <c r="P128" i="8"/>
  <c r="P152" i="8"/>
  <c r="P136" i="8"/>
  <c r="P88" i="8"/>
  <c r="P8" i="8"/>
  <c r="P96" i="8"/>
  <c r="P72" i="8"/>
  <c r="P127" i="8"/>
  <c r="P144" i="8"/>
  <c r="P135" i="8"/>
  <c r="P55" i="8"/>
  <c r="P71" i="8"/>
  <c r="P80" i="8"/>
  <c r="P151" i="8"/>
  <c r="P79" i="8"/>
  <c r="P64" i="8"/>
  <c r="P103" i="8"/>
  <c r="P95" i="8"/>
  <c r="P32" i="8"/>
  <c r="P111" i="8"/>
  <c r="P63" i="8"/>
  <c r="P47" i="8"/>
  <c r="P134" i="8"/>
  <c r="P39" i="8"/>
  <c r="P143" i="8"/>
  <c r="P15" i="8"/>
  <c r="P142" i="8"/>
  <c r="P22" i="8"/>
  <c r="P16" i="8"/>
  <c r="P119" i="8"/>
  <c r="P102" i="8"/>
  <c r="P87" i="8"/>
  <c r="P110" i="8"/>
  <c r="P94" i="8"/>
  <c r="P62" i="8"/>
  <c r="P14" i="8"/>
  <c r="P23" i="8"/>
  <c r="P150" i="8"/>
  <c r="P118" i="8"/>
  <c r="P70" i="8"/>
  <c r="P6" i="8"/>
  <c r="P7" i="8"/>
  <c r="P78" i="8"/>
  <c r="P30" i="8"/>
  <c r="P86" i="8"/>
  <c r="P38" i="8"/>
  <c r="P31" i="8"/>
  <c r="P54" i="8"/>
  <c r="P126" i="8"/>
  <c r="P46" i="8"/>
  <c r="P141" i="8"/>
  <c r="P29" i="8"/>
  <c r="P13" i="8"/>
  <c r="P149" i="8"/>
  <c r="P101" i="8"/>
  <c r="P61" i="8"/>
  <c r="P109" i="8"/>
  <c r="P5" i="8"/>
  <c r="P117" i="8"/>
  <c r="P93" i="8"/>
  <c r="P69" i="8"/>
  <c r="P37" i="8"/>
  <c r="P133" i="8"/>
  <c r="P125" i="8"/>
  <c r="P77" i="8"/>
  <c r="P45" i="8"/>
  <c r="P85" i="8"/>
  <c r="P53" i="8"/>
  <c r="P21" i="8"/>
  <c r="P3" i="8"/>
  <c r="CY39" i="12"/>
  <c r="CY150" i="12"/>
  <c r="CY143" i="12"/>
  <c r="CY142" i="12"/>
  <c r="CY118" i="12"/>
  <c r="CY134" i="12"/>
  <c r="CY126" i="12"/>
  <c r="CY110" i="12"/>
  <c r="CY102" i="12"/>
  <c r="CY86" i="12"/>
  <c r="CY70" i="12"/>
  <c r="CY78" i="12"/>
  <c r="CY54" i="12"/>
  <c r="CY38" i="12"/>
  <c r="CY22" i="12"/>
  <c r="CY6" i="12"/>
  <c r="CY62" i="12"/>
  <c r="CY30" i="12"/>
  <c r="CY94" i="12"/>
  <c r="CY46" i="12"/>
  <c r="CY14" i="12"/>
  <c r="CY133" i="12"/>
  <c r="CY141" i="12"/>
  <c r="CY149" i="12"/>
  <c r="CY109" i="12"/>
  <c r="CY93" i="12"/>
  <c r="CY85" i="12"/>
  <c r="CY101" i="12"/>
  <c r="CY125" i="12"/>
  <c r="CY117" i="12"/>
  <c r="CY53" i="12"/>
  <c r="CY37" i="12"/>
  <c r="CY5" i="12"/>
  <c r="CY61" i="12"/>
  <c r="CY45" i="12"/>
  <c r="CY69" i="12"/>
  <c r="CY29" i="12"/>
  <c r="CY21" i="12"/>
  <c r="CY77" i="12"/>
  <c r="CY13" i="12"/>
  <c r="CY108" i="12"/>
  <c r="CY116" i="12"/>
  <c r="CY124" i="12"/>
  <c r="CY148" i="12"/>
  <c r="CY140" i="12"/>
  <c r="CY36" i="12"/>
  <c r="CY4" i="12"/>
  <c r="CY100" i="12"/>
  <c r="CY92" i="12"/>
  <c r="CY132" i="12"/>
  <c r="CY44" i="12"/>
  <c r="CY68" i="12"/>
  <c r="CY84" i="12"/>
  <c r="CY28" i="12"/>
  <c r="CY12" i="12"/>
  <c r="CY20" i="12"/>
  <c r="CY131" i="12"/>
  <c r="CY91" i="12"/>
  <c r="CY76" i="12"/>
  <c r="CY139" i="12"/>
  <c r="CY115" i="12"/>
  <c r="CY99" i="12"/>
  <c r="CY123" i="12"/>
  <c r="CY107" i="12"/>
  <c r="CY83" i="12"/>
  <c r="CY52" i="12"/>
  <c r="CY59" i="12"/>
  <c r="CY35" i="12"/>
  <c r="CY67" i="12"/>
  <c r="CY60" i="12"/>
  <c r="CY19" i="12"/>
  <c r="CY27" i="12"/>
  <c r="CY75" i="12"/>
  <c r="CY11" i="12"/>
  <c r="CY51" i="12"/>
  <c r="CY43" i="12"/>
  <c r="CY138" i="12"/>
  <c r="CY114" i="12"/>
  <c r="CY42" i="12"/>
  <c r="CY146" i="12"/>
  <c r="CY122" i="12"/>
  <c r="CY74" i="12"/>
  <c r="CY82" i="12"/>
  <c r="CY58" i="12"/>
  <c r="CY106" i="12"/>
  <c r="CY66" i="12"/>
  <c r="CY98" i="12"/>
  <c r="CY130" i="12"/>
  <c r="CY34" i="12"/>
  <c r="CY10" i="12"/>
  <c r="CY145" i="12"/>
  <c r="CY26" i="12"/>
  <c r="CY18" i="12"/>
  <c r="CY147" i="12"/>
  <c r="CY90" i="12"/>
  <c r="CY50" i="12"/>
  <c r="CY97" i="12"/>
  <c r="CY33" i="12"/>
  <c r="CY57" i="12"/>
  <c r="CY41" i="12"/>
  <c r="CY9" i="12"/>
  <c r="CY65" i="12"/>
  <c r="CY17" i="12"/>
  <c r="CY153" i="12"/>
  <c r="CY137" i="12"/>
  <c r="CY113" i="12"/>
  <c r="CY73" i="12"/>
  <c r="CY121" i="12"/>
  <c r="CY81" i="12"/>
  <c r="CY129" i="12"/>
  <c r="CY89" i="12"/>
  <c r="CY49" i="12"/>
  <c r="CY120" i="12"/>
  <c r="CY56" i="12"/>
  <c r="CY48" i="12"/>
  <c r="CY24" i="12"/>
  <c r="CY8" i="12"/>
  <c r="CY105" i="12"/>
  <c r="CY152" i="12"/>
  <c r="CY80" i="12"/>
  <c r="CY64" i="12"/>
  <c r="CY32" i="12"/>
  <c r="CY16" i="12"/>
  <c r="CY88" i="12"/>
  <c r="CY136" i="12"/>
  <c r="CY128" i="12"/>
  <c r="CY25" i="12"/>
  <c r="CY72" i="12"/>
  <c r="CY151" i="12"/>
  <c r="CY135" i="12"/>
  <c r="CY119" i="12"/>
  <c r="CY40" i="12"/>
  <c r="CY112" i="12"/>
  <c r="CY96" i="12"/>
  <c r="CY104" i="12"/>
  <c r="CY127" i="12"/>
  <c r="CY111" i="12"/>
  <c r="CY79" i="12"/>
  <c r="CY71" i="12"/>
  <c r="CY87" i="12"/>
  <c r="CY31" i="12"/>
  <c r="CY144" i="12"/>
  <c r="CY95" i="12"/>
  <c r="CY103" i="12"/>
  <c r="CY23" i="12"/>
  <c r="CY63" i="12"/>
  <c r="CY55" i="12"/>
  <c r="CY47" i="12"/>
  <c r="CY15" i="12"/>
  <c r="CY7" i="12"/>
  <c r="CY3" i="12"/>
  <c r="CJ39" i="12"/>
  <c r="CJ143" i="12"/>
  <c r="CJ142" i="12"/>
  <c r="CJ134" i="12"/>
  <c r="CJ150" i="12"/>
  <c r="CJ118" i="12"/>
  <c r="CJ110" i="12"/>
  <c r="CJ126" i="12"/>
  <c r="CJ86" i="12"/>
  <c r="CJ102" i="12"/>
  <c r="CJ54" i="12"/>
  <c r="CJ94" i="12"/>
  <c r="CJ78" i="12"/>
  <c r="CJ22" i="12"/>
  <c r="CJ70" i="12"/>
  <c r="CJ6" i="12"/>
  <c r="CJ62" i="12"/>
  <c r="CJ38" i="12"/>
  <c r="CJ14" i="12"/>
  <c r="CJ30" i="12"/>
  <c r="CJ46" i="12"/>
  <c r="CJ141" i="12"/>
  <c r="CJ149" i="12"/>
  <c r="CJ109" i="12"/>
  <c r="CJ93" i="12"/>
  <c r="CJ85" i="12"/>
  <c r="CJ133" i="12"/>
  <c r="CJ53" i="12"/>
  <c r="CJ61" i="12"/>
  <c r="CJ117" i="12"/>
  <c r="CJ77" i="12"/>
  <c r="CJ69" i="12"/>
  <c r="CJ5" i="12"/>
  <c r="CJ101" i="12"/>
  <c r="CJ45" i="12"/>
  <c r="CJ125" i="12"/>
  <c r="CJ37" i="12"/>
  <c r="CJ29" i="12"/>
  <c r="CJ13" i="12"/>
  <c r="CJ140" i="12"/>
  <c r="CJ108" i="12"/>
  <c r="CJ148" i="12"/>
  <c r="CJ21" i="12"/>
  <c r="CJ124" i="12"/>
  <c r="CJ132" i="12"/>
  <c r="CJ116" i="12"/>
  <c r="CJ44" i="12"/>
  <c r="CJ60" i="12"/>
  <c r="CJ52" i="12"/>
  <c r="CJ20" i="12"/>
  <c r="CJ100" i="12"/>
  <c r="CJ76" i="12"/>
  <c r="CJ68" i="12"/>
  <c r="CJ4" i="12"/>
  <c r="CJ84" i="12"/>
  <c r="CJ92" i="12"/>
  <c r="CJ12" i="12"/>
  <c r="CJ131" i="12"/>
  <c r="CJ107" i="12"/>
  <c r="CJ91" i="12"/>
  <c r="CJ139" i="12"/>
  <c r="CJ115" i="12"/>
  <c r="CJ99" i="12"/>
  <c r="CJ123" i="12"/>
  <c r="CJ28" i="12"/>
  <c r="CJ83" i="12"/>
  <c r="CJ67" i="12"/>
  <c r="CJ36" i="12"/>
  <c r="CJ11" i="12"/>
  <c r="CJ51" i="12"/>
  <c r="CJ59" i="12"/>
  <c r="CJ27" i="12"/>
  <c r="CJ19" i="12"/>
  <c r="CJ75" i="12"/>
  <c r="CJ147" i="12"/>
  <c r="CJ106" i="12"/>
  <c r="CJ138" i="12"/>
  <c r="CJ114" i="12"/>
  <c r="CJ90" i="12"/>
  <c r="CJ42" i="12"/>
  <c r="CJ35" i="12"/>
  <c r="CJ146" i="12"/>
  <c r="CJ122" i="12"/>
  <c r="CJ74" i="12"/>
  <c r="CJ43" i="12"/>
  <c r="CJ82" i="12"/>
  <c r="CJ58" i="12"/>
  <c r="CJ66" i="12"/>
  <c r="CJ129" i="12"/>
  <c r="CJ34" i="12"/>
  <c r="CJ10" i="12"/>
  <c r="CJ145" i="12"/>
  <c r="CJ26" i="12"/>
  <c r="CJ130" i="12"/>
  <c r="CJ98" i="12"/>
  <c r="CJ18" i="12"/>
  <c r="CJ50" i="12"/>
  <c r="CJ97" i="12"/>
  <c r="CJ73" i="12"/>
  <c r="CJ49" i="12"/>
  <c r="CJ33" i="12"/>
  <c r="CJ153" i="12"/>
  <c r="CJ137" i="12"/>
  <c r="CJ57" i="12"/>
  <c r="CJ9" i="12"/>
  <c r="CJ105" i="12"/>
  <c r="CJ89" i="12"/>
  <c r="CJ65" i="12"/>
  <c r="CJ17" i="12"/>
  <c r="CJ113" i="12"/>
  <c r="CJ121" i="12"/>
  <c r="CJ81" i="12"/>
  <c r="CJ136" i="12"/>
  <c r="CJ72" i="12"/>
  <c r="CJ56" i="12"/>
  <c r="CJ48" i="12"/>
  <c r="CJ24" i="12"/>
  <c r="CJ8" i="12"/>
  <c r="CJ80" i="12"/>
  <c r="CJ64" i="12"/>
  <c r="CJ32" i="12"/>
  <c r="CJ16" i="12"/>
  <c r="CJ88" i="12"/>
  <c r="CJ128" i="12"/>
  <c r="CJ112" i="12"/>
  <c r="CJ152" i="12"/>
  <c r="CJ120" i="12"/>
  <c r="CJ135" i="12"/>
  <c r="CJ144" i="12"/>
  <c r="CJ96" i="12"/>
  <c r="CJ119" i="12"/>
  <c r="CJ104" i="12"/>
  <c r="CJ40" i="12"/>
  <c r="CJ41" i="12"/>
  <c r="CJ151" i="12"/>
  <c r="CJ127" i="12"/>
  <c r="CJ79" i="12"/>
  <c r="CJ63" i="12"/>
  <c r="CJ103" i="12"/>
  <c r="CJ25" i="12"/>
  <c r="CJ31" i="12"/>
  <c r="CJ111" i="12"/>
  <c r="CJ95" i="12"/>
  <c r="CJ87" i="12"/>
  <c r="CJ15" i="12"/>
  <c r="CJ47" i="12"/>
  <c r="CJ23" i="12"/>
  <c r="CJ71" i="12"/>
  <c r="CJ7" i="12"/>
  <c r="CJ55" i="12"/>
  <c r="CJ3" i="12"/>
  <c r="I150" i="12"/>
  <c r="I134" i="12"/>
  <c r="I126" i="12"/>
  <c r="I142" i="12"/>
  <c r="I39" i="12"/>
  <c r="I110" i="12"/>
  <c r="I102" i="12"/>
  <c r="I143" i="12"/>
  <c r="I94" i="12"/>
  <c r="I86" i="12"/>
  <c r="I118" i="12"/>
  <c r="I78" i="12"/>
  <c r="I62" i="12"/>
  <c r="I38" i="12"/>
  <c r="I22" i="12"/>
  <c r="I46" i="12"/>
  <c r="I30" i="12"/>
  <c r="I14" i="12"/>
  <c r="I70" i="12"/>
  <c r="I54" i="12"/>
  <c r="I6" i="12"/>
  <c r="I141" i="12"/>
  <c r="I117" i="12"/>
  <c r="I101" i="12"/>
  <c r="I77" i="12"/>
  <c r="I149" i="12"/>
  <c r="I45" i="12"/>
  <c r="I29" i="12"/>
  <c r="I53" i="12"/>
  <c r="I133" i="12"/>
  <c r="I125" i="12"/>
  <c r="I109" i="12"/>
  <c r="I93" i="12"/>
  <c r="I85" i="12"/>
  <c r="I61" i="12"/>
  <c r="I5" i="12"/>
  <c r="I13" i="12"/>
  <c r="I69" i="12"/>
  <c r="I21" i="12"/>
  <c r="I37" i="12"/>
  <c r="I116" i="12"/>
  <c r="I140" i="12"/>
  <c r="I108" i="12"/>
  <c r="I148" i="12"/>
  <c r="I100" i="12"/>
  <c r="I124" i="12"/>
  <c r="I132" i="12"/>
  <c r="I84" i="12"/>
  <c r="I68" i="12"/>
  <c r="I20" i="12"/>
  <c r="I52" i="12"/>
  <c r="I4" i="12"/>
  <c r="I92" i="12"/>
  <c r="I28" i="12"/>
  <c r="I44" i="12"/>
  <c r="I12" i="12"/>
  <c r="I60" i="12"/>
  <c r="I76" i="12"/>
  <c r="I36" i="12"/>
  <c r="I107" i="12"/>
  <c r="I91" i="12"/>
  <c r="I115" i="12"/>
  <c r="I99" i="12"/>
  <c r="I123" i="12"/>
  <c r="I75" i="12"/>
  <c r="I59" i="12"/>
  <c r="I139" i="12"/>
  <c r="I83" i="12"/>
  <c r="I67" i="12"/>
  <c r="I11" i="12"/>
  <c r="I131" i="12"/>
  <c r="I19" i="12"/>
  <c r="I51" i="12"/>
  <c r="I35" i="12"/>
  <c r="I147" i="12"/>
  <c r="I27" i="12"/>
  <c r="I43" i="12"/>
  <c r="I130" i="12"/>
  <c r="I138" i="12"/>
  <c r="I146" i="12"/>
  <c r="I98" i="12"/>
  <c r="I50" i="12"/>
  <c r="I122" i="12"/>
  <c r="I106" i="12"/>
  <c r="I74" i="12"/>
  <c r="I90" i="12"/>
  <c r="I82" i="12"/>
  <c r="I58" i="12"/>
  <c r="I66" i="12"/>
  <c r="I105" i="12"/>
  <c r="I42" i="12"/>
  <c r="I153" i="12"/>
  <c r="I137" i="12"/>
  <c r="I129" i="12"/>
  <c r="I121" i="12"/>
  <c r="I34" i="12"/>
  <c r="I18" i="12"/>
  <c r="I10" i="12"/>
  <c r="I145" i="12"/>
  <c r="I26" i="12"/>
  <c r="I114" i="12"/>
  <c r="I113" i="12"/>
  <c r="I41" i="12"/>
  <c r="I25" i="12"/>
  <c r="I97" i="12"/>
  <c r="I49" i="12"/>
  <c r="I33" i="12"/>
  <c r="I73" i="12"/>
  <c r="I57" i="12"/>
  <c r="I17" i="12"/>
  <c r="I81" i="12"/>
  <c r="I65" i="12"/>
  <c r="I89" i="12"/>
  <c r="I144" i="12"/>
  <c r="I96" i="12"/>
  <c r="I40" i="12"/>
  <c r="I32" i="12"/>
  <c r="I136" i="12"/>
  <c r="I56" i="12"/>
  <c r="I48" i="12"/>
  <c r="I8" i="12"/>
  <c r="I80" i="12"/>
  <c r="I64" i="12"/>
  <c r="I120" i="12"/>
  <c r="I88" i="12"/>
  <c r="I128" i="12"/>
  <c r="I72" i="12"/>
  <c r="I9" i="12"/>
  <c r="I112" i="12"/>
  <c r="I119" i="12"/>
  <c r="I152" i="12"/>
  <c r="I151" i="12"/>
  <c r="I104" i="12"/>
  <c r="I16" i="12"/>
  <c r="I103" i="12"/>
  <c r="I111" i="12"/>
  <c r="I47" i="12"/>
  <c r="I127" i="12"/>
  <c r="I95" i="12"/>
  <c r="I87" i="12"/>
  <c r="I24" i="12"/>
  <c r="I135" i="12"/>
  <c r="I79" i="12"/>
  <c r="I71" i="12"/>
  <c r="I63" i="12"/>
  <c r="I23" i="12"/>
  <c r="I15" i="12"/>
  <c r="I7" i="12"/>
  <c r="I55" i="12"/>
  <c r="I31" i="12"/>
  <c r="I3" i="12"/>
  <c r="BU150" i="12"/>
  <c r="BU143" i="12"/>
  <c r="BU134" i="12"/>
  <c r="BU142" i="12"/>
  <c r="BU126" i="12"/>
  <c r="BU39" i="12"/>
  <c r="BU110" i="12"/>
  <c r="BU102" i="12"/>
  <c r="BU118" i="12"/>
  <c r="BU86" i="12"/>
  <c r="BU62" i="12"/>
  <c r="BU94" i="12"/>
  <c r="BU78" i="12"/>
  <c r="BU38" i="12"/>
  <c r="BU22" i="12"/>
  <c r="BU54" i="12"/>
  <c r="BU6" i="12"/>
  <c r="BU70" i="12"/>
  <c r="BU46" i="12"/>
  <c r="BU30" i="12"/>
  <c r="BU14" i="12"/>
  <c r="BU141" i="12"/>
  <c r="BU117" i="12"/>
  <c r="BU101" i="12"/>
  <c r="BU149" i="12"/>
  <c r="BU77" i="12"/>
  <c r="BU125" i="12"/>
  <c r="BU109" i="12"/>
  <c r="BU93" i="12"/>
  <c r="BU85" i="12"/>
  <c r="BU45" i="12"/>
  <c r="BU37" i="12"/>
  <c r="BU29" i="12"/>
  <c r="BU21" i="12"/>
  <c r="BU5" i="12"/>
  <c r="BU53" i="12"/>
  <c r="BU61" i="12"/>
  <c r="BU133" i="12"/>
  <c r="BU69" i="12"/>
  <c r="BU13" i="12"/>
  <c r="BU116" i="12"/>
  <c r="BU140" i="12"/>
  <c r="BU108" i="12"/>
  <c r="BU148" i="12"/>
  <c r="BU100" i="12"/>
  <c r="BU124" i="12"/>
  <c r="BU132" i="12"/>
  <c r="BU84" i="12"/>
  <c r="BU68" i="12"/>
  <c r="BU20" i="12"/>
  <c r="BU4" i="12"/>
  <c r="BU52" i="12"/>
  <c r="BU92" i="12"/>
  <c r="BU28" i="12"/>
  <c r="BU76" i="12"/>
  <c r="BU36" i="12"/>
  <c r="BU44" i="12"/>
  <c r="BU12" i="12"/>
  <c r="BU60" i="12"/>
  <c r="BU107" i="12"/>
  <c r="BU91" i="12"/>
  <c r="BU131" i="12"/>
  <c r="BU115" i="12"/>
  <c r="BU99" i="12"/>
  <c r="BU123" i="12"/>
  <c r="BU75" i="12"/>
  <c r="BU59" i="12"/>
  <c r="BU83" i="12"/>
  <c r="BU67" i="12"/>
  <c r="BU51" i="12"/>
  <c r="BU11" i="12"/>
  <c r="BU19" i="12"/>
  <c r="BU139" i="12"/>
  <c r="BU43" i="12"/>
  <c r="BU130" i="12"/>
  <c r="BU106" i="12"/>
  <c r="BU147" i="12"/>
  <c r="BU138" i="12"/>
  <c r="BU146" i="12"/>
  <c r="BU98" i="12"/>
  <c r="BU50" i="12"/>
  <c r="BU27" i="12"/>
  <c r="BU122" i="12"/>
  <c r="BU90" i="12"/>
  <c r="BU74" i="12"/>
  <c r="BU35" i="12"/>
  <c r="BU82" i="12"/>
  <c r="BU58" i="12"/>
  <c r="BU105" i="12"/>
  <c r="BU114" i="12"/>
  <c r="BU66" i="12"/>
  <c r="BU153" i="12"/>
  <c r="BU137" i="12"/>
  <c r="BU34" i="12"/>
  <c r="BU10" i="12"/>
  <c r="BU145" i="12"/>
  <c r="BU26" i="12"/>
  <c r="BU42" i="12"/>
  <c r="BU129" i="12"/>
  <c r="BU41" i="12"/>
  <c r="BU25" i="12"/>
  <c r="BU97" i="12"/>
  <c r="BU49" i="12"/>
  <c r="BU33" i="12"/>
  <c r="BU121" i="12"/>
  <c r="BU73" i="12"/>
  <c r="BU57" i="12"/>
  <c r="BU18" i="12"/>
  <c r="BU81" i="12"/>
  <c r="BU65" i="12"/>
  <c r="BU113" i="12"/>
  <c r="BU89" i="12"/>
  <c r="BU17" i="12"/>
  <c r="BU144" i="12"/>
  <c r="BU96" i="12"/>
  <c r="BU40" i="12"/>
  <c r="BU32" i="12"/>
  <c r="BU56" i="12"/>
  <c r="BU48" i="12"/>
  <c r="BU8" i="12"/>
  <c r="BU80" i="12"/>
  <c r="BU64" i="12"/>
  <c r="BU152" i="12"/>
  <c r="BU120" i="12"/>
  <c r="BU88" i="12"/>
  <c r="BU128" i="12"/>
  <c r="BU72" i="12"/>
  <c r="BU16" i="12"/>
  <c r="BU136" i="12"/>
  <c r="BU112" i="12"/>
  <c r="BU24" i="12"/>
  <c r="BU135" i="12"/>
  <c r="BU9" i="12"/>
  <c r="BU119" i="12"/>
  <c r="BU103" i="12"/>
  <c r="BU95" i="12"/>
  <c r="BU104" i="12"/>
  <c r="BU87" i="12"/>
  <c r="BU47" i="12"/>
  <c r="BU79" i="12"/>
  <c r="BU111" i="12"/>
  <c r="BU71" i="12"/>
  <c r="BU63" i="12"/>
  <c r="BU151" i="12"/>
  <c r="BU127" i="12"/>
  <c r="BU15" i="12"/>
  <c r="BU55" i="12"/>
  <c r="BU23" i="12"/>
  <c r="BU31" i="12"/>
  <c r="BU7" i="12"/>
  <c r="BU3" i="12"/>
  <c r="BF142" i="12"/>
  <c r="BF143" i="12"/>
  <c r="BF150" i="12"/>
  <c r="BF126" i="12"/>
  <c r="BF39" i="12"/>
  <c r="BF134" i="12"/>
  <c r="BF110" i="12"/>
  <c r="BF102" i="12"/>
  <c r="BF118" i="12"/>
  <c r="BF78" i="12"/>
  <c r="BF70" i="12"/>
  <c r="BF94" i="12"/>
  <c r="BF54" i="12"/>
  <c r="BF38" i="12"/>
  <c r="BF46" i="12"/>
  <c r="BF30" i="12"/>
  <c r="BF22" i="12"/>
  <c r="BF14" i="12"/>
  <c r="BF62" i="12"/>
  <c r="BF86" i="12"/>
  <c r="BF6" i="12"/>
  <c r="BF149" i="12"/>
  <c r="BF141" i="12"/>
  <c r="BF101" i="12"/>
  <c r="BF125" i="12"/>
  <c r="BF69" i="12"/>
  <c r="BF109" i="12"/>
  <c r="BF85" i="12"/>
  <c r="BF133" i="12"/>
  <c r="BF77" i="12"/>
  <c r="BF117" i="12"/>
  <c r="BF45" i="12"/>
  <c r="BF93" i="12"/>
  <c r="BF53" i="12"/>
  <c r="BF61" i="12"/>
  <c r="BF37" i="12"/>
  <c r="BF21" i="12"/>
  <c r="BF13" i="12"/>
  <c r="BF29" i="12"/>
  <c r="BF5" i="12"/>
  <c r="BF116" i="12"/>
  <c r="BF140" i="12"/>
  <c r="BF124" i="12"/>
  <c r="BF108" i="12"/>
  <c r="BF148" i="12"/>
  <c r="BF100" i="12"/>
  <c r="BF132" i="12"/>
  <c r="BF60" i="12"/>
  <c r="BF4" i="12"/>
  <c r="BF68" i="12"/>
  <c r="BF20" i="12"/>
  <c r="BF84" i="12"/>
  <c r="BF12" i="12"/>
  <c r="BF44" i="12"/>
  <c r="BF28" i="12"/>
  <c r="BF76" i="12"/>
  <c r="BF36" i="12"/>
  <c r="BF92" i="12"/>
  <c r="BF139" i="12"/>
  <c r="BF115" i="12"/>
  <c r="BF107" i="12"/>
  <c r="BF91" i="12"/>
  <c r="BF99" i="12"/>
  <c r="BF123" i="12"/>
  <c r="BF75" i="12"/>
  <c r="BF59" i="12"/>
  <c r="BF11" i="12"/>
  <c r="BF83" i="12"/>
  <c r="BF67" i="12"/>
  <c r="BF19" i="12"/>
  <c r="BF52" i="12"/>
  <c r="BF51" i="12"/>
  <c r="BF147" i="12"/>
  <c r="BF35" i="12"/>
  <c r="BF27" i="12"/>
  <c r="BF90" i="12"/>
  <c r="BF130" i="12"/>
  <c r="BF138" i="12"/>
  <c r="BF114" i="12"/>
  <c r="BF42" i="12"/>
  <c r="BF146" i="12"/>
  <c r="BF98" i="12"/>
  <c r="BF58" i="12"/>
  <c r="BF50" i="12"/>
  <c r="BF43" i="12"/>
  <c r="BF122" i="12"/>
  <c r="BF74" i="12"/>
  <c r="BF66" i="12"/>
  <c r="BF106" i="12"/>
  <c r="BF131" i="12"/>
  <c r="BF18" i="12"/>
  <c r="BF113" i="12"/>
  <c r="BF153" i="12"/>
  <c r="BF137" i="12"/>
  <c r="BF34" i="12"/>
  <c r="BF82" i="12"/>
  <c r="BF26" i="12"/>
  <c r="BF10" i="12"/>
  <c r="BF105" i="12"/>
  <c r="BF97" i="12"/>
  <c r="BF41" i="12"/>
  <c r="BF25" i="12"/>
  <c r="BF17" i="12"/>
  <c r="BF121" i="12"/>
  <c r="BF49" i="12"/>
  <c r="BF33" i="12"/>
  <c r="BF129" i="12"/>
  <c r="BF73" i="12"/>
  <c r="BF57" i="12"/>
  <c r="BF9" i="12"/>
  <c r="BF81" i="12"/>
  <c r="BF65" i="12"/>
  <c r="BF145" i="12"/>
  <c r="BF89" i="12"/>
  <c r="BF72" i="12"/>
  <c r="BF48" i="12"/>
  <c r="BF24" i="12"/>
  <c r="BF144" i="12"/>
  <c r="BF120" i="12"/>
  <c r="BF96" i="12"/>
  <c r="BF32" i="12"/>
  <c r="BF152" i="12"/>
  <c r="BF56" i="12"/>
  <c r="BF136" i="12"/>
  <c r="BF64" i="12"/>
  <c r="BF16" i="12"/>
  <c r="BF80" i="12"/>
  <c r="BF128" i="12"/>
  <c r="BF40" i="12"/>
  <c r="BF127" i="12"/>
  <c r="BF119" i="12"/>
  <c r="BF104" i="12"/>
  <c r="BF151" i="12"/>
  <c r="BF88" i="12"/>
  <c r="BF135" i="12"/>
  <c r="BF111" i="12"/>
  <c r="BF95" i="12"/>
  <c r="BF87" i="12"/>
  <c r="BF79" i="12"/>
  <c r="BF63" i="12"/>
  <c r="BF112" i="12"/>
  <c r="BF103" i="12"/>
  <c r="BF8" i="12"/>
  <c r="BF31" i="12"/>
  <c r="BF71" i="12"/>
  <c r="BF47" i="12"/>
  <c r="BF23" i="12"/>
  <c r="BF15" i="12"/>
  <c r="BF7" i="12"/>
  <c r="BF55" i="12"/>
  <c r="BF3" i="12"/>
  <c r="DR142" i="12"/>
  <c r="DR143" i="12"/>
  <c r="DR134" i="12"/>
  <c r="DR126" i="12"/>
  <c r="DR150" i="12"/>
  <c r="DR39" i="12"/>
  <c r="DR118" i="12"/>
  <c r="DR110" i="12"/>
  <c r="DR102" i="12"/>
  <c r="DR78" i="12"/>
  <c r="DR70" i="12"/>
  <c r="DR54" i="12"/>
  <c r="DR94" i="12"/>
  <c r="DR86" i="12"/>
  <c r="DR38" i="12"/>
  <c r="DR22" i="12"/>
  <c r="DR30" i="12"/>
  <c r="DR62" i="12"/>
  <c r="DR14" i="12"/>
  <c r="DR46" i="12"/>
  <c r="DR6" i="12"/>
  <c r="DR149" i="12"/>
  <c r="DR133" i="12"/>
  <c r="DR117" i="12"/>
  <c r="DR77" i="12"/>
  <c r="DR69" i="12"/>
  <c r="DR101" i="12"/>
  <c r="DR141" i="12"/>
  <c r="DR125" i="12"/>
  <c r="DR45" i="12"/>
  <c r="DR53" i="12"/>
  <c r="DR21" i="12"/>
  <c r="DR109" i="12"/>
  <c r="DR61" i="12"/>
  <c r="DR13" i="12"/>
  <c r="DR85" i="12"/>
  <c r="DR29" i="12"/>
  <c r="DR5" i="12"/>
  <c r="DR116" i="12"/>
  <c r="DR93" i="12"/>
  <c r="DR140" i="12"/>
  <c r="DR132" i="12"/>
  <c r="DR108" i="12"/>
  <c r="DR148" i="12"/>
  <c r="DR124" i="12"/>
  <c r="DR37" i="12"/>
  <c r="DR100" i="12"/>
  <c r="DR60" i="12"/>
  <c r="DR4" i="12"/>
  <c r="DR68" i="12"/>
  <c r="DR20" i="12"/>
  <c r="DR36" i="12"/>
  <c r="DR84" i="12"/>
  <c r="DR44" i="12"/>
  <c r="DR92" i="12"/>
  <c r="DR12" i="12"/>
  <c r="DR76" i="12"/>
  <c r="DR52" i="12"/>
  <c r="DR139" i="12"/>
  <c r="DR107" i="12"/>
  <c r="DR91" i="12"/>
  <c r="DR99" i="12"/>
  <c r="DR28" i="12"/>
  <c r="DR123" i="12"/>
  <c r="DR115" i="12"/>
  <c r="DR75" i="12"/>
  <c r="DR59" i="12"/>
  <c r="DR131" i="12"/>
  <c r="DR11" i="12"/>
  <c r="DR19" i="12"/>
  <c r="DR51" i="12"/>
  <c r="DR83" i="12"/>
  <c r="DR27" i="12"/>
  <c r="DR67" i="12"/>
  <c r="DR90" i="12"/>
  <c r="DR130" i="12"/>
  <c r="DR35" i="12"/>
  <c r="DR43" i="12"/>
  <c r="DR138" i="12"/>
  <c r="DR114" i="12"/>
  <c r="DR42" i="12"/>
  <c r="DR146" i="12"/>
  <c r="DR98" i="12"/>
  <c r="DR58" i="12"/>
  <c r="DR50" i="12"/>
  <c r="DR122" i="12"/>
  <c r="DR74" i="12"/>
  <c r="DR66" i="12"/>
  <c r="DR147" i="12"/>
  <c r="DR82" i="12"/>
  <c r="DR113" i="12"/>
  <c r="DR10" i="12"/>
  <c r="DR153" i="12"/>
  <c r="DR137" i="12"/>
  <c r="DR34" i="12"/>
  <c r="DR106" i="12"/>
  <c r="DR26" i="12"/>
  <c r="DR18" i="12"/>
  <c r="DR121" i="12"/>
  <c r="DR145" i="12"/>
  <c r="DR97" i="12"/>
  <c r="DR41" i="12"/>
  <c r="DR25" i="12"/>
  <c r="DR17" i="12"/>
  <c r="DR49" i="12"/>
  <c r="DR33" i="12"/>
  <c r="DR73" i="12"/>
  <c r="DR57" i="12"/>
  <c r="DR9" i="12"/>
  <c r="DR129" i="12"/>
  <c r="DR105" i="12"/>
  <c r="DR81" i="12"/>
  <c r="DR65" i="12"/>
  <c r="DR89" i="12"/>
  <c r="DR48" i="12"/>
  <c r="DR24" i="12"/>
  <c r="DR152" i="12"/>
  <c r="DR144" i="12"/>
  <c r="DR136" i="12"/>
  <c r="DR96" i="12"/>
  <c r="DR32" i="12"/>
  <c r="DR56" i="12"/>
  <c r="DR72" i="12"/>
  <c r="DR64" i="12"/>
  <c r="DR16" i="12"/>
  <c r="DR104" i="12"/>
  <c r="DR80" i="12"/>
  <c r="DR128" i="12"/>
  <c r="DR127" i="12"/>
  <c r="DR112" i="12"/>
  <c r="DR8" i="12"/>
  <c r="DR40" i="12"/>
  <c r="DR120" i="12"/>
  <c r="DR151" i="12"/>
  <c r="DR135" i="12"/>
  <c r="DR119" i="12"/>
  <c r="DR111" i="12"/>
  <c r="DR95" i="12"/>
  <c r="DR63" i="12"/>
  <c r="DR103" i="12"/>
  <c r="DR88" i="12"/>
  <c r="DR87" i="12"/>
  <c r="DR79" i="12"/>
  <c r="DR31" i="12"/>
  <c r="DR47" i="12"/>
  <c r="DR71" i="12"/>
  <c r="DR23" i="12"/>
  <c r="DR55" i="12"/>
  <c r="DR15" i="12"/>
  <c r="DR7" i="12"/>
  <c r="DR3" i="12"/>
  <c r="K150" i="12"/>
  <c r="K142" i="12"/>
  <c r="K39" i="12"/>
  <c r="K118" i="12"/>
  <c r="K134" i="12"/>
  <c r="K126" i="12"/>
  <c r="K143" i="12"/>
  <c r="K94" i="12"/>
  <c r="K102" i="12"/>
  <c r="K70" i="12"/>
  <c r="K62" i="12"/>
  <c r="K46" i="12"/>
  <c r="K30" i="12"/>
  <c r="K86" i="12"/>
  <c r="K54" i="12"/>
  <c r="K38" i="12"/>
  <c r="K110" i="12"/>
  <c r="K78" i="12"/>
  <c r="K22" i="12"/>
  <c r="K14" i="12"/>
  <c r="K6" i="12"/>
  <c r="K149" i="12"/>
  <c r="K125" i="12"/>
  <c r="K117" i="12"/>
  <c r="K109" i="12"/>
  <c r="K85" i="12"/>
  <c r="K101" i="12"/>
  <c r="K77" i="12"/>
  <c r="K61" i="12"/>
  <c r="K93" i="12"/>
  <c r="K53" i="12"/>
  <c r="K29" i="12"/>
  <c r="K5" i="12"/>
  <c r="K69" i="12"/>
  <c r="K21" i="12"/>
  <c r="K141" i="12"/>
  <c r="K133" i="12"/>
  <c r="K45" i="12"/>
  <c r="K37" i="12"/>
  <c r="K13" i="12"/>
  <c r="K148" i="12"/>
  <c r="K124" i="12"/>
  <c r="K132" i="12"/>
  <c r="K100" i="12"/>
  <c r="K116" i="12"/>
  <c r="K20" i="12"/>
  <c r="K140" i="12"/>
  <c r="K108" i="12"/>
  <c r="K44" i="12"/>
  <c r="K12" i="12"/>
  <c r="K92" i="12"/>
  <c r="K76" i="12"/>
  <c r="K52" i="12"/>
  <c r="K28" i="12"/>
  <c r="K84" i="12"/>
  <c r="K60" i="12"/>
  <c r="K4" i="12"/>
  <c r="K107" i="12"/>
  <c r="K91" i="12"/>
  <c r="K99" i="12"/>
  <c r="K68" i="12"/>
  <c r="K36" i="12"/>
  <c r="K123" i="12"/>
  <c r="K131" i="12"/>
  <c r="K35" i="12"/>
  <c r="K59" i="12"/>
  <c r="K51" i="12"/>
  <c r="K27" i="12"/>
  <c r="K67" i="12"/>
  <c r="K115" i="12"/>
  <c r="K83" i="12"/>
  <c r="K75" i="12"/>
  <c r="K139" i="12"/>
  <c r="K19" i="12"/>
  <c r="K11" i="12"/>
  <c r="K114" i="12"/>
  <c r="K90" i="12"/>
  <c r="K98" i="12"/>
  <c r="K58" i="12"/>
  <c r="K50" i="12"/>
  <c r="K147" i="12"/>
  <c r="K82" i="12"/>
  <c r="K146" i="12"/>
  <c r="K138" i="12"/>
  <c r="K130" i="12"/>
  <c r="K66" i="12"/>
  <c r="K113" i="12"/>
  <c r="K42" i="12"/>
  <c r="K153" i="12"/>
  <c r="K137" i="12"/>
  <c r="K121" i="12"/>
  <c r="K106" i="12"/>
  <c r="K34" i="12"/>
  <c r="K26" i="12"/>
  <c r="K10" i="12"/>
  <c r="K74" i="12"/>
  <c r="K18" i="12"/>
  <c r="K129" i="12"/>
  <c r="K73" i="12"/>
  <c r="K57" i="12"/>
  <c r="K9" i="12"/>
  <c r="K81" i="12"/>
  <c r="K65" i="12"/>
  <c r="K17" i="12"/>
  <c r="K145" i="12"/>
  <c r="K89" i="12"/>
  <c r="K43" i="12"/>
  <c r="K122" i="12"/>
  <c r="K97" i="12"/>
  <c r="K41" i="12"/>
  <c r="K25" i="12"/>
  <c r="K72" i="12"/>
  <c r="K64" i="12"/>
  <c r="K105" i="12"/>
  <c r="K49" i="12"/>
  <c r="K33" i="12"/>
  <c r="K120" i="12"/>
  <c r="K16" i="12"/>
  <c r="K112" i="12"/>
  <c r="K104" i="12"/>
  <c r="K40" i="12"/>
  <c r="K136" i="12"/>
  <c r="K48" i="12"/>
  <c r="K24" i="12"/>
  <c r="K151" i="12"/>
  <c r="K135" i="12"/>
  <c r="K111" i="12"/>
  <c r="K95" i="12"/>
  <c r="K144" i="12"/>
  <c r="K96" i="12"/>
  <c r="K80" i="12"/>
  <c r="K32" i="12"/>
  <c r="K8" i="12"/>
  <c r="K152" i="12"/>
  <c r="K56" i="12"/>
  <c r="K87" i="12"/>
  <c r="K71" i="12"/>
  <c r="K88" i="12"/>
  <c r="K47" i="12"/>
  <c r="K128" i="12"/>
  <c r="K127" i="12"/>
  <c r="K119" i="12"/>
  <c r="K79" i="12"/>
  <c r="K103" i="12"/>
  <c r="K63" i="12"/>
  <c r="K55" i="12"/>
  <c r="K23" i="12"/>
  <c r="K15" i="12"/>
  <c r="K7" i="12"/>
  <c r="K31" i="12"/>
  <c r="K3" i="12"/>
  <c r="BW150" i="12"/>
  <c r="BW142" i="12"/>
  <c r="BW118" i="12"/>
  <c r="BW143" i="12"/>
  <c r="BW39" i="12"/>
  <c r="BW134" i="12"/>
  <c r="BW126" i="12"/>
  <c r="BW94" i="12"/>
  <c r="BW102" i="12"/>
  <c r="BW110" i="12"/>
  <c r="BW62" i="12"/>
  <c r="BW22" i="12"/>
  <c r="BW78" i="12"/>
  <c r="BW86" i="12"/>
  <c r="BW46" i="12"/>
  <c r="BW30" i="12"/>
  <c r="BW70" i="12"/>
  <c r="BW38" i="12"/>
  <c r="BW54" i="12"/>
  <c r="BW14" i="12"/>
  <c r="BW6" i="12"/>
  <c r="BW125" i="12"/>
  <c r="BW133" i="12"/>
  <c r="BW141" i="12"/>
  <c r="BW117" i="12"/>
  <c r="BW109" i="12"/>
  <c r="BW85" i="12"/>
  <c r="BW101" i="12"/>
  <c r="BW77" i="12"/>
  <c r="BW93" i="12"/>
  <c r="BW61" i="12"/>
  <c r="BW21" i="12"/>
  <c r="BW69" i="12"/>
  <c r="BW37" i="12"/>
  <c r="BW53" i="12"/>
  <c r="BW45" i="12"/>
  <c r="BW149" i="12"/>
  <c r="BW29" i="12"/>
  <c r="BW5" i="12"/>
  <c r="BW13" i="12"/>
  <c r="BW148" i="12"/>
  <c r="BW124" i="12"/>
  <c r="BW132" i="12"/>
  <c r="BW116" i="12"/>
  <c r="BW100" i="12"/>
  <c r="BW44" i="12"/>
  <c r="BW36" i="12"/>
  <c r="BW12" i="12"/>
  <c r="BW4" i="12"/>
  <c r="BW140" i="12"/>
  <c r="BW108" i="12"/>
  <c r="BW92" i="12"/>
  <c r="BW76" i="12"/>
  <c r="BW52" i="12"/>
  <c r="BW28" i="12"/>
  <c r="BW20" i="12"/>
  <c r="BW84" i="12"/>
  <c r="BW60" i="12"/>
  <c r="BW68" i="12"/>
  <c r="BW107" i="12"/>
  <c r="BW91" i="12"/>
  <c r="BW99" i="12"/>
  <c r="BW51" i="12"/>
  <c r="BW123" i="12"/>
  <c r="BW131" i="12"/>
  <c r="BW67" i="12"/>
  <c r="BW139" i="12"/>
  <c r="BW83" i="12"/>
  <c r="BW27" i="12"/>
  <c r="BW75" i="12"/>
  <c r="BW115" i="12"/>
  <c r="BW59" i="12"/>
  <c r="BW19" i="12"/>
  <c r="BW11" i="12"/>
  <c r="BW35" i="12"/>
  <c r="BW130" i="12"/>
  <c r="BW114" i="12"/>
  <c r="BW90" i="12"/>
  <c r="BW98" i="12"/>
  <c r="BW58" i="12"/>
  <c r="BW50" i="12"/>
  <c r="BW82" i="12"/>
  <c r="BW43" i="12"/>
  <c r="BW146" i="12"/>
  <c r="BW138" i="12"/>
  <c r="BW113" i="12"/>
  <c r="BW153" i="12"/>
  <c r="BW137" i="12"/>
  <c r="BW122" i="12"/>
  <c r="BW34" i="12"/>
  <c r="BW147" i="12"/>
  <c r="BW66" i="12"/>
  <c r="BW26" i="12"/>
  <c r="BW10" i="12"/>
  <c r="BW18" i="12"/>
  <c r="BW106" i="12"/>
  <c r="BW42" i="12"/>
  <c r="BW129" i="12"/>
  <c r="BW73" i="12"/>
  <c r="BW57" i="12"/>
  <c r="BW9" i="12"/>
  <c r="BW105" i="12"/>
  <c r="BW81" i="12"/>
  <c r="BW65" i="12"/>
  <c r="BW89" i="12"/>
  <c r="BW121" i="12"/>
  <c r="BW17" i="12"/>
  <c r="BW145" i="12"/>
  <c r="BW97" i="12"/>
  <c r="BW41" i="12"/>
  <c r="BW25" i="12"/>
  <c r="BW72" i="12"/>
  <c r="BW64" i="12"/>
  <c r="BW74" i="12"/>
  <c r="BW120" i="12"/>
  <c r="BW49" i="12"/>
  <c r="BW33" i="12"/>
  <c r="BW152" i="12"/>
  <c r="BW136" i="12"/>
  <c r="BW112" i="12"/>
  <c r="BW104" i="12"/>
  <c r="BW40" i="12"/>
  <c r="BW48" i="12"/>
  <c r="BW24" i="12"/>
  <c r="BW128" i="12"/>
  <c r="BW88" i="12"/>
  <c r="BW151" i="12"/>
  <c r="BW135" i="12"/>
  <c r="BW111" i="12"/>
  <c r="BW95" i="12"/>
  <c r="BW144" i="12"/>
  <c r="BW96" i="12"/>
  <c r="BW80" i="12"/>
  <c r="BW87" i="12"/>
  <c r="BW71" i="12"/>
  <c r="BW8" i="12"/>
  <c r="BW32" i="12"/>
  <c r="BW79" i="12"/>
  <c r="BW47" i="12"/>
  <c r="BW103" i="12"/>
  <c r="BW16" i="12"/>
  <c r="BW63" i="12"/>
  <c r="BW127" i="12"/>
  <c r="BW119" i="12"/>
  <c r="BW56" i="12"/>
  <c r="BW15" i="12"/>
  <c r="BW7" i="12"/>
  <c r="BW55" i="12"/>
  <c r="BW31" i="12"/>
  <c r="BW23" i="12"/>
  <c r="BW3" i="12"/>
  <c r="BH150" i="12"/>
  <c r="BH39" i="12"/>
  <c r="BH134" i="12"/>
  <c r="BH143" i="12"/>
  <c r="BH142" i="12"/>
  <c r="BH126" i="12"/>
  <c r="BH94" i="12"/>
  <c r="BH102" i="12"/>
  <c r="BH110" i="12"/>
  <c r="BH86" i="12"/>
  <c r="BH118" i="12"/>
  <c r="BH54" i="12"/>
  <c r="BH78" i="12"/>
  <c r="BH70" i="12"/>
  <c r="BH46" i="12"/>
  <c r="BH30" i="12"/>
  <c r="BH6" i="12"/>
  <c r="BH22" i="12"/>
  <c r="BH62" i="12"/>
  <c r="BH38" i="12"/>
  <c r="BH14" i="12"/>
  <c r="BH133" i="12"/>
  <c r="BH141" i="12"/>
  <c r="BH125" i="12"/>
  <c r="BH109" i="12"/>
  <c r="BH117" i="12"/>
  <c r="BH61" i="12"/>
  <c r="BH69" i="12"/>
  <c r="BH149" i="12"/>
  <c r="BH37" i="12"/>
  <c r="BH85" i="12"/>
  <c r="BH101" i="12"/>
  <c r="BH77" i="12"/>
  <c r="BH53" i="12"/>
  <c r="BH29" i="12"/>
  <c r="BH5" i="12"/>
  <c r="BH13" i="12"/>
  <c r="BH93" i="12"/>
  <c r="BH45" i="12"/>
  <c r="BH148" i="12"/>
  <c r="BH124" i="12"/>
  <c r="BH132" i="12"/>
  <c r="BH116" i="12"/>
  <c r="BH21" i="12"/>
  <c r="BH44" i="12"/>
  <c r="BH12" i="12"/>
  <c r="BH76" i="12"/>
  <c r="BH52" i="12"/>
  <c r="BH28" i="12"/>
  <c r="BH4" i="12"/>
  <c r="BH84" i="12"/>
  <c r="BH20" i="12"/>
  <c r="BH140" i="12"/>
  <c r="BH108" i="12"/>
  <c r="BH92" i="12"/>
  <c r="BH60" i="12"/>
  <c r="BH100" i="12"/>
  <c r="BH36" i="12"/>
  <c r="BH107" i="12"/>
  <c r="BH99" i="12"/>
  <c r="BH91" i="12"/>
  <c r="BH83" i="12"/>
  <c r="BH68" i="12"/>
  <c r="BH131" i="12"/>
  <c r="BH123" i="12"/>
  <c r="BH59" i="12"/>
  <c r="BH115" i="12"/>
  <c r="BH67" i="12"/>
  <c r="BH27" i="12"/>
  <c r="BH51" i="12"/>
  <c r="BH43" i="12"/>
  <c r="BH35" i="12"/>
  <c r="BH139" i="12"/>
  <c r="BH19" i="12"/>
  <c r="BH11" i="12"/>
  <c r="BH75" i="12"/>
  <c r="BH147" i="12"/>
  <c r="BH106" i="12"/>
  <c r="BH98" i="12"/>
  <c r="BH58" i="12"/>
  <c r="BH50" i="12"/>
  <c r="BH90" i="12"/>
  <c r="BH82" i="12"/>
  <c r="BH146" i="12"/>
  <c r="BH130" i="12"/>
  <c r="BH138" i="12"/>
  <c r="BH122" i="12"/>
  <c r="BH113" i="12"/>
  <c r="BH66" i="12"/>
  <c r="BH42" i="12"/>
  <c r="BH34" i="12"/>
  <c r="BH137" i="12"/>
  <c r="BH26" i="12"/>
  <c r="BH10" i="12"/>
  <c r="BH18" i="12"/>
  <c r="BH74" i="12"/>
  <c r="BH114" i="12"/>
  <c r="BH129" i="12"/>
  <c r="BH73" i="12"/>
  <c r="BH17" i="12"/>
  <c r="BH81" i="12"/>
  <c r="BH121" i="12"/>
  <c r="BH105" i="12"/>
  <c r="BH89" i="12"/>
  <c r="BH145" i="12"/>
  <c r="BH153" i="12"/>
  <c r="BH97" i="12"/>
  <c r="BH9" i="12"/>
  <c r="BH57" i="12"/>
  <c r="BH41" i="12"/>
  <c r="BH25" i="12"/>
  <c r="BH96" i="12"/>
  <c r="BH64" i="12"/>
  <c r="BH128" i="12"/>
  <c r="BH120" i="12"/>
  <c r="BH112" i="12"/>
  <c r="BH40" i="12"/>
  <c r="BH49" i="12"/>
  <c r="BH33" i="12"/>
  <c r="BH152" i="12"/>
  <c r="BH104" i="12"/>
  <c r="BH48" i="12"/>
  <c r="BH24" i="12"/>
  <c r="BH144" i="12"/>
  <c r="BH80" i="12"/>
  <c r="BH72" i="12"/>
  <c r="BH119" i="12"/>
  <c r="BH56" i="12"/>
  <c r="BH151" i="12"/>
  <c r="BH127" i="12"/>
  <c r="BH111" i="12"/>
  <c r="BH95" i="12"/>
  <c r="BH136" i="12"/>
  <c r="BH88" i="12"/>
  <c r="BH32" i="12"/>
  <c r="BH16" i="12"/>
  <c r="BH8" i="12"/>
  <c r="BH65" i="12"/>
  <c r="BH135" i="12"/>
  <c r="BH87" i="12"/>
  <c r="BH71" i="12"/>
  <c r="BH103" i="12"/>
  <c r="BH55" i="12"/>
  <c r="BH79" i="12"/>
  <c r="BH63" i="12"/>
  <c r="BH31" i="12"/>
  <c r="BH15" i="12"/>
  <c r="BH47" i="12"/>
  <c r="BH7" i="12"/>
  <c r="BH23" i="12"/>
  <c r="BH3" i="12"/>
  <c r="DT150" i="12"/>
  <c r="DT39" i="12"/>
  <c r="DT126" i="12"/>
  <c r="DT134" i="12"/>
  <c r="DT94" i="12"/>
  <c r="DT102" i="12"/>
  <c r="DT143" i="12"/>
  <c r="DT142" i="12"/>
  <c r="DT118" i="12"/>
  <c r="DT78" i="12"/>
  <c r="DT86" i="12"/>
  <c r="DT46" i="12"/>
  <c r="DT30" i="12"/>
  <c r="DT110" i="12"/>
  <c r="DT14" i="12"/>
  <c r="DT70" i="12"/>
  <c r="DT54" i="12"/>
  <c r="DT62" i="12"/>
  <c r="DT38" i="12"/>
  <c r="DT22" i="12"/>
  <c r="DT6" i="12"/>
  <c r="DT125" i="12"/>
  <c r="DT141" i="12"/>
  <c r="DT133" i="12"/>
  <c r="DT61" i="12"/>
  <c r="DT85" i="12"/>
  <c r="DT69" i="12"/>
  <c r="DT101" i="12"/>
  <c r="DT37" i="12"/>
  <c r="DT109" i="12"/>
  <c r="DT93" i="12"/>
  <c r="DT77" i="12"/>
  <c r="DT29" i="12"/>
  <c r="DT5" i="12"/>
  <c r="DT45" i="12"/>
  <c r="DT21" i="12"/>
  <c r="DT117" i="12"/>
  <c r="DT53" i="12"/>
  <c r="DT13" i="12"/>
  <c r="DT149" i="12"/>
  <c r="DT148" i="12"/>
  <c r="DT124" i="12"/>
  <c r="DT100" i="12"/>
  <c r="DT116" i="12"/>
  <c r="DT132" i="12"/>
  <c r="DT44" i="12"/>
  <c r="DT12" i="12"/>
  <c r="DT76" i="12"/>
  <c r="DT52" i="12"/>
  <c r="DT28" i="12"/>
  <c r="DT4" i="12"/>
  <c r="DT84" i="12"/>
  <c r="DT20" i="12"/>
  <c r="DT60" i="12"/>
  <c r="DT36" i="12"/>
  <c r="DT140" i="12"/>
  <c r="DT92" i="12"/>
  <c r="DT131" i="12"/>
  <c r="DT107" i="12"/>
  <c r="DT91" i="12"/>
  <c r="DT83" i="12"/>
  <c r="DT99" i="12"/>
  <c r="DT68" i="12"/>
  <c r="DT108" i="12"/>
  <c r="DT123" i="12"/>
  <c r="DT11" i="12"/>
  <c r="DT51" i="12"/>
  <c r="DT27" i="12"/>
  <c r="DT35" i="12"/>
  <c r="DT115" i="12"/>
  <c r="DT75" i="12"/>
  <c r="DT59" i="12"/>
  <c r="DT43" i="12"/>
  <c r="DT139" i="12"/>
  <c r="DT67" i="12"/>
  <c r="DT114" i="12"/>
  <c r="DT19" i="12"/>
  <c r="DT98" i="12"/>
  <c r="DT58" i="12"/>
  <c r="DT50" i="12"/>
  <c r="DT146" i="12"/>
  <c r="DT90" i="12"/>
  <c r="DT82" i="12"/>
  <c r="DT106" i="12"/>
  <c r="DT130" i="12"/>
  <c r="DT74" i="12"/>
  <c r="DT42" i="12"/>
  <c r="DT113" i="12"/>
  <c r="DT34" i="12"/>
  <c r="DT137" i="12"/>
  <c r="DT138" i="12"/>
  <c r="DT122" i="12"/>
  <c r="DT26" i="12"/>
  <c r="DT10" i="12"/>
  <c r="DT66" i="12"/>
  <c r="DT18" i="12"/>
  <c r="DT147" i="12"/>
  <c r="DT129" i="12"/>
  <c r="DT73" i="12"/>
  <c r="DT81" i="12"/>
  <c r="DT89" i="12"/>
  <c r="DT17" i="12"/>
  <c r="DT97" i="12"/>
  <c r="DT145" i="12"/>
  <c r="DT121" i="12"/>
  <c r="DT105" i="12"/>
  <c r="DT57" i="12"/>
  <c r="DT41" i="12"/>
  <c r="DT25" i="12"/>
  <c r="DT9" i="12"/>
  <c r="DT152" i="12"/>
  <c r="DT64" i="12"/>
  <c r="DT104" i="12"/>
  <c r="DT96" i="12"/>
  <c r="DT72" i="12"/>
  <c r="DT120" i="12"/>
  <c r="DT153" i="12"/>
  <c r="DT128" i="12"/>
  <c r="DT112" i="12"/>
  <c r="DT40" i="12"/>
  <c r="DT136" i="12"/>
  <c r="DT48" i="12"/>
  <c r="DT24" i="12"/>
  <c r="DT32" i="12"/>
  <c r="DT16" i="12"/>
  <c r="DT8" i="12"/>
  <c r="DT119" i="12"/>
  <c r="DT49" i="12"/>
  <c r="DT111" i="12"/>
  <c r="DT95" i="12"/>
  <c r="DT33" i="12"/>
  <c r="DT144" i="12"/>
  <c r="DT80" i="12"/>
  <c r="DT56" i="12"/>
  <c r="DT71" i="12"/>
  <c r="DT88" i="12"/>
  <c r="DT135" i="12"/>
  <c r="DT103" i="12"/>
  <c r="DT87" i="12"/>
  <c r="DT55" i="12"/>
  <c r="DT65" i="12"/>
  <c r="DT151" i="12"/>
  <c r="DT127" i="12"/>
  <c r="DT79" i="12"/>
  <c r="DT47" i="12"/>
  <c r="DT63" i="12"/>
  <c r="DT7" i="12"/>
  <c r="DT15" i="12"/>
  <c r="DT31" i="12"/>
  <c r="DT23" i="12"/>
  <c r="DT3" i="12"/>
  <c r="AS150" i="12"/>
  <c r="AS39" i="12"/>
  <c r="AS143" i="12"/>
  <c r="AS142" i="12"/>
  <c r="AS126" i="12"/>
  <c r="AS94" i="12"/>
  <c r="AS102" i="12"/>
  <c r="AS118" i="12"/>
  <c r="AS134" i="12"/>
  <c r="AS110" i="12"/>
  <c r="AS46" i="12"/>
  <c r="AS86" i="12"/>
  <c r="AS54" i="12"/>
  <c r="AS70" i="12"/>
  <c r="AS62" i="12"/>
  <c r="AS38" i="12"/>
  <c r="AS78" i="12"/>
  <c r="AS6" i="12"/>
  <c r="AS22" i="12"/>
  <c r="AS14" i="12"/>
  <c r="AS30" i="12"/>
  <c r="AS141" i="12"/>
  <c r="AS125" i="12"/>
  <c r="AS85" i="12"/>
  <c r="AS101" i="12"/>
  <c r="AS61" i="12"/>
  <c r="AS109" i="12"/>
  <c r="AS93" i="12"/>
  <c r="AS69" i="12"/>
  <c r="AS149" i="12"/>
  <c r="AS117" i="12"/>
  <c r="AS77" i="12"/>
  <c r="AS37" i="12"/>
  <c r="AS5" i="12"/>
  <c r="AS133" i="12"/>
  <c r="AS53" i="12"/>
  <c r="AS21" i="12"/>
  <c r="AS29" i="12"/>
  <c r="AS13" i="12"/>
  <c r="AS148" i="12"/>
  <c r="AS124" i="12"/>
  <c r="AS116" i="12"/>
  <c r="AS45" i="12"/>
  <c r="AS132" i="12"/>
  <c r="AS100" i="12"/>
  <c r="AS36" i="12"/>
  <c r="AS68" i="12"/>
  <c r="AS44" i="12"/>
  <c r="AS12" i="12"/>
  <c r="AS76" i="12"/>
  <c r="AS52" i="12"/>
  <c r="AS28" i="12"/>
  <c r="AS4" i="12"/>
  <c r="AS92" i="12"/>
  <c r="AS84" i="12"/>
  <c r="AS20" i="12"/>
  <c r="AS60" i="12"/>
  <c r="AS108" i="12"/>
  <c r="AS140" i="12"/>
  <c r="AS123" i="12"/>
  <c r="AS107" i="12"/>
  <c r="AS91" i="12"/>
  <c r="AS75" i="12"/>
  <c r="AS83" i="12"/>
  <c r="AS131" i="12"/>
  <c r="AS139" i="12"/>
  <c r="AS27" i="12"/>
  <c r="AS67" i="12"/>
  <c r="AS35" i="12"/>
  <c r="AS11" i="12"/>
  <c r="AS115" i="12"/>
  <c r="AS51" i="12"/>
  <c r="AS43" i="12"/>
  <c r="AS59" i="12"/>
  <c r="AS19" i="12"/>
  <c r="AS146" i="12"/>
  <c r="AS98" i="12"/>
  <c r="AS58" i="12"/>
  <c r="AS122" i="12"/>
  <c r="AS147" i="12"/>
  <c r="AS130" i="12"/>
  <c r="AS82" i="12"/>
  <c r="AS99" i="12"/>
  <c r="AS106" i="12"/>
  <c r="AS113" i="12"/>
  <c r="AS26" i="12"/>
  <c r="AS50" i="12"/>
  <c r="AS74" i="12"/>
  <c r="AS34" i="12"/>
  <c r="AS10" i="12"/>
  <c r="AS138" i="12"/>
  <c r="AS114" i="12"/>
  <c r="AS18" i="12"/>
  <c r="AS153" i="12"/>
  <c r="AS121" i="12"/>
  <c r="AS90" i="12"/>
  <c r="AS129" i="12"/>
  <c r="AS73" i="12"/>
  <c r="AS137" i="12"/>
  <c r="AS81" i="12"/>
  <c r="AS145" i="12"/>
  <c r="AS105" i="12"/>
  <c r="AS89" i="12"/>
  <c r="AS66" i="12"/>
  <c r="AS97" i="12"/>
  <c r="AS42" i="12"/>
  <c r="AS57" i="12"/>
  <c r="AS41" i="12"/>
  <c r="AS25" i="12"/>
  <c r="AS9" i="12"/>
  <c r="AS65" i="12"/>
  <c r="AS72" i="12"/>
  <c r="AS64" i="12"/>
  <c r="AS136" i="12"/>
  <c r="AS128" i="12"/>
  <c r="AS16" i="12"/>
  <c r="AS120" i="12"/>
  <c r="AS152" i="12"/>
  <c r="AS112" i="12"/>
  <c r="AS96" i="12"/>
  <c r="AS40" i="12"/>
  <c r="AS104" i="12"/>
  <c r="AS48" i="12"/>
  <c r="AS24" i="12"/>
  <c r="AS88" i="12"/>
  <c r="AS49" i="12"/>
  <c r="AS17" i="12"/>
  <c r="AS32" i="12"/>
  <c r="AS8" i="12"/>
  <c r="AS151" i="12"/>
  <c r="AS127" i="12"/>
  <c r="AS111" i="12"/>
  <c r="AS95" i="12"/>
  <c r="AS79" i="12"/>
  <c r="AS33" i="12"/>
  <c r="AS144" i="12"/>
  <c r="AS80" i="12"/>
  <c r="AS71" i="12"/>
  <c r="AS56" i="12"/>
  <c r="AS119" i="12"/>
  <c r="AS87" i="12"/>
  <c r="AS103" i="12"/>
  <c r="AS135" i="12"/>
  <c r="AS55" i="12"/>
  <c r="AS15" i="12"/>
  <c r="AS7" i="12"/>
  <c r="AS31" i="12"/>
  <c r="AS63" i="12"/>
  <c r="AS47" i="12"/>
  <c r="AS23" i="12"/>
  <c r="AS3" i="12"/>
  <c r="DE150" i="12"/>
  <c r="DE39" i="12"/>
  <c r="DE134" i="12"/>
  <c r="DE126" i="12"/>
  <c r="DE94" i="12"/>
  <c r="DE102" i="12"/>
  <c r="DE143" i="12"/>
  <c r="DE142" i="12"/>
  <c r="DE118" i="12"/>
  <c r="DE110" i="12"/>
  <c r="DE78" i="12"/>
  <c r="DE22" i="12"/>
  <c r="DE46" i="12"/>
  <c r="DE62" i="12"/>
  <c r="DE38" i="12"/>
  <c r="DE86" i="12"/>
  <c r="DE54" i="12"/>
  <c r="DE30" i="12"/>
  <c r="DE14" i="12"/>
  <c r="DE70" i="12"/>
  <c r="DE6" i="12"/>
  <c r="DE141" i="12"/>
  <c r="DE133" i="12"/>
  <c r="DE149" i="12"/>
  <c r="DE101" i="12"/>
  <c r="DE117" i="12"/>
  <c r="DE109" i="12"/>
  <c r="DE93" i="12"/>
  <c r="DE61" i="12"/>
  <c r="DE69" i="12"/>
  <c r="DE125" i="12"/>
  <c r="DE77" i="12"/>
  <c r="DE85" i="12"/>
  <c r="DE37" i="12"/>
  <c r="DE21" i="12"/>
  <c r="DE45" i="12"/>
  <c r="DE29" i="12"/>
  <c r="DE13" i="12"/>
  <c r="DE5" i="12"/>
  <c r="DE53" i="12"/>
  <c r="DE148" i="12"/>
  <c r="DE124" i="12"/>
  <c r="DE116" i="12"/>
  <c r="DE132" i="12"/>
  <c r="DE100" i="12"/>
  <c r="DE140" i="12"/>
  <c r="DE108" i="12"/>
  <c r="DE92" i="12"/>
  <c r="DE44" i="12"/>
  <c r="DE12" i="12"/>
  <c r="DE76" i="12"/>
  <c r="DE68" i="12"/>
  <c r="DE52" i="12"/>
  <c r="DE28" i="12"/>
  <c r="DE4" i="12"/>
  <c r="DE84" i="12"/>
  <c r="DE60" i="12"/>
  <c r="DE36" i="12"/>
  <c r="DE20" i="12"/>
  <c r="DE131" i="12"/>
  <c r="DE123" i="12"/>
  <c r="DE107" i="12"/>
  <c r="DE91" i="12"/>
  <c r="DE75" i="12"/>
  <c r="DE83" i="12"/>
  <c r="DE115" i="12"/>
  <c r="DE99" i="12"/>
  <c r="DE67" i="12"/>
  <c r="DE19" i="12"/>
  <c r="DE35" i="12"/>
  <c r="DE27" i="12"/>
  <c r="DE139" i="12"/>
  <c r="DE59" i="12"/>
  <c r="DE11" i="12"/>
  <c r="DE43" i="12"/>
  <c r="DE51" i="12"/>
  <c r="DE147" i="12"/>
  <c r="DE146" i="12"/>
  <c r="DE106" i="12"/>
  <c r="DE98" i="12"/>
  <c r="DE58" i="12"/>
  <c r="DE122" i="12"/>
  <c r="DE130" i="12"/>
  <c r="DE82" i="12"/>
  <c r="DE137" i="12"/>
  <c r="DE113" i="12"/>
  <c r="DE26" i="12"/>
  <c r="DE66" i="12"/>
  <c r="DE34" i="12"/>
  <c r="DE50" i="12"/>
  <c r="DE10" i="12"/>
  <c r="DE90" i="12"/>
  <c r="DE18" i="12"/>
  <c r="DE153" i="12"/>
  <c r="DE138" i="12"/>
  <c r="DE74" i="12"/>
  <c r="DE42" i="12"/>
  <c r="DE145" i="12"/>
  <c r="DE129" i="12"/>
  <c r="DE73" i="12"/>
  <c r="DE81" i="12"/>
  <c r="DE114" i="12"/>
  <c r="DE89" i="12"/>
  <c r="DE121" i="12"/>
  <c r="DE97" i="12"/>
  <c r="DE105" i="12"/>
  <c r="DE57" i="12"/>
  <c r="DE41" i="12"/>
  <c r="DE25" i="12"/>
  <c r="DE9" i="12"/>
  <c r="DE49" i="12"/>
  <c r="DE33" i="12"/>
  <c r="DE17" i="12"/>
  <c r="DE64" i="12"/>
  <c r="DE65" i="12"/>
  <c r="DE136" i="12"/>
  <c r="DE128" i="12"/>
  <c r="DE120" i="12"/>
  <c r="DE72" i="12"/>
  <c r="DE112" i="12"/>
  <c r="DE96" i="12"/>
  <c r="DE40" i="12"/>
  <c r="DE16" i="12"/>
  <c r="DE152" i="12"/>
  <c r="DE104" i="12"/>
  <c r="DE48" i="12"/>
  <c r="DE24" i="12"/>
  <c r="DE144" i="12"/>
  <c r="DE80" i="12"/>
  <c r="DE56" i="12"/>
  <c r="DE135" i="12"/>
  <c r="DE88" i="12"/>
  <c r="DE127" i="12"/>
  <c r="DE119" i="12"/>
  <c r="DE111" i="12"/>
  <c r="DE95" i="12"/>
  <c r="DE79" i="12"/>
  <c r="DE32" i="12"/>
  <c r="DE8" i="12"/>
  <c r="DE71" i="12"/>
  <c r="DE103" i="12"/>
  <c r="DE87" i="12"/>
  <c r="DE151" i="12"/>
  <c r="DE63" i="12"/>
  <c r="DE55" i="12"/>
  <c r="DE31" i="12"/>
  <c r="DE7" i="12"/>
  <c r="DE47" i="12"/>
  <c r="DE15" i="12"/>
  <c r="DE23" i="12"/>
  <c r="DE3" i="12"/>
  <c r="AD39" i="12"/>
  <c r="AD150" i="12"/>
  <c r="AD126" i="12"/>
  <c r="AD143" i="12"/>
  <c r="AD142" i="12"/>
  <c r="AD134" i="12"/>
  <c r="AD94" i="12"/>
  <c r="AD102" i="12"/>
  <c r="AD118" i="12"/>
  <c r="AD110" i="12"/>
  <c r="AD54" i="12"/>
  <c r="AD70" i="12"/>
  <c r="AD38" i="12"/>
  <c r="AD22" i="12"/>
  <c r="AD78" i="12"/>
  <c r="AD62" i="12"/>
  <c r="AD14" i="12"/>
  <c r="AD46" i="12"/>
  <c r="AD6" i="12"/>
  <c r="AD30" i="12"/>
  <c r="AD86" i="12"/>
  <c r="AD141" i="12"/>
  <c r="AD149" i="12"/>
  <c r="AD133" i="12"/>
  <c r="AD117" i="12"/>
  <c r="AD61" i="12"/>
  <c r="AD69" i="12"/>
  <c r="AD77" i="12"/>
  <c r="AD5" i="12"/>
  <c r="AD85" i="12"/>
  <c r="AD101" i="12"/>
  <c r="AD125" i="12"/>
  <c r="AD93" i="12"/>
  <c r="AD45" i="12"/>
  <c r="AD109" i="12"/>
  <c r="AD37" i="12"/>
  <c r="AD29" i="12"/>
  <c r="AD13" i="12"/>
  <c r="AD53" i="12"/>
  <c r="AD21" i="12"/>
  <c r="AD148" i="12"/>
  <c r="AD124" i="12"/>
  <c r="AD132" i="12"/>
  <c r="AD108" i="12"/>
  <c r="AD116" i="12"/>
  <c r="AD100" i="12"/>
  <c r="AD12" i="12"/>
  <c r="AD140" i="12"/>
  <c r="AD20" i="12"/>
  <c r="AD44" i="12"/>
  <c r="AD76" i="12"/>
  <c r="AD60" i="12"/>
  <c r="AD52" i="12"/>
  <c r="AD28" i="12"/>
  <c r="AD4" i="12"/>
  <c r="AD84" i="12"/>
  <c r="AD68" i="12"/>
  <c r="AD92" i="12"/>
  <c r="AD36" i="12"/>
  <c r="AD123" i="12"/>
  <c r="AD107" i="12"/>
  <c r="AD75" i="12"/>
  <c r="AD91" i="12"/>
  <c r="AD83" i="12"/>
  <c r="AD99" i="12"/>
  <c r="AD131" i="12"/>
  <c r="AD35" i="12"/>
  <c r="AD59" i="12"/>
  <c r="AD115" i="12"/>
  <c r="AD27" i="12"/>
  <c r="AD51" i="12"/>
  <c r="AD11" i="12"/>
  <c r="AD19" i="12"/>
  <c r="AD43" i="12"/>
  <c r="AD67" i="12"/>
  <c r="AD139" i="12"/>
  <c r="AD98" i="12"/>
  <c r="AD58" i="12"/>
  <c r="AD106" i="12"/>
  <c r="AD74" i="12"/>
  <c r="AD147" i="12"/>
  <c r="AD138" i="12"/>
  <c r="AD130" i="12"/>
  <c r="AD50" i="12"/>
  <c r="AD42" i="12"/>
  <c r="AD145" i="12"/>
  <c r="AD26" i="12"/>
  <c r="AD122" i="12"/>
  <c r="AD114" i="12"/>
  <c r="AD34" i="12"/>
  <c r="AD146" i="12"/>
  <c r="AD90" i="12"/>
  <c r="AD10" i="12"/>
  <c r="AD18" i="12"/>
  <c r="AD66" i="12"/>
  <c r="AD82" i="12"/>
  <c r="AD129" i="12"/>
  <c r="AD113" i="12"/>
  <c r="AD73" i="12"/>
  <c r="AD153" i="12"/>
  <c r="AD137" i="12"/>
  <c r="AD121" i="12"/>
  <c r="AD81" i="12"/>
  <c r="AD105" i="12"/>
  <c r="AD89" i="12"/>
  <c r="AD97" i="12"/>
  <c r="AD57" i="12"/>
  <c r="AD41" i="12"/>
  <c r="AD25" i="12"/>
  <c r="AD9" i="12"/>
  <c r="AD152" i="12"/>
  <c r="AD120" i="12"/>
  <c r="AD49" i="12"/>
  <c r="AD33" i="12"/>
  <c r="AD17" i="12"/>
  <c r="AD128" i="12"/>
  <c r="AD65" i="12"/>
  <c r="AD136" i="12"/>
  <c r="AD104" i="12"/>
  <c r="AD112" i="12"/>
  <c r="AD96" i="12"/>
  <c r="AD40" i="12"/>
  <c r="AD16" i="12"/>
  <c r="AD56" i="12"/>
  <c r="AD48" i="12"/>
  <c r="AD24" i="12"/>
  <c r="AD64" i="12"/>
  <c r="AD103" i="12"/>
  <c r="AD32" i="12"/>
  <c r="AD144" i="12"/>
  <c r="AD80" i="12"/>
  <c r="AD119" i="12"/>
  <c r="AD72" i="12"/>
  <c r="AD127" i="12"/>
  <c r="AD111" i="12"/>
  <c r="AD79" i="12"/>
  <c r="AD88" i="12"/>
  <c r="AD8" i="12"/>
  <c r="AD151" i="12"/>
  <c r="AD135" i="12"/>
  <c r="AD71" i="12"/>
  <c r="AD95" i="12"/>
  <c r="AD63" i="12"/>
  <c r="AD55" i="12"/>
  <c r="AD87" i="12"/>
  <c r="AD31" i="12"/>
  <c r="AD47" i="12"/>
  <c r="AD7" i="12"/>
  <c r="AD15" i="12"/>
  <c r="AD23" i="12"/>
  <c r="AD3" i="12"/>
  <c r="EU143" i="12"/>
  <c r="EU142" i="12"/>
  <c r="EU39" i="12"/>
  <c r="EU134" i="12"/>
  <c r="EU126" i="12"/>
  <c r="EU118" i="12"/>
  <c r="EU110" i="12"/>
  <c r="EU102" i="12"/>
  <c r="EU94" i="12"/>
  <c r="EU150" i="12"/>
  <c r="EU86" i="12"/>
  <c r="EU78" i="12"/>
  <c r="EU62" i="12"/>
  <c r="EU46" i="12"/>
  <c r="EU30" i="12"/>
  <c r="EU6" i="12"/>
  <c r="EU38" i="12"/>
  <c r="EU22" i="12"/>
  <c r="EU54" i="12"/>
  <c r="EU14" i="12"/>
  <c r="EU70" i="12"/>
  <c r="EU141" i="12"/>
  <c r="EU125" i="12"/>
  <c r="EU85" i="12"/>
  <c r="EU109" i="12"/>
  <c r="EU93" i="12"/>
  <c r="EU69" i="12"/>
  <c r="EU77" i="12"/>
  <c r="EU149" i="12"/>
  <c r="EU133" i="12"/>
  <c r="EU13" i="12"/>
  <c r="EU53" i="12"/>
  <c r="EU37" i="12"/>
  <c r="EU101" i="12"/>
  <c r="EU61" i="12"/>
  <c r="EU29" i="12"/>
  <c r="EU45" i="12"/>
  <c r="EU140" i="12"/>
  <c r="EU124" i="12"/>
  <c r="EU21" i="12"/>
  <c r="EU5" i="12"/>
  <c r="EU132" i="12"/>
  <c r="EU117" i="12"/>
  <c r="EU148" i="12"/>
  <c r="EU108" i="12"/>
  <c r="EU116" i="12"/>
  <c r="EU100" i="12"/>
  <c r="EU44" i="12"/>
  <c r="EU36" i="12"/>
  <c r="EU4" i="12"/>
  <c r="EU76" i="12"/>
  <c r="EU60" i="12"/>
  <c r="EU52" i="12"/>
  <c r="EU28" i="12"/>
  <c r="EU12" i="12"/>
  <c r="EU84" i="12"/>
  <c r="EU68" i="12"/>
  <c r="EU20" i="12"/>
  <c r="EU92" i="12"/>
  <c r="EU139" i="12"/>
  <c r="EU115" i="12"/>
  <c r="EU99" i="12"/>
  <c r="EU123" i="12"/>
  <c r="EU107" i="12"/>
  <c r="EU75" i="12"/>
  <c r="EU83" i="12"/>
  <c r="EU131" i="12"/>
  <c r="EU67" i="12"/>
  <c r="EU91" i="12"/>
  <c r="EU59" i="12"/>
  <c r="EU35" i="12"/>
  <c r="EU27" i="12"/>
  <c r="EU19" i="12"/>
  <c r="EU51" i="12"/>
  <c r="EU11" i="12"/>
  <c r="EU146" i="12"/>
  <c r="EU122" i="12"/>
  <c r="EU106" i="12"/>
  <c r="EU74" i="12"/>
  <c r="EU147" i="12"/>
  <c r="EU130" i="12"/>
  <c r="EU66" i="12"/>
  <c r="EU43" i="12"/>
  <c r="EU98" i="12"/>
  <c r="EU90" i="12"/>
  <c r="EU153" i="12"/>
  <c r="EU137" i="12"/>
  <c r="EU121" i="12"/>
  <c r="EU138" i="12"/>
  <c r="EU50" i="12"/>
  <c r="EU10" i="12"/>
  <c r="EU145" i="12"/>
  <c r="EU58" i="12"/>
  <c r="EU34" i="12"/>
  <c r="EU26" i="12"/>
  <c r="EU42" i="12"/>
  <c r="EU18" i="12"/>
  <c r="EU82" i="12"/>
  <c r="EU65" i="12"/>
  <c r="EU17" i="12"/>
  <c r="EU73" i="12"/>
  <c r="EU81" i="12"/>
  <c r="EU49" i="12"/>
  <c r="EU89" i="12"/>
  <c r="EU114" i="12"/>
  <c r="EU105" i="12"/>
  <c r="EU25" i="12"/>
  <c r="EU113" i="12"/>
  <c r="EU97" i="12"/>
  <c r="EU33" i="12"/>
  <c r="EU41" i="12"/>
  <c r="EU9" i="12"/>
  <c r="EU88" i="12"/>
  <c r="EU57" i="12"/>
  <c r="EU144" i="12"/>
  <c r="EU128" i="12"/>
  <c r="EU129" i="12"/>
  <c r="EU104" i="12"/>
  <c r="EU72" i="12"/>
  <c r="EU112" i="12"/>
  <c r="EU96" i="12"/>
  <c r="EU40" i="12"/>
  <c r="EU136" i="12"/>
  <c r="EU64" i="12"/>
  <c r="EU152" i="12"/>
  <c r="EU80" i="12"/>
  <c r="EU103" i="12"/>
  <c r="EU48" i="12"/>
  <c r="EU120" i="12"/>
  <c r="EU56" i="12"/>
  <c r="EU32" i="12"/>
  <c r="EU24" i="12"/>
  <c r="EU16" i="12"/>
  <c r="EU8" i="12"/>
  <c r="EU119" i="12"/>
  <c r="EU95" i="12"/>
  <c r="EU79" i="12"/>
  <c r="EU31" i="12"/>
  <c r="EU111" i="12"/>
  <c r="EU55" i="12"/>
  <c r="EU127" i="12"/>
  <c r="EU151" i="12"/>
  <c r="EU135" i="12"/>
  <c r="EU87" i="12"/>
  <c r="EU23" i="12"/>
  <c r="EU47" i="12"/>
  <c r="EU71" i="12"/>
  <c r="EU15" i="12"/>
  <c r="EU7" i="12"/>
  <c r="EU63" i="12"/>
  <c r="EU3" i="12"/>
  <c r="BJ148" i="8"/>
  <c r="BJ140" i="8"/>
  <c r="BJ108" i="8"/>
  <c r="BJ116" i="8"/>
  <c r="BJ124" i="8"/>
  <c r="BJ100" i="8"/>
  <c r="BJ132" i="8"/>
  <c r="BJ92" i="8"/>
  <c r="BJ68" i="8"/>
  <c r="BJ76" i="8"/>
  <c r="BJ36" i="8"/>
  <c r="BJ44" i="8"/>
  <c r="BJ60" i="8"/>
  <c r="BJ52" i="8"/>
  <c r="BJ4" i="8"/>
  <c r="BJ84" i="8"/>
  <c r="BJ28" i="8"/>
  <c r="BJ20" i="8"/>
  <c r="BJ12" i="8"/>
  <c r="BJ139" i="8"/>
  <c r="BJ131" i="8"/>
  <c r="BJ107" i="8"/>
  <c r="BJ115" i="8"/>
  <c r="BJ123" i="8"/>
  <c r="BJ91" i="8"/>
  <c r="BJ147" i="8"/>
  <c r="BJ51" i="8"/>
  <c r="BJ19" i="8"/>
  <c r="BJ99" i="8"/>
  <c r="BJ67" i="8"/>
  <c r="BJ59" i="8"/>
  <c r="BJ11" i="8"/>
  <c r="BJ75" i="8"/>
  <c r="BJ35" i="8"/>
  <c r="BJ83" i="8"/>
  <c r="BJ146" i="8"/>
  <c r="BJ43" i="8"/>
  <c r="BJ27" i="8"/>
  <c r="BJ138" i="8"/>
  <c r="BJ106" i="8"/>
  <c r="BJ74" i="8"/>
  <c r="BJ130" i="8"/>
  <c r="BJ114" i="8"/>
  <c r="BJ82" i="8"/>
  <c r="BJ18" i="8"/>
  <c r="BJ122" i="8"/>
  <c r="BJ26" i="8"/>
  <c r="BJ34" i="8"/>
  <c r="BJ42" i="8"/>
  <c r="BJ58" i="8"/>
  <c r="BJ90" i="8"/>
  <c r="BJ98" i="8"/>
  <c r="BJ50" i="8"/>
  <c r="BJ66" i="8"/>
  <c r="BJ153" i="8"/>
  <c r="BJ137" i="8"/>
  <c r="BJ97" i="8"/>
  <c r="BJ10" i="8"/>
  <c r="BJ145" i="8"/>
  <c r="BJ129" i="8"/>
  <c r="BJ81" i="8"/>
  <c r="BJ49" i="8"/>
  <c r="BJ89" i="8"/>
  <c r="BJ25" i="8"/>
  <c r="BJ121" i="8"/>
  <c r="BJ113" i="8"/>
  <c r="BJ105" i="8"/>
  <c r="BJ65" i="8"/>
  <c r="BJ57" i="8"/>
  <c r="BJ33" i="8"/>
  <c r="BJ17" i="8"/>
  <c r="BJ9" i="8"/>
  <c r="BJ73" i="8"/>
  <c r="BJ41" i="8"/>
  <c r="BJ152" i="8"/>
  <c r="BJ120" i="8"/>
  <c r="BJ56" i="8"/>
  <c r="BJ40" i="8"/>
  <c r="BJ144" i="8"/>
  <c r="BJ128" i="8"/>
  <c r="BJ48" i="8"/>
  <c r="BJ136" i="8"/>
  <c r="BJ8" i="8"/>
  <c r="BJ88" i="8"/>
  <c r="BJ24" i="8"/>
  <c r="BJ96" i="8"/>
  <c r="BJ104" i="8"/>
  <c r="BJ72" i="8"/>
  <c r="BJ80" i="8"/>
  <c r="BJ127" i="8"/>
  <c r="BJ64" i="8"/>
  <c r="BJ135" i="8"/>
  <c r="BJ32" i="8"/>
  <c r="BJ112" i="8"/>
  <c r="BJ16" i="8"/>
  <c r="BJ71" i="8"/>
  <c r="BJ79" i="8"/>
  <c r="BJ55" i="8"/>
  <c r="BJ103" i="8"/>
  <c r="BJ95" i="8"/>
  <c r="BJ151" i="8"/>
  <c r="BJ111" i="8"/>
  <c r="BJ63" i="8"/>
  <c r="BJ134" i="8"/>
  <c r="BJ142" i="8"/>
  <c r="BJ47" i="8"/>
  <c r="BJ15" i="8"/>
  <c r="BJ143" i="8"/>
  <c r="BJ31" i="8"/>
  <c r="BJ23" i="8"/>
  <c r="BJ119" i="8"/>
  <c r="BJ150" i="8"/>
  <c r="BJ54" i="8"/>
  <c r="BJ102" i="8"/>
  <c r="BJ70" i="8"/>
  <c r="BJ110" i="8"/>
  <c r="BJ78" i="8"/>
  <c r="BJ14" i="8"/>
  <c r="BJ118" i="8"/>
  <c r="BJ86" i="8"/>
  <c r="BJ22" i="8"/>
  <c r="BJ6" i="8"/>
  <c r="BJ7" i="8"/>
  <c r="BJ30" i="8"/>
  <c r="BJ39" i="8"/>
  <c r="BJ94" i="8"/>
  <c r="BJ38" i="8"/>
  <c r="BJ62" i="8"/>
  <c r="BJ46" i="8"/>
  <c r="BJ126" i="8"/>
  <c r="BJ87" i="8"/>
  <c r="BJ141" i="8"/>
  <c r="BJ21" i="8"/>
  <c r="BJ13" i="8"/>
  <c r="BJ101" i="8"/>
  <c r="BJ61" i="8"/>
  <c r="BJ109" i="8"/>
  <c r="BJ93" i="8"/>
  <c r="BJ29" i="8"/>
  <c r="BJ5" i="8"/>
  <c r="BJ117" i="8"/>
  <c r="BJ69" i="8"/>
  <c r="BJ37" i="8"/>
  <c r="BJ125" i="8"/>
  <c r="BJ77" i="8"/>
  <c r="BJ45" i="8"/>
  <c r="BJ133" i="8"/>
  <c r="BJ149" i="8"/>
  <c r="BJ85" i="8"/>
  <c r="BJ53" i="8"/>
  <c r="BJ3" i="8"/>
  <c r="AG148" i="8"/>
  <c r="AG116" i="8"/>
  <c r="AG140" i="8"/>
  <c r="AG124" i="8"/>
  <c r="AG132" i="8"/>
  <c r="AG100" i="8"/>
  <c r="AG92" i="8"/>
  <c r="AG84" i="8"/>
  <c r="AG108" i="8"/>
  <c r="AG44" i="8"/>
  <c r="AG52" i="8"/>
  <c r="AG60" i="8"/>
  <c r="AG76" i="8"/>
  <c r="AG68" i="8"/>
  <c r="AG36" i="8"/>
  <c r="AG28" i="8"/>
  <c r="AG12" i="8"/>
  <c r="AG20" i="8"/>
  <c r="AG4" i="8"/>
  <c r="AG147" i="8"/>
  <c r="AG123" i="8"/>
  <c r="AG131" i="8"/>
  <c r="AG139" i="8"/>
  <c r="AG99" i="8"/>
  <c r="AG107" i="8"/>
  <c r="AG75" i="8"/>
  <c r="AG59" i="8"/>
  <c r="AG91" i="8"/>
  <c r="AG67" i="8"/>
  <c r="AG27" i="8"/>
  <c r="AG11" i="8"/>
  <c r="AG115" i="8"/>
  <c r="AG19" i="8"/>
  <c r="AG35" i="8"/>
  <c r="AG43" i="8"/>
  <c r="AG83" i="8"/>
  <c r="AG51" i="8"/>
  <c r="AG138" i="8"/>
  <c r="AG130" i="8"/>
  <c r="AG122" i="8"/>
  <c r="AG82" i="8"/>
  <c r="AG58" i="8"/>
  <c r="AG34" i="8"/>
  <c r="AG146" i="8"/>
  <c r="AG42" i="8"/>
  <c r="AG50" i="8"/>
  <c r="AG98" i="8"/>
  <c r="AG26" i="8"/>
  <c r="AG114" i="8"/>
  <c r="AG90" i="8"/>
  <c r="AG66" i="8"/>
  <c r="AG106" i="8"/>
  <c r="AG18" i="8"/>
  <c r="AG10" i="8"/>
  <c r="AG137" i="8"/>
  <c r="AG145" i="8"/>
  <c r="AG74" i="8"/>
  <c r="AG153" i="8"/>
  <c r="AG105" i="8"/>
  <c r="AG97" i="8"/>
  <c r="AG129" i="8"/>
  <c r="AG121" i="8"/>
  <c r="AG113" i="8"/>
  <c r="AG17" i="8"/>
  <c r="AG89" i="8"/>
  <c r="AG65" i="8"/>
  <c r="AG57" i="8"/>
  <c r="AG33" i="8"/>
  <c r="AG25" i="8"/>
  <c r="AG73" i="8"/>
  <c r="AG41" i="8"/>
  <c r="AG81" i="8"/>
  <c r="AG49" i="8"/>
  <c r="AG128" i="8"/>
  <c r="AG48" i="8"/>
  <c r="AG152" i="8"/>
  <c r="AG136" i="8"/>
  <c r="AG88" i="8"/>
  <c r="AG56" i="8"/>
  <c r="AG9" i="8"/>
  <c r="AG72" i="8"/>
  <c r="AG8" i="8"/>
  <c r="AG96" i="8"/>
  <c r="AG80" i="8"/>
  <c r="AG16" i="8"/>
  <c r="AG104" i="8"/>
  <c r="AG112" i="8"/>
  <c r="AG32" i="8"/>
  <c r="AG151" i="8"/>
  <c r="AG63" i="8"/>
  <c r="AG55" i="8"/>
  <c r="AG144" i="8"/>
  <c r="AG111" i="8"/>
  <c r="AG79" i="8"/>
  <c r="AG120" i="8"/>
  <c r="AG119" i="8"/>
  <c r="AG87" i="8"/>
  <c r="AG39" i="8"/>
  <c r="AG64" i="8"/>
  <c r="AG40" i="8"/>
  <c r="AG24" i="8"/>
  <c r="AG135" i="8"/>
  <c r="AG143" i="8"/>
  <c r="AG15" i="8"/>
  <c r="AG127" i="8"/>
  <c r="AG150" i="8"/>
  <c r="AG95" i="8"/>
  <c r="AG31" i="8"/>
  <c r="AG7" i="8"/>
  <c r="AG126" i="8"/>
  <c r="AG47" i="8"/>
  <c r="AG23" i="8"/>
  <c r="AG71" i="8"/>
  <c r="AG110" i="8"/>
  <c r="AG62" i="8"/>
  <c r="AG14" i="8"/>
  <c r="AG118" i="8"/>
  <c r="AG70" i="8"/>
  <c r="AG6" i="8"/>
  <c r="AG78" i="8"/>
  <c r="AG30" i="8"/>
  <c r="AG142" i="8"/>
  <c r="AG86" i="8"/>
  <c r="AG38" i="8"/>
  <c r="AG54" i="8"/>
  <c r="AG46" i="8"/>
  <c r="AG134" i="8"/>
  <c r="AG22" i="8"/>
  <c r="AG102" i="8"/>
  <c r="AG103" i="8"/>
  <c r="AG94" i="8"/>
  <c r="AG5" i="8"/>
  <c r="AG101" i="8"/>
  <c r="AG93" i="8"/>
  <c r="AG69" i="8"/>
  <c r="AG37" i="8"/>
  <c r="AG149" i="8"/>
  <c r="AG109" i="8"/>
  <c r="AG77" i="8"/>
  <c r="AG45" i="8"/>
  <c r="AG117" i="8"/>
  <c r="AG85" i="8"/>
  <c r="AG53" i="8"/>
  <c r="AG125" i="8"/>
  <c r="AG21" i="8"/>
  <c r="AG133" i="8"/>
  <c r="AG141" i="8"/>
  <c r="AG61" i="8"/>
  <c r="AG29" i="8"/>
  <c r="AG13" i="8"/>
  <c r="AG3" i="8"/>
  <c r="BI116" i="8"/>
  <c r="BI148" i="8"/>
  <c r="BI132" i="8"/>
  <c r="BI140" i="8"/>
  <c r="BI108" i="8"/>
  <c r="BI84" i="8"/>
  <c r="BI36" i="8"/>
  <c r="BI124" i="8"/>
  <c r="BI76" i="8"/>
  <c r="BI92" i="8"/>
  <c r="BI100" i="8"/>
  <c r="BI28" i="8"/>
  <c r="BI20" i="8"/>
  <c r="BI68" i="8"/>
  <c r="BI52" i="8"/>
  <c r="BI44" i="8"/>
  <c r="BI60" i="8"/>
  <c r="BI12" i="8"/>
  <c r="BI4" i="8"/>
  <c r="BI123" i="8"/>
  <c r="BI147" i="8"/>
  <c r="BI91" i="8"/>
  <c r="BI139" i="8"/>
  <c r="BI99" i="8"/>
  <c r="BI131" i="8"/>
  <c r="BI107" i="8"/>
  <c r="BI11" i="8"/>
  <c r="BI115" i="8"/>
  <c r="BI35" i="8"/>
  <c r="BI75" i="8"/>
  <c r="BI67" i="8"/>
  <c r="BI59" i="8"/>
  <c r="BI43" i="8"/>
  <c r="BI51" i="8"/>
  <c r="BI27" i="8"/>
  <c r="BI19" i="8"/>
  <c r="BI83" i="8"/>
  <c r="BI138" i="8"/>
  <c r="BI34" i="8"/>
  <c r="BI122" i="8"/>
  <c r="BI42" i="8"/>
  <c r="BI90" i="8"/>
  <c r="BI50" i="8"/>
  <c r="BI58" i="8"/>
  <c r="BI98" i="8"/>
  <c r="BI66" i="8"/>
  <c r="BI146" i="8"/>
  <c r="BI114" i="8"/>
  <c r="BI82" i="8"/>
  <c r="BI18" i="8"/>
  <c r="BI26" i="8"/>
  <c r="BI74" i="8"/>
  <c r="BI10" i="8"/>
  <c r="BI130" i="8"/>
  <c r="BI145" i="8"/>
  <c r="BI129" i="8"/>
  <c r="BI105" i="8"/>
  <c r="BI153" i="8"/>
  <c r="BI113" i="8"/>
  <c r="BI121" i="8"/>
  <c r="BI97" i="8"/>
  <c r="BI106" i="8"/>
  <c r="BI89" i="8"/>
  <c r="BI17" i="8"/>
  <c r="BI65" i="8"/>
  <c r="BI33" i="8"/>
  <c r="BI73" i="8"/>
  <c r="BI41" i="8"/>
  <c r="BI137" i="8"/>
  <c r="BI81" i="8"/>
  <c r="BI49" i="8"/>
  <c r="BI57" i="8"/>
  <c r="BI9" i="8"/>
  <c r="BI25" i="8"/>
  <c r="BI136" i="8"/>
  <c r="BI8" i="8"/>
  <c r="BI88" i="8"/>
  <c r="BI24" i="8"/>
  <c r="BI152" i="8"/>
  <c r="BI96" i="8"/>
  <c r="BI104" i="8"/>
  <c r="BI72" i="8"/>
  <c r="BI112" i="8"/>
  <c r="BI80" i="8"/>
  <c r="BI32" i="8"/>
  <c r="BI128" i="8"/>
  <c r="BI120" i="8"/>
  <c r="BI144" i="8"/>
  <c r="BI48" i="8"/>
  <c r="BI151" i="8"/>
  <c r="BI79" i="8"/>
  <c r="BI55" i="8"/>
  <c r="BI64" i="8"/>
  <c r="BI56" i="8"/>
  <c r="BI40" i="8"/>
  <c r="BI111" i="8"/>
  <c r="BI16" i="8"/>
  <c r="BI119" i="8"/>
  <c r="BI127" i="8"/>
  <c r="BI95" i="8"/>
  <c r="BI135" i="8"/>
  <c r="BI143" i="8"/>
  <c r="BI15" i="8"/>
  <c r="BI31" i="8"/>
  <c r="BI7" i="8"/>
  <c r="BI63" i="8"/>
  <c r="BI39" i="8"/>
  <c r="BI118" i="8"/>
  <c r="BI126" i="8"/>
  <c r="BI103" i="8"/>
  <c r="BI71" i="8"/>
  <c r="BI47" i="8"/>
  <c r="BI23" i="8"/>
  <c r="BI110" i="8"/>
  <c r="BI78" i="8"/>
  <c r="BI14" i="8"/>
  <c r="BI134" i="8"/>
  <c r="BI86" i="8"/>
  <c r="BI22" i="8"/>
  <c r="BI6" i="8"/>
  <c r="BI30" i="8"/>
  <c r="BI94" i="8"/>
  <c r="BI38" i="8"/>
  <c r="BI46" i="8"/>
  <c r="BI87" i="8"/>
  <c r="BI54" i="8"/>
  <c r="BI142" i="8"/>
  <c r="BI62" i="8"/>
  <c r="BI102" i="8"/>
  <c r="BI150" i="8"/>
  <c r="BI70" i="8"/>
  <c r="BI109" i="8"/>
  <c r="BI21" i="8"/>
  <c r="BI5" i="8"/>
  <c r="BI117" i="8"/>
  <c r="BI69" i="8"/>
  <c r="BI37" i="8"/>
  <c r="BI149" i="8"/>
  <c r="BI125" i="8"/>
  <c r="BI77" i="8"/>
  <c r="BI45" i="8"/>
  <c r="BI29" i="8"/>
  <c r="BI101" i="8"/>
  <c r="BI85" i="8"/>
  <c r="BI53" i="8"/>
  <c r="BI141" i="8"/>
  <c r="BI133" i="8"/>
  <c r="BI93" i="8"/>
  <c r="BI61" i="8"/>
  <c r="BI13" i="8"/>
  <c r="BI3" i="8"/>
  <c r="AF140" i="8"/>
  <c r="AF116" i="8"/>
  <c r="AF124" i="8"/>
  <c r="AF148" i="8"/>
  <c r="AF132" i="8"/>
  <c r="AF100" i="8"/>
  <c r="AF84" i="8"/>
  <c r="AF68" i="8"/>
  <c r="AF76" i="8"/>
  <c r="AF108" i="8"/>
  <c r="AF36" i="8"/>
  <c r="AF92" i="8"/>
  <c r="AF60" i="8"/>
  <c r="AF44" i="8"/>
  <c r="AF12" i="8"/>
  <c r="AF52" i="8"/>
  <c r="AF28" i="8"/>
  <c r="AF4" i="8"/>
  <c r="AF20" i="8"/>
  <c r="AF75" i="8"/>
  <c r="AF99" i="8"/>
  <c r="AF83" i="8"/>
  <c r="AF131" i="8"/>
  <c r="AF107" i="8"/>
  <c r="AF139" i="8"/>
  <c r="AF115" i="8"/>
  <c r="AF123" i="8"/>
  <c r="AF91" i="8"/>
  <c r="AF19" i="8"/>
  <c r="AF27" i="8"/>
  <c r="AF59" i="8"/>
  <c r="AF35" i="8"/>
  <c r="AF43" i="8"/>
  <c r="AF51" i="8"/>
  <c r="AF147" i="8"/>
  <c r="AF67" i="8"/>
  <c r="AF11" i="8"/>
  <c r="AF146" i="8"/>
  <c r="AF122" i="8"/>
  <c r="AF98" i="8"/>
  <c r="AF26" i="8"/>
  <c r="AF106" i="8"/>
  <c r="AF114" i="8"/>
  <c r="AF66" i="8"/>
  <c r="AF74" i="8"/>
  <c r="AF42" i="8"/>
  <c r="AF130" i="8"/>
  <c r="AF58" i="8"/>
  <c r="AF10" i="8"/>
  <c r="AF18" i="8"/>
  <c r="AF82" i="8"/>
  <c r="AF50" i="8"/>
  <c r="AF138" i="8"/>
  <c r="AF90" i="8"/>
  <c r="AF113" i="8"/>
  <c r="AF121" i="8"/>
  <c r="AF34" i="8"/>
  <c r="AF153" i="8"/>
  <c r="AF137" i="8"/>
  <c r="AF97" i="8"/>
  <c r="AF89" i="8"/>
  <c r="AF65" i="8"/>
  <c r="AF57" i="8"/>
  <c r="AF33" i="8"/>
  <c r="AF73" i="8"/>
  <c r="AF41" i="8"/>
  <c r="AF81" i="8"/>
  <c r="AF49" i="8"/>
  <c r="AF105" i="8"/>
  <c r="AF145" i="8"/>
  <c r="AF9" i="8"/>
  <c r="AF129" i="8"/>
  <c r="AF17" i="8"/>
  <c r="AF72" i="8"/>
  <c r="AF25" i="8"/>
  <c r="AF144" i="8"/>
  <c r="AF80" i="8"/>
  <c r="AF32" i="8"/>
  <c r="AF152" i="8"/>
  <c r="AF104" i="8"/>
  <c r="AF112" i="8"/>
  <c r="AF48" i="8"/>
  <c r="AF24" i="8"/>
  <c r="AF120" i="8"/>
  <c r="AF128" i="8"/>
  <c r="AF136" i="8"/>
  <c r="AF88" i="8"/>
  <c r="AF8" i="8"/>
  <c r="AF16" i="8"/>
  <c r="AF111" i="8"/>
  <c r="AF119" i="8"/>
  <c r="AF39" i="8"/>
  <c r="AF135" i="8"/>
  <c r="AF55" i="8"/>
  <c r="AF143" i="8"/>
  <c r="AF96" i="8"/>
  <c r="AF64" i="8"/>
  <c r="AF56" i="8"/>
  <c r="AF40" i="8"/>
  <c r="AF151" i="8"/>
  <c r="AF79" i="8"/>
  <c r="AF87" i="8"/>
  <c r="AF23" i="8"/>
  <c r="AF127" i="8"/>
  <c r="AF63" i="8"/>
  <c r="AF31" i="8"/>
  <c r="AF7" i="8"/>
  <c r="AF126" i="8"/>
  <c r="AF103" i="8"/>
  <c r="AF47" i="8"/>
  <c r="AF134" i="8"/>
  <c r="AF95" i="8"/>
  <c r="AF150" i="8"/>
  <c r="AF142" i="8"/>
  <c r="AF86" i="8"/>
  <c r="AF38" i="8"/>
  <c r="AF71" i="8"/>
  <c r="AF54" i="8"/>
  <c r="AF46" i="8"/>
  <c r="AF15" i="8"/>
  <c r="AF94" i="8"/>
  <c r="AF22" i="8"/>
  <c r="AF102" i="8"/>
  <c r="AF110" i="8"/>
  <c r="AF62" i="8"/>
  <c r="AF14" i="8"/>
  <c r="AF118" i="8"/>
  <c r="AF70" i="8"/>
  <c r="AF6" i="8"/>
  <c r="AF30" i="8"/>
  <c r="AF78" i="8"/>
  <c r="AF85" i="8"/>
  <c r="AF53" i="8"/>
  <c r="AF125" i="8"/>
  <c r="AF45" i="8"/>
  <c r="AF133" i="8"/>
  <c r="AF21" i="8"/>
  <c r="AF77" i="8"/>
  <c r="AF141" i="8"/>
  <c r="AF13" i="8"/>
  <c r="AF149" i="8"/>
  <c r="AF101" i="8"/>
  <c r="AF61" i="8"/>
  <c r="AF109" i="8"/>
  <c r="AF29" i="8"/>
  <c r="AF5" i="8"/>
  <c r="AF117" i="8"/>
  <c r="AF93" i="8"/>
  <c r="AF69" i="8"/>
  <c r="AF37" i="8"/>
  <c r="AF3" i="8"/>
  <c r="DT132" i="8"/>
  <c r="DT148" i="8"/>
  <c r="DT140" i="8"/>
  <c r="DT100" i="8"/>
  <c r="DT108" i="8"/>
  <c r="DT116" i="8"/>
  <c r="DT84" i="8"/>
  <c r="DT92" i="8"/>
  <c r="DT124" i="8"/>
  <c r="DT68" i="8"/>
  <c r="DT76" i="8"/>
  <c r="DT36" i="8"/>
  <c r="DT44" i="8"/>
  <c r="DT12" i="8"/>
  <c r="DT4" i="8"/>
  <c r="DT52" i="8"/>
  <c r="DT20" i="8"/>
  <c r="DT60" i="8"/>
  <c r="DT28" i="8"/>
  <c r="DT139" i="8"/>
  <c r="DT107" i="8"/>
  <c r="DT75" i="8"/>
  <c r="DT115" i="8"/>
  <c r="DT83" i="8"/>
  <c r="DT59" i="8"/>
  <c r="DT123" i="8"/>
  <c r="DT131" i="8"/>
  <c r="DT99" i="8"/>
  <c r="DT35" i="8"/>
  <c r="DT43" i="8"/>
  <c r="DT51" i="8"/>
  <c r="DT19" i="8"/>
  <c r="DT27" i="8"/>
  <c r="DT147" i="8"/>
  <c r="DT67" i="8"/>
  <c r="DT11" i="8"/>
  <c r="DT91" i="8"/>
  <c r="DT122" i="8"/>
  <c r="DT146" i="8"/>
  <c r="DT98" i="8"/>
  <c r="DT66" i="8"/>
  <c r="DT106" i="8"/>
  <c r="DT74" i="8"/>
  <c r="DT82" i="8"/>
  <c r="DT58" i="8"/>
  <c r="DT34" i="8"/>
  <c r="DT114" i="8"/>
  <c r="DT90" i="8"/>
  <c r="DT42" i="8"/>
  <c r="DT50" i="8"/>
  <c r="DT26" i="8"/>
  <c r="DT18" i="8"/>
  <c r="DT130" i="8"/>
  <c r="DT129" i="8"/>
  <c r="DT113" i="8"/>
  <c r="DT10" i="8"/>
  <c r="DT121" i="8"/>
  <c r="DT153" i="8"/>
  <c r="DT137" i="8"/>
  <c r="DT97" i="8"/>
  <c r="DT81" i="8"/>
  <c r="DT33" i="8"/>
  <c r="DT89" i="8"/>
  <c r="DT41" i="8"/>
  <c r="DT49" i="8"/>
  <c r="DT138" i="8"/>
  <c r="DT57" i="8"/>
  <c r="DT105" i="8"/>
  <c r="DT145" i="8"/>
  <c r="DT9" i="8"/>
  <c r="DT65" i="8"/>
  <c r="DT17" i="8"/>
  <c r="DT73" i="8"/>
  <c r="DT104" i="8"/>
  <c r="DT72" i="8"/>
  <c r="DT112" i="8"/>
  <c r="DT96" i="8"/>
  <c r="DT80" i="8"/>
  <c r="DT32" i="8"/>
  <c r="DT128" i="8"/>
  <c r="DT120" i="8"/>
  <c r="DT144" i="8"/>
  <c r="DT48" i="8"/>
  <c r="DT25" i="8"/>
  <c r="DT152" i="8"/>
  <c r="DT136" i="8"/>
  <c r="DT24" i="8"/>
  <c r="DT8" i="8"/>
  <c r="DT16" i="8"/>
  <c r="DT88" i="8"/>
  <c r="DT143" i="8"/>
  <c r="DT127" i="8"/>
  <c r="DT63" i="8"/>
  <c r="DT103" i="8"/>
  <c r="DT64" i="8"/>
  <c r="DT56" i="8"/>
  <c r="DT40" i="8"/>
  <c r="DT111" i="8"/>
  <c r="DT79" i="8"/>
  <c r="DT55" i="8"/>
  <c r="DT39" i="8"/>
  <c r="DT150" i="8"/>
  <c r="DT118" i="8"/>
  <c r="DT135" i="8"/>
  <c r="DT95" i="8"/>
  <c r="DT126" i="8"/>
  <c r="DT87" i="8"/>
  <c r="DT23" i="8"/>
  <c r="DT142" i="8"/>
  <c r="DT151" i="8"/>
  <c r="DT119" i="8"/>
  <c r="DT47" i="8"/>
  <c r="DT15" i="8"/>
  <c r="DT71" i="8"/>
  <c r="DT22" i="8"/>
  <c r="DT7" i="8"/>
  <c r="DT14" i="8"/>
  <c r="DT134" i="8"/>
  <c r="DT102" i="8"/>
  <c r="DT70" i="8"/>
  <c r="DT31" i="8"/>
  <c r="DT110" i="8"/>
  <c r="DT94" i="8"/>
  <c r="DT78" i="8"/>
  <c r="DT62" i="8"/>
  <c r="DT30" i="8"/>
  <c r="DT86" i="8"/>
  <c r="DT38" i="8"/>
  <c r="DT6" i="8"/>
  <c r="DT46" i="8"/>
  <c r="DT54" i="8"/>
  <c r="DT61" i="8"/>
  <c r="DT53" i="8"/>
  <c r="DT141" i="8"/>
  <c r="DT133" i="8"/>
  <c r="DT93" i="8"/>
  <c r="DT29" i="8"/>
  <c r="DT5" i="8"/>
  <c r="DT13" i="8"/>
  <c r="DT21" i="8"/>
  <c r="DT45" i="8"/>
  <c r="DT149" i="8"/>
  <c r="DT101" i="8"/>
  <c r="DT69" i="8"/>
  <c r="DT109" i="8"/>
  <c r="DT77" i="8"/>
  <c r="DT117" i="8"/>
  <c r="DT85" i="8"/>
  <c r="DT37" i="8"/>
  <c r="DT125" i="8"/>
  <c r="DT3" i="8"/>
  <c r="DG148" i="8"/>
  <c r="DG140" i="8"/>
  <c r="DG124" i="8"/>
  <c r="DG132" i="8"/>
  <c r="DG92" i="8"/>
  <c r="DG100" i="8"/>
  <c r="DG108" i="8"/>
  <c r="DG68" i="8"/>
  <c r="DG84" i="8"/>
  <c r="DG36" i="8"/>
  <c r="DG60" i="8"/>
  <c r="DG44" i="8"/>
  <c r="DG116" i="8"/>
  <c r="DG52" i="8"/>
  <c r="DG28" i="8"/>
  <c r="DG76" i="8"/>
  <c r="DG4" i="8"/>
  <c r="DG12" i="8"/>
  <c r="DG20" i="8"/>
  <c r="DG147" i="8"/>
  <c r="DG99" i="8"/>
  <c r="DG83" i="8"/>
  <c r="DG107" i="8"/>
  <c r="DG115" i="8"/>
  <c r="DG131" i="8"/>
  <c r="DG123" i="8"/>
  <c r="DG91" i="8"/>
  <c r="DG139" i="8"/>
  <c r="DG27" i="8"/>
  <c r="DG35" i="8"/>
  <c r="DG43" i="8"/>
  <c r="DG59" i="8"/>
  <c r="DG51" i="8"/>
  <c r="DG75" i="8"/>
  <c r="DG67" i="8"/>
  <c r="DG11" i="8"/>
  <c r="DG138" i="8"/>
  <c r="DG130" i="8"/>
  <c r="DG146" i="8"/>
  <c r="DG19" i="8"/>
  <c r="DG122" i="8"/>
  <c r="DG98" i="8"/>
  <c r="DG106" i="8"/>
  <c r="DG114" i="8"/>
  <c r="DG66" i="8"/>
  <c r="DG18" i="8"/>
  <c r="DG74" i="8"/>
  <c r="DG82" i="8"/>
  <c r="DG34" i="8"/>
  <c r="DG50" i="8"/>
  <c r="DG26" i="8"/>
  <c r="DG10" i="8"/>
  <c r="DG90" i="8"/>
  <c r="DG58" i="8"/>
  <c r="DG121" i="8"/>
  <c r="DG42" i="8"/>
  <c r="DG153" i="8"/>
  <c r="DG137" i="8"/>
  <c r="DG97" i="8"/>
  <c r="DG145" i="8"/>
  <c r="DG129" i="8"/>
  <c r="DG113" i="8"/>
  <c r="DG105" i="8"/>
  <c r="DG73" i="8"/>
  <c r="DG41" i="8"/>
  <c r="DG81" i="8"/>
  <c r="DG49" i="8"/>
  <c r="DG25" i="8"/>
  <c r="DG17" i="8"/>
  <c r="DG89" i="8"/>
  <c r="DG57" i="8"/>
  <c r="DG9" i="8"/>
  <c r="DG65" i="8"/>
  <c r="DG33" i="8"/>
  <c r="DG80" i="8"/>
  <c r="DG32" i="8"/>
  <c r="DG104" i="8"/>
  <c r="DG56" i="8"/>
  <c r="DG40" i="8"/>
  <c r="DG112" i="8"/>
  <c r="DG120" i="8"/>
  <c r="DG128" i="8"/>
  <c r="DG136" i="8"/>
  <c r="DG144" i="8"/>
  <c r="DG96" i="8"/>
  <c r="DG64" i="8"/>
  <c r="DG24" i="8"/>
  <c r="DG16" i="8"/>
  <c r="DG119" i="8"/>
  <c r="DG127" i="8"/>
  <c r="DG47" i="8"/>
  <c r="DG72" i="8"/>
  <c r="DG48" i="8"/>
  <c r="DG143" i="8"/>
  <c r="DG151" i="8"/>
  <c r="DG71" i="8"/>
  <c r="DG152" i="8"/>
  <c r="DG8" i="8"/>
  <c r="DG88" i="8"/>
  <c r="DG103" i="8"/>
  <c r="DG95" i="8"/>
  <c r="DG87" i="8"/>
  <c r="DG31" i="8"/>
  <c r="DG7" i="8"/>
  <c r="DG126" i="8"/>
  <c r="DG135" i="8"/>
  <c r="DG134" i="8"/>
  <c r="DG111" i="8"/>
  <c r="DG55" i="8"/>
  <c r="DG150" i="8"/>
  <c r="DG15" i="8"/>
  <c r="DG54" i="8"/>
  <c r="DG46" i="8"/>
  <c r="DG62" i="8"/>
  <c r="DG63" i="8"/>
  <c r="DG23" i="8"/>
  <c r="DG102" i="8"/>
  <c r="DG142" i="8"/>
  <c r="DG110" i="8"/>
  <c r="DG14" i="8"/>
  <c r="DG79" i="8"/>
  <c r="DG39" i="8"/>
  <c r="DG118" i="8"/>
  <c r="DG70" i="8"/>
  <c r="DG6" i="8"/>
  <c r="DG94" i="8"/>
  <c r="DG78" i="8"/>
  <c r="DG30" i="8"/>
  <c r="DG22" i="8"/>
  <c r="DG38" i="8"/>
  <c r="DG86" i="8"/>
  <c r="DG133" i="8"/>
  <c r="DG21" i="8"/>
  <c r="DG141" i="8"/>
  <c r="DG29" i="8"/>
  <c r="DG13" i="8"/>
  <c r="DG101" i="8"/>
  <c r="DG61" i="8"/>
  <c r="DG5" i="8"/>
  <c r="DG109" i="8"/>
  <c r="DG53" i="8"/>
  <c r="DG149" i="8"/>
  <c r="DG117" i="8"/>
  <c r="DG93" i="8"/>
  <c r="DG69" i="8"/>
  <c r="DG37" i="8"/>
  <c r="DG85" i="8"/>
  <c r="DG125" i="8"/>
  <c r="DG77" i="8"/>
  <c r="DG45" i="8"/>
  <c r="DG3" i="8"/>
  <c r="DZ124" i="8"/>
  <c r="DZ132" i="8"/>
  <c r="DZ140" i="8"/>
  <c r="DZ116" i="8"/>
  <c r="DZ108" i="8"/>
  <c r="DZ100" i="8"/>
  <c r="DZ60" i="8"/>
  <c r="DZ84" i="8"/>
  <c r="DZ92" i="8"/>
  <c r="DZ52" i="8"/>
  <c r="DZ148" i="8"/>
  <c r="DZ76" i="8"/>
  <c r="DZ68" i="8"/>
  <c r="DZ20" i="8"/>
  <c r="DZ12" i="8"/>
  <c r="DZ28" i="8"/>
  <c r="DZ36" i="8"/>
  <c r="DZ44" i="8"/>
  <c r="DZ4" i="8"/>
  <c r="DZ139" i="8"/>
  <c r="DZ91" i="8"/>
  <c r="DZ147" i="8"/>
  <c r="DZ99" i="8"/>
  <c r="DZ107" i="8"/>
  <c r="DZ131" i="8"/>
  <c r="DZ115" i="8"/>
  <c r="DZ83" i="8"/>
  <c r="DZ27" i="8"/>
  <c r="DZ67" i="8"/>
  <c r="DZ59" i="8"/>
  <c r="DZ11" i="8"/>
  <c r="DZ35" i="8"/>
  <c r="DZ123" i="8"/>
  <c r="DZ43" i="8"/>
  <c r="DZ75" i="8"/>
  <c r="DZ51" i="8"/>
  <c r="DZ122" i="8"/>
  <c r="DZ19" i="8"/>
  <c r="DZ138" i="8"/>
  <c r="DZ42" i="8"/>
  <c r="DZ130" i="8"/>
  <c r="DZ50" i="8"/>
  <c r="DZ98" i="8"/>
  <c r="DZ26" i="8"/>
  <c r="DZ146" i="8"/>
  <c r="DZ106" i="8"/>
  <c r="DZ74" i="8"/>
  <c r="DZ82" i="8"/>
  <c r="DZ18" i="8"/>
  <c r="DZ114" i="8"/>
  <c r="DZ66" i="8"/>
  <c r="DZ10" i="8"/>
  <c r="DZ34" i="8"/>
  <c r="DZ90" i="8"/>
  <c r="DZ58" i="8"/>
  <c r="DZ153" i="8"/>
  <c r="DZ145" i="8"/>
  <c r="DZ105" i="8"/>
  <c r="DZ113" i="8"/>
  <c r="DZ89" i="8"/>
  <c r="DZ65" i="8"/>
  <c r="DZ57" i="8"/>
  <c r="DZ33" i="8"/>
  <c r="DZ97" i="8"/>
  <c r="DZ73" i="8"/>
  <c r="DZ41" i="8"/>
  <c r="DZ25" i="8"/>
  <c r="DZ137" i="8"/>
  <c r="DZ129" i="8"/>
  <c r="DZ121" i="8"/>
  <c r="DZ81" i="8"/>
  <c r="DZ49" i="8"/>
  <c r="DZ17" i="8"/>
  <c r="DZ9" i="8"/>
  <c r="DZ136" i="8"/>
  <c r="DZ88" i="8"/>
  <c r="DZ56" i="8"/>
  <c r="DZ64" i="8"/>
  <c r="DZ152" i="8"/>
  <c r="DZ96" i="8"/>
  <c r="DZ80" i="8"/>
  <c r="DZ16" i="8"/>
  <c r="DZ104" i="8"/>
  <c r="DZ24" i="8"/>
  <c r="DZ128" i="8"/>
  <c r="DZ112" i="8"/>
  <c r="DZ144" i="8"/>
  <c r="DZ120" i="8"/>
  <c r="DZ40" i="8"/>
  <c r="DZ72" i="8"/>
  <c r="DZ48" i="8"/>
  <c r="DZ32" i="8"/>
  <c r="DZ127" i="8"/>
  <c r="DZ103" i="8"/>
  <c r="DZ71" i="8"/>
  <c r="DZ8" i="8"/>
  <c r="DZ119" i="8"/>
  <c r="DZ87" i="8"/>
  <c r="DZ63" i="8"/>
  <c r="DZ47" i="8"/>
  <c r="DZ135" i="8"/>
  <c r="DZ151" i="8"/>
  <c r="DZ143" i="8"/>
  <c r="DZ95" i="8"/>
  <c r="DZ111" i="8"/>
  <c r="DZ15" i="8"/>
  <c r="DZ79" i="8"/>
  <c r="DZ39" i="8"/>
  <c r="DZ31" i="8"/>
  <c r="DZ7" i="8"/>
  <c r="DZ126" i="8"/>
  <c r="DZ118" i="8"/>
  <c r="DZ70" i="8"/>
  <c r="DZ6" i="8"/>
  <c r="DZ78" i="8"/>
  <c r="DZ30" i="8"/>
  <c r="DZ142" i="8"/>
  <c r="DZ86" i="8"/>
  <c r="DZ38" i="8"/>
  <c r="DZ150" i="8"/>
  <c r="DZ62" i="8"/>
  <c r="DZ54" i="8"/>
  <c r="DZ46" i="8"/>
  <c r="DZ55" i="8"/>
  <c r="DZ23" i="8"/>
  <c r="DZ134" i="8"/>
  <c r="DZ22" i="8"/>
  <c r="DZ102" i="8"/>
  <c r="DZ94" i="8"/>
  <c r="DZ14" i="8"/>
  <c r="DZ110" i="8"/>
  <c r="DZ101" i="8"/>
  <c r="DZ69" i="8"/>
  <c r="DZ37" i="8"/>
  <c r="DZ109" i="8"/>
  <c r="DZ93" i="8"/>
  <c r="DZ77" i="8"/>
  <c r="DZ45" i="8"/>
  <c r="DZ5" i="8"/>
  <c r="DZ29" i="8"/>
  <c r="DZ117" i="8"/>
  <c r="DZ85" i="8"/>
  <c r="DZ53" i="8"/>
  <c r="DZ125" i="8"/>
  <c r="DZ61" i="8"/>
  <c r="DZ21" i="8"/>
  <c r="DZ149" i="8"/>
  <c r="DZ133" i="8"/>
  <c r="DZ141" i="8"/>
  <c r="DZ13" i="8"/>
  <c r="DZ3" i="8"/>
  <c r="ET148" i="8"/>
  <c r="ET124" i="8"/>
  <c r="ET132" i="8"/>
  <c r="ET140" i="8"/>
  <c r="ET100" i="8"/>
  <c r="ET108" i="8"/>
  <c r="ET92" i="8"/>
  <c r="ET76" i="8"/>
  <c r="ET84" i="8"/>
  <c r="ET116" i="8"/>
  <c r="ET60" i="8"/>
  <c r="ET52" i="8"/>
  <c r="ET68" i="8"/>
  <c r="ET36" i="8"/>
  <c r="ET20" i="8"/>
  <c r="ET12" i="8"/>
  <c r="ET28" i="8"/>
  <c r="ET44" i="8"/>
  <c r="ET4" i="8"/>
  <c r="ET147" i="8"/>
  <c r="ET67" i="8"/>
  <c r="ET131" i="8"/>
  <c r="ET75" i="8"/>
  <c r="ET139" i="8"/>
  <c r="ET99" i="8"/>
  <c r="ET83" i="8"/>
  <c r="ET107" i="8"/>
  <c r="ET115" i="8"/>
  <c r="ET91" i="8"/>
  <c r="ET123" i="8"/>
  <c r="ET35" i="8"/>
  <c r="ET59" i="8"/>
  <c r="ET43" i="8"/>
  <c r="ET51" i="8"/>
  <c r="ET19" i="8"/>
  <c r="ET27" i="8"/>
  <c r="ET11" i="8"/>
  <c r="ET138" i="8"/>
  <c r="ET146" i="8"/>
  <c r="ET90" i="8"/>
  <c r="ET50" i="8"/>
  <c r="ET58" i="8"/>
  <c r="ET130" i="8"/>
  <c r="ET98" i="8"/>
  <c r="ET66" i="8"/>
  <c r="ET106" i="8"/>
  <c r="ET74" i="8"/>
  <c r="ET122" i="8"/>
  <c r="ET114" i="8"/>
  <c r="ET82" i="8"/>
  <c r="ET18" i="8"/>
  <c r="ET34" i="8"/>
  <c r="ET10" i="8"/>
  <c r="ET42" i="8"/>
  <c r="ET105" i="8"/>
  <c r="ET113" i="8"/>
  <c r="ET121" i="8"/>
  <c r="ET26" i="8"/>
  <c r="ET97" i="8"/>
  <c r="ET153" i="8"/>
  <c r="ET137" i="8"/>
  <c r="ET65" i="8"/>
  <c r="ET57" i="8"/>
  <c r="ET33" i="8"/>
  <c r="ET73" i="8"/>
  <c r="ET41" i="8"/>
  <c r="ET81" i="8"/>
  <c r="ET49" i="8"/>
  <c r="ET129" i="8"/>
  <c r="ET89" i="8"/>
  <c r="ET145" i="8"/>
  <c r="ET25" i="8"/>
  <c r="ET9" i="8"/>
  <c r="ET96" i="8"/>
  <c r="ET64" i="8"/>
  <c r="ET16" i="8"/>
  <c r="ET104" i="8"/>
  <c r="ET72" i="8"/>
  <c r="ET112" i="8"/>
  <c r="ET152" i="8"/>
  <c r="ET120" i="8"/>
  <c r="ET56" i="8"/>
  <c r="ET40" i="8"/>
  <c r="ET144" i="8"/>
  <c r="ET48" i="8"/>
  <c r="ET17" i="8"/>
  <c r="ET136" i="8"/>
  <c r="ET8" i="8"/>
  <c r="ET24" i="8"/>
  <c r="ET103" i="8"/>
  <c r="ET95" i="8"/>
  <c r="ET128" i="8"/>
  <c r="ET151" i="8"/>
  <c r="ET111" i="8"/>
  <c r="ET63" i="8"/>
  <c r="ET47" i="8"/>
  <c r="ET88" i="8"/>
  <c r="ET127" i="8"/>
  <c r="ET80" i="8"/>
  <c r="ET135" i="8"/>
  <c r="ET143" i="8"/>
  <c r="ET32" i="8"/>
  <c r="ET71" i="8"/>
  <c r="ET79" i="8"/>
  <c r="ET31" i="8"/>
  <c r="ET23" i="8"/>
  <c r="ET119" i="8"/>
  <c r="ET39" i="8"/>
  <c r="ET7" i="8"/>
  <c r="ET134" i="8"/>
  <c r="ET55" i="8"/>
  <c r="ET142" i="8"/>
  <c r="ET87" i="8"/>
  <c r="ET30" i="8"/>
  <c r="ET94" i="8"/>
  <c r="ET38" i="8"/>
  <c r="ET15" i="8"/>
  <c r="ET62" i="8"/>
  <c r="ET46" i="8"/>
  <c r="ET54" i="8"/>
  <c r="ET126" i="8"/>
  <c r="ET150" i="8"/>
  <c r="ET102" i="8"/>
  <c r="ET70" i="8"/>
  <c r="ET110" i="8"/>
  <c r="ET78" i="8"/>
  <c r="ET14" i="8"/>
  <c r="ET86" i="8"/>
  <c r="ET22" i="8"/>
  <c r="ET6" i="8"/>
  <c r="ET118" i="8"/>
  <c r="ET125" i="8"/>
  <c r="ET77" i="8"/>
  <c r="ET45" i="8"/>
  <c r="ET69" i="8"/>
  <c r="ET149" i="8"/>
  <c r="ET85" i="8"/>
  <c r="ET53" i="8"/>
  <c r="ET141" i="8"/>
  <c r="ET133" i="8"/>
  <c r="ET93" i="8"/>
  <c r="ET21" i="8"/>
  <c r="ET13" i="8"/>
  <c r="ET101" i="8"/>
  <c r="ET61" i="8"/>
  <c r="ET117" i="8"/>
  <c r="ET37" i="8"/>
  <c r="ET109" i="8"/>
  <c r="ET29" i="8"/>
  <c r="ET5" i="8"/>
  <c r="ET3" i="8"/>
  <c r="DQ132" i="8"/>
  <c r="DQ148" i="8"/>
  <c r="DQ100" i="8"/>
  <c r="DQ140" i="8"/>
  <c r="DQ108" i="8"/>
  <c r="DQ116" i="8"/>
  <c r="DQ124" i="8"/>
  <c r="DQ92" i="8"/>
  <c r="DQ60" i="8"/>
  <c r="DQ68" i="8"/>
  <c r="DQ20" i="8"/>
  <c r="DQ28" i="8"/>
  <c r="DQ36" i="8"/>
  <c r="DQ76" i="8"/>
  <c r="DQ44" i="8"/>
  <c r="DQ12" i="8"/>
  <c r="DQ84" i="8"/>
  <c r="DQ4" i="8"/>
  <c r="DQ52" i="8"/>
  <c r="DQ139" i="8"/>
  <c r="DQ107" i="8"/>
  <c r="DQ75" i="8"/>
  <c r="DQ115" i="8"/>
  <c r="DQ83" i="8"/>
  <c r="DQ123" i="8"/>
  <c r="DQ91" i="8"/>
  <c r="DQ147" i="8"/>
  <c r="DQ131" i="8"/>
  <c r="DQ35" i="8"/>
  <c r="DQ19" i="8"/>
  <c r="DQ43" i="8"/>
  <c r="DQ27" i="8"/>
  <c r="DQ99" i="8"/>
  <c r="DQ51" i="8"/>
  <c r="DQ67" i="8"/>
  <c r="DQ11" i="8"/>
  <c r="DQ59" i="8"/>
  <c r="DQ146" i="8"/>
  <c r="DQ138" i="8"/>
  <c r="DQ106" i="8"/>
  <c r="DQ114" i="8"/>
  <c r="DQ90" i="8"/>
  <c r="DQ66" i="8"/>
  <c r="DQ122" i="8"/>
  <c r="DQ74" i="8"/>
  <c r="DQ82" i="8"/>
  <c r="DQ58" i="8"/>
  <c r="DQ34" i="8"/>
  <c r="DQ42" i="8"/>
  <c r="DQ130" i="8"/>
  <c r="DQ26" i="8"/>
  <c r="DQ98" i="8"/>
  <c r="DQ50" i="8"/>
  <c r="DQ18" i="8"/>
  <c r="DQ113" i="8"/>
  <c r="DQ121" i="8"/>
  <c r="DQ129" i="8"/>
  <c r="DQ10" i="8"/>
  <c r="DQ137" i="8"/>
  <c r="DQ145" i="8"/>
  <c r="DQ81" i="8"/>
  <c r="DQ49" i="8"/>
  <c r="DQ153" i="8"/>
  <c r="DQ25" i="8"/>
  <c r="DQ89" i="8"/>
  <c r="DQ65" i="8"/>
  <c r="DQ57" i="8"/>
  <c r="DQ33" i="8"/>
  <c r="DQ97" i="8"/>
  <c r="DQ17" i="8"/>
  <c r="DQ9" i="8"/>
  <c r="DQ73" i="8"/>
  <c r="DQ41" i="8"/>
  <c r="DQ104" i="8"/>
  <c r="DQ24" i="8"/>
  <c r="DQ105" i="8"/>
  <c r="DQ112" i="8"/>
  <c r="DQ32" i="8"/>
  <c r="DQ144" i="8"/>
  <c r="DQ120" i="8"/>
  <c r="DQ48" i="8"/>
  <c r="DQ152" i="8"/>
  <c r="DQ136" i="8"/>
  <c r="DQ88" i="8"/>
  <c r="DQ56" i="8"/>
  <c r="DQ128" i="8"/>
  <c r="DQ72" i="8"/>
  <c r="DQ8" i="8"/>
  <c r="DQ96" i="8"/>
  <c r="DQ80" i="8"/>
  <c r="DQ64" i="8"/>
  <c r="DQ40" i="8"/>
  <c r="DQ135" i="8"/>
  <c r="DQ16" i="8"/>
  <c r="DQ151" i="8"/>
  <c r="DQ127" i="8"/>
  <c r="DQ103" i="8"/>
  <c r="DQ111" i="8"/>
  <c r="DQ79" i="8"/>
  <c r="DQ134" i="8"/>
  <c r="DQ71" i="8"/>
  <c r="DQ23" i="8"/>
  <c r="DQ47" i="8"/>
  <c r="DQ39" i="8"/>
  <c r="DQ143" i="8"/>
  <c r="DQ55" i="8"/>
  <c r="DQ15" i="8"/>
  <c r="DQ142" i="8"/>
  <c r="DQ22" i="8"/>
  <c r="DQ102" i="8"/>
  <c r="DQ94" i="8"/>
  <c r="DQ95" i="8"/>
  <c r="DQ150" i="8"/>
  <c r="DQ110" i="8"/>
  <c r="DQ62" i="8"/>
  <c r="DQ14" i="8"/>
  <c r="DQ119" i="8"/>
  <c r="DQ118" i="8"/>
  <c r="DQ70" i="8"/>
  <c r="DQ6" i="8"/>
  <c r="DQ7" i="8"/>
  <c r="DQ78" i="8"/>
  <c r="DQ30" i="8"/>
  <c r="DQ87" i="8"/>
  <c r="DQ63" i="8"/>
  <c r="DQ86" i="8"/>
  <c r="DQ38" i="8"/>
  <c r="DQ31" i="8"/>
  <c r="DQ46" i="8"/>
  <c r="DQ54" i="8"/>
  <c r="DQ126" i="8"/>
  <c r="DQ133" i="8"/>
  <c r="DQ141" i="8"/>
  <c r="DQ61" i="8"/>
  <c r="DQ13" i="8"/>
  <c r="DQ149" i="8"/>
  <c r="DQ125" i="8"/>
  <c r="DQ21" i="8"/>
  <c r="DQ5" i="8"/>
  <c r="DQ101" i="8"/>
  <c r="DQ93" i="8"/>
  <c r="DQ69" i="8"/>
  <c r="DQ37" i="8"/>
  <c r="DQ109" i="8"/>
  <c r="DQ77" i="8"/>
  <c r="DQ45" i="8"/>
  <c r="DQ29" i="8"/>
  <c r="DQ117" i="8"/>
  <c r="DQ85" i="8"/>
  <c r="DQ53" i="8"/>
  <c r="DQ3" i="8"/>
  <c r="ES148" i="8"/>
  <c r="ES140" i="8"/>
  <c r="ES108" i="8"/>
  <c r="ES116" i="8"/>
  <c r="ES124" i="8"/>
  <c r="ES132" i="8"/>
  <c r="ES68" i="8"/>
  <c r="ES84" i="8"/>
  <c r="ES36" i="8"/>
  <c r="ES44" i="8"/>
  <c r="ES60" i="8"/>
  <c r="ES52" i="8"/>
  <c r="ES100" i="8"/>
  <c r="ES92" i="8"/>
  <c r="ES76" i="8"/>
  <c r="ES4" i="8"/>
  <c r="ES28" i="8"/>
  <c r="ES20" i="8"/>
  <c r="ES12" i="8"/>
  <c r="ES147" i="8"/>
  <c r="ES107" i="8"/>
  <c r="ES115" i="8"/>
  <c r="ES123" i="8"/>
  <c r="ES139" i="8"/>
  <c r="ES91" i="8"/>
  <c r="ES131" i="8"/>
  <c r="ES99" i="8"/>
  <c r="ES51" i="8"/>
  <c r="ES27" i="8"/>
  <c r="ES19" i="8"/>
  <c r="ES75" i="8"/>
  <c r="ES11" i="8"/>
  <c r="ES83" i="8"/>
  <c r="ES67" i="8"/>
  <c r="ES59" i="8"/>
  <c r="ES35" i="8"/>
  <c r="ES43" i="8"/>
  <c r="ES146" i="8"/>
  <c r="ES106" i="8"/>
  <c r="ES74" i="8"/>
  <c r="ES114" i="8"/>
  <c r="ES82" i="8"/>
  <c r="ES18" i="8"/>
  <c r="ES26" i="8"/>
  <c r="ES122" i="8"/>
  <c r="ES34" i="8"/>
  <c r="ES130" i="8"/>
  <c r="ES42" i="8"/>
  <c r="ES58" i="8"/>
  <c r="ES98" i="8"/>
  <c r="ES138" i="8"/>
  <c r="ES50" i="8"/>
  <c r="ES66" i="8"/>
  <c r="ES10" i="8"/>
  <c r="ES137" i="8"/>
  <c r="ES89" i="8"/>
  <c r="ES90" i="8"/>
  <c r="ES145" i="8"/>
  <c r="ES129" i="8"/>
  <c r="ES97" i="8"/>
  <c r="ES81" i="8"/>
  <c r="ES57" i="8"/>
  <c r="ES49" i="8"/>
  <c r="ES153" i="8"/>
  <c r="ES121" i="8"/>
  <c r="ES113" i="8"/>
  <c r="ES105" i="8"/>
  <c r="ES9" i="8"/>
  <c r="ES65" i="8"/>
  <c r="ES33" i="8"/>
  <c r="ES25" i="8"/>
  <c r="ES73" i="8"/>
  <c r="ES41" i="8"/>
  <c r="ES128" i="8"/>
  <c r="ES120" i="8"/>
  <c r="ES56" i="8"/>
  <c r="ES40" i="8"/>
  <c r="ES144" i="8"/>
  <c r="ES48" i="8"/>
  <c r="ES136" i="8"/>
  <c r="ES8" i="8"/>
  <c r="ES152" i="8"/>
  <c r="ES88" i="8"/>
  <c r="ES24" i="8"/>
  <c r="ES17" i="8"/>
  <c r="ES96" i="8"/>
  <c r="ES104" i="8"/>
  <c r="ES72" i="8"/>
  <c r="ES16" i="8"/>
  <c r="ES127" i="8"/>
  <c r="ES95" i="8"/>
  <c r="ES135" i="8"/>
  <c r="ES112" i="8"/>
  <c r="ES151" i="8"/>
  <c r="ES71" i="8"/>
  <c r="ES79" i="8"/>
  <c r="ES55" i="8"/>
  <c r="ES80" i="8"/>
  <c r="ES103" i="8"/>
  <c r="ES64" i="8"/>
  <c r="ES111" i="8"/>
  <c r="ES23" i="8"/>
  <c r="ES134" i="8"/>
  <c r="ES63" i="8"/>
  <c r="ES142" i="8"/>
  <c r="ES143" i="8"/>
  <c r="ES87" i="8"/>
  <c r="ES15" i="8"/>
  <c r="ES119" i="8"/>
  <c r="ES47" i="8"/>
  <c r="ES31" i="8"/>
  <c r="ES7" i="8"/>
  <c r="ES54" i="8"/>
  <c r="ES62" i="8"/>
  <c r="ES102" i="8"/>
  <c r="ES70" i="8"/>
  <c r="ES126" i="8"/>
  <c r="ES110" i="8"/>
  <c r="ES78" i="8"/>
  <c r="ES14" i="8"/>
  <c r="ES39" i="8"/>
  <c r="ES150" i="8"/>
  <c r="ES86" i="8"/>
  <c r="ES22" i="8"/>
  <c r="ES6" i="8"/>
  <c r="ES30" i="8"/>
  <c r="ES32" i="8"/>
  <c r="ES118" i="8"/>
  <c r="ES94" i="8"/>
  <c r="ES38" i="8"/>
  <c r="ES46" i="8"/>
  <c r="ES133" i="8"/>
  <c r="ES13" i="8"/>
  <c r="ES149" i="8"/>
  <c r="ES101" i="8"/>
  <c r="ES109" i="8"/>
  <c r="ES5" i="8"/>
  <c r="ES141" i="8"/>
  <c r="ES93" i="8"/>
  <c r="ES117" i="8"/>
  <c r="ES69" i="8"/>
  <c r="ES37" i="8"/>
  <c r="ES125" i="8"/>
  <c r="ES77" i="8"/>
  <c r="ES45" i="8"/>
  <c r="ES29" i="8"/>
  <c r="ES61" i="8"/>
  <c r="ES21" i="8"/>
  <c r="ES85" i="8"/>
  <c r="ES53" i="8"/>
  <c r="ES3" i="8"/>
  <c r="DP116" i="8"/>
  <c r="DP124" i="8"/>
  <c r="DP132" i="8"/>
  <c r="DP148" i="8"/>
  <c r="DP140" i="8"/>
  <c r="DP108" i="8"/>
  <c r="DP84" i="8"/>
  <c r="DP100" i="8"/>
  <c r="DP36" i="8"/>
  <c r="DP76" i="8"/>
  <c r="DP92" i="8"/>
  <c r="DP28" i="8"/>
  <c r="DP68" i="8"/>
  <c r="DP52" i="8"/>
  <c r="DP44" i="8"/>
  <c r="DP20" i="8"/>
  <c r="DP12" i="8"/>
  <c r="DP60" i="8"/>
  <c r="DP147" i="8"/>
  <c r="DP123" i="8"/>
  <c r="DP59" i="8"/>
  <c r="DP139" i="8"/>
  <c r="DP131" i="8"/>
  <c r="DP99" i="8"/>
  <c r="DP4" i="8"/>
  <c r="DP107" i="8"/>
  <c r="DP115" i="8"/>
  <c r="DP11" i="8"/>
  <c r="DP75" i="8"/>
  <c r="DP19" i="8"/>
  <c r="DP91" i="8"/>
  <c r="DP67" i="8"/>
  <c r="DP27" i="8"/>
  <c r="DP35" i="8"/>
  <c r="DP43" i="8"/>
  <c r="DP83" i="8"/>
  <c r="DP51" i="8"/>
  <c r="DP138" i="8"/>
  <c r="DP130" i="8"/>
  <c r="DP82" i="8"/>
  <c r="DP58" i="8"/>
  <c r="DP34" i="8"/>
  <c r="DP122" i="8"/>
  <c r="DP42" i="8"/>
  <c r="DP50" i="8"/>
  <c r="DP98" i="8"/>
  <c r="DP90" i="8"/>
  <c r="DP26" i="8"/>
  <c r="DP146" i="8"/>
  <c r="DP114" i="8"/>
  <c r="DP66" i="8"/>
  <c r="DP18" i="8"/>
  <c r="DP74" i="8"/>
  <c r="DP10" i="8"/>
  <c r="DP145" i="8"/>
  <c r="DP106" i="8"/>
  <c r="DP97" i="8"/>
  <c r="DP129" i="8"/>
  <c r="DP105" i="8"/>
  <c r="DP113" i="8"/>
  <c r="DP121" i="8"/>
  <c r="DP17" i="8"/>
  <c r="DP153" i="8"/>
  <c r="DP89" i="8"/>
  <c r="DP65" i="8"/>
  <c r="DP57" i="8"/>
  <c r="DP33" i="8"/>
  <c r="DP73" i="8"/>
  <c r="DP41" i="8"/>
  <c r="DP137" i="8"/>
  <c r="DP81" i="8"/>
  <c r="DP49" i="8"/>
  <c r="DP9" i="8"/>
  <c r="DP25" i="8"/>
  <c r="DP152" i="8"/>
  <c r="DP128" i="8"/>
  <c r="DP136" i="8"/>
  <c r="DP88" i="8"/>
  <c r="DP8" i="8"/>
  <c r="DP96" i="8"/>
  <c r="DP72" i="8"/>
  <c r="DP144" i="8"/>
  <c r="DP80" i="8"/>
  <c r="DP32" i="8"/>
  <c r="DP104" i="8"/>
  <c r="DP112" i="8"/>
  <c r="DP48" i="8"/>
  <c r="DP24" i="8"/>
  <c r="DP127" i="8"/>
  <c r="DP151" i="8"/>
  <c r="DP79" i="8"/>
  <c r="DP64" i="8"/>
  <c r="DP56" i="8"/>
  <c r="DP40" i="8"/>
  <c r="DP120" i="8"/>
  <c r="DP111" i="8"/>
  <c r="DP16" i="8"/>
  <c r="DP119" i="8"/>
  <c r="DP39" i="8"/>
  <c r="DP135" i="8"/>
  <c r="DP55" i="8"/>
  <c r="DP143" i="8"/>
  <c r="DP63" i="8"/>
  <c r="DP47" i="8"/>
  <c r="DP15" i="8"/>
  <c r="DP23" i="8"/>
  <c r="DP31" i="8"/>
  <c r="DP7" i="8"/>
  <c r="DP126" i="8"/>
  <c r="DP103" i="8"/>
  <c r="DP71" i="8"/>
  <c r="DP110" i="8"/>
  <c r="DP62" i="8"/>
  <c r="DP14" i="8"/>
  <c r="DP95" i="8"/>
  <c r="DP118" i="8"/>
  <c r="DP70" i="8"/>
  <c r="DP6" i="8"/>
  <c r="DP134" i="8"/>
  <c r="DP78" i="8"/>
  <c r="DP30" i="8"/>
  <c r="DP150" i="8"/>
  <c r="DP86" i="8"/>
  <c r="DP38" i="8"/>
  <c r="DP87" i="8"/>
  <c r="DP54" i="8"/>
  <c r="DP46" i="8"/>
  <c r="DP22" i="8"/>
  <c r="DP102" i="8"/>
  <c r="DP142" i="8"/>
  <c r="DP94" i="8"/>
  <c r="DP109" i="8"/>
  <c r="DP5" i="8"/>
  <c r="DP149" i="8"/>
  <c r="DP117" i="8"/>
  <c r="DP93" i="8"/>
  <c r="DP69" i="8"/>
  <c r="DP37" i="8"/>
  <c r="DP61" i="8"/>
  <c r="DP125" i="8"/>
  <c r="DP77" i="8"/>
  <c r="DP45" i="8"/>
  <c r="DP85" i="8"/>
  <c r="DP53" i="8"/>
  <c r="DP21" i="8"/>
  <c r="DP133" i="8"/>
  <c r="DP29" i="8"/>
  <c r="DP141" i="8"/>
  <c r="DP101" i="8"/>
  <c r="DP13" i="8"/>
  <c r="DP3" i="8"/>
  <c r="ER116" i="8"/>
  <c r="ER132" i="8"/>
  <c r="ER148" i="8"/>
  <c r="ER140" i="8"/>
  <c r="ER124" i="8"/>
  <c r="ER92" i="8"/>
  <c r="ER84" i="8"/>
  <c r="ER36" i="8"/>
  <c r="ER100" i="8"/>
  <c r="ER108" i="8"/>
  <c r="ER28" i="8"/>
  <c r="ER20" i="8"/>
  <c r="ER76" i="8"/>
  <c r="ER68" i="8"/>
  <c r="ER60" i="8"/>
  <c r="ER12" i="8"/>
  <c r="ER52" i="8"/>
  <c r="ER44" i="8"/>
  <c r="ER4" i="8"/>
  <c r="ER147" i="8"/>
  <c r="ER131" i="8"/>
  <c r="ER99" i="8"/>
  <c r="ER91" i="8"/>
  <c r="ER107" i="8"/>
  <c r="ER115" i="8"/>
  <c r="ER123" i="8"/>
  <c r="ER75" i="8"/>
  <c r="ER11" i="8"/>
  <c r="ER35" i="8"/>
  <c r="ER139" i="8"/>
  <c r="ER83" i="8"/>
  <c r="ER43" i="8"/>
  <c r="ER51" i="8"/>
  <c r="ER67" i="8"/>
  <c r="ER59" i="8"/>
  <c r="ER19" i="8"/>
  <c r="ER114" i="8"/>
  <c r="ER130" i="8"/>
  <c r="ER27" i="8"/>
  <c r="ER138" i="8"/>
  <c r="ER90" i="8"/>
  <c r="ER50" i="8"/>
  <c r="ER26" i="8"/>
  <c r="ER122" i="8"/>
  <c r="ER146" i="8"/>
  <c r="ER98" i="8"/>
  <c r="ER66" i="8"/>
  <c r="ER82" i="8"/>
  <c r="ER58" i="8"/>
  <c r="ER34" i="8"/>
  <c r="ER42" i="8"/>
  <c r="ER10" i="8"/>
  <c r="ER106" i="8"/>
  <c r="ER145" i="8"/>
  <c r="ER129" i="8"/>
  <c r="ER97" i="8"/>
  <c r="ER105" i="8"/>
  <c r="ER18" i="8"/>
  <c r="ER113" i="8"/>
  <c r="ER121" i="8"/>
  <c r="ER65" i="8"/>
  <c r="ER17" i="8"/>
  <c r="ER137" i="8"/>
  <c r="ER73" i="8"/>
  <c r="ER25" i="8"/>
  <c r="ER74" i="8"/>
  <c r="ER153" i="8"/>
  <c r="ER81" i="8"/>
  <c r="ER33" i="8"/>
  <c r="ER89" i="8"/>
  <c r="ER41" i="8"/>
  <c r="ER49" i="8"/>
  <c r="ER57" i="8"/>
  <c r="ER9" i="8"/>
  <c r="ER136" i="8"/>
  <c r="ER88" i="8"/>
  <c r="ER24" i="8"/>
  <c r="ER8" i="8"/>
  <c r="ER104" i="8"/>
  <c r="ER72" i="8"/>
  <c r="ER112" i="8"/>
  <c r="ER80" i="8"/>
  <c r="ER32" i="8"/>
  <c r="ER128" i="8"/>
  <c r="ER120" i="8"/>
  <c r="ER96" i="8"/>
  <c r="ER144" i="8"/>
  <c r="ER48" i="8"/>
  <c r="ER103" i="8"/>
  <c r="ER152" i="8"/>
  <c r="ER16" i="8"/>
  <c r="ER111" i="8"/>
  <c r="ER79" i="8"/>
  <c r="ER55" i="8"/>
  <c r="ER127" i="8"/>
  <c r="ER135" i="8"/>
  <c r="ER95" i="8"/>
  <c r="ER143" i="8"/>
  <c r="ER63" i="8"/>
  <c r="ER15" i="8"/>
  <c r="ER71" i="8"/>
  <c r="ER31" i="8"/>
  <c r="ER7" i="8"/>
  <c r="ER39" i="8"/>
  <c r="ER118" i="8"/>
  <c r="ER87" i="8"/>
  <c r="ER126" i="8"/>
  <c r="ER151" i="8"/>
  <c r="ER119" i="8"/>
  <c r="ER150" i="8"/>
  <c r="ER110" i="8"/>
  <c r="ER78" i="8"/>
  <c r="ER62" i="8"/>
  <c r="ER30" i="8"/>
  <c r="ER56" i="8"/>
  <c r="ER86" i="8"/>
  <c r="ER38" i="8"/>
  <c r="ER6" i="8"/>
  <c r="ER142" i="8"/>
  <c r="ER54" i="8"/>
  <c r="ER46" i="8"/>
  <c r="ER47" i="8"/>
  <c r="ER40" i="8"/>
  <c r="ER94" i="8"/>
  <c r="ER22" i="8"/>
  <c r="ER134" i="8"/>
  <c r="ER23" i="8"/>
  <c r="ER14" i="8"/>
  <c r="ER64" i="8"/>
  <c r="ER70" i="8"/>
  <c r="ER102" i="8"/>
  <c r="ER109" i="8"/>
  <c r="ER77" i="8"/>
  <c r="ER61" i="8"/>
  <c r="ER5" i="8"/>
  <c r="ER69" i="8"/>
  <c r="ER117" i="8"/>
  <c r="ER85" i="8"/>
  <c r="ER37" i="8"/>
  <c r="ER21" i="8"/>
  <c r="ER125" i="8"/>
  <c r="ER45" i="8"/>
  <c r="ER53" i="8"/>
  <c r="ER141" i="8"/>
  <c r="ER133" i="8"/>
  <c r="ER93" i="8"/>
  <c r="ER29" i="8"/>
  <c r="ER101" i="8"/>
  <c r="ER149" i="8"/>
  <c r="ER13" i="8"/>
  <c r="ER3" i="8"/>
  <c r="EE140" i="8"/>
  <c r="EE124" i="8"/>
  <c r="EE132" i="8"/>
  <c r="EE148" i="8"/>
  <c r="EE108" i="8"/>
  <c r="EE76" i="8"/>
  <c r="EE100" i="8"/>
  <c r="EE92" i="8"/>
  <c r="EE44" i="8"/>
  <c r="EE84" i="8"/>
  <c r="EE68" i="8"/>
  <c r="EE28" i="8"/>
  <c r="EE52" i="8"/>
  <c r="EE20" i="8"/>
  <c r="EE36" i="8"/>
  <c r="EE12" i="8"/>
  <c r="EE60" i="8"/>
  <c r="EE4" i="8"/>
  <c r="EE116" i="8"/>
  <c r="EE139" i="8"/>
  <c r="EE59" i="8"/>
  <c r="EE147" i="8"/>
  <c r="EE67" i="8"/>
  <c r="EE99" i="8"/>
  <c r="EE83" i="8"/>
  <c r="EE107" i="8"/>
  <c r="EE115" i="8"/>
  <c r="EE11" i="8"/>
  <c r="EE19" i="8"/>
  <c r="EE131" i="8"/>
  <c r="EE27" i="8"/>
  <c r="EE123" i="8"/>
  <c r="EE35" i="8"/>
  <c r="EE43" i="8"/>
  <c r="EE75" i="8"/>
  <c r="EE51" i="8"/>
  <c r="EE91" i="8"/>
  <c r="EE122" i="8"/>
  <c r="EE138" i="8"/>
  <c r="EE130" i="8"/>
  <c r="EE90" i="8"/>
  <c r="EE42" i="8"/>
  <c r="EE58" i="8"/>
  <c r="EE50" i="8"/>
  <c r="EE98" i="8"/>
  <c r="EE106" i="8"/>
  <c r="EE74" i="8"/>
  <c r="EE18" i="8"/>
  <c r="EE82" i="8"/>
  <c r="EE26" i="8"/>
  <c r="EE10" i="8"/>
  <c r="EE114" i="8"/>
  <c r="EE66" i="8"/>
  <c r="EE146" i="8"/>
  <c r="EE129" i="8"/>
  <c r="EE105" i="8"/>
  <c r="EE34" i="8"/>
  <c r="EE113" i="8"/>
  <c r="EE121" i="8"/>
  <c r="EE153" i="8"/>
  <c r="EE89" i="8"/>
  <c r="EE65" i="8"/>
  <c r="EE57" i="8"/>
  <c r="EE33" i="8"/>
  <c r="EE73" i="8"/>
  <c r="EE41" i="8"/>
  <c r="EE145" i="8"/>
  <c r="EE97" i="8"/>
  <c r="EE81" i="8"/>
  <c r="EE49" i="8"/>
  <c r="EE137" i="8"/>
  <c r="EE25" i="8"/>
  <c r="EE9" i="8"/>
  <c r="EE17" i="8"/>
  <c r="EE136" i="8"/>
  <c r="EE88" i="8"/>
  <c r="EE8" i="8"/>
  <c r="EE144" i="8"/>
  <c r="EE64" i="8"/>
  <c r="EE16" i="8"/>
  <c r="EE152" i="8"/>
  <c r="EE80" i="8"/>
  <c r="EE32" i="8"/>
  <c r="EE104" i="8"/>
  <c r="EE96" i="8"/>
  <c r="EE56" i="8"/>
  <c r="EE40" i="8"/>
  <c r="EE112" i="8"/>
  <c r="EE120" i="8"/>
  <c r="EE24" i="8"/>
  <c r="EE103" i="8"/>
  <c r="EE95" i="8"/>
  <c r="EE87" i="8"/>
  <c r="EE72" i="8"/>
  <c r="EE48" i="8"/>
  <c r="EE119" i="8"/>
  <c r="EE127" i="8"/>
  <c r="EE47" i="8"/>
  <c r="EE135" i="8"/>
  <c r="EE128" i="8"/>
  <c r="EE143" i="8"/>
  <c r="EE79" i="8"/>
  <c r="EE63" i="8"/>
  <c r="EE39" i="8"/>
  <c r="EE15" i="8"/>
  <c r="EE23" i="8"/>
  <c r="EE111" i="8"/>
  <c r="EE55" i="8"/>
  <c r="EE31" i="8"/>
  <c r="EE7" i="8"/>
  <c r="EE126" i="8"/>
  <c r="EE151" i="8"/>
  <c r="EE71" i="8"/>
  <c r="EE134" i="8"/>
  <c r="EE118" i="8"/>
  <c r="EE70" i="8"/>
  <c r="EE6" i="8"/>
  <c r="EE78" i="8"/>
  <c r="EE30" i="8"/>
  <c r="EE86" i="8"/>
  <c r="EE62" i="8"/>
  <c r="EE38" i="8"/>
  <c r="EE46" i="8"/>
  <c r="EE142" i="8"/>
  <c r="EE22" i="8"/>
  <c r="EE150" i="8"/>
  <c r="EE102" i="8"/>
  <c r="EE94" i="8"/>
  <c r="EE54" i="8"/>
  <c r="EE14" i="8"/>
  <c r="EE110" i="8"/>
  <c r="EE117" i="8"/>
  <c r="EE93" i="8"/>
  <c r="EE69" i="8"/>
  <c r="EE37" i="8"/>
  <c r="EE125" i="8"/>
  <c r="EE77" i="8"/>
  <c r="EE45" i="8"/>
  <c r="EE109" i="8"/>
  <c r="EE85" i="8"/>
  <c r="EE53" i="8"/>
  <c r="EE133" i="8"/>
  <c r="EE21" i="8"/>
  <c r="EE141" i="8"/>
  <c r="EE5" i="8"/>
  <c r="EE29" i="8"/>
  <c r="EE13" i="8"/>
  <c r="EE149" i="8"/>
  <c r="EE101" i="8"/>
  <c r="EE61" i="8"/>
  <c r="EE3" i="8"/>
  <c r="EX132" i="8"/>
  <c r="EX148" i="8"/>
  <c r="EX140" i="8"/>
  <c r="EX100" i="8"/>
  <c r="EX108" i="8"/>
  <c r="EX116" i="8"/>
  <c r="EX124" i="8"/>
  <c r="EX92" i="8"/>
  <c r="EX68" i="8"/>
  <c r="EX84" i="8"/>
  <c r="EX28" i="8"/>
  <c r="EX36" i="8"/>
  <c r="EX44" i="8"/>
  <c r="EX52" i="8"/>
  <c r="EX60" i="8"/>
  <c r="EX4" i="8"/>
  <c r="EX20" i="8"/>
  <c r="EX76" i="8"/>
  <c r="EX12" i="8"/>
  <c r="EX131" i="8"/>
  <c r="EX115" i="8"/>
  <c r="EX83" i="8"/>
  <c r="EX59" i="8"/>
  <c r="EX123" i="8"/>
  <c r="EX91" i="8"/>
  <c r="EX139" i="8"/>
  <c r="EX147" i="8"/>
  <c r="EX75" i="8"/>
  <c r="EX43" i="8"/>
  <c r="EX51" i="8"/>
  <c r="EX107" i="8"/>
  <c r="EX19" i="8"/>
  <c r="EX27" i="8"/>
  <c r="EX67" i="8"/>
  <c r="EX11" i="8"/>
  <c r="EX99" i="8"/>
  <c r="EX138" i="8"/>
  <c r="EX130" i="8"/>
  <c r="EX114" i="8"/>
  <c r="EX90" i="8"/>
  <c r="EX66" i="8"/>
  <c r="EX74" i="8"/>
  <c r="EX82" i="8"/>
  <c r="EX58" i="8"/>
  <c r="EX34" i="8"/>
  <c r="EX42" i="8"/>
  <c r="EX50" i="8"/>
  <c r="EX146" i="8"/>
  <c r="EX122" i="8"/>
  <c r="EX98" i="8"/>
  <c r="EX26" i="8"/>
  <c r="EX35" i="8"/>
  <c r="EX106" i="8"/>
  <c r="EX18" i="8"/>
  <c r="EX10" i="8"/>
  <c r="EX153" i="8"/>
  <c r="EX121" i="8"/>
  <c r="EX129" i="8"/>
  <c r="EX137" i="8"/>
  <c r="EX145" i="8"/>
  <c r="EX89" i="8"/>
  <c r="EX9" i="8"/>
  <c r="EX17" i="8"/>
  <c r="EX65" i="8"/>
  <c r="EX57" i="8"/>
  <c r="EX33" i="8"/>
  <c r="EX97" i="8"/>
  <c r="EX73" i="8"/>
  <c r="EX41" i="8"/>
  <c r="EX25" i="8"/>
  <c r="EX105" i="8"/>
  <c r="EX113" i="8"/>
  <c r="EX81" i="8"/>
  <c r="EX49" i="8"/>
  <c r="EX152" i="8"/>
  <c r="EX112" i="8"/>
  <c r="EX32" i="8"/>
  <c r="EX144" i="8"/>
  <c r="EX120" i="8"/>
  <c r="EX40" i="8"/>
  <c r="EX136" i="8"/>
  <c r="EX88" i="8"/>
  <c r="EX56" i="8"/>
  <c r="EX64" i="8"/>
  <c r="EX128" i="8"/>
  <c r="EX96" i="8"/>
  <c r="EX80" i="8"/>
  <c r="EX16" i="8"/>
  <c r="EX135" i="8"/>
  <c r="EX72" i="8"/>
  <c r="EX48" i="8"/>
  <c r="EX151" i="8"/>
  <c r="EX143" i="8"/>
  <c r="EX24" i="8"/>
  <c r="EX8" i="8"/>
  <c r="EX127" i="8"/>
  <c r="EX103" i="8"/>
  <c r="EX71" i="8"/>
  <c r="EX111" i="8"/>
  <c r="EX104" i="8"/>
  <c r="EX119" i="8"/>
  <c r="EX95" i="8"/>
  <c r="EX87" i="8"/>
  <c r="EX63" i="8"/>
  <c r="EX134" i="8"/>
  <c r="EX142" i="8"/>
  <c r="EX23" i="8"/>
  <c r="EX79" i="8"/>
  <c r="EX47" i="8"/>
  <c r="EX15" i="8"/>
  <c r="EX39" i="8"/>
  <c r="EX22" i="8"/>
  <c r="EX126" i="8"/>
  <c r="EX102" i="8"/>
  <c r="EX94" i="8"/>
  <c r="EX7" i="8"/>
  <c r="EX110" i="8"/>
  <c r="EX14" i="8"/>
  <c r="EX118" i="8"/>
  <c r="EX70" i="8"/>
  <c r="EX6" i="8"/>
  <c r="EX31" i="8"/>
  <c r="EX150" i="8"/>
  <c r="EX78" i="8"/>
  <c r="EX62" i="8"/>
  <c r="EX30" i="8"/>
  <c r="EX55" i="8"/>
  <c r="EX86" i="8"/>
  <c r="EX38" i="8"/>
  <c r="EX54" i="8"/>
  <c r="EX46" i="8"/>
  <c r="EX141" i="8"/>
  <c r="EX13" i="8"/>
  <c r="EX93" i="8"/>
  <c r="EX29" i="8"/>
  <c r="EX101" i="8"/>
  <c r="EX69" i="8"/>
  <c r="EX37" i="8"/>
  <c r="EX5" i="8"/>
  <c r="EX133" i="8"/>
  <c r="EX109" i="8"/>
  <c r="EX77" i="8"/>
  <c r="EX45" i="8"/>
  <c r="EX149" i="8"/>
  <c r="EX117" i="8"/>
  <c r="EX85" i="8"/>
  <c r="EX53" i="8"/>
  <c r="EX125" i="8"/>
  <c r="EX61" i="8"/>
  <c r="EX21" i="8"/>
  <c r="EX3" i="8"/>
  <c r="DF124" i="8"/>
  <c r="DF148" i="8"/>
  <c r="DF132" i="8"/>
  <c r="DF140" i="8"/>
  <c r="DF108" i="8"/>
  <c r="DF100" i="8"/>
  <c r="DF76" i="8"/>
  <c r="DF84" i="8"/>
  <c r="DF92" i="8"/>
  <c r="DF60" i="8"/>
  <c r="DF52" i="8"/>
  <c r="DF116" i="8"/>
  <c r="DF28" i="8"/>
  <c r="DF44" i="8"/>
  <c r="DF36" i="8"/>
  <c r="DF20" i="8"/>
  <c r="DF12" i="8"/>
  <c r="DF68" i="8"/>
  <c r="DF4" i="8"/>
  <c r="DF139" i="8"/>
  <c r="DF123" i="8"/>
  <c r="DF91" i="8"/>
  <c r="DF131" i="8"/>
  <c r="DF99" i="8"/>
  <c r="DF83" i="8"/>
  <c r="DF115" i="8"/>
  <c r="DF75" i="8"/>
  <c r="DF11" i="8"/>
  <c r="DF147" i="8"/>
  <c r="DF27" i="8"/>
  <c r="DF35" i="8"/>
  <c r="DF107" i="8"/>
  <c r="DF43" i="8"/>
  <c r="DF51" i="8"/>
  <c r="DF67" i="8"/>
  <c r="DF146" i="8"/>
  <c r="DF130" i="8"/>
  <c r="DF19" i="8"/>
  <c r="DF59" i="8"/>
  <c r="DF138" i="8"/>
  <c r="DF26" i="8"/>
  <c r="DF34" i="8"/>
  <c r="DF42" i="8"/>
  <c r="DF90" i="8"/>
  <c r="DF50" i="8"/>
  <c r="DF58" i="8"/>
  <c r="DF106" i="8"/>
  <c r="DF74" i="8"/>
  <c r="DF114" i="8"/>
  <c r="DF82" i="8"/>
  <c r="DF98" i="8"/>
  <c r="DF18" i="8"/>
  <c r="DF66" i="8"/>
  <c r="DF10" i="8"/>
  <c r="DF122" i="8"/>
  <c r="DF145" i="8"/>
  <c r="DF129" i="8"/>
  <c r="DF105" i="8"/>
  <c r="DF113" i="8"/>
  <c r="DF9" i="8"/>
  <c r="DF17" i="8"/>
  <c r="DF89" i="8"/>
  <c r="DF97" i="8"/>
  <c r="DF65" i="8"/>
  <c r="DF57" i="8"/>
  <c r="DF33" i="8"/>
  <c r="DF153" i="8"/>
  <c r="DF73" i="8"/>
  <c r="DF41" i="8"/>
  <c r="DF81" i="8"/>
  <c r="DF49" i="8"/>
  <c r="DF121" i="8"/>
  <c r="DF25" i="8"/>
  <c r="DF136" i="8"/>
  <c r="DF8" i="8"/>
  <c r="DF88" i="8"/>
  <c r="DF137" i="8"/>
  <c r="DF96" i="8"/>
  <c r="DF64" i="8"/>
  <c r="DF16" i="8"/>
  <c r="DF128" i="8"/>
  <c r="DF104" i="8"/>
  <c r="DF72" i="8"/>
  <c r="DF112" i="8"/>
  <c r="DF152" i="8"/>
  <c r="DF120" i="8"/>
  <c r="DF56" i="8"/>
  <c r="DF40" i="8"/>
  <c r="DF144" i="8"/>
  <c r="DF143" i="8"/>
  <c r="DF71" i="8"/>
  <c r="DF80" i="8"/>
  <c r="DF48" i="8"/>
  <c r="DF103" i="8"/>
  <c r="DF87" i="8"/>
  <c r="DF32" i="8"/>
  <c r="DF111" i="8"/>
  <c r="DF63" i="8"/>
  <c r="DF47" i="8"/>
  <c r="DF119" i="8"/>
  <c r="DF24" i="8"/>
  <c r="DF151" i="8"/>
  <c r="DF127" i="8"/>
  <c r="DF150" i="8"/>
  <c r="DF15" i="8"/>
  <c r="DF55" i="8"/>
  <c r="DF31" i="8"/>
  <c r="DF23" i="8"/>
  <c r="DF135" i="8"/>
  <c r="DF39" i="8"/>
  <c r="DF7" i="8"/>
  <c r="DF102" i="8"/>
  <c r="DF70" i="8"/>
  <c r="DF126" i="8"/>
  <c r="DF110" i="8"/>
  <c r="DF78" i="8"/>
  <c r="DF14" i="8"/>
  <c r="DF79" i="8"/>
  <c r="DF118" i="8"/>
  <c r="DF86" i="8"/>
  <c r="DF62" i="8"/>
  <c r="DF22" i="8"/>
  <c r="DF6" i="8"/>
  <c r="DF142" i="8"/>
  <c r="DF30" i="8"/>
  <c r="DF94" i="8"/>
  <c r="DF38" i="8"/>
  <c r="DF95" i="8"/>
  <c r="DF46" i="8"/>
  <c r="DF134" i="8"/>
  <c r="DF54" i="8"/>
  <c r="DF101" i="8"/>
  <c r="DF61" i="8"/>
  <c r="DF5" i="8"/>
  <c r="DF109" i="8"/>
  <c r="DF29" i="8"/>
  <c r="DF93" i="8"/>
  <c r="DF117" i="8"/>
  <c r="DF69" i="8"/>
  <c r="DF37" i="8"/>
  <c r="DF125" i="8"/>
  <c r="DF77" i="8"/>
  <c r="DF45" i="8"/>
  <c r="DF13" i="8"/>
  <c r="DF149" i="8"/>
  <c r="DF85" i="8"/>
  <c r="DF53" i="8"/>
  <c r="DF21" i="8"/>
  <c r="DF141" i="8"/>
  <c r="DF133" i="8"/>
  <c r="DF3" i="8"/>
  <c r="CC140" i="8"/>
  <c r="CC116" i="8"/>
  <c r="CC132" i="8"/>
  <c r="CC148" i="8"/>
  <c r="CC124" i="8"/>
  <c r="CC76" i="8"/>
  <c r="CC84" i="8"/>
  <c r="CC92" i="8"/>
  <c r="CC36" i="8"/>
  <c r="CC100" i="8"/>
  <c r="CC60" i="8"/>
  <c r="CC108" i="8"/>
  <c r="CC68" i="8"/>
  <c r="CC20" i="8"/>
  <c r="CC12" i="8"/>
  <c r="CC52" i="8"/>
  <c r="CC44" i="8"/>
  <c r="CC4" i="8"/>
  <c r="CC28" i="8"/>
  <c r="CC147" i="8"/>
  <c r="CC131" i="8"/>
  <c r="CC99" i="8"/>
  <c r="CC107" i="8"/>
  <c r="CC75" i="8"/>
  <c r="CC115" i="8"/>
  <c r="CC83" i="8"/>
  <c r="CC123" i="8"/>
  <c r="CC91" i="8"/>
  <c r="CC11" i="8"/>
  <c r="CC35" i="8"/>
  <c r="CC59" i="8"/>
  <c r="CC43" i="8"/>
  <c r="CC51" i="8"/>
  <c r="CC27" i="8"/>
  <c r="CC139" i="8"/>
  <c r="CC67" i="8"/>
  <c r="CC138" i="8"/>
  <c r="CC130" i="8"/>
  <c r="CC19" i="8"/>
  <c r="CC146" i="8"/>
  <c r="CC50" i="8"/>
  <c r="CC98" i="8"/>
  <c r="CC26" i="8"/>
  <c r="CC106" i="8"/>
  <c r="CC114" i="8"/>
  <c r="CC90" i="8"/>
  <c r="CC66" i="8"/>
  <c r="CC122" i="8"/>
  <c r="CC82" i="8"/>
  <c r="CC58" i="8"/>
  <c r="CC34" i="8"/>
  <c r="CC42" i="8"/>
  <c r="CC10" i="8"/>
  <c r="CC153" i="8"/>
  <c r="CC97" i="8"/>
  <c r="CC105" i="8"/>
  <c r="CC74" i="8"/>
  <c r="CC18" i="8"/>
  <c r="CC113" i="8"/>
  <c r="CC121" i="8"/>
  <c r="CC89" i="8"/>
  <c r="CC65" i="8"/>
  <c r="CC57" i="8"/>
  <c r="CC33" i="8"/>
  <c r="CC145" i="8"/>
  <c r="CC137" i="8"/>
  <c r="CC129" i="8"/>
  <c r="CC73" i="8"/>
  <c r="CC41" i="8"/>
  <c r="CC81" i="8"/>
  <c r="CC49" i="8"/>
  <c r="CC9" i="8"/>
  <c r="CC17" i="8"/>
  <c r="CC64" i="8"/>
  <c r="CC72" i="8"/>
  <c r="CC8" i="8"/>
  <c r="CC128" i="8"/>
  <c r="CC96" i="8"/>
  <c r="CC104" i="8"/>
  <c r="CC24" i="8"/>
  <c r="CC112" i="8"/>
  <c r="CC32" i="8"/>
  <c r="CC144" i="8"/>
  <c r="CC120" i="8"/>
  <c r="CC25" i="8"/>
  <c r="CC48" i="8"/>
  <c r="CC152" i="8"/>
  <c r="CC127" i="8"/>
  <c r="CC103" i="8"/>
  <c r="CC16" i="8"/>
  <c r="CC111" i="8"/>
  <c r="CC79" i="8"/>
  <c r="CC135" i="8"/>
  <c r="CC55" i="8"/>
  <c r="CC143" i="8"/>
  <c r="CC80" i="8"/>
  <c r="CC56" i="8"/>
  <c r="CC151" i="8"/>
  <c r="CC95" i="8"/>
  <c r="CC39" i="8"/>
  <c r="CC15" i="8"/>
  <c r="CC71" i="8"/>
  <c r="CC47" i="8"/>
  <c r="CC31" i="8"/>
  <c r="CC23" i="8"/>
  <c r="CC7" i="8"/>
  <c r="CC40" i="8"/>
  <c r="CC63" i="8"/>
  <c r="CC87" i="8"/>
  <c r="CC134" i="8"/>
  <c r="CC136" i="8"/>
  <c r="CC119" i="8"/>
  <c r="CC78" i="8"/>
  <c r="CC30" i="8"/>
  <c r="CC150" i="8"/>
  <c r="CC86" i="8"/>
  <c r="CC38" i="8"/>
  <c r="CC88" i="8"/>
  <c r="CC54" i="8"/>
  <c r="CC46" i="8"/>
  <c r="CC126" i="8"/>
  <c r="CC22" i="8"/>
  <c r="CC142" i="8"/>
  <c r="CC102" i="8"/>
  <c r="CC94" i="8"/>
  <c r="CC110" i="8"/>
  <c r="CC62" i="8"/>
  <c r="CC14" i="8"/>
  <c r="CC6" i="8"/>
  <c r="CC118" i="8"/>
  <c r="CC70" i="8"/>
  <c r="CC109" i="8"/>
  <c r="CC77" i="8"/>
  <c r="CC45" i="8"/>
  <c r="CC29" i="8"/>
  <c r="CC117" i="8"/>
  <c r="CC85" i="8"/>
  <c r="CC53" i="8"/>
  <c r="CC69" i="8"/>
  <c r="CC125" i="8"/>
  <c r="CC21" i="8"/>
  <c r="CC133" i="8"/>
  <c r="CC101" i="8"/>
  <c r="CC93" i="8"/>
  <c r="CC141" i="8"/>
  <c r="CC13" i="8"/>
  <c r="CC149" i="8"/>
  <c r="CC61" i="8"/>
  <c r="CC5" i="8"/>
  <c r="CC37" i="8"/>
  <c r="CC3" i="8"/>
  <c r="DE124" i="8"/>
  <c r="DE132" i="8"/>
  <c r="DE140" i="8"/>
  <c r="DE100" i="8"/>
  <c r="DE148" i="8"/>
  <c r="DE108" i="8"/>
  <c r="DE92" i="8"/>
  <c r="DE76" i="8"/>
  <c r="DE116" i="8"/>
  <c r="DE84" i="8"/>
  <c r="DE60" i="8"/>
  <c r="DE52" i="8"/>
  <c r="DE68" i="8"/>
  <c r="DE36" i="8"/>
  <c r="DE28" i="8"/>
  <c r="DE20" i="8"/>
  <c r="DE12" i="8"/>
  <c r="DE44" i="8"/>
  <c r="DE4" i="8"/>
  <c r="DE131" i="8"/>
  <c r="DE139" i="8"/>
  <c r="DE91" i="8"/>
  <c r="DE67" i="8"/>
  <c r="DE75" i="8"/>
  <c r="DE99" i="8"/>
  <c r="DE83" i="8"/>
  <c r="DE107" i="8"/>
  <c r="DE115" i="8"/>
  <c r="DE123" i="8"/>
  <c r="DE59" i="8"/>
  <c r="DE147" i="8"/>
  <c r="DE35" i="8"/>
  <c r="DE43" i="8"/>
  <c r="DE51" i="8"/>
  <c r="DE27" i="8"/>
  <c r="DE19" i="8"/>
  <c r="DE11" i="8"/>
  <c r="DE130" i="8"/>
  <c r="DE138" i="8"/>
  <c r="DE146" i="8"/>
  <c r="DE90" i="8"/>
  <c r="DE50" i="8"/>
  <c r="DE58" i="8"/>
  <c r="DE98" i="8"/>
  <c r="DE66" i="8"/>
  <c r="DE106" i="8"/>
  <c r="DE74" i="8"/>
  <c r="DE114" i="8"/>
  <c r="DE82" i="8"/>
  <c r="DE18" i="8"/>
  <c r="DE34" i="8"/>
  <c r="DE26" i="8"/>
  <c r="DE122" i="8"/>
  <c r="DE10" i="8"/>
  <c r="DE105" i="8"/>
  <c r="DE153" i="8"/>
  <c r="DE113" i="8"/>
  <c r="DE97" i="8"/>
  <c r="DE121" i="8"/>
  <c r="DE137" i="8"/>
  <c r="DE89" i="8"/>
  <c r="DE42" i="8"/>
  <c r="DE65" i="8"/>
  <c r="DE33" i="8"/>
  <c r="DE73" i="8"/>
  <c r="DE41" i="8"/>
  <c r="DE129" i="8"/>
  <c r="DE81" i="8"/>
  <c r="DE57" i="8"/>
  <c r="DE49" i="8"/>
  <c r="DE145" i="8"/>
  <c r="DE9" i="8"/>
  <c r="DE25" i="8"/>
  <c r="DE17" i="8"/>
  <c r="DE96" i="8"/>
  <c r="DE64" i="8"/>
  <c r="DE16" i="8"/>
  <c r="DE104" i="8"/>
  <c r="DE72" i="8"/>
  <c r="DE152" i="8"/>
  <c r="DE112" i="8"/>
  <c r="DE128" i="8"/>
  <c r="DE120" i="8"/>
  <c r="DE56" i="8"/>
  <c r="DE40" i="8"/>
  <c r="DE144" i="8"/>
  <c r="DE48" i="8"/>
  <c r="DE136" i="8"/>
  <c r="DE8" i="8"/>
  <c r="DE103" i="8"/>
  <c r="DE87" i="8"/>
  <c r="DE111" i="8"/>
  <c r="DE47" i="8"/>
  <c r="DE80" i="8"/>
  <c r="DE127" i="8"/>
  <c r="DE95" i="8"/>
  <c r="DE63" i="8"/>
  <c r="DE135" i="8"/>
  <c r="DE88" i="8"/>
  <c r="DE32" i="8"/>
  <c r="DE143" i="8"/>
  <c r="DE151" i="8"/>
  <c r="DE71" i="8"/>
  <c r="DE55" i="8"/>
  <c r="DE31" i="8"/>
  <c r="DE7" i="8"/>
  <c r="DE39" i="8"/>
  <c r="DE118" i="8"/>
  <c r="DE119" i="8"/>
  <c r="DE134" i="8"/>
  <c r="DE24" i="8"/>
  <c r="DE79" i="8"/>
  <c r="DE142" i="8"/>
  <c r="DE126" i="8"/>
  <c r="DE30" i="8"/>
  <c r="DE150" i="8"/>
  <c r="DE94" i="8"/>
  <c r="DE38" i="8"/>
  <c r="DE46" i="8"/>
  <c r="DE54" i="8"/>
  <c r="DE15" i="8"/>
  <c r="DE62" i="8"/>
  <c r="DE102" i="8"/>
  <c r="DE70" i="8"/>
  <c r="DE110" i="8"/>
  <c r="DE78" i="8"/>
  <c r="DE14" i="8"/>
  <c r="DE86" i="8"/>
  <c r="DE23" i="8"/>
  <c r="DE22" i="8"/>
  <c r="DE6" i="8"/>
  <c r="DE125" i="8"/>
  <c r="DE77" i="8"/>
  <c r="DE45" i="8"/>
  <c r="DE29" i="8"/>
  <c r="DE117" i="8"/>
  <c r="DE85" i="8"/>
  <c r="DE53" i="8"/>
  <c r="DE141" i="8"/>
  <c r="DE133" i="8"/>
  <c r="DE93" i="8"/>
  <c r="DE37" i="8"/>
  <c r="DE61" i="8"/>
  <c r="DE13" i="8"/>
  <c r="DE149" i="8"/>
  <c r="DE101" i="8"/>
  <c r="DE21" i="8"/>
  <c r="DE109" i="8"/>
  <c r="DE5" i="8"/>
  <c r="DE69" i="8"/>
  <c r="DE3" i="8"/>
  <c r="CB132" i="8"/>
  <c r="CB140" i="8"/>
  <c r="CB148" i="8"/>
  <c r="CB100" i="8"/>
  <c r="CB108" i="8"/>
  <c r="CB116" i="8"/>
  <c r="CB124" i="8"/>
  <c r="CB92" i="8"/>
  <c r="CB68" i="8"/>
  <c r="CB84" i="8"/>
  <c r="CB36" i="8"/>
  <c r="CB60" i="8"/>
  <c r="CB44" i="8"/>
  <c r="CB52" i="8"/>
  <c r="CB76" i="8"/>
  <c r="CB28" i="8"/>
  <c r="CB4" i="8"/>
  <c r="CB20" i="8"/>
  <c r="CB12" i="8"/>
  <c r="CB139" i="8"/>
  <c r="CB131" i="8"/>
  <c r="CB107" i="8"/>
  <c r="CB115" i="8"/>
  <c r="CB147" i="8"/>
  <c r="CB123" i="8"/>
  <c r="CB91" i="8"/>
  <c r="CB75" i="8"/>
  <c r="CB35" i="8"/>
  <c r="CB67" i="8"/>
  <c r="CB43" i="8"/>
  <c r="CB51" i="8"/>
  <c r="CB99" i="8"/>
  <c r="CB11" i="8"/>
  <c r="CB83" i="8"/>
  <c r="CB59" i="8"/>
  <c r="CB19" i="8"/>
  <c r="CB146" i="8"/>
  <c r="CB27" i="8"/>
  <c r="CB106" i="8"/>
  <c r="CB114" i="8"/>
  <c r="CB90" i="8"/>
  <c r="CB66" i="8"/>
  <c r="CB130" i="8"/>
  <c r="CB74" i="8"/>
  <c r="CB82" i="8"/>
  <c r="CB58" i="8"/>
  <c r="CB34" i="8"/>
  <c r="CB42" i="8"/>
  <c r="CB26" i="8"/>
  <c r="CB98" i="8"/>
  <c r="CB18" i="8"/>
  <c r="CB122" i="8"/>
  <c r="CB50" i="8"/>
  <c r="CB138" i="8"/>
  <c r="CB153" i="8"/>
  <c r="CB137" i="8"/>
  <c r="CB145" i="8"/>
  <c r="CB81" i="8"/>
  <c r="CB49" i="8"/>
  <c r="CB97" i="8"/>
  <c r="CB25" i="8"/>
  <c r="CB10" i="8"/>
  <c r="CB129" i="8"/>
  <c r="CB121" i="8"/>
  <c r="CB113" i="8"/>
  <c r="CB105" i="8"/>
  <c r="CB89" i="8"/>
  <c r="CB65" i="8"/>
  <c r="CB57" i="8"/>
  <c r="CB33" i="8"/>
  <c r="CB17" i="8"/>
  <c r="CB73" i="8"/>
  <c r="CB41" i="8"/>
  <c r="CB104" i="8"/>
  <c r="CB96" i="8"/>
  <c r="CB56" i="8"/>
  <c r="CB40" i="8"/>
  <c r="CB9" i="8"/>
  <c r="CB112" i="8"/>
  <c r="CB48" i="8"/>
  <c r="CB24" i="8"/>
  <c r="CB120" i="8"/>
  <c r="CB128" i="8"/>
  <c r="CB136" i="8"/>
  <c r="CB88" i="8"/>
  <c r="CB8" i="8"/>
  <c r="CB72" i="8"/>
  <c r="CB64" i="8"/>
  <c r="CB32" i="8"/>
  <c r="CB135" i="8"/>
  <c r="CB55" i="8"/>
  <c r="CB152" i="8"/>
  <c r="CB144" i="8"/>
  <c r="CB16" i="8"/>
  <c r="CB71" i="8"/>
  <c r="CB151" i="8"/>
  <c r="CB79" i="8"/>
  <c r="CB103" i="8"/>
  <c r="CB95" i="8"/>
  <c r="CB127" i="8"/>
  <c r="CB111" i="8"/>
  <c r="CB119" i="8"/>
  <c r="CB134" i="8"/>
  <c r="CB39" i="8"/>
  <c r="CB87" i="8"/>
  <c r="CB80" i="8"/>
  <c r="CB47" i="8"/>
  <c r="CB15" i="8"/>
  <c r="CB150" i="8"/>
  <c r="CB31" i="8"/>
  <c r="CB22" i="8"/>
  <c r="CB102" i="8"/>
  <c r="CB126" i="8"/>
  <c r="CB110" i="8"/>
  <c r="CB94" i="8"/>
  <c r="CB62" i="8"/>
  <c r="CB14" i="8"/>
  <c r="CB63" i="8"/>
  <c r="CB142" i="8"/>
  <c r="CB118" i="8"/>
  <c r="CB70" i="8"/>
  <c r="CB6" i="8"/>
  <c r="CB78" i="8"/>
  <c r="CB30" i="8"/>
  <c r="CB23" i="8"/>
  <c r="CB86" i="8"/>
  <c r="CB38" i="8"/>
  <c r="CB7" i="8"/>
  <c r="CB54" i="8"/>
  <c r="CB143" i="8"/>
  <c r="CB46" i="8"/>
  <c r="CB141" i="8"/>
  <c r="CB13" i="8"/>
  <c r="CB149" i="8"/>
  <c r="CB101" i="8"/>
  <c r="CB61" i="8"/>
  <c r="CB109" i="8"/>
  <c r="CB5" i="8"/>
  <c r="CB133" i="8"/>
  <c r="CB29" i="8"/>
  <c r="CB117" i="8"/>
  <c r="CB93" i="8"/>
  <c r="CB69" i="8"/>
  <c r="CB37" i="8"/>
  <c r="CB125" i="8"/>
  <c r="CB77" i="8"/>
  <c r="CB45" i="8"/>
  <c r="CB21" i="8"/>
  <c r="CB85" i="8"/>
  <c r="CB53" i="8"/>
  <c r="CB3" i="8"/>
  <c r="D140" i="8"/>
  <c r="D124" i="8"/>
  <c r="D148" i="8"/>
  <c r="D132" i="8"/>
  <c r="D100" i="8"/>
  <c r="D116" i="8"/>
  <c r="D92" i="8"/>
  <c r="D76" i="8"/>
  <c r="D60" i="8"/>
  <c r="D68" i="8"/>
  <c r="D84" i="8"/>
  <c r="D28" i="8"/>
  <c r="D108" i="8"/>
  <c r="D36" i="8"/>
  <c r="D44" i="8"/>
  <c r="D12" i="8"/>
  <c r="D52" i="8"/>
  <c r="D20" i="8"/>
  <c r="D4" i="8"/>
  <c r="D147" i="8"/>
  <c r="D139" i="8"/>
  <c r="D75" i="8"/>
  <c r="D131" i="8"/>
  <c r="D83" i="8"/>
  <c r="D91" i="8"/>
  <c r="D99" i="8"/>
  <c r="D107" i="8"/>
  <c r="D115" i="8"/>
  <c r="D19" i="8"/>
  <c r="D67" i="8"/>
  <c r="D27" i="8"/>
  <c r="D35" i="8"/>
  <c r="D43" i="8"/>
  <c r="D51" i="8"/>
  <c r="D59" i="8"/>
  <c r="D123" i="8"/>
  <c r="D11" i="8"/>
  <c r="D138" i="8"/>
  <c r="D146" i="8"/>
  <c r="D106" i="8"/>
  <c r="D42" i="8"/>
  <c r="D114" i="8"/>
  <c r="D50" i="8"/>
  <c r="D58" i="8"/>
  <c r="D66" i="8"/>
  <c r="D74" i="8"/>
  <c r="D90" i="8"/>
  <c r="D26" i="8"/>
  <c r="D122" i="8"/>
  <c r="D98" i="8"/>
  <c r="D82" i="8"/>
  <c r="D10" i="8"/>
  <c r="D18" i="8"/>
  <c r="D130" i="8"/>
  <c r="D34" i="8"/>
  <c r="D113" i="8"/>
  <c r="D121" i="8"/>
  <c r="D129" i="8"/>
  <c r="D153" i="8"/>
  <c r="D137" i="8"/>
  <c r="D49" i="8"/>
  <c r="D57" i="8"/>
  <c r="D105" i="8"/>
  <c r="D65" i="8"/>
  <c r="D145" i="8"/>
  <c r="D73" i="8"/>
  <c r="D97" i="8"/>
  <c r="D81" i="8"/>
  <c r="D89" i="8"/>
  <c r="D25" i="8"/>
  <c r="D33" i="8"/>
  <c r="D41" i="8"/>
  <c r="D17" i="8"/>
  <c r="D88" i="8"/>
  <c r="D24" i="8"/>
  <c r="D96" i="8"/>
  <c r="D32" i="8"/>
  <c r="D104" i="8"/>
  <c r="D112" i="8"/>
  <c r="D48" i="8"/>
  <c r="D144" i="8"/>
  <c r="D120" i="8"/>
  <c r="D56" i="8"/>
  <c r="D152" i="8"/>
  <c r="D136" i="8"/>
  <c r="D128" i="8"/>
  <c r="D72" i="8"/>
  <c r="D8" i="8"/>
  <c r="D95" i="8"/>
  <c r="D80" i="8"/>
  <c r="D135" i="8"/>
  <c r="D103" i="8"/>
  <c r="D64" i="8"/>
  <c r="D119" i="8"/>
  <c r="D55" i="8"/>
  <c r="D40" i="8"/>
  <c r="D63" i="8"/>
  <c r="D9" i="8"/>
  <c r="D127" i="8"/>
  <c r="D16" i="8"/>
  <c r="D79" i="8"/>
  <c r="D87" i="8"/>
  <c r="D23" i="8"/>
  <c r="D142" i="8"/>
  <c r="D31" i="8"/>
  <c r="D150" i="8"/>
  <c r="D39" i="8"/>
  <c r="D143" i="8"/>
  <c r="D111" i="8"/>
  <c r="D47" i="8"/>
  <c r="D151" i="8"/>
  <c r="D7" i="8"/>
  <c r="D86" i="8"/>
  <c r="D22" i="8"/>
  <c r="D94" i="8"/>
  <c r="D30" i="8"/>
  <c r="D126" i="8"/>
  <c r="D102" i="8"/>
  <c r="D38" i="8"/>
  <c r="D71" i="8"/>
  <c r="D15" i="8"/>
  <c r="D134" i="8"/>
  <c r="D110" i="8"/>
  <c r="D46" i="8"/>
  <c r="D118" i="8"/>
  <c r="D54" i="8"/>
  <c r="D62" i="8"/>
  <c r="D70" i="8"/>
  <c r="D6" i="8"/>
  <c r="D14" i="8"/>
  <c r="D78" i="8"/>
  <c r="D133" i="8"/>
  <c r="D69" i="8"/>
  <c r="D5" i="8"/>
  <c r="D61" i="8"/>
  <c r="D77" i="8"/>
  <c r="D13" i="8"/>
  <c r="D149" i="8"/>
  <c r="D85" i="8"/>
  <c r="D21" i="8"/>
  <c r="D141" i="8"/>
  <c r="D93" i="8"/>
  <c r="D29" i="8"/>
  <c r="D101" i="8"/>
  <c r="D37" i="8"/>
  <c r="D109" i="8"/>
  <c r="D45" i="8"/>
  <c r="D125" i="8"/>
  <c r="D117" i="8"/>
  <c r="D53" i="8"/>
  <c r="AU150" i="12"/>
  <c r="AU126" i="12"/>
  <c r="AU134" i="12"/>
  <c r="AU143" i="12"/>
  <c r="AU142" i="12"/>
  <c r="AU39" i="12"/>
  <c r="AU118" i="12"/>
  <c r="AU110" i="12"/>
  <c r="AU94" i="12"/>
  <c r="AU62" i="12"/>
  <c r="AU86" i="12"/>
  <c r="AU78" i="12"/>
  <c r="AU70" i="12"/>
  <c r="AU102" i="12"/>
  <c r="AU54" i="12"/>
  <c r="AU46" i="12"/>
  <c r="AU30" i="12"/>
  <c r="AU38" i="12"/>
  <c r="AU14" i="12"/>
  <c r="AU22" i="12"/>
  <c r="AU6" i="12"/>
  <c r="AU125" i="12"/>
  <c r="AU133" i="12"/>
  <c r="AU141" i="12"/>
  <c r="AU117" i="12"/>
  <c r="AU149" i="12"/>
  <c r="AU77" i="12"/>
  <c r="AU85" i="12"/>
  <c r="AU29" i="12"/>
  <c r="AU21" i="12"/>
  <c r="AU101" i="12"/>
  <c r="AU37" i="12"/>
  <c r="AU109" i="12"/>
  <c r="AU93" i="12"/>
  <c r="AU61" i="12"/>
  <c r="AU45" i="12"/>
  <c r="AU5" i="12"/>
  <c r="AU53" i="12"/>
  <c r="AU132" i="12"/>
  <c r="AU108" i="12"/>
  <c r="AU116" i="12"/>
  <c r="AU100" i="12"/>
  <c r="AU124" i="12"/>
  <c r="AU13" i="12"/>
  <c r="AU69" i="12"/>
  <c r="AU84" i="12"/>
  <c r="AU68" i="12"/>
  <c r="AU20" i="12"/>
  <c r="AU148" i="12"/>
  <c r="AU36" i="12"/>
  <c r="AU140" i="12"/>
  <c r="AU92" i="12"/>
  <c r="AU44" i="12"/>
  <c r="AU28" i="12"/>
  <c r="AU12" i="12"/>
  <c r="AU60" i="12"/>
  <c r="AU52" i="12"/>
  <c r="AU76" i="12"/>
  <c r="AU4" i="12"/>
  <c r="AU131" i="12"/>
  <c r="AU91" i="12"/>
  <c r="AU139" i="12"/>
  <c r="AU115" i="12"/>
  <c r="AU99" i="12"/>
  <c r="AU123" i="12"/>
  <c r="AU107" i="12"/>
  <c r="AU75" i="12"/>
  <c r="AU83" i="12"/>
  <c r="AU59" i="12"/>
  <c r="AU11" i="12"/>
  <c r="AU67" i="12"/>
  <c r="AU51" i="12"/>
  <c r="AU35" i="12"/>
  <c r="AU27" i="12"/>
  <c r="AU19" i="12"/>
  <c r="AU43" i="12"/>
  <c r="AU130" i="12"/>
  <c r="AU98" i="12"/>
  <c r="AU147" i="12"/>
  <c r="AU138" i="12"/>
  <c r="AU146" i="12"/>
  <c r="AU50" i="12"/>
  <c r="AU122" i="12"/>
  <c r="AU74" i="12"/>
  <c r="AU82" i="12"/>
  <c r="AU58" i="12"/>
  <c r="AU90" i="12"/>
  <c r="AU129" i="12"/>
  <c r="AU114" i="12"/>
  <c r="AU153" i="12"/>
  <c r="AU137" i="12"/>
  <c r="AU66" i="12"/>
  <c r="AU10" i="12"/>
  <c r="AU145" i="12"/>
  <c r="AU42" i="12"/>
  <c r="AU26" i="12"/>
  <c r="AU34" i="12"/>
  <c r="AU106" i="12"/>
  <c r="AU113" i="12"/>
  <c r="AU25" i="12"/>
  <c r="AU18" i="12"/>
  <c r="AU105" i="12"/>
  <c r="AU97" i="12"/>
  <c r="AU33" i="12"/>
  <c r="AU57" i="12"/>
  <c r="AU41" i="12"/>
  <c r="AU121" i="12"/>
  <c r="AU65" i="12"/>
  <c r="AU17" i="12"/>
  <c r="AU73" i="12"/>
  <c r="AU81" i="12"/>
  <c r="AU89" i="12"/>
  <c r="AU152" i="12"/>
  <c r="AU120" i="12"/>
  <c r="AU112" i="12"/>
  <c r="AU96" i="12"/>
  <c r="AU40" i="12"/>
  <c r="AU144" i="12"/>
  <c r="AU56" i="12"/>
  <c r="AU48" i="12"/>
  <c r="AU24" i="12"/>
  <c r="AU8" i="12"/>
  <c r="AU136" i="12"/>
  <c r="AU80" i="12"/>
  <c r="AU64" i="12"/>
  <c r="AU88" i="12"/>
  <c r="AU49" i="12"/>
  <c r="AU9" i="12"/>
  <c r="AU128" i="12"/>
  <c r="AU32" i="12"/>
  <c r="AU16" i="12"/>
  <c r="AU151" i="12"/>
  <c r="AU135" i="12"/>
  <c r="AU119" i="12"/>
  <c r="AU104" i="12"/>
  <c r="AU72" i="12"/>
  <c r="AU103" i="12"/>
  <c r="AU127" i="12"/>
  <c r="AU95" i="12"/>
  <c r="AU55" i="12"/>
  <c r="AU47" i="12"/>
  <c r="AU111" i="12"/>
  <c r="AU87" i="12"/>
  <c r="AU79" i="12"/>
  <c r="AU71" i="12"/>
  <c r="AU15" i="12"/>
  <c r="AU7" i="12"/>
  <c r="AU23" i="12"/>
  <c r="AU63" i="12"/>
  <c r="AU31" i="12"/>
  <c r="AU3" i="12"/>
  <c r="DG143" i="12"/>
  <c r="DG142" i="12"/>
  <c r="DG126" i="12"/>
  <c r="DG39" i="12"/>
  <c r="DG150" i="12"/>
  <c r="DG134" i="12"/>
  <c r="DG110" i="12"/>
  <c r="DG118" i="12"/>
  <c r="DG94" i="12"/>
  <c r="DG86" i="12"/>
  <c r="DG70" i="12"/>
  <c r="DG62" i="12"/>
  <c r="DG102" i="12"/>
  <c r="DG38" i="12"/>
  <c r="DG6" i="12"/>
  <c r="DG78" i="12"/>
  <c r="DG22" i="12"/>
  <c r="DG14" i="12"/>
  <c r="DG30" i="12"/>
  <c r="DG54" i="12"/>
  <c r="DG46" i="12"/>
  <c r="DG125" i="12"/>
  <c r="DG133" i="12"/>
  <c r="DG141" i="12"/>
  <c r="DG117" i="12"/>
  <c r="DG77" i="12"/>
  <c r="DG85" i="12"/>
  <c r="DG101" i="12"/>
  <c r="DG149" i="12"/>
  <c r="DG109" i="12"/>
  <c r="DG93" i="12"/>
  <c r="DG53" i="12"/>
  <c r="DG29" i="12"/>
  <c r="DG21" i="12"/>
  <c r="DG37" i="12"/>
  <c r="DG61" i="12"/>
  <c r="DG45" i="12"/>
  <c r="DG69" i="12"/>
  <c r="DG5" i="12"/>
  <c r="DG13" i="12"/>
  <c r="DG148" i="12"/>
  <c r="DG140" i="12"/>
  <c r="DG108" i="12"/>
  <c r="DG116" i="12"/>
  <c r="DG100" i="12"/>
  <c r="DG124" i="12"/>
  <c r="DG84" i="12"/>
  <c r="DG68" i="12"/>
  <c r="DG20" i="12"/>
  <c r="DG92" i="12"/>
  <c r="DG36" i="12"/>
  <c r="DG4" i="12"/>
  <c r="DG76" i="12"/>
  <c r="DG132" i="12"/>
  <c r="DG44" i="12"/>
  <c r="DG28" i="12"/>
  <c r="DG12" i="12"/>
  <c r="DG60" i="12"/>
  <c r="DG52" i="12"/>
  <c r="DG131" i="12"/>
  <c r="DG91" i="12"/>
  <c r="DG139" i="12"/>
  <c r="DG115" i="12"/>
  <c r="DG99" i="12"/>
  <c r="DG123" i="12"/>
  <c r="DG107" i="12"/>
  <c r="DG75" i="12"/>
  <c r="DG83" i="12"/>
  <c r="DG51" i="12"/>
  <c r="DG19" i="12"/>
  <c r="DG11" i="12"/>
  <c r="DG67" i="12"/>
  <c r="DG35" i="12"/>
  <c r="DG27" i="12"/>
  <c r="DG43" i="12"/>
  <c r="DG98" i="12"/>
  <c r="DG90" i="12"/>
  <c r="DG59" i="12"/>
  <c r="DG138" i="12"/>
  <c r="DG146" i="12"/>
  <c r="DG50" i="12"/>
  <c r="DG130" i="12"/>
  <c r="DG122" i="12"/>
  <c r="DG106" i="12"/>
  <c r="DG74" i="12"/>
  <c r="DG82" i="12"/>
  <c r="DG58" i="12"/>
  <c r="DG129" i="12"/>
  <c r="DG42" i="12"/>
  <c r="DG18" i="12"/>
  <c r="DG153" i="12"/>
  <c r="DG137" i="12"/>
  <c r="DG121" i="12"/>
  <c r="DG34" i="12"/>
  <c r="DG10" i="12"/>
  <c r="DG145" i="12"/>
  <c r="DG114" i="12"/>
  <c r="DG26" i="12"/>
  <c r="DG49" i="12"/>
  <c r="DG25" i="12"/>
  <c r="DG97" i="12"/>
  <c r="DG33" i="12"/>
  <c r="DG57" i="12"/>
  <c r="DG41" i="12"/>
  <c r="DG65" i="12"/>
  <c r="DG17" i="12"/>
  <c r="DG113" i="12"/>
  <c r="DG73" i="12"/>
  <c r="DG81" i="12"/>
  <c r="DG105" i="12"/>
  <c r="DG89" i="12"/>
  <c r="DG136" i="12"/>
  <c r="DG112" i="12"/>
  <c r="DG96" i="12"/>
  <c r="DG40" i="12"/>
  <c r="DG147" i="12"/>
  <c r="DG56" i="12"/>
  <c r="DG48" i="12"/>
  <c r="DG24" i="12"/>
  <c r="DG8" i="12"/>
  <c r="DG66" i="12"/>
  <c r="DG152" i="12"/>
  <c r="DG144" i="12"/>
  <c r="DG80" i="12"/>
  <c r="DG64" i="12"/>
  <c r="DG88" i="12"/>
  <c r="DG128" i="12"/>
  <c r="DG72" i="12"/>
  <c r="DG151" i="12"/>
  <c r="DG135" i="12"/>
  <c r="DG119" i="12"/>
  <c r="DG9" i="12"/>
  <c r="DG120" i="12"/>
  <c r="DG32" i="12"/>
  <c r="DG16" i="12"/>
  <c r="DG103" i="12"/>
  <c r="DG111" i="12"/>
  <c r="DG104" i="12"/>
  <c r="DG127" i="12"/>
  <c r="DG87" i="12"/>
  <c r="DG47" i="12"/>
  <c r="DG79" i="12"/>
  <c r="DG95" i="12"/>
  <c r="DG71" i="12"/>
  <c r="DG23" i="12"/>
  <c r="DG63" i="12"/>
  <c r="DG55" i="12"/>
  <c r="DG31" i="12"/>
  <c r="DG7" i="12"/>
  <c r="DG15" i="12"/>
  <c r="DG3" i="12"/>
  <c r="AF150" i="12"/>
  <c r="AF126" i="12"/>
  <c r="AF143" i="12"/>
  <c r="AF142" i="12"/>
  <c r="AF39" i="12"/>
  <c r="AF134" i="12"/>
  <c r="AF110" i="12"/>
  <c r="AF118" i="12"/>
  <c r="AF94" i="12"/>
  <c r="AF102" i="12"/>
  <c r="AF86" i="12"/>
  <c r="AF62" i="12"/>
  <c r="AF78" i="12"/>
  <c r="AF54" i="12"/>
  <c r="AF22" i="12"/>
  <c r="AF46" i="12"/>
  <c r="AF30" i="12"/>
  <c r="AF14" i="12"/>
  <c r="AF70" i="12"/>
  <c r="AF6" i="12"/>
  <c r="AF38" i="12"/>
  <c r="AF141" i="12"/>
  <c r="AF149" i="12"/>
  <c r="AF117" i="12"/>
  <c r="AF133" i="12"/>
  <c r="AF77" i="12"/>
  <c r="AF125" i="12"/>
  <c r="AF85" i="12"/>
  <c r="AF109" i="12"/>
  <c r="AF93" i="12"/>
  <c r="AF45" i="12"/>
  <c r="AF37" i="12"/>
  <c r="AF29" i="12"/>
  <c r="AF21" i="12"/>
  <c r="AF101" i="12"/>
  <c r="AF53" i="12"/>
  <c r="AF61" i="12"/>
  <c r="AF69" i="12"/>
  <c r="AF5" i="12"/>
  <c r="AF140" i="12"/>
  <c r="AF108" i="12"/>
  <c r="AF148" i="12"/>
  <c r="AF100" i="12"/>
  <c r="AF124" i="12"/>
  <c r="AF116" i="12"/>
  <c r="AF13" i="12"/>
  <c r="AF84" i="12"/>
  <c r="AF68" i="12"/>
  <c r="AF20" i="12"/>
  <c r="AF92" i="12"/>
  <c r="AF132" i="12"/>
  <c r="AF60" i="12"/>
  <c r="AF52" i="12"/>
  <c r="AF4" i="12"/>
  <c r="AF76" i="12"/>
  <c r="AF36" i="12"/>
  <c r="AF28" i="12"/>
  <c r="AF12" i="12"/>
  <c r="AF131" i="12"/>
  <c r="AF107" i="12"/>
  <c r="AF91" i="12"/>
  <c r="AF139" i="12"/>
  <c r="AF115" i="12"/>
  <c r="AF99" i="12"/>
  <c r="AF123" i="12"/>
  <c r="AF75" i="12"/>
  <c r="AF59" i="12"/>
  <c r="AF83" i="12"/>
  <c r="AF67" i="12"/>
  <c r="AF35" i="12"/>
  <c r="AF11" i="12"/>
  <c r="AF19" i="12"/>
  <c r="AF44" i="12"/>
  <c r="AF43" i="12"/>
  <c r="AF27" i="12"/>
  <c r="AF130" i="12"/>
  <c r="AF106" i="12"/>
  <c r="AF98" i="12"/>
  <c r="AF138" i="12"/>
  <c r="AF146" i="12"/>
  <c r="AF50" i="12"/>
  <c r="AF147" i="12"/>
  <c r="AF122" i="12"/>
  <c r="AF74" i="12"/>
  <c r="AF51" i="12"/>
  <c r="AF82" i="12"/>
  <c r="AF58" i="12"/>
  <c r="AF114" i="12"/>
  <c r="AF105" i="12"/>
  <c r="AF90" i="12"/>
  <c r="AF66" i="12"/>
  <c r="AF153" i="12"/>
  <c r="AF137" i="12"/>
  <c r="AF34" i="12"/>
  <c r="AF10" i="12"/>
  <c r="AF145" i="12"/>
  <c r="AF129" i="12"/>
  <c r="AF26" i="12"/>
  <c r="AF18" i="12"/>
  <c r="AF121" i="12"/>
  <c r="AF113" i="12"/>
  <c r="AF41" i="12"/>
  <c r="AF25" i="12"/>
  <c r="AF97" i="12"/>
  <c r="AF49" i="12"/>
  <c r="AF33" i="12"/>
  <c r="AF73" i="12"/>
  <c r="AF57" i="12"/>
  <c r="AF65" i="12"/>
  <c r="AF17" i="12"/>
  <c r="AF89" i="12"/>
  <c r="AF42" i="12"/>
  <c r="AF144" i="12"/>
  <c r="AF112" i="12"/>
  <c r="AF96" i="12"/>
  <c r="AF40" i="12"/>
  <c r="AF81" i="12"/>
  <c r="AF9" i="12"/>
  <c r="AF152" i="12"/>
  <c r="AF136" i="12"/>
  <c r="AF72" i="12"/>
  <c r="AF56" i="12"/>
  <c r="AF48" i="12"/>
  <c r="AF24" i="12"/>
  <c r="AF8" i="12"/>
  <c r="AF80" i="12"/>
  <c r="AF64" i="12"/>
  <c r="AF88" i="12"/>
  <c r="AF128" i="12"/>
  <c r="AF120" i="12"/>
  <c r="AF119" i="12"/>
  <c r="AF104" i="12"/>
  <c r="AF151" i="12"/>
  <c r="AF103" i="12"/>
  <c r="AF87" i="12"/>
  <c r="AF95" i="12"/>
  <c r="AF79" i="12"/>
  <c r="AF71" i="12"/>
  <c r="AF47" i="12"/>
  <c r="AF111" i="12"/>
  <c r="AF63" i="12"/>
  <c r="AF32" i="12"/>
  <c r="AF135" i="12"/>
  <c r="AF16" i="12"/>
  <c r="AF127" i="12"/>
  <c r="AF31" i="12"/>
  <c r="AF23" i="12"/>
  <c r="AF55" i="12"/>
  <c r="AF15" i="12"/>
  <c r="AF7" i="12"/>
  <c r="AF3" i="12"/>
  <c r="CR150" i="12"/>
  <c r="CR143" i="12"/>
  <c r="CR142" i="12"/>
  <c r="CR126" i="12"/>
  <c r="CR39" i="12"/>
  <c r="CR110" i="12"/>
  <c r="CR134" i="12"/>
  <c r="CR118" i="12"/>
  <c r="CR94" i="12"/>
  <c r="CR86" i="12"/>
  <c r="CR70" i="12"/>
  <c r="CR78" i="12"/>
  <c r="CR62" i="12"/>
  <c r="CR22" i="12"/>
  <c r="CR54" i="12"/>
  <c r="CR102" i="12"/>
  <c r="CR46" i="12"/>
  <c r="CR30" i="12"/>
  <c r="CR38" i="12"/>
  <c r="CR14" i="12"/>
  <c r="CR6" i="12"/>
  <c r="CR141" i="12"/>
  <c r="CR125" i="12"/>
  <c r="CR117" i="12"/>
  <c r="CR133" i="12"/>
  <c r="CR85" i="12"/>
  <c r="CR149" i="12"/>
  <c r="CR109" i="12"/>
  <c r="CR93" i="12"/>
  <c r="CR77" i="12"/>
  <c r="CR45" i="12"/>
  <c r="CR29" i="12"/>
  <c r="CR21" i="12"/>
  <c r="CR53" i="12"/>
  <c r="CR101" i="12"/>
  <c r="CR61" i="12"/>
  <c r="CR37" i="12"/>
  <c r="CR13" i="12"/>
  <c r="CR69" i="12"/>
  <c r="CR5" i="12"/>
  <c r="CR140" i="12"/>
  <c r="CR108" i="12"/>
  <c r="CR148" i="12"/>
  <c r="CR100" i="12"/>
  <c r="CR124" i="12"/>
  <c r="CR84" i="12"/>
  <c r="CR68" i="12"/>
  <c r="CR20" i="12"/>
  <c r="CR116" i="12"/>
  <c r="CR4" i="12"/>
  <c r="CR92" i="12"/>
  <c r="CR36" i="12"/>
  <c r="CR28" i="12"/>
  <c r="CR12" i="12"/>
  <c r="CR60" i="12"/>
  <c r="CR52" i="12"/>
  <c r="CR76" i="12"/>
  <c r="CR44" i="12"/>
  <c r="CR131" i="12"/>
  <c r="CR107" i="12"/>
  <c r="CR91" i="12"/>
  <c r="CR132" i="12"/>
  <c r="CR139" i="12"/>
  <c r="CR115" i="12"/>
  <c r="CR99" i="12"/>
  <c r="CR123" i="12"/>
  <c r="CR75" i="12"/>
  <c r="CR59" i="12"/>
  <c r="CR83" i="12"/>
  <c r="CR67" i="12"/>
  <c r="CR35" i="12"/>
  <c r="CR11" i="12"/>
  <c r="CR51" i="12"/>
  <c r="CR27" i="12"/>
  <c r="CR19" i="12"/>
  <c r="CR43" i="12"/>
  <c r="CR147" i="12"/>
  <c r="CR138" i="12"/>
  <c r="CR146" i="12"/>
  <c r="CR90" i="12"/>
  <c r="CR50" i="12"/>
  <c r="CR130" i="12"/>
  <c r="CR122" i="12"/>
  <c r="CR74" i="12"/>
  <c r="CR82" i="12"/>
  <c r="CR58" i="12"/>
  <c r="CR121" i="12"/>
  <c r="CR106" i="12"/>
  <c r="CR114" i="12"/>
  <c r="CR153" i="12"/>
  <c r="CR137" i="12"/>
  <c r="CR42" i="12"/>
  <c r="CR34" i="12"/>
  <c r="CR10" i="12"/>
  <c r="CR145" i="12"/>
  <c r="CR66" i="12"/>
  <c r="CR26" i="12"/>
  <c r="CR98" i="12"/>
  <c r="CR18" i="12"/>
  <c r="CR81" i="12"/>
  <c r="CR41" i="12"/>
  <c r="CR25" i="12"/>
  <c r="CR97" i="12"/>
  <c r="CR49" i="12"/>
  <c r="CR33" i="12"/>
  <c r="CR105" i="12"/>
  <c r="CR57" i="12"/>
  <c r="CR73" i="12"/>
  <c r="CR65" i="12"/>
  <c r="CR17" i="12"/>
  <c r="CR129" i="12"/>
  <c r="CR113" i="12"/>
  <c r="CR89" i="12"/>
  <c r="CR144" i="12"/>
  <c r="CR96" i="12"/>
  <c r="CR40" i="12"/>
  <c r="CR136" i="12"/>
  <c r="CR72" i="12"/>
  <c r="CR56" i="12"/>
  <c r="CR48" i="12"/>
  <c r="CR24" i="12"/>
  <c r="CR8" i="12"/>
  <c r="CR80" i="12"/>
  <c r="CR64" i="12"/>
  <c r="CR9" i="12"/>
  <c r="CR120" i="12"/>
  <c r="CR88" i="12"/>
  <c r="CR128" i="12"/>
  <c r="CR112" i="12"/>
  <c r="CR32" i="12"/>
  <c r="CR16" i="12"/>
  <c r="CR104" i="12"/>
  <c r="CR152" i="12"/>
  <c r="CR119" i="12"/>
  <c r="CR103" i="12"/>
  <c r="CR79" i="12"/>
  <c r="CR127" i="12"/>
  <c r="CR71" i="12"/>
  <c r="CR55" i="12"/>
  <c r="CR151" i="12"/>
  <c r="CR135" i="12"/>
  <c r="CR47" i="12"/>
  <c r="CR111" i="12"/>
  <c r="CR95" i="12"/>
  <c r="CR87" i="12"/>
  <c r="CR7" i="12"/>
  <c r="CR63" i="12"/>
  <c r="CR31" i="12"/>
  <c r="CR23" i="12"/>
  <c r="CR15" i="12"/>
  <c r="CR3" i="12"/>
  <c r="Q142" i="12"/>
  <c r="Q143" i="12"/>
  <c r="Q150" i="12"/>
  <c r="Q126" i="12"/>
  <c r="Q134" i="12"/>
  <c r="Q39" i="12"/>
  <c r="Q118" i="12"/>
  <c r="Q110" i="12"/>
  <c r="Q102" i="12"/>
  <c r="Q78" i="12"/>
  <c r="Q70" i="12"/>
  <c r="Q22" i="12"/>
  <c r="Q94" i="12"/>
  <c r="Q86" i="12"/>
  <c r="Q38" i="12"/>
  <c r="Q46" i="12"/>
  <c r="Q30" i="12"/>
  <c r="Q62" i="12"/>
  <c r="Q14" i="12"/>
  <c r="Q54" i="12"/>
  <c r="Q6" i="12"/>
  <c r="Q149" i="12"/>
  <c r="Q125" i="12"/>
  <c r="Q101" i="12"/>
  <c r="Q77" i="12"/>
  <c r="Q69" i="12"/>
  <c r="Q141" i="12"/>
  <c r="Q133" i="12"/>
  <c r="Q117" i="12"/>
  <c r="Q37" i="12"/>
  <c r="Q45" i="12"/>
  <c r="Q53" i="12"/>
  <c r="Q21" i="12"/>
  <c r="Q85" i="12"/>
  <c r="Q61" i="12"/>
  <c r="Q13" i="12"/>
  <c r="Q29" i="12"/>
  <c r="Q5" i="12"/>
  <c r="Q93" i="12"/>
  <c r="Q116" i="12"/>
  <c r="Q140" i="12"/>
  <c r="Q108" i="12"/>
  <c r="Q148" i="12"/>
  <c r="Q100" i="12"/>
  <c r="Q109" i="12"/>
  <c r="Q124" i="12"/>
  <c r="Q76" i="12"/>
  <c r="Q60" i="12"/>
  <c r="Q12" i="12"/>
  <c r="Q84" i="12"/>
  <c r="Q68" i="12"/>
  <c r="Q20" i="12"/>
  <c r="Q52" i="12"/>
  <c r="Q36" i="12"/>
  <c r="Q92" i="12"/>
  <c r="Q44" i="12"/>
  <c r="Q4" i="12"/>
  <c r="Q132" i="12"/>
  <c r="Q139" i="12"/>
  <c r="Q28" i="12"/>
  <c r="Q107" i="12"/>
  <c r="Q91" i="12"/>
  <c r="Q115" i="12"/>
  <c r="Q99" i="12"/>
  <c r="Q131" i="12"/>
  <c r="Q123" i="12"/>
  <c r="Q75" i="12"/>
  <c r="Q59" i="12"/>
  <c r="Q11" i="12"/>
  <c r="Q19" i="12"/>
  <c r="Q67" i="12"/>
  <c r="Q51" i="12"/>
  <c r="Q83" i="12"/>
  <c r="Q35" i="12"/>
  <c r="Q27" i="12"/>
  <c r="Q130" i="12"/>
  <c r="Q43" i="12"/>
  <c r="Q138" i="12"/>
  <c r="Q114" i="12"/>
  <c r="Q42" i="12"/>
  <c r="Q147" i="12"/>
  <c r="Q146" i="12"/>
  <c r="Q98" i="12"/>
  <c r="Q50" i="12"/>
  <c r="Q122" i="12"/>
  <c r="Q74" i="12"/>
  <c r="Q129" i="12"/>
  <c r="Q66" i="12"/>
  <c r="Q18" i="12"/>
  <c r="Q106" i="12"/>
  <c r="Q90" i="12"/>
  <c r="Q58" i="12"/>
  <c r="Q121" i="12"/>
  <c r="Q113" i="12"/>
  <c r="Q153" i="12"/>
  <c r="Q137" i="12"/>
  <c r="Q82" i="12"/>
  <c r="Q34" i="12"/>
  <c r="Q10" i="12"/>
  <c r="Q26" i="12"/>
  <c r="Q41" i="12"/>
  <c r="Q25" i="12"/>
  <c r="Q97" i="12"/>
  <c r="Q49" i="12"/>
  <c r="Q33" i="12"/>
  <c r="Q105" i="12"/>
  <c r="Q73" i="12"/>
  <c r="Q57" i="12"/>
  <c r="Q9" i="12"/>
  <c r="Q145" i="12"/>
  <c r="Q81" i="12"/>
  <c r="Q65" i="12"/>
  <c r="Q89" i="12"/>
  <c r="Q152" i="12"/>
  <c r="Q104" i="12"/>
  <c r="Q24" i="12"/>
  <c r="Q144" i="12"/>
  <c r="Q96" i="12"/>
  <c r="Q40" i="12"/>
  <c r="Q32" i="12"/>
  <c r="Q56" i="12"/>
  <c r="Q80" i="12"/>
  <c r="Q64" i="12"/>
  <c r="Q16" i="12"/>
  <c r="Q120" i="12"/>
  <c r="Q88" i="12"/>
  <c r="Q136" i="12"/>
  <c r="Q128" i="12"/>
  <c r="Q72" i="12"/>
  <c r="Q127" i="12"/>
  <c r="Q112" i="12"/>
  <c r="Q135" i="12"/>
  <c r="Q151" i="12"/>
  <c r="Q48" i="12"/>
  <c r="Q8" i="12"/>
  <c r="Q119" i="12"/>
  <c r="Q111" i="12"/>
  <c r="Q95" i="12"/>
  <c r="Q63" i="12"/>
  <c r="Q17" i="12"/>
  <c r="Q103" i="12"/>
  <c r="Q87" i="12"/>
  <c r="Q79" i="12"/>
  <c r="Q31" i="12"/>
  <c r="Q47" i="12"/>
  <c r="Q55" i="12"/>
  <c r="Q23" i="12"/>
  <c r="Q71" i="12"/>
  <c r="Q15" i="12"/>
  <c r="Q7" i="12"/>
  <c r="Q3" i="12"/>
  <c r="CC142" i="12"/>
  <c r="CC143" i="12"/>
  <c r="CC134" i="12"/>
  <c r="CC126" i="12"/>
  <c r="CC39" i="12"/>
  <c r="CC150" i="12"/>
  <c r="CC110" i="12"/>
  <c r="CC102" i="12"/>
  <c r="CC118" i="12"/>
  <c r="CC78" i="12"/>
  <c r="CC70" i="12"/>
  <c r="CC38" i="12"/>
  <c r="CC94" i="12"/>
  <c r="CC86" i="12"/>
  <c r="CC54" i="12"/>
  <c r="CC62" i="12"/>
  <c r="CC22" i="12"/>
  <c r="CC46" i="12"/>
  <c r="CC30" i="12"/>
  <c r="CC14" i="12"/>
  <c r="CC6" i="12"/>
  <c r="CC149" i="12"/>
  <c r="CC141" i="12"/>
  <c r="CC69" i="12"/>
  <c r="CC117" i="12"/>
  <c r="CC125" i="12"/>
  <c r="CC133" i="12"/>
  <c r="CC109" i="12"/>
  <c r="CC93" i="12"/>
  <c r="CC85" i="12"/>
  <c r="CC45" i="12"/>
  <c r="CC101" i="12"/>
  <c r="CC77" i="12"/>
  <c r="CC53" i="12"/>
  <c r="CC13" i="12"/>
  <c r="CC29" i="12"/>
  <c r="CC21" i="12"/>
  <c r="CC61" i="12"/>
  <c r="CC37" i="12"/>
  <c r="CC116" i="12"/>
  <c r="CC140" i="12"/>
  <c r="CC108" i="12"/>
  <c r="CC148" i="12"/>
  <c r="CC100" i="12"/>
  <c r="CC5" i="12"/>
  <c r="CC124" i="12"/>
  <c r="CC76" i="12"/>
  <c r="CC60" i="12"/>
  <c r="CC12" i="12"/>
  <c r="CC84" i="12"/>
  <c r="CC68" i="12"/>
  <c r="CC20" i="12"/>
  <c r="CC52" i="12"/>
  <c r="CC4" i="12"/>
  <c r="CC36" i="12"/>
  <c r="CC92" i="12"/>
  <c r="CC44" i="12"/>
  <c r="CC132" i="12"/>
  <c r="CC139" i="12"/>
  <c r="CC131" i="12"/>
  <c r="CC107" i="12"/>
  <c r="CC91" i="12"/>
  <c r="CC28" i="12"/>
  <c r="CC115" i="12"/>
  <c r="CC99" i="12"/>
  <c r="CC123" i="12"/>
  <c r="CC75" i="12"/>
  <c r="CC59" i="12"/>
  <c r="CC67" i="12"/>
  <c r="CC51" i="12"/>
  <c r="CC11" i="12"/>
  <c r="CC19" i="12"/>
  <c r="CC83" i="12"/>
  <c r="CC27" i="12"/>
  <c r="CC35" i="12"/>
  <c r="CC147" i="12"/>
  <c r="CC43" i="12"/>
  <c r="CC130" i="12"/>
  <c r="CC138" i="12"/>
  <c r="CC114" i="12"/>
  <c r="CC42" i="12"/>
  <c r="CC146" i="12"/>
  <c r="CC98" i="12"/>
  <c r="CC50" i="12"/>
  <c r="CC122" i="12"/>
  <c r="CC90" i="12"/>
  <c r="CC74" i="12"/>
  <c r="CC82" i="12"/>
  <c r="CC121" i="12"/>
  <c r="CC129" i="12"/>
  <c r="CC113" i="12"/>
  <c r="CC106" i="12"/>
  <c r="CC66" i="12"/>
  <c r="CC18" i="12"/>
  <c r="CC153" i="12"/>
  <c r="CC137" i="12"/>
  <c r="CC34" i="12"/>
  <c r="CC10" i="12"/>
  <c r="CC26" i="12"/>
  <c r="CC58" i="12"/>
  <c r="CC41" i="12"/>
  <c r="CC25" i="12"/>
  <c r="CC97" i="12"/>
  <c r="CC49" i="12"/>
  <c r="CC33" i="12"/>
  <c r="CC17" i="12"/>
  <c r="CC73" i="12"/>
  <c r="CC57" i="12"/>
  <c r="CC9" i="12"/>
  <c r="CC81" i="12"/>
  <c r="CC65" i="12"/>
  <c r="CC89" i="12"/>
  <c r="CC145" i="12"/>
  <c r="CC105" i="12"/>
  <c r="CC104" i="12"/>
  <c r="CC24" i="12"/>
  <c r="CC144" i="12"/>
  <c r="CC96" i="12"/>
  <c r="CC40" i="12"/>
  <c r="CC32" i="12"/>
  <c r="CC56" i="12"/>
  <c r="CC136" i="12"/>
  <c r="CC80" i="12"/>
  <c r="CC64" i="12"/>
  <c r="CC16" i="12"/>
  <c r="CC152" i="12"/>
  <c r="CC120" i="12"/>
  <c r="CC88" i="12"/>
  <c r="CC128" i="12"/>
  <c r="CC72" i="12"/>
  <c r="CC48" i="12"/>
  <c r="CC135" i="12"/>
  <c r="CC127" i="12"/>
  <c r="CC8" i="12"/>
  <c r="CC112" i="12"/>
  <c r="CC111" i="12"/>
  <c r="CC95" i="12"/>
  <c r="CC55" i="12"/>
  <c r="CC103" i="12"/>
  <c r="CC87" i="12"/>
  <c r="CC151" i="12"/>
  <c r="CC79" i="12"/>
  <c r="CC71" i="12"/>
  <c r="CC119" i="12"/>
  <c r="CC63" i="12"/>
  <c r="CC23" i="12"/>
  <c r="CC15" i="12"/>
  <c r="CC31" i="12"/>
  <c r="CC7" i="12"/>
  <c r="CC47" i="12"/>
  <c r="CC3" i="12"/>
  <c r="EO143" i="12"/>
  <c r="EO142" i="12"/>
  <c r="EO150" i="12"/>
  <c r="EO126" i="12"/>
  <c r="EO39" i="12"/>
  <c r="EO118" i="12"/>
  <c r="EO110" i="12"/>
  <c r="EO102" i="12"/>
  <c r="EO134" i="12"/>
  <c r="EO78" i="12"/>
  <c r="EO38" i="12"/>
  <c r="EO86" i="12"/>
  <c r="EO54" i="12"/>
  <c r="EO94" i="12"/>
  <c r="EO70" i="12"/>
  <c r="EO62" i="12"/>
  <c r="EO14" i="12"/>
  <c r="EO30" i="12"/>
  <c r="EO46" i="12"/>
  <c r="EO6" i="12"/>
  <c r="EO22" i="12"/>
  <c r="EO149" i="12"/>
  <c r="EO69" i="12"/>
  <c r="EO109" i="12"/>
  <c r="EO93" i="12"/>
  <c r="EO85" i="12"/>
  <c r="EO125" i="12"/>
  <c r="EO101" i="12"/>
  <c r="EO77" i="12"/>
  <c r="EO37" i="12"/>
  <c r="EO133" i="12"/>
  <c r="EO45" i="12"/>
  <c r="EO117" i="12"/>
  <c r="EO53" i="12"/>
  <c r="EO29" i="12"/>
  <c r="EO21" i="12"/>
  <c r="EO141" i="12"/>
  <c r="EO5" i="12"/>
  <c r="EO61" i="12"/>
  <c r="EO13" i="12"/>
  <c r="EO116" i="12"/>
  <c r="EO140" i="12"/>
  <c r="EO108" i="12"/>
  <c r="EO148" i="12"/>
  <c r="EO100" i="12"/>
  <c r="EO124" i="12"/>
  <c r="EO132" i="12"/>
  <c r="EO76" i="12"/>
  <c r="EO60" i="12"/>
  <c r="EO12" i="12"/>
  <c r="EO84" i="12"/>
  <c r="EO68" i="12"/>
  <c r="EO20" i="12"/>
  <c r="EO28" i="12"/>
  <c r="EO36" i="12"/>
  <c r="EO92" i="12"/>
  <c r="EO44" i="12"/>
  <c r="EO139" i="12"/>
  <c r="EO107" i="12"/>
  <c r="EO91" i="12"/>
  <c r="EO4" i="12"/>
  <c r="EO115" i="12"/>
  <c r="EO99" i="12"/>
  <c r="EO123" i="12"/>
  <c r="EO75" i="12"/>
  <c r="EO59" i="12"/>
  <c r="EO83" i="12"/>
  <c r="EO11" i="12"/>
  <c r="EO131" i="12"/>
  <c r="EO35" i="12"/>
  <c r="EO19" i="12"/>
  <c r="EO52" i="12"/>
  <c r="EO51" i="12"/>
  <c r="EO27" i="12"/>
  <c r="EO67" i="12"/>
  <c r="EO130" i="12"/>
  <c r="EO138" i="12"/>
  <c r="EO114" i="12"/>
  <c r="EO42" i="12"/>
  <c r="EO146" i="12"/>
  <c r="EO106" i="12"/>
  <c r="EO98" i="12"/>
  <c r="EO50" i="12"/>
  <c r="EO147" i="12"/>
  <c r="EO122" i="12"/>
  <c r="EO90" i="12"/>
  <c r="EO74" i="12"/>
  <c r="EO121" i="12"/>
  <c r="EO43" i="12"/>
  <c r="EO82" i="12"/>
  <c r="EO58" i="12"/>
  <c r="EO113" i="12"/>
  <c r="EO153" i="12"/>
  <c r="EO137" i="12"/>
  <c r="EO34" i="12"/>
  <c r="EO10" i="12"/>
  <c r="EO26" i="12"/>
  <c r="EO129" i="12"/>
  <c r="EO66" i="12"/>
  <c r="EO41" i="12"/>
  <c r="EO25" i="12"/>
  <c r="EO145" i="12"/>
  <c r="EO97" i="12"/>
  <c r="EO49" i="12"/>
  <c r="EO33" i="12"/>
  <c r="EO105" i="12"/>
  <c r="EO73" i="12"/>
  <c r="EO57" i="12"/>
  <c r="EO9" i="12"/>
  <c r="EO81" i="12"/>
  <c r="EO65" i="12"/>
  <c r="EO89" i="12"/>
  <c r="EO17" i="12"/>
  <c r="EO18" i="12"/>
  <c r="EO24" i="12"/>
  <c r="EO144" i="12"/>
  <c r="EO96" i="12"/>
  <c r="EO40" i="12"/>
  <c r="EO32" i="12"/>
  <c r="EO104" i="12"/>
  <c r="EO56" i="12"/>
  <c r="EO80" i="12"/>
  <c r="EO64" i="12"/>
  <c r="EO16" i="12"/>
  <c r="EO152" i="12"/>
  <c r="EO120" i="12"/>
  <c r="EO88" i="12"/>
  <c r="EO72" i="12"/>
  <c r="EO128" i="12"/>
  <c r="EO127" i="12"/>
  <c r="EO119" i="12"/>
  <c r="EO48" i="12"/>
  <c r="EO151" i="12"/>
  <c r="EO8" i="12"/>
  <c r="EO112" i="12"/>
  <c r="EO135" i="12"/>
  <c r="EO111" i="12"/>
  <c r="EO95" i="12"/>
  <c r="EO103" i="12"/>
  <c r="EO55" i="12"/>
  <c r="EO87" i="12"/>
  <c r="EO79" i="12"/>
  <c r="EO71" i="12"/>
  <c r="EO63" i="12"/>
  <c r="EO136" i="12"/>
  <c r="EO15" i="12"/>
  <c r="EO31" i="12"/>
  <c r="EO23" i="12"/>
  <c r="EO47" i="12"/>
  <c r="EO7" i="12"/>
  <c r="EO3" i="12"/>
  <c r="BN150" i="12"/>
  <c r="BN143" i="12"/>
  <c r="BN118" i="12"/>
  <c r="BN142" i="12"/>
  <c r="BN134" i="12"/>
  <c r="BN126" i="12"/>
  <c r="BN39" i="12"/>
  <c r="BN110" i="12"/>
  <c r="BN94" i="12"/>
  <c r="BN62" i="12"/>
  <c r="BN86" i="12"/>
  <c r="BN102" i="12"/>
  <c r="BN78" i="12"/>
  <c r="BN70" i="12"/>
  <c r="BN14" i="12"/>
  <c r="BN38" i="12"/>
  <c r="BN46" i="12"/>
  <c r="BN30" i="12"/>
  <c r="BN22" i="12"/>
  <c r="BN54" i="12"/>
  <c r="BN6" i="12"/>
  <c r="BN125" i="12"/>
  <c r="BN149" i="12"/>
  <c r="BN93" i="12"/>
  <c r="BN133" i="12"/>
  <c r="BN117" i="12"/>
  <c r="BN109" i="12"/>
  <c r="BN101" i="12"/>
  <c r="BN69" i="12"/>
  <c r="BN61" i="12"/>
  <c r="BN85" i="12"/>
  <c r="BN141" i="12"/>
  <c r="BN77" i="12"/>
  <c r="BN45" i="12"/>
  <c r="BN29" i="12"/>
  <c r="BN5" i="12"/>
  <c r="BN37" i="12"/>
  <c r="BN53" i="12"/>
  <c r="BN21" i="12"/>
  <c r="BN13" i="12"/>
  <c r="BN132" i="12"/>
  <c r="BN116" i="12"/>
  <c r="BN140" i="12"/>
  <c r="BN108" i="12"/>
  <c r="BN148" i="12"/>
  <c r="BN124" i="12"/>
  <c r="BN76" i="12"/>
  <c r="BN60" i="12"/>
  <c r="BN68" i="12"/>
  <c r="BN20" i="12"/>
  <c r="BN84" i="12"/>
  <c r="BN36" i="12"/>
  <c r="BN12" i="12"/>
  <c r="BN92" i="12"/>
  <c r="BN4" i="12"/>
  <c r="BN44" i="12"/>
  <c r="BN28" i="12"/>
  <c r="BN52" i="12"/>
  <c r="BN131" i="12"/>
  <c r="BN115" i="12"/>
  <c r="BN139" i="12"/>
  <c r="BN107" i="12"/>
  <c r="BN91" i="12"/>
  <c r="BN99" i="12"/>
  <c r="BN51" i="12"/>
  <c r="BN100" i="12"/>
  <c r="BN27" i="12"/>
  <c r="BN59" i="12"/>
  <c r="BN123" i="12"/>
  <c r="BN11" i="12"/>
  <c r="BN83" i="12"/>
  <c r="BN67" i="12"/>
  <c r="BN19" i="12"/>
  <c r="BN75" i="12"/>
  <c r="BN35" i="12"/>
  <c r="BN90" i="12"/>
  <c r="BN147" i="12"/>
  <c r="BN130" i="12"/>
  <c r="BN106" i="12"/>
  <c r="BN138" i="12"/>
  <c r="BN114" i="12"/>
  <c r="BN42" i="12"/>
  <c r="BN146" i="12"/>
  <c r="BN98" i="12"/>
  <c r="BN58" i="12"/>
  <c r="BN50" i="12"/>
  <c r="BN18" i="12"/>
  <c r="BN122" i="12"/>
  <c r="BN66" i="12"/>
  <c r="BN43" i="12"/>
  <c r="BN113" i="12"/>
  <c r="BN34" i="12"/>
  <c r="BN145" i="12"/>
  <c r="BN121" i="12"/>
  <c r="BN97" i="12"/>
  <c r="BN41" i="12"/>
  <c r="BN25" i="12"/>
  <c r="BN17" i="12"/>
  <c r="BN49" i="12"/>
  <c r="BN33" i="12"/>
  <c r="BN105" i="12"/>
  <c r="BN73" i="12"/>
  <c r="BN57" i="12"/>
  <c r="BN9" i="12"/>
  <c r="BN81" i="12"/>
  <c r="BN65" i="12"/>
  <c r="BN74" i="12"/>
  <c r="BN153" i="12"/>
  <c r="BN137" i="12"/>
  <c r="BN129" i="12"/>
  <c r="BN89" i="12"/>
  <c r="BN82" i="12"/>
  <c r="BN152" i="12"/>
  <c r="BN136" i="12"/>
  <c r="BN128" i="12"/>
  <c r="BN112" i="12"/>
  <c r="BN88" i="12"/>
  <c r="BN40" i="12"/>
  <c r="BN72" i="12"/>
  <c r="BN48" i="12"/>
  <c r="BN24" i="12"/>
  <c r="BN26" i="12"/>
  <c r="BN144" i="12"/>
  <c r="BN104" i="12"/>
  <c r="BN96" i="12"/>
  <c r="BN56" i="12"/>
  <c r="BN8" i="12"/>
  <c r="BN64" i="12"/>
  <c r="BN16" i="12"/>
  <c r="BN80" i="12"/>
  <c r="BN32" i="12"/>
  <c r="BN103" i="12"/>
  <c r="BN127" i="12"/>
  <c r="BN120" i="12"/>
  <c r="BN10" i="12"/>
  <c r="BN151" i="12"/>
  <c r="BN119" i="12"/>
  <c r="BN87" i="12"/>
  <c r="BN55" i="12"/>
  <c r="BN71" i="12"/>
  <c r="BN111" i="12"/>
  <c r="BN95" i="12"/>
  <c r="BN63" i="12"/>
  <c r="BN135" i="12"/>
  <c r="BN79" i="12"/>
  <c r="BN31" i="12"/>
  <c r="BN47" i="12"/>
  <c r="BN23" i="12"/>
  <c r="BN15" i="12"/>
  <c r="BN7" i="12"/>
  <c r="BN3" i="12"/>
  <c r="DZ150" i="12"/>
  <c r="DZ118" i="12"/>
  <c r="DZ126" i="12"/>
  <c r="DZ143" i="12"/>
  <c r="DZ142" i="12"/>
  <c r="DZ39" i="12"/>
  <c r="DZ110" i="12"/>
  <c r="DZ94" i="12"/>
  <c r="DZ134" i="12"/>
  <c r="DZ62" i="12"/>
  <c r="DZ86" i="12"/>
  <c r="DZ78" i="12"/>
  <c r="DZ102" i="12"/>
  <c r="DZ46" i="12"/>
  <c r="DZ30" i="12"/>
  <c r="DZ70" i="12"/>
  <c r="DZ22" i="12"/>
  <c r="DZ6" i="12"/>
  <c r="DZ14" i="12"/>
  <c r="DZ38" i="12"/>
  <c r="DZ54" i="12"/>
  <c r="DZ125" i="12"/>
  <c r="DZ149" i="12"/>
  <c r="DZ109" i="12"/>
  <c r="DZ93" i="12"/>
  <c r="DZ85" i="12"/>
  <c r="DZ61" i="12"/>
  <c r="DZ77" i="12"/>
  <c r="DZ101" i="12"/>
  <c r="DZ69" i="12"/>
  <c r="DZ141" i="12"/>
  <c r="DZ45" i="12"/>
  <c r="DZ29" i="12"/>
  <c r="DZ5" i="12"/>
  <c r="DZ133" i="12"/>
  <c r="DZ37" i="12"/>
  <c r="DZ21" i="12"/>
  <c r="DZ13" i="12"/>
  <c r="DZ117" i="12"/>
  <c r="DZ53" i="12"/>
  <c r="DZ116" i="12"/>
  <c r="DZ100" i="12"/>
  <c r="DZ140" i="12"/>
  <c r="DZ108" i="12"/>
  <c r="DZ148" i="12"/>
  <c r="DZ124" i="12"/>
  <c r="DZ132" i="12"/>
  <c r="DZ76" i="12"/>
  <c r="DZ60" i="12"/>
  <c r="DZ68" i="12"/>
  <c r="DZ20" i="12"/>
  <c r="DZ84" i="12"/>
  <c r="DZ52" i="12"/>
  <c r="DZ92" i="12"/>
  <c r="DZ36" i="12"/>
  <c r="DZ28" i="12"/>
  <c r="DZ12" i="12"/>
  <c r="DZ131" i="12"/>
  <c r="DZ44" i="12"/>
  <c r="DZ4" i="12"/>
  <c r="DZ139" i="12"/>
  <c r="DZ107" i="12"/>
  <c r="DZ91" i="12"/>
  <c r="DZ99" i="12"/>
  <c r="DZ51" i="12"/>
  <c r="DZ67" i="12"/>
  <c r="DZ27" i="12"/>
  <c r="DZ11" i="12"/>
  <c r="DZ75" i="12"/>
  <c r="DZ19" i="12"/>
  <c r="DZ123" i="12"/>
  <c r="DZ35" i="12"/>
  <c r="DZ83" i="12"/>
  <c r="DZ147" i="12"/>
  <c r="DZ106" i="12"/>
  <c r="DZ90" i="12"/>
  <c r="DZ115" i="12"/>
  <c r="DZ130" i="12"/>
  <c r="DZ43" i="12"/>
  <c r="DZ138" i="12"/>
  <c r="DZ114" i="12"/>
  <c r="DZ42" i="12"/>
  <c r="DZ146" i="12"/>
  <c r="DZ98" i="12"/>
  <c r="DZ58" i="12"/>
  <c r="DZ50" i="12"/>
  <c r="DZ10" i="12"/>
  <c r="DZ82" i="12"/>
  <c r="DZ74" i="12"/>
  <c r="DZ18" i="12"/>
  <c r="DZ113" i="12"/>
  <c r="DZ59" i="12"/>
  <c r="DZ122" i="12"/>
  <c r="DZ66" i="12"/>
  <c r="DZ34" i="12"/>
  <c r="DZ145" i="12"/>
  <c r="DZ26" i="12"/>
  <c r="DZ153" i="12"/>
  <c r="DZ137" i="12"/>
  <c r="DZ41" i="12"/>
  <c r="DZ25" i="12"/>
  <c r="DZ17" i="12"/>
  <c r="DZ97" i="12"/>
  <c r="DZ49" i="12"/>
  <c r="DZ33" i="12"/>
  <c r="DZ73" i="12"/>
  <c r="DZ57" i="12"/>
  <c r="DZ9" i="12"/>
  <c r="DZ81" i="12"/>
  <c r="DZ65" i="12"/>
  <c r="DZ121" i="12"/>
  <c r="DZ105" i="12"/>
  <c r="DZ89" i="12"/>
  <c r="DZ129" i="12"/>
  <c r="DZ112" i="12"/>
  <c r="DZ40" i="12"/>
  <c r="DZ128" i="12"/>
  <c r="DZ88" i="12"/>
  <c r="DZ48" i="12"/>
  <c r="DZ24" i="12"/>
  <c r="DZ152" i="12"/>
  <c r="DZ144" i="12"/>
  <c r="DZ96" i="12"/>
  <c r="DZ56" i="12"/>
  <c r="DZ8" i="12"/>
  <c r="DZ120" i="12"/>
  <c r="DZ72" i="12"/>
  <c r="DZ64" i="12"/>
  <c r="DZ16" i="12"/>
  <c r="DZ104" i="12"/>
  <c r="DZ103" i="12"/>
  <c r="DZ80" i="12"/>
  <c r="DZ127" i="12"/>
  <c r="DZ32" i="12"/>
  <c r="DZ136" i="12"/>
  <c r="DZ151" i="12"/>
  <c r="DZ135" i="12"/>
  <c r="DZ95" i="12"/>
  <c r="DZ71" i="12"/>
  <c r="DZ55" i="12"/>
  <c r="DZ119" i="12"/>
  <c r="DZ111" i="12"/>
  <c r="DZ87" i="12"/>
  <c r="DZ63" i="12"/>
  <c r="DZ31" i="12"/>
  <c r="DZ79" i="12"/>
  <c r="DZ47" i="12"/>
  <c r="DZ23" i="12"/>
  <c r="DZ15" i="12"/>
  <c r="DZ7" i="12"/>
  <c r="DZ3" i="12"/>
  <c r="S39" i="12"/>
  <c r="S143" i="12"/>
  <c r="S150" i="12"/>
  <c r="S142" i="12"/>
  <c r="S118" i="12"/>
  <c r="S134" i="12"/>
  <c r="S110" i="12"/>
  <c r="S126" i="12"/>
  <c r="S94" i="12"/>
  <c r="S102" i="12"/>
  <c r="S78" i="12"/>
  <c r="S70" i="12"/>
  <c r="S62" i="12"/>
  <c r="S38" i="12"/>
  <c r="S86" i="12"/>
  <c r="S54" i="12"/>
  <c r="S30" i="12"/>
  <c r="S14" i="12"/>
  <c r="S22" i="12"/>
  <c r="S46" i="12"/>
  <c r="S6" i="12"/>
  <c r="S133" i="12"/>
  <c r="S141" i="12"/>
  <c r="S109" i="12"/>
  <c r="S125" i="12"/>
  <c r="S85" i="12"/>
  <c r="S69" i="12"/>
  <c r="S53" i="12"/>
  <c r="S101" i="12"/>
  <c r="S77" i="12"/>
  <c r="S61" i="12"/>
  <c r="S149" i="12"/>
  <c r="S93" i="12"/>
  <c r="S13" i="12"/>
  <c r="S29" i="12"/>
  <c r="S5" i="12"/>
  <c r="S117" i="12"/>
  <c r="S37" i="12"/>
  <c r="S21" i="12"/>
  <c r="S140" i="12"/>
  <c r="S132" i="12"/>
  <c r="S108" i="12"/>
  <c r="S148" i="12"/>
  <c r="S124" i="12"/>
  <c r="S45" i="12"/>
  <c r="S100" i="12"/>
  <c r="S36" i="12"/>
  <c r="S4" i="12"/>
  <c r="S44" i="12"/>
  <c r="S12" i="12"/>
  <c r="S92" i="12"/>
  <c r="S76" i="12"/>
  <c r="S52" i="12"/>
  <c r="S28" i="12"/>
  <c r="S116" i="12"/>
  <c r="S84" i="12"/>
  <c r="S20" i="12"/>
  <c r="S68" i="12"/>
  <c r="S139" i="12"/>
  <c r="S107" i="12"/>
  <c r="S91" i="12"/>
  <c r="S51" i="12"/>
  <c r="S35" i="12"/>
  <c r="S99" i="12"/>
  <c r="S60" i="12"/>
  <c r="S123" i="12"/>
  <c r="S131" i="12"/>
  <c r="S83" i="12"/>
  <c r="S67" i="12"/>
  <c r="S19" i="12"/>
  <c r="S59" i="12"/>
  <c r="S27" i="12"/>
  <c r="S115" i="12"/>
  <c r="S75" i="12"/>
  <c r="S11" i="12"/>
  <c r="S43" i="12"/>
  <c r="S146" i="12"/>
  <c r="S138" i="12"/>
  <c r="S130" i="12"/>
  <c r="S106" i="12"/>
  <c r="S114" i="12"/>
  <c r="S90" i="12"/>
  <c r="S42" i="12"/>
  <c r="S147" i="12"/>
  <c r="S122" i="12"/>
  <c r="S74" i="12"/>
  <c r="S66" i="12"/>
  <c r="S82" i="12"/>
  <c r="S58" i="12"/>
  <c r="S34" i="12"/>
  <c r="S145" i="12"/>
  <c r="S26" i="12"/>
  <c r="S10" i="12"/>
  <c r="S98" i="12"/>
  <c r="S18" i="12"/>
  <c r="S50" i="12"/>
  <c r="S129" i="12"/>
  <c r="S49" i="12"/>
  <c r="S33" i="12"/>
  <c r="S73" i="12"/>
  <c r="S57" i="12"/>
  <c r="S9" i="12"/>
  <c r="S105" i="12"/>
  <c r="S81" i="12"/>
  <c r="S65" i="12"/>
  <c r="S153" i="12"/>
  <c r="S137" i="12"/>
  <c r="S113" i="12"/>
  <c r="S89" i="12"/>
  <c r="S121" i="12"/>
  <c r="S97" i="12"/>
  <c r="S17" i="12"/>
  <c r="S128" i="12"/>
  <c r="S88" i="12"/>
  <c r="S56" i="12"/>
  <c r="S8" i="12"/>
  <c r="S72" i="12"/>
  <c r="S64" i="12"/>
  <c r="S136" i="12"/>
  <c r="S152" i="12"/>
  <c r="S41" i="12"/>
  <c r="S25" i="12"/>
  <c r="S112" i="12"/>
  <c r="S104" i="12"/>
  <c r="S40" i="12"/>
  <c r="S16" i="12"/>
  <c r="S151" i="12"/>
  <c r="S48" i="12"/>
  <c r="S144" i="12"/>
  <c r="S120" i="12"/>
  <c r="S96" i="12"/>
  <c r="S80" i="12"/>
  <c r="S32" i="12"/>
  <c r="S24" i="12"/>
  <c r="S127" i="12"/>
  <c r="S79" i="12"/>
  <c r="S63" i="12"/>
  <c r="S111" i="12"/>
  <c r="S31" i="12"/>
  <c r="S87" i="12"/>
  <c r="S135" i="12"/>
  <c r="S119" i="12"/>
  <c r="S55" i="12"/>
  <c r="S95" i="12"/>
  <c r="S71" i="12"/>
  <c r="S103" i="12"/>
  <c r="S23" i="12"/>
  <c r="S15" i="12"/>
  <c r="S7" i="12"/>
  <c r="S47" i="12"/>
  <c r="S3" i="12"/>
  <c r="CE39" i="12"/>
  <c r="CE143" i="12"/>
  <c r="CE150" i="12"/>
  <c r="CE142" i="12"/>
  <c r="CE118" i="12"/>
  <c r="CE110" i="12"/>
  <c r="CE134" i="12"/>
  <c r="CE94" i="12"/>
  <c r="CE126" i="12"/>
  <c r="CE70" i="12"/>
  <c r="CE38" i="12"/>
  <c r="CE78" i="12"/>
  <c r="CE102" i="12"/>
  <c r="CE86" i="12"/>
  <c r="CE62" i="12"/>
  <c r="CE46" i="12"/>
  <c r="CE30" i="12"/>
  <c r="CE14" i="12"/>
  <c r="CE22" i="12"/>
  <c r="CE54" i="12"/>
  <c r="CE6" i="12"/>
  <c r="CE133" i="12"/>
  <c r="CE141" i="12"/>
  <c r="CE109" i="12"/>
  <c r="CE85" i="12"/>
  <c r="CE149" i="12"/>
  <c r="CE125" i="12"/>
  <c r="CE101" i="12"/>
  <c r="CE77" i="12"/>
  <c r="CE117" i="12"/>
  <c r="CE93" i="12"/>
  <c r="CE53" i="12"/>
  <c r="CE13" i="12"/>
  <c r="CE69" i="12"/>
  <c r="CE61" i="12"/>
  <c r="CE21" i="12"/>
  <c r="CE45" i="12"/>
  <c r="CE37" i="12"/>
  <c r="CE140" i="12"/>
  <c r="CE108" i="12"/>
  <c r="CE148" i="12"/>
  <c r="CE124" i="12"/>
  <c r="CE132" i="12"/>
  <c r="CE5" i="12"/>
  <c r="CE100" i="12"/>
  <c r="CE29" i="12"/>
  <c r="CE20" i="12"/>
  <c r="CE44" i="12"/>
  <c r="CE12" i="12"/>
  <c r="CE92" i="12"/>
  <c r="CE76" i="12"/>
  <c r="CE52" i="12"/>
  <c r="CE28" i="12"/>
  <c r="CE84" i="12"/>
  <c r="CE36" i="12"/>
  <c r="CE4" i="12"/>
  <c r="CE116" i="12"/>
  <c r="CE68" i="12"/>
  <c r="CE139" i="12"/>
  <c r="CE107" i="12"/>
  <c r="CE91" i="12"/>
  <c r="CE35" i="12"/>
  <c r="CE99" i="12"/>
  <c r="CE123" i="12"/>
  <c r="CE60" i="12"/>
  <c r="CE131" i="12"/>
  <c r="CE83" i="12"/>
  <c r="CE67" i="12"/>
  <c r="CE19" i="12"/>
  <c r="CE27" i="12"/>
  <c r="CE75" i="12"/>
  <c r="CE115" i="12"/>
  <c r="CE59" i="12"/>
  <c r="CE147" i="12"/>
  <c r="CE106" i="12"/>
  <c r="CE146" i="12"/>
  <c r="CE138" i="12"/>
  <c r="CE130" i="12"/>
  <c r="CE114" i="12"/>
  <c r="CE90" i="12"/>
  <c r="CE42" i="12"/>
  <c r="CE122" i="12"/>
  <c r="CE74" i="12"/>
  <c r="CE66" i="12"/>
  <c r="CE82" i="12"/>
  <c r="CE43" i="12"/>
  <c r="CE98" i="12"/>
  <c r="CE50" i="12"/>
  <c r="CE34" i="12"/>
  <c r="CE145" i="12"/>
  <c r="CE58" i="12"/>
  <c r="CE26" i="12"/>
  <c r="CE10" i="12"/>
  <c r="CE105" i="12"/>
  <c r="CE11" i="12"/>
  <c r="CE18" i="12"/>
  <c r="CE51" i="12"/>
  <c r="CE49" i="12"/>
  <c r="CE33" i="12"/>
  <c r="CE73" i="12"/>
  <c r="CE57" i="12"/>
  <c r="CE17" i="12"/>
  <c r="CE9" i="12"/>
  <c r="CE81" i="12"/>
  <c r="CE65" i="12"/>
  <c r="CE129" i="12"/>
  <c r="CE89" i="12"/>
  <c r="CE121" i="12"/>
  <c r="CE153" i="12"/>
  <c r="CE137" i="12"/>
  <c r="CE97" i="12"/>
  <c r="CE136" i="12"/>
  <c r="CE128" i="12"/>
  <c r="CE88" i="12"/>
  <c r="CE56" i="12"/>
  <c r="CE8" i="12"/>
  <c r="CE120" i="12"/>
  <c r="CE72" i="12"/>
  <c r="CE64" i="12"/>
  <c r="CE113" i="12"/>
  <c r="CE152" i="12"/>
  <c r="CE112" i="12"/>
  <c r="CE104" i="12"/>
  <c r="CE40" i="12"/>
  <c r="CE16" i="12"/>
  <c r="CE25" i="12"/>
  <c r="CE32" i="12"/>
  <c r="CE24" i="12"/>
  <c r="CE151" i="12"/>
  <c r="CE135" i="12"/>
  <c r="CE41" i="12"/>
  <c r="CE127" i="12"/>
  <c r="CE79" i="12"/>
  <c r="CE63" i="12"/>
  <c r="CE96" i="12"/>
  <c r="CE87" i="12"/>
  <c r="CE95" i="12"/>
  <c r="CE31" i="12"/>
  <c r="CE144" i="12"/>
  <c r="CE48" i="12"/>
  <c r="CE111" i="12"/>
  <c r="CE103" i="12"/>
  <c r="CE80" i="12"/>
  <c r="CE119" i="12"/>
  <c r="CE23" i="12"/>
  <c r="CE15" i="12"/>
  <c r="CE47" i="12"/>
  <c r="CE7" i="12"/>
  <c r="CE55" i="12"/>
  <c r="CE71" i="12"/>
  <c r="CE3" i="12"/>
  <c r="D142" i="12"/>
  <c r="D150" i="12"/>
  <c r="D143" i="12"/>
  <c r="D39" i="12"/>
  <c r="D126" i="12"/>
  <c r="D102" i="12"/>
  <c r="D110" i="12"/>
  <c r="D118" i="12"/>
  <c r="D134" i="12"/>
  <c r="D94" i="12"/>
  <c r="D78" i="12"/>
  <c r="D86" i="12"/>
  <c r="D70" i="12"/>
  <c r="D38" i="12"/>
  <c r="D30" i="12"/>
  <c r="D62" i="12"/>
  <c r="D14" i="12"/>
  <c r="D22" i="12"/>
  <c r="D54" i="12"/>
  <c r="D46" i="12"/>
  <c r="D6" i="12"/>
  <c r="D133" i="12"/>
  <c r="D149" i="12"/>
  <c r="D101" i="12"/>
  <c r="D125" i="12"/>
  <c r="D117" i="12"/>
  <c r="D141" i="12"/>
  <c r="D109" i="12"/>
  <c r="D77" i="12"/>
  <c r="D93" i="12"/>
  <c r="D85" i="12"/>
  <c r="D45" i="12"/>
  <c r="D53" i="12"/>
  <c r="D61" i="12"/>
  <c r="D13" i="12"/>
  <c r="D5" i="12"/>
  <c r="D69" i="12"/>
  <c r="D37" i="12"/>
  <c r="D29" i="12"/>
  <c r="D132" i="12"/>
  <c r="D140" i="12"/>
  <c r="D21" i="12"/>
  <c r="D148" i="12"/>
  <c r="D124" i="12"/>
  <c r="D108" i="12"/>
  <c r="D100" i="12"/>
  <c r="D92" i="12"/>
  <c r="D28" i="12"/>
  <c r="D36" i="12"/>
  <c r="D44" i="12"/>
  <c r="D52" i="12"/>
  <c r="D60" i="12"/>
  <c r="D68" i="12"/>
  <c r="D4" i="12"/>
  <c r="D20" i="12"/>
  <c r="D84" i="12"/>
  <c r="D116" i="12"/>
  <c r="D123" i="12"/>
  <c r="D131" i="12"/>
  <c r="D67" i="12"/>
  <c r="D139" i="12"/>
  <c r="D76" i="12"/>
  <c r="D91" i="12"/>
  <c r="D99" i="12"/>
  <c r="D27" i="12"/>
  <c r="D115" i="12"/>
  <c r="D35" i="12"/>
  <c r="D12" i="12"/>
  <c r="D107" i="12"/>
  <c r="D75" i="12"/>
  <c r="D43" i="12"/>
  <c r="D59" i="12"/>
  <c r="D51" i="12"/>
  <c r="D19" i="12"/>
  <c r="D11" i="12"/>
  <c r="D83" i="12"/>
  <c r="D90" i="12"/>
  <c r="D98" i="12"/>
  <c r="D138" i="12"/>
  <c r="D114" i="12"/>
  <c r="D50" i="12"/>
  <c r="D130" i="12"/>
  <c r="D122" i="12"/>
  <c r="D58" i="12"/>
  <c r="D146" i="12"/>
  <c r="D66" i="12"/>
  <c r="D82" i="12"/>
  <c r="D74" i="12"/>
  <c r="D10" i="12"/>
  <c r="D18" i="12"/>
  <c r="D26" i="12"/>
  <c r="D34" i="12"/>
  <c r="D137" i="12"/>
  <c r="D147" i="12"/>
  <c r="D106" i="12"/>
  <c r="D42" i="12"/>
  <c r="D129" i="12"/>
  <c r="D113" i="12"/>
  <c r="D89" i="12"/>
  <c r="D25" i="12"/>
  <c r="D153" i="12"/>
  <c r="D121" i="12"/>
  <c r="D97" i="12"/>
  <c r="D33" i="12"/>
  <c r="D105" i="12"/>
  <c r="D41" i="12"/>
  <c r="D49" i="12"/>
  <c r="D57" i="12"/>
  <c r="D145" i="12"/>
  <c r="D65" i="12"/>
  <c r="D73" i="12"/>
  <c r="D9" i="12"/>
  <c r="D128" i="12"/>
  <c r="D120" i="12"/>
  <c r="D112" i="12"/>
  <c r="D48" i="12"/>
  <c r="D56" i="12"/>
  <c r="D81" i="12"/>
  <c r="D17" i="12"/>
  <c r="D64" i="12"/>
  <c r="D152" i="12"/>
  <c r="D72" i="12"/>
  <c r="D8" i="12"/>
  <c r="D144" i="12"/>
  <c r="D80" i="12"/>
  <c r="D16" i="12"/>
  <c r="D88" i="12"/>
  <c r="D24" i="12"/>
  <c r="D136" i="12"/>
  <c r="D104" i="12"/>
  <c r="D135" i="12"/>
  <c r="D95" i="12"/>
  <c r="D96" i="12"/>
  <c r="D40" i="12"/>
  <c r="D32" i="12"/>
  <c r="D119" i="12"/>
  <c r="D127" i="12"/>
  <c r="D103" i="12"/>
  <c r="D47" i="12"/>
  <c r="D111" i="12"/>
  <c r="D87" i="12"/>
  <c r="D151" i="12"/>
  <c r="D79" i="12"/>
  <c r="D71" i="12"/>
  <c r="D63" i="12"/>
  <c r="D15" i="12"/>
  <c r="D55" i="12"/>
  <c r="D23" i="12"/>
  <c r="D31" i="12"/>
  <c r="D7" i="12"/>
  <c r="D3" i="12"/>
  <c r="BP143" i="12"/>
  <c r="BP142" i="12"/>
  <c r="BP134" i="12"/>
  <c r="BP150" i="12"/>
  <c r="BP39" i="12"/>
  <c r="BP110" i="12"/>
  <c r="BP94" i="12"/>
  <c r="BP118" i="12"/>
  <c r="BP126" i="12"/>
  <c r="BP54" i="12"/>
  <c r="BP22" i="12"/>
  <c r="BP78" i="12"/>
  <c r="BP102" i="12"/>
  <c r="BP62" i="12"/>
  <c r="BP38" i="12"/>
  <c r="BP70" i="12"/>
  <c r="BP46" i="12"/>
  <c r="BP14" i="12"/>
  <c r="BP6" i="12"/>
  <c r="BP86" i="12"/>
  <c r="BP30" i="12"/>
  <c r="BP133" i="12"/>
  <c r="BP141" i="12"/>
  <c r="BP85" i="12"/>
  <c r="BP93" i="12"/>
  <c r="BP125" i="12"/>
  <c r="BP109" i="12"/>
  <c r="BP117" i="12"/>
  <c r="BP61" i="12"/>
  <c r="BP69" i="12"/>
  <c r="BP53" i="12"/>
  <c r="BP21" i="12"/>
  <c r="BP149" i="12"/>
  <c r="BP37" i="12"/>
  <c r="BP29" i="12"/>
  <c r="BP13" i="12"/>
  <c r="BP5" i="12"/>
  <c r="BP77" i="12"/>
  <c r="BP45" i="12"/>
  <c r="BP140" i="12"/>
  <c r="BP108" i="12"/>
  <c r="BP148" i="12"/>
  <c r="BP124" i="12"/>
  <c r="BP116" i="12"/>
  <c r="BP132" i="12"/>
  <c r="BP100" i="12"/>
  <c r="BP101" i="12"/>
  <c r="BP36" i="12"/>
  <c r="BP44" i="12"/>
  <c r="BP12" i="12"/>
  <c r="BP76" i="12"/>
  <c r="BP52" i="12"/>
  <c r="BP28" i="12"/>
  <c r="BP4" i="12"/>
  <c r="BP92" i="12"/>
  <c r="BP84" i="12"/>
  <c r="BP20" i="12"/>
  <c r="BP60" i="12"/>
  <c r="BP68" i="12"/>
  <c r="BP139" i="12"/>
  <c r="BP99" i="12"/>
  <c r="BP107" i="12"/>
  <c r="BP91" i="12"/>
  <c r="BP83" i="12"/>
  <c r="BP75" i="12"/>
  <c r="BP67" i="12"/>
  <c r="BP19" i="12"/>
  <c r="BP123" i="12"/>
  <c r="BP59" i="12"/>
  <c r="BP131" i="12"/>
  <c r="BP115" i="12"/>
  <c r="BP27" i="12"/>
  <c r="BP51" i="12"/>
  <c r="BP146" i="12"/>
  <c r="BP35" i="12"/>
  <c r="BP106" i="12"/>
  <c r="BP114" i="12"/>
  <c r="BP42" i="12"/>
  <c r="BP147" i="12"/>
  <c r="BP11" i="12"/>
  <c r="BP122" i="12"/>
  <c r="BP74" i="12"/>
  <c r="BP66" i="12"/>
  <c r="BP43" i="12"/>
  <c r="BP90" i="12"/>
  <c r="BP82" i="12"/>
  <c r="BP121" i="12"/>
  <c r="BP105" i="12"/>
  <c r="BP138" i="12"/>
  <c r="BP58" i="12"/>
  <c r="BP50" i="12"/>
  <c r="BP34" i="12"/>
  <c r="BP153" i="12"/>
  <c r="BP145" i="12"/>
  <c r="BP130" i="12"/>
  <c r="BP26" i="12"/>
  <c r="BP10" i="12"/>
  <c r="BP18" i="12"/>
  <c r="BP98" i="12"/>
  <c r="BP65" i="12"/>
  <c r="BP49" i="12"/>
  <c r="BP33" i="12"/>
  <c r="BP129" i="12"/>
  <c r="BP73" i="12"/>
  <c r="BP81" i="12"/>
  <c r="BP89" i="12"/>
  <c r="BP137" i="12"/>
  <c r="BP97" i="12"/>
  <c r="BP17" i="12"/>
  <c r="BP41" i="12"/>
  <c r="BP25" i="12"/>
  <c r="BP88" i="12"/>
  <c r="BP56" i="12"/>
  <c r="BP8" i="12"/>
  <c r="BP57" i="12"/>
  <c r="BP64" i="12"/>
  <c r="BP120" i="12"/>
  <c r="BP96" i="12"/>
  <c r="BP113" i="12"/>
  <c r="BP136" i="12"/>
  <c r="BP128" i="12"/>
  <c r="BP112" i="12"/>
  <c r="BP40" i="12"/>
  <c r="BP151" i="12"/>
  <c r="BP9" i="12"/>
  <c r="BP104" i="12"/>
  <c r="BP144" i="12"/>
  <c r="BP80" i="12"/>
  <c r="BP48" i="12"/>
  <c r="BP152" i="12"/>
  <c r="BP72" i="12"/>
  <c r="BP32" i="12"/>
  <c r="BP24" i="12"/>
  <c r="BP16" i="12"/>
  <c r="BP127" i="12"/>
  <c r="BP63" i="12"/>
  <c r="BP111" i="12"/>
  <c r="BP31" i="12"/>
  <c r="BP135" i="12"/>
  <c r="BP119" i="12"/>
  <c r="BP95" i="12"/>
  <c r="BP87" i="12"/>
  <c r="BP103" i="12"/>
  <c r="BP71" i="12"/>
  <c r="BP79" i="12"/>
  <c r="BP23" i="12"/>
  <c r="BP55" i="12"/>
  <c r="BP47" i="12"/>
  <c r="BP7" i="12"/>
  <c r="BP15" i="12"/>
  <c r="BP3" i="12"/>
  <c r="EB143" i="12"/>
  <c r="EB142" i="12"/>
  <c r="EB134" i="12"/>
  <c r="EB150" i="12"/>
  <c r="EB39" i="12"/>
  <c r="EB110" i="12"/>
  <c r="EB94" i="12"/>
  <c r="EB118" i="12"/>
  <c r="EB126" i="12"/>
  <c r="EB102" i="12"/>
  <c r="EB78" i="12"/>
  <c r="EB70" i="12"/>
  <c r="EB86" i="12"/>
  <c r="EB38" i="12"/>
  <c r="EB54" i="12"/>
  <c r="EB6" i="12"/>
  <c r="EB30" i="12"/>
  <c r="EB14" i="12"/>
  <c r="EB46" i="12"/>
  <c r="EB62" i="12"/>
  <c r="EB22" i="12"/>
  <c r="EB133" i="12"/>
  <c r="EB141" i="12"/>
  <c r="EB149" i="12"/>
  <c r="EB125" i="12"/>
  <c r="EB85" i="12"/>
  <c r="EB117" i="12"/>
  <c r="EB61" i="12"/>
  <c r="EB69" i="12"/>
  <c r="EB53" i="12"/>
  <c r="EB101" i="12"/>
  <c r="EB109" i="12"/>
  <c r="EB93" i="12"/>
  <c r="EB77" i="12"/>
  <c r="EB29" i="12"/>
  <c r="EB21" i="12"/>
  <c r="EB5" i="12"/>
  <c r="EB45" i="12"/>
  <c r="EB13" i="12"/>
  <c r="EB37" i="12"/>
  <c r="EB140" i="12"/>
  <c r="EB132" i="12"/>
  <c r="EB108" i="12"/>
  <c r="EB148" i="12"/>
  <c r="EB124" i="12"/>
  <c r="EB116" i="12"/>
  <c r="EB100" i="12"/>
  <c r="EB36" i="12"/>
  <c r="EB44" i="12"/>
  <c r="EB12" i="12"/>
  <c r="EB76" i="12"/>
  <c r="EB52" i="12"/>
  <c r="EB28" i="12"/>
  <c r="EB4" i="12"/>
  <c r="EB84" i="12"/>
  <c r="EB20" i="12"/>
  <c r="EB68" i="12"/>
  <c r="EB139" i="12"/>
  <c r="EB123" i="12"/>
  <c r="EB107" i="12"/>
  <c r="EB91" i="12"/>
  <c r="EB92" i="12"/>
  <c r="EB99" i="12"/>
  <c r="EB131" i="12"/>
  <c r="EB67" i="12"/>
  <c r="EB60" i="12"/>
  <c r="EB75" i="12"/>
  <c r="EB59" i="12"/>
  <c r="EB19" i="12"/>
  <c r="EB11" i="12"/>
  <c r="EB35" i="12"/>
  <c r="EB83" i="12"/>
  <c r="EB51" i="12"/>
  <c r="EB27" i="12"/>
  <c r="EB146" i="12"/>
  <c r="EB115" i="12"/>
  <c r="EB42" i="12"/>
  <c r="EB43" i="12"/>
  <c r="EB122" i="12"/>
  <c r="EB74" i="12"/>
  <c r="EB66" i="12"/>
  <c r="EB90" i="12"/>
  <c r="EB82" i="12"/>
  <c r="EB106" i="12"/>
  <c r="EB121" i="12"/>
  <c r="EB105" i="12"/>
  <c r="EB98" i="12"/>
  <c r="EB34" i="12"/>
  <c r="EB138" i="12"/>
  <c r="EB153" i="12"/>
  <c r="EB145" i="12"/>
  <c r="EB26" i="12"/>
  <c r="EB10" i="12"/>
  <c r="EB58" i="12"/>
  <c r="EB18" i="12"/>
  <c r="EB130" i="12"/>
  <c r="EB65" i="12"/>
  <c r="EB49" i="12"/>
  <c r="EB33" i="12"/>
  <c r="EB50" i="12"/>
  <c r="EB73" i="12"/>
  <c r="EB17" i="12"/>
  <c r="EB81" i="12"/>
  <c r="EB113" i="12"/>
  <c r="EB89" i="12"/>
  <c r="EB9" i="12"/>
  <c r="EB129" i="12"/>
  <c r="EB147" i="12"/>
  <c r="EB114" i="12"/>
  <c r="EB97" i="12"/>
  <c r="EB120" i="12"/>
  <c r="EB88" i="12"/>
  <c r="EB56" i="12"/>
  <c r="EB8" i="12"/>
  <c r="EB41" i="12"/>
  <c r="EB25" i="12"/>
  <c r="EB152" i="12"/>
  <c r="EB128" i="12"/>
  <c r="EB64" i="12"/>
  <c r="EB137" i="12"/>
  <c r="EB57" i="12"/>
  <c r="EB136" i="12"/>
  <c r="EB72" i="12"/>
  <c r="EB104" i="12"/>
  <c r="EB96" i="12"/>
  <c r="EB112" i="12"/>
  <c r="EB40" i="12"/>
  <c r="EB48" i="12"/>
  <c r="EB127" i="12"/>
  <c r="EB32" i="12"/>
  <c r="EB24" i="12"/>
  <c r="EB16" i="12"/>
  <c r="EB135" i="12"/>
  <c r="EB119" i="12"/>
  <c r="EB144" i="12"/>
  <c r="EB80" i="12"/>
  <c r="EB63" i="12"/>
  <c r="EB151" i="12"/>
  <c r="EB95" i="12"/>
  <c r="EB79" i="12"/>
  <c r="EB31" i="12"/>
  <c r="EB111" i="12"/>
  <c r="EB87" i="12"/>
  <c r="EB71" i="12"/>
  <c r="EB103" i="12"/>
  <c r="EB23" i="12"/>
  <c r="EB47" i="12"/>
  <c r="EB7" i="12"/>
  <c r="EB15" i="12"/>
  <c r="EB55" i="12"/>
  <c r="EB3" i="12"/>
  <c r="BA143" i="12"/>
  <c r="BA142" i="12"/>
  <c r="BA150" i="12"/>
  <c r="BA39" i="12"/>
  <c r="BA134" i="12"/>
  <c r="BA118" i="12"/>
  <c r="BA110" i="12"/>
  <c r="BA94" i="12"/>
  <c r="BA126" i="12"/>
  <c r="BA86" i="12"/>
  <c r="BA78" i="12"/>
  <c r="BA70" i="12"/>
  <c r="BA102" i="12"/>
  <c r="BA38" i="12"/>
  <c r="BA46" i="12"/>
  <c r="BA62" i="12"/>
  <c r="BA22" i="12"/>
  <c r="BA14" i="12"/>
  <c r="BA54" i="12"/>
  <c r="BA30" i="12"/>
  <c r="BA6" i="12"/>
  <c r="BA149" i="12"/>
  <c r="BA85" i="12"/>
  <c r="BA133" i="12"/>
  <c r="BA125" i="12"/>
  <c r="BA141" i="12"/>
  <c r="BA101" i="12"/>
  <c r="BA61" i="12"/>
  <c r="BA109" i="12"/>
  <c r="BA93" i="12"/>
  <c r="BA69" i="12"/>
  <c r="BA53" i="12"/>
  <c r="BA21" i="12"/>
  <c r="BA117" i="12"/>
  <c r="BA77" i="12"/>
  <c r="BA45" i="12"/>
  <c r="BA37" i="12"/>
  <c r="BA5" i="12"/>
  <c r="BA140" i="12"/>
  <c r="BA108" i="12"/>
  <c r="BA148" i="12"/>
  <c r="BA124" i="12"/>
  <c r="BA29" i="12"/>
  <c r="BA13" i="12"/>
  <c r="BA116" i="12"/>
  <c r="BA132" i="12"/>
  <c r="BA92" i="12"/>
  <c r="BA100" i="12"/>
  <c r="BA20" i="12"/>
  <c r="BA44" i="12"/>
  <c r="BA12" i="12"/>
  <c r="BA76" i="12"/>
  <c r="BA68" i="12"/>
  <c r="BA52" i="12"/>
  <c r="BA36" i="12"/>
  <c r="BA28" i="12"/>
  <c r="BA4" i="12"/>
  <c r="BA84" i="12"/>
  <c r="BA139" i="12"/>
  <c r="BA99" i="12"/>
  <c r="BA123" i="12"/>
  <c r="BA107" i="12"/>
  <c r="BA91" i="12"/>
  <c r="BA75" i="12"/>
  <c r="BA83" i="12"/>
  <c r="BA67" i="12"/>
  <c r="BA60" i="12"/>
  <c r="BA51" i="12"/>
  <c r="BA27" i="12"/>
  <c r="BA19" i="12"/>
  <c r="BA131" i="12"/>
  <c r="BA146" i="12"/>
  <c r="BA35" i="12"/>
  <c r="BA115" i="12"/>
  <c r="BA59" i="12"/>
  <c r="BA11" i="12"/>
  <c r="BA43" i="12"/>
  <c r="BA90" i="12"/>
  <c r="BA106" i="12"/>
  <c r="BA50" i="12"/>
  <c r="BA42" i="12"/>
  <c r="BA122" i="12"/>
  <c r="BA74" i="12"/>
  <c r="BA66" i="12"/>
  <c r="BA147" i="12"/>
  <c r="BA130" i="12"/>
  <c r="BA82" i="12"/>
  <c r="BA58" i="12"/>
  <c r="BA105" i="12"/>
  <c r="BA137" i="12"/>
  <c r="BA26" i="12"/>
  <c r="BA98" i="12"/>
  <c r="BA34" i="12"/>
  <c r="BA10" i="12"/>
  <c r="BA121" i="12"/>
  <c r="BA138" i="12"/>
  <c r="BA114" i="12"/>
  <c r="BA18" i="12"/>
  <c r="BA65" i="12"/>
  <c r="BA49" i="12"/>
  <c r="BA33" i="12"/>
  <c r="BA17" i="12"/>
  <c r="BA73" i="12"/>
  <c r="BA81" i="12"/>
  <c r="BA153" i="12"/>
  <c r="BA145" i="12"/>
  <c r="BA89" i="12"/>
  <c r="BA97" i="12"/>
  <c r="BA88" i="12"/>
  <c r="BA56" i="12"/>
  <c r="BA8" i="12"/>
  <c r="BA64" i="12"/>
  <c r="BA41" i="12"/>
  <c r="BA25" i="12"/>
  <c r="BA136" i="12"/>
  <c r="BA128" i="12"/>
  <c r="BA57" i="12"/>
  <c r="BA120" i="12"/>
  <c r="BA9" i="12"/>
  <c r="BA152" i="12"/>
  <c r="BA113" i="12"/>
  <c r="BA112" i="12"/>
  <c r="BA96" i="12"/>
  <c r="BA40" i="12"/>
  <c r="BA16" i="12"/>
  <c r="BA72" i="12"/>
  <c r="BA151" i="12"/>
  <c r="BA129" i="12"/>
  <c r="BA119" i="12"/>
  <c r="BA48" i="12"/>
  <c r="BA103" i="12"/>
  <c r="BA104" i="12"/>
  <c r="BA32" i="12"/>
  <c r="BA24" i="12"/>
  <c r="BA63" i="12"/>
  <c r="BA31" i="12"/>
  <c r="BA127" i="12"/>
  <c r="BA144" i="12"/>
  <c r="BA87" i="12"/>
  <c r="BA55" i="12"/>
  <c r="BA79" i="12"/>
  <c r="BA95" i="12"/>
  <c r="BA80" i="12"/>
  <c r="BA135" i="12"/>
  <c r="BA111" i="12"/>
  <c r="BA23" i="12"/>
  <c r="BA47" i="12"/>
  <c r="BA15" i="12"/>
  <c r="BA7" i="12"/>
  <c r="BA71" i="12"/>
  <c r="BA3" i="12"/>
  <c r="DM143" i="12"/>
  <c r="DM142" i="12"/>
  <c r="DM150" i="12"/>
  <c r="DM39" i="12"/>
  <c r="DM118" i="12"/>
  <c r="DM134" i="12"/>
  <c r="DM110" i="12"/>
  <c r="DM94" i="12"/>
  <c r="DM102" i="12"/>
  <c r="DM126" i="12"/>
  <c r="DM86" i="12"/>
  <c r="DM54" i="12"/>
  <c r="DM38" i="12"/>
  <c r="DM78" i="12"/>
  <c r="DM30" i="12"/>
  <c r="DM62" i="12"/>
  <c r="DM46" i="12"/>
  <c r="DM22" i="12"/>
  <c r="DM70" i="12"/>
  <c r="DM14" i="12"/>
  <c r="DM6" i="12"/>
  <c r="DM149" i="12"/>
  <c r="DM85" i="12"/>
  <c r="DM101" i="12"/>
  <c r="DM133" i="12"/>
  <c r="DM117" i="12"/>
  <c r="DM109" i="12"/>
  <c r="DM93" i="12"/>
  <c r="DM61" i="12"/>
  <c r="DM141" i="12"/>
  <c r="DM69" i="12"/>
  <c r="DM53" i="12"/>
  <c r="DM37" i="12"/>
  <c r="DM21" i="12"/>
  <c r="DM5" i="12"/>
  <c r="DM125" i="12"/>
  <c r="DM77" i="12"/>
  <c r="DM45" i="12"/>
  <c r="DM29" i="12"/>
  <c r="DM13" i="12"/>
  <c r="DM140" i="12"/>
  <c r="DM108" i="12"/>
  <c r="DM148" i="12"/>
  <c r="DM124" i="12"/>
  <c r="DM116" i="12"/>
  <c r="DM132" i="12"/>
  <c r="DM92" i="12"/>
  <c r="DM36" i="12"/>
  <c r="DM100" i="12"/>
  <c r="DM44" i="12"/>
  <c r="DM12" i="12"/>
  <c r="DM76" i="12"/>
  <c r="DM52" i="12"/>
  <c r="DM28" i="12"/>
  <c r="DM4" i="12"/>
  <c r="DM84" i="12"/>
  <c r="DM68" i="12"/>
  <c r="DM20" i="12"/>
  <c r="DM60" i="12"/>
  <c r="DM139" i="12"/>
  <c r="DM99" i="12"/>
  <c r="DM123" i="12"/>
  <c r="DM107" i="12"/>
  <c r="DM91" i="12"/>
  <c r="DM75" i="12"/>
  <c r="DM83" i="12"/>
  <c r="DM131" i="12"/>
  <c r="DM67" i="12"/>
  <c r="DM35" i="12"/>
  <c r="DM115" i="12"/>
  <c r="DM27" i="12"/>
  <c r="DM59" i="12"/>
  <c r="DM146" i="12"/>
  <c r="DM51" i="12"/>
  <c r="DM19" i="12"/>
  <c r="DM11" i="12"/>
  <c r="DM147" i="12"/>
  <c r="DM106" i="12"/>
  <c r="DM42" i="12"/>
  <c r="DM122" i="12"/>
  <c r="DM74" i="12"/>
  <c r="DM66" i="12"/>
  <c r="DM130" i="12"/>
  <c r="DM82" i="12"/>
  <c r="DM114" i="12"/>
  <c r="DM145" i="12"/>
  <c r="DM105" i="12"/>
  <c r="DM26" i="12"/>
  <c r="DM58" i="12"/>
  <c r="DM34" i="12"/>
  <c r="DM43" i="12"/>
  <c r="DM50" i="12"/>
  <c r="DM10" i="12"/>
  <c r="DM90" i="12"/>
  <c r="DM18" i="12"/>
  <c r="DM121" i="12"/>
  <c r="DM65" i="12"/>
  <c r="DM49" i="12"/>
  <c r="DM33" i="12"/>
  <c r="DM17" i="12"/>
  <c r="DM138" i="12"/>
  <c r="DM73" i="12"/>
  <c r="DM98" i="12"/>
  <c r="DM137" i="12"/>
  <c r="DM129" i="12"/>
  <c r="DM81" i="12"/>
  <c r="DM113" i="12"/>
  <c r="DM89" i="12"/>
  <c r="DM153" i="12"/>
  <c r="DM97" i="12"/>
  <c r="DM88" i="12"/>
  <c r="DM72" i="12"/>
  <c r="DM56" i="12"/>
  <c r="DM16" i="12"/>
  <c r="DM8" i="12"/>
  <c r="DM64" i="12"/>
  <c r="DM136" i="12"/>
  <c r="DM128" i="12"/>
  <c r="DM41" i="12"/>
  <c r="DM25" i="12"/>
  <c r="DM120" i="12"/>
  <c r="DM57" i="12"/>
  <c r="DM112" i="12"/>
  <c r="DM96" i="12"/>
  <c r="DM40" i="12"/>
  <c r="DM9" i="12"/>
  <c r="DM135" i="12"/>
  <c r="DM119" i="12"/>
  <c r="DM144" i="12"/>
  <c r="DM80" i="12"/>
  <c r="DM152" i="12"/>
  <c r="DM103" i="12"/>
  <c r="DM151" i="12"/>
  <c r="DM104" i="12"/>
  <c r="DM48" i="12"/>
  <c r="DM87" i="12"/>
  <c r="DM31" i="12"/>
  <c r="DM24" i="12"/>
  <c r="DM111" i="12"/>
  <c r="DM95" i="12"/>
  <c r="DM79" i="12"/>
  <c r="DM32" i="12"/>
  <c r="DM55" i="12"/>
  <c r="DM127" i="12"/>
  <c r="DM23" i="12"/>
  <c r="DM63" i="12"/>
  <c r="DM7" i="12"/>
  <c r="DM47" i="12"/>
  <c r="DM71" i="12"/>
  <c r="DM15" i="12"/>
  <c r="DM3" i="12"/>
  <c r="AL143" i="12"/>
  <c r="AL150" i="12"/>
  <c r="AL142" i="12"/>
  <c r="AL39" i="12"/>
  <c r="AL126" i="12"/>
  <c r="AL118" i="12"/>
  <c r="AL134" i="12"/>
  <c r="AL110" i="12"/>
  <c r="AL102" i="12"/>
  <c r="AL94" i="12"/>
  <c r="AL78" i="12"/>
  <c r="AL86" i="12"/>
  <c r="AL54" i="12"/>
  <c r="AL38" i="12"/>
  <c r="AL70" i="12"/>
  <c r="AL46" i="12"/>
  <c r="AL30" i="12"/>
  <c r="AL22" i="12"/>
  <c r="AL14" i="12"/>
  <c r="AL62" i="12"/>
  <c r="AL6" i="12"/>
  <c r="AL141" i="12"/>
  <c r="AL149" i="12"/>
  <c r="AL85" i="12"/>
  <c r="AL125" i="12"/>
  <c r="AL117" i="12"/>
  <c r="AL109" i="12"/>
  <c r="AL93" i="12"/>
  <c r="AL133" i="12"/>
  <c r="AL61" i="12"/>
  <c r="AL69" i="12"/>
  <c r="AL53" i="12"/>
  <c r="AL77" i="12"/>
  <c r="AL101" i="12"/>
  <c r="AL45" i="12"/>
  <c r="AL37" i="12"/>
  <c r="AL29" i="12"/>
  <c r="AL13" i="12"/>
  <c r="AL5" i="12"/>
  <c r="AL140" i="12"/>
  <c r="AL148" i="12"/>
  <c r="AL124" i="12"/>
  <c r="AL132" i="12"/>
  <c r="AL108" i="12"/>
  <c r="AL21" i="12"/>
  <c r="AL12" i="12"/>
  <c r="AL44" i="12"/>
  <c r="AL116" i="12"/>
  <c r="AL100" i="12"/>
  <c r="AL76" i="12"/>
  <c r="AL60" i="12"/>
  <c r="AL52" i="12"/>
  <c r="AL28" i="12"/>
  <c r="AL4" i="12"/>
  <c r="AL84" i="12"/>
  <c r="AL68" i="12"/>
  <c r="AL36" i="12"/>
  <c r="AL139" i="12"/>
  <c r="AL123" i="12"/>
  <c r="AL107" i="12"/>
  <c r="AL75" i="12"/>
  <c r="AL83" i="12"/>
  <c r="AL99" i="12"/>
  <c r="AL91" i="12"/>
  <c r="AL20" i="12"/>
  <c r="AL67" i="12"/>
  <c r="AL115" i="12"/>
  <c r="AL92" i="12"/>
  <c r="AL35" i="12"/>
  <c r="AL59" i="12"/>
  <c r="AL27" i="12"/>
  <c r="AL51" i="12"/>
  <c r="AL131" i="12"/>
  <c r="AL19" i="12"/>
  <c r="AL11" i="12"/>
  <c r="AL146" i="12"/>
  <c r="AL82" i="12"/>
  <c r="AL130" i="12"/>
  <c r="AL66" i="12"/>
  <c r="AL43" i="12"/>
  <c r="AL90" i="12"/>
  <c r="AL137" i="12"/>
  <c r="AL138" i="12"/>
  <c r="AL50" i="12"/>
  <c r="AL42" i="12"/>
  <c r="AL145" i="12"/>
  <c r="AL147" i="12"/>
  <c r="AL98" i="12"/>
  <c r="AL26" i="12"/>
  <c r="AL114" i="12"/>
  <c r="AL106" i="12"/>
  <c r="AL34" i="12"/>
  <c r="AL122" i="12"/>
  <c r="AL10" i="12"/>
  <c r="AL113" i="12"/>
  <c r="AL74" i="12"/>
  <c r="AL18" i="12"/>
  <c r="AL58" i="12"/>
  <c r="AL153" i="12"/>
  <c r="AL65" i="12"/>
  <c r="AL49" i="12"/>
  <c r="AL33" i="12"/>
  <c r="AL17" i="12"/>
  <c r="AL121" i="12"/>
  <c r="AL73" i="12"/>
  <c r="AL81" i="12"/>
  <c r="AL89" i="12"/>
  <c r="AL129" i="12"/>
  <c r="AL105" i="12"/>
  <c r="AL97" i="12"/>
  <c r="AL9" i="12"/>
  <c r="AL88" i="12"/>
  <c r="AL72" i="12"/>
  <c r="AL128" i="12"/>
  <c r="AL152" i="12"/>
  <c r="AL16" i="12"/>
  <c r="AL41" i="12"/>
  <c r="AL25" i="12"/>
  <c r="AL104" i="12"/>
  <c r="AL57" i="12"/>
  <c r="AL120" i="12"/>
  <c r="AL112" i="12"/>
  <c r="AL96" i="12"/>
  <c r="AL40" i="12"/>
  <c r="AL8" i="12"/>
  <c r="AL119" i="12"/>
  <c r="AL103" i="12"/>
  <c r="AL136" i="12"/>
  <c r="AL64" i="12"/>
  <c r="AL48" i="12"/>
  <c r="AL32" i="12"/>
  <c r="AL24" i="12"/>
  <c r="AL144" i="12"/>
  <c r="AL80" i="12"/>
  <c r="AL56" i="12"/>
  <c r="AL135" i="12"/>
  <c r="AL127" i="12"/>
  <c r="AL79" i="12"/>
  <c r="AL31" i="12"/>
  <c r="AL95" i="12"/>
  <c r="AL71" i="12"/>
  <c r="AL151" i="12"/>
  <c r="AL111" i="12"/>
  <c r="AL87" i="12"/>
  <c r="AL63" i="12"/>
  <c r="AL23" i="12"/>
  <c r="AL55" i="12"/>
  <c r="AL47" i="12"/>
  <c r="AL7" i="12"/>
  <c r="AL15" i="12"/>
  <c r="AL3" i="12"/>
  <c r="CX143" i="12"/>
  <c r="CX142" i="12"/>
  <c r="CX39" i="12"/>
  <c r="CX150" i="12"/>
  <c r="CX134" i="12"/>
  <c r="CX118" i="12"/>
  <c r="CX126" i="12"/>
  <c r="CX110" i="12"/>
  <c r="CX94" i="12"/>
  <c r="CX86" i="12"/>
  <c r="CX70" i="12"/>
  <c r="CX54" i="12"/>
  <c r="CX38" i="12"/>
  <c r="CX46" i="12"/>
  <c r="CX30" i="12"/>
  <c r="CX102" i="12"/>
  <c r="CX62" i="12"/>
  <c r="CX78" i="12"/>
  <c r="CX14" i="12"/>
  <c r="CX6" i="12"/>
  <c r="CX22" i="12"/>
  <c r="CX141" i="12"/>
  <c r="CX117" i="12"/>
  <c r="CX125" i="12"/>
  <c r="CX85" i="12"/>
  <c r="CX149" i="12"/>
  <c r="CX61" i="12"/>
  <c r="CX69" i="12"/>
  <c r="CX53" i="12"/>
  <c r="CX133" i="12"/>
  <c r="CX101" i="12"/>
  <c r="CX77" i="12"/>
  <c r="CX109" i="12"/>
  <c r="CX93" i="12"/>
  <c r="CX37" i="12"/>
  <c r="CX29" i="12"/>
  <c r="CX13" i="12"/>
  <c r="CX21" i="12"/>
  <c r="CX140" i="12"/>
  <c r="CX5" i="12"/>
  <c r="CX148" i="12"/>
  <c r="CX124" i="12"/>
  <c r="CX132" i="12"/>
  <c r="CX108" i="12"/>
  <c r="CX45" i="12"/>
  <c r="CX20" i="12"/>
  <c r="CX12" i="12"/>
  <c r="CX44" i="12"/>
  <c r="CX92" i="12"/>
  <c r="CX76" i="12"/>
  <c r="CX60" i="12"/>
  <c r="CX52" i="12"/>
  <c r="CX28" i="12"/>
  <c r="CX4" i="12"/>
  <c r="CX116" i="12"/>
  <c r="CX100" i="12"/>
  <c r="CX84" i="12"/>
  <c r="CX68" i="12"/>
  <c r="CX36" i="12"/>
  <c r="CX139" i="12"/>
  <c r="CX123" i="12"/>
  <c r="CX107" i="12"/>
  <c r="CX75" i="12"/>
  <c r="CX83" i="12"/>
  <c r="CX131" i="12"/>
  <c r="CX91" i="12"/>
  <c r="CX67" i="12"/>
  <c r="CX99" i="12"/>
  <c r="CX59" i="12"/>
  <c r="CX115" i="12"/>
  <c r="CX35" i="12"/>
  <c r="CX51" i="12"/>
  <c r="CX27" i="12"/>
  <c r="CX19" i="12"/>
  <c r="CX11" i="12"/>
  <c r="CX146" i="12"/>
  <c r="CX43" i="12"/>
  <c r="CX147" i="12"/>
  <c r="CX106" i="12"/>
  <c r="CX66" i="12"/>
  <c r="CX130" i="12"/>
  <c r="CX82" i="12"/>
  <c r="CX137" i="12"/>
  <c r="CX90" i="12"/>
  <c r="CX58" i="12"/>
  <c r="CX145" i="12"/>
  <c r="CX26" i="12"/>
  <c r="CX138" i="12"/>
  <c r="CX34" i="12"/>
  <c r="CX10" i="12"/>
  <c r="CX122" i="12"/>
  <c r="CX98" i="12"/>
  <c r="CX50" i="12"/>
  <c r="CX18" i="12"/>
  <c r="CX114" i="12"/>
  <c r="CX74" i="12"/>
  <c r="CX42" i="12"/>
  <c r="CX153" i="12"/>
  <c r="CX129" i="12"/>
  <c r="CX65" i="12"/>
  <c r="CX49" i="12"/>
  <c r="CX33" i="12"/>
  <c r="CX17" i="12"/>
  <c r="CX113" i="12"/>
  <c r="CX73" i="12"/>
  <c r="CX81" i="12"/>
  <c r="CX105" i="12"/>
  <c r="CX89" i="12"/>
  <c r="CX121" i="12"/>
  <c r="CX97" i="12"/>
  <c r="CX88" i="12"/>
  <c r="CX72" i="12"/>
  <c r="CX9" i="12"/>
  <c r="CX128" i="12"/>
  <c r="CX152" i="12"/>
  <c r="CX120" i="12"/>
  <c r="CX104" i="12"/>
  <c r="CX41" i="12"/>
  <c r="CX25" i="12"/>
  <c r="CX136" i="12"/>
  <c r="CX112" i="12"/>
  <c r="CX96" i="12"/>
  <c r="CX40" i="12"/>
  <c r="CX56" i="12"/>
  <c r="CX8" i="12"/>
  <c r="CX135" i="12"/>
  <c r="CX64" i="12"/>
  <c r="CX16" i="12"/>
  <c r="CX57" i="12"/>
  <c r="CX48" i="12"/>
  <c r="CX144" i="12"/>
  <c r="CX80" i="12"/>
  <c r="CX32" i="12"/>
  <c r="CX24" i="12"/>
  <c r="CX119" i="12"/>
  <c r="CX71" i="12"/>
  <c r="CX111" i="12"/>
  <c r="CX103" i="12"/>
  <c r="CX31" i="12"/>
  <c r="CX127" i="12"/>
  <c r="CX55" i="12"/>
  <c r="CX95" i="12"/>
  <c r="CX87" i="12"/>
  <c r="CX79" i="12"/>
  <c r="CX151" i="12"/>
  <c r="CX23" i="12"/>
  <c r="CX47" i="12"/>
  <c r="CX7" i="12"/>
  <c r="CX63" i="12"/>
  <c r="CX15" i="12"/>
  <c r="CX3" i="12"/>
  <c r="EV39" i="12"/>
  <c r="EV143" i="12"/>
  <c r="EV142" i="12"/>
  <c r="EV150" i="12"/>
  <c r="EV134" i="12"/>
  <c r="EV118" i="12"/>
  <c r="EV110" i="12"/>
  <c r="EV126" i="12"/>
  <c r="EV102" i="12"/>
  <c r="EV70" i="12"/>
  <c r="EV94" i="12"/>
  <c r="EV86" i="12"/>
  <c r="EV78" i="12"/>
  <c r="EV38" i="12"/>
  <c r="EV46" i="12"/>
  <c r="EV30" i="12"/>
  <c r="EV22" i="12"/>
  <c r="EV14" i="12"/>
  <c r="EV6" i="12"/>
  <c r="EV62" i="12"/>
  <c r="EV54" i="12"/>
  <c r="EV149" i="12"/>
  <c r="EV133" i="12"/>
  <c r="EV141" i="12"/>
  <c r="EV109" i="12"/>
  <c r="EV93" i="12"/>
  <c r="EV125" i="12"/>
  <c r="EV101" i="12"/>
  <c r="EV85" i="12"/>
  <c r="EV117" i="12"/>
  <c r="EV53" i="12"/>
  <c r="EV61" i="12"/>
  <c r="EV69" i="12"/>
  <c r="EV5" i="12"/>
  <c r="EV29" i="12"/>
  <c r="EV13" i="12"/>
  <c r="EV37" i="12"/>
  <c r="EV21" i="12"/>
  <c r="EV77" i="12"/>
  <c r="EV45" i="12"/>
  <c r="EV140" i="12"/>
  <c r="EV116" i="12"/>
  <c r="EV108" i="12"/>
  <c r="EV148" i="12"/>
  <c r="EV124" i="12"/>
  <c r="EV132" i="12"/>
  <c r="EV100" i="12"/>
  <c r="EV4" i="12"/>
  <c r="EV92" i="12"/>
  <c r="EV44" i="12"/>
  <c r="EV84" i="12"/>
  <c r="EV36" i="12"/>
  <c r="EV28" i="12"/>
  <c r="EV12" i="12"/>
  <c r="EV60" i="12"/>
  <c r="EV52" i="12"/>
  <c r="EV20" i="12"/>
  <c r="EV76" i="12"/>
  <c r="EV68" i="12"/>
  <c r="EV131" i="12"/>
  <c r="EV107" i="12"/>
  <c r="EV91" i="12"/>
  <c r="EV139" i="12"/>
  <c r="EV115" i="12"/>
  <c r="EV99" i="12"/>
  <c r="EV123" i="12"/>
  <c r="EV83" i="12"/>
  <c r="EV67" i="12"/>
  <c r="EV75" i="12"/>
  <c r="EV59" i="12"/>
  <c r="EV51" i="12"/>
  <c r="EV19" i="12"/>
  <c r="EV11" i="12"/>
  <c r="EV35" i="12"/>
  <c r="EV27" i="12"/>
  <c r="EV138" i="12"/>
  <c r="EV114" i="12"/>
  <c r="EV42" i="12"/>
  <c r="EV43" i="12"/>
  <c r="EV146" i="12"/>
  <c r="EV130" i="12"/>
  <c r="EV122" i="12"/>
  <c r="EV74" i="12"/>
  <c r="EV82" i="12"/>
  <c r="EV58" i="12"/>
  <c r="EV147" i="12"/>
  <c r="EV66" i="12"/>
  <c r="EV50" i="12"/>
  <c r="EV98" i="12"/>
  <c r="EV34" i="12"/>
  <c r="EV10" i="12"/>
  <c r="EV145" i="12"/>
  <c r="EV26" i="12"/>
  <c r="EV129" i="12"/>
  <c r="EV90" i="12"/>
  <c r="EV18" i="12"/>
  <c r="EV121" i="12"/>
  <c r="EV97" i="12"/>
  <c r="EV49" i="12"/>
  <c r="EV33" i="12"/>
  <c r="EV73" i="12"/>
  <c r="EV57" i="12"/>
  <c r="EV9" i="12"/>
  <c r="EV65" i="12"/>
  <c r="EV17" i="12"/>
  <c r="EV89" i="12"/>
  <c r="EV153" i="12"/>
  <c r="EV137" i="12"/>
  <c r="EV106" i="12"/>
  <c r="EV81" i="12"/>
  <c r="EV113" i="12"/>
  <c r="EV41" i="12"/>
  <c r="EV25" i="12"/>
  <c r="EV56" i="12"/>
  <c r="EV48" i="12"/>
  <c r="EV24" i="12"/>
  <c r="EV8" i="12"/>
  <c r="EV105" i="12"/>
  <c r="EV80" i="12"/>
  <c r="EV64" i="12"/>
  <c r="EV32" i="12"/>
  <c r="EV16" i="12"/>
  <c r="EV88" i="12"/>
  <c r="EV112" i="12"/>
  <c r="EV136" i="12"/>
  <c r="EV128" i="12"/>
  <c r="EV120" i="12"/>
  <c r="EV72" i="12"/>
  <c r="EV152" i="12"/>
  <c r="EV151" i="12"/>
  <c r="EV144" i="12"/>
  <c r="EV96" i="12"/>
  <c r="EV104" i="12"/>
  <c r="EV40" i="12"/>
  <c r="EV135" i="12"/>
  <c r="EV127" i="12"/>
  <c r="EV79" i="12"/>
  <c r="EV63" i="12"/>
  <c r="EV111" i="12"/>
  <c r="EV95" i="12"/>
  <c r="EV31" i="12"/>
  <c r="EV119" i="12"/>
  <c r="EV87" i="12"/>
  <c r="EV103" i="12"/>
  <c r="EV71" i="12"/>
  <c r="EV47" i="12"/>
  <c r="EV15" i="12"/>
  <c r="EV23" i="12"/>
  <c r="EV55" i="12"/>
  <c r="EV7" i="12"/>
  <c r="EV3" i="12"/>
  <c r="EJ116" i="8"/>
  <c r="EJ124" i="8"/>
  <c r="EJ132" i="8"/>
  <c r="EJ148" i="8"/>
  <c r="EJ140" i="8"/>
  <c r="EJ100" i="8"/>
  <c r="EJ76" i="8"/>
  <c r="EJ44" i="8"/>
  <c r="EJ84" i="8"/>
  <c r="EJ108" i="8"/>
  <c r="EJ28" i="8"/>
  <c r="EJ20" i="8"/>
  <c r="EJ68" i="8"/>
  <c r="EJ92" i="8"/>
  <c r="EJ12" i="8"/>
  <c r="EJ52" i="8"/>
  <c r="EJ4" i="8"/>
  <c r="EJ36" i="8"/>
  <c r="EJ60" i="8"/>
  <c r="EJ147" i="8"/>
  <c r="EJ99" i="8"/>
  <c r="EJ91" i="8"/>
  <c r="EJ67" i="8"/>
  <c r="EJ107" i="8"/>
  <c r="EJ75" i="8"/>
  <c r="EJ115" i="8"/>
  <c r="EJ83" i="8"/>
  <c r="EJ123" i="8"/>
  <c r="EJ139" i="8"/>
  <c r="EJ35" i="8"/>
  <c r="EJ43" i="8"/>
  <c r="EJ51" i="8"/>
  <c r="EJ131" i="8"/>
  <c r="EJ59" i="8"/>
  <c r="EJ19" i="8"/>
  <c r="EJ27" i="8"/>
  <c r="EJ122" i="8"/>
  <c r="EJ146" i="8"/>
  <c r="EJ11" i="8"/>
  <c r="EJ138" i="8"/>
  <c r="EJ98" i="8"/>
  <c r="EJ66" i="8"/>
  <c r="EJ106" i="8"/>
  <c r="EJ74" i="8"/>
  <c r="EJ130" i="8"/>
  <c r="EJ114" i="8"/>
  <c r="EJ90" i="8"/>
  <c r="EJ42" i="8"/>
  <c r="EJ82" i="8"/>
  <c r="EJ10" i="8"/>
  <c r="EJ50" i="8"/>
  <c r="EJ26" i="8"/>
  <c r="EJ34" i="8"/>
  <c r="EJ153" i="8"/>
  <c r="EJ105" i="8"/>
  <c r="EJ18" i="8"/>
  <c r="EJ113" i="8"/>
  <c r="EJ58" i="8"/>
  <c r="EJ129" i="8"/>
  <c r="EJ121" i="8"/>
  <c r="EJ65" i="8"/>
  <c r="EJ137" i="8"/>
  <c r="EJ73" i="8"/>
  <c r="EJ25" i="8"/>
  <c r="EJ97" i="8"/>
  <c r="EJ81" i="8"/>
  <c r="EJ33" i="8"/>
  <c r="EJ89" i="8"/>
  <c r="EJ41" i="8"/>
  <c r="EJ49" i="8"/>
  <c r="EJ57" i="8"/>
  <c r="EJ17" i="8"/>
  <c r="EJ9" i="8"/>
  <c r="EJ145" i="8"/>
  <c r="EJ24" i="8"/>
  <c r="EJ8" i="8"/>
  <c r="EJ64" i="8"/>
  <c r="EJ16" i="8"/>
  <c r="EJ104" i="8"/>
  <c r="EJ112" i="8"/>
  <c r="EJ96" i="8"/>
  <c r="EJ80" i="8"/>
  <c r="EJ32" i="8"/>
  <c r="EJ128" i="8"/>
  <c r="EJ120" i="8"/>
  <c r="EJ56" i="8"/>
  <c r="EJ40" i="8"/>
  <c r="EJ144" i="8"/>
  <c r="EJ152" i="8"/>
  <c r="EJ111" i="8"/>
  <c r="EJ151" i="8"/>
  <c r="EJ119" i="8"/>
  <c r="EJ87" i="8"/>
  <c r="EJ135" i="8"/>
  <c r="EJ127" i="8"/>
  <c r="EJ95" i="8"/>
  <c r="EJ143" i="8"/>
  <c r="EJ72" i="8"/>
  <c r="EJ48" i="8"/>
  <c r="EJ63" i="8"/>
  <c r="EJ103" i="8"/>
  <c r="EJ71" i="8"/>
  <c r="EJ55" i="8"/>
  <c r="EJ31" i="8"/>
  <c r="EJ7" i="8"/>
  <c r="EJ39" i="8"/>
  <c r="EJ126" i="8"/>
  <c r="EJ134" i="8"/>
  <c r="EJ79" i="8"/>
  <c r="EJ23" i="8"/>
  <c r="EJ86" i="8"/>
  <c r="EJ38" i="8"/>
  <c r="EJ6" i="8"/>
  <c r="EJ15" i="8"/>
  <c r="EJ142" i="8"/>
  <c r="EJ54" i="8"/>
  <c r="EJ46" i="8"/>
  <c r="EJ47" i="8"/>
  <c r="EJ94" i="8"/>
  <c r="EJ88" i="8"/>
  <c r="EJ150" i="8"/>
  <c r="EJ22" i="8"/>
  <c r="EJ118" i="8"/>
  <c r="EJ14" i="8"/>
  <c r="EJ136" i="8"/>
  <c r="EJ102" i="8"/>
  <c r="EJ70" i="8"/>
  <c r="EJ78" i="8"/>
  <c r="EJ62" i="8"/>
  <c r="EJ110" i="8"/>
  <c r="EJ30" i="8"/>
  <c r="EJ117" i="8"/>
  <c r="EJ85" i="8"/>
  <c r="EJ37" i="8"/>
  <c r="EJ109" i="8"/>
  <c r="EJ125" i="8"/>
  <c r="EJ45" i="8"/>
  <c r="EJ77" i="8"/>
  <c r="EJ53" i="8"/>
  <c r="EJ13" i="8"/>
  <c r="EJ141" i="8"/>
  <c r="EJ133" i="8"/>
  <c r="EJ93" i="8"/>
  <c r="EJ61" i="8"/>
  <c r="EJ29" i="8"/>
  <c r="EJ5" i="8"/>
  <c r="EJ149" i="8"/>
  <c r="EJ101" i="8"/>
  <c r="EJ69" i="8"/>
  <c r="EJ21" i="8"/>
  <c r="EJ3" i="8"/>
  <c r="CW132" i="8"/>
  <c r="CW140" i="8"/>
  <c r="CW100" i="8"/>
  <c r="CW108" i="8"/>
  <c r="CW92" i="8"/>
  <c r="CW116" i="8"/>
  <c r="CW84" i="8"/>
  <c r="CW124" i="8"/>
  <c r="CW148" i="8"/>
  <c r="CW68" i="8"/>
  <c r="CW76" i="8"/>
  <c r="CW36" i="8"/>
  <c r="CW44" i="8"/>
  <c r="CW12" i="8"/>
  <c r="CW52" i="8"/>
  <c r="CW4" i="8"/>
  <c r="CW60" i="8"/>
  <c r="CW28" i="8"/>
  <c r="CW20" i="8"/>
  <c r="CW75" i="8"/>
  <c r="CW131" i="8"/>
  <c r="CW99" i="8"/>
  <c r="CW83" i="8"/>
  <c r="CW59" i="8"/>
  <c r="CW107" i="8"/>
  <c r="CW115" i="8"/>
  <c r="CW123" i="8"/>
  <c r="CW147" i="8"/>
  <c r="CW35" i="8"/>
  <c r="CW27" i="8"/>
  <c r="CW67" i="8"/>
  <c r="CW43" i="8"/>
  <c r="CW91" i="8"/>
  <c r="CW51" i="8"/>
  <c r="CW19" i="8"/>
  <c r="CW11" i="8"/>
  <c r="CW139" i="8"/>
  <c r="CW146" i="8"/>
  <c r="CW130" i="8"/>
  <c r="CW58" i="8"/>
  <c r="CW98" i="8"/>
  <c r="CW66" i="8"/>
  <c r="CW106" i="8"/>
  <c r="CW74" i="8"/>
  <c r="CW138" i="8"/>
  <c r="CW114" i="8"/>
  <c r="CW82" i="8"/>
  <c r="CW18" i="8"/>
  <c r="CW26" i="8"/>
  <c r="CW122" i="8"/>
  <c r="CW42" i="8"/>
  <c r="CW50" i="8"/>
  <c r="CW10" i="8"/>
  <c r="CW34" i="8"/>
  <c r="CW153" i="8"/>
  <c r="CW113" i="8"/>
  <c r="CW121" i="8"/>
  <c r="CW90" i="8"/>
  <c r="CW137" i="8"/>
  <c r="CW89" i="8"/>
  <c r="CW65" i="8"/>
  <c r="CW33" i="8"/>
  <c r="CW73" i="8"/>
  <c r="CW57" i="8"/>
  <c r="CW41" i="8"/>
  <c r="CW129" i="8"/>
  <c r="CW105" i="8"/>
  <c r="CW81" i="8"/>
  <c r="CW49" i="8"/>
  <c r="CW25" i="8"/>
  <c r="CW145" i="8"/>
  <c r="CW9" i="8"/>
  <c r="CW97" i="8"/>
  <c r="CW17" i="8"/>
  <c r="CW104" i="8"/>
  <c r="CW72" i="8"/>
  <c r="CW112" i="8"/>
  <c r="CW80" i="8"/>
  <c r="CW32" i="8"/>
  <c r="CW128" i="8"/>
  <c r="CW120" i="8"/>
  <c r="CW144" i="8"/>
  <c r="CW48" i="8"/>
  <c r="CW152" i="8"/>
  <c r="CW136" i="8"/>
  <c r="CW88" i="8"/>
  <c r="CW24" i="8"/>
  <c r="CW111" i="8"/>
  <c r="CW96" i="8"/>
  <c r="CW119" i="8"/>
  <c r="CW135" i="8"/>
  <c r="CW64" i="8"/>
  <c r="CW56" i="8"/>
  <c r="CW40" i="8"/>
  <c r="CW143" i="8"/>
  <c r="CW151" i="8"/>
  <c r="CW16" i="8"/>
  <c r="CW8" i="8"/>
  <c r="CW79" i="8"/>
  <c r="CW55" i="8"/>
  <c r="CW39" i="8"/>
  <c r="CW118" i="8"/>
  <c r="CW87" i="8"/>
  <c r="CW47" i="8"/>
  <c r="CW126" i="8"/>
  <c r="CW142" i="8"/>
  <c r="CW150" i="8"/>
  <c r="CW127" i="8"/>
  <c r="CW95" i="8"/>
  <c r="CW15" i="8"/>
  <c r="CW94" i="8"/>
  <c r="CW38" i="8"/>
  <c r="CW31" i="8"/>
  <c r="CW46" i="8"/>
  <c r="CW103" i="8"/>
  <c r="CW54" i="8"/>
  <c r="CW71" i="8"/>
  <c r="CW62" i="8"/>
  <c r="CW23" i="8"/>
  <c r="CW134" i="8"/>
  <c r="CW102" i="8"/>
  <c r="CW70" i="8"/>
  <c r="CW110" i="8"/>
  <c r="CW78" i="8"/>
  <c r="CW14" i="8"/>
  <c r="CW63" i="8"/>
  <c r="CW86" i="8"/>
  <c r="CW22" i="8"/>
  <c r="CW6" i="8"/>
  <c r="CW7" i="8"/>
  <c r="CW30" i="8"/>
  <c r="CW85" i="8"/>
  <c r="CW53" i="8"/>
  <c r="CW125" i="8"/>
  <c r="CW141" i="8"/>
  <c r="CW133" i="8"/>
  <c r="CW93" i="8"/>
  <c r="CW77" i="8"/>
  <c r="CW45" i="8"/>
  <c r="CW29" i="8"/>
  <c r="CW21" i="8"/>
  <c r="CW13" i="8"/>
  <c r="CW61" i="8"/>
  <c r="CW149" i="8"/>
  <c r="CW101" i="8"/>
  <c r="CW109" i="8"/>
  <c r="CW5" i="8"/>
  <c r="CW117" i="8"/>
  <c r="CW69" i="8"/>
  <c r="CW37" i="8"/>
  <c r="CW3" i="8"/>
  <c r="DB140" i="8"/>
  <c r="DB124" i="8"/>
  <c r="DB132" i="8"/>
  <c r="DB148" i="8"/>
  <c r="DB100" i="8"/>
  <c r="DB108" i="8"/>
  <c r="DB116" i="8"/>
  <c r="DB92" i="8"/>
  <c r="DB84" i="8"/>
  <c r="DB52" i="8"/>
  <c r="DB68" i="8"/>
  <c r="DB76" i="8"/>
  <c r="DB28" i="8"/>
  <c r="DB20" i="8"/>
  <c r="DB36" i="8"/>
  <c r="DB12" i="8"/>
  <c r="DB60" i="8"/>
  <c r="DB4" i="8"/>
  <c r="DB44" i="8"/>
  <c r="DB99" i="8"/>
  <c r="DB67" i="8"/>
  <c r="DB147" i="8"/>
  <c r="DB107" i="8"/>
  <c r="DB75" i="8"/>
  <c r="DB131" i="8"/>
  <c r="DB115" i="8"/>
  <c r="DB83" i="8"/>
  <c r="DB123" i="8"/>
  <c r="DB91" i="8"/>
  <c r="DB139" i="8"/>
  <c r="DB35" i="8"/>
  <c r="DB43" i="8"/>
  <c r="DB51" i="8"/>
  <c r="DB19" i="8"/>
  <c r="DB27" i="8"/>
  <c r="DB59" i="8"/>
  <c r="DB11" i="8"/>
  <c r="DB138" i="8"/>
  <c r="DB130" i="8"/>
  <c r="DB146" i="8"/>
  <c r="DB98" i="8"/>
  <c r="DB26" i="8"/>
  <c r="DB122" i="8"/>
  <c r="DB106" i="8"/>
  <c r="DB114" i="8"/>
  <c r="DB90" i="8"/>
  <c r="DB66" i="8"/>
  <c r="DB74" i="8"/>
  <c r="DB82" i="8"/>
  <c r="DB58" i="8"/>
  <c r="DB34" i="8"/>
  <c r="DB50" i="8"/>
  <c r="DB10" i="8"/>
  <c r="DB42" i="8"/>
  <c r="DB18" i="8"/>
  <c r="DB145" i="8"/>
  <c r="DB105" i="8"/>
  <c r="DB113" i="8"/>
  <c r="DB121" i="8"/>
  <c r="DB97" i="8"/>
  <c r="DB129" i="8"/>
  <c r="DB137" i="8"/>
  <c r="DB73" i="8"/>
  <c r="DB41" i="8"/>
  <c r="DB81" i="8"/>
  <c r="DB49" i="8"/>
  <c r="DB153" i="8"/>
  <c r="DB17" i="8"/>
  <c r="DB65" i="8"/>
  <c r="DB33" i="8"/>
  <c r="DB25" i="8"/>
  <c r="DB9" i="8"/>
  <c r="DB89" i="8"/>
  <c r="DB96" i="8"/>
  <c r="DB80" i="8"/>
  <c r="DB16" i="8"/>
  <c r="DB104" i="8"/>
  <c r="DB24" i="8"/>
  <c r="DB112" i="8"/>
  <c r="DB57" i="8"/>
  <c r="DB144" i="8"/>
  <c r="DB120" i="8"/>
  <c r="DB40" i="8"/>
  <c r="DB48" i="8"/>
  <c r="DB152" i="8"/>
  <c r="DB136" i="8"/>
  <c r="DB128" i="8"/>
  <c r="DB64" i="8"/>
  <c r="DB32" i="8"/>
  <c r="DB119" i="8"/>
  <c r="DB87" i="8"/>
  <c r="DB63" i="8"/>
  <c r="DB47" i="8"/>
  <c r="DB8" i="8"/>
  <c r="DB151" i="8"/>
  <c r="DB143" i="8"/>
  <c r="DB88" i="8"/>
  <c r="DB56" i="8"/>
  <c r="DB127" i="8"/>
  <c r="DB103" i="8"/>
  <c r="DB95" i="8"/>
  <c r="DB71" i="8"/>
  <c r="DB111" i="8"/>
  <c r="DB79" i="8"/>
  <c r="DB31" i="8"/>
  <c r="DB7" i="8"/>
  <c r="DB126" i="8"/>
  <c r="DB39" i="8"/>
  <c r="DB142" i="8"/>
  <c r="DB55" i="8"/>
  <c r="DB23" i="8"/>
  <c r="DB150" i="8"/>
  <c r="DB72" i="8"/>
  <c r="DB54" i="8"/>
  <c r="DB46" i="8"/>
  <c r="DB62" i="8"/>
  <c r="DB22" i="8"/>
  <c r="DB135" i="8"/>
  <c r="DB102" i="8"/>
  <c r="DB94" i="8"/>
  <c r="DB134" i="8"/>
  <c r="DB110" i="8"/>
  <c r="DB14" i="8"/>
  <c r="DB118" i="8"/>
  <c r="DB70" i="8"/>
  <c r="DB6" i="8"/>
  <c r="DB15" i="8"/>
  <c r="DB78" i="8"/>
  <c r="DB30" i="8"/>
  <c r="DB86" i="8"/>
  <c r="DB38" i="8"/>
  <c r="DB125" i="8"/>
  <c r="DB61" i="8"/>
  <c r="DB21" i="8"/>
  <c r="DB53" i="8"/>
  <c r="DB133" i="8"/>
  <c r="DB117" i="8"/>
  <c r="DB141" i="8"/>
  <c r="DB93" i="8"/>
  <c r="DB13" i="8"/>
  <c r="DB149" i="8"/>
  <c r="DB29" i="8"/>
  <c r="DB101" i="8"/>
  <c r="DB69" i="8"/>
  <c r="DB37" i="8"/>
  <c r="DB85" i="8"/>
  <c r="DB109" i="8"/>
  <c r="DB77" i="8"/>
  <c r="DB45" i="8"/>
  <c r="DB5" i="8"/>
  <c r="DB3" i="8"/>
  <c r="BT143" i="12"/>
  <c r="BT142" i="12"/>
  <c r="BT134" i="12"/>
  <c r="BT150" i="12"/>
  <c r="BT39" i="12"/>
  <c r="BT126" i="12"/>
  <c r="BT110" i="12"/>
  <c r="BT118" i="12"/>
  <c r="BT102" i="12"/>
  <c r="BT86" i="12"/>
  <c r="BT78" i="12"/>
  <c r="BT54" i="12"/>
  <c r="BT94" i="12"/>
  <c r="BT70" i="12"/>
  <c r="BT46" i="12"/>
  <c r="BT30" i="12"/>
  <c r="BT6" i="12"/>
  <c r="BT38" i="12"/>
  <c r="BT62" i="12"/>
  <c r="BT14" i="12"/>
  <c r="BT22" i="12"/>
  <c r="BT141" i="12"/>
  <c r="BT133" i="12"/>
  <c r="BT101" i="12"/>
  <c r="BT149" i="12"/>
  <c r="BT77" i="12"/>
  <c r="BT53" i="12"/>
  <c r="BT85" i="12"/>
  <c r="BT125" i="12"/>
  <c r="BT117" i="12"/>
  <c r="BT69" i="12"/>
  <c r="BT13" i="12"/>
  <c r="BT5" i="12"/>
  <c r="BT109" i="12"/>
  <c r="BT93" i="12"/>
  <c r="BT37" i="12"/>
  <c r="BT29" i="12"/>
  <c r="BT21" i="12"/>
  <c r="BT124" i="12"/>
  <c r="BT61" i="12"/>
  <c r="BT132" i="12"/>
  <c r="BT45" i="12"/>
  <c r="BT140" i="12"/>
  <c r="BT116" i="12"/>
  <c r="BT108" i="12"/>
  <c r="BT148" i="12"/>
  <c r="BT44" i="12"/>
  <c r="BT92" i="12"/>
  <c r="BT76" i="12"/>
  <c r="BT60" i="12"/>
  <c r="BT52" i="12"/>
  <c r="BT36" i="12"/>
  <c r="BT28" i="12"/>
  <c r="BT12" i="12"/>
  <c r="BT100" i="12"/>
  <c r="BT84" i="12"/>
  <c r="BT68" i="12"/>
  <c r="BT20" i="12"/>
  <c r="BT4" i="12"/>
  <c r="BT139" i="12"/>
  <c r="BT115" i="12"/>
  <c r="BT99" i="12"/>
  <c r="BT123" i="12"/>
  <c r="BT75" i="12"/>
  <c r="BT59" i="12"/>
  <c r="BT83" i="12"/>
  <c r="BT131" i="12"/>
  <c r="BT51" i="12"/>
  <c r="BT107" i="12"/>
  <c r="BT91" i="12"/>
  <c r="BT27" i="12"/>
  <c r="BT67" i="12"/>
  <c r="BT19" i="12"/>
  <c r="BT11" i="12"/>
  <c r="BT35" i="12"/>
  <c r="BT146" i="12"/>
  <c r="BT98" i="12"/>
  <c r="BT122" i="12"/>
  <c r="BT74" i="12"/>
  <c r="BT43" i="12"/>
  <c r="BT66" i="12"/>
  <c r="BT90" i="12"/>
  <c r="BT153" i="12"/>
  <c r="BT137" i="12"/>
  <c r="BT121" i="12"/>
  <c r="BT147" i="12"/>
  <c r="BT82" i="12"/>
  <c r="BT34" i="12"/>
  <c r="BT10" i="12"/>
  <c r="BT145" i="12"/>
  <c r="BT114" i="12"/>
  <c r="BT42" i="12"/>
  <c r="BT26" i="12"/>
  <c r="BT138" i="12"/>
  <c r="BT18" i="12"/>
  <c r="BT130" i="12"/>
  <c r="BT106" i="12"/>
  <c r="BT50" i="12"/>
  <c r="BT58" i="12"/>
  <c r="BT129" i="12"/>
  <c r="BT65" i="12"/>
  <c r="BT17" i="12"/>
  <c r="BT113" i="12"/>
  <c r="BT73" i="12"/>
  <c r="BT105" i="12"/>
  <c r="BT89" i="12"/>
  <c r="BT41" i="12"/>
  <c r="BT25" i="12"/>
  <c r="BT97" i="12"/>
  <c r="BT49" i="12"/>
  <c r="BT33" i="12"/>
  <c r="BT81" i="12"/>
  <c r="BT120" i="12"/>
  <c r="BT88" i="12"/>
  <c r="BT57" i="12"/>
  <c r="BT9" i="12"/>
  <c r="BT128" i="12"/>
  <c r="BT104" i="12"/>
  <c r="BT144" i="12"/>
  <c r="BT112" i="12"/>
  <c r="BT96" i="12"/>
  <c r="BT40" i="12"/>
  <c r="BT56" i="12"/>
  <c r="BT48" i="12"/>
  <c r="BT119" i="12"/>
  <c r="BT32" i="12"/>
  <c r="BT24" i="12"/>
  <c r="BT16" i="12"/>
  <c r="BT8" i="12"/>
  <c r="BT152" i="12"/>
  <c r="BT136" i="12"/>
  <c r="BT72" i="12"/>
  <c r="BT111" i="12"/>
  <c r="BT64" i="12"/>
  <c r="BT103" i="12"/>
  <c r="BT80" i="12"/>
  <c r="BT31" i="12"/>
  <c r="BT151" i="12"/>
  <c r="BT135" i="12"/>
  <c r="BT95" i="12"/>
  <c r="BT87" i="12"/>
  <c r="BT79" i="12"/>
  <c r="BT127" i="12"/>
  <c r="BT71" i="12"/>
  <c r="BT63" i="12"/>
  <c r="BT23" i="12"/>
  <c r="BT47" i="12"/>
  <c r="BT15" i="12"/>
  <c r="BT7" i="12"/>
  <c r="BT55" i="12"/>
  <c r="BT3" i="12"/>
  <c r="BE134" i="12"/>
  <c r="BE142" i="12"/>
  <c r="BE150" i="12"/>
  <c r="BE39" i="12"/>
  <c r="BE143" i="12"/>
  <c r="BE126" i="12"/>
  <c r="BE94" i="12"/>
  <c r="BE110" i="12"/>
  <c r="BE102" i="12"/>
  <c r="BE118" i="12"/>
  <c r="BE78" i="12"/>
  <c r="BE86" i="12"/>
  <c r="BE54" i="12"/>
  <c r="BE46" i="12"/>
  <c r="BE30" i="12"/>
  <c r="BE22" i="12"/>
  <c r="BE62" i="12"/>
  <c r="BE38" i="12"/>
  <c r="BE70" i="12"/>
  <c r="BE14" i="12"/>
  <c r="BE6" i="12"/>
  <c r="BE125" i="12"/>
  <c r="BE149" i="12"/>
  <c r="BE133" i="12"/>
  <c r="BE109" i="12"/>
  <c r="BE93" i="12"/>
  <c r="BE85" i="12"/>
  <c r="BE101" i="12"/>
  <c r="BE77" i="12"/>
  <c r="BE61" i="12"/>
  <c r="BE141" i="12"/>
  <c r="BE69" i="12"/>
  <c r="BE29" i="12"/>
  <c r="BE117" i="12"/>
  <c r="BE37" i="12"/>
  <c r="BE45" i="12"/>
  <c r="BE5" i="12"/>
  <c r="BE53" i="12"/>
  <c r="BE21" i="12"/>
  <c r="BE13" i="12"/>
  <c r="BE148" i="12"/>
  <c r="BE100" i="12"/>
  <c r="BE124" i="12"/>
  <c r="BE132" i="12"/>
  <c r="BE116" i="12"/>
  <c r="BE52" i="12"/>
  <c r="BE92" i="12"/>
  <c r="BE28" i="12"/>
  <c r="BE44" i="12"/>
  <c r="BE36" i="12"/>
  <c r="BE76" i="12"/>
  <c r="BE60" i="12"/>
  <c r="BE12" i="12"/>
  <c r="BE140" i="12"/>
  <c r="BE84" i="12"/>
  <c r="BE108" i="12"/>
  <c r="BE68" i="12"/>
  <c r="BE4" i="12"/>
  <c r="BE107" i="12"/>
  <c r="BE91" i="12"/>
  <c r="BE115" i="12"/>
  <c r="BE99" i="12"/>
  <c r="BE51" i="12"/>
  <c r="BE131" i="12"/>
  <c r="BE123" i="12"/>
  <c r="BE75" i="12"/>
  <c r="BE83" i="12"/>
  <c r="BE20" i="12"/>
  <c r="BE27" i="12"/>
  <c r="BE59" i="12"/>
  <c r="BE139" i="12"/>
  <c r="BE147" i="12"/>
  <c r="BE67" i="12"/>
  <c r="BE35" i="12"/>
  <c r="BE138" i="12"/>
  <c r="BE114" i="12"/>
  <c r="BE146" i="12"/>
  <c r="BE98" i="12"/>
  <c r="BE50" i="12"/>
  <c r="BE106" i="12"/>
  <c r="BE82" i="12"/>
  <c r="BE58" i="12"/>
  <c r="BE66" i="12"/>
  <c r="BE11" i="12"/>
  <c r="BE74" i="12"/>
  <c r="BE113" i="12"/>
  <c r="BE43" i="12"/>
  <c r="BE153" i="12"/>
  <c r="BE137" i="12"/>
  <c r="BE19" i="12"/>
  <c r="BE34" i="12"/>
  <c r="BE10" i="12"/>
  <c r="BE130" i="12"/>
  <c r="BE122" i="12"/>
  <c r="BE26" i="12"/>
  <c r="BE129" i="12"/>
  <c r="BE18" i="12"/>
  <c r="BE42" i="12"/>
  <c r="BE90" i="12"/>
  <c r="BE121" i="12"/>
  <c r="BE105" i="12"/>
  <c r="BE73" i="12"/>
  <c r="BE57" i="12"/>
  <c r="BE9" i="12"/>
  <c r="BE81" i="12"/>
  <c r="BE65" i="12"/>
  <c r="BE89" i="12"/>
  <c r="BE17" i="12"/>
  <c r="BE145" i="12"/>
  <c r="BE41" i="12"/>
  <c r="BE25" i="12"/>
  <c r="BE97" i="12"/>
  <c r="BE80" i="12"/>
  <c r="BE64" i="12"/>
  <c r="BE16" i="12"/>
  <c r="BE120" i="12"/>
  <c r="BE88" i="12"/>
  <c r="BE136" i="12"/>
  <c r="BE128" i="12"/>
  <c r="BE72" i="12"/>
  <c r="BE112" i="12"/>
  <c r="BE152" i="12"/>
  <c r="BE104" i="12"/>
  <c r="BE24" i="12"/>
  <c r="BE49" i="12"/>
  <c r="BE32" i="12"/>
  <c r="BE8" i="12"/>
  <c r="BE33" i="12"/>
  <c r="BE135" i="12"/>
  <c r="BE111" i="12"/>
  <c r="BE95" i="12"/>
  <c r="BE144" i="12"/>
  <c r="BE96" i="12"/>
  <c r="BE56" i="12"/>
  <c r="BE151" i="12"/>
  <c r="BE87" i="12"/>
  <c r="BE71" i="12"/>
  <c r="BE119" i="12"/>
  <c r="BE103" i="12"/>
  <c r="BE47" i="12"/>
  <c r="BE79" i="12"/>
  <c r="BE63" i="12"/>
  <c r="BE40" i="12"/>
  <c r="BE127" i="12"/>
  <c r="BE48" i="12"/>
  <c r="BE55" i="12"/>
  <c r="BE23" i="12"/>
  <c r="BE15" i="12"/>
  <c r="BE7" i="12"/>
  <c r="BE31" i="12"/>
  <c r="BE3" i="12"/>
  <c r="DQ143" i="12"/>
  <c r="DQ134" i="12"/>
  <c r="DQ142" i="12"/>
  <c r="DQ150" i="12"/>
  <c r="DQ39" i="12"/>
  <c r="DQ126" i="12"/>
  <c r="DQ118" i="12"/>
  <c r="DQ94" i="12"/>
  <c r="DQ110" i="12"/>
  <c r="DQ102" i="12"/>
  <c r="DQ78" i="12"/>
  <c r="DQ54" i="12"/>
  <c r="DQ70" i="12"/>
  <c r="DQ46" i="12"/>
  <c r="DQ30" i="12"/>
  <c r="DQ86" i="12"/>
  <c r="DQ38" i="12"/>
  <c r="DQ6" i="12"/>
  <c r="DQ62" i="12"/>
  <c r="DQ14" i="12"/>
  <c r="DQ22" i="12"/>
  <c r="DQ133" i="12"/>
  <c r="DQ125" i="12"/>
  <c r="DQ141" i="12"/>
  <c r="DQ109" i="12"/>
  <c r="DQ93" i="12"/>
  <c r="DQ85" i="12"/>
  <c r="DQ101" i="12"/>
  <c r="DQ77" i="12"/>
  <c r="DQ117" i="12"/>
  <c r="DQ61" i="12"/>
  <c r="DQ21" i="12"/>
  <c r="DQ149" i="12"/>
  <c r="DQ69" i="12"/>
  <c r="DQ37" i="12"/>
  <c r="DQ13" i="12"/>
  <c r="DQ5" i="12"/>
  <c r="DQ29" i="12"/>
  <c r="DQ45" i="12"/>
  <c r="DQ148" i="12"/>
  <c r="DQ100" i="12"/>
  <c r="DQ124" i="12"/>
  <c r="DQ132" i="12"/>
  <c r="DQ53" i="12"/>
  <c r="DQ116" i="12"/>
  <c r="DQ52" i="12"/>
  <c r="DQ92" i="12"/>
  <c r="DQ28" i="12"/>
  <c r="DQ4" i="12"/>
  <c r="DQ44" i="12"/>
  <c r="DQ36" i="12"/>
  <c r="DQ76" i="12"/>
  <c r="DQ60" i="12"/>
  <c r="DQ12" i="12"/>
  <c r="DQ68" i="12"/>
  <c r="DQ140" i="12"/>
  <c r="DQ84" i="12"/>
  <c r="DQ108" i="12"/>
  <c r="DQ20" i="12"/>
  <c r="DQ139" i="12"/>
  <c r="DQ107" i="12"/>
  <c r="DQ91" i="12"/>
  <c r="DQ115" i="12"/>
  <c r="DQ99" i="12"/>
  <c r="DQ51" i="12"/>
  <c r="DQ123" i="12"/>
  <c r="DQ83" i="12"/>
  <c r="DQ131" i="12"/>
  <c r="DQ59" i="12"/>
  <c r="DQ35" i="12"/>
  <c r="DQ67" i="12"/>
  <c r="DQ27" i="12"/>
  <c r="DQ19" i="12"/>
  <c r="DQ11" i="12"/>
  <c r="DQ147" i="12"/>
  <c r="DQ75" i="12"/>
  <c r="DQ138" i="12"/>
  <c r="DQ114" i="12"/>
  <c r="DQ146" i="12"/>
  <c r="DQ106" i="12"/>
  <c r="DQ98" i="12"/>
  <c r="DQ50" i="12"/>
  <c r="DQ82" i="12"/>
  <c r="DQ58" i="12"/>
  <c r="DQ66" i="12"/>
  <c r="DQ43" i="12"/>
  <c r="DQ113" i="12"/>
  <c r="DQ90" i="12"/>
  <c r="DQ153" i="12"/>
  <c r="DQ137" i="12"/>
  <c r="DQ42" i="12"/>
  <c r="DQ34" i="12"/>
  <c r="DQ10" i="12"/>
  <c r="DQ74" i="12"/>
  <c r="DQ26" i="12"/>
  <c r="DQ130" i="12"/>
  <c r="DQ122" i="12"/>
  <c r="DQ129" i="12"/>
  <c r="DQ105" i="12"/>
  <c r="DQ73" i="12"/>
  <c r="DQ57" i="12"/>
  <c r="DQ9" i="12"/>
  <c r="DQ145" i="12"/>
  <c r="DQ81" i="12"/>
  <c r="DQ65" i="12"/>
  <c r="DQ89" i="12"/>
  <c r="DQ18" i="12"/>
  <c r="DQ121" i="12"/>
  <c r="DQ17" i="12"/>
  <c r="DQ41" i="12"/>
  <c r="DQ25" i="12"/>
  <c r="DQ80" i="12"/>
  <c r="DQ64" i="12"/>
  <c r="DQ16" i="12"/>
  <c r="DQ97" i="12"/>
  <c r="DQ152" i="12"/>
  <c r="DQ120" i="12"/>
  <c r="DQ88" i="12"/>
  <c r="DQ72" i="12"/>
  <c r="DQ128" i="12"/>
  <c r="DQ112" i="12"/>
  <c r="DQ136" i="12"/>
  <c r="DQ24" i="12"/>
  <c r="DQ49" i="12"/>
  <c r="DQ135" i="12"/>
  <c r="DQ48" i="12"/>
  <c r="DQ40" i="12"/>
  <c r="DQ151" i="12"/>
  <c r="DQ119" i="12"/>
  <c r="DQ33" i="12"/>
  <c r="DQ32" i="12"/>
  <c r="DQ8" i="12"/>
  <c r="DQ111" i="12"/>
  <c r="DQ95" i="12"/>
  <c r="DQ144" i="12"/>
  <c r="DQ96" i="12"/>
  <c r="DQ87" i="12"/>
  <c r="DQ71" i="12"/>
  <c r="DQ127" i="12"/>
  <c r="DQ79" i="12"/>
  <c r="DQ47" i="12"/>
  <c r="DQ104" i="12"/>
  <c r="DQ63" i="12"/>
  <c r="DQ56" i="12"/>
  <c r="DQ103" i="12"/>
  <c r="DQ23" i="12"/>
  <c r="DQ31" i="12"/>
  <c r="DQ7" i="12"/>
  <c r="DQ15" i="12"/>
  <c r="DQ55" i="12"/>
  <c r="DQ3" i="12"/>
  <c r="DB39" i="12"/>
  <c r="DB143" i="12"/>
  <c r="DB134" i="12"/>
  <c r="DB142" i="12"/>
  <c r="DB150" i="12"/>
  <c r="DB126" i="12"/>
  <c r="DB110" i="12"/>
  <c r="DB94" i="12"/>
  <c r="DB102" i="12"/>
  <c r="DB78" i="12"/>
  <c r="DB86" i="12"/>
  <c r="DB118" i="12"/>
  <c r="DB38" i="12"/>
  <c r="DB70" i="12"/>
  <c r="DB62" i="12"/>
  <c r="DB54" i="12"/>
  <c r="DB14" i="12"/>
  <c r="DB22" i="12"/>
  <c r="DB46" i="12"/>
  <c r="DB30" i="12"/>
  <c r="DB6" i="12"/>
  <c r="DB141" i="12"/>
  <c r="DB109" i="12"/>
  <c r="DB85" i="12"/>
  <c r="DB101" i="12"/>
  <c r="DB125" i="12"/>
  <c r="DB93" i="12"/>
  <c r="DB69" i="12"/>
  <c r="DB149" i="12"/>
  <c r="DB133" i="12"/>
  <c r="DB117" i="12"/>
  <c r="DB53" i="12"/>
  <c r="DB61" i="12"/>
  <c r="DB13" i="12"/>
  <c r="DB77" i="12"/>
  <c r="DB45" i="12"/>
  <c r="DB29" i="12"/>
  <c r="DB5" i="12"/>
  <c r="DB37" i="12"/>
  <c r="DB21" i="12"/>
  <c r="DB140" i="12"/>
  <c r="DB108" i="12"/>
  <c r="DB148" i="12"/>
  <c r="DB132" i="12"/>
  <c r="DB124" i="12"/>
  <c r="DB100" i="12"/>
  <c r="DB84" i="12"/>
  <c r="DB36" i="12"/>
  <c r="DB76" i="12"/>
  <c r="DB44" i="12"/>
  <c r="DB116" i="12"/>
  <c r="DB92" i="12"/>
  <c r="DB52" i="12"/>
  <c r="DB28" i="12"/>
  <c r="DB12" i="12"/>
  <c r="DB60" i="12"/>
  <c r="DB4" i="12"/>
  <c r="DB20" i="12"/>
  <c r="DB68" i="12"/>
  <c r="DB139" i="12"/>
  <c r="DB107" i="12"/>
  <c r="DB91" i="12"/>
  <c r="DB99" i="12"/>
  <c r="DB123" i="12"/>
  <c r="DB115" i="12"/>
  <c r="DB83" i="12"/>
  <c r="DB67" i="12"/>
  <c r="DB131" i="12"/>
  <c r="DB19" i="12"/>
  <c r="DB51" i="12"/>
  <c r="DB75" i="12"/>
  <c r="DB35" i="12"/>
  <c r="DB11" i="12"/>
  <c r="DB59" i="12"/>
  <c r="DB130" i="12"/>
  <c r="DB138" i="12"/>
  <c r="DB114" i="12"/>
  <c r="DB42" i="12"/>
  <c r="DB43" i="12"/>
  <c r="DB146" i="12"/>
  <c r="DB122" i="12"/>
  <c r="DB74" i="12"/>
  <c r="DB66" i="12"/>
  <c r="DB82" i="12"/>
  <c r="DB27" i="12"/>
  <c r="DB106" i="12"/>
  <c r="DB147" i="12"/>
  <c r="DB10" i="12"/>
  <c r="DB105" i="12"/>
  <c r="DB98" i="12"/>
  <c r="DB50" i="12"/>
  <c r="DB34" i="12"/>
  <c r="DB18" i="12"/>
  <c r="DB145" i="12"/>
  <c r="DB26" i="12"/>
  <c r="DB121" i="12"/>
  <c r="DB90" i="12"/>
  <c r="DB58" i="12"/>
  <c r="DB153" i="12"/>
  <c r="DB137" i="12"/>
  <c r="DB49" i="12"/>
  <c r="DB33" i="12"/>
  <c r="DB73" i="12"/>
  <c r="DB57" i="12"/>
  <c r="DB9" i="12"/>
  <c r="DB81" i="12"/>
  <c r="DB65" i="12"/>
  <c r="DB89" i="12"/>
  <c r="DB129" i="12"/>
  <c r="DB97" i="12"/>
  <c r="DB136" i="12"/>
  <c r="DB56" i="12"/>
  <c r="DB8" i="12"/>
  <c r="DB17" i="12"/>
  <c r="DB128" i="12"/>
  <c r="DB80" i="12"/>
  <c r="DB64" i="12"/>
  <c r="DB16" i="12"/>
  <c r="DB113" i="12"/>
  <c r="DB41" i="12"/>
  <c r="DB25" i="12"/>
  <c r="DB112" i="12"/>
  <c r="DB40" i="12"/>
  <c r="DB48" i="12"/>
  <c r="DB104" i="12"/>
  <c r="DB88" i="12"/>
  <c r="DB72" i="12"/>
  <c r="DB32" i="12"/>
  <c r="DB24" i="12"/>
  <c r="DB144" i="12"/>
  <c r="DB96" i="12"/>
  <c r="DB151" i="12"/>
  <c r="DB120" i="12"/>
  <c r="DB127" i="12"/>
  <c r="DB79" i="12"/>
  <c r="DB63" i="12"/>
  <c r="DB135" i="12"/>
  <c r="DB119" i="12"/>
  <c r="DB103" i="12"/>
  <c r="DB31" i="12"/>
  <c r="DB87" i="12"/>
  <c r="DB152" i="12"/>
  <c r="DB111" i="12"/>
  <c r="DB71" i="12"/>
  <c r="DB95" i="12"/>
  <c r="DB47" i="12"/>
  <c r="DB23" i="12"/>
  <c r="DB55" i="12"/>
  <c r="DB15" i="12"/>
  <c r="DB7" i="12"/>
  <c r="DB3" i="12"/>
  <c r="BG142" i="12"/>
  <c r="BG39" i="12"/>
  <c r="BG143" i="12"/>
  <c r="BG150" i="12"/>
  <c r="BG126" i="12"/>
  <c r="BG134" i="12"/>
  <c r="BG118" i="12"/>
  <c r="BG110" i="12"/>
  <c r="BG94" i="12"/>
  <c r="BG102" i="12"/>
  <c r="BG78" i="12"/>
  <c r="BG70" i="12"/>
  <c r="BG86" i="12"/>
  <c r="BG54" i="12"/>
  <c r="BG62" i="12"/>
  <c r="BG6" i="12"/>
  <c r="BG46" i="12"/>
  <c r="BG38" i="12"/>
  <c r="BG22" i="12"/>
  <c r="BG14" i="12"/>
  <c r="BG30" i="12"/>
  <c r="BG141" i="12"/>
  <c r="BG149" i="12"/>
  <c r="BG133" i="12"/>
  <c r="BG85" i="12"/>
  <c r="BG93" i="12"/>
  <c r="BG101" i="12"/>
  <c r="BG125" i="12"/>
  <c r="BG77" i="12"/>
  <c r="BG61" i="12"/>
  <c r="BG117" i="12"/>
  <c r="BG69" i="12"/>
  <c r="BG37" i="12"/>
  <c r="BG45" i="12"/>
  <c r="BG53" i="12"/>
  <c r="BG21" i="12"/>
  <c r="BG109" i="12"/>
  <c r="BG29" i="12"/>
  <c r="BG5" i="12"/>
  <c r="BG13" i="12"/>
  <c r="BG132" i="12"/>
  <c r="BG100" i="12"/>
  <c r="BG116" i="12"/>
  <c r="BG140" i="12"/>
  <c r="BG108" i="12"/>
  <c r="BG148" i="12"/>
  <c r="BG124" i="12"/>
  <c r="BG44" i="12"/>
  <c r="BG20" i="12"/>
  <c r="BG12" i="12"/>
  <c r="BG92" i="12"/>
  <c r="BG76" i="12"/>
  <c r="BG52" i="12"/>
  <c r="BG36" i="12"/>
  <c r="BG28" i="12"/>
  <c r="BG84" i="12"/>
  <c r="BG60" i="12"/>
  <c r="BG68" i="12"/>
  <c r="BG4" i="12"/>
  <c r="BG123" i="12"/>
  <c r="BG131" i="12"/>
  <c r="BG83" i="12"/>
  <c r="BG67" i="12"/>
  <c r="BG115" i="12"/>
  <c r="BG139" i="12"/>
  <c r="BG107" i="12"/>
  <c r="BG91" i="12"/>
  <c r="BG27" i="12"/>
  <c r="BG75" i="12"/>
  <c r="BG99" i="12"/>
  <c r="BG35" i="12"/>
  <c r="BG11" i="12"/>
  <c r="BG59" i="12"/>
  <c r="BG43" i="12"/>
  <c r="BG51" i="12"/>
  <c r="BG19" i="12"/>
  <c r="BG147" i="12"/>
  <c r="BG122" i="12"/>
  <c r="BG74" i="12"/>
  <c r="BG66" i="12"/>
  <c r="BG82" i="12"/>
  <c r="BG106" i="12"/>
  <c r="BG90" i="12"/>
  <c r="BG50" i="12"/>
  <c r="BG34" i="12"/>
  <c r="BG145" i="12"/>
  <c r="BG26" i="12"/>
  <c r="BG10" i="12"/>
  <c r="BG18" i="12"/>
  <c r="BG138" i="12"/>
  <c r="BG58" i="12"/>
  <c r="BG42" i="12"/>
  <c r="BG129" i="12"/>
  <c r="BG146" i="12"/>
  <c r="BG114" i="12"/>
  <c r="BG113" i="12"/>
  <c r="BG130" i="12"/>
  <c r="BG98" i="12"/>
  <c r="BG89" i="12"/>
  <c r="BG17" i="12"/>
  <c r="BG105" i="12"/>
  <c r="BG97" i="12"/>
  <c r="BG41" i="12"/>
  <c r="BG25" i="12"/>
  <c r="BG153" i="12"/>
  <c r="BG137" i="12"/>
  <c r="BG49" i="12"/>
  <c r="BG33" i="12"/>
  <c r="BG121" i="12"/>
  <c r="BG73" i="12"/>
  <c r="BG57" i="12"/>
  <c r="BG9" i="12"/>
  <c r="BG136" i="12"/>
  <c r="BG152" i="12"/>
  <c r="BG112" i="12"/>
  <c r="BG104" i="12"/>
  <c r="BG48" i="12"/>
  <c r="BG24" i="12"/>
  <c r="BG16" i="12"/>
  <c r="BG144" i="12"/>
  <c r="BG96" i="12"/>
  <c r="BG80" i="12"/>
  <c r="BG32" i="12"/>
  <c r="BG81" i="12"/>
  <c r="BG128" i="12"/>
  <c r="BG88" i="12"/>
  <c r="BG56" i="12"/>
  <c r="BG8" i="12"/>
  <c r="BG64" i="12"/>
  <c r="BG151" i="12"/>
  <c r="BG135" i="12"/>
  <c r="BG111" i="12"/>
  <c r="BG65" i="12"/>
  <c r="BG119" i="12"/>
  <c r="BG127" i="12"/>
  <c r="BG79" i="12"/>
  <c r="BG63" i="12"/>
  <c r="BG72" i="12"/>
  <c r="BG40" i="12"/>
  <c r="BG103" i="12"/>
  <c r="BG120" i="12"/>
  <c r="BG87" i="12"/>
  <c r="BG95" i="12"/>
  <c r="BG7" i="12"/>
  <c r="BG47" i="12"/>
  <c r="BG15" i="12"/>
  <c r="BG31" i="12"/>
  <c r="BG55" i="12"/>
  <c r="BG23" i="12"/>
  <c r="BG71" i="12"/>
  <c r="BG3" i="12"/>
  <c r="AR143" i="12"/>
  <c r="AR142" i="12"/>
  <c r="AR39" i="12"/>
  <c r="AR126" i="12"/>
  <c r="AR150" i="12"/>
  <c r="AR118" i="12"/>
  <c r="AR110" i="12"/>
  <c r="AR94" i="12"/>
  <c r="AR134" i="12"/>
  <c r="AR102" i="12"/>
  <c r="AR78" i="12"/>
  <c r="AR70" i="12"/>
  <c r="AR54" i="12"/>
  <c r="AR22" i="12"/>
  <c r="AR86" i="12"/>
  <c r="AR62" i="12"/>
  <c r="AR30" i="12"/>
  <c r="AR38" i="12"/>
  <c r="AR46" i="12"/>
  <c r="AR14" i="12"/>
  <c r="AR6" i="12"/>
  <c r="AR141" i="12"/>
  <c r="AR149" i="12"/>
  <c r="AR133" i="12"/>
  <c r="AR85" i="12"/>
  <c r="AR125" i="12"/>
  <c r="AR109" i="12"/>
  <c r="AR93" i="12"/>
  <c r="AR117" i="12"/>
  <c r="AR61" i="12"/>
  <c r="AR69" i="12"/>
  <c r="AR101" i="12"/>
  <c r="AR21" i="12"/>
  <c r="AR77" i="12"/>
  <c r="AR53" i="12"/>
  <c r="AR29" i="12"/>
  <c r="AR13" i="12"/>
  <c r="AR5" i="12"/>
  <c r="AR45" i="12"/>
  <c r="AR37" i="12"/>
  <c r="AR132" i="12"/>
  <c r="AR116" i="12"/>
  <c r="AR140" i="12"/>
  <c r="AR108" i="12"/>
  <c r="AR148" i="12"/>
  <c r="AR124" i="12"/>
  <c r="AR44" i="12"/>
  <c r="AR12" i="12"/>
  <c r="AR92" i="12"/>
  <c r="AR76" i="12"/>
  <c r="AR52" i="12"/>
  <c r="AR28" i="12"/>
  <c r="AR84" i="12"/>
  <c r="AR20" i="12"/>
  <c r="AR60" i="12"/>
  <c r="AR100" i="12"/>
  <c r="AR68" i="12"/>
  <c r="AR36" i="12"/>
  <c r="AR4" i="12"/>
  <c r="AR99" i="12"/>
  <c r="AR123" i="12"/>
  <c r="AR67" i="12"/>
  <c r="AR131" i="12"/>
  <c r="AR115" i="12"/>
  <c r="AR83" i="12"/>
  <c r="AR139" i="12"/>
  <c r="AR51" i="12"/>
  <c r="AR59" i="12"/>
  <c r="AR27" i="12"/>
  <c r="AR75" i="12"/>
  <c r="AR11" i="12"/>
  <c r="AR107" i="12"/>
  <c r="AR91" i="12"/>
  <c r="AR19" i="12"/>
  <c r="AR147" i="12"/>
  <c r="AR122" i="12"/>
  <c r="AR74" i="12"/>
  <c r="AR66" i="12"/>
  <c r="AR90" i="12"/>
  <c r="AR82" i="12"/>
  <c r="AR43" i="12"/>
  <c r="AR146" i="12"/>
  <c r="AR130" i="12"/>
  <c r="AR138" i="12"/>
  <c r="AR106" i="12"/>
  <c r="AR114" i="12"/>
  <c r="AR35" i="12"/>
  <c r="AR50" i="12"/>
  <c r="AR153" i="12"/>
  <c r="AR145" i="12"/>
  <c r="AR58" i="12"/>
  <c r="AR26" i="12"/>
  <c r="AR10" i="12"/>
  <c r="AR18" i="12"/>
  <c r="AR129" i="12"/>
  <c r="AR98" i="12"/>
  <c r="AR121" i="12"/>
  <c r="AR113" i="12"/>
  <c r="AR89" i="12"/>
  <c r="AR105" i="12"/>
  <c r="AR9" i="12"/>
  <c r="AR137" i="12"/>
  <c r="AR97" i="12"/>
  <c r="AR42" i="12"/>
  <c r="AR57" i="12"/>
  <c r="AR41" i="12"/>
  <c r="AR25" i="12"/>
  <c r="AR65" i="12"/>
  <c r="AR49" i="12"/>
  <c r="AR33" i="12"/>
  <c r="AR73" i="12"/>
  <c r="AR17" i="12"/>
  <c r="AR34" i="12"/>
  <c r="AR128" i="12"/>
  <c r="AR112" i="12"/>
  <c r="AR104" i="12"/>
  <c r="AR152" i="12"/>
  <c r="AR48" i="12"/>
  <c r="AR24" i="12"/>
  <c r="AR144" i="12"/>
  <c r="AR120" i="12"/>
  <c r="AR80" i="12"/>
  <c r="AR32" i="12"/>
  <c r="AR16" i="12"/>
  <c r="AR88" i="12"/>
  <c r="AR56" i="12"/>
  <c r="AR8" i="12"/>
  <c r="AR111" i="12"/>
  <c r="AR136" i="12"/>
  <c r="AR72" i="12"/>
  <c r="AR151" i="12"/>
  <c r="AR79" i="12"/>
  <c r="AR63" i="12"/>
  <c r="AR96" i="12"/>
  <c r="AR64" i="12"/>
  <c r="AR40" i="12"/>
  <c r="AR135" i="12"/>
  <c r="AR95" i="12"/>
  <c r="AR119" i="12"/>
  <c r="AR103" i="12"/>
  <c r="AR71" i="12"/>
  <c r="AR81" i="12"/>
  <c r="AR127" i="12"/>
  <c r="AR87" i="12"/>
  <c r="AR47" i="12"/>
  <c r="AR7" i="12"/>
  <c r="AR55" i="12"/>
  <c r="AR23" i="12"/>
  <c r="AR15" i="12"/>
  <c r="AR31" i="12"/>
  <c r="AR3" i="12"/>
  <c r="AC143" i="12"/>
  <c r="AC142" i="12"/>
  <c r="AC118" i="12"/>
  <c r="AC39" i="12"/>
  <c r="AC134" i="12"/>
  <c r="AC126" i="12"/>
  <c r="AC150" i="12"/>
  <c r="AC110" i="12"/>
  <c r="AC94" i="12"/>
  <c r="AC102" i="12"/>
  <c r="AC78" i="12"/>
  <c r="AC70" i="12"/>
  <c r="AC86" i="12"/>
  <c r="AC38" i="12"/>
  <c r="AC62" i="12"/>
  <c r="AC54" i="12"/>
  <c r="AC30" i="12"/>
  <c r="AC22" i="12"/>
  <c r="AC46" i="12"/>
  <c r="AC14" i="12"/>
  <c r="AC6" i="12"/>
  <c r="AC133" i="12"/>
  <c r="AC85" i="12"/>
  <c r="AC149" i="12"/>
  <c r="AC109" i="12"/>
  <c r="AC93" i="12"/>
  <c r="AC125" i="12"/>
  <c r="AC101" i="12"/>
  <c r="AC61" i="12"/>
  <c r="AC69" i="12"/>
  <c r="AC141" i="12"/>
  <c r="AC117" i="12"/>
  <c r="AC77" i="12"/>
  <c r="AC5" i="12"/>
  <c r="AC21" i="12"/>
  <c r="AC29" i="12"/>
  <c r="AC13" i="12"/>
  <c r="AC45" i="12"/>
  <c r="AC37" i="12"/>
  <c r="AC53" i="12"/>
  <c r="AC116" i="12"/>
  <c r="AC132" i="12"/>
  <c r="AC92" i="12"/>
  <c r="AC100" i="12"/>
  <c r="AC140" i="12"/>
  <c r="AC108" i="12"/>
  <c r="AC148" i="12"/>
  <c r="AC124" i="12"/>
  <c r="AC68" i="12"/>
  <c r="AC44" i="12"/>
  <c r="AC36" i="12"/>
  <c r="AC20" i="12"/>
  <c r="AC12" i="12"/>
  <c r="AC76" i="12"/>
  <c r="AC52" i="12"/>
  <c r="AC28" i="12"/>
  <c r="AC84" i="12"/>
  <c r="AC60" i="12"/>
  <c r="AC4" i="12"/>
  <c r="AC67" i="12"/>
  <c r="AC131" i="12"/>
  <c r="AC115" i="12"/>
  <c r="AC139" i="12"/>
  <c r="AC99" i="12"/>
  <c r="AC51" i="12"/>
  <c r="AC107" i="12"/>
  <c r="AC91" i="12"/>
  <c r="AC27" i="12"/>
  <c r="AC123" i="12"/>
  <c r="AC11" i="12"/>
  <c r="AC83" i="12"/>
  <c r="AC35" i="12"/>
  <c r="AC59" i="12"/>
  <c r="AC75" i="12"/>
  <c r="AC147" i="12"/>
  <c r="AC19" i="12"/>
  <c r="AC122" i="12"/>
  <c r="AC74" i="12"/>
  <c r="AC66" i="12"/>
  <c r="AC130" i="12"/>
  <c r="AC82" i="12"/>
  <c r="AC138" i="12"/>
  <c r="AC114" i="12"/>
  <c r="AC106" i="12"/>
  <c r="AC90" i="12"/>
  <c r="AC34" i="12"/>
  <c r="AC10" i="12"/>
  <c r="AC145" i="12"/>
  <c r="AC137" i="12"/>
  <c r="AC43" i="12"/>
  <c r="AC50" i="12"/>
  <c r="AC18" i="12"/>
  <c r="AC98" i="12"/>
  <c r="AC129" i="12"/>
  <c r="AC121" i="12"/>
  <c r="AC42" i="12"/>
  <c r="AC113" i="12"/>
  <c r="AC89" i="12"/>
  <c r="AC105" i="12"/>
  <c r="AC153" i="12"/>
  <c r="AC26" i="12"/>
  <c r="AC97" i="12"/>
  <c r="AC146" i="12"/>
  <c r="AC58" i="12"/>
  <c r="AC57" i="12"/>
  <c r="AC41" i="12"/>
  <c r="AC25" i="12"/>
  <c r="AC9" i="12"/>
  <c r="AC65" i="12"/>
  <c r="AC49" i="12"/>
  <c r="AC33" i="12"/>
  <c r="AC17" i="12"/>
  <c r="AC73" i="12"/>
  <c r="AC120" i="12"/>
  <c r="AC81" i="12"/>
  <c r="AC152" i="12"/>
  <c r="AC112" i="12"/>
  <c r="AC96" i="12"/>
  <c r="AC104" i="12"/>
  <c r="AC48" i="12"/>
  <c r="AC24" i="12"/>
  <c r="AC144" i="12"/>
  <c r="AC80" i="12"/>
  <c r="AC32" i="12"/>
  <c r="AC88" i="12"/>
  <c r="AC72" i="12"/>
  <c r="AC56" i="12"/>
  <c r="AC16" i="12"/>
  <c r="AC8" i="12"/>
  <c r="AC64" i="12"/>
  <c r="AC135" i="12"/>
  <c r="AC103" i="12"/>
  <c r="AC127" i="12"/>
  <c r="AC111" i="12"/>
  <c r="AC151" i="12"/>
  <c r="AC40" i="12"/>
  <c r="AC136" i="12"/>
  <c r="AC87" i="12"/>
  <c r="AC55" i="12"/>
  <c r="AC119" i="12"/>
  <c r="AC79" i="12"/>
  <c r="AC128" i="12"/>
  <c r="AC95" i="12"/>
  <c r="AC15" i="12"/>
  <c r="AC7" i="12"/>
  <c r="AC31" i="12"/>
  <c r="AC71" i="12"/>
  <c r="AC47" i="12"/>
  <c r="AC63" i="12"/>
  <c r="AC23" i="12"/>
  <c r="AC3" i="12"/>
  <c r="N143" i="12"/>
  <c r="N142" i="12"/>
  <c r="N118" i="12"/>
  <c r="N134" i="12"/>
  <c r="N39" i="12"/>
  <c r="N150" i="12"/>
  <c r="N102" i="12"/>
  <c r="N126" i="12"/>
  <c r="N110" i="12"/>
  <c r="N94" i="12"/>
  <c r="N86" i="12"/>
  <c r="N78" i="12"/>
  <c r="N70" i="12"/>
  <c r="N54" i="12"/>
  <c r="N62" i="12"/>
  <c r="N46" i="12"/>
  <c r="N30" i="12"/>
  <c r="N22" i="12"/>
  <c r="N38" i="12"/>
  <c r="N14" i="12"/>
  <c r="N6" i="12"/>
  <c r="N149" i="12"/>
  <c r="N133" i="12"/>
  <c r="N85" i="12"/>
  <c r="N125" i="12"/>
  <c r="N109" i="12"/>
  <c r="N93" i="12"/>
  <c r="N61" i="12"/>
  <c r="N69" i="12"/>
  <c r="N141" i="12"/>
  <c r="N77" i="12"/>
  <c r="N101" i="12"/>
  <c r="N117" i="12"/>
  <c r="N21" i="12"/>
  <c r="N37" i="12"/>
  <c r="N29" i="12"/>
  <c r="N13" i="12"/>
  <c r="N53" i="12"/>
  <c r="N132" i="12"/>
  <c r="N108" i="12"/>
  <c r="N5" i="12"/>
  <c r="N116" i="12"/>
  <c r="N100" i="12"/>
  <c r="N140" i="12"/>
  <c r="N45" i="12"/>
  <c r="N148" i="12"/>
  <c r="N124" i="12"/>
  <c r="N44" i="12"/>
  <c r="N76" i="12"/>
  <c r="N60" i="12"/>
  <c r="N52" i="12"/>
  <c r="N28" i="12"/>
  <c r="N12" i="12"/>
  <c r="N84" i="12"/>
  <c r="N68" i="12"/>
  <c r="N36" i="12"/>
  <c r="N92" i="12"/>
  <c r="N4" i="12"/>
  <c r="N67" i="12"/>
  <c r="N20" i="12"/>
  <c r="N131" i="12"/>
  <c r="N115" i="12"/>
  <c r="N99" i="12"/>
  <c r="N139" i="12"/>
  <c r="N91" i="12"/>
  <c r="N51" i="12"/>
  <c r="N59" i="12"/>
  <c r="N27" i="12"/>
  <c r="N11" i="12"/>
  <c r="N19" i="12"/>
  <c r="N107" i="12"/>
  <c r="N75" i="12"/>
  <c r="N123" i="12"/>
  <c r="N35" i="12"/>
  <c r="N83" i="12"/>
  <c r="N147" i="12"/>
  <c r="N122" i="12"/>
  <c r="N66" i="12"/>
  <c r="N43" i="12"/>
  <c r="N82" i="12"/>
  <c r="N138" i="12"/>
  <c r="N114" i="12"/>
  <c r="N42" i="12"/>
  <c r="N146" i="12"/>
  <c r="N130" i="12"/>
  <c r="N50" i="12"/>
  <c r="N34" i="12"/>
  <c r="N98" i="12"/>
  <c r="N90" i="12"/>
  <c r="N10" i="12"/>
  <c r="N74" i="12"/>
  <c r="N18" i="12"/>
  <c r="N153" i="12"/>
  <c r="N129" i="12"/>
  <c r="N113" i="12"/>
  <c r="N58" i="12"/>
  <c r="N145" i="12"/>
  <c r="N137" i="12"/>
  <c r="N121" i="12"/>
  <c r="N89" i="12"/>
  <c r="N105" i="12"/>
  <c r="N106" i="12"/>
  <c r="N97" i="12"/>
  <c r="N57" i="12"/>
  <c r="N41" i="12"/>
  <c r="N25" i="12"/>
  <c r="N9" i="12"/>
  <c r="N26" i="12"/>
  <c r="N65" i="12"/>
  <c r="N49" i="12"/>
  <c r="N33" i="12"/>
  <c r="N17" i="12"/>
  <c r="N73" i="12"/>
  <c r="N104" i="12"/>
  <c r="N16" i="12"/>
  <c r="N136" i="12"/>
  <c r="N112" i="12"/>
  <c r="N96" i="12"/>
  <c r="N81" i="12"/>
  <c r="N56" i="12"/>
  <c r="N48" i="12"/>
  <c r="N24" i="12"/>
  <c r="N144" i="12"/>
  <c r="N80" i="12"/>
  <c r="N64" i="12"/>
  <c r="N32" i="12"/>
  <c r="N88" i="12"/>
  <c r="N72" i="12"/>
  <c r="N119" i="12"/>
  <c r="N152" i="12"/>
  <c r="N40" i="12"/>
  <c r="N127" i="12"/>
  <c r="N111" i="12"/>
  <c r="N128" i="12"/>
  <c r="N8" i="12"/>
  <c r="N120" i="12"/>
  <c r="N135" i="12"/>
  <c r="N63" i="12"/>
  <c r="N151" i="12"/>
  <c r="N87" i="12"/>
  <c r="N95" i="12"/>
  <c r="N79" i="12"/>
  <c r="N103" i="12"/>
  <c r="N55" i="12"/>
  <c r="N47" i="12"/>
  <c r="N71" i="12"/>
  <c r="N7" i="12"/>
  <c r="N15" i="12"/>
  <c r="N23" i="12"/>
  <c r="N31" i="12"/>
  <c r="N3" i="12"/>
  <c r="BZ150" i="12"/>
  <c r="BZ118" i="12"/>
  <c r="BZ143" i="12"/>
  <c r="BZ142" i="12"/>
  <c r="BZ39" i="12"/>
  <c r="BZ126" i="12"/>
  <c r="BZ110" i="12"/>
  <c r="BZ94" i="12"/>
  <c r="BZ70" i="12"/>
  <c r="BZ134" i="12"/>
  <c r="BZ86" i="12"/>
  <c r="BZ78" i="12"/>
  <c r="BZ54" i="12"/>
  <c r="BZ38" i="12"/>
  <c r="BZ102" i="12"/>
  <c r="BZ62" i="12"/>
  <c r="BZ22" i="12"/>
  <c r="BZ46" i="12"/>
  <c r="BZ6" i="12"/>
  <c r="BZ30" i="12"/>
  <c r="BZ14" i="12"/>
  <c r="BZ149" i="12"/>
  <c r="BZ133" i="12"/>
  <c r="BZ85" i="12"/>
  <c r="BZ109" i="12"/>
  <c r="BZ93" i="12"/>
  <c r="BZ61" i="12"/>
  <c r="BZ69" i="12"/>
  <c r="BZ101" i="12"/>
  <c r="BZ77" i="12"/>
  <c r="BZ125" i="12"/>
  <c r="BZ141" i="12"/>
  <c r="BZ13" i="12"/>
  <c r="BZ21" i="12"/>
  <c r="BZ5" i="12"/>
  <c r="BZ45" i="12"/>
  <c r="BZ117" i="12"/>
  <c r="BZ53" i="12"/>
  <c r="BZ37" i="12"/>
  <c r="BZ29" i="12"/>
  <c r="BZ132" i="12"/>
  <c r="BZ108" i="12"/>
  <c r="BZ116" i="12"/>
  <c r="BZ100" i="12"/>
  <c r="BZ140" i="12"/>
  <c r="BZ148" i="12"/>
  <c r="BZ124" i="12"/>
  <c r="BZ44" i="12"/>
  <c r="BZ76" i="12"/>
  <c r="BZ60" i="12"/>
  <c r="BZ52" i="12"/>
  <c r="BZ28" i="12"/>
  <c r="BZ20" i="12"/>
  <c r="BZ92" i="12"/>
  <c r="BZ84" i="12"/>
  <c r="BZ68" i="12"/>
  <c r="BZ36" i="12"/>
  <c r="BZ12" i="12"/>
  <c r="BZ67" i="12"/>
  <c r="BZ139" i="12"/>
  <c r="BZ51" i="12"/>
  <c r="BZ4" i="12"/>
  <c r="BZ123" i="12"/>
  <c r="BZ91" i="12"/>
  <c r="BZ27" i="12"/>
  <c r="BZ131" i="12"/>
  <c r="BZ83" i="12"/>
  <c r="BZ115" i="12"/>
  <c r="BZ99" i="12"/>
  <c r="BZ11" i="12"/>
  <c r="BZ19" i="12"/>
  <c r="BZ107" i="12"/>
  <c r="BZ75" i="12"/>
  <c r="BZ59" i="12"/>
  <c r="BZ35" i="12"/>
  <c r="BZ147" i="12"/>
  <c r="BZ43" i="12"/>
  <c r="BZ66" i="12"/>
  <c r="BZ130" i="12"/>
  <c r="BZ122" i="12"/>
  <c r="BZ106" i="12"/>
  <c r="BZ138" i="12"/>
  <c r="BZ114" i="12"/>
  <c r="BZ82" i="12"/>
  <c r="BZ42" i="12"/>
  <c r="BZ146" i="12"/>
  <c r="BZ50" i="12"/>
  <c r="BZ90" i="12"/>
  <c r="BZ58" i="12"/>
  <c r="BZ34" i="12"/>
  <c r="BZ18" i="12"/>
  <c r="BZ74" i="12"/>
  <c r="BZ10" i="12"/>
  <c r="BZ153" i="12"/>
  <c r="BZ98" i="12"/>
  <c r="BZ129" i="12"/>
  <c r="BZ145" i="12"/>
  <c r="BZ89" i="12"/>
  <c r="BZ137" i="12"/>
  <c r="BZ97" i="12"/>
  <c r="BZ121" i="12"/>
  <c r="BZ57" i="12"/>
  <c r="BZ41" i="12"/>
  <c r="BZ25" i="12"/>
  <c r="BZ9" i="12"/>
  <c r="BZ113" i="12"/>
  <c r="BZ65" i="12"/>
  <c r="BZ49" i="12"/>
  <c r="BZ33" i="12"/>
  <c r="BZ17" i="12"/>
  <c r="BZ26" i="12"/>
  <c r="BZ105" i="12"/>
  <c r="BZ73" i="12"/>
  <c r="BZ152" i="12"/>
  <c r="BZ136" i="12"/>
  <c r="BZ8" i="12"/>
  <c r="BZ104" i="12"/>
  <c r="BZ112" i="12"/>
  <c r="BZ96" i="12"/>
  <c r="BZ56" i="12"/>
  <c r="BZ48" i="12"/>
  <c r="BZ24" i="12"/>
  <c r="BZ81" i="12"/>
  <c r="BZ144" i="12"/>
  <c r="BZ80" i="12"/>
  <c r="BZ64" i="12"/>
  <c r="BZ32" i="12"/>
  <c r="BZ16" i="12"/>
  <c r="BZ120" i="12"/>
  <c r="BZ88" i="12"/>
  <c r="BZ72" i="12"/>
  <c r="BZ127" i="12"/>
  <c r="BZ111" i="12"/>
  <c r="BZ40" i="12"/>
  <c r="BZ128" i="12"/>
  <c r="BZ135" i="12"/>
  <c r="BZ119" i="12"/>
  <c r="BZ71" i="12"/>
  <c r="BZ103" i="12"/>
  <c r="BZ63" i="12"/>
  <c r="BZ87" i="12"/>
  <c r="BZ79" i="12"/>
  <c r="BZ151" i="12"/>
  <c r="BZ95" i="12"/>
  <c r="BZ7" i="12"/>
  <c r="BZ15" i="12"/>
  <c r="BZ55" i="12"/>
  <c r="BZ31" i="12"/>
  <c r="BZ23" i="12"/>
  <c r="BZ47" i="12"/>
  <c r="BZ3" i="12"/>
  <c r="DM116" i="8"/>
  <c r="DM124" i="8"/>
  <c r="DM132" i="8"/>
  <c r="DM140" i="8"/>
  <c r="DM100" i="8"/>
  <c r="DM92" i="8"/>
  <c r="DM76" i="8"/>
  <c r="DM148" i="8"/>
  <c r="DM44" i="8"/>
  <c r="DM84" i="8"/>
  <c r="DM28" i="8"/>
  <c r="DM20" i="8"/>
  <c r="DM68" i="8"/>
  <c r="DM52" i="8"/>
  <c r="DM12" i="8"/>
  <c r="DM36" i="8"/>
  <c r="DM108" i="8"/>
  <c r="DM4" i="8"/>
  <c r="DM60" i="8"/>
  <c r="DM147" i="8"/>
  <c r="DM139" i="8"/>
  <c r="DM91" i="8"/>
  <c r="DM67" i="8"/>
  <c r="DM131" i="8"/>
  <c r="DM75" i="8"/>
  <c r="DM99" i="8"/>
  <c r="DM83" i="8"/>
  <c r="DM107" i="8"/>
  <c r="DM115" i="8"/>
  <c r="DM59" i="8"/>
  <c r="DM35" i="8"/>
  <c r="DM43" i="8"/>
  <c r="DM51" i="8"/>
  <c r="DM27" i="8"/>
  <c r="DM19" i="8"/>
  <c r="DM123" i="8"/>
  <c r="DM122" i="8"/>
  <c r="DM138" i="8"/>
  <c r="DM11" i="8"/>
  <c r="DM146" i="8"/>
  <c r="DM42" i="8"/>
  <c r="DM90" i="8"/>
  <c r="DM50" i="8"/>
  <c r="DM130" i="8"/>
  <c r="DM58" i="8"/>
  <c r="DM98" i="8"/>
  <c r="DM66" i="8"/>
  <c r="DM106" i="8"/>
  <c r="DM74" i="8"/>
  <c r="DM26" i="8"/>
  <c r="DM114" i="8"/>
  <c r="DM10" i="8"/>
  <c r="DM34" i="8"/>
  <c r="DM82" i="8"/>
  <c r="DM129" i="8"/>
  <c r="DM105" i="8"/>
  <c r="DM153" i="8"/>
  <c r="DM113" i="8"/>
  <c r="DM97" i="8"/>
  <c r="DM18" i="8"/>
  <c r="DM121" i="8"/>
  <c r="DM65" i="8"/>
  <c r="DM33" i="8"/>
  <c r="DM89" i="8"/>
  <c r="DM73" i="8"/>
  <c r="DM41" i="8"/>
  <c r="DM81" i="8"/>
  <c r="DM49" i="8"/>
  <c r="DM145" i="8"/>
  <c r="DM57" i="8"/>
  <c r="DM25" i="8"/>
  <c r="DM88" i="8"/>
  <c r="DM24" i="8"/>
  <c r="DM96" i="8"/>
  <c r="DM64" i="8"/>
  <c r="DM16" i="8"/>
  <c r="DM137" i="8"/>
  <c r="DM9" i="8"/>
  <c r="DM104" i="8"/>
  <c r="DM112" i="8"/>
  <c r="DM80" i="8"/>
  <c r="DM32" i="8"/>
  <c r="DM17" i="8"/>
  <c r="DM128" i="8"/>
  <c r="DM120" i="8"/>
  <c r="DM56" i="8"/>
  <c r="DM40" i="8"/>
  <c r="DM152" i="8"/>
  <c r="DM144" i="8"/>
  <c r="DM136" i="8"/>
  <c r="DM103" i="8"/>
  <c r="DM87" i="8"/>
  <c r="DM119" i="8"/>
  <c r="DM72" i="8"/>
  <c r="DM48" i="8"/>
  <c r="DM127" i="8"/>
  <c r="DM95" i="8"/>
  <c r="DM63" i="8"/>
  <c r="DM135" i="8"/>
  <c r="DM143" i="8"/>
  <c r="DM71" i="8"/>
  <c r="DM111" i="8"/>
  <c r="DM55" i="8"/>
  <c r="DM31" i="8"/>
  <c r="DM7" i="8"/>
  <c r="DM47" i="8"/>
  <c r="DM39" i="8"/>
  <c r="DM8" i="8"/>
  <c r="DM126" i="8"/>
  <c r="DM151" i="8"/>
  <c r="DM134" i="8"/>
  <c r="DM79" i="8"/>
  <c r="DM86" i="8"/>
  <c r="DM22" i="8"/>
  <c r="DM6" i="8"/>
  <c r="DM23" i="8"/>
  <c r="DM142" i="8"/>
  <c r="DM30" i="8"/>
  <c r="DM150" i="8"/>
  <c r="DM94" i="8"/>
  <c r="DM38" i="8"/>
  <c r="DM46" i="8"/>
  <c r="DM118" i="8"/>
  <c r="DM54" i="8"/>
  <c r="DM15" i="8"/>
  <c r="DM62" i="8"/>
  <c r="DM102" i="8"/>
  <c r="DM70" i="8"/>
  <c r="DM78" i="8"/>
  <c r="DM14" i="8"/>
  <c r="DM110" i="8"/>
  <c r="DM117" i="8"/>
  <c r="DM69" i="8"/>
  <c r="DM37" i="8"/>
  <c r="DM21" i="8"/>
  <c r="DM125" i="8"/>
  <c r="DM77" i="8"/>
  <c r="DM45" i="8"/>
  <c r="DM29" i="8"/>
  <c r="DM85" i="8"/>
  <c r="DM61" i="8"/>
  <c r="DM53" i="8"/>
  <c r="DM5" i="8"/>
  <c r="DM141" i="8"/>
  <c r="DM133" i="8"/>
  <c r="DM93" i="8"/>
  <c r="DM13" i="8"/>
  <c r="DM149" i="8"/>
  <c r="DM101" i="8"/>
  <c r="DM109" i="8"/>
  <c r="DM3" i="8"/>
  <c r="DR116" i="8"/>
  <c r="DR132" i="8"/>
  <c r="DR148" i="8"/>
  <c r="DR140" i="8"/>
  <c r="DR76" i="8"/>
  <c r="DR84" i="8"/>
  <c r="DR108" i="8"/>
  <c r="DR60" i="8"/>
  <c r="DR36" i="8"/>
  <c r="DR92" i="8"/>
  <c r="DR124" i="8"/>
  <c r="DR68" i="8"/>
  <c r="DR20" i="8"/>
  <c r="DR28" i="8"/>
  <c r="DR12" i="8"/>
  <c r="DR4" i="8"/>
  <c r="DR100" i="8"/>
  <c r="DR44" i="8"/>
  <c r="DR52" i="8"/>
  <c r="DR147" i="8"/>
  <c r="DR139" i="8"/>
  <c r="DR91" i="8"/>
  <c r="DR99" i="8"/>
  <c r="DR107" i="8"/>
  <c r="DR75" i="8"/>
  <c r="DR131" i="8"/>
  <c r="DR115" i="8"/>
  <c r="DR83" i="8"/>
  <c r="DR123" i="8"/>
  <c r="DR67" i="8"/>
  <c r="DR59" i="8"/>
  <c r="DR11" i="8"/>
  <c r="DR35" i="8"/>
  <c r="DR43" i="8"/>
  <c r="DR51" i="8"/>
  <c r="DR19" i="8"/>
  <c r="DR138" i="8"/>
  <c r="DR146" i="8"/>
  <c r="DR50" i="8"/>
  <c r="DR27" i="8"/>
  <c r="DR98" i="8"/>
  <c r="DR26" i="8"/>
  <c r="DR122" i="8"/>
  <c r="DR106" i="8"/>
  <c r="DR130" i="8"/>
  <c r="DR114" i="8"/>
  <c r="DR90" i="8"/>
  <c r="DR66" i="8"/>
  <c r="DR82" i="8"/>
  <c r="DR58" i="8"/>
  <c r="DR34" i="8"/>
  <c r="DR10" i="8"/>
  <c r="DR74" i="8"/>
  <c r="DR18" i="8"/>
  <c r="DR105" i="8"/>
  <c r="DR145" i="8"/>
  <c r="DR113" i="8"/>
  <c r="DR42" i="8"/>
  <c r="DR121" i="8"/>
  <c r="DR97" i="8"/>
  <c r="DR65" i="8"/>
  <c r="DR57" i="8"/>
  <c r="DR33" i="8"/>
  <c r="DR73" i="8"/>
  <c r="DR41" i="8"/>
  <c r="DR25" i="8"/>
  <c r="DR137" i="8"/>
  <c r="DR129" i="8"/>
  <c r="DR81" i="8"/>
  <c r="DR49" i="8"/>
  <c r="DR153" i="8"/>
  <c r="DR9" i="8"/>
  <c r="DR17" i="8"/>
  <c r="DR89" i="8"/>
  <c r="DR64" i="8"/>
  <c r="DR72" i="8"/>
  <c r="DR8" i="8"/>
  <c r="DR96" i="8"/>
  <c r="DR104" i="8"/>
  <c r="DR24" i="8"/>
  <c r="DR128" i="8"/>
  <c r="DR112" i="8"/>
  <c r="DR32" i="8"/>
  <c r="DR144" i="8"/>
  <c r="DR120" i="8"/>
  <c r="DR152" i="8"/>
  <c r="DR48" i="8"/>
  <c r="DR40" i="8"/>
  <c r="DR127" i="8"/>
  <c r="DR103" i="8"/>
  <c r="DR111" i="8"/>
  <c r="DR95" i="8"/>
  <c r="DR79" i="8"/>
  <c r="DR55" i="8"/>
  <c r="DR136" i="8"/>
  <c r="DR16" i="8"/>
  <c r="DR63" i="8"/>
  <c r="DR135" i="8"/>
  <c r="DR88" i="8"/>
  <c r="DR151" i="8"/>
  <c r="DR143" i="8"/>
  <c r="DR15" i="8"/>
  <c r="DR47" i="8"/>
  <c r="DR39" i="8"/>
  <c r="DR31" i="8"/>
  <c r="DR7" i="8"/>
  <c r="DR119" i="8"/>
  <c r="DR134" i="8"/>
  <c r="DR87" i="8"/>
  <c r="DR71" i="8"/>
  <c r="DR56" i="8"/>
  <c r="DR126" i="8"/>
  <c r="DR78" i="8"/>
  <c r="DR30" i="8"/>
  <c r="DR142" i="8"/>
  <c r="DR86" i="8"/>
  <c r="DR38" i="8"/>
  <c r="DR150" i="8"/>
  <c r="DR62" i="8"/>
  <c r="DR54" i="8"/>
  <c r="DR46" i="8"/>
  <c r="DR80" i="8"/>
  <c r="DR23" i="8"/>
  <c r="DR22" i="8"/>
  <c r="DR102" i="8"/>
  <c r="DR94" i="8"/>
  <c r="DR110" i="8"/>
  <c r="DR14" i="8"/>
  <c r="DR6" i="8"/>
  <c r="DR118" i="8"/>
  <c r="DR70" i="8"/>
  <c r="DR109" i="8"/>
  <c r="DR93" i="8"/>
  <c r="DR77" i="8"/>
  <c r="DR45" i="8"/>
  <c r="DR5" i="8"/>
  <c r="DR117" i="8"/>
  <c r="DR85" i="8"/>
  <c r="DR53" i="8"/>
  <c r="DR101" i="8"/>
  <c r="DR149" i="8"/>
  <c r="DR125" i="8"/>
  <c r="DR61" i="8"/>
  <c r="DR21" i="8"/>
  <c r="DR69" i="8"/>
  <c r="DR133" i="8"/>
  <c r="DR13" i="8"/>
  <c r="DR37" i="8"/>
  <c r="DR141" i="8"/>
  <c r="DR29" i="8"/>
  <c r="DR3" i="8"/>
  <c r="CM116" i="8"/>
  <c r="CM148" i="8"/>
  <c r="CM124" i="8"/>
  <c r="CM132" i="8"/>
  <c r="CM140" i="8"/>
  <c r="CM100" i="8"/>
  <c r="CM68" i="8"/>
  <c r="CM76" i="8"/>
  <c r="CM92" i="8"/>
  <c r="CM60" i="8"/>
  <c r="CM44" i="8"/>
  <c r="CM28" i="8"/>
  <c r="CM108" i="8"/>
  <c r="CM84" i="8"/>
  <c r="CM20" i="8"/>
  <c r="CM12" i="8"/>
  <c r="CM52" i="8"/>
  <c r="CM36" i="8"/>
  <c r="CM4" i="8"/>
  <c r="CM131" i="8"/>
  <c r="CM99" i="8"/>
  <c r="CM91" i="8"/>
  <c r="CM67" i="8"/>
  <c r="CM107" i="8"/>
  <c r="CM75" i="8"/>
  <c r="CM139" i="8"/>
  <c r="CM115" i="8"/>
  <c r="CM83" i="8"/>
  <c r="CM123" i="8"/>
  <c r="CM35" i="8"/>
  <c r="CM147" i="8"/>
  <c r="CM59" i="8"/>
  <c r="CM43" i="8"/>
  <c r="CM51" i="8"/>
  <c r="CM19" i="8"/>
  <c r="CM27" i="8"/>
  <c r="CM11" i="8"/>
  <c r="CM122" i="8"/>
  <c r="CM138" i="8"/>
  <c r="CM146" i="8"/>
  <c r="CM114" i="8"/>
  <c r="CM98" i="8"/>
  <c r="CM90" i="8"/>
  <c r="CM66" i="8"/>
  <c r="CM106" i="8"/>
  <c r="CM74" i="8"/>
  <c r="CM26" i="8"/>
  <c r="CM42" i="8"/>
  <c r="CM58" i="8"/>
  <c r="CM10" i="8"/>
  <c r="CM130" i="8"/>
  <c r="CM82" i="8"/>
  <c r="CM50" i="8"/>
  <c r="CM105" i="8"/>
  <c r="CM113" i="8"/>
  <c r="CM97" i="8"/>
  <c r="CM121" i="8"/>
  <c r="CM18" i="8"/>
  <c r="CM153" i="8"/>
  <c r="CM129" i="8"/>
  <c r="CM137" i="8"/>
  <c r="CM65" i="8"/>
  <c r="CM73" i="8"/>
  <c r="CM25" i="8"/>
  <c r="CM81" i="8"/>
  <c r="CM33" i="8"/>
  <c r="CM89" i="8"/>
  <c r="CM41" i="8"/>
  <c r="CM49" i="8"/>
  <c r="CM57" i="8"/>
  <c r="CM145" i="8"/>
  <c r="CM34" i="8"/>
  <c r="CM8" i="8"/>
  <c r="CM17" i="8"/>
  <c r="CM64" i="8"/>
  <c r="CM16" i="8"/>
  <c r="CM104" i="8"/>
  <c r="CM96" i="8"/>
  <c r="CM112" i="8"/>
  <c r="CM80" i="8"/>
  <c r="CM32" i="8"/>
  <c r="CM144" i="8"/>
  <c r="CM128" i="8"/>
  <c r="CM120" i="8"/>
  <c r="CM88" i="8"/>
  <c r="CM40" i="8"/>
  <c r="CM152" i="8"/>
  <c r="CM136" i="8"/>
  <c r="CM111" i="8"/>
  <c r="CM56" i="8"/>
  <c r="CM119" i="8"/>
  <c r="CM87" i="8"/>
  <c r="CM39" i="8"/>
  <c r="CM9" i="8"/>
  <c r="CM151" i="8"/>
  <c r="CM24" i="8"/>
  <c r="CM135" i="8"/>
  <c r="CM95" i="8"/>
  <c r="CM72" i="8"/>
  <c r="CM48" i="8"/>
  <c r="CM143" i="8"/>
  <c r="CM79" i="8"/>
  <c r="CM31" i="8"/>
  <c r="CM7" i="8"/>
  <c r="CM103" i="8"/>
  <c r="CM126" i="8"/>
  <c r="CM71" i="8"/>
  <c r="CM47" i="8"/>
  <c r="CM134" i="8"/>
  <c r="CM63" i="8"/>
  <c r="CM55" i="8"/>
  <c r="CM23" i="8"/>
  <c r="CM118" i="8"/>
  <c r="CM86" i="8"/>
  <c r="CM38" i="8"/>
  <c r="CM62" i="8"/>
  <c r="CM54" i="8"/>
  <c r="CM46" i="8"/>
  <c r="CM15" i="8"/>
  <c r="CM22" i="8"/>
  <c r="CM127" i="8"/>
  <c r="CM150" i="8"/>
  <c r="CM94" i="8"/>
  <c r="CM142" i="8"/>
  <c r="CM14" i="8"/>
  <c r="CM102" i="8"/>
  <c r="CM70" i="8"/>
  <c r="CM6" i="8"/>
  <c r="CM110" i="8"/>
  <c r="CM30" i="8"/>
  <c r="CM78" i="8"/>
  <c r="CM117" i="8"/>
  <c r="CM85" i="8"/>
  <c r="CM37" i="8"/>
  <c r="CM125" i="8"/>
  <c r="CM45" i="8"/>
  <c r="CM53" i="8"/>
  <c r="CM141" i="8"/>
  <c r="CM133" i="8"/>
  <c r="CM93" i="8"/>
  <c r="CM61" i="8"/>
  <c r="CM13" i="8"/>
  <c r="CM109" i="8"/>
  <c r="CM29" i="8"/>
  <c r="CM77" i="8"/>
  <c r="CM149" i="8"/>
  <c r="CM101" i="8"/>
  <c r="CM69" i="8"/>
  <c r="CM21" i="8"/>
  <c r="CM5" i="8"/>
  <c r="CM3" i="8"/>
  <c r="DC148" i="8"/>
  <c r="DC124" i="8"/>
  <c r="DC132" i="8"/>
  <c r="DC140" i="8"/>
  <c r="DC116" i="8"/>
  <c r="DC76" i="8"/>
  <c r="DC108" i="8"/>
  <c r="DC84" i="8"/>
  <c r="DC68" i="8"/>
  <c r="DC52" i="8"/>
  <c r="DC100" i="8"/>
  <c r="DC28" i="8"/>
  <c r="DC92" i="8"/>
  <c r="DC20" i="8"/>
  <c r="DC12" i="8"/>
  <c r="DC60" i="8"/>
  <c r="DC44" i="8"/>
  <c r="DC36" i="8"/>
  <c r="DC4" i="8"/>
  <c r="DC147" i="8"/>
  <c r="DC131" i="8"/>
  <c r="DC99" i="8"/>
  <c r="DC91" i="8"/>
  <c r="DC107" i="8"/>
  <c r="DC139" i="8"/>
  <c r="DC115" i="8"/>
  <c r="DC83" i="8"/>
  <c r="DC27" i="8"/>
  <c r="DC123" i="8"/>
  <c r="DC11" i="8"/>
  <c r="DC35" i="8"/>
  <c r="DC75" i="8"/>
  <c r="DC67" i="8"/>
  <c r="DC59" i="8"/>
  <c r="DC43" i="8"/>
  <c r="DC51" i="8"/>
  <c r="DC19" i="8"/>
  <c r="DC130" i="8"/>
  <c r="DC138" i="8"/>
  <c r="DC146" i="8"/>
  <c r="DC42" i="8"/>
  <c r="DC50" i="8"/>
  <c r="DC26" i="8"/>
  <c r="DC114" i="8"/>
  <c r="DC122" i="8"/>
  <c r="DC106" i="8"/>
  <c r="DC74" i="8"/>
  <c r="DC34" i="8"/>
  <c r="DC18" i="8"/>
  <c r="DC90" i="8"/>
  <c r="DC58" i="8"/>
  <c r="DC10" i="8"/>
  <c r="DC82" i="8"/>
  <c r="DC98" i="8"/>
  <c r="DC145" i="8"/>
  <c r="DC105" i="8"/>
  <c r="DC113" i="8"/>
  <c r="DC97" i="8"/>
  <c r="DC9" i="8"/>
  <c r="DC137" i="8"/>
  <c r="DC121" i="8"/>
  <c r="DC65" i="8"/>
  <c r="DC17" i="8"/>
  <c r="DC73" i="8"/>
  <c r="DC25" i="8"/>
  <c r="DC153" i="8"/>
  <c r="DC81" i="8"/>
  <c r="DC33" i="8"/>
  <c r="DC66" i="8"/>
  <c r="DC129" i="8"/>
  <c r="DC89" i="8"/>
  <c r="DC41" i="8"/>
  <c r="DC49" i="8"/>
  <c r="DC57" i="8"/>
  <c r="DC152" i="8"/>
  <c r="DC136" i="8"/>
  <c r="DC24" i="8"/>
  <c r="DC64" i="8"/>
  <c r="DC56" i="8"/>
  <c r="DC16" i="8"/>
  <c r="DC104" i="8"/>
  <c r="DC72" i="8"/>
  <c r="DC112" i="8"/>
  <c r="DC144" i="8"/>
  <c r="DC128" i="8"/>
  <c r="DC120" i="8"/>
  <c r="DC88" i="8"/>
  <c r="DC40" i="8"/>
  <c r="DC96" i="8"/>
  <c r="DC8" i="8"/>
  <c r="DC127" i="8"/>
  <c r="DC103" i="8"/>
  <c r="DC71" i="8"/>
  <c r="DC119" i="8"/>
  <c r="DC87" i="8"/>
  <c r="DC151" i="8"/>
  <c r="DC47" i="8"/>
  <c r="DC80" i="8"/>
  <c r="DC48" i="8"/>
  <c r="DC135" i="8"/>
  <c r="DC95" i="8"/>
  <c r="DC150" i="8"/>
  <c r="DC15" i="8"/>
  <c r="DC79" i="8"/>
  <c r="DC31" i="8"/>
  <c r="DC7" i="8"/>
  <c r="DC32" i="8"/>
  <c r="DC118" i="8"/>
  <c r="DC111" i="8"/>
  <c r="DC102" i="8"/>
  <c r="DC70" i="8"/>
  <c r="DC6" i="8"/>
  <c r="DC23" i="8"/>
  <c r="DC110" i="8"/>
  <c r="DC78" i="8"/>
  <c r="DC30" i="8"/>
  <c r="DC143" i="8"/>
  <c r="DC63" i="8"/>
  <c r="DC134" i="8"/>
  <c r="DC86" i="8"/>
  <c r="DC62" i="8"/>
  <c r="DC38" i="8"/>
  <c r="DC39" i="8"/>
  <c r="DC54" i="8"/>
  <c r="DC46" i="8"/>
  <c r="DC126" i="8"/>
  <c r="DC22" i="8"/>
  <c r="DC55" i="8"/>
  <c r="DC94" i="8"/>
  <c r="DC14" i="8"/>
  <c r="DC142" i="8"/>
  <c r="DC149" i="8"/>
  <c r="DC101" i="8"/>
  <c r="DC69" i="8"/>
  <c r="DC21" i="8"/>
  <c r="DC109" i="8"/>
  <c r="DC77" i="8"/>
  <c r="DC5" i="8"/>
  <c r="DC13" i="8"/>
  <c r="DC117" i="8"/>
  <c r="DC85" i="8"/>
  <c r="DC37" i="8"/>
  <c r="DC125" i="8"/>
  <c r="DC45" i="8"/>
  <c r="DC53" i="8"/>
  <c r="DC141" i="8"/>
  <c r="DC133" i="8"/>
  <c r="DC93" i="8"/>
  <c r="DC61" i="8"/>
  <c r="DC29" i="8"/>
  <c r="DC3" i="8"/>
  <c r="G140" i="8"/>
  <c r="G108" i="8"/>
  <c r="G148" i="8"/>
  <c r="G124" i="8"/>
  <c r="G132" i="8"/>
  <c r="G92" i="8"/>
  <c r="G76" i="8"/>
  <c r="G100" i="8"/>
  <c r="G44" i="8"/>
  <c r="G116" i="8"/>
  <c r="G84" i="8"/>
  <c r="G68" i="8"/>
  <c r="G20" i="8"/>
  <c r="G12" i="8"/>
  <c r="G52" i="8"/>
  <c r="G36" i="8"/>
  <c r="G4" i="8"/>
  <c r="G28" i="8"/>
  <c r="G60" i="8"/>
  <c r="G59" i="8"/>
  <c r="G131" i="8"/>
  <c r="G67" i="8"/>
  <c r="G75" i="8"/>
  <c r="G139" i="8"/>
  <c r="G99" i="8"/>
  <c r="G83" i="8"/>
  <c r="G107" i="8"/>
  <c r="G147" i="8"/>
  <c r="G115" i="8"/>
  <c r="G11" i="8"/>
  <c r="G123" i="8"/>
  <c r="G19" i="8"/>
  <c r="G91" i="8"/>
  <c r="G27" i="8"/>
  <c r="G35" i="8"/>
  <c r="G43" i="8"/>
  <c r="G51" i="8"/>
  <c r="G122" i="8"/>
  <c r="G138" i="8"/>
  <c r="G130" i="8"/>
  <c r="G90" i="8"/>
  <c r="G42" i="8"/>
  <c r="G146" i="8"/>
  <c r="G50" i="8"/>
  <c r="G26" i="8"/>
  <c r="G98" i="8"/>
  <c r="G106" i="8"/>
  <c r="G74" i="8"/>
  <c r="G58" i="8"/>
  <c r="G114" i="8"/>
  <c r="G66" i="8"/>
  <c r="G34" i="8"/>
  <c r="G10" i="8"/>
  <c r="G18" i="8"/>
  <c r="G153" i="8"/>
  <c r="G129" i="8"/>
  <c r="G97" i="8"/>
  <c r="G105" i="8"/>
  <c r="G113" i="8"/>
  <c r="G89" i="8"/>
  <c r="G121" i="8"/>
  <c r="G82" i="8"/>
  <c r="G137" i="8"/>
  <c r="G65" i="8"/>
  <c r="G57" i="8"/>
  <c r="G33" i="8"/>
  <c r="G73" i="8"/>
  <c r="G41" i="8"/>
  <c r="G81" i="8"/>
  <c r="G49" i="8"/>
  <c r="G145" i="8"/>
  <c r="G25" i="8"/>
  <c r="G9" i="8"/>
  <c r="G136" i="8"/>
  <c r="G88" i="8"/>
  <c r="G8" i="8"/>
  <c r="G144" i="8"/>
  <c r="G96" i="8"/>
  <c r="G64" i="8"/>
  <c r="G24" i="8"/>
  <c r="G16" i="8"/>
  <c r="G152" i="8"/>
  <c r="G80" i="8"/>
  <c r="G32" i="8"/>
  <c r="G104" i="8"/>
  <c r="G56" i="8"/>
  <c r="G40" i="8"/>
  <c r="G112" i="8"/>
  <c r="G120" i="8"/>
  <c r="G103" i="8"/>
  <c r="G95" i="8"/>
  <c r="G87" i="8"/>
  <c r="G17" i="8"/>
  <c r="G119" i="8"/>
  <c r="G128" i="8"/>
  <c r="G127" i="8"/>
  <c r="G47" i="8"/>
  <c r="G72" i="8"/>
  <c r="G48" i="8"/>
  <c r="G135" i="8"/>
  <c r="G143" i="8"/>
  <c r="G63" i="8"/>
  <c r="G151" i="8"/>
  <c r="G79" i="8"/>
  <c r="G15" i="8"/>
  <c r="G23" i="8"/>
  <c r="G55" i="8"/>
  <c r="G31" i="8"/>
  <c r="G7" i="8"/>
  <c r="G126" i="8"/>
  <c r="G71" i="8"/>
  <c r="G134" i="8"/>
  <c r="G39" i="8"/>
  <c r="G118" i="8"/>
  <c r="G70" i="8"/>
  <c r="G6" i="8"/>
  <c r="G78" i="8"/>
  <c r="G30" i="8"/>
  <c r="G86" i="8"/>
  <c r="G62" i="8"/>
  <c r="G38" i="8"/>
  <c r="G111" i="8"/>
  <c r="G94" i="8"/>
  <c r="G46" i="8"/>
  <c r="G22" i="8"/>
  <c r="G54" i="8"/>
  <c r="G142" i="8"/>
  <c r="G150" i="8"/>
  <c r="G102" i="8"/>
  <c r="G110" i="8"/>
  <c r="G14" i="8"/>
  <c r="G117" i="8"/>
  <c r="G93" i="8"/>
  <c r="G69" i="8"/>
  <c r="G37" i="8"/>
  <c r="G5" i="8"/>
  <c r="G125" i="8"/>
  <c r="G77" i="8"/>
  <c r="G45" i="8"/>
  <c r="G85" i="8"/>
  <c r="G53" i="8"/>
  <c r="G133" i="8"/>
  <c r="G21" i="8"/>
  <c r="G141" i="8"/>
  <c r="G13" i="8"/>
  <c r="G149" i="8"/>
  <c r="G109" i="8"/>
  <c r="G101" i="8"/>
  <c r="G61" i="8"/>
  <c r="G29" i="8"/>
  <c r="G3" i="8"/>
  <c r="EG140" i="8"/>
  <c r="EG116" i="8"/>
  <c r="EG124" i="8"/>
  <c r="EG148" i="8"/>
  <c r="EG132" i="8"/>
  <c r="EG100" i="8"/>
  <c r="EG84" i="8"/>
  <c r="EG76" i="8"/>
  <c r="EG44" i="8"/>
  <c r="EG92" i="8"/>
  <c r="EG60" i="8"/>
  <c r="EG68" i="8"/>
  <c r="EG108" i="8"/>
  <c r="EG28" i="8"/>
  <c r="EG36" i="8"/>
  <c r="EG12" i="8"/>
  <c r="EG4" i="8"/>
  <c r="EG52" i="8"/>
  <c r="EG20" i="8"/>
  <c r="EG99" i="8"/>
  <c r="EG67" i="8"/>
  <c r="EG107" i="8"/>
  <c r="EG75" i="8"/>
  <c r="EG139" i="8"/>
  <c r="EG115" i="8"/>
  <c r="EG83" i="8"/>
  <c r="EG123" i="8"/>
  <c r="EG91" i="8"/>
  <c r="EG147" i="8"/>
  <c r="EG59" i="8"/>
  <c r="EG35" i="8"/>
  <c r="EG43" i="8"/>
  <c r="EG51" i="8"/>
  <c r="EG19" i="8"/>
  <c r="EG27" i="8"/>
  <c r="EG131" i="8"/>
  <c r="EG11" i="8"/>
  <c r="EG146" i="8"/>
  <c r="EG138" i="8"/>
  <c r="EG98" i="8"/>
  <c r="EG26" i="8"/>
  <c r="EG106" i="8"/>
  <c r="EG114" i="8"/>
  <c r="EG90" i="8"/>
  <c r="EG66" i="8"/>
  <c r="EG122" i="8"/>
  <c r="EG74" i="8"/>
  <c r="EG42" i="8"/>
  <c r="EG58" i="8"/>
  <c r="EG10" i="8"/>
  <c r="EG82" i="8"/>
  <c r="EG130" i="8"/>
  <c r="EG50" i="8"/>
  <c r="EG105" i="8"/>
  <c r="EG97" i="8"/>
  <c r="EG113" i="8"/>
  <c r="EG121" i="8"/>
  <c r="EG18" i="8"/>
  <c r="EG129" i="8"/>
  <c r="EG89" i="8"/>
  <c r="EG65" i="8"/>
  <c r="EG57" i="8"/>
  <c r="EG33" i="8"/>
  <c r="EG73" i="8"/>
  <c r="EG41" i="8"/>
  <c r="EG81" i="8"/>
  <c r="EG49" i="8"/>
  <c r="EG153" i="8"/>
  <c r="EG145" i="8"/>
  <c r="EG137" i="8"/>
  <c r="EG9" i="8"/>
  <c r="EG34" i="8"/>
  <c r="EG17" i="8"/>
  <c r="EG25" i="8"/>
  <c r="EG72" i="8"/>
  <c r="EG8" i="8"/>
  <c r="EG96" i="8"/>
  <c r="EG80" i="8"/>
  <c r="EG16" i="8"/>
  <c r="EG104" i="8"/>
  <c r="EG128" i="8"/>
  <c r="EG112" i="8"/>
  <c r="EG32" i="8"/>
  <c r="EG144" i="8"/>
  <c r="EG120" i="8"/>
  <c r="EG40" i="8"/>
  <c r="EG152" i="8"/>
  <c r="EG136" i="8"/>
  <c r="EG88" i="8"/>
  <c r="EG56" i="8"/>
  <c r="EG111" i="8"/>
  <c r="EG48" i="8"/>
  <c r="EG119" i="8"/>
  <c r="EG87" i="8"/>
  <c r="EG39" i="8"/>
  <c r="EG64" i="8"/>
  <c r="EG24" i="8"/>
  <c r="EG135" i="8"/>
  <c r="EG143" i="8"/>
  <c r="EG63" i="8"/>
  <c r="EG151" i="8"/>
  <c r="EG95" i="8"/>
  <c r="EG79" i="8"/>
  <c r="EG31" i="8"/>
  <c r="EG7" i="8"/>
  <c r="EG150" i="8"/>
  <c r="EG126" i="8"/>
  <c r="EG103" i="8"/>
  <c r="EG134" i="8"/>
  <c r="EG71" i="8"/>
  <c r="EG23" i="8"/>
  <c r="EG142" i="8"/>
  <c r="EG47" i="8"/>
  <c r="EG86" i="8"/>
  <c r="EG38" i="8"/>
  <c r="EG54" i="8"/>
  <c r="EG46" i="8"/>
  <c r="EG127" i="8"/>
  <c r="EG15" i="8"/>
  <c r="EG22" i="8"/>
  <c r="EG102" i="8"/>
  <c r="EG94" i="8"/>
  <c r="EG110" i="8"/>
  <c r="EG62" i="8"/>
  <c r="EG14" i="8"/>
  <c r="EG55" i="8"/>
  <c r="EG118" i="8"/>
  <c r="EG70" i="8"/>
  <c r="EG6" i="8"/>
  <c r="EG30" i="8"/>
  <c r="EG78" i="8"/>
  <c r="EG117" i="8"/>
  <c r="EG85" i="8"/>
  <c r="EG53" i="8"/>
  <c r="EG125" i="8"/>
  <c r="EG21" i="8"/>
  <c r="EG5" i="8"/>
  <c r="EG77" i="8"/>
  <c r="EG133" i="8"/>
  <c r="EG141" i="8"/>
  <c r="EG13" i="8"/>
  <c r="EG149" i="8"/>
  <c r="EG61" i="8"/>
  <c r="EG45" i="8"/>
  <c r="EG101" i="8"/>
  <c r="EG93" i="8"/>
  <c r="EG69" i="8"/>
  <c r="EG37" i="8"/>
  <c r="EG109" i="8"/>
  <c r="EG29" i="8"/>
  <c r="EG3" i="8"/>
  <c r="EF140" i="8"/>
  <c r="EF100" i="8"/>
  <c r="EF108" i="8"/>
  <c r="EF148" i="8"/>
  <c r="EF116" i="8"/>
  <c r="EF124" i="8"/>
  <c r="EF92" i="8"/>
  <c r="EF76" i="8"/>
  <c r="EF68" i="8"/>
  <c r="EF60" i="8"/>
  <c r="EF44" i="8"/>
  <c r="EF132" i="8"/>
  <c r="EF52" i="8"/>
  <c r="EF84" i="8"/>
  <c r="EF28" i="8"/>
  <c r="EF4" i="8"/>
  <c r="EF36" i="8"/>
  <c r="EF20" i="8"/>
  <c r="EF12" i="8"/>
  <c r="EF147" i="8"/>
  <c r="EF115" i="8"/>
  <c r="EF123" i="8"/>
  <c r="EF91" i="8"/>
  <c r="EF139" i="8"/>
  <c r="EF107" i="8"/>
  <c r="EF83" i="8"/>
  <c r="EF43" i="8"/>
  <c r="EF51" i="8"/>
  <c r="EF59" i="8"/>
  <c r="EF11" i="8"/>
  <c r="EF131" i="8"/>
  <c r="EF99" i="8"/>
  <c r="EF75" i="8"/>
  <c r="EF19" i="8"/>
  <c r="EF67" i="8"/>
  <c r="EF27" i="8"/>
  <c r="EF35" i="8"/>
  <c r="EF114" i="8"/>
  <c r="EF66" i="8"/>
  <c r="EF138" i="8"/>
  <c r="EF90" i="8"/>
  <c r="EF74" i="8"/>
  <c r="EF82" i="8"/>
  <c r="EF58" i="8"/>
  <c r="EF34" i="8"/>
  <c r="EF122" i="8"/>
  <c r="EF42" i="8"/>
  <c r="EF50" i="8"/>
  <c r="EF98" i="8"/>
  <c r="EF26" i="8"/>
  <c r="EF146" i="8"/>
  <c r="EF106" i="8"/>
  <c r="EF130" i="8"/>
  <c r="EF18" i="8"/>
  <c r="EF153" i="8"/>
  <c r="EF137" i="8"/>
  <c r="EF145" i="8"/>
  <c r="EF97" i="8"/>
  <c r="EF105" i="8"/>
  <c r="EF10" i="8"/>
  <c r="EF25" i="8"/>
  <c r="EF9" i="8"/>
  <c r="EF17" i="8"/>
  <c r="EF129" i="8"/>
  <c r="EF89" i="8"/>
  <c r="EF65" i="8"/>
  <c r="EF57" i="8"/>
  <c r="EF33" i="8"/>
  <c r="EF73" i="8"/>
  <c r="EF41" i="8"/>
  <c r="EF81" i="8"/>
  <c r="EF49" i="8"/>
  <c r="EF113" i="8"/>
  <c r="EF112" i="8"/>
  <c r="EF48" i="8"/>
  <c r="EF24" i="8"/>
  <c r="EF120" i="8"/>
  <c r="EF128" i="8"/>
  <c r="EF136" i="8"/>
  <c r="EF88" i="8"/>
  <c r="EF8" i="8"/>
  <c r="EF96" i="8"/>
  <c r="EF64" i="8"/>
  <c r="EF16" i="8"/>
  <c r="EF152" i="8"/>
  <c r="EF144" i="8"/>
  <c r="EF80" i="8"/>
  <c r="EF32" i="8"/>
  <c r="EF135" i="8"/>
  <c r="EF127" i="8"/>
  <c r="EF104" i="8"/>
  <c r="EF143" i="8"/>
  <c r="EF63" i="8"/>
  <c r="EF121" i="8"/>
  <c r="EF72" i="8"/>
  <c r="EF56" i="8"/>
  <c r="EF40" i="8"/>
  <c r="EF79" i="8"/>
  <c r="EF103" i="8"/>
  <c r="EF95" i="8"/>
  <c r="EF87" i="8"/>
  <c r="EF111" i="8"/>
  <c r="EF119" i="8"/>
  <c r="EF134" i="8"/>
  <c r="EF151" i="8"/>
  <c r="EF47" i="8"/>
  <c r="EF150" i="8"/>
  <c r="EF142" i="8"/>
  <c r="EF15" i="8"/>
  <c r="EF55" i="8"/>
  <c r="EF23" i="8"/>
  <c r="EF7" i="8"/>
  <c r="EF22" i="8"/>
  <c r="EF39" i="8"/>
  <c r="EF102" i="8"/>
  <c r="EF71" i="8"/>
  <c r="EF31" i="8"/>
  <c r="EF110" i="8"/>
  <c r="EF62" i="8"/>
  <c r="EF14" i="8"/>
  <c r="EF118" i="8"/>
  <c r="EF70" i="8"/>
  <c r="EF6" i="8"/>
  <c r="EF94" i="8"/>
  <c r="EF78" i="8"/>
  <c r="EF30" i="8"/>
  <c r="EF86" i="8"/>
  <c r="EF38" i="8"/>
  <c r="EF126" i="8"/>
  <c r="EF54" i="8"/>
  <c r="EF46" i="8"/>
  <c r="EF13" i="8"/>
  <c r="EF141" i="8"/>
  <c r="EF149" i="8"/>
  <c r="EF101" i="8"/>
  <c r="EF61" i="8"/>
  <c r="EF109" i="8"/>
  <c r="EF5" i="8"/>
  <c r="EF117" i="8"/>
  <c r="EF93" i="8"/>
  <c r="EF69" i="8"/>
  <c r="EF37" i="8"/>
  <c r="EF125" i="8"/>
  <c r="EF77" i="8"/>
  <c r="EF45" i="8"/>
  <c r="EF85" i="8"/>
  <c r="EF53" i="8"/>
  <c r="EF133" i="8"/>
  <c r="EF29" i="8"/>
  <c r="EF21" i="8"/>
  <c r="EF3" i="8"/>
  <c r="EU148" i="8"/>
  <c r="EU140" i="8"/>
  <c r="EU108" i="8"/>
  <c r="EU116" i="8"/>
  <c r="EU124" i="8"/>
  <c r="EU132" i="8"/>
  <c r="EU76" i="8"/>
  <c r="EU84" i="8"/>
  <c r="EU100" i="8"/>
  <c r="EU92" i="8"/>
  <c r="EU52" i="8"/>
  <c r="EU68" i="8"/>
  <c r="EU28" i="8"/>
  <c r="EU44" i="8"/>
  <c r="EU36" i="8"/>
  <c r="EU20" i="8"/>
  <c r="EU12" i="8"/>
  <c r="EU60" i="8"/>
  <c r="EU139" i="8"/>
  <c r="EU4" i="8"/>
  <c r="EU131" i="8"/>
  <c r="EU123" i="8"/>
  <c r="EU91" i="8"/>
  <c r="EU147" i="8"/>
  <c r="EU99" i="8"/>
  <c r="EU83" i="8"/>
  <c r="EU75" i="8"/>
  <c r="EU51" i="8"/>
  <c r="EU67" i="8"/>
  <c r="EU107" i="8"/>
  <c r="EU11" i="8"/>
  <c r="EU19" i="8"/>
  <c r="EU27" i="8"/>
  <c r="EU115" i="8"/>
  <c r="EU59" i="8"/>
  <c r="EU35" i="8"/>
  <c r="EU146" i="8"/>
  <c r="EU43" i="8"/>
  <c r="EU138" i="8"/>
  <c r="EU130" i="8"/>
  <c r="EU74" i="8"/>
  <c r="EU82" i="8"/>
  <c r="EU34" i="8"/>
  <c r="EU26" i="8"/>
  <c r="EU90" i="8"/>
  <c r="EU42" i="8"/>
  <c r="EU50" i="8"/>
  <c r="EU122" i="8"/>
  <c r="EU106" i="8"/>
  <c r="EU98" i="8"/>
  <c r="EU58" i="8"/>
  <c r="EU18" i="8"/>
  <c r="EU10" i="8"/>
  <c r="EU145" i="8"/>
  <c r="EU66" i="8"/>
  <c r="EU129" i="8"/>
  <c r="EU105" i="8"/>
  <c r="EU113" i="8"/>
  <c r="EU114" i="8"/>
  <c r="EU137" i="8"/>
  <c r="EU121" i="8"/>
  <c r="EU9" i="8"/>
  <c r="EU17" i="8"/>
  <c r="EU89" i="8"/>
  <c r="EU65" i="8"/>
  <c r="EU57" i="8"/>
  <c r="EU33" i="8"/>
  <c r="EU153" i="8"/>
  <c r="EU73" i="8"/>
  <c r="EU41" i="8"/>
  <c r="EU97" i="8"/>
  <c r="EU81" i="8"/>
  <c r="EU49" i="8"/>
  <c r="EU25" i="8"/>
  <c r="EU120" i="8"/>
  <c r="EU128" i="8"/>
  <c r="EU136" i="8"/>
  <c r="EU88" i="8"/>
  <c r="EU144" i="8"/>
  <c r="EU64" i="8"/>
  <c r="EU16" i="8"/>
  <c r="EU152" i="8"/>
  <c r="EU72" i="8"/>
  <c r="EU24" i="8"/>
  <c r="EU96" i="8"/>
  <c r="EU104" i="8"/>
  <c r="EU56" i="8"/>
  <c r="EU40" i="8"/>
  <c r="EU143" i="8"/>
  <c r="EU151" i="8"/>
  <c r="EU71" i="8"/>
  <c r="EU80" i="8"/>
  <c r="EU103" i="8"/>
  <c r="EU95" i="8"/>
  <c r="EU87" i="8"/>
  <c r="EU112" i="8"/>
  <c r="EU48" i="8"/>
  <c r="EU111" i="8"/>
  <c r="EU32" i="8"/>
  <c r="EU119" i="8"/>
  <c r="EU127" i="8"/>
  <c r="EU47" i="8"/>
  <c r="EU150" i="8"/>
  <c r="EU135" i="8"/>
  <c r="EU79" i="8"/>
  <c r="EU63" i="8"/>
  <c r="EU39" i="8"/>
  <c r="EU15" i="8"/>
  <c r="EU55" i="8"/>
  <c r="EU23" i="8"/>
  <c r="EU8" i="8"/>
  <c r="EU31" i="8"/>
  <c r="EU7" i="8"/>
  <c r="EU102" i="8"/>
  <c r="EU110" i="8"/>
  <c r="EU14" i="8"/>
  <c r="EU134" i="8"/>
  <c r="EU118" i="8"/>
  <c r="EU94" i="8"/>
  <c r="EU70" i="8"/>
  <c r="EU6" i="8"/>
  <c r="EU78" i="8"/>
  <c r="EU62" i="8"/>
  <c r="EU54" i="8"/>
  <c r="EU30" i="8"/>
  <c r="EU22" i="8"/>
  <c r="EU86" i="8"/>
  <c r="EU38" i="8"/>
  <c r="EU126" i="8"/>
  <c r="EU46" i="8"/>
  <c r="EU142" i="8"/>
  <c r="EU101" i="8"/>
  <c r="EU61" i="8"/>
  <c r="EU5" i="8"/>
  <c r="EU13" i="8"/>
  <c r="EU109" i="8"/>
  <c r="EU29" i="8"/>
  <c r="EU117" i="8"/>
  <c r="EU93" i="8"/>
  <c r="EU69" i="8"/>
  <c r="EU37" i="8"/>
  <c r="EU125" i="8"/>
  <c r="EU77" i="8"/>
  <c r="EU45" i="8"/>
  <c r="EU85" i="8"/>
  <c r="EU53" i="8"/>
  <c r="EU133" i="8"/>
  <c r="EU21" i="8"/>
  <c r="EU149" i="8"/>
  <c r="EU141" i="8"/>
  <c r="EU3" i="8"/>
  <c r="AE150" i="12"/>
  <c r="AE143" i="12"/>
  <c r="AE142" i="12"/>
  <c r="AE118" i="12"/>
  <c r="AE134" i="12"/>
  <c r="AE39" i="12"/>
  <c r="AE126" i="12"/>
  <c r="AE110" i="12"/>
  <c r="AE102" i="12"/>
  <c r="AE94" i="12"/>
  <c r="AE86" i="12"/>
  <c r="AE46" i="12"/>
  <c r="AE38" i="12"/>
  <c r="AE30" i="12"/>
  <c r="AE22" i="12"/>
  <c r="AE6" i="12"/>
  <c r="AE78" i="12"/>
  <c r="AE70" i="12"/>
  <c r="AE14" i="12"/>
  <c r="AE54" i="12"/>
  <c r="AE62" i="12"/>
  <c r="AE149" i="12"/>
  <c r="AE101" i="12"/>
  <c r="AE141" i="12"/>
  <c r="AE125" i="12"/>
  <c r="AE133" i="12"/>
  <c r="AE85" i="12"/>
  <c r="AE61" i="12"/>
  <c r="AE45" i="12"/>
  <c r="AE109" i="12"/>
  <c r="AE93" i="12"/>
  <c r="AE69" i="12"/>
  <c r="AE117" i="12"/>
  <c r="AE77" i="12"/>
  <c r="AE29" i="12"/>
  <c r="AE37" i="12"/>
  <c r="AE21" i="12"/>
  <c r="AE53" i="12"/>
  <c r="AE13" i="12"/>
  <c r="AE5" i="12"/>
  <c r="AE148" i="12"/>
  <c r="AE116" i="12"/>
  <c r="AE100" i="12"/>
  <c r="AE140" i="12"/>
  <c r="AE124" i="12"/>
  <c r="AE132" i="12"/>
  <c r="AE36" i="12"/>
  <c r="AE4" i="12"/>
  <c r="AE108" i="12"/>
  <c r="AE92" i="12"/>
  <c r="AE44" i="12"/>
  <c r="AE76" i="12"/>
  <c r="AE60" i="12"/>
  <c r="AE52" i="12"/>
  <c r="AE28" i="12"/>
  <c r="AE12" i="12"/>
  <c r="AE20" i="12"/>
  <c r="AE91" i="12"/>
  <c r="AE139" i="12"/>
  <c r="AE115" i="12"/>
  <c r="AE99" i="12"/>
  <c r="AE51" i="12"/>
  <c r="AE123" i="12"/>
  <c r="AE107" i="12"/>
  <c r="AE75" i="12"/>
  <c r="AE83" i="12"/>
  <c r="AE84" i="12"/>
  <c r="AE68" i="12"/>
  <c r="AE67" i="12"/>
  <c r="AE35" i="12"/>
  <c r="AE19" i="12"/>
  <c r="AE27" i="12"/>
  <c r="AE11" i="12"/>
  <c r="AE147" i="12"/>
  <c r="AE131" i="12"/>
  <c r="AE59" i="12"/>
  <c r="AE138" i="12"/>
  <c r="AE114" i="12"/>
  <c r="AE43" i="12"/>
  <c r="AE146" i="12"/>
  <c r="AE50" i="12"/>
  <c r="AE122" i="12"/>
  <c r="AE82" i="12"/>
  <c r="AE58" i="12"/>
  <c r="AE106" i="12"/>
  <c r="AE90" i="12"/>
  <c r="AE66" i="12"/>
  <c r="AE113" i="12"/>
  <c r="AE74" i="12"/>
  <c r="AE153" i="12"/>
  <c r="AE137" i="12"/>
  <c r="AE10" i="12"/>
  <c r="AE130" i="12"/>
  <c r="AE26" i="12"/>
  <c r="AE42" i="12"/>
  <c r="AE34" i="12"/>
  <c r="AE18" i="12"/>
  <c r="AE98" i="12"/>
  <c r="AE129" i="12"/>
  <c r="AE57" i="12"/>
  <c r="AE41" i="12"/>
  <c r="AE9" i="12"/>
  <c r="AE65" i="12"/>
  <c r="AE17" i="12"/>
  <c r="AE121" i="12"/>
  <c r="AE73" i="12"/>
  <c r="AE81" i="12"/>
  <c r="AE49" i="12"/>
  <c r="AE89" i="12"/>
  <c r="AE105" i="12"/>
  <c r="AE25" i="12"/>
  <c r="AE80" i="12"/>
  <c r="AE64" i="12"/>
  <c r="AE32" i="12"/>
  <c r="AE16" i="12"/>
  <c r="AE33" i="12"/>
  <c r="AE136" i="12"/>
  <c r="AE88" i="12"/>
  <c r="AE97" i="12"/>
  <c r="AE144" i="12"/>
  <c r="AE128" i="12"/>
  <c r="AE72" i="12"/>
  <c r="AE104" i="12"/>
  <c r="AE48" i="12"/>
  <c r="AE40" i="12"/>
  <c r="AE151" i="12"/>
  <c r="AE135" i="12"/>
  <c r="AE119" i="12"/>
  <c r="AE24" i="12"/>
  <c r="AE8" i="12"/>
  <c r="AE112" i="12"/>
  <c r="AE96" i="12"/>
  <c r="AE56" i="12"/>
  <c r="AE95" i="12"/>
  <c r="AE152" i="12"/>
  <c r="AE120" i="12"/>
  <c r="AE145" i="12"/>
  <c r="AE87" i="12"/>
  <c r="AE103" i="12"/>
  <c r="AE47" i="12"/>
  <c r="AE111" i="12"/>
  <c r="AE71" i="12"/>
  <c r="AE79" i="12"/>
  <c r="AE127" i="12"/>
  <c r="AE23" i="12"/>
  <c r="AE63" i="12"/>
  <c r="AE55" i="12"/>
  <c r="AE15" i="12"/>
  <c r="AE7" i="12"/>
  <c r="AE31" i="12"/>
  <c r="AE3" i="12"/>
  <c r="P143" i="12"/>
  <c r="P142" i="12"/>
  <c r="P150" i="12"/>
  <c r="P134" i="12"/>
  <c r="P39" i="12"/>
  <c r="P126" i="12"/>
  <c r="P110" i="12"/>
  <c r="P118" i="12"/>
  <c r="P102" i="12"/>
  <c r="P94" i="12"/>
  <c r="P22" i="12"/>
  <c r="P78" i="12"/>
  <c r="P46" i="12"/>
  <c r="P38" i="12"/>
  <c r="P30" i="12"/>
  <c r="P62" i="12"/>
  <c r="P86" i="12"/>
  <c r="P14" i="12"/>
  <c r="P54" i="12"/>
  <c r="P70" i="12"/>
  <c r="P6" i="12"/>
  <c r="P149" i="12"/>
  <c r="P133" i="12"/>
  <c r="P141" i="12"/>
  <c r="P101" i="12"/>
  <c r="P117" i="12"/>
  <c r="P109" i="12"/>
  <c r="P93" i="12"/>
  <c r="P77" i="12"/>
  <c r="P85" i="12"/>
  <c r="P61" i="12"/>
  <c r="P125" i="12"/>
  <c r="P69" i="12"/>
  <c r="P21" i="12"/>
  <c r="P53" i="12"/>
  <c r="P45" i="12"/>
  <c r="P5" i="12"/>
  <c r="P37" i="12"/>
  <c r="P29" i="12"/>
  <c r="P148" i="12"/>
  <c r="P100" i="12"/>
  <c r="P116" i="12"/>
  <c r="P124" i="12"/>
  <c r="P13" i="12"/>
  <c r="P132" i="12"/>
  <c r="P4" i="12"/>
  <c r="P140" i="12"/>
  <c r="P108" i="12"/>
  <c r="P44" i="12"/>
  <c r="P76" i="12"/>
  <c r="P60" i="12"/>
  <c r="P52" i="12"/>
  <c r="P36" i="12"/>
  <c r="P28" i="12"/>
  <c r="P12" i="12"/>
  <c r="P68" i="12"/>
  <c r="P84" i="12"/>
  <c r="P92" i="12"/>
  <c r="P107" i="12"/>
  <c r="P91" i="12"/>
  <c r="P139" i="12"/>
  <c r="P115" i="12"/>
  <c r="P99" i="12"/>
  <c r="P51" i="12"/>
  <c r="P123" i="12"/>
  <c r="P75" i="12"/>
  <c r="P83" i="12"/>
  <c r="P20" i="12"/>
  <c r="P67" i="12"/>
  <c r="P131" i="12"/>
  <c r="P27" i="12"/>
  <c r="P19" i="12"/>
  <c r="P147" i="12"/>
  <c r="P59" i="12"/>
  <c r="P35" i="12"/>
  <c r="P11" i="12"/>
  <c r="P138" i="12"/>
  <c r="P114" i="12"/>
  <c r="P90" i="12"/>
  <c r="P146" i="12"/>
  <c r="P50" i="12"/>
  <c r="P122" i="12"/>
  <c r="P82" i="12"/>
  <c r="P58" i="12"/>
  <c r="P106" i="12"/>
  <c r="P66" i="12"/>
  <c r="P43" i="12"/>
  <c r="P113" i="12"/>
  <c r="P153" i="12"/>
  <c r="P137" i="12"/>
  <c r="P129" i="12"/>
  <c r="P34" i="12"/>
  <c r="P10" i="12"/>
  <c r="P26" i="12"/>
  <c r="P121" i="12"/>
  <c r="P98" i="12"/>
  <c r="P18" i="12"/>
  <c r="P130" i="12"/>
  <c r="P42" i="12"/>
  <c r="P57" i="12"/>
  <c r="P9" i="12"/>
  <c r="P81" i="12"/>
  <c r="P65" i="12"/>
  <c r="P17" i="12"/>
  <c r="P74" i="12"/>
  <c r="P73" i="12"/>
  <c r="P145" i="12"/>
  <c r="P105" i="12"/>
  <c r="P89" i="12"/>
  <c r="P41" i="12"/>
  <c r="P25" i="12"/>
  <c r="P80" i="12"/>
  <c r="P64" i="12"/>
  <c r="P32" i="12"/>
  <c r="P16" i="12"/>
  <c r="P88" i="12"/>
  <c r="P49" i="12"/>
  <c r="P33" i="12"/>
  <c r="P128" i="12"/>
  <c r="P120" i="12"/>
  <c r="P97" i="12"/>
  <c r="P104" i="12"/>
  <c r="P152" i="12"/>
  <c r="P136" i="12"/>
  <c r="P72" i="12"/>
  <c r="P119" i="12"/>
  <c r="P151" i="12"/>
  <c r="P111" i="12"/>
  <c r="P95" i="12"/>
  <c r="P135" i="12"/>
  <c r="P144" i="12"/>
  <c r="P112" i="12"/>
  <c r="P96" i="12"/>
  <c r="P48" i="12"/>
  <c r="P40" i="12"/>
  <c r="P87" i="12"/>
  <c r="P71" i="12"/>
  <c r="P79" i="12"/>
  <c r="P47" i="12"/>
  <c r="P103" i="12"/>
  <c r="P63" i="12"/>
  <c r="P24" i="12"/>
  <c r="P56" i="12"/>
  <c r="P8" i="12"/>
  <c r="P127" i="12"/>
  <c r="P23" i="12"/>
  <c r="P15" i="12"/>
  <c r="P31" i="12"/>
  <c r="P55" i="12"/>
  <c r="P7" i="12"/>
  <c r="P3" i="12"/>
  <c r="DY39" i="12"/>
  <c r="DY142" i="12"/>
  <c r="DY150" i="12"/>
  <c r="DY118" i="12"/>
  <c r="DY143" i="12"/>
  <c r="DY134" i="12"/>
  <c r="DY94" i="12"/>
  <c r="DY110" i="12"/>
  <c r="DY102" i="12"/>
  <c r="DY126" i="12"/>
  <c r="DY70" i="12"/>
  <c r="DY86" i="12"/>
  <c r="DY62" i="12"/>
  <c r="DY46" i="12"/>
  <c r="DY30" i="12"/>
  <c r="DY54" i="12"/>
  <c r="DY6" i="12"/>
  <c r="DY38" i="12"/>
  <c r="DY14" i="12"/>
  <c r="DY78" i="12"/>
  <c r="DY22" i="12"/>
  <c r="DY141" i="12"/>
  <c r="DY133" i="12"/>
  <c r="DY109" i="12"/>
  <c r="DY93" i="12"/>
  <c r="DY125" i="12"/>
  <c r="DY85" i="12"/>
  <c r="DY101" i="12"/>
  <c r="DY77" i="12"/>
  <c r="DY53" i="12"/>
  <c r="DY5" i="12"/>
  <c r="DY117" i="12"/>
  <c r="DY61" i="12"/>
  <c r="DY149" i="12"/>
  <c r="DY69" i="12"/>
  <c r="DY13" i="12"/>
  <c r="DY45" i="12"/>
  <c r="DY37" i="12"/>
  <c r="DY21" i="12"/>
  <c r="DY140" i="12"/>
  <c r="DY108" i="12"/>
  <c r="DY148" i="12"/>
  <c r="DY29" i="12"/>
  <c r="DY124" i="12"/>
  <c r="DY132" i="12"/>
  <c r="DY52" i="12"/>
  <c r="DY4" i="12"/>
  <c r="DY116" i="12"/>
  <c r="DY100" i="12"/>
  <c r="DY92" i="12"/>
  <c r="DY28" i="12"/>
  <c r="DY44" i="12"/>
  <c r="DY36" i="12"/>
  <c r="DY20" i="12"/>
  <c r="DY76" i="12"/>
  <c r="DY68" i="12"/>
  <c r="DY84" i="12"/>
  <c r="DY12" i="12"/>
  <c r="DY107" i="12"/>
  <c r="DY91" i="12"/>
  <c r="DY60" i="12"/>
  <c r="DY115" i="12"/>
  <c r="DY99" i="12"/>
  <c r="DY123" i="12"/>
  <c r="DY139" i="12"/>
  <c r="DY131" i="12"/>
  <c r="DY83" i="12"/>
  <c r="DY67" i="12"/>
  <c r="DY75" i="12"/>
  <c r="DY19" i="12"/>
  <c r="DY35" i="12"/>
  <c r="DY59" i="12"/>
  <c r="DY27" i="12"/>
  <c r="DY11" i="12"/>
  <c r="DY130" i="12"/>
  <c r="DY147" i="12"/>
  <c r="DY138" i="12"/>
  <c r="DY114" i="12"/>
  <c r="DY42" i="12"/>
  <c r="DY146" i="12"/>
  <c r="DY122" i="12"/>
  <c r="DY90" i="12"/>
  <c r="DY74" i="12"/>
  <c r="DY82" i="12"/>
  <c r="DY58" i="12"/>
  <c r="DY66" i="12"/>
  <c r="DY43" i="12"/>
  <c r="DY50" i="12"/>
  <c r="DY106" i="12"/>
  <c r="DY34" i="12"/>
  <c r="DY10" i="12"/>
  <c r="DY145" i="12"/>
  <c r="DY129" i="12"/>
  <c r="DY98" i="12"/>
  <c r="DY26" i="12"/>
  <c r="DY18" i="12"/>
  <c r="DY51" i="12"/>
  <c r="DY121" i="12"/>
  <c r="DY97" i="12"/>
  <c r="DY49" i="12"/>
  <c r="DY33" i="12"/>
  <c r="DY73" i="12"/>
  <c r="DY57" i="12"/>
  <c r="DY9" i="12"/>
  <c r="DY153" i="12"/>
  <c r="DY137" i="12"/>
  <c r="DY105" i="12"/>
  <c r="DY81" i="12"/>
  <c r="DY65" i="12"/>
  <c r="DY89" i="12"/>
  <c r="DY17" i="12"/>
  <c r="DY136" i="12"/>
  <c r="DY56" i="12"/>
  <c r="DY48" i="12"/>
  <c r="DY8" i="12"/>
  <c r="DY113" i="12"/>
  <c r="DY80" i="12"/>
  <c r="DY64" i="12"/>
  <c r="DY16" i="12"/>
  <c r="DY41" i="12"/>
  <c r="DY25" i="12"/>
  <c r="DY152" i="12"/>
  <c r="DY120" i="12"/>
  <c r="DY88" i="12"/>
  <c r="DY72" i="12"/>
  <c r="DY128" i="12"/>
  <c r="DY112" i="12"/>
  <c r="DY151" i="12"/>
  <c r="DY104" i="12"/>
  <c r="DY40" i="12"/>
  <c r="DY32" i="12"/>
  <c r="DY24" i="12"/>
  <c r="DY135" i="12"/>
  <c r="DY127" i="12"/>
  <c r="DY79" i="12"/>
  <c r="DY63" i="12"/>
  <c r="DY87" i="12"/>
  <c r="DY144" i="12"/>
  <c r="DY31" i="12"/>
  <c r="DY95" i="12"/>
  <c r="DY119" i="12"/>
  <c r="DY96" i="12"/>
  <c r="DY111" i="12"/>
  <c r="DY103" i="12"/>
  <c r="DY55" i="12"/>
  <c r="DY71" i="12"/>
  <c r="DY23" i="12"/>
  <c r="DY47" i="12"/>
  <c r="DY7" i="12"/>
  <c r="DY15" i="12"/>
  <c r="DY3" i="12"/>
  <c r="BO39" i="12"/>
  <c r="BO118" i="12"/>
  <c r="BO143" i="12"/>
  <c r="BO142" i="12"/>
  <c r="BO150" i="12"/>
  <c r="BO126" i="12"/>
  <c r="BO134" i="12"/>
  <c r="BO102" i="12"/>
  <c r="BO110" i="12"/>
  <c r="BO62" i="12"/>
  <c r="BO78" i="12"/>
  <c r="BO86" i="12"/>
  <c r="BO70" i="12"/>
  <c r="BO46" i="12"/>
  <c r="BO30" i="12"/>
  <c r="BO94" i="12"/>
  <c r="BO22" i="12"/>
  <c r="BO54" i="12"/>
  <c r="BO38" i="12"/>
  <c r="BO6" i="12"/>
  <c r="BO14" i="12"/>
  <c r="BO141" i="12"/>
  <c r="BO125" i="12"/>
  <c r="BO149" i="12"/>
  <c r="BO77" i="12"/>
  <c r="BO117" i="12"/>
  <c r="BO109" i="12"/>
  <c r="BO85" i="12"/>
  <c r="BO133" i="12"/>
  <c r="BO101" i="12"/>
  <c r="BO93" i="12"/>
  <c r="BO53" i="12"/>
  <c r="BO69" i="12"/>
  <c r="BO45" i="12"/>
  <c r="BO21" i="12"/>
  <c r="BO37" i="12"/>
  <c r="BO61" i="12"/>
  <c r="BO29" i="12"/>
  <c r="BO13" i="12"/>
  <c r="BO5" i="12"/>
  <c r="BO132" i="12"/>
  <c r="BO100" i="12"/>
  <c r="BO116" i="12"/>
  <c r="BO140" i="12"/>
  <c r="BO108" i="12"/>
  <c r="BO148" i="12"/>
  <c r="BO44" i="12"/>
  <c r="BO12" i="12"/>
  <c r="BO92" i="12"/>
  <c r="BO76" i="12"/>
  <c r="BO52" i="12"/>
  <c r="BO28" i="12"/>
  <c r="BO84" i="12"/>
  <c r="BO124" i="12"/>
  <c r="BO60" i="12"/>
  <c r="BO36" i="12"/>
  <c r="BO68" i="12"/>
  <c r="BO20" i="12"/>
  <c r="BO4" i="12"/>
  <c r="BO99" i="12"/>
  <c r="BO123" i="12"/>
  <c r="BO75" i="12"/>
  <c r="BO59" i="12"/>
  <c r="BO131" i="12"/>
  <c r="BO83" i="12"/>
  <c r="BO115" i="12"/>
  <c r="BO139" i="12"/>
  <c r="BO51" i="12"/>
  <c r="BO107" i="12"/>
  <c r="BO91" i="12"/>
  <c r="BO27" i="12"/>
  <c r="BO19" i="12"/>
  <c r="BO11" i="12"/>
  <c r="BO35" i="12"/>
  <c r="BO147" i="12"/>
  <c r="BO98" i="12"/>
  <c r="BO58" i="12"/>
  <c r="BO146" i="12"/>
  <c r="BO138" i="12"/>
  <c r="BO122" i="12"/>
  <c r="BO74" i="12"/>
  <c r="BO66" i="12"/>
  <c r="BO67" i="12"/>
  <c r="BO43" i="12"/>
  <c r="BO153" i="12"/>
  <c r="BO137" i="12"/>
  <c r="BO121" i="12"/>
  <c r="BO130" i="12"/>
  <c r="BO90" i="12"/>
  <c r="BO50" i="12"/>
  <c r="BO34" i="12"/>
  <c r="BO145" i="12"/>
  <c r="BO26" i="12"/>
  <c r="BO10" i="12"/>
  <c r="BO18" i="12"/>
  <c r="BO106" i="12"/>
  <c r="BO42" i="12"/>
  <c r="BO82" i="12"/>
  <c r="BO81" i="12"/>
  <c r="BO65" i="12"/>
  <c r="BO114" i="12"/>
  <c r="BO105" i="12"/>
  <c r="BO89" i="12"/>
  <c r="BO129" i="12"/>
  <c r="BO97" i="12"/>
  <c r="BO41" i="12"/>
  <c r="BO25" i="12"/>
  <c r="BO113" i="12"/>
  <c r="BO49" i="12"/>
  <c r="BO33" i="12"/>
  <c r="BO73" i="12"/>
  <c r="BO9" i="12"/>
  <c r="BO57" i="12"/>
  <c r="BO17" i="12"/>
  <c r="BO112" i="12"/>
  <c r="BO104" i="12"/>
  <c r="BO40" i="12"/>
  <c r="BO120" i="12"/>
  <c r="BO48" i="12"/>
  <c r="BO24" i="12"/>
  <c r="BO144" i="12"/>
  <c r="BO136" i="12"/>
  <c r="BO96" i="12"/>
  <c r="BO80" i="12"/>
  <c r="BO32" i="12"/>
  <c r="BO128" i="12"/>
  <c r="BO88" i="12"/>
  <c r="BO16" i="12"/>
  <c r="BO64" i="12"/>
  <c r="BO151" i="12"/>
  <c r="BO111" i="12"/>
  <c r="BO119" i="12"/>
  <c r="BO103" i="12"/>
  <c r="BO152" i="12"/>
  <c r="BO72" i="12"/>
  <c r="BO56" i="12"/>
  <c r="BO8" i="12"/>
  <c r="BO135" i="12"/>
  <c r="BO95" i="12"/>
  <c r="BO71" i="12"/>
  <c r="BO55" i="12"/>
  <c r="BO127" i="12"/>
  <c r="BO87" i="12"/>
  <c r="BO7" i="12"/>
  <c r="BO63" i="12"/>
  <c r="BO47" i="12"/>
  <c r="BO79" i="12"/>
  <c r="BO31" i="12"/>
  <c r="BO15" i="12"/>
  <c r="BO23" i="12"/>
  <c r="BO3" i="12"/>
  <c r="DL39" i="12"/>
  <c r="DL150" i="12"/>
  <c r="DL126" i="12"/>
  <c r="DL143" i="12"/>
  <c r="DL142" i="12"/>
  <c r="DL134" i="12"/>
  <c r="DL102" i="12"/>
  <c r="DL118" i="12"/>
  <c r="DL110" i="12"/>
  <c r="DL94" i="12"/>
  <c r="DL78" i="12"/>
  <c r="DL70" i="12"/>
  <c r="DL86" i="12"/>
  <c r="DL62" i="12"/>
  <c r="DL38" i="12"/>
  <c r="DL54" i="12"/>
  <c r="DL14" i="12"/>
  <c r="DL6" i="12"/>
  <c r="DL46" i="12"/>
  <c r="DL30" i="12"/>
  <c r="DL22" i="12"/>
  <c r="DL149" i="12"/>
  <c r="DL141" i="12"/>
  <c r="DL125" i="12"/>
  <c r="DL133" i="12"/>
  <c r="DL61" i="12"/>
  <c r="DL85" i="12"/>
  <c r="DL69" i="12"/>
  <c r="DL53" i="12"/>
  <c r="DL101" i="12"/>
  <c r="DL109" i="12"/>
  <c r="DL93" i="12"/>
  <c r="DL77" i="12"/>
  <c r="DL117" i="12"/>
  <c r="DL21" i="12"/>
  <c r="DL13" i="12"/>
  <c r="DL45" i="12"/>
  <c r="DL37" i="12"/>
  <c r="DL5" i="12"/>
  <c r="DL29" i="12"/>
  <c r="DL116" i="12"/>
  <c r="DL140" i="12"/>
  <c r="DL108" i="12"/>
  <c r="DL44" i="12"/>
  <c r="DL12" i="12"/>
  <c r="DL132" i="12"/>
  <c r="DL76" i="12"/>
  <c r="DL52" i="12"/>
  <c r="DL28" i="12"/>
  <c r="DL4" i="12"/>
  <c r="DL148" i="12"/>
  <c r="DL100" i="12"/>
  <c r="DL84" i="12"/>
  <c r="DL20" i="12"/>
  <c r="DL92" i="12"/>
  <c r="DL60" i="12"/>
  <c r="DL68" i="12"/>
  <c r="DL124" i="12"/>
  <c r="DL99" i="12"/>
  <c r="DL75" i="12"/>
  <c r="DL59" i="12"/>
  <c r="DL131" i="12"/>
  <c r="DL36" i="12"/>
  <c r="DL123" i="12"/>
  <c r="DL115" i="12"/>
  <c r="DL51" i="12"/>
  <c r="DL35" i="12"/>
  <c r="DL83" i="12"/>
  <c r="DL27" i="12"/>
  <c r="DL139" i="12"/>
  <c r="DL91" i="12"/>
  <c r="DL11" i="12"/>
  <c r="DL67" i="12"/>
  <c r="DL107" i="12"/>
  <c r="DL19" i="12"/>
  <c r="DL147" i="12"/>
  <c r="DL98" i="12"/>
  <c r="DL58" i="12"/>
  <c r="DL43" i="12"/>
  <c r="DL122" i="12"/>
  <c r="DL74" i="12"/>
  <c r="DL66" i="12"/>
  <c r="DL146" i="12"/>
  <c r="DL106" i="12"/>
  <c r="DL130" i="12"/>
  <c r="DL138" i="12"/>
  <c r="DL90" i="12"/>
  <c r="DL34" i="12"/>
  <c r="DL137" i="12"/>
  <c r="DL153" i="12"/>
  <c r="DL145" i="12"/>
  <c r="DL26" i="12"/>
  <c r="DL10" i="12"/>
  <c r="DL114" i="12"/>
  <c r="DL18" i="12"/>
  <c r="DL50" i="12"/>
  <c r="DL121" i="12"/>
  <c r="DL105" i="12"/>
  <c r="DL81" i="12"/>
  <c r="DL82" i="12"/>
  <c r="DL89" i="12"/>
  <c r="DL113" i="12"/>
  <c r="DL129" i="12"/>
  <c r="DL97" i="12"/>
  <c r="DL9" i="12"/>
  <c r="DL42" i="12"/>
  <c r="DL57" i="12"/>
  <c r="DL41" i="12"/>
  <c r="DL25" i="12"/>
  <c r="DL65" i="12"/>
  <c r="DL49" i="12"/>
  <c r="DL33" i="12"/>
  <c r="DL17" i="12"/>
  <c r="DL72" i="12"/>
  <c r="DL136" i="12"/>
  <c r="DL104" i="12"/>
  <c r="DL96" i="12"/>
  <c r="DL73" i="12"/>
  <c r="DL128" i="12"/>
  <c r="DL112" i="12"/>
  <c r="DL40" i="12"/>
  <c r="DL48" i="12"/>
  <c r="DL24" i="12"/>
  <c r="DL144" i="12"/>
  <c r="DL80" i="12"/>
  <c r="DL32" i="12"/>
  <c r="DL16" i="12"/>
  <c r="DL127" i="12"/>
  <c r="DL119" i="12"/>
  <c r="DL111" i="12"/>
  <c r="DL151" i="12"/>
  <c r="DL56" i="12"/>
  <c r="DL88" i="12"/>
  <c r="DL135" i="12"/>
  <c r="DL79" i="12"/>
  <c r="DL120" i="12"/>
  <c r="DL8" i="12"/>
  <c r="DL87" i="12"/>
  <c r="DL64" i="12"/>
  <c r="DL71" i="12"/>
  <c r="DL103" i="12"/>
  <c r="DL63" i="12"/>
  <c r="DL152" i="12"/>
  <c r="DL95" i="12"/>
  <c r="DL7" i="12"/>
  <c r="DL15" i="12"/>
  <c r="DL55" i="12"/>
  <c r="DL31" i="12"/>
  <c r="DL23" i="12"/>
  <c r="DL47" i="12"/>
  <c r="DL3" i="12"/>
  <c r="CW39" i="12"/>
  <c r="CW118" i="12"/>
  <c r="CW150" i="12"/>
  <c r="CW126" i="12"/>
  <c r="CW143" i="12"/>
  <c r="CW142" i="12"/>
  <c r="CW134" i="12"/>
  <c r="CW102" i="12"/>
  <c r="CW110" i="12"/>
  <c r="CW94" i="12"/>
  <c r="CW30" i="12"/>
  <c r="CW86" i="12"/>
  <c r="CW62" i="12"/>
  <c r="CW78" i="12"/>
  <c r="CW46" i="12"/>
  <c r="CW22" i="12"/>
  <c r="CW38" i="12"/>
  <c r="CW70" i="12"/>
  <c r="CW54" i="12"/>
  <c r="CW6" i="12"/>
  <c r="CW14" i="12"/>
  <c r="CW141" i="12"/>
  <c r="CW125" i="12"/>
  <c r="CW133" i="12"/>
  <c r="CW117" i="12"/>
  <c r="CW109" i="12"/>
  <c r="CW93" i="12"/>
  <c r="CW149" i="12"/>
  <c r="CW61" i="12"/>
  <c r="CW69" i="12"/>
  <c r="CW77" i="12"/>
  <c r="CW85" i="12"/>
  <c r="CW101" i="12"/>
  <c r="CW21" i="12"/>
  <c r="CW45" i="12"/>
  <c r="CW29" i="12"/>
  <c r="CW13" i="12"/>
  <c r="CW53" i="12"/>
  <c r="CW37" i="12"/>
  <c r="CW116" i="12"/>
  <c r="CW132" i="12"/>
  <c r="CW92" i="12"/>
  <c r="CW100" i="12"/>
  <c r="CW140" i="12"/>
  <c r="CW108" i="12"/>
  <c r="CW5" i="12"/>
  <c r="CW124" i="12"/>
  <c r="CW44" i="12"/>
  <c r="CW12" i="12"/>
  <c r="CW76" i="12"/>
  <c r="CW52" i="12"/>
  <c r="CW28" i="12"/>
  <c r="CW20" i="12"/>
  <c r="CW4" i="12"/>
  <c r="CW84" i="12"/>
  <c r="CW68" i="12"/>
  <c r="CW60" i="12"/>
  <c r="CW148" i="12"/>
  <c r="CW36" i="12"/>
  <c r="CW83" i="12"/>
  <c r="CW59" i="12"/>
  <c r="CW131" i="12"/>
  <c r="CW115" i="12"/>
  <c r="CW99" i="12"/>
  <c r="CW67" i="12"/>
  <c r="CW27" i="12"/>
  <c r="CW139" i="12"/>
  <c r="CW75" i="12"/>
  <c r="CW107" i="12"/>
  <c r="CW91" i="12"/>
  <c r="CW11" i="12"/>
  <c r="CW51" i="12"/>
  <c r="CW19" i="12"/>
  <c r="CW35" i="12"/>
  <c r="CW123" i="12"/>
  <c r="CW147" i="12"/>
  <c r="CW98" i="12"/>
  <c r="CW58" i="12"/>
  <c r="CW122" i="12"/>
  <c r="CW74" i="12"/>
  <c r="CW66" i="12"/>
  <c r="CW130" i="12"/>
  <c r="CW43" i="12"/>
  <c r="CW138" i="12"/>
  <c r="CW114" i="12"/>
  <c r="CW106" i="12"/>
  <c r="CW90" i="12"/>
  <c r="CW26" i="12"/>
  <c r="CW146" i="12"/>
  <c r="CW50" i="12"/>
  <c r="CW34" i="12"/>
  <c r="CW10" i="12"/>
  <c r="CW18" i="12"/>
  <c r="CW153" i="12"/>
  <c r="CW145" i="12"/>
  <c r="CW121" i="12"/>
  <c r="CW82" i="12"/>
  <c r="CW42" i="12"/>
  <c r="CW137" i="12"/>
  <c r="CW105" i="12"/>
  <c r="CW81" i="12"/>
  <c r="CW129" i="12"/>
  <c r="CW89" i="12"/>
  <c r="CW113" i="12"/>
  <c r="CW97" i="12"/>
  <c r="CW57" i="12"/>
  <c r="CW41" i="12"/>
  <c r="CW25" i="12"/>
  <c r="CW9" i="12"/>
  <c r="CW65" i="12"/>
  <c r="CW49" i="12"/>
  <c r="CW33" i="12"/>
  <c r="CW17" i="12"/>
  <c r="CW136" i="12"/>
  <c r="CW128" i="12"/>
  <c r="CW120" i="12"/>
  <c r="CW112" i="12"/>
  <c r="CW96" i="12"/>
  <c r="CW40" i="12"/>
  <c r="CW152" i="12"/>
  <c r="CW104" i="12"/>
  <c r="CW48" i="12"/>
  <c r="CW24" i="12"/>
  <c r="CW73" i="12"/>
  <c r="CW144" i="12"/>
  <c r="CW80" i="12"/>
  <c r="CW32" i="12"/>
  <c r="CW16" i="12"/>
  <c r="CW56" i="12"/>
  <c r="CW72" i="12"/>
  <c r="CW88" i="12"/>
  <c r="CW127" i="12"/>
  <c r="CW119" i="12"/>
  <c r="CW111" i="12"/>
  <c r="CW64" i="12"/>
  <c r="CW87" i="12"/>
  <c r="CW8" i="12"/>
  <c r="CW135" i="12"/>
  <c r="CW95" i="12"/>
  <c r="CW79" i="12"/>
  <c r="CW55" i="12"/>
  <c r="CW151" i="12"/>
  <c r="CW103" i="12"/>
  <c r="CW71" i="12"/>
  <c r="CW15" i="12"/>
  <c r="CW63" i="12"/>
  <c r="CW31" i="12"/>
  <c r="CW7" i="12"/>
  <c r="CW47" i="12"/>
  <c r="CW23" i="12"/>
  <c r="CW3" i="12"/>
  <c r="ET39" i="12"/>
  <c r="ET143" i="12"/>
  <c r="ET150" i="12"/>
  <c r="ET142" i="12"/>
  <c r="ET134" i="12"/>
  <c r="ET126" i="12"/>
  <c r="ET118" i="12"/>
  <c r="ET110" i="12"/>
  <c r="ET78" i="12"/>
  <c r="ET102" i="12"/>
  <c r="ET94" i="12"/>
  <c r="ET46" i="12"/>
  <c r="ET30" i="12"/>
  <c r="ET86" i="12"/>
  <c r="ET62" i="12"/>
  <c r="ET54" i="12"/>
  <c r="ET22" i="12"/>
  <c r="ET38" i="12"/>
  <c r="ET70" i="12"/>
  <c r="ET14" i="12"/>
  <c r="ET6" i="12"/>
  <c r="ET149" i="12"/>
  <c r="ET125" i="12"/>
  <c r="ET133" i="12"/>
  <c r="ET141" i="12"/>
  <c r="ET85" i="12"/>
  <c r="ET101" i="12"/>
  <c r="ET61" i="12"/>
  <c r="ET109" i="12"/>
  <c r="ET93" i="12"/>
  <c r="ET69" i="12"/>
  <c r="ET77" i="12"/>
  <c r="ET117" i="12"/>
  <c r="ET5" i="12"/>
  <c r="ET21" i="12"/>
  <c r="ET45" i="12"/>
  <c r="ET53" i="12"/>
  <c r="ET13" i="12"/>
  <c r="ET37" i="12"/>
  <c r="ET29" i="12"/>
  <c r="ET132" i="12"/>
  <c r="ET108" i="12"/>
  <c r="ET92" i="12"/>
  <c r="ET116" i="12"/>
  <c r="ET100" i="12"/>
  <c r="ET140" i="12"/>
  <c r="ET148" i="12"/>
  <c r="ET44" i="12"/>
  <c r="ET20" i="12"/>
  <c r="ET12" i="12"/>
  <c r="ET76" i="12"/>
  <c r="ET60" i="12"/>
  <c r="ET52" i="12"/>
  <c r="ET28" i="12"/>
  <c r="ET4" i="12"/>
  <c r="ET84" i="12"/>
  <c r="ET68" i="12"/>
  <c r="ET124" i="12"/>
  <c r="ET36" i="12"/>
  <c r="ET91" i="12"/>
  <c r="ET83" i="12"/>
  <c r="ET115" i="12"/>
  <c r="ET59" i="12"/>
  <c r="ET139" i="12"/>
  <c r="ET131" i="12"/>
  <c r="ET107" i="12"/>
  <c r="ET27" i="12"/>
  <c r="ET123" i="12"/>
  <c r="ET75" i="12"/>
  <c r="ET11" i="12"/>
  <c r="ET99" i="12"/>
  <c r="ET19" i="12"/>
  <c r="ET51" i="12"/>
  <c r="ET35" i="12"/>
  <c r="ET67" i="12"/>
  <c r="ET147" i="12"/>
  <c r="ET90" i="12"/>
  <c r="ET82" i="12"/>
  <c r="ET58" i="12"/>
  <c r="ET130" i="12"/>
  <c r="ET66" i="12"/>
  <c r="ET106" i="12"/>
  <c r="ET74" i="12"/>
  <c r="ET98" i="12"/>
  <c r="ET138" i="12"/>
  <c r="ET122" i="12"/>
  <c r="ET114" i="12"/>
  <c r="ET26" i="12"/>
  <c r="ET43" i="12"/>
  <c r="ET42" i="12"/>
  <c r="ET34" i="12"/>
  <c r="ET18" i="12"/>
  <c r="ET121" i="12"/>
  <c r="ET153" i="12"/>
  <c r="ET10" i="12"/>
  <c r="ET146" i="12"/>
  <c r="ET137" i="12"/>
  <c r="ET81" i="12"/>
  <c r="ET105" i="12"/>
  <c r="ET89" i="12"/>
  <c r="ET50" i="12"/>
  <c r="ET129" i="12"/>
  <c r="ET97" i="12"/>
  <c r="ET57" i="12"/>
  <c r="ET41" i="12"/>
  <c r="ET25" i="12"/>
  <c r="ET9" i="12"/>
  <c r="ET145" i="12"/>
  <c r="ET65" i="12"/>
  <c r="ET49" i="12"/>
  <c r="ET33" i="12"/>
  <c r="ET17" i="12"/>
  <c r="ET73" i="12"/>
  <c r="ET136" i="12"/>
  <c r="ET128" i="12"/>
  <c r="ET120" i="12"/>
  <c r="ET152" i="12"/>
  <c r="ET104" i="12"/>
  <c r="ET112" i="12"/>
  <c r="ET96" i="12"/>
  <c r="ET40" i="12"/>
  <c r="ET113" i="12"/>
  <c r="ET72" i="12"/>
  <c r="ET56" i="12"/>
  <c r="ET48" i="12"/>
  <c r="ET24" i="12"/>
  <c r="ET144" i="12"/>
  <c r="ET80" i="12"/>
  <c r="ET64" i="12"/>
  <c r="ET32" i="12"/>
  <c r="ET88" i="12"/>
  <c r="ET135" i="12"/>
  <c r="ET16" i="12"/>
  <c r="ET119" i="12"/>
  <c r="ET127" i="12"/>
  <c r="ET111" i="12"/>
  <c r="ET103" i="12"/>
  <c r="ET87" i="12"/>
  <c r="ET151" i="12"/>
  <c r="ET8" i="12"/>
  <c r="ET95" i="12"/>
  <c r="ET55" i="12"/>
  <c r="ET79" i="12"/>
  <c r="ET71" i="12"/>
  <c r="ET63" i="12"/>
  <c r="ET7" i="12"/>
  <c r="ET31" i="12"/>
  <c r="ET47" i="12"/>
  <c r="ET23" i="12"/>
  <c r="ET15" i="12"/>
  <c r="ET3" i="12"/>
  <c r="DK116" i="8"/>
  <c r="DK148" i="8"/>
  <c r="DK124" i="8"/>
  <c r="DK92" i="8"/>
  <c r="DK132" i="8"/>
  <c r="DK100" i="8"/>
  <c r="DK140" i="8"/>
  <c r="DK68" i="8"/>
  <c r="DK76" i="8"/>
  <c r="DK44" i="8"/>
  <c r="DK52" i="8"/>
  <c r="DK28" i="8"/>
  <c r="DK108" i="8"/>
  <c r="DK84" i="8"/>
  <c r="DK60" i="8"/>
  <c r="DK12" i="8"/>
  <c r="DK36" i="8"/>
  <c r="DK147" i="8"/>
  <c r="DK20" i="8"/>
  <c r="DK131" i="8"/>
  <c r="DK99" i="8"/>
  <c r="DK91" i="8"/>
  <c r="DK107" i="8"/>
  <c r="DK75" i="8"/>
  <c r="DK4" i="8"/>
  <c r="DK19" i="8"/>
  <c r="DK27" i="8"/>
  <c r="DK139" i="8"/>
  <c r="DK123" i="8"/>
  <c r="DK11" i="8"/>
  <c r="DK83" i="8"/>
  <c r="DK35" i="8"/>
  <c r="DK67" i="8"/>
  <c r="DK59" i="8"/>
  <c r="DK43" i="8"/>
  <c r="DK115" i="8"/>
  <c r="DK51" i="8"/>
  <c r="DK130" i="8"/>
  <c r="DK138" i="8"/>
  <c r="DK82" i="8"/>
  <c r="DK58" i="8"/>
  <c r="DK34" i="8"/>
  <c r="DK42" i="8"/>
  <c r="DK50" i="8"/>
  <c r="DK114" i="8"/>
  <c r="DK26" i="8"/>
  <c r="DK146" i="8"/>
  <c r="DK98" i="8"/>
  <c r="DK90" i="8"/>
  <c r="DK66" i="8"/>
  <c r="DK106" i="8"/>
  <c r="DK18" i="8"/>
  <c r="DK122" i="8"/>
  <c r="DK74" i="8"/>
  <c r="DK10" i="8"/>
  <c r="DK137" i="8"/>
  <c r="DK145" i="8"/>
  <c r="DK129" i="8"/>
  <c r="DK105" i="8"/>
  <c r="DK57" i="8"/>
  <c r="DK97" i="8"/>
  <c r="DK9" i="8"/>
  <c r="DK121" i="8"/>
  <c r="DK113" i="8"/>
  <c r="DK65" i="8"/>
  <c r="DK17" i="8"/>
  <c r="DK73" i="8"/>
  <c r="DK153" i="8"/>
  <c r="DK81" i="8"/>
  <c r="DK33" i="8"/>
  <c r="DK89" i="8"/>
  <c r="DK41" i="8"/>
  <c r="DK49" i="8"/>
  <c r="DK48" i="8"/>
  <c r="DK152" i="8"/>
  <c r="DK136" i="8"/>
  <c r="DK25" i="8"/>
  <c r="DK96" i="8"/>
  <c r="DK56" i="8"/>
  <c r="DK8" i="8"/>
  <c r="DK64" i="8"/>
  <c r="DK16" i="8"/>
  <c r="DK104" i="8"/>
  <c r="DK112" i="8"/>
  <c r="DK80" i="8"/>
  <c r="DK32" i="8"/>
  <c r="DK24" i="8"/>
  <c r="DK143" i="8"/>
  <c r="DK144" i="8"/>
  <c r="DK120" i="8"/>
  <c r="DK128" i="8"/>
  <c r="DK111" i="8"/>
  <c r="DK79" i="8"/>
  <c r="DK63" i="8"/>
  <c r="DK55" i="8"/>
  <c r="DK119" i="8"/>
  <c r="DK87" i="8"/>
  <c r="DK39" i="8"/>
  <c r="DK72" i="8"/>
  <c r="DK151" i="8"/>
  <c r="DK23" i="8"/>
  <c r="DK142" i="8"/>
  <c r="DK150" i="8"/>
  <c r="DK15" i="8"/>
  <c r="DK88" i="8"/>
  <c r="DK103" i="8"/>
  <c r="DK135" i="8"/>
  <c r="DK95" i="8"/>
  <c r="DK31" i="8"/>
  <c r="DK7" i="8"/>
  <c r="DK40" i="8"/>
  <c r="DK14" i="8"/>
  <c r="DK118" i="8"/>
  <c r="DK102" i="8"/>
  <c r="DK70" i="8"/>
  <c r="DK6" i="8"/>
  <c r="DK110" i="8"/>
  <c r="DK78" i="8"/>
  <c r="DK30" i="8"/>
  <c r="DK134" i="8"/>
  <c r="DK86" i="8"/>
  <c r="DK38" i="8"/>
  <c r="DK54" i="8"/>
  <c r="DK46" i="8"/>
  <c r="DK127" i="8"/>
  <c r="DK71" i="8"/>
  <c r="DK47" i="8"/>
  <c r="DK126" i="8"/>
  <c r="DK22" i="8"/>
  <c r="DK62" i="8"/>
  <c r="DK94" i="8"/>
  <c r="DK13" i="8"/>
  <c r="DK149" i="8"/>
  <c r="DK101" i="8"/>
  <c r="DK69" i="8"/>
  <c r="DK21" i="8"/>
  <c r="DK109" i="8"/>
  <c r="DK77" i="8"/>
  <c r="DK5" i="8"/>
  <c r="DK117" i="8"/>
  <c r="DK85" i="8"/>
  <c r="DK37" i="8"/>
  <c r="DK125" i="8"/>
  <c r="DK45" i="8"/>
  <c r="DK53" i="8"/>
  <c r="DK29" i="8"/>
  <c r="DK141" i="8"/>
  <c r="DK133" i="8"/>
  <c r="DK93" i="8"/>
  <c r="DK61" i="8"/>
  <c r="DK3" i="8"/>
  <c r="EA132" i="8"/>
  <c r="EA140" i="8"/>
  <c r="EA100" i="8"/>
  <c r="EA108" i="8"/>
  <c r="EA148" i="8"/>
  <c r="EA116" i="8"/>
  <c r="EA124" i="8"/>
  <c r="EA92" i="8"/>
  <c r="EA84" i="8"/>
  <c r="EA76" i="8"/>
  <c r="EA68" i="8"/>
  <c r="EA36" i="8"/>
  <c r="EA44" i="8"/>
  <c r="EA60" i="8"/>
  <c r="EA52" i="8"/>
  <c r="EA28" i="8"/>
  <c r="EA4" i="8"/>
  <c r="EA20" i="8"/>
  <c r="EA12" i="8"/>
  <c r="EA139" i="8"/>
  <c r="EA115" i="8"/>
  <c r="EA83" i="8"/>
  <c r="EA59" i="8"/>
  <c r="EA147" i="8"/>
  <c r="EA123" i="8"/>
  <c r="EA67" i="8"/>
  <c r="EA43" i="8"/>
  <c r="EA91" i="8"/>
  <c r="EA51" i="8"/>
  <c r="EA19" i="8"/>
  <c r="EA131" i="8"/>
  <c r="EA99" i="8"/>
  <c r="EA27" i="8"/>
  <c r="EA11" i="8"/>
  <c r="EA107" i="8"/>
  <c r="EA75" i="8"/>
  <c r="EA35" i="8"/>
  <c r="EA146" i="8"/>
  <c r="EA98" i="8"/>
  <c r="EA90" i="8"/>
  <c r="EA66" i="8"/>
  <c r="EA122" i="8"/>
  <c r="EA106" i="8"/>
  <c r="EA74" i="8"/>
  <c r="EA82" i="8"/>
  <c r="EA58" i="8"/>
  <c r="EA34" i="8"/>
  <c r="EA42" i="8"/>
  <c r="EA50" i="8"/>
  <c r="EA138" i="8"/>
  <c r="EA130" i="8"/>
  <c r="EA114" i="8"/>
  <c r="EA26" i="8"/>
  <c r="EA18" i="8"/>
  <c r="EA121" i="8"/>
  <c r="EA153" i="8"/>
  <c r="EA137" i="8"/>
  <c r="EA97" i="8"/>
  <c r="EA10" i="8"/>
  <c r="EA145" i="8"/>
  <c r="EA129" i="8"/>
  <c r="EA89" i="8"/>
  <c r="EA41" i="8"/>
  <c r="EA49" i="8"/>
  <c r="EA57" i="8"/>
  <c r="EA113" i="8"/>
  <c r="EA105" i="8"/>
  <c r="EA65" i="8"/>
  <c r="EA17" i="8"/>
  <c r="EA73" i="8"/>
  <c r="EA25" i="8"/>
  <c r="EA9" i="8"/>
  <c r="EA33" i="8"/>
  <c r="EA112" i="8"/>
  <c r="EA80" i="8"/>
  <c r="EA32" i="8"/>
  <c r="EA24" i="8"/>
  <c r="EA144" i="8"/>
  <c r="EA128" i="8"/>
  <c r="EA120" i="8"/>
  <c r="EA88" i="8"/>
  <c r="EA40" i="8"/>
  <c r="EA152" i="8"/>
  <c r="EA136" i="8"/>
  <c r="EA81" i="8"/>
  <c r="EA64" i="8"/>
  <c r="EA16" i="8"/>
  <c r="EA104" i="8"/>
  <c r="EA135" i="8"/>
  <c r="EA95" i="8"/>
  <c r="EA8" i="8"/>
  <c r="EA96" i="8"/>
  <c r="EA127" i="8"/>
  <c r="EA103" i="8"/>
  <c r="EA71" i="8"/>
  <c r="EA151" i="8"/>
  <c r="EA111" i="8"/>
  <c r="EA56" i="8"/>
  <c r="EA119" i="8"/>
  <c r="EA87" i="8"/>
  <c r="EA47" i="8"/>
  <c r="EA126" i="8"/>
  <c r="EA39" i="8"/>
  <c r="EA134" i="8"/>
  <c r="EA23" i="8"/>
  <c r="EA79" i="8"/>
  <c r="EA150" i="8"/>
  <c r="EA15" i="8"/>
  <c r="EA31" i="8"/>
  <c r="EA142" i="8"/>
  <c r="EA62" i="8"/>
  <c r="EA22" i="8"/>
  <c r="EA94" i="8"/>
  <c r="EA48" i="8"/>
  <c r="EA14" i="8"/>
  <c r="EA143" i="8"/>
  <c r="EA63" i="8"/>
  <c r="EA118" i="8"/>
  <c r="EA102" i="8"/>
  <c r="EA70" i="8"/>
  <c r="EA6" i="8"/>
  <c r="EA110" i="8"/>
  <c r="EA78" i="8"/>
  <c r="EA30" i="8"/>
  <c r="EA72" i="8"/>
  <c r="EA86" i="8"/>
  <c r="EA38" i="8"/>
  <c r="EA7" i="8"/>
  <c r="EA54" i="8"/>
  <c r="EA46" i="8"/>
  <c r="EA55" i="8"/>
  <c r="EA141" i="8"/>
  <c r="EA133" i="8"/>
  <c r="EA93" i="8"/>
  <c r="EA61" i="8"/>
  <c r="EA29" i="8"/>
  <c r="EA53" i="8"/>
  <c r="EA13" i="8"/>
  <c r="EA149" i="8"/>
  <c r="EA101" i="8"/>
  <c r="EA69" i="8"/>
  <c r="EA21" i="8"/>
  <c r="EA5" i="8"/>
  <c r="EA109" i="8"/>
  <c r="EA77" i="8"/>
  <c r="EA117" i="8"/>
  <c r="EA85" i="8"/>
  <c r="EA37" i="8"/>
  <c r="EA125" i="8"/>
  <c r="EA45" i="8"/>
  <c r="EA3" i="8"/>
  <c r="BH132" i="8"/>
  <c r="BH140" i="8"/>
  <c r="BH148" i="8"/>
  <c r="BH100" i="8"/>
  <c r="BH108" i="8"/>
  <c r="BH116" i="8"/>
  <c r="BH84" i="8"/>
  <c r="BH76" i="8"/>
  <c r="BH68" i="8"/>
  <c r="BH92" i="8"/>
  <c r="BH36" i="8"/>
  <c r="BH124" i="8"/>
  <c r="BH44" i="8"/>
  <c r="BH52" i="8"/>
  <c r="BH20" i="8"/>
  <c r="BH12" i="8"/>
  <c r="BH4" i="8"/>
  <c r="BH60" i="8"/>
  <c r="BH28" i="8"/>
  <c r="BH139" i="8"/>
  <c r="BH147" i="8"/>
  <c r="BH107" i="8"/>
  <c r="BH75" i="8"/>
  <c r="BH115" i="8"/>
  <c r="BH83" i="8"/>
  <c r="BH59" i="8"/>
  <c r="BH123" i="8"/>
  <c r="BH131" i="8"/>
  <c r="BH35" i="8"/>
  <c r="BH43" i="8"/>
  <c r="BH51" i="8"/>
  <c r="BH19" i="8"/>
  <c r="BH91" i="8"/>
  <c r="BH27" i="8"/>
  <c r="BH11" i="8"/>
  <c r="BH99" i="8"/>
  <c r="BH67" i="8"/>
  <c r="BH146" i="8"/>
  <c r="BH122" i="8"/>
  <c r="BH98" i="8"/>
  <c r="BH66" i="8"/>
  <c r="BH138" i="8"/>
  <c r="BH130" i="8"/>
  <c r="BH106" i="8"/>
  <c r="BH90" i="8"/>
  <c r="BH74" i="8"/>
  <c r="BH82" i="8"/>
  <c r="BH58" i="8"/>
  <c r="BH34" i="8"/>
  <c r="BH42" i="8"/>
  <c r="BH18" i="8"/>
  <c r="BH114" i="8"/>
  <c r="BH113" i="8"/>
  <c r="BH121" i="8"/>
  <c r="BH153" i="8"/>
  <c r="BH97" i="8"/>
  <c r="BH137" i="8"/>
  <c r="BH81" i="8"/>
  <c r="BH33" i="8"/>
  <c r="BH26" i="8"/>
  <c r="BH10" i="8"/>
  <c r="BH105" i="8"/>
  <c r="BH89" i="8"/>
  <c r="BH41" i="8"/>
  <c r="BH50" i="8"/>
  <c r="BH145" i="8"/>
  <c r="BH49" i="8"/>
  <c r="BH57" i="8"/>
  <c r="BH129" i="8"/>
  <c r="BH9" i="8"/>
  <c r="BH65" i="8"/>
  <c r="BH17" i="8"/>
  <c r="BH73" i="8"/>
  <c r="BH25" i="8"/>
  <c r="BH104" i="8"/>
  <c r="BH72" i="8"/>
  <c r="BH112" i="8"/>
  <c r="BH80" i="8"/>
  <c r="BH32" i="8"/>
  <c r="BH128" i="8"/>
  <c r="BH120" i="8"/>
  <c r="BH144" i="8"/>
  <c r="BH48" i="8"/>
  <c r="BH152" i="8"/>
  <c r="BH136" i="8"/>
  <c r="BH96" i="8"/>
  <c r="BH88" i="8"/>
  <c r="BH24" i="8"/>
  <c r="BH8" i="8"/>
  <c r="BH64" i="8"/>
  <c r="BH56" i="8"/>
  <c r="BH40" i="8"/>
  <c r="BH143" i="8"/>
  <c r="BH63" i="8"/>
  <c r="BH16" i="8"/>
  <c r="BH103" i="8"/>
  <c r="BH111" i="8"/>
  <c r="BH79" i="8"/>
  <c r="BH55" i="8"/>
  <c r="BH127" i="8"/>
  <c r="BH87" i="8"/>
  <c r="BH39" i="8"/>
  <c r="BH118" i="8"/>
  <c r="BH126" i="8"/>
  <c r="BH151" i="8"/>
  <c r="BH119" i="8"/>
  <c r="BH71" i="8"/>
  <c r="BH23" i="8"/>
  <c r="BH142" i="8"/>
  <c r="BH150" i="8"/>
  <c r="BH15" i="8"/>
  <c r="BH134" i="8"/>
  <c r="BH47" i="8"/>
  <c r="BH7" i="8"/>
  <c r="BH22" i="8"/>
  <c r="BH31" i="8"/>
  <c r="BH14" i="8"/>
  <c r="BH102" i="8"/>
  <c r="BH70" i="8"/>
  <c r="BH135" i="8"/>
  <c r="BH95" i="8"/>
  <c r="BH110" i="8"/>
  <c r="BH78" i="8"/>
  <c r="BH62" i="8"/>
  <c r="BH30" i="8"/>
  <c r="BH94" i="8"/>
  <c r="BH86" i="8"/>
  <c r="BH38" i="8"/>
  <c r="BH6" i="8"/>
  <c r="BH46" i="8"/>
  <c r="BH54" i="8"/>
  <c r="BH53" i="8"/>
  <c r="BH141" i="8"/>
  <c r="BH133" i="8"/>
  <c r="BH93" i="8"/>
  <c r="BH29" i="8"/>
  <c r="BH5" i="8"/>
  <c r="BH45" i="8"/>
  <c r="BH125" i="8"/>
  <c r="BH13" i="8"/>
  <c r="BH149" i="8"/>
  <c r="BH101" i="8"/>
  <c r="BH69" i="8"/>
  <c r="BH21" i="8"/>
  <c r="BH109" i="8"/>
  <c r="BH77" i="8"/>
  <c r="BH61" i="8"/>
  <c r="BH117" i="8"/>
  <c r="BH85" i="8"/>
  <c r="BH37" i="8"/>
  <c r="BH3" i="8"/>
  <c r="Z132" i="8"/>
  <c r="Z100" i="8"/>
  <c r="Z140" i="8"/>
  <c r="Z108" i="8"/>
  <c r="Z116" i="8"/>
  <c r="Z148" i="8"/>
  <c r="Z124" i="8"/>
  <c r="Z92" i="8"/>
  <c r="Z68" i="8"/>
  <c r="Z84" i="8"/>
  <c r="Z76" i="8"/>
  <c r="Z28" i="8"/>
  <c r="Z36" i="8"/>
  <c r="Z44" i="8"/>
  <c r="Z52" i="8"/>
  <c r="Z4" i="8"/>
  <c r="Z60" i="8"/>
  <c r="Z20" i="8"/>
  <c r="Z12" i="8"/>
  <c r="Z131" i="8"/>
  <c r="Z139" i="8"/>
  <c r="Z115" i="8"/>
  <c r="Z83" i="8"/>
  <c r="Z59" i="8"/>
  <c r="Z147" i="8"/>
  <c r="Z123" i="8"/>
  <c r="Z91" i="8"/>
  <c r="Z67" i="8"/>
  <c r="Z43" i="8"/>
  <c r="Z51" i="8"/>
  <c r="Z75" i="8"/>
  <c r="Z19" i="8"/>
  <c r="Z99" i="8"/>
  <c r="Z27" i="8"/>
  <c r="Z11" i="8"/>
  <c r="Z107" i="8"/>
  <c r="Z35" i="8"/>
  <c r="Z130" i="8"/>
  <c r="Z146" i="8"/>
  <c r="Z122" i="8"/>
  <c r="Z114" i="8"/>
  <c r="Z90" i="8"/>
  <c r="Z66" i="8"/>
  <c r="Z74" i="8"/>
  <c r="Z138" i="8"/>
  <c r="Z82" i="8"/>
  <c r="Z58" i="8"/>
  <c r="Z34" i="8"/>
  <c r="Z42" i="8"/>
  <c r="Z50" i="8"/>
  <c r="Z98" i="8"/>
  <c r="Z26" i="8"/>
  <c r="Z18" i="8"/>
  <c r="Z121" i="8"/>
  <c r="Z129" i="8"/>
  <c r="Z106" i="8"/>
  <c r="Z137" i="8"/>
  <c r="Z10" i="8"/>
  <c r="Z113" i="8"/>
  <c r="Z105" i="8"/>
  <c r="Z9" i="8"/>
  <c r="Z17" i="8"/>
  <c r="Z145" i="8"/>
  <c r="Z89" i="8"/>
  <c r="Z65" i="8"/>
  <c r="Z57" i="8"/>
  <c r="Z33" i="8"/>
  <c r="Z153" i="8"/>
  <c r="Z73" i="8"/>
  <c r="Z41" i="8"/>
  <c r="Z25" i="8"/>
  <c r="Z81" i="8"/>
  <c r="Z49" i="8"/>
  <c r="Z97" i="8"/>
  <c r="Z112" i="8"/>
  <c r="Z32" i="8"/>
  <c r="Z144" i="8"/>
  <c r="Z120" i="8"/>
  <c r="Z40" i="8"/>
  <c r="Z152" i="8"/>
  <c r="Z136" i="8"/>
  <c r="Z88" i="8"/>
  <c r="Z56" i="8"/>
  <c r="Z128" i="8"/>
  <c r="Z64" i="8"/>
  <c r="Z96" i="8"/>
  <c r="Z80" i="8"/>
  <c r="Z16" i="8"/>
  <c r="Z135" i="8"/>
  <c r="Z95" i="8"/>
  <c r="Z151" i="8"/>
  <c r="Z143" i="8"/>
  <c r="Z72" i="8"/>
  <c r="Z48" i="8"/>
  <c r="Z104" i="8"/>
  <c r="Z127" i="8"/>
  <c r="Z103" i="8"/>
  <c r="Z71" i="8"/>
  <c r="Z63" i="8"/>
  <c r="Z24" i="8"/>
  <c r="Z111" i="8"/>
  <c r="Z8" i="8"/>
  <c r="Z119" i="8"/>
  <c r="Z87" i="8"/>
  <c r="Z47" i="8"/>
  <c r="Z134" i="8"/>
  <c r="Z39" i="8"/>
  <c r="Z142" i="8"/>
  <c r="Z23" i="8"/>
  <c r="Z79" i="8"/>
  <c r="Z15" i="8"/>
  <c r="Z31" i="8"/>
  <c r="Z22" i="8"/>
  <c r="Z102" i="8"/>
  <c r="Z94" i="8"/>
  <c r="Z126" i="8"/>
  <c r="Z110" i="8"/>
  <c r="Z62" i="8"/>
  <c r="Z14" i="8"/>
  <c r="Z55" i="8"/>
  <c r="Z118" i="8"/>
  <c r="Z70" i="8"/>
  <c r="Z6" i="8"/>
  <c r="Z150" i="8"/>
  <c r="Z78" i="8"/>
  <c r="Z30" i="8"/>
  <c r="Z86" i="8"/>
  <c r="Z38" i="8"/>
  <c r="Z7" i="8"/>
  <c r="Z54" i="8"/>
  <c r="Z46" i="8"/>
  <c r="Z141" i="8"/>
  <c r="Z13" i="8"/>
  <c r="Z149" i="8"/>
  <c r="Z29" i="8"/>
  <c r="Z101" i="8"/>
  <c r="Z69" i="8"/>
  <c r="Z37" i="8"/>
  <c r="Z109" i="8"/>
  <c r="Z77" i="8"/>
  <c r="Z45" i="8"/>
  <c r="Z5" i="8"/>
  <c r="Z117" i="8"/>
  <c r="Z93" i="8"/>
  <c r="Z85" i="8"/>
  <c r="Z53" i="8"/>
  <c r="Z133" i="8"/>
  <c r="Z125" i="8"/>
  <c r="Z61" i="8"/>
  <c r="Z21" i="8"/>
  <c r="Z3" i="8"/>
  <c r="BE132" i="8"/>
  <c r="BE148" i="8"/>
  <c r="BE100" i="8"/>
  <c r="BE108" i="8"/>
  <c r="BE116" i="8"/>
  <c r="BE92" i="8"/>
  <c r="BE124" i="8"/>
  <c r="BE76" i="8"/>
  <c r="BE60" i="8"/>
  <c r="BE68" i="8"/>
  <c r="BE140" i="8"/>
  <c r="BE84" i="8"/>
  <c r="BE20" i="8"/>
  <c r="BE28" i="8"/>
  <c r="BE36" i="8"/>
  <c r="BE44" i="8"/>
  <c r="BE12" i="8"/>
  <c r="BE4" i="8"/>
  <c r="BE52" i="8"/>
  <c r="BE139" i="8"/>
  <c r="BE107" i="8"/>
  <c r="BE75" i="8"/>
  <c r="BE115" i="8"/>
  <c r="BE83" i="8"/>
  <c r="BE123" i="8"/>
  <c r="BE91" i="8"/>
  <c r="BE131" i="8"/>
  <c r="BE99" i="8"/>
  <c r="BE35" i="8"/>
  <c r="BE27" i="8"/>
  <c r="BE43" i="8"/>
  <c r="BE51" i="8"/>
  <c r="BE67" i="8"/>
  <c r="BE59" i="8"/>
  <c r="BE11" i="8"/>
  <c r="BE147" i="8"/>
  <c r="BE146" i="8"/>
  <c r="BE19" i="8"/>
  <c r="BE106" i="8"/>
  <c r="BE114" i="8"/>
  <c r="BE90" i="8"/>
  <c r="BE66" i="8"/>
  <c r="BE130" i="8"/>
  <c r="BE74" i="8"/>
  <c r="BE122" i="8"/>
  <c r="BE82" i="8"/>
  <c r="BE58" i="8"/>
  <c r="BE34" i="8"/>
  <c r="BE42" i="8"/>
  <c r="BE98" i="8"/>
  <c r="BE50" i="8"/>
  <c r="BE18" i="8"/>
  <c r="BE138" i="8"/>
  <c r="BE113" i="8"/>
  <c r="BE10" i="8"/>
  <c r="BE121" i="8"/>
  <c r="BE129" i="8"/>
  <c r="BE97" i="8"/>
  <c r="BE137" i="8"/>
  <c r="BE26" i="8"/>
  <c r="BE145" i="8"/>
  <c r="BE81" i="8"/>
  <c r="BE49" i="8"/>
  <c r="BE25" i="8"/>
  <c r="BE105" i="8"/>
  <c r="BE89" i="8"/>
  <c r="BE65" i="8"/>
  <c r="BE57" i="8"/>
  <c r="BE33" i="8"/>
  <c r="BE153" i="8"/>
  <c r="BE73" i="8"/>
  <c r="BE41" i="8"/>
  <c r="BE104" i="8"/>
  <c r="BE24" i="8"/>
  <c r="BE112" i="8"/>
  <c r="BE32" i="8"/>
  <c r="BE144" i="8"/>
  <c r="BE120" i="8"/>
  <c r="BE17" i="8"/>
  <c r="BE9" i="8"/>
  <c r="BE128" i="8"/>
  <c r="BE48" i="8"/>
  <c r="BE152" i="8"/>
  <c r="BE136" i="8"/>
  <c r="BE88" i="8"/>
  <c r="BE56" i="8"/>
  <c r="BE72" i="8"/>
  <c r="BE8" i="8"/>
  <c r="BE16" i="8"/>
  <c r="BE135" i="8"/>
  <c r="BE151" i="8"/>
  <c r="BE80" i="8"/>
  <c r="BE127" i="8"/>
  <c r="BE103" i="8"/>
  <c r="BE64" i="8"/>
  <c r="BE40" i="8"/>
  <c r="BE111" i="8"/>
  <c r="BE79" i="8"/>
  <c r="BE96" i="8"/>
  <c r="BE23" i="8"/>
  <c r="BE134" i="8"/>
  <c r="BE63" i="8"/>
  <c r="BE143" i="8"/>
  <c r="BE87" i="8"/>
  <c r="BE119" i="8"/>
  <c r="BE55" i="8"/>
  <c r="BE150" i="8"/>
  <c r="BE15" i="8"/>
  <c r="BE71" i="8"/>
  <c r="BE22" i="8"/>
  <c r="BE95" i="8"/>
  <c r="BE39" i="8"/>
  <c r="BE102" i="8"/>
  <c r="BE94" i="8"/>
  <c r="BE7" i="8"/>
  <c r="BE126" i="8"/>
  <c r="BE110" i="8"/>
  <c r="BE62" i="8"/>
  <c r="BE14" i="8"/>
  <c r="BE142" i="8"/>
  <c r="BE118" i="8"/>
  <c r="BE70" i="8"/>
  <c r="BE6" i="8"/>
  <c r="BE31" i="8"/>
  <c r="BE78" i="8"/>
  <c r="BE30" i="8"/>
  <c r="BE86" i="8"/>
  <c r="BE38" i="8"/>
  <c r="BE46" i="8"/>
  <c r="BE47" i="8"/>
  <c r="BE54" i="8"/>
  <c r="BE133" i="8"/>
  <c r="BE13" i="8"/>
  <c r="BE21" i="8"/>
  <c r="BE141" i="8"/>
  <c r="BE149" i="8"/>
  <c r="BE5" i="8"/>
  <c r="BE101" i="8"/>
  <c r="BE93" i="8"/>
  <c r="BE69" i="8"/>
  <c r="BE37" i="8"/>
  <c r="BE109" i="8"/>
  <c r="BE77" i="8"/>
  <c r="BE45" i="8"/>
  <c r="BE29" i="8"/>
  <c r="BE125" i="8"/>
  <c r="BE117" i="8"/>
  <c r="BE85" i="8"/>
  <c r="BE61" i="8"/>
  <c r="BE53" i="8"/>
  <c r="BE3" i="8"/>
  <c r="CG148" i="8"/>
  <c r="CG140" i="8"/>
  <c r="CG108" i="8"/>
  <c r="CG116" i="8"/>
  <c r="CG124" i="8"/>
  <c r="CG92" i="8"/>
  <c r="CG100" i="8"/>
  <c r="CG132" i="8"/>
  <c r="CG68" i="8"/>
  <c r="CG76" i="8"/>
  <c r="CG36" i="8"/>
  <c r="CG44" i="8"/>
  <c r="CG60" i="8"/>
  <c r="CG52" i="8"/>
  <c r="CG4" i="8"/>
  <c r="CG84" i="8"/>
  <c r="CG20" i="8"/>
  <c r="CG28" i="8"/>
  <c r="CG12" i="8"/>
  <c r="CG147" i="8"/>
  <c r="CG131" i="8"/>
  <c r="CG107" i="8"/>
  <c r="CG115" i="8"/>
  <c r="CG123" i="8"/>
  <c r="CG139" i="8"/>
  <c r="CG91" i="8"/>
  <c r="CG51" i="8"/>
  <c r="CG83" i="8"/>
  <c r="CG19" i="8"/>
  <c r="CG27" i="8"/>
  <c r="CG11" i="8"/>
  <c r="CG99" i="8"/>
  <c r="CG75" i="8"/>
  <c r="CG35" i="8"/>
  <c r="CG67" i="8"/>
  <c r="CG43" i="8"/>
  <c r="CG59" i="8"/>
  <c r="CG146" i="8"/>
  <c r="CG106" i="8"/>
  <c r="CG74" i="8"/>
  <c r="CG114" i="8"/>
  <c r="CG82" i="8"/>
  <c r="CG18" i="8"/>
  <c r="CG138" i="8"/>
  <c r="CG130" i="8"/>
  <c r="CG26" i="8"/>
  <c r="CG34" i="8"/>
  <c r="CG122" i="8"/>
  <c r="CG42" i="8"/>
  <c r="CG58" i="8"/>
  <c r="CG66" i="8"/>
  <c r="CG90" i="8"/>
  <c r="CG137" i="8"/>
  <c r="CG89" i="8"/>
  <c r="CG97" i="8"/>
  <c r="CG145" i="8"/>
  <c r="CG129" i="8"/>
  <c r="CG98" i="8"/>
  <c r="CG50" i="8"/>
  <c r="CG153" i="8"/>
  <c r="CG121" i="8"/>
  <c r="CG113" i="8"/>
  <c r="CG105" i="8"/>
  <c r="CG81" i="8"/>
  <c r="CG49" i="8"/>
  <c r="CG10" i="8"/>
  <c r="CG9" i="8"/>
  <c r="CG25" i="8"/>
  <c r="CG65" i="8"/>
  <c r="CG33" i="8"/>
  <c r="CG57" i="8"/>
  <c r="CG73" i="8"/>
  <c r="CG41" i="8"/>
  <c r="CG17" i="8"/>
  <c r="CG128" i="8"/>
  <c r="CG120" i="8"/>
  <c r="CG56" i="8"/>
  <c r="CG40" i="8"/>
  <c r="CG152" i="8"/>
  <c r="CG144" i="8"/>
  <c r="CG48" i="8"/>
  <c r="CG136" i="8"/>
  <c r="CG8" i="8"/>
  <c r="CG88" i="8"/>
  <c r="CG24" i="8"/>
  <c r="CG96" i="8"/>
  <c r="CG104" i="8"/>
  <c r="CG72" i="8"/>
  <c r="CG127" i="8"/>
  <c r="CG95" i="8"/>
  <c r="CG112" i="8"/>
  <c r="CG135" i="8"/>
  <c r="CG80" i="8"/>
  <c r="CG64" i="8"/>
  <c r="CG151" i="8"/>
  <c r="CG71" i="8"/>
  <c r="CG32" i="8"/>
  <c r="CG79" i="8"/>
  <c r="CG55" i="8"/>
  <c r="CG16" i="8"/>
  <c r="CG103" i="8"/>
  <c r="CG111" i="8"/>
  <c r="CG87" i="8"/>
  <c r="CG134" i="8"/>
  <c r="CG143" i="8"/>
  <c r="CG142" i="8"/>
  <c r="CG119" i="8"/>
  <c r="CG15" i="8"/>
  <c r="CG63" i="8"/>
  <c r="CG31" i="8"/>
  <c r="CG7" i="8"/>
  <c r="CG23" i="8"/>
  <c r="CG150" i="8"/>
  <c r="CG54" i="8"/>
  <c r="CG62" i="8"/>
  <c r="CG39" i="8"/>
  <c r="CG118" i="8"/>
  <c r="CG102" i="8"/>
  <c r="CG70" i="8"/>
  <c r="CG110" i="8"/>
  <c r="CG78" i="8"/>
  <c r="CG14" i="8"/>
  <c r="CG86" i="8"/>
  <c r="CG22" i="8"/>
  <c r="CG6" i="8"/>
  <c r="CG47" i="8"/>
  <c r="CG30" i="8"/>
  <c r="CG94" i="8"/>
  <c r="CG38" i="8"/>
  <c r="CG46" i="8"/>
  <c r="CG126" i="8"/>
  <c r="CG13" i="8"/>
  <c r="CG141" i="8"/>
  <c r="CG149" i="8"/>
  <c r="CG101" i="8"/>
  <c r="CG109" i="8"/>
  <c r="CG5" i="8"/>
  <c r="CG133" i="8"/>
  <c r="CG117" i="8"/>
  <c r="CG69" i="8"/>
  <c r="CG61" i="8"/>
  <c r="CG37" i="8"/>
  <c r="CG125" i="8"/>
  <c r="CG77" i="8"/>
  <c r="CG45" i="8"/>
  <c r="CG29" i="8"/>
  <c r="CG85" i="8"/>
  <c r="CG53" i="8"/>
  <c r="CG21" i="8"/>
  <c r="CG93" i="8"/>
  <c r="CG3" i="8"/>
  <c r="CF116" i="8"/>
  <c r="CF132" i="8"/>
  <c r="CF140" i="8"/>
  <c r="CF92" i="8"/>
  <c r="CF108" i="8"/>
  <c r="CF84" i="8"/>
  <c r="CF36" i="8"/>
  <c r="CF76" i="8"/>
  <c r="CF28" i="8"/>
  <c r="CF20" i="8"/>
  <c r="CF148" i="8"/>
  <c r="CF68" i="8"/>
  <c r="CF100" i="8"/>
  <c r="CF52" i="8"/>
  <c r="CF44" i="8"/>
  <c r="CF12" i="8"/>
  <c r="CF124" i="8"/>
  <c r="CF60" i="8"/>
  <c r="CF4" i="8"/>
  <c r="CF147" i="8"/>
  <c r="CF131" i="8"/>
  <c r="CF139" i="8"/>
  <c r="CF99" i="8"/>
  <c r="CF91" i="8"/>
  <c r="CF107" i="8"/>
  <c r="CF115" i="8"/>
  <c r="CF123" i="8"/>
  <c r="CF67" i="8"/>
  <c r="CF59" i="8"/>
  <c r="CF11" i="8"/>
  <c r="CF83" i="8"/>
  <c r="CF35" i="8"/>
  <c r="CF75" i="8"/>
  <c r="CF43" i="8"/>
  <c r="CF51" i="8"/>
  <c r="CF19" i="8"/>
  <c r="CF114" i="8"/>
  <c r="CF27" i="8"/>
  <c r="CF130" i="8"/>
  <c r="CF138" i="8"/>
  <c r="CF146" i="8"/>
  <c r="CF50" i="8"/>
  <c r="CF26" i="8"/>
  <c r="CF122" i="8"/>
  <c r="CF98" i="8"/>
  <c r="CF66" i="8"/>
  <c r="CF90" i="8"/>
  <c r="CF82" i="8"/>
  <c r="CF58" i="8"/>
  <c r="CF34" i="8"/>
  <c r="CF10" i="8"/>
  <c r="CF106" i="8"/>
  <c r="CF74" i="8"/>
  <c r="CF145" i="8"/>
  <c r="CF18" i="8"/>
  <c r="CF105" i="8"/>
  <c r="CF113" i="8"/>
  <c r="CF121" i="8"/>
  <c r="CF42" i="8"/>
  <c r="CF153" i="8"/>
  <c r="CF65" i="8"/>
  <c r="CF17" i="8"/>
  <c r="CF97" i="8"/>
  <c r="CF73" i="8"/>
  <c r="CF25" i="8"/>
  <c r="CF81" i="8"/>
  <c r="CF33" i="8"/>
  <c r="CF129" i="8"/>
  <c r="CF89" i="8"/>
  <c r="CF41" i="8"/>
  <c r="CF49" i="8"/>
  <c r="CF57" i="8"/>
  <c r="CF137" i="8"/>
  <c r="CF9" i="8"/>
  <c r="CF136" i="8"/>
  <c r="CF88" i="8"/>
  <c r="CF24" i="8"/>
  <c r="CF8" i="8"/>
  <c r="CF104" i="8"/>
  <c r="CF72" i="8"/>
  <c r="CF112" i="8"/>
  <c r="CF80" i="8"/>
  <c r="CF32" i="8"/>
  <c r="CF128" i="8"/>
  <c r="CF120" i="8"/>
  <c r="CF144" i="8"/>
  <c r="CF96" i="8"/>
  <c r="CF48" i="8"/>
  <c r="CF152" i="8"/>
  <c r="CF103" i="8"/>
  <c r="CF111" i="8"/>
  <c r="CF79" i="8"/>
  <c r="CF55" i="8"/>
  <c r="CF64" i="8"/>
  <c r="CF56" i="8"/>
  <c r="CF40" i="8"/>
  <c r="CF135" i="8"/>
  <c r="CF95" i="8"/>
  <c r="CF16" i="8"/>
  <c r="CF143" i="8"/>
  <c r="CF15" i="8"/>
  <c r="CF87" i="8"/>
  <c r="CF47" i="8"/>
  <c r="CF31" i="8"/>
  <c r="CF7" i="8"/>
  <c r="CF151" i="8"/>
  <c r="CF119" i="8"/>
  <c r="CF39" i="8"/>
  <c r="CF118" i="8"/>
  <c r="CF63" i="8"/>
  <c r="CF126" i="8"/>
  <c r="CF127" i="8"/>
  <c r="CF71" i="8"/>
  <c r="CF110" i="8"/>
  <c r="CF78" i="8"/>
  <c r="CF62" i="8"/>
  <c r="CF30" i="8"/>
  <c r="CF134" i="8"/>
  <c r="CF94" i="8"/>
  <c r="CF86" i="8"/>
  <c r="CF38" i="8"/>
  <c r="CF6" i="8"/>
  <c r="CF54" i="8"/>
  <c r="CF46" i="8"/>
  <c r="CF23" i="8"/>
  <c r="CF22" i="8"/>
  <c r="CF150" i="8"/>
  <c r="CF142" i="8"/>
  <c r="CF14" i="8"/>
  <c r="CF70" i="8"/>
  <c r="CF102" i="8"/>
  <c r="CF109" i="8"/>
  <c r="CF77" i="8"/>
  <c r="CF5" i="8"/>
  <c r="CF117" i="8"/>
  <c r="CF85" i="8"/>
  <c r="CF37" i="8"/>
  <c r="CF125" i="8"/>
  <c r="CF45" i="8"/>
  <c r="CF53" i="8"/>
  <c r="CF149" i="8"/>
  <c r="CF101" i="8"/>
  <c r="CF141" i="8"/>
  <c r="CF133" i="8"/>
  <c r="CF93" i="8"/>
  <c r="CF29" i="8"/>
  <c r="CF61" i="8"/>
  <c r="CF69" i="8"/>
  <c r="CF13" i="8"/>
  <c r="CF21" i="8"/>
  <c r="CF3" i="8"/>
  <c r="BS140" i="8"/>
  <c r="BS148" i="8"/>
  <c r="BS124" i="8"/>
  <c r="BS132" i="8"/>
  <c r="BS76" i="8"/>
  <c r="BS116" i="8"/>
  <c r="BS108" i="8"/>
  <c r="BS100" i="8"/>
  <c r="BS44" i="8"/>
  <c r="BS84" i="8"/>
  <c r="BS68" i="8"/>
  <c r="BS60" i="8"/>
  <c r="BS20" i="8"/>
  <c r="BS28" i="8"/>
  <c r="BS12" i="8"/>
  <c r="BS92" i="8"/>
  <c r="BS4" i="8"/>
  <c r="BS36" i="8"/>
  <c r="BS52" i="8"/>
  <c r="BS59" i="8"/>
  <c r="BS139" i="8"/>
  <c r="BS67" i="8"/>
  <c r="BS147" i="8"/>
  <c r="BS99" i="8"/>
  <c r="BS83" i="8"/>
  <c r="BS107" i="8"/>
  <c r="BS115" i="8"/>
  <c r="BS75" i="8"/>
  <c r="BS11" i="8"/>
  <c r="BS131" i="8"/>
  <c r="BS19" i="8"/>
  <c r="BS123" i="8"/>
  <c r="BS27" i="8"/>
  <c r="BS35" i="8"/>
  <c r="BS91" i="8"/>
  <c r="BS43" i="8"/>
  <c r="BS51" i="8"/>
  <c r="BS122" i="8"/>
  <c r="BS138" i="8"/>
  <c r="BS130" i="8"/>
  <c r="BS90" i="8"/>
  <c r="BS58" i="8"/>
  <c r="BS42" i="8"/>
  <c r="BS50" i="8"/>
  <c r="BS98" i="8"/>
  <c r="BS26" i="8"/>
  <c r="BS146" i="8"/>
  <c r="BS106" i="8"/>
  <c r="BS74" i="8"/>
  <c r="BS82" i="8"/>
  <c r="BS114" i="8"/>
  <c r="BS66" i="8"/>
  <c r="BS10" i="8"/>
  <c r="BS34" i="8"/>
  <c r="BS129" i="8"/>
  <c r="BS97" i="8"/>
  <c r="BS105" i="8"/>
  <c r="BS153" i="8"/>
  <c r="BS113" i="8"/>
  <c r="BS121" i="8"/>
  <c r="BS145" i="8"/>
  <c r="BS18" i="8"/>
  <c r="BS65" i="8"/>
  <c r="BS57" i="8"/>
  <c r="BS33" i="8"/>
  <c r="BS137" i="8"/>
  <c r="BS89" i="8"/>
  <c r="BS73" i="8"/>
  <c r="BS41" i="8"/>
  <c r="BS81" i="8"/>
  <c r="BS49" i="8"/>
  <c r="BS25" i="8"/>
  <c r="BS17" i="8"/>
  <c r="BS9" i="8"/>
  <c r="BS136" i="8"/>
  <c r="BS88" i="8"/>
  <c r="BS8" i="8"/>
  <c r="BS144" i="8"/>
  <c r="BS96" i="8"/>
  <c r="BS64" i="8"/>
  <c r="BS16" i="8"/>
  <c r="BS152" i="8"/>
  <c r="BS80" i="8"/>
  <c r="BS32" i="8"/>
  <c r="BS24" i="8"/>
  <c r="BS104" i="8"/>
  <c r="BS56" i="8"/>
  <c r="BS40" i="8"/>
  <c r="BS112" i="8"/>
  <c r="BS120" i="8"/>
  <c r="BS72" i="8"/>
  <c r="BS48" i="8"/>
  <c r="BS103" i="8"/>
  <c r="BS95" i="8"/>
  <c r="BS87" i="8"/>
  <c r="BS119" i="8"/>
  <c r="BS127" i="8"/>
  <c r="BS47" i="8"/>
  <c r="BS128" i="8"/>
  <c r="BS135" i="8"/>
  <c r="BS143" i="8"/>
  <c r="BS71" i="8"/>
  <c r="BS111" i="8"/>
  <c r="BS15" i="8"/>
  <c r="BS151" i="8"/>
  <c r="BS23" i="8"/>
  <c r="BS39" i="8"/>
  <c r="BS31" i="8"/>
  <c r="BS7" i="8"/>
  <c r="BS126" i="8"/>
  <c r="BS134" i="8"/>
  <c r="BS79" i="8"/>
  <c r="BS63" i="8"/>
  <c r="BS118" i="8"/>
  <c r="BS70" i="8"/>
  <c r="BS6" i="8"/>
  <c r="BS142" i="8"/>
  <c r="BS78" i="8"/>
  <c r="BS30" i="8"/>
  <c r="BS150" i="8"/>
  <c r="BS86" i="8"/>
  <c r="BS38" i="8"/>
  <c r="BS94" i="8"/>
  <c r="BS46" i="8"/>
  <c r="BS22" i="8"/>
  <c r="BS54" i="8"/>
  <c r="BS102" i="8"/>
  <c r="BS62" i="8"/>
  <c r="BS14" i="8"/>
  <c r="BS110" i="8"/>
  <c r="BS55" i="8"/>
  <c r="BS117" i="8"/>
  <c r="BS93" i="8"/>
  <c r="BS69" i="8"/>
  <c r="BS37" i="8"/>
  <c r="BS109" i="8"/>
  <c r="BS125" i="8"/>
  <c r="BS77" i="8"/>
  <c r="BS45" i="8"/>
  <c r="BS85" i="8"/>
  <c r="BS53" i="8"/>
  <c r="BS133" i="8"/>
  <c r="BS21" i="8"/>
  <c r="BS13" i="8"/>
  <c r="BS141" i="8"/>
  <c r="BS149" i="8"/>
  <c r="BS29" i="8"/>
  <c r="BS101" i="8"/>
  <c r="BS61" i="8"/>
  <c r="BS5" i="8"/>
  <c r="BS3" i="8"/>
  <c r="AT124" i="8"/>
  <c r="AT132" i="8"/>
  <c r="AT140" i="8"/>
  <c r="AT148" i="8"/>
  <c r="AT92" i="8"/>
  <c r="AT76" i="8"/>
  <c r="AT116" i="8"/>
  <c r="AT108" i="8"/>
  <c r="AT84" i="8"/>
  <c r="AT100" i="8"/>
  <c r="AT60" i="8"/>
  <c r="AT52" i="8"/>
  <c r="AT68" i="8"/>
  <c r="AT12" i="8"/>
  <c r="AT28" i="8"/>
  <c r="AT36" i="8"/>
  <c r="AT44" i="8"/>
  <c r="AT20" i="8"/>
  <c r="AT139" i="8"/>
  <c r="AT131" i="8"/>
  <c r="AT4" i="8"/>
  <c r="AT147" i="8"/>
  <c r="AT123" i="8"/>
  <c r="AT99" i="8"/>
  <c r="AT83" i="8"/>
  <c r="AT91" i="8"/>
  <c r="AT67" i="8"/>
  <c r="AT59" i="8"/>
  <c r="AT11" i="8"/>
  <c r="AT107" i="8"/>
  <c r="AT35" i="8"/>
  <c r="AT75" i="8"/>
  <c r="AT43" i="8"/>
  <c r="AT27" i="8"/>
  <c r="AT115" i="8"/>
  <c r="AT51" i="8"/>
  <c r="AT146" i="8"/>
  <c r="AT19" i="8"/>
  <c r="AT138" i="8"/>
  <c r="AT122" i="8"/>
  <c r="AT26" i="8"/>
  <c r="AT34" i="8"/>
  <c r="AT42" i="8"/>
  <c r="AT90" i="8"/>
  <c r="AT50" i="8"/>
  <c r="AT130" i="8"/>
  <c r="AT58" i="8"/>
  <c r="AT106" i="8"/>
  <c r="AT74" i="8"/>
  <c r="AT82" i="8"/>
  <c r="AT98" i="8"/>
  <c r="AT18" i="8"/>
  <c r="AT66" i="8"/>
  <c r="AT10" i="8"/>
  <c r="AT145" i="8"/>
  <c r="AT97" i="8"/>
  <c r="AT129" i="8"/>
  <c r="AT105" i="8"/>
  <c r="AT114" i="8"/>
  <c r="AT113" i="8"/>
  <c r="AT9" i="8"/>
  <c r="AT153" i="8"/>
  <c r="AT17" i="8"/>
  <c r="AT137" i="8"/>
  <c r="AT121" i="8"/>
  <c r="AT65" i="8"/>
  <c r="AT57" i="8"/>
  <c r="AT33" i="8"/>
  <c r="AT89" i="8"/>
  <c r="AT73" i="8"/>
  <c r="AT41" i="8"/>
  <c r="AT81" i="8"/>
  <c r="AT49" i="8"/>
  <c r="AT25" i="8"/>
  <c r="AT136" i="8"/>
  <c r="AT128" i="8"/>
  <c r="AT8" i="8"/>
  <c r="AT88" i="8"/>
  <c r="AT96" i="8"/>
  <c r="AT64" i="8"/>
  <c r="AT16" i="8"/>
  <c r="AT104" i="8"/>
  <c r="AT72" i="8"/>
  <c r="AT112" i="8"/>
  <c r="AT152" i="8"/>
  <c r="AT120" i="8"/>
  <c r="AT56" i="8"/>
  <c r="AT40" i="8"/>
  <c r="AT48" i="8"/>
  <c r="AT143" i="8"/>
  <c r="AT32" i="8"/>
  <c r="AT71" i="8"/>
  <c r="AT24" i="8"/>
  <c r="AT103" i="8"/>
  <c r="AT87" i="8"/>
  <c r="AT111" i="8"/>
  <c r="AT63" i="8"/>
  <c r="AT47" i="8"/>
  <c r="AT151" i="8"/>
  <c r="AT119" i="8"/>
  <c r="AT127" i="8"/>
  <c r="AT150" i="8"/>
  <c r="AT15" i="8"/>
  <c r="AT80" i="8"/>
  <c r="AT135" i="8"/>
  <c r="AT79" i="8"/>
  <c r="AT31" i="8"/>
  <c r="AT23" i="8"/>
  <c r="AT144" i="8"/>
  <c r="AT39" i="8"/>
  <c r="AT7" i="8"/>
  <c r="AT102" i="8"/>
  <c r="AT70" i="8"/>
  <c r="AT110" i="8"/>
  <c r="AT78" i="8"/>
  <c r="AT14" i="8"/>
  <c r="AT134" i="8"/>
  <c r="AT118" i="8"/>
  <c r="AT86" i="8"/>
  <c r="AT22" i="8"/>
  <c r="AT6" i="8"/>
  <c r="AT30" i="8"/>
  <c r="AT95" i="8"/>
  <c r="AT55" i="8"/>
  <c r="AT94" i="8"/>
  <c r="AT38" i="8"/>
  <c r="AT126" i="8"/>
  <c r="AT46" i="8"/>
  <c r="AT62" i="8"/>
  <c r="AT54" i="8"/>
  <c r="AT142" i="8"/>
  <c r="AT101" i="8"/>
  <c r="AT61" i="8"/>
  <c r="AT109" i="8"/>
  <c r="AT29" i="8"/>
  <c r="AT5" i="8"/>
  <c r="AT13" i="8"/>
  <c r="AT117" i="8"/>
  <c r="AT69" i="8"/>
  <c r="AT37" i="8"/>
  <c r="AT125" i="8"/>
  <c r="AT77" i="8"/>
  <c r="AT45" i="8"/>
  <c r="AT149" i="8"/>
  <c r="AT85" i="8"/>
  <c r="AT53" i="8"/>
  <c r="AT141" i="8"/>
  <c r="AT133" i="8"/>
  <c r="AT93" i="8"/>
  <c r="AT21" i="8"/>
  <c r="AT3" i="8"/>
  <c r="Q148" i="8"/>
  <c r="Q116" i="8"/>
  <c r="Q140" i="8"/>
  <c r="Q132" i="8"/>
  <c r="Q92" i="8"/>
  <c r="Q76" i="8"/>
  <c r="Q84" i="8"/>
  <c r="Q108" i="8"/>
  <c r="Q36" i="8"/>
  <c r="Q60" i="8"/>
  <c r="Q68" i="8"/>
  <c r="Q20" i="8"/>
  <c r="Q52" i="8"/>
  <c r="Q44" i="8"/>
  <c r="Q28" i="8"/>
  <c r="Q12" i="8"/>
  <c r="Q124" i="8"/>
  <c r="Q4" i="8"/>
  <c r="Q100" i="8"/>
  <c r="Q147" i="8"/>
  <c r="Q131" i="8"/>
  <c r="Q139" i="8"/>
  <c r="Q99" i="8"/>
  <c r="Q107" i="8"/>
  <c r="Q75" i="8"/>
  <c r="Q115" i="8"/>
  <c r="Q83" i="8"/>
  <c r="Q123" i="8"/>
  <c r="Q91" i="8"/>
  <c r="Q67" i="8"/>
  <c r="Q11" i="8"/>
  <c r="Q59" i="8"/>
  <c r="Q35" i="8"/>
  <c r="Q27" i="8"/>
  <c r="Q43" i="8"/>
  <c r="Q51" i="8"/>
  <c r="Q19" i="8"/>
  <c r="Q138" i="8"/>
  <c r="Q130" i="8"/>
  <c r="Q146" i="8"/>
  <c r="Q50" i="8"/>
  <c r="Q98" i="8"/>
  <c r="Q26" i="8"/>
  <c r="Q106" i="8"/>
  <c r="Q114" i="8"/>
  <c r="Q90" i="8"/>
  <c r="Q66" i="8"/>
  <c r="Q82" i="8"/>
  <c r="Q58" i="8"/>
  <c r="Q34" i="8"/>
  <c r="Q122" i="8"/>
  <c r="Q10" i="8"/>
  <c r="Q74" i="8"/>
  <c r="Q153" i="8"/>
  <c r="Q18" i="8"/>
  <c r="Q42" i="8"/>
  <c r="Q105" i="8"/>
  <c r="Q113" i="8"/>
  <c r="Q121" i="8"/>
  <c r="Q97" i="8"/>
  <c r="Q89" i="8"/>
  <c r="Q65" i="8"/>
  <c r="Q57" i="8"/>
  <c r="Q33" i="8"/>
  <c r="Q73" i="8"/>
  <c r="Q41" i="8"/>
  <c r="Q81" i="8"/>
  <c r="Q49" i="8"/>
  <c r="Q25" i="8"/>
  <c r="Q9" i="8"/>
  <c r="Q129" i="8"/>
  <c r="Q137" i="8"/>
  <c r="Q145" i="8"/>
  <c r="Q17" i="8"/>
  <c r="Q64" i="8"/>
  <c r="Q72" i="8"/>
  <c r="Q8" i="8"/>
  <c r="Q96" i="8"/>
  <c r="Q104" i="8"/>
  <c r="Q24" i="8"/>
  <c r="Q112" i="8"/>
  <c r="Q32" i="8"/>
  <c r="Q144" i="8"/>
  <c r="Q120" i="8"/>
  <c r="Q128" i="8"/>
  <c r="Q48" i="8"/>
  <c r="Q127" i="8"/>
  <c r="Q103" i="8"/>
  <c r="Q111" i="8"/>
  <c r="Q79" i="8"/>
  <c r="Q80" i="8"/>
  <c r="Q56" i="8"/>
  <c r="Q55" i="8"/>
  <c r="Q40" i="8"/>
  <c r="Q135" i="8"/>
  <c r="Q95" i="8"/>
  <c r="Q88" i="8"/>
  <c r="Q143" i="8"/>
  <c r="Q136" i="8"/>
  <c r="Q16" i="8"/>
  <c r="Q151" i="8"/>
  <c r="Q152" i="8"/>
  <c r="Q15" i="8"/>
  <c r="Q87" i="8"/>
  <c r="Q63" i="8"/>
  <c r="Q39" i="8"/>
  <c r="Q31" i="8"/>
  <c r="Q7" i="8"/>
  <c r="Q119" i="8"/>
  <c r="Q47" i="8"/>
  <c r="Q23" i="8"/>
  <c r="Q134" i="8"/>
  <c r="Q71" i="8"/>
  <c r="Q150" i="8"/>
  <c r="Q126" i="8"/>
  <c r="Q78" i="8"/>
  <c r="Q30" i="8"/>
  <c r="Q142" i="8"/>
  <c r="Q86" i="8"/>
  <c r="Q38" i="8"/>
  <c r="Q54" i="8"/>
  <c r="Q46" i="8"/>
  <c r="Q22" i="8"/>
  <c r="Q102" i="8"/>
  <c r="Q94" i="8"/>
  <c r="Q110" i="8"/>
  <c r="Q62" i="8"/>
  <c r="Q14" i="8"/>
  <c r="Q6" i="8"/>
  <c r="Q118" i="8"/>
  <c r="Q70" i="8"/>
  <c r="Q109" i="8"/>
  <c r="Q77" i="8"/>
  <c r="Q45" i="8"/>
  <c r="Q117" i="8"/>
  <c r="Q85" i="8"/>
  <c r="Q53" i="8"/>
  <c r="Q125" i="8"/>
  <c r="Q29" i="8"/>
  <c r="Q21" i="8"/>
  <c r="Q37" i="8"/>
  <c r="Q133" i="8"/>
  <c r="Q61" i="8"/>
  <c r="Q13" i="8"/>
  <c r="Q141" i="8"/>
  <c r="Q149" i="8"/>
  <c r="Q101" i="8"/>
  <c r="Q69" i="8"/>
  <c r="Q5" i="8"/>
  <c r="Q93" i="8"/>
  <c r="Q3" i="8"/>
  <c r="AS124" i="8"/>
  <c r="AS148" i="8"/>
  <c r="AS132" i="8"/>
  <c r="AS140" i="8"/>
  <c r="AS100" i="8"/>
  <c r="AS108" i="8"/>
  <c r="AS92" i="8"/>
  <c r="AS76" i="8"/>
  <c r="AS84" i="8"/>
  <c r="AS60" i="8"/>
  <c r="AS52" i="8"/>
  <c r="AS116" i="8"/>
  <c r="AS68" i="8"/>
  <c r="AS36" i="8"/>
  <c r="AS12" i="8"/>
  <c r="AS20" i="8"/>
  <c r="AS4" i="8"/>
  <c r="AS28" i="8"/>
  <c r="AS44" i="8"/>
  <c r="AS147" i="8"/>
  <c r="AS91" i="8"/>
  <c r="AS67" i="8"/>
  <c r="AS139" i="8"/>
  <c r="AS75" i="8"/>
  <c r="AS99" i="8"/>
  <c r="AS83" i="8"/>
  <c r="AS131" i="8"/>
  <c r="AS107" i="8"/>
  <c r="AS115" i="8"/>
  <c r="AS123" i="8"/>
  <c r="AS35" i="8"/>
  <c r="AS59" i="8"/>
  <c r="AS43" i="8"/>
  <c r="AS51" i="8"/>
  <c r="AS27" i="8"/>
  <c r="AS19" i="8"/>
  <c r="AS11" i="8"/>
  <c r="AS138" i="8"/>
  <c r="AS146" i="8"/>
  <c r="AS122" i="8"/>
  <c r="AS90" i="8"/>
  <c r="AS50" i="8"/>
  <c r="AS58" i="8"/>
  <c r="AS98" i="8"/>
  <c r="AS66" i="8"/>
  <c r="AS106" i="8"/>
  <c r="AS74" i="8"/>
  <c r="AS114" i="8"/>
  <c r="AS82" i="8"/>
  <c r="AS18" i="8"/>
  <c r="AS130" i="8"/>
  <c r="AS34" i="8"/>
  <c r="AS10" i="8"/>
  <c r="AS42" i="8"/>
  <c r="AS105" i="8"/>
  <c r="AS26" i="8"/>
  <c r="AS153" i="8"/>
  <c r="AS113" i="8"/>
  <c r="AS121" i="8"/>
  <c r="AS97" i="8"/>
  <c r="AS137" i="8"/>
  <c r="AS89" i="8"/>
  <c r="AS129" i="8"/>
  <c r="AS145" i="8"/>
  <c r="AS65" i="8"/>
  <c r="AS33" i="8"/>
  <c r="AS73" i="8"/>
  <c r="AS57" i="8"/>
  <c r="AS41" i="8"/>
  <c r="AS25" i="8"/>
  <c r="AS81" i="8"/>
  <c r="AS49" i="8"/>
  <c r="AS9" i="8"/>
  <c r="AS17" i="8"/>
  <c r="AS96" i="8"/>
  <c r="AS64" i="8"/>
  <c r="AS16" i="8"/>
  <c r="AS104" i="8"/>
  <c r="AS72" i="8"/>
  <c r="AS152" i="8"/>
  <c r="AS112" i="8"/>
  <c r="AS128" i="8"/>
  <c r="AS120" i="8"/>
  <c r="AS56" i="8"/>
  <c r="AS40" i="8"/>
  <c r="AS144" i="8"/>
  <c r="AS48" i="8"/>
  <c r="AS136" i="8"/>
  <c r="AS8" i="8"/>
  <c r="AS80" i="8"/>
  <c r="AS103" i="8"/>
  <c r="AS87" i="8"/>
  <c r="AS111" i="8"/>
  <c r="AS47" i="8"/>
  <c r="AS32" i="8"/>
  <c r="AS88" i="8"/>
  <c r="AS127" i="8"/>
  <c r="AS95" i="8"/>
  <c r="AS63" i="8"/>
  <c r="AS24" i="8"/>
  <c r="AS135" i="8"/>
  <c r="AS143" i="8"/>
  <c r="AS151" i="8"/>
  <c r="AS71" i="8"/>
  <c r="AS79" i="8"/>
  <c r="AS31" i="8"/>
  <c r="AS7" i="8"/>
  <c r="AS119" i="8"/>
  <c r="AS39" i="8"/>
  <c r="AS118" i="8"/>
  <c r="AS134" i="8"/>
  <c r="AS55" i="8"/>
  <c r="AS23" i="8"/>
  <c r="AS142" i="8"/>
  <c r="AS30" i="8"/>
  <c r="AS94" i="8"/>
  <c r="AS38" i="8"/>
  <c r="AS15" i="8"/>
  <c r="AS46" i="8"/>
  <c r="AS54" i="8"/>
  <c r="AS126" i="8"/>
  <c r="AS62" i="8"/>
  <c r="AS150" i="8"/>
  <c r="AS102" i="8"/>
  <c r="AS70" i="8"/>
  <c r="AS110" i="8"/>
  <c r="AS78" i="8"/>
  <c r="AS14" i="8"/>
  <c r="AS22" i="8"/>
  <c r="AS6" i="8"/>
  <c r="AS86" i="8"/>
  <c r="AS125" i="8"/>
  <c r="AS77" i="8"/>
  <c r="AS45" i="8"/>
  <c r="AS29" i="8"/>
  <c r="AS37" i="8"/>
  <c r="AS85" i="8"/>
  <c r="AS61" i="8"/>
  <c r="AS53" i="8"/>
  <c r="AS117" i="8"/>
  <c r="AS141" i="8"/>
  <c r="AS133" i="8"/>
  <c r="AS93" i="8"/>
  <c r="AS13" i="8"/>
  <c r="AS69" i="8"/>
  <c r="AS21" i="8"/>
  <c r="AS149" i="8"/>
  <c r="AS101" i="8"/>
  <c r="AS109" i="8"/>
  <c r="AS5" i="8"/>
  <c r="AS3" i="8"/>
  <c r="BO132" i="8"/>
  <c r="BO140" i="8"/>
  <c r="BO100" i="8"/>
  <c r="BO108" i="8"/>
  <c r="BO116" i="8"/>
  <c r="BO124" i="8"/>
  <c r="BO92" i="8"/>
  <c r="BO148" i="8"/>
  <c r="BO84" i="8"/>
  <c r="BO60" i="8"/>
  <c r="BO36" i="8"/>
  <c r="BO44" i="8"/>
  <c r="BO68" i="8"/>
  <c r="BO52" i="8"/>
  <c r="BO20" i="8"/>
  <c r="BO4" i="8"/>
  <c r="BO76" i="8"/>
  <c r="BO28" i="8"/>
  <c r="BO12" i="8"/>
  <c r="BO115" i="8"/>
  <c r="BO83" i="8"/>
  <c r="BO59" i="8"/>
  <c r="BO139" i="8"/>
  <c r="BO123" i="8"/>
  <c r="BO147" i="8"/>
  <c r="BO43" i="8"/>
  <c r="BO99" i="8"/>
  <c r="BO51" i="8"/>
  <c r="BO131" i="8"/>
  <c r="BO67" i="8"/>
  <c r="BO19" i="8"/>
  <c r="BO75" i="8"/>
  <c r="BO27" i="8"/>
  <c r="BO107" i="8"/>
  <c r="BO11" i="8"/>
  <c r="BO91" i="8"/>
  <c r="BO35" i="8"/>
  <c r="BO146" i="8"/>
  <c r="BO98" i="8"/>
  <c r="BO90" i="8"/>
  <c r="BO66" i="8"/>
  <c r="BO106" i="8"/>
  <c r="BO74" i="8"/>
  <c r="BO122" i="8"/>
  <c r="BO82" i="8"/>
  <c r="BO58" i="8"/>
  <c r="BO34" i="8"/>
  <c r="BO138" i="8"/>
  <c r="BO130" i="8"/>
  <c r="BO42" i="8"/>
  <c r="BO26" i="8"/>
  <c r="BO50" i="8"/>
  <c r="BO114" i="8"/>
  <c r="BO18" i="8"/>
  <c r="BO121" i="8"/>
  <c r="BO153" i="8"/>
  <c r="BO10" i="8"/>
  <c r="BO137" i="8"/>
  <c r="BO145" i="8"/>
  <c r="BO129" i="8"/>
  <c r="BO89" i="8"/>
  <c r="BO41" i="8"/>
  <c r="BO49" i="8"/>
  <c r="BO113" i="8"/>
  <c r="BO105" i="8"/>
  <c r="BO57" i="8"/>
  <c r="BO65" i="8"/>
  <c r="BO17" i="8"/>
  <c r="BO97" i="8"/>
  <c r="BO73" i="8"/>
  <c r="BO25" i="8"/>
  <c r="BO33" i="8"/>
  <c r="BO112" i="8"/>
  <c r="BO80" i="8"/>
  <c r="BO32" i="8"/>
  <c r="BO144" i="8"/>
  <c r="BO128" i="8"/>
  <c r="BO120" i="8"/>
  <c r="BO88" i="8"/>
  <c r="BO40" i="8"/>
  <c r="BO152" i="8"/>
  <c r="BO136" i="8"/>
  <c r="BO81" i="8"/>
  <c r="BO96" i="8"/>
  <c r="BO9" i="8"/>
  <c r="BO64" i="8"/>
  <c r="BO56" i="8"/>
  <c r="BO24" i="8"/>
  <c r="BO16" i="8"/>
  <c r="BO135" i="8"/>
  <c r="BO95" i="8"/>
  <c r="BO72" i="8"/>
  <c r="BO48" i="8"/>
  <c r="BO127" i="8"/>
  <c r="BO103" i="8"/>
  <c r="BO71" i="8"/>
  <c r="BO111" i="8"/>
  <c r="BO119" i="8"/>
  <c r="BO87" i="8"/>
  <c r="BO126" i="8"/>
  <c r="BO8" i="8"/>
  <c r="BO134" i="8"/>
  <c r="BO47" i="8"/>
  <c r="BO23" i="8"/>
  <c r="BO63" i="8"/>
  <c r="BO55" i="8"/>
  <c r="BO39" i="8"/>
  <c r="BO150" i="8"/>
  <c r="BO15" i="8"/>
  <c r="BO143" i="8"/>
  <c r="BO22" i="8"/>
  <c r="BO104" i="8"/>
  <c r="BO94" i="8"/>
  <c r="BO14" i="8"/>
  <c r="BO79" i="8"/>
  <c r="BO102" i="8"/>
  <c r="BO70" i="8"/>
  <c r="BO6" i="8"/>
  <c r="BO7" i="8"/>
  <c r="BO142" i="8"/>
  <c r="BO110" i="8"/>
  <c r="BO78" i="8"/>
  <c r="BO62" i="8"/>
  <c r="BO30" i="8"/>
  <c r="BO86" i="8"/>
  <c r="BO38" i="8"/>
  <c r="BO31" i="8"/>
  <c r="BO54" i="8"/>
  <c r="BO46" i="8"/>
  <c r="BO118" i="8"/>
  <c r="BO151" i="8"/>
  <c r="BO141" i="8"/>
  <c r="BO133" i="8"/>
  <c r="BO93" i="8"/>
  <c r="BO61" i="8"/>
  <c r="BO29" i="8"/>
  <c r="BO13" i="8"/>
  <c r="BO53" i="8"/>
  <c r="BO149" i="8"/>
  <c r="BO101" i="8"/>
  <c r="BO69" i="8"/>
  <c r="BO21" i="8"/>
  <c r="BO109" i="8"/>
  <c r="BO77" i="8"/>
  <c r="BO5" i="8"/>
  <c r="BO117" i="8"/>
  <c r="BO85" i="8"/>
  <c r="BO37" i="8"/>
  <c r="BO125" i="8"/>
  <c r="BO45" i="8"/>
  <c r="BO3" i="8"/>
  <c r="AM39" i="12"/>
  <c r="AM150" i="12"/>
  <c r="AM143" i="12"/>
  <c r="AM142" i="12"/>
  <c r="AM118" i="12"/>
  <c r="AM134" i="12"/>
  <c r="AM126" i="12"/>
  <c r="AM110" i="12"/>
  <c r="AM70" i="12"/>
  <c r="AM86" i="12"/>
  <c r="AM78" i="12"/>
  <c r="AM54" i="12"/>
  <c r="AM94" i="12"/>
  <c r="AM38" i="12"/>
  <c r="AM62" i="12"/>
  <c r="AM14" i="12"/>
  <c r="AM102" i="12"/>
  <c r="AM46" i="12"/>
  <c r="AM30" i="12"/>
  <c r="AM6" i="12"/>
  <c r="AM22" i="12"/>
  <c r="AM133" i="12"/>
  <c r="AM141" i="12"/>
  <c r="AM149" i="12"/>
  <c r="AM109" i="12"/>
  <c r="AM93" i="12"/>
  <c r="AM125" i="12"/>
  <c r="AM85" i="12"/>
  <c r="AM101" i="12"/>
  <c r="AM37" i="12"/>
  <c r="AM61" i="12"/>
  <c r="AM45" i="12"/>
  <c r="AM69" i="12"/>
  <c r="AM5" i="12"/>
  <c r="AM77" i="12"/>
  <c r="AM29" i="12"/>
  <c r="AM21" i="12"/>
  <c r="AM117" i="12"/>
  <c r="AM13" i="12"/>
  <c r="AM108" i="12"/>
  <c r="AM116" i="12"/>
  <c r="AM132" i="12"/>
  <c r="AM124" i="12"/>
  <c r="AM148" i="12"/>
  <c r="AM140" i="12"/>
  <c r="AM53" i="12"/>
  <c r="AM100" i="12"/>
  <c r="AM92" i="12"/>
  <c r="AM36" i="12"/>
  <c r="AM4" i="12"/>
  <c r="AM44" i="12"/>
  <c r="AM84" i="12"/>
  <c r="AM28" i="12"/>
  <c r="AM12" i="12"/>
  <c r="AM60" i="12"/>
  <c r="AM52" i="12"/>
  <c r="AM20" i="12"/>
  <c r="AM76" i="12"/>
  <c r="AM68" i="12"/>
  <c r="AM131" i="12"/>
  <c r="AM91" i="12"/>
  <c r="AM139" i="12"/>
  <c r="AM115" i="12"/>
  <c r="AM99" i="12"/>
  <c r="AM123" i="12"/>
  <c r="AM107" i="12"/>
  <c r="AM83" i="12"/>
  <c r="AM59" i="12"/>
  <c r="AM19" i="12"/>
  <c r="AM67" i="12"/>
  <c r="AM51" i="12"/>
  <c r="AM35" i="12"/>
  <c r="AM75" i="12"/>
  <c r="AM11" i="12"/>
  <c r="AM147" i="12"/>
  <c r="AM138" i="12"/>
  <c r="AM114" i="12"/>
  <c r="AM42" i="12"/>
  <c r="AM27" i="12"/>
  <c r="AM43" i="12"/>
  <c r="AM146" i="12"/>
  <c r="AM130" i="12"/>
  <c r="AM122" i="12"/>
  <c r="AM74" i="12"/>
  <c r="AM82" i="12"/>
  <c r="AM58" i="12"/>
  <c r="AM106" i="12"/>
  <c r="AM90" i="12"/>
  <c r="AM66" i="12"/>
  <c r="AM50" i="12"/>
  <c r="AM18" i="12"/>
  <c r="AM10" i="12"/>
  <c r="AM145" i="12"/>
  <c r="AM26" i="12"/>
  <c r="AM105" i="12"/>
  <c r="AM34" i="12"/>
  <c r="AM121" i="12"/>
  <c r="AM153" i="12"/>
  <c r="AM137" i="12"/>
  <c r="AM97" i="12"/>
  <c r="AM33" i="12"/>
  <c r="AM57" i="12"/>
  <c r="AM41" i="12"/>
  <c r="AM9" i="12"/>
  <c r="AM129" i="12"/>
  <c r="AM65" i="12"/>
  <c r="AM17" i="12"/>
  <c r="AM98" i="12"/>
  <c r="AM73" i="12"/>
  <c r="AM81" i="12"/>
  <c r="AM89" i="12"/>
  <c r="AM49" i="12"/>
  <c r="AM56" i="12"/>
  <c r="AM48" i="12"/>
  <c r="AM24" i="12"/>
  <c r="AM8" i="12"/>
  <c r="AM152" i="12"/>
  <c r="AM80" i="12"/>
  <c r="AM64" i="12"/>
  <c r="AM32" i="12"/>
  <c r="AM16" i="12"/>
  <c r="AM120" i="12"/>
  <c r="AM88" i="12"/>
  <c r="AM25" i="12"/>
  <c r="AM128" i="12"/>
  <c r="AM136" i="12"/>
  <c r="AM72" i="12"/>
  <c r="AM40" i="12"/>
  <c r="AM151" i="12"/>
  <c r="AM135" i="12"/>
  <c r="AM119" i="12"/>
  <c r="AM112" i="12"/>
  <c r="AM96" i="12"/>
  <c r="AM104" i="12"/>
  <c r="AM113" i="12"/>
  <c r="AM144" i="12"/>
  <c r="AM127" i="12"/>
  <c r="AM111" i="12"/>
  <c r="AM79" i="12"/>
  <c r="AM103" i="12"/>
  <c r="AM31" i="12"/>
  <c r="AM87" i="12"/>
  <c r="AM95" i="12"/>
  <c r="AM71" i="12"/>
  <c r="AM47" i="12"/>
  <c r="AM15" i="12"/>
  <c r="AM23" i="12"/>
  <c r="AM63" i="12"/>
  <c r="AM7" i="12"/>
  <c r="AM55" i="12"/>
  <c r="AM3" i="12"/>
  <c r="X39" i="12"/>
  <c r="X143" i="12"/>
  <c r="X142" i="12"/>
  <c r="X150" i="12"/>
  <c r="X134" i="12"/>
  <c r="X118" i="12"/>
  <c r="X102" i="12"/>
  <c r="X94" i="12"/>
  <c r="X126" i="12"/>
  <c r="X110" i="12"/>
  <c r="X78" i="12"/>
  <c r="X54" i="12"/>
  <c r="X70" i="12"/>
  <c r="X46" i="12"/>
  <c r="X30" i="12"/>
  <c r="X62" i="12"/>
  <c r="X6" i="12"/>
  <c r="X86" i="12"/>
  <c r="X22" i="12"/>
  <c r="X14" i="12"/>
  <c r="X38" i="12"/>
  <c r="X133" i="12"/>
  <c r="X141" i="12"/>
  <c r="X149" i="12"/>
  <c r="X109" i="12"/>
  <c r="X93" i="12"/>
  <c r="X117" i="12"/>
  <c r="X53" i="12"/>
  <c r="X101" i="12"/>
  <c r="X77" i="12"/>
  <c r="X61" i="12"/>
  <c r="X125" i="12"/>
  <c r="X69" i="12"/>
  <c r="X5" i="12"/>
  <c r="X21" i="12"/>
  <c r="X13" i="12"/>
  <c r="X45" i="12"/>
  <c r="X85" i="12"/>
  <c r="X140" i="12"/>
  <c r="X108" i="12"/>
  <c r="X29" i="12"/>
  <c r="X148" i="12"/>
  <c r="X124" i="12"/>
  <c r="X37" i="12"/>
  <c r="X116" i="12"/>
  <c r="X132" i="12"/>
  <c r="X92" i="12"/>
  <c r="X4" i="12"/>
  <c r="X100" i="12"/>
  <c r="X44" i="12"/>
  <c r="X20" i="12"/>
  <c r="X76" i="12"/>
  <c r="X68" i="12"/>
  <c r="X84" i="12"/>
  <c r="X60" i="12"/>
  <c r="X131" i="12"/>
  <c r="X107" i="12"/>
  <c r="X91" i="12"/>
  <c r="X139" i="12"/>
  <c r="X115" i="12"/>
  <c r="X99" i="12"/>
  <c r="X28" i="12"/>
  <c r="X123" i="12"/>
  <c r="X83" i="12"/>
  <c r="X67" i="12"/>
  <c r="X36" i="12"/>
  <c r="X52" i="12"/>
  <c r="X11" i="12"/>
  <c r="X12" i="12"/>
  <c r="X75" i="12"/>
  <c r="X19" i="12"/>
  <c r="X59" i="12"/>
  <c r="X35" i="12"/>
  <c r="X27" i="12"/>
  <c r="X51" i="12"/>
  <c r="X138" i="12"/>
  <c r="X114" i="12"/>
  <c r="X90" i="12"/>
  <c r="X42" i="12"/>
  <c r="X146" i="12"/>
  <c r="X147" i="12"/>
  <c r="X130" i="12"/>
  <c r="X122" i="12"/>
  <c r="X106" i="12"/>
  <c r="X74" i="12"/>
  <c r="X82" i="12"/>
  <c r="X58" i="12"/>
  <c r="X66" i="12"/>
  <c r="X50" i="12"/>
  <c r="X34" i="12"/>
  <c r="X10" i="12"/>
  <c r="X145" i="12"/>
  <c r="X105" i="12"/>
  <c r="X43" i="12"/>
  <c r="X98" i="12"/>
  <c r="X26" i="12"/>
  <c r="X18" i="12"/>
  <c r="X129" i="12"/>
  <c r="X121" i="12"/>
  <c r="X97" i="12"/>
  <c r="X49" i="12"/>
  <c r="X33" i="12"/>
  <c r="X89" i="12"/>
  <c r="X57" i="12"/>
  <c r="X9" i="12"/>
  <c r="X65" i="12"/>
  <c r="X17" i="12"/>
  <c r="X81" i="12"/>
  <c r="X153" i="12"/>
  <c r="X137" i="12"/>
  <c r="X152" i="12"/>
  <c r="X136" i="12"/>
  <c r="X120" i="12"/>
  <c r="X72" i="12"/>
  <c r="X56" i="12"/>
  <c r="X48" i="12"/>
  <c r="X24" i="12"/>
  <c r="X8" i="12"/>
  <c r="X80" i="12"/>
  <c r="X64" i="12"/>
  <c r="X32" i="12"/>
  <c r="X16" i="12"/>
  <c r="X88" i="12"/>
  <c r="X73" i="12"/>
  <c r="X128" i="12"/>
  <c r="X104" i="12"/>
  <c r="X151" i="12"/>
  <c r="X135" i="12"/>
  <c r="X119" i="12"/>
  <c r="X41" i="12"/>
  <c r="X25" i="12"/>
  <c r="X127" i="12"/>
  <c r="X79" i="12"/>
  <c r="X63" i="12"/>
  <c r="X144" i="12"/>
  <c r="X87" i="12"/>
  <c r="X95" i="12"/>
  <c r="X111" i="12"/>
  <c r="X103" i="12"/>
  <c r="X55" i="12"/>
  <c r="X31" i="12"/>
  <c r="X113" i="12"/>
  <c r="X112" i="12"/>
  <c r="X40" i="12"/>
  <c r="X96" i="12"/>
  <c r="X23" i="12"/>
  <c r="X71" i="12"/>
  <c r="X15" i="12"/>
  <c r="X47" i="12"/>
  <c r="X7" i="12"/>
  <c r="X3" i="12"/>
  <c r="EG150" i="12"/>
  <c r="EG143" i="12"/>
  <c r="EG134" i="12"/>
  <c r="EG126" i="12"/>
  <c r="EG142" i="12"/>
  <c r="EG39" i="12"/>
  <c r="EG118" i="12"/>
  <c r="EG110" i="12"/>
  <c r="EG102" i="12"/>
  <c r="EG94" i="12"/>
  <c r="EG86" i="12"/>
  <c r="EG70" i="12"/>
  <c r="EG62" i="12"/>
  <c r="EG54" i="12"/>
  <c r="EG22" i="12"/>
  <c r="EG78" i="12"/>
  <c r="EG46" i="12"/>
  <c r="EG30" i="12"/>
  <c r="EG14" i="12"/>
  <c r="EG38" i="12"/>
  <c r="EG6" i="12"/>
  <c r="EG141" i="12"/>
  <c r="EG117" i="12"/>
  <c r="EG101" i="12"/>
  <c r="EG133" i="12"/>
  <c r="EG125" i="12"/>
  <c r="EG77" i="12"/>
  <c r="EG109" i="12"/>
  <c r="EG93" i="12"/>
  <c r="EG85" i="12"/>
  <c r="EG45" i="12"/>
  <c r="EG29" i="12"/>
  <c r="EG53" i="12"/>
  <c r="EG61" i="12"/>
  <c r="EG149" i="12"/>
  <c r="EG37" i="12"/>
  <c r="EG69" i="12"/>
  <c r="EG21" i="12"/>
  <c r="EG13" i="12"/>
  <c r="EG5" i="12"/>
  <c r="EG116" i="12"/>
  <c r="EG140" i="12"/>
  <c r="EG108" i="12"/>
  <c r="EG148" i="12"/>
  <c r="EG100" i="12"/>
  <c r="EG124" i="12"/>
  <c r="EG132" i="12"/>
  <c r="EG84" i="12"/>
  <c r="EG68" i="12"/>
  <c r="EG20" i="12"/>
  <c r="EG52" i="12"/>
  <c r="EG4" i="12"/>
  <c r="EG92" i="12"/>
  <c r="EG28" i="12"/>
  <c r="EG60" i="12"/>
  <c r="EG76" i="12"/>
  <c r="EG36" i="12"/>
  <c r="EG12" i="12"/>
  <c r="EG44" i="12"/>
  <c r="EG107" i="12"/>
  <c r="EG91" i="12"/>
  <c r="EG115" i="12"/>
  <c r="EG99" i="12"/>
  <c r="EG123" i="12"/>
  <c r="EG75" i="12"/>
  <c r="EG59" i="12"/>
  <c r="EG83" i="12"/>
  <c r="EG67" i="12"/>
  <c r="EG11" i="12"/>
  <c r="EG19" i="12"/>
  <c r="EG139" i="12"/>
  <c r="EG131" i="12"/>
  <c r="EG35" i="12"/>
  <c r="EG51" i="12"/>
  <c r="EG27" i="12"/>
  <c r="EG43" i="12"/>
  <c r="EG130" i="12"/>
  <c r="EG138" i="12"/>
  <c r="EG147" i="12"/>
  <c r="EG146" i="12"/>
  <c r="EG106" i="12"/>
  <c r="EG98" i="12"/>
  <c r="EG50" i="12"/>
  <c r="EG122" i="12"/>
  <c r="EG90" i="12"/>
  <c r="EG74" i="12"/>
  <c r="EG82" i="12"/>
  <c r="EG58" i="12"/>
  <c r="EG105" i="12"/>
  <c r="EG129" i="12"/>
  <c r="EG18" i="12"/>
  <c r="EG42" i="12"/>
  <c r="EG153" i="12"/>
  <c r="EG137" i="12"/>
  <c r="EG114" i="12"/>
  <c r="EG34" i="12"/>
  <c r="EG10" i="12"/>
  <c r="EG145" i="12"/>
  <c r="EG26" i="12"/>
  <c r="EG66" i="12"/>
  <c r="EG113" i="12"/>
  <c r="EG41" i="12"/>
  <c r="EG25" i="12"/>
  <c r="EG17" i="12"/>
  <c r="EG97" i="12"/>
  <c r="EG49" i="12"/>
  <c r="EG33" i="12"/>
  <c r="EG73" i="12"/>
  <c r="EG57" i="12"/>
  <c r="EG81" i="12"/>
  <c r="EG65" i="12"/>
  <c r="EG89" i="12"/>
  <c r="EG121" i="12"/>
  <c r="EG144" i="12"/>
  <c r="EG96" i="12"/>
  <c r="EG40" i="12"/>
  <c r="EG32" i="12"/>
  <c r="EG9" i="12"/>
  <c r="EG104" i="12"/>
  <c r="EG56" i="12"/>
  <c r="EG48" i="12"/>
  <c r="EG8" i="12"/>
  <c r="EG80" i="12"/>
  <c r="EG64" i="12"/>
  <c r="EG152" i="12"/>
  <c r="EG120" i="12"/>
  <c r="EG88" i="12"/>
  <c r="EG72" i="12"/>
  <c r="EG128" i="12"/>
  <c r="EG136" i="12"/>
  <c r="EG135" i="12"/>
  <c r="EG16" i="12"/>
  <c r="EG151" i="12"/>
  <c r="EG112" i="12"/>
  <c r="EG24" i="12"/>
  <c r="EG103" i="12"/>
  <c r="EG111" i="12"/>
  <c r="EG87" i="12"/>
  <c r="EG127" i="12"/>
  <c r="EG79" i="12"/>
  <c r="EG119" i="12"/>
  <c r="EG71" i="12"/>
  <c r="EG47" i="12"/>
  <c r="EG63" i="12"/>
  <c r="EG95" i="12"/>
  <c r="EG15" i="12"/>
  <c r="EG55" i="12"/>
  <c r="EG31" i="12"/>
  <c r="EG23" i="12"/>
  <c r="EG7" i="12"/>
  <c r="EG3" i="12"/>
  <c r="EI150" i="12"/>
  <c r="EI39" i="12"/>
  <c r="EI142" i="12"/>
  <c r="EI134" i="12"/>
  <c r="EI126" i="12"/>
  <c r="EI118" i="12"/>
  <c r="EI94" i="12"/>
  <c r="EI143" i="12"/>
  <c r="EI102" i="12"/>
  <c r="EI70" i="12"/>
  <c r="EI86" i="12"/>
  <c r="EI46" i="12"/>
  <c r="EI30" i="12"/>
  <c r="EI78" i="12"/>
  <c r="EI110" i="12"/>
  <c r="EI22" i="12"/>
  <c r="EI6" i="12"/>
  <c r="EI14" i="12"/>
  <c r="EI54" i="12"/>
  <c r="EI62" i="12"/>
  <c r="EI38" i="12"/>
  <c r="EI149" i="12"/>
  <c r="EI117" i="12"/>
  <c r="EI101" i="12"/>
  <c r="EI77" i="12"/>
  <c r="EI93" i="12"/>
  <c r="EI141" i="12"/>
  <c r="EI133" i="12"/>
  <c r="EI61" i="12"/>
  <c r="EI125" i="12"/>
  <c r="EI45" i="12"/>
  <c r="EI21" i="12"/>
  <c r="EI13" i="12"/>
  <c r="EI109" i="12"/>
  <c r="EI37" i="12"/>
  <c r="EI29" i="12"/>
  <c r="EI5" i="12"/>
  <c r="EI85" i="12"/>
  <c r="EI53" i="12"/>
  <c r="EI69" i="12"/>
  <c r="EI148" i="12"/>
  <c r="EI124" i="12"/>
  <c r="EI132" i="12"/>
  <c r="EI116" i="12"/>
  <c r="EI44" i="12"/>
  <c r="EI12" i="12"/>
  <c r="EI92" i="12"/>
  <c r="EI76" i="12"/>
  <c r="EI52" i="12"/>
  <c r="EI28" i="12"/>
  <c r="EI140" i="12"/>
  <c r="EI108" i="12"/>
  <c r="EI100" i="12"/>
  <c r="EI84" i="12"/>
  <c r="EI60" i="12"/>
  <c r="EI36" i="12"/>
  <c r="EI68" i="12"/>
  <c r="EI20" i="12"/>
  <c r="EI4" i="12"/>
  <c r="EI107" i="12"/>
  <c r="EI91" i="12"/>
  <c r="EI99" i="12"/>
  <c r="EI123" i="12"/>
  <c r="EI131" i="12"/>
  <c r="EI115" i="12"/>
  <c r="EI75" i="12"/>
  <c r="EI27" i="12"/>
  <c r="EI139" i="12"/>
  <c r="EI59" i="12"/>
  <c r="EI51" i="12"/>
  <c r="EI83" i="12"/>
  <c r="EI35" i="12"/>
  <c r="EI67" i="12"/>
  <c r="EI19" i="12"/>
  <c r="EI11" i="12"/>
  <c r="EI114" i="12"/>
  <c r="EI106" i="12"/>
  <c r="EI90" i="12"/>
  <c r="EI98" i="12"/>
  <c r="EI58" i="12"/>
  <c r="EI50" i="12"/>
  <c r="EI43" i="12"/>
  <c r="EI82" i="12"/>
  <c r="EI147" i="12"/>
  <c r="EI130" i="12"/>
  <c r="EI113" i="12"/>
  <c r="EI153" i="12"/>
  <c r="EI137" i="12"/>
  <c r="EI146" i="12"/>
  <c r="EI74" i="12"/>
  <c r="EI34" i="12"/>
  <c r="EI42" i="12"/>
  <c r="EI26" i="12"/>
  <c r="EI10" i="12"/>
  <c r="EI138" i="12"/>
  <c r="EI18" i="12"/>
  <c r="EI122" i="12"/>
  <c r="EI66" i="12"/>
  <c r="EI129" i="12"/>
  <c r="EI145" i="12"/>
  <c r="EI73" i="12"/>
  <c r="EI57" i="12"/>
  <c r="EI9" i="12"/>
  <c r="EI81" i="12"/>
  <c r="EI65" i="12"/>
  <c r="EI89" i="12"/>
  <c r="EI97" i="12"/>
  <c r="EI105" i="12"/>
  <c r="EI41" i="12"/>
  <c r="EI25" i="12"/>
  <c r="EI64" i="12"/>
  <c r="EI136" i="12"/>
  <c r="EI16" i="12"/>
  <c r="EI152" i="12"/>
  <c r="EI72" i="12"/>
  <c r="EI49" i="12"/>
  <c r="EI33" i="12"/>
  <c r="EI112" i="12"/>
  <c r="EI104" i="12"/>
  <c r="EI40" i="12"/>
  <c r="EI48" i="12"/>
  <c r="EI24" i="12"/>
  <c r="EI144" i="12"/>
  <c r="EI96" i="12"/>
  <c r="EI80" i="12"/>
  <c r="EI56" i="12"/>
  <c r="EI32" i="12"/>
  <c r="EI8" i="12"/>
  <c r="EI151" i="12"/>
  <c r="EI120" i="12"/>
  <c r="EI88" i="12"/>
  <c r="EI111" i="12"/>
  <c r="EI95" i="12"/>
  <c r="EI121" i="12"/>
  <c r="EI128" i="12"/>
  <c r="EI17" i="12"/>
  <c r="EI135" i="12"/>
  <c r="EI87" i="12"/>
  <c r="EI71" i="12"/>
  <c r="EI127" i="12"/>
  <c r="EI119" i="12"/>
  <c r="EI63" i="12"/>
  <c r="EI47" i="12"/>
  <c r="EI103" i="12"/>
  <c r="EI79" i="12"/>
  <c r="EI15" i="12"/>
  <c r="EI55" i="12"/>
  <c r="EI31" i="12"/>
  <c r="EI7" i="12"/>
  <c r="EI23" i="12"/>
  <c r="EI3" i="12"/>
  <c r="CP39" i="12"/>
  <c r="CP134" i="12"/>
  <c r="CP150" i="12"/>
  <c r="CP94" i="12"/>
  <c r="CP143" i="12"/>
  <c r="CP142" i="12"/>
  <c r="CP118" i="12"/>
  <c r="CP78" i="12"/>
  <c r="CP86" i="12"/>
  <c r="CP126" i="12"/>
  <c r="CP110" i="12"/>
  <c r="CP54" i="12"/>
  <c r="CP102" i="12"/>
  <c r="CP62" i="12"/>
  <c r="CP14" i="12"/>
  <c r="CP46" i="12"/>
  <c r="CP30" i="12"/>
  <c r="CP70" i="12"/>
  <c r="CP38" i="12"/>
  <c r="CP22" i="12"/>
  <c r="CP6" i="12"/>
  <c r="CP141" i="12"/>
  <c r="CP149" i="12"/>
  <c r="CP125" i="12"/>
  <c r="CP61" i="12"/>
  <c r="CP85" i="12"/>
  <c r="CP69" i="12"/>
  <c r="CP133" i="12"/>
  <c r="CP101" i="12"/>
  <c r="CP77" i="12"/>
  <c r="CP109" i="12"/>
  <c r="CP93" i="12"/>
  <c r="CP53" i="12"/>
  <c r="CP37" i="12"/>
  <c r="CP29" i="12"/>
  <c r="CP13" i="12"/>
  <c r="CP5" i="12"/>
  <c r="CP21" i="12"/>
  <c r="CP117" i="12"/>
  <c r="CP45" i="12"/>
  <c r="CP148" i="12"/>
  <c r="CP124" i="12"/>
  <c r="CP132" i="12"/>
  <c r="CP108" i="12"/>
  <c r="CP116" i="12"/>
  <c r="CP100" i="12"/>
  <c r="CP140" i="12"/>
  <c r="CP44" i="12"/>
  <c r="CP12" i="12"/>
  <c r="CP92" i="12"/>
  <c r="CP76" i="12"/>
  <c r="CP60" i="12"/>
  <c r="CP52" i="12"/>
  <c r="CP28" i="12"/>
  <c r="CP4" i="12"/>
  <c r="CP84" i="12"/>
  <c r="CP68" i="12"/>
  <c r="CP20" i="12"/>
  <c r="CP36" i="12"/>
  <c r="CP131" i="12"/>
  <c r="CP123" i="12"/>
  <c r="CP107" i="12"/>
  <c r="CP75" i="12"/>
  <c r="CP83" i="12"/>
  <c r="CP91" i="12"/>
  <c r="CP115" i="12"/>
  <c r="CP99" i="12"/>
  <c r="CP35" i="12"/>
  <c r="CP51" i="12"/>
  <c r="CP27" i="12"/>
  <c r="CP67" i="12"/>
  <c r="CP11" i="12"/>
  <c r="CP43" i="12"/>
  <c r="CP59" i="12"/>
  <c r="CP19" i="12"/>
  <c r="CP122" i="12"/>
  <c r="CP106" i="12"/>
  <c r="CP98" i="12"/>
  <c r="CP90" i="12"/>
  <c r="CP82" i="12"/>
  <c r="CP58" i="12"/>
  <c r="CP147" i="12"/>
  <c r="CP130" i="12"/>
  <c r="CP74" i="12"/>
  <c r="CP139" i="12"/>
  <c r="CP66" i="12"/>
  <c r="CP145" i="12"/>
  <c r="CP26" i="12"/>
  <c r="CP138" i="12"/>
  <c r="CP34" i="12"/>
  <c r="CP113" i="12"/>
  <c r="CP50" i="12"/>
  <c r="CP18" i="12"/>
  <c r="CP121" i="12"/>
  <c r="CP146" i="12"/>
  <c r="CP114" i="12"/>
  <c r="CP42" i="12"/>
  <c r="CP129" i="12"/>
  <c r="CP73" i="12"/>
  <c r="CP81" i="12"/>
  <c r="CP10" i="12"/>
  <c r="CP105" i="12"/>
  <c r="CP89" i="12"/>
  <c r="CP153" i="12"/>
  <c r="CP137" i="12"/>
  <c r="CP97" i="12"/>
  <c r="CP57" i="12"/>
  <c r="CP41" i="12"/>
  <c r="CP25" i="12"/>
  <c r="CP9" i="12"/>
  <c r="CP136" i="12"/>
  <c r="CP128" i="12"/>
  <c r="CP49" i="12"/>
  <c r="CP33" i="12"/>
  <c r="CP17" i="12"/>
  <c r="CP152" i="12"/>
  <c r="CP120" i="12"/>
  <c r="CP65" i="12"/>
  <c r="CP104" i="12"/>
  <c r="CP8" i="12"/>
  <c r="CP112" i="12"/>
  <c r="CP96" i="12"/>
  <c r="CP40" i="12"/>
  <c r="CP56" i="12"/>
  <c r="CP48" i="12"/>
  <c r="CP24" i="12"/>
  <c r="CP16" i="12"/>
  <c r="CP119" i="12"/>
  <c r="CP64" i="12"/>
  <c r="CP127" i="12"/>
  <c r="CP111" i="12"/>
  <c r="CP79" i="12"/>
  <c r="CP144" i="12"/>
  <c r="CP80" i="12"/>
  <c r="CP32" i="12"/>
  <c r="CP72" i="12"/>
  <c r="CP151" i="12"/>
  <c r="CP135" i="12"/>
  <c r="CP88" i="12"/>
  <c r="CP95" i="12"/>
  <c r="CP71" i="12"/>
  <c r="CP63" i="12"/>
  <c r="CP103" i="12"/>
  <c r="CP87" i="12"/>
  <c r="CP47" i="12"/>
  <c r="CP7" i="12"/>
  <c r="CP15" i="12"/>
  <c r="CP55" i="12"/>
  <c r="CP31" i="12"/>
  <c r="CP23" i="12"/>
  <c r="CP3" i="12"/>
  <c r="DV148" i="8"/>
  <c r="DV140" i="8"/>
  <c r="DV108" i="8"/>
  <c r="DV116" i="8"/>
  <c r="DV124" i="8"/>
  <c r="DV68" i="8"/>
  <c r="DV132" i="8"/>
  <c r="DV100" i="8"/>
  <c r="DV84" i="8"/>
  <c r="DV36" i="8"/>
  <c r="DV92" i="8"/>
  <c r="DV44" i="8"/>
  <c r="DV60" i="8"/>
  <c r="DV52" i="8"/>
  <c r="DV76" i="8"/>
  <c r="DV4" i="8"/>
  <c r="DV20" i="8"/>
  <c r="DV28" i="8"/>
  <c r="DV147" i="8"/>
  <c r="DV12" i="8"/>
  <c r="DV139" i="8"/>
  <c r="DV107" i="8"/>
  <c r="DV115" i="8"/>
  <c r="DV123" i="8"/>
  <c r="DV91" i="8"/>
  <c r="DV51" i="8"/>
  <c r="DV131" i="8"/>
  <c r="DV67" i="8"/>
  <c r="DV59" i="8"/>
  <c r="DV19" i="8"/>
  <c r="DV83" i="8"/>
  <c r="DV75" i="8"/>
  <c r="DV11" i="8"/>
  <c r="DV99" i="8"/>
  <c r="DV35" i="8"/>
  <c r="DV146" i="8"/>
  <c r="DV43" i="8"/>
  <c r="DV27" i="8"/>
  <c r="DV106" i="8"/>
  <c r="DV74" i="8"/>
  <c r="DV122" i="8"/>
  <c r="DV114" i="8"/>
  <c r="DV82" i="8"/>
  <c r="DV18" i="8"/>
  <c r="DV26" i="8"/>
  <c r="DV138" i="8"/>
  <c r="DV130" i="8"/>
  <c r="DV34" i="8"/>
  <c r="DV42" i="8"/>
  <c r="DV58" i="8"/>
  <c r="DV90" i="8"/>
  <c r="DV98" i="8"/>
  <c r="DV50" i="8"/>
  <c r="DV153" i="8"/>
  <c r="DV137" i="8"/>
  <c r="DV66" i="8"/>
  <c r="DV145" i="8"/>
  <c r="DV129" i="8"/>
  <c r="DV81" i="8"/>
  <c r="DV49" i="8"/>
  <c r="DV121" i="8"/>
  <c r="DV113" i="8"/>
  <c r="DV105" i="8"/>
  <c r="DV10" i="8"/>
  <c r="DV25" i="8"/>
  <c r="DV89" i="8"/>
  <c r="DV97" i="8"/>
  <c r="DV65" i="8"/>
  <c r="DV57" i="8"/>
  <c r="DV33" i="8"/>
  <c r="DV17" i="8"/>
  <c r="DV152" i="8"/>
  <c r="DV120" i="8"/>
  <c r="DV56" i="8"/>
  <c r="DV40" i="8"/>
  <c r="DV144" i="8"/>
  <c r="DV48" i="8"/>
  <c r="DV41" i="8"/>
  <c r="DV136" i="8"/>
  <c r="DV8" i="8"/>
  <c r="DV128" i="8"/>
  <c r="DV88" i="8"/>
  <c r="DV24" i="8"/>
  <c r="DV9" i="8"/>
  <c r="DV96" i="8"/>
  <c r="DV73" i="8"/>
  <c r="DV104" i="8"/>
  <c r="DV72" i="8"/>
  <c r="DV151" i="8"/>
  <c r="DV127" i="8"/>
  <c r="DV95" i="8"/>
  <c r="DV135" i="8"/>
  <c r="DV80" i="8"/>
  <c r="DV71" i="8"/>
  <c r="DV112" i="8"/>
  <c r="DV64" i="8"/>
  <c r="DV79" i="8"/>
  <c r="DV55" i="8"/>
  <c r="DV32" i="8"/>
  <c r="DV103" i="8"/>
  <c r="DV16" i="8"/>
  <c r="DV111" i="8"/>
  <c r="DV63" i="8"/>
  <c r="DV119" i="8"/>
  <c r="DV134" i="8"/>
  <c r="DV47" i="8"/>
  <c r="DV142" i="8"/>
  <c r="DV87" i="8"/>
  <c r="DV15" i="8"/>
  <c r="DV31" i="8"/>
  <c r="DV23" i="8"/>
  <c r="DV39" i="8"/>
  <c r="DV54" i="8"/>
  <c r="DV102" i="8"/>
  <c r="DV70" i="8"/>
  <c r="DV126" i="8"/>
  <c r="DV110" i="8"/>
  <c r="DV78" i="8"/>
  <c r="DV62" i="8"/>
  <c r="DV14" i="8"/>
  <c r="DV150" i="8"/>
  <c r="DV118" i="8"/>
  <c r="DV86" i="8"/>
  <c r="DV22" i="8"/>
  <c r="DV6" i="8"/>
  <c r="DV143" i="8"/>
  <c r="DV30" i="8"/>
  <c r="DV94" i="8"/>
  <c r="DV38" i="8"/>
  <c r="DV46" i="8"/>
  <c r="DV7" i="8"/>
  <c r="DV13" i="8"/>
  <c r="DV101" i="8"/>
  <c r="DV61" i="8"/>
  <c r="DV21" i="8"/>
  <c r="DV109" i="8"/>
  <c r="DV29" i="8"/>
  <c r="DV5" i="8"/>
  <c r="DV117" i="8"/>
  <c r="DV69" i="8"/>
  <c r="DV37" i="8"/>
  <c r="DV125" i="8"/>
  <c r="DV93" i="8"/>
  <c r="DV77" i="8"/>
  <c r="DV45" i="8"/>
  <c r="DV149" i="8"/>
  <c r="DV85" i="8"/>
  <c r="DV53" i="8"/>
  <c r="DV141" i="8"/>
  <c r="DV133" i="8"/>
  <c r="DV3" i="8"/>
  <c r="CS140" i="8"/>
  <c r="CS116" i="8"/>
  <c r="CS124" i="8"/>
  <c r="CS132" i="8"/>
  <c r="CS148" i="8"/>
  <c r="CS92" i="8"/>
  <c r="CS108" i="8"/>
  <c r="CS84" i="8"/>
  <c r="CS100" i="8"/>
  <c r="CS44" i="8"/>
  <c r="CS76" i="8"/>
  <c r="CS52" i="8"/>
  <c r="CS60" i="8"/>
  <c r="CS68" i="8"/>
  <c r="CS20" i="8"/>
  <c r="CS12" i="8"/>
  <c r="CS36" i="8"/>
  <c r="CS4" i="8"/>
  <c r="CS28" i="8"/>
  <c r="CS147" i="8"/>
  <c r="CS123" i="8"/>
  <c r="CS139" i="8"/>
  <c r="CS131" i="8"/>
  <c r="CS99" i="8"/>
  <c r="CS107" i="8"/>
  <c r="CS75" i="8"/>
  <c r="CS67" i="8"/>
  <c r="CS83" i="8"/>
  <c r="CS59" i="8"/>
  <c r="CS27" i="8"/>
  <c r="CS11" i="8"/>
  <c r="CS91" i="8"/>
  <c r="CS115" i="8"/>
  <c r="CS35" i="8"/>
  <c r="CS19" i="8"/>
  <c r="CS43" i="8"/>
  <c r="CS138" i="8"/>
  <c r="CS130" i="8"/>
  <c r="CS51" i="8"/>
  <c r="CS82" i="8"/>
  <c r="CS58" i="8"/>
  <c r="CS34" i="8"/>
  <c r="CS42" i="8"/>
  <c r="CS50" i="8"/>
  <c r="CS146" i="8"/>
  <c r="CS98" i="8"/>
  <c r="CS26" i="8"/>
  <c r="CS114" i="8"/>
  <c r="CS90" i="8"/>
  <c r="CS66" i="8"/>
  <c r="CS74" i="8"/>
  <c r="CS18" i="8"/>
  <c r="CS122" i="8"/>
  <c r="CS106" i="8"/>
  <c r="CS10" i="8"/>
  <c r="CS137" i="8"/>
  <c r="CS145" i="8"/>
  <c r="CS97" i="8"/>
  <c r="CS153" i="8"/>
  <c r="CS105" i="8"/>
  <c r="CS17" i="8"/>
  <c r="CS89" i="8"/>
  <c r="CS65" i="8"/>
  <c r="CS57" i="8"/>
  <c r="CS33" i="8"/>
  <c r="CS129" i="8"/>
  <c r="CS121" i="8"/>
  <c r="CS113" i="8"/>
  <c r="CS73" i="8"/>
  <c r="CS41" i="8"/>
  <c r="CS81" i="8"/>
  <c r="CS49" i="8"/>
  <c r="CS25" i="8"/>
  <c r="CS9" i="8"/>
  <c r="CS48" i="8"/>
  <c r="CS152" i="8"/>
  <c r="CS136" i="8"/>
  <c r="CS88" i="8"/>
  <c r="CS56" i="8"/>
  <c r="CS72" i="8"/>
  <c r="CS8" i="8"/>
  <c r="CS96" i="8"/>
  <c r="CS80" i="8"/>
  <c r="CS16" i="8"/>
  <c r="CS104" i="8"/>
  <c r="CS112" i="8"/>
  <c r="CS32" i="8"/>
  <c r="CS64" i="8"/>
  <c r="CS40" i="8"/>
  <c r="CS151" i="8"/>
  <c r="CS24" i="8"/>
  <c r="CS111" i="8"/>
  <c r="CS79" i="8"/>
  <c r="CS144" i="8"/>
  <c r="CS128" i="8"/>
  <c r="CS119" i="8"/>
  <c r="CS87" i="8"/>
  <c r="CS39" i="8"/>
  <c r="CS120" i="8"/>
  <c r="CS135" i="8"/>
  <c r="CS103" i="8"/>
  <c r="CS71" i="8"/>
  <c r="CS55" i="8"/>
  <c r="CS47" i="8"/>
  <c r="CS23" i="8"/>
  <c r="CS15" i="8"/>
  <c r="CS143" i="8"/>
  <c r="CS63" i="8"/>
  <c r="CS31" i="8"/>
  <c r="CS7" i="8"/>
  <c r="CS126" i="8"/>
  <c r="CS127" i="8"/>
  <c r="CS95" i="8"/>
  <c r="CS110" i="8"/>
  <c r="CS62" i="8"/>
  <c r="CS14" i="8"/>
  <c r="CS150" i="8"/>
  <c r="CS118" i="8"/>
  <c r="CS70" i="8"/>
  <c r="CS6" i="8"/>
  <c r="CS134" i="8"/>
  <c r="CS78" i="8"/>
  <c r="CS30" i="8"/>
  <c r="CS86" i="8"/>
  <c r="CS38" i="8"/>
  <c r="CS54" i="8"/>
  <c r="CS46" i="8"/>
  <c r="CS22" i="8"/>
  <c r="CS94" i="8"/>
  <c r="CS102" i="8"/>
  <c r="CS142" i="8"/>
  <c r="CS5" i="8"/>
  <c r="CS101" i="8"/>
  <c r="CS93" i="8"/>
  <c r="CS69" i="8"/>
  <c r="CS61" i="8"/>
  <c r="CS37" i="8"/>
  <c r="CS109" i="8"/>
  <c r="CS77" i="8"/>
  <c r="CS45" i="8"/>
  <c r="CS29" i="8"/>
  <c r="CS149" i="8"/>
  <c r="CS117" i="8"/>
  <c r="CS85" i="8"/>
  <c r="CS53" i="8"/>
  <c r="CS21" i="8"/>
  <c r="CS125" i="8"/>
  <c r="CS133" i="8"/>
  <c r="CS141" i="8"/>
  <c r="CS13" i="8"/>
  <c r="CS3" i="8"/>
  <c r="DU148" i="8"/>
  <c r="DU116" i="8"/>
  <c r="DU132" i="8"/>
  <c r="DU140" i="8"/>
  <c r="DU84" i="8"/>
  <c r="DU124" i="8"/>
  <c r="DU108" i="8"/>
  <c r="DU36" i="8"/>
  <c r="DU28" i="8"/>
  <c r="DU20" i="8"/>
  <c r="DU100" i="8"/>
  <c r="DU92" i="8"/>
  <c r="DU76" i="8"/>
  <c r="DU68" i="8"/>
  <c r="DU52" i="8"/>
  <c r="DU44" i="8"/>
  <c r="DU12" i="8"/>
  <c r="DU4" i="8"/>
  <c r="DU60" i="8"/>
  <c r="DU123" i="8"/>
  <c r="DU147" i="8"/>
  <c r="DU139" i="8"/>
  <c r="DU91" i="8"/>
  <c r="DU131" i="8"/>
  <c r="DU99" i="8"/>
  <c r="DU107" i="8"/>
  <c r="DU75" i="8"/>
  <c r="DU11" i="8"/>
  <c r="DU83" i="8"/>
  <c r="DU67" i="8"/>
  <c r="DU59" i="8"/>
  <c r="DU115" i="8"/>
  <c r="DU35" i="8"/>
  <c r="DU43" i="8"/>
  <c r="DU51" i="8"/>
  <c r="DU19" i="8"/>
  <c r="DU27" i="8"/>
  <c r="DU138" i="8"/>
  <c r="DU122" i="8"/>
  <c r="DU34" i="8"/>
  <c r="DU146" i="8"/>
  <c r="DU42" i="8"/>
  <c r="DU130" i="8"/>
  <c r="DU90" i="8"/>
  <c r="DU50" i="8"/>
  <c r="DU58" i="8"/>
  <c r="DU98" i="8"/>
  <c r="DU66" i="8"/>
  <c r="DU114" i="8"/>
  <c r="DU82" i="8"/>
  <c r="DU18" i="8"/>
  <c r="DU106" i="8"/>
  <c r="DU26" i="8"/>
  <c r="DU74" i="8"/>
  <c r="DU10" i="8"/>
  <c r="DU145" i="8"/>
  <c r="DU129" i="8"/>
  <c r="DU105" i="8"/>
  <c r="DU153" i="8"/>
  <c r="DU113" i="8"/>
  <c r="DU97" i="8"/>
  <c r="DU121" i="8"/>
  <c r="DU137" i="8"/>
  <c r="DU17" i="8"/>
  <c r="DU25" i="8"/>
  <c r="DU65" i="8"/>
  <c r="DU33" i="8"/>
  <c r="DU89" i="8"/>
  <c r="DU73" i="8"/>
  <c r="DU41" i="8"/>
  <c r="DU81" i="8"/>
  <c r="DU49" i="8"/>
  <c r="DU57" i="8"/>
  <c r="DU136" i="8"/>
  <c r="DU8" i="8"/>
  <c r="DU88" i="8"/>
  <c r="DU24" i="8"/>
  <c r="DU96" i="8"/>
  <c r="DU9" i="8"/>
  <c r="DU152" i="8"/>
  <c r="DU104" i="8"/>
  <c r="DU72" i="8"/>
  <c r="DU112" i="8"/>
  <c r="DU80" i="8"/>
  <c r="DU32" i="8"/>
  <c r="DU128" i="8"/>
  <c r="DU120" i="8"/>
  <c r="DU144" i="8"/>
  <c r="DU48" i="8"/>
  <c r="DU151" i="8"/>
  <c r="DU79" i="8"/>
  <c r="DU55" i="8"/>
  <c r="DU111" i="8"/>
  <c r="DU119" i="8"/>
  <c r="DU64" i="8"/>
  <c r="DU56" i="8"/>
  <c r="DU40" i="8"/>
  <c r="DU127" i="8"/>
  <c r="DU95" i="8"/>
  <c r="DU135" i="8"/>
  <c r="DU15" i="8"/>
  <c r="DU71" i="8"/>
  <c r="DU143" i="8"/>
  <c r="DU87" i="8"/>
  <c r="DU31" i="8"/>
  <c r="DU7" i="8"/>
  <c r="DU47" i="8"/>
  <c r="DU39" i="8"/>
  <c r="DU118" i="8"/>
  <c r="DU16" i="8"/>
  <c r="DU126" i="8"/>
  <c r="DU110" i="8"/>
  <c r="DU78" i="8"/>
  <c r="DU14" i="8"/>
  <c r="DU86" i="8"/>
  <c r="DU22" i="8"/>
  <c r="DU6" i="8"/>
  <c r="DU142" i="8"/>
  <c r="DU30" i="8"/>
  <c r="DU103" i="8"/>
  <c r="DU23" i="8"/>
  <c r="DU150" i="8"/>
  <c r="DU94" i="8"/>
  <c r="DU38" i="8"/>
  <c r="DU46" i="8"/>
  <c r="DU134" i="8"/>
  <c r="DU54" i="8"/>
  <c r="DU62" i="8"/>
  <c r="DU102" i="8"/>
  <c r="DU63" i="8"/>
  <c r="DU70" i="8"/>
  <c r="DU109" i="8"/>
  <c r="DU5" i="8"/>
  <c r="DU117" i="8"/>
  <c r="DU69" i="8"/>
  <c r="DU37" i="8"/>
  <c r="DU21" i="8"/>
  <c r="DU101" i="8"/>
  <c r="DU125" i="8"/>
  <c r="DU77" i="8"/>
  <c r="DU45" i="8"/>
  <c r="DU29" i="8"/>
  <c r="DU149" i="8"/>
  <c r="DU85" i="8"/>
  <c r="DU53" i="8"/>
  <c r="DU141" i="8"/>
  <c r="DU133" i="8"/>
  <c r="DU93" i="8"/>
  <c r="DU13" i="8"/>
  <c r="DU61" i="8"/>
  <c r="DU3" i="8"/>
  <c r="CR148" i="8"/>
  <c r="CR140" i="8"/>
  <c r="CR116" i="8"/>
  <c r="CR124" i="8"/>
  <c r="CR132" i="8"/>
  <c r="CR100" i="8"/>
  <c r="CR84" i="8"/>
  <c r="CR92" i="8"/>
  <c r="CR76" i="8"/>
  <c r="CR68" i="8"/>
  <c r="CR36" i="8"/>
  <c r="CR60" i="8"/>
  <c r="CR44" i="8"/>
  <c r="CR28" i="8"/>
  <c r="CR12" i="8"/>
  <c r="CR108" i="8"/>
  <c r="CR4" i="8"/>
  <c r="CR52" i="8"/>
  <c r="CR20" i="8"/>
  <c r="CR75" i="8"/>
  <c r="CR139" i="8"/>
  <c r="CR131" i="8"/>
  <c r="CR99" i="8"/>
  <c r="CR83" i="8"/>
  <c r="CR107" i="8"/>
  <c r="CR115" i="8"/>
  <c r="CR147" i="8"/>
  <c r="CR123" i="8"/>
  <c r="CR91" i="8"/>
  <c r="CR59" i="8"/>
  <c r="CR19" i="8"/>
  <c r="CR27" i="8"/>
  <c r="CR35" i="8"/>
  <c r="CR67" i="8"/>
  <c r="CR43" i="8"/>
  <c r="CR51" i="8"/>
  <c r="CR11" i="8"/>
  <c r="CR146" i="8"/>
  <c r="CR138" i="8"/>
  <c r="CR98" i="8"/>
  <c r="CR26" i="8"/>
  <c r="CR106" i="8"/>
  <c r="CR130" i="8"/>
  <c r="CR114" i="8"/>
  <c r="CR66" i="8"/>
  <c r="CR74" i="8"/>
  <c r="CR42" i="8"/>
  <c r="CR34" i="8"/>
  <c r="CR10" i="8"/>
  <c r="CR58" i="8"/>
  <c r="CR82" i="8"/>
  <c r="CR50" i="8"/>
  <c r="CR113" i="8"/>
  <c r="CR121" i="8"/>
  <c r="CR129" i="8"/>
  <c r="CR153" i="8"/>
  <c r="CR137" i="8"/>
  <c r="CR90" i="8"/>
  <c r="CR122" i="8"/>
  <c r="CR18" i="8"/>
  <c r="CR145" i="8"/>
  <c r="CR89" i="8"/>
  <c r="CR65" i="8"/>
  <c r="CR57" i="8"/>
  <c r="CR33" i="8"/>
  <c r="CR73" i="8"/>
  <c r="CR41" i="8"/>
  <c r="CR81" i="8"/>
  <c r="CR49" i="8"/>
  <c r="CR97" i="8"/>
  <c r="CR9" i="8"/>
  <c r="CR17" i="8"/>
  <c r="CR25" i="8"/>
  <c r="CR105" i="8"/>
  <c r="CR72" i="8"/>
  <c r="CR144" i="8"/>
  <c r="CR80" i="8"/>
  <c r="CR32" i="8"/>
  <c r="CR104" i="8"/>
  <c r="CR96" i="8"/>
  <c r="CR112" i="8"/>
  <c r="CR48" i="8"/>
  <c r="CR24" i="8"/>
  <c r="CR120" i="8"/>
  <c r="CR152" i="8"/>
  <c r="CR128" i="8"/>
  <c r="CR136" i="8"/>
  <c r="CR88" i="8"/>
  <c r="CR8" i="8"/>
  <c r="CR127" i="8"/>
  <c r="CR111" i="8"/>
  <c r="CR64" i="8"/>
  <c r="CR56" i="8"/>
  <c r="CR40" i="8"/>
  <c r="CR119" i="8"/>
  <c r="CR39" i="8"/>
  <c r="CR16" i="8"/>
  <c r="CR135" i="8"/>
  <c r="CR55" i="8"/>
  <c r="CR143" i="8"/>
  <c r="CR63" i="8"/>
  <c r="CR151" i="8"/>
  <c r="CR79" i="8"/>
  <c r="CR23" i="8"/>
  <c r="CR31" i="8"/>
  <c r="CR7" i="8"/>
  <c r="CR126" i="8"/>
  <c r="CR71" i="8"/>
  <c r="CR134" i="8"/>
  <c r="CR103" i="8"/>
  <c r="CR87" i="8"/>
  <c r="CR150" i="8"/>
  <c r="CR142" i="8"/>
  <c r="CR95" i="8"/>
  <c r="CR94" i="8"/>
  <c r="CR86" i="8"/>
  <c r="CR38" i="8"/>
  <c r="CR54" i="8"/>
  <c r="CR46" i="8"/>
  <c r="CR22" i="8"/>
  <c r="CR47" i="8"/>
  <c r="CR102" i="8"/>
  <c r="CR15" i="8"/>
  <c r="CR110" i="8"/>
  <c r="CR62" i="8"/>
  <c r="CR14" i="8"/>
  <c r="CR118" i="8"/>
  <c r="CR70" i="8"/>
  <c r="CR6" i="8"/>
  <c r="CR30" i="8"/>
  <c r="CR78" i="8"/>
  <c r="CR85" i="8"/>
  <c r="CR53" i="8"/>
  <c r="CR133" i="8"/>
  <c r="CR29" i="8"/>
  <c r="CR21" i="8"/>
  <c r="CR141" i="8"/>
  <c r="CR45" i="8"/>
  <c r="CR13" i="8"/>
  <c r="CR125" i="8"/>
  <c r="CR149" i="8"/>
  <c r="CR101" i="8"/>
  <c r="CR61" i="8"/>
  <c r="CR5" i="8"/>
  <c r="CR109" i="8"/>
  <c r="CR77" i="8"/>
  <c r="CR117" i="8"/>
  <c r="CR93" i="8"/>
  <c r="CR69" i="8"/>
  <c r="CR37" i="8"/>
  <c r="CR3" i="8"/>
  <c r="E148" i="8"/>
  <c r="E124" i="8"/>
  <c r="E132" i="8"/>
  <c r="E140" i="8"/>
  <c r="E108" i="8"/>
  <c r="E92" i="8"/>
  <c r="E100" i="8"/>
  <c r="E76" i="8"/>
  <c r="E84" i="8"/>
  <c r="E116" i="8"/>
  <c r="E60" i="8"/>
  <c r="E52" i="8"/>
  <c r="E68" i="8"/>
  <c r="E28" i="8"/>
  <c r="E12" i="8"/>
  <c r="E20" i="8"/>
  <c r="E36" i="8"/>
  <c r="E4" i="8"/>
  <c r="E147" i="8"/>
  <c r="E44" i="8"/>
  <c r="E131" i="8"/>
  <c r="E123" i="8"/>
  <c r="E91" i="8"/>
  <c r="E99" i="8"/>
  <c r="E83" i="8"/>
  <c r="E115" i="8"/>
  <c r="E75" i="8"/>
  <c r="E11" i="8"/>
  <c r="E35" i="8"/>
  <c r="E107" i="8"/>
  <c r="E43" i="8"/>
  <c r="E139" i="8"/>
  <c r="E51" i="8"/>
  <c r="E67" i="8"/>
  <c r="E27" i="8"/>
  <c r="E146" i="8"/>
  <c r="E59" i="8"/>
  <c r="E138" i="8"/>
  <c r="E26" i="8"/>
  <c r="E34" i="8"/>
  <c r="E42" i="8"/>
  <c r="E130" i="8"/>
  <c r="E122" i="8"/>
  <c r="E90" i="8"/>
  <c r="E50" i="8"/>
  <c r="E58" i="8"/>
  <c r="E19" i="8"/>
  <c r="E106" i="8"/>
  <c r="E74" i="8"/>
  <c r="E114" i="8"/>
  <c r="E82" i="8"/>
  <c r="E98" i="8"/>
  <c r="E18" i="8"/>
  <c r="E66" i="8"/>
  <c r="E10" i="8"/>
  <c r="E145" i="8"/>
  <c r="E129" i="8"/>
  <c r="E105" i="8"/>
  <c r="E153" i="8"/>
  <c r="E113" i="8"/>
  <c r="E57" i="8"/>
  <c r="E9" i="8"/>
  <c r="E17" i="8"/>
  <c r="E137" i="8"/>
  <c r="E121" i="8"/>
  <c r="E97" i="8"/>
  <c r="E65" i="8"/>
  <c r="E33" i="8"/>
  <c r="E89" i="8"/>
  <c r="E73" i="8"/>
  <c r="E41" i="8"/>
  <c r="E81" i="8"/>
  <c r="E49" i="8"/>
  <c r="E136" i="8"/>
  <c r="E88" i="8"/>
  <c r="E96" i="8"/>
  <c r="E64" i="8"/>
  <c r="E16" i="8"/>
  <c r="E104" i="8"/>
  <c r="E72" i="8"/>
  <c r="E8" i="8"/>
  <c r="E25" i="8"/>
  <c r="E112" i="8"/>
  <c r="E152" i="8"/>
  <c r="E128" i="8"/>
  <c r="E120" i="8"/>
  <c r="E56" i="8"/>
  <c r="E40" i="8"/>
  <c r="E32" i="8"/>
  <c r="E143" i="8"/>
  <c r="E151" i="8"/>
  <c r="E71" i="8"/>
  <c r="E24" i="8"/>
  <c r="E103" i="8"/>
  <c r="E87" i="8"/>
  <c r="E144" i="8"/>
  <c r="E111" i="8"/>
  <c r="E47" i="8"/>
  <c r="E119" i="8"/>
  <c r="E80" i="8"/>
  <c r="E127" i="8"/>
  <c r="E95" i="8"/>
  <c r="E150" i="8"/>
  <c r="E63" i="8"/>
  <c r="E15" i="8"/>
  <c r="E55" i="8"/>
  <c r="E31" i="8"/>
  <c r="E7" i="8"/>
  <c r="E135" i="8"/>
  <c r="E39" i="8"/>
  <c r="E118" i="8"/>
  <c r="E102" i="8"/>
  <c r="E70" i="8"/>
  <c r="E126" i="8"/>
  <c r="E110" i="8"/>
  <c r="E78" i="8"/>
  <c r="E14" i="8"/>
  <c r="E86" i="8"/>
  <c r="E22" i="8"/>
  <c r="E6" i="8"/>
  <c r="E48" i="8"/>
  <c r="E142" i="8"/>
  <c r="E30" i="8"/>
  <c r="E94" i="8"/>
  <c r="E38" i="8"/>
  <c r="E46" i="8"/>
  <c r="E79" i="8"/>
  <c r="E134" i="8"/>
  <c r="E54" i="8"/>
  <c r="E23" i="8"/>
  <c r="E62" i="8"/>
  <c r="E149" i="8"/>
  <c r="E101" i="8"/>
  <c r="E109" i="8"/>
  <c r="E5" i="8"/>
  <c r="E117" i="8"/>
  <c r="E69" i="8"/>
  <c r="E37" i="8"/>
  <c r="E125" i="8"/>
  <c r="E77" i="8"/>
  <c r="E45" i="8"/>
  <c r="E29" i="8"/>
  <c r="E85" i="8"/>
  <c r="E53" i="8"/>
  <c r="E61" i="8"/>
  <c r="E141" i="8"/>
  <c r="E133" i="8"/>
  <c r="E93" i="8"/>
  <c r="E13" i="8"/>
  <c r="E21" i="8"/>
  <c r="E3" i="8"/>
  <c r="AY116" i="8"/>
  <c r="AY124" i="8"/>
  <c r="AY92" i="8"/>
  <c r="AY148" i="8"/>
  <c r="AY132" i="8"/>
  <c r="AY108" i="8"/>
  <c r="AY68" i="8"/>
  <c r="AY100" i="8"/>
  <c r="AY76" i="8"/>
  <c r="AY84" i="8"/>
  <c r="AY44" i="8"/>
  <c r="AY52" i="8"/>
  <c r="AY140" i="8"/>
  <c r="AY60" i="8"/>
  <c r="AY36" i="8"/>
  <c r="AY20" i="8"/>
  <c r="AY12" i="8"/>
  <c r="AY28" i="8"/>
  <c r="AY4" i="8"/>
  <c r="AY147" i="8"/>
  <c r="AY139" i="8"/>
  <c r="AY131" i="8"/>
  <c r="AY99" i="8"/>
  <c r="AY91" i="8"/>
  <c r="AY107" i="8"/>
  <c r="AY75" i="8"/>
  <c r="AY123" i="8"/>
  <c r="AY67" i="8"/>
  <c r="AY59" i="8"/>
  <c r="AY19" i="8"/>
  <c r="AY83" i="8"/>
  <c r="AY27" i="8"/>
  <c r="AY11" i="8"/>
  <c r="AY115" i="8"/>
  <c r="AY35" i="8"/>
  <c r="AY43" i="8"/>
  <c r="AY51" i="8"/>
  <c r="AY130" i="8"/>
  <c r="AY138" i="8"/>
  <c r="AY122" i="8"/>
  <c r="AY82" i="8"/>
  <c r="AY58" i="8"/>
  <c r="AY34" i="8"/>
  <c r="AY146" i="8"/>
  <c r="AY42" i="8"/>
  <c r="AY26" i="8"/>
  <c r="AY50" i="8"/>
  <c r="AY114" i="8"/>
  <c r="AY98" i="8"/>
  <c r="AY90" i="8"/>
  <c r="AY66" i="8"/>
  <c r="AY74" i="8"/>
  <c r="AY18" i="8"/>
  <c r="AY10" i="8"/>
  <c r="AY137" i="8"/>
  <c r="AY129" i="8"/>
  <c r="AY106" i="8"/>
  <c r="AY145" i="8"/>
  <c r="AY105" i="8"/>
  <c r="AY121" i="8"/>
  <c r="AY113" i="8"/>
  <c r="AY57" i="8"/>
  <c r="AY153" i="8"/>
  <c r="AY9" i="8"/>
  <c r="AY65" i="8"/>
  <c r="AY17" i="8"/>
  <c r="AY97" i="8"/>
  <c r="AY73" i="8"/>
  <c r="AY81" i="8"/>
  <c r="AY33" i="8"/>
  <c r="AY89" i="8"/>
  <c r="AY41" i="8"/>
  <c r="AY49" i="8"/>
  <c r="AY25" i="8"/>
  <c r="AY96" i="8"/>
  <c r="AY48" i="8"/>
  <c r="AY152" i="8"/>
  <c r="AY136" i="8"/>
  <c r="AY8" i="8"/>
  <c r="AY64" i="8"/>
  <c r="AY24" i="8"/>
  <c r="AY16" i="8"/>
  <c r="AY104" i="8"/>
  <c r="AY112" i="8"/>
  <c r="AY80" i="8"/>
  <c r="AY32" i="8"/>
  <c r="AY144" i="8"/>
  <c r="AY143" i="8"/>
  <c r="AY120" i="8"/>
  <c r="AY128" i="8"/>
  <c r="AY72" i="8"/>
  <c r="AY111" i="8"/>
  <c r="AY79" i="8"/>
  <c r="AY63" i="8"/>
  <c r="AY55" i="8"/>
  <c r="AY56" i="8"/>
  <c r="AY40" i="8"/>
  <c r="AY119" i="8"/>
  <c r="AY87" i="8"/>
  <c r="AY39" i="8"/>
  <c r="AY88" i="8"/>
  <c r="AY151" i="8"/>
  <c r="AY47" i="8"/>
  <c r="AY23" i="8"/>
  <c r="AY142" i="8"/>
  <c r="AY103" i="8"/>
  <c r="AY150" i="8"/>
  <c r="AY135" i="8"/>
  <c r="AY95" i="8"/>
  <c r="AY71" i="8"/>
  <c r="AY15" i="8"/>
  <c r="AY31" i="8"/>
  <c r="AY7" i="8"/>
  <c r="AY127" i="8"/>
  <c r="AY14" i="8"/>
  <c r="AY102" i="8"/>
  <c r="AY70" i="8"/>
  <c r="AY6" i="8"/>
  <c r="AY126" i="8"/>
  <c r="AY110" i="8"/>
  <c r="AY78" i="8"/>
  <c r="AY30" i="8"/>
  <c r="AY86" i="8"/>
  <c r="AY38" i="8"/>
  <c r="AY62" i="8"/>
  <c r="AY54" i="8"/>
  <c r="AY46" i="8"/>
  <c r="AY118" i="8"/>
  <c r="AY22" i="8"/>
  <c r="AY94" i="8"/>
  <c r="AY134" i="8"/>
  <c r="AY13" i="8"/>
  <c r="AY149" i="8"/>
  <c r="AY101" i="8"/>
  <c r="AY69" i="8"/>
  <c r="AY21" i="8"/>
  <c r="AY109" i="8"/>
  <c r="AY77" i="8"/>
  <c r="AY5" i="8"/>
  <c r="AY117" i="8"/>
  <c r="AY85" i="8"/>
  <c r="AY37" i="8"/>
  <c r="AY125" i="8"/>
  <c r="AY45" i="8"/>
  <c r="AY53" i="8"/>
  <c r="AY141" i="8"/>
  <c r="AY133" i="8"/>
  <c r="AY93" i="8"/>
  <c r="AY61" i="8"/>
  <c r="AY29" i="8"/>
  <c r="AY3" i="8"/>
  <c r="BP124" i="8"/>
  <c r="BP132" i="8"/>
  <c r="BP140" i="8"/>
  <c r="BP148" i="8"/>
  <c r="BP100" i="8"/>
  <c r="BP108" i="8"/>
  <c r="BP76" i="8"/>
  <c r="BP84" i="8"/>
  <c r="BP116" i="8"/>
  <c r="BP60" i="8"/>
  <c r="BP52" i="8"/>
  <c r="BP92" i="8"/>
  <c r="BP68" i="8"/>
  <c r="BP36" i="8"/>
  <c r="BP44" i="8"/>
  <c r="BP20" i="8"/>
  <c r="BP12" i="8"/>
  <c r="BP4" i="8"/>
  <c r="BP28" i="8"/>
  <c r="BP99" i="8"/>
  <c r="BP91" i="8"/>
  <c r="BP67" i="8"/>
  <c r="BP147" i="8"/>
  <c r="BP107" i="8"/>
  <c r="BP75" i="8"/>
  <c r="BP115" i="8"/>
  <c r="BP83" i="8"/>
  <c r="BP123" i="8"/>
  <c r="BP131" i="8"/>
  <c r="BP35" i="8"/>
  <c r="BP43" i="8"/>
  <c r="BP139" i="8"/>
  <c r="BP51" i="8"/>
  <c r="BP19" i="8"/>
  <c r="BP27" i="8"/>
  <c r="BP59" i="8"/>
  <c r="BP11" i="8"/>
  <c r="BP130" i="8"/>
  <c r="BP138" i="8"/>
  <c r="BP122" i="8"/>
  <c r="BP98" i="8"/>
  <c r="BP90" i="8"/>
  <c r="BP66" i="8"/>
  <c r="BP106" i="8"/>
  <c r="BP74" i="8"/>
  <c r="BP82" i="8"/>
  <c r="BP58" i="8"/>
  <c r="BP34" i="8"/>
  <c r="BP114" i="8"/>
  <c r="BP50" i="8"/>
  <c r="BP26" i="8"/>
  <c r="BP146" i="8"/>
  <c r="BP10" i="8"/>
  <c r="BP42" i="8"/>
  <c r="BP18" i="8"/>
  <c r="BP105" i="8"/>
  <c r="BP113" i="8"/>
  <c r="BP121" i="8"/>
  <c r="BP153" i="8"/>
  <c r="BP129" i="8"/>
  <c r="BP97" i="8"/>
  <c r="BP137" i="8"/>
  <c r="BP73" i="8"/>
  <c r="BP81" i="8"/>
  <c r="BP33" i="8"/>
  <c r="BP89" i="8"/>
  <c r="BP41" i="8"/>
  <c r="BP145" i="8"/>
  <c r="BP49" i="8"/>
  <c r="BP57" i="8"/>
  <c r="BP9" i="8"/>
  <c r="BP25" i="8"/>
  <c r="BP17" i="8"/>
  <c r="BP64" i="8"/>
  <c r="BP16" i="8"/>
  <c r="BP104" i="8"/>
  <c r="BP96" i="8"/>
  <c r="BP72" i="8"/>
  <c r="BP112" i="8"/>
  <c r="BP128" i="8"/>
  <c r="BP120" i="8"/>
  <c r="BP56" i="8"/>
  <c r="BP40" i="8"/>
  <c r="BP144" i="8"/>
  <c r="BP88" i="8"/>
  <c r="BP48" i="8"/>
  <c r="BP152" i="8"/>
  <c r="BP65" i="8"/>
  <c r="BP136" i="8"/>
  <c r="BP151" i="8"/>
  <c r="BP119" i="8"/>
  <c r="BP87" i="8"/>
  <c r="BP47" i="8"/>
  <c r="BP80" i="8"/>
  <c r="BP135" i="8"/>
  <c r="BP95" i="8"/>
  <c r="BP32" i="8"/>
  <c r="BP143" i="8"/>
  <c r="BP24" i="8"/>
  <c r="BP8" i="8"/>
  <c r="BP103" i="8"/>
  <c r="BP71" i="8"/>
  <c r="BP111" i="8"/>
  <c r="BP79" i="8"/>
  <c r="BP31" i="8"/>
  <c r="BP7" i="8"/>
  <c r="BP150" i="8"/>
  <c r="BP127" i="8"/>
  <c r="BP39" i="8"/>
  <c r="BP118" i="8"/>
  <c r="BP63" i="8"/>
  <c r="BP134" i="8"/>
  <c r="BP55" i="8"/>
  <c r="BP23" i="8"/>
  <c r="BP142" i="8"/>
  <c r="BP54" i="8"/>
  <c r="BP46" i="8"/>
  <c r="BP22" i="8"/>
  <c r="BP94" i="8"/>
  <c r="BP126" i="8"/>
  <c r="BP14" i="8"/>
  <c r="BP102" i="8"/>
  <c r="BP70" i="8"/>
  <c r="BP15" i="8"/>
  <c r="BP110" i="8"/>
  <c r="BP78" i="8"/>
  <c r="BP62" i="8"/>
  <c r="BP30" i="8"/>
  <c r="BP38" i="8"/>
  <c r="BP86" i="8"/>
  <c r="BP6" i="8"/>
  <c r="BP125" i="8"/>
  <c r="BP45" i="8"/>
  <c r="BP21" i="8"/>
  <c r="BP53" i="8"/>
  <c r="BP141" i="8"/>
  <c r="BP133" i="8"/>
  <c r="BP93" i="8"/>
  <c r="BP61" i="8"/>
  <c r="BP29" i="8"/>
  <c r="BP117" i="8"/>
  <c r="BP13" i="8"/>
  <c r="BP85" i="8"/>
  <c r="BP149" i="8"/>
  <c r="BP101" i="8"/>
  <c r="BP69" i="8"/>
  <c r="BP37" i="8"/>
  <c r="BP109" i="8"/>
  <c r="BP77" i="8"/>
  <c r="BP5" i="8"/>
  <c r="BP3" i="8"/>
  <c r="BC140" i="8"/>
  <c r="BC116" i="8"/>
  <c r="BC124" i="8"/>
  <c r="BC132" i="8"/>
  <c r="BC92" i="8"/>
  <c r="BC100" i="8"/>
  <c r="BC84" i="8"/>
  <c r="BC108" i="8"/>
  <c r="BC148" i="8"/>
  <c r="BC68" i="8"/>
  <c r="BC28" i="8"/>
  <c r="BC76" i="8"/>
  <c r="BC36" i="8"/>
  <c r="BC44" i="8"/>
  <c r="BC60" i="8"/>
  <c r="BC12" i="8"/>
  <c r="BC4" i="8"/>
  <c r="BC52" i="8"/>
  <c r="BC20" i="8"/>
  <c r="BC139" i="8"/>
  <c r="BC75" i="8"/>
  <c r="BC99" i="8"/>
  <c r="BC83" i="8"/>
  <c r="BC147" i="8"/>
  <c r="BC107" i="8"/>
  <c r="BC115" i="8"/>
  <c r="BC131" i="8"/>
  <c r="BC123" i="8"/>
  <c r="BC91" i="8"/>
  <c r="BC19" i="8"/>
  <c r="BC67" i="8"/>
  <c r="BC27" i="8"/>
  <c r="BC35" i="8"/>
  <c r="BC43" i="8"/>
  <c r="BC51" i="8"/>
  <c r="BC59" i="8"/>
  <c r="BC146" i="8"/>
  <c r="BC130" i="8"/>
  <c r="BC98" i="8"/>
  <c r="BC122" i="8"/>
  <c r="BC106" i="8"/>
  <c r="BC114" i="8"/>
  <c r="BC66" i="8"/>
  <c r="BC18" i="8"/>
  <c r="BC74" i="8"/>
  <c r="BC90" i="8"/>
  <c r="BC58" i="8"/>
  <c r="BC42" i="8"/>
  <c r="BC26" i="8"/>
  <c r="BC50" i="8"/>
  <c r="BC11" i="8"/>
  <c r="BC10" i="8"/>
  <c r="BC34" i="8"/>
  <c r="BC138" i="8"/>
  <c r="BC113" i="8"/>
  <c r="BC121" i="8"/>
  <c r="BC137" i="8"/>
  <c r="BC153" i="8"/>
  <c r="BC65" i="8"/>
  <c r="BC57" i="8"/>
  <c r="BC33" i="8"/>
  <c r="BC73" i="8"/>
  <c r="BC41" i="8"/>
  <c r="BC89" i="8"/>
  <c r="BC81" i="8"/>
  <c r="BC49" i="8"/>
  <c r="BC97" i="8"/>
  <c r="BC9" i="8"/>
  <c r="BC129" i="8"/>
  <c r="BC105" i="8"/>
  <c r="BC17" i="8"/>
  <c r="BC145" i="8"/>
  <c r="BC82" i="8"/>
  <c r="BC25" i="8"/>
  <c r="BC152" i="8"/>
  <c r="BC72" i="8"/>
  <c r="BC80" i="8"/>
  <c r="BC32" i="8"/>
  <c r="BC24" i="8"/>
  <c r="BC104" i="8"/>
  <c r="BC112" i="8"/>
  <c r="BC48" i="8"/>
  <c r="BC120" i="8"/>
  <c r="BC128" i="8"/>
  <c r="BC136" i="8"/>
  <c r="BC88" i="8"/>
  <c r="BC8" i="8"/>
  <c r="BC64" i="8"/>
  <c r="BC56" i="8"/>
  <c r="BC40" i="8"/>
  <c r="BC111" i="8"/>
  <c r="BC119" i="8"/>
  <c r="BC39" i="8"/>
  <c r="BC16" i="8"/>
  <c r="BC135" i="8"/>
  <c r="BC55" i="8"/>
  <c r="BC143" i="8"/>
  <c r="BC96" i="8"/>
  <c r="BC151" i="8"/>
  <c r="BC79" i="8"/>
  <c r="BC63" i="8"/>
  <c r="BC95" i="8"/>
  <c r="BC87" i="8"/>
  <c r="BC23" i="8"/>
  <c r="BC31" i="8"/>
  <c r="BC7" i="8"/>
  <c r="BC126" i="8"/>
  <c r="BC144" i="8"/>
  <c r="BC47" i="8"/>
  <c r="BC142" i="8"/>
  <c r="BC150" i="8"/>
  <c r="BC127" i="8"/>
  <c r="BC86" i="8"/>
  <c r="BC38" i="8"/>
  <c r="BC94" i="8"/>
  <c r="BC54" i="8"/>
  <c r="BC46" i="8"/>
  <c r="BC103" i="8"/>
  <c r="BC134" i="8"/>
  <c r="BC102" i="8"/>
  <c r="BC110" i="8"/>
  <c r="BC14" i="8"/>
  <c r="BC118" i="8"/>
  <c r="BC70" i="8"/>
  <c r="BC62" i="8"/>
  <c r="BC6" i="8"/>
  <c r="BC22" i="8"/>
  <c r="BC15" i="8"/>
  <c r="BC30" i="8"/>
  <c r="BC71" i="8"/>
  <c r="BC78" i="8"/>
  <c r="BC85" i="8"/>
  <c r="BC53" i="8"/>
  <c r="BC133" i="8"/>
  <c r="BC21" i="8"/>
  <c r="BC5" i="8"/>
  <c r="BC149" i="8"/>
  <c r="BC141" i="8"/>
  <c r="BC29" i="8"/>
  <c r="BC13" i="8"/>
  <c r="BC77" i="8"/>
  <c r="BC45" i="8"/>
  <c r="BC101" i="8"/>
  <c r="BC61" i="8"/>
  <c r="BC109" i="8"/>
  <c r="BC117" i="8"/>
  <c r="BC93" i="8"/>
  <c r="BC69" i="8"/>
  <c r="BC37" i="8"/>
  <c r="BC125" i="8"/>
  <c r="BC3" i="8"/>
  <c r="AH148" i="8"/>
  <c r="AH132" i="8"/>
  <c r="AH100" i="8"/>
  <c r="AH140" i="8"/>
  <c r="AH108" i="8"/>
  <c r="AH116" i="8"/>
  <c r="AH124" i="8"/>
  <c r="AH60" i="8"/>
  <c r="AH68" i="8"/>
  <c r="AH84" i="8"/>
  <c r="AH20" i="8"/>
  <c r="AH76" i="8"/>
  <c r="AH28" i="8"/>
  <c r="AH92" i="8"/>
  <c r="AH36" i="8"/>
  <c r="AH44" i="8"/>
  <c r="AH12" i="8"/>
  <c r="AH52" i="8"/>
  <c r="AH4" i="8"/>
  <c r="AH139" i="8"/>
  <c r="AH107" i="8"/>
  <c r="AH75" i="8"/>
  <c r="AH115" i="8"/>
  <c r="AH83" i="8"/>
  <c r="AH59" i="8"/>
  <c r="AH147" i="8"/>
  <c r="AH123" i="8"/>
  <c r="AH131" i="8"/>
  <c r="AH35" i="8"/>
  <c r="AH67" i="8"/>
  <c r="AH43" i="8"/>
  <c r="AH51" i="8"/>
  <c r="AH19" i="8"/>
  <c r="AH99" i="8"/>
  <c r="AH27" i="8"/>
  <c r="AH91" i="8"/>
  <c r="AH11" i="8"/>
  <c r="AH146" i="8"/>
  <c r="AH106" i="8"/>
  <c r="AH122" i="8"/>
  <c r="AH114" i="8"/>
  <c r="AH90" i="8"/>
  <c r="AH66" i="8"/>
  <c r="AH74" i="8"/>
  <c r="AH138" i="8"/>
  <c r="AH82" i="8"/>
  <c r="AH58" i="8"/>
  <c r="AH34" i="8"/>
  <c r="AH130" i="8"/>
  <c r="AH42" i="8"/>
  <c r="AH26" i="8"/>
  <c r="AH98" i="8"/>
  <c r="AH18" i="8"/>
  <c r="AH50" i="8"/>
  <c r="AH113" i="8"/>
  <c r="AH121" i="8"/>
  <c r="AH129" i="8"/>
  <c r="AH97" i="8"/>
  <c r="AH145" i="8"/>
  <c r="AH137" i="8"/>
  <c r="AH81" i="8"/>
  <c r="AH49" i="8"/>
  <c r="AH105" i="8"/>
  <c r="AH153" i="8"/>
  <c r="AH10" i="8"/>
  <c r="AH89" i="8"/>
  <c r="AH65" i="8"/>
  <c r="AH57" i="8"/>
  <c r="AH33" i="8"/>
  <c r="AH17" i="8"/>
  <c r="AH73" i="8"/>
  <c r="AH128" i="8"/>
  <c r="AH104" i="8"/>
  <c r="AH24" i="8"/>
  <c r="AH152" i="8"/>
  <c r="AH112" i="8"/>
  <c r="AH32" i="8"/>
  <c r="AH25" i="8"/>
  <c r="AH144" i="8"/>
  <c r="AH120" i="8"/>
  <c r="AH48" i="8"/>
  <c r="AH41" i="8"/>
  <c r="AH136" i="8"/>
  <c r="AH88" i="8"/>
  <c r="AH56" i="8"/>
  <c r="AH9" i="8"/>
  <c r="AH72" i="8"/>
  <c r="AH8" i="8"/>
  <c r="AH96" i="8"/>
  <c r="AH135" i="8"/>
  <c r="AH80" i="8"/>
  <c r="AH64" i="8"/>
  <c r="AH40" i="8"/>
  <c r="AH127" i="8"/>
  <c r="AH103" i="8"/>
  <c r="AH16" i="8"/>
  <c r="AH111" i="8"/>
  <c r="AH95" i="8"/>
  <c r="AH79" i="8"/>
  <c r="AH55" i="8"/>
  <c r="AH119" i="8"/>
  <c r="AH151" i="8"/>
  <c r="AH87" i="8"/>
  <c r="AH47" i="8"/>
  <c r="AH134" i="8"/>
  <c r="AH39" i="8"/>
  <c r="AH63" i="8"/>
  <c r="AH23" i="8"/>
  <c r="AH150" i="8"/>
  <c r="AH15" i="8"/>
  <c r="AH143" i="8"/>
  <c r="AH31" i="8"/>
  <c r="AH22" i="8"/>
  <c r="AH102" i="8"/>
  <c r="AH94" i="8"/>
  <c r="AH71" i="8"/>
  <c r="AH126" i="8"/>
  <c r="AH110" i="8"/>
  <c r="AH62" i="8"/>
  <c r="AH14" i="8"/>
  <c r="AH142" i="8"/>
  <c r="AH118" i="8"/>
  <c r="AH70" i="8"/>
  <c r="AH6" i="8"/>
  <c r="AH78" i="8"/>
  <c r="AH30" i="8"/>
  <c r="AH86" i="8"/>
  <c r="AH38" i="8"/>
  <c r="AH7" i="8"/>
  <c r="AH46" i="8"/>
  <c r="AH54" i="8"/>
  <c r="AH133" i="8"/>
  <c r="AH141" i="8"/>
  <c r="AH13" i="8"/>
  <c r="AH29" i="8"/>
  <c r="AH21" i="8"/>
  <c r="AH5" i="8"/>
  <c r="AH101" i="8"/>
  <c r="AH69" i="8"/>
  <c r="AH37" i="8"/>
  <c r="AH149" i="8"/>
  <c r="AH109" i="8"/>
  <c r="AH77" i="8"/>
  <c r="AH45" i="8"/>
  <c r="AH117" i="8"/>
  <c r="AH93" i="8"/>
  <c r="AH85" i="8"/>
  <c r="AH53" i="8"/>
  <c r="AH125" i="8"/>
  <c r="AH61" i="8"/>
  <c r="AH3" i="8"/>
  <c r="AD116" i="8"/>
  <c r="AD124" i="8"/>
  <c r="AD132" i="8"/>
  <c r="AD140" i="8"/>
  <c r="AD148" i="8"/>
  <c r="AD100" i="8"/>
  <c r="AD76" i="8"/>
  <c r="AD44" i="8"/>
  <c r="AD108" i="8"/>
  <c r="AD28" i="8"/>
  <c r="AD20" i="8"/>
  <c r="AD84" i="8"/>
  <c r="AD68" i="8"/>
  <c r="AD60" i="8"/>
  <c r="AD12" i="8"/>
  <c r="AD92" i="8"/>
  <c r="AD4" i="8"/>
  <c r="AD52" i="8"/>
  <c r="AD36" i="8"/>
  <c r="AD147" i="8"/>
  <c r="AD139" i="8"/>
  <c r="AD67" i="8"/>
  <c r="AD91" i="8"/>
  <c r="AD75" i="8"/>
  <c r="AD99" i="8"/>
  <c r="AD83" i="8"/>
  <c r="AD107" i="8"/>
  <c r="AD131" i="8"/>
  <c r="AD115" i="8"/>
  <c r="AD123" i="8"/>
  <c r="AD35" i="8"/>
  <c r="AD43" i="8"/>
  <c r="AD27" i="8"/>
  <c r="AD51" i="8"/>
  <c r="AD19" i="8"/>
  <c r="AD122" i="8"/>
  <c r="AD59" i="8"/>
  <c r="AD138" i="8"/>
  <c r="AD42" i="8"/>
  <c r="AD90" i="8"/>
  <c r="AD50" i="8"/>
  <c r="AD58" i="8"/>
  <c r="AD11" i="8"/>
  <c r="AD146" i="8"/>
  <c r="AD98" i="8"/>
  <c r="AD66" i="8"/>
  <c r="AD106" i="8"/>
  <c r="AD74" i="8"/>
  <c r="AD26" i="8"/>
  <c r="AD18" i="8"/>
  <c r="AD130" i="8"/>
  <c r="AD10" i="8"/>
  <c r="AD114" i="8"/>
  <c r="AD34" i="8"/>
  <c r="AD129" i="8"/>
  <c r="AD97" i="8"/>
  <c r="AD105" i="8"/>
  <c r="AD113" i="8"/>
  <c r="AD121" i="8"/>
  <c r="AD153" i="8"/>
  <c r="AD145" i="8"/>
  <c r="AD82" i="8"/>
  <c r="AD137" i="8"/>
  <c r="AD65" i="8"/>
  <c r="AD57" i="8"/>
  <c r="AD33" i="8"/>
  <c r="AD73" i="8"/>
  <c r="AD41" i="8"/>
  <c r="AD81" i="8"/>
  <c r="AD49" i="8"/>
  <c r="AD89" i="8"/>
  <c r="AD25" i="8"/>
  <c r="AD17" i="8"/>
  <c r="AD9" i="8"/>
  <c r="AD88" i="8"/>
  <c r="AD24" i="8"/>
  <c r="AD96" i="8"/>
  <c r="AD64" i="8"/>
  <c r="AD16" i="8"/>
  <c r="AD128" i="8"/>
  <c r="AD104" i="8"/>
  <c r="AD112" i="8"/>
  <c r="AD80" i="8"/>
  <c r="AD32" i="8"/>
  <c r="AD152" i="8"/>
  <c r="AD120" i="8"/>
  <c r="AD56" i="8"/>
  <c r="AD40" i="8"/>
  <c r="AD144" i="8"/>
  <c r="AD95" i="8"/>
  <c r="AD103" i="8"/>
  <c r="AD87" i="8"/>
  <c r="AD136" i="8"/>
  <c r="AD8" i="8"/>
  <c r="AD119" i="8"/>
  <c r="AD151" i="8"/>
  <c r="AD127" i="8"/>
  <c r="AD135" i="8"/>
  <c r="AD143" i="8"/>
  <c r="AD48" i="8"/>
  <c r="AD47" i="8"/>
  <c r="AD72" i="8"/>
  <c r="AD79" i="8"/>
  <c r="AD31" i="8"/>
  <c r="AD23" i="8"/>
  <c r="AD39" i="8"/>
  <c r="AD111" i="8"/>
  <c r="AD7" i="8"/>
  <c r="AD126" i="8"/>
  <c r="AD71" i="8"/>
  <c r="AD134" i="8"/>
  <c r="AD55" i="8"/>
  <c r="AD118" i="8"/>
  <c r="AD86" i="8"/>
  <c r="AD22" i="8"/>
  <c r="AD6" i="8"/>
  <c r="AD30" i="8"/>
  <c r="AD94" i="8"/>
  <c r="AD38" i="8"/>
  <c r="AD62" i="8"/>
  <c r="AD46" i="8"/>
  <c r="AD54" i="8"/>
  <c r="AD63" i="8"/>
  <c r="AD142" i="8"/>
  <c r="AD150" i="8"/>
  <c r="AD102" i="8"/>
  <c r="AD70" i="8"/>
  <c r="AD78" i="8"/>
  <c r="AD14" i="8"/>
  <c r="AD15" i="8"/>
  <c r="AD110" i="8"/>
  <c r="AD117" i="8"/>
  <c r="AD69" i="8"/>
  <c r="AD37" i="8"/>
  <c r="AD125" i="8"/>
  <c r="AD77" i="8"/>
  <c r="AD45" i="8"/>
  <c r="AD149" i="8"/>
  <c r="AD93" i="8"/>
  <c r="AD85" i="8"/>
  <c r="AD53" i="8"/>
  <c r="AD109" i="8"/>
  <c r="AD141" i="8"/>
  <c r="AD133" i="8"/>
  <c r="AD21" i="8"/>
  <c r="AD5" i="8"/>
  <c r="AD29" i="8"/>
  <c r="AD13" i="8"/>
  <c r="AD101" i="8"/>
  <c r="AD61" i="8"/>
  <c r="AD3" i="8"/>
  <c r="DS148" i="8"/>
  <c r="DS140" i="8"/>
  <c r="DS108" i="8"/>
  <c r="DS116" i="8"/>
  <c r="DS124" i="8"/>
  <c r="DS92" i="8"/>
  <c r="DS100" i="8"/>
  <c r="DS76" i="8"/>
  <c r="DS68" i="8"/>
  <c r="DS36" i="8"/>
  <c r="DS44" i="8"/>
  <c r="DS60" i="8"/>
  <c r="DS52" i="8"/>
  <c r="DS28" i="8"/>
  <c r="DS20" i="8"/>
  <c r="DS4" i="8"/>
  <c r="DS84" i="8"/>
  <c r="DS132" i="8"/>
  <c r="DS139" i="8"/>
  <c r="DS12" i="8"/>
  <c r="DS147" i="8"/>
  <c r="DS123" i="8"/>
  <c r="DS131" i="8"/>
  <c r="DS99" i="8"/>
  <c r="DS91" i="8"/>
  <c r="DS115" i="8"/>
  <c r="DS51" i="8"/>
  <c r="DS19" i="8"/>
  <c r="DS27" i="8"/>
  <c r="DS11" i="8"/>
  <c r="DS107" i="8"/>
  <c r="DS83" i="8"/>
  <c r="DS75" i="8"/>
  <c r="DS35" i="8"/>
  <c r="DS67" i="8"/>
  <c r="DS59" i="8"/>
  <c r="DS43" i="8"/>
  <c r="DS130" i="8"/>
  <c r="DS122" i="8"/>
  <c r="DS106" i="8"/>
  <c r="DS74" i="8"/>
  <c r="DS82" i="8"/>
  <c r="DS58" i="8"/>
  <c r="DS34" i="8"/>
  <c r="DS42" i="8"/>
  <c r="DS50" i="8"/>
  <c r="DS114" i="8"/>
  <c r="DS66" i="8"/>
  <c r="DS26" i="8"/>
  <c r="DS90" i="8"/>
  <c r="DS18" i="8"/>
  <c r="DS138" i="8"/>
  <c r="DS10" i="8"/>
  <c r="DS153" i="8"/>
  <c r="DS137" i="8"/>
  <c r="DS129" i="8"/>
  <c r="DS97" i="8"/>
  <c r="DS145" i="8"/>
  <c r="DS98" i="8"/>
  <c r="DS49" i="8"/>
  <c r="DS57" i="8"/>
  <c r="DS146" i="8"/>
  <c r="DS9" i="8"/>
  <c r="DS121" i="8"/>
  <c r="DS113" i="8"/>
  <c r="DS105" i="8"/>
  <c r="DS65" i="8"/>
  <c r="DS73" i="8"/>
  <c r="DS25" i="8"/>
  <c r="DS81" i="8"/>
  <c r="DS33" i="8"/>
  <c r="DS89" i="8"/>
  <c r="DS17" i="8"/>
  <c r="DS144" i="8"/>
  <c r="DS128" i="8"/>
  <c r="DS120" i="8"/>
  <c r="DS88" i="8"/>
  <c r="DS40" i="8"/>
  <c r="DS24" i="8"/>
  <c r="DS41" i="8"/>
  <c r="DS48" i="8"/>
  <c r="DS152" i="8"/>
  <c r="DS136" i="8"/>
  <c r="DS96" i="8"/>
  <c r="DS8" i="8"/>
  <c r="DS104" i="8"/>
  <c r="DS72" i="8"/>
  <c r="DS32" i="8"/>
  <c r="DS151" i="8"/>
  <c r="DS135" i="8"/>
  <c r="DS95" i="8"/>
  <c r="DS16" i="8"/>
  <c r="DS143" i="8"/>
  <c r="DS127" i="8"/>
  <c r="DS103" i="8"/>
  <c r="DS71" i="8"/>
  <c r="DS111" i="8"/>
  <c r="DS79" i="8"/>
  <c r="DS63" i="8"/>
  <c r="DS55" i="8"/>
  <c r="DS112" i="8"/>
  <c r="DS56" i="8"/>
  <c r="DS119" i="8"/>
  <c r="DS80" i="8"/>
  <c r="DS39" i="8"/>
  <c r="DS134" i="8"/>
  <c r="DS23" i="8"/>
  <c r="DS142" i="8"/>
  <c r="DS15" i="8"/>
  <c r="DS87" i="8"/>
  <c r="DS31" i="8"/>
  <c r="DS7" i="8"/>
  <c r="DS94" i="8"/>
  <c r="DS14" i="8"/>
  <c r="DS118" i="8"/>
  <c r="DS102" i="8"/>
  <c r="DS70" i="8"/>
  <c r="DS6" i="8"/>
  <c r="DS110" i="8"/>
  <c r="DS78" i="8"/>
  <c r="DS62" i="8"/>
  <c r="DS30" i="8"/>
  <c r="DS86" i="8"/>
  <c r="DS38" i="8"/>
  <c r="DS54" i="8"/>
  <c r="DS46" i="8"/>
  <c r="DS64" i="8"/>
  <c r="DS150" i="8"/>
  <c r="DS126" i="8"/>
  <c r="DS47" i="8"/>
  <c r="DS22" i="8"/>
  <c r="DS29" i="8"/>
  <c r="DS13" i="8"/>
  <c r="DS93" i="8"/>
  <c r="DS149" i="8"/>
  <c r="DS101" i="8"/>
  <c r="DS69" i="8"/>
  <c r="DS21" i="8"/>
  <c r="DS109" i="8"/>
  <c r="DS77" i="8"/>
  <c r="DS5" i="8"/>
  <c r="DS61" i="8"/>
  <c r="DS117" i="8"/>
  <c r="DS85" i="8"/>
  <c r="DS37" i="8"/>
  <c r="DS125" i="8"/>
  <c r="DS45" i="8"/>
  <c r="DS133" i="8"/>
  <c r="DS53" i="8"/>
  <c r="DS141" i="8"/>
  <c r="DS3" i="8"/>
  <c r="AC148" i="8"/>
  <c r="AC132" i="8"/>
  <c r="AC140" i="8"/>
  <c r="AC100" i="8"/>
  <c r="AC108" i="8"/>
  <c r="AC92" i="8"/>
  <c r="AC116" i="8"/>
  <c r="AC124" i="8"/>
  <c r="AC28" i="8"/>
  <c r="AC68" i="8"/>
  <c r="AC84" i="8"/>
  <c r="AC36" i="8"/>
  <c r="AC44" i="8"/>
  <c r="AC60" i="8"/>
  <c r="AC52" i="8"/>
  <c r="AC20" i="8"/>
  <c r="AC4" i="8"/>
  <c r="AC76" i="8"/>
  <c r="AC12" i="8"/>
  <c r="AC139" i="8"/>
  <c r="AC99" i="8"/>
  <c r="AC83" i="8"/>
  <c r="AC59" i="8"/>
  <c r="AC131" i="8"/>
  <c r="AC107" i="8"/>
  <c r="AC115" i="8"/>
  <c r="AC123" i="8"/>
  <c r="AC147" i="8"/>
  <c r="AC43" i="8"/>
  <c r="AC51" i="8"/>
  <c r="AC67" i="8"/>
  <c r="AC19" i="8"/>
  <c r="AC75" i="8"/>
  <c r="AC11" i="8"/>
  <c r="AC27" i="8"/>
  <c r="AC91" i="8"/>
  <c r="AC138" i="8"/>
  <c r="AC35" i="8"/>
  <c r="AC146" i="8"/>
  <c r="AC130" i="8"/>
  <c r="AC98" i="8"/>
  <c r="AC66" i="8"/>
  <c r="AC106" i="8"/>
  <c r="AC74" i="8"/>
  <c r="AC114" i="8"/>
  <c r="AC82" i="8"/>
  <c r="AC18" i="8"/>
  <c r="AC26" i="8"/>
  <c r="AC34" i="8"/>
  <c r="AC122" i="8"/>
  <c r="AC90" i="8"/>
  <c r="AC50" i="8"/>
  <c r="AC58" i="8"/>
  <c r="AC10" i="8"/>
  <c r="AC42" i="8"/>
  <c r="AC121" i="8"/>
  <c r="AC137" i="8"/>
  <c r="AC97" i="8"/>
  <c r="AC89" i="8"/>
  <c r="AC145" i="8"/>
  <c r="AC73" i="8"/>
  <c r="AC41" i="8"/>
  <c r="AC81" i="8"/>
  <c r="AC49" i="8"/>
  <c r="AC17" i="8"/>
  <c r="AC153" i="8"/>
  <c r="AC129" i="8"/>
  <c r="AC113" i="8"/>
  <c r="AC105" i="8"/>
  <c r="AC57" i="8"/>
  <c r="AC9" i="8"/>
  <c r="AC25" i="8"/>
  <c r="AC65" i="8"/>
  <c r="AC33" i="8"/>
  <c r="AC112" i="8"/>
  <c r="AC80" i="8"/>
  <c r="AC32" i="8"/>
  <c r="AC128" i="8"/>
  <c r="AC120" i="8"/>
  <c r="AC56" i="8"/>
  <c r="AC40" i="8"/>
  <c r="AC144" i="8"/>
  <c r="AC136" i="8"/>
  <c r="AC8" i="8"/>
  <c r="AC96" i="8"/>
  <c r="AC64" i="8"/>
  <c r="AC16" i="8"/>
  <c r="AC72" i="8"/>
  <c r="AC48" i="8"/>
  <c r="AC119" i="8"/>
  <c r="AC127" i="8"/>
  <c r="AC95" i="8"/>
  <c r="AC88" i="8"/>
  <c r="AC104" i="8"/>
  <c r="AC24" i="8"/>
  <c r="AC143" i="8"/>
  <c r="AC151" i="8"/>
  <c r="AC71" i="8"/>
  <c r="AC152" i="8"/>
  <c r="AC103" i="8"/>
  <c r="AC87" i="8"/>
  <c r="AC63" i="8"/>
  <c r="AC126" i="8"/>
  <c r="AC134" i="8"/>
  <c r="AC47" i="8"/>
  <c r="AC23" i="8"/>
  <c r="AC55" i="8"/>
  <c r="AC150" i="8"/>
  <c r="AC15" i="8"/>
  <c r="AC135" i="8"/>
  <c r="AC111" i="8"/>
  <c r="AC46" i="8"/>
  <c r="AC39" i="8"/>
  <c r="AC54" i="8"/>
  <c r="AC62" i="8"/>
  <c r="AC102" i="8"/>
  <c r="AC70" i="8"/>
  <c r="AC7" i="8"/>
  <c r="AC142" i="8"/>
  <c r="AC110" i="8"/>
  <c r="AC78" i="8"/>
  <c r="AC14" i="8"/>
  <c r="AC86" i="8"/>
  <c r="AC22" i="8"/>
  <c r="AC6" i="8"/>
  <c r="AC31" i="8"/>
  <c r="AC30" i="8"/>
  <c r="AC79" i="8"/>
  <c r="AC38" i="8"/>
  <c r="AC118" i="8"/>
  <c r="AC94" i="8"/>
  <c r="AC141" i="8"/>
  <c r="AC133" i="8"/>
  <c r="AC93" i="8"/>
  <c r="AC21" i="8"/>
  <c r="AC61" i="8"/>
  <c r="AC13" i="8"/>
  <c r="AC149" i="8"/>
  <c r="AC101" i="8"/>
  <c r="AC29" i="8"/>
  <c r="AC5" i="8"/>
  <c r="AC109" i="8"/>
  <c r="AC117" i="8"/>
  <c r="AC69" i="8"/>
  <c r="AC37" i="8"/>
  <c r="AC85" i="8"/>
  <c r="AC53" i="8"/>
  <c r="AC125" i="8"/>
  <c r="AC77" i="8"/>
  <c r="AC45" i="8"/>
  <c r="AC3" i="8"/>
  <c r="EI148" i="8"/>
  <c r="EI132" i="8"/>
  <c r="EI140" i="8"/>
  <c r="EI100" i="8"/>
  <c r="EI108" i="8"/>
  <c r="EI116" i="8"/>
  <c r="EI84" i="8"/>
  <c r="EI124" i="8"/>
  <c r="EI92" i="8"/>
  <c r="EI76" i="8"/>
  <c r="EI60" i="8"/>
  <c r="EI68" i="8"/>
  <c r="EI36" i="8"/>
  <c r="EI44" i="8"/>
  <c r="EI12" i="8"/>
  <c r="EI4" i="8"/>
  <c r="EI52" i="8"/>
  <c r="EI28" i="8"/>
  <c r="EI20" i="8"/>
  <c r="EI139" i="8"/>
  <c r="EI131" i="8"/>
  <c r="EI107" i="8"/>
  <c r="EI75" i="8"/>
  <c r="EI115" i="8"/>
  <c r="EI83" i="8"/>
  <c r="EI59" i="8"/>
  <c r="EI147" i="8"/>
  <c r="EI123" i="8"/>
  <c r="EI35" i="8"/>
  <c r="EI67" i="8"/>
  <c r="EI43" i="8"/>
  <c r="EI91" i="8"/>
  <c r="EI51" i="8"/>
  <c r="EI19" i="8"/>
  <c r="EI99" i="8"/>
  <c r="EI27" i="8"/>
  <c r="EI11" i="8"/>
  <c r="EI138" i="8"/>
  <c r="EI98" i="8"/>
  <c r="EI90" i="8"/>
  <c r="EI66" i="8"/>
  <c r="EI122" i="8"/>
  <c r="EI106" i="8"/>
  <c r="EI74" i="8"/>
  <c r="EI26" i="8"/>
  <c r="EI82" i="8"/>
  <c r="EI58" i="8"/>
  <c r="EI34" i="8"/>
  <c r="EI42" i="8"/>
  <c r="EI146" i="8"/>
  <c r="EI114" i="8"/>
  <c r="EI130" i="8"/>
  <c r="EI18" i="8"/>
  <c r="EI50" i="8"/>
  <c r="EI113" i="8"/>
  <c r="EI121" i="8"/>
  <c r="EI153" i="8"/>
  <c r="EI137" i="8"/>
  <c r="EI97" i="8"/>
  <c r="EI129" i="8"/>
  <c r="EI10" i="8"/>
  <c r="EI81" i="8"/>
  <c r="EI33" i="8"/>
  <c r="EI89" i="8"/>
  <c r="EI41" i="8"/>
  <c r="EI49" i="8"/>
  <c r="EI57" i="8"/>
  <c r="EI9" i="8"/>
  <c r="EI105" i="8"/>
  <c r="EI65" i="8"/>
  <c r="EI17" i="8"/>
  <c r="EI25" i="8"/>
  <c r="EI73" i="8"/>
  <c r="EI145" i="8"/>
  <c r="EI104" i="8"/>
  <c r="EI72" i="8"/>
  <c r="EI112" i="8"/>
  <c r="EI80" i="8"/>
  <c r="EI32" i="8"/>
  <c r="EI144" i="8"/>
  <c r="EI128" i="8"/>
  <c r="EI120" i="8"/>
  <c r="EI88" i="8"/>
  <c r="EI48" i="8"/>
  <c r="EI152" i="8"/>
  <c r="EI136" i="8"/>
  <c r="EI96" i="8"/>
  <c r="EI8" i="8"/>
  <c r="EI64" i="8"/>
  <c r="EI40" i="8"/>
  <c r="EI151" i="8"/>
  <c r="EI16" i="8"/>
  <c r="EI24" i="8"/>
  <c r="EI143" i="8"/>
  <c r="EI127" i="8"/>
  <c r="EI103" i="8"/>
  <c r="EI111" i="8"/>
  <c r="EI79" i="8"/>
  <c r="EI63" i="8"/>
  <c r="EI55" i="8"/>
  <c r="EI119" i="8"/>
  <c r="EI118" i="8"/>
  <c r="EI47" i="8"/>
  <c r="EI126" i="8"/>
  <c r="EI39" i="8"/>
  <c r="EI56" i="8"/>
  <c r="EI23" i="8"/>
  <c r="EI142" i="8"/>
  <c r="EI150" i="8"/>
  <c r="EI135" i="8"/>
  <c r="EI95" i="8"/>
  <c r="EI87" i="8"/>
  <c r="EI15" i="8"/>
  <c r="EI31" i="8"/>
  <c r="EI22" i="8"/>
  <c r="EI94" i="8"/>
  <c r="EI14" i="8"/>
  <c r="EI134" i="8"/>
  <c r="EI102" i="8"/>
  <c r="EI70" i="8"/>
  <c r="EI62" i="8"/>
  <c r="EI110" i="8"/>
  <c r="EI78" i="8"/>
  <c r="EI30" i="8"/>
  <c r="EI86" i="8"/>
  <c r="EI38" i="8"/>
  <c r="EI7" i="8"/>
  <c r="EI54" i="8"/>
  <c r="EI6" i="8"/>
  <c r="EI71" i="8"/>
  <c r="EI46" i="8"/>
  <c r="EI53" i="8"/>
  <c r="EI141" i="8"/>
  <c r="EI133" i="8"/>
  <c r="EI93" i="8"/>
  <c r="EI61" i="8"/>
  <c r="EI29" i="8"/>
  <c r="EI13" i="8"/>
  <c r="EI5" i="8"/>
  <c r="EI149" i="8"/>
  <c r="EI101" i="8"/>
  <c r="EI69" i="8"/>
  <c r="EI21" i="8"/>
  <c r="EI109" i="8"/>
  <c r="EI77" i="8"/>
  <c r="EI125" i="8"/>
  <c r="EI117" i="8"/>
  <c r="EI85" i="8"/>
  <c r="EI37" i="8"/>
  <c r="EI45" i="8"/>
  <c r="EI3" i="8"/>
  <c r="AB148" i="8"/>
  <c r="AB124" i="8"/>
  <c r="AB132" i="8"/>
  <c r="AB140" i="8"/>
  <c r="AB108" i="8"/>
  <c r="AB92" i="8"/>
  <c r="AB100" i="8"/>
  <c r="AB76" i="8"/>
  <c r="AB84" i="8"/>
  <c r="AB68" i="8"/>
  <c r="AB116" i="8"/>
  <c r="AB60" i="8"/>
  <c r="AB52" i="8"/>
  <c r="AB44" i="8"/>
  <c r="AB36" i="8"/>
  <c r="AB28" i="8"/>
  <c r="AB12" i="8"/>
  <c r="AB20" i="8"/>
  <c r="AB4" i="8"/>
  <c r="AB131" i="8"/>
  <c r="AB139" i="8"/>
  <c r="AB99" i="8"/>
  <c r="AB91" i="8"/>
  <c r="AB107" i="8"/>
  <c r="AB147" i="8"/>
  <c r="AB115" i="8"/>
  <c r="AB83" i="8"/>
  <c r="AB27" i="8"/>
  <c r="AB75" i="8"/>
  <c r="AB11" i="8"/>
  <c r="AB123" i="8"/>
  <c r="AB67" i="8"/>
  <c r="AB59" i="8"/>
  <c r="AB35" i="8"/>
  <c r="AB43" i="8"/>
  <c r="AB51" i="8"/>
  <c r="AB146" i="8"/>
  <c r="AB130" i="8"/>
  <c r="AB19" i="8"/>
  <c r="AB138" i="8"/>
  <c r="AB42" i="8"/>
  <c r="AB114" i="8"/>
  <c r="AB90" i="8"/>
  <c r="AB50" i="8"/>
  <c r="AB26" i="8"/>
  <c r="AB106" i="8"/>
  <c r="AB74" i="8"/>
  <c r="AB18" i="8"/>
  <c r="AB66" i="8"/>
  <c r="AB34" i="8"/>
  <c r="AB122" i="8"/>
  <c r="AB10" i="8"/>
  <c r="AB58" i="8"/>
  <c r="AB129" i="8"/>
  <c r="AB145" i="8"/>
  <c r="AB105" i="8"/>
  <c r="AB82" i="8"/>
  <c r="AB113" i="8"/>
  <c r="AB97" i="8"/>
  <c r="AB9" i="8"/>
  <c r="AB98" i="8"/>
  <c r="AB65" i="8"/>
  <c r="AB17" i="8"/>
  <c r="AB73" i="8"/>
  <c r="AB25" i="8"/>
  <c r="AB81" i="8"/>
  <c r="AB33" i="8"/>
  <c r="AB137" i="8"/>
  <c r="AB121" i="8"/>
  <c r="AB89" i="8"/>
  <c r="AB41" i="8"/>
  <c r="AB49" i="8"/>
  <c r="AB57" i="8"/>
  <c r="AB152" i="8"/>
  <c r="AB136" i="8"/>
  <c r="AB64" i="8"/>
  <c r="AB16" i="8"/>
  <c r="AB104" i="8"/>
  <c r="AB72" i="8"/>
  <c r="AB112" i="8"/>
  <c r="AB153" i="8"/>
  <c r="AB128" i="8"/>
  <c r="AB120" i="8"/>
  <c r="AB88" i="8"/>
  <c r="AB56" i="8"/>
  <c r="AB40" i="8"/>
  <c r="AB80" i="8"/>
  <c r="AB48" i="8"/>
  <c r="AB103" i="8"/>
  <c r="AB71" i="8"/>
  <c r="AB144" i="8"/>
  <c r="AB32" i="8"/>
  <c r="AB151" i="8"/>
  <c r="AB119" i="8"/>
  <c r="AB87" i="8"/>
  <c r="AB96" i="8"/>
  <c r="AB24" i="8"/>
  <c r="AB8" i="8"/>
  <c r="AB63" i="8"/>
  <c r="AB47" i="8"/>
  <c r="AB127" i="8"/>
  <c r="AB135" i="8"/>
  <c r="AB95" i="8"/>
  <c r="AB143" i="8"/>
  <c r="AB15" i="8"/>
  <c r="AB55" i="8"/>
  <c r="AB31" i="8"/>
  <c r="AB7" i="8"/>
  <c r="AB150" i="8"/>
  <c r="AB118" i="8"/>
  <c r="AB39" i="8"/>
  <c r="AB102" i="8"/>
  <c r="AB70" i="8"/>
  <c r="AB111" i="8"/>
  <c r="AB126" i="8"/>
  <c r="AB110" i="8"/>
  <c r="AB78" i="8"/>
  <c r="AB62" i="8"/>
  <c r="AB30" i="8"/>
  <c r="AB86" i="8"/>
  <c r="AB38" i="8"/>
  <c r="AB6" i="8"/>
  <c r="AB23" i="8"/>
  <c r="AB142" i="8"/>
  <c r="AB54" i="8"/>
  <c r="AB46" i="8"/>
  <c r="AB79" i="8"/>
  <c r="AB94" i="8"/>
  <c r="AB22" i="8"/>
  <c r="AB134" i="8"/>
  <c r="AB14" i="8"/>
  <c r="AB149" i="8"/>
  <c r="AB101" i="8"/>
  <c r="AB69" i="8"/>
  <c r="AB61" i="8"/>
  <c r="AB21" i="8"/>
  <c r="AB109" i="8"/>
  <c r="AB77" i="8"/>
  <c r="AB5" i="8"/>
  <c r="AB117" i="8"/>
  <c r="AB85" i="8"/>
  <c r="AB37" i="8"/>
  <c r="AB29" i="8"/>
  <c r="AB125" i="8"/>
  <c r="AB45" i="8"/>
  <c r="AB13" i="8"/>
  <c r="AB53" i="8"/>
  <c r="AB141" i="8"/>
  <c r="AB133" i="8"/>
  <c r="AB93" i="8"/>
  <c r="AB3" i="8"/>
  <c r="O148" i="8"/>
  <c r="O116" i="8"/>
  <c r="O124" i="8"/>
  <c r="O132" i="8"/>
  <c r="O140" i="8"/>
  <c r="O108" i="8"/>
  <c r="O92" i="8"/>
  <c r="O84" i="8"/>
  <c r="O100" i="8"/>
  <c r="O36" i="8"/>
  <c r="O76" i="8"/>
  <c r="O68" i="8"/>
  <c r="O28" i="8"/>
  <c r="O20" i="8"/>
  <c r="O12" i="8"/>
  <c r="O52" i="8"/>
  <c r="O44" i="8"/>
  <c r="O4" i="8"/>
  <c r="O60" i="8"/>
  <c r="O147" i="8"/>
  <c r="O123" i="8"/>
  <c r="O59" i="8"/>
  <c r="O131" i="8"/>
  <c r="O139" i="8"/>
  <c r="O99" i="8"/>
  <c r="O107" i="8"/>
  <c r="O115" i="8"/>
  <c r="O11" i="8"/>
  <c r="O83" i="8"/>
  <c r="O19" i="8"/>
  <c r="O91" i="8"/>
  <c r="O75" i="8"/>
  <c r="O67" i="8"/>
  <c r="O27" i="8"/>
  <c r="O35" i="8"/>
  <c r="O43" i="8"/>
  <c r="O51" i="8"/>
  <c r="O138" i="8"/>
  <c r="O130" i="8"/>
  <c r="O82" i="8"/>
  <c r="O34" i="8"/>
  <c r="O90" i="8"/>
  <c r="O42" i="8"/>
  <c r="O146" i="8"/>
  <c r="O58" i="8"/>
  <c r="O50" i="8"/>
  <c r="O26" i="8"/>
  <c r="O98" i="8"/>
  <c r="O114" i="8"/>
  <c r="O66" i="8"/>
  <c r="O18" i="8"/>
  <c r="O74" i="8"/>
  <c r="O10" i="8"/>
  <c r="O145" i="8"/>
  <c r="O129" i="8"/>
  <c r="O97" i="8"/>
  <c r="O105" i="8"/>
  <c r="O113" i="8"/>
  <c r="O89" i="8"/>
  <c r="O121" i="8"/>
  <c r="O106" i="8"/>
  <c r="O137" i="8"/>
  <c r="O17" i="8"/>
  <c r="O65" i="8"/>
  <c r="O57" i="8"/>
  <c r="O33" i="8"/>
  <c r="O122" i="8"/>
  <c r="O73" i="8"/>
  <c r="O41" i="8"/>
  <c r="O81" i="8"/>
  <c r="O49" i="8"/>
  <c r="O153" i="8"/>
  <c r="O9" i="8"/>
  <c r="O128" i="8"/>
  <c r="O136" i="8"/>
  <c r="O88" i="8"/>
  <c r="O8" i="8"/>
  <c r="O144" i="8"/>
  <c r="O96" i="8"/>
  <c r="O152" i="8"/>
  <c r="O72" i="8"/>
  <c r="O24" i="8"/>
  <c r="O80" i="8"/>
  <c r="O32" i="8"/>
  <c r="O104" i="8"/>
  <c r="O112" i="8"/>
  <c r="O48" i="8"/>
  <c r="O25" i="8"/>
  <c r="O16" i="8"/>
  <c r="O151" i="8"/>
  <c r="O79" i="8"/>
  <c r="O111" i="8"/>
  <c r="O119" i="8"/>
  <c r="O39" i="8"/>
  <c r="O127" i="8"/>
  <c r="O64" i="8"/>
  <c r="O56" i="8"/>
  <c r="O40" i="8"/>
  <c r="O135" i="8"/>
  <c r="O55" i="8"/>
  <c r="O143" i="8"/>
  <c r="O63" i="8"/>
  <c r="O120" i="8"/>
  <c r="O15" i="8"/>
  <c r="O23" i="8"/>
  <c r="O31" i="8"/>
  <c r="O7" i="8"/>
  <c r="O126" i="8"/>
  <c r="O103" i="8"/>
  <c r="O71" i="8"/>
  <c r="O87" i="8"/>
  <c r="O110" i="8"/>
  <c r="O14" i="8"/>
  <c r="O47" i="8"/>
  <c r="O134" i="8"/>
  <c r="O118" i="8"/>
  <c r="O70" i="8"/>
  <c r="O6" i="8"/>
  <c r="O78" i="8"/>
  <c r="O30" i="8"/>
  <c r="O86" i="8"/>
  <c r="O38" i="8"/>
  <c r="O94" i="8"/>
  <c r="O46" i="8"/>
  <c r="O62" i="8"/>
  <c r="O54" i="8"/>
  <c r="O142" i="8"/>
  <c r="O22" i="8"/>
  <c r="O102" i="8"/>
  <c r="O95" i="8"/>
  <c r="O150" i="8"/>
  <c r="O149" i="8"/>
  <c r="O109" i="8"/>
  <c r="O5" i="8"/>
  <c r="O117" i="8"/>
  <c r="O93" i="8"/>
  <c r="O69" i="8"/>
  <c r="O37" i="8"/>
  <c r="O125" i="8"/>
  <c r="O77" i="8"/>
  <c r="O45" i="8"/>
  <c r="O29" i="8"/>
  <c r="O85" i="8"/>
  <c r="O53" i="8"/>
  <c r="O133" i="8"/>
  <c r="O21" i="8"/>
  <c r="O141" i="8"/>
  <c r="O61" i="8"/>
  <c r="O13" i="8"/>
  <c r="O101" i="8"/>
  <c r="O3" i="8"/>
  <c r="EO116" i="8"/>
  <c r="EO148" i="8"/>
  <c r="EO132" i="8"/>
  <c r="EO76" i="8"/>
  <c r="EO84" i="8"/>
  <c r="EO108" i="8"/>
  <c r="EO36" i="8"/>
  <c r="EO124" i="8"/>
  <c r="EO100" i="8"/>
  <c r="EO92" i="8"/>
  <c r="EO60" i="8"/>
  <c r="EO140" i="8"/>
  <c r="EO68" i="8"/>
  <c r="EO20" i="8"/>
  <c r="EO52" i="8"/>
  <c r="EO44" i="8"/>
  <c r="EO28" i="8"/>
  <c r="EO12" i="8"/>
  <c r="EO4" i="8"/>
  <c r="EO147" i="8"/>
  <c r="EO131" i="8"/>
  <c r="EO99" i="8"/>
  <c r="EO107" i="8"/>
  <c r="EO75" i="8"/>
  <c r="EO139" i="8"/>
  <c r="EO115" i="8"/>
  <c r="EO83" i="8"/>
  <c r="EO123" i="8"/>
  <c r="EO91" i="8"/>
  <c r="EO27" i="8"/>
  <c r="EO19" i="8"/>
  <c r="EO11" i="8"/>
  <c r="EO35" i="8"/>
  <c r="EO67" i="8"/>
  <c r="EO43" i="8"/>
  <c r="EO59" i="8"/>
  <c r="EO51" i="8"/>
  <c r="EO138" i="8"/>
  <c r="EO130" i="8"/>
  <c r="EO146" i="8"/>
  <c r="EO50" i="8"/>
  <c r="EO98" i="8"/>
  <c r="EO26" i="8"/>
  <c r="EO106" i="8"/>
  <c r="EO114" i="8"/>
  <c r="EO90" i="8"/>
  <c r="EO66" i="8"/>
  <c r="EO82" i="8"/>
  <c r="EO58" i="8"/>
  <c r="EO34" i="8"/>
  <c r="EO74" i="8"/>
  <c r="EO42" i="8"/>
  <c r="EO10" i="8"/>
  <c r="EO122" i="8"/>
  <c r="EO153" i="8"/>
  <c r="EO105" i="8"/>
  <c r="EO97" i="8"/>
  <c r="EO113" i="8"/>
  <c r="EO121" i="8"/>
  <c r="EO89" i="8"/>
  <c r="EO65" i="8"/>
  <c r="EO57" i="8"/>
  <c r="EO33" i="8"/>
  <c r="EO73" i="8"/>
  <c r="EO41" i="8"/>
  <c r="EO25" i="8"/>
  <c r="EO81" i="8"/>
  <c r="EO49" i="8"/>
  <c r="EO18" i="8"/>
  <c r="EO145" i="8"/>
  <c r="EO137" i="8"/>
  <c r="EO129" i="8"/>
  <c r="EO9" i="8"/>
  <c r="EO17" i="8"/>
  <c r="EO64" i="8"/>
  <c r="EO72" i="8"/>
  <c r="EO8" i="8"/>
  <c r="EO96" i="8"/>
  <c r="EO104" i="8"/>
  <c r="EO24" i="8"/>
  <c r="EO112" i="8"/>
  <c r="EO32" i="8"/>
  <c r="EO144" i="8"/>
  <c r="EO128" i="8"/>
  <c r="EO120" i="8"/>
  <c r="EO48" i="8"/>
  <c r="EO136" i="8"/>
  <c r="EO127" i="8"/>
  <c r="EO103" i="8"/>
  <c r="EO152" i="8"/>
  <c r="EO88" i="8"/>
  <c r="EO80" i="8"/>
  <c r="EO56" i="8"/>
  <c r="EO111" i="8"/>
  <c r="EO79" i="8"/>
  <c r="EO40" i="8"/>
  <c r="EO16" i="8"/>
  <c r="EO135" i="8"/>
  <c r="EO143" i="8"/>
  <c r="EO151" i="8"/>
  <c r="EO15" i="8"/>
  <c r="EO150" i="8"/>
  <c r="EO95" i="8"/>
  <c r="EO31" i="8"/>
  <c r="EO7" i="8"/>
  <c r="EO23" i="8"/>
  <c r="EO134" i="8"/>
  <c r="EO71" i="8"/>
  <c r="EO47" i="8"/>
  <c r="EO126" i="8"/>
  <c r="EO78" i="8"/>
  <c r="EO30" i="8"/>
  <c r="EO142" i="8"/>
  <c r="EO86" i="8"/>
  <c r="EO38" i="8"/>
  <c r="EO54" i="8"/>
  <c r="EO46" i="8"/>
  <c r="EO39" i="8"/>
  <c r="EO22" i="8"/>
  <c r="EO119" i="8"/>
  <c r="EO102" i="8"/>
  <c r="EO94" i="8"/>
  <c r="EO110" i="8"/>
  <c r="EO62" i="8"/>
  <c r="EO14" i="8"/>
  <c r="EO55" i="8"/>
  <c r="EO6" i="8"/>
  <c r="EO63" i="8"/>
  <c r="EO118" i="8"/>
  <c r="EO70" i="8"/>
  <c r="EO87" i="8"/>
  <c r="EO109" i="8"/>
  <c r="EO77" i="8"/>
  <c r="EO45" i="8"/>
  <c r="EO29" i="8"/>
  <c r="EO101" i="8"/>
  <c r="EO69" i="8"/>
  <c r="EO117" i="8"/>
  <c r="EO85" i="8"/>
  <c r="EO61" i="8"/>
  <c r="EO53" i="8"/>
  <c r="EO125" i="8"/>
  <c r="EO21" i="8"/>
  <c r="EO93" i="8"/>
  <c r="EO133" i="8"/>
  <c r="EO13" i="8"/>
  <c r="EO141" i="8"/>
  <c r="EO149" i="8"/>
  <c r="EO37" i="8"/>
  <c r="EO5" i="8"/>
  <c r="EO3" i="8"/>
  <c r="BW148" i="8"/>
  <c r="BW132" i="8"/>
  <c r="BW140" i="8"/>
  <c r="BW100" i="8"/>
  <c r="BW108" i="8"/>
  <c r="BW116" i="8"/>
  <c r="BW84" i="8"/>
  <c r="BW124" i="8"/>
  <c r="BW76" i="8"/>
  <c r="BW28" i="8"/>
  <c r="BW92" i="8"/>
  <c r="BW36" i="8"/>
  <c r="BW60" i="8"/>
  <c r="BW44" i="8"/>
  <c r="BW12" i="8"/>
  <c r="BW52" i="8"/>
  <c r="BW4" i="8"/>
  <c r="BW20" i="8"/>
  <c r="BW68" i="8"/>
  <c r="BW139" i="8"/>
  <c r="BW131" i="8"/>
  <c r="BW107" i="8"/>
  <c r="BW75" i="8"/>
  <c r="BW115" i="8"/>
  <c r="BW83" i="8"/>
  <c r="BW59" i="8"/>
  <c r="BW123" i="8"/>
  <c r="BW147" i="8"/>
  <c r="BW91" i="8"/>
  <c r="BW35" i="8"/>
  <c r="BW43" i="8"/>
  <c r="BW99" i="8"/>
  <c r="BW51" i="8"/>
  <c r="BW67" i="8"/>
  <c r="BW19" i="8"/>
  <c r="BW27" i="8"/>
  <c r="BW11" i="8"/>
  <c r="BW138" i="8"/>
  <c r="BW26" i="8"/>
  <c r="BW98" i="8"/>
  <c r="BW90" i="8"/>
  <c r="BW66" i="8"/>
  <c r="BW106" i="8"/>
  <c r="BW74" i="8"/>
  <c r="BW146" i="8"/>
  <c r="BW122" i="8"/>
  <c r="BW82" i="8"/>
  <c r="BW58" i="8"/>
  <c r="BW34" i="8"/>
  <c r="BW130" i="8"/>
  <c r="BW42" i="8"/>
  <c r="BW114" i="8"/>
  <c r="BW50" i="8"/>
  <c r="BW18" i="8"/>
  <c r="BW113" i="8"/>
  <c r="BW97" i="8"/>
  <c r="BW129" i="8"/>
  <c r="BW121" i="8"/>
  <c r="BW153" i="8"/>
  <c r="BW10" i="8"/>
  <c r="BW137" i="8"/>
  <c r="BW81" i="8"/>
  <c r="BW33" i="8"/>
  <c r="BW89" i="8"/>
  <c r="BW41" i="8"/>
  <c r="BW49" i="8"/>
  <c r="BW105" i="8"/>
  <c r="BW57" i="8"/>
  <c r="BW145" i="8"/>
  <c r="BW9" i="8"/>
  <c r="BW65" i="8"/>
  <c r="BW17" i="8"/>
  <c r="BW73" i="8"/>
  <c r="BW25" i="8"/>
  <c r="BW104" i="8"/>
  <c r="BW72" i="8"/>
  <c r="BW24" i="8"/>
  <c r="BW112" i="8"/>
  <c r="BW96" i="8"/>
  <c r="BW80" i="8"/>
  <c r="BW56" i="8"/>
  <c r="BW32" i="8"/>
  <c r="BW144" i="8"/>
  <c r="BW128" i="8"/>
  <c r="BW120" i="8"/>
  <c r="BW88" i="8"/>
  <c r="BW48" i="8"/>
  <c r="BW152" i="8"/>
  <c r="BW136" i="8"/>
  <c r="BW8" i="8"/>
  <c r="BW143" i="8"/>
  <c r="BW64" i="8"/>
  <c r="BW40" i="8"/>
  <c r="BW127" i="8"/>
  <c r="BW103" i="8"/>
  <c r="BW151" i="8"/>
  <c r="BW111" i="8"/>
  <c r="BW79" i="8"/>
  <c r="BW63" i="8"/>
  <c r="BW55" i="8"/>
  <c r="BW118" i="8"/>
  <c r="BW126" i="8"/>
  <c r="BW16" i="8"/>
  <c r="BW87" i="8"/>
  <c r="BW135" i="8"/>
  <c r="BW95" i="8"/>
  <c r="BW71" i="8"/>
  <c r="BW47" i="8"/>
  <c r="BW23" i="8"/>
  <c r="BW142" i="8"/>
  <c r="BW39" i="8"/>
  <c r="BW150" i="8"/>
  <c r="BW15" i="8"/>
  <c r="BW134" i="8"/>
  <c r="BW62" i="8"/>
  <c r="BW22" i="8"/>
  <c r="BW94" i="8"/>
  <c r="BW14" i="8"/>
  <c r="BW102" i="8"/>
  <c r="BW70" i="8"/>
  <c r="BW7" i="8"/>
  <c r="BW110" i="8"/>
  <c r="BW78" i="8"/>
  <c r="BW30" i="8"/>
  <c r="BW119" i="8"/>
  <c r="BW86" i="8"/>
  <c r="BW38" i="8"/>
  <c r="BW6" i="8"/>
  <c r="BW54" i="8"/>
  <c r="BW31" i="8"/>
  <c r="BW46" i="8"/>
  <c r="BW53" i="8"/>
  <c r="BW141" i="8"/>
  <c r="BW133" i="8"/>
  <c r="BW93" i="8"/>
  <c r="BW61" i="8"/>
  <c r="BW29" i="8"/>
  <c r="BW13" i="8"/>
  <c r="BW125" i="8"/>
  <c r="BW149" i="8"/>
  <c r="BW101" i="8"/>
  <c r="BW69" i="8"/>
  <c r="BW21" i="8"/>
  <c r="BW109" i="8"/>
  <c r="BW77" i="8"/>
  <c r="BW5" i="8"/>
  <c r="BW45" i="8"/>
  <c r="BW117" i="8"/>
  <c r="BW85" i="8"/>
  <c r="BW37" i="8"/>
  <c r="BW3" i="8"/>
  <c r="EN148" i="8"/>
  <c r="EN132" i="8"/>
  <c r="EN140" i="8"/>
  <c r="EN100" i="8"/>
  <c r="EN108" i="8"/>
  <c r="EN116" i="8"/>
  <c r="EN68" i="8"/>
  <c r="EN76" i="8"/>
  <c r="EN36" i="8"/>
  <c r="EN60" i="8"/>
  <c r="EN44" i="8"/>
  <c r="EN52" i="8"/>
  <c r="EN124" i="8"/>
  <c r="EN28" i="8"/>
  <c r="EN84" i="8"/>
  <c r="EN4" i="8"/>
  <c r="EN20" i="8"/>
  <c r="EN92" i="8"/>
  <c r="EN12" i="8"/>
  <c r="EN139" i="8"/>
  <c r="EN131" i="8"/>
  <c r="EN147" i="8"/>
  <c r="EN107" i="8"/>
  <c r="EN115" i="8"/>
  <c r="EN123" i="8"/>
  <c r="EN91" i="8"/>
  <c r="EN35" i="8"/>
  <c r="EN83" i="8"/>
  <c r="EN43" i="8"/>
  <c r="EN51" i="8"/>
  <c r="EN59" i="8"/>
  <c r="EN11" i="8"/>
  <c r="EN99" i="8"/>
  <c r="EN75" i="8"/>
  <c r="EN19" i="8"/>
  <c r="EN67" i="8"/>
  <c r="EN146" i="8"/>
  <c r="EN27" i="8"/>
  <c r="EN106" i="8"/>
  <c r="EN114" i="8"/>
  <c r="EN66" i="8"/>
  <c r="EN138" i="8"/>
  <c r="EN74" i="8"/>
  <c r="EN90" i="8"/>
  <c r="EN82" i="8"/>
  <c r="EN58" i="8"/>
  <c r="EN34" i="8"/>
  <c r="EN122" i="8"/>
  <c r="EN42" i="8"/>
  <c r="EN130" i="8"/>
  <c r="EN26" i="8"/>
  <c r="EN18" i="8"/>
  <c r="EN50" i="8"/>
  <c r="EN153" i="8"/>
  <c r="EN137" i="8"/>
  <c r="EN98" i="8"/>
  <c r="EN129" i="8"/>
  <c r="EN145" i="8"/>
  <c r="EN97" i="8"/>
  <c r="EN121" i="8"/>
  <c r="EN113" i="8"/>
  <c r="EN105" i="8"/>
  <c r="EN81" i="8"/>
  <c r="EN49" i="8"/>
  <c r="EN25" i="8"/>
  <c r="EN10" i="8"/>
  <c r="EN89" i="8"/>
  <c r="EN65" i="8"/>
  <c r="EN57" i="8"/>
  <c r="EN33" i="8"/>
  <c r="EN73" i="8"/>
  <c r="EN41" i="8"/>
  <c r="EN9" i="8"/>
  <c r="EN17" i="8"/>
  <c r="EN152" i="8"/>
  <c r="EN104" i="8"/>
  <c r="EN56" i="8"/>
  <c r="EN40" i="8"/>
  <c r="EN112" i="8"/>
  <c r="EN96" i="8"/>
  <c r="EN48" i="8"/>
  <c r="EN24" i="8"/>
  <c r="EN120" i="8"/>
  <c r="EN128" i="8"/>
  <c r="EN136" i="8"/>
  <c r="EN88" i="8"/>
  <c r="EN8" i="8"/>
  <c r="EN144" i="8"/>
  <c r="EN72" i="8"/>
  <c r="EN127" i="8"/>
  <c r="EN135" i="8"/>
  <c r="EN55" i="8"/>
  <c r="EN80" i="8"/>
  <c r="EN64" i="8"/>
  <c r="EN151" i="8"/>
  <c r="EN71" i="8"/>
  <c r="EN32" i="8"/>
  <c r="EN79" i="8"/>
  <c r="EN16" i="8"/>
  <c r="EN103" i="8"/>
  <c r="EN95" i="8"/>
  <c r="EN111" i="8"/>
  <c r="EN39" i="8"/>
  <c r="EN143" i="8"/>
  <c r="EN134" i="8"/>
  <c r="EN119" i="8"/>
  <c r="EN63" i="8"/>
  <c r="EN47" i="8"/>
  <c r="EN15" i="8"/>
  <c r="EN23" i="8"/>
  <c r="EN142" i="8"/>
  <c r="EN7" i="8"/>
  <c r="EN22" i="8"/>
  <c r="EN102" i="8"/>
  <c r="EN31" i="8"/>
  <c r="EN110" i="8"/>
  <c r="EN62" i="8"/>
  <c r="EN14" i="8"/>
  <c r="EN150" i="8"/>
  <c r="EN118" i="8"/>
  <c r="EN70" i="8"/>
  <c r="EN6" i="8"/>
  <c r="EN87" i="8"/>
  <c r="EN78" i="8"/>
  <c r="EN30" i="8"/>
  <c r="EN94" i="8"/>
  <c r="EN86" i="8"/>
  <c r="EN38" i="8"/>
  <c r="EN46" i="8"/>
  <c r="EN54" i="8"/>
  <c r="EN126" i="8"/>
  <c r="EN141" i="8"/>
  <c r="EN133" i="8"/>
  <c r="EN13" i="8"/>
  <c r="EN149" i="8"/>
  <c r="EN101" i="8"/>
  <c r="EN61" i="8"/>
  <c r="EN29" i="8"/>
  <c r="EN109" i="8"/>
  <c r="EN5" i="8"/>
  <c r="EN117" i="8"/>
  <c r="EN93" i="8"/>
  <c r="EN69" i="8"/>
  <c r="EN37" i="8"/>
  <c r="EN21" i="8"/>
  <c r="EN125" i="8"/>
  <c r="EN77" i="8"/>
  <c r="EN45" i="8"/>
  <c r="EN85" i="8"/>
  <c r="EN53" i="8"/>
  <c r="EN3" i="8"/>
  <c r="BC143" i="12"/>
  <c r="BC142" i="12"/>
  <c r="BC150" i="12"/>
  <c r="BC134" i="12"/>
  <c r="BC126" i="12"/>
  <c r="BC118" i="12"/>
  <c r="BC39" i="12"/>
  <c r="BC110" i="12"/>
  <c r="BC102" i="12"/>
  <c r="BC86" i="12"/>
  <c r="BC78" i="12"/>
  <c r="BC94" i="12"/>
  <c r="BC54" i="12"/>
  <c r="BC70" i="12"/>
  <c r="BC62" i="12"/>
  <c r="BC6" i="12"/>
  <c r="BC22" i="12"/>
  <c r="BC14" i="12"/>
  <c r="BC38" i="12"/>
  <c r="BC30" i="12"/>
  <c r="BC46" i="12"/>
  <c r="BC125" i="12"/>
  <c r="BC149" i="12"/>
  <c r="BC101" i="12"/>
  <c r="BC141" i="12"/>
  <c r="BC117" i="12"/>
  <c r="BC69" i="12"/>
  <c r="BC77" i="12"/>
  <c r="BC133" i="12"/>
  <c r="BC85" i="12"/>
  <c r="BC53" i="12"/>
  <c r="BC37" i="12"/>
  <c r="BC13" i="12"/>
  <c r="BC93" i="12"/>
  <c r="BC61" i="12"/>
  <c r="BC5" i="12"/>
  <c r="BC109" i="12"/>
  <c r="BC29" i="12"/>
  <c r="BC45" i="12"/>
  <c r="BC21" i="12"/>
  <c r="BC148" i="12"/>
  <c r="BC108" i="12"/>
  <c r="BC92" i="12"/>
  <c r="BC140" i="12"/>
  <c r="BC116" i="12"/>
  <c r="BC100" i="12"/>
  <c r="BC132" i="12"/>
  <c r="BC124" i="12"/>
  <c r="BC76" i="12"/>
  <c r="BC60" i="12"/>
  <c r="BC52" i="12"/>
  <c r="BC28" i="12"/>
  <c r="BC12" i="12"/>
  <c r="BC84" i="12"/>
  <c r="BC68" i="12"/>
  <c r="BC20" i="12"/>
  <c r="BC36" i="12"/>
  <c r="BC4" i="12"/>
  <c r="BC44" i="12"/>
  <c r="BC131" i="12"/>
  <c r="BC91" i="12"/>
  <c r="BC139" i="12"/>
  <c r="BC115" i="12"/>
  <c r="BC99" i="12"/>
  <c r="BC123" i="12"/>
  <c r="BC107" i="12"/>
  <c r="BC75" i="12"/>
  <c r="BC59" i="12"/>
  <c r="BC11" i="12"/>
  <c r="BC67" i="12"/>
  <c r="BC51" i="12"/>
  <c r="BC19" i="12"/>
  <c r="BC83" i="12"/>
  <c r="BC27" i="12"/>
  <c r="BC35" i="12"/>
  <c r="BC98" i="12"/>
  <c r="BC147" i="12"/>
  <c r="BC43" i="12"/>
  <c r="BC138" i="12"/>
  <c r="BC114" i="12"/>
  <c r="BC42" i="12"/>
  <c r="BC146" i="12"/>
  <c r="BC130" i="12"/>
  <c r="BC50" i="12"/>
  <c r="BC122" i="12"/>
  <c r="BC74" i="12"/>
  <c r="BC106" i="12"/>
  <c r="BC121" i="12"/>
  <c r="BC90" i="12"/>
  <c r="BC82" i="12"/>
  <c r="BC129" i="12"/>
  <c r="BC113" i="12"/>
  <c r="BC153" i="12"/>
  <c r="BC137" i="12"/>
  <c r="BC105" i="12"/>
  <c r="BC66" i="12"/>
  <c r="BC58" i="12"/>
  <c r="BC18" i="12"/>
  <c r="BC10" i="12"/>
  <c r="BC26" i="12"/>
  <c r="BC145" i="12"/>
  <c r="BC25" i="12"/>
  <c r="BC97" i="12"/>
  <c r="BC33" i="12"/>
  <c r="BC57" i="12"/>
  <c r="BC41" i="12"/>
  <c r="BC9" i="12"/>
  <c r="BC65" i="12"/>
  <c r="BC17" i="12"/>
  <c r="BC34" i="12"/>
  <c r="BC73" i="12"/>
  <c r="BC81" i="12"/>
  <c r="BC104" i="12"/>
  <c r="BC112" i="12"/>
  <c r="BC96" i="12"/>
  <c r="BC40" i="12"/>
  <c r="BC152" i="12"/>
  <c r="BC56" i="12"/>
  <c r="BC89" i="12"/>
  <c r="BC49" i="12"/>
  <c r="BC80" i="12"/>
  <c r="BC64" i="12"/>
  <c r="BC32" i="12"/>
  <c r="BC16" i="12"/>
  <c r="BC144" i="12"/>
  <c r="BC88" i="12"/>
  <c r="BC120" i="12"/>
  <c r="BC128" i="12"/>
  <c r="BC127" i="12"/>
  <c r="BC111" i="12"/>
  <c r="BC48" i="12"/>
  <c r="BC24" i="12"/>
  <c r="BC8" i="12"/>
  <c r="BC136" i="12"/>
  <c r="BC151" i="12"/>
  <c r="BC135" i="12"/>
  <c r="BC119" i="12"/>
  <c r="BC95" i="12"/>
  <c r="BC103" i="12"/>
  <c r="BC72" i="12"/>
  <c r="BC87" i="12"/>
  <c r="BC71" i="12"/>
  <c r="BC79" i="12"/>
  <c r="BC55" i="12"/>
  <c r="BC31" i="12"/>
  <c r="BC7" i="12"/>
  <c r="BC47" i="12"/>
  <c r="BC23" i="12"/>
  <c r="BC63" i="12"/>
  <c r="BC15" i="12"/>
  <c r="BC3" i="12"/>
  <c r="DO143" i="12"/>
  <c r="DO142" i="12"/>
  <c r="DO126" i="12"/>
  <c r="DO39" i="12"/>
  <c r="DO118" i="12"/>
  <c r="DO150" i="12"/>
  <c r="DO134" i="12"/>
  <c r="DO110" i="12"/>
  <c r="DO102" i="12"/>
  <c r="DO86" i="12"/>
  <c r="DO94" i="12"/>
  <c r="DO78" i="12"/>
  <c r="DO70" i="12"/>
  <c r="DO62" i="12"/>
  <c r="DO22" i="12"/>
  <c r="DO54" i="12"/>
  <c r="DO38" i="12"/>
  <c r="DO46" i="12"/>
  <c r="DO30" i="12"/>
  <c r="DO14" i="12"/>
  <c r="DO6" i="12"/>
  <c r="DO125" i="12"/>
  <c r="DO141" i="12"/>
  <c r="DO133" i="12"/>
  <c r="DO101" i="12"/>
  <c r="DO69" i="12"/>
  <c r="DO77" i="12"/>
  <c r="DO85" i="12"/>
  <c r="DO149" i="12"/>
  <c r="DO117" i="12"/>
  <c r="DO109" i="12"/>
  <c r="DO93" i="12"/>
  <c r="DO53" i="12"/>
  <c r="DO37" i="12"/>
  <c r="DO45" i="12"/>
  <c r="DO29" i="12"/>
  <c r="DO61" i="12"/>
  <c r="DO21" i="12"/>
  <c r="DO13" i="12"/>
  <c r="DO5" i="12"/>
  <c r="DO132" i="12"/>
  <c r="DO108" i="12"/>
  <c r="DO92" i="12"/>
  <c r="DO148" i="12"/>
  <c r="DO116" i="12"/>
  <c r="DO100" i="12"/>
  <c r="DO140" i="12"/>
  <c r="DO124" i="12"/>
  <c r="DO76" i="12"/>
  <c r="DO60" i="12"/>
  <c r="DO52" i="12"/>
  <c r="DO28" i="12"/>
  <c r="DO12" i="12"/>
  <c r="DO84" i="12"/>
  <c r="DO68" i="12"/>
  <c r="DO36" i="12"/>
  <c r="DO20" i="12"/>
  <c r="DO44" i="12"/>
  <c r="DO131" i="12"/>
  <c r="DO91" i="12"/>
  <c r="DO139" i="12"/>
  <c r="DO115" i="12"/>
  <c r="DO99" i="12"/>
  <c r="DO67" i="12"/>
  <c r="DO4" i="12"/>
  <c r="DO123" i="12"/>
  <c r="DO107" i="12"/>
  <c r="DO75" i="12"/>
  <c r="DO51" i="12"/>
  <c r="DO35" i="12"/>
  <c r="DO11" i="12"/>
  <c r="DO83" i="12"/>
  <c r="DO59" i="12"/>
  <c r="DO27" i="12"/>
  <c r="DO19" i="12"/>
  <c r="DO147" i="12"/>
  <c r="DO130" i="12"/>
  <c r="DO43" i="12"/>
  <c r="DO98" i="12"/>
  <c r="DO90" i="12"/>
  <c r="DO138" i="12"/>
  <c r="DO114" i="12"/>
  <c r="DO42" i="12"/>
  <c r="DO146" i="12"/>
  <c r="DO50" i="12"/>
  <c r="DO122" i="12"/>
  <c r="DO106" i="12"/>
  <c r="DO74" i="12"/>
  <c r="DO66" i="12"/>
  <c r="DO58" i="12"/>
  <c r="DO18" i="12"/>
  <c r="DO129" i="12"/>
  <c r="DO113" i="12"/>
  <c r="DO82" i="12"/>
  <c r="DO153" i="12"/>
  <c r="DO137" i="12"/>
  <c r="DO121" i="12"/>
  <c r="DO34" i="12"/>
  <c r="DO10" i="12"/>
  <c r="DO26" i="12"/>
  <c r="DO49" i="12"/>
  <c r="DO25" i="12"/>
  <c r="DO97" i="12"/>
  <c r="DO33" i="12"/>
  <c r="DO145" i="12"/>
  <c r="DO105" i="12"/>
  <c r="DO57" i="12"/>
  <c r="DO41" i="12"/>
  <c r="DO9" i="12"/>
  <c r="DO65" i="12"/>
  <c r="DO17" i="12"/>
  <c r="DO73" i="12"/>
  <c r="DO81" i="12"/>
  <c r="DO104" i="12"/>
  <c r="DO72" i="12"/>
  <c r="DO112" i="12"/>
  <c r="DO96" i="12"/>
  <c r="DO40" i="12"/>
  <c r="DO56" i="12"/>
  <c r="DO152" i="12"/>
  <c r="DO120" i="12"/>
  <c r="DO80" i="12"/>
  <c r="DO64" i="12"/>
  <c r="DO32" i="12"/>
  <c r="DO16" i="12"/>
  <c r="DO89" i="12"/>
  <c r="DO88" i="12"/>
  <c r="DO144" i="12"/>
  <c r="DO136" i="12"/>
  <c r="DO127" i="12"/>
  <c r="DO111" i="12"/>
  <c r="DO128" i="12"/>
  <c r="DO151" i="12"/>
  <c r="DO135" i="12"/>
  <c r="DO119" i="12"/>
  <c r="DO48" i="12"/>
  <c r="DO24" i="12"/>
  <c r="DO8" i="12"/>
  <c r="DO95" i="12"/>
  <c r="DO71" i="12"/>
  <c r="DO87" i="12"/>
  <c r="DO79" i="12"/>
  <c r="DO103" i="12"/>
  <c r="DO15" i="12"/>
  <c r="DO7" i="12"/>
  <c r="DO23" i="12"/>
  <c r="DO63" i="12"/>
  <c r="DO55" i="12"/>
  <c r="DO31" i="12"/>
  <c r="DO47" i="12"/>
  <c r="DO3" i="12"/>
  <c r="AN143" i="12"/>
  <c r="AN142" i="12"/>
  <c r="AN150" i="12"/>
  <c r="AN126" i="12"/>
  <c r="AN134" i="12"/>
  <c r="AN39" i="12"/>
  <c r="AN118" i="12"/>
  <c r="AN110" i="12"/>
  <c r="AN86" i="12"/>
  <c r="AN78" i="12"/>
  <c r="AN102" i="12"/>
  <c r="AN70" i="12"/>
  <c r="AN22" i="12"/>
  <c r="AN94" i="12"/>
  <c r="AN38" i="12"/>
  <c r="AN46" i="12"/>
  <c r="AN30" i="12"/>
  <c r="AN54" i="12"/>
  <c r="AN62" i="12"/>
  <c r="AN14" i="12"/>
  <c r="AN6" i="12"/>
  <c r="AN133" i="12"/>
  <c r="AN69" i="12"/>
  <c r="AN117" i="12"/>
  <c r="AN85" i="12"/>
  <c r="AN77" i="12"/>
  <c r="AN109" i="12"/>
  <c r="AN101" i="12"/>
  <c r="AN93" i="12"/>
  <c r="AN141" i="12"/>
  <c r="AN125" i="12"/>
  <c r="AN45" i="12"/>
  <c r="AN53" i="12"/>
  <c r="AN37" i="12"/>
  <c r="AN29" i="12"/>
  <c r="AN149" i="12"/>
  <c r="AN21" i="12"/>
  <c r="AN13" i="12"/>
  <c r="AN61" i="12"/>
  <c r="AN5" i="12"/>
  <c r="AN132" i="12"/>
  <c r="AN140" i="12"/>
  <c r="AN108" i="12"/>
  <c r="AN92" i="12"/>
  <c r="AN148" i="12"/>
  <c r="AN100" i="12"/>
  <c r="AN124" i="12"/>
  <c r="AN116" i="12"/>
  <c r="AN76" i="12"/>
  <c r="AN60" i="12"/>
  <c r="AN52" i="12"/>
  <c r="AN36" i="12"/>
  <c r="AN28" i="12"/>
  <c r="AN12" i="12"/>
  <c r="AN84" i="12"/>
  <c r="AN68" i="12"/>
  <c r="AN20" i="12"/>
  <c r="AN4" i="12"/>
  <c r="AN44" i="12"/>
  <c r="AN131" i="12"/>
  <c r="AN107" i="12"/>
  <c r="AN91" i="12"/>
  <c r="AN139" i="12"/>
  <c r="AN115" i="12"/>
  <c r="AN99" i="12"/>
  <c r="AN123" i="12"/>
  <c r="AN75" i="12"/>
  <c r="AN59" i="12"/>
  <c r="AN83" i="12"/>
  <c r="AN67" i="12"/>
  <c r="AN35" i="12"/>
  <c r="AN51" i="12"/>
  <c r="AN11" i="12"/>
  <c r="AN19" i="12"/>
  <c r="AN106" i="12"/>
  <c r="AN27" i="12"/>
  <c r="AN138" i="12"/>
  <c r="AN114" i="12"/>
  <c r="AN90" i="12"/>
  <c r="AN42" i="12"/>
  <c r="AN146" i="12"/>
  <c r="AN130" i="12"/>
  <c r="AN98" i="12"/>
  <c r="AN50" i="12"/>
  <c r="AN147" i="12"/>
  <c r="AN122" i="12"/>
  <c r="AN74" i="12"/>
  <c r="AN105" i="12"/>
  <c r="AN129" i="12"/>
  <c r="AN66" i="12"/>
  <c r="AN58" i="12"/>
  <c r="AN113" i="12"/>
  <c r="AN153" i="12"/>
  <c r="AN137" i="12"/>
  <c r="AN43" i="12"/>
  <c r="AN34" i="12"/>
  <c r="AN10" i="12"/>
  <c r="AN26" i="12"/>
  <c r="AN121" i="12"/>
  <c r="AN81" i="12"/>
  <c r="AN41" i="12"/>
  <c r="AN25" i="12"/>
  <c r="AN97" i="12"/>
  <c r="AN49" i="12"/>
  <c r="AN33" i="12"/>
  <c r="AN57" i="12"/>
  <c r="AN9" i="12"/>
  <c r="AN89" i="12"/>
  <c r="AN73" i="12"/>
  <c r="AN65" i="12"/>
  <c r="AN17" i="12"/>
  <c r="AN82" i="12"/>
  <c r="AN145" i="12"/>
  <c r="AN104" i="12"/>
  <c r="AN144" i="12"/>
  <c r="AN112" i="12"/>
  <c r="AN96" i="12"/>
  <c r="AN40" i="12"/>
  <c r="AN152" i="12"/>
  <c r="AN136" i="12"/>
  <c r="AN120" i="12"/>
  <c r="AN72" i="12"/>
  <c r="AN56" i="12"/>
  <c r="AN80" i="12"/>
  <c r="AN64" i="12"/>
  <c r="AN32" i="12"/>
  <c r="AN16" i="12"/>
  <c r="AN18" i="12"/>
  <c r="AN88" i="12"/>
  <c r="AN24" i="12"/>
  <c r="AN8" i="12"/>
  <c r="AN127" i="12"/>
  <c r="AN135" i="12"/>
  <c r="AN151" i="12"/>
  <c r="AN128" i="12"/>
  <c r="AN111" i="12"/>
  <c r="AN95" i="12"/>
  <c r="AN87" i="12"/>
  <c r="AN119" i="12"/>
  <c r="AN79" i="12"/>
  <c r="AN103" i="12"/>
  <c r="AN71" i="12"/>
  <c r="AN63" i="12"/>
  <c r="AN48" i="12"/>
  <c r="AN7" i="12"/>
  <c r="AN31" i="12"/>
  <c r="AN23" i="12"/>
  <c r="AN47" i="12"/>
  <c r="AN55" i="12"/>
  <c r="AN15" i="12"/>
  <c r="AN3" i="12"/>
  <c r="CZ143" i="12"/>
  <c r="CZ142" i="12"/>
  <c r="CZ134" i="12"/>
  <c r="CZ126" i="12"/>
  <c r="CZ39" i="12"/>
  <c r="CZ150" i="12"/>
  <c r="CZ110" i="12"/>
  <c r="CZ118" i="12"/>
  <c r="CZ86" i="12"/>
  <c r="CZ78" i="12"/>
  <c r="CZ102" i="12"/>
  <c r="CZ70" i="12"/>
  <c r="CZ94" i="12"/>
  <c r="CZ38" i="12"/>
  <c r="CZ62" i="12"/>
  <c r="CZ54" i="12"/>
  <c r="CZ46" i="12"/>
  <c r="CZ30" i="12"/>
  <c r="CZ22" i="12"/>
  <c r="CZ14" i="12"/>
  <c r="CZ6" i="12"/>
  <c r="CZ141" i="12"/>
  <c r="CZ69" i="12"/>
  <c r="CZ149" i="12"/>
  <c r="CZ109" i="12"/>
  <c r="CZ93" i="12"/>
  <c r="CZ125" i="12"/>
  <c r="CZ85" i="12"/>
  <c r="CZ77" i="12"/>
  <c r="CZ133" i="12"/>
  <c r="CZ101" i="12"/>
  <c r="CZ37" i="12"/>
  <c r="CZ45" i="12"/>
  <c r="CZ53" i="12"/>
  <c r="CZ13" i="12"/>
  <c r="CZ117" i="12"/>
  <c r="CZ61" i="12"/>
  <c r="CZ21" i="12"/>
  <c r="CZ5" i="12"/>
  <c r="CZ29" i="12"/>
  <c r="CZ132" i="12"/>
  <c r="CZ140" i="12"/>
  <c r="CZ108" i="12"/>
  <c r="CZ92" i="12"/>
  <c r="CZ148" i="12"/>
  <c r="CZ100" i="12"/>
  <c r="CZ124" i="12"/>
  <c r="CZ76" i="12"/>
  <c r="CZ60" i="12"/>
  <c r="CZ52" i="12"/>
  <c r="CZ36" i="12"/>
  <c r="CZ28" i="12"/>
  <c r="CZ12" i="12"/>
  <c r="CZ4" i="12"/>
  <c r="CZ84" i="12"/>
  <c r="CZ68" i="12"/>
  <c r="CZ20" i="12"/>
  <c r="CZ116" i="12"/>
  <c r="CZ44" i="12"/>
  <c r="CZ131" i="12"/>
  <c r="CZ107" i="12"/>
  <c r="CZ91" i="12"/>
  <c r="CZ139" i="12"/>
  <c r="CZ115" i="12"/>
  <c r="CZ99" i="12"/>
  <c r="CZ123" i="12"/>
  <c r="CZ75" i="12"/>
  <c r="CZ59" i="12"/>
  <c r="CZ11" i="12"/>
  <c r="CZ35" i="12"/>
  <c r="CZ83" i="12"/>
  <c r="CZ19" i="12"/>
  <c r="CZ67" i="12"/>
  <c r="CZ51" i="12"/>
  <c r="CZ27" i="12"/>
  <c r="CZ130" i="12"/>
  <c r="CZ106" i="12"/>
  <c r="CZ147" i="12"/>
  <c r="CZ138" i="12"/>
  <c r="CZ114" i="12"/>
  <c r="CZ42" i="12"/>
  <c r="CZ146" i="12"/>
  <c r="CZ50" i="12"/>
  <c r="CZ43" i="12"/>
  <c r="CZ122" i="12"/>
  <c r="CZ98" i="12"/>
  <c r="CZ74" i="12"/>
  <c r="CZ90" i="12"/>
  <c r="CZ82" i="12"/>
  <c r="CZ113" i="12"/>
  <c r="CZ153" i="12"/>
  <c r="CZ137" i="12"/>
  <c r="CZ129" i="12"/>
  <c r="CZ34" i="12"/>
  <c r="CZ10" i="12"/>
  <c r="CZ66" i="12"/>
  <c r="CZ26" i="12"/>
  <c r="CZ18" i="12"/>
  <c r="CZ121" i="12"/>
  <c r="CZ145" i="12"/>
  <c r="CZ41" i="12"/>
  <c r="CZ25" i="12"/>
  <c r="CZ97" i="12"/>
  <c r="CZ81" i="12"/>
  <c r="CZ49" i="12"/>
  <c r="CZ33" i="12"/>
  <c r="CZ57" i="12"/>
  <c r="CZ9" i="12"/>
  <c r="CZ65" i="12"/>
  <c r="CZ17" i="12"/>
  <c r="CZ105" i="12"/>
  <c r="CZ89" i="12"/>
  <c r="CZ73" i="12"/>
  <c r="CZ104" i="12"/>
  <c r="CZ144" i="12"/>
  <c r="CZ120" i="12"/>
  <c r="CZ96" i="12"/>
  <c r="CZ40" i="12"/>
  <c r="CZ136" i="12"/>
  <c r="CZ72" i="12"/>
  <c r="CZ56" i="12"/>
  <c r="CZ58" i="12"/>
  <c r="CZ80" i="12"/>
  <c r="CZ64" i="12"/>
  <c r="CZ32" i="12"/>
  <c r="CZ16" i="12"/>
  <c r="CZ88" i="12"/>
  <c r="CZ112" i="12"/>
  <c r="CZ127" i="12"/>
  <c r="CZ48" i="12"/>
  <c r="CZ24" i="12"/>
  <c r="CZ8" i="12"/>
  <c r="CZ119" i="12"/>
  <c r="CZ152" i="12"/>
  <c r="CZ128" i="12"/>
  <c r="CZ151" i="12"/>
  <c r="CZ111" i="12"/>
  <c r="CZ95" i="12"/>
  <c r="CZ87" i="12"/>
  <c r="CZ103" i="12"/>
  <c r="CZ79" i="12"/>
  <c r="CZ63" i="12"/>
  <c r="CZ135" i="12"/>
  <c r="CZ55" i="12"/>
  <c r="CZ7" i="12"/>
  <c r="CZ31" i="12"/>
  <c r="CZ47" i="12"/>
  <c r="CZ23" i="12"/>
  <c r="CZ71" i="12"/>
  <c r="CZ15" i="12"/>
  <c r="CZ3" i="12"/>
  <c r="Y134" i="12"/>
  <c r="Y143" i="12"/>
  <c r="Y150" i="12"/>
  <c r="Y126" i="12"/>
  <c r="Y142" i="12"/>
  <c r="Y118" i="12"/>
  <c r="Y94" i="12"/>
  <c r="Y110" i="12"/>
  <c r="Y102" i="12"/>
  <c r="Y39" i="12"/>
  <c r="Y86" i="12"/>
  <c r="Y70" i="12"/>
  <c r="Y62" i="12"/>
  <c r="Y46" i="12"/>
  <c r="Y30" i="12"/>
  <c r="Y78" i="12"/>
  <c r="Y38" i="12"/>
  <c r="Y22" i="12"/>
  <c r="Y14" i="12"/>
  <c r="Y54" i="12"/>
  <c r="Y6" i="12"/>
  <c r="Y125" i="12"/>
  <c r="Y149" i="12"/>
  <c r="Y133" i="12"/>
  <c r="Y117" i="12"/>
  <c r="Y109" i="12"/>
  <c r="Y93" i="12"/>
  <c r="Y85" i="12"/>
  <c r="Y61" i="12"/>
  <c r="Y101" i="12"/>
  <c r="Y77" i="12"/>
  <c r="Y69" i="12"/>
  <c r="Y141" i="12"/>
  <c r="Y45" i="12"/>
  <c r="Y29" i="12"/>
  <c r="Y21" i="12"/>
  <c r="Y5" i="12"/>
  <c r="Y53" i="12"/>
  <c r="Y13" i="12"/>
  <c r="Y132" i="12"/>
  <c r="Y116" i="12"/>
  <c r="Y140" i="12"/>
  <c r="Y108" i="12"/>
  <c r="Y148" i="12"/>
  <c r="Y100" i="12"/>
  <c r="Y37" i="12"/>
  <c r="Y44" i="12"/>
  <c r="Y36" i="12"/>
  <c r="Y124" i="12"/>
  <c r="Y76" i="12"/>
  <c r="Y60" i="12"/>
  <c r="Y12" i="12"/>
  <c r="Y84" i="12"/>
  <c r="Y68" i="12"/>
  <c r="Y20" i="12"/>
  <c r="Y4" i="12"/>
  <c r="Y92" i="12"/>
  <c r="Y52" i="12"/>
  <c r="Y28" i="12"/>
  <c r="Y131" i="12"/>
  <c r="Y139" i="12"/>
  <c r="Y107" i="12"/>
  <c r="Y91" i="12"/>
  <c r="Y115" i="12"/>
  <c r="Y99" i="12"/>
  <c r="Y51" i="12"/>
  <c r="Y27" i="12"/>
  <c r="Y75" i="12"/>
  <c r="Y59" i="12"/>
  <c r="Y11" i="12"/>
  <c r="Y35" i="12"/>
  <c r="Y19" i="12"/>
  <c r="Y123" i="12"/>
  <c r="Y67" i="12"/>
  <c r="Y83" i="12"/>
  <c r="Y66" i="12"/>
  <c r="Y106" i="12"/>
  <c r="Y130" i="12"/>
  <c r="Y43" i="12"/>
  <c r="Y138" i="12"/>
  <c r="Y114" i="12"/>
  <c r="Y42" i="12"/>
  <c r="Y146" i="12"/>
  <c r="Y98" i="12"/>
  <c r="Y50" i="12"/>
  <c r="Y122" i="12"/>
  <c r="Y121" i="12"/>
  <c r="Y90" i="12"/>
  <c r="Y58" i="12"/>
  <c r="Y113" i="12"/>
  <c r="Y147" i="12"/>
  <c r="Y82" i="12"/>
  <c r="Y74" i="12"/>
  <c r="Y34" i="12"/>
  <c r="Y18" i="12"/>
  <c r="Y10" i="12"/>
  <c r="Y145" i="12"/>
  <c r="Y41" i="12"/>
  <c r="Y25" i="12"/>
  <c r="Y97" i="12"/>
  <c r="Y49" i="12"/>
  <c r="Y33" i="12"/>
  <c r="Y26" i="12"/>
  <c r="Y105" i="12"/>
  <c r="Y73" i="12"/>
  <c r="Y57" i="12"/>
  <c r="Y9" i="12"/>
  <c r="Y153" i="12"/>
  <c r="Y137" i="12"/>
  <c r="Y129" i="12"/>
  <c r="Y81" i="12"/>
  <c r="Y65" i="12"/>
  <c r="Y17" i="12"/>
  <c r="Y89" i="12"/>
  <c r="Y112" i="12"/>
  <c r="Y152" i="12"/>
  <c r="Y136" i="12"/>
  <c r="Y104" i="12"/>
  <c r="Y24" i="12"/>
  <c r="Y144" i="12"/>
  <c r="Y96" i="12"/>
  <c r="Y56" i="12"/>
  <c r="Y48" i="12"/>
  <c r="Y8" i="12"/>
  <c r="Y80" i="12"/>
  <c r="Y64" i="12"/>
  <c r="Y16" i="12"/>
  <c r="Y120" i="12"/>
  <c r="Y88" i="12"/>
  <c r="Y135" i="12"/>
  <c r="Y103" i="12"/>
  <c r="Y127" i="12"/>
  <c r="Y119" i="12"/>
  <c r="Y128" i="12"/>
  <c r="Y72" i="12"/>
  <c r="Y40" i="12"/>
  <c r="Y79" i="12"/>
  <c r="Y71" i="12"/>
  <c r="Y111" i="12"/>
  <c r="Y95" i="12"/>
  <c r="Y151" i="12"/>
  <c r="Y32" i="12"/>
  <c r="Y87" i="12"/>
  <c r="Y31" i="12"/>
  <c r="Y47" i="12"/>
  <c r="Y63" i="12"/>
  <c r="Y15" i="12"/>
  <c r="Y23" i="12"/>
  <c r="Y55" i="12"/>
  <c r="Y7" i="12"/>
  <c r="Y3" i="12"/>
  <c r="CK142" i="12"/>
  <c r="CK134" i="12"/>
  <c r="CK126" i="12"/>
  <c r="CK143" i="12"/>
  <c r="CK39" i="12"/>
  <c r="CK150" i="12"/>
  <c r="CK94" i="12"/>
  <c r="CK110" i="12"/>
  <c r="CK118" i="12"/>
  <c r="CK86" i="12"/>
  <c r="CK102" i="12"/>
  <c r="CK70" i="12"/>
  <c r="CK62" i="12"/>
  <c r="CK78" i="12"/>
  <c r="CK46" i="12"/>
  <c r="CK54" i="12"/>
  <c r="CK22" i="12"/>
  <c r="CK38" i="12"/>
  <c r="CK6" i="12"/>
  <c r="CK30" i="12"/>
  <c r="CK14" i="12"/>
  <c r="CK125" i="12"/>
  <c r="CK149" i="12"/>
  <c r="CK133" i="12"/>
  <c r="CK117" i="12"/>
  <c r="CK109" i="12"/>
  <c r="CK93" i="12"/>
  <c r="CK61" i="12"/>
  <c r="CK69" i="12"/>
  <c r="CK141" i="12"/>
  <c r="CK85" i="12"/>
  <c r="CK45" i="12"/>
  <c r="CK29" i="12"/>
  <c r="CK21" i="12"/>
  <c r="CK77" i="12"/>
  <c r="CK13" i="12"/>
  <c r="CK37" i="12"/>
  <c r="CK5" i="12"/>
  <c r="CK53" i="12"/>
  <c r="CK101" i="12"/>
  <c r="CK132" i="12"/>
  <c r="CK116" i="12"/>
  <c r="CK140" i="12"/>
  <c r="CK108" i="12"/>
  <c r="CK148" i="12"/>
  <c r="CK100" i="12"/>
  <c r="CK52" i="12"/>
  <c r="CK44" i="12"/>
  <c r="CK36" i="12"/>
  <c r="CK76" i="12"/>
  <c r="CK60" i="12"/>
  <c r="CK12" i="12"/>
  <c r="CK124" i="12"/>
  <c r="CK84" i="12"/>
  <c r="CK68" i="12"/>
  <c r="CK20" i="12"/>
  <c r="CK28" i="12"/>
  <c r="CK4" i="12"/>
  <c r="CK92" i="12"/>
  <c r="CK139" i="12"/>
  <c r="CK131" i="12"/>
  <c r="CK107" i="12"/>
  <c r="CK91" i="12"/>
  <c r="CK115" i="12"/>
  <c r="CK99" i="12"/>
  <c r="CK51" i="12"/>
  <c r="CK35" i="12"/>
  <c r="CK27" i="12"/>
  <c r="CK67" i="12"/>
  <c r="CK11" i="12"/>
  <c r="CK19" i="12"/>
  <c r="CK75" i="12"/>
  <c r="CK123" i="12"/>
  <c r="CK83" i="12"/>
  <c r="CK147" i="12"/>
  <c r="CK59" i="12"/>
  <c r="CK66" i="12"/>
  <c r="CK43" i="12"/>
  <c r="CK130" i="12"/>
  <c r="CK138" i="12"/>
  <c r="CK114" i="12"/>
  <c r="CK42" i="12"/>
  <c r="CK146" i="12"/>
  <c r="CK98" i="12"/>
  <c r="CK50" i="12"/>
  <c r="CK58" i="12"/>
  <c r="CK129" i="12"/>
  <c r="CK82" i="12"/>
  <c r="CK74" i="12"/>
  <c r="CK18" i="12"/>
  <c r="CK122" i="12"/>
  <c r="CK106" i="12"/>
  <c r="CK113" i="12"/>
  <c r="CK34" i="12"/>
  <c r="CK10" i="12"/>
  <c r="CK145" i="12"/>
  <c r="CK153" i="12"/>
  <c r="CK137" i="12"/>
  <c r="CK105" i="12"/>
  <c r="CK17" i="12"/>
  <c r="CK41" i="12"/>
  <c r="CK25" i="12"/>
  <c r="CK121" i="12"/>
  <c r="CK97" i="12"/>
  <c r="CK49" i="12"/>
  <c r="CK33" i="12"/>
  <c r="CK73" i="12"/>
  <c r="CK57" i="12"/>
  <c r="CK9" i="12"/>
  <c r="CK26" i="12"/>
  <c r="CK81" i="12"/>
  <c r="CK65" i="12"/>
  <c r="CK89" i="12"/>
  <c r="CK112" i="12"/>
  <c r="CK136" i="12"/>
  <c r="CK104" i="12"/>
  <c r="CK24" i="12"/>
  <c r="CK144" i="12"/>
  <c r="CK96" i="12"/>
  <c r="CK56" i="12"/>
  <c r="CK48" i="12"/>
  <c r="CK8" i="12"/>
  <c r="CK80" i="12"/>
  <c r="CK64" i="12"/>
  <c r="CK16" i="12"/>
  <c r="CK152" i="12"/>
  <c r="CK120" i="12"/>
  <c r="CK88" i="12"/>
  <c r="CK151" i="12"/>
  <c r="CK103" i="12"/>
  <c r="CK90" i="12"/>
  <c r="CK40" i="12"/>
  <c r="CK127" i="12"/>
  <c r="CK32" i="12"/>
  <c r="CK128" i="12"/>
  <c r="CK72" i="12"/>
  <c r="CK135" i="12"/>
  <c r="CK95" i="12"/>
  <c r="CK119" i="12"/>
  <c r="CK87" i="12"/>
  <c r="CK111" i="12"/>
  <c r="CK79" i="12"/>
  <c r="CK71" i="12"/>
  <c r="CK47" i="12"/>
  <c r="CK15" i="12"/>
  <c r="CK63" i="12"/>
  <c r="CK55" i="12"/>
  <c r="CK23" i="12"/>
  <c r="CK31" i="12"/>
  <c r="CK7" i="12"/>
  <c r="CK3" i="12"/>
  <c r="J143" i="12"/>
  <c r="J39" i="12"/>
  <c r="J150" i="12"/>
  <c r="J134" i="12"/>
  <c r="J118" i="12"/>
  <c r="J126" i="12"/>
  <c r="J142" i="12"/>
  <c r="J110" i="12"/>
  <c r="J102" i="12"/>
  <c r="J94" i="12"/>
  <c r="J78" i="12"/>
  <c r="J86" i="12"/>
  <c r="J46" i="12"/>
  <c r="J38" i="12"/>
  <c r="J30" i="12"/>
  <c r="J54" i="12"/>
  <c r="J70" i="12"/>
  <c r="J14" i="12"/>
  <c r="J6" i="12"/>
  <c r="J22" i="12"/>
  <c r="J62" i="12"/>
  <c r="J133" i="12"/>
  <c r="J117" i="12"/>
  <c r="J101" i="12"/>
  <c r="J149" i="12"/>
  <c r="J53" i="12"/>
  <c r="J141" i="12"/>
  <c r="J93" i="12"/>
  <c r="J61" i="12"/>
  <c r="J69" i="12"/>
  <c r="J109" i="12"/>
  <c r="J21" i="12"/>
  <c r="J125" i="12"/>
  <c r="J85" i="12"/>
  <c r="J77" i="12"/>
  <c r="J13" i="12"/>
  <c r="J45" i="12"/>
  <c r="J29" i="12"/>
  <c r="J5" i="12"/>
  <c r="J37" i="12"/>
  <c r="J132" i="12"/>
  <c r="J116" i="12"/>
  <c r="J140" i="12"/>
  <c r="J108" i="12"/>
  <c r="J148" i="12"/>
  <c r="J124" i="12"/>
  <c r="J92" i="12"/>
  <c r="J52" i="12"/>
  <c r="J28" i="12"/>
  <c r="J100" i="12"/>
  <c r="J76" i="12"/>
  <c r="J60" i="12"/>
  <c r="J4" i="12"/>
  <c r="J68" i="12"/>
  <c r="J20" i="12"/>
  <c r="J36" i="12"/>
  <c r="J12" i="12"/>
  <c r="J84" i="12"/>
  <c r="J44" i="12"/>
  <c r="J83" i="12"/>
  <c r="J131" i="12"/>
  <c r="J139" i="12"/>
  <c r="J115" i="12"/>
  <c r="J107" i="12"/>
  <c r="J91" i="12"/>
  <c r="J51" i="12"/>
  <c r="J35" i="12"/>
  <c r="J123" i="12"/>
  <c r="J27" i="12"/>
  <c r="J75" i="12"/>
  <c r="J11" i="12"/>
  <c r="J99" i="12"/>
  <c r="J19" i="12"/>
  <c r="J67" i="12"/>
  <c r="J59" i="12"/>
  <c r="J147" i="12"/>
  <c r="J82" i="12"/>
  <c r="J43" i="12"/>
  <c r="J90" i="12"/>
  <c r="J130" i="12"/>
  <c r="J106" i="12"/>
  <c r="J138" i="12"/>
  <c r="J114" i="12"/>
  <c r="J122" i="12"/>
  <c r="J26" i="12"/>
  <c r="J121" i="12"/>
  <c r="J66" i="12"/>
  <c r="J58" i="12"/>
  <c r="J10" i="12"/>
  <c r="J50" i="12"/>
  <c r="J18" i="12"/>
  <c r="J146" i="12"/>
  <c r="J42" i="12"/>
  <c r="J98" i="12"/>
  <c r="J74" i="12"/>
  <c r="J153" i="12"/>
  <c r="J137" i="12"/>
  <c r="J105" i="12"/>
  <c r="J113" i="12"/>
  <c r="J34" i="12"/>
  <c r="J145" i="12"/>
  <c r="J41" i="12"/>
  <c r="J25" i="12"/>
  <c r="J17" i="12"/>
  <c r="J97" i="12"/>
  <c r="J49" i="12"/>
  <c r="J33" i="12"/>
  <c r="J129" i="12"/>
  <c r="J73" i="12"/>
  <c r="J57" i="12"/>
  <c r="J9" i="12"/>
  <c r="J81" i="12"/>
  <c r="J65" i="12"/>
  <c r="J112" i="12"/>
  <c r="J40" i="12"/>
  <c r="J88" i="12"/>
  <c r="J72" i="12"/>
  <c r="J144" i="12"/>
  <c r="J128" i="12"/>
  <c r="J104" i="12"/>
  <c r="J96" i="12"/>
  <c r="J32" i="12"/>
  <c r="J56" i="12"/>
  <c r="J8" i="12"/>
  <c r="J120" i="12"/>
  <c r="J80" i="12"/>
  <c r="J64" i="12"/>
  <c r="J16" i="12"/>
  <c r="J135" i="12"/>
  <c r="J111" i="12"/>
  <c r="J95" i="12"/>
  <c r="J89" i="12"/>
  <c r="J152" i="12"/>
  <c r="J127" i="12"/>
  <c r="J136" i="12"/>
  <c r="J87" i="12"/>
  <c r="J71" i="12"/>
  <c r="J48" i="12"/>
  <c r="J24" i="12"/>
  <c r="J119" i="12"/>
  <c r="J103" i="12"/>
  <c r="J151" i="12"/>
  <c r="J79" i="12"/>
  <c r="J63" i="12"/>
  <c r="J7" i="12"/>
  <c r="J15" i="12"/>
  <c r="J55" i="12"/>
  <c r="J31" i="12"/>
  <c r="J23" i="12"/>
  <c r="J47" i="12"/>
  <c r="J3" i="12"/>
  <c r="BV143" i="12"/>
  <c r="BV39" i="12"/>
  <c r="BV150" i="12"/>
  <c r="BV118" i="12"/>
  <c r="BV142" i="12"/>
  <c r="BV134" i="12"/>
  <c r="BV126" i="12"/>
  <c r="BV110" i="12"/>
  <c r="BV102" i="12"/>
  <c r="BV78" i="12"/>
  <c r="BV86" i="12"/>
  <c r="BV46" i="12"/>
  <c r="BV30" i="12"/>
  <c r="BV94" i="12"/>
  <c r="BV70" i="12"/>
  <c r="BV62" i="12"/>
  <c r="BV54" i="12"/>
  <c r="BV38" i="12"/>
  <c r="BV22" i="12"/>
  <c r="BV14" i="12"/>
  <c r="BV6" i="12"/>
  <c r="BV133" i="12"/>
  <c r="BV141" i="12"/>
  <c r="BV125" i="12"/>
  <c r="BV149" i="12"/>
  <c r="BV93" i="12"/>
  <c r="BV53" i="12"/>
  <c r="BV69" i="12"/>
  <c r="BV61" i="12"/>
  <c r="BV109" i="12"/>
  <c r="BV117" i="12"/>
  <c r="BV85" i="12"/>
  <c r="BV77" i="12"/>
  <c r="BV21" i="12"/>
  <c r="BV101" i="12"/>
  <c r="BV37" i="12"/>
  <c r="BV45" i="12"/>
  <c r="BV13" i="12"/>
  <c r="BV116" i="12"/>
  <c r="BV5" i="12"/>
  <c r="BV140" i="12"/>
  <c r="BV108" i="12"/>
  <c r="BV29" i="12"/>
  <c r="BV148" i="12"/>
  <c r="BV92" i="12"/>
  <c r="BV52" i="12"/>
  <c r="BV36" i="12"/>
  <c r="BV28" i="12"/>
  <c r="BV124" i="12"/>
  <c r="BV60" i="12"/>
  <c r="BV4" i="12"/>
  <c r="BV100" i="12"/>
  <c r="BV76" i="12"/>
  <c r="BV68" i="12"/>
  <c r="BV20" i="12"/>
  <c r="BV132" i="12"/>
  <c r="BV44" i="12"/>
  <c r="BV84" i="12"/>
  <c r="BV83" i="12"/>
  <c r="BV131" i="12"/>
  <c r="BV115" i="12"/>
  <c r="BV139" i="12"/>
  <c r="BV107" i="12"/>
  <c r="BV91" i="12"/>
  <c r="BV12" i="12"/>
  <c r="BV35" i="12"/>
  <c r="BV27" i="12"/>
  <c r="BV59" i="12"/>
  <c r="BV123" i="12"/>
  <c r="BV11" i="12"/>
  <c r="BV67" i="12"/>
  <c r="BV19" i="12"/>
  <c r="BV99" i="12"/>
  <c r="BV75" i="12"/>
  <c r="BV51" i="12"/>
  <c r="BV82" i="12"/>
  <c r="BV147" i="12"/>
  <c r="BV130" i="12"/>
  <c r="BV106" i="12"/>
  <c r="BV138" i="12"/>
  <c r="BV114" i="12"/>
  <c r="BV98" i="12"/>
  <c r="BV74" i="12"/>
  <c r="BV26" i="12"/>
  <c r="BV121" i="12"/>
  <c r="BV42" i="12"/>
  <c r="BV122" i="12"/>
  <c r="BV90" i="12"/>
  <c r="BV66" i="12"/>
  <c r="BV58" i="12"/>
  <c r="BV43" i="12"/>
  <c r="BV146" i="12"/>
  <c r="BV18" i="12"/>
  <c r="BV153" i="12"/>
  <c r="BV137" i="12"/>
  <c r="BV10" i="12"/>
  <c r="BV34" i="12"/>
  <c r="BV41" i="12"/>
  <c r="BV25" i="12"/>
  <c r="BV17" i="12"/>
  <c r="BV49" i="12"/>
  <c r="BV33" i="12"/>
  <c r="BV113" i="12"/>
  <c r="BV97" i="12"/>
  <c r="BV73" i="12"/>
  <c r="BV57" i="12"/>
  <c r="BV9" i="12"/>
  <c r="BV50" i="12"/>
  <c r="BV145" i="12"/>
  <c r="BV129" i="12"/>
  <c r="BV105" i="12"/>
  <c r="BV81" i="12"/>
  <c r="BV65" i="12"/>
  <c r="BV89" i="12"/>
  <c r="BV112" i="12"/>
  <c r="BV40" i="12"/>
  <c r="BV72" i="12"/>
  <c r="BV152" i="12"/>
  <c r="BV144" i="12"/>
  <c r="BV120" i="12"/>
  <c r="BV96" i="12"/>
  <c r="BV88" i="12"/>
  <c r="BV32" i="12"/>
  <c r="BV128" i="12"/>
  <c r="BV56" i="12"/>
  <c r="BV8" i="12"/>
  <c r="BV136" i="12"/>
  <c r="BV104" i="12"/>
  <c r="BV64" i="12"/>
  <c r="BV16" i="12"/>
  <c r="BV48" i="12"/>
  <c r="BV135" i="12"/>
  <c r="BV111" i="12"/>
  <c r="BV95" i="12"/>
  <c r="BV24" i="12"/>
  <c r="BV127" i="12"/>
  <c r="BV87" i="12"/>
  <c r="BV71" i="12"/>
  <c r="BV80" i="12"/>
  <c r="BV79" i="12"/>
  <c r="BV151" i="12"/>
  <c r="BV63" i="12"/>
  <c r="BV119" i="12"/>
  <c r="BV103" i="12"/>
  <c r="BV55" i="12"/>
  <c r="BV7" i="12"/>
  <c r="BV15" i="12"/>
  <c r="BV31" i="12"/>
  <c r="BV47" i="12"/>
  <c r="BV23" i="12"/>
  <c r="BV3" i="12"/>
  <c r="EH143" i="12"/>
  <c r="EH39" i="12"/>
  <c r="EH150" i="12"/>
  <c r="EH126" i="12"/>
  <c r="EH142" i="12"/>
  <c r="EH134" i="12"/>
  <c r="EH110" i="12"/>
  <c r="EH118" i="12"/>
  <c r="EH102" i="12"/>
  <c r="EH94" i="12"/>
  <c r="EH78" i="12"/>
  <c r="EH86" i="12"/>
  <c r="EH62" i="12"/>
  <c r="EH46" i="12"/>
  <c r="EH30" i="12"/>
  <c r="EH54" i="12"/>
  <c r="EH38" i="12"/>
  <c r="EH70" i="12"/>
  <c r="EH14" i="12"/>
  <c r="EH22" i="12"/>
  <c r="EH6" i="12"/>
  <c r="EH133" i="12"/>
  <c r="EH125" i="12"/>
  <c r="EH109" i="12"/>
  <c r="EH53" i="12"/>
  <c r="EH101" i="12"/>
  <c r="EH85" i="12"/>
  <c r="EH61" i="12"/>
  <c r="EH93" i="12"/>
  <c r="EH77" i="12"/>
  <c r="EH69" i="12"/>
  <c r="EH21" i="12"/>
  <c r="EH149" i="12"/>
  <c r="EH117" i="12"/>
  <c r="EH141" i="12"/>
  <c r="EH37" i="12"/>
  <c r="EH45" i="12"/>
  <c r="EH13" i="12"/>
  <c r="EH29" i="12"/>
  <c r="EH5" i="12"/>
  <c r="EH124" i="12"/>
  <c r="EH132" i="12"/>
  <c r="EH116" i="12"/>
  <c r="EH100" i="12"/>
  <c r="EH140" i="12"/>
  <c r="EH108" i="12"/>
  <c r="EH148" i="12"/>
  <c r="EH92" i="12"/>
  <c r="EH52" i="12"/>
  <c r="EH28" i="12"/>
  <c r="EH12" i="12"/>
  <c r="EH60" i="12"/>
  <c r="EH4" i="12"/>
  <c r="EH68" i="12"/>
  <c r="EH20" i="12"/>
  <c r="EH76" i="12"/>
  <c r="EH36" i="12"/>
  <c r="EH84" i="12"/>
  <c r="EH44" i="12"/>
  <c r="EH83" i="12"/>
  <c r="EH131" i="12"/>
  <c r="EH139" i="12"/>
  <c r="EH115" i="12"/>
  <c r="EH107" i="12"/>
  <c r="EH91" i="12"/>
  <c r="EH99" i="12"/>
  <c r="EH35" i="12"/>
  <c r="EH67" i="12"/>
  <c r="EH27" i="12"/>
  <c r="EH11" i="12"/>
  <c r="EH75" i="12"/>
  <c r="EH51" i="12"/>
  <c r="EH19" i="12"/>
  <c r="EH59" i="12"/>
  <c r="EH123" i="12"/>
  <c r="EH82" i="12"/>
  <c r="EH147" i="12"/>
  <c r="EH106" i="12"/>
  <c r="EH130" i="12"/>
  <c r="EH43" i="12"/>
  <c r="EH138" i="12"/>
  <c r="EH114" i="12"/>
  <c r="EH146" i="12"/>
  <c r="EH26" i="12"/>
  <c r="EH129" i="12"/>
  <c r="EH121" i="12"/>
  <c r="EH18" i="12"/>
  <c r="EH10" i="12"/>
  <c r="EH98" i="12"/>
  <c r="EH74" i="12"/>
  <c r="EH50" i="12"/>
  <c r="EH122" i="12"/>
  <c r="EH42" i="12"/>
  <c r="EH153" i="12"/>
  <c r="EH137" i="12"/>
  <c r="EH90" i="12"/>
  <c r="EH145" i="12"/>
  <c r="EH113" i="12"/>
  <c r="EH58" i="12"/>
  <c r="EH66" i="12"/>
  <c r="EH105" i="12"/>
  <c r="EH41" i="12"/>
  <c r="EH25" i="12"/>
  <c r="EH17" i="12"/>
  <c r="EH34" i="12"/>
  <c r="EH49" i="12"/>
  <c r="EH33" i="12"/>
  <c r="EH73" i="12"/>
  <c r="EH57" i="12"/>
  <c r="EH9" i="12"/>
  <c r="EH97" i="12"/>
  <c r="EH81" i="12"/>
  <c r="EH65" i="12"/>
  <c r="EH89" i="12"/>
  <c r="EH120" i="12"/>
  <c r="EH112" i="12"/>
  <c r="EH40" i="12"/>
  <c r="EH104" i="12"/>
  <c r="EH152" i="12"/>
  <c r="EH144" i="12"/>
  <c r="EH136" i="12"/>
  <c r="EH96" i="12"/>
  <c r="EH32" i="12"/>
  <c r="EH128" i="12"/>
  <c r="EH88" i="12"/>
  <c r="EH56" i="12"/>
  <c r="EH8" i="12"/>
  <c r="EH72" i="12"/>
  <c r="EH64" i="12"/>
  <c r="EH16" i="12"/>
  <c r="EH135" i="12"/>
  <c r="EH111" i="12"/>
  <c r="EH95" i="12"/>
  <c r="EH127" i="12"/>
  <c r="EH119" i="12"/>
  <c r="EH48" i="12"/>
  <c r="EH87" i="12"/>
  <c r="EH71" i="12"/>
  <c r="EH24" i="12"/>
  <c r="EH80" i="12"/>
  <c r="EH79" i="12"/>
  <c r="EH103" i="12"/>
  <c r="EH63" i="12"/>
  <c r="EH151" i="12"/>
  <c r="EH15" i="12"/>
  <c r="EH7" i="12"/>
  <c r="EH31" i="12"/>
  <c r="EH47" i="12"/>
  <c r="EH55" i="12"/>
  <c r="EH23" i="12"/>
  <c r="EH3" i="12"/>
  <c r="AA150" i="12"/>
  <c r="AA143" i="12"/>
  <c r="AA142" i="12"/>
  <c r="AA126" i="12"/>
  <c r="AA39" i="12"/>
  <c r="AA134" i="12"/>
  <c r="AA110" i="12"/>
  <c r="AA118" i="12"/>
  <c r="AA86" i="12"/>
  <c r="AA70" i="12"/>
  <c r="AA38" i="12"/>
  <c r="AA102" i="12"/>
  <c r="AA94" i="12"/>
  <c r="AA54" i="12"/>
  <c r="AA78" i="12"/>
  <c r="AA22" i="12"/>
  <c r="AA30" i="12"/>
  <c r="AA62" i="12"/>
  <c r="AA14" i="12"/>
  <c r="AA6" i="12"/>
  <c r="AA46" i="12"/>
  <c r="AA133" i="12"/>
  <c r="AA141" i="12"/>
  <c r="AA101" i="12"/>
  <c r="AA149" i="12"/>
  <c r="AA77" i="12"/>
  <c r="AA117" i="12"/>
  <c r="AA69" i="12"/>
  <c r="AA109" i="12"/>
  <c r="AA85" i="12"/>
  <c r="AA45" i="12"/>
  <c r="AA29" i="12"/>
  <c r="AA5" i="12"/>
  <c r="AA53" i="12"/>
  <c r="AA125" i="12"/>
  <c r="AA61" i="12"/>
  <c r="AA93" i="12"/>
  <c r="AA21" i="12"/>
  <c r="AA116" i="12"/>
  <c r="AA140" i="12"/>
  <c r="AA108" i="12"/>
  <c r="AA148" i="12"/>
  <c r="AA124" i="12"/>
  <c r="AA13" i="12"/>
  <c r="AA37" i="12"/>
  <c r="AA132" i="12"/>
  <c r="AA68" i="12"/>
  <c r="AA20" i="12"/>
  <c r="AA44" i="12"/>
  <c r="AA12" i="12"/>
  <c r="AA100" i="12"/>
  <c r="AA92" i="12"/>
  <c r="AA76" i="12"/>
  <c r="AA52" i="12"/>
  <c r="AA28" i="12"/>
  <c r="AA36" i="12"/>
  <c r="AA4" i="12"/>
  <c r="AA84" i="12"/>
  <c r="AA60" i="12"/>
  <c r="AA115" i="12"/>
  <c r="AA139" i="12"/>
  <c r="AA107" i="12"/>
  <c r="AA91" i="12"/>
  <c r="AA99" i="12"/>
  <c r="AA123" i="12"/>
  <c r="AA75" i="12"/>
  <c r="AA59" i="12"/>
  <c r="AA131" i="12"/>
  <c r="AA83" i="12"/>
  <c r="AA67" i="12"/>
  <c r="AA11" i="12"/>
  <c r="AA51" i="12"/>
  <c r="AA35" i="12"/>
  <c r="AA19" i="12"/>
  <c r="AA27" i="12"/>
  <c r="AA147" i="12"/>
  <c r="AA43" i="12"/>
  <c r="AA106" i="12"/>
  <c r="AA98" i="12"/>
  <c r="AA58" i="12"/>
  <c r="AA50" i="12"/>
  <c r="AA146" i="12"/>
  <c r="AA138" i="12"/>
  <c r="AA122" i="12"/>
  <c r="AA74" i="12"/>
  <c r="AA66" i="12"/>
  <c r="AA130" i="12"/>
  <c r="AA82" i="12"/>
  <c r="AA90" i="12"/>
  <c r="AA129" i="12"/>
  <c r="AA42" i="12"/>
  <c r="AA153" i="12"/>
  <c r="AA137" i="12"/>
  <c r="AA121" i="12"/>
  <c r="AA34" i="12"/>
  <c r="AA145" i="12"/>
  <c r="AA114" i="12"/>
  <c r="AA26" i="12"/>
  <c r="AA10" i="12"/>
  <c r="AA18" i="12"/>
  <c r="AA105" i="12"/>
  <c r="AA41" i="12"/>
  <c r="AA25" i="12"/>
  <c r="AA49" i="12"/>
  <c r="AA33" i="12"/>
  <c r="AA73" i="12"/>
  <c r="AA57" i="12"/>
  <c r="AA81" i="12"/>
  <c r="AA65" i="12"/>
  <c r="AA113" i="12"/>
  <c r="AA89" i="12"/>
  <c r="AA17" i="12"/>
  <c r="AA152" i="12"/>
  <c r="AA144" i="12"/>
  <c r="AA96" i="12"/>
  <c r="AA80" i="12"/>
  <c r="AA32" i="12"/>
  <c r="AA128" i="12"/>
  <c r="AA88" i="12"/>
  <c r="AA56" i="12"/>
  <c r="AA8" i="12"/>
  <c r="AA97" i="12"/>
  <c r="AA72" i="12"/>
  <c r="AA64" i="12"/>
  <c r="AA120" i="12"/>
  <c r="AA136" i="12"/>
  <c r="AA104" i="12"/>
  <c r="AA112" i="12"/>
  <c r="AA16" i="12"/>
  <c r="AA48" i="12"/>
  <c r="AA40" i="12"/>
  <c r="AA24" i="12"/>
  <c r="AA135" i="12"/>
  <c r="AA119" i="12"/>
  <c r="AA103" i="12"/>
  <c r="AA151" i="12"/>
  <c r="AA111" i="12"/>
  <c r="AA23" i="12"/>
  <c r="AA127" i="12"/>
  <c r="AA87" i="12"/>
  <c r="AA47" i="12"/>
  <c r="AA9" i="12"/>
  <c r="AA79" i="12"/>
  <c r="AA95" i="12"/>
  <c r="AA71" i="12"/>
  <c r="AA63" i="12"/>
  <c r="AA55" i="12"/>
  <c r="AA31" i="12"/>
  <c r="AA7" i="12"/>
  <c r="AA15" i="12"/>
  <c r="AA3" i="12"/>
  <c r="CM143" i="12"/>
  <c r="CM142" i="12"/>
  <c r="CM126" i="12"/>
  <c r="CM134" i="12"/>
  <c r="CM39" i="12"/>
  <c r="CM150" i="12"/>
  <c r="CM110" i="12"/>
  <c r="CM118" i="12"/>
  <c r="CM94" i="12"/>
  <c r="CM86" i="12"/>
  <c r="CM102" i="12"/>
  <c r="CM70" i="12"/>
  <c r="CM62" i="12"/>
  <c r="CM78" i="12"/>
  <c r="CM46" i="12"/>
  <c r="CM30" i="12"/>
  <c r="CM22" i="12"/>
  <c r="CM14" i="12"/>
  <c r="CM54" i="12"/>
  <c r="CM6" i="12"/>
  <c r="CM38" i="12"/>
  <c r="CM133" i="12"/>
  <c r="CM141" i="12"/>
  <c r="CM101" i="12"/>
  <c r="CM125" i="12"/>
  <c r="CM77" i="12"/>
  <c r="CM149" i="12"/>
  <c r="CM109" i="12"/>
  <c r="CM85" i="12"/>
  <c r="CM45" i="12"/>
  <c r="CM29" i="12"/>
  <c r="CM13" i="12"/>
  <c r="CM5" i="12"/>
  <c r="CM117" i="12"/>
  <c r="CM93" i="12"/>
  <c r="CM69" i="12"/>
  <c r="CM53" i="12"/>
  <c r="CM61" i="12"/>
  <c r="CM21" i="12"/>
  <c r="CM37" i="12"/>
  <c r="CM116" i="12"/>
  <c r="CM140" i="12"/>
  <c r="CM108" i="12"/>
  <c r="CM148" i="12"/>
  <c r="CM132" i="12"/>
  <c r="CM124" i="12"/>
  <c r="CM68" i="12"/>
  <c r="CM100" i="12"/>
  <c r="CM36" i="12"/>
  <c r="CM4" i="12"/>
  <c r="CM44" i="12"/>
  <c r="CM12" i="12"/>
  <c r="CM92" i="12"/>
  <c r="CM76" i="12"/>
  <c r="CM52" i="12"/>
  <c r="CM28" i="12"/>
  <c r="CM20" i="12"/>
  <c r="CM60" i="12"/>
  <c r="CM115" i="12"/>
  <c r="CM139" i="12"/>
  <c r="CM107" i="12"/>
  <c r="CM91" i="12"/>
  <c r="CM84" i="12"/>
  <c r="CM99" i="12"/>
  <c r="CM123" i="12"/>
  <c r="CM75" i="12"/>
  <c r="CM59" i="12"/>
  <c r="CM131" i="12"/>
  <c r="CM83" i="12"/>
  <c r="CM67" i="12"/>
  <c r="CM51" i="12"/>
  <c r="CM11" i="12"/>
  <c r="CM19" i="12"/>
  <c r="CM27" i="12"/>
  <c r="CM35" i="12"/>
  <c r="CM147" i="12"/>
  <c r="CM43" i="12"/>
  <c r="CM130" i="12"/>
  <c r="CM106" i="12"/>
  <c r="CM98" i="12"/>
  <c r="CM58" i="12"/>
  <c r="CM50" i="12"/>
  <c r="CM122" i="12"/>
  <c r="CM74" i="12"/>
  <c r="CM66" i="12"/>
  <c r="CM146" i="12"/>
  <c r="CM138" i="12"/>
  <c r="CM82" i="12"/>
  <c r="CM114" i="12"/>
  <c r="CM129" i="12"/>
  <c r="CM90" i="12"/>
  <c r="CM153" i="12"/>
  <c r="CM137" i="12"/>
  <c r="CM121" i="12"/>
  <c r="CM34" i="12"/>
  <c r="CM145" i="12"/>
  <c r="CM105" i="12"/>
  <c r="CM26" i="12"/>
  <c r="CM10" i="12"/>
  <c r="CM18" i="12"/>
  <c r="CM113" i="12"/>
  <c r="CM41" i="12"/>
  <c r="CM25" i="12"/>
  <c r="CM49" i="12"/>
  <c r="CM33" i="12"/>
  <c r="CM73" i="12"/>
  <c r="CM57" i="12"/>
  <c r="CM42" i="12"/>
  <c r="CM81" i="12"/>
  <c r="CM65" i="12"/>
  <c r="CM89" i="12"/>
  <c r="CM144" i="12"/>
  <c r="CM96" i="12"/>
  <c r="CM80" i="12"/>
  <c r="CM32" i="12"/>
  <c r="CM9" i="12"/>
  <c r="CM128" i="12"/>
  <c r="CM88" i="12"/>
  <c r="CM56" i="12"/>
  <c r="CM8" i="12"/>
  <c r="CM120" i="12"/>
  <c r="CM72" i="12"/>
  <c r="CM64" i="12"/>
  <c r="CM97" i="12"/>
  <c r="CM17" i="12"/>
  <c r="CM136" i="12"/>
  <c r="CM152" i="12"/>
  <c r="CM48" i="12"/>
  <c r="CM40" i="12"/>
  <c r="CM24" i="12"/>
  <c r="CM104" i="12"/>
  <c r="CM16" i="12"/>
  <c r="CM112" i="12"/>
  <c r="CM119" i="12"/>
  <c r="CM103" i="12"/>
  <c r="CM87" i="12"/>
  <c r="CM151" i="12"/>
  <c r="CM95" i="12"/>
  <c r="CM71" i="12"/>
  <c r="CM47" i="12"/>
  <c r="CM111" i="12"/>
  <c r="CM63" i="12"/>
  <c r="CM135" i="12"/>
  <c r="CM127" i="12"/>
  <c r="CM23" i="12"/>
  <c r="CM79" i="12"/>
  <c r="CM15" i="12"/>
  <c r="CM7" i="12"/>
  <c r="CM31" i="12"/>
  <c r="CM55" i="12"/>
  <c r="CM3" i="12"/>
  <c r="L143" i="12"/>
  <c r="L142" i="12"/>
  <c r="L150" i="12"/>
  <c r="L39" i="12"/>
  <c r="L126" i="12"/>
  <c r="L134" i="12"/>
  <c r="L118" i="12"/>
  <c r="L110" i="12"/>
  <c r="L86" i="12"/>
  <c r="L78" i="12"/>
  <c r="L62" i="12"/>
  <c r="L94" i="12"/>
  <c r="L102" i="12"/>
  <c r="L46" i="12"/>
  <c r="L30" i="12"/>
  <c r="L14" i="12"/>
  <c r="L70" i="12"/>
  <c r="L22" i="12"/>
  <c r="L38" i="12"/>
  <c r="L6" i="12"/>
  <c r="L54" i="12"/>
  <c r="L133" i="12"/>
  <c r="L141" i="12"/>
  <c r="L125" i="12"/>
  <c r="L117" i="12"/>
  <c r="L101" i="12"/>
  <c r="L149" i="12"/>
  <c r="L77" i="12"/>
  <c r="L85" i="12"/>
  <c r="L93" i="12"/>
  <c r="L61" i="12"/>
  <c r="L45" i="12"/>
  <c r="L29" i="12"/>
  <c r="L5" i="12"/>
  <c r="L109" i="12"/>
  <c r="L69" i="12"/>
  <c r="L53" i="12"/>
  <c r="L37" i="12"/>
  <c r="L13" i="12"/>
  <c r="L21" i="12"/>
  <c r="L140" i="12"/>
  <c r="L108" i="12"/>
  <c r="L148" i="12"/>
  <c r="L124" i="12"/>
  <c r="L116" i="12"/>
  <c r="L100" i="12"/>
  <c r="L132" i="12"/>
  <c r="L68" i="12"/>
  <c r="L36" i="12"/>
  <c r="L44" i="12"/>
  <c r="L12" i="12"/>
  <c r="L76" i="12"/>
  <c r="L52" i="12"/>
  <c r="L28" i="12"/>
  <c r="L4" i="12"/>
  <c r="L92" i="12"/>
  <c r="L84" i="12"/>
  <c r="L60" i="12"/>
  <c r="L115" i="12"/>
  <c r="L20" i="12"/>
  <c r="L139" i="12"/>
  <c r="L131" i="12"/>
  <c r="L123" i="12"/>
  <c r="L51" i="12"/>
  <c r="L107" i="12"/>
  <c r="L91" i="12"/>
  <c r="L83" i="12"/>
  <c r="L67" i="12"/>
  <c r="L99" i="12"/>
  <c r="L19" i="12"/>
  <c r="L11" i="12"/>
  <c r="L27" i="12"/>
  <c r="L35" i="12"/>
  <c r="L147" i="12"/>
  <c r="L59" i="12"/>
  <c r="L146" i="12"/>
  <c r="L138" i="12"/>
  <c r="L75" i="12"/>
  <c r="L114" i="12"/>
  <c r="L98" i="12"/>
  <c r="L58" i="12"/>
  <c r="L50" i="12"/>
  <c r="L122" i="12"/>
  <c r="L74" i="12"/>
  <c r="L66" i="12"/>
  <c r="L90" i="12"/>
  <c r="L82" i="12"/>
  <c r="L129" i="12"/>
  <c r="L130" i="12"/>
  <c r="L34" i="12"/>
  <c r="L137" i="12"/>
  <c r="L42" i="12"/>
  <c r="L153" i="12"/>
  <c r="L145" i="12"/>
  <c r="L121" i="12"/>
  <c r="L106" i="12"/>
  <c r="L26" i="12"/>
  <c r="L10" i="12"/>
  <c r="L18" i="12"/>
  <c r="L43" i="12"/>
  <c r="L57" i="12"/>
  <c r="L41" i="12"/>
  <c r="L25" i="12"/>
  <c r="L17" i="12"/>
  <c r="L65" i="12"/>
  <c r="L49" i="12"/>
  <c r="L33" i="12"/>
  <c r="L73" i="12"/>
  <c r="L81" i="12"/>
  <c r="L113" i="12"/>
  <c r="L89" i="12"/>
  <c r="L144" i="12"/>
  <c r="L80" i="12"/>
  <c r="L32" i="12"/>
  <c r="L16" i="12"/>
  <c r="L120" i="12"/>
  <c r="L104" i="12"/>
  <c r="L88" i="12"/>
  <c r="L56" i="12"/>
  <c r="L8" i="12"/>
  <c r="L64" i="12"/>
  <c r="L136" i="12"/>
  <c r="L97" i="12"/>
  <c r="L96" i="12"/>
  <c r="L105" i="12"/>
  <c r="L72" i="12"/>
  <c r="L9" i="12"/>
  <c r="L151" i="12"/>
  <c r="L103" i="12"/>
  <c r="L128" i="12"/>
  <c r="L48" i="12"/>
  <c r="L40" i="12"/>
  <c r="L135" i="12"/>
  <c r="L79" i="12"/>
  <c r="L24" i="12"/>
  <c r="L152" i="12"/>
  <c r="L112" i="12"/>
  <c r="L119" i="12"/>
  <c r="L71" i="12"/>
  <c r="L55" i="12"/>
  <c r="L47" i="12"/>
  <c r="L127" i="12"/>
  <c r="L111" i="12"/>
  <c r="L95" i="12"/>
  <c r="L87" i="12"/>
  <c r="L23" i="12"/>
  <c r="L15" i="12"/>
  <c r="L31" i="12"/>
  <c r="L7" i="12"/>
  <c r="L63" i="12"/>
  <c r="L3" i="12"/>
  <c r="BX143" i="12"/>
  <c r="BX142" i="12"/>
  <c r="BX150" i="12"/>
  <c r="BX126" i="12"/>
  <c r="BX134" i="12"/>
  <c r="BX39" i="12"/>
  <c r="BX110" i="12"/>
  <c r="BX118" i="12"/>
  <c r="BX86" i="12"/>
  <c r="BX94" i="12"/>
  <c r="BX102" i="12"/>
  <c r="BX78" i="12"/>
  <c r="BX70" i="12"/>
  <c r="BX46" i="12"/>
  <c r="BX62" i="12"/>
  <c r="BX38" i="12"/>
  <c r="BX22" i="12"/>
  <c r="BX14" i="12"/>
  <c r="BX30" i="12"/>
  <c r="BX54" i="12"/>
  <c r="BX6" i="12"/>
  <c r="BX149" i="12"/>
  <c r="BX133" i="12"/>
  <c r="BX141" i="12"/>
  <c r="BX117" i="12"/>
  <c r="BX101" i="12"/>
  <c r="BX77" i="12"/>
  <c r="BX93" i="12"/>
  <c r="BX125" i="12"/>
  <c r="BX109" i="12"/>
  <c r="BX61" i="12"/>
  <c r="BX45" i="12"/>
  <c r="BX29" i="12"/>
  <c r="BX13" i="12"/>
  <c r="BX5" i="12"/>
  <c r="BX69" i="12"/>
  <c r="BX53" i="12"/>
  <c r="BX85" i="12"/>
  <c r="BX37" i="12"/>
  <c r="BX21" i="12"/>
  <c r="BX140" i="12"/>
  <c r="BX108" i="12"/>
  <c r="BX148" i="12"/>
  <c r="BX132" i="12"/>
  <c r="BX124" i="12"/>
  <c r="BX116" i="12"/>
  <c r="BX100" i="12"/>
  <c r="BX92" i="12"/>
  <c r="BX68" i="12"/>
  <c r="BX36" i="12"/>
  <c r="BX44" i="12"/>
  <c r="BX12" i="12"/>
  <c r="BX76" i="12"/>
  <c r="BX52" i="12"/>
  <c r="BX28" i="12"/>
  <c r="BX4" i="12"/>
  <c r="BX84" i="12"/>
  <c r="BX60" i="12"/>
  <c r="BX115" i="12"/>
  <c r="BX139" i="12"/>
  <c r="BX99" i="12"/>
  <c r="BX51" i="12"/>
  <c r="BX20" i="12"/>
  <c r="BX123" i="12"/>
  <c r="BX107" i="12"/>
  <c r="BX91" i="12"/>
  <c r="BX131" i="12"/>
  <c r="BX83" i="12"/>
  <c r="BX67" i="12"/>
  <c r="BX75" i="12"/>
  <c r="BX35" i="12"/>
  <c r="BX19" i="12"/>
  <c r="BX59" i="12"/>
  <c r="BX11" i="12"/>
  <c r="BX27" i="12"/>
  <c r="BX147" i="12"/>
  <c r="BX138" i="12"/>
  <c r="BX98" i="12"/>
  <c r="BX58" i="12"/>
  <c r="BX50" i="12"/>
  <c r="BX122" i="12"/>
  <c r="BX114" i="12"/>
  <c r="BX74" i="12"/>
  <c r="BX66" i="12"/>
  <c r="BX43" i="12"/>
  <c r="BX90" i="12"/>
  <c r="BX82" i="12"/>
  <c r="BX129" i="12"/>
  <c r="BX42" i="12"/>
  <c r="BX34" i="12"/>
  <c r="BX137" i="12"/>
  <c r="BX146" i="12"/>
  <c r="BX153" i="12"/>
  <c r="BX145" i="12"/>
  <c r="BX130" i="12"/>
  <c r="BX26" i="12"/>
  <c r="BX10" i="12"/>
  <c r="BX18" i="12"/>
  <c r="BX113" i="12"/>
  <c r="BX57" i="12"/>
  <c r="BX41" i="12"/>
  <c r="BX25" i="12"/>
  <c r="BX9" i="12"/>
  <c r="BX65" i="12"/>
  <c r="BX49" i="12"/>
  <c r="BX33" i="12"/>
  <c r="BX106" i="12"/>
  <c r="BX73" i="12"/>
  <c r="BX121" i="12"/>
  <c r="BX105" i="12"/>
  <c r="BX81" i="12"/>
  <c r="BX17" i="12"/>
  <c r="BX89" i="12"/>
  <c r="BX144" i="12"/>
  <c r="BX80" i="12"/>
  <c r="BX32" i="12"/>
  <c r="BX16" i="12"/>
  <c r="BX136" i="12"/>
  <c r="BX88" i="12"/>
  <c r="BX56" i="12"/>
  <c r="BX8" i="12"/>
  <c r="BX152" i="12"/>
  <c r="BX64" i="12"/>
  <c r="BX104" i="12"/>
  <c r="BX97" i="12"/>
  <c r="BX96" i="12"/>
  <c r="BX112" i="12"/>
  <c r="BX135" i="12"/>
  <c r="BX119" i="12"/>
  <c r="BX72" i="12"/>
  <c r="BX128" i="12"/>
  <c r="BX120" i="12"/>
  <c r="BX48" i="12"/>
  <c r="BX40" i="12"/>
  <c r="BX127" i="12"/>
  <c r="BX87" i="12"/>
  <c r="BX24" i="12"/>
  <c r="BX47" i="12"/>
  <c r="BX111" i="12"/>
  <c r="BX95" i="12"/>
  <c r="BX103" i="12"/>
  <c r="BX151" i="12"/>
  <c r="BX71" i="12"/>
  <c r="BX63" i="12"/>
  <c r="BX15" i="12"/>
  <c r="BX79" i="12"/>
  <c r="BX23" i="12"/>
  <c r="BX55" i="12"/>
  <c r="BX31" i="12"/>
  <c r="BX7" i="12"/>
  <c r="BX3" i="12"/>
  <c r="EJ143" i="12"/>
  <c r="EJ142" i="12"/>
  <c r="EJ150" i="12"/>
  <c r="EJ39" i="12"/>
  <c r="EJ134" i="12"/>
  <c r="EJ126" i="12"/>
  <c r="EJ118" i="12"/>
  <c r="EJ110" i="12"/>
  <c r="EJ86" i="12"/>
  <c r="EJ102" i="12"/>
  <c r="EJ94" i="12"/>
  <c r="EJ78" i="12"/>
  <c r="EJ70" i="12"/>
  <c r="EJ62" i="12"/>
  <c r="EJ54" i="12"/>
  <c r="EJ14" i="12"/>
  <c r="EJ30" i="12"/>
  <c r="EJ46" i="12"/>
  <c r="EJ6" i="12"/>
  <c r="EJ22" i="12"/>
  <c r="EJ38" i="12"/>
  <c r="EJ133" i="12"/>
  <c r="EJ141" i="12"/>
  <c r="EJ149" i="12"/>
  <c r="EJ117" i="12"/>
  <c r="EJ101" i="12"/>
  <c r="EJ77" i="12"/>
  <c r="EJ85" i="12"/>
  <c r="EJ61" i="12"/>
  <c r="EJ45" i="12"/>
  <c r="EJ29" i="12"/>
  <c r="EJ21" i="12"/>
  <c r="EJ5" i="12"/>
  <c r="EJ125" i="12"/>
  <c r="EJ69" i="12"/>
  <c r="EJ53" i="12"/>
  <c r="EJ37" i="12"/>
  <c r="EJ109" i="12"/>
  <c r="EJ93" i="12"/>
  <c r="EJ13" i="12"/>
  <c r="EJ140" i="12"/>
  <c r="EJ108" i="12"/>
  <c r="EJ148" i="12"/>
  <c r="EJ124" i="12"/>
  <c r="EJ132" i="12"/>
  <c r="EJ116" i="12"/>
  <c r="EJ68" i="12"/>
  <c r="EJ92" i="12"/>
  <c r="EJ36" i="12"/>
  <c r="EJ44" i="12"/>
  <c r="EJ12" i="12"/>
  <c r="EJ76" i="12"/>
  <c r="EJ52" i="12"/>
  <c r="EJ28" i="12"/>
  <c r="EJ4" i="12"/>
  <c r="EJ100" i="12"/>
  <c r="EJ20" i="12"/>
  <c r="EJ84" i="12"/>
  <c r="EJ60" i="12"/>
  <c r="EJ115" i="12"/>
  <c r="EJ139" i="12"/>
  <c r="EJ131" i="12"/>
  <c r="EJ51" i="12"/>
  <c r="EJ107" i="12"/>
  <c r="EJ91" i="12"/>
  <c r="EJ123" i="12"/>
  <c r="EJ99" i="12"/>
  <c r="EJ67" i="12"/>
  <c r="EJ75" i="12"/>
  <c r="EJ59" i="12"/>
  <c r="EJ19" i="12"/>
  <c r="EJ83" i="12"/>
  <c r="EJ35" i="12"/>
  <c r="EJ27" i="12"/>
  <c r="EJ11" i="12"/>
  <c r="EJ147" i="12"/>
  <c r="EJ138" i="12"/>
  <c r="EJ43" i="12"/>
  <c r="EJ98" i="12"/>
  <c r="EJ58" i="12"/>
  <c r="EJ50" i="12"/>
  <c r="EJ146" i="12"/>
  <c r="EJ122" i="12"/>
  <c r="EJ74" i="12"/>
  <c r="EJ66" i="12"/>
  <c r="EJ114" i="12"/>
  <c r="EJ90" i="12"/>
  <c r="EJ82" i="12"/>
  <c r="EJ129" i="12"/>
  <c r="EJ106" i="12"/>
  <c r="EJ42" i="12"/>
  <c r="EJ34" i="12"/>
  <c r="EJ137" i="12"/>
  <c r="EJ153" i="12"/>
  <c r="EJ145" i="12"/>
  <c r="EJ26" i="12"/>
  <c r="EJ10" i="12"/>
  <c r="EJ18" i="12"/>
  <c r="EJ57" i="12"/>
  <c r="EJ41" i="12"/>
  <c r="EJ25" i="12"/>
  <c r="EJ65" i="12"/>
  <c r="EJ49" i="12"/>
  <c r="EJ33" i="12"/>
  <c r="EJ9" i="12"/>
  <c r="EJ73" i="12"/>
  <c r="EJ81" i="12"/>
  <c r="EJ113" i="12"/>
  <c r="EJ89" i="12"/>
  <c r="EJ17" i="12"/>
  <c r="EJ121" i="12"/>
  <c r="EJ144" i="12"/>
  <c r="EJ104" i="12"/>
  <c r="EJ80" i="12"/>
  <c r="EJ32" i="12"/>
  <c r="EJ16" i="12"/>
  <c r="EJ88" i="12"/>
  <c r="EJ56" i="12"/>
  <c r="EJ8" i="12"/>
  <c r="EJ152" i="12"/>
  <c r="EJ128" i="12"/>
  <c r="EJ64" i="12"/>
  <c r="EJ130" i="12"/>
  <c r="EJ72" i="12"/>
  <c r="EJ120" i="12"/>
  <c r="EJ105" i="12"/>
  <c r="EJ151" i="12"/>
  <c r="EJ119" i="12"/>
  <c r="EJ48" i="12"/>
  <c r="EJ40" i="12"/>
  <c r="EJ112" i="12"/>
  <c r="EJ96" i="12"/>
  <c r="EJ24" i="12"/>
  <c r="EJ97" i="12"/>
  <c r="EJ136" i="12"/>
  <c r="EJ95" i="12"/>
  <c r="EJ87" i="12"/>
  <c r="EJ47" i="12"/>
  <c r="EJ127" i="12"/>
  <c r="EJ79" i="12"/>
  <c r="EJ135" i="12"/>
  <c r="EJ111" i="12"/>
  <c r="EJ71" i="12"/>
  <c r="EJ103" i="12"/>
  <c r="EJ55" i="12"/>
  <c r="EJ31" i="12"/>
  <c r="EJ23" i="12"/>
  <c r="EJ63" i="12"/>
  <c r="EJ7" i="12"/>
  <c r="EJ15" i="12"/>
  <c r="EJ3" i="12"/>
  <c r="BI143" i="12"/>
  <c r="BI142" i="12"/>
  <c r="BI150" i="12"/>
  <c r="BI134" i="12"/>
  <c r="BI126" i="12"/>
  <c r="BI39" i="12"/>
  <c r="BI110" i="12"/>
  <c r="BI118" i="12"/>
  <c r="BI86" i="12"/>
  <c r="BI78" i="12"/>
  <c r="BI102" i="12"/>
  <c r="BI94" i="12"/>
  <c r="BI30" i="12"/>
  <c r="BI22" i="12"/>
  <c r="BI54" i="12"/>
  <c r="BI14" i="12"/>
  <c r="BI70" i="12"/>
  <c r="BI46" i="12"/>
  <c r="BI38" i="12"/>
  <c r="BI6" i="12"/>
  <c r="BI62" i="12"/>
  <c r="BI133" i="12"/>
  <c r="BI149" i="12"/>
  <c r="BI117" i="12"/>
  <c r="BI101" i="12"/>
  <c r="BI125" i="12"/>
  <c r="BI85" i="12"/>
  <c r="BI61" i="12"/>
  <c r="BI45" i="12"/>
  <c r="BI29" i="12"/>
  <c r="BI13" i="12"/>
  <c r="BI141" i="12"/>
  <c r="BI109" i="12"/>
  <c r="BI93" i="12"/>
  <c r="BI69" i="12"/>
  <c r="BI53" i="12"/>
  <c r="BI77" i="12"/>
  <c r="BI37" i="12"/>
  <c r="BI5" i="12"/>
  <c r="BI21" i="12"/>
  <c r="BI100" i="12"/>
  <c r="BI140" i="12"/>
  <c r="BI108" i="12"/>
  <c r="BI148" i="12"/>
  <c r="BI124" i="12"/>
  <c r="BI116" i="12"/>
  <c r="BI132" i="12"/>
  <c r="BI36" i="12"/>
  <c r="BI44" i="12"/>
  <c r="BI12" i="12"/>
  <c r="BI92" i="12"/>
  <c r="BI76" i="12"/>
  <c r="BI52" i="12"/>
  <c r="BI28" i="12"/>
  <c r="BI4" i="12"/>
  <c r="BI60" i="12"/>
  <c r="BI20" i="12"/>
  <c r="BI68" i="12"/>
  <c r="BI115" i="12"/>
  <c r="BI139" i="12"/>
  <c r="BI99" i="12"/>
  <c r="BI51" i="12"/>
  <c r="BI123" i="12"/>
  <c r="BI107" i="12"/>
  <c r="BI91" i="12"/>
  <c r="BI75" i="12"/>
  <c r="BI83" i="12"/>
  <c r="BI84" i="12"/>
  <c r="BI131" i="12"/>
  <c r="BI67" i="12"/>
  <c r="BI19" i="12"/>
  <c r="BI27" i="12"/>
  <c r="BI147" i="12"/>
  <c r="BI59" i="12"/>
  <c r="BI11" i="12"/>
  <c r="BI35" i="12"/>
  <c r="BI138" i="12"/>
  <c r="BI114" i="12"/>
  <c r="BI106" i="12"/>
  <c r="BI90" i="12"/>
  <c r="BI43" i="12"/>
  <c r="BI34" i="12"/>
  <c r="BI146" i="12"/>
  <c r="BI98" i="12"/>
  <c r="BI58" i="12"/>
  <c r="BI50" i="12"/>
  <c r="BI122" i="12"/>
  <c r="BI74" i="12"/>
  <c r="BI66" i="12"/>
  <c r="BI130" i="12"/>
  <c r="BI82" i="12"/>
  <c r="BI42" i="12"/>
  <c r="BI129" i="12"/>
  <c r="BI26" i="12"/>
  <c r="BI137" i="12"/>
  <c r="BI10" i="12"/>
  <c r="BI18" i="12"/>
  <c r="BI153" i="12"/>
  <c r="BI113" i="12"/>
  <c r="BI57" i="12"/>
  <c r="BI41" i="12"/>
  <c r="BI25" i="12"/>
  <c r="BI9" i="12"/>
  <c r="BI65" i="12"/>
  <c r="BI49" i="12"/>
  <c r="BI33" i="12"/>
  <c r="BI17" i="12"/>
  <c r="BI121" i="12"/>
  <c r="BI73" i="12"/>
  <c r="BI105" i="12"/>
  <c r="BI81" i="12"/>
  <c r="BI145" i="12"/>
  <c r="BI89" i="12"/>
  <c r="BI144" i="12"/>
  <c r="BI80" i="12"/>
  <c r="BI32" i="12"/>
  <c r="BI88" i="12"/>
  <c r="BI56" i="12"/>
  <c r="BI8" i="12"/>
  <c r="BI64" i="12"/>
  <c r="BI136" i="12"/>
  <c r="BI128" i="12"/>
  <c r="BI120" i="12"/>
  <c r="BI16" i="12"/>
  <c r="BI152" i="12"/>
  <c r="BI96" i="12"/>
  <c r="BI135" i="12"/>
  <c r="BI112" i="12"/>
  <c r="BI72" i="12"/>
  <c r="BI48" i="12"/>
  <c r="BI40" i="12"/>
  <c r="BI97" i="12"/>
  <c r="BI104" i="12"/>
  <c r="BI24" i="12"/>
  <c r="BI87" i="12"/>
  <c r="BI151" i="12"/>
  <c r="BI111" i="12"/>
  <c r="BI47" i="12"/>
  <c r="BI127" i="12"/>
  <c r="BI71" i="12"/>
  <c r="BI119" i="12"/>
  <c r="BI103" i="12"/>
  <c r="BI79" i="12"/>
  <c r="BI95" i="12"/>
  <c r="BI23" i="12"/>
  <c r="BI15" i="12"/>
  <c r="BI55" i="12"/>
  <c r="BI7" i="12"/>
  <c r="BI31" i="12"/>
  <c r="BI63" i="12"/>
  <c r="BI3" i="12"/>
  <c r="DU143" i="12"/>
  <c r="DU142" i="12"/>
  <c r="DU150" i="12"/>
  <c r="DU39" i="12"/>
  <c r="DU126" i="12"/>
  <c r="DU110" i="12"/>
  <c r="DU134" i="12"/>
  <c r="DU118" i="12"/>
  <c r="DU86" i="12"/>
  <c r="DU102" i="12"/>
  <c r="DU30" i="12"/>
  <c r="DU70" i="12"/>
  <c r="DU94" i="12"/>
  <c r="DU78" i="12"/>
  <c r="DU62" i="12"/>
  <c r="DU46" i="12"/>
  <c r="DU54" i="12"/>
  <c r="DU38" i="12"/>
  <c r="DU22" i="12"/>
  <c r="DU14" i="12"/>
  <c r="DU6" i="12"/>
  <c r="DU141" i="12"/>
  <c r="DU133" i="12"/>
  <c r="DU149" i="12"/>
  <c r="DU125" i="12"/>
  <c r="DU117" i="12"/>
  <c r="DU101" i="12"/>
  <c r="DU85" i="12"/>
  <c r="DU109" i="12"/>
  <c r="DU93" i="12"/>
  <c r="DU61" i="12"/>
  <c r="DU45" i="12"/>
  <c r="DU29" i="12"/>
  <c r="DU13" i="12"/>
  <c r="DU69" i="12"/>
  <c r="DU53" i="12"/>
  <c r="DU77" i="12"/>
  <c r="DU37" i="12"/>
  <c r="DU21" i="12"/>
  <c r="DU5" i="12"/>
  <c r="DU100" i="12"/>
  <c r="DU140" i="12"/>
  <c r="DU108" i="12"/>
  <c r="DU148" i="12"/>
  <c r="DU124" i="12"/>
  <c r="DU116" i="12"/>
  <c r="DU92" i="12"/>
  <c r="DU132" i="12"/>
  <c r="DU20" i="12"/>
  <c r="DU44" i="12"/>
  <c r="DU12" i="12"/>
  <c r="DU76" i="12"/>
  <c r="DU52" i="12"/>
  <c r="DU28" i="12"/>
  <c r="DU4" i="12"/>
  <c r="DU84" i="12"/>
  <c r="DU68" i="12"/>
  <c r="DU60" i="12"/>
  <c r="DU36" i="12"/>
  <c r="DU115" i="12"/>
  <c r="DU139" i="12"/>
  <c r="DU131" i="12"/>
  <c r="DU99" i="12"/>
  <c r="DU51" i="12"/>
  <c r="DU123" i="12"/>
  <c r="DU107" i="12"/>
  <c r="DU91" i="12"/>
  <c r="DU75" i="12"/>
  <c r="DU83" i="12"/>
  <c r="DU67" i="12"/>
  <c r="DU35" i="12"/>
  <c r="DU27" i="12"/>
  <c r="DU19" i="12"/>
  <c r="DU147" i="12"/>
  <c r="DU59" i="12"/>
  <c r="DU11" i="12"/>
  <c r="DU138" i="12"/>
  <c r="DU114" i="12"/>
  <c r="DU90" i="12"/>
  <c r="DU146" i="12"/>
  <c r="DU98" i="12"/>
  <c r="DU58" i="12"/>
  <c r="DU122" i="12"/>
  <c r="DU74" i="12"/>
  <c r="DU66" i="12"/>
  <c r="DU50" i="12"/>
  <c r="DU130" i="12"/>
  <c r="DU82" i="12"/>
  <c r="DU129" i="12"/>
  <c r="DU26" i="12"/>
  <c r="DU145" i="12"/>
  <c r="DU34" i="12"/>
  <c r="DU137" i="12"/>
  <c r="DU43" i="12"/>
  <c r="DU10" i="12"/>
  <c r="DU106" i="12"/>
  <c r="DU18" i="12"/>
  <c r="DU153" i="12"/>
  <c r="DU57" i="12"/>
  <c r="DU41" i="12"/>
  <c r="DU25" i="12"/>
  <c r="DU9" i="12"/>
  <c r="DU65" i="12"/>
  <c r="DU49" i="12"/>
  <c r="DU33" i="12"/>
  <c r="DU17" i="12"/>
  <c r="DU73" i="12"/>
  <c r="DU81" i="12"/>
  <c r="DU113" i="12"/>
  <c r="DU89" i="12"/>
  <c r="DU121" i="12"/>
  <c r="DU97" i="12"/>
  <c r="DU144" i="12"/>
  <c r="DU80" i="12"/>
  <c r="DU32" i="12"/>
  <c r="DU88" i="12"/>
  <c r="DU72" i="12"/>
  <c r="DU56" i="12"/>
  <c r="DU8" i="12"/>
  <c r="DU64" i="12"/>
  <c r="DU136" i="12"/>
  <c r="DU128" i="12"/>
  <c r="DU120" i="12"/>
  <c r="DU24" i="12"/>
  <c r="DU151" i="12"/>
  <c r="DU105" i="12"/>
  <c r="DU135" i="12"/>
  <c r="DU42" i="12"/>
  <c r="DU152" i="12"/>
  <c r="DU96" i="12"/>
  <c r="DU16" i="12"/>
  <c r="DU112" i="12"/>
  <c r="DU87" i="12"/>
  <c r="DU104" i="12"/>
  <c r="DU103" i="12"/>
  <c r="DU71" i="12"/>
  <c r="DU47" i="12"/>
  <c r="DU40" i="12"/>
  <c r="DU111" i="12"/>
  <c r="DU95" i="12"/>
  <c r="DU79" i="12"/>
  <c r="DU48" i="12"/>
  <c r="DU127" i="12"/>
  <c r="DU119" i="12"/>
  <c r="DU23" i="12"/>
  <c r="DU15" i="12"/>
  <c r="DU55" i="12"/>
  <c r="DU63" i="12"/>
  <c r="DU31" i="12"/>
  <c r="DU7" i="12"/>
  <c r="DU3" i="12"/>
  <c r="AT150" i="12"/>
  <c r="AT143" i="12"/>
  <c r="AT142" i="12"/>
  <c r="AT39" i="12"/>
  <c r="AT134" i="12"/>
  <c r="AT126" i="12"/>
  <c r="AT110" i="12"/>
  <c r="AT118" i="12"/>
  <c r="AT86" i="12"/>
  <c r="AT78" i="12"/>
  <c r="AT102" i="12"/>
  <c r="AT94" i="12"/>
  <c r="AT46" i="12"/>
  <c r="AT30" i="12"/>
  <c r="AT22" i="12"/>
  <c r="AT6" i="12"/>
  <c r="AT70" i="12"/>
  <c r="AT38" i="12"/>
  <c r="AT62" i="12"/>
  <c r="AT54" i="12"/>
  <c r="AT14" i="12"/>
  <c r="AT149" i="12"/>
  <c r="AT117" i="12"/>
  <c r="AT101" i="12"/>
  <c r="AT133" i="12"/>
  <c r="AT141" i="12"/>
  <c r="AT125" i="12"/>
  <c r="AT109" i="12"/>
  <c r="AT93" i="12"/>
  <c r="AT61" i="12"/>
  <c r="AT45" i="12"/>
  <c r="AT37" i="12"/>
  <c r="AT29" i="12"/>
  <c r="AT13" i="12"/>
  <c r="AT69" i="12"/>
  <c r="AT53" i="12"/>
  <c r="AT85" i="12"/>
  <c r="AT77" i="12"/>
  <c r="AT21" i="12"/>
  <c r="AT5" i="12"/>
  <c r="AT116" i="12"/>
  <c r="AT100" i="12"/>
  <c r="AT140" i="12"/>
  <c r="AT148" i="12"/>
  <c r="AT124" i="12"/>
  <c r="AT12" i="12"/>
  <c r="AT132" i="12"/>
  <c r="AT20" i="12"/>
  <c r="AT44" i="12"/>
  <c r="AT76" i="12"/>
  <c r="AT60" i="12"/>
  <c r="AT52" i="12"/>
  <c r="AT28" i="12"/>
  <c r="AT4" i="12"/>
  <c r="AT92" i="12"/>
  <c r="AT68" i="12"/>
  <c r="AT36" i="12"/>
  <c r="AT84" i="12"/>
  <c r="AT108" i="12"/>
  <c r="AT139" i="12"/>
  <c r="AT51" i="12"/>
  <c r="AT123" i="12"/>
  <c r="AT107" i="12"/>
  <c r="AT75" i="12"/>
  <c r="AT83" i="12"/>
  <c r="AT131" i="12"/>
  <c r="AT115" i="12"/>
  <c r="AT99" i="12"/>
  <c r="AT91" i="12"/>
  <c r="AT67" i="12"/>
  <c r="AT35" i="12"/>
  <c r="AT59" i="12"/>
  <c r="AT27" i="12"/>
  <c r="AT147" i="12"/>
  <c r="AT19" i="12"/>
  <c r="AT11" i="12"/>
  <c r="AT138" i="12"/>
  <c r="AT122" i="12"/>
  <c r="AT114" i="12"/>
  <c r="AT106" i="12"/>
  <c r="AT74" i="12"/>
  <c r="AT146" i="12"/>
  <c r="AT50" i="12"/>
  <c r="AT98" i="12"/>
  <c r="AT82" i="12"/>
  <c r="AT58" i="12"/>
  <c r="AT66" i="12"/>
  <c r="AT43" i="12"/>
  <c r="AT129" i="12"/>
  <c r="AT130" i="12"/>
  <c r="AT137" i="12"/>
  <c r="AT42" i="12"/>
  <c r="AT26" i="12"/>
  <c r="AT34" i="12"/>
  <c r="AT90" i="12"/>
  <c r="AT10" i="12"/>
  <c r="AT18" i="12"/>
  <c r="AT113" i="12"/>
  <c r="AT57" i="12"/>
  <c r="AT41" i="12"/>
  <c r="AT25" i="12"/>
  <c r="AT9" i="12"/>
  <c r="AT145" i="12"/>
  <c r="AT121" i="12"/>
  <c r="AT65" i="12"/>
  <c r="AT49" i="12"/>
  <c r="AT33" i="12"/>
  <c r="AT17" i="12"/>
  <c r="AT153" i="12"/>
  <c r="AT73" i="12"/>
  <c r="AT81" i="12"/>
  <c r="AT89" i="12"/>
  <c r="AT144" i="12"/>
  <c r="AT80" i="12"/>
  <c r="AT64" i="12"/>
  <c r="AT32" i="12"/>
  <c r="AT16" i="12"/>
  <c r="AT97" i="12"/>
  <c r="AT152" i="12"/>
  <c r="AT88" i="12"/>
  <c r="AT72" i="12"/>
  <c r="AT120" i="12"/>
  <c r="AT128" i="12"/>
  <c r="AT105" i="12"/>
  <c r="AT104" i="12"/>
  <c r="AT151" i="12"/>
  <c r="AT8" i="12"/>
  <c r="AT48" i="12"/>
  <c r="AT40" i="12"/>
  <c r="AT135" i="12"/>
  <c r="AT24" i="12"/>
  <c r="AT119" i="12"/>
  <c r="AT95" i="12"/>
  <c r="AT112" i="12"/>
  <c r="AT96" i="12"/>
  <c r="AT103" i="12"/>
  <c r="AT87" i="12"/>
  <c r="AT136" i="12"/>
  <c r="AT127" i="12"/>
  <c r="AT79" i="12"/>
  <c r="AT47" i="12"/>
  <c r="AT71" i="12"/>
  <c r="AT56" i="12"/>
  <c r="AT111" i="12"/>
  <c r="AT63" i="12"/>
  <c r="AT23" i="12"/>
  <c r="AT31" i="12"/>
  <c r="AT7" i="12"/>
  <c r="AT15" i="12"/>
  <c r="AT55" i="12"/>
  <c r="AT3" i="12"/>
  <c r="DF150" i="12"/>
  <c r="DF143" i="12"/>
  <c r="DF142" i="12"/>
  <c r="DF39" i="12"/>
  <c r="DF134" i="12"/>
  <c r="DF126" i="12"/>
  <c r="DF110" i="12"/>
  <c r="DF102" i="12"/>
  <c r="DF94" i="12"/>
  <c r="DF118" i="12"/>
  <c r="DF78" i="12"/>
  <c r="DF86" i="12"/>
  <c r="DF70" i="12"/>
  <c r="DF46" i="12"/>
  <c r="DF30" i="12"/>
  <c r="DF62" i="12"/>
  <c r="DF54" i="12"/>
  <c r="DF38" i="12"/>
  <c r="DF22" i="12"/>
  <c r="DF14" i="12"/>
  <c r="DF6" i="12"/>
  <c r="DF149" i="12"/>
  <c r="DF101" i="12"/>
  <c r="DF117" i="12"/>
  <c r="DF125" i="12"/>
  <c r="DF85" i="12"/>
  <c r="DF61" i="12"/>
  <c r="DF45" i="12"/>
  <c r="DF37" i="12"/>
  <c r="DF29" i="12"/>
  <c r="DF69" i="12"/>
  <c r="DF53" i="12"/>
  <c r="DF141" i="12"/>
  <c r="DF133" i="12"/>
  <c r="DF77" i="12"/>
  <c r="DF13" i="12"/>
  <c r="DF93" i="12"/>
  <c r="DF109" i="12"/>
  <c r="DF5" i="12"/>
  <c r="DF21" i="12"/>
  <c r="DF116" i="12"/>
  <c r="DF100" i="12"/>
  <c r="DF140" i="12"/>
  <c r="DF148" i="12"/>
  <c r="DF124" i="12"/>
  <c r="DF108" i="12"/>
  <c r="DF132" i="12"/>
  <c r="DF44" i="12"/>
  <c r="DF12" i="12"/>
  <c r="DF92" i="12"/>
  <c r="DF76" i="12"/>
  <c r="DF60" i="12"/>
  <c r="DF52" i="12"/>
  <c r="DF28" i="12"/>
  <c r="DF4" i="12"/>
  <c r="DF68" i="12"/>
  <c r="DF36" i="12"/>
  <c r="DF84" i="12"/>
  <c r="DF139" i="12"/>
  <c r="DF131" i="12"/>
  <c r="DF51" i="12"/>
  <c r="DF123" i="12"/>
  <c r="DF107" i="12"/>
  <c r="DF75" i="12"/>
  <c r="DF83" i="12"/>
  <c r="DF20" i="12"/>
  <c r="DF67" i="12"/>
  <c r="DF59" i="12"/>
  <c r="DF35" i="12"/>
  <c r="DF115" i="12"/>
  <c r="DF99" i="12"/>
  <c r="DF27" i="12"/>
  <c r="DF91" i="12"/>
  <c r="DF147" i="12"/>
  <c r="DF19" i="12"/>
  <c r="DF11" i="12"/>
  <c r="DF138" i="12"/>
  <c r="DF114" i="12"/>
  <c r="DF146" i="12"/>
  <c r="DF122" i="12"/>
  <c r="DF74" i="12"/>
  <c r="DF50" i="12"/>
  <c r="DF43" i="12"/>
  <c r="DF130" i="12"/>
  <c r="DF98" i="12"/>
  <c r="DF90" i="12"/>
  <c r="DF58" i="12"/>
  <c r="DF82" i="12"/>
  <c r="DF66" i="12"/>
  <c r="DF129" i="12"/>
  <c r="DF137" i="12"/>
  <c r="DF106" i="12"/>
  <c r="DF26" i="12"/>
  <c r="DF34" i="12"/>
  <c r="DF10" i="12"/>
  <c r="DF18" i="12"/>
  <c r="DF121" i="12"/>
  <c r="DF57" i="12"/>
  <c r="DF41" i="12"/>
  <c r="DF25" i="12"/>
  <c r="DF9" i="12"/>
  <c r="DF65" i="12"/>
  <c r="DF49" i="12"/>
  <c r="DF33" i="12"/>
  <c r="DF17" i="12"/>
  <c r="DF113" i="12"/>
  <c r="DF73" i="12"/>
  <c r="DF105" i="12"/>
  <c r="DF81" i="12"/>
  <c r="DF42" i="12"/>
  <c r="DF145" i="12"/>
  <c r="DF89" i="12"/>
  <c r="DF153" i="12"/>
  <c r="DF144" i="12"/>
  <c r="DF120" i="12"/>
  <c r="DF80" i="12"/>
  <c r="DF64" i="12"/>
  <c r="DF32" i="12"/>
  <c r="DF8" i="12"/>
  <c r="DF88" i="12"/>
  <c r="DF72" i="12"/>
  <c r="DF97" i="12"/>
  <c r="DF136" i="12"/>
  <c r="DF128" i="12"/>
  <c r="DF16" i="12"/>
  <c r="DF152" i="12"/>
  <c r="DF104" i="12"/>
  <c r="DF112" i="12"/>
  <c r="DF96" i="12"/>
  <c r="DF151" i="12"/>
  <c r="DF135" i="12"/>
  <c r="DF103" i="12"/>
  <c r="DF56" i="12"/>
  <c r="DF119" i="12"/>
  <c r="DF48" i="12"/>
  <c r="DF40" i="12"/>
  <c r="DF24" i="12"/>
  <c r="DF87" i="12"/>
  <c r="DF111" i="12"/>
  <c r="DF47" i="12"/>
  <c r="DF127" i="12"/>
  <c r="DF71" i="12"/>
  <c r="DF95" i="12"/>
  <c r="DF79" i="12"/>
  <c r="DF31" i="12"/>
  <c r="DF23" i="12"/>
  <c r="DF15" i="12"/>
  <c r="DF7" i="12"/>
  <c r="DF63" i="12"/>
  <c r="DF55" i="12"/>
  <c r="DF3" i="12"/>
  <c r="EW143" i="12"/>
  <c r="EW134" i="12"/>
  <c r="EW150" i="12"/>
  <c r="EW126" i="12"/>
  <c r="EW142" i="12"/>
  <c r="EW118" i="12"/>
  <c r="EW94" i="12"/>
  <c r="EW110" i="12"/>
  <c r="EW70" i="12"/>
  <c r="EW86" i="12"/>
  <c r="EW39" i="12"/>
  <c r="EW78" i="12"/>
  <c r="EW102" i="12"/>
  <c r="EW62" i="12"/>
  <c r="EW54" i="12"/>
  <c r="EW22" i="12"/>
  <c r="EW30" i="12"/>
  <c r="EW14" i="12"/>
  <c r="EW38" i="12"/>
  <c r="EW46" i="12"/>
  <c r="EW6" i="12"/>
  <c r="EW125" i="12"/>
  <c r="EW149" i="12"/>
  <c r="EW133" i="12"/>
  <c r="EW117" i="12"/>
  <c r="EW109" i="12"/>
  <c r="EW93" i="12"/>
  <c r="EW141" i="12"/>
  <c r="EW61" i="12"/>
  <c r="EW69" i="12"/>
  <c r="EW85" i="12"/>
  <c r="EW101" i="12"/>
  <c r="EW77" i="12"/>
  <c r="EW45" i="12"/>
  <c r="EW29" i="12"/>
  <c r="EW53" i="12"/>
  <c r="EW37" i="12"/>
  <c r="EW21" i="12"/>
  <c r="EW132" i="12"/>
  <c r="EW13" i="12"/>
  <c r="EW116" i="12"/>
  <c r="EW5" i="12"/>
  <c r="EW140" i="12"/>
  <c r="EW108" i="12"/>
  <c r="EW148" i="12"/>
  <c r="EW100" i="12"/>
  <c r="EW44" i="12"/>
  <c r="EW36" i="12"/>
  <c r="EW76" i="12"/>
  <c r="EW60" i="12"/>
  <c r="EW52" i="12"/>
  <c r="EW12" i="12"/>
  <c r="EW84" i="12"/>
  <c r="EW68" i="12"/>
  <c r="EW20" i="12"/>
  <c r="EW124" i="12"/>
  <c r="EW4" i="12"/>
  <c r="EW28" i="12"/>
  <c r="EW92" i="12"/>
  <c r="EW131" i="12"/>
  <c r="EW107" i="12"/>
  <c r="EW91" i="12"/>
  <c r="EW139" i="12"/>
  <c r="EW115" i="12"/>
  <c r="EW99" i="12"/>
  <c r="EW51" i="12"/>
  <c r="EW123" i="12"/>
  <c r="EW27" i="12"/>
  <c r="EW83" i="12"/>
  <c r="EW75" i="12"/>
  <c r="EW11" i="12"/>
  <c r="EW19" i="12"/>
  <c r="EW59" i="12"/>
  <c r="EW35" i="12"/>
  <c r="EW67" i="12"/>
  <c r="EW147" i="12"/>
  <c r="EW43" i="12"/>
  <c r="EW66" i="12"/>
  <c r="EW130" i="12"/>
  <c r="EW138" i="12"/>
  <c r="EW114" i="12"/>
  <c r="EW42" i="12"/>
  <c r="EW146" i="12"/>
  <c r="EW106" i="12"/>
  <c r="EW98" i="12"/>
  <c r="EW50" i="12"/>
  <c r="EW90" i="12"/>
  <c r="EW129" i="12"/>
  <c r="EW82" i="12"/>
  <c r="EW74" i="12"/>
  <c r="EW58" i="12"/>
  <c r="EW18" i="12"/>
  <c r="EW113" i="12"/>
  <c r="EW34" i="12"/>
  <c r="EW10" i="12"/>
  <c r="EW145" i="12"/>
  <c r="EW41" i="12"/>
  <c r="EW25" i="12"/>
  <c r="EW153" i="12"/>
  <c r="EW137" i="12"/>
  <c r="EW97" i="12"/>
  <c r="EW49" i="12"/>
  <c r="EW33" i="12"/>
  <c r="EW17" i="12"/>
  <c r="EW122" i="12"/>
  <c r="EW105" i="12"/>
  <c r="EW73" i="12"/>
  <c r="EW57" i="12"/>
  <c r="EW9" i="12"/>
  <c r="EW81" i="12"/>
  <c r="EW65" i="12"/>
  <c r="EW26" i="12"/>
  <c r="EW89" i="12"/>
  <c r="EW112" i="12"/>
  <c r="EW24" i="12"/>
  <c r="EW144" i="12"/>
  <c r="EW136" i="12"/>
  <c r="EW104" i="12"/>
  <c r="EW96" i="12"/>
  <c r="EW56" i="12"/>
  <c r="EW48" i="12"/>
  <c r="EW8" i="12"/>
  <c r="EW80" i="12"/>
  <c r="EW64" i="12"/>
  <c r="EW16" i="12"/>
  <c r="EW121" i="12"/>
  <c r="EW152" i="12"/>
  <c r="EW120" i="12"/>
  <c r="EW88" i="12"/>
  <c r="EW72" i="12"/>
  <c r="EW103" i="12"/>
  <c r="EW127" i="12"/>
  <c r="EW40" i="12"/>
  <c r="EW32" i="12"/>
  <c r="EW128" i="12"/>
  <c r="EW151" i="12"/>
  <c r="EW111" i="12"/>
  <c r="EW87" i="12"/>
  <c r="EW135" i="12"/>
  <c r="EW79" i="12"/>
  <c r="EW119" i="12"/>
  <c r="EW71" i="12"/>
  <c r="EW63" i="12"/>
  <c r="EW95" i="12"/>
  <c r="EW55" i="12"/>
  <c r="EW15" i="12"/>
  <c r="EW31" i="12"/>
  <c r="EW23" i="12"/>
  <c r="EW47" i="12"/>
  <c r="EW7" i="12"/>
  <c r="EW3" i="12"/>
  <c r="AR140" i="8"/>
  <c r="AR148" i="8"/>
  <c r="AR108" i="8"/>
  <c r="AR116" i="8"/>
  <c r="AR124" i="8"/>
  <c r="AR92" i="8"/>
  <c r="AR132" i="8"/>
  <c r="AR68" i="8"/>
  <c r="AR84" i="8"/>
  <c r="AR36" i="8"/>
  <c r="AR44" i="8"/>
  <c r="AR60" i="8"/>
  <c r="AR52" i="8"/>
  <c r="AR100" i="8"/>
  <c r="AR76" i="8"/>
  <c r="AR4" i="8"/>
  <c r="AR28" i="8"/>
  <c r="AR12" i="8"/>
  <c r="AR20" i="8"/>
  <c r="AR139" i="8"/>
  <c r="AR131" i="8"/>
  <c r="AR123" i="8"/>
  <c r="AR99" i="8"/>
  <c r="AR91" i="8"/>
  <c r="AR83" i="8"/>
  <c r="AR51" i="8"/>
  <c r="AR19" i="8"/>
  <c r="AR115" i="8"/>
  <c r="AR75" i="8"/>
  <c r="AR27" i="8"/>
  <c r="AR11" i="8"/>
  <c r="AR147" i="8"/>
  <c r="AR67" i="8"/>
  <c r="AR59" i="8"/>
  <c r="AR35" i="8"/>
  <c r="AR107" i="8"/>
  <c r="AR146" i="8"/>
  <c r="AR130" i="8"/>
  <c r="AR106" i="8"/>
  <c r="AR74" i="8"/>
  <c r="AR138" i="8"/>
  <c r="AR82" i="8"/>
  <c r="AR58" i="8"/>
  <c r="AR34" i="8"/>
  <c r="AR42" i="8"/>
  <c r="AR114" i="8"/>
  <c r="AR90" i="8"/>
  <c r="AR50" i="8"/>
  <c r="AR26" i="8"/>
  <c r="AR43" i="8"/>
  <c r="AR98" i="8"/>
  <c r="AR66" i="8"/>
  <c r="AR18" i="8"/>
  <c r="AR122" i="8"/>
  <c r="AR10" i="8"/>
  <c r="AR153" i="8"/>
  <c r="AR97" i="8"/>
  <c r="AR137" i="8"/>
  <c r="AR145" i="8"/>
  <c r="AR129" i="8"/>
  <c r="AR49" i="8"/>
  <c r="AR57" i="8"/>
  <c r="AR9" i="8"/>
  <c r="AR65" i="8"/>
  <c r="AR73" i="8"/>
  <c r="AR25" i="8"/>
  <c r="AR81" i="8"/>
  <c r="AR33" i="8"/>
  <c r="AR41" i="8"/>
  <c r="AR105" i="8"/>
  <c r="AR89" i="8"/>
  <c r="AR113" i="8"/>
  <c r="AR121" i="8"/>
  <c r="AR17" i="8"/>
  <c r="AR128" i="8"/>
  <c r="AR120" i="8"/>
  <c r="AR88" i="8"/>
  <c r="AR56" i="8"/>
  <c r="AR40" i="8"/>
  <c r="AR144" i="8"/>
  <c r="AR48" i="8"/>
  <c r="AR152" i="8"/>
  <c r="AR136" i="8"/>
  <c r="AR96" i="8"/>
  <c r="AR24" i="8"/>
  <c r="AR8" i="8"/>
  <c r="AR104" i="8"/>
  <c r="AR72" i="8"/>
  <c r="AR135" i="8"/>
  <c r="AR95" i="8"/>
  <c r="AR80" i="8"/>
  <c r="AR143" i="8"/>
  <c r="AR64" i="8"/>
  <c r="AR32" i="8"/>
  <c r="AR103" i="8"/>
  <c r="AR71" i="8"/>
  <c r="AR16" i="8"/>
  <c r="AR111" i="8"/>
  <c r="AR79" i="8"/>
  <c r="AR55" i="8"/>
  <c r="AR151" i="8"/>
  <c r="AR119" i="8"/>
  <c r="AR112" i="8"/>
  <c r="AR127" i="8"/>
  <c r="AR134" i="8"/>
  <c r="AR23" i="8"/>
  <c r="AR142" i="8"/>
  <c r="AR63" i="8"/>
  <c r="AR15" i="8"/>
  <c r="AR47" i="8"/>
  <c r="AR31" i="8"/>
  <c r="AR7" i="8"/>
  <c r="AR150" i="8"/>
  <c r="AR14" i="8"/>
  <c r="AR102" i="8"/>
  <c r="AR70" i="8"/>
  <c r="AR87" i="8"/>
  <c r="AR126" i="8"/>
  <c r="AR110" i="8"/>
  <c r="AR78" i="8"/>
  <c r="AR62" i="8"/>
  <c r="AR30" i="8"/>
  <c r="AR39" i="8"/>
  <c r="AR86" i="8"/>
  <c r="AR38" i="8"/>
  <c r="AR6" i="8"/>
  <c r="AR54" i="8"/>
  <c r="AR46" i="8"/>
  <c r="AR118" i="8"/>
  <c r="AR94" i="8"/>
  <c r="AR22" i="8"/>
  <c r="AR29" i="8"/>
  <c r="AR13" i="8"/>
  <c r="AR149" i="8"/>
  <c r="AR101" i="8"/>
  <c r="AR69" i="8"/>
  <c r="AR61" i="8"/>
  <c r="AR21" i="8"/>
  <c r="AR109" i="8"/>
  <c r="AR77" i="8"/>
  <c r="AR5" i="8"/>
  <c r="AR117" i="8"/>
  <c r="AR85" i="8"/>
  <c r="AR37" i="8"/>
  <c r="AR125" i="8"/>
  <c r="AR45" i="8"/>
  <c r="AR141" i="8"/>
  <c r="AR53" i="8"/>
  <c r="AR133" i="8"/>
  <c r="AR93" i="8"/>
  <c r="AR3" i="8"/>
  <c r="AE140" i="8"/>
  <c r="AE100" i="8"/>
  <c r="AE108" i="8"/>
  <c r="AE148" i="8"/>
  <c r="AE116" i="8"/>
  <c r="AE124" i="8"/>
  <c r="AE132" i="8"/>
  <c r="AE92" i="8"/>
  <c r="AE76" i="8"/>
  <c r="AE68" i="8"/>
  <c r="AE44" i="8"/>
  <c r="AE60" i="8"/>
  <c r="AE52" i="8"/>
  <c r="AE84" i="8"/>
  <c r="AE20" i="8"/>
  <c r="AE12" i="8"/>
  <c r="AE36" i="8"/>
  <c r="AE4" i="8"/>
  <c r="AE28" i="8"/>
  <c r="AE147" i="8"/>
  <c r="AE115" i="8"/>
  <c r="AE123" i="8"/>
  <c r="AE91" i="8"/>
  <c r="AE131" i="8"/>
  <c r="AE139" i="8"/>
  <c r="AE75" i="8"/>
  <c r="AE107" i="8"/>
  <c r="AE43" i="8"/>
  <c r="AE51" i="8"/>
  <c r="AE59" i="8"/>
  <c r="AE83" i="8"/>
  <c r="AE11" i="8"/>
  <c r="AE99" i="8"/>
  <c r="AE19" i="8"/>
  <c r="AE67" i="8"/>
  <c r="AE27" i="8"/>
  <c r="AE35" i="8"/>
  <c r="AE114" i="8"/>
  <c r="AE66" i="8"/>
  <c r="AE58" i="8"/>
  <c r="AE18" i="8"/>
  <c r="AE74" i="8"/>
  <c r="AE82" i="8"/>
  <c r="AE34" i="8"/>
  <c r="AE146" i="8"/>
  <c r="AE90" i="8"/>
  <c r="AE42" i="8"/>
  <c r="AE50" i="8"/>
  <c r="AE98" i="8"/>
  <c r="AE26" i="8"/>
  <c r="AE122" i="8"/>
  <c r="AE106" i="8"/>
  <c r="AE138" i="8"/>
  <c r="AE130" i="8"/>
  <c r="AE137" i="8"/>
  <c r="AE145" i="8"/>
  <c r="AE129" i="8"/>
  <c r="AE97" i="8"/>
  <c r="AE105" i="8"/>
  <c r="AE10" i="8"/>
  <c r="AE25" i="8"/>
  <c r="AE9" i="8"/>
  <c r="AE121" i="8"/>
  <c r="AE113" i="8"/>
  <c r="AE17" i="8"/>
  <c r="AE65" i="8"/>
  <c r="AE57" i="8"/>
  <c r="AE33" i="8"/>
  <c r="AE73" i="8"/>
  <c r="AE41" i="8"/>
  <c r="AE153" i="8"/>
  <c r="AE81" i="8"/>
  <c r="AE49" i="8"/>
  <c r="AE112" i="8"/>
  <c r="AE48" i="8"/>
  <c r="AE120" i="8"/>
  <c r="AE24" i="8"/>
  <c r="AE128" i="8"/>
  <c r="AE136" i="8"/>
  <c r="AE88" i="8"/>
  <c r="AE8" i="8"/>
  <c r="AE144" i="8"/>
  <c r="AE96" i="8"/>
  <c r="AE64" i="8"/>
  <c r="AE16" i="8"/>
  <c r="AE89" i="8"/>
  <c r="AE152" i="8"/>
  <c r="AE80" i="8"/>
  <c r="AE32" i="8"/>
  <c r="AE135" i="8"/>
  <c r="AE143" i="8"/>
  <c r="AE63" i="8"/>
  <c r="AE79" i="8"/>
  <c r="AE103" i="8"/>
  <c r="AE95" i="8"/>
  <c r="AE87" i="8"/>
  <c r="AE104" i="8"/>
  <c r="AE111" i="8"/>
  <c r="AE72" i="8"/>
  <c r="AE119" i="8"/>
  <c r="AE40" i="8"/>
  <c r="AE47" i="8"/>
  <c r="AE142" i="8"/>
  <c r="AE56" i="8"/>
  <c r="AE151" i="8"/>
  <c r="AE150" i="8"/>
  <c r="AE127" i="8"/>
  <c r="AE15" i="8"/>
  <c r="AE55" i="8"/>
  <c r="AE23" i="8"/>
  <c r="AE7" i="8"/>
  <c r="AE102" i="8"/>
  <c r="AE31" i="8"/>
  <c r="AE110" i="8"/>
  <c r="AE14" i="8"/>
  <c r="AE39" i="8"/>
  <c r="AE134" i="8"/>
  <c r="AE118" i="8"/>
  <c r="AE70" i="8"/>
  <c r="AE54" i="8"/>
  <c r="AE6" i="8"/>
  <c r="AE78" i="8"/>
  <c r="AE62" i="8"/>
  <c r="AE30" i="8"/>
  <c r="AE22" i="8"/>
  <c r="AE86" i="8"/>
  <c r="AE38" i="8"/>
  <c r="AE71" i="8"/>
  <c r="AE126" i="8"/>
  <c r="AE94" i="8"/>
  <c r="AE46" i="8"/>
  <c r="AE13" i="8"/>
  <c r="AE101" i="8"/>
  <c r="AE61" i="8"/>
  <c r="AE29" i="8"/>
  <c r="AE149" i="8"/>
  <c r="AE109" i="8"/>
  <c r="AE5" i="8"/>
  <c r="AE117" i="8"/>
  <c r="AE93" i="8"/>
  <c r="AE69" i="8"/>
  <c r="AE37" i="8"/>
  <c r="AE125" i="8"/>
  <c r="AE77" i="8"/>
  <c r="AE45" i="8"/>
  <c r="AE85" i="8"/>
  <c r="AE53" i="8"/>
  <c r="AE141" i="8"/>
  <c r="AE133" i="8"/>
  <c r="AE21" i="8"/>
  <c r="AE3" i="8"/>
  <c r="J140" i="8"/>
  <c r="J116" i="8"/>
  <c r="J124" i="8"/>
  <c r="J148" i="8"/>
  <c r="J132" i="8"/>
  <c r="J100" i="8"/>
  <c r="J84" i="8"/>
  <c r="J76" i="8"/>
  <c r="J44" i="8"/>
  <c r="J92" i="8"/>
  <c r="J52" i="8"/>
  <c r="J60" i="8"/>
  <c r="J108" i="8"/>
  <c r="J68" i="8"/>
  <c r="J20" i="8"/>
  <c r="J36" i="8"/>
  <c r="J28" i="8"/>
  <c r="J12" i="8"/>
  <c r="J4" i="8"/>
  <c r="J147" i="8"/>
  <c r="J91" i="8"/>
  <c r="J131" i="8"/>
  <c r="J99" i="8"/>
  <c r="J107" i="8"/>
  <c r="J75" i="8"/>
  <c r="J19" i="8"/>
  <c r="J27" i="8"/>
  <c r="J123" i="8"/>
  <c r="J11" i="8"/>
  <c r="J83" i="8"/>
  <c r="J35" i="8"/>
  <c r="J67" i="8"/>
  <c r="J59" i="8"/>
  <c r="J43" i="8"/>
  <c r="J139" i="8"/>
  <c r="J115" i="8"/>
  <c r="J138" i="8"/>
  <c r="J82" i="8"/>
  <c r="J58" i="8"/>
  <c r="J34" i="8"/>
  <c r="J42" i="8"/>
  <c r="J51" i="8"/>
  <c r="J50" i="8"/>
  <c r="J98" i="8"/>
  <c r="J26" i="8"/>
  <c r="J130" i="8"/>
  <c r="J122" i="8"/>
  <c r="J114" i="8"/>
  <c r="J90" i="8"/>
  <c r="J66" i="8"/>
  <c r="J18" i="8"/>
  <c r="J146" i="8"/>
  <c r="J74" i="8"/>
  <c r="J10" i="8"/>
  <c r="J106" i="8"/>
  <c r="J137" i="8"/>
  <c r="J145" i="8"/>
  <c r="J153" i="8"/>
  <c r="J105" i="8"/>
  <c r="J97" i="8"/>
  <c r="J17" i="8"/>
  <c r="J89" i="8"/>
  <c r="J65" i="8"/>
  <c r="J57" i="8"/>
  <c r="J33" i="8"/>
  <c r="J73" i="8"/>
  <c r="J41" i="8"/>
  <c r="J81" i="8"/>
  <c r="J49" i="8"/>
  <c r="J113" i="8"/>
  <c r="J121" i="8"/>
  <c r="J129" i="8"/>
  <c r="J25" i="8"/>
  <c r="J48" i="8"/>
  <c r="J152" i="8"/>
  <c r="J136" i="8"/>
  <c r="J128" i="8"/>
  <c r="J88" i="8"/>
  <c r="J56" i="8"/>
  <c r="J72" i="8"/>
  <c r="J8" i="8"/>
  <c r="J9" i="8"/>
  <c r="J96" i="8"/>
  <c r="J80" i="8"/>
  <c r="J16" i="8"/>
  <c r="J104" i="8"/>
  <c r="J112" i="8"/>
  <c r="J32" i="8"/>
  <c r="J64" i="8"/>
  <c r="J40" i="8"/>
  <c r="J111" i="8"/>
  <c r="J79" i="8"/>
  <c r="J55" i="8"/>
  <c r="J24" i="8"/>
  <c r="J119" i="8"/>
  <c r="J87" i="8"/>
  <c r="J39" i="8"/>
  <c r="J144" i="8"/>
  <c r="J120" i="8"/>
  <c r="J135" i="8"/>
  <c r="J95" i="8"/>
  <c r="J151" i="8"/>
  <c r="J23" i="8"/>
  <c r="J150" i="8"/>
  <c r="J63" i="8"/>
  <c r="J15" i="8"/>
  <c r="J103" i="8"/>
  <c r="J31" i="8"/>
  <c r="J7" i="8"/>
  <c r="J126" i="8"/>
  <c r="J143" i="8"/>
  <c r="J110" i="8"/>
  <c r="J62" i="8"/>
  <c r="J14" i="8"/>
  <c r="J47" i="8"/>
  <c r="J118" i="8"/>
  <c r="J70" i="8"/>
  <c r="J6" i="8"/>
  <c r="J71" i="8"/>
  <c r="J78" i="8"/>
  <c r="J30" i="8"/>
  <c r="J127" i="8"/>
  <c r="J142" i="8"/>
  <c r="J86" i="8"/>
  <c r="J38" i="8"/>
  <c r="J54" i="8"/>
  <c r="J46" i="8"/>
  <c r="J134" i="8"/>
  <c r="J22" i="8"/>
  <c r="J94" i="8"/>
  <c r="J102" i="8"/>
  <c r="J101" i="8"/>
  <c r="J69" i="8"/>
  <c r="J37" i="8"/>
  <c r="J109" i="8"/>
  <c r="J77" i="8"/>
  <c r="J45" i="8"/>
  <c r="J5" i="8"/>
  <c r="J93" i="8"/>
  <c r="J117" i="8"/>
  <c r="J85" i="8"/>
  <c r="J53" i="8"/>
  <c r="J149" i="8"/>
  <c r="J125" i="8"/>
  <c r="J61" i="8"/>
  <c r="J21" i="8"/>
  <c r="J133" i="8"/>
  <c r="J141" i="8"/>
  <c r="J29" i="8"/>
  <c r="J13" i="8"/>
  <c r="J3" i="8"/>
  <c r="F132" i="8"/>
  <c r="F140" i="8"/>
  <c r="F148" i="8"/>
  <c r="F100" i="8"/>
  <c r="F108" i="8"/>
  <c r="F92" i="8"/>
  <c r="F116" i="8"/>
  <c r="F124" i="8"/>
  <c r="F28" i="8"/>
  <c r="F68" i="8"/>
  <c r="F84" i="8"/>
  <c r="F36" i="8"/>
  <c r="F44" i="8"/>
  <c r="F60" i="8"/>
  <c r="F52" i="8"/>
  <c r="F4" i="8"/>
  <c r="F20" i="8"/>
  <c r="F76" i="8"/>
  <c r="F12" i="8"/>
  <c r="F99" i="8"/>
  <c r="F83" i="8"/>
  <c r="F59" i="8"/>
  <c r="F147" i="8"/>
  <c r="F107" i="8"/>
  <c r="F131" i="8"/>
  <c r="F115" i="8"/>
  <c r="F123" i="8"/>
  <c r="F139" i="8"/>
  <c r="F91" i="8"/>
  <c r="F43" i="8"/>
  <c r="F27" i="8"/>
  <c r="F51" i="8"/>
  <c r="F19" i="8"/>
  <c r="F75" i="8"/>
  <c r="F11" i="8"/>
  <c r="F67" i="8"/>
  <c r="F138" i="8"/>
  <c r="F146" i="8"/>
  <c r="F35" i="8"/>
  <c r="F98" i="8"/>
  <c r="F66" i="8"/>
  <c r="F130" i="8"/>
  <c r="F106" i="8"/>
  <c r="F74" i="8"/>
  <c r="F114" i="8"/>
  <c r="F82" i="8"/>
  <c r="F18" i="8"/>
  <c r="F26" i="8"/>
  <c r="F122" i="8"/>
  <c r="F34" i="8"/>
  <c r="F90" i="8"/>
  <c r="F50" i="8"/>
  <c r="F10" i="8"/>
  <c r="F58" i="8"/>
  <c r="F121" i="8"/>
  <c r="F153" i="8"/>
  <c r="F137" i="8"/>
  <c r="F97" i="8"/>
  <c r="F145" i="8"/>
  <c r="F73" i="8"/>
  <c r="F41" i="8"/>
  <c r="F89" i="8"/>
  <c r="F81" i="8"/>
  <c r="F49" i="8"/>
  <c r="F42" i="8"/>
  <c r="F25" i="8"/>
  <c r="F129" i="8"/>
  <c r="F113" i="8"/>
  <c r="F105" i="8"/>
  <c r="F17" i="8"/>
  <c r="F9" i="8"/>
  <c r="F57" i="8"/>
  <c r="F112" i="8"/>
  <c r="F80" i="8"/>
  <c r="F32" i="8"/>
  <c r="F152" i="8"/>
  <c r="F120" i="8"/>
  <c r="F56" i="8"/>
  <c r="F40" i="8"/>
  <c r="F144" i="8"/>
  <c r="F65" i="8"/>
  <c r="F136" i="8"/>
  <c r="F96" i="8"/>
  <c r="F64" i="8"/>
  <c r="F16" i="8"/>
  <c r="F8" i="8"/>
  <c r="F119" i="8"/>
  <c r="F24" i="8"/>
  <c r="F127" i="8"/>
  <c r="F151" i="8"/>
  <c r="F143" i="8"/>
  <c r="F71" i="8"/>
  <c r="F104" i="8"/>
  <c r="F128" i="8"/>
  <c r="F88" i="8"/>
  <c r="F72" i="8"/>
  <c r="F48" i="8"/>
  <c r="F103" i="8"/>
  <c r="F87" i="8"/>
  <c r="F33" i="8"/>
  <c r="F95" i="8"/>
  <c r="F7" i="8"/>
  <c r="F126" i="8"/>
  <c r="F135" i="8"/>
  <c r="F134" i="8"/>
  <c r="F111" i="8"/>
  <c r="F55" i="8"/>
  <c r="F150" i="8"/>
  <c r="F15" i="8"/>
  <c r="F23" i="8"/>
  <c r="F46" i="8"/>
  <c r="F79" i="8"/>
  <c r="F62" i="8"/>
  <c r="F54" i="8"/>
  <c r="F31" i="8"/>
  <c r="F102" i="8"/>
  <c r="F70" i="8"/>
  <c r="F63" i="8"/>
  <c r="F142" i="8"/>
  <c r="F110" i="8"/>
  <c r="F78" i="8"/>
  <c r="F14" i="8"/>
  <c r="F39" i="8"/>
  <c r="F86" i="8"/>
  <c r="F22" i="8"/>
  <c r="F6" i="8"/>
  <c r="F47" i="8"/>
  <c r="F30" i="8"/>
  <c r="F94" i="8"/>
  <c r="F118" i="8"/>
  <c r="F38" i="8"/>
  <c r="F141" i="8"/>
  <c r="F133" i="8"/>
  <c r="F21" i="8"/>
  <c r="F149" i="8"/>
  <c r="F85" i="8"/>
  <c r="F29" i="8"/>
  <c r="F93" i="8"/>
  <c r="F13" i="8"/>
  <c r="F53" i="8"/>
  <c r="F101" i="8"/>
  <c r="F61" i="8"/>
  <c r="F5" i="8"/>
  <c r="F37" i="8"/>
  <c r="F109" i="8"/>
  <c r="F117" i="8"/>
  <c r="F69" i="8"/>
  <c r="F125" i="8"/>
  <c r="F77" i="8"/>
  <c r="F45" i="8"/>
  <c r="F3" i="8"/>
  <c r="CT148" i="8"/>
  <c r="CT132" i="8"/>
  <c r="CT140" i="8"/>
  <c r="CT100" i="8"/>
  <c r="CT108" i="8"/>
  <c r="CT116" i="8"/>
  <c r="CT92" i="8"/>
  <c r="CT68" i="8"/>
  <c r="CT124" i="8"/>
  <c r="CT76" i="8"/>
  <c r="CT20" i="8"/>
  <c r="CT36" i="8"/>
  <c r="CT44" i="8"/>
  <c r="CT28" i="8"/>
  <c r="CT12" i="8"/>
  <c r="CT84" i="8"/>
  <c r="CT4" i="8"/>
  <c r="CT52" i="8"/>
  <c r="CT60" i="8"/>
  <c r="CT139" i="8"/>
  <c r="CT147" i="8"/>
  <c r="CT107" i="8"/>
  <c r="CT91" i="8"/>
  <c r="CT75" i="8"/>
  <c r="CT131" i="8"/>
  <c r="CT115" i="8"/>
  <c r="CT83" i="8"/>
  <c r="CT59" i="8"/>
  <c r="CT123" i="8"/>
  <c r="CT35" i="8"/>
  <c r="CT43" i="8"/>
  <c r="CT51" i="8"/>
  <c r="CT19" i="8"/>
  <c r="CT27" i="8"/>
  <c r="CT11" i="8"/>
  <c r="CT99" i="8"/>
  <c r="CT67" i="8"/>
  <c r="CT146" i="8"/>
  <c r="CT122" i="8"/>
  <c r="CT106" i="8"/>
  <c r="CT114" i="8"/>
  <c r="CT90" i="8"/>
  <c r="CT66" i="8"/>
  <c r="CT74" i="8"/>
  <c r="CT82" i="8"/>
  <c r="CT58" i="8"/>
  <c r="CT34" i="8"/>
  <c r="CT42" i="8"/>
  <c r="CT138" i="8"/>
  <c r="CT130" i="8"/>
  <c r="CT26" i="8"/>
  <c r="CT18" i="8"/>
  <c r="CT113" i="8"/>
  <c r="CT121" i="8"/>
  <c r="CT145" i="8"/>
  <c r="CT129" i="8"/>
  <c r="CT50" i="8"/>
  <c r="CT137" i="8"/>
  <c r="CT98" i="8"/>
  <c r="CT97" i="8"/>
  <c r="CT81" i="8"/>
  <c r="CT49" i="8"/>
  <c r="CT105" i="8"/>
  <c r="CT65" i="8"/>
  <c r="CT57" i="8"/>
  <c r="CT33" i="8"/>
  <c r="CT153" i="8"/>
  <c r="CT17" i="8"/>
  <c r="CT25" i="8"/>
  <c r="CT9" i="8"/>
  <c r="CT10" i="8"/>
  <c r="CT89" i="8"/>
  <c r="CT152" i="8"/>
  <c r="CT104" i="8"/>
  <c r="CT24" i="8"/>
  <c r="CT73" i="8"/>
  <c r="CT112" i="8"/>
  <c r="CT32" i="8"/>
  <c r="CT144" i="8"/>
  <c r="CT120" i="8"/>
  <c r="CT48" i="8"/>
  <c r="CT136" i="8"/>
  <c r="CT88" i="8"/>
  <c r="CT56" i="8"/>
  <c r="CT41" i="8"/>
  <c r="CT128" i="8"/>
  <c r="CT72" i="8"/>
  <c r="CT8" i="8"/>
  <c r="CT16" i="8"/>
  <c r="CT135" i="8"/>
  <c r="CT95" i="8"/>
  <c r="CT96" i="8"/>
  <c r="CT127" i="8"/>
  <c r="CT103" i="8"/>
  <c r="CT80" i="8"/>
  <c r="CT111" i="8"/>
  <c r="CT79" i="8"/>
  <c r="CT55" i="8"/>
  <c r="CT39" i="8"/>
  <c r="CT143" i="8"/>
  <c r="CT134" i="8"/>
  <c r="CT119" i="8"/>
  <c r="CT151" i="8"/>
  <c r="CT71" i="8"/>
  <c r="CT23" i="8"/>
  <c r="CT150" i="8"/>
  <c r="CT64" i="8"/>
  <c r="CT40" i="8"/>
  <c r="CT87" i="8"/>
  <c r="CT63" i="8"/>
  <c r="CT15" i="8"/>
  <c r="CT142" i="8"/>
  <c r="CT7" i="8"/>
  <c r="CT62" i="8"/>
  <c r="CT22" i="8"/>
  <c r="CT102" i="8"/>
  <c r="CT94" i="8"/>
  <c r="CT47" i="8"/>
  <c r="CT31" i="8"/>
  <c r="CT110" i="8"/>
  <c r="CT14" i="8"/>
  <c r="CT118" i="8"/>
  <c r="CT70" i="8"/>
  <c r="CT6" i="8"/>
  <c r="CT78" i="8"/>
  <c r="CT30" i="8"/>
  <c r="CT86" i="8"/>
  <c r="CT38" i="8"/>
  <c r="CT126" i="8"/>
  <c r="CT46" i="8"/>
  <c r="CT54" i="8"/>
  <c r="CT133" i="8"/>
  <c r="CT93" i="8"/>
  <c r="CT5" i="8"/>
  <c r="CT149" i="8"/>
  <c r="CT141" i="8"/>
  <c r="CT13" i="8"/>
  <c r="CT125" i="8"/>
  <c r="CT29" i="8"/>
  <c r="CT21" i="8"/>
  <c r="CT101" i="8"/>
  <c r="CT69" i="8"/>
  <c r="CT37" i="8"/>
  <c r="CT109" i="8"/>
  <c r="CT77" i="8"/>
  <c r="CT45" i="8"/>
  <c r="CT61" i="8"/>
  <c r="CT117" i="8"/>
  <c r="CT85" i="8"/>
  <c r="CT53" i="8"/>
  <c r="CT3" i="8"/>
  <c r="BQ148" i="8"/>
  <c r="BQ124" i="8"/>
  <c r="BQ132" i="8"/>
  <c r="BQ140" i="8"/>
  <c r="BQ116" i="8"/>
  <c r="BQ76" i="8"/>
  <c r="BQ108" i="8"/>
  <c r="BQ84" i="8"/>
  <c r="BQ92" i="8"/>
  <c r="BQ60" i="8"/>
  <c r="BQ52" i="8"/>
  <c r="BQ100" i="8"/>
  <c r="BQ44" i="8"/>
  <c r="BQ36" i="8"/>
  <c r="BQ68" i="8"/>
  <c r="BQ20" i="8"/>
  <c r="BQ12" i="8"/>
  <c r="BQ28" i="8"/>
  <c r="BQ4" i="8"/>
  <c r="BQ147" i="8"/>
  <c r="BQ123" i="8"/>
  <c r="BQ91" i="8"/>
  <c r="BQ139" i="8"/>
  <c r="BQ99" i="8"/>
  <c r="BQ83" i="8"/>
  <c r="BQ27" i="8"/>
  <c r="BQ11" i="8"/>
  <c r="BQ115" i="8"/>
  <c r="BQ35" i="8"/>
  <c r="BQ75" i="8"/>
  <c r="BQ67" i="8"/>
  <c r="BQ59" i="8"/>
  <c r="BQ43" i="8"/>
  <c r="BQ51" i="8"/>
  <c r="BQ131" i="8"/>
  <c r="BQ107" i="8"/>
  <c r="BQ146" i="8"/>
  <c r="BQ138" i="8"/>
  <c r="BQ26" i="8"/>
  <c r="BQ34" i="8"/>
  <c r="BQ122" i="8"/>
  <c r="BQ42" i="8"/>
  <c r="BQ90" i="8"/>
  <c r="BQ50" i="8"/>
  <c r="BQ58" i="8"/>
  <c r="BQ19" i="8"/>
  <c r="BQ106" i="8"/>
  <c r="BQ74" i="8"/>
  <c r="BQ114" i="8"/>
  <c r="BQ82" i="8"/>
  <c r="BQ98" i="8"/>
  <c r="BQ10" i="8"/>
  <c r="BQ66" i="8"/>
  <c r="BQ145" i="8"/>
  <c r="BQ97" i="8"/>
  <c r="BQ130" i="8"/>
  <c r="BQ18" i="8"/>
  <c r="BQ129" i="8"/>
  <c r="BQ105" i="8"/>
  <c r="BQ153" i="8"/>
  <c r="BQ113" i="8"/>
  <c r="BQ89" i="8"/>
  <c r="BQ57" i="8"/>
  <c r="BQ25" i="8"/>
  <c r="BQ9" i="8"/>
  <c r="BQ17" i="8"/>
  <c r="BQ65" i="8"/>
  <c r="BQ33" i="8"/>
  <c r="BQ73" i="8"/>
  <c r="BQ41" i="8"/>
  <c r="BQ137" i="8"/>
  <c r="BQ121" i="8"/>
  <c r="BQ81" i="8"/>
  <c r="BQ49" i="8"/>
  <c r="BQ136" i="8"/>
  <c r="BQ8" i="8"/>
  <c r="BQ88" i="8"/>
  <c r="BQ152" i="8"/>
  <c r="BQ96" i="8"/>
  <c r="BQ64" i="8"/>
  <c r="BQ16" i="8"/>
  <c r="BQ104" i="8"/>
  <c r="BQ72" i="8"/>
  <c r="BQ112" i="8"/>
  <c r="BQ128" i="8"/>
  <c r="BQ120" i="8"/>
  <c r="BQ56" i="8"/>
  <c r="BQ40" i="8"/>
  <c r="BQ143" i="8"/>
  <c r="BQ80" i="8"/>
  <c r="BQ151" i="8"/>
  <c r="BQ71" i="8"/>
  <c r="BQ48" i="8"/>
  <c r="BQ32" i="8"/>
  <c r="BQ103" i="8"/>
  <c r="BQ87" i="8"/>
  <c r="BQ111" i="8"/>
  <c r="BQ47" i="8"/>
  <c r="BQ144" i="8"/>
  <c r="BQ24" i="8"/>
  <c r="BQ119" i="8"/>
  <c r="BQ127" i="8"/>
  <c r="BQ95" i="8"/>
  <c r="BQ63" i="8"/>
  <c r="BQ150" i="8"/>
  <c r="BQ15" i="8"/>
  <c r="BQ79" i="8"/>
  <c r="BQ31" i="8"/>
  <c r="BQ7" i="8"/>
  <c r="BQ39" i="8"/>
  <c r="BQ118" i="8"/>
  <c r="BQ23" i="8"/>
  <c r="BQ102" i="8"/>
  <c r="BQ70" i="8"/>
  <c r="BQ110" i="8"/>
  <c r="BQ78" i="8"/>
  <c r="BQ14" i="8"/>
  <c r="BQ55" i="8"/>
  <c r="BQ134" i="8"/>
  <c r="BQ86" i="8"/>
  <c r="BQ22" i="8"/>
  <c r="BQ6" i="8"/>
  <c r="BQ30" i="8"/>
  <c r="BQ135" i="8"/>
  <c r="BQ94" i="8"/>
  <c r="BQ38" i="8"/>
  <c r="BQ126" i="8"/>
  <c r="BQ46" i="8"/>
  <c r="BQ54" i="8"/>
  <c r="BQ62" i="8"/>
  <c r="BQ142" i="8"/>
  <c r="BQ149" i="8"/>
  <c r="BQ101" i="8"/>
  <c r="BQ21" i="8"/>
  <c r="BQ5" i="8"/>
  <c r="BQ13" i="8"/>
  <c r="BQ109" i="8"/>
  <c r="BQ117" i="8"/>
  <c r="BQ69" i="8"/>
  <c r="BQ61" i="8"/>
  <c r="BQ37" i="8"/>
  <c r="BQ125" i="8"/>
  <c r="BQ77" i="8"/>
  <c r="BQ45" i="8"/>
  <c r="BQ29" i="8"/>
  <c r="BQ85" i="8"/>
  <c r="BQ53" i="8"/>
  <c r="BQ141" i="8"/>
  <c r="BQ133" i="8"/>
  <c r="BQ93" i="8"/>
  <c r="BQ3" i="8"/>
  <c r="AN148" i="8"/>
  <c r="AN116" i="8"/>
  <c r="AN132" i="8"/>
  <c r="AN76" i="8"/>
  <c r="AN84" i="8"/>
  <c r="AN108" i="8"/>
  <c r="AN140" i="8"/>
  <c r="AN52" i="8"/>
  <c r="AN28" i="8"/>
  <c r="AN100" i="8"/>
  <c r="AN92" i="8"/>
  <c r="AN68" i="8"/>
  <c r="AN124" i="8"/>
  <c r="AN36" i="8"/>
  <c r="AN20" i="8"/>
  <c r="AN12" i="8"/>
  <c r="AN60" i="8"/>
  <c r="AN44" i="8"/>
  <c r="AN4" i="8"/>
  <c r="AN147" i="8"/>
  <c r="AN131" i="8"/>
  <c r="AN67" i="8"/>
  <c r="AN75" i="8"/>
  <c r="AN99" i="8"/>
  <c r="AN83" i="8"/>
  <c r="AN107" i="8"/>
  <c r="AN139" i="8"/>
  <c r="AN115" i="8"/>
  <c r="AN123" i="8"/>
  <c r="AN91" i="8"/>
  <c r="AN11" i="8"/>
  <c r="AN19" i="8"/>
  <c r="AN27" i="8"/>
  <c r="AN59" i="8"/>
  <c r="AN35" i="8"/>
  <c r="AN43" i="8"/>
  <c r="AN51" i="8"/>
  <c r="AN138" i="8"/>
  <c r="AN130" i="8"/>
  <c r="AN146" i="8"/>
  <c r="AN50" i="8"/>
  <c r="AN18" i="8"/>
  <c r="AN122" i="8"/>
  <c r="AN98" i="8"/>
  <c r="AN26" i="8"/>
  <c r="AN106" i="8"/>
  <c r="AN114" i="8"/>
  <c r="AN66" i="8"/>
  <c r="AN90" i="8"/>
  <c r="AN82" i="8"/>
  <c r="AN58" i="8"/>
  <c r="AN34" i="8"/>
  <c r="AN74" i="8"/>
  <c r="AN42" i="8"/>
  <c r="AN10" i="8"/>
  <c r="AN105" i="8"/>
  <c r="AN97" i="8"/>
  <c r="AN113" i="8"/>
  <c r="AN121" i="8"/>
  <c r="AN153" i="8"/>
  <c r="AN137" i="8"/>
  <c r="AN129" i="8"/>
  <c r="AN89" i="8"/>
  <c r="AN65" i="8"/>
  <c r="AN57" i="8"/>
  <c r="AN33" i="8"/>
  <c r="AN73" i="8"/>
  <c r="AN41" i="8"/>
  <c r="AN81" i="8"/>
  <c r="AN49" i="8"/>
  <c r="AN25" i="8"/>
  <c r="AN145" i="8"/>
  <c r="AN9" i="8"/>
  <c r="AN64" i="8"/>
  <c r="AN16" i="8"/>
  <c r="AN17" i="8"/>
  <c r="AN72" i="8"/>
  <c r="AN144" i="8"/>
  <c r="AN104" i="8"/>
  <c r="AN56" i="8"/>
  <c r="AN40" i="8"/>
  <c r="AN112" i="8"/>
  <c r="AN48" i="8"/>
  <c r="AN24" i="8"/>
  <c r="AN152" i="8"/>
  <c r="AN120" i="8"/>
  <c r="AN96" i="8"/>
  <c r="AN128" i="8"/>
  <c r="AN103" i="8"/>
  <c r="AN95" i="8"/>
  <c r="AN88" i="8"/>
  <c r="AN8" i="8"/>
  <c r="AN111" i="8"/>
  <c r="AN127" i="8"/>
  <c r="AN47" i="8"/>
  <c r="AN136" i="8"/>
  <c r="AN135" i="8"/>
  <c r="AN55" i="8"/>
  <c r="AN80" i="8"/>
  <c r="AN143" i="8"/>
  <c r="AN71" i="8"/>
  <c r="AN32" i="8"/>
  <c r="AN15" i="8"/>
  <c r="AN87" i="8"/>
  <c r="AN23" i="8"/>
  <c r="AN31" i="8"/>
  <c r="AN7" i="8"/>
  <c r="AN63" i="8"/>
  <c r="AN79" i="8"/>
  <c r="AN134" i="8"/>
  <c r="AN126" i="8"/>
  <c r="AN94" i="8"/>
  <c r="AN78" i="8"/>
  <c r="AN30" i="8"/>
  <c r="AN142" i="8"/>
  <c r="AN86" i="8"/>
  <c r="AN38" i="8"/>
  <c r="AN54" i="8"/>
  <c r="AN46" i="8"/>
  <c r="AN119" i="8"/>
  <c r="AN151" i="8"/>
  <c r="AN22" i="8"/>
  <c r="AN150" i="8"/>
  <c r="AN102" i="8"/>
  <c r="AN39" i="8"/>
  <c r="AN110" i="8"/>
  <c r="AN62" i="8"/>
  <c r="AN14" i="8"/>
  <c r="AN118" i="8"/>
  <c r="AN70" i="8"/>
  <c r="AN6" i="8"/>
  <c r="AN125" i="8"/>
  <c r="AN77" i="8"/>
  <c r="AN45" i="8"/>
  <c r="AN117" i="8"/>
  <c r="AN85" i="8"/>
  <c r="AN53" i="8"/>
  <c r="AN133" i="8"/>
  <c r="AN29" i="8"/>
  <c r="AN21" i="8"/>
  <c r="AN141" i="8"/>
  <c r="AN13" i="8"/>
  <c r="AN69" i="8"/>
  <c r="AN37" i="8"/>
  <c r="AN149" i="8"/>
  <c r="AN101" i="8"/>
  <c r="AN61" i="8"/>
  <c r="AN93" i="8"/>
  <c r="AN109" i="8"/>
  <c r="AN5" i="8"/>
  <c r="AN3" i="8"/>
  <c r="EB124" i="8"/>
  <c r="EB132" i="8"/>
  <c r="EB148" i="8"/>
  <c r="EB140" i="8"/>
  <c r="EB100" i="8"/>
  <c r="EB108" i="8"/>
  <c r="EB76" i="8"/>
  <c r="EB84" i="8"/>
  <c r="EB92" i="8"/>
  <c r="EB60" i="8"/>
  <c r="EB52" i="8"/>
  <c r="EB116" i="8"/>
  <c r="EB68" i="8"/>
  <c r="EB36" i="8"/>
  <c r="EB28" i="8"/>
  <c r="EB12" i="8"/>
  <c r="EB4" i="8"/>
  <c r="EB44" i="8"/>
  <c r="EB20" i="8"/>
  <c r="EB147" i="8"/>
  <c r="EB99" i="8"/>
  <c r="EB91" i="8"/>
  <c r="EB67" i="8"/>
  <c r="EB107" i="8"/>
  <c r="EB75" i="8"/>
  <c r="EB115" i="8"/>
  <c r="EB83" i="8"/>
  <c r="EB123" i="8"/>
  <c r="EB139" i="8"/>
  <c r="EB131" i="8"/>
  <c r="EB35" i="8"/>
  <c r="EB43" i="8"/>
  <c r="EB51" i="8"/>
  <c r="EB59" i="8"/>
  <c r="EB19" i="8"/>
  <c r="EB27" i="8"/>
  <c r="EB11" i="8"/>
  <c r="EB130" i="8"/>
  <c r="EB138" i="8"/>
  <c r="EB146" i="8"/>
  <c r="EB122" i="8"/>
  <c r="EB98" i="8"/>
  <c r="EB66" i="8"/>
  <c r="EB106" i="8"/>
  <c r="EB74" i="8"/>
  <c r="EB90" i="8"/>
  <c r="EB82" i="8"/>
  <c r="EB58" i="8"/>
  <c r="EB34" i="8"/>
  <c r="EB50" i="8"/>
  <c r="EB26" i="8"/>
  <c r="EB10" i="8"/>
  <c r="EB18" i="8"/>
  <c r="EB105" i="8"/>
  <c r="EB113" i="8"/>
  <c r="EB121" i="8"/>
  <c r="EB114" i="8"/>
  <c r="EB153" i="8"/>
  <c r="EB137" i="8"/>
  <c r="EB73" i="8"/>
  <c r="EB97" i="8"/>
  <c r="EB81" i="8"/>
  <c r="EB33" i="8"/>
  <c r="EB129" i="8"/>
  <c r="EB89" i="8"/>
  <c r="EB41" i="8"/>
  <c r="EB49" i="8"/>
  <c r="EB57" i="8"/>
  <c r="EB42" i="8"/>
  <c r="EB145" i="8"/>
  <c r="EB9" i="8"/>
  <c r="EB64" i="8"/>
  <c r="EB16" i="8"/>
  <c r="EB104" i="8"/>
  <c r="EB72" i="8"/>
  <c r="EB112" i="8"/>
  <c r="EB17" i="8"/>
  <c r="EB128" i="8"/>
  <c r="EB120" i="8"/>
  <c r="EB56" i="8"/>
  <c r="EB40" i="8"/>
  <c r="EB144" i="8"/>
  <c r="EB96" i="8"/>
  <c r="EB48" i="8"/>
  <c r="EB25" i="8"/>
  <c r="EB152" i="8"/>
  <c r="EB136" i="8"/>
  <c r="EB151" i="8"/>
  <c r="EB119" i="8"/>
  <c r="EB87" i="8"/>
  <c r="EB24" i="8"/>
  <c r="EB8" i="8"/>
  <c r="EB47" i="8"/>
  <c r="EB135" i="8"/>
  <c r="EB95" i="8"/>
  <c r="EB143" i="8"/>
  <c r="EB127" i="8"/>
  <c r="EB65" i="8"/>
  <c r="EB80" i="8"/>
  <c r="EB88" i="8"/>
  <c r="EB103" i="8"/>
  <c r="EB71" i="8"/>
  <c r="EB55" i="8"/>
  <c r="EB31" i="8"/>
  <c r="EB7" i="8"/>
  <c r="EB39" i="8"/>
  <c r="EB150" i="8"/>
  <c r="EB118" i="8"/>
  <c r="EB111" i="8"/>
  <c r="EB134" i="8"/>
  <c r="EB79" i="8"/>
  <c r="EB23" i="8"/>
  <c r="EB142" i="8"/>
  <c r="EB32" i="8"/>
  <c r="EB15" i="8"/>
  <c r="EB126" i="8"/>
  <c r="EB54" i="8"/>
  <c r="EB46" i="8"/>
  <c r="EB22" i="8"/>
  <c r="EB14" i="8"/>
  <c r="EB63" i="8"/>
  <c r="EB102" i="8"/>
  <c r="EB70" i="8"/>
  <c r="EB110" i="8"/>
  <c r="EB78" i="8"/>
  <c r="EB62" i="8"/>
  <c r="EB30" i="8"/>
  <c r="EB94" i="8"/>
  <c r="EB38" i="8"/>
  <c r="EB86" i="8"/>
  <c r="EB6" i="8"/>
  <c r="EB125" i="8"/>
  <c r="EB45" i="8"/>
  <c r="EB53" i="8"/>
  <c r="EB141" i="8"/>
  <c r="EB133" i="8"/>
  <c r="EB93" i="8"/>
  <c r="EB29" i="8"/>
  <c r="EB21" i="8"/>
  <c r="EB37" i="8"/>
  <c r="EB13" i="8"/>
  <c r="EB149" i="8"/>
  <c r="EB101" i="8"/>
  <c r="EB69" i="8"/>
  <c r="EB61" i="8"/>
  <c r="EB109" i="8"/>
  <c r="EB77" i="8"/>
  <c r="EB5" i="8"/>
  <c r="EB117" i="8"/>
  <c r="EB85" i="8"/>
  <c r="EB3" i="8"/>
  <c r="DO140" i="8"/>
  <c r="DO116" i="8"/>
  <c r="DO124" i="8"/>
  <c r="DO132" i="8"/>
  <c r="DO148" i="8"/>
  <c r="DO92" i="8"/>
  <c r="DO100" i="8"/>
  <c r="DO84" i="8"/>
  <c r="DO76" i="8"/>
  <c r="DO108" i="8"/>
  <c r="DO68" i="8"/>
  <c r="DO60" i="8"/>
  <c r="DO28" i="8"/>
  <c r="DO36" i="8"/>
  <c r="DO44" i="8"/>
  <c r="DO52" i="8"/>
  <c r="DO12" i="8"/>
  <c r="DO4" i="8"/>
  <c r="DO20" i="8"/>
  <c r="DO147" i="8"/>
  <c r="DO75" i="8"/>
  <c r="DO99" i="8"/>
  <c r="DO83" i="8"/>
  <c r="DO107" i="8"/>
  <c r="DO115" i="8"/>
  <c r="DO131" i="8"/>
  <c r="DO123" i="8"/>
  <c r="DO91" i="8"/>
  <c r="DO139" i="8"/>
  <c r="DO19" i="8"/>
  <c r="DO27" i="8"/>
  <c r="DO35" i="8"/>
  <c r="DO43" i="8"/>
  <c r="DO59" i="8"/>
  <c r="DO51" i="8"/>
  <c r="DO67" i="8"/>
  <c r="DO146" i="8"/>
  <c r="DO11" i="8"/>
  <c r="DO26" i="8"/>
  <c r="DO122" i="8"/>
  <c r="DO98" i="8"/>
  <c r="DO138" i="8"/>
  <c r="DO106" i="8"/>
  <c r="DO114" i="8"/>
  <c r="DO66" i="8"/>
  <c r="DO18" i="8"/>
  <c r="DO130" i="8"/>
  <c r="DO74" i="8"/>
  <c r="DO90" i="8"/>
  <c r="DO42" i="8"/>
  <c r="DO82" i="8"/>
  <c r="DO10" i="8"/>
  <c r="DO50" i="8"/>
  <c r="DO58" i="8"/>
  <c r="DO34" i="8"/>
  <c r="DO113" i="8"/>
  <c r="DO121" i="8"/>
  <c r="DO137" i="8"/>
  <c r="DO153" i="8"/>
  <c r="DO97" i="8"/>
  <c r="DO89" i="8"/>
  <c r="DO65" i="8"/>
  <c r="DO57" i="8"/>
  <c r="DO33" i="8"/>
  <c r="DO129" i="8"/>
  <c r="DO105" i="8"/>
  <c r="DO73" i="8"/>
  <c r="DO41" i="8"/>
  <c r="DO145" i="8"/>
  <c r="DO81" i="8"/>
  <c r="DO49" i="8"/>
  <c r="DO9" i="8"/>
  <c r="DO17" i="8"/>
  <c r="DO25" i="8"/>
  <c r="DO152" i="8"/>
  <c r="DO72" i="8"/>
  <c r="DO80" i="8"/>
  <c r="DO32" i="8"/>
  <c r="DO104" i="8"/>
  <c r="DO112" i="8"/>
  <c r="DO48" i="8"/>
  <c r="DO24" i="8"/>
  <c r="DO120" i="8"/>
  <c r="DO128" i="8"/>
  <c r="DO136" i="8"/>
  <c r="DO88" i="8"/>
  <c r="DO8" i="8"/>
  <c r="DO144" i="8"/>
  <c r="DO111" i="8"/>
  <c r="DO119" i="8"/>
  <c r="DO39" i="8"/>
  <c r="DO64" i="8"/>
  <c r="DO56" i="8"/>
  <c r="DO40" i="8"/>
  <c r="DO135" i="8"/>
  <c r="DO55" i="8"/>
  <c r="DO143" i="8"/>
  <c r="DO16" i="8"/>
  <c r="DO151" i="8"/>
  <c r="DO96" i="8"/>
  <c r="DO79" i="8"/>
  <c r="DO63" i="8"/>
  <c r="DO103" i="8"/>
  <c r="DO23" i="8"/>
  <c r="DO31" i="8"/>
  <c r="DO7" i="8"/>
  <c r="DO126" i="8"/>
  <c r="DO95" i="8"/>
  <c r="DO71" i="8"/>
  <c r="DO142" i="8"/>
  <c r="DO87" i="8"/>
  <c r="DO150" i="8"/>
  <c r="DO134" i="8"/>
  <c r="DO86" i="8"/>
  <c r="DO38" i="8"/>
  <c r="DO22" i="8"/>
  <c r="DO127" i="8"/>
  <c r="DO15" i="8"/>
  <c r="DO94" i="8"/>
  <c r="DO62" i="8"/>
  <c r="DO46" i="8"/>
  <c r="DO47" i="8"/>
  <c r="DO54" i="8"/>
  <c r="DO102" i="8"/>
  <c r="DO110" i="8"/>
  <c r="DO14" i="8"/>
  <c r="DO118" i="8"/>
  <c r="DO70" i="8"/>
  <c r="DO6" i="8"/>
  <c r="DO30" i="8"/>
  <c r="DO78" i="8"/>
  <c r="DO85" i="8"/>
  <c r="DO53" i="8"/>
  <c r="DO133" i="8"/>
  <c r="DO21" i="8"/>
  <c r="DO149" i="8"/>
  <c r="DO125" i="8"/>
  <c r="DO141" i="8"/>
  <c r="DO5" i="8"/>
  <c r="DO29" i="8"/>
  <c r="DO13" i="8"/>
  <c r="DO101" i="8"/>
  <c r="DO61" i="8"/>
  <c r="DO45" i="8"/>
  <c r="DO109" i="8"/>
  <c r="DO117" i="8"/>
  <c r="DO93" i="8"/>
  <c r="DO69" i="8"/>
  <c r="DO37" i="8"/>
  <c r="DO77" i="8"/>
  <c r="DO3" i="8"/>
  <c r="EH148" i="8"/>
  <c r="EH140" i="8"/>
  <c r="EH116" i="8"/>
  <c r="EH124" i="8"/>
  <c r="EH132" i="8"/>
  <c r="EH100" i="8"/>
  <c r="EH84" i="8"/>
  <c r="EH108" i="8"/>
  <c r="EH44" i="8"/>
  <c r="EH92" i="8"/>
  <c r="EH52" i="8"/>
  <c r="EH76" i="8"/>
  <c r="EH68" i="8"/>
  <c r="EH36" i="8"/>
  <c r="EH20" i="8"/>
  <c r="EH60" i="8"/>
  <c r="EH12" i="8"/>
  <c r="EH4" i="8"/>
  <c r="EH28" i="8"/>
  <c r="EH147" i="8"/>
  <c r="EH139" i="8"/>
  <c r="EH99" i="8"/>
  <c r="EH107" i="8"/>
  <c r="EH91" i="8"/>
  <c r="EH75" i="8"/>
  <c r="EH19" i="8"/>
  <c r="EH131" i="8"/>
  <c r="EH27" i="8"/>
  <c r="EH67" i="8"/>
  <c r="EH59" i="8"/>
  <c r="EH11" i="8"/>
  <c r="EH115" i="8"/>
  <c r="EH35" i="8"/>
  <c r="EH123" i="8"/>
  <c r="EH43" i="8"/>
  <c r="EH83" i="8"/>
  <c r="EH51" i="8"/>
  <c r="EH130" i="8"/>
  <c r="EH138" i="8"/>
  <c r="EH82" i="8"/>
  <c r="EH58" i="8"/>
  <c r="EH34" i="8"/>
  <c r="EH42" i="8"/>
  <c r="EH50" i="8"/>
  <c r="EH122" i="8"/>
  <c r="EH98" i="8"/>
  <c r="EH26" i="8"/>
  <c r="EH114" i="8"/>
  <c r="EH90" i="8"/>
  <c r="EH66" i="8"/>
  <c r="EH106" i="8"/>
  <c r="EH18" i="8"/>
  <c r="EH146" i="8"/>
  <c r="EH10" i="8"/>
  <c r="EH137" i="8"/>
  <c r="EH145" i="8"/>
  <c r="EH74" i="8"/>
  <c r="EH105" i="8"/>
  <c r="EH89" i="8"/>
  <c r="EH17" i="8"/>
  <c r="EH65" i="8"/>
  <c r="EH57" i="8"/>
  <c r="EH33" i="8"/>
  <c r="EH97" i="8"/>
  <c r="EH73" i="8"/>
  <c r="EH41" i="8"/>
  <c r="EH129" i="8"/>
  <c r="EH121" i="8"/>
  <c r="EH113" i="8"/>
  <c r="EH81" i="8"/>
  <c r="EH49" i="8"/>
  <c r="EH153" i="8"/>
  <c r="EH25" i="8"/>
  <c r="EH48" i="8"/>
  <c r="EH136" i="8"/>
  <c r="EH128" i="8"/>
  <c r="EH88" i="8"/>
  <c r="EH56" i="8"/>
  <c r="EH72" i="8"/>
  <c r="EH8" i="8"/>
  <c r="EH96" i="8"/>
  <c r="EH80" i="8"/>
  <c r="EH16" i="8"/>
  <c r="EH104" i="8"/>
  <c r="EH9" i="8"/>
  <c r="EH112" i="8"/>
  <c r="EH32" i="8"/>
  <c r="EH120" i="8"/>
  <c r="EH64" i="8"/>
  <c r="EH40" i="8"/>
  <c r="EH152" i="8"/>
  <c r="EH24" i="8"/>
  <c r="EH111" i="8"/>
  <c r="EH79" i="8"/>
  <c r="EH55" i="8"/>
  <c r="EH119" i="8"/>
  <c r="EH95" i="8"/>
  <c r="EH87" i="8"/>
  <c r="EH39" i="8"/>
  <c r="EH135" i="8"/>
  <c r="EH23" i="8"/>
  <c r="EH150" i="8"/>
  <c r="EH143" i="8"/>
  <c r="EH47" i="8"/>
  <c r="EH15" i="8"/>
  <c r="EH144" i="8"/>
  <c r="EH127" i="8"/>
  <c r="EH151" i="8"/>
  <c r="EH31" i="8"/>
  <c r="EH7" i="8"/>
  <c r="EH110" i="8"/>
  <c r="EH14" i="8"/>
  <c r="EH103" i="8"/>
  <c r="EH63" i="8"/>
  <c r="EH118" i="8"/>
  <c r="EH70" i="8"/>
  <c r="EH6" i="8"/>
  <c r="EH78" i="8"/>
  <c r="EH30" i="8"/>
  <c r="EH142" i="8"/>
  <c r="EH126" i="8"/>
  <c r="EH86" i="8"/>
  <c r="EH62" i="8"/>
  <c r="EH38" i="8"/>
  <c r="EH71" i="8"/>
  <c r="EH54" i="8"/>
  <c r="EH46" i="8"/>
  <c r="EH134" i="8"/>
  <c r="EH22" i="8"/>
  <c r="EH94" i="8"/>
  <c r="EH102" i="8"/>
  <c r="EH29" i="8"/>
  <c r="EH101" i="8"/>
  <c r="EH69" i="8"/>
  <c r="EH37" i="8"/>
  <c r="EH109" i="8"/>
  <c r="EH77" i="8"/>
  <c r="EH45" i="8"/>
  <c r="EH5" i="8"/>
  <c r="EH149" i="8"/>
  <c r="EH117" i="8"/>
  <c r="EH93" i="8"/>
  <c r="EH85" i="8"/>
  <c r="EH53" i="8"/>
  <c r="EH125" i="8"/>
  <c r="EH61" i="8"/>
  <c r="EH21" i="8"/>
  <c r="EH133" i="8"/>
  <c r="EH141" i="8"/>
  <c r="EH13" i="8"/>
  <c r="EH3" i="8"/>
  <c r="CP116" i="8"/>
  <c r="CP124" i="8"/>
  <c r="CP148" i="8"/>
  <c r="CP132" i="8"/>
  <c r="CP140" i="8"/>
  <c r="CP100" i="8"/>
  <c r="CP76" i="8"/>
  <c r="CP92" i="8"/>
  <c r="CP44" i="8"/>
  <c r="CP84" i="8"/>
  <c r="CP108" i="8"/>
  <c r="CP28" i="8"/>
  <c r="CP20" i="8"/>
  <c r="CP68" i="8"/>
  <c r="CP52" i="8"/>
  <c r="CP36" i="8"/>
  <c r="CP12" i="8"/>
  <c r="CP60" i="8"/>
  <c r="CP4" i="8"/>
  <c r="CP67" i="8"/>
  <c r="CP147" i="8"/>
  <c r="CP75" i="8"/>
  <c r="CP99" i="8"/>
  <c r="CP83" i="8"/>
  <c r="CP131" i="8"/>
  <c r="CP107" i="8"/>
  <c r="CP91" i="8"/>
  <c r="CP139" i="8"/>
  <c r="CP115" i="8"/>
  <c r="CP123" i="8"/>
  <c r="CP35" i="8"/>
  <c r="CP43" i="8"/>
  <c r="CP51" i="8"/>
  <c r="CP27" i="8"/>
  <c r="CP59" i="8"/>
  <c r="CP19" i="8"/>
  <c r="CP122" i="8"/>
  <c r="CP138" i="8"/>
  <c r="CP42" i="8"/>
  <c r="CP130" i="8"/>
  <c r="CP90" i="8"/>
  <c r="CP50" i="8"/>
  <c r="CP58" i="8"/>
  <c r="CP98" i="8"/>
  <c r="CP66" i="8"/>
  <c r="CP11" i="8"/>
  <c r="CP106" i="8"/>
  <c r="CP74" i="8"/>
  <c r="CP146" i="8"/>
  <c r="CP26" i="8"/>
  <c r="CP34" i="8"/>
  <c r="CP82" i="8"/>
  <c r="CP18" i="8"/>
  <c r="CP10" i="8"/>
  <c r="CP129" i="8"/>
  <c r="CP105" i="8"/>
  <c r="CP113" i="8"/>
  <c r="CP121" i="8"/>
  <c r="CP97" i="8"/>
  <c r="CP65" i="8"/>
  <c r="CP57" i="8"/>
  <c r="CP33" i="8"/>
  <c r="CP153" i="8"/>
  <c r="CP145" i="8"/>
  <c r="CP89" i="8"/>
  <c r="CP73" i="8"/>
  <c r="CP41" i="8"/>
  <c r="CP81" i="8"/>
  <c r="CP49" i="8"/>
  <c r="CP137" i="8"/>
  <c r="CP114" i="8"/>
  <c r="CP25" i="8"/>
  <c r="CP17" i="8"/>
  <c r="CP9" i="8"/>
  <c r="CP88" i="8"/>
  <c r="CP24" i="8"/>
  <c r="CP128" i="8"/>
  <c r="CP96" i="8"/>
  <c r="CP64" i="8"/>
  <c r="CP16" i="8"/>
  <c r="CP104" i="8"/>
  <c r="CP112" i="8"/>
  <c r="CP80" i="8"/>
  <c r="CP32" i="8"/>
  <c r="CP152" i="8"/>
  <c r="CP120" i="8"/>
  <c r="CP56" i="8"/>
  <c r="CP40" i="8"/>
  <c r="CP144" i="8"/>
  <c r="CP151" i="8"/>
  <c r="CP103" i="8"/>
  <c r="CP87" i="8"/>
  <c r="CP72" i="8"/>
  <c r="CP48" i="8"/>
  <c r="CP136" i="8"/>
  <c r="CP119" i="8"/>
  <c r="CP95" i="8"/>
  <c r="CP127" i="8"/>
  <c r="CP8" i="8"/>
  <c r="CP135" i="8"/>
  <c r="CP143" i="8"/>
  <c r="CP71" i="8"/>
  <c r="CP55" i="8"/>
  <c r="CP31" i="8"/>
  <c r="CP23" i="8"/>
  <c r="CP39" i="8"/>
  <c r="CP7" i="8"/>
  <c r="CP126" i="8"/>
  <c r="CP134" i="8"/>
  <c r="CP111" i="8"/>
  <c r="CP79" i="8"/>
  <c r="CP63" i="8"/>
  <c r="CP47" i="8"/>
  <c r="CP118" i="8"/>
  <c r="CP86" i="8"/>
  <c r="CP22" i="8"/>
  <c r="CP6" i="8"/>
  <c r="CP15" i="8"/>
  <c r="CP142" i="8"/>
  <c r="CP62" i="8"/>
  <c r="CP30" i="8"/>
  <c r="CP150" i="8"/>
  <c r="CP94" i="8"/>
  <c r="CP38" i="8"/>
  <c r="CP46" i="8"/>
  <c r="CP54" i="8"/>
  <c r="CP102" i="8"/>
  <c r="CP70" i="8"/>
  <c r="CP110" i="8"/>
  <c r="CP78" i="8"/>
  <c r="CP14" i="8"/>
  <c r="CP117" i="8"/>
  <c r="CP69" i="8"/>
  <c r="CP37" i="8"/>
  <c r="CP13" i="8"/>
  <c r="CP125" i="8"/>
  <c r="CP77" i="8"/>
  <c r="CP45" i="8"/>
  <c r="CP5" i="8"/>
  <c r="CP149" i="8"/>
  <c r="CP85" i="8"/>
  <c r="CP53" i="8"/>
  <c r="CP141" i="8"/>
  <c r="CP133" i="8"/>
  <c r="CP21" i="8"/>
  <c r="CP109" i="8"/>
  <c r="CP93" i="8"/>
  <c r="CP101" i="8"/>
  <c r="CP61" i="8"/>
  <c r="CP29" i="8"/>
  <c r="CP3" i="8"/>
  <c r="BM148" i="8"/>
  <c r="BM140" i="8"/>
  <c r="BM124" i="8"/>
  <c r="BM132" i="8"/>
  <c r="BM100" i="8"/>
  <c r="BM108" i="8"/>
  <c r="BM52" i="8"/>
  <c r="BM76" i="8"/>
  <c r="BM60" i="8"/>
  <c r="BM116" i="8"/>
  <c r="BM68" i="8"/>
  <c r="BM84" i="8"/>
  <c r="BM20" i="8"/>
  <c r="BM28" i="8"/>
  <c r="BM92" i="8"/>
  <c r="BM36" i="8"/>
  <c r="BM12" i="8"/>
  <c r="BM4" i="8"/>
  <c r="BM44" i="8"/>
  <c r="BM147" i="8"/>
  <c r="BM99" i="8"/>
  <c r="BM67" i="8"/>
  <c r="BM107" i="8"/>
  <c r="BM75" i="8"/>
  <c r="BM115" i="8"/>
  <c r="BM83" i="8"/>
  <c r="BM123" i="8"/>
  <c r="BM91" i="8"/>
  <c r="BM139" i="8"/>
  <c r="BM131" i="8"/>
  <c r="BM35" i="8"/>
  <c r="BM19" i="8"/>
  <c r="BM43" i="8"/>
  <c r="BM51" i="8"/>
  <c r="BM27" i="8"/>
  <c r="BM11" i="8"/>
  <c r="BM138" i="8"/>
  <c r="BM130" i="8"/>
  <c r="BM146" i="8"/>
  <c r="BM59" i="8"/>
  <c r="BM98" i="8"/>
  <c r="BM26" i="8"/>
  <c r="BM106" i="8"/>
  <c r="BM114" i="8"/>
  <c r="BM90" i="8"/>
  <c r="BM66" i="8"/>
  <c r="BM74" i="8"/>
  <c r="BM122" i="8"/>
  <c r="BM82" i="8"/>
  <c r="BM58" i="8"/>
  <c r="BM34" i="8"/>
  <c r="BM50" i="8"/>
  <c r="BM10" i="8"/>
  <c r="BM18" i="8"/>
  <c r="BM105" i="8"/>
  <c r="BM113" i="8"/>
  <c r="BM121" i="8"/>
  <c r="BM42" i="8"/>
  <c r="BM129" i="8"/>
  <c r="BM137" i="8"/>
  <c r="BM153" i="8"/>
  <c r="BM145" i="8"/>
  <c r="BM73" i="8"/>
  <c r="BM41" i="8"/>
  <c r="BM81" i="8"/>
  <c r="BM49" i="8"/>
  <c r="BM97" i="8"/>
  <c r="BM17" i="8"/>
  <c r="BM9" i="8"/>
  <c r="BM89" i="8"/>
  <c r="BM57" i="8"/>
  <c r="BM96" i="8"/>
  <c r="BM80" i="8"/>
  <c r="BM16" i="8"/>
  <c r="BM33" i="8"/>
  <c r="BM104" i="8"/>
  <c r="BM24" i="8"/>
  <c r="BM112" i="8"/>
  <c r="BM144" i="8"/>
  <c r="BM128" i="8"/>
  <c r="BM120" i="8"/>
  <c r="BM40" i="8"/>
  <c r="BM25" i="8"/>
  <c r="BM48" i="8"/>
  <c r="BM65" i="8"/>
  <c r="BM152" i="8"/>
  <c r="BM136" i="8"/>
  <c r="BM64" i="8"/>
  <c r="BM119" i="8"/>
  <c r="BM87" i="8"/>
  <c r="BM8" i="8"/>
  <c r="BM55" i="8"/>
  <c r="BM47" i="8"/>
  <c r="BM143" i="8"/>
  <c r="BM63" i="8"/>
  <c r="BM151" i="8"/>
  <c r="BM95" i="8"/>
  <c r="BM56" i="8"/>
  <c r="BM88" i="8"/>
  <c r="BM72" i="8"/>
  <c r="BM127" i="8"/>
  <c r="BM103" i="8"/>
  <c r="BM71" i="8"/>
  <c r="BM31" i="8"/>
  <c r="BM7" i="8"/>
  <c r="BM126" i="8"/>
  <c r="BM135" i="8"/>
  <c r="BM23" i="8"/>
  <c r="BM32" i="8"/>
  <c r="BM111" i="8"/>
  <c r="BM142" i="8"/>
  <c r="BM79" i="8"/>
  <c r="BM150" i="8"/>
  <c r="BM15" i="8"/>
  <c r="BM134" i="8"/>
  <c r="BM54" i="8"/>
  <c r="BM46" i="8"/>
  <c r="BM22" i="8"/>
  <c r="BM39" i="8"/>
  <c r="BM102" i="8"/>
  <c r="BM94" i="8"/>
  <c r="BM110" i="8"/>
  <c r="BM62" i="8"/>
  <c r="BM14" i="8"/>
  <c r="BM118" i="8"/>
  <c r="BM70" i="8"/>
  <c r="BM6" i="8"/>
  <c r="BM78" i="8"/>
  <c r="BM30" i="8"/>
  <c r="BM38" i="8"/>
  <c r="BM86" i="8"/>
  <c r="BM125" i="8"/>
  <c r="BM21" i="8"/>
  <c r="BM133" i="8"/>
  <c r="BM141" i="8"/>
  <c r="BM13" i="8"/>
  <c r="BM117" i="8"/>
  <c r="BM85" i="8"/>
  <c r="BM149" i="8"/>
  <c r="BM61" i="8"/>
  <c r="BM5" i="8"/>
  <c r="BM101" i="8"/>
  <c r="BM93" i="8"/>
  <c r="BM69" i="8"/>
  <c r="BM37" i="8"/>
  <c r="BM109" i="8"/>
  <c r="BM77" i="8"/>
  <c r="BM45" i="8"/>
  <c r="BM29" i="8"/>
  <c r="BM53" i="8"/>
  <c r="BM3" i="8"/>
  <c r="CO132" i="8"/>
  <c r="CO140" i="8"/>
  <c r="CO100" i="8"/>
  <c r="CO108" i="8"/>
  <c r="CO92" i="8"/>
  <c r="CO116" i="8"/>
  <c r="CO148" i="8"/>
  <c r="CO124" i="8"/>
  <c r="CO84" i="8"/>
  <c r="CO28" i="8"/>
  <c r="CO68" i="8"/>
  <c r="CO76" i="8"/>
  <c r="CO36" i="8"/>
  <c r="CO44" i="8"/>
  <c r="CO60" i="8"/>
  <c r="CO52" i="8"/>
  <c r="CO4" i="8"/>
  <c r="CO12" i="8"/>
  <c r="CO20" i="8"/>
  <c r="CO131" i="8"/>
  <c r="CO139" i="8"/>
  <c r="CO99" i="8"/>
  <c r="CO83" i="8"/>
  <c r="CO59" i="8"/>
  <c r="CO107" i="8"/>
  <c r="CO115" i="8"/>
  <c r="CO123" i="8"/>
  <c r="CO147" i="8"/>
  <c r="CO67" i="8"/>
  <c r="CO43" i="8"/>
  <c r="CO91" i="8"/>
  <c r="CO51" i="8"/>
  <c r="CO19" i="8"/>
  <c r="CO11" i="8"/>
  <c r="CO75" i="8"/>
  <c r="CO27" i="8"/>
  <c r="CO138" i="8"/>
  <c r="CO146" i="8"/>
  <c r="CO35" i="8"/>
  <c r="CO98" i="8"/>
  <c r="CO66" i="8"/>
  <c r="CO106" i="8"/>
  <c r="CO74" i="8"/>
  <c r="CO114" i="8"/>
  <c r="CO82" i="8"/>
  <c r="CO18" i="8"/>
  <c r="CO26" i="8"/>
  <c r="CO130" i="8"/>
  <c r="CO34" i="8"/>
  <c r="CO90" i="8"/>
  <c r="CO50" i="8"/>
  <c r="CO10" i="8"/>
  <c r="CO122" i="8"/>
  <c r="CO58" i="8"/>
  <c r="CO42" i="8"/>
  <c r="CO121" i="8"/>
  <c r="CO137" i="8"/>
  <c r="CO89" i="8"/>
  <c r="CO145" i="8"/>
  <c r="CO97" i="8"/>
  <c r="CO73" i="8"/>
  <c r="CO41" i="8"/>
  <c r="CO153" i="8"/>
  <c r="CO129" i="8"/>
  <c r="CO113" i="8"/>
  <c r="CO105" i="8"/>
  <c r="CO81" i="8"/>
  <c r="CO49" i="8"/>
  <c r="CO25" i="8"/>
  <c r="CO17" i="8"/>
  <c r="CO57" i="8"/>
  <c r="CO9" i="8"/>
  <c r="CO112" i="8"/>
  <c r="CO80" i="8"/>
  <c r="CO32" i="8"/>
  <c r="CO128" i="8"/>
  <c r="CO120" i="8"/>
  <c r="CO56" i="8"/>
  <c r="CO40" i="8"/>
  <c r="CO65" i="8"/>
  <c r="CO144" i="8"/>
  <c r="CO152" i="8"/>
  <c r="CO136" i="8"/>
  <c r="CO8" i="8"/>
  <c r="CO33" i="8"/>
  <c r="CO96" i="8"/>
  <c r="CO64" i="8"/>
  <c r="CO16" i="8"/>
  <c r="CO119" i="8"/>
  <c r="CO127" i="8"/>
  <c r="CO95" i="8"/>
  <c r="CO63" i="8"/>
  <c r="CO72" i="8"/>
  <c r="CO48" i="8"/>
  <c r="CO143" i="8"/>
  <c r="CO104" i="8"/>
  <c r="CO88" i="8"/>
  <c r="CO151" i="8"/>
  <c r="CO71" i="8"/>
  <c r="CO24" i="8"/>
  <c r="CO103" i="8"/>
  <c r="CO87" i="8"/>
  <c r="CO111" i="8"/>
  <c r="CO47" i="8"/>
  <c r="CO126" i="8"/>
  <c r="CO134" i="8"/>
  <c r="CO79" i="8"/>
  <c r="CO150" i="8"/>
  <c r="CO15" i="8"/>
  <c r="CO31" i="8"/>
  <c r="CO142" i="8"/>
  <c r="CO46" i="8"/>
  <c r="CO54" i="8"/>
  <c r="CO23" i="8"/>
  <c r="CO62" i="8"/>
  <c r="CO55" i="8"/>
  <c r="CO39" i="8"/>
  <c r="CO118" i="8"/>
  <c r="CO102" i="8"/>
  <c r="CO70" i="8"/>
  <c r="CO110" i="8"/>
  <c r="CO78" i="8"/>
  <c r="CO14" i="8"/>
  <c r="CO135" i="8"/>
  <c r="CO86" i="8"/>
  <c r="CO22" i="8"/>
  <c r="CO6" i="8"/>
  <c r="CO7" i="8"/>
  <c r="CO30" i="8"/>
  <c r="CO38" i="8"/>
  <c r="CO94" i="8"/>
  <c r="CO141" i="8"/>
  <c r="CO133" i="8"/>
  <c r="CO93" i="8"/>
  <c r="CO53" i="8"/>
  <c r="CO21" i="8"/>
  <c r="CO61" i="8"/>
  <c r="CO13" i="8"/>
  <c r="CO149" i="8"/>
  <c r="CO101" i="8"/>
  <c r="CO85" i="8"/>
  <c r="CO109" i="8"/>
  <c r="CO5" i="8"/>
  <c r="CO117" i="8"/>
  <c r="CO69" i="8"/>
  <c r="CO37" i="8"/>
  <c r="CO125" i="8"/>
  <c r="CO77" i="8"/>
  <c r="CO45" i="8"/>
  <c r="CO29" i="8"/>
  <c r="CO3" i="8"/>
  <c r="BL148" i="8"/>
  <c r="BL140" i="8"/>
  <c r="BL108" i="8"/>
  <c r="BL116" i="8"/>
  <c r="BL124" i="8"/>
  <c r="BL132" i="8"/>
  <c r="BL100" i="8"/>
  <c r="BL76" i="8"/>
  <c r="BL84" i="8"/>
  <c r="BL52" i="8"/>
  <c r="BL92" i="8"/>
  <c r="BL4" i="8"/>
  <c r="BL68" i="8"/>
  <c r="BL20" i="8"/>
  <c r="BL12" i="8"/>
  <c r="BL60" i="8"/>
  <c r="BL28" i="8"/>
  <c r="BL44" i="8"/>
  <c r="BL139" i="8"/>
  <c r="BL36" i="8"/>
  <c r="BL147" i="8"/>
  <c r="BL123" i="8"/>
  <c r="BL91" i="8"/>
  <c r="BL131" i="8"/>
  <c r="BL99" i="8"/>
  <c r="BL83" i="8"/>
  <c r="BL115" i="8"/>
  <c r="BL51" i="8"/>
  <c r="BL11" i="8"/>
  <c r="BL59" i="8"/>
  <c r="BL19" i="8"/>
  <c r="BL107" i="8"/>
  <c r="BL27" i="8"/>
  <c r="BL75" i="8"/>
  <c r="BL35" i="8"/>
  <c r="BL67" i="8"/>
  <c r="BL146" i="8"/>
  <c r="BL43" i="8"/>
  <c r="BL138" i="8"/>
  <c r="BL130" i="8"/>
  <c r="BL74" i="8"/>
  <c r="BL82" i="8"/>
  <c r="BL58" i="8"/>
  <c r="BL34" i="8"/>
  <c r="BL42" i="8"/>
  <c r="BL122" i="8"/>
  <c r="BL50" i="8"/>
  <c r="BL106" i="8"/>
  <c r="BL90" i="8"/>
  <c r="BL114" i="8"/>
  <c r="BL66" i="8"/>
  <c r="BL26" i="8"/>
  <c r="BL98" i="8"/>
  <c r="BL18" i="8"/>
  <c r="BL10" i="8"/>
  <c r="BL145" i="8"/>
  <c r="BL105" i="8"/>
  <c r="BL97" i="8"/>
  <c r="BL113" i="8"/>
  <c r="BL153" i="8"/>
  <c r="BL9" i="8"/>
  <c r="BL17" i="8"/>
  <c r="BL137" i="8"/>
  <c r="BL129" i="8"/>
  <c r="BL121" i="8"/>
  <c r="BL89" i="8"/>
  <c r="BL65" i="8"/>
  <c r="BL57" i="8"/>
  <c r="BL33" i="8"/>
  <c r="BL73" i="8"/>
  <c r="BL41" i="8"/>
  <c r="BL81" i="8"/>
  <c r="BL49" i="8"/>
  <c r="BL25" i="8"/>
  <c r="BL120" i="8"/>
  <c r="BL128" i="8"/>
  <c r="BL136" i="8"/>
  <c r="BL88" i="8"/>
  <c r="BL152" i="8"/>
  <c r="BL64" i="8"/>
  <c r="BL16" i="8"/>
  <c r="BL72" i="8"/>
  <c r="BL144" i="8"/>
  <c r="BL96" i="8"/>
  <c r="BL104" i="8"/>
  <c r="BL56" i="8"/>
  <c r="BL40" i="8"/>
  <c r="BL32" i="8"/>
  <c r="BL143" i="8"/>
  <c r="BL71" i="8"/>
  <c r="BL8" i="8"/>
  <c r="BL24" i="8"/>
  <c r="BL103" i="8"/>
  <c r="BL95" i="8"/>
  <c r="BL87" i="8"/>
  <c r="BL111" i="8"/>
  <c r="BL112" i="8"/>
  <c r="BL119" i="8"/>
  <c r="BL80" i="8"/>
  <c r="BL127" i="8"/>
  <c r="BL47" i="8"/>
  <c r="BL55" i="8"/>
  <c r="BL39" i="8"/>
  <c r="BL150" i="8"/>
  <c r="BL142" i="8"/>
  <c r="BL48" i="8"/>
  <c r="BL15" i="8"/>
  <c r="BL135" i="8"/>
  <c r="BL23" i="8"/>
  <c r="BL63" i="8"/>
  <c r="BL31" i="8"/>
  <c r="BL7" i="8"/>
  <c r="BL102" i="8"/>
  <c r="BL126" i="8"/>
  <c r="BL110" i="8"/>
  <c r="BL62" i="8"/>
  <c r="BL14" i="8"/>
  <c r="BL118" i="8"/>
  <c r="BL70" i="8"/>
  <c r="BL6" i="8"/>
  <c r="BL78" i="8"/>
  <c r="BL30" i="8"/>
  <c r="BL94" i="8"/>
  <c r="BL86" i="8"/>
  <c r="BL38" i="8"/>
  <c r="BL151" i="8"/>
  <c r="BL54" i="8"/>
  <c r="BL46" i="8"/>
  <c r="BL79" i="8"/>
  <c r="BL134" i="8"/>
  <c r="BL22" i="8"/>
  <c r="BL149" i="8"/>
  <c r="BL101" i="8"/>
  <c r="BL61" i="8"/>
  <c r="BL109" i="8"/>
  <c r="BL5" i="8"/>
  <c r="BL117" i="8"/>
  <c r="BL93" i="8"/>
  <c r="BL69" i="8"/>
  <c r="BL37" i="8"/>
  <c r="BL125" i="8"/>
  <c r="BL77" i="8"/>
  <c r="BL45" i="8"/>
  <c r="BL29" i="8"/>
  <c r="BL85" i="8"/>
  <c r="BL53" i="8"/>
  <c r="BL21" i="8"/>
  <c r="BL13" i="8"/>
  <c r="BL133" i="8"/>
  <c r="BL141" i="8"/>
  <c r="BL3" i="8"/>
  <c r="CN148" i="8"/>
  <c r="CN124" i="8"/>
  <c r="CN132" i="8"/>
  <c r="CN140" i="8"/>
  <c r="CN92" i="8"/>
  <c r="CN76" i="8"/>
  <c r="CN116" i="8"/>
  <c r="CN108" i="8"/>
  <c r="CN84" i="8"/>
  <c r="CN100" i="8"/>
  <c r="CN60" i="8"/>
  <c r="CN52" i="8"/>
  <c r="CN68" i="8"/>
  <c r="CN20" i="8"/>
  <c r="CN44" i="8"/>
  <c r="CN36" i="8"/>
  <c r="CN12" i="8"/>
  <c r="CN28" i="8"/>
  <c r="CN4" i="8"/>
  <c r="CN131" i="8"/>
  <c r="CN139" i="8"/>
  <c r="CN147" i="8"/>
  <c r="CN99" i="8"/>
  <c r="CN91" i="8"/>
  <c r="CN107" i="8"/>
  <c r="CN115" i="8"/>
  <c r="CN83" i="8"/>
  <c r="CN27" i="8"/>
  <c r="CN67" i="8"/>
  <c r="CN59" i="8"/>
  <c r="CN11" i="8"/>
  <c r="CN35" i="8"/>
  <c r="CN123" i="8"/>
  <c r="CN75" i="8"/>
  <c r="CN43" i="8"/>
  <c r="CN51" i="8"/>
  <c r="CN130" i="8"/>
  <c r="CN19" i="8"/>
  <c r="CN146" i="8"/>
  <c r="CN138" i="8"/>
  <c r="CN114" i="8"/>
  <c r="CN42" i="8"/>
  <c r="CN50" i="8"/>
  <c r="CN26" i="8"/>
  <c r="CN90" i="8"/>
  <c r="CN122" i="8"/>
  <c r="CN106" i="8"/>
  <c r="CN74" i="8"/>
  <c r="CN82" i="8"/>
  <c r="CN18" i="8"/>
  <c r="CN98" i="8"/>
  <c r="CN66" i="8"/>
  <c r="CN10" i="8"/>
  <c r="CN34" i="8"/>
  <c r="CN145" i="8"/>
  <c r="CN58" i="8"/>
  <c r="CN129" i="8"/>
  <c r="CN105" i="8"/>
  <c r="CN113" i="8"/>
  <c r="CN137" i="8"/>
  <c r="CN121" i="8"/>
  <c r="CN9" i="8"/>
  <c r="CN153" i="8"/>
  <c r="CN65" i="8"/>
  <c r="CN17" i="8"/>
  <c r="CN97" i="8"/>
  <c r="CN73" i="8"/>
  <c r="CN25" i="8"/>
  <c r="CN81" i="8"/>
  <c r="CN33" i="8"/>
  <c r="CN89" i="8"/>
  <c r="CN41" i="8"/>
  <c r="CN49" i="8"/>
  <c r="CN57" i="8"/>
  <c r="CN152" i="8"/>
  <c r="CN136" i="8"/>
  <c r="CN96" i="8"/>
  <c r="CN88" i="8"/>
  <c r="CN64" i="8"/>
  <c r="CN16" i="8"/>
  <c r="CN104" i="8"/>
  <c r="CN72" i="8"/>
  <c r="CN112" i="8"/>
  <c r="CN128" i="8"/>
  <c r="CN120" i="8"/>
  <c r="CN56" i="8"/>
  <c r="CN40" i="8"/>
  <c r="CN103" i="8"/>
  <c r="CN71" i="8"/>
  <c r="CN144" i="8"/>
  <c r="CN80" i="8"/>
  <c r="CN151" i="8"/>
  <c r="CN127" i="8"/>
  <c r="CN119" i="8"/>
  <c r="CN87" i="8"/>
  <c r="CN48" i="8"/>
  <c r="CN47" i="8"/>
  <c r="CN32" i="8"/>
  <c r="CN135" i="8"/>
  <c r="CN95" i="8"/>
  <c r="CN111" i="8"/>
  <c r="CN15" i="8"/>
  <c r="CN150" i="8"/>
  <c r="CN8" i="8"/>
  <c r="CN143" i="8"/>
  <c r="CN79" i="8"/>
  <c r="CN24" i="8"/>
  <c r="CN31" i="8"/>
  <c r="CN7" i="8"/>
  <c r="CN39" i="8"/>
  <c r="CN118" i="8"/>
  <c r="CN63" i="8"/>
  <c r="CN55" i="8"/>
  <c r="CN102" i="8"/>
  <c r="CN70" i="8"/>
  <c r="CN110" i="8"/>
  <c r="CN78" i="8"/>
  <c r="CN62" i="8"/>
  <c r="CN30" i="8"/>
  <c r="CN134" i="8"/>
  <c r="CN86" i="8"/>
  <c r="CN38" i="8"/>
  <c r="CN6" i="8"/>
  <c r="CN54" i="8"/>
  <c r="CN46" i="8"/>
  <c r="CN94" i="8"/>
  <c r="CN23" i="8"/>
  <c r="CN126" i="8"/>
  <c r="CN22" i="8"/>
  <c r="CN14" i="8"/>
  <c r="CN142" i="8"/>
  <c r="CN149" i="8"/>
  <c r="CN101" i="8"/>
  <c r="CN69" i="8"/>
  <c r="CN21" i="8"/>
  <c r="CN5" i="8"/>
  <c r="CN109" i="8"/>
  <c r="CN77" i="8"/>
  <c r="CN117" i="8"/>
  <c r="CN85" i="8"/>
  <c r="CN37" i="8"/>
  <c r="CN125" i="8"/>
  <c r="CN61" i="8"/>
  <c r="CN45" i="8"/>
  <c r="CN53" i="8"/>
  <c r="CN141" i="8"/>
  <c r="CN133" i="8"/>
  <c r="CN93" i="8"/>
  <c r="CN29" i="8"/>
  <c r="CN13" i="8"/>
  <c r="CN3" i="8"/>
  <c r="CA148" i="8"/>
  <c r="CA116" i="8"/>
  <c r="CA140" i="8"/>
  <c r="CA124" i="8"/>
  <c r="CA132" i="8"/>
  <c r="CA100" i="8"/>
  <c r="CA84" i="8"/>
  <c r="CA92" i="8"/>
  <c r="CA36" i="8"/>
  <c r="CA108" i="8"/>
  <c r="CA76" i="8"/>
  <c r="CA68" i="8"/>
  <c r="CA60" i="8"/>
  <c r="CA28" i="8"/>
  <c r="CA20" i="8"/>
  <c r="CA12" i="8"/>
  <c r="CA4" i="8"/>
  <c r="CA44" i="8"/>
  <c r="CA52" i="8"/>
  <c r="CA147" i="8"/>
  <c r="CA131" i="8"/>
  <c r="CA123" i="8"/>
  <c r="CA59" i="8"/>
  <c r="CA139" i="8"/>
  <c r="CA99" i="8"/>
  <c r="CA107" i="8"/>
  <c r="CA75" i="8"/>
  <c r="CA67" i="8"/>
  <c r="CA11" i="8"/>
  <c r="CA115" i="8"/>
  <c r="CA19" i="8"/>
  <c r="CA27" i="8"/>
  <c r="CA35" i="8"/>
  <c r="CA91" i="8"/>
  <c r="CA83" i="8"/>
  <c r="CA43" i="8"/>
  <c r="CA51" i="8"/>
  <c r="CA138" i="8"/>
  <c r="CA130" i="8"/>
  <c r="CA82" i="8"/>
  <c r="CA34" i="8"/>
  <c r="CA90" i="8"/>
  <c r="CA42" i="8"/>
  <c r="CA50" i="8"/>
  <c r="CA58" i="8"/>
  <c r="CA122" i="8"/>
  <c r="CA98" i="8"/>
  <c r="CA114" i="8"/>
  <c r="CA66" i="8"/>
  <c r="CA18" i="8"/>
  <c r="CA106" i="8"/>
  <c r="CA10" i="8"/>
  <c r="CA146" i="8"/>
  <c r="CA26" i="8"/>
  <c r="CA74" i="8"/>
  <c r="CA153" i="8"/>
  <c r="CA145" i="8"/>
  <c r="CA129" i="8"/>
  <c r="CA97" i="8"/>
  <c r="CA105" i="8"/>
  <c r="CA113" i="8"/>
  <c r="CA121" i="8"/>
  <c r="CA17" i="8"/>
  <c r="CA65" i="8"/>
  <c r="CA57" i="8"/>
  <c r="CA33" i="8"/>
  <c r="CA137" i="8"/>
  <c r="CA89" i="8"/>
  <c r="CA73" i="8"/>
  <c r="CA41" i="8"/>
  <c r="CA81" i="8"/>
  <c r="CA49" i="8"/>
  <c r="CA25" i="8"/>
  <c r="CA128" i="8"/>
  <c r="CA136" i="8"/>
  <c r="CA88" i="8"/>
  <c r="CA8" i="8"/>
  <c r="CA144" i="8"/>
  <c r="CA96" i="8"/>
  <c r="CA152" i="8"/>
  <c r="CA72" i="8"/>
  <c r="CA80" i="8"/>
  <c r="CA32" i="8"/>
  <c r="CA104" i="8"/>
  <c r="CA9" i="8"/>
  <c r="CA112" i="8"/>
  <c r="CA48" i="8"/>
  <c r="CA120" i="8"/>
  <c r="CA151" i="8"/>
  <c r="CA64" i="8"/>
  <c r="CA56" i="8"/>
  <c r="CA40" i="8"/>
  <c r="CA79" i="8"/>
  <c r="CA63" i="8"/>
  <c r="CA16" i="8"/>
  <c r="CA111" i="8"/>
  <c r="CA24" i="8"/>
  <c r="CA119" i="8"/>
  <c r="CA39" i="8"/>
  <c r="CA127" i="8"/>
  <c r="CA135" i="8"/>
  <c r="CA55" i="8"/>
  <c r="CA95" i="8"/>
  <c r="CA71" i="8"/>
  <c r="CA143" i="8"/>
  <c r="CA87" i="8"/>
  <c r="CA15" i="8"/>
  <c r="CA47" i="8"/>
  <c r="CA23" i="8"/>
  <c r="CA31" i="8"/>
  <c r="CA7" i="8"/>
  <c r="CA126" i="8"/>
  <c r="CA110" i="8"/>
  <c r="CA62" i="8"/>
  <c r="CA14" i="8"/>
  <c r="CA118" i="8"/>
  <c r="CA70" i="8"/>
  <c r="CA6" i="8"/>
  <c r="CA142" i="8"/>
  <c r="CA78" i="8"/>
  <c r="CA30" i="8"/>
  <c r="CA150" i="8"/>
  <c r="CA86" i="8"/>
  <c r="CA38" i="8"/>
  <c r="CA46" i="8"/>
  <c r="CA103" i="8"/>
  <c r="CA134" i="8"/>
  <c r="CA94" i="8"/>
  <c r="CA22" i="8"/>
  <c r="CA102" i="8"/>
  <c r="CA54" i="8"/>
  <c r="CA109" i="8"/>
  <c r="CA5" i="8"/>
  <c r="CA61" i="8"/>
  <c r="CA117" i="8"/>
  <c r="CA93" i="8"/>
  <c r="CA69" i="8"/>
  <c r="CA37" i="8"/>
  <c r="CA125" i="8"/>
  <c r="CA77" i="8"/>
  <c r="CA45" i="8"/>
  <c r="CA85" i="8"/>
  <c r="CA53" i="8"/>
  <c r="CA21" i="8"/>
  <c r="CA101" i="8"/>
  <c r="CA149" i="8"/>
  <c r="CA133" i="8"/>
  <c r="CA141" i="8"/>
  <c r="CA29" i="8"/>
  <c r="CA13" i="8"/>
  <c r="CA3" i="8"/>
  <c r="BN140" i="8"/>
  <c r="BN148" i="8"/>
  <c r="BN124" i="8"/>
  <c r="BN132" i="8"/>
  <c r="BN108" i="8"/>
  <c r="BN100" i="8"/>
  <c r="BN28" i="8"/>
  <c r="BN52" i="8"/>
  <c r="BN116" i="8"/>
  <c r="BN84" i="8"/>
  <c r="BN68" i="8"/>
  <c r="BN60" i="8"/>
  <c r="BN76" i="8"/>
  <c r="BN44" i="8"/>
  <c r="BN36" i="8"/>
  <c r="BN20" i="8"/>
  <c r="BN12" i="8"/>
  <c r="BN92" i="8"/>
  <c r="BN4" i="8"/>
  <c r="BN139" i="8"/>
  <c r="BN99" i="8"/>
  <c r="BN107" i="8"/>
  <c r="BN147" i="8"/>
  <c r="BN131" i="8"/>
  <c r="BN115" i="8"/>
  <c r="BN83" i="8"/>
  <c r="BN27" i="8"/>
  <c r="BN11" i="8"/>
  <c r="BN123" i="8"/>
  <c r="BN75" i="8"/>
  <c r="BN67" i="8"/>
  <c r="BN59" i="8"/>
  <c r="BN35" i="8"/>
  <c r="BN43" i="8"/>
  <c r="BN91" i="8"/>
  <c r="BN51" i="8"/>
  <c r="BN19" i="8"/>
  <c r="BN122" i="8"/>
  <c r="BN138" i="8"/>
  <c r="BN42" i="8"/>
  <c r="BN146" i="8"/>
  <c r="BN50" i="8"/>
  <c r="BN98" i="8"/>
  <c r="BN26" i="8"/>
  <c r="BN106" i="8"/>
  <c r="BN74" i="8"/>
  <c r="BN18" i="8"/>
  <c r="BN114" i="8"/>
  <c r="BN66" i="8"/>
  <c r="BN34" i="8"/>
  <c r="BN90" i="8"/>
  <c r="BN10" i="8"/>
  <c r="BN58" i="8"/>
  <c r="BN130" i="8"/>
  <c r="BN153" i="8"/>
  <c r="BN82" i="8"/>
  <c r="BN105" i="8"/>
  <c r="BN113" i="8"/>
  <c r="BN97" i="8"/>
  <c r="BN137" i="8"/>
  <c r="BN129" i="8"/>
  <c r="BN121" i="8"/>
  <c r="BN65" i="8"/>
  <c r="BN57" i="8"/>
  <c r="BN33" i="8"/>
  <c r="BN73" i="8"/>
  <c r="BN41" i="8"/>
  <c r="BN25" i="8"/>
  <c r="BN81" i="8"/>
  <c r="BN49" i="8"/>
  <c r="BN145" i="8"/>
  <c r="BN89" i="8"/>
  <c r="BN9" i="8"/>
  <c r="BN136" i="8"/>
  <c r="BN88" i="8"/>
  <c r="BN56" i="8"/>
  <c r="BN64" i="8"/>
  <c r="BN128" i="8"/>
  <c r="BN96" i="8"/>
  <c r="BN80" i="8"/>
  <c r="BN16" i="8"/>
  <c r="BN104" i="8"/>
  <c r="BN24" i="8"/>
  <c r="BN17" i="8"/>
  <c r="BN112" i="8"/>
  <c r="BN152" i="8"/>
  <c r="BN144" i="8"/>
  <c r="BN120" i="8"/>
  <c r="BN40" i="8"/>
  <c r="BN8" i="8"/>
  <c r="BN127" i="8"/>
  <c r="BN103" i="8"/>
  <c r="BN71" i="8"/>
  <c r="BN119" i="8"/>
  <c r="BN95" i="8"/>
  <c r="BN87" i="8"/>
  <c r="BN63" i="8"/>
  <c r="BN47" i="8"/>
  <c r="BN72" i="8"/>
  <c r="BN48" i="8"/>
  <c r="BN135" i="8"/>
  <c r="BN32" i="8"/>
  <c r="BN151" i="8"/>
  <c r="BN143" i="8"/>
  <c r="BN15" i="8"/>
  <c r="BN55" i="8"/>
  <c r="BN31" i="8"/>
  <c r="BN7" i="8"/>
  <c r="BN126" i="8"/>
  <c r="BN39" i="8"/>
  <c r="BN79" i="8"/>
  <c r="BN118" i="8"/>
  <c r="BN70" i="8"/>
  <c r="BN6" i="8"/>
  <c r="BN134" i="8"/>
  <c r="BN78" i="8"/>
  <c r="BN30" i="8"/>
  <c r="BN86" i="8"/>
  <c r="BN38" i="8"/>
  <c r="BN23" i="8"/>
  <c r="BN54" i="8"/>
  <c r="BN46" i="8"/>
  <c r="BN22" i="8"/>
  <c r="BN142" i="8"/>
  <c r="BN102" i="8"/>
  <c r="BN94" i="8"/>
  <c r="BN110" i="8"/>
  <c r="BN111" i="8"/>
  <c r="BN150" i="8"/>
  <c r="BN62" i="8"/>
  <c r="BN14" i="8"/>
  <c r="BN101" i="8"/>
  <c r="BN69" i="8"/>
  <c r="BN37" i="8"/>
  <c r="BN93" i="8"/>
  <c r="BN29" i="8"/>
  <c r="BN109" i="8"/>
  <c r="BN77" i="8"/>
  <c r="BN45" i="8"/>
  <c r="BN5" i="8"/>
  <c r="BN117" i="8"/>
  <c r="BN85" i="8"/>
  <c r="BN53" i="8"/>
  <c r="BN13" i="8"/>
  <c r="BN125" i="8"/>
  <c r="BN61" i="8"/>
  <c r="BN21" i="8"/>
  <c r="BN133" i="8"/>
  <c r="BN141" i="8"/>
  <c r="BN149" i="8"/>
  <c r="BN3" i="8"/>
  <c r="BB148" i="8"/>
  <c r="BB116" i="8"/>
  <c r="BB124" i="8"/>
  <c r="BB132" i="8"/>
  <c r="BB100" i="8"/>
  <c r="BB140" i="8"/>
  <c r="BB92" i="8"/>
  <c r="BB76" i="8"/>
  <c r="BB68" i="8"/>
  <c r="BB108" i="8"/>
  <c r="BB44" i="8"/>
  <c r="BB60" i="8"/>
  <c r="BB52" i="8"/>
  <c r="BB84" i="8"/>
  <c r="BB28" i="8"/>
  <c r="BB20" i="8"/>
  <c r="BB36" i="8"/>
  <c r="BB12" i="8"/>
  <c r="BB4" i="8"/>
  <c r="BB131" i="8"/>
  <c r="BB115" i="8"/>
  <c r="BB139" i="8"/>
  <c r="BB123" i="8"/>
  <c r="BB91" i="8"/>
  <c r="BB147" i="8"/>
  <c r="BB75" i="8"/>
  <c r="BB19" i="8"/>
  <c r="BB99" i="8"/>
  <c r="BB67" i="8"/>
  <c r="BB59" i="8"/>
  <c r="BB11" i="8"/>
  <c r="BB107" i="8"/>
  <c r="BB35" i="8"/>
  <c r="BB83" i="8"/>
  <c r="BB43" i="8"/>
  <c r="BB27" i="8"/>
  <c r="BB51" i="8"/>
  <c r="BB114" i="8"/>
  <c r="BB82" i="8"/>
  <c r="BB18" i="8"/>
  <c r="BB122" i="8"/>
  <c r="BB26" i="8"/>
  <c r="BB34" i="8"/>
  <c r="BB42" i="8"/>
  <c r="BB90" i="8"/>
  <c r="BB50" i="8"/>
  <c r="BB98" i="8"/>
  <c r="BB66" i="8"/>
  <c r="BB138" i="8"/>
  <c r="BB146" i="8"/>
  <c r="BB130" i="8"/>
  <c r="BB106" i="8"/>
  <c r="BB58" i="8"/>
  <c r="BB74" i="8"/>
  <c r="BB153" i="8"/>
  <c r="BB137" i="8"/>
  <c r="BB10" i="8"/>
  <c r="BB145" i="8"/>
  <c r="BB129" i="8"/>
  <c r="BB105" i="8"/>
  <c r="BB89" i="8"/>
  <c r="BB25" i="8"/>
  <c r="BB9" i="8"/>
  <c r="BB97" i="8"/>
  <c r="BB17" i="8"/>
  <c r="BB121" i="8"/>
  <c r="BB113" i="8"/>
  <c r="BB65" i="8"/>
  <c r="BB57" i="8"/>
  <c r="BB33" i="8"/>
  <c r="BB73" i="8"/>
  <c r="BB41" i="8"/>
  <c r="BB81" i="8"/>
  <c r="BB49" i="8"/>
  <c r="BB144" i="8"/>
  <c r="BB48" i="8"/>
  <c r="BB136" i="8"/>
  <c r="BB88" i="8"/>
  <c r="BB24" i="8"/>
  <c r="BB96" i="8"/>
  <c r="BB64" i="8"/>
  <c r="BB16" i="8"/>
  <c r="BB128" i="8"/>
  <c r="BB104" i="8"/>
  <c r="BB112" i="8"/>
  <c r="BB80" i="8"/>
  <c r="BB32" i="8"/>
  <c r="BB120" i="8"/>
  <c r="BB72" i="8"/>
  <c r="BB135" i="8"/>
  <c r="BB95" i="8"/>
  <c r="BB56" i="8"/>
  <c r="BB40" i="8"/>
  <c r="BB143" i="8"/>
  <c r="BB8" i="8"/>
  <c r="BB79" i="8"/>
  <c r="BB55" i="8"/>
  <c r="BB152" i="8"/>
  <c r="BB103" i="8"/>
  <c r="BB87" i="8"/>
  <c r="BB151" i="8"/>
  <c r="BB111" i="8"/>
  <c r="BB119" i="8"/>
  <c r="BB127" i="8"/>
  <c r="BB142" i="8"/>
  <c r="BB150" i="8"/>
  <c r="BB47" i="8"/>
  <c r="BB15" i="8"/>
  <c r="BB63" i="8"/>
  <c r="BB31" i="8"/>
  <c r="BB23" i="8"/>
  <c r="BB39" i="8"/>
  <c r="BB102" i="8"/>
  <c r="BB70" i="8"/>
  <c r="BB110" i="8"/>
  <c r="BB78" i="8"/>
  <c r="BB14" i="8"/>
  <c r="BB134" i="8"/>
  <c r="BB118" i="8"/>
  <c r="BB86" i="8"/>
  <c r="BB22" i="8"/>
  <c r="BB6" i="8"/>
  <c r="BB71" i="8"/>
  <c r="BB7" i="8"/>
  <c r="BB30" i="8"/>
  <c r="BB94" i="8"/>
  <c r="BB62" i="8"/>
  <c r="BB38" i="8"/>
  <c r="BB126" i="8"/>
  <c r="BB46" i="8"/>
  <c r="BB54" i="8"/>
  <c r="BB13" i="8"/>
  <c r="BB101" i="8"/>
  <c r="BB61" i="8"/>
  <c r="BB109" i="8"/>
  <c r="BB29" i="8"/>
  <c r="BB5" i="8"/>
  <c r="BB117" i="8"/>
  <c r="BB69" i="8"/>
  <c r="BB37" i="8"/>
  <c r="BB125" i="8"/>
  <c r="BB77" i="8"/>
  <c r="BB45" i="8"/>
  <c r="BB149" i="8"/>
  <c r="BB85" i="8"/>
  <c r="BB53" i="8"/>
  <c r="BB141" i="8"/>
  <c r="BB133" i="8"/>
  <c r="BB21" i="8"/>
  <c r="BB93" i="8"/>
  <c r="BB3" i="8"/>
  <c r="Y140" i="8"/>
  <c r="Y148" i="8"/>
  <c r="Y124" i="8"/>
  <c r="Y132" i="8"/>
  <c r="Y92" i="8"/>
  <c r="Y116" i="8"/>
  <c r="Y108" i="8"/>
  <c r="Y100" i="8"/>
  <c r="Y28" i="8"/>
  <c r="Y84" i="8"/>
  <c r="Y52" i="8"/>
  <c r="Y60" i="8"/>
  <c r="Y76" i="8"/>
  <c r="Y68" i="8"/>
  <c r="Y44" i="8"/>
  <c r="Y36" i="8"/>
  <c r="Y12" i="8"/>
  <c r="Y20" i="8"/>
  <c r="Y4" i="8"/>
  <c r="Y131" i="8"/>
  <c r="Y139" i="8"/>
  <c r="Y147" i="8"/>
  <c r="Y99" i="8"/>
  <c r="Y107" i="8"/>
  <c r="Y115" i="8"/>
  <c r="Y83" i="8"/>
  <c r="Y91" i="8"/>
  <c r="Y67" i="8"/>
  <c r="Y19" i="8"/>
  <c r="Y11" i="8"/>
  <c r="Y75" i="8"/>
  <c r="Y35" i="8"/>
  <c r="Y43" i="8"/>
  <c r="Y59" i="8"/>
  <c r="Y51" i="8"/>
  <c r="Y123" i="8"/>
  <c r="Y122" i="8"/>
  <c r="Y138" i="8"/>
  <c r="Y146" i="8"/>
  <c r="Y130" i="8"/>
  <c r="Y42" i="8"/>
  <c r="Y50" i="8"/>
  <c r="Y27" i="8"/>
  <c r="Y98" i="8"/>
  <c r="Y26" i="8"/>
  <c r="Y106" i="8"/>
  <c r="Y74" i="8"/>
  <c r="Y82" i="8"/>
  <c r="Y18" i="8"/>
  <c r="Y114" i="8"/>
  <c r="Y66" i="8"/>
  <c r="Y10" i="8"/>
  <c r="Y34" i="8"/>
  <c r="Y90" i="8"/>
  <c r="Y145" i="8"/>
  <c r="Y153" i="8"/>
  <c r="Y105" i="8"/>
  <c r="Y113" i="8"/>
  <c r="Y58" i="8"/>
  <c r="Y137" i="8"/>
  <c r="Y129" i="8"/>
  <c r="Y121" i="8"/>
  <c r="Y97" i="8"/>
  <c r="Y89" i="8"/>
  <c r="Y65" i="8"/>
  <c r="Y57" i="8"/>
  <c r="Y33" i="8"/>
  <c r="Y73" i="8"/>
  <c r="Y41" i="8"/>
  <c r="Y81" i="8"/>
  <c r="Y49" i="8"/>
  <c r="Y25" i="8"/>
  <c r="Y9" i="8"/>
  <c r="Y152" i="8"/>
  <c r="Y136" i="8"/>
  <c r="Y88" i="8"/>
  <c r="Y56" i="8"/>
  <c r="Y64" i="8"/>
  <c r="Y17" i="8"/>
  <c r="Y96" i="8"/>
  <c r="Y80" i="8"/>
  <c r="Y16" i="8"/>
  <c r="Y104" i="8"/>
  <c r="Y24" i="8"/>
  <c r="Y112" i="8"/>
  <c r="Y144" i="8"/>
  <c r="Y120" i="8"/>
  <c r="Y40" i="8"/>
  <c r="Y128" i="8"/>
  <c r="Y127" i="8"/>
  <c r="Y103" i="8"/>
  <c r="Y95" i="8"/>
  <c r="Y71" i="8"/>
  <c r="Y119" i="8"/>
  <c r="Y87" i="8"/>
  <c r="Y63" i="8"/>
  <c r="Y72" i="8"/>
  <c r="Y48" i="8"/>
  <c r="Y47" i="8"/>
  <c r="Y32" i="8"/>
  <c r="Y135" i="8"/>
  <c r="Y143" i="8"/>
  <c r="Y55" i="8"/>
  <c r="Y111" i="8"/>
  <c r="Y23" i="8"/>
  <c r="Y15" i="8"/>
  <c r="Y151" i="8"/>
  <c r="Y79" i="8"/>
  <c r="Y39" i="8"/>
  <c r="Y31" i="8"/>
  <c r="Y7" i="8"/>
  <c r="Y126" i="8"/>
  <c r="Y150" i="8"/>
  <c r="Y118" i="8"/>
  <c r="Y70" i="8"/>
  <c r="Y6" i="8"/>
  <c r="Y78" i="8"/>
  <c r="Y30" i="8"/>
  <c r="Y142" i="8"/>
  <c r="Y86" i="8"/>
  <c r="Y38" i="8"/>
  <c r="Y8" i="8"/>
  <c r="Y54" i="8"/>
  <c r="Y46" i="8"/>
  <c r="Y134" i="8"/>
  <c r="Y22" i="8"/>
  <c r="Y102" i="8"/>
  <c r="Y94" i="8"/>
  <c r="Y14" i="8"/>
  <c r="Y110" i="8"/>
  <c r="Y62" i="8"/>
  <c r="Y101" i="8"/>
  <c r="Y93" i="8"/>
  <c r="Y69" i="8"/>
  <c r="Y61" i="8"/>
  <c r="Y37" i="8"/>
  <c r="Y29" i="8"/>
  <c r="Y109" i="8"/>
  <c r="Y77" i="8"/>
  <c r="Y45" i="8"/>
  <c r="Y5" i="8"/>
  <c r="Y117" i="8"/>
  <c r="Y85" i="8"/>
  <c r="Y53" i="8"/>
  <c r="Y125" i="8"/>
  <c r="Y21" i="8"/>
  <c r="Y133" i="8"/>
  <c r="Y141" i="8"/>
  <c r="Y13" i="8"/>
  <c r="Y149" i="8"/>
  <c r="Y3" i="8"/>
  <c r="BK150" i="12"/>
  <c r="BK134" i="12"/>
  <c r="BK126" i="12"/>
  <c r="BK143" i="12"/>
  <c r="BK142" i="12"/>
  <c r="BK118" i="12"/>
  <c r="BK39" i="12"/>
  <c r="BK110" i="12"/>
  <c r="BK94" i="12"/>
  <c r="BK70" i="12"/>
  <c r="BK102" i="12"/>
  <c r="BK86" i="12"/>
  <c r="BK78" i="12"/>
  <c r="BK62" i="12"/>
  <c r="BK54" i="12"/>
  <c r="BK46" i="12"/>
  <c r="BK30" i="12"/>
  <c r="BK6" i="12"/>
  <c r="BK22" i="12"/>
  <c r="BK14" i="12"/>
  <c r="BK38" i="12"/>
  <c r="BK149" i="12"/>
  <c r="BK133" i="12"/>
  <c r="BK85" i="12"/>
  <c r="BK117" i="12"/>
  <c r="BK125" i="12"/>
  <c r="BK109" i="12"/>
  <c r="BK93" i="12"/>
  <c r="BK61" i="12"/>
  <c r="BK141" i="12"/>
  <c r="BK69" i="12"/>
  <c r="BK77" i="12"/>
  <c r="BK101" i="12"/>
  <c r="BK29" i="12"/>
  <c r="BK21" i="12"/>
  <c r="BK13" i="12"/>
  <c r="BK37" i="12"/>
  <c r="BK53" i="12"/>
  <c r="BK45" i="12"/>
  <c r="BK132" i="12"/>
  <c r="BK108" i="12"/>
  <c r="BK116" i="12"/>
  <c r="BK100" i="12"/>
  <c r="BK5" i="12"/>
  <c r="BK148" i="12"/>
  <c r="BK140" i="12"/>
  <c r="BK124" i="12"/>
  <c r="BK44" i="12"/>
  <c r="BK76" i="12"/>
  <c r="BK60" i="12"/>
  <c r="BK52" i="12"/>
  <c r="BK28" i="12"/>
  <c r="BK12" i="12"/>
  <c r="BK84" i="12"/>
  <c r="BK68" i="12"/>
  <c r="BK36" i="12"/>
  <c r="BK20" i="12"/>
  <c r="BK4" i="12"/>
  <c r="BK92" i="12"/>
  <c r="BK67" i="12"/>
  <c r="BK131" i="12"/>
  <c r="BK91" i="12"/>
  <c r="BK139" i="12"/>
  <c r="BK115" i="12"/>
  <c r="BK99" i="12"/>
  <c r="BK51" i="12"/>
  <c r="BK27" i="12"/>
  <c r="BK19" i="12"/>
  <c r="BK107" i="12"/>
  <c r="BK59" i="12"/>
  <c r="BK11" i="12"/>
  <c r="BK123" i="12"/>
  <c r="BK35" i="12"/>
  <c r="BK75" i="12"/>
  <c r="BK147" i="12"/>
  <c r="BK83" i="12"/>
  <c r="BK106" i="12"/>
  <c r="BK66" i="12"/>
  <c r="BK130" i="12"/>
  <c r="BK43" i="12"/>
  <c r="BK138" i="12"/>
  <c r="BK114" i="12"/>
  <c r="BK42" i="12"/>
  <c r="BK146" i="12"/>
  <c r="BK50" i="12"/>
  <c r="BK122" i="12"/>
  <c r="BK98" i="12"/>
  <c r="BK34" i="12"/>
  <c r="BK82" i="12"/>
  <c r="BK74" i="12"/>
  <c r="BK18" i="12"/>
  <c r="BK90" i="12"/>
  <c r="BK113" i="12"/>
  <c r="BK58" i="12"/>
  <c r="BK10" i="12"/>
  <c r="BK145" i="12"/>
  <c r="BK26" i="12"/>
  <c r="BK105" i="12"/>
  <c r="BK89" i="12"/>
  <c r="BK153" i="12"/>
  <c r="BK137" i="12"/>
  <c r="BK121" i="12"/>
  <c r="BK49" i="12"/>
  <c r="BK25" i="12"/>
  <c r="BK129" i="12"/>
  <c r="BK97" i="12"/>
  <c r="BK33" i="12"/>
  <c r="BK57" i="12"/>
  <c r="BK41" i="12"/>
  <c r="BK9" i="12"/>
  <c r="BK65" i="12"/>
  <c r="BK17" i="12"/>
  <c r="BK73" i="12"/>
  <c r="BK72" i="12"/>
  <c r="BK152" i="12"/>
  <c r="BK104" i="12"/>
  <c r="BK120" i="12"/>
  <c r="BK112" i="12"/>
  <c r="BK96" i="12"/>
  <c r="BK56" i="12"/>
  <c r="BK48" i="12"/>
  <c r="BK24" i="12"/>
  <c r="BK8" i="12"/>
  <c r="BK136" i="12"/>
  <c r="BK80" i="12"/>
  <c r="BK64" i="12"/>
  <c r="BK32" i="12"/>
  <c r="BK16" i="12"/>
  <c r="BK88" i="12"/>
  <c r="BK81" i="12"/>
  <c r="BK103" i="12"/>
  <c r="BK144" i="12"/>
  <c r="BK128" i="12"/>
  <c r="BK127" i="12"/>
  <c r="BK111" i="12"/>
  <c r="BK40" i="12"/>
  <c r="BK79" i="12"/>
  <c r="BK95" i="12"/>
  <c r="BK63" i="12"/>
  <c r="BK151" i="12"/>
  <c r="BK135" i="12"/>
  <c r="BK119" i="12"/>
  <c r="BK71" i="12"/>
  <c r="BK87" i="12"/>
  <c r="BK15" i="12"/>
  <c r="BK55" i="12"/>
  <c r="BK31" i="12"/>
  <c r="BK7" i="12"/>
  <c r="BK47" i="12"/>
  <c r="BK23" i="12"/>
  <c r="BK3" i="12"/>
  <c r="DW143" i="12"/>
  <c r="DW142" i="12"/>
  <c r="DW150" i="12"/>
  <c r="DW126" i="12"/>
  <c r="DW39" i="12"/>
  <c r="DW134" i="12"/>
  <c r="DW110" i="12"/>
  <c r="DW94" i="12"/>
  <c r="DW102" i="12"/>
  <c r="DW86" i="12"/>
  <c r="DW70" i="12"/>
  <c r="DW62" i="12"/>
  <c r="DW118" i="12"/>
  <c r="DW46" i="12"/>
  <c r="DW30" i="12"/>
  <c r="DW22" i="12"/>
  <c r="DW14" i="12"/>
  <c r="DW78" i="12"/>
  <c r="DW38" i="12"/>
  <c r="DW54" i="12"/>
  <c r="DW6" i="12"/>
  <c r="DW149" i="12"/>
  <c r="DW133" i="12"/>
  <c r="DW85" i="12"/>
  <c r="DW117" i="12"/>
  <c r="DW109" i="12"/>
  <c r="DW93" i="12"/>
  <c r="DW61" i="12"/>
  <c r="DW69" i="12"/>
  <c r="DW77" i="12"/>
  <c r="DW141" i="12"/>
  <c r="DW101" i="12"/>
  <c r="DW125" i="12"/>
  <c r="DW29" i="12"/>
  <c r="DW21" i="12"/>
  <c r="DW37" i="12"/>
  <c r="DW45" i="12"/>
  <c r="DW5" i="12"/>
  <c r="DW132" i="12"/>
  <c r="DW108" i="12"/>
  <c r="DW53" i="12"/>
  <c r="DW116" i="12"/>
  <c r="DW100" i="12"/>
  <c r="DW148" i="12"/>
  <c r="DW124" i="12"/>
  <c r="DW13" i="12"/>
  <c r="DW44" i="12"/>
  <c r="DW76" i="12"/>
  <c r="DW60" i="12"/>
  <c r="DW52" i="12"/>
  <c r="DW28" i="12"/>
  <c r="DW12" i="12"/>
  <c r="DW84" i="12"/>
  <c r="DW68" i="12"/>
  <c r="DW20" i="12"/>
  <c r="DW140" i="12"/>
  <c r="DW92" i="12"/>
  <c r="DW36" i="12"/>
  <c r="DW4" i="12"/>
  <c r="DW131" i="12"/>
  <c r="DW91" i="12"/>
  <c r="DW139" i="12"/>
  <c r="DW115" i="12"/>
  <c r="DW99" i="12"/>
  <c r="DW51" i="12"/>
  <c r="DW75" i="12"/>
  <c r="DW59" i="12"/>
  <c r="DW27" i="12"/>
  <c r="DW11" i="12"/>
  <c r="DW35" i="12"/>
  <c r="DW19" i="12"/>
  <c r="DW107" i="12"/>
  <c r="DW67" i="12"/>
  <c r="DW123" i="12"/>
  <c r="DW147" i="12"/>
  <c r="DW66" i="12"/>
  <c r="DW43" i="12"/>
  <c r="DW138" i="12"/>
  <c r="DW114" i="12"/>
  <c r="DW42" i="12"/>
  <c r="DW146" i="12"/>
  <c r="DW130" i="12"/>
  <c r="DW50" i="12"/>
  <c r="DW106" i="12"/>
  <c r="DW58" i="12"/>
  <c r="DW83" i="12"/>
  <c r="DW122" i="12"/>
  <c r="DW98" i="12"/>
  <c r="DW113" i="12"/>
  <c r="DW82" i="12"/>
  <c r="DW74" i="12"/>
  <c r="DW18" i="12"/>
  <c r="DW34" i="12"/>
  <c r="DW10" i="12"/>
  <c r="DW145" i="12"/>
  <c r="DW89" i="12"/>
  <c r="DW26" i="12"/>
  <c r="DW49" i="12"/>
  <c r="DW25" i="12"/>
  <c r="DW90" i="12"/>
  <c r="DW97" i="12"/>
  <c r="DW33" i="12"/>
  <c r="DW153" i="12"/>
  <c r="DW137" i="12"/>
  <c r="DW57" i="12"/>
  <c r="DW41" i="12"/>
  <c r="DW9" i="12"/>
  <c r="DW121" i="12"/>
  <c r="DW105" i="12"/>
  <c r="DW65" i="12"/>
  <c r="DW17" i="12"/>
  <c r="DW129" i="12"/>
  <c r="DW73" i="12"/>
  <c r="DW144" i="12"/>
  <c r="DW120" i="12"/>
  <c r="DW104" i="12"/>
  <c r="DW72" i="12"/>
  <c r="DW136" i="12"/>
  <c r="DW112" i="12"/>
  <c r="DW96" i="12"/>
  <c r="DW56" i="12"/>
  <c r="DW48" i="12"/>
  <c r="DW24" i="12"/>
  <c r="DW8" i="12"/>
  <c r="DW152" i="12"/>
  <c r="DW80" i="12"/>
  <c r="DW64" i="12"/>
  <c r="DW32" i="12"/>
  <c r="DW16" i="12"/>
  <c r="DW88" i="12"/>
  <c r="DW103" i="12"/>
  <c r="DW81" i="12"/>
  <c r="DW127" i="12"/>
  <c r="DW128" i="12"/>
  <c r="DW40" i="12"/>
  <c r="DW111" i="12"/>
  <c r="DW63" i="12"/>
  <c r="DW151" i="12"/>
  <c r="DW135" i="12"/>
  <c r="DW87" i="12"/>
  <c r="DW119" i="12"/>
  <c r="DW95" i="12"/>
  <c r="DW79" i="12"/>
  <c r="DW71" i="12"/>
  <c r="DW47" i="12"/>
  <c r="DW15" i="12"/>
  <c r="DW7" i="12"/>
  <c r="DW55" i="12"/>
  <c r="DW23" i="12"/>
  <c r="DW31" i="12"/>
  <c r="DW3" i="12"/>
  <c r="AV150" i="12"/>
  <c r="AV126" i="12"/>
  <c r="AV143" i="12"/>
  <c r="AV142" i="12"/>
  <c r="AV134" i="12"/>
  <c r="AV118" i="12"/>
  <c r="AV39" i="12"/>
  <c r="AV110" i="12"/>
  <c r="AV94" i="12"/>
  <c r="AV70" i="12"/>
  <c r="AV86" i="12"/>
  <c r="AV62" i="12"/>
  <c r="AV102" i="12"/>
  <c r="AV78" i="12"/>
  <c r="AV38" i="12"/>
  <c r="AV22" i="12"/>
  <c r="AV6" i="12"/>
  <c r="AV46" i="12"/>
  <c r="AV30" i="12"/>
  <c r="AV54" i="12"/>
  <c r="AV14" i="12"/>
  <c r="AV149" i="12"/>
  <c r="AV133" i="12"/>
  <c r="AV117" i="12"/>
  <c r="AV109" i="12"/>
  <c r="AV93" i="12"/>
  <c r="AV125" i="12"/>
  <c r="AV61" i="12"/>
  <c r="AV69" i="12"/>
  <c r="AV77" i="12"/>
  <c r="AV141" i="12"/>
  <c r="AV101" i="12"/>
  <c r="AV85" i="12"/>
  <c r="AV45" i="12"/>
  <c r="AV29" i="12"/>
  <c r="AV21" i="12"/>
  <c r="AV53" i="12"/>
  <c r="AV37" i="12"/>
  <c r="AV13" i="12"/>
  <c r="AV132" i="12"/>
  <c r="AV5" i="12"/>
  <c r="AV116" i="12"/>
  <c r="AV140" i="12"/>
  <c r="AV108" i="12"/>
  <c r="AV148" i="12"/>
  <c r="AV100" i="12"/>
  <c r="AV124" i="12"/>
  <c r="AV44" i="12"/>
  <c r="AV76" i="12"/>
  <c r="AV60" i="12"/>
  <c r="AV52" i="12"/>
  <c r="AV36" i="12"/>
  <c r="AV28" i="12"/>
  <c r="AV12" i="12"/>
  <c r="AV92" i="12"/>
  <c r="AV84" i="12"/>
  <c r="AV68" i="12"/>
  <c r="AV20" i="12"/>
  <c r="AV4" i="12"/>
  <c r="AV131" i="12"/>
  <c r="AV107" i="12"/>
  <c r="AV91" i="12"/>
  <c r="AV139" i="12"/>
  <c r="AV115" i="12"/>
  <c r="AV99" i="12"/>
  <c r="AV51" i="12"/>
  <c r="AV123" i="12"/>
  <c r="AV59" i="12"/>
  <c r="AV27" i="12"/>
  <c r="AV83" i="12"/>
  <c r="AV67" i="12"/>
  <c r="AV35" i="12"/>
  <c r="AV75" i="12"/>
  <c r="AV147" i="12"/>
  <c r="AV43" i="12"/>
  <c r="AV66" i="12"/>
  <c r="AV130" i="12"/>
  <c r="AV19" i="12"/>
  <c r="AV11" i="12"/>
  <c r="AV138" i="12"/>
  <c r="AV114" i="12"/>
  <c r="AV90" i="12"/>
  <c r="AV42" i="12"/>
  <c r="AV146" i="12"/>
  <c r="AV50" i="12"/>
  <c r="AV98" i="12"/>
  <c r="AV82" i="12"/>
  <c r="AV74" i="12"/>
  <c r="AV18" i="12"/>
  <c r="AV106" i="12"/>
  <c r="AV122" i="12"/>
  <c r="AV58" i="12"/>
  <c r="AV113" i="12"/>
  <c r="AV34" i="12"/>
  <c r="AV10" i="12"/>
  <c r="AV145" i="12"/>
  <c r="AV129" i="12"/>
  <c r="AV121" i="12"/>
  <c r="AV26" i="12"/>
  <c r="AV41" i="12"/>
  <c r="AV25" i="12"/>
  <c r="AV97" i="12"/>
  <c r="AV81" i="12"/>
  <c r="AV49" i="12"/>
  <c r="AV33" i="12"/>
  <c r="AV105" i="12"/>
  <c r="AV57" i="12"/>
  <c r="AV9" i="12"/>
  <c r="AV65" i="12"/>
  <c r="AV17" i="12"/>
  <c r="AV89" i="12"/>
  <c r="AV73" i="12"/>
  <c r="AV104" i="12"/>
  <c r="AV144" i="12"/>
  <c r="AV112" i="12"/>
  <c r="AV96" i="12"/>
  <c r="AV152" i="12"/>
  <c r="AV136" i="12"/>
  <c r="AV72" i="12"/>
  <c r="AV56" i="12"/>
  <c r="AV48" i="12"/>
  <c r="AV24" i="12"/>
  <c r="AV8" i="12"/>
  <c r="AV80" i="12"/>
  <c r="AV64" i="12"/>
  <c r="AV32" i="12"/>
  <c r="AV16" i="12"/>
  <c r="AV88" i="12"/>
  <c r="AV137" i="12"/>
  <c r="AV40" i="12"/>
  <c r="AV135" i="12"/>
  <c r="AV103" i="12"/>
  <c r="AV127" i="12"/>
  <c r="AV153" i="12"/>
  <c r="AV128" i="12"/>
  <c r="AV120" i="12"/>
  <c r="AV151" i="12"/>
  <c r="AV95" i="12"/>
  <c r="AV87" i="12"/>
  <c r="AV79" i="12"/>
  <c r="AV111" i="12"/>
  <c r="AV71" i="12"/>
  <c r="AV63" i="12"/>
  <c r="AV119" i="12"/>
  <c r="AV7" i="12"/>
  <c r="AV15" i="12"/>
  <c r="AV31" i="12"/>
  <c r="AV23" i="12"/>
  <c r="AV47" i="12"/>
  <c r="AV55" i="12"/>
  <c r="AV3" i="12"/>
  <c r="DH143" i="12"/>
  <c r="DH142" i="12"/>
  <c r="DH126" i="12"/>
  <c r="DH39" i="12"/>
  <c r="DH134" i="12"/>
  <c r="DH150" i="12"/>
  <c r="DH102" i="12"/>
  <c r="DH118" i="12"/>
  <c r="DH110" i="12"/>
  <c r="DH94" i="12"/>
  <c r="DH78" i="12"/>
  <c r="DH62" i="12"/>
  <c r="DH86" i="12"/>
  <c r="DH70" i="12"/>
  <c r="DH54" i="12"/>
  <c r="DH46" i="12"/>
  <c r="DH30" i="12"/>
  <c r="DH22" i="12"/>
  <c r="DH6" i="12"/>
  <c r="DH38" i="12"/>
  <c r="DH14" i="12"/>
  <c r="DH133" i="12"/>
  <c r="DH149" i="12"/>
  <c r="DH125" i="12"/>
  <c r="DH117" i="12"/>
  <c r="DH109" i="12"/>
  <c r="DH93" i="12"/>
  <c r="DH101" i="12"/>
  <c r="DH61" i="12"/>
  <c r="DH141" i="12"/>
  <c r="DH69" i="12"/>
  <c r="DH77" i="12"/>
  <c r="DH45" i="12"/>
  <c r="DH29" i="12"/>
  <c r="DH21" i="12"/>
  <c r="DH13" i="12"/>
  <c r="DH37" i="12"/>
  <c r="DH85" i="12"/>
  <c r="DH5" i="12"/>
  <c r="DH132" i="12"/>
  <c r="DH140" i="12"/>
  <c r="DH108" i="12"/>
  <c r="DH148" i="12"/>
  <c r="DH116" i="12"/>
  <c r="DH100" i="12"/>
  <c r="DH53" i="12"/>
  <c r="DH124" i="12"/>
  <c r="DH92" i="12"/>
  <c r="DH44" i="12"/>
  <c r="DH76" i="12"/>
  <c r="DH60" i="12"/>
  <c r="DH52" i="12"/>
  <c r="DH36" i="12"/>
  <c r="DH28" i="12"/>
  <c r="DH12" i="12"/>
  <c r="DH84" i="12"/>
  <c r="DH68" i="12"/>
  <c r="DH20" i="12"/>
  <c r="DH4" i="12"/>
  <c r="DH131" i="12"/>
  <c r="DH107" i="12"/>
  <c r="DH91" i="12"/>
  <c r="DH139" i="12"/>
  <c r="DH115" i="12"/>
  <c r="DH99" i="12"/>
  <c r="DH51" i="12"/>
  <c r="DH27" i="12"/>
  <c r="DH19" i="12"/>
  <c r="DH11" i="12"/>
  <c r="DH123" i="12"/>
  <c r="DH35" i="12"/>
  <c r="DH83" i="12"/>
  <c r="DH75" i="12"/>
  <c r="DH67" i="12"/>
  <c r="DH59" i="12"/>
  <c r="DH147" i="12"/>
  <c r="DH98" i="12"/>
  <c r="DH90" i="12"/>
  <c r="DH66" i="12"/>
  <c r="DH138" i="12"/>
  <c r="DH114" i="12"/>
  <c r="DH42" i="12"/>
  <c r="DH146" i="12"/>
  <c r="DH130" i="12"/>
  <c r="DH50" i="12"/>
  <c r="DH58" i="12"/>
  <c r="DH18" i="12"/>
  <c r="DH121" i="12"/>
  <c r="DH129" i="12"/>
  <c r="DH82" i="12"/>
  <c r="DH74" i="12"/>
  <c r="DH113" i="12"/>
  <c r="DH106" i="12"/>
  <c r="DH43" i="12"/>
  <c r="DH122" i="12"/>
  <c r="DH34" i="12"/>
  <c r="DH10" i="12"/>
  <c r="DH145" i="12"/>
  <c r="DH105" i="12"/>
  <c r="DH153" i="12"/>
  <c r="DH137" i="12"/>
  <c r="DH41" i="12"/>
  <c r="DH25" i="12"/>
  <c r="DH26" i="12"/>
  <c r="DH97" i="12"/>
  <c r="DH49" i="12"/>
  <c r="DH33" i="12"/>
  <c r="DH81" i="12"/>
  <c r="DH57" i="12"/>
  <c r="DH9" i="12"/>
  <c r="DH65" i="12"/>
  <c r="DH17" i="12"/>
  <c r="DH152" i="12"/>
  <c r="DH104" i="12"/>
  <c r="DH144" i="12"/>
  <c r="DH96" i="12"/>
  <c r="DH136" i="12"/>
  <c r="DH72" i="12"/>
  <c r="DH56" i="12"/>
  <c r="DH48" i="12"/>
  <c r="DH24" i="12"/>
  <c r="DH8" i="12"/>
  <c r="DH73" i="12"/>
  <c r="DH120" i="12"/>
  <c r="DH80" i="12"/>
  <c r="DH64" i="12"/>
  <c r="DH32" i="12"/>
  <c r="DH16" i="12"/>
  <c r="DH89" i="12"/>
  <c r="DH88" i="12"/>
  <c r="DH151" i="12"/>
  <c r="DH103" i="12"/>
  <c r="DH112" i="12"/>
  <c r="DH127" i="12"/>
  <c r="DH40" i="12"/>
  <c r="DH135" i="12"/>
  <c r="DH111" i="12"/>
  <c r="DH95" i="12"/>
  <c r="DH87" i="12"/>
  <c r="DH79" i="12"/>
  <c r="DH71" i="12"/>
  <c r="DH55" i="12"/>
  <c r="DH63" i="12"/>
  <c r="DH128" i="12"/>
  <c r="DH119" i="12"/>
  <c r="DH7" i="12"/>
  <c r="DH31" i="12"/>
  <c r="DH47" i="12"/>
  <c r="DH23" i="12"/>
  <c r="DH15" i="12"/>
  <c r="DH3" i="12"/>
  <c r="AG39" i="12"/>
  <c r="AG143" i="12"/>
  <c r="AG118" i="12"/>
  <c r="AG150" i="12"/>
  <c r="AG126" i="12"/>
  <c r="AG134" i="12"/>
  <c r="AG142" i="12"/>
  <c r="AG110" i="12"/>
  <c r="AG102" i="12"/>
  <c r="AG94" i="12"/>
  <c r="AG78" i="12"/>
  <c r="AG86" i="12"/>
  <c r="AG54" i="12"/>
  <c r="AG46" i="12"/>
  <c r="AG30" i="12"/>
  <c r="AG62" i="12"/>
  <c r="AG38" i="12"/>
  <c r="AG14" i="12"/>
  <c r="AG70" i="12"/>
  <c r="AG22" i="12"/>
  <c r="AG6" i="12"/>
  <c r="AG125" i="12"/>
  <c r="AG117" i="12"/>
  <c r="AG101" i="12"/>
  <c r="AG109" i="12"/>
  <c r="AG93" i="12"/>
  <c r="AG53" i="12"/>
  <c r="AG85" i="12"/>
  <c r="AG61" i="12"/>
  <c r="AG77" i="12"/>
  <c r="AG69" i="12"/>
  <c r="AG149" i="12"/>
  <c r="AG133" i="12"/>
  <c r="AG141" i="12"/>
  <c r="AG5" i="12"/>
  <c r="AG21" i="12"/>
  <c r="AG37" i="12"/>
  <c r="AG13" i="12"/>
  <c r="AG29" i="12"/>
  <c r="AG124" i="12"/>
  <c r="AG132" i="12"/>
  <c r="AG116" i="12"/>
  <c r="AG140" i="12"/>
  <c r="AG108" i="12"/>
  <c r="AG148" i="12"/>
  <c r="AG100" i="12"/>
  <c r="AG45" i="12"/>
  <c r="AG92" i="12"/>
  <c r="AG28" i="12"/>
  <c r="AG44" i="12"/>
  <c r="AG36" i="12"/>
  <c r="AG76" i="12"/>
  <c r="AG60" i="12"/>
  <c r="AG52" i="12"/>
  <c r="AG12" i="12"/>
  <c r="AG4" i="12"/>
  <c r="AG84" i="12"/>
  <c r="AG68" i="12"/>
  <c r="AG20" i="12"/>
  <c r="AG83" i="12"/>
  <c r="AG107" i="12"/>
  <c r="AG91" i="12"/>
  <c r="AG115" i="12"/>
  <c r="AG99" i="12"/>
  <c r="AG27" i="12"/>
  <c r="AG75" i="12"/>
  <c r="AG131" i="12"/>
  <c r="AG59" i="12"/>
  <c r="AG11" i="12"/>
  <c r="AG139" i="12"/>
  <c r="AG51" i="12"/>
  <c r="AG35" i="12"/>
  <c r="AG19" i="12"/>
  <c r="AG123" i="12"/>
  <c r="AG67" i="12"/>
  <c r="AG90" i="12"/>
  <c r="AG82" i="12"/>
  <c r="AG66" i="12"/>
  <c r="AG147" i="12"/>
  <c r="AG130" i="12"/>
  <c r="AG43" i="12"/>
  <c r="AG138" i="12"/>
  <c r="AG114" i="12"/>
  <c r="AG146" i="12"/>
  <c r="AG26" i="12"/>
  <c r="AG122" i="12"/>
  <c r="AG42" i="12"/>
  <c r="AG106" i="12"/>
  <c r="AG50" i="12"/>
  <c r="AG129" i="12"/>
  <c r="AG105" i="12"/>
  <c r="AG18" i="12"/>
  <c r="AG58" i="12"/>
  <c r="AG153" i="12"/>
  <c r="AG137" i="12"/>
  <c r="AG34" i="12"/>
  <c r="AG113" i="12"/>
  <c r="AG17" i="12"/>
  <c r="AG41" i="12"/>
  <c r="AG25" i="12"/>
  <c r="AG97" i="12"/>
  <c r="AG49" i="12"/>
  <c r="AG33" i="12"/>
  <c r="AG74" i="12"/>
  <c r="AG10" i="12"/>
  <c r="AG145" i="12"/>
  <c r="AG73" i="12"/>
  <c r="AG57" i="12"/>
  <c r="AG9" i="12"/>
  <c r="AG98" i="12"/>
  <c r="AG81" i="12"/>
  <c r="AG65" i="12"/>
  <c r="AG112" i="12"/>
  <c r="AG152" i="12"/>
  <c r="AG104" i="12"/>
  <c r="AG121" i="12"/>
  <c r="AG144" i="12"/>
  <c r="AG96" i="12"/>
  <c r="AG40" i="12"/>
  <c r="AG32" i="12"/>
  <c r="AG56" i="12"/>
  <c r="AG48" i="12"/>
  <c r="AG8" i="12"/>
  <c r="AG89" i="12"/>
  <c r="AG80" i="12"/>
  <c r="AG64" i="12"/>
  <c r="AG16" i="12"/>
  <c r="AG120" i="12"/>
  <c r="AG24" i="12"/>
  <c r="AG111" i="12"/>
  <c r="AG95" i="12"/>
  <c r="AG88" i="12"/>
  <c r="AG127" i="12"/>
  <c r="AG128" i="12"/>
  <c r="AG87" i="12"/>
  <c r="AG71" i="12"/>
  <c r="AG72" i="12"/>
  <c r="AG135" i="12"/>
  <c r="AG119" i="12"/>
  <c r="AG136" i="12"/>
  <c r="AG79" i="12"/>
  <c r="AG63" i="12"/>
  <c r="AG151" i="12"/>
  <c r="AG103" i="12"/>
  <c r="AG7" i="12"/>
  <c r="AG55" i="12"/>
  <c r="AG31" i="12"/>
  <c r="AG47" i="12"/>
  <c r="AG15" i="12"/>
  <c r="AG23" i="12"/>
  <c r="AG3" i="12"/>
  <c r="CS39" i="12"/>
  <c r="CS118" i="12"/>
  <c r="CS142" i="12"/>
  <c r="CS134" i="12"/>
  <c r="CS126" i="12"/>
  <c r="CS143" i="12"/>
  <c r="CS150" i="12"/>
  <c r="CS110" i="12"/>
  <c r="CS102" i="12"/>
  <c r="CS78" i="12"/>
  <c r="CS86" i="12"/>
  <c r="CS54" i="12"/>
  <c r="CS46" i="12"/>
  <c r="CS30" i="12"/>
  <c r="CS62" i="12"/>
  <c r="CS70" i="12"/>
  <c r="CS38" i="12"/>
  <c r="CS14" i="12"/>
  <c r="CS22" i="12"/>
  <c r="CS94" i="12"/>
  <c r="CS6" i="12"/>
  <c r="CS133" i="12"/>
  <c r="CS125" i="12"/>
  <c r="CS141" i="12"/>
  <c r="CS149" i="12"/>
  <c r="CS117" i="12"/>
  <c r="CS101" i="12"/>
  <c r="CS77" i="12"/>
  <c r="CS53" i="12"/>
  <c r="CS61" i="12"/>
  <c r="CS69" i="12"/>
  <c r="CS109" i="12"/>
  <c r="CS93" i="12"/>
  <c r="CS5" i="12"/>
  <c r="CS85" i="12"/>
  <c r="CS13" i="12"/>
  <c r="CS29" i="12"/>
  <c r="CS45" i="12"/>
  <c r="CS21" i="12"/>
  <c r="CS124" i="12"/>
  <c r="CS132" i="12"/>
  <c r="CS37" i="12"/>
  <c r="CS116" i="12"/>
  <c r="CS140" i="12"/>
  <c r="CS108" i="12"/>
  <c r="CS148" i="12"/>
  <c r="CS100" i="12"/>
  <c r="CS92" i="12"/>
  <c r="CS28" i="12"/>
  <c r="CS44" i="12"/>
  <c r="CS36" i="12"/>
  <c r="CS76" i="12"/>
  <c r="CS60" i="12"/>
  <c r="CS12" i="12"/>
  <c r="CS84" i="12"/>
  <c r="CS68" i="12"/>
  <c r="CS52" i="12"/>
  <c r="CS20" i="12"/>
  <c r="CS83" i="12"/>
  <c r="CS4" i="12"/>
  <c r="CS131" i="12"/>
  <c r="CS107" i="12"/>
  <c r="CS91" i="12"/>
  <c r="CS59" i="12"/>
  <c r="CS27" i="12"/>
  <c r="CS115" i="12"/>
  <c r="CS99" i="12"/>
  <c r="CS67" i="12"/>
  <c r="CS51" i="12"/>
  <c r="CS11" i="12"/>
  <c r="CS19" i="12"/>
  <c r="CS139" i="12"/>
  <c r="CS123" i="12"/>
  <c r="CS35" i="12"/>
  <c r="CS147" i="12"/>
  <c r="CS75" i="12"/>
  <c r="CS82" i="12"/>
  <c r="CS66" i="12"/>
  <c r="CS43" i="12"/>
  <c r="CS130" i="12"/>
  <c r="CS106" i="12"/>
  <c r="CS138" i="12"/>
  <c r="CS114" i="12"/>
  <c r="CS90" i="12"/>
  <c r="CS26" i="12"/>
  <c r="CS58" i="12"/>
  <c r="CS146" i="12"/>
  <c r="CS98" i="12"/>
  <c r="CS74" i="12"/>
  <c r="CS105" i="12"/>
  <c r="CS122" i="12"/>
  <c r="CS153" i="12"/>
  <c r="CS137" i="12"/>
  <c r="CS129" i="12"/>
  <c r="CS42" i="12"/>
  <c r="CS145" i="12"/>
  <c r="CS34" i="12"/>
  <c r="CS41" i="12"/>
  <c r="CS25" i="12"/>
  <c r="CS18" i="12"/>
  <c r="CS121" i="12"/>
  <c r="CS97" i="12"/>
  <c r="CS49" i="12"/>
  <c r="CS33" i="12"/>
  <c r="CS50" i="12"/>
  <c r="CS113" i="12"/>
  <c r="CS73" i="12"/>
  <c r="CS57" i="12"/>
  <c r="CS17" i="12"/>
  <c r="CS9" i="12"/>
  <c r="CS10" i="12"/>
  <c r="CS81" i="12"/>
  <c r="CS65" i="12"/>
  <c r="CS112" i="12"/>
  <c r="CS104" i="12"/>
  <c r="CS144" i="12"/>
  <c r="CS96" i="12"/>
  <c r="CS40" i="12"/>
  <c r="CS32" i="12"/>
  <c r="CS56" i="12"/>
  <c r="CS48" i="12"/>
  <c r="CS8" i="12"/>
  <c r="CS136" i="12"/>
  <c r="CS80" i="12"/>
  <c r="CS64" i="12"/>
  <c r="CS16" i="12"/>
  <c r="CS89" i="12"/>
  <c r="CS151" i="12"/>
  <c r="CS111" i="12"/>
  <c r="CS95" i="12"/>
  <c r="CS152" i="12"/>
  <c r="CS120" i="12"/>
  <c r="CS127" i="12"/>
  <c r="CS24" i="12"/>
  <c r="CS135" i="12"/>
  <c r="CS87" i="12"/>
  <c r="CS71" i="12"/>
  <c r="CS88" i="12"/>
  <c r="CS128" i="12"/>
  <c r="CS63" i="12"/>
  <c r="CS55" i="12"/>
  <c r="CS72" i="12"/>
  <c r="CS119" i="12"/>
  <c r="CS103" i="12"/>
  <c r="CS79" i="12"/>
  <c r="CS31" i="12"/>
  <c r="CS7" i="12"/>
  <c r="CS47" i="12"/>
  <c r="CS15" i="12"/>
  <c r="CS23" i="12"/>
  <c r="CS3" i="12"/>
  <c r="R143" i="12"/>
  <c r="R39" i="12"/>
  <c r="R134" i="12"/>
  <c r="R118" i="12"/>
  <c r="R150" i="12"/>
  <c r="R126" i="12"/>
  <c r="R142" i="12"/>
  <c r="R110" i="12"/>
  <c r="R94" i="12"/>
  <c r="R102" i="12"/>
  <c r="R78" i="12"/>
  <c r="R70" i="12"/>
  <c r="R86" i="12"/>
  <c r="R54" i="12"/>
  <c r="R6" i="12"/>
  <c r="R22" i="12"/>
  <c r="R14" i="12"/>
  <c r="R46" i="12"/>
  <c r="R38" i="12"/>
  <c r="R30" i="12"/>
  <c r="R62" i="12"/>
  <c r="R141" i="12"/>
  <c r="R149" i="12"/>
  <c r="R101" i="12"/>
  <c r="R85" i="12"/>
  <c r="R133" i="12"/>
  <c r="R117" i="12"/>
  <c r="R61" i="12"/>
  <c r="R93" i="12"/>
  <c r="R69" i="12"/>
  <c r="R37" i="12"/>
  <c r="R109" i="12"/>
  <c r="R125" i="12"/>
  <c r="R77" i="12"/>
  <c r="R53" i="12"/>
  <c r="R13" i="12"/>
  <c r="R45" i="12"/>
  <c r="R29" i="12"/>
  <c r="R5" i="12"/>
  <c r="R21" i="12"/>
  <c r="R124" i="12"/>
  <c r="R116" i="12"/>
  <c r="R140" i="12"/>
  <c r="R108" i="12"/>
  <c r="R148" i="12"/>
  <c r="R84" i="12"/>
  <c r="R44" i="12"/>
  <c r="R36" i="12"/>
  <c r="R92" i="12"/>
  <c r="R52" i="12"/>
  <c r="R28" i="12"/>
  <c r="R76" i="12"/>
  <c r="R60" i="12"/>
  <c r="R4" i="12"/>
  <c r="R68" i="12"/>
  <c r="R20" i="12"/>
  <c r="R132" i="12"/>
  <c r="R12" i="12"/>
  <c r="R100" i="12"/>
  <c r="R123" i="12"/>
  <c r="R83" i="12"/>
  <c r="R67" i="12"/>
  <c r="R131" i="12"/>
  <c r="R115" i="12"/>
  <c r="R139" i="12"/>
  <c r="R51" i="12"/>
  <c r="R35" i="12"/>
  <c r="R107" i="12"/>
  <c r="R91" i="12"/>
  <c r="R27" i="12"/>
  <c r="R75" i="12"/>
  <c r="R11" i="12"/>
  <c r="R43" i="12"/>
  <c r="R19" i="12"/>
  <c r="R99" i="12"/>
  <c r="R59" i="12"/>
  <c r="R147" i="12"/>
  <c r="R122" i="12"/>
  <c r="R74" i="12"/>
  <c r="R66" i="12"/>
  <c r="R82" i="12"/>
  <c r="R90" i="12"/>
  <c r="R130" i="12"/>
  <c r="R106" i="12"/>
  <c r="R34" i="12"/>
  <c r="R18" i="12"/>
  <c r="R145" i="12"/>
  <c r="R26" i="12"/>
  <c r="R138" i="12"/>
  <c r="R58" i="12"/>
  <c r="R121" i="12"/>
  <c r="R50" i="12"/>
  <c r="R146" i="12"/>
  <c r="R114" i="12"/>
  <c r="R42" i="12"/>
  <c r="R98" i="12"/>
  <c r="R10" i="12"/>
  <c r="R113" i="12"/>
  <c r="R89" i="12"/>
  <c r="R153" i="12"/>
  <c r="R137" i="12"/>
  <c r="R41" i="12"/>
  <c r="R25" i="12"/>
  <c r="R17" i="12"/>
  <c r="R129" i="12"/>
  <c r="R49" i="12"/>
  <c r="R33" i="12"/>
  <c r="R73" i="12"/>
  <c r="R57" i="12"/>
  <c r="R9" i="12"/>
  <c r="R120" i="12"/>
  <c r="R80" i="12"/>
  <c r="R81" i="12"/>
  <c r="R112" i="12"/>
  <c r="R97" i="12"/>
  <c r="R65" i="12"/>
  <c r="R136" i="12"/>
  <c r="R72" i="12"/>
  <c r="R48" i="12"/>
  <c r="R24" i="12"/>
  <c r="R144" i="12"/>
  <c r="R96" i="12"/>
  <c r="R32" i="12"/>
  <c r="R105" i="12"/>
  <c r="R152" i="12"/>
  <c r="R88" i="12"/>
  <c r="R56" i="12"/>
  <c r="R8" i="12"/>
  <c r="R151" i="12"/>
  <c r="R135" i="12"/>
  <c r="R111" i="12"/>
  <c r="R64" i="12"/>
  <c r="R128" i="12"/>
  <c r="R127" i="12"/>
  <c r="R119" i="12"/>
  <c r="R79" i="12"/>
  <c r="R63" i="12"/>
  <c r="R16" i="12"/>
  <c r="R104" i="12"/>
  <c r="R40" i="12"/>
  <c r="R95" i="12"/>
  <c r="R55" i="12"/>
  <c r="R103" i="12"/>
  <c r="R87" i="12"/>
  <c r="R71" i="12"/>
  <c r="R47" i="12"/>
  <c r="R7" i="12"/>
  <c r="R15" i="12"/>
  <c r="R31" i="12"/>
  <c r="R23" i="12"/>
  <c r="R3" i="12"/>
  <c r="CD39" i="12"/>
  <c r="CD143" i="12"/>
  <c r="CD118" i="12"/>
  <c r="CD142" i="12"/>
  <c r="CD126" i="12"/>
  <c r="CD150" i="12"/>
  <c r="CD134" i="12"/>
  <c r="CD110" i="12"/>
  <c r="CD94" i="12"/>
  <c r="CD78" i="12"/>
  <c r="CD70" i="12"/>
  <c r="CD38" i="12"/>
  <c r="CD102" i="12"/>
  <c r="CD62" i="12"/>
  <c r="CD54" i="12"/>
  <c r="CD22" i="12"/>
  <c r="CD6" i="12"/>
  <c r="CD46" i="12"/>
  <c r="CD86" i="12"/>
  <c r="CD30" i="12"/>
  <c r="CD14" i="12"/>
  <c r="CD141" i="12"/>
  <c r="CD149" i="12"/>
  <c r="CD133" i="12"/>
  <c r="CD85" i="12"/>
  <c r="CD125" i="12"/>
  <c r="CD69" i="12"/>
  <c r="CD117" i="12"/>
  <c r="CD61" i="12"/>
  <c r="CD109" i="12"/>
  <c r="CD101" i="12"/>
  <c r="CD93" i="12"/>
  <c r="CD37" i="12"/>
  <c r="CD77" i="12"/>
  <c r="CD29" i="12"/>
  <c r="CD5" i="12"/>
  <c r="CD53" i="12"/>
  <c r="CD21" i="12"/>
  <c r="CD45" i="12"/>
  <c r="CD13" i="12"/>
  <c r="CD124" i="12"/>
  <c r="CD132" i="12"/>
  <c r="CD100" i="12"/>
  <c r="CD116" i="12"/>
  <c r="CD140" i="12"/>
  <c r="CD108" i="12"/>
  <c r="CD148" i="12"/>
  <c r="CD44" i="12"/>
  <c r="CD12" i="12"/>
  <c r="CD92" i="12"/>
  <c r="CD84" i="12"/>
  <c r="CD52" i="12"/>
  <c r="CD28" i="12"/>
  <c r="CD76" i="12"/>
  <c r="CD60" i="12"/>
  <c r="CD4" i="12"/>
  <c r="CD68" i="12"/>
  <c r="CD36" i="12"/>
  <c r="CD20" i="12"/>
  <c r="CD123" i="12"/>
  <c r="CD83" i="12"/>
  <c r="CD67" i="12"/>
  <c r="CD131" i="12"/>
  <c r="CD115" i="12"/>
  <c r="CD139" i="12"/>
  <c r="CD75" i="12"/>
  <c r="CD35" i="12"/>
  <c r="CD27" i="12"/>
  <c r="CD59" i="12"/>
  <c r="CD107" i="12"/>
  <c r="CD91" i="12"/>
  <c r="CD11" i="12"/>
  <c r="CD43" i="12"/>
  <c r="CD51" i="12"/>
  <c r="CD99" i="12"/>
  <c r="CD147" i="12"/>
  <c r="CD19" i="12"/>
  <c r="CD122" i="12"/>
  <c r="CD74" i="12"/>
  <c r="CD66" i="12"/>
  <c r="CD82" i="12"/>
  <c r="CD90" i="12"/>
  <c r="CD130" i="12"/>
  <c r="CD106" i="12"/>
  <c r="CD114" i="12"/>
  <c r="CD50" i="12"/>
  <c r="CD34" i="12"/>
  <c r="CD145" i="12"/>
  <c r="CD98" i="12"/>
  <c r="CD26" i="12"/>
  <c r="CD42" i="12"/>
  <c r="CD18" i="12"/>
  <c r="CD138" i="12"/>
  <c r="CD58" i="12"/>
  <c r="CD113" i="12"/>
  <c r="CD97" i="12"/>
  <c r="CD89" i="12"/>
  <c r="CD10" i="12"/>
  <c r="CD105" i="12"/>
  <c r="CD121" i="12"/>
  <c r="CD41" i="12"/>
  <c r="CD25" i="12"/>
  <c r="CD17" i="12"/>
  <c r="CD49" i="12"/>
  <c r="CD33" i="12"/>
  <c r="CD129" i="12"/>
  <c r="CD73" i="12"/>
  <c r="CD57" i="12"/>
  <c r="CD9" i="12"/>
  <c r="CD137" i="12"/>
  <c r="CD128" i="12"/>
  <c r="CD153" i="12"/>
  <c r="CD136" i="12"/>
  <c r="CD104" i="12"/>
  <c r="CD80" i="12"/>
  <c r="CD146" i="12"/>
  <c r="CD112" i="12"/>
  <c r="CD81" i="12"/>
  <c r="CD72" i="12"/>
  <c r="CD48" i="12"/>
  <c r="CD24" i="12"/>
  <c r="CD65" i="12"/>
  <c r="CD152" i="12"/>
  <c r="CD144" i="12"/>
  <c r="CD96" i="12"/>
  <c r="CD32" i="12"/>
  <c r="CD56" i="12"/>
  <c r="CD8" i="12"/>
  <c r="CD88" i="12"/>
  <c r="CD151" i="12"/>
  <c r="CD40" i="12"/>
  <c r="CD135" i="12"/>
  <c r="CD119" i="12"/>
  <c r="CD111" i="12"/>
  <c r="CD120" i="12"/>
  <c r="CD127" i="12"/>
  <c r="CD79" i="12"/>
  <c r="CD63" i="12"/>
  <c r="CD64" i="12"/>
  <c r="CD16" i="12"/>
  <c r="CD87" i="12"/>
  <c r="CD55" i="12"/>
  <c r="CD71" i="12"/>
  <c r="CD95" i="12"/>
  <c r="CD103" i="12"/>
  <c r="CD7" i="12"/>
  <c r="CD15" i="12"/>
  <c r="CD31" i="12"/>
  <c r="CD47" i="12"/>
  <c r="CD23" i="12"/>
  <c r="CD3" i="12"/>
  <c r="EP39" i="12"/>
  <c r="EP150" i="12"/>
  <c r="EP134" i="12"/>
  <c r="EP126" i="12"/>
  <c r="EP143" i="12"/>
  <c r="EP142" i="12"/>
  <c r="EP118" i="12"/>
  <c r="EP110" i="12"/>
  <c r="EP94" i="12"/>
  <c r="EP78" i="12"/>
  <c r="EP70" i="12"/>
  <c r="EP102" i="12"/>
  <c r="EP38" i="12"/>
  <c r="EP54" i="12"/>
  <c r="EP86" i="12"/>
  <c r="EP46" i="12"/>
  <c r="EP30" i="12"/>
  <c r="EP62" i="12"/>
  <c r="EP14" i="12"/>
  <c r="EP6" i="12"/>
  <c r="EP22" i="12"/>
  <c r="EP141" i="12"/>
  <c r="EP149" i="12"/>
  <c r="EP117" i="12"/>
  <c r="EP85" i="12"/>
  <c r="EP133" i="12"/>
  <c r="EP109" i="12"/>
  <c r="EP61" i="12"/>
  <c r="EP77" i="12"/>
  <c r="EP69" i="12"/>
  <c r="EP101" i="12"/>
  <c r="EP37" i="12"/>
  <c r="EP125" i="12"/>
  <c r="EP93" i="12"/>
  <c r="EP21" i="12"/>
  <c r="EP45" i="12"/>
  <c r="EP13" i="12"/>
  <c r="EP29" i="12"/>
  <c r="EP5" i="12"/>
  <c r="EP124" i="12"/>
  <c r="EP116" i="12"/>
  <c r="EP140" i="12"/>
  <c r="EP108" i="12"/>
  <c r="EP148" i="12"/>
  <c r="EP53" i="12"/>
  <c r="EP132" i="12"/>
  <c r="EP100" i="12"/>
  <c r="EP44" i="12"/>
  <c r="EP36" i="12"/>
  <c r="EP92" i="12"/>
  <c r="EP52" i="12"/>
  <c r="EP28" i="12"/>
  <c r="EP84" i="12"/>
  <c r="EP12" i="12"/>
  <c r="EP60" i="12"/>
  <c r="EP4" i="12"/>
  <c r="EP76" i="12"/>
  <c r="EP68" i="12"/>
  <c r="EP20" i="12"/>
  <c r="EP123" i="12"/>
  <c r="EP83" i="12"/>
  <c r="EP67" i="12"/>
  <c r="EP131" i="12"/>
  <c r="EP115" i="12"/>
  <c r="EP139" i="12"/>
  <c r="EP59" i="12"/>
  <c r="EP99" i="12"/>
  <c r="EP35" i="12"/>
  <c r="EP27" i="12"/>
  <c r="EP11" i="12"/>
  <c r="EP107" i="12"/>
  <c r="EP91" i="12"/>
  <c r="EP19" i="12"/>
  <c r="EP43" i="12"/>
  <c r="EP75" i="12"/>
  <c r="EP51" i="12"/>
  <c r="EP147" i="12"/>
  <c r="EP122" i="12"/>
  <c r="EP74" i="12"/>
  <c r="EP66" i="12"/>
  <c r="EP82" i="12"/>
  <c r="EP90" i="12"/>
  <c r="EP130" i="12"/>
  <c r="EP58" i="12"/>
  <c r="EP34" i="12"/>
  <c r="EP145" i="12"/>
  <c r="EP146" i="12"/>
  <c r="EP26" i="12"/>
  <c r="EP10" i="12"/>
  <c r="EP129" i="12"/>
  <c r="EP114" i="12"/>
  <c r="EP98" i="12"/>
  <c r="EP50" i="12"/>
  <c r="EP138" i="12"/>
  <c r="EP18" i="12"/>
  <c r="EP113" i="12"/>
  <c r="EP89" i="12"/>
  <c r="EP106" i="12"/>
  <c r="EP97" i="12"/>
  <c r="EP42" i="12"/>
  <c r="EP153" i="12"/>
  <c r="EP137" i="12"/>
  <c r="EP41" i="12"/>
  <c r="EP25" i="12"/>
  <c r="EP17" i="12"/>
  <c r="EP105" i="12"/>
  <c r="EP49" i="12"/>
  <c r="EP33" i="12"/>
  <c r="EP73" i="12"/>
  <c r="EP57" i="12"/>
  <c r="EP9" i="12"/>
  <c r="EP104" i="12"/>
  <c r="EP112" i="12"/>
  <c r="EP80" i="12"/>
  <c r="EP128" i="12"/>
  <c r="EP48" i="12"/>
  <c r="EP24" i="12"/>
  <c r="EP81" i="12"/>
  <c r="EP152" i="12"/>
  <c r="EP144" i="12"/>
  <c r="EP120" i="12"/>
  <c r="EP96" i="12"/>
  <c r="EP32" i="12"/>
  <c r="EP65" i="12"/>
  <c r="EP56" i="12"/>
  <c r="EP8" i="12"/>
  <c r="EP151" i="12"/>
  <c r="EP88" i="12"/>
  <c r="EP135" i="12"/>
  <c r="EP111" i="12"/>
  <c r="EP136" i="12"/>
  <c r="EP16" i="12"/>
  <c r="EP127" i="12"/>
  <c r="EP79" i="12"/>
  <c r="EP63" i="12"/>
  <c r="EP121" i="12"/>
  <c r="EP40" i="12"/>
  <c r="EP72" i="12"/>
  <c r="EP64" i="12"/>
  <c r="EP87" i="12"/>
  <c r="EP95" i="12"/>
  <c r="EP55" i="12"/>
  <c r="EP103" i="12"/>
  <c r="EP119" i="12"/>
  <c r="EP15" i="12"/>
  <c r="EP7" i="12"/>
  <c r="EP31" i="12"/>
  <c r="EP47" i="12"/>
  <c r="EP71" i="12"/>
  <c r="EP23" i="12"/>
  <c r="EP3" i="12"/>
  <c r="AI143" i="12"/>
  <c r="AI126" i="12"/>
  <c r="AI39" i="12"/>
  <c r="AI134" i="12"/>
  <c r="AI118" i="12"/>
  <c r="AI142" i="12"/>
  <c r="AI150" i="12"/>
  <c r="AI110" i="12"/>
  <c r="AI102" i="12"/>
  <c r="AI78" i="12"/>
  <c r="AI70" i="12"/>
  <c r="AI94" i="12"/>
  <c r="AI86" i="12"/>
  <c r="AI54" i="12"/>
  <c r="AI38" i="12"/>
  <c r="AI62" i="12"/>
  <c r="AI14" i="12"/>
  <c r="AI6" i="12"/>
  <c r="AI46" i="12"/>
  <c r="AI22" i="12"/>
  <c r="AI30" i="12"/>
  <c r="AI149" i="12"/>
  <c r="AI141" i="12"/>
  <c r="AI93" i="12"/>
  <c r="AI133" i="12"/>
  <c r="AI117" i="12"/>
  <c r="AI69" i="12"/>
  <c r="AI109" i="12"/>
  <c r="AI85" i="12"/>
  <c r="AI45" i="12"/>
  <c r="AI101" i="12"/>
  <c r="AI77" i="12"/>
  <c r="AI53" i="12"/>
  <c r="AI37" i="12"/>
  <c r="AI13" i="12"/>
  <c r="AI29" i="12"/>
  <c r="AI5" i="12"/>
  <c r="AI61" i="12"/>
  <c r="AI21" i="12"/>
  <c r="AI125" i="12"/>
  <c r="AI132" i="12"/>
  <c r="AI116" i="12"/>
  <c r="AI140" i="12"/>
  <c r="AI108" i="12"/>
  <c r="AI148" i="12"/>
  <c r="AI124" i="12"/>
  <c r="AI60" i="12"/>
  <c r="AI20" i="12"/>
  <c r="AI68" i="12"/>
  <c r="AI36" i="12"/>
  <c r="AI4" i="12"/>
  <c r="AI44" i="12"/>
  <c r="AI12" i="12"/>
  <c r="AI52" i="12"/>
  <c r="AI92" i="12"/>
  <c r="AI76" i="12"/>
  <c r="AI100" i="12"/>
  <c r="AI84" i="12"/>
  <c r="AI115" i="12"/>
  <c r="AI139" i="12"/>
  <c r="AI107" i="12"/>
  <c r="AI91" i="12"/>
  <c r="AI99" i="12"/>
  <c r="AI123" i="12"/>
  <c r="AI75" i="12"/>
  <c r="AI59" i="12"/>
  <c r="AI28" i="12"/>
  <c r="AI131" i="12"/>
  <c r="AI11" i="12"/>
  <c r="AI51" i="12"/>
  <c r="AI35" i="12"/>
  <c r="AI19" i="12"/>
  <c r="AI67" i="12"/>
  <c r="AI83" i="12"/>
  <c r="AI27" i="12"/>
  <c r="AI43" i="12"/>
  <c r="AI130" i="12"/>
  <c r="AI114" i="12"/>
  <c r="AI90" i="12"/>
  <c r="AI42" i="12"/>
  <c r="AI147" i="12"/>
  <c r="AI98" i="12"/>
  <c r="AI58" i="12"/>
  <c r="AI50" i="12"/>
  <c r="AI122" i="12"/>
  <c r="AI74" i="12"/>
  <c r="AI66" i="12"/>
  <c r="AI138" i="12"/>
  <c r="AI129" i="12"/>
  <c r="AI106" i="12"/>
  <c r="AI113" i="12"/>
  <c r="AI82" i="12"/>
  <c r="AI153" i="12"/>
  <c r="AI137" i="12"/>
  <c r="AI121" i="12"/>
  <c r="AI146" i="12"/>
  <c r="AI34" i="12"/>
  <c r="AI26" i="12"/>
  <c r="AI10" i="12"/>
  <c r="AI97" i="12"/>
  <c r="AI41" i="12"/>
  <c r="AI25" i="12"/>
  <c r="AI17" i="12"/>
  <c r="AI49" i="12"/>
  <c r="AI33" i="12"/>
  <c r="AI145" i="12"/>
  <c r="AI105" i="12"/>
  <c r="AI73" i="12"/>
  <c r="AI57" i="12"/>
  <c r="AI9" i="12"/>
  <c r="AI81" i="12"/>
  <c r="AI65" i="12"/>
  <c r="AI89" i="12"/>
  <c r="AI18" i="12"/>
  <c r="AI48" i="12"/>
  <c r="AI24" i="12"/>
  <c r="AI144" i="12"/>
  <c r="AI120" i="12"/>
  <c r="AI96" i="12"/>
  <c r="AI80" i="12"/>
  <c r="AI32" i="12"/>
  <c r="AI128" i="12"/>
  <c r="AI88" i="12"/>
  <c r="AI56" i="12"/>
  <c r="AI72" i="12"/>
  <c r="AI64" i="12"/>
  <c r="AI16" i="12"/>
  <c r="AI136" i="12"/>
  <c r="AI152" i="12"/>
  <c r="AI127" i="12"/>
  <c r="AI104" i="12"/>
  <c r="AI112" i="12"/>
  <c r="AI135" i="12"/>
  <c r="AI8" i="12"/>
  <c r="AI151" i="12"/>
  <c r="AI40" i="12"/>
  <c r="AI111" i="12"/>
  <c r="AI95" i="12"/>
  <c r="AI55" i="12"/>
  <c r="AI31" i="12"/>
  <c r="AI119" i="12"/>
  <c r="AI87" i="12"/>
  <c r="AI79" i="12"/>
  <c r="AI71" i="12"/>
  <c r="AI103" i="12"/>
  <c r="AI63" i="12"/>
  <c r="AI23" i="12"/>
  <c r="AI15" i="12"/>
  <c r="AI7" i="12"/>
  <c r="AI47" i="12"/>
  <c r="AI3" i="12"/>
  <c r="CU150" i="12"/>
  <c r="CU143" i="12"/>
  <c r="CU134" i="12"/>
  <c r="CU126" i="12"/>
  <c r="CU118" i="12"/>
  <c r="CU39" i="12"/>
  <c r="CU142" i="12"/>
  <c r="CU110" i="12"/>
  <c r="CU102" i="12"/>
  <c r="CU78" i="12"/>
  <c r="CU70" i="12"/>
  <c r="CU86" i="12"/>
  <c r="CU94" i="12"/>
  <c r="CU54" i="12"/>
  <c r="CU62" i="12"/>
  <c r="CU38" i="12"/>
  <c r="CU14" i="12"/>
  <c r="CU6" i="12"/>
  <c r="CU46" i="12"/>
  <c r="CU22" i="12"/>
  <c r="CU30" i="12"/>
  <c r="CU149" i="12"/>
  <c r="CU93" i="12"/>
  <c r="CU133" i="12"/>
  <c r="CU125" i="12"/>
  <c r="CU141" i="12"/>
  <c r="CU109" i="12"/>
  <c r="CU85" i="12"/>
  <c r="CU101" i="12"/>
  <c r="CU77" i="12"/>
  <c r="CU69" i="12"/>
  <c r="CU45" i="12"/>
  <c r="CU117" i="12"/>
  <c r="CU53" i="12"/>
  <c r="CU29" i="12"/>
  <c r="CU5" i="12"/>
  <c r="CU61" i="12"/>
  <c r="CU37" i="12"/>
  <c r="CU13" i="12"/>
  <c r="CU116" i="12"/>
  <c r="CU140" i="12"/>
  <c r="CU108" i="12"/>
  <c r="CU148" i="12"/>
  <c r="CU124" i="12"/>
  <c r="CU132" i="12"/>
  <c r="CU21" i="12"/>
  <c r="CU60" i="12"/>
  <c r="CU68" i="12"/>
  <c r="CU100" i="12"/>
  <c r="CU20" i="12"/>
  <c r="CU44" i="12"/>
  <c r="CU12" i="12"/>
  <c r="CU84" i="12"/>
  <c r="CU28" i="12"/>
  <c r="CU4" i="12"/>
  <c r="CU52" i="12"/>
  <c r="CU92" i="12"/>
  <c r="CU76" i="12"/>
  <c r="CU36" i="12"/>
  <c r="CU115" i="12"/>
  <c r="CU139" i="12"/>
  <c r="CU107" i="12"/>
  <c r="CU91" i="12"/>
  <c r="CU99" i="12"/>
  <c r="CU123" i="12"/>
  <c r="CU75" i="12"/>
  <c r="CU59" i="12"/>
  <c r="CU35" i="12"/>
  <c r="CU67" i="12"/>
  <c r="CU11" i="12"/>
  <c r="CU131" i="12"/>
  <c r="CU83" i="12"/>
  <c r="CU19" i="12"/>
  <c r="CU51" i="12"/>
  <c r="CU146" i="12"/>
  <c r="CU138" i="12"/>
  <c r="CU147" i="12"/>
  <c r="CU106" i="12"/>
  <c r="CU130" i="12"/>
  <c r="CU114" i="12"/>
  <c r="CU90" i="12"/>
  <c r="CU42" i="12"/>
  <c r="CU98" i="12"/>
  <c r="CU58" i="12"/>
  <c r="CU50" i="12"/>
  <c r="CU122" i="12"/>
  <c r="CU74" i="12"/>
  <c r="CU66" i="12"/>
  <c r="CU27" i="12"/>
  <c r="CU43" i="12"/>
  <c r="CU129" i="12"/>
  <c r="CU113" i="12"/>
  <c r="CU153" i="12"/>
  <c r="CU137" i="12"/>
  <c r="CU121" i="12"/>
  <c r="CU34" i="12"/>
  <c r="CU26" i="12"/>
  <c r="CU10" i="12"/>
  <c r="CU82" i="12"/>
  <c r="CU105" i="12"/>
  <c r="CU97" i="12"/>
  <c r="CU41" i="12"/>
  <c r="CU25" i="12"/>
  <c r="CU49" i="12"/>
  <c r="CU33" i="12"/>
  <c r="CU73" i="12"/>
  <c r="CU57" i="12"/>
  <c r="CU9" i="12"/>
  <c r="CU81" i="12"/>
  <c r="CU65" i="12"/>
  <c r="CU17" i="12"/>
  <c r="CU89" i="12"/>
  <c r="CU145" i="12"/>
  <c r="CU48" i="12"/>
  <c r="CU24" i="12"/>
  <c r="CU144" i="12"/>
  <c r="CU96" i="12"/>
  <c r="CU80" i="12"/>
  <c r="CU32" i="12"/>
  <c r="CU128" i="12"/>
  <c r="CU88" i="12"/>
  <c r="CU56" i="12"/>
  <c r="CU18" i="12"/>
  <c r="CU136" i="12"/>
  <c r="CU72" i="12"/>
  <c r="CU64" i="12"/>
  <c r="CU8" i="12"/>
  <c r="CU127" i="12"/>
  <c r="CU120" i="12"/>
  <c r="CU40" i="12"/>
  <c r="CU135" i="12"/>
  <c r="CU152" i="12"/>
  <c r="CU16" i="12"/>
  <c r="CU104" i="12"/>
  <c r="CU112" i="12"/>
  <c r="CU151" i="12"/>
  <c r="CU111" i="12"/>
  <c r="CU95" i="12"/>
  <c r="CU87" i="12"/>
  <c r="CU79" i="12"/>
  <c r="CU31" i="12"/>
  <c r="CU103" i="12"/>
  <c r="CU71" i="12"/>
  <c r="CU119" i="12"/>
  <c r="CU55" i="12"/>
  <c r="CU23" i="12"/>
  <c r="CU15" i="12"/>
  <c r="CU63" i="12"/>
  <c r="CU47" i="12"/>
  <c r="CU7" i="12"/>
  <c r="CU3" i="12"/>
  <c r="T39" i="12"/>
  <c r="T143" i="12"/>
  <c r="T142" i="12"/>
  <c r="T134" i="12"/>
  <c r="T126" i="12"/>
  <c r="T150" i="12"/>
  <c r="T118" i="12"/>
  <c r="T110" i="12"/>
  <c r="T102" i="12"/>
  <c r="T78" i="12"/>
  <c r="T70" i="12"/>
  <c r="T86" i="12"/>
  <c r="T94" i="12"/>
  <c r="T62" i="12"/>
  <c r="T54" i="12"/>
  <c r="T46" i="12"/>
  <c r="T30" i="12"/>
  <c r="T22" i="12"/>
  <c r="T38" i="12"/>
  <c r="T14" i="12"/>
  <c r="T6" i="12"/>
  <c r="T149" i="12"/>
  <c r="T141" i="12"/>
  <c r="T109" i="12"/>
  <c r="T93" i="12"/>
  <c r="T85" i="12"/>
  <c r="T101" i="12"/>
  <c r="T77" i="12"/>
  <c r="T21" i="12"/>
  <c r="T133" i="12"/>
  <c r="T61" i="12"/>
  <c r="T45" i="12"/>
  <c r="T69" i="12"/>
  <c r="T53" i="12"/>
  <c r="T117" i="12"/>
  <c r="T37" i="12"/>
  <c r="T13" i="12"/>
  <c r="T125" i="12"/>
  <c r="T29" i="12"/>
  <c r="T5" i="12"/>
  <c r="T132" i="12"/>
  <c r="T140" i="12"/>
  <c r="T108" i="12"/>
  <c r="T148" i="12"/>
  <c r="T124" i="12"/>
  <c r="T100" i="12"/>
  <c r="T60" i="12"/>
  <c r="T68" i="12"/>
  <c r="T116" i="12"/>
  <c r="T92" i="12"/>
  <c r="T36" i="12"/>
  <c r="T44" i="12"/>
  <c r="T12" i="12"/>
  <c r="T84" i="12"/>
  <c r="T28" i="12"/>
  <c r="T20" i="12"/>
  <c r="T4" i="12"/>
  <c r="T76" i="12"/>
  <c r="T52" i="12"/>
  <c r="T115" i="12"/>
  <c r="T75" i="12"/>
  <c r="T139" i="12"/>
  <c r="T123" i="12"/>
  <c r="T107" i="12"/>
  <c r="T91" i="12"/>
  <c r="T131" i="12"/>
  <c r="T99" i="12"/>
  <c r="T83" i="12"/>
  <c r="T59" i="12"/>
  <c r="T19" i="12"/>
  <c r="T11" i="12"/>
  <c r="T67" i="12"/>
  <c r="T27" i="12"/>
  <c r="T51" i="12"/>
  <c r="T35" i="12"/>
  <c r="T43" i="12"/>
  <c r="T130" i="12"/>
  <c r="T106" i="12"/>
  <c r="T146" i="12"/>
  <c r="T138" i="12"/>
  <c r="T42" i="12"/>
  <c r="T98" i="12"/>
  <c r="T58" i="12"/>
  <c r="T50" i="12"/>
  <c r="T122" i="12"/>
  <c r="T74" i="12"/>
  <c r="T66" i="12"/>
  <c r="T114" i="12"/>
  <c r="T90" i="12"/>
  <c r="T129" i="12"/>
  <c r="T82" i="12"/>
  <c r="T113" i="12"/>
  <c r="T147" i="12"/>
  <c r="T34" i="12"/>
  <c r="T137" i="12"/>
  <c r="T121" i="12"/>
  <c r="T26" i="12"/>
  <c r="T10" i="12"/>
  <c r="T18" i="12"/>
  <c r="T105" i="12"/>
  <c r="T97" i="12"/>
  <c r="T145" i="12"/>
  <c r="T57" i="12"/>
  <c r="T41" i="12"/>
  <c r="T25" i="12"/>
  <c r="T153" i="12"/>
  <c r="T65" i="12"/>
  <c r="T49" i="12"/>
  <c r="T33" i="12"/>
  <c r="T73" i="12"/>
  <c r="T81" i="12"/>
  <c r="T89" i="12"/>
  <c r="T17" i="12"/>
  <c r="T152" i="12"/>
  <c r="T136" i="12"/>
  <c r="T48" i="12"/>
  <c r="T24" i="12"/>
  <c r="T144" i="12"/>
  <c r="T80" i="12"/>
  <c r="T32" i="12"/>
  <c r="T16" i="12"/>
  <c r="T88" i="12"/>
  <c r="T56" i="12"/>
  <c r="T9" i="12"/>
  <c r="T64" i="12"/>
  <c r="T104" i="12"/>
  <c r="T72" i="12"/>
  <c r="T127" i="12"/>
  <c r="T119" i="12"/>
  <c r="T128" i="12"/>
  <c r="T96" i="12"/>
  <c r="T8" i="12"/>
  <c r="T87" i="12"/>
  <c r="T120" i="12"/>
  <c r="T40" i="12"/>
  <c r="T151" i="12"/>
  <c r="T135" i="12"/>
  <c r="T111" i="12"/>
  <c r="T95" i="12"/>
  <c r="T79" i="12"/>
  <c r="T103" i="12"/>
  <c r="T63" i="12"/>
  <c r="T31" i="12"/>
  <c r="T112" i="12"/>
  <c r="T71" i="12"/>
  <c r="T55" i="12"/>
  <c r="T23" i="12"/>
  <c r="T15" i="12"/>
  <c r="T47" i="12"/>
  <c r="T7" i="12"/>
  <c r="T3" i="12"/>
  <c r="CF39" i="12"/>
  <c r="CF143" i="12"/>
  <c r="CF142" i="12"/>
  <c r="CF134" i="12"/>
  <c r="CF150" i="12"/>
  <c r="CF126" i="12"/>
  <c r="CF110" i="12"/>
  <c r="CF118" i="12"/>
  <c r="CF102" i="12"/>
  <c r="CF78" i="12"/>
  <c r="CF70" i="12"/>
  <c r="CF94" i="12"/>
  <c r="CF86" i="12"/>
  <c r="CF22" i="12"/>
  <c r="CF6" i="12"/>
  <c r="CF62" i="12"/>
  <c r="CF38" i="12"/>
  <c r="CF54" i="12"/>
  <c r="CF46" i="12"/>
  <c r="CF30" i="12"/>
  <c r="CF14" i="12"/>
  <c r="CF149" i="12"/>
  <c r="CF109" i="12"/>
  <c r="CF93" i="12"/>
  <c r="CF133" i="12"/>
  <c r="CF101" i="12"/>
  <c r="CF77" i="12"/>
  <c r="CF125" i="12"/>
  <c r="CF117" i="12"/>
  <c r="CF13" i="12"/>
  <c r="CF61" i="12"/>
  <c r="CF45" i="12"/>
  <c r="CF141" i="12"/>
  <c r="CF69" i="12"/>
  <c r="CF53" i="12"/>
  <c r="CF37" i="12"/>
  <c r="CF29" i="12"/>
  <c r="CF5" i="12"/>
  <c r="CF21" i="12"/>
  <c r="CF116" i="12"/>
  <c r="CF140" i="12"/>
  <c r="CF108" i="12"/>
  <c r="CF85" i="12"/>
  <c r="CF148" i="12"/>
  <c r="CF124" i="12"/>
  <c r="CF132" i="12"/>
  <c r="CF60" i="12"/>
  <c r="CF68" i="12"/>
  <c r="CF100" i="12"/>
  <c r="CF36" i="12"/>
  <c r="CF92" i="12"/>
  <c r="CF44" i="12"/>
  <c r="CF12" i="12"/>
  <c r="CF20" i="12"/>
  <c r="CF76" i="12"/>
  <c r="CF4" i="12"/>
  <c r="CF84" i="12"/>
  <c r="CF131" i="12"/>
  <c r="CF115" i="12"/>
  <c r="CF52" i="12"/>
  <c r="CF139" i="12"/>
  <c r="CF123" i="12"/>
  <c r="CF107" i="12"/>
  <c r="CF91" i="12"/>
  <c r="CF59" i="12"/>
  <c r="CF28" i="12"/>
  <c r="CF75" i="12"/>
  <c r="CF19" i="12"/>
  <c r="CF99" i="12"/>
  <c r="CF67" i="12"/>
  <c r="CF11" i="12"/>
  <c r="CF83" i="12"/>
  <c r="CF51" i="12"/>
  <c r="CF35" i="12"/>
  <c r="CF27" i="12"/>
  <c r="CF130" i="12"/>
  <c r="CF138" i="12"/>
  <c r="CF147" i="12"/>
  <c r="CF98" i="12"/>
  <c r="CF58" i="12"/>
  <c r="CF50" i="12"/>
  <c r="CF122" i="12"/>
  <c r="CF106" i="12"/>
  <c r="CF74" i="12"/>
  <c r="CF66" i="12"/>
  <c r="CF43" i="12"/>
  <c r="CF114" i="12"/>
  <c r="CF129" i="12"/>
  <c r="CF42" i="12"/>
  <c r="CF113" i="12"/>
  <c r="CF34" i="12"/>
  <c r="CF137" i="12"/>
  <c r="CF146" i="12"/>
  <c r="CF82" i="12"/>
  <c r="CF90" i="12"/>
  <c r="CF26" i="12"/>
  <c r="CF10" i="12"/>
  <c r="CF97" i="12"/>
  <c r="CF18" i="12"/>
  <c r="CF57" i="12"/>
  <c r="CF41" i="12"/>
  <c r="CF25" i="12"/>
  <c r="CF17" i="12"/>
  <c r="CF65" i="12"/>
  <c r="CF49" i="12"/>
  <c r="CF33" i="12"/>
  <c r="CF73" i="12"/>
  <c r="CF9" i="12"/>
  <c r="CF145" i="12"/>
  <c r="CF121" i="12"/>
  <c r="CF105" i="12"/>
  <c r="CF81" i="12"/>
  <c r="CF153" i="12"/>
  <c r="CF89" i="12"/>
  <c r="CF96" i="12"/>
  <c r="CF48" i="12"/>
  <c r="CF24" i="12"/>
  <c r="CF144" i="12"/>
  <c r="CF80" i="12"/>
  <c r="CF32" i="12"/>
  <c r="CF16" i="12"/>
  <c r="CF88" i="12"/>
  <c r="CF56" i="12"/>
  <c r="CF152" i="12"/>
  <c r="CF64" i="12"/>
  <c r="CF120" i="12"/>
  <c r="CF112" i="12"/>
  <c r="CF151" i="12"/>
  <c r="CF127" i="12"/>
  <c r="CF135" i="12"/>
  <c r="CF136" i="12"/>
  <c r="CF128" i="12"/>
  <c r="CF8" i="12"/>
  <c r="CF111" i="12"/>
  <c r="CF95" i="12"/>
  <c r="CF63" i="12"/>
  <c r="CF40" i="12"/>
  <c r="CF119" i="12"/>
  <c r="CF87" i="12"/>
  <c r="CF103" i="12"/>
  <c r="CF31" i="12"/>
  <c r="CF104" i="12"/>
  <c r="CF79" i="12"/>
  <c r="CF72" i="12"/>
  <c r="CF71" i="12"/>
  <c r="CF23" i="12"/>
  <c r="CF15" i="12"/>
  <c r="CF55" i="12"/>
  <c r="CF47" i="12"/>
  <c r="CF7" i="12"/>
  <c r="CF3" i="12"/>
  <c r="E142" i="12"/>
  <c r="E143" i="12"/>
  <c r="E126" i="12"/>
  <c r="E39" i="12"/>
  <c r="E134" i="12"/>
  <c r="E118" i="12"/>
  <c r="E110" i="12"/>
  <c r="E150" i="12"/>
  <c r="E70" i="12"/>
  <c r="E38" i="12"/>
  <c r="E86" i="12"/>
  <c r="E62" i="12"/>
  <c r="E78" i="12"/>
  <c r="E94" i="12"/>
  <c r="E22" i="12"/>
  <c r="E54" i="12"/>
  <c r="E46" i="12"/>
  <c r="E102" i="12"/>
  <c r="E30" i="12"/>
  <c r="E14" i="12"/>
  <c r="E6" i="12"/>
  <c r="E141" i="12"/>
  <c r="E93" i="12"/>
  <c r="E125" i="12"/>
  <c r="E117" i="12"/>
  <c r="E69" i="12"/>
  <c r="E109" i="12"/>
  <c r="E77" i="12"/>
  <c r="E101" i="12"/>
  <c r="E37" i="12"/>
  <c r="E149" i="12"/>
  <c r="E133" i="12"/>
  <c r="E85" i="12"/>
  <c r="E45" i="12"/>
  <c r="E53" i="12"/>
  <c r="E21" i="12"/>
  <c r="E61" i="12"/>
  <c r="E13" i="12"/>
  <c r="E5" i="12"/>
  <c r="E132" i="12"/>
  <c r="E140" i="12"/>
  <c r="E148" i="12"/>
  <c r="E100" i="12"/>
  <c r="E29" i="12"/>
  <c r="E124" i="12"/>
  <c r="E108" i="12"/>
  <c r="E116" i="12"/>
  <c r="E36" i="12"/>
  <c r="E44" i="12"/>
  <c r="E52" i="12"/>
  <c r="E60" i="12"/>
  <c r="E68" i="12"/>
  <c r="E4" i="12"/>
  <c r="E76" i="12"/>
  <c r="E12" i="12"/>
  <c r="E84" i="12"/>
  <c r="E28" i="12"/>
  <c r="E92" i="12"/>
  <c r="E139" i="12"/>
  <c r="E91" i="12"/>
  <c r="E99" i="12"/>
  <c r="E131" i="12"/>
  <c r="E107" i="12"/>
  <c r="E115" i="12"/>
  <c r="E123" i="12"/>
  <c r="E67" i="12"/>
  <c r="E20" i="12"/>
  <c r="E11" i="12"/>
  <c r="E59" i="12"/>
  <c r="E19" i="12"/>
  <c r="E83" i="12"/>
  <c r="E75" i="12"/>
  <c r="E51" i="12"/>
  <c r="E27" i="12"/>
  <c r="E35" i="12"/>
  <c r="E43" i="12"/>
  <c r="E66" i="12"/>
  <c r="E130" i="12"/>
  <c r="E146" i="12"/>
  <c r="E138" i="12"/>
  <c r="E82" i="12"/>
  <c r="E90" i="12"/>
  <c r="E98" i="12"/>
  <c r="E34" i="12"/>
  <c r="E145" i="12"/>
  <c r="E122" i="12"/>
  <c r="E42" i="12"/>
  <c r="E153" i="12"/>
  <c r="E129" i="12"/>
  <c r="E121" i="12"/>
  <c r="E147" i="12"/>
  <c r="E114" i="12"/>
  <c r="E106" i="12"/>
  <c r="E50" i="12"/>
  <c r="E113" i="12"/>
  <c r="E58" i="12"/>
  <c r="E10" i="12"/>
  <c r="E18" i="12"/>
  <c r="E105" i="12"/>
  <c r="E41" i="12"/>
  <c r="E49" i="12"/>
  <c r="E74" i="12"/>
  <c r="E57" i="12"/>
  <c r="E65" i="12"/>
  <c r="E137" i="12"/>
  <c r="E73" i="12"/>
  <c r="E9" i="12"/>
  <c r="E26" i="12"/>
  <c r="E81" i="12"/>
  <c r="E17" i="12"/>
  <c r="E89" i="12"/>
  <c r="E25" i="12"/>
  <c r="E144" i="12"/>
  <c r="E80" i="12"/>
  <c r="E16" i="12"/>
  <c r="E88" i="12"/>
  <c r="E24" i="12"/>
  <c r="E96" i="12"/>
  <c r="E33" i="12"/>
  <c r="E136" i="12"/>
  <c r="E120" i="12"/>
  <c r="E104" i="12"/>
  <c r="E40" i="12"/>
  <c r="E97" i="12"/>
  <c r="E128" i="12"/>
  <c r="E112" i="12"/>
  <c r="E48" i="12"/>
  <c r="E56" i="12"/>
  <c r="E87" i="12"/>
  <c r="E152" i="12"/>
  <c r="E64" i="12"/>
  <c r="E32" i="12"/>
  <c r="E151" i="12"/>
  <c r="E111" i="12"/>
  <c r="E127" i="12"/>
  <c r="E119" i="12"/>
  <c r="E8" i="12"/>
  <c r="E103" i="12"/>
  <c r="E31" i="12"/>
  <c r="E95" i="12"/>
  <c r="E135" i="12"/>
  <c r="E72" i="12"/>
  <c r="E79" i="12"/>
  <c r="E7" i="12"/>
  <c r="E63" i="12"/>
  <c r="E15" i="12"/>
  <c r="E55" i="12"/>
  <c r="E23" i="12"/>
  <c r="E47" i="12"/>
  <c r="E71" i="12"/>
  <c r="E3" i="12"/>
  <c r="BQ39" i="12"/>
  <c r="BQ143" i="12"/>
  <c r="BQ142" i="12"/>
  <c r="BQ150" i="12"/>
  <c r="BQ126" i="12"/>
  <c r="BQ134" i="12"/>
  <c r="BQ110" i="12"/>
  <c r="BQ118" i="12"/>
  <c r="BQ102" i="12"/>
  <c r="BQ78" i="12"/>
  <c r="BQ70" i="12"/>
  <c r="BQ54" i="12"/>
  <c r="BQ86" i="12"/>
  <c r="BQ94" i="12"/>
  <c r="BQ14" i="12"/>
  <c r="BQ30" i="12"/>
  <c r="BQ22" i="12"/>
  <c r="BQ38" i="12"/>
  <c r="BQ46" i="12"/>
  <c r="BQ62" i="12"/>
  <c r="BQ6" i="12"/>
  <c r="BQ149" i="12"/>
  <c r="BQ133" i="12"/>
  <c r="BQ109" i="12"/>
  <c r="BQ93" i="12"/>
  <c r="BQ125" i="12"/>
  <c r="BQ85" i="12"/>
  <c r="BQ101" i="12"/>
  <c r="BQ61" i="12"/>
  <c r="BQ45" i="12"/>
  <c r="BQ141" i="12"/>
  <c r="BQ117" i="12"/>
  <c r="BQ69" i="12"/>
  <c r="BQ53" i="12"/>
  <c r="BQ21" i="12"/>
  <c r="BQ29" i="12"/>
  <c r="BQ13" i="12"/>
  <c r="BQ37" i="12"/>
  <c r="BQ5" i="12"/>
  <c r="BQ132" i="12"/>
  <c r="BQ100" i="12"/>
  <c r="BQ140" i="12"/>
  <c r="BQ108" i="12"/>
  <c r="BQ148" i="12"/>
  <c r="BQ124" i="12"/>
  <c r="BQ77" i="12"/>
  <c r="BQ116" i="12"/>
  <c r="BQ68" i="12"/>
  <c r="BQ60" i="12"/>
  <c r="BQ20" i="12"/>
  <c r="BQ44" i="12"/>
  <c r="BQ36" i="12"/>
  <c r="BQ12" i="12"/>
  <c r="BQ84" i="12"/>
  <c r="BQ28" i="12"/>
  <c r="BQ52" i="12"/>
  <c r="BQ92" i="12"/>
  <c r="BQ76" i="12"/>
  <c r="BQ131" i="12"/>
  <c r="BQ115" i="12"/>
  <c r="BQ139" i="12"/>
  <c r="BQ99" i="12"/>
  <c r="BQ123" i="12"/>
  <c r="BQ107" i="12"/>
  <c r="BQ91" i="12"/>
  <c r="BQ4" i="12"/>
  <c r="BQ83" i="12"/>
  <c r="BQ59" i="12"/>
  <c r="BQ75" i="12"/>
  <c r="BQ51" i="12"/>
  <c r="BQ19" i="12"/>
  <c r="BQ27" i="12"/>
  <c r="BQ11" i="12"/>
  <c r="BQ67" i="12"/>
  <c r="BQ138" i="12"/>
  <c r="BQ114" i="12"/>
  <c r="BQ90" i="12"/>
  <c r="BQ43" i="12"/>
  <c r="BQ146" i="12"/>
  <c r="BQ35" i="12"/>
  <c r="BQ98" i="12"/>
  <c r="BQ58" i="12"/>
  <c r="BQ147" i="12"/>
  <c r="BQ122" i="12"/>
  <c r="BQ74" i="12"/>
  <c r="BQ66" i="12"/>
  <c r="BQ121" i="12"/>
  <c r="BQ42" i="12"/>
  <c r="BQ129" i="12"/>
  <c r="BQ106" i="12"/>
  <c r="BQ82" i="12"/>
  <c r="BQ113" i="12"/>
  <c r="BQ26" i="12"/>
  <c r="BQ50" i="12"/>
  <c r="BQ34" i="12"/>
  <c r="BQ130" i="12"/>
  <c r="BQ10" i="12"/>
  <c r="BQ145" i="12"/>
  <c r="BQ97" i="12"/>
  <c r="BQ57" i="12"/>
  <c r="BQ41" i="12"/>
  <c r="BQ25" i="12"/>
  <c r="BQ9" i="12"/>
  <c r="BQ65" i="12"/>
  <c r="BQ49" i="12"/>
  <c r="BQ33" i="12"/>
  <c r="BQ17" i="12"/>
  <c r="BQ18" i="12"/>
  <c r="BQ137" i="12"/>
  <c r="BQ73" i="12"/>
  <c r="BQ153" i="12"/>
  <c r="BQ105" i="12"/>
  <c r="BQ81" i="12"/>
  <c r="BQ89" i="12"/>
  <c r="BQ104" i="12"/>
  <c r="BQ48" i="12"/>
  <c r="BQ24" i="12"/>
  <c r="BQ144" i="12"/>
  <c r="BQ80" i="12"/>
  <c r="BQ32" i="12"/>
  <c r="BQ16" i="12"/>
  <c r="BQ88" i="12"/>
  <c r="BQ56" i="12"/>
  <c r="BQ64" i="12"/>
  <c r="BQ136" i="12"/>
  <c r="BQ128" i="12"/>
  <c r="BQ120" i="12"/>
  <c r="BQ152" i="12"/>
  <c r="BQ72" i="12"/>
  <c r="BQ151" i="12"/>
  <c r="BQ135" i="12"/>
  <c r="BQ96" i="12"/>
  <c r="BQ119" i="12"/>
  <c r="BQ8" i="12"/>
  <c r="BQ112" i="12"/>
  <c r="BQ40" i="12"/>
  <c r="BQ127" i="12"/>
  <c r="BQ111" i="12"/>
  <c r="BQ95" i="12"/>
  <c r="BQ79" i="12"/>
  <c r="BQ31" i="12"/>
  <c r="BQ87" i="12"/>
  <c r="BQ71" i="12"/>
  <c r="BQ103" i="12"/>
  <c r="BQ63" i="12"/>
  <c r="BQ47" i="12"/>
  <c r="BQ23" i="12"/>
  <c r="BQ15" i="12"/>
  <c r="BQ55" i="12"/>
  <c r="BQ7" i="12"/>
  <c r="BQ3" i="12"/>
  <c r="EC39" i="12"/>
  <c r="EC143" i="12"/>
  <c r="EC142" i="12"/>
  <c r="EC134" i="12"/>
  <c r="EC126" i="12"/>
  <c r="EC150" i="12"/>
  <c r="EC118" i="12"/>
  <c r="EC110" i="12"/>
  <c r="EC102" i="12"/>
  <c r="EC78" i="12"/>
  <c r="EC70" i="12"/>
  <c r="EC94" i="12"/>
  <c r="EC22" i="12"/>
  <c r="EC54" i="12"/>
  <c r="EC6" i="12"/>
  <c r="EC62" i="12"/>
  <c r="EC46" i="12"/>
  <c r="EC86" i="12"/>
  <c r="EC38" i="12"/>
  <c r="EC30" i="12"/>
  <c r="EC14" i="12"/>
  <c r="EC141" i="12"/>
  <c r="EC109" i="12"/>
  <c r="EC93" i="12"/>
  <c r="EC133" i="12"/>
  <c r="EC149" i="12"/>
  <c r="EC85" i="12"/>
  <c r="EC101" i="12"/>
  <c r="EC117" i="12"/>
  <c r="EC61" i="12"/>
  <c r="EC45" i="12"/>
  <c r="EC125" i="12"/>
  <c r="EC69" i="12"/>
  <c r="EC53" i="12"/>
  <c r="EC77" i="12"/>
  <c r="EC5" i="12"/>
  <c r="EC37" i="12"/>
  <c r="EC29" i="12"/>
  <c r="EC13" i="12"/>
  <c r="EC132" i="12"/>
  <c r="EC100" i="12"/>
  <c r="EC21" i="12"/>
  <c r="EC140" i="12"/>
  <c r="EC108" i="12"/>
  <c r="EC148" i="12"/>
  <c r="EC124" i="12"/>
  <c r="EC60" i="12"/>
  <c r="EC116" i="12"/>
  <c r="EC68" i="12"/>
  <c r="EC36" i="12"/>
  <c r="EC92" i="12"/>
  <c r="EC44" i="12"/>
  <c r="EC12" i="12"/>
  <c r="EC84" i="12"/>
  <c r="EC4" i="12"/>
  <c r="EC28" i="12"/>
  <c r="EC20" i="12"/>
  <c r="EC76" i="12"/>
  <c r="EC115" i="12"/>
  <c r="EC139" i="12"/>
  <c r="EC99" i="12"/>
  <c r="EC52" i="12"/>
  <c r="EC123" i="12"/>
  <c r="EC107" i="12"/>
  <c r="EC91" i="12"/>
  <c r="EC131" i="12"/>
  <c r="EC83" i="12"/>
  <c r="EC59" i="12"/>
  <c r="EC35" i="12"/>
  <c r="EC19" i="12"/>
  <c r="EC67" i="12"/>
  <c r="EC75" i="12"/>
  <c r="EC11" i="12"/>
  <c r="EC51" i="12"/>
  <c r="EC27" i="12"/>
  <c r="EC43" i="12"/>
  <c r="EC138" i="12"/>
  <c r="EC114" i="12"/>
  <c r="EC90" i="12"/>
  <c r="EC147" i="12"/>
  <c r="EC146" i="12"/>
  <c r="EC106" i="12"/>
  <c r="EC98" i="12"/>
  <c r="EC58" i="12"/>
  <c r="EC122" i="12"/>
  <c r="EC74" i="12"/>
  <c r="EC66" i="12"/>
  <c r="EC130" i="12"/>
  <c r="EC42" i="12"/>
  <c r="EC121" i="12"/>
  <c r="EC129" i="12"/>
  <c r="EC113" i="12"/>
  <c r="EC26" i="12"/>
  <c r="EC34" i="12"/>
  <c r="EC82" i="12"/>
  <c r="EC50" i="12"/>
  <c r="EC10" i="12"/>
  <c r="EC137" i="12"/>
  <c r="EC105" i="12"/>
  <c r="EC97" i="12"/>
  <c r="EC57" i="12"/>
  <c r="EC41" i="12"/>
  <c r="EC25" i="12"/>
  <c r="EC9" i="12"/>
  <c r="EC65" i="12"/>
  <c r="EC49" i="12"/>
  <c r="EC33" i="12"/>
  <c r="EC17" i="12"/>
  <c r="EC73" i="12"/>
  <c r="EC18" i="12"/>
  <c r="EC81" i="12"/>
  <c r="EC89" i="12"/>
  <c r="EC145" i="12"/>
  <c r="EC152" i="12"/>
  <c r="EC104" i="12"/>
  <c r="EC48" i="12"/>
  <c r="EC24" i="12"/>
  <c r="EC144" i="12"/>
  <c r="EC80" i="12"/>
  <c r="EC32" i="12"/>
  <c r="EC88" i="12"/>
  <c r="EC72" i="12"/>
  <c r="EC64" i="12"/>
  <c r="EC153" i="12"/>
  <c r="EC136" i="12"/>
  <c r="EC128" i="12"/>
  <c r="EC16" i="12"/>
  <c r="EC120" i="12"/>
  <c r="EC40" i="12"/>
  <c r="EC135" i="12"/>
  <c r="EC119" i="12"/>
  <c r="EC56" i="12"/>
  <c r="EC96" i="12"/>
  <c r="EC151" i="12"/>
  <c r="EC127" i="12"/>
  <c r="EC111" i="12"/>
  <c r="EC95" i="12"/>
  <c r="EC79" i="12"/>
  <c r="EC8" i="12"/>
  <c r="EC103" i="12"/>
  <c r="EC87" i="12"/>
  <c r="EC31" i="12"/>
  <c r="EC112" i="12"/>
  <c r="EC23" i="12"/>
  <c r="EC15" i="12"/>
  <c r="EC55" i="12"/>
  <c r="EC63" i="12"/>
  <c r="EC47" i="12"/>
  <c r="EC7" i="12"/>
  <c r="EC71" i="12"/>
  <c r="EC3" i="12"/>
  <c r="BB39" i="12"/>
  <c r="BB150" i="12"/>
  <c r="BB134" i="12"/>
  <c r="BB143" i="12"/>
  <c r="BB142" i="12"/>
  <c r="BB126" i="12"/>
  <c r="BB110" i="12"/>
  <c r="BB118" i="12"/>
  <c r="BB102" i="12"/>
  <c r="BB70" i="12"/>
  <c r="BB86" i="12"/>
  <c r="BB94" i="12"/>
  <c r="BB78" i="12"/>
  <c r="BB62" i="12"/>
  <c r="BB54" i="12"/>
  <c r="BB38" i="12"/>
  <c r="BB46" i="12"/>
  <c r="BB30" i="12"/>
  <c r="BB14" i="12"/>
  <c r="BB6" i="12"/>
  <c r="BB22" i="12"/>
  <c r="BB133" i="12"/>
  <c r="BB141" i="12"/>
  <c r="BB149" i="12"/>
  <c r="BB109" i="12"/>
  <c r="BB93" i="12"/>
  <c r="BB117" i="12"/>
  <c r="BB101" i="12"/>
  <c r="BB125" i="12"/>
  <c r="BB61" i="12"/>
  <c r="BB45" i="12"/>
  <c r="BB69" i="12"/>
  <c r="BB53" i="12"/>
  <c r="BB13" i="12"/>
  <c r="BB77" i="12"/>
  <c r="BB21" i="12"/>
  <c r="BB85" i="12"/>
  <c r="BB37" i="12"/>
  <c r="BB29" i="12"/>
  <c r="BB5" i="12"/>
  <c r="BB132" i="12"/>
  <c r="BB108" i="12"/>
  <c r="BB116" i="12"/>
  <c r="BB100" i="12"/>
  <c r="BB140" i="12"/>
  <c r="BB148" i="12"/>
  <c r="BB124" i="12"/>
  <c r="BB92" i="12"/>
  <c r="BB36" i="12"/>
  <c r="BB20" i="12"/>
  <c r="BB12" i="12"/>
  <c r="BB44" i="12"/>
  <c r="BB76" i="12"/>
  <c r="BB68" i="12"/>
  <c r="BB84" i="12"/>
  <c r="BB131" i="12"/>
  <c r="BB28" i="12"/>
  <c r="BB139" i="12"/>
  <c r="BB123" i="12"/>
  <c r="BB107" i="12"/>
  <c r="BB99" i="12"/>
  <c r="BB52" i="12"/>
  <c r="BB83" i="12"/>
  <c r="BB4" i="12"/>
  <c r="BB59" i="12"/>
  <c r="BB60" i="12"/>
  <c r="BB19" i="12"/>
  <c r="BB35" i="12"/>
  <c r="BB115" i="12"/>
  <c r="BB75" i="12"/>
  <c r="BB27" i="12"/>
  <c r="BB91" i="12"/>
  <c r="BB67" i="12"/>
  <c r="BB11" i="12"/>
  <c r="BB51" i="12"/>
  <c r="BB74" i="12"/>
  <c r="BB138" i="12"/>
  <c r="BB114" i="12"/>
  <c r="BB90" i="12"/>
  <c r="BB42" i="12"/>
  <c r="BB146" i="12"/>
  <c r="BB130" i="12"/>
  <c r="BB98" i="12"/>
  <c r="BB58" i="12"/>
  <c r="BB82" i="12"/>
  <c r="BB66" i="12"/>
  <c r="BB153" i="12"/>
  <c r="BB113" i="12"/>
  <c r="BB129" i="12"/>
  <c r="BB50" i="12"/>
  <c r="BB147" i="12"/>
  <c r="BB145" i="12"/>
  <c r="BB26" i="12"/>
  <c r="BB121" i="12"/>
  <c r="BB34" i="12"/>
  <c r="BB43" i="12"/>
  <c r="BB122" i="12"/>
  <c r="BB106" i="12"/>
  <c r="BB10" i="12"/>
  <c r="BB97" i="12"/>
  <c r="BB57" i="12"/>
  <c r="BB41" i="12"/>
  <c r="BB25" i="12"/>
  <c r="BB9" i="12"/>
  <c r="BB137" i="12"/>
  <c r="BB65" i="12"/>
  <c r="BB49" i="12"/>
  <c r="BB33" i="12"/>
  <c r="BB17" i="12"/>
  <c r="BB105" i="12"/>
  <c r="BB73" i="12"/>
  <c r="BB81" i="12"/>
  <c r="BB18" i="12"/>
  <c r="BB89" i="12"/>
  <c r="BB56" i="12"/>
  <c r="BB48" i="12"/>
  <c r="BB24" i="12"/>
  <c r="BB144" i="12"/>
  <c r="BB136" i="12"/>
  <c r="BB80" i="12"/>
  <c r="BB64" i="12"/>
  <c r="BB32" i="12"/>
  <c r="BB8" i="12"/>
  <c r="BB88" i="12"/>
  <c r="BB72" i="12"/>
  <c r="BB152" i="12"/>
  <c r="BB128" i="12"/>
  <c r="BB16" i="12"/>
  <c r="BB104" i="12"/>
  <c r="BB119" i="12"/>
  <c r="BB103" i="12"/>
  <c r="BB120" i="12"/>
  <c r="BB151" i="12"/>
  <c r="BB40" i="12"/>
  <c r="BB127" i="12"/>
  <c r="BB111" i="12"/>
  <c r="BB79" i="12"/>
  <c r="BB87" i="12"/>
  <c r="BB112" i="12"/>
  <c r="BB135" i="12"/>
  <c r="BB31" i="12"/>
  <c r="BB96" i="12"/>
  <c r="BB95" i="12"/>
  <c r="BB63" i="12"/>
  <c r="BB55" i="12"/>
  <c r="BB23" i="12"/>
  <c r="BB71" i="12"/>
  <c r="BB47" i="12"/>
  <c r="BB7" i="12"/>
  <c r="BB15" i="12"/>
  <c r="BB3" i="12"/>
  <c r="DN39" i="12"/>
  <c r="DN150" i="12"/>
  <c r="DN143" i="12"/>
  <c r="DN142" i="12"/>
  <c r="DN134" i="12"/>
  <c r="DN126" i="12"/>
  <c r="DN118" i="12"/>
  <c r="DN110" i="12"/>
  <c r="DN102" i="12"/>
  <c r="DN70" i="12"/>
  <c r="DN86" i="12"/>
  <c r="DN94" i="12"/>
  <c r="DN38" i="12"/>
  <c r="DN78" i="12"/>
  <c r="DN14" i="12"/>
  <c r="DN54" i="12"/>
  <c r="DN46" i="12"/>
  <c r="DN30" i="12"/>
  <c r="DN22" i="12"/>
  <c r="DN6" i="12"/>
  <c r="DN62" i="12"/>
  <c r="DN133" i="12"/>
  <c r="DN141" i="12"/>
  <c r="DN149" i="12"/>
  <c r="DN109" i="12"/>
  <c r="DN93" i="12"/>
  <c r="DN5" i="12"/>
  <c r="DN125" i="12"/>
  <c r="DN117" i="12"/>
  <c r="DN85" i="12"/>
  <c r="DN61" i="12"/>
  <c r="DN45" i="12"/>
  <c r="DN101" i="12"/>
  <c r="DN69" i="12"/>
  <c r="DN53" i="12"/>
  <c r="DN13" i="12"/>
  <c r="DN77" i="12"/>
  <c r="DN37" i="12"/>
  <c r="DN29" i="12"/>
  <c r="DN21" i="12"/>
  <c r="DN132" i="12"/>
  <c r="DN108" i="12"/>
  <c r="DN116" i="12"/>
  <c r="DN140" i="12"/>
  <c r="DN148" i="12"/>
  <c r="DN124" i="12"/>
  <c r="DN36" i="12"/>
  <c r="DN12" i="12"/>
  <c r="DN20" i="12"/>
  <c r="DN44" i="12"/>
  <c r="DN4" i="12"/>
  <c r="DN100" i="12"/>
  <c r="DN92" i="12"/>
  <c r="DN60" i="12"/>
  <c r="DN52" i="12"/>
  <c r="DN76" i="12"/>
  <c r="DN68" i="12"/>
  <c r="DN84" i="12"/>
  <c r="DN115" i="12"/>
  <c r="DN91" i="12"/>
  <c r="DN28" i="12"/>
  <c r="DN139" i="12"/>
  <c r="DN123" i="12"/>
  <c r="DN107" i="12"/>
  <c r="DN131" i="12"/>
  <c r="DN83" i="12"/>
  <c r="DN99" i="12"/>
  <c r="DN59" i="12"/>
  <c r="DN19" i="12"/>
  <c r="DN75" i="12"/>
  <c r="DN51" i="12"/>
  <c r="DN35" i="12"/>
  <c r="DN67" i="12"/>
  <c r="DN27" i="12"/>
  <c r="DN11" i="12"/>
  <c r="DN138" i="12"/>
  <c r="DN114" i="12"/>
  <c r="DN74" i="12"/>
  <c r="DN42" i="12"/>
  <c r="DN146" i="12"/>
  <c r="DN122" i="12"/>
  <c r="DN98" i="12"/>
  <c r="DN147" i="12"/>
  <c r="DN43" i="12"/>
  <c r="DN90" i="12"/>
  <c r="DN58" i="12"/>
  <c r="DN66" i="12"/>
  <c r="DN153" i="12"/>
  <c r="DN130" i="12"/>
  <c r="DN82" i="12"/>
  <c r="DN129" i="12"/>
  <c r="DN106" i="12"/>
  <c r="DN145" i="12"/>
  <c r="DN26" i="12"/>
  <c r="DN10" i="12"/>
  <c r="DN34" i="12"/>
  <c r="DN50" i="12"/>
  <c r="DN105" i="12"/>
  <c r="DN97" i="12"/>
  <c r="DN57" i="12"/>
  <c r="DN41" i="12"/>
  <c r="DN25" i="12"/>
  <c r="DN9" i="12"/>
  <c r="DN65" i="12"/>
  <c r="DN49" i="12"/>
  <c r="DN33" i="12"/>
  <c r="DN17" i="12"/>
  <c r="DN113" i="12"/>
  <c r="DN73" i="12"/>
  <c r="DN81" i="12"/>
  <c r="DN137" i="12"/>
  <c r="DN89" i="12"/>
  <c r="DN18" i="12"/>
  <c r="DN121" i="12"/>
  <c r="DN72" i="12"/>
  <c r="DN56" i="12"/>
  <c r="DN48" i="12"/>
  <c r="DN24" i="12"/>
  <c r="DN144" i="12"/>
  <c r="DN80" i="12"/>
  <c r="DN64" i="12"/>
  <c r="DN32" i="12"/>
  <c r="DN88" i="12"/>
  <c r="DN128" i="12"/>
  <c r="DN152" i="12"/>
  <c r="DN120" i="12"/>
  <c r="DN136" i="12"/>
  <c r="DN112" i="12"/>
  <c r="DN96" i="12"/>
  <c r="DN151" i="12"/>
  <c r="DN104" i="12"/>
  <c r="DN8" i="12"/>
  <c r="DN16" i="12"/>
  <c r="DN135" i="12"/>
  <c r="DN40" i="12"/>
  <c r="DN127" i="12"/>
  <c r="DN119" i="12"/>
  <c r="DN111" i="12"/>
  <c r="DN95" i="12"/>
  <c r="DN79" i="12"/>
  <c r="DN31" i="12"/>
  <c r="DN71" i="12"/>
  <c r="DN87" i="12"/>
  <c r="DN103" i="12"/>
  <c r="DN55" i="12"/>
  <c r="DN47" i="12"/>
  <c r="DN23" i="12"/>
  <c r="DN15" i="12"/>
  <c r="DN7" i="12"/>
  <c r="DN63" i="12"/>
  <c r="DN3" i="12"/>
  <c r="BA116" i="8"/>
  <c r="BA124" i="8"/>
  <c r="BA148" i="8"/>
  <c r="BA132" i="8"/>
  <c r="BA140" i="8"/>
  <c r="BA100" i="8"/>
  <c r="BA76" i="8"/>
  <c r="BA92" i="8"/>
  <c r="BA44" i="8"/>
  <c r="BA28" i="8"/>
  <c r="BA20" i="8"/>
  <c r="BA108" i="8"/>
  <c r="BA84" i="8"/>
  <c r="BA68" i="8"/>
  <c r="BA36" i="8"/>
  <c r="BA60" i="8"/>
  <c r="BA12" i="8"/>
  <c r="BA4" i="8"/>
  <c r="BA52" i="8"/>
  <c r="BA147" i="8"/>
  <c r="BA91" i="8"/>
  <c r="BA67" i="8"/>
  <c r="BA139" i="8"/>
  <c r="BA75" i="8"/>
  <c r="BA99" i="8"/>
  <c r="BA83" i="8"/>
  <c r="BA131" i="8"/>
  <c r="BA107" i="8"/>
  <c r="BA115" i="8"/>
  <c r="BA35" i="8"/>
  <c r="BA27" i="8"/>
  <c r="BA59" i="8"/>
  <c r="BA43" i="8"/>
  <c r="BA51" i="8"/>
  <c r="BA19" i="8"/>
  <c r="BA123" i="8"/>
  <c r="BA122" i="8"/>
  <c r="BA138" i="8"/>
  <c r="BA11" i="8"/>
  <c r="BA130" i="8"/>
  <c r="BA42" i="8"/>
  <c r="BA90" i="8"/>
  <c r="BA50" i="8"/>
  <c r="BA58" i="8"/>
  <c r="BA98" i="8"/>
  <c r="BA66" i="8"/>
  <c r="BA106" i="8"/>
  <c r="BA74" i="8"/>
  <c r="BA26" i="8"/>
  <c r="BA146" i="8"/>
  <c r="BA114" i="8"/>
  <c r="BA34" i="8"/>
  <c r="BA82" i="8"/>
  <c r="BA10" i="8"/>
  <c r="BA18" i="8"/>
  <c r="BA129" i="8"/>
  <c r="BA105" i="8"/>
  <c r="BA153" i="8"/>
  <c r="BA113" i="8"/>
  <c r="BA121" i="8"/>
  <c r="BA145" i="8"/>
  <c r="BA65" i="8"/>
  <c r="BA33" i="8"/>
  <c r="BA73" i="8"/>
  <c r="BA41" i="8"/>
  <c r="BA137" i="8"/>
  <c r="BA81" i="8"/>
  <c r="BA57" i="8"/>
  <c r="BA49" i="8"/>
  <c r="BA97" i="8"/>
  <c r="BA17" i="8"/>
  <c r="BA9" i="8"/>
  <c r="BA152" i="8"/>
  <c r="BA88" i="8"/>
  <c r="BA24" i="8"/>
  <c r="BA96" i="8"/>
  <c r="BA64" i="8"/>
  <c r="BA16" i="8"/>
  <c r="BA104" i="8"/>
  <c r="BA112" i="8"/>
  <c r="BA80" i="8"/>
  <c r="BA32" i="8"/>
  <c r="BA89" i="8"/>
  <c r="BA128" i="8"/>
  <c r="BA120" i="8"/>
  <c r="BA56" i="8"/>
  <c r="BA40" i="8"/>
  <c r="BA144" i="8"/>
  <c r="BA136" i="8"/>
  <c r="BA25" i="8"/>
  <c r="BA72" i="8"/>
  <c r="BA48" i="8"/>
  <c r="BA103" i="8"/>
  <c r="BA87" i="8"/>
  <c r="BA119" i="8"/>
  <c r="BA8" i="8"/>
  <c r="BA127" i="8"/>
  <c r="BA95" i="8"/>
  <c r="BA63" i="8"/>
  <c r="BA135" i="8"/>
  <c r="BA143" i="8"/>
  <c r="BA79" i="8"/>
  <c r="BA31" i="8"/>
  <c r="BA7" i="8"/>
  <c r="BA151" i="8"/>
  <c r="BA39" i="8"/>
  <c r="BA126" i="8"/>
  <c r="BA71" i="8"/>
  <c r="BA47" i="8"/>
  <c r="BA134" i="8"/>
  <c r="BA55" i="8"/>
  <c r="BA23" i="8"/>
  <c r="BA118" i="8"/>
  <c r="BA86" i="8"/>
  <c r="BA22" i="8"/>
  <c r="BA6" i="8"/>
  <c r="BA111" i="8"/>
  <c r="BA30" i="8"/>
  <c r="BA94" i="8"/>
  <c r="BA38" i="8"/>
  <c r="BA15" i="8"/>
  <c r="BA46" i="8"/>
  <c r="BA54" i="8"/>
  <c r="BA142" i="8"/>
  <c r="BA62" i="8"/>
  <c r="BA150" i="8"/>
  <c r="BA102" i="8"/>
  <c r="BA70" i="8"/>
  <c r="BA78" i="8"/>
  <c r="BA14" i="8"/>
  <c r="BA110" i="8"/>
  <c r="BA117" i="8"/>
  <c r="BA69" i="8"/>
  <c r="BA37" i="8"/>
  <c r="BA125" i="8"/>
  <c r="BA77" i="8"/>
  <c r="BA45" i="8"/>
  <c r="BA29" i="8"/>
  <c r="BA109" i="8"/>
  <c r="BA5" i="8"/>
  <c r="BA85" i="8"/>
  <c r="BA53" i="8"/>
  <c r="BA61" i="8"/>
  <c r="BA141" i="8"/>
  <c r="BA133" i="8"/>
  <c r="BA93" i="8"/>
  <c r="BA13" i="8"/>
  <c r="BA149" i="8"/>
  <c r="BA101" i="8"/>
  <c r="BA21" i="8"/>
  <c r="BA3" i="8"/>
  <c r="AZ148" i="8"/>
  <c r="AZ132" i="8"/>
  <c r="AZ140" i="8"/>
  <c r="AZ100" i="8"/>
  <c r="AZ108" i="8"/>
  <c r="AZ116" i="8"/>
  <c r="AZ124" i="8"/>
  <c r="AZ92" i="8"/>
  <c r="AZ28" i="8"/>
  <c r="AZ68" i="8"/>
  <c r="AZ84" i="8"/>
  <c r="AZ36" i="8"/>
  <c r="AZ44" i="8"/>
  <c r="AZ60" i="8"/>
  <c r="AZ52" i="8"/>
  <c r="AZ4" i="8"/>
  <c r="AZ76" i="8"/>
  <c r="AZ20" i="8"/>
  <c r="AZ12" i="8"/>
  <c r="AZ147" i="8"/>
  <c r="AZ115" i="8"/>
  <c r="AZ83" i="8"/>
  <c r="AZ59" i="8"/>
  <c r="AZ123" i="8"/>
  <c r="AZ131" i="8"/>
  <c r="AZ139" i="8"/>
  <c r="AZ107" i="8"/>
  <c r="AZ43" i="8"/>
  <c r="AZ51" i="8"/>
  <c r="AZ19" i="8"/>
  <c r="AZ91" i="8"/>
  <c r="AZ75" i="8"/>
  <c r="AZ27" i="8"/>
  <c r="AZ11" i="8"/>
  <c r="AZ99" i="8"/>
  <c r="AZ67" i="8"/>
  <c r="AZ138" i="8"/>
  <c r="AZ35" i="8"/>
  <c r="AZ146" i="8"/>
  <c r="AZ122" i="8"/>
  <c r="AZ98" i="8"/>
  <c r="AZ66" i="8"/>
  <c r="AZ130" i="8"/>
  <c r="AZ106" i="8"/>
  <c r="AZ74" i="8"/>
  <c r="AZ82" i="8"/>
  <c r="AZ58" i="8"/>
  <c r="AZ34" i="8"/>
  <c r="AZ42" i="8"/>
  <c r="AZ114" i="8"/>
  <c r="AZ50" i="8"/>
  <c r="AZ26" i="8"/>
  <c r="AZ90" i="8"/>
  <c r="AZ18" i="8"/>
  <c r="AZ129" i="8"/>
  <c r="AZ121" i="8"/>
  <c r="AZ153" i="8"/>
  <c r="AZ97" i="8"/>
  <c r="AZ137" i="8"/>
  <c r="AZ145" i="8"/>
  <c r="AZ10" i="8"/>
  <c r="AZ113" i="8"/>
  <c r="AZ105" i="8"/>
  <c r="AZ89" i="8"/>
  <c r="AZ41" i="8"/>
  <c r="AZ49" i="8"/>
  <c r="AZ57" i="8"/>
  <c r="AZ65" i="8"/>
  <c r="AZ17" i="8"/>
  <c r="AZ73" i="8"/>
  <c r="AZ25" i="8"/>
  <c r="AZ81" i="8"/>
  <c r="AZ33" i="8"/>
  <c r="AZ9" i="8"/>
  <c r="AZ112" i="8"/>
  <c r="AZ96" i="8"/>
  <c r="AZ80" i="8"/>
  <c r="AZ32" i="8"/>
  <c r="AZ128" i="8"/>
  <c r="AZ120" i="8"/>
  <c r="AZ88" i="8"/>
  <c r="AZ56" i="8"/>
  <c r="AZ40" i="8"/>
  <c r="AZ144" i="8"/>
  <c r="AZ152" i="8"/>
  <c r="AZ136" i="8"/>
  <c r="AZ64" i="8"/>
  <c r="AZ16" i="8"/>
  <c r="AZ104" i="8"/>
  <c r="AZ135" i="8"/>
  <c r="AZ95" i="8"/>
  <c r="AZ72" i="8"/>
  <c r="AZ48" i="8"/>
  <c r="AZ63" i="8"/>
  <c r="AZ103" i="8"/>
  <c r="AZ71" i="8"/>
  <c r="AZ24" i="8"/>
  <c r="AZ8" i="8"/>
  <c r="AZ111" i="8"/>
  <c r="AZ151" i="8"/>
  <c r="AZ119" i="8"/>
  <c r="AZ87" i="8"/>
  <c r="AZ126" i="8"/>
  <c r="AZ143" i="8"/>
  <c r="AZ134" i="8"/>
  <c r="AZ23" i="8"/>
  <c r="AZ55" i="8"/>
  <c r="AZ15" i="8"/>
  <c r="AZ150" i="8"/>
  <c r="AZ47" i="8"/>
  <c r="AZ7" i="8"/>
  <c r="AZ22" i="8"/>
  <c r="AZ31" i="8"/>
  <c r="AZ94" i="8"/>
  <c r="AZ14" i="8"/>
  <c r="AZ102" i="8"/>
  <c r="AZ70" i="8"/>
  <c r="AZ142" i="8"/>
  <c r="AZ110" i="8"/>
  <c r="AZ78" i="8"/>
  <c r="AZ62" i="8"/>
  <c r="AZ30" i="8"/>
  <c r="AZ79" i="8"/>
  <c r="AZ39" i="8"/>
  <c r="AZ86" i="8"/>
  <c r="AZ38" i="8"/>
  <c r="AZ6" i="8"/>
  <c r="AZ54" i="8"/>
  <c r="AZ46" i="8"/>
  <c r="AZ127" i="8"/>
  <c r="AZ118" i="8"/>
  <c r="AZ141" i="8"/>
  <c r="AZ133" i="8"/>
  <c r="AZ93" i="8"/>
  <c r="AZ61" i="8"/>
  <c r="AZ29" i="8"/>
  <c r="AZ13" i="8"/>
  <c r="AZ149" i="8"/>
  <c r="AZ101" i="8"/>
  <c r="AZ69" i="8"/>
  <c r="AZ21" i="8"/>
  <c r="AZ5" i="8"/>
  <c r="AZ53" i="8"/>
  <c r="AZ109" i="8"/>
  <c r="AZ77" i="8"/>
  <c r="AZ117" i="8"/>
  <c r="AZ85" i="8"/>
  <c r="AZ37" i="8"/>
  <c r="AZ125" i="8"/>
  <c r="AZ45" i="8"/>
  <c r="AZ3" i="8"/>
  <c r="R148" i="8"/>
  <c r="R140" i="8"/>
  <c r="R108" i="8"/>
  <c r="R116" i="8"/>
  <c r="R124" i="8"/>
  <c r="R92" i="8"/>
  <c r="R100" i="8"/>
  <c r="R76" i="8"/>
  <c r="R84" i="8"/>
  <c r="R36" i="8"/>
  <c r="R44" i="8"/>
  <c r="R132" i="8"/>
  <c r="R52" i="8"/>
  <c r="R60" i="8"/>
  <c r="R4" i="8"/>
  <c r="R20" i="8"/>
  <c r="R28" i="8"/>
  <c r="R68" i="8"/>
  <c r="R12" i="8"/>
  <c r="R139" i="8"/>
  <c r="R147" i="8"/>
  <c r="R123" i="8"/>
  <c r="R91" i="8"/>
  <c r="R131" i="8"/>
  <c r="R99" i="8"/>
  <c r="R115" i="8"/>
  <c r="R51" i="8"/>
  <c r="R75" i="8"/>
  <c r="R19" i="8"/>
  <c r="R27" i="8"/>
  <c r="R11" i="8"/>
  <c r="R83" i="8"/>
  <c r="R107" i="8"/>
  <c r="R35" i="8"/>
  <c r="R67" i="8"/>
  <c r="R146" i="8"/>
  <c r="R43" i="8"/>
  <c r="R59" i="8"/>
  <c r="R138" i="8"/>
  <c r="R74" i="8"/>
  <c r="R82" i="8"/>
  <c r="R58" i="8"/>
  <c r="R34" i="8"/>
  <c r="R42" i="8"/>
  <c r="R50" i="8"/>
  <c r="R130" i="8"/>
  <c r="R106" i="8"/>
  <c r="R114" i="8"/>
  <c r="R66" i="8"/>
  <c r="R26" i="8"/>
  <c r="R90" i="8"/>
  <c r="R18" i="8"/>
  <c r="R98" i="8"/>
  <c r="R122" i="8"/>
  <c r="R10" i="8"/>
  <c r="R129" i="8"/>
  <c r="R137" i="8"/>
  <c r="R97" i="8"/>
  <c r="R145" i="8"/>
  <c r="R121" i="8"/>
  <c r="R113" i="8"/>
  <c r="R105" i="8"/>
  <c r="R9" i="8"/>
  <c r="R17" i="8"/>
  <c r="R89" i="8"/>
  <c r="R65" i="8"/>
  <c r="R57" i="8"/>
  <c r="R33" i="8"/>
  <c r="R73" i="8"/>
  <c r="R41" i="8"/>
  <c r="R25" i="8"/>
  <c r="R81" i="8"/>
  <c r="R49" i="8"/>
  <c r="R153" i="8"/>
  <c r="R144" i="8"/>
  <c r="R120" i="8"/>
  <c r="R40" i="8"/>
  <c r="R48" i="8"/>
  <c r="R152" i="8"/>
  <c r="R136" i="8"/>
  <c r="R88" i="8"/>
  <c r="R64" i="8"/>
  <c r="R72" i="8"/>
  <c r="R8" i="8"/>
  <c r="R96" i="8"/>
  <c r="R104" i="8"/>
  <c r="R24" i="8"/>
  <c r="R151" i="8"/>
  <c r="R143" i="8"/>
  <c r="R112" i="8"/>
  <c r="R128" i="8"/>
  <c r="R80" i="8"/>
  <c r="R56" i="8"/>
  <c r="R127" i="8"/>
  <c r="R103" i="8"/>
  <c r="R95" i="8"/>
  <c r="R71" i="8"/>
  <c r="R63" i="8"/>
  <c r="R32" i="8"/>
  <c r="R111" i="8"/>
  <c r="R79" i="8"/>
  <c r="R55" i="8"/>
  <c r="R16" i="8"/>
  <c r="R119" i="8"/>
  <c r="R47" i="8"/>
  <c r="R87" i="8"/>
  <c r="R39" i="8"/>
  <c r="R142" i="8"/>
  <c r="R23" i="8"/>
  <c r="R150" i="8"/>
  <c r="R15" i="8"/>
  <c r="R135" i="8"/>
  <c r="R31" i="8"/>
  <c r="R7" i="8"/>
  <c r="R102" i="8"/>
  <c r="R94" i="8"/>
  <c r="R126" i="8"/>
  <c r="R110" i="8"/>
  <c r="R62" i="8"/>
  <c r="R14" i="8"/>
  <c r="R118" i="8"/>
  <c r="R70" i="8"/>
  <c r="R6" i="8"/>
  <c r="R78" i="8"/>
  <c r="R30" i="8"/>
  <c r="R86" i="8"/>
  <c r="R38" i="8"/>
  <c r="R54" i="8"/>
  <c r="R46" i="8"/>
  <c r="R22" i="8"/>
  <c r="R134" i="8"/>
  <c r="R93" i="8"/>
  <c r="R101" i="8"/>
  <c r="R69" i="8"/>
  <c r="R37" i="8"/>
  <c r="R141" i="8"/>
  <c r="R109" i="8"/>
  <c r="R77" i="8"/>
  <c r="R45" i="8"/>
  <c r="R5" i="8"/>
  <c r="R21" i="8"/>
  <c r="R117" i="8"/>
  <c r="R85" i="8"/>
  <c r="R53" i="8"/>
  <c r="R29" i="8"/>
  <c r="R125" i="8"/>
  <c r="R61" i="8"/>
  <c r="R149" i="8"/>
  <c r="R133" i="8"/>
  <c r="R13" i="8"/>
  <c r="R3" i="8"/>
  <c r="EK148" i="8"/>
  <c r="EK116" i="8"/>
  <c r="EK124" i="8"/>
  <c r="EK132" i="8"/>
  <c r="EK140" i="8"/>
  <c r="EK108" i="8"/>
  <c r="EK100" i="8"/>
  <c r="EK92" i="8"/>
  <c r="EK76" i="8"/>
  <c r="EK68" i="8"/>
  <c r="EK84" i="8"/>
  <c r="EK44" i="8"/>
  <c r="EK60" i="8"/>
  <c r="EK52" i="8"/>
  <c r="EK28" i="8"/>
  <c r="EK20" i="8"/>
  <c r="EK36" i="8"/>
  <c r="EK12" i="8"/>
  <c r="EK139" i="8"/>
  <c r="EK4" i="8"/>
  <c r="EK115" i="8"/>
  <c r="EK147" i="8"/>
  <c r="EK123" i="8"/>
  <c r="EK91" i="8"/>
  <c r="EK131" i="8"/>
  <c r="EK75" i="8"/>
  <c r="EK19" i="8"/>
  <c r="EK107" i="8"/>
  <c r="EK11" i="8"/>
  <c r="EK83" i="8"/>
  <c r="EK67" i="8"/>
  <c r="EK59" i="8"/>
  <c r="EK27" i="8"/>
  <c r="EK35" i="8"/>
  <c r="EK43" i="8"/>
  <c r="EK99" i="8"/>
  <c r="EK51" i="8"/>
  <c r="EK130" i="8"/>
  <c r="EK114" i="8"/>
  <c r="EK82" i="8"/>
  <c r="EK18" i="8"/>
  <c r="EK26" i="8"/>
  <c r="EK146" i="8"/>
  <c r="EK122" i="8"/>
  <c r="EK34" i="8"/>
  <c r="EK42" i="8"/>
  <c r="EK138" i="8"/>
  <c r="EK90" i="8"/>
  <c r="EK50" i="8"/>
  <c r="EK98" i="8"/>
  <c r="EK66" i="8"/>
  <c r="EK106" i="8"/>
  <c r="EK58" i="8"/>
  <c r="EK74" i="8"/>
  <c r="EK10" i="8"/>
  <c r="EK137" i="8"/>
  <c r="EK145" i="8"/>
  <c r="EK129" i="8"/>
  <c r="EK105" i="8"/>
  <c r="EK153" i="8"/>
  <c r="EK121" i="8"/>
  <c r="EK113" i="8"/>
  <c r="EK9" i="8"/>
  <c r="EK17" i="8"/>
  <c r="EK65" i="8"/>
  <c r="EK57" i="8"/>
  <c r="EK33" i="8"/>
  <c r="EK25" i="8"/>
  <c r="EK89" i="8"/>
  <c r="EK73" i="8"/>
  <c r="EK41" i="8"/>
  <c r="EK81" i="8"/>
  <c r="EK49" i="8"/>
  <c r="EK97" i="8"/>
  <c r="EK144" i="8"/>
  <c r="EK48" i="8"/>
  <c r="EK136" i="8"/>
  <c r="EK88" i="8"/>
  <c r="EK24" i="8"/>
  <c r="EK96" i="8"/>
  <c r="EK64" i="8"/>
  <c r="EK16" i="8"/>
  <c r="EK104" i="8"/>
  <c r="EK152" i="8"/>
  <c r="EK112" i="8"/>
  <c r="EK80" i="8"/>
  <c r="EK32" i="8"/>
  <c r="EK128" i="8"/>
  <c r="EK8" i="8"/>
  <c r="EK135" i="8"/>
  <c r="EK143" i="8"/>
  <c r="EK79" i="8"/>
  <c r="EK55" i="8"/>
  <c r="EK103" i="8"/>
  <c r="EK87" i="8"/>
  <c r="EK72" i="8"/>
  <c r="EK111" i="8"/>
  <c r="EK56" i="8"/>
  <c r="EK40" i="8"/>
  <c r="EK119" i="8"/>
  <c r="EK63" i="8"/>
  <c r="EK23" i="8"/>
  <c r="EK142" i="8"/>
  <c r="EK150" i="8"/>
  <c r="EK71" i="8"/>
  <c r="EK15" i="8"/>
  <c r="EK120" i="8"/>
  <c r="EK47" i="8"/>
  <c r="EK31" i="8"/>
  <c r="EK7" i="8"/>
  <c r="EK151" i="8"/>
  <c r="EK39" i="8"/>
  <c r="EK62" i="8"/>
  <c r="EK102" i="8"/>
  <c r="EK70" i="8"/>
  <c r="EK126" i="8"/>
  <c r="EK110" i="8"/>
  <c r="EK78" i="8"/>
  <c r="EK14" i="8"/>
  <c r="EK86" i="8"/>
  <c r="EK22" i="8"/>
  <c r="EK6" i="8"/>
  <c r="EK30" i="8"/>
  <c r="EK118" i="8"/>
  <c r="EK94" i="8"/>
  <c r="EK38" i="8"/>
  <c r="EK127" i="8"/>
  <c r="EK95" i="8"/>
  <c r="EK46" i="8"/>
  <c r="EK134" i="8"/>
  <c r="EK54" i="8"/>
  <c r="EK13" i="8"/>
  <c r="EK149" i="8"/>
  <c r="EK101" i="8"/>
  <c r="EK109" i="8"/>
  <c r="EK61" i="8"/>
  <c r="EK5" i="8"/>
  <c r="EK117" i="8"/>
  <c r="EK69" i="8"/>
  <c r="EK37" i="8"/>
  <c r="EK21" i="8"/>
  <c r="EK125" i="8"/>
  <c r="EK77" i="8"/>
  <c r="EK45" i="8"/>
  <c r="EK29" i="8"/>
  <c r="EK85" i="8"/>
  <c r="EK53" i="8"/>
  <c r="EK141" i="8"/>
  <c r="EK133" i="8"/>
  <c r="EK93" i="8"/>
  <c r="EK3" i="8"/>
  <c r="DW148" i="8"/>
  <c r="DW140" i="8"/>
  <c r="DW116" i="8"/>
  <c r="DW132" i="8"/>
  <c r="DW124" i="8"/>
  <c r="DW76" i="8"/>
  <c r="DW84" i="8"/>
  <c r="DW92" i="8"/>
  <c r="DW52" i="8"/>
  <c r="DW100" i="8"/>
  <c r="DW108" i="8"/>
  <c r="DW68" i="8"/>
  <c r="DW36" i="8"/>
  <c r="DW20" i="8"/>
  <c r="DW44" i="8"/>
  <c r="DW12" i="8"/>
  <c r="DW60" i="8"/>
  <c r="DW28" i="8"/>
  <c r="DW4" i="8"/>
  <c r="DW147" i="8"/>
  <c r="DW67" i="8"/>
  <c r="DW75" i="8"/>
  <c r="DW99" i="8"/>
  <c r="DW83" i="8"/>
  <c r="DW107" i="8"/>
  <c r="DW115" i="8"/>
  <c r="DW131" i="8"/>
  <c r="DW123" i="8"/>
  <c r="DW91" i="8"/>
  <c r="DW11" i="8"/>
  <c r="DW19" i="8"/>
  <c r="DW27" i="8"/>
  <c r="DW139" i="8"/>
  <c r="DW35" i="8"/>
  <c r="DW43" i="8"/>
  <c r="DW59" i="8"/>
  <c r="DW51" i="8"/>
  <c r="DW138" i="8"/>
  <c r="DW130" i="8"/>
  <c r="DW146" i="8"/>
  <c r="DW50" i="8"/>
  <c r="DW58" i="8"/>
  <c r="DW26" i="8"/>
  <c r="DW122" i="8"/>
  <c r="DW98" i="8"/>
  <c r="DW106" i="8"/>
  <c r="DW114" i="8"/>
  <c r="DW66" i="8"/>
  <c r="DW82" i="8"/>
  <c r="DW34" i="8"/>
  <c r="DW42" i="8"/>
  <c r="DW10" i="8"/>
  <c r="DW18" i="8"/>
  <c r="DW90" i="8"/>
  <c r="DW105" i="8"/>
  <c r="DW74" i="8"/>
  <c r="DW113" i="8"/>
  <c r="DW153" i="8"/>
  <c r="DW121" i="8"/>
  <c r="DW137" i="8"/>
  <c r="DW89" i="8"/>
  <c r="DW65" i="8"/>
  <c r="DW57" i="8"/>
  <c r="DW33" i="8"/>
  <c r="DW129" i="8"/>
  <c r="DW73" i="8"/>
  <c r="DW41" i="8"/>
  <c r="DW145" i="8"/>
  <c r="DW97" i="8"/>
  <c r="DW81" i="8"/>
  <c r="DW49" i="8"/>
  <c r="DW25" i="8"/>
  <c r="DW9" i="8"/>
  <c r="DW17" i="8"/>
  <c r="DW144" i="8"/>
  <c r="DW96" i="8"/>
  <c r="DW64" i="8"/>
  <c r="DW16" i="8"/>
  <c r="DW152" i="8"/>
  <c r="DW72" i="8"/>
  <c r="DW104" i="8"/>
  <c r="DW56" i="8"/>
  <c r="DW40" i="8"/>
  <c r="DW112" i="8"/>
  <c r="DW48" i="8"/>
  <c r="DW24" i="8"/>
  <c r="DW120" i="8"/>
  <c r="DW128" i="8"/>
  <c r="DW103" i="8"/>
  <c r="DW95" i="8"/>
  <c r="DW111" i="8"/>
  <c r="DW80" i="8"/>
  <c r="DW136" i="8"/>
  <c r="DW127" i="8"/>
  <c r="DW47" i="8"/>
  <c r="DW32" i="8"/>
  <c r="DW135" i="8"/>
  <c r="DW55" i="8"/>
  <c r="DW143" i="8"/>
  <c r="DW8" i="8"/>
  <c r="DW151" i="8"/>
  <c r="DW71" i="8"/>
  <c r="DW79" i="8"/>
  <c r="DW63" i="8"/>
  <c r="DW39" i="8"/>
  <c r="DW15" i="8"/>
  <c r="DW23" i="8"/>
  <c r="DW31" i="8"/>
  <c r="DW7" i="8"/>
  <c r="DW134" i="8"/>
  <c r="DW142" i="8"/>
  <c r="DW88" i="8"/>
  <c r="DW119" i="8"/>
  <c r="DW87" i="8"/>
  <c r="DW78" i="8"/>
  <c r="DW30" i="8"/>
  <c r="DW86" i="8"/>
  <c r="DW38" i="8"/>
  <c r="DW46" i="8"/>
  <c r="DW22" i="8"/>
  <c r="DW94" i="8"/>
  <c r="DW62" i="8"/>
  <c r="DW126" i="8"/>
  <c r="DW54" i="8"/>
  <c r="DW150" i="8"/>
  <c r="DW102" i="8"/>
  <c r="DW110" i="8"/>
  <c r="DW14" i="8"/>
  <c r="DW118" i="8"/>
  <c r="DW70" i="8"/>
  <c r="DW6" i="8"/>
  <c r="DW125" i="8"/>
  <c r="DW77" i="8"/>
  <c r="DW45" i="8"/>
  <c r="DW37" i="8"/>
  <c r="DW85" i="8"/>
  <c r="DW53" i="8"/>
  <c r="DW117" i="8"/>
  <c r="DW93" i="8"/>
  <c r="DW133" i="8"/>
  <c r="DW21" i="8"/>
  <c r="DW69" i="8"/>
  <c r="DW141" i="8"/>
  <c r="DW13" i="8"/>
  <c r="DW29" i="8"/>
  <c r="DW149" i="8"/>
  <c r="DW101" i="8"/>
  <c r="DW61" i="8"/>
  <c r="DW109" i="8"/>
  <c r="DW5" i="8"/>
  <c r="DW3" i="8"/>
  <c r="BU140" i="8"/>
  <c r="BU148" i="8"/>
  <c r="BU116" i="8"/>
  <c r="BU124" i="8"/>
  <c r="BU132" i="8"/>
  <c r="BU100" i="8"/>
  <c r="BU84" i="8"/>
  <c r="BU44" i="8"/>
  <c r="BU76" i="8"/>
  <c r="BU60" i="8"/>
  <c r="BU108" i="8"/>
  <c r="BU68" i="8"/>
  <c r="BU28" i="8"/>
  <c r="BU20" i="8"/>
  <c r="BU12" i="8"/>
  <c r="BU52" i="8"/>
  <c r="BU4" i="8"/>
  <c r="BU92" i="8"/>
  <c r="BU36" i="8"/>
  <c r="BU147" i="8"/>
  <c r="BU99" i="8"/>
  <c r="BU67" i="8"/>
  <c r="BU107" i="8"/>
  <c r="BU75" i="8"/>
  <c r="BU115" i="8"/>
  <c r="BU83" i="8"/>
  <c r="BU123" i="8"/>
  <c r="BU91" i="8"/>
  <c r="BU139" i="8"/>
  <c r="BU59" i="8"/>
  <c r="BU35" i="8"/>
  <c r="BU43" i="8"/>
  <c r="BU51" i="8"/>
  <c r="BU19" i="8"/>
  <c r="BU131" i="8"/>
  <c r="BU27" i="8"/>
  <c r="BU11" i="8"/>
  <c r="BU146" i="8"/>
  <c r="BU98" i="8"/>
  <c r="BU26" i="8"/>
  <c r="BU106" i="8"/>
  <c r="BU130" i="8"/>
  <c r="BU114" i="8"/>
  <c r="BU90" i="8"/>
  <c r="BU66" i="8"/>
  <c r="BU74" i="8"/>
  <c r="BU138" i="8"/>
  <c r="BU42" i="8"/>
  <c r="BU122" i="8"/>
  <c r="BU82" i="8"/>
  <c r="BU10" i="8"/>
  <c r="BU50" i="8"/>
  <c r="BU34" i="8"/>
  <c r="BU105" i="8"/>
  <c r="BU18" i="8"/>
  <c r="BU113" i="8"/>
  <c r="BU121" i="8"/>
  <c r="BU97" i="8"/>
  <c r="BU129" i="8"/>
  <c r="BU89" i="8"/>
  <c r="BU65" i="8"/>
  <c r="BU57" i="8"/>
  <c r="BU33" i="8"/>
  <c r="BU153" i="8"/>
  <c r="BU145" i="8"/>
  <c r="BU137" i="8"/>
  <c r="BU73" i="8"/>
  <c r="BU41" i="8"/>
  <c r="BU81" i="8"/>
  <c r="BU49" i="8"/>
  <c r="BU9" i="8"/>
  <c r="BU25" i="8"/>
  <c r="BU17" i="8"/>
  <c r="BU58" i="8"/>
  <c r="BU128" i="8"/>
  <c r="BU72" i="8"/>
  <c r="BU8" i="8"/>
  <c r="BU96" i="8"/>
  <c r="BU80" i="8"/>
  <c r="BU16" i="8"/>
  <c r="BU104" i="8"/>
  <c r="BU112" i="8"/>
  <c r="BU32" i="8"/>
  <c r="BU144" i="8"/>
  <c r="BU120" i="8"/>
  <c r="BU40" i="8"/>
  <c r="BU152" i="8"/>
  <c r="BU136" i="8"/>
  <c r="BU88" i="8"/>
  <c r="BU56" i="8"/>
  <c r="BU24" i="8"/>
  <c r="BU111" i="8"/>
  <c r="BU119" i="8"/>
  <c r="BU87" i="8"/>
  <c r="BU55" i="8"/>
  <c r="BU39" i="8"/>
  <c r="BU135" i="8"/>
  <c r="BU143" i="8"/>
  <c r="BU63" i="8"/>
  <c r="BU151" i="8"/>
  <c r="BU48" i="8"/>
  <c r="BU103" i="8"/>
  <c r="BU71" i="8"/>
  <c r="BU47" i="8"/>
  <c r="BU31" i="8"/>
  <c r="BU7" i="8"/>
  <c r="BU126" i="8"/>
  <c r="BU23" i="8"/>
  <c r="BU64" i="8"/>
  <c r="BU95" i="8"/>
  <c r="BU134" i="8"/>
  <c r="BU127" i="8"/>
  <c r="BU142" i="8"/>
  <c r="BU79" i="8"/>
  <c r="BU86" i="8"/>
  <c r="BU38" i="8"/>
  <c r="BU15" i="8"/>
  <c r="BU54" i="8"/>
  <c r="BU46" i="8"/>
  <c r="BU22" i="8"/>
  <c r="BU102" i="8"/>
  <c r="BU94" i="8"/>
  <c r="BU110" i="8"/>
  <c r="BU62" i="8"/>
  <c r="BU14" i="8"/>
  <c r="BU150" i="8"/>
  <c r="BU118" i="8"/>
  <c r="BU70" i="8"/>
  <c r="BU6" i="8"/>
  <c r="BU78" i="8"/>
  <c r="BU30" i="8"/>
  <c r="BU117" i="8"/>
  <c r="BU85" i="8"/>
  <c r="BU53" i="8"/>
  <c r="BU5" i="8"/>
  <c r="BU77" i="8"/>
  <c r="BU125" i="8"/>
  <c r="BU61" i="8"/>
  <c r="BU21" i="8"/>
  <c r="BU133" i="8"/>
  <c r="BU141" i="8"/>
  <c r="BU13" i="8"/>
  <c r="BU149" i="8"/>
  <c r="BU109" i="8"/>
  <c r="BU29" i="8"/>
  <c r="BU101" i="8"/>
  <c r="BU93" i="8"/>
  <c r="BU69" i="8"/>
  <c r="BU37" i="8"/>
  <c r="BU45" i="8"/>
  <c r="BU3" i="8"/>
  <c r="CV148" i="8"/>
  <c r="CV116" i="8"/>
  <c r="CV124" i="8"/>
  <c r="CV132" i="8"/>
  <c r="CV100" i="8"/>
  <c r="CV92" i="8"/>
  <c r="CV76" i="8"/>
  <c r="CV68" i="8"/>
  <c r="CV108" i="8"/>
  <c r="CV44" i="8"/>
  <c r="CV60" i="8"/>
  <c r="CV52" i="8"/>
  <c r="CV140" i="8"/>
  <c r="CV84" i="8"/>
  <c r="CV28" i="8"/>
  <c r="CV20" i="8"/>
  <c r="CV36" i="8"/>
  <c r="CV12" i="8"/>
  <c r="CV4" i="8"/>
  <c r="CV147" i="8"/>
  <c r="CV131" i="8"/>
  <c r="CV139" i="8"/>
  <c r="CV99" i="8"/>
  <c r="CV91" i="8"/>
  <c r="CV107" i="8"/>
  <c r="CV75" i="8"/>
  <c r="CV19" i="8"/>
  <c r="CV27" i="8"/>
  <c r="CV83" i="8"/>
  <c r="CV67" i="8"/>
  <c r="CV59" i="8"/>
  <c r="CV11" i="8"/>
  <c r="CV115" i="8"/>
  <c r="CV35" i="8"/>
  <c r="CV123" i="8"/>
  <c r="CV43" i="8"/>
  <c r="CV51" i="8"/>
  <c r="CV130" i="8"/>
  <c r="CV82" i="8"/>
  <c r="CV58" i="8"/>
  <c r="CV34" i="8"/>
  <c r="CV114" i="8"/>
  <c r="CV42" i="8"/>
  <c r="CV50" i="8"/>
  <c r="CV26" i="8"/>
  <c r="CV138" i="8"/>
  <c r="CV90" i="8"/>
  <c r="CV98" i="8"/>
  <c r="CV66" i="8"/>
  <c r="CV18" i="8"/>
  <c r="CV146" i="8"/>
  <c r="CV106" i="8"/>
  <c r="CV10" i="8"/>
  <c r="CV122" i="8"/>
  <c r="CV137" i="8"/>
  <c r="CV129" i="8"/>
  <c r="CV145" i="8"/>
  <c r="CV97" i="8"/>
  <c r="CV105" i="8"/>
  <c r="CV74" i="8"/>
  <c r="CV57" i="8"/>
  <c r="CV121" i="8"/>
  <c r="CV113" i="8"/>
  <c r="CV9" i="8"/>
  <c r="CV153" i="8"/>
  <c r="CV65" i="8"/>
  <c r="CV17" i="8"/>
  <c r="CV73" i="8"/>
  <c r="CV81" i="8"/>
  <c r="CV33" i="8"/>
  <c r="CV89" i="8"/>
  <c r="CV41" i="8"/>
  <c r="CV25" i="8"/>
  <c r="CV144" i="8"/>
  <c r="CV48" i="8"/>
  <c r="CV152" i="8"/>
  <c r="CV96" i="8"/>
  <c r="CV136" i="8"/>
  <c r="CV88" i="8"/>
  <c r="CV24" i="8"/>
  <c r="CV8" i="8"/>
  <c r="CV49" i="8"/>
  <c r="CV64" i="8"/>
  <c r="CV16" i="8"/>
  <c r="CV104" i="8"/>
  <c r="CV112" i="8"/>
  <c r="CV80" i="8"/>
  <c r="CV32" i="8"/>
  <c r="CV143" i="8"/>
  <c r="CV63" i="8"/>
  <c r="CV127" i="8"/>
  <c r="CV111" i="8"/>
  <c r="CV79" i="8"/>
  <c r="CV55" i="8"/>
  <c r="CV120" i="8"/>
  <c r="CV72" i="8"/>
  <c r="CV151" i="8"/>
  <c r="CV119" i="8"/>
  <c r="CV87" i="8"/>
  <c r="CV128" i="8"/>
  <c r="CV56" i="8"/>
  <c r="CV40" i="8"/>
  <c r="CV135" i="8"/>
  <c r="CV95" i="8"/>
  <c r="CV23" i="8"/>
  <c r="CV142" i="8"/>
  <c r="CV47" i="8"/>
  <c r="CV15" i="8"/>
  <c r="CV31" i="8"/>
  <c r="CV7" i="8"/>
  <c r="CV39" i="8"/>
  <c r="CV71" i="8"/>
  <c r="CV14" i="8"/>
  <c r="CV118" i="8"/>
  <c r="CV102" i="8"/>
  <c r="CV70" i="8"/>
  <c r="CV150" i="8"/>
  <c r="CV110" i="8"/>
  <c r="CV78" i="8"/>
  <c r="CV62" i="8"/>
  <c r="CV30" i="8"/>
  <c r="CV103" i="8"/>
  <c r="CV134" i="8"/>
  <c r="CV86" i="8"/>
  <c r="CV38" i="8"/>
  <c r="CV6" i="8"/>
  <c r="CV54" i="8"/>
  <c r="CV46" i="8"/>
  <c r="CV126" i="8"/>
  <c r="CV94" i="8"/>
  <c r="CV22" i="8"/>
  <c r="CV61" i="8"/>
  <c r="CV13" i="8"/>
  <c r="CV149" i="8"/>
  <c r="CV101" i="8"/>
  <c r="CV69" i="8"/>
  <c r="CV21" i="8"/>
  <c r="CV109" i="8"/>
  <c r="CV77" i="8"/>
  <c r="CV5" i="8"/>
  <c r="CV117" i="8"/>
  <c r="CV85" i="8"/>
  <c r="CV37" i="8"/>
  <c r="CV125" i="8"/>
  <c r="CV45" i="8"/>
  <c r="CV53" i="8"/>
  <c r="CV141" i="8"/>
  <c r="CV133" i="8"/>
  <c r="CV93" i="8"/>
  <c r="CV29" i="8"/>
  <c r="CV3" i="8"/>
  <c r="W143" i="12"/>
  <c r="W142" i="12"/>
  <c r="W39" i="12"/>
  <c r="W118" i="12"/>
  <c r="W126" i="12"/>
  <c r="W134" i="12"/>
  <c r="W110" i="12"/>
  <c r="W102" i="12"/>
  <c r="W94" i="12"/>
  <c r="W150" i="12"/>
  <c r="W86" i="12"/>
  <c r="W70" i="12"/>
  <c r="W62" i="12"/>
  <c r="W78" i="12"/>
  <c r="W38" i="12"/>
  <c r="W46" i="12"/>
  <c r="W30" i="12"/>
  <c r="W54" i="12"/>
  <c r="W22" i="12"/>
  <c r="W14" i="12"/>
  <c r="W6" i="12"/>
  <c r="W141" i="12"/>
  <c r="W125" i="12"/>
  <c r="W85" i="12"/>
  <c r="W133" i="12"/>
  <c r="W149" i="12"/>
  <c r="W101" i="12"/>
  <c r="W61" i="12"/>
  <c r="W109" i="12"/>
  <c r="W93" i="12"/>
  <c r="W69" i="12"/>
  <c r="W117" i="12"/>
  <c r="W77" i="12"/>
  <c r="W53" i="12"/>
  <c r="W13" i="12"/>
  <c r="W29" i="12"/>
  <c r="W5" i="12"/>
  <c r="W37" i="12"/>
  <c r="W21" i="12"/>
  <c r="W45" i="12"/>
  <c r="W124" i="12"/>
  <c r="W132" i="12"/>
  <c r="W148" i="12"/>
  <c r="W108" i="12"/>
  <c r="W92" i="12"/>
  <c r="W44" i="12"/>
  <c r="W36" i="12"/>
  <c r="W4" i="12"/>
  <c r="W76" i="12"/>
  <c r="W60" i="12"/>
  <c r="W52" i="12"/>
  <c r="W28" i="12"/>
  <c r="W12" i="12"/>
  <c r="W140" i="12"/>
  <c r="W84" i="12"/>
  <c r="W68" i="12"/>
  <c r="W20" i="12"/>
  <c r="W100" i="12"/>
  <c r="W139" i="12"/>
  <c r="W115" i="12"/>
  <c r="W99" i="12"/>
  <c r="W123" i="12"/>
  <c r="W107" i="12"/>
  <c r="W75" i="12"/>
  <c r="W83" i="12"/>
  <c r="W116" i="12"/>
  <c r="W67" i="12"/>
  <c r="W51" i="12"/>
  <c r="W35" i="12"/>
  <c r="W27" i="12"/>
  <c r="W131" i="12"/>
  <c r="W91" i="12"/>
  <c r="W59" i="12"/>
  <c r="W19" i="12"/>
  <c r="W147" i="12"/>
  <c r="W43" i="12"/>
  <c r="W146" i="12"/>
  <c r="W11" i="12"/>
  <c r="W122" i="12"/>
  <c r="W74" i="12"/>
  <c r="W130" i="12"/>
  <c r="W106" i="12"/>
  <c r="W90" i="12"/>
  <c r="W66" i="12"/>
  <c r="W98" i="12"/>
  <c r="W82" i="12"/>
  <c r="W153" i="12"/>
  <c r="W137" i="12"/>
  <c r="W114" i="12"/>
  <c r="W50" i="12"/>
  <c r="W10" i="12"/>
  <c r="W145" i="12"/>
  <c r="W26" i="12"/>
  <c r="W42" i="12"/>
  <c r="W34" i="12"/>
  <c r="W58" i="12"/>
  <c r="W121" i="12"/>
  <c r="W138" i="12"/>
  <c r="W65" i="12"/>
  <c r="W49" i="12"/>
  <c r="W17" i="12"/>
  <c r="W129" i="12"/>
  <c r="W73" i="12"/>
  <c r="W81" i="12"/>
  <c r="W89" i="12"/>
  <c r="W105" i="12"/>
  <c r="W25" i="12"/>
  <c r="W113" i="12"/>
  <c r="W97" i="12"/>
  <c r="W33" i="12"/>
  <c r="W152" i="12"/>
  <c r="W144" i="12"/>
  <c r="W88" i="12"/>
  <c r="W128" i="12"/>
  <c r="W120" i="12"/>
  <c r="W72" i="12"/>
  <c r="W9" i="12"/>
  <c r="W136" i="12"/>
  <c r="W104" i="12"/>
  <c r="W18" i="12"/>
  <c r="W112" i="12"/>
  <c r="W96" i="12"/>
  <c r="W40" i="12"/>
  <c r="W41" i="12"/>
  <c r="W32" i="12"/>
  <c r="W24" i="12"/>
  <c r="W16" i="12"/>
  <c r="W8" i="12"/>
  <c r="W56" i="12"/>
  <c r="W103" i="12"/>
  <c r="W71" i="12"/>
  <c r="W57" i="12"/>
  <c r="W64" i="12"/>
  <c r="W80" i="12"/>
  <c r="W151" i="12"/>
  <c r="W135" i="12"/>
  <c r="W31" i="12"/>
  <c r="W119" i="12"/>
  <c r="W111" i="12"/>
  <c r="W87" i="12"/>
  <c r="W79" i="12"/>
  <c r="W48" i="12"/>
  <c r="W127" i="12"/>
  <c r="W95" i="12"/>
  <c r="W23" i="12"/>
  <c r="W55" i="12"/>
  <c r="W63" i="12"/>
  <c r="W47" i="12"/>
  <c r="W15" i="12"/>
  <c r="W7" i="12"/>
  <c r="W3" i="12"/>
  <c r="DD140" i="8"/>
  <c r="DD148" i="8"/>
  <c r="DD108" i="8"/>
  <c r="DD116" i="8"/>
  <c r="DD124" i="8"/>
  <c r="DD132" i="8"/>
  <c r="DD100" i="8"/>
  <c r="DD68" i="8"/>
  <c r="DD76" i="8"/>
  <c r="DD36" i="8"/>
  <c r="DD44" i="8"/>
  <c r="DD60" i="8"/>
  <c r="DD52" i="8"/>
  <c r="DD92" i="8"/>
  <c r="DD4" i="8"/>
  <c r="DD84" i="8"/>
  <c r="DD20" i="8"/>
  <c r="DD28" i="8"/>
  <c r="DD139" i="8"/>
  <c r="DD123" i="8"/>
  <c r="DD131" i="8"/>
  <c r="DD12" i="8"/>
  <c r="DD147" i="8"/>
  <c r="DD99" i="8"/>
  <c r="DD91" i="8"/>
  <c r="DD51" i="8"/>
  <c r="DD107" i="8"/>
  <c r="DD19" i="8"/>
  <c r="DD27" i="8"/>
  <c r="DD83" i="8"/>
  <c r="DD67" i="8"/>
  <c r="DD59" i="8"/>
  <c r="DD11" i="8"/>
  <c r="DD115" i="8"/>
  <c r="DD75" i="8"/>
  <c r="DD35" i="8"/>
  <c r="DD43" i="8"/>
  <c r="DD146" i="8"/>
  <c r="DD130" i="8"/>
  <c r="DD106" i="8"/>
  <c r="DD74" i="8"/>
  <c r="DD82" i="8"/>
  <c r="DD58" i="8"/>
  <c r="DD34" i="8"/>
  <c r="DD114" i="8"/>
  <c r="DD42" i="8"/>
  <c r="DD50" i="8"/>
  <c r="DD26" i="8"/>
  <c r="DD138" i="8"/>
  <c r="DD122" i="8"/>
  <c r="DD90" i="8"/>
  <c r="DD98" i="8"/>
  <c r="DD18" i="8"/>
  <c r="DD66" i="8"/>
  <c r="DD10" i="8"/>
  <c r="DD153" i="8"/>
  <c r="DD137" i="8"/>
  <c r="DD145" i="8"/>
  <c r="DD97" i="8"/>
  <c r="DD49" i="8"/>
  <c r="DD57" i="8"/>
  <c r="DD121" i="8"/>
  <c r="DD113" i="8"/>
  <c r="DD105" i="8"/>
  <c r="DD9" i="8"/>
  <c r="DD65" i="8"/>
  <c r="DD73" i="8"/>
  <c r="DD25" i="8"/>
  <c r="DD81" i="8"/>
  <c r="DD33" i="8"/>
  <c r="DD41" i="8"/>
  <c r="DD89" i="8"/>
  <c r="DD128" i="8"/>
  <c r="DD120" i="8"/>
  <c r="DD56" i="8"/>
  <c r="DD40" i="8"/>
  <c r="DD144" i="8"/>
  <c r="DD48" i="8"/>
  <c r="DD17" i="8"/>
  <c r="DD152" i="8"/>
  <c r="DD136" i="8"/>
  <c r="DD129" i="8"/>
  <c r="DD88" i="8"/>
  <c r="DD24" i="8"/>
  <c r="DD8" i="8"/>
  <c r="DD104" i="8"/>
  <c r="DD96" i="8"/>
  <c r="DD72" i="8"/>
  <c r="DD135" i="8"/>
  <c r="DD95" i="8"/>
  <c r="DD143" i="8"/>
  <c r="DD127" i="8"/>
  <c r="DD103" i="8"/>
  <c r="DD71" i="8"/>
  <c r="DD80" i="8"/>
  <c r="DD111" i="8"/>
  <c r="DD79" i="8"/>
  <c r="DD55" i="8"/>
  <c r="DD64" i="8"/>
  <c r="DD151" i="8"/>
  <c r="DD119" i="8"/>
  <c r="DD32" i="8"/>
  <c r="DD134" i="8"/>
  <c r="DD23" i="8"/>
  <c r="DD142" i="8"/>
  <c r="DD87" i="8"/>
  <c r="DD16" i="8"/>
  <c r="DD47" i="8"/>
  <c r="DD15" i="8"/>
  <c r="DD112" i="8"/>
  <c r="DD31" i="8"/>
  <c r="DD7" i="8"/>
  <c r="DD94" i="8"/>
  <c r="DD14" i="8"/>
  <c r="DD118" i="8"/>
  <c r="DD102" i="8"/>
  <c r="DD70" i="8"/>
  <c r="DD110" i="8"/>
  <c r="DD78" i="8"/>
  <c r="DD62" i="8"/>
  <c r="DD30" i="8"/>
  <c r="DD63" i="8"/>
  <c r="DD86" i="8"/>
  <c r="DD38" i="8"/>
  <c r="DD6" i="8"/>
  <c r="DD54" i="8"/>
  <c r="DD46" i="8"/>
  <c r="DD39" i="8"/>
  <c r="DD150" i="8"/>
  <c r="DD126" i="8"/>
  <c r="DD22" i="8"/>
  <c r="DD141" i="8"/>
  <c r="DD13" i="8"/>
  <c r="DD149" i="8"/>
  <c r="DD101" i="8"/>
  <c r="DD69" i="8"/>
  <c r="DD21" i="8"/>
  <c r="DD133" i="8"/>
  <c r="DD109" i="8"/>
  <c r="DD77" i="8"/>
  <c r="DD5" i="8"/>
  <c r="DD29" i="8"/>
  <c r="DD117" i="8"/>
  <c r="DD85" i="8"/>
  <c r="DD37" i="8"/>
  <c r="DD125" i="8"/>
  <c r="DD61" i="8"/>
  <c r="DD45" i="8"/>
  <c r="DD93" i="8"/>
  <c r="DD53" i="8"/>
  <c r="DD3" i="8"/>
  <c r="CQ148" i="8"/>
  <c r="CQ100" i="8"/>
  <c r="CQ108" i="8"/>
  <c r="CQ116" i="8"/>
  <c r="CQ140" i="8"/>
  <c r="CQ124" i="8"/>
  <c r="CQ92" i="8"/>
  <c r="CQ132" i="8"/>
  <c r="CQ76" i="8"/>
  <c r="CQ68" i="8"/>
  <c r="CQ84" i="8"/>
  <c r="CQ44" i="8"/>
  <c r="CQ52" i="8"/>
  <c r="CQ60" i="8"/>
  <c r="CQ36" i="8"/>
  <c r="CQ20" i="8"/>
  <c r="CQ28" i="8"/>
  <c r="CQ12" i="8"/>
  <c r="CQ4" i="8"/>
  <c r="CQ115" i="8"/>
  <c r="CQ131" i="8"/>
  <c r="CQ123" i="8"/>
  <c r="CQ91" i="8"/>
  <c r="CQ139" i="8"/>
  <c r="CQ147" i="8"/>
  <c r="CQ43" i="8"/>
  <c r="CQ59" i="8"/>
  <c r="CQ51" i="8"/>
  <c r="CQ107" i="8"/>
  <c r="CQ75" i="8"/>
  <c r="CQ67" i="8"/>
  <c r="CQ11" i="8"/>
  <c r="CQ19" i="8"/>
  <c r="CQ27" i="8"/>
  <c r="CQ99" i="8"/>
  <c r="CQ83" i="8"/>
  <c r="CQ138" i="8"/>
  <c r="CQ114" i="8"/>
  <c r="CQ66" i="8"/>
  <c r="CQ26" i="8"/>
  <c r="CQ18" i="8"/>
  <c r="CQ74" i="8"/>
  <c r="CQ58" i="8"/>
  <c r="CQ130" i="8"/>
  <c r="CQ82" i="8"/>
  <c r="CQ34" i="8"/>
  <c r="CQ90" i="8"/>
  <c r="CQ42" i="8"/>
  <c r="CQ50" i="8"/>
  <c r="CQ35" i="8"/>
  <c r="CQ146" i="8"/>
  <c r="CQ122" i="8"/>
  <c r="CQ98" i="8"/>
  <c r="CQ106" i="8"/>
  <c r="CQ10" i="8"/>
  <c r="CQ137" i="8"/>
  <c r="CQ145" i="8"/>
  <c r="CQ153" i="8"/>
  <c r="CQ129" i="8"/>
  <c r="CQ97" i="8"/>
  <c r="CQ105" i="8"/>
  <c r="CQ25" i="8"/>
  <c r="CQ9" i="8"/>
  <c r="CQ17" i="8"/>
  <c r="CQ89" i="8"/>
  <c r="CQ65" i="8"/>
  <c r="CQ57" i="8"/>
  <c r="CQ33" i="8"/>
  <c r="CQ121" i="8"/>
  <c r="CQ113" i="8"/>
  <c r="CQ73" i="8"/>
  <c r="CQ41" i="8"/>
  <c r="CQ81" i="8"/>
  <c r="CQ49" i="8"/>
  <c r="CQ112" i="8"/>
  <c r="CQ48" i="8"/>
  <c r="CQ120" i="8"/>
  <c r="CQ128" i="8"/>
  <c r="CQ136" i="8"/>
  <c r="CQ88" i="8"/>
  <c r="CQ24" i="8"/>
  <c r="CQ8" i="8"/>
  <c r="CQ144" i="8"/>
  <c r="CQ96" i="8"/>
  <c r="CQ64" i="8"/>
  <c r="CQ16" i="8"/>
  <c r="CQ152" i="8"/>
  <c r="CQ80" i="8"/>
  <c r="CQ32" i="8"/>
  <c r="CQ135" i="8"/>
  <c r="CQ72" i="8"/>
  <c r="CQ143" i="8"/>
  <c r="CQ56" i="8"/>
  <c r="CQ40" i="8"/>
  <c r="CQ79" i="8"/>
  <c r="CQ63" i="8"/>
  <c r="CQ103" i="8"/>
  <c r="CQ95" i="8"/>
  <c r="CQ87" i="8"/>
  <c r="CQ111" i="8"/>
  <c r="CQ104" i="8"/>
  <c r="CQ119" i="8"/>
  <c r="CQ142" i="8"/>
  <c r="CQ55" i="8"/>
  <c r="CQ150" i="8"/>
  <c r="CQ71" i="8"/>
  <c r="CQ151" i="8"/>
  <c r="CQ47" i="8"/>
  <c r="CQ15" i="8"/>
  <c r="CQ39" i="8"/>
  <c r="CQ23" i="8"/>
  <c r="CQ127" i="8"/>
  <c r="CQ102" i="8"/>
  <c r="CQ62" i="8"/>
  <c r="CQ7" i="8"/>
  <c r="CQ126" i="8"/>
  <c r="CQ110" i="8"/>
  <c r="CQ94" i="8"/>
  <c r="CQ14" i="8"/>
  <c r="CQ118" i="8"/>
  <c r="CQ70" i="8"/>
  <c r="CQ6" i="8"/>
  <c r="CQ31" i="8"/>
  <c r="CQ78" i="8"/>
  <c r="CQ54" i="8"/>
  <c r="CQ30" i="8"/>
  <c r="CQ86" i="8"/>
  <c r="CQ38" i="8"/>
  <c r="CQ22" i="8"/>
  <c r="CQ46" i="8"/>
  <c r="CQ134" i="8"/>
  <c r="CQ29" i="8"/>
  <c r="CQ13" i="8"/>
  <c r="CQ101" i="8"/>
  <c r="CQ61" i="8"/>
  <c r="CQ109" i="8"/>
  <c r="CQ5" i="8"/>
  <c r="CQ141" i="8"/>
  <c r="CQ117" i="8"/>
  <c r="CQ93" i="8"/>
  <c r="CQ69" i="8"/>
  <c r="CQ37" i="8"/>
  <c r="CQ125" i="8"/>
  <c r="CQ77" i="8"/>
  <c r="CQ45" i="8"/>
  <c r="CQ85" i="8"/>
  <c r="CQ53" i="8"/>
  <c r="CQ149" i="8"/>
  <c r="CQ133" i="8"/>
  <c r="CQ21" i="8"/>
  <c r="CQ3" i="8"/>
  <c r="DJ116" i="8"/>
  <c r="DJ124" i="8"/>
  <c r="DJ132" i="8"/>
  <c r="DJ148" i="8"/>
  <c r="DJ140" i="8"/>
  <c r="DJ100" i="8"/>
  <c r="DJ84" i="8"/>
  <c r="DJ92" i="8"/>
  <c r="DJ44" i="8"/>
  <c r="DJ108" i="8"/>
  <c r="DJ68" i="8"/>
  <c r="DJ76" i="8"/>
  <c r="DJ20" i="8"/>
  <c r="DJ28" i="8"/>
  <c r="DJ60" i="8"/>
  <c r="DJ12" i="8"/>
  <c r="DJ4" i="8"/>
  <c r="DJ52" i="8"/>
  <c r="DJ36" i="8"/>
  <c r="DJ139" i="8"/>
  <c r="DJ99" i="8"/>
  <c r="DJ67" i="8"/>
  <c r="DJ147" i="8"/>
  <c r="DJ107" i="8"/>
  <c r="DJ75" i="8"/>
  <c r="DJ131" i="8"/>
  <c r="DJ115" i="8"/>
  <c r="DJ83" i="8"/>
  <c r="DJ123" i="8"/>
  <c r="DJ91" i="8"/>
  <c r="DJ35" i="8"/>
  <c r="DJ43" i="8"/>
  <c r="DJ51" i="8"/>
  <c r="DJ19" i="8"/>
  <c r="DJ27" i="8"/>
  <c r="DJ130" i="8"/>
  <c r="DJ146" i="8"/>
  <c r="DJ59" i="8"/>
  <c r="DJ11" i="8"/>
  <c r="DJ98" i="8"/>
  <c r="DJ26" i="8"/>
  <c r="DJ122" i="8"/>
  <c r="DJ106" i="8"/>
  <c r="DJ114" i="8"/>
  <c r="DJ90" i="8"/>
  <c r="DJ66" i="8"/>
  <c r="DJ74" i="8"/>
  <c r="DJ42" i="8"/>
  <c r="DJ50" i="8"/>
  <c r="DJ10" i="8"/>
  <c r="DJ138" i="8"/>
  <c r="DJ34" i="8"/>
  <c r="DJ58" i="8"/>
  <c r="DJ18" i="8"/>
  <c r="DJ105" i="8"/>
  <c r="DJ113" i="8"/>
  <c r="DJ82" i="8"/>
  <c r="DJ121" i="8"/>
  <c r="DJ97" i="8"/>
  <c r="DJ145" i="8"/>
  <c r="DJ129" i="8"/>
  <c r="DJ65" i="8"/>
  <c r="DJ57" i="8"/>
  <c r="DJ33" i="8"/>
  <c r="DJ73" i="8"/>
  <c r="DJ41" i="8"/>
  <c r="DJ25" i="8"/>
  <c r="DJ137" i="8"/>
  <c r="DJ81" i="8"/>
  <c r="DJ49" i="8"/>
  <c r="DJ153" i="8"/>
  <c r="DJ9" i="8"/>
  <c r="DJ17" i="8"/>
  <c r="DJ89" i="8"/>
  <c r="DJ72" i="8"/>
  <c r="DJ8" i="8"/>
  <c r="DJ152" i="8"/>
  <c r="DJ96" i="8"/>
  <c r="DJ80" i="8"/>
  <c r="DJ16" i="8"/>
  <c r="DJ128" i="8"/>
  <c r="DJ104" i="8"/>
  <c r="DJ112" i="8"/>
  <c r="DJ32" i="8"/>
  <c r="DJ144" i="8"/>
  <c r="DJ120" i="8"/>
  <c r="DJ40" i="8"/>
  <c r="DJ136" i="8"/>
  <c r="DJ88" i="8"/>
  <c r="DJ56" i="8"/>
  <c r="DJ64" i="8"/>
  <c r="DJ111" i="8"/>
  <c r="DJ24" i="8"/>
  <c r="DJ119" i="8"/>
  <c r="DJ87" i="8"/>
  <c r="DJ39" i="8"/>
  <c r="DJ135" i="8"/>
  <c r="DJ151" i="8"/>
  <c r="DJ143" i="8"/>
  <c r="DJ95" i="8"/>
  <c r="DJ47" i="8"/>
  <c r="DJ79" i="8"/>
  <c r="DJ31" i="8"/>
  <c r="DJ7" i="8"/>
  <c r="DJ126" i="8"/>
  <c r="DJ127" i="8"/>
  <c r="DJ134" i="8"/>
  <c r="DJ71" i="8"/>
  <c r="DJ142" i="8"/>
  <c r="DJ48" i="8"/>
  <c r="DJ55" i="8"/>
  <c r="DJ23" i="8"/>
  <c r="DJ103" i="8"/>
  <c r="DJ63" i="8"/>
  <c r="DJ86" i="8"/>
  <c r="DJ38" i="8"/>
  <c r="DJ150" i="8"/>
  <c r="DJ54" i="8"/>
  <c r="DJ46" i="8"/>
  <c r="DJ62" i="8"/>
  <c r="DJ22" i="8"/>
  <c r="DJ102" i="8"/>
  <c r="DJ94" i="8"/>
  <c r="DJ110" i="8"/>
  <c r="DJ14" i="8"/>
  <c r="DJ118" i="8"/>
  <c r="DJ70" i="8"/>
  <c r="DJ6" i="8"/>
  <c r="DJ30" i="8"/>
  <c r="DJ15" i="8"/>
  <c r="DJ78" i="8"/>
  <c r="DJ149" i="8"/>
  <c r="DJ117" i="8"/>
  <c r="DJ85" i="8"/>
  <c r="DJ53" i="8"/>
  <c r="DJ109" i="8"/>
  <c r="DJ45" i="8"/>
  <c r="DJ125" i="8"/>
  <c r="DJ61" i="8"/>
  <c r="DJ21" i="8"/>
  <c r="DJ5" i="8"/>
  <c r="DJ133" i="8"/>
  <c r="DJ141" i="8"/>
  <c r="DJ13" i="8"/>
  <c r="DJ93" i="8"/>
  <c r="DJ29" i="8"/>
  <c r="DJ101" i="8"/>
  <c r="DJ69" i="8"/>
  <c r="DJ37" i="8"/>
  <c r="DJ77" i="8"/>
  <c r="DJ3" i="8"/>
  <c r="BR132" i="8"/>
  <c r="BR148" i="8"/>
  <c r="BR140" i="8"/>
  <c r="BR100" i="8"/>
  <c r="BR108" i="8"/>
  <c r="BR92" i="8"/>
  <c r="BR116" i="8"/>
  <c r="BR124" i="8"/>
  <c r="BR84" i="8"/>
  <c r="BR28" i="8"/>
  <c r="BR68" i="8"/>
  <c r="BR76" i="8"/>
  <c r="BR36" i="8"/>
  <c r="BR44" i="8"/>
  <c r="BR60" i="8"/>
  <c r="BR52" i="8"/>
  <c r="BR20" i="8"/>
  <c r="BR4" i="8"/>
  <c r="BR12" i="8"/>
  <c r="BR99" i="8"/>
  <c r="BR83" i="8"/>
  <c r="BR59" i="8"/>
  <c r="BR147" i="8"/>
  <c r="BR131" i="8"/>
  <c r="BR107" i="8"/>
  <c r="BR139" i="8"/>
  <c r="BR115" i="8"/>
  <c r="BR123" i="8"/>
  <c r="BR43" i="8"/>
  <c r="BR27" i="8"/>
  <c r="BR51" i="8"/>
  <c r="BR19" i="8"/>
  <c r="BR67" i="8"/>
  <c r="BR11" i="8"/>
  <c r="BR91" i="8"/>
  <c r="BR75" i="8"/>
  <c r="BR138" i="8"/>
  <c r="BR146" i="8"/>
  <c r="BR35" i="8"/>
  <c r="BR98" i="8"/>
  <c r="BR66" i="8"/>
  <c r="BR106" i="8"/>
  <c r="BR74" i="8"/>
  <c r="BR114" i="8"/>
  <c r="BR82" i="8"/>
  <c r="BR18" i="8"/>
  <c r="BR130" i="8"/>
  <c r="BR122" i="8"/>
  <c r="BR26" i="8"/>
  <c r="BR34" i="8"/>
  <c r="BR90" i="8"/>
  <c r="BR50" i="8"/>
  <c r="BR10" i="8"/>
  <c r="BR42" i="8"/>
  <c r="BR121" i="8"/>
  <c r="BR153" i="8"/>
  <c r="BR137" i="8"/>
  <c r="BR58" i="8"/>
  <c r="BR145" i="8"/>
  <c r="BR73" i="8"/>
  <c r="BR41" i="8"/>
  <c r="BR81" i="8"/>
  <c r="BR49" i="8"/>
  <c r="BR89" i="8"/>
  <c r="BR25" i="8"/>
  <c r="BR97" i="8"/>
  <c r="BR17" i="8"/>
  <c r="BR65" i="8"/>
  <c r="BR33" i="8"/>
  <c r="BR105" i="8"/>
  <c r="BR129" i="8"/>
  <c r="BR113" i="8"/>
  <c r="BR9" i="8"/>
  <c r="BR57" i="8"/>
  <c r="BR112" i="8"/>
  <c r="BR80" i="8"/>
  <c r="BR32" i="8"/>
  <c r="BR152" i="8"/>
  <c r="BR128" i="8"/>
  <c r="BR120" i="8"/>
  <c r="BR56" i="8"/>
  <c r="BR40" i="8"/>
  <c r="BR144" i="8"/>
  <c r="BR136" i="8"/>
  <c r="BR8" i="8"/>
  <c r="BR96" i="8"/>
  <c r="BR64" i="8"/>
  <c r="BR16" i="8"/>
  <c r="BR88" i="8"/>
  <c r="BR119" i="8"/>
  <c r="BR72" i="8"/>
  <c r="BR48" i="8"/>
  <c r="BR127" i="8"/>
  <c r="BR143" i="8"/>
  <c r="BR24" i="8"/>
  <c r="BR151" i="8"/>
  <c r="BR71" i="8"/>
  <c r="BR104" i="8"/>
  <c r="BR103" i="8"/>
  <c r="BR87" i="8"/>
  <c r="BR7" i="8"/>
  <c r="BR126" i="8"/>
  <c r="BR95" i="8"/>
  <c r="BR134" i="8"/>
  <c r="BR135" i="8"/>
  <c r="BR79" i="8"/>
  <c r="BR150" i="8"/>
  <c r="BR111" i="8"/>
  <c r="BR63" i="8"/>
  <c r="BR47" i="8"/>
  <c r="BR15" i="8"/>
  <c r="BR142" i="8"/>
  <c r="BR46" i="8"/>
  <c r="BR54" i="8"/>
  <c r="BR23" i="8"/>
  <c r="BR102" i="8"/>
  <c r="BR70" i="8"/>
  <c r="BR31" i="8"/>
  <c r="BR110" i="8"/>
  <c r="BR78" i="8"/>
  <c r="BR14" i="8"/>
  <c r="BR55" i="8"/>
  <c r="BR118" i="8"/>
  <c r="BR86" i="8"/>
  <c r="BR62" i="8"/>
  <c r="BR22" i="8"/>
  <c r="BR6" i="8"/>
  <c r="BR30" i="8"/>
  <c r="BR39" i="8"/>
  <c r="BR94" i="8"/>
  <c r="BR38" i="8"/>
  <c r="BR141" i="8"/>
  <c r="BR133" i="8"/>
  <c r="BR21" i="8"/>
  <c r="BR13" i="8"/>
  <c r="BR85" i="8"/>
  <c r="BR101" i="8"/>
  <c r="BR61" i="8"/>
  <c r="BR53" i="8"/>
  <c r="BR109" i="8"/>
  <c r="BR93" i="8"/>
  <c r="BR29" i="8"/>
  <c r="BR5" i="8"/>
  <c r="BR149" i="8"/>
  <c r="BR117" i="8"/>
  <c r="BR69" i="8"/>
  <c r="BR37" i="8"/>
  <c r="BR125" i="8"/>
  <c r="BR77" i="8"/>
  <c r="BR45" i="8"/>
  <c r="BR3" i="8"/>
  <c r="AO148" i="8"/>
  <c r="AO108" i="8"/>
  <c r="AO116" i="8"/>
  <c r="AO140" i="8"/>
  <c r="AO124" i="8"/>
  <c r="AO132" i="8"/>
  <c r="AO100" i="8"/>
  <c r="AO76" i="8"/>
  <c r="AO84" i="8"/>
  <c r="AO36" i="8"/>
  <c r="AO44" i="8"/>
  <c r="AO92" i="8"/>
  <c r="AO52" i="8"/>
  <c r="AO60" i="8"/>
  <c r="AO4" i="8"/>
  <c r="AO68" i="8"/>
  <c r="AO28" i="8"/>
  <c r="AO20" i="8"/>
  <c r="AO12" i="8"/>
  <c r="AO139" i="8"/>
  <c r="AO123" i="8"/>
  <c r="AO91" i="8"/>
  <c r="AO131" i="8"/>
  <c r="AO147" i="8"/>
  <c r="AO99" i="8"/>
  <c r="AO83" i="8"/>
  <c r="AO51" i="8"/>
  <c r="AO107" i="8"/>
  <c r="AO75" i="8"/>
  <c r="AO67" i="8"/>
  <c r="AO59" i="8"/>
  <c r="AO11" i="8"/>
  <c r="AO115" i="8"/>
  <c r="AO35" i="8"/>
  <c r="AO27" i="8"/>
  <c r="AO19" i="8"/>
  <c r="AO43" i="8"/>
  <c r="AO146" i="8"/>
  <c r="AO138" i="8"/>
  <c r="AO130" i="8"/>
  <c r="AO74" i="8"/>
  <c r="AO122" i="8"/>
  <c r="AO82" i="8"/>
  <c r="AO58" i="8"/>
  <c r="AO34" i="8"/>
  <c r="AO42" i="8"/>
  <c r="AO50" i="8"/>
  <c r="AO106" i="8"/>
  <c r="AO18" i="8"/>
  <c r="AO114" i="8"/>
  <c r="AO66" i="8"/>
  <c r="AO26" i="8"/>
  <c r="AO10" i="8"/>
  <c r="AO129" i="8"/>
  <c r="AO137" i="8"/>
  <c r="AO97" i="8"/>
  <c r="AO145" i="8"/>
  <c r="AO98" i="8"/>
  <c r="AO153" i="8"/>
  <c r="AO90" i="8"/>
  <c r="AO9" i="8"/>
  <c r="AO121" i="8"/>
  <c r="AO113" i="8"/>
  <c r="AO105" i="8"/>
  <c r="AO17" i="8"/>
  <c r="AO89" i="8"/>
  <c r="AO65" i="8"/>
  <c r="AO57" i="8"/>
  <c r="AO33" i="8"/>
  <c r="AO73" i="8"/>
  <c r="AO41" i="8"/>
  <c r="AO25" i="8"/>
  <c r="AO81" i="8"/>
  <c r="AO49" i="8"/>
  <c r="AO144" i="8"/>
  <c r="AO120" i="8"/>
  <c r="AO40" i="8"/>
  <c r="AO128" i="8"/>
  <c r="AO48" i="8"/>
  <c r="AO152" i="8"/>
  <c r="AO136" i="8"/>
  <c r="AO88" i="8"/>
  <c r="AO64" i="8"/>
  <c r="AO72" i="8"/>
  <c r="AO8" i="8"/>
  <c r="AO96" i="8"/>
  <c r="AO104" i="8"/>
  <c r="AO24" i="8"/>
  <c r="AO143" i="8"/>
  <c r="AO151" i="8"/>
  <c r="AO127" i="8"/>
  <c r="AO103" i="8"/>
  <c r="AO71" i="8"/>
  <c r="AO55" i="8"/>
  <c r="AO80" i="8"/>
  <c r="AO56" i="8"/>
  <c r="AO111" i="8"/>
  <c r="AO95" i="8"/>
  <c r="AO79" i="8"/>
  <c r="AO119" i="8"/>
  <c r="AO32" i="8"/>
  <c r="AO47" i="8"/>
  <c r="AO16" i="8"/>
  <c r="AO135" i="8"/>
  <c r="AO142" i="8"/>
  <c r="AO63" i="8"/>
  <c r="AO23" i="8"/>
  <c r="AO87" i="8"/>
  <c r="AO15" i="8"/>
  <c r="AO150" i="8"/>
  <c r="AO112" i="8"/>
  <c r="AO39" i="8"/>
  <c r="AO31" i="8"/>
  <c r="AO7" i="8"/>
  <c r="AO102" i="8"/>
  <c r="AO94" i="8"/>
  <c r="AO126" i="8"/>
  <c r="AO110" i="8"/>
  <c r="AO62" i="8"/>
  <c r="AO14" i="8"/>
  <c r="AO118" i="8"/>
  <c r="AO70" i="8"/>
  <c r="AO6" i="8"/>
  <c r="AO78" i="8"/>
  <c r="AO30" i="8"/>
  <c r="AO86" i="8"/>
  <c r="AO38" i="8"/>
  <c r="AO54" i="8"/>
  <c r="AO46" i="8"/>
  <c r="AO134" i="8"/>
  <c r="AO22" i="8"/>
  <c r="AO149" i="8"/>
  <c r="AO5" i="8"/>
  <c r="AO13" i="8"/>
  <c r="AO101" i="8"/>
  <c r="AO93" i="8"/>
  <c r="AO69" i="8"/>
  <c r="AO37" i="8"/>
  <c r="AO109" i="8"/>
  <c r="AO77" i="8"/>
  <c r="AO61" i="8"/>
  <c r="AO45" i="8"/>
  <c r="AO29" i="8"/>
  <c r="AO117" i="8"/>
  <c r="AO85" i="8"/>
  <c r="AO53" i="8"/>
  <c r="AO125" i="8"/>
  <c r="AO21" i="8"/>
  <c r="AO133" i="8"/>
  <c r="AO141" i="8"/>
  <c r="AO3" i="8"/>
  <c r="EC148" i="8"/>
  <c r="EC124" i="8"/>
  <c r="EC132" i="8"/>
  <c r="EC140" i="8"/>
  <c r="EC108" i="8"/>
  <c r="EC100" i="8"/>
  <c r="EC92" i="8"/>
  <c r="EC76" i="8"/>
  <c r="EC84" i="8"/>
  <c r="EC60" i="8"/>
  <c r="EC52" i="8"/>
  <c r="EC116" i="8"/>
  <c r="EC28" i="8"/>
  <c r="EC20" i="8"/>
  <c r="EC68" i="8"/>
  <c r="EC44" i="8"/>
  <c r="EC36" i="8"/>
  <c r="EC12" i="8"/>
  <c r="EC147" i="8"/>
  <c r="EC4" i="8"/>
  <c r="EC123" i="8"/>
  <c r="EC139" i="8"/>
  <c r="EC91" i="8"/>
  <c r="EC131" i="8"/>
  <c r="EC99" i="8"/>
  <c r="EC83" i="8"/>
  <c r="EC107" i="8"/>
  <c r="EC75" i="8"/>
  <c r="EC11" i="8"/>
  <c r="EC67" i="8"/>
  <c r="EC59" i="8"/>
  <c r="EC27" i="8"/>
  <c r="EC115" i="8"/>
  <c r="EC35" i="8"/>
  <c r="EC43" i="8"/>
  <c r="EC51" i="8"/>
  <c r="EC19" i="8"/>
  <c r="EC146" i="8"/>
  <c r="EC138" i="8"/>
  <c r="EC26" i="8"/>
  <c r="EC122" i="8"/>
  <c r="EC34" i="8"/>
  <c r="EC42" i="8"/>
  <c r="EC90" i="8"/>
  <c r="EC50" i="8"/>
  <c r="EC58" i="8"/>
  <c r="EC106" i="8"/>
  <c r="EC74" i="8"/>
  <c r="EC130" i="8"/>
  <c r="EC18" i="8"/>
  <c r="EC66" i="8"/>
  <c r="EC114" i="8"/>
  <c r="EC10" i="8"/>
  <c r="EC145" i="8"/>
  <c r="EC129" i="8"/>
  <c r="EC105" i="8"/>
  <c r="EC153" i="8"/>
  <c r="EC113" i="8"/>
  <c r="EC97" i="8"/>
  <c r="EC82" i="8"/>
  <c r="EC137" i="8"/>
  <c r="EC121" i="8"/>
  <c r="EC9" i="8"/>
  <c r="EC57" i="8"/>
  <c r="EC17" i="8"/>
  <c r="EC98" i="8"/>
  <c r="EC25" i="8"/>
  <c r="EC65" i="8"/>
  <c r="EC33" i="8"/>
  <c r="EC89" i="8"/>
  <c r="EC73" i="8"/>
  <c r="EC41" i="8"/>
  <c r="EC81" i="8"/>
  <c r="EC49" i="8"/>
  <c r="EC136" i="8"/>
  <c r="EC8" i="8"/>
  <c r="EC88" i="8"/>
  <c r="EC96" i="8"/>
  <c r="EC64" i="8"/>
  <c r="EC16" i="8"/>
  <c r="EC104" i="8"/>
  <c r="EC72" i="8"/>
  <c r="EC152" i="8"/>
  <c r="EC112" i="8"/>
  <c r="EC128" i="8"/>
  <c r="EC120" i="8"/>
  <c r="EC56" i="8"/>
  <c r="EC40" i="8"/>
  <c r="EC24" i="8"/>
  <c r="EC143" i="8"/>
  <c r="EC151" i="8"/>
  <c r="EC71" i="8"/>
  <c r="EC103" i="8"/>
  <c r="EC87" i="8"/>
  <c r="EC80" i="8"/>
  <c r="EC111" i="8"/>
  <c r="EC47" i="8"/>
  <c r="EC48" i="8"/>
  <c r="EC119" i="8"/>
  <c r="EC144" i="8"/>
  <c r="EC32" i="8"/>
  <c r="EC127" i="8"/>
  <c r="EC95" i="8"/>
  <c r="EC63" i="8"/>
  <c r="EC135" i="8"/>
  <c r="EC150" i="8"/>
  <c r="EC15" i="8"/>
  <c r="EC55" i="8"/>
  <c r="EC31" i="8"/>
  <c r="EC7" i="8"/>
  <c r="EC39" i="8"/>
  <c r="EC118" i="8"/>
  <c r="EC79" i="8"/>
  <c r="EC102" i="8"/>
  <c r="EC70" i="8"/>
  <c r="EC126" i="8"/>
  <c r="EC110" i="8"/>
  <c r="EC78" i="8"/>
  <c r="EC14" i="8"/>
  <c r="EC86" i="8"/>
  <c r="EC22" i="8"/>
  <c r="EC6" i="8"/>
  <c r="EC142" i="8"/>
  <c r="EC30" i="8"/>
  <c r="EC94" i="8"/>
  <c r="EC38" i="8"/>
  <c r="EC23" i="8"/>
  <c r="EC46" i="8"/>
  <c r="EC134" i="8"/>
  <c r="EC54" i="8"/>
  <c r="EC62" i="8"/>
  <c r="EC149" i="8"/>
  <c r="EC101" i="8"/>
  <c r="EC109" i="8"/>
  <c r="EC21" i="8"/>
  <c r="EC5" i="8"/>
  <c r="EC117" i="8"/>
  <c r="EC69" i="8"/>
  <c r="EC37" i="8"/>
  <c r="EC13" i="8"/>
  <c r="EC125" i="8"/>
  <c r="EC77" i="8"/>
  <c r="EC45" i="8"/>
  <c r="EC29" i="8"/>
  <c r="EC85" i="8"/>
  <c r="EC53" i="8"/>
  <c r="EC141" i="8"/>
  <c r="EC133" i="8"/>
  <c r="EC93" i="8"/>
  <c r="EC61" i="8"/>
  <c r="EC3" i="8"/>
  <c r="CZ148" i="8"/>
  <c r="CZ116" i="8"/>
  <c r="CZ132" i="8"/>
  <c r="CZ140" i="8"/>
  <c r="CZ92" i="8"/>
  <c r="CZ76" i="8"/>
  <c r="CZ84" i="8"/>
  <c r="CZ124" i="8"/>
  <c r="CZ108" i="8"/>
  <c r="CZ52" i="8"/>
  <c r="CZ28" i="8"/>
  <c r="CZ68" i="8"/>
  <c r="CZ100" i="8"/>
  <c r="CZ36" i="8"/>
  <c r="CZ20" i="8"/>
  <c r="CZ12" i="8"/>
  <c r="CZ4" i="8"/>
  <c r="CZ60" i="8"/>
  <c r="CZ44" i="8"/>
  <c r="CZ147" i="8"/>
  <c r="CZ67" i="8"/>
  <c r="CZ75" i="8"/>
  <c r="CZ139" i="8"/>
  <c r="CZ131" i="8"/>
  <c r="CZ99" i="8"/>
  <c r="CZ83" i="8"/>
  <c r="CZ107" i="8"/>
  <c r="CZ115" i="8"/>
  <c r="CZ123" i="8"/>
  <c r="CZ91" i="8"/>
  <c r="CZ11" i="8"/>
  <c r="CZ59" i="8"/>
  <c r="CZ19" i="8"/>
  <c r="CZ27" i="8"/>
  <c r="CZ35" i="8"/>
  <c r="CZ43" i="8"/>
  <c r="CZ51" i="8"/>
  <c r="CZ138" i="8"/>
  <c r="CZ130" i="8"/>
  <c r="CZ146" i="8"/>
  <c r="CZ122" i="8"/>
  <c r="CZ90" i="8"/>
  <c r="CZ50" i="8"/>
  <c r="CZ98" i="8"/>
  <c r="CZ26" i="8"/>
  <c r="CZ106" i="8"/>
  <c r="CZ114" i="8"/>
  <c r="CZ66" i="8"/>
  <c r="CZ82" i="8"/>
  <c r="CZ58" i="8"/>
  <c r="CZ34" i="8"/>
  <c r="CZ10" i="8"/>
  <c r="CZ74" i="8"/>
  <c r="CZ42" i="8"/>
  <c r="CZ105" i="8"/>
  <c r="CZ113" i="8"/>
  <c r="CZ121" i="8"/>
  <c r="CZ153" i="8"/>
  <c r="CZ137" i="8"/>
  <c r="CZ145" i="8"/>
  <c r="CZ97" i="8"/>
  <c r="CZ89" i="8"/>
  <c r="CZ65" i="8"/>
  <c r="CZ57" i="8"/>
  <c r="CZ33" i="8"/>
  <c r="CZ73" i="8"/>
  <c r="CZ41" i="8"/>
  <c r="CZ18" i="8"/>
  <c r="CZ81" i="8"/>
  <c r="CZ49" i="8"/>
  <c r="CZ25" i="8"/>
  <c r="CZ9" i="8"/>
  <c r="CZ129" i="8"/>
  <c r="CZ17" i="8"/>
  <c r="CZ96" i="8"/>
  <c r="CZ64" i="8"/>
  <c r="CZ16" i="8"/>
  <c r="CZ72" i="8"/>
  <c r="CZ144" i="8"/>
  <c r="CZ104" i="8"/>
  <c r="CZ56" i="8"/>
  <c r="CZ40" i="8"/>
  <c r="CZ152" i="8"/>
  <c r="CZ112" i="8"/>
  <c r="CZ48" i="8"/>
  <c r="CZ24" i="8"/>
  <c r="CZ120" i="8"/>
  <c r="CZ128" i="8"/>
  <c r="CZ80" i="8"/>
  <c r="CZ103" i="8"/>
  <c r="CZ95" i="8"/>
  <c r="CZ111" i="8"/>
  <c r="CZ32" i="8"/>
  <c r="CZ88" i="8"/>
  <c r="CZ8" i="8"/>
  <c r="CZ135" i="8"/>
  <c r="CZ55" i="8"/>
  <c r="CZ136" i="8"/>
  <c r="CZ143" i="8"/>
  <c r="CZ71" i="8"/>
  <c r="CZ151" i="8"/>
  <c r="CZ79" i="8"/>
  <c r="CZ15" i="8"/>
  <c r="CZ119" i="8"/>
  <c r="CZ23" i="8"/>
  <c r="CZ127" i="8"/>
  <c r="CZ31" i="8"/>
  <c r="CZ7" i="8"/>
  <c r="CZ39" i="8"/>
  <c r="CZ134" i="8"/>
  <c r="CZ87" i="8"/>
  <c r="CZ78" i="8"/>
  <c r="CZ30" i="8"/>
  <c r="CZ150" i="8"/>
  <c r="CZ86" i="8"/>
  <c r="CZ38" i="8"/>
  <c r="CZ94" i="8"/>
  <c r="CZ54" i="8"/>
  <c r="CZ46" i="8"/>
  <c r="CZ126" i="8"/>
  <c r="CZ22" i="8"/>
  <c r="CZ63" i="8"/>
  <c r="CZ47" i="8"/>
  <c r="CZ142" i="8"/>
  <c r="CZ102" i="8"/>
  <c r="CZ110" i="8"/>
  <c r="CZ62" i="8"/>
  <c r="CZ14" i="8"/>
  <c r="CZ6" i="8"/>
  <c r="CZ118" i="8"/>
  <c r="CZ70" i="8"/>
  <c r="CZ125" i="8"/>
  <c r="CZ77" i="8"/>
  <c r="CZ45" i="8"/>
  <c r="CZ93" i="8"/>
  <c r="CZ85" i="8"/>
  <c r="CZ53" i="8"/>
  <c r="CZ37" i="8"/>
  <c r="CZ133" i="8"/>
  <c r="CZ29" i="8"/>
  <c r="CZ21" i="8"/>
  <c r="CZ141" i="8"/>
  <c r="CZ117" i="8"/>
  <c r="CZ13" i="8"/>
  <c r="CZ149" i="8"/>
  <c r="CZ101" i="8"/>
  <c r="CZ61" i="8"/>
  <c r="CZ109" i="8"/>
  <c r="CZ5" i="8"/>
  <c r="CZ69" i="8"/>
  <c r="CZ3" i="8"/>
  <c r="M116" i="8"/>
  <c r="M124" i="8"/>
  <c r="M132" i="8"/>
  <c r="M108" i="8"/>
  <c r="M100" i="8"/>
  <c r="M76" i="8"/>
  <c r="M68" i="8"/>
  <c r="M92" i="8"/>
  <c r="M84" i="8"/>
  <c r="M44" i="8"/>
  <c r="M60" i="8"/>
  <c r="M52" i="8"/>
  <c r="M28" i="8"/>
  <c r="M20" i="8"/>
  <c r="M148" i="8"/>
  <c r="M140" i="8"/>
  <c r="M12" i="8"/>
  <c r="M4" i="8"/>
  <c r="M36" i="8"/>
  <c r="M139" i="8"/>
  <c r="M131" i="8"/>
  <c r="M115" i="8"/>
  <c r="M123" i="8"/>
  <c r="M91" i="8"/>
  <c r="M147" i="8"/>
  <c r="M75" i="8"/>
  <c r="M67" i="8"/>
  <c r="M59" i="8"/>
  <c r="M19" i="8"/>
  <c r="M11" i="8"/>
  <c r="M99" i="8"/>
  <c r="M27" i="8"/>
  <c r="M83" i="8"/>
  <c r="M35" i="8"/>
  <c r="M107" i="8"/>
  <c r="M43" i="8"/>
  <c r="M51" i="8"/>
  <c r="M114" i="8"/>
  <c r="M82" i="8"/>
  <c r="M18" i="8"/>
  <c r="M26" i="8"/>
  <c r="M34" i="8"/>
  <c r="M130" i="8"/>
  <c r="M42" i="8"/>
  <c r="M146" i="8"/>
  <c r="M122" i="8"/>
  <c r="M90" i="8"/>
  <c r="M50" i="8"/>
  <c r="M138" i="8"/>
  <c r="M98" i="8"/>
  <c r="M66" i="8"/>
  <c r="M74" i="8"/>
  <c r="M137" i="8"/>
  <c r="M97" i="8"/>
  <c r="M145" i="8"/>
  <c r="M58" i="8"/>
  <c r="M129" i="8"/>
  <c r="M106" i="8"/>
  <c r="M10" i="8"/>
  <c r="M105" i="8"/>
  <c r="M25" i="8"/>
  <c r="M9" i="8"/>
  <c r="M57" i="8"/>
  <c r="M17" i="8"/>
  <c r="M153" i="8"/>
  <c r="M121" i="8"/>
  <c r="M113" i="8"/>
  <c r="M65" i="8"/>
  <c r="M33" i="8"/>
  <c r="M89" i="8"/>
  <c r="M73" i="8"/>
  <c r="M41" i="8"/>
  <c r="M152" i="8"/>
  <c r="M144" i="8"/>
  <c r="M48" i="8"/>
  <c r="M81" i="8"/>
  <c r="M136" i="8"/>
  <c r="M88" i="8"/>
  <c r="M24" i="8"/>
  <c r="M96" i="8"/>
  <c r="M64" i="8"/>
  <c r="M16" i="8"/>
  <c r="M49" i="8"/>
  <c r="M104" i="8"/>
  <c r="M112" i="8"/>
  <c r="M80" i="8"/>
  <c r="M32" i="8"/>
  <c r="M56" i="8"/>
  <c r="M40" i="8"/>
  <c r="M135" i="8"/>
  <c r="M143" i="8"/>
  <c r="M8" i="8"/>
  <c r="M79" i="8"/>
  <c r="M55" i="8"/>
  <c r="M103" i="8"/>
  <c r="M87" i="8"/>
  <c r="M120" i="8"/>
  <c r="M111" i="8"/>
  <c r="M128" i="8"/>
  <c r="M119" i="8"/>
  <c r="M63" i="8"/>
  <c r="M72" i="8"/>
  <c r="M47" i="8"/>
  <c r="M23" i="8"/>
  <c r="M142" i="8"/>
  <c r="M151" i="8"/>
  <c r="M150" i="8"/>
  <c r="M127" i="8"/>
  <c r="M95" i="8"/>
  <c r="M71" i="8"/>
  <c r="M15" i="8"/>
  <c r="M31" i="8"/>
  <c r="M7" i="8"/>
  <c r="M39" i="8"/>
  <c r="M62" i="8"/>
  <c r="M102" i="8"/>
  <c r="M70" i="8"/>
  <c r="M126" i="8"/>
  <c r="M110" i="8"/>
  <c r="M78" i="8"/>
  <c r="M14" i="8"/>
  <c r="M86" i="8"/>
  <c r="M22" i="8"/>
  <c r="M6" i="8"/>
  <c r="M30" i="8"/>
  <c r="M118" i="8"/>
  <c r="M94" i="8"/>
  <c r="M38" i="8"/>
  <c r="M46" i="8"/>
  <c r="M134" i="8"/>
  <c r="M54" i="8"/>
  <c r="M29" i="8"/>
  <c r="M13" i="8"/>
  <c r="M149" i="8"/>
  <c r="M101" i="8"/>
  <c r="M109" i="8"/>
  <c r="M21" i="8"/>
  <c r="M5" i="8"/>
  <c r="M117" i="8"/>
  <c r="M69" i="8"/>
  <c r="M37" i="8"/>
  <c r="M125" i="8"/>
  <c r="M77" i="8"/>
  <c r="M61" i="8"/>
  <c r="M45" i="8"/>
  <c r="M85" i="8"/>
  <c r="M53" i="8"/>
  <c r="M141" i="8"/>
  <c r="M133" i="8"/>
  <c r="M93" i="8"/>
  <c r="M3" i="8"/>
  <c r="BG148" i="8"/>
  <c r="BG140" i="8"/>
  <c r="BG108" i="8"/>
  <c r="BG116" i="8"/>
  <c r="BG124" i="8"/>
  <c r="BG92" i="8"/>
  <c r="BG100" i="8"/>
  <c r="BG84" i="8"/>
  <c r="BG60" i="8"/>
  <c r="BG36" i="8"/>
  <c r="BG44" i="8"/>
  <c r="BG68" i="8"/>
  <c r="BG52" i="8"/>
  <c r="BG132" i="8"/>
  <c r="BG76" i="8"/>
  <c r="BG4" i="8"/>
  <c r="BG28" i="8"/>
  <c r="BG12" i="8"/>
  <c r="BG20" i="8"/>
  <c r="BG139" i="8"/>
  <c r="BG123" i="8"/>
  <c r="BG147" i="8"/>
  <c r="BG131" i="8"/>
  <c r="BG99" i="8"/>
  <c r="BG91" i="8"/>
  <c r="BG51" i="8"/>
  <c r="BG67" i="8"/>
  <c r="BG59" i="8"/>
  <c r="BG19" i="8"/>
  <c r="BG83" i="8"/>
  <c r="BG75" i="8"/>
  <c r="BG27" i="8"/>
  <c r="BG107" i="8"/>
  <c r="BG11" i="8"/>
  <c r="BG115" i="8"/>
  <c r="BG35" i="8"/>
  <c r="BG43" i="8"/>
  <c r="BG130" i="8"/>
  <c r="BG106" i="8"/>
  <c r="BG74" i="8"/>
  <c r="BG122" i="8"/>
  <c r="BG82" i="8"/>
  <c r="BG58" i="8"/>
  <c r="BG34" i="8"/>
  <c r="BG146" i="8"/>
  <c r="BG138" i="8"/>
  <c r="BG42" i="8"/>
  <c r="BG50" i="8"/>
  <c r="BG26" i="8"/>
  <c r="BG90" i="8"/>
  <c r="BG114" i="8"/>
  <c r="BG18" i="8"/>
  <c r="BG98" i="8"/>
  <c r="BG10" i="8"/>
  <c r="BG153" i="8"/>
  <c r="BG137" i="8"/>
  <c r="BG145" i="8"/>
  <c r="BG66" i="8"/>
  <c r="BG49" i="8"/>
  <c r="BG121" i="8"/>
  <c r="BG113" i="8"/>
  <c r="BG105" i="8"/>
  <c r="BG57" i="8"/>
  <c r="BG129" i="8"/>
  <c r="BG9" i="8"/>
  <c r="BG65" i="8"/>
  <c r="BG97" i="8"/>
  <c r="BG73" i="8"/>
  <c r="BG25" i="8"/>
  <c r="BG81" i="8"/>
  <c r="BG33" i="8"/>
  <c r="BG17" i="8"/>
  <c r="BG41" i="8"/>
  <c r="BG144" i="8"/>
  <c r="BG128" i="8"/>
  <c r="BG120" i="8"/>
  <c r="BG88" i="8"/>
  <c r="BG40" i="8"/>
  <c r="BG48" i="8"/>
  <c r="BG152" i="8"/>
  <c r="BG136" i="8"/>
  <c r="BG56" i="8"/>
  <c r="BG8" i="8"/>
  <c r="BG104" i="8"/>
  <c r="BG72" i="8"/>
  <c r="BG24" i="8"/>
  <c r="BG135" i="8"/>
  <c r="BG95" i="8"/>
  <c r="BG143" i="8"/>
  <c r="BG89" i="8"/>
  <c r="BG80" i="8"/>
  <c r="BG127" i="8"/>
  <c r="BG103" i="8"/>
  <c r="BG71" i="8"/>
  <c r="BG112" i="8"/>
  <c r="BG64" i="8"/>
  <c r="BG151" i="8"/>
  <c r="BG111" i="8"/>
  <c r="BG79" i="8"/>
  <c r="BG63" i="8"/>
  <c r="BG55" i="8"/>
  <c r="BG32" i="8"/>
  <c r="BG119" i="8"/>
  <c r="BG16" i="8"/>
  <c r="BG134" i="8"/>
  <c r="BG87" i="8"/>
  <c r="BG47" i="8"/>
  <c r="BG23" i="8"/>
  <c r="BG142" i="8"/>
  <c r="BG96" i="8"/>
  <c r="BG39" i="8"/>
  <c r="BG15" i="8"/>
  <c r="BG31" i="8"/>
  <c r="BG7" i="8"/>
  <c r="BG94" i="8"/>
  <c r="BG14" i="8"/>
  <c r="BG102" i="8"/>
  <c r="BG70" i="8"/>
  <c r="BG6" i="8"/>
  <c r="BG150" i="8"/>
  <c r="BG126" i="8"/>
  <c r="BG110" i="8"/>
  <c r="BG78" i="8"/>
  <c r="BG30" i="8"/>
  <c r="BG86" i="8"/>
  <c r="BG38" i="8"/>
  <c r="BG54" i="8"/>
  <c r="BG46" i="8"/>
  <c r="BG118" i="8"/>
  <c r="BG62" i="8"/>
  <c r="BG22" i="8"/>
  <c r="BG29" i="8"/>
  <c r="BG133" i="8"/>
  <c r="BG13" i="8"/>
  <c r="BG149" i="8"/>
  <c r="BG101" i="8"/>
  <c r="BG69" i="8"/>
  <c r="BG21" i="8"/>
  <c r="BG61" i="8"/>
  <c r="BG109" i="8"/>
  <c r="BG77" i="8"/>
  <c r="BG5" i="8"/>
  <c r="BG141" i="8"/>
  <c r="BG117" i="8"/>
  <c r="BG85" i="8"/>
  <c r="BG37" i="8"/>
  <c r="BG93" i="8"/>
  <c r="BG125" i="8"/>
  <c r="BG45" i="8"/>
  <c r="BG53" i="8"/>
  <c r="BG3" i="8"/>
  <c r="L148" i="8"/>
  <c r="L116" i="8"/>
  <c r="L124" i="8"/>
  <c r="L132" i="8"/>
  <c r="L140" i="8"/>
  <c r="L100" i="8"/>
  <c r="L68" i="8"/>
  <c r="L76" i="8"/>
  <c r="L44" i="8"/>
  <c r="L84" i="8"/>
  <c r="L60" i="8"/>
  <c r="L28" i="8"/>
  <c r="L20" i="8"/>
  <c r="L92" i="8"/>
  <c r="L12" i="8"/>
  <c r="L108" i="8"/>
  <c r="L4" i="8"/>
  <c r="L52" i="8"/>
  <c r="L36" i="8"/>
  <c r="L139" i="8"/>
  <c r="L131" i="8"/>
  <c r="L99" i="8"/>
  <c r="L91" i="8"/>
  <c r="L67" i="8"/>
  <c r="L107" i="8"/>
  <c r="L75" i="8"/>
  <c r="L115" i="8"/>
  <c r="L83" i="8"/>
  <c r="L147" i="8"/>
  <c r="L123" i="8"/>
  <c r="L59" i="8"/>
  <c r="L35" i="8"/>
  <c r="L43" i="8"/>
  <c r="L51" i="8"/>
  <c r="L19" i="8"/>
  <c r="L27" i="8"/>
  <c r="L122" i="8"/>
  <c r="L11" i="8"/>
  <c r="L146" i="8"/>
  <c r="L138" i="8"/>
  <c r="L130" i="8"/>
  <c r="L114" i="8"/>
  <c r="L90" i="8"/>
  <c r="L98" i="8"/>
  <c r="L66" i="8"/>
  <c r="L106" i="8"/>
  <c r="L74" i="8"/>
  <c r="L42" i="8"/>
  <c r="L34" i="8"/>
  <c r="L10" i="8"/>
  <c r="L58" i="8"/>
  <c r="L82" i="8"/>
  <c r="L105" i="8"/>
  <c r="L113" i="8"/>
  <c r="L121" i="8"/>
  <c r="L50" i="8"/>
  <c r="L97" i="8"/>
  <c r="L26" i="8"/>
  <c r="L18" i="8"/>
  <c r="L65" i="8"/>
  <c r="L145" i="8"/>
  <c r="L73" i="8"/>
  <c r="L25" i="8"/>
  <c r="L81" i="8"/>
  <c r="L33" i="8"/>
  <c r="L137" i="8"/>
  <c r="L89" i="8"/>
  <c r="L41" i="8"/>
  <c r="L49" i="8"/>
  <c r="L57" i="8"/>
  <c r="L153" i="8"/>
  <c r="L17" i="8"/>
  <c r="L9" i="8"/>
  <c r="L24" i="8"/>
  <c r="L8" i="8"/>
  <c r="L64" i="8"/>
  <c r="L16" i="8"/>
  <c r="L104" i="8"/>
  <c r="L112" i="8"/>
  <c r="L80" i="8"/>
  <c r="L32" i="8"/>
  <c r="L128" i="8"/>
  <c r="L120" i="8"/>
  <c r="L88" i="8"/>
  <c r="L56" i="8"/>
  <c r="L40" i="8"/>
  <c r="L129" i="8"/>
  <c r="L144" i="8"/>
  <c r="L152" i="8"/>
  <c r="L96" i="8"/>
  <c r="L72" i="8"/>
  <c r="L48" i="8"/>
  <c r="L111" i="8"/>
  <c r="L151" i="8"/>
  <c r="L119" i="8"/>
  <c r="L87" i="8"/>
  <c r="L39" i="8"/>
  <c r="L63" i="8"/>
  <c r="L135" i="8"/>
  <c r="L95" i="8"/>
  <c r="L136" i="8"/>
  <c r="L143" i="8"/>
  <c r="L127" i="8"/>
  <c r="L71" i="8"/>
  <c r="L55" i="8"/>
  <c r="L31" i="8"/>
  <c r="L7" i="8"/>
  <c r="L47" i="8"/>
  <c r="L126" i="8"/>
  <c r="L103" i="8"/>
  <c r="L134" i="8"/>
  <c r="L79" i="8"/>
  <c r="L23" i="8"/>
  <c r="L86" i="8"/>
  <c r="L38" i="8"/>
  <c r="L6" i="8"/>
  <c r="L150" i="8"/>
  <c r="L142" i="8"/>
  <c r="L54" i="8"/>
  <c r="L46" i="8"/>
  <c r="L22" i="8"/>
  <c r="L118" i="8"/>
  <c r="L15" i="8"/>
  <c r="L94" i="8"/>
  <c r="L14" i="8"/>
  <c r="L102" i="8"/>
  <c r="L70" i="8"/>
  <c r="L62" i="8"/>
  <c r="L110" i="8"/>
  <c r="L30" i="8"/>
  <c r="L78" i="8"/>
  <c r="L117" i="8"/>
  <c r="L85" i="8"/>
  <c r="L37" i="8"/>
  <c r="L29" i="8"/>
  <c r="L5" i="8"/>
  <c r="L125" i="8"/>
  <c r="L45" i="8"/>
  <c r="L53" i="8"/>
  <c r="L141" i="8"/>
  <c r="L133" i="8"/>
  <c r="L93" i="8"/>
  <c r="L109" i="8"/>
  <c r="L77" i="8"/>
  <c r="L61" i="8"/>
  <c r="L13" i="8"/>
  <c r="L149" i="8"/>
  <c r="L101" i="8"/>
  <c r="L69" i="8"/>
  <c r="L21" i="8"/>
  <c r="L3" i="8"/>
  <c r="CD148" i="8"/>
  <c r="CD140" i="8"/>
  <c r="CD108" i="8"/>
  <c r="CD116" i="8"/>
  <c r="CD124" i="8"/>
  <c r="CD92" i="8"/>
  <c r="CD132" i="8"/>
  <c r="CD76" i="8"/>
  <c r="CD84" i="8"/>
  <c r="CD60" i="8"/>
  <c r="CD36" i="8"/>
  <c r="CD44" i="8"/>
  <c r="CD52" i="8"/>
  <c r="CD100" i="8"/>
  <c r="CD28" i="8"/>
  <c r="CD4" i="8"/>
  <c r="CD68" i="8"/>
  <c r="CD20" i="8"/>
  <c r="CD12" i="8"/>
  <c r="CD139" i="8"/>
  <c r="CD131" i="8"/>
  <c r="CD123" i="8"/>
  <c r="CD99" i="8"/>
  <c r="CD91" i="8"/>
  <c r="CD51" i="8"/>
  <c r="CD147" i="8"/>
  <c r="CD19" i="8"/>
  <c r="CD115" i="8"/>
  <c r="CD27" i="8"/>
  <c r="CD11" i="8"/>
  <c r="CD75" i="8"/>
  <c r="CD67" i="8"/>
  <c r="CD59" i="8"/>
  <c r="CD83" i="8"/>
  <c r="CD35" i="8"/>
  <c r="CD107" i="8"/>
  <c r="CD146" i="8"/>
  <c r="CD43" i="8"/>
  <c r="CD138" i="8"/>
  <c r="CD130" i="8"/>
  <c r="CD74" i="8"/>
  <c r="CD82" i="8"/>
  <c r="CD58" i="8"/>
  <c r="CD34" i="8"/>
  <c r="CD42" i="8"/>
  <c r="CD50" i="8"/>
  <c r="CD122" i="8"/>
  <c r="CD106" i="8"/>
  <c r="CD114" i="8"/>
  <c r="CD66" i="8"/>
  <c r="CD18" i="8"/>
  <c r="CD26" i="8"/>
  <c r="CD90" i="8"/>
  <c r="CD98" i="8"/>
  <c r="CD10" i="8"/>
  <c r="CD129" i="8"/>
  <c r="CD137" i="8"/>
  <c r="CD153" i="8"/>
  <c r="CD9" i="8"/>
  <c r="CD17" i="8"/>
  <c r="CD121" i="8"/>
  <c r="CD113" i="8"/>
  <c r="CD105" i="8"/>
  <c r="CD65" i="8"/>
  <c r="CD57" i="8"/>
  <c r="CD33" i="8"/>
  <c r="CD73" i="8"/>
  <c r="CD41" i="8"/>
  <c r="CD25" i="8"/>
  <c r="CD89" i="8"/>
  <c r="CD81" i="8"/>
  <c r="CD49" i="8"/>
  <c r="CD97" i="8"/>
  <c r="CD145" i="8"/>
  <c r="CD144" i="8"/>
  <c r="CD120" i="8"/>
  <c r="CD40" i="8"/>
  <c r="CD48" i="8"/>
  <c r="CD136" i="8"/>
  <c r="CD128" i="8"/>
  <c r="CD88" i="8"/>
  <c r="CD64" i="8"/>
  <c r="CD72" i="8"/>
  <c r="CD8" i="8"/>
  <c r="CD96" i="8"/>
  <c r="CD104" i="8"/>
  <c r="CD24" i="8"/>
  <c r="CD16" i="8"/>
  <c r="CD151" i="8"/>
  <c r="CD143" i="8"/>
  <c r="CD112" i="8"/>
  <c r="CD152" i="8"/>
  <c r="CD127" i="8"/>
  <c r="CD103" i="8"/>
  <c r="CD71" i="8"/>
  <c r="CD111" i="8"/>
  <c r="CD79" i="8"/>
  <c r="CD55" i="8"/>
  <c r="CD80" i="8"/>
  <c r="CD56" i="8"/>
  <c r="CD119" i="8"/>
  <c r="CD95" i="8"/>
  <c r="CD63" i="8"/>
  <c r="CD142" i="8"/>
  <c r="CD23" i="8"/>
  <c r="CD150" i="8"/>
  <c r="CD32" i="8"/>
  <c r="CD87" i="8"/>
  <c r="CD15" i="8"/>
  <c r="CD47" i="8"/>
  <c r="CD31" i="8"/>
  <c r="CD7" i="8"/>
  <c r="CD102" i="8"/>
  <c r="CD94" i="8"/>
  <c r="CD62" i="8"/>
  <c r="CD110" i="8"/>
  <c r="CD14" i="8"/>
  <c r="CD135" i="8"/>
  <c r="CD118" i="8"/>
  <c r="CD70" i="8"/>
  <c r="CD6" i="8"/>
  <c r="CD134" i="8"/>
  <c r="CD78" i="8"/>
  <c r="CD30" i="8"/>
  <c r="CD86" i="8"/>
  <c r="CD38" i="8"/>
  <c r="CD126" i="8"/>
  <c r="CD54" i="8"/>
  <c r="CD46" i="8"/>
  <c r="CD39" i="8"/>
  <c r="CD22" i="8"/>
  <c r="CD29" i="8"/>
  <c r="CD141" i="8"/>
  <c r="CD149" i="8"/>
  <c r="CD101" i="8"/>
  <c r="CD69" i="8"/>
  <c r="CD37" i="8"/>
  <c r="CD109" i="8"/>
  <c r="CD93" i="8"/>
  <c r="CD77" i="8"/>
  <c r="CD45" i="8"/>
  <c r="CD5" i="8"/>
  <c r="CD117" i="8"/>
  <c r="CD85" i="8"/>
  <c r="CD53" i="8"/>
  <c r="CD125" i="8"/>
  <c r="CD61" i="8"/>
  <c r="CD21" i="8"/>
  <c r="CD13" i="8"/>
  <c r="CD133" i="8"/>
  <c r="CD3" i="8"/>
  <c r="DY148" i="8"/>
  <c r="DY124" i="8"/>
  <c r="DY132" i="8"/>
  <c r="DY100" i="8"/>
  <c r="DY140" i="8"/>
  <c r="DY108" i="8"/>
  <c r="DY92" i="8"/>
  <c r="DY84" i="8"/>
  <c r="DY52" i="8"/>
  <c r="DY60" i="8"/>
  <c r="DY68" i="8"/>
  <c r="DY116" i="8"/>
  <c r="DY20" i="8"/>
  <c r="DY36" i="8"/>
  <c r="DY28" i="8"/>
  <c r="DY12" i="8"/>
  <c r="DY76" i="8"/>
  <c r="DY4" i="8"/>
  <c r="DY44" i="8"/>
  <c r="DY99" i="8"/>
  <c r="DY67" i="8"/>
  <c r="DY107" i="8"/>
  <c r="DY75" i="8"/>
  <c r="DY139" i="8"/>
  <c r="DY115" i="8"/>
  <c r="DY83" i="8"/>
  <c r="DY123" i="8"/>
  <c r="DY91" i="8"/>
  <c r="DY147" i="8"/>
  <c r="DY131" i="8"/>
  <c r="DY59" i="8"/>
  <c r="DY35" i="8"/>
  <c r="DY43" i="8"/>
  <c r="DY19" i="8"/>
  <c r="DY51" i="8"/>
  <c r="DY27" i="8"/>
  <c r="DY11" i="8"/>
  <c r="DY138" i="8"/>
  <c r="DY130" i="8"/>
  <c r="DY146" i="8"/>
  <c r="DY98" i="8"/>
  <c r="DY26" i="8"/>
  <c r="DY106" i="8"/>
  <c r="DY114" i="8"/>
  <c r="DY90" i="8"/>
  <c r="DY66" i="8"/>
  <c r="DY122" i="8"/>
  <c r="DY74" i="8"/>
  <c r="DY82" i="8"/>
  <c r="DY58" i="8"/>
  <c r="DY34" i="8"/>
  <c r="DY50" i="8"/>
  <c r="DY10" i="8"/>
  <c r="DY42" i="8"/>
  <c r="DY18" i="8"/>
  <c r="DY105" i="8"/>
  <c r="DY97" i="8"/>
  <c r="DY113" i="8"/>
  <c r="DY121" i="8"/>
  <c r="DY129" i="8"/>
  <c r="DY137" i="8"/>
  <c r="DY73" i="8"/>
  <c r="DY41" i="8"/>
  <c r="DY81" i="8"/>
  <c r="DY49" i="8"/>
  <c r="DY153" i="8"/>
  <c r="DY145" i="8"/>
  <c r="DY17" i="8"/>
  <c r="DY25" i="8"/>
  <c r="DY65" i="8"/>
  <c r="DY33" i="8"/>
  <c r="DY9" i="8"/>
  <c r="DY89" i="8"/>
  <c r="DY57" i="8"/>
  <c r="DY96" i="8"/>
  <c r="DY80" i="8"/>
  <c r="DY16" i="8"/>
  <c r="DY104" i="8"/>
  <c r="DY24" i="8"/>
  <c r="DY112" i="8"/>
  <c r="DY144" i="8"/>
  <c r="DY120" i="8"/>
  <c r="DY40" i="8"/>
  <c r="DY48" i="8"/>
  <c r="DY152" i="8"/>
  <c r="DY136" i="8"/>
  <c r="DY128" i="8"/>
  <c r="DY64" i="8"/>
  <c r="DY88" i="8"/>
  <c r="DY56" i="8"/>
  <c r="DY119" i="8"/>
  <c r="DY87" i="8"/>
  <c r="DY72" i="8"/>
  <c r="DY47" i="8"/>
  <c r="DY32" i="8"/>
  <c r="DY143" i="8"/>
  <c r="DY63" i="8"/>
  <c r="DY8" i="8"/>
  <c r="DY151" i="8"/>
  <c r="DY127" i="8"/>
  <c r="DY103" i="8"/>
  <c r="DY71" i="8"/>
  <c r="DY79" i="8"/>
  <c r="DY31" i="8"/>
  <c r="DY7" i="8"/>
  <c r="DY126" i="8"/>
  <c r="DY135" i="8"/>
  <c r="DY23" i="8"/>
  <c r="DY142" i="8"/>
  <c r="DY111" i="8"/>
  <c r="DY95" i="8"/>
  <c r="DY39" i="8"/>
  <c r="DY55" i="8"/>
  <c r="DY54" i="8"/>
  <c r="DY46" i="8"/>
  <c r="DY15" i="8"/>
  <c r="DY150" i="8"/>
  <c r="DY22" i="8"/>
  <c r="DY102" i="8"/>
  <c r="DY94" i="8"/>
  <c r="DY134" i="8"/>
  <c r="DY110" i="8"/>
  <c r="DY62" i="8"/>
  <c r="DY14" i="8"/>
  <c r="DY118" i="8"/>
  <c r="DY70" i="8"/>
  <c r="DY6" i="8"/>
  <c r="DY78" i="8"/>
  <c r="DY30" i="8"/>
  <c r="DY38" i="8"/>
  <c r="DY86" i="8"/>
  <c r="DY125" i="8"/>
  <c r="DY21" i="8"/>
  <c r="DY133" i="8"/>
  <c r="DY141" i="8"/>
  <c r="DY13" i="8"/>
  <c r="DY149" i="8"/>
  <c r="DY85" i="8"/>
  <c r="DY53" i="8"/>
  <c r="DY5" i="8"/>
  <c r="DY101" i="8"/>
  <c r="DY93" i="8"/>
  <c r="DY69" i="8"/>
  <c r="DY37" i="8"/>
  <c r="DY109" i="8"/>
  <c r="DY77" i="8"/>
  <c r="DY61" i="8"/>
  <c r="DY45" i="8"/>
  <c r="DY29" i="8"/>
  <c r="DY117" i="8"/>
  <c r="DY3" i="8"/>
  <c r="BF148" i="8"/>
  <c r="BF116" i="8"/>
  <c r="BF132" i="8"/>
  <c r="BF140" i="8"/>
  <c r="BF76" i="8"/>
  <c r="BF84" i="8"/>
  <c r="BF124" i="8"/>
  <c r="BF108" i="8"/>
  <c r="BF36" i="8"/>
  <c r="BF68" i="8"/>
  <c r="BF100" i="8"/>
  <c r="BF60" i="8"/>
  <c r="BF92" i="8"/>
  <c r="BF20" i="8"/>
  <c r="BF52" i="8"/>
  <c r="BF44" i="8"/>
  <c r="BF12" i="8"/>
  <c r="BF4" i="8"/>
  <c r="BF147" i="8"/>
  <c r="BF28" i="8"/>
  <c r="BF139" i="8"/>
  <c r="BF99" i="8"/>
  <c r="BF107" i="8"/>
  <c r="BF75" i="8"/>
  <c r="BF131" i="8"/>
  <c r="BF115" i="8"/>
  <c r="BF83" i="8"/>
  <c r="BF123" i="8"/>
  <c r="BF11" i="8"/>
  <c r="BF67" i="8"/>
  <c r="BF59" i="8"/>
  <c r="BF91" i="8"/>
  <c r="BF35" i="8"/>
  <c r="BF43" i="8"/>
  <c r="BF51" i="8"/>
  <c r="BF19" i="8"/>
  <c r="BF138" i="8"/>
  <c r="BF27" i="8"/>
  <c r="BF146" i="8"/>
  <c r="BF50" i="8"/>
  <c r="BF130" i="8"/>
  <c r="BF98" i="8"/>
  <c r="BF26" i="8"/>
  <c r="BF106" i="8"/>
  <c r="BF122" i="8"/>
  <c r="BF114" i="8"/>
  <c r="BF90" i="8"/>
  <c r="BF66" i="8"/>
  <c r="BF82" i="8"/>
  <c r="BF58" i="8"/>
  <c r="BF34" i="8"/>
  <c r="BF10" i="8"/>
  <c r="BF74" i="8"/>
  <c r="BF42" i="8"/>
  <c r="BF145" i="8"/>
  <c r="BF105" i="8"/>
  <c r="BF113" i="8"/>
  <c r="BF153" i="8"/>
  <c r="BF121" i="8"/>
  <c r="BF137" i="8"/>
  <c r="BF129" i="8"/>
  <c r="BF97" i="8"/>
  <c r="BF65" i="8"/>
  <c r="BF57" i="8"/>
  <c r="BF33" i="8"/>
  <c r="BF73" i="8"/>
  <c r="BF41" i="8"/>
  <c r="BF25" i="8"/>
  <c r="BF81" i="8"/>
  <c r="BF49" i="8"/>
  <c r="BF18" i="8"/>
  <c r="BF89" i="8"/>
  <c r="BF9" i="8"/>
  <c r="BF64" i="8"/>
  <c r="BF128" i="8"/>
  <c r="BF72" i="8"/>
  <c r="BF8" i="8"/>
  <c r="BF152" i="8"/>
  <c r="BF96" i="8"/>
  <c r="BF104" i="8"/>
  <c r="BF24" i="8"/>
  <c r="BF17" i="8"/>
  <c r="BF112" i="8"/>
  <c r="BF32" i="8"/>
  <c r="BF144" i="8"/>
  <c r="BF120" i="8"/>
  <c r="BF48" i="8"/>
  <c r="BF127" i="8"/>
  <c r="BF103" i="8"/>
  <c r="BF136" i="8"/>
  <c r="BF111" i="8"/>
  <c r="BF79" i="8"/>
  <c r="BF55" i="8"/>
  <c r="BF88" i="8"/>
  <c r="BF63" i="8"/>
  <c r="BF80" i="8"/>
  <c r="BF56" i="8"/>
  <c r="BF135" i="8"/>
  <c r="BF40" i="8"/>
  <c r="BF151" i="8"/>
  <c r="BF143" i="8"/>
  <c r="BF95" i="8"/>
  <c r="BF15" i="8"/>
  <c r="BF16" i="8"/>
  <c r="BF119" i="8"/>
  <c r="BF71" i="8"/>
  <c r="BF87" i="8"/>
  <c r="BF31" i="8"/>
  <c r="BF7" i="8"/>
  <c r="BF47" i="8"/>
  <c r="BF39" i="8"/>
  <c r="BF134" i="8"/>
  <c r="BF78" i="8"/>
  <c r="BF30" i="8"/>
  <c r="BF86" i="8"/>
  <c r="BF38" i="8"/>
  <c r="BF23" i="8"/>
  <c r="BF54" i="8"/>
  <c r="BF46" i="8"/>
  <c r="BF126" i="8"/>
  <c r="BF22" i="8"/>
  <c r="BF142" i="8"/>
  <c r="BF102" i="8"/>
  <c r="BF94" i="8"/>
  <c r="BF150" i="8"/>
  <c r="BF110" i="8"/>
  <c r="BF62" i="8"/>
  <c r="BF14" i="8"/>
  <c r="BF6" i="8"/>
  <c r="BF118" i="8"/>
  <c r="BF70" i="8"/>
  <c r="BF109" i="8"/>
  <c r="BF77" i="8"/>
  <c r="BF45" i="8"/>
  <c r="BF5" i="8"/>
  <c r="BF37" i="8"/>
  <c r="BF149" i="8"/>
  <c r="BF117" i="8"/>
  <c r="BF85" i="8"/>
  <c r="BF53" i="8"/>
  <c r="BF125" i="8"/>
  <c r="BF61" i="8"/>
  <c r="BF21" i="8"/>
  <c r="BF101" i="8"/>
  <c r="BF133" i="8"/>
  <c r="BF141" i="8"/>
  <c r="BF13" i="8"/>
  <c r="BF69" i="8"/>
  <c r="BF93" i="8"/>
  <c r="BF29" i="8"/>
  <c r="BF3" i="8"/>
  <c r="DX148" i="8"/>
  <c r="DX108" i="8"/>
  <c r="DX116" i="8"/>
  <c r="DX124" i="8"/>
  <c r="DX132" i="8"/>
  <c r="DX92" i="8"/>
  <c r="DX76" i="8"/>
  <c r="DX84" i="8"/>
  <c r="DX140" i="8"/>
  <c r="DX52" i="8"/>
  <c r="DX100" i="8"/>
  <c r="DX60" i="8"/>
  <c r="DX4" i="8"/>
  <c r="DX44" i="8"/>
  <c r="DX36" i="8"/>
  <c r="DX68" i="8"/>
  <c r="DX28" i="8"/>
  <c r="DX20" i="8"/>
  <c r="DX12" i="8"/>
  <c r="DX139" i="8"/>
  <c r="DX123" i="8"/>
  <c r="DX91" i="8"/>
  <c r="DX131" i="8"/>
  <c r="DX99" i="8"/>
  <c r="DX83" i="8"/>
  <c r="DX51" i="8"/>
  <c r="DX115" i="8"/>
  <c r="DX59" i="8"/>
  <c r="DX11" i="8"/>
  <c r="DX75" i="8"/>
  <c r="DX19" i="8"/>
  <c r="DX67" i="8"/>
  <c r="DX27" i="8"/>
  <c r="DX147" i="8"/>
  <c r="DX35" i="8"/>
  <c r="DX107" i="8"/>
  <c r="DX146" i="8"/>
  <c r="DX138" i="8"/>
  <c r="DX130" i="8"/>
  <c r="DX90" i="8"/>
  <c r="DX74" i="8"/>
  <c r="DX82" i="8"/>
  <c r="DX58" i="8"/>
  <c r="DX34" i="8"/>
  <c r="DX122" i="8"/>
  <c r="DX42" i="8"/>
  <c r="DX50" i="8"/>
  <c r="DX43" i="8"/>
  <c r="DX106" i="8"/>
  <c r="DX114" i="8"/>
  <c r="DX66" i="8"/>
  <c r="DX18" i="8"/>
  <c r="DX26" i="8"/>
  <c r="DX98" i="8"/>
  <c r="DX10" i="8"/>
  <c r="DX129" i="8"/>
  <c r="DX145" i="8"/>
  <c r="DX97" i="8"/>
  <c r="DX105" i="8"/>
  <c r="DX113" i="8"/>
  <c r="DX9" i="8"/>
  <c r="DX17" i="8"/>
  <c r="DX153" i="8"/>
  <c r="DX89" i="8"/>
  <c r="DX65" i="8"/>
  <c r="DX57" i="8"/>
  <c r="DX33" i="8"/>
  <c r="DX73" i="8"/>
  <c r="DX41" i="8"/>
  <c r="DX137" i="8"/>
  <c r="DX121" i="8"/>
  <c r="DX81" i="8"/>
  <c r="DX49" i="8"/>
  <c r="DX25" i="8"/>
  <c r="DX152" i="8"/>
  <c r="DX120" i="8"/>
  <c r="DX96" i="8"/>
  <c r="DX128" i="8"/>
  <c r="DX136" i="8"/>
  <c r="DX88" i="8"/>
  <c r="DX64" i="8"/>
  <c r="DX16" i="8"/>
  <c r="DX72" i="8"/>
  <c r="DX144" i="8"/>
  <c r="DX104" i="8"/>
  <c r="DX56" i="8"/>
  <c r="DX40" i="8"/>
  <c r="DX143" i="8"/>
  <c r="DX80" i="8"/>
  <c r="DX127" i="8"/>
  <c r="DX71" i="8"/>
  <c r="DX48" i="8"/>
  <c r="DX32" i="8"/>
  <c r="DX103" i="8"/>
  <c r="DX95" i="8"/>
  <c r="DX87" i="8"/>
  <c r="DX111" i="8"/>
  <c r="DX8" i="8"/>
  <c r="DX119" i="8"/>
  <c r="DX112" i="8"/>
  <c r="DX24" i="8"/>
  <c r="DX47" i="8"/>
  <c r="DX150" i="8"/>
  <c r="DX142" i="8"/>
  <c r="DX63" i="8"/>
  <c r="DX79" i="8"/>
  <c r="DX15" i="8"/>
  <c r="DX55" i="8"/>
  <c r="DX23" i="8"/>
  <c r="DX151" i="8"/>
  <c r="DX31" i="8"/>
  <c r="DX7" i="8"/>
  <c r="DX135" i="8"/>
  <c r="DX39" i="8"/>
  <c r="DX102" i="8"/>
  <c r="DX110" i="8"/>
  <c r="DX94" i="8"/>
  <c r="DX62" i="8"/>
  <c r="DX14" i="8"/>
  <c r="DX118" i="8"/>
  <c r="DX70" i="8"/>
  <c r="DX6" i="8"/>
  <c r="DX134" i="8"/>
  <c r="DX78" i="8"/>
  <c r="DX30" i="8"/>
  <c r="DX86" i="8"/>
  <c r="DX38" i="8"/>
  <c r="DX126" i="8"/>
  <c r="DX54" i="8"/>
  <c r="DX46" i="8"/>
  <c r="DX22" i="8"/>
  <c r="DX149" i="8"/>
  <c r="DX101" i="8"/>
  <c r="DX61" i="8"/>
  <c r="DX5" i="8"/>
  <c r="DX109" i="8"/>
  <c r="DX117" i="8"/>
  <c r="DX93" i="8"/>
  <c r="DX69" i="8"/>
  <c r="DX37" i="8"/>
  <c r="DX13" i="8"/>
  <c r="DX125" i="8"/>
  <c r="DX77" i="8"/>
  <c r="DX45" i="8"/>
  <c r="DX21" i="8"/>
  <c r="DX85" i="8"/>
  <c r="DX53" i="8"/>
  <c r="DX29" i="8"/>
  <c r="DX133" i="8"/>
  <c r="DX141" i="8"/>
  <c r="DX3" i="8"/>
  <c r="CL132" i="8"/>
  <c r="CL148" i="8"/>
  <c r="CL140" i="8"/>
  <c r="CL100" i="8"/>
  <c r="CL108" i="8"/>
  <c r="CL116" i="8"/>
  <c r="CL124" i="8"/>
  <c r="CL92" i="8"/>
  <c r="CL68" i="8"/>
  <c r="CL76" i="8"/>
  <c r="CL28" i="8"/>
  <c r="CL60" i="8"/>
  <c r="CL36" i="8"/>
  <c r="CL44" i="8"/>
  <c r="CL84" i="8"/>
  <c r="CL52" i="8"/>
  <c r="CL4" i="8"/>
  <c r="CL12" i="8"/>
  <c r="CL147" i="8"/>
  <c r="CL131" i="8"/>
  <c r="CL115" i="8"/>
  <c r="CL83" i="8"/>
  <c r="CL59" i="8"/>
  <c r="CL20" i="8"/>
  <c r="CL123" i="8"/>
  <c r="CL139" i="8"/>
  <c r="CL107" i="8"/>
  <c r="CL43" i="8"/>
  <c r="CL51" i="8"/>
  <c r="CL19" i="8"/>
  <c r="CL27" i="8"/>
  <c r="CL91" i="8"/>
  <c r="CL11" i="8"/>
  <c r="CL99" i="8"/>
  <c r="CL75" i="8"/>
  <c r="CL67" i="8"/>
  <c r="CL35" i="8"/>
  <c r="CL114" i="8"/>
  <c r="CL90" i="8"/>
  <c r="CL66" i="8"/>
  <c r="CL74" i="8"/>
  <c r="CL82" i="8"/>
  <c r="CL58" i="8"/>
  <c r="CL34" i="8"/>
  <c r="CL146" i="8"/>
  <c r="CL42" i="8"/>
  <c r="CL50" i="8"/>
  <c r="CL130" i="8"/>
  <c r="CL98" i="8"/>
  <c r="CL26" i="8"/>
  <c r="CL106" i="8"/>
  <c r="CL138" i="8"/>
  <c r="CL18" i="8"/>
  <c r="CL122" i="8"/>
  <c r="CL121" i="8"/>
  <c r="CL129" i="8"/>
  <c r="CL97" i="8"/>
  <c r="CL137" i="8"/>
  <c r="CL10" i="8"/>
  <c r="CL145" i="8"/>
  <c r="CL153" i="8"/>
  <c r="CL9" i="8"/>
  <c r="CL17" i="8"/>
  <c r="CL113" i="8"/>
  <c r="CL105" i="8"/>
  <c r="CL65" i="8"/>
  <c r="CL57" i="8"/>
  <c r="CL33" i="8"/>
  <c r="CL89" i="8"/>
  <c r="CL73" i="8"/>
  <c r="CL41" i="8"/>
  <c r="CL25" i="8"/>
  <c r="CL81" i="8"/>
  <c r="CL49" i="8"/>
  <c r="CL112" i="8"/>
  <c r="CL32" i="8"/>
  <c r="CL144" i="8"/>
  <c r="CL120" i="8"/>
  <c r="CL40" i="8"/>
  <c r="CL128" i="8"/>
  <c r="CL136" i="8"/>
  <c r="CL88" i="8"/>
  <c r="CL56" i="8"/>
  <c r="CL152" i="8"/>
  <c r="CL64" i="8"/>
  <c r="CL96" i="8"/>
  <c r="CL80" i="8"/>
  <c r="CL16" i="8"/>
  <c r="CL24" i="8"/>
  <c r="CL135" i="8"/>
  <c r="CL8" i="8"/>
  <c r="CL151" i="8"/>
  <c r="CL143" i="8"/>
  <c r="CL95" i="8"/>
  <c r="CL127" i="8"/>
  <c r="CL103" i="8"/>
  <c r="CL71" i="8"/>
  <c r="CL104" i="8"/>
  <c r="CL111" i="8"/>
  <c r="CL72" i="8"/>
  <c r="CL48" i="8"/>
  <c r="CL119" i="8"/>
  <c r="CL87" i="8"/>
  <c r="CL134" i="8"/>
  <c r="CL142" i="8"/>
  <c r="CL23" i="8"/>
  <c r="CL55" i="8"/>
  <c r="CL63" i="8"/>
  <c r="CL15" i="8"/>
  <c r="CL7" i="8"/>
  <c r="CL150" i="8"/>
  <c r="CL62" i="8"/>
  <c r="CL22" i="8"/>
  <c r="CL79" i="8"/>
  <c r="CL102" i="8"/>
  <c r="CL94" i="8"/>
  <c r="CL47" i="8"/>
  <c r="CL31" i="8"/>
  <c r="CL110" i="8"/>
  <c r="CL14" i="8"/>
  <c r="CL118" i="8"/>
  <c r="CL70" i="8"/>
  <c r="CL6" i="8"/>
  <c r="CL78" i="8"/>
  <c r="CL30" i="8"/>
  <c r="CL86" i="8"/>
  <c r="CL38" i="8"/>
  <c r="CL126" i="8"/>
  <c r="CL54" i="8"/>
  <c r="CL46" i="8"/>
  <c r="CL39" i="8"/>
  <c r="CL141" i="8"/>
  <c r="CL13" i="8"/>
  <c r="CL133" i="8"/>
  <c r="CL29" i="8"/>
  <c r="CL101" i="8"/>
  <c r="CL69" i="8"/>
  <c r="CL37" i="8"/>
  <c r="CL5" i="8"/>
  <c r="CL149" i="8"/>
  <c r="CL93" i="8"/>
  <c r="CL109" i="8"/>
  <c r="CL77" i="8"/>
  <c r="CL45" i="8"/>
  <c r="CL117" i="8"/>
  <c r="CL85" i="8"/>
  <c r="CL53" i="8"/>
  <c r="CL125" i="8"/>
  <c r="CL61" i="8"/>
  <c r="CL21" i="8"/>
  <c r="CL3" i="8"/>
  <c r="EM140" i="8"/>
  <c r="EM116" i="8"/>
  <c r="EM124" i="8"/>
  <c r="EM132" i="8"/>
  <c r="EM148" i="8"/>
  <c r="EM108" i="8"/>
  <c r="EM84" i="8"/>
  <c r="EM100" i="8"/>
  <c r="EM36" i="8"/>
  <c r="EM76" i="8"/>
  <c r="EM92" i="8"/>
  <c r="EM68" i="8"/>
  <c r="EM28" i="8"/>
  <c r="EM60" i="8"/>
  <c r="EM52" i="8"/>
  <c r="EM44" i="8"/>
  <c r="EM20" i="8"/>
  <c r="EM12" i="8"/>
  <c r="EM4" i="8"/>
  <c r="EM147" i="8"/>
  <c r="EM131" i="8"/>
  <c r="EM123" i="8"/>
  <c r="EM139" i="8"/>
  <c r="EM59" i="8"/>
  <c r="EM99" i="8"/>
  <c r="EM107" i="8"/>
  <c r="EM91" i="8"/>
  <c r="EM67" i="8"/>
  <c r="EM83" i="8"/>
  <c r="EM11" i="8"/>
  <c r="EM19" i="8"/>
  <c r="EM27" i="8"/>
  <c r="EM115" i="8"/>
  <c r="EM35" i="8"/>
  <c r="EM43" i="8"/>
  <c r="EM75" i="8"/>
  <c r="EM51" i="8"/>
  <c r="EM138" i="8"/>
  <c r="EM130" i="8"/>
  <c r="EM146" i="8"/>
  <c r="EM82" i="8"/>
  <c r="EM34" i="8"/>
  <c r="EM90" i="8"/>
  <c r="EM42" i="8"/>
  <c r="EM50" i="8"/>
  <c r="EM122" i="8"/>
  <c r="EM98" i="8"/>
  <c r="EM58" i="8"/>
  <c r="EM114" i="8"/>
  <c r="EM66" i="8"/>
  <c r="EM74" i="8"/>
  <c r="EM18" i="8"/>
  <c r="EM106" i="8"/>
  <c r="EM10" i="8"/>
  <c r="EM26" i="8"/>
  <c r="EM145" i="8"/>
  <c r="EM129" i="8"/>
  <c r="EM105" i="8"/>
  <c r="EM153" i="8"/>
  <c r="EM113" i="8"/>
  <c r="EM121" i="8"/>
  <c r="EM17" i="8"/>
  <c r="EM89" i="8"/>
  <c r="EM65" i="8"/>
  <c r="EM57" i="8"/>
  <c r="EM33" i="8"/>
  <c r="EM73" i="8"/>
  <c r="EM41" i="8"/>
  <c r="EM97" i="8"/>
  <c r="EM81" i="8"/>
  <c r="EM49" i="8"/>
  <c r="EM137" i="8"/>
  <c r="EM9" i="8"/>
  <c r="EM25" i="8"/>
  <c r="EM128" i="8"/>
  <c r="EM136" i="8"/>
  <c r="EM88" i="8"/>
  <c r="EM8" i="8"/>
  <c r="EM144" i="8"/>
  <c r="EM96" i="8"/>
  <c r="EM152" i="8"/>
  <c r="EM72" i="8"/>
  <c r="EM80" i="8"/>
  <c r="EM32" i="8"/>
  <c r="EM104" i="8"/>
  <c r="EM112" i="8"/>
  <c r="EM48" i="8"/>
  <c r="EM151" i="8"/>
  <c r="EM120" i="8"/>
  <c r="EM79" i="8"/>
  <c r="EM63" i="8"/>
  <c r="EM111" i="8"/>
  <c r="EM64" i="8"/>
  <c r="EM56" i="8"/>
  <c r="EM40" i="8"/>
  <c r="EM119" i="8"/>
  <c r="EM39" i="8"/>
  <c r="EM24" i="8"/>
  <c r="EM127" i="8"/>
  <c r="EM16" i="8"/>
  <c r="EM135" i="8"/>
  <c r="EM55" i="8"/>
  <c r="EM103" i="8"/>
  <c r="EM15" i="8"/>
  <c r="EM95" i="8"/>
  <c r="EM23" i="8"/>
  <c r="EM143" i="8"/>
  <c r="EM31" i="8"/>
  <c r="EM7" i="8"/>
  <c r="EM126" i="8"/>
  <c r="EM71" i="8"/>
  <c r="EM110" i="8"/>
  <c r="EM94" i="8"/>
  <c r="EM54" i="8"/>
  <c r="EM22" i="8"/>
  <c r="EM14" i="8"/>
  <c r="EM134" i="8"/>
  <c r="EM118" i="8"/>
  <c r="EM70" i="8"/>
  <c r="EM6" i="8"/>
  <c r="EM87" i="8"/>
  <c r="EM78" i="8"/>
  <c r="EM30" i="8"/>
  <c r="EM47" i="8"/>
  <c r="EM86" i="8"/>
  <c r="EM38" i="8"/>
  <c r="EM62" i="8"/>
  <c r="EM46" i="8"/>
  <c r="EM142" i="8"/>
  <c r="EM150" i="8"/>
  <c r="EM102" i="8"/>
  <c r="EM149" i="8"/>
  <c r="EM109" i="8"/>
  <c r="EM5" i="8"/>
  <c r="EM117" i="8"/>
  <c r="EM93" i="8"/>
  <c r="EM69" i="8"/>
  <c r="EM37" i="8"/>
  <c r="EM125" i="8"/>
  <c r="EM77" i="8"/>
  <c r="EM45" i="8"/>
  <c r="EM101" i="8"/>
  <c r="EM61" i="8"/>
  <c r="EM85" i="8"/>
  <c r="EM53" i="8"/>
  <c r="EM133" i="8"/>
  <c r="EM21" i="8"/>
  <c r="EM141" i="8"/>
  <c r="EM29" i="8"/>
  <c r="EM13" i="8"/>
  <c r="EM3" i="8"/>
  <c r="K148" i="8"/>
  <c r="K132" i="8"/>
  <c r="K140" i="8"/>
  <c r="K100" i="8"/>
  <c r="K108" i="8"/>
  <c r="K116" i="8"/>
  <c r="K84" i="8"/>
  <c r="K68" i="8"/>
  <c r="K92" i="8"/>
  <c r="K124" i="8"/>
  <c r="K76" i="8"/>
  <c r="K60" i="8"/>
  <c r="K36" i="8"/>
  <c r="K44" i="8"/>
  <c r="K12" i="8"/>
  <c r="K4" i="8"/>
  <c r="K28" i="8"/>
  <c r="K20" i="8"/>
  <c r="K52" i="8"/>
  <c r="K139" i="8"/>
  <c r="K131" i="8"/>
  <c r="K107" i="8"/>
  <c r="K75" i="8"/>
  <c r="K115" i="8"/>
  <c r="K83" i="8"/>
  <c r="K59" i="8"/>
  <c r="K123" i="8"/>
  <c r="K99" i="8"/>
  <c r="K35" i="8"/>
  <c r="K43" i="8"/>
  <c r="K147" i="8"/>
  <c r="K51" i="8"/>
  <c r="K19" i="8"/>
  <c r="K27" i="8"/>
  <c r="K67" i="8"/>
  <c r="K11" i="8"/>
  <c r="K91" i="8"/>
  <c r="K138" i="8"/>
  <c r="K146" i="8"/>
  <c r="K114" i="8"/>
  <c r="K130" i="8"/>
  <c r="K98" i="8"/>
  <c r="K90" i="8"/>
  <c r="K66" i="8"/>
  <c r="K106" i="8"/>
  <c r="K74" i="8"/>
  <c r="K82" i="8"/>
  <c r="K58" i="8"/>
  <c r="K34" i="8"/>
  <c r="K122" i="8"/>
  <c r="K42" i="8"/>
  <c r="K26" i="8"/>
  <c r="K50" i="8"/>
  <c r="K18" i="8"/>
  <c r="K113" i="8"/>
  <c r="K97" i="8"/>
  <c r="K10" i="8"/>
  <c r="K121" i="8"/>
  <c r="K153" i="8"/>
  <c r="K137" i="8"/>
  <c r="K105" i="8"/>
  <c r="K81" i="8"/>
  <c r="K33" i="8"/>
  <c r="K145" i="8"/>
  <c r="K89" i="8"/>
  <c r="K41" i="8"/>
  <c r="K49" i="8"/>
  <c r="K57" i="8"/>
  <c r="K129" i="8"/>
  <c r="K9" i="8"/>
  <c r="K65" i="8"/>
  <c r="K17" i="8"/>
  <c r="K73" i="8"/>
  <c r="K25" i="8"/>
  <c r="K104" i="8"/>
  <c r="K72" i="8"/>
  <c r="K56" i="8"/>
  <c r="K112" i="8"/>
  <c r="K80" i="8"/>
  <c r="K32" i="8"/>
  <c r="K144" i="8"/>
  <c r="K128" i="8"/>
  <c r="K120" i="8"/>
  <c r="K88" i="8"/>
  <c r="K48" i="8"/>
  <c r="K152" i="8"/>
  <c r="K136" i="8"/>
  <c r="K96" i="8"/>
  <c r="K24" i="8"/>
  <c r="K8" i="8"/>
  <c r="K64" i="8"/>
  <c r="K40" i="8"/>
  <c r="K151" i="8"/>
  <c r="K143" i="8"/>
  <c r="K16" i="8"/>
  <c r="K127" i="8"/>
  <c r="K103" i="8"/>
  <c r="K111" i="8"/>
  <c r="K79" i="8"/>
  <c r="K63" i="8"/>
  <c r="K55" i="8"/>
  <c r="K118" i="8"/>
  <c r="K135" i="8"/>
  <c r="K95" i="8"/>
  <c r="K126" i="8"/>
  <c r="K23" i="8"/>
  <c r="K142" i="8"/>
  <c r="K119" i="8"/>
  <c r="K150" i="8"/>
  <c r="K47" i="8"/>
  <c r="K15" i="8"/>
  <c r="K39" i="8"/>
  <c r="K87" i="8"/>
  <c r="K22" i="8"/>
  <c r="K94" i="8"/>
  <c r="K7" i="8"/>
  <c r="K62" i="8"/>
  <c r="K14" i="8"/>
  <c r="K134" i="8"/>
  <c r="K102" i="8"/>
  <c r="K70" i="8"/>
  <c r="K71" i="8"/>
  <c r="K31" i="8"/>
  <c r="K110" i="8"/>
  <c r="K78" i="8"/>
  <c r="K30" i="8"/>
  <c r="K86" i="8"/>
  <c r="K38" i="8"/>
  <c r="K54" i="8"/>
  <c r="K46" i="8"/>
  <c r="K6" i="8"/>
  <c r="K53" i="8"/>
  <c r="K125" i="8"/>
  <c r="K141" i="8"/>
  <c r="K133" i="8"/>
  <c r="K93" i="8"/>
  <c r="K61" i="8"/>
  <c r="K45" i="8"/>
  <c r="K13" i="8"/>
  <c r="K149" i="8"/>
  <c r="K101" i="8"/>
  <c r="K69" i="8"/>
  <c r="K21" i="8"/>
  <c r="K5" i="8"/>
  <c r="K109" i="8"/>
  <c r="K77" i="8"/>
  <c r="K29" i="8"/>
  <c r="K117" i="8"/>
  <c r="K85" i="8"/>
  <c r="K37" i="8"/>
  <c r="K3" i="8"/>
  <c r="DN116" i="8"/>
  <c r="DN124" i="8"/>
  <c r="DN148" i="8"/>
  <c r="DN132" i="8"/>
  <c r="DN108" i="8"/>
  <c r="DN100" i="8"/>
  <c r="DN76" i="8"/>
  <c r="DN68" i="8"/>
  <c r="DN140" i="8"/>
  <c r="DN84" i="8"/>
  <c r="DN92" i="8"/>
  <c r="DN44" i="8"/>
  <c r="DN60" i="8"/>
  <c r="DN52" i="8"/>
  <c r="DN28" i="8"/>
  <c r="DN20" i="8"/>
  <c r="DN36" i="8"/>
  <c r="DN12" i="8"/>
  <c r="DN4" i="8"/>
  <c r="DN131" i="8"/>
  <c r="DN139" i="8"/>
  <c r="DN115" i="8"/>
  <c r="DN123" i="8"/>
  <c r="DN147" i="8"/>
  <c r="DN91" i="8"/>
  <c r="DN75" i="8"/>
  <c r="DN67" i="8"/>
  <c r="DN59" i="8"/>
  <c r="DN19" i="8"/>
  <c r="DN83" i="8"/>
  <c r="DN11" i="8"/>
  <c r="DN99" i="8"/>
  <c r="DN27" i="8"/>
  <c r="DN35" i="8"/>
  <c r="DN107" i="8"/>
  <c r="DN43" i="8"/>
  <c r="DN51" i="8"/>
  <c r="DN146" i="8"/>
  <c r="DN122" i="8"/>
  <c r="DN114" i="8"/>
  <c r="DN82" i="8"/>
  <c r="DN18" i="8"/>
  <c r="DN26" i="8"/>
  <c r="DN138" i="8"/>
  <c r="DN34" i="8"/>
  <c r="DN42" i="8"/>
  <c r="DN90" i="8"/>
  <c r="DN50" i="8"/>
  <c r="DN98" i="8"/>
  <c r="DN66" i="8"/>
  <c r="DN74" i="8"/>
  <c r="DN130" i="8"/>
  <c r="DN153" i="8"/>
  <c r="DN137" i="8"/>
  <c r="DN145" i="8"/>
  <c r="DN129" i="8"/>
  <c r="DN10" i="8"/>
  <c r="DN105" i="8"/>
  <c r="DN106" i="8"/>
  <c r="DN121" i="8"/>
  <c r="DN113" i="8"/>
  <c r="DN25" i="8"/>
  <c r="DN9" i="8"/>
  <c r="DN89" i="8"/>
  <c r="DN17" i="8"/>
  <c r="DN97" i="8"/>
  <c r="DN65" i="8"/>
  <c r="DN57" i="8"/>
  <c r="DN33" i="8"/>
  <c r="DN58" i="8"/>
  <c r="DN73" i="8"/>
  <c r="DN41" i="8"/>
  <c r="DN81" i="8"/>
  <c r="DN49" i="8"/>
  <c r="DN144" i="8"/>
  <c r="DN128" i="8"/>
  <c r="DN48" i="8"/>
  <c r="DN136" i="8"/>
  <c r="DN88" i="8"/>
  <c r="DN24" i="8"/>
  <c r="DN96" i="8"/>
  <c r="DN64" i="8"/>
  <c r="DN16" i="8"/>
  <c r="DN104" i="8"/>
  <c r="DN112" i="8"/>
  <c r="DN80" i="8"/>
  <c r="DN32" i="8"/>
  <c r="DN135" i="8"/>
  <c r="DN120" i="8"/>
  <c r="DN143" i="8"/>
  <c r="DN72" i="8"/>
  <c r="DN95" i="8"/>
  <c r="DN79" i="8"/>
  <c r="DN55" i="8"/>
  <c r="DN56" i="8"/>
  <c r="DN40" i="8"/>
  <c r="DN103" i="8"/>
  <c r="DN87" i="8"/>
  <c r="DN152" i="8"/>
  <c r="DN151" i="8"/>
  <c r="DN111" i="8"/>
  <c r="DN8" i="8"/>
  <c r="DN119" i="8"/>
  <c r="DN47" i="8"/>
  <c r="DN142" i="8"/>
  <c r="DN150" i="8"/>
  <c r="DN127" i="8"/>
  <c r="DN71" i="8"/>
  <c r="DN15" i="8"/>
  <c r="DN31" i="8"/>
  <c r="DN23" i="8"/>
  <c r="DN39" i="8"/>
  <c r="DN62" i="8"/>
  <c r="DN63" i="8"/>
  <c r="DN102" i="8"/>
  <c r="DN70" i="8"/>
  <c r="DN126" i="8"/>
  <c r="DN110" i="8"/>
  <c r="DN78" i="8"/>
  <c r="DN14" i="8"/>
  <c r="DN118" i="8"/>
  <c r="DN86" i="8"/>
  <c r="DN22" i="8"/>
  <c r="DN6" i="8"/>
  <c r="DN30" i="8"/>
  <c r="DN94" i="8"/>
  <c r="DN38" i="8"/>
  <c r="DN7" i="8"/>
  <c r="DN46" i="8"/>
  <c r="DN54" i="8"/>
  <c r="DN134" i="8"/>
  <c r="DN13" i="8"/>
  <c r="DN101" i="8"/>
  <c r="DN93" i="8"/>
  <c r="DN61" i="8"/>
  <c r="DN109" i="8"/>
  <c r="DN29" i="8"/>
  <c r="DN5" i="8"/>
  <c r="DN117" i="8"/>
  <c r="DN69" i="8"/>
  <c r="DN37" i="8"/>
  <c r="DN125" i="8"/>
  <c r="DN77" i="8"/>
  <c r="DN45" i="8"/>
  <c r="DN149" i="8"/>
  <c r="DN85" i="8"/>
  <c r="DN53" i="8"/>
  <c r="DN141" i="8"/>
  <c r="DN133" i="8"/>
  <c r="DN21" i="8"/>
  <c r="DN3" i="8"/>
  <c r="CK140" i="8"/>
  <c r="CK124" i="8"/>
  <c r="CK132" i="8"/>
  <c r="CK92" i="8"/>
  <c r="CK148" i="8"/>
  <c r="CK108" i="8"/>
  <c r="CK100" i="8"/>
  <c r="CK28" i="8"/>
  <c r="CK116" i="8"/>
  <c r="CK76" i="8"/>
  <c r="CK52" i="8"/>
  <c r="CK60" i="8"/>
  <c r="CK84" i="8"/>
  <c r="CK68" i="8"/>
  <c r="CK20" i="8"/>
  <c r="CK12" i="8"/>
  <c r="CK44" i="8"/>
  <c r="CK36" i="8"/>
  <c r="CK4" i="8"/>
  <c r="CK139" i="8"/>
  <c r="CK131" i="8"/>
  <c r="CK147" i="8"/>
  <c r="CK99" i="8"/>
  <c r="CK107" i="8"/>
  <c r="CK115" i="8"/>
  <c r="CK83" i="8"/>
  <c r="CK123" i="8"/>
  <c r="CK27" i="8"/>
  <c r="CK11" i="8"/>
  <c r="CK19" i="8"/>
  <c r="CK91" i="8"/>
  <c r="CK35" i="8"/>
  <c r="CK75" i="8"/>
  <c r="CK43" i="8"/>
  <c r="CK51" i="8"/>
  <c r="CK67" i="8"/>
  <c r="CK122" i="8"/>
  <c r="CK138" i="8"/>
  <c r="CK42" i="8"/>
  <c r="CK59" i="8"/>
  <c r="CK50" i="8"/>
  <c r="CK146" i="8"/>
  <c r="CK98" i="8"/>
  <c r="CK26" i="8"/>
  <c r="CK130" i="8"/>
  <c r="CK106" i="8"/>
  <c r="CK74" i="8"/>
  <c r="CK58" i="8"/>
  <c r="CK18" i="8"/>
  <c r="CK82" i="8"/>
  <c r="CK10" i="8"/>
  <c r="CK114" i="8"/>
  <c r="CK66" i="8"/>
  <c r="CK145" i="8"/>
  <c r="CK153" i="8"/>
  <c r="CK105" i="8"/>
  <c r="CK34" i="8"/>
  <c r="CK113" i="8"/>
  <c r="CK97" i="8"/>
  <c r="CK89" i="8"/>
  <c r="CK65" i="8"/>
  <c r="CK57" i="8"/>
  <c r="CK33" i="8"/>
  <c r="CK25" i="8"/>
  <c r="CK137" i="8"/>
  <c r="CK129" i="8"/>
  <c r="CK121" i="8"/>
  <c r="CK73" i="8"/>
  <c r="CK41" i="8"/>
  <c r="CK81" i="8"/>
  <c r="CK49" i="8"/>
  <c r="CK90" i="8"/>
  <c r="CK17" i="8"/>
  <c r="CK9" i="8"/>
  <c r="CK152" i="8"/>
  <c r="CK136" i="8"/>
  <c r="CK88" i="8"/>
  <c r="CK56" i="8"/>
  <c r="CK64" i="8"/>
  <c r="CK128" i="8"/>
  <c r="CK96" i="8"/>
  <c r="CK80" i="8"/>
  <c r="CK16" i="8"/>
  <c r="CK104" i="8"/>
  <c r="CK24" i="8"/>
  <c r="CK112" i="8"/>
  <c r="CK144" i="8"/>
  <c r="CK120" i="8"/>
  <c r="CK40" i="8"/>
  <c r="CK32" i="8"/>
  <c r="CK127" i="8"/>
  <c r="CK103" i="8"/>
  <c r="CK71" i="8"/>
  <c r="CK8" i="8"/>
  <c r="CK119" i="8"/>
  <c r="CK87" i="8"/>
  <c r="CK95" i="8"/>
  <c r="CK47" i="8"/>
  <c r="CK135" i="8"/>
  <c r="CK143" i="8"/>
  <c r="CK63" i="8"/>
  <c r="CK55" i="8"/>
  <c r="CK39" i="8"/>
  <c r="CK15" i="8"/>
  <c r="CK23" i="8"/>
  <c r="CK111" i="8"/>
  <c r="CK31" i="8"/>
  <c r="CK7" i="8"/>
  <c r="CK126" i="8"/>
  <c r="CK72" i="8"/>
  <c r="CK48" i="8"/>
  <c r="CK151" i="8"/>
  <c r="CK118" i="8"/>
  <c r="CK70" i="8"/>
  <c r="CK6" i="8"/>
  <c r="CK134" i="8"/>
  <c r="CK78" i="8"/>
  <c r="CK30" i="8"/>
  <c r="CK86" i="8"/>
  <c r="CK38" i="8"/>
  <c r="CK54" i="8"/>
  <c r="CK46" i="8"/>
  <c r="CK22" i="8"/>
  <c r="CK79" i="8"/>
  <c r="CK142" i="8"/>
  <c r="CK102" i="8"/>
  <c r="CK94" i="8"/>
  <c r="CK150" i="8"/>
  <c r="CK14" i="8"/>
  <c r="CK110" i="8"/>
  <c r="CK62" i="8"/>
  <c r="CK101" i="8"/>
  <c r="CK93" i="8"/>
  <c r="CK69" i="8"/>
  <c r="CK37" i="8"/>
  <c r="CK109" i="8"/>
  <c r="CK77" i="8"/>
  <c r="CK45" i="8"/>
  <c r="CK29" i="8"/>
  <c r="CK13" i="8"/>
  <c r="CK117" i="8"/>
  <c r="CK85" i="8"/>
  <c r="CK53" i="8"/>
  <c r="CK125" i="8"/>
  <c r="CK61" i="8"/>
  <c r="CK21" i="8"/>
  <c r="CK5" i="8"/>
  <c r="CK133" i="8"/>
  <c r="CK141" i="8"/>
  <c r="CK149" i="8"/>
  <c r="CK3" i="8"/>
  <c r="G39" i="12"/>
  <c r="G150" i="12"/>
  <c r="G142" i="12"/>
  <c r="G134" i="12"/>
  <c r="G143" i="12"/>
  <c r="G110" i="12"/>
  <c r="G118" i="12"/>
  <c r="G94" i="12"/>
  <c r="G86" i="12"/>
  <c r="G102" i="12"/>
  <c r="G78" i="12"/>
  <c r="G126" i="12"/>
  <c r="G70" i="12"/>
  <c r="G46" i="12"/>
  <c r="G38" i="12"/>
  <c r="G6" i="12"/>
  <c r="G62" i="12"/>
  <c r="G22" i="12"/>
  <c r="G54" i="12"/>
  <c r="G30" i="12"/>
  <c r="G14" i="12"/>
  <c r="G149" i="12"/>
  <c r="G141" i="12"/>
  <c r="G133" i="12"/>
  <c r="G101" i="12"/>
  <c r="G109" i="12"/>
  <c r="G69" i="12"/>
  <c r="G117" i="12"/>
  <c r="G77" i="12"/>
  <c r="G125" i="12"/>
  <c r="G21" i="12"/>
  <c r="G93" i="12"/>
  <c r="G85" i="12"/>
  <c r="G37" i="12"/>
  <c r="G29" i="12"/>
  <c r="G53" i="12"/>
  <c r="G61" i="12"/>
  <c r="G13" i="12"/>
  <c r="G5" i="12"/>
  <c r="G140" i="12"/>
  <c r="G124" i="12"/>
  <c r="G108" i="12"/>
  <c r="G45" i="12"/>
  <c r="G148" i="12"/>
  <c r="G116" i="12"/>
  <c r="G132" i="12"/>
  <c r="G76" i="12"/>
  <c r="G12" i="12"/>
  <c r="G100" i="12"/>
  <c r="G84" i="12"/>
  <c r="G20" i="12"/>
  <c r="G92" i="12"/>
  <c r="G28" i="12"/>
  <c r="G36" i="12"/>
  <c r="G44" i="12"/>
  <c r="G52" i="12"/>
  <c r="G60" i="12"/>
  <c r="G68" i="12"/>
  <c r="G83" i="12"/>
  <c r="G91" i="12"/>
  <c r="G99" i="12"/>
  <c r="G107" i="12"/>
  <c r="G115" i="12"/>
  <c r="G51" i="12"/>
  <c r="G4" i="12"/>
  <c r="G123" i="12"/>
  <c r="G131" i="12"/>
  <c r="G67" i="12"/>
  <c r="G59" i="12"/>
  <c r="G11" i="12"/>
  <c r="G139" i="12"/>
  <c r="G75" i="12"/>
  <c r="G35" i="12"/>
  <c r="G27" i="12"/>
  <c r="G19" i="12"/>
  <c r="G106" i="12"/>
  <c r="G138" i="12"/>
  <c r="G114" i="12"/>
  <c r="G50" i="12"/>
  <c r="G147" i="12"/>
  <c r="G146" i="12"/>
  <c r="G66" i="12"/>
  <c r="G74" i="12"/>
  <c r="G82" i="12"/>
  <c r="G130" i="12"/>
  <c r="G18" i="12"/>
  <c r="G145" i="12"/>
  <c r="G137" i="12"/>
  <c r="G129" i="12"/>
  <c r="G26" i="12"/>
  <c r="G43" i="12"/>
  <c r="G34" i="12"/>
  <c r="G122" i="12"/>
  <c r="G42" i="12"/>
  <c r="G98" i="12"/>
  <c r="G90" i="12"/>
  <c r="G58" i="12"/>
  <c r="G153" i="12"/>
  <c r="G81" i="12"/>
  <c r="G17" i="12"/>
  <c r="G89" i="12"/>
  <c r="G25" i="12"/>
  <c r="G121" i="12"/>
  <c r="G97" i="12"/>
  <c r="G33" i="12"/>
  <c r="G10" i="12"/>
  <c r="G105" i="12"/>
  <c r="G41" i="12"/>
  <c r="G49" i="12"/>
  <c r="G57" i="12"/>
  <c r="G113" i="12"/>
  <c r="G65" i="12"/>
  <c r="G9" i="12"/>
  <c r="G64" i="12"/>
  <c r="G136" i="12"/>
  <c r="G72" i="12"/>
  <c r="G8" i="12"/>
  <c r="G80" i="12"/>
  <c r="G88" i="12"/>
  <c r="G24" i="12"/>
  <c r="G96" i="12"/>
  <c r="G32" i="12"/>
  <c r="G73" i="12"/>
  <c r="G152" i="12"/>
  <c r="G120" i="12"/>
  <c r="G104" i="12"/>
  <c r="G40" i="12"/>
  <c r="G144" i="12"/>
  <c r="G111" i="12"/>
  <c r="G119" i="12"/>
  <c r="G112" i="12"/>
  <c r="G151" i="12"/>
  <c r="G135" i="12"/>
  <c r="G127" i="12"/>
  <c r="G71" i="12"/>
  <c r="G56" i="12"/>
  <c r="G48" i="12"/>
  <c r="G128" i="12"/>
  <c r="G95" i="12"/>
  <c r="G16" i="12"/>
  <c r="G103" i="12"/>
  <c r="G87" i="12"/>
  <c r="G79" i="12"/>
  <c r="G7" i="12"/>
  <c r="G63" i="12"/>
  <c r="G15" i="12"/>
  <c r="G55" i="12"/>
  <c r="G23" i="12"/>
  <c r="G47" i="12"/>
  <c r="G31" i="12"/>
  <c r="G3" i="12"/>
  <c r="BS39" i="12"/>
  <c r="BS150" i="12"/>
  <c r="BS134" i="12"/>
  <c r="BS126" i="12"/>
  <c r="BS143" i="12"/>
  <c r="BS142" i="12"/>
  <c r="BS86" i="12"/>
  <c r="BS118" i="12"/>
  <c r="BS110" i="12"/>
  <c r="BS102" i="12"/>
  <c r="BS78" i="12"/>
  <c r="BS46" i="12"/>
  <c r="BS30" i="12"/>
  <c r="BS94" i="12"/>
  <c r="BS62" i="12"/>
  <c r="BS38" i="12"/>
  <c r="BS6" i="12"/>
  <c r="BS70" i="12"/>
  <c r="BS54" i="12"/>
  <c r="BS22" i="12"/>
  <c r="BS14" i="12"/>
  <c r="BS149" i="12"/>
  <c r="BS125" i="12"/>
  <c r="BS133" i="12"/>
  <c r="BS117" i="12"/>
  <c r="BS109" i="12"/>
  <c r="BS93" i="12"/>
  <c r="BS61" i="12"/>
  <c r="BS141" i="12"/>
  <c r="BS69" i="12"/>
  <c r="BS77" i="12"/>
  <c r="BS13" i="12"/>
  <c r="BS85" i="12"/>
  <c r="BS53" i="12"/>
  <c r="BS101" i="12"/>
  <c r="BS5" i="12"/>
  <c r="BS37" i="12"/>
  <c r="BS29" i="12"/>
  <c r="BS45" i="12"/>
  <c r="BS21" i="12"/>
  <c r="BS140" i="12"/>
  <c r="BS108" i="12"/>
  <c r="BS92" i="12"/>
  <c r="BS132" i="12"/>
  <c r="BS116" i="12"/>
  <c r="BS100" i="12"/>
  <c r="BS44" i="12"/>
  <c r="BS148" i="12"/>
  <c r="BS76" i="12"/>
  <c r="BS60" i="12"/>
  <c r="BS52" i="12"/>
  <c r="BS28" i="12"/>
  <c r="BS12" i="12"/>
  <c r="BS84" i="12"/>
  <c r="BS68" i="12"/>
  <c r="BS20" i="12"/>
  <c r="BS124" i="12"/>
  <c r="BS36" i="12"/>
  <c r="BS4" i="12"/>
  <c r="BS83" i="12"/>
  <c r="BS59" i="12"/>
  <c r="BS131" i="12"/>
  <c r="BS91" i="12"/>
  <c r="BS99" i="12"/>
  <c r="BS27" i="12"/>
  <c r="BS139" i="12"/>
  <c r="BS107" i="12"/>
  <c r="BS11" i="12"/>
  <c r="BS115" i="12"/>
  <c r="BS51" i="12"/>
  <c r="BS75" i="12"/>
  <c r="BS123" i="12"/>
  <c r="BS19" i="12"/>
  <c r="BS35" i="12"/>
  <c r="BS147" i="12"/>
  <c r="BS82" i="12"/>
  <c r="BS58" i="12"/>
  <c r="BS106" i="12"/>
  <c r="BS66" i="12"/>
  <c r="BS98" i="12"/>
  <c r="BS90" i="12"/>
  <c r="BS67" i="12"/>
  <c r="BS43" i="12"/>
  <c r="BS138" i="12"/>
  <c r="BS130" i="12"/>
  <c r="BS114" i="12"/>
  <c r="BS146" i="12"/>
  <c r="BS26" i="12"/>
  <c r="BS122" i="12"/>
  <c r="BS34" i="12"/>
  <c r="BS74" i="12"/>
  <c r="BS50" i="12"/>
  <c r="BS129" i="12"/>
  <c r="BS42" i="12"/>
  <c r="BS153" i="12"/>
  <c r="BS137" i="12"/>
  <c r="BS121" i="12"/>
  <c r="BS81" i="12"/>
  <c r="BS10" i="12"/>
  <c r="BS145" i="12"/>
  <c r="BS113" i="12"/>
  <c r="BS105" i="12"/>
  <c r="BS89" i="12"/>
  <c r="BS18" i="12"/>
  <c r="BS49" i="12"/>
  <c r="BS25" i="12"/>
  <c r="BS97" i="12"/>
  <c r="BS33" i="12"/>
  <c r="BS57" i="12"/>
  <c r="BS41" i="12"/>
  <c r="BS9" i="12"/>
  <c r="BS65" i="12"/>
  <c r="BS17" i="12"/>
  <c r="BS136" i="12"/>
  <c r="BS128" i="12"/>
  <c r="BS73" i="12"/>
  <c r="BS72" i="12"/>
  <c r="BS144" i="12"/>
  <c r="BS104" i="12"/>
  <c r="BS152" i="12"/>
  <c r="BS112" i="12"/>
  <c r="BS96" i="12"/>
  <c r="BS40" i="12"/>
  <c r="BS56" i="12"/>
  <c r="BS48" i="12"/>
  <c r="BS24" i="12"/>
  <c r="BS8" i="12"/>
  <c r="BS120" i="12"/>
  <c r="BS80" i="12"/>
  <c r="BS64" i="12"/>
  <c r="BS32" i="12"/>
  <c r="BS16" i="12"/>
  <c r="BS95" i="12"/>
  <c r="BS88" i="12"/>
  <c r="BS127" i="12"/>
  <c r="BS111" i="12"/>
  <c r="BS87" i="12"/>
  <c r="BS151" i="12"/>
  <c r="BS135" i="12"/>
  <c r="BS79" i="12"/>
  <c r="BS55" i="12"/>
  <c r="BS103" i="12"/>
  <c r="BS119" i="12"/>
  <c r="BS71" i="12"/>
  <c r="BS63" i="12"/>
  <c r="BS31" i="12"/>
  <c r="BS7" i="12"/>
  <c r="BS47" i="12"/>
  <c r="BS15" i="12"/>
  <c r="BS23" i="12"/>
  <c r="BS3" i="12"/>
  <c r="EE39" i="12"/>
  <c r="EE134" i="12"/>
  <c r="EE143" i="12"/>
  <c r="EE142" i="12"/>
  <c r="EE126" i="12"/>
  <c r="EE150" i="12"/>
  <c r="EE86" i="12"/>
  <c r="EE118" i="12"/>
  <c r="EE110" i="12"/>
  <c r="EE102" i="12"/>
  <c r="EE78" i="12"/>
  <c r="EE46" i="12"/>
  <c r="EE30" i="12"/>
  <c r="EE70" i="12"/>
  <c r="EE62" i="12"/>
  <c r="EE54" i="12"/>
  <c r="EE22" i="12"/>
  <c r="EE94" i="12"/>
  <c r="EE14" i="12"/>
  <c r="EE6" i="12"/>
  <c r="EE38" i="12"/>
  <c r="EE149" i="12"/>
  <c r="EE125" i="12"/>
  <c r="EE133" i="12"/>
  <c r="EE141" i="12"/>
  <c r="EE117" i="12"/>
  <c r="EE61" i="12"/>
  <c r="EE69" i="12"/>
  <c r="EE77" i="12"/>
  <c r="EE85" i="12"/>
  <c r="EE13" i="12"/>
  <c r="EE101" i="12"/>
  <c r="EE109" i="12"/>
  <c r="EE93" i="12"/>
  <c r="EE5" i="12"/>
  <c r="EE53" i="12"/>
  <c r="EE37" i="12"/>
  <c r="EE29" i="12"/>
  <c r="EE45" i="12"/>
  <c r="EE21" i="12"/>
  <c r="EE148" i="12"/>
  <c r="EE132" i="12"/>
  <c r="EE140" i="12"/>
  <c r="EE108" i="12"/>
  <c r="EE92" i="12"/>
  <c r="EE116" i="12"/>
  <c r="EE100" i="12"/>
  <c r="EE44" i="12"/>
  <c r="EE76" i="12"/>
  <c r="EE60" i="12"/>
  <c r="EE52" i="12"/>
  <c r="EE36" i="12"/>
  <c r="EE28" i="12"/>
  <c r="EE12" i="12"/>
  <c r="EE4" i="12"/>
  <c r="EE84" i="12"/>
  <c r="EE68" i="12"/>
  <c r="EE20" i="12"/>
  <c r="EE124" i="12"/>
  <c r="EE83" i="12"/>
  <c r="EE59" i="12"/>
  <c r="EE131" i="12"/>
  <c r="EE67" i="12"/>
  <c r="EE91" i="12"/>
  <c r="EE75" i="12"/>
  <c r="EE27" i="12"/>
  <c r="EE99" i="12"/>
  <c r="EE51" i="12"/>
  <c r="EE35" i="12"/>
  <c r="EE19" i="12"/>
  <c r="EE11" i="12"/>
  <c r="EE139" i="12"/>
  <c r="EE115" i="12"/>
  <c r="EE107" i="12"/>
  <c r="EE123" i="12"/>
  <c r="EE147" i="12"/>
  <c r="EE82" i="12"/>
  <c r="EE58" i="12"/>
  <c r="EE130" i="12"/>
  <c r="EE66" i="12"/>
  <c r="EE43" i="12"/>
  <c r="EE98" i="12"/>
  <c r="EE90" i="12"/>
  <c r="EE138" i="12"/>
  <c r="EE114" i="12"/>
  <c r="EE26" i="12"/>
  <c r="EE106" i="12"/>
  <c r="EE146" i="12"/>
  <c r="EE18" i="12"/>
  <c r="EE122" i="12"/>
  <c r="EE42" i="12"/>
  <c r="EE129" i="12"/>
  <c r="EE74" i="12"/>
  <c r="EE153" i="12"/>
  <c r="EE137" i="12"/>
  <c r="EE121" i="12"/>
  <c r="EE81" i="12"/>
  <c r="EE89" i="12"/>
  <c r="EE34" i="12"/>
  <c r="EE10" i="12"/>
  <c r="EE50" i="12"/>
  <c r="EE25" i="12"/>
  <c r="EE145" i="12"/>
  <c r="EE97" i="12"/>
  <c r="EE49" i="12"/>
  <c r="EE33" i="12"/>
  <c r="EE113" i="12"/>
  <c r="EE105" i="12"/>
  <c r="EE57" i="12"/>
  <c r="EE41" i="12"/>
  <c r="EE9" i="12"/>
  <c r="EE65" i="12"/>
  <c r="EE17" i="12"/>
  <c r="EE128" i="12"/>
  <c r="EE73" i="12"/>
  <c r="EE104" i="12"/>
  <c r="EE72" i="12"/>
  <c r="EE144" i="12"/>
  <c r="EE120" i="12"/>
  <c r="EE112" i="12"/>
  <c r="EE96" i="12"/>
  <c r="EE40" i="12"/>
  <c r="EE56" i="12"/>
  <c r="EE48" i="12"/>
  <c r="EE24" i="12"/>
  <c r="EE8" i="12"/>
  <c r="EE152" i="12"/>
  <c r="EE80" i="12"/>
  <c r="EE64" i="12"/>
  <c r="EE32" i="12"/>
  <c r="EE16" i="12"/>
  <c r="EE95" i="12"/>
  <c r="EE127" i="12"/>
  <c r="EE87" i="12"/>
  <c r="EE71" i="12"/>
  <c r="EE88" i="12"/>
  <c r="EE151" i="12"/>
  <c r="EE135" i="12"/>
  <c r="EE136" i="12"/>
  <c r="EE103" i="12"/>
  <c r="EE55" i="12"/>
  <c r="EE111" i="12"/>
  <c r="EE119" i="12"/>
  <c r="EE79" i="12"/>
  <c r="EE31" i="12"/>
  <c r="EE47" i="12"/>
  <c r="EE15" i="12"/>
  <c r="EE7" i="12"/>
  <c r="EE63" i="12"/>
  <c r="EE23" i="12"/>
  <c r="EE3" i="12"/>
  <c r="BD39" i="12"/>
  <c r="BD150" i="12"/>
  <c r="BD126" i="12"/>
  <c r="BD134" i="12"/>
  <c r="BD143" i="12"/>
  <c r="BD142" i="12"/>
  <c r="BD94" i="12"/>
  <c r="BD86" i="12"/>
  <c r="BD118" i="12"/>
  <c r="BD102" i="12"/>
  <c r="BD110" i="12"/>
  <c r="BD70" i="12"/>
  <c r="BD78" i="12"/>
  <c r="BD46" i="12"/>
  <c r="BD30" i="12"/>
  <c r="BD62" i="12"/>
  <c r="BD54" i="12"/>
  <c r="BD38" i="12"/>
  <c r="BD22" i="12"/>
  <c r="BD14" i="12"/>
  <c r="BD6" i="12"/>
  <c r="BD149" i="12"/>
  <c r="BD133" i="12"/>
  <c r="BD125" i="12"/>
  <c r="BD117" i="12"/>
  <c r="BD85" i="12"/>
  <c r="BD53" i="12"/>
  <c r="BD61" i="12"/>
  <c r="BD69" i="12"/>
  <c r="BD109" i="12"/>
  <c r="BD93" i="12"/>
  <c r="BD101" i="12"/>
  <c r="BD77" i="12"/>
  <c r="BD141" i="12"/>
  <c r="BD5" i="12"/>
  <c r="BD37" i="12"/>
  <c r="BD29" i="12"/>
  <c r="BD21" i="12"/>
  <c r="BD45" i="12"/>
  <c r="BD13" i="12"/>
  <c r="BD132" i="12"/>
  <c r="BD140" i="12"/>
  <c r="BD108" i="12"/>
  <c r="BD92" i="12"/>
  <c r="BD148" i="12"/>
  <c r="BD116" i="12"/>
  <c r="BD100" i="12"/>
  <c r="BD44" i="12"/>
  <c r="BD76" i="12"/>
  <c r="BD60" i="12"/>
  <c r="BD52" i="12"/>
  <c r="BD36" i="12"/>
  <c r="BD28" i="12"/>
  <c r="BD12" i="12"/>
  <c r="BD84" i="12"/>
  <c r="BD68" i="12"/>
  <c r="BD20" i="12"/>
  <c r="BD4" i="12"/>
  <c r="BD124" i="12"/>
  <c r="BD83" i="12"/>
  <c r="BD131" i="12"/>
  <c r="BD107" i="12"/>
  <c r="BD91" i="12"/>
  <c r="BD51" i="12"/>
  <c r="BD123" i="12"/>
  <c r="BD59" i="12"/>
  <c r="BD27" i="12"/>
  <c r="BD11" i="12"/>
  <c r="BD19" i="12"/>
  <c r="BD67" i="12"/>
  <c r="BD35" i="12"/>
  <c r="BD115" i="12"/>
  <c r="BD99" i="12"/>
  <c r="BD75" i="12"/>
  <c r="BD139" i="12"/>
  <c r="BD147" i="12"/>
  <c r="BD82" i="12"/>
  <c r="BD43" i="12"/>
  <c r="BD90" i="12"/>
  <c r="BD66" i="12"/>
  <c r="BD138" i="12"/>
  <c r="BD130" i="12"/>
  <c r="BD114" i="12"/>
  <c r="BD106" i="12"/>
  <c r="BD42" i="12"/>
  <c r="BD26" i="12"/>
  <c r="BD98" i="12"/>
  <c r="BD74" i="12"/>
  <c r="BD18" i="12"/>
  <c r="BD50" i="12"/>
  <c r="BD146" i="12"/>
  <c r="BD129" i="12"/>
  <c r="BD122" i="12"/>
  <c r="BD58" i="12"/>
  <c r="BD153" i="12"/>
  <c r="BD137" i="12"/>
  <c r="BD105" i="12"/>
  <c r="BD89" i="12"/>
  <c r="BD73" i="12"/>
  <c r="BD121" i="12"/>
  <c r="BD113" i="12"/>
  <c r="BD10" i="12"/>
  <c r="BD81" i="12"/>
  <c r="BD41" i="12"/>
  <c r="BD25" i="12"/>
  <c r="BD97" i="12"/>
  <c r="BD49" i="12"/>
  <c r="BD33" i="12"/>
  <c r="BD57" i="12"/>
  <c r="BD9" i="12"/>
  <c r="BD34" i="12"/>
  <c r="BD65" i="12"/>
  <c r="BD17" i="12"/>
  <c r="BD128" i="12"/>
  <c r="BD104" i="12"/>
  <c r="BD144" i="12"/>
  <c r="BD120" i="12"/>
  <c r="BD112" i="12"/>
  <c r="BD96" i="12"/>
  <c r="BD40" i="12"/>
  <c r="BD152" i="12"/>
  <c r="BD136" i="12"/>
  <c r="BD72" i="12"/>
  <c r="BD56" i="12"/>
  <c r="BD48" i="12"/>
  <c r="BD24" i="12"/>
  <c r="BD8" i="12"/>
  <c r="BD80" i="12"/>
  <c r="BD64" i="12"/>
  <c r="BD32" i="12"/>
  <c r="BD16" i="12"/>
  <c r="BD111" i="12"/>
  <c r="BD95" i="12"/>
  <c r="BD127" i="12"/>
  <c r="BD151" i="12"/>
  <c r="BD87" i="12"/>
  <c r="BD71" i="12"/>
  <c r="BD135" i="12"/>
  <c r="BD88" i="12"/>
  <c r="BD119" i="12"/>
  <c r="BD145" i="12"/>
  <c r="BD103" i="12"/>
  <c r="BD79" i="12"/>
  <c r="BD63" i="12"/>
  <c r="BD7" i="12"/>
  <c r="BD55" i="12"/>
  <c r="BD31" i="12"/>
  <c r="BD23" i="12"/>
  <c r="BD15" i="12"/>
  <c r="BD47" i="12"/>
  <c r="BD3" i="12"/>
  <c r="DP39" i="12"/>
  <c r="DP143" i="12"/>
  <c r="DP142" i="12"/>
  <c r="DP134" i="12"/>
  <c r="DP126" i="12"/>
  <c r="DP86" i="12"/>
  <c r="DP94" i="12"/>
  <c r="DP118" i="12"/>
  <c r="DP150" i="12"/>
  <c r="DP110" i="12"/>
  <c r="DP78" i="12"/>
  <c r="DP46" i="12"/>
  <c r="DP30" i="12"/>
  <c r="DP54" i="12"/>
  <c r="DP62" i="12"/>
  <c r="DP22" i="12"/>
  <c r="DP38" i="12"/>
  <c r="DP102" i="12"/>
  <c r="DP70" i="12"/>
  <c r="DP6" i="12"/>
  <c r="DP14" i="12"/>
  <c r="DP149" i="12"/>
  <c r="DP101" i="12"/>
  <c r="DP141" i="12"/>
  <c r="DP117" i="12"/>
  <c r="DP53" i="12"/>
  <c r="DP125" i="12"/>
  <c r="DP85" i="12"/>
  <c r="DP61" i="12"/>
  <c r="DP109" i="12"/>
  <c r="DP93" i="12"/>
  <c r="DP69" i="12"/>
  <c r="DP133" i="12"/>
  <c r="DP21" i="12"/>
  <c r="DP45" i="12"/>
  <c r="DP37" i="12"/>
  <c r="DP5" i="12"/>
  <c r="DP13" i="12"/>
  <c r="DP29" i="12"/>
  <c r="DP132" i="12"/>
  <c r="DP140" i="12"/>
  <c r="DP108" i="12"/>
  <c r="DP92" i="12"/>
  <c r="DP148" i="12"/>
  <c r="DP100" i="12"/>
  <c r="DP77" i="12"/>
  <c r="DP124" i="12"/>
  <c r="DP44" i="12"/>
  <c r="DP76" i="12"/>
  <c r="DP60" i="12"/>
  <c r="DP52" i="12"/>
  <c r="DP36" i="12"/>
  <c r="DP28" i="12"/>
  <c r="DP12" i="12"/>
  <c r="DP116" i="12"/>
  <c r="DP84" i="12"/>
  <c r="DP68" i="12"/>
  <c r="DP20" i="12"/>
  <c r="DP83" i="12"/>
  <c r="DP131" i="12"/>
  <c r="DP107" i="12"/>
  <c r="DP91" i="12"/>
  <c r="DP139" i="12"/>
  <c r="DP67" i="12"/>
  <c r="DP27" i="12"/>
  <c r="DP123" i="12"/>
  <c r="DP35" i="12"/>
  <c r="DP11" i="12"/>
  <c r="DP4" i="12"/>
  <c r="DP115" i="12"/>
  <c r="DP99" i="12"/>
  <c r="DP51" i="12"/>
  <c r="DP75" i="12"/>
  <c r="DP59" i="12"/>
  <c r="DP147" i="12"/>
  <c r="DP82" i="12"/>
  <c r="DP130" i="12"/>
  <c r="DP66" i="12"/>
  <c r="DP19" i="12"/>
  <c r="DP106" i="12"/>
  <c r="DP138" i="12"/>
  <c r="DP114" i="12"/>
  <c r="DP26" i="12"/>
  <c r="DP58" i="12"/>
  <c r="DP18" i="12"/>
  <c r="DP98" i="12"/>
  <c r="DP90" i="12"/>
  <c r="DP74" i="12"/>
  <c r="DP105" i="12"/>
  <c r="DP42" i="12"/>
  <c r="DP146" i="12"/>
  <c r="DP153" i="12"/>
  <c r="DP137" i="12"/>
  <c r="DP121" i="12"/>
  <c r="DP89" i="12"/>
  <c r="DP73" i="12"/>
  <c r="DP43" i="12"/>
  <c r="DP145" i="12"/>
  <c r="DP122" i="12"/>
  <c r="DP41" i="12"/>
  <c r="DP25" i="12"/>
  <c r="DP50" i="12"/>
  <c r="DP10" i="12"/>
  <c r="DP97" i="12"/>
  <c r="DP81" i="12"/>
  <c r="DP49" i="12"/>
  <c r="DP33" i="12"/>
  <c r="DP113" i="12"/>
  <c r="DP57" i="12"/>
  <c r="DP9" i="12"/>
  <c r="DP65" i="12"/>
  <c r="DP17" i="12"/>
  <c r="DP128" i="12"/>
  <c r="DP112" i="12"/>
  <c r="DP72" i="12"/>
  <c r="DP129" i="12"/>
  <c r="DP152" i="12"/>
  <c r="DP120" i="12"/>
  <c r="DP104" i="12"/>
  <c r="DP144" i="12"/>
  <c r="DP96" i="12"/>
  <c r="DP40" i="12"/>
  <c r="DP136" i="12"/>
  <c r="DP56" i="12"/>
  <c r="DP48" i="12"/>
  <c r="DP24" i="12"/>
  <c r="DP8" i="12"/>
  <c r="DP80" i="12"/>
  <c r="DP64" i="12"/>
  <c r="DP32" i="12"/>
  <c r="DP16" i="12"/>
  <c r="DP88" i="12"/>
  <c r="DP111" i="12"/>
  <c r="DP95" i="12"/>
  <c r="DP127" i="12"/>
  <c r="DP34" i="12"/>
  <c r="DP135" i="12"/>
  <c r="DP87" i="12"/>
  <c r="DP71" i="12"/>
  <c r="DP119" i="12"/>
  <c r="DP103" i="12"/>
  <c r="DP79" i="12"/>
  <c r="DP151" i="12"/>
  <c r="DP63" i="12"/>
  <c r="DP55" i="12"/>
  <c r="DP7" i="12"/>
  <c r="DP31" i="12"/>
  <c r="DP47" i="12"/>
  <c r="DP23" i="12"/>
  <c r="DP15" i="12"/>
  <c r="DP3" i="12"/>
  <c r="AO150" i="12"/>
  <c r="AO39" i="12"/>
  <c r="AO126" i="12"/>
  <c r="AO143" i="12"/>
  <c r="AO134" i="12"/>
  <c r="AO142" i="12"/>
  <c r="AO118" i="12"/>
  <c r="AO94" i="12"/>
  <c r="AO110" i="12"/>
  <c r="AO78" i="12"/>
  <c r="AO86" i="12"/>
  <c r="AO62" i="12"/>
  <c r="AO46" i="12"/>
  <c r="AO30" i="12"/>
  <c r="AO38" i="12"/>
  <c r="AO102" i="12"/>
  <c r="AO54" i="12"/>
  <c r="AO6" i="12"/>
  <c r="AO70" i="12"/>
  <c r="AO14" i="12"/>
  <c r="AO22" i="12"/>
  <c r="AO141" i="12"/>
  <c r="AO149" i="12"/>
  <c r="AO133" i="12"/>
  <c r="AO85" i="12"/>
  <c r="AO109" i="12"/>
  <c r="AO93" i="12"/>
  <c r="AO101" i="12"/>
  <c r="AO61" i="12"/>
  <c r="AO77" i="12"/>
  <c r="AO69" i="12"/>
  <c r="AO117" i="12"/>
  <c r="AO21" i="12"/>
  <c r="AO45" i="12"/>
  <c r="AO37" i="12"/>
  <c r="AO5" i="12"/>
  <c r="AO125" i="12"/>
  <c r="AO53" i="12"/>
  <c r="AO13" i="12"/>
  <c r="AO29" i="12"/>
  <c r="AO124" i="12"/>
  <c r="AO132" i="12"/>
  <c r="AO116" i="12"/>
  <c r="AO140" i="12"/>
  <c r="AO108" i="12"/>
  <c r="AO148" i="12"/>
  <c r="AO100" i="12"/>
  <c r="AO92" i="12"/>
  <c r="AO28" i="12"/>
  <c r="AO44" i="12"/>
  <c r="AO36" i="12"/>
  <c r="AO76" i="12"/>
  <c r="AO60" i="12"/>
  <c r="AO12" i="12"/>
  <c r="AO84" i="12"/>
  <c r="AO68" i="12"/>
  <c r="AO52" i="12"/>
  <c r="AO20" i="12"/>
  <c r="AO4" i="12"/>
  <c r="AO123" i="12"/>
  <c r="AO75" i="12"/>
  <c r="AO139" i="12"/>
  <c r="AO131" i="12"/>
  <c r="AO83" i="12"/>
  <c r="AO67" i="12"/>
  <c r="AO115" i="12"/>
  <c r="AO99" i="12"/>
  <c r="AO27" i="12"/>
  <c r="AO59" i="12"/>
  <c r="AO11" i="12"/>
  <c r="AO107" i="12"/>
  <c r="AO91" i="12"/>
  <c r="AO43" i="12"/>
  <c r="AO51" i="12"/>
  <c r="AO35" i="12"/>
  <c r="AO19" i="12"/>
  <c r="AO122" i="12"/>
  <c r="AO74" i="12"/>
  <c r="AO90" i="12"/>
  <c r="AO82" i="12"/>
  <c r="AO58" i="12"/>
  <c r="AO147" i="12"/>
  <c r="AO130" i="12"/>
  <c r="AO98" i="12"/>
  <c r="AO34" i="12"/>
  <c r="AO10" i="12"/>
  <c r="AO145" i="12"/>
  <c r="AO129" i="12"/>
  <c r="AO146" i="12"/>
  <c r="AO26" i="12"/>
  <c r="AO18" i="12"/>
  <c r="AO66" i="12"/>
  <c r="AO42" i="12"/>
  <c r="AO50" i="12"/>
  <c r="AO105" i="12"/>
  <c r="AO106" i="12"/>
  <c r="AO138" i="12"/>
  <c r="AO121" i="12"/>
  <c r="AO113" i="12"/>
  <c r="AO89" i="12"/>
  <c r="AO41" i="12"/>
  <c r="AO25" i="12"/>
  <c r="AO114" i="12"/>
  <c r="AO97" i="12"/>
  <c r="AO49" i="12"/>
  <c r="AO33" i="12"/>
  <c r="AO153" i="12"/>
  <c r="AO137" i="12"/>
  <c r="AO73" i="12"/>
  <c r="AO57" i="12"/>
  <c r="AO9" i="12"/>
  <c r="AO81" i="12"/>
  <c r="AO17" i="12"/>
  <c r="AO128" i="12"/>
  <c r="AO72" i="12"/>
  <c r="AO65" i="12"/>
  <c r="AO112" i="12"/>
  <c r="AO152" i="12"/>
  <c r="AO104" i="12"/>
  <c r="AO24" i="12"/>
  <c r="AO144" i="12"/>
  <c r="AO136" i="12"/>
  <c r="AO96" i="12"/>
  <c r="AO40" i="12"/>
  <c r="AO32" i="12"/>
  <c r="AO56" i="12"/>
  <c r="AO48" i="12"/>
  <c r="AO8" i="12"/>
  <c r="AO80" i="12"/>
  <c r="AO120" i="12"/>
  <c r="AO111" i="12"/>
  <c r="AO88" i="12"/>
  <c r="AO127" i="12"/>
  <c r="AO119" i="12"/>
  <c r="AO79" i="12"/>
  <c r="AO63" i="12"/>
  <c r="AO151" i="12"/>
  <c r="AO64" i="12"/>
  <c r="AO16" i="12"/>
  <c r="AO103" i="12"/>
  <c r="AO87" i="12"/>
  <c r="AO95" i="12"/>
  <c r="AO135" i="12"/>
  <c r="AO7" i="12"/>
  <c r="AO31" i="12"/>
  <c r="AO47" i="12"/>
  <c r="AO55" i="12"/>
  <c r="AO15" i="12"/>
  <c r="AO71" i="12"/>
  <c r="AO23" i="12"/>
  <c r="AO3" i="12"/>
  <c r="DA150" i="12"/>
  <c r="DA39" i="12"/>
  <c r="DA142" i="12"/>
  <c r="DA134" i="12"/>
  <c r="DA126" i="12"/>
  <c r="DA143" i="12"/>
  <c r="DA94" i="12"/>
  <c r="DA102" i="12"/>
  <c r="DA70" i="12"/>
  <c r="DA118" i="12"/>
  <c r="DA78" i="12"/>
  <c r="DA110" i="12"/>
  <c r="DA86" i="12"/>
  <c r="DA38" i="12"/>
  <c r="DA6" i="12"/>
  <c r="DA54" i="12"/>
  <c r="DA22" i="12"/>
  <c r="DA14" i="12"/>
  <c r="DA46" i="12"/>
  <c r="DA62" i="12"/>
  <c r="DA30" i="12"/>
  <c r="DA141" i="12"/>
  <c r="DA133" i="12"/>
  <c r="DA149" i="12"/>
  <c r="DA85" i="12"/>
  <c r="DA101" i="12"/>
  <c r="DA77" i="12"/>
  <c r="DA117" i="12"/>
  <c r="DA61" i="12"/>
  <c r="DA125" i="12"/>
  <c r="DA69" i="12"/>
  <c r="DA37" i="12"/>
  <c r="DA5" i="12"/>
  <c r="DA109" i="12"/>
  <c r="DA21" i="12"/>
  <c r="DA13" i="12"/>
  <c r="DA29" i="12"/>
  <c r="DA45" i="12"/>
  <c r="DA93" i="12"/>
  <c r="DA53" i="12"/>
  <c r="DA124" i="12"/>
  <c r="DA132" i="12"/>
  <c r="DA116" i="12"/>
  <c r="DA140" i="12"/>
  <c r="DA108" i="12"/>
  <c r="DA148" i="12"/>
  <c r="DA100" i="12"/>
  <c r="DA92" i="12"/>
  <c r="DA28" i="12"/>
  <c r="DA44" i="12"/>
  <c r="DA36" i="12"/>
  <c r="DA4" i="12"/>
  <c r="DA76" i="12"/>
  <c r="DA60" i="12"/>
  <c r="DA12" i="12"/>
  <c r="DA84" i="12"/>
  <c r="DA68" i="12"/>
  <c r="DA20" i="12"/>
  <c r="DA52" i="12"/>
  <c r="DA123" i="12"/>
  <c r="DA83" i="12"/>
  <c r="DA67" i="12"/>
  <c r="DA139" i="12"/>
  <c r="DA131" i="12"/>
  <c r="DA107" i="12"/>
  <c r="DA91" i="12"/>
  <c r="DA59" i="12"/>
  <c r="DA35" i="12"/>
  <c r="DA27" i="12"/>
  <c r="DA115" i="12"/>
  <c r="DA99" i="12"/>
  <c r="DA51" i="12"/>
  <c r="DA11" i="12"/>
  <c r="DA75" i="12"/>
  <c r="DA19" i="12"/>
  <c r="DA43" i="12"/>
  <c r="DA122" i="12"/>
  <c r="DA90" i="12"/>
  <c r="DA74" i="12"/>
  <c r="DA82" i="12"/>
  <c r="DA58" i="12"/>
  <c r="DA147" i="12"/>
  <c r="DA130" i="12"/>
  <c r="DA138" i="12"/>
  <c r="DA50" i="12"/>
  <c r="DA42" i="12"/>
  <c r="DA34" i="12"/>
  <c r="DA10" i="12"/>
  <c r="DA145" i="12"/>
  <c r="DA26" i="12"/>
  <c r="DA114" i="12"/>
  <c r="DA106" i="12"/>
  <c r="DA146" i="12"/>
  <c r="DA98" i="12"/>
  <c r="DA121" i="12"/>
  <c r="DA18" i="12"/>
  <c r="DA129" i="12"/>
  <c r="DA105" i="12"/>
  <c r="DA66" i="12"/>
  <c r="DA113" i="12"/>
  <c r="DA89" i="12"/>
  <c r="DA153" i="12"/>
  <c r="DA137" i="12"/>
  <c r="DA41" i="12"/>
  <c r="DA25" i="12"/>
  <c r="DA97" i="12"/>
  <c r="DA49" i="12"/>
  <c r="DA33" i="12"/>
  <c r="DA73" i="12"/>
  <c r="DA57" i="12"/>
  <c r="DA9" i="12"/>
  <c r="DA128" i="12"/>
  <c r="DA72" i="12"/>
  <c r="DA81" i="12"/>
  <c r="DA17" i="12"/>
  <c r="DA65" i="12"/>
  <c r="DA136" i="12"/>
  <c r="DA112" i="12"/>
  <c r="DA104" i="12"/>
  <c r="DA24" i="12"/>
  <c r="DA144" i="12"/>
  <c r="DA96" i="12"/>
  <c r="DA40" i="12"/>
  <c r="DA32" i="12"/>
  <c r="DA56" i="12"/>
  <c r="DA48" i="12"/>
  <c r="DA8" i="12"/>
  <c r="DA64" i="12"/>
  <c r="DA16" i="12"/>
  <c r="DA151" i="12"/>
  <c r="DA119" i="12"/>
  <c r="DA111" i="12"/>
  <c r="DA80" i="12"/>
  <c r="DA152" i="12"/>
  <c r="DA120" i="12"/>
  <c r="DA127" i="12"/>
  <c r="DA79" i="12"/>
  <c r="DA63" i="12"/>
  <c r="DA88" i="12"/>
  <c r="DA135" i="12"/>
  <c r="DA95" i="12"/>
  <c r="DA103" i="12"/>
  <c r="DA87" i="12"/>
  <c r="DA71" i="12"/>
  <c r="DA31" i="12"/>
  <c r="DA7" i="12"/>
  <c r="DA47" i="12"/>
  <c r="DA15" i="12"/>
  <c r="DA55" i="12"/>
  <c r="DA23" i="12"/>
  <c r="DA3" i="12"/>
  <c r="Z143" i="12"/>
  <c r="Z142" i="12"/>
  <c r="Z39" i="12"/>
  <c r="Z150" i="12"/>
  <c r="Z134" i="12"/>
  <c r="Z126" i="12"/>
  <c r="Z102" i="12"/>
  <c r="Z118" i="12"/>
  <c r="Z110" i="12"/>
  <c r="Z94" i="12"/>
  <c r="Z62" i="12"/>
  <c r="Z78" i="12"/>
  <c r="Z86" i="12"/>
  <c r="Z70" i="12"/>
  <c r="Z46" i="12"/>
  <c r="Z38" i="12"/>
  <c r="Z22" i="12"/>
  <c r="Z54" i="12"/>
  <c r="Z30" i="12"/>
  <c r="Z14" i="12"/>
  <c r="Z6" i="12"/>
  <c r="Z141" i="12"/>
  <c r="Z125" i="12"/>
  <c r="Z149" i="12"/>
  <c r="Z93" i="12"/>
  <c r="Z77" i="12"/>
  <c r="Z133" i="12"/>
  <c r="Z101" i="12"/>
  <c r="Z117" i="12"/>
  <c r="Z53" i="12"/>
  <c r="Z69" i="12"/>
  <c r="Z13" i="12"/>
  <c r="Z109" i="12"/>
  <c r="Z85" i="12"/>
  <c r="Z21" i="12"/>
  <c r="Z45" i="12"/>
  <c r="Z29" i="12"/>
  <c r="Z5" i="12"/>
  <c r="Z37" i="12"/>
  <c r="Z61" i="12"/>
  <c r="Z100" i="12"/>
  <c r="Z132" i="12"/>
  <c r="Z124" i="12"/>
  <c r="Z116" i="12"/>
  <c r="Z140" i="12"/>
  <c r="Z108" i="12"/>
  <c r="Z44" i="12"/>
  <c r="Z92" i="12"/>
  <c r="Z52" i="12"/>
  <c r="Z28" i="12"/>
  <c r="Z84" i="12"/>
  <c r="Z12" i="12"/>
  <c r="Z60" i="12"/>
  <c r="Z4" i="12"/>
  <c r="Z148" i="12"/>
  <c r="Z76" i="12"/>
  <c r="Z68" i="12"/>
  <c r="Z36" i="12"/>
  <c r="Z20" i="12"/>
  <c r="Z99" i="12"/>
  <c r="Z123" i="12"/>
  <c r="Z115" i="12"/>
  <c r="Z75" i="12"/>
  <c r="Z59" i="12"/>
  <c r="Z83" i="12"/>
  <c r="Z131" i="12"/>
  <c r="Z67" i="12"/>
  <c r="Z139" i="12"/>
  <c r="Z51" i="12"/>
  <c r="Z35" i="12"/>
  <c r="Z107" i="12"/>
  <c r="Z91" i="12"/>
  <c r="Z27" i="12"/>
  <c r="Z19" i="12"/>
  <c r="Z11" i="12"/>
  <c r="Z147" i="12"/>
  <c r="Z146" i="12"/>
  <c r="Z98" i="12"/>
  <c r="Z58" i="12"/>
  <c r="Z122" i="12"/>
  <c r="Z74" i="12"/>
  <c r="Z66" i="12"/>
  <c r="Z43" i="12"/>
  <c r="Z90" i="12"/>
  <c r="Z153" i="12"/>
  <c r="Z137" i="12"/>
  <c r="Z34" i="12"/>
  <c r="Z145" i="12"/>
  <c r="Z26" i="12"/>
  <c r="Z10" i="12"/>
  <c r="Z138" i="12"/>
  <c r="Z129" i="12"/>
  <c r="Z121" i="12"/>
  <c r="Z82" i="12"/>
  <c r="Z50" i="12"/>
  <c r="Z18" i="12"/>
  <c r="Z130" i="12"/>
  <c r="Z114" i="12"/>
  <c r="Z106" i="12"/>
  <c r="Z42" i="12"/>
  <c r="Z81" i="12"/>
  <c r="Z65" i="12"/>
  <c r="Z89" i="12"/>
  <c r="Z113" i="12"/>
  <c r="Z105" i="12"/>
  <c r="Z97" i="12"/>
  <c r="Z41" i="12"/>
  <c r="Z25" i="12"/>
  <c r="Z17" i="12"/>
  <c r="Z49" i="12"/>
  <c r="Z33" i="12"/>
  <c r="Z152" i="12"/>
  <c r="Z136" i="12"/>
  <c r="Z88" i="12"/>
  <c r="Z9" i="12"/>
  <c r="Z128" i="12"/>
  <c r="Z112" i="12"/>
  <c r="Z80" i="12"/>
  <c r="Z40" i="12"/>
  <c r="Z72" i="12"/>
  <c r="Z48" i="12"/>
  <c r="Z24" i="12"/>
  <c r="Z73" i="12"/>
  <c r="Z144" i="12"/>
  <c r="Z96" i="12"/>
  <c r="Z32" i="12"/>
  <c r="Z56" i="12"/>
  <c r="Z151" i="12"/>
  <c r="Z120" i="12"/>
  <c r="Z135" i="12"/>
  <c r="Z111" i="12"/>
  <c r="Z64" i="12"/>
  <c r="Z119" i="12"/>
  <c r="Z103" i="12"/>
  <c r="Z104" i="12"/>
  <c r="Z16" i="12"/>
  <c r="Z8" i="12"/>
  <c r="Z57" i="12"/>
  <c r="Z95" i="12"/>
  <c r="Z31" i="12"/>
  <c r="Z127" i="12"/>
  <c r="Z87" i="12"/>
  <c r="Z79" i="12"/>
  <c r="Z71" i="12"/>
  <c r="Z23" i="12"/>
  <c r="Z47" i="12"/>
  <c r="Z15" i="12"/>
  <c r="Z7" i="12"/>
  <c r="Z55" i="12"/>
  <c r="Z63" i="12"/>
  <c r="Z3" i="12"/>
  <c r="CL150" i="12"/>
  <c r="CL142" i="12"/>
  <c r="CL39" i="12"/>
  <c r="CL143" i="12"/>
  <c r="CL134" i="12"/>
  <c r="CL126" i="12"/>
  <c r="CL102" i="12"/>
  <c r="CL118" i="12"/>
  <c r="CL110" i="12"/>
  <c r="CL62" i="12"/>
  <c r="CL86" i="12"/>
  <c r="CL94" i="12"/>
  <c r="CL70" i="12"/>
  <c r="CL22" i="12"/>
  <c r="CL78" i="12"/>
  <c r="CL54" i="12"/>
  <c r="CL14" i="12"/>
  <c r="CL46" i="12"/>
  <c r="CL30" i="12"/>
  <c r="CL38" i="12"/>
  <c r="CL6" i="12"/>
  <c r="CL141" i="12"/>
  <c r="CL133" i="12"/>
  <c r="CL125" i="12"/>
  <c r="CL149" i="12"/>
  <c r="CL77" i="12"/>
  <c r="CL69" i="12"/>
  <c r="CL101" i="12"/>
  <c r="CL53" i="12"/>
  <c r="CL117" i="12"/>
  <c r="CL109" i="12"/>
  <c r="CL85" i="12"/>
  <c r="CL13" i="12"/>
  <c r="CL93" i="12"/>
  <c r="CL21" i="12"/>
  <c r="CL45" i="12"/>
  <c r="CL61" i="12"/>
  <c r="CL29" i="12"/>
  <c r="CL5" i="12"/>
  <c r="CL37" i="12"/>
  <c r="CL132" i="12"/>
  <c r="CL124" i="12"/>
  <c r="CL116" i="12"/>
  <c r="CL140" i="12"/>
  <c r="CL108" i="12"/>
  <c r="CL44" i="12"/>
  <c r="CL36" i="12"/>
  <c r="CL92" i="12"/>
  <c r="CL52" i="12"/>
  <c r="CL28" i="12"/>
  <c r="CL100" i="12"/>
  <c r="CL84" i="12"/>
  <c r="CL60" i="12"/>
  <c r="CL4" i="12"/>
  <c r="CL68" i="12"/>
  <c r="CL20" i="12"/>
  <c r="CL12" i="12"/>
  <c r="CL76" i="12"/>
  <c r="CL148" i="12"/>
  <c r="CL99" i="12"/>
  <c r="CL123" i="12"/>
  <c r="CL75" i="12"/>
  <c r="CL59" i="12"/>
  <c r="CL83" i="12"/>
  <c r="CL131" i="12"/>
  <c r="CL115" i="12"/>
  <c r="CL51" i="12"/>
  <c r="CL35" i="12"/>
  <c r="CL27" i="12"/>
  <c r="CL139" i="12"/>
  <c r="CL107" i="12"/>
  <c r="CL67" i="12"/>
  <c r="CL91" i="12"/>
  <c r="CL147" i="12"/>
  <c r="CL43" i="12"/>
  <c r="CL146" i="12"/>
  <c r="CL98" i="12"/>
  <c r="CL58" i="12"/>
  <c r="CL122" i="12"/>
  <c r="CL74" i="12"/>
  <c r="CL66" i="12"/>
  <c r="CL90" i="12"/>
  <c r="CL130" i="12"/>
  <c r="CL82" i="12"/>
  <c r="CL18" i="12"/>
  <c r="CL153" i="12"/>
  <c r="CL137" i="12"/>
  <c r="CL105" i="12"/>
  <c r="CL114" i="12"/>
  <c r="CL106" i="12"/>
  <c r="CL50" i="12"/>
  <c r="CL34" i="12"/>
  <c r="CL145" i="12"/>
  <c r="CL26" i="12"/>
  <c r="CL19" i="12"/>
  <c r="CL42" i="12"/>
  <c r="CL10" i="12"/>
  <c r="CL11" i="12"/>
  <c r="CL138" i="12"/>
  <c r="CL81" i="12"/>
  <c r="CL65" i="12"/>
  <c r="CL129" i="12"/>
  <c r="CL89" i="12"/>
  <c r="CL97" i="12"/>
  <c r="CL121" i="12"/>
  <c r="CL41" i="12"/>
  <c r="CL25" i="12"/>
  <c r="CL17" i="12"/>
  <c r="CL113" i="12"/>
  <c r="CL49" i="12"/>
  <c r="CL33" i="12"/>
  <c r="CL104" i="12"/>
  <c r="CL88" i="12"/>
  <c r="CL128" i="12"/>
  <c r="CL112" i="12"/>
  <c r="CL40" i="12"/>
  <c r="CL9" i="12"/>
  <c r="CL120" i="12"/>
  <c r="CL80" i="12"/>
  <c r="CL72" i="12"/>
  <c r="CL48" i="12"/>
  <c r="CL24" i="12"/>
  <c r="CL152" i="12"/>
  <c r="CL144" i="12"/>
  <c r="CL96" i="12"/>
  <c r="CL32" i="12"/>
  <c r="CL16" i="12"/>
  <c r="CL8" i="12"/>
  <c r="CL119" i="12"/>
  <c r="CL151" i="12"/>
  <c r="CL73" i="12"/>
  <c r="CL56" i="12"/>
  <c r="CL135" i="12"/>
  <c r="CL111" i="12"/>
  <c r="CL103" i="12"/>
  <c r="CL64" i="12"/>
  <c r="CL136" i="12"/>
  <c r="CL57" i="12"/>
  <c r="CL31" i="12"/>
  <c r="CL87" i="12"/>
  <c r="CL79" i="12"/>
  <c r="CL71" i="12"/>
  <c r="CL127" i="12"/>
  <c r="CL95" i="12"/>
  <c r="CL63" i="12"/>
  <c r="CL23" i="12"/>
  <c r="CL15" i="12"/>
  <c r="CL55" i="12"/>
  <c r="CL7" i="12"/>
  <c r="CL47" i="12"/>
  <c r="CL3" i="12"/>
  <c r="EX150" i="12"/>
  <c r="EX142" i="12"/>
  <c r="EX39" i="12"/>
  <c r="EX134" i="12"/>
  <c r="EX126" i="12"/>
  <c r="EX143" i="12"/>
  <c r="EX102" i="12"/>
  <c r="EX110" i="12"/>
  <c r="EX94" i="12"/>
  <c r="EX62" i="12"/>
  <c r="EX86" i="12"/>
  <c r="EX118" i="12"/>
  <c r="EX70" i="12"/>
  <c r="EX78" i="12"/>
  <c r="EX38" i="12"/>
  <c r="EX46" i="12"/>
  <c r="EX30" i="12"/>
  <c r="EX54" i="12"/>
  <c r="EX14" i="12"/>
  <c r="EX22" i="12"/>
  <c r="EX6" i="12"/>
  <c r="EX141" i="12"/>
  <c r="EX125" i="12"/>
  <c r="EX149" i="12"/>
  <c r="EX133" i="12"/>
  <c r="EX77" i="12"/>
  <c r="EX109" i="12"/>
  <c r="EX85" i="12"/>
  <c r="EX53" i="12"/>
  <c r="EX69" i="12"/>
  <c r="EX101" i="12"/>
  <c r="EX13" i="12"/>
  <c r="EX117" i="12"/>
  <c r="EX21" i="12"/>
  <c r="EX93" i="12"/>
  <c r="EX37" i="12"/>
  <c r="EX61" i="12"/>
  <c r="EX45" i="12"/>
  <c r="EX132" i="12"/>
  <c r="EX5" i="12"/>
  <c r="EX116" i="12"/>
  <c r="EX29" i="12"/>
  <c r="EX140" i="12"/>
  <c r="EX124" i="12"/>
  <c r="EX108" i="12"/>
  <c r="EX44" i="12"/>
  <c r="EX92" i="12"/>
  <c r="EX52" i="12"/>
  <c r="EX28" i="12"/>
  <c r="EX60" i="12"/>
  <c r="EX4" i="12"/>
  <c r="EX100" i="12"/>
  <c r="EX84" i="12"/>
  <c r="EX68" i="12"/>
  <c r="EX36" i="12"/>
  <c r="EX20" i="12"/>
  <c r="EX76" i="12"/>
  <c r="EX12" i="12"/>
  <c r="EX148" i="12"/>
  <c r="EX99" i="12"/>
  <c r="EX123" i="12"/>
  <c r="EX75" i="12"/>
  <c r="EX59" i="12"/>
  <c r="EX83" i="12"/>
  <c r="EX131" i="12"/>
  <c r="EX67" i="12"/>
  <c r="EX35" i="12"/>
  <c r="EX27" i="12"/>
  <c r="EX139" i="12"/>
  <c r="EX115" i="12"/>
  <c r="EX19" i="12"/>
  <c r="EX11" i="12"/>
  <c r="EX107" i="12"/>
  <c r="EX51" i="12"/>
  <c r="EX147" i="12"/>
  <c r="EX146" i="12"/>
  <c r="EX98" i="12"/>
  <c r="EX58" i="12"/>
  <c r="EX122" i="12"/>
  <c r="EX74" i="12"/>
  <c r="EX66" i="12"/>
  <c r="EX106" i="12"/>
  <c r="EX90" i="12"/>
  <c r="EX91" i="12"/>
  <c r="EX42" i="12"/>
  <c r="EX153" i="12"/>
  <c r="EX137" i="12"/>
  <c r="EX34" i="12"/>
  <c r="EX10" i="12"/>
  <c r="EX145" i="12"/>
  <c r="EX130" i="12"/>
  <c r="EX26" i="12"/>
  <c r="EX82" i="12"/>
  <c r="EX18" i="12"/>
  <c r="EX114" i="12"/>
  <c r="EX50" i="12"/>
  <c r="EX43" i="12"/>
  <c r="EX121" i="12"/>
  <c r="EX81" i="12"/>
  <c r="EX65" i="12"/>
  <c r="EX105" i="12"/>
  <c r="EX89" i="12"/>
  <c r="EX129" i="12"/>
  <c r="EX113" i="12"/>
  <c r="EX138" i="12"/>
  <c r="EX97" i="12"/>
  <c r="EX41" i="12"/>
  <c r="EX25" i="12"/>
  <c r="EX17" i="12"/>
  <c r="EX49" i="12"/>
  <c r="EX33" i="12"/>
  <c r="EX57" i="12"/>
  <c r="EX136" i="12"/>
  <c r="EX120" i="12"/>
  <c r="EX88" i="12"/>
  <c r="EX112" i="12"/>
  <c r="EX104" i="12"/>
  <c r="EX40" i="12"/>
  <c r="EX48" i="12"/>
  <c r="EX24" i="12"/>
  <c r="EX152" i="12"/>
  <c r="EX144" i="12"/>
  <c r="EX96" i="12"/>
  <c r="EX80" i="12"/>
  <c r="EX32" i="12"/>
  <c r="EX151" i="12"/>
  <c r="EX128" i="12"/>
  <c r="EX135" i="12"/>
  <c r="EX111" i="12"/>
  <c r="EX73" i="12"/>
  <c r="EX16" i="12"/>
  <c r="EX8" i="12"/>
  <c r="EX103" i="12"/>
  <c r="EX56" i="12"/>
  <c r="EX72" i="12"/>
  <c r="EX9" i="12"/>
  <c r="EX119" i="12"/>
  <c r="EX127" i="12"/>
  <c r="EX87" i="12"/>
  <c r="EX31" i="12"/>
  <c r="EX64" i="12"/>
  <c r="EX95" i="12"/>
  <c r="EX71" i="12"/>
  <c r="EX63" i="12"/>
  <c r="EX23" i="12"/>
  <c r="EX15" i="12"/>
  <c r="EX7" i="12"/>
  <c r="EX79" i="12"/>
  <c r="EX47" i="12"/>
  <c r="EX55" i="12"/>
  <c r="EX3" i="12"/>
  <c r="AQ142" i="12"/>
  <c r="AQ150" i="12"/>
  <c r="AQ143" i="12"/>
  <c r="AQ126" i="12"/>
  <c r="AQ39" i="12"/>
  <c r="AQ134" i="12"/>
  <c r="AQ118" i="12"/>
  <c r="AQ110" i="12"/>
  <c r="AQ94" i="12"/>
  <c r="AQ62" i="12"/>
  <c r="AQ102" i="12"/>
  <c r="AQ86" i="12"/>
  <c r="AQ46" i="12"/>
  <c r="AQ54" i="12"/>
  <c r="AQ14" i="12"/>
  <c r="AQ6" i="12"/>
  <c r="AQ22" i="12"/>
  <c r="AQ70" i="12"/>
  <c r="AQ30" i="12"/>
  <c r="AQ78" i="12"/>
  <c r="AQ38" i="12"/>
  <c r="AQ125" i="12"/>
  <c r="AQ149" i="12"/>
  <c r="AQ133" i="12"/>
  <c r="AQ109" i="12"/>
  <c r="AQ141" i="12"/>
  <c r="AQ93" i="12"/>
  <c r="AQ69" i="12"/>
  <c r="AQ61" i="12"/>
  <c r="AQ117" i="12"/>
  <c r="AQ37" i="12"/>
  <c r="AQ85" i="12"/>
  <c r="AQ45" i="12"/>
  <c r="AQ29" i="12"/>
  <c r="AQ5" i="12"/>
  <c r="AQ53" i="12"/>
  <c r="AQ13" i="12"/>
  <c r="AQ77" i="12"/>
  <c r="AQ21" i="12"/>
  <c r="AQ101" i="12"/>
  <c r="AQ116" i="12"/>
  <c r="AQ140" i="12"/>
  <c r="AQ108" i="12"/>
  <c r="AQ148" i="12"/>
  <c r="AQ124" i="12"/>
  <c r="AQ84" i="12"/>
  <c r="AQ36" i="12"/>
  <c r="AQ4" i="12"/>
  <c r="AQ60" i="12"/>
  <c r="AQ68" i="12"/>
  <c r="AQ132" i="12"/>
  <c r="AQ20" i="12"/>
  <c r="AQ28" i="12"/>
  <c r="AQ52" i="12"/>
  <c r="AQ92" i="12"/>
  <c r="AQ76" i="12"/>
  <c r="AQ100" i="12"/>
  <c r="AQ44" i="12"/>
  <c r="AQ12" i="12"/>
  <c r="AQ115" i="12"/>
  <c r="AQ139" i="12"/>
  <c r="AQ107" i="12"/>
  <c r="AQ91" i="12"/>
  <c r="AQ99" i="12"/>
  <c r="AQ83" i="12"/>
  <c r="AQ75" i="12"/>
  <c r="AQ131" i="12"/>
  <c r="AQ11" i="12"/>
  <c r="AQ59" i="12"/>
  <c r="AQ35" i="12"/>
  <c r="AQ19" i="12"/>
  <c r="AQ51" i="12"/>
  <c r="AQ123" i="12"/>
  <c r="AQ67" i="12"/>
  <c r="AQ27" i="12"/>
  <c r="AQ146" i="12"/>
  <c r="AQ43" i="12"/>
  <c r="AQ138" i="12"/>
  <c r="AQ106" i="12"/>
  <c r="AQ114" i="12"/>
  <c r="AQ90" i="12"/>
  <c r="AQ42" i="12"/>
  <c r="AQ147" i="12"/>
  <c r="AQ98" i="12"/>
  <c r="AQ58" i="12"/>
  <c r="AQ50" i="12"/>
  <c r="AQ122" i="12"/>
  <c r="AQ18" i="12"/>
  <c r="AQ66" i="12"/>
  <c r="AQ113" i="12"/>
  <c r="AQ82" i="12"/>
  <c r="AQ74" i="12"/>
  <c r="AQ130" i="12"/>
  <c r="AQ34" i="12"/>
  <c r="AQ145" i="12"/>
  <c r="AQ26" i="12"/>
  <c r="AQ10" i="12"/>
  <c r="AQ129" i="12"/>
  <c r="AQ97" i="12"/>
  <c r="AQ41" i="12"/>
  <c r="AQ25" i="12"/>
  <c r="AQ49" i="12"/>
  <c r="AQ33" i="12"/>
  <c r="AQ153" i="12"/>
  <c r="AQ137" i="12"/>
  <c r="AQ73" i="12"/>
  <c r="AQ57" i="12"/>
  <c r="AQ9" i="12"/>
  <c r="AQ121" i="12"/>
  <c r="AQ81" i="12"/>
  <c r="AQ65" i="12"/>
  <c r="AQ89" i="12"/>
  <c r="AQ136" i="12"/>
  <c r="AQ112" i="12"/>
  <c r="AQ104" i="12"/>
  <c r="AQ40" i="12"/>
  <c r="AQ152" i="12"/>
  <c r="AQ48" i="12"/>
  <c r="AQ24" i="12"/>
  <c r="AQ17" i="12"/>
  <c r="AQ144" i="12"/>
  <c r="AQ96" i="12"/>
  <c r="AQ80" i="12"/>
  <c r="AQ105" i="12"/>
  <c r="AQ128" i="12"/>
  <c r="AQ88" i="12"/>
  <c r="AQ56" i="12"/>
  <c r="AQ8" i="12"/>
  <c r="AQ72" i="12"/>
  <c r="AQ64" i="12"/>
  <c r="AQ120" i="12"/>
  <c r="AQ119" i="12"/>
  <c r="AQ103" i="12"/>
  <c r="AQ127" i="12"/>
  <c r="AQ135" i="12"/>
  <c r="AQ16" i="12"/>
  <c r="AQ32" i="12"/>
  <c r="AQ151" i="12"/>
  <c r="AQ55" i="12"/>
  <c r="AQ111" i="12"/>
  <c r="AQ87" i="12"/>
  <c r="AQ95" i="12"/>
  <c r="AQ79" i="12"/>
  <c r="AQ71" i="12"/>
  <c r="AQ47" i="12"/>
  <c r="AQ31" i="12"/>
  <c r="AQ63" i="12"/>
  <c r="AQ23" i="12"/>
  <c r="AQ15" i="12"/>
  <c r="AQ7" i="12"/>
  <c r="AQ3" i="12"/>
  <c r="DC142" i="12"/>
  <c r="DC134" i="12"/>
  <c r="DC126" i="12"/>
  <c r="DC143" i="12"/>
  <c r="DC150" i="12"/>
  <c r="DC39" i="12"/>
  <c r="DC110" i="12"/>
  <c r="DC62" i="12"/>
  <c r="DC94" i="12"/>
  <c r="DC86" i="12"/>
  <c r="DC102" i="12"/>
  <c r="DC70" i="12"/>
  <c r="DC38" i="12"/>
  <c r="DC54" i="12"/>
  <c r="DC14" i="12"/>
  <c r="DC46" i="12"/>
  <c r="DC22" i="12"/>
  <c r="DC118" i="12"/>
  <c r="DC6" i="12"/>
  <c r="DC78" i="12"/>
  <c r="DC30" i="12"/>
  <c r="DC125" i="12"/>
  <c r="DC149" i="12"/>
  <c r="DC133" i="12"/>
  <c r="DC109" i="12"/>
  <c r="DC61" i="12"/>
  <c r="DC141" i="12"/>
  <c r="DC85" i="12"/>
  <c r="DC101" i="12"/>
  <c r="DC77" i="12"/>
  <c r="DC93" i="12"/>
  <c r="DC69" i="12"/>
  <c r="DC45" i="12"/>
  <c r="DC29" i="12"/>
  <c r="DC5" i="12"/>
  <c r="DC13" i="12"/>
  <c r="DC37" i="12"/>
  <c r="DC117" i="12"/>
  <c r="DC53" i="12"/>
  <c r="DC21" i="12"/>
  <c r="DC116" i="12"/>
  <c r="DC140" i="12"/>
  <c r="DC132" i="12"/>
  <c r="DC108" i="12"/>
  <c r="DC148" i="12"/>
  <c r="DC124" i="12"/>
  <c r="DC84" i="12"/>
  <c r="DC20" i="12"/>
  <c r="DC60" i="12"/>
  <c r="DC68" i="12"/>
  <c r="DC100" i="12"/>
  <c r="DC36" i="12"/>
  <c r="DC4" i="12"/>
  <c r="DC44" i="12"/>
  <c r="DC12" i="12"/>
  <c r="DC28" i="12"/>
  <c r="DC52" i="12"/>
  <c r="DC92" i="12"/>
  <c r="DC76" i="12"/>
  <c r="DC51" i="12"/>
  <c r="DC115" i="12"/>
  <c r="DC139" i="12"/>
  <c r="DC107" i="12"/>
  <c r="DC91" i="12"/>
  <c r="DC99" i="12"/>
  <c r="DC123" i="12"/>
  <c r="DC59" i="12"/>
  <c r="DC35" i="12"/>
  <c r="DC67" i="12"/>
  <c r="DC11" i="12"/>
  <c r="DC131" i="12"/>
  <c r="DC83" i="12"/>
  <c r="DC19" i="12"/>
  <c r="DC27" i="12"/>
  <c r="DC75" i="12"/>
  <c r="DC43" i="12"/>
  <c r="DC147" i="12"/>
  <c r="DC146" i="12"/>
  <c r="DC130" i="12"/>
  <c r="DC138" i="12"/>
  <c r="DC114" i="12"/>
  <c r="DC106" i="12"/>
  <c r="DC90" i="12"/>
  <c r="DC42" i="12"/>
  <c r="DC98" i="12"/>
  <c r="DC58" i="12"/>
  <c r="DC50" i="12"/>
  <c r="DC82" i="12"/>
  <c r="DC74" i="12"/>
  <c r="DC18" i="12"/>
  <c r="DC122" i="12"/>
  <c r="DC66" i="12"/>
  <c r="DC113" i="12"/>
  <c r="DC34" i="12"/>
  <c r="DC145" i="12"/>
  <c r="DC97" i="12"/>
  <c r="DC26" i="12"/>
  <c r="DC10" i="12"/>
  <c r="DC41" i="12"/>
  <c r="DC25" i="12"/>
  <c r="DC17" i="12"/>
  <c r="DC105" i="12"/>
  <c r="DC49" i="12"/>
  <c r="DC33" i="12"/>
  <c r="DC129" i="12"/>
  <c r="DC73" i="12"/>
  <c r="DC57" i="12"/>
  <c r="DC9" i="12"/>
  <c r="DC121" i="12"/>
  <c r="DC81" i="12"/>
  <c r="DC65" i="12"/>
  <c r="DC89" i="12"/>
  <c r="DC112" i="12"/>
  <c r="DC104" i="12"/>
  <c r="DC40" i="12"/>
  <c r="DC137" i="12"/>
  <c r="DC48" i="12"/>
  <c r="DC24" i="12"/>
  <c r="DC153" i="12"/>
  <c r="DC144" i="12"/>
  <c r="DC96" i="12"/>
  <c r="DC80" i="12"/>
  <c r="DC128" i="12"/>
  <c r="DC88" i="12"/>
  <c r="DC56" i="12"/>
  <c r="DC8" i="12"/>
  <c r="DC120" i="12"/>
  <c r="DC72" i="12"/>
  <c r="DC64" i="12"/>
  <c r="DC16" i="12"/>
  <c r="DC136" i="12"/>
  <c r="DC119" i="12"/>
  <c r="DC103" i="12"/>
  <c r="DC32" i="12"/>
  <c r="DC127" i="12"/>
  <c r="DC152" i="12"/>
  <c r="DC151" i="12"/>
  <c r="DC135" i="12"/>
  <c r="DC95" i="12"/>
  <c r="DC87" i="12"/>
  <c r="DC79" i="12"/>
  <c r="DC111" i="12"/>
  <c r="DC71" i="12"/>
  <c r="DC63" i="12"/>
  <c r="DC55" i="12"/>
  <c r="DC23" i="12"/>
  <c r="DC15" i="12"/>
  <c r="DC47" i="12"/>
  <c r="DC31" i="12"/>
  <c r="DC7" i="12"/>
  <c r="DC3" i="12"/>
  <c r="AB150" i="12"/>
  <c r="AB143" i="12"/>
  <c r="AB142" i="12"/>
  <c r="AB39" i="12"/>
  <c r="AB126" i="12"/>
  <c r="AB134" i="12"/>
  <c r="AB110" i="12"/>
  <c r="AB118" i="12"/>
  <c r="AB62" i="12"/>
  <c r="AB102" i="12"/>
  <c r="AB86" i="12"/>
  <c r="AB70" i="12"/>
  <c r="AB78" i="12"/>
  <c r="AB54" i="12"/>
  <c r="AB94" i="12"/>
  <c r="AB46" i="12"/>
  <c r="AB30" i="12"/>
  <c r="AB6" i="12"/>
  <c r="AB38" i="12"/>
  <c r="AB14" i="12"/>
  <c r="AB22" i="12"/>
  <c r="AB125" i="12"/>
  <c r="AB149" i="12"/>
  <c r="AB133" i="12"/>
  <c r="AB117" i="12"/>
  <c r="AB85" i="12"/>
  <c r="AB101" i="12"/>
  <c r="AB77" i="12"/>
  <c r="AB93" i="12"/>
  <c r="AB141" i="12"/>
  <c r="AB109" i="12"/>
  <c r="AB61" i="12"/>
  <c r="AB45" i="12"/>
  <c r="AB29" i="12"/>
  <c r="AB5" i="12"/>
  <c r="AB69" i="12"/>
  <c r="AB13" i="12"/>
  <c r="AB37" i="12"/>
  <c r="AB21" i="12"/>
  <c r="AB53" i="12"/>
  <c r="AB116" i="12"/>
  <c r="AB140" i="12"/>
  <c r="AB108" i="12"/>
  <c r="AB148" i="12"/>
  <c r="AB124" i="12"/>
  <c r="AB84" i="12"/>
  <c r="AB20" i="12"/>
  <c r="AB60" i="12"/>
  <c r="AB68" i="12"/>
  <c r="AB36" i="12"/>
  <c r="AB92" i="12"/>
  <c r="AB76" i="12"/>
  <c r="AB132" i="12"/>
  <c r="AB100" i="12"/>
  <c r="AB44" i="12"/>
  <c r="AB12" i="12"/>
  <c r="AB28" i="12"/>
  <c r="AB52" i="12"/>
  <c r="AB83" i="12"/>
  <c r="AB4" i="12"/>
  <c r="AB131" i="12"/>
  <c r="AB115" i="12"/>
  <c r="AB139" i="12"/>
  <c r="AB107" i="12"/>
  <c r="AB91" i="12"/>
  <c r="AB123" i="12"/>
  <c r="AB75" i="12"/>
  <c r="AB51" i="12"/>
  <c r="AB35" i="12"/>
  <c r="AB19" i="12"/>
  <c r="AB99" i="12"/>
  <c r="AB67" i="12"/>
  <c r="AB27" i="12"/>
  <c r="AB11" i="12"/>
  <c r="AB59" i="12"/>
  <c r="AB43" i="12"/>
  <c r="AB130" i="12"/>
  <c r="AB114" i="12"/>
  <c r="AB146" i="12"/>
  <c r="AB138" i="12"/>
  <c r="AB98" i="12"/>
  <c r="AB58" i="12"/>
  <c r="AB50" i="12"/>
  <c r="AB106" i="12"/>
  <c r="AB18" i="12"/>
  <c r="AB90" i="12"/>
  <c r="AB82" i="12"/>
  <c r="AB74" i="12"/>
  <c r="AB105" i="12"/>
  <c r="AB121" i="12"/>
  <c r="AB113" i="12"/>
  <c r="AB147" i="12"/>
  <c r="AB42" i="12"/>
  <c r="AB34" i="12"/>
  <c r="AB122" i="12"/>
  <c r="AB153" i="12"/>
  <c r="AB145" i="12"/>
  <c r="AB97" i="12"/>
  <c r="AB137" i="12"/>
  <c r="AB57" i="12"/>
  <c r="AB41" i="12"/>
  <c r="AB25" i="12"/>
  <c r="AB26" i="12"/>
  <c r="AB10" i="12"/>
  <c r="AB65" i="12"/>
  <c r="AB49" i="12"/>
  <c r="AB33" i="12"/>
  <c r="AB17" i="12"/>
  <c r="AB66" i="12"/>
  <c r="AB73" i="12"/>
  <c r="AB81" i="12"/>
  <c r="AB9" i="12"/>
  <c r="AB89" i="12"/>
  <c r="AB128" i="12"/>
  <c r="AB112" i="12"/>
  <c r="AB40" i="12"/>
  <c r="AB152" i="12"/>
  <c r="AB120" i="12"/>
  <c r="AB48" i="12"/>
  <c r="AB24" i="12"/>
  <c r="AB144" i="12"/>
  <c r="AB96" i="12"/>
  <c r="AB80" i="12"/>
  <c r="AB88" i="12"/>
  <c r="AB56" i="12"/>
  <c r="AB8" i="12"/>
  <c r="AB136" i="12"/>
  <c r="AB104" i="12"/>
  <c r="AB64" i="12"/>
  <c r="AB129" i="12"/>
  <c r="AB72" i="12"/>
  <c r="AB151" i="12"/>
  <c r="AB135" i="12"/>
  <c r="AB127" i="12"/>
  <c r="AB32" i="12"/>
  <c r="AB16" i="12"/>
  <c r="AB87" i="12"/>
  <c r="AB111" i="12"/>
  <c r="AB103" i="12"/>
  <c r="AB95" i="12"/>
  <c r="AB71" i="12"/>
  <c r="AB47" i="12"/>
  <c r="AB63" i="12"/>
  <c r="AB119" i="12"/>
  <c r="AB23" i="12"/>
  <c r="AB55" i="12"/>
  <c r="AB31" i="12"/>
  <c r="AB79" i="12"/>
  <c r="AB15" i="12"/>
  <c r="AB7" i="12"/>
  <c r="AB3" i="12"/>
  <c r="CN150" i="12"/>
  <c r="CN126" i="12"/>
  <c r="CN134" i="12"/>
  <c r="CN143" i="12"/>
  <c r="CN142" i="12"/>
  <c r="CN39" i="12"/>
  <c r="CN118" i="12"/>
  <c r="CN110" i="12"/>
  <c r="CN86" i="12"/>
  <c r="CN62" i="12"/>
  <c r="CN38" i="12"/>
  <c r="CN54" i="12"/>
  <c r="CN78" i="12"/>
  <c r="CN46" i="12"/>
  <c r="CN30" i="12"/>
  <c r="CN22" i="12"/>
  <c r="CN102" i="12"/>
  <c r="CN14" i="12"/>
  <c r="CN6" i="12"/>
  <c r="CN94" i="12"/>
  <c r="CN70" i="12"/>
  <c r="CN125" i="12"/>
  <c r="CN149" i="12"/>
  <c r="CN133" i="12"/>
  <c r="CN117" i="12"/>
  <c r="CN85" i="12"/>
  <c r="CN101" i="12"/>
  <c r="CN77" i="12"/>
  <c r="CN93" i="12"/>
  <c r="CN109" i="12"/>
  <c r="CN61" i="12"/>
  <c r="CN45" i="12"/>
  <c r="CN29" i="12"/>
  <c r="CN5" i="12"/>
  <c r="CN69" i="12"/>
  <c r="CN53" i="12"/>
  <c r="CN37" i="12"/>
  <c r="CN141" i="12"/>
  <c r="CN13" i="12"/>
  <c r="CN21" i="12"/>
  <c r="CN100" i="12"/>
  <c r="CN140" i="12"/>
  <c r="CN132" i="12"/>
  <c r="CN116" i="12"/>
  <c r="CN108" i="12"/>
  <c r="CN148" i="12"/>
  <c r="CN124" i="12"/>
  <c r="CN84" i="12"/>
  <c r="CN20" i="12"/>
  <c r="CN60" i="12"/>
  <c r="CN68" i="12"/>
  <c r="CN36" i="12"/>
  <c r="CN52" i="12"/>
  <c r="CN92" i="12"/>
  <c r="CN76" i="12"/>
  <c r="CN4" i="12"/>
  <c r="CN28" i="12"/>
  <c r="CN99" i="12"/>
  <c r="CN83" i="12"/>
  <c r="CN115" i="12"/>
  <c r="CN44" i="12"/>
  <c r="CN12" i="12"/>
  <c r="CN139" i="12"/>
  <c r="CN107" i="12"/>
  <c r="CN91" i="12"/>
  <c r="CN75" i="12"/>
  <c r="CN35" i="12"/>
  <c r="CN19" i="12"/>
  <c r="CN131" i="12"/>
  <c r="CN67" i="12"/>
  <c r="CN59" i="12"/>
  <c r="CN123" i="12"/>
  <c r="CN51" i="12"/>
  <c r="CN11" i="12"/>
  <c r="CN43" i="12"/>
  <c r="CN27" i="12"/>
  <c r="CN146" i="12"/>
  <c r="CN130" i="12"/>
  <c r="CN138" i="12"/>
  <c r="CN147" i="12"/>
  <c r="CN106" i="12"/>
  <c r="CN98" i="12"/>
  <c r="CN58" i="12"/>
  <c r="CN18" i="12"/>
  <c r="CN122" i="12"/>
  <c r="CN114" i="12"/>
  <c r="CN66" i="12"/>
  <c r="CN50" i="12"/>
  <c r="CN121" i="12"/>
  <c r="CN105" i="12"/>
  <c r="CN42" i="12"/>
  <c r="CN113" i="12"/>
  <c r="CN34" i="12"/>
  <c r="CN82" i="12"/>
  <c r="CN74" i="12"/>
  <c r="CN153" i="12"/>
  <c r="CN145" i="12"/>
  <c r="CN90" i="12"/>
  <c r="CN97" i="12"/>
  <c r="CN129" i="12"/>
  <c r="CN57" i="12"/>
  <c r="CN41" i="12"/>
  <c r="CN25" i="12"/>
  <c r="CN65" i="12"/>
  <c r="CN49" i="12"/>
  <c r="CN33" i="12"/>
  <c r="CN26" i="12"/>
  <c r="CN10" i="12"/>
  <c r="CN73" i="12"/>
  <c r="CN137" i="12"/>
  <c r="CN81" i="12"/>
  <c r="CN89" i="12"/>
  <c r="CN17" i="12"/>
  <c r="CN9" i="12"/>
  <c r="CN128" i="12"/>
  <c r="CN112" i="12"/>
  <c r="CN40" i="12"/>
  <c r="CN48" i="12"/>
  <c r="CN24" i="12"/>
  <c r="CN144" i="12"/>
  <c r="CN136" i="12"/>
  <c r="CN80" i="12"/>
  <c r="CN96" i="12"/>
  <c r="CN88" i="12"/>
  <c r="CN56" i="12"/>
  <c r="CN8" i="12"/>
  <c r="CN152" i="12"/>
  <c r="CN64" i="12"/>
  <c r="CN135" i="12"/>
  <c r="CN120" i="12"/>
  <c r="CN72" i="12"/>
  <c r="CN151" i="12"/>
  <c r="CN104" i="12"/>
  <c r="CN103" i="12"/>
  <c r="CN119" i="12"/>
  <c r="CN16" i="12"/>
  <c r="CN79" i="12"/>
  <c r="CN71" i="12"/>
  <c r="CN32" i="12"/>
  <c r="CN111" i="12"/>
  <c r="CN47" i="12"/>
  <c r="CN127" i="12"/>
  <c r="CN87" i="12"/>
  <c r="CN95" i="12"/>
  <c r="CN63" i="12"/>
  <c r="CN31" i="12"/>
  <c r="CN23" i="12"/>
  <c r="CN55" i="12"/>
  <c r="CN15" i="12"/>
  <c r="CN7" i="12"/>
  <c r="CN3" i="12"/>
  <c r="M150" i="12"/>
  <c r="M134" i="12"/>
  <c r="M143" i="12"/>
  <c r="M142" i="12"/>
  <c r="M39" i="12"/>
  <c r="M126" i="12"/>
  <c r="M118" i="12"/>
  <c r="M110" i="12"/>
  <c r="M102" i="12"/>
  <c r="M86" i="12"/>
  <c r="M62" i="12"/>
  <c r="M94" i="12"/>
  <c r="M70" i="12"/>
  <c r="M46" i="12"/>
  <c r="M30" i="12"/>
  <c r="M22" i="12"/>
  <c r="M54" i="12"/>
  <c r="M78" i="12"/>
  <c r="M14" i="12"/>
  <c r="M6" i="12"/>
  <c r="M38" i="12"/>
  <c r="M125" i="12"/>
  <c r="M141" i="12"/>
  <c r="M117" i="12"/>
  <c r="M133" i="12"/>
  <c r="M109" i="12"/>
  <c r="M93" i="12"/>
  <c r="M77" i="12"/>
  <c r="M149" i="12"/>
  <c r="M85" i="12"/>
  <c r="M61" i="12"/>
  <c r="M45" i="12"/>
  <c r="M29" i="12"/>
  <c r="M13" i="12"/>
  <c r="M101" i="12"/>
  <c r="M5" i="12"/>
  <c r="M21" i="12"/>
  <c r="M69" i="12"/>
  <c r="M53" i="12"/>
  <c r="M37" i="12"/>
  <c r="M116" i="12"/>
  <c r="M132" i="12"/>
  <c r="M100" i="12"/>
  <c r="M140" i="12"/>
  <c r="M108" i="12"/>
  <c r="M148" i="12"/>
  <c r="M124" i="12"/>
  <c r="M84" i="12"/>
  <c r="M60" i="12"/>
  <c r="M68" i="12"/>
  <c r="M92" i="12"/>
  <c r="M28" i="12"/>
  <c r="M52" i="12"/>
  <c r="M36" i="12"/>
  <c r="M76" i="12"/>
  <c r="M20" i="12"/>
  <c r="M131" i="12"/>
  <c r="M115" i="12"/>
  <c r="M4" i="12"/>
  <c r="M139" i="12"/>
  <c r="M99" i="12"/>
  <c r="M44" i="12"/>
  <c r="M12" i="12"/>
  <c r="M123" i="12"/>
  <c r="M107" i="12"/>
  <c r="M91" i="12"/>
  <c r="M75" i="12"/>
  <c r="M83" i="12"/>
  <c r="M11" i="12"/>
  <c r="M67" i="12"/>
  <c r="M19" i="12"/>
  <c r="M59" i="12"/>
  <c r="M51" i="12"/>
  <c r="M35" i="12"/>
  <c r="M27" i="12"/>
  <c r="M43" i="12"/>
  <c r="M106" i="12"/>
  <c r="M147" i="12"/>
  <c r="M138" i="12"/>
  <c r="M90" i="12"/>
  <c r="M98" i="12"/>
  <c r="M58" i="12"/>
  <c r="M18" i="12"/>
  <c r="M153" i="12"/>
  <c r="M137" i="12"/>
  <c r="M82" i="12"/>
  <c r="M74" i="12"/>
  <c r="M145" i="12"/>
  <c r="M122" i="12"/>
  <c r="M114" i="12"/>
  <c r="M42" i="12"/>
  <c r="M105" i="12"/>
  <c r="M113" i="12"/>
  <c r="M130" i="12"/>
  <c r="M66" i="12"/>
  <c r="M26" i="12"/>
  <c r="M146" i="12"/>
  <c r="M34" i="12"/>
  <c r="M97" i="12"/>
  <c r="M50" i="12"/>
  <c r="M57" i="12"/>
  <c r="M41" i="12"/>
  <c r="M25" i="12"/>
  <c r="M65" i="12"/>
  <c r="M49" i="12"/>
  <c r="M33" i="12"/>
  <c r="M17" i="12"/>
  <c r="M73" i="12"/>
  <c r="M10" i="12"/>
  <c r="M129" i="12"/>
  <c r="M81" i="12"/>
  <c r="M89" i="12"/>
  <c r="M112" i="12"/>
  <c r="M96" i="12"/>
  <c r="M40" i="12"/>
  <c r="M104" i="12"/>
  <c r="M48" i="12"/>
  <c r="M24" i="12"/>
  <c r="M144" i="12"/>
  <c r="M80" i="12"/>
  <c r="M9" i="12"/>
  <c r="M88" i="12"/>
  <c r="M56" i="12"/>
  <c r="M8" i="12"/>
  <c r="M121" i="12"/>
  <c r="M64" i="12"/>
  <c r="M136" i="12"/>
  <c r="M128" i="12"/>
  <c r="M16" i="12"/>
  <c r="M151" i="12"/>
  <c r="M135" i="12"/>
  <c r="M32" i="12"/>
  <c r="M119" i="12"/>
  <c r="M120" i="12"/>
  <c r="M72" i="12"/>
  <c r="M103" i="12"/>
  <c r="M79" i="12"/>
  <c r="M127" i="12"/>
  <c r="M95" i="12"/>
  <c r="M55" i="12"/>
  <c r="M47" i="12"/>
  <c r="M152" i="12"/>
  <c r="M111" i="12"/>
  <c r="M87" i="12"/>
  <c r="M71" i="12"/>
  <c r="M7" i="12"/>
  <c r="M31" i="12"/>
  <c r="M23" i="12"/>
  <c r="M63" i="12"/>
  <c r="M15" i="12"/>
  <c r="M3" i="12"/>
  <c r="BY150" i="12"/>
  <c r="BY134" i="12"/>
  <c r="BY126" i="12"/>
  <c r="BY143" i="12"/>
  <c r="BY142" i="12"/>
  <c r="BY39" i="12"/>
  <c r="BY110" i="12"/>
  <c r="BY118" i="12"/>
  <c r="BY86" i="12"/>
  <c r="BY94" i="12"/>
  <c r="BY62" i="12"/>
  <c r="BY78" i="12"/>
  <c r="BY70" i="12"/>
  <c r="BY102" i="12"/>
  <c r="BY30" i="12"/>
  <c r="BY54" i="12"/>
  <c r="BY38" i="12"/>
  <c r="BY14" i="12"/>
  <c r="BY6" i="12"/>
  <c r="BY46" i="12"/>
  <c r="BY22" i="12"/>
  <c r="BY125" i="12"/>
  <c r="BY149" i="12"/>
  <c r="BY117" i="12"/>
  <c r="BY133" i="12"/>
  <c r="BY77" i="12"/>
  <c r="BY85" i="12"/>
  <c r="BY101" i="12"/>
  <c r="BY109" i="12"/>
  <c r="BY93" i="12"/>
  <c r="BY61" i="12"/>
  <c r="BY45" i="12"/>
  <c r="BY37" i="12"/>
  <c r="BY29" i="12"/>
  <c r="BY13" i="12"/>
  <c r="BY5" i="12"/>
  <c r="BY53" i="12"/>
  <c r="BY69" i="12"/>
  <c r="BY141" i="12"/>
  <c r="BY116" i="12"/>
  <c r="BY132" i="12"/>
  <c r="BY100" i="12"/>
  <c r="BY140" i="12"/>
  <c r="BY108" i="12"/>
  <c r="BY148" i="12"/>
  <c r="BY124" i="12"/>
  <c r="BY21" i="12"/>
  <c r="BY84" i="12"/>
  <c r="BY60" i="12"/>
  <c r="BY20" i="12"/>
  <c r="BY68" i="12"/>
  <c r="BY36" i="12"/>
  <c r="BY4" i="12"/>
  <c r="BY44" i="12"/>
  <c r="BY12" i="12"/>
  <c r="BY28" i="12"/>
  <c r="BY52" i="12"/>
  <c r="BY92" i="12"/>
  <c r="BY76" i="12"/>
  <c r="BY115" i="12"/>
  <c r="BY139" i="12"/>
  <c r="BY99" i="12"/>
  <c r="BY123" i="12"/>
  <c r="BY107" i="12"/>
  <c r="BY91" i="12"/>
  <c r="BY75" i="12"/>
  <c r="BY83" i="12"/>
  <c r="BY59" i="12"/>
  <c r="BY35" i="12"/>
  <c r="BY11" i="12"/>
  <c r="BY51" i="12"/>
  <c r="BY19" i="12"/>
  <c r="BY131" i="12"/>
  <c r="BY27" i="12"/>
  <c r="BY43" i="12"/>
  <c r="BY138" i="12"/>
  <c r="BY67" i="12"/>
  <c r="BY146" i="12"/>
  <c r="BY106" i="12"/>
  <c r="BY98" i="12"/>
  <c r="BY58" i="12"/>
  <c r="BY147" i="12"/>
  <c r="BY66" i="12"/>
  <c r="BY50" i="12"/>
  <c r="BY18" i="12"/>
  <c r="BY153" i="12"/>
  <c r="BY137" i="12"/>
  <c r="BY42" i="12"/>
  <c r="BY90" i="12"/>
  <c r="BY105" i="12"/>
  <c r="BY122" i="12"/>
  <c r="BY82" i="12"/>
  <c r="BY74" i="12"/>
  <c r="BY113" i="12"/>
  <c r="BY26" i="12"/>
  <c r="BY114" i="12"/>
  <c r="BY34" i="12"/>
  <c r="BY129" i="12"/>
  <c r="BY97" i="12"/>
  <c r="BY57" i="12"/>
  <c r="BY41" i="12"/>
  <c r="BY25" i="12"/>
  <c r="BY121" i="12"/>
  <c r="BY65" i="12"/>
  <c r="BY49" i="12"/>
  <c r="BY33" i="12"/>
  <c r="BY17" i="12"/>
  <c r="BY73" i="12"/>
  <c r="BY130" i="12"/>
  <c r="BY81" i="12"/>
  <c r="BY10" i="12"/>
  <c r="BY89" i="12"/>
  <c r="BY112" i="12"/>
  <c r="BY96" i="12"/>
  <c r="BY40" i="12"/>
  <c r="BY152" i="12"/>
  <c r="BY104" i="12"/>
  <c r="BY72" i="12"/>
  <c r="BY48" i="12"/>
  <c r="BY24" i="12"/>
  <c r="BY144" i="12"/>
  <c r="BY80" i="12"/>
  <c r="BY88" i="12"/>
  <c r="BY56" i="12"/>
  <c r="BY8" i="12"/>
  <c r="BY145" i="12"/>
  <c r="BY64" i="12"/>
  <c r="BY9" i="12"/>
  <c r="BY136" i="12"/>
  <c r="BY128" i="12"/>
  <c r="BY16" i="12"/>
  <c r="BY119" i="12"/>
  <c r="BY32" i="12"/>
  <c r="BY151" i="12"/>
  <c r="BY120" i="12"/>
  <c r="BY103" i="12"/>
  <c r="BY111" i="12"/>
  <c r="BY47" i="12"/>
  <c r="BY127" i="12"/>
  <c r="BY87" i="12"/>
  <c r="BY71" i="12"/>
  <c r="BY79" i="12"/>
  <c r="BY135" i="12"/>
  <c r="BY95" i="12"/>
  <c r="BY63" i="12"/>
  <c r="BY23" i="12"/>
  <c r="BY7" i="12"/>
  <c r="BY15" i="12"/>
  <c r="BY55" i="12"/>
  <c r="BY31" i="12"/>
  <c r="BY3" i="12"/>
  <c r="EK150" i="12"/>
  <c r="EK143" i="12"/>
  <c r="EK142" i="12"/>
  <c r="EK134" i="12"/>
  <c r="EK39" i="12"/>
  <c r="EK126" i="12"/>
  <c r="EK118" i="12"/>
  <c r="EK110" i="12"/>
  <c r="EK102" i="12"/>
  <c r="EK86" i="12"/>
  <c r="EK94" i="12"/>
  <c r="EK78" i="12"/>
  <c r="EK70" i="12"/>
  <c r="EK62" i="12"/>
  <c r="EK54" i="12"/>
  <c r="EK46" i="12"/>
  <c r="EK14" i="12"/>
  <c r="EK38" i="12"/>
  <c r="EK30" i="12"/>
  <c r="EK22" i="12"/>
  <c r="EK6" i="12"/>
  <c r="EK125" i="12"/>
  <c r="EK133" i="12"/>
  <c r="EK141" i="12"/>
  <c r="EK117" i="12"/>
  <c r="EK149" i="12"/>
  <c r="EK77" i="12"/>
  <c r="EK85" i="12"/>
  <c r="EK101" i="12"/>
  <c r="EK109" i="12"/>
  <c r="EK93" i="12"/>
  <c r="EK61" i="12"/>
  <c r="EK45" i="12"/>
  <c r="EK29" i="12"/>
  <c r="EK13" i="12"/>
  <c r="EK21" i="12"/>
  <c r="EK69" i="12"/>
  <c r="EK37" i="12"/>
  <c r="EK5" i="12"/>
  <c r="EK116" i="12"/>
  <c r="EK132" i="12"/>
  <c r="EK53" i="12"/>
  <c r="EK100" i="12"/>
  <c r="EK140" i="12"/>
  <c r="EK108" i="12"/>
  <c r="EK148" i="12"/>
  <c r="EK124" i="12"/>
  <c r="EK84" i="12"/>
  <c r="EK60" i="12"/>
  <c r="EK92" i="12"/>
  <c r="EK68" i="12"/>
  <c r="EK20" i="12"/>
  <c r="EK76" i="12"/>
  <c r="EK44" i="12"/>
  <c r="EK12" i="12"/>
  <c r="EK4" i="12"/>
  <c r="EK36" i="12"/>
  <c r="EK28" i="12"/>
  <c r="EK52" i="12"/>
  <c r="EK131" i="12"/>
  <c r="EK115" i="12"/>
  <c r="EK139" i="12"/>
  <c r="EK99" i="12"/>
  <c r="EK123" i="12"/>
  <c r="EK107" i="12"/>
  <c r="EK91" i="12"/>
  <c r="EK75" i="12"/>
  <c r="EK83" i="12"/>
  <c r="EK51" i="12"/>
  <c r="EK11" i="12"/>
  <c r="EK67" i="12"/>
  <c r="EK35" i="12"/>
  <c r="EK43" i="12"/>
  <c r="EK59" i="12"/>
  <c r="EK19" i="12"/>
  <c r="EK27" i="12"/>
  <c r="EK50" i="12"/>
  <c r="EK138" i="12"/>
  <c r="EK147" i="12"/>
  <c r="EK146" i="12"/>
  <c r="EK106" i="12"/>
  <c r="EK98" i="12"/>
  <c r="EK58" i="12"/>
  <c r="EK18" i="12"/>
  <c r="EK153" i="12"/>
  <c r="EK130" i="12"/>
  <c r="EK114" i="12"/>
  <c r="EK42" i="12"/>
  <c r="EK66" i="12"/>
  <c r="EK145" i="12"/>
  <c r="EK105" i="12"/>
  <c r="EK113" i="12"/>
  <c r="EK26" i="12"/>
  <c r="EK122" i="12"/>
  <c r="EK90" i="12"/>
  <c r="EK34" i="12"/>
  <c r="EK74" i="12"/>
  <c r="EK97" i="12"/>
  <c r="EK82" i="12"/>
  <c r="EK57" i="12"/>
  <c r="EK41" i="12"/>
  <c r="EK25" i="12"/>
  <c r="EK129" i="12"/>
  <c r="EK65" i="12"/>
  <c r="EK49" i="12"/>
  <c r="EK33" i="12"/>
  <c r="EK17" i="12"/>
  <c r="EK73" i="12"/>
  <c r="EK137" i="12"/>
  <c r="EK81" i="12"/>
  <c r="EK89" i="12"/>
  <c r="EK112" i="12"/>
  <c r="EK96" i="12"/>
  <c r="EK40" i="12"/>
  <c r="EK16" i="12"/>
  <c r="EK121" i="12"/>
  <c r="EK152" i="12"/>
  <c r="EK48" i="12"/>
  <c r="EK24" i="12"/>
  <c r="EK144" i="12"/>
  <c r="EK80" i="12"/>
  <c r="EK88" i="12"/>
  <c r="EK72" i="12"/>
  <c r="EK56" i="12"/>
  <c r="EK8" i="12"/>
  <c r="EK64" i="12"/>
  <c r="EK136" i="12"/>
  <c r="EK128" i="12"/>
  <c r="EK104" i="12"/>
  <c r="EK120" i="12"/>
  <c r="EK32" i="12"/>
  <c r="EK9" i="12"/>
  <c r="EK151" i="12"/>
  <c r="EK10" i="12"/>
  <c r="EK135" i="12"/>
  <c r="EK119" i="12"/>
  <c r="EK103" i="12"/>
  <c r="EK87" i="12"/>
  <c r="EK71" i="12"/>
  <c r="EK47" i="12"/>
  <c r="EK111" i="12"/>
  <c r="EK95" i="12"/>
  <c r="EK79" i="12"/>
  <c r="EK127" i="12"/>
  <c r="EK63" i="12"/>
  <c r="EK7" i="12"/>
  <c r="EK23" i="12"/>
  <c r="EK55" i="12"/>
  <c r="EK31" i="12"/>
  <c r="EK15" i="12"/>
  <c r="EK3" i="12"/>
  <c r="BJ150" i="12"/>
  <c r="BJ126" i="12"/>
  <c r="BJ143" i="12"/>
  <c r="BJ142" i="12"/>
  <c r="BJ39" i="12"/>
  <c r="BJ134" i="12"/>
  <c r="BJ110" i="12"/>
  <c r="BJ118" i="12"/>
  <c r="BJ94" i="12"/>
  <c r="BJ78" i="12"/>
  <c r="BJ62" i="12"/>
  <c r="BJ102" i="12"/>
  <c r="BJ38" i="12"/>
  <c r="BJ70" i="12"/>
  <c r="BJ46" i="12"/>
  <c r="BJ30" i="12"/>
  <c r="BJ86" i="12"/>
  <c r="BJ22" i="12"/>
  <c r="BJ14" i="12"/>
  <c r="BJ6" i="12"/>
  <c r="BJ54" i="12"/>
  <c r="BJ125" i="12"/>
  <c r="BJ133" i="12"/>
  <c r="BJ141" i="12"/>
  <c r="BJ85" i="12"/>
  <c r="BJ77" i="12"/>
  <c r="BJ117" i="12"/>
  <c r="BJ101" i="12"/>
  <c r="BJ109" i="12"/>
  <c r="BJ93" i="12"/>
  <c r="BJ21" i="12"/>
  <c r="BJ149" i="12"/>
  <c r="BJ61" i="12"/>
  <c r="BJ45" i="12"/>
  <c r="BJ37" i="12"/>
  <c r="BJ29" i="12"/>
  <c r="BJ5" i="12"/>
  <c r="BJ13" i="12"/>
  <c r="BJ53" i="12"/>
  <c r="BJ69" i="12"/>
  <c r="BJ132" i="12"/>
  <c r="BJ108" i="12"/>
  <c r="BJ116" i="12"/>
  <c r="BJ100" i="12"/>
  <c r="BJ140" i="12"/>
  <c r="BJ148" i="12"/>
  <c r="BJ124" i="12"/>
  <c r="BJ84" i="12"/>
  <c r="BJ68" i="12"/>
  <c r="BJ92" i="12"/>
  <c r="BJ36" i="12"/>
  <c r="BJ12" i="12"/>
  <c r="BJ60" i="12"/>
  <c r="BJ52" i="12"/>
  <c r="BJ20" i="12"/>
  <c r="BJ76" i="12"/>
  <c r="BJ28" i="12"/>
  <c r="BJ4" i="12"/>
  <c r="BJ91" i="12"/>
  <c r="BJ115" i="12"/>
  <c r="BJ139" i="12"/>
  <c r="BJ123" i="12"/>
  <c r="BJ107" i="12"/>
  <c r="BJ99" i="12"/>
  <c r="BJ75" i="12"/>
  <c r="BJ44" i="12"/>
  <c r="BJ83" i="12"/>
  <c r="BJ131" i="12"/>
  <c r="BJ67" i="12"/>
  <c r="BJ11" i="12"/>
  <c r="BJ19" i="12"/>
  <c r="BJ59" i="12"/>
  <c r="BJ35" i="12"/>
  <c r="BJ27" i="12"/>
  <c r="BJ43" i="12"/>
  <c r="BJ51" i="12"/>
  <c r="BJ147" i="12"/>
  <c r="BJ130" i="12"/>
  <c r="BJ138" i="12"/>
  <c r="BJ146" i="12"/>
  <c r="BJ50" i="12"/>
  <c r="BJ122" i="12"/>
  <c r="BJ98" i="12"/>
  <c r="BJ90" i="12"/>
  <c r="BJ58" i="12"/>
  <c r="BJ18" i="12"/>
  <c r="BJ121" i="12"/>
  <c r="BJ74" i="12"/>
  <c r="BJ153" i="12"/>
  <c r="BJ82" i="12"/>
  <c r="BJ42" i="12"/>
  <c r="BJ137" i="12"/>
  <c r="BJ114" i="12"/>
  <c r="BJ145" i="12"/>
  <c r="BJ26" i="12"/>
  <c r="BJ106" i="12"/>
  <c r="BJ66" i="12"/>
  <c r="BJ34" i="12"/>
  <c r="BJ10" i="12"/>
  <c r="BJ97" i="12"/>
  <c r="BJ57" i="12"/>
  <c r="BJ41" i="12"/>
  <c r="BJ25" i="12"/>
  <c r="BJ65" i="12"/>
  <c r="BJ49" i="12"/>
  <c r="BJ33" i="12"/>
  <c r="BJ17" i="12"/>
  <c r="BJ113" i="12"/>
  <c r="BJ73" i="12"/>
  <c r="BJ105" i="12"/>
  <c r="BJ81" i="12"/>
  <c r="BJ129" i="12"/>
  <c r="BJ89" i="12"/>
  <c r="BJ112" i="12"/>
  <c r="BJ96" i="12"/>
  <c r="BJ40" i="12"/>
  <c r="BJ9" i="12"/>
  <c r="BJ56" i="12"/>
  <c r="BJ48" i="12"/>
  <c r="BJ24" i="12"/>
  <c r="BJ152" i="12"/>
  <c r="BJ144" i="12"/>
  <c r="BJ80" i="12"/>
  <c r="BJ64" i="12"/>
  <c r="BJ88" i="12"/>
  <c r="BJ72" i="12"/>
  <c r="BJ16" i="12"/>
  <c r="BJ8" i="12"/>
  <c r="BJ128" i="12"/>
  <c r="BJ136" i="12"/>
  <c r="BJ104" i="12"/>
  <c r="BJ135" i="12"/>
  <c r="BJ120" i="12"/>
  <c r="BJ151" i="12"/>
  <c r="BJ32" i="12"/>
  <c r="BJ95" i="12"/>
  <c r="BJ119" i="12"/>
  <c r="BJ87" i="12"/>
  <c r="BJ127" i="12"/>
  <c r="BJ79" i="12"/>
  <c r="BJ103" i="12"/>
  <c r="BJ47" i="12"/>
  <c r="BJ111" i="12"/>
  <c r="BJ63" i="12"/>
  <c r="BJ15" i="12"/>
  <c r="BJ7" i="12"/>
  <c r="BJ55" i="12"/>
  <c r="BJ31" i="12"/>
  <c r="BJ23" i="12"/>
  <c r="BJ71" i="12"/>
  <c r="BJ3" i="12"/>
  <c r="DV143" i="12"/>
  <c r="DV142" i="12"/>
  <c r="DV39" i="12"/>
  <c r="DV134" i="12"/>
  <c r="DV150" i="12"/>
  <c r="DV126" i="12"/>
  <c r="DV110" i="12"/>
  <c r="DV102" i="12"/>
  <c r="DV118" i="12"/>
  <c r="DV78" i="12"/>
  <c r="DV86" i="12"/>
  <c r="DV62" i="12"/>
  <c r="DV22" i="12"/>
  <c r="DV54" i="12"/>
  <c r="DV46" i="12"/>
  <c r="DV30" i="12"/>
  <c r="DV94" i="12"/>
  <c r="DV70" i="12"/>
  <c r="DV14" i="12"/>
  <c r="DV38" i="12"/>
  <c r="DV6" i="12"/>
  <c r="DV133" i="12"/>
  <c r="DV141" i="12"/>
  <c r="DV117" i="12"/>
  <c r="DV109" i="12"/>
  <c r="DV93" i="12"/>
  <c r="DV77" i="12"/>
  <c r="DV149" i="12"/>
  <c r="DV21" i="12"/>
  <c r="DV125" i="12"/>
  <c r="DV85" i="12"/>
  <c r="DV61" i="12"/>
  <c r="DV45" i="12"/>
  <c r="DV37" i="12"/>
  <c r="DV29" i="12"/>
  <c r="DV53" i="12"/>
  <c r="DV101" i="12"/>
  <c r="DV13" i="12"/>
  <c r="DV5" i="12"/>
  <c r="DV69" i="12"/>
  <c r="DV132" i="12"/>
  <c r="DV108" i="12"/>
  <c r="DV116" i="12"/>
  <c r="DV100" i="12"/>
  <c r="DV140" i="12"/>
  <c r="DV148" i="12"/>
  <c r="DV124" i="12"/>
  <c r="DV84" i="12"/>
  <c r="DV68" i="12"/>
  <c r="DV36" i="12"/>
  <c r="DV20" i="12"/>
  <c r="DV12" i="12"/>
  <c r="DV28" i="12"/>
  <c r="DV4" i="12"/>
  <c r="DV92" i="12"/>
  <c r="DV60" i="12"/>
  <c r="DV52" i="12"/>
  <c r="DV76" i="12"/>
  <c r="DV131" i="12"/>
  <c r="DV91" i="12"/>
  <c r="DV139" i="12"/>
  <c r="DV123" i="12"/>
  <c r="DV115" i="12"/>
  <c r="DV107" i="12"/>
  <c r="DV75" i="12"/>
  <c r="DV83" i="12"/>
  <c r="DV44" i="12"/>
  <c r="DV11" i="12"/>
  <c r="DV19" i="12"/>
  <c r="DV59" i="12"/>
  <c r="DV51" i="12"/>
  <c r="DV35" i="12"/>
  <c r="DV99" i="12"/>
  <c r="DV67" i="12"/>
  <c r="DV27" i="12"/>
  <c r="DV43" i="12"/>
  <c r="DV106" i="12"/>
  <c r="DV82" i="12"/>
  <c r="DV98" i="12"/>
  <c r="DV138" i="12"/>
  <c r="DV146" i="12"/>
  <c r="DV74" i="12"/>
  <c r="DV50" i="12"/>
  <c r="DV130" i="12"/>
  <c r="DV147" i="12"/>
  <c r="DV122" i="12"/>
  <c r="DV90" i="12"/>
  <c r="DV58" i="12"/>
  <c r="DV42" i="12"/>
  <c r="DV18" i="12"/>
  <c r="DV10" i="12"/>
  <c r="DV121" i="12"/>
  <c r="DV66" i="12"/>
  <c r="DV153" i="12"/>
  <c r="DV137" i="12"/>
  <c r="DV113" i="12"/>
  <c r="DV145" i="12"/>
  <c r="DV26" i="12"/>
  <c r="DV34" i="12"/>
  <c r="DV129" i="12"/>
  <c r="DV97" i="12"/>
  <c r="DV105" i="12"/>
  <c r="DV57" i="12"/>
  <c r="DV41" i="12"/>
  <c r="DV25" i="12"/>
  <c r="DV114" i="12"/>
  <c r="DV65" i="12"/>
  <c r="DV49" i="12"/>
  <c r="DV33" i="12"/>
  <c r="DV17" i="12"/>
  <c r="DV73" i="12"/>
  <c r="DV81" i="12"/>
  <c r="DV89" i="12"/>
  <c r="DV112" i="12"/>
  <c r="DV96" i="12"/>
  <c r="DV40" i="12"/>
  <c r="DV72" i="12"/>
  <c r="DV56" i="12"/>
  <c r="DV48" i="12"/>
  <c r="DV24" i="12"/>
  <c r="DV144" i="12"/>
  <c r="DV80" i="12"/>
  <c r="DV64" i="12"/>
  <c r="DV9" i="12"/>
  <c r="DV120" i="12"/>
  <c r="DV88" i="12"/>
  <c r="DV136" i="12"/>
  <c r="DV8" i="12"/>
  <c r="DV128" i="12"/>
  <c r="DV151" i="12"/>
  <c r="DV104" i="12"/>
  <c r="DV119" i="12"/>
  <c r="DV103" i="12"/>
  <c r="DV71" i="12"/>
  <c r="DV152" i="12"/>
  <c r="DV32" i="12"/>
  <c r="DV16" i="12"/>
  <c r="DV79" i="12"/>
  <c r="DV95" i="12"/>
  <c r="DV135" i="12"/>
  <c r="DV111" i="12"/>
  <c r="DV47" i="12"/>
  <c r="DV127" i="12"/>
  <c r="DV87" i="12"/>
  <c r="DV63" i="12"/>
  <c r="DV55" i="12"/>
  <c r="DV31" i="12"/>
  <c r="DV23" i="12"/>
  <c r="DV7" i="12"/>
  <c r="DV15" i="12"/>
  <c r="DV3" i="12"/>
  <c r="X124" i="8"/>
  <c r="X132" i="8"/>
  <c r="X100" i="8"/>
  <c r="X140" i="8"/>
  <c r="X108" i="8"/>
  <c r="X92" i="8"/>
  <c r="X116" i="8"/>
  <c r="X84" i="8"/>
  <c r="X68" i="8"/>
  <c r="X148" i="8"/>
  <c r="X76" i="8"/>
  <c r="X36" i="8"/>
  <c r="X60" i="8"/>
  <c r="X44" i="8"/>
  <c r="X52" i="8"/>
  <c r="X28" i="8"/>
  <c r="X4" i="8"/>
  <c r="X20" i="8"/>
  <c r="X12" i="8"/>
  <c r="X99" i="8"/>
  <c r="X83" i="8"/>
  <c r="X107" i="8"/>
  <c r="X139" i="8"/>
  <c r="X131" i="8"/>
  <c r="X115" i="8"/>
  <c r="X123" i="8"/>
  <c r="X91" i="8"/>
  <c r="X147" i="8"/>
  <c r="X27" i="8"/>
  <c r="X59" i="8"/>
  <c r="X35" i="8"/>
  <c r="X43" i="8"/>
  <c r="X75" i="8"/>
  <c r="X51" i="8"/>
  <c r="X67" i="8"/>
  <c r="X11" i="8"/>
  <c r="X138" i="8"/>
  <c r="X130" i="8"/>
  <c r="X146" i="8"/>
  <c r="X19" i="8"/>
  <c r="X98" i="8"/>
  <c r="X26" i="8"/>
  <c r="X106" i="8"/>
  <c r="X90" i="8"/>
  <c r="X114" i="8"/>
  <c r="X66" i="8"/>
  <c r="X74" i="8"/>
  <c r="X82" i="8"/>
  <c r="X58" i="8"/>
  <c r="X34" i="8"/>
  <c r="X50" i="8"/>
  <c r="X18" i="8"/>
  <c r="X10" i="8"/>
  <c r="X42" i="8"/>
  <c r="X122" i="8"/>
  <c r="X121" i="8"/>
  <c r="X153" i="8"/>
  <c r="X137" i="8"/>
  <c r="X129" i="8"/>
  <c r="X145" i="8"/>
  <c r="X73" i="8"/>
  <c r="X41" i="8"/>
  <c r="X81" i="8"/>
  <c r="X49" i="8"/>
  <c r="X113" i="8"/>
  <c r="X105" i="8"/>
  <c r="X25" i="8"/>
  <c r="X17" i="8"/>
  <c r="X89" i="8"/>
  <c r="X57" i="8"/>
  <c r="X65" i="8"/>
  <c r="X33" i="8"/>
  <c r="X9" i="8"/>
  <c r="X144" i="8"/>
  <c r="X80" i="8"/>
  <c r="X32" i="8"/>
  <c r="X104" i="8"/>
  <c r="X56" i="8"/>
  <c r="X40" i="8"/>
  <c r="X97" i="8"/>
  <c r="X112" i="8"/>
  <c r="X96" i="8"/>
  <c r="X120" i="8"/>
  <c r="X128" i="8"/>
  <c r="X152" i="8"/>
  <c r="X136" i="8"/>
  <c r="X64" i="8"/>
  <c r="X16" i="8"/>
  <c r="X88" i="8"/>
  <c r="X8" i="8"/>
  <c r="X119" i="8"/>
  <c r="X24" i="8"/>
  <c r="X127" i="8"/>
  <c r="X47" i="8"/>
  <c r="X143" i="8"/>
  <c r="X71" i="8"/>
  <c r="X72" i="8"/>
  <c r="X48" i="8"/>
  <c r="X151" i="8"/>
  <c r="X103" i="8"/>
  <c r="X95" i="8"/>
  <c r="X87" i="8"/>
  <c r="X31" i="8"/>
  <c r="X7" i="8"/>
  <c r="X126" i="8"/>
  <c r="X63" i="8"/>
  <c r="X135" i="8"/>
  <c r="X79" i="8"/>
  <c r="X150" i="8"/>
  <c r="X142" i="8"/>
  <c r="X111" i="8"/>
  <c r="X39" i="8"/>
  <c r="X55" i="8"/>
  <c r="X54" i="8"/>
  <c r="X46" i="8"/>
  <c r="X15" i="8"/>
  <c r="X22" i="8"/>
  <c r="X102" i="8"/>
  <c r="X134" i="8"/>
  <c r="X110" i="8"/>
  <c r="X62" i="8"/>
  <c r="X14" i="8"/>
  <c r="X23" i="8"/>
  <c r="X118" i="8"/>
  <c r="X70" i="8"/>
  <c r="X6" i="8"/>
  <c r="X78" i="8"/>
  <c r="X30" i="8"/>
  <c r="X38" i="8"/>
  <c r="X86" i="8"/>
  <c r="X94" i="8"/>
  <c r="X133" i="8"/>
  <c r="X21" i="8"/>
  <c r="X53" i="8"/>
  <c r="X141" i="8"/>
  <c r="X13" i="8"/>
  <c r="X149" i="8"/>
  <c r="X101" i="8"/>
  <c r="X61" i="8"/>
  <c r="X109" i="8"/>
  <c r="X5" i="8"/>
  <c r="X85" i="8"/>
  <c r="X117" i="8"/>
  <c r="X93" i="8"/>
  <c r="X69" i="8"/>
  <c r="X37" i="8"/>
  <c r="X29" i="8"/>
  <c r="X125" i="8"/>
  <c r="X77" i="8"/>
  <c r="X45" i="8"/>
  <c r="X3" i="8"/>
  <c r="AM132" i="8"/>
  <c r="AM140" i="8"/>
  <c r="AM100" i="8"/>
  <c r="AM108" i="8"/>
  <c r="AM148" i="8"/>
  <c r="AM116" i="8"/>
  <c r="AM92" i="8"/>
  <c r="AM68" i="8"/>
  <c r="AM76" i="8"/>
  <c r="AM124" i="8"/>
  <c r="AM36" i="8"/>
  <c r="AM44" i="8"/>
  <c r="AM28" i="8"/>
  <c r="AM60" i="8"/>
  <c r="AM52" i="8"/>
  <c r="AM4" i="8"/>
  <c r="AM20" i="8"/>
  <c r="AM84" i="8"/>
  <c r="AM139" i="8"/>
  <c r="AM147" i="8"/>
  <c r="AM107" i="8"/>
  <c r="AM115" i="8"/>
  <c r="AM131" i="8"/>
  <c r="AM123" i="8"/>
  <c r="AM91" i="8"/>
  <c r="AM12" i="8"/>
  <c r="AM35" i="8"/>
  <c r="AM43" i="8"/>
  <c r="AM51" i="8"/>
  <c r="AM59" i="8"/>
  <c r="AM83" i="8"/>
  <c r="AM11" i="8"/>
  <c r="AM99" i="8"/>
  <c r="AM75" i="8"/>
  <c r="AM19" i="8"/>
  <c r="AM67" i="8"/>
  <c r="AM27" i="8"/>
  <c r="AM146" i="8"/>
  <c r="AM130" i="8"/>
  <c r="AM122" i="8"/>
  <c r="AM106" i="8"/>
  <c r="AM114" i="8"/>
  <c r="AM66" i="8"/>
  <c r="AM18" i="8"/>
  <c r="AM74" i="8"/>
  <c r="AM58" i="8"/>
  <c r="AM26" i="8"/>
  <c r="AM82" i="8"/>
  <c r="AM34" i="8"/>
  <c r="AM90" i="8"/>
  <c r="AM42" i="8"/>
  <c r="AM138" i="8"/>
  <c r="AM98" i="8"/>
  <c r="AM153" i="8"/>
  <c r="AM137" i="8"/>
  <c r="AM145" i="8"/>
  <c r="AM129" i="8"/>
  <c r="AM97" i="8"/>
  <c r="AM89" i="8"/>
  <c r="AM81" i="8"/>
  <c r="AM49" i="8"/>
  <c r="AM50" i="8"/>
  <c r="AM25" i="8"/>
  <c r="AM10" i="8"/>
  <c r="AM121" i="8"/>
  <c r="AM113" i="8"/>
  <c r="AM105" i="8"/>
  <c r="AM65" i="8"/>
  <c r="AM57" i="8"/>
  <c r="AM33" i="8"/>
  <c r="AM17" i="8"/>
  <c r="AM9" i="8"/>
  <c r="AM104" i="8"/>
  <c r="AM56" i="8"/>
  <c r="AM40" i="8"/>
  <c r="AM112" i="8"/>
  <c r="AM48" i="8"/>
  <c r="AM120" i="8"/>
  <c r="AM41" i="8"/>
  <c r="AM128" i="8"/>
  <c r="AM136" i="8"/>
  <c r="AM88" i="8"/>
  <c r="AM8" i="8"/>
  <c r="AM144" i="8"/>
  <c r="AM96" i="8"/>
  <c r="AM152" i="8"/>
  <c r="AM72" i="8"/>
  <c r="AM32" i="8"/>
  <c r="AM24" i="8"/>
  <c r="AM127" i="8"/>
  <c r="AM16" i="8"/>
  <c r="AM135" i="8"/>
  <c r="AM55" i="8"/>
  <c r="AM151" i="8"/>
  <c r="AM71" i="8"/>
  <c r="AM73" i="8"/>
  <c r="AM79" i="8"/>
  <c r="AM63" i="8"/>
  <c r="AM103" i="8"/>
  <c r="AM95" i="8"/>
  <c r="AM80" i="8"/>
  <c r="AM111" i="8"/>
  <c r="AM39" i="8"/>
  <c r="AM134" i="8"/>
  <c r="AM64" i="8"/>
  <c r="AM143" i="8"/>
  <c r="AM47" i="8"/>
  <c r="AM142" i="8"/>
  <c r="AM119" i="8"/>
  <c r="AM15" i="8"/>
  <c r="AM23" i="8"/>
  <c r="AM150" i="8"/>
  <c r="AM87" i="8"/>
  <c r="AM7" i="8"/>
  <c r="AM102" i="8"/>
  <c r="AM31" i="8"/>
  <c r="AM110" i="8"/>
  <c r="AM14" i="8"/>
  <c r="AM118" i="8"/>
  <c r="AM70" i="8"/>
  <c r="AM6" i="8"/>
  <c r="AM78" i="8"/>
  <c r="AM54" i="8"/>
  <c r="AM30" i="8"/>
  <c r="AM86" i="8"/>
  <c r="AM62" i="8"/>
  <c r="AM38" i="8"/>
  <c r="AM22" i="8"/>
  <c r="AM126" i="8"/>
  <c r="AM46" i="8"/>
  <c r="AM94" i="8"/>
  <c r="AM141" i="8"/>
  <c r="AM13" i="8"/>
  <c r="AM101" i="8"/>
  <c r="AM61" i="8"/>
  <c r="AM29" i="8"/>
  <c r="AM133" i="8"/>
  <c r="AM149" i="8"/>
  <c r="AM109" i="8"/>
  <c r="AM5" i="8"/>
  <c r="AM21" i="8"/>
  <c r="AM117" i="8"/>
  <c r="AM93" i="8"/>
  <c r="AM69" i="8"/>
  <c r="AM37" i="8"/>
  <c r="AM125" i="8"/>
  <c r="AM77" i="8"/>
  <c r="AM45" i="8"/>
  <c r="AM85" i="8"/>
  <c r="AM53" i="8"/>
  <c r="AM3" i="8"/>
  <c r="AW148" i="8"/>
  <c r="AW100" i="8"/>
  <c r="AW108" i="8"/>
  <c r="AW116" i="8"/>
  <c r="AW140" i="8"/>
  <c r="AW124" i="8"/>
  <c r="AW132" i="8"/>
  <c r="AW92" i="8"/>
  <c r="AW68" i="8"/>
  <c r="AW84" i="8"/>
  <c r="AW28" i="8"/>
  <c r="AW36" i="8"/>
  <c r="AW44" i="8"/>
  <c r="AW52" i="8"/>
  <c r="AW60" i="8"/>
  <c r="AW20" i="8"/>
  <c r="AW4" i="8"/>
  <c r="AW76" i="8"/>
  <c r="AW12" i="8"/>
  <c r="AW115" i="8"/>
  <c r="AW83" i="8"/>
  <c r="AW123" i="8"/>
  <c r="AW91" i="8"/>
  <c r="AW139" i="8"/>
  <c r="AW131" i="8"/>
  <c r="AW147" i="8"/>
  <c r="AW43" i="8"/>
  <c r="AW51" i="8"/>
  <c r="AW107" i="8"/>
  <c r="AW59" i="8"/>
  <c r="AW75" i="8"/>
  <c r="AW67" i="8"/>
  <c r="AW27" i="8"/>
  <c r="AW11" i="8"/>
  <c r="AW19" i="8"/>
  <c r="AW99" i="8"/>
  <c r="AW35" i="8"/>
  <c r="AW114" i="8"/>
  <c r="AW90" i="8"/>
  <c r="AW66" i="8"/>
  <c r="AW130" i="8"/>
  <c r="AW74" i="8"/>
  <c r="AW146" i="8"/>
  <c r="AW122" i="8"/>
  <c r="AW82" i="8"/>
  <c r="AW58" i="8"/>
  <c r="AW34" i="8"/>
  <c r="AW42" i="8"/>
  <c r="AW138" i="8"/>
  <c r="AW50" i="8"/>
  <c r="AW98" i="8"/>
  <c r="AW26" i="8"/>
  <c r="AW106" i="8"/>
  <c r="AW18" i="8"/>
  <c r="AW10" i="8"/>
  <c r="AW121" i="8"/>
  <c r="AW129" i="8"/>
  <c r="AW137" i="8"/>
  <c r="AW145" i="8"/>
  <c r="AW153" i="8"/>
  <c r="AW97" i="8"/>
  <c r="AW9" i="8"/>
  <c r="AW113" i="8"/>
  <c r="AW105" i="8"/>
  <c r="AW17" i="8"/>
  <c r="AW89" i="8"/>
  <c r="AW65" i="8"/>
  <c r="AW57" i="8"/>
  <c r="AW33" i="8"/>
  <c r="AW73" i="8"/>
  <c r="AW41" i="8"/>
  <c r="AW81" i="8"/>
  <c r="AW49" i="8"/>
  <c r="AW25" i="8"/>
  <c r="AW128" i="8"/>
  <c r="AW112" i="8"/>
  <c r="AW32" i="8"/>
  <c r="AW144" i="8"/>
  <c r="AW120" i="8"/>
  <c r="AW40" i="8"/>
  <c r="AW152" i="8"/>
  <c r="AW136" i="8"/>
  <c r="AW88" i="8"/>
  <c r="AW56" i="8"/>
  <c r="AW64" i="8"/>
  <c r="AW96" i="8"/>
  <c r="AW80" i="8"/>
  <c r="AW16" i="8"/>
  <c r="AW8" i="8"/>
  <c r="AW135" i="8"/>
  <c r="AW143" i="8"/>
  <c r="AW95" i="8"/>
  <c r="AW63" i="8"/>
  <c r="AW104" i="8"/>
  <c r="AW127" i="8"/>
  <c r="AW103" i="8"/>
  <c r="AW71" i="8"/>
  <c r="AW72" i="8"/>
  <c r="AW48" i="8"/>
  <c r="AW111" i="8"/>
  <c r="AW119" i="8"/>
  <c r="AW87" i="8"/>
  <c r="AW134" i="8"/>
  <c r="AW24" i="8"/>
  <c r="AW142" i="8"/>
  <c r="AW151" i="8"/>
  <c r="AW79" i="8"/>
  <c r="AW55" i="8"/>
  <c r="AW15" i="8"/>
  <c r="AW39" i="8"/>
  <c r="AW23" i="8"/>
  <c r="AW22" i="8"/>
  <c r="AW102" i="8"/>
  <c r="AW94" i="8"/>
  <c r="AW7" i="8"/>
  <c r="AW126" i="8"/>
  <c r="AW110" i="8"/>
  <c r="AW62" i="8"/>
  <c r="AW14" i="8"/>
  <c r="AW118" i="8"/>
  <c r="AW70" i="8"/>
  <c r="AW6" i="8"/>
  <c r="AW31" i="8"/>
  <c r="AW78" i="8"/>
  <c r="AW30" i="8"/>
  <c r="AW150" i="8"/>
  <c r="AW86" i="8"/>
  <c r="AW38" i="8"/>
  <c r="AW47" i="8"/>
  <c r="AW54" i="8"/>
  <c r="AW46" i="8"/>
  <c r="AW141" i="8"/>
  <c r="AW13" i="8"/>
  <c r="AW149" i="8"/>
  <c r="AW61" i="8"/>
  <c r="AW5" i="8"/>
  <c r="AW101" i="8"/>
  <c r="AW93" i="8"/>
  <c r="AW69" i="8"/>
  <c r="AW37" i="8"/>
  <c r="AW109" i="8"/>
  <c r="AW77" i="8"/>
  <c r="AW45" i="8"/>
  <c r="AW29" i="8"/>
  <c r="AW117" i="8"/>
  <c r="AW85" i="8"/>
  <c r="AW53" i="8"/>
  <c r="AW125" i="8"/>
  <c r="AW21" i="8"/>
  <c r="AW133" i="8"/>
  <c r="AW3" i="8"/>
  <c r="DH148" i="8"/>
  <c r="DH140" i="8"/>
  <c r="DH124" i="8"/>
  <c r="DH132" i="8"/>
  <c r="DH108" i="8"/>
  <c r="DH76" i="8"/>
  <c r="DH100" i="8"/>
  <c r="DH60" i="8"/>
  <c r="DH44" i="8"/>
  <c r="DH116" i="8"/>
  <c r="DH84" i="8"/>
  <c r="DH68" i="8"/>
  <c r="DH92" i="8"/>
  <c r="DH36" i="8"/>
  <c r="DH20" i="8"/>
  <c r="DH12" i="8"/>
  <c r="DH28" i="8"/>
  <c r="DH52" i="8"/>
  <c r="DH4" i="8"/>
  <c r="DH59" i="8"/>
  <c r="DH67" i="8"/>
  <c r="DH139" i="8"/>
  <c r="DH131" i="8"/>
  <c r="DH99" i="8"/>
  <c r="DH83" i="8"/>
  <c r="DH107" i="8"/>
  <c r="DH147" i="8"/>
  <c r="DH115" i="8"/>
  <c r="DH11" i="8"/>
  <c r="DH75" i="8"/>
  <c r="DH19" i="8"/>
  <c r="DH91" i="8"/>
  <c r="DH27" i="8"/>
  <c r="DH35" i="8"/>
  <c r="DH43" i="8"/>
  <c r="DH123" i="8"/>
  <c r="DH51" i="8"/>
  <c r="DH122" i="8"/>
  <c r="DH138" i="8"/>
  <c r="DH42" i="8"/>
  <c r="DH50" i="8"/>
  <c r="DH90" i="8"/>
  <c r="DH98" i="8"/>
  <c r="DH26" i="8"/>
  <c r="DH130" i="8"/>
  <c r="DH106" i="8"/>
  <c r="DH74" i="8"/>
  <c r="DH18" i="8"/>
  <c r="DH114" i="8"/>
  <c r="DH66" i="8"/>
  <c r="DH34" i="8"/>
  <c r="DH10" i="8"/>
  <c r="DH58" i="8"/>
  <c r="DH82" i="8"/>
  <c r="DH105" i="8"/>
  <c r="DH113" i="8"/>
  <c r="DH121" i="8"/>
  <c r="DH146" i="8"/>
  <c r="DH129" i="8"/>
  <c r="DH153" i="8"/>
  <c r="DH145" i="8"/>
  <c r="DH97" i="8"/>
  <c r="DH89" i="8"/>
  <c r="DH65" i="8"/>
  <c r="DH57" i="8"/>
  <c r="DH33" i="8"/>
  <c r="DH73" i="8"/>
  <c r="DH41" i="8"/>
  <c r="DH137" i="8"/>
  <c r="DH81" i="8"/>
  <c r="DH49" i="8"/>
  <c r="DH25" i="8"/>
  <c r="DH9" i="8"/>
  <c r="DH17" i="8"/>
  <c r="DH136" i="8"/>
  <c r="DH88" i="8"/>
  <c r="DH8" i="8"/>
  <c r="DH64" i="8"/>
  <c r="DH16" i="8"/>
  <c r="DH144" i="8"/>
  <c r="DH96" i="8"/>
  <c r="DH80" i="8"/>
  <c r="DH32" i="8"/>
  <c r="DH104" i="8"/>
  <c r="DH56" i="8"/>
  <c r="DH40" i="8"/>
  <c r="DH112" i="8"/>
  <c r="DH120" i="8"/>
  <c r="DH128" i="8"/>
  <c r="DH151" i="8"/>
  <c r="DH72" i="8"/>
  <c r="DH48" i="8"/>
  <c r="DH103" i="8"/>
  <c r="DH95" i="8"/>
  <c r="DH87" i="8"/>
  <c r="DH119" i="8"/>
  <c r="DH47" i="8"/>
  <c r="DH24" i="8"/>
  <c r="DH135" i="8"/>
  <c r="DH152" i="8"/>
  <c r="DH143" i="8"/>
  <c r="DH63" i="8"/>
  <c r="DH79" i="8"/>
  <c r="DH15" i="8"/>
  <c r="DH23" i="8"/>
  <c r="DH55" i="8"/>
  <c r="DH31" i="8"/>
  <c r="DH7" i="8"/>
  <c r="DH126" i="8"/>
  <c r="DH127" i="8"/>
  <c r="DH71" i="8"/>
  <c r="DH39" i="8"/>
  <c r="DH118" i="8"/>
  <c r="DH70" i="8"/>
  <c r="DH6" i="8"/>
  <c r="DH134" i="8"/>
  <c r="DH78" i="8"/>
  <c r="DH30" i="8"/>
  <c r="DH150" i="8"/>
  <c r="DH86" i="8"/>
  <c r="DH38" i="8"/>
  <c r="DH54" i="8"/>
  <c r="DH46" i="8"/>
  <c r="DH111" i="8"/>
  <c r="DH94" i="8"/>
  <c r="DH22" i="8"/>
  <c r="DH142" i="8"/>
  <c r="DH102" i="8"/>
  <c r="DH14" i="8"/>
  <c r="DH110" i="8"/>
  <c r="DH62" i="8"/>
  <c r="DH117" i="8"/>
  <c r="DH93" i="8"/>
  <c r="DH69" i="8"/>
  <c r="DH37" i="8"/>
  <c r="DH125" i="8"/>
  <c r="DH77" i="8"/>
  <c r="DH45" i="8"/>
  <c r="DH85" i="8"/>
  <c r="DH53" i="8"/>
  <c r="DH5" i="8"/>
  <c r="DH133" i="8"/>
  <c r="DH29" i="8"/>
  <c r="DH21" i="8"/>
  <c r="DH13" i="8"/>
  <c r="DH141" i="8"/>
  <c r="DH149" i="8"/>
  <c r="DH101" i="8"/>
  <c r="DH61" i="8"/>
  <c r="DH109" i="8"/>
  <c r="DH3" i="8"/>
  <c r="EP148" i="8"/>
  <c r="EP140" i="8"/>
  <c r="EP108" i="8"/>
  <c r="EP116" i="8"/>
  <c r="EP124" i="8"/>
  <c r="EP92" i="8"/>
  <c r="EP100" i="8"/>
  <c r="EP76" i="8"/>
  <c r="EP132" i="8"/>
  <c r="EP84" i="8"/>
  <c r="EP36" i="8"/>
  <c r="EP44" i="8"/>
  <c r="EP52" i="8"/>
  <c r="EP60" i="8"/>
  <c r="EP28" i="8"/>
  <c r="EP4" i="8"/>
  <c r="EP20" i="8"/>
  <c r="EP68" i="8"/>
  <c r="EP12" i="8"/>
  <c r="EP139" i="8"/>
  <c r="EP131" i="8"/>
  <c r="EP123" i="8"/>
  <c r="EP147" i="8"/>
  <c r="EP99" i="8"/>
  <c r="EP83" i="8"/>
  <c r="EP51" i="8"/>
  <c r="EP107" i="8"/>
  <c r="EP19" i="8"/>
  <c r="EP91" i="8"/>
  <c r="EP27" i="8"/>
  <c r="EP67" i="8"/>
  <c r="EP59" i="8"/>
  <c r="EP11" i="8"/>
  <c r="EP115" i="8"/>
  <c r="EP35" i="8"/>
  <c r="EP75" i="8"/>
  <c r="EP146" i="8"/>
  <c r="EP43" i="8"/>
  <c r="EP138" i="8"/>
  <c r="EP74" i="8"/>
  <c r="EP82" i="8"/>
  <c r="EP58" i="8"/>
  <c r="EP34" i="8"/>
  <c r="EP42" i="8"/>
  <c r="EP130" i="8"/>
  <c r="EP50" i="8"/>
  <c r="EP106" i="8"/>
  <c r="EP18" i="8"/>
  <c r="EP114" i="8"/>
  <c r="EP66" i="8"/>
  <c r="EP26" i="8"/>
  <c r="EP10" i="8"/>
  <c r="EP90" i="8"/>
  <c r="EP129" i="8"/>
  <c r="EP122" i="8"/>
  <c r="EP137" i="8"/>
  <c r="EP145" i="8"/>
  <c r="EP89" i="8"/>
  <c r="EP9" i="8"/>
  <c r="EP153" i="8"/>
  <c r="EP17" i="8"/>
  <c r="EP98" i="8"/>
  <c r="EP65" i="8"/>
  <c r="EP57" i="8"/>
  <c r="EP33" i="8"/>
  <c r="EP97" i="8"/>
  <c r="EP73" i="8"/>
  <c r="EP41" i="8"/>
  <c r="EP25" i="8"/>
  <c r="EP121" i="8"/>
  <c r="EP113" i="8"/>
  <c r="EP105" i="8"/>
  <c r="EP81" i="8"/>
  <c r="EP49" i="8"/>
  <c r="EP144" i="8"/>
  <c r="EP120" i="8"/>
  <c r="EP40" i="8"/>
  <c r="EP48" i="8"/>
  <c r="EP136" i="8"/>
  <c r="EP88" i="8"/>
  <c r="EP152" i="8"/>
  <c r="EP64" i="8"/>
  <c r="EP72" i="8"/>
  <c r="EP8" i="8"/>
  <c r="EP128" i="8"/>
  <c r="EP96" i="8"/>
  <c r="EP104" i="8"/>
  <c r="EP24" i="8"/>
  <c r="EP80" i="8"/>
  <c r="EP56" i="8"/>
  <c r="EP151" i="8"/>
  <c r="EP143" i="8"/>
  <c r="EP95" i="8"/>
  <c r="EP32" i="8"/>
  <c r="EP112" i="8"/>
  <c r="EP16" i="8"/>
  <c r="EP127" i="8"/>
  <c r="EP103" i="8"/>
  <c r="EP71" i="8"/>
  <c r="EP111" i="8"/>
  <c r="EP79" i="8"/>
  <c r="EP55" i="8"/>
  <c r="EP119" i="8"/>
  <c r="EP63" i="8"/>
  <c r="EP135" i="8"/>
  <c r="EP142" i="8"/>
  <c r="EP23" i="8"/>
  <c r="EP150" i="8"/>
  <c r="EP47" i="8"/>
  <c r="EP15" i="8"/>
  <c r="EP39" i="8"/>
  <c r="EP126" i="8"/>
  <c r="EP31" i="8"/>
  <c r="EP7" i="8"/>
  <c r="EP87" i="8"/>
  <c r="EP102" i="8"/>
  <c r="EP94" i="8"/>
  <c r="EP110" i="8"/>
  <c r="EP14" i="8"/>
  <c r="EP118" i="8"/>
  <c r="EP70" i="8"/>
  <c r="EP6" i="8"/>
  <c r="EP78" i="8"/>
  <c r="EP30" i="8"/>
  <c r="EP86" i="8"/>
  <c r="EP62" i="8"/>
  <c r="EP38" i="8"/>
  <c r="EP54" i="8"/>
  <c r="EP46" i="8"/>
  <c r="EP22" i="8"/>
  <c r="EP134" i="8"/>
  <c r="EP141" i="8"/>
  <c r="EP13" i="8"/>
  <c r="EP149" i="8"/>
  <c r="EP29" i="8"/>
  <c r="EP101" i="8"/>
  <c r="EP69" i="8"/>
  <c r="EP37" i="8"/>
  <c r="EP109" i="8"/>
  <c r="EP77" i="8"/>
  <c r="EP45" i="8"/>
  <c r="EP5" i="8"/>
  <c r="EP117" i="8"/>
  <c r="EP85" i="8"/>
  <c r="EP53" i="8"/>
  <c r="EP21" i="8"/>
  <c r="EP125" i="8"/>
  <c r="EP93" i="8"/>
  <c r="EP61" i="8"/>
  <c r="EP133" i="8"/>
  <c r="EP3" i="8"/>
  <c r="BT148" i="8"/>
  <c r="BT140" i="8"/>
  <c r="BT100" i="8"/>
  <c r="BT108" i="8"/>
  <c r="BT116" i="8"/>
  <c r="BT124" i="8"/>
  <c r="BT76" i="8"/>
  <c r="BT68" i="8"/>
  <c r="BT84" i="8"/>
  <c r="BT132" i="8"/>
  <c r="BT60" i="8"/>
  <c r="BT44" i="8"/>
  <c r="BT28" i="8"/>
  <c r="BT92" i="8"/>
  <c r="BT52" i="8"/>
  <c r="BT4" i="8"/>
  <c r="BT20" i="8"/>
  <c r="BT12" i="8"/>
  <c r="BT36" i="8"/>
  <c r="BT139" i="8"/>
  <c r="BT115" i="8"/>
  <c r="BT147" i="8"/>
  <c r="BT123" i="8"/>
  <c r="BT91" i="8"/>
  <c r="BT67" i="8"/>
  <c r="BT43" i="8"/>
  <c r="BT51" i="8"/>
  <c r="BT99" i="8"/>
  <c r="BT131" i="8"/>
  <c r="BT11" i="8"/>
  <c r="BT83" i="8"/>
  <c r="BT59" i="8"/>
  <c r="BT19" i="8"/>
  <c r="BT107" i="8"/>
  <c r="BT27" i="8"/>
  <c r="BT75" i="8"/>
  <c r="BT35" i="8"/>
  <c r="BT114" i="8"/>
  <c r="BT66" i="8"/>
  <c r="BT130" i="8"/>
  <c r="BT74" i="8"/>
  <c r="BT82" i="8"/>
  <c r="BT58" i="8"/>
  <c r="BT34" i="8"/>
  <c r="BT42" i="8"/>
  <c r="BT146" i="8"/>
  <c r="BT122" i="8"/>
  <c r="BT50" i="8"/>
  <c r="BT18" i="8"/>
  <c r="BT138" i="8"/>
  <c r="BT98" i="8"/>
  <c r="BT26" i="8"/>
  <c r="BT90" i="8"/>
  <c r="BT106" i="8"/>
  <c r="BT153" i="8"/>
  <c r="BT137" i="8"/>
  <c r="BT145" i="8"/>
  <c r="BT129" i="8"/>
  <c r="BT10" i="8"/>
  <c r="BT105" i="8"/>
  <c r="BT97" i="8"/>
  <c r="BT25" i="8"/>
  <c r="BT9" i="8"/>
  <c r="BT17" i="8"/>
  <c r="BT121" i="8"/>
  <c r="BT113" i="8"/>
  <c r="BT89" i="8"/>
  <c r="BT65" i="8"/>
  <c r="BT57" i="8"/>
  <c r="BT33" i="8"/>
  <c r="BT73" i="8"/>
  <c r="BT41" i="8"/>
  <c r="BT112" i="8"/>
  <c r="BT48" i="8"/>
  <c r="BT24" i="8"/>
  <c r="BT120" i="8"/>
  <c r="BT96" i="8"/>
  <c r="BT128" i="8"/>
  <c r="BT81" i="8"/>
  <c r="BT136" i="8"/>
  <c r="BT88" i="8"/>
  <c r="BT8" i="8"/>
  <c r="BT64" i="8"/>
  <c r="BT16" i="8"/>
  <c r="BT152" i="8"/>
  <c r="BT144" i="8"/>
  <c r="BT80" i="8"/>
  <c r="BT32" i="8"/>
  <c r="BT104" i="8"/>
  <c r="BT56" i="8"/>
  <c r="BT40" i="8"/>
  <c r="BT135" i="8"/>
  <c r="BT143" i="8"/>
  <c r="BT63" i="8"/>
  <c r="BT151" i="8"/>
  <c r="BT79" i="8"/>
  <c r="BT103" i="8"/>
  <c r="BT95" i="8"/>
  <c r="BT87" i="8"/>
  <c r="BT111" i="8"/>
  <c r="BT49" i="8"/>
  <c r="BT127" i="8"/>
  <c r="BT119" i="8"/>
  <c r="BT134" i="8"/>
  <c r="BT55" i="8"/>
  <c r="BT39" i="8"/>
  <c r="BT150" i="8"/>
  <c r="BT142" i="8"/>
  <c r="BT71" i="8"/>
  <c r="BT72" i="8"/>
  <c r="BT47" i="8"/>
  <c r="BT15" i="8"/>
  <c r="BT23" i="8"/>
  <c r="BT31" i="8"/>
  <c r="BT22" i="8"/>
  <c r="BT102" i="8"/>
  <c r="BT94" i="8"/>
  <c r="BT126" i="8"/>
  <c r="BT110" i="8"/>
  <c r="BT62" i="8"/>
  <c r="BT14" i="8"/>
  <c r="BT118" i="8"/>
  <c r="BT70" i="8"/>
  <c r="BT6" i="8"/>
  <c r="BT78" i="8"/>
  <c r="BT30" i="8"/>
  <c r="BT86" i="8"/>
  <c r="BT38" i="8"/>
  <c r="BT7" i="8"/>
  <c r="BT54" i="8"/>
  <c r="BT46" i="8"/>
  <c r="BT13" i="8"/>
  <c r="BT149" i="8"/>
  <c r="BT101" i="8"/>
  <c r="BT61" i="8"/>
  <c r="BT109" i="8"/>
  <c r="BT5" i="8"/>
  <c r="BT117" i="8"/>
  <c r="BT93" i="8"/>
  <c r="BT69" i="8"/>
  <c r="BT37" i="8"/>
  <c r="BT141" i="8"/>
  <c r="BT125" i="8"/>
  <c r="BT77" i="8"/>
  <c r="BT45" i="8"/>
  <c r="BT85" i="8"/>
  <c r="BT53" i="8"/>
  <c r="BT133" i="8"/>
  <c r="BT29" i="8"/>
  <c r="BT21" i="8"/>
  <c r="BT3" i="8"/>
  <c r="H39" i="12"/>
  <c r="H143" i="12"/>
  <c r="H126" i="12"/>
  <c r="H134" i="12"/>
  <c r="H150" i="12"/>
  <c r="H94" i="12"/>
  <c r="H102" i="12"/>
  <c r="H110" i="12"/>
  <c r="H118" i="12"/>
  <c r="H142" i="12"/>
  <c r="H70" i="12"/>
  <c r="H86" i="12"/>
  <c r="H78" i="12"/>
  <c r="H30" i="12"/>
  <c r="H46" i="12"/>
  <c r="H6" i="12"/>
  <c r="H14" i="12"/>
  <c r="H22" i="12"/>
  <c r="H62" i="12"/>
  <c r="H54" i="12"/>
  <c r="H38" i="12"/>
  <c r="H133" i="12"/>
  <c r="H141" i="12"/>
  <c r="H149" i="12"/>
  <c r="H93" i="12"/>
  <c r="H61" i="12"/>
  <c r="H109" i="12"/>
  <c r="H69" i="12"/>
  <c r="H117" i="12"/>
  <c r="H101" i="12"/>
  <c r="H77" i="12"/>
  <c r="H13" i="12"/>
  <c r="H125" i="12"/>
  <c r="H29" i="12"/>
  <c r="H45" i="12"/>
  <c r="H53" i="12"/>
  <c r="H21" i="12"/>
  <c r="H5" i="12"/>
  <c r="H132" i="12"/>
  <c r="H124" i="12"/>
  <c r="H108" i="12"/>
  <c r="H116" i="12"/>
  <c r="H140" i="12"/>
  <c r="H85" i="12"/>
  <c r="H148" i="12"/>
  <c r="H37" i="12"/>
  <c r="H68" i="12"/>
  <c r="H4" i="12"/>
  <c r="H76" i="12"/>
  <c r="H100" i="12"/>
  <c r="H84" i="12"/>
  <c r="H20" i="12"/>
  <c r="H92" i="12"/>
  <c r="H28" i="12"/>
  <c r="H36" i="12"/>
  <c r="H44" i="12"/>
  <c r="H52" i="12"/>
  <c r="H60" i="12"/>
  <c r="H12" i="12"/>
  <c r="H131" i="12"/>
  <c r="H139" i="12"/>
  <c r="H75" i="12"/>
  <c r="H83" i="12"/>
  <c r="H91" i="12"/>
  <c r="H99" i="12"/>
  <c r="H107" i="12"/>
  <c r="H115" i="12"/>
  <c r="H35" i="12"/>
  <c r="H123" i="12"/>
  <c r="H59" i="12"/>
  <c r="H147" i="12"/>
  <c r="H67" i="12"/>
  <c r="H51" i="12"/>
  <c r="H27" i="12"/>
  <c r="H19" i="12"/>
  <c r="H11" i="12"/>
  <c r="H130" i="12"/>
  <c r="H98" i="12"/>
  <c r="H106" i="12"/>
  <c r="H42" i="12"/>
  <c r="H122" i="12"/>
  <c r="H58" i="12"/>
  <c r="H138" i="12"/>
  <c r="H66" i="12"/>
  <c r="H74" i="12"/>
  <c r="H10" i="12"/>
  <c r="H113" i="12"/>
  <c r="H18" i="12"/>
  <c r="H26" i="12"/>
  <c r="H43" i="12"/>
  <c r="H34" i="12"/>
  <c r="H137" i="12"/>
  <c r="H146" i="12"/>
  <c r="H145" i="12"/>
  <c r="H114" i="12"/>
  <c r="H50" i="12"/>
  <c r="H73" i="12"/>
  <c r="H9" i="12"/>
  <c r="H129" i="12"/>
  <c r="H81" i="12"/>
  <c r="H17" i="12"/>
  <c r="H89" i="12"/>
  <c r="H25" i="12"/>
  <c r="H82" i="12"/>
  <c r="H121" i="12"/>
  <c r="H97" i="12"/>
  <c r="H33" i="12"/>
  <c r="H90" i="12"/>
  <c r="H105" i="12"/>
  <c r="H41" i="12"/>
  <c r="H49" i="12"/>
  <c r="H57" i="12"/>
  <c r="H65" i="12"/>
  <c r="H56" i="12"/>
  <c r="H144" i="12"/>
  <c r="H64" i="12"/>
  <c r="H72" i="12"/>
  <c r="H80" i="12"/>
  <c r="H16" i="12"/>
  <c r="H152" i="12"/>
  <c r="H136" i="12"/>
  <c r="H88" i="12"/>
  <c r="H24" i="12"/>
  <c r="H153" i="12"/>
  <c r="H96" i="12"/>
  <c r="H32" i="12"/>
  <c r="H104" i="12"/>
  <c r="H8" i="12"/>
  <c r="H103" i="12"/>
  <c r="H119" i="12"/>
  <c r="H112" i="12"/>
  <c r="H127" i="12"/>
  <c r="H120" i="12"/>
  <c r="H48" i="12"/>
  <c r="H40" i="12"/>
  <c r="H151" i="12"/>
  <c r="H87" i="12"/>
  <c r="H135" i="12"/>
  <c r="H79" i="12"/>
  <c r="H63" i="12"/>
  <c r="H128" i="12"/>
  <c r="H111" i="12"/>
  <c r="H95" i="12"/>
  <c r="H7" i="12"/>
  <c r="H15" i="12"/>
  <c r="H55" i="12"/>
  <c r="H23" i="12"/>
  <c r="H47" i="12"/>
  <c r="H71" i="12"/>
  <c r="H31" i="12"/>
  <c r="H3" i="12"/>
  <c r="CE148" i="8"/>
  <c r="CE124" i="8"/>
  <c r="CE132" i="8"/>
  <c r="CE140" i="8"/>
  <c r="CE100" i="8"/>
  <c r="CE108" i="8"/>
  <c r="CE76" i="8"/>
  <c r="CE84" i="8"/>
  <c r="CE92" i="8"/>
  <c r="CE116" i="8"/>
  <c r="CE68" i="8"/>
  <c r="CE60" i="8"/>
  <c r="CE52" i="8"/>
  <c r="CE36" i="8"/>
  <c r="CE12" i="8"/>
  <c r="CE44" i="8"/>
  <c r="CE4" i="8"/>
  <c r="CE28" i="8"/>
  <c r="CE20" i="8"/>
  <c r="CE131" i="8"/>
  <c r="CE99" i="8"/>
  <c r="CE91" i="8"/>
  <c r="CE67" i="8"/>
  <c r="CE107" i="8"/>
  <c r="CE75" i="8"/>
  <c r="CE139" i="8"/>
  <c r="CE115" i="8"/>
  <c r="CE83" i="8"/>
  <c r="CE123" i="8"/>
  <c r="CE147" i="8"/>
  <c r="CE35" i="8"/>
  <c r="CE59" i="8"/>
  <c r="CE43" i="8"/>
  <c r="CE51" i="8"/>
  <c r="CE19" i="8"/>
  <c r="CE27" i="8"/>
  <c r="CE11" i="8"/>
  <c r="CE130" i="8"/>
  <c r="CE146" i="8"/>
  <c r="CE114" i="8"/>
  <c r="CE98" i="8"/>
  <c r="CE90" i="8"/>
  <c r="CE66" i="8"/>
  <c r="CE26" i="8"/>
  <c r="CE106" i="8"/>
  <c r="CE74" i="8"/>
  <c r="CE138" i="8"/>
  <c r="CE122" i="8"/>
  <c r="CE82" i="8"/>
  <c r="CE58" i="8"/>
  <c r="CE34" i="8"/>
  <c r="CE50" i="8"/>
  <c r="CE10" i="8"/>
  <c r="CE42" i="8"/>
  <c r="CE18" i="8"/>
  <c r="CE105" i="8"/>
  <c r="CE113" i="8"/>
  <c r="CE97" i="8"/>
  <c r="CE121" i="8"/>
  <c r="CE153" i="8"/>
  <c r="CE137" i="8"/>
  <c r="CE73" i="8"/>
  <c r="CE81" i="8"/>
  <c r="CE33" i="8"/>
  <c r="CE89" i="8"/>
  <c r="CE41" i="8"/>
  <c r="CE49" i="8"/>
  <c r="CE57" i="8"/>
  <c r="CE145" i="8"/>
  <c r="CE129" i="8"/>
  <c r="CE9" i="8"/>
  <c r="CE65" i="8"/>
  <c r="CE17" i="8"/>
  <c r="CE64" i="8"/>
  <c r="CE16" i="8"/>
  <c r="CE104" i="8"/>
  <c r="CE72" i="8"/>
  <c r="CE25" i="8"/>
  <c r="CE112" i="8"/>
  <c r="CE144" i="8"/>
  <c r="CE128" i="8"/>
  <c r="CE120" i="8"/>
  <c r="CE88" i="8"/>
  <c r="CE40" i="8"/>
  <c r="CE56" i="8"/>
  <c r="CE48" i="8"/>
  <c r="CE152" i="8"/>
  <c r="CE136" i="8"/>
  <c r="CE96" i="8"/>
  <c r="CE24" i="8"/>
  <c r="CE8" i="8"/>
  <c r="CE119" i="8"/>
  <c r="CE87" i="8"/>
  <c r="CE47" i="8"/>
  <c r="CE135" i="8"/>
  <c r="CE95" i="8"/>
  <c r="CE80" i="8"/>
  <c r="CE143" i="8"/>
  <c r="CE151" i="8"/>
  <c r="CE32" i="8"/>
  <c r="CE127" i="8"/>
  <c r="CE103" i="8"/>
  <c r="CE71" i="8"/>
  <c r="CE79" i="8"/>
  <c r="CE31" i="8"/>
  <c r="CE7" i="8"/>
  <c r="CE118" i="8"/>
  <c r="CE134" i="8"/>
  <c r="CE111" i="8"/>
  <c r="CE63" i="8"/>
  <c r="CE55" i="8"/>
  <c r="CE23" i="8"/>
  <c r="CE142" i="8"/>
  <c r="CE39" i="8"/>
  <c r="CE150" i="8"/>
  <c r="CE54" i="8"/>
  <c r="CE46" i="8"/>
  <c r="CE15" i="8"/>
  <c r="CE22" i="8"/>
  <c r="CE94" i="8"/>
  <c r="CE126" i="8"/>
  <c r="CE14" i="8"/>
  <c r="CE102" i="8"/>
  <c r="CE70" i="8"/>
  <c r="CE62" i="8"/>
  <c r="CE6" i="8"/>
  <c r="CE110" i="8"/>
  <c r="CE78" i="8"/>
  <c r="CE30" i="8"/>
  <c r="CE38" i="8"/>
  <c r="CE86" i="8"/>
  <c r="CE125" i="8"/>
  <c r="CE45" i="8"/>
  <c r="CE53" i="8"/>
  <c r="CE37" i="8"/>
  <c r="CE141" i="8"/>
  <c r="CE133" i="8"/>
  <c r="CE93" i="8"/>
  <c r="CE61" i="8"/>
  <c r="CE21" i="8"/>
  <c r="CE85" i="8"/>
  <c r="CE29" i="8"/>
  <c r="CE117" i="8"/>
  <c r="CE13" i="8"/>
  <c r="CE149" i="8"/>
  <c r="CE101" i="8"/>
  <c r="CE69" i="8"/>
  <c r="CE109" i="8"/>
  <c r="CE77" i="8"/>
  <c r="CE5" i="8"/>
  <c r="CE3" i="8"/>
  <c r="BV148" i="8"/>
  <c r="BV140" i="8"/>
  <c r="BV116" i="8"/>
  <c r="BV124" i="8"/>
  <c r="BV132" i="8"/>
  <c r="BV108" i="8"/>
  <c r="BV84" i="8"/>
  <c r="BV100" i="8"/>
  <c r="BV92" i="8"/>
  <c r="BV76" i="8"/>
  <c r="BV44" i="8"/>
  <c r="BV52" i="8"/>
  <c r="BV68" i="8"/>
  <c r="BV60" i="8"/>
  <c r="BV36" i="8"/>
  <c r="BV20" i="8"/>
  <c r="BV12" i="8"/>
  <c r="BV28" i="8"/>
  <c r="BV4" i="8"/>
  <c r="BV147" i="8"/>
  <c r="BV91" i="8"/>
  <c r="BV139" i="8"/>
  <c r="BV99" i="8"/>
  <c r="BV107" i="8"/>
  <c r="BV75" i="8"/>
  <c r="BV131" i="8"/>
  <c r="BV19" i="8"/>
  <c r="BV115" i="8"/>
  <c r="BV27" i="8"/>
  <c r="BV11" i="8"/>
  <c r="BV123" i="8"/>
  <c r="BV67" i="8"/>
  <c r="BV59" i="8"/>
  <c r="BV83" i="8"/>
  <c r="BV35" i="8"/>
  <c r="BV43" i="8"/>
  <c r="BV51" i="8"/>
  <c r="BV138" i="8"/>
  <c r="BV130" i="8"/>
  <c r="BV82" i="8"/>
  <c r="BV58" i="8"/>
  <c r="BV34" i="8"/>
  <c r="BV42" i="8"/>
  <c r="BV146" i="8"/>
  <c r="BV50" i="8"/>
  <c r="BV98" i="8"/>
  <c r="BV26" i="8"/>
  <c r="BV114" i="8"/>
  <c r="BV90" i="8"/>
  <c r="BV66" i="8"/>
  <c r="BV18" i="8"/>
  <c r="BV74" i="8"/>
  <c r="BV10" i="8"/>
  <c r="BV122" i="8"/>
  <c r="BV137" i="8"/>
  <c r="BV145" i="8"/>
  <c r="BV106" i="8"/>
  <c r="BV105" i="8"/>
  <c r="BV17" i="8"/>
  <c r="BV129" i="8"/>
  <c r="BV121" i="8"/>
  <c r="BV113" i="8"/>
  <c r="BV97" i="8"/>
  <c r="BV65" i="8"/>
  <c r="BV57" i="8"/>
  <c r="BV33" i="8"/>
  <c r="BV73" i="8"/>
  <c r="BV41" i="8"/>
  <c r="BV153" i="8"/>
  <c r="BV81" i="8"/>
  <c r="BV49" i="8"/>
  <c r="BV89" i="8"/>
  <c r="BV25" i="8"/>
  <c r="BV9" i="8"/>
  <c r="BV48" i="8"/>
  <c r="BV136" i="8"/>
  <c r="BV88" i="8"/>
  <c r="BV56" i="8"/>
  <c r="BV152" i="8"/>
  <c r="BV72" i="8"/>
  <c r="BV8" i="8"/>
  <c r="BV96" i="8"/>
  <c r="BV80" i="8"/>
  <c r="BV16" i="8"/>
  <c r="BV104" i="8"/>
  <c r="BV128" i="8"/>
  <c r="BV112" i="8"/>
  <c r="BV32" i="8"/>
  <c r="BV95" i="8"/>
  <c r="BV111" i="8"/>
  <c r="BV79" i="8"/>
  <c r="BV55" i="8"/>
  <c r="BV119" i="8"/>
  <c r="BV87" i="8"/>
  <c r="BV39" i="8"/>
  <c r="BV144" i="8"/>
  <c r="BV64" i="8"/>
  <c r="BV40" i="8"/>
  <c r="BV135" i="8"/>
  <c r="BV143" i="8"/>
  <c r="BV23" i="8"/>
  <c r="BV150" i="8"/>
  <c r="BV127" i="8"/>
  <c r="BV120" i="8"/>
  <c r="BV24" i="8"/>
  <c r="BV151" i="8"/>
  <c r="BV71" i="8"/>
  <c r="BV15" i="8"/>
  <c r="BV63" i="8"/>
  <c r="BV47" i="8"/>
  <c r="BV31" i="8"/>
  <c r="BV7" i="8"/>
  <c r="BV126" i="8"/>
  <c r="BV103" i="8"/>
  <c r="BV110" i="8"/>
  <c r="BV14" i="8"/>
  <c r="BV118" i="8"/>
  <c r="BV70" i="8"/>
  <c r="BV6" i="8"/>
  <c r="BV134" i="8"/>
  <c r="BV78" i="8"/>
  <c r="BV30" i="8"/>
  <c r="BV86" i="8"/>
  <c r="BV38" i="8"/>
  <c r="BV54" i="8"/>
  <c r="BV46" i="8"/>
  <c r="BV22" i="8"/>
  <c r="BV94" i="8"/>
  <c r="BV102" i="8"/>
  <c r="BV142" i="8"/>
  <c r="BV62" i="8"/>
  <c r="BV149" i="8"/>
  <c r="BV29" i="8"/>
  <c r="BV101" i="8"/>
  <c r="BV93" i="8"/>
  <c r="BV69" i="8"/>
  <c r="BV37" i="8"/>
  <c r="BV109" i="8"/>
  <c r="BV77" i="8"/>
  <c r="BV45" i="8"/>
  <c r="BV5" i="8"/>
  <c r="BV117" i="8"/>
  <c r="BV85" i="8"/>
  <c r="BV53" i="8"/>
  <c r="BV21" i="8"/>
  <c r="BV125" i="8"/>
  <c r="BV61" i="8"/>
  <c r="BV133" i="8"/>
  <c r="BV141" i="8"/>
  <c r="BV13" i="8"/>
  <c r="BV3" i="8"/>
  <c r="EQ124" i="8"/>
  <c r="EQ132" i="8"/>
  <c r="EQ140" i="8"/>
  <c r="EQ100" i="8"/>
  <c r="EQ148" i="8"/>
  <c r="EQ108" i="8"/>
  <c r="EQ92" i="8"/>
  <c r="EQ76" i="8"/>
  <c r="EQ116" i="8"/>
  <c r="EQ84" i="8"/>
  <c r="EQ52" i="8"/>
  <c r="EQ60" i="8"/>
  <c r="EQ68" i="8"/>
  <c r="EQ36" i="8"/>
  <c r="EQ20" i="8"/>
  <c r="EQ12" i="8"/>
  <c r="EQ4" i="8"/>
  <c r="EQ28" i="8"/>
  <c r="EQ44" i="8"/>
  <c r="EQ139" i="8"/>
  <c r="EQ131" i="8"/>
  <c r="EQ99" i="8"/>
  <c r="EQ91" i="8"/>
  <c r="EQ67" i="8"/>
  <c r="EQ107" i="8"/>
  <c r="EQ75" i="8"/>
  <c r="EQ115" i="8"/>
  <c r="EQ83" i="8"/>
  <c r="EQ147" i="8"/>
  <c r="EQ123" i="8"/>
  <c r="EQ59" i="8"/>
  <c r="EQ35" i="8"/>
  <c r="EQ43" i="8"/>
  <c r="EQ51" i="8"/>
  <c r="EQ19" i="8"/>
  <c r="EQ27" i="8"/>
  <c r="EQ11" i="8"/>
  <c r="EQ130" i="8"/>
  <c r="EQ146" i="8"/>
  <c r="EQ98" i="8"/>
  <c r="EQ90" i="8"/>
  <c r="EQ66" i="8"/>
  <c r="EQ122" i="8"/>
  <c r="EQ106" i="8"/>
  <c r="EQ74" i="8"/>
  <c r="EQ82" i="8"/>
  <c r="EQ58" i="8"/>
  <c r="EQ34" i="8"/>
  <c r="EQ26" i="8"/>
  <c r="EQ50" i="8"/>
  <c r="EQ10" i="8"/>
  <c r="EQ42" i="8"/>
  <c r="EQ114" i="8"/>
  <c r="EQ18" i="8"/>
  <c r="EQ138" i="8"/>
  <c r="EQ105" i="8"/>
  <c r="EQ129" i="8"/>
  <c r="EQ113" i="8"/>
  <c r="EQ121" i="8"/>
  <c r="EQ153" i="8"/>
  <c r="EQ137" i="8"/>
  <c r="EQ97" i="8"/>
  <c r="EQ145" i="8"/>
  <c r="EQ73" i="8"/>
  <c r="EQ81" i="8"/>
  <c r="EQ33" i="8"/>
  <c r="EQ89" i="8"/>
  <c r="EQ41" i="8"/>
  <c r="EQ49" i="8"/>
  <c r="EQ57" i="8"/>
  <c r="EQ9" i="8"/>
  <c r="EQ25" i="8"/>
  <c r="EQ17" i="8"/>
  <c r="EQ65" i="8"/>
  <c r="EQ96" i="8"/>
  <c r="EQ64" i="8"/>
  <c r="EQ16" i="8"/>
  <c r="EQ104" i="8"/>
  <c r="EQ72" i="8"/>
  <c r="EQ112" i="8"/>
  <c r="EQ144" i="8"/>
  <c r="EQ128" i="8"/>
  <c r="EQ120" i="8"/>
  <c r="EQ88" i="8"/>
  <c r="EQ40" i="8"/>
  <c r="EQ48" i="8"/>
  <c r="EQ152" i="8"/>
  <c r="EQ136" i="8"/>
  <c r="EQ56" i="8"/>
  <c r="EQ119" i="8"/>
  <c r="EQ87" i="8"/>
  <c r="EQ32" i="8"/>
  <c r="EQ24" i="8"/>
  <c r="EQ47" i="8"/>
  <c r="EQ8" i="8"/>
  <c r="EQ135" i="8"/>
  <c r="EQ95" i="8"/>
  <c r="EQ143" i="8"/>
  <c r="EQ127" i="8"/>
  <c r="EQ103" i="8"/>
  <c r="EQ71" i="8"/>
  <c r="EQ80" i="8"/>
  <c r="EQ151" i="8"/>
  <c r="EQ63" i="8"/>
  <c r="EQ55" i="8"/>
  <c r="EQ31" i="8"/>
  <c r="EQ7" i="8"/>
  <c r="EQ118" i="8"/>
  <c r="EQ39" i="8"/>
  <c r="EQ134" i="8"/>
  <c r="EQ79" i="8"/>
  <c r="EQ23" i="8"/>
  <c r="EQ142" i="8"/>
  <c r="EQ150" i="8"/>
  <c r="EQ111" i="8"/>
  <c r="EQ126" i="8"/>
  <c r="EQ54" i="8"/>
  <c r="EQ46" i="8"/>
  <c r="EQ62" i="8"/>
  <c r="EQ22" i="8"/>
  <c r="EQ94" i="8"/>
  <c r="EQ15" i="8"/>
  <c r="EQ14" i="8"/>
  <c r="EQ102" i="8"/>
  <c r="EQ70" i="8"/>
  <c r="EQ6" i="8"/>
  <c r="EQ110" i="8"/>
  <c r="EQ78" i="8"/>
  <c r="EQ30" i="8"/>
  <c r="EQ38" i="8"/>
  <c r="EQ86" i="8"/>
  <c r="EQ125" i="8"/>
  <c r="EQ45" i="8"/>
  <c r="EQ85" i="8"/>
  <c r="EQ53" i="8"/>
  <c r="EQ21" i="8"/>
  <c r="EQ141" i="8"/>
  <c r="EQ133" i="8"/>
  <c r="EQ93" i="8"/>
  <c r="EQ61" i="8"/>
  <c r="EQ29" i="8"/>
  <c r="EQ13" i="8"/>
  <c r="EQ149" i="8"/>
  <c r="EQ101" i="8"/>
  <c r="EQ69" i="8"/>
  <c r="EQ117" i="8"/>
  <c r="EQ109" i="8"/>
  <c r="EQ77" i="8"/>
  <c r="EQ5" i="8"/>
  <c r="EQ37" i="8"/>
  <c r="EQ3" i="8"/>
  <c r="ED132" i="8"/>
  <c r="ED140" i="8"/>
  <c r="ED100" i="8"/>
  <c r="ED108" i="8"/>
  <c r="ED92" i="8"/>
  <c r="ED116" i="8"/>
  <c r="ED124" i="8"/>
  <c r="ED148" i="8"/>
  <c r="ED68" i="8"/>
  <c r="ED84" i="8"/>
  <c r="ED36" i="8"/>
  <c r="ED44" i="8"/>
  <c r="ED60" i="8"/>
  <c r="ED52" i="8"/>
  <c r="ED4" i="8"/>
  <c r="ED76" i="8"/>
  <c r="ED28" i="8"/>
  <c r="ED12" i="8"/>
  <c r="ED20" i="8"/>
  <c r="ED131" i="8"/>
  <c r="ED139" i="8"/>
  <c r="ED99" i="8"/>
  <c r="ED91" i="8"/>
  <c r="ED83" i="8"/>
  <c r="ED59" i="8"/>
  <c r="ED107" i="8"/>
  <c r="ED115" i="8"/>
  <c r="ED123" i="8"/>
  <c r="ED147" i="8"/>
  <c r="ED43" i="8"/>
  <c r="ED51" i="8"/>
  <c r="ED27" i="8"/>
  <c r="ED67" i="8"/>
  <c r="ED19" i="8"/>
  <c r="ED75" i="8"/>
  <c r="ED11" i="8"/>
  <c r="ED35" i="8"/>
  <c r="ED138" i="8"/>
  <c r="ED146" i="8"/>
  <c r="ED98" i="8"/>
  <c r="ED66" i="8"/>
  <c r="ED106" i="8"/>
  <c r="ED74" i="8"/>
  <c r="ED122" i="8"/>
  <c r="ED114" i="8"/>
  <c r="ED82" i="8"/>
  <c r="ED18" i="8"/>
  <c r="ED26" i="8"/>
  <c r="ED34" i="8"/>
  <c r="ED90" i="8"/>
  <c r="ED50" i="8"/>
  <c r="ED58" i="8"/>
  <c r="ED10" i="8"/>
  <c r="ED130" i="8"/>
  <c r="ED42" i="8"/>
  <c r="ED121" i="8"/>
  <c r="ED97" i="8"/>
  <c r="ED153" i="8"/>
  <c r="ED137" i="8"/>
  <c r="ED145" i="8"/>
  <c r="ED73" i="8"/>
  <c r="ED41" i="8"/>
  <c r="ED81" i="8"/>
  <c r="ED49" i="8"/>
  <c r="ED129" i="8"/>
  <c r="ED113" i="8"/>
  <c r="ED105" i="8"/>
  <c r="ED25" i="8"/>
  <c r="ED89" i="8"/>
  <c r="ED17" i="8"/>
  <c r="ED9" i="8"/>
  <c r="ED65" i="8"/>
  <c r="ED33" i="8"/>
  <c r="ED57" i="8"/>
  <c r="ED112" i="8"/>
  <c r="ED80" i="8"/>
  <c r="ED32" i="8"/>
  <c r="ED152" i="8"/>
  <c r="ED120" i="8"/>
  <c r="ED56" i="8"/>
  <c r="ED40" i="8"/>
  <c r="ED144" i="8"/>
  <c r="ED136" i="8"/>
  <c r="ED128" i="8"/>
  <c r="ED8" i="8"/>
  <c r="ED96" i="8"/>
  <c r="ED64" i="8"/>
  <c r="ED16" i="8"/>
  <c r="ED119" i="8"/>
  <c r="ED127" i="8"/>
  <c r="ED88" i="8"/>
  <c r="ED143" i="8"/>
  <c r="ED72" i="8"/>
  <c r="ED48" i="8"/>
  <c r="ED71" i="8"/>
  <c r="ED95" i="8"/>
  <c r="ED103" i="8"/>
  <c r="ED87" i="8"/>
  <c r="ED104" i="8"/>
  <c r="ED63" i="8"/>
  <c r="ED7" i="8"/>
  <c r="ED126" i="8"/>
  <c r="ED134" i="8"/>
  <c r="ED47" i="8"/>
  <c r="ED55" i="8"/>
  <c r="ED150" i="8"/>
  <c r="ED15" i="8"/>
  <c r="ED24" i="8"/>
  <c r="ED135" i="8"/>
  <c r="ED46" i="8"/>
  <c r="ED39" i="8"/>
  <c r="ED62" i="8"/>
  <c r="ED54" i="8"/>
  <c r="ED151" i="8"/>
  <c r="ED111" i="8"/>
  <c r="ED79" i="8"/>
  <c r="ED102" i="8"/>
  <c r="ED70" i="8"/>
  <c r="ED23" i="8"/>
  <c r="ED142" i="8"/>
  <c r="ED110" i="8"/>
  <c r="ED78" i="8"/>
  <c r="ED14" i="8"/>
  <c r="ED118" i="8"/>
  <c r="ED86" i="8"/>
  <c r="ED22" i="8"/>
  <c r="ED6" i="8"/>
  <c r="ED31" i="8"/>
  <c r="ED30" i="8"/>
  <c r="ED94" i="8"/>
  <c r="ED38" i="8"/>
  <c r="ED141" i="8"/>
  <c r="ED133" i="8"/>
  <c r="ED21" i="8"/>
  <c r="ED85" i="8"/>
  <c r="ED13" i="8"/>
  <c r="ED101" i="8"/>
  <c r="ED61" i="8"/>
  <c r="ED5" i="8"/>
  <c r="ED109" i="8"/>
  <c r="ED29" i="8"/>
  <c r="ED37" i="8"/>
  <c r="ED117" i="8"/>
  <c r="ED69" i="8"/>
  <c r="ED125" i="8"/>
  <c r="ED93" i="8"/>
  <c r="ED77" i="8"/>
  <c r="ED45" i="8"/>
  <c r="ED149" i="8"/>
  <c r="ED53" i="8"/>
  <c r="ED3" i="8"/>
  <c r="DA148" i="8"/>
  <c r="DA140" i="8"/>
  <c r="DA108" i="8"/>
  <c r="DA116" i="8"/>
  <c r="DA124" i="8"/>
  <c r="DA132" i="8"/>
  <c r="DA92" i="8"/>
  <c r="DA76" i="8"/>
  <c r="DA84" i="8"/>
  <c r="DA100" i="8"/>
  <c r="DA36" i="8"/>
  <c r="DA44" i="8"/>
  <c r="DA52" i="8"/>
  <c r="DA60" i="8"/>
  <c r="DA28" i="8"/>
  <c r="DA4" i="8"/>
  <c r="DA68" i="8"/>
  <c r="DA20" i="8"/>
  <c r="DA12" i="8"/>
  <c r="DA139" i="8"/>
  <c r="DA123" i="8"/>
  <c r="DA91" i="8"/>
  <c r="DA147" i="8"/>
  <c r="DA131" i="8"/>
  <c r="DA99" i="8"/>
  <c r="DA51" i="8"/>
  <c r="DA67" i="8"/>
  <c r="DA83" i="8"/>
  <c r="DA107" i="8"/>
  <c r="DA11" i="8"/>
  <c r="DA59" i="8"/>
  <c r="DA115" i="8"/>
  <c r="DA75" i="8"/>
  <c r="DA35" i="8"/>
  <c r="DA27" i="8"/>
  <c r="DA43" i="8"/>
  <c r="DA146" i="8"/>
  <c r="DA19" i="8"/>
  <c r="DA138" i="8"/>
  <c r="DA130" i="8"/>
  <c r="DA122" i="8"/>
  <c r="DA74" i="8"/>
  <c r="DA82" i="8"/>
  <c r="DA58" i="8"/>
  <c r="DA34" i="8"/>
  <c r="DA42" i="8"/>
  <c r="DA50" i="8"/>
  <c r="DA106" i="8"/>
  <c r="DA90" i="8"/>
  <c r="DA98" i="8"/>
  <c r="DA18" i="8"/>
  <c r="DA10" i="8"/>
  <c r="DA114" i="8"/>
  <c r="DA129" i="8"/>
  <c r="DA137" i="8"/>
  <c r="DA145" i="8"/>
  <c r="DA153" i="8"/>
  <c r="DA66" i="8"/>
  <c r="DA26" i="8"/>
  <c r="DA9" i="8"/>
  <c r="DA17" i="8"/>
  <c r="DA89" i="8"/>
  <c r="DA65" i="8"/>
  <c r="DA57" i="8"/>
  <c r="DA33" i="8"/>
  <c r="DA121" i="8"/>
  <c r="DA113" i="8"/>
  <c r="DA105" i="8"/>
  <c r="DA97" i="8"/>
  <c r="DA73" i="8"/>
  <c r="DA41" i="8"/>
  <c r="DA81" i="8"/>
  <c r="DA49" i="8"/>
  <c r="DA25" i="8"/>
  <c r="DA144" i="8"/>
  <c r="DA120" i="8"/>
  <c r="DA40" i="8"/>
  <c r="DA48" i="8"/>
  <c r="DA152" i="8"/>
  <c r="DA136" i="8"/>
  <c r="DA88" i="8"/>
  <c r="DA128" i="8"/>
  <c r="DA64" i="8"/>
  <c r="DA72" i="8"/>
  <c r="DA8" i="8"/>
  <c r="DA96" i="8"/>
  <c r="DA104" i="8"/>
  <c r="DA24" i="8"/>
  <c r="DA112" i="8"/>
  <c r="DA143" i="8"/>
  <c r="DA32" i="8"/>
  <c r="DA151" i="8"/>
  <c r="DA16" i="8"/>
  <c r="DA127" i="8"/>
  <c r="DA103" i="8"/>
  <c r="DA71" i="8"/>
  <c r="DA111" i="8"/>
  <c r="DA79" i="8"/>
  <c r="DA55" i="8"/>
  <c r="DA119" i="8"/>
  <c r="DA47" i="8"/>
  <c r="DA142" i="8"/>
  <c r="DA135" i="8"/>
  <c r="DA95" i="8"/>
  <c r="DA39" i="8"/>
  <c r="DA23" i="8"/>
  <c r="DA15" i="8"/>
  <c r="DA80" i="8"/>
  <c r="DA56" i="8"/>
  <c r="DA87" i="8"/>
  <c r="DA63" i="8"/>
  <c r="DA31" i="8"/>
  <c r="DA7" i="8"/>
  <c r="DA102" i="8"/>
  <c r="DA94" i="8"/>
  <c r="DA110" i="8"/>
  <c r="DA62" i="8"/>
  <c r="DA14" i="8"/>
  <c r="DA150" i="8"/>
  <c r="DA118" i="8"/>
  <c r="DA70" i="8"/>
  <c r="DA6" i="8"/>
  <c r="DA134" i="8"/>
  <c r="DA78" i="8"/>
  <c r="DA30" i="8"/>
  <c r="DA86" i="8"/>
  <c r="DA38" i="8"/>
  <c r="DA126" i="8"/>
  <c r="DA54" i="8"/>
  <c r="DA46" i="8"/>
  <c r="DA22" i="8"/>
  <c r="DA149" i="8"/>
  <c r="DA5" i="8"/>
  <c r="DA101" i="8"/>
  <c r="DA93" i="8"/>
  <c r="DA69" i="8"/>
  <c r="DA37" i="8"/>
  <c r="DA109" i="8"/>
  <c r="DA77" i="8"/>
  <c r="DA45" i="8"/>
  <c r="DA29" i="8"/>
  <c r="DA13" i="8"/>
  <c r="DA117" i="8"/>
  <c r="DA85" i="8"/>
  <c r="DA53" i="8"/>
  <c r="DA21" i="8"/>
  <c r="DA125" i="8"/>
  <c r="DA141" i="8"/>
  <c r="DA133" i="8"/>
  <c r="DA61" i="8"/>
  <c r="DA3" i="8"/>
  <c r="N148" i="8"/>
  <c r="N132" i="8"/>
  <c r="N140" i="8"/>
  <c r="N100" i="8"/>
  <c r="N108" i="8"/>
  <c r="N92" i="8"/>
  <c r="N116" i="8"/>
  <c r="N84" i="8"/>
  <c r="N76" i="8"/>
  <c r="N124" i="8"/>
  <c r="N68" i="8"/>
  <c r="N36" i="8"/>
  <c r="N44" i="8"/>
  <c r="N12" i="8"/>
  <c r="N4" i="8"/>
  <c r="N28" i="8"/>
  <c r="N52" i="8"/>
  <c r="N20" i="8"/>
  <c r="N60" i="8"/>
  <c r="N75" i="8"/>
  <c r="N99" i="8"/>
  <c r="N83" i="8"/>
  <c r="N59" i="8"/>
  <c r="N147" i="8"/>
  <c r="N107" i="8"/>
  <c r="N131" i="8"/>
  <c r="N115" i="8"/>
  <c r="N123" i="8"/>
  <c r="N139" i="8"/>
  <c r="N35" i="8"/>
  <c r="N43" i="8"/>
  <c r="N27" i="8"/>
  <c r="N51" i="8"/>
  <c r="N19" i="8"/>
  <c r="N11" i="8"/>
  <c r="N91" i="8"/>
  <c r="N67" i="8"/>
  <c r="N130" i="8"/>
  <c r="N146" i="8"/>
  <c r="N58" i="8"/>
  <c r="N98" i="8"/>
  <c r="N66" i="8"/>
  <c r="N106" i="8"/>
  <c r="N74" i="8"/>
  <c r="N114" i="8"/>
  <c r="N82" i="8"/>
  <c r="N18" i="8"/>
  <c r="N26" i="8"/>
  <c r="N138" i="8"/>
  <c r="N42" i="8"/>
  <c r="N90" i="8"/>
  <c r="N10" i="8"/>
  <c r="N50" i="8"/>
  <c r="N122" i="8"/>
  <c r="N34" i="8"/>
  <c r="N113" i="8"/>
  <c r="N121" i="8"/>
  <c r="N153" i="8"/>
  <c r="N137" i="8"/>
  <c r="N65" i="8"/>
  <c r="N57" i="8"/>
  <c r="N33" i="8"/>
  <c r="N73" i="8"/>
  <c r="N41" i="8"/>
  <c r="N81" i="8"/>
  <c r="N49" i="8"/>
  <c r="N97" i="8"/>
  <c r="N129" i="8"/>
  <c r="N105" i="8"/>
  <c r="N89" i="8"/>
  <c r="N9" i="8"/>
  <c r="N145" i="8"/>
  <c r="N17" i="8"/>
  <c r="N25" i="8"/>
  <c r="N128" i="8"/>
  <c r="N104" i="8"/>
  <c r="N72" i="8"/>
  <c r="N112" i="8"/>
  <c r="N80" i="8"/>
  <c r="N32" i="8"/>
  <c r="N152" i="8"/>
  <c r="N120" i="8"/>
  <c r="N144" i="8"/>
  <c r="N48" i="8"/>
  <c r="N136" i="8"/>
  <c r="N88" i="8"/>
  <c r="N24" i="8"/>
  <c r="N111" i="8"/>
  <c r="N16" i="8"/>
  <c r="N8" i="8"/>
  <c r="N119" i="8"/>
  <c r="N96" i="8"/>
  <c r="N135" i="8"/>
  <c r="N63" i="8"/>
  <c r="N151" i="8"/>
  <c r="N143" i="8"/>
  <c r="N95" i="8"/>
  <c r="N79" i="8"/>
  <c r="N55" i="8"/>
  <c r="N64" i="8"/>
  <c r="N56" i="8"/>
  <c r="N103" i="8"/>
  <c r="N39" i="8"/>
  <c r="N118" i="8"/>
  <c r="N7" i="8"/>
  <c r="N126" i="8"/>
  <c r="N71" i="8"/>
  <c r="N142" i="8"/>
  <c r="N87" i="8"/>
  <c r="N150" i="8"/>
  <c r="N15" i="8"/>
  <c r="N134" i="8"/>
  <c r="N94" i="8"/>
  <c r="N38" i="8"/>
  <c r="N23" i="8"/>
  <c r="N46" i="8"/>
  <c r="N54" i="8"/>
  <c r="N31" i="8"/>
  <c r="N102" i="8"/>
  <c r="N70" i="8"/>
  <c r="N62" i="8"/>
  <c r="N40" i="8"/>
  <c r="N110" i="8"/>
  <c r="N78" i="8"/>
  <c r="N14" i="8"/>
  <c r="N86" i="8"/>
  <c r="N22" i="8"/>
  <c r="N6" i="8"/>
  <c r="N127" i="8"/>
  <c r="N47" i="8"/>
  <c r="N30" i="8"/>
  <c r="N149" i="8"/>
  <c r="N85" i="8"/>
  <c r="N53" i="8"/>
  <c r="N141" i="8"/>
  <c r="N133" i="8"/>
  <c r="N21" i="8"/>
  <c r="N45" i="8"/>
  <c r="N29" i="8"/>
  <c r="N77" i="8"/>
  <c r="N13" i="8"/>
  <c r="N125" i="8"/>
  <c r="N101" i="8"/>
  <c r="N93" i="8"/>
  <c r="N61" i="8"/>
  <c r="N5" i="8"/>
  <c r="N109" i="8"/>
  <c r="N117" i="8"/>
  <c r="N69" i="8"/>
  <c r="N37" i="8"/>
  <c r="N3" i="8"/>
  <c r="AA116" i="8"/>
  <c r="AA124" i="8"/>
  <c r="AA148" i="8"/>
  <c r="AA132" i="8"/>
  <c r="AA140" i="8"/>
  <c r="AA100" i="8"/>
  <c r="AA92" i="8"/>
  <c r="AA68" i="8"/>
  <c r="AA76" i="8"/>
  <c r="AA44" i="8"/>
  <c r="AA84" i="8"/>
  <c r="AA108" i="8"/>
  <c r="AA60" i="8"/>
  <c r="AA52" i="8"/>
  <c r="AA28" i="8"/>
  <c r="AA36" i="8"/>
  <c r="AA12" i="8"/>
  <c r="AA4" i="8"/>
  <c r="AA20" i="8"/>
  <c r="AA147" i="8"/>
  <c r="AA131" i="8"/>
  <c r="AA99" i="8"/>
  <c r="AA91" i="8"/>
  <c r="AA67" i="8"/>
  <c r="AA107" i="8"/>
  <c r="AA75" i="8"/>
  <c r="AA115" i="8"/>
  <c r="AA83" i="8"/>
  <c r="AA123" i="8"/>
  <c r="AA139" i="8"/>
  <c r="AA35" i="8"/>
  <c r="AA43" i="8"/>
  <c r="AA51" i="8"/>
  <c r="AA59" i="8"/>
  <c r="AA19" i="8"/>
  <c r="AA27" i="8"/>
  <c r="AA122" i="8"/>
  <c r="AA138" i="8"/>
  <c r="AA146" i="8"/>
  <c r="AA11" i="8"/>
  <c r="AA130" i="8"/>
  <c r="AA114" i="8"/>
  <c r="AA26" i="8"/>
  <c r="AA98" i="8"/>
  <c r="AA90" i="8"/>
  <c r="AA66" i="8"/>
  <c r="AA106" i="8"/>
  <c r="AA74" i="8"/>
  <c r="AA42" i="8"/>
  <c r="AA82" i="8"/>
  <c r="AA10" i="8"/>
  <c r="AA50" i="8"/>
  <c r="AA34" i="8"/>
  <c r="AA58" i="8"/>
  <c r="AA129" i="8"/>
  <c r="AA105" i="8"/>
  <c r="AA18" i="8"/>
  <c r="AA113" i="8"/>
  <c r="AA97" i="8"/>
  <c r="AA121" i="8"/>
  <c r="AA153" i="8"/>
  <c r="AA65" i="8"/>
  <c r="AA73" i="8"/>
  <c r="AA25" i="8"/>
  <c r="AA81" i="8"/>
  <c r="AA33" i="8"/>
  <c r="AA145" i="8"/>
  <c r="AA89" i="8"/>
  <c r="AA41" i="8"/>
  <c r="AA49" i="8"/>
  <c r="AA137" i="8"/>
  <c r="AA57" i="8"/>
  <c r="AA17" i="8"/>
  <c r="AA9" i="8"/>
  <c r="AA8" i="8"/>
  <c r="AA64" i="8"/>
  <c r="AA16" i="8"/>
  <c r="AA104" i="8"/>
  <c r="AA112" i="8"/>
  <c r="AA80" i="8"/>
  <c r="AA32" i="8"/>
  <c r="AA144" i="8"/>
  <c r="AA128" i="8"/>
  <c r="AA120" i="8"/>
  <c r="AA88" i="8"/>
  <c r="AA40" i="8"/>
  <c r="AA152" i="8"/>
  <c r="AA136" i="8"/>
  <c r="AA56" i="8"/>
  <c r="AA111" i="8"/>
  <c r="AA119" i="8"/>
  <c r="AA87" i="8"/>
  <c r="AA39" i="8"/>
  <c r="AA72" i="8"/>
  <c r="AA48" i="8"/>
  <c r="AA96" i="8"/>
  <c r="AA24" i="8"/>
  <c r="AA151" i="8"/>
  <c r="AA135" i="8"/>
  <c r="AA95" i="8"/>
  <c r="AA143" i="8"/>
  <c r="AA103" i="8"/>
  <c r="AA71" i="8"/>
  <c r="AA55" i="8"/>
  <c r="AA31" i="8"/>
  <c r="AA7" i="8"/>
  <c r="AA126" i="8"/>
  <c r="AA127" i="8"/>
  <c r="AA134" i="8"/>
  <c r="AA79" i="8"/>
  <c r="AA63" i="8"/>
  <c r="AA23" i="8"/>
  <c r="AA86" i="8"/>
  <c r="AA38" i="8"/>
  <c r="AA15" i="8"/>
  <c r="AA150" i="8"/>
  <c r="AA142" i="8"/>
  <c r="AA54" i="8"/>
  <c r="AA46" i="8"/>
  <c r="AA62" i="8"/>
  <c r="AA22" i="8"/>
  <c r="AA47" i="8"/>
  <c r="AA118" i="8"/>
  <c r="AA94" i="8"/>
  <c r="AA14" i="8"/>
  <c r="AA102" i="8"/>
  <c r="AA70" i="8"/>
  <c r="AA6" i="8"/>
  <c r="AA110" i="8"/>
  <c r="AA30" i="8"/>
  <c r="AA78" i="8"/>
  <c r="AA117" i="8"/>
  <c r="AA85" i="8"/>
  <c r="AA37" i="8"/>
  <c r="AA125" i="8"/>
  <c r="AA45" i="8"/>
  <c r="AA29" i="8"/>
  <c r="AA53" i="8"/>
  <c r="AA109" i="8"/>
  <c r="AA77" i="8"/>
  <c r="AA141" i="8"/>
  <c r="AA133" i="8"/>
  <c r="AA93" i="8"/>
  <c r="AA61" i="8"/>
  <c r="AA5" i="8"/>
  <c r="AA13" i="8"/>
  <c r="AA149" i="8"/>
  <c r="AA101" i="8"/>
  <c r="AA69" i="8"/>
  <c r="AA21" i="8"/>
  <c r="AA3" i="8"/>
  <c r="BY116" i="8"/>
  <c r="BY124" i="8"/>
  <c r="BY148" i="8"/>
  <c r="BY132" i="8"/>
  <c r="BY100" i="8"/>
  <c r="BY76" i="8"/>
  <c r="BY140" i="8"/>
  <c r="BY68" i="8"/>
  <c r="BY44" i="8"/>
  <c r="BY92" i="8"/>
  <c r="BY60" i="8"/>
  <c r="BY52" i="8"/>
  <c r="BY108" i="8"/>
  <c r="BY84" i="8"/>
  <c r="BY28" i="8"/>
  <c r="BY20" i="8"/>
  <c r="BY36" i="8"/>
  <c r="BY12" i="8"/>
  <c r="BY4" i="8"/>
  <c r="BY139" i="8"/>
  <c r="BY131" i="8"/>
  <c r="BY115" i="8"/>
  <c r="BY123" i="8"/>
  <c r="BY147" i="8"/>
  <c r="BY91" i="8"/>
  <c r="BY75" i="8"/>
  <c r="BY107" i="8"/>
  <c r="BY83" i="8"/>
  <c r="BY19" i="8"/>
  <c r="BY11" i="8"/>
  <c r="BY99" i="8"/>
  <c r="BY35" i="8"/>
  <c r="BY27" i="8"/>
  <c r="BY67" i="8"/>
  <c r="BY59" i="8"/>
  <c r="BY43" i="8"/>
  <c r="BY130" i="8"/>
  <c r="BY114" i="8"/>
  <c r="BY82" i="8"/>
  <c r="BY18" i="8"/>
  <c r="BY138" i="8"/>
  <c r="BY26" i="8"/>
  <c r="BY34" i="8"/>
  <c r="BY51" i="8"/>
  <c r="BY122" i="8"/>
  <c r="BY42" i="8"/>
  <c r="BY90" i="8"/>
  <c r="BY50" i="8"/>
  <c r="BY98" i="8"/>
  <c r="BY66" i="8"/>
  <c r="BY106" i="8"/>
  <c r="BY58" i="8"/>
  <c r="BY146" i="8"/>
  <c r="BY74" i="8"/>
  <c r="BY137" i="8"/>
  <c r="BY145" i="8"/>
  <c r="BY129" i="8"/>
  <c r="BY105" i="8"/>
  <c r="BY10" i="8"/>
  <c r="BY89" i="8"/>
  <c r="BY9" i="8"/>
  <c r="BY25" i="8"/>
  <c r="BY17" i="8"/>
  <c r="BY57" i="8"/>
  <c r="BY65" i="8"/>
  <c r="BY33" i="8"/>
  <c r="BY73" i="8"/>
  <c r="BY41" i="8"/>
  <c r="BY81" i="8"/>
  <c r="BY49" i="8"/>
  <c r="BY113" i="8"/>
  <c r="BY121" i="8"/>
  <c r="BY97" i="8"/>
  <c r="BY144" i="8"/>
  <c r="BY48" i="8"/>
  <c r="BY136" i="8"/>
  <c r="BY152" i="8"/>
  <c r="BY88" i="8"/>
  <c r="BY24" i="8"/>
  <c r="BY96" i="8"/>
  <c r="BY64" i="8"/>
  <c r="BY16" i="8"/>
  <c r="BY104" i="8"/>
  <c r="BY112" i="8"/>
  <c r="BY80" i="8"/>
  <c r="BY32" i="8"/>
  <c r="BY135" i="8"/>
  <c r="BY153" i="8"/>
  <c r="BY143" i="8"/>
  <c r="BY72" i="8"/>
  <c r="BY56" i="8"/>
  <c r="BY40" i="8"/>
  <c r="BY79" i="8"/>
  <c r="BY55" i="8"/>
  <c r="BY103" i="8"/>
  <c r="BY87" i="8"/>
  <c r="BY8" i="8"/>
  <c r="BY111" i="8"/>
  <c r="BY120" i="8"/>
  <c r="BY119" i="8"/>
  <c r="BY128" i="8"/>
  <c r="BY142" i="8"/>
  <c r="BY150" i="8"/>
  <c r="BY15" i="8"/>
  <c r="BY151" i="8"/>
  <c r="BY127" i="8"/>
  <c r="BY95" i="8"/>
  <c r="BY63" i="8"/>
  <c r="BY31" i="8"/>
  <c r="BY7" i="8"/>
  <c r="BY39" i="8"/>
  <c r="BY62" i="8"/>
  <c r="BY118" i="8"/>
  <c r="BY102" i="8"/>
  <c r="BY70" i="8"/>
  <c r="BY71" i="8"/>
  <c r="BY110" i="8"/>
  <c r="BY78" i="8"/>
  <c r="BY14" i="8"/>
  <c r="BY134" i="8"/>
  <c r="BY86" i="8"/>
  <c r="BY22" i="8"/>
  <c r="BY6" i="8"/>
  <c r="BY47" i="8"/>
  <c r="BY30" i="8"/>
  <c r="BY94" i="8"/>
  <c r="BY38" i="8"/>
  <c r="BY23" i="8"/>
  <c r="BY126" i="8"/>
  <c r="BY46" i="8"/>
  <c r="BY54" i="8"/>
  <c r="BY13" i="8"/>
  <c r="BY149" i="8"/>
  <c r="BY101" i="8"/>
  <c r="BY61" i="8"/>
  <c r="BY109" i="8"/>
  <c r="BY5" i="8"/>
  <c r="BY117" i="8"/>
  <c r="BY69" i="8"/>
  <c r="BY37" i="8"/>
  <c r="BY21" i="8"/>
  <c r="BY125" i="8"/>
  <c r="BY77" i="8"/>
  <c r="BY45" i="8"/>
  <c r="BY29" i="8"/>
  <c r="BY85" i="8"/>
  <c r="BY53" i="8"/>
  <c r="BY141" i="8"/>
  <c r="BY133" i="8"/>
  <c r="BY93" i="8"/>
  <c r="BY3" i="8"/>
  <c r="AV140" i="8"/>
  <c r="AV124" i="8"/>
  <c r="AV132" i="8"/>
  <c r="AV148" i="8"/>
  <c r="AV116" i="8"/>
  <c r="AV76" i="8"/>
  <c r="AV92" i="8"/>
  <c r="AV108" i="8"/>
  <c r="AV60" i="8"/>
  <c r="AV44" i="8"/>
  <c r="AV84" i="8"/>
  <c r="AV100" i="8"/>
  <c r="AV68" i="8"/>
  <c r="AV28" i="8"/>
  <c r="AV20" i="8"/>
  <c r="AV12" i="8"/>
  <c r="AV52" i="8"/>
  <c r="AV36" i="8"/>
  <c r="AV4" i="8"/>
  <c r="AV147" i="8"/>
  <c r="AV59" i="8"/>
  <c r="AV67" i="8"/>
  <c r="AV131" i="8"/>
  <c r="AV99" i="8"/>
  <c r="AV83" i="8"/>
  <c r="AV107" i="8"/>
  <c r="AV139" i="8"/>
  <c r="AV115" i="8"/>
  <c r="AV91" i="8"/>
  <c r="AV11" i="8"/>
  <c r="AV19" i="8"/>
  <c r="AV27" i="8"/>
  <c r="AV75" i="8"/>
  <c r="AV35" i="8"/>
  <c r="AV123" i="8"/>
  <c r="AV43" i="8"/>
  <c r="AV51" i="8"/>
  <c r="AV122" i="8"/>
  <c r="AV138" i="8"/>
  <c r="AV130" i="8"/>
  <c r="AV90" i="8"/>
  <c r="AV42" i="8"/>
  <c r="AV50" i="8"/>
  <c r="AV18" i="8"/>
  <c r="AV146" i="8"/>
  <c r="AV98" i="8"/>
  <c r="AV26" i="8"/>
  <c r="AV106" i="8"/>
  <c r="AV74" i="8"/>
  <c r="AV34" i="8"/>
  <c r="AV58" i="8"/>
  <c r="AV10" i="8"/>
  <c r="AV82" i="8"/>
  <c r="AV105" i="8"/>
  <c r="AV97" i="8"/>
  <c r="AV129" i="8"/>
  <c r="AV113" i="8"/>
  <c r="AV66" i="8"/>
  <c r="AV121" i="8"/>
  <c r="AV137" i="8"/>
  <c r="AV89" i="8"/>
  <c r="AV65" i="8"/>
  <c r="AV57" i="8"/>
  <c r="AV33" i="8"/>
  <c r="AV73" i="8"/>
  <c r="AV41" i="8"/>
  <c r="AV81" i="8"/>
  <c r="AV49" i="8"/>
  <c r="AV25" i="8"/>
  <c r="AV114" i="8"/>
  <c r="AV17" i="8"/>
  <c r="AV145" i="8"/>
  <c r="AV153" i="8"/>
  <c r="AV9" i="8"/>
  <c r="AV136" i="8"/>
  <c r="AV96" i="8"/>
  <c r="AV88" i="8"/>
  <c r="AV8" i="8"/>
  <c r="AV64" i="8"/>
  <c r="AV16" i="8"/>
  <c r="AV144" i="8"/>
  <c r="AV80" i="8"/>
  <c r="AV32" i="8"/>
  <c r="AV104" i="8"/>
  <c r="AV56" i="8"/>
  <c r="AV40" i="8"/>
  <c r="AV112" i="8"/>
  <c r="AV152" i="8"/>
  <c r="AV120" i="8"/>
  <c r="AV151" i="8"/>
  <c r="AV103" i="8"/>
  <c r="AV95" i="8"/>
  <c r="AV87" i="8"/>
  <c r="AV24" i="8"/>
  <c r="AV119" i="8"/>
  <c r="AV127" i="8"/>
  <c r="AV47" i="8"/>
  <c r="AV135" i="8"/>
  <c r="AV72" i="8"/>
  <c r="AV48" i="8"/>
  <c r="AV143" i="8"/>
  <c r="AV63" i="8"/>
  <c r="AV71" i="8"/>
  <c r="AV15" i="8"/>
  <c r="AV23" i="8"/>
  <c r="AV31" i="8"/>
  <c r="AV7" i="8"/>
  <c r="AV126" i="8"/>
  <c r="AV111" i="8"/>
  <c r="AV79" i="8"/>
  <c r="AV118" i="8"/>
  <c r="AV70" i="8"/>
  <c r="AV6" i="8"/>
  <c r="AV55" i="8"/>
  <c r="AV78" i="8"/>
  <c r="AV30" i="8"/>
  <c r="AV142" i="8"/>
  <c r="AV86" i="8"/>
  <c r="AV38" i="8"/>
  <c r="AV54" i="8"/>
  <c r="AV46" i="8"/>
  <c r="AV94" i="8"/>
  <c r="AV134" i="8"/>
  <c r="AV22" i="8"/>
  <c r="AV150" i="8"/>
  <c r="AV102" i="8"/>
  <c r="AV128" i="8"/>
  <c r="AV14" i="8"/>
  <c r="AV110" i="8"/>
  <c r="AV62" i="8"/>
  <c r="AV39" i="8"/>
  <c r="AV117" i="8"/>
  <c r="AV93" i="8"/>
  <c r="AV69" i="8"/>
  <c r="AV37" i="8"/>
  <c r="AV125" i="8"/>
  <c r="AV77" i="8"/>
  <c r="AV45" i="8"/>
  <c r="AV85" i="8"/>
  <c r="AV53" i="8"/>
  <c r="AV109" i="8"/>
  <c r="AV133" i="8"/>
  <c r="AV29" i="8"/>
  <c r="AV21" i="8"/>
  <c r="AV141" i="8"/>
  <c r="AV13" i="8"/>
  <c r="AV5" i="8"/>
  <c r="AV149" i="8"/>
  <c r="AV101" i="8"/>
  <c r="AV61" i="8"/>
  <c r="AV3" i="8"/>
  <c r="BX116" i="8"/>
  <c r="BX124" i="8"/>
  <c r="BX132" i="8"/>
  <c r="BX140" i="8"/>
  <c r="BX148" i="8"/>
  <c r="BX100" i="8"/>
  <c r="BX76" i="8"/>
  <c r="BX92" i="8"/>
  <c r="BX44" i="8"/>
  <c r="BX108" i="8"/>
  <c r="BX28" i="8"/>
  <c r="BX20" i="8"/>
  <c r="BX84" i="8"/>
  <c r="BX68" i="8"/>
  <c r="BX52" i="8"/>
  <c r="BX36" i="8"/>
  <c r="BX12" i="8"/>
  <c r="BX60" i="8"/>
  <c r="BX4" i="8"/>
  <c r="BX139" i="8"/>
  <c r="BX99" i="8"/>
  <c r="BX91" i="8"/>
  <c r="BX67" i="8"/>
  <c r="BX147" i="8"/>
  <c r="BX107" i="8"/>
  <c r="BX75" i="8"/>
  <c r="BX115" i="8"/>
  <c r="BX83" i="8"/>
  <c r="BX123" i="8"/>
  <c r="BX35" i="8"/>
  <c r="BX43" i="8"/>
  <c r="BX131" i="8"/>
  <c r="BX51" i="8"/>
  <c r="BX19" i="8"/>
  <c r="BX27" i="8"/>
  <c r="BX59" i="8"/>
  <c r="BX122" i="8"/>
  <c r="BX11" i="8"/>
  <c r="BX138" i="8"/>
  <c r="BX146" i="8"/>
  <c r="BX130" i="8"/>
  <c r="BX98" i="8"/>
  <c r="BX66" i="8"/>
  <c r="BX106" i="8"/>
  <c r="BX90" i="8"/>
  <c r="BX74" i="8"/>
  <c r="BX42" i="8"/>
  <c r="BX50" i="8"/>
  <c r="BX26" i="8"/>
  <c r="BX10" i="8"/>
  <c r="BX34" i="8"/>
  <c r="BX58" i="8"/>
  <c r="BX18" i="8"/>
  <c r="BX129" i="8"/>
  <c r="BX105" i="8"/>
  <c r="BX114" i="8"/>
  <c r="BX113" i="8"/>
  <c r="BX121" i="8"/>
  <c r="BX153" i="8"/>
  <c r="BX97" i="8"/>
  <c r="BX82" i="8"/>
  <c r="BX65" i="8"/>
  <c r="BX73" i="8"/>
  <c r="BX25" i="8"/>
  <c r="BX81" i="8"/>
  <c r="BX33" i="8"/>
  <c r="BX89" i="8"/>
  <c r="BX41" i="8"/>
  <c r="BX145" i="8"/>
  <c r="BX49" i="8"/>
  <c r="BX57" i="8"/>
  <c r="BX137" i="8"/>
  <c r="BX17" i="8"/>
  <c r="BX9" i="8"/>
  <c r="BX24" i="8"/>
  <c r="BX8" i="8"/>
  <c r="BX96" i="8"/>
  <c r="BX64" i="8"/>
  <c r="BX16" i="8"/>
  <c r="BX104" i="8"/>
  <c r="BX112" i="8"/>
  <c r="BX80" i="8"/>
  <c r="BX32" i="8"/>
  <c r="BX128" i="8"/>
  <c r="BX120" i="8"/>
  <c r="BX56" i="8"/>
  <c r="BX40" i="8"/>
  <c r="BX144" i="8"/>
  <c r="BX152" i="8"/>
  <c r="BX88" i="8"/>
  <c r="BX111" i="8"/>
  <c r="BX151" i="8"/>
  <c r="BX119" i="8"/>
  <c r="BX87" i="8"/>
  <c r="BX72" i="8"/>
  <c r="BX48" i="8"/>
  <c r="BX135" i="8"/>
  <c r="BX95" i="8"/>
  <c r="BX143" i="8"/>
  <c r="BX136" i="8"/>
  <c r="BX63" i="8"/>
  <c r="BX47" i="8"/>
  <c r="BX79" i="8"/>
  <c r="BX31" i="8"/>
  <c r="BX7" i="8"/>
  <c r="BX39" i="8"/>
  <c r="BX127" i="8"/>
  <c r="BX126" i="8"/>
  <c r="BX71" i="8"/>
  <c r="BX134" i="8"/>
  <c r="BX55" i="8"/>
  <c r="BX23" i="8"/>
  <c r="BX150" i="8"/>
  <c r="BX118" i="8"/>
  <c r="BX86" i="8"/>
  <c r="BX38" i="8"/>
  <c r="BX6" i="8"/>
  <c r="BX54" i="8"/>
  <c r="BX46" i="8"/>
  <c r="BX103" i="8"/>
  <c r="BX22" i="8"/>
  <c r="BX142" i="8"/>
  <c r="BX14" i="8"/>
  <c r="BX102" i="8"/>
  <c r="BX70" i="8"/>
  <c r="BX78" i="8"/>
  <c r="BX62" i="8"/>
  <c r="BX110" i="8"/>
  <c r="BX94" i="8"/>
  <c r="BX15" i="8"/>
  <c r="BX30" i="8"/>
  <c r="BX117" i="8"/>
  <c r="BX85" i="8"/>
  <c r="BX61" i="8"/>
  <c r="BX37" i="8"/>
  <c r="BX77" i="8"/>
  <c r="BX125" i="8"/>
  <c r="BX45" i="8"/>
  <c r="BX13" i="8"/>
  <c r="BX53" i="8"/>
  <c r="BX5" i="8"/>
  <c r="BX141" i="8"/>
  <c r="BX133" i="8"/>
  <c r="BX93" i="8"/>
  <c r="BX29" i="8"/>
  <c r="BX109" i="8"/>
  <c r="BX149" i="8"/>
  <c r="BX101" i="8"/>
  <c r="BX69" i="8"/>
  <c r="BX21" i="8"/>
  <c r="BX3" i="8"/>
  <c r="BK148" i="8"/>
  <c r="BK116" i="8"/>
  <c r="BK124" i="8"/>
  <c r="BK140" i="8"/>
  <c r="BK132" i="8"/>
  <c r="BK76" i="8"/>
  <c r="BK84" i="8"/>
  <c r="BK108" i="8"/>
  <c r="BK60" i="8"/>
  <c r="BK52" i="8"/>
  <c r="BK68" i="8"/>
  <c r="BK92" i="8"/>
  <c r="BK36" i="8"/>
  <c r="BK20" i="8"/>
  <c r="BK12" i="8"/>
  <c r="BK28" i="8"/>
  <c r="BK100" i="8"/>
  <c r="BK4" i="8"/>
  <c r="BK147" i="8"/>
  <c r="BK44" i="8"/>
  <c r="BK139" i="8"/>
  <c r="BK67" i="8"/>
  <c r="BK75" i="8"/>
  <c r="BK99" i="8"/>
  <c r="BK83" i="8"/>
  <c r="BK107" i="8"/>
  <c r="BK115" i="8"/>
  <c r="BK131" i="8"/>
  <c r="BK123" i="8"/>
  <c r="BK91" i="8"/>
  <c r="BK11" i="8"/>
  <c r="BK19" i="8"/>
  <c r="BK27" i="8"/>
  <c r="BK35" i="8"/>
  <c r="BK43" i="8"/>
  <c r="BK51" i="8"/>
  <c r="BK59" i="8"/>
  <c r="BK138" i="8"/>
  <c r="BK130" i="8"/>
  <c r="BK146" i="8"/>
  <c r="BK58" i="8"/>
  <c r="BK50" i="8"/>
  <c r="BK98" i="8"/>
  <c r="BK122" i="8"/>
  <c r="BK106" i="8"/>
  <c r="BK114" i="8"/>
  <c r="BK66" i="8"/>
  <c r="BK18" i="8"/>
  <c r="BK82" i="8"/>
  <c r="BK34" i="8"/>
  <c r="BK90" i="8"/>
  <c r="BK26" i="8"/>
  <c r="BK10" i="8"/>
  <c r="BK74" i="8"/>
  <c r="BK42" i="8"/>
  <c r="BK105" i="8"/>
  <c r="BK153" i="8"/>
  <c r="BK113" i="8"/>
  <c r="BK89" i="8"/>
  <c r="BK121" i="8"/>
  <c r="BK137" i="8"/>
  <c r="BK145" i="8"/>
  <c r="BK65" i="8"/>
  <c r="BK57" i="8"/>
  <c r="BK33" i="8"/>
  <c r="BK73" i="8"/>
  <c r="BK41" i="8"/>
  <c r="BK81" i="8"/>
  <c r="BK49" i="8"/>
  <c r="BK97" i="8"/>
  <c r="BK25" i="8"/>
  <c r="BK9" i="8"/>
  <c r="BK17" i="8"/>
  <c r="BK129" i="8"/>
  <c r="BK144" i="8"/>
  <c r="BK96" i="8"/>
  <c r="BK64" i="8"/>
  <c r="BK16" i="8"/>
  <c r="BK152" i="8"/>
  <c r="BK72" i="8"/>
  <c r="BK104" i="8"/>
  <c r="BK56" i="8"/>
  <c r="BK40" i="8"/>
  <c r="BK112" i="8"/>
  <c r="BK48" i="8"/>
  <c r="BK120" i="8"/>
  <c r="BK128" i="8"/>
  <c r="BK103" i="8"/>
  <c r="BK95" i="8"/>
  <c r="BK32" i="8"/>
  <c r="BK111" i="8"/>
  <c r="BK136" i="8"/>
  <c r="BK8" i="8"/>
  <c r="BK127" i="8"/>
  <c r="BK47" i="8"/>
  <c r="BK135" i="8"/>
  <c r="BK55" i="8"/>
  <c r="BK88" i="8"/>
  <c r="BK24" i="8"/>
  <c r="BK143" i="8"/>
  <c r="BK151" i="8"/>
  <c r="BK71" i="8"/>
  <c r="BK15" i="8"/>
  <c r="BK87" i="8"/>
  <c r="BK23" i="8"/>
  <c r="BK39" i="8"/>
  <c r="BK31" i="8"/>
  <c r="BK7" i="8"/>
  <c r="BK80" i="8"/>
  <c r="BK119" i="8"/>
  <c r="BK134" i="8"/>
  <c r="BK79" i="8"/>
  <c r="BK63" i="8"/>
  <c r="BK142" i="8"/>
  <c r="BK126" i="8"/>
  <c r="BK78" i="8"/>
  <c r="BK30" i="8"/>
  <c r="BK150" i="8"/>
  <c r="BK86" i="8"/>
  <c r="BK38" i="8"/>
  <c r="BK22" i="8"/>
  <c r="BK94" i="8"/>
  <c r="BK46" i="8"/>
  <c r="BK54" i="8"/>
  <c r="BK102" i="8"/>
  <c r="BK110" i="8"/>
  <c r="BK14" i="8"/>
  <c r="BK62" i="8"/>
  <c r="BK6" i="8"/>
  <c r="BK118" i="8"/>
  <c r="BK70" i="8"/>
  <c r="BK125" i="8"/>
  <c r="BK77" i="8"/>
  <c r="BK45" i="8"/>
  <c r="BK85" i="8"/>
  <c r="BK53" i="8"/>
  <c r="BK69" i="8"/>
  <c r="BK133" i="8"/>
  <c r="BK21" i="8"/>
  <c r="BK93" i="8"/>
  <c r="BK141" i="8"/>
  <c r="BK37" i="8"/>
  <c r="BK149" i="8"/>
  <c r="BK29" i="8"/>
  <c r="BK13" i="8"/>
  <c r="BK101" i="8"/>
  <c r="BK61" i="8"/>
  <c r="BK109" i="8"/>
  <c r="BK5" i="8"/>
  <c r="BK117" i="8"/>
  <c r="BK3" i="8"/>
  <c r="AP140" i="8"/>
  <c r="AP124" i="8"/>
  <c r="AP132" i="8"/>
  <c r="AP100" i="8"/>
  <c r="AP108" i="8"/>
  <c r="AP148" i="8"/>
  <c r="AP116" i="8"/>
  <c r="AP92" i="8"/>
  <c r="AP60" i="8"/>
  <c r="AP52" i="8"/>
  <c r="AP68" i="8"/>
  <c r="AP84" i="8"/>
  <c r="AP20" i="8"/>
  <c r="AP76" i="8"/>
  <c r="AP36" i="8"/>
  <c r="AP12" i="8"/>
  <c r="AP44" i="8"/>
  <c r="AP4" i="8"/>
  <c r="AP28" i="8"/>
  <c r="AP131" i="8"/>
  <c r="AP139" i="8"/>
  <c r="AP99" i="8"/>
  <c r="AP67" i="8"/>
  <c r="AP107" i="8"/>
  <c r="AP75" i="8"/>
  <c r="AP115" i="8"/>
  <c r="AP91" i="8"/>
  <c r="AP83" i="8"/>
  <c r="AP147" i="8"/>
  <c r="AP123" i="8"/>
  <c r="AP59" i="8"/>
  <c r="AP35" i="8"/>
  <c r="AP43" i="8"/>
  <c r="AP51" i="8"/>
  <c r="AP19" i="8"/>
  <c r="AP27" i="8"/>
  <c r="AP11" i="8"/>
  <c r="AP138" i="8"/>
  <c r="AP146" i="8"/>
  <c r="AP130" i="8"/>
  <c r="AP98" i="8"/>
  <c r="AP26" i="8"/>
  <c r="AP106" i="8"/>
  <c r="AP122" i="8"/>
  <c r="AP114" i="8"/>
  <c r="AP90" i="8"/>
  <c r="AP66" i="8"/>
  <c r="AP74" i="8"/>
  <c r="AP82" i="8"/>
  <c r="AP58" i="8"/>
  <c r="AP34" i="8"/>
  <c r="AP50" i="8"/>
  <c r="AP10" i="8"/>
  <c r="AP42" i="8"/>
  <c r="AP18" i="8"/>
  <c r="AP105" i="8"/>
  <c r="AP113" i="8"/>
  <c r="AP121" i="8"/>
  <c r="AP129" i="8"/>
  <c r="AP153" i="8"/>
  <c r="AP137" i="8"/>
  <c r="AP97" i="8"/>
  <c r="AP73" i="8"/>
  <c r="AP41" i="8"/>
  <c r="AP81" i="8"/>
  <c r="AP49" i="8"/>
  <c r="AP145" i="8"/>
  <c r="AP17" i="8"/>
  <c r="AP9" i="8"/>
  <c r="AP65" i="8"/>
  <c r="AP33" i="8"/>
  <c r="AP96" i="8"/>
  <c r="AP80" i="8"/>
  <c r="AP16" i="8"/>
  <c r="AP104" i="8"/>
  <c r="AP24" i="8"/>
  <c r="AP57" i="8"/>
  <c r="AP128" i="8"/>
  <c r="AP112" i="8"/>
  <c r="AP25" i="8"/>
  <c r="AP144" i="8"/>
  <c r="AP120" i="8"/>
  <c r="AP40" i="8"/>
  <c r="AP152" i="8"/>
  <c r="AP48" i="8"/>
  <c r="AP136" i="8"/>
  <c r="AP89" i="8"/>
  <c r="AP64" i="8"/>
  <c r="AP119" i="8"/>
  <c r="AP87" i="8"/>
  <c r="AP63" i="8"/>
  <c r="AP47" i="8"/>
  <c r="AP88" i="8"/>
  <c r="AP56" i="8"/>
  <c r="AP151" i="8"/>
  <c r="AP143" i="8"/>
  <c r="AP95" i="8"/>
  <c r="AP72" i="8"/>
  <c r="AP32" i="8"/>
  <c r="AP127" i="8"/>
  <c r="AP103" i="8"/>
  <c r="AP71" i="8"/>
  <c r="AP8" i="8"/>
  <c r="AP55" i="8"/>
  <c r="AP31" i="8"/>
  <c r="AP7" i="8"/>
  <c r="AP126" i="8"/>
  <c r="AP39" i="8"/>
  <c r="AP142" i="8"/>
  <c r="AP79" i="8"/>
  <c r="AP23" i="8"/>
  <c r="AP150" i="8"/>
  <c r="AP135" i="8"/>
  <c r="AP134" i="8"/>
  <c r="AP54" i="8"/>
  <c r="AP46" i="8"/>
  <c r="AP22" i="8"/>
  <c r="AP102" i="8"/>
  <c r="AP94" i="8"/>
  <c r="AP15" i="8"/>
  <c r="AP110" i="8"/>
  <c r="AP62" i="8"/>
  <c r="AP14" i="8"/>
  <c r="AP118" i="8"/>
  <c r="AP70" i="8"/>
  <c r="AP6" i="8"/>
  <c r="AP111" i="8"/>
  <c r="AP78" i="8"/>
  <c r="AP30" i="8"/>
  <c r="AP86" i="8"/>
  <c r="AP38" i="8"/>
  <c r="AP149" i="8"/>
  <c r="AP125" i="8"/>
  <c r="AP93" i="8"/>
  <c r="AP61" i="8"/>
  <c r="AP21" i="8"/>
  <c r="AP133" i="8"/>
  <c r="AP53" i="8"/>
  <c r="AP141" i="8"/>
  <c r="AP13" i="8"/>
  <c r="AP29" i="8"/>
  <c r="AP117" i="8"/>
  <c r="AP101" i="8"/>
  <c r="AP69" i="8"/>
  <c r="AP37" i="8"/>
  <c r="AP109" i="8"/>
  <c r="AP77" i="8"/>
  <c r="AP45" i="8"/>
  <c r="AP5" i="8"/>
  <c r="AP85" i="8"/>
  <c r="AP3" i="8"/>
  <c r="AL116" i="8"/>
  <c r="AL132" i="8"/>
  <c r="AL140" i="8"/>
  <c r="AL148" i="8"/>
  <c r="AL108" i="8"/>
  <c r="AL84" i="8"/>
  <c r="AL92" i="8"/>
  <c r="AL36" i="8"/>
  <c r="AL76" i="8"/>
  <c r="AL124" i="8"/>
  <c r="AL28" i="8"/>
  <c r="AL20" i="8"/>
  <c r="AL68" i="8"/>
  <c r="AL100" i="8"/>
  <c r="AL60" i="8"/>
  <c r="AL12" i="8"/>
  <c r="AL4" i="8"/>
  <c r="AL44" i="8"/>
  <c r="AL52" i="8"/>
  <c r="AL123" i="8"/>
  <c r="AL139" i="8"/>
  <c r="AL147" i="8"/>
  <c r="AL99" i="8"/>
  <c r="AL107" i="8"/>
  <c r="AL91" i="8"/>
  <c r="AL67" i="8"/>
  <c r="AL59" i="8"/>
  <c r="AL11" i="8"/>
  <c r="AL35" i="8"/>
  <c r="AL75" i="8"/>
  <c r="AL43" i="8"/>
  <c r="AL27" i="8"/>
  <c r="AL131" i="8"/>
  <c r="AL115" i="8"/>
  <c r="AL83" i="8"/>
  <c r="AL51" i="8"/>
  <c r="AL19" i="8"/>
  <c r="AL130" i="8"/>
  <c r="AL138" i="8"/>
  <c r="AL34" i="8"/>
  <c r="AL42" i="8"/>
  <c r="AL90" i="8"/>
  <c r="AL50" i="8"/>
  <c r="AL58" i="8"/>
  <c r="AL146" i="8"/>
  <c r="AL98" i="8"/>
  <c r="AL66" i="8"/>
  <c r="AL114" i="8"/>
  <c r="AL82" i="8"/>
  <c r="AL18" i="8"/>
  <c r="AL106" i="8"/>
  <c r="AL122" i="8"/>
  <c r="AL26" i="8"/>
  <c r="AL10" i="8"/>
  <c r="AL74" i="8"/>
  <c r="AL145" i="8"/>
  <c r="AL129" i="8"/>
  <c r="AL105" i="8"/>
  <c r="AL113" i="8"/>
  <c r="AL121" i="8"/>
  <c r="AL97" i="8"/>
  <c r="AL153" i="8"/>
  <c r="AL89" i="8"/>
  <c r="AL17" i="8"/>
  <c r="AL137" i="8"/>
  <c r="AL65" i="8"/>
  <c r="AL57" i="8"/>
  <c r="AL33" i="8"/>
  <c r="AL73" i="8"/>
  <c r="AL41" i="8"/>
  <c r="AL81" i="8"/>
  <c r="AL49" i="8"/>
  <c r="AL25" i="8"/>
  <c r="AL9" i="8"/>
  <c r="AL136" i="8"/>
  <c r="AL128" i="8"/>
  <c r="AL8" i="8"/>
  <c r="AL88" i="8"/>
  <c r="AL24" i="8"/>
  <c r="AL96" i="8"/>
  <c r="AL104" i="8"/>
  <c r="AL72" i="8"/>
  <c r="AL112" i="8"/>
  <c r="AL80" i="8"/>
  <c r="AL32" i="8"/>
  <c r="AL152" i="8"/>
  <c r="AL120" i="8"/>
  <c r="AL144" i="8"/>
  <c r="AL48" i="8"/>
  <c r="AL64" i="8"/>
  <c r="AL56" i="8"/>
  <c r="AL40" i="8"/>
  <c r="AL79" i="8"/>
  <c r="AL55" i="8"/>
  <c r="AL16" i="8"/>
  <c r="AL151" i="8"/>
  <c r="AL111" i="8"/>
  <c r="AL63" i="8"/>
  <c r="AL119" i="8"/>
  <c r="AL127" i="8"/>
  <c r="AL95" i="8"/>
  <c r="AL135" i="8"/>
  <c r="AL15" i="8"/>
  <c r="AL103" i="8"/>
  <c r="AL47" i="8"/>
  <c r="AL31" i="8"/>
  <c r="AL23" i="8"/>
  <c r="AL39" i="8"/>
  <c r="AL143" i="8"/>
  <c r="AL7" i="8"/>
  <c r="AL126" i="8"/>
  <c r="AL71" i="8"/>
  <c r="AL110" i="8"/>
  <c r="AL78" i="8"/>
  <c r="AL14" i="8"/>
  <c r="AL134" i="8"/>
  <c r="AL118" i="8"/>
  <c r="AL86" i="8"/>
  <c r="AL22" i="8"/>
  <c r="AL6" i="8"/>
  <c r="AL30" i="8"/>
  <c r="AL94" i="8"/>
  <c r="AL38" i="8"/>
  <c r="AL46" i="8"/>
  <c r="AL54" i="8"/>
  <c r="AL87" i="8"/>
  <c r="AL142" i="8"/>
  <c r="AL62" i="8"/>
  <c r="AL102" i="8"/>
  <c r="AL150" i="8"/>
  <c r="AL70" i="8"/>
  <c r="AL109" i="8"/>
  <c r="AL5" i="8"/>
  <c r="AL117" i="8"/>
  <c r="AL69" i="8"/>
  <c r="AL37" i="8"/>
  <c r="AL125" i="8"/>
  <c r="AL77" i="8"/>
  <c r="AL45" i="8"/>
  <c r="AL149" i="8"/>
  <c r="AL93" i="8"/>
  <c r="AL85" i="8"/>
  <c r="AL53" i="8"/>
  <c r="AL141" i="8"/>
  <c r="AL133" i="8"/>
  <c r="AL21" i="8"/>
  <c r="AL29" i="8"/>
  <c r="AL101" i="8"/>
  <c r="AL13" i="8"/>
  <c r="AL61" i="8"/>
  <c r="AL3" i="8"/>
  <c r="I140" i="8"/>
  <c r="I116" i="8"/>
  <c r="I124" i="8"/>
  <c r="I132" i="8"/>
  <c r="I100" i="8"/>
  <c r="I84" i="8"/>
  <c r="I44" i="8"/>
  <c r="I108" i="8"/>
  <c r="I60" i="8"/>
  <c r="I68" i="8"/>
  <c r="I148" i="8"/>
  <c r="I92" i="8"/>
  <c r="I76" i="8"/>
  <c r="I28" i="8"/>
  <c r="I52" i="8"/>
  <c r="I36" i="8"/>
  <c r="I12" i="8"/>
  <c r="I20" i="8"/>
  <c r="I4" i="8"/>
  <c r="I139" i="8"/>
  <c r="I131" i="8"/>
  <c r="I99" i="8"/>
  <c r="I67" i="8"/>
  <c r="I59" i="8"/>
  <c r="I147" i="8"/>
  <c r="I107" i="8"/>
  <c r="I75" i="8"/>
  <c r="I115" i="8"/>
  <c r="I83" i="8"/>
  <c r="I123" i="8"/>
  <c r="I91" i="8"/>
  <c r="I35" i="8"/>
  <c r="I43" i="8"/>
  <c r="I19" i="8"/>
  <c r="I51" i="8"/>
  <c r="I27" i="8"/>
  <c r="I11" i="8"/>
  <c r="I146" i="8"/>
  <c r="I98" i="8"/>
  <c r="I26" i="8"/>
  <c r="I106" i="8"/>
  <c r="I138" i="8"/>
  <c r="I114" i="8"/>
  <c r="I90" i="8"/>
  <c r="I66" i="8"/>
  <c r="I74" i="8"/>
  <c r="I122" i="8"/>
  <c r="I42" i="8"/>
  <c r="I50" i="8"/>
  <c r="I10" i="8"/>
  <c r="I130" i="8"/>
  <c r="I34" i="8"/>
  <c r="I58" i="8"/>
  <c r="I18" i="8"/>
  <c r="I82" i="8"/>
  <c r="I105" i="8"/>
  <c r="I113" i="8"/>
  <c r="I121" i="8"/>
  <c r="I129" i="8"/>
  <c r="I89" i="8"/>
  <c r="I65" i="8"/>
  <c r="I57" i="8"/>
  <c r="I33" i="8"/>
  <c r="I97" i="8"/>
  <c r="I73" i="8"/>
  <c r="I41" i="8"/>
  <c r="I81" i="8"/>
  <c r="I49" i="8"/>
  <c r="I9" i="8"/>
  <c r="I153" i="8"/>
  <c r="I145" i="8"/>
  <c r="I137" i="8"/>
  <c r="I17" i="8"/>
  <c r="I25" i="8"/>
  <c r="I72" i="8"/>
  <c r="I8" i="8"/>
  <c r="I96" i="8"/>
  <c r="I80" i="8"/>
  <c r="I16" i="8"/>
  <c r="I104" i="8"/>
  <c r="I112" i="8"/>
  <c r="I32" i="8"/>
  <c r="I144" i="8"/>
  <c r="I120" i="8"/>
  <c r="I40" i="8"/>
  <c r="I128" i="8"/>
  <c r="I152" i="8"/>
  <c r="I136" i="8"/>
  <c r="I88" i="8"/>
  <c r="I56" i="8"/>
  <c r="I111" i="8"/>
  <c r="I119" i="8"/>
  <c r="I87" i="8"/>
  <c r="I39" i="8"/>
  <c r="I48" i="8"/>
  <c r="I135" i="8"/>
  <c r="I64" i="8"/>
  <c r="I143" i="8"/>
  <c r="I24" i="8"/>
  <c r="I151" i="8"/>
  <c r="I23" i="8"/>
  <c r="I79" i="8"/>
  <c r="I31" i="8"/>
  <c r="I7" i="8"/>
  <c r="I126" i="8"/>
  <c r="I127" i="8"/>
  <c r="I95" i="8"/>
  <c r="I63" i="8"/>
  <c r="I47" i="8"/>
  <c r="I134" i="8"/>
  <c r="I71" i="8"/>
  <c r="I142" i="8"/>
  <c r="I55" i="8"/>
  <c r="I150" i="8"/>
  <c r="I86" i="8"/>
  <c r="I38" i="8"/>
  <c r="I54" i="8"/>
  <c r="I46" i="8"/>
  <c r="I22" i="8"/>
  <c r="I102" i="8"/>
  <c r="I94" i="8"/>
  <c r="I110" i="8"/>
  <c r="I62" i="8"/>
  <c r="I14" i="8"/>
  <c r="I103" i="8"/>
  <c r="I118" i="8"/>
  <c r="I70" i="8"/>
  <c r="I6" i="8"/>
  <c r="I78" i="8"/>
  <c r="I15" i="8"/>
  <c r="I30" i="8"/>
  <c r="I117" i="8"/>
  <c r="I85" i="8"/>
  <c r="I53" i="8"/>
  <c r="I125" i="8"/>
  <c r="I21" i="8"/>
  <c r="I45" i="8"/>
  <c r="I133" i="8"/>
  <c r="I109" i="8"/>
  <c r="I77" i="8"/>
  <c r="I141" i="8"/>
  <c r="I13" i="8"/>
  <c r="I5" i="8"/>
  <c r="I149" i="8"/>
  <c r="I29" i="8"/>
  <c r="I101" i="8"/>
  <c r="I93" i="8"/>
  <c r="I69" i="8"/>
  <c r="I61" i="8"/>
  <c r="I37" i="8"/>
  <c r="I3" i="8"/>
  <c r="AK148" i="8"/>
  <c r="AK132" i="8"/>
  <c r="AK140" i="8"/>
  <c r="AK100" i="8"/>
  <c r="AK108" i="8"/>
  <c r="AK92" i="8"/>
  <c r="AK116" i="8"/>
  <c r="AK84" i="8"/>
  <c r="AK124" i="8"/>
  <c r="AK76" i="8"/>
  <c r="AK68" i="8"/>
  <c r="AK36" i="8"/>
  <c r="AK44" i="8"/>
  <c r="AK12" i="8"/>
  <c r="AK60" i="8"/>
  <c r="AK20" i="8"/>
  <c r="AK4" i="8"/>
  <c r="AK28" i="8"/>
  <c r="AK52" i="8"/>
  <c r="AK131" i="8"/>
  <c r="AK147" i="8"/>
  <c r="AK139" i="8"/>
  <c r="AK75" i="8"/>
  <c r="AK99" i="8"/>
  <c r="AK83" i="8"/>
  <c r="AK59" i="8"/>
  <c r="AK107" i="8"/>
  <c r="AK115" i="8"/>
  <c r="AK123" i="8"/>
  <c r="AK91" i="8"/>
  <c r="AK35" i="8"/>
  <c r="AK27" i="8"/>
  <c r="AK43" i="8"/>
  <c r="AK51" i="8"/>
  <c r="AK67" i="8"/>
  <c r="AK19" i="8"/>
  <c r="AK11" i="8"/>
  <c r="AK146" i="8"/>
  <c r="AK138" i="8"/>
  <c r="AK58" i="8"/>
  <c r="AK130" i="8"/>
  <c r="AK98" i="8"/>
  <c r="AK66" i="8"/>
  <c r="AK106" i="8"/>
  <c r="AK74" i="8"/>
  <c r="AK114" i="8"/>
  <c r="AK82" i="8"/>
  <c r="AK18" i="8"/>
  <c r="AK26" i="8"/>
  <c r="AK42" i="8"/>
  <c r="AK122" i="8"/>
  <c r="AK34" i="8"/>
  <c r="AK10" i="8"/>
  <c r="AK90" i="8"/>
  <c r="AK153" i="8"/>
  <c r="AK113" i="8"/>
  <c r="AK121" i="8"/>
  <c r="AK137" i="8"/>
  <c r="AK89" i="8"/>
  <c r="AK50" i="8"/>
  <c r="AK145" i="8"/>
  <c r="AK65" i="8"/>
  <c r="AK57" i="8"/>
  <c r="AK33" i="8"/>
  <c r="AK73" i="8"/>
  <c r="AK41" i="8"/>
  <c r="AK81" i="8"/>
  <c r="AK49" i="8"/>
  <c r="AK97" i="8"/>
  <c r="AK9" i="8"/>
  <c r="AK17" i="8"/>
  <c r="AK25" i="8"/>
  <c r="AK105" i="8"/>
  <c r="AK129" i="8"/>
  <c r="AK104" i="8"/>
  <c r="AK72" i="8"/>
  <c r="AK152" i="8"/>
  <c r="AK112" i="8"/>
  <c r="AK80" i="8"/>
  <c r="AK32" i="8"/>
  <c r="AK128" i="8"/>
  <c r="AK120" i="8"/>
  <c r="AK144" i="8"/>
  <c r="AK48" i="8"/>
  <c r="AK136" i="8"/>
  <c r="AK88" i="8"/>
  <c r="AK24" i="8"/>
  <c r="AK96" i="8"/>
  <c r="AK111" i="8"/>
  <c r="AK64" i="8"/>
  <c r="AK56" i="8"/>
  <c r="AK40" i="8"/>
  <c r="AK119" i="8"/>
  <c r="AK16" i="8"/>
  <c r="AK8" i="8"/>
  <c r="AK135" i="8"/>
  <c r="AK143" i="8"/>
  <c r="AK151" i="8"/>
  <c r="AK79" i="8"/>
  <c r="AK55" i="8"/>
  <c r="AK39" i="8"/>
  <c r="AK118" i="8"/>
  <c r="AK126" i="8"/>
  <c r="AK63" i="8"/>
  <c r="AK127" i="8"/>
  <c r="AK95" i="8"/>
  <c r="AK71" i="8"/>
  <c r="AK47" i="8"/>
  <c r="AK23" i="8"/>
  <c r="AK142" i="8"/>
  <c r="AK103" i="8"/>
  <c r="AK150" i="8"/>
  <c r="AK15" i="8"/>
  <c r="AK134" i="8"/>
  <c r="AK94" i="8"/>
  <c r="AK38" i="8"/>
  <c r="AK46" i="8"/>
  <c r="AK54" i="8"/>
  <c r="AK62" i="8"/>
  <c r="AK87" i="8"/>
  <c r="AK102" i="8"/>
  <c r="AK70" i="8"/>
  <c r="AK7" i="8"/>
  <c r="AK110" i="8"/>
  <c r="AK78" i="8"/>
  <c r="AK14" i="8"/>
  <c r="AK86" i="8"/>
  <c r="AK22" i="8"/>
  <c r="AK6" i="8"/>
  <c r="AK31" i="8"/>
  <c r="AK30" i="8"/>
  <c r="AK85" i="8"/>
  <c r="AK53" i="8"/>
  <c r="AK5" i="8"/>
  <c r="AK45" i="8"/>
  <c r="AK141" i="8"/>
  <c r="AK133" i="8"/>
  <c r="AK93" i="8"/>
  <c r="AK29" i="8"/>
  <c r="AK125" i="8"/>
  <c r="AK21" i="8"/>
  <c r="AK13" i="8"/>
  <c r="AK149" i="8"/>
  <c r="AK101" i="8"/>
  <c r="AK61" i="8"/>
  <c r="AK109" i="8"/>
  <c r="AK77" i="8"/>
  <c r="AK117" i="8"/>
  <c r="AK69" i="8"/>
  <c r="AK37" i="8"/>
  <c r="AK3" i="8"/>
  <c r="H148" i="8"/>
  <c r="H100" i="8"/>
  <c r="H140" i="8"/>
  <c r="H108" i="8"/>
  <c r="H116" i="8"/>
  <c r="H124" i="8"/>
  <c r="H76" i="8"/>
  <c r="H68" i="8"/>
  <c r="H132" i="8"/>
  <c r="H92" i="8"/>
  <c r="H60" i="8"/>
  <c r="H44" i="8"/>
  <c r="H52" i="8"/>
  <c r="H84" i="8"/>
  <c r="H4" i="8"/>
  <c r="H36" i="8"/>
  <c r="H20" i="8"/>
  <c r="H28" i="8"/>
  <c r="H12" i="8"/>
  <c r="H115" i="8"/>
  <c r="H139" i="8"/>
  <c r="H131" i="8"/>
  <c r="H123" i="8"/>
  <c r="H91" i="8"/>
  <c r="H147" i="8"/>
  <c r="H43" i="8"/>
  <c r="H99" i="8"/>
  <c r="H75" i="8"/>
  <c r="H51" i="8"/>
  <c r="H83" i="8"/>
  <c r="H67" i="8"/>
  <c r="H107" i="8"/>
  <c r="H11" i="8"/>
  <c r="H19" i="8"/>
  <c r="H27" i="8"/>
  <c r="H35" i="8"/>
  <c r="H59" i="8"/>
  <c r="H114" i="8"/>
  <c r="H66" i="8"/>
  <c r="H146" i="8"/>
  <c r="H74" i="8"/>
  <c r="H82" i="8"/>
  <c r="H58" i="8"/>
  <c r="H34" i="8"/>
  <c r="H138" i="8"/>
  <c r="H42" i="8"/>
  <c r="H50" i="8"/>
  <c r="H18" i="8"/>
  <c r="H98" i="8"/>
  <c r="H26" i="8"/>
  <c r="H122" i="8"/>
  <c r="H106" i="8"/>
  <c r="H153" i="8"/>
  <c r="H137" i="8"/>
  <c r="H130" i="8"/>
  <c r="H10" i="8"/>
  <c r="H145" i="8"/>
  <c r="H105" i="8"/>
  <c r="H97" i="8"/>
  <c r="H121" i="8"/>
  <c r="H113" i="8"/>
  <c r="H25" i="8"/>
  <c r="H9" i="8"/>
  <c r="H129" i="8"/>
  <c r="H17" i="8"/>
  <c r="H89" i="8"/>
  <c r="H65" i="8"/>
  <c r="H57" i="8"/>
  <c r="H33" i="8"/>
  <c r="H90" i="8"/>
  <c r="H73" i="8"/>
  <c r="H41" i="8"/>
  <c r="H112" i="8"/>
  <c r="H48" i="8"/>
  <c r="H24" i="8"/>
  <c r="H152" i="8"/>
  <c r="H120" i="8"/>
  <c r="H81" i="8"/>
  <c r="H128" i="8"/>
  <c r="H136" i="8"/>
  <c r="H88" i="8"/>
  <c r="H8" i="8"/>
  <c r="H64" i="8"/>
  <c r="H16" i="8"/>
  <c r="H49" i="8"/>
  <c r="H144" i="8"/>
  <c r="H96" i="8"/>
  <c r="H80" i="8"/>
  <c r="H32" i="8"/>
  <c r="H135" i="8"/>
  <c r="H143" i="8"/>
  <c r="H63" i="8"/>
  <c r="H151" i="8"/>
  <c r="H79" i="8"/>
  <c r="H72" i="8"/>
  <c r="H103" i="8"/>
  <c r="H95" i="8"/>
  <c r="H87" i="8"/>
  <c r="H56" i="8"/>
  <c r="H40" i="8"/>
  <c r="H111" i="8"/>
  <c r="H119" i="8"/>
  <c r="H127" i="8"/>
  <c r="H47" i="8"/>
  <c r="H134" i="8"/>
  <c r="H150" i="8"/>
  <c r="H142" i="8"/>
  <c r="H39" i="8"/>
  <c r="H15" i="8"/>
  <c r="H55" i="8"/>
  <c r="H23" i="8"/>
  <c r="H104" i="8"/>
  <c r="H71" i="8"/>
  <c r="H22" i="8"/>
  <c r="H102" i="8"/>
  <c r="H110" i="8"/>
  <c r="H62" i="8"/>
  <c r="H14" i="8"/>
  <c r="H118" i="8"/>
  <c r="H70" i="8"/>
  <c r="H6" i="8"/>
  <c r="H7" i="8"/>
  <c r="H78" i="8"/>
  <c r="H30" i="8"/>
  <c r="H86" i="8"/>
  <c r="H38" i="8"/>
  <c r="H31" i="8"/>
  <c r="H126" i="8"/>
  <c r="H54" i="8"/>
  <c r="H46" i="8"/>
  <c r="H94" i="8"/>
  <c r="H13" i="8"/>
  <c r="H149" i="8"/>
  <c r="H101" i="8"/>
  <c r="H61" i="8"/>
  <c r="H141" i="8"/>
  <c r="H109" i="8"/>
  <c r="H5" i="8"/>
  <c r="H117" i="8"/>
  <c r="H93" i="8"/>
  <c r="H69" i="8"/>
  <c r="H37" i="8"/>
  <c r="H125" i="8"/>
  <c r="H77" i="8"/>
  <c r="H45" i="8"/>
  <c r="H29" i="8"/>
  <c r="H85" i="8"/>
  <c r="H53" i="8"/>
  <c r="H133" i="8"/>
  <c r="H21" i="8"/>
  <c r="H3" i="8"/>
  <c r="AJ148" i="8"/>
  <c r="AJ116" i="8"/>
  <c r="AJ124" i="8"/>
  <c r="AJ132" i="8"/>
  <c r="AJ108" i="8"/>
  <c r="AJ92" i="8"/>
  <c r="AJ68" i="8"/>
  <c r="AJ140" i="8"/>
  <c r="AJ100" i="8"/>
  <c r="AJ76" i="8"/>
  <c r="AJ84" i="8"/>
  <c r="AJ44" i="8"/>
  <c r="AJ60" i="8"/>
  <c r="AJ52" i="8"/>
  <c r="AJ28" i="8"/>
  <c r="AJ20" i="8"/>
  <c r="AJ36" i="8"/>
  <c r="AJ12" i="8"/>
  <c r="AJ4" i="8"/>
  <c r="AJ147" i="8"/>
  <c r="AJ131" i="8"/>
  <c r="AJ139" i="8"/>
  <c r="AJ99" i="8"/>
  <c r="AJ91" i="8"/>
  <c r="AJ107" i="8"/>
  <c r="AJ75" i="8"/>
  <c r="AJ19" i="8"/>
  <c r="AJ115" i="8"/>
  <c r="AJ27" i="8"/>
  <c r="AJ11" i="8"/>
  <c r="AJ123" i="8"/>
  <c r="AJ67" i="8"/>
  <c r="AJ59" i="8"/>
  <c r="AJ35" i="8"/>
  <c r="AJ43" i="8"/>
  <c r="AJ83" i="8"/>
  <c r="AJ51" i="8"/>
  <c r="AJ146" i="8"/>
  <c r="AJ130" i="8"/>
  <c r="AJ138" i="8"/>
  <c r="AJ82" i="8"/>
  <c r="AJ58" i="8"/>
  <c r="AJ34" i="8"/>
  <c r="AJ90" i="8"/>
  <c r="AJ42" i="8"/>
  <c r="AJ114" i="8"/>
  <c r="AJ50" i="8"/>
  <c r="AJ26" i="8"/>
  <c r="AJ122" i="8"/>
  <c r="AJ98" i="8"/>
  <c r="AJ66" i="8"/>
  <c r="AJ18" i="8"/>
  <c r="AJ106" i="8"/>
  <c r="AJ74" i="8"/>
  <c r="AJ10" i="8"/>
  <c r="AJ137" i="8"/>
  <c r="AJ145" i="8"/>
  <c r="AJ105" i="8"/>
  <c r="AJ153" i="8"/>
  <c r="AJ57" i="8"/>
  <c r="AJ97" i="8"/>
  <c r="AJ129" i="8"/>
  <c r="AJ9" i="8"/>
  <c r="AJ65" i="8"/>
  <c r="AJ17" i="8"/>
  <c r="AJ73" i="8"/>
  <c r="AJ81" i="8"/>
  <c r="AJ33" i="8"/>
  <c r="AJ121" i="8"/>
  <c r="AJ113" i="8"/>
  <c r="AJ89" i="8"/>
  <c r="AJ41" i="8"/>
  <c r="AJ25" i="8"/>
  <c r="AJ49" i="8"/>
  <c r="AJ144" i="8"/>
  <c r="AJ48" i="8"/>
  <c r="AJ152" i="8"/>
  <c r="AJ136" i="8"/>
  <c r="AJ24" i="8"/>
  <c r="AJ8" i="8"/>
  <c r="AJ64" i="8"/>
  <c r="AJ16" i="8"/>
  <c r="AJ104" i="8"/>
  <c r="AJ112" i="8"/>
  <c r="AJ96" i="8"/>
  <c r="AJ80" i="8"/>
  <c r="AJ32" i="8"/>
  <c r="AJ143" i="8"/>
  <c r="AJ88" i="8"/>
  <c r="AJ72" i="8"/>
  <c r="AJ127" i="8"/>
  <c r="AJ63" i="8"/>
  <c r="AJ56" i="8"/>
  <c r="AJ40" i="8"/>
  <c r="AJ120" i="8"/>
  <c r="AJ111" i="8"/>
  <c r="AJ79" i="8"/>
  <c r="AJ55" i="8"/>
  <c r="AJ128" i="8"/>
  <c r="AJ151" i="8"/>
  <c r="AJ119" i="8"/>
  <c r="AJ87" i="8"/>
  <c r="AJ39" i="8"/>
  <c r="AJ23" i="8"/>
  <c r="AJ142" i="8"/>
  <c r="AJ71" i="8"/>
  <c r="AJ15" i="8"/>
  <c r="AJ150" i="8"/>
  <c r="AJ47" i="8"/>
  <c r="AJ31" i="8"/>
  <c r="AJ7" i="8"/>
  <c r="AJ103" i="8"/>
  <c r="AJ14" i="8"/>
  <c r="AJ102" i="8"/>
  <c r="AJ70" i="8"/>
  <c r="AJ126" i="8"/>
  <c r="AJ110" i="8"/>
  <c r="AJ94" i="8"/>
  <c r="AJ78" i="8"/>
  <c r="AJ62" i="8"/>
  <c r="AJ30" i="8"/>
  <c r="AJ86" i="8"/>
  <c r="AJ38" i="8"/>
  <c r="AJ6" i="8"/>
  <c r="AJ135" i="8"/>
  <c r="AJ95" i="8"/>
  <c r="AJ54" i="8"/>
  <c r="AJ46" i="8"/>
  <c r="AJ118" i="8"/>
  <c r="AJ22" i="8"/>
  <c r="AJ134" i="8"/>
  <c r="AJ29" i="8"/>
  <c r="AJ13" i="8"/>
  <c r="AJ149" i="8"/>
  <c r="AJ101" i="8"/>
  <c r="AJ69" i="8"/>
  <c r="AJ21" i="8"/>
  <c r="AJ109" i="8"/>
  <c r="AJ77" i="8"/>
  <c r="AJ5" i="8"/>
  <c r="AJ117" i="8"/>
  <c r="AJ85" i="8"/>
  <c r="AJ37" i="8"/>
  <c r="AJ125" i="8"/>
  <c r="AJ45" i="8"/>
  <c r="AJ61" i="8"/>
  <c r="AJ53" i="8"/>
  <c r="AJ141" i="8"/>
  <c r="AJ133" i="8"/>
  <c r="AJ93" i="8"/>
  <c r="AJ3" i="8"/>
  <c r="W108" i="8"/>
  <c r="W148" i="8"/>
  <c r="W116" i="8"/>
  <c r="W124" i="8"/>
  <c r="W132" i="8"/>
  <c r="W76" i="8"/>
  <c r="W84" i="8"/>
  <c r="W140" i="8"/>
  <c r="W60" i="8"/>
  <c r="W52" i="8"/>
  <c r="W92" i="8"/>
  <c r="W100" i="8"/>
  <c r="W20" i="8"/>
  <c r="W12" i="8"/>
  <c r="W44" i="8"/>
  <c r="W36" i="8"/>
  <c r="W68" i="8"/>
  <c r="W4" i="8"/>
  <c r="W28" i="8"/>
  <c r="W139" i="8"/>
  <c r="W131" i="8"/>
  <c r="W123" i="8"/>
  <c r="W91" i="8"/>
  <c r="W99" i="8"/>
  <c r="W83" i="8"/>
  <c r="W51" i="8"/>
  <c r="W115" i="8"/>
  <c r="W59" i="8"/>
  <c r="W147" i="8"/>
  <c r="W11" i="8"/>
  <c r="W19" i="8"/>
  <c r="W75" i="8"/>
  <c r="W67" i="8"/>
  <c r="W27" i="8"/>
  <c r="W35" i="8"/>
  <c r="W107" i="8"/>
  <c r="W146" i="8"/>
  <c r="W43" i="8"/>
  <c r="W138" i="8"/>
  <c r="W130" i="8"/>
  <c r="W74" i="8"/>
  <c r="W82" i="8"/>
  <c r="W34" i="8"/>
  <c r="W90" i="8"/>
  <c r="W42" i="8"/>
  <c r="W50" i="8"/>
  <c r="W122" i="8"/>
  <c r="W106" i="8"/>
  <c r="W58" i="8"/>
  <c r="W114" i="8"/>
  <c r="W66" i="8"/>
  <c r="W98" i="8"/>
  <c r="W10" i="8"/>
  <c r="W26" i="8"/>
  <c r="W145" i="8"/>
  <c r="W129" i="8"/>
  <c r="W97" i="8"/>
  <c r="W105" i="8"/>
  <c r="W18" i="8"/>
  <c r="W113" i="8"/>
  <c r="W89" i="8"/>
  <c r="W9" i="8"/>
  <c r="W137" i="8"/>
  <c r="W121" i="8"/>
  <c r="W17" i="8"/>
  <c r="W153" i="8"/>
  <c r="W65" i="8"/>
  <c r="W57" i="8"/>
  <c r="W33" i="8"/>
  <c r="W73" i="8"/>
  <c r="W41" i="8"/>
  <c r="W81" i="8"/>
  <c r="W49" i="8"/>
  <c r="W25" i="8"/>
  <c r="W120" i="8"/>
  <c r="W24" i="8"/>
  <c r="W128" i="8"/>
  <c r="W136" i="8"/>
  <c r="W88" i="8"/>
  <c r="W144" i="8"/>
  <c r="W96" i="8"/>
  <c r="W64" i="8"/>
  <c r="W16" i="8"/>
  <c r="W152" i="8"/>
  <c r="W72" i="8"/>
  <c r="W104" i="8"/>
  <c r="W56" i="8"/>
  <c r="W40" i="8"/>
  <c r="W143" i="8"/>
  <c r="W8" i="8"/>
  <c r="W151" i="8"/>
  <c r="W71" i="8"/>
  <c r="W112" i="8"/>
  <c r="W103" i="8"/>
  <c r="W95" i="8"/>
  <c r="W87" i="8"/>
  <c r="W111" i="8"/>
  <c r="W80" i="8"/>
  <c r="W119" i="8"/>
  <c r="W48" i="8"/>
  <c r="W127" i="8"/>
  <c r="W47" i="8"/>
  <c r="W150" i="8"/>
  <c r="W63" i="8"/>
  <c r="W79" i="8"/>
  <c r="W15" i="8"/>
  <c r="W55" i="8"/>
  <c r="W23" i="8"/>
  <c r="W31" i="8"/>
  <c r="W7" i="8"/>
  <c r="W102" i="8"/>
  <c r="W110" i="8"/>
  <c r="W54" i="8"/>
  <c r="W22" i="8"/>
  <c r="W14" i="8"/>
  <c r="W39" i="8"/>
  <c r="W134" i="8"/>
  <c r="W118" i="8"/>
  <c r="W70" i="8"/>
  <c r="W6" i="8"/>
  <c r="W78" i="8"/>
  <c r="W30" i="8"/>
  <c r="W86" i="8"/>
  <c r="W38" i="8"/>
  <c r="W126" i="8"/>
  <c r="W94" i="8"/>
  <c r="W62" i="8"/>
  <c r="W46" i="8"/>
  <c r="W135" i="8"/>
  <c r="W142" i="8"/>
  <c r="W32" i="8"/>
  <c r="W101" i="8"/>
  <c r="W61" i="8"/>
  <c r="W29" i="8"/>
  <c r="W149" i="8"/>
  <c r="W109" i="8"/>
  <c r="W5" i="8"/>
  <c r="W117" i="8"/>
  <c r="W93" i="8"/>
  <c r="W69" i="8"/>
  <c r="W37" i="8"/>
  <c r="W125" i="8"/>
  <c r="W77" i="8"/>
  <c r="W45" i="8"/>
  <c r="W85" i="8"/>
  <c r="W53" i="8"/>
  <c r="W133" i="8"/>
  <c r="W21" i="8"/>
  <c r="W141" i="8"/>
  <c r="W13" i="8"/>
  <c r="W3" i="8"/>
  <c r="EW148" i="8"/>
  <c r="EW140" i="8"/>
  <c r="EW124" i="8"/>
  <c r="EW132" i="8"/>
  <c r="EW92" i="8"/>
  <c r="EW116" i="8"/>
  <c r="EW108" i="8"/>
  <c r="EW28" i="8"/>
  <c r="EW84" i="8"/>
  <c r="EW76" i="8"/>
  <c r="EW52" i="8"/>
  <c r="EW100" i="8"/>
  <c r="EW60" i="8"/>
  <c r="EW68" i="8"/>
  <c r="EW44" i="8"/>
  <c r="EW36" i="8"/>
  <c r="EW12" i="8"/>
  <c r="EW20" i="8"/>
  <c r="EW4" i="8"/>
  <c r="EW147" i="8"/>
  <c r="EW131" i="8"/>
  <c r="EW99" i="8"/>
  <c r="EW107" i="8"/>
  <c r="EW139" i="8"/>
  <c r="EW115" i="8"/>
  <c r="EW83" i="8"/>
  <c r="EW75" i="8"/>
  <c r="EW59" i="8"/>
  <c r="EW123" i="8"/>
  <c r="EW11" i="8"/>
  <c r="EW19" i="8"/>
  <c r="EW35" i="8"/>
  <c r="EW27" i="8"/>
  <c r="EW91" i="8"/>
  <c r="EW67" i="8"/>
  <c r="EW43" i="8"/>
  <c r="EW51" i="8"/>
  <c r="EW122" i="8"/>
  <c r="EW138" i="8"/>
  <c r="EW130" i="8"/>
  <c r="EW42" i="8"/>
  <c r="EW50" i="8"/>
  <c r="EW98" i="8"/>
  <c r="EW26" i="8"/>
  <c r="EW106" i="8"/>
  <c r="EW146" i="8"/>
  <c r="EW74" i="8"/>
  <c r="EW34" i="8"/>
  <c r="EW18" i="8"/>
  <c r="EW90" i="8"/>
  <c r="EW58" i="8"/>
  <c r="EW10" i="8"/>
  <c r="EW82" i="8"/>
  <c r="EW145" i="8"/>
  <c r="EW114" i="8"/>
  <c r="EW153" i="8"/>
  <c r="EW105" i="8"/>
  <c r="EW97" i="8"/>
  <c r="EW113" i="8"/>
  <c r="EW89" i="8"/>
  <c r="EW65" i="8"/>
  <c r="EW57" i="8"/>
  <c r="EW33" i="8"/>
  <c r="EW73" i="8"/>
  <c r="EW41" i="8"/>
  <c r="EW66" i="8"/>
  <c r="EW81" i="8"/>
  <c r="EW49" i="8"/>
  <c r="EW137" i="8"/>
  <c r="EW129" i="8"/>
  <c r="EW121" i="8"/>
  <c r="EW25" i="8"/>
  <c r="EW17" i="8"/>
  <c r="EW9" i="8"/>
  <c r="EW152" i="8"/>
  <c r="EW136" i="8"/>
  <c r="EW88" i="8"/>
  <c r="EW56" i="8"/>
  <c r="EW64" i="8"/>
  <c r="EW96" i="8"/>
  <c r="EW80" i="8"/>
  <c r="EW16" i="8"/>
  <c r="EW104" i="8"/>
  <c r="EW24" i="8"/>
  <c r="EW112" i="8"/>
  <c r="EW144" i="8"/>
  <c r="EW128" i="8"/>
  <c r="EW120" i="8"/>
  <c r="EW40" i="8"/>
  <c r="EW127" i="8"/>
  <c r="EW103" i="8"/>
  <c r="EW71" i="8"/>
  <c r="EW72" i="8"/>
  <c r="EW48" i="8"/>
  <c r="EW32" i="8"/>
  <c r="EW119" i="8"/>
  <c r="EW87" i="8"/>
  <c r="EW47" i="8"/>
  <c r="EW8" i="8"/>
  <c r="EW135" i="8"/>
  <c r="EW143" i="8"/>
  <c r="EW63" i="8"/>
  <c r="EW95" i="8"/>
  <c r="EW55" i="8"/>
  <c r="EW15" i="8"/>
  <c r="EW79" i="8"/>
  <c r="EW31" i="8"/>
  <c r="EW7" i="8"/>
  <c r="EW126" i="8"/>
  <c r="EW23" i="8"/>
  <c r="EW111" i="8"/>
  <c r="EW118" i="8"/>
  <c r="EW70" i="8"/>
  <c r="EW6" i="8"/>
  <c r="EW78" i="8"/>
  <c r="EW30" i="8"/>
  <c r="EW142" i="8"/>
  <c r="EW86" i="8"/>
  <c r="EW38" i="8"/>
  <c r="EW150" i="8"/>
  <c r="EW54" i="8"/>
  <c r="EW46" i="8"/>
  <c r="EW39" i="8"/>
  <c r="EW134" i="8"/>
  <c r="EW22" i="8"/>
  <c r="EW151" i="8"/>
  <c r="EW102" i="8"/>
  <c r="EW94" i="8"/>
  <c r="EW110" i="8"/>
  <c r="EW62" i="8"/>
  <c r="EW14" i="8"/>
  <c r="EW101" i="8"/>
  <c r="EW93" i="8"/>
  <c r="EW69" i="8"/>
  <c r="EW37" i="8"/>
  <c r="EW5" i="8"/>
  <c r="EW109" i="8"/>
  <c r="EW77" i="8"/>
  <c r="EW45" i="8"/>
  <c r="EW29" i="8"/>
  <c r="EW117" i="8"/>
  <c r="EW85" i="8"/>
  <c r="EW53" i="8"/>
  <c r="EW125" i="8"/>
  <c r="EW21" i="8"/>
  <c r="EW133" i="8"/>
  <c r="EW13" i="8"/>
  <c r="EW141" i="8"/>
  <c r="EW149" i="8"/>
  <c r="EW61" i="8"/>
  <c r="EW3" i="8"/>
  <c r="O134" i="12"/>
  <c r="O39" i="12"/>
  <c r="O143" i="12"/>
  <c r="O142" i="12"/>
  <c r="O126" i="12"/>
  <c r="O150" i="12"/>
  <c r="O94" i="12"/>
  <c r="O118" i="12"/>
  <c r="O86" i="12"/>
  <c r="O102" i="12"/>
  <c r="O78" i="12"/>
  <c r="O110" i="12"/>
  <c r="O38" i="12"/>
  <c r="O70" i="12"/>
  <c r="O14" i="12"/>
  <c r="O6" i="12"/>
  <c r="O62" i="12"/>
  <c r="O22" i="12"/>
  <c r="O46" i="12"/>
  <c r="O30" i="12"/>
  <c r="O54" i="12"/>
  <c r="O141" i="12"/>
  <c r="O149" i="12"/>
  <c r="O125" i="12"/>
  <c r="O133" i="12"/>
  <c r="O85" i="12"/>
  <c r="O101" i="12"/>
  <c r="O61" i="12"/>
  <c r="O109" i="12"/>
  <c r="O93" i="12"/>
  <c r="O69" i="12"/>
  <c r="O117" i="12"/>
  <c r="O77" i="12"/>
  <c r="O5" i="12"/>
  <c r="O29" i="12"/>
  <c r="O37" i="12"/>
  <c r="O53" i="12"/>
  <c r="O21" i="12"/>
  <c r="O45" i="12"/>
  <c r="O13" i="12"/>
  <c r="O124" i="12"/>
  <c r="O148" i="12"/>
  <c r="O140" i="12"/>
  <c r="O132" i="12"/>
  <c r="O108" i="12"/>
  <c r="O116" i="12"/>
  <c r="O100" i="12"/>
  <c r="O92" i="12"/>
  <c r="O44" i="12"/>
  <c r="O76" i="12"/>
  <c r="O60" i="12"/>
  <c r="O52" i="12"/>
  <c r="O28" i="12"/>
  <c r="O12" i="12"/>
  <c r="O84" i="12"/>
  <c r="O68" i="12"/>
  <c r="O20" i="12"/>
  <c r="O36" i="12"/>
  <c r="O123" i="12"/>
  <c r="O107" i="12"/>
  <c r="O75" i="12"/>
  <c r="O4" i="12"/>
  <c r="O83" i="12"/>
  <c r="O131" i="12"/>
  <c r="O67" i="12"/>
  <c r="O35" i="12"/>
  <c r="O19" i="12"/>
  <c r="O139" i="12"/>
  <c r="O27" i="12"/>
  <c r="O115" i="12"/>
  <c r="O91" i="12"/>
  <c r="O11" i="12"/>
  <c r="O99" i="12"/>
  <c r="O43" i="12"/>
  <c r="O51" i="12"/>
  <c r="O59" i="12"/>
  <c r="O122" i="12"/>
  <c r="O74" i="12"/>
  <c r="O82" i="12"/>
  <c r="O58" i="12"/>
  <c r="O98" i="12"/>
  <c r="O114" i="12"/>
  <c r="O50" i="12"/>
  <c r="O10" i="12"/>
  <c r="O145" i="12"/>
  <c r="O26" i="12"/>
  <c r="O130" i="12"/>
  <c r="O42" i="12"/>
  <c r="O34" i="12"/>
  <c r="O18" i="12"/>
  <c r="O66" i="12"/>
  <c r="O121" i="12"/>
  <c r="O138" i="12"/>
  <c r="O129" i="12"/>
  <c r="O105" i="12"/>
  <c r="O147" i="12"/>
  <c r="O106" i="12"/>
  <c r="O113" i="12"/>
  <c r="O73" i="12"/>
  <c r="O81" i="12"/>
  <c r="O89" i="12"/>
  <c r="O25" i="12"/>
  <c r="O146" i="12"/>
  <c r="O90" i="12"/>
  <c r="O97" i="12"/>
  <c r="O49" i="12"/>
  <c r="O33" i="12"/>
  <c r="O57" i="12"/>
  <c r="O41" i="12"/>
  <c r="O9" i="12"/>
  <c r="O128" i="12"/>
  <c r="O72" i="12"/>
  <c r="O17" i="12"/>
  <c r="O104" i="12"/>
  <c r="O65" i="12"/>
  <c r="O112" i="12"/>
  <c r="O96" i="12"/>
  <c r="O40" i="12"/>
  <c r="O137" i="12"/>
  <c r="O144" i="12"/>
  <c r="O120" i="12"/>
  <c r="O56" i="12"/>
  <c r="O48" i="12"/>
  <c r="O24" i="12"/>
  <c r="O8" i="12"/>
  <c r="O88" i="12"/>
  <c r="O127" i="12"/>
  <c r="O111" i="12"/>
  <c r="O79" i="12"/>
  <c r="O153" i="12"/>
  <c r="O152" i="12"/>
  <c r="O64" i="12"/>
  <c r="O136" i="12"/>
  <c r="O80" i="12"/>
  <c r="O151" i="12"/>
  <c r="O135" i="12"/>
  <c r="O119" i="12"/>
  <c r="O87" i="12"/>
  <c r="O63" i="12"/>
  <c r="O32" i="12"/>
  <c r="O16" i="12"/>
  <c r="O95" i="12"/>
  <c r="O71" i="12"/>
  <c r="O103" i="12"/>
  <c r="O15" i="12"/>
  <c r="O7" i="12"/>
  <c r="O55" i="12"/>
  <c r="O31" i="12"/>
  <c r="O47" i="12"/>
  <c r="O23" i="12"/>
  <c r="O3" i="12"/>
  <c r="CA39" i="12"/>
  <c r="CA150" i="12"/>
  <c r="CA134" i="12"/>
  <c r="CA126" i="12"/>
  <c r="CA94" i="12"/>
  <c r="CA86" i="12"/>
  <c r="CA143" i="12"/>
  <c r="CA118" i="12"/>
  <c r="CA78" i="12"/>
  <c r="CA142" i="12"/>
  <c r="CA38" i="12"/>
  <c r="CA102" i="12"/>
  <c r="CA110" i="12"/>
  <c r="CA54" i="12"/>
  <c r="CA14" i="12"/>
  <c r="CA46" i="12"/>
  <c r="CA30" i="12"/>
  <c r="CA62" i="12"/>
  <c r="CA70" i="12"/>
  <c r="CA22" i="12"/>
  <c r="CA6" i="12"/>
  <c r="CA141" i="12"/>
  <c r="CA149" i="12"/>
  <c r="CA125" i="12"/>
  <c r="CA133" i="12"/>
  <c r="CA101" i="12"/>
  <c r="CA117" i="12"/>
  <c r="CA109" i="12"/>
  <c r="CA93" i="12"/>
  <c r="CA61" i="12"/>
  <c r="CA69" i="12"/>
  <c r="CA77" i="12"/>
  <c r="CA53" i="12"/>
  <c r="CA45" i="12"/>
  <c r="CA21" i="12"/>
  <c r="CA5" i="12"/>
  <c r="CA13" i="12"/>
  <c r="CA85" i="12"/>
  <c r="CA37" i="12"/>
  <c r="CA29" i="12"/>
  <c r="CA124" i="12"/>
  <c r="CA148" i="12"/>
  <c r="CA132" i="12"/>
  <c r="CA140" i="12"/>
  <c r="CA108" i="12"/>
  <c r="CA116" i="12"/>
  <c r="CA100" i="12"/>
  <c r="CA44" i="12"/>
  <c r="CA76" i="12"/>
  <c r="CA60" i="12"/>
  <c r="CA52" i="12"/>
  <c r="CA36" i="12"/>
  <c r="CA28" i="12"/>
  <c r="CA12" i="12"/>
  <c r="CA4" i="12"/>
  <c r="CA84" i="12"/>
  <c r="CA68" i="12"/>
  <c r="CA20" i="12"/>
  <c r="CA92" i="12"/>
  <c r="CA123" i="12"/>
  <c r="CA107" i="12"/>
  <c r="CA75" i="12"/>
  <c r="CA83" i="12"/>
  <c r="CA131" i="12"/>
  <c r="CA67" i="12"/>
  <c r="CA35" i="12"/>
  <c r="CA99" i="12"/>
  <c r="CA27" i="12"/>
  <c r="CA139" i="12"/>
  <c r="CA59" i="12"/>
  <c r="CA19" i="12"/>
  <c r="CA11" i="12"/>
  <c r="CA91" i="12"/>
  <c r="CA43" i="12"/>
  <c r="CA51" i="12"/>
  <c r="CA115" i="12"/>
  <c r="CA122" i="12"/>
  <c r="CA74" i="12"/>
  <c r="CA82" i="12"/>
  <c r="CA58" i="12"/>
  <c r="CA130" i="12"/>
  <c r="CA147" i="12"/>
  <c r="CA98" i="12"/>
  <c r="CA90" i="12"/>
  <c r="CA10" i="12"/>
  <c r="CA145" i="12"/>
  <c r="CA146" i="12"/>
  <c r="CA106" i="12"/>
  <c r="CA26" i="12"/>
  <c r="CA114" i="12"/>
  <c r="CA105" i="12"/>
  <c r="CA50" i="12"/>
  <c r="CA129" i="12"/>
  <c r="CA34" i="12"/>
  <c r="CA18" i="12"/>
  <c r="CA138" i="12"/>
  <c r="CA66" i="12"/>
  <c r="CA113" i="12"/>
  <c r="CA73" i="12"/>
  <c r="CA81" i="12"/>
  <c r="CA153" i="12"/>
  <c r="CA137" i="12"/>
  <c r="CA121" i="12"/>
  <c r="CA89" i="12"/>
  <c r="CA25" i="12"/>
  <c r="CA42" i="12"/>
  <c r="CA97" i="12"/>
  <c r="CA33" i="12"/>
  <c r="CA57" i="12"/>
  <c r="CA49" i="12"/>
  <c r="CA41" i="12"/>
  <c r="CA9" i="12"/>
  <c r="CA128" i="12"/>
  <c r="CA72" i="12"/>
  <c r="CA120" i="12"/>
  <c r="CA104" i="12"/>
  <c r="CA17" i="12"/>
  <c r="CA112" i="12"/>
  <c r="CA96" i="12"/>
  <c r="CA40" i="12"/>
  <c r="CA65" i="12"/>
  <c r="CA136" i="12"/>
  <c r="CA56" i="12"/>
  <c r="CA48" i="12"/>
  <c r="CA24" i="12"/>
  <c r="CA8" i="12"/>
  <c r="CA152" i="12"/>
  <c r="CA80" i="12"/>
  <c r="CA144" i="12"/>
  <c r="CA32" i="12"/>
  <c r="CA16" i="12"/>
  <c r="CA88" i="12"/>
  <c r="CA127" i="12"/>
  <c r="CA111" i="12"/>
  <c r="CA79" i="12"/>
  <c r="CA71" i="12"/>
  <c r="CA64" i="12"/>
  <c r="CA151" i="12"/>
  <c r="CA135" i="12"/>
  <c r="CA119" i="12"/>
  <c r="CA87" i="12"/>
  <c r="CA95" i="12"/>
  <c r="CA63" i="12"/>
  <c r="CA103" i="12"/>
  <c r="CA55" i="12"/>
  <c r="CA31" i="12"/>
  <c r="CA7" i="12"/>
  <c r="CA47" i="12"/>
  <c r="CA15" i="12"/>
  <c r="CA23" i="12"/>
  <c r="CA3" i="12"/>
  <c r="EM39" i="12"/>
  <c r="EM134" i="12"/>
  <c r="EM143" i="12"/>
  <c r="EM150" i="12"/>
  <c r="EM142" i="12"/>
  <c r="EM126" i="12"/>
  <c r="EM94" i="12"/>
  <c r="EM86" i="12"/>
  <c r="EM118" i="12"/>
  <c r="EM110" i="12"/>
  <c r="EM102" i="12"/>
  <c r="EM78" i="12"/>
  <c r="EM38" i="12"/>
  <c r="EM22" i="12"/>
  <c r="EM70" i="12"/>
  <c r="EM14" i="12"/>
  <c r="EM46" i="12"/>
  <c r="EM30" i="12"/>
  <c r="EM54" i="12"/>
  <c r="EM62" i="12"/>
  <c r="EM6" i="12"/>
  <c r="EM141" i="12"/>
  <c r="EM149" i="12"/>
  <c r="EM125" i="12"/>
  <c r="EM61" i="12"/>
  <c r="EM69" i="12"/>
  <c r="EM77" i="12"/>
  <c r="EM5" i="12"/>
  <c r="EM133" i="12"/>
  <c r="EM85" i="12"/>
  <c r="EM53" i="12"/>
  <c r="EM117" i="12"/>
  <c r="EM101" i="12"/>
  <c r="EM13" i="12"/>
  <c r="EM93" i="12"/>
  <c r="EM37" i="12"/>
  <c r="EM29" i="12"/>
  <c r="EM109" i="12"/>
  <c r="EM45" i="12"/>
  <c r="EM21" i="12"/>
  <c r="EM124" i="12"/>
  <c r="EM148" i="12"/>
  <c r="EM132" i="12"/>
  <c r="EM108" i="12"/>
  <c r="EM140" i="12"/>
  <c r="EM116" i="12"/>
  <c r="EM100" i="12"/>
  <c r="EM44" i="12"/>
  <c r="EM76" i="12"/>
  <c r="EM60" i="12"/>
  <c r="EM52" i="12"/>
  <c r="EM28" i="12"/>
  <c r="EM12" i="12"/>
  <c r="EM84" i="12"/>
  <c r="EM68" i="12"/>
  <c r="EM20" i="12"/>
  <c r="EM92" i="12"/>
  <c r="EM4" i="12"/>
  <c r="EM36" i="12"/>
  <c r="EM123" i="12"/>
  <c r="EM107" i="12"/>
  <c r="EM75" i="12"/>
  <c r="EM83" i="12"/>
  <c r="EM131" i="12"/>
  <c r="EM91" i="12"/>
  <c r="EM59" i="12"/>
  <c r="EM27" i="12"/>
  <c r="EM99" i="12"/>
  <c r="EM51" i="12"/>
  <c r="EM35" i="12"/>
  <c r="EM11" i="12"/>
  <c r="EM139" i="12"/>
  <c r="EM67" i="12"/>
  <c r="EM19" i="12"/>
  <c r="EM43" i="12"/>
  <c r="EM115" i="12"/>
  <c r="EM122" i="12"/>
  <c r="EM106" i="12"/>
  <c r="EM74" i="12"/>
  <c r="EM147" i="12"/>
  <c r="EM82" i="12"/>
  <c r="EM58" i="12"/>
  <c r="EM98" i="12"/>
  <c r="EM90" i="12"/>
  <c r="EM138" i="12"/>
  <c r="EM50" i="12"/>
  <c r="EM18" i="12"/>
  <c r="EM10" i="12"/>
  <c r="EM145" i="12"/>
  <c r="EM105" i="12"/>
  <c r="EM66" i="12"/>
  <c r="EM26" i="12"/>
  <c r="EM146" i="12"/>
  <c r="EM130" i="12"/>
  <c r="EM42" i="12"/>
  <c r="EM129" i="12"/>
  <c r="EM114" i="12"/>
  <c r="EM34" i="12"/>
  <c r="EM113" i="12"/>
  <c r="EM73" i="12"/>
  <c r="EM81" i="12"/>
  <c r="EM89" i="12"/>
  <c r="EM25" i="12"/>
  <c r="EM153" i="12"/>
  <c r="EM137" i="12"/>
  <c r="EM97" i="12"/>
  <c r="EM33" i="12"/>
  <c r="EM121" i="12"/>
  <c r="EM57" i="12"/>
  <c r="EM41" i="12"/>
  <c r="EM9" i="12"/>
  <c r="EM128" i="12"/>
  <c r="EM120" i="12"/>
  <c r="EM136" i="12"/>
  <c r="EM104" i="12"/>
  <c r="EM72" i="12"/>
  <c r="EM49" i="12"/>
  <c r="EM112" i="12"/>
  <c r="EM96" i="12"/>
  <c r="EM40" i="12"/>
  <c r="EM17" i="12"/>
  <c r="EM56" i="12"/>
  <c r="EM48" i="12"/>
  <c r="EM24" i="12"/>
  <c r="EM8" i="12"/>
  <c r="EM65" i="12"/>
  <c r="EM64" i="12"/>
  <c r="EM152" i="12"/>
  <c r="EM80" i="12"/>
  <c r="EM144" i="12"/>
  <c r="EM127" i="12"/>
  <c r="EM111" i="12"/>
  <c r="EM79" i="12"/>
  <c r="EM88" i="12"/>
  <c r="EM32" i="12"/>
  <c r="EM16" i="12"/>
  <c r="EM151" i="12"/>
  <c r="EM135" i="12"/>
  <c r="EM119" i="12"/>
  <c r="EM103" i="12"/>
  <c r="EM71" i="12"/>
  <c r="EM63" i="12"/>
  <c r="EM87" i="12"/>
  <c r="EM95" i="12"/>
  <c r="EM55" i="12"/>
  <c r="EM31" i="12"/>
  <c r="EM47" i="12"/>
  <c r="EM15" i="12"/>
  <c r="EM7" i="12"/>
  <c r="EM23" i="12"/>
  <c r="EM3" i="12"/>
  <c r="BL150" i="12"/>
  <c r="BL39" i="12"/>
  <c r="BL134" i="12"/>
  <c r="BL126" i="12"/>
  <c r="BL142" i="12"/>
  <c r="BL86" i="12"/>
  <c r="BL118" i="12"/>
  <c r="BL143" i="12"/>
  <c r="BL102" i="12"/>
  <c r="BL78" i="12"/>
  <c r="BL94" i="12"/>
  <c r="BL14" i="12"/>
  <c r="BL38" i="12"/>
  <c r="BL110" i="12"/>
  <c r="BL70" i="12"/>
  <c r="BL6" i="12"/>
  <c r="BL46" i="12"/>
  <c r="BL30" i="12"/>
  <c r="BL22" i="12"/>
  <c r="BL54" i="12"/>
  <c r="BL62" i="12"/>
  <c r="BL141" i="12"/>
  <c r="BL133" i="12"/>
  <c r="BL149" i="12"/>
  <c r="BL101" i="12"/>
  <c r="BL85" i="12"/>
  <c r="BL125" i="12"/>
  <c r="BL61" i="12"/>
  <c r="BL117" i="12"/>
  <c r="BL69" i="12"/>
  <c r="BL109" i="12"/>
  <c r="BL93" i="12"/>
  <c r="BL77" i="12"/>
  <c r="BL37" i="12"/>
  <c r="BL5" i="12"/>
  <c r="BL29" i="12"/>
  <c r="BL21" i="12"/>
  <c r="BL53" i="12"/>
  <c r="BL45" i="12"/>
  <c r="BL124" i="12"/>
  <c r="BL132" i="12"/>
  <c r="BL13" i="12"/>
  <c r="BL140" i="12"/>
  <c r="BL108" i="12"/>
  <c r="BL148" i="12"/>
  <c r="BL116" i="12"/>
  <c r="BL100" i="12"/>
  <c r="BL44" i="12"/>
  <c r="BL92" i="12"/>
  <c r="BL76" i="12"/>
  <c r="BL60" i="12"/>
  <c r="BL52" i="12"/>
  <c r="BL36" i="12"/>
  <c r="BL28" i="12"/>
  <c r="BL12" i="12"/>
  <c r="BL4" i="12"/>
  <c r="BL84" i="12"/>
  <c r="BL68" i="12"/>
  <c r="BL20" i="12"/>
  <c r="BL123" i="12"/>
  <c r="BL75" i="12"/>
  <c r="BL83" i="12"/>
  <c r="BL67" i="12"/>
  <c r="BL131" i="12"/>
  <c r="BL51" i="12"/>
  <c r="BL107" i="12"/>
  <c r="BL91" i="12"/>
  <c r="BL59" i="12"/>
  <c r="BL27" i="12"/>
  <c r="BL11" i="12"/>
  <c r="BL35" i="12"/>
  <c r="BL139" i="12"/>
  <c r="BL43" i="12"/>
  <c r="BL99" i="12"/>
  <c r="BL115" i="12"/>
  <c r="BL122" i="12"/>
  <c r="BL74" i="12"/>
  <c r="BL82" i="12"/>
  <c r="BL58" i="12"/>
  <c r="BL130" i="12"/>
  <c r="BL90" i="12"/>
  <c r="BL19" i="12"/>
  <c r="BL106" i="12"/>
  <c r="BL98" i="12"/>
  <c r="BL147" i="12"/>
  <c r="BL34" i="12"/>
  <c r="BL10" i="12"/>
  <c r="BL145" i="12"/>
  <c r="BL114" i="12"/>
  <c r="BL42" i="12"/>
  <c r="BL26" i="12"/>
  <c r="BL129" i="12"/>
  <c r="BL138" i="12"/>
  <c r="BL18" i="12"/>
  <c r="BL66" i="12"/>
  <c r="BL50" i="12"/>
  <c r="BL146" i="12"/>
  <c r="BL121" i="12"/>
  <c r="BL113" i="12"/>
  <c r="BL105" i="12"/>
  <c r="BL153" i="12"/>
  <c r="BL137" i="12"/>
  <c r="BL89" i="12"/>
  <c r="BL73" i="12"/>
  <c r="BL41" i="12"/>
  <c r="BL25" i="12"/>
  <c r="BL97" i="12"/>
  <c r="BL81" i="12"/>
  <c r="BL49" i="12"/>
  <c r="BL33" i="12"/>
  <c r="BL57" i="12"/>
  <c r="BL9" i="12"/>
  <c r="BL120" i="12"/>
  <c r="BL128" i="12"/>
  <c r="BL104" i="12"/>
  <c r="BL144" i="12"/>
  <c r="BL112" i="12"/>
  <c r="BL96" i="12"/>
  <c r="BL40" i="12"/>
  <c r="BL152" i="12"/>
  <c r="BL136" i="12"/>
  <c r="BL72" i="12"/>
  <c r="BL56" i="12"/>
  <c r="BL48" i="12"/>
  <c r="BL24" i="12"/>
  <c r="BL8" i="12"/>
  <c r="BL32" i="12"/>
  <c r="BL16" i="12"/>
  <c r="BL135" i="12"/>
  <c r="BL65" i="12"/>
  <c r="BL111" i="12"/>
  <c r="BL64" i="12"/>
  <c r="BL127" i="12"/>
  <c r="BL119" i="12"/>
  <c r="BL79" i="12"/>
  <c r="BL63" i="12"/>
  <c r="BL17" i="12"/>
  <c r="BL80" i="12"/>
  <c r="BL151" i="12"/>
  <c r="BL88" i="12"/>
  <c r="BL95" i="12"/>
  <c r="BL87" i="12"/>
  <c r="BL103" i="12"/>
  <c r="BL71" i="12"/>
  <c r="BL47" i="12"/>
  <c r="BL15" i="12"/>
  <c r="BL7" i="12"/>
  <c r="BL55" i="12"/>
  <c r="BL31" i="12"/>
  <c r="BL23" i="12"/>
  <c r="BL3" i="12"/>
  <c r="DX150" i="12"/>
  <c r="DX39" i="12"/>
  <c r="DX134" i="12"/>
  <c r="DX143" i="12"/>
  <c r="DX142" i="12"/>
  <c r="DX126" i="12"/>
  <c r="DX102" i="12"/>
  <c r="DX86" i="12"/>
  <c r="DX118" i="12"/>
  <c r="DX94" i="12"/>
  <c r="DX110" i="12"/>
  <c r="DX78" i="12"/>
  <c r="DX70" i="12"/>
  <c r="DX54" i="12"/>
  <c r="DX14" i="12"/>
  <c r="DX62" i="12"/>
  <c r="DX22" i="12"/>
  <c r="DX6" i="12"/>
  <c r="DX30" i="12"/>
  <c r="DX38" i="12"/>
  <c r="DX46" i="12"/>
  <c r="DX141" i="12"/>
  <c r="DX133" i="12"/>
  <c r="DX117" i="12"/>
  <c r="DX85" i="12"/>
  <c r="DX61" i="12"/>
  <c r="DX125" i="12"/>
  <c r="DX109" i="12"/>
  <c r="DX93" i="12"/>
  <c r="DX69" i="12"/>
  <c r="DX53" i="12"/>
  <c r="DX29" i="12"/>
  <c r="DX101" i="12"/>
  <c r="DX13" i="12"/>
  <c r="DX37" i="12"/>
  <c r="DX21" i="12"/>
  <c r="DX45" i="12"/>
  <c r="DX149" i="12"/>
  <c r="DX77" i="12"/>
  <c r="DX124" i="12"/>
  <c r="DX116" i="12"/>
  <c r="DX5" i="12"/>
  <c r="DX132" i="12"/>
  <c r="DX140" i="12"/>
  <c r="DX108" i="12"/>
  <c r="DX148" i="12"/>
  <c r="DX100" i="12"/>
  <c r="DX92" i="12"/>
  <c r="DX44" i="12"/>
  <c r="DX76" i="12"/>
  <c r="DX60" i="12"/>
  <c r="DX52" i="12"/>
  <c r="DX36" i="12"/>
  <c r="DX28" i="12"/>
  <c r="DX12" i="12"/>
  <c r="DX84" i="12"/>
  <c r="DX68" i="12"/>
  <c r="DX20" i="12"/>
  <c r="DX4" i="12"/>
  <c r="DX123" i="12"/>
  <c r="DX75" i="12"/>
  <c r="DX83" i="12"/>
  <c r="DX67" i="12"/>
  <c r="DX131" i="12"/>
  <c r="DX139" i="12"/>
  <c r="DX27" i="12"/>
  <c r="DX19" i="12"/>
  <c r="DX107" i="12"/>
  <c r="DX91" i="12"/>
  <c r="DX35" i="12"/>
  <c r="DX11" i="12"/>
  <c r="DX43" i="12"/>
  <c r="DX99" i="12"/>
  <c r="DX51" i="12"/>
  <c r="DX122" i="12"/>
  <c r="DX74" i="12"/>
  <c r="DX115" i="12"/>
  <c r="DX82" i="12"/>
  <c r="DX58" i="12"/>
  <c r="DX147" i="12"/>
  <c r="DX106" i="12"/>
  <c r="DX98" i="12"/>
  <c r="DX90" i="12"/>
  <c r="DX50" i="12"/>
  <c r="DX34" i="12"/>
  <c r="DX10" i="12"/>
  <c r="DX145" i="12"/>
  <c r="DX26" i="12"/>
  <c r="DX18" i="12"/>
  <c r="DX105" i="12"/>
  <c r="DX59" i="12"/>
  <c r="DX138" i="12"/>
  <c r="DX114" i="12"/>
  <c r="DX130" i="12"/>
  <c r="DX42" i="12"/>
  <c r="DX113" i="12"/>
  <c r="DX66" i="12"/>
  <c r="DX129" i="12"/>
  <c r="DX121" i="12"/>
  <c r="DX153" i="12"/>
  <c r="DX137" i="12"/>
  <c r="DX89" i="12"/>
  <c r="DX73" i="12"/>
  <c r="DX41" i="12"/>
  <c r="DX25" i="12"/>
  <c r="DX97" i="12"/>
  <c r="DX49" i="12"/>
  <c r="DX33" i="12"/>
  <c r="DX146" i="12"/>
  <c r="DX81" i="12"/>
  <c r="DX57" i="12"/>
  <c r="DX9" i="12"/>
  <c r="DX65" i="12"/>
  <c r="DX128" i="12"/>
  <c r="DX112" i="12"/>
  <c r="DX72" i="12"/>
  <c r="DX152" i="12"/>
  <c r="DX104" i="12"/>
  <c r="DX144" i="12"/>
  <c r="DX96" i="12"/>
  <c r="DX40" i="12"/>
  <c r="DX136" i="12"/>
  <c r="DX56" i="12"/>
  <c r="DX48" i="12"/>
  <c r="DX24" i="12"/>
  <c r="DX8" i="12"/>
  <c r="DX88" i="12"/>
  <c r="DX151" i="12"/>
  <c r="DX119" i="12"/>
  <c r="DX111" i="12"/>
  <c r="DX120" i="12"/>
  <c r="DX32" i="12"/>
  <c r="DX16" i="12"/>
  <c r="DX135" i="12"/>
  <c r="DX127" i="12"/>
  <c r="DX79" i="12"/>
  <c r="DX63" i="12"/>
  <c r="DX64" i="12"/>
  <c r="DX17" i="12"/>
  <c r="DX80" i="12"/>
  <c r="DX95" i="12"/>
  <c r="DX87" i="12"/>
  <c r="DX103" i="12"/>
  <c r="DX71" i="12"/>
  <c r="DX15" i="12"/>
  <c r="DX55" i="12"/>
  <c r="DX7" i="12"/>
  <c r="DX31" i="12"/>
  <c r="DX47" i="12"/>
  <c r="DX23" i="12"/>
  <c r="DX3" i="12"/>
  <c r="AW143" i="12"/>
  <c r="AW142" i="12"/>
  <c r="AW150" i="12"/>
  <c r="AW39" i="12"/>
  <c r="AW118" i="12"/>
  <c r="AW126" i="12"/>
  <c r="AW110" i="12"/>
  <c r="AW102" i="12"/>
  <c r="AW134" i="12"/>
  <c r="AW94" i="12"/>
  <c r="AW86" i="12"/>
  <c r="AW54" i="12"/>
  <c r="AW22" i="12"/>
  <c r="AW6" i="12"/>
  <c r="AW78" i="12"/>
  <c r="AW46" i="12"/>
  <c r="AW30" i="12"/>
  <c r="AW62" i="12"/>
  <c r="AW70" i="12"/>
  <c r="AW38" i="12"/>
  <c r="AW14" i="12"/>
  <c r="AW133" i="12"/>
  <c r="AW141" i="12"/>
  <c r="AW125" i="12"/>
  <c r="AW149" i="12"/>
  <c r="AW77" i="12"/>
  <c r="AW109" i="12"/>
  <c r="AW93" i="12"/>
  <c r="AW85" i="12"/>
  <c r="AW53" i="12"/>
  <c r="AW101" i="12"/>
  <c r="AW69" i="12"/>
  <c r="AW13" i="12"/>
  <c r="AW117" i="12"/>
  <c r="AW37" i="12"/>
  <c r="AW45" i="12"/>
  <c r="AW61" i="12"/>
  <c r="AW5" i="12"/>
  <c r="AW21" i="12"/>
  <c r="AW124" i="12"/>
  <c r="AW29" i="12"/>
  <c r="AW132" i="12"/>
  <c r="AW116" i="12"/>
  <c r="AW140" i="12"/>
  <c r="AW108" i="12"/>
  <c r="AW100" i="12"/>
  <c r="AW92" i="12"/>
  <c r="AW28" i="12"/>
  <c r="AW148" i="12"/>
  <c r="AW44" i="12"/>
  <c r="AW36" i="12"/>
  <c r="AW4" i="12"/>
  <c r="AW76" i="12"/>
  <c r="AW60" i="12"/>
  <c r="AW12" i="12"/>
  <c r="AW84" i="12"/>
  <c r="AW68" i="12"/>
  <c r="AW20" i="12"/>
  <c r="AW52" i="12"/>
  <c r="AW131" i="12"/>
  <c r="AW115" i="12"/>
  <c r="AW99" i="12"/>
  <c r="AW123" i="12"/>
  <c r="AW75" i="12"/>
  <c r="AW59" i="12"/>
  <c r="AW83" i="12"/>
  <c r="AW139" i="12"/>
  <c r="AW27" i="12"/>
  <c r="AW35" i="12"/>
  <c r="AW107" i="12"/>
  <c r="AW91" i="12"/>
  <c r="AW67" i="12"/>
  <c r="AW51" i="12"/>
  <c r="AW19" i="12"/>
  <c r="AW11" i="12"/>
  <c r="AW146" i="12"/>
  <c r="AW98" i="12"/>
  <c r="AW122" i="12"/>
  <c r="AW74" i="12"/>
  <c r="AW66" i="12"/>
  <c r="AW106" i="12"/>
  <c r="AW43" i="12"/>
  <c r="AW114" i="12"/>
  <c r="AW153" i="12"/>
  <c r="AW137" i="12"/>
  <c r="AW34" i="12"/>
  <c r="AW10" i="12"/>
  <c r="AW145" i="12"/>
  <c r="AW147" i="12"/>
  <c r="AW130" i="12"/>
  <c r="AW26" i="12"/>
  <c r="AW42" i="12"/>
  <c r="AW90" i="12"/>
  <c r="AW50" i="12"/>
  <c r="AW58" i="12"/>
  <c r="AW18" i="12"/>
  <c r="AW121" i="12"/>
  <c r="AW129" i="12"/>
  <c r="AW81" i="12"/>
  <c r="AW65" i="12"/>
  <c r="AW89" i="12"/>
  <c r="AW113" i="12"/>
  <c r="AW138" i="12"/>
  <c r="AW105" i="12"/>
  <c r="AW41" i="12"/>
  <c r="AW25" i="12"/>
  <c r="AW17" i="12"/>
  <c r="AW82" i="12"/>
  <c r="AW97" i="12"/>
  <c r="AW49" i="12"/>
  <c r="AW33" i="12"/>
  <c r="AW136" i="12"/>
  <c r="AW120" i="12"/>
  <c r="AW88" i="12"/>
  <c r="AW128" i="12"/>
  <c r="AW72" i="12"/>
  <c r="AW73" i="12"/>
  <c r="AW112" i="12"/>
  <c r="AW57" i="12"/>
  <c r="AW152" i="12"/>
  <c r="AW104" i="12"/>
  <c r="AW24" i="12"/>
  <c r="AW144" i="12"/>
  <c r="AW96" i="12"/>
  <c r="AW40" i="12"/>
  <c r="AW32" i="12"/>
  <c r="AW80" i="12"/>
  <c r="AW119" i="12"/>
  <c r="AW111" i="12"/>
  <c r="AW103" i="12"/>
  <c r="AW9" i="12"/>
  <c r="AW56" i="12"/>
  <c r="AW151" i="12"/>
  <c r="AW135" i="12"/>
  <c r="AW48" i="12"/>
  <c r="AW64" i="12"/>
  <c r="AW87" i="12"/>
  <c r="AW31" i="12"/>
  <c r="AW79" i="12"/>
  <c r="AW71" i="12"/>
  <c r="AW63" i="12"/>
  <c r="AW127" i="12"/>
  <c r="AW8" i="12"/>
  <c r="AW16" i="12"/>
  <c r="AW95" i="12"/>
  <c r="AW55" i="12"/>
  <c r="AW23" i="12"/>
  <c r="AW15" i="12"/>
  <c r="AW7" i="12"/>
  <c r="AW47" i="12"/>
  <c r="AW3" i="12"/>
  <c r="DI142" i="12"/>
  <c r="DI143" i="12"/>
  <c r="DI150" i="12"/>
  <c r="DI39" i="12"/>
  <c r="DI118" i="12"/>
  <c r="DI134" i="12"/>
  <c r="DI126" i="12"/>
  <c r="DI110" i="12"/>
  <c r="DI102" i="12"/>
  <c r="DI94" i="12"/>
  <c r="DI22" i="12"/>
  <c r="DI86" i="12"/>
  <c r="DI70" i="12"/>
  <c r="DI46" i="12"/>
  <c r="DI30" i="12"/>
  <c r="DI38" i="12"/>
  <c r="DI14" i="12"/>
  <c r="DI78" i="12"/>
  <c r="DI54" i="12"/>
  <c r="DI6" i="12"/>
  <c r="DI62" i="12"/>
  <c r="DI141" i="12"/>
  <c r="DI125" i="12"/>
  <c r="DI149" i="12"/>
  <c r="DI133" i="12"/>
  <c r="DI77" i="12"/>
  <c r="DI109" i="12"/>
  <c r="DI93" i="12"/>
  <c r="DI85" i="12"/>
  <c r="DI101" i="12"/>
  <c r="DI53" i="12"/>
  <c r="DI117" i="12"/>
  <c r="DI69" i="12"/>
  <c r="DI13" i="12"/>
  <c r="DI21" i="12"/>
  <c r="DI37" i="12"/>
  <c r="DI5" i="12"/>
  <c r="DI61" i="12"/>
  <c r="DI29" i="12"/>
  <c r="DI45" i="12"/>
  <c r="DI124" i="12"/>
  <c r="DI132" i="12"/>
  <c r="DI116" i="12"/>
  <c r="DI140" i="12"/>
  <c r="DI108" i="12"/>
  <c r="DI92" i="12"/>
  <c r="DI28" i="12"/>
  <c r="DI100" i="12"/>
  <c r="DI44" i="12"/>
  <c r="DI36" i="12"/>
  <c r="DI148" i="12"/>
  <c r="DI76" i="12"/>
  <c r="DI60" i="12"/>
  <c r="DI12" i="12"/>
  <c r="DI84" i="12"/>
  <c r="DI68" i="12"/>
  <c r="DI20" i="12"/>
  <c r="DI52" i="12"/>
  <c r="DI4" i="12"/>
  <c r="DI115" i="12"/>
  <c r="DI99" i="12"/>
  <c r="DI123" i="12"/>
  <c r="DI75" i="12"/>
  <c r="DI59" i="12"/>
  <c r="DI83" i="12"/>
  <c r="DI139" i="12"/>
  <c r="DI35" i="12"/>
  <c r="DI107" i="12"/>
  <c r="DI91" i="12"/>
  <c r="DI67" i="12"/>
  <c r="DI27" i="12"/>
  <c r="DI51" i="12"/>
  <c r="DI19" i="12"/>
  <c r="DI11" i="12"/>
  <c r="DI131" i="12"/>
  <c r="DI146" i="12"/>
  <c r="DI106" i="12"/>
  <c r="DI98" i="12"/>
  <c r="DI122" i="12"/>
  <c r="DI90" i="12"/>
  <c r="DI74" i="12"/>
  <c r="DI66" i="12"/>
  <c r="DI43" i="12"/>
  <c r="DI153" i="12"/>
  <c r="DI137" i="12"/>
  <c r="DI129" i="12"/>
  <c r="DI138" i="12"/>
  <c r="DI50" i="12"/>
  <c r="DI42" i="12"/>
  <c r="DI34" i="12"/>
  <c r="DI18" i="12"/>
  <c r="DI10" i="12"/>
  <c r="DI145" i="12"/>
  <c r="DI82" i="12"/>
  <c r="DI58" i="12"/>
  <c r="DI26" i="12"/>
  <c r="DI147" i="12"/>
  <c r="DI114" i="12"/>
  <c r="DI130" i="12"/>
  <c r="DI121" i="12"/>
  <c r="DI81" i="12"/>
  <c r="DI65" i="12"/>
  <c r="DI17" i="12"/>
  <c r="DI105" i="12"/>
  <c r="DI89" i="12"/>
  <c r="DI41" i="12"/>
  <c r="DI25" i="12"/>
  <c r="DI113" i="12"/>
  <c r="DI97" i="12"/>
  <c r="DI49" i="12"/>
  <c r="DI33" i="12"/>
  <c r="DI9" i="12"/>
  <c r="DI152" i="12"/>
  <c r="DI120" i="12"/>
  <c r="DI88" i="12"/>
  <c r="DI128" i="12"/>
  <c r="DI72" i="12"/>
  <c r="DI104" i="12"/>
  <c r="DI112" i="12"/>
  <c r="DI73" i="12"/>
  <c r="DI24" i="12"/>
  <c r="DI57" i="12"/>
  <c r="DI144" i="12"/>
  <c r="DI96" i="12"/>
  <c r="DI40" i="12"/>
  <c r="DI32" i="12"/>
  <c r="DI64" i="12"/>
  <c r="DI48" i="12"/>
  <c r="DI151" i="12"/>
  <c r="DI136" i="12"/>
  <c r="DI16" i="12"/>
  <c r="DI8" i="12"/>
  <c r="DI111" i="12"/>
  <c r="DI80" i="12"/>
  <c r="DI135" i="12"/>
  <c r="DI103" i="12"/>
  <c r="DI56" i="12"/>
  <c r="DI127" i="12"/>
  <c r="DI79" i="12"/>
  <c r="DI119" i="12"/>
  <c r="DI71" i="12"/>
  <c r="DI31" i="12"/>
  <c r="DI95" i="12"/>
  <c r="DI87" i="12"/>
  <c r="DI23" i="12"/>
  <c r="DI7" i="12"/>
  <c r="DI47" i="12"/>
  <c r="DI63" i="12"/>
  <c r="DI15" i="12"/>
  <c r="DI55" i="12"/>
  <c r="DI3" i="12"/>
  <c r="AH143" i="12"/>
  <c r="AH134" i="12"/>
  <c r="AH142" i="12"/>
  <c r="AH39" i="12"/>
  <c r="AH150" i="12"/>
  <c r="AH118" i="12"/>
  <c r="AH126" i="12"/>
  <c r="AH94" i="12"/>
  <c r="AH102" i="12"/>
  <c r="AH110" i="12"/>
  <c r="AH70" i="12"/>
  <c r="AH78" i="12"/>
  <c r="AH46" i="12"/>
  <c r="AH38" i="12"/>
  <c r="AH30" i="12"/>
  <c r="AH86" i="12"/>
  <c r="AH22" i="12"/>
  <c r="AH6" i="12"/>
  <c r="AH62" i="12"/>
  <c r="AH54" i="12"/>
  <c r="AH14" i="12"/>
  <c r="AH133" i="12"/>
  <c r="AH125" i="12"/>
  <c r="AH149" i="12"/>
  <c r="AH117" i="12"/>
  <c r="AH101" i="12"/>
  <c r="AH93" i="12"/>
  <c r="AH77" i="12"/>
  <c r="AH141" i="12"/>
  <c r="AH61" i="12"/>
  <c r="AH69" i="12"/>
  <c r="AH37" i="12"/>
  <c r="AH109" i="12"/>
  <c r="AH53" i="12"/>
  <c r="AH13" i="12"/>
  <c r="AH85" i="12"/>
  <c r="AH45" i="12"/>
  <c r="AH29" i="12"/>
  <c r="AH5" i="12"/>
  <c r="AH148" i="12"/>
  <c r="AH132" i="12"/>
  <c r="AH21" i="12"/>
  <c r="AH116" i="12"/>
  <c r="AH140" i="12"/>
  <c r="AH108" i="12"/>
  <c r="AH76" i="12"/>
  <c r="AH36" i="12"/>
  <c r="AH124" i="12"/>
  <c r="AH44" i="12"/>
  <c r="AH92" i="12"/>
  <c r="AH52" i="12"/>
  <c r="AH28" i="12"/>
  <c r="AH12" i="12"/>
  <c r="AH100" i="12"/>
  <c r="AH60" i="12"/>
  <c r="AH4" i="12"/>
  <c r="AH20" i="12"/>
  <c r="AH68" i="12"/>
  <c r="AH115" i="12"/>
  <c r="AH107" i="12"/>
  <c r="AH91" i="12"/>
  <c r="AH99" i="12"/>
  <c r="AH51" i="12"/>
  <c r="AH123" i="12"/>
  <c r="AH83" i="12"/>
  <c r="AH131" i="12"/>
  <c r="AH84" i="12"/>
  <c r="AH67" i="12"/>
  <c r="AH139" i="12"/>
  <c r="AH35" i="12"/>
  <c r="AH75" i="12"/>
  <c r="AH27" i="12"/>
  <c r="AH59" i="12"/>
  <c r="AH19" i="12"/>
  <c r="AH11" i="12"/>
  <c r="AH138" i="12"/>
  <c r="AH114" i="12"/>
  <c r="AH147" i="12"/>
  <c r="AH146" i="12"/>
  <c r="AH98" i="12"/>
  <c r="AH58" i="12"/>
  <c r="AH50" i="12"/>
  <c r="AH43" i="12"/>
  <c r="AH82" i="12"/>
  <c r="AH113" i="12"/>
  <c r="AH122" i="12"/>
  <c r="AH153" i="12"/>
  <c r="AH137" i="12"/>
  <c r="AH66" i="12"/>
  <c r="AH34" i="12"/>
  <c r="AH26" i="12"/>
  <c r="AH18" i="12"/>
  <c r="AH121" i="12"/>
  <c r="AH90" i="12"/>
  <c r="AH74" i="12"/>
  <c r="AH10" i="12"/>
  <c r="AH129" i="12"/>
  <c r="AH105" i="12"/>
  <c r="AH73" i="12"/>
  <c r="AH57" i="12"/>
  <c r="AH9" i="12"/>
  <c r="AH42" i="12"/>
  <c r="AH81" i="12"/>
  <c r="AH65" i="12"/>
  <c r="AH89" i="12"/>
  <c r="AH145" i="12"/>
  <c r="AH97" i="12"/>
  <c r="AH130" i="12"/>
  <c r="AH41" i="12"/>
  <c r="AH25" i="12"/>
  <c r="AH17" i="12"/>
  <c r="AH49" i="12"/>
  <c r="AH33" i="12"/>
  <c r="AH64" i="12"/>
  <c r="AH16" i="12"/>
  <c r="AH104" i="12"/>
  <c r="AH120" i="12"/>
  <c r="AH88" i="12"/>
  <c r="AH112" i="12"/>
  <c r="AH40" i="12"/>
  <c r="AH106" i="12"/>
  <c r="AH136" i="12"/>
  <c r="AH128" i="12"/>
  <c r="AH72" i="12"/>
  <c r="AH48" i="12"/>
  <c r="AH24" i="12"/>
  <c r="AH152" i="12"/>
  <c r="AH144" i="12"/>
  <c r="AH96" i="12"/>
  <c r="AH56" i="12"/>
  <c r="AH151" i="12"/>
  <c r="AH135" i="12"/>
  <c r="AH111" i="12"/>
  <c r="AH95" i="12"/>
  <c r="AH80" i="12"/>
  <c r="AH32" i="12"/>
  <c r="AH8" i="12"/>
  <c r="AH87" i="12"/>
  <c r="AH71" i="12"/>
  <c r="AH63" i="12"/>
  <c r="AH47" i="12"/>
  <c r="AH103" i="12"/>
  <c r="AH127" i="12"/>
  <c r="AH119" i="12"/>
  <c r="AH79" i="12"/>
  <c r="AH31" i="12"/>
  <c r="AH23" i="12"/>
  <c r="AH7" i="12"/>
  <c r="AH15" i="12"/>
  <c r="AH55" i="12"/>
  <c r="AH3" i="12"/>
  <c r="CT142" i="12"/>
  <c r="CT143" i="12"/>
  <c r="CT39" i="12"/>
  <c r="CT134" i="12"/>
  <c r="CT118" i="12"/>
  <c r="CT150" i="12"/>
  <c r="CT126" i="12"/>
  <c r="CT94" i="12"/>
  <c r="CT102" i="12"/>
  <c r="CT86" i="12"/>
  <c r="CT110" i="12"/>
  <c r="CT70" i="12"/>
  <c r="CT46" i="12"/>
  <c r="CT30" i="12"/>
  <c r="CT78" i="12"/>
  <c r="CT62" i="12"/>
  <c r="CT14" i="12"/>
  <c r="CT54" i="12"/>
  <c r="CT22" i="12"/>
  <c r="CT6" i="12"/>
  <c r="CT38" i="12"/>
  <c r="CT133" i="12"/>
  <c r="CT141" i="12"/>
  <c r="CT93" i="12"/>
  <c r="CT125" i="12"/>
  <c r="CT101" i="12"/>
  <c r="CT69" i="12"/>
  <c r="CT149" i="12"/>
  <c r="CT61" i="12"/>
  <c r="CT109" i="12"/>
  <c r="CT85" i="12"/>
  <c r="CT117" i="12"/>
  <c r="CT77" i="12"/>
  <c r="CT37" i="12"/>
  <c r="CT13" i="12"/>
  <c r="CT45" i="12"/>
  <c r="CT29" i="12"/>
  <c r="CT5" i="12"/>
  <c r="CT53" i="12"/>
  <c r="CT21" i="12"/>
  <c r="CT148" i="12"/>
  <c r="CT124" i="12"/>
  <c r="CT132" i="12"/>
  <c r="CT116" i="12"/>
  <c r="CT140" i="12"/>
  <c r="CT108" i="12"/>
  <c r="CT76" i="12"/>
  <c r="CT44" i="12"/>
  <c r="CT92" i="12"/>
  <c r="CT52" i="12"/>
  <c r="CT28" i="12"/>
  <c r="CT60" i="12"/>
  <c r="CT36" i="12"/>
  <c r="CT4" i="12"/>
  <c r="CT100" i="12"/>
  <c r="CT84" i="12"/>
  <c r="CT20" i="12"/>
  <c r="CT107" i="12"/>
  <c r="CT91" i="12"/>
  <c r="CT68" i="12"/>
  <c r="CT99" i="12"/>
  <c r="CT51" i="12"/>
  <c r="CT123" i="12"/>
  <c r="CT115" i="12"/>
  <c r="CT83" i="12"/>
  <c r="CT131" i="12"/>
  <c r="CT12" i="12"/>
  <c r="CT75" i="12"/>
  <c r="CT35" i="12"/>
  <c r="CT59" i="12"/>
  <c r="CT27" i="12"/>
  <c r="CT19" i="12"/>
  <c r="CT11" i="12"/>
  <c r="CT139" i="12"/>
  <c r="CT67" i="12"/>
  <c r="CT138" i="12"/>
  <c r="CT114" i="12"/>
  <c r="CT43" i="12"/>
  <c r="CT146" i="12"/>
  <c r="CT98" i="12"/>
  <c r="CT58" i="12"/>
  <c r="CT50" i="12"/>
  <c r="CT106" i="12"/>
  <c r="CT82" i="12"/>
  <c r="CT147" i="12"/>
  <c r="CT90" i="12"/>
  <c r="CT10" i="12"/>
  <c r="CT113" i="12"/>
  <c r="CT130" i="12"/>
  <c r="CT74" i="12"/>
  <c r="CT153" i="12"/>
  <c r="CT137" i="12"/>
  <c r="CT34" i="12"/>
  <c r="CT26" i="12"/>
  <c r="CT121" i="12"/>
  <c r="CT122" i="12"/>
  <c r="CT42" i="12"/>
  <c r="CT66" i="12"/>
  <c r="CT18" i="12"/>
  <c r="CT73" i="12"/>
  <c r="CT57" i="12"/>
  <c r="CT9" i="12"/>
  <c r="CT129" i="12"/>
  <c r="CT81" i="12"/>
  <c r="CT65" i="12"/>
  <c r="CT89" i="12"/>
  <c r="CT105" i="12"/>
  <c r="CT97" i="12"/>
  <c r="CT41" i="12"/>
  <c r="CT25" i="12"/>
  <c r="CT17" i="12"/>
  <c r="CT64" i="12"/>
  <c r="CT16" i="12"/>
  <c r="CT145" i="12"/>
  <c r="CT49" i="12"/>
  <c r="CT33" i="12"/>
  <c r="CT120" i="12"/>
  <c r="CT136" i="12"/>
  <c r="CT104" i="12"/>
  <c r="CT112" i="12"/>
  <c r="CT88" i="12"/>
  <c r="CT40" i="12"/>
  <c r="CT72" i="12"/>
  <c r="CT48" i="12"/>
  <c r="CT24" i="12"/>
  <c r="CT32" i="12"/>
  <c r="CT8" i="12"/>
  <c r="CT144" i="12"/>
  <c r="CT96" i="12"/>
  <c r="CT151" i="12"/>
  <c r="CT119" i="12"/>
  <c r="CT56" i="12"/>
  <c r="CT135" i="12"/>
  <c r="CT111" i="12"/>
  <c r="CT95" i="12"/>
  <c r="CT128" i="12"/>
  <c r="CT152" i="12"/>
  <c r="CT87" i="12"/>
  <c r="CT71" i="12"/>
  <c r="CT103" i="12"/>
  <c r="CT47" i="12"/>
  <c r="CT80" i="12"/>
  <c r="CT79" i="12"/>
  <c r="CT127" i="12"/>
  <c r="CT63" i="12"/>
  <c r="CT23" i="12"/>
  <c r="CT55" i="12"/>
  <c r="CT15" i="12"/>
  <c r="CT7" i="12"/>
  <c r="CT31" i="12"/>
  <c r="CT3" i="12"/>
  <c r="EQ39" i="12"/>
  <c r="EQ150" i="12"/>
  <c r="EQ143" i="12"/>
  <c r="EQ142" i="12"/>
  <c r="EQ134" i="12"/>
  <c r="EQ110" i="12"/>
  <c r="EQ118" i="12"/>
  <c r="EQ94" i="12"/>
  <c r="EQ126" i="12"/>
  <c r="EQ102" i="12"/>
  <c r="EQ38" i="12"/>
  <c r="EQ86" i="12"/>
  <c r="EQ78" i="12"/>
  <c r="EQ70" i="12"/>
  <c r="EQ54" i="12"/>
  <c r="EQ22" i="12"/>
  <c r="EQ62" i="12"/>
  <c r="EQ30" i="12"/>
  <c r="EQ14" i="12"/>
  <c r="EQ6" i="12"/>
  <c r="EQ46" i="12"/>
  <c r="EQ133" i="12"/>
  <c r="EQ141" i="12"/>
  <c r="EQ109" i="12"/>
  <c r="EQ85" i="12"/>
  <c r="EQ117" i="12"/>
  <c r="EQ101" i="12"/>
  <c r="EQ77" i="12"/>
  <c r="EQ93" i="12"/>
  <c r="EQ149" i="12"/>
  <c r="EQ53" i="12"/>
  <c r="EQ61" i="12"/>
  <c r="EQ125" i="12"/>
  <c r="EQ69" i="12"/>
  <c r="EQ37" i="12"/>
  <c r="EQ13" i="12"/>
  <c r="EQ45" i="12"/>
  <c r="EQ29" i="12"/>
  <c r="EQ21" i="12"/>
  <c r="EQ5" i="12"/>
  <c r="EQ140" i="12"/>
  <c r="EQ132" i="12"/>
  <c r="EQ108" i="12"/>
  <c r="EQ148" i="12"/>
  <c r="EQ124" i="12"/>
  <c r="EQ100" i="12"/>
  <c r="EQ36" i="12"/>
  <c r="EQ4" i="12"/>
  <c r="EQ44" i="12"/>
  <c r="EQ20" i="12"/>
  <c r="EQ12" i="12"/>
  <c r="EQ92" i="12"/>
  <c r="EQ76" i="12"/>
  <c r="EQ52" i="12"/>
  <c r="EQ28" i="12"/>
  <c r="EQ84" i="12"/>
  <c r="EQ60" i="12"/>
  <c r="EQ116" i="12"/>
  <c r="EQ68" i="12"/>
  <c r="EQ139" i="12"/>
  <c r="EQ107" i="12"/>
  <c r="EQ91" i="12"/>
  <c r="EQ35" i="12"/>
  <c r="EQ99" i="12"/>
  <c r="EQ123" i="12"/>
  <c r="EQ131" i="12"/>
  <c r="EQ83" i="12"/>
  <c r="EQ67" i="12"/>
  <c r="EQ51" i="12"/>
  <c r="EQ19" i="12"/>
  <c r="EQ115" i="12"/>
  <c r="EQ75" i="12"/>
  <c r="EQ27" i="12"/>
  <c r="EQ59" i="12"/>
  <c r="EQ11" i="12"/>
  <c r="EQ130" i="12"/>
  <c r="EQ114" i="12"/>
  <c r="EQ106" i="12"/>
  <c r="EQ90" i="12"/>
  <c r="EQ42" i="12"/>
  <c r="EQ146" i="12"/>
  <c r="EQ138" i="12"/>
  <c r="EQ122" i="12"/>
  <c r="EQ74" i="12"/>
  <c r="EQ66" i="12"/>
  <c r="EQ43" i="12"/>
  <c r="EQ82" i="12"/>
  <c r="EQ147" i="12"/>
  <c r="EQ34" i="12"/>
  <c r="EQ98" i="12"/>
  <c r="EQ145" i="12"/>
  <c r="EQ26" i="12"/>
  <c r="EQ10" i="12"/>
  <c r="EQ18" i="12"/>
  <c r="EQ50" i="12"/>
  <c r="EQ121" i="12"/>
  <c r="EQ49" i="12"/>
  <c r="EQ33" i="12"/>
  <c r="EQ153" i="12"/>
  <c r="EQ137" i="12"/>
  <c r="EQ73" i="12"/>
  <c r="EQ57" i="12"/>
  <c r="EQ9" i="12"/>
  <c r="EQ81" i="12"/>
  <c r="EQ65" i="12"/>
  <c r="EQ58" i="12"/>
  <c r="EQ113" i="12"/>
  <c r="EQ89" i="12"/>
  <c r="EQ17" i="12"/>
  <c r="EQ129" i="12"/>
  <c r="EQ105" i="12"/>
  <c r="EQ97" i="12"/>
  <c r="EQ88" i="12"/>
  <c r="EQ56" i="12"/>
  <c r="EQ16" i="12"/>
  <c r="EQ8" i="12"/>
  <c r="EQ64" i="12"/>
  <c r="EQ152" i="12"/>
  <c r="EQ136" i="12"/>
  <c r="EQ72" i="12"/>
  <c r="EQ112" i="12"/>
  <c r="EQ104" i="12"/>
  <c r="EQ40" i="12"/>
  <c r="EQ25" i="12"/>
  <c r="EQ144" i="12"/>
  <c r="EQ128" i="12"/>
  <c r="EQ96" i="12"/>
  <c r="EQ80" i="12"/>
  <c r="EQ48" i="12"/>
  <c r="EQ120" i="12"/>
  <c r="EQ32" i="12"/>
  <c r="EQ24" i="12"/>
  <c r="EQ151" i="12"/>
  <c r="EQ135" i="12"/>
  <c r="EQ127" i="12"/>
  <c r="EQ79" i="12"/>
  <c r="EQ63" i="12"/>
  <c r="EQ103" i="12"/>
  <c r="EQ41" i="12"/>
  <c r="EQ119" i="12"/>
  <c r="EQ31" i="12"/>
  <c r="EQ111" i="12"/>
  <c r="EQ95" i="12"/>
  <c r="EQ87" i="12"/>
  <c r="EQ71" i="12"/>
  <c r="EQ23" i="12"/>
  <c r="EQ15" i="12"/>
  <c r="EQ47" i="12"/>
  <c r="EQ55" i="12"/>
  <c r="EQ7" i="12"/>
  <c r="EQ3" i="12"/>
  <c r="AY143" i="12"/>
  <c r="AY39" i="12"/>
  <c r="AY142" i="12"/>
  <c r="AY150" i="12"/>
  <c r="AY126" i="12"/>
  <c r="AY134" i="12"/>
  <c r="AY118" i="12"/>
  <c r="AY110" i="12"/>
  <c r="AY102" i="12"/>
  <c r="AY78" i="12"/>
  <c r="AY86" i="12"/>
  <c r="AY70" i="12"/>
  <c r="AY46" i="12"/>
  <c r="AY30" i="12"/>
  <c r="AY54" i="12"/>
  <c r="AY94" i="12"/>
  <c r="AY22" i="12"/>
  <c r="AY14" i="12"/>
  <c r="AY38" i="12"/>
  <c r="AY6" i="12"/>
  <c r="AY62" i="12"/>
  <c r="AY133" i="12"/>
  <c r="AY117" i="12"/>
  <c r="AY141" i="12"/>
  <c r="AY149" i="12"/>
  <c r="AY101" i="12"/>
  <c r="AY125" i="12"/>
  <c r="AY77" i="12"/>
  <c r="AY53" i="12"/>
  <c r="AY93" i="12"/>
  <c r="AY61" i="12"/>
  <c r="AY69" i="12"/>
  <c r="AY109" i="12"/>
  <c r="AY45" i="12"/>
  <c r="AY37" i="12"/>
  <c r="AY29" i="12"/>
  <c r="AY5" i="12"/>
  <c r="AY13" i="12"/>
  <c r="AY85" i="12"/>
  <c r="AY21" i="12"/>
  <c r="AY132" i="12"/>
  <c r="AY100" i="12"/>
  <c r="AY116" i="12"/>
  <c r="AY140" i="12"/>
  <c r="AY108" i="12"/>
  <c r="AY148" i="12"/>
  <c r="AY124" i="12"/>
  <c r="AY92" i="12"/>
  <c r="AY76" i="12"/>
  <c r="AY52" i="12"/>
  <c r="AY28" i="12"/>
  <c r="AY84" i="12"/>
  <c r="AY20" i="12"/>
  <c r="AY60" i="12"/>
  <c r="AY68" i="12"/>
  <c r="AY36" i="12"/>
  <c r="AY4" i="12"/>
  <c r="AY44" i="12"/>
  <c r="AY12" i="12"/>
  <c r="AY131" i="12"/>
  <c r="AY83" i="12"/>
  <c r="AY115" i="12"/>
  <c r="AY139" i="12"/>
  <c r="AY107" i="12"/>
  <c r="AY91" i="12"/>
  <c r="AY35" i="12"/>
  <c r="AY75" i="12"/>
  <c r="AY99" i="12"/>
  <c r="AY11" i="12"/>
  <c r="AY59" i="12"/>
  <c r="AY19" i="12"/>
  <c r="AY51" i="12"/>
  <c r="AY123" i="12"/>
  <c r="AY67" i="12"/>
  <c r="AY27" i="12"/>
  <c r="AY82" i="12"/>
  <c r="AY43" i="12"/>
  <c r="AY146" i="12"/>
  <c r="AY106" i="12"/>
  <c r="AY90" i="12"/>
  <c r="AY138" i="12"/>
  <c r="AY130" i="12"/>
  <c r="AY114" i="12"/>
  <c r="AY26" i="12"/>
  <c r="AY10" i="12"/>
  <c r="AY122" i="12"/>
  <c r="AY18" i="12"/>
  <c r="AY147" i="12"/>
  <c r="AY66" i="12"/>
  <c r="AY58" i="12"/>
  <c r="AY42" i="12"/>
  <c r="AY129" i="12"/>
  <c r="AY98" i="12"/>
  <c r="AY74" i="12"/>
  <c r="AY153" i="12"/>
  <c r="AY137" i="12"/>
  <c r="AY121" i="12"/>
  <c r="AY97" i="12"/>
  <c r="AY41" i="12"/>
  <c r="AY25" i="12"/>
  <c r="AY145" i="12"/>
  <c r="AY49" i="12"/>
  <c r="AY33" i="12"/>
  <c r="AY17" i="12"/>
  <c r="AY34" i="12"/>
  <c r="AY113" i="12"/>
  <c r="AY105" i="12"/>
  <c r="AY73" i="12"/>
  <c r="AY57" i="12"/>
  <c r="AY9" i="12"/>
  <c r="AY81" i="12"/>
  <c r="AY65" i="12"/>
  <c r="AY112" i="12"/>
  <c r="AY104" i="12"/>
  <c r="AY40" i="12"/>
  <c r="AY89" i="12"/>
  <c r="AY144" i="12"/>
  <c r="AY96" i="12"/>
  <c r="AY80" i="12"/>
  <c r="AY32" i="12"/>
  <c r="AY50" i="12"/>
  <c r="AY128" i="12"/>
  <c r="AY120" i="12"/>
  <c r="AY88" i="12"/>
  <c r="AY56" i="12"/>
  <c r="AY8" i="12"/>
  <c r="AY136" i="12"/>
  <c r="AY72" i="12"/>
  <c r="AY64" i="12"/>
  <c r="AY111" i="12"/>
  <c r="AY95" i="12"/>
  <c r="AY119" i="12"/>
  <c r="AY135" i="12"/>
  <c r="AY127" i="12"/>
  <c r="AY87" i="12"/>
  <c r="AY71" i="12"/>
  <c r="AY152" i="12"/>
  <c r="AY16" i="12"/>
  <c r="AY48" i="12"/>
  <c r="AY24" i="12"/>
  <c r="AY103" i="12"/>
  <c r="AY151" i="12"/>
  <c r="AY63" i="12"/>
  <c r="AY55" i="12"/>
  <c r="AY79" i="12"/>
  <c r="AY7" i="12"/>
  <c r="AY47" i="12"/>
  <c r="AY31" i="12"/>
  <c r="AY23" i="12"/>
  <c r="AY15" i="12"/>
  <c r="AY3" i="12"/>
  <c r="DK143" i="12"/>
  <c r="DK39" i="12"/>
  <c r="DK150" i="12"/>
  <c r="DK142" i="12"/>
  <c r="DK134" i="12"/>
  <c r="DK126" i="12"/>
  <c r="DK118" i="12"/>
  <c r="DK110" i="12"/>
  <c r="DK102" i="12"/>
  <c r="DK78" i="12"/>
  <c r="DK94" i="12"/>
  <c r="DK86" i="12"/>
  <c r="DK46" i="12"/>
  <c r="DK30" i="12"/>
  <c r="DK54" i="12"/>
  <c r="DK70" i="12"/>
  <c r="DK38" i="12"/>
  <c r="DK62" i="12"/>
  <c r="DK14" i="12"/>
  <c r="DK6" i="12"/>
  <c r="DK22" i="12"/>
  <c r="DK133" i="12"/>
  <c r="DK117" i="12"/>
  <c r="DK101" i="12"/>
  <c r="DK53" i="12"/>
  <c r="DK149" i="12"/>
  <c r="DK141" i="12"/>
  <c r="DK125" i="12"/>
  <c r="DK109" i="12"/>
  <c r="DK85" i="12"/>
  <c r="DK77" i="12"/>
  <c r="DK69" i="12"/>
  <c r="DK21" i="12"/>
  <c r="DK13" i="12"/>
  <c r="DK29" i="12"/>
  <c r="DK5" i="12"/>
  <c r="DK93" i="12"/>
  <c r="DK45" i="12"/>
  <c r="DK100" i="12"/>
  <c r="DK37" i="12"/>
  <c r="DK116" i="12"/>
  <c r="DK61" i="12"/>
  <c r="DK140" i="12"/>
  <c r="DK108" i="12"/>
  <c r="DK148" i="12"/>
  <c r="DK124" i="12"/>
  <c r="DK132" i="12"/>
  <c r="DK92" i="12"/>
  <c r="DK76" i="12"/>
  <c r="DK52" i="12"/>
  <c r="DK28" i="12"/>
  <c r="DK4" i="12"/>
  <c r="DK84" i="12"/>
  <c r="DK60" i="12"/>
  <c r="DK68" i="12"/>
  <c r="DK20" i="12"/>
  <c r="DK36" i="12"/>
  <c r="DK44" i="12"/>
  <c r="DK12" i="12"/>
  <c r="DK131" i="12"/>
  <c r="DK83" i="12"/>
  <c r="DK115" i="12"/>
  <c r="DK139" i="12"/>
  <c r="DK107" i="12"/>
  <c r="DK91" i="12"/>
  <c r="DK35" i="12"/>
  <c r="DK123" i="12"/>
  <c r="DK59" i="12"/>
  <c r="DK67" i="12"/>
  <c r="DK11" i="12"/>
  <c r="DK99" i="12"/>
  <c r="DK19" i="12"/>
  <c r="DK75" i="12"/>
  <c r="DK51" i="12"/>
  <c r="DK27" i="12"/>
  <c r="DK82" i="12"/>
  <c r="DK43" i="12"/>
  <c r="DK147" i="12"/>
  <c r="DK130" i="12"/>
  <c r="DK146" i="12"/>
  <c r="DK114" i="12"/>
  <c r="DK106" i="12"/>
  <c r="DK90" i="12"/>
  <c r="DK42" i="12"/>
  <c r="DK26" i="12"/>
  <c r="DK10" i="12"/>
  <c r="DK98" i="12"/>
  <c r="DK74" i="12"/>
  <c r="DK18" i="12"/>
  <c r="DK138" i="12"/>
  <c r="DK50" i="12"/>
  <c r="DK129" i="12"/>
  <c r="DK122" i="12"/>
  <c r="DK66" i="12"/>
  <c r="DK58" i="12"/>
  <c r="DK153" i="12"/>
  <c r="DK137" i="12"/>
  <c r="DK121" i="12"/>
  <c r="DK105" i="12"/>
  <c r="DK113" i="12"/>
  <c r="DK97" i="12"/>
  <c r="DK41" i="12"/>
  <c r="DK25" i="12"/>
  <c r="DK49" i="12"/>
  <c r="DK33" i="12"/>
  <c r="DK73" i="12"/>
  <c r="DK57" i="12"/>
  <c r="DK9" i="12"/>
  <c r="DK34" i="12"/>
  <c r="DK81" i="12"/>
  <c r="DK65" i="12"/>
  <c r="DK152" i="12"/>
  <c r="DK72" i="12"/>
  <c r="DK120" i="12"/>
  <c r="DK112" i="12"/>
  <c r="DK104" i="12"/>
  <c r="DK40" i="12"/>
  <c r="DK16" i="12"/>
  <c r="DK145" i="12"/>
  <c r="DK89" i="12"/>
  <c r="DK144" i="12"/>
  <c r="DK136" i="12"/>
  <c r="DK96" i="12"/>
  <c r="DK80" i="12"/>
  <c r="DK32" i="12"/>
  <c r="DK128" i="12"/>
  <c r="DK88" i="12"/>
  <c r="DK56" i="12"/>
  <c r="DK8" i="12"/>
  <c r="DK17" i="12"/>
  <c r="DK64" i="12"/>
  <c r="DK135" i="12"/>
  <c r="DK111" i="12"/>
  <c r="DK95" i="12"/>
  <c r="DK48" i="12"/>
  <c r="DK119" i="12"/>
  <c r="DK24" i="12"/>
  <c r="DK127" i="12"/>
  <c r="DK87" i="12"/>
  <c r="DK71" i="12"/>
  <c r="DK55" i="12"/>
  <c r="DK151" i="12"/>
  <c r="DK103" i="12"/>
  <c r="DK79" i="12"/>
  <c r="DK63" i="12"/>
  <c r="DK31" i="12"/>
  <c r="DK7" i="12"/>
  <c r="DK23" i="12"/>
  <c r="DK15" i="12"/>
  <c r="DK47" i="12"/>
  <c r="DK3" i="12"/>
  <c r="AJ143" i="12"/>
  <c r="AJ142" i="12"/>
  <c r="AJ39" i="12"/>
  <c r="AJ126" i="12"/>
  <c r="AJ150" i="12"/>
  <c r="AJ134" i="12"/>
  <c r="AJ118" i="12"/>
  <c r="AJ110" i="12"/>
  <c r="AJ102" i="12"/>
  <c r="AJ94" i="12"/>
  <c r="AJ78" i="12"/>
  <c r="AJ86" i="12"/>
  <c r="AJ46" i="12"/>
  <c r="AJ38" i="12"/>
  <c r="AJ30" i="12"/>
  <c r="AJ70" i="12"/>
  <c r="AJ62" i="12"/>
  <c r="AJ54" i="12"/>
  <c r="AJ22" i="12"/>
  <c r="AJ14" i="12"/>
  <c r="AJ6" i="12"/>
  <c r="AJ133" i="12"/>
  <c r="AJ141" i="12"/>
  <c r="AJ125" i="12"/>
  <c r="AJ109" i="12"/>
  <c r="AJ149" i="12"/>
  <c r="AJ117" i="12"/>
  <c r="AJ101" i="12"/>
  <c r="AJ69" i="12"/>
  <c r="AJ53" i="12"/>
  <c r="AJ85" i="12"/>
  <c r="AJ77" i="12"/>
  <c r="AJ93" i="12"/>
  <c r="AJ21" i="12"/>
  <c r="AJ45" i="12"/>
  <c r="AJ61" i="12"/>
  <c r="AJ13" i="12"/>
  <c r="AJ37" i="12"/>
  <c r="AJ29" i="12"/>
  <c r="AJ116" i="12"/>
  <c r="AJ132" i="12"/>
  <c r="AJ100" i="12"/>
  <c r="AJ140" i="12"/>
  <c r="AJ108" i="12"/>
  <c r="AJ148" i="12"/>
  <c r="AJ124" i="12"/>
  <c r="AJ5" i="12"/>
  <c r="AJ76" i="12"/>
  <c r="AJ52" i="12"/>
  <c r="AJ28" i="12"/>
  <c r="AJ4" i="12"/>
  <c r="AJ84" i="12"/>
  <c r="AJ20" i="12"/>
  <c r="AJ60" i="12"/>
  <c r="AJ68" i="12"/>
  <c r="AJ36" i="12"/>
  <c r="AJ92" i="12"/>
  <c r="AJ44" i="12"/>
  <c r="AJ12" i="12"/>
  <c r="AJ83" i="12"/>
  <c r="AJ115" i="12"/>
  <c r="AJ139" i="12"/>
  <c r="AJ75" i="12"/>
  <c r="AJ131" i="12"/>
  <c r="AJ107" i="12"/>
  <c r="AJ91" i="12"/>
  <c r="AJ67" i="12"/>
  <c r="AJ51" i="12"/>
  <c r="AJ19" i="12"/>
  <c r="AJ99" i="12"/>
  <c r="AJ27" i="12"/>
  <c r="AJ123" i="12"/>
  <c r="AJ35" i="12"/>
  <c r="AJ146" i="12"/>
  <c r="AJ59" i="12"/>
  <c r="AJ11" i="12"/>
  <c r="AJ147" i="12"/>
  <c r="AJ90" i="12"/>
  <c r="AJ82" i="12"/>
  <c r="AJ43" i="12"/>
  <c r="AJ130" i="12"/>
  <c r="AJ138" i="12"/>
  <c r="AJ114" i="12"/>
  <c r="AJ106" i="12"/>
  <c r="AJ66" i="12"/>
  <c r="AJ58" i="12"/>
  <c r="AJ26" i="12"/>
  <c r="AJ10" i="12"/>
  <c r="AJ18" i="12"/>
  <c r="AJ129" i="12"/>
  <c r="AJ98" i="12"/>
  <c r="AJ74" i="12"/>
  <c r="AJ121" i="12"/>
  <c r="AJ105" i="12"/>
  <c r="AJ42" i="12"/>
  <c r="AJ34" i="12"/>
  <c r="AJ137" i="12"/>
  <c r="AJ50" i="12"/>
  <c r="AJ17" i="12"/>
  <c r="AJ145" i="12"/>
  <c r="AJ97" i="12"/>
  <c r="AJ153" i="12"/>
  <c r="AJ57" i="12"/>
  <c r="AJ41" i="12"/>
  <c r="AJ25" i="12"/>
  <c r="AJ65" i="12"/>
  <c r="AJ49" i="12"/>
  <c r="AJ33" i="12"/>
  <c r="AJ113" i="12"/>
  <c r="AJ73" i="12"/>
  <c r="AJ122" i="12"/>
  <c r="AJ81" i="12"/>
  <c r="AJ136" i="12"/>
  <c r="AJ128" i="12"/>
  <c r="AJ112" i="12"/>
  <c r="AJ40" i="12"/>
  <c r="AJ152" i="12"/>
  <c r="AJ144" i="12"/>
  <c r="AJ80" i="12"/>
  <c r="AJ32" i="12"/>
  <c r="AJ16" i="12"/>
  <c r="AJ89" i="12"/>
  <c r="AJ9" i="12"/>
  <c r="AJ96" i="12"/>
  <c r="AJ88" i="12"/>
  <c r="AJ56" i="12"/>
  <c r="AJ8" i="12"/>
  <c r="AJ72" i="12"/>
  <c r="AJ64" i="12"/>
  <c r="AJ104" i="12"/>
  <c r="AJ111" i="12"/>
  <c r="AJ95" i="12"/>
  <c r="AJ135" i="12"/>
  <c r="AJ119" i="12"/>
  <c r="AJ120" i="12"/>
  <c r="AJ71" i="12"/>
  <c r="AJ48" i="12"/>
  <c r="AJ24" i="12"/>
  <c r="AJ151" i="12"/>
  <c r="AJ55" i="12"/>
  <c r="AJ127" i="12"/>
  <c r="AJ103" i="12"/>
  <c r="AJ87" i="12"/>
  <c r="AJ7" i="12"/>
  <c r="AJ47" i="12"/>
  <c r="AJ15" i="12"/>
  <c r="AJ23" i="12"/>
  <c r="AJ31" i="12"/>
  <c r="AJ79" i="12"/>
  <c r="AJ63" i="12"/>
  <c r="AJ3" i="12"/>
  <c r="CV143" i="12"/>
  <c r="CV142" i="12"/>
  <c r="CV150" i="12"/>
  <c r="CV134" i="12"/>
  <c r="CV39" i="12"/>
  <c r="CV118" i="12"/>
  <c r="CV110" i="12"/>
  <c r="CV126" i="12"/>
  <c r="CV102" i="12"/>
  <c r="CV86" i="12"/>
  <c r="CV46" i="12"/>
  <c r="CV30" i="12"/>
  <c r="CV78" i="12"/>
  <c r="CV22" i="12"/>
  <c r="CV14" i="12"/>
  <c r="CV54" i="12"/>
  <c r="CV62" i="12"/>
  <c r="CV38" i="12"/>
  <c r="CV6" i="12"/>
  <c r="CV94" i="12"/>
  <c r="CV70" i="12"/>
  <c r="CV133" i="12"/>
  <c r="CV125" i="12"/>
  <c r="CV109" i="12"/>
  <c r="CV117" i="12"/>
  <c r="CV101" i="12"/>
  <c r="CV141" i="12"/>
  <c r="CV69" i="12"/>
  <c r="CV53" i="12"/>
  <c r="CV85" i="12"/>
  <c r="CV77" i="12"/>
  <c r="CV93" i="12"/>
  <c r="CV149" i="12"/>
  <c r="CV37" i="12"/>
  <c r="CV61" i="12"/>
  <c r="CV21" i="12"/>
  <c r="CV13" i="12"/>
  <c r="CV29" i="12"/>
  <c r="CV5" i="12"/>
  <c r="CV116" i="12"/>
  <c r="CV45" i="12"/>
  <c r="CV140" i="12"/>
  <c r="CV108" i="12"/>
  <c r="CV148" i="12"/>
  <c r="CV124" i="12"/>
  <c r="CV132" i="12"/>
  <c r="CV100" i="12"/>
  <c r="CV92" i="12"/>
  <c r="CV76" i="12"/>
  <c r="CV52" i="12"/>
  <c r="CV28" i="12"/>
  <c r="CV4" i="12"/>
  <c r="CV84" i="12"/>
  <c r="CV20" i="12"/>
  <c r="CV60" i="12"/>
  <c r="CV68" i="12"/>
  <c r="CV36" i="12"/>
  <c r="CV44" i="12"/>
  <c r="CV12" i="12"/>
  <c r="CV123" i="12"/>
  <c r="CV131" i="12"/>
  <c r="CV99" i="12"/>
  <c r="CV115" i="12"/>
  <c r="CV139" i="12"/>
  <c r="CV107" i="12"/>
  <c r="CV91" i="12"/>
  <c r="CV75" i="12"/>
  <c r="CV19" i="12"/>
  <c r="CV11" i="12"/>
  <c r="CV67" i="12"/>
  <c r="CV83" i="12"/>
  <c r="CV146" i="12"/>
  <c r="CV51" i="12"/>
  <c r="CV35" i="12"/>
  <c r="CV59" i="12"/>
  <c r="CV27" i="12"/>
  <c r="CV90" i="12"/>
  <c r="CV82" i="12"/>
  <c r="CV130" i="12"/>
  <c r="CV138" i="12"/>
  <c r="CV114" i="12"/>
  <c r="CV147" i="12"/>
  <c r="CV26" i="12"/>
  <c r="CV10" i="12"/>
  <c r="CV43" i="12"/>
  <c r="CV18" i="12"/>
  <c r="CV122" i="12"/>
  <c r="CV66" i="12"/>
  <c r="CV58" i="12"/>
  <c r="CV129" i="12"/>
  <c r="CV50" i="12"/>
  <c r="CV121" i="12"/>
  <c r="CV105" i="12"/>
  <c r="CV106" i="12"/>
  <c r="CV42" i="12"/>
  <c r="CV34" i="12"/>
  <c r="CV137" i="12"/>
  <c r="CV74" i="12"/>
  <c r="CV9" i="12"/>
  <c r="CV98" i="12"/>
  <c r="CV113" i="12"/>
  <c r="CV97" i="12"/>
  <c r="CV57" i="12"/>
  <c r="CV41" i="12"/>
  <c r="CV25" i="12"/>
  <c r="CV17" i="12"/>
  <c r="CV65" i="12"/>
  <c r="CV49" i="12"/>
  <c r="CV33" i="12"/>
  <c r="CV145" i="12"/>
  <c r="CV73" i="12"/>
  <c r="CV153" i="12"/>
  <c r="CV81" i="12"/>
  <c r="CV104" i="12"/>
  <c r="CV128" i="12"/>
  <c r="CV112" i="12"/>
  <c r="CV40" i="12"/>
  <c r="CV144" i="12"/>
  <c r="CV80" i="12"/>
  <c r="CV32" i="12"/>
  <c r="CV16" i="12"/>
  <c r="CV88" i="12"/>
  <c r="CV56" i="12"/>
  <c r="CV8" i="12"/>
  <c r="CV89" i="12"/>
  <c r="CV152" i="12"/>
  <c r="CV120" i="12"/>
  <c r="CV96" i="12"/>
  <c r="CV64" i="12"/>
  <c r="CV24" i="12"/>
  <c r="CV119" i="12"/>
  <c r="CV111" i="12"/>
  <c r="CV95" i="12"/>
  <c r="CV151" i="12"/>
  <c r="CV71" i="12"/>
  <c r="CV127" i="12"/>
  <c r="CV103" i="12"/>
  <c r="CV48" i="12"/>
  <c r="CV135" i="12"/>
  <c r="CV79" i="12"/>
  <c r="CV63" i="12"/>
  <c r="CV136" i="12"/>
  <c r="CV72" i="12"/>
  <c r="CV87" i="12"/>
  <c r="CV7" i="12"/>
  <c r="CV15" i="12"/>
  <c r="CV31" i="12"/>
  <c r="CV23" i="12"/>
  <c r="CV55" i="12"/>
  <c r="CV47" i="12"/>
  <c r="CV3" i="12"/>
  <c r="U143" i="12"/>
  <c r="U142" i="12"/>
  <c r="U134" i="12"/>
  <c r="U118" i="12"/>
  <c r="U39" i="12"/>
  <c r="U126" i="12"/>
  <c r="U150" i="12"/>
  <c r="U110" i="12"/>
  <c r="U102" i="12"/>
  <c r="U94" i="12"/>
  <c r="U86" i="12"/>
  <c r="U78" i="12"/>
  <c r="U46" i="12"/>
  <c r="U62" i="12"/>
  <c r="U38" i="12"/>
  <c r="U30" i="12"/>
  <c r="U22" i="12"/>
  <c r="U54" i="12"/>
  <c r="U70" i="12"/>
  <c r="U14" i="12"/>
  <c r="U6" i="12"/>
  <c r="U133" i="12"/>
  <c r="U141" i="12"/>
  <c r="U149" i="12"/>
  <c r="U117" i="12"/>
  <c r="U101" i="12"/>
  <c r="U69" i="12"/>
  <c r="U109" i="12"/>
  <c r="U93" i="12"/>
  <c r="U77" i="12"/>
  <c r="U37" i="12"/>
  <c r="U5" i="12"/>
  <c r="U85" i="12"/>
  <c r="U21" i="12"/>
  <c r="U29" i="12"/>
  <c r="U13" i="12"/>
  <c r="U45" i="12"/>
  <c r="U61" i="12"/>
  <c r="U53" i="12"/>
  <c r="U116" i="12"/>
  <c r="U132" i="12"/>
  <c r="U92" i="12"/>
  <c r="U125" i="12"/>
  <c r="U100" i="12"/>
  <c r="U140" i="12"/>
  <c r="U108" i="12"/>
  <c r="U148" i="12"/>
  <c r="U124" i="12"/>
  <c r="U76" i="12"/>
  <c r="U52" i="12"/>
  <c r="U28" i="12"/>
  <c r="U4" i="12"/>
  <c r="U84" i="12"/>
  <c r="U60" i="12"/>
  <c r="U36" i="12"/>
  <c r="U20" i="12"/>
  <c r="U68" i="12"/>
  <c r="U44" i="12"/>
  <c r="U12" i="12"/>
  <c r="U115" i="12"/>
  <c r="U139" i="12"/>
  <c r="U99" i="12"/>
  <c r="U131" i="12"/>
  <c r="U123" i="12"/>
  <c r="U107" i="12"/>
  <c r="U91" i="12"/>
  <c r="U75" i="12"/>
  <c r="U11" i="12"/>
  <c r="U83" i="12"/>
  <c r="U67" i="12"/>
  <c r="U59" i="12"/>
  <c r="U27" i="12"/>
  <c r="U19" i="12"/>
  <c r="U146" i="12"/>
  <c r="U35" i="12"/>
  <c r="U130" i="12"/>
  <c r="U82" i="12"/>
  <c r="U147" i="12"/>
  <c r="U51" i="12"/>
  <c r="U138" i="12"/>
  <c r="U114" i="12"/>
  <c r="U90" i="12"/>
  <c r="U43" i="12"/>
  <c r="U34" i="12"/>
  <c r="U10" i="12"/>
  <c r="U50" i="12"/>
  <c r="U18" i="12"/>
  <c r="U153" i="12"/>
  <c r="U106" i="12"/>
  <c r="U98" i="12"/>
  <c r="U74" i="12"/>
  <c r="U122" i="12"/>
  <c r="U129" i="12"/>
  <c r="U42" i="12"/>
  <c r="U105" i="12"/>
  <c r="U66" i="12"/>
  <c r="U58" i="12"/>
  <c r="U26" i="12"/>
  <c r="U145" i="12"/>
  <c r="U97" i="12"/>
  <c r="U57" i="12"/>
  <c r="U41" i="12"/>
  <c r="U25" i="12"/>
  <c r="U9" i="12"/>
  <c r="U65" i="12"/>
  <c r="U49" i="12"/>
  <c r="U33" i="12"/>
  <c r="U17" i="12"/>
  <c r="U113" i="12"/>
  <c r="U73" i="12"/>
  <c r="U137" i="12"/>
  <c r="U81" i="12"/>
  <c r="U152" i="12"/>
  <c r="U112" i="12"/>
  <c r="U96" i="12"/>
  <c r="U40" i="12"/>
  <c r="U16" i="12"/>
  <c r="U104" i="12"/>
  <c r="U121" i="12"/>
  <c r="U144" i="12"/>
  <c r="U80" i="12"/>
  <c r="U32" i="12"/>
  <c r="U88" i="12"/>
  <c r="U56" i="12"/>
  <c r="U8" i="12"/>
  <c r="U72" i="12"/>
  <c r="U64" i="12"/>
  <c r="U127" i="12"/>
  <c r="U111" i="12"/>
  <c r="U95" i="12"/>
  <c r="U89" i="12"/>
  <c r="U48" i="12"/>
  <c r="U24" i="12"/>
  <c r="U71" i="12"/>
  <c r="U136" i="12"/>
  <c r="U120" i="12"/>
  <c r="U128" i="12"/>
  <c r="U87" i="12"/>
  <c r="U151" i="12"/>
  <c r="U103" i="12"/>
  <c r="U79" i="12"/>
  <c r="U63" i="12"/>
  <c r="U135" i="12"/>
  <c r="U119" i="12"/>
  <c r="U7" i="12"/>
  <c r="U31" i="12"/>
  <c r="U47" i="12"/>
  <c r="U23" i="12"/>
  <c r="U55" i="12"/>
  <c r="U15" i="12"/>
  <c r="U3" i="12"/>
  <c r="CG143" i="12"/>
  <c r="CG142" i="12"/>
  <c r="CG118" i="12"/>
  <c r="CG150" i="12"/>
  <c r="CG134" i="12"/>
  <c r="CG126" i="12"/>
  <c r="CG39" i="12"/>
  <c r="CG110" i="12"/>
  <c r="CG102" i="12"/>
  <c r="CG86" i="12"/>
  <c r="CG46" i="12"/>
  <c r="CG78" i="12"/>
  <c r="CG70" i="12"/>
  <c r="CG94" i="12"/>
  <c r="CG54" i="12"/>
  <c r="CG38" i="12"/>
  <c r="CG62" i="12"/>
  <c r="CG14" i="12"/>
  <c r="CG30" i="12"/>
  <c r="CG22" i="12"/>
  <c r="CG6" i="12"/>
  <c r="CG133" i="12"/>
  <c r="CG141" i="12"/>
  <c r="CG117" i="12"/>
  <c r="CG101" i="12"/>
  <c r="CG69" i="12"/>
  <c r="CG77" i="12"/>
  <c r="CG125" i="12"/>
  <c r="CG149" i="12"/>
  <c r="CG85" i="12"/>
  <c r="CG21" i="12"/>
  <c r="CG109" i="12"/>
  <c r="CG45" i="12"/>
  <c r="CG29" i="12"/>
  <c r="CG13" i="12"/>
  <c r="CG53" i="12"/>
  <c r="CG37" i="12"/>
  <c r="CG61" i="12"/>
  <c r="CG5" i="12"/>
  <c r="CG93" i="12"/>
  <c r="CG116" i="12"/>
  <c r="CG132" i="12"/>
  <c r="CG92" i="12"/>
  <c r="CG100" i="12"/>
  <c r="CG140" i="12"/>
  <c r="CG108" i="12"/>
  <c r="CG148" i="12"/>
  <c r="CG124" i="12"/>
  <c r="CG76" i="12"/>
  <c r="CG52" i="12"/>
  <c r="CG28" i="12"/>
  <c r="CG4" i="12"/>
  <c r="CG84" i="12"/>
  <c r="CG60" i="12"/>
  <c r="CG36" i="12"/>
  <c r="CG44" i="12"/>
  <c r="CG20" i="12"/>
  <c r="CG12" i="12"/>
  <c r="CG68" i="12"/>
  <c r="CG131" i="12"/>
  <c r="CG115" i="12"/>
  <c r="CG139" i="12"/>
  <c r="CG99" i="12"/>
  <c r="CG123" i="12"/>
  <c r="CG107" i="12"/>
  <c r="CG91" i="12"/>
  <c r="CG75" i="12"/>
  <c r="CG59" i="12"/>
  <c r="CG19" i="12"/>
  <c r="CG11" i="12"/>
  <c r="CG51" i="12"/>
  <c r="CG83" i="12"/>
  <c r="CG67" i="12"/>
  <c r="CG35" i="12"/>
  <c r="CG27" i="12"/>
  <c r="CG130" i="12"/>
  <c r="CG82" i="12"/>
  <c r="CG43" i="12"/>
  <c r="CG138" i="12"/>
  <c r="CG114" i="12"/>
  <c r="CG106" i="12"/>
  <c r="CG90" i="12"/>
  <c r="CG50" i="12"/>
  <c r="CG146" i="12"/>
  <c r="CG10" i="12"/>
  <c r="CG147" i="12"/>
  <c r="CG66" i="12"/>
  <c r="CG58" i="12"/>
  <c r="CG18" i="12"/>
  <c r="CG153" i="12"/>
  <c r="CG42" i="12"/>
  <c r="CG129" i="12"/>
  <c r="CG105" i="12"/>
  <c r="CG122" i="12"/>
  <c r="CG98" i="12"/>
  <c r="CG74" i="12"/>
  <c r="CG26" i="12"/>
  <c r="CG137" i="12"/>
  <c r="CG145" i="12"/>
  <c r="CG34" i="12"/>
  <c r="CG113" i="12"/>
  <c r="CG97" i="12"/>
  <c r="CG57" i="12"/>
  <c r="CG41" i="12"/>
  <c r="CG25" i="12"/>
  <c r="CG9" i="12"/>
  <c r="CG121" i="12"/>
  <c r="CG65" i="12"/>
  <c r="CG49" i="12"/>
  <c r="CG33" i="12"/>
  <c r="CG17" i="12"/>
  <c r="CG73" i="12"/>
  <c r="CG81" i="12"/>
  <c r="CG112" i="12"/>
  <c r="CG96" i="12"/>
  <c r="CG40" i="12"/>
  <c r="CG152" i="12"/>
  <c r="CG104" i="12"/>
  <c r="CG144" i="12"/>
  <c r="CG80" i="12"/>
  <c r="CG32" i="12"/>
  <c r="CG88" i="12"/>
  <c r="CG56" i="12"/>
  <c r="CG16" i="12"/>
  <c r="CG8" i="12"/>
  <c r="CG64" i="12"/>
  <c r="CG128" i="12"/>
  <c r="CG127" i="12"/>
  <c r="CG111" i="12"/>
  <c r="CG95" i="12"/>
  <c r="CG72" i="12"/>
  <c r="CG135" i="12"/>
  <c r="CG89" i="12"/>
  <c r="CG151" i="12"/>
  <c r="CG71" i="12"/>
  <c r="CG48" i="12"/>
  <c r="CG136" i="12"/>
  <c r="CG24" i="12"/>
  <c r="CG103" i="12"/>
  <c r="CG87" i="12"/>
  <c r="CG120" i="12"/>
  <c r="CG119" i="12"/>
  <c r="CG79" i="12"/>
  <c r="CG55" i="12"/>
  <c r="CG31" i="12"/>
  <c r="CG7" i="12"/>
  <c r="CG63" i="12"/>
  <c r="CG47" i="12"/>
  <c r="CG23" i="12"/>
  <c r="CG15" i="12"/>
  <c r="CG3" i="12"/>
  <c r="F143" i="12"/>
  <c r="F150" i="12"/>
  <c r="F142" i="12"/>
  <c r="F39" i="12"/>
  <c r="F134" i="12"/>
  <c r="F126" i="12"/>
  <c r="F102" i="12"/>
  <c r="F118" i="12"/>
  <c r="F78" i="12"/>
  <c r="F30" i="12"/>
  <c r="F54" i="12"/>
  <c r="F86" i="12"/>
  <c r="F94" i="12"/>
  <c r="F62" i="12"/>
  <c r="F14" i="12"/>
  <c r="F22" i="12"/>
  <c r="F70" i="12"/>
  <c r="F6" i="12"/>
  <c r="F46" i="12"/>
  <c r="F38" i="12"/>
  <c r="F110" i="12"/>
  <c r="F149" i="12"/>
  <c r="F141" i="12"/>
  <c r="F85" i="12"/>
  <c r="F109" i="12"/>
  <c r="F61" i="12"/>
  <c r="F69" i="12"/>
  <c r="F117" i="12"/>
  <c r="F77" i="12"/>
  <c r="F125" i="12"/>
  <c r="F101" i="12"/>
  <c r="F93" i="12"/>
  <c r="F29" i="12"/>
  <c r="F45" i="12"/>
  <c r="F53" i="12"/>
  <c r="F21" i="12"/>
  <c r="F133" i="12"/>
  <c r="F13" i="12"/>
  <c r="F5" i="12"/>
  <c r="F37" i="12"/>
  <c r="F116" i="12"/>
  <c r="F132" i="12"/>
  <c r="F140" i="12"/>
  <c r="F148" i="12"/>
  <c r="F100" i="12"/>
  <c r="F84" i="12"/>
  <c r="F20" i="12"/>
  <c r="F108" i="12"/>
  <c r="F92" i="12"/>
  <c r="F28" i="12"/>
  <c r="F36" i="12"/>
  <c r="F124" i="12"/>
  <c r="F44" i="12"/>
  <c r="F52" i="12"/>
  <c r="F60" i="12"/>
  <c r="F76" i="12"/>
  <c r="F12" i="12"/>
  <c r="F4" i="12"/>
  <c r="F83" i="12"/>
  <c r="F91" i="12"/>
  <c r="F99" i="12"/>
  <c r="F139" i="12"/>
  <c r="F107" i="12"/>
  <c r="F131" i="12"/>
  <c r="F115" i="12"/>
  <c r="F68" i="12"/>
  <c r="F123" i="12"/>
  <c r="F59" i="12"/>
  <c r="F67" i="12"/>
  <c r="F11" i="12"/>
  <c r="F19" i="12"/>
  <c r="F75" i="12"/>
  <c r="F35" i="12"/>
  <c r="F27" i="12"/>
  <c r="F51" i="12"/>
  <c r="F114" i="12"/>
  <c r="F147" i="12"/>
  <c r="F122" i="12"/>
  <c r="F58" i="12"/>
  <c r="F74" i="12"/>
  <c r="F130" i="12"/>
  <c r="F82" i="12"/>
  <c r="F43" i="12"/>
  <c r="F90" i="12"/>
  <c r="F138" i="12"/>
  <c r="F66" i="12"/>
  <c r="F26" i="12"/>
  <c r="F34" i="12"/>
  <c r="F146" i="12"/>
  <c r="F137" i="12"/>
  <c r="F42" i="12"/>
  <c r="F145" i="12"/>
  <c r="F121" i="12"/>
  <c r="F106" i="12"/>
  <c r="F98" i="12"/>
  <c r="F50" i="12"/>
  <c r="F10" i="12"/>
  <c r="F153" i="12"/>
  <c r="F18" i="12"/>
  <c r="F97" i="12"/>
  <c r="F33" i="12"/>
  <c r="F105" i="12"/>
  <c r="F41" i="12"/>
  <c r="F49" i="12"/>
  <c r="F57" i="12"/>
  <c r="F65" i="12"/>
  <c r="F113" i="12"/>
  <c r="F73" i="12"/>
  <c r="F9" i="12"/>
  <c r="F81" i="12"/>
  <c r="F17" i="12"/>
  <c r="F72" i="12"/>
  <c r="F8" i="12"/>
  <c r="F80" i="12"/>
  <c r="F16" i="12"/>
  <c r="F129" i="12"/>
  <c r="F88" i="12"/>
  <c r="F144" i="12"/>
  <c r="F96" i="12"/>
  <c r="F32" i="12"/>
  <c r="F120" i="12"/>
  <c r="F104" i="12"/>
  <c r="F40" i="12"/>
  <c r="F128" i="12"/>
  <c r="F112" i="12"/>
  <c r="F48" i="12"/>
  <c r="F152" i="12"/>
  <c r="F151" i="12"/>
  <c r="F119" i="12"/>
  <c r="F127" i="12"/>
  <c r="F25" i="12"/>
  <c r="F56" i="12"/>
  <c r="F79" i="12"/>
  <c r="F89" i="12"/>
  <c r="F64" i="12"/>
  <c r="F136" i="12"/>
  <c r="F24" i="12"/>
  <c r="F103" i="12"/>
  <c r="F135" i="12"/>
  <c r="F71" i="12"/>
  <c r="F111" i="12"/>
  <c r="F95" i="12"/>
  <c r="F87" i="12"/>
  <c r="F7" i="12"/>
  <c r="F63" i="12"/>
  <c r="F15" i="12"/>
  <c r="F55" i="12"/>
  <c r="F23" i="12"/>
  <c r="F47" i="12"/>
  <c r="F31" i="12"/>
  <c r="F3" i="12"/>
  <c r="BR143" i="12"/>
  <c r="BR142" i="12"/>
  <c r="BR150" i="12"/>
  <c r="BR134" i="12"/>
  <c r="BR118" i="12"/>
  <c r="BR126" i="12"/>
  <c r="BR39" i="12"/>
  <c r="BR110" i="12"/>
  <c r="BR102" i="12"/>
  <c r="BR86" i="12"/>
  <c r="BR94" i="12"/>
  <c r="BR54" i="12"/>
  <c r="BR78" i="12"/>
  <c r="BR38" i="12"/>
  <c r="BR22" i="12"/>
  <c r="BR6" i="12"/>
  <c r="BR46" i="12"/>
  <c r="BR14" i="12"/>
  <c r="BR62" i="12"/>
  <c r="BR30" i="12"/>
  <c r="BR70" i="12"/>
  <c r="BR125" i="12"/>
  <c r="BR133" i="12"/>
  <c r="BR101" i="12"/>
  <c r="BR69" i="12"/>
  <c r="BR117" i="12"/>
  <c r="BR85" i="12"/>
  <c r="BR77" i="12"/>
  <c r="BR141" i="12"/>
  <c r="BR109" i="12"/>
  <c r="BR93" i="12"/>
  <c r="BR61" i="12"/>
  <c r="BR149" i="12"/>
  <c r="BR13" i="12"/>
  <c r="BR21" i="12"/>
  <c r="BR45" i="12"/>
  <c r="BR53" i="12"/>
  <c r="BR37" i="12"/>
  <c r="BR29" i="12"/>
  <c r="BR5" i="12"/>
  <c r="BR132" i="12"/>
  <c r="BR108" i="12"/>
  <c r="BR92" i="12"/>
  <c r="BR116" i="12"/>
  <c r="BR100" i="12"/>
  <c r="BR140" i="12"/>
  <c r="BR148" i="12"/>
  <c r="BR124" i="12"/>
  <c r="BR76" i="12"/>
  <c r="BR60" i="12"/>
  <c r="BR52" i="12"/>
  <c r="BR28" i="12"/>
  <c r="BR4" i="12"/>
  <c r="BR84" i="12"/>
  <c r="BR68" i="12"/>
  <c r="BR12" i="12"/>
  <c r="BR36" i="12"/>
  <c r="BR20" i="12"/>
  <c r="BR44" i="12"/>
  <c r="BR131" i="12"/>
  <c r="BR91" i="12"/>
  <c r="BR139" i="12"/>
  <c r="BR99" i="12"/>
  <c r="BR123" i="12"/>
  <c r="BR107" i="12"/>
  <c r="BR75" i="12"/>
  <c r="BR115" i="12"/>
  <c r="BR83" i="12"/>
  <c r="BR67" i="12"/>
  <c r="BR11" i="12"/>
  <c r="BR19" i="12"/>
  <c r="BR59" i="12"/>
  <c r="BR27" i="12"/>
  <c r="BR35" i="12"/>
  <c r="BR147" i="12"/>
  <c r="BR82" i="12"/>
  <c r="BR138" i="12"/>
  <c r="BR114" i="12"/>
  <c r="BR42" i="12"/>
  <c r="BR51" i="12"/>
  <c r="BR146" i="12"/>
  <c r="BR130" i="12"/>
  <c r="BR106" i="12"/>
  <c r="BR74" i="12"/>
  <c r="BR50" i="12"/>
  <c r="BR105" i="12"/>
  <c r="BR18" i="12"/>
  <c r="BR98" i="12"/>
  <c r="BR10" i="12"/>
  <c r="BR129" i="12"/>
  <c r="BR137" i="12"/>
  <c r="BR26" i="12"/>
  <c r="BR43" i="12"/>
  <c r="BR90" i="12"/>
  <c r="BR145" i="12"/>
  <c r="BR97" i="12"/>
  <c r="BR34" i="12"/>
  <c r="BR153" i="12"/>
  <c r="BR121" i="12"/>
  <c r="BR57" i="12"/>
  <c r="BR41" i="12"/>
  <c r="BR25" i="12"/>
  <c r="BR9" i="12"/>
  <c r="BR113" i="12"/>
  <c r="BR65" i="12"/>
  <c r="BR49" i="12"/>
  <c r="BR33" i="12"/>
  <c r="BR17" i="12"/>
  <c r="BR58" i="12"/>
  <c r="BR73" i="12"/>
  <c r="BR66" i="12"/>
  <c r="BR81" i="12"/>
  <c r="BR120" i="12"/>
  <c r="BR104" i="12"/>
  <c r="BR89" i="12"/>
  <c r="BR112" i="12"/>
  <c r="BR96" i="12"/>
  <c r="BR40" i="12"/>
  <c r="BR136" i="12"/>
  <c r="BR56" i="12"/>
  <c r="BR144" i="12"/>
  <c r="BR80" i="12"/>
  <c r="BR64" i="12"/>
  <c r="BR32" i="12"/>
  <c r="BR122" i="12"/>
  <c r="BR88" i="12"/>
  <c r="BR72" i="12"/>
  <c r="BR152" i="12"/>
  <c r="BR8" i="12"/>
  <c r="BR127" i="12"/>
  <c r="BR111" i="12"/>
  <c r="BR48" i="12"/>
  <c r="BR151" i="12"/>
  <c r="BR119" i="12"/>
  <c r="BR128" i="12"/>
  <c r="BR24" i="12"/>
  <c r="BR16" i="12"/>
  <c r="BR103" i="12"/>
  <c r="BR135" i="12"/>
  <c r="BR95" i="12"/>
  <c r="BR87" i="12"/>
  <c r="BR79" i="12"/>
  <c r="BR71" i="12"/>
  <c r="BR7" i="12"/>
  <c r="BR15" i="12"/>
  <c r="BR63" i="12"/>
  <c r="BR55" i="12"/>
  <c r="BR31" i="12"/>
  <c r="BR23" i="12"/>
  <c r="BR47" i="12"/>
  <c r="BR3" i="12"/>
  <c r="ED143" i="12"/>
  <c r="ED142" i="12"/>
  <c r="ED150" i="12"/>
  <c r="ED39" i="12"/>
  <c r="ED134" i="12"/>
  <c r="ED126" i="12"/>
  <c r="ED118" i="12"/>
  <c r="ED110" i="12"/>
  <c r="ED102" i="12"/>
  <c r="ED86" i="12"/>
  <c r="ED70" i="12"/>
  <c r="ED38" i="12"/>
  <c r="ED14" i="12"/>
  <c r="ED46" i="12"/>
  <c r="ED30" i="12"/>
  <c r="ED94" i="12"/>
  <c r="ED78" i="12"/>
  <c r="ED54" i="12"/>
  <c r="ED6" i="12"/>
  <c r="ED22" i="12"/>
  <c r="ED62" i="12"/>
  <c r="ED149" i="12"/>
  <c r="ED141" i="12"/>
  <c r="ED101" i="12"/>
  <c r="ED69" i="12"/>
  <c r="ED109" i="12"/>
  <c r="ED93" i="12"/>
  <c r="ED77" i="12"/>
  <c r="ED117" i="12"/>
  <c r="ED45" i="12"/>
  <c r="ED21" i="12"/>
  <c r="ED5" i="12"/>
  <c r="ED125" i="12"/>
  <c r="ED61" i="12"/>
  <c r="ED53" i="12"/>
  <c r="ED85" i="12"/>
  <c r="ED37" i="12"/>
  <c r="ED29" i="12"/>
  <c r="ED13" i="12"/>
  <c r="ED133" i="12"/>
  <c r="ED132" i="12"/>
  <c r="ED108" i="12"/>
  <c r="ED92" i="12"/>
  <c r="ED116" i="12"/>
  <c r="ED100" i="12"/>
  <c r="ED140" i="12"/>
  <c r="ED148" i="12"/>
  <c r="ED124" i="12"/>
  <c r="ED76" i="12"/>
  <c r="ED60" i="12"/>
  <c r="ED52" i="12"/>
  <c r="ED28" i="12"/>
  <c r="ED4" i="12"/>
  <c r="ED84" i="12"/>
  <c r="ED68" i="12"/>
  <c r="ED36" i="12"/>
  <c r="ED12" i="12"/>
  <c r="ED20" i="12"/>
  <c r="ED44" i="12"/>
  <c r="ED115" i="12"/>
  <c r="ED139" i="12"/>
  <c r="ED91" i="12"/>
  <c r="ED131" i="12"/>
  <c r="ED123" i="12"/>
  <c r="ED107" i="12"/>
  <c r="ED75" i="12"/>
  <c r="ED99" i="12"/>
  <c r="ED11" i="12"/>
  <c r="ED83" i="12"/>
  <c r="ED19" i="12"/>
  <c r="ED59" i="12"/>
  <c r="ED51" i="12"/>
  <c r="ED67" i="12"/>
  <c r="ED27" i="12"/>
  <c r="ED130" i="12"/>
  <c r="ED98" i="12"/>
  <c r="ED35" i="12"/>
  <c r="ED106" i="12"/>
  <c r="ED138" i="12"/>
  <c r="ED114" i="12"/>
  <c r="ED42" i="12"/>
  <c r="ED146" i="12"/>
  <c r="ED50" i="12"/>
  <c r="ED43" i="12"/>
  <c r="ED74" i="12"/>
  <c r="ED122" i="12"/>
  <c r="ED18" i="12"/>
  <c r="ED90" i="12"/>
  <c r="ED66" i="12"/>
  <c r="ED58" i="12"/>
  <c r="ED82" i="12"/>
  <c r="ED129" i="12"/>
  <c r="ED113" i="12"/>
  <c r="ED147" i="12"/>
  <c r="ED137" i="12"/>
  <c r="ED10" i="12"/>
  <c r="ED26" i="12"/>
  <c r="ED97" i="12"/>
  <c r="ED57" i="12"/>
  <c r="ED41" i="12"/>
  <c r="ED25" i="12"/>
  <c r="ED9" i="12"/>
  <c r="ED34" i="12"/>
  <c r="ED105" i="12"/>
  <c r="ED65" i="12"/>
  <c r="ED49" i="12"/>
  <c r="ED33" i="12"/>
  <c r="ED17" i="12"/>
  <c r="ED145" i="12"/>
  <c r="ED73" i="12"/>
  <c r="ED153" i="12"/>
  <c r="ED81" i="12"/>
  <c r="ED136" i="12"/>
  <c r="ED104" i="12"/>
  <c r="ED112" i="12"/>
  <c r="ED96" i="12"/>
  <c r="ED40" i="12"/>
  <c r="ED121" i="12"/>
  <c r="ED89" i="12"/>
  <c r="ED72" i="12"/>
  <c r="ED56" i="12"/>
  <c r="ED144" i="12"/>
  <c r="ED80" i="12"/>
  <c r="ED64" i="12"/>
  <c r="ED32" i="12"/>
  <c r="ED88" i="12"/>
  <c r="ED120" i="12"/>
  <c r="ED127" i="12"/>
  <c r="ED111" i="12"/>
  <c r="ED119" i="12"/>
  <c r="ED8" i="12"/>
  <c r="ED151" i="12"/>
  <c r="ED103" i="12"/>
  <c r="ED135" i="12"/>
  <c r="ED128" i="12"/>
  <c r="ED48" i="12"/>
  <c r="ED16" i="12"/>
  <c r="ED87" i="12"/>
  <c r="ED79" i="12"/>
  <c r="ED24" i="12"/>
  <c r="ED95" i="12"/>
  <c r="ED71" i="12"/>
  <c r="ED152" i="12"/>
  <c r="ED7" i="12"/>
  <c r="ED63" i="12"/>
  <c r="ED55" i="12"/>
  <c r="ED31" i="12"/>
  <c r="ED47" i="12"/>
  <c r="ED23" i="12"/>
  <c r="ED15" i="12"/>
  <c r="ED3" i="12"/>
  <c r="AI4" i="5"/>
  <c r="BB4" i="5" s="1"/>
  <c r="AK6" i="5"/>
  <c r="AJ9" i="5"/>
  <c r="BC9" i="5" s="1"/>
  <c r="AI12" i="5"/>
  <c r="BB12" i="5" s="1"/>
  <c r="AK14" i="5"/>
  <c r="AJ17" i="5"/>
  <c r="BC17" i="5" s="1"/>
  <c r="AI20" i="5"/>
  <c r="BB20" i="5" s="1"/>
  <c r="AK22" i="5"/>
  <c r="AJ25" i="5"/>
  <c r="BC25" i="5" s="1"/>
  <c r="AI28" i="5"/>
  <c r="BB28" i="5" s="1"/>
  <c r="AK30" i="5"/>
  <c r="AJ33" i="5"/>
  <c r="BC33" i="5" s="1"/>
  <c r="AI36" i="5"/>
  <c r="BB36" i="5" s="1"/>
  <c r="AK38" i="5"/>
  <c r="AJ41" i="5"/>
  <c r="BC41" i="5" s="1"/>
  <c r="AI44" i="5"/>
  <c r="BB44" i="5" s="1"/>
  <c r="AK46" i="5"/>
  <c r="AJ49" i="5"/>
  <c r="BC49" i="5" s="1"/>
  <c r="AI52" i="5"/>
  <c r="BB52" i="5" s="1"/>
  <c r="AK54" i="5"/>
  <c r="AJ57" i="5"/>
  <c r="BC57" i="5" s="1"/>
  <c r="AI60" i="5"/>
  <c r="BB60" i="5" s="1"/>
  <c r="AK62" i="5"/>
  <c r="AJ65" i="5"/>
  <c r="BC65" i="5" s="1"/>
  <c r="AI68" i="5"/>
  <c r="BB68" i="5" s="1"/>
  <c r="AK70" i="5"/>
  <c r="AJ73" i="5"/>
  <c r="BC73" i="5" s="1"/>
  <c r="AI76" i="5"/>
  <c r="BB76" i="5" s="1"/>
  <c r="AK78" i="5"/>
  <c r="AJ81" i="5"/>
  <c r="BC81" i="5" s="1"/>
  <c r="AI84" i="5"/>
  <c r="BB84" i="5" s="1"/>
  <c r="AK86" i="5"/>
  <c r="AJ89" i="5"/>
  <c r="BC89" i="5" s="1"/>
  <c r="AI92" i="5"/>
  <c r="BB92" i="5" s="1"/>
  <c r="AK94" i="5"/>
  <c r="AJ97" i="5"/>
  <c r="BC97" i="5" s="1"/>
  <c r="AI100" i="5"/>
  <c r="BB100" i="5" s="1"/>
  <c r="AK102" i="5"/>
  <c r="AJ105" i="5"/>
  <c r="BC105" i="5" s="1"/>
  <c r="AI108" i="5"/>
  <c r="BB108" i="5" s="1"/>
  <c r="AK110" i="5"/>
  <c r="AJ113" i="5"/>
  <c r="BC113" i="5" s="1"/>
  <c r="AI116" i="5"/>
  <c r="BB116" i="5" s="1"/>
  <c r="AK118" i="5"/>
  <c r="AJ121" i="5"/>
  <c r="BC121" i="5" s="1"/>
  <c r="AI124" i="5"/>
  <c r="BB124" i="5" s="1"/>
  <c r="AK126" i="5"/>
  <c r="AJ129" i="5"/>
  <c r="BC129" i="5" s="1"/>
  <c r="AI132" i="5"/>
  <c r="BB132" i="5" s="1"/>
  <c r="AK134" i="5"/>
  <c r="AJ137" i="5"/>
  <c r="BC137" i="5" s="1"/>
  <c r="AI140" i="5"/>
  <c r="BB140" i="5" s="1"/>
  <c r="AK142" i="5"/>
  <c r="AJ145" i="5"/>
  <c r="BC145" i="5" s="1"/>
  <c r="AI148" i="5"/>
  <c r="BB148" i="5" s="1"/>
  <c r="AK150" i="5"/>
  <c r="AJ4" i="5"/>
  <c r="BC4" i="5" s="1"/>
  <c r="AI7" i="5"/>
  <c r="BB7" i="5" s="1"/>
  <c r="AK9" i="5"/>
  <c r="AJ12" i="5"/>
  <c r="BC12" i="5" s="1"/>
  <c r="AI15" i="5"/>
  <c r="BB15" i="5" s="1"/>
  <c r="AK17" i="5"/>
  <c r="AJ20" i="5"/>
  <c r="BC20" i="5" s="1"/>
  <c r="AI23" i="5"/>
  <c r="BB23" i="5" s="1"/>
  <c r="AK25" i="5"/>
  <c r="AJ28" i="5"/>
  <c r="BC28" i="5" s="1"/>
  <c r="AI31" i="5"/>
  <c r="BB31" i="5" s="1"/>
  <c r="AK33" i="5"/>
  <c r="AJ36" i="5"/>
  <c r="BC36" i="5" s="1"/>
  <c r="AI39" i="5"/>
  <c r="BB39" i="5" s="1"/>
  <c r="AK41" i="5"/>
  <c r="AJ44" i="5"/>
  <c r="BC44" i="5" s="1"/>
  <c r="AI47" i="5"/>
  <c r="BB47" i="5" s="1"/>
  <c r="AK49" i="5"/>
  <c r="AJ52" i="5"/>
  <c r="BC52" i="5" s="1"/>
  <c r="AI55" i="5"/>
  <c r="BB55" i="5" s="1"/>
  <c r="AK57" i="5"/>
  <c r="AJ60" i="5"/>
  <c r="BC60" i="5" s="1"/>
  <c r="AI63" i="5"/>
  <c r="BB63" i="5" s="1"/>
  <c r="AK65" i="5"/>
  <c r="AJ68" i="5"/>
  <c r="BC68" i="5" s="1"/>
  <c r="AI71" i="5"/>
  <c r="BB71" i="5" s="1"/>
  <c r="AK73" i="5"/>
  <c r="AJ76" i="5"/>
  <c r="BC76" i="5" s="1"/>
  <c r="AI79" i="5"/>
  <c r="BB79" i="5" s="1"/>
  <c r="AK81" i="5"/>
  <c r="AJ84" i="5"/>
  <c r="BC84" i="5" s="1"/>
  <c r="AI87" i="5"/>
  <c r="BB87" i="5" s="1"/>
  <c r="AK89" i="5"/>
  <c r="AJ92" i="5"/>
  <c r="BC92" i="5" s="1"/>
  <c r="AI95" i="5"/>
  <c r="BB95" i="5" s="1"/>
  <c r="AK97" i="5"/>
  <c r="AJ100" i="5"/>
  <c r="BC100" i="5" s="1"/>
  <c r="AI103" i="5"/>
  <c r="BB103" i="5" s="1"/>
  <c r="AK105" i="5"/>
  <c r="AJ108" i="5"/>
  <c r="BC108" i="5" s="1"/>
  <c r="AI111" i="5"/>
  <c r="BB111" i="5" s="1"/>
  <c r="AK113" i="5"/>
  <c r="AJ116" i="5"/>
  <c r="BC116" i="5" s="1"/>
  <c r="AI119" i="5"/>
  <c r="BB119" i="5" s="1"/>
  <c r="AK121" i="5"/>
  <c r="AJ124" i="5"/>
  <c r="BC124" i="5" s="1"/>
  <c r="AI127" i="5"/>
  <c r="BB127" i="5" s="1"/>
  <c r="AK129" i="5"/>
  <c r="AJ132" i="5"/>
  <c r="BC132" i="5" s="1"/>
  <c r="AI135" i="5"/>
  <c r="BB135" i="5" s="1"/>
  <c r="AK137" i="5"/>
  <c r="AJ140" i="5"/>
  <c r="BC140" i="5" s="1"/>
  <c r="AI143" i="5"/>
  <c r="BB143" i="5" s="1"/>
  <c r="AK145" i="5"/>
  <c r="AJ148" i="5"/>
  <c r="BC148" i="5" s="1"/>
  <c r="AI151" i="5"/>
  <c r="BB151" i="5" s="1"/>
  <c r="AK4" i="5"/>
  <c r="AJ7" i="5"/>
  <c r="BC7" i="5" s="1"/>
  <c r="AI10" i="5"/>
  <c r="BB10" i="5" s="1"/>
  <c r="AK12" i="5"/>
  <c r="AJ15" i="5"/>
  <c r="BC15" i="5" s="1"/>
  <c r="AI18" i="5"/>
  <c r="BB18" i="5" s="1"/>
  <c r="AK20" i="5"/>
  <c r="AJ23" i="5"/>
  <c r="BC23" i="5" s="1"/>
  <c r="AI26" i="5"/>
  <c r="BB26" i="5" s="1"/>
  <c r="AK28" i="5"/>
  <c r="AJ31" i="5"/>
  <c r="BC31" i="5" s="1"/>
  <c r="AI34" i="5"/>
  <c r="BB34" i="5" s="1"/>
  <c r="AK36" i="5"/>
  <c r="AJ39" i="5"/>
  <c r="BC39" i="5" s="1"/>
  <c r="AI42" i="5"/>
  <c r="BB42" i="5" s="1"/>
  <c r="AK44" i="5"/>
  <c r="AJ47" i="5"/>
  <c r="BC47" i="5" s="1"/>
  <c r="AI50" i="5"/>
  <c r="BB50" i="5" s="1"/>
  <c r="AK52" i="5"/>
  <c r="AJ55" i="5"/>
  <c r="BC55" i="5" s="1"/>
  <c r="AI58" i="5"/>
  <c r="BB58" i="5" s="1"/>
  <c r="AK60" i="5"/>
  <c r="AJ63" i="5"/>
  <c r="BC63" i="5" s="1"/>
  <c r="AI66" i="5"/>
  <c r="BB66" i="5" s="1"/>
  <c r="AK68" i="5"/>
  <c r="AJ71" i="5"/>
  <c r="BC71" i="5" s="1"/>
  <c r="AI74" i="5"/>
  <c r="BB74" i="5" s="1"/>
  <c r="AK76" i="5"/>
  <c r="AJ79" i="5"/>
  <c r="BC79" i="5" s="1"/>
  <c r="AI82" i="5"/>
  <c r="BB82" i="5" s="1"/>
  <c r="AK84" i="5"/>
  <c r="AJ87" i="5"/>
  <c r="BC87" i="5" s="1"/>
  <c r="AI90" i="5"/>
  <c r="BB90" i="5" s="1"/>
  <c r="AK92" i="5"/>
  <c r="AJ95" i="5"/>
  <c r="BC95" i="5" s="1"/>
  <c r="AI98" i="5"/>
  <c r="BB98" i="5" s="1"/>
  <c r="AK100" i="5"/>
  <c r="AJ103" i="5"/>
  <c r="BC103" i="5" s="1"/>
  <c r="AI106" i="5"/>
  <c r="BB106" i="5" s="1"/>
  <c r="AK108" i="5"/>
  <c r="AJ111" i="5"/>
  <c r="BC111" i="5" s="1"/>
  <c r="AI114" i="5"/>
  <c r="BB114" i="5" s="1"/>
  <c r="AK116" i="5"/>
  <c r="AJ119" i="5"/>
  <c r="BC119" i="5" s="1"/>
  <c r="AI122" i="5"/>
  <c r="BB122" i="5" s="1"/>
  <c r="AK124" i="5"/>
  <c r="AJ127" i="5"/>
  <c r="BC127" i="5" s="1"/>
  <c r="AI130" i="5"/>
  <c r="BB130" i="5" s="1"/>
  <c r="AK132" i="5"/>
  <c r="AJ135" i="5"/>
  <c r="BC135" i="5" s="1"/>
  <c r="AI138" i="5"/>
  <c r="BB138" i="5" s="1"/>
  <c r="AK140" i="5"/>
  <c r="AJ143" i="5"/>
  <c r="BC143" i="5" s="1"/>
  <c r="AI146" i="5"/>
  <c r="BB146" i="5" s="1"/>
  <c r="AK148" i="5"/>
  <c r="AJ151" i="5"/>
  <c r="BC151" i="5" s="1"/>
  <c r="AK3" i="5"/>
  <c r="AI5" i="5"/>
  <c r="BB5" i="5" s="1"/>
  <c r="AK7" i="5"/>
  <c r="AJ10" i="5"/>
  <c r="BC10" i="5" s="1"/>
  <c r="AI13" i="5"/>
  <c r="BB13" i="5" s="1"/>
  <c r="AK15" i="5"/>
  <c r="AJ18" i="5"/>
  <c r="BC18" i="5" s="1"/>
  <c r="AI21" i="5"/>
  <c r="BB21" i="5" s="1"/>
  <c r="AK23" i="5"/>
  <c r="AJ26" i="5"/>
  <c r="BC26" i="5" s="1"/>
  <c r="AI29" i="5"/>
  <c r="BB29" i="5" s="1"/>
  <c r="AK31" i="5"/>
  <c r="AJ34" i="5"/>
  <c r="BC34" i="5" s="1"/>
  <c r="AI37" i="5"/>
  <c r="BB37" i="5" s="1"/>
  <c r="AK39" i="5"/>
  <c r="AJ42" i="5"/>
  <c r="BC42" i="5" s="1"/>
  <c r="AI45" i="5"/>
  <c r="BB45" i="5" s="1"/>
  <c r="AK47" i="5"/>
  <c r="AJ50" i="5"/>
  <c r="BC50" i="5" s="1"/>
  <c r="AI53" i="5"/>
  <c r="BB53" i="5" s="1"/>
  <c r="AK55" i="5"/>
  <c r="AJ58" i="5"/>
  <c r="BC58" i="5" s="1"/>
  <c r="AI61" i="5"/>
  <c r="BB61" i="5" s="1"/>
  <c r="AK63" i="5"/>
  <c r="AJ66" i="5"/>
  <c r="BC66" i="5" s="1"/>
  <c r="AI69" i="5"/>
  <c r="BB69" i="5" s="1"/>
  <c r="AK71" i="5"/>
  <c r="AJ74" i="5"/>
  <c r="BC74" i="5" s="1"/>
  <c r="AI77" i="5"/>
  <c r="BB77" i="5" s="1"/>
  <c r="AK79" i="5"/>
  <c r="AJ82" i="5"/>
  <c r="BC82" i="5" s="1"/>
  <c r="AI85" i="5"/>
  <c r="BB85" i="5" s="1"/>
  <c r="AK87" i="5"/>
  <c r="AJ90" i="5"/>
  <c r="BC90" i="5" s="1"/>
  <c r="AI93" i="5"/>
  <c r="BB93" i="5" s="1"/>
  <c r="AK95" i="5"/>
  <c r="AJ98" i="5"/>
  <c r="BC98" i="5" s="1"/>
  <c r="AI101" i="5"/>
  <c r="BB101" i="5" s="1"/>
  <c r="AK103" i="5"/>
  <c r="AJ106" i="5"/>
  <c r="BC106" i="5" s="1"/>
  <c r="AI109" i="5"/>
  <c r="BB109" i="5" s="1"/>
  <c r="AK111" i="5"/>
  <c r="AJ114" i="5"/>
  <c r="BC114" i="5" s="1"/>
  <c r="AI117" i="5"/>
  <c r="BB117" i="5" s="1"/>
  <c r="AK119" i="5"/>
  <c r="AJ122" i="5"/>
  <c r="BC122" i="5" s="1"/>
  <c r="AI125" i="5"/>
  <c r="BB125" i="5" s="1"/>
  <c r="AK127" i="5"/>
  <c r="AJ130" i="5"/>
  <c r="BC130" i="5" s="1"/>
  <c r="AI133" i="5"/>
  <c r="BB133" i="5" s="1"/>
  <c r="AK135" i="5"/>
  <c r="AJ138" i="5"/>
  <c r="BC138" i="5" s="1"/>
  <c r="AI141" i="5"/>
  <c r="BB141" i="5" s="1"/>
  <c r="AK143" i="5"/>
  <c r="AJ146" i="5"/>
  <c r="BC146" i="5" s="1"/>
  <c r="AI149" i="5"/>
  <c r="BB149" i="5" s="1"/>
  <c r="AK151" i="5"/>
  <c r="AJ3" i="5"/>
  <c r="BC3" i="5" s="1"/>
  <c r="AJ5" i="5"/>
  <c r="BC5" i="5" s="1"/>
  <c r="AI8" i="5"/>
  <c r="BB8" i="5" s="1"/>
  <c r="AK10" i="5"/>
  <c r="AJ13" i="5"/>
  <c r="BC13" i="5" s="1"/>
  <c r="AI16" i="5"/>
  <c r="BB16" i="5" s="1"/>
  <c r="AK18" i="5"/>
  <c r="AJ21" i="5"/>
  <c r="BC21" i="5" s="1"/>
  <c r="AI24" i="5"/>
  <c r="BB24" i="5" s="1"/>
  <c r="AK26" i="5"/>
  <c r="AJ29" i="5"/>
  <c r="BC29" i="5" s="1"/>
  <c r="AI32" i="5"/>
  <c r="AK34" i="5"/>
  <c r="AJ37" i="5"/>
  <c r="BC37" i="5" s="1"/>
  <c r="AI40" i="5"/>
  <c r="BB40" i="5" s="1"/>
  <c r="AK42" i="5"/>
  <c r="AJ45" i="5"/>
  <c r="BC45" i="5" s="1"/>
  <c r="AI48" i="5"/>
  <c r="BB48" i="5" s="1"/>
  <c r="AK50" i="5"/>
  <c r="AJ53" i="5"/>
  <c r="BC53" i="5" s="1"/>
  <c r="AI56" i="5"/>
  <c r="BB56" i="5" s="1"/>
  <c r="AK58" i="5"/>
  <c r="AJ61" i="5"/>
  <c r="BC61" i="5" s="1"/>
  <c r="AI64" i="5"/>
  <c r="BB64" i="5" s="1"/>
  <c r="AK66" i="5"/>
  <c r="AJ69" i="5"/>
  <c r="BC69" i="5" s="1"/>
  <c r="AI72" i="5"/>
  <c r="BB72" i="5" s="1"/>
  <c r="AK74" i="5"/>
  <c r="AJ77" i="5"/>
  <c r="BC77" i="5" s="1"/>
  <c r="AI80" i="5"/>
  <c r="BB80" i="5" s="1"/>
  <c r="AK82" i="5"/>
  <c r="AJ85" i="5"/>
  <c r="BC85" i="5" s="1"/>
  <c r="AI88" i="5"/>
  <c r="BB88" i="5" s="1"/>
  <c r="AK90" i="5"/>
  <c r="AJ93" i="5"/>
  <c r="BC93" i="5" s="1"/>
  <c r="AI96" i="5"/>
  <c r="BB96" i="5" s="1"/>
  <c r="AK98" i="5"/>
  <c r="AJ101" i="5"/>
  <c r="BC101" i="5" s="1"/>
  <c r="AI104" i="5"/>
  <c r="BB104" i="5" s="1"/>
  <c r="AK106" i="5"/>
  <c r="AJ109" i="5"/>
  <c r="BC109" i="5" s="1"/>
  <c r="AI112" i="5"/>
  <c r="BB112" i="5" s="1"/>
  <c r="AK114" i="5"/>
  <c r="AJ117" i="5"/>
  <c r="BC117" i="5" s="1"/>
  <c r="AI120" i="5"/>
  <c r="BB120" i="5" s="1"/>
  <c r="AK122" i="5"/>
  <c r="AJ125" i="5"/>
  <c r="BC125" i="5" s="1"/>
  <c r="AI128" i="5"/>
  <c r="BB128" i="5" s="1"/>
  <c r="AK130" i="5"/>
  <c r="AJ133" i="5"/>
  <c r="BC133" i="5" s="1"/>
  <c r="AI136" i="5"/>
  <c r="BB136" i="5" s="1"/>
  <c r="AK138" i="5"/>
  <c r="AJ141" i="5"/>
  <c r="BC141" i="5" s="1"/>
  <c r="AI144" i="5"/>
  <c r="BB144" i="5" s="1"/>
  <c r="AK146" i="5"/>
  <c r="AJ149" i="5"/>
  <c r="BC149" i="5" s="1"/>
  <c r="AI152" i="5"/>
  <c r="BB152" i="5" s="1"/>
  <c r="AI3" i="5"/>
  <c r="BB3" i="5" s="1"/>
  <c r="AK5" i="5"/>
  <c r="AJ8" i="5"/>
  <c r="BC8" i="5" s="1"/>
  <c r="AI11" i="5"/>
  <c r="BB11" i="5" s="1"/>
  <c r="AK13" i="5"/>
  <c r="AJ16" i="5"/>
  <c r="BC16" i="5" s="1"/>
  <c r="AI19" i="5"/>
  <c r="BB19" i="5" s="1"/>
  <c r="AK21" i="5"/>
  <c r="AJ24" i="5"/>
  <c r="BC24" i="5" s="1"/>
  <c r="AI27" i="5"/>
  <c r="BB27" i="5" s="1"/>
  <c r="AK29" i="5"/>
  <c r="AI35" i="5"/>
  <c r="BB35" i="5" s="1"/>
  <c r="AK37" i="5"/>
  <c r="AJ40" i="5"/>
  <c r="BC40" i="5" s="1"/>
  <c r="AI43" i="5"/>
  <c r="BB43" i="5" s="1"/>
  <c r="AK45" i="5"/>
  <c r="AJ48" i="5"/>
  <c r="BC48" i="5" s="1"/>
  <c r="AI51" i="5"/>
  <c r="BB51" i="5" s="1"/>
  <c r="AK53" i="5"/>
  <c r="AJ56" i="5"/>
  <c r="BC56" i="5" s="1"/>
  <c r="AI59" i="5"/>
  <c r="BB59" i="5" s="1"/>
  <c r="AK61" i="5"/>
  <c r="AJ64" i="5"/>
  <c r="BC64" i="5" s="1"/>
  <c r="AI67" i="5"/>
  <c r="BB67" i="5" s="1"/>
  <c r="AK69" i="5"/>
  <c r="AJ72" i="5"/>
  <c r="BC72" i="5" s="1"/>
  <c r="AI75" i="5"/>
  <c r="BB75" i="5" s="1"/>
  <c r="AK77" i="5"/>
  <c r="AJ80" i="5"/>
  <c r="BC80" i="5" s="1"/>
  <c r="AI83" i="5"/>
  <c r="BB83" i="5" s="1"/>
  <c r="AK85" i="5"/>
  <c r="AJ88" i="5"/>
  <c r="BC88" i="5" s="1"/>
  <c r="AI91" i="5"/>
  <c r="BB91" i="5" s="1"/>
  <c r="AK93" i="5"/>
  <c r="AJ96" i="5"/>
  <c r="BC96" i="5" s="1"/>
  <c r="AI99" i="5"/>
  <c r="BB99" i="5" s="1"/>
  <c r="AK101" i="5"/>
  <c r="AJ104" i="5"/>
  <c r="BC104" i="5" s="1"/>
  <c r="AI107" i="5"/>
  <c r="BB107" i="5" s="1"/>
  <c r="AK109" i="5"/>
  <c r="AJ112" i="5"/>
  <c r="BC112" i="5" s="1"/>
  <c r="AI115" i="5"/>
  <c r="BB115" i="5" s="1"/>
  <c r="AK117" i="5"/>
  <c r="AJ120" i="5"/>
  <c r="BC120" i="5" s="1"/>
  <c r="AI123" i="5"/>
  <c r="BB123" i="5" s="1"/>
  <c r="AK125" i="5"/>
  <c r="AJ128" i="5"/>
  <c r="BC128" i="5" s="1"/>
  <c r="AI131" i="5"/>
  <c r="BB131" i="5" s="1"/>
  <c r="AK133" i="5"/>
  <c r="AJ136" i="5"/>
  <c r="BC136" i="5" s="1"/>
  <c r="AI139" i="5"/>
  <c r="BB139" i="5" s="1"/>
  <c r="AK141" i="5"/>
  <c r="AJ144" i="5"/>
  <c r="BC144" i="5" s="1"/>
  <c r="AI147" i="5"/>
  <c r="BB147" i="5" s="1"/>
  <c r="AK149" i="5"/>
  <c r="AJ152" i="5"/>
  <c r="BC152" i="5" s="1"/>
  <c r="AI6" i="5"/>
  <c r="BB6" i="5" s="1"/>
  <c r="AK8" i="5"/>
  <c r="AJ11" i="5"/>
  <c r="BC11" i="5" s="1"/>
  <c r="AI14" i="5"/>
  <c r="BB14" i="5" s="1"/>
  <c r="AK16" i="5"/>
  <c r="AJ19" i="5"/>
  <c r="BC19" i="5" s="1"/>
  <c r="AI22" i="5"/>
  <c r="BB22" i="5" s="1"/>
  <c r="AK24" i="5"/>
  <c r="AJ27" i="5"/>
  <c r="BC27" i="5" s="1"/>
  <c r="AI30" i="5"/>
  <c r="BB30" i="5" s="1"/>
  <c r="AK32" i="5"/>
  <c r="AJ35" i="5"/>
  <c r="BC35" i="5" s="1"/>
  <c r="AI38" i="5"/>
  <c r="BB38" i="5" s="1"/>
  <c r="AK40" i="5"/>
  <c r="AJ43" i="5"/>
  <c r="BC43" i="5" s="1"/>
  <c r="AI46" i="5"/>
  <c r="BB46" i="5" s="1"/>
  <c r="AK48" i="5"/>
  <c r="AJ51" i="5"/>
  <c r="BC51" i="5" s="1"/>
  <c r="AI54" i="5"/>
  <c r="BB54" i="5" s="1"/>
  <c r="AK56" i="5"/>
  <c r="AJ59" i="5"/>
  <c r="BC59" i="5" s="1"/>
  <c r="AI62" i="5"/>
  <c r="BB62" i="5" s="1"/>
  <c r="AK64" i="5"/>
  <c r="AJ67" i="5"/>
  <c r="BC67" i="5" s="1"/>
  <c r="AI70" i="5"/>
  <c r="BB70" i="5" s="1"/>
  <c r="AK72" i="5"/>
  <c r="AJ75" i="5"/>
  <c r="BC75" i="5" s="1"/>
  <c r="AI78" i="5"/>
  <c r="BB78" i="5" s="1"/>
  <c r="AK80" i="5"/>
  <c r="AJ83" i="5"/>
  <c r="BC83" i="5" s="1"/>
  <c r="AI86" i="5"/>
  <c r="BB86" i="5" s="1"/>
  <c r="AK88" i="5"/>
  <c r="AJ91" i="5"/>
  <c r="BC91" i="5" s="1"/>
  <c r="AI94" i="5"/>
  <c r="BB94" i="5" s="1"/>
  <c r="AK96" i="5"/>
  <c r="AJ99" i="5"/>
  <c r="BC99" i="5" s="1"/>
  <c r="AI102" i="5"/>
  <c r="BB102" i="5" s="1"/>
  <c r="AK104" i="5"/>
  <c r="AJ107" i="5"/>
  <c r="BC107" i="5" s="1"/>
  <c r="AI110" i="5"/>
  <c r="BB110" i="5" s="1"/>
  <c r="AK112" i="5"/>
  <c r="AJ115" i="5"/>
  <c r="BC115" i="5" s="1"/>
  <c r="AI118" i="5"/>
  <c r="BB118" i="5" s="1"/>
  <c r="AK120" i="5"/>
  <c r="AJ123" i="5"/>
  <c r="BC123" i="5" s="1"/>
  <c r="AI126" i="5"/>
  <c r="BB126" i="5" s="1"/>
  <c r="AK128" i="5"/>
  <c r="AJ131" i="5"/>
  <c r="BC131" i="5" s="1"/>
  <c r="AI134" i="5"/>
  <c r="BB134" i="5" s="1"/>
  <c r="AK136" i="5"/>
  <c r="AJ139" i="5"/>
  <c r="BC139" i="5" s="1"/>
  <c r="AI142" i="5"/>
  <c r="BB142" i="5" s="1"/>
  <c r="AK144" i="5"/>
  <c r="AJ147" i="5"/>
  <c r="BC147" i="5" s="1"/>
  <c r="AI150" i="5"/>
  <c r="BB150" i="5" s="1"/>
  <c r="AK152" i="5"/>
  <c r="AK19" i="5"/>
  <c r="AI41" i="5"/>
  <c r="BB41" i="5" s="1"/>
  <c r="AJ62" i="5"/>
  <c r="BC62" i="5" s="1"/>
  <c r="AK83" i="5"/>
  <c r="AI105" i="5"/>
  <c r="BB105" i="5" s="1"/>
  <c r="AJ126" i="5"/>
  <c r="BC126" i="5" s="1"/>
  <c r="AK147" i="5"/>
  <c r="AJ22" i="5"/>
  <c r="BC22" i="5" s="1"/>
  <c r="AK43" i="5"/>
  <c r="AI65" i="5"/>
  <c r="BB65" i="5" s="1"/>
  <c r="AJ86" i="5"/>
  <c r="BC86" i="5" s="1"/>
  <c r="AK107" i="5"/>
  <c r="AI129" i="5"/>
  <c r="BB129" i="5" s="1"/>
  <c r="AJ150" i="5"/>
  <c r="BC150" i="5" s="1"/>
  <c r="AI25" i="5"/>
  <c r="BB25" i="5" s="1"/>
  <c r="AJ46" i="5"/>
  <c r="BC46" i="5" s="1"/>
  <c r="AK67" i="5"/>
  <c r="AI89" i="5"/>
  <c r="BB89" i="5" s="1"/>
  <c r="AJ110" i="5"/>
  <c r="BC110" i="5" s="1"/>
  <c r="AK131" i="5"/>
  <c r="AJ6" i="5"/>
  <c r="BC6" i="5" s="1"/>
  <c r="AK27" i="5"/>
  <c r="AI49" i="5"/>
  <c r="BB49" i="5" s="1"/>
  <c r="AJ70" i="5"/>
  <c r="BC70" i="5" s="1"/>
  <c r="AK91" i="5"/>
  <c r="AI113" i="5"/>
  <c r="BB113" i="5" s="1"/>
  <c r="AJ134" i="5"/>
  <c r="BC134" i="5" s="1"/>
  <c r="AI9" i="5"/>
  <c r="BB9" i="5" s="1"/>
  <c r="AJ30" i="5"/>
  <c r="BC30" i="5" s="1"/>
  <c r="AK51" i="5"/>
  <c r="AI73" i="5"/>
  <c r="BB73" i="5" s="1"/>
  <c r="AJ94" i="5"/>
  <c r="BC94" i="5" s="1"/>
  <c r="AK115" i="5"/>
  <c r="AI137" i="5"/>
  <c r="BB137" i="5" s="1"/>
  <c r="AK11" i="5"/>
  <c r="AI33" i="5"/>
  <c r="BB33" i="5" s="1"/>
  <c r="AJ54" i="5"/>
  <c r="BC54" i="5" s="1"/>
  <c r="AK75" i="5"/>
  <c r="AI97" i="5"/>
  <c r="BB97" i="5" s="1"/>
  <c r="AJ118" i="5"/>
  <c r="BC118" i="5" s="1"/>
  <c r="AK139" i="5"/>
  <c r="AJ78" i="5"/>
  <c r="BC78" i="5" s="1"/>
  <c r="AI81" i="5"/>
  <c r="BB81" i="5" s="1"/>
  <c r="AJ14" i="5"/>
  <c r="BC14" i="5" s="1"/>
  <c r="AK99" i="5"/>
  <c r="AI17" i="5"/>
  <c r="BB17" i="5" s="1"/>
  <c r="AJ102" i="5"/>
  <c r="BC102" i="5" s="1"/>
  <c r="AK35" i="5"/>
  <c r="AI121" i="5"/>
  <c r="BB121" i="5" s="1"/>
  <c r="AJ38" i="5"/>
  <c r="BC38" i="5" s="1"/>
  <c r="AK123" i="5"/>
  <c r="AI57" i="5"/>
  <c r="BB57" i="5" s="1"/>
  <c r="AJ142" i="5"/>
  <c r="BC142" i="5" s="1"/>
  <c r="AK59" i="5"/>
  <c r="AI145" i="5"/>
  <c r="BB145" i="5" s="1"/>
  <c r="AD5" i="5"/>
  <c r="AF7" i="5"/>
  <c r="AE10" i="5"/>
  <c r="AD13" i="5"/>
  <c r="AF15" i="5"/>
  <c r="AE18" i="5"/>
  <c r="AD21" i="5"/>
  <c r="AE5" i="5"/>
  <c r="AD8" i="5"/>
  <c r="AF10" i="5"/>
  <c r="AE13" i="5"/>
  <c r="AD16" i="5"/>
  <c r="AF5" i="5"/>
  <c r="AE8" i="5"/>
  <c r="AD11" i="5"/>
  <c r="AF13" i="5"/>
  <c r="AE16" i="5"/>
  <c r="AD19" i="5"/>
  <c r="AD6" i="5"/>
  <c r="AF8" i="5"/>
  <c r="AE11" i="5"/>
  <c r="AD14" i="5"/>
  <c r="AF16" i="5"/>
  <c r="AE19" i="5"/>
  <c r="AD22" i="5"/>
  <c r="AE6" i="5"/>
  <c r="AD9" i="5"/>
  <c r="AF11" i="5"/>
  <c r="AE14" i="5"/>
  <c r="AD17" i="5"/>
  <c r="AF19" i="5"/>
  <c r="AD4" i="5"/>
  <c r="AF6" i="5"/>
  <c r="AE9" i="5"/>
  <c r="AD12" i="5"/>
  <c r="AF14" i="5"/>
  <c r="AE17" i="5"/>
  <c r="AD20" i="5"/>
  <c r="AE2" i="5"/>
  <c r="AE4" i="5"/>
  <c r="AF9" i="5"/>
  <c r="AE12" i="5"/>
  <c r="AD15" i="5"/>
  <c r="AF17" i="5"/>
  <c r="AE20" i="5"/>
  <c r="AD18" i="5"/>
  <c r="AE23" i="5"/>
  <c r="AD26" i="5"/>
  <c r="AF28" i="5"/>
  <c r="AE31" i="5"/>
  <c r="AD34" i="5"/>
  <c r="AF36" i="5"/>
  <c r="AD42" i="5"/>
  <c r="AF44" i="5"/>
  <c r="AE47" i="5"/>
  <c r="AD50" i="5"/>
  <c r="AF52" i="5"/>
  <c r="AE55" i="5"/>
  <c r="AD58" i="5"/>
  <c r="AF60" i="5"/>
  <c r="AE63" i="5"/>
  <c r="AD66" i="5"/>
  <c r="AF68" i="5"/>
  <c r="AE71" i="5"/>
  <c r="AD74" i="5"/>
  <c r="AF76" i="5"/>
  <c r="AE79" i="5"/>
  <c r="AD82" i="5"/>
  <c r="AF84" i="5"/>
  <c r="AE87" i="5"/>
  <c r="AD90" i="5"/>
  <c r="AF92" i="5"/>
  <c r="AE95" i="5"/>
  <c r="AD98" i="5"/>
  <c r="AF100" i="5"/>
  <c r="AE103" i="5"/>
  <c r="AD106" i="5"/>
  <c r="AF108" i="5"/>
  <c r="AE111" i="5"/>
  <c r="AD114" i="5"/>
  <c r="AF116" i="5"/>
  <c r="AE119" i="5"/>
  <c r="AD122" i="5"/>
  <c r="AF124" i="5"/>
  <c r="AE127" i="5"/>
  <c r="AD130" i="5"/>
  <c r="AF132" i="5"/>
  <c r="AE135" i="5"/>
  <c r="AD138" i="5"/>
  <c r="AF140" i="5"/>
  <c r="AE143" i="5"/>
  <c r="AD146" i="5"/>
  <c r="AF148" i="5"/>
  <c r="AE151" i="5"/>
  <c r="AF18" i="5"/>
  <c r="AF23" i="5"/>
  <c r="AE26" i="5"/>
  <c r="AD29" i="5"/>
  <c r="AF31" i="5"/>
  <c r="AE34" i="5"/>
  <c r="AD37" i="5"/>
  <c r="AF39" i="5"/>
  <c r="AE42" i="5"/>
  <c r="AD45" i="5"/>
  <c r="AF47" i="5"/>
  <c r="AE50" i="5"/>
  <c r="AD53" i="5"/>
  <c r="AF55" i="5"/>
  <c r="AE58" i="5"/>
  <c r="AD61" i="5"/>
  <c r="AF63" i="5"/>
  <c r="AE66" i="5"/>
  <c r="AD69" i="5"/>
  <c r="AF71" i="5"/>
  <c r="AE74" i="5"/>
  <c r="AD77" i="5"/>
  <c r="AF79" i="5"/>
  <c r="AE82" i="5"/>
  <c r="AD85" i="5"/>
  <c r="AF87" i="5"/>
  <c r="AE90" i="5"/>
  <c r="AD93" i="5"/>
  <c r="AF95" i="5"/>
  <c r="AE98" i="5"/>
  <c r="AD101" i="5"/>
  <c r="AF103" i="5"/>
  <c r="AE106" i="5"/>
  <c r="AD109" i="5"/>
  <c r="AF111" i="5"/>
  <c r="AE114" i="5"/>
  <c r="AD117" i="5"/>
  <c r="AF119" i="5"/>
  <c r="AE122" i="5"/>
  <c r="AD125" i="5"/>
  <c r="AF127" i="5"/>
  <c r="AE130" i="5"/>
  <c r="AD133" i="5"/>
  <c r="AF135" i="5"/>
  <c r="AE138" i="5"/>
  <c r="AD141" i="5"/>
  <c r="AF143" i="5"/>
  <c r="AE146" i="5"/>
  <c r="AD149" i="5"/>
  <c r="AF151" i="5"/>
  <c r="AF2" i="5"/>
  <c r="AF20" i="5"/>
  <c r="AD24" i="5"/>
  <c r="AF26" i="5"/>
  <c r="AE29" i="5"/>
  <c r="AD32" i="5"/>
  <c r="AS32" i="5" s="1"/>
  <c r="AF34" i="5"/>
  <c r="AE37" i="5"/>
  <c r="AD40" i="5"/>
  <c r="AF42" i="5"/>
  <c r="AE45" i="5"/>
  <c r="AD48" i="5"/>
  <c r="AF50" i="5"/>
  <c r="AE53" i="5"/>
  <c r="AD56" i="5"/>
  <c r="AF58" i="5"/>
  <c r="AE61" i="5"/>
  <c r="AD64" i="5"/>
  <c r="AF66" i="5"/>
  <c r="AE69" i="5"/>
  <c r="AD72" i="5"/>
  <c r="AF74" i="5"/>
  <c r="AE77" i="5"/>
  <c r="AD80" i="5"/>
  <c r="AF82" i="5"/>
  <c r="AE85" i="5"/>
  <c r="AD88" i="5"/>
  <c r="AF90" i="5"/>
  <c r="AE93" i="5"/>
  <c r="AD96" i="5"/>
  <c r="AF98" i="5"/>
  <c r="AE101" i="5"/>
  <c r="AD104" i="5"/>
  <c r="AF106" i="5"/>
  <c r="AE109" i="5"/>
  <c r="AD112" i="5"/>
  <c r="AF114" i="5"/>
  <c r="AE117" i="5"/>
  <c r="AD120" i="5"/>
  <c r="AF122" i="5"/>
  <c r="AE125" i="5"/>
  <c r="AD128" i="5"/>
  <c r="AF130" i="5"/>
  <c r="AE133" i="5"/>
  <c r="AD136" i="5"/>
  <c r="AF138" i="5"/>
  <c r="AE141" i="5"/>
  <c r="AD144" i="5"/>
  <c r="AF146" i="5"/>
  <c r="AE149" i="5"/>
  <c r="AD152" i="5"/>
  <c r="AF4" i="5"/>
  <c r="AE21" i="5"/>
  <c r="AE24" i="5"/>
  <c r="AD27" i="5"/>
  <c r="AF29" i="5"/>
  <c r="AE32" i="5"/>
  <c r="AD35" i="5"/>
  <c r="AF37" i="5"/>
  <c r="AE40" i="5"/>
  <c r="AD43" i="5"/>
  <c r="AF45" i="5"/>
  <c r="AE48" i="5"/>
  <c r="AD51" i="5"/>
  <c r="AF53" i="5"/>
  <c r="AE56" i="5"/>
  <c r="AD59" i="5"/>
  <c r="AF61" i="5"/>
  <c r="AE64" i="5"/>
  <c r="AD67" i="5"/>
  <c r="AF69" i="5"/>
  <c r="AE72" i="5"/>
  <c r="AD75" i="5"/>
  <c r="AF77" i="5"/>
  <c r="AE80" i="5"/>
  <c r="AD83" i="5"/>
  <c r="AF85" i="5"/>
  <c r="AE88" i="5"/>
  <c r="AD91" i="5"/>
  <c r="AF93" i="5"/>
  <c r="AE96" i="5"/>
  <c r="AD99" i="5"/>
  <c r="AF101" i="5"/>
  <c r="AE104" i="5"/>
  <c r="AD107" i="5"/>
  <c r="AF109" i="5"/>
  <c r="AE112" i="5"/>
  <c r="AD115" i="5"/>
  <c r="AF117" i="5"/>
  <c r="AE120" i="5"/>
  <c r="AD123" i="5"/>
  <c r="AF125" i="5"/>
  <c r="AE128" i="5"/>
  <c r="AD131" i="5"/>
  <c r="AF133" i="5"/>
  <c r="AE136" i="5"/>
  <c r="AD139" i="5"/>
  <c r="AF141" i="5"/>
  <c r="AE144" i="5"/>
  <c r="AD147" i="5"/>
  <c r="AF149" i="5"/>
  <c r="AE152" i="5"/>
  <c r="AE7" i="5"/>
  <c r="AF21" i="5"/>
  <c r="AF24" i="5"/>
  <c r="AE27" i="5"/>
  <c r="AD30" i="5"/>
  <c r="AF32" i="5"/>
  <c r="AE35" i="5"/>
  <c r="AD38" i="5"/>
  <c r="AF40" i="5"/>
  <c r="AE43" i="5"/>
  <c r="AD46" i="5"/>
  <c r="AF48" i="5"/>
  <c r="AE51" i="5"/>
  <c r="AD54" i="5"/>
  <c r="AF56" i="5"/>
  <c r="AE59" i="5"/>
  <c r="AD62" i="5"/>
  <c r="AF64" i="5"/>
  <c r="AE67" i="5"/>
  <c r="AD70" i="5"/>
  <c r="AF72" i="5"/>
  <c r="AE75" i="5"/>
  <c r="AD78" i="5"/>
  <c r="AF80" i="5"/>
  <c r="AE83" i="5"/>
  <c r="AD86" i="5"/>
  <c r="AF88" i="5"/>
  <c r="AE91" i="5"/>
  <c r="AD94" i="5"/>
  <c r="AF96" i="5"/>
  <c r="AE99" i="5"/>
  <c r="AD102" i="5"/>
  <c r="AF104" i="5"/>
  <c r="AE107" i="5"/>
  <c r="AD110" i="5"/>
  <c r="AF112" i="5"/>
  <c r="AE115" i="5"/>
  <c r="AD118" i="5"/>
  <c r="AF120" i="5"/>
  <c r="AE123" i="5"/>
  <c r="AD126" i="5"/>
  <c r="AF128" i="5"/>
  <c r="AE131" i="5"/>
  <c r="AD134" i="5"/>
  <c r="AF136" i="5"/>
  <c r="AE139" i="5"/>
  <c r="AD142" i="5"/>
  <c r="AF144" i="5"/>
  <c r="AE147" i="5"/>
  <c r="AD150" i="5"/>
  <c r="AF152" i="5"/>
  <c r="AD10" i="5"/>
  <c r="AE22" i="5"/>
  <c r="AD25" i="5"/>
  <c r="AF27" i="5"/>
  <c r="AE30" i="5"/>
  <c r="AD33" i="5"/>
  <c r="AF35" i="5"/>
  <c r="AE38" i="5"/>
  <c r="AD41" i="5"/>
  <c r="AF43" i="5"/>
  <c r="AE46" i="5"/>
  <c r="AD49" i="5"/>
  <c r="AF51" i="5"/>
  <c r="AE54" i="5"/>
  <c r="AD57" i="5"/>
  <c r="AF59" i="5"/>
  <c r="AE62" i="5"/>
  <c r="AD65" i="5"/>
  <c r="AF67" i="5"/>
  <c r="AE70" i="5"/>
  <c r="AD73" i="5"/>
  <c r="AF75" i="5"/>
  <c r="AE78" i="5"/>
  <c r="AD81" i="5"/>
  <c r="AF83" i="5"/>
  <c r="AE86" i="5"/>
  <c r="AD89" i="5"/>
  <c r="AF91" i="5"/>
  <c r="AE94" i="5"/>
  <c r="AD97" i="5"/>
  <c r="AF99" i="5"/>
  <c r="AE102" i="5"/>
  <c r="AD105" i="5"/>
  <c r="AF107" i="5"/>
  <c r="AE110" i="5"/>
  <c r="AD113" i="5"/>
  <c r="AF115" i="5"/>
  <c r="AE118" i="5"/>
  <c r="AD121" i="5"/>
  <c r="AF123" i="5"/>
  <c r="AE126" i="5"/>
  <c r="AD129" i="5"/>
  <c r="AF131" i="5"/>
  <c r="AE134" i="5"/>
  <c r="AD137" i="5"/>
  <c r="AF139" i="5"/>
  <c r="AE142" i="5"/>
  <c r="AD145" i="5"/>
  <c r="AF147" i="5"/>
  <c r="AE150" i="5"/>
  <c r="AF3" i="5"/>
  <c r="AF12" i="5"/>
  <c r="AF30" i="5"/>
  <c r="AE41" i="5"/>
  <c r="AD52" i="5"/>
  <c r="AF62" i="5"/>
  <c r="AE73" i="5"/>
  <c r="AD84" i="5"/>
  <c r="AF94" i="5"/>
  <c r="AE105" i="5"/>
  <c r="AD116" i="5"/>
  <c r="AF126" i="5"/>
  <c r="AE137" i="5"/>
  <c r="AD148" i="5"/>
  <c r="AE15" i="5"/>
  <c r="AD31" i="5"/>
  <c r="AF41" i="5"/>
  <c r="AE52" i="5"/>
  <c r="AD63" i="5"/>
  <c r="AF73" i="5"/>
  <c r="AE84" i="5"/>
  <c r="AD95" i="5"/>
  <c r="AF105" i="5"/>
  <c r="AE116" i="5"/>
  <c r="AD127" i="5"/>
  <c r="AF137" i="5"/>
  <c r="AE148" i="5"/>
  <c r="AF22" i="5"/>
  <c r="AE33" i="5"/>
  <c r="AD44" i="5"/>
  <c r="AF54" i="5"/>
  <c r="AE65" i="5"/>
  <c r="AD76" i="5"/>
  <c r="AF86" i="5"/>
  <c r="AE97" i="5"/>
  <c r="AD108" i="5"/>
  <c r="AF118" i="5"/>
  <c r="AE129" i="5"/>
  <c r="AD140" i="5"/>
  <c r="AF150" i="5"/>
  <c r="AD23" i="5"/>
  <c r="AF33" i="5"/>
  <c r="AE44" i="5"/>
  <c r="AD55" i="5"/>
  <c r="AF65" i="5"/>
  <c r="AE76" i="5"/>
  <c r="AD87" i="5"/>
  <c r="AF97" i="5"/>
  <c r="AE108" i="5"/>
  <c r="AD119" i="5"/>
  <c r="AF129" i="5"/>
  <c r="AE140" i="5"/>
  <c r="AD151" i="5"/>
  <c r="AE25" i="5"/>
  <c r="AD36" i="5"/>
  <c r="AF46" i="5"/>
  <c r="AE57" i="5"/>
  <c r="AD68" i="5"/>
  <c r="AF78" i="5"/>
  <c r="AE89" i="5"/>
  <c r="AD100" i="5"/>
  <c r="AF110" i="5"/>
  <c r="AE121" i="5"/>
  <c r="AD132" i="5"/>
  <c r="AF142" i="5"/>
  <c r="AE3" i="5"/>
  <c r="AF25" i="5"/>
  <c r="AE36" i="5"/>
  <c r="AD47" i="5"/>
  <c r="AF57" i="5"/>
  <c r="AE68" i="5"/>
  <c r="AD79" i="5"/>
  <c r="AF89" i="5"/>
  <c r="AE100" i="5"/>
  <c r="AD111" i="5"/>
  <c r="AF121" i="5"/>
  <c r="AE132" i="5"/>
  <c r="AD143" i="5"/>
  <c r="AD3" i="5"/>
  <c r="AS3" i="5" s="1"/>
  <c r="AD28" i="5"/>
  <c r="AF38" i="5"/>
  <c r="AE49" i="5"/>
  <c r="AD60" i="5"/>
  <c r="AF70" i="5"/>
  <c r="AE81" i="5"/>
  <c r="AD92" i="5"/>
  <c r="AF102" i="5"/>
  <c r="AE113" i="5"/>
  <c r="AD124" i="5"/>
  <c r="AF134" i="5"/>
  <c r="AE145" i="5"/>
  <c r="AE28" i="5"/>
  <c r="AD39" i="5"/>
  <c r="AF49" i="5"/>
  <c r="AE60" i="5"/>
  <c r="AD71" i="5"/>
  <c r="AF81" i="5"/>
  <c r="AE92" i="5"/>
  <c r="AD103" i="5"/>
  <c r="AF113" i="5"/>
  <c r="AE124" i="5"/>
  <c r="AD135" i="5"/>
  <c r="AF145" i="5"/>
  <c r="AU219" i="5" l="1"/>
  <c r="AG219" i="5"/>
  <c r="J219" i="7" s="1"/>
  <c r="AT218" i="5"/>
  <c r="AY218" i="5"/>
  <c r="BD231" i="5"/>
  <c r="AL231" i="5"/>
  <c r="S231" i="7" s="1"/>
  <c r="BD242" i="5"/>
  <c r="AL242" i="5"/>
  <c r="S242" i="7" s="1"/>
  <c r="BD243" i="5"/>
  <c r="AL243" i="5"/>
  <c r="S243" i="7" s="1"/>
  <c r="AL207" i="5"/>
  <c r="S207" i="7" s="1"/>
  <c r="BD207" i="5"/>
  <c r="AW204" i="5"/>
  <c r="AX204" i="5" s="1"/>
  <c r="BB204" i="5"/>
  <c r="AT237" i="5"/>
  <c r="AY237" i="5"/>
  <c r="AG243" i="5"/>
  <c r="J243" i="7" s="1"/>
  <c r="AU243" i="5"/>
  <c r="AG231" i="5"/>
  <c r="J231" i="7" s="1"/>
  <c r="AU231" i="5"/>
  <c r="AT231" i="5"/>
  <c r="AY231" i="5"/>
  <c r="AU237" i="5"/>
  <c r="AG237" i="5"/>
  <c r="J237" i="7" s="1"/>
  <c r="AG222" i="5"/>
  <c r="J222" i="7" s="1"/>
  <c r="AU222" i="5"/>
  <c r="AU224" i="5"/>
  <c r="AG224" i="5"/>
  <c r="J224" i="7" s="1"/>
  <c r="AY215" i="5"/>
  <c r="AT215" i="5"/>
  <c r="AG214" i="5"/>
  <c r="J214" i="7" s="1"/>
  <c r="AU214" i="5"/>
  <c r="AU217" i="5"/>
  <c r="AG217" i="5"/>
  <c r="J217" i="7" s="1"/>
  <c r="AG218" i="5"/>
  <c r="J218" i="7" s="1"/>
  <c r="AU218" i="5"/>
  <c r="AT196" i="5"/>
  <c r="AY196" i="5"/>
  <c r="AU197" i="5"/>
  <c r="AG197" i="5"/>
  <c r="J197" i="7" s="1"/>
  <c r="BD183" i="5"/>
  <c r="AL183" i="5"/>
  <c r="S183" i="7" s="1"/>
  <c r="AL232" i="5"/>
  <c r="S232" i="7" s="1"/>
  <c r="BD232" i="5"/>
  <c r="BD217" i="5"/>
  <c r="AL217" i="5"/>
  <c r="S217" i="7" s="1"/>
  <c r="BD233" i="5"/>
  <c r="AL233" i="5"/>
  <c r="S233" i="7" s="1"/>
  <c r="AW242" i="5"/>
  <c r="AX242" i="5" s="1"/>
  <c r="BB242" i="5"/>
  <c r="BD240" i="5"/>
  <c r="AL240" i="5"/>
  <c r="S240" i="7" s="1"/>
  <c r="AW195" i="5"/>
  <c r="AX195" i="5" s="1"/>
  <c r="BB195" i="5"/>
  <c r="BD234" i="5"/>
  <c r="AL234" i="5"/>
  <c r="S234" i="7" s="1"/>
  <c r="AL186" i="5"/>
  <c r="S186" i="7" s="1"/>
  <c r="BD186" i="5"/>
  <c r="BB213" i="5"/>
  <c r="AW213" i="5"/>
  <c r="AX213" i="5" s="1"/>
  <c r="AL184" i="5"/>
  <c r="S184" i="7" s="1"/>
  <c r="BD184" i="5"/>
  <c r="BD215" i="5"/>
  <c r="AL215" i="5"/>
  <c r="S215" i="7" s="1"/>
  <c r="BD194" i="5"/>
  <c r="AL194" i="5"/>
  <c r="S194" i="7" s="1"/>
  <c r="BB218" i="5"/>
  <c r="AW218" i="5"/>
  <c r="AX218" i="5" s="1"/>
  <c r="AL202" i="5"/>
  <c r="S202" i="7" s="1"/>
  <c r="BD202" i="5"/>
  <c r="BD222" i="5"/>
  <c r="AL222" i="5"/>
  <c r="S222" i="7" s="1"/>
  <c r="BD187" i="5"/>
  <c r="AL187" i="5"/>
  <c r="S187" i="7" s="1"/>
  <c r="BB202" i="5"/>
  <c r="AW202" i="5"/>
  <c r="AX202" i="5" s="1"/>
  <c r="AT232" i="5"/>
  <c r="AY232" i="5"/>
  <c r="AT246" i="5"/>
  <c r="AY246" i="5"/>
  <c r="AU239" i="5"/>
  <c r="AG239" i="5"/>
  <c r="J239" i="7" s="1"/>
  <c r="AG202" i="5"/>
  <c r="J202" i="7" s="1"/>
  <c r="AU202" i="5"/>
  <c r="AU216" i="5"/>
  <c r="AG216" i="5"/>
  <c r="J216" i="7" s="1"/>
  <c r="AG195" i="5"/>
  <c r="J195" i="7" s="1"/>
  <c r="AU195" i="5"/>
  <c r="AU196" i="5"/>
  <c r="AG196" i="5"/>
  <c r="J196" i="7" s="1"/>
  <c r="AU201" i="5"/>
  <c r="AG201" i="5"/>
  <c r="J201" i="7" s="1"/>
  <c r="AT201" i="5"/>
  <c r="AY201" i="5"/>
  <c r="BD225" i="5"/>
  <c r="AL225" i="5"/>
  <c r="S225" i="7" s="1"/>
  <c r="AW225" i="5"/>
  <c r="AX225" i="5" s="1"/>
  <c r="BB225" i="5"/>
  <c r="BB186" i="5"/>
  <c r="AW186" i="5"/>
  <c r="AX186" i="5" s="1"/>
  <c r="BD210" i="5"/>
  <c r="AL210" i="5"/>
  <c r="S210" i="7" s="1"/>
  <c r="BB187" i="5"/>
  <c r="AW187" i="5"/>
  <c r="AX187" i="5" s="1"/>
  <c r="AL196" i="5"/>
  <c r="S196" i="7" s="1"/>
  <c r="BD196" i="5"/>
  <c r="BB217" i="5"/>
  <c r="AW217" i="5"/>
  <c r="AX217" i="5" s="1"/>
  <c r="AL190" i="5"/>
  <c r="S190" i="7" s="1"/>
  <c r="BD190" i="5"/>
  <c r="BY4" i="5"/>
  <c r="AG236" i="5"/>
  <c r="J236" i="7" s="1"/>
  <c r="AU236" i="5"/>
  <c r="AT233" i="5"/>
  <c r="AY233" i="5"/>
  <c r="AU246" i="5"/>
  <c r="AG246" i="5"/>
  <c r="J246" i="7" s="1"/>
  <c r="AT240" i="5"/>
  <c r="AY240" i="5"/>
  <c r="AT187" i="5"/>
  <c r="AY187" i="5"/>
  <c r="AU228" i="5"/>
  <c r="AG228" i="5"/>
  <c r="J228" i="7" s="1"/>
  <c r="AY228" i="5"/>
  <c r="AT228" i="5"/>
  <c r="AU235" i="5"/>
  <c r="AG235" i="5"/>
  <c r="J235" i="7" s="1"/>
  <c r="AU200" i="5"/>
  <c r="AG200" i="5"/>
  <c r="J200" i="7" s="1"/>
  <c r="AT236" i="5"/>
  <c r="AY236" i="5"/>
  <c r="AG215" i="5"/>
  <c r="J215" i="7" s="1"/>
  <c r="AU215" i="5"/>
  <c r="AG199" i="5"/>
  <c r="J199" i="7" s="1"/>
  <c r="AU199" i="5"/>
  <c r="AU212" i="5"/>
  <c r="AG212" i="5"/>
  <c r="J212" i="7" s="1"/>
  <c r="AY192" i="5"/>
  <c r="AT192" i="5"/>
  <c r="AU188" i="5"/>
  <c r="AG188" i="5"/>
  <c r="J188" i="7" s="1"/>
  <c r="AT198" i="5"/>
  <c r="AY198" i="5"/>
  <c r="AT193" i="5"/>
  <c r="AY193" i="5"/>
  <c r="AT217" i="5"/>
  <c r="AY217" i="5"/>
  <c r="BB198" i="5"/>
  <c r="AW198" i="5"/>
  <c r="AX198" i="5" s="1"/>
  <c r="AL245" i="5"/>
  <c r="S245" i="7" s="1"/>
  <c r="BD245" i="5"/>
  <c r="AW207" i="5"/>
  <c r="AX207" i="5" s="1"/>
  <c r="BB207" i="5"/>
  <c r="AW232" i="5"/>
  <c r="AX232" i="5" s="1"/>
  <c r="BB232" i="5"/>
  <c r="BB239" i="5"/>
  <c r="AW239" i="5"/>
  <c r="AX239" i="5" s="1"/>
  <c r="BD189" i="5"/>
  <c r="AL189" i="5"/>
  <c r="S189" i="7" s="1"/>
  <c r="BD227" i="5"/>
  <c r="AL227" i="5"/>
  <c r="S227" i="7" s="1"/>
  <c r="AW200" i="5"/>
  <c r="AX200" i="5" s="1"/>
  <c r="BB200" i="5"/>
  <c r="BD219" i="5"/>
  <c r="AL219" i="5"/>
  <c r="S219" i="7" s="1"/>
  <c r="AL211" i="5"/>
  <c r="S211" i="7" s="1"/>
  <c r="BD211" i="5"/>
  <c r="AL192" i="5"/>
  <c r="S192" i="7" s="1"/>
  <c r="BD192" i="5"/>
  <c r="BD199" i="5"/>
  <c r="AL199" i="5"/>
  <c r="S199" i="7" s="1"/>
  <c r="BB221" i="5"/>
  <c r="AW221" i="5"/>
  <c r="AX221" i="5" s="1"/>
  <c r="AL200" i="5"/>
  <c r="S200" i="7" s="1"/>
  <c r="BD200" i="5"/>
  <c r="AT234" i="5"/>
  <c r="AY234" i="5"/>
  <c r="AT225" i="5"/>
  <c r="AY225" i="5"/>
  <c r="AU221" i="5"/>
  <c r="AG221" i="5"/>
  <c r="J221" i="7" s="1"/>
  <c r="AT205" i="5"/>
  <c r="AY205" i="5"/>
  <c r="AT219" i="5"/>
  <c r="AY219" i="5"/>
  <c r="BB234" i="5"/>
  <c r="AW234" i="5"/>
  <c r="AX234" i="5" s="1"/>
  <c r="AW235" i="5"/>
  <c r="AX235" i="5" s="1"/>
  <c r="BB235" i="5"/>
  <c r="AL238" i="5"/>
  <c r="S238" i="7" s="1"/>
  <c r="BD238" i="5"/>
  <c r="AT229" i="5"/>
  <c r="AY229" i="5"/>
  <c r="AT245" i="5"/>
  <c r="AY245" i="5"/>
  <c r="AY243" i="5"/>
  <c r="AT243" i="5"/>
  <c r="AG238" i="5"/>
  <c r="J238" i="7" s="1"/>
  <c r="AU238" i="5"/>
  <c r="AT227" i="5"/>
  <c r="AY227" i="5"/>
  <c r="AU232" i="5"/>
  <c r="AG232" i="5"/>
  <c r="J232" i="7" s="1"/>
  <c r="AY190" i="5"/>
  <c r="AT190" i="5"/>
  <c r="AT211" i="5"/>
  <c r="AY211" i="5"/>
  <c r="AT197" i="5"/>
  <c r="AY197" i="5"/>
  <c r="AG207" i="5"/>
  <c r="J207" i="7" s="1"/>
  <c r="AU207" i="5"/>
  <c r="AT195" i="5"/>
  <c r="AY195" i="5"/>
  <c r="AU213" i="5"/>
  <c r="AG213" i="5"/>
  <c r="J213" i="7" s="1"/>
  <c r="AU189" i="5"/>
  <c r="AG189" i="5"/>
  <c r="J189" i="7" s="1"/>
  <c r="AT213" i="5"/>
  <c r="AY213" i="5"/>
  <c r="AT189" i="5"/>
  <c r="AY189" i="5"/>
  <c r="AG211" i="5"/>
  <c r="J211" i="7" s="1"/>
  <c r="AU211" i="5"/>
  <c r="AG194" i="5"/>
  <c r="J194" i="7" s="1"/>
  <c r="AU194" i="5"/>
  <c r="AW244" i="5"/>
  <c r="AX244" i="5" s="1"/>
  <c r="BB244" i="5"/>
  <c r="BD229" i="5"/>
  <c r="AL229" i="5"/>
  <c r="S229" i="7" s="1"/>
  <c r="AW245" i="5"/>
  <c r="AX245" i="5" s="1"/>
  <c r="BB245" i="5"/>
  <c r="BD230" i="5"/>
  <c r="AL230" i="5"/>
  <c r="S230" i="7" s="1"/>
  <c r="AW236" i="5"/>
  <c r="AX236" i="5" s="1"/>
  <c r="BB236" i="5"/>
  <c r="AW246" i="5"/>
  <c r="AX246" i="5" s="1"/>
  <c r="BB246" i="5"/>
  <c r="AL198" i="5"/>
  <c r="S198" i="7" s="1"/>
  <c r="BD198" i="5"/>
  <c r="AW188" i="5"/>
  <c r="AX188" i="5" s="1"/>
  <c r="BB188" i="5"/>
  <c r="AL224" i="5"/>
  <c r="S224" i="7" s="1"/>
  <c r="BD224" i="5"/>
  <c r="BB210" i="5"/>
  <c r="AW210" i="5"/>
  <c r="AX210" i="5" s="1"/>
  <c r="BD191" i="5"/>
  <c r="AL191" i="5"/>
  <c r="S191" i="7" s="1"/>
  <c r="AL212" i="5"/>
  <c r="S212" i="7" s="1"/>
  <c r="BD212" i="5"/>
  <c r="AL216" i="5"/>
  <c r="S216" i="7" s="1"/>
  <c r="BD216" i="5"/>
  <c r="BB199" i="5"/>
  <c r="AW199" i="5"/>
  <c r="AX199" i="5" s="1"/>
  <c r="BB203" i="5"/>
  <c r="AW203" i="5"/>
  <c r="AX203" i="5" s="1"/>
  <c r="AY239" i="5"/>
  <c r="AT239" i="5"/>
  <c r="AT235" i="5"/>
  <c r="AY235" i="5"/>
  <c r="AU240" i="5"/>
  <c r="AG240" i="5"/>
  <c r="J240" i="7" s="1"/>
  <c r="AG234" i="5"/>
  <c r="J234" i="7" s="1"/>
  <c r="AU234" i="5"/>
  <c r="AU244" i="5"/>
  <c r="AG244" i="5"/>
  <c r="J244" i="7" s="1"/>
  <c r="AU225" i="5"/>
  <c r="AG225" i="5"/>
  <c r="J225" i="7" s="1"/>
  <c r="AT185" i="5"/>
  <c r="AY185" i="5"/>
  <c r="AU233" i="5"/>
  <c r="AG233" i="5"/>
  <c r="J233" i="7" s="1"/>
  <c r="AT204" i="5"/>
  <c r="AY204" i="5"/>
  <c r="AG209" i="5"/>
  <c r="J209" i="7" s="1"/>
  <c r="AU209" i="5"/>
  <c r="AT194" i="5"/>
  <c r="AY194" i="5"/>
  <c r="AT209" i="5"/>
  <c r="AY209" i="5"/>
  <c r="AG190" i="5"/>
  <c r="J190" i="7" s="1"/>
  <c r="AU190" i="5"/>
  <c r="AU205" i="5"/>
  <c r="AG205" i="5"/>
  <c r="J205" i="7" s="1"/>
  <c r="AG186" i="5"/>
  <c r="J186" i="7" s="1"/>
  <c r="AU186" i="5"/>
  <c r="AU193" i="5"/>
  <c r="AG193" i="5"/>
  <c r="J193" i="7" s="1"/>
  <c r="AG210" i="5"/>
  <c r="J210" i="7" s="1"/>
  <c r="AU210" i="5"/>
  <c r="AT210" i="5"/>
  <c r="AY210" i="5"/>
  <c r="AY183" i="5"/>
  <c r="AT183" i="5"/>
  <c r="AG191" i="5"/>
  <c r="J191" i="7" s="1"/>
  <c r="AU191" i="5"/>
  <c r="AL228" i="5"/>
  <c r="S228" i="7" s="1"/>
  <c r="BD228" i="5"/>
  <c r="AW241" i="5"/>
  <c r="AX241" i="5" s="1"/>
  <c r="BB241" i="5"/>
  <c r="BB231" i="5"/>
  <c r="AW231" i="5"/>
  <c r="AX231" i="5" s="1"/>
  <c r="BB229" i="5"/>
  <c r="AW229" i="5"/>
  <c r="AX229" i="5" s="1"/>
  <c r="BB233" i="5"/>
  <c r="AW233" i="5"/>
  <c r="AX233" i="5" s="1"/>
  <c r="BD244" i="5"/>
  <c r="AL244" i="5"/>
  <c r="S244" i="7" s="1"/>
  <c r="BB214" i="5"/>
  <c r="AW214" i="5"/>
  <c r="AX214" i="5" s="1"/>
  <c r="BD195" i="5"/>
  <c r="AL195" i="5"/>
  <c r="S195" i="7" s="1"/>
  <c r="BD213" i="5"/>
  <c r="AL213" i="5"/>
  <c r="S213" i="7" s="1"/>
  <c r="BD206" i="5"/>
  <c r="AL206" i="5"/>
  <c r="S206" i="7" s="1"/>
  <c r="AW208" i="5"/>
  <c r="AX208" i="5" s="1"/>
  <c r="BB208" i="5"/>
  <c r="AW189" i="5"/>
  <c r="AX189" i="5" s="1"/>
  <c r="BB189" i="5"/>
  <c r="BB215" i="5"/>
  <c r="AW215" i="5"/>
  <c r="AX215" i="5" s="1"/>
  <c r="AW197" i="5"/>
  <c r="AX197" i="5" s="1"/>
  <c r="BB197" i="5"/>
  <c r="BB184" i="5"/>
  <c r="AW184" i="5"/>
  <c r="AX184" i="5" s="1"/>
  <c r="AG230" i="5"/>
  <c r="J230" i="7" s="1"/>
  <c r="AU230" i="5"/>
  <c r="AG227" i="5"/>
  <c r="J227" i="7" s="1"/>
  <c r="AU227" i="5"/>
  <c r="AU241" i="5"/>
  <c r="AG241" i="5"/>
  <c r="J241" i="7" s="1"/>
  <c r="AT244" i="5"/>
  <c r="AY244" i="5"/>
  <c r="AT216" i="5"/>
  <c r="AY216" i="5"/>
  <c r="AU229" i="5"/>
  <c r="AG229" i="5"/>
  <c r="J229" i="7" s="1"/>
  <c r="AG192" i="5"/>
  <c r="J192" i="7" s="1"/>
  <c r="AU192" i="5"/>
  <c r="AG204" i="5"/>
  <c r="J204" i="7" s="1"/>
  <c r="AU204" i="5"/>
  <c r="AG187" i="5"/>
  <c r="J187" i="7" s="1"/>
  <c r="AU187" i="5"/>
  <c r="AT188" i="5"/>
  <c r="AY188" i="5"/>
  <c r="AG208" i="5"/>
  <c r="J208" i="7" s="1"/>
  <c r="AU208" i="5"/>
  <c r="AT223" i="5"/>
  <c r="AY223" i="5"/>
  <c r="AY208" i="5"/>
  <c r="AT208" i="5"/>
  <c r="BB224" i="5"/>
  <c r="AW224" i="5"/>
  <c r="AX224" i="5" s="1"/>
  <c r="BD223" i="5"/>
  <c r="AL223" i="5"/>
  <c r="S223" i="7" s="1"/>
  <c r="BB238" i="5"/>
  <c r="AW238" i="5"/>
  <c r="AX238" i="5" s="1"/>
  <c r="BB227" i="5"/>
  <c r="AW227" i="5"/>
  <c r="AX227" i="5" s="1"/>
  <c r="BD239" i="5"/>
  <c r="AL239" i="5"/>
  <c r="S239" i="7" s="1"/>
  <c r="BB230" i="5"/>
  <c r="AW230" i="5"/>
  <c r="AX230" i="5" s="1"/>
  <c r="BB243" i="5"/>
  <c r="AW243" i="5"/>
  <c r="AX243" i="5" s="1"/>
  <c r="BB222" i="5"/>
  <c r="AW222" i="5"/>
  <c r="AX222" i="5" s="1"/>
  <c r="BD193" i="5"/>
  <c r="AL193" i="5"/>
  <c r="S193" i="7" s="1"/>
  <c r="BD203" i="5"/>
  <c r="AL203" i="5"/>
  <c r="S203" i="7" s="1"/>
  <c r="BD221" i="5"/>
  <c r="AL221" i="5"/>
  <c r="S221" i="7" s="1"/>
  <c r="BD209" i="5"/>
  <c r="AL209" i="5"/>
  <c r="S209" i="7" s="1"/>
  <c r="BB194" i="5"/>
  <c r="AW194" i="5"/>
  <c r="AX194" i="5" s="1"/>
  <c r="AW212" i="5"/>
  <c r="AX212" i="5" s="1"/>
  <c r="BB212" i="5"/>
  <c r="AL188" i="5"/>
  <c r="S188" i="7" s="1"/>
  <c r="BD188" i="5"/>
  <c r="BD197" i="5"/>
  <c r="AL197" i="5"/>
  <c r="S197" i="7" s="1"/>
  <c r="AT222" i="5"/>
  <c r="AY222" i="5"/>
  <c r="AT221" i="5"/>
  <c r="AY221" i="5"/>
  <c r="AT241" i="5"/>
  <c r="AY241" i="5"/>
  <c r="AU245" i="5"/>
  <c r="AG245" i="5"/>
  <c r="J245" i="7" s="1"/>
  <c r="AT230" i="5"/>
  <c r="AY230" i="5"/>
  <c r="AT224" i="5"/>
  <c r="AY224" i="5"/>
  <c r="AY191" i="5"/>
  <c r="AT191" i="5"/>
  <c r="AT202" i="5"/>
  <c r="AY202" i="5"/>
  <c r="AU185" i="5"/>
  <c r="AG185" i="5"/>
  <c r="J185" i="7" s="1"/>
  <c r="AT200" i="5"/>
  <c r="AY200" i="5"/>
  <c r="AT214" i="5"/>
  <c r="AY214" i="5"/>
  <c r="AT186" i="5"/>
  <c r="AY186" i="5"/>
  <c r="AG183" i="5"/>
  <c r="J183" i="7" s="1"/>
  <c r="AU183" i="5"/>
  <c r="AG206" i="5"/>
  <c r="J206" i="7" s="1"/>
  <c r="AU206" i="5"/>
  <c r="AT206" i="5"/>
  <c r="AY206" i="5"/>
  <c r="AG184" i="5"/>
  <c r="J184" i="7" s="1"/>
  <c r="AU184" i="5"/>
  <c r="AL208" i="5"/>
  <c r="S208" i="7" s="1"/>
  <c r="BD208" i="5"/>
  <c r="BB193" i="5"/>
  <c r="AW193" i="5"/>
  <c r="AX193" i="5" s="1"/>
  <c r="BD237" i="5"/>
  <c r="AL237" i="5"/>
  <c r="S237" i="7" s="1"/>
  <c r="BB228" i="5"/>
  <c r="AW228" i="5"/>
  <c r="AX228" i="5" s="1"/>
  <c r="AW237" i="5"/>
  <c r="AX237" i="5" s="1"/>
  <c r="BB237" i="5"/>
  <c r="BD201" i="5"/>
  <c r="AL201" i="5"/>
  <c r="S201" i="7" s="1"/>
  <c r="BB226" i="5"/>
  <c r="AW226" i="5"/>
  <c r="AX226" i="5" s="1"/>
  <c r="BD241" i="5"/>
  <c r="AL241" i="5"/>
  <c r="S241" i="7" s="1"/>
  <c r="AW216" i="5"/>
  <c r="AX216" i="5" s="1"/>
  <c r="BB216" i="5"/>
  <c r="BB190" i="5"/>
  <c r="AW190" i="5"/>
  <c r="AX190" i="5" s="1"/>
  <c r="AW205" i="5"/>
  <c r="AX205" i="5" s="1"/>
  <c r="BB205" i="5"/>
  <c r="BB219" i="5"/>
  <c r="AW219" i="5"/>
  <c r="AX219" i="5" s="1"/>
  <c r="BB220" i="5"/>
  <c r="AW220" i="5"/>
  <c r="AX220" i="5" s="1"/>
  <c r="AW183" i="5"/>
  <c r="AX183" i="5" s="1"/>
  <c r="BB183" i="5"/>
  <c r="BB206" i="5"/>
  <c r="AW206" i="5"/>
  <c r="AX206" i="5" s="1"/>
  <c r="BB211" i="5"/>
  <c r="AW211" i="5"/>
  <c r="AX211" i="5" s="1"/>
  <c r="AW192" i="5"/>
  <c r="AX192" i="5" s="1"/>
  <c r="BB192" i="5"/>
  <c r="AW209" i="5"/>
  <c r="AX209" i="5" s="1"/>
  <c r="BB209" i="5"/>
  <c r="AT226" i="5"/>
  <c r="AY226" i="5"/>
  <c r="AG242" i="5"/>
  <c r="J242" i="7" s="1"/>
  <c r="AU242" i="5"/>
  <c r="AG223" i="5"/>
  <c r="J223" i="7" s="1"/>
  <c r="AU223" i="5"/>
  <c r="AT212" i="5"/>
  <c r="AY212" i="5"/>
  <c r="AT238" i="5"/>
  <c r="AY238" i="5"/>
  <c r="AG226" i="5"/>
  <c r="J226" i="7" s="1"/>
  <c r="AU226" i="5"/>
  <c r="AY242" i="5"/>
  <c r="AT242" i="5"/>
  <c r="AY184" i="5"/>
  <c r="AT184" i="5"/>
  <c r="AT199" i="5"/>
  <c r="AY199" i="5"/>
  <c r="AG198" i="5"/>
  <c r="J198" i="7" s="1"/>
  <c r="AU198" i="5"/>
  <c r="AT207" i="5"/>
  <c r="AY207" i="5"/>
  <c r="AU220" i="5"/>
  <c r="AG220" i="5"/>
  <c r="J220" i="7" s="1"/>
  <c r="AY220" i="5"/>
  <c r="AT220" i="5"/>
  <c r="AG203" i="5"/>
  <c r="J203" i="7" s="1"/>
  <c r="AU203" i="5"/>
  <c r="AY203" i="5"/>
  <c r="AT203" i="5"/>
  <c r="AL235" i="5"/>
  <c r="S235" i="7" s="1"/>
  <c r="BD235" i="5"/>
  <c r="BD226" i="5"/>
  <c r="AL226" i="5"/>
  <c r="S226" i="7" s="1"/>
  <c r="AL236" i="5"/>
  <c r="S236" i="7" s="1"/>
  <c r="BD236" i="5"/>
  <c r="BD246" i="5"/>
  <c r="AL246" i="5"/>
  <c r="S246" i="7" s="1"/>
  <c r="AL220" i="5"/>
  <c r="S220" i="7" s="1"/>
  <c r="BD220" i="5"/>
  <c r="AW240" i="5"/>
  <c r="AX240" i="5" s="1"/>
  <c r="BB240" i="5"/>
  <c r="BD214" i="5"/>
  <c r="AL214" i="5"/>
  <c r="S214" i="7" s="1"/>
  <c r="BD218" i="5"/>
  <c r="AL218" i="5"/>
  <c r="S218" i="7" s="1"/>
  <c r="AW196" i="5"/>
  <c r="AX196" i="5" s="1"/>
  <c r="BB196" i="5"/>
  <c r="AW201" i="5"/>
  <c r="AX201" i="5" s="1"/>
  <c r="BB201" i="5"/>
  <c r="BB223" i="5"/>
  <c r="AW223" i="5"/>
  <c r="AX223" i="5" s="1"/>
  <c r="AL204" i="5"/>
  <c r="S204" i="7" s="1"/>
  <c r="BD204" i="5"/>
  <c r="BD185" i="5"/>
  <c r="AL185" i="5"/>
  <c r="S185" i="7" s="1"/>
  <c r="BB191" i="5"/>
  <c r="AW191" i="5"/>
  <c r="AX191" i="5" s="1"/>
  <c r="BD205" i="5"/>
  <c r="AL205" i="5"/>
  <c r="S205" i="7" s="1"/>
  <c r="AW185" i="5"/>
  <c r="AX185" i="5" s="1"/>
  <c r="BB185" i="5"/>
  <c r="AP186" i="5"/>
  <c r="AN189" i="5"/>
  <c r="AN192" i="5"/>
  <c r="AN200" i="5"/>
  <c r="AP201" i="5"/>
  <c r="AO204" i="5"/>
  <c r="AN207" i="5"/>
  <c r="AO208" i="5"/>
  <c r="AO210" i="5"/>
  <c r="AN213" i="5"/>
  <c r="AN218" i="5"/>
  <c r="AN219" i="5"/>
  <c r="AN220" i="5"/>
  <c r="AO222" i="5"/>
  <c r="AN223" i="5"/>
  <c r="AO224" i="5"/>
  <c r="AO227" i="5"/>
  <c r="AP228" i="5"/>
  <c r="AN230" i="5"/>
  <c r="AN233" i="5"/>
  <c r="AO238" i="5"/>
  <c r="AP242" i="5"/>
  <c r="AN243" i="5"/>
  <c r="AO245" i="5"/>
  <c r="AO202" i="5"/>
  <c r="AP215" i="5"/>
  <c r="AN235" i="5"/>
  <c r="AO237" i="5"/>
  <c r="AN185" i="5"/>
  <c r="AO189" i="5"/>
  <c r="AN191" i="5"/>
  <c r="AO192" i="5"/>
  <c r="AN197" i="5"/>
  <c r="AO200" i="5"/>
  <c r="AN203" i="5"/>
  <c r="AP204" i="5"/>
  <c r="AO207" i="5"/>
  <c r="AP208" i="5"/>
  <c r="AP210" i="5"/>
  <c r="AO213" i="5"/>
  <c r="AO218" i="5"/>
  <c r="AO219" i="5"/>
  <c r="AO220" i="5"/>
  <c r="AP222" i="5"/>
  <c r="AO223" i="5"/>
  <c r="AP224" i="5"/>
  <c r="AP227" i="5"/>
  <c r="AO230" i="5"/>
  <c r="AO233" i="5"/>
  <c r="AP238" i="5"/>
  <c r="AO243" i="5"/>
  <c r="AN244" i="5"/>
  <c r="AP245" i="5"/>
  <c r="AN246" i="5"/>
  <c r="AO195" i="5"/>
  <c r="AP199" i="5"/>
  <c r="AO212" i="5"/>
  <c r="AN184" i="5"/>
  <c r="AO185" i="5"/>
  <c r="AN188" i="5"/>
  <c r="AP189" i="5"/>
  <c r="AO191" i="5"/>
  <c r="AP192" i="5"/>
  <c r="AN196" i="5"/>
  <c r="AO197" i="5"/>
  <c r="AP200" i="5"/>
  <c r="AO203" i="5"/>
  <c r="AN206" i="5"/>
  <c r="AP207" i="5"/>
  <c r="AP213" i="5"/>
  <c r="AN214" i="5"/>
  <c r="AN216" i="5"/>
  <c r="AP218" i="5"/>
  <c r="AP219" i="5"/>
  <c r="AP220" i="5"/>
  <c r="AP223" i="5"/>
  <c r="AN225" i="5"/>
  <c r="AP230" i="5"/>
  <c r="AP233" i="5"/>
  <c r="AN234" i="5"/>
  <c r="AP243" i="5"/>
  <c r="AO244" i="5"/>
  <c r="AO246" i="5"/>
  <c r="AP211" i="5"/>
  <c r="AO184" i="5"/>
  <c r="AP185" i="5"/>
  <c r="AO188" i="5"/>
  <c r="AP191" i="5"/>
  <c r="AN194" i="5"/>
  <c r="AO196" i="5"/>
  <c r="AP197" i="5"/>
  <c r="AN199" i="5"/>
  <c r="AP203" i="5"/>
  <c r="AO206" i="5"/>
  <c r="AN211" i="5"/>
  <c r="AO214" i="5"/>
  <c r="AN215" i="5"/>
  <c r="AO216" i="5"/>
  <c r="AN221" i="5"/>
  <c r="AO225" i="5"/>
  <c r="AN229" i="5"/>
  <c r="AN232" i="5"/>
  <c r="AO234" i="5"/>
  <c r="AN236" i="5"/>
  <c r="AN239" i="5"/>
  <c r="AP244" i="5"/>
  <c r="AP246" i="5"/>
  <c r="AP236" i="5"/>
  <c r="AP184" i="5"/>
  <c r="AP188" i="5"/>
  <c r="AN190" i="5"/>
  <c r="AO194" i="5"/>
  <c r="AN195" i="5"/>
  <c r="AP196" i="5"/>
  <c r="AN198" i="5"/>
  <c r="AO199" i="5"/>
  <c r="AN202" i="5"/>
  <c r="AP206" i="5"/>
  <c r="AO211" i="5"/>
  <c r="AN212" i="5"/>
  <c r="AP214" i="5"/>
  <c r="AO215" i="5"/>
  <c r="AP216" i="5"/>
  <c r="AO221" i="5"/>
  <c r="AP225" i="5"/>
  <c r="AO229" i="5"/>
  <c r="AO232" i="5"/>
  <c r="AP234" i="5"/>
  <c r="AO236" i="5"/>
  <c r="AN237" i="5"/>
  <c r="AO239" i="5"/>
  <c r="AN241" i="5"/>
  <c r="AN205" i="5"/>
  <c r="AP232" i="5"/>
  <c r="AN240" i="5"/>
  <c r="AO183" i="5"/>
  <c r="AN186" i="5"/>
  <c r="AO187" i="5"/>
  <c r="AP190" i="5"/>
  <c r="AO193" i="5"/>
  <c r="AP195" i="5"/>
  <c r="AP198" i="5"/>
  <c r="AN201" i="5"/>
  <c r="AP202" i="5"/>
  <c r="AO205" i="5"/>
  <c r="AO209" i="5"/>
  <c r="AP212" i="5"/>
  <c r="AO217" i="5"/>
  <c r="AO226" i="5"/>
  <c r="AN228" i="5"/>
  <c r="AO231" i="5"/>
  <c r="AO235" i="5"/>
  <c r="AP237" i="5"/>
  <c r="AO240" i="5"/>
  <c r="AP241" i="5"/>
  <c r="AN242" i="5"/>
  <c r="AN183" i="5"/>
  <c r="AN187" i="5"/>
  <c r="AO190" i="5"/>
  <c r="AP194" i="5"/>
  <c r="AP221" i="5"/>
  <c r="AN231" i="5"/>
  <c r="AP239" i="5"/>
  <c r="AP183" i="5"/>
  <c r="AO186" i="5"/>
  <c r="AP187" i="5"/>
  <c r="AP193" i="5"/>
  <c r="AO201" i="5"/>
  <c r="AN204" i="5"/>
  <c r="AP205" i="5"/>
  <c r="AN208" i="5"/>
  <c r="AP209" i="5"/>
  <c r="AN210" i="5"/>
  <c r="AP217" i="5"/>
  <c r="AN222" i="5"/>
  <c r="AN224" i="5"/>
  <c r="AP226" i="5"/>
  <c r="AN227" i="5"/>
  <c r="AO228" i="5"/>
  <c r="AP231" i="5"/>
  <c r="AP235" i="5"/>
  <c r="AN238" i="5"/>
  <c r="AP240" i="5"/>
  <c r="AO242" i="5"/>
  <c r="AN245" i="5"/>
  <c r="AN193" i="5"/>
  <c r="AO198" i="5"/>
  <c r="AN209" i="5"/>
  <c r="AN217" i="5"/>
  <c r="AN226" i="5"/>
  <c r="AP229" i="5"/>
  <c r="AO241" i="5"/>
  <c r="EZ155" i="8"/>
  <c r="R154" i="5" s="1"/>
  <c r="EZ158" i="8"/>
  <c r="R157" i="5" s="1"/>
  <c r="EZ172" i="8"/>
  <c r="R171" i="5" s="1"/>
  <c r="EZ176" i="8"/>
  <c r="R175" i="5" s="1"/>
  <c r="EZ180" i="12"/>
  <c r="S179" i="5" s="1"/>
  <c r="AL179" i="5" s="1"/>
  <c r="S179" i="7" s="1"/>
  <c r="EZ174" i="12"/>
  <c r="S173" i="5" s="1"/>
  <c r="AL173" i="5" s="1"/>
  <c r="S173" i="7" s="1"/>
  <c r="EZ166" i="12"/>
  <c r="S165" i="5" s="1"/>
  <c r="AL165" i="5" s="1"/>
  <c r="S165" i="7" s="1"/>
  <c r="EZ156" i="12"/>
  <c r="S155" i="5" s="1"/>
  <c r="AL155" i="5" s="1"/>
  <c r="S155" i="7" s="1"/>
  <c r="EZ167" i="15"/>
  <c r="T166" i="5" s="1"/>
  <c r="EZ173" i="15"/>
  <c r="T172" i="5" s="1"/>
  <c r="EZ170" i="15"/>
  <c r="T169" i="5" s="1"/>
  <c r="EZ157" i="8"/>
  <c r="R156" i="5" s="1"/>
  <c r="EZ163" i="8"/>
  <c r="R162" i="5" s="1"/>
  <c r="AG162" i="5" s="1"/>
  <c r="J162" i="7" s="1"/>
  <c r="EZ177" i="8"/>
  <c r="R176" i="5" s="1"/>
  <c r="AG176" i="5" s="1"/>
  <c r="J176" i="7" s="1"/>
  <c r="EZ159" i="8"/>
  <c r="R158" i="5" s="1"/>
  <c r="AU158" i="5" s="1"/>
  <c r="EZ179" i="12"/>
  <c r="S178" i="5" s="1"/>
  <c r="AL178" i="5" s="1"/>
  <c r="S178" i="7" s="1"/>
  <c r="EZ173" i="12"/>
  <c r="S172" i="5" s="1"/>
  <c r="EZ165" i="12"/>
  <c r="S164" i="5" s="1"/>
  <c r="EZ155" i="12"/>
  <c r="S154" i="5" s="1"/>
  <c r="EZ169" i="15"/>
  <c r="T168" i="5" s="1"/>
  <c r="EZ168" i="15"/>
  <c r="T167" i="5" s="1"/>
  <c r="EZ174" i="15"/>
  <c r="T173" i="5" s="1"/>
  <c r="EZ166" i="8"/>
  <c r="R165" i="5" s="1"/>
  <c r="AG165" i="5" s="1"/>
  <c r="J165" i="7" s="1"/>
  <c r="EZ164" i="8"/>
  <c r="R163" i="5" s="1"/>
  <c r="AG163" i="5" s="1"/>
  <c r="J163" i="7" s="1"/>
  <c r="EZ162" i="8"/>
  <c r="R161" i="5" s="1"/>
  <c r="EZ160" i="8"/>
  <c r="R159" i="5" s="1"/>
  <c r="EZ178" i="12"/>
  <c r="S177" i="5" s="1"/>
  <c r="EZ171" i="12"/>
  <c r="S170" i="5" s="1"/>
  <c r="BD170" i="5" s="1"/>
  <c r="EZ164" i="12"/>
  <c r="S163" i="5" s="1"/>
  <c r="AL163" i="5" s="1"/>
  <c r="S163" i="7" s="1"/>
  <c r="EZ154" i="12"/>
  <c r="S153" i="5" s="1"/>
  <c r="AL153" i="5" s="1"/>
  <c r="S153" i="7" s="1"/>
  <c r="EZ166" i="15"/>
  <c r="T165" i="5" s="1"/>
  <c r="EZ183" i="15"/>
  <c r="T182" i="5" s="1"/>
  <c r="EZ177" i="15"/>
  <c r="T176" i="5" s="1"/>
  <c r="EZ171" i="15"/>
  <c r="T170" i="5" s="1"/>
  <c r="EZ156" i="8"/>
  <c r="R155" i="5" s="1"/>
  <c r="EZ175" i="8"/>
  <c r="R174" i="5" s="1"/>
  <c r="EZ183" i="8"/>
  <c r="R182" i="5" s="1"/>
  <c r="EZ168" i="8"/>
  <c r="R167" i="5" s="1"/>
  <c r="AU167" i="5" s="1"/>
  <c r="EZ169" i="12"/>
  <c r="S168" i="5" s="1"/>
  <c r="BD168" i="5" s="1"/>
  <c r="EZ170" i="12"/>
  <c r="S169" i="5" s="1"/>
  <c r="BD169" i="5" s="1"/>
  <c r="EZ163" i="12"/>
  <c r="S162" i="5" s="1"/>
  <c r="EZ157" i="15"/>
  <c r="T156" i="5" s="1"/>
  <c r="EZ178" i="15"/>
  <c r="T177" i="5" s="1"/>
  <c r="EZ175" i="15"/>
  <c r="T174" i="5" s="1"/>
  <c r="EZ164" i="15"/>
  <c r="T163" i="5" s="1"/>
  <c r="EZ180" i="8"/>
  <c r="R179" i="5" s="1"/>
  <c r="AG179" i="5" s="1"/>
  <c r="J179" i="7" s="1"/>
  <c r="EZ167" i="8"/>
  <c r="R166" i="5" s="1"/>
  <c r="AU166" i="5" s="1"/>
  <c r="EZ173" i="8"/>
  <c r="R172" i="5" s="1"/>
  <c r="AG172" i="5" s="1"/>
  <c r="J172" i="7" s="1"/>
  <c r="EZ161" i="8"/>
  <c r="R160" i="5" s="1"/>
  <c r="EZ172" i="12"/>
  <c r="S171" i="5" s="1"/>
  <c r="EZ162" i="12"/>
  <c r="S161" i="5" s="1"/>
  <c r="EZ160" i="12"/>
  <c r="S159" i="5" s="1"/>
  <c r="AL159" i="5" s="1"/>
  <c r="S159" i="7" s="1"/>
  <c r="EZ155" i="15"/>
  <c r="T154" i="5" s="1"/>
  <c r="EZ181" i="15"/>
  <c r="T180" i="5" s="1"/>
  <c r="EZ176" i="15"/>
  <c r="T175" i="5" s="1"/>
  <c r="EZ163" i="15"/>
  <c r="T162" i="5" s="1"/>
  <c r="EZ169" i="8"/>
  <c r="R168" i="5" s="1"/>
  <c r="EZ174" i="8"/>
  <c r="R173" i="5" s="1"/>
  <c r="AU173" i="5" s="1"/>
  <c r="EZ183" i="12"/>
  <c r="S182" i="5" s="1"/>
  <c r="BD182" i="5" s="1"/>
  <c r="EZ177" i="12"/>
  <c r="S176" i="5" s="1"/>
  <c r="AL176" i="5" s="1"/>
  <c r="S176" i="7" s="1"/>
  <c r="EZ161" i="12"/>
  <c r="S160" i="5" s="1"/>
  <c r="AL160" i="5" s="1"/>
  <c r="S160" i="7" s="1"/>
  <c r="EZ159" i="12"/>
  <c r="S158" i="5" s="1"/>
  <c r="AL158" i="5" s="1"/>
  <c r="S158" i="7" s="1"/>
  <c r="EZ156" i="15"/>
  <c r="T155" i="5" s="1"/>
  <c r="EZ162" i="15"/>
  <c r="T161" i="5" s="1"/>
  <c r="EZ172" i="15"/>
  <c r="T171" i="5" s="1"/>
  <c r="EZ165" i="15"/>
  <c r="T164" i="5" s="1"/>
  <c r="EZ165" i="8"/>
  <c r="R164" i="5" s="1"/>
  <c r="EZ171" i="8"/>
  <c r="R170" i="5" s="1"/>
  <c r="EZ181" i="8"/>
  <c r="R180" i="5" s="1"/>
  <c r="AG180" i="5" s="1"/>
  <c r="J180" i="7" s="1"/>
  <c r="EZ179" i="8"/>
  <c r="R178" i="5" s="1"/>
  <c r="AU178" i="5" s="1"/>
  <c r="EZ182" i="12"/>
  <c r="S181" i="5" s="1"/>
  <c r="AL181" i="5" s="1"/>
  <c r="S181" i="7" s="1"/>
  <c r="EZ176" i="12"/>
  <c r="S175" i="5" s="1"/>
  <c r="AL175" i="5" s="1"/>
  <c r="S175" i="7" s="1"/>
  <c r="EZ168" i="12"/>
  <c r="S167" i="5" s="1"/>
  <c r="AL167" i="5" s="1"/>
  <c r="S167" i="7" s="1"/>
  <c r="EZ158" i="12"/>
  <c r="S157" i="5" s="1"/>
  <c r="EZ160" i="15"/>
  <c r="T159" i="5" s="1"/>
  <c r="EZ182" i="15"/>
  <c r="T181" i="5" s="1"/>
  <c r="EZ179" i="15"/>
  <c r="T178" i="5" s="1"/>
  <c r="EZ159" i="15"/>
  <c r="T158" i="5" s="1"/>
  <c r="EZ154" i="8"/>
  <c r="R153" i="5" s="1"/>
  <c r="AG153" i="5" s="1"/>
  <c r="J153" i="7" s="1"/>
  <c r="EZ182" i="8"/>
  <c r="R181" i="5" s="1"/>
  <c r="AG181" i="5" s="1"/>
  <c r="J181" i="7" s="1"/>
  <c r="EZ178" i="8"/>
  <c r="R177" i="5" s="1"/>
  <c r="EZ170" i="8"/>
  <c r="R169" i="5" s="1"/>
  <c r="AU169" i="5" s="1"/>
  <c r="EZ181" i="12"/>
  <c r="S180" i="5" s="1"/>
  <c r="BD180" i="5" s="1"/>
  <c r="EZ175" i="12"/>
  <c r="S174" i="5" s="1"/>
  <c r="BD174" i="5" s="1"/>
  <c r="EZ167" i="12"/>
  <c r="S166" i="5" s="1"/>
  <c r="AL166" i="5" s="1"/>
  <c r="S166" i="7" s="1"/>
  <c r="EZ157" i="12"/>
  <c r="S156" i="5" s="1"/>
  <c r="BD156" i="5" s="1"/>
  <c r="EZ158" i="15"/>
  <c r="T157" i="5" s="1"/>
  <c r="EZ154" i="15"/>
  <c r="T153" i="5" s="1"/>
  <c r="EZ180" i="15"/>
  <c r="T179" i="5" s="1"/>
  <c r="EZ161" i="15"/>
  <c r="T160" i="5" s="1"/>
  <c r="AW168" i="5"/>
  <c r="AX168" i="5" s="1"/>
  <c r="BB168" i="5"/>
  <c r="AP153" i="5"/>
  <c r="AO155" i="5"/>
  <c r="BU155" i="5" s="1"/>
  <c r="AO157" i="5"/>
  <c r="BU157" i="5" s="1"/>
  <c r="AP159" i="5"/>
  <c r="AO161" i="5"/>
  <c r="BU161" i="5" s="1"/>
  <c r="AN162" i="5"/>
  <c r="AO166" i="5"/>
  <c r="BU166" i="5" s="1"/>
  <c r="AO168" i="5"/>
  <c r="BU168" i="5" s="1"/>
  <c r="AO170" i="5"/>
  <c r="BU170" i="5" s="1"/>
  <c r="AO172" i="5"/>
  <c r="BU172" i="5" s="1"/>
  <c r="AN175" i="5"/>
  <c r="AP176" i="5"/>
  <c r="AP179" i="5"/>
  <c r="AP155" i="5"/>
  <c r="AP157" i="5"/>
  <c r="AP161" i="5"/>
  <c r="AO162" i="5"/>
  <c r="BU162" i="5" s="1"/>
  <c r="AN164" i="5"/>
  <c r="AP166" i="5"/>
  <c r="AP168" i="5"/>
  <c r="AP170" i="5"/>
  <c r="AP172" i="5"/>
  <c r="AO175" i="5"/>
  <c r="BU175" i="5" s="1"/>
  <c r="AN181" i="5"/>
  <c r="AN154" i="5"/>
  <c r="AN158" i="5"/>
  <c r="AP162" i="5"/>
  <c r="AO164" i="5"/>
  <c r="BU164" i="5" s="1"/>
  <c r="AN171" i="5"/>
  <c r="AP175" i="5"/>
  <c r="AO181" i="5"/>
  <c r="BU181" i="5" s="1"/>
  <c r="AN182" i="5"/>
  <c r="AO154" i="5"/>
  <c r="BU154" i="5" s="1"/>
  <c r="AN156" i="5"/>
  <c r="AO158" i="5"/>
  <c r="BU158" i="5" s="1"/>
  <c r="AN160" i="5"/>
  <c r="AP164" i="5"/>
  <c r="AN167" i="5"/>
  <c r="AO171" i="5"/>
  <c r="BU171" i="5" s="1"/>
  <c r="AN177" i="5"/>
  <c r="AN178" i="5"/>
  <c r="AN180" i="5"/>
  <c r="AP181" i="5"/>
  <c r="AO182" i="5"/>
  <c r="BU182" i="5" s="1"/>
  <c r="AP154" i="5"/>
  <c r="AO156" i="5"/>
  <c r="BU156" i="5" s="1"/>
  <c r="AP158" i="5"/>
  <c r="AO160" i="5"/>
  <c r="BU160" i="5" s="1"/>
  <c r="AN163" i="5"/>
  <c r="AO167" i="5"/>
  <c r="BU167" i="5" s="1"/>
  <c r="AP171" i="5"/>
  <c r="AN173" i="5"/>
  <c r="AO177" i="5"/>
  <c r="BU177" i="5" s="1"/>
  <c r="AO178" i="5"/>
  <c r="BU178" i="5" s="1"/>
  <c r="AO180" i="5"/>
  <c r="BU180" i="5" s="1"/>
  <c r="AP182" i="5"/>
  <c r="AP156" i="5"/>
  <c r="AP160" i="5"/>
  <c r="AO163" i="5"/>
  <c r="BU163" i="5" s="1"/>
  <c r="AN165" i="5"/>
  <c r="AP167" i="5"/>
  <c r="AN169" i="5"/>
  <c r="AO173" i="5"/>
  <c r="BU173" i="5" s="1"/>
  <c r="AN174" i="5"/>
  <c r="AP177" i="5"/>
  <c r="AP178" i="5"/>
  <c r="AP180" i="5"/>
  <c r="AN153" i="5"/>
  <c r="AN159" i="5"/>
  <c r="AP163" i="5"/>
  <c r="AO165" i="5"/>
  <c r="BU165" i="5" s="1"/>
  <c r="AO169" i="5"/>
  <c r="BU169" i="5" s="1"/>
  <c r="AP173" i="5"/>
  <c r="AO174" i="5"/>
  <c r="BU174" i="5" s="1"/>
  <c r="AN176" i="5"/>
  <c r="AN179" i="5"/>
  <c r="AO153" i="5"/>
  <c r="BU153" i="5" s="1"/>
  <c r="AN166" i="5"/>
  <c r="AP169" i="5"/>
  <c r="AO179" i="5"/>
  <c r="BU179" i="5" s="1"/>
  <c r="AO176" i="5"/>
  <c r="BU176" i="5" s="1"/>
  <c r="AN157" i="5"/>
  <c r="AN170" i="5"/>
  <c r="AN161" i="5"/>
  <c r="AP174" i="5"/>
  <c r="AN155" i="5"/>
  <c r="AN168" i="5"/>
  <c r="AP165" i="5"/>
  <c r="AO159" i="5"/>
  <c r="BU159" i="5" s="1"/>
  <c r="AN172" i="5"/>
  <c r="AT174" i="5"/>
  <c r="AY174" i="5"/>
  <c r="AT173" i="5"/>
  <c r="AY173" i="5"/>
  <c r="AT180" i="5"/>
  <c r="AY180" i="5"/>
  <c r="AY171" i="5"/>
  <c r="AT171" i="5"/>
  <c r="AT181" i="5"/>
  <c r="AY181" i="5"/>
  <c r="AT175" i="5"/>
  <c r="AY175" i="5"/>
  <c r="AG157" i="5"/>
  <c r="J157" i="7" s="1"/>
  <c r="AU157" i="5"/>
  <c r="AT166" i="5"/>
  <c r="AY166" i="5"/>
  <c r="AT176" i="5"/>
  <c r="AY176" i="5"/>
  <c r="BB154" i="5"/>
  <c r="AW154" i="5"/>
  <c r="AX154" i="5" s="1"/>
  <c r="AW172" i="5"/>
  <c r="AX172" i="5" s="1"/>
  <c r="BB172" i="5"/>
  <c r="AW155" i="5"/>
  <c r="AX155" i="5" s="1"/>
  <c r="BB155" i="5"/>
  <c r="BB165" i="5"/>
  <c r="AW165" i="5"/>
  <c r="AX165" i="5" s="1"/>
  <c r="BB173" i="5"/>
  <c r="AW173" i="5"/>
  <c r="AX173" i="5" s="1"/>
  <c r="AW179" i="5"/>
  <c r="AX179" i="5" s="1"/>
  <c r="BB179" i="5"/>
  <c r="AG173" i="5"/>
  <c r="J173" i="7" s="1"/>
  <c r="AY178" i="5"/>
  <c r="AT178" i="5"/>
  <c r="AT156" i="5"/>
  <c r="AY156" i="5"/>
  <c r="AG175" i="5"/>
  <c r="J175" i="7" s="1"/>
  <c r="AU175" i="5"/>
  <c r="AG155" i="5"/>
  <c r="J155" i="7" s="1"/>
  <c r="AU155" i="5"/>
  <c r="AU174" i="5"/>
  <c r="AG174" i="5"/>
  <c r="J174" i="7" s="1"/>
  <c r="AT159" i="5"/>
  <c r="AY159" i="5"/>
  <c r="BB178" i="5"/>
  <c r="AW178" i="5"/>
  <c r="AX178" i="5" s="1"/>
  <c r="BB181" i="5"/>
  <c r="AW181" i="5"/>
  <c r="AX181" i="5" s="1"/>
  <c r="AW163" i="5"/>
  <c r="AX163" i="5" s="1"/>
  <c r="BB163" i="5"/>
  <c r="AT177" i="5"/>
  <c r="AY177" i="5"/>
  <c r="AT182" i="5"/>
  <c r="AY182" i="5"/>
  <c r="AT164" i="5"/>
  <c r="AY164" i="5"/>
  <c r="AG168" i="5"/>
  <c r="J168" i="7" s="1"/>
  <c r="AU168" i="5"/>
  <c r="AG159" i="5"/>
  <c r="J159" i="7" s="1"/>
  <c r="AU159" i="5"/>
  <c r="AW176" i="5"/>
  <c r="AX176" i="5" s="1"/>
  <c r="BB176" i="5"/>
  <c r="AW159" i="5"/>
  <c r="AX159" i="5" s="1"/>
  <c r="BB159" i="5"/>
  <c r="BB174" i="5"/>
  <c r="AW174" i="5"/>
  <c r="AX174" i="5" s="1"/>
  <c r="BD164" i="5"/>
  <c r="AL164" i="5"/>
  <c r="S164" i="7" s="1"/>
  <c r="AG154" i="5"/>
  <c r="J154" i="7" s="1"/>
  <c r="AU154" i="5"/>
  <c r="AU170" i="5"/>
  <c r="AG170" i="5"/>
  <c r="J170" i="7" s="1"/>
  <c r="AT161" i="5"/>
  <c r="AY161" i="5"/>
  <c r="AW171" i="5"/>
  <c r="AX171" i="5" s="1"/>
  <c r="BB171" i="5"/>
  <c r="BD161" i="5"/>
  <c r="AL161" i="5"/>
  <c r="S161" i="7" s="1"/>
  <c r="AW167" i="5"/>
  <c r="AX167" i="5" s="1"/>
  <c r="BB167" i="5"/>
  <c r="AT169" i="5"/>
  <c r="AY169" i="5"/>
  <c r="AT163" i="5"/>
  <c r="AY163" i="5"/>
  <c r="AG171" i="5"/>
  <c r="J171" i="7" s="1"/>
  <c r="AU171" i="5"/>
  <c r="AT158" i="5"/>
  <c r="AY158" i="5"/>
  <c r="AU162" i="5"/>
  <c r="AT157" i="5"/>
  <c r="AY157" i="5"/>
  <c r="AT153" i="5"/>
  <c r="AY153" i="5"/>
  <c r="BB177" i="5"/>
  <c r="AW177" i="5"/>
  <c r="AX177" i="5" s="1"/>
  <c r="AW164" i="5"/>
  <c r="AX164" i="5" s="1"/>
  <c r="BB164" i="5"/>
  <c r="AW175" i="5"/>
  <c r="AX175" i="5" s="1"/>
  <c r="BB175" i="5"/>
  <c r="AL157" i="5"/>
  <c r="S157" i="7" s="1"/>
  <c r="BD157" i="5"/>
  <c r="AW162" i="5"/>
  <c r="AX162" i="5" s="1"/>
  <c r="BB162" i="5"/>
  <c r="BB157" i="5"/>
  <c r="AW157" i="5"/>
  <c r="AX157" i="5" s="1"/>
  <c r="AL182" i="5"/>
  <c r="S182" i="7" s="1"/>
  <c r="AW160" i="5"/>
  <c r="AX160" i="5" s="1"/>
  <c r="BB160" i="5"/>
  <c r="BD177" i="5"/>
  <c r="AL177" i="5"/>
  <c r="S177" i="7" s="1"/>
  <c r="AU160" i="5"/>
  <c r="AG160" i="5"/>
  <c r="J160" i="7" s="1"/>
  <c r="AY167" i="5"/>
  <c r="AT167" i="5"/>
  <c r="AT172" i="5"/>
  <c r="AY172" i="5"/>
  <c r="AT155" i="5"/>
  <c r="AY155" i="5"/>
  <c r="BD162" i="5"/>
  <c r="AL162" i="5"/>
  <c r="S162" i="7" s="1"/>
  <c r="BB170" i="5"/>
  <c r="AW170" i="5"/>
  <c r="AX170" i="5" s="1"/>
  <c r="AL171" i="5"/>
  <c r="S171" i="7" s="1"/>
  <c r="BD171" i="5"/>
  <c r="AW180" i="5"/>
  <c r="AX180" i="5" s="1"/>
  <c r="BB180" i="5"/>
  <c r="BD167" i="5"/>
  <c r="AG177" i="5"/>
  <c r="J177" i="7" s="1"/>
  <c r="AU177" i="5"/>
  <c r="AU156" i="5"/>
  <c r="AG156" i="5"/>
  <c r="J156" i="7" s="1"/>
  <c r="AY154" i="5"/>
  <c r="AT154" i="5"/>
  <c r="AT162" i="5"/>
  <c r="AY162" i="5"/>
  <c r="AT170" i="5"/>
  <c r="AY170" i="5"/>
  <c r="BB158" i="5"/>
  <c r="AW158" i="5"/>
  <c r="AX158" i="5" s="1"/>
  <c r="AL170" i="5"/>
  <c r="S170" i="7" s="1"/>
  <c r="AL180" i="5"/>
  <c r="S180" i="7" s="1"/>
  <c r="AL156" i="5"/>
  <c r="S156" i="7" s="1"/>
  <c r="BB169" i="5"/>
  <c r="AW169" i="5"/>
  <c r="AX169" i="5" s="1"/>
  <c r="AW156" i="5"/>
  <c r="AX156" i="5" s="1"/>
  <c r="BB156" i="5"/>
  <c r="AG164" i="5"/>
  <c r="J164" i="7" s="1"/>
  <c r="AU164" i="5"/>
  <c r="BD172" i="5"/>
  <c r="AL172" i="5"/>
  <c r="S172" i="7" s="1"/>
  <c r="BB161" i="5"/>
  <c r="AW161" i="5"/>
  <c r="AX161" i="5" s="1"/>
  <c r="AT165" i="5"/>
  <c r="AY165" i="5"/>
  <c r="AU182" i="5"/>
  <c r="AG182" i="5"/>
  <c r="J182" i="7" s="1"/>
  <c r="AT160" i="5"/>
  <c r="AY160" i="5"/>
  <c r="AG161" i="5"/>
  <c r="J161" i="7" s="1"/>
  <c r="AU161" i="5"/>
  <c r="AT168" i="5"/>
  <c r="AY168" i="5"/>
  <c r="AT179" i="5"/>
  <c r="AY179" i="5"/>
  <c r="BB182" i="5"/>
  <c r="AW182" i="5"/>
  <c r="AX182" i="5" s="1"/>
  <c r="AW166" i="5"/>
  <c r="AX166" i="5" s="1"/>
  <c r="BB166" i="5"/>
  <c r="BB153" i="5"/>
  <c r="AW153" i="5"/>
  <c r="AX153" i="5" s="1"/>
  <c r="AL154" i="5"/>
  <c r="S154" i="7" s="1"/>
  <c r="BD154" i="5"/>
  <c r="AT57" i="5"/>
  <c r="AY57" i="5"/>
  <c r="AT108" i="5"/>
  <c r="AY108" i="5"/>
  <c r="AY110" i="5"/>
  <c r="AT110" i="5"/>
  <c r="AY46" i="5"/>
  <c r="AT46" i="5"/>
  <c r="AT139" i="5"/>
  <c r="AY139" i="5"/>
  <c r="AT75" i="5"/>
  <c r="AY75" i="5"/>
  <c r="AT104" i="5"/>
  <c r="AY104" i="5"/>
  <c r="AT40" i="5"/>
  <c r="AY40" i="5"/>
  <c r="AT133" i="5"/>
  <c r="AY133" i="5"/>
  <c r="AT69" i="5"/>
  <c r="AY69" i="5"/>
  <c r="AT98" i="5"/>
  <c r="AY98" i="5"/>
  <c r="AT34" i="5"/>
  <c r="AY34" i="5"/>
  <c r="AT103" i="5"/>
  <c r="AY103" i="5"/>
  <c r="AT39" i="5"/>
  <c r="AY39" i="5"/>
  <c r="AT20" i="5"/>
  <c r="AY20" i="5"/>
  <c r="AT8" i="5"/>
  <c r="AY8" i="5"/>
  <c r="AT18" i="5"/>
  <c r="AY18" i="5"/>
  <c r="AT113" i="5"/>
  <c r="AY113" i="5"/>
  <c r="AT65" i="5"/>
  <c r="AY65" i="5"/>
  <c r="AT116" i="5"/>
  <c r="AY116" i="5"/>
  <c r="AY150" i="5"/>
  <c r="AT150" i="5"/>
  <c r="AY86" i="5"/>
  <c r="AT86" i="5"/>
  <c r="AY22" i="5"/>
  <c r="AT22" i="5"/>
  <c r="AT115" i="5"/>
  <c r="AY115" i="5"/>
  <c r="AT51" i="5"/>
  <c r="AY51" i="5"/>
  <c r="AT144" i="5"/>
  <c r="AY144" i="5"/>
  <c r="AT80" i="5"/>
  <c r="AY80" i="5"/>
  <c r="AT109" i="5"/>
  <c r="AY109" i="5"/>
  <c r="AT45" i="5"/>
  <c r="AY45" i="5"/>
  <c r="AT138" i="5"/>
  <c r="AY138" i="5"/>
  <c r="AT74" i="5"/>
  <c r="AY74" i="5"/>
  <c r="AT143" i="5"/>
  <c r="AY143" i="5"/>
  <c r="AT79" i="5"/>
  <c r="AY79" i="5"/>
  <c r="AT17" i="5"/>
  <c r="AY17" i="5"/>
  <c r="AY14" i="5"/>
  <c r="AT14" i="5"/>
  <c r="AT11" i="5"/>
  <c r="AY11" i="5"/>
  <c r="AT60" i="5"/>
  <c r="AY60" i="5"/>
  <c r="AT68" i="5"/>
  <c r="AY68" i="5"/>
  <c r="AT121" i="5"/>
  <c r="AY121" i="5"/>
  <c r="AT15" i="5"/>
  <c r="AY15" i="5"/>
  <c r="AT73" i="5"/>
  <c r="AY73" i="5"/>
  <c r="AY126" i="5"/>
  <c r="AT126" i="5"/>
  <c r="AY62" i="5"/>
  <c r="AT62" i="5"/>
  <c r="AT91" i="5"/>
  <c r="AY91" i="5"/>
  <c r="AT27" i="5"/>
  <c r="AY27" i="5"/>
  <c r="AT120" i="5"/>
  <c r="AY120" i="5"/>
  <c r="AT56" i="5"/>
  <c r="AY56" i="5"/>
  <c r="AT149" i="5"/>
  <c r="AY149" i="5"/>
  <c r="AT85" i="5"/>
  <c r="AY85" i="5"/>
  <c r="AT114" i="5"/>
  <c r="AY114" i="5"/>
  <c r="AT50" i="5"/>
  <c r="AY50" i="5"/>
  <c r="AT119" i="5"/>
  <c r="AY119" i="5"/>
  <c r="AT55" i="5"/>
  <c r="AY55" i="5"/>
  <c r="AT25" i="5"/>
  <c r="AY25" i="5"/>
  <c r="AT76" i="5"/>
  <c r="AY76" i="5"/>
  <c r="AT129" i="5"/>
  <c r="AY129" i="5"/>
  <c r="AY102" i="5"/>
  <c r="AT102" i="5"/>
  <c r="AY38" i="5"/>
  <c r="AT38" i="5"/>
  <c r="AT131" i="5"/>
  <c r="AY131" i="5"/>
  <c r="AT67" i="5"/>
  <c r="AY67" i="5"/>
  <c r="AT96" i="5"/>
  <c r="AY96" i="5"/>
  <c r="AT32" i="5"/>
  <c r="AY32" i="5"/>
  <c r="AT125" i="5"/>
  <c r="AY125" i="5"/>
  <c r="AT61" i="5"/>
  <c r="AY61" i="5"/>
  <c r="AT90" i="5"/>
  <c r="AY90" i="5"/>
  <c r="AT26" i="5"/>
  <c r="AY26" i="5"/>
  <c r="AT95" i="5"/>
  <c r="AY95" i="5"/>
  <c r="AT31" i="5"/>
  <c r="AY31" i="5"/>
  <c r="AT12" i="5"/>
  <c r="AY12" i="5"/>
  <c r="AT13" i="5"/>
  <c r="AY13" i="5"/>
  <c r="AT10" i="5"/>
  <c r="AY10" i="5"/>
  <c r="AT124" i="5"/>
  <c r="AY124" i="5"/>
  <c r="AT81" i="5"/>
  <c r="AY81" i="5"/>
  <c r="AT132" i="5"/>
  <c r="AY132" i="5"/>
  <c r="AT33" i="5"/>
  <c r="AY33" i="5"/>
  <c r="AT84" i="5"/>
  <c r="AY84" i="5"/>
  <c r="AT137" i="5"/>
  <c r="AY137" i="5"/>
  <c r="AY142" i="5"/>
  <c r="AT142" i="5"/>
  <c r="AY78" i="5"/>
  <c r="AT78" i="5"/>
  <c r="AT107" i="5"/>
  <c r="AY107" i="5"/>
  <c r="AT43" i="5"/>
  <c r="AY43" i="5"/>
  <c r="AT136" i="5"/>
  <c r="AY136" i="5"/>
  <c r="AT72" i="5"/>
  <c r="AY72" i="5"/>
  <c r="AT101" i="5"/>
  <c r="AY101" i="5"/>
  <c r="AT37" i="5"/>
  <c r="AY37" i="5"/>
  <c r="AT130" i="5"/>
  <c r="AY130" i="5"/>
  <c r="AT66" i="5"/>
  <c r="AY66" i="5"/>
  <c r="AT135" i="5"/>
  <c r="AY135" i="5"/>
  <c r="AT71" i="5"/>
  <c r="AY71" i="5"/>
  <c r="AT9" i="5"/>
  <c r="AY9" i="5"/>
  <c r="AY6" i="5"/>
  <c r="AT6" i="5"/>
  <c r="AT28" i="5"/>
  <c r="AY28" i="5"/>
  <c r="AT36" i="5"/>
  <c r="AY36" i="5"/>
  <c r="AT89" i="5"/>
  <c r="AY89" i="5"/>
  <c r="AT140" i="5"/>
  <c r="AY140" i="5"/>
  <c r="AT41" i="5"/>
  <c r="AY41" i="5"/>
  <c r="AY118" i="5"/>
  <c r="AT118" i="5"/>
  <c r="AY54" i="5"/>
  <c r="AT54" i="5"/>
  <c r="AT147" i="5"/>
  <c r="AY147" i="5"/>
  <c r="AT83" i="5"/>
  <c r="AY83" i="5"/>
  <c r="AT7" i="5"/>
  <c r="AY7" i="5"/>
  <c r="AT112" i="5"/>
  <c r="AY112" i="5"/>
  <c r="AT48" i="5"/>
  <c r="AY48" i="5"/>
  <c r="AT141" i="5"/>
  <c r="AY141" i="5"/>
  <c r="AT77" i="5"/>
  <c r="AY77" i="5"/>
  <c r="AT106" i="5"/>
  <c r="AY106" i="5"/>
  <c r="AT42" i="5"/>
  <c r="AY42" i="5"/>
  <c r="AT111" i="5"/>
  <c r="AY111" i="5"/>
  <c r="AT47" i="5"/>
  <c r="AY47" i="5"/>
  <c r="AT16" i="5"/>
  <c r="AY16" i="5"/>
  <c r="AT145" i="5"/>
  <c r="AY145" i="5"/>
  <c r="AT44" i="5"/>
  <c r="AY44" i="5"/>
  <c r="AT97" i="5"/>
  <c r="AY97" i="5"/>
  <c r="AT148" i="5"/>
  <c r="AY148" i="5"/>
  <c r="AY94" i="5"/>
  <c r="AT94" i="5"/>
  <c r="AY30" i="5"/>
  <c r="AT30" i="5"/>
  <c r="AT123" i="5"/>
  <c r="AY123" i="5"/>
  <c r="AT59" i="5"/>
  <c r="AY59" i="5"/>
  <c r="AT152" i="5"/>
  <c r="AY152" i="5"/>
  <c r="AT88" i="5"/>
  <c r="AY88" i="5"/>
  <c r="AT24" i="5"/>
  <c r="AY24" i="5"/>
  <c r="AT117" i="5"/>
  <c r="AY117" i="5"/>
  <c r="AT53" i="5"/>
  <c r="AY53" i="5"/>
  <c r="AT146" i="5"/>
  <c r="AY146" i="5"/>
  <c r="AT82" i="5"/>
  <c r="AY82" i="5"/>
  <c r="AT151" i="5"/>
  <c r="AY151" i="5"/>
  <c r="AT87" i="5"/>
  <c r="AY87" i="5"/>
  <c r="AT23" i="5"/>
  <c r="AY23" i="5"/>
  <c r="AT4" i="5"/>
  <c r="AY4" i="5"/>
  <c r="AT19" i="5"/>
  <c r="AY19" i="5"/>
  <c r="AT5" i="5"/>
  <c r="AY5" i="5"/>
  <c r="AT92" i="5"/>
  <c r="AY92" i="5"/>
  <c r="AT49" i="5"/>
  <c r="AY49" i="5"/>
  <c r="AT100" i="5"/>
  <c r="AY100" i="5"/>
  <c r="AT3" i="5"/>
  <c r="AY3" i="5"/>
  <c r="AT52" i="5"/>
  <c r="AY52" i="5"/>
  <c r="AT105" i="5"/>
  <c r="AY105" i="5"/>
  <c r="AY134" i="5"/>
  <c r="AT134" i="5"/>
  <c r="AY70" i="5"/>
  <c r="AT70" i="5"/>
  <c r="AT99" i="5"/>
  <c r="AY99" i="5"/>
  <c r="AT35" i="5"/>
  <c r="AY35" i="5"/>
  <c r="AT128" i="5"/>
  <c r="AY128" i="5"/>
  <c r="AT64" i="5"/>
  <c r="AY64" i="5"/>
  <c r="AT21" i="5"/>
  <c r="AY21" i="5"/>
  <c r="AT93" i="5"/>
  <c r="AY93" i="5"/>
  <c r="AT29" i="5"/>
  <c r="AY29" i="5"/>
  <c r="AT122" i="5"/>
  <c r="AY122" i="5"/>
  <c r="AT58" i="5"/>
  <c r="AY58" i="5"/>
  <c r="AT127" i="5"/>
  <c r="AY127" i="5"/>
  <c r="AT63" i="5"/>
  <c r="AY63" i="5"/>
  <c r="AT2" i="5"/>
  <c r="AY2" i="5"/>
  <c r="BJ2" i="5" s="1"/>
  <c r="BT2" i="5" s="1"/>
  <c r="EZ3" i="15"/>
  <c r="T2" i="5" s="1"/>
  <c r="AW2" i="5"/>
  <c r="AX2" i="5" s="1"/>
  <c r="BB2" i="5"/>
  <c r="AN8" i="5"/>
  <c r="BF8" i="5" s="1"/>
  <c r="AO10" i="5"/>
  <c r="BU10" i="5" s="1"/>
  <c r="AP12" i="5"/>
  <c r="AN15" i="5"/>
  <c r="BF15" i="5" s="1"/>
  <c r="AO17" i="5"/>
  <c r="BU17" i="5" s="1"/>
  <c r="AP19" i="5"/>
  <c r="AN24" i="5"/>
  <c r="BF24" i="5" s="1"/>
  <c r="AO26" i="5"/>
  <c r="BU26" i="5" s="1"/>
  <c r="AP28" i="5"/>
  <c r="AN31" i="5"/>
  <c r="BF31" i="5" s="1"/>
  <c r="AO33" i="5"/>
  <c r="BU33" i="5" s="1"/>
  <c r="AP35" i="5"/>
  <c r="AN40" i="5"/>
  <c r="BF40" i="5" s="1"/>
  <c r="AO42" i="5"/>
  <c r="BU42" i="5" s="1"/>
  <c r="AP44" i="5"/>
  <c r="AN47" i="5"/>
  <c r="BF47" i="5" s="1"/>
  <c r="AO49" i="5"/>
  <c r="BU49" i="5" s="1"/>
  <c r="AP51" i="5"/>
  <c r="AN56" i="5"/>
  <c r="BF56" i="5" s="1"/>
  <c r="AN6" i="5"/>
  <c r="BF6" i="5" s="1"/>
  <c r="AO8" i="5"/>
  <c r="BU8" i="5" s="1"/>
  <c r="AP10" i="5"/>
  <c r="AN13" i="5"/>
  <c r="BF13" i="5" s="1"/>
  <c r="AO15" i="5"/>
  <c r="BU15" i="5" s="1"/>
  <c r="AP17" i="5"/>
  <c r="AN22" i="5"/>
  <c r="BF22" i="5" s="1"/>
  <c r="AO24" i="5"/>
  <c r="BU24" i="5" s="1"/>
  <c r="AP26" i="5"/>
  <c r="AN29" i="5"/>
  <c r="BF29" i="5" s="1"/>
  <c r="AO31" i="5"/>
  <c r="BU31" i="5" s="1"/>
  <c r="AP33" i="5"/>
  <c r="AN38" i="5"/>
  <c r="BF38" i="5" s="1"/>
  <c r="AO40" i="5"/>
  <c r="BU40" i="5" s="1"/>
  <c r="AP42" i="5"/>
  <c r="AN45" i="5"/>
  <c r="BF45" i="5" s="1"/>
  <c r="AO47" i="5"/>
  <c r="BU47" i="5" s="1"/>
  <c r="AP49" i="5"/>
  <c r="AN54" i="5"/>
  <c r="BF54" i="5" s="1"/>
  <c r="AO56" i="5"/>
  <c r="BU56" i="5" s="1"/>
  <c r="AP58" i="5"/>
  <c r="AN61" i="5"/>
  <c r="BF61" i="5" s="1"/>
  <c r="AO63" i="5"/>
  <c r="BU63" i="5" s="1"/>
  <c r="AP65" i="5"/>
  <c r="AN70" i="5"/>
  <c r="BF70" i="5" s="1"/>
  <c r="AO72" i="5"/>
  <c r="BU72" i="5" s="1"/>
  <c r="AP74" i="5"/>
  <c r="AN77" i="5"/>
  <c r="BF77" i="5" s="1"/>
  <c r="AO79" i="5"/>
  <c r="BU79" i="5" s="1"/>
  <c r="AP81" i="5"/>
  <c r="AN86" i="5"/>
  <c r="BF86" i="5" s="1"/>
  <c r="AO88" i="5"/>
  <c r="BU88" i="5" s="1"/>
  <c r="AP90" i="5"/>
  <c r="AN93" i="5"/>
  <c r="BF93" i="5" s="1"/>
  <c r="AO95" i="5"/>
  <c r="BU95" i="5" s="1"/>
  <c r="AP97" i="5"/>
  <c r="AN102" i="5"/>
  <c r="BF102" i="5" s="1"/>
  <c r="AO104" i="5"/>
  <c r="BU104" i="5" s="1"/>
  <c r="AP106" i="5"/>
  <c r="AN109" i="5"/>
  <c r="BF109" i="5" s="1"/>
  <c r="AO111" i="5"/>
  <c r="BU111" i="5" s="1"/>
  <c r="AP113" i="5"/>
  <c r="AN118" i="5"/>
  <c r="BF118" i="5" s="1"/>
  <c r="AO120" i="5"/>
  <c r="BU120" i="5" s="1"/>
  <c r="AP122" i="5"/>
  <c r="AN125" i="5"/>
  <c r="BF125" i="5" s="1"/>
  <c r="AO127" i="5"/>
  <c r="BU127" i="5" s="1"/>
  <c r="AP129" i="5"/>
  <c r="AN134" i="5"/>
  <c r="BF134" i="5" s="1"/>
  <c r="AO136" i="5"/>
  <c r="BU136" i="5" s="1"/>
  <c r="AP138" i="5"/>
  <c r="AN141" i="5"/>
  <c r="BF141" i="5" s="1"/>
  <c r="AO143" i="5"/>
  <c r="BU143" i="5" s="1"/>
  <c r="AP145" i="5"/>
  <c r="AN150" i="5"/>
  <c r="BF150" i="5" s="1"/>
  <c r="AO152" i="5"/>
  <c r="BU152" i="5" s="1"/>
  <c r="AN2" i="5"/>
  <c r="BN2" i="5" s="1"/>
  <c r="BO2" i="5" s="1"/>
  <c r="AN4" i="5"/>
  <c r="BF4" i="5" s="1"/>
  <c r="AO6" i="5"/>
  <c r="BU6" i="5" s="1"/>
  <c r="AP8" i="5"/>
  <c r="AN11" i="5"/>
  <c r="BF11" i="5" s="1"/>
  <c r="AO13" i="5"/>
  <c r="BU13" i="5" s="1"/>
  <c r="AP15" i="5"/>
  <c r="AN20" i="5"/>
  <c r="BF20" i="5" s="1"/>
  <c r="AO22" i="5"/>
  <c r="BU22" i="5" s="1"/>
  <c r="AP24" i="5"/>
  <c r="AN27" i="5"/>
  <c r="BF27" i="5" s="1"/>
  <c r="AO29" i="5"/>
  <c r="BU29" i="5" s="1"/>
  <c r="AP31" i="5"/>
  <c r="AN36" i="5"/>
  <c r="BF36" i="5" s="1"/>
  <c r="AO38" i="5"/>
  <c r="BU38" i="5" s="1"/>
  <c r="AP40" i="5"/>
  <c r="AN43" i="5"/>
  <c r="BF43" i="5" s="1"/>
  <c r="AO45" i="5"/>
  <c r="BU45" i="5" s="1"/>
  <c r="AP47" i="5"/>
  <c r="AN52" i="5"/>
  <c r="BF52" i="5" s="1"/>
  <c r="AO54" i="5"/>
  <c r="BU54" i="5" s="1"/>
  <c r="AP56" i="5"/>
  <c r="AN59" i="5"/>
  <c r="BF59" i="5" s="1"/>
  <c r="AO61" i="5"/>
  <c r="BU61" i="5" s="1"/>
  <c r="AP63" i="5"/>
  <c r="AN68" i="5"/>
  <c r="BF68" i="5" s="1"/>
  <c r="AO70" i="5"/>
  <c r="BU70" i="5" s="1"/>
  <c r="AP72" i="5"/>
  <c r="AN75" i="5"/>
  <c r="BF75" i="5" s="1"/>
  <c r="AO77" i="5"/>
  <c r="BU77" i="5" s="1"/>
  <c r="AP79" i="5"/>
  <c r="AN84" i="5"/>
  <c r="BF84" i="5" s="1"/>
  <c r="AO86" i="5"/>
  <c r="BU86" i="5" s="1"/>
  <c r="AP88" i="5"/>
  <c r="AN91" i="5"/>
  <c r="BF91" i="5" s="1"/>
  <c r="AO93" i="5"/>
  <c r="BU93" i="5" s="1"/>
  <c r="AP95" i="5"/>
  <c r="AN100" i="5"/>
  <c r="BF100" i="5" s="1"/>
  <c r="AO102" i="5"/>
  <c r="BU102" i="5" s="1"/>
  <c r="AP104" i="5"/>
  <c r="AN107" i="5"/>
  <c r="BF107" i="5" s="1"/>
  <c r="AO109" i="5"/>
  <c r="BU109" i="5" s="1"/>
  <c r="AP111" i="5"/>
  <c r="AN116" i="5"/>
  <c r="BF116" i="5" s="1"/>
  <c r="AO118" i="5"/>
  <c r="BU118" i="5" s="1"/>
  <c r="AP120" i="5"/>
  <c r="AN123" i="5"/>
  <c r="BF123" i="5" s="1"/>
  <c r="AO125" i="5"/>
  <c r="BU125" i="5" s="1"/>
  <c r="AP127" i="5"/>
  <c r="AN132" i="5"/>
  <c r="BF132" i="5" s="1"/>
  <c r="AO134" i="5"/>
  <c r="BU134" i="5" s="1"/>
  <c r="AP136" i="5"/>
  <c r="AN139" i="5"/>
  <c r="BF139" i="5" s="1"/>
  <c r="AO141" i="5"/>
  <c r="BU141" i="5" s="1"/>
  <c r="AP143" i="5"/>
  <c r="AN148" i="5"/>
  <c r="BF148" i="5" s="1"/>
  <c r="AO150" i="5"/>
  <c r="BU150" i="5" s="1"/>
  <c r="AP152" i="5"/>
  <c r="AO4" i="5"/>
  <c r="BU4" i="5" s="1"/>
  <c r="AP6" i="5"/>
  <c r="AN9" i="5"/>
  <c r="BF9" i="5" s="1"/>
  <c r="AO11" i="5"/>
  <c r="BU11" i="5" s="1"/>
  <c r="AP13" i="5"/>
  <c r="AN18" i="5"/>
  <c r="BF18" i="5" s="1"/>
  <c r="AO20" i="5"/>
  <c r="BU20" i="5" s="1"/>
  <c r="AP22" i="5"/>
  <c r="AN25" i="5"/>
  <c r="BF25" i="5" s="1"/>
  <c r="AO27" i="5"/>
  <c r="BU27" i="5" s="1"/>
  <c r="AP29" i="5"/>
  <c r="AN34" i="5"/>
  <c r="BF34" i="5" s="1"/>
  <c r="AO36" i="5"/>
  <c r="BU36" i="5" s="1"/>
  <c r="AP38" i="5"/>
  <c r="AN41" i="5"/>
  <c r="BF41" i="5" s="1"/>
  <c r="AO43" i="5"/>
  <c r="BU43" i="5" s="1"/>
  <c r="AP45" i="5"/>
  <c r="AN50" i="5"/>
  <c r="BF50" i="5" s="1"/>
  <c r="AO52" i="5"/>
  <c r="BU52" i="5" s="1"/>
  <c r="AP54" i="5"/>
  <c r="AN57" i="5"/>
  <c r="BF57" i="5" s="1"/>
  <c r="AO59" i="5"/>
  <c r="BU59" i="5" s="1"/>
  <c r="AP61" i="5"/>
  <c r="AN66" i="5"/>
  <c r="BF66" i="5" s="1"/>
  <c r="AO68" i="5"/>
  <c r="BU68" i="5" s="1"/>
  <c r="AP70" i="5"/>
  <c r="AN73" i="5"/>
  <c r="BF73" i="5" s="1"/>
  <c r="AO75" i="5"/>
  <c r="BU75" i="5" s="1"/>
  <c r="AP77" i="5"/>
  <c r="AN82" i="5"/>
  <c r="BF82" i="5" s="1"/>
  <c r="AO84" i="5"/>
  <c r="BU84" i="5" s="1"/>
  <c r="AP86" i="5"/>
  <c r="AN89" i="5"/>
  <c r="BF89" i="5" s="1"/>
  <c r="AO91" i="5"/>
  <c r="BU91" i="5" s="1"/>
  <c r="AP93" i="5"/>
  <c r="AN98" i="5"/>
  <c r="BF98" i="5" s="1"/>
  <c r="AO100" i="5"/>
  <c r="BU100" i="5" s="1"/>
  <c r="AP102" i="5"/>
  <c r="AN105" i="5"/>
  <c r="BF105" i="5" s="1"/>
  <c r="AO107" i="5"/>
  <c r="BU107" i="5" s="1"/>
  <c r="AP109" i="5"/>
  <c r="AN114" i="5"/>
  <c r="BF114" i="5" s="1"/>
  <c r="AO116" i="5"/>
  <c r="BU116" i="5" s="1"/>
  <c r="AP118" i="5"/>
  <c r="AN121" i="5"/>
  <c r="BF121" i="5" s="1"/>
  <c r="AO123" i="5"/>
  <c r="BU123" i="5" s="1"/>
  <c r="AP125" i="5"/>
  <c r="AN130" i="5"/>
  <c r="BF130" i="5" s="1"/>
  <c r="AO132" i="5"/>
  <c r="BU132" i="5" s="1"/>
  <c r="AP134" i="5"/>
  <c r="AN137" i="5"/>
  <c r="BF137" i="5" s="1"/>
  <c r="AO139" i="5"/>
  <c r="BU139" i="5" s="1"/>
  <c r="AP141" i="5"/>
  <c r="AN146" i="5"/>
  <c r="BF146" i="5" s="1"/>
  <c r="AO148" i="5"/>
  <c r="BU148" i="5" s="1"/>
  <c r="AP150" i="5"/>
  <c r="AN3" i="5"/>
  <c r="BF3" i="5" s="1"/>
  <c r="AN5" i="5"/>
  <c r="BF5" i="5" s="1"/>
  <c r="AN21" i="5"/>
  <c r="BF21" i="5" s="1"/>
  <c r="AP34" i="5"/>
  <c r="AO39" i="5"/>
  <c r="BU39" i="5" s="1"/>
  <c r="AN46" i="5"/>
  <c r="BF46" i="5" s="1"/>
  <c r="AO48" i="5"/>
  <c r="BU48" i="5" s="1"/>
  <c r="AN53" i="5"/>
  <c r="BF53" i="5" s="1"/>
  <c r="AO64" i="5"/>
  <c r="BU64" i="5" s="1"/>
  <c r="AO71" i="5"/>
  <c r="BU71" i="5" s="1"/>
  <c r="AN85" i="5"/>
  <c r="BF85" i="5" s="1"/>
  <c r="AP4" i="5"/>
  <c r="BH4" i="5" s="1"/>
  <c r="AN7" i="5"/>
  <c r="BF7" i="5" s="1"/>
  <c r="AO9" i="5"/>
  <c r="BU9" i="5" s="1"/>
  <c r="AP11" i="5"/>
  <c r="AN16" i="5"/>
  <c r="BF16" i="5" s="1"/>
  <c r="AO18" i="5"/>
  <c r="BU18" i="5" s="1"/>
  <c r="AP20" i="5"/>
  <c r="AN23" i="5"/>
  <c r="BF23" i="5" s="1"/>
  <c r="AO25" i="5"/>
  <c r="BU25" i="5" s="1"/>
  <c r="AP27" i="5"/>
  <c r="AN32" i="5"/>
  <c r="AO34" i="5"/>
  <c r="BU34" i="5" s="1"/>
  <c r="AP36" i="5"/>
  <c r="AN39" i="5"/>
  <c r="BF39" i="5" s="1"/>
  <c r="AO41" i="5"/>
  <c r="BU41" i="5" s="1"/>
  <c r="AP43" i="5"/>
  <c r="AN48" i="5"/>
  <c r="BF48" i="5" s="1"/>
  <c r="AO50" i="5"/>
  <c r="BU50" i="5" s="1"/>
  <c r="AP52" i="5"/>
  <c r="AN55" i="5"/>
  <c r="BF55" i="5" s="1"/>
  <c r="AO57" i="5"/>
  <c r="BU57" i="5" s="1"/>
  <c r="AP59" i="5"/>
  <c r="AN64" i="5"/>
  <c r="BF64" i="5" s="1"/>
  <c r="AO66" i="5"/>
  <c r="BU66" i="5" s="1"/>
  <c r="AP68" i="5"/>
  <c r="AN71" i="5"/>
  <c r="BF71" i="5" s="1"/>
  <c r="AO73" i="5"/>
  <c r="BU73" i="5" s="1"/>
  <c r="AP75" i="5"/>
  <c r="AN80" i="5"/>
  <c r="BF80" i="5" s="1"/>
  <c r="AO82" i="5"/>
  <c r="BU82" i="5" s="1"/>
  <c r="AP84" i="5"/>
  <c r="AN87" i="5"/>
  <c r="BF87" i="5" s="1"/>
  <c r="AO89" i="5"/>
  <c r="BU89" i="5" s="1"/>
  <c r="AP91" i="5"/>
  <c r="AN96" i="5"/>
  <c r="BF96" i="5" s="1"/>
  <c r="AO98" i="5"/>
  <c r="BU98" i="5" s="1"/>
  <c r="AP100" i="5"/>
  <c r="AN103" i="5"/>
  <c r="BF103" i="5" s="1"/>
  <c r="AO105" i="5"/>
  <c r="BU105" i="5" s="1"/>
  <c r="AP107" i="5"/>
  <c r="AN112" i="5"/>
  <c r="BF112" i="5" s="1"/>
  <c r="AO114" i="5"/>
  <c r="BU114" i="5" s="1"/>
  <c r="AP116" i="5"/>
  <c r="AN119" i="5"/>
  <c r="BF119" i="5" s="1"/>
  <c r="AO121" i="5"/>
  <c r="BU121" i="5" s="1"/>
  <c r="AP123" i="5"/>
  <c r="AN128" i="5"/>
  <c r="BF128" i="5" s="1"/>
  <c r="AO130" i="5"/>
  <c r="BU130" i="5" s="1"/>
  <c r="AP132" i="5"/>
  <c r="AN135" i="5"/>
  <c r="BF135" i="5" s="1"/>
  <c r="AO137" i="5"/>
  <c r="BU137" i="5" s="1"/>
  <c r="AP139" i="5"/>
  <c r="AN144" i="5"/>
  <c r="BF144" i="5" s="1"/>
  <c r="AO146" i="5"/>
  <c r="BU146" i="5" s="1"/>
  <c r="AP148" i="5"/>
  <c r="AN151" i="5"/>
  <c r="BF151" i="5" s="1"/>
  <c r="AO3" i="5"/>
  <c r="BU3" i="5" s="1"/>
  <c r="AO7" i="5"/>
  <c r="BU7" i="5" s="1"/>
  <c r="AN30" i="5"/>
  <c r="BF30" i="5" s="1"/>
  <c r="AP41" i="5"/>
  <c r="AP50" i="5"/>
  <c r="AO55" i="5"/>
  <c r="BU55" i="5" s="1"/>
  <c r="AN62" i="5"/>
  <c r="BF62" i="5" s="1"/>
  <c r="AP66" i="5"/>
  <c r="AP73" i="5"/>
  <c r="AO80" i="5"/>
  <c r="BU80" i="5" s="1"/>
  <c r="AO87" i="5"/>
  <c r="BU87" i="5" s="1"/>
  <c r="AP9" i="5"/>
  <c r="AN14" i="5"/>
  <c r="BF14" i="5" s="1"/>
  <c r="AO16" i="5"/>
  <c r="BU16" i="5" s="1"/>
  <c r="AP18" i="5"/>
  <c r="AO23" i="5"/>
  <c r="BU23" i="5" s="1"/>
  <c r="AP25" i="5"/>
  <c r="AO32" i="5"/>
  <c r="BU32" i="5" s="1"/>
  <c r="AN37" i="5"/>
  <c r="BF37" i="5" s="1"/>
  <c r="AP57" i="5"/>
  <c r="AN69" i="5"/>
  <c r="BF69" i="5" s="1"/>
  <c r="AN78" i="5"/>
  <c r="BF78" i="5" s="1"/>
  <c r="AP82" i="5"/>
  <c r="AO5" i="5"/>
  <c r="BU5" i="5" s="1"/>
  <c r="AP7" i="5"/>
  <c r="AN12" i="5"/>
  <c r="BF12" i="5" s="1"/>
  <c r="AO14" i="5"/>
  <c r="BU14" i="5" s="1"/>
  <c r="AP16" i="5"/>
  <c r="AN19" i="5"/>
  <c r="BF19" i="5" s="1"/>
  <c r="AO21" i="5"/>
  <c r="BU21" i="5" s="1"/>
  <c r="AP23" i="5"/>
  <c r="AN28" i="5"/>
  <c r="BF28" i="5" s="1"/>
  <c r="AO30" i="5"/>
  <c r="BU30" i="5" s="1"/>
  <c r="AP32" i="5"/>
  <c r="AN35" i="5"/>
  <c r="BF35" i="5" s="1"/>
  <c r="AO37" i="5"/>
  <c r="BU37" i="5" s="1"/>
  <c r="AP39" i="5"/>
  <c r="AN44" i="5"/>
  <c r="BF44" i="5" s="1"/>
  <c r="AO46" i="5"/>
  <c r="BU46" i="5" s="1"/>
  <c r="AP48" i="5"/>
  <c r="AN51" i="5"/>
  <c r="BF51" i="5" s="1"/>
  <c r="AO53" i="5"/>
  <c r="BU53" i="5" s="1"/>
  <c r="AP55" i="5"/>
  <c r="AN60" i="5"/>
  <c r="BF60" i="5" s="1"/>
  <c r="AO62" i="5"/>
  <c r="BU62" i="5" s="1"/>
  <c r="AP64" i="5"/>
  <c r="AN67" i="5"/>
  <c r="BF67" i="5" s="1"/>
  <c r="AO69" i="5"/>
  <c r="BU69" i="5" s="1"/>
  <c r="AP71" i="5"/>
  <c r="AN76" i="5"/>
  <c r="BF76" i="5" s="1"/>
  <c r="AO78" i="5"/>
  <c r="BU78" i="5" s="1"/>
  <c r="AP80" i="5"/>
  <c r="AN83" i="5"/>
  <c r="BF83" i="5" s="1"/>
  <c r="AO85" i="5"/>
  <c r="BU85" i="5" s="1"/>
  <c r="AP87" i="5"/>
  <c r="AN92" i="5"/>
  <c r="BF92" i="5" s="1"/>
  <c r="AO94" i="5"/>
  <c r="BU94" i="5" s="1"/>
  <c r="AP96" i="5"/>
  <c r="AN99" i="5"/>
  <c r="BF99" i="5" s="1"/>
  <c r="AO101" i="5"/>
  <c r="BU101" i="5" s="1"/>
  <c r="AP103" i="5"/>
  <c r="AN108" i="5"/>
  <c r="BF108" i="5" s="1"/>
  <c r="AO110" i="5"/>
  <c r="BU110" i="5" s="1"/>
  <c r="AP112" i="5"/>
  <c r="AN115" i="5"/>
  <c r="BF115" i="5" s="1"/>
  <c r="AO117" i="5"/>
  <c r="BU117" i="5" s="1"/>
  <c r="AP119" i="5"/>
  <c r="AN124" i="5"/>
  <c r="BF124" i="5" s="1"/>
  <c r="AO126" i="5"/>
  <c r="BU126" i="5" s="1"/>
  <c r="AP128" i="5"/>
  <c r="AN131" i="5"/>
  <c r="BF131" i="5" s="1"/>
  <c r="AO133" i="5"/>
  <c r="BU133" i="5" s="1"/>
  <c r="AP135" i="5"/>
  <c r="AN140" i="5"/>
  <c r="BF140" i="5" s="1"/>
  <c r="AO142" i="5"/>
  <c r="BU142" i="5" s="1"/>
  <c r="AP144" i="5"/>
  <c r="AN147" i="5"/>
  <c r="BF147" i="5" s="1"/>
  <c r="AO149" i="5"/>
  <c r="BU149" i="5" s="1"/>
  <c r="AP151" i="5"/>
  <c r="AP5" i="5"/>
  <c r="AN10" i="5"/>
  <c r="BF10" i="5" s="1"/>
  <c r="AO12" i="5"/>
  <c r="BU12" i="5" s="1"/>
  <c r="AP14" i="5"/>
  <c r="AN17" i="5"/>
  <c r="BF17" i="5" s="1"/>
  <c r="AO19" i="5"/>
  <c r="BU19" i="5" s="1"/>
  <c r="AP21" i="5"/>
  <c r="AN26" i="5"/>
  <c r="BF26" i="5" s="1"/>
  <c r="AO28" i="5"/>
  <c r="BU28" i="5" s="1"/>
  <c r="AP30" i="5"/>
  <c r="AN33" i="5"/>
  <c r="AO35" i="5"/>
  <c r="BU35" i="5" s="1"/>
  <c r="AP37" i="5"/>
  <c r="AN42" i="5"/>
  <c r="BF42" i="5" s="1"/>
  <c r="AO44" i="5"/>
  <c r="BU44" i="5" s="1"/>
  <c r="AP46" i="5"/>
  <c r="AN49" i="5"/>
  <c r="BF49" i="5" s="1"/>
  <c r="AP62" i="5"/>
  <c r="AN81" i="5"/>
  <c r="BF81" i="5" s="1"/>
  <c r="AP89" i="5"/>
  <c r="AN95" i="5"/>
  <c r="BF95" i="5" s="1"/>
  <c r="AP101" i="5"/>
  <c r="AO113" i="5"/>
  <c r="BU113" i="5" s="1"/>
  <c r="AN126" i="5"/>
  <c r="BF126" i="5" s="1"/>
  <c r="AP131" i="5"/>
  <c r="AN138" i="5"/>
  <c r="BF138" i="5" s="1"/>
  <c r="AO144" i="5"/>
  <c r="BU144" i="5" s="1"/>
  <c r="AO51" i="5"/>
  <c r="BU51" i="5" s="1"/>
  <c r="AN63" i="5"/>
  <c r="BF63" i="5" s="1"/>
  <c r="AN72" i="5"/>
  <c r="BF72" i="5" s="1"/>
  <c r="AO81" i="5"/>
  <c r="BU81" i="5" s="1"/>
  <c r="AN90" i="5"/>
  <c r="BF90" i="5" s="1"/>
  <c r="AO96" i="5"/>
  <c r="BU96" i="5" s="1"/>
  <c r="AO108" i="5"/>
  <c r="BU108" i="5" s="1"/>
  <c r="AP114" i="5"/>
  <c r="AN120" i="5"/>
  <c r="BF120" i="5" s="1"/>
  <c r="AP126" i="5"/>
  <c r="AN133" i="5"/>
  <c r="BF133" i="5" s="1"/>
  <c r="AO138" i="5"/>
  <c r="BU138" i="5" s="1"/>
  <c r="AN145" i="5"/>
  <c r="BF145" i="5" s="1"/>
  <c r="AO151" i="5"/>
  <c r="BU151" i="5" s="1"/>
  <c r="AP53" i="5"/>
  <c r="AN65" i="5"/>
  <c r="BF65" i="5" s="1"/>
  <c r="AN74" i="5"/>
  <c r="BF74" i="5" s="1"/>
  <c r="AO83" i="5"/>
  <c r="BU83" i="5" s="1"/>
  <c r="AO90" i="5"/>
  <c r="BU90" i="5" s="1"/>
  <c r="AN97" i="5"/>
  <c r="BF97" i="5" s="1"/>
  <c r="AO103" i="5"/>
  <c r="BU103" i="5" s="1"/>
  <c r="AP108" i="5"/>
  <c r="AO115" i="5"/>
  <c r="BU115" i="5" s="1"/>
  <c r="AP121" i="5"/>
  <c r="AN127" i="5"/>
  <c r="BF127" i="5" s="1"/>
  <c r="AP133" i="5"/>
  <c r="AO145" i="5"/>
  <c r="BU145" i="5" s="1"/>
  <c r="AO65" i="5"/>
  <c r="BU65" i="5" s="1"/>
  <c r="AO74" i="5"/>
  <c r="BU74" i="5" s="1"/>
  <c r="AP83" i="5"/>
  <c r="AO97" i="5"/>
  <c r="BU97" i="5" s="1"/>
  <c r="AN110" i="5"/>
  <c r="BF110" i="5" s="1"/>
  <c r="AP115" i="5"/>
  <c r="AN122" i="5"/>
  <c r="BF122" i="5" s="1"/>
  <c r="AO128" i="5"/>
  <c r="BU128" i="5" s="1"/>
  <c r="AO140" i="5"/>
  <c r="BU140" i="5" s="1"/>
  <c r="AP146" i="5"/>
  <c r="AN152" i="5"/>
  <c r="BF152" i="5" s="1"/>
  <c r="AN101" i="5"/>
  <c r="BF101" i="5" s="1"/>
  <c r="AO119" i="5"/>
  <c r="BU119" i="5" s="1"/>
  <c r="AO131" i="5"/>
  <c r="BU131" i="5" s="1"/>
  <c r="AN143" i="5"/>
  <c r="BF143" i="5" s="1"/>
  <c r="AN58" i="5"/>
  <c r="BF58" i="5" s="1"/>
  <c r="AO67" i="5"/>
  <c r="BU67" i="5" s="1"/>
  <c r="AO76" i="5"/>
  <c r="BU76" i="5" s="1"/>
  <c r="AP85" i="5"/>
  <c r="AO92" i="5"/>
  <c r="BU92" i="5" s="1"/>
  <c r="AP98" i="5"/>
  <c r="AN104" i="5"/>
  <c r="BF104" i="5" s="1"/>
  <c r="AP110" i="5"/>
  <c r="AN117" i="5"/>
  <c r="BF117" i="5" s="1"/>
  <c r="AO122" i="5"/>
  <c r="BU122" i="5" s="1"/>
  <c r="AN129" i="5"/>
  <c r="BF129" i="5" s="1"/>
  <c r="AO135" i="5"/>
  <c r="BU135" i="5" s="1"/>
  <c r="AP140" i="5"/>
  <c r="AO147" i="5"/>
  <c r="BU147" i="5" s="1"/>
  <c r="AP3" i="5"/>
  <c r="AP60" i="5"/>
  <c r="AN88" i="5"/>
  <c r="BF88" i="5" s="1"/>
  <c r="AN113" i="5"/>
  <c r="BF113" i="5" s="1"/>
  <c r="AP137" i="5"/>
  <c r="AP149" i="5"/>
  <c r="AO58" i="5"/>
  <c r="BU58" i="5" s="1"/>
  <c r="AP67" i="5"/>
  <c r="AP76" i="5"/>
  <c r="AP92" i="5"/>
  <c r="AO99" i="5"/>
  <c r="BU99" i="5" s="1"/>
  <c r="AP105" i="5"/>
  <c r="AN111" i="5"/>
  <c r="BF111" i="5" s="1"/>
  <c r="AP117" i="5"/>
  <c r="AO129" i="5"/>
  <c r="BU129" i="5" s="1"/>
  <c r="AN142" i="5"/>
  <c r="BF142" i="5" s="1"/>
  <c r="AP147" i="5"/>
  <c r="AP2" i="5"/>
  <c r="AO112" i="5"/>
  <c r="BU112" i="5" s="1"/>
  <c r="AO60" i="5"/>
  <c r="BU60" i="5" s="1"/>
  <c r="AP69" i="5"/>
  <c r="AP78" i="5"/>
  <c r="AN94" i="5"/>
  <c r="BF94" i="5" s="1"/>
  <c r="AP99" i="5"/>
  <c r="AN106" i="5"/>
  <c r="BF106" i="5" s="1"/>
  <c r="AO124" i="5"/>
  <c r="BU124" i="5" s="1"/>
  <c r="AP130" i="5"/>
  <c r="AN136" i="5"/>
  <c r="BF136" i="5" s="1"/>
  <c r="AP142" i="5"/>
  <c r="AN149" i="5"/>
  <c r="BF149" i="5" s="1"/>
  <c r="AO2" i="5"/>
  <c r="BU2" i="5" s="1"/>
  <c r="AN79" i="5"/>
  <c r="BF79" i="5" s="1"/>
  <c r="AP94" i="5"/>
  <c r="AO106" i="5"/>
  <c r="BU106" i="5" s="1"/>
  <c r="AP124" i="5"/>
  <c r="EZ10" i="15"/>
  <c r="T9" i="5" s="1"/>
  <c r="EZ16" i="15"/>
  <c r="T15" i="5" s="1"/>
  <c r="EZ14" i="15"/>
  <c r="T13" i="5" s="1"/>
  <c r="EZ35" i="15"/>
  <c r="T34" i="5" s="1"/>
  <c r="EZ40" i="15"/>
  <c r="T39" i="5" s="1"/>
  <c r="EZ38" i="15"/>
  <c r="T37" i="5" s="1"/>
  <c r="EZ59" i="15"/>
  <c r="T58" i="5" s="1"/>
  <c r="EZ65" i="15"/>
  <c r="T64" i="5" s="1"/>
  <c r="EZ64" i="15"/>
  <c r="T63" i="5" s="1"/>
  <c r="EZ76" i="15"/>
  <c r="T75" i="5" s="1"/>
  <c r="EZ86" i="15"/>
  <c r="T85" i="5" s="1"/>
  <c r="EZ105" i="15"/>
  <c r="T104" i="5" s="1"/>
  <c r="EZ102" i="15"/>
  <c r="T101" i="5" s="1"/>
  <c r="EZ106" i="15"/>
  <c r="T105" i="5" s="1"/>
  <c r="EZ118" i="15"/>
  <c r="T117" i="5" s="1"/>
  <c r="EZ124" i="15"/>
  <c r="T123" i="5" s="1"/>
  <c r="EZ137" i="15"/>
  <c r="T136" i="5" s="1"/>
  <c r="EZ141" i="15"/>
  <c r="T140" i="5" s="1"/>
  <c r="EZ146" i="15"/>
  <c r="T145" i="5" s="1"/>
  <c r="EZ6" i="15"/>
  <c r="T5" i="5" s="1"/>
  <c r="EZ19" i="15"/>
  <c r="T18" i="5" s="1"/>
  <c r="EZ18" i="15"/>
  <c r="T17" i="5" s="1"/>
  <c r="EZ21" i="15"/>
  <c r="T20" i="5" s="1"/>
  <c r="EZ44" i="15"/>
  <c r="T43" i="5" s="1"/>
  <c r="EZ42" i="15"/>
  <c r="T41" i="5" s="1"/>
  <c r="EZ62" i="15"/>
  <c r="T61" i="5" s="1"/>
  <c r="EZ69" i="15"/>
  <c r="T68" i="5" s="1"/>
  <c r="EZ68" i="15"/>
  <c r="T67" i="5" s="1"/>
  <c r="EZ80" i="15"/>
  <c r="T79" i="5" s="1"/>
  <c r="EZ90" i="15"/>
  <c r="T89" i="5" s="1"/>
  <c r="EZ94" i="15"/>
  <c r="T93" i="5" s="1"/>
  <c r="EZ117" i="15"/>
  <c r="T116" i="5" s="1"/>
  <c r="EZ107" i="15"/>
  <c r="T106" i="5" s="1"/>
  <c r="EZ116" i="15"/>
  <c r="T115" i="5" s="1"/>
  <c r="EZ129" i="15"/>
  <c r="T128" i="5" s="1"/>
  <c r="EZ130" i="15"/>
  <c r="T129" i="5" s="1"/>
  <c r="EZ143" i="15"/>
  <c r="T142" i="5" s="1"/>
  <c r="EZ150" i="15"/>
  <c r="T149" i="5" s="1"/>
  <c r="EZ7" i="15"/>
  <c r="T6" i="5" s="1"/>
  <c r="EZ22" i="15"/>
  <c r="T21" i="5" s="1"/>
  <c r="EZ26" i="15"/>
  <c r="T25" i="5" s="1"/>
  <c r="EZ25" i="15"/>
  <c r="T24" i="5" s="1"/>
  <c r="EZ48" i="15"/>
  <c r="T47" i="5" s="1"/>
  <c r="EZ46" i="15"/>
  <c r="T45" i="5" s="1"/>
  <c r="EZ56" i="15"/>
  <c r="T55" i="5" s="1"/>
  <c r="EZ66" i="15"/>
  <c r="T65" i="5" s="1"/>
  <c r="EZ73" i="15"/>
  <c r="T72" i="5" s="1"/>
  <c r="EZ88" i="15"/>
  <c r="T87" i="5" s="1"/>
  <c r="EZ93" i="15"/>
  <c r="T92" i="5" s="1"/>
  <c r="EZ95" i="15"/>
  <c r="T94" i="5" s="1"/>
  <c r="EZ111" i="15"/>
  <c r="T110" i="5" s="1"/>
  <c r="EZ109" i="15"/>
  <c r="T108" i="5" s="1"/>
  <c r="EZ121" i="15"/>
  <c r="T120" i="5" s="1"/>
  <c r="EZ131" i="15"/>
  <c r="T130" i="5" s="1"/>
  <c r="EZ134" i="15"/>
  <c r="T133" i="5" s="1"/>
  <c r="EZ142" i="15"/>
  <c r="T141" i="5" s="1"/>
  <c r="EZ151" i="15"/>
  <c r="T150" i="5" s="1"/>
  <c r="EZ11" i="15"/>
  <c r="T10" i="5" s="1"/>
  <c r="EZ23" i="15"/>
  <c r="T22" i="5" s="1"/>
  <c r="EZ28" i="15"/>
  <c r="T27" i="5" s="1"/>
  <c r="EZ29" i="15"/>
  <c r="T28" i="5" s="1"/>
  <c r="EZ49" i="15"/>
  <c r="T48" i="5" s="1"/>
  <c r="EZ61" i="15"/>
  <c r="T60" i="5" s="1"/>
  <c r="EZ53" i="15"/>
  <c r="T52" i="5" s="1"/>
  <c r="EZ63" i="15"/>
  <c r="T62" i="5" s="1"/>
  <c r="EZ77" i="15"/>
  <c r="T76" i="5" s="1"/>
  <c r="EZ92" i="15"/>
  <c r="T91" i="5" s="1"/>
  <c r="EZ84" i="15"/>
  <c r="T83" i="5" s="1"/>
  <c r="EZ85" i="15"/>
  <c r="T84" i="5" s="1"/>
  <c r="EZ113" i="15"/>
  <c r="T112" i="5" s="1"/>
  <c r="EZ110" i="15"/>
  <c r="T109" i="5" s="1"/>
  <c r="EZ127" i="15"/>
  <c r="T126" i="5" s="1"/>
  <c r="EZ135" i="15"/>
  <c r="T134" i="5" s="1"/>
  <c r="EZ138" i="15"/>
  <c r="T137" i="5" s="1"/>
  <c r="EZ145" i="15"/>
  <c r="T144" i="5" s="1"/>
  <c r="EZ152" i="15"/>
  <c r="T151" i="5" s="1"/>
  <c r="EZ15" i="15"/>
  <c r="T14" i="5" s="1"/>
  <c r="EZ5" i="15"/>
  <c r="T4" i="5" s="1"/>
  <c r="EZ30" i="15"/>
  <c r="T29" i="5" s="1"/>
  <c r="EZ33" i="15"/>
  <c r="T32" i="5" s="1"/>
  <c r="EZ41" i="15"/>
  <c r="T40" i="5" s="1"/>
  <c r="EZ39" i="15"/>
  <c r="T38" i="5" s="1"/>
  <c r="EZ57" i="15"/>
  <c r="T56" i="5" s="1"/>
  <c r="EZ67" i="15"/>
  <c r="T66" i="5" s="1"/>
  <c r="EZ81" i="15"/>
  <c r="T80" i="5" s="1"/>
  <c r="EZ83" i="15"/>
  <c r="T82" i="5" s="1"/>
  <c r="EZ87" i="15"/>
  <c r="T86" i="5" s="1"/>
  <c r="EZ89" i="15"/>
  <c r="T88" i="5" s="1"/>
  <c r="EZ115" i="15"/>
  <c r="T114" i="5" s="1"/>
  <c r="EZ108" i="15"/>
  <c r="T107" i="5" s="1"/>
  <c r="EZ126" i="15"/>
  <c r="T125" i="5" s="1"/>
  <c r="EZ128" i="15"/>
  <c r="T127" i="5" s="1"/>
  <c r="EZ139" i="15"/>
  <c r="T138" i="5" s="1"/>
  <c r="EZ149" i="15"/>
  <c r="T148" i="5" s="1"/>
  <c r="EZ4" i="15"/>
  <c r="T3" i="5" s="1"/>
  <c r="EZ20" i="15"/>
  <c r="T19" i="5" s="1"/>
  <c r="EZ9" i="15"/>
  <c r="T8" i="5" s="1"/>
  <c r="EZ32" i="15"/>
  <c r="T31" i="5" s="1"/>
  <c r="EZ36" i="15"/>
  <c r="T35" i="5" s="1"/>
  <c r="EZ45" i="15"/>
  <c r="T44" i="5" s="1"/>
  <c r="EZ43" i="15"/>
  <c r="T42" i="5" s="1"/>
  <c r="EZ50" i="15"/>
  <c r="T49" i="5" s="1"/>
  <c r="EZ70" i="15"/>
  <c r="T69" i="5" s="1"/>
  <c r="EZ72" i="15"/>
  <c r="T71" i="5" s="1"/>
  <c r="EZ74" i="15"/>
  <c r="T73" i="5" s="1"/>
  <c r="EZ91" i="15"/>
  <c r="T90" i="5" s="1"/>
  <c r="EZ97" i="15"/>
  <c r="T96" i="5" s="1"/>
  <c r="EZ96" i="15"/>
  <c r="T95" i="5" s="1"/>
  <c r="EZ112" i="15"/>
  <c r="T111" i="5" s="1"/>
  <c r="EZ119" i="15"/>
  <c r="T118" i="5" s="1"/>
  <c r="EZ132" i="15"/>
  <c r="T131" i="5" s="1"/>
  <c r="EZ140" i="15"/>
  <c r="T139" i="5" s="1"/>
  <c r="EZ153" i="15"/>
  <c r="T152" i="5" s="1"/>
  <c r="EZ24" i="15"/>
  <c r="T23" i="5" s="1"/>
  <c r="EZ13" i="15"/>
  <c r="T12" i="5" s="1"/>
  <c r="EZ27" i="15"/>
  <c r="T26" i="5" s="1"/>
  <c r="EZ37" i="15"/>
  <c r="T36" i="5" s="1"/>
  <c r="EZ52" i="15"/>
  <c r="T51" i="5" s="1"/>
  <c r="EZ47" i="15"/>
  <c r="T46" i="5" s="1"/>
  <c r="EZ54" i="15"/>
  <c r="T53" i="5" s="1"/>
  <c r="EZ71" i="15"/>
  <c r="T70" i="5" s="1"/>
  <c r="EZ75" i="15"/>
  <c r="T74" i="5" s="1"/>
  <c r="EZ78" i="15"/>
  <c r="T77" i="5" s="1"/>
  <c r="EZ99" i="15"/>
  <c r="T98" i="5" s="1"/>
  <c r="EZ101" i="15"/>
  <c r="T100" i="5" s="1"/>
  <c r="EZ100" i="15"/>
  <c r="T99" i="5" s="1"/>
  <c r="EZ122" i="15"/>
  <c r="T121" i="5" s="1"/>
  <c r="EZ123" i="15"/>
  <c r="T122" i="5" s="1"/>
  <c r="EZ125" i="15"/>
  <c r="T124" i="5" s="1"/>
  <c r="EZ136" i="15"/>
  <c r="T135" i="5" s="1"/>
  <c r="EZ144" i="15"/>
  <c r="T143" i="5" s="1"/>
  <c r="EZ8" i="15"/>
  <c r="T7" i="5" s="1"/>
  <c r="EZ12" i="15"/>
  <c r="T11" i="5" s="1"/>
  <c r="EZ17" i="15"/>
  <c r="T16" i="5" s="1"/>
  <c r="EZ31" i="15"/>
  <c r="T30" i="5" s="1"/>
  <c r="EZ34" i="15"/>
  <c r="T33" i="5" s="1"/>
  <c r="EZ51" i="15"/>
  <c r="T50" i="5" s="1"/>
  <c r="EZ55" i="15"/>
  <c r="T54" i="5" s="1"/>
  <c r="EZ58" i="15"/>
  <c r="T57" i="5" s="1"/>
  <c r="EZ60" i="15"/>
  <c r="T59" i="5" s="1"/>
  <c r="EZ79" i="15"/>
  <c r="T78" i="5" s="1"/>
  <c r="EZ82" i="15"/>
  <c r="T81" i="5" s="1"/>
  <c r="EZ103" i="15"/>
  <c r="T102" i="5" s="1"/>
  <c r="EZ98" i="15"/>
  <c r="T97" i="5" s="1"/>
  <c r="EZ104" i="15"/>
  <c r="T103" i="5" s="1"/>
  <c r="EZ114" i="15"/>
  <c r="T113" i="5" s="1"/>
  <c r="EZ120" i="15"/>
  <c r="T119" i="5" s="1"/>
  <c r="EZ133" i="15"/>
  <c r="T132" i="5" s="1"/>
  <c r="EZ147" i="15"/>
  <c r="T146" i="5" s="1"/>
  <c r="EZ148" i="15"/>
  <c r="T147" i="5" s="1"/>
  <c r="AS11" i="5"/>
  <c r="EZ3" i="8"/>
  <c r="R2" i="5" s="1"/>
  <c r="AG2" i="5" s="1"/>
  <c r="AS60" i="5"/>
  <c r="AS7" i="5"/>
  <c r="AS15" i="5"/>
  <c r="AS19" i="5"/>
  <c r="AS23" i="5"/>
  <c r="AS27" i="5"/>
  <c r="AS31" i="5"/>
  <c r="AS35" i="5"/>
  <c r="AS39" i="5"/>
  <c r="AS43" i="5"/>
  <c r="AS47" i="5"/>
  <c r="AS51" i="5"/>
  <c r="AS55" i="5"/>
  <c r="AS59" i="5"/>
  <c r="AS63" i="5"/>
  <c r="AS67" i="5"/>
  <c r="AS71" i="5"/>
  <c r="AS75" i="5"/>
  <c r="AS79" i="5"/>
  <c r="AS83" i="5"/>
  <c r="AS87" i="5"/>
  <c r="AS91" i="5"/>
  <c r="AS95" i="5"/>
  <c r="AS99" i="5"/>
  <c r="AS103" i="5"/>
  <c r="AS107" i="5"/>
  <c r="AS111" i="5"/>
  <c r="AS115" i="5"/>
  <c r="AS119" i="5"/>
  <c r="AS123" i="5"/>
  <c r="AS127" i="5"/>
  <c r="AS131" i="5"/>
  <c r="AS135" i="5"/>
  <c r="AS139" i="5"/>
  <c r="AS143" i="5"/>
  <c r="AS147" i="5"/>
  <c r="AS151" i="5"/>
  <c r="AS4" i="5"/>
  <c r="AS8" i="5"/>
  <c r="AS12" i="5"/>
  <c r="AS16" i="5"/>
  <c r="AS20" i="5"/>
  <c r="AS24" i="5"/>
  <c r="AS28" i="5"/>
  <c r="AS36" i="5"/>
  <c r="AS40" i="5"/>
  <c r="AS44" i="5"/>
  <c r="AS48" i="5"/>
  <c r="AS52" i="5"/>
  <c r="AS56" i="5"/>
  <c r="AS64" i="5"/>
  <c r="AS68" i="5"/>
  <c r="AS72" i="5"/>
  <c r="AS76" i="5"/>
  <c r="AS80" i="5"/>
  <c r="AS84" i="5"/>
  <c r="AS88" i="5"/>
  <c r="AS92" i="5"/>
  <c r="AS96" i="5"/>
  <c r="AS100" i="5"/>
  <c r="AS104" i="5"/>
  <c r="AS108" i="5"/>
  <c r="AS112" i="5"/>
  <c r="AS116" i="5"/>
  <c r="AS120" i="5"/>
  <c r="AS124" i="5"/>
  <c r="AS128" i="5"/>
  <c r="AS132" i="5"/>
  <c r="AS136" i="5"/>
  <c r="AS140" i="5"/>
  <c r="AS144" i="5"/>
  <c r="AS148" i="5"/>
  <c r="AS152" i="5"/>
  <c r="AS5" i="5"/>
  <c r="AS9" i="5"/>
  <c r="AS13" i="5"/>
  <c r="AS17" i="5"/>
  <c r="AS21" i="5"/>
  <c r="AS25" i="5"/>
  <c r="AS29" i="5"/>
  <c r="AS33" i="5"/>
  <c r="AS37" i="5"/>
  <c r="AS41" i="5"/>
  <c r="AS45" i="5"/>
  <c r="AS49" i="5"/>
  <c r="AS53" i="5"/>
  <c r="AS57" i="5"/>
  <c r="AS61" i="5"/>
  <c r="AS65" i="5"/>
  <c r="AS69" i="5"/>
  <c r="AS73" i="5"/>
  <c r="AS77" i="5"/>
  <c r="AS81" i="5"/>
  <c r="AS85" i="5"/>
  <c r="AS89" i="5"/>
  <c r="AS93" i="5"/>
  <c r="AS97" i="5"/>
  <c r="AS101" i="5"/>
  <c r="AS105" i="5"/>
  <c r="AS109" i="5"/>
  <c r="AS113" i="5"/>
  <c r="AS117" i="5"/>
  <c r="AS121" i="5"/>
  <c r="AS125" i="5"/>
  <c r="AS129" i="5"/>
  <c r="AS133" i="5"/>
  <c r="AS137" i="5"/>
  <c r="AS141" i="5"/>
  <c r="AS145" i="5"/>
  <c r="AS149" i="5"/>
  <c r="AS6" i="5"/>
  <c r="AS10" i="5"/>
  <c r="AS14" i="5"/>
  <c r="AS18" i="5"/>
  <c r="AS22" i="5"/>
  <c r="AS26" i="5"/>
  <c r="AS30" i="5"/>
  <c r="AS34" i="5"/>
  <c r="AS38" i="5"/>
  <c r="AS42" i="5"/>
  <c r="AS46" i="5"/>
  <c r="AS50" i="5"/>
  <c r="AS54" i="5"/>
  <c r="AS58" i="5"/>
  <c r="AS62" i="5"/>
  <c r="AS66" i="5"/>
  <c r="AS70" i="5"/>
  <c r="AS74" i="5"/>
  <c r="AS78" i="5"/>
  <c r="AS82" i="5"/>
  <c r="AS86" i="5"/>
  <c r="AS90" i="5"/>
  <c r="AS94" i="5"/>
  <c r="AS98" i="5"/>
  <c r="AS102" i="5"/>
  <c r="AS106" i="5"/>
  <c r="AS110" i="5"/>
  <c r="AS114" i="5"/>
  <c r="AS118" i="5"/>
  <c r="AS122" i="5"/>
  <c r="AS126" i="5"/>
  <c r="AS130" i="5"/>
  <c r="AS134" i="5"/>
  <c r="AS138" i="5"/>
  <c r="AS142" i="5"/>
  <c r="AS146" i="5"/>
  <c r="AS150" i="5"/>
  <c r="EZ9" i="12"/>
  <c r="S8" i="5" s="1"/>
  <c r="BD8" i="5" s="1"/>
  <c r="EZ10" i="12"/>
  <c r="S9" i="5" s="1"/>
  <c r="BD9" i="5" s="1"/>
  <c r="EZ17" i="12"/>
  <c r="S16" i="5" s="1"/>
  <c r="BD16" i="5" s="1"/>
  <c r="EZ31" i="12"/>
  <c r="S30" i="5" s="1"/>
  <c r="BD30" i="5" s="1"/>
  <c r="EZ29" i="12"/>
  <c r="S28" i="5" s="1"/>
  <c r="BD28" i="5" s="1"/>
  <c r="EZ49" i="12"/>
  <c r="S48" i="5" s="1"/>
  <c r="BD48" i="5" s="1"/>
  <c r="EZ39" i="12"/>
  <c r="S38" i="5" s="1"/>
  <c r="BD38" i="5" s="1"/>
  <c r="EZ80" i="12"/>
  <c r="S79" i="5" s="1"/>
  <c r="BD79" i="5" s="1"/>
  <c r="EZ70" i="12"/>
  <c r="S69" i="5" s="1"/>
  <c r="BD69" i="5" s="1"/>
  <c r="EZ68" i="12"/>
  <c r="S67" i="5" s="1"/>
  <c r="BD67" i="5" s="1"/>
  <c r="EZ91" i="12"/>
  <c r="S90" i="5" s="1"/>
  <c r="BD90" i="5" s="1"/>
  <c r="EZ99" i="12"/>
  <c r="S98" i="5" s="1"/>
  <c r="BD98" i="5" s="1"/>
  <c r="EZ97" i="12"/>
  <c r="S96" i="5" s="1"/>
  <c r="BD96" i="5" s="1"/>
  <c r="EZ120" i="12"/>
  <c r="S119" i="5" s="1"/>
  <c r="BD119" i="5" s="1"/>
  <c r="EZ112" i="12"/>
  <c r="S111" i="5" s="1"/>
  <c r="BD111" i="5" s="1"/>
  <c r="EZ124" i="12"/>
  <c r="S123" i="5" s="1"/>
  <c r="BD123" i="5" s="1"/>
  <c r="EZ132" i="12"/>
  <c r="S131" i="5" s="1"/>
  <c r="BD131" i="5" s="1"/>
  <c r="EZ141" i="12"/>
  <c r="S140" i="5" s="1"/>
  <c r="BD140" i="5" s="1"/>
  <c r="EZ149" i="12"/>
  <c r="S148" i="5" s="1"/>
  <c r="BD148" i="5" s="1"/>
  <c r="EZ11" i="12"/>
  <c r="S10" i="5" s="1"/>
  <c r="BD10" i="5" s="1"/>
  <c r="EZ30" i="12"/>
  <c r="S29" i="5" s="1"/>
  <c r="BD29" i="5" s="1"/>
  <c r="EZ14" i="12"/>
  <c r="S13" i="5" s="1"/>
  <c r="BD13" i="5" s="1"/>
  <c r="EZ35" i="12"/>
  <c r="S34" i="5" s="1"/>
  <c r="BD34" i="5" s="1"/>
  <c r="EZ33" i="12"/>
  <c r="S32" i="5" s="1"/>
  <c r="BD32" i="5" s="1"/>
  <c r="EZ53" i="12"/>
  <c r="S52" i="5" s="1"/>
  <c r="BD52" i="5" s="1"/>
  <c r="EZ43" i="12"/>
  <c r="S42" i="5" s="1"/>
  <c r="BD42" i="5" s="1"/>
  <c r="EZ51" i="12"/>
  <c r="S50" i="5" s="1"/>
  <c r="BD50" i="5" s="1"/>
  <c r="EZ73" i="12"/>
  <c r="S72" i="5" s="1"/>
  <c r="BD72" i="5" s="1"/>
  <c r="EZ77" i="12"/>
  <c r="S76" i="5" s="1"/>
  <c r="BD76" i="5" s="1"/>
  <c r="EZ96" i="12"/>
  <c r="S95" i="5" s="1"/>
  <c r="BD95" i="5" s="1"/>
  <c r="EZ101" i="12"/>
  <c r="S100" i="5" s="1"/>
  <c r="BD100" i="5" s="1"/>
  <c r="EZ104" i="12"/>
  <c r="S103" i="5" s="1"/>
  <c r="BD103" i="5" s="1"/>
  <c r="EZ103" i="12"/>
  <c r="S102" i="5" s="1"/>
  <c r="BD102" i="5" s="1"/>
  <c r="EZ119" i="12"/>
  <c r="S118" i="5" s="1"/>
  <c r="BD118" i="5" s="1"/>
  <c r="EZ127" i="12"/>
  <c r="S126" i="5" s="1"/>
  <c r="BD126" i="5" s="1"/>
  <c r="EZ129" i="12"/>
  <c r="S128" i="5" s="1"/>
  <c r="BD128" i="5" s="1"/>
  <c r="EZ140" i="12"/>
  <c r="S139" i="5" s="1"/>
  <c r="BD139" i="5" s="1"/>
  <c r="EZ151" i="12"/>
  <c r="S150" i="5" s="1"/>
  <c r="BD150" i="5" s="1"/>
  <c r="EZ5" i="12"/>
  <c r="S4" i="5" s="1"/>
  <c r="BD4" i="5" s="1"/>
  <c r="EZ15" i="12"/>
  <c r="S14" i="5" s="1"/>
  <c r="BD14" i="5" s="1"/>
  <c r="EZ18" i="12"/>
  <c r="S17" i="5" s="1"/>
  <c r="BD17" i="5" s="1"/>
  <c r="EZ24" i="12"/>
  <c r="S23" i="5" s="1"/>
  <c r="BD23" i="5" s="1"/>
  <c r="EZ37" i="12"/>
  <c r="S36" i="5" s="1"/>
  <c r="BD36" i="5" s="1"/>
  <c r="EZ60" i="12"/>
  <c r="S59" i="5" s="1"/>
  <c r="BD59" i="5" s="1"/>
  <c r="EZ47" i="12"/>
  <c r="S46" i="5" s="1"/>
  <c r="BD46" i="5" s="1"/>
  <c r="EZ55" i="12"/>
  <c r="S54" i="5" s="1"/>
  <c r="BD54" i="5" s="1"/>
  <c r="EZ76" i="12"/>
  <c r="S75" i="5" s="1"/>
  <c r="BD75" i="5" s="1"/>
  <c r="EZ82" i="12"/>
  <c r="S81" i="5" s="1"/>
  <c r="BD81" i="5" s="1"/>
  <c r="EZ100" i="12"/>
  <c r="S99" i="5" s="1"/>
  <c r="BD99" i="5" s="1"/>
  <c r="EZ94" i="12"/>
  <c r="S93" i="5" s="1"/>
  <c r="BD93" i="5" s="1"/>
  <c r="EZ108" i="12"/>
  <c r="S107" i="5" s="1"/>
  <c r="BD107" i="5" s="1"/>
  <c r="EZ107" i="12"/>
  <c r="S106" i="5" s="1"/>
  <c r="BD106" i="5" s="1"/>
  <c r="EZ123" i="12"/>
  <c r="S122" i="5" s="1"/>
  <c r="BD122" i="5" s="1"/>
  <c r="EZ121" i="12"/>
  <c r="S120" i="5" s="1"/>
  <c r="BD120" i="5" s="1"/>
  <c r="EZ133" i="12"/>
  <c r="S132" i="5" s="1"/>
  <c r="BD132" i="5" s="1"/>
  <c r="EZ142" i="12"/>
  <c r="S141" i="5" s="1"/>
  <c r="BD141" i="5" s="1"/>
  <c r="EZ148" i="12"/>
  <c r="S147" i="5" s="1"/>
  <c r="BD147" i="5" s="1"/>
  <c r="EZ3" i="12"/>
  <c r="S2" i="5" s="1"/>
  <c r="BD2" i="5" s="1"/>
  <c r="EZ19" i="12"/>
  <c r="S18" i="5" s="1"/>
  <c r="BD18" i="5" s="1"/>
  <c r="EZ26" i="12"/>
  <c r="S25" i="5" s="1"/>
  <c r="BD25" i="5" s="1"/>
  <c r="EZ28" i="12"/>
  <c r="S27" i="5" s="1"/>
  <c r="BD27" i="5" s="1"/>
  <c r="EZ40" i="12"/>
  <c r="S39" i="5" s="1"/>
  <c r="BD39" i="5" s="1"/>
  <c r="EZ48" i="12"/>
  <c r="S47" i="5" s="1"/>
  <c r="BD47" i="5" s="1"/>
  <c r="EZ57" i="12"/>
  <c r="S56" i="5" s="1"/>
  <c r="BD56" i="5" s="1"/>
  <c r="EZ59" i="12"/>
  <c r="S58" i="5" s="1"/>
  <c r="BD58" i="5" s="1"/>
  <c r="EZ63" i="12"/>
  <c r="S62" i="5" s="1"/>
  <c r="BD62" i="5" s="1"/>
  <c r="EZ74" i="12"/>
  <c r="S73" i="5" s="1"/>
  <c r="BD73" i="5" s="1"/>
  <c r="EZ75" i="12"/>
  <c r="S74" i="5" s="1"/>
  <c r="BD74" i="5" s="1"/>
  <c r="EZ84" i="12"/>
  <c r="S83" i="5" s="1"/>
  <c r="BD83" i="5" s="1"/>
  <c r="EZ98" i="12"/>
  <c r="S97" i="5" s="1"/>
  <c r="BD97" i="5" s="1"/>
  <c r="EZ109" i="12"/>
  <c r="S108" i="5" s="1"/>
  <c r="BD108" i="5" s="1"/>
  <c r="EZ114" i="12"/>
  <c r="S113" i="5" s="1"/>
  <c r="BD113" i="5" s="1"/>
  <c r="EZ130" i="12"/>
  <c r="S129" i="5" s="1"/>
  <c r="BD129" i="5" s="1"/>
  <c r="EZ135" i="12"/>
  <c r="S134" i="5" s="1"/>
  <c r="BD134" i="5" s="1"/>
  <c r="EZ145" i="12"/>
  <c r="S144" i="5" s="1"/>
  <c r="BD144" i="5" s="1"/>
  <c r="EZ152" i="12"/>
  <c r="S151" i="5" s="1"/>
  <c r="BD151" i="5" s="1"/>
  <c r="EZ12" i="12"/>
  <c r="S11" i="5" s="1"/>
  <c r="BD11" i="5" s="1"/>
  <c r="EZ16" i="12"/>
  <c r="S15" i="5" s="1"/>
  <c r="BD15" i="5" s="1"/>
  <c r="EZ34" i="12"/>
  <c r="S33" i="5" s="1"/>
  <c r="BD33" i="5" s="1"/>
  <c r="EZ32" i="12"/>
  <c r="S31" i="5" s="1"/>
  <c r="BD31" i="5" s="1"/>
  <c r="EZ44" i="12"/>
  <c r="S43" i="5" s="1"/>
  <c r="BD43" i="5" s="1"/>
  <c r="EZ56" i="12"/>
  <c r="S55" i="5" s="1"/>
  <c r="BD55" i="5" s="1"/>
  <c r="EZ89" i="12"/>
  <c r="S88" i="5" s="1"/>
  <c r="BD88" i="5" s="1"/>
  <c r="EZ65" i="12"/>
  <c r="S64" i="5" s="1"/>
  <c r="BD64" i="5" s="1"/>
  <c r="EZ67" i="12"/>
  <c r="S66" i="5" s="1"/>
  <c r="BD66" i="5" s="1"/>
  <c r="EZ78" i="12"/>
  <c r="S77" i="5" s="1"/>
  <c r="BD77" i="5" s="1"/>
  <c r="EZ79" i="12"/>
  <c r="S78" i="5" s="1"/>
  <c r="BD78" i="5" s="1"/>
  <c r="EZ88" i="12"/>
  <c r="S87" i="5" s="1"/>
  <c r="BD87" i="5" s="1"/>
  <c r="EZ102" i="12"/>
  <c r="S101" i="5" s="1"/>
  <c r="BD101" i="5" s="1"/>
  <c r="EZ110" i="12"/>
  <c r="S109" i="5" s="1"/>
  <c r="BD109" i="5" s="1"/>
  <c r="EZ118" i="12"/>
  <c r="S117" i="5" s="1"/>
  <c r="BD117" i="5" s="1"/>
  <c r="EZ128" i="12"/>
  <c r="S127" i="5" s="1"/>
  <c r="BD127" i="5" s="1"/>
  <c r="EZ136" i="12"/>
  <c r="S135" i="5" s="1"/>
  <c r="BD135" i="5" s="1"/>
  <c r="EZ144" i="12"/>
  <c r="S143" i="5" s="1"/>
  <c r="BD143" i="5" s="1"/>
  <c r="EZ150" i="12"/>
  <c r="S149" i="5" s="1"/>
  <c r="BD149" i="5" s="1"/>
  <c r="EZ4" i="12"/>
  <c r="S3" i="5" s="1"/>
  <c r="BD3" i="5" s="1"/>
  <c r="EZ22" i="12"/>
  <c r="S21" i="5" s="1"/>
  <c r="BD21" i="5" s="1"/>
  <c r="EZ52" i="12"/>
  <c r="S51" i="5" s="1"/>
  <c r="BD51" i="5" s="1"/>
  <c r="EZ36" i="12"/>
  <c r="S35" i="5" s="1"/>
  <c r="BD35" i="5" s="1"/>
  <c r="EZ50" i="12"/>
  <c r="S49" i="5" s="1"/>
  <c r="BD49" i="5" s="1"/>
  <c r="EZ38" i="12"/>
  <c r="S37" i="5" s="1"/>
  <c r="BD37" i="5" s="1"/>
  <c r="EZ54" i="12"/>
  <c r="S53" i="5" s="1"/>
  <c r="BD53" i="5" s="1"/>
  <c r="EZ69" i="12"/>
  <c r="S68" i="5" s="1"/>
  <c r="BD68" i="5" s="1"/>
  <c r="EZ71" i="12"/>
  <c r="S70" i="5" s="1"/>
  <c r="BD70" i="5" s="1"/>
  <c r="EZ81" i="12"/>
  <c r="S80" i="5" s="1"/>
  <c r="BD80" i="5" s="1"/>
  <c r="EZ85" i="12"/>
  <c r="S84" i="5" s="1"/>
  <c r="BD84" i="5" s="1"/>
  <c r="EZ92" i="12"/>
  <c r="S91" i="5" s="1"/>
  <c r="BD91" i="5" s="1"/>
  <c r="EZ105" i="12"/>
  <c r="S104" i="5" s="1"/>
  <c r="BD104" i="5" s="1"/>
  <c r="EZ111" i="12"/>
  <c r="S110" i="5" s="1"/>
  <c r="BD110" i="5" s="1"/>
  <c r="EZ116" i="12"/>
  <c r="S115" i="5" s="1"/>
  <c r="BD115" i="5" s="1"/>
  <c r="EZ126" i="12"/>
  <c r="S125" i="5" s="1"/>
  <c r="BD125" i="5" s="1"/>
  <c r="EZ138" i="12"/>
  <c r="S137" i="5" s="1"/>
  <c r="BD137" i="5" s="1"/>
  <c r="EZ143" i="12"/>
  <c r="S142" i="5" s="1"/>
  <c r="BD142" i="5" s="1"/>
  <c r="EZ153" i="12"/>
  <c r="S152" i="5" s="1"/>
  <c r="BD152" i="5" s="1"/>
  <c r="EZ6" i="12"/>
  <c r="S5" i="5" s="1"/>
  <c r="BD5" i="5" s="1"/>
  <c r="EZ20" i="12"/>
  <c r="S19" i="5" s="1"/>
  <c r="BD19" i="5" s="1"/>
  <c r="EZ23" i="12"/>
  <c r="S22" i="5" s="1"/>
  <c r="BD22" i="5" s="1"/>
  <c r="EZ21" i="12"/>
  <c r="S20" i="5" s="1"/>
  <c r="BD20" i="5" s="1"/>
  <c r="EZ41" i="12"/>
  <c r="S40" i="5" s="1"/>
  <c r="BD40" i="5" s="1"/>
  <c r="EZ42" i="12"/>
  <c r="S41" i="5" s="1"/>
  <c r="BD41" i="5" s="1"/>
  <c r="EZ58" i="12"/>
  <c r="S57" i="5" s="1"/>
  <c r="BD57" i="5" s="1"/>
  <c r="EZ62" i="12"/>
  <c r="S61" i="5" s="1"/>
  <c r="BD61" i="5" s="1"/>
  <c r="EZ72" i="12"/>
  <c r="S71" i="5" s="1"/>
  <c r="BD71" i="5" s="1"/>
  <c r="EZ83" i="12"/>
  <c r="S82" i="5" s="1"/>
  <c r="BD82" i="5" s="1"/>
  <c r="EZ86" i="12"/>
  <c r="S85" i="5" s="1"/>
  <c r="BD85" i="5" s="1"/>
  <c r="EZ93" i="12"/>
  <c r="S92" i="5" s="1"/>
  <c r="BD92" i="5" s="1"/>
  <c r="EZ106" i="12"/>
  <c r="S105" i="5" s="1"/>
  <c r="BD105" i="5" s="1"/>
  <c r="EZ113" i="12"/>
  <c r="S112" i="5" s="1"/>
  <c r="BD112" i="5" s="1"/>
  <c r="EZ122" i="12"/>
  <c r="S121" i="5" s="1"/>
  <c r="BD121" i="5" s="1"/>
  <c r="EZ131" i="12"/>
  <c r="S130" i="5" s="1"/>
  <c r="BD130" i="5" s="1"/>
  <c r="EZ139" i="12"/>
  <c r="S138" i="5" s="1"/>
  <c r="BD138" i="5" s="1"/>
  <c r="EZ146" i="12"/>
  <c r="S145" i="5" s="1"/>
  <c r="BD145" i="5" s="1"/>
  <c r="EZ7" i="12"/>
  <c r="S6" i="5" s="1"/>
  <c r="BD6" i="5" s="1"/>
  <c r="EZ8" i="12"/>
  <c r="S7" i="5" s="1"/>
  <c r="BD7" i="5" s="1"/>
  <c r="EZ13" i="12"/>
  <c r="S12" i="5" s="1"/>
  <c r="BD12" i="5" s="1"/>
  <c r="EZ27" i="12"/>
  <c r="S26" i="5" s="1"/>
  <c r="BD26" i="5" s="1"/>
  <c r="EZ25" i="12"/>
  <c r="S24" i="5" s="1"/>
  <c r="BD24" i="5" s="1"/>
  <c r="EZ45" i="12"/>
  <c r="S44" i="5" s="1"/>
  <c r="BD44" i="5" s="1"/>
  <c r="EZ46" i="12"/>
  <c r="S45" i="5" s="1"/>
  <c r="BD45" i="5" s="1"/>
  <c r="EZ61" i="12"/>
  <c r="S60" i="5" s="1"/>
  <c r="BD60" i="5" s="1"/>
  <c r="EZ66" i="12"/>
  <c r="S65" i="5" s="1"/>
  <c r="BD65" i="5" s="1"/>
  <c r="EZ64" i="12"/>
  <c r="S63" i="5" s="1"/>
  <c r="BD63" i="5" s="1"/>
  <c r="EZ87" i="12"/>
  <c r="S86" i="5" s="1"/>
  <c r="BD86" i="5" s="1"/>
  <c r="EZ90" i="12"/>
  <c r="S89" i="5" s="1"/>
  <c r="BD89" i="5" s="1"/>
  <c r="EZ95" i="12"/>
  <c r="S94" i="5" s="1"/>
  <c r="BD94" i="5" s="1"/>
  <c r="EZ115" i="12"/>
  <c r="S114" i="5" s="1"/>
  <c r="BD114" i="5" s="1"/>
  <c r="EZ117" i="12"/>
  <c r="S116" i="5" s="1"/>
  <c r="BD116" i="5" s="1"/>
  <c r="EZ125" i="12"/>
  <c r="S124" i="5" s="1"/>
  <c r="BD124" i="5" s="1"/>
  <c r="EZ137" i="12"/>
  <c r="S136" i="5" s="1"/>
  <c r="BD136" i="5" s="1"/>
  <c r="EZ134" i="12"/>
  <c r="S133" i="5" s="1"/>
  <c r="BD133" i="5" s="1"/>
  <c r="EZ147" i="12"/>
  <c r="S146" i="5" s="1"/>
  <c r="BD146" i="5" s="1"/>
  <c r="EZ60" i="8"/>
  <c r="R59" i="5" s="1"/>
  <c r="EZ122" i="8"/>
  <c r="R121" i="5" s="1"/>
  <c r="EZ126" i="8"/>
  <c r="R125" i="5" s="1"/>
  <c r="EZ135" i="8"/>
  <c r="R134" i="5" s="1"/>
  <c r="EZ129" i="8"/>
  <c r="R128" i="5" s="1"/>
  <c r="EZ147" i="8"/>
  <c r="R146" i="5" s="1"/>
  <c r="EZ132" i="8"/>
  <c r="R131" i="5" s="1"/>
  <c r="EZ111" i="8"/>
  <c r="R110" i="5" s="1"/>
  <c r="EZ105" i="8"/>
  <c r="R104" i="5" s="1"/>
  <c r="EZ107" i="8"/>
  <c r="R106" i="5" s="1"/>
  <c r="EZ101" i="8"/>
  <c r="R100" i="5" s="1"/>
  <c r="EZ62" i="8"/>
  <c r="R61" i="5" s="1"/>
  <c r="EZ80" i="8"/>
  <c r="R79" i="5" s="1"/>
  <c r="EZ90" i="8"/>
  <c r="R89" i="5" s="1"/>
  <c r="EZ67" i="8"/>
  <c r="R66" i="5" s="1"/>
  <c r="EZ58" i="8"/>
  <c r="R57" i="5" s="1"/>
  <c r="EZ45" i="8"/>
  <c r="R44" i="5" s="1"/>
  <c r="EZ37" i="8"/>
  <c r="R36" i="5" s="1"/>
  <c r="EZ17" i="8"/>
  <c r="R16" i="5" s="1"/>
  <c r="EZ14" i="8"/>
  <c r="R13" i="5" s="1"/>
  <c r="EZ4" i="8"/>
  <c r="R3" i="5" s="1"/>
  <c r="EZ127" i="8"/>
  <c r="R126" i="5" s="1"/>
  <c r="EZ93" i="8"/>
  <c r="R92" i="5" s="1"/>
  <c r="EZ50" i="8"/>
  <c r="R49" i="5" s="1"/>
  <c r="EZ23" i="8"/>
  <c r="R22" i="5" s="1"/>
  <c r="EZ27" i="8"/>
  <c r="R26" i="5" s="1"/>
  <c r="EZ94" i="8"/>
  <c r="R93" i="5" s="1"/>
  <c r="EZ43" i="8"/>
  <c r="R42" i="5" s="1"/>
  <c r="EZ18" i="8"/>
  <c r="R17" i="5" s="1"/>
  <c r="EZ134" i="8"/>
  <c r="R133" i="5" s="1"/>
  <c r="EZ124" i="8"/>
  <c r="R123" i="5" s="1"/>
  <c r="EZ97" i="8"/>
  <c r="R96" i="5" s="1"/>
  <c r="EZ72" i="8"/>
  <c r="R71" i="5" s="1"/>
  <c r="EZ38" i="8"/>
  <c r="R37" i="5" s="1"/>
  <c r="EZ118" i="8"/>
  <c r="R117" i="5" s="1"/>
  <c r="EZ116" i="8"/>
  <c r="R115" i="5" s="1"/>
  <c r="EZ74" i="8"/>
  <c r="R73" i="5" s="1"/>
  <c r="EZ33" i="8"/>
  <c r="R32" i="5" s="1"/>
  <c r="EZ5" i="8"/>
  <c r="R4" i="5" s="1"/>
  <c r="EZ136" i="8"/>
  <c r="R135" i="5" s="1"/>
  <c r="EZ149" i="8"/>
  <c r="R148" i="5" s="1"/>
  <c r="EZ108" i="8"/>
  <c r="R107" i="5" s="1"/>
  <c r="EZ48" i="8"/>
  <c r="R47" i="5" s="1"/>
  <c r="EZ46" i="8"/>
  <c r="R45" i="5" s="1"/>
  <c r="EZ51" i="8"/>
  <c r="R50" i="5" s="1"/>
  <c r="EZ29" i="8"/>
  <c r="R28" i="5" s="1"/>
  <c r="EZ39" i="8"/>
  <c r="R38" i="5" s="1"/>
  <c r="EZ20" i="8"/>
  <c r="R19" i="5" s="1"/>
  <c r="EZ24" i="8"/>
  <c r="R23" i="5" s="1"/>
  <c r="EZ121" i="8"/>
  <c r="R120" i="5" s="1"/>
  <c r="EZ103" i="8"/>
  <c r="R102" i="5" s="1"/>
  <c r="EZ82" i="8"/>
  <c r="R81" i="5" s="1"/>
  <c r="EZ26" i="8"/>
  <c r="R25" i="5" s="1"/>
  <c r="EZ142" i="8"/>
  <c r="R141" i="5" s="1"/>
  <c r="EZ131" i="8"/>
  <c r="R130" i="5" s="1"/>
  <c r="EZ85" i="8"/>
  <c r="R84" i="5" s="1"/>
  <c r="EZ64" i="8"/>
  <c r="R63" i="5" s="1"/>
  <c r="EZ59" i="8"/>
  <c r="R58" i="5" s="1"/>
  <c r="EZ15" i="8"/>
  <c r="R14" i="5" s="1"/>
  <c r="EZ146" i="8"/>
  <c r="R145" i="5" s="1"/>
  <c r="EZ77" i="8"/>
  <c r="R76" i="5" s="1"/>
  <c r="EZ69" i="8"/>
  <c r="R68" i="5" s="1"/>
  <c r="EZ66" i="8"/>
  <c r="R65" i="5" s="1"/>
  <c r="EZ138" i="8"/>
  <c r="R137" i="5" s="1"/>
  <c r="EZ112" i="8"/>
  <c r="R111" i="5" s="1"/>
  <c r="EZ100" i="8"/>
  <c r="R99" i="5" s="1"/>
  <c r="EZ79" i="8"/>
  <c r="R78" i="5" s="1"/>
  <c r="EZ44" i="8"/>
  <c r="R43" i="5" s="1"/>
  <c r="EZ42" i="8"/>
  <c r="R41" i="5" s="1"/>
  <c r="EZ16" i="8"/>
  <c r="R15" i="5" s="1"/>
  <c r="EZ139" i="8"/>
  <c r="R138" i="5" s="1"/>
  <c r="EZ99" i="8"/>
  <c r="R98" i="5" s="1"/>
  <c r="EZ49" i="8"/>
  <c r="R48" i="5" s="1"/>
  <c r="EZ13" i="8"/>
  <c r="R12" i="5" s="1"/>
  <c r="EZ144" i="8"/>
  <c r="R143" i="5" s="1"/>
  <c r="EZ95" i="8"/>
  <c r="R94" i="5" s="1"/>
  <c r="EZ92" i="8"/>
  <c r="R91" i="5" s="1"/>
  <c r="EZ54" i="8"/>
  <c r="R53" i="5" s="1"/>
  <c r="EZ19" i="8"/>
  <c r="R18" i="5" s="1"/>
  <c r="EZ151" i="8"/>
  <c r="R150" i="5" s="1"/>
  <c r="EZ123" i="8"/>
  <c r="R122" i="5" s="1"/>
  <c r="EZ114" i="8"/>
  <c r="R113" i="5" s="1"/>
  <c r="EZ87" i="8"/>
  <c r="R86" i="5" s="1"/>
  <c r="EZ152" i="8"/>
  <c r="R151" i="5" s="1"/>
  <c r="EZ128" i="8"/>
  <c r="R127" i="5" s="1"/>
  <c r="EZ110" i="8"/>
  <c r="R109" i="5" s="1"/>
  <c r="EZ141" i="8"/>
  <c r="R140" i="5" s="1"/>
  <c r="EZ106" i="8"/>
  <c r="R105" i="5" s="1"/>
  <c r="EZ57" i="8"/>
  <c r="R56" i="5" s="1"/>
  <c r="AU56" i="5" s="1"/>
  <c r="EZ89" i="8"/>
  <c r="R88" i="5" s="1"/>
  <c r="EZ56" i="8"/>
  <c r="R55" i="5" s="1"/>
  <c r="EZ41" i="8"/>
  <c r="R40" i="5" s="1"/>
  <c r="EZ31" i="8"/>
  <c r="R30" i="5" s="1"/>
  <c r="EZ6" i="8"/>
  <c r="R5" i="5" s="1"/>
  <c r="EZ7" i="8"/>
  <c r="R6" i="5" s="1"/>
  <c r="EZ153" i="8"/>
  <c r="R152" i="5" s="1"/>
  <c r="EZ120" i="8"/>
  <c r="R119" i="5" s="1"/>
  <c r="EZ130" i="8"/>
  <c r="R129" i="5" s="1"/>
  <c r="EZ84" i="8"/>
  <c r="R83" i="5" s="1"/>
  <c r="EZ133" i="8"/>
  <c r="R132" i="5" s="1"/>
  <c r="EZ104" i="8"/>
  <c r="R103" i="5" s="1"/>
  <c r="EZ98" i="8"/>
  <c r="R97" i="5" s="1"/>
  <c r="EZ76" i="8"/>
  <c r="R75" i="5" s="1"/>
  <c r="EZ86" i="8"/>
  <c r="R85" i="5" s="1"/>
  <c r="EZ71" i="8"/>
  <c r="R70" i="5" s="1"/>
  <c r="EZ81" i="8"/>
  <c r="R80" i="5" s="1"/>
  <c r="EZ91" i="8"/>
  <c r="R90" i="5" s="1"/>
  <c r="EZ35" i="8"/>
  <c r="R34" i="5" s="1"/>
  <c r="EZ52" i="8"/>
  <c r="R51" i="5" s="1"/>
  <c r="EZ34" i="8"/>
  <c r="R33" i="5" s="1"/>
  <c r="EZ40" i="8"/>
  <c r="R39" i="5" s="1"/>
  <c r="EZ21" i="8"/>
  <c r="R20" i="5" s="1"/>
  <c r="EZ10" i="8"/>
  <c r="R9" i="5" s="1"/>
  <c r="EZ8" i="8"/>
  <c r="R7" i="5" s="1"/>
  <c r="EZ75" i="8"/>
  <c r="R74" i="5" s="1"/>
  <c r="EZ150" i="8"/>
  <c r="R149" i="5" s="1"/>
  <c r="EZ145" i="8"/>
  <c r="R144" i="5" s="1"/>
  <c r="EZ148" i="8"/>
  <c r="R147" i="5" s="1"/>
  <c r="EZ125" i="8"/>
  <c r="R124" i="5" s="1"/>
  <c r="EZ96" i="8"/>
  <c r="R95" i="5" s="1"/>
  <c r="EZ68" i="8"/>
  <c r="R67" i="5" s="1"/>
  <c r="EZ117" i="8"/>
  <c r="R116" i="5" s="1"/>
  <c r="EZ78" i="8"/>
  <c r="R77" i="5" s="1"/>
  <c r="EZ63" i="8"/>
  <c r="R62" i="5" s="1"/>
  <c r="EZ73" i="8"/>
  <c r="R72" i="5" s="1"/>
  <c r="EZ83" i="8"/>
  <c r="R82" i="5" s="1"/>
  <c r="EZ55" i="8"/>
  <c r="R54" i="5" s="1"/>
  <c r="EZ61" i="8"/>
  <c r="R60" i="5" s="1"/>
  <c r="EZ28" i="8"/>
  <c r="R27" i="5" s="1"/>
  <c r="EZ32" i="8"/>
  <c r="R31" i="5" s="1"/>
  <c r="EZ30" i="8"/>
  <c r="R29" i="5" s="1"/>
  <c r="EZ11" i="8"/>
  <c r="R10" i="5" s="1"/>
  <c r="EZ9" i="8"/>
  <c r="R8" i="5" s="1"/>
  <c r="EZ143" i="8"/>
  <c r="R142" i="5" s="1"/>
  <c r="EZ137" i="8"/>
  <c r="R136" i="5" s="1"/>
  <c r="EZ102" i="8"/>
  <c r="R101" i="5" s="1"/>
  <c r="EZ140" i="8"/>
  <c r="R139" i="5" s="1"/>
  <c r="EZ119" i="8"/>
  <c r="R118" i="5" s="1"/>
  <c r="EZ113" i="8"/>
  <c r="R112" i="5" s="1"/>
  <c r="EZ115" i="8"/>
  <c r="R114" i="5" s="1"/>
  <c r="EZ109" i="8"/>
  <c r="R108" i="5" s="1"/>
  <c r="EZ70" i="8"/>
  <c r="R69" i="5" s="1"/>
  <c r="EZ88" i="8"/>
  <c r="R87" i="5" s="1"/>
  <c r="EZ65" i="8"/>
  <c r="R64" i="5" s="1"/>
  <c r="EZ47" i="8"/>
  <c r="R46" i="5" s="1"/>
  <c r="EZ53" i="8"/>
  <c r="R52" i="5" s="1"/>
  <c r="EZ36" i="8"/>
  <c r="R35" i="5" s="1"/>
  <c r="EZ25" i="8"/>
  <c r="R24" i="5" s="1"/>
  <c r="EZ22" i="8"/>
  <c r="R21" i="5" s="1"/>
  <c r="EZ12" i="8"/>
  <c r="R11" i="5" s="1"/>
  <c r="BX3" i="5" l="1"/>
  <c r="BD173" i="5"/>
  <c r="BX4" i="5"/>
  <c r="BJ186" i="5"/>
  <c r="AZ186" i="5"/>
  <c r="AZ202" i="5"/>
  <c r="BJ202" i="5"/>
  <c r="BJ216" i="5"/>
  <c r="AZ216" i="5"/>
  <c r="AZ239" i="5"/>
  <c r="BJ239" i="5"/>
  <c r="BJ246" i="5"/>
  <c r="AZ246" i="5"/>
  <c r="BJ237" i="5"/>
  <c r="AZ237" i="5"/>
  <c r="AZ208" i="5"/>
  <c r="BJ208" i="5"/>
  <c r="BJ209" i="5"/>
  <c r="AZ209" i="5"/>
  <c r="AZ211" i="5"/>
  <c r="BJ211" i="5"/>
  <c r="AZ205" i="5"/>
  <c r="BJ205" i="5"/>
  <c r="AZ198" i="5"/>
  <c r="BJ198" i="5"/>
  <c r="AZ240" i="5"/>
  <c r="BJ240" i="5"/>
  <c r="AZ199" i="5"/>
  <c r="BJ199" i="5"/>
  <c r="BJ238" i="5"/>
  <c r="AZ238" i="5"/>
  <c r="AZ226" i="5"/>
  <c r="BJ226" i="5"/>
  <c r="BJ206" i="5"/>
  <c r="AZ206" i="5"/>
  <c r="AZ214" i="5"/>
  <c r="BJ214" i="5"/>
  <c r="AZ241" i="5"/>
  <c r="BJ241" i="5"/>
  <c r="AZ223" i="5"/>
  <c r="BJ223" i="5"/>
  <c r="AZ244" i="5"/>
  <c r="BJ244" i="5"/>
  <c r="AZ201" i="5"/>
  <c r="BJ201" i="5"/>
  <c r="AZ232" i="5"/>
  <c r="BJ232" i="5"/>
  <c r="AZ196" i="5"/>
  <c r="BJ196" i="5"/>
  <c r="AZ231" i="5"/>
  <c r="BJ231" i="5"/>
  <c r="AZ220" i="5"/>
  <c r="BJ220" i="5"/>
  <c r="AZ191" i="5"/>
  <c r="BJ191" i="5"/>
  <c r="BJ194" i="5"/>
  <c r="AZ194" i="5"/>
  <c r="BJ185" i="5"/>
  <c r="AZ185" i="5"/>
  <c r="AZ189" i="5"/>
  <c r="BJ189" i="5"/>
  <c r="BJ195" i="5"/>
  <c r="AZ195" i="5"/>
  <c r="AZ215" i="5"/>
  <c r="BJ215" i="5"/>
  <c r="AU180" i="5"/>
  <c r="AZ212" i="5"/>
  <c r="BJ212" i="5"/>
  <c r="AZ200" i="5"/>
  <c r="BJ200" i="5"/>
  <c r="BJ224" i="5"/>
  <c r="AZ224" i="5"/>
  <c r="BJ221" i="5"/>
  <c r="AZ221" i="5"/>
  <c r="AZ183" i="5"/>
  <c r="BJ183" i="5"/>
  <c r="AZ190" i="5"/>
  <c r="BJ190" i="5"/>
  <c r="AZ243" i="5"/>
  <c r="BJ243" i="5"/>
  <c r="AZ228" i="5"/>
  <c r="BJ228" i="5"/>
  <c r="AZ218" i="5"/>
  <c r="BJ218" i="5"/>
  <c r="BY3" i="5"/>
  <c r="AZ184" i="5"/>
  <c r="BJ184" i="5"/>
  <c r="AZ210" i="5"/>
  <c r="BJ210" i="5"/>
  <c r="AZ235" i="5"/>
  <c r="BJ235" i="5"/>
  <c r="BJ213" i="5"/>
  <c r="AZ213" i="5"/>
  <c r="AZ245" i="5"/>
  <c r="BJ245" i="5"/>
  <c r="AZ225" i="5"/>
  <c r="BJ225" i="5"/>
  <c r="AZ217" i="5"/>
  <c r="BJ217" i="5"/>
  <c r="BJ236" i="5"/>
  <c r="AZ236" i="5"/>
  <c r="BJ233" i="5"/>
  <c r="AZ233" i="5"/>
  <c r="AZ207" i="5"/>
  <c r="BJ207" i="5"/>
  <c r="AZ230" i="5"/>
  <c r="BJ230" i="5"/>
  <c r="AZ222" i="5"/>
  <c r="BJ222" i="5"/>
  <c r="AZ188" i="5"/>
  <c r="BJ188" i="5"/>
  <c r="AZ192" i="5"/>
  <c r="BJ192" i="5"/>
  <c r="AZ203" i="5"/>
  <c r="BJ203" i="5"/>
  <c r="BJ242" i="5"/>
  <c r="AZ242" i="5"/>
  <c r="AZ204" i="5"/>
  <c r="BJ204" i="5"/>
  <c r="BJ197" i="5"/>
  <c r="AZ197" i="5"/>
  <c r="AZ227" i="5"/>
  <c r="BJ227" i="5"/>
  <c r="AZ229" i="5"/>
  <c r="BJ229" i="5"/>
  <c r="BJ219" i="5"/>
  <c r="AZ219" i="5"/>
  <c r="AZ234" i="5"/>
  <c r="BJ234" i="5"/>
  <c r="AZ193" i="5"/>
  <c r="BJ193" i="5"/>
  <c r="BJ187" i="5"/>
  <c r="AZ187" i="5"/>
  <c r="BG241" i="5"/>
  <c r="BU241" i="5"/>
  <c r="BU242" i="5"/>
  <c r="BG242" i="5"/>
  <c r="BF224" i="5"/>
  <c r="BN224" i="5"/>
  <c r="BG201" i="5"/>
  <c r="BU201" i="5"/>
  <c r="AQ194" i="5"/>
  <c r="AB194" i="7" s="1"/>
  <c r="BH194" i="5"/>
  <c r="BG235" i="5"/>
  <c r="BU235" i="5"/>
  <c r="AQ202" i="5"/>
  <c r="AB202" i="7" s="1"/>
  <c r="BH202" i="5"/>
  <c r="BU183" i="5"/>
  <c r="BG183" i="5"/>
  <c r="AQ234" i="5"/>
  <c r="AB234" i="7" s="1"/>
  <c r="BH234" i="5"/>
  <c r="BF212" i="5"/>
  <c r="BN212" i="5"/>
  <c r="BG194" i="5"/>
  <c r="BU194" i="5"/>
  <c r="BF236" i="5"/>
  <c r="BN236" i="5"/>
  <c r="BG214" i="5"/>
  <c r="BU214" i="5"/>
  <c r="AQ191" i="5"/>
  <c r="AB191" i="7" s="1"/>
  <c r="BH191" i="5"/>
  <c r="BF234" i="5"/>
  <c r="BN234" i="5"/>
  <c r="BF216" i="5"/>
  <c r="BN216" i="5"/>
  <c r="BF196" i="5"/>
  <c r="BN196" i="5"/>
  <c r="AQ199" i="5"/>
  <c r="AB199" i="7" s="1"/>
  <c r="BH199" i="5"/>
  <c r="BG230" i="5"/>
  <c r="BU230" i="5"/>
  <c r="BU213" i="5"/>
  <c r="BG213" i="5"/>
  <c r="BG192" i="5"/>
  <c r="BU192" i="5"/>
  <c r="BG245" i="5"/>
  <c r="BU245" i="5"/>
  <c r="BG224" i="5"/>
  <c r="BU224" i="5"/>
  <c r="BG208" i="5"/>
  <c r="BU208" i="5"/>
  <c r="BH229" i="5"/>
  <c r="AQ229" i="5"/>
  <c r="AB229" i="7" s="1"/>
  <c r="BH240" i="5"/>
  <c r="AQ240" i="5"/>
  <c r="AB240" i="7" s="1"/>
  <c r="BN222" i="5"/>
  <c r="BF222" i="5"/>
  <c r="BH193" i="5"/>
  <c r="AQ193" i="5"/>
  <c r="AB193" i="7" s="1"/>
  <c r="BG190" i="5"/>
  <c r="BU190" i="5"/>
  <c r="BU231" i="5"/>
  <c r="BG231" i="5"/>
  <c r="BN201" i="5"/>
  <c r="BF201" i="5"/>
  <c r="BN240" i="5"/>
  <c r="BF240" i="5"/>
  <c r="BG232" i="5"/>
  <c r="BU232" i="5"/>
  <c r="BU211" i="5"/>
  <c r="BG211" i="5"/>
  <c r="BN190" i="5"/>
  <c r="BF190" i="5"/>
  <c r="BG234" i="5"/>
  <c r="BU234" i="5"/>
  <c r="BN211" i="5"/>
  <c r="BF211" i="5"/>
  <c r="BG188" i="5"/>
  <c r="BU188" i="5"/>
  <c r="AQ233" i="5"/>
  <c r="AB233" i="7" s="1"/>
  <c r="BH233" i="5"/>
  <c r="BN214" i="5"/>
  <c r="BF214" i="5"/>
  <c r="BH192" i="5"/>
  <c r="AQ192" i="5"/>
  <c r="AB192" i="7" s="1"/>
  <c r="BU195" i="5"/>
  <c r="BG195" i="5"/>
  <c r="BH227" i="5"/>
  <c r="AQ227" i="5"/>
  <c r="AB227" i="7" s="1"/>
  <c r="AQ210" i="5"/>
  <c r="AB210" i="7" s="1"/>
  <c r="BH210" i="5"/>
  <c r="BN191" i="5"/>
  <c r="BF191" i="5"/>
  <c r="BF243" i="5"/>
  <c r="BN243" i="5"/>
  <c r="BN223" i="5"/>
  <c r="BF223" i="5"/>
  <c r="BN207" i="5"/>
  <c r="BF207" i="5"/>
  <c r="BN226" i="5"/>
  <c r="BF226" i="5"/>
  <c r="BN238" i="5"/>
  <c r="BF238" i="5"/>
  <c r="BH217" i="5"/>
  <c r="AQ217" i="5"/>
  <c r="AB217" i="7" s="1"/>
  <c r="AQ187" i="5"/>
  <c r="AB187" i="7" s="1"/>
  <c r="BH187" i="5"/>
  <c r="BN187" i="5"/>
  <c r="BF187" i="5"/>
  <c r="BF228" i="5"/>
  <c r="BN228" i="5"/>
  <c r="AQ198" i="5"/>
  <c r="AB198" i="7" s="1"/>
  <c r="BH198" i="5"/>
  <c r="BH232" i="5"/>
  <c r="AQ232" i="5"/>
  <c r="AB232" i="7" s="1"/>
  <c r="BG229" i="5"/>
  <c r="BU229" i="5"/>
  <c r="AQ206" i="5"/>
  <c r="AB206" i="7" s="1"/>
  <c r="BH206" i="5"/>
  <c r="BH188" i="5"/>
  <c r="AQ188" i="5"/>
  <c r="AB188" i="7" s="1"/>
  <c r="BF232" i="5"/>
  <c r="BN232" i="5"/>
  <c r="BG206" i="5"/>
  <c r="BU206" i="5"/>
  <c r="BH185" i="5"/>
  <c r="AQ185" i="5"/>
  <c r="AB185" i="7" s="1"/>
  <c r="AQ230" i="5"/>
  <c r="AB230" i="7" s="1"/>
  <c r="BH230" i="5"/>
  <c r="BH213" i="5"/>
  <c r="AQ213" i="5"/>
  <c r="AB213" i="7" s="1"/>
  <c r="BU191" i="5"/>
  <c r="BG191" i="5"/>
  <c r="BN246" i="5"/>
  <c r="BF246" i="5"/>
  <c r="BH224" i="5"/>
  <c r="AQ224" i="5"/>
  <c r="AB224" i="7" s="1"/>
  <c r="BH208" i="5"/>
  <c r="AQ208" i="5"/>
  <c r="AB208" i="7" s="1"/>
  <c r="BG189" i="5"/>
  <c r="BU189" i="5"/>
  <c r="AQ242" i="5"/>
  <c r="AB242" i="7" s="1"/>
  <c r="BH242" i="5"/>
  <c r="BG222" i="5"/>
  <c r="BU222" i="5"/>
  <c r="BG204" i="5"/>
  <c r="BU204" i="5"/>
  <c r="BN217" i="5"/>
  <c r="BF217" i="5"/>
  <c r="BH235" i="5"/>
  <c r="AQ235" i="5"/>
  <c r="AB235" i="7" s="1"/>
  <c r="BF210" i="5"/>
  <c r="BN210" i="5"/>
  <c r="BG186" i="5"/>
  <c r="BU186" i="5"/>
  <c r="BN183" i="5"/>
  <c r="BF183" i="5"/>
  <c r="BG226" i="5"/>
  <c r="BU226" i="5"/>
  <c r="AQ195" i="5"/>
  <c r="AB195" i="7" s="1"/>
  <c r="BH195" i="5"/>
  <c r="BN205" i="5"/>
  <c r="BF205" i="5"/>
  <c r="BH225" i="5"/>
  <c r="AQ225" i="5"/>
  <c r="AB225" i="7" s="1"/>
  <c r="BN202" i="5"/>
  <c r="BF202" i="5"/>
  <c r="BH184" i="5"/>
  <c r="AQ184" i="5"/>
  <c r="AB184" i="7" s="1"/>
  <c r="BF229" i="5"/>
  <c r="BN229" i="5"/>
  <c r="AQ203" i="5"/>
  <c r="AB203" i="7" s="1"/>
  <c r="BH203" i="5"/>
  <c r="BG184" i="5"/>
  <c r="BU184" i="5"/>
  <c r="BN225" i="5"/>
  <c r="BF225" i="5"/>
  <c r="AQ207" i="5"/>
  <c r="AB207" i="7" s="1"/>
  <c r="BH207" i="5"/>
  <c r="BH189" i="5"/>
  <c r="AQ189" i="5"/>
  <c r="AB189" i="7" s="1"/>
  <c r="BH245" i="5"/>
  <c r="AQ245" i="5"/>
  <c r="AB245" i="7" s="1"/>
  <c r="BU223" i="5"/>
  <c r="BG223" i="5"/>
  <c r="BG207" i="5"/>
  <c r="BU207" i="5"/>
  <c r="BF185" i="5"/>
  <c r="BN185" i="5"/>
  <c r="BG238" i="5"/>
  <c r="BU238" i="5"/>
  <c r="BF220" i="5"/>
  <c r="BN220" i="5"/>
  <c r="BH201" i="5"/>
  <c r="AQ201" i="5"/>
  <c r="AB201" i="7" s="1"/>
  <c r="BF209" i="5"/>
  <c r="BN209" i="5"/>
  <c r="BH231" i="5"/>
  <c r="AQ231" i="5"/>
  <c r="AB231" i="7" s="1"/>
  <c r="BH209" i="5"/>
  <c r="AQ209" i="5"/>
  <c r="AB209" i="7" s="1"/>
  <c r="AQ183" i="5"/>
  <c r="AB183" i="7" s="1"/>
  <c r="BH183" i="5"/>
  <c r="BN242" i="5"/>
  <c r="BF242" i="5"/>
  <c r="BG217" i="5"/>
  <c r="BU217" i="5"/>
  <c r="BU193" i="5"/>
  <c r="BG193" i="5"/>
  <c r="BN241" i="5"/>
  <c r="BF241" i="5"/>
  <c r="BG221" i="5"/>
  <c r="BU221" i="5"/>
  <c r="BU199" i="5"/>
  <c r="BG199" i="5"/>
  <c r="BH236" i="5"/>
  <c r="AQ236" i="5"/>
  <c r="AB236" i="7" s="1"/>
  <c r="BG225" i="5"/>
  <c r="BU225" i="5"/>
  <c r="BN199" i="5"/>
  <c r="BF199" i="5"/>
  <c r="AQ211" i="5"/>
  <c r="AB211" i="7" s="1"/>
  <c r="BH211" i="5"/>
  <c r="BH223" i="5"/>
  <c r="AQ223" i="5"/>
  <c r="AB223" i="7" s="1"/>
  <c r="BF206" i="5"/>
  <c r="BN206" i="5"/>
  <c r="BF188" i="5"/>
  <c r="BN188" i="5"/>
  <c r="BF244" i="5"/>
  <c r="BN244" i="5"/>
  <c r="AQ222" i="5"/>
  <c r="AB222" i="7" s="1"/>
  <c r="BH222" i="5"/>
  <c r="AQ204" i="5"/>
  <c r="AB204" i="7" s="1"/>
  <c r="BH204" i="5"/>
  <c r="BG237" i="5"/>
  <c r="BU237" i="5"/>
  <c r="BN233" i="5"/>
  <c r="BF233" i="5"/>
  <c r="BF219" i="5"/>
  <c r="BN219" i="5"/>
  <c r="BF200" i="5"/>
  <c r="BN200" i="5"/>
  <c r="BG198" i="5"/>
  <c r="BU198" i="5"/>
  <c r="BG228" i="5"/>
  <c r="BU228" i="5"/>
  <c r="BF208" i="5"/>
  <c r="BN208" i="5"/>
  <c r="AQ239" i="5"/>
  <c r="AB239" i="7" s="1"/>
  <c r="BH239" i="5"/>
  <c r="BH241" i="5"/>
  <c r="AQ241" i="5"/>
  <c r="AB241" i="7" s="1"/>
  <c r="BH212" i="5"/>
  <c r="AQ212" i="5"/>
  <c r="AB212" i="7" s="1"/>
  <c r="AQ190" i="5"/>
  <c r="AB190" i="7" s="1"/>
  <c r="BH190" i="5"/>
  <c r="BG239" i="5"/>
  <c r="BU239" i="5"/>
  <c r="BH216" i="5"/>
  <c r="AQ216" i="5"/>
  <c r="AB216" i="7" s="1"/>
  <c r="BN198" i="5"/>
  <c r="BF198" i="5"/>
  <c r="AQ246" i="5"/>
  <c r="AB246" i="7" s="1"/>
  <c r="BH246" i="5"/>
  <c r="BN221" i="5"/>
  <c r="BF221" i="5"/>
  <c r="BH197" i="5"/>
  <c r="AQ197" i="5"/>
  <c r="AB197" i="7" s="1"/>
  <c r="BG246" i="5"/>
  <c r="BU246" i="5"/>
  <c r="BH220" i="5"/>
  <c r="AQ220" i="5"/>
  <c r="AB220" i="7" s="1"/>
  <c r="BG203" i="5"/>
  <c r="BU203" i="5"/>
  <c r="BG185" i="5"/>
  <c r="BU185" i="5"/>
  <c r="BU243" i="5"/>
  <c r="BG243" i="5"/>
  <c r="BG220" i="5"/>
  <c r="BU220" i="5"/>
  <c r="BN203" i="5"/>
  <c r="BF203" i="5"/>
  <c r="BF235" i="5"/>
  <c r="BN235" i="5"/>
  <c r="BN230" i="5"/>
  <c r="BF230" i="5"/>
  <c r="BN218" i="5"/>
  <c r="BF218" i="5"/>
  <c r="BF192" i="5"/>
  <c r="BN192" i="5"/>
  <c r="BN193" i="5"/>
  <c r="BF193" i="5"/>
  <c r="BF227" i="5"/>
  <c r="BN227" i="5"/>
  <c r="BH205" i="5"/>
  <c r="AQ205" i="5"/>
  <c r="AB205" i="7" s="1"/>
  <c r="BN231" i="5"/>
  <c r="BF231" i="5"/>
  <c r="BU240" i="5"/>
  <c r="BG240" i="5"/>
  <c r="BG209" i="5"/>
  <c r="BU209" i="5"/>
  <c r="BU187" i="5"/>
  <c r="BG187" i="5"/>
  <c r="BN237" i="5"/>
  <c r="BF237" i="5"/>
  <c r="BU215" i="5"/>
  <c r="BG215" i="5"/>
  <c r="BH196" i="5"/>
  <c r="AQ196" i="5"/>
  <c r="AB196" i="7" s="1"/>
  <c r="BH244" i="5"/>
  <c r="AQ244" i="5"/>
  <c r="AB244" i="7" s="1"/>
  <c r="BG216" i="5"/>
  <c r="BU216" i="5"/>
  <c r="BG196" i="5"/>
  <c r="BU196" i="5"/>
  <c r="BG244" i="5"/>
  <c r="BU244" i="5"/>
  <c r="BH219" i="5"/>
  <c r="AQ219" i="5"/>
  <c r="AB219" i="7" s="1"/>
  <c r="BH200" i="5"/>
  <c r="AQ200" i="5"/>
  <c r="AB200" i="7" s="1"/>
  <c r="BF184" i="5"/>
  <c r="BN184" i="5"/>
  <c r="AQ238" i="5"/>
  <c r="AB238" i="7" s="1"/>
  <c r="BH238" i="5"/>
  <c r="BU219" i="5"/>
  <c r="BG219" i="5"/>
  <c r="BG200" i="5"/>
  <c r="BU200" i="5"/>
  <c r="BH215" i="5"/>
  <c r="AQ215" i="5"/>
  <c r="AB215" i="7" s="1"/>
  <c r="AQ228" i="5"/>
  <c r="AB228" i="7" s="1"/>
  <c r="BH228" i="5"/>
  <c r="BN213" i="5"/>
  <c r="BF213" i="5"/>
  <c r="BF189" i="5"/>
  <c r="BN189" i="5"/>
  <c r="BN245" i="5"/>
  <c r="BF245" i="5"/>
  <c r="AQ226" i="5"/>
  <c r="AB226" i="7" s="1"/>
  <c r="BH226" i="5"/>
  <c r="BF204" i="5"/>
  <c r="BN204" i="5"/>
  <c r="BH221" i="5"/>
  <c r="AQ221" i="5"/>
  <c r="AB221" i="7" s="1"/>
  <c r="BH237" i="5"/>
  <c r="AQ237" i="5"/>
  <c r="AB237" i="7" s="1"/>
  <c r="BG205" i="5"/>
  <c r="BU205" i="5"/>
  <c r="BN186" i="5"/>
  <c r="BF186" i="5"/>
  <c r="BG236" i="5"/>
  <c r="BU236" i="5"/>
  <c r="AQ214" i="5"/>
  <c r="AB214" i="7" s="1"/>
  <c r="BH214" i="5"/>
  <c r="BN195" i="5"/>
  <c r="BF195" i="5"/>
  <c r="BN239" i="5"/>
  <c r="BF239" i="5"/>
  <c r="BN215" i="5"/>
  <c r="BF215" i="5"/>
  <c r="BN194" i="5"/>
  <c r="BF194" i="5"/>
  <c r="AQ243" i="5"/>
  <c r="AB243" i="7" s="1"/>
  <c r="BH243" i="5"/>
  <c r="AQ218" i="5"/>
  <c r="AB218" i="7" s="1"/>
  <c r="BH218" i="5"/>
  <c r="BG197" i="5"/>
  <c r="BU197" i="5"/>
  <c r="BU212" i="5"/>
  <c r="BG212" i="5"/>
  <c r="BG233" i="5"/>
  <c r="BU233" i="5"/>
  <c r="BG218" i="5"/>
  <c r="BU218" i="5"/>
  <c r="BF197" i="5"/>
  <c r="BN197" i="5"/>
  <c r="BG202" i="5"/>
  <c r="BU202" i="5"/>
  <c r="BG227" i="5"/>
  <c r="BU227" i="5"/>
  <c r="BG210" i="5"/>
  <c r="BU210" i="5"/>
  <c r="AQ186" i="5"/>
  <c r="AB186" i="7" s="1"/>
  <c r="BH186" i="5"/>
  <c r="BD160" i="5"/>
  <c r="BD179" i="5"/>
  <c r="BD159" i="5"/>
  <c r="BD163" i="5"/>
  <c r="BD176" i="5"/>
  <c r="AL168" i="5"/>
  <c r="S168" i="7" s="1"/>
  <c r="AL174" i="5"/>
  <c r="S174" i="7" s="1"/>
  <c r="AG169" i="5"/>
  <c r="J169" i="7" s="1"/>
  <c r="BD158" i="5"/>
  <c r="AU176" i="5"/>
  <c r="AU179" i="5"/>
  <c r="AG167" i="5"/>
  <c r="J167" i="7" s="1"/>
  <c r="BD153" i="5"/>
  <c r="BD166" i="5"/>
  <c r="AG158" i="5"/>
  <c r="J158" i="7" s="1"/>
  <c r="AU165" i="5"/>
  <c r="AG166" i="5"/>
  <c r="J166" i="7" s="1"/>
  <c r="BD165" i="5"/>
  <c r="AU153" i="5"/>
  <c r="BD181" i="5"/>
  <c r="AG178" i="5"/>
  <c r="J178" i="7" s="1"/>
  <c r="AU172" i="5"/>
  <c r="BD178" i="5"/>
  <c r="BD155" i="5"/>
  <c r="AU181" i="5"/>
  <c r="BD175" i="5"/>
  <c r="AL169" i="5"/>
  <c r="S169" i="7" s="1"/>
  <c r="AU163" i="5"/>
  <c r="AZ172" i="5"/>
  <c r="BJ172" i="5"/>
  <c r="AZ157" i="5"/>
  <c r="BJ157" i="5"/>
  <c r="AZ169" i="5"/>
  <c r="BJ169" i="5"/>
  <c r="BJ161" i="5"/>
  <c r="AZ161" i="5"/>
  <c r="AZ176" i="5"/>
  <c r="BJ176" i="5"/>
  <c r="AZ181" i="5"/>
  <c r="BJ181" i="5"/>
  <c r="AZ173" i="5"/>
  <c r="BJ173" i="5"/>
  <c r="BN155" i="5"/>
  <c r="BF155" i="5"/>
  <c r="BF166" i="5"/>
  <c r="BN166" i="5"/>
  <c r="BH163" i="5"/>
  <c r="AQ163" i="5"/>
  <c r="AB163" i="7" s="1"/>
  <c r="BF169" i="5"/>
  <c r="BN169" i="5"/>
  <c r="BG178" i="5"/>
  <c r="BG156" i="5"/>
  <c r="BN167" i="5"/>
  <c r="BF167" i="5"/>
  <c r="AQ175" i="5"/>
  <c r="AB175" i="7" s="1"/>
  <c r="BH175" i="5"/>
  <c r="BH172" i="5"/>
  <c r="AQ172" i="5"/>
  <c r="AB172" i="7" s="1"/>
  <c r="BH155" i="5"/>
  <c r="AQ155" i="5"/>
  <c r="AB155" i="7" s="1"/>
  <c r="BF162" i="5"/>
  <c r="BN162" i="5"/>
  <c r="AZ160" i="5"/>
  <c r="BJ160" i="5"/>
  <c r="BJ170" i="5"/>
  <c r="AZ170" i="5"/>
  <c r="AZ178" i="5"/>
  <c r="BJ178" i="5"/>
  <c r="AQ174" i="5"/>
  <c r="AB174" i="7" s="1"/>
  <c r="BH174" i="5"/>
  <c r="BG153" i="5"/>
  <c r="BN159" i="5"/>
  <c r="BF159" i="5"/>
  <c r="BH167" i="5"/>
  <c r="AQ167" i="5"/>
  <c r="AB167" i="7" s="1"/>
  <c r="BG177" i="5"/>
  <c r="AQ154" i="5"/>
  <c r="AB154" i="7" s="1"/>
  <c r="BH154" i="5"/>
  <c r="BH164" i="5"/>
  <c r="AQ164" i="5"/>
  <c r="AB164" i="7" s="1"/>
  <c r="BN171" i="5"/>
  <c r="BF171" i="5"/>
  <c r="AQ170" i="5"/>
  <c r="AB170" i="7" s="1"/>
  <c r="BH170" i="5"/>
  <c r="AQ179" i="5"/>
  <c r="AB179" i="7" s="1"/>
  <c r="BH179" i="5"/>
  <c r="BG161" i="5"/>
  <c r="BJ166" i="5"/>
  <c r="AZ166" i="5"/>
  <c r="AZ174" i="5"/>
  <c r="BJ174" i="5"/>
  <c r="BF161" i="5"/>
  <c r="BN161" i="5"/>
  <c r="BN179" i="5"/>
  <c r="BF179" i="5"/>
  <c r="BF153" i="5"/>
  <c r="BN153" i="5"/>
  <c r="BF165" i="5"/>
  <c r="BN165" i="5"/>
  <c r="BF173" i="5"/>
  <c r="BN173" i="5"/>
  <c r="BG182" i="5"/>
  <c r="BF160" i="5"/>
  <c r="BN160" i="5"/>
  <c r="BG164" i="5"/>
  <c r="BH168" i="5"/>
  <c r="AQ168" i="5"/>
  <c r="AB168" i="7" s="1"/>
  <c r="BH176" i="5"/>
  <c r="AQ176" i="5"/>
  <c r="AB176" i="7" s="1"/>
  <c r="BH159" i="5"/>
  <c r="AQ159" i="5"/>
  <c r="AB159" i="7" s="1"/>
  <c r="BJ179" i="5"/>
  <c r="AZ179" i="5"/>
  <c r="BJ162" i="5"/>
  <c r="AZ162" i="5"/>
  <c r="AZ167" i="5"/>
  <c r="BJ167" i="5"/>
  <c r="AZ164" i="5"/>
  <c r="BJ164" i="5"/>
  <c r="AZ171" i="5"/>
  <c r="BJ171" i="5"/>
  <c r="BF170" i="5"/>
  <c r="BN170" i="5"/>
  <c r="BN176" i="5"/>
  <c r="BF176" i="5"/>
  <c r="BH180" i="5"/>
  <c r="AQ180" i="5"/>
  <c r="AB180" i="7" s="1"/>
  <c r="BG163" i="5"/>
  <c r="AQ171" i="5"/>
  <c r="AB171" i="7" s="1"/>
  <c r="BH171" i="5"/>
  <c r="BH181" i="5"/>
  <c r="AQ181" i="5"/>
  <c r="AB181" i="7" s="1"/>
  <c r="BG158" i="5"/>
  <c r="AQ162" i="5"/>
  <c r="AB162" i="7" s="1"/>
  <c r="BH162" i="5"/>
  <c r="AQ166" i="5"/>
  <c r="AB166" i="7" s="1"/>
  <c r="BH166" i="5"/>
  <c r="BN175" i="5"/>
  <c r="BF175" i="5"/>
  <c r="BG157" i="5"/>
  <c r="AZ153" i="5"/>
  <c r="BJ153" i="5"/>
  <c r="AZ163" i="5"/>
  <c r="BJ163" i="5"/>
  <c r="BJ177" i="5"/>
  <c r="AZ177" i="5"/>
  <c r="AZ159" i="5"/>
  <c r="BJ159" i="5"/>
  <c r="BF172" i="5"/>
  <c r="BN172" i="5"/>
  <c r="BF157" i="5"/>
  <c r="BN157" i="5"/>
  <c r="BG174" i="5"/>
  <c r="AQ178" i="5"/>
  <c r="AB178" i="7" s="1"/>
  <c r="BH178" i="5"/>
  <c r="BH160" i="5"/>
  <c r="AQ160" i="5"/>
  <c r="AB160" i="7" s="1"/>
  <c r="BG167" i="5"/>
  <c r="BN180" i="5"/>
  <c r="BF180" i="5"/>
  <c r="BF156" i="5"/>
  <c r="BN156" i="5"/>
  <c r="BF158" i="5"/>
  <c r="BN158" i="5"/>
  <c r="BF164" i="5"/>
  <c r="BN164" i="5"/>
  <c r="BG172" i="5"/>
  <c r="BG155" i="5"/>
  <c r="J2" i="7"/>
  <c r="AZ168" i="5"/>
  <c r="BJ168" i="5"/>
  <c r="AZ165" i="5"/>
  <c r="BJ165" i="5"/>
  <c r="AZ182" i="5"/>
  <c r="BJ182" i="5"/>
  <c r="BG159" i="5"/>
  <c r="BG176" i="5"/>
  <c r="BH173" i="5"/>
  <c r="AQ173" i="5"/>
  <c r="AB173" i="7" s="1"/>
  <c r="BH177" i="5"/>
  <c r="AQ177" i="5"/>
  <c r="AB177" i="7" s="1"/>
  <c r="BH156" i="5"/>
  <c r="AQ156" i="5"/>
  <c r="AB156" i="7" s="1"/>
  <c r="BN163" i="5"/>
  <c r="BF163" i="5"/>
  <c r="BF178" i="5"/>
  <c r="BN178" i="5"/>
  <c r="BG154" i="5"/>
  <c r="BF154" i="5"/>
  <c r="BN154" i="5"/>
  <c r="BG162" i="5"/>
  <c r="BG170" i="5"/>
  <c r="AQ153" i="5"/>
  <c r="AB153" i="7" s="1"/>
  <c r="BH153" i="5"/>
  <c r="AZ154" i="5"/>
  <c r="BJ154" i="5"/>
  <c r="AZ155" i="5"/>
  <c r="BJ155" i="5"/>
  <c r="AZ158" i="5"/>
  <c r="BJ158" i="5"/>
  <c r="AZ156" i="5"/>
  <c r="BJ156" i="5"/>
  <c r="BJ175" i="5"/>
  <c r="AZ175" i="5"/>
  <c r="AZ180" i="5"/>
  <c r="BJ180" i="5"/>
  <c r="BH165" i="5"/>
  <c r="AQ165" i="5"/>
  <c r="AB165" i="7" s="1"/>
  <c r="BG179" i="5"/>
  <c r="BG169" i="5"/>
  <c r="BF174" i="5"/>
  <c r="BN174" i="5"/>
  <c r="AQ182" i="5"/>
  <c r="AB182" i="7" s="1"/>
  <c r="BH182" i="5"/>
  <c r="BG160" i="5"/>
  <c r="BF177" i="5"/>
  <c r="BN177" i="5"/>
  <c r="BF182" i="5"/>
  <c r="BN182" i="5"/>
  <c r="BF181" i="5"/>
  <c r="BN181" i="5"/>
  <c r="BH161" i="5"/>
  <c r="AQ161" i="5"/>
  <c r="AB161" i="7" s="1"/>
  <c r="BG168" i="5"/>
  <c r="BF168" i="5"/>
  <c r="BN168" i="5"/>
  <c r="BH169" i="5"/>
  <c r="AQ169" i="5"/>
  <c r="AB169" i="7" s="1"/>
  <c r="BG165" i="5"/>
  <c r="BG173" i="5"/>
  <c r="BG180" i="5"/>
  <c r="AQ158" i="5"/>
  <c r="AB158" i="7" s="1"/>
  <c r="BH158" i="5"/>
  <c r="BG171" i="5"/>
  <c r="BG181" i="5"/>
  <c r="BG175" i="5"/>
  <c r="BH157" i="5"/>
  <c r="AQ157" i="5"/>
  <c r="AB157" i="7" s="1"/>
  <c r="BG166" i="5"/>
  <c r="BL2" i="5"/>
  <c r="BG106" i="5"/>
  <c r="BG124" i="5"/>
  <c r="BG83" i="5"/>
  <c r="BG101" i="5"/>
  <c r="BG37" i="5"/>
  <c r="BG98" i="5"/>
  <c r="BG34" i="5"/>
  <c r="BG48" i="5"/>
  <c r="BG148" i="5"/>
  <c r="BG84" i="5"/>
  <c r="BG20" i="5"/>
  <c r="BG150" i="5"/>
  <c r="BG86" i="5"/>
  <c r="BG22" i="5"/>
  <c r="BG111" i="5"/>
  <c r="BG47" i="5"/>
  <c r="BG131" i="5"/>
  <c r="BG51" i="5"/>
  <c r="BG35" i="5"/>
  <c r="BG142" i="5"/>
  <c r="BG78" i="5"/>
  <c r="BG14" i="5"/>
  <c r="BG87" i="5"/>
  <c r="BG137" i="5"/>
  <c r="BG73" i="5"/>
  <c r="BG9" i="5"/>
  <c r="BG123" i="5"/>
  <c r="BG59" i="5"/>
  <c r="BG125" i="5"/>
  <c r="BG61" i="5"/>
  <c r="BG152" i="5"/>
  <c r="BG88" i="5"/>
  <c r="BG24" i="5"/>
  <c r="BG33" i="5"/>
  <c r="BG147" i="5"/>
  <c r="BG119" i="5"/>
  <c r="BG144" i="5"/>
  <c r="BG12" i="5"/>
  <c r="BG117" i="5"/>
  <c r="BG53" i="5"/>
  <c r="BG32" i="5"/>
  <c r="BG80" i="5"/>
  <c r="BG7" i="5"/>
  <c r="BG114" i="5"/>
  <c r="BG50" i="5"/>
  <c r="BG39" i="5"/>
  <c r="BG100" i="5"/>
  <c r="BG36" i="5"/>
  <c r="BG102" i="5"/>
  <c r="BG38" i="5"/>
  <c r="BG127" i="5"/>
  <c r="BG63" i="5"/>
  <c r="BG10" i="5"/>
  <c r="BG2" i="5"/>
  <c r="BG129" i="5"/>
  <c r="BG58" i="5"/>
  <c r="BG92" i="5"/>
  <c r="BG97" i="5"/>
  <c r="BG115" i="5"/>
  <c r="BG108" i="5"/>
  <c r="BG94" i="5"/>
  <c r="BG30" i="5"/>
  <c r="BG3" i="5"/>
  <c r="BG89" i="5"/>
  <c r="BG25" i="5"/>
  <c r="BG139" i="5"/>
  <c r="BG75" i="5"/>
  <c r="BG11" i="5"/>
  <c r="BG141" i="5"/>
  <c r="BG77" i="5"/>
  <c r="BG13" i="5"/>
  <c r="BG104" i="5"/>
  <c r="BG40" i="5"/>
  <c r="BG49" i="5"/>
  <c r="BG135" i="5"/>
  <c r="BG151" i="5"/>
  <c r="BG96" i="5"/>
  <c r="BG28" i="5"/>
  <c r="BG133" i="5"/>
  <c r="BG69" i="5"/>
  <c r="BG5" i="5"/>
  <c r="BG23" i="5"/>
  <c r="BG130" i="5"/>
  <c r="BG66" i="5"/>
  <c r="BG116" i="5"/>
  <c r="BG52" i="5"/>
  <c r="BG118" i="5"/>
  <c r="BG54" i="5"/>
  <c r="BG143" i="5"/>
  <c r="BG79" i="5"/>
  <c r="BG15" i="5"/>
  <c r="BG26" i="5"/>
  <c r="AZ2" i="5"/>
  <c r="BG76" i="5"/>
  <c r="BG74" i="5"/>
  <c r="BG103" i="5"/>
  <c r="BG110" i="5"/>
  <c r="BG46" i="5"/>
  <c r="BG105" i="5"/>
  <c r="BG41" i="5"/>
  <c r="BG71" i="5"/>
  <c r="BG91" i="5"/>
  <c r="BG27" i="5"/>
  <c r="BG93" i="5"/>
  <c r="BG29" i="5"/>
  <c r="BG120" i="5"/>
  <c r="BG56" i="5"/>
  <c r="BG60" i="5"/>
  <c r="BG122" i="5"/>
  <c r="BG67" i="5"/>
  <c r="BG140" i="5"/>
  <c r="BG65" i="5"/>
  <c r="BG138" i="5"/>
  <c r="BG81" i="5"/>
  <c r="BG113" i="5"/>
  <c r="BG44" i="5"/>
  <c r="BG149" i="5"/>
  <c r="BG85" i="5"/>
  <c r="BG21" i="5"/>
  <c r="BG16" i="5"/>
  <c r="BG55" i="5"/>
  <c r="BG146" i="5"/>
  <c r="BG82" i="5"/>
  <c r="BG18" i="5"/>
  <c r="BG64" i="5"/>
  <c r="BG132" i="5"/>
  <c r="BG68" i="5"/>
  <c r="BG4" i="5"/>
  <c r="BG134" i="5"/>
  <c r="BG70" i="5"/>
  <c r="BG6" i="5"/>
  <c r="BG95" i="5"/>
  <c r="BG31" i="5"/>
  <c r="BG42" i="5"/>
  <c r="BG112" i="5"/>
  <c r="BG99" i="5"/>
  <c r="BG128" i="5"/>
  <c r="BG145" i="5"/>
  <c r="BG90" i="5"/>
  <c r="BG19" i="5"/>
  <c r="BG126" i="5"/>
  <c r="BG62" i="5"/>
  <c r="BG121" i="5"/>
  <c r="BG57" i="5"/>
  <c r="BG107" i="5"/>
  <c r="BG43" i="5"/>
  <c r="BG109" i="5"/>
  <c r="BG45" i="5"/>
  <c r="BG136" i="5"/>
  <c r="BG72" i="5"/>
  <c r="BG8" i="5"/>
  <c r="BG17" i="5"/>
  <c r="BH99" i="5"/>
  <c r="BH67" i="5"/>
  <c r="BH98" i="5"/>
  <c r="BH121" i="5"/>
  <c r="BH114" i="5"/>
  <c r="BF33" i="5"/>
  <c r="BN33" i="5"/>
  <c r="BH96" i="5"/>
  <c r="BH32" i="5"/>
  <c r="BH91" i="5"/>
  <c r="BH27" i="5"/>
  <c r="BH141" i="5"/>
  <c r="BH77" i="5"/>
  <c r="BH13" i="5"/>
  <c r="BH143" i="5"/>
  <c r="BH79" i="5"/>
  <c r="BH15" i="5"/>
  <c r="BH106" i="5"/>
  <c r="BH42" i="5"/>
  <c r="BH51" i="5"/>
  <c r="BH140" i="5"/>
  <c r="BH53" i="5"/>
  <c r="BH62" i="5"/>
  <c r="BH30" i="5"/>
  <c r="BH135" i="5"/>
  <c r="BH71" i="5"/>
  <c r="BH7" i="5"/>
  <c r="BH25" i="5"/>
  <c r="BH73" i="5"/>
  <c r="BH132" i="5"/>
  <c r="BH68" i="5"/>
  <c r="BH34" i="5"/>
  <c r="BH118" i="5"/>
  <c r="BH54" i="5"/>
  <c r="BH120" i="5"/>
  <c r="BH56" i="5"/>
  <c r="BH145" i="5"/>
  <c r="BH81" i="5"/>
  <c r="BH17" i="5"/>
  <c r="BH28" i="5"/>
  <c r="BH78" i="5"/>
  <c r="BH117" i="5"/>
  <c r="BH149" i="5"/>
  <c r="BH85" i="5"/>
  <c r="BH83" i="5"/>
  <c r="BH108" i="5"/>
  <c r="BH131" i="5"/>
  <c r="BH5" i="5"/>
  <c r="BH112" i="5"/>
  <c r="BH48" i="5"/>
  <c r="BH66" i="5"/>
  <c r="BH107" i="5"/>
  <c r="BH43" i="5"/>
  <c r="BH93" i="5"/>
  <c r="BH29" i="5"/>
  <c r="BH95" i="5"/>
  <c r="BH31" i="5"/>
  <c r="BH122" i="5"/>
  <c r="BH58" i="5"/>
  <c r="BH142" i="5"/>
  <c r="BH69" i="5"/>
  <c r="BH137" i="5"/>
  <c r="BH146" i="5"/>
  <c r="BH46" i="5"/>
  <c r="BH151" i="5"/>
  <c r="BH87" i="5"/>
  <c r="BH23" i="5"/>
  <c r="BH82" i="5"/>
  <c r="BH18" i="5"/>
  <c r="BH148" i="5"/>
  <c r="BH84" i="5"/>
  <c r="BH20" i="5"/>
  <c r="BH134" i="5"/>
  <c r="BH70" i="5"/>
  <c r="BH6" i="5"/>
  <c r="BH136" i="5"/>
  <c r="BH72" i="5"/>
  <c r="BH8" i="5"/>
  <c r="BH97" i="5"/>
  <c r="BH33" i="5"/>
  <c r="BH44" i="5"/>
  <c r="BH105" i="5"/>
  <c r="BH21" i="5"/>
  <c r="BH128" i="5"/>
  <c r="BH64" i="5"/>
  <c r="BH123" i="5"/>
  <c r="BH59" i="5"/>
  <c r="BH109" i="5"/>
  <c r="BH45" i="5"/>
  <c r="BH111" i="5"/>
  <c r="BH47" i="5"/>
  <c r="BH138" i="5"/>
  <c r="BH74" i="5"/>
  <c r="BH10" i="5"/>
  <c r="BH19" i="5"/>
  <c r="BH124" i="5"/>
  <c r="BH130" i="5"/>
  <c r="BH101" i="5"/>
  <c r="BH103" i="5"/>
  <c r="BH39" i="5"/>
  <c r="BH50" i="5"/>
  <c r="BH100" i="5"/>
  <c r="BH36" i="5"/>
  <c r="BH150" i="5"/>
  <c r="BH86" i="5"/>
  <c r="BH22" i="5"/>
  <c r="BH152" i="5"/>
  <c r="BH88" i="5"/>
  <c r="BH24" i="5"/>
  <c r="BH113" i="5"/>
  <c r="BH49" i="5"/>
  <c r="AQ2" i="5"/>
  <c r="BH2" i="5"/>
  <c r="BH92" i="5"/>
  <c r="BH60" i="5"/>
  <c r="BH110" i="5"/>
  <c r="BH133" i="5"/>
  <c r="BH126" i="5"/>
  <c r="BH37" i="5"/>
  <c r="BH144" i="5"/>
  <c r="BH80" i="5"/>
  <c r="BH16" i="5"/>
  <c r="BH57" i="5"/>
  <c r="BH9" i="5"/>
  <c r="BH41" i="5"/>
  <c r="BH139" i="5"/>
  <c r="BH75" i="5"/>
  <c r="BH11" i="5"/>
  <c r="BH125" i="5"/>
  <c r="BH61" i="5"/>
  <c r="BH127" i="5"/>
  <c r="BH63" i="5"/>
  <c r="BF2" i="5"/>
  <c r="BH90" i="5"/>
  <c r="BH26" i="5"/>
  <c r="BH35" i="5"/>
  <c r="BH94" i="5"/>
  <c r="BH147" i="5"/>
  <c r="BH76" i="5"/>
  <c r="BH3" i="5"/>
  <c r="BH115" i="5"/>
  <c r="BH89" i="5"/>
  <c r="BH14" i="5"/>
  <c r="BH119" i="5"/>
  <c r="BH55" i="5"/>
  <c r="BH116" i="5"/>
  <c r="BH52" i="5"/>
  <c r="BF32" i="5"/>
  <c r="BN32" i="5"/>
  <c r="BH102" i="5"/>
  <c r="BH38" i="5"/>
  <c r="BH104" i="5"/>
  <c r="BH40" i="5"/>
  <c r="BH129" i="5"/>
  <c r="BH65" i="5"/>
  <c r="BH12" i="5"/>
  <c r="BN88" i="5"/>
  <c r="BN117" i="5"/>
  <c r="BN58" i="5"/>
  <c r="BN133" i="5"/>
  <c r="BN72" i="5"/>
  <c r="BN42" i="5"/>
  <c r="BN147" i="5"/>
  <c r="BN83" i="5"/>
  <c r="BN19" i="5"/>
  <c r="BN69" i="5"/>
  <c r="BN14" i="5"/>
  <c r="BN144" i="5"/>
  <c r="BN80" i="5"/>
  <c r="BN16" i="5"/>
  <c r="BN53" i="5"/>
  <c r="BN130" i="5"/>
  <c r="BN66" i="5"/>
  <c r="BN132" i="5"/>
  <c r="BN68" i="5"/>
  <c r="BN4" i="5"/>
  <c r="BQ4" i="5" s="1"/>
  <c r="BR4" i="5" s="1"/>
  <c r="BN93" i="5"/>
  <c r="BN29" i="5"/>
  <c r="BN40" i="5"/>
  <c r="BN143" i="5"/>
  <c r="BN122" i="5"/>
  <c r="BN63" i="5"/>
  <c r="BN95" i="5"/>
  <c r="BN17" i="5"/>
  <c r="BN124" i="5"/>
  <c r="BN60" i="5"/>
  <c r="BN119" i="5"/>
  <c r="BN55" i="5"/>
  <c r="BN105" i="5"/>
  <c r="BN41" i="5"/>
  <c r="BN107" i="5"/>
  <c r="BN43" i="5"/>
  <c r="BN134" i="5"/>
  <c r="BN70" i="5"/>
  <c r="BN6" i="5"/>
  <c r="BN15" i="5"/>
  <c r="BN106" i="5"/>
  <c r="BN104" i="5"/>
  <c r="BN127" i="5"/>
  <c r="BN74" i="5"/>
  <c r="BN120" i="5"/>
  <c r="BN99" i="5"/>
  <c r="BN35" i="5"/>
  <c r="BN37" i="5"/>
  <c r="BN30" i="5"/>
  <c r="BN96" i="5"/>
  <c r="BN46" i="5"/>
  <c r="BN146" i="5"/>
  <c r="BN82" i="5"/>
  <c r="BN18" i="5"/>
  <c r="BN148" i="5"/>
  <c r="BN84" i="5"/>
  <c r="BN20" i="5"/>
  <c r="BN109" i="5"/>
  <c r="BN45" i="5"/>
  <c r="BN56" i="5"/>
  <c r="BN79" i="5"/>
  <c r="BN142" i="5"/>
  <c r="BN110" i="5"/>
  <c r="BN65" i="5"/>
  <c r="BN81" i="5"/>
  <c r="BN140" i="5"/>
  <c r="BN76" i="5"/>
  <c r="BN12" i="5"/>
  <c r="BN135" i="5"/>
  <c r="BN71" i="5"/>
  <c r="BN7" i="5"/>
  <c r="BN121" i="5"/>
  <c r="BN57" i="5"/>
  <c r="BN123" i="5"/>
  <c r="BN59" i="5"/>
  <c r="BN150" i="5"/>
  <c r="BN86" i="5"/>
  <c r="BN22" i="5"/>
  <c r="BN31" i="5"/>
  <c r="BN94" i="5"/>
  <c r="BN101" i="5"/>
  <c r="BN138" i="5"/>
  <c r="BN10" i="5"/>
  <c r="BN115" i="5"/>
  <c r="BN51" i="5"/>
  <c r="BN112" i="5"/>
  <c r="BN48" i="5"/>
  <c r="BN98" i="5"/>
  <c r="BN34" i="5"/>
  <c r="BN100" i="5"/>
  <c r="BN36" i="5"/>
  <c r="BN125" i="5"/>
  <c r="BN61" i="5"/>
  <c r="BN8" i="5"/>
  <c r="BN149" i="5"/>
  <c r="BN152" i="5"/>
  <c r="BN92" i="5"/>
  <c r="BN28" i="5"/>
  <c r="BN151" i="5"/>
  <c r="BN87" i="5"/>
  <c r="BN23" i="5"/>
  <c r="BN85" i="5"/>
  <c r="BN21" i="5"/>
  <c r="BN137" i="5"/>
  <c r="BN73" i="5"/>
  <c r="BN9" i="5"/>
  <c r="BN139" i="5"/>
  <c r="BN75" i="5"/>
  <c r="BN11" i="5"/>
  <c r="BN102" i="5"/>
  <c r="BN38" i="5"/>
  <c r="BN47" i="5"/>
  <c r="BN111" i="5"/>
  <c r="BN129" i="5"/>
  <c r="BN145" i="5"/>
  <c r="BN90" i="5"/>
  <c r="BN126" i="5"/>
  <c r="BN26" i="5"/>
  <c r="BN131" i="5"/>
  <c r="BN67" i="5"/>
  <c r="BN62" i="5"/>
  <c r="BN128" i="5"/>
  <c r="BN64" i="5"/>
  <c r="BN5" i="5"/>
  <c r="BN114" i="5"/>
  <c r="BN50" i="5"/>
  <c r="BN116" i="5"/>
  <c r="BN52" i="5"/>
  <c r="BN141" i="5"/>
  <c r="BN77" i="5"/>
  <c r="BN13" i="5"/>
  <c r="BN24" i="5"/>
  <c r="BN136" i="5"/>
  <c r="BN113" i="5"/>
  <c r="BN97" i="5"/>
  <c r="BN108" i="5"/>
  <c r="BN44" i="5"/>
  <c r="BN78" i="5"/>
  <c r="BN103" i="5"/>
  <c r="BN39" i="5"/>
  <c r="BN3" i="5"/>
  <c r="BN89" i="5"/>
  <c r="BN25" i="5"/>
  <c r="BN91" i="5"/>
  <c r="BN27" i="5"/>
  <c r="BN118" i="5"/>
  <c r="BN54" i="5"/>
  <c r="AQ67" i="5"/>
  <c r="AB67" i="7" s="1"/>
  <c r="AQ94" i="5"/>
  <c r="AB94" i="7" s="1"/>
  <c r="AQ76" i="5"/>
  <c r="AB76" i="7" s="1"/>
  <c r="AQ115" i="5"/>
  <c r="AB115" i="7" s="1"/>
  <c r="AQ15" i="5"/>
  <c r="AB15" i="7" s="1"/>
  <c r="AQ140" i="5"/>
  <c r="AB140" i="7" s="1"/>
  <c r="AQ78" i="5"/>
  <c r="AB78" i="7" s="1"/>
  <c r="AQ117" i="5"/>
  <c r="AB117" i="7" s="1"/>
  <c r="AQ149" i="5"/>
  <c r="AB149" i="7" s="1"/>
  <c r="AQ83" i="5"/>
  <c r="AB83" i="7" s="1"/>
  <c r="AQ108" i="5"/>
  <c r="AB108" i="7" s="1"/>
  <c r="AQ131" i="5"/>
  <c r="AB131" i="7" s="1"/>
  <c r="AQ5" i="5"/>
  <c r="AB5" i="7" s="1"/>
  <c r="AQ112" i="5"/>
  <c r="AB112" i="7" s="1"/>
  <c r="AQ48" i="5"/>
  <c r="AB48" i="7" s="1"/>
  <c r="AQ66" i="5"/>
  <c r="AB66" i="7" s="1"/>
  <c r="AQ107" i="5"/>
  <c r="AB107" i="7" s="1"/>
  <c r="AQ43" i="5"/>
  <c r="AB43" i="7" s="1"/>
  <c r="AQ93" i="5"/>
  <c r="AB93" i="7" s="1"/>
  <c r="AQ29" i="5"/>
  <c r="AB29" i="7" s="1"/>
  <c r="AQ95" i="5"/>
  <c r="AB95" i="7" s="1"/>
  <c r="AQ31" i="5"/>
  <c r="AB31" i="7" s="1"/>
  <c r="AQ122" i="5"/>
  <c r="AB122" i="7" s="1"/>
  <c r="AQ58" i="5"/>
  <c r="AB58" i="7" s="1"/>
  <c r="AQ92" i="5"/>
  <c r="AB92" i="7" s="1"/>
  <c r="AQ3" i="5"/>
  <c r="AB3" i="7" s="1"/>
  <c r="AQ116" i="5"/>
  <c r="AB116" i="7" s="1"/>
  <c r="AQ98" i="5"/>
  <c r="AB98" i="7" s="1"/>
  <c r="AQ114" i="5"/>
  <c r="AB114" i="7" s="1"/>
  <c r="AQ32" i="5"/>
  <c r="AB32" i="7" s="1"/>
  <c r="AQ142" i="5"/>
  <c r="AB142" i="7" s="1"/>
  <c r="AQ69" i="5"/>
  <c r="AB69" i="7" s="1"/>
  <c r="AQ137" i="5"/>
  <c r="AB137" i="7" s="1"/>
  <c r="AQ146" i="5"/>
  <c r="AB146" i="7" s="1"/>
  <c r="AQ46" i="5"/>
  <c r="AB46" i="7" s="1"/>
  <c r="AQ151" i="5"/>
  <c r="AB151" i="7" s="1"/>
  <c r="AQ87" i="5"/>
  <c r="AB87" i="7" s="1"/>
  <c r="AQ23" i="5"/>
  <c r="AB23" i="7" s="1"/>
  <c r="AQ82" i="5"/>
  <c r="AB82" i="7" s="1"/>
  <c r="AQ18" i="5"/>
  <c r="AB18" i="7" s="1"/>
  <c r="AQ148" i="5"/>
  <c r="AB148" i="7" s="1"/>
  <c r="AQ84" i="5"/>
  <c r="AB84" i="7" s="1"/>
  <c r="AQ20" i="5"/>
  <c r="AB20" i="7" s="1"/>
  <c r="AQ134" i="5"/>
  <c r="AB134" i="7" s="1"/>
  <c r="AQ70" i="5"/>
  <c r="AB70" i="7" s="1"/>
  <c r="AQ6" i="5"/>
  <c r="AB6" i="7" s="1"/>
  <c r="AQ136" i="5"/>
  <c r="AB136" i="7" s="1"/>
  <c r="AQ72" i="5"/>
  <c r="AB72" i="7" s="1"/>
  <c r="AQ8" i="5"/>
  <c r="AB8" i="7" s="1"/>
  <c r="AQ97" i="5"/>
  <c r="AB97" i="7" s="1"/>
  <c r="AQ33" i="5"/>
  <c r="AB33" i="7" s="1"/>
  <c r="AQ44" i="5"/>
  <c r="AB44" i="7" s="1"/>
  <c r="AQ105" i="5"/>
  <c r="AB105" i="7" s="1"/>
  <c r="AQ21" i="5"/>
  <c r="AB21" i="7" s="1"/>
  <c r="AQ128" i="5"/>
  <c r="AB128" i="7" s="1"/>
  <c r="AQ64" i="5"/>
  <c r="AB64" i="7" s="1"/>
  <c r="AQ123" i="5"/>
  <c r="AB123" i="7" s="1"/>
  <c r="AQ59" i="5"/>
  <c r="AB59" i="7" s="1"/>
  <c r="AQ109" i="5"/>
  <c r="AB109" i="7" s="1"/>
  <c r="AQ45" i="5"/>
  <c r="AB45" i="7" s="1"/>
  <c r="AQ111" i="5"/>
  <c r="AB111" i="7" s="1"/>
  <c r="AQ47" i="5"/>
  <c r="AB47" i="7" s="1"/>
  <c r="AQ138" i="5"/>
  <c r="AB138" i="7" s="1"/>
  <c r="AQ74" i="5"/>
  <c r="AB74" i="7" s="1"/>
  <c r="AQ10" i="5"/>
  <c r="AB10" i="7" s="1"/>
  <c r="AQ19" i="5"/>
  <c r="AB19" i="7" s="1"/>
  <c r="AQ124" i="5"/>
  <c r="AB124" i="7" s="1"/>
  <c r="AQ130" i="5"/>
  <c r="AB130" i="7" s="1"/>
  <c r="AQ101" i="5"/>
  <c r="AB101" i="7" s="1"/>
  <c r="AQ103" i="5"/>
  <c r="AB103" i="7" s="1"/>
  <c r="AQ39" i="5"/>
  <c r="AB39" i="7" s="1"/>
  <c r="AQ50" i="5"/>
  <c r="AB50" i="7" s="1"/>
  <c r="AQ100" i="5"/>
  <c r="AB100" i="7" s="1"/>
  <c r="AQ36" i="5"/>
  <c r="AB36" i="7" s="1"/>
  <c r="AQ150" i="5"/>
  <c r="AB150" i="7" s="1"/>
  <c r="AQ86" i="5"/>
  <c r="AB86" i="7" s="1"/>
  <c r="AQ22" i="5"/>
  <c r="AB22" i="7" s="1"/>
  <c r="AQ152" i="5"/>
  <c r="AB152" i="7" s="1"/>
  <c r="AQ88" i="5"/>
  <c r="AB88" i="7" s="1"/>
  <c r="AQ24" i="5"/>
  <c r="AB24" i="7" s="1"/>
  <c r="AQ113" i="5"/>
  <c r="AB113" i="7" s="1"/>
  <c r="AQ49" i="5"/>
  <c r="AB49" i="7" s="1"/>
  <c r="AQ60" i="5"/>
  <c r="AB60" i="7" s="1"/>
  <c r="AQ110" i="5"/>
  <c r="AB110" i="7" s="1"/>
  <c r="AQ133" i="5"/>
  <c r="AB133" i="7" s="1"/>
  <c r="AQ126" i="5"/>
  <c r="AB126" i="7" s="1"/>
  <c r="AQ37" i="5"/>
  <c r="AB37" i="7" s="1"/>
  <c r="AQ144" i="5"/>
  <c r="AB144" i="7" s="1"/>
  <c r="AQ80" i="5"/>
  <c r="AB80" i="7" s="1"/>
  <c r="AQ16" i="5"/>
  <c r="AB16" i="7" s="1"/>
  <c r="AQ57" i="5"/>
  <c r="AB57" i="7" s="1"/>
  <c r="AQ9" i="5"/>
  <c r="AB9" i="7" s="1"/>
  <c r="AQ41" i="5"/>
  <c r="AB41" i="7" s="1"/>
  <c r="AQ139" i="5"/>
  <c r="AB139" i="7" s="1"/>
  <c r="AQ75" i="5"/>
  <c r="AB75" i="7" s="1"/>
  <c r="AQ11" i="5"/>
  <c r="AB11" i="7" s="1"/>
  <c r="AQ125" i="5"/>
  <c r="AB125" i="7" s="1"/>
  <c r="AQ61" i="5"/>
  <c r="AB61" i="7" s="1"/>
  <c r="AQ127" i="5"/>
  <c r="AB127" i="7" s="1"/>
  <c r="AQ63" i="5"/>
  <c r="AB63" i="7" s="1"/>
  <c r="AQ90" i="5"/>
  <c r="AB90" i="7" s="1"/>
  <c r="AQ26" i="5"/>
  <c r="AB26" i="7" s="1"/>
  <c r="AQ35" i="5"/>
  <c r="AB35" i="7" s="1"/>
  <c r="AQ147" i="5"/>
  <c r="AB147" i="7" s="1"/>
  <c r="AQ89" i="5"/>
  <c r="AB89" i="7" s="1"/>
  <c r="AQ14" i="5"/>
  <c r="AB14" i="7" s="1"/>
  <c r="AQ119" i="5"/>
  <c r="AB119" i="7" s="1"/>
  <c r="AQ55" i="5"/>
  <c r="AB55" i="7" s="1"/>
  <c r="AQ52" i="5"/>
  <c r="AB52" i="7" s="1"/>
  <c r="AQ102" i="5"/>
  <c r="AB102" i="7" s="1"/>
  <c r="AQ38" i="5"/>
  <c r="AB38" i="7" s="1"/>
  <c r="AQ104" i="5"/>
  <c r="AB104" i="7" s="1"/>
  <c r="AQ40" i="5"/>
  <c r="AB40" i="7" s="1"/>
  <c r="AQ129" i="5"/>
  <c r="AB129" i="7" s="1"/>
  <c r="AQ65" i="5"/>
  <c r="AB65" i="7" s="1"/>
  <c r="AQ12" i="5"/>
  <c r="AB12" i="7" s="1"/>
  <c r="AQ85" i="5"/>
  <c r="AB85" i="7" s="1"/>
  <c r="AQ99" i="5"/>
  <c r="AB99" i="7" s="1"/>
  <c r="AQ121" i="5"/>
  <c r="AB121" i="7" s="1"/>
  <c r="AQ96" i="5"/>
  <c r="AB96" i="7" s="1"/>
  <c r="AQ91" i="5"/>
  <c r="AB91" i="7" s="1"/>
  <c r="AQ27" i="5"/>
  <c r="AB27" i="7" s="1"/>
  <c r="AQ141" i="5"/>
  <c r="AB141" i="7" s="1"/>
  <c r="AQ77" i="5"/>
  <c r="AB77" i="7" s="1"/>
  <c r="AQ13" i="5"/>
  <c r="AB13" i="7" s="1"/>
  <c r="AQ143" i="5"/>
  <c r="AB143" i="7" s="1"/>
  <c r="AQ79" i="5"/>
  <c r="AB79" i="7" s="1"/>
  <c r="AQ106" i="5"/>
  <c r="AB106" i="7" s="1"/>
  <c r="AQ42" i="5"/>
  <c r="AB42" i="7" s="1"/>
  <c r="AQ51" i="5"/>
  <c r="AB51" i="7" s="1"/>
  <c r="AQ53" i="5"/>
  <c r="AB53" i="7" s="1"/>
  <c r="AQ62" i="5"/>
  <c r="AB62" i="7" s="1"/>
  <c r="AQ30" i="5"/>
  <c r="AB30" i="7" s="1"/>
  <c r="AQ135" i="5"/>
  <c r="AB135" i="7" s="1"/>
  <c r="AQ71" i="5"/>
  <c r="AB71" i="7" s="1"/>
  <c r="AQ7" i="5"/>
  <c r="AB7" i="7" s="1"/>
  <c r="AQ25" i="5"/>
  <c r="AB25" i="7" s="1"/>
  <c r="AQ73" i="5"/>
  <c r="AB73" i="7" s="1"/>
  <c r="AQ132" i="5"/>
  <c r="AB132" i="7" s="1"/>
  <c r="AQ68" i="5"/>
  <c r="AB68" i="7" s="1"/>
  <c r="AQ4" i="5"/>
  <c r="AB4" i="7" s="1"/>
  <c r="AQ34" i="5"/>
  <c r="AB34" i="7" s="1"/>
  <c r="AQ118" i="5"/>
  <c r="AB118" i="7" s="1"/>
  <c r="AQ54" i="5"/>
  <c r="AB54" i="7" s="1"/>
  <c r="AQ120" i="5"/>
  <c r="AB120" i="7" s="1"/>
  <c r="AQ56" i="5"/>
  <c r="AB56" i="7" s="1"/>
  <c r="AQ145" i="5"/>
  <c r="AB145" i="7" s="1"/>
  <c r="AQ81" i="5"/>
  <c r="AB81" i="7" s="1"/>
  <c r="AQ17" i="5"/>
  <c r="AB17" i="7" s="1"/>
  <c r="AQ28" i="5"/>
  <c r="AB28" i="7" s="1"/>
  <c r="AW133" i="5"/>
  <c r="AX133" i="5" s="1"/>
  <c r="AW120" i="5"/>
  <c r="AX120" i="5" s="1"/>
  <c r="AW127" i="5"/>
  <c r="AX127" i="5" s="1"/>
  <c r="AW138" i="5"/>
  <c r="AX138" i="5" s="1"/>
  <c r="AW42" i="5"/>
  <c r="AX42" i="5" s="1"/>
  <c r="AW149" i="5"/>
  <c r="AX149" i="5" s="1"/>
  <c r="AW61" i="5"/>
  <c r="AX61" i="5" s="1"/>
  <c r="AW5" i="5"/>
  <c r="AX5" i="5" s="1"/>
  <c r="AW116" i="5"/>
  <c r="AX116" i="5" s="1"/>
  <c r="AW48" i="5"/>
  <c r="AX48" i="5" s="1"/>
  <c r="AW91" i="5"/>
  <c r="AX91" i="5" s="1"/>
  <c r="AW27" i="5"/>
  <c r="AX27" i="5" s="1"/>
  <c r="AW134" i="5"/>
  <c r="AX134" i="5" s="1"/>
  <c r="AW70" i="5"/>
  <c r="AX70" i="5" s="1"/>
  <c r="AW6" i="5"/>
  <c r="AX6" i="5" s="1"/>
  <c r="AW93" i="5"/>
  <c r="AX93" i="5" s="1"/>
  <c r="AW117" i="5"/>
  <c r="AX117" i="5" s="1"/>
  <c r="AW109" i="5"/>
  <c r="AX109" i="5" s="1"/>
  <c r="AW45" i="5"/>
  <c r="AX45" i="5" s="1"/>
  <c r="AW144" i="5"/>
  <c r="AX144" i="5" s="1"/>
  <c r="AW112" i="5"/>
  <c r="AX112" i="5" s="1"/>
  <c r="AW80" i="5"/>
  <c r="AX80" i="5" s="1"/>
  <c r="AW44" i="5"/>
  <c r="AX44" i="5" s="1"/>
  <c r="AW8" i="5"/>
  <c r="AX8" i="5" s="1"/>
  <c r="AW151" i="5"/>
  <c r="AX151" i="5" s="1"/>
  <c r="AW119" i="5"/>
  <c r="AX119" i="5" s="1"/>
  <c r="AW87" i="5"/>
  <c r="AX87" i="5" s="1"/>
  <c r="AW55" i="5"/>
  <c r="AX55" i="5" s="1"/>
  <c r="AW23" i="5"/>
  <c r="AX23" i="5" s="1"/>
  <c r="AW130" i="5"/>
  <c r="AX130" i="5" s="1"/>
  <c r="AW98" i="5"/>
  <c r="AX98" i="5" s="1"/>
  <c r="AW66" i="5"/>
  <c r="AX66" i="5" s="1"/>
  <c r="AW34" i="5"/>
  <c r="AX34" i="5" s="1"/>
  <c r="AW60" i="5"/>
  <c r="AX60" i="5" s="1"/>
  <c r="AW29" i="5"/>
  <c r="AX29" i="5" s="1"/>
  <c r="AW88" i="5"/>
  <c r="AX88" i="5" s="1"/>
  <c r="AW95" i="5"/>
  <c r="AX95" i="5" s="1"/>
  <c r="AW106" i="5"/>
  <c r="AX106" i="5" s="1"/>
  <c r="AW10" i="5"/>
  <c r="AX10" i="5" s="1"/>
  <c r="AW125" i="5"/>
  <c r="AX125" i="5" s="1"/>
  <c r="AW141" i="5"/>
  <c r="AX141" i="5" s="1"/>
  <c r="AW148" i="5"/>
  <c r="AX148" i="5" s="1"/>
  <c r="AW84" i="5"/>
  <c r="AX84" i="5" s="1"/>
  <c r="AW12" i="5"/>
  <c r="AX12" i="5" s="1"/>
  <c r="AW123" i="5"/>
  <c r="AX123" i="5" s="1"/>
  <c r="AW59" i="5"/>
  <c r="AX59" i="5" s="1"/>
  <c r="AW102" i="5"/>
  <c r="AX102" i="5" s="1"/>
  <c r="AW38" i="5"/>
  <c r="AX38" i="5" s="1"/>
  <c r="AW57" i="5"/>
  <c r="AX57" i="5" s="1"/>
  <c r="AW85" i="5"/>
  <c r="AX85" i="5" s="1"/>
  <c r="AW77" i="5"/>
  <c r="AX77" i="5" s="1"/>
  <c r="AW41" i="5"/>
  <c r="AX41" i="5" s="1"/>
  <c r="AW140" i="5"/>
  <c r="AX140" i="5" s="1"/>
  <c r="AW108" i="5"/>
  <c r="AX108" i="5" s="1"/>
  <c r="AW76" i="5"/>
  <c r="AX76" i="5" s="1"/>
  <c r="AW40" i="5"/>
  <c r="AX40" i="5" s="1"/>
  <c r="AW4" i="5"/>
  <c r="AX4" i="5" s="1"/>
  <c r="AW147" i="5"/>
  <c r="AX147" i="5" s="1"/>
  <c r="AW115" i="5"/>
  <c r="AX115" i="5" s="1"/>
  <c r="AW83" i="5"/>
  <c r="AX83" i="5" s="1"/>
  <c r="AW51" i="5"/>
  <c r="AX51" i="5" s="1"/>
  <c r="AW19" i="5"/>
  <c r="AX19" i="5" s="1"/>
  <c r="AW126" i="5"/>
  <c r="AX126" i="5" s="1"/>
  <c r="AW94" i="5"/>
  <c r="AX94" i="5" s="1"/>
  <c r="AW62" i="5"/>
  <c r="AX62" i="5" s="1"/>
  <c r="AW30" i="5"/>
  <c r="AX30" i="5" s="1"/>
  <c r="AW52" i="5"/>
  <c r="AX52" i="5" s="1"/>
  <c r="AW63" i="5"/>
  <c r="AX63" i="5" s="1"/>
  <c r="AW69" i="5"/>
  <c r="AX69" i="5" s="1"/>
  <c r="AW49" i="5"/>
  <c r="AX49" i="5" s="1"/>
  <c r="AW21" i="5"/>
  <c r="AX21" i="5" s="1"/>
  <c r="AW37" i="5"/>
  <c r="AX37" i="5" s="1"/>
  <c r="AW136" i="5"/>
  <c r="AX136" i="5" s="1"/>
  <c r="AW104" i="5"/>
  <c r="AX104" i="5" s="1"/>
  <c r="AW72" i="5"/>
  <c r="AX72" i="5" s="1"/>
  <c r="AW36" i="5"/>
  <c r="AX36" i="5" s="1"/>
  <c r="AW143" i="5"/>
  <c r="AX143" i="5" s="1"/>
  <c r="AW111" i="5"/>
  <c r="AX111" i="5" s="1"/>
  <c r="AW79" i="5"/>
  <c r="AX79" i="5" s="1"/>
  <c r="AW47" i="5"/>
  <c r="AX47" i="5" s="1"/>
  <c r="AW15" i="5"/>
  <c r="AX15" i="5" s="1"/>
  <c r="AW122" i="5"/>
  <c r="AX122" i="5" s="1"/>
  <c r="AW90" i="5"/>
  <c r="AX90" i="5" s="1"/>
  <c r="AW58" i="5"/>
  <c r="AX58" i="5" s="1"/>
  <c r="AW26" i="5"/>
  <c r="AX26" i="5" s="1"/>
  <c r="AX32" i="5"/>
  <c r="AW97" i="5"/>
  <c r="AX97" i="5" s="1"/>
  <c r="AW121" i="5"/>
  <c r="AX121" i="5" s="1"/>
  <c r="AW145" i="5"/>
  <c r="AX145" i="5" s="1"/>
  <c r="AW137" i="5"/>
  <c r="AX137" i="5" s="1"/>
  <c r="AW132" i="5"/>
  <c r="AX132" i="5" s="1"/>
  <c r="AW100" i="5"/>
  <c r="AX100" i="5" s="1"/>
  <c r="AW68" i="5"/>
  <c r="AX68" i="5" s="1"/>
  <c r="AW28" i="5"/>
  <c r="AX28" i="5" s="1"/>
  <c r="AW139" i="5"/>
  <c r="AX139" i="5" s="1"/>
  <c r="AW107" i="5"/>
  <c r="AX107" i="5" s="1"/>
  <c r="AW75" i="5"/>
  <c r="AX75" i="5" s="1"/>
  <c r="AW43" i="5"/>
  <c r="AX43" i="5" s="1"/>
  <c r="AW11" i="5"/>
  <c r="AX11" i="5" s="1"/>
  <c r="AW150" i="5"/>
  <c r="AX150" i="5" s="1"/>
  <c r="AW118" i="5"/>
  <c r="AX118" i="5" s="1"/>
  <c r="AW86" i="5"/>
  <c r="AX86" i="5" s="1"/>
  <c r="AW54" i="5"/>
  <c r="AX54" i="5" s="1"/>
  <c r="AW22" i="5"/>
  <c r="AX22" i="5" s="1"/>
  <c r="AW17" i="5"/>
  <c r="AX17" i="5" s="1"/>
  <c r="AW16" i="5"/>
  <c r="AX16" i="5" s="1"/>
  <c r="AW33" i="5"/>
  <c r="AX33" i="5" s="1"/>
  <c r="AW65" i="5"/>
  <c r="AX65" i="5" s="1"/>
  <c r="AW89" i="5"/>
  <c r="AX89" i="5" s="1"/>
  <c r="AW113" i="5"/>
  <c r="AX113" i="5" s="1"/>
  <c r="AW105" i="5"/>
  <c r="AX105" i="5" s="1"/>
  <c r="AW25" i="5"/>
  <c r="AX25" i="5" s="1"/>
  <c r="AW128" i="5"/>
  <c r="AX128" i="5" s="1"/>
  <c r="AW96" i="5"/>
  <c r="AX96" i="5" s="1"/>
  <c r="AW64" i="5"/>
  <c r="AX64" i="5" s="1"/>
  <c r="AW24" i="5"/>
  <c r="AX24" i="5" s="1"/>
  <c r="AW135" i="5"/>
  <c r="AX135" i="5" s="1"/>
  <c r="AW103" i="5"/>
  <c r="AX103" i="5" s="1"/>
  <c r="AW71" i="5"/>
  <c r="AX71" i="5" s="1"/>
  <c r="AW39" i="5"/>
  <c r="AX39" i="5" s="1"/>
  <c r="AW7" i="5"/>
  <c r="AX7" i="5" s="1"/>
  <c r="AW146" i="5"/>
  <c r="AX146" i="5" s="1"/>
  <c r="AW114" i="5"/>
  <c r="AX114" i="5" s="1"/>
  <c r="AW82" i="5"/>
  <c r="AX82" i="5" s="1"/>
  <c r="AW50" i="5"/>
  <c r="AX50" i="5" s="1"/>
  <c r="AW18" i="5"/>
  <c r="AX18" i="5" s="1"/>
  <c r="AW129" i="5"/>
  <c r="AX129" i="5" s="1"/>
  <c r="AW9" i="5"/>
  <c r="AX9" i="5" s="1"/>
  <c r="AW152" i="5"/>
  <c r="AX152" i="5" s="1"/>
  <c r="AW31" i="5"/>
  <c r="AX31" i="5" s="1"/>
  <c r="AW74" i="5"/>
  <c r="AX74" i="5" s="1"/>
  <c r="AW101" i="5"/>
  <c r="AX101" i="5" s="1"/>
  <c r="AW53" i="5"/>
  <c r="AX53" i="5" s="1"/>
  <c r="AW81" i="5"/>
  <c r="AX81" i="5" s="1"/>
  <c r="AW73" i="5"/>
  <c r="AX73" i="5" s="1"/>
  <c r="AW13" i="5"/>
  <c r="AX13" i="5" s="1"/>
  <c r="AW124" i="5"/>
  <c r="AX124" i="5" s="1"/>
  <c r="AW92" i="5"/>
  <c r="AX92" i="5" s="1"/>
  <c r="AW56" i="5"/>
  <c r="AX56" i="5" s="1"/>
  <c r="AW20" i="5"/>
  <c r="AX20" i="5" s="1"/>
  <c r="AW131" i="5"/>
  <c r="AX131" i="5" s="1"/>
  <c r="AW99" i="5"/>
  <c r="AX99" i="5" s="1"/>
  <c r="AW67" i="5"/>
  <c r="AX67" i="5" s="1"/>
  <c r="AW35" i="5"/>
  <c r="AX35" i="5" s="1"/>
  <c r="AW3" i="5"/>
  <c r="AX3" i="5" s="1"/>
  <c r="AW142" i="5"/>
  <c r="AX142" i="5" s="1"/>
  <c r="AW110" i="5"/>
  <c r="AX110" i="5" s="1"/>
  <c r="AW78" i="5"/>
  <c r="AX78" i="5" s="1"/>
  <c r="AW46" i="5"/>
  <c r="AX46" i="5" s="1"/>
  <c r="AW14" i="5"/>
  <c r="AX14" i="5" s="1"/>
  <c r="AU2" i="5"/>
  <c r="AU49" i="5"/>
  <c r="AU23" i="5"/>
  <c r="AU79" i="5"/>
  <c r="AU61" i="5"/>
  <c r="AU137" i="5"/>
  <c r="AU73" i="5"/>
  <c r="AU9" i="5"/>
  <c r="AU96" i="5"/>
  <c r="AU32" i="5"/>
  <c r="AU119" i="5"/>
  <c r="AU55" i="5"/>
  <c r="AU102" i="5"/>
  <c r="AU30" i="5"/>
  <c r="AU110" i="5"/>
  <c r="AU101" i="5"/>
  <c r="AU37" i="5"/>
  <c r="AU124" i="5"/>
  <c r="AU60" i="5"/>
  <c r="AU83" i="5"/>
  <c r="AU19" i="5"/>
  <c r="AU106" i="5"/>
  <c r="AU42" i="5"/>
  <c r="AU120" i="5"/>
  <c r="AU143" i="5"/>
  <c r="AU125" i="5"/>
  <c r="AU129" i="5"/>
  <c r="AU65" i="5"/>
  <c r="AU152" i="5"/>
  <c r="AU88" i="5"/>
  <c r="AU24" i="5"/>
  <c r="AU111" i="5"/>
  <c r="AU47" i="5"/>
  <c r="AU94" i="5"/>
  <c r="AU22" i="5"/>
  <c r="AU70" i="5"/>
  <c r="AU93" i="5"/>
  <c r="AU29" i="5"/>
  <c r="AU116" i="5"/>
  <c r="AU52" i="5"/>
  <c r="AU139" i="5"/>
  <c r="AU75" i="5"/>
  <c r="AU11" i="5"/>
  <c r="AU98" i="5"/>
  <c r="AU34" i="5"/>
  <c r="AU121" i="5"/>
  <c r="AU57" i="5"/>
  <c r="AU144" i="5"/>
  <c r="AU80" i="5"/>
  <c r="AU16" i="5"/>
  <c r="AU103" i="5"/>
  <c r="AU39" i="5"/>
  <c r="AU86" i="5"/>
  <c r="AU14" i="5"/>
  <c r="AU149" i="5"/>
  <c r="AU85" i="5"/>
  <c r="AU21" i="5"/>
  <c r="AU108" i="5"/>
  <c r="AU44" i="5"/>
  <c r="AU131" i="5"/>
  <c r="AU67" i="5"/>
  <c r="AU3" i="5"/>
  <c r="AU90" i="5"/>
  <c r="AU26" i="5"/>
  <c r="AU113" i="5"/>
  <c r="AU136" i="5"/>
  <c r="AU72" i="5"/>
  <c r="AU8" i="5"/>
  <c r="AU95" i="5"/>
  <c r="AU31" i="5"/>
  <c r="AU78" i="5"/>
  <c r="AU6" i="5"/>
  <c r="AU141" i="5"/>
  <c r="AU77" i="5"/>
  <c r="AU13" i="5"/>
  <c r="AU100" i="5"/>
  <c r="AU36" i="5"/>
  <c r="AU123" i="5"/>
  <c r="AU59" i="5"/>
  <c r="AU146" i="5"/>
  <c r="AU82" i="5"/>
  <c r="AU18" i="5"/>
  <c r="AU105" i="5"/>
  <c r="AU41" i="5"/>
  <c r="AU128" i="5"/>
  <c r="AU64" i="5"/>
  <c r="AU151" i="5"/>
  <c r="AU87" i="5"/>
  <c r="AU62" i="5"/>
  <c r="AU150" i="5"/>
  <c r="AU133" i="5"/>
  <c r="AU69" i="5"/>
  <c r="AU5" i="5"/>
  <c r="AU92" i="5"/>
  <c r="AU28" i="5"/>
  <c r="AU115" i="5"/>
  <c r="AU51" i="5"/>
  <c r="AU138" i="5"/>
  <c r="AU74" i="5"/>
  <c r="AU10" i="5"/>
  <c r="AU97" i="5"/>
  <c r="AU33" i="5"/>
  <c r="AU54" i="5"/>
  <c r="AU142" i="5"/>
  <c r="AU148" i="5"/>
  <c r="AU84" i="5"/>
  <c r="AU20" i="5"/>
  <c r="AU107" i="5"/>
  <c r="AU43" i="5"/>
  <c r="AU130" i="5"/>
  <c r="AU66" i="5"/>
  <c r="AU147" i="5"/>
  <c r="AU89" i="5"/>
  <c r="AU25" i="5"/>
  <c r="AU112" i="5"/>
  <c r="AU48" i="5"/>
  <c r="AU135" i="5"/>
  <c r="AU71" i="5"/>
  <c r="AU7" i="5"/>
  <c r="AU46" i="5"/>
  <c r="AU134" i="5"/>
  <c r="AU117" i="5"/>
  <c r="AU53" i="5"/>
  <c r="AU140" i="5"/>
  <c r="AU76" i="5"/>
  <c r="AU12" i="5"/>
  <c r="AU99" i="5"/>
  <c r="AU35" i="5"/>
  <c r="AU122" i="5"/>
  <c r="AU58" i="5"/>
  <c r="AU145" i="5"/>
  <c r="AU81" i="5"/>
  <c r="AU17" i="5"/>
  <c r="AU104" i="5"/>
  <c r="AU40" i="5"/>
  <c r="AU127" i="5"/>
  <c r="AU63" i="5"/>
  <c r="AU126" i="5"/>
  <c r="AU38" i="5"/>
  <c r="AU118" i="5"/>
  <c r="AU109" i="5"/>
  <c r="AU45" i="5"/>
  <c r="AU132" i="5"/>
  <c r="AU68" i="5"/>
  <c r="AU4" i="5"/>
  <c r="AU91" i="5"/>
  <c r="AU27" i="5"/>
  <c r="AU114" i="5"/>
  <c r="AU50" i="5"/>
  <c r="AL115" i="5"/>
  <c r="S115" i="7" s="1"/>
  <c r="BJ65" i="5"/>
  <c r="BT65" i="5" s="1"/>
  <c r="BJ18" i="5"/>
  <c r="BT18" i="5" s="1"/>
  <c r="BJ60" i="5"/>
  <c r="BT60" i="5" s="1"/>
  <c r="BJ28" i="5"/>
  <c r="BT28" i="5" s="1"/>
  <c r="BJ15" i="5"/>
  <c r="BT15" i="5" s="1"/>
  <c r="BJ103" i="5"/>
  <c r="BT103" i="5" s="1"/>
  <c r="BJ39" i="5"/>
  <c r="BT39" i="5" s="1"/>
  <c r="AL124" i="5"/>
  <c r="S124" i="7" s="1"/>
  <c r="AL8" i="5"/>
  <c r="S8" i="7" s="1"/>
  <c r="AL40" i="5"/>
  <c r="S40" i="7" s="1"/>
  <c r="AL69" i="5"/>
  <c r="S69" i="7" s="1"/>
  <c r="AL28" i="5"/>
  <c r="S28" i="7" s="1"/>
  <c r="AL59" i="5"/>
  <c r="S59" i="7" s="1"/>
  <c r="AL97" i="5"/>
  <c r="S97" i="7" s="1"/>
  <c r="AL106" i="5"/>
  <c r="S106" i="7" s="1"/>
  <c r="AL76" i="5"/>
  <c r="S76" i="7" s="1"/>
  <c r="AL75" i="5"/>
  <c r="S75" i="7" s="1"/>
  <c r="AL37" i="5"/>
  <c r="S37" i="7" s="1"/>
  <c r="AL35" i="5"/>
  <c r="S35" i="7" s="1"/>
  <c r="AL32" i="5"/>
  <c r="S32" i="7" s="1"/>
  <c r="BJ78" i="5"/>
  <c r="BT78" i="5" s="1"/>
  <c r="BJ150" i="5"/>
  <c r="BT150" i="5" s="1"/>
  <c r="BJ10" i="5"/>
  <c r="BT10" i="5" s="1"/>
  <c r="BJ125" i="5"/>
  <c r="BT125" i="5" s="1"/>
  <c r="BJ93" i="5"/>
  <c r="BT93" i="5" s="1"/>
  <c r="BJ29" i="5"/>
  <c r="BT29" i="5" s="1"/>
  <c r="BJ126" i="5"/>
  <c r="BT126" i="5" s="1"/>
  <c r="BJ90" i="5"/>
  <c r="BT90" i="5" s="1"/>
  <c r="BJ152" i="5"/>
  <c r="BT152" i="5" s="1"/>
  <c r="BJ120" i="5"/>
  <c r="BT120" i="5" s="1"/>
  <c r="BJ88" i="5"/>
  <c r="BT88" i="5" s="1"/>
  <c r="BJ56" i="5"/>
  <c r="BT56" i="5" s="1"/>
  <c r="BJ24" i="5"/>
  <c r="BT24" i="5" s="1"/>
  <c r="BJ11" i="5"/>
  <c r="BT11" i="5" s="1"/>
  <c r="BJ35" i="5"/>
  <c r="BT35" i="5" s="1"/>
  <c r="AL56" i="5"/>
  <c r="S56" i="7" s="1"/>
  <c r="AL135" i="5"/>
  <c r="S135" i="7" s="1"/>
  <c r="AL133" i="5"/>
  <c r="S133" i="7" s="1"/>
  <c r="AL57" i="5"/>
  <c r="S57" i="7" s="1"/>
  <c r="AL148" i="5"/>
  <c r="S148" i="7" s="1"/>
  <c r="AL72" i="5"/>
  <c r="S72" i="7" s="1"/>
  <c r="AL26" i="5"/>
  <c r="S26" i="7" s="1"/>
  <c r="AL43" i="5"/>
  <c r="S43" i="7" s="1"/>
  <c r="AL88" i="5"/>
  <c r="S88" i="7" s="1"/>
  <c r="AL77" i="5"/>
  <c r="S77" i="7" s="1"/>
  <c r="AL29" i="5"/>
  <c r="S29" i="7" s="1"/>
  <c r="AL140" i="5"/>
  <c r="S140" i="7" s="1"/>
  <c r="AL145" i="5"/>
  <c r="S145" i="7" s="1"/>
  <c r="AL121" i="5"/>
  <c r="S121" i="7" s="1"/>
  <c r="AL139" i="5"/>
  <c r="S139" i="7" s="1"/>
  <c r="AL108" i="5"/>
  <c r="S108" i="7" s="1"/>
  <c r="AL71" i="5"/>
  <c r="S71" i="7" s="1"/>
  <c r="AL114" i="5"/>
  <c r="S114" i="7" s="1"/>
  <c r="AL60" i="5"/>
  <c r="S60" i="7" s="1"/>
  <c r="AL125" i="5"/>
  <c r="S125" i="7" s="1"/>
  <c r="BJ14" i="5"/>
  <c r="BT14" i="5" s="1"/>
  <c r="BJ89" i="5"/>
  <c r="BT89" i="5" s="1"/>
  <c r="BJ114" i="5"/>
  <c r="BT114" i="5" s="1"/>
  <c r="BJ74" i="5"/>
  <c r="BT74" i="5" s="1"/>
  <c r="BJ84" i="5"/>
  <c r="BT84" i="5" s="1"/>
  <c r="BJ52" i="5"/>
  <c r="BT52" i="5" s="1"/>
  <c r="BJ20" i="5"/>
  <c r="BT20" i="5" s="1"/>
  <c r="BJ7" i="5"/>
  <c r="BT7" i="5" s="1"/>
  <c r="BJ127" i="5"/>
  <c r="BT127" i="5" s="1"/>
  <c r="BJ95" i="5"/>
  <c r="BT95" i="5" s="1"/>
  <c r="BJ63" i="5"/>
  <c r="BT63" i="5" s="1"/>
  <c r="BJ31" i="5"/>
  <c r="BT31" i="5" s="1"/>
  <c r="AL73" i="5"/>
  <c r="S73" i="7" s="1"/>
  <c r="AL67" i="5"/>
  <c r="S67" i="7" s="1"/>
  <c r="AL63" i="5"/>
  <c r="S63" i="7" s="1"/>
  <c r="AL92" i="5"/>
  <c r="S92" i="7" s="1"/>
  <c r="AL85" i="5"/>
  <c r="S85" i="7" s="1"/>
  <c r="AL132" i="5"/>
  <c r="S132" i="7" s="1"/>
  <c r="AL45" i="5"/>
  <c r="S45" i="7" s="1"/>
  <c r="AL82" i="5"/>
  <c r="S82" i="7" s="1"/>
  <c r="AL104" i="5"/>
  <c r="S104" i="7" s="1"/>
  <c r="AL123" i="5"/>
  <c r="S123" i="7" s="1"/>
  <c r="AL117" i="5"/>
  <c r="S117" i="7" s="1"/>
  <c r="AL149" i="5"/>
  <c r="S149" i="7" s="1"/>
  <c r="AL53" i="5"/>
  <c r="S53" i="7" s="1"/>
  <c r="AL50" i="5"/>
  <c r="S50" i="7" s="1"/>
  <c r="AL150" i="5"/>
  <c r="S150" i="7" s="1"/>
  <c r="AL79" i="5"/>
  <c r="S79" i="7" s="1"/>
  <c r="AL66" i="5"/>
  <c r="S66" i="7" s="1"/>
  <c r="AL80" i="5"/>
  <c r="S80" i="7" s="1"/>
  <c r="AL142" i="5"/>
  <c r="S142" i="7" s="1"/>
  <c r="BJ94" i="5"/>
  <c r="BT94" i="5" s="1"/>
  <c r="BJ34" i="5"/>
  <c r="BT34" i="5" s="1"/>
  <c r="BJ142" i="5"/>
  <c r="BT142" i="5" s="1"/>
  <c r="BJ124" i="5"/>
  <c r="BT124" i="5" s="1"/>
  <c r="BJ71" i="5"/>
  <c r="BT71" i="5" s="1"/>
  <c r="BJ46" i="5"/>
  <c r="BT46" i="5" s="1"/>
  <c r="BJ138" i="5"/>
  <c r="BT138" i="5" s="1"/>
  <c r="BJ25" i="5"/>
  <c r="BT25" i="5" s="1"/>
  <c r="AL23" i="5"/>
  <c r="S23" i="7" s="1"/>
  <c r="AL9" i="5"/>
  <c r="S9" i="7" s="1"/>
  <c r="AL89" i="5"/>
  <c r="S89" i="7" s="1"/>
  <c r="BJ118" i="5"/>
  <c r="BT118" i="5" s="1"/>
  <c r="BJ149" i="5"/>
  <c r="BT149" i="5" s="1"/>
  <c r="BJ85" i="5"/>
  <c r="BT85" i="5" s="1"/>
  <c r="BJ53" i="5"/>
  <c r="BT53" i="5" s="1"/>
  <c r="BJ21" i="5"/>
  <c r="BT21" i="5" s="1"/>
  <c r="BJ98" i="5"/>
  <c r="BT98" i="5" s="1"/>
  <c r="BJ62" i="5"/>
  <c r="BT62" i="5" s="1"/>
  <c r="BJ144" i="5"/>
  <c r="BT144" i="5" s="1"/>
  <c r="BJ112" i="5"/>
  <c r="BT112" i="5" s="1"/>
  <c r="BJ80" i="5"/>
  <c r="BT80" i="5" s="1"/>
  <c r="BJ48" i="5"/>
  <c r="BT48" i="5" s="1"/>
  <c r="BJ16" i="5"/>
  <c r="BT16" i="5" s="1"/>
  <c r="BJ3" i="5"/>
  <c r="BJ91" i="5"/>
  <c r="BT91" i="5" s="1"/>
  <c r="BJ27" i="5"/>
  <c r="BT27" i="5" s="1"/>
  <c r="AL129" i="5"/>
  <c r="S129" i="7" s="1"/>
  <c r="AL110" i="5"/>
  <c r="S110" i="7" s="1"/>
  <c r="AL31" i="5"/>
  <c r="S31" i="7" s="1"/>
  <c r="AL62" i="5"/>
  <c r="S62" i="7" s="1"/>
  <c r="AL134" i="5"/>
  <c r="S134" i="7" s="1"/>
  <c r="AL54" i="5"/>
  <c r="S54" i="7" s="1"/>
  <c r="AL27" i="5"/>
  <c r="S27" i="7" s="1"/>
  <c r="AL10" i="5"/>
  <c r="S10" i="7" s="1"/>
  <c r="AL116" i="5"/>
  <c r="S116" i="7" s="1"/>
  <c r="AL93" i="5"/>
  <c r="S93" i="7" s="1"/>
  <c r="AL17" i="5"/>
  <c r="S17" i="7" s="1"/>
  <c r="AL3" i="5"/>
  <c r="S3" i="7" s="1"/>
  <c r="AL152" i="5"/>
  <c r="S152" i="7" s="1"/>
  <c r="AL128" i="5"/>
  <c r="S128" i="7" s="1"/>
  <c r="AL12" i="5"/>
  <c r="S12" i="7" s="1"/>
  <c r="AL47" i="5"/>
  <c r="S47" i="7" s="1"/>
  <c r="AL120" i="5"/>
  <c r="S120" i="7" s="1"/>
  <c r="AL84" i="5"/>
  <c r="S84" i="7" s="1"/>
  <c r="BJ97" i="5"/>
  <c r="BT97" i="5" s="1"/>
  <c r="BJ33" i="5"/>
  <c r="BT33" i="5" s="1"/>
  <c r="BJ110" i="5"/>
  <c r="BT110" i="5" s="1"/>
  <c r="BJ92" i="5"/>
  <c r="BT92" i="5" s="1"/>
  <c r="BJ135" i="5"/>
  <c r="BT135" i="5" s="1"/>
  <c r="AL146" i="5"/>
  <c r="S146" i="7" s="1"/>
  <c r="BJ121" i="5"/>
  <c r="BT121" i="5" s="1"/>
  <c r="BJ57" i="5"/>
  <c r="BT57" i="5" s="1"/>
  <c r="AL30" i="5"/>
  <c r="S30" i="7" s="1"/>
  <c r="AL5" i="5"/>
  <c r="S5" i="7" s="1"/>
  <c r="BJ102" i="5"/>
  <c r="BT102" i="5" s="1"/>
  <c r="BJ145" i="5"/>
  <c r="BT145" i="5" s="1"/>
  <c r="BJ113" i="5"/>
  <c r="BT113" i="5" s="1"/>
  <c r="BJ81" i="5"/>
  <c r="BT81" i="5" s="1"/>
  <c r="BJ49" i="5"/>
  <c r="BT49" i="5" s="1"/>
  <c r="BJ17" i="5"/>
  <c r="BT17" i="5" s="1"/>
  <c r="BJ82" i="5"/>
  <c r="BT82" i="5" s="1"/>
  <c r="BJ50" i="5"/>
  <c r="BT50" i="5" s="1"/>
  <c r="BJ140" i="5"/>
  <c r="BT140" i="5" s="1"/>
  <c r="BJ108" i="5"/>
  <c r="BT108" i="5" s="1"/>
  <c r="BJ76" i="5"/>
  <c r="BT76" i="5" s="1"/>
  <c r="BJ44" i="5"/>
  <c r="BT44" i="5" s="1"/>
  <c r="BJ12" i="5"/>
  <c r="BT12" i="5" s="1"/>
  <c r="BJ151" i="5"/>
  <c r="BT151" i="5" s="1"/>
  <c r="BJ119" i="5"/>
  <c r="BT119" i="5" s="1"/>
  <c r="BJ87" i="5"/>
  <c r="BT87" i="5" s="1"/>
  <c r="BJ55" i="5"/>
  <c r="BT55" i="5" s="1"/>
  <c r="BJ23" i="5"/>
  <c r="BT23" i="5" s="1"/>
  <c r="AL14" i="5"/>
  <c r="S14" i="7" s="1"/>
  <c r="AL38" i="5"/>
  <c r="S38" i="7" s="1"/>
  <c r="AL55" i="5"/>
  <c r="S55" i="7" s="1"/>
  <c r="AL91" i="5"/>
  <c r="S91" i="7" s="1"/>
  <c r="AL4" i="5"/>
  <c r="S4" i="7" s="1"/>
  <c r="AL81" i="5"/>
  <c r="S81" i="7" s="1"/>
  <c r="AL2" i="5"/>
  <c r="AL64" i="5"/>
  <c r="S64" i="7" s="1"/>
  <c r="AL49" i="5"/>
  <c r="S49" i="7" s="1"/>
  <c r="AL141" i="5"/>
  <c r="S141" i="7" s="1"/>
  <c r="AL122" i="5"/>
  <c r="S122" i="7" s="1"/>
  <c r="AL16" i="5"/>
  <c r="S16" i="7" s="1"/>
  <c r="AL6" i="5"/>
  <c r="S6" i="7" s="1"/>
  <c r="AL111" i="5"/>
  <c r="S111" i="7" s="1"/>
  <c r="AL51" i="5"/>
  <c r="S51" i="7" s="1"/>
  <c r="AL39" i="5"/>
  <c r="S39" i="7" s="1"/>
  <c r="AL102" i="5"/>
  <c r="S102" i="7" s="1"/>
  <c r="AL90" i="5"/>
  <c r="S90" i="7" s="1"/>
  <c r="AL65" i="5"/>
  <c r="S65" i="7" s="1"/>
  <c r="AL11" i="5"/>
  <c r="S11" i="7" s="1"/>
  <c r="AL74" i="5"/>
  <c r="S74" i="7" s="1"/>
  <c r="AL136" i="5"/>
  <c r="S136" i="7" s="1"/>
  <c r="BJ146" i="5"/>
  <c r="BT146" i="5" s="1"/>
  <c r="BJ86" i="5"/>
  <c r="BT86" i="5" s="1"/>
  <c r="BJ109" i="5"/>
  <c r="BT109" i="5" s="1"/>
  <c r="BJ45" i="5"/>
  <c r="BT45" i="5" s="1"/>
  <c r="BJ13" i="5"/>
  <c r="BT13" i="5" s="1"/>
  <c r="BJ66" i="5"/>
  <c r="BT66" i="5" s="1"/>
  <c r="BJ42" i="5"/>
  <c r="BT42" i="5" s="1"/>
  <c r="BJ136" i="5"/>
  <c r="BT136" i="5" s="1"/>
  <c r="BJ104" i="5"/>
  <c r="BT104" i="5" s="1"/>
  <c r="BJ72" i="5"/>
  <c r="BT72" i="5" s="1"/>
  <c r="BJ40" i="5"/>
  <c r="BT40" i="5" s="1"/>
  <c r="BJ8" i="5"/>
  <c r="BT8" i="5" s="1"/>
  <c r="BJ115" i="5"/>
  <c r="BT115" i="5" s="1"/>
  <c r="AL34" i="5"/>
  <c r="S34" i="7" s="1"/>
  <c r="AL41" i="5"/>
  <c r="S41" i="7" s="1"/>
  <c r="AL105" i="5"/>
  <c r="S105" i="7" s="1"/>
  <c r="AL95" i="5"/>
  <c r="S95" i="7" s="1"/>
  <c r="AL18" i="5"/>
  <c r="S18" i="7" s="1"/>
  <c r="AL87" i="5"/>
  <c r="S87" i="7" s="1"/>
  <c r="AL58" i="5"/>
  <c r="S58" i="7" s="1"/>
  <c r="AL68" i="5"/>
  <c r="S68" i="7" s="1"/>
  <c r="AL98" i="5"/>
  <c r="S98" i="7" s="1"/>
  <c r="AL83" i="5"/>
  <c r="S83" i="7" s="1"/>
  <c r="AL19" i="5"/>
  <c r="S19" i="7" s="1"/>
  <c r="AL46" i="5"/>
  <c r="S46" i="7" s="1"/>
  <c r="AL103" i="5"/>
  <c r="S103" i="7" s="1"/>
  <c r="BJ70" i="5"/>
  <c r="BT70" i="5" s="1"/>
  <c r="BJ105" i="5"/>
  <c r="BT105" i="5" s="1"/>
  <c r="BJ41" i="5"/>
  <c r="BT41" i="5" s="1"/>
  <c r="BJ9" i="5"/>
  <c r="BT9" i="5" s="1"/>
  <c r="BJ54" i="5"/>
  <c r="BT54" i="5" s="1"/>
  <c r="BJ132" i="5"/>
  <c r="BT132" i="5" s="1"/>
  <c r="BJ100" i="5"/>
  <c r="BT100" i="5" s="1"/>
  <c r="BJ68" i="5"/>
  <c r="BT68" i="5" s="1"/>
  <c r="BJ36" i="5"/>
  <c r="BT36" i="5" s="1"/>
  <c r="BJ4" i="5"/>
  <c r="BT4" i="5" s="1"/>
  <c r="BJ143" i="5"/>
  <c r="BT143" i="5" s="1"/>
  <c r="BJ111" i="5"/>
  <c r="BT111" i="5" s="1"/>
  <c r="BJ79" i="5"/>
  <c r="BT79" i="5" s="1"/>
  <c r="BJ47" i="5"/>
  <c r="BT47" i="5" s="1"/>
  <c r="AL86" i="5"/>
  <c r="S86" i="7" s="1"/>
  <c r="AL99" i="5"/>
  <c r="S99" i="7" s="1"/>
  <c r="AL113" i="5"/>
  <c r="S113" i="7" s="1"/>
  <c r="AL78" i="5"/>
  <c r="S78" i="7" s="1"/>
  <c r="AL131" i="5"/>
  <c r="S131" i="7" s="1"/>
  <c r="AL101" i="5"/>
  <c r="S101" i="7" s="1"/>
  <c r="AL118" i="5"/>
  <c r="S118" i="7" s="1"/>
  <c r="AL22" i="5"/>
  <c r="S22" i="7" s="1"/>
  <c r="AL127" i="5"/>
  <c r="S127" i="7" s="1"/>
  <c r="AL107" i="5"/>
  <c r="S107" i="7" s="1"/>
  <c r="AL36" i="5"/>
  <c r="S36" i="7" s="1"/>
  <c r="AL151" i="5"/>
  <c r="S151" i="7" s="1"/>
  <c r="AL94" i="5"/>
  <c r="S94" i="7" s="1"/>
  <c r="AL20" i="5"/>
  <c r="S20" i="7" s="1"/>
  <c r="AL44" i="5"/>
  <c r="S44" i="7" s="1"/>
  <c r="AL137" i="5"/>
  <c r="S137" i="7" s="1"/>
  <c r="AL147" i="5"/>
  <c r="S147" i="7" s="1"/>
  <c r="AL126" i="5"/>
  <c r="S126" i="7" s="1"/>
  <c r="AL109" i="5"/>
  <c r="S109" i="7" s="1"/>
  <c r="AL13" i="5"/>
  <c r="S13" i="7" s="1"/>
  <c r="BJ129" i="5"/>
  <c r="BT129" i="5" s="1"/>
  <c r="AL61" i="5"/>
  <c r="S61" i="7" s="1"/>
  <c r="AL52" i="5"/>
  <c r="S52" i="7" s="1"/>
  <c r="BJ122" i="5"/>
  <c r="BT122" i="5" s="1"/>
  <c r="BJ137" i="5"/>
  <c r="BT137" i="5" s="1"/>
  <c r="BJ73" i="5"/>
  <c r="BT73" i="5" s="1"/>
  <c r="BJ30" i="5"/>
  <c r="BT30" i="5" s="1"/>
  <c r="AL138" i="5"/>
  <c r="S138" i="7" s="1"/>
  <c r="BJ106" i="5"/>
  <c r="BT106" i="5" s="1"/>
  <c r="BJ58" i="5"/>
  <c r="BT58" i="5" s="1"/>
  <c r="BJ133" i="5"/>
  <c r="BT133" i="5" s="1"/>
  <c r="BJ101" i="5"/>
  <c r="BT101" i="5" s="1"/>
  <c r="BJ37" i="5"/>
  <c r="BT37" i="5" s="1"/>
  <c r="BJ5" i="5"/>
  <c r="BT5" i="5" s="1"/>
  <c r="BJ38" i="5"/>
  <c r="BT38" i="5" s="1"/>
  <c r="BJ134" i="5"/>
  <c r="BT134" i="5" s="1"/>
  <c r="BJ26" i="5"/>
  <c r="BT26" i="5" s="1"/>
  <c r="BJ128" i="5"/>
  <c r="BT128" i="5" s="1"/>
  <c r="BJ96" i="5"/>
  <c r="BT96" i="5" s="1"/>
  <c r="BJ64" i="5"/>
  <c r="BT64" i="5" s="1"/>
  <c r="BJ130" i="5"/>
  <c r="BT130" i="5" s="1"/>
  <c r="BJ19" i="5"/>
  <c r="BT19" i="5" s="1"/>
  <c r="BJ75" i="5"/>
  <c r="BT75" i="5" s="1"/>
  <c r="BJ43" i="5"/>
  <c r="BT43" i="5" s="1"/>
  <c r="AL119" i="5"/>
  <c r="S119" i="7" s="1"/>
  <c r="AL112" i="5"/>
  <c r="S112" i="7" s="1"/>
  <c r="AL144" i="5"/>
  <c r="S144" i="7" s="1"/>
  <c r="AL130" i="5"/>
  <c r="S130" i="7" s="1"/>
  <c r="AL15" i="5"/>
  <c r="S15" i="7" s="1"/>
  <c r="AL25" i="5"/>
  <c r="S25" i="7" s="1"/>
  <c r="AL33" i="5"/>
  <c r="S33" i="7" s="1"/>
  <c r="AL7" i="5"/>
  <c r="S7" i="7" s="1"/>
  <c r="AL70" i="5"/>
  <c r="S70" i="7" s="1"/>
  <c r="AL21" i="5"/>
  <c r="S21" i="7" s="1"/>
  <c r="AL96" i="5"/>
  <c r="S96" i="7" s="1"/>
  <c r="AL48" i="5"/>
  <c r="S48" i="7" s="1"/>
  <c r="AL42" i="5"/>
  <c r="S42" i="7" s="1"/>
  <c r="AL24" i="5"/>
  <c r="S24" i="7" s="1"/>
  <c r="AL100" i="5"/>
  <c r="S100" i="7" s="1"/>
  <c r="AL143" i="5"/>
  <c r="S143" i="7" s="1"/>
  <c r="AG121" i="5"/>
  <c r="J121" i="7" s="1"/>
  <c r="AG144" i="5"/>
  <c r="J144" i="7" s="1"/>
  <c r="AG103" i="5"/>
  <c r="J103" i="7" s="1"/>
  <c r="AG149" i="5"/>
  <c r="J149" i="7" s="1"/>
  <c r="AG85" i="5"/>
  <c r="J85" i="7" s="1"/>
  <c r="AG44" i="5"/>
  <c r="J44" i="7" s="1"/>
  <c r="AG3" i="5"/>
  <c r="J3" i="7" s="1"/>
  <c r="AG89" i="5"/>
  <c r="J89" i="7" s="1"/>
  <c r="AG25" i="5"/>
  <c r="J25" i="7" s="1"/>
  <c r="AG48" i="5"/>
  <c r="J48" i="7" s="1"/>
  <c r="AG71" i="5"/>
  <c r="J71" i="7" s="1"/>
  <c r="AG145" i="5"/>
  <c r="J145" i="7" s="1"/>
  <c r="AG81" i="5"/>
  <c r="J81" i="7" s="1"/>
  <c r="AG17" i="5"/>
  <c r="J17" i="7" s="1"/>
  <c r="AG104" i="5"/>
  <c r="J104" i="7" s="1"/>
  <c r="AG80" i="5"/>
  <c r="J80" i="7" s="1"/>
  <c r="AG16" i="5"/>
  <c r="J16" i="7" s="1"/>
  <c r="AG128" i="5"/>
  <c r="J128" i="7" s="1"/>
  <c r="AG73" i="5"/>
  <c r="J73" i="7" s="1"/>
  <c r="AG129" i="5"/>
  <c r="J129" i="7" s="1"/>
  <c r="AG65" i="5"/>
  <c r="J65" i="7" s="1"/>
  <c r="AG152" i="5"/>
  <c r="J152" i="7" s="1"/>
  <c r="AG88" i="5"/>
  <c r="J88" i="7" s="1"/>
  <c r="AG24" i="5"/>
  <c r="J24" i="7" s="1"/>
  <c r="AG111" i="5"/>
  <c r="J111" i="7" s="1"/>
  <c r="AG47" i="5"/>
  <c r="J47" i="7" s="1"/>
  <c r="AG94" i="5"/>
  <c r="J94" i="7" s="1"/>
  <c r="AG22" i="5"/>
  <c r="J22" i="7" s="1"/>
  <c r="AG70" i="5"/>
  <c r="J70" i="7" s="1"/>
  <c r="AG93" i="5"/>
  <c r="J93" i="7" s="1"/>
  <c r="AG29" i="5"/>
  <c r="J29" i="7" s="1"/>
  <c r="AG116" i="5"/>
  <c r="J116" i="7" s="1"/>
  <c r="AG52" i="5"/>
  <c r="J52" i="7" s="1"/>
  <c r="AG139" i="5"/>
  <c r="J139" i="7" s="1"/>
  <c r="AG75" i="5"/>
  <c r="J75" i="7" s="1"/>
  <c r="AG11" i="5"/>
  <c r="J11" i="7" s="1"/>
  <c r="AG98" i="5"/>
  <c r="J98" i="7" s="1"/>
  <c r="AG34" i="5"/>
  <c r="J34" i="7" s="1"/>
  <c r="AG39" i="5"/>
  <c r="J39" i="7" s="1"/>
  <c r="AG86" i="5"/>
  <c r="J86" i="7" s="1"/>
  <c r="AG14" i="5"/>
  <c r="J14" i="7" s="1"/>
  <c r="AG21" i="5"/>
  <c r="J21" i="7" s="1"/>
  <c r="AG108" i="5"/>
  <c r="J108" i="7" s="1"/>
  <c r="AG131" i="5"/>
  <c r="J131" i="7" s="1"/>
  <c r="AG67" i="5"/>
  <c r="J67" i="7" s="1"/>
  <c r="AG90" i="5"/>
  <c r="J90" i="7" s="1"/>
  <c r="AG26" i="5"/>
  <c r="J26" i="7" s="1"/>
  <c r="AG113" i="5"/>
  <c r="J113" i="7" s="1"/>
  <c r="AG49" i="5"/>
  <c r="J49" i="7" s="1"/>
  <c r="AG136" i="5"/>
  <c r="J136" i="7" s="1"/>
  <c r="AG72" i="5"/>
  <c r="J72" i="7" s="1"/>
  <c r="AG8" i="5"/>
  <c r="J8" i="7" s="1"/>
  <c r="AG95" i="5"/>
  <c r="J95" i="7" s="1"/>
  <c r="AG31" i="5"/>
  <c r="J31" i="7" s="1"/>
  <c r="AG78" i="5"/>
  <c r="J78" i="7" s="1"/>
  <c r="AG6" i="5"/>
  <c r="J6" i="7" s="1"/>
  <c r="AG141" i="5"/>
  <c r="J141" i="7" s="1"/>
  <c r="AG77" i="5"/>
  <c r="J77" i="7" s="1"/>
  <c r="AG13" i="5"/>
  <c r="J13" i="7" s="1"/>
  <c r="AG100" i="5"/>
  <c r="J100" i="7" s="1"/>
  <c r="AG36" i="5"/>
  <c r="J36" i="7" s="1"/>
  <c r="AG123" i="5"/>
  <c r="J123" i="7" s="1"/>
  <c r="AG59" i="5"/>
  <c r="J59" i="7" s="1"/>
  <c r="AG146" i="5"/>
  <c r="J146" i="7" s="1"/>
  <c r="AG82" i="5"/>
  <c r="J82" i="7" s="1"/>
  <c r="AG18" i="5"/>
  <c r="J18" i="7" s="1"/>
  <c r="AG105" i="5"/>
  <c r="J105" i="7" s="1"/>
  <c r="AG41" i="5"/>
  <c r="J41" i="7" s="1"/>
  <c r="AG64" i="5"/>
  <c r="J64" i="7" s="1"/>
  <c r="AG151" i="5"/>
  <c r="J151" i="7" s="1"/>
  <c r="AG87" i="5"/>
  <c r="J87" i="7" s="1"/>
  <c r="AG23" i="5"/>
  <c r="J23" i="7" s="1"/>
  <c r="AG62" i="5"/>
  <c r="J62" i="7" s="1"/>
  <c r="AG150" i="5"/>
  <c r="J150" i="7" s="1"/>
  <c r="AG133" i="5"/>
  <c r="J133" i="7" s="1"/>
  <c r="AG69" i="5"/>
  <c r="J69" i="7" s="1"/>
  <c r="AG5" i="5"/>
  <c r="J5" i="7" s="1"/>
  <c r="AG92" i="5"/>
  <c r="J92" i="7" s="1"/>
  <c r="AG28" i="5"/>
  <c r="J28" i="7" s="1"/>
  <c r="AG115" i="5"/>
  <c r="J115" i="7" s="1"/>
  <c r="AG51" i="5"/>
  <c r="J51" i="7" s="1"/>
  <c r="AG138" i="5"/>
  <c r="J138" i="7" s="1"/>
  <c r="AG74" i="5"/>
  <c r="J74" i="7" s="1"/>
  <c r="AG10" i="5"/>
  <c r="J10" i="7" s="1"/>
  <c r="AG57" i="5"/>
  <c r="J57" i="7" s="1"/>
  <c r="AG97" i="5"/>
  <c r="J97" i="7" s="1"/>
  <c r="AG33" i="5"/>
  <c r="J33" i="7" s="1"/>
  <c r="AG120" i="5"/>
  <c r="J120" i="7" s="1"/>
  <c r="AG56" i="5"/>
  <c r="J56" i="7" s="1"/>
  <c r="AG143" i="5"/>
  <c r="J143" i="7" s="1"/>
  <c r="AG79" i="5"/>
  <c r="J79" i="7" s="1"/>
  <c r="AG54" i="5"/>
  <c r="J54" i="7" s="1"/>
  <c r="AG142" i="5"/>
  <c r="J142" i="7" s="1"/>
  <c r="AG125" i="5"/>
  <c r="J125" i="7" s="1"/>
  <c r="AG61" i="5"/>
  <c r="J61" i="7" s="1"/>
  <c r="AG148" i="5"/>
  <c r="J148" i="7" s="1"/>
  <c r="AG84" i="5"/>
  <c r="J84" i="7" s="1"/>
  <c r="AG20" i="5"/>
  <c r="J20" i="7" s="1"/>
  <c r="AG107" i="5"/>
  <c r="J107" i="7" s="1"/>
  <c r="AG43" i="5"/>
  <c r="J43" i="7" s="1"/>
  <c r="AG130" i="5"/>
  <c r="J130" i="7" s="1"/>
  <c r="AG66" i="5"/>
  <c r="J66" i="7" s="1"/>
  <c r="AG135" i="5"/>
  <c r="J135" i="7" s="1"/>
  <c r="AG7" i="5"/>
  <c r="J7" i="7" s="1"/>
  <c r="AG46" i="5"/>
  <c r="J46" i="7" s="1"/>
  <c r="AG134" i="5"/>
  <c r="J134" i="7" s="1"/>
  <c r="AG117" i="5"/>
  <c r="J117" i="7" s="1"/>
  <c r="AG53" i="5"/>
  <c r="J53" i="7" s="1"/>
  <c r="AG140" i="5"/>
  <c r="J140" i="7" s="1"/>
  <c r="AG76" i="5"/>
  <c r="J76" i="7" s="1"/>
  <c r="AG12" i="5"/>
  <c r="J12" i="7" s="1"/>
  <c r="AG99" i="5"/>
  <c r="J99" i="7" s="1"/>
  <c r="AG35" i="5"/>
  <c r="J35" i="7" s="1"/>
  <c r="AG122" i="5"/>
  <c r="J122" i="7" s="1"/>
  <c r="AG58" i="5"/>
  <c r="J58" i="7" s="1"/>
  <c r="AG40" i="5"/>
  <c r="J40" i="7" s="1"/>
  <c r="AG127" i="5"/>
  <c r="J127" i="7" s="1"/>
  <c r="AG63" i="5"/>
  <c r="J63" i="7" s="1"/>
  <c r="AG126" i="5"/>
  <c r="J126" i="7" s="1"/>
  <c r="AG38" i="5"/>
  <c r="J38" i="7" s="1"/>
  <c r="AG118" i="5"/>
  <c r="J118" i="7" s="1"/>
  <c r="AG109" i="5"/>
  <c r="J109" i="7" s="1"/>
  <c r="AG45" i="5"/>
  <c r="J45" i="7" s="1"/>
  <c r="AG132" i="5"/>
  <c r="J132" i="7" s="1"/>
  <c r="AG68" i="5"/>
  <c r="J68" i="7" s="1"/>
  <c r="AG4" i="5"/>
  <c r="AG91" i="5"/>
  <c r="J91" i="7" s="1"/>
  <c r="AG27" i="5"/>
  <c r="J27" i="7" s="1"/>
  <c r="AG114" i="5"/>
  <c r="J114" i="7" s="1"/>
  <c r="AG50" i="5"/>
  <c r="J50" i="7" s="1"/>
  <c r="AG112" i="5"/>
  <c r="J112" i="7" s="1"/>
  <c r="AG137" i="5"/>
  <c r="J137" i="7" s="1"/>
  <c r="AG9" i="5"/>
  <c r="J9" i="7" s="1"/>
  <c r="AG96" i="5"/>
  <c r="J96" i="7" s="1"/>
  <c r="AG32" i="5"/>
  <c r="J32" i="7" s="1"/>
  <c r="AG119" i="5"/>
  <c r="J119" i="7" s="1"/>
  <c r="AG55" i="5"/>
  <c r="J55" i="7" s="1"/>
  <c r="AG102" i="5"/>
  <c r="J102" i="7" s="1"/>
  <c r="AG30" i="5"/>
  <c r="J30" i="7" s="1"/>
  <c r="AG110" i="5"/>
  <c r="J110" i="7" s="1"/>
  <c r="AG101" i="5"/>
  <c r="J101" i="7" s="1"/>
  <c r="AG37" i="5"/>
  <c r="J37" i="7" s="1"/>
  <c r="AG124" i="5"/>
  <c r="J124" i="7" s="1"/>
  <c r="AG60" i="5"/>
  <c r="J60" i="7" s="1"/>
  <c r="AG147" i="5"/>
  <c r="J147" i="7" s="1"/>
  <c r="AG83" i="5"/>
  <c r="J83" i="7" s="1"/>
  <c r="AG19" i="5"/>
  <c r="J19" i="7" s="1"/>
  <c r="AG106" i="5"/>
  <c r="J106" i="7" s="1"/>
  <c r="AG42" i="5"/>
  <c r="J42" i="7" s="1"/>
  <c r="AU15" i="5"/>
  <c r="CA3" i="5" l="1"/>
  <c r="BZ4" i="5"/>
  <c r="BL234" i="5"/>
  <c r="BT234" i="5"/>
  <c r="BL228" i="5"/>
  <c r="BT228" i="5"/>
  <c r="BL185" i="5"/>
  <c r="BT185" i="5"/>
  <c r="BL206" i="5"/>
  <c r="BT206" i="5"/>
  <c r="BT240" i="5"/>
  <c r="BL240" i="5"/>
  <c r="BT239" i="5"/>
  <c r="BL239" i="5"/>
  <c r="BL197" i="5"/>
  <c r="BT197" i="5"/>
  <c r="BT192" i="5"/>
  <c r="BL192" i="5"/>
  <c r="BL207" i="5"/>
  <c r="BT207" i="5"/>
  <c r="BT225" i="5"/>
  <c r="BL225" i="5"/>
  <c r="BL210" i="5"/>
  <c r="BT210" i="5"/>
  <c r="BL221" i="5"/>
  <c r="BT221" i="5"/>
  <c r="BT215" i="5"/>
  <c r="BL215" i="5"/>
  <c r="BT196" i="5"/>
  <c r="BL196" i="5"/>
  <c r="BT223" i="5"/>
  <c r="BL223" i="5"/>
  <c r="BL226" i="5"/>
  <c r="BT226" i="5"/>
  <c r="BT209" i="5"/>
  <c r="BL209" i="5"/>
  <c r="BL204" i="5"/>
  <c r="BT204" i="5"/>
  <c r="BT243" i="5"/>
  <c r="BL243" i="5"/>
  <c r="BL194" i="5"/>
  <c r="BT194" i="5"/>
  <c r="BT198" i="5"/>
  <c r="BL198" i="5"/>
  <c r="BT208" i="5"/>
  <c r="BL208" i="5"/>
  <c r="BT219" i="5"/>
  <c r="BL219" i="5"/>
  <c r="BL188" i="5"/>
  <c r="BT188" i="5"/>
  <c r="BL245" i="5"/>
  <c r="BT245" i="5"/>
  <c r="BL184" i="5"/>
  <c r="BT184" i="5"/>
  <c r="BT224" i="5"/>
  <c r="BL224" i="5"/>
  <c r="BT191" i="5"/>
  <c r="BL191" i="5"/>
  <c r="BL232" i="5"/>
  <c r="BT232" i="5"/>
  <c r="BL241" i="5"/>
  <c r="BT241" i="5"/>
  <c r="BT216" i="5"/>
  <c r="BL216" i="5"/>
  <c r="BT229" i="5"/>
  <c r="BL229" i="5"/>
  <c r="BL233" i="5"/>
  <c r="BT233" i="5"/>
  <c r="BL190" i="5"/>
  <c r="BT190" i="5"/>
  <c r="BT200" i="5"/>
  <c r="BL200" i="5"/>
  <c r="BL195" i="5"/>
  <c r="BT195" i="5"/>
  <c r="BT238" i="5"/>
  <c r="BL238" i="5"/>
  <c r="BL205" i="5"/>
  <c r="BT205" i="5"/>
  <c r="BT202" i="5"/>
  <c r="BL202" i="5"/>
  <c r="BZ3" i="5"/>
  <c r="BL187" i="5"/>
  <c r="BT187" i="5"/>
  <c r="BL242" i="5"/>
  <c r="BT242" i="5"/>
  <c r="BL222" i="5"/>
  <c r="BT222" i="5"/>
  <c r="BT189" i="5"/>
  <c r="BL189" i="5"/>
  <c r="BL220" i="5"/>
  <c r="BT220" i="5"/>
  <c r="BT201" i="5"/>
  <c r="BL201" i="5"/>
  <c r="BT214" i="5"/>
  <c r="BL214" i="5"/>
  <c r="BT199" i="5"/>
  <c r="BL199" i="5"/>
  <c r="BT237" i="5"/>
  <c r="BL237" i="5"/>
  <c r="BT193" i="5"/>
  <c r="BL193" i="5"/>
  <c r="BT227" i="5"/>
  <c r="BL227" i="5"/>
  <c r="BL203" i="5"/>
  <c r="BT203" i="5"/>
  <c r="BT236" i="5"/>
  <c r="BL236" i="5"/>
  <c r="BT213" i="5"/>
  <c r="BL213" i="5"/>
  <c r="BL218" i="5"/>
  <c r="BT218" i="5"/>
  <c r="BL183" i="5"/>
  <c r="BT183" i="5"/>
  <c r="BT212" i="5"/>
  <c r="BL212" i="5"/>
  <c r="BT211" i="5"/>
  <c r="BL211" i="5"/>
  <c r="BL230" i="5"/>
  <c r="BT230" i="5"/>
  <c r="BL217" i="5"/>
  <c r="BT217" i="5"/>
  <c r="BT235" i="5"/>
  <c r="BL235" i="5"/>
  <c r="BT231" i="5"/>
  <c r="BL231" i="5"/>
  <c r="BT244" i="5"/>
  <c r="BL244" i="5"/>
  <c r="BT246" i="5"/>
  <c r="BL246" i="5"/>
  <c r="BL186" i="5"/>
  <c r="BT186" i="5"/>
  <c r="BO229" i="5"/>
  <c r="BQ229" i="5"/>
  <c r="BR229" i="5" s="1"/>
  <c r="BQ232" i="5"/>
  <c r="BR232" i="5" s="1"/>
  <c r="BO232" i="5"/>
  <c r="BY5" i="5"/>
  <c r="BO215" i="5"/>
  <c r="BQ215" i="5"/>
  <c r="BR215" i="5" s="1"/>
  <c r="BO237" i="5"/>
  <c r="BQ237" i="5"/>
  <c r="BR237" i="5" s="1"/>
  <c r="BQ231" i="5"/>
  <c r="BR231" i="5" s="1"/>
  <c r="BO231" i="5"/>
  <c r="BO203" i="5"/>
  <c r="BQ203" i="5"/>
  <c r="BR203" i="5" s="1"/>
  <c r="BO221" i="5"/>
  <c r="BQ221" i="5"/>
  <c r="BR221" i="5" s="1"/>
  <c r="BO241" i="5"/>
  <c r="BQ241" i="5"/>
  <c r="BR241" i="5" s="1"/>
  <c r="BO205" i="5"/>
  <c r="BQ205" i="5"/>
  <c r="BR205" i="5" s="1"/>
  <c r="BO207" i="5"/>
  <c r="BQ207" i="5"/>
  <c r="BR207" i="5" s="1"/>
  <c r="BO214" i="5"/>
  <c r="BQ214" i="5"/>
  <c r="BR214" i="5" s="1"/>
  <c r="BQ240" i="5"/>
  <c r="BR240" i="5" s="1"/>
  <c r="BO240" i="5"/>
  <c r="BQ189" i="5"/>
  <c r="BR189" i="5" s="1"/>
  <c r="BO189" i="5"/>
  <c r="BO204" i="5"/>
  <c r="BQ204" i="5"/>
  <c r="BR204" i="5" s="1"/>
  <c r="BO208" i="5"/>
  <c r="BQ208" i="5"/>
  <c r="BR208" i="5" s="1"/>
  <c r="BO219" i="5"/>
  <c r="BQ219" i="5"/>
  <c r="BR219" i="5" s="1"/>
  <c r="BQ220" i="5"/>
  <c r="BR220" i="5" s="1"/>
  <c r="BO220" i="5"/>
  <c r="BO210" i="5"/>
  <c r="BQ210" i="5"/>
  <c r="BR210" i="5" s="1"/>
  <c r="BQ234" i="5"/>
  <c r="BR234" i="5" s="1"/>
  <c r="BO234" i="5"/>
  <c r="BQ224" i="5"/>
  <c r="BR224" i="5" s="1"/>
  <c r="BO224" i="5"/>
  <c r="BQ216" i="5"/>
  <c r="BR216" i="5" s="1"/>
  <c r="BO216" i="5"/>
  <c r="BO239" i="5"/>
  <c r="BQ239" i="5"/>
  <c r="BR239" i="5" s="1"/>
  <c r="BO186" i="5"/>
  <c r="BQ186" i="5"/>
  <c r="BR186" i="5" s="1"/>
  <c r="BO213" i="5"/>
  <c r="BQ213" i="5"/>
  <c r="BR213" i="5" s="1"/>
  <c r="BO218" i="5"/>
  <c r="BQ218" i="5"/>
  <c r="BR218" i="5" s="1"/>
  <c r="BO225" i="5"/>
  <c r="BQ225" i="5"/>
  <c r="BR225" i="5" s="1"/>
  <c r="BO223" i="5"/>
  <c r="BQ223" i="5"/>
  <c r="BR223" i="5" s="1"/>
  <c r="BO190" i="5"/>
  <c r="BQ190" i="5"/>
  <c r="BR190" i="5" s="1"/>
  <c r="BO201" i="5"/>
  <c r="BQ201" i="5"/>
  <c r="BR201" i="5" s="1"/>
  <c r="BO222" i="5"/>
  <c r="BQ222" i="5"/>
  <c r="BR222" i="5" s="1"/>
  <c r="BQ192" i="5"/>
  <c r="BR192" i="5" s="1"/>
  <c r="BO192" i="5"/>
  <c r="BO200" i="5"/>
  <c r="BQ200" i="5"/>
  <c r="BR200" i="5" s="1"/>
  <c r="BO227" i="5"/>
  <c r="BQ227" i="5"/>
  <c r="BR227" i="5" s="1"/>
  <c r="BQ244" i="5"/>
  <c r="BR244" i="5" s="1"/>
  <c r="BO244" i="5"/>
  <c r="BQ228" i="5"/>
  <c r="BR228" i="5" s="1"/>
  <c r="BO228" i="5"/>
  <c r="BQ243" i="5"/>
  <c r="BR243" i="5" s="1"/>
  <c r="BO243" i="5"/>
  <c r="BQ212" i="5"/>
  <c r="BR212" i="5" s="1"/>
  <c r="BO212" i="5"/>
  <c r="BQ197" i="5"/>
  <c r="BR197" i="5" s="1"/>
  <c r="BO197" i="5"/>
  <c r="BZ5" i="5"/>
  <c r="BO195" i="5"/>
  <c r="BQ195" i="5"/>
  <c r="BR195" i="5" s="1"/>
  <c r="BO230" i="5"/>
  <c r="BQ230" i="5"/>
  <c r="BR230" i="5" s="1"/>
  <c r="BO198" i="5"/>
  <c r="BQ198" i="5"/>
  <c r="BR198" i="5" s="1"/>
  <c r="BO233" i="5"/>
  <c r="BQ233" i="5"/>
  <c r="BR233" i="5" s="1"/>
  <c r="BO202" i="5"/>
  <c r="BQ202" i="5"/>
  <c r="BR202" i="5" s="1"/>
  <c r="BO246" i="5"/>
  <c r="BQ246" i="5"/>
  <c r="BR246" i="5" s="1"/>
  <c r="BO238" i="5"/>
  <c r="BQ238" i="5"/>
  <c r="BR238" i="5" s="1"/>
  <c r="BO206" i="5"/>
  <c r="BQ206" i="5"/>
  <c r="BR206" i="5" s="1"/>
  <c r="BQ184" i="5"/>
  <c r="BR184" i="5" s="1"/>
  <c r="BO184" i="5"/>
  <c r="BO235" i="5"/>
  <c r="BQ235" i="5"/>
  <c r="BR235" i="5" s="1"/>
  <c r="BQ188" i="5"/>
  <c r="BR188" i="5" s="1"/>
  <c r="BO188" i="5"/>
  <c r="BQ209" i="5"/>
  <c r="BR209" i="5" s="1"/>
  <c r="BO209" i="5"/>
  <c r="BO185" i="5"/>
  <c r="BQ185" i="5"/>
  <c r="BR185" i="5" s="1"/>
  <c r="BO196" i="5"/>
  <c r="BQ196" i="5"/>
  <c r="BR196" i="5" s="1"/>
  <c r="BQ236" i="5"/>
  <c r="BR236" i="5" s="1"/>
  <c r="BO236" i="5"/>
  <c r="BO194" i="5"/>
  <c r="BQ194" i="5"/>
  <c r="BR194" i="5" s="1"/>
  <c r="BQ245" i="5"/>
  <c r="BR245" i="5" s="1"/>
  <c r="BO245" i="5"/>
  <c r="BQ193" i="5"/>
  <c r="BR193" i="5" s="1"/>
  <c r="BO193" i="5"/>
  <c r="BO199" i="5"/>
  <c r="BQ199" i="5"/>
  <c r="BR199" i="5" s="1"/>
  <c r="BO242" i="5"/>
  <c r="BQ242" i="5"/>
  <c r="BR242" i="5" s="1"/>
  <c r="BQ183" i="5"/>
  <c r="BR183" i="5" s="1"/>
  <c r="BO183" i="5"/>
  <c r="BQ217" i="5"/>
  <c r="BR217" i="5" s="1"/>
  <c r="BO217" i="5"/>
  <c r="BO187" i="5"/>
  <c r="BQ187" i="5"/>
  <c r="BR187" i="5" s="1"/>
  <c r="BO226" i="5"/>
  <c r="BQ226" i="5"/>
  <c r="BR226" i="5" s="1"/>
  <c r="BO191" i="5"/>
  <c r="BQ191" i="5"/>
  <c r="BR191" i="5" s="1"/>
  <c r="BO211" i="5"/>
  <c r="BQ211" i="5"/>
  <c r="BR211" i="5" s="1"/>
  <c r="BQ163" i="5"/>
  <c r="BR163" i="5" s="1"/>
  <c r="BO163" i="5"/>
  <c r="BQ171" i="5"/>
  <c r="BR171" i="5" s="1"/>
  <c r="BO171" i="5"/>
  <c r="BL169" i="5"/>
  <c r="BT169" i="5"/>
  <c r="AB2" i="7"/>
  <c r="D2" i="7" s="1"/>
  <c r="BQ182" i="5"/>
  <c r="BR182" i="5" s="1"/>
  <c r="BO182" i="5"/>
  <c r="BQ174" i="5"/>
  <c r="BR174" i="5" s="1"/>
  <c r="BO174" i="5"/>
  <c r="BT180" i="5"/>
  <c r="BL180" i="5"/>
  <c r="BQ154" i="5"/>
  <c r="BR154" i="5" s="1"/>
  <c r="BO154" i="5"/>
  <c r="BT168" i="5"/>
  <c r="BL168" i="5"/>
  <c r="BO180" i="5"/>
  <c r="BQ180" i="5"/>
  <c r="BR180" i="5" s="1"/>
  <c r="BT177" i="5"/>
  <c r="BL177" i="5"/>
  <c r="BT162" i="5"/>
  <c r="BL162" i="5"/>
  <c r="BQ179" i="5"/>
  <c r="BR179" i="5" s="1"/>
  <c r="BO179" i="5"/>
  <c r="BQ162" i="5"/>
  <c r="BR162" i="5" s="1"/>
  <c r="BO162" i="5"/>
  <c r="BT181" i="5"/>
  <c r="BL181" i="5"/>
  <c r="S2" i="7"/>
  <c r="C2" i="7" s="1"/>
  <c r="BT158" i="5"/>
  <c r="BL158" i="5"/>
  <c r="BO164" i="5"/>
  <c r="BQ164" i="5"/>
  <c r="BR164" i="5" s="1"/>
  <c r="BO157" i="5"/>
  <c r="BQ157" i="5"/>
  <c r="BR157" i="5" s="1"/>
  <c r="BT163" i="5"/>
  <c r="BL163" i="5"/>
  <c r="BO173" i="5"/>
  <c r="BQ173" i="5"/>
  <c r="BR173" i="5" s="1"/>
  <c r="BO161" i="5"/>
  <c r="BQ161" i="5"/>
  <c r="BR161" i="5" s="1"/>
  <c r="BQ159" i="5"/>
  <c r="BR159" i="5" s="1"/>
  <c r="BO159" i="5"/>
  <c r="BQ167" i="5"/>
  <c r="BR167" i="5" s="1"/>
  <c r="BO167" i="5"/>
  <c r="BT157" i="5"/>
  <c r="BL157" i="5"/>
  <c r="BO177" i="5"/>
  <c r="BQ177" i="5"/>
  <c r="BR177" i="5" s="1"/>
  <c r="BT164" i="5"/>
  <c r="BL164" i="5"/>
  <c r="BQ166" i="5"/>
  <c r="BR166" i="5" s="1"/>
  <c r="BO166" i="5"/>
  <c r="BT176" i="5"/>
  <c r="BL176" i="5"/>
  <c r="BT175" i="5"/>
  <c r="BL175" i="5"/>
  <c r="BT155" i="5"/>
  <c r="BL155" i="5"/>
  <c r="BL182" i="5"/>
  <c r="BT182" i="5"/>
  <c r="BO158" i="5"/>
  <c r="BQ158" i="5"/>
  <c r="BR158" i="5" s="1"/>
  <c r="BO172" i="5"/>
  <c r="BQ172" i="5"/>
  <c r="BR172" i="5" s="1"/>
  <c r="BL153" i="5"/>
  <c r="BT153" i="5"/>
  <c r="BQ175" i="5"/>
  <c r="BR175" i="5" s="1"/>
  <c r="BO175" i="5"/>
  <c r="BO176" i="5"/>
  <c r="BQ176" i="5"/>
  <c r="BR176" i="5" s="1"/>
  <c r="BT179" i="5"/>
  <c r="BL179" i="5"/>
  <c r="BO165" i="5"/>
  <c r="BQ165" i="5"/>
  <c r="BR165" i="5" s="1"/>
  <c r="BT174" i="5"/>
  <c r="BL174" i="5"/>
  <c r="BT172" i="5"/>
  <c r="BL172" i="5"/>
  <c r="BQ178" i="5"/>
  <c r="BR178" i="5" s="1"/>
  <c r="BO178" i="5"/>
  <c r="BQ170" i="5"/>
  <c r="BR170" i="5" s="1"/>
  <c r="BO170" i="5"/>
  <c r="BT170" i="5"/>
  <c r="BL170" i="5"/>
  <c r="BO168" i="5"/>
  <c r="BQ168" i="5"/>
  <c r="BR168" i="5" s="1"/>
  <c r="BT156" i="5"/>
  <c r="BL156" i="5"/>
  <c r="BT154" i="5"/>
  <c r="BL154" i="5"/>
  <c r="BO156" i="5"/>
  <c r="BQ156" i="5"/>
  <c r="BR156" i="5" s="1"/>
  <c r="BT159" i="5"/>
  <c r="BL159" i="5"/>
  <c r="BT167" i="5"/>
  <c r="BL167" i="5"/>
  <c r="BO160" i="5"/>
  <c r="BQ160" i="5"/>
  <c r="BR160" i="5" s="1"/>
  <c r="BQ153" i="5"/>
  <c r="BR153" i="5" s="1"/>
  <c r="BO153" i="5"/>
  <c r="BO155" i="5"/>
  <c r="BQ155" i="5"/>
  <c r="BR155" i="5" s="1"/>
  <c r="BO181" i="5"/>
  <c r="BQ181" i="5"/>
  <c r="BR181" i="5" s="1"/>
  <c r="BT165" i="5"/>
  <c r="BL165" i="5"/>
  <c r="BT171" i="5"/>
  <c r="BL171" i="5"/>
  <c r="BT166" i="5"/>
  <c r="BL166" i="5"/>
  <c r="BL178" i="5"/>
  <c r="BT178" i="5"/>
  <c r="BT160" i="5"/>
  <c r="BL160" i="5"/>
  <c r="BO169" i="5"/>
  <c r="BQ169" i="5"/>
  <c r="BR169" i="5" s="1"/>
  <c r="BL173" i="5"/>
  <c r="BT173" i="5"/>
  <c r="BL161" i="5"/>
  <c r="BT161" i="5"/>
  <c r="BJ123" i="5"/>
  <c r="BT123" i="5" s="1"/>
  <c r="F123" i="11" s="1"/>
  <c r="BO3" i="5"/>
  <c r="BQ3" i="5"/>
  <c r="BR3" i="5" s="1"/>
  <c r="BO113" i="5"/>
  <c r="BQ113" i="5"/>
  <c r="BR113" i="5" s="1"/>
  <c r="BO141" i="5"/>
  <c r="BQ141" i="5"/>
  <c r="BR141" i="5" s="1"/>
  <c r="BO114" i="5"/>
  <c r="BQ114" i="5"/>
  <c r="BR114" i="5" s="1"/>
  <c r="BO38" i="5"/>
  <c r="BQ38" i="5"/>
  <c r="BR38" i="5" s="1"/>
  <c r="BO139" i="5"/>
  <c r="BQ139" i="5"/>
  <c r="BR139" i="5" s="1"/>
  <c r="BQ23" i="5"/>
  <c r="BR23" i="5" s="1"/>
  <c r="BO23" i="5"/>
  <c r="BO98" i="5"/>
  <c r="BQ98" i="5"/>
  <c r="BR98" i="5" s="1"/>
  <c r="BO51" i="5"/>
  <c r="BQ51" i="5"/>
  <c r="BR51" i="5" s="1"/>
  <c r="BO101" i="5"/>
  <c r="BQ101" i="5"/>
  <c r="BR101" i="5" s="1"/>
  <c r="BO140" i="5"/>
  <c r="BQ140" i="5"/>
  <c r="BR140" i="5" s="1"/>
  <c r="BO142" i="5"/>
  <c r="BQ142" i="5"/>
  <c r="BR142" i="5" s="1"/>
  <c r="BO82" i="5"/>
  <c r="BQ82" i="5"/>
  <c r="BR82" i="5" s="1"/>
  <c r="BQ30" i="5"/>
  <c r="BR30" i="5" s="1"/>
  <c r="BO30" i="5"/>
  <c r="BQ15" i="5"/>
  <c r="BR15" i="5" s="1"/>
  <c r="BO15" i="5"/>
  <c r="BQ124" i="5"/>
  <c r="BR124" i="5" s="1"/>
  <c r="BO124" i="5"/>
  <c r="BO4" i="5"/>
  <c r="BO130" i="5"/>
  <c r="BQ130" i="5"/>
  <c r="BR130" i="5" s="1"/>
  <c r="BO69" i="5"/>
  <c r="BQ69" i="5"/>
  <c r="BR69" i="5" s="1"/>
  <c r="BO72" i="5"/>
  <c r="BQ72" i="5"/>
  <c r="BR72" i="5" s="1"/>
  <c r="BO91" i="5"/>
  <c r="BQ91" i="5"/>
  <c r="BR91" i="5" s="1"/>
  <c r="BO78" i="5"/>
  <c r="BQ78" i="5"/>
  <c r="BR78" i="5" s="1"/>
  <c r="BO5" i="5"/>
  <c r="BQ5" i="5"/>
  <c r="BR5" i="5" s="1"/>
  <c r="BQ67" i="5"/>
  <c r="BR67" i="5" s="1"/>
  <c r="BO67" i="5"/>
  <c r="BO9" i="5"/>
  <c r="BQ9" i="5"/>
  <c r="BR9" i="5" s="1"/>
  <c r="BO92" i="5"/>
  <c r="BQ92" i="5"/>
  <c r="BR92" i="5" s="1"/>
  <c r="BO149" i="5"/>
  <c r="BQ149" i="5"/>
  <c r="BR149" i="5" s="1"/>
  <c r="BO36" i="5"/>
  <c r="BQ36" i="5"/>
  <c r="BR36" i="5" s="1"/>
  <c r="BO86" i="5"/>
  <c r="BQ86" i="5"/>
  <c r="BR86" i="5" s="1"/>
  <c r="BO57" i="5"/>
  <c r="BQ57" i="5"/>
  <c r="BR57" i="5" s="1"/>
  <c r="BO135" i="5"/>
  <c r="BQ135" i="5"/>
  <c r="BR135" i="5" s="1"/>
  <c r="BO79" i="5"/>
  <c r="BQ79" i="5"/>
  <c r="BR79" i="5" s="1"/>
  <c r="BO20" i="5"/>
  <c r="BQ20" i="5"/>
  <c r="BR20" i="5" s="1"/>
  <c r="BO6" i="5"/>
  <c r="BQ6" i="5"/>
  <c r="BR6" i="5" s="1"/>
  <c r="BO107" i="5"/>
  <c r="BQ107" i="5"/>
  <c r="BR107" i="5" s="1"/>
  <c r="BQ17" i="5"/>
  <c r="BR17" i="5" s="1"/>
  <c r="BO17" i="5"/>
  <c r="BO53" i="5"/>
  <c r="BQ53" i="5"/>
  <c r="BR53" i="5" s="1"/>
  <c r="BO19" i="5"/>
  <c r="BQ19" i="5"/>
  <c r="BR19" i="5" s="1"/>
  <c r="BQ133" i="5"/>
  <c r="BR133" i="5" s="1"/>
  <c r="BO133" i="5"/>
  <c r="BQ32" i="5"/>
  <c r="BR32" i="5" s="1"/>
  <c r="BO32" i="5"/>
  <c r="BQ2" i="5"/>
  <c r="BR2" i="5" s="1"/>
  <c r="BO33" i="5"/>
  <c r="BQ33" i="5"/>
  <c r="BR33" i="5" s="1"/>
  <c r="BJ83" i="5"/>
  <c r="BT83" i="5" s="1"/>
  <c r="F83" i="11" s="1"/>
  <c r="BT32" i="5"/>
  <c r="F32" i="11" s="1"/>
  <c r="BJ147" i="5"/>
  <c r="BT147" i="5" s="1"/>
  <c r="F147" i="11" s="1"/>
  <c r="BJ99" i="5"/>
  <c r="BT99" i="5" s="1"/>
  <c r="F99" i="11" s="1"/>
  <c r="BO136" i="5"/>
  <c r="BQ136" i="5"/>
  <c r="BR136" i="5" s="1"/>
  <c r="BO52" i="5"/>
  <c r="BQ52" i="5"/>
  <c r="BR52" i="5" s="1"/>
  <c r="BO102" i="5"/>
  <c r="BQ102" i="5"/>
  <c r="BR102" i="5" s="1"/>
  <c r="BO87" i="5"/>
  <c r="BQ87" i="5"/>
  <c r="BR87" i="5" s="1"/>
  <c r="BO8" i="5"/>
  <c r="BQ8" i="5"/>
  <c r="BR8" i="5" s="1"/>
  <c r="BO115" i="5"/>
  <c r="BQ115" i="5"/>
  <c r="BR115" i="5" s="1"/>
  <c r="BO81" i="5"/>
  <c r="BQ81" i="5"/>
  <c r="BR81" i="5" s="1"/>
  <c r="BO146" i="5"/>
  <c r="BQ146" i="5"/>
  <c r="BR146" i="5" s="1"/>
  <c r="BO37" i="5"/>
  <c r="BQ37" i="5"/>
  <c r="BR37" i="5" s="1"/>
  <c r="BO120" i="5"/>
  <c r="BQ120" i="5"/>
  <c r="BR120" i="5" s="1"/>
  <c r="BQ55" i="5"/>
  <c r="BR55" i="5" s="1"/>
  <c r="BO55" i="5"/>
  <c r="BO95" i="5"/>
  <c r="BQ95" i="5"/>
  <c r="BR95" i="5" s="1"/>
  <c r="BO40" i="5"/>
  <c r="BQ40" i="5"/>
  <c r="BR40" i="5" s="1"/>
  <c r="BO68" i="5"/>
  <c r="BQ68" i="5"/>
  <c r="BR68" i="5" s="1"/>
  <c r="BO16" i="5"/>
  <c r="BQ16" i="5"/>
  <c r="BR16" i="5" s="1"/>
  <c r="BJ69" i="5"/>
  <c r="BT69" i="5" s="1"/>
  <c r="F69" i="11" s="1"/>
  <c r="BJ131" i="5"/>
  <c r="BT131" i="5" s="1"/>
  <c r="F131" i="11" s="1"/>
  <c r="BJ22" i="5"/>
  <c r="BT22" i="5" s="1"/>
  <c r="F22" i="11" s="1"/>
  <c r="BO54" i="5"/>
  <c r="BQ54" i="5"/>
  <c r="BR54" i="5" s="1"/>
  <c r="BQ39" i="5"/>
  <c r="BR39" i="5" s="1"/>
  <c r="BO39" i="5"/>
  <c r="BO44" i="5"/>
  <c r="BQ44" i="5"/>
  <c r="BR44" i="5" s="1"/>
  <c r="BO97" i="5"/>
  <c r="BQ97" i="5"/>
  <c r="BR97" i="5" s="1"/>
  <c r="BO24" i="5"/>
  <c r="BQ24" i="5"/>
  <c r="BR24" i="5" s="1"/>
  <c r="BO131" i="5"/>
  <c r="BQ131" i="5"/>
  <c r="BR131" i="5" s="1"/>
  <c r="BO129" i="5"/>
  <c r="BQ129" i="5"/>
  <c r="BR129" i="5" s="1"/>
  <c r="BO73" i="5"/>
  <c r="BQ73" i="5"/>
  <c r="BR73" i="5" s="1"/>
  <c r="BO100" i="5"/>
  <c r="BQ100" i="5"/>
  <c r="BR100" i="5" s="1"/>
  <c r="BO48" i="5"/>
  <c r="BQ48" i="5"/>
  <c r="BR48" i="5" s="1"/>
  <c r="BO10" i="5"/>
  <c r="BQ10" i="5"/>
  <c r="BR10" i="5" s="1"/>
  <c r="BO150" i="5"/>
  <c r="BQ150" i="5"/>
  <c r="BR150" i="5" s="1"/>
  <c r="BQ121" i="5"/>
  <c r="BR121" i="5" s="1"/>
  <c r="BO121" i="5"/>
  <c r="BO56" i="5"/>
  <c r="BQ56" i="5"/>
  <c r="BR56" i="5" s="1"/>
  <c r="BO84" i="5"/>
  <c r="BQ84" i="5"/>
  <c r="BR84" i="5" s="1"/>
  <c r="BO46" i="5"/>
  <c r="BQ46" i="5"/>
  <c r="BR46" i="5" s="1"/>
  <c r="BO74" i="5"/>
  <c r="BQ74" i="5"/>
  <c r="BR74" i="5" s="1"/>
  <c r="BO70" i="5"/>
  <c r="BQ70" i="5"/>
  <c r="BR70" i="5" s="1"/>
  <c r="BQ63" i="5"/>
  <c r="BR63" i="5" s="1"/>
  <c r="BO63" i="5"/>
  <c r="BO83" i="5"/>
  <c r="BQ83" i="5"/>
  <c r="BR83" i="5" s="1"/>
  <c r="BJ67" i="5"/>
  <c r="BT67" i="5" s="1"/>
  <c r="F67" i="11" s="1"/>
  <c r="BJ77" i="5"/>
  <c r="BT77" i="5" s="1"/>
  <c r="F77" i="11" s="1"/>
  <c r="BJ117" i="5"/>
  <c r="BT117" i="5" s="1"/>
  <c r="F117" i="11" s="1"/>
  <c r="BO25" i="5"/>
  <c r="BQ25" i="5"/>
  <c r="BR25" i="5" s="1"/>
  <c r="BO13" i="5"/>
  <c r="BQ13" i="5"/>
  <c r="BR13" i="5" s="1"/>
  <c r="BQ116" i="5"/>
  <c r="BR116" i="5" s="1"/>
  <c r="BO116" i="5"/>
  <c r="BO64" i="5"/>
  <c r="BQ64" i="5"/>
  <c r="BR64" i="5" s="1"/>
  <c r="BO26" i="5"/>
  <c r="BQ26" i="5"/>
  <c r="BR26" i="5" s="1"/>
  <c r="BQ111" i="5"/>
  <c r="BR111" i="5" s="1"/>
  <c r="BO111" i="5"/>
  <c r="BO11" i="5"/>
  <c r="BQ11" i="5"/>
  <c r="BR11" i="5" s="1"/>
  <c r="BQ151" i="5"/>
  <c r="BR151" i="5" s="1"/>
  <c r="BO151" i="5"/>
  <c r="BQ49" i="5"/>
  <c r="BR49" i="5" s="1"/>
  <c r="BO49" i="5"/>
  <c r="BO138" i="5"/>
  <c r="BQ138" i="5"/>
  <c r="BR138" i="5" s="1"/>
  <c r="BO94" i="5"/>
  <c r="BQ94" i="5"/>
  <c r="BR94" i="5" s="1"/>
  <c r="BO12" i="5"/>
  <c r="BQ12" i="5"/>
  <c r="BR12" i="5" s="1"/>
  <c r="BO65" i="5"/>
  <c r="BQ65" i="5"/>
  <c r="BR65" i="5" s="1"/>
  <c r="BO35" i="5"/>
  <c r="BQ35" i="5"/>
  <c r="BR35" i="5" s="1"/>
  <c r="BQ127" i="5"/>
  <c r="BR127" i="5" s="1"/>
  <c r="BO127" i="5"/>
  <c r="BO41" i="5"/>
  <c r="BQ41" i="5"/>
  <c r="BR41" i="5" s="1"/>
  <c r="BQ119" i="5"/>
  <c r="BR119" i="5" s="1"/>
  <c r="BO119" i="5"/>
  <c r="BO29" i="5"/>
  <c r="BQ29" i="5"/>
  <c r="BR29" i="5" s="1"/>
  <c r="BO132" i="5"/>
  <c r="BQ132" i="5"/>
  <c r="BR132" i="5" s="1"/>
  <c r="BO80" i="5"/>
  <c r="BQ80" i="5"/>
  <c r="BR80" i="5" s="1"/>
  <c r="BJ61" i="5"/>
  <c r="BT61" i="5" s="1"/>
  <c r="F61" i="11" s="1"/>
  <c r="BO118" i="5"/>
  <c r="BQ118" i="5"/>
  <c r="BR118" i="5" s="1"/>
  <c r="BO103" i="5"/>
  <c r="BQ103" i="5"/>
  <c r="BR103" i="5" s="1"/>
  <c r="BO108" i="5"/>
  <c r="BQ108" i="5"/>
  <c r="BR108" i="5" s="1"/>
  <c r="BO126" i="5"/>
  <c r="BQ126" i="5"/>
  <c r="BR126" i="5" s="1"/>
  <c r="BO137" i="5"/>
  <c r="BQ137" i="5"/>
  <c r="BR137" i="5" s="1"/>
  <c r="BO61" i="5"/>
  <c r="BQ61" i="5"/>
  <c r="BR61" i="5" s="1"/>
  <c r="BO112" i="5"/>
  <c r="BQ112" i="5"/>
  <c r="BR112" i="5" s="1"/>
  <c r="BO59" i="5"/>
  <c r="BQ59" i="5"/>
  <c r="BR59" i="5" s="1"/>
  <c r="BQ7" i="5"/>
  <c r="BR7" i="5" s="1"/>
  <c r="BO7" i="5"/>
  <c r="BO110" i="5"/>
  <c r="BQ110" i="5"/>
  <c r="BR110" i="5" s="1"/>
  <c r="BO45" i="5"/>
  <c r="BQ45" i="5"/>
  <c r="BR45" i="5" s="1"/>
  <c r="BO148" i="5"/>
  <c r="BQ148" i="5"/>
  <c r="BR148" i="5" s="1"/>
  <c r="BO134" i="5"/>
  <c r="BQ134" i="5"/>
  <c r="BR134" i="5" s="1"/>
  <c r="BO122" i="5"/>
  <c r="BQ122" i="5"/>
  <c r="BR122" i="5" s="1"/>
  <c r="BO147" i="5"/>
  <c r="BQ147" i="5"/>
  <c r="BR147" i="5" s="1"/>
  <c r="BO58" i="5"/>
  <c r="BQ58" i="5"/>
  <c r="BR58" i="5" s="1"/>
  <c r="BJ107" i="5"/>
  <c r="BT107" i="5" s="1"/>
  <c r="F107" i="11" s="1"/>
  <c r="BJ141" i="5"/>
  <c r="BT141" i="5" s="1"/>
  <c r="F141" i="11" s="1"/>
  <c r="BJ59" i="5"/>
  <c r="BT59" i="5" s="1"/>
  <c r="F59" i="11" s="1"/>
  <c r="BJ116" i="5"/>
  <c r="BT116" i="5" s="1"/>
  <c r="F116" i="11" s="1"/>
  <c r="BO89" i="5"/>
  <c r="BQ89" i="5"/>
  <c r="BR89" i="5" s="1"/>
  <c r="BQ77" i="5"/>
  <c r="BR77" i="5" s="1"/>
  <c r="BO77" i="5"/>
  <c r="BO50" i="5"/>
  <c r="BQ50" i="5"/>
  <c r="BR50" i="5" s="1"/>
  <c r="BO128" i="5"/>
  <c r="BQ128" i="5"/>
  <c r="BR128" i="5" s="1"/>
  <c r="BO90" i="5"/>
  <c r="BQ90" i="5"/>
  <c r="BR90" i="5" s="1"/>
  <c r="BQ47" i="5"/>
  <c r="BR47" i="5" s="1"/>
  <c r="BO47" i="5"/>
  <c r="BQ75" i="5"/>
  <c r="BR75" i="5" s="1"/>
  <c r="BO75" i="5"/>
  <c r="BO21" i="5"/>
  <c r="BQ21" i="5"/>
  <c r="BR21" i="5" s="1"/>
  <c r="BO34" i="5"/>
  <c r="BQ34" i="5"/>
  <c r="BR34" i="5" s="1"/>
  <c r="BQ31" i="5"/>
  <c r="BR31" i="5" s="1"/>
  <c r="BO31" i="5"/>
  <c r="BO76" i="5"/>
  <c r="BQ76" i="5"/>
  <c r="BR76" i="5" s="1"/>
  <c r="BO18" i="5"/>
  <c r="BQ18" i="5"/>
  <c r="BR18" i="5" s="1"/>
  <c r="BO96" i="5"/>
  <c r="BQ96" i="5"/>
  <c r="BR96" i="5" s="1"/>
  <c r="BO99" i="5"/>
  <c r="BQ99" i="5"/>
  <c r="BR99" i="5" s="1"/>
  <c r="BQ104" i="5"/>
  <c r="BR104" i="5" s="1"/>
  <c r="BO104" i="5"/>
  <c r="BO105" i="5"/>
  <c r="BQ105" i="5"/>
  <c r="BR105" i="5" s="1"/>
  <c r="BO60" i="5"/>
  <c r="BQ60" i="5"/>
  <c r="BR60" i="5" s="1"/>
  <c r="BQ143" i="5"/>
  <c r="BR143" i="5" s="1"/>
  <c r="BO143" i="5"/>
  <c r="BO93" i="5"/>
  <c r="BQ93" i="5"/>
  <c r="BR93" i="5" s="1"/>
  <c r="BO66" i="5"/>
  <c r="BQ66" i="5"/>
  <c r="BR66" i="5" s="1"/>
  <c r="BO144" i="5"/>
  <c r="BQ144" i="5"/>
  <c r="BR144" i="5" s="1"/>
  <c r="BO117" i="5"/>
  <c r="BQ117" i="5"/>
  <c r="BR117" i="5" s="1"/>
  <c r="BJ139" i="5"/>
  <c r="BT139" i="5" s="1"/>
  <c r="F139" i="11" s="1"/>
  <c r="BJ51" i="5"/>
  <c r="BT51" i="5" s="1"/>
  <c r="F51" i="11" s="1"/>
  <c r="BJ6" i="5"/>
  <c r="BT6" i="5" s="1"/>
  <c r="F6" i="11" s="1"/>
  <c r="BJ148" i="5"/>
  <c r="BT148" i="5" s="1"/>
  <c r="F148" i="11" s="1"/>
  <c r="BO27" i="5"/>
  <c r="BQ27" i="5"/>
  <c r="BR27" i="5" s="1"/>
  <c r="BO62" i="5"/>
  <c r="BQ62" i="5"/>
  <c r="BR62" i="5" s="1"/>
  <c r="BO145" i="5"/>
  <c r="BQ145" i="5"/>
  <c r="BR145" i="5" s="1"/>
  <c r="BO85" i="5"/>
  <c r="BQ85" i="5"/>
  <c r="BR85" i="5" s="1"/>
  <c r="BO28" i="5"/>
  <c r="BQ28" i="5"/>
  <c r="BR28" i="5" s="1"/>
  <c r="BO152" i="5"/>
  <c r="BQ152" i="5"/>
  <c r="BR152" i="5" s="1"/>
  <c r="BO125" i="5"/>
  <c r="BQ125" i="5"/>
  <c r="BR125" i="5" s="1"/>
  <c r="BQ22" i="5"/>
  <c r="BR22" i="5" s="1"/>
  <c r="BO22" i="5"/>
  <c r="BO123" i="5"/>
  <c r="BQ123" i="5"/>
  <c r="BR123" i="5" s="1"/>
  <c r="BQ71" i="5"/>
  <c r="BR71" i="5" s="1"/>
  <c r="BO71" i="5"/>
  <c r="BO109" i="5"/>
  <c r="BQ109" i="5"/>
  <c r="BR109" i="5" s="1"/>
  <c r="BO106" i="5"/>
  <c r="BQ106" i="5"/>
  <c r="BR106" i="5" s="1"/>
  <c r="BO43" i="5"/>
  <c r="BQ43" i="5"/>
  <c r="BR43" i="5" s="1"/>
  <c r="BQ14" i="5"/>
  <c r="BR14" i="5" s="1"/>
  <c r="BO14" i="5"/>
  <c r="BO42" i="5"/>
  <c r="BQ42" i="5"/>
  <c r="BR42" i="5" s="1"/>
  <c r="BO88" i="5"/>
  <c r="BQ88" i="5"/>
  <c r="BR88" i="5" s="1"/>
  <c r="F115" i="11"/>
  <c r="F14" i="11"/>
  <c r="F75" i="11"/>
  <c r="F24" i="11"/>
  <c r="F91" i="11"/>
  <c r="F2" i="11"/>
  <c r="BL19" i="5"/>
  <c r="F19" i="11"/>
  <c r="BL4" i="5"/>
  <c r="F4" i="11"/>
  <c r="BL140" i="5"/>
  <c r="F140" i="11"/>
  <c r="F37" i="11"/>
  <c r="BL37" i="5"/>
  <c r="BL13" i="5"/>
  <c r="F13" i="11"/>
  <c r="BL82" i="5"/>
  <c r="F82" i="11"/>
  <c r="BL64" i="5"/>
  <c r="F64" i="11"/>
  <c r="BL137" i="5"/>
  <c r="F137" i="11"/>
  <c r="BL100" i="5"/>
  <c r="F100" i="11"/>
  <c r="F8" i="11"/>
  <c r="BL45" i="5"/>
  <c r="F45" i="11"/>
  <c r="BL151" i="5"/>
  <c r="F151" i="11"/>
  <c r="BL17" i="5"/>
  <c r="F17" i="11"/>
  <c r="BL57" i="5"/>
  <c r="F57" i="11"/>
  <c r="BL48" i="5"/>
  <c r="F48" i="11"/>
  <c r="BL85" i="5"/>
  <c r="F85" i="11"/>
  <c r="BL25" i="5"/>
  <c r="F25" i="11"/>
  <c r="BL20" i="5"/>
  <c r="F20" i="11"/>
  <c r="BL126" i="5"/>
  <c r="F126" i="11"/>
  <c r="BL115" i="5"/>
  <c r="BL14" i="5"/>
  <c r="F96" i="11"/>
  <c r="BL96" i="5"/>
  <c r="BL40" i="5"/>
  <c r="F40" i="11"/>
  <c r="BL121" i="5"/>
  <c r="F121" i="11"/>
  <c r="BL80" i="5"/>
  <c r="F80" i="11"/>
  <c r="BL138" i="5"/>
  <c r="F138" i="11"/>
  <c r="BL52" i="5"/>
  <c r="F52" i="11"/>
  <c r="BL11" i="5"/>
  <c r="F11" i="11"/>
  <c r="BL28" i="5"/>
  <c r="F28" i="11"/>
  <c r="BL43" i="5"/>
  <c r="F43" i="11"/>
  <c r="BL122" i="5"/>
  <c r="F122" i="11"/>
  <c r="BL132" i="5"/>
  <c r="F132" i="11"/>
  <c r="BL12" i="5"/>
  <c r="F12" i="11"/>
  <c r="BL29" i="5"/>
  <c r="F29" i="11"/>
  <c r="BL128" i="5"/>
  <c r="F128" i="11"/>
  <c r="BL133" i="5"/>
  <c r="F133" i="11"/>
  <c r="BL79" i="5"/>
  <c r="F79" i="11"/>
  <c r="BL54" i="5"/>
  <c r="F54" i="11"/>
  <c r="BL72" i="5"/>
  <c r="F72" i="11"/>
  <c r="BL109" i="5"/>
  <c r="F109" i="11"/>
  <c r="BL44" i="5"/>
  <c r="F44" i="11"/>
  <c r="BL81" i="5"/>
  <c r="F81" i="11"/>
  <c r="BL27" i="5"/>
  <c r="F27" i="11"/>
  <c r="F112" i="11"/>
  <c r="BL112" i="5"/>
  <c r="BL149" i="5"/>
  <c r="F149" i="11"/>
  <c r="BL46" i="5"/>
  <c r="F46" i="11"/>
  <c r="BL84" i="5"/>
  <c r="F84" i="11"/>
  <c r="BL60" i="5"/>
  <c r="F60" i="11"/>
  <c r="BL91" i="5"/>
  <c r="BL101" i="5"/>
  <c r="F101" i="11"/>
  <c r="BL47" i="5"/>
  <c r="F47" i="11"/>
  <c r="BL49" i="5"/>
  <c r="F49" i="11"/>
  <c r="BL58" i="5"/>
  <c r="F58" i="11"/>
  <c r="BL111" i="5"/>
  <c r="F111" i="11"/>
  <c r="BL113" i="5"/>
  <c r="F113" i="11"/>
  <c r="BL135" i="5"/>
  <c r="F135" i="11"/>
  <c r="BL118" i="5"/>
  <c r="F118" i="11"/>
  <c r="BL71" i="5"/>
  <c r="F71" i="11"/>
  <c r="BL31" i="5"/>
  <c r="F31" i="11"/>
  <c r="BL56" i="5"/>
  <c r="F56" i="11"/>
  <c r="BL93" i="5"/>
  <c r="F93" i="11"/>
  <c r="BL18" i="5"/>
  <c r="F18" i="11"/>
  <c r="BL26" i="5"/>
  <c r="F26" i="11"/>
  <c r="BL9" i="5"/>
  <c r="F9" i="11"/>
  <c r="BL104" i="5"/>
  <c r="F104" i="11"/>
  <c r="BL76" i="5"/>
  <c r="F76" i="11"/>
  <c r="BL144" i="5"/>
  <c r="F144" i="11"/>
  <c r="BL134" i="5"/>
  <c r="F134" i="11"/>
  <c r="BL106" i="5"/>
  <c r="F106" i="11"/>
  <c r="F129" i="11"/>
  <c r="BL129" i="5"/>
  <c r="BL143" i="5"/>
  <c r="F143" i="11"/>
  <c r="BL41" i="5"/>
  <c r="F41" i="11"/>
  <c r="F136" i="11"/>
  <c r="BL136" i="5"/>
  <c r="BL86" i="5"/>
  <c r="F86" i="11"/>
  <c r="BL23" i="5"/>
  <c r="F23" i="11"/>
  <c r="BL108" i="5"/>
  <c r="F108" i="11"/>
  <c r="BL145" i="5"/>
  <c r="F145" i="11"/>
  <c r="BL92" i="5"/>
  <c r="F92" i="11"/>
  <c r="BL62" i="5"/>
  <c r="F62" i="11"/>
  <c r="BL124" i="5"/>
  <c r="F124" i="11"/>
  <c r="BL63" i="5"/>
  <c r="F63" i="11"/>
  <c r="BL88" i="5"/>
  <c r="F88" i="11"/>
  <c r="BL125" i="5"/>
  <c r="F125" i="11"/>
  <c r="BL65" i="5"/>
  <c r="F65" i="11"/>
  <c r="BL75" i="5"/>
  <c r="BL24" i="5"/>
  <c r="F38" i="11"/>
  <c r="F146" i="11"/>
  <c r="BL146" i="5"/>
  <c r="BL110" i="5"/>
  <c r="F110" i="11"/>
  <c r="BL98" i="5"/>
  <c r="F98" i="11"/>
  <c r="BL142" i="5"/>
  <c r="F142" i="11"/>
  <c r="BL74" i="5"/>
  <c r="F74" i="11"/>
  <c r="BL120" i="5"/>
  <c r="F120" i="11"/>
  <c r="F105" i="11"/>
  <c r="BL105" i="5"/>
  <c r="BL42" i="5"/>
  <c r="F42" i="11"/>
  <c r="BL55" i="5"/>
  <c r="F55" i="11"/>
  <c r="BL95" i="5"/>
  <c r="F95" i="11"/>
  <c r="BL35" i="5"/>
  <c r="F35" i="11"/>
  <c r="BL10" i="5"/>
  <c r="F10" i="11"/>
  <c r="BL39" i="5"/>
  <c r="F39" i="11"/>
  <c r="BL130" i="5"/>
  <c r="F130" i="11"/>
  <c r="F5" i="11"/>
  <c r="BL5" i="5"/>
  <c r="BL30" i="5"/>
  <c r="F30" i="11"/>
  <c r="BL36" i="5"/>
  <c r="F36" i="11"/>
  <c r="BL70" i="5"/>
  <c r="F70" i="11"/>
  <c r="BL66" i="5"/>
  <c r="F66" i="11"/>
  <c r="BL87" i="5"/>
  <c r="F87" i="11"/>
  <c r="BL50" i="5"/>
  <c r="F50" i="11"/>
  <c r="BL33" i="5"/>
  <c r="F33" i="11"/>
  <c r="BL3" i="5"/>
  <c r="F3" i="11"/>
  <c r="F21" i="11"/>
  <c r="BL21" i="5"/>
  <c r="BL34" i="5"/>
  <c r="F34" i="11"/>
  <c r="BL127" i="5"/>
  <c r="F127" i="11"/>
  <c r="BL114" i="5"/>
  <c r="F114" i="11"/>
  <c r="F152" i="11"/>
  <c r="BL152" i="5"/>
  <c r="BL150" i="5"/>
  <c r="F150" i="11"/>
  <c r="BL103" i="5"/>
  <c r="F103" i="11"/>
  <c r="BL102" i="5"/>
  <c r="F102" i="11"/>
  <c r="BL73" i="5"/>
  <c r="F73" i="11"/>
  <c r="BL68" i="5"/>
  <c r="F68" i="11"/>
  <c r="BL119" i="5"/>
  <c r="F119" i="11"/>
  <c r="BL97" i="5"/>
  <c r="F97" i="11"/>
  <c r="BL16" i="5"/>
  <c r="F16" i="11"/>
  <c r="BL53" i="5"/>
  <c r="F53" i="11"/>
  <c r="BL94" i="5"/>
  <c r="F94" i="11"/>
  <c r="BL7" i="5"/>
  <c r="F7" i="11"/>
  <c r="BL89" i="5"/>
  <c r="F89" i="11"/>
  <c r="BL90" i="5"/>
  <c r="F90" i="11"/>
  <c r="BL78" i="5"/>
  <c r="F78" i="11"/>
  <c r="BL15" i="5"/>
  <c r="F15" i="11"/>
  <c r="J4" i="7"/>
  <c r="AZ75" i="5"/>
  <c r="AZ130" i="5"/>
  <c r="AZ70" i="5"/>
  <c r="AZ115" i="5"/>
  <c r="AZ87" i="5"/>
  <c r="AZ50" i="5"/>
  <c r="AZ33" i="5"/>
  <c r="AZ3" i="5"/>
  <c r="AZ21" i="5"/>
  <c r="AZ34" i="5"/>
  <c r="AZ127" i="5"/>
  <c r="AZ114" i="5"/>
  <c r="AZ67" i="5"/>
  <c r="AZ152" i="5"/>
  <c r="AZ150" i="5"/>
  <c r="AZ103" i="5"/>
  <c r="AZ66" i="5"/>
  <c r="AZ32" i="5"/>
  <c r="AZ37" i="5"/>
  <c r="AZ73" i="5"/>
  <c r="AZ68" i="5"/>
  <c r="AZ147" i="5"/>
  <c r="AZ13" i="5"/>
  <c r="AZ119" i="5"/>
  <c r="AZ82" i="5"/>
  <c r="AZ97" i="5"/>
  <c r="AZ16" i="5"/>
  <c r="AZ53" i="5"/>
  <c r="AZ94" i="5"/>
  <c r="AZ7" i="5"/>
  <c r="AZ89" i="5"/>
  <c r="AZ99" i="5"/>
  <c r="AZ90" i="5"/>
  <c r="AZ78" i="5"/>
  <c r="AZ15" i="5"/>
  <c r="AZ5" i="5"/>
  <c r="AZ64" i="5"/>
  <c r="AZ69" i="5"/>
  <c r="AZ137" i="5"/>
  <c r="AZ100" i="5"/>
  <c r="AZ8" i="5"/>
  <c r="AZ45" i="5"/>
  <c r="AZ151" i="5"/>
  <c r="AZ17" i="5"/>
  <c r="AZ57" i="5"/>
  <c r="AZ48" i="5"/>
  <c r="AZ85" i="5"/>
  <c r="AZ25" i="5"/>
  <c r="AZ20" i="5"/>
  <c r="AZ14" i="5"/>
  <c r="AZ131" i="5"/>
  <c r="AZ126" i="5"/>
  <c r="AZ22" i="5"/>
  <c r="AZ133" i="5"/>
  <c r="AZ30" i="5"/>
  <c r="AZ36" i="5"/>
  <c r="AZ43" i="5"/>
  <c r="AZ96" i="5"/>
  <c r="AZ101" i="5"/>
  <c r="AZ122" i="5"/>
  <c r="AZ47" i="5"/>
  <c r="AZ132" i="5"/>
  <c r="AZ40" i="5"/>
  <c r="AZ77" i="5"/>
  <c r="AZ12" i="5"/>
  <c r="AZ49" i="5"/>
  <c r="AZ121" i="5"/>
  <c r="AZ80" i="5"/>
  <c r="AZ117" i="5"/>
  <c r="AZ138" i="5"/>
  <c r="AZ52" i="5"/>
  <c r="AZ11" i="5"/>
  <c r="AZ29" i="5"/>
  <c r="AZ28" i="5"/>
  <c r="AZ54" i="5"/>
  <c r="AZ149" i="5"/>
  <c r="AZ72" i="5"/>
  <c r="AZ44" i="5"/>
  <c r="AZ112" i="5"/>
  <c r="AZ107" i="5"/>
  <c r="AZ26" i="5"/>
  <c r="AZ58" i="5"/>
  <c r="AZ111" i="5"/>
  <c r="AZ9" i="5"/>
  <c r="AZ104" i="5"/>
  <c r="AZ141" i="5"/>
  <c r="AZ76" i="5"/>
  <c r="AZ113" i="5"/>
  <c r="AZ135" i="5"/>
  <c r="AZ59" i="5"/>
  <c r="AZ144" i="5"/>
  <c r="AZ118" i="5"/>
  <c r="AZ71" i="5"/>
  <c r="AZ31" i="5"/>
  <c r="AZ116" i="5"/>
  <c r="AZ56" i="5"/>
  <c r="AZ93" i="5"/>
  <c r="AZ18" i="5"/>
  <c r="AZ128" i="5"/>
  <c r="AZ79" i="5"/>
  <c r="AZ27" i="5"/>
  <c r="AZ61" i="5"/>
  <c r="AZ139" i="5"/>
  <c r="AZ106" i="5"/>
  <c r="AZ41" i="5"/>
  <c r="AZ136" i="5"/>
  <c r="AZ86" i="5"/>
  <c r="AZ23" i="5"/>
  <c r="AZ108" i="5"/>
  <c r="AZ92" i="5"/>
  <c r="AZ91" i="5"/>
  <c r="AZ62" i="5"/>
  <c r="AZ6" i="5"/>
  <c r="AZ124" i="5"/>
  <c r="AZ63" i="5"/>
  <c r="AZ148" i="5"/>
  <c r="AZ88" i="5"/>
  <c r="AZ125" i="5"/>
  <c r="AZ65" i="5"/>
  <c r="AZ109" i="5"/>
  <c r="AZ81" i="5"/>
  <c r="AZ46" i="5"/>
  <c r="AZ84" i="5"/>
  <c r="AZ24" i="5"/>
  <c r="AZ60" i="5"/>
  <c r="AZ134" i="5"/>
  <c r="AZ129" i="5"/>
  <c r="AZ143" i="5"/>
  <c r="AZ51" i="5"/>
  <c r="AZ145" i="5"/>
  <c r="AZ19" i="5"/>
  <c r="AZ38" i="5"/>
  <c r="AZ4" i="5"/>
  <c r="AZ105" i="5"/>
  <c r="AZ83" i="5"/>
  <c r="AZ42" i="5"/>
  <c r="AZ146" i="5"/>
  <c r="AZ55" i="5"/>
  <c r="AZ140" i="5"/>
  <c r="AZ102" i="5"/>
  <c r="AZ110" i="5"/>
  <c r="AZ123" i="5"/>
  <c r="AZ98" i="5"/>
  <c r="AZ142" i="5"/>
  <c r="AZ95" i="5"/>
  <c r="AZ74" i="5"/>
  <c r="AZ35" i="5"/>
  <c r="AZ120" i="5"/>
  <c r="AZ10" i="5"/>
  <c r="AZ39" i="5"/>
  <c r="AG15" i="5"/>
  <c r="CA4" i="5" l="1"/>
  <c r="CB3" i="5"/>
  <c r="CC3" i="5" s="1"/>
  <c r="CD3" i="5" s="1"/>
  <c r="CB4" i="5"/>
  <c r="BL67" i="5"/>
  <c r="BL123" i="5"/>
  <c r="BL99" i="5"/>
  <c r="BL139" i="5"/>
  <c r="BL32" i="5"/>
  <c r="BL51" i="5"/>
  <c r="BL22" i="5"/>
  <c r="BL116" i="5"/>
  <c r="BL147" i="5"/>
  <c r="BL131" i="5"/>
  <c r="BL59" i="5"/>
  <c r="BL6" i="5"/>
  <c r="BL117" i="5"/>
  <c r="BL148" i="5"/>
  <c r="BL83" i="5"/>
  <c r="BL61" i="5"/>
  <c r="BL107" i="5"/>
  <c r="BL77" i="5"/>
  <c r="BL141" i="5"/>
  <c r="BL69" i="5"/>
  <c r="J15" i="7"/>
  <c r="B2" i="7" s="1"/>
  <c r="E2" i="7" s="1"/>
  <c r="CF244" i="5" l="1"/>
  <c r="CU244" i="5" s="1"/>
  <c r="CG240" i="5"/>
  <c r="CG237" i="5"/>
  <c r="CF236" i="5"/>
  <c r="CU236" i="5" s="1"/>
  <c r="CH235" i="5"/>
  <c r="CF230" i="5"/>
  <c r="CU230" i="5" s="1"/>
  <c r="CH228" i="5"/>
  <c r="CF225" i="5"/>
  <c r="CU225" i="5" s="1"/>
  <c r="CF223" i="5"/>
  <c r="CU223" i="5" s="1"/>
  <c r="CF222" i="5"/>
  <c r="CU222" i="5" s="1"/>
  <c r="CH219" i="5"/>
  <c r="CG214" i="5"/>
  <c r="CH209" i="5"/>
  <c r="CG207" i="5"/>
  <c r="CG204" i="5"/>
  <c r="CG203" i="5"/>
  <c r="CH201" i="5"/>
  <c r="CH200" i="5"/>
  <c r="CH199" i="5"/>
  <c r="CH195" i="5"/>
  <c r="CF193" i="5"/>
  <c r="CU193" i="5" s="1"/>
  <c r="CF192" i="5"/>
  <c r="CU192" i="5" s="1"/>
  <c r="CF191" i="5"/>
  <c r="CU191" i="5" s="1"/>
  <c r="CG188" i="5"/>
  <c r="CG187" i="5"/>
  <c r="CG182" i="5"/>
  <c r="CH180" i="5"/>
  <c r="CF176" i="5"/>
  <c r="CU176" i="5" s="1"/>
  <c r="CH171" i="5"/>
  <c r="CH170" i="5"/>
  <c r="CG169" i="5"/>
  <c r="CG167" i="5"/>
  <c r="CH165" i="5"/>
  <c r="CH164" i="5"/>
  <c r="CH159" i="5"/>
  <c r="CG154" i="5"/>
  <c r="CH153" i="5"/>
  <c r="CH147" i="5"/>
  <c r="CG146" i="5"/>
  <c r="CF145" i="5"/>
  <c r="CU145" i="5" s="1"/>
  <c r="CH142" i="5"/>
  <c r="CG132" i="5"/>
  <c r="CH131" i="5"/>
  <c r="CH130" i="5"/>
  <c r="CH129" i="5"/>
  <c r="CH128" i="5"/>
  <c r="CH126" i="5"/>
  <c r="CF125" i="5"/>
  <c r="CU125" i="5" s="1"/>
  <c r="CH122" i="5"/>
  <c r="CG120" i="5"/>
  <c r="CG119" i="5"/>
  <c r="CF118" i="5"/>
  <c r="CU118" i="5" s="1"/>
  <c r="CG117" i="5"/>
  <c r="CF110" i="5"/>
  <c r="CU110" i="5" s="1"/>
  <c r="CG109" i="5"/>
  <c r="CF105" i="5"/>
  <c r="CU105" i="5" s="1"/>
  <c r="CF103" i="5"/>
  <c r="CU103" i="5" s="1"/>
  <c r="CH100" i="5"/>
  <c r="CG99" i="5"/>
  <c r="CG93" i="5"/>
  <c r="CF87" i="5"/>
  <c r="CU87" i="5" s="1"/>
  <c r="CF76" i="5"/>
  <c r="CU76" i="5" s="1"/>
  <c r="CF75" i="5"/>
  <c r="CU75" i="5" s="1"/>
  <c r="CF74" i="5"/>
  <c r="CU74" i="5" s="1"/>
  <c r="CG72" i="5"/>
  <c r="CH66" i="5"/>
  <c r="CH65" i="5"/>
  <c r="CF63" i="5"/>
  <c r="CU63" i="5" s="1"/>
  <c r="CF62" i="5"/>
  <c r="CU62" i="5" s="1"/>
  <c r="CH59" i="5"/>
  <c r="CH58" i="5"/>
  <c r="CH57" i="5"/>
  <c r="CH246" i="5"/>
  <c r="CH242" i="5"/>
  <c r="CF240" i="5"/>
  <c r="CU240" i="5" s="1"/>
  <c r="CH238" i="5"/>
  <c r="CF237" i="5"/>
  <c r="CU237" i="5" s="1"/>
  <c r="CG235" i="5"/>
  <c r="CH232" i="5"/>
  <c r="CH231" i="5"/>
  <c r="CH229" i="5"/>
  <c r="CG228" i="5"/>
  <c r="CG219" i="5"/>
  <c r="CH218" i="5"/>
  <c r="CF214" i="5"/>
  <c r="CU214" i="5" s="1"/>
  <c r="CG209" i="5"/>
  <c r="CH208" i="5"/>
  <c r="CF207" i="5"/>
  <c r="CU207" i="5" s="1"/>
  <c r="CH205" i="5"/>
  <c r="CF204" i="5"/>
  <c r="CU204" i="5" s="1"/>
  <c r="CF203" i="5"/>
  <c r="CU203" i="5" s="1"/>
  <c r="CG201" i="5"/>
  <c r="CG200" i="5"/>
  <c r="CG199" i="5"/>
  <c r="CH196" i="5"/>
  <c r="CG195" i="5"/>
  <c r="CF188" i="5"/>
  <c r="CU188" i="5" s="1"/>
  <c r="CF187" i="5"/>
  <c r="CU187" i="5" s="1"/>
  <c r="CH185" i="5"/>
  <c r="CF182" i="5"/>
  <c r="CU182" i="5" s="1"/>
  <c r="CG180" i="5"/>
  <c r="CH175" i="5"/>
  <c r="CG171" i="5"/>
  <c r="CG170" i="5"/>
  <c r="CF169" i="5"/>
  <c r="CU169" i="5" s="1"/>
  <c r="CF167" i="5"/>
  <c r="CU167" i="5" s="1"/>
  <c r="CH166" i="5"/>
  <c r="CG165" i="5"/>
  <c r="CG164" i="5"/>
  <c r="CG159" i="5"/>
  <c r="CH155" i="5"/>
  <c r="CF154" i="5"/>
  <c r="CU154" i="5" s="1"/>
  <c r="CG153" i="5"/>
  <c r="CG147" i="5"/>
  <c r="CF146" i="5"/>
  <c r="CU146" i="5" s="1"/>
  <c r="CH144" i="5"/>
  <c r="CH143" i="5"/>
  <c r="CG142" i="5"/>
  <c r="CH141" i="5"/>
  <c r="CF132" i="5"/>
  <c r="CU132" i="5" s="1"/>
  <c r="CG131" i="5"/>
  <c r="CG130" i="5"/>
  <c r="CG129" i="5"/>
  <c r="CG128" i="5"/>
  <c r="CH127" i="5"/>
  <c r="CG126" i="5"/>
  <c r="CG122" i="5"/>
  <c r="CF120" i="5"/>
  <c r="CU120" i="5" s="1"/>
  <c r="CF119" i="5"/>
  <c r="CU119" i="5" s="1"/>
  <c r="CF117" i="5"/>
  <c r="CU117" i="5" s="1"/>
  <c r="CH114" i="5"/>
  <c r="CH112" i="5"/>
  <c r="CH111" i="5"/>
  <c r="CF109" i="5"/>
  <c r="CU109" i="5" s="1"/>
  <c r="CG100" i="5"/>
  <c r="CF99" i="5"/>
  <c r="CU99" i="5" s="1"/>
  <c r="CH97" i="5"/>
  <c r="CH96" i="5"/>
  <c r="CH94" i="5"/>
  <c r="CF93" i="5"/>
  <c r="CU93" i="5" s="1"/>
  <c r="CH90" i="5"/>
  <c r="CH81" i="5"/>
  <c r="CF72" i="5"/>
  <c r="CU72" i="5" s="1"/>
  <c r="CH70" i="5"/>
  <c r="CH67" i="5"/>
  <c r="CG66" i="5"/>
  <c r="CG65" i="5"/>
  <c r="CH64" i="5"/>
  <c r="CG59" i="5"/>
  <c r="CG58" i="5"/>
  <c r="CG57" i="5"/>
  <c r="CH51" i="5"/>
  <c r="CH49" i="5"/>
  <c r="CH48" i="5"/>
  <c r="CG47" i="5"/>
  <c r="CG246" i="5"/>
  <c r="CH245" i="5"/>
  <c r="CG242" i="5"/>
  <c r="CH241" i="5"/>
  <c r="CG238" i="5"/>
  <c r="CF235" i="5"/>
  <c r="CU235" i="5" s="1"/>
  <c r="CH233" i="5"/>
  <c r="CG232" i="5"/>
  <c r="CG231" i="5"/>
  <c r="CG229" i="5"/>
  <c r="CF228" i="5"/>
  <c r="CU228" i="5" s="1"/>
  <c r="CH226" i="5"/>
  <c r="CH221" i="5"/>
  <c r="CF219" i="5"/>
  <c r="CU219" i="5" s="1"/>
  <c r="CG218" i="5"/>
  <c r="CH211" i="5"/>
  <c r="CH210" i="5"/>
  <c r="CF209" i="5"/>
  <c r="CU209" i="5" s="1"/>
  <c r="CG208" i="5"/>
  <c r="CG205" i="5"/>
  <c r="CF201" i="5"/>
  <c r="CU201" i="5" s="1"/>
  <c r="CF200" i="5"/>
  <c r="CU200" i="5" s="1"/>
  <c r="CF199" i="5"/>
  <c r="CU199" i="5" s="1"/>
  <c r="CH198" i="5"/>
  <c r="CG196" i="5"/>
  <c r="CF195" i="5"/>
  <c r="CU195" i="5" s="1"/>
  <c r="CH194" i="5"/>
  <c r="CG185" i="5"/>
  <c r="CH184" i="5"/>
  <c r="CH183" i="5"/>
  <c r="CF180" i="5"/>
  <c r="CU180" i="5" s="1"/>
  <c r="CH179" i="5"/>
  <c r="CG175" i="5"/>
  <c r="CH172" i="5"/>
  <c r="CF171" i="5"/>
  <c r="CU171" i="5" s="1"/>
  <c r="CF170" i="5"/>
  <c r="CU170" i="5" s="1"/>
  <c r="CG166" i="5"/>
  <c r="CF165" i="5"/>
  <c r="CU165" i="5" s="1"/>
  <c r="CF164" i="5"/>
  <c r="CU164" i="5" s="1"/>
  <c r="CF159" i="5"/>
  <c r="CU159" i="5" s="1"/>
  <c r="CH156" i="5"/>
  <c r="CG155" i="5"/>
  <c r="CF153" i="5"/>
  <c r="CU153" i="5" s="1"/>
  <c r="CH149" i="5"/>
  <c r="CF147" i="5"/>
  <c r="CU147" i="5" s="1"/>
  <c r="CG144" i="5"/>
  <c r="CG143" i="5"/>
  <c r="CF142" i="5"/>
  <c r="CU142" i="5" s="1"/>
  <c r="CG141" i="5"/>
  <c r="CF131" i="5"/>
  <c r="CU131" i="5" s="1"/>
  <c r="CF130" i="5"/>
  <c r="CU130" i="5" s="1"/>
  <c r="CF129" i="5"/>
  <c r="CU129" i="5" s="1"/>
  <c r="CF128" i="5"/>
  <c r="CU128" i="5" s="1"/>
  <c r="CG127" i="5"/>
  <c r="CF126" i="5"/>
  <c r="CU126" i="5" s="1"/>
  <c r="CH124" i="5"/>
  <c r="CH123" i="5"/>
  <c r="CF122" i="5"/>
  <c r="CU122" i="5" s="1"/>
  <c r="CG114" i="5"/>
  <c r="CG112" i="5"/>
  <c r="CG111" i="5"/>
  <c r="CH106" i="5"/>
  <c r="CF100" i="5"/>
  <c r="CU100" i="5" s="1"/>
  <c r="CG97" i="5"/>
  <c r="CG96" i="5"/>
  <c r="CH95" i="5"/>
  <c r="CG94" i="5"/>
  <c r="CG90" i="5"/>
  <c r="CG81" i="5"/>
  <c r="CH77" i="5"/>
  <c r="CG70" i="5"/>
  <c r="CG67" i="5"/>
  <c r="CF66" i="5"/>
  <c r="CU66" i="5" s="1"/>
  <c r="CF65" i="5"/>
  <c r="CU65" i="5" s="1"/>
  <c r="CG64" i="5"/>
  <c r="CF59" i="5"/>
  <c r="CU59" i="5" s="1"/>
  <c r="CF58" i="5"/>
  <c r="CU58" i="5" s="1"/>
  <c r="CF57" i="5"/>
  <c r="CU57" i="5" s="1"/>
  <c r="CH55" i="5"/>
  <c r="CH53" i="5"/>
  <c r="CH52" i="5"/>
  <c r="CG51" i="5"/>
  <c r="CH50" i="5"/>
  <c r="CF246" i="5"/>
  <c r="CU246" i="5" s="1"/>
  <c r="CG245" i="5"/>
  <c r="CF242" i="5"/>
  <c r="CU242" i="5" s="1"/>
  <c r="CG241" i="5"/>
  <c r="CF238" i="5"/>
  <c r="CU238" i="5" s="1"/>
  <c r="CH234" i="5"/>
  <c r="CG233" i="5"/>
  <c r="CF232" i="5"/>
  <c r="CU232" i="5" s="1"/>
  <c r="CF231" i="5"/>
  <c r="CU231" i="5" s="1"/>
  <c r="CF229" i="5"/>
  <c r="CU229" i="5" s="1"/>
  <c r="CG226" i="5"/>
  <c r="CG221" i="5"/>
  <c r="CF218" i="5"/>
  <c r="CU218" i="5" s="1"/>
  <c r="CH215" i="5"/>
  <c r="CH212" i="5"/>
  <c r="CG211" i="5"/>
  <c r="CG210" i="5"/>
  <c r="CF208" i="5"/>
  <c r="CU208" i="5" s="1"/>
  <c r="CH206" i="5"/>
  <c r="CF205" i="5"/>
  <c r="CU205" i="5" s="1"/>
  <c r="CH202" i="5"/>
  <c r="CG198" i="5"/>
  <c r="CF196" i="5"/>
  <c r="CU196" i="5" s="1"/>
  <c r="CG194" i="5"/>
  <c r="CH190" i="5"/>
  <c r="CF185" i="5"/>
  <c r="CU185" i="5" s="1"/>
  <c r="CG184" i="5"/>
  <c r="CG183" i="5"/>
  <c r="CH181" i="5"/>
  <c r="CG179" i="5"/>
  <c r="CF175" i="5"/>
  <c r="CU175" i="5" s="1"/>
  <c r="CG172" i="5"/>
  <c r="CF166" i="5"/>
  <c r="CU166" i="5" s="1"/>
  <c r="CH160" i="5"/>
  <c r="CG156" i="5"/>
  <c r="CF155" i="5"/>
  <c r="CU155" i="5" s="1"/>
  <c r="CH151" i="5"/>
  <c r="CH150" i="5"/>
  <c r="CG149" i="5"/>
  <c r="CH148" i="5"/>
  <c r="CF144" i="5"/>
  <c r="CU144" i="5" s="1"/>
  <c r="CF143" i="5"/>
  <c r="CU143" i="5" s="1"/>
  <c r="CF141" i="5"/>
  <c r="CU141" i="5" s="1"/>
  <c r="CH134" i="5"/>
  <c r="CH133" i="5"/>
  <c r="CF127" i="5"/>
  <c r="CU127" i="5" s="1"/>
  <c r="CG124" i="5"/>
  <c r="CG123" i="5"/>
  <c r="CH121" i="5"/>
  <c r="CF114" i="5"/>
  <c r="CU114" i="5" s="1"/>
  <c r="CH113" i="5"/>
  <c r="CF112" i="5"/>
  <c r="CU112" i="5" s="1"/>
  <c r="CF111" i="5"/>
  <c r="CU111" i="5" s="1"/>
  <c r="CG106" i="5"/>
  <c r="CH101" i="5"/>
  <c r="CF97" i="5"/>
  <c r="CU97" i="5" s="1"/>
  <c r="CF96" i="5"/>
  <c r="CU96" i="5" s="1"/>
  <c r="CG95" i="5"/>
  <c r="CF94" i="5"/>
  <c r="CU94" i="5" s="1"/>
  <c r="CH91" i="5"/>
  <c r="CF90" i="5"/>
  <c r="CU90" i="5" s="1"/>
  <c r="CH85" i="5"/>
  <c r="CH84" i="5"/>
  <c r="CH83" i="5"/>
  <c r="CH82" i="5"/>
  <c r="CF245" i="5"/>
  <c r="CU245" i="5" s="1"/>
  <c r="CF241" i="5"/>
  <c r="CU241" i="5" s="1"/>
  <c r="CH239" i="5"/>
  <c r="CG234" i="5"/>
  <c r="CF233" i="5"/>
  <c r="CU233" i="5" s="1"/>
  <c r="CF226" i="5"/>
  <c r="CU226" i="5" s="1"/>
  <c r="CF221" i="5"/>
  <c r="CU221" i="5" s="1"/>
  <c r="CH220" i="5"/>
  <c r="CG215" i="5"/>
  <c r="CG212" i="5"/>
  <c r="CF211" i="5"/>
  <c r="CU211" i="5" s="1"/>
  <c r="CF210" i="5"/>
  <c r="CU210" i="5" s="1"/>
  <c r="CG206" i="5"/>
  <c r="CG202" i="5"/>
  <c r="CF198" i="5"/>
  <c r="CU198" i="5" s="1"/>
  <c r="CH197" i="5"/>
  <c r="CF194" i="5"/>
  <c r="CU194" i="5" s="1"/>
  <c r="CG190" i="5"/>
  <c r="CH186" i="5"/>
  <c r="CF184" i="5"/>
  <c r="CU184" i="5" s="1"/>
  <c r="CF183" i="5"/>
  <c r="CU183" i="5" s="1"/>
  <c r="CG181" i="5"/>
  <c r="CF179" i="5"/>
  <c r="CU179" i="5" s="1"/>
  <c r="CH178" i="5"/>
  <c r="CH177" i="5"/>
  <c r="CF172" i="5"/>
  <c r="CU172" i="5" s="1"/>
  <c r="CH168" i="5"/>
  <c r="CH161" i="5"/>
  <c r="CG160" i="5"/>
  <c r="CH158" i="5"/>
  <c r="CH157" i="5"/>
  <c r="CF156" i="5"/>
  <c r="CU156" i="5" s="1"/>
  <c r="CG151" i="5"/>
  <c r="CG150" i="5"/>
  <c r="CF149" i="5"/>
  <c r="CU149" i="5" s="1"/>
  <c r="CG148" i="5"/>
  <c r="CH137" i="5"/>
  <c r="CG134" i="5"/>
  <c r="CG133" i="5"/>
  <c r="CF124" i="5"/>
  <c r="CU124" i="5" s="1"/>
  <c r="CF123" i="5"/>
  <c r="CU123" i="5" s="1"/>
  <c r="CG121" i="5"/>
  <c r="CH116" i="5"/>
  <c r="CH115" i="5"/>
  <c r="CG113" i="5"/>
  <c r="CF106" i="5"/>
  <c r="CU106" i="5" s="1"/>
  <c r="CG101" i="5"/>
  <c r="CF95" i="5"/>
  <c r="CU95" i="5" s="1"/>
  <c r="CH92" i="5"/>
  <c r="CG91" i="5"/>
  <c r="CG85" i="5"/>
  <c r="CG84" i="5"/>
  <c r="CG83" i="5"/>
  <c r="CG82" i="5"/>
  <c r="CH80" i="5"/>
  <c r="CH79" i="5"/>
  <c r="CH78" i="5"/>
  <c r="CF77" i="5"/>
  <c r="CU77" i="5" s="1"/>
  <c r="CH73" i="5"/>
  <c r="CG69" i="5"/>
  <c r="CH68" i="5"/>
  <c r="CG61" i="5"/>
  <c r="CG60" i="5"/>
  <c r="CG56" i="5"/>
  <c r="CF55" i="5"/>
  <c r="CU55" i="5" s="1"/>
  <c r="CH54" i="5"/>
  <c r="CF53" i="5"/>
  <c r="CU53" i="5" s="1"/>
  <c r="CF52" i="5"/>
  <c r="CU52" i="5" s="1"/>
  <c r="CF50" i="5"/>
  <c r="CU50" i="5" s="1"/>
  <c r="CF46" i="5"/>
  <c r="CU46" i="5" s="1"/>
  <c r="CH244" i="5"/>
  <c r="CG243" i="5"/>
  <c r="CF239" i="5"/>
  <c r="CU239" i="5" s="1"/>
  <c r="CH236" i="5"/>
  <c r="CH230" i="5"/>
  <c r="CG227" i="5"/>
  <c r="CH225" i="5"/>
  <c r="CG224" i="5"/>
  <c r="CH223" i="5"/>
  <c r="CH222" i="5"/>
  <c r="CF220" i="5"/>
  <c r="CU220" i="5" s="1"/>
  <c r="CG217" i="5"/>
  <c r="CG216" i="5"/>
  <c r="CG213" i="5"/>
  <c r="CF197" i="5"/>
  <c r="CU197" i="5" s="1"/>
  <c r="CH193" i="5"/>
  <c r="CH192" i="5"/>
  <c r="CH191" i="5"/>
  <c r="CG189" i="5"/>
  <c r="CF186" i="5"/>
  <c r="CU186" i="5" s="1"/>
  <c r="CF178" i="5"/>
  <c r="CU178" i="5" s="1"/>
  <c r="CF177" i="5"/>
  <c r="CU177" i="5" s="1"/>
  <c r="CH176" i="5"/>
  <c r="CG174" i="5"/>
  <c r="CG173" i="5"/>
  <c r="CF168" i="5"/>
  <c r="CU168" i="5" s="1"/>
  <c r="CG163" i="5"/>
  <c r="CG162" i="5"/>
  <c r="CF161" i="5"/>
  <c r="CU161" i="5" s="1"/>
  <c r="CF158" i="5"/>
  <c r="CU158" i="5" s="1"/>
  <c r="CF157" i="5"/>
  <c r="CU157" i="5" s="1"/>
  <c r="CG152" i="5"/>
  <c r="CH145" i="5"/>
  <c r="CG140" i="5"/>
  <c r="CG139" i="5"/>
  <c r="CG138" i="5"/>
  <c r="CF137" i="5"/>
  <c r="CU137" i="5" s="1"/>
  <c r="CG136" i="5"/>
  <c r="CG135" i="5"/>
  <c r="CH125" i="5"/>
  <c r="CH118" i="5"/>
  <c r="CF116" i="5"/>
  <c r="CU116" i="5" s="1"/>
  <c r="CF115" i="5"/>
  <c r="CU115" i="5" s="1"/>
  <c r="CH110" i="5"/>
  <c r="CG108" i="5"/>
  <c r="CG107" i="5"/>
  <c r="CH105" i="5"/>
  <c r="CG104" i="5"/>
  <c r="CH103" i="5"/>
  <c r="CG102" i="5"/>
  <c r="CG98" i="5"/>
  <c r="CF92" i="5"/>
  <c r="CU92" i="5" s="1"/>
  <c r="CG89" i="5"/>
  <c r="CG88" i="5"/>
  <c r="CH87" i="5"/>
  <c r="CG86" i="5"/>
  <c r="CF80" i="5"/>
  <c r="CU80" i="5" s="1"/>
  <c r="CF79" i="5"/>
  <c r="CU79" i="5" s="1"/>
  <c r="CF78" i="5"/>
  <c r="CU78" i="5" s="1"/>
  <c r="CH76" i="5"/>
  <c r="CH75" i="5"/>
  <c r="CH74" i="5"/>
  <c r="CF73" i="5"/>
  <c r="CU73" i="5" s="1"/>
  <c r="CG71" i="5"/>
  <c r="CF68" i="5"/>
  <c r="CU68" i="5" s="1"/>
  <c r="CH63" i="5"/>
  <c r="CH62" i="5"/>
  <c r="CF54" i="5"/>
  <c r="CU54" i="5" s="1"/>
  <c r="CH243" i="5"/>
  <c r="CG244" i="5"/>
  <c r="CF243" i="5"/>
  <c r="CU243" i="5" s="1"/>
  <c r="CG230" i="5"/>
  <c r="CG220" i="5"/>
  <c r="CG176" i="5"/>
  <c r="CH163" i="5"/>
  <c r="CH162" i="5"/>
  <c r="CG145" i="5"/>
  <c r="CF139" i="5"/>
  <c r="CU139" i="5" s="1"/>
  <c r="CF138" i="5"/>
  <c r="CU138" i="5" s="1"/>
  <c r="CF136" i="5"/>
  <c r="CU136" i="5" s="1"/>
  <c r="CF134" i="5"/>
  <c r="CU134" i="5" s="1"/>
  <c r="CF133" i="5"/>
  <c r="CU133" i="5" s="1"/>
  <c r="CG103" i="5"/>
  <c r="CH102" i="5"/>
  <c r="CF234" i="5"/>
  <c r="CU234" i="5" s="1"/>
  <c r="CG223" i="5"/>
  <c r="CH204" i="5"/>
  <c r="CH203" i="5"/>
  <c r="CG186" i="5"/>
  <c r="CG239" i="5"/>
  <c r="CH217" i="5"/>
  <c r="CF206" i="5"/>
  <c r="CU206" i="5" s="1"/>
  <c r="CF189" i="5"/>
  <c r="CU189" i="5" s="1"/>
  <c r="CH240" i="5"/>
  <c r="CH227" i="5"/>
  <c r="CG225" i="5"/>
  <c r="CF217" i="5"/>
  <c r="CU217" i="5" s="1"/>
  <c r="CH216" i="5"/>
  <c r="CF215" i="5"/>
  <c r="CU215" i="5" s="1"/>
  <c r="CF212" i="5"/>
  <c r="CU212" i="5" s="1"/>
  <c r="CG197" i="5"/>
  <c r="CH188" i="5"/>
  <c r="CF160" i="5"/>
  <c r="CU160" i="5" s="1"/>
  <c r="CG118" i="5"/>
  <c r="CG116" i="5"/>
  <c r="CH237" i="5"/>
  <c r="CF224" i="5"/>
  <c r="CU224" i="5" s="1"/>
  <c r="CG222" i="5"/>
  <c r="CH213" i="5"/>
  <c r="CF202" i="5"/>
  <c r="CU202" i="5" s="1"/>
  <c r="CG192" i="5"/>
  <c r="CG191" i="5"/>
  <c r="CH187" i="5"/>
  <c r="CG178" i="5"/>
  <c r="CF163" i="5"/>
  <c r="CU163" i="5" s="1"/>
  <c r="CF148" i="5"/>
  <c r="CU148" i="5" s="1"/>
  <c r="CG137" i="5"/>
  <c r="CH136" i="5"/>
  <c r="CH135" i="5"/>
  <c r="CG110" i="5"/>
  <c r="CF91" i="5"/>
  <c r="CU91" i="5" s="1"/>
  <c r="CF89" i="5"/>
  <c r="CU89" i="5" s="1"/>
  <c r="CF84" i="5"/>
  <c r="CU84" i="5" s="1"/>
  <c r="CF83" i="5"/>
  <c r="CU83" i="5" s="1"/>
  <c r="CF82" i="5"/>
  <c r="CU82" i="5" s="1"/>
  <c r="CF81" i="5"/>
  <c r="CU81" i="5" s="1"/>
  <c r="CF70" i="5"/>
  <c r="CU70" i="5" s="1"/>
  <c r="CF64" i="5"/>
  <c r="CU64" i="5" s="1"/>
  <c r="CG63" i="5"/>
  <c r="CH61" i="5"/>
  <c r="CH39" i="5"/>
  <c r="CH37" i="5"/>
  <c r="CF35" i="5"/>
  <c r="CU35" i="5" s="1"/>
  <c r="CG34" i="5"/>
  <c r="CG31" i="5"/>
  <c r="CG30" i="5"/>
  <c r="CF25" i="5"/>
  <c r="CU25" i="5" s="1"/>
  <c r="CF24" i="5"/>
  <c r="CU24" i="5" s="1"/>
  <c r="CH21" i="5"/>
  <c r="CH20" i="5"/>
  <c r="CH15" i="5"/>
  <c r="CH14" i="5"/>
  <c r="CG9" i="5"/>
  <c r="CG8" i="5"/>
  <c r="CG4" i="5"/>
  <c r="CF19" i="5"/>
  <c r="CU19" i="5" s="1"/>
  <c r="CH8" i="5"/>
  <c r="CH214" i="5"/>
  <c r="CF213" i="5"/>
  <c r="CU213" i="5" s="1"/>
  <c r="CF190" i="5"/>
  <c r="CU190" i="5" s="1"/>
  <c r="CF151" i="5"/>
  <c r="CU151" i="5" s="1"/>
  <c r="CH140" i="5"/>
  <c r="CH138" i="5"/>
  <c r="CF135" i="5"/>
  <c r="CU135" i="5" s="1"/>
  <c r="CH120" i="5"/>
  <c r="CH108" i="5"/>
  <c r="CH107" i="5"/>
  <c r="CG92" i="5"/>
  <c r="CH88" i="5"/>
  <c r="CG76" i="5"/>
  <c r="CF61" i="5"/>
  <c r="CU61" i="5" s="1"/>
  <c r="CH60" i="5"/>
  <c r="CG52" i="5"/>
  <c r="CF51" i="5"/>
  <c r="CU51" i="5" s="1"/>
  <c r="CH45" i="5"/>
  <c r="CH44" i="5"/>
  <c r="CH41" i="5"/>
  <c r="CG39" i="5"/>
  <c r="CG37" i="5"/>
  <c r="CF34" i="5"/>
  <c r="CU34" i="5" s="1"/>
  <c r="CF31" i="5"/>
  <c r="CU31" i="5" s="1"/>
  <c r="CF30" i="5"/>
  <c r="CU30" i="5" s="1"/>
  <c r="CH27" i="5"/>
  <c r="CH26" i="5"/>
  <c r="CG21" i="5"/>
  <c r="CG20" i="5"/>
  <c r="CG15" i="5"/>
  <c r="CG14" i="5"/>
  <c r="CF9" i="5"/>
  <c r="CU9" i="5" s="1"/>
  <c r="CF8" i="5"/>
  <c r="CU8" i="5" s="1"/>
  <c r="CF4" i="5"/>
  <c r="CU4" i="5" s="1"/>
  <c r="CH3" i="5"/>
  <c r="CF174" i="5"/>
  <c r="CU174" i="5" s="1"/>
  <c r="CF102" i="5"/>
  <c r="CU102" i="5" s="1"/>
  <c r="CF86" i="5"/>
  <c r="CU86" i="5" s="1"/>
  <c r="CF38" i="5"/>
  <c r="CU38" i="5" s="1"/>
  <c r="CG28" i="5"/>
  <c r="CF22" i="5"/>
  <c r="CU22" i="5" s="1"/>
  <c r="CH18" i="5"/>
  <c r="CF16" i="5"/>
  <c r="CU16" i="5" s="1"/>
  <c r="CG5" i="5"/>
  <c r="CH2" i="5"/>
  <c r="CH34" i="5"/>
  <c r="CG24" i="5"/>
  <c r="CF13" i="5"/>
  <c r="CU13" i="5" s="1"/>
  <c r="CF227" i="5"/>
  <c r="CU227" i="5" s="1"/>
  <c r="CF216" i="5"/>
  <c r="CU216" i="5" s="1"/>
  <c r="CH189" i="5"/>
  <c r="CH182" i="5"/>
  <c r="CG157" i="5"/>
  <c r="CF150" i="5"/>
  <c r="CU150" i="5" s="1"/>
  <c r="CF140" i="5"/>
  <c r="CU140" i="5" s="1"/>
  <c r="CH139" i="5"/>
  <c r="CF121" i="5"/>
  <c r="CU121" i="5" s="1"/>
  <c r="CH119" i="5"/>
  <c r="CH117" i="5"/>
  <c r="CH109" i="5"/>
  <c r="CF108" i="5"/>
  <c r="CU108" i="5" s="1"/>
  <c r="CF107" i="5"/>
  <c r="CU107" i="5" s="1"/>
  <c r="CG105" i="5"/>
  <c r="CH93" i="5"/>
  <c r="CF88" i="5"/>
  <c r="CU88" i="5" s="1"/>
  <c r="CH72" i="5"/>
  <c r="CH69" i="5"/>
  <c r="CF67" i="5"/>
  <c r="CU67" i="5" s="1"/>
  <c r="CG62" i="5"/>
  <c r="CF60" i="5"/>
  <c r="CU60" i="5" s="1"/>
  <c r="CH47" i="5"/>
  <c r="CG45" i="5"/>
  <c r="CG44" i="5"/>
  <c r="CH43" i="5"/>
  <c r="CG41" i="5"/>
  <c r="CF39" i="5"/>
  <c r="CU39" i="5" s="1"/>
  <c r="CF37" i="5"/>
  <c r="CU37" i="5" s="1"/>
  <c r="CH36" i="5"/>
  <c r="CG27" i="5"/>
  <c r="CG26" i="5"/>
  <c r="CF21" i="5"/>
  <c r="CU21" i="5" s="1"/>
  <c r="CF20" i="5"/>
  <c r="CU20" i="5" s="1"/>
  <c r="CH17" i="5"/>
  <c r="CF15" i="5"/>
  <c r="CU15" i="5" s="1"/>
  <c r="CF14" i="5"/>
  <c r="CU14" i="5" s="1"/>
  <c r="CH11" i="5"/>
  <c r="CH10" i="5"/>
  <c r="CG161" i="5"/>
  <c r="CG68" i="5"/>
  <c r="CF56" i="5"/>
  <c r="CU56" i="5" s="1"/>
  <c r="CF40" i="5"/>
  <c r="CU40" i="5" s="1"/>
  <c r="CF32" i="5"/>
  <c r="CU32" i="5" s="1"/>
  <c r="CG29" i="5"/>
  <c r="CH19" i="5"/>
  <c r="CF3" i="5"/>
  <c r="CU3" i="5" s="1"/>
  <c r="CG25" i="5"/>
  <c r="CH9" i="5"/>
  <c r="CG193" i="5"/>
  <c r="CF181" i="5"/>
  <c r="CU181" i="5" s="1"/>
  <c r="CH173" i="5"/>
  <c r="CG158" i="5"/>
  <c r="CH152" i="5"/>
  <c r="CH104" i="5"/>
  <c r="CG80" i="5"/>
  <c r="CH71" i="5"/>
  <c r="CF69" i="5"/>
  <c r="CU69" i="5" s="1"/>
  <c r="CG50" i="5"/>
  <c r="CG49" i="5"/>
  <c r="CF47" i="5"/>
  <c r="CU47" i="5" s="1"/>
  <c r="CH46" i="5"/>
  <c r="CF45" i="5"/>
  <c r="CU45" i="5" s="1"/>
  <c r="CF44" i="5"/>
  <c r="CU44" i="5" s="1"/>
  <c r="CG43" i="5"/>
  <c r="CH42" i="5"/>
  <c r="CF41" i="5"/>
  <c r="CU41" i="5" s="1"/>
  <c r="CH40" i="5"/>
  <c r="CH38" i="5"/>
  <c r="CG36" i="5"/>
  <c r="CH33" i="5"/>
  <c r="CH32" i="5"/>
  <c r="CF27" i="5"/>
  <c r="CU27" i="5" s="1"/>
  <c r="CF26" i="5"/>
  <c r="CU26" i="5" s="1"/>
  <c r="CH23" i="5"/>
  <c r="CH22" i="5"/>
  <c r="CG17" i="5"/>
  <c r="CH16" i="5"/>
  <c r="CG11" i="5"/>
  <c r="CG10" i="5"/>
  <c r="CH169" i="5"/>
  <c r="CG6" i="5"/>
  <c r="CH31" i="5"/>
  <c r="CF2" i="5"/>
  <c r="CU2" i="5" s="1"/>
  <c r="CH174" i="5"/>
  <c r="CF173" i="5"/>
  <c r="CU173" i="5" s="1"/>
  <c r="CF152" i="5"/>
  <c r="CU152" i="5" s="1"/>
  <c r="CF113" i="5"/>
  <c r="CU113" i="5" s="1"/>
  <c r="CF104" i="5"/>
  <c r="CU104" i="5" s="1"/>
  <c r="CG87" i="5"/>
  <c r="CH86" i="5"/>
  <c r="CG75" i="5"/>
  <c r="CF71" i="5"/>
  <c r="CU71" i="5" s="1"/>
  <c r="CH56" i="5"/>
  <c r="CG55" i="5"/>
  <c r="CF49" i="5"/>
  <c r="CU49" i="5" s="1"/>
  <c r="CG46" i="5"/>
  <c r="CF43" i="5"/>
  <c r="CU43" i="5" s="1"/>
  <c r="CG42" i="5"/>
  <c r="CG40" i="5"/>
  <c r="CG38" i="5"/>
  <c r="CF36" i="5"/>
  <c r="CU36" i="5" s="1"/>
  <c r="CG33" i="5"/>
  <c r="CG32" i="5"/>
  <c r="CH29" i="5"/>
  <c r="CH28" i="5"/>
  <c r="CG23" i="5"/>
  <c r="CG22" i="5"/>
  <c r="CF17" i="5"/>
  <c r="CU17" i="5" s="1"/>
  <c r="CG16" i="5"/>
  <c r="CF11" i="5"/>
  <c r="CU11" i="5" s="1"/>
  <c r="CF10" i="5"/>
  <c r="CU10" i="5" s="1"/>
  <c r="CH7" i="5"/>
  <c r="CH6" i="5"/>
  <c r="CH5" i="5"/>
  <c r="CG3" i="5"/>
  <c r="CH154" i="5"/>
  <c r="CG79" i="5"/>
  <c r="CF42" i="5"/>
  <c r="CU42" i="5" s="1"/>
  <c r="CF33" i="5"/>
  <c r="CU33" i="5" s="1"/>
  <c r="CF23" i="5"/>
  <c r="CU23" i="5" s="1"/>
  <c r="CH13" i="5"/>
  <c r="CH12" i="5"/>
  <c r="CG7" i="5"/>
  <c r="CH4" i="5"/>
  <c r="CH207" i="5"/>
  <c r="CG177" i="5"/>
  <c r="CG168" i="5"/>
  <c r="CH146" i="5"/>
  <c r="CG125" i="5"/>
  <c r="CG115" i="5"/>
  <c r="CH99" i="5"/>
  <c r="CH98" i="5"/>
  <c r="CG78" i="5"/>
  <c r="CG77" i="5"/>
  <c r="CG74" i="5"/>
  <c r="CG73" i="5"/>
  <c r="CG54" i="5"/>
  <c r="CG48" i="5"/>
  <c r="CH35" i="5"/>
  <c r="CF29" i="5"/>
  <c r="CU29" i="5" s="1"/>
  <c r="CF28" i="5"/>
  <c r="CU28" i="5" s="1"/>
  <c r="CH25" i="5"/>
  <c r="CH24" i="5"/>
  <c r="CG19" i="5"/>
  <c r="CG18" i="5"/>
  <c r="CG13" i="5"/>
  <c r="CG12" i="5"/>
  <c r="CF7" i="5"/>
  <c r="CU7" i="5" s="1"/>
  <c r="CF6" i="5"/>
  <c r="CU6" i="5" s="1"/>
  <c r="CF5" i="5"/>
  <c r="CU5" i="5" s="1"/>
  <c r="CG2" i="5"/>
  <c r="CG236" i="5"/>
  <c r="CH224" i="5"/>
  <c r="CH167" i="5"/>
  <c r="CF162" i="5"/>
  <c r="CU162" i="5" s="1"/>
  <c r="CH132" i="5"/>
  <c r="CF101" i="5"/>
  <c r="CU101" i="5" s="1"/>
  <c r="CF98" i="5"/>
  <c r="CU98" i="5" s="1"/>
  <c r="CH89" i="5"/>
  <c r="CF85" i="5"/>
  <c r="CU85" i="5" s="1"/>
  <c r="CG53" i="5"/>
  <c r="CF48" i="5"/>
  <c r="CU48" i="5" s="1"/>
  <c r="CG35" i="5"/>
  <c r="CH30" i="5"/>
  <c r="CF18" i="5"/>
  <c r="CU18" i="5" s="1"/>
  <c r="CF12" i="5"/>
  <c r="CU12" i="5" s="1"/>
  <c r="CA5" i="5"/>
  <c r="CC5" i="5" s="1"/>
  <c r="CD5" i="5" s="1"/>
  <c r="CC4" i="5"/>
  <c r="CD4" i="5" s="1"/>
  <c r="CI152" i="5" l="1"/>
  <c r="CW152" i="5"/>
  <c r="CV63" i="5"/>
  <c r="DA63" i="5"/>
  <c r="CI145" i="5"/>
  <c r="CW145" i="5"/>
  <c r="DA101" i="5"/>
  <c r="CV101" i="5"/>
  <c r="CI83" i="5"/>
  <c r="CW83" i="5"/>
  <c r="DA172" i="5"/>
  <c r="CV172" i="5"/>
  <c r="CV114" i="5"/>
  <c r="DA114" i="5"/>
  <c r="CV208" i="5"/>
  <c r="DA208" i="5"/>
  <c r="CI81" i="5"/>
  <c r="CW81" i="5"/>
  <c r="DA209" i="5"/>
  <c r="CV209" i="5"/>
  <c r="CW128" i="5"/>
  <c r="CI128" i="5"/>
  <c r="CK246" i="5"/>
  <c r="CK245" i="5"/>
  <c r="CK242" i="5"/>
  <c r="CK241" i="5"/>
  <c r="CK238" i="5"/>
  <c r="CM234" i="5"/>
  <c r="CL233" i="5"/>
  <c r="CK232" i="5"/>
  <c r="CK231" i="5"/>
  <c r="CK229" i="5"/>
  <c r="CL226" i="5"/>
  <c r="CL221" i="5"/>
  <c r="CK218" i="5"/>
  <c r="CM215" i="5"/>
  <c r="CM212" i="5"/>
  <c r="CL211" i="5"/>
  <c r="CL210" i="5"/>
  <c r="CK208" i="5"/>
  <c r="CL206" i="5"/>
  <c r="CK205" i="5"/>
  <c r="CM202" i="5"/>
  <c r="CL198" i="5"/>
  <c r="CK196" i="5"/>
  <c r="CL194" i="5"/>
  <c r="CL190" i="5"/>
  <c r="CM186" i="5"/>
  <c r="CK185" i="5"/>
  <c r="CL184" i="5"/>
  <c r="CK183" i="5"/>
  <c r="CM181" i="5"/>
  <c r="CK179" i="5"/>
  <c r="CM178" i="5"/>
  <c r="CK172" i="5"/>
  <c r="CM168" i="5"/>
  <c r="CM160" i="5"/>
  <c r="CL156" i="5"/>
  <c r="CK155" i="5"/>
  <c r="CM151" i="5"/>
  <c r="CM150" i="5"/>
  <c r="CL149" i="5"/>
  <c r="CL148" i="5"/>
  <c r="CK143" i="5"/>
  <c r="CM134" i="5"/>
  <c r="CL133" i="5"/>
  <c r="CK127" i="5"/>
  <c r="CL124" i="5"/>
  <c r="CL123" i="5"/>
  <c r="CL121" i="5"/>
  <c r="CK114" i="5"/>
  <c r="CL113" i="5"/>
  <c r="CK112" i="5"/>
  <c r="CK111" i="5"/>
  <c r="CL106" i="5"/>
  <c r="CL101" i="5"/>
  <c r="CK96" i="5"/>
  <c r="CL95" i="5"/>
  <c r="CK94" i="5"/>
  <c r="CM91" i="5"/>
  <c r="CK90" i="5"/>
  <c r="CL85" i="5"/>
  <c r="CM84" i="5"/>
  <c r="CM83" i="5"/>
  <c r="CL82" i="5"/>
  <c r="CK81" i="5"/>
  <c r="CM80" i="5"/>
  <c r="CM78" i="5"/>
  <c r="CL77" i="5"/>
  <c r="CM69" i="5"/>
  <c r="CM68" i="5"/>
  <c r="CM61" i="5"/>
  <c r="CL60" i="5"/>
  <c r="CL56" i="5"/>
  <c r="CL55" i="5"/>
  <c r="CM54" i="5"/>
  <c r="CL53" i="5"/>
  <c r="CK52" i="5"/>
  <c r="CK51" i="5"/>
  <c r="CK50" i="5"/>
  <c r="CK49" i="5"/>
  <c r="CM239" i="5"/>
  <c r="CL234" i="5"/>
  <c r="CK233" i="5"/>
  <c r="CK226" i="5"/>
  <c r="CK221" i="5"/>
  <c r="CM220" i="5"/>
  <c r="CL215" i="5"/>
  <c r="CL212" i="5"/>
  <c r="CK211" i="5"/>
  <c r="CK210" i="5"/>
  <c r="CK206" i="5"/>
  <c r="CL202" i="5"/>
  <c r="CK198" i="5"/>
  <c r="CM197" i="5"/>
  <c r="CK194" i="5"/>
  <c r="CK190" i="5"/>
  <c r="CL186" i="5"/>
  <c r="CK184" i="5"/>
  <c r="CL181" i="5"/>
  <c r="CL178" i="5"/>
  <c r="CM177" i="5"/>
  <c r="CM174" i="5"/>
  <c r="CL168" i="5"/>
  <c r="CM163" i="5"/>
  <c r="CM162" i="5"/>
  <c r="CM161" i="5"/>
  <c r="CL160" i="5"/>
  <c r="CM158" i="5"/>
  <c r="CM157" i="5"/>
  <c r="CK156" i="5"/>
  <c r="CL151" i="5"/>
  <c r="CL150" i="5"/>
  <c r="CK149" i="5"/>
  <c r="CK148" i="5"/>
  <c r="CM140" i="5"/>
  <c r="CM137" i="5"/>
  <c r="CM136" i="5"/>
  <c r="CL134" i="5"/>
  <c r="CK133" i="5"/>
  <c r="CK124" i="5"/>
  <c r="CK123" i="5"/>
  <c r="CK121" i="5"/>
  <c r="CM116" i="5"/>
  <c r="CM115" i="5"/>
  <c r="CK113" i="5"/>
  <c r="CK106" i="5"/>
  <c r="CK101" i="5"/>
  <c r="CK95" i="5"/>
  <c r="CM92" i="5"/>
  <c r="CL91" i="5"/>
  <c r="CM89" i="5"/>
  <c r="CK85" i="5"/>
  <c r="CL84" i="5"/>
  <c r="CL83" i="5"/>
  <c r="CK82" i="5"/>
  <c r="CL80" i="5"/>
  <c r="CM79" i="5"/>
  <c r="CL78" i="5"/>
  <c r="CK77" i="5"/>
  <c r="CM73" i="5"/>
  <c r="CL69" i="5"/>
  <c r="CL68" i="5"/>
  <c r="CL61" i="5"/>
  <c r="CK60" i="5"/>
  <c r="CK56" i="5"/>
  <c r="CK55" i="5"/>
  <c r="CL54" i="5"/>
  <c r="CK53" i="5"/>
  <c r="CM243" i="5"/>
  <c r="CL239" i="5"/>
  <c r="CK234" i="5"/>
  <c r="CM227" i="5"/>
  <c r="CM225" i="5"/>
  <c r="CM224" i="5"/>
  <c r="CL220" i="5"/>
  <c r="CM217" i="5"/>
  <c r="CM216" i="5"/>
  <c r="CK215" i="5"/>
  <c r="CM213" i="5"/>
  <c r="CK212" i="5"/>
  <c r="CK202" i="5"/>
  <c r="CL197" i="5"/>
  <c r="CM189" i="5"/>
  <c r="CK186" i="5"/>
  <c r="CK181" i="5"/>
  <c r="CK178" i="5"/>
  <c r="CL177" i="5"/>
  <c r="CM176" i="5"/>
  <c r="CL174" i="5"/>
  <c r="CM173" i="5"/>
  <c r="CK168" i="5"/>
  <c r="CL163" i="5"/>
  <c r="CL162" i="5"/>
  <c r="CL161" i="5"/>
  <c r="CK160" i="5"/>
  <c r="CL158" i="5"/>
  <c r="CL157" i="5"/>
  <c r="CM152" i="5"/>
  <c r="CK151" i="5"/>
  <c r="CK150" i="5"/>
  <c r="CL140" i="5"/>
  <c r="CM139" i="5"/>
  <c r="CM138" i="5"/>
  <c r="CL137" i="5"/>
  <c r="CL136" i="5"/>
  <c r="CM135" i="5"/>
  <c r="CK134" i="5"/>
  <c r="CM125" i="5"/>
  <c r="CL116" i="5"/>
  <c r="CL115" i="5"/>
  <c r="CM108" i="5"/>
  <c r="CM107" i="5"/>
  <c r="CM105" i="5"/>
  <c r="CM104" i="5"/>
  <c r="CM102" i="5"/>
  <c r="CM98" i="5"/>
  <c r="CL92" i="5"/>
  <c r="CK91" i="5"/>
  <c r="CL89" i="5"/>
  <c r="CM88" i="5"/>
  <c r="CM86" i="5"/>
  <c r="CK84" i="5"/>
  <c r="CK83" i="5"/>
  <c r="CK80" i="5"/>
  <c r="CL79" i="5"/>
  <c r="CK78" i="5"/>
  <c r="CM76" i="5"/>
  <c r="CM74" i="5"/>
  <c r="CL73" i="5"/>
  <c r="CM71" i="5"/>
  <c r="CK69" i="5"/>
  <c r="CK68" i="5"/>
  <c r="CM62" i="5"/>
  <c r="CK61" i="5"/>
  <c r="CK54" i="5"/>
  <c r="CM244" i="5"/>
  <c r="CL243" i="5"/>
  <c r="CK239" i="5"/>
  <c r="CM236" i="5"/>
  <c r="CM230" i="5"/>
  <c r="CL227" i="5"/>
  <c r="CL225" i="5"/>
  <c r="CL224" i="5"/>
  <c r="CM223" i="5"/>
  <c r="CM222" i="5"/>
  <c r="CK220" i="5"/>
  <c r="CL217" i="5"/>
  <c r="CL216" i="5"/>
  <c r="CM214" i="5"/>
  <c r="CL213" i="5"/>
  <c r="CM203" i="5"/>
  <c r="CK197" i="5"/>
  <c r="CM193" i="5"/>
  <c r="CM192" i="5"/>
  <c r="CM191" i="5"/>
  <c r="CL189" i="5"/>
  <c r="CM182" i="5"/>
  <c r="CK177" i="5"/>
  <c r="CL176" i="5"/>
  <c r="CK174" i="5"/>
  <c r="CL173" i="5"/>
  <c r="CM169" i="5"/>
  <c r="CM167" i="5"/>
  <c r="CK163" i="5"/>
  <c r="CK162" i="5"/>
  <c r="CK161" i="5"/>
  <c r="CK158" i="5"/>
  <c r="CK157" i="5"/>
  <c r="CL152" i="5"/>
  <c r="CM145" i="5"/>
  <c r="CK140" i="5"/>
  <c r="CL139" i="5"/>
  <c r="CL138" i="5"/>
  <c r="CK137" i="5"/>
  <c r="CK136" i="5"/>
  <c r="CL135" i="5"/>
  <c r="CM132" i="5"/>
  <c r="CL125" i="5"/>
  <c r="CM118" i="5"/>
  <c r="CK116" i="5"/>
  <c r="CK115" i="5"/>
  <c r="CM110" i="5"/>
  <c r="CL108" i="5"/>
  <c r="CL107" i="5"/>
  <c r="CL105" i="5"/>
  <c r="CL104" i="5"/>
  <c r="CM103" i="5"/>
  <c r="CL102" i="5"/>
  <c r="CL98" i="5"/>
  <c r="CM93" i="5"/>
  <c r="CK92" i="5"/>
  <c r="CK89" i="5"/>
  <c r="CL88" i="5"/>
  <c r="CM87" i="5"/>
  <c r="CL86" i="5"/>
  <c r="CL244" i="5"/>
  <c r="CK243" i="5"/>
  <c r="CM240" i="5"/>
  <c r="CM237" i="5"/>
  <c r="CL236" i="5"/>
  <c r="CL230" i="5"/>
  <c r="CK227" i="5"/>
  <c r="CK225" i="5"/>
  <c r="CK224" i="5"/>
  <c r="CL223" i="5"/>
  <c r="CL222" i="5"/>
  <c r="CK217" i="5"/>
  <c r="CK216" i="5"/>
  <c r="CL214" i="5"/>
  <c r="CK213" i="5"/>
  <c r="CM207" i="5"/>
  <c r="CM204" i="5"/>
  <c r="CL203" i="5"/>
  <c r="CM201" i="5"/>
  <c r="CM199" i="5"/>
  <c r="CM195" i="5"/>
  <c r="CL193" i="5"/>
  <c r="CL192" i="5"/>
  <c r="CL191" i="5"/>
  <c r="CK189" i="5"/>
  <c r="CM188" i="5"/>
  <c r="CM187" i="5"/>
  <c r="CL182" i="5"/>
  <c r="CM180" i="5"/>
  <c r="CK176" i="5"/>
  <c r="CK173" i="5"/>
  <c r="CM171" i="5"/>
  <c r="CL169" i="5"/>
  <c r="CL167" i="5"/>
  <c r="CM159" i="5"/>
  <c r="CM154" i="5"/>
  <c r="CK152" i="5"/>
  <c r="CM146" i="5"/>
  <c r="CL145" i="5"/>
  <c r="CK139" i="5"/>
  <c r="CK138" i="5"/>
  <c r="CK135" i="5"/>
  <c r="CL132" i="5"/>
  <c r="CK125" i="5"/>
  <c r="CM120" i="5"/>
  <c r="CM119" i="5"/>
  <c r="CL118" i="5"/>
  <c r="CM117" i="5"/>
  <c r="CL110" i="5"/>
  <c r="CM109" i="5"/>
  <c r="CK108" i="5"/>
  <c r="CK107" i="5"/>
  <c r="CK105" i="5"/>
  <c r="CK104" i="5"/>
  <c r="CL103" i="5"/>
  <c r="CK102" i="5"/>
  <c r="CM99" i="5"/>
  <c r="CK98" i="5"/>
  <c r="CL93" i="5"/>
  <c r="CK88" i="5"/>
  <c r="CL87" i="5"/>
  <c r="CK86" i="5"/>
  <c r="CK76" i="5"/>
  <c r="CL75" i="5"/>
  <c r="CK74" i="5"/>
  <c r="CL72" i="5"/>
  <c r="CK71" i="5"/>
  <c r="CM66" i="5"/>
  <c r="CL63" i="5"/>
  <c r="CK62" i="5"/>
  <c r="CM58" i="5"/>
  <c r="CM246" i="5"/>
  <c r="CM245" i="5"/>
  <c r="CM242" i="5"/>
  <c r="CM241" i="5"/>
  <c r="CK240" i="5"/>
  <c r="CM238" i="5"/>
  <c r="CK237" i="5"/>
  <c r="CL235" i="5"/>
  <c r="CM232" i="5"/>
  <c r="CM231" i="5"/>
  <c r="CM229" i="5"/>
  <c r="CL228" i="5"/>
  <c r="CL219" i="5"/>
  <c r="CM218" i="5"/>
  <c r="CL209" i="5"/>
  <c r="CM208" i="5"/>
  <c r="CK207" i="5"/>
  <c r="CM205" i="5"/>
  <c r="CK204" i="5"/>
  <c r="CK201" i="5"/>
  <c r="CL200" i="5"/>
  <c r="CK199" i="5"/>
  <c r="CM196" i="5"/>
  <c r="CK195" i="5"/>
  <c r="CK188" i="5"/>
  <c r="CK187" i="5"/>
  <c r="CM185" i="5"/>
  <c r="CM183" i="5"/>
  <c r="CK180" i="5"/>
  <c r="CM179" i="5"/>
  <c r="CL175" i="5"/>
  <c r="CM172" i="5"/>
  <c r="CK171" i="5"/>
  <c r="CL170" i="5"/>
  <c r="CL166" i="5"/>
  <c r="CL165" i="5"/>
  <c r="CL164" i="5"/>
  <c r="CK159" i="5"/>
  <c r="CM155" i="5"/>
  <c r="CK154" i="5"/>
  <c r="CL153" i="5"/>
  <c r="CL147" i="5"/>
  <c r="CK146" i="5"/>
  <c r="CL144" i="5"/>
  <c r="CM143" i="5"/>
  <c r="CL142" i="5"/>
  <c r="CL141" i="5"/>
  <c r="CL131" i="5"/>
  <c r="CL130" i="5"/>
  <c r="CL129" i="5"/>
  <c r="CL128" i="5"/>
  <c r="CM127" i="5"/>
  <c r="CL126" i="5"/>
  <c r="CL122" i="5"/>
  <c r="CK120" i="5"/>
  <c r="CK119" i="5"/>
  <c r="CK117" i="5"/>
  <c r="CM114" i="5"/>
  <c r="CM112" i="5"/>
  <c r="CM111" i="5"/>
  <c r="CK109" i="5"/>
  <c r="CL100" i="5"/>
  <c r="CK99" i="5"/>
  <c r="CL97" i="5"/>
  <c r="CM96" i="5"/>
  <c r="CM94" i="5"/>
  <c r="CM90" i="5"/>
  <c r="CM81" i="5"/>
  <c r="CL70" i="5"/>
  <c r="CL67" i="5"/>
  <c r="CK66" i="5"/>
  <c r="CL65" i="5"/>
  <c r="CL64" i="5"/>
  <c r="CL59" i="5"/>
  <c r="CK58" i="5"/>
  <c r="CL57" i="5"/>
  <c r="CM52" i="5"/>
  <c r="CM51" i="5"/>
  <c r="CM50" i="5"/>
  <c r="CM49" i="5"/>
  <c r="CL48" i="5"/>
  <c r="CK244" i="5"/>
  <c r="CK230" i="5"/>
  <c r="CM228" i="5"/>
  <c r="CL246" i="5"/>
  <c r="CL232" i="5"/>
  <c r="CL231" i="5"/>
  <c r="CK228" i="5"/>
  <c r="CL245" i="5"/>
  <c r="CM233" i="5"/>
  <c r="CL229" i="5"/>
  <c r="CK223" i="5"/>
  <c r="CM221" i="5"/>
  <c r="CL204" i="5"/>
  <c r="CK203" i="5"/>
  <c r="CL159" i="5"/>
  <c r="CM148" i="5"/>
  <c r="CK129" i="5"/>
  <c r="CM128" i="5"/>
  <c r="CL238" i="5"/>
  <c r="CL237" i="5"/>
  <c r="CM210" i="5"/>
  <c r="CM209" i="5"/>
  <c r="CL207" i="5"/>
  <c r="CM190" i="5"/>
  <c r="CL242" i="5"/>
  <c r="CL240" i="5"/>
  <c r="CM235" i="5"/>
  <c r="CL201" i="5"/>
  <c r="CM200" i="5"/>
  <c r="CL199" i="5"/>
  <c r="CL188" i="5"/>
  <c r="CL241" i="5"/>
  <c r="CK235" i="5"/>
  <c r="CM219" i="5"/>
  <c r="CK200" i="5"/>
  <c r="CK192" i="5"/>
  <c r="CL172" i="5"/>
  <c r="CM166" i="5"/>
  <c r="CM165" i="5"/>
  <c r="CM164" i="5"/>
  <c r="CK153" i="5"/>
  <c r="CL143" i="5"/>
  <c r="CM131" i="5"/>
  <c r="CM130" i="5"/>
  <c r="CK214" i="5"/>
  <c r="CK209" i="5"/>
  <c r="CL208" i="5"/>
  <c r="CL196" i="5"/>
  <c r="CL179" i="5"/>
  <c r="CK170" i="5"/>
  <c r="CK166" i="5"/>
  <c r="CM156" i="5"/>
  <c r="CM144" i="5"/>
  <c r="CK130" i="5"/>
  <c r="CM122" i="5"/>
  <c r="CL120" i="5"/>
  <c r="CM106" i="5"/>
  <c r="CM97" i="5"/>
  <c r="CM95" i="5"/>
  <c r="CM72" i="5"/>
  <c r="CM67" i="5"/>
  <c r="CL62" i="5"/>
  <c r="CM60" i="5"/>
  <c r="CK59" i="5"/>
  <c r="CL52" i="5"/>
  <c r="CL51" i="5"/>
  <c r="CL47" i="5"/>
  <c r="CL46" i="5"/>
  <c r="CK45" i="5"/>
  <c r="CL43" i="5"/>
  <c r="CL42" i="5"/>
  <c r="CK41" i="5"/>
  <c r="CL40" i="5"/>
  <c r="CL38" i="5"/>
  <c r="CK36" i="5"/>
  <c r="CM33" i="5"/>
  <c r="CL32" i="5"/>
  <c r="CM28" i="5"/>
  <c r="CK27" i="5"/>
  <c r="CM23" i="5"/>
  <c r="CL22" i="5"/>
  <c r="CL17" i="5"/>
  <c r="CL16" i="5"/>
  <c r="CL11" i="5"/>
  <c r="CK10" i="5"/>
  <c r="CM6" i="5"/>
  <c r="CM5" i="5"/>
  <c r="CM3" i="5"/>
  <c r="CM40" i="5"/>
  <c r="CM184" i="5"/>
  <c r="CK182" i="5"/>
  <c r="CL171" i="5"/>
  <c r="CK144" i="5"/>
  <c r="CK131" i="5"/>
  <c r="CM129" i="5"/>
  <c r="CK128" i="5"/>
  <c r="CL127" i="5"/>
  <c r="CM126" i="5"/>
  <c r="CM123" i="5"/>
  <c r="CK122" i="5"/>
  <c r="CM121" i="5"/>
  <c r="CL119" i="5"/>
  <c r="CK118" i="5"/>
  <c r="CL117" i="5"/>
  <c r="CL111" i="5"/>
  <c r="CL109" i="5"/>
  <c r="CK97" i="5"/>
  <c r="CL96" i="5"/>
  <c r="CK93" i="5"/>
  <c r="CK72" i="5"/>
  <c r="CK67" i="5"/>
  <c r="CL58" i="5"/>
  <c r="CM57" i="5"/>
  <c r="CK47" i="5"/>
  <c r="CK46" i="5"/>
  <c r="CK43" i="5"/>
  <c r="CK42" i="5"/>
  <c r="CK40" i="5"/>
  <c r="CK38" i="5"/>
  <c r="CL33" i="5"/>
  <c r="CK32" i="5"/>
  <c r="CM29" i="5"/>
  <c r="CL28" i="5"/>
  <c r="CL23" i="5"/>
  <c r="CK22" i="5"/>
  <c r="CM18" i="5"/>
  <c r="CK17" i="5"/>
  <c r="CK16" i="5"/>
  <c r="CM12" i="5"/>
  <c r="CK11" i="5"/>
  <c r="CM7" i="5"/>
  <c r="CL6" i="5"/>
  <c r="CL5" i="5"/>
  <c r="CL3" i="5"/>
  <c r="CM2" i="5"/>
  <c r="CK2" i="5"/>
  <c r="CL146" i="5"/>
  <c r="CM100" i="5"/>
  <c r="CK73" i="5"/>
  <c r="CK65" i="5"/>
  <c r="CM44" i="5"/>
  <c r="CK34" i="5"/>
  <c r="CL31" i="5"/>
  <c r="CK30" i="5"/>
  <c r="CL20" i="5"/>
  <c r="CL9" i="5"/>
  <c r="CK8" i="5"/>
  <c r="CK44" i="5"/>
  <c r="CM16" i="5"/>
  <c r="CK193" i="5"/>
  <c r="CL185" i="5"/>
  <c r="CM149" i="5"/>
  <c r="CK126" i="5"/>
  <c r="CL112" i="5"/>
  <c r="CM75" i="5"/>
  <c r="CL71" i="5"/>
  <c r="CL66" i="5"/>
  <c r="CK57" i="5"/>
  <c r="CL50" i="5"/>
  <c r="CL49" i="5"/>
  <c r="CK33" i="5"/>
  <c r="CL29" i="5"/>
  <c r="CK28" i="5"/>
  <c r="CM24" i="5"/>
  <c r="CK23" i="5"/>
  <c r="CM19" i="5"/>
  <c r="CL18" i="5"/>
  <c r="CM13" i="5"/>
  <c r="CL12" i="5"/>
  <c r="CL7" i="5"/>
  <c r="CK6" i="5"/>
  <c r="CK5" i="5"/>
  <c r="CK3" i="5"/>
  <c r="CL2" i="5"/>
  <c r="CL205" i="5"/>
  <c r="CM153" i="5"/>
  <c r="CM26" i="5"/>
  <c r="CM21" i="5"/>
  <c r="CL14" i="5"/>
  <c r="CM42" i="5"/>
  <c r="CL27" i="5"/>
  <c r="CK21" i="5"/>
  <c r="CM17" i="5"/>
  <c r="CM11" i="5"/>
  <c r="CM211" i="5"/>
  <c r="CM124" i="5"/>
  <c r="CM113" i="5"/>
  <c r="CK87" i="5"/>
  <c r="CK75" i="5"/>
  <c r="CM56" i="5"/>
  <c r="CM55" i="5"/>
  <c r="CM35" i="5"/>
  <c r="CM34" i="5"/>
  <c r="CM30" i="5"/>
  <c r="CK29" i="5"/>
  <c r="CM25" i="5"/>
  <c r="CL24" i="5"/>
  <c r="CL19" i="5"/>
  <c r="CK18" i="5"/>
  <c r="CL13" i="5"/>
  <c r="CK12" i="5"/>
  <c r="CM8" i="5"/>
  <c r="CK7" i="5"/>
  <c r="CL41" i="5"/>
  <c r="CK26" i="5"/>
  <c r="CK15" i="5"/>
  <c r="CL10" i="5"/>
  <c r="CM198" i="5"/>
  <c r="CM175" i="5"/>
  <c r="CK169" i="5"/>
  <c r="CL154" i="5"/>
  <c r="CL114" i="5"/>
  <c r="CK79" i="5"/>
  <c r="CL74" i="5"/>
  <c r="CM65" i="5"/>
  <c r="CM48" i="5"/>
  <c r="CL35" i="5"/>
  <c r="CL34" i="5"/>
  <c r="CM31" i="5"/>
  <c r="CL30" i="5"/>
  <c r="CL25" i="5"/>
  <c r="CK24" i="5"/>
  <c r="CM20" i="5"/>
  <c r="CK19" i="5"/>
  <c r="CM14" i="5"/>
  <c r="CK13" i="5"/>
  <c r="CM9" i="5"/>
  <c r="CL8" i="5"/>
  <c r="CM4" i="5"/>
  <c r="CK175" i="5"/>
  <c r="CM147" i="5"/>
  <c r="CM133" i="5"/>
  <c r="CK103" i="5"/>
  <c r="CL99" i="5"/>
  <c r="CM77" i="5"/>
  <c r="CK48" i="5"/>
  <c r="CM39" i="5"/>
  <c r="CM37" i="5"/>
  <c r="CK35" i="5"/>
  <c r="CK25" i="5"/>
  <c r="CM15" i="5"/>
  <c r="CL4" i="5"/>
  <c r="CM38" i="5"/>
  <c r="CK236" i="5"/>
  <c r="CL195" i="5"/>
  <c r="CL180" i="5"/>
  <c r="CK167" i="5"/>
  <c r="CK164" i="5"/>
  <c r="CL155" i="5"/>
  <c r="CK147" i="5"/>
  <c r="CK145" i="5"/>
  <c r="CM142" i="5"/>
  <c r="CM141" i="5"/>
  <c r="CK132" i="5"/>
  <c r="CM101" i="5"/>
  <c r="CK100" i="5"/>
  <c r="CM85" i="5"/>
  <c r="CM70" i="5"/>
  <c r="CM64" i="5"/>
  <c r="CM63" i="5"/>
  <c r="CM53" i="5"/>
  <c r="CM45" i="5"/>
  <c r="CL44" i="5"/>
  <c r="CM41" i="5"/>
  <c r="CL39" i="5"/>
  <c r="CL37" i="5"/>
  <c r="CM36" i="5"/>
  <c r="CK31" i="5"/>
  <c r="CM27" i="5"/>
  <c r="CL26" i="5"/>
  <c r="CL21" i="5"/>
  <c r="CK20" i="5"/>
  <c r="CL15" i="5"/>
  <c r="CK14" i="5"/>
  <c r="CM10" i="5"/>
  <c r="CK9" i="5"/>
  <c r="CK4" i="5"/>
  <c r="CM226" i="5"/>
  <c r="CK222" i="5"/>
  <c r="CK219" i="5"/>
  <c r="CL218" i="5"/>
  <c r="CM206" i="5"/>
  <c r="CM194" i="5"/>
  <c r="CK191" i="5"/>
  <c r="CL187" i="5"/>
  <c r="CL183" i="5"/>
  <c r="CM170" i="5"/>
  <c r="CK165" i="5"/>
  <c r="CK142" i="5"/>
  <c r="CK141" i="5"/>
  <c r="CK110" i="5"/>
  <c r="CL94" i="5"/>
  <c r="CL90" i="5"/>
  <c r="CM82" i="5"/>
  <c r="CL81" i="5"/>
  <c r="CL76" i="5"/>
  <c r="CK70" i="5"/>
  <c r="CK64" i="5"/>
  <c r="CK63" i="5"/>
  <c r="CM59" i="5"/>
  <c r="CM47" i="5"/>
  <c r="CM46" i="5"/>
  <c r="CL45" i="5"/>
  <c r="CM43" i="5"/>
  <c r="CK39" i="5"/>
  <c r="CK37" i="5"/>
  <c r="CL36" i="5"/>
  <c r="CM32" i="5"/>
  <c r="CM22" i="5"/>
  <c r="DA236" i="5"/>
  <c r="CV236" i="5"/>
  <c r="CV73" i="5"/>
  <c r="DA73" i="5"/>
  <c r="CI29" i="5"/>
  <c r="CW29" i="5"/>
  <c r="CW169" i="5"/>
  <c r="CI169" i="5"/>
  <c r="DA43" i="5"/>
  <c r="CV43" i="5"/>
  <c r="CI9" i="5"/>
  <c r="K9" i="7" s="1"/>
  <c r="CW9" i="5"/>
  <c r="CV44" i="5"/>
  <c r="DA44" i="5"/>
  <c r="CW89" i="5"/>
  <c r="CI89" i="5"/>
  <c r="DA2" i="5"/>
  <c r="CV2" i="5"/>
  <c r="CW24" i="5"/>
  <c r="CI24" i="5"/>
  <c r="DA74" i="5"/>
  <c r="CV74" i="5"/>
  <c r="CV168" i="5"/>
  <c r="DA168" i="5"/>
  <c r="CV32" i="5"/>
  <c r="DA32" i="5"/>
  <c r="DA10" i="5"/>
  <c r="CV10" i="5"/>
  <c r="CW32" i="5"/>
  <c r="CI32" i="5"/>
  <c r="CV80" i="5"/>
  <c r="DA80" i="5"/>
  <c r="DA25" i="5"/>
  <c r="CV25" i="5"/>
  <c r="DA161" i="5"/>
  <c r="CV161" i="5"/>
  <c r="DA26" i="5"/>
  <c r="CV26" i="5"/>
  <c r="CV45" i="5"/>
  <c r="DA45" i="5"/>
  <c r="CW93" i="5"/>
  <c r="CI93" i="5"/>
  <c r="CI139" i="5"/>
  <c r="K139" i="7" s="1"/>
  <c r="CW139" i="5"/>
  <c r="CV28" i="5"/>
  <c r="DA28" i="5"/>
  <c r="CV52" i="5"/>
  <c r="DA52" i="5"/>
  <c r="CW120" i="5"/>
  <c r="CI120" i="5"/>
  <c r="CW8" i="5"/>
  <c r="CI8" i="5"/>
  <c r="CI21" i="5"/>
  <c r="CW21" i="5"/>
  <c r="CW39" i="5"/>
  <c r="CI39" i="5"/>
  <c r="CI217" i="5"/>
  <c r="CW217" i="5"/>
  <c r="CV103" i="5"/>
  <c r="DA103" i="5"/>
  <c r="CW163" i="5"/>
  <c r="CI163" i="5"/>
  <c r="CW62" i="5"/>
  <c r="CI62" i="5"/>
  <c r="DA98" i="5"/>
  <c r="CV98" i="5"/>
  <c r="DA139" i="5"/>
  <c r="CV139" i="5"/>
  <c r="DA163" i="5"/>
  <c r="CV163" i="5"/>
  <c r="DA189" i="5"/>
  <c r="CV189" i="5"/>
  <c r="CW78" i="5"/>
  <c r="CI78" i="5"/>
  <c r="CI92" i="5"/>
  <c r="K92" i="7" s="1"/>
  <c r="CW92" i="5"/>
  <c r="DA151" i="5"/>
  <c r="CV151" i="5"/>
  <c r="CW177" i="5"/>
  <c r="CI177" i="5"/>
  <c r="DA215" i="5"/>
  <c r="CV215" i="5"/>
  <c r="CV95" i="5"/>
  <c r="DA95" i="5"/>
  <c r="CW160" i="5"/>
  <c r="CI160" i="5"/>
  <c r="DA245" i="5"/>
  <c r="CV245" i="5"/>
  <c r="CV81" i="5"/>
  <c r="DA81" i="5"/>
  <c r="CV111" i="5"/>
  <c r="DA111" i="5"/>
  <c r="DA166" i="5"/>
  <c r="CV166" i="5"/>
  <c r="CI184" i="5"/>
  <c r="CW184" i="5"/>
  <c r="CI221" i="5"/>
  <c r="CW221" i="5"/>
  <c r="DA238" i="5"/>
  <c r="CV238" i="5"/>
  <c r="CI51" i="5"/>
  <c r="CW51" i="5"/>
  <c r="CW70" i="5"/>
  <c r="CI70" i="5"/>
  <c r="CV170" i="5"/>
  <c r="DA170" i="5"/>
  <c r="CV195" i="5"/>
  <c r="DA195" i="5"/>
  <c r="CI231" i="5"/>
  <c r="CW231" i="5"/>
  <c r="CI57" i="5"/>
  <c r="CW57" i="5"/>
  <c r="DA167" i="5"/>
  <c r="CV167" i="5"/>
  <c r="CV188" i="5"/>
  <c r="DA188" i="5"/>
  <c r="CV203" i="5"/>
  <c r="DA203" i="5"/>
  <c r="CW56" i="5"/>
  <c r="CI56" i="5"/>
  <c r="CW11" i="5"/>
  <c r="CI11" i="5"/>
  <c r="CV15" i="5"/>
  <c r="DA15" i="5"/>
  <c r="DA186" i="5"/>
  <c r="CV186" i="5"/>
  <c r="CV173" i="5"/>
  <c r="DA173" i="5"/>
  <c r="CV133" i="5"/>
  <c r="DA133" i="5"/>
  <c r="CW50" i="5"/>
  <c r="CI50" i="5"/>
  <c r="CI25" i="5"/>
  <c r="CW25" i="5"/>
  <c r="DA77" i="5"/>
  <c r="CV77" i="5"/>
  <c r="CV177" i="5"/>
  <c r="DA177" i="5"/>
  <c r="DA33" i="5"/>
  <c r="CV33" i="5"/>
  <c r="CV55" i="5"/>
  <c r="DA55" i="5"/>
  <c r="CV11" i="5"/>
  <c r="DA11" i="5"/>
  <c r="CI33" i="5"/>
  <c r="CW33" i="5"/>
  <c r="CI104" i="5"/>
  <c r="K104" i="7" s="1"/>
  <c r="CW104" i="5"/>
  <c r="CW10" i="5"/>
  <c r="CI10" i="5"/>
  <c r="CV27" i="5"/>
  <c r="DA27" i="5"/>
  <c r="CI47" i="5"/>
  <c r="CW47" i="5"/>
  <c r="DA105" i="5"/>
  <c r="CV105" i="5"/>
  <c r="CV24" i="5"/>
  <c r="DA24" i="5"/>
  <c r="DA14" i="5"/>
  <c r="CV14" i="5"/>
  <c r="CW60" i="5"/>
  <c r="CI60" i="5"/>
  <c r="CI61" i="5"/>
  <c r="K61" i="7" s="1"/>
  <c r="CW61" i="5"/>
  <c r="DA178" i="5"/>
  <c r="CV178" i="5"/>
  <c r="CW237" i="5"/>
  <c r="CI237" i="5"/>
  <c r="CW216" i="5"/>
  <c r="CI216" i="5"/>
  <c r="CV239" i="5"/>
  <c r="DA239" i="5"/>
  <c r="DA176" i="5"/>
  <c r="CV176" i="5"/>
  <c r="CW63" i="5"/>
  <c r="CI63" i="5"/>
  <c r="DA102" i="5"/>
  <c r="CV102" i="5"/>
  <c r="DA140" i="5"/>
  <c r="CV140" i="5"/>
  <c r="CW191" i="5"/>
  <c r="CI191" i="5"/>
  <c r="CI222" i="5"/>
  <c r="CW222" i="5"/>
  <c r="CV243" i="5"/>
  <c r="DA243" i="5"/>
  <c r="CV56" i="5"/>
  <c r="DA56" i="5"/>
  <c r="CI79" i="5"/>
  <c r="CW79" i="5"/>
  <c r="CW178" i="5"/>
  <c r="CI178" i="5"/>
  <c r="CI197" i="5"/>
  <c r="CW197" i="5"/>
  <c r="CI220" i="5"/>
  <c r="CW220" i="5"/>
  <c r="CW82" i="5"/>
  <c r="CI82" i="5"/>
  <c r="CW121" i="5"/>
  <c r="CI121" i="5"/>
  <c r="CW190" i="5"/>
  <c r="CI190" i="5"/>
  <c r="DA210" i="5"/>
  <c r="CV210" i="5"/>
  <c r="DA90" i="5"/>
  <c r="CV90" i="5"/>
  <c r="CV112" i="5"/>
  <c r="DA112" i="5"/>
  <c r="CI149" i="5"/>
  <c r="CW149" i="5"/>
  <c r="CV185" i="5"/>
  <c r="DA185" i="5"/>
  <c r="CV205" i="5"/>
  <c r="DA205" i="5"/>
  <c r="CI226" i="5"/>
  <c r="CW226" i="5"/>
  <c r="CW241" i="5"/>
  <c r="CI241" i="5"/>
  <c r="DA57" i="5"/>
  <c r="CV57" i="5"/>
  <c r="DA100" i="5"/>
  <c r="CV100" i="5"/>
  <c r="CV122" i="5"/>
  <c r="DA122" i="5"/>
  <c r="CW141" i="5"/>
  <c r="CI141" i="5"/>
  <c r="CW155" i="5"/>
  <c r="CI155" i="5"/>
  <c r="DA171" i="5"/>
  <c r="CV171" i="5"/>
  <c r="CI196" i="5"/>
  <c r="CW196" i="5"/>
  <c r="CI208" i="5"/>
  <c r="CW208" i="5"/>
  <c r="CI232" i="5"/>
  <c r="K232" i="7" s="1"/>
  <c r="CW232" i="5"/>
  <c r="CW58" i="5"/>
  <c r="CI58" i="5"/>
  <c r="DA109" i="5"/>
  <c r="CV109" i="5"/>
  <c r="CW126" i="5"/>
  <c r="CI126" i="5"/>
  <c r="DA146" i="5"/>
  <c r="CV146" i="5"/>
  <c r="DA169" i="5"/>
  <c r="CV169" i="5"/>
  <c r="CV204" i="5"/>
  <c r="DA204" i="5"/>
  <c r="CI228" i="5"/>
  <c r="CW228" i="5"/>
  <c r="CV16" i="5"/>
  <c r="DA16" i="5"/>
  <c r="CV36" i="5"/>
  <c r="DA36" i="5"/>
  <c r="CW36" i="5"/>
  <c r="CI36" i="5"/>
  <c r="DA37" i="5"/>
  <c r="CV37" i="5"/>
  <c r="CW118" i="5"/>
  <c r="CI118" i="5"/>
  <c r="CW80" i="5"/>
  <c r="CI80" i="5"/>
  <c r="CW157" i="5"/>
  <c r="CI157" i="5"/>
  <c r="CV123" i="5"/>
  <c r="DA123" i="5"/>
  <c r="CV64" i="5"/>
  <c r="DA64" i="5"/>
  <c r="CW194" i="5"/>
  <c r="CI194" i="5"/>
  <c r="CV126" i="5"/>
  <c r="DA126" i="5"/>
  <c r="CW30" i="5"/>
  <c r="CI30" i="5"/>
  <c r="CW132" i="5"/>
  <c r="CI132" i="5"/>
  <c r="CI98" i="5"/>
  <c r="CW98" i="5"/>
  <c r="CW4" i="5"/>
  <c r="CI4" i="5"/>
  <c r="CI154" i="5"/>
  <c r="CW154" i="5"/>
  <c r="DA38" i="5"/>
  <c r="CV38" i="5"/>
  <c r="CW174" i="5"/>
  <c r="CI174" i="5"/>
  <c r="DA17" i="5"/>
  <c r="CV17" i="5"/>
  <c r="CW38" i="5"/>
  <c r="CI38" i="5"/>
  <c r="DA158" i="5"/>
  <c r="CV158" i="5"/>
  <c r="DA29" i="5"/>
  <c r="CV29" i="5"/>
  <c r="DA62" i="5"/>
  <c r="CV62" i="5"/>
  <c r="DA157" i="5"/>
  <c r="CV157" i="5"/>
  <c r="CW2" i="5"/>
  <c r="CI2" i="5"/>
  <c r="CV20" i="5"/>
  <c r="DA20" i="5"/>
  <c r="CV39" i="5"/>
  <c r="DA39" i="5"/>
  <c r="CV76" i="5"/>
  <c r="DA76" i="5"/>
  <c r="CW140" i="5"/>
  <c r="CI140" i="5"/>
  <c r="CV8" i="5"/>
  <c r="DA8" i="5"/>
  <c r="DA30" i="5"/>
  <c r="CV30" i="5"/>
  <c r="CV110" i="5"/>
  <c r="DA110" i="5"/>
  <c r="DA191" i="5"/>
  <c r="CV191" i="5"/>
  <c r="CV118" i="5"/>
  <c r="DA118" i="5"/>
  <c r="DA225" i="5"/>
  <c r="CV225" i="5"/>
  <c r="CW203" i="5"/>
  <c r="CI203" i="5"/>
  <c r="CV230" i="5"/>
  <c r="DA230" i="5"/>
  <c r="DA71" i="5"/>
  <c r="CV71" i="5"/>
  <c r="DA86" i="5"/>
  <c r="CV86" i="5"/>
  <c r="CV104" i="5"/>
  <c r="DA104" i="5"/>
  <c r="CW125" i="5"/>
  <c r="CI125" i="5"/>
  <c r="CV152" i="5"/>
  <c r="DA152" i="5"/>
  <c r="DA174" i="5"/>
  <c r="CV174" i="5"/>
  <c r="CI193" i="5"/>
  <c r="CW193" i="5"/>
  <c r="DA224" i="5"/>
  <c r="CV224" i="5"/>
  <c r="DA61" i="5"/>
  <c r="CV61" i="5"/>
  <c r="DA82" i="5"/>
  <c r="CV82" i="5"/>
  <c r="CV134" i="5"/>
  <c r="DA134" i="5"/>
  <c r="CW158" i="5"/>
  <c r="CI158" i="5"/>
  <c r="DA181" i="5"/>
  <c r="CV181" i="5"/>
  <c r="DA202" i="5"/>
  <c r="CV202" i="5"/>
  <c r="CI84" i="5"/>
  <c r="CW84" i="5"/>
  <c r="CW101" i="5"/>
  <c r="CI101" i="5"/>
  <c r="DA124" i="5"/>
  <c r="CV124" i="5"/>
  <c r="CV149" i="5"/>
  <c r="DA149" i="5"/>
  <c r="CW212" i="5"/>
  <c r="CI212" i="5"/>
  <c r="DA233" i="5"/>
  <c r="CV233" i="5"/>
  <c r="CV51" i="5"/>
  <c r="DA51" i="5"/>
  <c r="CI95" i="5"/>
  <c r="CW95" i="5"/>
  <c r="DA155" i="5"/>
  <c r="CV155" i="5"/>
  <c r="CI172" i="5"/>
  <c r="K172" i="7" s="1"/>
  <c r="CW172" i="5"/>
  <c r="DA229" i="5"/>
  <c r="CV229" i="5"/>
  <c r="CW245" i="5"/>
  <c r="CI245" i="5"/>
  <c r="CV59" i="5"/>
  <c r="DA59" i="5"/>
  <c r="CI90" i="5"/>
  <c r="K90" i="7" s="1"/>
  <c r="CW90" i="5"/>
  <c r="CW111" i="5"/>
  <c r="CI111" i="5"/>
  <c r="CW127" i="5"/>
  <c r="CI127" i="5"/>
  <c r="CI143" i="5"/>
  <c r="CW143" i="5"/>
  <c r="CV164" i="5"/>
  <c r="DA164" i="5"/>
  <c r="CV180" i="5"/>
  <c r="DA180" i="5"/>
  <c r="CV200" i="5"/>
  <c r="DA200" i="5"/>
  <c r="DA117" i="5"/>
  <c r="CV117" i="5"/>
  <c r="CW129" i="5"/>
  <c r="CI129" i="5"/>
  <c r="CI153" i="5"/>
  <c r="CW153" i="5"/>
  <c r="CW171" i="5"/>
  <c r="CI171" i="5"/>
  <c r="CI209" i="5"/>
  <c r="CW209" i="5"/>
  <c r="CI235" i="5"/>
  <c r="K235" i="7" s="1"/>
  <c r="CW235" i="5"/>
  <c r="CW207" i="5"/>
  <c r="CI207" i="5"/>
  <c r="CW46" i="5"/>
  <c r="CI46" i="5"/>
  <c r="CW138" i="5"/>
  <c r="CI138" i="5"/>
  <c r="DA116" i="5"/>
  <c r="CV116" i="5"/>
  <c r="CI103" i="5"/>
  <c r="CW103" i="5"/>
  <c r="CV60" i="5"/>
  <c r="DA60" i="5"/>
  <c r="DA211" i="5"/>
  <c r="CV211" i="5"/>
  <c r="DA242" i="5"/>
  <c r="CV242" i="5"/>
  <c r="CI175" i="5"/>
  <c r="CW175" i="5"/>
  <c r="CW170" i="5"/>
  <c r="CI170" i="5"/>
  <c r="CV35" i="5"/>
  <c r="DA35" i="5"/>
  <c r="CV12" i="5"/>
  <c r="DA12" i="5"/>
  <c r="CW35" i="5"/>
  <c r="CI35" i="5"/>
  <c r="CI99" i="5"/>
  <c r="CW99" i="5"/>
  <c r="CV7" i="5"/>
  <c r="DA7" i="5"/>
  <c r="DA3" i="5"/>
  <c r="CV3" i="5"/>
  <c r="DA22" i="5"/>
  <c r="CV22" i="5"/>
  <c r="CV40" i="5"/>
  <c r="DA40" i="5"/>
  <c r="CV75" i="5"/>
  <c r="DA75" i="5"/>
  <c r="DZ3" i="5"/>
  <c r="CW22" i="5"/>
  <c r="CI22" i="5"/>
  <c r="CW40" i="5"/>
  <c r="CI40" i="5"/>
  <c r="CV49" i="5"/>
  <c r="DA49" i="5"/>
  <c r="CW173" i="5"/>
  <c r="CI173" i="5"/>
  <c r="CW109" i="5"/>
  <c r="CI109" i="5"/>
  <c r="CW182" i="5"/>
  <c r="CI182" i="5"/>
  <c r="DA5" i="5"/>
  <c r="CV5" i="5"/>
  <c r="DA21" i="5"/>
  <c r="CV21" i="5"/>
  <c r="CI41" i="5"/>
  <c r="CW41" i="5"/>
  <c r="CW88" i="5"/>
  <c r="CI88" i="5"/>
  <c r="DA9" i="5"/>
  <c r="CV9" i="5"/>
  <c r="CV31" i="5"/>
  <c r="DA31" i="5"/>
  <c r="CI135" i="5"/>
  <c r="CW135" i="5"/>
  <c r="CV192" i="5"/>
  <c r="DA192" i="5"/>
  <c r="CI227" i="5"/>
  <c r="CW227" i="5"/>
  <c r="CI204" i="5"/>
  <c r="CW204" i="5"/>
  <c r="CI87" i="5"/>
  <c r="CW87" i="5"/>
  <c r="CW105" i="5"/>
  <c r="CI105" i="5"/>
  <c r="DA135" i="5"/>
  <c r="CV135" i="5"/>
  <c r="CW176" i="5"/>
  <c r="CI176" i="5"/>
  <c r="K176" i="7" s="1"/>
  <c r="CW225" i="5"/>
  <c r="CI225" i="5"/>
  <c r="CW68" i="5"/>
  <c r="CI68" i="5"/>
  <c r="CV83" i="5"/>
  <c r="DA83" i="5"/>
  <c r="DA113" i="5"/>
  <c r="CV113" i="5"/>
  <c r="CW137" i="5"/>
  <c r="CI137" i="5"/>
  <c r="CV160" i="5"/>
  <c r="DA160" i="5"/>
  <c r="DA206" i="5"/>
  <c r="CV206" i="5"/>
  <c r="CW85" i="5"/>
  <c r="CI85" i="5"/>
  <c r="K85" i="7" s="1"/>
  <c r="CV106" i="5"/>
  <c r="DA106" i="5"/>
  <c r="CI150" i="5"/>
  <c r="CW150" i="5"/>
  <c r="CV179" i="5"/>
  <c r="DA179" i="5"/>
  <c r="DA198" i="5"/>
  <c r="CV198" i="5"/>
  <c r="CW215" i="5"/>
  <c r="CI215" i="5"/>
  <c r="CI234" i="5"/>
  <c r="CW234" i="5"/>
  <c r="CW52" i="5"/>
  <c r="CI52" i="5"/>
  <c r="DA96" i="5"/>
  <c r="CV96" i="5"/>
  <c r="CW123" i="5"/>
  <c r="CI123" i="5"/>
  <c r="DA141" i="5"/>
  <c r="CV141" i="5"/>
  <c r="CI156" i="5"/>
  <c r="CW156" i="5"/>
  <c r="CV175" i="5"/>
  <c r="DA175" i="5"/>
  <c r="CV196" i="5"/>
  <c r="DA196" i="5"/>
  <c r="CW210" i="5"/>
  <c r="CI210" i="5"/>
  <c r="CV231" i="5"/>
  <c r="DA231" i="5"/>
  <c r="DA246" i="5"/>
  <c r="CV246" i="5"/>
  <c r="CW64" i="5"/>
  <c r="CI64" i="5"/>
  <c r="CW112" i="5"/>
  <c r="CI112" i="5"/>
  <c r="DA128" i="5"/>
  <c r="CV128" i="5"/>
  <c r="CI144" i="5"/>
  <c r="CW144" i="5"/>
  <c r="DA165" i="5"/>
  <c r="CV165" i="5"/>
  <c r="DA201" i="5"/>
  <c r="CV201" i="5"/>
  <c r="CI218" i="5"/>
  <c r="K218" i="7" s="1"/>
  <c r="CW218" i="5"/>
  <c r="CW238" i="5"/>
  <c r="CI238" i="5"/>
  <c r="K238" i="7" s="1"/>
  <c r="DA93" i="5"/>
  <c r="CV93" i="5"/>
  <c r="CW130" i="5"/>
  <c r="CI130" i="5"/>
  <c r="DA154" i="5"/>
  <c r="CV154" i="5"/>
  <c r="CW195" i="5"/>
  <c r="CI195" i="5"/>
  <c r="DA214" i="5"/>
  <c r="CV214" i="5"/>
  <c r="CV79" i="5"/>
  <c r="DA79" i="5"/>
  <c r="CW19" i="5"/>
  <c r="CI19" i="5"/>
  <c r="CW34" i="5"/>
  <c r="CI34" i="5"/>
  <c r="K34" i="7" s="1"/>
  <c r="DA220" i="5"/>
  <c r="CV220" i="5"/>
  <c r="CI223" i="5"/>
  <c r="CW223" i="5"/>
  <c r="DA194" i="5"/>
  <c r="CV194" i="5"/>
  <c r="CV199" i="5"/>
  <c r="DA199" i="5"/>
  <c r="DA207" i="5"/>
  <c r="CV207" i="5"/>
  <c r="CI167" i="5"/>
  <c r="CW167" i="5"/>
  <c r="CV48" i="5"/>
  <c r="DA48" i="5"/>
  <c r="CW12" i="5"/>
  <c r="CI12" i="5"/>
  <c r="K12" i="7" s="1"/>
  <c r="CV42" i="5"/>
  <c r="DA42" i="5"/>
  <c r="CW31" i="5"/>
  <c r="CI31" i="5"/>
  <c r="CW23" i="5"/>
  <c r="CI23" i="5"/>
  <c r="DA50" i="5"/>
  <c r="CV50" i="5"/>
  <c r="CI17" i="5"/>
  <c r="CW17" i="5"/>
  <c r="DA41" i="5"/>
  <c r="CV41" i="5"/>
  <c r="CW69" i="5"/>
  <c r="CI69" i="5"/>
  <c r="CW117" i="5"/>
  <c r="CI117" i="5"/>
  <c r="K117" i="7" s="1"/>
  <c r="CI189" i="5"/>
  <c r="CW189" i="5"/>
  <c r="CI3" i="5"/>
  <c r="CW3" i="5"/>
  <c r="CW26" i="5"/>
  <c r="CI26" i="5"/>
  <c r="CW44" i="5"/>
  <c r="CI44" i="5"/>
  <c r="DA92" i="5"/>
  <c r="CV92" i="5"/>
  <c r="CW14" i="5"/>
  <c r="CI14" i="5"/>
  <c r="DA34" i="5"/>
  <c r="CV34" i="5"/>
  <c r="CW136" i="5"/>
  <c r="CI136" i="5"/>
  <c r="CI188" i="5"/>
  <c r="CW188" i="5"/>
  <c r="CI240" i="5"/>
  <c r="CW240" i="5"/>
  <c r="CV223" i="5"/>
  <c r="DA223" i="5"/>
  <c r="DA244" i="5"/>
  <c r="CV244" i="5"/>
  <c r="CW74" i="5"/>
  <c r="CI74" i="5"/>
  <c r="DA88" i="5"/>
  <c r="CV88" i="5"/>
  <c r="CV107" i="5"/>
  <c r="DA107" i="5"/>
  <c r="DA136" i="5"/>
  <c r="CV136" i="5"/>
  <c r="CV213" i="5"/>
  <c r="DA213" i="5"/>
  <c r="CV227" i="5"/>
  <c r="DA227" i="5"/>
  <c r="DA69" i="5"/>
  <c r="CV69" i="5"/>
  <c r="CV84" i="5"/>
  <c r="DA84" i="5"/>
  <c r="CW115" i="5"/>
  <c r="CI115" i="5"/>
  <c r="CV148" i="5"/>
  <c r="DA148" i="5"/>
  <c r="CI161" i="5"/>
  <c r="CW161" i="5"/>
  <c r="DA234" i="5"/>
  <c r="CV234" i="5"/>
  <c r="CW133" i="5"/>
  <c r="CI133" i="5"/>
  <c r="CI151" i="5"/>
  <c r="CW151" i="5"/>
  <c r="CI181" i="5"/>
  <c r="K181" i="7" s="1"/>
  <c r="CW181" i="5"/>
  <c r="CI202" i="5"/>
  <c r="CW202" i="5"/>
  <c r="CI53" i="5"/>
  <c r="CW53" i="5"/>
  <c r="DA67" i="5"/>
  <c r="CV67" i="5"/>
  <c r="DA97" i="5"/>
  <c r="CV97" i="5"/>
  <c r="CW124" i="5"/>
  <c r="CI124" i="5"/>
  <c r="K124" i="7" s="1"/>
  <c r="CW179" i="5"/>
  <c r="CI179" i="5"/>
  <c r="CI198" i="5"/>
  <c r="CW198" i="5"/>
  <c r="CI211" i="5"/>
  <c r="K211" i="7" s="1"/>
  <c r="CW211" i="5"/>
  <c r="DA232" i="5"/>
  <c r="CV232" i="5"/>
  <c r="CV47" i="5"/>
  <c r="DA47" i="5"/>
  <c r="DA65" i="5"/>
  <c r="CV65" i="5"/>
  <c r="CI94" i="5"/>
  <c r="K94" i="7" s="1"/>
  <c r="CW94" i="5"/>
  <c r="CW114" i="5"/>
  <c r="CI114" i="5"/>
  <c r="CV129" i="5"/>
  <c r="DA129" i="5"/>
  <c r="CI166" i="5"/>
  <c r="CW166" i="5"/>
  <c r="CI185" i="5"/>
  <c r="K185" i="7" s="1"/>
  <c r="CW185" i="5"/>
  <c r="DA219" i="5"/>
  <c r="CV219" i="5"/>
  <c r="CI65" i="5"/>
  <c r="CW65" i="5"/>
  <c r="CV99" i="5"/>
  <c r="DA99" i="5"/>
  <c r="CV119" i="5"/>
  <c r="DA119" i="5"/>
  <c r="CI131" i="5"/>
  <c r="CW131" i="5"/>
  <c r="CI159" i="5"/>
  <c r="CW159" i="5"/>
  <c r="CW180" i="5"/>
  <c r="CI180" i="5"/>
  <c r="CW199" i="5"/>
  <c r="CI199" i="5"/>
  <c r="CW219" i="5"/>
  <c r="CI219" i="5"/>
  <c r="K219" i="7" s="1"/>
  <c r="DA237" i="5"/>
  <c r="CV237" i="5"/>
  <c r="CW187" i="5"/>
  <c r="CI187" i="5"/>
  <c r="CI244" i="5"/>
  <c r="K244" i="7" s="1"/>
  <c r="CW244" i="5"/>
  <c r="CW148" i="5"/>
  <c r="CI148" i="5"/>
  <c r="K148" i="7" s="1"/>
  <c r="DA94" i="5"/>
  <c r="CV94" i="5"/>
  <c r="CV142" i="5"/>
  <c r="DA142" i="5"/>
  <c r="DA13" i="5"/>
  <c r="CV13" i="5"/>
  <c r="CV115" i="5"/>
  <c r="DA115" i="5"/>
  <c r="CW5" i="5"/>
  <c r="CI5" i="5"/>
  <c r="CV23" i="5"/>
  <c r="DA23" i="5"/>
  <c r="CI86" i="5"/>
  <c r="K86" i="7" s="1"/>
  <c r="CW86" i="5"/>
  <c r="DA53" i="5"/>
  <c r="CV53" i="5"/>
  <c r="CI224" i="5"/>
  <c r="CW224" i="5"/>
  <c r="DA18" i="5"/>
  <c r="CV18" i="5"/>
  <c r="DA54" i="5"/>
  <c r="CV54" i="5"/>
  <c r="DA125" i="5"/>
  <c r="CV125" i="5"/>
  <c r="CI13" i="5"/>
  <c r="CW13" i="5"/>
  <c r="CW6" i="5"/>
  <c r="CI6" i="5"/>
  <c r="CW28" i="5"/>
  <c r="CI28" i="5"/>
  <c r="CV87" i="5"/>
  <c r="DA87" i="5"/>
  <c r="DA6" i="5"/>
  <c r="CV6" i="5"/>
  <c r="CW42" i="5"/>
  <c r="CI42" i="5"/>
  <c r="DA193" i="5"/>
  <c r="CV193" i="5"/>
  <c r="CW43" i="5"/>
  <c r="CI43" i="5"/>
  <c r="CW72" i="5"/>
  <c r="CI72" i="5"/>
  <c r="CW119" i="5"/>
  <c r="CI119" i="5"/>
  <c r="CW18" i="5"/>
  <c r="CI18" i="5"/>
  <c r="CW27" i="5"/>
  <c r="CI27" i="5"/>
  <c r="K27" i="7" s="1"/>
  <c r="CI45" i="5"/>
  <c r="CW45" i="5"/>
  <c r="CW107" i="5"/>
  <c r="CI107" i="5"/>
  <c r="CW15" i="5"/>
  <c r="CI15" i="5"/>
  <c r="DA137" i="5"/>
  <c r="CV137" i="5"/>
  <c r="CI213" i="5"/>
  <c r="CW213" i="5"/>
  <c r="DA197" i="5"/>
  <c r="CV197" i="5"/>
  <c r="DA145" i="5"/>
  <c r="CV145" i="5"/>
  <c r="CW243" i="5"/>
  <c r="CI243" i="5"/>
  <c r="K243" i="7" s="1"/>
  <c r="CI75" i="5"/>
  <c r="CW75" i="5"/>
  <c r="DA89" i="5"/>
  <c r="CV89" i="5"/>
  <c r="CV108" i="5"/>
  <c r="DA108" i="5"/>
  <c r="CV216" i="5"/>
  <c r="DA216" i="5"/>
  <c r="CI230" i="5"/>
  <c r="CW230" i="5"/>
  <c r="CI73" i="5"/>
  <c r="CW73" i="5"/>
  <c r="DA85" i="5"/>
  <c r="CV85" i="5"/>
  <c r="CW116" i="5"/>
  <c r="CI116" i="5"/>
  <c r="K116" i="7" s="1"/>
  <c r="CW168" i="5"/>
  <c r="CI168" i="5"/>
  <c r="CW186" i="5"/>
  <c r="CI186" i="5"/>
  <c r="CW239" i="5"/>
  <c r="CI239" i="5"/>
  <c r="CI91" i="5"/>
  <c r="CW91" i="5"/>
  <c r="CW134" i="5"/>
  <c r="CI134" i="5"/>
  <c r="DA183" i="5"/>
  <c r="CV183" i="5"/>
  <c r="CV221" i="5"/>
  <c r="DA221" i="5"/>
  <c r="DA241" i="5"/>
  <c r="CV241" i="5"/>
  <c r="CI55" i="5"/>
  <c r="CW55" i="5"/>
  <c r="CV70" i="5"/>
  <c r="DA70" i="5"/>
  <c r="DA143" i="5"/>
  <c r="CV143" i="5"/>
  <c r="DA218" i="5"/>
  <c r="CV218" i="5"/>
  <c r="CI233" i="5"/>
  <c r="CW233" i="5"/>
  <c r="CW48" i="5"/>
  <c r="CI48" i="5"/>
  <c r="CV66" i="5"/>
  <c r="DA66" i="5"/>
  <c r="CI96" i="5"/>
  <c r="CW96" i="5"/>
  <c r="CV130" i="5"/>
  <c r="DA130" i="5"/>
  <c r="DA147" i="5"/>
  <c r="CV147" i="5"/>
  <c r="DA228" i="5"/>
  <c r="CV228" i="5"/>
  <c r="CW242" i="5"/>
  <c r="CI242" i="5"/>
  <c r="CW66" i="5"/>
  <c r="CI66" i="5"/>
  <c r="CI100" i="5"/>
  <c r="CW100" i="5"/>
  <c r="DA120" i="5"/>
  <c r="CV120" i="5"/>
  <c r="DA132" i="5"/>
  <c r="CV132" i="5"/>
  <c r="CW164" i="5"/>
  <c r="CI164" i="5"/>
  <c r="DA182" i="5"/>
  <c r="CV182" i="5"/>
  <c r="CI200" i="5"/>
  <c r="K200" i="7" s="1"/>
  <c r="CW200" i="5"/>
  <c r="DA240" i="5"/>
  <c r="CV240" i="5"/>
  <c r="DA78" i="5"/>
  <c r="CV78" i="5"/>
  <c r="CW16" i="5"/>
  <c r="CI16" i="5"/>
  <c r="DA4" i="5"/>
  <c r="CV4" i="5"/>
  <c r="CI192" i="5"/>
  <c r="CW192" i="5"/>
  <c r="DA58" i="5"/>
  <c r="CV58" i="5"/>
  <c r="DA159" i="5"/>
  <c r="CV159" i="5"/>
  <c r="CV235" i="5"/>
  <c r="DA235" i="5"/>
  <c r="CI59" i="5"/>
  <c r="CW59" i="5"/>
  <c r="CW147" i="5"/>
  <c r="CI147" i="5"/>
  <c r="CV19" i="5"/>
  <c r="DA19" i="5"/>
  <c r="CW146" i="5"/>
  <c r="CI146" i="5"/>
  <c r="CI7" i="5"/>
  <c r="CW7" i="5"/>
  <c r="EB3" i="5" s="1"/>
  <c r="DA46" i="5"/>
  <c r="CV46" i="5"/>
  <c r="CW71" i="5"/>
  <c r="CI71" i="5"/>
  <c r="CV68" i="5"/>
  <c r="DA68" i="5"/>
  <c r="CW108" i="5"/>
  <c r="CI108" i="5"/>
  <c r="K108" i="7" s="1"/>
  <c r="CI214" i="5"/>
  <c r="CW214" i="5"/>
  <c r="CW20" i="5"/>
  <c r="CI20" i="5"/>
  <c r="CI37" i="5"/>
  <c r="K37" i="7" s="1"/>
  <c r="CW37" i="5"/>
  <c r="DA222" i="5"/>
  <c r="CV222" i="5"/>
  <c r="CI102" i="5"/>
  <c r="CW102" i="5"/>
  <c r="CW162" i="5"/>
  <c r="CI162" i="5"/>
  <c r="CW76" i="5"/>
  <c r="CI76" i="5"/>
  <c r="CW110" i="5"/>
  <c r="CI110" i="5"/>
  <c r="K110" i="7" s="1"/>
  <c r="CV138" i="5"/>
  <c r="DA138" i="5"/>
  <c r="DA162" i="5"/>
  <c r="CV162" i="5"/>
  <c r="CV217" i="5"/>
  <c r="DA217" i="5"/>
  <c r="CI236" i="5"/>
  <c r="CW236" i="5"/>
  <c r="CW54" i="5"/>
  <c r="CI54" i="5"/>
  <c r="CV91" i="5"/>
  <c r="DA91" i="5"/>
  <c r="DA121" i="5"/>
  <c r="CV121" i="5"/>
  <c r="DA150" i="5"/>
  <c r="CV150" i="5"/>
  <c r="DA190" i="5"/>
  <c r="CV190" i="5"/>
  <c r="CV212" i="5"/>
  <c r="DA212" i="5"/>
  <c r="CW113" i="5"/>
  <c r="CI113" i="5"/>
  <c r="CV156" i="5"/>
  <c r="DA156" i="5"/>
  <c r="CV184" i="5"/>
  <c r="DA184" i="5"/>
  <c r="CW206" i="5"/>
  <c r="CI206" i="5"/>
  <c r="K206" i="7" s="1"/>
  <c r="CV226" i="5"/>
  <c r="DA226" i="5"/>
  <c r="CI77" i="5"/>
  <c r="CW77" i="5"/>
  <c r="CW106" i="5"/>
  <c r="CI106" i="5"/>
  <c r="CV127" i="5"/>
  <c r="DA127" i="5"/>
  <c r="DA144" i="5"/>
  <c r="CV144" i="5"/>
  <c r="CW183" i="5"/>
  <c r="CI183" i="5"/>
  <c r="CI49" i="5"/>
  <c r="CW49" i="5"/>
  <c r="CI67" i="5"/>
  <c r="CW67" i="5"/>
  <c r="CI97" i="5"/>
  <c r="K97" i="7" s="1"/>
  <c r="CW97" i="5"/>
  <c r="DA131" i="5"/>
  <c r="CV131" i="5"/>
  <c r="DA153" i="5"/>
  <c r="CV153" i="5"/>
  <c r="CI205" i="5"/>
  <c r="CW205" i="5"/>
  <c r="CI229" i="5"/>
  <c r="K229" i="7" s="1"/>
  <c r="CW229" i="5"/>
  <c r="CW246" i="5"/>
  <c r="CI246" i="5"/>
  <c r="K246" i="7" s="1"/>
  <c r="CV72" i="5"/>
  <c r="DA72" i="5"/>
  <c r="CW122" i="5"/>
  <c r="CI122" i="5"/>
  <c r="CW142" i="5"/>
  <c r="CI142" i="5"/>
  <c r="CI165" i="5"/>
  <c r="CW165" i="5"/>
  <c r="DA187" i="5"/>
  <c r="CV187" i="5"/>
  <c r="CW201" i="5"/>
  <c r="CI201" i="5"/>
  <c r="K45" i="7"/>
  <c r="K183" i="7"/>
  <c r="K189" i="7"/>
  <c r="K231" i="7"/>
  <c r="K6" i="7"/>
  <c r="K123" i="7"/>
  <c r="K15" i="7"/>
  <c r="K222" i="7"/>
  <c r="K44" i="7"/>
  <c r="K175" i="7"/>
  <c r="K203" i="7"/>
  <c r="K188" i="7"/>
  <c r="K236" i="7"/>
  <c r="K208" i="7"/>
  <c r="K220" i="7"/>
  <c r="K163" i="7"/>
  <c r="K224" i="7"/>
  <c r="K145" i="7"/>
  <c r="K202" i="7"/>
  <c r="K215" i="7"/>
  <c r="K191" i="7"/>
  <c r="K213" i="7"/>
  <c r="K128" i="7"/>
  <c r="K201" i="7"/>
  <c r="K95" i="7"/>
  <c r="K120" i="7"/>
  <c r="K39" i="7"/>
  <c r="K72" i="7"/>
  <c r="K20" i="7"/>
  <c r="K63" i="7"/>
  <c r="K80" i="7"/>
  <c r="K230" i="7"/>
  <c r="K146" i="7"/>
  <c r="K242" i="7"/>
  <c r="K187" i="7"/>
  <c r="K226" i="7"/>
  <c r="K36" i="7"/>
  <c r="K167" i="7"/>
  <c r="K186" i="7"/>
  <c r="K240" i="7"/>
  <c r="K143" i="7"/>
  <c r="K74" i="7"/>
  <c r="K132" i="7"/>
  <c r="K81" i="7"/>
  <c r="K239" i="7"/>
  <c r="K194" i="7"/>
  <c r="K221" i="7"/>
  <c r="K169" i="7"/>
  <c r="K223" i="7"/>
  <c r="K216" i="7"/>
  <c r="K102" i="7"/>
  <c r="K91" i="7"/>
  <c r="K49" i="7"/>
  <c r="K111" i="7"/>
  <c r="K125" i="7"/>
  <c r="K17" i="7"/>
  <c r="K140" i="7"/>
  <c r="K4" i="7"/>
  <c r="K59" i="7"/>
  <c r="K100" i="7"/>
  <c r="K46" i="7"/>
  <c r="K2" i="7"/>
  <c r="K24" i="7"/>
  <c r="K82" i="7"/>
  <c r="K214" i="7"/>
  <c r="K193" i="7"/>
  <c r="K234" i="7"/>
  <c r="K135" i="7"/>
  <c r="K173" i="7"/>
  <c r="K190" i="7"/>
  <c r="K151" i="7"/>
  <c r="K162" i="7"/>
  <c r="K207" i="7"/>
  <c r="K126" i="7"/>
  <c r="K119" i="7"/>
  <c r="K33" i="7"/>
  <c r="K43" i="7"/>
  <c r="K131" i="7"/>
  <c r="K55" i="7"/>
  <c r="K5" i="7"/>
  <c r="K157" i="7"/>
  <c r="K58" i="7"/>
  <c r="K38" i="7"/>
  <c r="K66" i="7"/>
  <c r="K121" i="7"/>
  <c r="K180" i="7"/>
  <c r="K227" i="7"/>
  <c r="K147" i="7"/>
  <c r="K136" i="7"/>
  <c r="K192" i="7"/>
  <c r="K228" i="7"/>
  <c r="K152" i="7"/>
  <c r="K133" i="7"/>
  <c r="K209" i="7"/>
  <c r="K177" i="7"/>
  <c r="K52" i="7"/>
  <c r="K93" i="7"/>
  <c r="K212" i="7"/>
  <c r="K88" i="7"/>
  <c r="K79" i="7"/>
  <c r="K105" i="7"/>
  <c r="K8" i="7"/>
  <c r="K25" i="7"/>
  <c r="K60" i="7"/>
  <c r="K16" i="7"/>
  <c r="K141" i="7"/>
  <c r="K197" i="7"/>
  <c r="K138" i="7"/>
  <c r="K134" i="7"/>
  <c r="K161" i="7"/>
  <c r="K182" i="7"/>
  <c r="K196" i="7"/>
  <c r="K195" i="7"/>
  <c r="K233" i="7"/>
  <c r="K237" i="7"/>
  <c r="K210" i="7"/>
  <c r="K245" i="7"/>
  <c r="K184" i="7"/>
  <c r="K75" i="7"/>
  <c r="K122" i="7"/>
  <c r="K29" i="7"/>
  <c r="K35" i="7"/>
  <c r="K73" i="7"/>
  <c r="K3" i="7"/>
  <c r="K28" i="7"/>
  <c r="K47" i="7"/>
  <c r="K71" i="7"/>
  <c r="K115" i="7"/>
  <c r="K41" i="7"/>
  <c r="K65" i="7"/>
  <c r="K87" i="7"/>
  <c r="K10" i="7"/>
  <c r="K67" i="7"/>
  <c r="K89" i="7"/>
  <c r="K174" i="7"/>
  <c r="K13" i="7"/>
  <c r="K53" i="7"/>
  <c r="K84" i="7"/>
  <c r="K107" i="7"/>
  <c r="K137" i="7"/>
  <c r="K109" i="7"/>
  <c r="K127" i="7"/>
  <c r="K198" i="7"/>
  <c r="K225" i="7"/>
  <c r="K205" i="7"/>
  <c r="K150" i="7"/>
  <c r="K199" i="7"/>
  <c r="K158" i="7"/>
  <c r="K217" i="7"/>
  <c r="K156" i="7"/>
  <c r="K204" i="7"/>
  <c r="K241" i="7"/>
  <c r="K164" i="7"/>
  <c r="K42" i="7"/>
  <c r="K159" i="7"/>
  <c r="K114" i="7"/>
  <c r="K106" i="7"/>
  <c r="K179" i="7"/>
  <c r="K101" i="7"/>
  <c r="K178" i="7"/>
  <c r="K11" i="7"/>
  <c r="K57" i="7"/>
  <c r="K142" i="7"/>
  <c r="K76" i="7"/>
  <c r="K54" i="7"/>
  <c r="K130" i="7"/>
  <c r="K23" i="7"/>
  <c r="K19" i="7"/>
  <c r="K98" i="7"/>
  <c r="K31" i="7"/>
  <c r="K166" i="7"/>
  <c r="K165" i="7"/>
  <c r="K22" i="7"/>
  <c r="K32" i="7"/>
  <c r="K69" i="7"/>
  <c r="K129" i="7"/>
  <c r="K168" i="7"/>
  <c r="K153" i="7"/>
  <c r="K171" i="7"/>
  <c r="K83" i="7"/>
  <c r="K40" i="7"/>
  <c r="K62" i="7"/>
  <c r="K154" i="7"/>
  <c r="K64" i="7"/>
  <c r="K99" i="7"/>
  <c r="K30" i="7"/>
  <c r="K144" i="7"/>
  <c r="K170" i="7"/>
  <c r="K26" i="7"/>
  <c r="K48" i="7"/>
  <c r="K7" i="7"/>
  <c r="K103" i="7"/>
  <c r="K18" i="7"/>
  <c r="K77" i="7"/>
  <c r="K160" i="7"/>
  <c r="K155" i="7"/>
  <c r="K113" i="7"/>
  <c r="K78" i="7"/>
  <c r="K50" i="7"/>
  <c r="K51" i="7"/>
  <c r="K14" i="7"/>
  <c r="K70" i="7"/>
  <c r="K149" i="7"/>
  <c r="K118" i="7"/>
  <c r="K56" i="7"/>
  <c r="K112" i="7"/>
  <c r="K96" i="7"/>
  <c r="K68" i="7"/>
  <c r="DB199" i="5" l="1"/>
  <c r="DL199" i="5"/>
  <c r="DL233" i="5"/>
  <c r="DB233" i="5"/>
  <c r="DB191" i="5"/>
  <c r="DL191" i="5"/>
  <c r="DB139" i="5"/>
  <c r="DL139" i="5"/>
  <c r="DD219" i="5"/>
  <c r="CY219" i="5"/>
  <c r="CZ219" i="5" s="1"/>
  <c r="DD19" i="5"/>
  <c r="CY19" i="5"/>
  <c r="CZ19" i="5" s="1"/>
  <c r="CN11" i="5"/>
  <c r="DF11" i="5"/>
  <c r="CY30" i="5"/>
  <c r="CZ30" i="5" s="1"/>
  <c r="DD30" i="5"/>
  <c r="CY128" i="5"/>
  <c r="CZ128" i="5" s="1"/>
  <c r="DD128" i="5"/>
  <c r="CN164" i="5"/>
  <c r="DF164" i="5"/>
  <c r="DM48" i="5"/>
  <c r="DE48" i="5"/>
  <c r="DD171" i="5"/>
  <c r="CY171" i="5"/>
  <c r="CZ171" i="5" s="1"/>
  <c r="CN246" i="5"/>
  <c r="DF246" i="5"/>
  <c r="DD139" i="5"/>
  <c r="CY139" i="5"/>
  <c r="CZ139" i="5" s="1"/>
  <c r="DF103" i="5"/>
  <c r="CN103" i="5"/>
  <c r="CN191" i="5"/>
  <c r="DF191" i="5"/>
  <c r="DD83" i="5"/>
  <c r="CY83" i="5"/>
  <c r="CZ83" i="5" s="1"/>
  <c r="DF189" i="5"/>
  <c r="CN189" i="5"/>
  <c r="DD77" i="5"/>
  <c r="CY77" i="5"/>
  <c r="CZ77" i="5" s="1"/>
  <c r="DM160" i="5"/>
  <c r="DE160" i="5"/>
  <c r="DD206" i="5"/>
  <c r="CY206" i="5"/>
  <c r="CZ206" i="5" s="1"/>
  <c r="CN54" i="5"/>
  <c r="DF54" i="5"/>
  <c r="DD143" i="5"/>
  <c r="CY143" i="5"/>
  <c r="CZ143" i="5" s="1"/>
  <c r="DB131" i="5"/>
  <c r="DL131" i="5"/>
  <c r="DL150" i="5"/>
  <c r="DB150" i="5"/>
  <c r="DL222" i="5"/>
  <c r="DB222" i="5"/>
  <c r="DB240" i="5"/>
  <c r="DL240" i="5"/>
  <c r="DL132" i="5"/>
  <c r="DB132" i="5"/>
  <c r="DL218" i="5"/>
  <c r="DB218" i="5"/>
  <c r="DB241" i="5"/>
  <c r="DL241" i="5"/>
  <c r="DB137" i="5"/>
  <c r="DL137" i="5"/>
  <c r="DL125" i="5"/>
  <c r="DB125" i="5"/>
  <c r="DB53" i="5"/>
  <c r="DL53" i="5"/>
  <c r="DL219" i="5"/>
  <c r="DB219" i="5"/>
  <c r="DL232" i="5"/>
  <c r="DB232" i="5"/>
  <c r="DL234" i="5"/>
  <c r="DB234" i="5"/>
  <c r="DL136" i="5"/>
  <c r="DB136" i="5"/>
  <c r="DB244" i="5"/>
  <c r="DL244" i="5"/>
  <c r="DL50" i="5"/>
  <c r="DB50" i="5"/>
  <c r="DL246" i="5"/>
  <c r="DB246" i="5"/>
  <c r="DL96" i="5"/>
  <c r="DB96" i="5"/>
  <c r="DL198" i="5"/>
  <c r="DB198" i="5"/>
  <c r="DL113" i="5"/>
  <c r="DB113" i="5"/>
  <c r="DB21" i="5"/>
  <c r="DL21" i="5"/>
  <c r="DB75" i="5"/>
  <c r="DL75" i="5"/>
  <c r="DB7" i="5"/>
  <c r="DL7" i="5"/>
  <c r="DB35" i="5"/>
  <c r="DL35" i="5"/>
  <c r="DL59" i="5"/>
  <c r="DB59" i="5"/>
  <c r="DB134" i="5"/>
  <c r="DL134" i="5"/>
  <c r="DL104" i="5"/>
  <c r="DB104" i="5"/>
  <c r="DB110" i="5"/>
  <c r="DL110" i="5"/>
  <c r="DB76" i="5"/>
  <c r="DL76" i="5"/>
  <c r="DB123" i="5"/>
  <c r="DL123" i="5"/>
  <c r="DB243" i="5"/>
  <c r="DL243" i="5"/>
  <c r="DB177" i="5"/>
  <c r="DL177" i="5"/>
  <c r="DB133" i="5"/>
  <c r="DL133" i="5"/>
  <c r="DL170" i="5"/>
  <c r="DB170" i="5"/>
  <c r="DL81" i="5"/>
  <c r="DB81" i="5"/>
  <c r="DB32" i="5"/>
  <c r="DL32" i="5"/>
  <c r="EA3" i="5"/>
  <c r="DE45" i="5"/>
  <c r="DM45" i="5"/>
  <c r="DE81" i="5"/>
  <c r="DM81" i="5"/>
  <c r="DF170" i="5"/>
  <c r="CN170" i="5"/>
  <c r="DD222" i="5"/>
  <c r="CY222" i="5"/>
  <c r="CZ222" i="5" s="1"/>
  <c r="DE21" i="5"/>
  <c r="DM21" i="5"/>
  <c r="DM44" i="5"/>
  <c r="DE44" i="5"/>
  <c r="DF101" i="5"/>
  <c r="CN101" i="5"/>
  <c r="DD167" i="5"/>
  <c r="CY167" i="5"/>
  <c r="CZ167" i="5" s="1"/>
  <c r="CY35" i="5"/>
  <c r="CZ35" i="5" s="1"/>
  <c r="DD35" i="5"/>
  <c r="CN147" i="5"/>
  <c r="DF147" i="5"/>
  <c r="CN20" i="5"/>
  <c r="DF20" i="5"/>
  <c r="DF65" i="5"/>
  <c r="CN65" i="5"/>
  <c r="DM10" i="5"/>
  <c r="DE10" i="5"/>
  <c r="CY18" i="5"/>
  <c r="CZ18" i="5" s="1"/>
  <c r="DD18" i="5"/>
  <c r="CN55" i="5"/>
  <c r="DF55" i="5"/>
  <c r="CN17" i="5"/>
  <c r="DF17" i="5"/>
  <c r="DM205" i="5"/>
  <c r="DE205" i="5"/>
  <c r="DM18" i="5"/>
  <c r="DE18" i="5"/>
  <c r="DM50" i="5"/>
  <c r="DE50" i="5"/>
  <c r="DM185" i="5"/>
  <c r="DE185" i="5"/>
  <c r="DE31" i="5"/>
  <c r="DM31" i="5"/>
  <c r="DF2" i="5"/>
  <c r="CN2" i="5"/>
  <c r="DD17" i="5"/>
  <c r="CY17" i="5"/>
  <c r="CZ17" i="5" s="1"/>
  <c r="CY38" i="5"/>
  <c r="CZ38" i="5" s="1"/>
  <c r="DD38" i="5"/>
  <c r="DD67" i="5"/>
  <c r="CY67" i="5"/>
  <c r="CZ67" i="5" s="1"/>
  <c r="DD118" i="5"/>
  <c r="CY118" i="5"/>
  <c r="CZ118" i="5" s="1"/>
  <c r="CN129" i="5"/>
  <c r="DF129" i="5"/>
  <c r="DF5" i="5"/>
  <c r="CN5" i="5"/>
  <c r="DD27" i="5"/>
  <c r="CY27" i="5"/>
  <c r="CZ27" i="5" s="1"/>
  <c r="DM42" i="5"/>
  <c r="DE42" i="5"/>
  <c r="DF60" i="5"/>
  <c r="CN60" i="5"/>
  <c r="CN122" i="5"/>
  <c r="DF122" i="5"/>
  <c r="DM208" i="5"/>
  <c r="DE208" i="5"/>
  <c r="DF165" i="5"/>
  <c r="CN165" i="5"/>
  <c r="DM188" i="5"/>
  <c r="DE188" i="5"/>
  <c r="DM207" i="5"/>
  <c r="DE207" i="5"/>
  <c r="DM159" i="5"/>
  <c r="DE159" i="5"/>
  <c r="DD228" i="5"/>
  <c r="CY228" i="5"/>
  <c r="CZ228" i="5" s="1"/>
  <c r="CN49" i="5"/>
  <c r="DF49" i="5"/>
  <c r="DE65" i="5"/>
  <c r="DM65" i="5"/>
  <c r="DM97" i="5"/>
  <c r="DE97" i="5"/>
  <c r="DD119" i="5"/>
  <c r="CY119" i="5"/>
  <c r="CZ119" i="5" s="1"/>
  <c r="DM131" i="5"/>
  <c r="DE131" i="5"/>
  <c r="CY154" i="5"/>
  <c r="CZ154" i="5" s="1"/>
  <c r="DD154" i="5"/>
  <c r="CN172" i="5"/>
  <c r="DF172" i="5"/>
  <c r="CY195" i="5"/>
  <c r="CZ195" i="5" s="1"/>
  <c r="DD195" i="5"/>
  <c r="DF208" i="5"/>
  <c r="CN208" i="5"/>
  <c r="DM235" i="5"/>
  <c r="DE235" i="5"/>
  <c r="CN58" i="5"/>
  <c r="DF58" i="5"/>
  <c r="DD76" i="5"/>
  <c r="CY76" i="5"/>
  <c r="CZ76" i="5" s="1"/>
  <c r="DM103" i="5"/>
  <c r="DE103" i="5"/>
  <c r="DM118" i="5"/>
  <c r="DE118" i="5"/>
  <c r="DM145" i="5"/>
  <c r="DE145" i="5"/>
  <c r="CY173" i="5"/>
  <c r="CZ173" i="5" s="1"/>
  <c r="DD173" i="5"/>
  <c r="DE192" i="5"/>
  <c r="DM192" i="5"/>
  <c r="DD213" i="5"/>
  <c r="CY213" i="5"/>
  <c r="CZ213" i="5" s="1"/>
  <c r="DD227" i="5"/>
  <c r="CY227" i="5"/>
  <c r="CZ227" i="5" s="1"/>
  <c r="DF87" i="5"/>
  <c r="CN87" i="5"/>
  <c r="DM104" i="5"/>
  <c r="DE104" i="5"/>
  <c r="DE125" i="5"/>
  <c r="DM125" i="5"/>
  <c r="CN145" i="5"/>
  <c r="DF145" i="5"/>
  <c r="DF169" i="5"/>
  <c r="CN169" i="5"/>
  <c r="DF192" i="5"/>
  <c r="CN192" i="5"/>
  <c r="DD220" i="5"/>
  <c r="CY220" i="5"/>
  <c r="CZ220" i="5" s="1"/>
  <c r="CY239" i="5"/>
  <c r="CZ239" i="5" s="1"/>
  <c r="DD239" i="5"/>
  <c r="CN71" i="5"/>
  <c r="DF71" i="5"/>
  <c r="CY84" i="5"/>
  <c r="CZ84" i="5" s="1"/>
  <c r="DD84" i="5"/>
  <c r="CN104" i="5"/>
  <c r="DF104" i="5"/>
  <c r="DF135" i="5"/>
  <c r="CN135" i="5"/>
  <c r="DF152" i="5"/>
  <c r="CN152" i="5"/>
  <c r="CN173" i="5"/>
  <c r="DF173" i="5"/>
  <c r="DM197" i="5"/>
  <c r="DE197" i="5"/>
  <c r="CN224" i="5"/>
  <c r="DF224" i="5"/>
  <c r="DD55" i="5"/>
  <c r="CY55" i="5"/>
  <c r="CZ55" i="5" s="1"/>
  <c r="DM78" i="5"/>
  <c r="DE78" i="5"/>
  <c r="DE91" i="5"/>
  <c r="DM91" i="5"/>
  <c r="CY121" i="5"/>
  <c r="CZ121" i="5" s="1"/>
  <c r="DD121" i="5"/>
  <c r="CY148" i="5"/>
  <c r="CZ148" i="5" s="1"/>
  <c r="DD148" i="5"/>
  <c r="DF161" i="5"/>
  <c r="CN161" i="5"/>
  <c r="DD184" i="5"/>
  <c r="CY184" i="5"/>
  <c r="CZ184" i="5" s="1"/>
  <c r="DD210" i="5"/>
  <c r="CY210" i="5"/>
  <c r="CZ210" i="5" s="1"/>
  <c r="DM234" i="5"/>
  <c r="DE234" i="5"/>
  <c r="DE55" i="5"/>
  <c r="DM55" i="5"/>
  <c r="CN80" i="5"/>
  <c r="DF80" i="5"/>
  <c r="CY94" i="5"/>
  <c r="CZ94" i="5" s="1"/>
  <c r="DD94" i="5"/>
  <c r="CY114" i="5"/>
  <c r="CZ114" i="5" s="1"/>
  <c r="DD114" i="5"/>
  <c r="DE148" i="5"/>
  <c r="DM148" i="5"/>
  <c r="CY172" i="5"/>
  <c r="CZ172" i="5" s="1"/>
  <c r="DD172" i="5"/>
  <c r="DE190" i="5"/>
  <c r="DM190" i="5"/>
  <c r="DE210" i="5"/>
  <c r="DM210" i="5"/>
  <c r="DD231" i="5"/>
  <c r="CY231" i="5"/>
  <c r="CZ231" i="5" s="1"/>
  <c r="CY246" i="5"/>
  <c r="CZ246" i="5" s="1"/>
  <c r="DD246" i="5"/>
  <c r="DL101" i="5"/>
  <c r="DB101" i="5"/>
  <c r="DB3" i="5"/>
  <c r="DL3" i="5"/>
  <c r="DB224" i="5"/>
  <c r="DL224" i="5"/>
  <c r="DB38" i="5"/>
  <c r="DL38" i="5"/>
  <c r="DL10" i="5"/>
  <c r="DB10" i="5"/>
  <c r="CY165" i="5"/>
  <c r="CZ165" i="5" s="1"/>
  <c r="DD165" i="5"/>
  <c r="CY25" i="5"/>
  <c r="CZ25" i="5" s="1"/>
  <c r="DD25" i="5"/>
  <c r="DE13" i="5"/>
  <c r="DM13" i="5"/>
  <c r="DF149" i="5"/>
  <c r="CN149" i="5"/>
  <c r="DM117" i="5"/>
  <c r="DE117" i="5"/>
  <c r="DE196" i="5"/>
  <c r="DM196" i="5"/>
  <c r="DF148" i="5"/>
  <c r="CN148" i="5"/>
  <c r="DM130" i="5"/>
  <c r="DE130" i="5"/>
  <c r="DF232" i="5"/>
  <c r="CN232" i="5"/>
  <c r="CY102" i="5"/>
  <c r="CZ102" i="5" s="1"/>
  <c r="DD102" i="5"/>
  <c r="DD225" i="5"/>
  <c r="CY225" i="5"/>
  <c r="CZ225" i="5" s="1"/>
  <c r="DF167" i="5"/>
  <c r="CN167" i="5"/>
  <c r="DD69" i="5"/>
  <c r="CY69" i="5"/>
  <c r="CZ69" i="5" s="1"/>
  <c r="CY151" i="5"/>
  <c r="CZ151" i="5" s="1"/>
  <c r="DD151" i="5"/>
  <c r="DM54" i="5"/>
  <c r="DE54" i="5"/>
  <c r="CN116" i="5"/>
  <c r="DF116" i="5"/>
  <c r="DM181" i="5"/>
  <c r="DE181" i="5"/>
  <c r="DD233" i="5"/>
  <c r="CY233" i="5"/>
  <c r="CZ233" i="5" s="1"/>
  <c r="DF78" i="5"/>
  <c r="CN78" i="5"/>
  <c r="DF91" i="5"/>
  <c r="CN91" i="5"/>
  <c r="DM113" i="5"/>
  <c r="DN113" i="5" s="1"/>
  <c r="DE113" i="5"/>
  <c r="DL208" i="5"/>
  <c r="DB208" i="5"/>
  <c r="DL226" i="5"/>
  <c r="DB226" i="5"/>
  <c r="DB217" i="5"/>
  <c r="DL217" i="5"/>
  <c r="DB68" i="5"/>
  <c r="DL68" i="5"/>
  <c r="DB235" i="5"/>
  <c r="DL235" i="5"/>
  <c r="DB66" i="5"/>
  <c r="DL66" i="5"/>
  <c r="DL221" i="5"/>
  <c r="DB221" i="5"/>
  <c r="DB108" i="5"/>
  <c r="DL108" i="5"/>
  <c r="DL119" i="5"/>
  <c r="DB119" i="5"/>
  <c r="DB107" i="5"/>
  <c r="DL107" i="5"/>
  <c r="DL223" i="5"/>
  <c r="DB223" i="5"/>
  <c r="DB48" i="5"/>
  <c r="DL48" i="5"/>
  <c r="DB231" i="5"/>
  <c r="DL231" i="5"/>
  <c r="DB179" i="5"/>
  <c r="DL179" i="5"/>
  <c r="DL83" i="5"/>
  <c r="DB83" i="5"/>
  <c r="DL49" i="5"/>
  <c r="DB49" i="5"/>
  <c r="DB211" i="5"/>
  <c r="DL211" i="5"/>
  <c r="DL117" i="5"/>
  <c r="DB117" i="5"/>
  <c r="DL155" i="5"/>
  <c r="DB155" i="5"/>
  <c r="DB157" i="5"/>
  <c r="DL157" i="5"/>
  <c r="DL37" i="5"/>
  <c r="DB37" i="5"/>
  <c r="DL102" i="5"/>
  <c r="DB102" i="5"/>
  <c r="DB167" i="5"/>
  <c r="DL167" i="5"/>
  <c r="DL215" i="5"/>
  <c r="DB215" i="5"/>
  <c r="DB98" i="5"/>
  <c r="DL98" i="5"/>
  <c r="DB25" i="5"/>
  <c r="DL25" i="5"/>
  <c r="DL2" i="5"/>
  <c r="DB2" i="5"/>
  <c r="DB43" i="5"/>
  <c r="DL43" i="5"/>
  <c r="DL236" i="5"/>
  <c r="DB236" i="5"/>
  <c r="DF46" i="5"/>
  <c r="CN46" i="5"/>
  <c r="DF82" i="5"/>
  <c r="CN82" i="5"/>
  <c r="DE183" i="5"/>
  <c r="DM183" i="5"/>
  <c r="DF226" i="5"/>
  <c r="CN226" i="5"/>
  <c r="DM26" i="5"/>
  <c r="DE26" i="5"/>
  <c r="CN45" i="5"/>
  <c r="DF45" i="5"/>
  <c r="CY132" i="5"/>
  <c r="CZ132" i="5" s="1"/>
  <c r="DD132" i="5"/>
  <c r="DM180" i="5"/>
  <c r="DE180" i="5"/>
  <c r="CN37" i="5"/>
  <c r="DF37" i="5"/>
  <c r="DD175" i="5"/>
  <c r="CY175" i="5"/>
  <c r="CZ175" i="5" s="1"/>
  <c r="DD24" i="5"/>
  <c r="CY24" i="5"/>
  <c r="CZ24" i="5" s="1"/>
  <c r="DM74" i="5"/>
  <c r="DE74" i="5"/>
  <c r="DD15" i="5"/>
  <c r="CY15" i="5"/>
  <c r="CZ15" i="5" s="1"/>
  <c r="DE19" i="5"/>
  <c r="DM19" i="5"/>
  <c r="DF56" i="5"/>
  <c r="CN56" i="5"/>
  <c r="DD21" i="5"/>
  <c r="CY21" i="5"/>
  <c r="CZ21" i="5" s="1"/>
  <c r="DM2" i="5"/>
  <c r="DE2" i="5"/>
  <c r="CN19" i="5"/>
  <c r="DF19" i="5"/>
  <c r="CY57" i="5"/>
  <c r="CZ57" i="5" s="1"/>
  <c r="DD57" i="5"/>
  <c r="DD193" i="5"/>
  <c r="CY193" i="5"/>
  <c r="CZ193" i="5" s="1"/>
  <c r="CY34" i="5"/>
  <c r="CZ34" i="5" s="1"/>
  <c r="DD34" i="5"/>
  <c r="DM3" i="5"/>
  <c r="DE3" i="5"/>
  <c r="CN18" i="5"/>
  <c r="DF18" i="5"/>
  <c r="DD40" i="5"/>
  <c r="CY40" i="5"/>
  <c r="CZ40" i="5" s="1"/>
  <c r="DD72" i="5"/>
  <c r="CY72" i="5"/>
  <c r="CZ72" i="5" s="1"/>
  <c r="DM119" i="5"/>
  <c r="DE119" i="5"/>
  <c r="DD131" i="5"/>
  <c r="CY131" i="5"/>
  <c r="CZ131" i="5" s="1"/>
  <c r="DF6" i="5"/>
  <c r="CN6" i="5"/>
  <c r="DF28" i="5"/>
  <c r="CN28" i="5"/>
  <c r="DE43" i="5"/>
  <c r="DM43" i="5"/>
  <c r="DM62" i="5"/>
  <c r="DE62" i="5"/>
  <c r="DD130" i="5"/>
  <c r="CY130" i="5"/>
  <c r="CZ130" i="5" s="1"/>
  <c r="CY209" i="5"/>
  <c r="CZ209" i="5" s="1"/>
  <c r="DD209" i="5"/>
  <c r="CN166" i="5"/>
  <c r="DF166" i="5"/>
  <c r="DM199" i="5"/>
  <c r="DE199" i="5"/>
  <c r="CN209" i="5"/>
  <c r="DF209" i="5"/>
  <c r="CY203" i="5"/>
  <c r="CZ203" i="5" s="1"/>
  <c r="DD203" i="5"/>
  <c r="DM231" i="5"/>
  <c r="DE231" i="5"/>
  <c r="DF50" i="5"/>
  <c r="CN50" i="5"/>
  <c r="CY66" i="5"/>
  <c r="CZ66" i="5" s="1"/>
  <c r="DD66" i="5"/>
  <c r="CY99" i="5"/>
  <c r="CZ99" i="5" s="1"/>
  <c r="DD99" i="5"/>
  <c r="DD120" i="5"/>
  <c r="CY120" i="5"/>
  <c r="CZ120" i="5" s="1"/>
  <c r="DM141" i="5"/>
  <c r="DE141" i="5"/>
  <c r="CN155" i="5"/>
  <c r="DF155" i="5"/>
  <c r="DM175" i="5"/>
  <c r="DE175" i="5"/>
  <c r="DF196" i="5"/>
  <c r="CN196" i="5"/>
  <c r="DE209" i="5"/>
  <c r="DM209" i="5"/>
  <c r="CY237" i="5"/>
  <c r="CZ237" i="5" s="1"/>
  <c r="DD237" i="5"/>
  <c r="CY62" i="5"/>
  <c r="CZ62" i="5" s="1"/>
  <c r="DD62" i="5"/>
  <c r="DD86" i="5"/>
  <c r="CY86" i="5"/>
  <c r="CZ86" i="5" s="1"/>
  <c r="CY104" i="5"/>
  <c r="CZ104" i="5" s="1"/>
  <c r="DD104" i="5"/>
  <c r="DF119" i="5"/>
  <c r="CN119" i="5"/>
  <c r="DF146" i="5"/>
  <c r="CN146" i="5"/>
  <c r="DD176" i="5"/>
  <c r="CY176" i="5"/>
  <c r="CZ176" i="5" s="1"/>
  <c r="DM193" i="5"/>
  <c r="DE193" i="5"/>
  <c r="DE214" i="5"/>
  <c r="DM214" i="5"/>
  <c r="DE230" i="5"/>
  <c r="DM230" i="5"/>
  <c r="DM88" i="5"/>
  <c r="DE88" i="5"/>
  <c r="DE105" i="5"/>
  <c r="DM105" i="5"/>
  <c r="CN132" i="5"/>
  <c r="DF132" i="5"/>
  <c r="DM152" i="5"/>
  <c r="DE152" i="5"/>
  <c r="DM173" i="5"/>
  <c r="DE173" i="5"/>
  <c r="CN193" i="5"/>
  <c r="DF193" i="5"/>
  <c r="CN222" i="5"/>
  <c r="DF222" i="5"/>
  <c r="DM243" i="5"/>
  <c r="DE243" i="5"/>
  <c r="DE73" i="5"/>
  <c r="DM73" i="5"/>
  <c r="CN86" i="5"/>
  <c r="DF86" i="5"/>
  <c r="DF105" i="5"/>
  <c r="CN105" i="5"/>
  <c r="DE136" i="5"/>
  <c r="DM136" i="5"/>
  <c r="DM157" i="5"/>
  <c r="DE157" i="5"/>
  <c r="DE174" i="5"/>
  <c r="DM174" i="5"/>
  <c r="CY202" i="5"/>
  <c r="CZ202" i="5" s="1"/>
  <c r="DD202" i="5"/>
  <c r="DF225" i="5"/>
  <c r="CN225" i="5"/>
  <c r="DD56" i="5"/>
  <c r="CY56" i="5"/>
  <c r="CZ56" i="5" s="1"/>
  <c r="CN79" i="5"/>
  <c r="DF79" i="5"/>
  <c r="CN92" i="5"/>
  <c r="DF92" i="5"/>
  <c r="DD123" i="5"/>
  <c r="CY123" i="5"/>
  <c r="CZ123" i="5" s="1"/>
  <c r="DD149" i="5"/>
  <c r="CY149" i="5"/>
  <c r="CZ149" i="5" s="1"/>
  <c r="CN162" i="5"/>
  <c r="DF162" i="5"/>
  <c r="DE186" i="5"/>
  <c r="DM186" i="5"/>
  <c r="CY211" i="5"/>
  <c r="CZ211" i="5" s="1"/>
  <c r="DD211" i="5"/>
  <c r="CN239" i="5"/>
  <c r="DF239" i="5"/>
  <c r="DM56" i="5"/>
  <c r="DE56" i="5"/>
  <c r="DD81" i="5"/>
  <c r="CY81" i="5"/>
  <c r="CZ81" i="5" s="1"/>
  <c r="DE95" i="5"/>
  <c r="DM95" i="5"/>
  <c r="DM121" i="5"/>
  <c r="DE121" i="5"/>
  <c r="DE149" i="5"/>
  <c r="DM149" i="5"/>
  <c r="DF178" i="5"/>
  <c r="CN178" i="5"/>
  <c r="DM194" i="5"/>
  <c r="DE194" i="5"/>
  <c r="DE211" i="5"/>
  <c r="DM211" i="5"/>
  <c r="DD232" i="5"/>
  <c r="CY232" i="5"/>
  <c r="CZ232" i="5" s="1"/>
  <c r="DB114" i="5"/>
  <c r="DL114" i="5"/>
  <c r="DL115" i="5"/>
  <c r="DB115" i="5"/>
  <c r="DL210" i="5"/>
  <c r="DB210" i="5"/>
  <c r="DL105" i="5"/>
  <c r="DB105" i="5"/>
  <c r="DD164" i="5"/>
  <c r="CY164" i="5"/>
  <c r="CZ164" i="5" s="1"/>
  <c r="CN35" i="5"/>
  <c r="DF35" i="5"/>
  <c r="DD16" i="5"/>
  <c r="CY16" i="5"/>
  <c r="CZ16" i="5" s="1"/>
  <c r="DD41" i="5"/>
  <c r="CY41" i="5"/>
  <c r="CZ41" i="5" s="1"/>
  <c r="DD117" i="5"/>
  <c r="CY117" i="5"/>
  <c r="CZ117" i="5" s="1"/>
  <c r="DE191" i="5"/>
  <c r="DM191" i="5"/>
  <c r="DF186" i="5"/>
  <c r="CN186" i="5"/>
  <c r="DB144" i="5"/>
  <c r="DL144" i="5"/>
  <c r="DL228" i="5"/>
  <c r="DB228" i="5"/>
  <c r="DL145" i="5"/>
  <c r="DB145" i="5"/>
  <c r="DL193" i="5"/>
  <c r="DB193" i="5"/>
  <c r="DL97" i="5"/>
  <c r="DB97" i="5"/>
  <c r="DB69" i="5"/>
  <c r="DL69" i="5"/>
  <c r="DL194" i="5"/>
  <c r="DV194" i="5" s="1"/>
  <c r="DB194" i="5"/>
  <c r="DL154" i="5"/>
  <c r="DN154" i="5" s="1"/>
  <c r="DB154" i="5"/>
  <c r="DL128" i="5"/>
  <c r="DB128" i="5"/>
  <c r="DL206" i="5"/>
  <c r="DB206" i="5"/>
  <c r="DB135" i="5"/>
  <c r="DL135" i="5"/>
  <c r="DL9" i="5"/>
  <c r="DB9" i="5"/>
  <c r="DL5" i="5"/>
  <c r="DB5" i="5"/>
  <c r="DB40" i="5"/>
  <c r="DL40" i="5"/>
  <c r="DB60" i="5"/>
  <c r="DL60" i="5"/>
  <c r="DB200" i="5"/>
  <c r="DL200" i="5"/>
  <c r="DB149" i="5"/>
  <c r="DL149" i="5"/>
  <c r="DB39" i="5"/>
  <c r="DL39" i="5"/>
  <c r="DB126" i="5"/>
  <c r="DL126" i="5"/>
  <c r="DB204" i="5"/>
  <c r="DL204" i="5"/>
  <c r="DB122" i="5"/>
  <c r="DL122" i="5"/>
  <c r="DB112" i="5"/>
  <c r="DL112" i="5"/>
  <c r="DB27" i="5"/>
  <c r="DL27" i="5"/>
  <c r="DB11" i="5"/>
  <c r="DL11" i="5"/>
  <c r="DL173" i="5"/>
  <c r="DB173" i="5"/>
  <c r="DB52" i="5"/>
  <c r="DL52" i="5"/>
  <c r="DB45" i="5"/>
  <c r="DL45" i="5"/>
  <c r="DB80" i="5"/>
  <c r="DL80" i="5"/>
  <c r="DL168" i="5"/>
  <c r="DB168" i="5"/>
  <c r="DF22" i="5"/>
  <c r="CN22" i="5"/>
  <c r="CN47" i="5"/>
  <c r="DF47" i="5"/>
  <c r="DM90" i="5"/>
  <c r="DE90" i="5"/>
  <c r="DE187" i="5"/>
  <c r="DM187" i="5"/>
  <c r="CY4" i="5"/>
  <c r="CZ4" i="5" s="1"/>
  <c r="DD4" i="5"/>
  <c r="CN27" i="5"/>
  <c r="DF27" i="5"/>
  <c r="CN53" i="5"/>
  <c r="DF53" i="5"/>
  <c r="CN141" i="5"/>
  <c r="DF141" i="5"/>
  <c r="DM195" i="5"/>
  <c r="DE195" i="5"/>
  <c r="CN39" i="5"/>
  <c r="DF39" i="5"/>
  <c r="CN4" i="5"/>
  <c r="DF4" i="5"/>
  <c r="DE25" i="5"/>
  <c r="DM25" i="5"/>
  <c r="CY79" i="5"/>
  <c r="CZ79" i="5" s="1"/>
  <c r="DD79" i="5"/>
  <c r="CY26" i="5"/>
  <c r="CZ26" i="5" s="1"/>
  <c r="DD26" i="5"/>
  <c r="DM24" i="5"/>
  <c r="DE24" i="5"/>
  <c r="DD75" i="5"/>
  <c r="CY75" i="5"/>
  <c r="CZ75" i="5" s="1"/>
  <c r="DE27" i="5"/>
  <c r="DM27" i="5"/>
  <c r="DD3" i="5"/>
  <c r="CY3" i="5"/>
  <c r="CZ3" i="5" s="1"/>
  <c r="DD23" i="5"/>
  <c r="CY23" i="5"/>
  <c r="CZ23" i="5" s="1"/>
  <c r="DM66" i="5"/>
  <c r="DE66" i="5"/>
  <c r="DF16" i="5"/>
  <c r="CN16" i="5"/>
  <c r="CN44" i="5"/>
  <c r="DF44" i="5"/>
  <c r="DM5" i="5"/>
  <c r="DE5" i="5"/>
  <c r="CY22" i="5"/>
  <c r="CZ22" i="5" s="1"/>
  <c r="DD22" i="5"/>
  <c r="DD42" i="5"/>
  <c r="CY42" i="5"/>
  <c r="CZ42" i="5" s="1"/>
  <c r="DD93" i="5"/>
  <c r="CY93" i="5"/>
  <c r="CZ93" i="5" s="1"/>
  <c r="CN121" i="5"/>
  <c r="DF121" i="5"/>
  <c r="DD144" i="5"/>
  <c r="CY144" i="5"/>
  <c r="CZ144" i="5" s="1"/>
  <c r="CY10" i="5"/>
  <c r="CZ10" i="5" s="1"/>
  <c r="DD10" i="5"/>
  <c r="DM32" i="5"/>
  <c r="DE32" i="5"/>
  <c r="DD45" i="5"/>
  <c r="CY45" i="5"/>
  <c r="CZ45" i="5" s="1"/>
  <c r="DF67" i="5"/>
  <c r="CN67" i="5"/>
  <c r="CN144" i="5"/>
  <c r="DF144" i="5"/>
  <c r="DD214" i="5"/>
  <c r="CY214" i="5"/>
  <c r="CZ214" i="5" s="1"/>
  <c r="DM172" i="5"/>
  <c r="DE172" i="5"/>
  <c r="CN200" i="5"/>
  <c r="DF200" i="5"/>
  <c r="DF210" i="5"/>
  <c r="CN210" i="5"/>
  <c r="DE204" i="5"/>
  <c r="DM204" i="5"/>
  <c r="DM232" i="5"/>
  <c r="DE232" i="5"/>
  <c r="CN51" i="5"/>
  <c r="DF51" i="5"/>
  <c r="DE67" i="5"/>
  <c r="DM67" i="5"/>
  <c r="DM100" i="5"/>
  <c r="DE100" i="5"/>
  <c r="DM122" i="5"/>
  <c r="DE122" i="5"/>
  <c r="DM142" i="5"/>
  <c r="DE142" i="5"/>
  <c r="CY159" i="5"/>
  <c r="CZ159" i="5" s="1"/>
  <c r="DD159" i="5"/>
  <c r="CN179" i="5"/>
  <c r="DF179" i="5"/>
  <c r="CY199" i="5"/>
  <c r="CZ199" i="5" s="1"/>
  <c r="DD199" i="5"/>
  <c r="DF218" i="5"/>
  <c r="CN218" i="5"/>
  <c r="CN238" i="5"/>
  <c r="DF238" i="5"/>
  <c r="DE63" i="5"/>
  <c r="DM63" i="5"/>
  <c r="DM87" i="5"/>
  <c r="DE87" i="5"/>
  <c r="DD105" i="5"/>
  <c r="CY105" i="5"/>
  <c r="CZ105" i="5" s="1"/>
  <c r="CN120" i="5"/>
  <c r="DF120" i="5"/>
  <c r="DD152" i="5"/>
  <c r="CY152" i="5"/>
  <c r="CZ152" i="5" s="1"/>
  <c r="DF180" i="5"/>
  <c r="CN180" i="5"/>
  <c r="CN195" i="5"/>
  <c r="DF195" i="5"/>
  <c r="CY216" i="5"/>
  <c r="CZ216" i="5" s="1"/>
  <c r="DD216" i="5"/>
  <c r="DM236" i="5"/>
  <c r="DE236" i="5"/>
  <c r="DD89" i="5"/>
  <c r="CY89" i="5"/>
  <c r="CZ89" i="5" s="1"/>
  <c r="DM107" i="5"/>
  <c r="DE107" i="5"/>
  <c r="DE135" i="5"/>
  <c r="DM135" i="5"/>
  <c r="DD157" i="5"/>
  <c r="CY157" i="5"/>
  <c r="CZ157" i="5" s="1"/>
  <c r="CY174" i="5"/>
  <c r="CZ174" i="5" s="1"/>
  <c r="DD174" i="5"/>
  <c r="DD197" i="5"/>
  <c r="CY197" i="5"/>
  <c r="CZ197" i="5" s="1"/>
  <c r="DF223" i="5"/>
  <c r="CN223" i="5"/>
  <c r="CN244" i="5"/>
  <c r="DF244" i="5"/>
  <c r="CN74" i="5"/>
  <c r="DF74" i="5"/>
  <c r="CN88" i="5"/>
  <c r="DF88" i="5"/>
  <c r="DF107" i="5"/>
  <c r="CN107" i="5"/>
  <c r="DM137" i="5"/>
  <c r="DE137" i="5"/>
  <c r="DM158" i="5"/>
  <c r="DE158" i="5"/>
  <c r="DF176" i="5"/>
  <c r="CN176" i="5"/>
  <c r="CY212" i="5"/>
  <c r="CZ212" i="5" s="1"/>
  <c r="DD212" i="5"/>
  <c r="DF227" i="5"/>
  <c r="CN227" i="5"/>
  <c r="DD60" i="5"/>
  <c r="CY60" i="5"/>
  <c r="CZ60" i="5" s="1"/>
  <c r="DM80" i="5"/>
  <c r="DE80" i="5"/>
  <c r="DD95" i="5"/>
  <c r="CY95" i="5"/>
  <c r="CZ95" i="5" s="1"/>
  <c r="DD124" i="5"/>
  <c r="CY124" i="5"/>
  <c r="CZ124" i="5" s="1"/>
  <c r="DE150" i="5"/>
  <c r="DM150" i="5"/>
  <c r="CN163" i="5"/>
  <c r="DF163" i="5"/>
  <c r="DD190" i="5"/>
  <c r="CY190" i="5"/>
  <c r="CZ190" i="5" s="1"/>
  <c r="DM212" i="5"/>
  <c r="DE212" i="5"/>
  <c r="DD49" i="5"/>
  <c r="CY49" i="5"/>
  <c r="CZ49" i="5" s="1"/>
  <c r="DM60" i="5"/>
  <c r="DE60" i="5"/>
  <c r="DM82" i="5"/>
  <c r="DE82" i="5"/>
  <c r="DD96" i="5"/>
  <c r="CY96" i="5"/>
  <c r="CZ96" i="5" s="1"/>
  <c r="DE123" i="5"/>
  <c r="DM123" i="5"/>
  <c r="CN150" i="5"/>
  <c r="DF150" i="5"/>
  <c r="CY179" i="5"/>
  <c r="CZ179" i="5" s="1"/>
  <c r="DD179" i="5"/>
  <c r="DD196" i="5"/>
  <c r="CY196" i="5"/>
  <c r="CZ196" i="5" s="1"/>
  <c r="DF212" i="5"/>
  <c r="CN212" i="5"/>
  <c r="DE233" i="5"/>
  <c r="DM233" i="5"/>
  <c r="DB156" i="5"/>
  <c r="DL156" i="5"/>
  <c r="DL216" i="5"/>
  <c r="DB216" i="5"/>
  <c r="DB158" i="5"/>
  <c r="DL158" i="5"/>
  <c r="CN41" i="5"/>
  <c r="DF41" i="5"/>
  <c r="DM120" i="5"/>
  <c r="DE120" i="5"/>
  <c r="DF168" i="5"/>
  <c r="CN168" i="5"/>
  <c r="DB120" i="5"/>
  <c r="DL120" i="5"/>
  <c r="DL34" i="5"/>
  <c r="DB34" i="5"/>
  <c r="DL127" i="5"/>
  <c r="DB127" i="5"/>
  <c r="DL212" i="5"/>
  <c r="DB212" i="5"/>
  <c r="DL91" i="5"/>
  <c r="DB91" i="5"/>
  <c r="DB19" i="5"/>
  <c r="DL19" i="5"/>
  <c r="DB70" i="5"/>
  <c r="DL70" i="5"/>
  <c r="DB23" i="5"/>
  <c r="DL23" i="5"/>
  <c r="DB142" i="5"/>
  <c r="DL142" i="5"/>
  <c r="DL99" i="5"/>
  <c r="DB99" i="5"/>
  <c r="DB148" i="5"/>
  <c r="DL148" i="5"/>
  <c r="DL227" i="5"/>
  <c r="DB227" i="5"/>
  <c r="DL79" i="5"/>
  <c r="DV79" i="5" s="1"/>
  <c r="DB79" i="5"/>
  <c r="DB160" i="5"/>
  <c r="DL160" i="5"/>
  <c r="DL192" i="5"/>
  <c r="DB192" i="5"/>
  <c r="DL202" i="5"/>
  <c r="DB202" i="5"/>
  <c r="DL82" i="5"/>
  <c r="DB82" i="5"/>
  <c r="DB174" i="5"/>
  <c r="DL174" i="5"/>
  <c r="DN174" i="5" s="1"/>
  <c r="DB86" i="5"/>
  <c r="DL86" i="5"/>
  <c r="DL225" i="5"/>
  <c r="DB225" i="5"/>
  <c r="DL30" i="5"/>
  <c r="DB30" i="5"/>
  <c r="DL62" i="5"/>
  <c r="DB62" i="5"/>
  <c r="DL17" i="5"/>
  <c r="DB17" i="5"/>
  <c r="DL109" i="5"/>
  <c r="DB109" i="5"/>
  <c r="DL14" i="5"/>
  <c r="DB14" i="5"/>
  <c r="DB77" i="5"/>
  <c r="DL77" i="5"/>
  <c r="DL245" i="5"/>
  <c r="DB245" i="5"/>
  <c r="DB189" i="5"/>
  <c r="DL189" i="5"/>
  <c r="DF32" i="5"/>
  <c r="CN32" i="5"/>
  <c r="CN59" i="5"/>
  <c r="DF59" i="5"/>
  <c r="DM94" i="5"/>
  <c r="DE94" i="5"/>
  <c r="CY191" i="5"/>
  <c r="CZ191" i="5" s="1"/>
  <c r="DD191" i="5"/>
  <c r="CY9" i="5"/>
  <c r="CZ9" i="5" s="1"/>
  <c r="DD9" i="5"/>
  <c r="CY31" i="5"/>
  <c r="CZ31" i="5" s="1"/>
  <c r="DD31" i="5"/>
  <c r="CN63" i="5"/>
  <c r="DF63" i="5"/>
  <c r="DF142" i="5"/>
  <c r="CN142" i="5"/>
  <c r="CY236" i="5"/>
  <c r="CZ236" i="5" s="1"/>
  <c r="DD236" i="5"/>
  <c r="DD48" i="5"/>
  <c r="CY48" i="5"/>
  <c r="CZ48" i="5" s="1"/>
  <c r="DM8" i="5"/>
  <c r="DE8" i="5"/>
  <c r="DM30" i="5"/>
  <c r="DE30" i="5"/>
  <c r="DM114" i="5"/>
  <c r="DE114" i="5"/>
  <c r="DE41" i="5"/>
  <c r="DM41" i="5"/>
  <c r="CN25" i="5"/>
  <c r="DF25" i="5"/>
  <c r="CY87" i="5"/>
  <c r="CZ87" i="5" s="1"/>
  <c r="DD87" i="5"/>
  <c r="DF42" i="5"/>
  <c r="CN42" i="5"/>
  <c r="CY5" i="5"/>
  <c r="CZ5" i="5" s="1"/>
  <c r="DD5" i="5"/>
  <c r="CN24" i="5"/>
  <c r="DF24" i="5"/>
  <c r="DE71" i="5"/>
  <c r="DM71" i="5"/>
  <c r="CY44" i="5"/>
  <c r="CZ44" i="5" s="1"/>
  <c r="DD44" i="5"/>
  <c r="CY65" i="5"/>
  <c r="CZ65" i="5" s="1"/>
  <c r="DD65" i="5"/>
  <c r="DM6" i="5"/>
  <c r="DE6" i="5"/>
  <c r="DE23" i="5"/>
  <c r="DM23" i="5"/>
  <c r="DD43" i="5"/>
  <c r="CY43" i="5"/>
  <c r="CZ43" i="5" s="1"/>
  <c r="DM96" i="5"/>
  <c r="DE96" i="5"/>
  <c r="CY122" i="5"/>
  <c r="CZ122" i="5" s="1"/>
  <c r="DD122" i="5"/>
  <c r="DM171" i="5"/>
  <c r="DE171" i="5"/>
  <c r="DE11" i="5"/>
  <c r="DM11" i="5"/>
  <c r="CN33" i="5"/>
  <c r="DF33" i="5"/>
  <c r="DM46" i="5"/>
  <c r="DE46" i="5"/>
  <c r="DF72" i="5"/>
  <c r="CN72" i="5"/>
  <c r="CN156" i="5"/>
  <c r="T156" i="7" s="1"/>
  <c r="DF156" i="5"/>
  <c r="DF130" i="5"/>
  <c r="CN130" i="5"/>
  <c r="DD192" i="5"/>
  <c r="CY192" i="5"/>
  <c r="CZ192" i="5" s="1"/>
  <c r="DM201" i="5"/>
  <c r="DE201" i="5"/>
  <c r="DE237" i="5"/>
  <c r="DM237" i="5"/>
  <c r="CN221" i="5"/>
  <c r="DF221" i="5"/>
  <c r="DM246" i="5"/>
  <c r="DE246" i="5"/>
  <c r="DF52" i="5"/>
  <c r="CN52" i="5"/>
  <c r="DM70" i="5"/>
  <c r="DE70" i="5"/>
  <c r="DD109" i="5"/>
  <c r="CY109" i="5"/>
  <c r="CZ109" i="5" s="1"/>
  <c r="DM126" i="5"/>
  <c r="DE126" i="5"/>
  <c r="DF143" i="5"/>
  <c r="CN143" i="5"/>
  <c r="DM164" i="5"/>
  <c r="DE164" i="5"/>
  <c r="DD180" i="5"/>
  <c r="CY180" i="5"/>
  <c r="CZ180" i="5" s="1"/>
  <c r="DE200" i="5"/>
  <c r="DM200" i="5"/>
  <c r="DM219" i="5"/>
  <c r="DE219" i="5"/>
  <c r="DD240" i="5"/>
  <c r="CY240" i="5"/>
  <c r="CZ240" i="5" s="1"/>
  <c r="CN66" i="5"/>
  <c r="DF66" i="5"/>
  <c r="DD88" i="5"/>
  <c r="CY88" i="5"/>
  <c r="CZ88" i="5" s="1"/>
  <c r="DD107" i="5"/>
  <c r="CY107" i="5"/>
  <c r="CZ107" i="5" s="1"/>
  <c r="DD125" i="5"/>
  <c r="CY125" i="5"/>
  <c r="CZ125" i="5" s="1"/>
  <c r="CN154" i="5"/>
  <c r="DF154" i="5"/>
  <c r="DM182" i="5"/>
  <c r="DE182" i="5"/>
  <c r="CN199" i="5"/>
  <c r="DF199" i="5"/>
  <c r="CY217" i="5"/>
  <c r="CZ217" i="5" s="1"/>
  <c r="DD217" i="5"/>
  <c r="CN237" i="5"/>
  <c r="DF237" i="5"/>
  <c r="DD92" i="5"/>
  <c r="CY92" i="5"/>
  <c r="CZ92" i="5" s="1"/>
  <c r="DM108" i="5"/>
  <c r="DE108" i="5"/>
  <c r="CY136" i="5"/>
  <c r="CZ136" i="5" s="1"/>
  <c r="DD136" i="5"/>
  <c r="CY158" i="5"/>
  <c r="CZ158" i="5" s="1"/>
  <c r="DD158" i="5"/>
  <c r="DM176" i="5"/>
  <c r="DE176" i="5"/>
  <c r="CN203" i="5"/>
  <c r="DF203" i="5"/>
  <c r="DM224" i="5"/>
  <c r="DE224" i="5"/>
  <c r="CY54" i="5"/>
  <c r="CZ54" i="5" s="1"/>
  <c r="DD54" i="5"/>
  <c r="DF76" i="5"/>
  <c r="CN76" i="5"/>
  <c r="DE89" i="5"/>
  <c r="DM89" i="5"/>
  <c r="CN108" i="5"/>
  <c r="T108" i="7" s="1"/>
  <c r="DF108" i="5"/>
  <c r="DF138" i="5"/>
  <c r="CN138" i="5"/>
  <c r="DD160" i="5"/>
  <c r="CY160" i="5"/>
  <c r="CZ160" i="5" s="1"/>
  <c r="DE177" i="5"/>
  <c r="DM177" i="5"/>
  <c r="CN213" i="5"/>
  <c r="T213" i="7" s="1"/>
  <c r="DF213" i="5"/>
  <c r="CY234" i="5"/>
  <c r="CZ234" i="5" s="1"/>
  <c r="DD234" i="5"/>
  <c r="DM61" i="5"/>
  <c r="DE61" i="5"/>
  <c r="CY82" i="5"/>
  <c r="CZ82" i="5" s="1"/>
  <c r="DD82" i="5"/>
  <c r="DD101" i="5"/>
  <c r="CY101" i="5"/>
  <c r="CZ101" i="5" s="1"/>
  <c r="DD133" i="5"/>
  <c r="CY133" i="5"/>
  <c r="CZ133" i="5" s="1"/>
  <c r="DM151" i="5"/>
  <c r="DE151" i="5"/>
  <c r="DM168" i="5"/>
  <c r="DE168" i="5"/>
  <c r="DD194" i="5"/>
  <c r="CY194" i="5"/>
  <c r="CZ194" i="5" s="1"/>
  <c r="DM215" i="5"/>
  <c r="DE215" i="5"/>
  <c r="CY50" i="5"/>
  <c r="CZ50" i="5" s="1"/>
  <c r="DD50" i="5"/>
  <c r="CN61" i="5"/>
  <c r="DF61" i="5"/>
  <c r="CN83" i="5"/>
  <c r="T83" i="7" s="1"/>
  <c r="DF83" i="5"/>
  <c r="DM101" i="5"/>
  <c r="DE101" i="5"/>
  <c r="DE124" i="5"/>
  <c r="DM124" i="5"/>
  <c r="DF151" i="5"/>
  <c r="CN151" i="5"/>
  <c r="CN181" i="5"/>
  <c r="T181" i="7" s="1"/>
  <c r="DF181" i="5"/>
  <c r="DE198" i="5"/>
  <c r="DM198" i="5"/>
  <c r="CN215" i="5"/>
  <c r="DF215" i="5"/>
  <c r="CN234" i="5"/>
  <c r="DF234" i="5"/>
  <c r="DB63" i="5"/>
  <c r="DL63" i="5"/>
  <c r="DL87" i="5"/>
  <c r="DB87" i="5"/>
  <c r="DB31" i="5"/>
  <c r="DL31" i="5"/>
  <c r="DB146" i="5"/>
  <c r="DL146" i="5"/>
  <c r="DL238" i="5"/>
  <c r="DB238" i="5"/>
  <c r="CN43" i="5"/>
  <c r="DF43" i="5"/>
  <c r="CN133" i="5"/>
  <c r="DF133" i="5"/>
  <c r="DF153" i="5"/>
  <c r="CN153" i="5"/>
  <c r="DM33" i="5"/>
  <c r="DE33" i="5"/>
  <c r="DD59" i="5"/>
  <c r="CY59" i="5"/>
  <c r="CZ59" i="5" s="1"/>
  <c r="CN96" i="5"/>
  <c r="DF96" i="5"/>
  <c r="CN171" i="5"/>
  <c r="DF171" i="5"/>
  <c r="CY229" i="5"/>
  <c r="CZ229" i="5" s="1"/>
  <c r="DD229" i="5"/>
  <c r="DB121" i="5"/>
  <c r="DL121" i="5"/>
  <c r="DB143" i="5"/>
  <c r="DL143" i="5"/>
  <c r="DL85" i="5"/>
  <c r="DB85" i="5"/>
  <c r="DB162" i="5"/>
  <c r="DL162" i="5"/>
  <c r="DB159" i="5"/>
  <c r="DL159" i="5"/>
  <c r="DL182" i="5"/>
  <c r="DB182" i="5"/>
  <c r="DL147" i="5"/>
  <c r="DB147" i="5"/>
  <c r="DL183" i="5"/>
  <c r="DB183" i="5"/>
  <c r="DL89" i="5"/>
  <c r="DB89" i="5"/>
  <c r="DL197" i="5"/>
  <c r="DB197" i="5"/>
  <c r="DB18" i="5"/>
  <c r="DL18" i="5"/>
  <c r="DL65" i="5"/>
  <c r="DB65" i="5"/>
  <c r="DL67" i="5"/>
  <c r="DV67" i="5" s="1"/>
  <c r="DB67" i="5"/>
  <c r="DL88" i="5"/>
  <c r="DB88" i="5"/>
  <c r="DB41" i="5"/>
  <c r="DL41" i="5"/>
  <c r="DB201" i="5"/>
  <c r="DL201" i="5"/>
  <c r="DL141" i="5"/>
  <c r="DB141" i="5"/>
  <c r="DB180" i="5"/>
  <c r="DL180" i="5"/>
  <c r="DL51" i="5"/>
  <c r="DB51" i="5"/>
  <c r="DB152" i="5"/>
  <c r="DL152" i="5"/>
  <c r="DB118" i="5"/>
  <c r="DL118" i="5"/>
  <c r="DB8" i="5"/>
  <c r="DL8" i="5"/>
  <c r="DL20" i="5"/>
  <c r="DB20" i="5"/>
  <c r="DB36" i="5"/>
  <c r="DL36" i="5"/>
  <c r="DB205" i="5"/>
  <c r="DL205" i="5"/>
  <c r="DB24" i="5"/>
  <c r="DL24" i="5"/>
  <c r="DB55" i="5"/>
  <c r="DL55" i="5"/>
  <c r="DB203" i="5"/>
  <c r="DL203" i="5"/>
  <c r="DB28" i="5"/>
  <c r="DL28" i="5"/>
  <c r="DB44" i="5"/>
  <c r="DL44" i="5"/>
  <c r="DM36" i="5"/>
  <c r="DE36" i="5"/>
  <c r="DD63" i="5"/>
  <c r="CY63" i="5"/>
  <c r="CZ63" i="5" s="1"/>
  <c r="DD110" i="5"/>
  <c r="CY110" i="5"/>
  <c r="CZ110" i="5" s="1"/>
  <c r="DF194" i="5"/>
  <c r="CN194" i="5"/>
  <c r="DF10" i="5"/>
  <c r="CN10" i="5"/>
  <c r="CN36" i="5"/>
  <c r="T36" i="7" s="1"/>
  <c r="DF36" i="5"/>
  <c r="CN64" i="5"/>
  <c r="DF64" i="5"/>
  <c r="CY145" i="5"/>
  <c r="CZ145" i="5" s="1"/>
  <c r="DD145" i="5"/>
  <c r="DF38" i="5"/>
  <c r="CN38" i="5"/>
  <c r="CN77" i="5"/>
  <c r="T77" i="7" s="1"/>
  <c r="DF77" i="5"/>
  <c r="CN9" i="5"/>
  <c r="DF9" i="5"/>
  <c r="CN31" i="5"/>
  <c r="DF31" i="5"/>
  <c r="DM154" i="5"/>
  <c r="DE154" i="5"/>
  <c r="CY7" i="5"/>
  <c r="CZ7" i="5" s="1"/>
  <c r="DD7" i="5"/>
  <c r="DD29" i="5"/>
  <c r="CY29" i="5"/>
  <c r="CZ29" i="5" s="1"/>
  <c r="DF113" i="5"/>
  <c r="CN113" i="5"/>
  <c r="DM14" i="5"/>
  <c r="DE14" i="5"/>
  <c r="CY6" i="5"/>
  <c r="CZ6" i="5" s="1"/>
  <c r="DD6" i="5"/>
  <c r="DD28" i="5"/>
  <c r="CY28" i="5"/>
  <c r="CZ28" i="5" s="1"/>
  <c r="CN75" i="5"/>
  <c r="DF75" i="5"/>
  <c r="DD8" i="5"/>
  <c r="CY8" i="5"/>
  <c r="CZ8" i="5" s="1"/>
  <c r="DD73" i="5"/>
  <c r="CY73" i="5"/>
  <c r="CZ73" i="5" s="1"/>
  <c r="CN7" i="5"/>
  <c r="DF7" i="5"/>
  <c r="DM28" i="5"/>
  <c r="DE28" i="5"/>
  <c r="CY46" i="5"/>
  <c r="CZ46" i="5" s="1"/>
  <c r="DD46" i="5"/>
  <c r="DD97" i="5"/>
  <c r="CY97" i="5"/>
  <c r="CZ97" i="5" s="1"/>
  <c r="DF123" i="5"/>
  <c r="CN123" i="5"/>
  <c r="DD182" i="5"/>
  <c r="CY182" i="5"/>
  <c r="CZ182" i="5" s="1"/>
  <c r="DM16" i="5"/>
  <c r="DE16" i="5"/>
  <c r="CY36" i="5"/>
  <c r="CZ36" i="5" s="1"/>
  <c r="DD36" i="5"/>
  <c r="DE47" i="5"/>
  <c r="DM47" i="5"/>
  <c r="DF95" i="5"/>
  <c r="CN95" i="5"/>
  <c r="CY166" i="5"/>
  <c r="CZ166" i="5" s="1"/>
  <c r="DD166" i="5"/>
  <c r="DF131" i="5"/>
  <c r="CN131" i="5"/>
  <c r="CY200" i="5"/>
  <c r="CZ200" i="5" s="1"/>
  <c r="DD200" i="5"/>
  <c r="CN235" i="5"/>
  <c r="DF235" i="5"/>
  <c r="DM238" i="5"/>
  <c r="DE238" i="5"/>
  <c r="CY223" i="5"/>
  <c r="CZ223" i="5" s="1"/>
  <c r="DD223" i="5"/>
  <c r="CN228" i="5"/>
  <c r="DF228" i="5"/>
  <c r="DE57" i="5"/>
  <c r="DM57" i="5"/>
  <c r="CN81" i="5"/>
  <c r="DF81" i="5"/>
  <c r="DF111" i="5"/>
  <c r="CN111" i="5"/>
  <c r="DF127" i="5"/>
  <c r="CN127" i="5"/>
  <c r="DM144" i="5"/>
  <c r="DE144" i="5"/>
  <c r="DE165" i="5"/>
  <c r="DM165" i="5"/>
  <c r="CN183" i="5"/>
  <c r="T183" i="7" s="1"/>
  <c r="DF183" i="5"/>
  <c r="DD201" i="5"/>
  <c r="CY201" i="5"/>
  <c r="CZ201" i="5" s="1"/>
  <c r="DM228" i="5"/>
  <c r="DE228" i="5"/>
  <c r="CN241" i="5"/>
  <c r="DF241" i="5"/>
  <c r="CY71" i="5"/>
  <c r="CZ71" i="5" s="1"/>
  <c r="DD71" i="5"/>
  <c r="DE93" i="5"/>
  <c r="DM93" i="5"/>
  <c r="DD108" i="5"/>
  <c r="CY108" i="5"/>
  <c r="CZ108" i="5" s="1"/>
  <c r="DM132" i="5"/>
  <c r="DE132" i="5"/>
  <c r="CN159" i="5"/>
  <c r="T159" i="7" s="1"/>
  <c r="DF159" i="5"/>
  <c r="CN187" i="5"/>
  <c r="DF187" i="5"/>
  <c r="DF201" i="5"/>
  <c r="CN201" i="5"/>
  <c r="DM222" i="5"/>
  <c r="DE222" i="5"/>
  <c r="DF240" i="5"/>
  <c r="CN240" i="5"/>
  <c r="DF93" i="5"/>
  <c r="CN93" i="5"/>
  <c r="CN110" i="5"/>
  <c r="DF110" i="5"/>
  <c r="CY137" i="5"/>
  <c r="CZ137" i="5" s="1"/>
  <c r="DD137" i="5"/>
  <c r="DD161" i="5"/>
  <c r="CY161" i="5"/>
  <c r="CZ161" i="5" s="1"/>
  <c r="DD177" i="5"/>
  <c r="CY177" i="5"/>
  <c r="CZ177" i="5" s="1"/>
  <c r="DM213" i="5"/>
  <c r="DE213" i="5"/>
  <c r="DE225" i="5"/>
  <c r="DM225" i="5"/>
  <c r="DD61" i="5"/>
  <c r="CY61" i="5"/>
  <c r="CZ61" i="5" s="1"/>
  <c r="DD78" i="5"/>
  <c r="CY78" i="5"/>
  <c r="CZ78" i="5" s="1"/>
  <c r="DD91" i="5"/>
  <c r="CY91" i="5"/>
  <c r="CZ91" i="5" s="1"/>
  <c r="DE115" i="5"/>
  <c r="DM115" i="5"/>
  <c r="DF139" i="5"/>
  <c r="CN139" i="5"/>
  <c r="DE161" i="5"/>
  <c r="DM161" i="5"/>
  <c r="CY178" i="5"/>
  <c r="CZ178" i="5" s="1"/>
  <c r="DD178" i="5"/>
  <c r="DD215" i="5"/>
  <c r="CY215" i="5"/>
  <c r="CZ215" i="5" s="1"/>
  <c r="DM239" i="5"/>
  <c r="DE239" i="5"/>
  <c r="DM68" i="5"/>
  <c r="DE68" i="5"/>
  <c r="DE83" i="5"/>
  <c r="DM83" i="5"/>
  <c r="CY106" i="5"/>
  <c r="CZ106" i="5" s="1"/>
  <c r="DD106" i="5"/>
  <c r="DM134" i="5"/>
  <c r="DE134" i="5"/>
  <c r="DD156" i="5"/>
  <c r="CY156" i="5"/>
  <c r="CZ156" i="5" s="1"/>
  <c r="CN174" i="5"/>
  <c r="DF174" i="5"/>
  <c r="DF197" i="5"/>
  <c r="CN197" i="5"/>
  <c r="DF220" i="5"/>
  <c r="CN220" i="5"/>
  <c r="DD51" i="5"/>
  <c r="CY51" i="5"/>
  <c r="CZ51" i="5" s="1"/>
  <c r="DF68" i="5"/>
  <c r="CN68" i="5"/>
  <c r="CN84" i="5"/>
  <c r="DF84" i="5"/>
  <c r="DM106" i="5"/>
  <c r="DE106" i="5"/>
  <c r="DD127" i="5"/>
  <c r="CY127" i="5"/>
  <c r="CZ127" i="5" s="1"/>
  <c r="CY155" i="5"/>
  <c r="CZ155" i="5" s="1"/>
  <c r="DD155" i="5"/>
  <c r="DD183" i="5"/>
  <c r="CY183" i="5"/>
  <c r="CZ183" i="5" s="1"/>
  <c r="CN202" i="5"/>
  <c r="T202" i="7" s="1"/>
  <c r="DF202" i="5"/>
  <c r="DD218" i="5"/>
  <c r="CY218" i="5"/>
  <c r="CZ218" i="5" s="1"/>
  <c r="CY238" i="5"/>
  <c r="CZ238" i="5" s="1"/>
  <c r="DD238" i="5"/>
  <c r="DL209" i="5"/>
  <c r="DB209" i="5"/>
  <c r="DB172" i="5"/>
  <c r="DL172" i="5"/>
  <c r="DL84" i="5"/>
  <c r="DB84" i="5"/>
  <c r="DB175" i="5"/>
  <c r="DL175" i="5"/>
  <c r="DL242" i="5"/>
  <c r="DB242" i="5"/>
  <c r="DL57" i="5"/>
  <c r="DB57" i="5"/>
  <c r="DD20" i="5"/>
  <c r="CY20" i="5"/>
  <c r="CZ20" i="5" s="1"/>
  <c r="CN48" i="5"/>
  <c r="DF48" i="5"/>
  <c r="CN13" i="5"/>
  <c r="DF13" i="5"/>
  <c r="DD2" i="5"/>
  <c r="CY2" i="5"/>
  <c r="CZ2" i="5" s="1"/>
  <c r="CN3" i="5"/>
  <c r="DF3" i="5"/>
  <c r="DF190" i="5"/>
  <c r="CN190" i="5"/>
  <c r="DM64" i="5"/>
  <c r="DE64" i="5"/>
  <c r="DD188" i="5"/>
  <c r="CY188" i="5"/>
  <c r="CZ188" i="5" s="1"/>
  <c r="DE75" i="5"/>
  <c r="DM75" i="5"/>
  <c r="CN207" i="5"/>
  <c r="DF207" i="5"/>
  <c r="CN118" i="5"/>
  <c r="DF118" i="5"/>
  <c r="DM217" i="5"/>
  <c r="DE217" i="5"/>
  <c r="CN102" i="5"/>
  <c r="DF102" i="5"/>
  <c r="CY168" i="5"/>
  <c r="CZ168" i="5" s="1"/>
  <c r="DD168" i="5"/>
  <c r="DF89" i="5"/>
  <c r="CN89" i="5"/>
  <c r="DD208" i="5"/>
  <c r="CY208" i="5"/>
  <c r="CZ208" i="5" s="1"/>
  <c r="DB4" i="5"/>
  <c r="DL4" i="5"/>
  <c r="DL54" i="5"/>
  <c r="DB54" i="5"/>
  <c r="DB72" i="5"/>
  <c r="DL72" i="5"/>
  <c r="DL184" i="5"/>
  <c r="DB184" i="5"/>
  <c r="DB138" i="5"/>
  <c r="DL138" i="5"/>
  <c r="DB130" i="5"/>
  <c r="DL130" i="5"/>
  <c r="DL129" i="5"/>
  <c r="DB129" i="5"/>
  <c r="DB47" i="5"/>
  <c r="DL47" i="5"/>
  <c r="DB213" i="5"/>
  <c r="DL213" i="5"/>
  <c r="DB42" i="5"/>
  <c r="DL42" i="5"/>
  <c r="DL196" i="5"/>
  <c r="DB196" i="5"/>
  <c r="DB106" i="5"/>
  <c r="DL106" i="5"/>
  <c r="DB22" i="5"/>
  <c r="DL22" i="5"/>
  <c r="DL229" i="5"/>
  <c r="DB229" i="5"/>
  <c r="DB124" i="5"/>
  <c r="DL124" i="5"/>
  <c r="DB181" i="5"/>
  <c r="DL181" i="5"/>
  <c r="DB61" i="5"/>
  <c r="DL61" i="5"/>
  <c r="DB71" i="5"/>
  <c r="DL71" i="5"/>
  <c r="DB29" i="5"/>
  <c r="DL29" i="5"/>
  <c r="DB169" i="5"/>
  <c r="DL169" i="5"/>
  <c r="DL171" i="5"/>
  <c r="DB171" i="5"/>
  <c r="DB100" i="5"/>
  <c r="DL100" i="5"/>
  <c r="DL90" i="5"/>
  <c r="DB90" i="5"/>
  <c r="DB176" i="5"/>
  <c r="DL176" i="5"/>
  <c r="DL178" i="5"/>
  <c r="DB178" i="5"/>
  <c r="DL186" i="5"/>
  <c r="DB186" i="5"/>
  <c r="DB166" i="5"/>
  <c r="DL166" i="5"/>
  <c r="DL151" i="5"/>
  <c r="DB151" i="5"/>
  <c r="DB163" i="5"/>
  <c r="DL163" i="5"/>
  <c r="DB26" i="5"/>
  <c r="DL26" i="5"/>
  <c r="DL74" i="5"/>
  <c r="DB74" i="5"/>
  <c r="DD37" i="5"/>
  <c r="CY37" i="5"/>
  <c r="CZ37" i="5" s="1"/>
  <c r="DD64" i="5"/>
  <c r="CY64" i="5"/>
  <c r="CZ64" i="5" s="1"/>
  <c r="CY141" i="5"/>
  <c r="CZ141" i="5" s="1"/>
  <c r="DD141" i="5"/>
  <c r="CN206" i="5"/>
  <c r="DF206" i="5"/>
  <c r="CY14" i="5"/>
  <c r="CZ14" i="5" s="1"/>
  <c r="DD14" i="5"/>
  <c r="DM37" i="5"/>
  <c r="DE37" i="5"/>
  <c r="DF70" i="5"/>
  <c r="CN70" i="5"/>
  <c r="CY147" i="5"/>
  <c r="CZ147" i="5" s="1"/>
  <c r="DD147" i="5"/>
  <c r="DM4" i="5"/>
  <c r="DE4" i="5"/>
  <c r="DM99" i="5"/>
  <c r="DE99" i="5"/>
  <c r="DD13" i="5"/>
  <c r="CY13" i="5"/>
  <c r="CZ13" i="5" s="1"/>
  <c r="DM34" i="5"/>
  <c r="DE34" i="5"/>
  <c r="DD169" i="5"/>
  <c r="CY169" i="5"/>
  <c r="CZ169" i="5" s="1"/>
  <c r="CN8" i="5"/>
  <c r="DF8" i="5"/>
  <c r="CN30" i="5"/>
  <c r="DF30" i="5"/>
  <c r="CN124" i="5"/>
  <c r="DF124" i="5"/>
  <c r="CN21" i="5"/>
  <c r="T21" i="7" s="1"/>
  <c r="DF21" i="5"/>
  <c r="DE7" i="5"/>
  <c r="DM7" i="5"/>
  <c r="DE29" i="5"/>
  <c r="DM29" i="5"/>
  <c r="DM112" i="5"/>
  <c r="DE112" i="5"/>
  <c r="DE9" i="5"/>
  <c r="DM9" i="5"/>
  <c r="CN100" i="5"/>
  <c r="DF100" i="5"/>
  <c r="DD11" i="5"/>
  <c r="CY11" i="5"/>
  <c r="CZ11" i="5" s="1"/>
  <c r="CN29" i="5"/>
  <c r="DF29" i="5"/>
  <c r="CY47" i="5"/>
  <c r="CZ47" i="5" s="1"/>
  <c r="DD47" i="5"/>
  <c r="DM109" i="5"/>
  <c r="DN109" i="5" s="1"/>
  <c r="DE109" i="5"/>
  <c r="CN126" i="5"/>
  <c r="DF126" i="5"/>
  <c r="DF184" i="5"/>
  <c r="CN184" i="5"/>
  <c r="DE17" i="5"/>
  <c r="DM17" i="5"/>
  <c r="DM38" i="5"/>
  <c r="DE38" i="5"/>
  <c r="DE51" i="5"/>
  <c r="DM51" i="5"/>
  <c r="DF97" i="5"/>
  <c r="CN97" i="5"/>
  <c r="CY170" i="5"/>
  <c r="CZ170" i="5" s="1"/>
  <c r="DD170" i="5"/>
  <c r="DE143" i="5"/>
  <c r="DM143" i="5"/>
  <c r="CN219" i="5"/>
  <c r="DF219" i="5"/>
  <c r="DE240" i="5"/>
  <c r="DM240" i="5"/>
  <c r="CN128" i="5"/>
  <c r="T128" i="7" s="1"/>
  <c r="DF128" i="5"/>
  <c r="DM229" i="5"/>
  <c r="DE229" i="5"/>
  <c r="CY230" i="5"/>
  <c r="CZ230" i="5" s="1"/>
  <c r="DD230" i="5"/>
  <c r="CY58" i="5"/>
  <c r="CZ58" i="5" s="1"/>
  <c r="DD58" i="5"/>
  <c r="CN90" i="5"/>
  <c r="T90" i="7" s="1"/>
  <c r="DF90" i="5"/>
  <c r="CN112" i="5"/>
  <c r="DF112" i="5"/>
  <c r="DM128" i="5"/>
  <c r="DE128" i="5"/>
  <c r="DD146" i="5"/>
  <c r="CY146" i="5"/>
  <c r="CZ146" i="5" s="1"/>
  <c r="DE166" i="5"/>
  <c r="DM166" i="5"/>
  <c r="DF185" i="5"/>
  <c r="CN185" i="5"/>
  <c r="DD204" i="5"/>
  <c r="CY204" i="5"/>
  <c r="CZ204" i="5" s="1"/>
  <c r="CN229" i="5"/>
  <c r="DF229" i="5"/>
  <c r="CN242" i="5"/>
  <c r="T242" i="7" s="1"/>
  <c r="DF242" i="5"/>
  <c r="DM72" i="5"/>
  <c r="DE72" i="5"/>
  <c r="DD98" i="5"/>
  <c r="CY98" i="5"/>
  <c r="CZ98" i="5" s="1"/>
  <c r="DF109" i="5"/>
  <c r="CN109" i="5"/>
  <c r="DD135" i="5"/>
  <c r="CY135" i="5"/>
  <c r="CZ135" i="5" s="1"/>
  <c r="DE167" i="5"/>
  <c r="DM167" i="5"/>
  <c r="DF188" i="5"/>
  <c r="CN188" i="5"/>
  <c r="DM203" i="5"/>
  <c r="DE203" i="5"/>
  <c r="DM223" i="5"/>
  <c r="DE223" i="5"/>
  <c r="CY243" i="5"/>
  <c r="CZ243" i="5" s="1"/>
  <c r="DD243" i="5"/>
  <c r="DM98" i="5"/>
  <c r="DE98" i="5"/>
  <c r="DD115" i="5"/>
  <c r="CY115" i="5"/>
  <c r="CZ115" i="5" s="1"/>
  <c r="DM138" i="5"/>
  <c r="DE138" i="5"/>
  <c r="CY162" i="5"/>
  <c r="CZ162" i="5" s="1"/>
  <c r="DD162" i="5"/>
  <c r="DF182" i="5"/>
  <c r="CN182" i="5"/>
  <c r="CN214" i="5"/>
  <c r="DF214" i="5"/>
  <c r="DM227" i="5"/>
  <c r="DE227" i="5"/>
  <c r="CN62" i="5"/>
  <c r="DF62" i="5"/>
  <c r="DE79" i="5"/>
  <c r="DM79" i="5"/>
  <c r="DM92" i="5"/>
  <c r="DE92" i="5"/>
  <c r="DM116" i="5"/>
  <c r="DE116" i="5"/>
  <c r="DM140" i="5"/>
  <c r="DE140" i="5"/>
  <c r="DM162" i="5"/>
  <c r="DE162" i="5"/>
  <c r="DD181" i="5"/>
  <c r="CY181" i="5"/>
  <c r="CZ181" i="5" s="1"/>
  <c r="DF216" i="5"/>
  <c r="CN216" i="5"/>
  <c r="DF243" i="5"/>
  <c r="CN243" i="5"/>
  <c r="DE69" i="5"/>
  <c r="DM69" i="5"/>
  <c r="DM84" i="5"/>
  <c r="DE84" i="5"/>
  <c r="DD113" i="5"/>
  <c r="CY113" i="5"/>
  <c r="CZ113" i="5" s="1"/>
  <c r="CN136" i="5"/>
  <c r="DF136" i="5"/>
  <c r="DF157" i="5"/>
  <c r="CN157" i="5"/>
  <c r="CN177" i="5"/>
  <c r="DF177" i="5"/>
  <c r="CY198" i="5"/>
  <c r="CZ198" i="5" s="1"/>
  <c r="DD198" i="5"/>
  <c r="DD221" i="5"/>
  <c r="CY221" i="5"/>
  <c r="CZ221" i="5" s="1"/>
  <c r="CY52" i="5"/>
  <c r="CZ52" i="5" s="1"/>
  <c r="DD52" i="5"/>
  <c r="DF69" i="5"/>
  <c r="CN69" i="5"/>
  <c r="DM85" i="5"/>
  <c r="DE85" i="5"/>
  <c r="DD111" i="5"/>
  <c r="CY111" i="5"/>
  <c r="CZ111" i="5" s="1"/>
  <c r="DE133" i="5"/>
  <c r="DM133" i="5"/>
  <c r="DM156" i="5"/>
  <c r="DE156" i="5"/>
  <c r="DM184" i="5"/>
  <c r="DE184" i="5"/>
  <c r="DD205" i="5"/>
  <c r="CY205" i="5"/>
  <c r="CZ205" i="5" s="1"/>
  <c r="DM221" i="5"/>
  <c r="DE221" i="5"/>
  <c r="CY241" i="5"/>
  <c r="CZ241" i="5" s="1"/>
  <c r="DD241" i="5"/>
  <c r="DB116" i="5"/>
  <c r="DL116" i="5"/>
  <c r="DL140" i="5"/>
  <c r="DB140" i="5"/>
  <c r="DB33" i="5"/>
  <c r="DL33" i="5"/>
  <c r="DB161" i="5"/>
  <c r="DL161" i="5"/>
  <c r="DM76" i="5"/>
  <c r="DE76" i="5"/>
  <c r="DD100" i="5"/>
  <c r="CY100" i="5"/>
  <c r="CZ100" i="5" s="1"/>
  <c r="CN198" i="5"/>
  <c r="DF198" i="5"/>
  <c r="DE49" i="5"/>
  <c r="DM49" i="5"/>
  <c r="DV49" i="5" s="1"/>
  <c r="DM58" i="5"/>
  <c r="DE58" i="5"/>
  <c r="CN23" i="5"/>
  <c r="DF23" i="5"/>
  <c r="DE241" i="5"/>
  <c r="DM241" i="5"/>
  <c r="DE245" i="5"/>
  <c r="DM245" i="5"/>
  <c r="DM153" i="5"/>
  <c r="DE153" i="5"/>
  <c r="DD207" i="5"/>
  <c r="CY207" i="5"/>
  <c r="CZ207" i="5" s="1"/>
  <c r="CN117" i="5"/>
  <c r="DF117" i="5"/>
  <c r="DM86" i="5"/>
  <c r="DE86" i="5"/>
  <c r="DD140" i="5"/>
  <c r="CY140" i="5"/>
  <c r="CZ140" i="5" s="1"/>
  <c r="CN236" i="5"/>
  <c r="T236" i="7" s="1"/>
  <c r="DF236" i="5"/>
  <c r="DD134" i="5"/>
  <c r="CY134" i="5"/>
  <c r="CZ134" i="5" s="1"/>
  <c r="DE220" i="5"/>
  <c r="DM220" i="5"/>
  <c r="CN140" i="5"/>
  <c r="DF140" i="5"/>
  <c r="CY245" i="5"/>
  <c r="CZ245" i="5" s="1"/>
  <c r="DD245" i="5"/>
  <c r="DB13" i="5"/>
  <c r="DL13" i="5"/>
  <c r="DB187" i="5"/>
  <c r="DL187" i="5"/>
  <c r="DL153" i="5"/>
  <c r="DB153" i="5"/>
  <c r="DL190" i="5"/>
  <c r="DV190" i="5" s="1"/>
  <c r="DB190" i="5"/>
  <c r="DL46" i="5"/>
  <c r="DB46" i="5"/>
  <c r="DL58" i="5"/>
  <c r="DB58" i="5"/>
  <c r="DB78" i="5"/>
  <c r="DL78" i="5"/>
  <c r="DL6" i="5"/>
  <c r="DB6" i="5"/>
  <c r="DB94" i="5"/>
  <c r="DL94" i="5"/>
  <c r="DL237" i="5"/>
  <c r="DB237" i="5"/>
  <c r="DB92" i="5"/>
  <c r="DL92" i="5"/>
  <c r="DL207" i="5"/>
  <c r="DB207" i="5"/>
  <c r="DL220" i="5"/>
  <c r="DB220" i="5"/>
  <c r="DL214" i="5"/>
  <c r="DB214" i="5"/>
  <c r="DL93" i="5"/>
  <c r="DB93" i="5"/>
  <c r="DB165" i="5"/>
  <c r="DL165" i="5"/>
  <c r="DB12" i="5"/>
  <c r="DL12" i="5"/>
  <c r="DB164" i="5"/>
  <c r="DL164" i="5"/>
  <c r="DL230" i="5"/>
  <c r="DB230" i="5"/>
  <c r="DB64" i="5"/>
  <c r="DL64" i="5"/>
  <c r="DB16" i="5"/>
  <c r="DL16" i="5"/>
  <c r="DB185" i="5"/>
  <c r="DL185" i="5"/>
  <c r="DB56" i="5"/>
  <c r="DL56" i="5"/>
  <c r="DB239" i="5"/>
  <c r="DL239" i="5"/>
  <c r="DB15" i="5"/>
  <c r="DL15" i="5"/>
  <c r="DB188" i="5"/>
  <c r="DL188" i="5"/>
  <c r="DB195" i="5"/>
  <c r="DL195" i="5"/>
  <c r="DL111" i="5"/>
  <c r="DB111" i="5"/>
  <c r="DB95" i="5"/>
  <c r="DL95" i="5"/>
  <c r="DL103" i="5"/>
  <c r="DB103" i="5"/>
  <c r="DL73" i="5"/>
  <c r="DB73" i="5"/>
  <c r="DD39" i="5"/>
  <c r="CY39" i="5"/>
  <c r="CZ39" i="5" s="1"/>
  <c r="DD70" i="5"/>
  <c r="CY70" i="5"/>
  <c r="CZ70" i="5" s="1"/>
  <c r="DD142" i="5"/>
  <c r="CY142" i="5"/>
  <c r="CZ142" i="5" s="1"/>
  <c r="DM218" i="5"/>
  <c r="DE218" i="5"/>
  <c r="DE15" i="5"/>
  <c r="DM15" i="5"/>
  <c r="DE39" i="5"/>
  <c r="DM39" i="5"/>
  <c r="DF85" i="5"/>
  <c r="CN85" i="5"/>
  <c r="T85" i="7" s="1"/>
  <c r="DE155" i="5"/>
  <c r="DM155" i="5"/>
  <c r="CN15" i="5"/>
  <c r="DF15" i="5"/>
  <c r="CY103" i="5"/>
  <c r="CZ103" i="5" s="1"/>
  <c r="DD103" i="5"/>
  <c r="CN14" i="5"/>
  <c r="DF14" i="5"/>
  <c r="DE35" i="5"/>
  <c r="DM35" i="5"/>
  <c r="DF175" i="5"/>
  <c r="CN175" i="5"/>
  <c r="DD12" i="5"/>
  <c r="CY12" i="5"/>
  <c r="CZ12" i="5" s="1"/>
  <c r="CN34" i="5"/>
  <c r="DF34" i="5"/>
  <c r="CN211" i="5"/>
  <c r="DF211" i="5"/>
  <c r="CN26" i="5"/>
  <c r="DF26" i="5"/>
  <c r="DM12" i="5"/>
  <c r="DE12" i="5"/>
  <c r="DD33" i="5"/>
  <c r="CY33" i="5"/>
  <c r="CZ33" i="5" s="1"/>
  <c r="CY126" i="5"/>
  <c r="CZ126" i="5" s="1"/>
  <c r="DD126" i="5"/>
  <c r="DM20" i="5"/>
  <c r="DE20" i="5"/>
  <c r="DM146" i="5"/>
  <c r="DE146" i="5"/>
  <c r="CN12" i="5"/>
  <c r="DF12" i="5"/>
  <c r="DD32" i="5"/>
  <c r="CY32" i="5"/>
  <c r="CZ32" i="5" s="1"/>
  <c r="CN57" i="5"/>
  <c r="DF57" i="5"/>
  <c r="DM111" i="5"/>
  <c r="DE111" i="5"/>
  <c r="DM127" i="5"/>
  <c r="DE127" i="5"/>
  <c r="DF40" i="5"/>
  <c r="CN40" i="5"/>
  <c r="DM22" i="5"/>
  <c r="DE22" i="5"/>
  <c r="DM40" i="5"/>
  <c r="DE40" i="5"/>
  <c r="DM52" i="5"/>
  <c r="DE52" i="5"/>
  <c r="CN106" i="5"/>
  <c r="DF106" i="5"/>
  <c r="DE179" i="5"/>
  <c r="DM179" i="5"/>
  <c r="DD153" i="5"/>
  <c r="CY153" i="5"/>
  <c r="CZ153" i="5" s="1"/>
  <c r="DD235" i="5"/>
  <c r="CY235" i="5"/>
  <c r="CZ235" i="5" s="1"/>
  <c r="DM242" i="5"/>
  <c r="DE242" i="5"/>
  <c r="CY129" i="5"/>
  <c r="CZ129" i="5" s="1"/>
  <c r="DD129" i="5"/>
  <c r="CN233" i="5"/>
  <c r="DF233" i="5"/>
  <c r="DD244" i="5"/>
  <c r="CY244" i="5"/>
  <c r="CZ244" i="5" s="1"/>
  <c r="DE59" i="5"/>
  <c r="DM59" i="5"/>
  <c r="CN94" i="5"/>
  <c r="DF94" i="5"/>
  <c r="CN114" i="5"/>
  <c r="DF114" i="5"/>
  <c r="DE129" i="5"/>
  <c r="DM129" i="5"/>
  <c r="DM147" i="5"/>
  <c r="DN147" i="5" s="1"/>
  <c r="DE147" i="5"/>
  <c r="DE170" i="5"/>
  <c r="DM170" i="5"/>
  <c r="CY187" i="5"/>
  <c r="CZ187" i="5" s="1"/>
  <c r="DD187" i="5"/>
  <c r="CN205" i="5"/>
  <c r="DF205" i="5"/>
  <c r="DF231" i="5"/>
  <c r="CN231" i="5"/>
  <c r="CN245" i="5"/>
  <c r="T245" i="7" s="1"/>
  <c r="DF245" i="5"/>
  <c r="CY74" i="5"/>
  <c r="CZ74" i="5" s="1"/>
  <c r="DD74" i="5"/>
  <c r="DF99" i="5"/>
  <c r="CN99" i="5"/>
  <c r="T99" i="7" s="1"/>
  <c r="DM110" i="5"/>
  <c r="DE110" i="5"/>
  <c r="DD138" i="5"/>
  <c r="CY138" i="5"/>
  <c r="CZ138" i="5" s="1"/>
  <c r="DE169" i="5"/>
  <c r="DM169" i="5"/>
  <c r="DD189" i="5"/>
  <c r="CY189" i="5"/>
  <c r="CZ189" i="5" s="1"/>
  <c r="CN204" i="5"/>
  <c r="T204" i="7" s="1"/>
  <c r="DF204" i="5"/>
  <c r="CY224" i="5"/>
  <c r="CZ224" i="5" s="1"/>
  <c r="DD224" i="5"/>
  <c r="DE244" i="5"/>
  <c r="DM244" i="5"/>
  <c r="DM102" i="5"/>
  <c r="DE102" i="5"/>
  <c r="DD116" i="5"/>
  <c r="CY116" i="5"/>
  <c r="CZ116" i="5" s="1"/>
  <c r="DE139" i="5"/>
  <c r="DM139" i="5"/>
  <c r="CY163" i="5"/>
  <c r="CZ163" i="5" s="1"/>
  <c r="DD163" i="5"/>
  <c r="DM189" i="5"/>
  <c r="DE189" i="5"/>
  <c r="DM216" i="5"/>
  <c r="DE216" i="5"/>
  <c r="CN230" i="5"/>
  <c r="T230" i="7" s="1"/>
  <c r="DF230" i="5"/>
  <c r="DD68" i="5"/>
  <c r="CY68" i="5"/>
  <c r="CZ68" i="5" s="1"/>
  <c r="DD80" i="5"/>
  <c r="CY80" i="5"/>
  <c r="CZ80" i="5" s="1"/>
  <c r="CN98" i="5"/>
  <c r="DF98" i="5"/>
  <c r="CN125" i="5"/>
  <c r="DF125" i="5"/>
  <c r="CY150" i="5"/>
  <c r="CZ150" i="5" s="1"/>
  <c r="DD150" i="5"/>
  <c r="DE163" i="5"/>
  <c r="DM163" i="5"/>
  <c r="CY186" i="5"/>
  <c r="CZ186" i="5" s="1"/>
  <c r="DD186" i="5"/>
  <c r="CN217" i="5"/>
  <c r="DF217" i="5"/>
  <c r="DD53" i="5"/>
  <c r="CY53" i="5"/>
  <c r="CZ53" i="5" s="1"/>
  <c r="CN73" i="5"/>
  <c r="DF73" i="5"/>
  <c r="DD85" i="5"/>
  <c r="CY85" i="5"/>
  <c r="CZ85" i="5" s="1"/>
  <c r="DF115" i="5"/>
  <c r="CN115" i="5"/>
  <c r="CN137" i="5"/>
  <c r="DF137" i="5"/>
  <c r="CN158" i="5"/>
  <c r="T158" i="7" s="1"/>
  <c r="DF158" i="5"/>
  <c r="DE178" i="5"/>
  <c r="DM178" i="5"/>
  <c r="DN178" i="5" s="1"/>
  <c r="DE202" i="5"/>
  <c r="DM202" i="5"/>
  <c r="DD226" i="5"/>
  <c r="CY226" i="5"/>
  <c r="CZ226" i="5" s="1"/>
  <c r="DE53" i="5"/>
  <c r="DM53" i="5"/>
  <c r="DE77" i="5"/>
  <c r="DM77" i="5"/>
  <c r="CY90" i="5"/>
  <c r="CZ90" i="5" s="1"/>
  <c r="DD90" i="5"/>
  <c r="DD112" i="5"/>
  <c r="CY112" i="5"/>
  <c r="CZ112" i="5" s="1"/>
  <c r="DF134" i="5"/>
  <c r="CN134" i="5"/>
  <c r="T134" i="7" s="1"/>
  <c r="CN160" i="5"/>
  <c r="DF160" i="5"/>
  <c r="DD185" i="5"/>
  <c r="CY185" i="5"/>
  <c r="CZ185" i="5" s="1"/>
  <c r="DM206" i="5"/>
  <c r="DE206" i="5"/>
  <c r="DM226" i="5"/>
  <c r="DE226" i="5"/>
  <c r="CY242" i="5"/>
  <c r="CZ242" i="5" s="1"/>
  <c r="DD242" i="5"/>
  <c r="T92" i="7"/>
  <c r="T208" i="7"/>
  <c r="AC124" i="7"/>
  <c r="AC168" i="7"/>
  <c r="AC199" i="7"/>
  <c r="AC98" i="7"/>
  <c r="AC180" i="7"/>
  <c r="AC184" i="7"/>
  <c r="AC183" i="7"/>
  <c r="AC185" i="7"/>
  <c r="AC209" i="7"/>
  <c r="AC154" i="7"/>
  <c r="AC177" i="7"/>
  <c r="AC127" i="7"/>
  <c r="T78" i="7"/>
  <c r="T26" i="7"/>
  <c r="T109" i="7"/>
  <c r="T71" i="7"/>
  <c r="T93" i="7"/>
  <c r="T14" i="7"/>
  <c r="T76" i="7"/>
  <c r="T100" i="7"/>
  <c r="T135" i="7"/>
  <c r="T203" i="7"/>
  <c r="T123" i="7"/>
  <c r="T172" i="7"/>
  <c r="T129" i="7"/>
  <c r="T160" i="7"/>
  <c r="T192" i="7"/>
  <c r="T233" i="7"/>
  <c r="AC36" i="7"/>
  <c r="AC70" i="7"/>
  <c r="AC5" i="7"/>
  <c r="AC220" i="7"/>
  <c r="AC233" i="7"/>
  <c r="AC52" i="7"/>
  <c r="AC101" i="7"/>
  <c r="AC200" i="7"/>
  <c r="AC137" i="7"/>
  <c r="AC143" i="7"/>
  <c r="AC210" i="7"/>
  <c r="AC189" i="7"/>
  <c r="AC155" i="7"/>
  <c r="AC128" i="7"/>
  <c r="AC197" i="7"/>
  <c r="AC227" i="7"/>
  <c r="T103" i="7"/>
  <c r="T167" i="7"/>
  <c r="AC11" i="7"/>
  <c r="T33" i="7"/>
  <c r="T53" i="7"/>
  <c r="T201" i="7"/>
  <c r="T107" i="7"/>
  <c r="T50" i="7"/>
  <c r="T75" i="7"/>
  <c r="T80" i="7"/>
  <c r="T122" i="7"/>
  <c r="T59" i="7"/>
  <c r="T217" i="7"/>
  <c r="T237" i="7"/>
  <c r="T215" i="7"/>
  <c r="T127" i="7"/>
  <c r="T166" i="7"/>
  <c r="T184" i="7"/>
  <c r="T124" i="7"/>
  <c r="T144" i="7"/>
  <c r="T146" i="7"/>
  <c r="T195" i="7"/>
  <c r="AC9" i="7"/>
  <c r="AC97" i="7"/>
  <c r="AC25" i="7"/>
  <c r="AC45" i="7"/>
  <c r="AC66" i="7"/>
  <c r="AC35" i="7"/>
  <c r="AC73" i="7"/>
  <c r="AC238" i="7"/>
  <c r="AC17" i="7"/>
  <c r="AC208" i="7"/>
  <c r="AC244" i="7"/>
  <c r="AC187" i="7"/>
  <c r="AC204" i="7"/>
  <c r="AC217" i="7"/>
  <c r="AC237" i="7"/>
  <c r="AC142" i="7"/>
  <c r="AC191" i="7"/>
  <c r="AC235" i="7"/>
  <c r="AC213" i="7"/>
  <c r="AC239" i="7"/>
  <c r="AC153" i="7"/>
  <c r="AC198" i="7"/>
  <c r="AC72" i="7"/>
  <c r="T206" i="7"/>
  <c r="T17" i="7"/>
  <c r="T116" i="7"/>
  <c r="T42" i="7"/>
  <c r="T9" i="7"/>
  <c r="T30" i="7"/>
  <c r="T61" i="7"/>
  <c r="T121" i="7"/>
  <c r="T140" i="7"/>
  <c r="T218" i="7"/>
  <c r="T241" i="7"/>
  <c r="T142" i="7"/>
  <c r="T153" i="7"/>
  <c r="T197" i="7"/>
  <c r="T193" i="7"/>
  <c r="T234" i="7"/>
  <c r="T238" i="7"/>
  <c r="AC23" i="7"/>
  <c r="AC113" i="7"/>
  <c r="AC48" i="7"/>
  <c r="AC94" i="7"/>
  <c r="AC134" i="7"/>
  <c r="AC242" i="7"/>
  <c r="AC86" i="7"/>
  <c r="AC121" i="7"/>
  <c r="AC118" i="7"/>
  <c r="AC117" i="7"/>
  <c r="AC106" i="7"/>
  <c r="AC196" i="7"/>
  <c r="AC130" i="7"/>
  <c r="AC212" i="7"/>
  <c r="AC159" i="7"/>
  <c r="AC230" i="7"/>
  <c r="AC129" i="7"/>
  <c r="AC149" i="7"/>
  <c r="AC173" i="7"/>
  <c r="AC218" i="7"/>
  <c r="AC241" i="7"/>
  <c r="AC215" i="7"/>
  <c r="AC214" i="7"/>
  <c r="AC175" i="7"/>
  <c r="AC232" i="7"/>
  <c r="T51" i="7"/>
  <c r="T69" i="7"/>
  <c r="T211" i="7"/>
  <c r="AC4" i="7"/>
  <c r="AC92" i="7"/>
  <c r="AC40" i="7"/>
  <c r="AC67" i="7"/>
  <c r="T102" i="7"/>
  <c r="T229" i="7"/>
  <c r="T40" i="7"/>
  <c r="T84" i="7"/>
  <c r="T35" i="7"/>
  <c r="T73" i="7"/>
  <c r="T177" i="7"/>
  <c r="T98" i="7"/>
  <c r="T23" i="7"/>
  <c r="T44" i="7"/>
  <c r="T60" i="7"/>
  <c r="T79" i="7"/>
  <c r="T67" i="7"/>
  <c r="T163" i="7"/>
  <c r="T179" i="7"/>
  <c r="T223" i="7"/>
  <c r="T239" i="7"/>
  <c r="T175" i="7"/>
  <c r="T198" i="7"/>
  <c r="T212" i="7"/>
  <c r="T131" i="7"/>
  <c r="T147" i="7"/>
  <c r="T219" i="7"/>
  <c r="T150" i="7"/>
  <c r="T168" i="7"/>
  <c r="T220" i="7"/>
  <c r="AC219" i="7"/>
  <c r="AC108" i="7"/>
  <c r="AC110" i="7"/>
  <c r="AC10" i="7"/>
  <c r="AC102" i="7"/>
  <c r="AC169" i="7"/>
  <c r="AC76" i="7"/>
  <c r="AC51" i="7"/>
  <c r="AC136" i="7"/>
  <c r="AC27" i="7"/>
  <c r="AC82" i="7"/>
  <c r="AC21" i="7"/>
  <c r="AC62" i="7"/>
  <c r="AC111" i="7"/>
  <c r="AC148" i="7"/>
  <c r="AC188" i="7"/>
  <c r="AC131" i="7"/>
  <c r="AC144" i="7"/>
  <c r="AC174" i="7"/>
  <c r="AC151" i="7"/>
  <c r="AC176" i="7"/>
  <c r="AC190" i="7"/>
  <c r="AC152" i="7"/>
  <c r="AC202" i="7"/>
  <c r="AC216" i="7"/>
  <c r="AC165" i="7"/>
  <c r="AC243" i="7"/>
  <c r="AC205" i="7"/>
  <c r="T120" i="7"/>
  <c r="T222" i="7"/>
  <c r="AC231" i="7"/>
  <c r="T112" i="7"/>
  <c r="T189" i="7"/>
  <c r="T19" i="7"/>
  <c r="T49" i="7"/>
  <c r="T115" i="7"/>
  <c r="T41" i="7"/>
  <c r="T65" i="7"/>
  <c r="T139" i="7"/>
  <c r="T143" i="7"/>
  <c r="T187" i="7"/>
  <c r="T224" i="7"/>
  <c r="T207" i="7"/>
  <c r="T141" i="7"/>
  <c r="T214" i="7"/>
  <c r="T227" i="7"/>
  <c r="T157" i="7"/>
  <c r="T161" i="7"/>
  <c r="T196" i="7"/>
  <c r="T169" i="7"/>
  <c r="AC3" i="7"/>
  <c r="AC44" i="7"/>
  <c r="AC90" i="7"/>
  <c r="AC41" i="7"/>
  <c r="AC79" i="7"/>
  <c r="AC119" i="7"/>
  <c r="AC63" i="7"/>
  <c r="AC38" i="7"/>
  <c r="AC57" i="7"/>
  <c r="AC39" i="7"/>
  <c r="AC170" i="7"/>
  <c r="AC240" i="7"/>
  <c r="AC132" i="7"/>
  <c r="AC161" i="7"/>
  <c r="AC193" i="7"/>
  <c r="AC234" i="7"/>
  <c r="AC135" i="7"/>
  <c r="AC224" i="7"/>
  <c r="AC178" i="7"/>
  <c r="AC201" i="7"/>
  <c r="AC236" i="7"/>
  <c r="T39" i="7"/>
  <c r="T151" i="7"/>
  <c r="T225" i="7"/>
  <c r="T228" i="7"/>
  <c r="AC34" i="7"/>
  <c r="AC6" i="7"/>
  <c r="AC14" i="7"/>
  <c r="T15" i="7"/>
  <c r="T63" i="7"/>
  <c r="T246" i="7"/>
  <c r="T89" i="7"/>
  <c r="T7" i="7"/>
  <c r="T45" i="7"/>
  <c r="T68" i="7"/>
  <c r="T235" i="7"/>
  <c r="T231" i="7"/>
  <c r="T3" i="7"/>
  <c r="T62" i="7"/>
  <c r="T6" i="7"/>
  <c r="T28" i="7"/>
  <c r="T191" i="7"/>
  <c r="T87" i="7"/>
  <c r="T5" i="7"/>
  <c r="T70" i="7"/>
  <c r="T176" i="7"/>
  <c r="T226" i="7"/>
  <c r="T185" i="7"/>
  <c r="T209" i="7"/>
  <c r="T126" i="7"/>
  <c r="T243" i="7"/>
  <c r="T200" i="7"/>
  <c r="T194" i="7"/>
  <c r="T240" i="7"/>
  <c r="T199" i="7"/>
  <c r="T173" i="7"/>
  <c r="T186" i="7"/>
  <c r="AC59" i="7"/>
  <c r="AC29" i="7"/>
  <c r="AC47" i="7"/>
  <c r="AC30" i="7"/>
  <c r="AC16" i="7"/>
  <c r="AC42" i="7"/>
  <c r="AC65" i="7"/>
  <c r="AC80" i="7"/>
  <c r="AC120" i="7"/>
  <c r="AC13" i="7"/>
  <c r="AC46" i="7"/>
  <c r="AC87" i="7"/>
  <c r="AC12" i="7"/>
  <c r="AC33" i="7"/>
  <c r="AC58" i="7"/>
  <c r="AC182" i="7"/>
  <c r="AC43" i="7"/>
  <c r="AC109" i="7"/>
  <c r="AC69" i="7"/>
  <c r="AC93" i="7"/>
  <c r="AC114" i="7"/>
  <c r="AC139" i="7"/>
  <c r="AC228" i="7"/>
  <c r="AC157" i="7"/>
  <c r="AC194" i="7"/>
  <c r="AC221" i="7"/>
  <c r="AC147" i="7"/>
  <c r="AC192" i="7"/>
  <c r="AC226" i="7"/>
  <c r="AC179" i="7"/>
  <c r="AC223" i="7"/>
  <c r="AC171" i="7"/>
  <c r="AC245" i="7"/>
  <c r="AC225" i="7"/>
  <c r="AC138" i="7"/>
  <c r="T118" i="7"/>
  <c r="T133" i="7"/>
  <c r="T154" i="7"/>
  <c r="T244" i="7"/>
  <c r="AC55" i="7"/>
  <c r="AC206" i="7"/>
  <c r="T12" i="7"/>
  <c r="T86" i="7"/>
  <c r="T4" i="7"/>
  <c r="T22" i="7"/>
  <c r="T46" i="7"/>
  <c r="T94" i="7"/>
  <c r="T216" i="7"/>
  <c r="T24" i="7"/>
  <c r="T57" i="7"/>
  <c r="T82" i="7"/>
  <c r="T104" i="7"/>
  <c r="T88" i="7"/>
  <c r="T106" i="7"/>
  <c r="T29" i="7"/>
  <c r="T55" i="7"/>
  <c r="T16" i="7"/>
  <c r="T171" i="7"/>
  <c r="T27" i="7"/>
  <c r="T54" i="7"/>
  <c r="T72" i="7"/>
  <c r="T149" i="7"/>
  <c r="T190" i="7"/>
  <c r="T162" i="7"/>
  <c r="T210" i="7"/>
  <c r="T138" i="7"/>
  <c r="T188" i="7"/>
  <c r="T205" i="7"/>
  <c r="T232" i="7"/>
  <c r="T174" i="7"/>
  <c r="T221" i="7"/>
  <c r="AC49" i="7"/>
  <c r="AC18" i="7"/>
  <c r="AC85" i="7"/>
  <c r="AC103" i="7"/>
  <c r="AC133" i="7"/>
  <c r="AC160" i="7"/>
  <c r="AC15" i="7"/>
  <c r="AC89" i="7"/>
  <c r="AC20" i="7"/>
  <c r="AC186" i="7"/>
  <c r="AC60" i="7"/>
  <c r="AC77" i="7"/>
  <c r="AC64" i="7"/>
  <c r="AC91" i="7"/>
  <c r="AC56" i="7"/>
  <c r="AC31" i="7"/>
  <c r="AC71" i="7"/>
  <c r="AC96" i="7"/>
  <c r="AC122" i="7"/>
  <c r="AC222" i="7"/>
  <c r="AC166" i="7"/>
  <c r="AC140" i="7"/>
  <c r="AC158" i="7"/>
  <c r="AC195" i="7"/>
  <c r="AC211" i="7"/>
  <c r="AC156" i="7"/>
  <c r="AC181" i="7"/>
  <c r="AC207" i="7"/>
  <c r="AC229" i="7"/>
  <c r="AC246" i="7"/>
  <c r="AC203" i="7"/>
  <c r="AC167" i="7"/>
  <c r="T132" i="7"/>
  <c r="AC81" i="7"/>
  <c r="T58" i="7"/>
  <c r="T113" i="7"/>
  <c r="T114" i="7"/>
  <c r="T170" i="7"/>
  <c r="AC22" i="7"/>
  <c r="AC100" i="7"/>
  <c r="AC74" i="7"/>
  <c r="AC146" i="7"/>
  <c r="T105" i="7"/>
  <c r="T47" i="7"/>
  <c r="T64" i="7"/>
  <c r="T25" i="7"/>
  <c r="T137" i="7"/>
  <c r="T180" i="7"/>
  <c r="AC19" i="7"/>
  <c r="AC2" i="7"/>
  <c r="AC84" i="7"/>
  <c r="AC53" i="7"/>
  <c r="AC150" i="7"/>
  <c r="T48" i="7"/>
  <c r="T148" i="7"/>
  <c r="T178" i="7"/>
  <c r="AC61" i="7"/>
  <c r="AC88" i="7"/>
  <c r="AC78" i="7"/>
  <c r="AC104" i="7"/>
  <c r="AC68" i="7"/>
  <c r="AC116" i="7"/>
  <c r="AC125" i="7"/>
  <c r="AC162" i="7"/>
  <c r="T136" i="7"/>
  <c r="T20" i="7"/>
  <c r="T11" i="7"/>
  <c r="T10" i="7"/>
  <c r="T13" i="7"/>
  <c r="T119" i="7"/>
  <c r="T155" i="7"/>
  <c r="AC24" i="7"/>
  <c r="AC107" i="7"/>
  <c r="T32" i="7"/>
  <c r="T31" i="7"/>
  <c r="T91" i="7"/>
  <c r="T34" i="7"/>
  <c r="T145" i="7"/>
  <c r="T182" i="7"/>
  <c r="AC37" i="7"/>
  <c r="AC105" i="7"/>
  <c r="AC7" i="7"/>
  <c r="AC28" i="7"/>
  <c r="AC126" i="7"/>
  <c r="AC26" i="7"/>
  <c r="AC172" i="7"/>
  <c r="T111" i="7"/>
  <c r="AC83" i="7"/>
  <c r="T43" i="7"/>
  <c r="T18" i="7"/>
  <c r="T8" i="7"/>
  <c r="T52" i="7"/>
  <c r="T101" i="7"/>
  <c r="T95" i="7"/>
  <c r="T38" i="7"/>
  <c r="T74" i="7"/>
  <c r="T56" i="7"/>
  <c r="T97" i="7"/>
  <c r="T164" i="7"/>
  <c r="T125" i="7"/>
  <c r="AC145" i="7"/>
  <c r="AC164" i="7"/>
  <c r="AC115" i="7"/>
  <c r="T81" i="7"/>
  <c r="T37" i="7"/>
  <c r="T110" i="7"/>
  <c r="T130" i="7"/>
  <c r="T152" i="7"/>
  <c r="T165" i="7"/>
  <c r="AC75" i="7"/>
  <c r="AC32" i="7"/>
  <c r="AC112" i="7"/>
  <c r="AC95" i="7"/>
  <c r="AC99" i="7"/>
  <c r="AC8" i="7"/>
  <c r="AC50" i="7"/>
  <c r="AC54" i="7"/>
  <c r="AC141" i="7"/>
  <c r="AC163" i="7"/>
  <c r="AC123" i="7"/>
  <c r="T117" i="7"/>
  <c r="T66" i="7"/>
  <c r="K21" i="7"/>
  <c r="B3" i="7" s="1"/>
  <c r="T96" i="7"/>
  <c r="DV65" i="5" l="1"/>
  <c r="DN65" i="5"/>
  <c r="DV183" i="5"/>
  <c r="DN183" i="5"/>
  <c r="DV14" i="5"/>
  <c r="DN14" i="5"/>
  <c r="DV30" i="5"/>
  <c r="DN30" i="5"/>
  <c r="DN82" i="5"/>
  <c r="DV82" i="5"/>
  <c r="DV91" i="5"/>
  <c r="DN91" i="5"/>
  <c r="EC4" i="5"/>
  <c r="DV9" i="5"/>
  <c r="DN9" i="5"/>
  <c r="DN193" i="5"/>
  <c r="DV193" i="5"/>
  <c r="DN210" i="5"/>
  <c r="DV210" i="5"/>
  <c r="DN2" i="5"/>
  <c r="DV2" i="5"/>
  <c r="DV155" i="5"/>
  <c r="DN155" i="5"/>
  <c r="DV83" i="5"/>
  <c r="G83" i="11" s="1"/>
  <c r="DN83" i="5"/>
  <c r="DN223" i="5"/>
  <c r="DV223" i="5"/>
  <c r="DV221" i="5"/>
  <c r="DN221" i="5"/>
  <c r="DN10" i="5"/>
  <c r="DV10" i="5"/>
  <c r="DV101" i="5"/>
  <c r="G101" i="11" s="1"/>
  <c r="DN101" i="5"/>
  <c r="DV133" i="5"/>
  <c r="DN133" i="5"/>
  <c r="DV76" i="5"/>
  <c r="DN76" i="5"/>
  <c r="DN21" i="5"/>
  <c r="DV21" i="5"/>
  <c r="DN131" i="5"/>
  <c r="DV131" i="5"/>
  <c r="DN139" i="5"/>
  <c r="DV139" i="5"/>
  <c r="DV164" i="5"/>
  <c r="DN164" i="5"/>
  <c r="DN103" i="5"/>
  <c r="DV103" i="5"/>
  <c r="DN214" i="5"/>
  <c r="DV214" i="5"/>
  <c r="DN237" i="5"/>
  <c r="DV237" i="5"/>
  <c r="DV58" i="5"/>
  <c r="DN58" i="5"/>
  <c r="DV166" i="5"/>
  <c r="DN166" i="5"/>
  <c r="DV29" i="5"/>
  <c r="G29" i="11" s="1"/>
  <c r="DN29" i="5"/>
  <c r="DN124" i="5"/>
  <c r="DV124" i="5"/>
  <c r="DV72" i="5"/>
  <c r="DN72" i="5"/>
  <c r="EC3" i="5"/>
  <c r="EE3" i="5" s="1"/>
  <c r="EF3" i="5" s="1"/>
  <c r="DN55" i="5"/>
  <c r="DV55" i="5"/>
  <c r="G55" i="11" s="1"/>
  <c r="DV41" i="5"/>
  <c r="DN41" i="5"/>
  <c r="DN18" i="5"/>
  <c r="DV18" i="5"/>
  <c r="DV146" i="5"/>
  <c r="DN146" i="5"/>
  <c r="DN189" i="5"/>
  <c r="DV189" i="5"/>
  <c r="DV23" i="5"/>
  <c r="DN23" i="5"/>
  <c r="DN45" i="5"/>
  <c r="DV45" i="5"/>
  <c r="DN27" i="5"/>
  <c r="DV27" i="5"/>
  <c r="DV126" i="5"/>
  <c r="DN126" i="5"/>
  <c r="DN60" i="5"/>
  <c r="DV60" i="5"/>
  <c r="DN135" i="5"/>
  <c r="DV135" i="5"/>
  <c r="DV25" i="5"/>
  <c r="DN25" i="5"/>
  <c r="DV179" i="5"/>
  <c r="DN179" i="5"/>
  <c r="DV107" i="5"/>
  <c r="DN107" i="5"/>
  <c r="DV66" i="5"/>
  <c r="DN66" i="5"/>
  <c r="DV38" i="5"/>
  <c r="DN38" i="5"/>
  <c r="DN59" i="5"/>
  <c r="DV59" i="5"/>
  <c r="G59" i="11" s="1"/>
  <c r="DV246" i="5"/>
  <c r="DN246" i="5"/>
  <c r="DN234" i="5"/>
  <c r="DV234" i="5"/>
  <c r="DV125" i="5"/>
  <c r="DN125" i="5"/>
  <c r="DV132" i="5"/>
  <c r="DN132" i="5"/>
  <c r="DN187" i="5"/>
  <c r="DV187" i="5"/>
  <c r="DN161" i="5"/>
  <c r="DV161" i="5"/>
  <c r="DV151" i="5"/>
  <c r="DN151" i="5"/>
  <c r="DN95" i="5"/>
  <c r="DV95" i="5"/>
  <c r="G95" i="11" s="1"/>
  <c r="DN15" i="5"/>
  <c r="DV15" i="5"/>
  <c r="DN16" i="5"/>
  <c r="DV16" i="5"/>
  <c r="DN12" i="5"/>
  <c r="DV12" i="5"/>
  <c r="DN94" i="5"/>
  <c r="DV94" i="5"/>
  <c r="DN13" i="5"/>
  <c r="DV13" i="5"/>
  <c r="DN33" i="5"/>
  <c r="DV33" i="5"/>
  <c r="DN74" i="5"/>
  <c r="DV74" i="5"/>
  <c r="DN90" i="5"/>
  <c r="DV90" i="5"/>
  <c r="G90" i="11" s="1"/>
  <c r="DN196" i="5"/>
  <c r="DV196" i="5"/>
  <c r="DV129" i="5"/>
  <c r="DN129" i="5"/>
  <c r="DV242" i="5"/>
  <c r="DN242" i="5"/>
  <c r="DN209" i="5"/>
  <c r="DV209" i="5"/>
  <c r="DV154" i="5"/>
  <c r="DN20" i="5"/>
  <c r="DV20" i="5"/>
  <c r="DV51" i="5"/>
  <c r="DN51" i="5"/>
  <c r="DV147" i="5"/>
  <c r="DV85" i="5"/>
  <c r="DN85" i="5"/>
  <c r="DV109" i="5"/>
  <c r="DV225" i="5"/>
  <c r="DN225" i="5"/>
  <c r="DV202" i="5"/>
  <c r="DN202" i="5"/>
  <c r="DN227" i="5"/>
  <c r="DV227" i="5"/>
  <c r="DN212" i="5"/>
  <c r="DV212" i="5"/>
  <c r="DV216" i="5"/>
  <c r="DN216" i="5"/>
  <c r="DV145" i="5"/>
  <c r="DN145" i="5"/>
  <c r="DV115" i="5"/>
  <c r="DN115" i="5"/>
  <c r="DN194" i="5"/>
  <c r="DN102" i="5"/>
  <c r="DV102" i="5"/>
  <c r="DV117" i="5"/>
  <c r="DN117" i="5"/>
  <c r="DV226" i="5"/>
  <c r="DN226" i="5"/>
  <c r="DN32" i="5"/>
  <c r="DV32" i="5"/>
  <c r="DN177" i="5"/>
  <c r="DV177" i="5"/>
  <c r="DN110" i="5"/>
  <c r="DV110" i="5"/>
  <c r="DV35" i="5"/>
  <c r="DN35" i="5"/>
  <c r="DV137" i="5"/>
  <c r="DN137" i="5"/>
  <c r="DN240" i="5"/>
  <c r="DV240" i="5"/>
  <c r="DV191" i="5"/>
  <c r="DN191" i="5"/>
  <c r="DN185" i="5"/>
  <c r="DV185" i="5"/>
  <c r="DN57" i="5"/>
  <c r="DV57" i="5"/>
  <c r="G57" i="11" s="1"/>
  <c r="DN220" i="5"/>
  <c r="DV220" i="5"/>
  <c r="DV46" i="5"/>
  <c r="DN46" i="5"/>
  <c r="DN79" i="5"/>
  <c r="DV26" i="5"/>
  <c r="DN26" i="5"/>
  <c r="DN100" i="5"/>
  <c r="DV100" i="5"/>
  <c r="DV71" i="5"/>
  <c r="DN71" i="5"/>
  <c r="DV42" i="5"/>
  <c r="DN42" i="5"/>
  <c r="DN130" i="5"/>
  <c r="DV130" i="5"/>
  <c r="DV175" i="5"/>
  <c r="DN175" i="5"/>
  <c r="DV44" i="5"/>
  <c r="DN44" i="5"/>
  <c r="DN24" i="5"/>
  <c r="DV24" i="5"/>
  <c r="DN8" i="5"/>
  <c r="DV8" i="5"/>
  <c r="DV180" i="5"/>
  <c r="DN180" i="5"/>
  <c r="DV143" i="5"/>
  <c r="DN143" i="5"/>
  <c r="DN31" i="5"/>
  <c r="DV31" i="5"/>
  <c r="DN86" i="5"/>
  <c r="DV86" i="5"/>
  <c r="DN148" i="5"/>
  <c r="DV148" i="5"/>
  <c r="DV70" i="5"/>
  <c r="DN70" i="5"/>
  <c r="DV156" i="5"/>
  <c r="DN156" i="5"/>
  <c r="DN67" i="5"/>
  <c r="DZ4" i="5"/>
  <c r="DN52" i="5"/>
  <c r="DV52" i="5"/>
  <c r="DN112" i="5"/>
  <c r="DV112" i="5"/>
  <c r="DN39" i="5"/>
  <c r="DV39" i="5"/>
  <c r="DN40" i="5"/>
  <c r="DV40" i="5"/>
  <c r="G40" i="11" s="1"/>
  <c r="DV69" i="5"/>
  <c r="G69" i="11" s="1"/>
  <c r="DN69" i="5"/>
  <c r="DN114" i="5"/>
  <c r="DV114" i="5"/>
  <c r="DN98" i="5"/>
  <c r="DV98" i="5"/>
  <c r="DV211" i="5"/>
  <c r="DN211" i="5"/>
  <c r="DN231" i="5"/>
  <c r="DV231" i="5"/>
  <c r="DV235" i="5"/>
  <c r="DN235" i="5"/>
  <c r="DN224" i="5"/>
  <c r="DV224" i="5"/>
  <c r="DV113" i="5"/>
  <c r="DN50" i="5"/>
  <c r="DV50" i="5"/>
  <c r="G50" i="11" s="1"/>
  <c r="DV232" i="5"/>
  <c r="DN232" i="5"/>
  <c r="DN184" i="5"/>
  <c r="DV184" i="5"/>
  <c r="DN239" i="5"/>
  <c r="DV239" i="5"/>
  <c r="DN64" i="5"/>
  <c r="DV64" i="5"/>
  <c r="DN165" i="5"/>
  <c r="DV165" i="5"/>
  <c r="DV186" i="5"/>
  <c r="DN186" i="5"/>
  <c r="DN229" i="5"/>
  <c r="DV229" i="5"/>
  <c r="DN54" i="5"/>
  <c r="DV54" i="5"/>
  <c r="G54" i="11" s="1"/>
  <c r="DV88" i="5"/>
  <c r="DN88" i="5"/>
  <c r="DN197" i="5"/>
  <c r="DV197" i="5"/>
  <c r="DN182" i="5"/>
  <c r="DV182" i="5"/>
  <c r="DN245" i="5"/>
  <c r="DV245" i="5"/>
  <c r="DN17" i="5"/>
  <c r="DV17" i="5"/>
  <c r="DN192" i="5"/>
  <c r="DV192" i="5"/>
  <c r="DN127" i="5"/>
  <c r="DV127" i="5"/>
  <c r="DV206" i="5"/>
  <c r="DN206" i="5"/>
  <c r="DN228" i="5"/>
  <c r="DV228" i="5"/>
  <c r="DN236" i="5"/>
  <c r="DV236" i="5"/>
  <c r="DN37" i="5"/>
  <c r="DV37" i="5"/>
  <c r="DV119" i="5"/>
  <c r="G119" i="11" s="1"/>
  <c r="DN119" i="5"/>
  <c r="DN208" i="5"/>
  <c r="DV208" i="5"/>
  <c r="DN243" i="5"/>
  <c r="DV243" i="5"/>
  <c r="DN7" i="5"/>
  <c r="DV7" i="5"/>
  <c r="DN244" i="5"/>
  <c r="DV244" i="5"/>
  <c r="DV241" i="5"/>
  <c r="DN241" i="5"/>
  <c r="DV188" i="5"/>
  <c r="DN188" i="5"/>
  <c r="DV111" i="5"/>
  <c r="DN111" i="5"/>
  <c r="DN207" i="5"/>
  <c r="DV207" i="5"/>
  <c r="DV6" i="5"/>
  <c r="DN6" i="5"/>
  <c r="DV140" i="5"/>
  <c r="DN140" i="5"/>
  <c r="DV163" i="5"/>
  <c r="DN163" i="5"/>
  <c r="DN61" i="5"/>
  <c r="DV61" i="5"/>
  <c r="DV22" i="5"/>
  <c r="DN22" i="5"/>
  <c r="DN213" i="5"/>
  <c r="DV213" i="5"/>
  <c r="DV138" i="5"/>
  <c r="DN138" i="5"/>
  <c r="DV4" i="5"/>
  <c r="G4" i="11" s="1"/>
  <c r="DN4" i="5"/>
  <c r="DN28" i="5"/>
  <c r="DV28" i="5"/>
  <c r="DV205" i="5"/>
  <c r="DN205" i="5"/>
  <c r="DN118" i="5"/>
  <c r="DV118" i="5"/>
  <c r="DV159" i="5"/>
  <c r="DN159" i="5"/>
  <c r="DV121" i="5"/>
  <c r="DN121" i="5"/>
  <c r="DN77" i="5"/>
  <c r="DV77" i="5"/>
  <c r="DN160" i="5"/>
  <c r="DV160" i="5"/>
  <c r="DN19" i="5"/>
  <c r="DV19" i="5"/>
  <c r="G19" i="11" s="1"/>
  <c r="DV122" i="5"/>
  <c r="DN122" i="5"/>
  <c r="DN149" i="5"/>
  <c r="DV149" i="5"/>
  <c r="DN144" i="5"/>
  <c r="DV144" i="5"/>
  <c r="DV174" i="5"/>
  <c r="DN43" i="5"/>
  <c r="DV43" i="5"/>
  <c r="DN157" i="5"/>
  <c r="DV157" i="5"/>
  <c r="DV48" i="5"/>
  <c r="DN48" i="5"/>
  <c r="DN108" i="5"/>
  <c r="DV108" i="5"/>
  <c r="DV68" i="5"/>
  <c r="G68" i="11" s="1"/>
  <c r="DN68" i="5"/>
  <c r="DN3" i="5"/>
  <c r="DV3" i="5"/>
  <c r="EA4" i="5"/>
  <c r="DN81" i="5"/>
  <c r="DV81" i="5"/>
  <c r="DN104" i="5"/>
  <c r="DV104" i="5"/>
  <c r="G104" i="11" s="1"/>
  <c r="DN198" i="5"/>
  <c r="DV198" i="5"/>
  <c r="DV219" i="5"/>
  <c r="DN219" i="5"/>
  <c r="DN222" i="5"/>
  <c r="DV222" i="5"/>
  <c r="DN233" i="5"/>
  <c r="DV233" i="5"/>
  <c r="DV195" i="5"/>
  <c r="DN195" i="5"/>
  <c r="DV56" i="5"/>
  <c r="DN56" i="5"/>
  <c r="DV92" i="5"/>
  <c r="DN92" i="5"/>
  <c r="DV78" i="5"/>
  <c r="G78" i="11" s="1"/>
  <c r="DN78" i="5"/>
  <c r="DN116" i="5"/>
  <c r="DV116" i="5"/>
  <c r="DV178" i="5"/>
  <c r="DN171" i="5"/>
  <c r="DV171" i="5"/>
  <c r="DN84" i="5"/>
  <c r="DV84" i="5"/>
  <c r="G84" i="11" s="1"/>
  <c r="DV141" i="5"/>
  <c r="DN141" i="5"/>
  <c r="DV89" i="5"/>
  <c r="DN89" i="5"/>
  <c r="DN87" i="5"/>
  <c r="DV87" i="5"/>
  <c r="G87" i="11" s="1"/>
  <c r="DV62" i="5"/>
  <c r="DN62" i="5"/>
  <c r="DV99" i="5"/>
  <c r="G99" i="11" s="1"/>
  <c r="DN99" i="5"/>
  <c r="DV34" i="5"/>
  <c r="DN34" i="5"/>
  <c r="DN168" i="5"/>
  <c r="DV168" i="5"/>
  <c r="DN173" i="5"/>
  <c r="DV173" i="5"/>
  <c r="DV5" i="5"/>
  <c r="G5" i="11" s="1"/>
  <c r="DN5" i="5"/>
  <c r="DV128" i="5"/>
  <c r="DN128" i="5"/>
  <c r="DV97" i="5"/>
  <c r="DN97" i="5"/>
  <c r="DN105" i="5"/>
  <c r="DV105" i="5"/>
  <c r="DN215" i="5"/>
  <c r="DV215" i="5"/>
  <c r="DN49" i="5"/>
  <c r="EB4" i="5"/>
  <c r="DV123" i="5"/>
  <c r="DN123" i="5"/>
  <c r="DN134" i="5"/>
  <c r="DV134" i="5"/>
  <c r="G134" i="11" s="1"/>
  <c r="DN75" i="5"/>
  <c r="DV75" i="5"/>
  <c r="DN53" i="5"/>
  <c r="DV53" i="5"/>
  <c r="DV199" i="5"/>
  <c r="DN199" i="5"/>
  <c r="DV238" i="5"/>
  <c r="DN238" i="5"/>
  <c r="DN73" i="5"/>
  <c r="DV73" i="5"/>
  <c r="DV230" i="5"/>
  <c r="DN230" i="5"/>
  <c r="DV93" i="5"/>
  <c r="DN93" i="5"/>
  <c r="DV153" i="5"/>
  <c r="DN153" i="5"/>
  <c r="DV176" i="5"/>
  <c r="DN176" i="5"/>
  <c r="DV169" i="5"/>
  <c r="DN169" i="5"/>
  <c r="DN181" i="5"/>
  <c r="DV181" i="5"/>
  <c r="DN106" i="5"/>
  <c r="DV106" i="5"/>
  <c r="DN47" i="5"/>
  <c r="DV47" i="5"/>
  <c r="DV172" i="5"/>
  <c r="DN172" i="5"/>
  <c r="DV203" i="5"/>
  <c r="DN203" i="5"/>
  <c r="DN36" i="5"/>
  <c r="DV36" i="5"/>
  <c r="G36" i="11" s="1"/>
  <c r="DV152" i="5"/>
  <c r="G152" i="11" s="1"/>
  <c r="DN152" i="5"/>
  <c r="DV201" i="5"/>
  <c r="DN201" i="5"/>
  <c r="DV162" i="5"/>
  <c r="DN162" i="5"/>
  <c r="DN63" i="5"/>
  <c r="DV63" i="5"/>
  <c r="G63" i="11" s="1"/>
  <c r="DN142" i="5"/>
  <c r="DV142" i="5"/>
  <c r="DN120" i="5"/>
  <c r="DV120" i="5"/>
  <c r="DN158" i="5"/>
  <c r="DV158" i="5"/>
  <c r="DV80" i="5"/>
  <c r="DN80" i="5"/>
  <c r="DN11" i="5"/>
  <c r="DV11" i="5"/>
  <c r="DV204" i="5"/>
  <c r="DN204" i="5"/>
  <c r="DV200" i="5"/>
  <c r="DN200" i="5"/>
  <c r="DV167" i="5"/>
  <c r="DN167" i="5"/>
  <c r="DV217" i="5"/>
  <c r="DN217" i="5"/>
  <c r="DN190" i="5"/>
  <c r="DV170" i="5"/>
  <c r="DN170" i="5"/>
  <c r="DN96" i="5"/>
  <c r="DV96" i="5"/>
  <c r="DN136" i="5"/>
  <c r="DV136" i="5"/>
  <c r="G136" i="11" s="1"/>
  <c r="DN218" i="5"/>
  <c r="DV218" i="5"/>
  <c r="DN150" i="5"/>
  <c r="DV150" i="5"/>
  <c r="G60" i="11"/>
  <c r="G117" i="11"/>
  <c r="G34" i="11"/>
  <c r="G109" i="11"/>
  <c r="G44" i="11"/>
  <c r="G71" i="11"/>
  <c r="G6" i="11"/>
  <c r="G75" i="11"/>
  <c r="G33" i="11"/>
  <c r="G113" i="11"/>
  <c r="G43" i="11"/>
  <c r="G48" i="11"/>
  <c r="G103" i="11"/>
  <c r="G97" i="11"/>
  <c r="G3" i="11"/>
  <c r="G127" i="11"/>
  <c r="G52" i="11"/>
  <c r="G92" i="11"/>
  <c r="G38" i="11"/>
  <c r="G62" i="11"/>
  <c r="G114" i="11"/>
  <c r="G53" i="11"/>
  <c r="G81" i="11"/>
  <c r="G130" i="11"/>
  <c r="G27" i="11"/>
  <c r="G118" i="11"/>
  <c r="G124" i="11"/>
  <c r="G140" i="11"/>
  <c r="G144" i="11"/>
  <c r="G30" i="11"/>
  <c r="G133" i="11"/>
  <c r="G21" i="11"/>
  <c r="G105" i="11"/>
  <c r="G64" i="11"/>
  <c r="G142" i="11"/>
  <c r="G74" i="11"/>
  <c r="G49" i="11"/>
  <c r="G82" i="11"/>
  <c r="G73" i="11"/>
  <c r="G10" i="11"/>
  <c r="G8" i="11"/>
  <c r="G89" i="11"/>
  <c r="G58" i="11"/>
  <c r="G7" i="11"/>
  <c r="G12" i="11"/>
  <c r="G9" i="11"/>
  <c r="D3" i="7"/>
  <c r="G35" i="11"/>
  <c r="G70" i="11"/>
  <c r="G112" i="11"/>
  <c r="G115" i="11"/>
  <c r="G46" i="11"/>
  <c r="G17" i="11"/>
  <c r="G106" i="11"/>
  <c r="G141" i="11"/>
  <c r="G121" i="11"/>
  <c r="G42" i="11"/>
  <c r="G51" i="11"/>
  <c r="G66" i="11"/>
  <c r="G108" i="11"/>
  <c r="G61" i="11"/>
  <c r="G11" i="11"/>
  <c r="G129" i="11"/>
  <c r="G135" i="11"/>
  <c r="G107" i="11"/>
  <c r="G20" i="11"/>
  <c r="G80" i="11"/>
  <c r="G86" i="11"/>
  <c r="G41" i="11"/>
  <c r="G146" i="11"/>
  <c r="G31" i="11"/>
  <c r="G14" i="11"/>
  <c r="G148" i="11"/>
  <c r="G47" i="11"/>
  <c r="G39" i="11"/>
  <c r="G125" i="11"/>
  <c r="G91" i="11"/>
  <c r="G147" i="11"/>
  <c r="G151" i="11"/>
  <c r="G131" i="11"/>
  <c r="G45" i="11"/>
  <c r="G18" i="11"/>
  <c r="G88" i="11"/>
  <c r="G67" i="11"/>
  <c r="G120" i="11"/>
  <c r="G126" i="11"/>
  <c r="G25" i="11"/>
  <c r="G94" i="11"/>
  <c r="G26" i="11"/>
  <c r="G102" i="11"/>
  <c r="G37" i="11"/>
  <c r="G149" i="11"/>
  <c r="G122" i="11"/>
  <c r="G96" i="11"/>
  <c r="G128" i="11"/>
  <c r="G139" i="11"/>
  <c r="G93" i="11"/>
  <c r="G65" i="11"/>
  <c r="G85" i="11"/>
  <c r="G110" i="11"/>
  <c r="G98" i="11"/>
  <c r="G56" i="11"/>
  <c r="G15" i="11"/>
  <c r="G76" i="11"/>
  <c r="G77" i="11"/>
  <c r="G79" i="11"/>
  <c r="G16" i="11"/>
  <c r="G132" i="11"/>
  <c r="G32" i="11"/>
  <c r="G116" i="11"/>
  <c r="G137" i="11"/>
  <c r="G100" i="11"/>
  <c r="G123" i="11"/>
  <c r="G28" i="11"/>
  <c r="G143" i="11"/>
  <c r="G22" i="11"/>
  <c r="G24" i="11"/>
  <c r="G23" i="11"/>
  <c r="G150" i="11"/>
  <c r="G111" i="11"/>
  <c r="G72" i="11"/>
  <c r="G13" i="11"/>
  <c r="G138" i="11"/>
  <c r="G145" i="11"/>
  <c r="T2" i="7"/>
  <c r="C3" i="7" s="1"/>
  <c r="EH245" i="5" l="1"/>
  <c r="EW245" i="5" s="1"/>
  <c r="EI242" i="5"/>
  <c r="EI240" i="5"/>
  <c r="EI237" i="5"/>
  <c r="EJ232" i="5"/>
  <c r="EH231" i="5"/>
  <c r="EW231" i="5" s="1"/>
  <c r="EH230" i="5"/>
  <c r="EW230" i="5" s="1"/>
  <c r="EH226" i="5"/>
  <c r="EW226" i="5" s="1"/>
  <c r="EI225" i="5"/>
  <c r="EH218" i="5"/>
  <c r="EW218" i="5" s="1"/>
  <c r="EI217" i="5"/>
  <c r="EH216" i="5"/>
  <c r="EW216" i="5" s="1"/>
  <c r="EJ215" i="5"/>
  <c r="EJ214" i="5"/>
  <c r="EJ213" i="5"/>
  <c r="EI212" i="5"/>
  <c r="EJ206" i="5"/>
  <c r="EJ205" i="5"/>
  <c r="EI204" i="5"/>
  <c r="EI203" i="5"/>
  <c r="EH202" i="5"/>
  <c r="EW202" i="5" s="1"/>
  <c r="EJ190" i="5"/>
  <c r="EJ171" i="5"/>
  <c r="EH166" i="5"/>
  <c r="EW166" i="5" s="1"/>
  <c r="EI165" i="5"/>
  <c r="EI160" i="5"/>
  <c r="EH159" i="5"/>
  <c r="EW159" i="5" s="1"/>
  <c r="EJ243" i="5"/>
  <c r="EH242" i="5"/>
  <c r="EW242" i="5" s="1"/>
  <c r="EH240" i="5"/>
  <c r="EW240" i="5" s="1"/>
  <c r="EH237" i="5"/>
  <c r="EW237" i="5" s="1"/>
  <c r="EJ234" i="5"/>
  <c r="EI232" i="5"/>
  <c r="EJ229" i="5"/>
  <c r="EH225" i="5"/>
  <c r="EW225" i="5" s="1"/>
  <c r="EJ223" i="5"/>
  <c r="EH217" i="5"/>
  <c r="EW217" i="5" s="1"/>
  <c r="EI215" i="5"/>
  <c r="EI214" i="5"/>
  <c r="EI213" i="5"/>
  <c r="EH212" i="5"/>
  <c r="EW212" i="5" s="1"/>
  <c r="EJ211" i="5"/>
  <c r="EJ207" i="5"/>
  <c r="EI206" i="5"/>
  <c r="EI205" i="5"/>
  <c r="EH204" i="5"/>
  <c r="EW204" i="5" s="1"/>
  <c r="EH203" i="5"/>
  <c r="EW203" i="5" s="1"/>
  <c r="EJ201" i="5"/>
  <c r="EJ198" i="5"/>
  <c r="EI190" i="5"/>
  <c r="EJ189" i="5"/>
  <c r="EJ179" i="5"/>
  <c r="EJ178" i="5"/>
  <c r="EJ175" i="5"/>
  <c r="EJ172" i="5"/>
  <c r="EI171" i="5"/>
  <c r="EJ167" i="5"/>
  <c r="EH165" i="5"/>
  <c r="EW165" i="5" s="1"/>
  <c r="EJ162" i="5"/>
  <c r="EJ161" i="5"/>
  <c r="EH160" i="5"/>
  <c r="EW160" i="5" s="1"/>
  <c r="EJ246" i="5"/>
  <c r="EJ244" i="5"/>
  <c r="EI243" i="5"/>
  <c r="EJ235" i="5"/>
  <c r="EI234" i="5"/>
  <c r="EH232" i="5"/>
  <c r="EW232" i="5" s="1"/>
  <c r="EI229" i="5"/>
  <c r="EI223" i="5"/>
  <c r="EH215" i="5"/>
  <c r="EW215" i="5" s="1"/>
  <c r="EH214" i="5"/>
  <c r="EW214" i="5" s="1"/>
  <c r="EH213" i="5"/>
  <c r="EW213" i="5" s="1"/>
  <c r="EI211" i="5"/>
  <c r="EJ210" i="5"/>
  <c r="EJ208" i="5"/>
  <c r="EI207" i="5"/>
  <c r="EH206" i="5"/>
  <c r="EW206" i="5" s="1"/>
  <c r="EH205" i="5"/>
  <c r="EW205" i="5" s="1"/>
  <c r="EI201" i="5"/>
  <c r="EJ200" i="5"/>
  <c r="EI198" i="5"/>
  <c r="EJ194" i="5"/>
  <c r="EJ193" i="5"/>
  <c r="EH190" i="5"/>
  <c r="EW190" i="5" s="1"/>
  <c r="EI189" i="5"/>
  <c r="EJ187" i="5"/>
  <c r="EI179" i="5"/>
  <c r="EI178" i="5"/>
  <c r="EJ176" i="5"/>
  <c r="EI175" i="5"/>
  <c r="EJ173" i="5"/>
  <c r="EI172" i="5"/>
  <c r="EH171" i="5"/>
  <c r="EW171" i="5" s="1"/>
  <c r="EJ168" i="5"/>
  <c r="EI167" i="5"/>
  <c r="EI162" i="5"/>
  <c r="EI161" i="5"/>
  <c r="EI246" i="5"/>
  <c r="EI244" i="5"/>
  <c r="EH243" i="5"/>
  <c r="EW243" i="5" s="1"/>
  <c r="EJ241" i="5"/>
  <c r="EJ238" i="5"/>
  <c r="EI235" i="5"/>
  <c r="EH234" i="5"/>
  <c r="EW234" i="5" s="1"/>
  <c r="EH229" i="5"/>
  <c r="EW229" i="5" s="1"/>
  <c r="EJ224" i="5"/>
  <c r="EH223" i="5"/>
  <c r="EW223" i="5" s="1"/>
  <c r="EH211" i="5"/>
  <c r="EW211" i="5" s="1"/>
  <c r="EI210" i="5"/>
  <c r="EJ209" i="5"/>
  <c r="EI208" i="5"/>
  <c r="EH207" i="5"/>
  <c r="EW207" i="5" s="1"/>
  <c r="EH201" i="5"/>
  <c r="EW201" i="5" s="1"/>
  <c r="EI200" i="5"/>
  <c r="EJ199" i="5"/>
  <c r="EH198" i="5"/>
  <c r="EW198" i="5" s="1"/>
  <c r="EJ197" i="5"/>
  <c r="EJ196" i="5"/>
  <c r="EI194" i="5"/>
  <c r="EI193" i="5"/>
  <c r="EH189" i="5"/>
  <c r="EW189" i="5" s="1"/>
  <c r="EJ188" i="5"/>
  <c r="EI187" i="5"/>
  <c r="EJ184" i="5"/>
  <c r="EJ183" i="5"/>
  <c r="EJ181" i="5"/>
  <c r="EJ180" i="5"/>
  <c r="EH179" i="5"/>
  <c r="EW179" i="5" s="1"/>
  <c r="EH178" i="5"/>
  <c r="EW178" i="5" s="1"/>
  <c r="EI176" i="5"/>
  <c r="EH175" i="5"/>
  <c r="EW175" i="5" s="1"/>
  <c r="EJ174" i="5"/>
  <c r="EI173" i="5"/>
  <c r="EH172" i="5"/>
  <c r="EW172" i="5" s="1"/>
  <c r="EI168" i="5"/>
  <c r="EH246" i="5"/>
  <c r="EW246" i="5" s="1"/>
  <c r="EH244" i="5"/>
  <c r="EW244" i="5" s="1"/>
  <c r="EI241" i="5"/>
  <c r="EI238" i="5"/>
  <c r="EH235" i="5"/>
  <c r="EW235" i="5" s="1"/>
  <c r="EJ233" i="5"/>
  <c r="EJ227" i="5"/>
  <c r="EI224" i="5"/>
  <c r="EJ221" i="5"/>
  <c r="EJ220" i="5"/>
  <c r="EJ219" i="5"/>
  <c r="EH210" i="5"/>
  <c r="EW210" i="5" s="1"/>
  <c r="EI209" i="5"/>
  <c r="EH208" i="5"/>
  <c r="EW208" i="5" s="1"/>
  <c r="EH200" i="5"/>
  <c r="EW200" i="5" s="1"/>
  <c r="EI199" i="5"/>
  <c r="EI197" i="5"/>
  <c r="EI196" i="5"/>
  <c r="EJ195" i="5"/>
  <c r="EH194" i="5"/>
  <c r="EW194" i="5" s="1"/>
  <c r="EH193" i="5"/>
  <c r="EW193" i="5" s="1"/>
  <c r="EJ192" i="5"/>
  <c r="EI188" i="5"/>
  <c r="EH187" i="5"/>
  <c r="EW187" i="5" s="1"/>
  <c r="EJ186" i="5"/>
  <c r="EJ185" i="5"/>
  <c r="EI184" i="5"/>
  <c r="EI183" i="5"/>
  <c r="EI181" i="5"/>
  <c r="EI180" i="5"/>
  <c r="EJ177" i="5"/>
  <c r="EH176" i="5"/>
  <c r="EW176" i="5" s="1"/>
  <c r="EI174" i="5"/>
  <c r="EH173" i="5"/>
  <c r="EW173" i="5" s="1"/>
  <c r="EJ169" i="5"/>
  <c r="EH168" i="5"/>
  <c r="EW168" i="5" s="1"/>
  <c r="EJ163" i="5"/>
  <c r="EI158" i="5"/>
  <c r="EI157" i="5"/>
  <c r="EJ245" i="5"/>
  <c r="EI239" i="5"/>
  <c r="EI236" i="5"/>
  <c r="EH233" i="5"/>
  <c r="EW233" i="5" s="1"/>
  <c r="EJ231" i="5"/>
  <c r="EJ230" i="5"/>
  <c r="EI228" i="5"/>
  <c r="EH227" i="5"/>
  <c r="EW227" i="5" s="1"/>
  <c r="EJ226" i="5"/>
  <c r="EI222" i="5"/>
  <c r="EH221" i="5"/>
  <c r="EW221" i="5" s="1"/>
  <c r="EH220" i="5"/>
  <c r="EW220" i="5" s="1"/>
  <c r="EH219" i="5"/>
  <c r="EW219" i="5" s="1"/>
  <c r="EJ218" i="5"/>
  <c r="EJ216" i="5"/>
  <c r="EJ202" i="5"/>
  <c r="EH195" i="5"/>
  <c r="EW195" i="5" s="1"/>
  <c r="EH192" i="5"/>
  <c r="EW192" i="5" s="1"/>
  <c r="EI191" i="5"/>
  <c r="EH186" i="5"/>
  <c r="EW186" i="5" s="1"/>
  <c r="EH185" i="5"/>
  <c r="EW185" i="5" s="1"/>
  <c r="EI182" i="5"/>
  <c r="EH177" i="5"/>
  <c r="EW177" i="5" s="1"/>
  <c r="EI170" i="5"/>
  <c r="EH169" i="5"/>
  <c r="EW169" i="5" s="1"/>
  <c r="EJ166" i="5"/>
  <c r="EI164" i="5"/>
  <c r="EH163" i="5"/>
  <c r="EW163" i="5" s="1"/>
  <c r="EI231" i="5"/>
  <c r="EJ225" i="5"/>
  <c r="EI163" i="5"/>
  <c r="EH162" i="5"/>
  <c r="EW162" i="5" s="1"/>
  <c r="EJ156" i="5"/>
  <c r="EH155" i="5"/>
  <c r="EW155" i="5" s="1"/>
  <c r="EJ154" i="5"/>
  <c r="EH148" i="5"/>
  <c r="EW148" i="5" s="1"/>
  <c r="EJ138" i="5"/>
  <c r="EJ137" i="5"/>
  <c r="EH133" i="5"/>
  <c r="EW133" i="5" s="1"/>
  <c r="EI131" i="5"/>
  <c r="EJ128" i="5"/>
  <c r="EH127" i="5"/>
  <c r="EW127" i="5" s="1"/>
  <c r="EI125" i="5"/>
  <c r="EH123" i="5"/>
  <c r="EW123" i="5" s="1"/>
  <c r="EJ122" i="5"/>
  <c r="EI120" i="5"/>
  <c r="EJ115" i="5"/>
  <c r="EH110" i="5"/>
  <c r="EW110" i="5" s="1"/>
  <c r="EH109" i="5"/>
  <c r="EW109" i="5" s="1"/>
  <c r="EI108" i="5"/>
  <c r="EJ102" i="5"/>
  <c r="EH99" i="5"/>
  <c r="EW99" i="5" s="1"/>
  <c r="EH98" i="5"/>
  <c r="EW98" i="5" s="1"/>
  <c r="EJ95" i="5"/>
  <c r="EJ94" i="5"/>
  <c r="EI89" i="5"/>
  <c r="EI88" i="5"/>
  <c r="EH81" i="5"/>
  <c r="EW81" i="5" s="1"/>
  <c r="EI79" i="5"/>
  <c r="EJ78" i="5"/>
  <c r="EJ75" i="5"/>
  <c r="EI74" i="5"/>
  <c r="EI71" i="5"/>
  <c r="EI70" i="5"/>
  <c r="EJ67" i="5"/>
  <c r="EJ66" i="5"/>
  <c r="EH61" i="5"/>
  <c r="EW61" i="5" s="1"/>
  <c r="EI60" i="5"/>
  <c r="EI57" i="5"/>
  <c r="EJ53" i="5"/>
  <c r="EH52" i="5"/>
  <c r="EW52" i="5" s="1"/>
  <c r="EH51" i="5"/>
  <c r="EW51" i="5" s="1"/>
  <c r="EH46" i="5"/>
  <c r="EW46" i="5" s="1"/>
  <c r="EH45" i="5"/>
  <c r="EW45" i="5" s="1"/>
  <c r="EJ42" i="5"/>
  <c r="EJ41" i="5"/>
  <c r="EI36" i="5"/>
  <c r="EI35" i="5"/>
  <c r="EH30" i="5"/>
  <c r="EW30" i="5" s="1"/>
  <c r="EH29" i="5"/>
  <c r="EW29" i="5" s="1"/>
  <c r="EJ26" i="5"/>
  <c r="EJ25" i="5"/>
  <c r="EJ239" i="5"/>
  <c r="EI233" i="5"/>
  <c r="EI221" i="5"/>
  <c r="EI219" i="5"/>
  <c r="EI192" i="5"/>
  <c r="EI156" i="5"/>
  <c r="EI154" i="5"/>
  <c r="EJ153" i="5"/>
  <c r="EJ151" i="5"/>
  <c r="EI138" i="5"/>
  <c r="EI137" i="5"/>
  <c r="EJ134" i="5"/>
  <c r="EH131" i="5"/>
  <c r="EW131" i="5" s="1"/>
  <c r="EI128" i="5"/>
  <c r="EH125" i="5"/>
  <c r="EW125" i="5" s="1"/>
  <c r="EJ124" i="5"/>
  <c r="EI122" i="5"/>
  <c r="EH120" i="5"/>
  <c r="EW120" i="5" s="1"/>
  <c r="EJ118" i="5"/>
  <c r="EJ117" i="5"/>
  <c r="EI115" i="5"/>
  <c r="EH108" i="5"/>
  <c r="EW108" i="5" s="1"/>
  <c r="EJ106" i="5"/>
  <c r="EJ105" i="5"/>
  <c r="EJ103" i="5"/>
  <c r="EI102" i="5"/>
  <c r="EI95" i="5"/>
  <c r="EI94" i="5"/>
  <c r="EH89" i="5"/>
  <c r="EW89" i="5" s="1"/>
  <c r="EH88" i="5"/>
  <c r="EW88" i="5" s="1"/>
  <c r="EJ85" i="5"/>
  <c r="EJ83" i="5"/>
  <c r="EJ82" i="5"/>
  <c r="EJ80" i="5"/>
  <c r="EH79" i="5"/>
  <c r="EW79" i="5" s="1"/>
  <c r="EI78" i="5"/>
  <c r="EI75" i="5"/>
  <c r="EH74" i="5"/>
  <c r="EW74" i="5" s="1"/>
  <c r="EH71" i="5"/>
  <c r="EW71" i="5" s="1"/>
  <c r="EH70" i="5"/>
  <c r="EW70" i="5" s="1"/>
  <c r="EI67" i="5"/>
  <c r="EI66" i="5"/>
  <c r="EJ63" i="5"/>
  <c r="EH60" i="5"/>
  <c r="EW60" i="5" s="1"/>
  <c r="EH57" i="5"/>
  <c r="EW57" i="5" s="1"/>
  <c r="EJ55" i="5"/>
  <c r="EJ54" i="5"/>
  <c r="EI53" i="5"/>
  <c r="EJ48" i="5"/>
  <c r="EJ47" i="5"/>
  <c r="EI42" i="5"/>
  <c r="EI41" i="5"/>
  <c r="EH36" i="5"/>
  <c r="EW36" i="5" s="1"/>
  <c r="EH35" i="5"/>
  <c r="EW35" i="5" s="1"/>
  <c r="EJ32" i="5"/>
  <c r="EJ31" i="5"/>
  <c r="EI26" i="5"/>
  <c r="EI25" i="5"/>
  <c r="EH239" i="5"/>
  <c r="EW239" i="5" s="1"/>
  <c r="EJ237" i="5"/>
  <c r="EJ217" i="5"/>
  <c r="EJ203" i="5"/>
  <c r="EJ164" i="5"/>
  <c r="EH156" i="5"/>
  <c r="EW156" i="5" s="1"/>
  <c r="EH154" i="5"/>
  <c r="EW154" i="5" s="1"/>
  <c r="EI153" i="5"/>
  <c r="EI151" i="5"/>
  <c r="EH138" i="5"/>
  <c r="EW138" i="5" s="1"/>
  <c r="EH137" i="5"/>
  <c r="EW137" i="5" s="1"/>
  <c r="EI134" i="5"/>
  <c r="EH128" i="5"/>
  <c r="EW128" i="5" s="1"/>
  <c r="EJ126" i="5"/>
  <c r="EI124" i="5"/>
  <c r="EH122" i="5"/>
  <c r="EW122" i="5" s="1"/>
  <c r="EI118" i="5"/>
  <c r="EI117" i="5"/>
  <c r="EJ116" i="5"/>
  <c r="EH115" i="5"/>
  <c r="EW115" i="5" s="1"/>
  <c r="EJ111" i="5"/>
  <c r="EI106" i="5"/>
  <c r="EI105" i="5"/>
  <c r="EJ104" i="5"/>
  <c r="EI103" i="5"/>
  <c r="EH102" i="5"/>
  <c r="EW102" i="5" s="1"/>
  <c r="EH95" i="5"/>
  <c r="EW95" i="5" s="1"/>
  <c r="EH94" i="5"/>
  <c r="EW94" i="5" s="1"/>
  <c r="EJ91" i="5"/>
  <c r="EJ90" i="5"/>
  <c r="EI85" i="5"/>
  <c r="EI83" i="5"/>
  <c r="EI82" i="5"/>
  <c r="EI80" i="5"/>
  <c r="EH78" i="5"/>
  <c r="EW78" i="5" s="1"/>
  <c r="EH75" i="5"/>
  <c r="EW75" i="5" s="1"/>
  <c r="EJ73" i="5"/>
  <c r="EJ72" i="5"/>
  <c r="EJ69" i="5"/>
  <c r="EH67" i="5"/>
  <c r="EW67" i="5" s="1"/>
  <c r="EH66" i="5"/>
  <c r="EW66" i="5" s="1"/>
  <c r="EI63" i="5"/>
  <c r="EJ62" i="5"/>
  <c r="EJ59" i="5"/>
  <c r="EI55" i="5"/>
  <c r="EI54" i="5"/>
  <c r="EH53" i="5"/>
  <c r="EW53" i="5" s="1"/>
  <c r="EI48" i="5"/>
  <c r="EI47" i="5"/>
  <c r="EH42" i="5"/>
  <c r="EW42" i="5" s="1"/>
  <c r="EH41" i="5"/>
  <c r="EW41" i="5" s="1"/>
  <c r="EJ38" i="5"/>
  <c r="EJ37" i="5"/>
  <c r="EH241" i="5"/>
  <c r="EW241" i="5" s="1"/>
  <c r="EJ228" i="5"/>
  <c r="EH224" i="5"/>
  <c r="EW224" i="5" s="1"/>
  <c r="EH209" i="5"/>
  <c r="EW209" i="5" s="1"/>
  <c r="EH199" i="5"/>
  <c r="EW199" i="5" s="1"/>
  <c r="EH197" i="5"/>
  <c r="EW197" i="5" s="1"/>
  <c r="EI195" i="5"/>
  <c r="EH188" i="5"/>
  <c r="EW188" i="5" s="1"/>
  <c r="EI186" i="5"/>
  <c r="EH184" i="5"/>
  <c r="EW184" i="5" s="1"/>
  <c r="EJ182" i="5"/>
  <c r="EH180" i="5"/>
  <c r="EW180" i="5" s="1"/>
  <c r="EH174" i="5"/>
  <c r="EW174" i="5" s="1"/>
  <c r="EJ170" i="5"/>
  <c r="EH164" i="5"/>
  <c r="EW164" i="5" s="1"/>
  <c r="EJ159" i="5"/>
  <c r="EH153" i="5"/>
  <c r="EW153" i="5" s="1"/>
  <c r="EJ152" i="5"/>
  <c r="EH151" i="5"/>
  <c r="EW151" i="5" s="1"/>
  <c r="EJ142" i="5"/>
  <c r="EJ141" i="5"/>
  <c r="EJ139" i="5"/>
  <c r="EH134" i="5"/>
  <c r="EW134" i="5" s="1"/>
  <c r="EJ129" i="5"/>
  <c r="EI126" i="5"/>
  <c r="EH124" i="5"/>
  <c r="EW124" i="5" s="1"/>
  <c r="EH118" i="5"/>
  <c r="EW118" i="5" s="1"/>
  <c r="EH117" i="5"/>
  <c r="EW117" i="5" s="1"/>
  <c r="EI116" i="5"/>
  <c r="EI111" i="5"/>
  <c r="EH106" i="5"/>
  <c r="EW106" i="5" s="1"/>
  <c r="EH105" i="5"/>
  <c r="EW105" i="5" s="1"/>
  <c r="EI104" i="5"/>
  <c r="EH103" i="5"/>
  <c r="EW103" i="5" s="1"/>
  <c r="EJ97" i="5"/>
  <c r="EJ96" i="5"/>
  <c r="EI91" i="5"/>
  <c r="EI90" i="5"/>
  <c r="EH85" i="5"/>
  <c r="EW85" i="5" s="1"/>
  <c r="EJ84" i="5"/>
  <c r="EH83" i="5"/>
  <c r="EW83" i="5" s="1"/>
  <c r="EH82" i="5"/>
  <c r="EW82" i="5" s="1"/>
  <c r="EH80" i="5"/>
  <c r="EW80" i="5" s="1"/>
  <c r="EI73" i="5"/>
  <c r="EI72" i="5"/>
  <c r="EI69" i="5"/>
  <c r="EJ68" i="5"/>
  <c r="EJ65" i="5"/>
  <c r="EH63" i="5"/>
  <c r="EW63" i="5" s="1"/>
  <c r="EI62" i="5"/>
  <c r="EI59" i="5"/>
  <c r="EJ58" i="5"/>
  <c r="EH55" i="5"/>
  <c r="EW55" i="5" s="1"/>
  <c r="EH54" i="5"/>
  <c r="EW54" i="5" s="1"/>
  <c r="EI245" i="5"/>
  <c r="EI230" i="5"/>
  <c r="EH228" i="5"/>
  <c r="EW228" i="5" s="1"/>
  <c r="EI226" i="5"/>
  <c r="EH182" i="5"/>
  <c r="EW182" i="5" s="1"/>
  <c r="EH170" i="5"/>
  <c r="EW170" i="5" s="1"/>
  <c r="EJ160" i="5"/>
  <c r="EI159" i="5"/>
  <c r="EI152" i="5"/>
  <c r="EJ150" i="5"/>
  <c r="EJ147" i="5"/>
  <c r="EJ144" i="5"/>
  <c r="EJ143" i="5"/>
  <c r="EI142" i="5"/>
  <c r="EI141" i="5"/>
  <c r="EJ140" i="5"/>
  <c r="EI139" i="5"/>
  <c r="EJ136" i="5"/>
  <c r="EJ135" i="5"/>
  <c r="EJ130" i="5"/>
  <c r="EI129" i="5"/>
  <c r="EH126" i="5"/>
  <c r="EW126" i="5" s="1"/>
  <c r="EH116" i="5"/>
  <c r="EW116" i="5" s="1"/>
  <c r="EJ114" i="5"/>
  <c r="EJ113" i="5"/>
  <c r="EJ112" i="5"/>
  <c r="EH111" i="5"/>
  <c r="EW111" i="5" s="1"/>
  <c r="EH104" i="5"/>
  <c r="EW104" i="5" s="1"/>
  <c r="EJ101" i="5"/>
  <c r="EI97" i="5"/>
  <c r="EI96" i="5"/>
  <c r="EH91" i="5"/>
  <c r="EW91" i="5" s="1"/>
  <c r="EH90" i="5"/>
  <c r="EW90" i="5" s="1"/>
  <c r="EJ87" i="5"/>
  <c r="EJ86" i="5"/>
  <c r="EI84" i="5"/>
  <c r="EJ76" i="5"/>
  <c r="EH73" i="5"/>
  <c r="EW73" i="5" s="1"/>
  <c r="EH72" i="5"/>
  <c r="EW72" i="5" s="1"/>
  <c r="EH69" i="5"/>
  <c r="EW69" i="5" s="1"/>
  <c r="EI68" i="5"/>
  <c r="EI65" i="5"/>
  <c r="EJ64" i="5"/>
  <c r="EH62" i="5"/>
  <c r="EW62" i="5" s="1"/>
  <c r="EH59" i="5"/>
  <c r="EW59" i="5" s="1"/>
  <c r="EI58" i="5"/>
  <c r="EJ56" i="5"/>
  <c r="EI50" i="5"/>
  <c r="EI49" i="5"/>
  <c r="EI44" i="5"/>
  <c r="EI43" i="5"/>
  <c r="EH38" i="5"/>
  <c r="EW38" i="5" s="1"/>
  <c r="EH37" i="5"/>
  <c r="EW37" i="5" s="1"/>
  <c r="EJ34" i="5"/>
  <c r="EJ33" i="5"/>
  <c r="EI28" i="5"/>
  <c r="EI27" i="5"/>
  <c r="EH22" i="5"/>
  <c r="EW22" i="5" s="1"/>
  <c r="EH21" i="5"/>
  <c r="EW21" i="5" s="1"/>
  <c r="EJ242" i="5"/>
  <c r="EJ240" i="5"/>
  <c r="EH236" i="5"/>
  <c r="EW236" i="5" s="1"/>
  <c r="EH222" i="5"/>
  <c r="EW222" i="5" s="1"/>
  <c r="EI218" i="5"/>
  <c r="EI216" i="5"/>
  <c r="EJ212" i="5"/>
  <c r="EJ204" i="5"/>
  <c r="EI202" i="5"/>
  <c r="EH191" i="5"/>
  <c r="EW191" i="5" s="1"/>
  <c r="EH161" i="5"/>
  <c r="EW161" i="5" s="1"/>
  <c r="EH158" i="5"/>
  <c r="EW158" i="5" s="1"/>
  <c r="EH157" i="5"/>
  <c r="EW157" i="5" s="1"/>
  <c r="EJ155" i="5"/>
  <c r="EH150" i="5"/>
  <c r="EW150" i="5" s="1"/>
  <c r="EI149" i="5"/>
  <c r="EJ148" i="5"/>
  <c r="EH147" i="5"/>
  <c r="EW147" i="5" s="1"/>
  <c r="EI146" i="5"/>
  <c r="EI145" i="5"/>
  <c r="EH144" i="5"/>
  <c r="EW144" i="5" s="1"/>
  <c r="EH143" i="5"/>
  <c r="EW143" i="5" s="1"/>
  <c r="EH140" i="5"/>
  <c r="EW140" i="5" s="1"/>
  <c r="EH136" i="5"/>
  <c r="EW136" i="5" s="1"/>
  <c r="EH135" i="5"/>
  <c r="EW135" i="5" s="1"/>
  <c r="EJ133" i="5"/>
  <c r="EI132" i="5"/>
  <c r="EH130" i="5"/>
  <c r="EW130" i="5" s="1"/>
  <c r="EJ127" i="5"/>
  <c r="EJ123" i="5"/>
  <c r="EI121" i="5"/>
  <c r="EI119" i="5"/>
  <c r="EH114" i="5"/>
  <c r="EW114" i="5" s="1"/>
  <c r="EH113" i="5"/>
  <c r="EW113" i="5" s="1"/>
  <c r="EH112" i="5"/>
  <c r="EW112" i="5" s="1"/>
  <c r="EJ110" i="5"/>
  <c r="EJ109" i="5"/>
  <c r="EI107" i="5"/>
  <c r="EH101" i="5"/>
  <c r="EW101" i="5" s="1"/>
  <c r="EI100" i="5"/>
  <c r="EJ99" i="5"/>
  <c r="EJ98" i="5"/>
  <c r="EI93" i="5"/>
  <c r="EI92" i="5"/>
  <c r="EH87" i="5"/>
  <c r="EW87" i="5" s="1"/>
  <c r="EH86" i="5"/>
  <c r="EW86" i="5" s="1"/>
  <c r="EJ81" i="5"/>
  <c r="EI77" i="5"/>
  <c r="EH76" i="5"/>
  <c r="EW76" i="5" s="1"/>
  <c r="EH64" i="5"/>
  <c r="EW64" i="5" s="1"/>
  <c r="EJ61" i="5"/>
  <c r="EH56" i="5"/>
  <c r="EW56" i="5" s="1"/>
  <c r="EJ52" i="5"/>
  <c r="EJ51" i="5"/>
  <c r="EJ46" i="5"/>
  <c r="EJ45" i="5"/>
  <c r="EI40" i="5"/>
  <c r="EI39" i="5"/>
  <c r="EH34" i="5"/>
  <c r="EW34" i="5" s="1"/>
  <c r="EH33" i="5"/>
  <c r="EW33" i="5" s="1"/>
  <c r="EJ30" i="5"/>
  <c r="EJ29" i="5"/>
  <c r="EH183" i="5"/>
  <c r="EW183" i="5" s="1"/>
  <c r="EH167" i="5"/>
  <c r="EW167" i="5" s="1"/>
  <c r="EI155" i="5"/>
  <c r="EI133" i="5"/>
  <c r="EJ131" i="5"/>
  <c r="EJ120" i="5"/>
  <c r="EH93" i="5"/>
  <c r="EW93" i="5" s="1"/>
  <c r="EJ71" i="5"/>
  <c r="EJ60" i="5"/>
  <c r="EJ50" i="5"/>
  <c r="EH43" i="5"/>
  <c r="EW43" i="5" s="1"/>
  <c r="EH40" i="5"/>
  <c r="EW40" i="5" s="1"/>
  <c r="EI37" i="5"/>
  <c r="EI34" i="5"/>
  <c r="EJ28" i="5"/>
  <c r="EJ27" i="5"/>
  <c r="EI23" i="5"/>
  <c r="EI22" i="5"/>
  <c r="EH20" i="5"/>
  <c r="EW20" i="5" s="1"/>
  <c r="EH19" i="5"/>
  <c r="EW19" i="5" s="1"/>
  <c r="EJ14" i="5"/>
  <c r="EJ13" i="5"/>
  <c r="EH12" i="5"/>
  <c r="EW12" i="5" s="1"/>
  <c r="EH11" i="5"/>
  <c r="EW11" i="5" s="1"/>
  <c r="EH7" i="5"/>
  <c r="EW7" i="5" s="1"/>
  <c r="EJ5" i="5"/>
  <c r="EH4" i="5"/>
  <c r="EW4" i="5" s="1"/>
  <c r="EI3" i="5"/>
  <c r="EJ236" i="5"/>
  <c r="EI220" i="5"/>
  <c r="EJ157" i="5"/>
  <c r="EJ149" i="5"/>
  <c r="EI147" i="5"/>
  <c r="EJ145" i="5"/>
  <c r="EI143" i="5"/>
  <c r="EH141" i="5"/>
  <c r="EW141" i="5" s="1"/>
  <c r="EH139" i="5"/>
  <c r="EW139" i="5" s="1"/>
  <c r="EI114" i="5"/>
  <c r="EI112" i="5"/>
  <c r="EI101" i="5"/>
  <c r="EH97" i="5"/>
  <c r="EW97" i="5" s="1"/>
  <c r="EI86" i="5"/>
  <c r="EH84" i="5"/>
  <c r="EW84" i="5" s="1"/>
  <c r="EI64" i="5"/>
  <c r="EH50" i="5"/>
  <c r="EW50" i="5" s="1"/>
  <c r="EJ44" i="5"/>
  <c r="EH28" i="5"/>
  <c r="EW28" i="5" s="1"/>
  <c r="EH27" i="5"/>
  <c r="EW27" i="5" s="1"/>
  <c r="EH23" i="5"/>
  <c r="EW23" i="5" s="1"/>
  <c r="EI14" i="5"/>
  <c r="EI13" i="5"/>
  <c r="EI5" i="5"/>
  <c r="EH3" i="5"/>
  <c r="EW3" i="5" s="1"/>
  <c r="EI227" i="5"/>
  <c r="EH196" i="5"/>
  <c r="EW196" i="5" s="1"/>
  <c r="EH181" i="5"/>
  <c r="EW181" i="5" s="1"/>
  <c r="EI166" i="5"/>
  <c r="EH149" i="5"/>
  <c r="EW149" i="5" s="1"/>
  <c r="EH145" i="5"/>
  <c r="EW145" i="5" s="1"/>
  <c r="EI110" i="5"/>
  <c r="EJ108" i="5"/>
  <c r="EI99" i="5"/>
  <c r="EJ88" i="5"/>
  <c r="EJ57" i="5"/>
  <c r="EH47" i="5"/>
  <c r="EW47" i="5" s="1"/>
  <c r="EH44" i="5"/>
  <c r="EW44" i="5" s="1"/>
  <c r="EI38" i="5"/>
  <c r="EI30" i="5"/>
  <c r="EI29" i="5"/>
  <c r="EJ16" i="5"/>
  <c r="EJ15" i="5"/>
  <c r="EH14" i="5"/>
  <c r="EW14" i="5" s="1"/>
  <c r="EH13" i="5"/>
  <c r="EW13" i="5" s="1"/>
  <c r="EH5" i="5"/>
  <c r="EW5" i="5" s="1"/>
  <c r="EJ165" i="5"/>
  <c r="EI136" i="5"/>
  <c r="EJ132" i="5"/>
  <c r="EI130" i="5"/>
  <c r="EJ121" i="5"/>
  <c r="EJ119" i="5"/>
  <c r="EJ92" i="5"/>
  <c r="EJ77" i="5"/>
  <c r="EH68" i="5"/>
  <c r="EW68" i="5" s="1"/>
  <c r="EJ35" i="5"/>
  <c r="EI32" i="5"/>
  <c r="EI31" i="5"/>
  <c r="EJ21" i="5"/>
  <c r="EI16" i="5"/>
  <c r="EI15" i="5"/>
  <c r="EH132" i="5"/>
  <c r="EW132" i="5" s="1"/>
  <c r="EJ125" i="5"/>
  <c r="EI123" i="5"/>
  <c r="EH121" i="5"/>
  <c r="EW121" i="5" s="1"/>
  <c r="EH119" i="5"/>
  <c r="EW119" i="5" s="1"/>
  <c r="EH92" i="5"/>
  <c r="EW92" i="5" s="1"/>
  <c r="EI81" i="5"/>
  <c r="EJ79" i="5"/>
  <c r="EH77" i="5"/>
  <c r="EW77" i="5" s="1"/>
  <c r="EJ70" i="5"/>
  <c r="EI61" i="5"/>
  <c r="EI51" i="5"/>
  <c r="EH48" i="5"/>
  <c r="EW48" i="5" s="1"/>
  <c r="EH32" i="5"/>
  <c r="EW32" i="5" s="1"/>
  <c r="EH31" i="5"/>
  <c r="EW31" i="5" s="1"/>
  <c r="EI21" i="5"/>
  <c r="EJ18" i="5"/>
  <c r="EJ17" i="5"/>
  <c r="EH16" i="5"/>
  <c r="EW16" i="5" s="1"/>
  <c r="EH15" i="5"/>
  <c r="EW15" i="5" s="1"/>
  <c r="EJ10" i="5"/>
  <c r="EI185" i="5"/>
  <c r="EI177" i="5"/>
  <c r="EI169" i="5"/>
  <c r="EI148" i="5"/>
  <c r="EH146" i="5"/>
  <c r="EW146" i="5" s="1"/>
  <c r="EI127" i="5"/>
  <c r="EI109" i="5"/>
  <c r="EH107" i="5"/>
  <c r="EW107" i="5" s="1"/>
  <c r="EH100" i="5"/>
  <c r="EW100" i="5" s="1"/>
  <c r="EI98" i="5"/>
  <c r="EJ89" i="5"/>
  <c r="EJ74" i="5"/>
  <c r="EI52" i="5"/>
  <c r="EJ49" i="5"/>
  <c r="EH39" i="5"/>
  <c r="EW39" i="5" s="1"/>
  <c r="EI33" i="5"/>
  <c r="EI24" i="5"/>
  <c r="EJ20" i="5"/>
  <c r="EJ19" i="5"/>
  <c r="EH18" i="5"/>
  <c r="EW18" i="5" s="1"/>
  <c r="EH17" i="5"/>
  <c r="EW17" i="5" s="1"/>
  <c r="EJ12" i="5"/>
  <c r="EJ11" i="5"/>
  <c r="EH10" i="5"/>
  <c r="EW10" i="5" s="1"/>
  <c r="EI9" i="5"/>
  <c r="EI8" i="5"/>
  <c r="EJ7" i="5"/>
  <c r="EI6" i="5"/>
  <c r="EJ4" i="5"/>
  <c r="EI2" i="5"/>
  <c r="EH129" i="5"/>
  <c r="EW129" i="5" s="1"/>
  <c r="EH26" i="5"/>
  <c r="EW26" i="5" s="1"/>
  <c r="EJ22" i="5"/>
  <c r="EI11" i="5"/>
  <c r="EH9" i="5"/>
  <c r="EW9" i="5" s="1"/>
  <c r="EI7" i="5"/>
  <c r="EJ3" i="5"/>
  <c r="EH152" i="5"/>
  <c r="EW152" i="5" s="1"/>
  <c r="EI144" i="5"/>
  <c r="EH96" i="5"/>
  <c r="EW96" i="5" s="1"/>
  <c r="EI87" i="5"/>
  <c r="EI17" i="5"/>
  <c r="EJ222" i="5"/>
  <c r="EJ191" i="5"/>
  <c r="EI135" i="5"/>
  <c r="EI46" i="5"/>
  <c r="EJ40" i="5"/>
  <c r="EH25" i="5"/>
  <c r="EW25" i="5" s="1"/>
  <c r="EI19" i="5"/>
  <c r="EI150" i="5"/>
  <c r="EH142" i="5"/>
  <c r="EW142" i="5" s="1"/>
  <c r="EI45" i="5"/>
  <c r="EJ39" i="5"/>
  <c r="EJ24" i="5"/>
  <c r="EI10" i="5"/>
  <c r="EJ8" i="5"/>
  <c r="EJ6" i="5"/>
  <c r="EJ2" i="5"/>
  <c r="EH238" i="5"/>
  <c r="EW238" i="5" s="1"/>
  <c r="EI56" i="5"/>
  <c r="EH49" i="5"/>
  <c r="EW49" i="5" s="1"/>
  <c r="EJ43" i="5"/>
  <c r="EJ23" i="5"/>
  <c r="EI20" i="5"/>
  <c r="EJ146" i="5"/>
  <c r="EI113" i="5"/>
  <c r="EJ36" i="5"/>
  <c r="EJ9" i="5"/>
  <c r="EI140" i="5"/>
  <c r="EJ107" i="5"/>
  <c r="EI12" i="5"/>
  <c r="EI4" i="5"/>
  <c r="EJ100" i="5"/>
  <c r="EH65" i="5"/>
  <c r="EW65" i="5" s="1"/>
  <c r="EJ158" i="5"/>
  <c r="EJ93" i="5"/>
  <c r="EH58" i="5"/>
  <c r="EW58" i="5" s="1"/>
  <c r="EH2" i="5"/>
  <c r="EW2" i="5" s="1"/>
  <c r="EI18" i="5"/>
  <c r="EH8" i="5"/>
  <c r="EW8" i="5" s="1"/>
  <c r="EI76" i="5"/>
  <c r="EH24" i="5"/>
  <c r="EW24" i="5" s="1"/>
  <c r="EH6" i="5"/>
  <c r="EW6" i="5" s="1"/>
  <c r="EE4" i="5"/>
  <c r="EF4" i="5" s="1"/>
  <c r="EC5" i="5"/>
  <c r="EE5" i="5" s="1"/>
  <c r="EF5" i="5" s="1"/>
  <c r="E3" i="7"/>
  <c r="G2" i="11"/>
  <c r="EY29" i="5" l="1"/>
  <c r="EK29" i="5"/>
  <c r="EK55" i="5"/>
  <c r="EY55" i="5"/>
  <c r="FC18" i="5"/>
  <c r="EX18" i="5"/>
  <c r="FC10" i="5"/>
  <c r="EX10" i="5"/>
  <c r="EX144" i="5"/>
  <c r="FC144" i="5"/>
  <c r="EK14" i="5"/>
  <c r="EY14" i="5"/>
  <c r="EK61" i="5"/>
  <c r="EY61" i="5"/>
  <c r="EX73" i="5"/>
  <c r="FC73" i="5"/>
  <c r="FC103" i="5"/>
  <c r="EX103" i="5"/>
  <c r="FC42" i="5"/>
  <c r="EX42" i="5"/>
  <c r="FC95" i="5"/>
  <c r="EX95" i="5"/>
  <c r="EX221" i="5"/>
  <c r="FC221" i="5"/>
  <c r="EK75" i="5"/>
  <c r="EY75" i="5"/>
  <c r="EK138" i="5"/>
  <c r="EY138" i="5"/>
  <c r="EX183" i="5"/>
  <c r="FC183" i="5"/>
  <c r="EY199" i="5"/>
  <c r="EK199" i="5"/>
  <c r="EK107" i="5"/>
  <c r="EY107" i="5"/>
  <c r="FC46" i="5"/>
  <c r="EX46" i="5"/>
  <c r="EK12" i="5"/>
  <c r="EY12" i="5"/>
  <c r="EX127" i="5"/>
  <c r="FC127" i="5"/>
  <c r="FC123" i="5"/>
  <c r="EX123" i="5"/>
  <c r="FC30" i="5"/>
  <c r="EX30" i="5"/>
  <c r="EX3" i="5"/>
  <c r="FC3" i="5"/>
  <c r="EN246" i="5"/>
  <c r="EN244" i="5"/>
  <c r="EM243" i="5"/>
  <c r="EN241" i="5"/>
  <c r="EO238" i="5"/>
  <c r="EN235" i="5"/>
  <c r="EM234" i="5"/>
  <c r="EO233" i="5"/>
  <c r="EO224" i="5"/>
  <c r="EO221" i="5"/>
  <c r="EO220" i="5"/>
  <c r="EO219" i="5"/>
  <c r="EN210" i="5"/>
  <c r="EN209" i="5"/>
  <c r="EM208" i="5"/>
  <c r="EM200" i="5"/>
  <c r="EN199" i="5"/>
  <c r="EM198" i="5"/>
  <c r="EN197" i="5"/>
  <c r="EN196" i="5"/>
  <c r="EO195" i="5"/>
  <c r="EN194" i="5"/>
  <c r="EN193" i="5"/>
  <c r="EM189" i="5"/>
  <c r="EO188" i="5"/>
  <c r="EM187" i="5"/>
  <c r="EO184" i="5"/>
  <c r="EN183" i="5"/>
  <c r="EO181" i="5"/>
  <c r="EO180" i="5"/>
  <c r="EM179" i="5"/>
  <c r="EM178" i="5"/>
  <c r="EN176" i="5"/>
  <c r="EM175" i="5"/>
  <c r="EO174" i="5"/>
  <c r="EN173" i="5"/>
  <c r="EM172" i="5"/>
  <c r="EN168" i="5"/>
  <c r="EM167" i="5"/>
  <c r="EM161" i="5"/>
  <c r="EN158" i="5"/>
  <c r="EO157" i="5"/>
  <c r="EM246" i="5"/>
  <c r="EM244" i="5"/>
  <c r="EM241" i="5"/>
  <c r="EN238" i="5"/>
  <c r="EM235" i="5"/>
  <c r="EN233" i="5"/>
  <c r="EO227" i="5"/>
  <c r="EN224" i="5"/>
  <c r="EO222" i="5"/>
  <c r="EN221" i="5"/>
  <c r="EN220" i="5"/>
  <c r="EN219" i="5"/>
  <c r="EM210" i="5"/>
  <c r="EM209" i="5"/>
  <c r="EM199" i="5"/>
  <c r="EM197" i="5"/>
  <c r="EM196" i="5"/>
  <c r="EN195" i="5"/>
  <c r="EM194" i="5"/>
  <c r="EM193" i="5"/>
  <c r="EO192" i="5"/>
  <c r="EO191" i="5"/>
  <c r="EN188" i="5"/>
  <c r="EO186" i="5"/>
  <c r="EO185" i="5"/>
  <c r="EN184" i="5"/>
  <c r="EM183" i="5"/>
  <c r="EN181" i="5"/>
  <c r="EN180" i="5"/>
  <c r="EO177" i="5"/>
  <c r="EM176" i="5"/>
  <c r="EN174" i="5"/>
  <c r="EM173" i="5"/>
  <c r="EO170" i="5"/>
  <c r="EO169" i="5"/>
  <c r="EM168" i="5"/>
  <c r="EO163" i="5"/>
  <c r="EM158" i="5"/>
  <c r="EN157" i="5"/>
  <c r="EO245" i="5"/>
  <c r="EO239" i="5"/>
  <c r="EM238" i="5"/>
  <c r="EO236" i="5"/>
  <c r="EM233" i="5"/>
  <c r="EO228" i="5"/>
  <c r="EN227" i="5"/>
  <c r="EM224" i="5"/>
  <c r="EN222" i="5"/>
  <c r="EM221" i="5"/>
  <c r="EM220" i="5"/>
  <c r="EM219" i="5"/>
  <c r="EO218" i="5"/>
  <c r="EO216" i="5"/>
  <c r="EM195" i="5"/>
  <c r="EN192" i="5"/>
  <c r="EN191" i="5"/>
  <c r="EM188" i="5"/>
  <c r="EN186" i="5"/>
  <c r="EN185" i="5"/>
  <c r="EM184" i="5"/>
  <c r="EO182" i="5"/>
  <c r="EM181" i="5"/>
  <c r="EM180" i="5"/>
  <c r="EN177" i="5"/>
  <c r="EM174" i="5"/>
  <c r="EN170" i="5"/>
  <c r="EN169" i="5"/>
  <c r="EO166" i="5"/>
  <c r="EO164" i="5"/>
  <c r="EN163" i="5"/>
  <c r="EM157" i="5"/>
  <c r="EN245" i="5"/>
  <c r="EN239" i="5"/>
  <c r="EO237" i="5"/>
  <c r="EN236" i="5"/>
  <c r="EO231" i="5"/>
  <c r="EO230" i="5"/>
  <c r="EN228" i="5"/>
  <c r="EM227" i="5"/>
  <c r="EO226" i="5"/>
  <c r="EO225" i="5"/>
  <c r="EM222" i="5"/>
  <c r="EN218" i="5"/>
  <c r="EO217" i="5"/>
  <c r="EN216" i="5"/>
  <c r="EO212" i="5"/>
  <c r="EO204" i="5"/>
  <c r="EO203" i="5"/>
  <c r="EO202" i="5"/>
  <c r="EM192" i="5"/>
  <c r="EM191" i="5"/>
  <c r="EM186" i="5"/>
  <c r="EM185" i="5"/>
  <c r="EN182" i="5"/>
  <c r="EM177" i="5"/>
  <c r="EM170" i="5"/>
  <c r="EM169" i="5"/>
  <c r="EM245" i="5"/>
  <c r="EO242" i="5"/>
  <c r="EO240" i="5"/>
  <c r="EM239" i="5"/>
  <c r="EN237" i="5"/>
  <c r="EM236" i="5"/>
  <c r="EN231" i="5"/>
  <c r="EN230" i="5"/>
  <c r="EM228" i="5"/>
  <c r="EN226" i="5"/>
  <c r="EN225" i="5"/>
  <c r="EM218" i="5"/>
  <c r="EN217" i="5"/>
  <c r="EM216" i="5"/>
  <c r="EO215" i="5"/>
  <c r="EO213" i="5"/>
  <c r="EN212" i="5"/>
  <c r="EO205" i="5"/>
  <c r="EN204" i="5"/>
  <c r="EN203" i="5"/>
  <c r="EN202" i="5"/>
  <c r="EO190" i="5"/>
  <c r="EM182" i="5"/>
  <c r="EM166" i="5"/>
  <c r="EO165" i="5"/>
  <c r="EM164" i="5"/>
  <c r="EO160" i="5"/>
  <c r="EN159" i="5"/>
  <c r="EO243" i="5"/>
  <c r="EM242" i="5"/>
  <c r="EM240" i="5"/>
  <c r="EO234" i="5"/>
  <c r="EN232" i="5"/>
  <c r="EN229" i="5"/>
  <c r="EN223" i="5"/>
  <c r="EM215" i="5"/>
  <c r="EN214" i="5"/>
  <c r="EM213" i="5"/>
  <c r="EN211" i="5"/>
  <c r="EO208" i="5"/>
  <c r="EN207" i="5"/>
  <c r="EN206" i="5"/>
  <c r="EM205" i="5"/>
  <c r="EN201" i="5"/>
  <c r="EO200" i="5"/>
  <c r="EO198" i="5"/>
  <c r="EM190" i="5"/>
  <c r="EO189" i="5"/>
  <c r="EO187" i="5"/>
  <c r="EO179" i="5"/>
  <c r="EO178" i="5"/>
  <c r="EO175" i="5"/>
  <c r="EO172" i="5"/>
  <c r="EN171" i="5"/>
  <c r="EO167" i="5"/>
  <c r="EM165" i="5"/>
  <c r="EN162" i="5"/>
  <c r="EO161" i="5"/>
  <c r="EO235" i="5"/>
  <c r="EM229" i="5"/>
  <c r="EM223" i="5"/>
  <c r="EO194" i="5"/>
  <c r="EM153" i="5"/>
  <c r="EO152" i="5"/>
  <c r="EM151" i="5"/>
  <c r="EO150" i="5"/>
  <c r="EO144" i="5"/>
  <c r="EN142" i="5"/>
  <c r="EO141" i="5"/>
  <c r="EO140" i="5"/>
  <c r="EO139" i="5"/>
  <c r="EM134" i="5"/>
  <c r="EO129" i="5"/>
  <c r="EN126" i="5"/>
  <c r="EM117" i="5"/>
  <c r="EM116" i="5"/>
  <c r="EO114" i="5"/>
  <c r="EO112" i="5"/>
  <c r="EN111" i="5"/>
  <c r="EM105" i="5"/>
  <c r="EM104" i="5"/>
  <c r="EM103" i="5"/>
  <c r="EO101" i="5"/>
  <c r="EO97" i="5"/>
  <c r="EN96" i="5"/>
  <c r="EN91" i="5"/>
  <c r="EM90" i="5"/>
  <c r="EO86" i="5"/>
  <c r="EM85" i="5"/>
  <c r="EN84" i="5"/>
  <c r="EM83" i="5"/>
  <c r="EO76" i="5"/>
  <c r="EN73" i="5"/>
  <c r="EM72" i="5"/>
  <c r="EN69" i="5"/>
  <c r="EN68" i="5"/>
  <c r="EO65" i="5"/>
  <c r="EO64" i="5"/>
  <c r="EM63" i="5"/>
  <c r="EM62" i="5"/>
  <c r="EN59" i="5"/>
  <c r="EN58" i="5"/>
  <c r="EO56" i="5"/>
  <c r="EM55" i="5"/>
  <c r="EM54" i="5"/>
  <c r="EO50" i="5"/>
  <c r="EN49" i="5"/>
  <c r="EM48" i="5"/>
  <c r="EO44" i="5"/>
  <c r="EN43" i="5"/>
  <c r="EN38" i="5"/>
  <c r="EM37" i="5"/>
  <c r="EO33" i="5"/>
  <c r="EM32" i="5"/>
  <c r="EO28" i="5"/>
  <c r="EN27" i="5"/>
  <c r="EN22" i="5"/>
  <c r="EM237" i="5"/>
  <c r="EM217" i="5"/>
  <c r="EN215" i="5"/>
  <c r="EN213" i="5"/>
  <c r="EO211" i="5"/>
  <c r="EO207" i="5"/>
  <c r="EN205" i="5"/>
  <c r="EM203" i="5"/>
  <c r="EO201" i="5"/>
  <c r="EN190" i="5"/>
  <c r="EN164" i="5"/>
  <c r="EO159" i="5"/>
  <c r="EN152" i="5"/>
  <c r="EN150" i="5"/>
  <c r="EO147" i="5"/>
  <c r="EO146" i="5"/>
  <c r="EN144" i="5"/>
  <c r="EO143" i="5"/>
  <c r="EM142" i="5"/>
  <c r="EN141" i="5"/>
  <c r="EN140" i="5"/>
  <c r="EN139" i="5"/>
  <c r="EO136" i="5"/>
  <c r="EO135" i="5"/>
  <c r="EO130" i="5"/>
  <c r="EN129" i="5"/>
  <c r="EM126" i="5"/>
  <c r="EN114" i="5"/>
  <c r="EO113" i="5"/>
  <c r="EN112" i="5"/>
  <c r="EM111" i="5"/>
  <c r="EN101" i="5"/>
  <c r="EO100" i="5"/>
  <c r="EN97" i="5"/>
  <c r="EM96" i="5"/>
  <c r="EO92" i="5"/>
  <c r="EM91" i="5"/>
  <c r="EO87" i="5"/>
  <c r="EN86" i="5"/>
  <c r="EM84" i="5"/>
  <c r="EN76" i="5"/>
  <c r="EM73" i="5"/>
  <c r="EM69" i="5"/>
  <c r="EM68" i="5"/>
  <c r="EN65" i="5"/>
  <c r="EN64" i="5"/>
  <c r="EM59" i="5"/>
  <c r="EM58" i="5"/>
  <c r="EN56" i="5"/>
  <c r="EN50" i="5"/>
  <c r="EM49" i="5"/>
  <c r="EN44" i="5"/>
  <c r="EM43" i="5"/>
  <c r="EO39" i="5"/>
  <c r="EM38" i="5"/>
  <c r="EO34" i="5"/>
  <c r="EN33" i="5"/>
  <c r="EN28" i="5"/>
  <c r="EM27" i="5"/>
  <c r="EO23" i="5"/>
  <c r="EM22" i="5"/>
  <c r="EN243" i="5"/>
  <c r="EO241" i="5"/>
  <c r="EM211" i="5"/>
  <c r="EO209" i="5"/>
  <c r="EM207" i="5"/>
  <c r="EM201" i="5"/>
  <c r="EO199" i="5"/>
  <c r="EO197" i="5"/>
  <c r="EN178" i="5"/>
  <c r="EO176" i="5"/>
  <c r="EN172" i="5"/>
  <c r="EO168" i="5"/>
  <c r="EN160" i="5"/>
  <c r="EM159" i="5"/>
  <c r="EM152" i="5"/>
  <c r="EM150" i="5"/>
  <c r="EO149" i="5"/>
  <c r="EO148" i="5"/>
  <c r="EN147" i="5"/>
  <c r="EN146" i="5"/>
  <c r="EO145" i="5"/>
  <c r="EM144" i="5"/>
  <c r="EN143" i="5"/>
  <c r="EM141" i="5"/>
  <c r="EM140" i="5"/>
  <c r="EM139" i="5"/>
  <c r="EN136" i="5"/>
  <c r="EN135" i="5"/>
  <c r="EO133" i="5"/>
  <c r="EO132" i="5"/>
  <c r="EN130" i="5"/>
  <c r="EM129" i="5"/>
  <c r="EO121" i="5"/>
  <c r="EO119" i="5"/>
  <c r="EM114" i="5"/>
  <c r="EN113" i="5"/>
  <c r="EM112" i="5"/>
  <c r="EO110" i="5"/>
  <c r="EO107" i="5"/>
  <c r="EM101" i="5"/>
  <c r="EN100" i="5"/>
  <c r="EO98" i="5"/>
  <c r="EM97" i="5"/>
  <c r="EO93" i="5"/>
  <c r="EN92" i="5"/>
  <c r="EN87" i="5"/>
  <c r="EM86" i="5"/>
  <c r="EO77" i="5"/>
  <c r="EM76" i="5"/>
  <c r="EM65" i="5"/>
  <c r="EM64" i="5"/>
  <c r="EM56" i="5"/>
  <c r="EO51" i="5"/>
  <c r="EM50" i="5"/>
  <c r="EO45" i="5"/>
  <c r="EM44" i="5"/>
  <c r="EO40" i="5"/>
  <c r="EN39" i="5"/>
  <c r="EN34" i="5"/>
  <c r="EM33" i="5"/>
  <c r="EO232" i="5"/>
  <c r="EM230" i="5"/>
  <c r="EM226" i="5"/>
  <c r="EM160" i="5"/>
  <c r="EO155" i="5"/>
  <c r="EN149" i="5"/>
  <c r="EN148" i="5"/>
  <c r="EM147" i="5"/>
  <c r="EM146" i="5"/>
  <c r="EN145" i="5"/>
  <c r="EM143" i="5"/>
  <c r="EM136" i="5"/>
  <c r="EM135" i="5"/>
  <c r="EN133" i="5"/>
  <c r="EN132" i="5"/>
  <c r="EM130" i="5"/>
  <c r="EO127" i="5"/>
  <c r="EO123" i="5"/>
  <c r="EN121" i="5"/>
  <c r="EO120" i="5"/>
  <c r="EN119" i="5"/>
  <c r="EM113" i="5"/>
  <c r="EN110" i="5"/>
  <c r="EO109" i="5"/>
  <c r="EO108" i="5"/>
  <c r="EN107" i="5"/>
  <c r="EM100" i="5"/>
  <c r="EO99" i="5"/>
  <c r="EN98" i="5"/>
  <c r="EN93" i="5"/>
  <c r="EM92" i="5"/>
  <c r="EO88" i="5"/>
  <c r="EM87" i="5"/>
  <c r="EO81" i="5"/>
  <c r="EN77" i="5"/>
  <c r="EO74" i="5"/>
  <c r="EO70" i="5"/>
  <c r="EO61" i="5"/>
  <c r="EO60" i="5"/>
  <c r="EO52" i="5"/>
  <c r="EN234" i="5"/>
  <c r="EM232" i="5"/>
  <c r="EO193" i="5"/>
  <c r="EN165" i="5"/>
  <c r="EO158" i="5"/>
  <c r="EN155" i="5"/>
  <c r="EO154" i="5"/>
  <c r="EM149" i="5"/>
  <c r="EM148" i="5"/>
  <c r="EM145" i="5"/>
  <c r="EM133" i="5"/>
  <c r="EM132" i="5"/>
  <c r="EO131" i="5"/>
  <c r="EN127" i="5"/>
  <c r="EO125" i="5"/>
  <c r="EN123" i="5"/>
  <c r="EO122" i="5"/>
  <c r="EM121" i="5"/>
  <c r="EN120" i="5"/>
  <c r="EM119" i="5"/>
  <c r="EM110" i="5"/>
  <c r="EN109" i="5"/>
  <c r="EN108" i="5"/>
  <c r="EM107" i="5"/>
  <c r="EO102" i="5"/>
  <c r="EN99" i="5"/>
  <c r="EM98" i="5"/>
  <c r="EO94" i="5"/>
  <c r="EM93" i="5"/>
  <c r="EO89" i="5"/>
  <c r="EN88" i="5"/>
  <c r="EN81" i="5"/>
  <c r="EO79" i="5"/>
  <c r="EO78" i="5"/>
  <c r="EM77" i="5"/>
  <c r="EN74" i="5"/>
  <c r="EO71" i="5"/>
  <c r="EN70" i="5"/>
  <c r="EO66" i="5"/>
  <c r="EN61" i="5"/>
  <c r="EN60" i="5"/>
  <c r="EO57" i="5"/>
  <c r="EO53" i="5"/>
  <c r="EN52" i="5"/>
  <c r="EM51" i="5"/>
  <c r="EN46" i="5"/>
  <c r="EM45" i="5"/>
  <c r="EO41" i="5"/>
  <c r="EM40" i="5"/>
  <c r="EO36" i="5"/>
  <c r="EN35" i="5"/>
  <c r="EN30" i="5"/>
  <c r="EM29" i="5"/>
  <c r="EO25" i="5"/>
  <c r="EM24" i="5"/>
  <c r="EO246" i="5"/>
  <c r="EO244" i="5"/>
  <c r="EM214" i="5"/>
  <c r="EO210" i="5"/>
  <c r="EN208" i="5"/>
  <c r="EM206" i="5"/>
  <c r="EN200" i="5"/>
  <c r="EN198" i="5"/>
  <c r="EO196" i="5"/>
  <c r="EN189" i="5"/>
  <c r="EN187" i="5"/>
  <c r="EO183" i="5"/>
  <c r="EN179" i="5"/>
  <c r="EN175" i="5"/>
  <c r="EO173" i="5"/>
  <c r="EM171" i="5"/>
  <c r="EN167" i="5"/>
  <c r="EO162" i="5"/>
  <c r="EN156" i="5"/>
  <c r="EM154" i="5"/>
  <c r="EO153" i="5"/>
  <c r="EO151" i="5"/>
  <c r="EN138" i="5"/>
  <c r="EN137" i="5"/>
  <c r="EO134" i="5"/>
  <c r="EM131" i="5"/>
  <c r="EN128" i="5"/>
  <c r="EM125" i="5"/>
  <c r="EN124" i="5"/>
  <c r="EM122" i="5"/>
  <c r="EN118" i="5"/>
  <c r="EO117" i="5"/>
  <c r="EO116" i="5"/>
  <c r="EN115" i="5"/>
  <c r="EN106" i="5"/>
  <c r="EO105" i="5"/>
  <c r="EO104" i="5"/>
  <c r="EO103" i="5"/>
  <c r="EM102" i="5"/>
  <c r="EN95" i="5"/>
  <c r="EM94" i="5"/>
  <c r="EO90" i="5"/>
  <c r="EM89" i="5"/>
  <c r="EO85" i="5"/>
  <c r="EO83" i="5"/>
  <c r="EN82" i="5"/>
  <c r="EN80" i="5"/>
  <c r="EM79" i="5"/>
  <c r="EM78" i="5"/>
  <c r="EN75" i="5"/>
  <c r="EO72" i="5"/>
  <c r="EM71" i="5"/>
  <c r="EN67" i="5"/>
  <c r="EM66" i="5"/>
  <c r="EO63" i="5"/>
  <c r="EO62" i="5"/>
  <c r="EM57" i="5"/>
  <c r="EO55" i="5"/>
  <c r="EO54" i="5"/>
  <c r="EM53" i="5"/>
  <c r="EO48" i="5"/>
  <c r="EN47" i="5"/>
  <c r="EN42" i="5"/>
  <c r="EM41" i="5"/>
  <c r="EO37" i="5"/>
  <c r="EM36" i="5"/>
  <c r="EO32" i="5"/>
  <c r="EN31" i="5"/>
  <c r="EN26" i="5"/>
  <c r="EM25" i="5"/>
  <c r="EO229" i="5"/>
  <c r="EM162" i="5"/>
  <c r="EN153" i="5"/>
  <c r="EN151" i="5"/>
  <c r="EM137" i="5"/>
  <c r="EO126" i="5"/>
  <c r="EM124" i="5"/>
  <c r="EM118" i="5"/>
  <c r="EN116" i="5"/>
  <c r="EM95" i="5"/>
  <c r="EO84" i="5"/>
  <c r="EM82" i="5"/>
  <c r="EM80" i="5"/>
  <c r="EO73" i="5"/>
  <c r="EN62" i="5"/>
  <c r="EO47" i="5"/>
  <c r="EO30" i="5"/>
  <c r="EN29" i="5"/>
  <c r="EO21" i="5"/>
  <c r="EO17" i="5"/>
  <c r="EN16" i="5"/>
  <c r="EM15" i="5"/>
  <c r="EM212" i="5"/>
  <c r="EM204" i="5"/>
  <c r="EN166" i="5"/>
  <c r="EN161" i="5"/>
  <c r="EO128" i="5"/>
  <c r="EM108" i="5"/>
  <c r="EO106" i="5"/>
  <c r="EM99" i="5"/>
  <c r="EM88" i="5"/>
  <c r="EO75" i="5"/>
  <c r="EN66" i="5"/>
  <c r="EN57" i="5"/>
  <c r="EN53" i="5"/>
  <c r="EM47" i="5"/>
  <c r="EN41" i="5"/>
  <c r="EO38" i="5"/>
  <c r="EO35" i="5"/>
  <c r="EO31" i="5"/>
  <c r="EM30" i="5"/>
  <c r="EN21" i="5"/>
  <c r="EO18" i="5"/>
  <c r="EN17" i="5"/>
  <c r="EM16" i="5"/>
  <c r="EO10" i="5"/>
  <c r="EO9" i="5"/>
  <c r="EN134" i="5"/>
  <c r="EM128" i="5"/>
  <c r="EM106" i="5"/>
  <c r="EN104" i="5"/>
  <c r="EN90" i="5"/>
  <c r="EM75" i="5"/>
  <c r="EO68" i="5"/>
  <c r="EO59" i="5"/>
  <c r="EN55" i="5"/>
  <c r="EN51" i="5"/>
  <c r="EM35" i="5"/>
  <c r="EN32" i="5"/>
  <c r="EM31" i="5"/>
  <c r="EM21" i="5"/>
  <c r="EO19" i="5"/>
  <c r="EN18" i="5"/>
  <c r="EM17" i="5"/>
  <c r="EO11" i="5"/>
  <c r="EN10" i="5"/>
  <c r="EN9" i="5"/>
  <c r="EO8" i="5"/>
  <c r="EO7" i="5"/>
  <c r="EO6" i="5"/>
  <c r="EO2" i="5"/>
  <c r="EN242" i="5"/>
  <c r="EM202" i="5"/>
  <c r="EO171" i="5"/>
  <c r="EO156" i="5"/>
  <c r="EN154" i="5"/>
  <c r="EO138" i="5"/>
  <c r="EN125" i="5"/>
  <c r="EM123" i="5"/>
  <c r="EO115" i="5"/>
  <c r="EN102" i="5"/>
  <c r="EN94" i="5"/>
  <c r="EM81" i="5"/>
  <c r="EN79" i="5"/>
  <c r="EM70" i="5"/>
  <c r="EM61" i="5"/>
  <c r="EN48" i="5"/>
  <c r="EN45" i="5"/>
  <c r="EO42" i="5"/>
  <c r="EO24" i="5"/>
  <c r="EO20" i="5"/>
  <c r="EN19" i="5"/>
  <c r="EM18" i="5"/>
  <c r="EO12" i="5"/>
  <c r="EN11" i="5"/>
  <c r="EM10" i="5"/>
  <c r="EM9" i="5"/>
  <c r="EN8" i="5"/>
  <c r="EN7" i="5"/>
  <c r="EN6" i="5"/>
  <c r="EO4" i="5"/>
  <c r="EO3" i="5"/>
  <c r="EN2" i="5"/>
  <c r="EM225" i="5"/>
  <c r="EM156" i="5"/>
  <c r="EO142" i="5"/>
  <c r="EM138" i="5"/>
  <c r="EN117" i="5"/>
  <c r="EM115" i="5"/>
  <c r="EO111" i="5"/>
  <c r="EO96" i="5"/>
  <c r="EN85" i="5"/>
  <c r="EN83" i="5"/>
  <c r="EN72" i="5"/>
  <c r="EN63" i="5"/>
  <c r="EM42" i="5"/>
  <c r="EM39" i="5"/>
  <c r="EN36" i="5"/>
  <c r="EN24" i="5"/>
  <c r="EN20" i="5"/>
  <c r="EM19" i="5"/>
  <c r="EO13" i="5"/>
  <c r="EN12" i="5"/>
  <c r="EM11" i="5"/>
  <c r="EM8" i="5"/>
  <c r="EM7" i="5"/>
  <c r="EM6" i="5"/>
  <c r="EN4" i="5"/>
  <c r="EN3" i="5"/>
  <c r="EM2" i="5"/>
  <c r="EM231" i="5"/>
  <c r="EO223" i="5"/>
  <c r="EM163" i="5"/>
  <c r="EN105" i="5"/>
  <c r="EN103" i="5"/>
  <c r="EO91" i="5"/>
  <c r="EO69" i="5"/>
  <c r="EM67" i="5"/>
  <c r="EO58" i="5"/>
  <c r="EN54" i="5"/>
  <c r="EM46" i="5"/>
  <c r="EO43" i="5"/>
  <c r="EN40" i="5"/>
  <c r="EO27" i="5"/>
  <c r="EM26" i="5"/>
  <c r="EM23" i="5"/>
  <c r="EO22" i="5"/>
  <c r="EO15" i="5"/>
  <c r="EN14" i="5"/>
  <c r="EM13" i="5"/>
  <c r="EN5" i="5"/>
  <c r="EO137" i="5"/>
  <c r="EM120" i="5"/>
  <c r="EO80" i="5"/>
  <c r="EN71" i="5"/>
  <c r="EN15" i="5"/>
  <c r="EM5" i="5"/>
  <c r="EM127" i="5"/>
  <c r="EM52" i="5"/>
  <c r="EO46" i="5"/>
  <c r="EN25" i="5"/>
  <c r="EO118" i="5"/>
  <c r="EO95" i="5"/>
  <c r="EN78" i="5"/>
  <c r="EM60" i="5"/>
  <c r="EM34" i="5"/>
  <c r="EO29" i="5"/>
  <c r="EM109" i="5"/>
  <c r="EO67" i="5"/>
  <c r="EO14" i="5"/>
  <c r="EM12" i="5"/>
  <c r="EM4" i="5"/>
  <c r="EO206" i="5"/>
  <c r="EM155" i="5"/>
  <c r="EN131" i="5"/>
  <c r="EN122" i="5"/>
  <c r="EO82" i="5"/>
  <c r="EN37" i="5"/>
  <c r="EN89" i="5"/>
  <c r="EO26" i="5"/>
  <c r="EN13" i="5"/>
  <c r="EO5" i="5"/>
  <c r="EM3" i="5"/>
  <c r="EM74" i="5"/>
  <c r="EN23" i="5"/>
  <c r="EM20" i="5"/>
  <c r="EM28" i="5"/>
  <c r="EO16" i="5"/>
  <c r="EO124" i="5"/>
  <c r="EN240" i="5"/>
  <c r="EO49" i="5"/>
  <c r="EO214" i="5"/>
  <c r="EM14" i="5"/>
  <c r="EY93" i="5"/>
  <c r="EK93" i="5"/>
  <c r="EY9" i="5"/>
  <c r="EK9" i="5"/>
  <c r="FC56" i="5"/>
  <c r="EX56" i="5"/>
  <c r="EX45" i="5"/>
  <c r="FC45" i="5"/>
  <c r="EY191" i="5"/>
  <c r="EK191" i="5"/>
  <c r="FC7" i="5"/>
  <c r="EX7" i="5"/>
  <c r="EX6" i="5"/>
  <c r="FC6" i="5"/>
  <c r="EY74" i="5"/>
  <c r="EK74" i="5"/>
  <c r="EX148" i="5"/>
  <c r="FC148" i="5"/>
  <c r="EK18" i="5"/>
  <c r="EY18" i="5"/>
  <c r="EK77" i="5"/>
  <c r="EY77" i="5"/>
  <c r="FC14" i="5"/>
  <c r="EX14" i="5"/>
  <c r="EX86" i="5"/>
  <c r="FC86" i="5"/>
  <c r="EK145" i="5"/>
  <c r="EY145" i="5"/>
  <c r="EK5" i="5"/>
  <c r="EY5" i="5"/>
  <c r="FC22" i="5"/>
  <c r="EX22" i="5"/>
  <c r="EK50" i="5"/>
  <c r="L50" i="7" s="1"/>
  <c r="EY50" i="5"/>
  <c r="EY45" i="5"/>
  <c r="EK45" i="5"/>
  <c r="EX77" i="5"/>
  <c r="FC77" i="5"/>
  <c r="EX100" i="5"/>
  <c r="FC100" i="5"/>
  <c r="EX119" i="5"/>
  <c r="FC119" i="5"/>
  <c r="FC149" i="5"/>
  <c r="EX149" i="5"/>
  <c r="EY204" i="5"/>
  <c r="EK204" i="5"/>
  <c r="FC43" i="5"/>
  <c r="EX43" i="5"/>
  <c r="EY64" i="5"/>
  <c r="EK64" i="5"/>
  <c r="EY86" i="5"/>
  <c r="EK86" i="5"/>
  <c r="EK135" i="5"/>
  <c r="EY135" i="5"/>
  <c r="EK147" i="5"/>
  <c r="EY147" i="5"/>
  <c r="FC104" i="5"/>
  <c r="EX104" i="5"/>
  <c r="FC126" i="5"/>
  <c r="EX126" i="5"/>
  <c r="FC186" i="5"/>
  <c r="EX186" i="5"/>
  <c r="EX54" i="5"/>
  <c r="FC54" i="5"/>
  <c r="EY72" i="5"/>
  <c r="EK72" i="5"/>
  <c r="EY90" i="5"/>
  <c r="EK90" i="5"/>
  <c r="EX106" i="5"/>
  <c r="FC106" i="5"/>
  <c r="EK126" i="5"/>
  <c r="EY126" i="5"/>
  <c r="EY31" i="5"/>
  <c r="EK31" i="5"/>
  <c r="EX53" i="5"/>
  <c r="FC53" i="5"/>
  <c r="EK83" i="5"/>
  <c r="EY83" i="5"/>
  <c r="EK105" i="5"/>
  <c r="EY105" i="5"/>
  <c r="EY124" i="5"/>
  <c r="EK124" i="5"/>
  <c r="EK153" i="5"/>
  <c r="EY153" i="5"/>
  <c r="EY25" i="5"/>
  <c r="EK25" i="5"/>
  <c r="EY66" i="5"/>
  <c r="EK66" i="5"/>
  <c r="FC108" i="5"/>
  <c r="EX108" i="5"/>
  <c r="EY166" i="5"/>
  <c r="EK166" i="5"/>
  <c r="FC222" i="5"/>
  <c r="EX222" i="5"/>
  <c r="EX239" i="5"/>
  <c r="FC239" i="5"/>
  <c r="FC174" i="5"/>
  <c r="EX174" i="5"/>
  <c r="EY186" i="5"/>
  <c r="EK186" i="5"/>
  <c r="EX197" i="5"/>
  <c r="FC197" i="5"/>
  <c r="EY221" i="5"/>
  <c r="EK221" i="5"/>
  <c r="FC193" i="5"/>
  <c r="EX193" i="5"/>
  <c r="FC162" i="5"/>
  <c r="EX162" i="5"/>
  <c r="FC178" i="5"/>
  <c r="EX178" i="5"/>
  <c r="EY200" i="5"/>
  <c r="EK200" i="5"/>
  <c r="EX243" i="5"/>
  <c r="FC243" i="5"/>
  <c r="EX171" i="5"/>
  <c r="FC171" i="5"/>
  <c r="EY201" i="5"/>
  <c r="EK201" i="5"/>
  <c r="EX213" i="5"/>
  <c r="FC213" i="5"/>
  <c r="EY234" i="5"/>
  <c r="EK234" i="5"/>
  <c r="FC212" i="5"/>
  <c r="EX212" i="5"/>
  <c r="FC150" i="5"/>
  <c r="EX150" i="5"/>
  <c r="EX8" i="5"/>
  <c r="FC8" i="5"/>
  <c r="EK149" i="5"/>
  <c r="L149" i="7" s="1"/>
  <c r="EY149" i="5"/>
  <c r="EY51" i="5"/>
  <c r="EK51" i="5"/>
  <c r="FC107" i="5"/>
  <c r="EX107" i="5"/>
  <c r="EK155" i="5"/>
  <c r="EY155" i="5"/>
  <c r="EX49" i="5"/>
  <c r="FC49" i="5"/>
  <c r="EX152" i="5"/>
  <c r="FC152" i="5"/>
  <c r="FC245" i="5"/>
  <c r="EX245" i="5"/>
  <c r="FC195" i="5"/>
  <c r="EX195" i="5"/>
  <c r="EX12" i="5"/>
  <c r="FC12" i="5"/>
  <c r="EY40" i="5"/>
  <c r="EK40" i="5"/>
  <c r="EY11" i="5"/>
  <c r="EK11" i="5"/>
  <c r="EX109" i="5"/>
  <c r="FC109" i="5"/>
  <c r="EX32" i="5"/>
  <c r="FC32" i="5"/>
  <c r="EX37" i="5"/>
  <c r="FC37" i="5"/>
  <c r="FC142" i="5"/>
  <c r="EX142" i="5"/>
  <c r="EY96" i="5"/>
  <c r="EK96" i="5"/>
  <c r="EY142" i="5"/>
  <c r="EK142" i="5"/>
  <c r="FC47" i="5"/>
  <c r="EX47" i="5"/>
  <c r="EY118" i="5"/>
  <c r="EK118" i="5"/>
  <c r="EX231" i="5"/>
  <c r="FC231" i="5"/>
  <c r="EK231" i="5"/>
  <c r="L231" i="7" s="1"/>
  <c r="EY231" i="5"/>
  <c r="FC238" i="5"/>
  <c r="EX238" i="5"/>
  <c r="ES245" i="5"/>
  <c r="ER239" i="5"/>
  <c r="ET237" i="5"/>
  <c r="ES236" i="5"/>
  <c r="ES231" i="5"/>
  <c r="ET230" i="5"/>
  <c r="ES228" i="5"/>
  <c r="ET226" i="5"/>
  <c r="ET225" i="5"/>
  <c r="ER218" i="5"/>
  <c r="ES217" i="5"/>
  <c r="ES216" i="5"/>
  <c r="ET215" i="5"/>
  <c r="ET213" i="5"/>
  <c r="ET212" i="5"/>
  <c r="ET205" i="5"/>
  <c r="ET204" i="5"/>
  <c r="ES203" i="5"/>
  <c r="ES202" i="5"/>
  <c r="ER191" i="5"/>
  <c r="ER186" i="5"/>
  <c r="ES182" i="5"/>
  <c r="ER177" i="5"/>
  <c r="ER170" i="5"/>
  <c r="ER169" i="5"/>
  <c r="ES166" i="5"/>
  <c r="ER164" i="5"/>
  <c r="ER163" i="5"/>
  <c r="ET160" i="5"/>
  <c r="ET159" i="5"/>
  <c r="ER245" i="5"/>
  <c r="ET242" i="5"/>
  <c r="ET240" i="5"/>
  <c r="ES237" i="5"/>
  <c r="ER236" i="5"/>
  <c r="ER231" i="5"/>
  <c r="ES230" i="5"/>
  <c r="ER228" i="5"/>
  <c r="ES226" i="5"/>
  <c r="ES225" i="5"/>
  <c r="ET223" i="5"/>
  <c r="ER217" i="5"/>
  <c r="ER216" i="5"/>
  <c r="ES215" i="5"/>
  <c r="ET214" i="5"/>
  <c r="ES213" i="5"/>
  <c r="ES212" i="5"/>
  <c r="ET211" i="5"/>
  <c r="ET207" i="5"/>
  <c r="ET206" i="5"/>
  <c r="ES205" i="5"/>
  <c r="ES204" i="5"/>
  <c r="ER203" i="5"/>
  <c r="ER202" i="5"/>
  <c r="ET201" i="5"/>
  <c r="ET190" i="5"/>
  <c r="ER182" i="5"/>
  <c r="ER166" i="5"/>
  <c r="ET165" i="5"/>
  <c r="ES160" i="5"/>
  <c r="ES159" i="5"/>
  <c r="ET243" i="5"/>
  <c r="ES242" i="5"/>
  <c r="ES240" i="5"/>
  <c r="ER237" i="5"/>
  <c r="ET232" i="5"/>
  <c r="ER230" i="5"/>
  <c r="ET229" i="5"/>
  <c r="ER226" i="5"/>
  <c r="ER225" i="5"/>
  <c r="ES223" i="5"/>
  <c r="ER215" i="5"/>
  <c r="ES214" i="5"/>
  <c r="ER213" i="5"/>
  <c r="ER212" i="5"/>
  <c r="ES211" i="5"/>
  <c r="ES207" i="5"/>
  <c r="ES206" i="5"/>
  <c r="ER205" i="5"/>
  <c r="ER204" i="5"/>
  <c r="ES201" i="5"/>
  <c r="ES190" i="5"/>
  <c r="ET189" i="5"/>
  <c r="ET178" i="5"/>
  <c r="ET172" i="5"/>
  <c r="ET171" i="5"/>
  <c r="ES165" i="5"/>
  <c r="ET162" i="5"/>
  <c r="ER160" i="5"/>
  <c r="ER159" i="5"/>
  <c r="ES243" i="5"/>
  <c r="ER242" i="5"/>
  <c r="ER240" i="5"/>
  <c r="ET235" i="5"/>
  <c r="ET234" i="5"/>
  <c r="ES232" i="5"/>
  <c r="ES229" i="5"/>
  <c r="ER223" i="5"/>
  <c r="ER214" i="5"/>
  <c r="ER211" i="5"/>
  <c r="ET210" i="5"/>
  <c r="ET209" i="5"/>
  <c r="ET208" i="5"/>
  <c r="ER207" i="5"/>
  <c r="ER206" i="5"/>
  <c r="ER201" i="5"/>
  <c r="ET200" i="5"/>
  <c r="ET199" i="5"/>
  <c r="ET198" i="5"/>
  <c r="ET197" i="5"/>
  <c r="ET194" i="5"/>
  <c r="ET193" i="5"/>
  <c r="ER190" i="5"/>
  <c r="ES189" i="5"/>
  <c r="ET187" i="5"/>
  <c r="ET179" i="5"/>
  <c r="ES178" i="5"/>
  <c r="ET175" i="5"/>
  <c r="ES172" i="5"/>
  <c r="ES171" i="5"/>
  <c r="ET168" i="5"/>
  <c r="ET167" i="5"/>
  <c r="ET246" i="5"/>
  <c r="ET244" i="5"/>
  <c r="ER243" i="5"/>
  <c r="ET241" i="5"/>
  <c r="ES235" i="5"/>
  <c r="ES234" i="5"/>
  <c r="ER232" i="5"/>
  <c r="ER229" i="5"/>
  <c r="ET221" i="5"/>
  <c r="ET220" i="5"/>
  <c r="ET219" i="5"/>
  <c r="ES210" i="5"/>
  <c r="ES209" i="5"/>
  <c r="ES208" i="5"/>
  <c r="ES200" i="5"/>
  <c r="ES199" i="5"/>
  <c r="ES198" i="5"/>
  <c r="ES197" i="5"/>
  <c r="ET196" i="5"/>
  <c r="ET195" i="5"/>
  <c r="ES194" i="5"/>
  <c r="ES193" i="5"/>
  <c r="ER189" i="5"/>
  <c r="ET188" i="5"/>
  <c r="ES187" i="5"/>
  <c r="ET183" i="5"/>
  <c r="ET181" i="5"/>
  <c r="ET180" i="5"/>
  <c r="ES179" i="5"/>
  <c r="ER178" i="5"/>
  <c r="ET176" i="5"/>
  <c r="ES175" i="5"/>
  <c r="ET173" i="5"/>
  <c r="ER172" i="5"/>
  <c r="ER171" i="5"/>
  <c r="ES168" i="5"/>
  <c r="ES167" i="5"/>
  <c r="ER162" i="5"/>
  <c r="ES161" i="5"/>
  <c r="ET158" i="5"/>
  <c r="ER246" i="5"/>
  <c r="ER244" i="5"/>
  <c r="ER241" i="5"/>
  <c r="ET239" i="5"/>
  <c r="ES238" i="5"/>
  <c r="ES233" i="5"/>
  <c r="ES227" i="5"/>
  <c r="ES224" i="5"/>
  <c r="ES222" i="5"/>
  <c r="ER221" i="5"/>
  <c r="ER220" i="5"/>
  <c r="ER219" i="5"/>
  <c r="ET218" i="5"/>
  <c r="ER196" i="5"/>
  <c r="ER195" i="5"/>
  <c r="ES192" i="5"/>
  <c r="ET191" i="5"/>
  <c r="ER188" i="5"/>
  <c r="ET186" i="5"/>
  <c r="ES185" i="5"/>
  <c r="ES184" i="5"/>
  <c r="ER183" i="5"/>
  <c r="ER181" i="5"/>
  <c r="ER180" i="5"/>
  <c r="ET177" i="5"/>
  <c r="ER176" i="5"/>
  <c r="ES174" i="5"/>
  <c r="ER173" i="5"/>
  <c r="ET170" i="5"/>
  <c r="ET169" i="5"/>
  <c r="ET164" i="5"/>
  <c r="ET163" i="5"/>
  <c r="ES239" i="5"/>
  <c r="ER233" i="5"/>
  <c r="ET217" i="5"/>
  <c r="ET203" i="5"/>
  <c r="ER192" i="5"/>
  <c r="ES164" i="5"/>
  <c r="ET155" i="5"/>
  <c r="ES149" i="5"/>
  <c r="ER148" i="5"/>
  <c r="ER147" i="5"/>
  <c r="ES145" i="5"/>
  <c r="ER143" i="5"/>
  <c r="ER136" i="5"/>
  <c r="ER135" i="5"/>
  <c r="ES133" i="5"/>
  <c r="ES132" i="5"/>
  <c r="ER130" i="5"/>
  <c r="ET127" i="5"/>
  <c r="ET123" i="5"/>
  <c r="ET122" i="5"/>
  <c r="ES121" i="5"/>
  <c r="ES120" i="5"/>
  <c r="ES119" i="5"/>
  <c r="ER113" i="5"/>
  <c r="ER110" i="5"/>
  <c r="ET109" i="5"/>
  <c r="ES108" i="5"/>
  <c r="ES107" i="5"/>
  <c r="ET102" i="5"/>
  <c r="ET99" i="5"/>
  <c r="ER98" i="5"/>
  <c r="ET94" i="5"/>
  <c r="ES93" i="5"/>
  <c r="ES88" i="5"/>
  <c r="ER87" i="5"/>
  <c r="ET81" i="5"/>
  <c r="ET78" i="5"/>
  <c r="ES77" i="5"/>
  <c r="ES74" i="5"/>
  <c r="ES70" i="5"/>
  <c r="ET66" i="5"/>
  <c r="ET61" i="5"/>
  <c r="ES60" i="5"/>
  <c r="ET53" i="5"/>
  <c r="ET52" i="5"/>
  <c r="ER51" i="5"/>
  <c r="ET46" i="5"/>
  <c r="ER45" i="5"/>
  <c r="ET41" i="5"/>
  <c r="ES40" i="5"/>
  <c r="ES35" i="5"/>
  <c r="ER34" i="5"/>
  <c r="ET30" i="5"/>
  <c r="ER29" i="5"/>
  <c r="ET25" i="5"/>
  <c r="ES24" i="5"/>
  <c r="ES241" i="5"/>
  <c r="ET224" i="5"/>
  <c r="ER209" i="5"/>
  <c r="ER199" i="5"/>
  <c r="ER197" i="5"/>
  <c r="ES195" i="5"/>
  <c r="ES188" i="5"/>
  <c r="ET184" i="5"/>
  <c r="ES180" i="5"/>
  <c r="ES176" i="5"/>
  <c r="ET174" i="5"/>
  <c r="ER168" i="5"/>
  <c r="ET156" i="5"/>
  <c r="ES155" i="5"/>
  <c r="ET154" i="5"/>
  <c r="ER149" i="5"/>
  <c r="ER145" i="5"/>
  <c r="ER133" i="5"/>
  <c r="ER132" i="5"/>
  <c r="ET131" i="5"/>
  <c r="ES127" i="5"/>
  <c r="ET125" i="5"/>
  <c r="ET124" i="5"/>
  <c r="ES123" i="5"/>
  <c r="ES122" i="5"/>
  <c r="ER121" i="5"/>
  <c r="ER120" i="5"/>
  <c r="ER119" i="5"/>
  <c r="ET118" i="5"/>
  <c r="ES109" i="5"/>
  <c r="ER108" i="5"/>
  <c r="ER107" i="5"/>
  <c r="ET106" i="5"/>
  <c r="ES102" i="5"/>
  <c r="ES99" i="5"/>
  <c r="ES94" i="5"/>
  <c r="ER93" i="5"/>
  <c r="ET89" i="5"/>
  <c r="ER88" i="5"/>
  <c r="ET82" i="5"/>
  <c r="ES81" i="5"/>
  <c r="ET80" i="5"/>
  <c r="ET79" i="5"/>
  <c r="ES78" i="5"/>
  <c r="ER77" i="5"/>
  <c r="ER74" i="5"/>
  <c r="ET71" i="5"/>
  <c r="ER70" i="5"/>
  <c r="ES66" i="5"/>
  <c r="ES61" i="5"/>
  <c r="ER60" i="5"/>
  <c r="ET57" i="5"/>
  <c r="ES53" i="5"/>
  <c r="ES52" i="5"/>
  <c r="ET47" i="5"/>
  <c r="ES46" i="5"/>
  <c r="ES41" i="5"/>
  <c r="ER40" i="5"/>
  <c r="ET36" i="5"/>
  <c r="ER35" i="5"/>
  <c r="ET31" i="5"/>
  <c r="ES30" i="5"/>
  <c r="ES25" i="5"/>
  <c r="ER24" i="5"/>
  <c r="ET245" i="5"/>
  <c r="ET228" i="5"/>
  <c r="ER224" i="5"/>
  <c r="ES186" i="5"/>
  <c r="ER184" i="5"/>
  <c r="ET182" i="5"/>
  <c r="ER174" i="5"/>
  <c r="ES170" i="5"/>
  <c r="ES158" i="5"/>
  <c r="ET157" i="5"/>
  <c r="ES156" i="5"/>
  <c r="ER155" i="5"/>
  <c r="ES154" i="5"/>
  <c r="ET153" i="5"/>
  <c r="ET138" i="5"/>
  <c r="ET137" i="5"/>
  <c r="ES131" i="5"/>
  <c r="ET128" i="5"/>
  <c r="ER127" i="5"/>
  <c r="ES125" i="5"/>
  <c r="ES124" i="5"/>
  <c r="ER123" i="5"/>
  <c r="ER122" i="5"/>
  <c r="ES118" i="5"/>
  <c r="ET116" i="5"/>
  <c r="ET115" i="5"/>
  <c r="ER109" i="5"/>
  <c r="ES106" i="5"/>
  <c r="ET104" i="5"/>
  <c r="ER102" i="5"/>
  <c r="ER99" i="5"/>
  <c r="ET95" i="5"/>
  <c r="ER94" i="5"/>
  <c r="ET90" i="5"/>
  <c r="ES89" i="5"/>
  <c r="ES82" i="5"/>
  <c r="ER81" i="5"/>
  <c r="ES80" i="5"/>
  <c r="ES79" i="5"/>
  <c r="ER78" i="5"/>
  <c r="ET75" i="5"/>
  <c r="ET72" i="5"/>
  <c r="ES71" i="5"/>
  <c r="ET67" i="5"/>
  <c r="ER66" i="5"/>
  <c r="ET62" i="5"/>
  <c r="ER61" i="5"/>
  <c r="ES57" i="5"/>
  <c r="ER53" i="5"/>
  <c r="ER52" i="5"/>
  <c r="ES47" i="5"/>
  <c r="ER46" i="5"/>
  <c r="ET42" i="5"/>
  <c r="ER41" i="5"/>
  <c r="ET37" i="5"/>
  <c r="ES36" i="5"/>
  <c r="ET238" i="5"/>
  <c r="ER234" i="5"/>
  <c r="ET222" i="5"/>
  <c r="ES220" i="5"/>
  <c r="ER193" i="5"/>
  <c r="ER165" i="5"/>
  <c r="ET161" i="5"/>
  <c r="ER158" i="5"/>
  <c r="ES157" i="5"/>
  <c r="ER156" i="5"/>
  <c r="ER154" i="5"/>
  <c r="ES153" i="5"/>
  <c r="ET151" i="5"/>
  <c r="ET142" i="5"/>
  <c r="ES138" i="5"/>
  <c r="ES137" i="5"/>
  <c r="ET134" i="5"/>
  <c r="ER131" i="5"/>
  <c r="ES128" i="5"/>
  <c r="ER125" i="5"/>
  <c r="ER124" i="5"/>
  <c r="ER118" i="5"/>
  <c r="ET117" i="5"/>
  <c r="ES116" i="5"/>
  <c r="ES115" i="5"/>
  <c r="ER106" i="5"/>
  <c r="ET105" i="5"/>
  <c r="ES104" i="5"/>
  <c r="ET103" i="5"/>
  <c r="ET96" i="5"/>
  <c r="ES95" i="5"/>
  <c r="ES90" i="5"/>
  <c r="ER89" i="5"/>
  <c r="ET85" i="5"/>
  <c r="ET84" i="5"/>
  <c r="ET83" i="5"/>
  <c r="ER82" i="5"/>
  <c r="ER80" i="5"/>
  <c r="ER79" i="5"/>
  <c r="ES75" i="5"/>
  <c r="ES72" i="5"/>
  <c r="ER71" i="5"/>
  <c r="ET68" i="5"/>
  <c r="ES67" i="5"/>
  <c r="ET63" i="5"/>
  <c r="ES62" i="5"/>
  <c r="ET58" i="5"/>
  <c r="ER57" i="5"/>
  <c r="ET55" i="5"/>
  <c r="ET54" i="5"/>
  <c r="ER238" i="5"/>
  <c r="ET236" i="5"/>
  <c r="ER222" i="5"/>
  <c r="ES218" i="5"/>
  <c r="ET216" i="5"/>
  <c r="ET202" i="5"/>
  <c r="ES191" i="5"/>
  <c r="ET166" i="5"/>
  <c r="ER161" i="5"/>
  <c r="ER157" i="5"/>
  <c r="ER153" i="5"/>
  <c r="ET152" i="5"/>
  <c r="ES151" i="5"/>
  <c r="ET150" i="5"/>
  <c r="ET144" i="5"/>
  <c r="ES142" i="5"/>
  <c r="ET140" i="5"/>
  <c r="ER138" i="5"/>
  <c r="ER137" i="5"/>
  <c r="ES134" i="5"/>
  <c r="ER128" i="5"/>
  <c r="ET126" i="5"/>
  <c r="ES117" i="5"/>
  <c r="ER116" i="5"/>
  <c r="ER115" i="5"/>
  <c r="ET114" i="5"/>
  <c r="ET112" i="5"/>
  <c r="ET111" i="5"/>
  <c r="ES105" i="5"/>
  <c r="ER104" i="5"/>
  <c r="ES103" i="5"/>
  <c r="ET101" i="5"/>
  <c r="ES96" i="5"/>
  <c r="ER95" i="5"/>
  <c r="ET91" i="5"/>
  <c r="ER90" i="5"/>
  <c r="ET86" i="5"/>
  <c r="ES85" i="5"/>
  <c r="ES84" i="5"/>
  <c r="ES83" i="5"/>
  <c r="ET76" i="5"/>
  <c r="ER75" i="5"/>
  <c r="ET73" i="5"/>
  <c r="ER72" i="5"/>
  <c r="ET69" i="5"/>
  <c r="ES68" i="5"/>
  <c r="ER67" i="5"/>
  <c r="ET64" i="5"/>
  <c r="ES63" i="5"/>
  <c r="ER62" i="5"/>
  <c r="ET59" i="5"/>
  <c r="ES58" i="5"/>
  <c r="ET56" i="5"/>
  <c r="ES55" i="5"/>
  <c r="ES54" i="5"/>
  <c r="ES49" i="5"/>
  <c r="ES48" i="5"/>
  <c r="ES43" i="5"/>
  <c r="ER42" i="5"/>
  <c r="ET38" i="5"/>
  <c r="ER37" i="5"/>
  <c r="ET33" i="5"/>
  <c r="ES32" i="5"/>
  <c r="ES27" i="5"/>
  <c r="ER26" i="5"/>
  <c r="ET22" i="5"/>
  <c r="ER21" i="5"/>
  <c r="ER20" i="5"/>
  <c r="ET231" i="5"/>
  <c r="ER227" i="5"/>
  <c r="ER185" i="5"/>
  <c r="ES177" i="5"/>
  <c r="ES169" i="5"/>
  <c r="ES163" i="5"/>
  <c r="ER152" i="5"/>
  <c r="ER150" i="5"/>
  <c r="ET148" i="5"/>
  <c r="ET147" i="5"/>
  <c r="ES146" i="5"/>
  <c r="ER144" i="5"/>
  <c r="ET143" i="5"/>
  <c r="ES141" i="5"/>
  <c r="ER140" i="5"/>
  <c r="ES139" i="5"/>
  <c r="ET136" i="5"/>
  <c r="ET135" i="5"/>
  <c r="ET130" i="5"/>
  <c r="ES129" i="5"/>
  <c r="ER126" i="5"/>
  <c r="ER114" i="5"/>
  <c r="ET113" i="5"/>
  <c r="ER112" i="5"/>
  <c r="ER111" i="5"/>
  <c r="ET110" i="5"/>
  <c r="ER101" i="5"/>
  <c r="ES100" i="5"/>
  <c r="ET98" i="5"/>
  <c r="ES97" i="5"/>
  <c r="ES92" i="5"/>
  <c r="ER91" i="5"/>
  <c r="ET87" i="5"/>
  <c r="ER86" i="5"/>
  <c r="ER76" i="5"/>
  <c r="ER73" i="5"/>
  <c r="ER69" i="5"/>
  <c r="ES65" i="5"/>
  <c r="ER64" i="5"/>
  <c r="ER59" i="5"/>
  <c r="ER56" i="5"/>
  <c r="ET51" i="5"/>
  <c r="ES50" i="5"/>
  <c r="ET45" i="5"/>
  <c r="ES44" i="5"/>
  <c r="ES39" i="5"/>
  <c r="ER38" i="5"/>
  <c r="ET34" i="5"/>
  <c r="ER33" i="5"/>
  <c r="ET29" i="5"/>
  <c r="ES28" i="5"/>
  <c r="ES221" i="5"/>
  <c r="ET149" i="5"/>
  <c r="ES147" i="5"/>
  <c r="ET145" i="5"/>
  <c r="ES143" i="5"/>
  <c r="ER141" i="5"/>
  <c r="ER139" i="5"/>
  <c r="ES110" i="5"/>
  <c r="ET108" i="5"/>
  <c r="ER97" i="5"/>
  <c r="ET88" i="5"/>
  <c r="ER44" i="5"/>
  <c r="ES38" i="5"/>
  <c r="ET35" i="5"/>
  <c r="ET32" i="5"/>
  <c r="ER31" i="5"/>
  <c r="ER19" i="5"/>
  <c r="ER18" i="5"/>
  <c r="ET13" i="5"/>
  <c r="ET12" i="5"/>
  <c r="ER11" i="5"/>
  <c r="ER10" i="5"/>
  <c r="ES8" i="5"/>
  <c r="ER7" i="5"/>
  <c r="ES6" i="5"/>
  <c r="ET4" i="5"/>
  <c r="ES3" i="5"/>
  <c r="ES2" i="5"/>
  <c r="ES244" i="5"/>
  <c r="ET227" i="5"/>
  <c r="ES196" i="5"/>
  <c r="ES181" i="5"/>
  <c r="ES173" i="5"/>
  <c r="ER134" i="5"/>
  <c r="ET92" i="5"/>
  <c r="ER68" i="5"/>
  <c r="ES59" i="5"/>
  <c r="ER55" i="5"/>
  <c r="ES51" i="5"/>
  <c r="ET48" i="5"/>
  <c r="ER32" i="5"/>
  <c r="ET20" i="5"/>
  <c r="ES13" i="5"/>
  <c r="ES12" i="5"/>
  <c r="ER8" i="5"/>
  <c r="ER6" i="5"/>
  <c r="ET5" i="5"/>
  <c r="ES4" i="5"/>
  <c r="ER3" i="5"/>
  <c r="ER2" i="5"/>
  <c r="ER235" i="5"/>
  <c r="ES219" i="5"/>
  <c r="ES136" i="5"/>
  <c r="ET132" i="5"/>
  <c r="ES130" i="5"/>
  <c r="ET121" i="5"/>
  <c r="ET119" i="5"/>
  <c r="ER92" i="5"/>
  <c r="ET77" i="5"/>
  <c r="ET70" i="5"/>
  <c r="ER48" i="5"/>
  <c r="ES45" i="5"/>
  <c r="ES42" i="5"/>
  <c r="ET39" i="5"/>
  <c r="ET24" i="5"/>
  <c r="ET23" i="5"/>
  <c r="ES20" i="5"/>
  <c r="ET15" i="5"/>
  <c r="ET14" i="5"/>
  <c r="ER13" i="5"/>
  <c r="ER12" i="5"/>
  <c r="ES5" i="5"/>
  <c r="ER4" i="5"/>
  <c r="ER210" i="5"/>
  <c r="ER187" i="5"/>
  <c r="ER179" i="5"/>
  <c r="ES152" i="5"/>
  <c r="ES150" i="5"/>
  <c r="ET146" i="5"/>
  <c r="ES144" i="5"/>
  <c r="ER142" i="5"/>
  <c r="ES140" i="5"/>
  <c r="ER117" i="5"/>
  <c r="ES111" i="5"/>
  <c r="ET100" i="5"/>
  <c r="ER96" i="5"/>
  <c r="ER85" i="5"/>
  <c r="ER83" i="5"/>
  <c r="ET65" i="5"/>
  <c r="ER63" i="5"/>
  <c r="ET49" i="5"/>
  <c r="ER39" i="5"/>
  <c r="ER36" i="5"/>
  <c r="ES33" i="5"/>
  <c r="ET26" i="5"/>
  <c r="ER25" i="5"/>
  <c r="ES23" i="5"/>
  <c r="ES15" i="5"/>
  <c r="ES14" i="5"/>
  <c r="ER5" i="5"/>
  <c r="ET233" i="5"/>
  <c r="ER194" i="5"/>
  <c r="ES148" i="5"/>
  <c r="ER146" i="5"/>
  <c r="ES113" i="5"/>
  <c r="ET107" i="5"/>
  <c r="ER100" i="5"/>
  <c r="ES98" i="5"/>
  <c r="ES87" i="5"/>
  <c r="ET74" i="5"/>
  <c r="ER65" i="5"/>
  <c r="ER49" i="5"/>
  <c r="ET43" i="5"/>
  <c r="ET27" i="5"/>
  <c r="ES26" i="5"/>
  <c r="ER23" i="5"/>
  <c r="ES22" i="5"/>
  <c r="ET17" i="5"/>
  <c r="ET16" i="5"/>
  <c r="ER15" i="5"/>
  <c r="ER14" i="5"/>
  <c r="ET192" i="5"/>
  <c r="ES135" i="5"/>
  <c r="ET133" i="5"/>
  <c r="ER129" i="5"/>
  <c r="ET120" i="5"/>
  <c r="ET93" i="5"/>
  <c r="ET60" i="5"/>
  <c r="ET50" i="5"/>
  <c r="ES34" i="5"/>
  <c r="ES29" i="5"/>
  <c r="ER28" i="5"/>
  <c r="ES21" i="5"/>
  <c r="ET19" i="5"/>
  <c r="ET18" i="5"/>
  <c r="ER17" i="5"/>
  <c r="ER16" i="5"/>
  <c r="ET11" i="5"/>
  <c r="ET10" i="5"/>
  <c r="ES9" i="5"/>
  <c r="ET7" i="5"/>
  <c r="ER198" i="5"/>
  <c r="ER167" i="5"/>
  <c r="ES112" i="5"/>
  <c r="ET97" i="5"/>
  <c r="ER47" i="5"/>
  <c r="ER30" i="5"/>
  <c r="ES19" i="5"/>
  <c r="ER103" i="5"/>
  <c r="ES69" i="5"/>
  <c r="ET40" i="5"/>
  <c r="ET21" i="5"/>
  <c r="ES162" i="5"/>
  <c r="ER151" i="5"/>
  <c r="ES126" i="5"/>
  <c r="ES86" i="5"/>
  <c r="ES10" i="5"/>
  <c r="ET8" i="5"/>
  <c r="ET6" i="5"/>
  <c r="ET2" i="5"/>
  <c r="ET185" i="5"/>
  <c r="ES76" i="5"/>
  <c r="ER58" i="5"/>
  <c r="ET28" i="5"/>
  <c r="ES16" i="5"/>
  <c r="ER175" i="5"/>
  <c r="ET139" i="5"/>
  <c r="ES114" i="5"/>
  <c r="ES73" i="5"/>
  <c r="ES64" i="5"/>
  <c r="ES31" i="5"/>
  <c r="ES11" i="5"/>
  <c r="ER9" i="5"/>
  <c r="ES7" i="5"/>
  <c r="ET3" i="5"/>
  <c r="ER200" i="5"/>
  <c r="ET129" i="5"/>
  <c r="ER105" i="5"/>
  <c r="ER54" i="5"/>
  <c r="ER22" i="5"/>
  <c r="ES17" i="5"/>
  <c r="ER208" i="5"/>
  <c r="ER43" i="5"/>
  <c r="ER50" i="5"/>
  <c r="ES183" i="5"/>
  <c r="ES101" i="5"/>
  <c r="ES37" i="5"/>
  <c r="ES18" i="5"/>
  <c r="ER84" i="5"/>
  <c r="ES91" i="5"/>
  <c r="ES56" i="5"/>
  <c r="ET9" i="5"/>
  <c r="ES246" i="5"/>
  <c r="ER27" i="5"/>
  <c r="ET141" i="5"/>
  <c r="ET44" i="5"/>
  <c r="EX140" i="5"/>
  <c r="FC140" i="5"/>
  <c r="EY158" i="5"/>
  <c r="EK158" i="5"/>
  <c r="EY36" i="5"/>
  <c r="EK36" i="5"/>
  <c r="L36" i="7" s="1"/>
  <c r="EY222" i="5"/>
  <c r="EK222" i="5"/>
  <c r="EY7" i="5"/>
  <c r="EK7" i="5"/>
  <c r="EY19" i="5"/>
  <c r="EK19" i="5"/>
  <c r="EY89" i="5"/>
  <c r="EK89" i="5"/>
  <c r="L89" i="7" s="1"/>
  <c r="FC169" i="5"/>
  <c r="EX169" i="5"/>
  <c r="EX21" i="5"/>
  <c r="FC21" i="5"/>
  <c r="EK79" i="5"/>
  <c r="L79" i="7" s="1"/>
  <c r="EY79" i="5"/>
  <c r="FC15" i="5"/>
  <c r="EX15" i="5"/>
  <c r="EY92" i="5"/>
  <c r="EK92" i="5"/>
  <c r="FC166" i="5"/>
  <c r="EX166" i="5"/>
  <c r="EX147" i="5"/>
  <c r="FC147" i="5"/>
  <c r="FC23" i="5"/>
  <c r="EX23" i="5"/>
  <c r="EY60" i="5"/>
  <c r="EK60" i="5"/>
  <c r="EK46" i="5"/>
  <c r="EY46" i="5"/>
  <c r="EY81" i="5"/>
  <c r="EK81" i="5"/>
  <c r="EX121" i="5"/>
  <c r="FC121" i="5"/>
  <c r="EY212" i="5"/>
  <c r="EK212" i="5"/>
  <c r="EX44" i="5"/>
  <c r="FC44" i="5"/>
  <c r="EX65" i="5"/>
  <c r="FC65" i="5"/>
  <c r="EK87" i="5"/>
  <c r="EY87" i="5"/>
  <c r="EY112" i="5"/>
  <c r="EK112" i="5"/>
  <c r="EY136" i="5"/>
  <c r="EK136" i="5"/>
  <c r="EY150" i="5"/>
  <c r="EK150" i="5"/>
  <c r="EX230" i="5"/>
  <c r="FC230" i="5"/>
  <c r="EK65" i="5"/>
  <c r="EY65" i="5"/>
  <c r="EY84" i="5"/>
  <c r="EK84" i="5"/>
  <c r="EK129" i="5"/>
  <c r="EY129" i="5"/>
  <c r="EY159" i="5"/>
  <c r="EK159" i="5"/>
  <c r="L159" i="7" s="1"/>
  <c r="EY37" i="5"/>
  <c r="EK37" i="5"/>
  <c r="EX55" i="5"/>
  <c r="FC55" i="5"/>
  <c r="EK73" i="5"/>
  <c r="EY73" i="5"/>
  <c r="EK91" i="5"/>
  <c r="EY91" i="5"/>
  <c r="EK111" i="5"/>
  <c r="EY111" i="5"/>
  <c r="EY164" i="5"/>
  <c r="EK164" i="5"/>
  <c r="EY32" i="5"/>
  <c r="EK32" i="5"/>
  <c r="EK54" i="5"/>
  <c r="EY54" i="5"/>
  <c r="EY85" i="5"/>
  <c r="EK85" i="5"/>
  <c r="EY106" i="5"/>
  <c r="EK106" i="5"/>
  <c r="FC154" i="5"/>
  <c r="EX154" i="5"/>
  <c r="EK26" i="5"/>
  <c r="EY26" i="5"/>
  <c r="EK67" i="5"/>
  <c r="EY67" i="5"/>
  <c r="FC88" i="5"/>
  <c r="EX88" i="5"/>
  <c r="EK128" i="5"/>
  <c r="EY128" i="5"/>
  <c r="EK156" i="5"/>
  <c r="EY156" i="5"/>
  <c r="EK226" i="5"/>
  <c r="EY226" i="5"/>
  <c r="EY245" i="5"/>
  <c r="EK245" i="5"/>
  <c r="FC199" i="5"/>
  <c r="EX199" i="5"/>
  <c r="FC224" i="5"/>
  <c r="EX224" i="5"/>
  <c r="EX168" i="5"/>
  <c r="FC168" i="5"/>
  <c r="EY180" i="5"/>
  <c r="EK180" i="5"/>
  <c r="EX194" i="5"/>
  <c r="FC194" i="5"/>
  <c r="FC208" i="5"/>
  <c r="EX208" i="5"/>
  <c r="EX235" i="5"/>
  <c r="FC235" i="5"/>
  <c r="EX167" i="5"/>
  <c r="FC167" i="5"/>
  <c r="EX179" i="5"/>
  <c r="FC179" i="5"/>
  <c r="EX201" i="5"/>
  <c r="FC201" i="5"/>
  <c r="EK244" i="5"/>
  <c r="EY244" i="5"/>
  <c r="EY172" i="5"/>
  <c r="EK172" i="5"/>
  <c r="FC214" i="5"/>
  <c r="EX214" i="5"/>
  <c r="EY171" i="5"/>
  <c r="EK171" i="5"/>
  <c r="L171" i="7" s="1"/>
  <c r="EY213" i="5"/>
  <c r="EK213" i="5"/>
  <c r="FC11" i="5"/>
  <c r="EX11" i="5"/>
  <c r="EK71" i="5"/>
  <c r="EY71" i="5"/>
  <c r="FC27" i="5"/>
  <c r="EX27" i="5"/>
  <c r="EY68" i="5"/>
  <c r="EK68" i="5"/>
  <c r="EX156" i="5"/>
  <c r="FC156" i="5"/>
  <c r="EK177" i="5"/>
  <c r="EY177" i="5"/>
  <c r="EX188" i="5"/>
  <c r="FC188" i="5"/>
  <c r="EY227" i="5"/>
  <c r="EK227" i="5"/>
  <c r="EY181" i="5"/>
  <c r="EK181" i="5"/>
  <c r="EY209" i="5"/>
  <c r="EK209" i="5"/>
  <c r="EY168" i="5"/>
  <c r="EK168" i="5"/>
  <c r="L168" i="7" s="1"/>
  <c r="EK246" i="5"/>
  <c r="EY246" i="5"/>
  <c r="EY175" i="5"/>
  <c r="EK175" i="5"/>
  <c r="FC215" i="5"/>
  <c r="EX215" i="5"/>
  <c r="EY190" i="5"/>
  <c r="EK190" i="5"/>
  <c r="L190" i="7" s="1"/>
  <c r="EK214" i="5"/>
  <c r="EY214" i="5"/>
  <c r="FC76" i="5"/>
  <c r="EX76" i="5"/>
  <c r="EY146" i="5"/>
  <c r="EK146" i="5"/>
  <c r="FC19" i="5"/>
  <c r="EX19" i="5"/>
  <c r="EK22" i="5"/>
  <c r="EY22" i="5"/>
  <c r="EX24" i="5"/>
  <c r="FC24" i="5"/>
  <c r="FC185" i="5"/>
  <c r="EX185" i="5"/>
  <c r="EY21" i="5"/>
  <c r="EK21" i="5"/>
  <c r="L21" i="7" s="1"/>
  <c r="EY121" i="5"/>
  <c r="EK121" i="5"/>
  <c r="EY15" i="5"/>
  <c r="EK15" i="5"/>
  <c r="EY88" i="5"/>
  <c r="EK88" i="5"/>
  <c r="FC112" i="5"/>
  <c r="EX112" i="5"/>
  <c r="EK157" i="5"/>
  <c r="EY157" i="5"/>
  <c r="EY28" i="5"/>
  <c r="EK28" i="5"/>
  <c r="EK30" i="5"/>
  <c r="L30" i="7" s="1"/>
  <c r="EY30" i="5"/>
  <c r="EY52" i="5"/>
  <c r="EK52" i="5"/>
  <c r="EK109" i="5"/>
  <c r="EY109" i="5"/>
  <c r="EK127" i="5"/>
  <c r="EY127" i="5"/>
  <c r="FC218" i="5"/>
  <c r="EX218" i="5"/>
  <c r="EX28" i="5"/>
  <c r="FC28" i="5"/>
  <c r="FC50" i="5"/>
  <c r="EX50" i="5"/>
  <c r="EY114" i="5"/>
  <c r="EK114" i="5"/>
  <c r="EY140" i="5"/>
  <c r="EK140" i="5"/>
  <c r="EX159" i="5"/>
  <c r="FC159" i="5"/>
  <c r="EX69" i="5"/>
  <c r="FC69" i="5"/>
  <c r="EX90" i="5"/>
  <c r="FC90" i="5"/>
  <c r="EX111" i="5"/>
  <c r="FC111" i="5"/>
  <c r="EK139" i="5"/>
  <c r="EY139" i="5"/>
  <c r="EY170" i="5"/>
  <c r="EK170" i="5"/>
  <c r="EY62" i="5"/>
  <c r="EK62" i="5"/>
  <c r="EY116" i="5"/>
  <c r="EK116" i="5"/>
  <c r="EY217" i="5"/>
  <c r="EK217" i="5"/>
  <c r="FC75" i="5"/>
  <c r="EX75" i="5"/>
  <c r="FC115" i="5"/>
  <c r="EX115" i="5"/>
  <c r="EX192" i="5"/>
  <c r="FC192" i="5"/>
  <c r="FC71" i="5"/>
  <c r="EX71" i="5"/>
  <c r="EY94" i="5"/>
  <c r="EK94" i="5"/>
  <c r="EK115" i="5"/>
  <c r="EY115" i="5"/>
  <c r="EX163" i="5"/>
  <c r="FC163" i="5"/>
  <c r="EY216" i="5"/>
  <c r="EK216" i="5"/>
  <c r="L216" i="7" s="1"/>
  <c r="FC228" i="5"/>
  <c r="EX228" i="5"/>
  <c r="FC158" i="5"/>
  <c r="EX158" i="5"/>
  <c r="EX180" i="5"/>
  <c r="FC180" i="5"/>
  <c r="EK192" i="5"/>
  <c r="EY192" i="5"/>
  <c r="EY233" i="5"/>
  <c r="EK233" i="5"/>
  <c r="EX173" i="5"/>
  <c r="FC173" i="5"/>
  <c r="EY183" i="5"/>
  <c r="EK183" i="5"/>
  <c r="EY197" i="5"/>
  <c r="EK197" i="5"/>
  <c r="FC210" i="5"/>
  <c r="EX210" i="5"/>
  <c r="EY241" i="5"/>
  <c r="EK241" i="5"/>
  <c r="FC189" i="5"/>
  <c r="EX189" i="5"/>
  <c r="EX223" i="5"/>
  <c r="FC223" i="5"/>
  <c r="EK178" i="5"/>
  <c r="EY178" i="5"/>
  <c r="EX205" i="5"/>
  <c r="FC205" i="5"/>
  <c r="EY215" i="5"/>
  <c r="EK215" i="5"/>
  <c r="EK232" i="5"/>
  <c r="EY232" i="5"/>
  <c r="EK2" i="5"/>
  <c r="EY2" i="5"/>
  <c r="EK20" i="5"/>
  <c r="L20" i="7" s="1"/>
  <c r="EY20" i="5"/>
  <c r="EX16" i="5"/>
  <c r="FC16" i="5"/>
  <c r="EK123" i="5"/>
  <c r="EY123" i="5"/>
  <c r="EK113" i="5"/>
  <c r="EY113" i="5"/>
  <c r="FC134" i="5"/>
  <c r="EX134" i="5"/>
  <c r="FC128" i="5"/>
  <c r="EX128" i="5"/>
  <c r="EX70" i="5"/>
  <c r="FC70" i="5"/>
  <c r="EX89" i="5"/>
  <c r="FC89" i="5"/>
  <c r="EX131" i="5"/>
  <c r="FC131" i="5"/>
  <c r="FC170" i="5"/>
  <c r="EX170" i="5"/>
  <c r="EK202" i="5"/>
  <c r="EY202" i="5"/>
  <c r="FC157" i="5"/>
  <c r="EX157" i="5"/>
  <c r="EY196" i="5"/>
  <c r="EK196" i="5"/>
  <c r="EK238" i="5"/>
  <c r="L238" i="7" s="1"/>
  <c r="EY238" i="5"/>
  <c r="EY187" i="5"/>
  <c r="EK187" i="5"/>
  <c r="L187" i="7" s="1"/>
  <c r="EY100" i="5"/>
  <c r="EK100" i="5"/>
  <c r="EK6" i="5"/>
  <c r="EY6" i="5"/>
  <c r="FC87" i="5"/>
  <c r="EX87" i="5"/>
  <c r="EX9" i="5"/>
  <c r="FC9" i="5"/>
  <c r="FC4" i="5"/>
  <c r="EX4" i="5"/>
  <c r="EX20" i="5"/>
  <c r="FC20" i="5"/>
  <c r="EK8" i="5"/>
  <c r="EY8" i="5"/>
  <c r="EX33" i="5"/>
  <c r="FC33" i="5"/>
  <c r="EK10" i="5"/>
  <c r="EY10" i="5"/>
  <c r="FC31" i="5"/>
  <c r="EX31" i="5"/>
  <c r="FC130" i="5"/>
  <c r="EX130" i="5"/>
  <c r="EK16" i="5"/>
  <c r="EY16" i="5"/>
  <c r="FC99" i="5"/>
  <c r="EX99" i="5"/>
  <c r="EX227" i="5"/>
  <c r="FC227" i="5"/>
  <c r="EY44" i="5"/>
  <c r="EK44" i="5"/>
  <c r="EX114" i="5"/>
  <c r="FC114" i="5"/>
  <c r="FC220" i="5"/>
  <c r="EX220" i="5"/>
  <c r="EY13" i="5"/>
  <c r="EK13" i="5"/>
  <c r="FC34" i="5"/>
  <c r="EX34" i="5"/>
  <c r="EY120" i="5"/>
  <c r="EK120" i="5"/>
  <c r="L120" i="7" s="1"/>
  <c r="FC92" i="5"/>
  <c r="EX92" i="5"/>
  <c r="EY110" i="5"/>
  <c r="EK110" i="5"/>
  <c r="FC145" i="5"/>
  <c r="EX145" i="5"/>
  <c r="EY33" i="5"/>
  <c r="EK33" i="5"/>
  <c r="L33" i="7" s="1"/>
  <c r="EY56" i="5"/>
  <c r="EK56" i="5"/>
  <c r="FC96" i="5"/>
  <c r="EX96" i="5"/>
  <c r="FC141" i="5"/>
  <c r="EX141" i="5"/>
  <c r="EY160" i="5"/>
  <c r="EK160" i="5"/>
  <c r="L160" i="7" s="1"/>
  <c r="FC72" i="5"/>
  <c r="EX72" i="5"/>
  <c r="FC91" i="5"/>
  <c r="EX91" i="5"/>
  <c r="FC116" i="5"/>
  <c r="EX116" i="5"/>
  <c r="EK141" i="5"/>
  <c r="EY141" i="5"/>
  <c r="FC63" i="5"/>
  <c r="EX63" i="5"/>
  <c r="FC80" i="5"/>
  <c r="EX80" i="5"/>
  <c r="EX117" i="5"/>
  <c r="FC117" i="5"/>
  <c r="EK237" i="5"/>
  <c r="EY237" i="5"/>
  <c r="EX41" i="5"/>
  <c r="FC41" i="5"/>
  <c r="EX78" i="5"/>
  <c r="FC78" i="5"/>
  <c r="EX94" i="5"/>
  <c r="FC94" i="5"/>
  <c r="EK117" i="5"/>
  <c r="EY117" i="5"/>
  <c r="EK134" i="5"/>
  <c r="EY134" i="5"/>
  <c r="FC219" i="5"/>
  <c r="EX219" i="5"/>
  <c r="FC35" i="5"/>
  <c r="EX35" i="5"/>
  <c r="EY53" i="5"/>
  <c r="EK53" i="5"/>
  <c r="EX74" i="5"/>
  <c r="FC74" i="5"/>
  <c r="EK95" i="5"/>
  <c r="EY95" i="5"/>
  <c r="FC120" i="5"/>
  <c r="EX120" i="5"/>
  <c r="EK137" i="5"/>
  <c r="EY137" i="5"/>
  <c r="EY225" i="5"/>
  <c r="EK225" i="5"/>
  <c r="FC182" i="5"/>
  <c r="EX182" i="5"/>
  <c r="EY218" i="5"/>
  <c r="EK218" i="5"/>
  <c r="EK230" i="5"/>
  <c r="EY230" i="5"/>
  <c r="EY163" i="5"/>
  <c r="EK163" i="5"/>
  <c r="FC181" i="5"/>
  <c r="EX181" i="5"/>
  <c r="EX209" i="5"/>
  <c r="FC209" i="5"/>
  <c r="EK174" i="5"/>
  <c r="EY174" i="5"/>
  <c r="EK184" i="5"/>
  <c r="EY184" i="5"/>
  <c r="EX172" i="5"/>
  <c r="FC172" i="5"/>
  <c r="FC207" i="5"/>
  <c r="EX207" i="5"/>
  <c r="FC229" i="5"/>
  <c r="EX229" i="5"/>
  <c r="EK161" i="5"/>
  <c r="EY161" i="5"/>
  <c r="EK179" i="5"/>
  <c r="EY179" i="5"/>
  <c r="EX206" i="5"/>
  <c r="FC206" i="5"/>
  <c r="EK223" i="5"/>
  <c r="EY223" i="5"/>
  <c r="EY243" i="5"/>
  <c r="EK243" i="5"/>
  <c r="FC203" i="5"/>
  <c r="EX203" i="5"/>
  <c r="FC237" i="5"/>
  <c r="EX237" i="5"/>
  <c r="FC244" i="5"/>
  <c r="EX244" i="5"/>
  <c r="EK173" i="5"/>
  <c r="EY173" i="5"/>
  <c r="EY193" i="5"/>
  <c r="EK193" i="5"/>
  <c r="EY208" i="5"/>
  <c r="EK208" i="5"/>
  <c r="EK162" i="5"/>
  <c r="EY162" i="5"/>
  <c r="EK189" i="5"/>
  <c r="EY189" i="5"/>
  <c r="EY207" i="5"/>
  <c r="EK207" i="5"/>
  <c r="FC204" i="5"/>
  <c r="EX204" i="5"/>
  <c r="EX217" i="5"/>
  <c r="FC217" i="5"/>
  <c r="FC240" i="5"/>
  <c r="EX240" i="5"/>
  <c r="EX17" i="5"/>
  <c r="FC17" i="5"/>
  <c r="FC177" i="5"/>
  <c r="EX177" i="5"/>
  <c r="EK119" i="5"/>
  <c r="EY119" i="5"/>
  <c r="FC216" i="5"/>
  <c r="EX216" i="5"/>
  <c r="EX139" i="5"/>
  <c r="FC139" i="5"/>
  <c r="EK59" i="5"/>
  <c r="EY59" i="5"/>
  <c r="EY23" i="5"/>
  <c r="EK23" i="5"/>
  <c r="L23" i="7" s="1"/>
  <c r="FC51" i="5"/>
  <c r="EX51" i="5"/>
  <c r="EX29" i="5"/>
  <c r="FC29" i="5"/>
  <c r="EY131" i="5"/>
  <c r="EK131" i="5"/>
  <c r="EX93" i="5"/>
  <c r="FC93" i="5"/>
  <c r="FC146" i="5"/>
  <c r="EX146" i="5"/>
  <c r="EK34" i="5"/>
  <c r="EY34" i="5"/>
  <c r="EX97" i="5"/>
  <c r="FC97" i="5"/>
  <c r="EY58" i="5"/>
  <c r="EK58" i="5"/>
  <c r="L58" i="7" s="1"/>
  <c r="EX82" i="5"/>
  <c r="FC82" i="5"/>
  <c r="EX151" i="5"/>
  <c r="FC151" i="5"/>
  <c r="EK63" i="5"/>
  <c r="EY63" i="5"/>
  <c r="FC137" i="5"/>
  <c r="EX137" i="5"/>
  <c r="EX57" i="5"/>
  <c r="FC57" i="5"/>
  <c r="EY122" i="5"/>
  <c r="EK122" i="5"/>
  <c r="EX187" i="5"/>
  <c r="FC187" i="5"/>
  <c r="EY43" i="5"/>
  <c r="EK43" i="5"/>
  <c r="L43" i="7" s="1"/>
  <c r="EY35" i="5"/>
  <c r="EK35" i="5"/>
  <c r="EX110" i="5"/>
  <c r="FC110" i="5"/>
  <c r="FC64" i="5"/>
  <c r="EX64" i="5"/>
  <c r="FC133" i="5"/>
  <c r="EX133" i="5"/>
  <c r="FC39" i="5"/>
  <c r="EX39" i="5"/>
  <c r="EY98" i="5"/>
  <c r="EK98" i="5"/>
  <c r="EY133" i="5"/>
  <c r="EK133" i="5"/>
  <c r="EK240" i="5"/>
  <c r="EY240" i="5"/>
  <c r="EY76" i="5"/>
  <c r="EK76" i="5"/>
  <c r="EY101" i="5"/>
  <c r="EK101" i="5"/>
  <c r="FC129" i="5"/>
  <c r="EX129" i="5"/>
  <c r="EK143" i="5"/>
  <c r="EY143" i="5"/>
  <c r="EX59" i="5"/>
  <c r="FC59" i="5"/>
  <c r="EY97" i="5"/>
  <c r="EK97" i="5"/>
  <c r="EY182" i="5"/>
  <c r="EK182" i="5"/>
  <c r="FC48" i="5"/>
  <c r="EX48" i="5"/>
  <c r="FC83" i="5"/>
  <c r="EX83" i="5"/>
  <c r="EY104" i="5"/>
  <c r="EK104" i="5"/>
  <c r="FC153" i="5"/>
  <c r="EX153" i="5"/>
  <c r="EX25" i="5"/>
  <c r="FC25" i="5"/>
  <c r="EY47" i="5"/>
  <c r="EK47" i="5"/>
  <c r="EX66" i="5"/>
  <c r="FC66" i="5"/>
  <c r="EY80" i="5"/>
  <c r="EK80" i="5"/>
  <c r="EX102" i="5"/>
  <c r="FC102" i="5"/>
  <c r="FC138" i="5"/>
  <c r="EX138" i="5"/>
  <c r="FC233" i="5"/>
  <c r="EX233" i="5"/>
  <c r="EY41" i="5"/>
  <c r="EK41" i="5"/>
  <c r="FC60" i="5"/>
  <c r="EX60" i="5"/>
  <c r="EY78" i="5"/>
  <c r="EK78" i="5"/>
  <c r="EK169" i="5"/>
  <c r="EY169" i="5"/>
  <c r="EX184" i="5"/>
  <c r="FC184" i="5"/>
  <c r="EY195" i="5"/>
  <c r="EK195" i="5"/>
  <c r="L195" i="7" s="1"/>
  <c r="EY219" i="5"/>
  <c r="EK219" i="5"/>
  <c r="FC241" i="5"/>
  <c r="EX241" i="5"/>
  <c r="EX176" i="5"/>
  <c r="FC176" i="5"/>
  <c r="EK188" i="5"/>
  <c r="EY188" i="5"/>
  <c r="FC200" i="5"/>
  <c r="EX200" i="5"/>
  <c r="EK224" i="5"/>
  <c r="EY224" i="5"/>
  <c r="FC246" i="5"/>
  <c r="EX246" i="5"/>
  <c r="EX175" i="5"/>
  <c r="FC175" i="5"/>
  <c r="EK194" i="5"/>
  <c r="EY194" i="5"/>
  <c r="EK210" i="5"/>
  <c r="EY210" i="5"/>
  <c r="FC234" i="5"/>
  <c r="EX234" i="5"/>
  <c r="FC190" i="5"/>
  <c r="EX190" i="5"/>
  <c r="EY211" i="5"/>
  <c r="EK211" i="5"/>
  <c r="EK229" i="5"/>
  <c r="EY229" i="5"/>
  <c r="EX160" i="5"/>
  <c r="FC160" i="5"/>
  <c r="EY205" i="5"/>
  <c r="EK205" i="5"/>
  <c r="L205" i="7" s="1"/>
  <c r="FC242" i="5"/>
  <c r="EX242" i="5"/>
  <c r="EX113" i="5"/>
  <c r="FC113" i="5"/>
  <c r="EX98" i="5"/>
  <c r="FC98" i="5"/>
  <c r="EX81" i="5"/>
  <c r="FC81" i="5"/>
  <c r="EK57" i="5"/>
  <c r="EY57" i="5"/>
  <c r="FC101" i="5"/>
  <c r="EX101" i="5"/>
  <c r="EY27" i="5"/>
  <c r="EK27" i="5"/>
  <c r="FC68" i="5"/>
  <c r="EX68" i="5"/>
  <c r="EK38" i="5"/>
  <c r="EY38" i="5"/>
  <c r="EY203" i="5"/>
  <c r="EK203" i="5"/>
  <c r="EY132" i="5"/>
  <c r="EK132" i="5"/>
  <c r="EY108" i="5"/>
  <c r="EK108" i="5"/>
  <c r="L108" i="7" s="1"/>
  <c r="EK236" i="5"/>
  <c r="EY236" i="5"/>
  <c r="FC132" i="5"/>
  <c r="EX132" i="5"/>
  <c r="EX58" i="5"/>
  <c r="FC58" i="5"/>
  <c r="EX118" i="5"/>
  <c r="FC118" i="5"/>
  <c r="EX36" i="5"/>
  <c r="FC36" i="5"/>
  <c r="GB3" i="5"/>
  <c r="EY24" i="5"/>
  <c r="EK24" i="5"/>
  <c r="FC2" i="5"/>
  <c r="EX2" i="5"/>
  <c r="EY49" i="5"/>
  <c r="EK49" i="5"/>
  <c r="EX61" i="5"/>
  <c r="FC61" i="5"/>
  <c r="EX136" i="5"/>
  <c r="FC136" i="5"/>
  <c r="EX5" i="5"/>
  <c r="FC5" i="5"/>
  <c r="EY39" i="5"/>
  <c r="EK39" i="5"/>
  <c r="EX135" i="5"/>
  <c r="FC135" i="5"/>
  <c r="EY3" i="5"/>
  <c r="EK3" i="5"/>
  <c r="EK4" i="5"/>
  <c r="EY4" i="5"/>
  <c r="FC52" i="5"/>
  <c r="EX52" i="5"/>
  <c r="EY17" i="5"/>
  <c r="EK17" i="5"/>
  <c r="EY70" i="5"/>
  <c r="EK70" i="5"/>
  <c r="EY125" i="5"/>
  <c r="EK125" i="5"/>
  <c r="EK165" i="5"/>
  <c r="L165" i="7" s="1"/>
  <c r="EY165" i="5"/>
  <c r="FC38" i="5"/>
  <c r="EX38" i="5"/>
  <c r="EX13" i="5"/>
  <c r="FC13" i="5"/>
  <c r="EX143" i="5"/>
  <c r="FC143" i="5"/>
  <c r="EX155" i="5"/>
  <c r="FC155" i="5"/>
  <c r="EX40" i="5"/>
  <c r="FC40" i="5"/>
  <c r="EK99" i="5"/>
  <c r="EY99" i="5"/>
  <c r="EY148" i="5"/>
  <c r="EK148" i="5"/>
  <c r="EX202" i="5"/>
  <c r="FC202" i="5"/>
  <c r="EY242" i="5"/>
  <c r="EK242" i="5"/>
  <c r="FC84" i="5"/>
  <c r="EX84" i="5"/>
  <c r="EK130" i="5"/>
  <c r="EY130" i="5"/>
  <c r="EY144" i="5"/>
  <c r="EK144" i="5"/>
  <c r="EX226" i="5"/>
  <c r="FC226" i="5"/>
  <c r="EX62" i="5"/>
  <c r="FC62" i="5"/>
  <c r="EK152" i="5"/>
  <c r="EY152" i="5"/>
  <c r="EK228" i="5"/>
  <c r="L228" i="7" s="1"/>
  <c r="EY228" i="5"/>
  <c r="EK69" i="5"/>
  <c r="EY69" i="5"/>
  <c r="EX85" i="5"/>
  <c r="FC85" i="5"/>
  <c r="EX105" i="5"/>
  <c r="FC105" i="5"/>
  <c r="FC124" i="5"/>
  <c r="EX124" i="5"/>
  <c r="FC26" i="5"/>
  <c r="EX26" i="5"/>
  <c r="EY48" i="5"/>
  <c r="EK48" i="5"/>
  <c r="FC67" i="5"/>
  <c r="EX67" i="5"/>
  <c r="EY82" i="5"/>
  <c r="EK82" i="5"/>
  <c r="EK103" i="5"/>
  <c r="EY103" i="5"/>
  <c r="EX122" i="5"/>
  <c r="FC122" i="5"/>
  <c r="EK151" i="5"/>
  <c r="L151" i="7" s="1"/>
  <c r="EY151" i="5"/>
  <c r="EK239" i="5"/>
  <c r="L239" i="7" s="1"/>
  <c r="EY239" i="5"/>
  <c r="EK42" i="5"/>
  <c r="EY42" i="5"/>
  <c r="FC79" i="5"/>
  <c r="EX79" i="5"/>
  <c r="EY102" i="5"/>
  <c r="EK102" i="5"/>
  <c r="EX125" i="5"/>
  <c r="FC125" i="5"/>
  <c r="EY154" i="5"/>
  <c r="EK154" i="5"/>
  <c r="EX164" i="5"/>
  <c r="FC164" i="5"/>
  <c r="EX191" i="5"/>
  <c r="FC191" i="5"/>
  <c r="FC236" i="5"/>
  <c r="EX236" i="5"/>
  <c r="EK185" i="5"/>
  <c r="EY185" i="5"/>
  <c r="FC196" i="5"/>
  <c r="EX196" i="5"/>
  <c r="EY220" i="5"/>
  <c r="EK220" i="5"/>
  <c r="FC161" i="5"/>
  <c r="EX161" i="5"/>
  <c r="EY176" i="5"/>
  <c r="EK176" i="5"/>
  <c r="EX198" i="5"/>
  <c r="FC198" i="5"/>
  <c r="FC211" i="5"/>
  <c r="EX211" i="5"/>
  <c r="EY235" i="5"/>
  <c r="EK235" i="5"/>
  <c r="EY167" i="5"/>
  <c r="EK167" i="5"/>
  <c r="L167" i="7" s="1"/>
  <c r="EK198" i="5"/>
  <c r="EY198" i="5"/>
  <c r="FC232" i="5"/>
  <c r="EX232" i="5"/>
  <c r="FC165" i="5"/>
  <c r="EX165" i="5"/>
  <c r="EY206" i="5"/>
  <c r="EK206" i="5"/>
  <c r="L206" i="7" s="1"/>
  <c r="FC225" i="5"/>
  <c r="EX225" i="5"/>
  <c r="L200" i="7"/>
  <c r="L194" i="7"/>
  <c r="L25" i="7"/>
  <c r="L129" i="7"/>
  <c r="L176" i="7"/>
  <c r="L27" i="7"/>
  <c r="L12" i="7"/>
  <c r="L31" i="7"/>
  <c r="L80" i="7"/>
  <c r="L102" i="7"/>
  <c r="L123" i="7"/>
  <c r="L133" i="7"/>
  <c r="L166" i="7"/>
  <c r="L99" i="7"/>
  <c r="L144" i="7"/>
  <c r="L92" i="7"/>
  <c r="L152" i="7"/>
  <c r="L121" i="7"/>
  <c r="L83" i="7"/>
  <c r="L106" i="7"/>
  <c r="L158" i="7"/>
  <c r="L29" i="7"/>
  <c r="L69" i="7"/>
  <c r="L98" i="7"/>
  <c r="L122" i="7"/>
  <c r="L185" i="7"/>
  <c r="L215" i="7"/>
  <c r="L218" i="7"/>
  <c r="L191" i="7"/>
  <c r="L221" i="7"/>
  <c r="L234" i="7"/>
  <c r="L177" i="7"/>
  <c r="L242" i="7"/>
  <c r="L22" i="7"/>
  <c r="L82" i="7"/>
  <c r="L38" i="7"/>
  <c r="L246" i="7"/>
  <c r="L24" i="7"/>
  <c r="L128" i="7"/>
  <c r="L11" i="7"/>
  <c r="L16" i="7"/>
  <c r="L42" i="7"/>
  <c r="L150" i="7"/>
  <c r="L134" i="7"/>
  <c r="L125" i="7"/>
  <c r="L208" i="7"/>
  <c r="L44" i="7"/>
  <c r="L84" i="7"/>
  <c r="L154" i="7"/>
  <c r="L183" i="7"/>
  <c r="L70" i="7"/>
  <c r="L87" i="7"/>
  <c r="L111" i="7"/>
  <c r="L37" i="7"/>
  <c r="L51" i="7"/>
  <c r="L73" i="7"/>
  <c r="L225" i="7"/>
  <c r="L186" i="7"/>
  <c r="L198" i="7"/>
  <c r="L209" i="7"/>
  <c r="L219" i="7"/>
  <c r="L180" i="7"/>
  <c r="L199" i="7"/>
  <c r="L237" i="7"/>
  <c r="L135" i="7"/>
  <c r="L197" i="7"/>
  <c r="L66" i="7"/>
  <c r="L28" i="7"/>
  <c r="L6" i="7"/>
  <c r="L4" i="7"/>
  <c r="L107" i="7"/>
  <c r="L5" i="7"/>
  <c r="L18" i="7"/>
  <c r="L115" i="7"/>
  <c r="L236" i="7"/>
  <c r="L17" i="7"/>
  <c r="L139" i="7"/>
  <c r="L49" i="7"/>
  <c r="L64" i="7"/>
  <c r="L163" i="7"/>
  <c r="L136" i="7"/>
  <c r="L147" i="7"/>
  <c r="L127" i="7"/>
  <c r="L153" i="7"/>
  <c r="L174" i="7"/>
  <c r="L232" i="7"/>
  <c r="L86" i="7"/>
  <c r="L204" i="7"/>
  <c r="L72" i="7"/>
  <c r="L52" i="7"/>
  <c r="L68" i="7"/>
  <c r="L96" i="7"/>
  <c r="L117" i="7"/>
  <c r="L40" i="7"/>
  <c r="L146" i="7"/>
  <c r="L175" i="7"/>
  <c r="L224" i="7"/>
  <c r="L227" i="7"/>
  <c r="L222" i="7"/>
  <c r="L34" i="7"/>
  <c r="L63" i="7"/>
  <c r="L45" i="7"/>
  <c r="L71" i="7"/>
  <c r="L145" i="7"/>
  <c r="L26" i="7"/>
  <c r="L9" i="7"/>
  <c r="L2" i="7"/>
  <c r="L7" i="7"/>
  <c r="L55" i="7"/>
  <c r="L240" i="7"/>
  <c r="L62" i="7"/>
  <c r="L112" i="7"/>
  <c r="L137" i="7"/>
  <c r="L148" i="7"/>
  <c r="L178" i="7"/>
  <c r="L90" i="7"/>
  <c r="L110" i="7"/>
  <c r="L131" i="7"/>
  <c r="L116" i="7"/>
  <c r="L53" i="7"/>
  <c r="L97" i="7"/>
  <c r="L169" i="7"/>
  <c r="L179" i="7"/>
  <c r="L226" i="7"/>
  <c r="L202" i="7"/>
  <c r="L223" i="7"/>
  <c r="L14" i="7"/>
  <c r="L85" i="7"/>
  <c r="L241" i="7"/>
  <c r="L196" i="7"/>
  <c r="L203" i="7"/>
  <c r="L164" i="7"/>
  <c r="L41" i="7"/>
  <c r="L157" i="7"/>
  <c r="L130" i="7"/>
  <c r="L8" i="7"/>
  <c r="L61" i="7"/>
  <c r="L101" i="7"/>
  <c r="L65" i="7"/>
  <c r="L113" i="7"/>
  <c r="L138" i="7"/>
  <c r="L189" i="7"/>
  <c r="L141" i="7"/>
  <c r="L156" i="7"/>
  <c r="L184" i="7"/>
  <c r="L88" i="7"/>
  <c r="L74" i="7"/>
  <c r="L57" i="7"/>
  <c r="L173" i="7"/>
  <c r="L181" i="7"/>
  <c r="L210" i="7"/>
  <c r="L220" i="7"/>
  <c r="L245" i="7"/>
  <c r="L244" i="7"/>
  <c r="L233" i="7"/>
  <c r="L39" i="7"/>
  <c r="L15" i="7"/>
  <c r="L3" i="7"/>
  <c r="L76" i="7"/>
  <c r="L207" i="7"/>
  <c r="L13" i="7"/>
  <c r="L155" i="7"/>
  <c r="L103" i="7"/>
  <c r="L77" i="7"/>
  <c r="L59" i="7"/>
  <c r="L124" i="7"/>
  <c r="L162" i="7"/>
  <c r="L142" i="7"/>
  <c r="L35" i="7"/>
  <c r="L56" i="7"/>
  <c r="L126" i="7"/>
  <c r="L67" i="7"/>
  <c r="L75" i="7"/>
  <c r="L118" i="7"/>
  <c r="L47" i="7"/>
  <c r="L114" i="7"/>
  <c r="L211" i="7"/>
  <c r="L192" i="7"/>
  <c r="L243" i="7"/>
  <c r="L182" i="7"/>
  <c r="L212" i="7"/>
  <c r="L229" i="7"/>
  <c r="L48" i="7"/>
  <c r="L217" i="7"/>
  <c r="L19" i="7"/>
  <c r="L32" i="7"/>
  <c r="L170" i="7"/>
  <c r="L93" i="7"/>
  <c r="L10" i="7"/>
  <c r="L81" i="7"/>
  <c r="L60" i="7"/>
  <c r="L46" i="7"/>
  <c r="L78" i="7"/>
  <c r="L100" i="7"/>
  <c r="L119" i="7"/>
  <c r="L132" i="7"/>
  <c r="L140" i="7"/>
  <c r="L201" i="7"/>
  <c r="L54" i="7"/>
  <c r="L94" i="7"/>
  <c r="L161" i="7"/>
  <c r="L91" i="7"/>
  <c r="L109" i="7"/>
  <c r="L143" i="7"/>
  <c r="L172" i="7"/>
  <c r="L104" i="7"/>
  <c r="L105" i="7"/>
  <c r="L188" i="7"/>
  <c r="L95" i="7"/>
  <c r="L214" i="7"/>
  <c r="L235" i="7"/>
  <c r="L230" i="7"/>
  <c r="L193" i="7"/>
  <c r="L213" i="7"/>
  <c r="FD118" i="5" l="1"/>
  <c r="FN118" i="5"/>
  <c r="FN175" i="5"/>
  <c r="FD175" i="5"/>
  <c r="FD25" i="5"/>
  <c r="FN25" i="5"/>
  <c r="FD70" i="5"/>
  <c r="FN70" i="5"/>
  <c r="FY101" i="5"/>
  <c r="FK101" i="5"/>
  <c r="FL11" i="5"/>
  <c r="EU11" i="5"/>
  <c r="AD11" i="7" s="1"/>
  <c r="FY140" i="5"/>
  <c r="FK140" i="5"/>
  <c r="FL4" i="5"/>
  <c r="EU4" i="5"/>
  <c r="AD4" i="7" s="1"/>
  <c r="FL143" i="5"/>
  <c r="EU143" i="5"/>
  <c r="AD143" i="7" s="1"/>
  <c r="FR115" i="5"/>
  <c r="FJ115" i="5"/>
  <c r="FL105" i="5"/>
  <c r="EU105" i="5"/>
  <c r="AD105" i="7" s="1"/>
  <c r="FR109" i="5"/>
  <c r="FJ109" i="5"/>
  <c r="FY99" i="5"/>
  <c r="FK99" i="5"/>
  <c r="FR87" i="5"/>
  <c r="FJ87" i="5"/>
  <c r="FR220" i="5"/>
  <c r="FJ220" i="5"/>
  <c r="FJ243" i="5"/>
  <c r="FR243" i="5"/>
  <c r="FR226" i="5"/>
  <c r="FJ226" i="5"/>
  <c r="FJ186" i="5"/>
  <c r="FR186" i="5"/>
  <c r="FH118" i="5"/>
  <c r="EP118" i="5"/>
  <c r="U118" i="7" s="1"/>
  <c r="FH142" i="5"/>
  <c r="EP142" i="5"/>
  <c r="U142" i="7" s="1"/>
  <c r="FO21" i="5"/>
  <c r="FG21" i="5"/>
  <c r="FA162" i="5"/>
  <c r="FB162" i="5" s="1"/>
  <c r="FF162" i="5"/>
  <c r="FA171" i="5"/>
  <c r="FB171" i="5" s="1"/>
  <c r="FF171" i="5"/>
  <c r="EP125" i="5"/>
  <c r="U125" i="7" s="1"/>
  <c r="FH125" i="5"/>
  <c r="FF114" i="5"/>
  <c r="FA114" i="5"/>
  <c r="FB114" i="5" s="1"/>
  <c r="EP146" i="5"/>
  <c r="U146" i="7" s="1"/>
  <c r="FH146" i="5"/>
  <c r="FD3" i="5"/>
  <c r="FN3" i="5"/>
  <c r="FD26" i="5"/>
  <c r="FN26" i="5"/>
  <c r="FD38" i="5"/>
  <c r="FN38" i="5"/>
  <c r="FD36" i="5"/>
  <c r="FN36" i="5"/>
  <c r="FN59" i="5"/>
  <c r="FD59" i="5"/>
  <c r="FD57" i="5"/>
  <c r="FN57" i="5"/>
  <c r="FN82" i="5"/>
  <c r="FD82" i="5"/>
  <c r="FD74" i="5"/>
  <c r="FN74" i="5"/>
  <c r="FN41" i="5"/>
  <c r="FD41" i="5"/>
  <c r="FD89" i="5"/>
  <c r="FN89" i="5"/>
  <c r="GD3" i="5"/>
  <c r="FN69" i="5"/>
  <c r="FD69" i="5"/>
  <c r="FD235" i="5"/>
  <c r="FN235" i="5"/>
  <c r="FD168" i="5"/>
  <c r="FN168" i="5"/>
  <c r="EU44" i="5"/>
  <c r="AD44" i="7" s="1"/>
  <c r="FL44" i="5"/>
  <c r="FY18" i="5"/>
  <c r="FK18" i="5"/>
  <c r="FR22" i="5"/>
  <c r="FJ22" i="5"/>
  <c r="FY11" i="5"/>
  <c r="FK11" i="5"/>
  <c r="EU28" i="5"/>
  <c r="AD28" i="7" s="1"/>
  <c r="FL28" i="5"/>
  <c r="FY86" i="5"/>
  <c r="FK86" i="5"/>
  <c r="FY19" i="5"/>
  <c r="FK19" i="5"/>
  <c r="FY9" i="5"/>
  <c r="FK9" i="5"/>
  <c r="FR28" i="5"/>
  <c r="FJ28" i="5"/>
  <c r="FL133" i="5"/>
  <c r="EU133" i="5"/>
  <c r="AD133" i="7" s="1"/>
  <c r="FJ23" i="5"/>
  <c r="FR23" i="5"/>
  <c r="FY98" i="5"/>
  <c r="FK98" i="5"/>
  <c r="FR5" i="5"/>
  <c r="FJ5" i="5"/>
  <c r="FJ39" i="5"/>
  <c r="FR39" i="5"/>
  <c r="FK111" i="5"/>
  <c r="FY111" i="5"/>
  <c r="FJ179" i="5"/>
  <c r="FR179" i="5"/>
  <c r="EU15" i="5"/>
  <c r="AD15" i="7" s="1"/>
  <c r="FL15" i="5"/>
  <c r="FL70" i="5"/>
  <c r="EU70" i="5"/>
  <c r="AD70" i="7" s="1"/>
  <c r="FY219" i="5"/>
  <c r="FK219" i="5"/>
  <c r="FK12" i="5"/>
  <c r="FY12" i="5"/>
  <c r="FJ68" i="5"/>
  <c r="FR68" i="5"/>
  <c r="FK2" i="5"/>
  <c r="FY2" i="5"/>
  <c r="EU12" i="5"/>
  <c r="AD12" i="7" s="1"/>
  <c r="FL12" i="5"/>
  <c r="FR44" i="5"/>
  <c r="FJ44" i="5"/>
  <c r="EU145" i="5"/>
  <c r="AD145" i="7" s="1"/>
  <c r="FL145" i="5"/>
  <c r="FR38" i="5"/>
  <c r="FJ38" i="5"/>
  <c r="FJ64" i="5"/>
  <c r="FR64" i="5"/>
  <c r="FY92" i="5"/>
  <c r="FK92" i="5"/>
  <c r="EU113" i="5"/>
  <c r="AD113" i="7" s="1"/>
  <c r="FL113" i="5"/>
  <c r="FJ140" i="5"/>
  <c r="FR140" i="5"/>
  <c r="FJ152" i="5"/>
  <c r="FR152" i="5"/>
  <c r="FR21" i="5"/>
  <c r="FJ21" i="5"/>
  <c r="FR42" i="5"/>
  <c r="FJ42" i="5"/>
  <c r="EU59" i="5"/>
  <c r="AD59" i="7" s="1"/>
  <c r="FL59" i="5"/>
  <c r="FL73" i="5"/>
  <c r="EU73" i="5"/>
  <c r="AD73" i="7" s="1"/>
  <c r="EU91" i="5"/>
  <c r="AD91" i="7" s="1"/>
  <c r="FL91" i="5"/>
  <c r="EU112" i="5"/>
  <c r="AD112" i="7" s="1"/>
  <c r="FL112" i="5"/>
  <c r="FR137" i="5"/>
  <c r="FJ137" i="5"/>
  <c r="FR153" i="5"/>
  <c r="FJ153" i="5"/>
  <c r="FR222" i="5"/>
  <c r="FJ222" i="5"/>
  <c r="EU63" i="5"/>
  <c r="AD63" i="7" s="1"/>
  <c r="FL63" i="5"/>
  <c r="FR82" i="5"/>
  <c r="FJ82" i="5"/>
  <c r="FL103" i="5"/>
  <c r="EU103" i="5"/>
  <c r="AD103" i="7" s="1"/>
  <c r="FJ124" i="5"/>
  <c r="FR124" i="5"/>
  <c r="FL151" i="5"/>
  <c r="EU151" i="5"/>
  <c r="AD151" i="7" s="1"/>
  <c r="FJ193" i="5"/>
  <c r="FR193" i="5"/>
  <c r="EU42" i="5"/>
  <c r="AD42" i="7" s="1"/>
  <c r="FL42" i="5"/>
  <c r="FJ66" i="5"/>
  <c r="FR66" i="5"/>
  <c r="FR81" i="5"/>
  <c r="FJ81" i="5"/>
  <c r="EU104" i="5"/>
  <c r="AD104" i="7" s="1"/>
  <c r="FL104" i="5"/>
  <c r="FY124" i="5"/>
  <c r="FK124" i="5"/>
  <c r="FY154" i="5"/>
  <c r="FK154" i="5"/>
  <c r="FJ184" i="5"/>
  <c r="FR184" i="5"/>
  <c r="EU31" i="5"/>
  <c r="AD31" i="7" s="1"/>
  <c r="FL31" i="5"/>
  <c r="FK53" i="5"/>
  <c r="FY53" i="5"/>
  <c r="FR77" i="5"/>
  <c r="FJ77" i="5"/>
  <c r="FR93" i="5"/>
  <c r="FJ93" i="5"/>
  <c r="EU118" i="5"/>
  <c r="AD118" i="7" s="1"/>
  <c r="FL118" i="5"/>
  <c r="FY127" i="5"/>
  <c r="FK127" i="5"/>
  <c r="EU156" i="5"/>
  <c r="AD156" i="7" s="1"/>
  <c r="FL156" i="5"/>
  <c r="FJ197" i="5"/>
  <c r="FR197" i="5"/>
  <c r="EU30" i="5"/>
  <c r="AD30" i="7" s="1"/>
  <c r="FL30" i="5"/>
  <c r="EU52" i="5"/>
  <c r="AD52" i="7" s="1"/>
  <c r="FL52" i="5"/>
  <c r="FL78" i="5"/>
  <c r="EU78" i="5"/>
  <c r="AD78" i="7" s="1"/>
  <c r="FL102" i="5"/>
  <c r="EU102" i="5"/>
  <c r="AD102" i="7" s="1"/>
  <c r="FK121" i="5"/>
  <c r="FY121" i="5"/>
  <c r="FJ136" i="5"/>
  <c r="FR136" i="5"/>
  <c r="FJ192" i="5"/>
  <c r="FR192" i="5"/>
  <c r="EU170" i="5"/>
  <c r="AD170" i="7" s="1"/>
  <c r="FL170" i="5"/>
  <c r="FY184" i="5"/>
  <c r="FK184" i="5"/>
  <c r="FL218" i="5"/>
  <c r="EU218" i="5"/>
  <c r="AD218" i="7" s="1"/>
  <c r="FY238" i="5"/>
  <c r="FK238" i="5"/>
  <c r="FK167" i="5"/>
  <c r="FY167" i="5"/>
  <c r="FK179" i="5"/>
  <c r="FY179" i="5"/>
  <c r="FK194" i="5"/>
  <c r="FY194" i="5"/>
  <c r="FK209" i="5"/>
  <c r="FY209" i="5"/>
  <c r="FY235" i="5"/>
  <c r="FK235" i="5"/>
  <c r="FY172" i="5"/>
  <c r="FK172" i="5"/>
  <c r="FL194" i="5"/>
  <c r="EU194" i="5"/>
  <c r="AD194" i="7" s="1"/>
  <c r="FL208" i="5"/>
  <c r="EU208" i="5"/>
  <c r="AD208" i="7" s="1"/>
  <c r="FL234" i="5"/>
  <c r="EU234" i="5"/>
  <c r="AD234" i="7" s="1"/>
  <c r="FY165" i="5"/>
  <c r="FK165" i="5"/>
  <c r="FJ205" i="5"/>
  <c r="FR205" i="5"/>
  <c r="FY223" i="5"/>
  <c r="FK223" i="5"/>
  <c r="FY242" i="5"/>
  <c r="FK242" i="5"/>
  <c r="EU201" i="5"/>
  <c r="AD201" i="7" s="1"/>
  <c r="FL201" i="5"/>
  <c r="FY212" i="5"/>
  <c r="FK212" i="5"/>
  <c r="FK226" i="5"/>
  <c r="FY226" i="5"/>
  <c r="FJ245" i="5"/>
  <c r="FR245" i="5"/>
  <c r="FR177" i="5"/>
  <c r="FJ177" i="5"/>
  <c r="FL212" i="5"/>
  <c r="EU212" i="5"/>
  <c r="AD212" i="7" s="1"/>
  <c r="FY228" i="5"/>
  <c r="FK228" i="5"/>
  <c r="FN238" i="5"/>
  <c r="FD238" i="5"/>
  <c r="FD47" i="5"/>
  <c r="FN47" i="5"/>
  <c r="FD212" i="5"/>
  <c r="FN212" i="5"/>
  <c r="FD162" i="5"/>
  <c r="FN162" i="5"/>
  <c r="FN126" i="5"/>
  <c r="FD126" i="5"/>
  <c r="FN149" i="5"/>
  <c r="FD149" i="5"/>
  <c r="FN7" i="5"/>
  <c r="FD7" i="5"/>
  <c r="EP16" i="5"/>
  <c r="U16" i="7" s="1"/>
  <c r="FH16" i="5"/>
  <c r="EP26" i="5"/>
  <c r="U26" i="7" s="1"/>
  <c r="FH26" i="5"/>
  <c r="FA4" i="5"/>
  <c r="FB4" i="5" s="1"/>
  <c r="FF4" i="5"/>
  <c r="FO78" i="5"/>
  <c r="FG78" i="5"/>
  <c r="FO15" i="5"/>
  <c r="FG15" i="5"/>
  <c r="FH15" i="5"/>
  <c r="EP15" i="5"/>
  <c r="U15" i="7" s="1"/>
  <c r="FO54" i="5"/>
  <c r="FG54" i="5"/>
  <c r="FH223" i="5"/>
  <c r="EP223" i="5"/>
  <c r="U223" i="7" s="1"/>
  <c r="FA11" i="5"/>
  <c r="FB11" i="5" s="1"/>
  <c r="FF11" i="5"/>
  <c r="FF42" i="5"/>
  <c r="FA42" i="5"/>
  <c r="FB42" i="5" s="1"/>
  <c r="FG117" i="5"/>
  <c r="FO117" i="5"/>
  <c r="FG6" i="5"/>
  <c r="FO6" i="5"/>
  <c r="FO19" i="5"/>
  <c r="FG19" i="5"/>
  <c r="FG79" i="5"/>
  <c r="FO79" i="5"/>
  <c r="FO154" i="5"/>
  <c r="FG154" i="5"/>
  <c r="EP8" i="5"/>
  <c r="U8" i="7" s="1"/>
  <c r="FH8" i="5"/>
  <c r="FA31" i="5"/>
  <c r="FB31" i="5" s="1"/>
  <c r="FF31" i="5"/>
  <c r="FO90" i="5"/>
  <c r="FG90" i="5"/>
  <c r="FO17" i="5"/>
  <c r="FG17" i="5"/>
  <c r="FA47" i="5"/>
  <c r="FB47" i="5" s="1"/>
  <c r="FF47" i="5"/>
  <c r="FF108" i="5"/>
  <c r="FA108" i="5"/>
  <c r="FB108" i="5" s="1"/>
  <c r="FH17" i="5"/>
  <c r="EP17" i="5"/>
  <c r="U17" i="7" s="1"/>
  <c r="FF82" i="5"/>
  <c r="FA82" i="5"/>
  <c r="FB82" i="5" s="1"/>
  <c r="FG151" i="5"/>
  <c r="FO151" i="5"/>
  <c r="FA36" i="5"/>
  <c r="FB36" i="5" s="1"/>
  <c r="FF36" i="5"/>
  <c r="EP55" i="5"/>
  <c r="U55" i="7" s="1"/>
  <c r="FH55" i="5"/>
  <c r="FG75" i="5"/>
  <c r="FO75" i="5"/>
  <c r="FH90" i="5"/>
  <c r="EP90" i="5"/>
  <c r="U90" i="7" s="1"/>
  <c r="FG115" i="5"/>
  <c r="FO115" i="5"/>
  <c r="FA131" i="5"/>
  <c r="FB131" i="5" s="1"/>
  <c r="FF131" i="5"/>
  <c r="EP162" i="5"/>
  <c r="U162" i="7" s="1"/>
  <c r="FH162" i="5"/>
  <c r="FG189" i="5"/>
  <c r="FO189" i="5"/>
  <c r="FH244" i="5"/>
  <c r="EP244" i="5"/>
  <c r="U244" i="7" s="1"/>
  <c r="FA40" i="5"/>
  <c r="FB40" i="5" s="1"/>
  <c r="FF40" i="5"/>
  <c r="FO60" i="5"/>
  <c r="FG60" i="5"/>
  <c r="EP79" i="5"/>
  <c r="U79" i="7" s="1"/>
  <c r="FH79" i="5"/>
  <c r="FH102" i="5"/>
  <c r="EP102" i="5"/>
  <c r="U102" i="7" s="1"/>
  <c r="FH122" i="5"/>
  <c r="EP122" i="5"/>
  <c r="U122" i="7" s="1"/>
  <c r="FF148" i="5"/>
  <c r="FA148" i="5"/>
  <c r="FB148" i="5" s="1"/>
  <c r="FG234" i="5"/>
  <c r="FO234" i="5"/>
  <c r="FF87" i="5"/>
  <c r="FA87" i="5"/>
  <c r="FB87" i="5" s="1"/>
  <c r="EP108" i="5"/>
  <c r="U108" i="7" s="1"/>
  <c r="FH108" i="5"/>
  <c r="FH127" i="5"/>
  <c r="EP127" i="5"/>
  <c r="U127" i="7" s="1"/>
  <c r="FF146" i="5"/>
  <c r="FA146" i="5"/>
  <c r="FB146" i="5" s="1"/>
  <c r="EP232" i="5"/>
  <c r="U232" i="7" s="1"/>
  <c r="FH232" i="5"/>
  <c r="EP51" i="5"/>
  <c r="U51" i="7" s="1"/>
  <c r="FH51" i="5"/>
  <c r="FO92" i="5"/>
  <c r="FG92" i="5"/>
  <c r="FA112" i="5"/>
  <c r="FB112" i="5" s="1"/>
  <c r="FF112" i="5"/>
  <c r="FH133" i="5"/>
  <c r="EP133" i="5"/>
  <c r="U133" i="7" s="1"/>
  <c r="FH145" i="5"/>
  <c r="EP145" i="5"/>
  <c r="U145" i="7" s="1"/>
  <c r="FO160" i="5"/>
  <c r="FG160" i="5"/>
  <c r="FF207" i="5"/>
  <c r="FA207" i="5"/>
  <c r="FB207" i="5" s="1"/>
  <c r="FG28" i="5"/>
  <c r="FO28" i="5"/>
  <c r="FG50" i="5"/>
  <c r="FO50" i="5"/>
  <c r="FA73" i="5"/>
  <c r="FB73" i="5" s="1"/>
  <c r="FF73" i="5"/>
  <c r="FG97" i="5"/>
  <c r="FO97" i="5"/>
  <c r="FG129" i="5"/>
  <c r="FO129" i="5"/>
  <c r="FX129" i="5" s="1"/>
  <c r="EP143" i="5"/>
  <c r="U143" i="7" s="1"/>
  <c r="FH143" i="5"/>
  <c r="FG190" i="5"/>
  <c r="FO190" i="5"/>
  <c r="FF217" i="5"/>
  <c r="FA217" i="5"/>
  <c r="FB217" i="5" s="1"/>
  <c r="FG38" i="5"/>
  <c r="FO38" i="5"/>
  <c r="FH56" i="5"/>
  <c r="EP56" i="5"/>
  <c r="U56" i="7" s="1"/>
  <c r="FG69" i="5"/>
  <c r="FO69" i="5"/>
  <c r="FF90" i="5"/>
  <c r="FA90" i="5"/>
  <c r="FB90" i="5" s="1"/>
  <c r="FG111" i="5"/>
  <c r="FO111" i="5"/>
  <c r="EP139" i="5"/>
  <c r="U139" i="7" s="1"/>
  <c r="FH139" i="5"/>
  <c r="FF153" i="5"/>
  <c r="FA153" i="5"/>
  <c r="FB153" i="5" s="1"/>
  <c r="EP167" i="5"/>
  <c r="U167" i="7" s="1"/>
  <c r="FH167" i="5"/>
  <c r="FF190" i="5"/>
  <c r="FA190" i="5"/>
  <c r="FB190" i="5" s="1"/>
  <c r="FO211" i="5"/>
  <c r="FG211" i="5"/>
  <c r="FF240" i="5"/>
  <c r="FA240" i="5"/>
  <c r="FB240" i="5" s="1"/>
  <c r="FF182" i="5"/>
  <c r="FA182" i="5"/>
  <c r="FB182" i="5" s="1"/>
  <c r="EP215" i="5"/>
  <c r="U215" i="7" s="1"/>
  <c r="FH215" i="5"/>
  <c r="FO231" i="5"/>
  <c r="FG231" i="5"/>
  <c r="FA170" i="5"/>
  <c r="FB170" i="5" s="1"/>
  <c r="FF170" i="5"/>
  <c r="EP203" i="5"/>
  <c r="U203" i="7" s="1"/>
  <c r="FH203" i="5"/>
  <c r="FH226" i="5"/>
  <c r="EP226" i="5"/>
  <c r="U226" i="7" s="1"/>
  <c r="FG245" i="5"/>
  <c r="FO245" i="5"/>
  <c r="FG177" i="5"/>
  <c r="FO177" i="5"/>
  <c r="FO191" i="5"/>
  <c r="FG191" i="5"/>
  <c r="FG222" i="5"/>
  <c r="FO222" i="5"/>
  <c r="FH245" i="5"/>
  <c r="EP245" i="5"/>
  <c r="U245" i="7" s="1"/>
  <c r="FG174" i="5"/>
  <c r="FO174" i="5"/>
  <c r="EP186" i="5"/>
  <c r="U186" i="7" s="1"/>
  <c r="FH186" i="5"/>
  <c r="FA197" i="5"/>
  <c r="FB197" i="5" s="1"/>
  <c r="FF197" i="5"/>
  <c r="FG224" i="5"/>
  <c r="FO224" i="5"/>
  <c r="EP157" i="5"/>
  <c r="U157" i="7" s="1"/>
  <c r="FH157" i="5"/>
  <c r="FA175" i="5"/>
  <c r="FB175" i="5" s="1"/>
  <c r="FF175" i="5"/>
  <c r="FA187" i="5"/>
  <c r="FB187" i="5" s="1"/>
  <c r="FF187" i="5"/>
  <c r="FF198" i="5"/>
  <c r="FA198" i="5"/>
  <c r="FB198" i="5" s="1"/>
  <c r="FH221" i="5"/>
  <c r="EP221" i="5"/>
  <c r="U221" i="7" s="1"/>
  <c r="FG244" i="5"/>
  <c r="FO244" i="5"/>
  <c r="FN127" i="5"/>
  <c r="FD127" i="5"/>
  <c r="FD221" i="5"/>
  <c r="FN221" i="5"/>
  <c r="FN73" i="5"/>
  <c r="FD73" i="5"/>
  <c r="FD201" i="5"/>
  <c r="FN201" i="5"/>
  <c r="FJ27" i="5"/>
  <c r="FR27" i="5"/>
  <c r="EU192" i="5"/>
  <c r="AD192" i="7" s="1"/>
  <c r="FL192" i="5"/>
  <c r="FL23" i="5"/>
  <c r="EU23" i="5"/>
  <c r="AD23" i="7" s="1"/>
  <c r="EU149" i="5"/>
  <c r="AD149" i="7" s="1"/>
  <c r="FL149" i="5"/>
  <c r="FR26" i="5"/>
  <c r="FJ26" i="5"/>
  <c r="FR161" i="5"/>
  <c r="FJ161" i="5"/>
  <c r="FL222" i="5"/>
  <c r="EU222" i="5"/>
  <c r="AD222" i="7" s="1"/>
  <c r="FR224" i="5"/>
  <c r="FJ224" i="5"/>
  <c r="FJ132" i="5"/>
  <c r="FR132" i="5"/>
  <c r="EU123" i="5"/>
  <c r="AD123" i="7" s="1"/>
  <c r="FL123" i="5"/>
  <c r="FR171" i="5"/>
  <c r="FJ171" i="5"/>
  <c r="EU210" i="5"/>
  <c r="AD210" i="7" s="1"/>
  <c r="FL210" i="5"/>
  <c r="FL160" i="5"/>
  <c r="EU160" i="5"/>
  <c r="AD160" i="7" s="1"/>
  <c r="FD193" i="5"/>
  <c r="FN193" i="5"/>
  <c r="FN104" i="5"/>
  <c r="FD104" i="5"/>
  <c r="FF67" i="5"/>
  <c r="FA67" i="5"/>
  <c r="FB67" i="5" s="1"/>
  <c r="EP171" i="5"/>
  <c r="U171" i="7" s="1"/>
  <c r="FH171" i="5"/>
  <c r="FF95" i="5"/>
  <c r="FA95" i="5"/>
  <c r="FB95" i="5" s="1"/>
  <c r="FO137" i="5"/>
  <c r="FG137" i="5"/>
  <c r="FO108" i="5"/>
  <c r="FG108" i="5"/>
  <c r="FO148" i="5"/>
  <c r="FG148" i="5"/>
  <c r="FF211" i="5"/>
  <c r="FA211" i="5"/>
  <c r="FB211" i="5" s="1"/>
  <c r="FG73" i="5"/>
  <c r="FO73" i="5"/>
  <c r="FD125" i="5"/>
  <c r="FN125" i="5"/>
  <c r="FN202" i="5"/>
  <c r="FD202" i="5"/>
  <c r="FN155" i="5"/>
  <c r="FD155" i="5"/>
  <c r="FN242" i="5"/>
  <c r="FD242" i="5"/>
  <c r="FN200" i="5"/>
  <c r="FD200" i="5"/>
  <c r="FD138" i="5"/>
  <c r="FN138" i="5"/>
  <c r="FD83" i="5"/>
  <c r="FN83" i="5"/>
  <c r="FD39" i="5"/>
  <c r="FN39" i="5"/>
  <c r="FD146" i="5"/>
  <c r="FN146" i="5"/>
  <c r="FN51" i="5"/>
  <c r="FD51" i="5"/>
  <c r="FD216" i="5"/>
  <c r="FN216" i="5"/>
  <c r="FN240" i="5"/>
  <c r="FD240" i="5"/>
  <c r="FN63" i="5"/>
  <c r="FD63" i="5"/>
  <c r="FN72" i="5"/>
  <c r="FD72" i="5"/>
  <c r="FD92" i="5"/>
  <c r="FN92" i="5"/>
  <c r="FN220" i="5"/>
  <c r="FD220" i="5"/>
  <c r="FD99" i="5"/>
  <c r="FN99" i="5"/>
  <c r="FN4" i="5"/>
  <c r="FD4" i="5"/>
  <c r="FD157" i="5"/>
  <c r="FN157" i="5"/>
  <c r="FD210" i="5"/>
  <c r="FN210" i="5"/>
  <c r="FN228" i="5"/>
  <c r="FD228" i="5"/>
  <c r="FN75" i="5"/>
  <c r="FD75" i="5"/>
  <c r="FD50" i="5"/>
  <c r="FN50" i="5"/>
  <c r="FD169" i="5"/>
  <c r="FN169" i="5"/>
  <c r="EU141" i="5"/>
  <c r="AD141" i="7" s="1"/>
  <c r="FL141" i="5"/>
  <c r="FY37" i="5"/>
  <c r="FK37" i="5"/>
  <c r="FJ54" i="5"/>
  <c r="FR54" i="5"/>
  <c r="FY31" i="5"/>
  <c r="FK31" i="5"/>
  <c r="FJ58" i="5"/>
  <c r="FR58" i="5"/>
  <c r="FK126" i="5"/>
  <c r="FY126" i="5"/>
  <c r="FR30" i="5"/>
  <c r="FJ30" i="5"/>
  <c r="EU10" i="5"/>
  <c r="AD10" i="7" s="1"/>
  <c r="FL10" i="5"/>
  <c r="FY29" i="5"/>
  <c r="FK29" i="5"/>
  <c r="FY135" i="5"/>
  <c r="FK135" i="5"/>
  <c r="FY26" i="5"/>
  <c r="FK26" i="5"/>
  <c r="FJ100" i="5"/>
  <c r="FR100" i="5"/>
  <c r="FY14" i="5"/>
  <c r="FK14" i="5"/>
  <c r="EU49" i="5"/>
  <c r="AD49" i="7" s="1"/>
  <c r="FL49" i="5"/>
  <c r="FR117" i="5"/>
  <c r="FJ117" i="5"/>
  <c r="FR187" i="5"/>
  <c r="FJ187" i="5"/>
  <c r="FK20" i="5"/>
  <c r="FY20" i="5"/>
  <c r="EU77" i="5"/>
  <c r="AD77" i="7" s="1"/>
  <c r="FL77" i="5"/>
  <c r="FJ235" i="5"/>
  <c r="FR235" i="5"/>
  <c r="FY13" i="5"/>
  <c r="FK13" i="5"/>
  <c r="FL92" i="5"/>
  <c r="EU92" i="5"/>
  <c r="AD92" i="7" s="1"/>
  <c r="FY3" i="5"/>
  <c r="FK3" i="5"/>
  <c r="FL13" i="5"/>
  <c r="EU13" i="5"/>
  <c r="AD13" i="7" s="1"/>
  <c r="FL88" i="5"/>
  <c r="EU88" i="5"/>
  <c r="AD88" i="7" s="1"/>
  <c r="FY147" i="5"/>
  <c r="FK147" i="5"/>
  <c r="FY39" i="5"/>
  <c r="FK39" i="5"/>
  <c r="FK65" i="5"/>
  <c r="FY65" i="5"/>
  <c r="FK97" i="5"/>
  <c r="FY97" i="5"/>
  <c r="FJ114" i="5"/>
  <c r="FR114" i="5"/>
  <c r="FY141" i="5"/>
  <c r="FK141" i="5"/>
  <c r="FK163" i="5"/>
  <c r="FY163" i="5"/>
  <c r="EU22" i="5"/>
  <c r="AD22" i="7" s="1"/>
  <c r="FL22" i="5"/>
  <c r="FY43" i="5"/>
  <c r="FK43" i="5"/>
  <c r="FJ62" i="5"/>
  <c r="FR62" i="5"/>
  <c r="FR75" i="5"/>
  <c r="FJ75" i="5"/>
  <c r="FR95" i="5"/>
  <c r="FJ95" i="5"/>
  <c r="EU114" i="5"/>
  <c r="AD114" i="7" s="1"/>
  <c r="FL114" i="5"/>
  <c r="FR138" i="5"/>
  <c r="FJ138" i="5"/>
  <c r="FJ157" i="5"/>
  <c r="FR157" i="5"/>
  <c r="EU236" i="5"/>
  <c r="AD236" i="7" s="1"/>
  <c r="FL236" i="5"/>
  <c r="FY67" i="5"/>
  <c r="FK67" i="5"/>
  <c r="EU83" i="5"/>
  <c r="AD83" i="7" s="1"/>
  <c r="FL83" i="5"/>
  <c r="FY104" i="5"/>
  <c r="FK104" i="5"/>
  <c r="FR125" i="5"/>
  <c r="FJ125" i="5"/>
  <c r="FY153" i="5"/>
  <c r="FK153" i="5"/>
  <c r="FY220" i="5"/>
  <c r="FK220" i="5"/>
  <c r="FR46" i="5"/>
  <c r="FJ46" i="5"/>
  <c r="EU67" i="5"/>
  <c r="AD67" i="7" s="1"/>
  <c r="FL67" i="5"/>
  <c r="FY82" i="5"/>
  <c r="FK82" i="5"/>
  <c r="FY106" i="5"/>
  <c r="FK106" i="5"/>
  <c r="FY125" i="5"/>
  <c r="FK125" i="5"/>
  <c r="FR155" i="5"/>
  <c r="FJ155" i="5"/>
  <c r="FY186" i="5"/>
  <c r="FK186" i="5"/>
  <c r="FJ35" i="5"/>
  <c r="FR35" i="5"/>
  <c r="EU57" i="5"/>
  <c r="AD57" i="7" s="1"/>
  <c r="FL57" i="5"/>
  <c r="FY78" i="5"/>
  <c r="FK78" i="5"/>
  <c r="FY94" i="5"/>
  <c r="FK94" i="5"/>
  <c r="FR119" i="5"/>
  <c r="FJ119" i="5"/>
  <c r="FL131" i="5"/>
  <c r="EU131" i="5"/>
  <c r="AD131" i="7" s="1"/>
  <c r="FJ168" i="5"/>
  <c r="FR168" i="5"/>
  <c r="FJ199" i="5"/>
  <c r="FR199" i="5"/>
  <c r="FR34" i="5"/>
  <c r="FJ34" i="5"/>
  <c r="FL53" i="5"/>
  <c r="EU53" i="5"/>
  <c r="AD53" i="7" s="1"/>
  <c r="EU81" i="5"/>
  <c r="AD81" i="7" s="1"/>
  <c r="FL81" i="5"/>
  <c r="FK107" i="5"/>
  <c r="FY107" i="5"/>
  <c r="FL122" i="5"/>
  <c r="EU122" i="5"/>
  <c r="AD122" i="7" s="1"/>
  <c r="FR143" i="5"/>
  <c r="FJ143" i="5"/>
  <c r="FL203" i="5"/>
  <c r="EU203" i="5"/>
  <c r="AD203" i="7" s="1"/>
  <c r="FJ173" i="5"/>
  <c r="FR173" i="5"/>
  <c r="FY185" i="5"/>
  <c r="FK185" i="5"/>
  <c r="FR219" i="5"/>
  <c r="FJ219" i="5"/>
  <c r="EU239" i="5"/>
  <c r="AD239" i="7" s="1"/>
  <c r="FL239" i="5"/>
  <c r="FY168" i="5"/>
  <c r="FK168" i="5"/>
  <c r="FL180" i="5"/>
  <c r="EU180" i="5"/>
  <c r="AD180" i="7" s="1"/>
  <c r="EU195" i="5"/>
  <c r="AD195" i="7" s="1"/>
  <c r="FL195" i="5"/>
  <c r="FY210" i="5"/>
  <c r="FK210" i="5"/>
  <c r="EU241" i="5"/>
  <c r="AD241" i="7" s="1"/>
  <c r="FL241" i="5"/>
  <c r="FL175" i="5"/>
  <c r="EU175" i="5"/>
  <c r="AD175" i="7" s="1"/>
  <c r="EU197" i="5"/>
  <c r="AD197" i="7" s="1"/>
  <c r="FL197" i="5"/>
  <c r="EU209" i="5"/>
  <c r="AD209" i="7" s="1"/>
  <c r="FL209" i="5"/>
  <c r="EU235" i="5"/>
  <c r="AD235" i="7" s="1"/>
  <c r="FL235" i="5"/>
  <c r="FL171" i="5"/>
  <c r="EU171" i="5"/>
  <c r="AD171" i="7" s="1"/>
  <c r="FY206" i="5"/>
  <c r="FK206" i="5"/>
  <c r="FR225" i="5"/>
  <c r="FJ225" i="5"/>
  <c r="EU243" i="5"/>
  <c r="AD243" i="7" s="1"/>
  <c r="FL243" i="5"/>
  <c r="FR202" i="5"/>
  <c r="FJ202" i="5"/>
  <c r="FK213" i="5"/>
  <c r="FY213" i="5"/>
  <c r="FR228" i="5"/>
  <c r="FJ228" i="5"/>
  <c r="FL159" i="5"/>
  <c r="EU159" i="5"/>
  <c r="AD159" i="7" s="1"/>
  <c r="FY182" i="5"/>
  <c r="FK182" i="5"/>
  <c r="FL213" i="5"/>
  <c r="EU213" i="5"/>
  <c r="AD213" i="7" s="1"/>
  <c r="FL230" i="5"/>
  <c r="EU230" i="5"/>
  <c r="AD230" i="7" s="1"/>
  <c r="FD32" i="5"/>
  <c r="FN32" i="5"/>
  <c r="FN12" i="5"/>
  <c r="FD12" i="5"/>
  <c r="FD49" i="5"/>
  <c r="FN49" i="5"/>
  <c r="FN243" i="5"/>
  <c r="FD243" i="5"/>
  <c r="FD119" i="5"/>
  <c r="FN119" i="5"/>
  <c r="FD86" i="5"/>
  <c r="FN86" i="5"/>
  <c r="FD148" i="5"/>
  <c r="FN148" i="5"/>
  <c r="FA28" i="5"/>
  <c r="FB28" i="5" s="1"/>
  <c r="FF28" i="5"/>
  <c r="FG89" i="5"/>
  <c r="FO89" i="5"/>
  <c r="FA12" i="5"/>
  <c r="FB12" i="5" s="1"/>
  <c r="FF12" i="5"/>
  <c r="EP95" i="5"/>
  <c r="U95" i="7" s="1"/>
  <c r="FH95" i="5"/>
  <c r="FG71" i="5"/>
  <c r="FO71" i="5"/>
  <c r="EP22" i="5"/>
  <c r="U22" i="7" s="1"/>
  <c r="FH22" i="5"/>
  <c r="FH58" i="5"/>
  <c r="EP58" i="5"/>
  <c r="U58" i="7" s="1"/>
  <c r="FF231" i="5"/>
  <c r="FA231" i="5"/>
  <c r="FB231" i="5" s="1"/>
  <c r="FG12" i="5"/>
  <c r="FO12" i="5"/>
  <c r="FG63" i="5"/>
  <c r="FO63" i="5"/>
  <c r="FF138" i="5"/>
  <c r="FA138" i="5"/>
  <c r="FB138" i="5" s="1"/>
  <c r="FO7" i="5"/>
  <c r="FG7" i="5"/>
  <c r="EP20" i="5"/>
  <c r="U20" i="7" s="1"/>
  <c r="FH20" i="5"/>
  <c r="FF81" i="5"/>
  <c r="FA81" i="5"/>
  <c r="FB81" i="5" s="1"/>
  <c r="FH156" i="5"/>
  <c r="EP156" i="5"/>
  <c r="U156" i="7" s="1"/>
  <c r="FO9" i="5"/>
  <c r="FG9" i="5"/>
  <c r="FG32" i="5"/>
  <c r="FO32" i="5"/>
  <c r="FO104" i="5"/>
  <c r="FG104" i="5"/>
  <c r="EP18" i="5"/>
  <c r="U18" i="7" s="1"/>
  <c r="FH18" i="5"/>
  <c r="FO53" i="5"/>
  <c r="FG53" i="5"/>
  <c r="EP128" i="5"/>
  <c r="U128" i="7" s="1"/>
  <c r="FH128" i="5"/>
  <c r="FH21" i="5"/>
  <c r="EP21" i="5"/>
  <c r="U21" i="7" s="1"/>
  <c r="EP84" i="5"/>
  <c r="U84" i="7" s="1"/>
  <c r="FH84" i="5"/>
  <c r="FG153" i="5"/>
  <c r="FO153" i="5"/>
  <c r="FH37" i="5"/>
  <c r="EP37" i="5"/>
  <c r="U37" i="7" s="1"/>
  <c r="FA57" i="5"/>
  <c r="FB57" i="5" s="1"/>
  <c r="FF57" i="5"/>
  <c r="FA78" i="5"/>
  <c r="FB78" i="5" s="1"/>
  <c r="FF78" i="5"/>
  <c r="FF94" i="5"/>
  <c r="FA94" i="5"/>
  <c r="FB94" i="5" s="1"/>
  <c r="FH116" i="5"/>
  <c r="EP116" i="5"/>
  <c r="U116" i="7" s="1"/>
  <c r="EP134" i="5"/>
  <c r="U134" i="7" s="1"/>
  <c r="FH134" i="5"/>
  <c r="FG167" i="5"/>
  <c r="FO167" i="5"/>
  <c r="EP196" i="5"/>
  <c r="U196" i="7" s="1"/>
  <c r="FH196" i="5"/>
  <c r="EP246" i="5"/>
  <c r="U246" i="7" s="1"/>
  <c r="FH246" i="5"/>
  <c r="EP41" i="5"/>
  <c r="U41" i="7" s="1"/>
  <c r="FH41" i="5"/>
  <c r="FG61" i="5"/>
  <c r="FO61" i="5"/>
  <c r="FG81" i="5"/>
  <c r="FO81" i="5"/>
  <c r="FA107" i="5"/>
  <c r="FB107" i="5" s="1"/>
  <c r="FF107" i="5"/>
  <c r="FO123" i="5"/>
  <c r="FG123" i="5"/>
  <c r="FF149" i="5"/>
  <c r="FA149" i="5"/>
  <c r="FB149" i="5" s="1"/>
  <c r="EP52" i="5"/>
  <c r="U52" i="7" s="1"/>
  <c r="FH52" i="5"/>
  <c r="EP88" i="5"/>
  <c r="U88" i="7" s="1"/>
  <c r="FH88" i="5"/>
  <c r="EP109" i="5"/>
  <c r="U109" i="7" s="1"/>
  <c r="FH109" i="5"/>
  <c r="FF130" i="5"/>
  <c r="FA130" i="5"/>
  <c r="FB130" i="5" s="1"/>
  <c r="FF147" i="5"/>
  <c r="FA147" i="5"/>
  <c r="FB147" i="5" s="1"/>
  <c r="FF33" i="5"/>
  <c r="FA33" i="5"/>
  <c r="FB33" i="5" s="1"/>
  <c r="FF56" i="5"/>
  <c r="FA56" i="5"/>
  <c r="FB56" i="5" s="1"/>
  <c r="EP93" i="5"/>
  <c r="U93" i="7" s="1"/>
  <c r="FH93" i="5"/>
  <c r="FG113" i="5"/>
  <c r="FO113" i="5"/>
  <c r="FO135" i="5"/>
  <c r="FG135" i="5"/>
  <c r="FO146" i="5"/>
  <c r="FG146" i="5"/>
  <c r="FH168" i="5"/>
  <c r="EP168" i="5"/>
  <c r="U168" i="7" s="1"/>
  <c r="EP209" i="5"/>
  <c r="U209" i="7" s="1"/>
  <c r="FH209" i="5"/>
  <c r="FO33" i="5"/>
  <c r="FG33" i="5"/>
  <c r="FO56" i="5"/>
  <c r="FG56" i="5"/>
  <c r="FO76" i="5"/>
  <c r="FG76" i="5"/>
  <c r="EP100" i="5"/>
  <c r="U100" i="7" s="1"/>
  <c r="FH100" i="5"/>
  <c r="EP130" i="5"/>
  <c r="U130" i="7" s="1"/>
  <c r="FH130" i="5"/>
  <c r="FO144" i="5"/>
  <c r="FG144" i="5"/>
  <c r="EP201" i="5"/>
  <c r="U201" i="7" s="1"/>
  <c r="FH201" i="5"/>
  <c r="FF237" i="5"/>
  <c r="FA237" i="5"/>
  <c r="FB237" i="5" s="1"/>
  <c r="FO43" i="5"/>
  <c r="FG43" i="5"/>
  <c r="FG58" i="5"/>
  <c r="FO58" i="5"/>
  <c r="FA72" i="5"/>
  <c r="FB72" i="5" s="1"/>
  <c r="FF72" i="5"/>
  <c r="FG91" i="5"/>
  <c r="FO91" i="5"/>
  <c r="FH112" i="5"/>
  <c r="EP112" i="5"/>
  <c r="U112" i="7" s="1"/>
  <c r="FH140" i="5"/>
  <c r="EP140" i="5"/>
  <c r="U140" i="7" s="1"/>
  <c r="FH194" i="5"/>
  <c r="EP194" i="5"/>
  <c r="U194" i="7" s="1"/>
  <c r="FO171" i="5"/>
  <c r="FG171" i="5"/>
  <c r="FH198" i="5"/>
  <c r="EP198" i="5"/>
  <c r="U198" i="7" s="1"/>
  <c r="FA213" i="5"/>
  <c r="FB213" i="5" s="1"/>
  <c r="FF213" i="5"/>
  <c r="FA242" i="5"/>
  <c r="FB242" i="5" s="1"/>
  <c r="FF242" i="5"/>
  <c r="EP190" i="5"/>
  <c r="U190" i="7" s="1"/>
  <c r="FH190" i="5"/>
  <c r="FF216" i="5"/>
  <c r="FA216" i="5"/>
  <c r="FB216" i="5" s="1"/>
  <c r="FF236" i="5"/>
  <c r="FA236" i="5"/>
  <c r="FB236" i="5" s="1"/>
  <c r="FF177" i="5"/>
  <c r="FA177" i="5"/>
  <c r="FB177" i="5" s="1"/>
  <c r="EP204" i="5"/>
  <c r="U204" i="7" s="1"/>
  <c r="FH204" i="5"/>
  <c r="FF227" i="5"/>
  <c r="FA227" i="5"/>
  <c r="FB227" i="5" s="1"/>
  <c r="FF157" i="5"/>
  <c r="FA157" i="5"/>
  <c r="FB157" i="5" s="1"/>
  <c r="FA180" i="5"/>
  <c r="FB180" i="5" s="1"/>
  <c r="FF180" i="5"/>
  <c r="FG192" i="5"/>
  <c r="FO192" i="5"/>
  <c r="FF224" i="5"/>
  <c r="FA224" i="5"/>
  <c r="FB224" i="5" s="1"/>
  <c r="FG157" i="5"/>
  <c r="FO157" i="5"/>
  <c r="FA176" i="5"/>
  <c r="FB176" i="5" s="1"/>
  <c r="FF176" i="5"/>
  <c r="FG188" i="5"/>
  <c r="FO188" i="5"/>
  <c r="FA199" i="5"/>
  <c r="FB199" i="5" s="1"/>
  <c r="FF199" i="5"/>
  <c r="FH227" i="5"/>
  <c r="EP227" i="5"/>
  <c r="U227" i="7" s="1"/>
  <c r="FO158" i="5"/>
  <c r="FG158" i="5"/>
  <c r="FO176" i="5"/>
  <c r="FG176" i="5"/>
  <c r="FH188" i="5"/>
  <c r="EP188" i="5"/>
  <c r="U188" i="7" s="1"/>
  <c r="FG199" i="5"/>
  <c r="FO199" i="5"/>
  <c r="EP224" i="5"/>
  <c r="U224" i="7" s="1"/>
  <c r="FH224" i="5"/>
  <c r="FO246" i="5"/>
  <c r="FG246" i="5"/>
  <c r="FN10" i="5"/>
  <c r="FD10" i="5"/>
  <c r="FN121" i="5"/>
  <c r="FD121" i="5"/>
  <c r="FY76" i="5"/>
  <c r="FK76" i="5"/>
  <c r="EU107" i="5"/>
  <c r="AD107" i="7" s="1"/>
  <c r="FL107" i="5"/>
  <c r="FR2" i="5"/>
  <c r="FJ2" i="5"/>
  <c r="FL98" i="5"/>
  <c r="EU98" i="5"/>
  <c r="AD98" i="7" s="1"/>
  <c r="FY96" i="5"/>
  <c r="FK96" i="5"/>
  <c r="FK128" i="5"/>
  <c r="FY128" i="5"/>
  <c r="FY156" i="5"/>
  <c r="FK156" i="5"/>
  <c r="EU174" i="5"/>
  <c r="AD174" i="7" s="1"/>
  <c r="FL174" i="5"/>
  <c r="FY174" i="5"/>
  <c r="FK174" i="5"/>
  <c r="FY178" i="5"/>
  <c r="FK178" i="5"/>
  <c r="FR203" i="5"/>
  <c r="FJ203" i="5"/>
  <c r="FO37" i="5"/>
  <c r="FG37" i="5"/>
  <c r="FO72" i="5"/>
  <c r="FG72" i="5"/>
  <c r="FA106" i="5"/>
  <c r="FB106" i="5" s="1"/>
  <c r="FF106" i="5"/>
  <c r="FF79" i="5"/>
  <c r="FA79" i="5"/>
  <c r="FB79" i="5" s="1"/>
  <c r="FH66" i="5"/>
  <c r="EP66" i="5"/>
  <c r="U66" i="7" s="1"/>
  <c r="FO110" i="5"/>
  <c r="FG110" i="5"/>
  <c r="FO136" i="5"/>
  <c r="FG136" i="5"/>
  <c r="FA58" i="5"/>
  <c r="FB58" i="5" s="1"/>
  <c r="FF58" i="5"/>
  <c r="EP44" i="5"/>
  <c r="U44" i="7" s="1"/>
  <c r="FH44" i="5"/>
  <c r="FH141" i="5"/>
  <c r="EP141" i="5"/>
  <c r="U141" i="7" s="1"/>
  <c r="EP200" i="5"/>
  <c r="U200" i="7" s="1"/>
  <c r="FH200" i="5"/>
  <c r="FG217" i="5"/>
  <c r="FO217" i="5"/>
  <c r="EP212" i="5"/>
  <c r="U212" i="7" s="1"/>
  <c r="FH212" i="5"/>
  <c r="FO227" i="5"/>
  <c r="FG227" i="5"/>
  <c r="EP191" i="5"/>
  <c r="U191" i="7" s="1"/>
  <c r="FH191" i="5"/>
  <c r="FF161" i="5"/>
  <c r="FA161" i="5"/>
  <c r="FB161" i="5" s="1"/>
  <c r="FF189" i="5"/>
  <c r="FA189" i="5"/>
  <c r="FB189" i="5" s="1"/>
  <c r="FD191" i="5"/>
  <c r="FN191" i="5"/>
  <c r="FD105" i="5"/>
  <c r="FN105" i="5"/>
  <c r="FN143" i="5"/>
  <c r="FD143" i="5"/>
  <c r="FN5" i="5"/>
  <c r="FD5" i="5"/>
  <c r="GC3" i="5"/>
  <c r="FN68" i="5"/>
  <c r="FD68" i="5"/>
  <c r="FD190" i="5"/>
  <c r="FN190" i="5"/>
  <c r="FN60" i="5"/>
  <c r="FD60" i="5"/>
  <c r="FN48" i="5"/>
  <c r="FD48" i="5"/>
  <c r="FN133" i="5"/>
  <c r="FD133" i="5"/>
  <c r="FN137" i="5"/>
  <c r="FD137" i="5"/>
  <c r="FN244" i="5"/>
  <c r="FD244" i="5"/>
  <c r="FD229" i="5"/>
  <c r="FN229" i="5"/>
  <c r="FN71" i="5"/>
  <c r="FD71" i="5"/>
  <c r="FN112" i="5"/>
  <c r="FD112" i="5"/>
  <c r="FN19" i="5"/>
  <c r="FD19" i="5"/>
  <c r="FN27" i="5"/>
  <c r="FD27" i="5"/>
  <c r="FD208" i="5"/>
  <c r="FN208" i="5"/>
  <c r="FN224" i="5"/>
  <c r="FP224" i="5" s="1"/>
  <c r="FD224" i="5"/>
  <c r="FN23" i="5"/>
  <c r="FD23" i="5"/>
  <c r="FN15" i="5"/>
  <c r="FD15" i="5"/>
  <c r="FY246" i="5"/>
  <c r="FK246" i="5"/>
  <c r="FK183" i="5"/>
  <c r="FY183" i="5"/>
  <c r="EU129" i="5"/>
  <c r="AD129" i="7" s="1"/>
  <c r="FL129" i="5"/>
  <c r="FK73" i="5"/>
  <c r="FY73" i="5"/>
  <c r="EU185" i="5"/>
  <c r="AD185" i="7" s="1"/>
  <c r="FL185" i="5"/>
  <c r="FY162" i="5"/>
  <c r="FK162" i="5"/>
  <c r="EU97" i="5"/>
  <c r="AD97" i="7" s="1"/>
  <c r="FL97" i="5"/>
  <c r="FR16" i="5"/>
  <c r="FJ16" i="5"/>
  <c r="EU50" i="5"/>
  <c r="AD50" i="7" s="1"/>
  <c r="FL50" i="5"/>
  <c r="FR14" i="5"/>
  <c r="FJ14" i="5"/>
  <c r="EU43" i="5"/>
  <c r="AD43" i="7" s="1"/>
  <c r="FL43" i="5"/>
  <c r="FK113" i="5"/>
  <c r="FY113" i="5"/>
  <c r="FY23" i="5"/>
  <c r="FK23" i="5"/>
  <c r="EU65" i="5"/>
  <c r="AD65" i="7" s="1"/>
  <c r="FL65" i="5"/>
  <c r="FJ142" i="5"/>
  <c r="FR142" i="5"/>
  <c r="FR4" i="5"/>
  <c r="FJ4" i="5"/>
  <c r="EU24" i="5"/>
  <c r="AD24" i="7" s="1"/>
  <c r="FL24" i="5"/>
  <c r="EU119" i="5"/>
  <c r="AD119" i="7" s="1"/>
  <c r="FL119" i="5"/>
  <c r="FJ3" i="5"/>
  <c r="FR3" i="5"/>
  <c r="FR32" i="5"/>
  <c r="FJ32" i="5"/>
  <c r="FK173" i="5"/>
  <c r="FY173" i="5"/>
  <c r="FK6" i="5"/>
  <c r="FY6" i="5"/>
  <c r="FJ19" i="5"/>
  <c r="FR19" i="5"/>
  <c r="FL108" i="5"/>
  <c r="EU108" i="5"/>
  <c r="AD108" i="7" s="1"/>
  <c r="FK221" i="5"/>
  <c r="FY221" i="5"/>
  <c r="FL45" i="5"/>
  <c r="EU45" i="5"/>
  <c r="AD45" i="7" s="1"/>
  <c r="FR73" i="5"/>
  <c r="FJ73" i="5"/>
  <c r="FK100" i="5"/>
  <c r="FY100" i="5"/>
  <c r="FY129" i="5"/>
  <c r="FK129" i="5"/>
  <c r="FJ144" i="5"/>
  <c r="FR144" i="5"/>
  <c r="FY177" i="5"/>
  <c r="FK177" i="5"/>
  <c r="FY27" i="5"/>
  <c r="FK27" i="5"/>
  <c r="FY49" i="5"/>
  <c r="FK49" i="5"/>
  <c r="FL64" i="5"/>
  <c r="EU64" i="5"/>
  <c r="AD64" i="7" s="1"/>
  <c r="FY83" i="5"/>
  <c r="FK83" i="5"/>
  <c r="FL101" i="5"/>
  <c r="EU101" i="5"/>
  <c r="AD101" i="7" s="1"/>
  <c r="FJ116" i="5"/>
  <c r="FR116" i="5"/>
  <c r="FY142" i="5"/>
  <c r="FK142" i="5"/>
  <c r="FL166" i="5"/>
  <c r="EU166" i="5"/>
  <c r="AD166" i="7" s="1"/>
  <c r="EU54" i="5"/>
  <c r="AD54" i="7" s="1"/>
  <c r="FL54" i="5"/>
  <c r="FR71" i="5"/>
  <c r="FJ71" i="5"/>
  <c r="EU85" i="5"/>
  <c r="AD85" i="7" s="1"/>
  <c r="FL85" i="5"/>
  <c r="FJ106" i="5"/>
  <c r="FR106" i="5"/>
  <c r="FR131" i="5"/>
  <c r="FJ131" i="5"/>
  <c r="FJ156" i="5"/>
  <c r="FR156" i="5"/>
  <c r="FR234" i="5"/>
  <c r="FJ234" i="5"/>
  <c r="FR52" i="5"/>
  <c r="FJ52" i="5"/>
  <c r="EU72" i="5"/>
  <c r="AD72" i="7" s="1"/>
  <c r="FL72" i="5"/>
  <c r="EU90" i="5"/>
  <c r="AD90" i="7" s="1"/>
  <c r="FL90" i="5"/>
  <c r="FL115" i="5"/>
  <c r="EU115" i="5"/>
  <c r="AD115" i="7" s="1"/>
  <c r="EU128" i="5"/>
  <c r="AD128" i="7" s="1"/>
  <c r="FL128" i="5"/>
  <c r="EU157" i="5"/>
  <c r="AD157" i="7" s="1"/>
  <c r="FL157" i="5"/>
  <c r="EU228" i="5"/>
  <c r="AD228" i="7" s="1"/>
  <c r="FL228" i="5"/>
  <c r="FR40" i="5"/>
  <c r="FJ40" i="5"/>
  <c r="FK61" i="5"/>
  <c r="FY61" i="5"/>
  <c r="EU80" i="5"/>
  <c r="AD80" i="7" s="1"/>
  <c r="FL80" i="5"/>
  <c r="FK102" i="5"/>
  <c r="FY102" i="5"/>
  <c r="FR121" i="5"/>
  <c r="FJ121" i="5"/>
  <c r="FR133" i="5"/>
  <c r="FJ133" i="5"/>
  <c r="FK176" i="5"/>
  <c r="FY176" i="5"/>
  <c r="EU224" i="5"/>
  <c r="AD224" i="7" s="1"/>
  <c r="FL224" i="5"/>
  <c r="FK40" i="5"/>
  <c r="FY40" i="5"/>
  <c r="EU61" i="5"/>
  <c r="AD61" i="7" s="1"/>
  <c r="FL61" i="5"/>
  <c r="FY88" i="5"/>
  <c r="FK88" i="5"/>
  <c r="EU109" i="5"/>
  <c r="AD109" i="7" s="1"/>
  <c r="FL109" i="5"/>
  <c r="EU127" i="5"/>
  <c r="AD127" i="7" s="1"/>
  <c r="FL127" i="5"/>
  <c r="FR147" i="5"/>
  <c r="FJ147" i="5"/>
  <c r="FJ233" i="5"/>
  <c r="FR233" i="5"/>
  <c r="FJ176" i="5"/>
  <c r="FR176" i="5"/>
  <c r="FR188" i="5"/>
  <c r="FJ188" i="5"/>
  <c r="FJ221" i="5"/>
  <c r="FR221" i="5"/>
  <c r="FR244" i="5"/>
  <c r="FJ244" i="5"/>
  <c r="FJ172" i="5"/>
  <c r="FR172" i="5"/>
  <c r="EU183" i="5"/>
  <c r="AD183" i="7" s="1"/>
  <c r="FL183" i="5"/>
  <c r="FK197" i="5"/>
  <c r="FY197" i="5"/>
  <c r="FL220" i="5"/>
  <c r="EU220" i="5"/>
  <c r="AD220" i="7" s="1"/>
  <c r="EU244" i="5"/>
  <c r="AD244" i="7" s="1"/>
  <c r="FL244" i="5"/>
  <c r="EU179" i="5"/>
  <c r="AD179" i="7" s="1"/>
  <c r="FL179" i="5"/>
  <c r="EU199" i="5"/>
  <c r="AD199" i="7" s="1"/>
  <c r="FL199" i="5"/>
  <c r="FJ211" i="5"/>
  <c r="FR211" i="5"/>
  <c r="FR242" i="5"/>
  <c r="FJ242" i="5"/>
  <c r="EU178" i="5"/>
  <c r="AD178" i="7" s="1"/>
  <c r="FL178" i="5"/>
  <c r="FY211" i="5"/>
  <c r="FK211" i="5"/>
  <c r="EU229" i="5"/>
  <c r="AD229" i="7" s="1"/>
  <c r="FL229" i="5"/>
  <c r="FY160" i="5"/>
  <c r="FK160" i="5"/>
  <c r="FY204" i="5"/>
  <c r="FK204" i="5"/>
  <c r="FY215" i="5"/>
  <c r="FK215" i="5"/>
  <c r="FJ231" i="5"/>
  <c r="FR231" i="5"/>
  <c r="FR163" i="5"/>
  <c r="FJ163" i="5"/>
  <c r="FR191" i="5"/>
  <c r="FJ191" i="5"/>
  <c r="FY216" i="5"/>
  <c r="FK216" i="5"/>
  <c r="FY236" i="5"/>
  <c r="FK236" i="5"/>
  <c r="FN231" i="5"/>
  <c r="FD231" i="5"/>
  <c r="FN109" i="5"/>
  <c r="FD109" i="5"/>
  <c r="FN8" i="5"/>
  <c r="FD8" i="5"/>
  <c r="FD213" i="5"/>
  <c r="FN213" i="5"/>
  <c r="FN239" i="5"/>
  <c r="FD239" i="5"/>
  <c r="FN54" i="5"/>
  <c r="FD54" i="5"/>
  <c r="FD100" i="5"/>
  <c r="FN100" i="5"/>
  <c r="FD45" i="5"/>
  <c r="FN45" i="5"/>
  <c r="FA14" i="5"/>
  <c r="FB14" i="5" s="1"/>
  <c r="FF14" i="5"/>
  <c r="FO23" i="5"/>
  <c r="FG23" i="5"/>
  <c r="EP82" i="5"/>
  <c r="U82" i="7" s="1"/>
  <c r="FH82" i="5"/>
  <c r="EP67" i="5"/>
  <c r="U67" i="7" s="1"/>
  <c r="FH67" i="5"/>
  <c r="FO25" i="5"/>
  <c r="FG25" i="5"/>
  <c r="FF120" i="5"/>
  <c r="FA120" i="5"/>
  <c r="FB120" i="5" s="1"/>
  <c r="FF26" i="5"/>
  <c r="FA26" i="5"/>
  <c r="FB26" i="5" s="1"/>
  <c r="EP69" i="5"/>
  <c r="U69" i="7" s="1"/>
  <c r="FH69" i="5"/>
  <c r="FO3" i="5"/>
  <c r="FG3" i="5"/>
  <c r="FA19" i="5"/>
  <c r="FB19" i="5" s="1"/>
  <c r="FF19" i="5"/>
  <c r="FG83" i="5"/>
  <c r="FO83" i="5"/>
  <c r="FF156" i="5"/>
  <c r="FA156" i="5"/>
  <c r="FB156" i="5" s="1"/>
  <c r="FA9" i="5"/>
  <c r="FB9" i="5" s="1"/>
  <c r="FF9" i="5"/>
  <c r="EP42" i="5"/>
  <c r="U42" i="7" s="1"/>
  <c r="FH42" i="5"/>
  <c r="FO102" i="5"/>
  <c r="FG102" i="5"/>
  <c r="FA202" i="5"/>
  <c r="FB202" i="5" s="1"/>
  <c r="FF202" i="5"/>
  <c r="EP11" i="5"/>
  <c r="U11" i="7" s="1"/>
  <c r="FH11" i="5"/>
  <c r="FO51" i="5"/>
  <c r="FG51" i="5"/>
  <c r="FF128" i="5"/>
  <c r="FA128" i="5"/>
  <c r="FB128" i="5" s="1"/>
  <c r="FF30" i="5"/>
  <c r="FA30" i="5"/>
  <c r="FB30" i="5" s="1"/>
  <c r="FO66" i="5"/>
  <c r="FG66" i="5"/>
  <c r="FO166" i="5"/>
  <c r="FG166" i="5"/>
  <c r="EP30" i="5"/>
  <c r="U30" i="7" s="1"/>
  <c r="FH30" i="5"/>
  <c r="FO116" i="5"/>
  <c r="FG116" i="5"/>
  <c r="EP229" i="5"/>
  <c r="U229" i="7" s="1"/>
  <c r="FH229" i="5"/>
  <c r="FG42" i="5"/>
  <c r="FO42" i="5"/>
  <c r="EP63" i="5"/>
  <c r="U63" i="7" s="1"/>
  <c r="FH63" i="5"/>
  <c r="FO80" i="5"/>
  <c r="FG80" i="5"/>
  <c r="FF102" i="5"/>
  <c r="FA102" i="5"/>
  <c r="FB102" i="5" s="1"/>
  <c r="FO118" i="5"/>
  <c r="FG118" i="5"/>
  <c r="FO138" i="5"/>
  <c r="FG138" i="5"/>
  <c r="FH173" i="5"/>
  <c r="EP173" i="5"/>
  <c r="U173" i="7" s="1"/>
  <c r="FG200" i="5"/>
  <c r="FO200" i="5"/>
  <c r="FH25" i="5"/>
  <c r="EP25" i="5"/>
  <c r="U25" i="7" s="1"/>
  <c r="FG46" i="5"/>
  <c r="FO46" i="5"/>
  <c r="FO70" i="5"/>
  <c r="FG70" i="5"/>
  <c r="EP89" i="5"/>
  <c r="U89" i="7" s="1"/>
  <c r="FH89" i="5"/>
  <c r="FG109" i="5"/>
  <c r="FO109" i="5"/>
  <c r="FP109" i="5" s="1"/>
  <c r="FO127" i="5"/>
  <c r="FG127" i="5"/>
  <c r="FO155" i="5"/>
  <c r="FG155" i="5"/>
  <c r="EP61" i="5"/>
  <c r="U61" i="7" s="1"/>
  <c r="FH61" i="5"/>
  <c r="FG93" i="5"/>
  <c r="FO93" i="5"/>
  <c r="FF113" i="5"/>
  <c r="FA113" i="5"/>
  <c r="FB113" i="5" s="1"/>
  <c r="FG133" i="5"/>
  <c r="FO133" i="5"/>
  <c r="FO149" i="5"/>
  <c r="FG149" i="5"/>
  <c r="FO39" i="5"/>
  <c r="FG39" i="5"/>
  <c r="FA65" i="5"/>
  <c r="FB65" i="5" s="1"/>
  <c r="FF65" i="5"/>
  <c r="EP98" i="5"/>
  <c r="U98" i="7" s="1"/>
  <c r="FH98" i="5"/>
  <c r="EP119" i="5"/>
  <c r="U119" i="7" s="1"/>
  <c r="FH119" i="5"/>
  <c r="FA139" i="5"/>
  <c r="FB139" i="5" s="1"/>
  <c r="FF139" i="5"/>
  <c r="FH148" i="5"/>
  <c r="EP148" i="5"/>
  <c r="U148" i="7" s="1"/>
  <c r="FH176" i="5"/>
  <c r="EP176" i="5"/>
  <c r="U176" i="7" s="1"/>
  <c r="FH241" i="5"/>
  <c r="EP241" i="5"/>
  <c r="U241" i="7" s="1"/>
  <c r="FF38" i="5"/>
  <c r="FA38" i="5"/>
  <c r="FB38" i="5" s="1"/>
  <c r="FF59" i="5"/>
  <c r="FA59" i="5"/>
  <c r="FB59" i="5" s="1"/>
  <c r="FO86" i="5"/>
  <c r="FG86" i="5"/>
  <c r="FF111" i="5"/>
  <c r="FA111" i="5"/>
  <c r="FB111" i="5" s="1"/>
  <c r="EP136" i="5"/>
  <c r="U136" i="7" s="1"/>
  <c r="FH136" i="5"/>
  <c r="FH147" i="5"/>
  <c r="EP147" i="5"/>
  <c r="U147" i="7" s="1"/>
  <c r="FO205" i="5"/>
  <c r="FG205" i="5"/>
  <c r="FO27" i="5"/>
  <c r="FG27" i="5"/>
  <c r="FF48" i="5"/>
  <c r="FA48" i="5"/>
  <c r="FB48" i="5" s="1"/>
  <c r="FA62" i="5"/>
  <c r="FB62" i="5" s="1"/>
  <c r="FF62" i="5"/>
  <c r="FH76" i="5"/>
  <c r="EP76" i="5"/>
  <c r="U76" i="7" s="1"/>
  <c r="EP97" i="5"/>
  <c r="U97" i="7" s="1"/>
  <c r="FH97" i="5"/>
  <c r="FF116" i="5"/>
  <c r="FA116" i="5"/>
  <c r="FB116" i="5" s="1"/>
  <c r="FO142" i="5"/>
  <c r="FG142" i="5"/>
  <c r="FA229" i="5"/>
  <c r="FB229" i="5" s="1"/>
  <c r="FF229" i="5"/>
  <c r="EP175" i="5"/>
  <c r="U175" i="7" s="1"/>
  <c r="FH175" i="5"/>
  <c r="FO201" i="5"/>
  <c r="FG201" i="5"/>
  <c r="FF215" i="5"/>
  <c r="FA215" i="5"/>
  <c r="FB215" i="5" s="1"/>
  <c r="FO159" i="5"/>
  <c r="FG159" i="5"/>
  <c r="FG203" i="5"/>
  <c r="FO203" i="5"/>
  <c r="FF218" i="5"/>
  <c r="FA218" i="5"/>
  <c r="FB218" i="5" s="1"/>
  <c r="FA239" i="5"/>
  <c r="FB239" i="5" s="1"/>
  <c r="FF239" i="5"/>
  <c r="FF185" i="5"/>
  <c r="FA185" i="5"/>
  <c r="FB185" i="5" s="1"/>
  <c r="FG216" i="5"/>
  <c r="FO216" i="5"/>
  <c r="FH230" i="5"/>
  <c r="EP230" i="5"/>
  <c r="U230" i="7" s="1"/>
  <c r="FH164" i="5"/>
  <c r="EP164" i="5"/>
  <c r="U164" i="7" s="1"/>
  <c r="EP182" i="5"/>
  <c r="U182" i="7" s="1"/>
  <c r="FH182" i="5"/>
  <c r="EP216" i="5"/>
  <c r="U216" i="7" s="1"/>
  <c r="FH216" i="5"/>
  <c r="EP228" i="5"/>
  <c r="U228" i="7" s="1"/>
  <c r="FH228" i="5"/>
  <c r="EP163" i="5"/>
  <c r="U163" i="7" s="1"/>
  <c r="FH163" i="5"/>
  <c r="FO180" i="5"/>
  <c r="FG180" i="5"/>
  <c r="FH192" i="5"/>
  <c r="EP192" i="5"/>
  <c r="U192" i="7" s="1"/>
  <c r="FA210" i="5"/>
  <c r="FB210" i="5" s="1"/>
  <c r="FF210" i="5"/>
  <c r="FA235" i="5"/>
  <c r="FB235" i="5" s="1"/>
  <c r="FF235" i="5"/>
  <c r="FA167" i="5"/>
  <c r="FB167" i="5" s="1"/>
  <c r="FF167" i="5"/>
  <c r="FA179" i="5"/>
  <c r="FB179" i="5" s="1"/>
  <c r="FF179" i="5"/>
  <c r="FG193" i="5"/>
  <c r="FO193" i="5"/>
  <c r="FF208" i="5"/>
  <c r="FA208" i="5"/>
  <c r="FB208" i="5" s="1"/>
  <c r="FA234" i="5"/>
  <c r="FB234" i="5" s="1"/>
  <c r="FF234" i="5"/>
  <c r="FN95" i="5"/>
  <c r="FD95" i="5"/>
  <c r="FN18" i="5"/>
  <c r="FD18" i="5"/>
  <c r="FD165" i="5"/>
  <c r="FN165" i="5"/>
  <c r="FN124" i="5"/>
  <c r="FD124" i="5"/>
  <c r="FD52" i="5"/>
  <c r="FN52" i="5"/>
  <c r="FD33" i="5"/>
  <c r="FN33" i="5"/>
  <c r="FN223" i="5"/>
  <c r="FD223" i="5"/>
  <c r="FN230" i="5"/>
  <c r="FD230" i="5"/>
  <c r="FR151" i="5"/>
  <c r="FJ151" i="5"/>
  <c r="FY15" i="5"/>
  <c r="FK15" i="5"/>
  <c r="EU20" i="5"/>
  <c r="AD20" i="7" s="1"/>
  <c r="FL20" i="5"/>
  <c r="FK44" i="5"/>
  <c r="FY44" i="5"/>
  <c r="FK48" i="5"/>
  <c r="FY48" i="5"/>
  <c r="EU68" i="5"/>
  <c r="AD68" i="7" s="1"/>
  <c r="FL68" i="5"/>
  <c r="FY71" i="5"/>
  <c r="FK71" i="5"/>
  <c r="FJ60" i="5"/>
  <c r="FR60" i="5"/>
  <c r="FJ209" i="5"/>
  <c r="FR209" i="5"/>
  <c r="FY145" i="5"/>
  <c r="FK145" i="5"/>
  <c r="EU181" i="5"/>
  <c r="AD181" i="7" s="1"/>
  <c r="FL181" i="5"/>
  <c r="EU172" i="5"/>
  <c r="AD172" i="7" s="1"/>
  <c r="FL172" i="5"/>
  <c r="FK230" i="5"/>
  <c r="FY230" i="5"/>
  <c r="FA20" i="5"/>
  <c r="FB20" i="5" s="1"/>
  <c r="FF20" i="5"/>
  <c r="FA2" i="5"/>
  <c r="FB2" i="5" s="1"/>
  <c r="FF2" i="5"/>
  <c r="FO94" i="5"/>
  <c r="FG94" i="5"/>
  <c r="FG57" i="5"/>
  <c r="FO57" i="5"/>
  <c r="FH62" i="5"/>
  <c r="EP62" i="5"/>
  <c r="U62" i="7" s="1"/>
  <c r="FA24" i="5"/>
  <c r="FB24" i="5" s="1"/>
  <c r="FF24" i="5"/>
  <c r="FH60" i="5"/>
  <c r="EP60" i="5"/>
  <c r="U60" i="7" s="1"/>
  <c r="FG34" i="5"/>
  <c r="FO34" i="5"/>
  <c r="FG147" i="5"/>
  <c r="FO147" i="5"/>
  <c r="FA84" i="5"/>
  <c r="FB84" i="5" s="1"/>
  <c r="FF84" i="5"/>
  <c r="FF203" i="5"/>
  <c r="FA203" i="5"/>
  <c r="FB203" i="5" s="1"/>
  <c r="FO96" i="5"/>
  <c r="FG96" i="5"/>
  <c r="FF223" i="5"/>
  <c r="FA223" i="5"/>
  <c r="FB223" i="5" s="1"/>
  <c r="FG214" i="5"/>
  <c r="FO214" i="5"/>
  <c r="FG202" i="5"/>
  <c r="FO202" i="5"/>
  <c r="FG182" i="5"/>
  <c r="FO182" i="5"/>
  <c r="FP182" i="5" s="1"/>
  <c r="FO163" i="5"/>
  <c r="FG163" i="5"/>
  <c r="FF195" i="5"/>
  <c r="FA195" i="5"/>
  <c r="FB195" i="5" s="1"/>
  <c r="FA158" i="5"/>
  <c r="FB158" i="5" s="1"/>
  <c r="FF158" i="5"/>
  <c r="FA209" i="5"/>
  <c r="FB209" i="5" s="1"/>
  <c r="FF209" i="5"/>
  <c r="FF178" i="5"/>
  <c r="FA178" i="5"/>
  <c r="FB178" i="5" s="1"/>
  <c r="FA200" i="5"/>
  <c r="FB200" i="5" s="1"/>
  <c r="FF200" i="5"/>
  <c r="FN232" i="5"/>
  <c r="FD232" i="5"/>
  <c r="FD211" i="5"/>
  <c r="FN211" i="5"/>
  <c r="FN67" i="5"/>
  <c r="FD67" i="5"/>
  <c r="FD2" i="5"/>
  <c r="FN2" i="5"/>
  <c r="FD58" i="5"/>
  <c r="FN58" i="5"/>
  <c r="FD98" i="5"/>
  <c r="FN98" i="5"/>
  <c r="FD160" i="5"/>
  <c r="FN160" i="5"/>
  <c r="FN176" i="5"/>
  <c r="FD176" i="5"/>
  <c r="FD184" i="5"/>
  <c r="FN184" i="5"/>
  <c r="FD187" i="5"/>
  <c r="FN187" i="5"/>
  <c r="FD97" i="5"/>
  <c r="FN97" i="5"/>
  <c r="FD206" i="5"/>
  <c r="FN206" i="5"/>
  <c r="FD209" i="5"/>
  <c r="FN209" i="5"/>
  <c r="FD94" i="5"/>
  <c r="FN94" i="5"/>
  <c r="FN117" i="5"/>
  <c r="FP117" i="5" s="1"/>
  <c r="FD117" i="5"/>
  <c r="FN16" i="5"/>
  <c r="FD16" i="5"/>
  <c r="FN180" i="5"/>
  <c r="FD180" i="5"/>
  <c r="FD163" i="5"/>
  <c r="FN163" i="5"/>
  <c r="FD192" i="5"/>
  <c r="FN192" i="5"/>
  <c r="FD111" i="5"/>
  <c r="FN111" i="5"/>
  <c r="FD179" i="5"/>
  <c r="FN179" i="5"/>
  <c r="FN194" i="5"/>
  <c r="FD194" i="5"/>
  <c r="FN65" i="5"/>
  <c r="FD65" i="5"/>
  <c r="FN147" i="5"/>
  <c r="FD147" i="5"/>
  <c r="EU9" i="5"/>
  <c r="AD9" i="7" s="1"/>
  <c r="FL9" i="5"/>
  <c r="FR50" i="5"/>
  <c r="FJ50" i="5"/>
  <c r="FR200" i="5"/>
  <c r="FJ200" i="5"/>
  <c r="FY114" i="5"/>
  <c r="FK114" i="5"/>
  <c r="FL2" i="5"/>
  <c r="EU2" i="5"/>
  <c r="AD2" i="7" s="1"/>
  <c r="D4" i="7" s="1"/>
  <c r="EU21" i="5"/>
  <c r="AD21" i="7" s="1"/>
  <c r="FL21" i="5"/>
  <c r="FY112" i="5"/>
  <c r="FK112" i="5"/>
  <c r="FJ17" i="5"/>
  <c r="FR17" i="5"/>
  <c r="FL60" i="5"/>
  <c r="EU60" i="5"/>
  <c r="AD60" i="7" s="1"/>
  <c r="FJ15" i="5"/>
  <c r="FR15" i="5"/>
  <c r="FR49" i="5"/>
  <c r="FJ49" i="5"/>
  <c r="FJ146" i="5"/>
  <c r="FR146" i="5"/>
  <c r="FR25" i="5"/>
  <c r="FJ25" i="5"/>
  <c r="FR83" i="5"/>
  <c r="FJ83" i="5"/>
  <c r="FY144" i="5"/>
  <c r="FK144" i="5"/>
  <c r="FK5" i="5"/>
  <c r="FY5" i="5"/>
  <c r="FL39" i="5"/>
  <c r="EU39" i="5"/>
  <c r="AD39" i="7" s="1"/>
  <c r="EU121" i="5"/>
  <c r="AD121" i="7" s="1"/>
  <c r="FL121" i="5"/>
  <c r="FY4" i="5"/>
  <c r="FK4" i="5"/>
  <c r="EU48" i="5"/>
  <c r="AD48" i="7" s="1"/>
  <c r="FL48" i="5"/>
  <c r="FY181" i="5"/>
  <c r="FK181" i="5"/>
  <c r="FJ7" i="5"/>
  <c r="FR7" i="5"/>
  <c r="FJ31" i="5"/>
  <c r="FR31" i="5"/>
  <c r="FY110" i="5"/>
  <c r="FK110" i="5"/>
  <c r="FK28" i="5"/>
  <c r="FY28" i="5"/>
  <c r="FY50" i="5"/>
  <c r="FK50" i="5"/>
  <c r="FJ76" i="5"/>
  <c r="FR76" i="5"/>
  <c r="FR101" i="5"/>
  <c r="FJ101" i="5"/>
  <c r="EU130" i="5"/>
  <c r="AD130" i="7" s="1"/>
  <c r="FL130" i="5"/>
  <c r="FY146" i="5"/>
  <c r="FK146" i="5"/>
  <c r="FJ185" i="5"/>
  <c r="FR185" i="5"/>
  <c r="FK32" i="5"/>
  <c r="FY32" i="5"/>
  <c r="FY54" i="5"/>
  <c r="FK54" i="5"/>
  <c r="FR67" i="5"/>
  <c r="FJ67" i="5"/>
  <c r="FY84" i="5"/>
  <c r="FK84" i="5"/>
  <c r="FY103" i="5"/>
  <c r="FK103" i="5"/>
  <c r="FK117" i="5"/>
  <c r="FY117" i="5"/>
  <c r="FL144" i="5"/>
  <c r="EU144" i="5"/>
  <c r="AD144" i="7" s="1"/>
  <c r="FK191" i="5"/>
  <c r="FY191" i="5"/>
  <c r="EU55" i="5"/>
  <c r="AD55" i="7" s="1"/>
  <c r="FL55" i="5"/>
  <c r="FY72" i="5"/>
  <c r="FK72" i="5"/>
  <c r="FR89" i="5"/>
  <c r="FJ89" i="5"/>
  <c r="FK115" i="5"/>
  <c r="FY115" i="5"/>
  <c r="EU134" i="5"/>
  <c r="AD134" i="7" s="1"/>
  <c r="FL134" i="5"/>
  <c r="FY157" i="5"/>
  <c r="FK157" i="5"/>
  <c r="FL238" i="5"/>
  <c r="EU238" i="5"/>
  <c r="AD238" i="7" s="1"/>
  <c r="FR53" i="5"/>
  <c r="FJ53" i="5"/>
  <c r="FL75" i="5"/>
  <c r="EU75" i="5"/>
  <c r="AD75" i="7" s="1"/>
  <c r="FR94" i="5"/>
  <c r="FJ94" i="5"/>
  <c r="EU116" i="5"/>
  <c r="AD116" i="7" s="1"/>
  <c r="FL116" i="5"/>
  <c r="FY131" i="5"/>
  <c r="FK131" i="5"/>
  <c r="FY158" i="5"/>
  <c r="FK158" i="5"/>
  <c r="FL245" i="5"/>
  <c r="EU245" i="5"/>
  <c r="AD245" i="7" s="1"/>
  <c r="FY41" i="5"/>
  <c r="FK41" i="5"/>
  <c r="FY66" i="5"/>
  <c r="FK66" i="5"/>
  <c r="FK81" i="5"/>
  <c r="FY81" i="5"/>
  <c r="EU106" i="5"/>
  <c r="AD106" i="7" s="1"/>
  <c r="FL106" i="5"/>
  <c r="FY122" i="5"/>
  <c r="FK122" i="5"/>
  <c r="FR145" i="5"/>
  <c r="FJ145" i="5"/>
  <c r="FK180" i="5"/>
  <c r="FY180" i="5"/>
  <c r="FY241" i="5"/>
  <c r="FK241" i="5"/>
  <c r="EU41" i="5"/>
  <c r="AD41" i="7" s="1"/>
  <c r="FL41" i="5"/>
  <c r="FL66" i="5"/>
  <c r="EU66" i="5"/>
  <c r="AD66" i="7" s="1"/>
  <c r="FK93" i="5"/>
  <c r="FY93" i="5"/>
  <c r="FJ110" i="5"/>
  <c r="FR110" i="5"/>
  <c r="FJ130" i="5"/>
  <c r="FR130" i="5"/>
  <c r="FR148" i="5"/>
  <c r="FJ148" i="5"/>
  <c r="FY239" i="5"/>
  <c r="FK239" i="5"/>
  <c r="EU177" i="5"/>
  <c r="AD177" i="7" s="1"/>
  <c r="FL177" i="5"/>
  <c r="FL191" i="5"/>
  <c r="EU191" i="5"/>
  <c r="AD191" i="7" s="1"/>
  <c r="FY222" i="5"/>
  <c r="FK222" i="5"/>
  <c r="FJ246" i="5"/>
  <c r="FR246" i="5"/>
  <c r="EU173" i="5"/>
  <c r="AD173" i="7" s="1"/>
  <c r="FL173" i="5"/>
  <c r="FK187" i="5"/>
  <c r="FY187" i="5"/>
  <c r="FY198" i="5"/>
  <c r="FK198" i="5"/>
  <c r="FL221" i="5"/>
  <c r="EU221" i="5"/>
  <c r="AD221" i="7" s="1"/>
  <c r="EU246" i="5"/>
  <c r="AD246" i="7" s="1"/>
  <c r="FL246" i="5"/>
  <c r="EU187" i="5"/>
  <c r="AD187" i="7" s="1"/>
  <c r="FL187" i="5"/>
  <c r="FL200" i="5"/>
  <c r="EU200" i="5"/>
  <c r="AD200" i="7" s="1"/>
  <c r="FR214" i="5"/>
  <c r="FJ214" i="5"/>
  <c r="FY243" i="5"/>
  <c r="FK243" i="5"/>
  <c r="FL189" i="5"/>
  <c r="EU189" i="5"/>
  <c r="AD189" i="7" s="1"/>
  <c r="FR212" i="5"/>
  <c r="FJ212" i="5"/>
  <c r="FR230" i="5"/>
  <c r="FJ230" i="5"/>
  <c r="EU165" i="5"/>
  <c r="AD165" i="7" s="1"/>
  <c r="FL165" i="5"/>
  <c r="FK205" i="5"/>
  <c r="FY205" i="5"/>
  <c r="FR216" i="5"/>
  <c r="FJ216" i="5"/>
  <c r="FR236" i="5"/>
  <c r="FJ236" i="5"/>
  <c r="FJ164" i="5"/>
  <c r="FR164" i="5"/>
  <c r="FY202" i="5"/>
  <c r="FK202" i="5"/>
  <c r="FK217" i="5"/>
  <c r="FY217" i="5"/>
  <c r="FL237" i="5"/>
  <c r="EU237" i="5"/>
  <c r="AD237" i="7" s="1"/>
  <c r="FD195" i="5"/>
  <c r="FN195" i="5"/>
  <c r="FN43" i="5"/>
  <c r="FD43" i="5"/>
  <c r="FN22" i="5"/>
  <c r="FD22" i="5"/>
  <c r="FN14" i="5"/>
  <c r="FD14" i="5"/>
  <c r="FH214" i="5"/>
  <c r="EP214" i="5"/>
  <c r="U214" i="7" s="1"/>
  <c r="FF74" i="5"/>
  <c r="FA74" i="5"/>
  <c r="FB74" i="5" s="1"/>
  <c r="FO122" i="5"/>
  <c r="FG122" i="5"/>
  <c r="FF109" i="5"/>
  <c r="FA109" i="5"/>
  <c r="FB109" i="5" s="1"/>
  <c r="EP46" i="5"/>
  <c r="U46" i="7" s="1"/>
  <c r="FH46" i="5"/>
  <c r="EP137" i="5"/>
  <c r="U137" i="7" s="1"/>
  <c r="FH137" i="5"/>
  <c r="FH27" i="5"/>
  <c r="EP27" i="5"/>
  <c r="U27" i="7" s="1"/>
  <c r="EP91" i="5"/>
  <c r="U91" i="7" s="1"/>
  <c r="FH91" i="5"/>
  <c r="FG4" i="5"/>
  <c r="FO4" i="5"/>
  <c r="FG20" i="5"/>
  <c r="FO20" i="5"/>
  <c r="FG85" i="5"/>
  <c r="FO85" i="5"/>
  <c r="FA225" i="5"/>
  <c r="FB225" i="5" s="1"/>
  <c r="FF225" i="5"/>
  <c r="FF10" i="5"/>
  <c r="FA10" i="5"/>
  <c r="FB10" i="5" s="1"/>
  <c r="FO45" i="5"/>
  <c r="FG45" i="5"/>
  <c r="EP115" i="5"/>
  <c r="U115" i="7" s="1"/>
  <c r="FH115" i="5"/>
  <c r="FO242" i="5"/>
  <c r="FG242" i="5"/>
  <c r="FF17" i="5"/>
  <c r="FA17" i="5"/>
  <c r="FB17" i="5" s="1"/>
  <c r="FG55" i="5"/>
  <c r="FO55" i="5"/>
  <c r="FO134" i="5"/>
  <c r="FG134" i="5"/>
  <c r="EP31" i="5"/>
  <c r="U31" i="7" s="1"/>
  <c r="FH31" i="5"/>
  <c r="EP75" i="5"/>
  <c r="U75" i="7" s="1"/>
  <c r="FH75" i="5"/>
  <c r="FA204" i="5"/>
  <c r="FB204" i="5" s="1"/>
  <c r="FF204" i="5"/>
  <c r="EP47" i="5"/>
  <c r="U47" i="7" s="1"/>
  <c r="FH47" i="5"/>
  <c r="FA118" i="5"/>
  <c r="FB118" i="5" s="1"/>
  <c r="FF118" i="5"/>
  <c r="FF25" i="5"/>
  <c r="FA25" i="5"/>
  <c r="FB25" i="5" s="1"/>
  <c r="FO47" i="5"/>
  <c r="FG47" i="5"/>
  <c r="FF66" i="5"/>
  <c r="FA66" i="5"/>
  <c r="FB66" i="5" s="1"/>
  <c r="FO82" i="5"/>
  <c r="FG82" i="5"/>
  <c r="FH103" i="5"/>
  <c r="EP103" i="5"/>
  <c r="U103" i="7" s="1"/>
  <c r="FA122" i="5"/>
  <c r="FB122" i="5" s="1"/>
  <c r="FF122" i="5"/>
  <c r="EP151" i="5"/>
  <c r="U151" i="7" s="1"/>
  <c r="FH151" i="5"/>
  <c r="FO175" i="5"/>
  <c r="FG175" i="5"/>
  <c r="FA206" i="5"/>
  <c r="FB206" i="5" s="1"/>
  <c r="FF206" i="5"/>
  <c r="FF29" i="5"/>
  <c r="FA29" i="5"/>
  <c r="FB29" i="5" s="1"/>
  <c r="FA51" i="5"/>
  <c r="FB51" i="5" s="1"/>
  <c r="FF51" i="5"/>
  <c r="FH71" i="5"/>
  <c r="EP71" i="5"/>
  <c r="U71" i="7" s="1"/>
  <c r="FA93" i="5"/>
  <c r="FB93" i="5" s="1"/>
  <c r="FF93" i="5"/>
  <c r="FF110" i="5"/>
  <c r="FA110" i="5"/>
  <c r="FB110" i="5" s="1"/>
  <c r="FH131" i="5"/>
  <c r="EP131" i="5"/>
  <c r="U131" i="7" s="1"/>
  <c r="EP158" i="5"/>
  <c r="U158" i="7" s="1"/>
  <c r="FH158" i="5"/>
  <c r="FH70" i="5"/>
  <c r="EP70" i="5"/>
  <c r="U70" i="7" s="1"/>
  <c r="FO98" i="5"/>
  <c r="FG98" i="5"/>
  <c r="FO119" i="5"/>
  <c r="FG119" i="5"/>
  <c r="FA135" i="5"/>
  <c r="FB135" i="5" s="1"/>
  <c r="FF135" i="5"/>
  <c r="EP155" i="5"/>
  <c r="U155" i="7" s="1"/>
  <c r="FH155" i="5"/>
  <c r="EP40" i="5"/>
  <c r="U40" i="7" s="1"/>
  <c r="FH40" i="5"/>
  <c r="FA76" i="5"/>
  <c r="FB76" i="5" s="1"/>
  <c r="FF76" i="5"/>
  <c r="FO100" i="5"/>
  <c r="FG100" i="5"/>
  <c r="EP121" i="5"/>
  <c r="U121" i="7" s="1"/>
  <c r="FH121" i="5"/>
  <c r="FF140" i="5"/>
  <c r="FA140" i="5"/>
  <c r="FB140" i="5" s="1"/>
  <c r="EP149" i="5"/>
  <c r="U149" i="7" s="1"/>
  <c r="FH149" i="5"/>
  <c r="FG178" i="5"/>
  <c r="FO178" i="5"/>
  <c r="FG243" i="5"/>
  <c r="FO243" i="5"/>
  <c r="EP39" i="5"/>
  <c r="U39" i="7" s="1"/>
  <c r="FH39" i="5"/>
  <c r="FG64" i="5"/>
  <c r="FO64" i="5"/>
  <c r="EP87" i="5"/>
  <c r="U87" i="7" s="1"/>
  <c r="FH87" i="5"/>
  <c r="FO112" i="5"/>
  <c r="FG112" i="5"/>
  <c r="FO139" i="5"/>
  <c r="FG139" i="5"/>
  <c r="FG150" i="5"/>
  <c r="FO150" i="5"/>
  <c r="EP207" i="5"/>
  <c r="U207" i="7" s="1"/>
  <c r="FH207" i="5"/>
  <c r="EP28" i="5"/>
  <c r="U28" i="7" s="1"/>
  <c r="FH28" i="5"/>
  <c r="FO49" i="5"/>
  <c r="FG49" i="5"/>
  <c r="FF63" i="5"/>
  <c r="FA63" i="5"/>
  <c r="FB63" i="5" s="1"/>
  <c r="FF83" i="5"/>
  <c r="FA83" i="5"/>
  <c r="FB83" i="5" s="1"/>
  <c r="FH101" i="5"/>
  <c r="EP101" i="5"/>
  <c r="U101" i="7" s="1"/>
  <c r="FF117" i="5"/>
  <c r="FA117" i="5"/>
  <c r="FB117" i="5" s="1"/>
  <c r="FH144" i="5"/>
  <c r="EP144" i="5"/>
  <c r="U144" i="7" s="1"/>
  <c r="FH235" i="5"/>
  <c r="EP235" i="5"/>
  <c r="U235" i="7" s="1"/>
  <c r="FH178" i="5"/>
  <c r="EP178" i="5"/>
  <c r="U178" i="7" s="1"/>
  <c r="FA205" i="5"/>
  <c r="FB205" i="5" s="1"/>
  <c r="FF205" i="5"/>
  <c r="FG223" i="5"/>
  <c r="FO223" i="5"/>
  <c r="FH160" i="5"/>
  <c r="EP160" i="5"/>
  <c r="U160" i="7" s="1"/>
  <c r="FG204" i="5"/>
  <c r="FO204" i="5"/>
  <c r="FO225" i="5"/>
  <c r="FG225" i="5"/>
  <c r="EP240" i="5"/>
  <c r="U240" i="7" s="1"/>
  <c r="FH240" i="5"/>
  <c r="FF186" i="5"/>
  <c r="FA186" i="5"/>
  <c r="FB186" i="5" s="1"/>
  <c r="EP217" i="5"/>
  <c r="U217" i="7" s="1"/>
  <c r="FH217" i="5"/>
  <c r="FH231" i="5"/>
  <c r="EP231" i="5"/>
  <c r="U231" i="7" s="1"/>
  <c r="EP166" i="5"/>
  <c r="U166" i="7" s="1"/>
  <c r="FH166" i="5"/>
  <c r="FF184" i="5"/>
  <c r="FA184" i="5"/>
  <c r="FB184" i="5" s="1"/>
  <c r="FH218" i="5"/>
  <c r="EP218" i="5"/>
  <c r="U218" i="7" s="1"/>
  <c r="FA233" i="5"/>
  <c r="FB233" i="5" s="1"/>
  <c r="FF233" i="5"/>
  <c r="FF168" i="5"/>
  <c r="FA168" i="5"/>
  <c r="FB168" i="5" s="1"/>
  <c r="FG181" i="5"/>
  <c r="FO181" i="5"/>
  <c r="FF193" i="5"/>
  <c r="FA193" i="5"/>
  <c r="FB193" i="5" s="1"/>
  <c r="FG219" i="5"/>
  <c r="FO219" i="5"/>
  <c r="FO238" i="5"/>
  <c r="FG238" i="5"/>
  <c r="FG168" i="5"/>
  <c r="FO168" i="5"/>
  <c r="FH180" i="5"/>
  <c r="EP180" i="5"/>
  <c r="U180" i="7" s="1"/>
  <c r="FG194" i="5"/>
  <c r="FO194" i="5"/>
  <c r="FX194" i="5" s="1"/>
  <c r="FO209" i="5"/>
  <c r="FG209" i="5"/>
  <c r="FO235" i="5"/>
  <c r="FG235" i="5"/>
  <c r="FD217" i="5"/>
  <c r="FN217" i="5"/>
  <c r="FP217" i="5" s="1"/>
  <c r="FD114" i="5"/>
  <c r="FN114" i="5"/>
  <c r="FR105" i="5"/>
  <c r="FJ105" i="5"/>
  <c r="FL27" i="5"/>
  <c r="EU27" i="5"/>
  <c r="AD27" i="7" s="1"/>
  <c r="FJ92" i="5"/>
  <c r="FR92" i="5"/>
  <c r="FR97" i="5"/>
  <c r="FJ97" i="5"/>
  <c r="FY169" i="5"/>
  <c r="FK169" i="5"/>
  <c r="EU140" i="5"/>
  <c r="AD140" i="7" s="1"/>
  <c r="FL140" i="5"/>
  <c r="FR154" i="5"/>
  <c r="FJ154" i="5"/>
  <c r="FR127" i="5"/>
  <c r="FJ127" i="5"/>
  <c r="FJ120" i="5"/>
  <c r="FR120" i="5"/>
  <c r="FY108" i="5"/>
  <c r="FK108" i="5"/>
  <c r="FR241" i="5"/>
  <c r="FJ241" i="5"/>
  <c r="FL198" i="5"/>
  <c r="EU198" i="5"/>
  <c r="AD198" i="7" s="1"/>
  <c r="FK159" i="5"/>
  <c r="FY159" i="5"/>
  <c r="FY231" i="5"/>
  <c r="FK231" i="5"/>
  <c r="FN108" i="5"/>
  <c r="FD108" i="5"/>
  <c r="FA23" i="5"/>
  <c r="FB23" i="5" s="1"/>
  <c r="FF23" i="5"/>
  <c r="EP24" i="5"/>
  <c r="U24" i="7" s="1"/>
  <c r="FH24" i="5"/>
  <c r="FG161" i="5"/>
  <c r="FO161" i="5"/>
  <c r="EP117" i="5"/>
  <c r="U117" i="7" s="1"/>
  <c r="FH117" i="5"/>
  <c r="FO88" i="5"/>
  <c r="FG88" i="5"/>
  <c r="FO132" i="5"/>
  <c r="FG132" i="5"/>
  <c r="EP34" i="5"/>
  <c r="U34" i="7" s="1"/>
  <c r="FH34" i="5"/>
  <c r="FG59" i="5"/>
  <c r="FO59" i="5"/>
  <c r="FP59" i="5" s="1"/>
  <c r="FN183" i="5"/>
  <c r="FD183" i="5"/>
  <c r="FD164" i="5"/>
  <c r="FN164" i="5"/>
  <c r="FD122" i="5"/>
  <c r="FN122" i="5"/>
  <c r="FD85" i="5"/>
  <c r="FN85" i="5"/>
  <c r="FD62" i="5"/>
  <c r="FN62" i="5"/>
  <c r="FD13" i="5"/>
  <c r="FN13" i="5"/>
  <c r="FD136" i="5"/>
  <c r="FN136" i="5"/>
  <c r="FN234" i="5"/>
  <c r="FD234" i="5"/>
  <c r="FN246" i="5"/>
  <c r="FD246" i="5"/>
  <c r="FN153" i="5"/>
  <c r="FP153" i="5" s="1"/>
  <c r="FD153" i="5"/>
  <c r="FN129" i="5"/>
  <c r="FD129" i="5"/>
  <c r="FN64" i="5"/>
  <c r="FD64" i="5"/>
  <c r="FD177" i="5"/>
  <c r="FN177" i="5"/>
  <c r="FP177" i="5" s="1"/>
  <c r="FD204" i="5"/>
  <c r="FN204" i="5"/>
  <c r="FN237" i="5"/>
  <c r="FD237" i="5"/>
  <c r="FD207" i="5"/>
  <c r="FN207" i="5"/>
  <c r="FN120" i="5"/>
  <c r="FD120" i="5"/>
  <c r="FN35" i="5"/>
  <c r="FD35" i="5"/>
  <c r="FD116" i="5"/>
  <c r="FN116" i="5"/>
  <c r="FN141" i="5"/>
  <c r="FD141" i="5"/>
  <c r="FN145" i="5"/>
  <c r="FD145" i="5"/>
  <c r="FD34" i="5"/>
  <c r="FN34" i="5"/>
  <c r="FD130" i="5"/>
  <c r="FN130" i="5"/>
  <c r="FD87" i="5"/>
  <c r="FN87" i="5"/>
  <c r="FD170" i="5"/>
  <c r="FN170" i="5"/>
  <c r="FD128" i="5"/>
  <c r="FN128" i="5"/>
  <c r="FN189" i="5"/>
  <c r="FD189" i="5"/>
  <c r="FD218" i="5"/>
  <c r="FN218" i="5"/>
  <c r="FN185" i="5"/>
  <c r="FD185" i="5"/>
  <c r="FD215" i="5"/>
  <c r="FN215" i="5"/>
  <c r="FN214" i="5"/>
  <c r="FD214" i="5"/>
  <c r="FN199" i="5"/>
  <c r="FD199" i="5"/>
  <c r="FD154" i="5"/>
  <c r="FN154" i="5"/>
  <c r="FY56" i="5"/>
  <c r="FK56" i="5"/>
  <c r="FJ43" i="5"/>
  <c r="FR43" i="5"/>
  <c r="FL3" i="5"/>
  <c r="EU3" i="5"/>
  <c r="AD3" i="7" s="1"/>
  <c r="FL139" i="5"/>
  <c r="EU139" i="5"/>
  <c r="AD139" i="7" s="1"/>
  <c r="EU6" i="5"/>
  <c r="AD6" i="7" s="1"/>
  <c r="FL6" i="5"/>
  <c r="EU40" i="5"/>
  <c r="AD40" i="7" s="1"/>
  <c r="FL40" i="5"/>
  <c r="FJ167" i="5"/>
  <c r="FR167" i="5"/>
  <c r="EU18" i="5"/>
  <c r="AD18" i="7" s="1"/>
  <c r="FL18" i="5"/>
  <c r="EU93" i="5"/>
  <c r="AD93" i="7" s="1"/>
  <c r="FL93" i="5"/>
  <c r="EU16" i="5"/>
  <c r="AD16" i="7" s="1"/>
  <c r="FL16" i="5"/>
  <c r="FR65" i="5"/>
  <c r="FJ65" i="5"/>
  <c r="FY148" i="5"/>
  <c r="FK148" i="5"/>
  <c r="EU26" i="5"/>
  <c r="AD26" i="7" s="1"/>
  <c r="FL26" i="5"/>
  <c r="FR85" i="5"/>
  <c r="FJ85" i="5"/>
  <c r="FL146" i="5"/>
  <c r="EU146" i="5"/>
  <c r="AD146" i="7" s="1"/>
  <c r="FR12" i="5"/>
  <c r="FJ12" i="5"/>
  <c r="FY42" i="5"/>
  <c r="FK42" i="5"/>
  <c r="FK130" i="5"/>
  <c r="FY130" i="5"/>
  <c r="EU5" i="5"/>
  <c r="AD5" i="7" s="1"/>
  <c r="FL5" i="5"/>
  <c r="FY51" i="5"/>
  <c r="FK51" i="5"/>
  <c r="FY196" i="5"/>
  <c r="FK196" i="5"/>
  <c r="FK8" i="5"/>
  <c r="FY8" i="5"/>
  <c r="EU32" i="5"/>
  <c r="AD32" i="7" s="1"/>
  <c r="FL32" i="5"/>
  <c r="FJ139" i="5"/>
  <c r="FR139" i="5"/>
  <c r="FL29" i="5"/>
  <c r="EU29" i="5"/>
  <c r="AD29" i="7" s="1"/>
  <c r="FL51" i="5"/>
  <c r="EU51" i="5"/>
  <c r="AD51" i="7" s="1"/>
  <c r="FR86" i="5"/>
  <c r="FJ86" i="5"/>
  <c r="FL110" i="5"/>
  <c r="EU110" i="5"/>
  <c r="AD110" i="7" s="1"/>
  <c r="FL135" i="5"/>
  <c r="EU135" i="5"/>
  <c r="AD135" i="7" s="1"/>
  <c r="FL147" i="5"/>
  <c r="EU147" i="5"/>
  <c r="AD147" i="7" s="1"/>
  <c r="FJ227" i="5"/>
  <c r="FR227" i="5"/>
  <c r="FL33" i="5"/>
  <c r="EU33" i="5"/>
  <c r="AD33" i="7" s="1"/>
  <c r="FK55" i="5"/>
  <c r="FY55" i="5"/>
  <c r="FY68" i="5"/>
  <c r="FK68" i="5"/>
  <c r="FK85" i="5"/>
  <c r="FY85" i="5"/>
  <c r="FJ104" i="5"/>
  <c r="FR104" i="5"/>
  <c r="EU126" i="5"/>
  <c r="AD126" i="7" s="1"/>
  <c r="FL126" i="5"/>
  <c r="EU150" i="5"/>
  <c r="AD150" i="7" s="1"/>
  <c r="FL150" i="5"/>
  <c r="EU202" i="5"/>
  <c r="AD202" i="7" s="1"/>
  <c r="FL202" i="5"/>
  <c r="FR57" i="5"/>
  <c r="FJ57" i="5"/>
  <c r="FY75" i="5"/>
  <c r="FK75" i="5"/>
  <c r="FY90" i="5"/>
  <c r="FK90" i="5"/>
  <c r="FY116" i="5"/>
  <c r="FK116" i="5"/>
  <c r="FY137" i="5"/>
  <c r="FK137" i="5"/>
  <c r="FR158" i="5"/>
  <c r="FJ158" i="5"/>
  <c r="FK36" i="5"/>
  <c r="FY36" i="5"/>
  <c r="FK57" i="5"/>
  <c r="FY57" i="5"/>
  <c r="FJ78" i="5"/>
  <c r="FR78" i="5"/>
  <c r="EU95" i="5"/>
  <c r="AD95" i="7" s="1"/>
  <c r="FL95" i="5"/>
  <c r="FY118" i="5"/>
  <c r="FK118" i="5"/>
  <c r="EU137" i="5"/>
  <c r="AD137" i="7" s="1"/>
  <c r="FL137" i="5"/>
  <c r="FY170" i="5"/>
  <c r="FK170" i="5"/>
  <c r="FR24" i="5"/>
  <c r="FJ24" i="5"/>
  <c r="FY46" i="5"/>
  <c r="FK46" i="5"/>
  <c r="FJ70" i="5"/>
  <c r="FR70" i="5"/>
  <c r="EU82" i="5"/>
  <c r="AD82" i="7" s="1"/>
  <c r="FL82" i="5"/>
  <c r="FR107" i="5"/>
  <c r="FJ107" i="5"/>
  <c r="FY123" i="5"/>
  <c r="FK123" i="5"/>
  <c r="FJ149" i="5"/>
  <c r="FR149" i="5"/>
  <c r="EU184" i="5"/>
  <c r="AD184" i="7" s="1"/>
  <c r="FL184" i="5"/>
  <c r="FK24" i="5"/>
  <c r="FY24" i="5"/>
  <c r="FR45" i="5"/>
  <c r="FJ45" i="5"/>
  <c r="FY70" i="5"/>
  <c r="FK70" i="5"/>
  <c r="FL94" i="5"/>
  <c r="EU94" i="5"/>
  <c r="AD94" i="7" s="1"/>
  <c r="FR113" i="5"/>
  <c r="FJ113" i="5"/>
  <c r="FK132" i="5"/>
  <c r="FY132" i="5"/>
  <c r="FK149" i="5"/>
  <c r="FY149" i="5"/>
  <c r="FL163" i="5"/>
  <c r="EU163" i="5"/>
  <c r="AD163" i="7" s="1"/>
  <c r="FJ180" i="5"/>
  <c r="FR180" i="5"/>
  <c r="FY192" i="5"/>
  <c r="FK192" i="5"/>
  <c r="FY224" i="5"/>
  <c r="FK224" i="5"/>
  <c r="EU158" i="5"/>
  <c r="AD158" i="7" s="1"/>
  <c r="FL158" i="5"/>
  <c r="FK175" i="5"/>
  <c r="FY175" i="5"/>
  <c r="EU188" i="5"/>
  <c r="AD188" i="7" s="1"/>
  <c r="FL188" i="5"/>
  <c r="FY199" i="5"/>
  <c r="FK199" i="5"/>
  <c r="FJ229" i="5"/>
  <c r="FR229" i="5"/>
  <c r="FL167" i="5"/>
  <c r="EU167" i="5"/>
  <c r="AD167" i="7" s="1"/>
  <c r="FY189" i="5"/>
  <c r="FK189" i="5"/>
  <c r="FJ201" i="5"/>
  <c r="FR201" i="5"/>
  <c r="FJ223" i="5"/>
  <c r="FR223" i="5"/>
  <c r="FJ159" i="5"/>
  <c r="FR159" i="5"/>
  <c r="FY190" i="5"/>
  <c r="FK190" i="5"/>
  <c r="FJ213" i="5"/>
  <c r="FR213" i="5"/>
  <c r="EU232" i="5"/>
  <c r="AD232" i="7" s="1"/>
  <c r="FL232" i="5"/>
  <c r="FJ166" i="5"/>
  <c r="FR166" i="5"/>
  <c r="EU206" i="5"/>
  <c r="AD206" i="7" s="1"/>
  <c r="FL206" i="5"/>
  <c r="FJ217" i="5"/>
  <c r="FR217" i="5"/>
  <c r="FY237" i="5"/>
  <c r="FK237" i="5"/>
  <c r="FY166" i="5"/>
  <c r="FK166" i="5"/>
  <c r="FY203" i="5"/>
  <c r="FK203" i="5"/>
  <c r="FR218" i="5"/>
  <c r="FJ218" i="5"/>
  <c r="FR239" i="5"/>
  <c r="FJ239" i="5"/>
  <c r="FD197" i="5"/>
  <c r="FN197" i="5"/>
  <c r="FD106" i="5"/>
  <c r="FN106" i="5"/>
  <c r="FD77" i="5"/>
  <c r="FN77" i="5"/>
  <c r="FD6" i="5"/>
  <c r="FN6" i="5"/>
  <c r="FH49" i="5"/>
  <c r="EP49" i="5"/>
  <c r="U49" i="7" s="1"/>
  <c r="FF3" i="5"/>
  <c r="FA3" i="5"/>
  <c r="FB3" i="5" s="1"/>
  <c r="FO131" i="5"/>
  <c r="FG131" i="5"/>
  <c r="EP29" i="5"/>
  <c r="U29" i="7" s="1"/>
  <c r="FH29" i="5"/>
  <c r="FA52" i="5"/>
  <c r="FB52" i="5" s="1"/>
  <c r="FF52" i="5"/>
  <c r="FG5" i="5"/>
  <c r="FO5" i="5"/>
  <c r="FG40" i="5"/>
  <c r="FO40" i="5"/>
  <c r="FG103" i="5"/>
  <c r="FO103" i="5"/>
  <c r="FF6" i="5"/>
  <c r="FA6" i="5"/>
  <c r="FB6" i="5" s="1"/>
  <c r="FG24" i="5"/>
  <c r="FO24" i="5"/>
  <c r="FH96" i="5"/>
  <c r="EP96" i="5"/>
  <c r="U96" i="7" s="1"/>
  <c r="FO2" i="5"/>
  <c r="FG2" i="5"/>
  <c r="FO11" i="5"/>
  <c r="FG11" i="5"/>
  <c r="FG48" i="5"/>
  <c r="FO48" i="5"/>
  <c r="FF123" i="5"/>
  <c r="FA123" i="5"/>
  <c r="FB123" i="5" s="1"/>
  <c r="FH2" i="5"/>
  <c r="EP2" i="5"/>
  <c r="U2" i="7" s="1"/>
  <c r="C4" i="7" s="1"/>
  <c r="FG18" i="5"/>
  <c r="FO18" i="5"/>
  <c r="EP59" i="5"/>
  <c r="U59" i="7" s="1"/>
  <c r="FH59" i="5"/>
  <c r="EP9" i="5"/>
  <c r="U9" i="7" s="1"/>
  <c r="FH9" i="5"/>
  <c r="EP35" i="5"/>
  <c r="U35" i="7" s="1"/>
  <c r="FH35" i="5"/>
  <c r="FA88" i="5"/>
  <c r="FB88" i="5" s="1"/>
  <c r="FF88" i="5"/>
  <c r="FA212" i="5"/>
  <c r="FB212" i="5" s="1"/>
  <c r="FF212" i="5"/>
  <c r="FO62" i="5"/>
  <c r="FG62" i="5"/>
  <c r="FF124" i="5"/>
  <c r="FA124" i="5"/>
  <c r="FB124" i="5" s="1"/>
  <c r="FG26" i="5"/>
  <c r="FO26" i="5"/>
  <c r="EP48" i="5"/>
  <c r="U48" i="7" s="1"/>
  <c r="FH48" i="5"/>
  <c r="FG67" i="5"/>
  <c r="FO67" i="5"/>
  <c r="EP83" i="5"/>
  <c r="U83" i="7" s="1"/>
  <c r="FH83" i="5"/>
  <c r="FH104" i="5"/>
  <c r="EP104" i="5"/>
  <c r="U104" i="7" s="1"/>
  <c r="FO124" i="5"/>
  <c r="FG124" i="5"/>
  <c r="FH153" i="5"/>
  <c r="EP153" i="5"/>
  <c r="U153" i="7" s="1"/>
  <c r="FG179" i="5"/>
  <c r="FO179" i="5"/>
  <c r="FG208" i="5"/>
  <c r="FO208" i="5"/>
  <c r="FG30" i="5"/>
  <c r="FO30" i="5"/>
  <c r="FG52" i="5"/>
  <c r="FO52" i="5"/>
  <c r="FO74" i="5"/>
  <c r="FG74" i="5"/>
  <c r="EP94" i="5"/>
  <c r="U94" i="7" s="1"/>
  <c r="FH94" i="5"/>
  <c r="FF119" i="5"/>
  <c r="FA119" i="5"/>
  <c r="FB119" i="5" s="1"/>
  <c r="FF132" i="5"/>
  <c r="FA132" i="5"/>
  <c r="FB132" i="5" s="1"/>
  <c r="FO165" i="5"/>
  <c r="FG165" i="5"/>
  <c r="FH74" i="5"/>
  <c r="EP74" i="5"/>
  <c r="U74" i="7" s="1"/>
  <c r="EP99" i="5"/>
  <c r="U99" i="7" s="1"/>
  <c r="FH99" i="5"/>
  <c r="FH120" i="5"/>
  <c r="EP120" i="5"/>
  <c r="U120" i="7" s="1"/>
  <c r="FF136" i="5"/>
  <c r="FA136" i="5"/>
  <c r="FB136" i="5" s="1"/>
  <c r="FF160" i="5"/>
  <c r="FA160" i="5"/>
  <c r="FB160" i="5" s="1"/>
  <c r="FA44" i="5"/>
  <c r="FB44" i="5" s="1"/>
  <c r="FF44" i="5"/>
  <c r="FH77" i="5"/>
  <c r="EP77" i="5"/>
  <c r="U77" i="7" s="1"/>
  <c r="FA101" i="5"/>
  <c r="FB101" i="5" s="1"/>
  <c r="FF101" i="5"/>
  <c r="FF129" i="5"/>
  <c r="FA129" i="5"/>
  <c r="FB129" i="5" s="1"/>
  <c r="FF141" i="5"/>
  <c r="FA141" i="5"/>
  <c r="FB141" i="5" s="1"/>
  <c r="FF150" i="5"/>
  <c r="FA150" i="5"/>
  <c r="FB150" i="5" s="1"/>
  <c r="EP197" i="5"/>
  <c r="U197" i="7" s="1"/>
  <c r="FH197" i="5"/>
  <c r="FF22" i="5"/>
  <c r="FA22" i="5"/>
  <c r="FB22" i="5" s="1"/>
  <c r="FA43" i="5"/>
  <c r="FB43" i="5" s="1"/>
  <c r="FF43" i="5"/>
  <c r="FG65" i="5"/>
  <c r="FO65" i="5"/>
  <c r="FF91" i="5"/>
  <c r="FA91" i="5"/>
  <c r="FB91" i="5" s="1"/>
  <c r="EP113" i="5"/>
  <c r="U113" i="7" s="1"/>
  <c r="FH113" i="5"/>
  <c r="FO140" i="5"/>
  <c r="FG140" i="5"/>
  <c r="FG152" i="5"/>
  <c r="FO152" i="5"/>
  <c r="EP211" i="5"/>
  <c r="U211" i="7" s="1"/>
  <c r="FH211" i="5"/>
  <c r="FF32" i="5"/>
  <c r="FA32" i="5"/>
  <c r="FB32" i="5" s="1"/>
  <c r="EP50" i="5"/>
  <c r="U50" i="7" s="1"/>
  <c r="FH50" i="5"/>
  <c r="FH64" i="5"/>
  <c r="EP64" i="5"/>
  <c r="U64" i="7" s="1"/>
  <c r="FO84" i="5"/>
  <c r="FG84" i="5"/>
  <c r="FF103" i="5"/>
  <c r="FA103" i="5"/>
  <c r="FB103" i="5" s="1"/>
  <c r="FO126" i="5"/>
  <c r="FG126" i="5"/>
  <c r="FH150" i="5"/>
  <c r="EP150" i="5"/>
  <c r="U150" i="7" s="1"/>
  <c r="EP161" i="5"/>
  <c r="U161" i="7" s="1"/>
  <c r="FH161" i="5"/>
  <c r="EP179" i="5"/>
  <c r="U179" i="7" s="1"/>
  <c r="FH179" i="5"/>
  <c r="FG206" i="5"/>
  <c r="FO206" i="5"/>
  <c r="FO229" i="5"/>
  <c r="FG229" i="5"/>
  <c r="FF164" i="5"/>
  <c r="FA164" i="5"/>
  <c r="FB164" i="5" s="1"/>
  <c r="EP205" i="5"/>
  <c r="U205" i="7" s="1"/>
  <c r="FH205" i="5"/>
  <c r="FO226" i="5"/>
  <c r="FG226" i="5"/>
  <c r="EP242" i="5"/>
  <c r="U242" i="7" s="1"/>
  <c r="FH242" i="5"/>
  <c r="FA191" i="5"/>
  <c r="FB191" i="5" s="1"/>
  <c r="FF191" i="5"/>
  <c r="FG218" i="5"/>
  <c r="FO218" i="5"/>
  <c r="FG236" i="5"/>
  <c r="FO236" i="5"/>
  <c r="FO169" i="5"/>
  <c r="FG169" i="5"/>
  <c r="FG185" i="5"/>
  <c r="FO185" i="5"/>
  <c r="FA219" i="5"/>
  <c r="FB219" i="5" s="1"/>
  <c r="FF219" i="5"/>
  <c r="FH236" i="5"/>
  <c r="EP236" i="5"/>
  <c r="U236" i="7" s="1"/>
  <c r="EP169" i="5"/>
  <c r="U169" i="7" s="1"/>
  <c r="FH169" i="5"/>
  <c r="FA183" i="5"/>
  <c r="FB183" i="5" s="1"/>
  <c r="FF183" i="5"/>
  <c r="FA194" i="5"/>
  <c r="FB194" i="5" s="1"/>
  <c r="FF194" i="5"/>
  <c r="FG220" i="5"/>
  <c r="FO220" i="5"/>
  <c r="FF241" i="5"/>
  <c r="FA241" i="5"/>
  <c r="FB241" i="5" s="1"/>
  <c r="FF172" i="5"/>
  <c r="FA172" i="5"/>
  <c r="FB172" i="5" s="1"/>
  <c r="FH181" i="5"/>
  <c r="EP181" i="5"/>
  <c r="U181" i="7" s="1"/>
  <c r="FH195" i="5"/>
  <c r="EP195" i="5"/>
  <c r="U195" i="7" s="1"/>
  <c r="FG210" i="5"/>
  <c r="FO210" i="5"/>
  <c r="EP238" i="5"/>
  <c r="U238" i="7" s="1"/>
  <c r="FH238" i="5"/>
  <c r="FD30" i="5"/>
  <c r="FN30" i="5"/>
  <c r="FD46" i="5"/>
  <c r="FN46" i="5"/>
  <c r="FN42" i="5"/>
  <c r="FD42" i="5"/>
  <c r="FN161" i="5"/>
  <c r="FD161" i="5"/>
  <c r="FD9" i="5"/>
  <c r="FN9" i="5"/>
  <c r="FD159" i="5"/>
  <c r="FN159" i="5"/>
  <c r="FD188" i="5"/>
  <c r="FN188" i="5"/>
  <c r="FY64" i="5"/>
  <c r="FK64" i="5"/>
  <c r="FY34" i="5"/>
  <c r="FK34" i="5"/>
  <c r="FR210" i="5"/>
  <c r="FJ210" i="5"/>
  <c r="FR18" i="5"/>
  <c r="FJ18" i="5"/>
  <c r="FJ126" i="5"/>
  <c r="FR126" i="5"/>
  <c r="FL76" i="5"/>
  <c r="EU76" i="5"/>
  <c r="AD76" i="7" s="1"/>
  <c r="EU84" i="5"/>
  <c r="AD84" i="7" s="1"/>
  <c r="FL84" i="5"/>
  <c r="FK89" i="5"/>
  <c r="FY89" i="5"/>
  <c r="EU79" i="5"/>
  <c r="AD79" i="7" s="1"/>
  <c r="FL79" i="5"/>
  <c r="FY60" i="5"/>
  <c r="FK60" i="5"/>
  <c r="FL186" i="5"/>
  <c r="EU186" i="5"/>
  <c r="AD186" i="7" s="1"/>
  <c r="EU219" i="5"/>
  <c r="AD219" i="7" s="1"/>
  <c r="FL219" i="5"/>
  <c r="FY207" i="5"/>
  <c r="FK207" i="5"/>
  <c r="FL215" i="5"/>
  <c r="EU215" i="5"/>
  <c r="AD215" i="7" s="1"/>
  <c r="FH80" i="5"/>
  <c r="EP80" i="5"/>
  <c r="U80" i="7" s="1"/>
  <c r="FG8" i="5"/>
  <c r="FO8" i="5"/>
  <c r="FP8" i="5" s="1"/>
  <c r="FA35" i="5"/>
  <c r="FB35" i="5" s="1"/>
  <c r="FF35" i="5"/>
  <c r="FF41" i="5"/>
  <c r="FA41" i="5"/>
  <c r="FB41" i="5" s="1"/>
  <c r="FG198" i="5"/>
  <c r="FO198" i="5"/>
  <c r="EP154" i="5"/>
  <c r="U154" i="7" s="1"/>
  <c r="FH154" i="5"/>
  <c r="FF97" i="5"/>
  <c r="FA97" i="5"/>
  <c r="FB97" i="5" s="1"/>
  <c r="FH135" i="5"/>
  <c r="EP135" i="5"/>
  <c r="U135" i="7" s="1"/>
  <c r="FN198" i="5"/>
  <c r="FD198" i="5"/>
  <c r="FN225" i="5"/>
  <c r="FD225" i="5"/>
  <c r="FN196" i="5"/>
  <c r="FX196" i="5" s="1"/>
  <c r="FD196" i="5"/>
  <c r="FD79" i="5"/>
  <c r="FN79" i="5"/>
  <c r="FD84" i="5"/>
  <c r="FN84" i="5"/>
  <c r="FD113" i="5"/>
  <c r="FN113" i="5"/>
  <c r="FD66" i="5"/>
  <c r="FN66" i="5"/>
  <c r="FD110" i="5"/>
  <c r="FN110" i="5"/>
  <c r="FD151" i="5"/>
  <c r="FN151" i="5"/>
  <c r="FD29" i="5"/>
  <c r="FN29" i="5"/>
  <c r="FN139" i="5"/>
  <c r="FD139" i="5"/>
  <c r="FD17" i="5"/>
  <c r="FN17" i="5"/>
  <c r="FD172" i="5"/>
  <c r="FN172" i="5"/>
  <c r="FD78" i="5"/>
  <c r="FN78" i="5"/>
  <c r="FN227" i="5"/>
  <c r="FD227" i="5"/>
  <c r="FN20" i="5"/>
  <c r="FD20" i="5"/>
  <c r="FN131" i="5"/>
  <c r="FD131" i="5"/>
  <c r="FD205" i="5"/>
  <c r="FN205" i="5"/>
  <c r="FD173" i="5"/>
  <c r="FN173" i="5"/>
  <c r="FD90" i="5"/>
  <c r="FN90" i="5"/>
  <c r="FD24" i="5"/>
  <c r="FN24" i="5"/>
  <c r="FD156" i="5"/>
  <c r="FN156" i="5"/>
  <c r="FD167" i="5"/>
  <c r="FN167" i="5"/>
  <c r="FD55" i="5"/>
  <c r="FN55" i="5"/>
  <c r="FD44" i="5"/>
  <c r="FN44" i="5"/>
  <c r="FD21" i="5"/>
  <c r="FN21" i="5"/>
  <c r="FD140" i="5"/>
  <c r="FN140" i="5"/>
  <c r="FY91" i="5"/>
  <c r="FK91" i="5"/>
  <c r="FR208" i="5"/>
  <c r="FJ208" i="5"/>
  <c r="FY7" i="5"/>
  <c r="FK7" i="5"/>
  <c r="FR175" i="5"/>
  <c r="FJ175" i="5"/>
  <c r="EU8" i="5"/>
  <c r="AD8" i="7" s="1"/>
  <c r="FL8" i="5"/>
  <c r="FK69" i="5"/>
  <c r="FY69" i="5"/>
  <c r="FR198" i="5"/>
  <c r="FJ198" i="5"/>
  <c r="FL19" i="5"/>
  <c r="EU19" i="5"/>
  <c r="AD19" i="7" s="1"/>
  <c r="FL120" i="5"/>
  <c r="EU120" i="5"/>
  <c r="AD120" i="7" s="1"/>
  <c r="EU17" i="5"/>
  <c r="AD17" i="7" s="1"/>
  <c r="FL17" i="5"/>
  <c r="FL74" i="5"/>
  <c r="EU74" i="5"/>
  <c r="AD74" i="7" s="1"/>
  <c r="FR194" i="5"/>
  <c r="FJ194" i="5"/>
  <c r="FY33" i="5"/>
  <c r="FK33" i="5"/>
  <c r="FJ96" i="5"/>
  <c r="FR96" i="5"/>
  <c r="FY150" i="5"/>
  <c r="FK150" i="5"/>
  <c r="FJ13" i="5"/>
  <c r="FR13" i="5"/>
  <c r="FY45" i="5"/>
  <c r="FK45" i="5"/>
  <c r="EU132" i="5"/>
  <c r="AD132" i="7" s="1"/>
  <c r="FL132" i="5"/>
  <c r="FR6" i="5"/>
  <c r="FJ6" i="5"/>
  <c r="FR55" i="5"/>
  <c r="FJ55" i="5"/>
  <c r="EU227" i="5"/>
  <c r="AD227" i="7" s="1"/>
  <c r="FL227" i="5"/>
  <c r="FR10" i="5"/>
  <c r="FJ10" i="5"/>
  <c r="FL35" i="5"/>
  <c r="EU35" i="5"/>
  <c r="AD35" i="7" s="1"/>
  <c r="FR141" i="5"/>
  <c r="FJ141" i="5"/>
  <c r="FR33" i="5"/>
  <c r="FJ33" i="5"/>
  <c r="FR56" i="5"/>
  <c r="FJ56" i="5"/>
  <c r="EU87" i="5"/>
  <c r="AD87" i="7" s="1"/>
  <c r="FL87" i="5"/>
  <c r="FR111" i="5"/>
  <c r="FJ111" i="5"/>
  <c r="EU136" i="5"/>
  <c r="AD136" i="7" s="1"/>
  <c r="FL136" i="5"/>
  <c r="FL148" i="5"/>
  <c r="EU148" i="5"/>
  <c r="AD148" i="7" s="1"/>
  <c r="EU231" i="5"/>
  <c r="AD231" i="7" s="1"/>
  <c r="FL231" i="5"/>
  <c r="FR37" i="5"/>
  <c r="FJ37" i="5"/>
  <c r="FL56" i="5"/>
  <c r="EU56" i="5"/>
  <c r="AD56" i="7" s="1"/>
  <c r="FL69" i="5"/>
  <c r="EU69" i="5"/>
  <c r="AD69" i="7" s="1"/>
  <c r="EU86" i="5"/>
  <c r="AD86" i="7" s="1"/>
  <c r="FL86" i="5"/>
  <c r="FK105" i="5"/>
  <c r="FY105" i="5"/>
  <c r="FJ128" i="5"/>
  <c r="FR128" i="5"/>
  <c r="FK151" i="5"/>
  <c r="FY151" i="5"/>
  <c r="FL216" i="5"/>
  <c r="EU216" i="5"/>
  <c r="AD216" i="7" s="1"/>
  <c r="EU58" i="5"/>
  <c r="AD58" i="7" s="1"/>
  <c r="FL58" i="5"/>
  <c r="FR79" i="5"/>
  <c r="FJ79" i="5"/>
  <c r="FY95" i="5"/>
  <c r="FK95" i="5"/>
  <c r="EU117" i="5"/>
  <c r="AD117" i="7" s="1"/>
  <c r="FL117" i="5"/>
  <c r="FY138" i="5"/>
  <c r="FK138" i="5"/>
  <c r="EU161" i="5"/>
  <c r="AD161" i="7" s="1"/>
  <c r="FL161" i="5"/>
  <c r="EU37" i="5"/>
  <c r="AD37" i="7" s="1"/>
  <c r="FL37" i="5"/>
  <c r="FR61" i="5"/>
  <c r="FJ61" i="5"/>
  <c r="FY79" i="5"/>
  <c r="FK79" i="5"/>
  <c r="FR99" i="5"/>
  <c r="FJ99" i="5"/>
  <c r="FR122" i="5"/>
  <c r="FJ122" i="5"/>
  <c r="EU138" i="5"/>
  <c r="AD138" i="7" s="1"/>
  <c r="FL138" i="5"/>
  <c r="FJ174" i="5"/>
  <c r="FR174" i="5"/>
  <c r="FY25" i="5"/>
  <c r="FK25" i="5"/>
  <c r="EU47" i="5"/>
  <c r="AD47" i="7" s="1"/>
  <c r="FL47" i="5"/>
  <c r="EU71" i="5"/>
  <c r="AD71" i="7" s="1"/>
  <c r="FL71" i="5"/>
  <c r="FJ88" i="5"/>
  <c r="FR88" i="5"/>
  <c r="FJ108" i="5"/>
  <c r="FR108" i="5"/>
  <c r="EU124" i="5"/>
  <c r="AD124" i="7" s="1"/>
  <c r="FL124" i="5"/>
  <c r="EU154" i="5"/>
  <c r="AD154" i="7" s="1"/>
  <c r="FL154" i="5"/>
  <c r="FY188" i="5"/>
  <c r="FK188" i="5"/>
  <c r="FL25" i="5"/>
  <c r="EU25" i="5"/>
  <c r="AD25" i="7" s="1"/>
  <c r="EU46" i="5"/>
  <c r="AD46" i="7" s="1"/>
  <c r="FL46" i="5"/>
  <c r="FY74" i="5"/>
  <c r="FK74" i="5"/>
  <c r="FR98" i="5"/>
  <c r="FJ98" i="5"/>
  <c r="FK119" i="5"/>
  <c r="FY119" i="5"/>
  <c r="FY133" i="5"/>
  <c r="FK133" i="5"/>
  <c r="FL155" i="5"/>
  <c r="EU155" i="5"/>
  <c r="AD155" i="7" s="1"/>
  <c r="EU164" i="5"/>
  <c r="AD164" i="7" s="1"/>
  <c r="FL164" i="5"/>
  <c r="FJ181" i="5"/>
  <c r="FR181" i="5"/>
  <c r="FJ195" i="5"/>
  <c r="FR195" i="5"/>
  <c r="FY227" i="5"/>
  <c r="FK227" i="5"/>
  <c r="FY161" i="5"/>
  <c r="FK161" i="5"/>
  <c r="FL176" i="5"/>
  <c r="EU176" i="5"/>
  <c r="AD176" i="7" s="1"/>
  <c r="FJ189" i="5"/>
  <c r="FR189" i="5"/>
  <c r="FY200" i="5"/>
  <c r="FK200" i="5"/>
  <c r="FR232" i="5"/>
  <c r="FJ232" i="5"/>
  <c r="EU168" i="5"/>
  <c r="AD168" i="7" s="1"/>
  <c r="FL168" i="5"/>
  <c r="FJ190" i="5"/>
  <c r="FR190" i="5"/>
  <c r="FR206" i="5"/>
  <c r="FJ206" i="5"/>
  <c r="FY229" i="5"/>
  <c r="FK229" i="5"/>
  <c r="FJ160" i="5"/>
  <c r="FR160" i="5"/>
  <c r="FK201" i="5"/>
  <c r="FY201" i="5"/>
  <c r="FY214" i="5"/>
  <c r="FK214" i="5"/>
  <c r="FJ237" i="5"/>
  <c r="FR237" i="5"/>
  <c r="FR182" i="5"/>
  <c r="FJ182" i="5"/>
  <c r="EU207" i="5"/>
  <c r="AD207" i="7" s="1"/>
  <c r="FL207" i="5"/>
  <c r="FL223" i="5"/>
  <c r="EU223" i="5"/>
  <c r="AD223" i="7" s="1"/>
  <c r="EU240" i="5"/>
  <c r="AD240" i="7" s="1"/>
  <c r="FL240" i="5"/>
  <c r="FR169" i="5"/>
  <c r="FJ169" i="5"/>
  <c r="FL204" i="5"/>
  <c r="EU204" i="5"/>
  <c r="AD204" i="7" s="1"/>
  <c r="FL225" i="5"/>
  <c r="EU225" i="5"/>
  <c r="AD225" i="7" s="1"/>
  <c r="FY245" i="5"/>
  <c r="FK245" i="5"/>
  <c r="FD142" i="5"/>
  <c r="FN142" i="5"/>
  <c r="FN245" i="5"/>
  <c r="FD245" i="5"/>
  <c r="FN107" i="5"/>
  <c r="FD107" i="5"/>
  <c r="FN150" i="5"/>
  <c r="FD150" i="5"/>
  <c r="FN178" i="5"/>
  <c r="FD178" i="5"/>
  <c r="FD222" i="5"/>
  <c r="FN222" i="5"/>
  <c r="FN186" i="5"/>
  <c r="FD186" i="5"/>
  <c r="FN56" i="5"/>
  <c r="FD56" i="5"/>
  <c r="FG240" i="5"/>
  <c r="FO240" i="5"/>
  <c r="FH5" i="5"/>
  <c r="EP5" i="5"/>
  <c r="U5" i="7" s="1"/>
  <c r="FA155" i="5"/>
  <c r="FB155" i="5" s="1"/>
  <c r="FF155" i="5"/>
  <c r="FF34" i="5"/>
  <c r="FA34" i="5"/>
  <c r="FB34" i="5" s="1"/>
  <c r="FF127" i="5"/>
  <c r="FA127" i="5"/>
  <c r="FB127" i="5" s="1"/>
  <c r="FA13" i="5"/>
  <c r="FB13" i="5" s="1"/>
  <c r="FF13" i="5"/>
  <c r="FH43" i="5"/>
  <c r="EP43" i="5"/>
  <c r="U43" i="7" s="1"/>
  <c r="FG105" i="5"/>
  <c r="FO105" i="5"/>
  <c r="FA7" i="5"/>
  <c r="FB7" i="5" s="1"/>
  <c r="FF7" i="5"/>
  <c r="FG36" i="5"/>
  <c r="FO36" i="5"/>
  <c r="EP111" i="5"/>
  <c r="U111" i="7" s="1"/>
  <c r="FH111" i="5"/>
  <c r="FH3" i="5"/>
  <c r="EP3" i="5"/>
  <c r="U3" i="7" s="1"/>
  <c r="EP12" i="5"/>
  <c r="U12" i="7" s="1"/>
  <c r="FH12" i="5"/>
  <c r="FA61" i="5"/>
  <c r="FB61" i="5" s="1"/>
  <c r="FF61" i="5"/>
  <c r="FG125" i="5"/>
  <c r="FO125" i="5"/>
  <c r="EP6" i="5"/>
  <c r="U6" i="7" s="1"/>
  <c r="FH6" i="5"/>
  <c r="EP19" i="5"/>
  <c r="U19" i="7" s="1"/>
  <c r="FH19" i="5"/>
  <c r="FH68" i="5"/>
  <c r="EP68" i="5"/>
  <c r="U68" i="7" s="1"/>
  <c r="EP10" i="5"/>
  <c r="U10" i="7" s="1"/>
  <c r="FH10" i="5"/>
  <c r="EP38" i="5"/>
  <c r="U38" i="7" s="1"/>
  <c r="FH38" i="5"/>
  <c r="FA99" i="5"/>
  <c r="FB99" i="5" s="1"/>
  <c r="FF99" i="5"/>
  <c r="FA15" i="5"/>
  <c r="FB15" i="5" s="1"/>
  <c r="FF15" i="5"/>
  <c r="EP73" i="5"/>
  <c r="U73" i="7" s="1"/>
  <c r="FH73" i="5"/>
  <c r="EP126" i="5"/>
  <c r="U126" i="7" s="1"/>
  <c r="FH126" i="5"/>
  <c r="FO31" i="5"/>
  <c r="FG31" i="5"/>
  <c r="FF53" i="5"/>
  <c r="FA53" i="5"/>
  <c r="FB53" i="5" s="1"/>
  <c r="FF71" i="5"/>
  <c r="FA71" i="5"/>
  <c r="FB71" i="5" s="1"/>
  <c r="EP85" i="5"/>
  <c r="U85" i="7" s="1"/>
  <c r="FH85" i="5"/>
  <c r="EP105" i="5"/>
  <c r="U105" i="7" s="1"/>
  <c r="FH105" i="5"/>
  <c r="FA125" i="5"/>
  <c r="FB125" i="5" s="1"/>
  <c r="FF125" i="5"/>
  <c r="FF154" i="5"/>
  <c r="FA154" i="5"/>
  <c r="FB154" i="5" s="1"/>
  <c r="EP183" i="5"/>
  <c r="U183" i="7" s="1"/>
  <c r="FH183" i="5"/>
  <c r="FH210" i="5"/>
  <c r="EP210" i="5"/>
  <c r="U210" i="7" s="1"/>
  <c r="FO35" i="5"/>
  <c r="FG35" i="5"/>
  <c r="EP53" i="5"/>
  <c r="U53" i="7" s="1"/>
  <c r="FH53" i="5"/>
  <c r="FA77" i="5"/>
  <c r="FB77" i="5" s="1"/>
  <c r="FF77" i="5"/>
  <c r="FF98" i="5"/>
  <c r="FA98" i="5"/>
  <c r="FB98" i="5" s="1"/>
  <c r="FO120" i="5"/>
  <c r="FG120" i="5"/>
  <c r="FF133" i="5"/>
  <c r="FA133" i="5"/>
  <c r="FB133" i="5" s="1"/>
  <c r="FH193" i="5"/>
  <c r="EP193" i="5"/>
  <c r="U193" i="7" s="1"/>
  <c r="FG77" i="5"/>
  <c r="FO77" i="5"/>
  <c r="FF100" i="5"/>
  <c r="FA100" i="5"/>
  <c r="FB100" i="5" s="1"/>
  <c r="FG121" i="5"/>
  <c r="FO121" i="5"/>
  <c r="FF143" i="5"/>
  <c r="FA143" i="5"/>
  <c r="FB143" i="5" s="1"/>
  <c r="FA226" i="5"/>
  <c r="FB226" i="5" s="1"/>
  <c r="FF226" i="5"/>
  <c r="EP45" i="5"/>
  <c r="U45" i="7" s="1"/>
  <c r="FH45" i="5"/>
  <c r="FF86" i="5"/>
  <c r="FA86" i="5"/>
  <c r="FB86" i="5" s="1"/>
  <c r="EP107" i="5"/>
  <c r="U107" i="7" s="1"/>
  <c r="FH107" i="5"/>
  <c r="FO130" i="5"/>
  <c r="FG130" i="5"/>
  <c r="FG143" i="5"/>
  <c r="FO143" i="5"/>
  <c r="FF152" i="5"/>
  <c r="FA152" i="5"/>
  <c r="FB152" i="5" s="1"/>
  <c r="EP199" i="5"/>
  <c r="U199" i="7" s="1"/>
  <c r="FH199" i="5"/>
  <c r="EP23" i="5"/>
  <c r="U23" i="7" s="1"/>
  <c r="FH23" i="5"/>
  <c r="FG44" i="5"/>
  <c r="FO44" i="5"/>
  <c r="FF68" i="5"/>
  <c r="FA68" i="5"/>
  <c r="FB68" i="5" s="1"/>
  <c r="EP92" i="5"/>
  <c r="U92" i="7" s="1"/>
  <c r="FH92" i="5"/>
  <c r="FO114" i="5"/>
  <c r="FG114" i="5"/>
  <c r="FG141" i="5"/>
  <c r="FO141" i="5"/>
  <c r="EP159" i="5"/>
  <c r="U159" i="7" s="1"/>
  <c r="FH159" i="5"/>
  <c r="FO213" i="5"/>
  <c r="FG213" i="5"/>
  <c r="FH33" i="5"/>
  <c r="EP33" i="5"/>
  <c r="U33" i="7" s="1"/>
  <c r="FA54" i="5"/>
  <c r="FB54" i="5" s="1"/>
  <c r="FF54" i="5"/>
  <c r="EP65" i="5"/>
  <c r="U65" i="7" s="1"/>
  <c r="FH65" i="5"/>
  <c r="FF85" i="5"/>
  <c r="FA85" i="5"/>
  <c r="FB85" i="5" s="1"/>
  <c r="FA104" i="5"/>
  <c r="FB104" i="5" s="1"/>
  <c r="FF104" i="5"/>
  <c r="FH129" i="5"/>
  <c r="EP129" i="5"/>
  <c r="U129" i="7" s="1"/>
  <c r="FA151" i="5"/>
  <c r="FB151" i="5" s="1"/>
  <c r="FF151" i="5"/>
  <c r="FO162" i="5"/>
  <c r="FG162" i="5"/>
  <c r="EP187" i="5"/>
  <c r="U187" i="7" s="1"/>
  <c r="FH187" i="5"/>
  <c r="FG207" i="5"/>
  <c r="FO207" i="5"/>
  <c r="FG232" i="5"/>
  <c r="FO232" i="5"/>
  <c r="EP165" i="5"/>
  <c r="U165" i="7" s="1"/>
  <c r="FH165" i="5"/>
  <c r="FG212" i="5"/>
  <c r="FO212" i="5"/>
  <c r="FF228" i="5"/>
  <c r="FA228" i="5"/>
  <c r="FB228" i="5" s="1"/>
  <c r="FA245" i="5"/>
  <c r="FB245" i="5" s="1"/>
  <c r="FF245" i="5"/>
  <c r="FF192" i="5"/>
  <c r="FA192" i="5"/>
  <c r="FB192" i="5" s="1"/>
  <c r="FF222" i="5"/>
  <c r="FA222" i="5"/>
  <c r="FB222" i="5" s="1"/>
  <c r="EP237" i="5"/>
  <c r="U237" i="7" s="1"/>
  <c r="FH237" i="5"/>
  <c r="FO170" i="5"/>
  <c r="FG170" i="5"/>
  <c r="FG186" i="5"/>
  <c r="FO186" i="5"/>
  <c r="FF220" i="5"/>
  <c r="FA220" i="5"/>
  <c r="FB220" i="5" s="1"/>
  <c r="FA238" i="5"/>
  <c r="FB238" i="5" s="1"/>
  <c r="FF238" i="5"/>
  <c r="EP170" i="5"/>
  <c r="U170" i="7" s="1"/>
  <c r="FH170" i="5"/>
  <c r="FO184" i="5"/>
  <c r="FG184" i="5"/>
  <c r="FO195" i="5"/>
  <c r="FG195" i="5"/>
  <c r="FG221" i="5"/>
  <c r="FO221" i="5"/>
  <c r="FF244" i="5"/>
  <c r="FA244" i="5"/>
  <c r="FB244" i="5" s="1"/>
  <c r="FO173" i="5"/>
  <c r="FG173" i="5"/>
  <c r="FO183" i="5"/>
  <c r="FG183" i="5"/>
  <c r="FG196" i="5"/>
  <c r="FO196" i="5"/>
  <c r="FH219" i="5"/>
  <c r="EP219" i="5"/>
  <c r="U219" i="7" s="1"/>
  <c r="FG241" i="5"/>
  <c r="FO241" i="5"/>
  <c r="FD144" i="5"/>
  <c r="FN144" i="5"/>
  <c r="FD236" i="5"/>
  <c r="FN236" i="5"/>
  <c r="FN81" i="5"/>
  <c r="FD81" i="5"/>
  <c r="FD102" i="5"/>
  <c r="FN102" i="5"/>
  <c r="FD93" i="5"/>
  <c r="FN93" i="5"/>
  <c r="FD28" i="5"/>
  <c r="FN28" i="5"/>
  <c r="FJ47" i="5"/>
  <c r="FR47" i="5"/>
  <c r="FR63" i="5"/>
  <c r="FJ63" i="5"/>
  <c r="FR134" i="5"/>
  <c r="FJ134" i="5"/>
  <c r="FR69" i="5"/>
  <c r="FJ69" i="5"/>
  <c r="FY63" i="5"/>
  <c r="FK63" i="5"/>
  <c r="FR238" i="5"/>
  <c r="FJ238" i="5"/>
  <c r="FY47" i="5"/>
  <c r="FK47" i="5"/>
  <c r="EU36" i="5"/>
  <c r="AD36" i="7" s="1"/>
  <c r="FL36" i="5"/>
  <c r="FY35" i="5"/>
  <c r="FK35" i="5"/>
  <c r="FL217" i="5"/>
  <c r="EU217" i="5"/>
  <c r="AD217" i="7" s="1"/>
  <c r="FL196" i="5"/>
  <c r="EU196" i="5"/>
  <c r="AD196" i="7" s="1"/>
  <c r="FR240" i="5"/>
  <c r="FJ240" i="5"/>
  <c r="EU214" i="5"/>
  <c r="AD214" i="7" s="1"/>
  <c r="FL214" i="5"/>
  <c r="FN174" i="5"/>
  <c r="FD174" i="5"/>
  <c r="EP14" i="5"/>
  <c r="U14" i="7" s="1"/>
  <c r="FH14" i="5"/>
  <c r="EP13" i="5"/>
  <c r="U13" i="7" s="1"/>
  <c r="FH13" i="5"/>
  <c r="FG10" i="5"/>
  <c r="FO10" i="5"/>
  <c r="FO29" i="5"/>
  <c r="FG29" i="5"/>
  <c r="FG95" i="5"/>
  <c r="FO95" i="5"/>
  <c r="FF45" i="5"/>
  <c r="FA45" i="5"/>
  <c r="FB45" i="5" s="1"/>
  <c r="FA92" i="5"/>
  <c r="FB92" i="5" s="1"/>
  <c r="FF92" i="5"/>
  <c r="FA64" i="5"/>
  <c r="FB64" i="5" s="1"/>
  <c r="FF64" i="5"/>
  <c r="FG172" i="5"/>
  <c r="FO172" i="5"/>
  <c r="FG101" i="5"/>
  <c r="FO101" i="5"/>
  <c r="FG22" i="5"/>
  <c r="FO22" i="5"/>
  <c r="FH114" i="5"/>
  <c r="EP114" i="5"/>
  <c r="U114" i="7" s="1"/>
  <c r="FH172" i="5"/>
  <c r="EP172" i="5"/>
  <c r="U172" i="7" s="1"/>
  <c r="FH243" i="5"/>
  <c r="EP243" i="5"/>
  <c r="U243" i="7" s="1"/>
  <c r="FO237" i="5"/>
  <c r="FG237" i="5"/>
  <c r="FG228" i="5"/>
  <c r="FO228" i="5"/>
  <c r="FX228" i="5" s="1"/>
  <c r="FF181" i="5"/>
  <c r="FA181" i="5"/>
  <c r="FB181" i="5" s="1"/>
  <c r="EP177" i="5"/>
  <c r="U177" i="7" s="1"/>
  <c r="FH177" i="5"/>
  <c r="FG233" i="5"/>
  <c r="FO233" i="5"/>
  <c r="EP233" i="5"/>
  <c r="U233" i="7" s="1"/>
  <c r="FH233" i="5"/>
  <c r="FN226" i="5"/>
  <c r="FD226" i="5"/>
  <c r="FD40" i="5"/>
  <c r="FN40" i="5"/>
  <c r="FD135" i="5"/>
  <c r="FN135" i="5"/>
  <c r="FD61" i="5"/>
  <c r="FN61" i="5"/>
  <c r="FD132" i="5"/>
  <c r="FN132" i="5"/>
  <c r="FD101" i="5"/>
  <c r="FN101" i="5"/>
  <c r="FD241" i="5"/>
  <c r="FN241" i="5"/>
  <c r="FD233" i="5"/>
  <c r="FN233" i="5"/>
  <c r="FN203" i="5"/>
  <c r="FD203" i="5"/>
  <c r="FN181" i="5"/>
  <c r="FD181" i="5"/>
  <c r="FN182" i="5"/>
  <c r="FD182" i="5"/>
  <c r="FD219" i="5"/>
  <c r="FN219" i="5"/>
  <c r="FD80" i="5"/>
  <c r="FN80" i="5"/>
  <c r="FN91" i="5"/>
  <c r="FD91" i="5"/>
  <c r="FD96" i="5"/>
  <c r="FN96" i="5"/>
  <c r="FD31" i="5"/>
  <c r="FN31" i="5"/>
  <c r="FN134" i="5"/>
  <c r="FD134" i="5"/>
  <c r="FN158" i="5"/>
  <c r="FD158" i="5"/>
  <c r="FN115" i="5"/>
  <c r="FD115" i="5"/>
  <c r="FN76" i="5"/>
  <c r="FD76" i="5"/>
  <c r="FN11" i="5"/>
  <c r="FD11" i="5"/>
  <c r="FN88" i="5"/>
  <c r="FD88" i="5"/>
  <c r="FD166" i="5"/>
  <c r="FN166" i="5"/>
  <c r="FJ84" i="5"/>
  <c r="FR84" i="5"/>
  <c r="FY17" i="5"/>
  <c r="FK17" i="5"/>
  <c r="FJ9" i="5"/>
  <c r="FR9" i="5"/>
  <c r="FK16" i="5"/>
  <c r="FY16" i="5"/>
  <c r="FY10" i="5"/>
  <c r="FK10" i="5"/>
  <c r="FR103" i="5"/>
  <c r="FJ103" i="5"/>
  <c r="FL7" i="5"/>
  <c r="EU7" i="5"/>
  <c r="AD7" i="7" s="1"/>
  <c r="FY21" i="5"/>
  <c r="FK21" i="5"/>
  <c r="FR129" i="5"/>
  <c r="FJ129" i="5"/>
  <c r="FY22" i="5"/>
  <c r="FK22" i="5"/>
  <c r="FY87" i="5"/>
  <c r="FK87" i="5"/>
  <c r="EU233" i="5"/>
  <c r="AD233" i="7" s="1"/>
  <c r="FL233" i="5"/>
  <c r="FR36" i="5"/>
  <c r="FJ36" i="5"/>
  <c r="FL100" i="5"/>
  <c r="EU100" i="5"/>
  <c r="AD100" i="7" s="1"/>
  <c r="FK152" i="5"/>
  <c r="FY152" i="5"/>
  <c r="FL14" i="5"/>
  <c r="EU14" i="5"/>
  <c r="AD14" i="7" s="1"/>
  <c r="FR48" i="5"/>
  <c r="FJ48" i="5"/>
  <c r="FY136" i="5"/>
  <c r="FK136" i="5"/>
  <c r="FR8" i="5"/>
  <c r="FJ8" i="5"/>
  <c r="FK59" i="5"/>
  <c r="FY59" i="5"/>
  <c r="FY244" i="5"/>
  <c r="FK244" i="5"/>
  <c r="FJ11" i="5"/>
  <c r="FR11" i="5"/>
  <c r="FY38" i="5"/>
  <c r="FK38" i="5"/>
  <c r="FY143" i="5"/>
  <c r="FK143" i="5"/>
  <c r="EU34" i="5"/>
  <c r="AD34" i="7" s="1"/>
  <c r="FL34" i="5"/>
  <c r="FR59" i="5"/>
  <c r="FJ59" i="5"/>
  <c r="FR91" i="5"/>
  <c r="FJ91" i="5"/>
  <c r="FJ112" i="5"/>
  <c r="FR112" i="5"/>
  <c r="FY139" i="5"/>
  <c r="FK139" i="5"/>
  <c r="FJ150" i="5"/>
  <c r="FR150" i="5"/>
  <c r="FR20" i="5"/>
  <c r="FJ20" i="5"/>
  <c r="EU38" i="5"/>
  <c r="AD38" i="7" s="1"/>
  <c r="FL38" i="5"/>
  <c r="FY58" i="5"/>
  <c r="FK58" i="5"/>
  <c r="FJ72" i="5"/>
  <c r="FR72" i="5"/>
  <c r="FR90" i="5"/>
  <c r="FJ90" i="5"/>
  <c r="EU111" i="5"/>
  <c r="AD111" i="7" s="1"/>
  <c r="FL111" i="5"/>
  <c r="FK134" i="5"/>
  <c r="FY134" i="5"/>
  <c r="EU152" i="5"/>
  <c r="AD152" i="7" s="1"/>
  <c r="FL152" i="5"/>
  <c r="FY218" i="5"/>
  <c r="FK218" i="5"/>
  <c r="FY62" i="5"/>
  <c r="FK62" i="5"/>
  <c r="FJ80" i="5"/>
  <c r="FR80" i="5"/>
  <c r="EU96" i="5"/>
  <c r="AD96" i="7" s="1"/>
  <c r="FL96" i="5"/>
  <c r="FJ118" i="5"/>
  <c r="FR118" i="5"/>
  <c r="EU142" i="5"/>
  <c r="AD142" i="7" s="1"/>
  <c r="FL142" i="5"/>
  <c r="FR165" i="5"/>
  <c r="FJ165" i="5"/>
  <c r="FR41" i="5"/>
  <c r="FJ41" i="5"/>
  <c r="EU62" i="5"/>
  <c r="AD62" i="7" s="1"/>
  <c r="FL62" i="5"/>
  <c r="FY80" i="5"/>
  <c r="FK80" i="5"/>
  <c r="FJ102" i="5"/>
  <c r="FR102" i="5"/>
  <c r="FR123" i="5"/>
  <c r="FJ123" i="5"/>
  <c r="EU153" i="5"/>
  <c r="AD153" i="7" s="1"/>
  <c r="FL153" i="5"/>
  <c r="FL182" i="5"/>
  <c r="EU182" i="5"/>
  <c r="AD182" i="7" s="1"/>
  <c r="FY30" i="5"/>
  <c r="FK30" i="5"/>
  <c r="FK52" i="5"/>
  <c r="FY52" i="5"/>
  <c r="FJ74" i="5"/>
  <c r="FR74" i="5"/>
  <c r="EU89" i="5"/>
  <c r="AD89" i="7" s="1"/>
  <c r="FL89" i="5"/>
  <c r="FK109" i="5"/>
  <c r="FY109" i="5"/>
  <c r="EU125" i="5"/>
  <c r="AD125" i="7" s="1"/>
  <c r="FL125" i="5"/>
  <c r="FK155" i="5"/>
  <c r="FY155" i="5"/>
  <c r="FY195" i="5"/>
  <c r="FK195" i="5"/>
  <c r="FR29" i="5"/>
  <c r="FJ29" i="5"/>
  <c r="FJ51" i="5"/>
  <c r="FR51" i="5"/>
  <c r="FK77" i="5"/>
  <c r="FY77" i="5"/>
  <c r="EU99" i="5"/>
  <c r="AD99" i="7" s="1"/>
  <c r="FL99" i="5"/>
  <c r="FY120" i="5"/>
  <c r="FK120" i="5"/>
  <c r="FJ135" i="5"/>
  <c r="FR135" i="5"/>
  <c r="FY164" i="5"/>
  <c r="FK164" i="5"/>
  <c r="EU169" i="5"/>
  <c r="AD169" i="7" s="1"/>
  <c r="FL169" i="5"/>
  <c r="FJ183" i="5"/>
  <c r="FR183" i="5"/>
  <c r="FR196" i="5"/>
  <c r="FJ196" i="5"/>
  <c r="FY233" i="5"/>
  <c r="FK233" i="5"/>
  <c r="FR162" i="5"/>
  <c r="FJ162" i="5"/>
  <c r="FR178" i="5"/>
  <c r="FJ178" i="5"/>
  <c r="FY193" i="5"/>
  <c r="FK193" i="5"/>
  <c r="FY208" i="5"/>
  <c r="FK208" i="5"/>
  <c r="FY234" i="5"/>
  <c r="FK234" i="5"/>
  <c r="FK171" i="5"/>
  <c r="FY171" i="5"/>
  <c r="EU193" i="5"/>
  <c r="AD193" i="7" s="1"/>
  <c r="FL193" i="5"/>
  <c r="FR207" i="5"/>
  <c r="FJ207" i="5"/>
  <c r="FY232" i="5"/>
  <c r="FK232" i="5"/>
  <c r="FL162" i="5"/>
  <c r="EU162" i="5"/>
  <c r="AD162" i="7" s="1"/>
  <c r="FR204" i="5"/>
  <c r="FJ204" i="5"/>
  <c r="FJ215" i="5"/>
  <c r="FR215" i="5"/>
  <c r="FY240" i="5"/>
  <c r="FK240" i="5"/>
  <c r="EU190" i="5"/>
  <c r="AD190" i="7" s="1"/>
  <c r="FL190" i="5"/>
  <c r="EU211" i="5"/>
  <c r="AD211" i="7" s="1"/>
  <c r="FL211" i="5"/>
  <c r="FY225" i="5"/>
  <c r="FK225" i="5"/>
  <c r="FL242" i="5"/>
  <c r="EU242" i="5"/>
  <c r="AD242" i="7" s="1"/>
  <c r="FR170" i="5"/>
  <c r="FJ170" i="5"/>
  <c r="FL205" i="5"/>
  <c r="EU205" i="5"/>
  <c r="AD205" i="7" s="1"/>
  <c r="FL226" i="5"/>
  <c r="EU226" i="5"/>
  <c r="AD226" i="7" s="1"/>
  <c r="FD37" i="5"/>
  <c r="FN37" i="5"/>
  <c r="FD152" i="5"/>
  <c r="FN152" i="5"/>
  <c r="FD171" i="5"/>
  <c r="FN171" i="5"/>
  <c r="FD53" i="5"/>
  <c r="FN53" i="5"/>
  <c r="FH124" i="5"/>
  <c r="EP124" i="5"/>
  <c r="U124" i="7" s="1"/>
  <c r="FO13" i="5"/>
  <c r="FG13" i="5"/>
  <c r="FH206" i="5"/>
  <c r="EP206" i="5"/>
  <c r="U206" i="7" s="1"/>
  <c r="FA60" i="5"/>
  <c r="FB60" i="5" s="1"/>
  <c r="FF60" i="5"/>
  <c r="FF5" i="5"/>
  <c r="FA5" i="5"/>
  <c r="FB5" i="5" s="1"/>
  <c r="FG14" i="5"/>
  <c r="FO14" i="5"/>
  <c r="FF46" i="5"/>
  <c r="FA46" i="5"/>
  <c r="FB46" i="5" s="1"/>
  <c r="FA163" i="5"/>
  <c r="FB163" i="5" s="1"/>
  <c r="FF163" i="5"/>
  <c r="FF8" i="5"/>
  <c r="FA8" i="5"/>
  <c r="FB8" i="5" s="1"/>
  <c r="FA39" i="5"/>
  <c r="FB39" i="5" s="1"/>
  <c r="FF39" i="5"/>
  <c r="FF115" i="5"/>
  <c r="FA115" i="5"/>
  <c r="FB115" i="5" s="1"/>
  <c r="FH4" i="5"/>
  <c r="EP4" i="5"/>
  <c r="U4" i="7" s="1"/>
  <c r="FF18" i="5"/>
  <c r="FA18" i="5"/>
  <c r="FB18" i="5" s="1"/>
  <c r="FF70" i="5"/>
  <c r="FA70" i="5"/>
  <c r="FB70" i="5" s="1"/>
  <c r="FH138" i="5"/>
  <c r="EP138" i="5"/>
  <c r="U138" i="7" s="1"/>
  <c r="FH7" i="5"/>
  <c r="EP7" i="5"/>
  <c r="U7" i="7" s="1"/>
  <c r="FA21" i="5"/>
  <c r="FB21" i="5" s="1"/>
  <c r="FF21" i="5"/>
  <c r="FF75" i="5"/>
  <c r="FA75" i="5"/>
  <c r="FB75" i="5" s="1"/>
  <c r="FF16" i="5"/>
  <c r="FA16" i="5"/>
  <c r="FB16" i="5" s="1"/>
  <c r="FO41" i="5"/>
  <c r="FG41" i="5"/>
  <c r="FH106" i="5"/>
  <c r="EP106" i="5"/>
  <c r="U106" i="7" s="1"/>
  <c r="FG16" i="5"/>
  <c r="FO16" i="5"/>
  <c r="FF80" i="5"/>
  <c r="FA80" i="5"/>
  <c r="FB80" i="5" s="1"/>
  <c r="FA137" i="5"/>
  <c r="FB137" i="5" s="1"/>
  <c r="FF137" i="5"/>
  <c r="EP32" i="5"/>
  <c r="U32" i="7" s="1"/>
  <c r="FH32" i="5"/>
  <c r="FH54" i="5"/>
  <c r="EP54" i="5"/>
  <c r="U54" i="7" s="1"/>
  <c r="FH72" i="5"/>
  <c r="EP72" i="5"/>
  <c r="U72" i="7" s="1"/>
  <c r="FA89" i="5"/>
  <c r="FB89" i="5" s="1"/>
  <c r="FF89" i="5"/>
  <c r="FO106" i="5"/>
  <c r="FG106" i="5"/>
  <c r="FO128" i="5"/>
  <c r="FG128" i="5"/>
  <c r="FG156" i="5"/>
  <c r="FO156" i="5"/>
  <c r="FO187" i="5"/>
  <c r="FG187" i="5"/>
  <c r="FA214" i="5"/>
  <c r="FB214" i="5" s="1"/>
  <c r="FF214" i="5"/>
  <c r="EP36" i="5"/>
  <c r="U36" i="7" s="1"/>
  <c r="FH36" i="5"/>
  <c r="EP57" i="5"/>
  <c r="U57" i="7" s="1"/>
  <c r="FH57" i="5"/>
  <c r="EP78" i="5"/>
  <c r="U78" i="7" s="1"/>
  <c r="FH78" i="5"/>
  <c r="FG99" i="5"/>
  <c r="FO99" i="5"/>
  <c r="FA121" i="5"/>
  <c r="FB121" i="5" s="1"/>
  <c r="FF121" i="5"/>
  <c r="FF145" i="5"/>
  <c r="FA145" i="5"/>
  <c r="FB145" i="5" s="1"/>
  <c r="FF232" i="5"/>
  <c r="FA232" i="5"/>
  <c r="FB232" i="5" s="1"/>
  <c r="EP81" i="5"/>
  <c r="U81" i="7" s="1"/>
  <c r="FH81" i="5"/>
  <c r="FG107" i="5"/>
  <c r="FO107" i="5"/>
  <c r="EP123" i="5"/>
  <c r="U123" i="7" s="1"/>
  <c r="FH123" i="5"/>
  <c r="FG145" i="5"/>
  <c r="FO145" i="5"/>
  <c r="FA230" i="5"/>
  <c r="FB230" i="5" s="1"/>
  <c r="FF230" i="5"/>
  <c r="FA50" i="5"/>
  <c r="FB50" i="5" s="1"/>
  <c r="FF50" i="5"/>
  <c r="FG87" i="5"/>
  <c r="FO87" i="5"/>
  <c r="FH110" i="5"/>
  <c r="EP110" i="5"/>
  <c r="U110" i="7" s="1"/>
  <c r="EP132" i="5"/>
  <c r="U132" i="7" s="1"/>
  <c r="FH132" i="5"/>
  <c r="FF144" i="5"/>
  <c r="FA144" i="5"/>
  <c r="FB144" i="5" s="1"/>
  <c r="FF159" i="5"/>
  <c r="FA159" i="5"/>
  <c r="FB159" i="5" s="1"/>
  <c r="FA201" i="5"/>
  <c r="FB201" i="5" s="1"/>
  <c r="FF201" i="5"/>
  <c r="FA27" i="5"/>
  <c r="FB27" i="5" s="1"/>
  <c r="FF27" i="5"/>
  <c r="FF49" i="5"/>
  <c r="FA49" i="5"/>
  <c r="FB49" i="5" s="1"/>
  <c r="FA69" i="5"/>
  <c r="FB69" i="5" s="1"/>
  <c r="FF69" i="5"/>
  <c r="FA96" i="5"/>
  <c r="FB96" i="5" s="1"/>
  <c r="FF96" i="5"/>
  <c r="FA126" i="5"/>
  <c r="FB126" i="5" s="1"/>
  <c r="FF126" i="5"/>
  <c r="FF142" i="5"/>
  <c r="FA142" i="5"/>
  <c r="FB142" i="5" s="1"/>
  <c r="FO164" i="5"/>
  <c r="FG164" i="5"/>
  <c r="FO215" i="5"/>
  <c r="FG215" i="5"/>
  <c r="FF37" i="5"/>
  <c r="FA37" i="5"/>
  <c r="FB37" i="5" s="1"/>
  <c r="FF55" i="5"/>
  <c r="FA55" i="5"/>
  <c r="FB55" i="5" s="1"/>
  <c r="FG68" i="5"/>
  <c r="FO68" i="5"/>
  <c r="FH86" i="5"/>
  <c r="EP86" i="5"/>
  <c r="U86" i="7" s="1"/>
  <c r="FF105" i="5"/>
  <c r="FA105" i="5"/>
  <c r="FB105" i="5" s="1"/>
  <c r="FF134" i="5"/>
  <c r="FA134" i="5"/>
  <c r="FB134" i="5" s="1"/>
  <c r="FH152" i="5"/>
  <c r="EP152" i="5"/>
  <c r="U152" i="7" s="1"/>
  <c r="FF165" i="5"/>
  <c r="FA165" i="5"/>
  <c r="FB165" i="5" s="1"/>
  <c r="FH189" i="5"/>
  <c r="EP189" i="5"/>
  <c r="U189" i="7" s="1"/>
  <c r="EP208" i="5"/>
  <c r="U208" i="7" s="1"/>
  <c r="FH208" i="5"/>
  <c r="EP234" i="5"/>
  <c r="U234" i="7" s="1"/>
  <c r="FH234" i="5"/>
  <c r="FA166" i="5"/>
  <c r="FB166" i="5" s="1"/>
  <c r="FF166" i="5"/>
  <c r="EP213" i="5"/>
  <c r="U213" i="7" s="1"/>
  <c r="FH213" i="5"/>
  <c r="FO230" i="5"/>
  <c r="FG230" i="5"/>
  <c r="FF169" i="5"/>
  <c r="FA169" i="5"/>
  <c r="FB169" i="5" s="1"/>
  <c r="FH202" i="5"/>
  <c r="EP202" i="5"/>
  <c r="U202" i="7" s="1"/>
  <c r="EP225" i="5"/>
  <c r="U225" i="7" s="1"/>
  <c r="FH225" i="5"/>
  <c r="FO239" i="5"/>
  <c r="FG239" i="5"/>
  <c r="FF174" i="5"/>
  <c r="FA174" i="5"/>
  <c r="FB174" i="5" s="1"/>
  <c r="FF188" i="5"/>
  <c r="FA188" i="5"/>
  <c r="FB188" i="5" s="1"/>
  <c r="FF221" i="5"/>
  <c r="FA221" i="5"/>
  <c r="FB221" i="5" s="1"/>
  <c r="FH239" i="5"/>
  <c r="EP239" i="5"/>
  <c r="U239" i="7" s="1"/>
  <c r="FF173" i="5"/>
  <c r="FA173" i="5"/>
  <c r="FB173" i="5" s="1"/>
  <c r="EP185" i="5"/>
  <c r="U185" i="7" s="1"/>
  <c r="FH185" i="5"/>
  <c r="FF196" i="5"/>
  <c r="FA196" i="5"/>
  <c r="FB196" i="5" s="1"/>
  <c r="FH222" i="5"/>
  <c r="EP222" i="5"/>
  <c r="U222" i="7" s="1"/>
  <c r="FA246" i="5"/>
  <c r="FB246" i="5" s="1"/>
  <c r="FF246" i="5"/>
  <c r="EP174" i="5"/>
  <c r="U174" i="7" s="1"/>
  <c r="FH174" i="5"/>
  <c r="FH184" i="5"/>
  <c r="EP184" i="5"/>
  <c r="U184" i="7" s="1"/>
  <c r="FO197" i="5"/>
  <c r="FG197" i="5"/>
  <c r="FH220" i="5"/>
  <c r="EP220" i="5"/>
  <c r="U220" i="7" s="1"/>
  <c r="FA243" i="5"/>
  <c r="FB243" i="5" s="1"/>
  <c r="FF243" i="5"/>
  <c r="FD123" i="5"/>
  <c r="FN123" i="5"/>
  <c r="FN103" i="5"/>
  <c r="FD103" i="5"/>
  <c r="B4" i="7"/>
  <c r="FP70" i="5" l="1"/>
  <c r="FX70" i="5"/>
  <c r="FU88" i="5"/>
  <c r="FV88" i="5" s="1"/>
  <c r="FS88" i="5"/>
  <c r="FS13" i="5"/>
  <c r="FU13" i="5"/>
  <c r="FV13" i="5" s="1"/>
  <c r="FP66" i="5"/>
  <c r="FX66" i="5"/>
  <c r="FU104" i="5"/>
  <c r="FV104" i="5" s="1"/>
  <c r="FS104" i="5"/>
  <c r="FX154" i="5"/>
  <c r="FP154" i="5"/>
  <c r="FX62" i="5"/>
  <c r="FP62" i="5"/>
  <c r="FU15" i="5"/>
  <c r="FV15" i="5" s="1"/>
  <c r="FS15" i="5"/>
  <c r="FX94" i="5"/>
  <c r="FP94" i="5"/>
  <c r="FU116" i="5"/>
  <c r="FV116" i="5" s="1"/>
  <c r="FS116" i="5"/>
  <c r="FS143" i="5"/>
  <c r="FU143" i="5"/>
  <c r="FV143" i="5" s="1"/>
  <c r="FU117" i="5"/>
  <c r="FV117" i="5" s="1"/>
  <c r="FS117" i="5"/>
  <c r="FS5" i="5"/>
  <c r="FU5" i="5"/>
  <c r="FV5" i="5" s="1"/>
  <c r="FP89" i="5"/>
  <c r="FX89" i="5"/>
  <c r="FS63" i="5"/>
  <c r="FU63" i="5"/>
  <c r="FV63" i="5" s="1"/>
  <c r="FX56" i="5"/>
  <c r="H56" i="11" s="1"/>
  <c r="FP56" i="5"/>
  <c r="FS232" i="5"/>
  <c r="FU232" i="5"/>
  <c r="FV232" i="5" s="1"/>
  <c r="FU55" i="5"/>
  <c r="FV55" i="5" s="1"/>
  <c r="FS55" i="5"/>
  <c r="FP139" i="5"/>
  <c r="FX139" i="5"/>
  <c r="FS57" i="5"/>
  <c r="FU57" i="5"/>
  <c r="FV57" i="5" s="1"/>
  <c r="FS12" i="5"/>
  <c r="FU12" i="5"/>
  <c r="FV12" i="5" s="1"/>
  <c r="FP145" i="5"/>
  <c r="FX145" i="5"/>
  <c r="FX120" i="5"/>
  <c r="FP120" i="5"/>
  <c r="FP246" i="5"/>
  <c r="FX246" i="5"/>
  <c r="FX183" i="5"/>
  <c r="FP183" i="5"/>
  <c r="FS127" i="5"/>
  <c r="FU127" i="5"/>
  <c r="FV127" i="5" s="1"/>
  <c r="FS97" i="5"/>
  <c r="FU97" i="5"/>
  <c r="FV97" i="5" s="1"/>
  <c r="FX43" i="5"/>
  <c r="H43" i="11" s="1"/>
  <c r="FP43" i="5"/>
  <c r="FU89" i="5"/>
  <c r="FV89" i="5" s="1"/>
  <c r="FS89" i="5"/>
  <c r="FS67" i="5"/>
  <c r="FU67" i="5"/>
  <c r="FV67" i="5" s="1"/>
  <c r="FU83" i="5"/>
  <c r="FV83" i="5" s="1"/>
  <c r="FS83" i="5"/>
  <c r="FU50" i="5"/>
  <c r="FV50" i="5" s="1"/>
  <c r="FS50" i="5"/>
  <c r="FP194" i="5"/>
  <c r="FS151" i="5"/>
  <c r="FU151" i="5"/>
  <c r="FV151" i="5" s="1"/>
  <c r="FP95" i="5"/>
  <c r="FX95" i="5"/>
  <c r="H95" i="11" s="1"/>
  <c r="FP239" i="5"/>
  <c r="FX239" i="5"/>
  <c r="FX231" i="5"/>
  <c r="FP231" i="5"/>
  <c r="FU163" i="5"/>
  <c r="FV163" i="5" s="1"/>
  <c r="FS163" i="5"/>
  <c r="FU242" i="5"/>
  <c r="FV242" i="5" s="1"/>
  <c r="FS242" i="5"/>
  <c r="FS71" i="5"/>
  <c r="FU71" i="5"/>
  <c r="FV71" i="5" s="1"/>
  <c r="FX71" i="5"/>
  <c r="FP71" i="5"/>
  <c r="FX133" i="5"/>
  <c r="FP133" i="5"/>
  <c r="FP68" i="5"/>
  <c r="FX68" i="5"/>
  <c r="H68" i="11" s="1"/>
  <c r="FX191" i="5"/>
  <c r="FP191" i="5"/>
  <c r="FP86" i="5"/>
  <c r="FX86" i="5"/>
  <c r="FU35" i="5"/>
  <c r="FV35" i="5" s="1"/>
  <c r="FS35" i="5"/>
  <c r="FS62" i="5"/>
  <c r="FU62" i="5"/>
  <c r="FV62" i="5" s="1"/>
  <c r="FP138" i="5"/>
  <c r="FX138" i="5"/>
  <c r="H138" i="11" s="1"/>
  <c r="FS132" i="5"/>
  <c r="FU132" i="5"/>
  <c r="FV132" i="5" s="1"/>
  <c r="FU27" i="5"/>
  <c r="FV27" i="5" s="1"/>
  <c r="FS27" i="5"/>
  <c r="FX162" i="5"/>
  <c r="FP162" i="5"/>
  <c r="FU192" i="5"/>
  <c r="FV192" i="5" s="1"/>
  <c r="FS192" i="5"/>
  <c r="FS66" i="5"/>
  <c r="FU66" i="5"/>
  <c r="FV66" i="5" s="1"/>
  <c r="FU124" i="5"/>
  <c r="FV124" i="5" s="1"/>
  <c r="FS124" i="5"/>
  <c r="FU179" i="5"/>
  <c r="FV179" i="5" s="1"/>
  <c r="FS179" i="5"/>
  <c r="FP168" i="5"/>
  <c r="FX168" i="5"/>
  <c r="FU109" i="5"/>
  <c r="FV109" i="5" s="1"/>
  <c r="FS109" i="5"/>
  <c r="FP76" i="5"/>
  <c r="FX76" i="5"/>
  <c r="FX167" i="5"/>
  <c r="FP167" i="5"/>
  <c r="FU126" i="5"/>
  <c r="FV126" i="5" s="1"/>
  <c r="FS126" i="5"/>
  <c r="FS229" i="5"/>
  <c r="FU229" i="5"/>
  <c r="FV229" i="5" s="1"/>
  <c r="FP211" i="5"/>
  <c r="FX211" i="5"/>
  <c r="FU46" i="5"/>
  <c r="FV46" i="5" s="1"/>
  <c r="FS46" i="5"/>
  <c r="FS30" i="5"/>
  <c r="FU30" i="5"/>
  <c r="FV30" i="5" s="1"/>
  <c r="FX155" i="5"/>
  <c r="FP155" i="5"/>
  <c r="FU161" i="5"/>
  <c r="FV161" i="5" s="1"/>
  <c r="FS161" i="5"/>
  <c r="FX238" i="5"/>
  <c r="FP238" i="5"/>
  <c r="FU42" i="5"/>
  <c r="FV42" i="5" s="1"/>
  <c r="FS42" i="5"/>
  <c r="FS37" i="5"/>
  <c r="FU37" i="5"/>
  <c r="FV37" i="5" s="1"/>
  <c r="FU194" i="5"/>
  <c r="FV194" i="5" s="1"/>
  <c r="FS194" i="5"/>
  <c r="FP227" i="5"/>
  <c r="FX227" i="5"/>
  <c r="FP115" i="5"/>
  <c r="FX115" i="5"/>
  <c r="H115" i="11" s="1"/>
  <c r="FX135" i="5"/>
  <c r="FP135" i="5"/>
  <c r="FP21" i="5"/>
  <c r="FX21" i="5"/>
  <c r="FP29" i="5"/>
  <c r="FX29" i="5"/>
  <c r="FS201" i="5"/>
  <c r="FU201" i="5"/>
  <c r="FV201" i="5" s="1"/>
  <c r="FU149" i="5"/>
  <c r="FV149" i="5" s="1"/>
  <c r="FS149" i="5"/>
  <c r="FU167" i="5"/>
  <c r="FV167" i="5" s="1"/>
  <c r="FS167" i="5"/>
  <c r="FX58" i="5"/>
  <c r="FP58" i="5"/>
  <c r="FU26" i="5"/>
  <c r="FV26" i="5" s="1"/>
  <c r="FS26" i="5"/>
  <c r="FS77" i="5"/>
  <c r="FU77" i="5"/>
  <c r="FV77" i="5" s="1"/>
  <c r="FU222" i="5"/>
  <c r="FV222" i="5" s="1"/>
  <c r="FS222" i="5"/>
  <c r="FS21" i="5"/>
  <c r="FU21" i="5"/>
  <c r="FV21" i="5" s="1"/>
  <c r="FU44" i="5"/>
  <c r="FV44" i="5" s="1"/>
  <c r="FS44" i="5"/>
  <c r="FX3" i="5"/>
  <c r="FP3" i="5"/>
  <c r="FX25" i="5"/>
  <c r="FP25" i="5"/>
  <c r="FX53" i="5"/>
  <c r="FP53" i="5"/>
  <c r="FU215" i="5"/>
  <c r="FV215" i="5" s="1"/>
  <c r="FS215" i="5"/>
  <c r="FS74" i="5"/>
  <c r="FU74" i="5"/>
  <c r="FV74" i="5" s="1"/>
  <c r="FS118" i="5"/>
  <c r="FU118" i="5"/>
  <c r="FV118" i="5" s="1"/>
  <c r="FU9" i="5"/>
  <c r="FV9" i="5" s="1"/>
  <c r="FS9" i="5"/>
  <c r="FX101" i="5"/>
  <c r="FP101" i="5"/>
  <c r="FP81" i="5"/>
  <c r="FX81" i="5"/>
  <c r="FP186" i="5"/>
  <c r="FX186" i="5"/>
  <c r="FP107" i="5"/>
  <c r="FX107" i="5"/>
  <c r="H107" i="11" s="1"/>
  <c r="FU206" i="5"/>
  <c r="FV206" i="5" s="1"/>
  <c r="FS206" i="5"/>
  <c r="FS61" i="5"/>
  <c r="FU61" i="5"/>
  <c r="FV61" i="5" s="1"/>
  <c r="FU6" i="5"/>
  <c r="FV6" i="5" s="1"/>
  <c r="FS6" i="5"/>
  <c r="FS198" i="5"/>
  <c r="FU198" i="5"/>
  <c r="FV198" i="5" s="1"/>
  <c r="FX225" i="5"/>
  <c r="FP225" i="5"/>
  <c r="FS18" i="5"/>
  <c r="FU18" i="5"/>
  <c r="FV18" i="5" s="1"/>
  <c r="FP42" i="5"/>
  <c r="FX42" i="5"/>
  <c r="FU218" i="5"/>
  <c r="FV218" i="5" s="1"/>
  <c r="FS218" i="5"/>
  <c r="FS86" i="5"/>
  <c r="FU86" i="5"/>
  <c r="FV86" i="5" s="1"/>
  <c r="FS65" i="5"/>
  <c r="FU65" i="5"/>
  <c r="FV65" i="5" s="1"/>
  <c r="FP199" i="5"/>
  <c r="FX199" i="5"/>
  <c r="FP141" i="5"/>
  <c r="FX141" i="5"/>
  <c r="H141" i="11" s="1"/>
  <c r="FP64" i="5"/>
  <c r="FX64" i="5"/>
  <c r="H64" i="11" s="1"/>
  <c r="FX234" i="5"/>
  <c r="FP234" i="5"/>
  <c r="FP108" i="5"/>
  <c r="FX108" i="5"/>
  <c r="FS241" i="5"/>
  <c r="FU241" i="5"/>
  <c r="FV241" i="5" s="1"/>
  <c r="FS154" i="5"/>
  <c r="FU154" i="5"/>
  <c r="FV154" i="5" s="1"/>
  <c r="FU94" i="5"/>
  <c r="FV94" i="5" s="1"/>
  <c r="FS94" i="5"/>
  <c r="FS25" i="5"/>
  <c r="FU25" i="5"/>
  <c r="FV25" i="5" s="1"/>
  <c r="FX180" i="5"/>
  <c r="FP180" i="5"/>
  <c r="FP232" i="5"/>
  <c r="FX232" i="5"/>
  <c r="FX230" i="5"/>
  <c r="FP230" i="5"/>
  <c r="FX124" i="5"/>
  <c r="FP124" i="5"/>
  <c r="FS244" i="5"/>
  <c r="FU244" i="5"/>
  <c r="FV244" i="5" s="1"/>
  <c r="FS131" i="5"/>
  <c r="FU131" i="5"/>
  <c r="FV131" i="5" s="1"/>
  <c r="FU32" i="5"/>
  <c r="FV32" i="5" s="1"/>
  <c r="FS32" i="5"/>
  <c r="FS4" i="5"/>
  <c r="FU4" i="5"/>
  <c r="FV4" i="5" s="1"/>
  <c r="FS16" i="5"/>
  <c r="FU16" i="5"/>
  <c r="FV16" i="5" s="1"/>
  <c r="FX15" i="5"/>
  <c r="FP15" i="5"/>
  <c r="FX27" i="5"/>
  <c r="FP27" i="5"/>
  <c r="FP48" i="5"/>
  <c r="FX48" i="5"/>
  <c r="FP119" i="5"/>
  <c r="FX119" i="5"/>
  <c r="H119" i="11" s="1"/>
  <c r="FP32" i="5"/>
  <c r="FX32" i="5"/>
  <c r="H32" i="11" s="1"/>
  <c r="FU173" i="5"/>
  <c r="FV173" i="5" s="1"/>
  <c r="FS173" i="5"/>
  <c r="FU199" i="5"/>
  <c r="FV199" i="5" s="1"/>
  <c r="FS199" i="5"/>
  <c r="FU114" i="5"/>
  <c r="FV114" i="5" s="1"/>
  <c r="FS114" i="5"/>
  <c r="GC5" i="5"/>
  <c r="FS58" i="5"/>
  <c r="FU58" i="5"/>
  <c r="FV58" i="5" s="1"/>
  <c r="FP99" i="5"/>
  <c r="FX99" i="5"/>
  <c r="FP146" i="5"/>
  <c r="FX146" i="5"/>
  <c r="FP125" i="5"/>
  <c r="FX125" i="5"/>
  <c r="FP201" i="5"/>
  <c r="FX201" i="5"/>
  <c r="GD4" i="5"/>
  <c r="FX212" i="5"/>
  <c r="FP212" i="5"/>
  <c r="FU205" i="5"/>
  <c r="FV205" i="5" s="1"/>
  <c r="FS205" i="5"/>
  <c r="FU136" i="5"/>
  <c r="FV136" i="5" s="1"/>
  <c r="FS136" i="5"/>
  <c r="FS152" i="5"/>
  <c r="FU152" i="5"/>
  <c r="FV152" i="5" s="1"/>
  <c r="FU64" i="5"/>
  <c r="FV64" i="5" s="1"/>
  <c r="FS64" i="5"/>
  <c r="FU23" i="5"/>
  <c r="FV23" i="5" s="1"/>
  <c r="FS23" i="5"/>
  <c r="FP235" i="5"/>
  <c r="FX235" i="5"/>
  <c r="FX41" i="5"/>
  <c r="FP41" i="5"/>
  <c r="FX59" i="5"/>
  <c r="FU220" i="5"/>
  <c r="FV220" i="5" s="1"/>
  <c r="FS220" i="5"/>
  <c r="FS29" i="5"/>
  <c r="FU29" i="5"/>
  <c r="FV29" i="5" s="1"/>
  <c r="FU48" i="5"/>
  <c r="FV48" i="5" s="1"/>
  <c r="FS48" i="5"/>
  <c r="FP6" i="5"/>
  <c r="FX6" i="5"/>
  <c r="GB4" i="5"/>
  <c r="FP187" i="5"/>
  <c r="FX187" i="5"/>
  <c r="FP52" i="5"/>
  <c r="FX52" i="5"/>
  <c r="H52" i="11" s="1"/>
  <c r="FS75" i="5"/>
  <c r="FU75" i="5"/>
  <c r="FV75" i="5" s="1"/>
  <c r="FU93" i="5"/>
  <c r="FV93" i="5" s="1"/>
  <c r="FS93" i="5"/>
  <c r="FP26" i="5"/>
  <c r="FX26" i="5"/>
  <c r="H26" i="11" s="1"/>
  <c r="FX96" i="5"/>
  <c r="FP96" i="5"/>
  <c r="FP161" i="5"/>
  <c r="FX161" i="5"/>
  <c r="FS162" i="5"/>
  <c r="FU162" i="5"/>
  <c r="FV162" i="5" s="1"/>
  <c r="FP156" i="5"/>
  <c r="FX156" i="5"/>
  <c r="FP188" i="5"/>
  <c r="FX188" i="5"/>
  <c r="FU213" i="5"/>
  <c r="FV213" i="5" s="1"/>
  <c r="FS213" i="5"/>
  <c r="FP218" i="5"/>
  <c r="FX218" i="5"/>
  <c r="FU92" i="5"/>
  <c r="FV92" i="5" s="1"/>
  <c r="FS92" i="5"/>
  <c r="FP195" i="5"/>
  <c r="FX195" i="5"/>
  <c r="FP179" i="5"/>
  <c r="FX179" i="5"/>
  <c r="FS231" i="5"/>
  <c r="FU231" i="5"/>
  <c r="FV231" i="5" s="1"/>
  <c r="FU207" i="5"/>
  <c r="FV207" i="5" s="1"/>
  <c r="FS207" i="5"/>
  <c r="FS90" i="5"/>
  <c r="FU90" i="5"/>
  <c r="FV90" i="5" s="1"/>
  <c r="FS20" i="5"/>
  <c r="FU20" i="5"/>
  <c r="FV20" i="5" s="1"/>
  <c r="FU91" i="5"/>
  <c r="FV91" i="5" s="1"/>
  <c r="FS91" i="5"/>
  <c r="FS8" i="5"/>
  <c r="FU8" i="5"/>
  <c r="FV8" i="5" s="1"/>
  <c r="FX88" i="5"/>
  <c r="FP88" i="5"/>
  <c r="FP158" i="5"/>
  <c r="FX158" i="5"/>
  <c r="FP91" i="5"/>
  <c r="FX91" i="5"/>
  <c r="FP181" i="5"/>
  <c r="FX181" i="5"/>
  <c r="FX40" i="5"/>
  <c r="FP40" i="5"/>
  <c r="FP28" i="5"/>
  <c r="FX28" i="5"/>
  <c r="FP236" i="5"/>
  <c r="FX236" i="5"/>
  <c r="FP196" i="5"/>
  <c r="FP222" i="5"/>
  <c r="FX222" i="5"/>
  <c r="FU190" i="5"/>
  <c r="FV190" i="5" s="1"/>
  <c r="FS190" i="5"/>
  <c r="FU189" i="5"/>
  <c r="FV189" i="5" s="1"/>
  <c r="FS189" i="5"/>
  <c r="FU195" i="5"/>
  <c r="FV195" i="5" s="1"/>
  <c r="FS195" i="5"/>
  <c r="FU96" i="5"/>
  <c r="FV96" i="5" s="1"/>
  <c r="FS96" i="5"/>
  <c r="FP44" i="5"/>
  <c r="FX44" i="5"/>
  <c r="FP24" i="5"/>
  <c r="FX24" i="5"/>
  <c r="FP172" i="5"/>
  <c r="FX172" i="5"/>
  <c r="FX151" i="5"/>
  <c r="H151" i="11" s="1"/>
  <c r="FP151" i="5"/>
  <c r="FX84" i="5"/>
  <c r="H84" i="11" s="1"/>
  <c r="FP84" i="5"/>
  <c r="FX159" i="5"/>
  <c r="FP159" i="5"/>
  <c r="FP46" i="5"/>
  <c r="FX46" i="5"/>
  <c r="FX106" i="5"/>
  <c r="H106" i="11" s="1"/>
  <c r="FP106" i="5"/>
  <c r="FS43" i="5"/>
  <c r="FU43" i="5"/>
  <c r="FV43" i="5" s="1"/>
  <c r="FP130" i="5"/>
  <c r="FX130" i="5"/>
  <c r="FX116" i="5"/>
  <c r="FP116" i="5"/>
  <c r="FP136" i="5"/>
  <c r="FX136" i="5"/>
  <c r="FP122" i="5"/>
  <c r="FX122" i="5"/>
  <c r="GC4" i="5"/>
  <c r="FS246" i="5"/>
  <c r="FU246" i="5"/>
  <c r="FV246" i="5" s="1"/>
  <c r="FU146" i="5"/>
  <c r="FV146" i="5" s="1"/>
  <c r="FS146" i="5"/>
  <c r="FS17" i="5"/>
  <c r="FU17" i="5"/>
  <c r="FV17" i="5" s="1"/>
  <c r="FX111" i="5"/>
  <c r="FP111" i="5"/>
  <c r="FP206" i="5"/>
  <c r="FX206" i="5"/>
  <c r="FX2" i="5"/>
  <c r="FP2" i="5"/>
  <c r="FX165" i="5"/>
  <c r="FP165" i="5"/>
  <c r="FP100" i="5"/>
  <c r="FX100" i="5"/>
  <c r="FU221" i="5"/>
  <c r="FV221" i="5" s="1"/>
  <c r="FS221" i="5"/>
  <c r="FU106" i="5"/>
  <c r="FV106" i="5" s="1"/>
  <c r="FS106" i="5"/>
  <c r="FU19" i="5"/>
  <c r="FV19" i="5" s="1"/>
  <c r="FS19" i="5"/>
  <c r="FU3" i="5"/>
  <c r="FV3" i="5" s="1"/>
  <c r="FS3" i="5"/>
  <c r="FU142" i="5"/>
  <c r="FV142" i="5" s="1"/>
  <c r="FS142" i="5"/>
  <c r="FX5" i="5"/>
  <c r="FP5" i="5"/>
  <c r="FP121" i="5"/>
  <c r="FX121" i="5"/>
  <c r="FP228" i="5"/>
  <c r="FP63" i="5"/>
  <c r="FX63" i="5"/>
  <c r="FX200" i="5"/>
  <c r="FP200" i="5"/>
  <c r="FS224" i="5"/>
  <c r="FU224" i="5"/>
  <c r="FV224" i="5" s="1"/>
  <c r="FP7" i="5"/>
  <c r="FX7" i="5"/>
  <c r="FU153" i="5"/>
  <c r="FV153" i="5" s="1"/>
  <c r="FS153" i="5"/>
  <c r="FS22" i="5"/>
  <c r="FU22" i="5"/>
  <c r="FV22" i="5" s="1"/>
  <c r="FP74" i="5"/>
  <c r="FX74" i="5"/>
  <c r="FX36" i="5"/>
  <c r="H36" i="11" s="1"/>
  <c r="FP36" i="5"/>
  <c r="FU186" i="5"/>
  <c r="FV186" i="5" s="1"/>
  <c r="FS186" i="5"/>
  <c r="FU129" i="5"/>
  <c r="FV129" i="5" s="1"/>
  <c r="FS129" i="5"/>
  <c r="FU174" i="5"/>
  <c r="FV174" i="5" s="1"/>
  <c r="FS174" i="5"/>
  <c r="FS139" i="5"/>
  <c r="FU139" i="5"/>
  <c r="FV139" i="5" s="1"/>
  <c r="FU130" i="5"/>
  <c r="FV130" i="5" s="1"/>
  <c r="FS130" i="5"/>
  <c r="FU7" i="5"/>
  <c r="FV7" i="5" s="1"/>
  <c r="FS7" i="5"/>
  <c r="FP98" i="5"/>
  <c r="FX98" i="5"/>
  <c r="FS176" i="5"/>
  <c r="FU176" i="5"/>
  <c r="FV176" i="5" s="1"/>
  <c r="FU156" i="5"/>
  <c r="FV156" i="5" s="1"/>
  <c r="FS156" i="5"/>
  <c r="FU81" i="5"/>
  <c r="FV81" i="5" s="1"/>
  <c r="FS81" i="5"/>
  <c r="FX123" i="5"/>
  <c r="H123" i="11" s="1"/>
  <c r="FP123" i="5"/>
  <c r="FU112" i="5"/>
  <c r="FV112" i="5" s="1"/>
  <c r="FS112" i="5"/>
  <c r="FU238" i="5"/>
  <c r="FV238" i="5" s="1"/>
  <c r="FS238" i="5"/>
  <c r="FP150" i="5"/>
  <c r="FX150" i="5"/>
  <c r="FS141" i="5"/>
  <c r="FU141" i="5"/>
  <c r="FV141" i="5" s="1"/>
  <c r="FU175" i="5"/>
  <c r="FV175" i="5" s="1"/>
  <c r="FS175" i="5"/>
  <c r="FU239" i="5"/>
  <c r="FV239" i="5" s="1"/>
  <c r="FS239" i="5"/>
  <c r="FX182" i="5"/>
  <c r="FU47" i="5"/>
  <c r="FV47" i="5" s="1"/>
  <c r="FS47" i="5"/>
  <c r="FX205" i="5"/>
  <c r="FP205" i="5"/>
  <c r="FP77" i="5"/>
  <c r="FX77" i="5"/>
  <c r="FS70" i="5"/>
  <c r="FU70" i="5"/>
  <c r="FV70" i="5" s="1"/>
  <c r="FP87" i="5"/>
  <c r="FX87" i="5"/>
  <c r="FU164" i="5"/>
  <c r="FV164" i="5" s="1"/>
  <c r="FS164" i="5"/>
  <c r="FP184" i="5"/>
  <c r="FX184" i="5"/>
  <c r="FU60" i="5"/>
  <c r="FV60" i="5" s="1"/>
  <c r="FS60" i="5"/>
  <c r="GB5" i="5"/>
  <c r="FX229" i="5"/>
  <c r="FP229" i="5"/>
  <c r="FU72" i="5"/>
  <c r="FV72" i="5" s="1"/>
  <c r="FS72" i="5"/>
  <c r="FX80" i="5"/>
  <c r="FP80" i="5"/>
  <c r="FX132" i="5"/>
  <c r="FP132" i="5"/>
  <c r="FS240" i="5"/>
  <c r="FU240" i="5"/>
  <c r="FV240" i="5" s="1"/>
  <c r="FS69" i="5"/>
  <c r="FU69" i="5"/>
  <c r="FV69" i="5" s="1"/>
  <c r="FP245" i="5"/>
  <c r="FX245" i="5"/>
  <c r="FU122" i="5"/>
  <c r="FV122" i="5" s="1"/>
  <c r="FS122" i="5"/>
  <c r="FS56" i="5"/>
  <c r="FU56" i="5"/>
  <c r="FV56" i="5" s="1"/>
  <c r="FS10" i="5"/>
  <c r="FU10" i="5"/>
  <c r="FV10" i="5" s="1"/>
  <c r="FS208" i="5"/>
  <c r="FU208" i="5"/>
  <c r="FV208" i="5" s="1"/>
  <c r="FX131" i="5"/>
  <c r="FP131" i="5"/>
  <c r="FP198" i="5"/>
  <c r="FX198" i="5"/>
  <c r="FU210" i="5"/>
  <c r="FV210" i="5" s="1"/>
  <c r="FS210" i="5"/>
  <c r="FS45" i="5"/>
  <c r="FU45" i="5"/>
  <c r="FV45" i="5" s="1"/>
  <c r="FU85" i="5"/>
  <c r="FV85" i="5" s="1"/>
  <c r="FS85" i="5"/>
  <c r="FP214" i="5"/>
  <c r="FX214" i="5"/>
  <c r="FX189" i="5"/>
  <c r="FP189" i="5"/>
  <c r="FP237" i="5"/>
  <c r="FX237" i="5"/>
  <c r="FP129" i="5"/>
  <c r="FP14" i="5"/>
  <c r="FX14" i="5"/>
  <c r="H14" i="11" s="1"/>
  <c r="FS236" i="5"/>
  <c r="FU236" i="5"/>
  <c r="FV236" i="5" s="1"/>
  <c r="FS230" i="5"/>
  <c r="FU230" i="5"/>
  <c r="FV230" i="5" s="1"/>
  <c r="FU214" i="5"/>
  <c r="FV214" i="5" s="1"/>
  <c r="FS214" i="5"/>
  <c r="FU101" i="5"/>
  <c r="FV101" i="5" s="1"/>
  <c r="FS101" i="5"/>
  <c r="FX147" i="5"/>
  <c r="FP147" i="5"/>
  <c r="FX16" i="5"/>
  <c r="FP16" i="5"/>
  <c r="FX176" i="5"/>
  <c r="FP176" i="5"/>
  <c r="FP223" i="5"/>
  <c r="FX223" i="5"/>
  <c r="FX8" i="5"/>
  <c r="FS147" i="5"/>
  <c r="FU147" i="5"/>
  <c r="FV147" i="5" s="1"/>
  <c r="FS133" i="5"/>
  <c r="FU133" i="5"/>
  <c r="FV133" i="5" s="1"/>
  <c r="FU52" i="5"/>
  <c r="FV52" i="5" s="1"/>
  <c r="FS52" i="5"/>
  <c r="FS73" i="5"/>
  <c r="FU73" i="5"/>
  <c r="FV73" i="5" s="1"/>
  <c r="FX23" i="5"/>
  <c r="H23" i="11" s="1"/>
  <c r="FP23" i="5"/>
  <c r="FP19" i="5"/>
  <c r="FX19" i="5"/>
  <c r="FP244" i="5"/>
  <c r="FX244" i="5"/>
  <c r="FP60" i="5"/>
  <c r="FX60" i="5"/>
  <c r="FX217" i="5"/>
  <c r="FU168" i="5"/>
  <c r="FV168" i="5" s="1"/>
  <c r="FS168" i="5"/>
  <c r="FU100" i="5"/>
  <c r="FV100" i="5" s="1"/>
  <c r="FS100" i="5"/>
  <c r="FP169" i="5"/>
  <c r="FX169" i="5"/>
  <c r="FP210" i="5"/>
  <c r="FX210" i="5"/>
  <c r="FX39" i="5"/>
  <c r="FP39" i="5"/>
  <c r="FX177" i="5"/>
  <c r="FX117" i="5"/>
  <c r="FX47" i="5"/>
  <c r="FP47" i="5"/>
  <c r="FU193" i="5"/>
  <c r="FV193" i="5" s="1"/>
  <c r="FS193" i="5"/>
  <c r="FU140" i="5"/>
  <c r="FV140" i="5" s="1"/>
  <c r="FS140" i="5"/>
  <c r="FU39" i="5"/>
  <c r="FV39" i="5" s="1"/>
  <c r="FS39" i="5"/>
  <c r="FS87" i="5"/>
  <c r="FU87" i="5"/>
  <c r="FV87" i="5" s="1"/>
  <c r="FU115" i="5"/>
  <c r="FV115" i="5" s="1"/>
  <c r="FS115" i="5"/>
  <c r="FX175" i="5"/>
  <c r="FP175" i="5"/>
  <c r="FS178" i="5"/>
  <c r="FU178" i="5"/>
  <c r="FV178" i="5" s="1"/>
  <c r="FS237" i="5"/>
  <c r="FU237" i="5"/>
  <c r="FV237" i="5" s="1"/>
  <c r="FP173" i="5"/>
  <c r="FX173" i="5"/>
  <c r="FS223" i="5"/>
  <c r="FU223" i="5"/>
  <c r="FV223" i="5" s="1"/>
  <c r="FS78" i="5"/>
  <c r="FU78" i="5"/>
  <c r="FV78" i="5" s="1"/>
  <c r="FX170" i="5"/>
  <c r="FP170" i="5"/>
  <c r="FU219" i="5"/>
  <c r="FV219" i="5" s="1"/>
  <c r="FS219" i="5"/>
  <c r="FS111" i="5"/>
  <c r="FU111" i="5"/>
  <c r="FV111" i="5" s="1"/>
  <c r="FP78" i="5"/>
  <c r="FX78" i="5"/>
  <c r="FU217" i="5"/>
  <c r="FV217" i="5" s="1"/>
  <c r="FS217" i="5"/>
  <c r="FX85" i="5"/>
  <c r="FP85" i="5"/>
  <c r="FX213" i="5"/>
  <c r="FP213" i="5"/>
  <c r="FU211" i="5"/>
  <c r="FV211" i="5" s="1"/>
  <c r="FS211" i="5"/>
  <c r="FU34" i="5"/>
  <c r="FV34" i="5" s="1"/>
  <c r="FS34" i="5"/>
  <c r="FX51" i="5"/>
  <c r="FP51" i="5"/>
  <c r="FU51" i="5"/>
  <c r="FV51" i="5" s="1"/>
  <c r="FS51" i="5"/>
  <c r="FU204" i="5"/>
  <c r="FV204" i="5" s="1"/>
  <c r="FS204" i="5"/>
  <c r="FU196" i="5"/>
  <c r="FV196" i="5" s="1"/>
  <c r="FS196" i="5"/>
  <c r="FS123" i="5"/>
  <c r="FU123" i="5"/>
  <c r="FV123" i="5" s="1"/>
  <c r="FS41" i="5"/>
  <c r="FU41" i="5"/>
  <c r="FV41" i="5" s="1"/>
  <c r="FU59" i="5"/>
  <c r="FV59" i="5" s="1"/>
  <c r="FS59" i="5"/>
  <c r="FS103" i="5"/>
  <c r="FU103" i="5"/>
  <c r="FV103" i="5" s="1"/>
  <c r="FX11" i="5"/>
  <c r="H11" i="11" s="1"/>
  <c r="FP11" i="5"/>
  <c r="FP134" i="5"/>
  <c r="FX134" i="5"/>
  <c r="FP203" i="5"/>
  <c r="FX203" i="5"/>
  <c r="FP93" i="5"/>
  <c r="FX93" i="5"/>
  <c r="H93" i="11" s="1"/>
  <c r="FP144" i="5"/>
  <c r="FX144" i="5"/>
  <c r="H144" i="11" s="1"/>
  <c r="FX142" i="5"/>
  <c r="FP142" i="5"/>
  <c r="FU160" i="5"/>
  <c r="FV160" i="5" s="1"/>
  <c r="FS160" i="5"/>
  <c r="FU181" i="5"/>
  <c r="FV181" i="5" s="1"/>
  <c r="FS181" i="5"/>
  <c r="FS108" i="5"/>
  <c r="FU108" i="5"/>
  <c r="FV108" i="5" s="1"/>
  <c r="FS128" i="5"/>
  <c r="FU128" i="5"/>
  <c r="FV128" i="5" s="1"/>
  <c r="FX55" i="5"/>
  <c r="FP55" i="5"/>
  <c r="FP90" i="5"/>
  <c r="FX90" i="5"/>
  <c r="H90" i="11" s="1"/>
  <c r="FP17" i="5"/>
  <c r="FX17" i="5"/>
  <c r="H17" i="11" s="1"/>
  <c r="FX110" i="5"/>
  <c r="FP110" i="5"/>
  <c r="FP79" i="5"/>
  <c r="FX79" i="5"/>
  <c r="FP9" i="5"/>
  <c r="FX9" i="5"/>
  <c r="H9" i="11" s="1"/>
  <c r="FX30" i="5"/>
  <c r="FP30" i="5"/>
  <c r="GE3" i="5"/>
  <c r="FP197" i="5"/>
  <c r="FX197" i="5"/>
  <c r="FS166" i="5"/>
  <c r="FU166" i="5"/>
  <c r="FV166" i="5" s="1"/>
  <c r="FU159" i="5"/>
  <c r="FV159" i="5" s="1"/>
  <c r="FS159" i="5"/>
  <c r="FS180" i="5"/>
  <c r="FU180" i="5"/>
  <c r="FV180" i="5" s="1"/>
  <c r="GD5" i="5"/>
  <c r="FP215" i="5"/>
  <c r="FX215" i="5"/>
  <c r="FP128" i="5"/>
  <c r="FX128" i="5"/>
  <c r="H128" i="11" s="1"/>
  <c r="FP34" i="5"/>
  <c r="FX34" i="5"/>
  <c r="H34" i="11" s="1"/>
  <c r="FX204" i="5"/>
  <c r="FP204" i="5"/>
  <c r="FP13" i="5"/>
  <c r="FX13" i="5"/>
  <c r="FP164" i="5"/>
  <c r="FX164" i="5"/>
  <c r="FS120" i="5"/>
  <c r="FU120" i="5"/>
  <c r="FV120" i="5" s="1"/>
  <c r="FU185" i="5"/>
  <c r="FV185" i="5" s="1"/>
  <c r="FS185" i="5"/>
  <c r="FU76" i="5"/>
  <c r="FV76" i="5" s="1"/>
  <c r="FS76" i="5"/>
  <c r="FS31" i="5"/>
  <c r="FU31" i="5"/>
  <c r="FV31" i="5" s="1"/>
  <c r="FX192" i="5"/>
  <c r="FP192" i="5"/>
  <c r="FP97" i="5"/>
  <c r="FX97" i="5"/>
  <c r="FP160" i="5"/>
  <c r="FX160" i="5"/>
  <c r="FP33" i="5"/>
  <c r="FX33" i="5"/>
  <c r="H33" i="11" s="1"/>
  <c r="FU144" i="5"/>
  <c r="FV144" i="5" s="1"/>
  <c r="FS144" i="5"/>
  <c r="FX190" i="5"/>
  <c r="FP190" i="5"/>
  <c r="FP143" i="5"/>
  <c r="FX143" i="5"/>
  <c r="FU203" i="5"/>
  <c r="FV203" i="5" s="1"/>
  <c r="FS203" i="5"/>
  <c r="FS2" i="5"/>
  <c r="FU2" i="5"/>
  <c r="FV2" i="5" s="1"/>
  <c r="FP10" i="5"/>
  <c r="FX10" i="5"/>
  <c r="FP243" i="5"/>
  <c r="FX243" i="5"/>
  <c r="FS228" i="5"/>
  <c r="FU228" i="5"/>
  <c r="FV228" i="5" s="1"/>
  <c r="FU225" i="5"/>
  <c r="FV225" i="5" s="1"/>
  <c r="FS225" i="5"/>
  <c r="FS155" i="5"/>
  <c r="FU155" i="5"/>
  <c r="FV155" i="5" s="1"/>
  <c r="FU125" i="5"/>
  <c r="FV125" i="5" s="1"/>
  <c r="FS125" i="5"/>
  <c r="FU95" i="5"/>
  <c r="FV95" i="5" s="1"/>
  <c r="FS95" i="5"/>
  <c r="FS187" i="5"/>
  <c r="FU187" i="5"/>
  <c r="FV187" i="5" s="1"/>
  <c r="FX220" i="5"/>
  <c r="FP220" i="5"/>
  <c r="FP240" i="5"/>
  <c r="FX240" i="5"/>
  <c r="FX242" i="5"/>
  <c r="FP242" i="5"/>
  <c r="FP104" i="5"/>
  <c r="FX104" i="5"/>
  <c r="H104" i="11" s="1"/>
  <c r="FU171" i="5"/>
  <c r="FV171" i="5" s="1"/>
  <c r="FS171" i="5"/>
  <c r="FP73" i="5"/>
  <c r="FX73" i="5"/>
  <c r="FP149" i="5"/>
  <c r="FX149" i="5"/>
  <c r="H149" i="11" s="1"/>
  <c r="FU177" i="5"/>
  <c r="FV177" i="5" s="1"/>
  <c r="FS177" i="5"/>
  <c r="FS82" i="5"/>
  <c r="FU82" i="5"/>
  <c r="FV82" i="5" s="1"/>
  <c r="FS137" i="5"/>
  <c r="FU137" i="5"/>
  <c r="FV137" i="5" s="1"/>
  <c r="FS38" i="5"/>
  <c r="FU38" i="5"/>
  <c r="FV38" i="5" s="1"/>
  <c r="FX69" i="5"/>
  <c r="FP69" i="5"/>
  <c r="FP38" i="5"/>
  <c r="FX38" i="5"/>
  <c r="FX118" i="5"/>
  <c r="FP118" i="5"/>
  <c r="FX103" i="5"/>
  <c r="FP103" i="5"/>
  <c r="FS170" i="5"/>
  <c r="FU170" i="5"/>
  <c r="FV170" i="5" s="1"/>
  <c r="FU165" i="5"/>
  <c r="FV165" i="5" s="1"/>
  <c r="FS165" i="5"/>
  <c r="FS36" i="5"/>
  <c r="FU36" i="5"/>
  <c r="FV36" i="5" s="1"/>
  <c r="FP61" i="5"/>
  <c r="FX61" i="5"/>
  <c r="FP102" i="5"/>
  <c r="FX102" i="5"/>
  <c r="FP140" i="5"/>
  <c r="FX140" i="5"/>
  <c r="FX114" i="5"/>
  <c r="FP114" i="5"/>
  <c r="FP163" i="5"/>
  <c r="FX163" i="5"/>
  <c r="FU209" i="5"/>
  <c r="FV209" i="5" s="1"/>
  <c r="FS209" i="5"/>
  <c r="FU172" i="5"/>
  <c r="FV172" i="5" s="1"/>
  <c r="FS172" i="5"/>
  <c r="FX208" i="5"/>
  <c r="FP208" i="5"/>
  <c r="FP126" i="5"/>
  <c r="FX126" i="5"/>
  <c r="H126" i="11" s="1"/>
  <c r="FU28" i="5"/>
  <c r="FV28" i="5" s="1"/>
  <c r="FS28" i="5"/>
  <c r="FP57" i="5"/>
  <c r="FX57" i="5"/>
  <c r="FU243" i="5"/>
  <c r="FV243" i="5" s="1"/>
  <c r="FS243" i="5"/>
  <c r="FP37" i="5"/>
  <c r="FX37" i="5"/>
  <c r="H37" i="11" s="1"/>
  <c r="FP166" i="5"/>
  <c r="FX166" i="5"/>
  <c r="FP241" i="5"/>
  <c r="FX241" i="5"/>
  <c r="FP174" i="5"/>
  <c r="FX174" i="5"/>
  <c r="FS98" i="5"/>
  <c r="FU98" i="5"/>
  <c r="FV98" i="5" s="1"/>
  <c r="FP185" i="5"/>
  <c r="FX185" i="5"/>
  <c r="FP113" i="5"/>
  <c r="FX113" i="5"/>
  <c r="FU227" i="5"/>
  <c r="FV227" i="5" s="1"/>
  <c r="FS227" i="5"/>
  <c r="FP207" i="5"/>
  <c r="FX207" i="5"/>
  <c r="FS110" i="5"/>
  <c r="FU110" i="5"/>
  <c r="FV110" i="5" s="1"/>
  <c r="FP209" i="5"/>
  <c r="FX209" i="5"/>
  <c r="FX45" i="5"/>
  <c r="FP45" i="5"/>
  <c r="FS233" i="5"/>
  <c r="FU233" i="5"/>
  <c r="FV233" i="5" s="1"/>
  <c r="FP12" i="5"/>
  <c r="FX12" i="5"/>
  <c r="H12" i="11" s="1"/>
  <c r="FU202" i="5"/>
  <c r="FV202" i="5" s="1"/>
  <c r="FS202" i="5"/>
  <c r="FU119" i="5"/>
  <c r="FV119" i="5" s="1"/>
  <c r="FS119" i="5"/>
  <c r="FS138" i="5"/>
  <c r="FU138" i="5"/>
  <c r="FV138" i="5" s="1"/>
  <c r="FP75" i="5"/>
  <c r="FX75" i="5"/>
  <c r="H75" i="11" s="1"/>
  <c r="FX4" i="5"/>
  <c r="FP4" i="5"/>
  <c r="FP72" i="5"/>
  <c r="FX72" i="5"/>
  <c r="FX202" i="5"/>
  <c r="FP202" i="5"/>
  <c r="FP127" i="5"/>
  <c r="FX127" i="5"/>
  <c r="H127" i="11" s="1"/>
  <c r="FX171" i="5"/>
  <c r="FP171" i="5"/>
  <c r="FS135" i="5"/>
  <c r="FU135" i="5"/>
  <c r="FV135" i="5" s="1"/>
  <c r="FU150" i="5"/>
  <c r="FV150" i="5" s="1"/>
  <c r="FS150" i="5"/>
  <c r="FU11" i="5"/>
  <c r="FV11" i="5" s="1"/>
  <c r="FS11" i="5"/>
  <c r="FP152" i="5"/>
  <c r="FX152" i="5"/>
  <c r="FS183" i="5"/>
  <c r="FU183" i="5"/>
  <c r="FV183" i="5" s="1"/>
  <c r="FU102" i="5"/>
  <c r="FV102" i="5" s="1"/>
  <c r="FS102" i="5"/>
  <c r="FU80" i="5"/>
  <c r="FV80" i="5" s="1"/>
  <c r="FS80" i="5"/>
  <c r="FU84" i="5"/>
  <c r="FV84" i="5" s="1"/>
  <c r="FS84" i="5"/>
  <c r="FX31" i="5"/>
  <c r="FP31" i="5"/>
  <c r="FP219" i="5"/>
  <c r="FX219" i="5"/>
  <c r="FP233" i="5"/>
  <c r="FX233" i="5"/>
  <c r="FX226" i="5"/>
  <c r="FP226" i="5"/>
  <c r="FU134" i="5"/>
  <c r="FV134" i="5" s="1"/>
  <c r="FS134" i="5"/>
  <c r="FX178" i="5"/>
  <c r="FP178" i="5"/>
  <c r="FU169" i="5"/>
  <c r="FV169" i="5" s="1"/>
  <c r="FS169" i="5"/>
  <c r="FU182" i="5"/>
  <c r="FV182" i="5" s="1"/>
  <c r="FS182" i="5"/>
  <c r="FU99" i="5"/>
  <c r="FV99" i="5" s="1"/>
  <c r="FS99" i="5"/>
  <c r="FS79" i="5"/>
  <c r="FU79" i="5"/>
  <c r="FV79" i="5" s="1"/>
  <c r="FS33" i="5"/>
  <c r="FU33" i="5"/>
  <c r="FV33" i="5" s="1"/>
  <c r="FP20" i="5"/>
  <c r="FX20" i="5"/>
  <c r="FS113" i="5"/>
  <c r="FU113" i="5"/>
  <c r="FV113" i="5" s="1"/>
  <c r="FU107" i="5"/>
  <c r="FV107" i="5" s="1"/>
  <c r="FS107" i="5"/>
  <c r="FS24" i="5"/>
  <c r="FU24" i="5"/>
  <c r="FV24" i="5" s="1"/>
  <c r="FS158" i="5"/>
  <c r="FU158" i="5"/>
  <c r="FV158" i="5" s="1"/>
  <c r="FX35" i="5"/>
  <c r="H35" i="11" s="1"/>
  <c r="FP35" i="5"/>
  <c r="GE4" i="5"/>
  <c r="FU105" i="5"/>
  <c r="FV105" i="5" s="1"/>
  <c r="FS105" i="5"/>
  <c r="FP22" i="5"/>
  <c r="FX22" i="5"/>
  <c r="FS216" i="5"/>
  <c r="FU216" i="5"/>
  <c r="FV216" i="5" s="1"/>
  <c r="FU212" i="5"/>
  <c r="FV212" i="5" s="1"/>
  <c r="FS212" i="5"/>
  <c r="FS148" i="5"/>
  <c r="FU148" i="5"/>
  <c r="FV148" i="5" s="1"/>
  <c r="FS145" i="5"/>
  <c r="FU145" i="5"/>
  <c r="FV145" i="5" s="1"/>
  <c r="FU53" i="5"/>
  <c r="FV53" i="5" s="1"/>
  <c r="FS53" i="5"/>
  <c r="FS49" i="5"/>
  <c r="FU49" i="5"/>
  <c r="FV49" i="5" s="1"/>
  <c r="FS200" i="5"/>
  <c r="FU200" i="5"/>
  <c r="FV200" i="5" s="1"/>
  <c r="FX65" i="5"/>
  <c r="H65" i="11" s="1"/>
  <c r="FP65" i="5"/>
  <c r="FX67" i="5"/>
  <c r="FP67" i="5"/>
  <c r="FP18" i="5"/>
  <c r="FX18" i="5"/>
  <c r="FX54" i="5"/>
  <c r="H54" i="11" s="1"/>
  <c r="FP54" i="5"/>
  <c r="FX109" i="5"/>
  <c r="H109" i="11" s="1"/>
  <c r="FU191" i="5"/>
  <c r="FV191" i="5" s="1"/>
  <c r="FS191" i="5"/>
  <c r="FS188" i="5"/>
  <c r="FU188" i="5"/>
  <c r="FV188" i="5" s="1"/>
  <c r="FU121" i="5"/>
  <c r="FV121" i="5" s="1"/>
  <c r="FS121" i="5"/>
  <c r="FU40" i="5"/>
  <c r="FV40" i="5" s="1"/>
  <c r="FS40" i="5"/>
  <c r="FS234" i="5"/>
  <c r="FU234" i="5"/>
  <c r="FV234" i="5" s="1"/>
  <c r="FS14" i="5"/>
  <c r="FU14" i="5"/>
  <c r="FV14" i="5" s="1"/>
  <c r="FP112" i="5"/>
  <c r="FX112" i="5"/>
  <c r="H112" i="11" s="1"/>
  <c r="FP137" i="5"/>
  <c r="FX137" i="5"/>
  <c r="H137" i="11" s="1"/>
  <c r="FP105" i="5"/>
  <c r="FX105" i="5"/>
  <c r="FX153" i="5"/>
  <c r="FX148" i="5"/>
  <c r="FP148" i="5"/>
  <c r="FX49" i="5"/>
  <c r="FP49" i="5"/>
  <c r="FU157" i="5"/>
  <c r="FV157" i="5" s="1"/>
  <c r="FS157" i="5"/>
  <c r="FU235" i="5"/>
  <c r="FV235" i="5" s="1"/>
  <c r="FS235" i="5"/>
  <c r="FU54" i="5"/>
  <c r="FV54" i="5" s="1"/>
  <c r="FS54" i="5"/>
  <c r="FP50" i="5"/>
  <c r="FX50" i="5"/>
  <c r="H50" i="11" s="1"/>
  <c r="FP157" i="5"/>
  <c r="FX157" i="5"/>
  <c r="FP92" i="5"/>
  <c r="FX92" i="5"/>
  <c r="H92" i="11" s="1"/>
  <c r="FX216" i="5"/>
  <c r="FP216" i="5"/>
  <c r="FX83" i="5"/>
  <c r="FP83" i="5"/>
  <c r="FX193" i="5"/>
  <c r="FP193" i="5"/>
  <c r="FX221" i="5"/>
  <c r="FP221" i="5"/>
  <c r="FX224" i="5"/>
  <c r="FS245" i="5"/>
  <c r="FU245" i="5"/>
  <c r="FV245" i="5" s="1"/>
  <c r="FU197" i="5"/>
  <c r="FV197" i="5" s="1"/>
  <c r="FS197" i="5"/>
  <c r="FS184" i="5"/>
  <c r="FU184" i="5"/>
  <c r="FV184" i="5" s="1"/>
  <c r="FU68" i="5"/>
  <c r="FV68" i="5" s="1"/>
  <c r="FS68" i="5"/>
  <c r="FP82" i="5"/>
  <c r="FX82" i="5"/>
  <c r="H82" i="11" s="1"/>
  <c r="FS226" i="5"/>
  <c r="FU226" i="5"/>
  <c r="FV226" i="5" s="1"/>
  <c r="H72" i="11"/>
  <c r="H86" i="11"/>
  <c r="H49" i="11"/>
  <c r="H46" i="11"/>
  <c r="H27" i="11"/>
  <c r="H60" i="11"/>
  <c r="H61" i="11"/>
  <c r="H121" i="11"/>
  <c r="H59" i="11"/>
  <c r="H130" i="11"/>
  <c r="H139" i="11"/>
  <c r="H125" i="11"/>
  <c r="H114" i="11"/>
  <c r="H42" i="11"/>
  <c r="H16" i="11"/>
  <c r="H79" i="11"/>
  <c r="H87" i="11"/>
  <c r="H133" i="11"/>
  <c r="H113" i="11"/>
  <c r="H78" i="11"/>
  <c r="H143" i="11"/>
  <c r="H97" i="11"/>
  <c r="H38" i="11"/>
  <c r="H53" i="11"/>
  <c r="H48" i="11"/>
  <c r="H140" i="11"/>
  <c r="H89" i="11"/>
  <c r="H150" i="11"/>
  <c r="H62" i="11"/>
  <c r="H116" i="11"/>
  <c r="H58" i="11"/>
  <c r="H13" i="11"/>
  <c r="H120" i="11"/>
  <c r="H69" i="11"/>
  <c r="H70" i="11"/>
  <c r="H122" i="11"/>
  <c r="H67" i="11"/>
  <c r="E4" i="7"/>
  <c r="H134" i="11"/>
  <c r="H124" i="11"/>
  <c r="H19" i="11"/>
  <c r="H91" i="11"/>
  <c r="H85" i="11"/>
  <c r="H15" i="11"/>
  <c r="H22" i="11"/>
  <c r="H105" i="11"/>
  <c r="H63" i="11"/>
  <c r="H76" i="11"/>
  <c r="H3" i="11"/>
  <c r="H45" i="11"/>
  <c r="H20" i="11"/>
  <c r="H101" i="11"/>
  <c r="H88" i="11"/>
  <c r="H44" i="11"/>
  <c r="H41" i="11"/>
  <c r="H73" i="11"/>
  <c r="H111" i="11"/>
  <c r="H98" i="11"/>
  <c r="H142" i="11"/>
  <c r="H8" i="11"/>
  <c r="H135" i="11"/>
  <c r="H28" i="11"/>
  <c r="H129" i="11"/>
  <c r="H77" i="11"/>
  <c r="H55" i="11"/>
  <c r="H4" i="11"/>
  <c r="H2" i="11"/>
  <c r="H25" i="11"/>
  <c r="H5" i="11"/>
  <c r="H145" i="11"/>
  <c r="H6" i="11"/>
  <c r="H31" i="11"/>
  <c r="H18" i="11"/>
  <c r="H131" i="11"/>
  <c r="H96" i="11"/>
  <c r="H51" i="11"/>
  <c r="H136" i="11"/>
  <c r="H132" i="11"/>
  <c r="H94" i="11"/>
  <c r="H148" i="11"/>
  <c r="H66" i="11"/>
  <c r="H74" i="11"/>
  <c r="H83" i="11"/>
  <c r="H21" i="11"/>
  <c r="H99" i="11"/>
  <c r="H40" i="11"/>
  <c r="H146" i="11"/>
  <c r="H7" i="11"/>
  <c r="H57" i="11"/>
  <c r="H80" i="11"/>
  <c r="H71" i="11"/>
  <c r="H108" i="11"/>
  <c r="H117" i="11"/>
  <c r="H29" i="11"/>
  <c r="H81" i="11"/>
  <c r="H118" i="11"/>
  <c r="H30" i="11"/>
  <c r="H103" i="11"/>
  <c r="H39" i="11"/>
  <c r="H110" i="11"/>
  <c r="H47" i="11"/>
  <c r="H24" i="11"/>
  <c r="H147" i="11"/>
  <c r="H10" i="11"/>
  <c r="H100" i="11"/>
  <c r="H152" i="11"/>
  <c r="H102" i="11"/>
  <c r="GF3" i="5" l="1"/>
  <c r="GG3" i="5" s="1"/>
  <c r="GH3" i="5" s="1"/>
  <c r="GF4" i="5"/>
  <c r="GG4" i="5" s="1"/>
  <c r="GH4" i="5" s="1"/>
  <c r="GE5" i="5"/>
  <c r="GG5" i="5" s="1"/>
  <c r="GH5" i="5" s="1"/>
  <c r="GP246" i="5" l="1"/>
  <c r="GO246" i="5"/>
  <c r="GQ245" i="5"/>
  <c r="GP244" i="5"/>
  <c r="GP245" i="5"/>
  <c r="GO240" i="5"/>
  <c r="GO233" i="5"/>
  <c r="GQ232" i="5"/>
  <c r="GO231" i="5"/>
  <c r="GO229" i="5"/>
  <c r="GP228" i="5"/>
  <c r="GP227" i="5"/>
  <c r="GP226" i="5"/>
  <c r="GO225" i="5"/>
  <c r="GO222" i="5"/>
  <c r="GO221" i="5"/>
  <c r="GP220" i="5"/>
  <c r="GO219" i="5"/>
  <c r="GQ218" i="5"/>
  <c r="GP215" i="5"/>
  <c r="GO214" i="5"/>
  <c r="GP206" i="5"/>
  <c r="GQ203" i="5"/>
  <c r="GQ199" i="5"/>
  <c r="GP192" i="5"/>
  <c r="GQ191" i="5"/>
  <c r="GQ189" i="5"/>
  <c r="GQ188" i="5"/>
  <c r="GO187" i="5"/>
  <c r="GP232" i="5"/>
  <c r="GO228" i="5"/>
  <c r="GO227" i="5"/>
  <c r="GO226" i="5"/>
  <c r="GO220" i="5"/>
  <c r="GP218" i="5"/>
  <c r="GO215" i="5"/>
  <c r="GQ213" i="5"/>
  <c r="GO206" i="5"/>
  <c r="GQ205" i="5"/>
  <c r="GQ204" i="5"/>
  <c r="GP203" i="5"/>
  <c r="GQ202" i="5"/>
  <c r="GQ201" i="5"/>
  <c r="GP199" i="5"/>
  <c r="GO192" i="5"/>
  <c r="GQ239" i="5"/>
  <c r="GQ237" i="5"/>
  <c r="GQ235" i="5"/>
  <c r="GO232" i="5"/>
  <c r="GO218" i="5"/>
  <c r="GQ217" i="5"/>
  <c r="GP213" i="5"/>
  <c r="GQ212" i="5"/>
  <c r="GQ211" i="5"/>
  <c r="GP205" i="5"/>
  <c r="GP204" i="5"/>
  <c r="GO203" i="5"/>
  <c r="GP202" i="5"/>
  <c r="GP201" i="5"/>
  <c r="GQ200" i="5"/>
  <c r="GO199" i="5"/>
  <c r="GQ246" i="5"/>
  <c r="GO245" i="5"/>
  <c r="GQ243" i="5"/>
  <c r="GP239" i="5"/>
  <c r="GQ238" i="5"/>
  <c r="GP237" i="5"/>
  <c r="GP235" i="5"/>
  <c r="GQ234" i="5"/>
  <c r="GQ223" i="5"/>
  <c r="GP217" i="5"/>
  <c r="GQ216" i="5"/>
  <c r="GO213" i="5"/>
  <c r="GP212" i="5"/>
  <c r="GP211" i="5"/>
  <c r="GQ210" i="5"/>
  <c r="GP243" i="5"/>
  <c r="GQ242" i="5"/>
  <c r="GO239" i="5"/>
  <c r="GP238" i="5"/>
  <c r="GO237" i="5"/>
  <c r="GQ236" i="5"/>
  <c r="GO235" i="5"/>
  <c r="GP234" i="5"/>
  <c r="GP223" i="5"/>
  <c r="GO217" i="5"/>
  <c r="GP216" i="5"/>
  <c r="GO212" i="5"/>
  <c r="GO211" i="5"/>
  <c r="GP210" i="5"/>
  <c r="GQ209" i="5"/>
  <c r="GQ208" i="5"/>
  <c r="GO200" i="5"/>
  <c r="GP198" i="5"/>
  <c r="GP197" i="5"/>
  <c r="GP196" i="5"/>
  <c r="GP195" i="5"/>
  <c r="GP193" i="5"/>
  <c r="GQ244" i="5"/>
  <c r="GO242" i="5"/>
  <c r="GP241" i="5"/>
  <c r="GQ240" i="5"/>
  <c r="GO236" i="5"/>
  <c r="GQ233" i="5"/>
  <c r="GQ231" i="5"/>
  <c r="GP230" i="5"/>
  <c r="GQ229" i="5"/>
  <c r="GQ225" i="5"/>
  <c r="GP224" i="5"/>
  <c r="GQ222" i="5"/>
  <c r="GQ221" i="5"/>
  <c r="GQ219" i="5"/>
  <c r="GQ214" i="5"/>
  <c r="GO209" i="5"/>
  <c r="GO208" i="5"/>
  <c r="GP207" i="5"/>
  <c r="GO207" i="5"/>
  <c r="GO198" i="5"/>
  <c r="GO197" i="5"/>
  <c r="GO196" i="5"/>
  <c r="GO195" i="5"/>
  <c r="GQ180" i="5"/>
  <c r="GP177" i="5"/>
  <c r="GP174" i="5"/>
  <c r="GO173" i="5"/>
  <c r="GO172" i="5"/>
  <c r="GP164" i="5"/>
  <c r="GQ159" i="5"/>
  <c r="GQ158" i="5"/>
  <c r="GP156" i="5"/>
  <c r="GO151" i="5"/>
  <c r="GQ150" i="5"/>
  <c r="GQ143" i="5"/>
  <c r="GQ140" i="5"/>
  <c r="GO139" i="5"/>
  <c r="GP138" i="5"/>
  <c r="GP136" i="5"/>
  <c r="GP132" i="5"/>
  <c r="GO131" i="5"/>
  <c r="GO130" i="5"/>
  <c r="GP242" i="5"/>
  <c r="GO238" i="5"/>
  <c r="GP236" i="5"/>
  <c r="GO234" i="5"/>
  <c r="GQ230" i="5"/>
  <c r="GQ224" i="5"/>
  <c r="GO204" i="5"/>
  <c r="GP200" i="5"/>
  <c r="GQ194" i="5"/>
  <c r="GQ190" i="5"/>
  <c r="GQ181" i="5"/>
  <c r="GP180" i="5"/>
  <c r="GO177" i="5"/>
  <c r="GO174" i="5"/>
  <c r="GO164" i="5"/>
  <c r="GP159" i="5"/>
  <c r="GP158" i="5"/>
  <c r="GQ157" i="5"/>
  <c r="GO156" i="5"/>
  <c r="GQ152" i="5"/>
  <c r="GP150" i="5"/>
  <c r="GQ147" i="5"/>
  <c r="GP143" i="5"/>
  <c r="GQ142" i="5"/>
  <c r="GP140" i="5"/>
  <c r="GO138" i="5"/>
  <c r="GQ137" i="5"/>
  <c r="GO136" i="5"/>
  <c r="GO132" i="5"/>
  <c r="GO128" i="5"/>
  <c r="GP121" i="5"/>
  <c r="GO119" i="5"/>
  <c r="GP118" i="5"/>
  <c r="GQ117" i="5"/>
  <c r="GP114" i="5"/>
  <c r="GP112" i="5"/>
  <c r="GO111" i="5"/>
  <c r="GO110" i="5"/>
  <c r="GP104" i="5"/>
  <c r="GQ103" i="5"/>
  <c r="GP101" i="5"/>
  <c r="GO244" i="5"/>
  <c r="GP240" i="5"/>
  <c r="GO230" i="5"/>
  <c r="GQ228" i="5"/>
  <c r="GQ226" i="5"/>
  <c r="GO224" i="5"/>
  <c r="GP222" i="5"/>
  <c r="GQ220" i="5"/>
  <c r="GP214" i="5"/>
  <c r="GP194" i="5"/>
  <c r="GQ193" i="5"/>
  <c r="GP191" i="5"/>
  <c r="GP190" i="5"/>
  <c r="GP188" i="5"/>
  <c r="GQ183" i="5"/>
  <c r="GQ182" i="5"/>
  <c r="GP181" i="5"/>
  <c r="GO180" i="5"/>
  <c r="GQ175" i="5"/>
  <c r="GO159" i="5"/>
  <c r="GO158" i="5"/>
  <c r="GP157" i="5"/>
  <c r="GQ153" i="5"/>
  <c r="GP152" i="5"/>
  <c r="GO150" i="5"/>
  <c r="GQ148" i="5"/>
  <c r="GP147" i="5"/>
  <c r="GQ146" i="5"/>
  <c r="GQ144" i="5"/>
  <c r="GO143" i="5"/>
  <c r="GP142" i="5"/>
  <c r="GQ141" i="5"/>
  <c r="GO140" i="5"/>
  <c r="GP137" i="5"/>
  <c r="GQ135" i="5"/>
  <c r="GQ134" i="5"/>
  <c r="GO216" i="5"/>
  <c r="GO210" i="5"/>
  <c r="GP208" i="5"/>
  <c r="GO205" i="5"/>
  <c r="GO201" i="5"/>
  <c r="GO194" i="5"/>
  <c r="GO193" i="5"/>
  <c r="GO191" i="5"/>
  <c r="GO190" i="5"/>
  <c r="GO188" i="5"/>
  <c r="GP183" i="5"/>
  <c r="GP182" i="5"/>
  <c r="GO181" i="5"/>
  <c r="GP175" i="5"/>
  <c r="GQ170" i="5"/>
  <c r="GQ169" i="5"/>
  <c r="GQ167" i="5"/>
  <c r="GQ160" i="5"/>
  <c r="GO157" i="5"/>
  <c r="GQ154" i="5"/>
  <c r="GP153" i="5"/>
  <c r="GO152" i="5"/>
  <c r="GQ149" i="5"/>
  <c r="GP148" i="5"/>
  <c r="GO147" i="5"/>
  <c r="GP146" i="5"/>
  <c r="GQ145" i="5"/>
  <c r="GP144" i="5"/>
  <c r="GO142" i="5"/>
  <c r="GP141" i="5"/>
  <c r="GO137" i="5"/>
  <c r="GP135" i="5"/>
  <c r="GP134" i="5"/>
  <c r="GQ206" i="5"/>
  <c r="GP189" i="5"/>
  <c r="GQ184" i="5"/>
  <c r="GO183" i="5"/>
  <c r="GO182" i="5"/>
  <c r="GQ179" i="5"/>
  <c r="GQ178" i="5"/>
  <c r="GO175" i="5"/>
  <c r="GQ171" i="5"/>
  <c r="GP170" i="5"/>
  <c r="GP169" i="5"/>
  <c r="GQ168" i="5"/>
  <c r="GP167" i="5"/>
  <c r="GQ166" i="5"/>
  <c r="GQ163" i="5"/>
  <c r="GQ162" i="5"/>
  <c r="GP160" i="5"/>
  <c r="GQ155" i="5"/>
  <c r="GP154" i="5"/>
  <c r="GO153" i="5"/>
  <c r="GP149" i="5"/>
  <c r="GO148" i="5"/>
  <c r="GO146" i="5"/>
  <c r="GP145" i="5"/>
  <c r="GO144" i="5"/>
  <c r="GO141" i="5"/>
  <c r="GO135" i="5"/>
  <c r="GO134" i="5"/>
  <c r="GP125" i="5"/>
  <c r="GQ122" i="5"/>
  <c r="GQ120" i="5"/>
  <c r="GP109" i="5"/>
  <c r="GQ108" i="5"/>
  <c r="GP107" i="5"/>
  <c r="GQ106" i="5"/>
  <c r="GQ105" i="5"/>
  <c r="GP102" i="5"/>
  <c r="GP100" i="5"/>
  <c r="GO99" i="5"/>
  <c r="GO241" i="5"/>
  <c r="GP233" i="5"/>
  <c r="GP231" i="5"/>
  <c r="GP229" i="5"/>
  <c r="GQ227" i="5"/>
  <c r="GP225" i="5"/>
  <c r="GP221" i="5"/>
  <c r="GP219" i="5"/>
  <c r="GQ215" i="5"/>
  <c r="GQ187" i="5"/>
  <c r="GP186" i="5"/>
  <c r="GP185" i="5"/>
  <c r="GO184" i="5"/>
  <c r="GO179" i="5"/>
  <c r="GO178" i="5"/>
  <c r="GP176" i="5"/>
  <c r="GQ173" i="5"/>
  <c r="GQ172" i="5"/>
  <c r="GO171" i="5"/>
  <c r="GO168" i="5"/>
  <c r="GO166" i="5"/>
  <c r="GP165" i="5"/>
  <c r="GO163" i="5"/>
  <c r="GO162" i="5"/>
  <c r="GP161" i="5"/>
  <c r="GO155" i="5"/>
  <c r="GQ151" i="5"/>
  <c r="GQ139" i="5"/>
  <c r="GP133" i="5"/>
  <c r="GQ131" i="5"/>
  <c r="GQ130" i="5"/>
  <c r="GQ129" i="5"/>
  <c r="GQ207" i="5"/>
  <c r="GQ197" i="5"/>
  <c r="GP173" i="5"/>
  <c r="GO165" i="5"/>
  <c r="GO161" i="5"/>
  <c r="GQ138" i="5"/>
  <c r="GQ136" i="5"/>
  <c r="GP127" i="5"/>
  <c r="GP123" i="5"/>
  <c r="GQ119" i="5"/>
  <c r="GQ116" i="5"/>
  <c r="GP108" i="5"/>
  <c r="GP106" i="5"/>
  <c r="GP103" i="5"/>
  <c r="GO101" i="5"/>
  <c r="GQ99" i="5"/>
  <c r="GO95" i="5"/>
  <c r="GQ89" i="5"/>
  <c r="GQ88" i="5"/>
  <c r="GO85" i="5"/>
  <c r="GO79" i="5"/>
  <c r="GO76" i="5"/>
  <c r="GQ186" i="5"/>
  <c r="GP184" i="5"/>
  <c r="GO154" i="5"/>
  <c r="GO127" i="5"/>
  <c r="GO123" i="5"/>
  <c r="GP119" i="5"/>
  <c r="GP116" i="5"/>
  <c r="GO108" i="5"/>
  <c r="GO106" i="5"/>
  <c r="GO103" i="5"/>
  <c r="GP99" i="5"/>
  <c r="GQ94" i="5"/>
  <c r="GP89" i="5"/>
  <c r="GP88" i="5"/>
  <c r="GQ87" i="5"/>
  <c r="GQ82" i="5"/>
  <c r="GP74" i="5"/>
  <c r="GO73" i="5"/>
  <c r="GP72" i="5"/>
  <c r="GP71" i="5"/>
  <c r="GQ66" i="5"/>
  <c r="GP65" i="5"/>
  <c r="GQ64" i="5"/>
  <c r="GO62" i="5"/>
  <c r="GO61" i="5"/>
  <c r="GP60" i="5"/>
  <c r="GQ59" i="5"/>
  <c r="GO55" i="5"/>
  <c r="GQ196" i="5"/>
  <c r="GO186" i="5"/>
  <c r="GQ177" i="5"/>
  <c r="GQ156" i="5"/>
  <c r="GQ132" i="5"/>
  <c r="GP130" i="5"/>
  <c r="GQ124" i="5"/>
  <c r="GP122" i="5"/>
  <c r="GP120" i="5"/>
  <c r="GP117" i="5"/>
  <c r="GO116" i="5"/>
  <c r="GQ110" i="5"/>
  <c r="GQ97" i="5"/>
  <c r="GP94" i="5"/>
  <c r="GQ91" i="5"/>
  <c r="GO89" i="5"/>
  <c r="GO88" i="5"/>
  <c r="GP87" i="5"/>
  <c r="GP82" i="5"/>
  <c r="GQ81" i="5"/>
  <c r="GQ80" i="5"/>
  <c r="GQ77" i="5"/>
  <c r="GO74" i="5"/>
  <c r="GO72" i="5"/>
  <c r="GO71" i="5"/>
  <c r="GP66" i="5"/>
  <c r="GO65" i="5"/>
  <c r="GP64" i="5"/>
  <c r="GO60" i="5"/>
  <c r="GP59" i="5"/>
  <c r="GO243" i="5"/>
  <c r="GP179" i="5"/>
  <c r="GO170" i="5"/>
  <c r="GP168" i="5"/>
  <c r="GP166" i="5"/>
  <c r="GP162" i="5"/>
  <c r="GO160" i="5"/>
  <c r="GP129" i="5"/>
  <c r="GQ126" i="5"/>
  <c r="GP124" i="5"/>
  <c r="GO122" i="5"/>
  <c r="GQ121" i="5"/>
  <c r="GO120" i="5"/>
  <c r="GO117" i="5"/>
  <c r="GQ114" i="5"/>
  <c r="GQ112" i="5"/>
  <c r="GP110" i="5"/>
  <c r="GQ109" i="5"/>
  <c r="GQ107" i="5"/>
  <c r="GQ104" i="5"/>
  <c r="GP97" i="5"/>
  <c r="GQ96" i="5"/>
  <c r="GO94" i="5"/>
  <c r="GQ93" i="5"/>
  <c r="GP91" i="5"/>
  <c r="GQ90" i="5"/>
  <c r="GO87" i="5"/>
  <c r="GO82" i="5"/>
  <c r="GP81" i="5"/>
  <c r="GP80" i="5"/>
  <c r="GQ78" i="5"/>
  <c r="GP77" i="5"/>
  <c r="GQ75" i="5"/>
  <c r="GQ195" i="5"/>
  <c r="GQ192" i="5"/>
  <c r="GQ174" i="5"/>
  <c r="GP172" i="5"/>
  <c r="GQ164" i="5"/>
  <c r="GP151" i="5"/>
  <c r="GP139" i="5"/>
  <c r="GO129" i="5"/>
  <c r="GP126" i="5"/>
  <c r="GO124" i="5"/>
  <c r="GO121" i="5"/>
  <c r="GO114" i="5"/>
  <c r="GQ113" i="5"/>
  <c r="GO112" i="5"/>
  <c r="GO109" i="5"/>
  <c r="GO107" i="5"/>
  <c r="GP105" i="5"/>
  <c r="GO104" i="5"/>
  <c r="GO97" i="5"/>
  <c r="GP96" i="5"/>
  <c r="GP93" i="5"/>
  <c r="GQ92" i="5"/>
  <c r="GO91" i="5"/>
  <c r="GP90" i="5"/>
  <c r="GQ83" i="5"/>
  <c r="GO81" i="5"/>
  <c r="GO80" i="5"/>
  <c r="GP78" i="5"/>
  <c r="GO77" i="5"/>
  <c r="GP75" i="5"/>
  <c r="GP209" i="5"/>
  <c r="GQ198" i="5"/>
  <c r="GP187" i="5"/>
  <c r="GO185" i="5"/>
  <c r="GO176" i="5"/>
  <c r="GO133" i="5"/>
  <c r="GP131" i="5"/>
  <c r="GP128" i="5"/>
  <c r="GO125" i="5"/>
  <c r="GO118" i="5"/>
  <c r="GP115" i="5"/>
  <c r="GO113" i="5"/>
  <c r="GQ111" i="5"/>
  <c r="GO102" i="5"/>
  <c r="GO100" i="5"/>
  <c r="GP98" i="5"/>
  <c r="GQ95" i="5"/>
  <c r="GO92" i="5"/>
  <c r="GP86" i="5"/>
  <c r="GQ85" i="5"/>
  <c r="GP84" i="5"/>
  <c r="GO83" i="5"/>
  <c r="GQ79" i="5"/>
  <c r="GQ76" i="5"/>
  <c r="GO70" i="5"/>
  <c r="GO68" i="5"/>
  <c r="GP67" i="5"/>
  <c r="GP58" i="5"/>
  <c r="GP57" i="5"/>
  <c r="GQ56" i="5"/>
  <c r="GO52" i="5"/>
  <c r="GQ51" i="5"/>
  <c r="GQ165" i="5"/>
  <c r="GO115" i="5"/>
  <c r="GP95" i="5"/>
  <c r="GP76" i="5"/>
  <c r="GQ70" i="5"/>
  <c r="GO67" i="5"/>
  <c r="GQ65" i="5"/>
  <c r="GP61" i="5"/>
  <c r="GP53" i="5"/>
  <c r="GO49" i="5"/>
  <c r="GO46" i="5"/>
  <c r="GO45" i="5"/>
  <c r="GO44" i="5"/>
  <c r="GP43" i="5"/>
  <c r="GQ34" i="5"/>
  <c r="GQ29" i="5"/>
  <c r="GQ28" i="5"/>
  <c r="GO27" i="5"/>
  <c r="GO26" i="5"/>
  <c r="GO19" i="5"/>
  <c r="GP18" i="5"/>
  <c r="GO17" i="5"/>
  <c r="GO16" i="5"/>
  <c r="GP7" i="5"/>
  <c r="GQ6" i="5"/>
  <c r="GP4" i="5"/>
  <c r="GP3" i="5"/>
  <c r="GQ2" i="5"/>
  <c r="GP155" i="5"/>
  <c r="GO93" i="5"/>
  <c r="GP83" i="5"/>
  <c r="GQ73" i="5"/>
  <c r="GP70" i="5"/>
  <c r="GQ69" i="5"/>
  <c r="GQ57" i="5"/>
  <c r="GO53" i="5"/>
  <c r="GO43" i="5"/>
  <c r="GQ38" i="5"/>
  <c r="GP34" i="5"/>
  <c r="GQ31" i="5"/>
  <c r="GP29" i="5"/>
  <c r="GP28" i="5"/>
  <c r="GQ21" i="5"/>
  <c r="GQ20" i="5"/>
  <c r="GO18" i="5"/>
  <c r="GQ11" i="5"/>
  <c r="GQ9" i="5"/>
  <c r="GO7" i="5"/>
  <c r="GP6" i="5"/>
  <c r="GQ5" i="5"/>
  <c r="GO4" i="5"/>
  <c r="GO3" i="5"/>
  <c r="GP2" i="5"/>
  <c r="GO202" i="5"/>
  <c r="GO189" i="5"/>
  <c r="GP171" i="5"/>
  <c r="GP163" i="5"/>
  <c r="GQ127" i="5"/>
  <c r="GQ101" i="5"/>
  <c r="GP85" i="5"/>
  <c r="GP79" i="5"/>
  <c r="GQ74" i="5"/>
  <c r="GP73" i="5"/>
  <c r="GQ72" i="5"/>
  <c r="GQ71" i="5"/>
  <c r="GP69" i="5"/>
  <c r="GQ60" i="5"/>
  <c r="GO57" i="5"/>
  <c r="GQ55" i="5"/>
  <c r="GP51" i="5"/>
  <c r="GQ50" i="5"/>
  <c r="GQ48" i="5"/>
  <c r="GQ47" i="5"/>
  <c r="GQ40" i="5"/>
  <c r="GQ39" i="5"/>
  <c r="GP38" i="5"/>
  <c r="GO34" i="5"/>
  <c r="GP31" i="5"/>
  <c r="GQ30" i="5"/>
  <c r="GO29" i="5"/>
  <c r="GO28" i="5"/>
  <c r="GQ23" i="5"/>
  <c r="GP21" i="5"/>
  <c r="GP20" i="5"/>
  <c r="GP11" i="5"/>
  <c r="GQ10" i="5"/>
  <c r="GP9" i="5"/>
  <c r="GQ8" i="5"/>
  <c r="GO6" i="5"/>
  <c r="GP5" i="5"/>
  <c r="GO2" i="5"/>
  <c r="GO145" i="5"/>
  <c r="GQ98" i="5"/>
  <c r="GO96" i="5"/>
  <c r="GO75" i="5"/>
  <c r="GO69" i="5"/>
  <c r="GO64" i="5"/>
  <c r="GP55" i="5"/>
  <c r="GQ54" i="5"/>
  <c r="GO51" i="5"/>
  <c r="GP50" i="5"/>
  <c r="GP48" i="5"/>
  <c r="GP47" i="5"/>
  <c r="GQ42" i="5"/>
  <c r="GP40" i="5"/>
  <c r="GP39" i="5"/>
  <c r="GO38" i="5"/>
  <c r="GQ36" i="5"/>
  <c r="GQ33" i="5"/>
  <c r="GQ32" i="5"/>
  <c r="GO31" i="5"/>
  <c r="GP30" i="5"/>
  <c r="GP23" i="5"/>
  <c r="GQ22" i="5"/>
  <c r="GO21" i="5"/>
  <c r="GO20" i="5"/>
  <c r="GQ15" i="5"/>
  <c r="GQ13" i="5"/>
  <c r="GO11" i="5"/>
  <c r="GP10" i="5"/>
  <c r="GO9" i="5"/>
  <c r="GP8" i="5"/>
  <c r="GO5" i="5"/>
  <c r="GO223" i="5"/>
  <c r="GP178" i="5"/>
  <c r="GO169" i="5"/>
  <c r="GQ161" i="5"/>
  <c r="GP111" i="5"/>
  <c r="GO98" i="5"/>
  <c r="GQ68" i="5"/>
  <c r="GP54" i="5"/>
  <c r="GQ52" i="5"/>
  <c r="GO50" i="5"/>
  <c r="GO48" i="5"/>
  <c r="GO47" i="5"/>
  <c r="GP42" i="5"/>
  <c r="GQ41" i="5"/>
  <c r="GO40" i="5"/>
  <c r="GO39" i="5"/>
  <c r="GQ37" i="5"/>
  <c r="GP36" i="5"/>
  <c r="GQ35" i="5"/>
  <c r="GP33" i="5"/>
  <c r="GP32" i="5"/>
  <c r="GO30" i="5"/>
  <c r="GQ25" i="5"/>
  <c r="GQ24" i="5"/>
  <c r="GO23" i="5"/>
  <c r="GP22" i="5"/>
  <c r="GP15" i="5"/>
  <c r="GQ14" i="5"/>
  <c r="GP13" i="5"/>
  <c r="GQ12" i="5"/>
  <c r="GO10" i="5"/>
  <c r="GO8" i="5"/>
  <c r="GO167" i="5"/>
  <c r="GQ123" i="5"/>
  <c r="GO86" i="5"/>
  <c r="GO84" i="5"/>
  <c r="GP63" i="5"/>
  <c r="GP62" i="5"/>
  <c r="GO58" i="5"/>
  <c r="GP56" i="5"/>
  <c r="GQ49" i="5"/>
  <c r="GQ46" i="5"/>
  <c r="GQ45" i="5"/>
  <c r="GQ44" i="5"/>
  <c r="GO41" i="5"/>
  <c r="GO37" i="5"/>
  <c r="GO35" i="5"/>
  <c r="GQ27" i="5"/>
  <c r="GQ26" i="5"/>
  <c r="GO25" i="5"/>
  <c r="GO24" i="5"/>
  <c r="GQ19" i="5"/>
  <c r="GQ17" i="5"/>
  <c r="GQ16" i="5"/>
  <c r="GO14" i="5"/>
  <c r="GO12" i="5"/>
  <c r="GO149" i="5"/>
  <c r="GQ125" i="5"/>
  <c r="GQ115" i="5"/>
  <c r="GO66" i="5"/>
  <c r="GO63" i="5"/>
  <c r="GP46" i="5"/>
  <c r="GP44" i="5"/>
  <c r="GP19" i="5"/>
  <c r="GP17" i="5"/>
  <c r="GQ176" i="5"/>
  <c r="GP113" i="5"/>
  <c r="GQ86" i="5"/>
  <c r="GQ62" i="5"/>
  <c r="GO59" i="5"/>
  <c r="GP25" i="5"/>
  <c r="GQ241" i="5"/>
  <c r="GQ102" i="5"/>
  <c r="GO78" i="5"/>
  <c r="GO56" i="5"/>
  <c r="GQ53" i="5"/>
  <c r="GP27" i="5"/>
  <c r="GQ4" i="5"/>
  <c r="GQ100" i="5"/>
  <c r="GP92" i="5"/>
  <c r="GQ84" i="5"/>
  <c r="GP68" i="5"/>
  <c r="GQ58" i="5"/>
  <c r="GP41" i="5"/>
  <c r="GP37" i="5"/>
  <c r="GP35" i="5"/>
  <c r="GO33" i="5"/>
  <c r="GP14" i="5"/>
  <c r="GP12" i="5"/>
  <c r="GQ133" i="5"/>
  <c r="GQ61" i="5"/>
  <c r="GP45" i="5"/>
  <c r="GQ43" i="5"/>
  <c r="GQ18" i="5"/>
  <c r="GP16" i="5"/>
  <c r="GQ128" i="5"/>
  <c r="GQ67" i="5"/>
  <c r="GP49" i="5"/>
  <c r="GP26" i="5"/>
  <c r="GQ7" i="5"/>
  <c r="GQ3" i="5"/>
  <c r="GQ63" i="5"/>
  <c r="GO42" i="5"/>
  <c r="GP24" i="5"/>
  <c r="GQ185" i="5"/>
  <c r="GO105" i="5"/>
  <c r="GO32" i="5"/>
  <c r="GO15" i="5"/>
  <c r="GO22" i="5"/>
  <c r="GO13" i="5"/>
  <c r="GO126" i="5"/>
  <c r="GO54" i="5"/>
  <c r="GO36" i="5"/>
  <c r="GP52" i="5"/>
  <c r="GQ118" i="5"/>
  <c r="GO90" i="5"/>
  <c r="GL246" i="5"/>
  <c r="GK246" i="5"/>
  <c r="GL244" i="5"/>
  <c r="GK243" i="5"/>
  <c r="GK242" i="5"/>
  <c r="GL241" i="5"/>
  <c r="GJ238" i="5"/>
  <c r="GY238" i="5" s="1"/>
  <c r="GK236" i="5"/>
  <c r="GJ235" i="5"/>
  <c r="GY235" i="5" s="1"/>
  <c r="GK234" i="5"/>
  <c r="GL224" i="5"/>
  <c r="GJ223" i="5"/>
  <c r="GY223" i="5" s="1"/>
  <c r="GK216" i="5"/>
  <c r="GJ212" i="5"/>
  <c r="GY212" i="5" s="1"/>
  <c r="GJ211" i="5"/>
  <c r="GY211" i="5" s="1"/>
  <c r="GJ210" i="5"/>
  <c r="GY210" i="5" s="1"/>
  <c r="GK209" i="5"/>
  <c r="GL208" i="5"/>
  <c r="GL207" i="5"/>
  <c r="GJ200" i="5"/>
  <c r="GY200" i="5" s="1"/>
  <c r="GK198" i="5"/>
  <c r="GJ197" i="5"/>
  <c r="GY197" i="5" s="1"/>
  <c r="GK196" i="5"/>
  <c r="GJ195" i="5"/>
  <c r="GY195" i="5" s="1"/>
  <c r="GL194" i="5"/>
  <c r="GJ193" i="5"/>
  <c r="GY193" i="5" s="1"/>
  <c r="GK190" i="5"/>
  <c r="GK244" i="5"/>
  <c r="GJ243" i="5"/>
  <c r="GY243" i="5" s="1"/>
  <c r="GJ242" i="5"/>
  <c r="GY242" i="5" s="1"/>
  <c r="GK241" i="5"/>
  <c r="GL240" i="5"/>
  <c r="GJ236" i="5"/>
  <c r="GY236" i="5" s="1"/>
  <c r="GJ234" i="5"/>
  <c r="GY234" i="5" s="1"/>
  <c r="GL233" i="5"/>
  <c r="GL230" i="5"/>
  <c r="GL229" i="5"/>
  <c r="GL225" i="5"/>
  <c r="GK224" i="5"/>
  <c r="GL222" i="5"/>
  <c r="GL221" i="5"/>
  <c r="GL219" i="5"/>
  <c r="GJ216" i="5"/>
  <c r="GY216" i="5" s="1"/>
  <c r="GL214" i="5"/>
  <c r="GJ209" i="5"/>
  <c r="GY209" i="5" s="1"/>
  <c r="GK208" i="5"/>
  <c r="GK207" i="5"/>
  <c r="GJ198" i="5"/>
  <c r="GY198" i="5" s="1"/>
  <c r="GJ196" i="5"/>
  <c r="GY196" i="5" s="1"/>
  <c r="GK194" i="5"/>
  <c r="GJ244" i="5"/>
  <c r="GY244" i="5" s="1"/>
  <c r="GJ241" i="5"/>
  <c r="GY241" i="5" s="1"/>
  <c r="GK240" i="5"/>
  <c r="GK233" i="5"/>
  <c r="GL231" i="5"/>
  <c r="GK230" i="5"/>
  <c r="GK229" i="5"/>
  <c r="GL228" i="5"/>
  <c r="GL227" i="5"/>
  <c r="GL226" i="5"/>
  <c r="GK225" i="5"/>
  <c r="GJ224" i="5"/>
  <c r="GY224" i="5" s="1"/>
  <c r="GK222" i="5"/>
  <c r="GK221" i="5"/>
  <c r="GK219" i="5"/>
  <c r="GL215" i="5"/>
  <c r="GK214" i="5"/>
  <c r="GJ208" i="5"/>
  <c r="GY208" i="5" s="1"/>
  <c r="GJ207" i="5"/>
  <c r="GY207" i="5" s="1"/>
  <c r="GJ240" i="5"/>
  <c r="GY240" i="5" s="1"/>
  <c r="GJ233" i="5"/>
  <c r="GY233" i="5" s="1"/>
  <c r="GL232" i="5"/>
  <c r="GK231" i="5"/>
  <c r="GJ230" i="5"/>
  <c r="GY230" i="5" s="1"/>
  <c r="GJ229" i="5"/>
  <c r="GY229" i="5" s="1"/>
  <c r="GK228" i="5"/>
  <c r="GK227" i="5"/>
  <c r="GK226" i="5"/>
  <c r="GJ225" i="5"/>
  <c r="GY225" i="5" s="1"/>
  <c r="GJ222" i="5"/>
  <c r="GY222" i="5" s="1"/>
  <c r="GJ221" i="5"/>
  <c r="GY221" i="5" s="1"/>
  <c r="GL220" i="5"/>
  <c r="GJ219" i="5"/>
  <c r="GY219" i="5" s="1"/>
  <c r="GL218" i="5"/>
  <c r="GK215" i="5"/>
  <c r="GJ214" i="5"/>
  <c r="GY214" i="5" s="1"/>
  <c r="GJ246" i="5"/>
  <c r="GY246" i="5" s="1"/>
  <c r="GL245" i="5"/>
  <c r="GK232" i="5"/>
  <c r="GJ231" i="5"/>
  <c r="GY231" i="5" s="1"/>
  <c r="GJ228" i="5"/>
  <c r="GY228" i="5" s="1"/>
  <c r="GJ227" i="5"/>
  <c r="GY227" i="5" s="1"/>
  <c r="GJ226" i="5"/>
  <c r="GY226" i="5" s="1"/>
  <c r="GK220" i="5"/>
  <c r="GK218" i="5"/>
  <c r="GJ215" i="5"/>
  <c r="GY215" i="5" s="1"/>
  <c r="GL213" i="5"/>
  <c r="GK206" i="5"/>
  <c r="GL205" i="5"/>
  <c r="GK203" i="5"/>
  <c r="GL201" i="5"/>
  <c r="GK199" i="5"/>
  <c r="GK192" i="5"/>
  <c r="GK191" i="5"/>
  <c r="GJ245" i="5"/>
  <c r="GY245" i="5" s="1"/>
  <c r="GK239" i="5"/>
  <c r="GL238" i="5"/>
  <c r="GK237" i="5"/>
  <c r="GL235" i="5"/>
  <c r="GL223" i="5"/>
  <c r="GK217" i="5"/>
  <c r="GJ213" i="5"/>
  <c r="GY213" i="5" s="1"/>
  <c r="GL212" i="5"/>
  <c r="GL211" i="5"/>
  <c r="GL210" i="5"/>
  <c r="GJ205" i="5"/>
  <c r="GY205" i="5" s="1"/>
  <c r="GK204" i="5"/>
  <c r="GK202" i="5"/>
  <c r="GJ201" i="5"/>
  <c r="GY201" i="5" s="1"/>
  <c r="GL200" i="5"/>
  <c r="GL197" i="5"/>
  <c r="GL195" i="5"/>
  <c r="GJ217" i="5"/>
  <c r="GY217" i="5" s="1"/>
  <c r="GK211" i="5"/>
  <c r="GL209" i="5"/>
  <c r="GJ203" i="5"/>
  <c r="GY203" i="5" s="1"/>
  <c r="GJ199" i="5"/>
  <c r="GY199" i="5" s="1"/>
  <c r="GJ189" i="5"/>
  <c r="GY189" i="5" s="1"/>
  <c r="GL187" i="5"/>
  <c r="GL186" i="5"/>
  <c r="GL185" i="5"/>
  <c r="GK184" i="5"/>
  <c r="GJ182" i="5"/>
  <c r="GY182" i="5" s="1"/>
  <c r="GK179" i="5"/>
  <c r="GK178" i="5"/>
  <c r="GL176" i="5"/>
  <c r="GK171" i="5"/>
  <c r="GJ170" i="5"/>
  <c r="GY170" i="5" s="1"/>
  <c r="GJ169" i="5"/>
  <c r="GY169" i="5" s="1"/>
  <c r="GK168" i="5"/>
  <c r="GJ167" i="5"/>
  <c r="GY167" i="5" s="1"/>
  <c r="GL166" i="5"/>
  <c r="GL165" i="5"/>
  <c r="GK163" i="5"/>
  <c r="GK162" i="5"/>
  <c r="GL161" i="5"/>
  <c r="GJ160" i="5"/>
  <c r="GY160" i="5" s="1"/>
  <c r="GK155" i="5"/>
  <c r="GJ154" i="5"/>
  <c r="GY154" i="5" s="1"/>
  <c r="GJ149" i="5"/>
  <c r="GY149" i="5" s="1"/>
  <c r="GJ146" i="5"/>
  <c r="GY146" i="5" s="1"/>
  <c r="GJ145" i="5"/>
  <c r="GY145" i="5" s="1"/>
  <c r="GJ134" i="5"/>
  <c r="GY134" i="5" s="1"/>
  <c r="GL133" i="5"/>
  <c r="GL198" i="5"/>
  <c r="GK197" i="5"/>
  <c r="GL196" i="5"/>
  <c r="GK195" i="5"/>
  <c r="GL192" i="5"/>
  <c r="GK187" i="5"/>
  <c r="GK186" i="5"/>
  <c r="GK185" i="5"/>
  <c r="GJ184" i="5"/>
  <c r="GY184" i="5" s="1"/>
  <c r="GJ179" i="5"/>
  <c r="GY179" i="5" s="1"/>
  <c r="GJ178" i="5"/>
  <c r="GY178" i="5" s="1"/>
  <c r="GK176" i="5"/>
  <c r="GL173" i="5"/>
  <c r="GL172" i="5"/>
  <c r="GJ171" i="5"/>
  <c r="GY171" i="5" s="1"/>
  <c r="GJ168" i="5"/>
  <c r="GY168" i="5" s="1"/>
  <c r="GK166" i="5"/>
  <c r="GK165" i="5"/>
  <c r="GJ163" i="5"/>
  <c r="GY163" i="5" s="1"/>
  <c r="GJ162" i="5"/>
  <c r="GY162" i="5" s="1"/>
  <c r="GK161" i="5"/>
  <c r="GJ155" i="5"/>
  <c r="GY155" i="5" s="1"/>
  <c r="GL151" i="5"/>
  <c r="GL139" i="5"/>
  <c r="GK133" i="5"/>
  <c r="GL131" i="5"/>
  <c r="GL130" i="5"/>
  <c r="GL129" i="5"/>
  <c r="GL127" i="5"/>
  <c r="GL126" i="5"/>
  <c r="GJ125" i="5"/>
  <c r="GY125" i="5" s="1"/>
  <c r="GK124" i="5"/>
  <c r="GL123" i="5"/>
  <c r="GJ122" i="5"/>
  <c r="GY122" i="5" s="1"/>
  <c r="GJ120" i="5"/>
  <c r="GY120" i="5" s="1"/>
  <c r="GL116" i="5"/>
  <c r="GL115" i="5"/>
  <c r="GK113" i="5"/>
  <c r="GJ109" i="5"/>
  <c r="GY109" i="5" s="1"/>
  <c r="GJ108" i="5"/>
  <c r="GY108" i="5" s="1"/>
  <c r="GJ106" i="5"/>
  <c r="GY106" i="5" s="1"/>
  <c r="GK105" i="5"/>
  <c r="GL242" i="5"/>
  <c r="GK238" i="5"/>
  <c r="GL236" i="5"/>
  <c r="GL234" i="5"/>
  <c r="GL204" i="5"/>
  <c r="GJ192" i="5"/>
  <c r="GY192" i="5" s="1"/>
  <c r="GJ187" i="5"/>
  <c r="GY187" i="5" s="1"/>
  <c r="GJ186" i="5"/>
  <c r="GY186" i="5" s="1"/>
  <c r="GJ185" i="5"/>
  <c r="GY185" i="5" s="1"/>
  <c r="GL177" i="5"/>
  <c r="GJ176" i="5"/>
  <c r="GY176" i="5" s="1"/>
  <c r="GL174" i="5"/>
  <c r="GK173" i="5"/>
  <c r="GK172" i="5"/>
  <c r="GJ166" i="5"/>
  <c r="GY166" i="5" s="1"/>
  <c r="GJ165" i="5"/>
  <c r="GY165" i="5" s="1"/>
  <c r="GL164" i="5"/>
  <c r="GJ161" i="5"/>
  <c r="GY161" i="5" s="1"/>
  <c r="GL156" i="5"/>
  <c r="GK151" i="5"/>
  <c r="GK139" i="5"/>
  <c r="GL136" i="5"/>
  <c r="GJ133" i="5"/>
  <c r="GY133" i="5" s="1"/>
  <c r="GL132" i="5"/>
  <c r="GK131" i="5"/>
  <c r="GJ232" i="5"/>
  <c r="GY232" i="5" s="1"/>
  <c r="GJ220" i="5"/>
  <c r="GY220" i="5" s="1"/>
  <c r="GJ218" i="5"/>
  <c r="GY218" i="5" s="1"/>
  <c r="GJ204" i="5"/>
  <c r="GY204" i="5" s="1"/>
  <c r="GK200" i="5"/>
  <c r="GL180" i="5"/>
  <c r="GK177" i="5"/>
  <c r="GK174" i="5"/>
  <c r="GJ173" i="5"/>
  <c r="GY173" i="5" s="1"/>
  <c r="GJ172" i="5"/>
  <c r="GY172" i="5" s="1"/>
  <c r="GK164" i="5"/>
  <c r="GL159" i="5"/>
  <c r="GL158" i="5"/>
  <c r="GK156" i="5"/>
  <c r="GJ151" i="5"/>
  <c r="GY151" i="5" s="1"/>
  <c r="GL143" i="5"/>
  <c r="GL140" i="5"/>
  <c r="GJ139" i="5"/>
  <c r="GY139" i="5" s="1"/>
  <c r="GL138" i="5"/>
  <c r="GK136" i="5"/>
  <c r="GK132" i="5"/>
  <c r="GJ131" i="5"/>
  <c r="GY131" i="5" s="1"/>
  <c r="GL216" i="5"/>
  <c r="GK212" i="5"/>
  <c r="GK210" i="5"/>
  <c r="GK205" i="5"/>
  <c r="GK201" i="5"/>
  <c r="GJ194" i="5"/>
  <c r="GY194" i="5" s="1"/>
  <c r="GL193" i="5"/>
  <c r="GL191" i="5"/>
  <c r="GL181" i="5"/>
  <c r="GK180" i="5"/>
  <c r="GJ177" i="5"/>
  <c r="GY177" i="5" s="1"/>
  <c r="GJ174" i="5"/>
  <c r="GY174" i="5" s="1"/>
  <c r="GJ164" i="5"/>
  <c r="GY164" i="5" s="1"/>
  <c r="GK159" i="5"/>
  <c r="GK158" i="5"/>
  <c r="GL157" i="5"/>
  <c r="GJ156" i="5"/>
  <c r="GY156" i="5" s="1"/>
  <c r="GL152" i="5"/>
  <c r="GL150" i="5"/>
  <c r="GL147" i="5"/>
  <c r="GK143" i="5"/>
  <c r="GK140" i="5"/>
  <c r="GK138" i="5"/>
  <c r="GL137" i="5"/>
  <c r="GJ136" i="5"/>
  <c r="GY136" i="5" s="1"/>
  <c r="GJ132" i="5"/>
  <c r="GY132" i="5" s="1"/>
  <c r="GK128" i="5"/>
  <c r="GL121" i="5"/>
  <c r="GJ119" i="5"/>
  <c r="GY119" i="5" s="1"/>
  <c r="GK118" i="5"/>
  <c r="GK114" i="5"/>
  <c r="GK112" i="5"/>
  <c r="GJ111" i="5"/>
  <c r="GY111" i="5" s="1"/>
  <c r="GJ110" i="5"/>
  <c r="GY110" i="5" s="1"/>
  <c r="GL104" i="5"/>
  <c r="GL103" i="5"/>
  <c r="GK101" i="5"/>
  <c r="GL243" i="5"/>
  <c r="GJ239" i="5"/>
  <c r="GY239" i="5" s="1"/>
  <c r="GJ237" i="5"/>
  <c r="GY237" i="5" s="1"/>
  <c r="GK235" i="5"/>
  <c r="GK223" i="5"/>
  <c r="GJ206" i="5"/>
  <c r="GY206" i="5" s="1"/>
  <c r="GL202" i="5"/>
  <c r="GJ190" i="5"/>
  <c r="GY190" i="5" s="1"/>
  <c r="GL189" i="5"/>
  <c r="GK188" i="5"/>
  <c r="GK183" i="5"/>
  <c r="GL182" i="5"/>
  <c r="GJ181" i="5"/>
  <c r="GY181" i="5" s="1"/>
  <c r="GK175" i="5"/>
  <c r="GL170" i="5"/>
  <c r="GL169" i="5"/>
  <c r="GL167" i="5"/>
  <c r="GL160" i="5"/>
  <c r="GJ157" i="5"/>
  <c r="GY157" i="5" s="1"/>
  <c r="GL154" i="5"/>
  <c r="GK153" i="5"/>
  <c r="GJ152" i="5"/>
  <c r="GY152" i="5" s="1"/>
  <c r="GJ150" i="5"/>
  <c r="GY150" i="5" s="1"/>
  <c r="GL149" i="5"/>
  <c r="GK148" i="5"/>
  <c r="GJ147" i="5"/>
  <c r="GY147" i="5" s="1"/>
  <c r="GL146" i="5"/>
  <c r="GL145" i="5"/>
  <c r="GK144" i="5"/>
  <c r="GK142" i="5"/>
  <c r="GK141" i="5"/>
  <c r="GJ137" i="5"/>
  <c r="GY137" i="5" s="1"/>
  <c r="GK135" i="5"/>
  <c r="GL134" i="5"/>
  <c r="GJ202" i="5"/>
  <c r="GY202" i="5" s="1"/>
  <c r="GK189" i="5"/>
  <c r="GL178" i="5"/>
  <c r="GL171" i="5"/>
  <c r="GK169" i="5"/>
  <c r="GK167" i="5"/>
  <c r="GL163" i="5"/>
  <c r="GL128" i="5"/>
  <c r="GL125" i="5"/>
  <c r="GJ118" i="5"/>
  <c r="GY118" i="5" s="1"/>
  <c r="GK115" i="5"/>
  <c r="GJ113" i="5"/>
  <c r="GY113" i="5" s="1"/>
  <c r="GL111" i="5"/>
  <c r="GJ105" i="5"/>
  <c r="GY105" i="5" s="1"/>
  <c r="GK102" i="5"/>
  <c r="GK100" i="5"/>
  <c r="GL98" i="5"/>
  <c r="GJ97" i="5"/>
  <c r="GY97" i="5" s="1"/>
  <c r="GK96" i="5"/>
  <c r="GJ93" i="5"/>
  <c r="GY93" i="5" s="1"/>
  <c r="GK92" i="5"/>
  <c r="GJ90" i="5"/>
  <c r="GY90" i="5" s="1"/>
  <c r="GL86" i="5"/>
  <c r="GL84" i="5"/>
  <c r="GL83" i="5"/>
  <c r="GK78" i="5"/>
  <c r="GK75" i="5"/>
  <c r="GL237" i="5"/>
  <c r="GL206" i="5"/>
  <c r="GK193" i="5"/>
  <c r="GJ180" i="5"/>
  <c r="GY180" i="5" s="1"/>
  <c r="GL175" i="5"/>
  <c r="GK152" i="5"/>
  <c r="GK150" i="5"/>
  <c r="GL148" i="5"/>
  <c r="GL144" i="5"/>
  <c r="GL142" i="5"/>
  <c r="GJ140" i="5"/>
  <c r="GY140" i="5" s="1"/>
  <c r="GJ138" i="5"/>
  <c r="GY138" i="5" s="1"/>
  <c r="GJ128" i="5"/>
  <c r="GY128" i="5" s="1"/>
  <c r="GK125" i="5"/>
  <c r="GJ115" i="5"/>
  <c r="GY115" i="5" s="1"/>
  <c r="GK111" i="5"/>
  <c r="GJ102" i="5"/>
  <c r="GY102" i="5" s="1"/>
  <c r="GL101" i="5"/>
  <c r="GJ100" i="5"/>
  <c r="GY100" i="5" s="1"/>
  <c r="GK98" i="5"/>
  <c r="GJ96" i="5"/>
  <c r="GY96" i="5" s="1"/>
  <c r="GL95" i="5"/>
  <c r="GJ92" i="5"/>
  <c r="GY92" i="5" s="1"/>
  <c r="GK86" i="5"/>
  <c r="GL85" i="5"/>
  <c r="GK84" i="5"/>
  <c r="GK83" i="5"/>
  <c r="GJ78" i="5"/>
  <c r="GY78" i="5" s="1"/>
  <c r="GL76" i="5"/>
  <c r="GJ75" i="5"/>
  <c r="GY75" i="5" s="1"/>
  <c r="GJ70" i="5"/>
  <c r="GY70" i="5" s="1"/>
  <c r="GJ68" i="5"/>
  <c r="GY68" i="5" s="1"/>
  <c r="GK67" i="5"/>
  <c r="GK58" i="5"/>
  <c r="GK57" i="5"/>
  <c r="GL56" i="5"/>
  <c r="GJ52" i="5"/>
  <c r="GY52" i="5" s="1"/>
  <c r="GL51" i="5"/>
  <c r="GK245" i="5"/>
  <c r="GK213" i="5"/>
  <c r="GL184" i="5"/>
  <c r="GK182" i="5"/>
  <c r="GJ175" i="5"/>
  <c r="GY175" i="5" s="1"/>
  <c r="GK154" i="5"/>
  <c r="GJ148" i="5"/>
  <c r="GY148" i="5" s="1"/>
  <c r="GK146" i="5"/>
  <c r="GJ144" i="5"/>
  <c r="GY144" i="5" s="1"/>
  <c r="GJ142" i="5"/>
  <c r="GY142" i="5" s="1"/>
  <c r="GK134" i="5"/>
  <c r="GK127" i="5"/>
  <c r="GK123" i="5"/>
  <c r="GL119" i="5"/>
  <c r="GL108" i="5"/>
  <c r="GL106" i="5"/>
  <c r="GK103" i="5"/>
  <c r="GJ101" i="5"/>
  <c r="GY101" i="5" s="1"/>
  <c r="GL99" i="5"/>
  <c r="GJ98" i="5"/>
  <c r="GY98" i="5" s="1"/>
  <c r="GK95" i="5"/>
  <c r="GJ86" i="5"/>
  <c r="GY86" i="5" s="1"/>
  <c r="GK85" i="5"/>
  <c r="GJ84" i="5"/>
  <c r="GY84" i="5" s="1"/>
  <c r="GJ83" i="5"/>
  <c r="GY83" i="5" s="1"/>
  <c r="GL79" i="5"/>
  <c r="GK76" i="5"/>
  <c r="GL73" i="5"/>
  <c r="GJ67" i="5"/>
  <c r="GY67" i="5" s="1"/>
  <c r="GL62" i="5"/>
  <c r="GL61" i="5"/>
  <c r="GL190" i="5"/>
  <c r="GL188" i="5"/>
  <c r="GJ158" i="5"/>
  <c r="GY158" i="5" s="1"/>
  <c r="GK130" i="5"/>
  <c r="GJ127" i="5"/>
  <c r="GY127" i="5" s="1"/>
  <c r="GJ123" i="5"/>
  <c r="GY123" i="5" s="1"/>
  <c r="GK119" i="5"/>
  <c r="GK108" i="5"/>
  <c r="GK106" i="5"/>
  <c r="GJ103" i="5"/>
  <c r="GY103" i="5" s="1"/>
  <c r="GK99" i="5"/>
  <c r="GJ95" i="5"/>
  <c r="GY95" i="5" s="1"/>
  <c r="GL88" i="5"/>
  <c r="GJ85" i="5"/>
  <c r="GY85" i="5" s="1"/>
  <c r="GK79" i="5"/>
  <c r="GJ76" i="5"/>
  <c r="GY76" i="5" s="1"/>
  <c r="GL199" i="5"/>
  <c r="GJ188" i="5"/>
  <c r="GY188" i="5" s="1"/>
  <c r="GL179" i="5"/>
  <c r="GK170" i="5"/>
  <c r="GL168" i="5"/>
  <c r="GL162" i="5"/>
  <c r="GK160" i="5"/>
  <c r="GJ130" i="5"/>
  <c r="GY130" i="5" s="1"/>
  <c r="GL122" i="5"/>
  <c r="GL120" i="5"/>
  <c r="GL117" i="5"/>
  <c r="GK116" i="5"/>
  <c r="GL110" i="5"/>
  <c r="GJ99" i="5"/>
  <c r="GY99" i="5" s="1"/>
  <c r="GL94" i="5"/>
  <c r="GL89" i="5"/>
  <c r="GK88" i="5"/>
  <c r="GL87" i="5"/>
  <c r="GL82" i="5"/>
  <c r="GJ79" i="5"/>
  <c r="GY79" i="5" s="1"/>
  <c r="GL74" i="5"/>
  <c r="GJ73" i="5"/>
  <c r="GY73" i="5" s="1"/>
  <c r="GK72" i="5"/>
  <c r="GK71" i="5"/>
  <c r="GL217" i="5"/>
  <c r="GL203" i="5"/>
  <c r="GJ183" i="5"/>
  <c r="GY183" i="5" s="1"/>
  <c r="GL155" i="5"/>
  <c r="GJ153" i="5"/>
  <c r="GY153" i="5" s="1"/>
  <c r="GK149" i="5"/>
  <c r="GK145" i="5"/>
  <c r="GJ141" i="5"/>
  <c r="GY141" i="5" s="1"/>
  <c r="GJ135" i="5"/>
  <c r="GY135" i="5" s="1"/>
  <c r="GJ129" i="5"/>
  <c r="GY129" i="5" s="1"/>
  <c r="GK126" i="5"/>
  <c r="GJ124" i="5"/>
  <c r="GY124" i="5" s="1"/>
  <c r="GK121" i="5"/>
  <c r="GJ117" i="5"/>
  <c r="GY117" i="5" s="1"/>
  <c r="GJ114" i="5"/>
  <c r="GY114" i="5" s="1"/>
  <c r="GJ112" i="5"/>
  <c r="GY112" i="5" s="1"/>
  <c r="GL109" i="5"/>
  <c r="GK107" i="5"/>
  <c r="GK104" i="5"/>
  <c r="GL97" i="5"/>
  <c r="GJ94" i="5"/>
  <c r="GY94" i="5" s="1"/>
  <c r="GL93" i="5"/>
  <c r="GK91" i="5"/>
  <c r="GL90" i="5"/>
  <c r="GJ89" i="5"/>
  <c r="GY89" i="5" s="1"/>
  <c r="GJ87" i="5"/>
  <c r="GY87" i="5" s="1"/>
  <c r="GJ82" i="5"/>
  <c r="GY82" i="5" s="1"/>
  <c r="GK81" i="5"/>
  <c r="GK80" i="5"/>
  <c r="GK77" i="5"/>
  <c r="GJ74" i="5"/>
  <c r="GY74" i="5" s="1"/>
  <c r="GL69" i="5"/>
  <c r="GJ66" i="5"/>
  <c r="GY66" i="5" s="1"/>
  <c r="GJ64" i="5"/>
  <c r="GY64" i="5" s="1"/>
  <c r="GL63" i="5"/>
  <c r="GJ59" i="5"/>
  <c r="GY59" i="5" s="1"/>
  <c r="GL54" i="5"/>
  <c r="GL53" i="5"/>
  <c r="GK50" i="5"/>
  <c r="GK49" i="5"/>
  <c r="GK48" i="5"/>
  <c r="GL239" i="5"/>
  <c r="GJ191" i="5"/>
  <c r="GY191" i="5" s="1"/>
  <c r="GK157" i="5"/>
  <c r="GJ107" i="5"/>
  <c r="GY107" i="5" s="1"/>
  <c r="GL102" i="5"/>
  <c r="GK97" i="5"/>
  <c r="GJ80" i="5"/>
  <c r="GY80" i="5" s="1"/>
  <c r="GL78" i="5"/>
  <c r="GL66" i="5"/>
  <c r="GK63" i="5"/>
  <c r="GJ62" i="5"/>
  <c r="GY62" i="5" s="1"/>
  <c r="GJ58" i="5"/>
  <c r="GY58" i="5" s="1"/>
  <c r="GK56" i="5"/>
  <c r="GJ42" i="5"/>
  <c r="GY42" i="5" s="1"/>
  <c r="GK41" i="5"/>
  <c r="GL37" i="5"/>
  <c r="GJ36" i="5"/>
  <c r="GY36" i="5" s="1"/>
  <c r="GK35" i="5"/>
  <c r="GJ33" i="5"/>
  <c r="GY33" i="5" s="1"/>
  <c r="GJ32" i="5"/>
  <c r="GY32" i="5" s="1"/>
  <c r="GK25" i="5"/>
  <c r="GL24" i="5"/>
  <c r="GJ22" i="5"/>
  <c r="GY22" i="5" s="1"/>
  <c r="GJ15" i="5"/>
  <c r="GY15" i="5" s="1"/>
  <c r="GK14" i="5"/>
  <c r="GJ13" i="5"/>
  <c r="GY13" i="5" s="1"/>
  <c r="GL12" i="5"/>
  <c r="GJ8" i="5"/>
  <c r="GY8" i="5" s="1"/>
  <c r="GK181" i="5"/>
  <c r="GK147" i="5"/>
  <c r="GK122" i="5"/>
  <c r="GK117" i="5"/>
  <c r="GL112" i="5"/>
  <c r="GL91" i="5"/>
  <c r="GK89" i="5"/>
  <c r="GK87" i="5"/>
  <c r="GL67" i="5"/>
  <c r="GK66" i="5"/>
  <c r="GL65" i="5"/>
  <c r="GJ63" i="5"/>
  <c r="GY63" i="5" s="1"/>
  <c r="GK61" i="5"/>
  <c r="GJ56" i="5"/>
  <c r="GY56" i="5" s="1"/>
  <c r="GL49" i="5"/>
  <c r="GL46" i="5"/>
  <c r="GL45" i="5"/>
  <c r="GL44" i="5"/>
  <c r="GJ41" i="5"/>
  <c r="GY41" i="5" s="1"/>
  <c r="GK37" i="5"/>
  <c r="GJ35" i="5"/>
  <c r="GY35" i="5" s="1"/>
  <c r="GL27" i="5"/>
  <c r="GL26" i="5"/>
  <c r="GJ25" i="5"/>
  <c r="GY25" i="5" s="1"/>
  <c r="GK24" i="5"/>
  <c r="GL19" i="5"/>
  <c r="GL17" i="5"/>
  <c r="GJ14" i="5"/>
  <c r="GY14" i="5" s="1"/>
  <c r="GK12" i="5"/>
  <c r="GK109" i="5"/>
  <c r="GJ104" i="5"/>
  <c r="GY104" i="5" s="1"/>
  <c r="GK93" i="5"/>
  <c r="GJ91" i="5"/>
  <c r="GY91" i="5" s="1"/>
  <c r="GL70" i="5"/>
  <c r="GK65" i="5"/>
  <c r="GJ61" i="5"/>
  <c r="GY61" i="5" s="1"/>
  <c r="GK53" i="5"/>
  <c r="GJ49" i="5"/>
  <c r="GY49" i="5" s="1"/>
  <c r="GK46" i="5"/>
  <c r="GK45" i="5"/>
  <c r="GK44" i="5"/>
  <c r="GL43" i="5"/>
  <c r="GJ37" i="5"/>
  <c r="GY37" i="5" s="1"/>
  <c r="GK27" i="5"/>
  <c r="GK26" i="5"/>
  <c r="GJ24" i="5"/>
  <c r="GY24" i="5" s="1"/>
  <c r="GK19" i="5"/>
  <c r="GL18" i="5"/>
  <c r="GK17" i="5"/>
  <c r="GL16" i="5"/>
  <c r="GJ12" i="5"/>
  <c r="GY12" i="5" s="1"/>
  <c r="GL7" i="5"/>
  <c r="GL3" i="5"/>
  <c r="GL153" i="5"/>
  <c r="GK137" i="5"/>
  <c r="GL124" i="5"/>
  <c r="GL114" i="5"/>
  <c r="GL81" i="5"/>
  <c r="GL77" i="5"/>
  <c r="GK73" i="5"/>
  <c r="GL72" i="5"/>
  <c r="GL71" i="5"/>
  <c r="GK70" i="5"/>
  <c r="GJ65" i="5"/>
  <c r="GY65" i="5" s="1"/>
  <c r="GL60" i="5"/>
  <c r="GL57" i="5"/>
  <c r="GJ53" i="5"/>
  <c r="GY53" i="5" s="1"/>
  <c r="GJ46" i="5"/>
  <c r="GY46" i="5" s="1"/>
  <c r="GJ45" i="5"/>
  <c r="GY45" i="5" s="1"/>
  <c r="GJ44" i="5"/>
  <c r="GY44" i="5" s="1"/>
  <c r="GK43" i="5"/>
  <c r="GL34" i="5"/>
  <c r="GL29" i="5"/>
  <c r="GJ27" i="5"/>
  <c r="GY27" i="5" s="1"/>
  <c r="GJ26" i="5"/>
  <c r="GY26" i="5" s="1"/>
  <c r="GJ19" i="5"/>
  <c r="GY19" i="5" s="1"/>
  <c r="GK18" i="5"/>
  <c r="GJ17" i="5"/>
  <c r="GY17" i="5" s="1"/>
  <c r="GK16" i="5"/>
  <c r="GK7" i="5"/>
  <c r="GL6" i="5"/>
  <c r="GL4" i="5"/>
  <c r="GK3" i="5"/>
  <c r="GJ121" i="5"/>
  <c r="GY121" i="5" s="1"/>
  <c r="GL96" i="5"/>
  <c r="GJ81" i="5"/>
  <c r="GY81" i="5" s="1"/>
  <c r="GJ77" i="5"/>
  <c r="GY77" i="5" s="1"/>
  <c r="GL75" i="5"/>
  <c r="GK74" i="5"/>
  <c r="GJ72" i="5"/>
  <c r="GY72" i="5" s="1"/>
  <c r="GJ71" i="5"/>
  <c r="GY71" i="5" s="1"/>
  <c r="GK69" i="5"/>
  <c r="GL64" i="5"/>
  <c r="GK60" i="5"/>
  <c r="GJ57" i="5"/>
  <c r="GY57" i="5" s="1"/>
  <c r="GL55" i="5"/>
  <c r="GK51" i="5"/>
  <c r="GJ43" i="5"/>
  <c r="GY43" i="5" s="1"/>
  <c r="GL38" i="5"/>
  <c r="GK34" i="5"/>
  <c r="GL31" i="5"/>
  <c r="GK29" i="5"/>
  <c r="GL28" i="5"/>
  <c r="GL21" i="5"/>
  <c r="GJ18" i="5"/>
  <c r="GY18" i="5" s="1"/>
  <c r="GJ16" i="5"/>
  <c r="GY16" i="5" s="1"/>
  <c r="GL11" i="5"/>
  <c r="GL9" i="5"/>
  <c r="GJ7" i="5"/>
  <c r="GY7" i="5" s="1"/>
  <c r="GK6" i="5"/>
  <c r="GL5" i="5"/>
  <c r="GK4" i="5"/>
  <c r="GJ3" i="5"/>
  <c r="GY3" i="5" s="1"/>
  <c r="GL2" i="5"/>
  <c r="GJ159" i="5"/>
  <c r="GY159" i="5" s="1"/>
  <c r="GJ126" i="5"/>
  <c r="GY126" i="5" s="1"/>
  <c r="GL118" i="5"/>
  <c r="GL113" i="5"/>
  <c r="GL105" i="5"/>
  <c r="GL100" i="5"/>
  <c r="GL92" i="5"/>
  <c r="GK90" i="5"/>
  <c r="GL68" i="5"/>
  <c r="GL59" i="5"/>
  <c r="GJ55" i="5"/>
  <c r="GY55" i="5" s="1"/>
  <c r="GK54" i="5"/>
  <c r="GL52" i="5"/>
  <c r="GJ50" i="5"/>
  <c r="GY50" i="5" s="1"/>
  <c r="GJ48" i="5"/>
  <c r="GY48" i="5" s="1"/>
  <c r="GK47" i="5"/>
  <c r="GL42" i="5"/>
  <c r="GK40" i="5"/>
  <c r="GK39" i="5"/>
  <c r="GJ38" i="5"/>
  <c r="GY38" i="5" s="1"/>
  <c r="GL36" i="5"/>
  <c r="GL33" i="5"/>
  <c r="GL32" i="5"/>
  <c r="GJ31" i="5"/>
  <c r="GY31" i="5" s="1"/>
  <c r="GK30" i="5"/>
  <c r="GJ28" i="5"/>
  <c r="GY28" i="5" s="1"/>
  <c r="GK23" i="5"/>
  <c r="GL22" i="5"/>
  <c r="GJ21" i="5"/>
  <c r="GY21" i="5" s="1"/>
  <c r="GK20" i="5"/>
  <c r="GL15" i="5"/>
  <c r="GL13" i="5"/>
  <c r="GJ11" i="5"/>
  <c r="GY11" i="5" s="1"/>
  <c r="GK10" i="5"/>
  <c r="GJ9" i="5"/>
  <c r="GY9" i="5" s="1"/>
  <c r="GL8" i="5"/>
  <c r="GJ5" i="5"/>
  <c r="GY5" i="5" s="1"/>
  <c r="GJ2" i="5"/>
  <c r="GY2" i="5" s="1"/>
  <c r="GL183" i="5"/>
  <c r="GL80" i="5"/>
  <c r="GJ54" i="5"/>
  <c r="GY54" i="5" s="1"/>
  <c r="GK42" i="5"/>
  <c r="GJ40" i="5"/>
  <c r="GY40" i="5" s="1"/>
  <c r="GK36" i="5"/>
  <c r="GK32" i="5"/>
  <c r="GJ30" i="5"/>
  <c r="GY30" i="5" s="1"/>
  <c r="GK15" i="5"/>
  <c r="GK13" i="5"/>
  <c r="GJ143" i="5"/>
  <c r="GY143" i="5" s="1"/>
  <c r="GK94" i="5"/>
  <c r="GJ69" i="5"/>
  <c r="GY69" i="5" s="1"/>
  <c r="GJ51" i="5"/>
  <c r="GY51" i="5" s="1"/>
  <c r="GL48" i="5"/>
  <c r="GL23" i="5"/>
  <c r="GK21" i="5"/>
  <c r="GL141" i="5"/>
  <c r="GK62" i="5"/>
  <c r="GK59" i="5"/>
  <c r="GL25" i="5"/>
  <c r="GJ23" i="5"/>
  <c r="GY23" i="5" s="1"/>
  <c r="GL135" i="5"/>
  <c r="GL50" i="5"/>
  <c r="GL39" i="5"/>
  <c r="GK31" i="5"/>
  <c r="GJ29" i="5"/>
  <c r="GY29" i="5" s="1"/>
  <c r="GL10" i="5"/>
  <c r="GJ6" i="5"/>
  <c r="GY6" i="5" s="1"/>
  <c r="GJ4" i="5"/>
  <c r="GY4" i="5" s="1"/>
  <c r="GK2" i="5"/>
  <c r="GK120" i="5"/>
  <c r="GK110" i="5"/>
  <c r="GK68" i="5"/>
  <c r="GL58" i="5"/>
  <c r="GL41" i="5"/>
  <c r="GJ39" i="5"/>
  <c r="GY39" i="5" s="1"/>
  <c r="GL35" i="5"/>
  <c r="GK33" i="5"/>
  <c r="GL14" i="5"/>
  <c r="GJ10" i="5"/>
  <c r="GY10" i="5" s="1"/>
  <c r="GK8" i="5"/>
  <c r="GL107" i="5"/>
  <c r="GK82" i="5"/>
  <c r="GK52" i="5"/>
  <c r="GJ47" i="5"/>
  <c r="GY47" i="5" s="1"/>
  <c r="GK22" i="5"/>
  <c r="GJ20" i="5"/>
  <c r="GY20" i="5" s="1"/>
  <c r="GJ116" i="5"/>
  <c r="GY116" i="5" s="1"/>
  <c r="GJ34" i="5"/>
  <c r="GY34" i="5" s="1"/>
  <c r="GK9" i="5"/>
  <c r="GJ60" i="5"/>
  <c r="GY60" i="5" s="1"/>
  <c r="GL40" i="5"/>
  <c r="GL47" i="5"/>
  <c r="GK38" i="5"/>
  <c r="GL30" i="5"/>
  <c r="GK5" i="5"/>
  <c r="GJ88" i="5"/>
  <c r="GY88" i="5" s="1"/>
  <c r="GK28" i="5"/>
  <c r="GK11" i="5"/>
  <c r="GK129" i="5"/>
  <c r="GK64" i="5"/>
  <c r="GK55" i="5"/>
  <c r="GL20" i="5"/>
  <c r="GU245" i="5"/>
  <c r="GU246" i="5"/>
  <c r="GV243" i="5"/>
  <c r="GU239" i="5"/>
  <c r="GV238" i="5"/>
  <c r="GU237" i="5"/>
  <c r="GU235" i="5"/>
  <c r="GV234" i="5"/>
  <c r="GV223" i="5"/>
  <c r="GT217" i="5"/>
  <c r="GU216" i="5"/>
  <c r="GT213" i="5"/>
  <c r="GU212" i="5"/>
  <c r="GU211" i="5"/>
  <c r="GU210" i="5"/>
  <c r="GV209" i="5"/>
  <c r="GV208" i="5"/>
  <c r="GT205" i="5"/>
  <c r="GT201" i="5"/>
  <c r="GT200" i="5"/>
  <c r="GU198" i="5"/>
  <c r="GV197" i="5"/>
  <c r="GU196" i="5"/>
  <c r="GV195" i="5"/>
  <c r="GU193" i="5"/>
  <c r="GU190" i="5"/>
  <c r="GV246" i="5"/>
  <c r="GV245" i="5"/>
  <c r="GU243" i="5"/>
  <c r="GV242" i="5"/>
  <c r="GV241" i="5"/>
  <c r="GT239" i="5"/>
  <c r="GU238" i="5"/>
  <c r="GT237" i="5"/>
  <c r="GV236" i="5"/>
  <c r="GT235" i="5"/>
  <c r="GU234" i="5"/>
  <c r="GV224" i="5"/>
  <c r="GU223" i="5"/>
  <c r="GT216" i="5"/>
  <c r="GT212" i="5"/>
  <c r="GT211" i="5"/>
  <c r="GT210" i="5"/>
  <c r="GU209" i="5"/>
  <c r="GU208" i="5"/>
  <c r="GT198" i="5"/>
  <c r="GU197" i="5"/>
  <c r="GT196" i="5"/>
  <c r="GU195" i="5"/>
  <c r="GT193" i="5"/>
  <c r="GT246" i="5"/>
  <c r="GT245" i="5"/>
  <c r="GT243" i="5"/>
  <c r="GU242" i="5"/>
  <c r="GU241" i="5"/>
  <c r="GV240" i="5"/>
  <c r="GT238" i="5"/>
  <c r="GU236" i="5"/>
  <c r="GT234" i="5"/>
  <c r="GV233" i="5"/>
  <c r="GV230" i="5"/>
  <c r="GV229" i="5"/>
  <c r="GU224" i="5"/>
  <c r="GT223" i="5"/>
  <c r="GV222" i="5"/>
  <c r="GV214" i="5"/>
  <c r="GT209" i="5"/>
  <c r="GT208" i="5"/>
  <c r="GV207" i="5"/>
  <c r="GV244" i="5"/>
  <c r="GT242" i="5"/>
  <c r="GT241" i="5"/>
  <c r="GU240" i="5"/>
  <c r="GT236" i="5"/>
  <c r="GU233" i="5"/>
  <c r="GV231" i="5"/>
  <c r="GU230" i="5"/>
  <c r="GU229" i="5"/>
  <c r="GV228" i="5"/>
  <c r="GV225" i="5"/>
  <c r="GT224" i="5"/>
  <c r="GU222" i="5"/>
  <c r="GV221" i="5"/>
  <c r="GV220" i="5"/>
  <c r="GV219" i="5"/>
  <c r="GU214" i="5"/>
  <c r="GU207" i="5"/>
  <c r="GV206" i="5"/>
  <c r="GU244" i="5"/>
  <c r="GT240" i="5"/>
  <c r="GT233" i="5"/>
  <c r="GV232" i="5"/>
  <c r="GU231" i="5"/>
  <c r="GT230" i="5"/>
  <c r="GT229" i="5"/>
  <c r="GU228" i="5"/>
  <c r="GV227" i="5"/>
  <c r="GV226" i="5"/>
  <c r="GU225" i="5"/>
  <c r="GT222" i="5"/>
  <c r="GU221" i="5"/>
  <c r="GU220" i="5"/>
  <c r="GU219" i="5"/>
  <c r="GV218" i="5"/>
  <c r="GV215" i="5"/>
  <c r="GT214" i="5"/>
  <c r="GT207" i="5"/>
  <c r="GU206" i="5"/>
  <c r="GT194" i="5"/>
  <c r="GU192" i="5"/>
  <c r="GV191" i="5"/>
  <c r="GT232" i="5"/>
  <c r="GT227" i="5"/>
  <c r="GT226" i="5"/>
  <c r="GT218" i="5"/>
  <c r="GV217" i="5"/>
  <c r="GT215" i="5"/>
  <c r="GV213" i="5"/>
  <c r="GV205" i="5"/>
  <c r="GU204" i="5"/>
  <c r="GU203" i="5"/>
  <c r="GU202" i="5"/>
  <c r="GV201" i="5"/>
  <c r="GV200" i="5"/>
  <c r="GU199" i="5"/>
  <c r="GT204" i="5"/>
  <c r="GU200" i="5"/>
  <c r="GU194" i="5"/>
  <c r="GV193" i="5"/>
  <c r="GT191" i="5"/>
  <c r="GT188" i="5"/>
  <c r="GU183" i="5"/>
  <c r="GU182" i="5"/>
  <c r="GT181" i="5"/>
  <c r="GU175" i="5"/>
  <c r="GV170" i="5"/>
  <c r="GV169" i="5"/>
  <c r="GV168" i="5"/>
  <c r="GV167" i="5"/>
  <c r="GV160" i="5"/>
  <c r="GT157" i="5"/>
  <c r="GV154" i="5"/>
  <c r="GU153" i="5"/>
  <c r="GT152" i="5"/>
  <c r="GV149" i="5"/>
  <c r="GT148" i="5"/>
  <c r="GU146" i="5"/>
  <c r="GV145" i="5"/>
  <c r="GT144" i="5"/>
  <c r="GT142" i="5"/>
  <c r="GU141" i="5"/>
  <c r="GT137" i="5"/>
  <c r="GU135" i="5"/>
  <c r="GU134" i="5"/>
  <c r="GT244" i="5"/>
  <c r="GU232" i="5"/>
  <c r="GT228" i="5"/>
  <c r="GU226" i="5"/>
  <c r="GT220" i="5"/>
  <c r="GU218" i="5"/>
  <c r="GV189" i="5"/>
  <c r="GV186" i="5"/>
  <c r="GV184" i="5"/>
  <c r="GT183" i="5"/>
  <c r="GT182" i="5"/>
  <c r="GV179" i="5"/>
  <c r="GV178" i="5"/>
  <c r="GT175" i="5"/>
  <c r="GV171" i="5"/>
  <c r="GU170" i="5"/>
  <c r="GU169" i="5"/>
  <c r="GU168" i="5"/>
  <c r="GU167" i="5"/>
  <c r="GV166" i="5"/>
  <c r="GV163" i="5"/>
  <c r="GV162" i="5"/>
  <c r="GU160" i="5"/>
  <c r="GV155" i="5"/>
  <c r="GU154" i="5"/>
  <c r="GT153" i="5"/>
  <c r="GU149" i="5"/>
  <c r="GT146" i="5"/>
  <c r="GU145" i="5"/>
  <c r="GT141" i="5"/>
  <c r="GT135" i="5"/>
  <c r="GT134" i="5"/>
  <c r="GV133" i="5"/>
  <c r="GU125" i="5"/>
  <c r="GU122" i="5"/>
  <c r="GV120" i="5"/>
  <c r="GU109" i="5"/>
  <c r="GV108" i="5"/>
  <c r="GT107" i="5"/>
  <c r="GU106" i="5"/>
  <c r="GV105" i="5"/>
  <c r="GT102" i="5"/>
  <c r="GU100" i="5"/>
  <c r="GT99" i="5"/>
  <c r="GV216" i="5"/>
  <c r="GV212" i="5"/>
  <c r="GV210" i="5"/>
  <c r="GU205" i="5"/>
  <c r="GU201" i="5"/>
  <c r="GU189" i="5"/>
  <c r="GU186" i="5"/>
  <c r="GV185" i="5"/>
  <c r="GU184" i="5"/>
  <c r="GU179" i="5"/>
  <c r="GU178" i="5"/>
  <c r="GV176" i="5"/>
  <c r="GV172" i="5"/>
  <c r="GU171" i="5"/>
  <c r="GT170" i="5"/>
  <c r="GT169" i="5"/>
  <c r="GT168" i="5"/>
  <c r="GT167" i="5"/>
  <c r="GU166" i="5"/>
  <c r="GV165" i="5"/>
  <c r="GU163" i="5"/>
  <c r="GU162" i="5"/>
  <c r="GV161" i="5"/>
  <c r="GT160" i="5"/>
  <c r="GU155" i="5"/>
  <c r="GT154" i="5"/>
  <c r="GT149" i="5"/>
  <c r="GT145" i="5"/>
  <c r="GU133" i="5"/>
  <c r="GT206" i="5"/>
  <c r="GV202" i="5"/>
  <c r="GT189" i="5"/>
  <c r="GV187" i="5"/>
  <c r="GT186" i="5"/>
  <c r="GU185" i="5"/>
  <c r="GT184" i="5"/>
  <c r="GT179" i="5"/>
  <c r="GT178" i="5"/>
  <c r="GU176" i="5"/>
  <c r="GV173" i="5"/>
  <c r="GU172" i="5"/>
  <c r="GT171" i="5"/>
  <c r="GT166" i="5"/>
  <c r="GU165" i="5"/>
  <c r="GV164" i="5"/>
  <c r="GT163" i="5"/>
  <c r="GT162" i="5"/>
  <c r="GU161" i="5"/>
  <c r="GT155" i="5"/>
  <c r="GV151" i="5"/>
  <c r="GV139" i="5"/>
  <c r="GV136" i="5"/>
  <c r="GT133" i="5"/>
  <c r="GV132" i="5"/>
  <c r="GV131" i="5"/>
  <c r="GV130" i="5"/>
  <c r="GV239" i="5"/>
  <c r="GV237" i="5"/>
  <c r="GV235" i="5"/>
  <c r="GT202" i="5"/>
  <c r="GV192" i="5"/>
  <c r="GU187" i="5"/>
  <c r="GT185" i="5"/>
  <c r="GV177" i="5"/>
  <c r="GT176" i="5"/>
  <c r="GV174" i="5"/>
  <c r="GU173" i="5"/>
  <c r="GT172" i="5"/>
  <c r="GT165" i="5"/>
  <c r="GU164" i="5"/>
  <c r="GT161" i="5"/>
  <c r="GV156" i="5"/>
  <c r="GU151" i="5"/>
  <c r="GV140" i="5"/>
  <c r="GU139" i="5"/>
  <c r="GV138" i="5"/>
  <c r="GU136" i="5"/>
  <c r="GU132" i="5"/>
  <c r="GU131" i="5"/>
  <c r="GU130" i="5"/>
  <c r="GU129" i="5"/>
  <c r="GV128" i="5"/>
  <c r="GU127" i="5"/>
  <c r="GU126" i="5"/>
  <c r="GT124" i="5"/>
  <c r="GT123" i="5"/>
  <c r="GV119" i="5"/>
  <c r="GV118" i="5"/>
  <c r="GT116" i="5"/>
  <c r="GU115" i="5"/>
  <c r="GV114" i="5"/>
  <c r="GT113" i="5"/>
  <c r="GV111" i="5"/>
  <c r="GV110" i="5"/>
  <c r="GU217" i="5"/>
  <c r="GU213" i="5"/>
  <c r="GV211" i="5"/>
  <c r="GT203" i="5"/>
  <c r="GT199" i="5"/>
  <c r="GT197" i="5"/>
  <c r="GT195" i="5"/>
  <c r="GV190" i="5"/>
  <c r="GV188" i="5"/>
  <c r="GV181" i="5"/>
  <c r="GU180" i="5"/>
  <c r="GT177" i="5"/>
  <c r="GT174" i="5"/>
  <c r="GU159" i="5"/>
  <c r="GU158" i="5"/>
  <c r="GV157" i="5"/>
  <c r="GT156" i="5"/>
  <c r="GV152" i="5"/>
  <c r="GU150" i="5"/>
  <c r="GV148" i="5"/>
  <c r="GU147" i="5"/>
  <c r="GV144" i="5"/>
  <c r="GU143" i="5"/>
  <c r="GV142" i="5"/>
  <c r="GT140" i="5"/>
  <c r="GT138" i="5"/>
  <c r="GV137" i="5"/>
  <c r="GT128" i="5"/>
  <c r="GV182" i="5"/>
  <c r="GT180" i="5"/>
  <c r="GV175" i="5"/>
  <c r="GU152" i="5"/>
  <c r="GT150" i="5"/>
  <c r="GU148" i="5"/>
  <c r="GV146" i="5"/>
  <c r="GU144" i="5"/>
  <c r="GU142" i="5"/>
  <c r="GV134" i="5"/>
  <c r="GV124" i="5"/>
  <c r="GT122" i="5"/>
  <c r="GV121" i="5"/>
  <c r="GU120" i="5"/>
  <c r="GU117" i="5"/>
  <c r="GU114" i="5"/>
  <c r="GV112" i="5"/>
  <c r="GU110" i="5"/>
  <c r="GV107" i="5"/>
  <c r="GV104" i="5"/>
  <c r="GU97" i="5"/>
  <c r="GV96" i="5"/>
  <c r="GV93" i="5"/>
  <c r="GT91" i="5"/>
  <c r="GV90" i="5"/>
  <c r="GT82" i="5"/>
  <c r="GT81" i="5"/>
  <c r="GT80" i="5"/>
  <c r="GU78" i="5"/>
  <c r="GU77" i="5"/>
  <c r="GV75" i="5"/>
  <c r="GT221" i="5"/>
  <c r="GV196" i="5"/>
  <c r="GU177" i="5"/>
  <c r="GV158" i="5"/>
  <c r="GU156" i="5"/>
  <c r="GT132" i="5"/>
  <c r="GT130" i="5"/>
  <c r="GV129" i="5"/>
  <c r="GV126" i="5"/>
  <c r="GU124" i="5"/>
  <c r="GU121" i="5"/>
  <c r="GT120" i="5"/>
  <c r="GT117" i="5"/>
  <c r="GT114" i="5"/>
  <c r="GU112" i="5"/>
  <c r="GT110" i="5"/>
  <c r="GV109" i="5"/>
  <c r="GU107" i="5"/>
  <c r="GU104" i="5"/>
  <c r="GT97" i="5"/>
  <c r="GU96" i="5"/>
  <c r="GU93" i="5"/>
  <c r="GV92" i="5"/>
  <c r="GU90" i="5"/>
  <c r="GV83" i="5"/>
  <c r="GT78" i="5"/>
  <c r="GT77" i="5"/>
  <c r="GU75" i="5"/>
  <c r="GV70" i="5"/>
  <c r="GU69" i="5"/>
  <c r="GV68" i="5"/>
  <c r="GU63" i="5"/>
  <c r="GU54" i="5"/>
  <c r="GU53" i="5"/>
  <c r="GV52" i="5"/>
  <c r="GT50" i="5"/>
  <c r="GT49" i="5"/>
  <c r="GT48" i="5"/>
  <c r="GT190" i="5"/>
  <c r="GU188" i="5"/>
  <c r="GT158" i="5"/>
  <c r="GT129" i="5"/>
  <c r="GT126" i="5"/>
  <c r="GT121" i="5"/>
  <c r="GU118" i="5"/>
  <c r="GV113" i="5"/>
  <c r="GT112" i="5"/>
  <c r="GT109" i="5"/>
  <c r="GU105" i="5"/>
  <c r="GT104" i="5"/>
  <c r="GV102" i="5"/>
  <c r="GV98" i="5"/>
  <c r="GT96" i="5"/>
  <c r="GT93" i="5"/>
  <c r="GU92" i="5"/>
  <c r="GT90" i="5"/>
  <c r="GV86" i="5"/>
  <c r="GV85" i="5"/>
  <c r="GV84" i="5"/>
  <c r="GU83" i="5"/>
  <c r="GT75" i="5"/>
  <c r="GU70" i="5"/>
  <c r="GT69" i="5"/>
  <c r="GU68" i="5"/>
  <c r="GV67" i="5"/>
  <c r="GT63" i="5"/>
  <c r="GU227" i="5"/>
  <c r="GT219" i="5"/>
  <c r="GV199" i="5"/>
  <c r="GT192" i="5"/>
  <c r="GU174" i="5"/>
  <c r="GT164" i="5"/>
  <c r="GT151" i="5"/>
  <c r="GV147" i="5"/>
  <c r="GV143" i="5"/>
  <c r="GT139" i="5"/>
  <c r="GV125" i="5"/>
  <c r="GT118" i="5"/>
  <c r="GV115" i="5"/>
  <c r="GU113" i="5"/>
  <c r="GT105" i="5"/>
  <c r="GU102" i="5"/>
  <c r="GV100" i="5"/>
  <c r="GU98" i="5"/>
  <c r="GV95" i="5"/>
  <c r="GT92" i="5"/>
  <c r="GU86" i="5"/>
  <c r="GU85" i="5"/>
  <c r="GU84" i="5"/>
  <c r="GT83" i="5"/>
  <c r="GV79" i="5"/>
  <c r="GV76" i="5"/>
  <c r="GV204" i="5"/>
  <c r="GV183" i="5"/>
  <c r="GU181" i="5"/>
  <c r="GV153" i="5"/>
  <c r="GT147" i="5"/>
  <c r="GT143" i="5"/>
  <c r="GV141" i="5"/>
  <c r="GU137" i="5"/>
  <c r="GV135" i="5"/>
  <c r="GU128" i="5"/>
  <c r="GT125" i="5"/>
  <c r="GV123" i="5"/>
  <c r="GT115" i="5"/>
  <c r="GU111" i="5"/>
  <c r="GV101" i="5"/>
  <c r="GT100" i="5"/>
  <c r="GT98" i="5"/>
  <c r="GU95" i="5"/>
  <c r="GT86" i="5"/>
  <c r="GT85" i="5"/>
  <c r="GT84" i="5"/>
  <c r="GU79" i="5"/>
  <c r="GU76" i="5"/>
  <c r="GV74" i="5"/>
  <c r="GV73" i="5"/>
  <c r="GV194" i="5"/>
  <c r="GU191" i="5"/>
  <c r="GT159" i="5"/>
  <c r="GU157" i="5"/>
  <c r="GT127" i="5"/>
  <c r="GU119" i="5"/>
  <c r="GV116" i="5"/>
  <c r="GU108" i="5"/>
  <c r="GT106" i="5"/>
  <c r="GU103" i="5"/>
  <c r="GT101" i="5"/>
  <c r="GV99" i="5"/>
  <c r="GU94" i="5"/>
  <c r="GV91" i="5"/>
  <c r="GU89" i="5"/>
  <c r="GU88" i="5"/>
  <c r="GU87" i="5"/>
  <c r="GV82" i="5"/>
  <c r="GV81" i="5"/>
  <c r="GV80" i="5"/>
  <c r="GT74" i="5"/>
  <c r="GT73" i="5"/>
  <c r="GU72" i="5"/>
  <c r="GU71" i="5"/>
  <c r="GV66" i="5"/>
  <c r="GU65" i="5"/>
  <c r="GV64" i="5"/>
  <c r="GT62" i="5"/>
  <c r="GT61" i="5"/>
  <c r="GU60" i="5"/>
  <c r="GV59" i="5"/>
  <c r="GT55" i="5"/>
  <c r="GT173" i="5"/>
  <c r="GU140" i="5"/>
  <c r="GV122" i="5"/>
  <c r="GV117" i="5"/>
  <c r="GU99" i="5"/>
  <c r="GU91" i="5"/>
  <c r="GT89" i="5"/>
  <c r="GT87" i="5"/>
  <c r="GU74" i="5"/>
  <c r="GU73" i="5"/>
  <c r="GV72" i="5"/>
  <c r="GV71" i="5"/>
  <c r="GV69" i="5"/>
  <c r="GV60" i="5"/>
  <c r="GT57" i="5"/>
  <c r="GV55" i="5"/>
  <c r="GU51" i="5"/>
  <c r="GV50" i="5"/>
  <c r="GV48" i="5"/>
  <c r="GU47" i="5"/>
  <c r="GV42" i="5"/>
  <c r="GU40" i="5"/>
  <c r="GU39" i="5"/>
  <c r="GT38" i="5"/>
  <c r="GV36" i="5"/>
  <c r="GU33" i="5"/>
  <c r="GV32" i="5"/>
  <c r="GT31" i="5"/>
  <c r="GT30" i="5"/>
  <c r="GU23" i="5"/>
  <c r="GU22" i="5"/>
  <c r="GT21" i="5"/>
  <c r="GT20" i="5"/>
  <c r="GV15" i="5"/>
  <c r="GV14" i="5"/>
  <c r="GV13" i="5"/>
  <c r="GT11" i="5"/>
  <c r="GT10" i="5"/>
  <c r="GT9" i="5"/>
  <c r="GU8" i="5"/>
  <c r="GV203" i="5"/>
  <c r="GT131" i="5"/>
  <c r="GV127" i="5"/>
  <c r="GV106" i="5"/>
  <c r="GU101" i="5"/>
  <c r="GT79" i="5"/>
  <c r="GT72" i="5"/>
  <c r="GT71" i="5"/>
  <c r="GU64" i="5"/>
  <c r="GT60" i="5"/>
  <c r="GU55" i="5"/>
  <c r="GV54" i="5"/>
  <c r="GT51" i="5"/>
  <c r="GU50" i="5"/>
  <c r="GU48" i="5"/>
  <c r="GT47" i="5"/>
  <c r="GU42" i="5"/>
  <c r="GV41" i="5"/>
  <c r="GT40" i="5"/>
  <c r="GT39" i="5"/>
  <c r="GV37" i="5"/>
  <c r="GU36" i="5"/>
  <c r="GV35" i="5"/>
  <c r="GT33" i="5"/>
  <c r="GU32" i="5"/>
  <c r="GV25" i="5"/>
  <c r="GV24" i="5"/>
  <c r="GT23" i="5"/>
  <c r="GT22" i="5"/>
  <c r="GU15" i="5"/>
  <c r="GU14" i="5"/>
  <c r="GU13" i="5"/>
  <c r="GV12" i="5"/>
  <c r="GT8" i="5"/>
  <c r="GT231" i="5"/>
  <c r="GV180" i="5"/>
  <c r="GU138" i="5"/>
  <c r="GT119" i="5"/>
  <c r="GU81" i="5"/>
  <c r="GV77" i="5"/>
  <c r="GT64" i="5"/>
  <c r="GV58" i="5"/>
  <c r="GT54" i="5"/>
  <c r="GU52" i="5"/>
  <c r="GT42" i="5"/>
  <c r="GU41" i="5"/>
  <c r="GU37" i="5"/>
  <c r="GT36" i="5"/>
  <c r="GU35" i="5"/>
  <c r="GT32" i="5"/>
  <c r="GV26" i="5"/>
  <c r="GU25" i="5"/>
  <c r="GU24" i="5"/>
  <c r="GT15" i="5"/>
  <c r="GT14" i="5"/>
  <c r="GT13" i="5"/>
  <c r="GU12" i="5"/>
  <c r="GT225" i="5"/>
  <c r="GV198" i="5"/>
  <c r="GT187" i="5"/>
  <c r="GT111" i="5"/>
  <c r="GV103" i="5"/>
  <c r="GV94" i="5"/>
  <c r="GV88" i="5"/>
  <c r="GT68" i="5"/>
  <c r="GV62" i="5"/>
  <c r="GU59" i="5"/>
  <c r="GU58" i="5"/>
  <c r="GV56" i="5"/>
  <c r="GT52" i="5"/>
  <c r="GV46" i="5"/>
  <c r="GV45" i="5"/>
  <c r="GV44" i="5"/>
  <c r="GT41" i="5"/>
  <c r="GT37" i="5"/>
  <c r="GT35" i="5"/>
  <c r="GV27" i="5"/>
  <c r="GU26" i="5"/>
  <c r="GT25" i="5"/>
  <c r="GT24" i="5"/>
  <c r="GV19" i="5"/>
  <c r="GV18" i="5"/>
  <c r="GV17" i="5"/>
  <c r="GV16" i="5"/>
  <c r="GT12" i="5"/>
  <c r="GT136" i="5"/>
  <c r="GU116" i="5"/>
  <c r="GT108" i="5"/>
  <c r="GT103" i="5"/>
  <c r="GT94" i="5"/>
  <c r="GT88" i="5"/>
  <c r="GV63" i="5"/>
  <c r="GU62" i="5"/>
  <c r="GT59" i="5"/>
  <c r="GT58" i="5"/>
  <c r="GU56" i="5"/>
  <c r="GV49" i="5"/>
  <c r="GU46" i="5"/>
  <c r="GU45" i="5"/>
  <c r="GU44" i="5"/>
  <c r="GV43" i="5"/>
  <c r="GU27" i="5"/>
  <c r="GT26" i="5"/>
  <c r="GU19" i="5"/>
  <c r="GU18" i="5"/>
  <c r="GU17" i="5"/>
  <c r="GU16" i="5"/>
  <c r="GV7" i="5"/>
  <c r="GV6" i="5"/>
  <c r="GV4" i="5"/>
  <c r="GV3" i="5"/>
  <c r="GU215" i="5"/>
  <c r="GV150" i="5"/>
  <c r="GV97" i="5"/>
  <c r="GU82" i="5"/>
  <c r="GU80" i="5"/>
  <c r="GV78" i="5"/>
  <c r="GT67" i="5"/>
  <c r="GT66" i="5"/>
  <c r="GV65" i="5"/>
  <c r="GU61" i="5"/>
  <c r="GV57" i="5"/>
  <c r="GT53" i="5"/>
  <c r="GT43" i="5"/>
  <c r="GV38" i="5"/>
  <c r="GU34" i="5"/>
  <c r="GV31" i="5"/>
  <c r="GV30" i="5"/>
  <c r="GU29" i="5"/>
  <c r="GU28" i="5"/>
  <c r="GV21" i="5"/>
  <c r="GV20" i="5"/>
  <c r="GV11" i="5"/>
  <c r="GV10" i="5"/>
  <c r="GV9" i="5"/>
  <c r="GT7" i="5"/>
  <c r="GT6" i="5"/>
  <c r="GU5" i="5"/>
  <c r="GT4" i="5"/>
  <c r="GT3" i="5"/>
  <c r="GU2" i="5"/>
  <c r="GT95" i="5"/>
  <c r="GV87" i="5"/>
  <c r="GV51" i="5"/>
  <c r="GV23" i="5"/>
  <c r="GU21" i="5"/>
  <c r="GU123" i="5"/>
  <c r="GT56" i="5"/>
  <c r="GV53" i="5"/>
  <c r="GV29" i="5"/>
  <c r="GT27" i="5"/>
  <c r="GU6" i="5"/>
  <c r="GU4" i="5"/>
  <c r="GV2" i="5"/>
  <c r="GT65" i="5"/>
  <c r="GV39" i="5"/>
  <c r="GV33" i="5"/>
  <c r="GU31" i="5"/>
  <c r="GT29" i="5"/>
  <c r="GU10" i="5"/>
  <c r="GV8" i="5"/>
  <c r="GT2" i="5"/>
  <c r="GV61" i="5"/>
  <c r="GT45" i="5"/>
  <c r="GU43" i="5"/>
  <c r="GT18" i="5"/>
  <c r="GT16" i="5"/>
  <c r="GT76" i="5"/>
  <c r="GV47" i="5"/>
  <c r="GV22" i="5"/>
  <c r="GU20" i="5"/>
  <c r="GV89" i="5"/>
  <c r="GT70" i="5"/>
  <c r="GU57" i="5"/>
  <c r="GV40" i="5"/>
  <c r="GU38" i="5"/>
  <c r="GT34" i="5"/>
  <c r="GU30" i="5"/>
  <c r="GT28" i="5"/>
  <c r="GU11" i="5"/>
  <c r="GU9" i="5"/>
  <c r="GT5" i="5"/>
  <c r="GT17" i="5"/>
  <c r="GU49" i="5"/>
  <c r="GU7" i="5"/>
  <c r="GV159" i="5"/>
  <c r="GV5" i="5"/>
  <c r="GT46" i="5"/>
  <c r="GU66" i="5"/>
  <c r="GT44" i="5"/>
  <c r="GT19" i="5"/>
  <c r="GU3" i="5"/>
  <c r="GU67" i="5"/>
  <c r="GV34" i="5"/>
  <c r="GV28" i="5"/>
  <c r="IA57" i="5" l="1"/>
  <c r="HM57" i="5"/>
  <c r="HT67" i="5"/>
  <c r="HL67" i="5"/>
  <c r="HT15" i="5"/>
  <c r="HL15" i="5"/>
  <c r="IA23" i="5"/>
  <c r="HM23" i="5"/>
  <c r="IA76" i="5"/>
  <c r="HM76" i="5"/>
  <c r="HT126" i="5"/>
  <c r="HL126" i="5"/>
  <c r="HL180" i="5"/>
  <c r="HT180" i="5"/>
  <c r="HL184" i="5"/>
  <c r="HT184" i="5"/>
  <c r="IA170" i="5"/>
  <c r="HM170" i="5"/>
  <c r="HL214" i="5"/>
  <c r="HT214" i="5"/>
  <c r="IA190" i="5"/>
  <c r="HM190" i="5"/>
  <c r="HE31" i="5"/>
  <c r="GZ31" i="5"/>
  <c r="HA2" i="5"/>
  <c r="GM2" i="5"/>
  <c r="M2" i="7" s="1"/>
  <c r="HA16" i="5"/>
  <c r="GM16" i="5"/>
  <c r="M16" i="7" s="1"/>
  <c r="GZ97" i="5"/>
  <c r="HE97" i="5"/>
  <c r="GZ79" i="5"/>
  <c r="HE79" i="5"/>
  <c r="GM189" i="5"/>
  <c r="M189" i="7" s="1"/>
  <c r="HA189" i="5"/>
  <c r="GZ139" i="5"/>
  <c r="HE139" i="5"/>
  <c r="GZ171" i="5"/>
  <c r="HE171" i="5"/>
  <c r="GR17" i="5"/>
  <c r="V17" i="7" s="1"/>
  <c r="HJ17" i="5"/>
  <c r="HJ51" i="5"/>
  <c r="GR51" i="5"/>
  <c r="V51" i="7" s="1"/>
  <c r="GR235" i="5"/>
  <c r="V235" i="7" s="1"/>
  <c r="HJ235" i="5"/>
  <c r="IA2" i="5"/>
  <c r="HM2" i="5"/>
  <c r="HM94" i="5"/>
  <c r="IA94" i="5"/>
  <c r="GZ110" i="5"/>
  <c r="HE110" i="5"/>
  <c r="HQ64" i="5"/>
  <c r="HI64" i="5"/>
  <c r="HJ81" i="5"/>
  <c r="GR81" i="5"/>
  <c r="V81" i="7" s="1"/>
  <c r="HJ110" i="5"/>
  <c r="GR110" i="5"/>
  <c r="V110" i="7" s="1"/>
  <c r="HJ156" i="5"/>
  <c r="GR156" i="5"/>
  <c r="V156" i="7" s="1"/>
  <c r="HH62" i="5"/>
  <c r="HC62" i="5"/>
  <c r="HD62" i="5" s="1"/>
  <c r="GR82" i="5"/>
  <c r="V82" i="7" s="1"/>
  <c r="HJ82" i="5"/>
  <c r="HC108" i="5"/>
  <c r="HD108" i="5" s="1"/>
  <c r="HH108" i="5"/>
  <c r="HC76" i="5"/>
  <c r="HD76" i="5" s="1"/>
  <c r="HH76" i="5"/>
  <c r="HQ103" i="5"/>
  <c r="HI103" i="5"/>
  <c r="GR138" i="5"/>
  <c r="V138" i="7" s="1"/>
  <c r="HJ138" i="5"/>
  <c r="HJ131" i="5"/>
  <c r="GR131" i="5"/>
  <c r="V131" i="7" s="1"/>
  <c r="HQ165" i="5"/>
  <c r="HI165" i="5"/>
  <c r="HC179" i="5"/>
  <c r="HD179" i="5" s="1"/>
  <c r="HH179" i="5"/>
  <c r="HI225" i="5"/>
  <c r="HQ225" i="5"/>
  <c r="HQ102" i="5"/>
  <c r="HI102" i="5"/>
  <c r="HQ125" i="5"/>
  <c r="HI125" i="5"/>
  <c r="HI149" i="5"/>
  <c r="HQ149" i="5"/>
  <c r="HQ167" i="5"/>
  <c r="HI167" i="5"/>
  <c r="HC182" i="5"/>
  <c r="HD182" i="5" s="1"/>
  <c r="HH182" i="5"/>
  <c r="HI141" i="5"/>
  <c r="HQ141" i="5"/>
  <c r="HH152" i="5"/>
  <c r="HC152" i="5"/>
  <c r="HD152" i="5" s="1"/>
  <c r="HI175" i="5"/>
  <c r="HQ175" i="5"/>
  <c r="HC194" i="5"/>
  <c r="HD194" i="5" s="1"/>
  <c r="HH194" i="5"/>
  <c r="HI137" i="5"/>
  <c r="HQ137" i="5"/>
  <c r="HJ148" i="5"/>
  <c r="GR148" i="5"/>
  <c r="V148" i="7" s="1"/>
  <c r="HH180" i="5"/>
  <c r="HC180" i="5"/>
  <c r="HD180" i="5" s="1"/>
  <c r="HQ194" i="5"/>
  <c r="HI194" i="5"/>
  <c r="HQ240" i="5"/>
  <c r="HI240" i="5"/>
  <c r="HQ114" i="5"/>
  <c r="HI114" i="5"/>
  <c r="GR137" i="5"/>
  <c r="V137" i="7" s="1"/>
  <c r="HJ137" i="5"/>
  <c r="HH156" i="5"/>
  <c r="HC156" i="5"/>
  <c r="HD156" i="5" s="1"/>
  <c r="GR181" i="5"/>
  <c r="V181" i="7" s="1"/>
  <c r="HJ181" i="5"/>
  <c r="HQ236" i="5"/>
  <c r="HI236" i="5"/>
  <c r="HC139" i="5"/>
  <c r="HD139" i="5" s="1"/>
  <c r="HH139" i="5"/>
  <c r="HI164" i="5"/>
  <c r="HQ164" i="5"/>
  <c r="HC197" i="5"/>
  <c r="HD197" i="5" s="1"/>
  <c r="HH197" i="5"/>
  <c r="GR221" i="5"/>
  <c r="V221" i="7" s="1"/>
  <c r="HJ221" i="5"/>
  <c r="HH236" i="5"/>
  <c r="HC236" i="5"/>
  <c r="HD236" i="5" s="1"/>
  <c r="HI197" i="5"/>
  <c r="HQ197" i="5"/>
  <c r="HQ216" i="5"/>
  <c r="HI216" i="5"/>
  <c r="HC239" i="5"/>
  <c r="HD239" i="5" s="1"/>
  <c r="HH239" i="5"/>
  <c r="HQ217" i="5"/>
  <c r="HI217" i="5"/>
  <c r="HH245" i="5"/>
  <c r="HC245" i="5"/>
  <c r="HD245" i="5" s="1"/>
  <c r="HI205" i="5"/>
  <c r="HQ205" i="5"/>
  <c r="HJ237" i="5"/>
  <c r="GR237" i="5"/>
  <c r="V237" i="7" s="1"/>
  <c r="GR205" i="5"/>
  <c r="V205" i="7" s="1"/>
  <c r="HJ205" i="5"/>
  <c r="HH228" i="5"/>
  <c r="HC228" i="5"/>
  <c r="HD228" i="5" s="1"/>
  <c r="HJ203" i="5"/>
  <c r="GR203" i="5"/>
  <c r="V203" i="7" s="1"/>
  <c r="HC222" i="5"/>
  <c r="HD222" i="5" s="1"/>
  <c r="HH222" i="5"/>
  <c r="HH233" i="5"/>
  <c r="HC233" i="5"/>
  <c r="HD233" i="5" s="1"/>
  <c r="HT44" i="5"/>
  <c r="HL44" i="5"/>
  <c r="HT95" i="5"/>
  <c r="HL95" i="5"/>
  <c r="HL136" i="5"/>
  <c r="HT136" i="5"/>
  <c r="HM36" i="5"/>
  <c r="IA36" i="5"/>
  <c r="IA60" i="5"/>
  <c r="HM60" i="5"/>
  <c r="GW143" i="5"/>
  <c r="AE143" i="7" s="1"/>
  <c r="HN143" i="5"/>
  <c r="HL77" i="5"/>
  <c r="HT77" i="5"/>
  <c r="IA110" i="5"/>
  <c r="HM110" i="5"/>
  <c r="HM126" i="5"/>
  <c r="IA126" i="5"/>
  <c r="HT145" i="5"/>
  <c r="HL145" i="5"/>
  <c r="GW155" i="5"/>
  <c r="AE155" i="7" s="1"/>
  <c r="HN155" i="5"/>
  <c r="IA202" i="5"/>
  <c r="HM202" i="5"/>
  <c r="HN214" i="5"/>
  <c r="GW214" i="5"/>
  <c r="AE214" i="7" s="1"/>
  <c r="IA246" i="5"/>
  <c r="HM246" i="5"/>
  <c r="GM141" i="5"/>
  <c r="M141" i="7" s="1"/>
  <c r="HA141" i="5"/>
  <c r="HE47" i="5"/>
  <c r="GZ47" i="5"/>
  <c r="HA4" i="5"/>
  <c r="GM4" i="5"/>
  <c r="M4" i="7" s="1"/>
  <c r="GM44" i="5"/>
  <c r="M44" i="7" s="1"/>
  <c r="HA44" i="5"/>
  <c r="GZ50" i="5"/>
  <c r="HE50" i="5"/>
  <c r="GM94" i="5"/>
  <c r="M94" i="7" s="1"/>
  <c r="HA94" i="5"/>
  <c r="GM56" i="5"/>
  <c r="M56" i="7" s="1"/>
  <c r="HA56" i="5"/>
  <c r="GZ102" i="5"/>
  <c r="HE102" i="5"/>
  <c r="GZ159" i="5"/>
  <c r="HE159" i="5"/>
  <c r="HE162" i="5"/>
  <c r="GZ162" i="5"/>
  <c r="GM213" i="5"/>
  <c r="M213" i="7" s="1"/>
  <c r="HA213" i="5"/>
  <c r="GM221" i="5"/>
  <c r="M221" i="7" s="1"/>
  <c r="HA221" i="5"/>
  <c r="GR3" i="5"/>
  <c r="V3" i="7" s="1"/>
  <c r="HJ3" i="5"/>
  <c r="HI63" i="5"/>
  <c r="HQ63" i="5"/>
  <c r="GR8" i="5"/>
  <c r="V8" i="7" s="1"/>
  <c r="HJ8" i="5"/>
  <c r="HJ76" i="5"/>
  <c r="GR76" i="5"/>
  <c r="V76" i="7" s="1"/>
  <c r="HQ74" i="5"/>
  <c r="HI74" i="5"/>
  <c r="HJ204" i="5"/>
  <c r="GR204" i="5"/>
  <c r="V204" i="7" s="1"/>
  <c r="GW53" i="5"/>
  <c r="AE53" i="7" s="1"/>
  <c r="HN53" i="5"/>
  <c r="HT12" i="5"/>
  <c r="HL12" i="5"/>
  <c r="GW42" i="5"/>
  <c r="AE42" i="7" s="1"/>
  <c r="HN42" i="5"/>
  <c r="HN139" i="5"/>
  <c r="GW139" i="5"/>
  <c r="AE139" i="7" s="1"/>
  <c r="HL107" i="5"/>
  <c r="HT107" i="5"/>
  <c r="GW169" i="5"/>
  <c r="AE169" i="7" s="1"/>
  <c r="HN169" i="5"/>
  <c r="HN227" i="5"/>
  <c r="GW227" i="5"/>
  <c r="AE227" i="7" s="1"/>
  <c r="HM195" i="5"/>
  <c r="IA195" i="5"/>
  <c r="HN223" i="5"/>
  <c r="GW223" i="5"/>
  <c r="AE223" i="7" s="1"/>
  <c r="GZ15" i="5"/>
  <c r="HE15" i="5"/>
  <c r="GM60" i="5"/>
  <c r="M60" i="7" s="1"/>
  <c r="HA60" i="5"/>
  <c r="GM45" i="5"/>
  <c r="M45" i="7" s="1"/>
  <c r="HA45" i="5"/>
  <c r="HA53" i="5"/>
  <c r="GM53" i="5"/>
  <c r="M53" i="7" s="1"/>
  <c r="GM126" i="5"/>
  <c r="M126" i="7" s="1"/>
  <c r="HA126" i="5"/>
  <c r="GZ163" i="5"/>
  <c r="HE163" i="5"/>
  <c r="HQ41" i="5"/>
  <c r="HI41" i="5"/>
  <c r="GR161" i="5"/>
  <c r="V161" i="7" s="1"/>
  <c r="HJ161" i="5"/>
  <c r="HJ164" i="5"/>
  <c r="GR164" i="5"/>
  <c r="V164" i="7" s="1"/>
  <c r="HN39" i="5"/>
  <c r="GW39" i="5"/>
  <c r="AE39" i="7" s="1"/>
  <c r="HM80" i="5"/>
  <c r="IA80" i="5"/>
  <c r="IA58" i="5"/>
  <c r="HM58" i="5"/>
  <c r="GW106" i="5"/>
  <c r="AE106" i="7" s="1"/>
  <c r="HN106" i="5"/>
  <c r="HT62" i="5"/>
  <c r="HL62" i="5"/>
  <c r="HT84" i="5"/>
  <c r="HL84" i="5"/>
  <c r="HN86" i="5"/>
  <c r="GW86" i="5"/>
  <c r="AE86" i="7" s="1"/>
  <c r="HL91" i="5"/>
  <c r="HT91" i="5"/>
  <c r="HT203" i="5"/>
  <c r="HL203" i="5"/>
  <c r="GW151" i="5"/>
  <c r="AE151" i="7" s="1"/>
  <c r="HN151" i="5"/>
  <c r="HN108" i="5"/>
  <c r="GW108" i="5"/>
  <c r="AE108" i="7" s="1"/>
  <c r="HL232" i="5"/>
  <c r="HT232" i="5"/>
  <c r="ID3" i="5"/>
  <c r="HA21" i="5"/>
  <c r="GM21" i="5"/>
  <c r="M21" i="7" s="1"/>
  <c r="GM124" i="5"/>
  <c r="M124" i="7" s="1"/>
  <c r="HA124" i="5"/>
  <c r="HA206" i="5"/>
  <c r="GM206" i="5"/>
  <c r="M206" i="7" s="1"/>
  <c r="HA202" i="5"/>
  <c r="GM202" i="5"/>
  <c r="M202" i="7" s="1"/>
  <c r="GM127" i="5"/>
  <c r="M127" i="7" s="1"/>
  <c r="HA127" i="5"/>
  <c r="HE196" i="5"/>
  <c r="GZ196" i="5"/>
  <c r="HJ58" i="5"/>
  <c r="GR58" i="5"/>
  <c r="V58" i="7" s="1"/>
  <c r="HH86" i="5"/>
  <c r="HC86" i="5"/>
  <c r="HD86" i="5" s="1"/>
  <c r="HQ48" i="5"/>
  <c r="HI48" i="5"/>
  <c r="HJ11" i="5"/>
  <c r="GR11" i="5"/>
  <c r="V11" i="7" s="1"/>
  <c r="HC83" i="5"/>
  <c r="HD83" i="5" s="1"/>
  <c r="HH83" i="5"/>
  <c r="HQ81" i="5"/>
  <c r="HI81" i="5"/>
  <c r="HI116" i="5"/>
  <c r="HQ116" i="5"/>
  <c r="HQ153" i="5"/>
  <c r="HI153" i="5"/>
  <c r="HH240" i="5"/>
  <c r="HC240" i="5"/>
  <c r="HD240" i="5" s="1"/>
  <c r="HN28" i="5"/>
  <c r="GW28" i="5"/>
  <c r="AE28" i="7" s="1"/>
  <c r="GW5" i="5"/>
  <c r="AE5" i="7" s="1"/>
  <c r="HN5" i="5"/>
  <c r="HL28" i="5"/>
  <c r="HT28" i="5"/>
  <c r="IA20" i="5"/>
  <c r="HM20" i="5"/>
  <c r="HN61" i="5"/>
  <c r="GW61" i="5"/>
  <c r="AE61" i="7" s="1"/>
  <c r="HL65" i="5"/>
  <c r="HT65" i="5"/>
  <c r="IA123" i="5"/>
  <c r="HM123" i="5"/>
  <c r="HL4" i="5"/>
  <c r="HT4" i="5"/>
  <c r="HN21" i="5"/>
  <c r="GW21" i="5"/>
  <c r="AE21" i="7" s="1"/>
  <c r="HT53" i="5"/>
  <c r="HL53" i="5"/>
  <c r="IA82" i="5"/>
  <c r="HM82" i="5"/>
  <c r="IA16" i="5"/>
  <c r="HM16" i="5"/>
  <c r="IA45" i="5"/>
  <c r="HM45" i="5"/>
  <c r="HL88" i="5"/>
  <c r="HT88" i="5"/>
  <c r="HN17" i="5"/>
  <c r="GW17" i="5"/>
  <c r="AE17" i="7" s="1"/>
  <c r="HL37" i="5"/>
  <c r="HT37" i="5"/>
  <c r="IA59" i="5"/>
  <c r="HM59" i="5"/>
  <c r="HN198" i="5"/>
  <c r="GW198" i="5"/>
  <c r="AE198" i="7" s="1"/>
  <c r="GW26" i="5"/>
  <c r="AE26" i="7" s="1"/>
  <c r="HN26" i="5"/>
  <c r="HT54" i="5"/>
  <c r="HL54" i="5"/>
  <c r="HT231" i="5"/>
  <c r="HL231" i="5"/>
  <c r="HN24" i="5"/>
  <c r="GW24" i="5"/>
  <c r="AE24" i="7" s="1"/>
  <c r="HL40" i="5"/>
  <c r="HT40" i="5"/>
  <c r="IA55" i="5"/>
  <c r="HM55" i="5"/>
  <c r="GW127" i="5"/>
  <c r="AE127" i="7" s="1"/>
  <c r="HN127" i="5"/>
  <c r="GW14" i="5"/>
  <c r="AE14" i="7" s="1"/>
  <c r="HN14" i="5"/>
  <c r="GW32" i="5"/>
  <c r="AE32" i="7" s="1"/>
  <c r="HN32" i="5"/>
  <c r="GW48" i="5"/>
  <c r="AE48" i="7" s="1"/>
  <c r="HN48" i="5"/>
  <c r="GW72" i="5"/>
  <c r="AE72" i="7" s="1"/>
  <c r="HN72" i="5"/>
  <c r="GW122" i="5"/>
  <c r="AE122" i="7" s="1"/>
  <c r="HN122" i="5"/>
  <c r="GW64" i="5"/>
  <c r="AE64" i="7" s="1"/>
  <c r="HN64" i="5"/>
  <c r="GW81" i="5"/>
  <c r="AE81" i="7" s="1"/>
  <c r="HN81" i="5"/>
  <c r="HL101" i="5"/>
  <c r="HT101" i="5"/>
  <c r="HL159" i="5"/>
  <c r="HT159" i="5"/>
  <c r="HL85" i="5"/>
  <c r="HT85" i="5"/>
  <c r="GW123" i="5"/>
  <c r="AE123" i="7" s="1"/>
  <c r="HN123" i="5"/>
  <c r="GW153" i="5"/>
  <c r="AE153" i="7" s="1"/>
  <c r="HN153" i="5"/>
  <c r="IA85" i="5"/>
  <c r="HM85" i="5"/>
  <c r="HM113" i="5"/>
  <c r="IA113" i="5"/>
  <c r="HT164" i="5"/>
  <c r="HL164" i="5"/>
  <c r="IA68" i="5"/>
  <c r="HM68" i="5"/>
  <c r="HT90" i="5"/>
  <c r="HL90" i="5"/>
  <c r="HL109" i="5"/>
  <c r="HT109" i="5"/>
  <c r="IA188" i="5"/>
  <c r="HM188" i="5"/>
  <c r="IA63" i="5"/>
  <c r="HM63" i="5"/>
  <c r="HM90" i="5"/>
  <c r="IA90" i="5"/>
  <c r="HT110" i="5"/>
  <c r="HL110" i="5"/>
  <c r="HN129" i="5"/>
  <c r="GW129" i="5"/>
  <c r="AE129" i="7" s="1"/>
  <c r="HN75" i="5"/>
  <c r="GW75" i="5"/>
  <c r="AE75" i="7" s="1"/>
  <c r="HN93" i="5"/>
  <c r="GW93" i="5"/>
  <c r="AE93" i="7" s="1"/>
  <c r="HM117" i="5"/>
  <c r="IA117" i="5"/>
  <c r="HN146" i="5"/>
  <c r="GW146" i="5"/>
  <c r="AE146" i="7" s="1"/>
  <c r="GW137" i="5"/>
  <c r="AE137" i="7" s="1"/>
  <c r="HN137" i="5"/>
  <c r="IA150" i="5"/>
  <c r="HM150" i="5"/>
  <c r="IA180" i="5"/>
  <c r="HM180" i="5"/>
  <c r="HN211" i="5"/>
  <c r="GW211" i="5"/>
  <c r="AE211" i="7" s="1"/>
  <c r="HT116" i="5"/>
  <c r="HL116" i="5"/>
  <c r="HM129" i="5"/>
  <c r="IA129" i="5"/>
  <c r="HM151" i="5"/>
  <c r="IA151" i="5"/>
  <c r="HT176" i="5"/>
  <c r="HL176" i="5"/>
  <c r="GW239" i="5"/>
  <c r="AE239" i="7" s="1"/>
  <c r="HN239" i="5"/>
  <c r="HL155" i="5"/>
  <c r="HT155" i="5"/>
  <c r="IA172" i="5"/>
  <c r="HM172" i="5"/>
  <c r="HN187" i="5"/>
  <c r="GW187" i="5"/>
  <c r="AE187" i="7" s="1"/>
  <c r="HM155" i="5"/>
  <c r="IA155" i="5"/>
  <c r="HT168" i="5"/>
  <c r="HL168" i="5"/>
  <c r="IA184" i="5"/>
  <c r="HM184" i="5"/>
  <c r="HN216" i="5"/>
  <c r="GW216" i="5"/>
  <c r="AE216" i="7" s="1"/>
  <c r="HM109" i="5"/>
  <c r="IA109" i="5"/>
  <c r="IA145" i="5"/>
  <c r="HM145" i="5"/>
  <c r="GW163" i="5"/>
  <c r="AE163" i="7" s="1"/>
  <c r="HN163" i="5"/>
  <c r="GW178" i="5"/>
  <c r="AE178" i="7" s="1"/>
  <c r="HN178" i="5"/>
  <c r="HT220" i="5"/>
  <c r="HL220" i="5"/>
  <c r="IA141" i="5"/>
  <c r="HM141" i="5"/>
  <c r="IA153" i="5"/>
  <c r="HM153" i="5"/>
  <c r="HM175" i="5"/>
  <c r="IA175" i="5"/>
  <c r="IA200" i="5"/>
  <c r="HM200" i="5"/>
  <c r="HN205" i="5"/>
  <c r="GW205" i="5"/>
  <c r="AE205" i="7" s="1"/>
  <c r="HN191" i="5"/>
  <c r="GW191" i="5"/>
  <c r="AE191" i="7" s="1"/>
  <c r="HM219" i="5"/>
  <c r="IA219" i="5"/>
  <c r="HL229" i="5"/>
  <c r="HT229" i="5"/>
  <c r="HM207" i="5"/>
  <c r="IA207" i="5"/>
  <c r="GW228" i="5"/>
  <c r="AE228" i="7" s="1"/>
  <c r="HN228" i="5"/>
  <c r="HT242" i="5"/>
  <c r="HL242" i="5"/>
  <c r="IA224" i="5"/>
  <c r="HM224" i="5"/>
  <c r="IA241" i="5"/>
  <c r="HM241" i="5"/>
  <c r="IA197" i="5"/>
  <c r="HM197" i="5"/>
  <c r="HM223" i="5"/>
  <c r="IA223" i="5"/>
  <c r="GW241" i="5"/>
  <c r="AE241" i="7" s="1"/>
  <c r="HN241" i="5"/>
  <c r="IA196" i="5"/>
  <c r="HM196" i="5"/>
  <c r="IA210" i="5"/>
  <c r="HM210" i="5"/>
  <c r="HM235" i="5"/>
  <c r="IA235" i="5"/>
  <c r="HE55" i="5"/>
  <c r="GZ55" i="5"/>
  <c r="HE38" i="5"/>
  <c r="GZ38" i="5"/>
  <c r="GZ22" i="5"/>
  <c r="HE22" i="5"/>
  <c r="HE33" i="5"/>
  <c r="GZ33" i="5"/>
  <c r="HE2" i="5"/>
  <c r="GZ2" i="5"/>
  <c r="HA135" i="5"/>
  <c r="GM135" i="5"/>
  <c r="M135" i="7" s="1"/>
  <c r="GM48" i="5"/>
  <c r="M48" i="7" s="1"/>
  <c r="HA48" i="5"/>
  <c r="GZ32" i="5"/>
  <c r="HE32" i="5"/>
  <c r="GM36" i="5"/>
  <c r="M36" i="7" s="1"/>
  <c r="HA36" i="5"/>
  <c r="GM52" i="5"/>
  <c r="M52" i="7" s="1"/>
  <c r="HA52" i="5"/>
  <c r="HA105" i="5"/>
  <c r="GM105" i="5"/>
  <c r="M105" i="7" s="1"/>
  <c r="HA5" i="5"/>
  <c r="GM5" i="5"/>
  <c r="M5" i="7" s="1"/>
  <c r="HA28" i="5"/>
  <c r="GM28" i="5"/>
  <c r="M28" i="7" s="1"/>
  <c r="HE16" i="5"/>
  <c r="GZ16" i="5"/>
  <c r="HE43" i="5"/>
  <c r="GZ43" i="5"/>
  <c r="GZ70" i="5"/>
  <c r="HE70" i="5"/>
  <c r="HE137" i="5"/>
  <c r="GZ137" i="5"/>
  <c r="GZ19" i="5"/>
  <c r="HE19" i="5"/>
  <c r="GZ46" i="5"/>
  <c r="HE46" i="5"/>
  <c r="HA26" i="5"/>
  <c r="GM26" i="5"/>
  <c r="M26" i="7" s="1"/>
  <c r="GM49" i="5"/>
  <c r="M49" i="7" s="1"/>
  <c r="HA49" i="5"/>
  <c r="GZ89" i="5"/>
  <c r="HE89" i="5"/>
  <c r="HA12" i="5"/>
  <c r="GM12" i="5"/>
  <c r="M12" i="7" s="1"/>
  <c r="HE157" i="5"/>
  <c r="GZ157" i="5"/>
  <c r="HE81" i="5"/>
  <c r="GZ81" i="5"/>
  <c r="HA97" i="5"/>
  <c r="GM97" i="5"/>
  <c r="M97" i="7" s="1"/>
  <c r="HA155" i="5"/>
  <c r="GM155" i="5"/>
  <c r="M155" i="7" s="1"/>
  <c r="HE116" i="5"/>
  <c r="GZ116" i="5"/>
  <c r="HE170" i="5"/>
  <c r="GZ170" i="5"/>
  <c r="GZ130" i="5"/>
  <c r="HE130" i="5"/>
  <c r="GZ76" i="5"/>
  <c r="HE76" i="5"/>
  <c r="GM99" i="5"/>
  <c r="M99" i="7" s="1"/>
  <c r="HA99" i="5"/>
  <c r="HE134" i="5"/>
  <c r="GZ134" i="5"/>
  <c r="GM184" i="5"/>
  <c r="M184" i="7" s="1"/>
  <c r="HA184" i="5"/>
  <c r="HE67" i="5"/>
  <c r="GZ67" i="5"/>
  <c r="GM85" i="5"/>
  <c r="M85" i="7" s="1"/>
  <c r="HA85" i="5"/>
  <c r="HA144" i="5"/>
  <c r="GM144" i="5"/>
  <c r="M144" i="7" s="1"/>
  <c r="GM237" i="5"/>
  <c r="M237" i="7" s="1"/>
  <c r="HA237" i="5"/>
  <c r="HA171" i="5"/>
  <c r="GM171" i="5"/>
  <c r="M171" i="7" s="1"/>
  <c r="HE142" i="5"/>
  <c r="GZ142" i="5"/>
  <c r="GZ175" i="5"/>
  <c r="HE175" i="5"/>
  <c r="HA104" i="5"/>
  <c r="GM104" i="5"/>
  <c r="M104" i="7" s="1"/>
  <c r="HE128" i="5"/>
  <c r="GZ128" i="5"/>
  <c r="HA150" i="5"/>
  <c r="GM150" i="5"/>
  <c r="M150" i="7" s="1"/>
  <c r="HE210" i="5"/>
  <c r="GZ210" i="5"/>
  <c r="HA140" i="5"/>
  <c r="GM140" i="5"/>
  <c r="M140" i="7" s="1"/>
  <c r="GM177" i="5"/>
  <c r="M177" i="7" s="1"/>
  <c r="HA177" i="5"/>
  <c r="HE238" i="5"/>
  <c r="GZ238" i="5"/>
  <c r="GM116" i="5"/>
  <c r="M116" i="7" s="1"/>
  <c r="HA116" i="5"/>
  <c r="HA129" i="5"/>
  <c r="GM129" i="5"/>
  <c r="M129" i="7" s="1"/>
  <c r="GZ176" i="5"/>
  <c r="HE176" i="5"/>
  <c r="GZ195" i="5"/>
  <c r="HE195" i="5"/>
  <c r="HA166" i="5"/>
  <c r="GM166" i="5"/>
  <c r="M166" i="7" s="1"/>
  <c r="GZ179" i="5"/>
  <c r="HE179" i="5"/>
  <c r="HE202" i="5"/>
  <c r="GZ202" i="5"/>
  <c r="HA223" i="5"/>
  <c r="GM223" i="5"/>
  <c r="M223" i="7" s="1"/>
  <c r="GZ199" i="5"/>
  <c r="HE199" i="5"/>
  <c r="GZ220" i="5"/>
  <c r="HE220" i="5"/>
  <c r="HE226" i="5"/>
  <c r="GZ226" i="5"/>
  <c r="HE233" i="5"/>
  <c r="GZ233" i="5"/>
  <c r="HE208" i="5"/>
  <c r="GZ208" i="5"/>
  <c r="GM225" i="5"/>
  <c r="M225" i="7" s="1"/>
  <c r="HA225" i="5"/>
  <c r="GM241" i="5"/>
  <c r="M241" i="7" s="1"/>
  <c r="HA241" i="5"/>
  <c r="HQ52" i="5"/>
  <c r="HI52" i="5"/>
  <c r="HC105" i="5"/>
  <c r="HD105" i="5" s="1"/>
  <c r="HH105" i="5"/>
  <c r="HQ49" i="5"/>
  <c r="HI49" i="5"/>
  <c r="GR133" i="5"/>
  <c r="V133" i="7" s="1"/>
  <c r="HJ133" i="5"/>
  <c r="HQ68" i="5"/>
  <c r="HI68" i="5"/>
  <c r="HC78" i="5"/>
  <c r="HD78" i="5" s="1"/>
  <c r="HH78" i="5"/>
  <c r="HJ176" i="5"/>
  <c r="GR176" i="5"/>
  <c r="V176" i="7" s="1"/>
  <c r="GR125" i="5"/>
  <c r="V125" i="7" s="1"/>
  <c r="HJ125" i="5"/>
  <c r="HC25" i="5"/>
  <c r="HD25" i="5" s="1"/>
  <c r="HH25" i="5"/>
  <c r="HJ46" i="5"/>
  <c r="GR46" i="5"/>
  <c r="V46" i="7" s="1"/>
  <c r="HJ123" i="5"/>
  <c r="GR123" i="5"/>
  <c r="V123" i="7" s="1"/>
  <c r="HQ22" i="5"/>
  <c r="HI22" i="5"/>
  <c r="HQ36" i="5"/>
  <c r="HI36" i="5"/>
  <c r="HH50" i="5"/>
  <c r="HC50" i="5"/>
  <c r="HD50" i="5" s="1"/>
  <c r="HQ178" i="5"/>
  <c r="HI178" i="5"/>
  <c r="HJ15" i="5"/>
  <c r="GR15" i="5"/>
  <c r="V15" i="7" s="1"/>
  <c r="HJ33" i="5"/>
  <c r="GR33" i="5"/>
  <c r="V33" i="7" s="1"/>
  <c r="HI50" i="5"/>
  <c r="HQ50" i="5"/>
  <c r="HJ98" i="5"/>
  <c r="GR98" i="5"/>
  <c r="V98" i="7" s="1"/>
  <c r="HI11" i="5"/>
  <c r="HQ11" i="5"/>
  <c r="HH34" i="5"/>
  <c r="HC34" i="5"/>
  <c r="HD34" i="5" s="1"/>
  <c r="HJ55" i="5"/>
  <c r="GR55" i="5"/>
  <c r="V55" i="7" s="1"/>
  <c r="HQ79" i="5"/>
  <c r="HI79" i="5"/>
  <c r="HQ2" i="5"/>
  <c r="HI2" i="5"/>
  <c r="HH18" i="5"/>
  <c r="HC18" i="5"/>
  <c r="HD18" i="5" s="1"/>
  <c r="HH43" i="5"/>
  <c r="HC43" i="5"/>
  <c r="HD43" i="5" s="1"/>
  <c r="HI155" i="5"/>
  <c r="HQ155" i="5"/>
  <c r="HQ18" i="5"/>
  <c r="HI18" i="5"/>
  <c r="HC44" i="5"/>
  <c r="HD44" i="5" s="1"/>
  <c r="HH44" i="5"/>
  <c r="HJ70" i="5"/>
  <c r="GR70" i="5"/>
  <c r="V70" i="7" s="1"/>
  <c r="HQ57" i="5"/>
  <c r="HI57" i="5"/>
  <c r="HQ84" i="5"/>
  <c r="HI84" i="5"/>
  <c r="GR111" i="5"/>
  <c r="V111" i="7" s="1"/>
  <c r="HJ111" i="5"/>
  <c r="HH176" i="5"/>
  <c r="HC176" i="5"/>
  <c r="HD176" i="5" s="1"/>
  <c r="HH80" i="5"/>
  <c r="HC80" i="5"/>
  <c r="HD80" i="5" s="1"/>
  <c r="HC97" i="5"/>
  <c r="HD97" i="5" s="1"/>
  <c r="HH97" i="5"/>
  <c r="HC121" i="5"/>
  <c r="HD121" i="5" s="1"/>
  <c r="HH121" i="5"/>
  <c r="HJ174" i="5"/>
  <c r="GR174" i="5"/>
  <c r="V174" i="7" s="1"/>
  <c r="HC82" i="5"/>
  <c r="HD82" i="5" s="1"/>
  <c r="HH82" i="5"/>
  <c r="GR104" i="5"/>
  <c r="V104" i="7" s="1"/>
  <c r="HJ104" i="5"/>
  <c r="GR121" i="5"/>
  <c r="V121" i="7" s="1"/>
  <c r="HJ121" i="5"/>
  <c r="HQ168" i="5"/>
  <c r="HI168" i="5"/>
  <c r="HQ66" i="5"/>
  <c r="HI66" i="5"/>
  <c r="HQ87" i="5"/>
  <c r="HI87" i="5"/>
  <c r="HI117" i="5"/>
  <c r="HQ117" i="5"/>
  <c r="HC186" i="5"/>
  <c r="HD186" i="5" s="1"/>
  <c r="HH186" i="5"/>
  <c r="HI65" i="5"/>
  <c r="HQ65" i="5"/>
  <c r="HQ88" i="5"/>
  <c r="HI88" i="5"/>
  <c r="HQ119" i="5"/>
  <c r="HI119" i="5"/>
  <c r="HC85" i="5"/>
  <c r="HD85" i="5" s="1"/>
  <c r="HH85" i="5"/>
  <c r="HI108" i="5"/>
  <c r="HQ108" i="5"/>
  <c r="HH165" i="5"/>
  <c r="HC165" i="5"/>
  <c r="HD165" i="5" s="1"/>
  <c r="GR139" i="5"/>
  <c r="V139" i="7" s="1"/>
  <c r="HJ139" i="5"/>
  <c r="HH168" i="5"/>
  <c r="HC168" i="5"/>
  <c r="HD168" i="5" s="1"/>
  <c r="HQ185" i="5"/>
  <c r="HI185" i="5"/>
  <c r="HQ229" i="5"/>
  <c r="HI229" i="5"/>
  <c r="HJ106" i="5"/>
  <c r="GR106" i="5"/>
  <c r="V106" i="7" s="1"/>
  <c r="HC135" i="5"/>
  <c r="HD135" i="5" s="1"/>
  <c r="HH135" i="5"/>
  <c r="HQ154" i="5"/>
  <c r="HI154" i="5"/>
  <c r="HQ169" i="5"/>
  <c r="HI169" i="5"/>
  <c r="HJ184" i="5"/>
  <c r="GR184" i="5"/>
  <c r="V184" i="7" s="1"/>
  <c r="HI144" i="5"/>
  <c r="HQ144" i="5"/>
  <c r="GR154" i="5"/>
  <c r="V154" i="7" s="1"/>
  <c r="HJ154" i="5"/>
  <c r="HQ182" i="5"/>
  <c r="HI182" i="5"/>
  <c r="HC205" i="5"/>
  <c r="HD205" i="5" s="1"/>
  <c r="HH205" i="5"/>
  <c r="GR141" i="5"/>
  <c r="V141" i="7" s="1"/>
  <c r="HJ141" i="5"/>
  <c r="HI152" i="5"/>
  <c r="HQ152" i="5"/>
  <c r="HJ182" i="5"/>
  <c r="GR182" i="5"/>
  <c r="V182" i="7" s="1"/>
  <c r="HJ220" i="5"/>
  <c r="GR220" i="5"/>
  <c r="V220" i="7" s="1"/>
  <c r="HQ101" i="5"/>
  <c r="HI101" i="5"/>
  <c r="HQ118" i="5"/>
  <c r="HI118" i="5"/>
  <c r="HI140" i="5"/>
  <c r="HQ140" i="5"/>
  <c r="HI158" i="5"/>
  <c r="HQ158" i="5"/>
  <c r="HJ194" i="5"/>
  <c r="GR194" i="5"/>
  <c r="V194" i="7" s="1"/>
  <c r="HI242" i="5"/>
  <c r="HQ242" i="5"/>
  <c r="GR143" i="5"/>
  <c r="V143" i="7" s="1"/>
  <c r="HJ143" i="5"/>
  <c r="HH173" i="5"/>
  <c r="HC173" i="5"/>
  <c r="HD173" i="5" s="1"/>
  <c r="HC207" i="5"/>
  <c r="HD207" i="5" s="1"/>
  <c r="HH207" i="5"/>
  <c r="HI224" i="5"/>
  <c r="HQ224" i="5"/>
  <c r="HQ241" i="5"/>
  <c r="HI241" i="5"/>
  <c r="HH200" i="5"/>
  <c r="HC200" i="5"/>
  <c r="HD200" i="5" s="1"/>
  <c r="HQ223" i="5"/>
  <c r="HI223" i="5"/>
  <c r="HQ243" i="5"/>
  <c r="HI243" i="5"/>
  <c r="GR234" i="5"/>
  <c r="V234" i="7" s="1"/>
  <c r="HJ234" i="5"/>
  <c r="HH199" i="5"/>
  <c r="HC199" i="5"/>
  <c r="HD199" i="5" s="1"/>
  <c r="HJ212" i="5"/>
  <c r="GR212" i="5"/>
  <c r="V212" i="7" s="1"/>
  <c r="HC192" i="5"/>
  <c r="HD192" i="5" s="1"/>
  <c r="HH192" i="5"/>
  <c r="GR213" i="5"/>
  <c r="V213" i="7" s="1"/>
  <c r="HJ213" i="5"/>
  <c r="HH187" i="5"/>
  <c r="HC187" i="5"/>
  <c r="HD187" i="5" s="1"/>
  <c r="HC214" i="5"/>
  <c r="HD214" i="5" s="1"/>
  <c r="HH214" i="5"/>
  <c r="HQ226" i="5"/>
  <c r="HI226" i="5"/>
  <c r="HQ245" i="5"/>
  <c r="HI245" i="5"/>
  <c r="HM31" i="5"/>
  <c r="IA31" i="5"/>
  <c r="GW4" i="5"/>
  <c r="AE4" i="7" s="1"/>
  <c r="HN4" i="5"/>
  <c r="HT52" i="5"/>
  <c r="HL52" i="5"/>
  <c r="IA15" i="5"/>
  <c r="HM15" i="5"/>
  <c r="GW60" i="5"/>
  <c r="AE60" i="7" s="1"/>
  <c r="HN60" i="5"/>
  <c r="IA119" i="5"/>
  <c r="HM119" i="5"/>
  <c r="GW79" i="5"/>
  <c r="AE79" i="7" s="1"/>
  <c r="HN79" i="5"/>
  <c r="HM227" i="5"/>
  <c r="IA227" i="5"/>
  <c r="IA104" i="5"/>
  <c r="HM104" i="5"/>
  <c r="HN134" i="5"/>
  <c r="GW134" i="5"/>
  <c r="AE134" i="7" s="1"/>
  <c r="HL113" i="5"/>
  <c r="HT113" i="5"/>
  <c r="HL202" i="5"/>
  <c r="HT202" i="5"/>
  <c r="HN176" i="5"/>
  <c r="GW176" i="5"/>
  <c r="AE176" i="7" s="1"/>
  <c r="IA134" i="5"/>
  <c r="HM134" i="5"/>
  <c r="HL226" i="5"/>
  <c r="HT226" i="5"/>
  <c r="HT236" i="5"/>
  <c r="HL236" i="5"/>
  <c r="HL193" i="5"/>
  <c r="HT193" i="5"/>
  <c r="HL217" i="5"/>
  <c r="HT217" i="5"/>
  <c r="HE68" i="5"/>
  <c r="GZ68" i="5"/>
  <c r="HA13" i="5"/>
  <c r="GM13" i="5"/>
  <c r="M13" i="7" s="1"/>
  <c r="GM81" i="5"/>
  <c r="M81" i="7" s="1"/>
  <c r="HA81" i="5"/>
  <c r="GZ66" i="5"/>
  <c r="HE66" i="5"/>
  <c r="GZ72" i="5"/>
  <c r="HE72" i="5"/>
  <c r="GM62" i="5"/>
  <c r="M62" i="7" s="1"/>
  <c r="HA62" i="5"/>
  <c r="HA163" i="5"/>
  <c r="GM163" i="5"/>
  <c r="M163" i="7" s="1"/>
  <c r="HA243" i="5"/>
  <c r="GM243" i="5"/>
  <c r="M243" i="7" s="1"/>
  <c r="GM197" i="5"/>
  <c r="M197" i="7" s="1"/>
  <c r="HA197" i="5"/>
  <c r="GZ232" i="5"/>
  <c r="HE232" i="5"/>
  <c r="HA246" i="5"/>
  <c r="GM246" i="5"/>
  <c r="M246" i="7" s="1"/>
  <c r="HJ62" i="5"/>
  <c r="GR62" i="5"/>
  <c r="V62" i="7" s="1"/>
  <c r="HI32" i="5"/>
  <c r="HQ32" i="5"/>
  <c r="HI30" i="5"/>
  <c r="HQ30" i="5"/>
  <c r="HC29" i="5"/>
  <c r="HD29" i="5" s="1"/>
  <c r="HH29" i="5"/>
  <c r="HH7" i="5"/>
  <c r="HC7" i="5"/>
  <c r="HD7" i="5" s="1"/>
  <c r="GR29" i="5"/>
  <c r="V29" i="7" s="1"/>
  <c r="HJ29" i="5"/>
  <c r="HQ75" i="5"/>
  <c r="HI75" i="5"/>
  <c r="GR78" i="5"/>
  <c r="V78" i="7" s="1"/>
  <c r="HJ78" i="5"/>
  <c r="HC60" i="5"/>
  <c r="HD60" i="5" s="1"/>
  <c r="HH60" i="5"/>
  <c r="HH106" i="5"/>
  <c r="HC106" i="5"/>
  <c r="HD106" i="5" s="1"/>
  <c r="HJ130" i="5"/>
  <c r="GR130" i="5"/>
  <c r="V130" i="7" s="1"/>
  <c r="HJ122" i="5"/>
  <c r="GR122" i="5"/>
  <c r="V122" i="7" s="1"/>
  <c r="HH137" i="5"/>
  <c r="HC137" i="5"/>
  <c r="HD137" i="5" s="1"/>
  <c r="HH193" i="5"/>
  <c r="HC193" i="5"/>
  <c r="HD193" i="5" s="1"/>
  <c r="GR193" i="5"/>
  <c r="V193" i="7" s="1"/>
  <c r="HJ193" i="5"/>
  <c r="HJ152" i="5"/>
  <c r="GR152" i="5"/>
  <c r="V152" i="7" s="1"/>
  <c r="GR159" i="5"/>
  <c r="V159" i="7" s="1"/>
  <c r="HJ159" i="5"/>
  <c r="HQ196" i="5"/>
  <c r="HI196" i="5"/>
  <c r="HQ204" i="5"/>
  <c r="HI204" i="5"/>
  <c r="HJ199" i="5"/>
  <c r="GR199" i="5"/>
  <c r="V199" i="7" s="1"/>
  <c r="HT70" i="5"/>
  <c r="HL70" i="5"/>
  <c r="HN78" i="5"/>
  <c r="GW78" i="5"/>
  <c r="AE78" i="7" s="1"/>
  <c r="GW27" i="5"/>
  <c r="AE27" i="7" s="1"/>
  <c r="HN27" i="5"/>
  <c r="HT42" i="5"/>
  <c r="HL42" i="5"/>
  <c r="HT51" i="5"/>
  <c r="HL51" i="5"/>
  <c r="GW69" i="5"/>
  <c r="AE69" i="7" s="1"/>
  <c r="HN69" i="5"/>
  <c r="HL127" i="5"/>
  <c r="HT127" i="5"/>
  <c r="HL83" i="5"/>
  <c r="HT83" i="5"/>
  <c r="GW85" i="5"/>
  <c r="AE85" i="7" s="1"/>
  <c r="HN85" i="5"/>
  <c r="HT78" i="5"/>
  <c r="HL78" i="5"/>
  <c r="GW90" i="5"/>
  <c r="AE90" i="7" s="1"/>
  <c r="HN90" i="5"/>
  <c r="IA147" i="5"/>
  <c r="HM147" i="5"/>
  <c r="IA127" i="5"/>
  <c r="HM127" i="5"/>
  <c r="HL166" i="5"/>
  <c r="HT166" i="5"/>
  <c r="GW210" i="5"/>
  <c r="AE210" i="7" s="1"/>
  <c r="HN210" i="5"/>
  <c r="GW189" i="5"/>
  <c r="AE189" i="7" s="1"/>
  <c r="HN189" i="5"/>
  <c r="HM203" i="5"/>
  <c r="IA203" i="5"/>
  <c r="HL224" i="5"/>
  <c r="HT224" i="5"/>
  <c r="HL212" i="5"/>
  <c r="HT212" i="5"/>
  <c r="GM183" i="5"/>
  <c r="M183" i="7" s="1"/>
  <c r="HA183" i="5"/>
  <c r="HA29" i="5"/>
  <c r="GM29" i="5"/>
  <c r="M29" i="7" s="1"/>
  <c r="HE44" i="5"/>
  <c r="GZ44" i="5"/>
  <c r="HE181" i="5"/>
  <c r="GZ181" i="5"/>
  <c r="GZ77" i="5"/>
  <c r="HE77" i="5"/>
  <c r="HE149" i="5"/>
  <c r="GZ149" i="5"/>
  <c r="HE57" i="5"/>
  <c r="GZ57" i="5"/>
  <c r="HE193" i="5"/>
  <c r="GZ193" i="5"/>
  <c r="GM149" i="5"/>
  <c r="M149" i="7" s="1"/>
  <c r="HA149" i="5"/>
  <c r="GZ151" i="5"/>
  <c r="HE151" i="5"/>
  <c r="GZ191" i="5"/>
  <c r="HE191" i="5"/>
  <c r="GM232" i="5"/>
  <c r="M232" i="7" s="1"/>
  <c r="HA232" i="5"/>
  <c r="HA222" i="5"/>
  <c r="GM222" i="5"/>
  <c r="M222" i="7" s="1"/>
  <c r="HH90" i="5"/>
  <c r="HC90" i="5"/>
  <c r="HD90" i="5" s="1"/>
  <c r="GR53" i="5"/>
  <c r="V53" i="7" s="1"/>
  <c r="HJ53" i="5"/>
  <c r="HH84" i="5"/>
  <c r="HC84" i="5"/>
  <c r="HD84" i="5" s="1"/>
  <c r="HH11" i="5"/>
  <c r="HC11" i="5"/>
  <c r="HD11" i="5" s="1"/>
  <c r="HJ30" i="5"/>
  <c r="GR30" i="5"/>
  <c r="V30" i="7" s="1"/>
  <c r="GR9" i="5"/>
  <c r="V9" i="7" s="1"/>
  <c r="HJ9" i="5"/>
  <c r="HH16" i="5"/>
  <c r="HC16" i="5"/>
  <c r="HD16" i="5" s="1"/>
  <c r="GR79" i="5"/>
  <c r="V79" i="7" s="1"/>
  <c r="HJ79" i="5"/>
  <c r="HQ93" i="5"/>
  <c r="HI93" i="5"/>
  <c r="GR96" i="5"/>
  <c r="V96" i="7" s="1"/>
  <c r="HJ96" i="5"/>
  <c r="GW89" i="5"/>
  <c r="AE89" i="7" s="1"/>
  <c r="HN89" i="5"/>
  <c r="HT43" i="5"/>
  <c r="HL43" i="5"/>
  <c r="HN16" i="5"/>
  <c r="GW16" i="5"/>
  <c r="AE16" i="7" s="1"/>
  <c r="HL187" i="5"/>
  <c r="HT187" i="5"/>
  <c r="HT23" i="5"/>
  <c r="HL23" i="5"/>
  <c r="HT31" i="5"/>
  <c r="HL31" i="5"/>
  <c r="GW99" i="5"/>
  <c r="AE99" i="7" s="1"/>
  <c r="HN99" i="5"/>
  <c r="HL115" i="5"/>
  <c r="HT115" i="5"/>
  <c r="HL151" i="5"/>
  <c r="HT151" i="5"/>
  <c r="IA54" i="5"/>
  <c r="HM54" i="5"/>
  <c r="HT221" i="5"/>
  <c r="HL221" i="5"/>
  <c r="GW148" i="5"/>
  <c r="AE148" i="7" s="1"/>
  <c r="HN148" i="5"/>
  <c r="HN174" i="5"/>
  <c r="GW174" i="5"/>
  <c r="AE174" i="7" s="1"/>
  <c r="HL154" i="5"/>
  <c r="HT154" i="5"/>
  <c r="HT141" i="5"/>
  <c r="HL141" i="5"/>
  <c r="HT137" i="5"/>
  <c r="HL137" i="5"/>
  <c r="IA204" i="5"/>
  <c r="HM204" i="5"/>
  <c r="GW225" i="5"/>
  <c r="AE225" i="7" s="1"/>
  <c r="HN225" i="5"/>
  <c r="GW195" i="5"/>
  <c r="AE195" i="7" s="1"/>
  <c r="HN195" i="5"/>
  <c r="HA20" i="5"/>
  <c r="GM20" i="5"/>
  <c r="M20" i="7" s="1"/>
  <c r="HE120" i="5"/>
  <c r="GZ120" i="5"/>
  <c r="HA100" i="5"/>
  <c r="GM100" i="5"/>
  <c r="M100" i="7" s="1"/>
  <c r="GZ7" i="5"/>
  <c r="HE7" i="5"/>
  <c r="HE45" i="5"/>
  <c r="GZ45" i="5"/>
  <c r="GM168" i="5"/>
  <c r="M168" i="7" s="1"/>
  <c r="HA168" i="5"/>
  <c r="HE127" i="5"/>
  <c r="GZ127" i="5"/>
  <c r="HA101" i="5"/>
  <c r="GM101" i="5"/>
  <c r="M101" i="7" s="1"/>
  <c r="HA121" i="5"/>
  <c r="GM121" i="5"/>
  <c r="M121" i="7" s="1"/>
  <c r="HE205" i="5"/>
  <c r="GZ205" i="5"/>
  <c r="GM156" i="5"/>
  <c r="M156" i="7" s="1"/>
  <c r="HA156" i="5"/>
  <c r="HE161" i="5"/>
  <c r="GZ161" i="5"/>
  <c r="GZ207" i="5"/>
  <c r="HE207" i="5"/>
  <c r="HE241" i="5"/>
  <c r="GZ241" i="5"/>
  <c r="HH32" i="5"/>
  <c r="HC32" i="5"/>
  <c r="HD32" i="5" s="1"/>
  <c r="HQ113" i="5"/>
  <c r="HI113" i="5"/>
  <c r="HI15" i="5"/>
  <c r="HQ15" i="5"/>
  <c r="HJ32" i="5"/>
  <c r="GR32" i="5"/>
  <c r="V32" i="7" s="1"/>
  <c r="HQ51" i="5"/>
  <c r="HI51" i="5"/>
  <c r="HQ43" i="5"/>
  <c r="HI43" i="5"/>
  <c r="HH133" i="5"/>
  <c r="HC133" i="5"/>
  <c r="HD133" i="5" s="1"/>
  <c r="HI172" i="5"/>
  <c r="HQ172" i="5"/>
  <c r="HC65" i="5"/>
  <c r="HD65" i="5" s="1"/>
  <c r="HH65" i="5"/>
  <c r="GR64" i="5"/>
  <c r="V64" i="7" s="1"/>
  <c r="HJ64" i="5"/>
  <c r="HH161" i="5"/>
  <c r="HC161" i="5"/>
  <c r="HD161" i="5" s="1"/>
  <c r="HH184" i="5"/>
  <c r="HC184" i="5"/>
  <c r="HD184" i="5" s="1"/>
  <c r="HJ168" i="5"/>
  <c r="GR168" i="5"/>
  <c r="V168" i="7" s="1"/>
  <c r="HC201" i="5"/>
  <c r="HD201" i="5" s="1"/>
  <c r="HH201" i="5"/>
  <c r="HI181" i="5"/>
  <c r="HQ181" i="5"/>
  <c r="HC138" i="5"/>
  <c r="HD138" i="5" s="1"/>
  <c r="HH138" i="5"/>
  <c r="HJ140" i="5"/>
  <c r="GR140" i="5"/>
  <c r="V140" i="7" s="1"/>
  <c r="HQ198" i="5"/>
  <c r="HI198" i="5"/>
  <c r="GR242" i="5"/>
  <c r="V242" i="7" s="1"/>
  <c r="HJ242" i="5"/>
  <c r="GR246" i="5"/>
  <c r="V246" i="7" s="1"/>
  <c r="HJ246" i="5"/>
  <c r="GR239" i="5"/>
  <c r="V239" i="7" s="1"/>
  <c r="HJ239" i="5"/>
  <c r="HI232" i="5"/>
  <c r="HQ232" i="5"/>
  <c r="GW34" i="5"/>
  <c r="AE34" i="7" s="1"/>
  <c r="HN34" i="5"/>
  <c r="GW159" i="5"/>
  <c r="AE159" i="7" s="1"/>
  <c r="HN159" i="5"/>
  <c r="IA30" i="5"/>
  <c r="HM30" i="5"/>
  <c r="GW22" i="5"/>
  <c r="AE22" i="7" s="1"/>
  <c r="HN22" i="5"/>
  <c r="HL2" i="5"/>
  <c r="HT2" i="5"/>
  <c r="GW2" i="5"/>
  <c r="AE2" i="7" s="1"/>
  <c r="HN2" i="5"/>
  <c r="IA21" i="5"/>
  <c r="HM21" i="5"/>
  <c r="IA5" i="5"/>
  <c r="HM5" i="5"/>
  <c r="IA28" i="5"/>
  <c r="HM28" i="5"/>
  <c r="HN57" i="5"/>
  <c r="GW57" i="5"/>
  <c r="AE57" i="7" s="1"/>
  <c r="GW97" i="5"/>
  <c r="AE97" i="7" s="1"/>
  <c r="HN97" i="5"/>
  <c r="IA17" i="5"/>
  <c r="HM17" i="5"/>
  <c r="IA46" i="5"/>
  <c r="HM46" i="5"/>
  <c r="HT94" i="5"/>
  <c r="HL94" i="5"/>
  <c r="GW18" i="5"/>
  <c r="AE18" i="7" s="1"/>
  <c r="HN18" i="5"/>
  <c r="HT41" i="5"/>
  <c r="HL41" i="5"/>
  <c r="GW62" i="5"/>
  <c r="AE62" i="7" s="1"/>
  <c r="HN62" i="5"/>
  <c r="HT225" i="5"/>
  <c r="HL225" i="5"/>
  <c r="HL32" i="5"/>
  <c r="HT32" i="5"/>
  <c r="GW58" i="5"/>
  <c r="AE58" i="7" s="1"/>
  <c r="HN58" i="5"/>
  <c r="HL8" i="5"/>
  <c r="HT8" i="5"/>
  <c r="HN25" i="5"/>
  <c r="GW25" i="5"/>
  <c r="AE25" i="7" s="1"/>
  <c r="GW41" i="5"/>
  <c r="AE41" i="7" s="1"/>
  <c r="HN41" i="5"/>
  <c r="HT60" i="5"/>
  <c r="HL60" i="5"/>
  <c r="HL131" i="5"/>
  <c r="HT131" i="5"/>
  <c r="GW15" i="5"/>
  <c r="AE15" i="7" s="1"/>
  <c r="HN15" i="5"/>
  <c r="IA33" i="5"/>
  <c r="HM33" i="5"/>
  <c r="GW50" i="5"/>
  <c r="AE50" i="7" s="1"/>
  <c r="HN50" i="5"/>
  <c r="IA73" i="5"/>
  <c r="HM73" i="5"/>
  <c r="IA140" i="5"/>
  <c r="HM140" i="5"/>
  <c r="HM65" i="5"/>
  <c r="IA65" i="5"/>
  <c r="HN82" i="5"/>
  <c r="GW82" i="5"/>
  <c r="AE82" i="7" s="1"/>
  <c r="IA103" i="5"/>
  <c r="HM103" i="5"/>
  <c r="HM191" i="5"/>
  <c r="IA191" i="5"/>
  <c r="HT86" i="5"/>
  <c r="HL86" i="5"/>
  <c r="HL125" i="5"/>
  <c r="HT125" i="5"/>
  <c r="IA181" i="5"/>
  <c r="HM181" i="5"/>
  <c r="HM86" i="5"/>
  <c r="IA86" i="5"/>
  <c r="GW115" i="5"/>
  <c r="AE115" i="7" s="1"/>
  <c r="HN115" i="5"/>
  <c r="IA174" i="5"/>
  <c r="HM174" i="5"/>
  <c r="HT69" i="5"/>
  <c r="HL69" i="5"/>
  <c r="IA92" i="5"/>
  <c r="HM92" i="5"/>
  <c r="HT112" i="5"/>
  <c r="HL112" i="5"/>
  <c r="HL190" i="5"/>
  <c r="HT190" i="5"/>
  <c r="GW68" i="5"/>
  <c r="AE68" i="7" s="1"/>
  <c r="HN68" i="5"/>
  <c r="HN92" i="5"/>
  <c r="GW92" i="5"/>
  <c r="AE92" i="7" s="1"/>
  <c r="IA112" i="5"/>
  <c r="HM112" i="5"/>
  <c r="HT130" i="5"/>
  <c r="HL130" i="5"/>
  <c r="IA77" i="5"/>
  <c r="HM77" i="5"/>
  <c r="GW96" i="5"/>
  <c r="AE96" i="7" s="1"/>
  <c r="HN96" i="5"/>
  <c r="IA120" i="5"/>
  <c r="HM120" i="5"/>
  <c r="IA148" i="5"/>
  <c r="HM148" i="5"/>
  <c r="HT138" i="5"/>
  <c r="HL138" i="5"/>
  <c r="GW152" i="5"/>
  <c r="AE152" i="7" s="1"/>
  <c r="HN152" i="5"/>
  <c r="GW181" i="5"/>
  <c r="AE181" i="7" s="1"/>
  <c r="HN181" i="5"/>
  <c r="IA213" i="5"/>
  <c r="HM213" i="5"/>
  <c r="GW118" i="5"/>
  <c r="AE118" i="7" s="1"/>
  <c r="HN118" i="5"/>
  <c r="IA130" i="5"/>
  <c r="HM130" i="5"/>
  <c r="GW156" i="5"/>
  <c r="AE156" i="7" s="1"/>
  <c r="HN156" i="5"/>
  <c r="GW177" i="5"/>
  <c r="AE177" i="7" s="1"/>
  <c r="HN177" i="5"/>
  <c r="GW130" i="5"/>
  <c r="AE130" i="7" s="1"/>
  <c r="HN130" i="5"/>
  <c r="IA161" i="5"/>
  <c r="HM161" i="5"/>
  <c r="GW173" i="5"/>
  <c r="AE173" i="7" s="1"/>
  <c r="HN173" i="5"/>
  <c r="HT189" i="5"/>
  <c r="HL189" i="5"/>
  <c r="HT160" i="5"/>
  <c r="HL160" i="5"/>
  <c r="HT169" i="5"/>
  <c r="HL169" i="5"/>
  <c r="GW185" i="5"/>
  <c r="AE185" i="7" s="1"/>
  <c r="HN185" i="5"/>
  <c r="HT99" i="5"/>
  <c r="HL99" i="5"/>
  <c r="GW120" i="5"/>
  <c r="AE120" i="7" s="1"/>
  <c r="HN120" i="5"/>
  <c r="HL146" i="5"/>
  <c r="HT146" i="5"/>
  <c r="HN166" i="5"/>
  <c r="GW166" i="5"/>
  <c r="AE166" i="7" s="1"/>
  <c r="HN179" i="5"/>
  <c r="GW179" i="5"/>
  <c r="AE179" i="7" s="1"/>
  <c r="IA226" i="5"/>
  <c r="HM226" i="5"/>
  <c r="HT142" i="5"/>
  <c r="HL142" i="5"/>
  <c r="HN154" i="5"/>
  <c r="GW154" i="5"/>
  <c r="AE154" i="7" s="1"/>
  <c r="HL181" i="5"/>
  <c r="HT181" i="5"/>
  <c r="HL204" i="5"/>
  <c r="HT204" i="5"/>
  <c r="GW213" i="5"/>
  <c r="AE213" i="7" s="1"/>
  <c r="HN213" i="5"/>
  <c r="HM192" i="5"/>
  <c r="IA192" i="5"/>
  <c r="IA220" i="5"/>
  <c r="HM220" i="5"/>
  <c r="HT230" i="5"/>
  <c r="HL230" i="5"/>
  <c r="IA214" i="5"/>
  <c r="HM214" i="5"/>
  <c r="IA229" i="5"/>
  <c r="HM229" i="5"/>
  <c r="GW244" i="5"/>
  <c r="AE244" i="7" s="1"/>
  <c r="HN244" i="5"/>
  <c r="GW229" i="5"/>
  <c r="AE229" i="7" s="1"/>
  <c r="HN229" i="5"/>
  <c r="IA242" i="5"/>
  <c r="HM242" i="5"/>
  <c r="HL198" i="5"/>
  <c r="HT198" i="5"/>
  <c r="GW224" i="5"/>
  <c r="AE224" i="7" s="1"/>
  <c r="HN224" i="5"/>
  <c r="HN242" i="5"/>
  <c r="GW242" i="5"/>
  <c r="AE242" i="7" s="1"/>
  <c r="GW197" i="5"/>
  <c r="AE197" i="7" s="1"/>
  <c r="HN197" i="5"/>
  <c r="HM211" i="5"/>
  <c r="IA211" i="5"/>
  <c r="IA237" i="5"/>
  <c r="HM237" i="5"/>
  <c r="HE64" i="5"/>
  <c r="GZ64" i="5"/>
  <c r="GM47" i="5"/>
  <c r="M47" i="7" s="1"/>
  <c r="HA47" i="5"/>
  <c r="HA35" i="5"/>
  <c r="GM35" i="5"/>
  <c r="M35" i="7" s="1"/>
  <c r="GZ36" i="5"/>
  <c r="HE36" i="5"/>
  <c r="HA8" i="5"/>
  <c r="GM8" i="5"/>
  <c r="M8" i="7" s="1"/>
  <c r="HA22" i="5"/>
  <c r="GM22" i="5"/>
  <c r="M22" i="7" s="1"/>
  <c r="GZ54" i="5"/>
  <c r="HE54" i="5"/>
  <c r="HA113" i="5"/>
  <c r="GM113" i="5"/>
  <c r="M113" i="7" s="1"/>
  <c r="GZ6" i="5"/>
  <c r="HE6" i="5"/>
  <c r="HE29" i="5"/>
  <c r="GZ29" i="5"/>
  <c r="HE60" i="5"/>
  <c r="GZ60" i="5"/>
  <c r="GM71" i="5"/>
  <c r="M71" i="7" s="1"/>
  <c r="HA71" i="5"/>
  <c r="GM153" i="5"/>
  <c r="M153" i="7" s="1"/>
  <c r="HA153" i="5"/>
  <c r="GZ109" i="5"/>
  <c r="HE109" i="5"/>
  <c r="GM27" i="5"/>
  <c r="M27" i="7" s="1"/>
  <c r="HA27" i="5"/>
  <c r="GM91" i="5"/>
  <c r="M91" i="7" s="1"/>
  <c r="HA91" i="5"/>
  <c r="HE35" i="5"/>
  <c r="GZ35" i="5"/>
  <c r="HE63" i="5"/>
  <c r="GZ63" i="5"/>
  <c r="GM63" i="5"/>
  <c r="M63" i="7" s="1"/>
  <c r="HA63" i="5"/>
  <c r="HE104" i="5"/>
  <c r="GZ104" i="5"/>
  <c r="GZ126" i="5"/>
  <c r="HE126" i="5"/>
  <c r="HA82" i="5"/>
  <c r="GM82" i="5"/>
  <c r="M82" i="7" s="1"/>
  <c r="HA117" i="5"/>
  <c r="GM117" i="5"/>
  <c r="M117" i="7" s="1"/>
  <c r="GM179" i="5"/>
  <c r="M179" i="7" s="1"/>
  <c r="HA179" i="5"/>
  <c r="HE99" i="5"/>
  <c r="GZ99" i="5"/>
  <c r="HA79" i="5"/>
  <c r="GM79" i="5"/>
  <c r="M79" i="7" s="1"/>
  <c r="HE213" i="5"/>
  <c r="GZ213" i="5"/>
  <c r="HE86" i="5"/>
  <c r="GZ86" i="5"/>
  <c r="HE111" i="5"/>
  <c r="GZ111" i="5"/>
  <c r="HA148" i="5"/>
  <c r="GM148" i="5"/>
  <c r="M148" i="7" s="1"/>
  <c r="GZ75" i="5"/>
  <c r="HE75" i="5"/>
  <c r="HE96" i="5"/>
  <c r="GZ96" i="5"/>
  <c r="HE115" i="5"/>
  <c r="GZ115" i="5"/>
  <c r="GM178" i="5"/>
  <c r="M178" i="7" s="1"/>
  <c r="HA178" i="5"/>
  <c r="GZ144" i="5"/>
  <c r="HE144" i="5"/>
  <c r="HE153" i="5"/>
  <c r="GZ153" i="5"/>
  <c r="HE223" i="5"/>
  <c r="GZ223" i="5"/>
  <c r="GM152" i="5"/>
  <c r="M152" i="7" s="1"/>
  <c r="HA152" i="5"/>
  <c r="GZ180" i="5"/>
  <c r="HE180" i="5"/>
  <c r="GZ212" i="5"/>
  <c r="HE212" i="5"/>
  <c r="HA143" i="5"/>
  <c r="GM143" i="5"/>
  <c r="M143" i="7" s="1"/>
  <c r="HE174" i="5"/>
  <c r="GZ174" i="5"/>
  <c r="GZ131" i="5"/>
  <c r="HE131" i="5"/>
  <c r="GM164" i="5"/>
  <c r="M164" i="7" s="1"/>
  <c r="HA164" i="5"/>
  <c r="GM242" i="5"/>
  <c r="M242" i="7" s="1"/>
  <c r="HA242" i="5"/>
  <c r="GM130" i="5"/>
  <c r="M130" i="7" s="1"/>
  <c r="HA130" i="5"/>
  <c r="HA196" i="5"/>
  <c r="GM196" i="5"/>
  <c r="M196" i="7" s="1"/>
  <c r="GM209" i="5"/>
  <c r="M209" i="7" s="1"/>
  <c r="HA209" i="5"/>
  <c r="HE204" i="5"/>
  <c r="GZ204" i="5"/>
  <c r="HA235" i="5"/>
  <c r="GM235" i="5"/>
  <c r="M235" i="7" s="1"/>
  <c r="GM201" i="5"/>
  <c r="M201" i="7" s="1"/>
  <c r="HA201" i="5"/>
  <c r="GZ215" i="5"/>
  <c r="HE215" i="5"/>
  <c r="GZ227" i="5"/>
  <c r="HE227" i="5"/>
  <c r="HE225" i="5"/>
  <c r="GZ225" i="5"/>
  <c r="GZ240" i="5"/>
  <c r="HE240" i="5"/>
  <c r="GM229" i="5"/>
  <c r="M229" i="7" s="1"/>
  <c r="HA229" i="5"/>
  <c r="HE198" i="5"/>
  <c r="GZ198" i="5"/>
  <c r="GZ216" i="5"/>
  <c r="HE216" i="5"/>
  <c r="HE242" i="5"/>
  <c r="GZ242" i="5"/>
  <c r="HC36" i="5"/>
  <c r="HD36" i="5" s="1"/>
  <c r="HH36" i="5"/>
  <c r="GR185" i="5"/>
  <c r="V185" i="7" s="1"/>
  <c r="HJ185" i="5"/>
  <c r="HJ67" i="5"/>
  <c r="GR67" i="5"/>
  <c r="V67" i="7" s="1"/>
  <c r="HQ12" i="5"/>
  <c r="HI12" i="5"/>
  <c r="HJ84" i="5"/>
  <c r="GR84" i="5"/>
  <c r="V84" i="7" s="1"/>
  <c r="HJ102" i="5"/>
  <c r="GR102" i="5"/>
  <c r="V102" i="7" s="1"/>
  <c r="HI17" i="5"/>
  <c r="HQ17" i="5"/>
  <c r="HH149" i="5"/>
  <c r="HC149" i="5"/>
  <c r="HD149" i="5" s="1"/>
  <c r="HJ26" i="5"/>
  <c r="GR26" i="5"/>
  <c r="V26" i="7" s="1"/>
  <c r="GR49" i="5"/>
  <c r="V49" i="7" s="1"/>
  <c r="HJ49" i="5"/>
  <c r="HC167" i="5"/>
  <c r="HD167" i="5" s="1"/>
  <c r="HH167" i="5"/>
  <c r="HH23" i="5"/>
  <c r="HC23" i="5"/>
  <c r="HD23" i="5" s="1"/>
  <c r="HJ37" i="5"/>
  <c r="GR37" i="5"/>
  <c r="V37" i="7" s="1"/>
  <c r="GR52" i="5"/>
  <c r="V52" i="7" s="1"/>
  <c r="HJ52" i="5"/>
  <c r="HC223" i="5"/>
  <c r="HD223" i="5" s="1"/>
  <c r="HH223" i="5"/>
  <c r="HH20" i="5"/>
  <c r="HC20" i="5"/>
  <c r="HD20" i="5" s="1"/>
  <c r="GR36" i="5"/>
  <c r="V36" i="7" s="1"/>
  <c r="HJ36" i="5"/>
  <c r="HH51" i="5"/>
  <c r="HC51" i="5"/>
  <c r="HD51" i="5" s="1"/>
  <c r="HH145" i="5"/>
  <c r="HC145" i="5"/>
  <c r="HD145" i="5" s="1"/>
  <c r="HQ20" i="5"/>
  <c r="HI20" i="5"/>
  <c r="HQ38" i="5"/>
  <c r="HI38" i="5"/>
  <c r="HC57" i="5"/>
  <c r="HD57" i="5" s="1"/>
  <c r="HH57" i="5"/>
  <c r="HQ85" i="5"/>
  <c r="HI85" i="5"/>
  <c r="HC3" i="5"/>
  <c r="HD3" i="5" s="1"/>
  <c r="HH3" i="5"/>
  <c r="GR20" i="5"/>
  <c r="V20" i="7" s="1"/>
  <c r="HJ20" i="5"/>
  <c r="HC53" i="5"/>
  <c r="HD53" i="5" s="1"/>
  <c r="HH53" i="5"/>
  <c r="GR2" i="5"/>
  <c r="V2" i="7" s="1"/>
  <c r="HJ2" i="5"/>
  <c r="HH19" i="5"/>
  <c r="HC19" i="5"/>
  <c r="HD19" i="5" s="1"/>
  <c r="HC45" i="5"/>
  <c r="HD45" i="5" s="1"/>
  <c r="HH45" i="5"/>
  <c r="HQ76" i="5"/>
  <c r="HI76" i="5"/>
  <c r="HI58" i="5"/>
  <c r="HQ58" i="5"/>
  <c r="HJ85" i="5"/>
  <c r="GR85" i="5"/>
  <c r="V85" i="7" s="1"/>
  <c r="HC113" i="5"/>
  <c r="HD113" i="5" s="1"/>
  <c r="HH113" i="5"/>
  <c r="HH185" i="5"/>
  <c r="HC185" i="5"/>
  <c r="HD185" i="5" s="1"/>
  <c r="HH81" i="5"/>
  <c r="HC81" i="5"/>
  <c r="HD81" i="5" s="1"/>
  <c r="HC104" i="5"/>
  <c r="HD104" i="5" s="1"/>
  <c r="HH104" i="5"/>
  <c r="HC124" i="5"/>
  <c r="HD124" i="5" s="1"/>
  <c r="HH124" i="5"/>
  <c r="HJ192" i="5"/>
  <c r="GR192" i="5"/>
  <c r="V192" i="7" s="1"/>
  <c r="HH87" i="5"/>
  <c r="HC87" i="5"/>
  <c r="HD87" i="5" s="1"/>
  <c r="HJ107" i="5"/>
  <c r="GR107" i="5"/>
  <c r="V107" i="7" s="1"/>
  <c r="HH122" i="5"/>
  <c r="HC122" i="5"/>
  <c r="HD122" i="5" s="1"/>
  <c r="HC170" i="5"/>
  <c r="HD170" i="5" s="1"/>
  <c r="HH170" i="5"/>
  <c r="HH71" i="5"/>
  <c r="HC71" i="5"/>
  <c r="HD71" i="5" s="1"/>
  <c r="HH88" i="5"/>
  <c r="HC88" i="5"/>
  <c r="HD88" i="5" s="1"/>
  <c r="HQ120" i="5"/>
  <c r="HI120" i="5"/>
  <c r="HJ196" i="5"/>
  <c r="GR196" i="5"/>
  <c r="V196" i="7" s="1"/>
  <c r="HJ66" i="5"/>
  <c r="GR66" i="5"/>
  <c r="V66" i="7" s="1"/>
  <c r="HQ89" i="5"/>
  <c r="HI89" i="5"/>
  <c r="HH123" i="5"/>
  <c r="HC123" i="5"/>
  <c r="HD123" i="5" s="1"/>
  <c r="GR88" i="5"/>
  <c r="V88" i="7" s="1"/>
  <c r="HJ88" i="5"/>
  <c r="GR116" i="5"/>
  <c r="V116" i="7" s="1"/>
  <c r="HJ116" i="5"/>
  <c r="HI173" i="5"/>
  <c r="HQ173" i="5"/>
  <c r="GR151" i="5"/>
  <c r="V151" i="7" s="1"/>
  <c r="HJ151" i="5"/>
  <c r="HC171" i="5"/>
  <c r="HD171" i="5" s="1"/>
  <c r="HH171" i="5"/>
  <c r="HQ186" i="5"/>
  <c r="HI186" i="5"/>
  <c r="HI231" i="5"/>
  <c r="HQ231" i="5"/>
  <c r="HQ107" i="5"/>
  <c r="HI107" i="5"/>
  <c r="HH141" i="5"/>
  <c r="HC141" i="5"/>
  <c r="HD141" i="5" s="1"/>
  <c r="GR155" i="5"/>
  <c r="V155" i="7" s="1"/>
  <c r="HJ155" i="5"/>
  <c r="HI170" i="5"/>
  <c r="HQ170" i="5"/>
  <c r="HI189" i="5"/>
  <c r="HQ189" i="5"/>
  <c r="GR145" i="5"/>
  <c r="V145" i="7" s="1"/>
  <c r="HJ145" i="5"/>
  <c r="HH157" i="5"/>
  <c r="HC157" i="5"/>
  <c r="HD157" i="5" s="1"/>
  <c r="HQ183" i="5"/>
  <c r="HI183" i="5"/>
  <c r="HQ208" i="5"/>
  <c r="HI208" i="5"/>
  <c r="HQ142" i="5"/>
  <c r="HI142" i="5"/>
  <c r="GR153" i="5"/>
  <c r="V153" i="7" s="1"/>
  <c r="HJ153" i="5"/>
  <c r="GR183" i="5"/>
  <c r="V183" i="7" s="1"/>
  <c r="HJ183" i="5"/>
  <c r="HI222" i="5"/>
  <c r="HQ222" i="5"/>
  <c r="HJ103" i="5"/>
  <c r="GR103" i="5"/>
  <c r="V103" i="7" s="1"/>
  <c r="HH119" i="5"/>
  <c r="HC119" i="5"/>
  <c r="HD119" i="5" s="1"/>
  <c r="GR142" i="5"/>
  <c r="V142" i="7" s="1"/>
  <c r="HJ142" i="5"/>
  <c r="HI159" i="5"/>
  <c r="HQ159" i="5"/>
  <c r="HI200" i="5"/>
  <c r="HQ200" i="5"/>
  <c r="HH130" i="5"/>
  <c r="HC130" i="5"/>
  <c r="HD130" i="5" s="1"/>
  <c r="GR150" i="5"/>
  <c r="V150" i="7" s="1"/>
  <c r="HJ150" i="5"/>
  <c r="HQ174" i="5"/>
  <c r="HI174" i="5"/>
  <c r="HI207" i="5"/>
  <c r="HQ207" i="5"/>
  <c r="HJ225" i="5"/>
  <c r="GR225" i="5"/>
  <c r="V225" i="7" s="1"/>
  <c r="HC242" i="5"/>
  <c r="HD242" i="5" s="1"/>
  <c r="HH242" i="5"/>
  <c r="HJ208" i="5"/>
  <c r="GR208" i="5"/>
  <c r="V208" i="7" s="1"/>
  <c r="HQ234" i="5"/>
  <c r="HI234" i="5"/>
  <c r="GR210" i="5"/>
  <c r="V210" i="7" s="1"/>
  <c r="HJ210" i="5"/>
  <c r="HQ235" i="5"/>
  <c r="HI235" i="5"/>
  <c r="HJ200" i="5"/>
  <c r="GR200" i="5"/>
  <c r="V200" i="7" s="1"/>
  <c r="HQ213" i="5"/>
  <c r="HI213" i="5"/>
  <c r="HI199" i="5"/>
  <c r="HQ199" i="5"/>
  <c r="HC215" i="5"/>
  <c r="HD215" i="5" s="1"/>
  <c r="HH215" i="5"/>
  <c r="HJ188" i="5"/>
  <c r="GR188" i="5"/>
  <c r="V188" i="7" s="1"/>
  <c r="HI215" i="5"/>
  <c r="HQ215" i="5"/>
  <c r="HI227" i="5"/>
  <c r="HQ227" i="5"/>
  <c r="HI244" i="5"/>
  <c r="HQ244" i="5"/>
  <c r="HL5" i="5"/>
  <c r="HT5" i="5"/>
  <c r="GW10" i="5"/>
  <c r="AE10" i="7" s="1"/>
  <c r="HN10" i="5"/>
  <c r="HT59" i="5"/>
  <c r="HL59" i="5"/>
  <c r="IA41" i="5"/>
  <c r="HM41" i="5"/>
  <c r="HL79" i="5"/>
  <c r="HT79" i="5"/>
  <c r="IA91" i="5"/>
  <c r="HM91" i="5"/>
  <c r="GW101" i="5"/>
  <c r="AE101" i="7" s="1"/>
  <c r="HN101" i="5"/>
  <c r="GW52" i="5"/>
  <c r="AE52" i="7" s="1"/>
  <c r="HN52" i="5"/>
  <c r="HL82" i="5"/>
  <c r="HT82" i="5"/>
  <c r="HT197" i="5"/>
  <c r="HL197" i="5"/>
  <c r="GW136" i="5"/>
  <c r="AE136" i="7" s="1"/>
  <c r="HN136" i="5"/>
  <c r="IA205" i="5"/>
  <c r="HM205" i="5"/>
  <c r="HN186" i="5"/>
  <c r="GW186" i="5"/>
  <c r="AE186" i="7" s="1"/>
  <c r="HL191" i="5"/>
  <c r="HT191" i="5"/>
  <c r="HT240" i="5"/>
  <c r="HL240" i="5"/>
  <c r="HM236" i="5"/>
  <c r="IA236" i="5"/>
  <c r="HT205" i="5"/>
  <c r="HL205" i="5"/>
  <c r="HE8" i="5"/>
  <c r="GZ8" i="5"/>
  <c r="GM43" i="5"/>
  <c r="M43" i="7" s="1"/>
  <c r="HA43" i="5"/>
  <c r="GZ147" i="5"/>
  <c r="HE147" i="5"/>
  <c r="HA167" i="5"/>
  <c r="GM167" i="5"/>
  <c r="M167" i="7" s="1"/>
  <c r="HE186" i="5"/>
  <c r="GZ186" i="5"/>
  <c r="GZ219" i="5"/>
  <c r="HE219" i="5"/>
  <c r="HA194" i="5"/>
  <c r="GM194" i="5"/>
  <c r="M194" i="7" s="1"/>
  <c r="HH22" i="5"/>
  <c r="HC22" i="5"/>
  <c r="HD22" i="5" s="1"/>
  <c r="HI27" i="5"/>
  <c r="HQ27" i="5"/>
  <c r="HQ13" i="5"/>
  <c r="HI13" i="5"/>
  <c r="HI10" i="5"/>
  <c r="HQ10" i="5"/>
  <c r="GR48" i="5"/>
  <c r="V48" i="7" s="1"/>
  <c r="HJ48" i="5"/>
  <c r="HJ31" i="5"/>
  <c r="GR31" i="5"/>
  <c r="V31" i="7" s="1"/>
  <c r="HQ61" i="5"/>
  <c r="HI61" i="5"/>
  <c r="GR92" i="5"/>
  <c r="V92" i="7" s="1"/>
  <c r="HJ92" i="5"/>
  <c r="HH94" i="5"/>
  <c r="HC94" i="5"/>
  <c r="HD94" i="5" s="1"/>
  <c r="HJ80" i="5"/>
  <c r="GR80" i="5"/>
  <c r="V80" i="7" s="1"/>
  <c r="GR186" i="5"/>
  <c r="V186" i="7" s="1"/>
  <c r="HJ186" i="5"/>
  <c r="HC163" i="5"/>
  <c r="HD163" i="5" s="1"/>
  <c r="HH163" i="5"/>
  <c r="HQ100" i="5"/>
  <c r="HI100" i="5"/>
  <c r="GR179" i="5"/>
  <c r="V179" i="7" s="1"/>
  <c r="HJ179" i="5"/>
  <c r="GR135" i="5"/>
  <c r="V135" i="7" s="1"/>
  <c r="HJ135" i="5"/>
  <c r="HC230" i="5"/>
  <c r="HD230" i="5" s="1"/>
  <c r="HH230" i="5"/>
  <c r="HI180" i="5"/>
  <c r="HQ180" i="5"/>
  <c r="HC196" i="5"/>
  <c r="HD196" i="5" s="1"/>
  <c r="HH196" i="5"/>
  <c r="HH212" i="5"/>
  <c r="HC212" i="5"/>
  <c r="HD212" i="5" s="1"/>
  <c r="GR243" i="5"/>
  <c r="V243" i="7" s="1"/>
  <c r="HJ243" i="5"/>
  <c r="HC227" i="5"/>
  <c r="HD227" i="5" s="1"/>
  <c r="HH227" i="5"/>
  <c r="HN33" i="5"/>
  <c r="GW33" i="5"/>
  <c r="AE33" i="7" s="1"/>
  <c r="GW6" i="5"/>
  <c r="AE6" i="7" s="1"/>
  <c r="HN6" i="5"/>
  <c r="GW56" i="5"/>
  <c r="AE56" i="7" s="1"/>
  <c r="HN56" i="5"/>
  <c r="IA138" i="5"/>
  <c r="HM138" i="5"/>
  <c r="HM101" i="5"/>
  <c r="IA101" i="5"/>
  <c r="IA99" i="5"/>
  <c r="HM99" i="5"/>
  <c r="HM79" i="5"/>
  <c r="IA79" i="5"/>
  <c r="IA102" i="5"/>
  <c r="HM102" i="5"/>
  <c r="HT104" i="5"/>
  <c r="HL104" i="5"/>
  <c r="IA107" i="5"/>
  <c r="HM107" i="5"/>
  <c r="HN112" i="5"/>
  <c r="GW112" i="5"/>
  <c r="AE112" i="7" s="1"/>
  <c r="HL174" i="5"/>
  <c r="HT174" i="5"/>
  <c r="HM139" i="5"/>
  <c r="IA139" i="5"/>
  <c r="IA185" i="5"/>
  <c r="HM185" i="5"/>
  <c r="IA178" i="5"/>
  <c r="HM178" i="5"/>
  <c r="GW171" i="5"/>
  <c r="AE171" i="7" s="1"/>
  <c r="HN171" i="5"/>
  <c r="GW193" i="5"/>
  <c r="AE193" i="7" s="1"/>
  <c r="HN193" i="5"/>
  <c r="HM244" i="5"/>
  <c r="IA244" i="5"/>
  <c r="HT238" i="5"/>
  <c r="HL238" i="5"/>
  <c r="HN208" i="5"/>
  <c r="GW208" i="5"/>
  <c r="AE208" i="7" s="1"/>
  <c r="GZ5" i="5"/>
  <c r="HE5" i="5"/>
  <c r="HE21" i="5"/>
  <c r="GZ21" i="5"/>
  <c r="GM32" i="5"/>
  <c r="M32" i="7" s="1"/>
  <c r="HA32" i="5"/>
  <c r="HE74" i="5"/>
  <c r="GZ74" i="5"/>
  <c r="HE56" i="5"/>
  <c r="GZ56" i="5"/>
  <c r="HA162" i="5"/>
  <c r="GM162" i="5"/>
  <c r="M162" i="7" s="1"/>
  <c r="HE95" i="5"/>
  <c r="GZ95" i="5"/>
  <c r="GZ101" i="5"/>
  <c r="HE101" i="5"/>
  <c r="HE201" i="5"/>
  <c r="GZ201" i="5"/>
  <c r="HA234" i="5"/>
  <c r="GM234" i="5"/>
  <c r="M234" i="7" s="1"/>
  <c r="HE221" i="5"/>
  <c r="GZ221" i="5"/>
  <c r="GM240" i="5"/>
  <c r="M240" i="7" s="1"/>
  <c r="HA240" i="5"/>
  <c r="HH15" i="5"/>
  <c r="HC15" i="5"/>
  <c r="HD15" i="5" s="1"/>
  <c r="HJ86" i="5"/>
  <c r="GR86" i="5"/>
  <c r="V86" i="7" s="1"/>
  <c r="HJ14" i="5"/>
  <c r="GR14" i="5"/>
  <c r="V14" i="7" s="1"/>
  <c r="HH31" i="5"/>
  <c r="HC31" i="5"/>
  <c r="HD31" i="5" s="1"/>
  <c r="HQ9" i="5"/>
  <c r="HI9" i="5"/>
  <c r="HH189" i="5"/>
  <c r="HC189" i="5"/>
  <c r="HD189" i="5" s="1"/>
  <c r="GR34" i="5"/>
  <c r="V34" i="7" s="1"/>
  <c r="HJ34" i="5"/>
  <c r="HC100" i="5"/>
  <c r="HD100" i="5" s="1"/>
  <c r="HH100" i="5"/>
  <c r="GR113" i="5"/>
  <c r="V113" i="7" s="1"/>
  <c r="HJ113" i="5"/>
  <c r="HQ80" i="5"/>
  <c r="HI80" i="5"/>
  <c r="HT46" i="5"/>
  <c r="HL46" i="5"/>
  <c r="HL56" i="5"/>
  <c r="HT56" i="5"/>
  <c r="GW7" i="5"/>
  <c r="AE7" i="7" s="1"/>
  <c r="HN7" i="5"/>
  <c r="HT35" i="5"/>
  <c r="HL35" i="5"/>
  <c r="HN180" i="5"/>
  <c r="GW180" i="5"/>
  <c r="AE180" i="7" s="1"/>
  <c r="HN13" i="5"/>
  <c r="GW13" i="5"/>
  <c r="AE13" i="7" s="1"/>
  <c r="GW71" i="5"/>
  <c r="AE71" i="7" s="1"/>
  <c r="HN71" i="5"/>
  <c r="HN80" i="5"/>
  <c r="GW80" i="5"/>
  <c r="AE80" i="7" s="1"/>
  <c r="HL105" i="5"/>
  <c r="HT105" i="5"/>
  <c r="HL158" i="5"/>
  <c r="HT158" i="5"/>
  <c r="GW126" i="5"/>
  <c r="AE126" i="7" s="1"/>
  <c r="HN126" i="5"/>
  <c r="HT128" i="5"/>
  <c r="HL128" i="5"/>
  <c r="GW140" i="5"/>
  <c r="AE140" i="7" s="1"/>
  <c r="HN140" i="5"/>
  <c r="HT167" i="5"/>
  <c r="HL167" i="5"/>
  <c r="HL175" i="5"/>
  <c r="HT175" i="5"/>
  <c r="HN170" i="5"/>
  <c r="GW170" i="5"/>
  <c r="AE170" i="7" s="1"/>
  <c r="IA228" i="5"/>
  <c r="HM228" i="5"/>
  <c r="HT223" i="5"/>
  <c r="HL223" i="5"/>
  <c r="HT216" i="5"/>
  <c r="HL216" i="5"/>
  <c r="HA75" i="5"/>
  <c r="GM75" i="5"/>
  <c r="M75" i="7" s="1"/>
  <c r="GZ80" i="5"/>
  <c r="HE80" i="5"/>
  <c r="GM110" i="5"/>
  <c r="M110" i="7" s="1"/>
  <c r="HA110" i="5"/>
  <c r="GM73" i="5"/>
  <c r="M73" i="7" s="1"/>
  <c r="HA73" i="5"/>
  <c r="GZ84" i="5"/>
  <c r="HE84" i="5"/>
  <c r="GM111" i="5"/>
  <c r="M111" i="7" s="1"/>
  <c r="HA111" i="5"/>
  <c r="HA170" i="5"/>
  <c r="GM170" i="5"/>
  <c r="M170" i="7" s="1"/>
  <c r="HE217" i="5"/>
  <c r="GZ217" i="5"/>
  <c r="GZ224" i="5"/>
  <c r="HE224" i="5"/>
  <c r="HJ118" i="5"/>
  <c r="GR118" i="5"/>
  <c r="V118" i="7" s="1"/>
  <c r="HH56" i="5"/>
  <c r="HC56" i="5"/>
  <c r="HD56" i="5" s="1"/>
  <c r="GR45" i="5"/>
  <c r="V45" i="7" s="1"/>
  <c r="HJ45" i="5"/>
  <c r="HH169" i="5"/>
  <c r="HC169" i="5"/>
  <c r="HD169" i="5" s="1"/>
  <c r="HJ10" i="5"/>
  <c r="GR10" i="5"/>
  <c r="V10" i="7" s="1"/>
  <c r="HC202" i="5"/>
  <c r="HD202" i="5" s="1"/>
  <c r="HH202" i="5"/>
  <c r="HC17" i="5"/>
  <c r="HD17" i="5" s="1"/>
  <c r="HH17" i="5"/>
  <c r="HH102" i="5"/>
  <c r="HC102" i="5"/>
  <c r="HD102" i="5" s="1"/>
  <c r="HH114" i="5"/>
  <c r="HC114" i="5"/>
  <c r="HD114" i="5" s="1"/>
  <c r="HQ166" i="5"/>
  <c r="HI166" i="5"/>
  <c r="GR177" i="5"/>
  <c r="V177" i="7" s="1"/>
  <c r="HJ177" i="5"/>
  <c r="HQ106" i="5"/>
  <c r="HI106" i="5"/>
  <c r="HJ227" i="5"/>
  <c r="GR227" i="5"/>
  <c r="V227" i="7" s="1"/>
  <c r="HC153" i="5"/>
  <c r="HD153" i="5" s="1"/>
  <c r="HH153" i="5"/>
  <c r="HH181" i="5"/>
  <c r="HC181" i="5"/>
  <c r="HD181" i="5" s="1"/>
  <c r="HQ214" i="5"/>
  <c r="HI214" i="5"/>
  <c r="GR157" i="5"/>
  <c r="V157" i="7" s="1"/>
  <c r="HJ157" i="5"/>
  <c r="HC172" i="5"/>
  <c r="HD172" i="5" s="1"/>
  <c r="HH172" i="5"/>
  <c r="HJ240" i="5"/>
  <c r="GR240" i="5"/>
  <c r="V240" i="7" s="1"/>
  <c r="HH217" i="5"/>
  <c r="HC217" i="5"/>
  <c r="HD217" i="5" s="1"/>
  <c r="HJ223" i="5"/>
  <c r="GR223" i="5"/>
  <c r="V223" i="7" s="1"/>
  <c r="GR211" i="5"/>
  <c r="V211" i="7" s="1"/>
  <c r="HJ211" i="5"/>
  <c r="HQ206" i="5"/>
  <c r="HI206" i="5"/>
  <c r="IA67" i="5"/>
  <c r="HM67" i="5"/>
  <c r="GW47" i="5"/>
  <c r="AE47" i="7" s="1"/>
  <c r="HN47" i="5"/>
  <c r="HN8" i="5"/>
  <c r="GW8" i="5"/>
  <c r="AE8" i="7" s="1"/>
  <c r="HM4" i="5"/>
  <c r="IA4" i="5"/>
  <c r="GW23" i="5"/>
  <c r="AE23" i="7" s="1"/>
  <c r="HN23" i="5"/>
  <c r="HL6" i="5"/>
  <c r="HT6" i="5"/>
  <c r="IA29" i="5"/>
  <c r="HM29" i="5"/>
  <c r="HM61" i="5"/>
  <c r="IA61" i="5"/>
  <c r="HN150" i="5"/>
  <c r="GW150" i="5"/>
  <c r="AE150" i="7" s="1"/>
  <c r="IA18" i="5"/>
  <c r="HM18" i="5"/>
  <c r="HN49" i="5"/>
  <c r="GW49" i="5"/>
  <c r="AE49" i="7" s="1"/>
  <c r="HL103" i="5"/>
  <c r="HT103" i="5"/>
  <c r="GW19" i="5"/>
  <c r="AE19" i="7" s="1"/>
  <c r="HN19" i="5"/>
  <c r="IA12" i="5"/>
  <c r="HM12" i="5"/>
  <c r="IA35" i="5"/>
  <c r="HM35" i="5"/>
  <c r="HL64" i="5"/>
  <c r="HT64" i="5"/>
  <c r="GW12" i="5"/>
  <c r="AE12" i="7" s="1"/>
  <c r="HN12" i="5"/>
  <c r="IA32" i="5"/>
  <c r="HM32" i="5"/>
  <c r="IA42" i="5"/>
  <c r="HM42" i="5"/>
  <c r="IA64" i="5"/>
  <c r="HM64" i="5"/>
  <c r="GW203" i="5"/>
  <c r="AE203" i="7" s="1"/>
  <c r="HN203" i="5"/>
  <c r="HL20" i="5"/>
  <c r="HT20" i="5"/>
  <c r="GW36" i="5"/>
  <c r="AE36" i="7" s="1"/>
  <c r="HN36" i="5"/>
  <c r="IA51" i="5"/>
  <c r="HM51" i="5"/>
  <c r="IA74" i="5"/>
  <c r="HM74" i="5"/>
  <c r="HL173" i="5"/>
  <c r="HT173" i="5"/>
  <c r="GW66" i="5"/>
  <c r="AE66" i="7" s="1"/>
  <c r="HN66" i="5"/>
  <c r="IA87" i="5"/>
  <c r="HM87" i="5"/>
  <c r="HT106" i="5"/>
  <c r="HL106" i="5"/>
  <c r="HN194" i="5"/>
  <c r="GW194" i="5"/>
  <c r="AE194" i="7" s="1"/>
  <c r="IA95" i="5"/>
  <c r="HM95" i="5"/>
  <c r="IA128" i="5"/>
  <c r="HM128" i="5"/>
  <c r="GW183" i="5"/>
  <c r="AE183" i="7" s="1"/>
  <c r="HN183" i="5"/>
  <c r="HT92" i="5"/>
  <c r="HL92" i="5"/>
  <c r="HT118" i="5"/>
  <c r="HL118" i="5"/>
  <c r="HL192" i="5"/>
  <c r="HT192" i="5"/>
  <c r="IA70" i="5"/>
  <c r="HM70" i="5"/>
  <c r="HL93" i="5"/>
  <c r="HT93" i="5"/>
  <c r="GW113" i="5"/>
  <c r="AE113" i="7" s="1"/>
  <c r="HN113" i="5"/>
  <c r="HT48" i="5"/>
  <c r="HL48" i="5"/>
  <c r="HM69" i="5"/>
  <c r="IA69" i="5"/>
  <c r="HM93" i="5"/>
  <c r="IA93" i="5"/>
  <c r="HT114" i="5"/>
  <c r="HL114" i="5"/>
  <c r="HL132" i="5"/>
  <c r="HT132" i="5"/>
  <c r="IA78" i="5"/>
  <c r="HM78" i="5"/>
  <c r="HM97" i="5"/>
  <c r="IA97" i="5"/>
  <c r="GW121" i="5"/>
  <c r="AE121" i="7" s="1"/>
  <c r="HN121" i="5"/>
  <c r="HT150" i="5"/>
  <c r="HL150" i="5"/>
  <c r="HL140" i="5"/>
  <c r="HT140" i="5"/>
  <c r="HT156" i="5"/>
  <c r="HL156" i="5"/>
  <c r="HN188" i="5"/>
  <c r="GW188" i="5"/>
  <c r="AE188" i="7" s="1"/>
  <c r="IA217" i="5"/>
  <c r="HM217" i="5"/>
  <c r="GW119" i="5"/>
  <c r="AE119" i="7" s="1"/>
  <c r="HN119" i="5"/>
  <c r="HM131" i="5"/>
  <c r="IA131" i="5"/>
  <c r="HT161" i="5"/>
  <c r="HL161" i="5"/>
  <c r="HT185" i="5"/>
  <c r="HL185" i="5"/>
  <c r="HN131" i="5"/>
  <c r="GW131" i="5"/>
  <c r="AE131" i="7" s="1"/>
  <c r="HL162" i="5"/>
  <c r="HT162" i="5"/>
  <c r="IA176" i="5"/>
  <c r="HM176" i="5"/>
  <c r="GW202" i="5"/>
  <c r="AE202" i="7" s="1"/>
  <c r="HN202" i="5"/>
  <c r="GW161" i="5"/>
  <c r="AE161" i="7" s="1"/>
  <c r="HN161" i="5"/>
  <c r="HL170" i="5"/>
  <c r="HT170" i="5"/>
  <c r="IA186" i="5"/>
  <c r="HM186" i="5"/>
  <c r="IA100" i="5"/>
  <c r="HM100" i="5"/>
  <c r="HM122" i="5"/>
  <c r="IA122" i="5"/>
  <c r="IA149" i="5"/>
  <c r="HM149" i="5"/>
  <c r="HM167" i="5"/>
  <c r="IA167" i="5"/>
  <c r="HL182" i="5"/>
  <c r="HT182" i="5"/>
  <c r="HT228" i="5"/>
  <c r="HL228" i="5"/>
  <c r="HL144" i="5"/>
  <c r="HT144" i="5"/>
  <c r="HL157" i="5"/>
  <c r="HT157" i="5"/>
  <c r="IA182" i="5"/>
  <c r="HM182" i="5"/>
  <c r="HM199" i="5"/>
  <c r="IA199" i="5"/>
  <c r="HL215" i="5"/>
  <c r="HT215" i="5"/>
  <c r="HT194" i="5"/>
  <c r="HL194" i="5"/>
  <c r="IA221" i="5"/>
  <c r="HM221" i="5"/>
  <c r="IA231" i="5"/>
  <c r="HM231" i="5"/>
  <c r="GW219" i="5"/>
  <c r="AE219" i="7" s="1"/>
  <c r="HN219" i="5"/>
  <c r="IA230" i="5"/>
  <c r="HM230" i="5"/>
  <c r="GW207" i="5"/>
  <c r="AE207" i="7" s="1"/>
  <c r="HN207" i="5"/>
  <c r="GW230" i="5"/>
  <c r="AE230" i="7" s="1"/>
  <c r="HN230" i="5"/>
  <c r="HL243" i="5"/>
  <c r="HT243" i="5"/>
  <c r="IA208" i="5"/>
  <c r="HM208" i="5"/>
  <c r="IA234" i="5"/>
  <c r="HM234" i="5"/>
  <c r="HM243" i="5"/>
  <c r="IA243" i="5"/>
  <c r="IA198" i="5"/>
  <c r="HM198" i="5"/>
  <c r="IA212" i="5"/>
  <c r="HM212" i="5"/>
  <c r="HN238" i="5"/>
  <c r="GW238" i="5"/>
  <c r="AE238" i="7" s="1"/>
  <c r="GZ129" i="5"/>
  <c r="HE129" i="5"/>
  <c r="GM40" i="5"/>
  <c r="M40" i="7" s="1"/>
  <c r="HA40" i="5"/>
  <c r="HE52" i="5"/>
  <c r="GZ52" i="5"/>
  <c r="HA25" i="5"/>
  <c r="GM25" i="5"/>
  <c r="M25" i="7" s="1"/>
  <c r="HE23" i="5"/>
  <c r="GZ23" i="5"/>
  <c r="HE39" i="5"/>
  <c r="GZ39" i="5"/>
  <c r="GM118" i="5"/>
  <c r="M118" i="7" s="1"/>
  <c r="HA118" i="5"/>
  <c r="GM31" i="5"/>
  <c r="M31" i="7" s="1"/>
  <c r="HA31" i="5"/>
  <c r="GM64" i="5"/>
  <c r="M64" i="7" s="1"/>
  <c r="HA64" i="5"/>
  <c r="HA96" i="5"/>
  <c r="GM96" i="5"/>
  <c r="M96" i="7" s="1"/>
  <c r="GZ18" i="5"/>
  <c r="HE18" i="5"/>
  <c r="GM72" i="5"/>
  <c r="M72" i="7" s="1"/>
  <c r="HA72" i="5"/>
  <c r="HA3" i="5"/>
  <c r="GM3" i="5"/>
  <c r="M3" i="7" s="1"/>
  <c r="GZ26" i="5"/>
  <c r="HE26" i="5"/>
  <c r="HE53" i="5"/>
  <c r="GZ53" i="5"/>
  <c r="HE12" i="5"/>
  <c r="GZ12" i="5"/>
  <c r="HE61" i="5"/>
  <c r="GZ61" i="5"/>
  <c r="HA112" i="5"/>
  <c r="GM112" i="5"/>
  <c r="M112" i="7" s="1"/>
  <c r="GZ14" i="5"/>
  <c r="HE14" i="5"/>
  <c r="GM66" i="5"/>
  <c r="M66" i="7" s="1"/>
  <c r="HA66" i="5"/>
  <c r="HA239" i="5"/>
  <c r="GM239" i="5"/>
  <c r="M239" i="7" s="1"/>
  <c r="HE107" i="5"/>
  <c r="GZ107" i="5"/>
  <c r="GM203" i="5"/>
  <c r="M203" i="7" s="1"/>
  <c r="HA203" i="5"/>
  <c r="GM87" i="5"/>
  <c r="M87" i="7" s="1"/>
  <c r="HA87" i="5"/>
  <c r="HA120" i="5"/>
  <c r="GM120" i="5"/>
  <c r="M120" i="7" s="1"/>
  <c r="HA188" i="5"/>
  <c r="GM188" i="5"/>
  <c r="M188" i="7" s="1"/>
  <c r="HE103" i="5"/>
  <c r="GZ103" i="5"/>
  <c r="HE245" i="5"/>
  <c r="GZ245" i="5"/>
  <c r="HE150" i="5"/>
  <c r="GZ150" i="5"/>
  <c r="HE78" i="5"/>
  <c r="GZ78" i="5"/>
  <c r="HE189" i="5"/>
  <c r="GZ189" i="5"/>
  <c r="GM145" i="5"/>
  <c r="M145" i="7" s="1"/>
  <c r="HA145" i="5"/>
  <c r="HA154" i="5"/>
  <c r="GM154" i="5"/>
  <c r="M154" i="7" s="1"/>
  <c r="HA182" i="5"/>
  <c r="GM182" i="5"/>
  <c r="M182" i="7" s="1"/>
  <c r="GZ235" i="5"/>
  <c r="HE235" i="5"/>
  <c r="GM181" i="5"/>
  <c r="M181" i="7" s="1"/>
  <c r="HA181" i="5"/>
  <c r="GM216" i="5"/>
  <c r="M216" i="7" s="1"/>
  <c r="HA216" i="5"/>
  <c r="HE177" i="5"/>
  <c r="GZ177" i="5"/>
  <c r="HA132" i="5"/>
  <c r="GM132" i="5"/>
  <c r="M132" i="7" s="1"/>
  <c r="GZ105" i="5"/>
  <c r="HE105" i="5"/>
  <c r="GM131" i="5"/>
  <c r="M131" i="7" s="1"/>
  <c r="HA131" i="5"/>
  <c r="HE165" i="5"/>
  <c r="GZ165" i="5"/>
  <c r="HE197" i="5"/>
  <c r="GZ197" i="5"/>
  <c r="GZ155" i="5"/>
  <c r="HE155" i="5"/>
  <c r="GZ168" i="5"/>
  <c r="HE168" i="5"/>
  <c r="GZ184" i="5"/>
  <c r="HE184" i="5"/>
  <c r="HE211" i="5"/>
  <c r="GZ211" i="5"/>
  <c r="HE237" i="5"/>
  <c r="GZ237" i="5"/>
  <c r="GZ203" i="5"/>
  <c r="HE203" i="5"/>
  <c r="HA218" i="5"/>
  <c r="GM218" i="5"/>
  <c r="M218" i="7" s="1"/>
  <c r="GZ228" i="5"/>
  <c r="HE228" i="5"/>
  <c r="HA226" i="5"/>
  <c r="GM226" i="5"/>
  <c r="M226" i="7" s="1"/>
  <c r="HA214" i="5"/>
  <c r="GM214" i="5"/>
  <c r="M214" i="7" s="1"/>
  <c r="GM230" i="5"/>
  <c r="M230" i="7" s="1"/>
  <c r="HA230" i="5"/>
  <c r="GZ244" i="5"/>
  <c r="HE244" i="5"/>
  <c r="GZ243" i="5"/>
  <c r="HE243" i="5"/>
  <c r="HH54" i="5"/>
  <c r="HC54" i="5"/>
  <c r="HD54" i="5" s="1"/>
  <c r="HQ24" i="5"/>
  <c r="HI24" i="5"/>
  <c r="GR128" i="5"/>
  <c r="V128" i="7" s="1"/>
  <c r="HJ128" i="5"/>
  <c r="HQ14" i="5"/>
  <c r="HI14" i="5"/>
  <c r="HI92" i="5"/>
  <c r="HQ92" i="5"/>
  <c r="HJ241" i="5"/>
  <c r="GR241" i="5"/>
  <c r="V241" i="7" s="1"/>
  <c r="HI19" i="5"/>
  <c r="HQ19" i="5"/>
  <c r="HH12" i="5"/>
  <c r="HC12" i="5"/>
  <c r="HD12" i="5" s="1"/>
  <c r="HJ27" i="5"/>
  <c r="GR27" i="5"/>
  <c r="V27" i="7" s="1"/>
  <c r="HQ56" i="5"/>
  <c r="HI56" i="5"/>
  <c r="HH8" i="5"/>
  <c r="HC8" i="5"/>
  <c r="HD8" i="5" s="1"/>
  <c r="GR24" i="5"/>
  <c r="V24" i="7" s="1"/>
  <c r="HJ24" i="5"/>
  <c r="HH39" i="5"/>
  <c r="HC39" i="5"/>
  <c r="HD39" i="5" s="1"/>
  <c r="HI54" i="5"/>
  <c r="HQ54" i="5"/>
  <c r="HH5" i="5"/>
  <c r="HC5" i="5"/>
  <c r="HD5" i="5" s="1"/>
  <c r="HC21" i="5"/>
  <c r="HD21" i="5" s="1"/>
  <c r="HH21" i="5"/>
  <c r="HH38" i="5"/>
  <c r="HC38" i="5"/>
  <c r="HD38" i="5" s="1"/>
  <c r="HJ54" i="5"/>
  <c r="GR54" i="5"/>
  <c r="V54" i="7" s="1"/>
  <c r="HH2" i="5"/>
  <c r="HC2" i="5"/>
  <c r="HD2" i="5" s="1"/>
  <c r="HQ21" i="5"/>
  <c r="HI21" i="5"/>
  <c r="GR39" i="5"/>
  <c r="V39" i="7" s="1"/>
  <c r="HJ39" i="5"/>
  <c r="GR60" i="5"/>
  <c r="V60" i="7" s="1"/>
  <c r="HJ60" i="5"/>
  <c r="GR101" i="5"/>
  <c r="V101" i="7" s="1"/>
  <c r="HJ101" i="5"/>
  <c r="HC4" i="5"/>
  <c r="HD4" i="5" s="1"/>
  <c r="HH4" i="5"/>
  <c r="GR21" i="5"/>
  <c r="V21" i="7" s="1"/>
  <c r="HJ21" i="5"/>
  <c r="GR57" i="5"/>
  <c r="V57" i="7" s="1"/>
  <c r="HJ57" i="5"/>
  <c r="HI3" i="5"/>
  <c r="HQ3" i="5"/>
  <c r="HC26" i="5"/>
  <c r="HD26" i="5" s="1"/>
  <c r="HH26" i="5"/>
  <c r="HH46" i="5"/>
  <c r="HC46" i="5"/>
  <c r="HD46" i="5" s="1"/>
  <c r="HQ95" i="5"/>
  <c r="HI95" i="5"/>
  <c r="HQ67" i="5"/>
  <c r="HI67" i="5"/>
  <c r="HQ86" i="5"/>
  <c r="HI86" i="5"/>
  <c r="HQ115" i="5"/>
  <c r="HI115" i="5"/>
  <c r="HI187" i="5"/>
  <c r="HQ187" i="5"/>
  <c r="GR83" i="5"/>
  <c r="V83" i="7" s="1"/>
  <c r="HJ83" i="5"/>
  <c r="HQ105" i="5"/>
  <c r="HI105" i="5"/>
  <c r="HQ126" i="5"/>
  <c r="HI126" i="5"/>
  <c r="GR195" i="5"/>
  <c r="V195" i="7" s="1"/>
  <c r="HJ195" i="5"/>
  <c r="HJ90" i="5"/>
  <c r="GR90" i="5"/>
  <c r="V90" i="7" s="1"/>
  <c r="GR109" i="5"/>
  <c r="V109" i="7" s="1"/>
  <c r="HJ109" i="5"/>
  <c r="HQ124" i="5"/>
  <c r="HI124" i="5"/>
  <c r="HI179" i="5"/>
  <c r="HQ179" i="5"/>
  <c r="HH72" i="5"/>
  <c r="HC72" i="5"/>
  <c r="HD72" i="5" s="1"/>
  <c r="HC89" i="5"/>
  <c r="HD89" i="5" s="1"/>
  <c r="HH89" i="5"/>
  <c r="HQ122" i="5"/>
  <c r="HI122" i="5"/>
  <c r="HH55" i="5"/>
  <c r="HC55" i="5"/>
  <c r="HD55" i="5" s="1"/>
  <c r="HI71" i="5"/>
  <c r="HQ71" i="5"/>
  <c r="HJ94" i="5"/>
  <c r="GR94" i="5"/>
  <c r="V94" i="7" s="1"/>
  <c r="HH127" i="5"/>
  <c r="HC127" i="5"/>
  <c r="HD127" i="5" s="1"/>
  <c r="GR89" i="5"/>
  <c r="V89" i="7" s="1"/>
  <c r="HJ89" i="5"/>
  <c r="HJ119" i="5"/>
  <c r="GR119" i="5"/>
  <c r="V119" i="7" s="1"/>
  <c r="GR197" i="5"/>
  <c r="V197" i="7" s="1"/>
  <c r="HJ197" i="5"/>
  <c r="HC155" i="5"/>
  <c r="HD155" i="5" s="1"/>
  <c r="HH155" i="5"/>
  <c r="HJ172" i="5"/>
  <c r="GR172" i="5"/>
  <c r="V172" i="7" s="1"/>
  <c r="GR187" i="5"/>
  <c r="V187" i="7" s="1"/>
  <c r="HJ187" i="5"/>
  <c r="HQ233" i="5"/>
  <c r="HI233" i="5"/>
  <c r="GR108" i="5"/>
  <c r="V108" i="7" s="1"/>
  <c r="HJ108" i="5"/>
  <c r="HH144" i="5"/>
  <c r="HC144" i="5"/>
  <c r="HD144" i="5" s="1"/>
  <c r="HI160" i="5"/>
  <c r="HQ160" i="5"/>
  <c r="GR171" i="5"/>
  <c r="V171" i="7" s="1"/>
  <c r="HJ171" i="5"/>
  <c r="GR206" i="5"/>
  <c r="V206" i="7" s="1"/>
  <c r="HJ206" i="5"/>
  <c r="HQ146" i="5"/>
  <c r="HI146" i="5"/>
  <c r="HJ160" i="5"/>
  <c r="GR160" i="5"/>
  <c r="V160" i="7" s="1"/>
  <c r="HH188" i="5"/>
  <c r="HC188" i="5"/>
  <c r="HD188" i="5" s="1"/>
  <c r="HC210" i="5"/>
  <c r="HD210" i="5" s="1"/>
  <c r="HH210" i="5"/>
  <c r="HC143" i="5"/>
  <c r="HD143" i="5" s="1"/>
  <c r="HH143" i="5"/>
  <c r="HQ157" i="5"/>
  <c r="HI157" i="5"/>
  <c r="HQ188" i="5"/>
  <c r="HI188" i="5"/>
  <c r="HH224" i="5"/>
  <c r="HC224" i="5"/>
  <c r="HD224" i="5" s="1"/>
  <c r="HI104" i="5"/>
  <c r="HQ104" i="5"/>
  <c r="HQ121" i="5"/>
  <c r="HI121" i="5"/>
  <c r="HQ143" i="5"/>
  <c r="HI143" i="5"/>
  <c r="HH164" i="5"/>
  <c r="HC164" i="5"/>
  <c r="HD164" i="5" s="1"/>
  <c r="HH204" i="5"/>
  <c r="HC204" i="5"/>
  <c r="HD204" i="5" s="1"/>
  <c r="HH131" i="5"/>
  <c r="HC131" i="5"/>
  <c r="HD131" i="5" s="1"/>
  <c r="HC151" i="5"/>
  <c r="HD151" i="5" s="1"/>
  <c r="HH151" i="5"/>
  <c r="HQ177" i="5"/>
  <c r="HI177" i="5"/>
  <c r="HH208" i="5"/>
  <c r="HC208" i="5"/>
  <c r="HD208" i="5" s="1"/>
  <c r="HJ229" i="5"/>
  <c r="GR229" i="5"/>
  <c r="V229" i="7" s="1"/>
  <c r="HJ244" i="5"/>
  <c r="GR244" i="5"/>
  <c r="V244" i="7" s="1"/>
  <c r="GR209" i="5"/>
  <c r="V209" i="7" s="1"/>
  <c r="HJ209" i="5"/>
  <c r="HC235" i="5"/>
  <c r="HD235" i="5" s="1"/>
  <c r="HH235" i="5"/>
  <c r="HI211" i="5"/>
  <c r="HQ211" i="5"/>
  <c r="HQ237" i="5"/>
  <c r="HI237" i="5"/>
  <c r="HI201" i="5"/>
  <c r="HQ201" i="5"/>
  <c r="HJ217" i="5"/>
  <c r="GR217" i="5"/>
  <c r="V217" i="7" s="1"/>
  <c r="GR201" i="5"/>
  <c r="V201" i="7" s="1"/>
  <c r="HJ201" i="5"/>
  <c r="HI218" i="5"/>
  <c r="HQ218" i="5"/>
  <c r="GR189" i="5"/>
  <c r="V189" i="7" s="1"/>
  <c r="HJ189" i="5"/>
  <c r="HJ218" i="5"/>
  <c r="GR218" i="5"/>
  <c r="V218" i="7" s="1"/>
  <c r="HI228" i="5"/>
  <c r="HQ228" i="5"/>
  <c r="HJ245" i="5"/>
  <c r="GR245" i="5"/>
  <c r="V245" i="7" s="1"/>
  <c r="HL18" i="5"/>
  <c r="HT18" i="5"/>
  <c r="HM34" i="5"/>
  <c r="IA34" i="5"/>
  <c r="IA26" i="5"/>
  <c r="HM26" i="5"/>
  <c r="HT119" i="5"/>
  <c r="HL119" i="5"/>
  <c r="HL10" i="5"/>
  <c r="HT10" i="5"/>
  <c r="HL73" i="5"/>
  <c r="HT73" i="5"/>
  <c r="GW141" i="5"/>
  <c r="AE141" i="7" s="1"/>
  <c r="HN141" i="5"/>
  <c r="GW84" i="5"/>
  <c r="AE84" i="7" s="1"/>
  <c r="HN84" i="5"/>
  <c r="HM121" i="5"/>
  <c r="IA121" i="5"/>
  <c r="GW144" i="5"/>
  <c r="AE144" i="7" s="1"/>
  <c r="HN144" i="5"/>
  <c r="HN138" i="5"/>
  <c r="GW138" i="5"/>
  <c r="AE138" i="7" s="1"/>
  <c r="IA165" i="5"/>
  <c r="HM165" i="5"/>
  <c r="HM106" i="5"/>
  <c r="IA106" i="5"/>
  <c r="GW168" i="5"/>
  <c r="AE168" i="7" s="1"/>
  <c r="HN168" i="5"/>
  <c r="IA222" i="5"/>
  <c r="HM222" i="5"/>
  <c r="HT237" i="5"/>
  <c r="HL237" i="5"/>
  <c r="HE13" i="5"/>
  <c r="GZ13" i="5"/>
  <c r="GZ90" i="5"/>
  <c r="HE90" i="5"/>
  <c r="GM70" i="5"/>
  <c r="M70" i="7" s="1"/>
  <c r="HA70" i="5"/>
  <c r="HE145" i="5"/>
  <c r="GZ145" i="5"/>
  <c r="HE119" i="5"/>
  <c r="GZ119" i="5"/>
  <c r="HE154" i="5"/>
  <c r="GZ154" i="5"/>
  <c r="GM86" i="5"/>
  <c r="M86" i="7" s="1"/>
  <c r="HA86" i="5"/>
  <c r="GZ148" i="5"/>
  <c r="HE148" i="5"/>
  <c r="GZ140" i="5"/>
  <c r="HE140" i="5"/>
  <c r="HA159" i="5"/>
  <c r="GM159" i="5"/>
  <c r="M159" i="7" s="1"/>
  <c r="HA204" i="5"/>
  <c r="GM204" i="5"/>
  <c r="M204" i="7" s="1"/>
  <c r="HA151" i="5"/>
  <c r="GM151" i="5"/>
  <c r="M151" i="7" s="1"/>
  <c r="GM187" i="5"/>
  <c r="M187" i="7" s="1"/>
  <c r="HA187" i="5"/>
  <c r="HE229" i="5"/>
  <c r="GZ229" i="5"/>
  <c r="GZ209" i="5"/>
  <c r="HE209" i="5"/>
  <c r="GR43" i="5"/>
  <c r="V43" i="7" s="1"/>
  <c r="HJ43" i="5"/>
  <c r="HH63" i="5"/>
  <c r="HC63" i="5"/>
  <c r="HD63" i="5" s="1"/>
  <c r="HI42" i="5"/>
  <c r="HQ42" i="5"/>
  <c r="GR42" i="5"/>
  <c r="V42" i="7" s="1"/>
  <c r="HJ42" i="5"/>
  <c r="HJ72" i="5"/>
  <c r="GR72" i="5"/>
  <c r="V72" i="7" s="1"/>
  <c r="GR73" i="5"/>
  <c r="V73" i="7" s="1"/>
  <c r="HJ73" i="5"/>
  <c r="HQ98" i="5"/>
  <c r="HI98" i="5"/>
  <c r="HC112" i="5"/>
  <c r="HD112" i="5" s="1"/>
  <c r="HH112" i="5"/>
  <c r="HJ114" i="5"/>
  <c r="GR114" i="5"/>
  <c r="V114" i="7" s="1"/>
  <c r="GR97" i="5"/>
  <c r="V97" i="7" s="1"/>
  <c r="HJ97" i="5"/>
  <c r="HC61" i="5"/>
  <c r="HD61" i="5" s="1"/>
  <c r="HH61" i="5"/>
  <c r="HJ136" i="5"/>
  <c r="GR136" i="5"/>
  <c r="V136" i="7" s="1"/>
  <c r="HQ221" i="5"/>
  <c r="HI221" i="5"/>
  <c r="GR166" i="5"/>
  <c r="V166" i="7" s="1"/>
  <c r="HJ166" i="5"/>
  <c r="GR170" i="5"/>
  <c r="V170" i="7" s="1"/>
  <c r="HJ170" i="5"/>
  <c r="HQ147" i="5"/>
  <c r="HI147" i="5"/>
  <c r="HQ112" i="5"/>
  <c r="HI112" i="5"/>
  <c r="HQ138" i="5"/>
  <c r="HI138" i="5"/>
  <c r="HJ233" i="5"/>
  <c r="GR233" i="5"/>
  <c r="V233" i="7" s="1"/>
  <c r="HJ216" i="5"/>
  <c r="GR216" i="5"/>
  <c r="V216" i="7" s="1"/>
  <c r="HH221" i="5"/>
  <c r="HC221" i="5"/>
  <c r="HD221" i="5" s="1"/>
  <c r="IA9" i="5"/>
  <c r="HM9" i="5"/>
  <c r="GW11" i="5"/>
  <c r="AE11" i="7" s="1"/>
  <c r="HN11" i="5"/>
  <c r="GW43" i="5"/>
  <c r="AE43" i="7" s="1"/>
  <c r="HN43" i="5"/>
  <c r="HT111" i="5"/>
  <c r="HL111" i="5"/>
  <c r="HL22" i="5"/>
  <c r="HT22" i="5"/>
  <c r="HL30" i="5"/>
  <c r="HT30" i="5"/>
  <c r="HL74" i="5"/>
  <c r="HT74" i="5"/>
  <c r="HL143" i="5"/>
  <c r="HT143" i="5"/>
  <c r="HT63" i="5"/>
  <c r="HL63" i="5"/>
  <c r="IA53" i="5"/>
  <c r="HM53" i="5"/>
  <c r="IA124" i="5"/>
  <c r="HM124" i="5"/>
  <c r="HN182" i="5"/>
  <c r="GW182" i="5"/>
  <c r="AE182" i="7" s="1"/>
  <c r="HT199" i="5"/>
  <c r="HL199" i="5"/>
  <c r="GW235" i="5"/>
  <c r="AE235" i="7" s="1"/>
  <c r="HN235" i="5"/>
  <c r="IA166" i="5"/>
  <c r="HM166" i="5"/>
  <c r="IA160" i="5"/>
  <c r="HM160" i="5"/>
  <c r="HM135" i="5"/>
  <c r="IA135" i="5"/>
  <c r="HL227" i="5"/>
  <c r="HT227" i="5"/>
  <c r="HN222" i="5"/>
  <c r="GW222" i="5"/>
  <c r="AE222" i="7" s="1"/>
  <c r="IA193" i="5"/>
  <c r="HM193" i="5"/>
  <c r="GM15" i="5"/>
  <c r="M15" i="7" s="1"/>
  <c r="HA15" i="5"/>
  <c r="HA92" i="5"/>
  <c r="GM92" i="5"/>
  <c r="M92" i="7" s="1"/>
  <c r="HA6" i="5"/>
  <c r="GM6" i="5"/>
  <c r="M6" i="7" s="1"/>
  <c r="HE17" i="5"/>
  <c r="GZ17" i="5"/>
  <c r="GM67" i="5"/>
  <c r="M67" i="7" s="1"/>
  <c r="HA67" i="5"/>
  <c r="GM102" i="5"/>
  <c r="M102" i="7" s="1"/>
  <c r="HA102" i="5"/>
  <c r="GZ167" i="5"/>
  <c r="HE167" i="5"/>
  <c r="HA138" i="5"/>
  <c r="GM138" i="5"/>
  <c r="M138" i="7" s="1"/>
  <c r="HA174" i="5"/>
  <c r="GM174" i="5"/>
  <c r="M174" i="7" s="1"/>
  <c r="HA172" i="5"/>
  <c r="GM172" i="5"/>
  <c r="M172" i="7" s="1"/>
  <c r="HA176" i="5"/>
  <c r="GM176" i="5"/>
  <c r="M176" i="7" s="1"/>
  <c r="GZ236" i="5"/>
  <c r="HE236" i="5"/>
  <c r="HI45" i="5"/>
  <c r="HQ45" i="5"/>
  <c r="HJ19" i="5"/>
  <c r="GR19" i="5"/>
  <c r="V19" i="7" s="1"/>
  <c r="HQ33" i="5"/>
  <c r="HI33" i="5"/>
  <c r="HC75" i="5"/>
  <c r="HD75" i="5" s="1"/>
  <c r="HH75" i="5"/>
  <c r="HQ73" i="5"/>
  <c r="HI73" i="5"/>
  <c r="HQ83" i="5"/>
  <c r="HI83" i="5"/>
  <c r="HH52" i="5"/>
  <c r="HC52" i="5"/>
  <c r="HD52" i="5" s="1"/>
  <c r="HH77" i="5"/>
  <c r="HC77" i="5"/>
  <c r="HD77" i="5" s="1"/>
  <c r="HC117" i="5"/>
  <c r="HD117" i="5" s="1"/>
  <c r="HH117" i="5"/>
  <c r="HT45" i="5"/>
  <c r="HL45" i="5"/>
  <c r="HN20" i="5"/>
  <c r="GW20" i="5"/>
  <c r="AE20" i="7" s="1"/>
  <c r="IA44" i="5"/>
  <c r="HM44" i="5"/>
  <c r="IA25" i="5"/>
  <c r="HM25" i="5"/>
  <c r="HT39" i="5"/>
  <c r="HL39" i="5"/>
  <c r="IA47" i="5"/>
  <c r="HM47" i="5"/>
  <c r="HL147" i="5"/>
  <c r="HT147" i="5"/>
  <c r="GW67" i="5"/>
  <c r="AE67" i="7" s="1"/>
  <c r="HN67" i="5"/>
  <c r="GW83" i="5"/>
  <c r="AE83" i="7" s="1"/>
  <c r="HN83" i="5"/>
  <c r="IA114" i="5"/>
  <c r="HM114" i="5"/>
  <c r="HL177" i="5"/>
  <c r="HT177" i="5"/>
  <c r="HN128" i="5"/>
  <c r="GW128" i="5"/>
  <c r="AE128" i="7" s="1"/>
  <c r="HL186" i="5"/>
  <c r="HT186" i="5"/>
  <c r="HN212" i="5"/>
  <c r="GW212" i="5"/>
  <c r="AE212" i="7" s="1"/>
  <c r="HN162" i="5"/>
  <c r="GW162" i="5"/>
  <c r="AE162" i="7" s="1"/>
  <c r="HT152" i="5"/>
  <c r="HL152" i="5"/>
  <c r="HN218" i="5"/>
  <c r="GW218" i="5"/>
  <c r="AE218" i="7" s="1"/>
  <c r="HT241" i="5"/>
  <c r="HL241" i="5"/>
  <c r="HL196" i="5"/>
  <c r="HT196" i="5"/>
  <c r="GW209" i="5"/>
  <c r="AE209" i="7" s="1"/>
  <c r="HN209" i="5"/>
  <c r="HA30" i="5"/>
  <c r="GM30" i="5"/>
  <c r="M30" i="7" s="1"/>
  <c r="GM50" i="5"/>
  <c r="M50" i="7" s="1"/>
  <c r="HA50" i="5"/>
  <c r="HE20" i="5"/>
  <c r="GZ20" i="5"/>
  <c r="HE4" i="5"/>
  <c r="GZ4" i="5"/>
  <c r="GZ93" i="5"/>
  <c r="HE93" i="5"/>
  <c r="HE87" i="5"/>
  <c r="GZ87" i="5"/>
  <c r="GM54" i="5"/>
  <c r="M54" i="7" s="1"/>
  <c r="HA54" i="5"/>
  <c r="HA74" i="5"/>
  <c r="GM74" i="5"/>
  <c r="M74" i="7" s="1"/>
  <c r="GM88" i="5"/>
  <c r="M88" i="7" s="1"/>
  <c r="HA88" i="5"/>
  <c r="HE182" i="5"/>
  <c r="GZ182" i="5"/>
  <c r="HA142" i="5"/>
  <c r="GM142" i="5"/>
  <c r="M142" i="7" s="1"/>
  <c r="HE141" i="5"/>
  <c r="GZ141" i="5"/>
  <c r="HA147" i="5"/>
  <c r="GM147" i="5"/>
  <c r="M147" i="7" s="1"/>
  <c r="GM115" i="5"/>
  <c r="M115" i="7" s="1"/>
  <c r="HA115" i="5"/>
  <c r="HA192" i="5"/>
  <c r="GM192" i="5"/>
  <c r="M192" i="7" s="1"/>
  <c r="HE178" i="5"/>
  <c r="GZ178" i="5"/>
  <c r="HE218" i="5"/>
  <c r="GZ218" i="5"/>
  <c r="HE222" i="5"/>
  <c r="GZ222" i="5"/>
  <c r="HI26" i="5"/>
  <c r="HQ26" i="5"/>
  <c r="GR115" i="5"/>
  <c r="V115" i="7" s="1"/>
  <c r="HJ115" i="5"/>
  <c r="HJ35" i="5"/>
  <c r="GR35" i="5"/>
  <c r="V35" i="7" s="1"/>
  <c r="GR13" i="5"/>
  <c r="V13" i="7" s="1"/>
  <c r="HJ13" i="5"/>
  <c r="HI31" i="5"/>
  <c r="HQ31" i="5"/>
  <c r="GR38" i="5"/>
  <c r="V38" i="7" s="1"/>
  <c r="HJ38" i="5"/>
  <c r="GR56" i="5"/>
  <c r="V56" i="7" s="1"/>
  <c r="HJ56" i="5"/>
  <c r="HQ96" i="5"/>
  <c r="HI96" i="5"/>
  <c r="HC120" i="5"/>
  <c r="HD120" i="5" s="1"/>
  <c r="HH120" i="5"/>
  <c r="HH116" i="5"/>
  <c r="HC116" i="5"/>
  <c r="HD116" i="5" s="1"/>
  <c r="HJ87" i="5"/>
  <c r="GR87" i="5"/>
  <c r="V87" i="7" s="1"/>
  <c r="HQ133" i="5"/>
  <c r="HI133" i="5"/>
  <c r="GR105" i="5"/>
  <c r="V105" i="7" s="1"/>
  <c r="HJ105" i="5"/>
  <c r="HC183" i="5"/>
  <c r="HD183" i="5" s="1"/>
  <c r="HH183" i="5"/>
  <c r="HH140" i="5"/>
  <c r="HC140" i="5"/>
  <c r="HD140" i="5" s="1"/>
  <c r="GR117" i="5"/>
  <c r="V117" i="7" s="1"/>
  <c r="HJ117" i="5"/>
  <c r="HC238" i="5"/>
  <c r="HD238" i="5" s="1"/>
  <c r="HH238" i="5"/>
  <c r="HC198" i="5"/>
  <c r="HD198" i="5" s="1"/>
  <c r="HH198" i="5"/>
  <c r="HC206" i="5"/>
  <c r="HD206" i="5" s="1"/>
  <c r="HH206" i="5"/>
  <c r="IA7" i="5"/>
  <c r="HM7" i="5"/>
  <c r="GW44" i="5"/>
  <c r="AE44" i="7" s="1"/>
  <c r="HN44" i="5"/>
  <c r="IA3" i="5"/>
  <c r="HM3" i="5"/>
  <c r="IA49" i="5"/>
  <c r="HM49" i="5"/>
  <c r="IA38" i="5"/>
  <c r="HM38" i="5"/>
  <c r="HT76" i="5"/>
  <c r="HL76" i="5"/>
  <c r="IA10" i="5"/>
  <c r="HM10" i="5"/>
  <c r="IA6" i="5"/>
  <c r="HM6" i="5"/>
  <c r="GW51" i="5"/>
  <c r="AE51" i="7" s="1"/>
  <c r="HN51" i="5"/>
  <c r="HT7" i="5"/>
  <c r="HL7" i="5"/>
  <c r="GW30" i="5"/>
  <c r="AE30" i="7" s="1"/>
  <c r="HN30" i="5"/>
  <c r="HN65" i="5"/>
  <c r="GW65" i="5"/>
  <c r="AE65" i="7" s="1"/>
  <c r="HM215" i="5"/>
  <c r="IA215" i="5"/>
  <c r="IA19" i="5"/>
  <c r="HM19" i="5"/>
  <c r="IA56" i="5"/>
  <c r="HM56" i="5"/>
  <c r="HL108" i="5"/>
  <c r="HT108" i="5"/>
  <c r="HT24" i="5"/>
  <c r="HL24" i="5"/>
  <c r="HN45" i="5"/>
  <c r="GW45" i="5"/>
  <c r="AE45" i="7" s="1"/>
  <c r="HN88" i="5"/>
  <c r="GW88" i="5"/>
  <c r="AE88" i="7" s="1"/>
  <c r="HT13" i="5"/>
  <c r="HL13" i="5"/>
  <c r="HT36" i="5"/>
  <c r="HL36" i="5"/>
  <c r="GW77" i="5"/>
  <c r="AE77" i="7" s="1"/>
  <c r="HN77" i="5"/>
  <c r="IA13" i="5"/>
  <c r="HM13" i="5"/>
  <c r="HL33" i="5"/>
  <c r="HT33" i="5"/>
  <c r="HT47" i="5"/>
  <c r="HL47" i="5"/>
  <c r="HT71" i="5"/>
  <c r="HL71" i="5"/>
  <c r="IA8" i="5"/>
  <c r="HM8" i="5"/>
  <c r="HL21" i="5"/>
  <c r="HT21" i="5"/>
  <c r="HL38" i="5"/>
  <c r="HT38" i="5"/>
  <c r="GW55" i="5"/>
  <c r="AE55" i="7" s="1"/>
  <c r="HN55" i="5"/>
  <c r="HT87" i="5"/>
  <c r="HL87" i="5"/>
  <c r="HT55" i="5"/>
  <c r="HL55" i="5"/>
  <c r="HM71" i="5"/>
  <c r="IA71" i="5"/>
  <c r="IA88" i="5"/>
  <c r="HM88" i="5"/>
  <c r="IA108" i="5"/>
  <c r="HM108" i="5"/>
  <c r="GW73" i="5"/>
  <c r="AE73" i="7" s="1"/>
  <c r="HN73" i="5"/>
  <c r="HT98" i="5"/>
  <c r="HL98" i="5"/>
  <c r="HN135" i="5"/>
  <c r="GW135" i="5"/>
  <c r="AE135" i="7" s="1"/>
  <c r="GW204" i="5"/>
  <c r="AE204" i="7" s="1"/>
  <c r="HN204" i="5"/>
  <c r="GW95" i="5"/>
  <c r="AE95" i="7" s="1"/>
  <c r="HN95" i="5"/>
  <c r="GW125" i="5"/>
  <c r="AE125" i="7" s="1"/>
  <c r="HN125" i="5"/>
  <c r="GW199" i="5"/>
  <c r="AE199" i="7" s="1"/>
  <c r="HN199" i="5"/>
  <c r="HL75" i="5"/>
  <c r="HT75" i="5"/>
  <c r="HT96" i="5"/>
  <c r="HL96" i="5"/>
  <c r="HM118" i="5"/>
  <c r="IA118" i="5"/>
  <c r="HL49" i="5"/>
  <c r="HT49" i="5"/>
  <c r="GW70" i="5"/>
  <c r="AE70" i="7" s="1"/>
  <c r="HN70" i="5"/>
  <c r="IA96" i="5"/>
  <c r="HM96" i="5"/>
  <c r="HL117" i="5"/>
  <c r="HT117" i="5"/>
  <c r="IA156" i="5"/>
  <c r="HM156" i="5"/>
  <c r="HT80" i="5"/>
  <c r="HL80" i="5"/>
  <c r="HN104" i="5"/>
  <c r="GW104" i="5"/>
  <c r="AE104" i="7" s="1"/>
  <c r="HT122" i="5"/>
  <c r="HL122" i="5"/>
  <c r="IA152" i="5"/>
  <c r="HM152" i="5"/>
  <c r="HN142" i="5"/>
  <c r="GW142" i="5"/>
  <c r="AE142" i="7" s="1"/>
  <c r="GW157" i="5"/>
  <c r="AE157" i="7" s="1"/>
  <c r="HN157" i="5"/>
  <c r="HN190" i="5"/>
  <c r="GW190" i="5"/>
  <c r="AE190" i="7" s="1"/>
  <c r="HN110" i="5"/>
  <c r="GW110" i="5"/>
  <c r="AE110" i="7" s="1"/>
  <c r="HT123" i="5"/>
  <c r="HL123" i="5"/>
  <c r="IA132" i="5"/>
  <c r="HM132" i="5"/>
  <c r="IA164" i="5"/>
  <c r="HM164" i="5"/>
  <c r="HM187" i="5"/>
  <c r="IA187" i="5"/>
  <c r="GW132" i="5"/>
  <c r="AE132" i="7" s="1"/>
  <c r="HN132" i="5"/>
  <c r="HL163" i="5"/>
  <c r="HT163" i="5"/>
  <c r="HL178" i="5"/>
  <c r="HT178" i="5"/>
  <c r="HL206" i="5"/>
  <c r="HT206" i="5"/>
  <c r="IA162" i="5"/>
  <c r="HM162" i="5"/>
  <c r="HM171" i="5"/>
  <c r="IA171" i="5"/>
  <c r="IA189" i="5"/>
  <c r="HM189" i="5"/>
  <c r="HT102" i="5"/>
  <c r="HL102" i="5"/>
  <c r="HM125" i="5"/>
  <c r="IA125" i="5"/>
  <c r="HT153" i="5"/>
  <c r="HL153" i="5"/>
  <c r="IA168" i="5"/>
  <c r="HM168" i="5"/>
  <c r="HL183" i="5"/>
  <c r="HT183" i="5"/>
  <c r="IA232" i="5"/>
  <c r="HM232" i="5"/>
  <c r="GW145" i="5"/>
  <c r="AE145" i="7" s="1"/>
  <c r="HN145" i="5"/>
  <c r="GW160" i="5"/>
  <c r="AE160" i="7" s="1"/>
  <c r="HN160" i="5"/>
  <c r="HM183" i="5"/>
  <c r="IA183" i="5"/>
  <c r="HN200" i="5"/>
  <c r="GW200" i="5"/>
  <c r="AE200" i="7" s="1"/>
  <c r="GW217" i="5"/>
  <c r="AE217" i="7" s="1"/>
  <c r="HN217" i="5"/>
  <c r="IA206" i="5"/>
  <c r="HM206" i="5"/>
  <c r="HL222" i="5"/>
  <c r="HT222" i="5"/>
  <c r="GW232" i="5"/>
  <c r="AE232" i="7" s="1"/>
  <c r="HN232" i="5"/>
  <c r="GW220" i="5"/>
  <c r="AE220" i="7" s="1"/>
  <c r="HN220" i="5"/>
  <c r="HN231" i="5"/>
  <c r="GW231" i="5"/>
  <c r="AE231" i="7" s="1"/>
  <c r="HT208" i="5"/>
  <c r="HL208" i="5"/>
  <c r="GW233" i="5"/>
  <c r="AE233" i="7" s="1"/>
  <c r="HN233" i="5"/>
  <c r="HL245" i="5"/>
  <c r="HT245" i="5"/>
  <c r="IA209" i="5"/>
  <c r="HM209" i="5"/>
  <c r="HL235" i="5"/>
  <c r="HT235" i="5"/>
  <c r="GW245" i="5"/>
  <c r="AE245" i="7" s="1"/>
  <c r="HN245" i="5"/>
  <c r="HL200" i="5"/>
  <c r="HT200" i="5"/>
  <c r="HL213" i="5"/>
  <c r="HT213" i="5"/>
  <c r="HM239" i="5"/>
  <c r="IA239" i="5"/>
  <c r="GZ11" i="5"/>
  <c r="HE11" i="5"/>
  <c r="HE82" i="5"/>
  <c r="GZ82" i="5"/>
  <c r="HA41" i="5"/>
  <c r="GM41" i="5"/>
  <c r="M41" i="7" s="1"/>
  <c r="HA10" i="5"/>
  <c r="GM10" i="5"/>
  <c r="M10" i="7" s="1"/>
  <c r="HE59" i="5"/>
  <c r="GZ59" i="5"/>
  <c r="GZ94" i="5"/>
  <c r="HE94" i="5"/>
  <c r="GZ42" i="5"/>
  <c r="HE42" i="5"/>
  <c r="GZ10" i="5"/>
  <c r="HE10" i="5"/>
  <c r="GZ40" i="5"/>
  <c r="HE40" i="5"/>
  <c r="GM59" i="5"/>
  <c r="M59" i="7" s="1"/>
  <c r="HA59" i="5"/>
  <c r="HA9" i="5"/>
  <c r="GM9" i="5"/>
  <c r="M9" i="7" s="1"/>
  <c r="GZ34" i="5"/>
  <c r="HE34" i="5"/>
  <c r="HE69" i="5"/>
  <c r="GZ69" i="5"/>
  <c r="GZ73" i="5"/>
  <c r="HE73" i="5"/>
  <c r="GM7" i="5"/>
  <c r="M7" i="7" s="1"/>
  <c r="HA7" i="5"/>
  <c r="HE27" i="5"/>
  <c r="GZ27" i="5"/>
  <c r="HE37" i="5"/>
  <c r="GZ37" i="5"/>
  <c r="GZ117" i="5"/>
  <c r="HE117" i="5"/>
  <c r="HA37" i="5"/>
  <c r="GM37" i="5"/>
  <c r="M37" i="7" s="1"/>
  <c r="HA78" i="5"/>
  <c r="GM78" i="5"/>
  <c r="M78" i="7" s="1"/>
  <c r="HE48" i="5"/>
  <c r="GZ48" i="5"/>
  <c r="HA109" i="5"/>
  <c r="GM109" i="5"/>
  <c r="M109" i="7" s="1"/>
  <c r="GM217" i="5"/>
  <c r="M217" i="7" s="1"/>
  <c r="HA217" i="5"/>
  <c r="HE88" i="5"/>
  <c r="GZ88" i="5"/>
  <c r="GM122" i="5"/>
  <c r="M122" i="7" s="1"/>
  <c r="HA122" i="5"/>
  <c r="GM199" i="5"/>
  <c r="M199" i="7" s="1"/>
  <c r="HA199" i="5"/>
  <c r="GZ106" i="5"/>
  <c r="HE106" i="5"/>
  <c r="HA190" i="5"/>
  <c r="GM190" i="5"/>
  <c r="M190" i="7" s="1"/>
  <c r="GM106" i="5"/>
  <c r="M106" i="7" s="1"/>
  <c r="HA106" i="5"/>
  <c r="HE146" i="5"/>
  <c r="GZ146" i="5"/>
  <c r="GM51" i="5"/>
  <c r="M51" i="7" s="1"/>
  <c r="HA51" i="5"/>
  <c r="GM95" i="5"/>
  <c r="M95" i="7" s="1"/>
  <c r="HA95" i="5"/>
  <c r="GZ125" i="5"/>
  <c r="HE125" i="5"/>
  <c r="GZ152" i="5"/>
  <c r="HE152" i="5"/>
  <c r="HA83" i="5"/>
  <c r="GM83" i="5"/>
  <c r="M83" i="7" s="1"/>
  <c r="GM98" i="5"/>
  <c r="M98" i="7" s="1"/>
  <c r="HA98" i="5"/>
  <c r="HA125" i="5"/>
  <c r="GM125" i="5"/>
  <c r="M125" i="7" s="1"/>
  <c r="HA146" i="5"/>
  <c r="GM146" i="5"/>
  <c r="M146" i="7" s="1"/>
  <c r="GZ183" i="5"/>
  <c r="HE183" i="5"/>
  <c r="HE112" i="5"/>
  <c r="GZ112" i="5"/>
  <c r="GM137" i="5"/>
  <c r="M137" i="7" s="1"/>
  <c r="HA137" i="5"/>
  <c r="GM157" i="5"/>
  <c r="M157" i="7" s="1"/>
  <c r="HA157" i="5"/>
  <c r="HA191" i="5"/>
  <c r="GM191" i="5"/>
  <c r="M191" i="7" s="1"/>
  <c r="GZ156" i="5"/>
  <c r="HE156" i="5"/>
  <c r="HA180" i="5"/>
  <c r="GM180" i="5"/>
  <c r="M180" i="7" s="1"/>
  <c r="GM123" i="5"/>
  <c r="M123" i="7" s="1"/>
  <c r="HA123" i="5"/>
  <c r="HE133" i="5"/>
  <c r="GZ133" i="5"/>
  <c r="HE166" i="5"/>
  <c r="GZ166" i="5"/>
  <c r="HA198" i="5"/>
  <c r="GM198" i="5"/>
  <c r="M198" i="7" s="1"/>
  <c r="GM185" i="5"/>
  <c r="M185" i="7" s="1"/>
  <c r="HA185" i="5"/>
  <c r="HA210" i="5"/>
  <c r="GM210" i="5"/>
  <c r="M210" i="7" s="1"/>
  <c r="HA238" i="5"/>
  <c r="GM238" i="5"/>
  <c r="M238" i="7" s="1"/>
  <c r="GM205" i="5"/>
  <c r="M205" i="7" s="1"/>
  <c r="HA205" i="5"/>
  <c r="HE214" i="5"/>
  <c r="GZ214" i="5"/>
  <c r="GM227" i="5"/>
  <c r="M227" i="7" s="1"/>
  <c r="HA227" i="5"/>
  <c r="GM233" i="5"/>
  <c r="M233" i="7" s="1"/>
  <c r="HA233" i="5"/>
  <c r="HE190" i="5"/>
  <c r="GZ190" i="5"/>
  <c r="GM207" i="5"/>
  <c r="M207" i="7" s="1"/>
  <c r="HA207" i="5"/>
  <c r="GM224" i="5"/>
  <c r="M224" i="7" s="1"/>
  <c r="HA224" i="5"/>
  <c r="GM244" i="5"/>
  <c r="M244" i="7" s="1"/>
  <c r="HA244" i="5"/>
  <c r="HH126" i="5"/>
  <c r="HC126" i="5"/>
  <c r="HD126" i="5" s="1"/>
  <c r="HH42" i="5"/>
  <c r="HC42" i="5"/>
  <c r="HD42" i="5" s="1"/>
  <c r="HQ16" i="5"/>
  <c r="HI16" i="5"/>
  <c r="HH33" i="5"/>
  <c r="HC33" i="5"/>
  <c r="HD33" i="5" s="1"/>
  <c r="GR100" i="5"/>
  <c r="V100" i="7" s="1"/>
  <c r="HJ100" i="5"/>
  <c r="HI25" i="5"/>
  <c r="HQ25" i="5"/>
  <c r="HQ44" i="5"/>
  <c r="HI44" i="5"/>
  <c r="HH14" i="5"/>
  <c r="HC14" i="5"/>
  <c r="HD14" i="5" s="1"/>
  <c r="HC35" i="5"/>
  <c r="HD35" i="5" s="1"/>
  <c r="HH35" i="5"/>
  <c r="HH58" i="5"/>
  <c r="HC58" i="5"/>
  <c r="HD58" i="5" s="1"/>
  <c r="HH10" i="5"/>
  <c r="HC10" i="5"/>
  <c r="HD10" i="5" s="1"/>
  <c r="GR25" i="5"/>
  <c r="V25" i="7" s="1"/>
  <c r="HJ25" i="5"/>
  <c r="HC40" i="5"/>
  <c r="HD40" i="5" s="1"/>
  <c r="HH40" i="5"/>
  <c r="GR68" i="5"/>
  <c r="V68" i="7" s="1"/>
  <c r="HJ68" i="5"/>
  <c r="HQ8" i="5"/>
  <c r="HI8" i="5"/>
  <c r="HJ22" i="5"/>
  <c r="GR22" i="5"/>
  <c r="V22" i="7" s="1"/>
  <c r="HQ39" i="5"/>
  <c r="HI39" i="5"/>
  <c r="HQ55" i="5"/>
  <c r="HI55" i="5"/>
  <c r="HI5" i="5"/>
  <c r="HQ5" i="5"/>
  <c r="HJ23" i="5"/>
  <c r="GR23" i="5"/>
  <c r="V23" i="7" s="1"/>
  <c r="GR40" i="5"/>
  <c r="V40" i="7" s="1"/>
  <c r="HJ40" i="5"/>
  <c r="HQ69" i="5"/>
  <c r="HI69" i="5"/>
  <c r="HJ127" i="5"/>
  <c r="GR127" i="5"/>
  <c r="V127" i="7" s="1"/>
  <c r="HJ5" i="5"/>
  <c r="GR5" i="5"/>
  <c r="V5" i="7" s="1"/>
  <c r="HQ28" i="5"/>
  <c r="HI28" i="5"/>
  <c r="GR69" i="5"/>
  <c r="V69" i="7" s="1"/>
  <c r="HJ69" i="5"/>
  <c r="HQ4" i="5"/>
  <c r="HI4" i="5"/>
  <c r="HH27" i="5"/>
  <c r="HC27" i="5"/>
  <c r="HD27" i="5" s="1"/>
  <c r="HC49" i="5"/>
  <c r="HD49" i="5" s="1"/>
  <c r="HH49" i="5"/>
  <c r="HH115" i="5"/>
  <c r="HC115" i="5"/>
  <c r="HD115" i="5" s="1"/>
  <c r="HC68" i="5"/>
  <c r="HD68" i="5" s="1"/>
  <c r="HH68" i="5"/>
  <c r="HC92" i="5"/>
  <c r="HD92" i="5" s="1"/>
  <c r="HH92" i="5"/>
  <c r="HH118" i="5"/>
  <c r="HC118" i="5"/>
  <c r="HD118" i="5" s="1"/>
  <c r="HJ198" i="5"/>
  <c r="GR198" i="5"/>
  <c r="V198" i="7" s="1"/>
  <c r="HQ90" i="5"/>
  <c r="HI90" i="5"/>
  <c r="HH107" i="5"/>
  <c r="HC107" i="5"/>
  <c r="HD107" i="5" s="1"/>
  <c r="HC129" i="5"/>
  <c r="HD129" i="5" s="1"/>
  <c r="HH129" i="5"/>
  <c r="GR75" i="5"/>
  <c r="V75" i="7" s="1"/>
  <c r="HJ75" i="5"/>
  <c r="HQ91" i="5"/>
  <c r="HI91" i="5"/>
  <c r="HI110" i="5"/>
  <c r="HQ110" i="5"/>
  <c r="HJ126" i="5"/>
  <c r="GR126" i="5"/>
  <c r="V126" i="7" s="1"/>
  <c r="HC243" i="5"/>
  <c r="HD243" i="5" s="1"/>
  <c r="HH243" i="5"/>
  <c r="HC74" i="5"/>
  <c r="HD74" i="5" s="1"/>
  <c r="HH74" i="5"/>
  <c r="HJ91" i="5"/>
  <c r="GR91" i="5"/>
  <c r="V91" i="7" s="1"/>
  <c r="GR124" i="5"/>
  <c r="V124" i="7" s="1"/>
  <c r="HJ124" i="5"/>
  <c r="GR59" i="5"/>
  <c r="V59" i="7" s="1"/>
  <c r="HJ59" i="5"/>
  <c r="HI72" i="5"/>
  <c r="HQ72" i="5"/>
  <c r="HQ99" i="5"/>
  <c r="HI99" i="5"/>
  <c r="HC154" i="5"/>
  <c r="HD154" i="5" s="1"/>
  <c r="HH154" i="5"/>
  <c r="HH95" i="5"/>
  <c r="HC95" i="5"/>
  <c r="HD95" i="5" s="1"/>
  <c r="HQ123" i="5"/>
  <c r="HI123" i="5"/>
  <c r="GR207" i="5"/>
  <c r="V207" i="7" s="1"/>
  <c r="HJ207" i="5"/>
  <c r="HQ161" i="5"/>
  <c r="HI161" i="5"/>
  <c r="GR173" i="5"/>
  <c r="V173" i="7" s="1"/>
  <c r="HJ173" i="5"/>
  <c r="GR215" i="5"/>
  <c r="V215" i="7" s="1"/>
  <c r="HJ215" i="5"/>
  <c r="HH241" i="5"/>
  <c r="HC241" i="5"/>
  <c r="HD241" i="5" s="1"/>
  <c r="HI109" i="5"/>
  <c r="HQ109" i="5"/>
  <c r="HQ145" i="5"/>
  <c r="HI145" i="5"/>
  <c r="GR162" i="5"/>
  <c r="V162" i="7" s="1"/>
  <c r="HJ162" i="5"/>
  <c r="HC175" i="5"/>
  <c r="HD175" i="5" s="1"/>
  <c r="HH175" i="5"/>
  <c r="HQ134" i="5"/>
  <c r="HI134" i="5"/>
  <c r="HC147" i="5"/>
  <c r="HD147" i="5" s="1"/>
  <c r="HH147" i="5"/>
  <c r="GR167" i="5"/>
  <c r="V167" i="7" s="1"/>
  <c r="HJ167" i="5"/>
  <c r="HC190" i="5"/>
  <c r="HD190" i="5" s="1"/>
  <c r="HH190" i="5"/>
  <c r="HH216" i="5"/>
  <c r="HC216" i="5"/>
  <c r="HD216" i="5" s="1"/>
  <c r="HJ144" i="5"/>
  <c r="GR144" i="5"/>
  <c r="V144" i="7" s="1"/>
  <c r="HC158" i="5"/>
  <c r="HD158" i="5" s="1"/>
  <c r="HH158" i="5"/>
  <c r="HI190" i="5"/>
  <c r="HQ190" i="5"/>
  <c r="GR226" i="5"/>
  <c r="V226" i="7" s="1"/>
  <c r="HJ226" i="5"/>
  <c r="HH110" i="5"/>
  <c r="HC110" i="5"/>
  <c r="HD110" i="5" s="1"/>
  <c r="HC128" i="5"/>
  <c r="HD128" i="5" s="1"/>
  <c r="HH128" i="5"/>
  <c r="HJ147" i="5"/>
  <c r="GR147" i="5"/>
  <c r="V147" i="7" s="1"/>
  <c r="HC174" i="5"/>
  <c r="HD174" i="5" s="1"/>
  <c r="HH174" i="5"/>
  <c r="HJ224" i="5"/>
  <c r="GR224" i="5"/>
  <c r="V224" i="7" s="1"/>
  <c r="HI132" i="5"/>
  <c r="HQ132" i="5"/>
  <c r="HI156" i="5"/>
  <c r="HQ156" i="5"/>
  <c r="HJ180" i="5"/>
  <c r="GR180" i="5"/>
  <c r="V180" i="7" s="1"/>
  <c r="HH209" i="5"/>
  <c r="HC209" i="5"/>
  <c r="HD209" i="5" s="1"/>
  <c r="HI230" i="5"/>
  <c r="HQ230" i="5"/>
  <c r="HQ193" i="5"/>
  <c r="HI193" i="5"/>
  <c r="HI210" i="5"/>
  <c r="HQ210" i="5"/>
  <c r="HJ236" i="5"/>
  <c r="GR236" i="5"/>
  <c r="V236" i="7" s="1"/>
  <c r="HQ212" i="5"/>
  <c r="HI212" i="5"/>
  <c r="GR238" i="5"/>
  <c r="V238" i="7" s="1"/>
  <c r="HJ238" i="5"/>
  <c r="HQ202" i="5"/>
  <c r="HI202" i="5"/>
  <c r="HC218" i="5"/>
  <c r="HD218" i="5" s="1"/>
  <c r="HH218" i="5"/>
  <c r="HJ202" i="5"/>
  <c r="GR202" i="5"/>
  <c r="V202" i="7" s="1"/>
  <c r="HH220" i="5"/>
  <c r="HC220" i="5"/>
  <c r="HD220" i="5" s="1"/>
  <c r="GR191" i="5"/>
  <c r="V191" i="7" s="1"/>
  <c r="HJ191" i="5"/>
  <c r="HC219" i="5"/>
  <c r="HD219" i="5" s="1"/>
  <c r="HH219" i="5"/>
  <c r="HH229" i="5"/>
  <c r="HC229" i="5"/>
  <c r="HD229" i="5" s="1"/>
  <c r="HC246" i="5"/>
  <c r="HD246" i="5" s="1"/>
  <c r="HH246" i="5"/>
  <c r="HN29" i="5"/>
  <c r="GW29" i="5"/>
  <c r="AE29" i="7" s="1"/>
  <c r="IA27" i="5"/>
  <c r="HM27" i="5"/>
  <c r="GW103" i="5"/>
  <c r="AE103" i="7" s="1"/>
  <c r="HN103" i="5"/>
  <c r="IA50" i="5"/>
  <c r="HM50" i="5"/>
  <c r="HM40" i="5"/>
  <c r="IA40" i="5"/>
  <c r="GW91" i="5"/>
  <c r="AE91" i="7" s="1"/>
  <c r="HN91" i="5"/>
  <c r="HN100" i="5"/>
  <c r="GW100" i="5"/>
  <c r="AE100" i="7" s="1"/>
  <c r="GW102" i="5"/>
  <c r="AE102" i="7" s="1"/>
  <c r="HN102" i="5"/>
  <c r="IA177" i="5"/>
  <c r="HM177" i="5"/>
  <c r="HM159" i="5"/>
  <c r="IA159" i="5"/>
  <c r="HL172" i="5"/>
  <c r="HT172" i="5"/>
  <c r="GW165" i="5"/>
  <c r="AE165" i="7" s="1"/>
  <c r="HN165" i="5"/>
  <c r="HT134" i="5"/>
  <c r="HL134" i="5"/>
  <c r="HT148" i="5"/>
  <c r="HL148" i="5"/>
  <c r="HN226" i="5"/>
  <c r="GW226" i="5"/>
  <c r="AE226" i="7" s="1"/>
  <c r="HT211" i="5"/>
  <c r="HL211" i="5"/>
  <c r="GM80" i="5"/>
  <c r="M80" i="7" s="1"/>
  <c r="HA80" i="5"/>
  <c r="HA57" i="5"/>
  <c r="GM57" i="5"/>
  <c r="M57" i="7" s="1"/>
  <c r="GM19" i="5"/>
  <c r="M19" i="7" s="1"/>
  <c r="HA19" i="5"/>
  <c r="HA24" i="5"/>
  <c r="GM24" i="5"/>
  <c r="M24" i="7" s="1"/>
  <c r="HE91" i="5"/>
  <c r="GZ91" i="5"/>
  <c r="GZ160" i="5"/>
  <c r="HE160" i="5"/>
  <c r="GM119" i="5"/>
  <c r="M119" i="7" s="1"/>
  <c r="HA119" i="5"/>
  <c r="HE98" i="5"/>
  <c r="GZ98" i="5"/>
  <c r="GZ135" i="5"/>
  <c r="HE135" i="5"/>
  <c r="GZ118" i="5"/>
  <c r="HE118" i="5"/>
  <c r="HE136" i="5"/>
  <c r="GZ136" i="5"/>
  <c r="HE173" i="5"/>
  <c r="GZ173" i="5"/>
  <c r="HA212" i="5"/>
  <c r="GM212" i="5"/>
  <c r="M212" i="7" s="1"/>
  <c r="GZ231" i="5"/>
  <c r="HE231" i="5"/>
  <c r="HQ37" i="5"/>
  <c r="HI37" i="5"/>
  <c r="HH41" i="5"/>
  <c r="HC41" i="5"/>
  <c r="HD41" i="5" s="1"/>
  <c r="HQ111" i="5"/>
  <c r="HI111" i="5"/>
  <c r="HC69" i="5"/>
  <c r="HD69" i="5" s="1"/>
  <c r="HH69" i="5"/>
  <c r="HQ171" i="5"/>
  <c r="HI171" i="5"/>
  <c r="HI7" i="5"/>
  <c r="HQ7" i="5"/>
  <c r="HI128" i="5"/>
  <c r="HQ128" i="5"/>
  <c r="HI151" i="5"/>
  <c r="HQ151" i="5"/>
  <c r="HH160" i="5"/>
  <c r="HC160" i="5"/>
  <c r="HD160" i="5" s="1"/>
  <c r="HJ132" i="5"/>
  <c r="GR132" i="5"/>
  <c r="V132" i="7" s="1"/>
  <c r="HC101" i="5"/>
  <c r="HD101" i="5" s="1"/>
  <c r="HH101" i="5"/>
  <c r="HH178" i="5"/>
  <c r="HC178" i="5"/>
  <c r="HD178" i="5" s="1"/>
  <c r="HH148" i="5"/>
  <c r="HC148" i="5"/>
  <c r="HD148" i="5" s="1"/>
  <c r="GR149" i="5"/>
  <c r="V149" i="7" s="1"/>
  <c r="HJ149" i="5"/>
  <c r="GR175" i="5"/>
  <c r="V175" i="7" s="1"/>
  <c r="HJ175" i="5"/>
  <c r="HH136" i="5"/>
  <c r="HC136" i="5"/>
  <c r="HD136" i="5" s="1"/>
  <c r="HC234" i="5"/>
  <c r="HD234" i="5" s="1"/>
  <c r="HH234" i="5"/>
  <c r="GR219" i="5"/>
  <c r="V219" i="7" s="1"/>
  <c r="HJ219" i="5"/>
  <c r="HQ238" i="5"/>
  <c r="HI238" i="5"/>
  <c r="HJ232" i="5"/>
  <c r="GR232" i="5"/>
  <c r="V232" i="7" s="1"/>
  <c r="IA66" i="5"/>
  <c r="HM66" i="5"/>
  <c r="IA43" i="5"/>
  <c r="HM43" i="5"/>
  <c r="GW38" i="5"/>
  <c r="AE38" i="7" s="1"/>
  <c r="HN38" i="5"/>
  <c r="IA62" i="5"/>
  <c r="HM62" i="5"/>
  <c r="IA24" i="5"/>
  <c r="HM24" i="5"/>
  <c r="HN37" i="5"/>
  <c r="GW37" i="5"/>
  <c r="AE37" i="7" s="1"/>
  <c r="HT11" i="5"/>
  <c r="HL11" i="5"/>
  <c r="HT61" i="5"/>
  <c r="HL61" i="5"/>
  <c r="IA111" i="5"/>
  <c r="HM111" i="5"/>
  <c r="GW147" i="5"/>
  <c r="AE147" i="7" s="1"/>
  <c r="HN147" i="5"/>
  <c r="HL129" i="5"/>
  <c r="HT129" i="5"/>
  <c r="GW196" i="5"/>
  <c r="AE196" i="7" s="1"/>
  <c r="HN196" i="5"/>
  <c r="IA142" i="5"/>
  <c r="HM142" i="5"/>
  <c r="GW114" i="5"/>
  <c r="AE114" i="7" s="1"/>
  <c r="HN114" i="5"/>
  <c r="HM173" i="5"/>
  <c r="IA173" i="5"/>
  <c r="HT149" i="5"/>
  <c r="HL149" i="5"/>
  <c r="HL135" i="5"/>
  <c r="HT135" i="5"/>
  <c r="GW149" i="5"/>
  <c r="AE149" i="7" s="1"/>
  <c r="HN149" i="5"/>
  <c r="GW215" i="5"/>
  <c r="AE215" i="7" s="1"/>
  <c r="HN215" i="5"/>
  <c r="IA240" i="5"/>
  <c r="HM240" i="5"/>
  <c r="IA238" i="5"/>
  <c r="HM238" i="5"/>
  <c r="IA245" i="5"/>
  <c r="HM245" i="5"/>
  <c r="HA39" i="5"/>
  <c r="GM39" i="5"/>
  <c r="M39" i="7" s="1"/>
  <c r="HE51" i="5"/>
  <c r="GZ51" i="5"/>
  <c r="GM114" i="5"/>
  <c r="M114" i="7" s="1"/>
  <c r="HA114" i="5"/>
  <c r="HE24" i="5"/>
  <c r="GZ24" i="5"/>
  <c r="HE25" i="5"/>
  <c r="GZ25" i="5"/>
  <c r="HA93" i="5"/>
  <c r="GM93" i="5"/>
  <c r="M93" i="7" s="1"/>
  <c r="HE123" i="5"/>
  <c r="GZ123" i="5"/>
  <c r="GZ83" i="5"/>
  <c r="HE83" i="5"/>
  <c r="GM169" i="5"/>
  <c r="M169" i="7" s="1"/>
  <c r="HA169" i="5"/>
  <c r="GZ143" i="5"/>
  <c r="HE143" i="5"/>
  <c r="GZ164" i="5"/>
  <c r="HE164" i="5"/>
  <c r="GZ113" i="5"/>
  <c r="HE113" i="5"/>
  <c r="GZ187" i="5"/>
  <c r="HE187" i="5"/>
  <c r="HA200" i="5"/>
  <c r="GM200" i="5"/>
  <c r="M200" i="7" s="1"/>
  <c r="GM245" i="5"/>
  <c r="M245" i="7" s="1"/>
  <c r="HA245" i="5"/>
  <c r="HE230" i="5"/>
  <c r="GZ230" i="5"/>
  <c r="HJ7" i="5"/>
  <c r="GR7" i="5"/>
  <c r="V7" i="7" s="1"/>
  <c r="HH66" i="5"/>
  <c r="HC66" i="5"/>
  <c r="HD66" i="5" s="1"/>
  <c r="GR44" i="5"/>
  <c r="V44" i="7" s="1"/>
  <c r="HJ44" i="5"/>
  <c r="HH47" i="5"/>
  <c r="HC47" i="5"/>
  <c r="HD47" i="5" s="1"/>
  <c r="HI47" i="5"/>
  <c r="HQ47" i="5"/>
  <c r="HJ50" i="5"/>
  <c r="GR50" i="5"/>
  <c r="V50" i="7" s="1"/>
  <c r="HQ34" i="5"/>
  <c r="HI34" i="5"/>
  <c r="GR65" i="5"/>
  <c r="V65" i="7" s="1"/>
  <c r="HJ65" i="5"/>
  <c r="HI131" i="5"/>
  <c r="HQ131" i="5"/>
  <c r="HQ162" i="5"/>
  <c r="HI162" i="5"/>
  <c r="IA11" i="5"/>
  <c r="HM11" i="5"/>
  <c r="HL3" i="5"/>
  <c r="HT3" i="5"/>
  <c r="GW63" i="5"/>
  <c r="AE63" i="7" s="1"/>
  <c r="HN63" i="5"/>
  <c r="IA52" i="5"/>
  <c r="HM52" i="5"/>
  <c r="GW54" i="5"/>
  <c r="AE54" i="7" s="1"/>
  <c r="HN54" i="5"/>
  <c r="HN117" i="5"/>
  <c r="GW117" i="5"/>
  <c r="AE117" i="7" s="1"/>
  <c r="IA157" i="5"/>
  <c r="HM157" i="5"/>
  <c r="IA84" i="5"/>
  <c r="HM84" i="5"/>
  <c r="HM105" i="5"/>
  <c r="IA105" i="5"/>
  <c r="GW109" i="5"/>
  <c r="AE109" i="7" s="1"/>
  <c r="HN109" i="5"/>
  <c r="IA144" i="5"/>
  <c r="HM144" i="5"/>
  <c r="IA115" i="5"/>
  <c r="HM115" i="5"/>
  <c r="GW237" i="5"/>
  <c r="AE237" i="7" s="1"/>
  <c r="HN237" i="5"/>
  <c r="HL171" i="5"/>
  <c r="HT171" i="5"/>
  <c r="HM179" i="5"/>
  <c r="IA179" i="5"/>
  <c r="IA218" i="5"/>
  <c r="HM218" i="5"/>
  <c r="IA194" i="5"/>
  <c r="HM194" i="5"/>
  <c r="GW206" i="5"/>
  <c r="AE206" i="7" s="1"/>
  <c r="HN206" i="5"/>
  <c r="GW240" i="5"/>
  <c r="AE240" i="7" s="1"/>
  <c r="HN240" i="5"/>
  <c r="HL239" i="5"/>
  <c r="HT239" i="5"/>
  <c r="HN234" i="5"/>
  <c r="GW234" i="5"/>
  <c r="AE234" i="7" s="1"/>
  <c r="HA14" i="5"/>
  <c r="GM14" i="5"/>
  <c r="M14" i="7" s="1"/>
  <c r="GM23" i="5"/>
  <c r="M23" i="7" s="1"/>
  <c r="HA23" i="5"/>
  <c r="GM33" i="5"/>
  <c r="M33" i="7" s="1"/>
  <c r="HA33" i="5"/>
  <c r="GM55" i="5"/>
  <c r="M55" i="7" s="1"/>
  <c r="HA55" i="5"/>
  <c r="GM34" i="5"/>
  <c r="M34" i="7" s="1"/>
  <c r="HA34" i="5"/>
  <c r="HA18" i="5"/>
  <c r="GM18" i="5"/>
  <c r="M18" i="7" s="1"/>
  <c r="GM46" i="5"/>
  <c r="M46" i="7" s="1"/>
  <c r="HA46" i="5"/>
  <c r="GZ121" i="5"/>
  <c r="HE121" i="5"/>
  <c r="GZ58" i="5"/>
  <c r="HE58" i="5"/>
  <c r="HE92" i="5"/>
  <c r="GZ92" i="5"/>
  <c r="HE169" i="5"/>
  <c r="GZ169" i="5"/>
  <c r="GM103" i="5"/>
  <c r="M103" i="7" s="1"/>
  <c r="HA103" i="5"/>
  <c r="GM236" i="5"/>
  <c r="M236" i="7" s="1"/>
  <c r="HA236" i="5"/>
  <c r="GM173" i="5"/>
  <c r="M173" i="7" s="1"/>
  <c r="HA173" i="5"/>
  <c r="GM165" i="5"/>
  <c r="M165" i="7" s="1"/>
  <c r="HA165" i="5"/>
  <c r="GZ192" i="5"/>
  <c r="HE192" i="5"/>
  <c r="HA231" i="5"/>
  <c r="GM231" i="5"/>
  <c r="M231" i="7" s="1"/>
  <c r="GR61" i="5"/>
  <c r="V61" i="7" s="1"/>
  <c r="HJ61" i="5"/>
  <c r="HH24" i="5"/>
  <c r="HC24" i="5"/>
  <c r="HD24" i="5" s="1"/>
  <c r="HC48" i="5"/>
  <c r="HD48" i="5" s="1"/>
  <c r="HH48" i="5"/>
  <c r="HC96" i="5"/>
  <c r="HD96" i="5" s="1"/>
  <c r="HH96" i="5"/>
  <c r="HJ74" i="5"/>
  <c r="GR74" i="5"/>
  <c r="V74" i="7" s="1"/>
  <c r="HC93" i="5"/>
  <c r="HD93" i="5" s="1"/>
  <c r="HH93" i="5"/>
  <c r="HH67" i="5"/>
  <c r="HC67" i="5"/>
  <c r="HD67" i="5" s="1"/>
  <c r="HQ78" i="5"/>
  <c r="HI78" i="5"/>
  <c r="HQ97" i="5"/>
  <c r="HI97" i="5"/>
  <c r="HI82" i="5"/>
  <c r="HQ82" i="5"/>
  <c r="HC79" i="5"/>
  <c r="HD79" i="5" s="1"/>
  <c r="HH79" i="5"/>
  <c r="HC166" i="5"/>
  <c r="HD166" i="5" s="1"/>
  <c r="HH166" i="5"/>
  <c r="HC134" i="5"/>
  <c r="HD134" i="5" s="1"/>
  <c r="HH134" i="5"/>
  <c r="HC142" i="5"/>
  <c r="HD142" i="5" s="1"/>
  <c r="HH142" i="5"/>
  <c r="HC150" i="5"/>
  <c r="HD150" i="5" s="1"/>
  <c r="HH150" i="5"/>
  <c r="HH244" i="5"/>
  <c r="HC244" i="5"/>
  <c r="HD244" i="5" s="1"/>
  <c r="HJ190" i="5"/>
  <c r="GR190" i="5"/>
  <c r="V190" i="7" s="1"/>
  <c r="HJ222" i="5"/>
  <c r="GR222" i="5"/>
  <c r="V222" i="7" s="1"/>
  <c r="HH225" i="5"/>
  <c r="HC225" i="5"/>
  <c r="HD225" i="5" s="1"/>
  <c r="HL34" i="5"/>
  <c r="HT34" i="5"/>
  <c r="HT68" i="5"/>
  <c r="HL68" i="5"/>
  <c r="HT19" i="5"/>
  <c r="HL19" i="5"/>
  <c r="HL17" i="5"/>
  <c r="HT17" i="5"/>
  <c r="GW40" i="5"/>
  <c r="AE40" i="7" s="1"/>
  <c r="HN40" i="5"/>
  <c r="HT16" i="5"/>
  <c r="HL16" i="5"/>
  <c r="HL29" i="5"/>
  <c r="HT29" i="5"/>
  <c r="HT27" i="5"/>
  <c r="HL27" i="5"/>
  <c r="GW87" i="5"/>
  <c r="AE87" i="7" s="1"/>
  <c r="HN87" i="5"/>
  <c r="HN9" i="5"/>
  <c r="GW9" i="5"/>
  <c r="AE9" i="7" s="1"/>
  <c r="D5" i="7" s="1"/>
  <c r="GW31" i="5"/>
  <c r="AE31" i="7" s="1"/>
  <c r="HN31" i="5"/>
  <c r="HT66" i="5"/>
  <c r="HL66" i="5"/>
  <c r="HN3" i="5"/>
  <c r="GW3" i="5"/>
  <c r="AE3" i="7" s="1"/>
  <c r="HL26" i="5"/>
  <c r="HT26" i="5"/>
  <c r="HT58" i="5"/>
  <c r="HL58" i="5"/>
  <c r="IA116" i="5"/>
  <c r="HM116" i="5"/>
  <c r="HL25" i="5"/>
  <c r="HT25" i="5"/>
  <c r="GW46" i="5"/>
  <c r="AE46" i="7" s="1"/>
  <c r="HN46" i="5"/>
  <c r="GW94" i="5"/>
  <c r="AE94" i="7" s="1"/>
  <c r="HN94" i="5"/>
  <c r="HL14" i="5"/>
  <c r="HT14" i="5"/>
  <c r="IA37" i="5"/>
  <c r="HM37" i="5"/>
  <c r="IA81" i="5"/>
  <c r="HM81" i="5"/>
  <c r="IA14" i="5"/>
  <c r="HM14" i="5"/>
  <c r="GW35" i="5"/>
  <c r="AE35" i="7" s="1"/>
  <c r="HN35" i="5"/>
  <c r="IA48" i="5"/>
  <c r="HM48" i="5"/>
  <c r="HT72" i="5"/>
  <c r="HL72" i="5"/>
  <c r="HT9" i="5"/>
  <c r="HL9" i="5"/>
  <c r="IA22" i="5"/>
  <c r="HM22" i="5"/>
  <c r="IA39" i="5"/>
  <c r="HM39" i="5"/>
  <c r="HL57" i="5"/>
  <c r="HT57" i="5"/>
  <c r="HL89" i="5"/>
  <c r="HT89" i="5"/>
  <c r="GW59" i="5"/>
  <c r="AE59" i="7" s="1"/>
  <c r="HN59" i="5"/>
  <c r="HM72" i="5"/>
  <c r="IA72" i="5"/>
  <c r="HM89" i="5"/>
  <c r="IA89" i="5"/>
  <c r="HN116" i="5"/>
  <c r="GW116" i="5"/>
  <c r="AE116" i="7" s="1"/>
  <c r="HN74" i="5"/>
  <c r="GW74" i="5"/>
  <c r="AE74" i="7" s="1"/>
  <c r="HL100" i="5"/>
  <c r="HT100" i="5"/>
  <c r="IA137" i="5"/>
  <c r="HM137" i="5"/>
  <c r="GW76" i="5"/>
  <c r="AE76" i="7" s="1"/>
  <c r="HN76" i="5"/>
  <c r="IA98" i="5"/>
  <c r="HM98" i="5"/>
  <c r="HL139" i="5"/>
  <c r="HT139" i="5"/>
  <c r="HT219" i="5"/>
  <c r="HL219" i="5"/>
  <c r="HM83" i="5"/>
  <c r="IA83" i="5"/>
  <c r="GW98" i="5"/>
  <c r="AE98" i="7" s="1"/>
  <c r="HN98" i="5"/>
  <c r="HL121" i="5"/>
  <c r="HT121" i="5"/>
  <c r="HT50" i="5"/>
  <c r="HL50" i="5"/>
  <c r="HM75" i="5"/>
  <c r="IA75" i="5"/>
  <c r="HL97" i="5"/>
  <c r="HT97" i="5"/>
  <c r="HT120" i="5"/>
  <c r="HL120" i="5"/>
  <c r="HN158" i="5"/>
  <c r="GW158" i="5"/>
  <c r="AE158" i="7" s="1"/>
  <c r="HL81" i="5"/>
  <c r="HT81" i="5"/>
  <c r="GW107" i="5"/>
  <c r="AE107" i="7" s="1"/>
  <c r="HN107" i="5"/>
  <c r="HN124" i="5"/>
  <c r="GW124" i="5"/>
  <c r="AE124" i="7" s="1"/>
  <c r="GW175" i="5"/>
  <c r="AE175" i="7" s="1"/>
  <c r="HN175" i="5"/>
  <c r="HM143" i="5"/>
  <c r="IA143" i="5"/>
  <c r="IA158" i="5"/>
  <c r="HM158" i="5"/>
  <c r="HT195" i="5"/>
  <c r="HL195" i="5"/>
  <c r="GW111" i="5"/>
  <c r="AE111" i="7" s="1"/>
  <c r="HN111" i="5"/>
  <c r="HL124" i="5"/>
  <c r="HT124" i="5"/>
  <c r="HM136" i="5"/>
  <c r="IA136" i="5"/>
  <c r="HT165" i="5"/>
  <c r="HL165" i="5"/>
  <c r="HN192" i="5"/>
  <c r="GW192" i="5"/>
  <c r="AE192" i="7" s="1"/>
  <c r="HT133" i="5"/>
  <c r="HL133" i="5"/>
  <c r="GW164" i="5"/>
  <c r="AE164" i="7" s="1"/>
  <c r="HN164" i="5"/>
  <c r="HT179" i="5"/>
  <c r="HL179" i="5"/>
  <c r="IA133" i="5"/>
  <c r="HM133" i="5"/>
  <c r="HM163" i="5"/>
  <c r="IA163" i="5"/>
  <c r="HN172" i="5"/>
  <c r="GW172" i="5"/>
  <c r="AE172" i="7" s="1"/>
  <c r="IA201" i="5"/>
  <c r="HM201" i="5"/>
  <c r="GW105" i="5"/>
  <c r="AE105" i="7" s="1"/>
  <c r="HN105" i="5"/>
  <c r="GW133" i="5"/>
  <c r="AE133" i="7" s="1"/>
  <c r="HN133" i="5"/>
  <c r="IA154" i="5"/>
  <c r="HM154" i="5"/>
  <c r="IA169" i="5"/>
  <c r="HM169" i="5"/>
  <c r="GW184" i="5"/>
  <c r="AE184" i="7" s="1"/>
  <c r="HN184" i="5"/>
  <c r="HT244" i="5"/>
  <c r="HL244" i="5"/>
  <c r="IA146" i="5"/>
  <c r="HM146" i="5"/>
  <c r="GW167" i="5"/>
  <c r="AE167" i="7" s="1"/>
  <c r="HN167" i="5"/>
  <c r="HL188" i="5"/>
  <c r="HT188" i="5"/>
  <c r="HN201" i="5"/>
  <c r="GW201" i="5"/>
  <c r="AE201" i="7" s="1"/>
  <c r="HL218" i="5"/>
  <c r="HT218" i="5"/>
  <c r="HT207" i="5"/>
  <c r="HL207" i="5"/>
  <c r="IA225" i="5"/>
  <c r="HM225" i="5"/>
  <c r="HT233" i="5"/>
  <c r="HL233" i="5"/>
  <c r="GW221" i="5"/>
  <c r="AE221" i="7" s="1"/>
  <c r="HN221" i="5"/>
  <c r="IA233" i="5"/>
  <c r="HM233" i="5"/>
  <c r="HL209" i="5"/>
  <c r="HT209" i="5"/>
  <c r="HL234" i="5"/>
  <c r="HT234" i="5"/>
  <c r="HT246" i="5"/>
  <c r="HL246" i="5"/>
  <c r="HL210" i="5"/>
  <c r="HT210" i="5"/>
  <c r="GW236" i="5"/>
  <c r="AE236" i="7" s="1"/>
  <c r="HN236" i="5"/>
  <c r="HN246" i="5"/>
  <c r="GW246" i="5"/>
  <c r="AE246" i="7" s="1"/>
  <c r="HT201" i="5"/>
  <c r="HL201" i="5"/>
  <c r="IA216" i="5"/>
  <c r="HM216" i="5"/>
  <c r="GW243" i="5"/>
  <c r="AE243" i="7" s="1"/>
  <c r="HN243" i="5"/>
  <c r="HE28" i="5"/>
  <c r="GZ28" i="5"/>
  <c r="HE9" i="5"/>
  <c r="GZ9" i="5"/>
  <c r="GM107" i="5"/>
  <c r="M107" i="7" s="1"/>
  <c r="HA107" i="5"/>
  <c r="GM58" i="5"/>
  <c r="M58" i="7" s="1"/>
  <c r="HA58" i="5"/>
  <c r="GZ62" i="5"/>
  <c r="HE62" i="5"/>
  <c r="GZ30" i="5"/>
  <c r="HE30" i="5"/>
  <c r="GM42" i="5"/>
  <c r="M42" i="7" s="1"/>
  <c r="HA42" i="5"/>
  <c r="GM68" i="5"/>
  <c r="M68" i="7" s="1"/>
  <c r="HA68" i="5"/>
  <c r="GM11" i="5"/>
  <c r="M11" i="7" s="1"/>
  <c r="HA11" i="5"/>
  <c r="GM38" i="5"/>
  <c r="M38" i="7" s="1"/>
  <c r="HA38" i="5"/>
  <c r="HE3" i="5"/>
  <c r="GZ3" i="5"/>
  <c r="GM77" i="5"/>
  <c r="M77" i="7" s="1"/>
  <c r="HA77" i="5"/>
  <c r="HE65" i="5"/>
  <c r="GZ65" i="5"/>
  <c r="HA17" i="5"/>
  <c r="GM17" i="5"/>
  <c r="M17" i="7" s="1"/>
  <c r="HA65" i="5"/>
  <c r="GM65" i="5"/>
  <c r="M65" i="7" s="1"/>
  <c r="GZ122" i="5"/>
  <c r="HE122" i="5"/>
  <c r="HE41" i="5"/>
  <c r="GZ41" i="5"/>
  <c r="HE49" i="5"/>
  <c r="GZ49" i="5"/>
  <c r="HA69" i="5"/>
  <c r="GM69" i="5"/>
  <c r="M69" i="7" s="1"/>
  <c r="GM90" i="5"/>
  <c r="M90" i="7" s="1"/>
  <c r="HA90" i="5"/>
  <c r="HE71" i="5"/>
  <c r="GZ71" i="5"/>
  <c r="HA89" i="5"/>
  <c r="GM89" i="5"/>
  <c r="M89" i="7" s="1"/>
  <c r="HE108" i="5"/>
  <c r="GZ108" i="5"/>
  <c r="GM61" i="5"/>
  <c r="M61" i="7" s="1"/>
  <c r="HA61" i="5"/>
  <c r="HE85" i="5"/>
  <c r="GZ85" i="5"/>
  <c r="HA108" i="5"/>
  <c r="GM108" i="5"/>
  <c r="M108" i="7" s="1"/>
  <c r="GM76" i="5"/>
  <c r="M76" i="7" s="1"/>
  <c r="HA76" i="5"/>
  <c r="GM175" i="5"/>
  <c r="M175" i="7" s="1"/>
  <c r="HA175" i="5"/>
  <c r="GM84" i="5"/>
  <c r="M84" i="7" s="1"/>
  <c r="HA84" i="5"/>
  <c r="HE100" i="5"/>
  <c r="GZ100" i="5"/>
  <c r="HA128" i="5"/>
  <c r="GM128" i="5"/>
  <c r="M128" i="7" s="1"/>
  <c r="HA134" i="5"/>
  <c r="GM134" i="5"/>
  <c r="M134" i="7" s="1"/>
  <c r="GM160" i="5"/>
  <c r="M160" i="7" s="1"/>
  <c r="HA160" i="5"/>
  <c r="GZ188" i="5"/>
  <c r="HE188" i="5"/>
  <c r="GZ114" i="5"/>
  <c r="HE114" i="5"/>
  <c r="HE138" i="5"/>
  <c r="GZ138" i="5"/>
  <c r="HE158" i="5"/>
  <c r="GZ158" i="5"/>
  <c r="GM193" i="5"/>
  <c r="M193" i="7" s="1"/>
  <c r="HA193" i="5"/>
  <c r="GZ132" i="5"/>
  <c r="HE132" i="5"/>
  <c r="HA158" i="5"/>
  <c r="GM158" i="5"/>
  <c r="M158" i="7" s="1"/>
  <c r="HE200" i="5"/>
  <c r="GZ200" i="5"/>
  <c r="HA136" i="5"/>
  <c r="GM136" i="5"/>
  <c r="M136" i="7" s="1"/>
  <c r="HE172" i="5"/>
  <c r="GZ172" i="5"/>
  <c r="HE124" i="5"/>
  <c r="GZ124" i="5"/>
  <c r="HA139" i="5"/>
  <c r="GM139" i="5"/>
  <c r="M139" i="7" s="1"/>
  <c r="HE185" i="5"/>
  <c r="GZ185" i="5"/>
  <c r="GM133" i="5"/>
  <c r="M133" i="7" s="1"/>
  <c r="HA133" i="5"/>
  <c r="GM161" i="5"/>
  <c r="M161" i="7" s="1"/>
  <c r="HA161" i="5"/>
  <c r="HA186" i="5"/>
  <c r="GM186" i="5"/>
  <c r="M186" i="7" s="1"/>
  <c r="GM195" i="5"/>
  <c r="M195" i="7" s="1"/>
  <c r="HA195" i="5"/>
  <c r="HA211" i="5"/>
  <c r="GM211" i="5"/>
  <c r="M211" i="7" s="1"/>
  <c r="GZ239" i="5"/>
  <c r="HE239" i="5"/>
  <c r="HE206" i="5"/>
  <c r="GZ206" i="5"/>
  <c r="HA220" i="5"/>
  <c r="GM220" i="5"/>
  <c r="M220" i="7" s="1"/>
  <c r="HA215" i="5"/>
  <c r="GM215" i="5"/>
  <c r="M215" i="7" s="1"/>
  <c r="HA228" i="5"/>
  <c r="GM228" i="5"/>
  <c r="M228" i="7" s="1"/>
  <c r="HE194" i="5"/>
  <c r="GZ194" i="5"/>
  <c r="HA219" i="5"/>
  <c r="GM219" i="5"/>
  <c r="M219" i="7" s="1"/>
  <c r="HA208" i="5"/>
  <c r="GM208" i="5"/>
  <c r="M208" i="7" s="1"/>
  <c r="HE234" i="5"/>
  <c r="GZ234" i="5"/>
  <c r="HE246" i="5"/>
  <c r="GZ246" i="5"/>
  <c r="HC13" i="5"/>
  <c r="HD13" i="5" s="1"/>
  <c r="HH13" i="5"/>
  <c r="GR63" i="5"/>
  <c r="V63" i="7" s="1"/>
  <c r="HJ63" i="5"/>
  <c r="HJ18" i="5"/>
  <c r="GR18" i="5"/>
  <c r="V18" i="7" s="1"/>
  <c r="HQ35" i="5"/>
  <c r="HI35" i="5"/>
  <c r="GR4" i="5"/>
  <c r="V4" i="7" s="1"/>
  <c r="HJ4" i="5"/>
  <c r="HH59" i="5"/>
  <c r="HC59" i="5"/>
  <c r="HD59" i="5" s="1"/>
  <c r="HQ46" i="5"/>
  <c r="HI46" i="5"/>
  <c r="GR16" i="5"/>
  <c r="V16" i="7" s="1"/>
  <c r="C5" i="7" s="1"/>
  <c r="HJ16" i="5"/>
  <c r="HH37" i="5"/>
  <c r="HC37" i="5"/>
  <c r="HD37" i="5" s="1"/>
  <c r="HQ62" i="5"/>
  <c r="HI62" i="5"/>
  <c r="GR12" i="5"/>
  <c r="V12" i="7" s="1"/>
  <c r="HJ12" i="5"/>
  <c r="HH30" i="5"/>
  <c r="HC30" i="5"/>
  <c r="HD30" i="5" s="1"/>
  <c r="HJ41" i="5"/>
  <c r="GR41" i="5"/>
  <c r="V41" i="7" s="1"/>
  <c r="HH98" i="5"/>
  <c r="HC98" i="5"/>
  <c r="HD98" i="5" s="1"/>
  <c r="HC9" i="5"/>
  <c r="HD9" i="5" s="1"/>
  <c r="HH9" i="5"/>
  <c r="HI23" i="5"/>
  <c r="HQ23" i="5"/>
  <c r="HQ40" i="5"/>
  <c r="HI40" i="5"/>
  <c r="HC64" i="5"/>
  <c r="HD64" i="5" s="1"/>
  <c r="HH64" i="5"/>
  <c r="HH6" i="5"/>
  <c r="HC6" i="5"/>
  <c r="HD6" i="5" s="1"/>
  <c r="HH28" i="5"/>
  <c r="HC28" i="5"/>
  <c r="HD28" i="5" s="1"/>
  <c r="GR47" i="5"/>
  <c r="V47" i="7" s="1"/>
  <c r="HJ47" i="5"/>
  <c r="GR71" i="5"/>
  <c r="V71" i="7" s="1"/>
  <c r="HJ71" i="5"/>
  <c r="HI163" i="5"/>
  <c r="HQ163" i="5"/>
  <c r="HI6" i="5"/>
  <c r="HQ6" i="5"/>
  <c r="HQ29" i="5"/>
  <c r="HI29" i="5"/>
  <c r="HQ70" i="5"/>
  <c r="HI70" i="5"/>
  <c r="HJ6" i="5"/>
  <c r="GR6" i="5"/>
  <c r="V6" i="7" s="1"/>
  <c r="GR28" i="5"/>
  <c r="V28" i="7" s="1"/>
  <c r="HJ28" i="5"/>
  <c r="HQ53" i="5"/>
  <c r="HI53" i="5"/>
  <c r="GR165" i="5"/>
  <c r="V165" i="7" s="1"/>
  <c r="HJ165" i="5"/>
  <c r="HH70" i="5"/>
  <c r="HC70" i="5"/>
  <c r="HD70" i="5" s="1"/>
  <c r="HJ95" i="5"/>
  <c r="GR95" i="5"/>
  <c r="V95" i="7" s="1"/>
  <c r="HC125" i="5"/>
  <c r="HD125" i="5" s="1"/>
  <c r="HH125" i="5"/>
  <c r="HI209" i="5"/>
  <c r="HQ209" i="5"/>
  <c r="HC91" i="5"/>
  <c r="HD91" i="5" s="1"/>
  <c r="HH91" i="5"/>
  <c r="HC109" i="5"/>
  <c r="HD109" i="5" s="1"/>
  <c r="HH109" i="5"/>
  <c r="HI139" i="5"/>
  <c r="HQ139" i="5"/>
  <c r="HQ77" i="5"/>
  <c r="HI77" i="5"/>
  <c r="GR93" i="5"/>
  <c r="V93" i="7" s="1"/>
  <c r="HJ93" i="5"/>
  <c r="GR112" i="5"/>
  <c r="V112" i="7" s="1"/>
  <c r="HJ112" i="5"/>
  <c r="HI129" i="5"/>
  <c r="HQ129" i="5"/>
  <c r="HI59" i="5"/>
  <c r="HQ59" i="5"/>
  <c r="GR77" i="5"/>
  <c r="V77" i="7" s="1"/>
  <c r="HJ77" i="5"/>
  <c r="HI94" i="5"/>
  <c r="HQ94" i="5"/>
  <c r="HI130" i="5"/>
  <c r="HQ130" i="5"/>
  <c r="HQ60" i="5"/>
  <c r="HI60" i="5"/>
  <c r="HH73" i="5"/>
  <c r="HC73" i="5"/>
  <c r="HD73" i="5" s="1"/>
  <c r="HH103" i="5"/>
  <c r="HC103" i="5"/>
  <c r="HD103" i="5" s="1"/>
  <c r="HQ184" i="5"/>
  <c r="HI184" i="5"/>
  <c r="GR99" i="5"/>
  <c r="V99" i="7" s="1"/>
  <c r="HJ99" i="5"/>
  <c r="HI127" i="5"/>
  <c r="HQ127" i="5"/>
  <c r="GR129" i="5"/>
  <c r="V129" i="7" s="1"/>
  <c r="HJ129" i="5"/>
  <c r="HC162" i="5"/>
  <c r="HD162" i="5" s="1"/>
  <c r="HH162" i="5"/>
  <c r="HI176" i="5"/>
  <c r="HQ176" i="5"/>
  <c r="HI219" i="5"/>
  <c r="HQ219" i="5"/>
  <c r="HH99" i="5"/>
  <c r="HC99" i="5"/>
  <c r="HD99" i="5" s="1"/>
  <c r="GR120" i="5"/>
  <c r="V120" i="7" s="1"/>
  <c r="HJ120" i="5"/>
  <c r="HH146" i="5"/>
  <c r="HC146" i="5"/>
  <c r="HD146" i="5" s="1"/>
  <c r="GR163" i="5"/>
  <c r="V163" i="7" s="1"/>
  <c r="HJ163" i="5"/>
  <c r="HJ178" i="5"/>
  <c r="GR178" i="5"/>
  <c r="V178" i="7" s="1"/>
  <c r="HQ135" i="5"/>
  <c r="HI135" i="5"/>
  <c r="HI148" i="5"/>
  <c r="HQ148" i="5"/>
  <c r="GR169" i="5"/>
  <c r="V169" i="7" s="1"/>
  <c r="HJ169" i="5"/>
  <c r="HH191" i="5"/>
  <c r="HC191" i="5"/>
  <c r="HD191" i="5" s="1"/>
  <c r="GR134" i="5"/>
  <c r="V134" i="7" s="1"/>
  <c r="HJ134" i="5"/>
  <c r="GR146" i="5"/>
  <c r="V146" i="7" s="1"/>
  <c r="HJ146" i="5"/>
  <c r="HC159" i="5"/>
  <c r="HD159" i="5" s="1"/>
  <c r="HH159" i="5"/>
  <c r="HI191" i="5"/>
  <c r="HQ191" i="5"/>
  <c r="HJ228" i="5"/>
  <c r="GR228" i="5"/>
  <c r="V228" i="7" s="1"/>
  <c r="HH111" i="5"/>
  <c r="HC111" i="5"/>
  <c r="HD111" i="5" s="1"/>
  <c r="HH132" i="5"/>
  <c r="HC132" i="5"/>
  <c r="HD132" i="5" s="1"/>
  <c r="HQ150" i="5"/>
  <c r="HI150" i="5"/>
  <c r="HC177" i="5"/>
  <c r="HD177" i="5" s="1"/>
  <c r="HH177" i="5"/>
  <c r="GR230" i="5"/>
  <c r="V230" i="7" s="1"/>
  <c r="HJ230" i="5"/>
  <c r="HI136" i="5"/>
  <c r="HQ136" i="5"/>
  <c r="GR158" i="5"/>
  <c r="V158" i="7" s="1"/>
  <c r="HJ158" i="5"/>
  <c r="HH195" i="5"/>
  <c r="HC195" i="5"/>
  <c r="HD195" i="5" s="1"/>
  <c r="HJ214" i="5"/>
  <c r="GR214" i="5"/>
  <c r="V214" i="7" s="1"/>
  <c r="HJ231" i="5"/>
  <c r="GR231" i="5"/>
  <c r="V231" i="7" s="1"/>
  <c r="HI195" i="5"/>
  <c r="HQ195" i="5"/>
  <c r="HC211" i="5"/>
  <c r="HD211" i="5" s="1"/>
  <c r="HH211" i="5"/>
  <c r="HH237" i="5"/>
  <c r="HC237" i="5"/>
  <c r="HD237" i="5" s="1"/>
  <c r="HH213" i="5"/>
  <c r="HC213" i="5"/>
  <c r="HD213" i="5" s="1"/>
  <c r="HQ239" i="5"/>
  <c r="HI239" i="5"/>
  <c r="HH203" i="5"/>
  <c r="HC203" i="5"/>
  <c r="HD203" i="5" s="1"/>
  <c r="HH232" i="5"/>
  <c r="HC232" i="5"/>
  <c r="HD232" i="5" s="1"/>
  <c r="HI203" i="5"/>
  <c r="HQ203" i="5"/>
  <c r="HC226" i="5"/>
  <c r="HD226" i="5" s="1"/>
  <c r="HH226" i="5"/>
  <c r="HI192" i="5"/>
  <c r="HQ192" i="5"/>
  <c r="HQ220" i="5"/>
  <c r="HI220" i="5"/>
  <c r="HC231" i="5"/>
  <c r="HD231" i="5" s="1"/>
  <c r="HH231" i="5"/>
  <c r="HI246" i="5"/>
  <c r="HQ246" i="5"/>
  <c r="HP187" i="5" l="1"/>
  <c r="HF187" i="5"/>
  <c r="HU129" i="5"/>
  <c r="HW129" i="5"/>
  <c r="HX129" i="5" s="1"/>
  <c r="HP135" i="5"/>
  <c r="HF135" i="5"/>
  <c r="HR210" i="5"/>
  <c r="HP125" i="5"/>
  <c r="HF125" i="5"/>
  <c r="HF40" i="5"/>
  <c r="HP40" i="5"/>
  <c r="HF11" i="5"/>
  <c r="HP11" i="5"/>
  <c r="HW75" i="5"/>
  <c r="HX75" i="5" s="1"/>
  <c r="HU75" i="5"/>
  <c r="HW22" i="5"/>
  <c r="HX22" i="5" s="1"/>
  <c r="HU22" i="5"/>
  <c r="HP140" i="5"/>
  <c r="HF140" i="5"/>
  <c r="HW10" i="5"/>
  <c r="HX10" i="5" s="1"/>
  <c r="HU10" i="5"/>
  <c r="HW18" i="5"/>
  <c r="HX18" i="5" s="1"/>
  <c r="HU18" i="5"/>
  <c r="HP203" i="5"/>
  <c r="HF203" i="5"/>
  <c r="HF168" i="5"/>
  <c r="HP168" i="5"/>
  <c r="HF129" i="5"/>
  <c r="HP129" i="5"/>
  <c r="HW140" i="5"/>
  <c r="HX140" i="5" s="1"/>
  <c r="HU140" i="5"/>
  <c r="HP224" i="5"/>
  <c r="HF224" i="5"/>
  <c r="HP84" i="5"/>
  <c r="HF84" i="5"/>
  <c r="ID5" i="5"/>
  <c r="HF219" i="5"/>
  <c r="HP219" i="5"/>
  <c r="IF4" i="5"/>
  <c r="HF216" i="5"/>
  <c r="HP216" i="5"/>
  <c r="HF109" i="5"/>
  <c r="HP109" i="5"/>
  <c r="HW146" i="5"/>
  <c r="HX146" i="5" s="1"/>
  <c r="HU146" i="5"/>
  <c r="HW151" i="5"/>
  <c r="HX151" i="5" s="1"/>
  <c r="HU151" i="5"/>
  <c r="HU212" i="5"/>
  <c r="HW212" i="5"/>
  <c r="HX212" i="5" s="1"/>
  <c r="HU127" i="5"/>
  <c r="HW127" i="5"/>
  <c r="HX127" i="5" s="1"/>
  <c r="HF232" i="5"/>
  <c r="HP232" i="5"/>
  <c r="HW202" i="5"/>
  <c r="HX202" i="5" s="1"/>
  <c r="HU202" i="5"/>
  <c r="IE5" i="5"/>
  <c r="HP176" i="5"/>
  <c r="HF176" i="5"/>
  <c r="HP76" i="5"/>
  <c r="HF76" i="5"/>
  <c r="HF46" i="5"/>
  <c r="HP46" i="5"/>
  <c r="HF22" i="5"/>
  <c r="HP22" i="5"/>
  <c r="HU109" i="5"/>
  <c r="HW109" i="5"/>
  <c r="HX109" i="5" s="1"/>
  <c r="HW85" i="5"/>
  <c r="HX85" i="5" s="1"/>
  <c r="HU85" i="5"/>
  <c r="HU40" i="5"/>
  <c r="HW40" i="5"/>
  <c r="HX40" i="5" s="1"/>
  <c r="HW28" i="5"/>
  <c r="HX28" i="5" s="1"/>
  <c r="HU28" i="5"/>
  <c r="HU44" i="5"/>
  <c r="HW44" i="5"/>
  <c r="HX44" i="5" s="1"/>
  <c r="HP31" i="5"/>
  <c r="HF31" i="5"/>
  <c r="HP246" i="5"/>
  <c r="HF246" i="5"/>
  <c r="HP158" i="5"/>
  <c r="HF158" i="5"/>
  <c r="HU58" i="5"/>
  <c r="HW58" i="5"/>
  <c r="HX58" i="5" s="1"/>
  <c r="HP214" i="5"/>
  <c r="HF214" i="5"/>
  <c r="HP218" i="5"/>
  <c r="HZ218" i="5" s="1"/>
  <c r="HF218" i="5"/>
  <c r="HP78" i="5"/>
  <c r="HF78" i="5"/>
  <c r="HF127" i="5"/>
  <c r="HP127" i="5"/>
  <c r="HW242" i="5"/>
  <c r="HX242" i="5" s="1"/>
  <c r="HU242" i="5"/>
  <c r="HP234" i="5"/>
  <c r="HF234" i="5"/>
  <c r="HP124" i="5"/>
  <c r="HF124" i="5"/>
  <c r="HF138" i="5"/>
  <c r="HP138" i="5"/>
  <c r="HU50" i="5"/>
  <c r="HW50" i="5"/>
  <c r="HX50" i="5" s="1"/>
  <c r="HW219" i="5"/>
  <c r="HX219" i="5" s="1"/>
  <c r="HU219" i="5"/>
  <c r="HU72" i="5"/>
  <c r="HW72" i="5"/>
  <c r="HX72" i="5" s="1"/>
  <c r="HW16" i="5"/>
  <c r="HX16" i="5" s="1"/>
  <c r="HU16" i="5"/>
  <c r="HU68" i="5"/>
  <c r="HW68" i="5"/>
  <c r="HX68" i="5" s="1"/>
  <c r="HP92" i="5"/>
  <c r="HZ92" i="5" s="1"/>
  <c r="I92" i="11" s="1"/>
  <c r="HF92" i="5"/>
  <c r="HP25" i="5"/>
  <c r="HF25" i="5"/>
  <c r="HU11" i="5"/>
  <c r="HW11" i="5"/>
  <c r="HX11" i="5" s="1"/>
  <c r="HF91" i="5"/>
  <c r="HP91" i="5"/>
  <c r="HW134" i="5"/>
  <c r="HX134" i="5" s="1"/>
  <c r="HU134" i="5"/>
  <c r="HF190" i="5"/>
  <c r="HP190" i="5"/>
  <c r="HP48" i="5"/>
  <c r="HF48" i="5"/>
  <c r="HP37" i="5"/>
  <c r="HF37" i="5"/>
  <c r="HP69" i="5"/>
  <c r="HF69" i="5"/>
  <c r="HP59" i="5"/>
  <c r="HF59" i="5"/>
  <c r="HW123" i="5"/>
  <c r="HX123" i="5" s="1"/>
  <c r="HU123" i="5"/>
  <c r="HU80" i="5"/>
  <c r="HW80" i="5"/>
  <c r="HX80" i="5" s="1"/>
  <c r="HW87" i="5"/>
  <c r="HX87" i="5" s="1"/>
  <c r="HU87" i="5"/>
  <c r="HP178" i="5"/>
  <c r="HZ178" i="5" s="1"/>
  <c r="HF178" i="5"/>
  <c r="HF141" i="5"/>
  <c r="HP141" i="5"/>
  <c r="HF4" i="5"/>
  <c r="HP4" i="5"/>
  <c r="HU152" i="5"/>
  <c r="HW152" i="5"/>
  <c r="HX152" i="5" s="1"/>
  <c r="HU199" i="5"/>
  <c r="HW199" i="5"/>
  <c r="HX199" i="5" s="1"/>
  <c r="HU63" i="5"/>
  <c r="HW63" i="5"/>
  <c r="HX63" i="5" s="1"/>
  <c r="HF119" i="5"/>
  <c r="HP119" i="5"/>
  <c r="HP13" i="5"/>
  <c r="HF13" i="5"/>
  <c r="HF150" i="5"/>
  <c r="HP150" i="5"/>
  <c r="HP61" i="5"/>
  <c r="HF61" i="5"/>
  <c r="HP23" i="5"/>
  <c r="HF23" i="5"/>
  <c r="HU228" i="5"/>
  <c r="HW228" i="5"/>
  <c r="HX228" i="5" s="1"/>
  <c r="HU106" i="5"/>
  <c r="HW106" i="5"/>
  <c r="HX106" i="5" s="1"/>
  <c r="HW128" i="5"/>
  <c r="HX128" i="5" s="1"/>
  <c r="HU128" i="5"/>
  <c r="HU35" i="5"/>
  <c r="HW35" i="5"/>
  <c r="HX35" i="5" s="1"/>
  <c r="HF21" i="5"/>
  <c r="HP21" i="5"/>
  <c r="HU240" i="5"/>
  <c r="HW240" i="5"/>
  <c r="HX240" i="5" s="1"/>
  <c r="HU59" i="5"/>
  <c r="HW59" i="5"/>
  <c r="HX59" i="5" s="1"/>
  <c r="HP225" i="5"/>
  <c r="HR225" i="5" s="1"/>
  <c r="HF225" i="5"/>
  <c r="HP174" i="5"/>
  <c r="HF174" i="5"/>
  <c r="HF63" i="5"/>
  <c r="HP63" i="5"/>
  <c r="HP29" i="5"/>
  <c r="HF29" i="5"/>
  <c r="HW142" i="5"/>
  <c r="HX142" i="5" s="1"/>
  <c r="HU142" i="5"/>
  <c r="HW169" i="5"/>
  <c r="HX169" i="5" s="1"/>
  <c r="HU169" i="5"/>
  <c r="HW225" i="5"/>
  <c r="HX225" i="5" s="1"/>
  <c r="HU225" i="5"/>
  <c r="HU94" i="5"/>
  <c r="HW94" i="5"/>
  <c r="HX94" i="5" s="1"/>
  <c r="HF241" i="5"/>
  <c r="HP241" i="5"/>
  <c r="HP205" i="5"/>
  <c r="HF205" i="5"/>
  <c r="HP120" i="5"/>
  <c r="HF120" i="5"/>
  <c r="HU23" i="5"/>
  <c r="HW23" i="5"/>
  <c r="HX23" i="5" s="1"/>
  <c r="HP193" i="5"/>
  <c r="HF193" i="5"/>
  <c r="HP181" i="5"/>
  <c r="HF181" i="5"/>
  <c r="HU236" i="5"/>
  <c r="HW236" i="5"/>
  <c r="HX236" i="5" s="1"/>
  <c r="HP226" i="5"/>
  <c r="HF226" i="5"/>
  <c r="HF202" i="5"/>
  <c r="HP202" i="5"/>
  <c r="HP128" i="5"/>
  <c r="HZ128" i="5" s="1"/>
  <c r="I128" i="11" s="1"/>
  <c r="HF128" i="5"/>
  <c r="HF67" i="5"/>
  <c r="HP67" i="5"/>
  <c r="HF43" i="5"/>
  <c r="HP43" i="5"/>
  <c r="HU110" i="5"/>
  <c r="HW110" i="5"/>
  <c r="HX110" i="5" s="1"/>
  <c r="HF196" i="5"/>
  <c r="HP196" i="5"/>
  <c r="HF171" i="5"/>
  <c r="HP171" i="5"/>
  <c r="HF97" i="5"/>
  <c r="HP97" i="5"/>
  <c r="HU180" i="5"/>
  <c r="HW180" i="5"/>
  <c r="HX180" i="5" s="1"/>
  <c r="HF206" i="5"/>
  <c r="HP206" i="5"/>
  <c r="HP41" i="5"/>
  <c r="HF41" i="5"/>
  <c r="HW233" i="5"/>
  <c r="HX233" i="5" s="1"/>
  <c r="HU233" i="5"/>
  <c r="HP51" i="5"/>
  <c r="HF51" i="5"/>
  <c r="HW61" i="5"/>
  <c r="HX61" i="5" s="1"/>
  <c r="HU61" i="5"/>
  <c r="HP82" i="5"/>
  <c r="HZ82" i="5" s="1"/>
  <c r="I82" i="11" s="1"/>
  <c r="HF82" i="5"/>
  <c r="HW153" i="5"/>
  <c r="HX153" i="5" s="1"/>
  <c r="HU153" i="5"/>
  <c r="HU55" i="5"/>
  <c r="HW55" i="5"/>
  <c r="HX55" i="5" s="1"/>
  <c r="HU39" i="5"/>
  <c r="HW39" i="5"/>
  <c r="HX39" i="5" s="1"/>
  <c r="HP229" i="5"/>
  <c r="HF229" i="5"/>
  <c r="HF165" i="5"/>
  <c r="HP165" i="5"/>
  <c r="HP39" i="5"/>
  <c r="HF39" i="5"/>
  <c r="HU46" i="5"/>
  <c r="HW46" i="5"/>
  <c r="HX46" i="5" s="1"/>
  <c r="HF242" i="5"/>
  <c r="HP242" i="5"/>
  <c r="HP157" i="5"/>
  <c r="HF157" i="5"/>
  <c r="HW107" i="5"/>
  <c r="HX107" i="5" s="1"/>
  <c r="HU107" i="5"/>
  <c r="HP239" i="5"/>
  <c r="HF239" i="5"/>
  <c r="HF122" i="5"/>
  <c r="HP122" i="5"/>
  <c r="HP132" i="5"/>
  <c r="HF132" i="5"/>
  <c r="HW210" i="5"/>
  <c r="HX210" i="5" s="1"/>
  <c r="HU210" i="5"/>
  <c r="HU121" i="5"/>
  <c r="HW121" i="5"/>
  <c r="HX121" i="5" s="1"/>
  <c r="HW139" i="5"/>
  <c r="HX139" i="5" s="1"/>
  <c r="HU139" i="5"/>
  <c r="HW100" i="5"/>
  <c r="HX100" i="5" s="1"/>
  <c r="HU100" i="5"/>
  <c r="HW25" i="5"/>
  <c r="HX25" i="5" s="1"/>
  <c r="HU25" i="5"/>
  <c r="HW34" i="5"/>
  <c r="HX34" i="5" s="1"/>
  <c r="HU34" i="5"/>
  <c r="HP58" i="5"/>
  <c r="HF58" i="5"/>
  <c r="IF3" i="5"/>
  <c r="HW171" i="5"/>
  <c r="HX171" i="5" s="1"/>
  <c r="HU171" i="5"/>
  <c r="HW3" i="5"/>
  <c r="HX3" i="5" s="1"/>
  <c r="HU3" i="5"/>
  <c r="HP113" i="5"/>
  <c r="HF113" i="5"/>
  <c r="HF83" i="5"/>
  <c r="HP83" i="5"/>
  <c r="HF156" i="5"/>
  <c r="HP156" i="5"/>
  <c r="HP34" i="5"/>
  <c r="HF34" i="5"/>
  <c r="HF10" i="5"/>
  <c r="HP10" i="5"/>
  <c r="HW235" i="5"/>
  <c r="HX235" i="5" s="1"/>
  <c r="HU235" i="5"/>
  <c r="HW222" i="5"/>
  <c r="HX222" i="5" s="1"/>
  <c r="HU222" i="5"/>
  <c r="HW183" i="5"/>
  <c r="HX183" i="5" s="1"/>
  <c r="HU183" i="5"/>
  <c r="HW206" i="5"/>
  <c r="HX206" i="5" s="1"/>
  <c r="HU206" i="5"/>
  <c r="HW49" i="5"/>
  <c r="HX49" i="5" s="1"/>
  <c r="HU49" i="5"/>
  <c r="HW196" i="5"/>
  <c r="HX196" i="5" s="1"/>
  <c r="HU196" i="5"/>
  <c r="HW177" i="5"/>
  <c r="HX177" i="5" s="1"/>
  <c r="HU177" i="5"/>
  <c r="HW147" i="5"/>
  <c r="HX147" i="5" s="1"/>
  <c r="HU147" i="5"/>
  <c r="HF236" i="5"/>
  <c r="HP236" i="5"/>
  <c r="HW143" i="5"/>
  <c r="HX143" i="5" s="1"/>
  <c r="HU143" i="5"/>
  <c r="HF148" i="5"/>
  <c r="HP148" i="5"/>
  <c r="HR218" i="5"/>
  <c r="HF243" i="5"/>
  <c r="HP243" i="5"/>
  <c r="HP155" i="5"/>
  <c r="HF155" i="5"/>
  <c r="HP105" i="5"/>
  <c r="HF105" i="5"/>
  <c r="HU182" i="5"/>
  <c r="HW182" i="5"/>
  <c r="HX182" i="5" s="1"/>
  <c r="HW132" i="5"/>
  <c r="HX132" i="5" s="1"/>
  <c r="HU132" i="5"/>
  <c r="HW192" i="5"/>
  <c r="HX192" i="5" s="1"/>
  <c r="HU192" i="5"/>
  <c r="HU64" i="5"/>
  <c r="HW64" i="5"/>
  <c r="HX64" i="5" s="1"/>
  <c r="HW103" i="5"/>
  <c r="HX103" i="5" s="1"/>
  <c r="HU103" i="5"/>
  <c r="ID4" i="5"/>
  <c r="HW175" i="5"/>
  <c r="HX175" i="5" s="1"/>
  <c r="HU175" i="5"/>
  <c r="HP5" i="5"/>
  <c r="HF5" i="5"/>
  <c r="HU191" i="5"/>
  <c r="HW191" i="5"/>
  <c r="HX191" i="5" s="1"/>
  <c r="HF227" i="5"/>
  <c r="HP227" i="5"/>
  <c r="HP126" i="5"/>
  <c r="HF126" i="5"/>
  <c r="HF6" i="5"/>
  <c r="HP6" i="5"/>
  <c r="HW204" i="5"/>
  <c r="HX204" i="5" s="1"/>
  <c r="HU204" i="5"/>
  <c r="HW131" i="5"/>
  <c r="HX131" i="5" s="1"/>
  <c r="HU131" i="5"/>
  <c r="HW8" i="5"/>
  <c r="HX8" i="5" s="1"/>
  <c r="HU8" i="5"/>
  <c r="HW2" i="5"/>
  <c r="HX2" i="5" s="1"/>
  <c r="HU2" i="5"/>
  <c r="IF5" i="5"/>
  <c r="HF207" i="5"/>
  <c r="HP207" i="5"/>
  <c r="HW115" i="5"/>
  <c r="HX115" i="5" s="1"/>
  <c r="HU115" i="5"/>
  <c r="HW187" i="5"/>
  <c r="HX187" i="5" s="1"/>
  <c r="HU187" i="5"/>
  <c r="HF191" i="5"/>
  <c r="HP191" i="5"/>
  <c r="HW224" i="5"/>
  <c r="HX224" i="5" s="1"/>
  <c r="HU224" i="5"/>
  <c r="HW166" i="5"/>
  <c r="HX166" i="5" s="1"/>
  <c r="HU166" i="5"/>
  <c r="HF72" i="5"/>
  <c r="HP72" i="5"/>
  <c r="HW226" i="5"/>
  <c r="HX226" i="5" s="1"/>
  <c r="HU226" i="5"/>
  <c r="HW113" i="5"/>
  <c r="HX113" i="5" s="1"/>
  <c r="HU113" i="5"/>
  <c r="HF220" i="5"/>
  <c r="HP220" i="5"/>
  <c r="HF179" i="5"/>
  <c r="HP179" i="5"/>
  <c r="HF130" i="5"/>
  <c r="HP130" i="5"/>
  <c r="HP89" i="5"/>
  <c r="HF89" i="5"/>
  <c r="HP19" i="5"/>
  <c r="HF19" i="5"/>
  <c r="HU155" i="5"/>
  <c r="HW155" i="5"/>
  <c r="HX155" i="5" s="1"/>
  <c r="HW159" i="5"/>
  <c r="HX159" i="5" s="1"/>
  <c r="HU159" i="5"/>
  <c r="HW88" i="5"/>
  <c r="HX88" i="5" s="1"/>
  <c r="HU88" i="5"/>
  <c r="HW65" i="5"/>
  <c r="HX65" i="5" s="1"/>
  <c r="HU65" i="5"/>
  <c r="HR116" i="5"/>
  <c r="HU84" i="5"/>
  <c r="HW84" i="5"/>
  <c r="HX84" i="5" s="1"/>
  <c r="HP162" i="5"/>
  <c r="HF162" i="5"/>
  <c r="HF47" i="5"/>
  <c r="HP47" i="5"/>
  <c r="HU15" i="5"/>
  <c r="HW15" i="5"/>
  <c r="HX15" i="5" s="1"/>
  <c r="HF71" i="5"/>
  <c r="HP71" i="5"/>
  <c r="HW19" i="5"/>
  <c r="HX19" i="5" s="1"/>
  <c r="HU19" i="5"/>
  <c r="HF169" i="5"/>
  <c r="HP169" i="5"/>
  <c r="HU149" i="5"/>
  <c r="HW149" i="5"/>
  <c r="HX149" i="5" s="1"/>
  <c r="HW13" i="5"/>
  <c r="HX13" i="5" s="1"/>
  <c r="HU13" i="5"/>
  <c r="HF107" i="5"/>
  <c r="HP107" i="5"/>
  <c r="HW92" i="5"/>
  <c r="HX92" i="5" s="1"/>
  <c r="HU92" i="5"/>
  <c r="HW238" i="5"/>
  <c r="HX238" i="5" s="1"/>
  <c r="HU238" i="5"/>
  <c r="HP116" i="5"/>
  <c r="HZ116" i="5" s="1"/>
  <c r="I116" i="11" s="1"/>
  <c r="HF116" i="5"/>
  <c r="HW176" i="5"/>
  <c r="HX176" i="5" s="1"/>
  <c r="HU176" i="5"/>
  <c r="HP172" i="5"/>
  <c r="HZ172" i="5" s="1"/>
  <c r="HF172" i="5"/>
  <c r="HP108" i="5"/>
  <c r="HZ108" i="5" s="1"/>
  <c r="I108" i="11" s="1"/>
  <c r="HF108" i="5"/>
  <c r="HP3" i="5"/>
  <c r="HF3" i="5"/>
  <c r="HU207" i="5"/>
  <c r="HW207" i="5"/>
  <c r="HX207" i="5" s="1"/>
  <c r="HW179" i="5"/>
  <c r="HX179" i="5" s="1"/>
  <c r="HU179" i="5"/>
  <c r="HW165" i="5"/>
  <c r="HX165" i="5" s="1"/>
  <c r="HU165" i="5"/>
  <c r="HW195" i="5"/>
  <c r="HX195" i="5" s="1"/>
  <c r="HU195" i="5"/>
  <c r="HW120" i="5"/>
  <c r="HX120" i="5" s="1"/>
  <c r="HU120" i="5"/>
  <c r="HP230" i="5"/>
  <c r="HZ230" i="5" s="1"/>
  <c r="HF230" i="5"/>
  <c r="HF24" i="5"/>
  <c r="HP24" i="5"/>
  <c r="HF173" i="5"/>
  <c r="HP173" i="5"/>
  <c r="HZ173" i="5" s="1"/>
  <c r="HF98" i="5"/>
  <c r="HP98" i="5"/>
  <c r="HU211" i="5"/>
  <c r="HW211" i="5"/>
  <c r="HX211" i="5" s="1"/>
  <c r="HP166" i="5"/>
  <c r="HF166" i="5"/>
  <c r="HP112" i="5"/>
  <c r="HF112" i="5"/>
  <c r="HP88" i="5"/>
  <c r="HF88" i="5"/>
  <c r="HF27" i="5"/>
  <c r="HP27" i="5"/>
  <c r="HU208" i="5"/>
  <c r="HW208" i="5"/>
  <c r="HX208" i="5" s="1"/>
  <c r="HU102" i="5"/>
  <c r="HW102" i="5"/>
  <c r="HX102" i="5" s="1"/>
  <c r="HW71" i="5"/>
  <c r="HX71" i="5" s="1"/>
  <c r="HU71" i="5"/>
  <c r="HU7" i="5"/>
  <c r="HW7" i="5"/>
  <c r="HX7" i="5" s="1"/>
  <c r="HU76" i="5"/>
  <c r="HW76" i="5"/>
  <c r="HX76" i="5" s="1"/>
  <c r="HP20" i="5"/>
  <c r="HF20" i="5"/>
  <c r="HP17" i="5"/>
  <c r="HF17" i="5"/>
  <c r="HU111" i="5"/>
  <c r="HW111" i="5"/>
  <c r="HX111" i="5" s="1"/>
  <c r="HF145" i="5"/>
  <c r="HP145" i="5"/>
  <c r="HW237" i="5"/>
  <c r="HX237" i="5" s="1"/>
  <c r="HU237" i="5"/>
  <c r="HW119" i="5"/>
  <c r="HX119" i="5" s="1"/>
  <c r="HU119" i="5"/>
  <c r="HP237" i="5"/>
  <c r="HF237" i="5"/>
  <c r="HF245" i="5"/>
  <c r="HP245" i="5"/>
  <c r="HF12" i="5"/>
  <c r="HP12" i="5"/>
  <c r="HW185" i="5"/>
  <c r="HX185" i="5" s="1"/>
  <c r="HU185" i="5"/>
  <c r="HU150" i="5"/>
  <c r="HW150" i="5"/>
  <c r="HX150" i="5" s="1"/>
  <c r="HW48" i="5"/>
  <c r="HX48" i="5" s="1"/>
  <c r="HU48" i="5"/>
  <c r="HP217" i="5"/>
  <c r="HF217" i="5"/>
  <c r="HU216" i="5"/>
  <c r="HW216" i="5"/>
  <c r="HX216" i="5" s="1"/>
  <c r="HP201" i="5"/>
  <c r="HR201" i="5" s="1"/>
  <c r="HF201" i="5"/>
  <c r="HP56" i="5"/>
  <c r="HF56" i="5"/>
  <c r="HU104" i="5"/>
  <c r="HW104" i="5"/>
  <c r="HX104" i="5" s="1"/>
  <c r="HF186" i="5"/>
  <c r="HP186" i="5"/>
  <c r="HP8" i="5"/>
  <c r="HF8" i="5"/>
  <c r="HW197" i="5"/>
  <c r="HX197" i="5" s="1"/>
  <c r="HU197" i="5"/>
  <c r="HF198" i="5"/>
  <c r="HP198" i="5"/>
  <c r="HF204" i="5"/>
  <c r="HP204" i="5"/>
  <c r="HF223" i="5"/>
  <c r="HP223" i="5"/>
  <c r="HF115" i="5"/>
  <c r="HP115" i="5"/>
  <c r="HF111" i="5"/>
  <c r="HP111" i="5"/>
  <c r="HF99" i="5"/>
  <c r="HP99" i="5"/>
  <c r="HP35" i="5"/>
  <c r="HF35" i="5"/>
  <c r="HP64" i="5"/>
  <c r="HF64" i="5"/>
  <c r="HU230" i="5"/>
  <c r="HW230" i="5"/>
  <c r="HX230" i="5" s="1"/>
  <c r="HU160" i="5"/>
  <c r="HW160" i="5"/>
  <c r="HX160" i="5" s="1"/>
  <c r="HW138" i="5"/>
  <c r="HX138" i="5" s="1"/>
  <c r="HU138" i="5"/>
  <c r="HW69" i="5"/>
  <c r="HX69" i="5" s="1"/>
  <c r="HU69" i="5"/>
  <c r="HP45" i="5"/>
  <c r="HF45" i="5"/>
  <c r="HW137" i="5"/>
  <c r="HX137" i="5" s="1"/>
  <c r="HU137" i="5"/>
  <c r="HP57" i="5"/>
  <c r="HF57" i="5"/>
  <c r="HP44" i="5"/>
  <c r="HF44" i="5"/>
  <c r="HW78" i="5"/>
  <c r="HX78" i="5" s="1"/>
  <c r="HU78" i="5"/>
  <c r="HP68" i="5"/>
  <c r="HF68" i="5"/>
  <c r="HW52" i="5"/>
  <c r="HX52" i="5" s="1"/>
  <c r="HU52" i="5"/>
  <c r="HR154" i="5"/>
  <c r="HR178" i="5"/>
  <c r="HF16" i="5"/>
  <c r="HP16" i="5"/>
  <c r="HP38" i="5"/>
  <c r="HR38" i="5" s="1"/>
  <c r="HF38" i="5"/>
  <c r="HU168" i="5"/>
  <c r="HW168" i="5"/>
  <c r="HX168" i="5" s="1"/>
  <c r="HU90" i="5"/>
  <c r="HW90" i="5"/>
  <c r="HX90" i="5" s="1"/>
  <c r="HW53" i="5"/>
  <c r="HX53" i="5" s="1"/>
  <c r="HU53" i="5"/>
  <c r="HF163" i="5"/>
  <c r="HP163" i="5"/>
  <c r="HP159" i="5"/>
  <c r="HF159" i="5"/>
  <c r="HF50" i="5"/>
  <c r="HP50" i="5"/>
  <c r="HW77" i="5"/>
  <c r="HX77" i="5" s="1"/>
  <c r="HU77" i="5"/>
  <c r="HW136" i="5"/>
  <c r="HX136" i="5" s="1"/>
  <c r="HU136" i="5"/>
  <c r="HF139" i="5"/>
  <c r="HP139" i="5"/>
  <c r="HW214" i="5"/>
  <c r="HX214" i="5" s="1"/>
  <c r="HU214" i="5"/>
  <c r="HW9" i="5"/>
  <c r="HX9" i="5" s="1"/>
  <c r="HU9" i="5"/>
  <c r="HF213" i="5"/>
  <c r="HP213" i="5"/>
  <c r="HU86" i="5"/>
  <c r="HW86" i="5"/>
  <c r="HX86" i="5" s="1"/>
  <c r="HW188" i="5"/>
  <c r="HX188" i="5" s="1"/>
  <c r="HU188" i="5"/>
  <c r="HW57" i="5"/>
  <c r="HX57" i="5" s="1"/>
  <c r="HU57" i="5"/>
  <c r="HF188" i="5"/>
  <c r="HP188" i="5"/>
  <c r="HP30" i="5"/>
  <c r="HF30" i="5"/>
  <c r="HW218" i="5"/>
  <c r="HX218" i="5" s="1"/>
  <c r="HU218" i="5"/>
  <c r="HW97" i="5"/>
  <c r="HX97" i="5" s="1"/>
  <c r="HU97" i="5"/>
  <c r="HW14" i="5"/>
  <c r="HX14" i="5" s="1"/>
  <c r="HU14" i="5"/>
  <c r="HW17" i="5"/>
  <c r="HX17" i="5" s="1"/>
  <c r="HU17" i="5"/>
  <c r="HF192" i="5"/>
  <c r="HP192" i="5"/>
  <c r="HF121" i="5"/>
  <c r="HP121" i="5"/>
  <c r="HF164" i="5"/>
  <c r="HP164" i="5"/>
  <c r="HW135" i="5"/>
  <c r="HX135" i="5" s="1"/>
  <c r="HU135" i="5"/>
  <c r="HU172" i="5"/>
  <c r="HW172" i="5"/>
  <c r="HX172" i="5" s="1"/>
  <c r="HR230" i="5"/>
  <c r="HP183" i="5"/>
  <c r="HF183" i="5"/>
  <c r="HF106" i="5"/>
  <c r="HP106" i="5"/>
  <c r="HP42" i="5"/>
  <c r="HF42" i="5"/>
  <c r="HW213" i="5"/>
  <c r="HX213" i="5" s="1"/>
  <c r="HU213" i="5"/>
  <c r="HU178" i="5"/>
  <c r="HW178" i="5"/>
  <c r="HX178" i="5" s="1"/>
  <c r="HW117" i="5"/>
  <c r="HX117" i="5" s="1"/>
  <c r="HU117" i="5"/>
  <c r="HU38" i="5"/>
  <c r="HW38" i="5"/>
  <c r="HX38" i="5" s="1"/>
  <c r="HF167" i="5"/>
  <c r="HP167" i="5"/>
  <c r="HW74" i="5"/>
  <c r="HX74" i="5" s="1"/>
  <c r="HU74" i="5"/>
  <c r="HF209" i="5"/>
  <c r="HP209" i="5"/>
  <c r="IG3" i="5"/>
  <c r="HP244" i="5"/>
  <c r="HF244" i="5"/>
  <c r="HF228" i="5"/>
  <c r="HP228" i="5"/>
  <c r="HF235" i="5"/>
  <c r="HP235" i="5"/>
  <c r="HF14" i="5"/>
  <c r="HP14" i="5"/>
  <c r="HF18" i="5"/>
  <c r="HP18" i="5"/>
  <c r="HW157" i="5"/>
  <c r="HX157" i="5" s="1"/>
  <c r="HU157" i="5"/>
  <c r="HW158" i="5"/>
  <c r="HX158" i="5" s="1"/>
  <c r="HU158" i="5"/>
  <c r="HW56" i="5"/>
  <c r="HX56" i="5" s="1"/>
  <c r="HU56" i="5"/>
  <c r="HP101" i="5"/>
  <c r="HF101" i="5"/>
  <c r="HU174" i="5"/>
  <c r="HW174" i="5"/>
  <c r="HX174" i="5" s="1"/>
  <c r="HW82" i="5"/>
  <c r="HX82" i="5" s="1"/>
  <c r="HU82" i="5"/>
  <c r="HW79" i="5"/>
  <c r="HX79" i="5" s="1"/>
  <c r="HU79" i="5"/>
  <c r="HW5" i="5"/>
  <c r="HX5" i="5" s="1"/>
  <c r="HU5" i="5"/>
  <c r="HF215" i="5"/>
  <c r="HP215" i="5"/>
  <c r="HF212" i="5"/>
  <c r="HP212" i="5"/>
  <c r="HF36" i="5"/>
  <c r="HP36" i="5"/>
  <c r="HW181" i="5"/>
  <c r="HX181" i="5" s="1"/>
  <c r="HU181" i="5"/>
  <c r="HW190" i="5"/>
  <c r="HX190" i="5" s="1"/>
  <c r="HU190" i="5"/>
  <c r="HW125" i="5"/>
  <c r="HX125" i="5" s="1"/>
  <c r="HU125" i="5"/>
  <c r="HF7" i="5"/>
  <c r="HP7" i="5"/>
  <c r="HP151" i="5"/>
  <c r="HF151" i="5"/>
  <c r="HF66" i="5"/>
  <c r="HP66" i="5"/>
  <c r="HW217" i="5"/>
  <c r="HX217" i="5" s="1"/>
  <c r="HU217" i="5"/>
  <c r="HP199" i="5"/>
  <c r="HF199" i="5"/>
  <c r="HF175" i="5"/>
  <c r="HP175" i="5"/>
  <c r="IE3" i="5"/>
  <c r="HW229" i="5"/>
  <c r="HX229" i="5" s="1"/>
  <c r="HU229" i="5"/>
  <c r="HW101" i="5"/>
  <c r="HX101" i="5" s="1"/>
  <c r="HU101" i="5"/>
  <c r="HU203" i="5"/>
  <c r="HW203" i="5"/>
  <c r="HX203" i="5" s="1"/>
  <c r="HU62" i="5"/>
  <c r="HW62" i="5"/>
  <c r="HX62" i="5" s="1"/>
  <c r="HU126" i="5"/>
  <c r="HW126" i="5"/>
  <c r="HX126" i="5" s="1"/>
  <c r="HU67" i="5"/>
  <c r="HW67" i="5"/>
  <c r="HX67" i="5" s="1"/>
  <c r="HP65" i="5"/>
  <c r="HF65" i="5"/>
  <c r="HF28" i="5"/>
  <c r="HP28" i="5"/>
  <c r="HU244" i="5"/>
  <c r="HW244" i="5"/>
  <c r="HX244" i="5" s="1"/>
  <c r="HF146" i="5"/>
  <c r="HP146" i="5"/>
  <c r="HW96" i="5"/>
  <c r="HX96" i="5" s="1"/>
  <c r="HU96" i="5"/>
  <c r="HU45" i="5"/>
  <c r="HW45" i="5"/>
  <c r="HX45" i="5" s="1"/>
  <c r="HP154" i="5"/>
  <c r="HZ154" i="5" s="1"/>
  <c r="HF154" i="5"/>
  <c r="HP177" i="5"/>
  <c r="HF177" i="5"/>
  <c r="HP221" i="5"/>
  <c r="HF221" i="5"/>
  <c r="HW31" i="5"/>
  <c r="HX31" i="5" s="1"/>
  <c r="HU31" i="5"/>
  <c r="HP238" i="5"/>
  <c r="HF238" i="5"/>
  <c r="HP33" i="5"/>
  <c r="HF33" i="5"/>
  <c r="HU164" i="5"/>
  <c r="HW164" i="5"/>
  <c r="HX164" i="5" s="1"/>
  <c r="HU54" i="5"/>
  <c r="HW54" i="5"/>
  <c r="HX54" i="5" s="1"/>
  <c r="HU184" i="5"/>
  <c r="HW184" i="5"/>
  <c r="HX184" i="5" s="1"/>
  <c r="HU209" i="5"/>
  <c r="HW209" i="5"/>
  <c r="HX209" i="5" s="1"/>
  <c r="HW26" i="5"/>
  <c r="HX26" i="5" s="1"/>
  <c r="HU26" i="5"/>
  <c r="HP114" i="5"/>
  <c r="HF114" i="5"/>
  <c r="HF185" i="5"/>
  <c r="HP185" i="5"/>
  <c r="HP49" i="5"/>
  <c r="HF49" i="5"/>
  <c r="HP9" i="5"/>
  <c r="HF9" i="5"/>
  <c r="HW201" i="5"/>
  <c r="HX201" i="5" s="1"/>
  <c r="HU201" i="5"/>
  <c r="HW246" i="5"/>
  <c r="HX246" i="5" s="1"/>
  <c r="HU246" i="5"/>
  <c r="HU66" i="5"/>
  <c r="HW66" i="5"/>
  <c r="HX66" i="5" s="1"/>
  <c r="HU27" i="5"/>
  <c r="HW27" i="5"/>
  <c r="HX27" i="5" s="1"/>
  <c r="HF123" i="5"/>
  <c r="HP123" i="5"/>
  <c r="HF136" i="5"/>
  <c r="HP136" i="5"/>
  <c r="HP133" i="5"/>
  <c r="HF133" i="5"/>
  <c r="HU122" i="5"/>
  <c r="HW122" i="5"/>
  <c r="HX122" i="5" s="1"/>
  <c r="HU98" i="5"/>
  <c r="HW98" i="5"/>
  <c r="HX98" i="5" s="1"/>
  <c r="HU47" i="5"/>
  <c r="HW47" i="5"/>
  <c r="HX47" i="5" s="1"/>
  <c r="HU36" i="5"/>
  <c r="HW36" i="5"/>
  <c r="HX36" i="5" s="1"/>
  <c r="HW24" i="5"/>
  <c r="HX24" i="5" s="1"/>
  <c r="HU24" i="5"/>
  <c r="HF222" i="5"/>
  <c r="HP222" i="5"/>
  <c r="HP182" i="5"/>
  <c r="HZ182" i="5" s="1"/>
  <c r="HF182" i="5"/>
  <c r="HF87" i="5"/>
  <c r="HP87" i="5"/>
  <c r="HW241" i="5"/>
  <c r="HX241" i="5" s="1"/>
  <c r="HU241" i="5"/>
  <c r="HF211" i="5"/>
  <c r="HP211" i="5"/>
  <c r="HR211" i="5" s="1"/>
  <c r="HP197" i="5"/>
  <c r="HF197" i="5"/>
  <c r="HP189" i="5"/>
  <c r="HF189" i="5"/>
  <c r="HF103" i="5"/>
  <c r="HP103" i="5"/>
  <c r="HP53" i="5"/>
  <c r="HF53" i="5"/>
  <c r="HF52" i="5"/>
  <c r="HP52" i="5"/>
  <c r="HU194" i="5"/>
  <c r="HW194" i="5"/>
  <c r="HX194" i="5" s="1"/>
  <c r="HW161" i="5"/>
  <c r="HX161" i="5" s="1"/>
  <c r="HU161" i="5"/>
  <c r="HU114" i="5"/>
  <c r="HW114" i="5"/>
  <c r="HX114" i="5" s="1"/>
  <c r="HU118" i="5"/>
  <c r="HW118" i="5"/>
  <c r="HX118" i="5" s="1"/>
  <c r="HU223" i="5"/>
  <c r="HW223" i="5"/>
  <c r="HX223" i="5" s="1"/>
  <c r="HW167" i="5"/>
  <c r="HX167" i="5" s="1"/>
  <c r="HU167" i="5"/>
  <c r="HP74" i="5"/>
  <c r="HZ74" i="5" s="1"/>
  <c r="I74" i="11" s="1"/>
  <c r="HF74" i="5"/>
  <c r="HW205" i="5"/>
  <c r="HX205" i="5" s="1"/>
  <c r="HU205" i="5"/>
  <c r="HZ38" i="5"/>
  <c r="I38" i="11" s="1"/>
  <c r="HF153" i="5"/>
  <c r="HP153" i="5"/>
  <c r="HF96" i="5"/>
  <c r="HP96" i="5"/>
  <c r="HP86" i="5"/>
  <c r="HF86" i="5"/>
  <c r="HP104" i="5"/>
  <c r="HF104" i="5"/>
  <c r="HW99" i="5"/>
  <c r="HX99" i="5" s="1"/>
  <c r="HU99" i="5"/>
  <c r="HU189" i="5"/>
  <c r="HW189" i="5"/>
  <c r="HX189" i="5" s="1"/>
  <c r="HU130" i="5"/>
  <c r="HW130" i="5"/>
  <c r="HX130" i="5" s="1"/>
  <c r="HW60" i="5"/>
  <c r="HX60" i="5" s="1"/>
  <c r="HU60" i="5"/>
  <c r="HW41" i="5"/>
  <c r="HX41" i="5" s="1"/>
  <c r="HU41" i="5"/>
  <c r="HP161" i="5"/>
  <c r="HF161" i="5"/>
  <c r="HU141" i="5"/>
  <c r="HW141" i="5"/>
  <c r="HX141" i="5" s="1"/>
  <c r="HW221" i="5"/>
  <c r="HX221" i="5" s="1"/>
  <c r="HU221" i="5"/>
  <c r="HF149" i="5"/>
  <c r="HP149" i="5"/>
  <c r="HU51" i="5"/>
  <c r="HW51" i="5"/>
  <c r="HX51" i="5" s="1"/>
  <c r="HU70" i="5"/>
  <c r="HW70" i="5"/>
  <c r="HX70" i="5" s="1"/>
  <c r="HF208" i="5"/>
  <c r="HP208" i="5"/>
  <c r="HP210" i="5"/>
  <c r="HZ210" i="5" s="1"/>
  <c r="HF210" i="5"/>
  <c r="HF134" i="5"/>
  <c r="HP134" i="5"/>
  <c r="HP170" i="5"/>
  <c r="HF170" i="5"/>
  <c r="HF81" i="5"/>
  <c r="HP81" i="5"/>
  <c r="HF137" i="5"/>
  <c r="HP137" i="5"/>
  <c r="HF2" i="5"/>
  <c r="HP2" i="5"/>
  <c r="HF55" i="5"/>
  <c r="HP55" i="5"/>
  <c r="HU220" i="5"/>
  <c r="HW220" i="5"/>
  <c r="HX220" i="5" s="1"/>
  <c r="HU116" i="5"/>
  <c r="HW116" i="5"/>
  <c r="HX116" i="5" s="1"/>
  <c r="HU231" i="5"/>
  <c r="HW231" i="5"/>
  <c r="HX231" i="5" s="1"/>
  <c r="HU232" i="5"/>
  <c r="HW232" i="5"/>
  <c r="HX232" i="5" s="1"/>
  <c r="HW91" i="5"/>
  <c r="HX91" i="5" s="1"/>
  <c r="HU91" i="5"/>
  <c r="HF15" i="5"/>
  <c r="HP15" i="5"/>
  <c r="HP102" i="5"/>
  <c r="HF102" i="5"/>
  <c r="IE4" i="5"/>
  <c r="HF110" i="5"/>
  <c r="HP110" i="5"/>
  <c r="B5" i="7"/>
  <c r="HP194" i="5"/>
  <c r="HF194" i="5"/>
  <c r="HF200" i="5"/>
  <c r="HP200" i="5"/>
  <c r="HF85" i="5"/>
  <c r="HP85" i="5"/>
  <c r="HW133" i="5"/>
  <c r="HX133" i="5" s="1"/>
  <c r="HU133" i="5"/>
  <c r="HW148" i="5"/>
  <c r="HX148" i="5" s="1"/>
  <c r="HU148" i="5"/>
  <c r="HU156" i="5"/>
  <c r="HW156" i="5"/>
  <c r="HX156" i="5" s="1"/>
  <c r="HP95" i="5"/>
  <c r="HF95" i="5"/>
  <c r="HP60" i="5"/>
  <c r="HF60" i="5"/>
  <c r="HW112" i="5"/>
  <c r="HX112" i="5" s="1"/>
  <c r="HU112" i="5"/>
  <c r="HU43" i="5"/>
  <c r="HW43" i="5"/>
  <c r="HX43" i="5" s="1"/>
  <c r="HU42" i="5"/>
  <c r="HW42" i="5"/>
  <c r="HX42" i="5" s="1"/>
  <c r="HF233" i="5"/>
  <c r="HP233" i="5"/>
  <c r="HF142" i="5"/>
  <c r="HP142" i="5"/>
  <c r="HF79" i="5"/>
  <c r="HP79" i="5"/>
  <c r="HP100" i="5"/>
  <c r="HF100" i="5"/>
  <c r="HP62" i="5"/>
  <c r="HF62" i="5"/>
  <c r="HW234" i="5"/>
  <c r="HX234" i="5" s="1"/>
  <c r="HU234" i="5"/>
  <c r="HU124" i="5"/>
  <c r="HW124" i="5"/>
  <c r="HX124" i="5" s="1"/>
  <c r="HW81" i="5"/>
  <c r="HX81" i="5" s="1"/>
  <c r="HU81" i="5"/>
  <c r="HW89" i="5"/>
  <c r="HX89" i="5" s="1"/>
  <c r="HU89" i="5"/>
  <c r="HW29" i="5"/>
  <c r="HX29" i="5" s="1"/>
  <c r="HU29" i="5"/>
  <c r="HR82" i="5"/>
  <c r="HW239" i="5"/>
  <c r="HX239" i="5" s="1"/>
  <c r="HU239" i="5"/>
  <c r="HF143" i="5"/>
  <c r="HP143" i="5"/>
  <c r="HF231" i="5"/>
  <c r="HP231" i="5"/>
  <c r="HF118" i="5"/>
  <c r="HP118" i="5"/>
  <c r="HF160" i="5"/>
  <c r="HP160" i="5"/>
  <c r="HF152" i="5"/>
  <c r="HP152" i="5"/>
  <c r="HP117" i="5"/>
  <c r="HF117" i="5"/>
  <c r="HP73" i="5"/>
  <c r="HF73" i="5"/>
  <c r="HF94" i="5"/>
  <c r="HP94" i="5"/>
  <c r="HW200" i="5"/>
  <c r="HX200" i="5" s="1"/>
  <c r="HU200" i="5"/>
  <c r="HU245" i="5"/>
  <c r="HW245" i="5"/>
  <c r="HX245" i="5" s="1"/>
  <c r="HW163" i="5"/>
  <c r="HX163" i="5" s="1"/>
  <c r="HU163" i="5"/>
  <c r="HW21" i="5"/>
  <c r="HX21" i="5" s="1"/>
  <c r="HU21" i="5"/>
  <c r="HU33" i="5"/>
  <c r="HW33" i="5"/>
  <c r="HX33" i="5" s="1"/>
  <c r="HW108" i="5"/>
  <c r="HX108" i="5" s="1"/>
  <c r="HU108" i="5"/>
  <c r="HP93" i="5"/>
  <c r="HF93" i="5"/>
  <c r="HU186" i="5"/>
  <c r="HW186" i="5"/>
  <c r="HX186" i="5" s="1"/>
  <c r="HW227" i="5"/>
  <c r="HX227" i="5" s="1"/>
  <c r="HU227" i="5"/>
  <c r="HU30" i="5"/>
  <c r="HW30" i="5"/>
  <c r="HX30" i="5" s="1"/>
  <c r="HP90" i="5"/>
  <c r="HF90" i="5"/>
  <c r="HW73" i="5"/>
  <c r="HX73" i="5" s="1"/>
  <c r="HU73" i="5"/>
  <c r="HP184" i="5"/>
  <c r="HF184" i="5"/>
  <c r="HF26" i="5"/>
  <c r="HP26" i="5"/>
  <c r="HW243" i="5"/>
  <c r="HX243" i="5" s="1"/>
  <c r="HU243" i="5"/>
  <c r="HW215" i="5"/>
  <c r="HX215" i="5" s="1"/>
  <c r="HU215" i="5"/>
  <c r="HW144" i="5"/>
  <c r="HX144" i="5" s="1"/>
  <c r="HU144" i="5"/>
  <c r="HW170" i="5"/>
  <c r="HX170" i="5" s="1"/>
  <c r="HU170" i="5"/>
  <c r="HW162" i="5"/>
  <c r="HX162" i="5" s="1"/>
  <c r="HU162" i="5"/>
  <c r="HW93" i="5"/>
  <c r="HX93" i="5" s="1"/>
  <c r="HU93" i="5"/>
  <c r="HW173" i="5"/>
  <c r="HX173" i="5" s="1"/>
  <c r="HU173" i="5"/>
  <c r="HW20" i="5"/>
  <c r="HX20" i="5" s="1"/>
  <c r="HU20" i="5"/>
  <c r="HW6" i="5"/>
  <c r="HX6" i="5" s="1"/>
  <c r="HU6" i="5"/>
  <c r="HF80" i="5"/>
  <c r="HP80" i="5"/>
  <c r="HU105" i="5"/>
  <c r="HW105" i="5"/>
  <c r="HX105" i="5" s="1"/>
  <c r="HF147" i="5"/>
  <c r="HP147" i="5"/>
  <c r="HF240" i="5"/>
  <c r="HP240" i="5"/>
  <c r="HF131" i="5"/>
  <c r="HP131" i="5"/>
  <c r="HP180" i="5"/>
  <c r="HF180" i="5"/>
  <c r="HF144" i="5"/>
  <c r="HP144" i="5"/>
  <c r="HP75" i="5"/>
  <c r="HF75" i="5"/>
  <c r="HF54" i="5"/>
  <c r="HP54" i="5"/>
  <c r="HU198" i="5"/>
  <c r="HW198" i="5"/>
  <c r="HX198" i="5" s="1"/>
  <c r="HW32" i="5"/>
  <c r="HX32" i="5" s="1"/>
  <c r="HU32" i="5"/>
  <c r="HW154" i="5"/>
  <c r="HX154" i="5" s="1"/>
  <c r="HU154" i="5"/>
  <c r="HP77" i="5"/>
  <c r="HF77" i="5"/>
  <c r="HW83" i="5"/>
  <c r="HX83" i="5" s="1"/>
  <c r="HU83" i="5"/>
  <c r="HW193" i="5"/>
  <c r="HX193" i="5" s="1"/>
  <c r="HU193" i="5"/>
  <c r="HP195" i="5"/>
  <c r="HZ195" i="5" s="1"/>
  <c r="HF195" i="5"/>
  <c r="HP70" i="5"/>
  <c r="HF70" i="5"/>
  <c r="HF32" i="5"/>
  <c r="HP32" i="5"/>
  <c r="HU37" i="5"/>
  <c r="HW37" i="5"/>
  <c r="HX37" i="5" s="1"/>
  <c r="HW4" i="5"/>
  <c r="HX4" i="5" s="1"/>
  <c r="HU4" i="5"/>
  <c r="HW12" i="5"/>
  <c r="HX12" i="5" s="1"/>
  <c r="HU12" i="5"/>
  <c r="HW145" i="5"/>
  <c r="HX145" i="5" s="1"/>
  <c r="HU145" i="5"/>
  <c r="HW95" i="5"/>
  <c r="HX95" i="5" s="1"/>
  <c r="HU95" i="5"/>
  <c r="E5" i="7"/>
  <c r="HZ155" i="5" l="1"/>
  <c r="HR155" i="5"/>
  <c r="HR236" i="5"/>
  <c r="HZ236" i="5"/>
  <c r="HR83" i="5"/>
  <c r="HZ83" i="5"/>
  <c r="I83" i="11" s="1"/>
  <c r="HR132" i="5"/>
  <c r="HZ132" i="5"/>
  <c r="I132" i="11" s="1"/>
  <c r="HR157" i="5"/>
  <c r="HZ157" i="5"/>
  <c r="HR43" i="5"/>
  <c r="HZ43" i="5"/>
  <c r="I43" i="11" s="1"/>
  <c r="HR193" i="5"/>
  <c r="HZ193" i="5"/>
  <c r="HR23" i="5"/>
  <c r="HZ23" i="5"/>
  <c r="I23" i="11" s="1"/>
  <c r="HR37" i="5"/>
  <c r="HZ37" i="5"/>
  <c r="I37" i="11" s="1"/>
  <c r="HZ214" i="5"/>
  <c r="HR214" i="5"/>
  <c r="HR31" i="5"/>
  <c r="HZ31" i="5"/>
  <c r="I31" i="11" s="1"/>
  <c r="HR76" i="5"/>
  <c r="HZ76" i="5"/>
  <c r="I76" i="11" s="1"/>
  <c r="HR26" i="5"/>
  <c r="HZ26" i="5"/>
  <c r="I26" i="11" s="1"/>
  <c r="HR24" i="5"/>
  <c r="HZ24" i="5"/>
  <c r="I24" i="11" s="1"/>
  <c r="IH3" i="5"/>
  <c r="II3" i="5" s="1"/>
  <c r="IJ3" i="5" s="1"/>
  <c r="HZ4" i="5"/>
  <c r="I4" i="11" s="1"/>
  <c r="HR4" i="5"/>
  <c r="HZ146" i="5"/>
  <c r="I146" i="11" s="1"/>
  <c r="HR146" i="5"/>
  <c r="HZ36" i="5"/>
  <c r="I36" i="11" s="1"/>
  <c r="HR36" i="5"/>
  <c r="HR14" i="5"/>
  <c r="HZ14" i="5"/>
  <c r="I14" i="11" s="1"/>
  <c r="HZ64" i="5"/>
  <c r="I64" i="11" s="1"/>
  <c r="HR64" i="5"/>
  <c r="HR152" i="5"/>
  <c r="HZ152" i="5"/>
  <c r="I152" i="11" s="1"/>
  <c r="HR62" i="5"/>
  <c r="HZ62" i="5"/>
  <c r="I62" i="11" s="1"/>
  <c r="HR233" i="5"/>
  <c r="HZ233" i="5"/>
  <c r="HR81" i="5"/>
  <c r="HZ81" i="5"/>
  <c r="I81" i="11" s="1"/>
  <c r="HR208" i="5"/>
  <c r="HZ208" i="5"/>
  <c r="HR189" i="5"/>
  <c r="HZ189" i="5"/>
  <c r="HR133" i="5"/>
  <c r="HZ133" i="5"/>
  <c r="I133" i="11" s="1"/>
  <c r="HZ49" i="5"/>
  <c r="I49" i="11" s="1"/>
  <c r="HR49" i="5"/>
  <c r="HZ33" i="5"/>
  <c r="I33" i="11" s="1"/>
  <c r="HR33" i="5"/>
  <c r="HZ177" i="5"/>
  <c r="HR177" i="5"/>
  <c r="HR199" i="5"/>
  <c r="HZ199" i="5"/>
  <c r="HZ211" i="5"/>
  <c r="HR42" i="5"/>
  <c r="HZ42" i="5"/>
  <c r="I42" i="11" s="1"/>
  <c r="HZ139" i="5"/>
  <c r="I139" i="11" s="1"/>
  <c r="HR139" i="5"/>
  <c r="HR223" i="5"/>
  <c r="HZ223" i="5"/>
  <c r="HR27" i="5"/>
  <c r="HZ27" i="5"/>
  <c r="I27" i="11" s="1"/>
  <c r="HR169" i="5"/>
  <c r="HZ169" i="5"/>
  <c r="HR47" i="5"/>
  <c r="HZ47" i="5"/>
  <c r="I47" i="11" s="1"/>
  <c r="HR19" i="5"/>
  <c r="HZ19" i="5"/>
  <c r="I19" i="11" s="1"/>
  <c r="HR126" i="5"/>
  <c r="HZ126" i="5"/>
  <c r="I126" i="11" s="1"/>
  <c r="HZ243" i="5"/>
  <c r="HR243" i="5"/>
  <c r="HR122" i="5"/>
  <c r="HZ122" i="5"/>
  <c r="I122" i="11" s="1"/>
  <c r="HZ242" i="5"/>
  <c r="HR242" i="5"/>
  <c r="HR171" i="5"/>
  <c r="HZ171" i="5"/>
  <c r="HR226" i="5"/>
  <c r="HZ226" i="5"/>
  <c r="HR141" i="5"/>
  <c r="HZ141" i="5"/>
  <c r="I141" i="11" s="1"/>
  <c r="HZ138" i="5"/>
  <c r="I138" i="11" s="1"/>
  <c r="HR138" i="5"/>
  <c r="HR127" i="5"/>
  <c r="HZ127" i="5"/>
  <c r="I127" i="11" s="1"/>
  <c r="HR109" i="5"/>
  <c r="HZ109" i="5"/>
  <c r="I109" i="11" s="1"/>
  <c r="HR168" i="5"/>
  <c r="HZ168" i="5"/>
  <c r="HR11" i="5"/>
  <c r="HZ11" i="5"/>
  <c r="I11" i="11" s="1"/>
  <c r="HZ135" i="5"/>
  <c r="I135" i="11" s="1"/>
  <c r="HR135" i="5"/>
  <c r="HR231" i="5"/>
  <c r="HZ231" i="5"/>
  <c r="HR165" i="5"/>
  <c r="HZ165" i="5"/>
  <c r="HZ97" i="5"/>
  <c r="I97" i="11" s="1"/>
  <c r="HR97" i="5"/>
  <c r="HR119" i="5"/>
  <c r="HZ119" i="5"/>
  <c r="I119" i="11" s="1"/>
  <c r="HZ44" i="5"/>
  <c r="I44" i="11" s="1"/>
  <c r="HR44" i="5"/>
  <c r="HR56" i="5"/>
  <c r="HZ56" i="5"/>
  <c r="I56" i="11" s="1"/>
  <c r="HZ166" i="5"/>
  <c r="HR166" i="5"/>
  <c r="HR180" i="5"/>
  <c r="HZ180" i="5"/>
  <c r="HR143" i="5"/>
  <c r="HZ143" i="5"/>
  <c r="I143" i="11" s="1"/>
  <c r="HR54" i="5"/>
  <c r="HZ54" i="5"/>
  <c r="I54" i="11" s="1"/>
  <c r="HZ131" i="5"/>
  <c r="I131" i="11" s="1"/>
  <c r="HR131" i="5"/>
  <c r="HR184" i="5"/>
  <c r="HZ184" i="5"/>
  <c r="HR195" i="5"/>
  <c r="HZ60" i="5"/>
  <c r="I60" i="11" s="1"/>
  <c r="HR60" i="5"/>
  <c r="HR110" i="5"/>
  <c r="HZ110" i="5"/>
  <c r="I110" i="11" s="1"/>
  <c r="HR104" i="5"/>
  <c r="HZ104" i="5"/>
  <c r="I104" i="11" s="1"/>
  <c r="HZ52" i="5"/>
  <c r="I52" i="11" s="1"/>
  <c r="HR52" i="5"/>
  <c r="HR136" i="5"/>
  <c r="HZ136" i="5"/>
  <c r="I136" i="11" s="1"/>
  <c r="HR185" i="5"/>
  <c r="HZ185" i="5"/>
  <c r="HZ212" i="5"/>
  <c r="HR212" i="5"/>
  <c r="HZ235" i="5"/>
  <c r="HR235" i="5"/>
  <c r="HR209" i="5"/>
  <c r="HZ209" i="5"/>
  <c r="HZ106" i="5"/>
  <c r="I106" i="11" s="1"/>
  <c r="HR106" i="5"/>
  <c r="HZ30" i="5"/>
  <c r="I30" i="11" s="1"/>
  <c r="HR30" i="5"/>
  <c r="HR159" i="5"/>
  <c r="HZ159" i="5"/>
  <c r="HR57" i="5"/>
  <c r="HZ57" i="5"/>
  <c r="I57" i="11" s="1"/>
  <c r="HZ35" i="5"/>
  <c r="I35" i="11" s="1"/>
  <c r="HR35" i="5"/>
  <c r="HR8" i="5"/>
  <c r="HZ8" i="5"/>
  <c r="I8" i="11" s="1"/>
  <c r="HR237" i="5"/>
  <c r="HZ237" i="5"/>
  <c r="HR108" i="5"/>
  <c r="HR227" i="5"/>
  <c r="HZ227" i="5"/>
  <c r="HR10" i="5"/>
  <c r="HZ10" i="5"/>
  <c r="I10" i="11" s="1"/>
  <c r="HR58" i="5"/>
  <c r="HZ58" i="5"/>
  <c r="I58" i="11" s="1"/>
  <c r="HZ229" i="5"/>
  <c r="HR229" i="5"/>
  <c r="HR41" i="5"/>
  <c r="HZ41" i="5"/>
  <c r="I41" i="11" s="1"/>
  <c r="HR67" i="5"/>
  <c r="HZ67" i="5"/>
  <c r="I67" i="11" s="1"/>
  <c r="HR182" i="5"/>
  <c r="HR29" i="5"/>
  <c r="HZ29" i="5"/>
  <c r="I29" i="11" s="1"/>
  <c r="HR61" i="5"/>
  <c r="HZ61" i="5"/>
  <c r="I61" i="11" s="1"/>
  <c r="HZ48" i="5"/>
  <c r="I48" i="11" s="1"/>
  <c r="HR48" i="5"/>
  <c r="HZ176" i="5"/>
  <c r="HR176" i="5"/>
  <c r="HR84" i="5"/>
  <c r="HZ84" i="5"/>
  <c r="I84" i="11" s="1"/>
  <c r="HR128" i="5"/>
  <c r="HR15" i="5"/>
  <c r="HZ15" i="5"/>
  <c r="I15" i="11" s="1"/>
  <c r="HZ65" i="5"/>
  <c r="I65" i="11" s="1"/>
  <c r="HR65" i="5"/>
  <c r="HR244" i="5"/>
  <c r="HZ244" i="5"/>
  <c r="HR145" i="5"/>
  <c r="HZ145" i="5"/>
  <c r="I145" i="11" s="1"/>
  <c r="IG4" i="5"/>
  <c r="II4" i="5" s="1"/>
  <c r="IJ4" i="5" s="1"/>
  <c r="HR91" i="5"/>
  <c r="HZ91" i="5"/>
  <c r="I91" i="11" s="1"/>
  <c r="HR129" i="5"/>
  <c r="HZ129" i="5"/>
  <c r="I129" i="11" s="1"/>
  <c r="HR32" i="5"/>
  <c r="HZ32" i="5"/>
  <c r="I32" i="11" s="1"/>
  <c r="HR194" i="5"/>
  <c r="HZ194" i="5"/>
  <c r="HZ87" i="5"/>
  <c r="I87" i="11" s="1"/>
  <c r="HR87" i="5"/>
  <c r="HZ7" i="5"/>
  <c r="I7" i="11" s="1"/>
  <c r="HR7" i="5"/>
  <c r="HR220" i="5"/>
  <c r="HZ220" i="5"/>
  <c r="HZ70" i="5"/>
  <c r="I70" i="11" s="1"/>
  <c r="HR70" i="5"/>
  <c r="HR77" i="5"/>
  <c r="HZ77" i="5"/>
  <c r="I77" i="11" s="1"/>
  <c r="HR80" i="5"/>
  <c r="HZ80" i="5"/>
  <c r="I80" i="11" s="1"/>
  <c r="HZ94" i="5"/>
  <c r="I94" i="11" s="1"/>
  <c r="HR94" i="5"/>
  <c r="HR160" i="5"/>
  <c r="HZ160" i="5"/>
  <c r="HR85" i="5"/>
  <c r="HZ85" i="5"/>
  <c r="I85" i="11" s="1"/>
  <c r="HR55" i="5"/>
  <c r="HZ55" i="5"/>
  <c r="I55" i="11" s="1"/>
  <c r="HZ197" i="5"/>
  <c r="HR197" i="5"/>
  <c r="HR238" i="5"/>
  <c r="HZ238" i="5"/>
  <c r="HR164" i="5"/>
  <c r="HZ164" i="5"/>
  <c r="HR188" i="5"/>
  <c r="HZ188" i="5"/>
  <c r="HR213" i="5"/>
  <c r="HZ213" i="5"/>
  <c r="HR163" i="5"/>
  <c r="HZ163" i="5"/>
  <c r="HR99" i="5"/>
  <c r="HZ99" i="5"/>
  <c r="I99" i="11" s="1"/>
  <c r="HR204" i="5"/>
  <c r="HZ204" i="5"/>
  <c r="HZ186" i="5"/>
  <c r="HR186" i="5"/>
  <c r="HZ98" i="5"/>
  <c r="I98" i="11" s="1"/>
  <c r="HR98" i="5"/>
  <c r="HR107" i="5"/>
  <c r="HZ107" i="5"/>
  <c r="I107" i="11" s="1"/>
  <c r="HR89" i="5"/>
  <c r="HZ89" i="5"/>
  <c r="I89" i="11" s="1"/>
  <c r="HZ207" i="5"/>
  <c r="HR207" i="5"/>
  <c r="HZ113" i="5"/>
  <c r="I113" i="11" s="1"/>
  <c r="HR113" i="5"/>
  <c r="HZ206" i="5"/>
  <c r="HR206" i="5"/>
  <c r="HZ225" i="5"/>
  <c r="HR63" i="5"/>
  <c r="HZ63" i="5"/>
  <c r="I63" i="11" s="1"/>
  <c r="HZ150" i="5"/>
  <c r="I150" i="11" s="1"/>
  <c r="HR150" i="5"/>
  <c r="HR190" i="5"/>
  <c r="HZ190" i="5"/>
  <c r="HZ22" i="5"/>
  <c r="I22" i="11" s="1"/>
  <c r="HR22" i="5"/>
  <c r="HZ216" i="5"/>
  <c r="HR216" i="5"/>
  <c r="HR40" i="5"/>
  <c r="HZ40" i="5"/>
  <c r="I40" i="11" s="1"/>
  <c r="HR137" i="5"/>
  <c r="HZ137" i="5"/>
  <c r="I137" i="11" s="1"/>
  <c r="HR151" i="5"/>
  <c r="HZ151" i="5"/>
  <c r="I151" i="11" s="1"/>
  <c r="HR50" i="5"/>
  <c r="HZ50" i="5"/>
  <c r="I50" i="11" s="1"/>
  <c r="HR245" i="5"/>
  <c r="HZ245" i="5"/>
  <c r="HR72" i="5"/>
  <c r="HZ72" i="5"/>
  <c r="I72" i="11" s="1"/>
  <c r="HZ241" i="5"/>
  <c r="HR241" i="5"/>
  <c r="HZ117" i="5"/>
  <c r="I117" i="11" s="1"/>
  <c r="HR117" i="5"/>
  <c r="IH4" i="5"/>
  <c r="HZ240" i="5"/>
  <c r="HR240" i="5"/>
  <c r="HZ100" i="5"/>
  <c r="I100" i="11" s="1"/>
  <c r="HR100" i="5"/>
  <c r="HZ95" i="5"/>
  <c r="I95" i="11" s="1"/>
  <c r="HR95" i="5"/>
  <c r="HZ170" i="5"/>
  <c r="HR170" i="5"/>
  <c r="HZ86" i="5"/>
  <c r="I86" i="11" s="1"/>
  <c r="HR86" i="5"/>
  <c r="HZ222" i="5"/>
  <c r="HR222" i="5"/>
  <c r="HZ123" i="5"/>
  <c r="I123" i="11" s="1"/>
  <c r="HR123" i="5"/>
  <c r="HR28" i="5"/>
  <c r="HZ28" i="5"/>
  <c r="I28" i="11" s="1"/>
  <c r="HR74" i="5"/>
  <c r="HZ66" i="5"/>
  <c r="I66" i="11" s="1"/>
  <c r="HR66" i="5"/>
  <c r="HZ215" i="5"/>
  <c r="HR215" i="5"/>
  <c r="HR228" i="5"/>
  <c r="HZ228" i="5"/>
  <c r="HR68" i="5"/>
  <c r="HZ68" i="5"/>
  <c r="I68" i="11" s="1"/>
  <c r="HZ17" i="5"/>
  <c r="I17" i="11" s="1"/>
  <c r="HR17" i="5"/>
  <c r="HR88" i="5"/>
  <c r="HZ88" i="5"/>
  <c r="I88" i="11" s="1"/>
  <c r="HZ162" i="5"/>
  <c r="HR162" i="5"/>
  <c r="HR130" i="5"/>
  <c r="HZ130" i="5"/>
  <c r="I130" i="11" s="1"/>
  <c r="HR148" i="5"/>
  <c r="HZ148" i="5"/>
  <c r="I148" i="11" s="1"/>
  <c r="HR239" i="5"/>
  <c r="HZ239" i="5"/>
  <c r="HR196" i="5"/>
  <c r="HZ196" i="5"/>
  <c r="HZ120" i="5"/>
  <c r="I120" i="11" s="1"/>
  <c r="HR120" i="5"/>
  <c r="HR59" i="5"/>
  <c r="HZ59" i="5"/>
  <c r="I59" i="11" s="1"/>
  <c r="HZ25" i="5"/>
  <c r="I25" i="11" s="1"/>
  <c r="HR25" i="5"/>
  <c r="HR124" i="5"/>
  <c r="HZ124" i="5"/>
  <c r="I124" i="11" s="1"/>
  <c r="HR78" i="5"/>
  <c r="HZ78" i="5"/>
  <c r="I78" i="11" s="1"/>
  <c r="HZ158" i="5"/>
  <c r="HR158" i="5"/>
  <c r="HR224" i="5"/>
  <c r="HZ224" i="5"/>
  <c r="HR203" i="5"/>
  <c r="HZ203" i="5"/>
  <c r="HR140" i="5"/>
  <c r="HZ140" i="5"/>
  <c r="I140" i="11" s="1"/>
  <c r="HR147" i="5"/>
  <c r="HZ147" i="5"/>
  <c r="I147" i="11" s="1"/>
  <c r="HZ142" i="5"/>
  <c r="I142" i="11" s="1"/>
  <c r="HR142" i="5"/>
  <c r="HR153" i="5"/>
  <c r="HZ153" i="5"/>
  <c r="HZ9" i="5"/>
  <c r="I9" i="11" s="1"/>
  <c r="HR9" i="5"/>
  <c r="HR5" i="5"/>
  <c r="HZ5" i="5"/>
  <c r="I5" i="11" s="1"/>
  <c r="HR75" i="5"/>
  <c r="HZ75" i="5"/>
  <c r="I75" i="11" s="1"/>
  <c r="HZ79" i="5"/>
  <c r="I79" i="11" s="1"/>
  <c r="HR79" i="5"/>
  <c r="HR2" i="5"/>
  <c r="HZ2" i="5"/>
  <c r="I2" i="11" s="1"/>
  <c r="HZ96" i="5"/>
  <c r="I96" i="11" s="1"/>
  <c r="HR96" i="5"/>
  <c r="HZ53" i="5"/>
  <c r="I53" i="11" s="1"/>
  <c r="HR53" i="5"/>
  <c r="HR183" i="5"/>
  <c r="HZ183" i="5"/>
  <c r="HR16" i="5"/>
  <c r="HZ16" i="5"/>
  <c r="I16" i="11" s="1"/>
  <c r="HR111" i="5"/>
  <c r="HZ111" i="5"/>
  <c r="I111" i="11" s="1"/>
  <c r="HR12" i="5"/>
  <c r="HZ12" i="5"/>
  <c r="I12" i="11" s="1"/>
  <c r="HR34" i="5"/>
  <c r="HZ34" i="5"/>
  <c r="I34" i="11" s="1"/>
  <c r="HZ21" i="5"/>
  <c r="I21" i="11" s="1"/>
  <c r="HR21" i="5"/>
  <c r="HR46" i="5"/>
  <c r="HZ46" i="5"/>
  <c r="I46" i="11" s="1"/>
  <c r="HR92" i="5"/>
  <c r="HR149" i="5"/>
  <c r="HZ149" i="5"/>
  <c r="I149" i="11" s="1"/>
  <c r="HR221" i="5"/>
  <c r="HZ221" i="5"/>
  <c r="HR101" i="5"/>
  <c r="HZ101" i="5"/>
  <c r="I101" i="11" s="1"/>
  <c r="HZ192" i="5"/>
  <c r="HR192" i="5"/>
  <c r="HR115" i="5"/>
  <c r="HZ115" i="5"/>
  <c r="I115" i="11" s="1"/>
  <c r="HZ118" i="5"/>
  <c r="I118" i="11" s="1"/>
  <c r="HR118" i="5"/>
  <c r="HR200" i="5"/>
  <c r="HZ200" i="5"/>
  <c r="HZ134" i="5"/>
  <c r="I134" i="11" s="1"/>
  <c r="HR134" i="5"/>
  <c r="HR114" i="5"/>
  <c r="HZ114" i="5"/>
  <c r="I114" i="11" s="1"/>
  <c r="HR121" i="5"/>
  <c r="HZ121" i="5"/>
  <c r="I121" i="11" s="1"/>
  <c r="HR198" i="5"/>
  <c r="HZ198" i="5"/>
  <c r="HR71" i="5"/>
  <c r="HZ71" i="5"/>
  <c r="I71" i="11" s="1"/>
  <c r="HZ191" i="5"/>
  <c r="HR191" i="5"/>
  <c r="HR144" i="5"/>
  <c r="HZ144" i="5"/>
  <c r="I144" i="11" s="1"/>
  <c r="HR173" i="5"/>
  <c r="HR90" i="5"/>
  <c r="HZ90" i="5"/>
  <c r="I90" i="11" s="1"/>
  <c r="HR93" i="5"/>
  <c r="HZ93" i="5"/>
  <c r="I93" i="11" s="1"/>
  <c r="HR73" i="5"/>
  <c r="HZ73" i="5"/>
  <c r="I73" i="11" s="1"/>
  <c r="HR102" i="5"/>
  <c r="HZ102" i="5"/>
  <c r="I102" i="11" s="1"/>
  <c r="HR161" i="5"/>
  <c r="HZ161" i="5"/>
  <c r="HR103" i="5"/>
  <c r="HZ103" i="5"/>
  <c r="I103" i="11" s="1"/>
  <c r="HR175" i="5"/>
  <c r="HZ175" i="5"/>
  <c r="HZ18" i="5"/>
  <c r="I18" i="11" s="1"/>
  <c r="HR18" i="5"/>
  <c r="HZ167" i="5"/>
  <c r="HR167" i="5"/>
  <c r="HR45" i="5"/>
  <c r="HZ45" i="5"/>
  <c r="I45" i="11" s="1"/>
  <c r="HR217" i="5"/>
  <c r="HZ217" i="5"/>
  <c r="HR20" i="5"/>
  <c r="HZ20" i="5"/>
  <c r="I20" i="11" s="1"/>
  <c r="HR112" i="5"/>
  <c r="HZ112" i="5"/>
  <c r="I112" i="11" s="1"/>
  <c r="HZ3" i="5"/>
  <c r="I3" i="11" s="1"/>
  <c r="HR3" i="5"/>
  <c r="HR179" i="5"/>
  <c r="HZ179" i="5"/>
  <c r="HZ6" i="5"/>
  <c r="I6" i="11" s="1"/>
  <c r="HR6" i="5"/>
  <c r="HZ105" i="5"/>
  <c r="I105" i="11" s="1"/>
  <c r="HR105" i="5"/>
  <c r="HR156" i="5"/>
  <c r="HZ156" i="5"/>
  <c r="HR39" i="5"/>
  <c r="HZ39" i="5"/>
  <c r="I39" i="11" s="1"/>
  <c r="HR51" i="5"/>
  <c r="HZ51" i="5"/>
  <c r="I51" i="11" s="1"/>
  <c r="HZ202" i="5"/>
  <c r="HR202" i="5"/>
  <c r="HR181" i="5"/>
  <c r="HZ181" i="5"/>
  <c r="HZ205" i="5"/>
  <c r="HR205" i="5"/>
  <c r="HR174" i="5"/>
  <c r="HZ174" i="5"/>
  <c r="HZ13" i="5"/>
  <c r="I13" i="11" s="1"/>
  <c r="HR13" i="5"/>
  <c r="HR69" i="5"/>
  <c r="HZ69" i="5"/>
  <c r="I69" i="11" s="1"/>
  <c r="HR234" i="5"/>
  <c r="HZ234" i="5"/>
  <c r="HZ246" i="5"/>
  <c r="HR246" i="5"/>
  <c r="HR232" i="5"/>
  <c r="HZ232" i="5"/>
  <c r="HR172" i="5"/>
  <c r="HR219" i="5"/>
  <c r="HZ219" i="5"/>
  <c r="HZ201" i="5"/>
  <c r="HR125" i="5"/>
  <c r="HZ125" i="5"/>
  <c r="I125" i="11" s="1"/>
  <c r="HZ187" i="5"/>
  <c r="HR187" i="5"/>
  <c r="AP137" i="14"/>
  <c r="AP3" i="14"/>
  <c r="AP131" i="14"/>
  <c r="AP128" i="14"/>
  <c r="AP145" i="14"/>
  <c r="AP130" i="14"/>
  <c r="AP120" i="14"/>
  <c r="AP133" i="14"/>
  <c r="AP141" i="14"/>
  <c r="AP136" i="14"/>
  <c r="AP132" i="14"/>
  <c r="AP147" i="14"/>
  <c r="AP116" i="14"/>
  <c r="AP122" i="14"/>
  <c r="AP119" i="14"/>
  <c r="AP135" i="14"/>
  <c r="AP144" i="14"/>
  <c r="AP125" i="14"/>
  <c r="AP142" i="14"/>
  <c r="AP129" i="14"/>
  <c r="AP124" i="14"/>
  <c r="AP4" i="14"/>
  <c r="AP118" i="14"/>
  <c r="AP140" i="14"/>
  <c r="AP114" i="14"/>
  <c r="AP123" i="14"/>
  <c r="AP115" i="14"/>
  <c r="AP139" i="14"/>
  <c r="AP134" i="14"/>
  <c r="AP113" i="14"/>
  <c r="AP146" i="14"/>
  <c r="AP121" i="14"/>
  <c r="AP127" i="14"/>
  <c r="AP150" i="14"/>
  <c r="AP126" i="14"/>
  <c r="AP149" i="14"/>
  <c r="AP5" i="14"/>
  <c r="AP151" i="14"/>
  <c r="AP138" i="14"/>
  <c r="AP143" i="14"/>
  <c r="AP152" i="14"/>
  <c r="AP117" i="14"/>
  <c r="AP148" i="14"/>
  <c r="IQ246" i="5" l="1"/>
  <c r="IR245" i="5"/>
  <c r="IR242" i="5"/>
  <c r="IS241" i="5"/>
  <c r="IR240" i="5"/>
  <c r="IS236" i="5"/>
  <c r="IQ234" i="5"/>
  <c r="IR233" i="5"/>
  <c r="IR226" i="5"/>
  <c r="IR225" i="5"/>
  <c r="IR213" i="5"/>
  <c r="IR208" i="5"/>
  <c r="IS207" i="5"/>
  <c r="IQ245" i="5"/>
  <c r="IS243" i="5"/>
  <c r="IQ242" i="5"/>
  <c r="IR241" i="5"/>
  <c r="IQ240" i="5"/>
  <c r="IR236" i="5"/>
  <c r="IQ233" i="5"/>
  <c r="IS229" i="5"/>
  <c r="IQ226" i="5"/>
  <c r="IQ225" i="5"/>
  <c r="IS218" i="5"/>
  <c r="IQ213" i="5"/>
  <c r="IS212" i="5"/>
  <c r="IQ208" i="5"/>
  <c r="IR207" i="5"/>
  <c r="IR243" i="5"/>
  <c r="IQ241" i="5"/>
  <c r="IS238" i="5"/>
  <c r="IS237" i="5"/>
  <c r="IQ236" i="5"/>
  <c r="IS231" i="5"/>
  <c r="IR229" i="5"/>
  <c r="IS219" i="5"/>
  <c r="IR218" i="5"/>
  <c r="IS217" i="5"/>
  <c r="IS245" i="5"/>
  <c r="IR244" i="5"/>
  <c r="IQ243" i="5"/>
  <c r="IQ237" i="5"/>
  <c r="IS235" i="5"/>
  <c r="IS230" i="5"/>
  <c r="IS228" i="5"/>
  <c r="IS220" i="5"/>
  <c r="IS216" i="5"/>
  <c r="IQ214" i="5"/>
  <c r="IR202" i="5"/>
  <c r="IS201" i="5"/>
  <c r="IQ200" i="5"/>
  <c r="IQ198" i="5"/>
  <c r="IQ197" i="5"/>
  <c r="IQ244" i="5"/>
  <c r="IS242" i="5"/>
  <c r="IR235" i="5"/>
  <c r="IR230" i="5"/>
  <c r="IR228" i="5"/>
  <c r="IS225" i="5"/>
  <c r="IS224" i="5"/>
  <c r="IR220" i="5"/>
  <c r="IR219" i="5"/>
  <c r="IR216" i="5"/>
  <c r="IS211" i="5"/>
  <c r="IS209" i="5"/>
  <c r="IS203" i="5"/>
  <c r="IQ202" i="5"/>
  <c r="IR201" i="5"/>
  <c r="IQ235" i="5"/>
  <c r="IQ230" i="5"/>
  <c r="IQ229" i="5"/>
  <c r="IQ228" i="5"/>
  <c r="IR224" i="5"/>
  <c r="IS223" i="5"/>
  <c r="IQ220" i="5"/>
  <c r="IQ219" i="5"/>
  <c r="IQ216" i="5"/>
  <c r="IR212" i="5"/>
  <c r="IR211" i="5"/>
  <c r="IR209" i="5"/>
  <c r="IS206" i="5"/>
  <c r="IR203" i="5"/>
  <c r="IQ201" i="5"/>
  <c r="IS199" i="5"/>
  <c r="IS192" i="5"/>
  <c r="IS239" i="5"/>
  <c r="IS234" i="5"/>
  <c r="IS227" i="5"/>
  <c r="IQ224" i="5"/>
  <c r="IR223" i="5"/>
  <c r="IS222" i="5"/>
  <c r="IQ218" i="5"/>
  <c r="IS215" i="5"/>
  <c r="IQ212" i="5"/>
  <c r="IQ211" i="5"/>
  <c r="IS210" i="5"/>
  <c r="IQ209" i="5"/>
  <c r="IR206" i="5"/>
  <c r="IS204" i="5"/>
  <c r="IQ203" i="5"/>
  <c r="IR199" i="5"/>
  <c r="IS193" i="5"/>
  <c r="IR192" i="5"/>
  <c r="IS191" i="5"/>
  <c r="IS190" i="5"/>
  <c r="IR188" i="5"/>
  <c r="IR239" i="5"/>
  <c r="IR234" i="5"/>
  <c r="IR227" i="5"/>
  <c r="IQ223" i="5"/>
  <c r="IR222" i="5"/>
  <c r="IR215" i="5"/>
  <c r="IR210" i="5"/>
  <c r="IQ207" i="5"/>
  <c r="IQ206" i="5"/>
  <c r="IS205" i="5"/>
  <c r="IR204" i="5"/>
  <c r="IQ199" i="5"/>
  <c r="IS196" i="5"/>
  <c r="IS194" i="5"/>
  <c r="IR193" i="5"/>
  <c r="IQ192" i="5"/>
  <c r="IR191" i="5"/>
  <c r="IR190" i="5"/>
  <c r="IS189" i="5"/>
  <c r="IR246" i="5"/>
  <c r="IQ238" i="5"/>
  <c r="IS233" i="5"/>
  <c r="IR232" i="5"/>
  <c r="IR231" i="5"/>
  <c r="IR221" i="5"/>
  <c r="IQ217" i="5"/>
  <c r="IS214" i="5"/>
  <c r="IQ205" i="5"/>
  <c r="IS200" i="5"/>
  <c r="IS198" i="5"/>
  <c r="IS197" i="5"/>
  <c r="IQ196" i="5"/>
  <c r="IR195" i="5"/>
  <c r="IQ194" i="5"/>
  <c r="IS226" i="5"/>
  <c r="IR197" i="5"/>
  <c r="IQ195" i="5"/>
  <c r="IQ189" i="5"/>
  <c r="IQ187" i="5"/>
  <c r="IQ186" i="5"/>
  <c r="IS182" i="5"/>
  <c r="IQ179" i="5"/>
  <c r="IQ178" i="5"/>
  <c r="IS170" i="5"/>
  <c r="IQ167" i="5"/>
  <c r="IQ162" i="5"/>
  <c r="IS246" i="5"/>
  <c r="IQ239" i="5"/>
  <c r="IS232" i="5"/>
  <c r="IQ222" i="5"/>
  <c r="IS213" i="5"/>
  <c r="IR182" i="5"/>
  <c r="IS177" i="5"/>
  <c r="IS173" i="5"/>
  <c r="IR170" i="5"/>
  <c r="IS158" i="5"/>
  <c r="IR157" i="5"/>
  <c r="IQ232" i="5"/>
  <c r="IS208" i="5"/>
  <c r="IQ182" i="5"/>
  <c r="IR177" i="5"/>
  <c r="IS176" i="5"/>
  <c r="IS174" i="5"/>
  <c r="IR173" i="5"/>
  <c r="IQ170" i="5"/>
  <c r="IS163" i="5"/>
  <c r="IR158" i="5"/>
  <c r="IR238" i="5"/>
  <c r="IS221" i="5"/>
  <c r="IQ215" i="5"/>
  <c r="IQ210" i="5"/>
  <c r="IR205" i="5"/>
  <c r="IR196" i="5"/>
  <c r="IR194" i="5"/>
  <c r="IQ190" i="5"/>
  <c r="IS181" i="5"/>
  <c r="IQ177" i="5"/>
  <c r="IR176" i="5"/>
  <c r="IS175" i="5"/>
  <c r="IR174" i="5"/>
  <c r="IQ173" i="5"/>
  <c r="IS172" i="5"/>
  <c r="IS165" i="5"/>
  <c r="IS164" i="5"/>
  <c r="IR163" i="5"/>
  <c r="IQ231" i="5"/>
  <c r="IQ221" i="5"/>
  <c r="IR198" i="5"/>
  <c r="IS184" i="5"/>
  <c r="IS183" i="5"/>
  <c r="IR181" i="5"/>
  <c r="IS180" i="5"/>
  <c r="IQ176" i="5"/>
  <c r="IR175" i="5"/>
  <c r="IQ174" i="5"/>
  <c r="IR172" i="5"/>
  <c r="IS168" i="5"/>
  <c r="IS166" i="5"/>
  <c r="IR165" i="5"/>
  <c r="IR164" i="5"/>
  <c r="IQ163" i="5"/>
  <c r="IS159" i="5"/>
  <c r="IS244" i="5"/>
  <c r="IR237" i="5"/>
  <c r="IR214" i="5"/>
  <c r="IS202" i="5"/>
  <c r="IR200" i="5"/>
  <c r="IS188" i="5"/>
  <c r="IS187" i="5"/>
  <c r="IS186" i="5"/>
  <c r="IR185" i="5"/>
  <c r="IQ184" i="5"/>
  <c r="IQ183" i="5"/>
  <c r="IQ180" i="5"/>
  <c r="IS179" i="5"/>
  <c r="IS178" i="5"/>
  <c r="IR171" i="5"/>
  <c r="IR169" i="5"/>
  <c r="IQ168" i="5"/>
  <c r="IS167" i="5"/>
  <c r="IQ166" i="5"/>
  <c r="IS162" i="5"/>
  <c r="IR161" i="5"/>
  <c r="IR160" i="5"/>
  <c r="IQ159" i="5"/>
  <c r="IQ191" i="5"/>
  <c r="IR187" i="5"/>
  <c r="IQ185" i="5"/>
  <c r="IR178" i="5"/>
  <c r="IQ171" i="5"/>
  <c r="IS161" i="5"/>
  <c r="IQ154" i="5"/>
  <c r="IR150" i="5"/>
  <c r="IS149" i="5"/>
  <c r="IQ148" i="5"/>
  <c r="IR147" i="5"/>
  <c r="IQ142" i="5"/>
  <c r="IR140" i="5"/>
  <c r="IS139" i="5"/>
  <c r="IR217" i="5"/>
  <c r="IQ181" i="5"/>
  <c r="IS169" i="5"/>
  <c r="IQ165" i="5"/>
  <c r="IQ161" i="5"/>
  <c r="IQ150" i="5"/>
  <c r="IR149" i="5"/>
  <c r="IQ147" i="5"/>
  <c r="IS143" i="5"/>
  <c r="IQ140" i="5"/>
  <c r="IR139" i="5"/>
  <c r="IQ138" i="5"/>
  <c r="IQ137" i="5"/>
  <c r="IR132" i="5"/>
  <c r="IS130" i="5"/>
  <c r="IS129" i="5"/>
  <c r="IR128" i="5"/>
  <c r="IR189" i="5"/>
  <c r="IR179" i="5"/>
  <c r="IQ169" i="5"/>
  <c r="IR167" i="5"/>
  <c r="IQ158" i="5"/>
  <c r="IS155" i="5"/>
  <c r="IS151" i="5"/>
  <c r="IQ149" i="5"/>
  <c r="IR143" i="5"/>
  <c r="IQ139" i="5"/>
  <c r="IS134" i="5"/>
  <c r="IQ132" i="5"/>
  <c r="IS131" i="5"/>
  <c r="IR130" i="5"/>
  <c r="IR129" i="5"/>
  <c r="IQ128" i="5"/>
  <c r="IQ227" i="5"/>
  <c r="IR184" i="5"/>
  <c r="IQ172" i="5"/>
  <c r="IS156" i="5"/>
  <c r="IR155" i="5"/>
  <c r="IS152" i="5"/>
  <c r="IR151" i="5"/>
  <c r="IQ143" i="5"/>
  <c r="IS240" i="5"/>
  <c r="IQ204" i="5"/>
  <c r="IS195" i="5"/>
  <c r="IQ188" i="5"/>
  <c r="IR186" i="5"/>
  <c r="IR162" i="5"/>
  <c r="IR159" i="5"/>
  <c r="IS157" i="5"/>
  <c r="IR156" i="5"/>
  <c r="IQ155" i="5"/>
  <c r="IR152" i="5"/>
  <c r="IQ151" i="5"/>
  <c r="IS145" i="5"/>
  <c r="IR141" i="5"/>
  <c r="IS135" i="5"/>
  <c r="IQ134" i="5"/>
  <c r="IS133" i="5"/>
  <c r="IQ131" i="5"/>
  <c r="IR127" i="5"/>
  <c r="IR180" i="5"/>
  <c r="IQ175" i="5"/>
  <c r="IR168" i="5"/>
  <c r="IR166" i="5"/>
  <c r="IQ164" i="5"/>
  <c r="IQ157" i="5"/>
  <c r="IQ156" i="5"/>
  <c r="IS153" i="5"/>
  <c r="IQ152" i="5"/>
  <c r="IS146" i="5"/>
  <c r="IR145" i="5"/>
  <c r="IS144" i="5"/>
  <c r="IQ141" i="5"/>
  <c r="IR135" i="5"/>
  <c r="IR133" i="5"/>
  <c r="IQ127" i="5"/>
  <c r="IR126" i="5"/>
  <c r="IR125" i="5"/>
  <c r="IR183" i="5"/>
  <c r="IS150" i="5"/>
  <c r="IR148" i="5"/>
  <c r="IQ146" i="5"/>
  <c r="IQ144" i="5"/>
  <c r="IR142" i="5"/>
  <c r="IS140" i="5"/>
  <c r="IR124" i="5"/>
  <c r="IR123" i="5"/>
  <c r="IS122" i="5"/>
  <c r="IS121" i="5"/>
  <c r="IR120" i="5"/>
  <c r="IQ115" i="5"/>
  <c r="IR114" i="5"/>
  <c r="IR113" i="5"/>
  <c r="IR108" i="5"/>
  <c r="IQ106" i="5"/>
  <c r="IS103" i="5"/>
  <c r="IQ100" i="5"/>
  <c r="IQ99" i="5"/>
  <c r="IS97" i="5"/>
  <c r="IQ89" i="5"/>
  <c r="IR88" i="5"/>
  <c r="IR87" i="5"/>
  <c r="IS86" i="5"/>
  <c r="IR85" i="5"/>
  <c r="IQ84" i="5"/>
  <c r="IQ82" i="5"/>
  <c r="IQ81" i="5"/>
  <c r="IQ80" i="5"/>
  <c r="IQ78" i="5"/>
  <c r="IQ76" i="5"/>
  <c r="IS74" i="5"/>
  <c r="IR73" i="5"/>
  <c r="IR72" i="5"/>
  <c r="IQ71" i="5"/>
  <c r="IS69" i="5"/>
  <c r="IS67" i="5"/>
  <c r="IQ193" i="5"/>
  <c r="IS160" i="5"/>
  <c r="IS154" i="5"/>
  <c r="IS132" i="5"/>
  <c r="IS128" i="5"/>
  <c r="IQ124" i="5"/>
  <c r="IQ123" i="5"/>
  <c r="IR122" i="5"/>
  <c r="IR121" i="5"/>
  <c r="IQ120" i="5"/>
  <c r="IQ114" i="5"/>
  <c r="IQ113" i="5"/>
  <c r="IQ108" i="5"/>
  <c r="IR103" i="5"/>
  <c r="IS102" i="5"/>
  <c r="IS98" i="5"/>
  <c r="IR97" i="5"/>
  <c r="IQ88" i="5"/>
  <c r="IQ87" i="5"/>
  <c r="IR86" i="5"/>
  <c r="IQ85" i="5"/>
  <c r="IR74" i="5"/>
  <c r="IQ73" i="5"/>
  <c r="IQ72" i="5"/>
  <c r="IS70" i="5"/>
  <c r="IR69" i="5"/>
  <c r="IS68" i="5"/>
  <c r="IR67" i="5"/>
  <c r="IS63" i="5"/>
  <c r="IQ160" i="5"/>
  <c r="IR154" i="5"/>
  <c r="IR134" i="5"/>
  <c r="IR131" i="5"/>
  <c r="IQ130" i="5"/>
  <c r="IQ129" i="5"/>
  <c r="IS127" i="5"/>
  <c r="IQ122" i="5"/>
  <c r="IQ121" i="5"/>
  <c r="IS111" i="5"/>
  <c r="IS107" i="5"/>
  <c r="IS105" i="5"/>
  <c r="IQ103" i="5"/>
  <c r="IR102" i="5"/>
  <c r="IR98" i="5"/>
  <c r="IQ97" i="5"/>
  <c r="IS96" i="5"/>
  <c r="IS93" i="5"/>
  <c r="IS92" i="5"/>
  <c r="IS91" i="5"/>
  <c r="IQ86" i="5"/>
  <c r="IQ74" i="5"/>
  <c r="IR70" i="5"/>
  <c r="IQ69" i="5"/>
  <c r="IR68" i="5"/>
  <c r="IQ67" i="5"/>
  <c r="IS65" i="5"/>
  <c r="IS64" i="5"/>
  <c r="IR63" i="5"/>
  <c r="IQ145" i="5"/>
  <c r="IS141" i="5"/>
  <c r="IS136" i="5"/>
  <c r="IQ135" i="5"/>
  <c r="IQ133" i="5"/>
  <c r="IS126" i="5"/>
  <c r="IS119" i="5"/>
  <c r="IS116" i="5"/>
  <c r="IR111" i="5"/>
  <c r="IS110" i="5"/>
  <c r="IR107" i="5"/>
  <c r="IR105" i="5"/>
  <c r="IQ102" i="5"/>
  <c r="IS101" i="5"/>
  <c r="IQ98" i="5"/>
  <c r="IR96" i="5"/>
  <c r="IR93" i="5"/>
  <c r="IR92" i="5"/>
  <c r="IR91" i="5"/>
  <c r="IQ70" i="5"/>
  <c r="IQ68" i="5"/>
  <c r="IS66" i="5"/>
  <c r="IR65" i="5"/>
  <c r="IR64" i="5"/>
  <c r="IQ63" i="5"/>
  <c r="IS61" i="5"/>
  <c r="IS59" i="5"/>
  <c r="IS147" i="5"/>
  <c r="IS138" i="5"/>
  <c r="IS137" i="5"/>
  <c r="IR136" i="5"/>
  <c r="IQ126" i="5"/>
  <c r="IR119" i="5"/>
  <c r="IS118" i="5"/>
  <c r="IS117" i="5"/>
  <c r="IR116" i="5"/>
  <c r="IQ111" i="5"/>
  <c r="IR110" i="5"/>
  <c r="IQ107" i="5"/>
  <c r="IQ105" i="5"/>
  <c r="IR101" i="5"/>
  <c r="IQ96" i="5"/>
  <c r="IS94" i="5"/>
  <c r="IQ93" i="5"/>
  <c r="IQ92" i="5"/>
  <c r="IQ91" i="5"/>
  <c r="IS90" i="5"/>
  <c r="IR66" i="5"/>
  <c r="IQ65" i="5"/>
  <c r="IQ64" i="5"/>
  <c r="IS62" i="5"/>
  <c r="IR61" i="5"/>
  <c r="IS60" i="5"/>
  <c r="IR59" i="5"/>
  <c r="IS185" i="5"/>
  <c r="IS171" i="5"/>
  <c r="IQ153" i="5"/>
  <c r="IQ125" i="5"/>
  <c r="IQ118" i="5"/>
  <c r="IQ117" i="5"/>
  <c r="IS115" i="5"/>
  <c r="IR112" i="5"/>
  <c r="IR109" i="5"/>
  <c r="IS106" i="5"/>
  <c r="IR104" i="5"/>
  <c r="IS100" i="5"/>
  <c r="IS99" i="5"/>
  <c r="IR95" i="5"/>
  <c r="IQ94" i="5"/>
  <c r="IQ90" i="5"/>
  <c r="IS89" i="5"/>
  <c r="IS84" i="5"/>
  <c r="IR83" i="5"/>
  <c r="IS82" i="5"/>
  <c r="IS81" i="5"/>
  <c r="IS80" i="5"/>
  <c r="IR79" i="5"/>
  <c r="IS78" i="5"/>
  <c r="IR77" i="5"/>
  <c r="IS76" i="5"/>
  <c r="IR75" i="5"/>
  <c r="IS71" i="5"/>
  <c r="IQ62" i="5"/>
  <c r="IR144" i="5"/>
  <c r="IS123" i="5"/>
  <c r="IS108" i="5"/>
  <c r="IQ61" i="5"/>
  <c r="IR60" i="5"/>
  <c r="IQ58" i="5"/>
  <c r="IQ57" i="5"/>
  <c r="IR56" i="5"/>
  <c r="IR54" i="5"/>
  <c r="IR53" i="5"/>
  <c r="IS51" i="5"/>
  <c r="IR46" i="5"/>
  <c r="IR44" i="5"/>
  <c r="IR43" i="5"/>
  <c r="IR39" i="5"/>
  <c r="IR34" i="5"/>
  <c r="IR137" i="5"/>
  <c r="IS125" i="5"/>
  <c r="IQ119" i="5"/>
  <c r="IR117" i="5"/>
  <c r="IQ101" i="5"/>
  <c r="IR94" i="5"/>
  <c r="IR90" i="5"/>
  <c r="IQ60" i="5"/>
  <c r="IQ56" i="5"/>
  <c r="IQ54" i="5"/>
  <c r="IQ53" i="5"/>
  <c r="IS52" i="5"/>
  <c r="IR51" i="5"/>
  <c r="IQ46" i="5"/>
  <c r="IQ44" i="5"/>
  <c r="IQ43" i="5"/>
  <c r="IS42" i="5"/>
  <c r="IQ39" i="5"/>
  <c r="IQ34" i="5"/>
  <c r="IS32" i="5"/>
  <c r="IQ26" i="5"/>
  <c r="IQ25" i="5"/>
  <c r="IQ24" i="5"/>
  <c r="IS23" i="5"/>
  <c r="IS22" i="5"/>
  <c r="IQ18" i="5"/>
  <c r="IQ16" i="5"/>
  <c r="IR15" i="5"/>
  <c r="IR12" i="5"/>
  <c r="IS11" i="5"/>
  <c r="IS10" i="5"/>
  <c r="IS9" i="5"/>
  <c r="IR6" i="5"/>
  <c r="IS142" i="5"/>
  <c r="IR115" i="5"/>
  <c r="IS113" i="5"/>
  <c r="IR106" i="5"/>
  <c r="IR99" i="5"/>
  <c r="IS88" i="5"/>
  <c r="IR84" i="5"/>
  <c r="IR82" i="5"/>
  <c r="IR80" i="5"/>
  <c r="IR78" i="5"/>
  <c r="IR76" i="5"/>
  <c r="IS72" i="5"/>
  <c r="IR62" i="5"/>
  <c r="IQ59" i="5"/>
  <c r="IR52" i="5"/>
  <c r="IQ51" i="5"/>
  <c r="IR42" i="5"/>
  <c r="IS41" i="5"/>
  <c r="IS38" i="5"/>
  <c r="IS33" i="5"/>
  <c r="IR32" i="5"/>
  <c r="IS31" i="5"/>
  <c r="IR23" i="5"/>
  <c r="IR22" i="5"/>
  <c r="IS17" i="5"/>
  <c r="IQ15" i="5"/>
  <c r="IS14" i="5"/>
  <c r="IS13" i="5"/>
  <c r="IQ12" i="5"/>
  <c r="IR11" i="5"/>
  <c r="IR10" i="5"/>
  <c r="IR9" i="5"/>
  <c r="IS8" i="5"/>
  <c r="IQ6" i="5"/>
  <c r="IS5" i="5"/>
  <c r="IQ136" i="5"/>
  <c r="IS109" i="5"/>
  <c r="IS104" i="5"/>
  <c r="IQ66" i="5"/>
  <c r="IQ52" i="5"/>
  <c r="IS50" i="5"/>
  <c r="IS49" i="5"/>
  <c r="IQ42" i="5"/>
  <c r="IR41" i="5"/>
  <c r="IR38" i="5"/>
  <c r="IS36" i="5"/>
  <c r="IR33" i="5"/>
  <c r="IQ32" i="5"/>
  <c r="IR31" i="5"/>
  <c r="IS30" i="5"/>
  <c r="IQ23" i="5"/>
  <c r="IQ22" i="5"/>
  <c r="IR17" i="5"/>
  <c r="IR14" i="5"/>
  <c r="IR13" i="5"/>
  <c r="IQ11" i="5"/>
  <c r="IQ10" i="5"/>
  <c r="IQ9" i="5"/>
  <c r="IR8" i="5"/>
  <c r="IR5" i="5"/>
  <c r="IS148" i="5"/>
  <c r="IS124" i="5"/>
  <c r="IS120" i="5"/>
  <c r="IQ109" i="5"/>
  <c r="IQ104" i="5"/>
  <c r="IR50" i="5"/>
  <c r="IR49" i="5"/>
  <c r="IQ41" i="5"/>
  <c r="IQ38" i="5"/>
  <c r="IS37" i="5"/>
  <c r="IR36" i="5"/>
  <c r="IS35" i="5"/>
  <c r="IQ33" i="5"/>
  <c r="IQ31" i="5"/>
  <c r="IR30" i="5"/>
  <c r="IS21" i="5"/>
  <c r="IS20" i="5"/>
  <c r="IQ17" i="5"/>
  <c r="IQ14" i="5"/>
  <c r="IQ13" i="5"/>
  <c r="IQ8" i="5"/>
  <c r="IQ5" i="5"/>
  <c r="IS4" i="5"/>
  <c r="IR146" i="5"/>
  <c r="IS114" i="5"/>
  <c r="IQ112" i="5"/>
  <c r="IR100" i="5"/>
  <c r="IQ95" i="5"/>
  <c r="IR89" i="5"/>
  <c r="IS87" i="5"/>
  <c r="IS85" i="5"/>
  <c r="IQ83" i="5"/>
  <c r="IR81" i="5"/>
  <c r="IQ79" i="5"/>
  <c r="IQ77" i="5"/>
  <c r="IQ75" i="5"/>
  <c r="IS73" i="5"/>
  <c r="IR71" i="5"/>
  <c r="IS58" i="5"/>
  <c r="IS57" i="5"/>
  <c r="IR55" i="5"/>
  <c r="IR48" i="5"/>
  <c r="IR47" i="5"/>
  <c r="IR45" i="5"/>
  <c r="IR40" i="5"/>
  <c r="IQ37" i="5"/>
  <c r="IQ35" i="5"/>
  <c r="IS29" i="5"/>
  <c r="IR28" i="5"/>
  <c r="IS27" i="5"/>
  <c r="IQ21" i="5"/>
  <c r="IQ20" i="5"/>
  <c r="IS19" i="5"/>
  <c r="IR7" i="5"/>
  <c r="IQ4" i="5"/>
  <c r="IR3" i="5"/>
  <c r="IS2" i="5"/>
  <c r="IR138" i="5"/>
  <c r="IR57" i="5"/>
  <c r="IQ55" i="5"/>
  <c r="IS53" i="5"/>
  <c r="IQ40" i="5"/>
  <c r="IR24" i="5"/>
  <c r="IR19" i="5"/>
  <c r="IS77" i="5"/>
  <c r="IQ49" i="5"/>
  <c r="IS47" i="5"/>
  <c r="IS45" i="5"/>
  <c r="IQ36" i="5"/>
  <c r="IR29" i="5"/>
  <c r="IS25" i="5"/>
  <c r="IR20" i="5"/>
  <c r="IQ19" i="5"/>
  <c r="IS15" i="5"/>
  <c r="IQ47" i="5"/>
  <c r="IQ45" i="5"/>
  <c r="IS43" i="5"/>
  <c r="IS34" i="5"/>
  <c r="IQ30" i="5"/>
  <c r="IQ29" i="5"/>
  <c r="IR25" i="5"/>
  <c r="IS16" i="5"/>
  <c r="IS7" i="5"/>
  <c r="IS6" i="5"/>
  <c r="IS112" i="5"/>
  <c r="IS83" i="5"/>
  <c r="IS75" i="5"/>
  <c r="IS26" i="5"/>
  <c r="IR21" i="5"/>
  <c r="IR16" i="5"/>
  <c r="IS12" i="5"/>
  <c r="IQ7" i="5"/>
  <c r="IR153" i="5"/>
  <c r="IR58" i="5"/>
  <c r="IS56" i="5"/>
  <c r="IS54" i="5"/>
  <c r="IS39" i="5"/>
  <c r="IR26" i="5"/>
  <c r="IR2" i="5"/>
  <c r="IQ110" i="5"/>
  <c r="IQ48" i="5"/>
  <c r="IS46" i="5"/>
  <c r="IS44" i="5"/>
  <c r="IS28" i="5"/>
  <c r="IQ27" i="5"/>
  <c r="IS18" i="5"/>
  <c r="IQ3" i="5"/>
  <c r="IS79" i="5"/>
  <c r="IS24" i="5"/>
  <c r="IR4" i="5"/>
  <c r="IS48" i="5"/>
  <c r="IS3" i="5"/>
  <c r="IS55" i="5"/>
  <c r="IS40" i="5"/>
  <c r="IQ28" i="5"/>
  <c r="IR18" i="5"/>
  <c r="IR27" i="5"/>
  <c r="IQ2" i="5"/>
  <c r="IS95" i="5"/>
  <c r="IQ116" i="5"/>
  <c r="IQ50" i="5"/>
  <c r="IR118" i="5"/>
  <c r="IR37" i="5"/>
  <c r="IR35" i="5"/>
  <c r="IM244" i="5"/>
  <c r="IL239" i="5"/>
  <c r="JA239" i="5" s="1"/>
  <c r="IN235" i="5"/>
  <c r="IM232" i="5"/>
  <c r="IL230" i="5"/>
  <c r="JA230" i="5" s="1"/>
  <c r="IM228" i="5"/>
  <c r="IN227" i="5"/>
  <c r="IN224" i="5"/>
  <c r="IN223" i="5"/>
  <c r="IM222" i="5"/>
  <c r="IL221" i="5"/>
  <c r="JA221" i="5" s="1"/>
  <c r="IM220" i="5"/>
  <c r="IM216" i="5"/>
  <c r="IN214" i="5"/>
  <c r="IM210" i="5"/>
  <c r="IN209" i="5"/>
  <c r="IM206" i="5"/>
  <c r="IN204" i="5"/>
  <c r="IN246" i="5"/>
  <c r="IL244" i="5"/>
  <c r="JA244" i="5" s="1"/>
  <c r="IM235" i="5"/>
  <c r="IN234" i="5"/>
  <c r="IL232" i="5"/>
  <c r="JA232" i="5" s="1"/>
  <c r="IL228" i="5"/>
  <c r="JA228" i="5" s="1"/>
  <c r="IM227" i="5"/>
  <c r="IM224" i="5"/>
  <c r="IM223" i="5"/>
  <c r="IL222" i="5"/>
  <c r="JA222" i="5" s="1"/>
  <c r="IL220" i="5"/>
  <c r="JA220" i="5" s="1"/>
  <c r="IL216" i="5"/>
  <c r="JA216" i="5" s="1"/>
  <c r="IN215" i="5"/>
  <c r="IM214" i="5"/>
  <c r="IN211" i="5"/>
  <c r="IL210" i="5"/>
  <c r="JA210" i="5" s="1"/>
  <c r="IM209" i="5"/>
  <c r="IL206" i="5"/>
  <c r="JA206" i="5" s="1"/>
  <c r="IM204" i="5"/>
  <c r="IM246" i="5"/>
  <c r="IN245" i="5"/>
  <c r="IN242" i="5"/>
  <c r="IN240" i="5"/>
  <c r="IL235" i="5"/>
  <c r="JA235" i="5" s="1"/>
  <c r="IM234" i="5"/>
  <c r="IN233" i="5"/>
  <c r="IL227" i="5"/>
  <c r="JA227" i="5" s="1"/>
  <c r="IN226" i="5"/>
  <c r="IN225" i="5"/>
  <c r="IL224" i="5"/>
  <c r="JA224" i="5" s="1"/>
  <c r="IL223" i="5"/>
  <c r="JA223" i="5" s="1"/>
  <c r="IM238" i="5"/>
  <c r="IL233" i="5"/>
  <c r="JA233" i="5" s="1"/>
  <c r="IN232" i="5"/>
  <c r="IN231" i="5"/>
  <c r="IM226" i="5"/>
  <c r="IN221" i="5"/>
  <c r="IM217" i="5"/>
  <c r="IL213" i="5"/>
  <c r="JA213" i="5" s="1"/>
  <c r="IN208" i="5"/>
  <c r="IL207" i="5"/>
  <c r="JA207" i="5" s="1"/>
  <c r="IM205" i="5"/>
  <c r="IM196" i="5"/>
  <c r="IN195" i="5"/>
  <c r="IN194" i="5"/>
  <c r="IL193" i="5"/>
  <c r="JA193" i="5" s="1"/>
  <c r="IL191" i="5"/>
  <c r="JA191" i="5" s="1"/>
  <c r="IM190" i="5"/>
  <c r="IM189" i="5"/>
  <c r="IM245" i="5"/>
  <c r="IN243" i="5"/>
  <c r="IL238" i="5"/>
  <c r="JA238" i="5" s="1"/>
  <c r="IN237" i="5"/>
  <c r="IN236" i="5"/>
  <c r="IM231" i="5"/>
  <c r="IL226" i="5"/>
  <c r="JA226" i="5" s="1"/>
  <c r="IM221" i="5"/>
  <c r="IL217" i="5"/>
  <c r="JA217" i="5" s="1"/>
  <c r="IM208" i="5"/>
  <c r="IL205" i="5"/>
  <c r="JA205" i="5" s="1"/>
  <c r="IN200" i="5"/>
  <c r="IN198" i="5"/>
  <c r="IN197" i="5"/>
  <c r="IL196" i="5"/>
  <c r="JA196" i="5" s="1"/>
  <c r="IM195" i="5"/>
  <c r="IM194" i="5"/>
  <c r="IL190" i="5"/>
  <c r="JA190" i="5" s="1"/>
  <c r="IL189" i="5"/>
  <c r="JA189" i="5" s="1"/>
  <c r="IL245" i="5"/>
  <c r="JA245" i="5" s="1"/>
  <c r="IN244" i="5"/>
  <c r="IM243" i="5"/>
  <c r="IM242" i="5"/>
  <c r="IM237" i="5"/>
  <c r="IM236" i="5"/>
  <c r="IL231" i="5"/>
  <c r="JA231" i="5" s="1"/>
  <c r="IM225" i="5"/>
  <c r="IL214" i="5"/>
  <c r="JA214" i="5" s="1"/>
  <c r="IL208" i="5"/>
  <c r="JA208" i="5" s="1"/>
  <c r="IN202" i="5"/>
  <c r="IM200" i="5"/>
  <c r="IM198" i="5"/>
  <c r="IM197" i="5"/>
  <c r="IL195" i="5"/>
  <c r="JA195" i="5" s="1"/>
  <c r="IL194" i="5"/>
  <c r="JA194" i="5" s="1"/>
  <c r="IL243" i="5"/>
  <c r="JA243" i="5" s="1"/>
  <c r="IL242" i="5"/>
  <c r="JA242" i="5" s="1"/>
  <c r="IL237" i="5"/>
  <c r="JA237" i="5" s="1"/>
  <c r="IL236" i="5"/>
  <c r="JA236" i="5" s="1"/>
  <c r="IN230" i="5"/>
  <c r="IN229" i="5"/>
  <c r="IN228" i="5"/>
  <c r="IL225" i="5"/>
  <c r="JA225" i="5" s="1"/>
  <c r="IN220" i="5"/>
  <c r="IN219" i="5"/>
  <c r="IN216" i="5"/>
  <c r="IM202" i="5"/>
  <c r="IN201" i="5"/>
  <c r="IL200" i="5"/>
  <c r="JA200" i="5" s="1"/>
  <c r="IL198" i="5"/>
  <c r="JA198" i="5" s="1"/>
  <c r="IL197" i="5"/>
  <c r="JA197" i="5" s="1"/>
  <c r="IN241" i="5"/>
  <c r="IM230" i="5"/>
  <c r="IM229" i="5"/>
  <c r="IM219" i="5"/>
  <c r="IN212" i="5"/>
  <c r="IM211" i="5"/>
  <c r="IL209" i="5"/>
  <c r="JA209" i="5" s="1"/>
  <c r="IN203" i="5"/>
  <c r="IL202" i="5"/>
  <c r="JA202" i="5" s="1"/>
  <c r="IM201" i="5"/>
  <c r="IL241" i="5"/>
  <c r="JA241" i="5" s="1"/>
  <c r="IM240" i="5"/>
  <c r="IN239" i="5"/>
  <c r="IM218" i="5"/>
  <c r="IM215" i="5"/>
  <c r="IN213" i="5"/>
  <c r="IL212" i="5"/>
  <c r="JA212" i="5" s="1"/>
  <c r="IN207" i="5"/>
  <c r="IL204" i="5"/>
  <c r="JA204" i="5" s="1"/>
  <c r="IL203" i="5"/>
  <c r="JA203" i="5" s="1"/>
  <c r="IM199" i="5"/>
  <c r="IN193" i="5"/>
  <c r="IM192" i="5"/>
  <c r="IN191" i="5"/>
  <c r="IL240" i="5"/>
  <c r="JA240" i="5" s="1"/>
  <c r="IM233" i="5"/>
  <c r="IM193" i="5"/>
  <c r="IM191" i="5"/>
  <c r="IN188" i="5"/>
  <c r="IN185" i="5"/>
  <c r="IM184" i="5"/>
  <c r="IN183" i="5"/>
  <c r="IM181" i="5"/>
  <c r="IN180" i="5"/>
  <c r="IL176" i="5"/>
  <c r="JA176" i="5" s="1"/>
  <c r="IM175" i="5"/>
  <c r="IL174" i="5"/>
  <c r="JA174" i="5" s="1"/>
  <c r="IM172" i="5"/>
  <c r="IN169" i="5"/>
  <c r="IN168" i="5"/>
  <c r="IM166" i="5"/>
  <c r="IL165" i="5"/>
  <c r="JA165" i="5" s="1"/>
  <c r="IL164" i="5"/>
  <c r="JA164" i="5" s="1"/>
  <c r="IL163" i="5"/>
  <c r="JA163" i="5" s="1"/>
  <c r="IL229" i="5"/>
  <c r="JA229" i="5" s="1"/>
  <c r="IL219" i="5"/>
  <c r="JA219" i="5" s="1"/>
  <c r="IL211" i="5"/>
  <c r="JA211" i="5" s="1"/>
  <c r="IN206" i="5"/>
  <c r="IN199" i="5"/>
  <c r="IN189" i="5"/>
  <c r="IM188" i="5"/>
  <c r="IN187" i="5"/>
  <c r="IM185" i="5"/>
  <c r="IL184" i="5"/>
  <c r="JA184" i="5" s="1"/>
  <c r="IM183" i="5"/>
  <c r="IL181" i="5"/>
  <c r="JA181" i="5" s="1"/>
  <c r="IM180" i="5"/>
  <c r="IL175" i="5"/>
  <c r="JA175" i="5" s="1"/>
  <c r="IL172" i="5"/>
  <c r="JA172" i="5" s="1"/>
  <c r="IN171" i="5"/>
  <c r="IM169" i="5"/>
  <c r="IM168" i="5"/>
  <c r="IL166" i="5"/>
  <c r="JA166" i="5" s="1"/>
  <c r="IN162" i="5"/>
  <c r="IM161" i="5"/>
  <c r="IM160" i="5"/>
  <c r="IM159" i="5"/>
  <c r="IL246" i="5"/>
  <c r="JA246" i="5" s="1"/>
  <c r="IM239" i="5"/>
  <c r="IN222" i="5"/>
  <c r="IM213" i="5"/>
  <c r="IL199" i="5"/>
  <c r="JA199" i="5" s="1"/>
  <c r="IL188" i="5"/>
  <c r="JA188" i="5" s="1"/>
  <c r="IM187" i="5"/>
  <c r="IN186" i="5"/>
  <c r="IL185" i="5"/>
  <c r="JA185" i="5" s="1"/>
  <c r="IL183" i="5"/>
  <c r="JA183" i="5" s="1"/>
  <c r="IL180" i="5"/>
  <c r="JA180" i="5" s="1"/>
  <c r="IN179" i="5"/>
  <c r="IN178" i="5"/>
  <c r="IM171" i="5"/>
  <c r="IL169" i="5"/>
  <c r="JA169" i="5" s="1"/>
  <c r="IL168" i="5"/>
  <c r="JA168" i="5" s="1"/>
  <c r="IN167" i="5"/>
  <c r="IM162" i="5"/>
  <c r="IL161" i="5"/>
  <c r="JA161" i="5" s="1"/>
  <c r="IL160" i="5"/>
  <c r="JA160" i="5" s="1"/>
  <c r="IL159" i="5"/>
  <c r="JA159" i="5" s="1"/>
  <c r="IN218" i="5"/>
  <c r="IM203" i="5"/>
  <c r="IL201" i="5"/>
  <c r="JA201" i="5" s="1"/>
  <c r="IN192" i="5"/>
  <c r="IL187" i="5"/>
  <c r="JA187" i="5" s="1"/>
  <c r="IM186" i="5"/>
  <c r="IM179" i="5"/>
  <c r="IM178" i="5"/>
  <c r="IL171" i="5"/>
  <c r="JA171" i="5" s="1"/>
  <c r="IM167" i="5"/>
  <c r="IL162" i="5"/>
  <c r="JA162" i="5" s="1"/>
  <c r="IN238" i="5"/>
  <c r="IL218" i="5"/>
  <c r="JA218" i="5" s="1"/>
  <c r="IL215" i="5"/>
  <c r="JA215" i="5" s="1"/>
  <c r="IN210" i="5"/>
  <c r="IN205" i="5"/>
  <c r="IN196" i="5"/>
  <c r="IL192" i="5"/>
  <c r="JA192" i="5" s="1"/>
  <c r="IN190" i="5"/>
  <c r="IL186" i="5"/>
  <c r="JA186" i="5" s="1"/>
  <c r="IN182" i="5"/>
  <c r="IL179" i="5"/>
  <c r="JA179" i="5" s="1"/>
  <c r="IL178" i="5"/>
  <c r="JA178" i="5" s="1"/>
  <c r="IN170" i="5"/>
  <c r="IL167" i="5"/>
  <c r="JA167" i="5" s="1"/>
  <c r="IN158" i="5"/>
  <c r="IN217" i="5"/>
  <c r="IM207" i="5"/>
  <c r="IL182" i="5"/>
  <c r="JA182" i="5" s="1"/>
  <c r="IM177" i="5"/>
  <c r="IN176" i="5"/>
  <c r="IN174" i="5"/>
  <c r="IM173" i="5"/>
  <c r="IL170" i="5"/>
  <c r="JA170" i="5" s="1"/>
  <c r="IN165" i="5"/>
  <c r="IN164" i="5"/>
  <c r="IN163" i="5"/>
  <c r="IL173" i="5"/>
  <c r="JA173" i="5" s="1"/>
  <c r="IN160" i="5"/>
  <c r="IL157" i="5"/>
  <c r="JA157" i="5" s="1"/>
  <c r="IL156" i="5"/>
  <c r="JA156" i="5" s="1"/>
  <c r="IL155" i="5"/>
  <c r="JA155" i="5" s="1"/>
  <c r="IN153" i="5"/>
  <c r="IL152" i="5"/>
  <c r="JA152" i="5" s="1"/>
  <c r="IL151" i="5"/>
  <c r="JA151" i="5" s="1"/>
  <c r="IN146" i="5"/>
  <c r="IM145" i="5"/>
  <c r="IN144" i="5"/>
  <c r="IL141" i="5"/>
  <c r="JA141" i="5" s="1"/>
  <c r="IN154" i="5"/>
  <c r="IM153" i="5"/>
  <c r="IN148" i="5"/>
  <c r="IM146" i="5"/>
  <c r="IL145" i="5"/>
  <c r="JA145" i="5" s="1"/>
  <c r="IM144" i="5"/>
  <c r="IN142" i="5"/>
  <c r="IN136" i="5"/>
  <c r="IL135" i="5"/>
  <c r="JA135" i="5" s="1"/>
  <c r="IL133" i="5"/>
  <c r="JA133" i="5" s="1"/>
  <c r="IL126" i="5"/>
  <c r="JA126" i="5" s="1"/>
  <c r="IM125" i="5"/>
  <c r="IL124" i="5"/>
  <c r="JA124" i="5" s="1"/>
  <c r="IN181" i="5"/>
  <c r="IM176" i="5"/>
  <c r="IM165" i="5"/>
  <c r="IM163" i="5"/>
  <c r="IN161" i="5"/>
  <c r="IM154" i="5"/>
  <c r="IL153" i="5"/>
  <c r="JA153" i="5" s="1"/>
  <c r="IN150" i="5"/>
  <c r="IM148" i="5"/>
  <c r="IL146" i="5"/>
  <c r="JA146" i="5" s="1"/>
  <c r="IL144" i="5"/>
  <c r="JA144" i="5" s="1"/>
  <c r="IM142" i="5"/>
  <c r="IN140" i="5"/>
  <c r="IN138" i="5"/>
  <c r="IM136" i="5"/>
  <c r="IL125" i="5"/>
  <c r="JA125" i="5" s="1"/>
  <c r="IM241" i="5"/>
  <c r="IM158" i="5"/>
  <c r="IL154" i="5"/>
  <c r="JA154" i="5" s="1"/>
  <c r="IM150" i="5"/>
  <c r="IN149" i="5"/>
  <c r="IL148" i="5"/>
  <c r="JA148" i="5" s="1"/>
  <c r="IN147" i="5"/>
  <c r="IL142" i="5"/>
  <c r="JA142" i="5" s="1"/>
  <c r="IN184" i="5"/>
  <c r="IM174" i="5"/>
  <c r="IN172" i="5"/>
  <c r="IL158" i="5"/>
  <c r="JA158" i="5" s="1"/>
  <c r="IL150" i="5"/>
  <c r="JA150" i="5" s="1"/>
  <c r="IM149" i="5"/>
  <c r="IM147" i="5"/>
  <c r="IL140" i="5"/>
  <c r="JA140" i="5" s="1"/>
  <c r="IN139" i="5"/>
  <c r="IL138" i="5"/>
  <c r="JA138" i="5" s="1"/>
  <c r="IM137" i="5"/>
  <c r="IM132" i="5"/>
  <c r="IN130" i="5"/>
  <c r="IN128" i="5"/>
  <c r="IM212" i="5"/>
  <c r="IM182" i="5"/>
  <c r="IN177" i="5"/>
  <c r="IM170" i="5"/>
  <c r="IL149" i="5"/>
  <c r="JA149" i="5" s="1"/>
  <c r="IL147" i="5"/>
  <c r="JA147" i="5" s="1"/>
  <c r="IN143" i="5"/>
  <c r="IM139" i="5"/>
  <c r="IL137" i="5"/>
  <c r="JA137" i="5" s="1"/>
  <c r="IN134" i="5"/>
  <c r="IL132" i="5"/>
  <c r="JA132" i="5" s="1"/>
  <c r="IM130" i="5"/>
  <c r="IN129" i="5"/>
  <c r="IM128" i="5"/>
  <c r="IM157" i="5"/>
  <c r="IM155" i="5"/>
  <c r="IL139" i="5"/>
  <c r="JA139" i="5" s="1"/>
  <c r="IN125" i="5"/>
  <c r="IL119" i="5"/>
  <c r="JA119" i="5" s="1"/>
  <c r="IM118" i="5"/>
  <c r="IN117" i="5"/>
  <c r="IM116" i="5"/>
  <c r="IL110" i="5"/>
  <c r="JA110" i="5" s="1"/>
  <c r="IL105" i="5"/>
  <c r="JA105" i="5" s="1"/>
  <c r="IM101" i="5"/>
  <c r="IL96" i="5"/>
  <c r="JA96" i="5" s="1"/>
  <c r="IN95" i="5"/>
  <c r="IM94" i="5"/>
  <c r="IL93" i="5"/>
  <c r="JA93" i="5" s="1"/>
  <c r="IL92" i="5"/>
  <c r="JA92" i="5" s="1"/>
  <c r="IL91" i="5"/>
  <c r="JA91" i="5" s="1"/>
  <c r="IN90" i="5"/>
  <c r="IN77" i="5"/>
  <c r="IL66" i="5"/>
  <c r="JA66" i="5" s="1"/>
  <c r="IN175" i="5"/>
  <c r="IN152" i="5"/>
  <c r="IM140" i="5"/>
  <c r="IL118" i="5"/>
  <c r="JA118" i="5" s="1"/>
  <c r="IM117" i="5"/>
  <c r="IL116" i="5"/>
  <c r="JA116" i="5" s="1"/>
  <c r="IN115" i="5"/>
  <c r="IN112" i="5"/>
  <c r="IN109" i="5"/>
  <c r="IN106" i="5"/>
  <c r="IN104" i="5"/>
  <c r="IL101" i="5"/>
  <c r="JA101" i="5" s="1"/>
  <c r="IN100" i="5"/>
  <c r="IN99" i="5"/>
  <c r="IM95" i="5"/>
  <c r="IL94" i="5"/>
  <c r="JA94" i="5" s="1"/>
  <c r="IM90" i="5"/>
  <c r="IN83" i="5"/>
  <c r="IN82" i="5"/>
  <c r="IN81" i="5"/>
  <c r="IN79" i="5"/>
  <c r="IN78" i="5"/>
  <c r="IM77" i="5"/>
  <c r="IN75" i="5"/>
  <c r="IL62" i="5"/>
  <c r="JA62" i="5" s="1"/>
  <c r="IM60" i="5"/>
  <c r="IL59" i="5"/>
  <c r="JA59" i="5" s="1"/>
  <c r="IL234" i="5"/>
  <c r="JA234" i="5" s="1"/>
  <c r="IM152" i="5"/>
  <c r="IN132" i="5"/>
  <c r="IN123" i="5"/>
  <c r="IL117" i="5"/>
  <c r="JA117" i="5" s="1"/>
  <c r="IM115" i="5"/>
  <c r="IN114" i="5"/>
  <c r="IM112" i="5"/>
  <c r="IM109" i="5"/>
  <c r="IN108" i="5"/>
  <c r="IM106" i="5"/>
  <c r="IM104" i="5"/>
  <c r="IM100" i="5"/>
  <c r="IM99" i="5"/>
  <c r="IL95" i="5"/>
  <c r="JA95" i="5" s="1"/>
  <c r="IL90" i="5"/>
  <c r="JA90" i="5" s="1"/>
  <c r="IN89" i="5"/>
  <c r="IN85" i="5"/>
  <c r="IN84" i="5"/>
  <c r="IM83" i="5"/>
  <c r="IM82" i="5"/>
  <c r="IM81" i="5"/>
  <c r="IN80" i="5"/>
  <c r="IM79" i="5"/>
  <c r="IM78" i="5"/>
  <c r="IL77" i="5"/>
  <c r="JA77" i="5" s="1"/>
  <c r="IN76" i="5"/>
  <c r="IM75" i="5"/>
  <c r="IN73" i="5"/>
  <c r="IN71" i="5"/>
  <c r="IN166" i="5"/>
  <c r="IN159" i="5"/>
  <c r="IN156" i="5"/>
  <c r="IM134" i="5"/>
  <c r="IN131" i="5"/>
  <c r="IL130" i="5"/>
  <c r="JA130" i="5" s="1"/>
  <c r="IM129" i="5"/>
  <c r="IL128" i="5"/>
  <c r="JA128" i="5" s="1"/>
  <c r="IN127" i="5"/>
  <c r="IN124" i="5"/>
  <c r="IM123" i="5"/>
  <c r="IN122" i="5"/>
  <c r="IN120" i="5"/>
  <c r="IL115" i="5"/>
  <c r="JA115" i="5" s="1"/>
  <c r="IM114" i="5"/>
  <c r="IN113" i="5"/>
  <c r="IL112" i="5"/>
  <c r="JA112" i="5" s="1"/>
  <c r="IL109" i="5"/>
  <c r="JA109" i="5" s="1"/>
  <c r="IM108" i="5"/>
  <c r="IL106" i="5"/>
  <c r="JA106" i="5" s="1"/>
  <c r="IL104" i="5"/>
  <c r="JA104" i="5" s="1"/>
  <c r="IN103" i="5"/>
  <c r="IL100" i="5"/>
  <c r="JA100" i="5" s="1"/>
  <c r="IL99" i="5"/>
  <c r="JA99" i="5" s="1"/>
  <c r="IM89" i="5"/>
  <c r="IN88" i="5"/>
  <c r="IN87" i="5"/>
  <c r="IN86" i="5"/>
  <c r="IM85" i="5"/>
  <c r="IM84" i="5"/>
  <c r="IL83" i="5"/>
  <c r="JA83" i="5" s="1"/>
  <c r="IL82" i="5"/>
  <c r="JA82" i="5" s="1"/>
  <c r="IL81" i="5"/>
  <c r="JA81" i="5" s="1"/>
  <c r="IM80" i="5"/>
  <c r="IL79" i="5"/>
  <c r="JA79" i="5" s="1"/>
  <c r="IL78" i="5"/>
  <c r="JA78" i="5" s="1"/>
  <c r="IM76" i="5"/>
  <c r="IL75" i="5"/>
  <c r="JA75" i="5" s="1"/>
  <c r="IN74" i="5"/>
  <c r="IM73" i="5"/>
  <c r="IN72" i="5"/>
  <c r="IM71" i="5"/>
  <c r="IN69" i="5"/>
  <c r="IN173" i="5"/>
  <c r="IM156" i="5"/>
  <c r="IN145" i="5"/>
  <c r="IN141" i="5"/>
  <c r="IN135" i="5"/>
  <c r="IL134" i="5"/>
  <c r="JA134" i="5" s="1"/>
  <c r="IN133" i="5"/>
  <c r="IM131" i="5"/>
  <c r="IL129" i="5"/>
  <c r="JA129" i="5" s="1"/>
  <c r="IM127" i="5"/>
  <c r="IM124" i="5"/>
  <c r="IL123" i="5"/>
  <c r="JA123" i="5" s="1"/>
  <c r="IM122" i="5"/>
  <c r="IN121" i="5"/>
  <c r="IM120" i="5"/>
  <c r="IL114" i="5"/>
  <c r="JA114" i="5" s="1"/>
  <c r="IM113" i="5"/>
  <c r="IL108" i="5"/>
  <c r="JA108" i="5" s="1"/>
  <c r="IM103" i="5"/>
  <c r="IN102" i="5"/>
  <c r="IN98" i="5"/>
  <c r="IN97" i="5"/>
  <c r="IL89" i="5"/>
  <c r="JA89" i="5" s="1"/>
  <c r="IM88" i="5"/>
  <c r="IM87" i="5"/>
  <c r="IM86" i="5"/>
  <c r="IL85" i="5"/>
  <c r="JA85" i="5" s="1"/>
  <c r="IL84" i="5"/>
  <c r="JA84" i="5" s="1"/>
  <c r="IL80" i="5"/>
  <c r="JA80" i="5" s="1"/>
  <c r="IL76" i="5"/>
  <c r="JA76" i="5" s="1"/>
  <c r="IM74" i="5"/>
  <c r="IL73" i="5"/>
  <c r="JA73" i="5" s="1"/>
  <c r="IM72" i="5"/>
  <c r="IL71" i="5"/>
  <c r="JA71" i="5" s="1"/>
  <c r="IN70" i="5"/>
  <c r="IM69" i="5"/>
  <c r="IN67" i="5"/>
  <c r="IM151" i="5"/>
  <c r="IL143" i="5"/>
  <c r="JA143" i="5" s="1"/>
  <c r="IM138" i="5"/>
  <c r="IN137" i="5"/>
  <c r="IL136" i="5"/>
  <c r="JA136" i="5" s="1"/>
  <c r="IM126" i="5"/>
  <c r="IL121" i="5"/>
  <c r="JA121" i="5" s="1"/>
  <c r="IN119" i="5"/>
  <c r="IM111" i="5"/>
  <c r="IN110" i="5"/>
  <c r="IM107" i="5"/>
  <c r="IN105" i="5"/>
  <c r="IL102" i="5"/>
  <c r="JA102" i="5" s="1"/>
  <c r="IL98" i="5"/>
  <c r="JA98" i="5" s="1"/>
  <c r="IL97" i="5"/>
  <c r="JA97" i="5" s="1"/>
  <c r="IN96" i="5"/>
  <c r="IN93" i="5"/>
  <c r="IN92" i="5"/>
  <c r="IN91" i="5"/>
  <c r="IL70" i="5"/>
  <c r="JA70" i="5" s="1"/>
  <c r="IM68" i="5"/>
  <c r="IL67" i="5"/>
  <c r="JA67" i="5" s="1"/>
  <c r="IN66" i="5"/>
  <c r="IM65" i="5"/>
  <c r="IN64" i="5"/>
  <c r="IM63" i="5"/>
  <c r="IN61" i="5"/>
  <c r="IM110" i="5"/>
  <c r="IM105" i="5"/>
  <c r="IN65" i="5"/>
  <c r="IL64" i="5"/>
  <c r="JA64" i="5" s="1"/>
  <c r="IM50" i="5"/>
  <c r="IL49" i="5"/>
  <c r="JA49" i="5" s="1"/>
  <c r="IN45" i="5"/>
  <c r="IN40" i="5"/>
  <c r="IN37" i="5"/>
  <c r="IM36" i="5"/>
  <c r="IM35" i="5"/>
  <c r="IM164" i="5"/>
  <c r="IN151" i="5"/>
  <c r="IM143" i="5"/>
  <c r="IM133" i="5"/>
  <c r="IM121" i="5"/>
  <c r="IL103" i="5"/>
  <c r="JA103" i="5" s="1"/>
  <c r="IL65" i="5"/>
  <c r="JA65" i="5" s="1"/>
  <c r="IM61" i="5"/>
  <c r="IN58" i="5"/>
  <c r="IN57" i="5"/>
  <c r="IN55" i="5"/>
  <c r="IL50" i="5"/>
  <c r="JA50" i="5" s="1"/>
  <c r="IN48" i="5"/>
  <c r="IN47" i="5"/>
  <c r="IM45" i="5"/>
  <c r="IM40" i="5"/>
  <c r="IM37" i="5"/>
  <c r="IL36" i="5"/>
  <c r="JA36" i="5" s="1"/>
  <c r="IL35" i="5"/>
  <c r="JA35" i="5" s="1"/>
  <c r="IN28" i="5"/>
  <c r="IN27" i="5"/>
  <c r="IM21" i="5"/>
  <c r="IL20" i="5"/>
  <c r="JA20" i="5" s="1"/>
  <c r="IN19" i="5"/>
  <c r="IM7" i="5"/>
  <c r="IL4" i="5"/>
  <c r="JA4" i="5" s="1"/>
  <c r="IN3" i="5"/>
  <c r="IM119" i="5"/>
  <c r="IN101" i="5"/>
  <c r="IM96" i="5"/>
  <c r="IN94" i="5"/>
  <c r="IM92" i="5"/>
  <c r="IL61" i="5"/>
  <c r="JA61" i="5" s="1"/>
  <c r="IM58" i="5"/>
  <c r="IM57" i="5"/>
  <c r="IM55" i="5"/>
  <c r="IN54" i="5"/>
  <c r="IN53" i="5"/>
  <c r="IM48" i="5"/>
  <c r="IM47" i="5"/>
  <c r="IN46" i="5"/>
  <c r="IL45" i="5"/>
  <c r="JA45" i="5" s="1"/>
  <c r="IN44" i="5"/>
  <c r="IL40" i="5"/>
  <c r="JA40" i="5" s="1"/>
  <c r="IN39" i="5"/>
  <c r="IL37" i="5"/>
  <c r="JA37" i="5" s="1"/>
  <c r="IN34" i="5"/>
  <c r="IN29" i="5"/>
  <c r="IM28" i="5"/>
  <c r="IM27" i="5"/>
  <c r="IN26" i="5"/>
  <c r="IN24" i="5"/>
  <c r="IL21" i="5"/>
  <c r="JA21" i="5" s="1"/>
  <c r="IM19" i="5"/>
  <c r="IN18" i="5"/>
  <c r="IN16" i="5"/>
  <c r="IL7" i="5"/>
  <c r="JA7" i="5" s="1"/>
  <c r="IM3" i="5"/>
  <c r="IN2" i="5"/>
  <c r="IM141" i="5"/>
  <c r="IL113" i="5"/>
  <c r="JA113" i="5" s="1"/>
  <c r="IN111" i="5"/>
  <c r="IL88" i="5"/>
  <c r="JA88" i="5" s="1"/>
  <c r="IL86" i="5"/>
  <c r="JA86" i="5" s="1"/>
  <c r="IL74" i="5"/>
  <c r="JA74" i="5" s="1"/>
  <c r="IL72" i="5"/>
  <c r="JA72" i="5" s="1"/>
  <c r="IM70" i="5"/>
  <c r="IN68" i="5"/>
  <c r="IN62" i="5"/>
  <c r="IN60" i="5"/>
  <c r="IL58" i="5"/>
  <c r="JA58" i="5" s="1"/>
  <c r="IL57" i="5"/>
  <c r="JA57" i="5" s="1"/>
  <c r="IN56" i="5"/>
  <c r="IL55" i="5"/>
  <c r="JA55" i="5" s="1"/>
  <c r="IM54" i="5"/>
  <c r="IM53" i="5"/>
  <c r="IL48" i="5"/>
  <c r="JA48" i="5" s="1"/>
  <c r="IL47" i="5"/>
  <c r="JA47" i="5" s="1"/>
  <c r="IM46" i="5"/>
  <c r="IM44" i="5"/>
  <c r="IN43" i="5"/>
  <c r="IM39" i="5"/>
  <c r="IM34" i="5"/>
  <c r="IM29" i="5"/>
  <c r="IL28" i="5"/>
  <c r="JA28" i="5" s="1"/>
  <c r="IL27" i="5"/>
  <c r="JA27" i="5" s="1"/>
  <c r="IM26" i="5"/>
  <c r="IN25" i="5"/>
  <c r="IM24" i="5"/>
  <c r="IL19" i="5"/>
  <c r="JA19" i="5" s="1"/>
  <c r="IM18" i="5"/>
  <c r="IM16" i="5"/>
  <c r="IN12" i="5"/>
  <c r="IN6" i="5"/>
  <c r="IL3" i="5"/>
  <c r="JA3" i="5" s="1"/>
  <c r="IM2" i="5"/>
  <c r="IN157" i="5"/>
  <c r="IL111" i="5"/>
  <c r="JA111" i="5" s="1"/>
  <c r="IL68" i="5"/>
  <c r="JA68" i="5" s="1"/>
  <c r="IM66" i="5"/>
  <c r="IN63" i="5"/>
  <c r="IM62" i="5"/>
  <c r="IL60" i="5"/>
  <c r="JA60" i="5" s="1"/>
  <c r="IN59" i="5"/>
  <c r="IM56" i="5"/>
  <c r="IL54" i="5"/>
  <c r="JA54" i="5" s="1"/>
  <c r="IL53" i="5"/>
  <c r="JA53" i="5" s="1"/>
  <c r="IN51" i="5"/>
  <c r="IL46" i="5"/>
  <c r="JA46" i="5" s="1"/>
  <c r="IL44" i="5"/>
  <c r="JA44" i="5" s="1"/>
  <c r="IM43" i="5"/>
  <c r="IN42" i="5"/>
  <c r="IL39" i="5"/>
  <c r="JA39" i="5" s="1"/>
  <c r="IL34" i="5"/>
  <c r="JA34" i="5" s="1"/>
  <c r="IL29" i="5"/>
  <c r="JA29" i="5" s="1"/>
  <c r="IL26" i="5"/>
  <c r="JA26" i="5" s="1"/>
  <c r="IM25" i="5"/>
  <c r="IL24" i="5"/>
  <c r="JA24" i="5" s="1"/>
  <c r="IN23" i="5"/>
  <c r="IN22" i="5"/>
  <c r="IL18" i="5"/>
  <c r="JA18" i="5" s="1"/>
  <c r="IL16" i="5"/>
  <c r="JA16" i="5" s="1"/>
  <c r="IN15" i="5"/>
  <c r="IM12" i="5"/>
  <c r="IN10" i="5"/>
  <c r="IN9" i="5"/>
  <c r="IM6" i="5"/>
  <c r="IL2" i="5"/>
  <c r="JA2" i="5" s="1"/>
  <c r="IL177" i="5"/>
  <c r="JA177" i="5" s="1"/>
  <c r="IN155" i="5"/>
  <c r="IN118" i="5"/>
  <c r="IN116" i="5"/>
  <c r="IL107" i="5"/>
  <c r="JA107" i="5" s="1"/>
  <c r="IM93" i="5"/>
  <c r="IM91" i="5"/>
  <c r="IM52" i="5"/>
  <c r="IL51" i="5"/>
  <c r="JA51" i="5" s="1"/>
  <c r="IN49" i="5"/>
  <c r="IL42" i="5"/>
  <c r="JA42" i="5" s="1"/>
  <c r="IM41" i="5"/>
  <c r="IM38" i="5"/>
  <c r="IN33" i="5"/>
  <c r="IM32" i="5"/>
  <c r="IM31" i="5"/>
  <c r="IN30" i="5"/>
  <c r="IL23" i="5"/>
  <c r="JA23" i="5" s="1"/>
  <c r="IL22" i="5"/>
  <c r="JA22" i="5" s="1"/>
  <c r="IN17" i="5"/>
  <c r="IL15" i="5"/>
  <c r="JA15" i="5" s="1"/>
  <c r="IM14" i="5"/>
  <c r="IN13" i="5"/>
  <c r="IM11" i="5"/>
  <c r="IL10" i="5"/>
  <c r="JA10" i="5" s="1"/>
  <c r="IL9" i="5"/>
  <c r="JA9" i="5" s="1"/>
  <c r="IN8" i="5"/>
  <c r="IN5" i="5"/>
  <c r="IL87" i="5"/>
  <c r="JA87" i="5" s="1"/>
  <c r="IM64" i="5"/>
  <c r="IL17" i="5"/>
  <c r="JA17" i="5" s="1"/>
  <c r="IN14" i="5"/>
  <c r="IL13" i="5"/>
  <c r="JA13" i="5" s="1"/>
  <c r="IM10" i="5"/>
  <c r="IN4" i="5"/>
  <c r="IM135" i="5"/>
  <c r="IL122" i="5"/>
  <c r="JA122" i="5" s="1"/>
  <c r="IN107" i="5"/>
  <c r="IL63" i="5"/>
  <c r="JA63" i="5" s="1"/>
  <c r="IM59" i="5"/>
  <c r="IM51" i="5"/>
  <c r="IN38" i="5"/>
  <c r="IM33" i="5"/>
  <c r="IL14" i="5"/>
  <c r="JA14" i="5" s="1"/>
  <c r="IM4" i="5"/>
  <c r="IL69" i="5"/>
  <c r="JA69" i="5" s="1"/>
  <c r="IM49" i="5"/>
  <c r="IL38" i="5"/>
  <c r="JA38" i="5" s="1"/>
  <c r="IN36" i="5"/>
  <c r="IL33" i="5"/>
  <c r="JA33" i="5" s="1"/>
  <c r="IN20" i="5"/>
  <c r="IM15" i="5"/>
  <c r="IN11" i="5"/>
  <c r="IM5" i="5"/>
  <c r="IL131" i="5"/>
  <c r="JA131" i="5" s="1"/>
  <c r="IL120" i="5"/>
  <c r="JA120" i="5" s="1"/>
  <c r="IL43" i="5"/>
  <c r="JA43" i="5" s="1"/>
  <c r="IN41" i="5"/>
  <c r="IM30" i="5"/>
  <c r="IL25" i="5"/>
  <c r="JA25" i="5" s="1"/>
  <c r="IM20" i="5"/>
  <c r="IL11" i="5"/>
  <c r="JA11" i="5" s="1"/>
  <c r="IL6" i="5"/>
  <c r="JA6" i="5" s="1"/>
  <c r="IL5" i="5"/>
  <c r="JA5" i="5" s="1"/>
  <c r="IM98" i="5"/>
  <c r="IM67" i="5"/>
  <c r="IL41" i="5"/>
  <c r="JA41" i="5" s="1"/>
  <c r="IN31" i="5"/>
  <c r="IL30" i="5"/>
  <c r="JA30" i="5" s="1"/>
  <c r="IL12" i="5"/>
  <c r="JA12" i="5" s="1"/>
  <c r="IN7" i="5"/>
  <c r="IN126" i="5"/>
  <c r="IL52" i="5"/>
  <c r="JA52" i="5" s="1"/>
  <c r="IN50" i="5"/>
  <c r="IN35" i="5"/>
  <c r="IN32" i="5"/>
  <c r="IM9" i="5"/>
  <c r="IL8" i="5"/>
  <c r="JA8" i="5" s="1"/>
  <c r="IM42" i="5"/>
  <c r="IL56" i="5"/>
  <c r="JA56" i="5" s="1"/>
  <c r="IM8" i="5"/>
  <c r="IM102" i="5"/>
  <c r="IM23" i="5"/>
  <c r="IM13" i="5"/>
  <c r="IL127" i="5"/>
  <c r="JA127" i="5" s="1"/>
  <c r="IM97" i="5"/>
  <c r="IM22" i="5"/>
  <c r="IL32" i="5"/>
  <c r="JA32" i="5" s="1"/>
  <c r="IM17" i="5"/>
  <c r="IN21" i="5"/>
  <c r="IN52" i="5"/>
  <c r="IL31" i="5"/>
  <c r="JA31" i="5" s="1"/>
  <c r="IG5" i="5"/>
  <c r="II5" i="5" s="1"/>
  <c r="IJ5" i="5" s="1"/>
  <c r="AP2" i="14"/>
  <c r="JG5" i="5" l="1"/>
  <c r="JB5" i="5"/>
  <c r="IO9" i="5"/>
  <c r="N9" i="7" s="1"/>
  <c r="O9" i="7" s="1"/>
  <c r="JC9" i="5"/>
  <c r="IO60" i="5"/>
  <c r="N60" i="7" s="1"/>
  <c r="O60" i="7" s="1"/>
  <c r="JC60" i="5"/>
  <c r="JC37" i="5"/>
  <c r="IO37" i="5"/>
  <c r="N37" i="7" s="1"/>
  <c r="O37" i="7" s="1"/>
  <c r="JG113" i="5"/>
  <c r="JB113" i="5"/>
  <c r="JG117" i="5"/>
  <c r="JB117" i="5"/>
  <c r="JC149" i="5"/>
  <c r="IO149" i="5"/>
  <c r="N149" i="7" s="1"/>
  <c r="O149" i="7" s="1"/>
  <c r="JC190" i="5"/>
  <c r="IO190" i="5"/>
  <c r="N190" i="7" s="1"/>
  <c r="O190" i="7" s="1"/>
  <c r="IO216" i="5"/>
  <c r="N216" i="7" s="1"/>
  <c r="O216" i="7" s="1"/>
  <c r="JC216" i="5"/>
  <c r="IO197" i="5"/>
  <c r="N197" i="7" s="1"/>
  <c r="O197" i="7" s="1"/>
  <c r="JC197" i="5"/>
  <c r="JG206" i="5"/>
  <c r="JB206" i="5"/>
  <c r="IT112" i="5"/>
  <c r="W112" i="7" s="1"/>
  <c r="X112" i="7" s="1"/>
  <c r="JL112" i="5"/>
  <c r="JE104" i="5"/>
  <c r="JF104" i="5" s="1"/>
  <c r="JJ104" i="5"/>
  <c r="IT125" i="5"/>
  <c r="W125" i="7" s="1"/>
  <c r="X125" i="7" s="1"/>
  <c r="JL125" i="5"/>
  <c r="JK154" i="5"/>
  <c r="JS154" i="5"/>
  <c r="JS244" i="5"/>
  <c r="JK244" i="5"/>
  <c r="JC11" i="5"/>
  <c r="IO11" i="5"/>
  <c r="N11" i="7" s="1"/>
  <c r="O11" i="7" s="1"/>
  <c r="JC62" i="5"/>
  <c r="IO62" i="5"/>
  <c r="N62" i="7" s="1"/>
  <c r="O62" i="7" s="1"/>
  <c r="IO40" i="5"/>
  <c r="N40" i="7" s="1"/>
  <c r="O40" i="7" s="1"/>
  <c r="JC40" i="5"/>
  <c r="JG108" i="5"/>
  <c r="JB108" i="5"/>
  <c r="JB163" i="5"/>
  <c r="JG163" i="5"/>
  <c r="JC207" i="5"/>
  <c r="IO207" i="5"/>
  <c r="N207" i="7" s="1"/>
  <c r="O207" i="7" s="1"/>
  <c r="IO198" i="5"/>
  <c r="N198" i="7" s="1"/>
  <c r="O198" i="7" s="1"/>
  <c r="JC198" i="5"/>
  <c r="IO224" i="5"/>
  <c r="N224" i="7" s="1"/>
  <c r="O224" i="7" s="1"/>
  <c r="JC224" i="5"/>
  <c r="IT6" i="5"/>
  <c r="W6" i="7" s="1"/>
  <c r="X6" i="7" s="1"/>
  <c r="JL6" i="5"/>
  <c r="JJ13" i="5"/>
  <c r="JE13" i="5"/>
  <c r="JF13" i="5" s="1"/>
  <c r="JK22" i="5"/>
  <c r="JS22" i="5"/>
  <c r="JJ56" i="5"/>
  <c r="JE56" i="5"/>
  <c r="JF56" i="5" s="1"/>
  <c r="JS61" i="5"/>
  <c r="JK61" i="5"/>
  <c r="JK68" i="5"/>
  <c r="JS68" i="5"/>
  <c r="JK120" i="5"/>
  <c r="JS120" i="5"/>
  <c r="JJ181" i="5"/>
  <c r="JE181" i="5"/>
  <c r="JF181" i="5" s="1"/>
  <c r="JE234" i="5"/>
  <c r="JF234" i="5" s="1"/>
  <c r="JJ234" i="5"/>
  <c r="JB13" i="5"/>
  <c r="JG13" i="5"/>
  <c r="JC32" i="5"/>
  <c r="IO32" i="5"/>
  <c r="N32" i="7" s="1"/>
  <c r="O32" i="7" s="1"/>
  <c r="IO31" i="5"/>
  <c r="N31" i="7" s="1"/>
  <c r="O31" i="7" s="1"/>
  <c r="JC31" i="5"/>
  <c r="JG15" i="5"/>
  <c r="JB15" i="5"/>
  <c r="JB135" i="5"/>
  <c r="JG135" i="5"/>
  <c r="JC5" i="5"/>
  <c r="IO5" i="5"/>
  <c r="N5" i="7" s="1"/>
  <c r="O5" i="7" s="1"/>
  <c r="JC17" i="5"/>
  <c r="IO17" i="5"/>
  <c r="N17" i="7" s="1"/>
  <c r="O17" i="7" s="1"/>
  <c r="JB41" i="5"/>
  <c r="JG41" i="5"/>
  <c r="JC116" i="5"/>
  <c r="IO116" i="5"/>
  <c r="N116" i="7" s="1"/>
  <c r="O116" i="7" s="1"/>
  <c r="JG12" i="5"/>
  <c r="JB12" i="5"/>
  <c r="JC51" i="5"/>
  <c r="IO51" i="5"/>
  <c r="N51" i="7" s="1"/>
  <c r="O51" i="7" s="1"/>
  <c r="JG66" i="5"/>
  <c r="JB66" i="5"/>
  <c r="JG16" i="5"/>
  <c r="JB16" i="5"/>
  <c r="JB29" i="5"/>
  <c r="JG29" i="5"/>
  <c r="JG53" i="5"/>
  <c r="JB53" i="5"/>
  <c r="JC68" i="5"/>
  <c r="IO68" i="5"/>
  <c r="N68" i="7" s="1"/>
  <c r="O68" i="7" s="1"/>
  <c r="JG141" i="5"/>
  <c r="JB141" i="5"/>
  <c r="JC24" i="5"/>
  <c r="IO24" i="5"/>
  <c r="N24" i="7" s="1"/>
  <c r="O24" i="7" s="1"/>
  <c r="JB55" i="5"/>
  <c r="JG55" i="5"/>
  <c r="JG119" i="5"/>
  <c r="JB119" i="5"/>
  <c r="JC28" i="5"/>
  <c r="IO28" i="5"/>
  <c r="N28" i="7" s="1"/>
  <c r="O28" i="7" s="1"/>
  <c r="JG133" i="5"/>
  <c r="JB133" i="5"/>
  <c r="JC45" i="5"/>
  <c r="IO45" i="5"/>
  <c r="N45" i="7" s="1"/>
  <c r="O45" i="7" s="1"/>
  <c r="JG63" i="5"/>
  <c r="JB63" i="5"/>
  <c r="JC92" i="5"/>
  <c r="IO92" i="5"/>
  <c r="N92" i="7" s="1"/>
  <c r="O92" i="7" s="1"/>
  <c r="IO110" i="5"/>
  <c r="N110" i="7" s="1"/>
  <c r="O110" i="7" s="1"/>
  <c r="JC110" i="5"/>
  <c r="JG74" i="5"/>
  <c r="JB74" i="5"/>
  <c r="JG120" i="5"/>
  <c r="JB120" i="5"/>
  <c r="IO133" i="5"/>
  <c r="N133" i="7" s="1"/>
  <c r="O133" i="7" s="1"/>
  <c r="JC133" i="5"/>
  <c r="JG71" i="5"/>
  <c r="JB71" i="5"/>
  <c r="JG80" i="5"/>
  <c r="JB80" i="5"/>
  <c r="JC88" i="5"/>
  <c r="IO88" i="5"/>
  <c r="N88" i="7" s="1"/>
  <c r="O88" i="7" s="1"/>
  <c r="JC124" i="5"/>
  <c r="IO124" i="5"/>
  <c r="N124" i="7" s="1"/>
  <c r="O124" i="7" s="1"/>
  <c r="JC159" i="5"/>
  <c r="IO159" i="5"/>
  <c r="N159" i="7" s="1"/>
  <c r="O159" i="7" s="1"/>
  <c r="JG79" i="5"/>
  <c r="JB79" i="5"/>
  <c r="JG112" i="5"/>
  <c r="JB112" i="5"/>
  <c r="JC82" i="5"/>
  <c r="IO82" i="5"/>
  <c r="N82" i="7" s="1"/>
  <c r="O82" i="7" s="1"/>
  <c r="IO104" i="5"/>
  <c r="N104" i="7" s="1"/>
  <c r="O104" i="7" s="1"/>
  <c r="JC104" i="5"/>
  <c r="JB140" i="5"/>
  <c r="JG140" i="5"/>
  <c r="JC117" i="5"/>
  <c r="IO117" i="5"/>
  <c r="N117" i="7" s="1"/>
  <c r="O117" i="7" s="1"/>
  <c r="JC129" i="5"/>
  <c r="IO129" i="5"/>
  <c r="N129" i="7" s="1"/>
  <c r="O129" i="7" s="1"/>
  <c r="JG137" i="5"/>
  <c r="JB137" i="5"/>
  <c r="JC172" i="5"/>
  <c r="IO172" i="5"/>
  <c r="N172" i="7" s="1"/>
  <c r="O172" i="7" s="1"/>
  <c r="JG165" i="5"/>
  <c r="JB165" i="5"/>
  <c r="IO136" i="5"/>
  <c r="N136" i="7" s="1"/>
  <c r="O136" i="7" s="1"/>
  <c r="JC136" i="5"/>
  <c r="JG173" i="5"/>
  <c r="JB173" i="5"/>
  <c r="IO196" i="5"/>
  <c r="N196" i="7" s="1"/>
  <c r="O196" i="7" s="1"/>
  <c r="JC196" i="5"/>
  <c r="JC218" i="5"/>
  <c r="IO218" i="5"/>
  <c r="N218" i="7" s="1"/>
  <c r="O218" i="7" s="1"/>
  <c r="JG171" i="5"/>
  <c r="JB171" i="5"/>
  <c r="JG161" i="5"/>
  <c r="JB161" i="5"/>
  <c r="JB180" i="5"/>
  <c r="JG180" i="5"/>
  <c r="IO199" i="5"/>
  <c r="N199" i="7" s="1"/>
  <c r="O199" i="7" s="1"/>
  <c r="JC199" i="5"/>
  <c r="JB166" i="5"/>
  <c r="JG166" i="5"/>
  <c r="JG181" i="5"/>
  <c r="JB181" i="5"/>
  <c r="IO241" i="5"/>
  <c r="N241" i="7" s="1"/>
  <c r="O241" i="7" s="1"/>
  <c r="JC241" i="5"/>
  <c r="IO220" i="5"/>
  <c r="N220" i="7" s="1"/>
  <c r="O220" i="7" s="1"/>
  <c r="JC220" i="5"/>
  <c r="IO200" i="5"/>
  <c r="N200" i="7" s="1"/>
  <c r="O200" i="7" s="1"/>
  <c r="JC200" i="5"/>
  <c r="IO237" i="5"/>
  <c r="N237" i="7" s="1"/>
  <c r="O237" i="7" s="1"/>
  <c r="JC237" i="5"/>
  <c r="JC194" i="5"/>
  <c r="IO194" i="5"/>
  <c r="N194" i="7" s="1"/>
  <c r="O194" i="7" s="1"/>
  <c r="IO221" i="5"/>
  <c r="N221" i="7" s="1"/>
  <c r="O221" i="7" s="1"/>
  <c r="JC221" i="5"/>
  <c r="IO225" i="5"/>
  <c r="N225" i="7" s="1"/>
  <c r="O225" i="7" s="1"/>
  <c r="JC225" i="5"/>
  <c r="IO245" i="5"/>
  <c r="N245" i="7" s="1"/>
  <c r="O245" i="7" s="1"/>
  <c r="JC245" i="5"/>
  <c r="JC215" i="5"/>
  <c r="IO215" i="5"/>
  <c r="N215" i="7" s="1"/>
  <c r="O215" i="7" s="1"/>
  <c r="JG210" i="5"/>
  <c r="JB210" i="5"/>
  <c r="IO227" i="5"/>
  <c r="N227" i="7" s="1"/>
  <c r="O227" i="7" s="1"/>
  <c r="JC227" i="5"/>
  <c r="JS37" i="5"/>
  <c r="JK37" i="5"/>
  <c r="JE28" i="5"/>
  <c r="JF28" i="5" s="1"/>
  <c r="JJ28" i="5"/>
  <c r="JJ3" i="5"/>
  <c r="JE3" i="5"/>
  <c r="JF3" i="5" s="1"/>
  <c r="JK2" i="5"/>
  <c r="JS2" i="5"/>
  <c r="IT12" i="5"/>
  <c r="W12" i="7" s="1"/>
  <c r="X12" i="7" s="1"/>
  <c r="JL12" i="5"/>
  <c r="IT7" i="5"/>
  <c r="W7" i="7" s="1"/>
  <c r="X7" i="7" s="1"/>
  <c r="JL7" i="5"/>
  <c r="JE47" i="5"/>
  <c r="JF47" i="5" s="1"/>
  <c r="JJ47" i="5"/>
  <c r="IT47" i="5"/>
  <c r="W47" i="7" s="1"/>
  <c r="X47" i="7" s="1"/>
  <c r="JL47" i="5"/>
  <c r="JS57" i="5"/>
  <c r="JK57" i="5"/>
  <c r="JE21" i="5"/>
  <c r="JF21" i="5" s="1"/>
  <c r="JJ21" i="5"/>
  <c r="JK47" i="5"/>
  <c r="JS47" i="5"/>
  <c r="JE77" i="5"/>
  <c r="JF77" i="5" s="1"/>
  <c r="JJ77" i="5"/>
  <c r="JK100" i="5"/>
  <c r="JS100" i="5"/>
  <c r="JJ14" i="5"/>
  <c r="JE14" i="5"/>
  <c r="JF14" i="5" s="1"/>
  <c r="JK36" i="5"/>
  <c r="JS36" i="5"/>
  <c r="IT120" i="5"/>
  <c r="W120" i="7" s="1"/>
  <c r="X120" i="7" s="1"/>
  <c r="JL120" i="5"/>
  <c r="JK13" i="5"/>
  <c r="JS13" i="5"/>
  <c r="JK33" i="5"/>
  <c r="JS33" i="5"/>
  <c r="JJ66" i="5"/>
  <c r="JE66" i="5"/>
  <c r="JF66" i="5" s="1"/>
  <c r="JS10" i="5"/>
  <c r="JK10" i="5"/>
  <c r="JK23" i="5"/>
  <c r="JS23" i="5"/>
  <c r="JK52" i="5"/>
  <c r="JS52" i="5"/>
  <c r="JK84" i="5"/>
  <c r="JS84" i="5"/>
  <c r="JL9" i="5"/>
  <c r="IT9" i="5"/>
  <c r="W9" i="7" s="1"/>
  <c r="X9" i="7" s="1"/>
  <c r="JL23" i="5"/>
  <c r="IT23" i="5"/>
  <c r="W23" i="7" s="1"/>
  <c r="X23" i="7" s="1"/>
  <c r="JE43" i="5"/>
  <c r="JF43" i="5" s="1"/>
  <c r="JJ43" i="5"/>
  <c r="JE60" i="5"/>
  <c r="JF60" i="5" s="1"/>
  <c r="JJ60" i="5"/>
  <c r="JS34" i="5"/>
  <c r="JK34" i="5"/>
  <c r="JS56" i="5"/>
  <c r="JK56" i="5"/>
  <c r="JJ62" i="5"/>
  <c r="JE62" i="5"/>
  <c r="JF62" i="5" s="1"/>
  <c r="JL81" i="5"/>
  <c r="IT81" i="5"/>
  <c r="W81" i="7" s="1"/>
  <c r="X81" i="7" s="1"/>
  <c r="JL99" i="5"/>
  <c r="IT99" i="5"/>
  <c r="W99" i="7" s="1"/>
  <c r="X99" i="7" s="1"/>
  <c r="JE118" i="5"/>
  <c r="JF118" i="5" s="1"/>
  <c r="JJ118" i="5"/>
  <c r="JL62" i="5"/>
  <c r="IT62" i="5"/>
  <c r="W62" i="7" s="1"/>
  <c r="X62" i="7" s="1"/>
  <c r="IT94" i="5"/>
  <c r="W94" i="7" s="1"/>
  <c r="X94" i="7" s="1"/>
  <c r="JL94" i="5"/>
  <c r="JL117" i="5"/>
  <c r="IT117" i="5"/>
  <c r="W117" i="7" s="1"/>
  <c r="X117" i="7" s="1"/>
  <c r="IT59" i="5"/>
  <c r="W59" i="7" s="1"/>
  <c r="X59" i="7" s="1"/>
  <c r="JL59" i="5"/>
  <c r="JK91" i="5"/>
  <c r="JS91" i="5"/>
  <c r="JK107" i="5"/>
  <c r="JS107" i="5"/>
  <c r="IT136" i="5"/>
  <c r="W136" i="7" s="1"/>
  <c r="X136" i="7" s="1"/>
  <c r="JL136" i="5"/>
  <c r="JE69" i="5"/>
  <c r="JF69" i="5" s="1"/>
  <c r="JJ69" i="5"/>
  <c r="JE97" i="5"/>
  <c r="JF97" i="5" s="1"/>
  <c r="JJ97" i="5"/>
  <c r="JE122" i="5"/>
  <c r="JF122" i="5" s="1"/>
  <c r="JJ122" i="5"/>
  <c r="IT63" i="5"/>
  <c r="W63" i="7" s="1"/>
  <c r="X63" i="7" s="1"/>
  <c r="JL63" i="5"/>
  <c r="JJ85" i="5"/>
  <c r="JE85" i="5"/>
  <c r="JF85" i="5" s="1"/>
  <c r="JE108" i="5"/>
  <c r="JF108" i="5" s="1"/>
  <c r="JJ108" i="5"/>
  <c r="IT128" i="5"/>
  <c r="W128" i="7" s="1"/>
  <c r="X128" i="7" s="1"/>
  <c r="JL128" i="5"/>
  <c r="JK72" i="5"/>
  <c r="JS72" i="5"/>
  <c r="JE84" i="5"/>
  <c r="JF84" i="5" s="1"/>
  <c r="JJ84" i="5"/>
  <c r="JE100" i="5"/>
  <c r="JF100" i="5" s="1"/>
  <c r="JJ100" i="5"/>
  <c r="IT121" i="5"/>
  <c r="W121" i="7" s="1"/>
  <c r="X121" i="7" s="1"/>
  <c r="JL121" i="5"/>
  <c r="JK148" i="5"/>
  <c r="JS148" i="5"/>
  <c r="JJ141" i="5"/>
  <c r="JE141" i="5"/>
  <c r="JF141" i="5" s="1"/>
  <c r="JJ164" i="5"/>
  <c r="JE164" i="5"/>
  <c r="JF164" i="5" s="1"/>
  <c r="JE134" i="5"/>
  <c r="JF134" i="5" s="1"/>
  <c r="JJ134" i="5"/>
  <c r="JL157" i="5"/>
  <c r="IT157" i="5"/>
  <c r="W157" i="7" s="1"/>
  <c r="X157" i="7" s="1"/>
  <c r="JE143" i="5"/>
  <c r="JF143" i="5" s="1"/>
  <c r="JJ143" i="5"/>
  <c r="JE128" i="5"/>
  <c r="JF128" i="5" s="1"/>
  <c r="JJ128" i="5"/>
  <c r="JE149" i="5"/>
  <c r="JF149" i="5" s="1"/>
  <c r="JJ149" i="5"/>
  <c r="JK128" i="5"/>
  <c r="JS128" i="5"/>
  <c r="JL143" i="5"/>
  <c r="IT143" i="5"/>
  <c r="W143" i="7" s="1"/>
  <c r="X143" i="7" s="1"/>
  <c r="JK217" i="5"/>
  <c r="JS217" i="5"/>
  <c r="JE154" i="5"/>
  <c r="JF154" i="5" s="1"/>
  <c r="JJ154" i="5"/>
  <c r="JS160" i="5"/>
  <c r="JK160" i="5"/>
  <c r="JL178" i="5"/>
  <c r="IT178" i="5"/>
  <c r="W178" i="7" s="1"/>
  <c r="X178" i="7" s="1"/>
  <c r="IT188" i="5"/>
  <c r="W188" i="7" s="1"/>
  <c r="X188" i="7" s="1"/>
  <c r="JL188" i="5"/>
  <c r="JS164" i="5"/>
  <c r="JK164" i="5"/>
  <c r="JL180" i="5"/>
  <c r="IT180" i="5"/>
  <c r="W180" i="7" s="1"/>
  <c r="X180" i="7" s="1"/>
  <c r="JL164" i="5"/>
  <c r="IT164" i="5"/>
  <c r="W164" i="7" s="1"/>
  <c r="X164" i="7" s="1"/>
  <c r="JL181" i="5"/>
  <c r="IT181" i="5"/>
  <c r="W181" i="7" s="1"/>
  <c r="X181" i="7" s="1"/>
  <c r="JS238" i="5"/>
  <c r="JK238" i="5"/>
  <c r="JJ182" i="5"/>
  <c r="JE182" i="5"/>
  <c r="JF182" i="5" s="1"/>
  <c r="JS182" i="5"/>
  <c r="JK182" i="5"/>
  <c r="JL170" i="5"/>
  <c r="IT170" i="5"/>
  <c r="W170" i="7" s="1"/>
  <c r="X170" i="7" s="1"/>
  <c r="JS197" i="5"/>
  <c r="JK197" i="5"/>
  <c r="JJ205" i="5"/>
  <c r="JE205" i="5"/>
  <c r="JF205" i="5" s="1"/>
  <c r="JS246" i="5"/>
  <c r="JK246" i="5"/>
  <c r="JE199" i="5"/>
  <c r="JF199" i="5" s="1"/>
  <c r="JJ199" i="5"/>
  <c r="JE223" i="5"/>
  <c r="JF223" i="5" s="1"/>
  <c r="JJ223" i="5"/>
  <c r="IT193" i="5"/>
  <c r="W193" i="7" s="1"/>
  <c r="X193" i="7" s="1"/>
  <c r="JL193" i="5"/>
  <c r="JJ212" i="5"/>
  <c r="JE212" i="5"/>
  <c r="JF212" i="5" s="1"/>
  <c r="IT239" i="5"/>
  <c r="W239" i="7" s="1"/>
  <c r="X239" i="7" s="1"/>
  <c r="JL239" i="5"/>
  <c r="JK212" i="5"/>
  <c r="JS212" i="5"/>
  <c r="JE230" i="5"/>
  <c r="JF230" i="5" s="1"/>
  <c r="JJ230" i="5"/>
  <c r="JS219" i="5"/>
  <c r="JK219" i="5"/>
  <c r="JJ244" i="5"/>
  <c r="JE244" i="5"/>
  <c r="JF244" i="5" s="1"/>
  <c r="JL220" i="5"/>
  <c r="IT220" i="5"/>
  <c r="W220" i="7" s="1"/>
  <c r="X220" i="7" s="1"/>
  <c r="IT217" i="5"/>
  <c r="W217" i="7" s="1"/>
  <c r="X217" i="7" s="1"/>
  <c r="JL217" i="5"/>
  <c r="JJ241" i="5"/>
  <c r="JE241" i="5"/>
  <c r="JF241" i="5" s="1"/>
  <c r="JJ226" i="5"/>
  <c r="JE226" i="5"/>
  <c r="JF226" i="5" s="1"/>
  <c r="JJ245" i="5"/>
  <c r="JE245" i="5"/>
  <c r="JF245" i="5" s="1"/>
  <c r="IT236" i="5"/>
  <c r="W236" i="7" s="1"/>
  <c r="X236" i="7" s="1"/>
  <c r="JL236" i="5"/>
  <c r="IO33" i="5"/>
  <c r="N33" i="7" s="1"/>
  <c r="O33" i="7" s="1"/>
  <c r="JC33" i="5"/>
  <c r="JG62" i="5"/>
  <c r="JB62" i="5"/>
  <c r="JC111" i="5"/>
  <c r="IO111" i="5"/>
  <c r="N111" i="7" s="1"/>
  <c r="O111" i="7" s="1"/>
  <c r="JB21" i="5"/>
  <c r="JG21" i="5"/>
  <c r="JC105" i="5"/>
  <c r="IO105" i="5"/>
  <c r="N105" i="7" s="1"/>
  <c r="O105" i="7" s="1"/>
  <c r="JC173" i="5"/>
  <c r="IO173" i="5"/>
  <c r="N173" i="7" s="1"/>
  <c r="O173" i="7" s="1"/>
  <c r="JB134" i="5"/>
  <c r="JG134" i="5"/>
  <c r="JC79" i="5"/>
  <c r="IO79" i="5"/>
  <c r="N79" i="7" s="1"/>
  <c r="O79" i="7" s="1"/>
  <c r="JC143" i="5"/>
  <c r="IO143" i="5"/>
  <c r="N143" i="7" s="1"/>
  <c r="O143" i="7" s="1"/>
  <c r="IO161" i="5"/>
  <c r="N161" i="7" s="1"/>
  <c r="O161" i="7" s="1"/>
  <c r="JC161" i="5"/>
  <c r="IO217" i="5"/>
  <c r="N217" i="7" s="1"/>
  <c r="O217" i="7" s="1"/>
  <c r="JC217" i="5"/>
  <c r="JC223" i="5"/>
  <c r="IO223" i="5"/>
  <c r="N223" i="7" s="1"/>
  <c r="O223" i="7" s="1"/>
  <c r="JS153" i="5"/>
  <c r="JK153" i="5"/>
  <c r="JS40" i="5"/>
  <c r="JK40" i="5"/>
  <c r="JK31" i="5"/>
  <c r="JS31" i="5"/>
  <c r="IT142" i="5"/>
  <c r="W142" i="7" s="1"/>
  <c r="X142" i="7" s="1"/>
  <c r="JL142" i="5"/>
  <c r="JJ94" i="5"/>
  <c r="JE94" i="5"/>
  <c r="JF94" i="5" s="1"/>
  <c r="JJ68" i="5"/>
  <c r="JE68" i="5"/>
  <c r="JF68" i="5" s="1"/>
  <c r="JL111" i="5"/>
  <c r="IT111" i="5"/>
  <c r="W111" i="7" s="1"/>
  <c r="X111" i="7" s="1"/>
  <c r="JJ81" i="5"/>
  <c r="JE81" i="5"/>
  <c r="JF81" i="5" s="1"/>
  <c r="JE155" i="5"/>
  <c r="JF155" i="5" s="1"/>
  <c r="JJ155" i="5"/>
  <c r="JK139" i="5"/>
  <c r="JS139" i="5"/>
  <c r="JK169" i="5"/>
  <c r="JS169" i="5"/>
  <c r="JK176" i="5"/>
  <c r="JS176" i="5"/>
  <c r="JE162" i="5"/>
  <c r="JF162" i="5" s="1"/>
  <c r="JJ162" i="5"/>
  <c r="JS215" i="5"/>
  <c r="JK215" i="5"/>
  <c r="JK209" i="5"/>
  <c r="JS209" i="5"/>
  <c r="JE214" i="5"/>
  <c r="JF214" i="5" s="1"/>
  <c r="JJ214" i="5"/>
  <c r="IV243" i="5"/>
  <c r="IX239" i="5"/>
  <c r="IW238" i="5"/>
  <c r="IW237" i="5"/>
  <c r="IW231" i="5"/>
  <c r="IX230" i="5"/>
  <c r="IV229" i="5"/>
  <c r="IX222" i="5"/>
  <c r="IX221" i="5"/>
  <c r="IX220" i="5"/>
  <c r="IW219" i="5"/>
  <c r="IV218" i="5"/>
  <c r="IW217" i="5"/>
  <c r="IX216" i="5"/>
  <c r="IX210" i="5"/>
  <c r="IW205" i="5"/>
  <c r="IX244" i="5"/>
  <c r="IW239" i="5"/>
  <c r="IV238" i="5"/>
  <c r="IV237" i="5"/>
  <c r="IX232" i="5"/>
  <c r="IV231" i="5"/>
  <c r="IW230" i="5"/>
  <c r="IX228" i="5"/>
  <c r="IX223" i="5"/>
  <c r="IW222" i="5"/>
  <c r="IW221" i="5"/>
  <c r="IW220" i="5"/>
  <c r="IV219" i="5"/>
  <c r="IV217" i="5"/>
  <c r="IW216" i="5"/>
  <c r="IX214" i="5"/>
  <c r="IW210" i="5"/>
  <c r="IX209" i="5"/>
  <c r="IX206" i="5"/>
  <c r="IV205" i="5"/>
  <c r="IX204" i="5"/>
  <c r="IW244" i="5"/>
  <c r="IV239" i="5"/>
  <c r="IX235" i="5"/>
  <c r="IW232" i="5"/>
  <c r="IV230" i="5"/>
  <c r="IW228" i="5"/>
  <c r="IX227" i="5"/>
  <c r="IX224" i="5"/>
  <c r="IW223" i="5"/>
  <c r="IV222" i="5"/>
  <c r="IV221" i="5"/>
  <c r="IV220" i="5"/>
  <c r="IV216" i="5"/>
  <c r="IX215" i="5"/>
  <c r="IV242" i="5"/>
  <c r="IV236" i="5"/>
  <c r="IX234" i="5"/>
  <c r="IX229" i="5"/>
  <c r="IV224" i="5"/>
  <c r="IX219" i="5"/>
  <c r="IW212" i="5"/>
  <c r="IV211" i="5"/>
  <c r="IW206" i="5"/>
  <c r="IW204" i="5"/>
  <c r="IV203" i="5"/>
  <c r="IW199" i="5"/>
  <c r="IX193" i="5"/>
  <c r="IW192" i="5"/>
  <c r="IW191" i="5"/>
  <c r="IX190" i="5"/>
  <c r="IW188" i="5"/>
  <c r="IX241" i="5"/>
  <c r="IW234" i="5"/>
  <c r="IW229" i="5"/>
  <c r="IW227" i="5"/>
  <c r="IV223" i="5"/>
  <c r="IX218" i="5"/>
  <c r="IW215" i="5"/>
  <c r="IX213" i="5"/>
  <c r="IV212" i="5"/>
  <c r="IX207" i="5"/>
  <c r="IV206" i="5"/>
  <c r="IV204" i="5"/>
  <c r="IV199" i="5"/>
  <c r="IX196" i="5"/>
  <c r="IX195" i="5"/>
  <c r="IX194" i="5"/>
  <c r="IW193" i="5"/>
  <c r="IV192" i="5"/>
  <c r="IV191" i="5"/>
  <c r="IW190" i="5"/>
  <c r="IX189" i="5"/>
  <c r="IX246" i="5"/>
  <c r="IW241" i="5"/>
  <c r="IX240" i="5"/>
  <c r="IV234" i="5"/>
  <c r="IV227" i="5"/>
  <c r="IW218" i="5"/>
  <c r="IV215" i="5"/>
  <c r="IW213" i="5"/>
  <c r="IV210" i="5"/>
  <c r="IW207" i="5"/>
  <c r="IW196" i="5"/>
  <c r="IW195" i="5"/>
  <c r="IW194" i="5"/>
  <c r="IV193" i="5"/>
  <c r="IV190" i="5"/>
  <c r="IW189" i="5"/>
  <c r="IW246" i="5"/>
  <c r="IV241" i="5"/>
  <c r="IW240" i="5"/>
  <c r="IX233" i="5"/>
  <c r="IX226" i="5"/>
  <c r="IV213" i="5"/>
  <c r="IX208" i="5"/>
  <c r="IV207" i="5"/>
  <c r="IX205" i="5"/>
  <c r="IX200" i="5"/>
  <c r="IX198" i="5"/>
  <c r="IX197" i="5"/>
  <c r="IV196" i="5"/>
  <c r="IV195" i="5"/>
  <c r="IV194" i="5"/>
  <c r="IV189" i="5"/>
  <c r="IV246" i="5"/>
  <c r="IV240" i="5"/>
  <c r="IX238" i="5"/>
  <c r="IW233" i="5"/>
  <c r="IV232" i="5"/>
  <c r="IW226" i="5"/>
  <c r="IX217" i="5"/>
  <c r="IW214" i="5"/>
  <c r="IW208" i="5"/>
  <c r="IX202" i="5"/>
  <c r="IW200" i="5"/>
  <c r="IW198" i="5"/>
  <c r="IW197" i="5"/>
  <c r="IW245" i="5"/>
  <c r="IV244" i="5"/>
  <c r="IX243" i="5"/>
  <c r="IX242" i="5"/>
  <c r="IX237" i="5"/>
  <c r="IX236" i="5"/>
  <c r="IW235" i="5"/>
  <c r="IW225" i="5"/>
  <c r="IX211" i="5"/>
  <c r="IW209" i="5"/>
  <c r="IX203" i="5"/>
  <c r="IV202" i="5"/>
  <c r="IW201" i="5"/>
  <c r="IW243" i="5"/>
  <c r="IW236" i="5"/>
  <c r="IW211" i="5"/>
  <c r="IX199" i="5"/>
  <c r="IX183" i="5"/>
  <c r="IW181" i="5"/>
  <c r="IX180" i="5"/>
  <c r="IV176" i="5"/>
  <c r="IW175" i="5"/>
  <c r="IV174" i="5"/>
  <c r="IV173" i="5"/>
  <c r="IW172" i="5"/>
  <c r="IX168" i="5"/>
  <c r="IW165" i="5"/>
  <c r="IX164" i="5"/>
  <c r="IW163" i="5"/>
  <c r="IX225" i="5"/>
  <c r="IV208" i="5"/>
  <c r="IX201" i="5"/>
  <c r="IX184" i="5"/>
  <c r="IW183" i="5"/>
  <c r="IV181" i="5"/>
  <c r="IW180" i="5"/>
  <c r="IV175" i="5"/>
  <c r="IV172" i="5"/>
  <c r="IX171" i="5"/>
  <c r="IX169" i="5"/>
  <c r="IW168" i="5"/>
  <c r="IX166" i="5"/>
  <c r="IV165" i="5"/>
  <c r="IW164" i="5"/>
  <c r="IV163" i="5"/>
  <c r="IX161" i="5"/>
  <c r="IX159" i="5"/>
  <c r="IW242" i="5"/>
  <c r="IV235" i="5"/>
  <c r="IV228" i="5"/>
  <c r="IV225" i="5"/>
  <c r="IW203" i="5"/>
  <c r="IV201" i="5"/>
  <c r="IX192" i="5"/>
  <c r="IX187" i="5"/>
  <c r="IX185" i="5"/>
  <c r="IW184" i="5"/>
  <c r="IV183" i="5"/>
  <c r="IV180" i="5"/>
  <c r="IX179" i="5"/>
  <c r="IX178" i="5"/>
  <c r="IW171" i="5"/>
  <c r="IW169" i="5"/>
  <c r="IV168" i="5"/>
  <c r="IX167" i="5"/>
  <c r="IW166" i="5"/>
  <c r="IV164" i="5"/>
  <c r="IW161" i="5"/>
  <c r="IX160" i="5"/>
  <c r="IW159" i="5"/>
  <c r="IX245" i="5"/>
  <c r="IX231" i="5"/>
  <c r="IV198" i="5"/>
  <c r="IW187" i="5"/>
  <c r="IX186" i="5"/>
  <c r="IW185" i="5"/>
  <c r="IV184" i="5"/>
  <c r="IW179" i="5"/>
  <c r="IW178" i="5"/>
  <c r="IV171" i="5"/>
  <c r="IV169" i="5"/>
  <c r="IW167" i="5"/>
  <c r="IV166" i="5"/>
  <c r="IX162" i="5"/>
  <c r="IV161" i="5"/>
  <c r="IW160" i="5"/>
  <c r="IV159" i="5"/>
  <c r="IV245" i="5"/>
  <c r="IW224" i="5"/>
  <c r="IX212" i="5"/>
  <c r="IX188" i="5"/>
  <c r="IV187" i="5"/>
  <c r="IW186" i="5"/>
  <c r="IV185" i="5"/>
  <c r="IX182" i="5"/>
  <c r="IV179" i="5"/>
  <c r="IV178" i="5"/>
  <c r="IX170" i="5"/>
  <c r="IV167" i="5"/>
  <c r="IW162" i="5"/>
  <c r="IV160" i="5"/>
  <c r="IV209" i="5"/>
  <c r="IX191" i="5"/>
  <c r="IV182" i="5"/>
  <c r="IW177" i="5"/>
  <c r="IX176" i="5"/>
  <c r="IX174" i="5"/>
  <c r="IX173" i="5"/>
  <c r="IV170" i="5"/>
  <c r="IX158" i="5"/>
  <c r="IV233" i="5"/>
  <c r="IX181" i="5"/>
  <c r="IW176" i="5"/>
  <c r="IX165" i="5"/>
  <c r="IX163" i="5"/>
  <c r="IW158" i="5"/>
  <c r="IX157" i="5"/>
  <c r="IX156" i="5"/>
  <c r="IW155" i="5"/>
  <c r="IX152" i="5"/>
  <c r="IW151" i="5"/>
  <c r="IX145" i="5"/>
  <c r="IV143" i="5"/>
  <c r="IW141" i="5"/>
  <c r="IV158" i="5"/>
  <c r="IW157" i="5"/>
  <c r="IW156" i="5"/>
  <c r="IV155" i="5"/>
  <c r="IX153" i="5"/>
  <c r="IW152" i="5"/>
  <c r="IV151" i="5"/>
  <c r="IW145" i="5"/>
  <c r="IV141" i="5"/>
  <c r="IW135" i="5"/>
  <c r="IV134" i="5"/>
  <c r="IW133" i="5"/>
  <c r="IV131" i="5"/>
  <c r="IV127" i="5"/>
  <c r="IW126" i="5"/>
  <c r="IX125" i="5"/>
  <c r="IW124" i="5"/>
  <c r="IV197" i="5"/>
  <c r="IW174" i="5"/>
  <c r="IX172" i="5"/>
  <c r="IV157" i="5"/>
  <c r="IV156" i="5"/>
  <c r="IW153" i="5"/>
  <c r="IV152" i="5"/>
  <c r="IX146" i="5"/>
  <c r="IV145" i="5"/>
  <c r="IX144" i="5"/>
  <c r="IV135" i="5"/>
  <c r="IV133" i="5"/>
  <c r="IV126" i="5"/>
  <c r="IW125" i="5"/>
  <c r="IV124" i="5"/>
  <c r="IV214" i="5"/>
  <c r="IV188" i="5"/>
  <c r="IV186" i="5"/>
  <c r="IW182" i="5"/>
  <c r="IX177" i="5"/>
  <c r="IW170" i="5"/>
  <c r="IV162" i="5"/>
  <c r="IX154" i="5"/>
  <c r="IV153" i="5"/>
  <c r="IX148" i="5"/>
  <c r="IW146" i="5"/>
  <c r="IW144" i="5"/>
  <c r="IX142" i="5"/>
  <c r="IV226" i="5"/>
  <c r="IV177" i="5"/>
  <c r="IX175" i="5"/>
  <c r="IW154" i="5"/>
  <c r="IX150" i="5"/>
  <c r="IX149" i="5"/>
  <c r="IW148" i="5"/>
  <c r="IX147" i="5"/>
  <c r="IV146" i="5"/>
  <c r="IV144" i="5"/>
  <c r="IW142" i="5"/>
  <c r="IX140" i="5"/>
  <c r="IX138" i="5"/>
  <c r="IX137" i="5"/>
  <c r="IW136" i="5"/>
  <c r="IW202" i="5"/>
  <c r="IV154" i="5"/>
  <c r="IW150" i="5"/>
  <c r="IW149" i="5"/>
  <c r="IV148" i="5"/>
  <c r="IW147" i="5"/>
  <c r="IV142" i="5"/>
  <c r="IW140" i="5"/>
  <c r="IX139" i="5"/>
  <c r="IW138" i="5"/>
  <c r="IW137" i="5"/>
  <c r="IV136" i="5"/>
  <c r="IX132" i="5"/>
  <c r="IX128" i="5"/>
  <c r="IV200" i="5"/>
  <c r="IX134" i="5"/>
  <c r="IV132" i="5"/>
  <c r="IX131" i="5"/>
  <c r="IW130" i="5"/>
  <c r="IW129" i="5"/>
  <c r="IV128" i="5"/>
  <c r="IX127" i="5"/>
  <c r="IW119" i="5"/>
  <c r="IX118" i="5"/>
  <c r="IX116" i="5"/>
  <c r="IV111" i="5"/>
  <c r="IX110" i="5"/>
  <c r="IV107" i="5"/>
  <c r="IW105" i="5"/>
  <c r="IX101" i="5"/>
  <c r="IV98" i="5"/>
  <c r="IW96" i="5"/>
  <c r="IX94" i="5"/>
  <c r="IV93" i="5"/>
  <c r="IV92" i="5"/>
  <c r="IV91" i="5"/>
  <c r="IX90" i="5"/>
  <c r="IV68" i="5"/>
  <c r="IW66" i="5"/>
  <c r="IX135" i="5"/>
  <c r="IW134" i="5"/>
  <c r="IX133" i="5"/>
  <c r="IW131" i="5"/>
  <c r="IV130" i="5"/>
  <c r="IV129" i="5"/>
  <c r="IW127" i="5"/>
  <c r="IX126" i="5"/>
  <c r="IV119" i="5"/>
  <c r="IW118" i="5"/>
  <c r="IX117" i="5"/>
  <c r="IW116" i="5"/>
  <c r="IW110" i="5"/>
  <c r="IV105" i="5"/>
  <c r="IW101" i="5"/>
  <c r="IV96" i="5"/>
  <c r="IX95" i="5"/>
  <c r="IW94" i="5"/>
  <c r="IW90" i="5"/>
  <c r="IX77" i="5"/>
  <c r="IV66" i="5"/>
  <c r="IV64" i="5"/>
  <c r="IW62" i="5"/>
  <c r="IV61" i="5"/>
  <c r="IX60" i="5"/>
  <c r="IW59" i="5"/>
  <c r="IX141" i="5"/>
  <c r="IX136" i="5"/>
  <c r="IV118" i="5"/>
  <c r="IW117" i="5"/>
  <c r="IV116" i="5"/>
  <c r="IX115" i="5"/>
  <c r="IX112" i="5"/>
  <c r="IV110" i="5"/>
  <c r="IX109" i="5"/>
  <c r="IX106" i="5"/>
  <c r="IX104" i="5"/>
  <c r="IV101" i="5"/>
  <c r="IX99" i="5"/>
  <c r="IW95" i="5"/>
  <c r="IV94" i="5"/>
  <c r="IV90" i="5"/>
  <c r="IX89" i="5"/>
  <c r="IX83" i="5"/>
  <c r="IX82" i="5"/>
  <c r="IX81" i="5"/>
  <c r="IX79" i="5"/>
  <c r="IX78" i="5"/>
  <c r="IW77" i="5"/>
  <c r="IX75" i="5"/>
  <c r="IV62" i="5"/>
  <c r="IW173" i="5"/>
  <c r="IV149" i="5"/>
  <c r="IV147" i="5"/>
  <c r="IX143" i="5"/>
  <c r="IV138" i="5"/>
  <c r="IV137" i="5"/>
  <c r="IX123" i="5"/>
  <c r="IV117" i="5"/>
  <c r="IW115" i="5"/>
  <c r="IX114" i="5"/>
  <c r="IW112" i="5"/>
  <c r="IW109" i="5"/>
  <c r="IW106" i="5"/>
  <c r="IW104" i="5"/>
  <c r="IX100" i="5"/>
  <c r="IW99" i="5"/>
  <c r="IV95" i="5"/>
  <c r="IW89" i="5"/>
  <c r="IX88" i="5"/>
  <c r="IX87" i="5"/>
  <c r="IX85" i="5"/>
  <c r="IX84" i="5"/>
  <c r="IW83" i="5"/>
  <c r="IW82" i="5"/>
  <c r="IW81" i="5"/>
  <c r="IX80" i="5"/>
  <c r="IW79" i="5"/>
  <c r="IW78" i="5"/>
  <c r="IV77" i="5"/>
  <c r="IX76" i="5"/>
  <c r="IW75" i="5"/>
  <c r="IX73" i="5"/>
  <c r="IX71" i="5"/>
  <c r="IV60" i="5"/>
  <c r="IW58" i="5"/>
  <c r="IX151" i="5"/>
  <c r="IW143" i="5"/>
  <c r="IV125" i="5"/>
  <c r="IW123" i="5"/>
  <c r="IX122" i="5"/>
  <c r="IX120" i="5"/>
  <c r="IV115" i="5"/>
  <c r="IW114" i="5"/>
  <c r="IX113" i="5"/>
  <c r="IV112" i="5"/>
  <c r="IV109" i="5"/>
  <c r="IX108" i="5"/>
  <c r="IV106" i="5"/>
  <c r="IV104" i="5"/>
  <c r="IX103" i="5"/>
  <c r="IW100" i="5"/>
  <c r="IV99" i="5"/>
  <c r="IX97" i="5"/>
  <c r="IV89" i="5"/>
  <c r="IW88" i="5"/>
  <c r="IW87" i="5"/>
  <c r="IX86" i="5"/>
  <c r="IW85" i="5"/>
  <c r="IW84" i="5"/>
  <c r="IV83" i="5"/>
  <c r="IV82" i="5"/>
  <c r="IV81" i="5"/>
  <c r="IW80" i="5"/>
  <c r="IV79" i="5"/>
  <c r="IV78" i="5"/>
  <c r="IW76" i="5"/>
  <c r="IV75" i="5"/>
  <c r="IX74" i="5"/>
  <c r="IW73" i="5"/>
  <c r="IX72" i="5"/>
  <c r="IW71" i="5"/>
  <c r="IX69" i="5"/>
  <c r="IV58" i="5"/>
  <c r="IX155" i="5"/>
  <c r="IV139" i="5"/>
  <c r="IX124" i="5"/>
  <c r="IV122" i="5"/>
  <c r="IW121" i="5"/>
  <c r="IV120" i="5"/>
  <c r="IV113" i="5"/>
  <c r="IX111" i="5"/>
  <c r="IV108" i="5"/>
  <c r="IX107" i="5"/>
  <c r="IV103" i="5"/>
  <c r="IW102" i="5"/>
  <c r="IX98" i="5"/>
  <c r="IV97" i="5"/>
  <c r="IX93" i="5"/>
  <c r="IX92" i="5"/>
  <c r="IX91" i="5"/>
  <c r="IV86" i="5"/>
  <c r="IV74" i="5"/>
  <c r="IV72" i="5"/>
  <c r="IW70" i="5"/>
  <c r="IV69" i="5"/>
  <c r="IX68" i="5"/>
  <c r="IW67" i="5"/>
  <c r="IX65" i="5"/>
  <c r="IX63" i="5"/>
  <c r="IX129" i="5"/>
  <c r="IV121" i="5"/>
  <c r="IX119" i="5"/>
  <c r="IX96" i="5"/>
  <c r="IW92" i="5"/>
  <c r="IX59" i="5"/>
  <c r="IV52" i="5"/>
  <c r="IW50" i="5"/>
  <c r="IW49" i="5"/>
  <c r="IW41" i="5"/>
  <c r="IV38" i="5"/>
  <c r="IX36" i="5"/>
  <c r="IX35" i="5"/>
  <c r="IW113" i="5"/>
  <c r="IV88" i="5"/>
  <c r="IW86" i="5"/>
  <c r="IV84" i="5"/>
  <c r="IV80" i="5"/>
  <c r="IV76" i="5"/>
  <c r="IW74" i="5"/>
  <c r="IW72" i="5"/>
  <c r="IX70" i="5"/>
  <c r="IX62" i="5"/>
  <c r="IV59" i="5"/>
  <c r="IV50" i="5"/>
  <c r="IV49" i="5"/>
  <c r="IX48" i="5"/>
  <c r="IX45" i="5"/>
  <c r="IV41" i="5"/>
  <c r="IX40" i="5"/>
  <c r="IX37" i="5"/>
  <c r="IW36" i="5"/>
  <c r="IW35" i="5"/>
  <c r="IV33" i="5"/>
  <c r="IV30" i="5"/>
  <c r="IX21" i="5"/>
  <c r="IX20" i="5"/>
  <c r="IV17" i="5"/>
  <c r="IV13" i="5"/>
  <c r="IV8" i="5"/>
  <c r="IW4" i="5"/>
  <c r="IV150" i="5"/>
  <c r="IW132" i="5"/>
  <c r="IW128" i="5"/>
  <c r="IW111" i="5"/>
  <c r="IV70" i="5"/>
  <c r="IW68" i="5"/>
  <c r="IX66" i="5"/>
  <c r="IW63" i="5"/>
  <c r="IX57" i="5"/>
  <c r="IX55" i="5"/>
  <c r="IW48" i="5"/>
  <c r="IX47" i="5"/>
  <c r="IW45" i="5"/>
  <c r="IW40" i="5"/>
  <c r="IW37" i="5"/>
  <c r="IV36" i="5"/>
  <c r="IV35" i="5"/>
  <c r="IX28" i="5"/>
  <c r="IX27" i="5"/>
  <c r="IW21" i="5"/>
  <c r="IW20" i="5"/>
  <c r="IX19" i="5"/>
  <c r="IX7" i="5"/>
  <c r="IV4" i="5"/>
  <c r="IX3" i="5"/>
  <c r="IX2" i="5"/>
  <c r="IW122" i="5"/>
  <c r="IW120" i="5"/>
  <c r="IX102" i="5"/>
  <c r="IW97" i="5"/>
  <c r="IV63" i="5"/>
  <c r="IW57" i="5"/>
  <c r="IW55" i="5"/>
  <c r="IX54" i="5"/>
  <c r="IX53" i="5"/>
  <c r="IV48" i="5"/>
  <c r="IW47" i="5"/>
  <c r="IX46" i="5"/>
  <c r="IV45" i="5"/>
  <c r="IX44" i="5"/>
  <c r="IV40" i="5"/>
  <c r="IV37" i="5"/>
  <c r="IX34" i="5"/>
  <c r="IX29" i="5"/>
  <c r="IW28" i="5"/>
  <c r="IW27" i="5"/>
  <c r="IX26" i="5"/>
  <c r="IV21" i="5"/>
  <c r="IV20" i="5"/>
  <c r="IW19" i="5"/>
  <c r="IW7" i="5"/>
  <c r="IW3" i="5"/>
  <c r="IW2" i="5"/>
  <c r="IV140" i="5"/>
  <c r="IW107" i="5"/>
  <c r="IV102" i="5"/>
  <c r="IW93" i="5"/>
  <c r="IW91" i="5"/>
  <c r="IX64" i="5"/>
  <c r="IX58" i="5"/>
  <c r="IV57" i="5"/>
  <c r="IX56" i="5"/>
  <c r="IV55" i="5"/>
  <c r="IW54" i="5"/>
  <c r="IW53" i="5"/>
  <c r="IV47" i="5"/>
  <c r="IW46" i="5"/>
  <c r="IW44" i="5"/>
  <c r="IX43" i="5"/>
  <c r="IX39" i="5"/>
  <c r="IW34" i="5"/>
  <c r="IW29" i="5"/>
  <c r="IV28" i="5"/>
  <c r="IV27" i="5"/>
  <c r="IW26" i="5"/>
  <c r="IX25" i="5"/>
  <c r="IX24" i="5"/>
  <c r="IV19" i="5"/>
  <c r="IX18" i="5"/>
  <c r="IX16" i="5"/>
  <c r="IX15" i="5"/>
  <c r="IV7" i="5"/>
  <c r="IV3" i="5"/>
  <c r="IV2" i="5"/>
  <c r="IX130" i="5"/>
  <c r="IX105" i="5"/>
  <c r="IW98" i="5"/>
  <c r="IV67" i="5"/>
  <c r="IW65" i="5"/>
  <c r="IX61" i="5"/>
  <c r="IV56" i="5"/>
  <c r="IX52" i="5"/>
  <c r="IW51" i="5"/>
  <c r="IV43" i="5"/>
  <c r="IW42" i="5"/>
  <c r="IV39" i="5"/>
  <c r="IX38" i="5"/>
  <c r="IX32" i="5"/>
  <c r="IX31" i="5"/>
  <c r="IV25" i="5"/>
  <c r="IV24" i="5"/>
  <c r="IW23" i="5"/>
  <c r="IX22" i="5"/>
  <c r="IV18" i="5"/>
  <c r="IV16" i="5"/>
  <c r="IV15" i="5"/>
  <c r="IX14" i="5"/>
  <c r="IW12" i="5"/>
  <c r="IW11" i="5"/>
  <c r="IW10" i="5"/>
  <c r="IW9" i="5"/>
  <c r="IW6" i="5"/>
  <c r="IX5" i="5"/>
  <c r="IV123" i="5"/>
  <c r="IW108" i="5"/>
  <c r="IV51" i="5"/>
  <c r="IX49" i="5"/>
  <c r="IW38" i="5"/>
  <c r="IX30" i="5"/>
  <c r="IV29" i="5"/>
  <c r="IW25" i="5"/>
  <c r="IV11" i="5"/>
  <c r="IX6" i="5"/>
  <c r="IV5" i="5"/>
  <c r="IV114" i="5"/>
  <c r="IV100" i="5"/>
  <c r="IV85" i="5"/>
  <c r="IW69" i="5"/>
  <c r="IW43" i="5"/>
  <c r="IV34" i="5"/>
  <c r="IW30" i="5"/>
  <c r="IW16" i="5"/>
  <c r="IX12" i="5"/>
  <c r="IV6" i="5"/>
  <c r="IX121" i="5"/>
  <c r="IX41" i="5"/>
  <c r="IW31" i="5"/>
  <c r="IV26" i="5"/>
  <c r="IV12" i="5"/>
  <c r="IX8" i="5"/>
  <c r="IX67" i="5"/>
  <c r="IW56" i="5"/>
  <c r="IV54" i="5"/>
  <c r="IW39" i="5"/>
  <c r="IV31" i="5"/>
  <c r="IW22" i="5"/>
  <c r="IX9" i="5"/>
  <c r="IW8" i="5"/>
  <c r="IW61" i="5"/>
  <c r="IW52" i="5"/>
  <c r="IX50" i="5"/>
  <c r="IW32" i="5"/>
  <c r="IX23" i="5"/>
  <c r="IV22" i="5"/>
  <c r="IX17" i="5"/>
  <c r="IX13" i="5"/>
  <c r="IV9" i="5"/>
  <c r="IW103" i="5"/>
  <c r="IV65" i="5"/>
  <c r="IW60" i="5"/>
  <c r="IV42" i="5"/>
  <c r="IX33" i="5"/>
  <c r="IW24" i="5"/>
  <c r="IW14" i="5"/>
  <c r="IV10" i="5"/>
  <c r="IX4" i="5"/>
  <c r="IV14" i="5"/>
  <c r="IV73" i="5"/>
  <c r="IV23" i="5"/>
  <c r="IW18" i="5"/>
  <c r="IW13" i="5"/>
  <c r="IW139" i="5"/>
  <c r="IV71" i="5"/>
  <c r="IW33" i="5"/>
  <c r="IV46" i="5"/>
  <c r="IV32" i="5"/>
  <c r="IW17" i="5"/>
  <c r="IW64" i="5"/>
  <c r="IV53" i="5"/>
  <c r="IX11" i="5"/>
  <c r="IV87" i="5"/>
  <c r="IX51" i="5"/>
  <c r="IW15" i="5"/>
  <c r="IW5" i="5"/>
  <c r="IV44" i="5"/>
  <c r="IX42" i="5"/>
  <c r="IX10" i="5"/>
  <c r="JG20" i="5"/>
  <c r="JB20" i="5"/>
  <c r="JC101" i="5"/>
  <c r="IO101" i="5"/>
  <c r="N101" i="7" s="1"/>
  <c r="O101" i="7" s="1"/>
  <c r="JC91" i="5"/>
  <c r="IO91" i="5"/>
  <c r="N91" i="7" s="1"/>
  <c r="O91" i="7" s="1"/>
  <c r="IO156" i="5"/>
  <c r="N156" i="7" s="1"/>
  <c r="O156" i="7" s="1"/>
  <c r="JC156" i="5"/>
  <c r="JC81" i="5"/>
  <c r="IO81" i="5"/>
  <c r="N81" i="7" s="1"/>
  <c r="O81" i="7" s="1"/>
  <c r="JG128" i="5"/>
  <c r="JB128" i="5"/>
  <c r="JG142" i="5"/>
  <c r="JB142" i="5"/>
  <c r="IT79" i="5"/>
  <c r="W79" i="7" s="1"/>
  <c r="X79" i="7" s="1"/>
  <c r="JL79" i="5"/>
  <c r="JE20" i="5"/>
  <c r="JF20" i="5" s="1"/>
  <c r="JJ20" i="5"/>
  <c r="JJ11" i="5"/>
  <c r="JE11" i="5"/>
  <c r="JF11" i="5" s="1"/>
  <c r="JK6" i="5"/>
  <c r="JS6" i="5"/>
  <c r="IT80" i="5"/>
  <c r="W80" i="7" s="1"/>
  <c r="X80" i="7" s="1"/>
  <c r="JL80" i="5"/>
  <c r="JL147" i="5"/>
  <c r="IT147" i="5"/>
  <c r="W147" i="7" s="1"/>
  <c r="X147" i="7" s="1"/>
  <c r="JE121" i="5"/>
  <c r="JF121" i="5" s="1"/>
  <c r="JJ121" i="5"/>
  <c r="JE71" i="5"/>
  <c r="JF71" i="5" s="1"/>
  <c r="JJ71" i="5"/>
  <c r="JJ157" i="5"/>
  <c r="JE157" i="5"/>
  <c r="JF157" i="5" s="1"/>
  <c r="JE227" i="5"/>
  <c r="JF227" i="5" s="1"/>
  <c r="JJ227" i="5"/>
  <c r="JK171" i="5"/>
  <c r="JS171" i="5"/>
  <c r="JS163" i="5"/>
  <c r="JK163" i="5"/>
  <c r="JJ167" i="5"/>
  <c r="JE167" i="5"/>
  <c r="JF167" i="5" s="1"/>
  <c r="JK192" i="5"/>
  <c r="JS192" i="5"/>
  <c r="JJ229" i="5"/>
  <c r="JE229" i="5"/>
  <c r="JF229" i="5" s="1"/>
  <c r="IT243" i="5"/>
  <c r="W243" i="7" s="1"/>
  <c r="X243" i="7" s="1"/>
  <c r="JL243" i="5"/>
  <c r="JC52" i="5"/>
  <c r="IO52" i="5"/>
  <c r="N52" i="7" s="1"/>
  <c r="O52" i="7" s="1"/>
  <c r="JG23" i="5"/>
  <c r="JB23" i="5"/>
  <c r="IO35" i="5"/>
  <c r="N35" i="7" s="1"/>
  <c r="O35" i="7" s="1"/>
  <c r="JC35" i="5"/>
  <c r="JB30" i="5"/>
  <c r="JG30" i="5"/>
  <c r="JC20" i="5"/>
  <c r="IO20" i="5"/>
  <c r="N20" i="7" s="1"/>
  <c r="O20" i="7" s="1"/>
  <c r="JB33" i="5"/>
  <c r="JG33" i="5"/>
  <c r="JC4" i="5"/>
  <c r="IO4" i="5"/>
  <c r="N4" i="7" s="1"/>
  <c r="O4" i="7" s="1"/>
  <c r="JC8" i="5"/>
  <c r="IO8" i="5"/>
  <c r="N8" i="7" s="1"/>
  <c r="O8" i="7" s="1"/>
  <c r="IO118" i="5"/>
  <c r="N118" i="7" s="1"/>
  <c r="O118" i="7" s="1"/>
  <c r="JC118" i="5"/>
  <c r="JC15" i="5"/>
  <c r="IO15" i="5"/>
  <c r="N15" i="7" s="1"/>
  <c r="O15" i="7" s="1"/>
  <c r="JB18" i="5"/>
  <c r="JG18" i="5"/>
  <c r="JG34" i="5"/>
  <c r="JB34" i="5"/>
  <c r="JG54" i="5"/>
  <c r="JB54" i="5"/>
  <c r="JG70" i="5"/>
  <c r="JB70" i="5"/>
  <c r="JC2" i="5"/>
  <c r="IO2" i="5"/>
  <c r="N2" i="7" s="1"/>
  <c r="O2" i="7" s="1"/>
  <c r="IO26" i="5"/>
  <c r="N26" i="7" s="1"/>
  <c r="O26" i="7" s="1"/>
  <c r="JC26" i="5"/>
  <c r="IO44" i="5"/>
  <c r="N44" i="7" s="1"/>
  <c r="O44" i="7" s="1"/>
  <c r="JC44" i="5"/>
  <c r="JG57" i="5"/>
  <c r="JB57" i="5"/>
  <c r="JC3" i="5"/>
  <c r="IO3" i="5"/>
  <c r="N3" i="7" s="1"/>
  <c r="O3" i="7" s="1"/>
  <c r="JC55" i="5"/>
  <c r="IO55" i="5"/>
  <c r="N55" i="7" s="1"/>
  <c r="O55" i="7" s="1"/>
  <c r="JB143" i="5"/>
  <c r="JG143" i="5"/>
  <c r="JC64" i="5"/>
  <c r="IO64" i="5"/>
  <c r="N64" i="7" s="1"/>
  <c r="O64" i="7" s="1"/>
  <c r="JC93" i="5"/>
  <c r="IO93" i="5"/>
  <c r="N93" i="7" s="1"/>
  <c r="O93" i="7" s="1"/>
  <c r="JG111" i="5"/>
  <c r="JB111" i="5"/>
  <c r="JB151" i="5"/>
  <c r="JG151" i="5"/>
  <c r="JC97" i="5"/>
  <c r="IO97" i="5"/>
  <c r="N97" i="7" s="1"/>
  <c r="O97" i="7" s="1"/>
  <c r="JC121" i="5"/>
  <c r="IO121" i="5"/>
  <c r="N121" i="7" s="1"/>
  <c r="O121" i="7" s="1"/>
  <c r="JC72" i="5"/>
  <c r="IO72" i="5"/>
  <c r="N72" i="7" s="1"/>
  <c r="O72" i="7" s="1"/>
  <c r="JG89" i="5"/>
  <c r="JB89" i="5"/>
  <c r="JC127" i="5"/>
  <c r="IO127" i="5"/>
  <c r="N127" i="7" s="1"/>
  <c r="O127" i="7" s="1"/>
  <c r="IO166" i="5"/>
  <c r="N166" i="7" s="1"/>
  <c r="O166" i="7" s="1"/>
  <c r="JC166" i="5"/>
  <c r="JC80" i="5"/>
  <c r="IO80" i="5"/>
  <c r="N80" i="7" s="1"/>
  <c r="O80" i="7" s="1"/>
  <c r="IO114" i="5"/>
  <c r="N114" i="7" s="1"/>
  <c r="O114" i="7" s="1"/>
  <c r="JC114" i="5"/>
  <c r="JG60" i="5"/>
  <c r="JB60" i="5"/>
  <c r="JC83" i="5"/>
  <c r="IO83" i="5"/>
  <c r="N83" i="7" s="1"/>
  <c r="O83" i="7" s="1"/>
  <c r="IO106" i="5"/>
  <c r="N106" i="7" s="1"/>
  <c r="O106" i="7" s="1"/>
  <c r="JC106" i="5"/>
  <c r="IO152" i="5"/>
  <c r="N152" i="7" s="1"/>
  <c r="O152" i="7" s="1"/>
  <c r="JC152" i="5"/>
  <c r="JB94" i="5"/>
  <c r="JG94" i="5"/>
  <c r="JG118" i="5"/>
  <c r="JB118" i="5"/>
  <c r="JG130" i="5"/>
  <c r="JB130" i="5"/>
  <c r="JB170" i="5"/>
  <c r="JG170" i="5"/>
  <c r="JB174" i="5"/>
  <c r="JG174" i="5"/>
  <c r="JG158" i="5"/>
  <c r="JB158" i="5"/>
  <c r="JB176" i="5"/>
  <c r="JG176" i="5"/>
  <c r="IO142" i="5"/>
  <c r="N142" i="7" s="1"/>
  <c r="O142" i="7" s="1"/>
  <c r="JC142" i="5"/>
  <c r="IO144" i="5"/>
  <c r="N144" i="7" s="1"/>
  <c r="O144" i="7" s="1"/>
  <c r="JC144" i="5"/>
  <c r="JC174" i="5"/>
  <c r="IO174" i="5"/>
  <c r="N174" i="7" s="1"/>
  <c r="O174" i="7" s="1"/>
  <c r="JC170" i="5"/>
  <c r="IO170" i="5"/>
  <c r="N170" i="7" s="1"/>
  <c r="O170" i="7" s="1"/>
  <c r="IO205" i="5"/>
  <c r="N205" i="7" s="1"/>
  <c r="O205" i="7" s="1"/>
  <c r="JC205" i="5"/>
  <c r="JG178" i="5"/>
  <c r="JB178" i="5"/>
  <c r="JC178" i="5"/>
  <c r="IO178" i="5"/>
  <c r="N178" i="7" s="1"/>
  <c r="O178" i="7" s="1"/>
  <c r="JC162" i="5"/>
  <c r="IO162" i="5"/>
  <c r="N162" i="7" s="1"/>
  <c r="O162" i="7" s="1"/>
  <c r="JC206" i="5"/>
  <c r="IO206" i="5"/>
  <c r="N206" i="7" s="1"/>
  <c r="O206" i="7" s="1"/>
  <c r="JC168" i="5"/>
  <c r="IO168" i="5"/>
  <c r="N168" i="7" s="1"/>
  <c r="O168" i="7" s="1"/>
  <c r="JC183" i="5"/>
  <c r="IO183" i="5"/>
  <c r="N183" i="7" s="1"/>
  <c r="O183" i="7" s="1"/>
  <c r="IO191" i="5"/>
  <c r="N191" i="7" s="1"/>
  <c r="O191" i="7" s="1"/>
  <c r="JC191" i="5"/>
  <c r="JC213" i="5"/>
  <c r="IO213" i="5"/>
  <c r="N213" i="7" s="1"/>
  <c r="O213" i="7" s="1"/>
  <c r="IO203" i="5"/>
  <c r="N203" i="7" s="1"/>
  <c r="O203" i="7" s="1"/>
  <c r="JC203" i="5"/>
  <c r="JB225" i="5"/>
  <c r="JG225" i="5"/>
  <c r="IO195" i="5"/>
  <c r="N195" i="7" s="1"/>
  <c r="O195" i="7" s="1"/>
  <c r="JC195" i="5"/>
  <c r="JG226" i="5"/>
  <c r="JB226" i="5"/>
  <c r="IO226" i="5"/>
  <c r="N226" i="7" s="1"/>
  <c r="O226" i="7" s="1"/>
  <c r="JC226" i="5"/>
  <c r="JG246" i="5"/>
  <c r="JB246" i="5"/>
  <c r="IO234" i="5"/>
  <c r="N234" i="7" s="1"/>
  <c r="O234" i="7" s="1"/>
  <c r="JC234" i="5"/>
  <c r="JC214" i="5"/>
  <c r="IO214" i="5"/>
  <c r="N214" i="7" s="1"/>
  <c r="O214" i="7" s="1"/>
  <c r="JB228" i="5"/>
  <c r="JG228" i="5"/>
  <c r="JS118" i="5"/>
  <c r="JK118" i="5"/>
  <c r="JL40" i="5"/>
  <c r="IT40" i="5"/>
  <c r="W40" i="7" s="1"/>
  <c r="X40" i="7" s="1"/>
  <c r="JL18" i="5"/>
  <c r="IT18" i="5"/>
  <c r="W18" i="7" s="1"/>
  <c r="X18" i="7" s="1"/>
  <c r="JS26" i="5"/>
  <c r="JK26" i="5"/>
  <c r="JK16" i="5"/>
  <c r="JS16" i="5"/>
  <c r="IT16" i="5"/>
  <c r="W16" i="7" s="1"/>
  <c r="X16" i="7" s="1"/>
  <c r="JL16" i="5"/>
  <c r="IT15" i="5"/>
  <c r="W15" i="7" s="1"/>
  <c r="X15" i="7" s="1"/>
  <c r="JL15" i="5"/>
  <c r="JE49" i="5"/>
  <c r="JF49" i="5" s="1"/>
  <c r="JJ49" i="5"/>
  <c r="JK138" i="5"/>
  <c r="JS138" i="5"/>
  <c r="JL27" i="5"/>
  <c r="IT27" i="5"/>
  <c r="W27" i="7" s="1"/>
  <c r="X27" i="7" s="1"/>
  <c r="JS48" i="5"/>
  <c r="JK48" i="5"/>
  <c r="JE79" i="5"/>
  <c r="JF79" i="5" s="1"/>
  <c r="JJ79" i="5"/>
  <c r="JE112" i="5"/>
  <c r="JF112" i="5" s="1"/>
  <c r="JJ112" i="5"/>
  <c r="JE17" i="5"/>
  <c r="JF17" i="5" s="1"/>
  <c r="JJ17" i="5"/>
  <c r="IT37" i="5"/>
  <c r="W37" i="7" s="1"/>
  <c r="X37" i="7" s="1"/>
  <c r="JL37" i="5"/>
  <c r="IT124" i="5"/>
  <c r="W124" i="7" s="1"/>
  <c r="X124" i="7" s="1"/>
  <c r="JL124" i="5"/>
  <c r="JS14" i="5"/>
  <c r="JK14" i="5"/>
  <c r="IT36" i="5"/>
  <c r="W36" i="7" s="1"/>
  <c r="X36" i="7" s="1"/>
  <c r="JL36" i="5"/>
  <c r="IT104" i="5"/>
  <c r="W104" i="7" s="1"/>
  <c r="X104" i="7" s="1"/>
  <c r="JL104" i="5"/>
  <c r="JK11" i="5"/>
  <c r="JS11" i="5"/>
  <c r="IT31" i="5"/>
  <c r="W31" i="7" s="1"/>
  <c r="X31" i="7" s="1"/>
  <c r="JL31" i="5"/>
  <c r="JE59" i="5"/>
  <c r="JF59" i="5" s="1"/>
  <c r="JJ59" i="5"/>
  <c r="JL88" i="5"/>
  <c r="IT88" i="5"/>
  <c r="W88" i="7" s="1"/>
  <c r="X88" i="7" s="1"/>
  <c r="JL10" i="5"/>
  <c r="IT10" i="5"/>
  <c r="W10" i="7" s="1"/>
  <c r="X10" i="7" s="1"/>
  <c r="JE24" i="5"/>
  <c r="JF24" i="5" s="1"/>
  <c r="JJ24" i="5"/>
  <c r="JE44" i="5"/>
  <c r="JF44" i="5" s="1"/>
  <c r="JJ44" i="5"/>
  <c r="JK90" i="5"/>
  <c r="JS90" i="5"/>
  <c r="JK39" i="5"/>
  <c r="JS39" i="5"/>
  <c r="JE57" i="5"/>
  <c r="JF57" i="5" s="1"/>
  <c r="JJ57" i="5"/>
  <c r="IT71" i="5"/>
  <c r="W71" i="7" s="1"/>
  <c r="X71" i="7" s="1"/>
  <c r="JL71" i="5"/>
  <c r="JL82" i="5"/>
  <c r="IT82" i="5"/>
  <c r="W82" i="7" s="1"/>
  <c r="X82" i="7" s="1"/>
  <c r="IT100" i="5"/>
  <c r="W100" i="7" s="1"/>
  <c r="X100" i="7" s="1"/>
  <c r="JL100" i="5"/>
  <c r="JE125" i="5"/>
  <c r="JF125" i="5" s="1"/>
  <c r="JJ125" i="5"/>
  <c r="JJ64" i="5"/>
  <c r="JE64" i="5"/>
  <c r="JF64" i="5" s="1"/>
  <c r="JE96" i="5"/>
  <c r="JF96" i="5" s="1"/>
  <c r="JJ96" i="5"/>
  <c r="JL118" i="5"/>
  <c r="IT118" i="5"/>
  <c r="W118" i="7" s="1"/>
  <c r="X118" i="7" s="1"/>
  <c r="IT61" i="5"/>
  <c r="W61" i="7" s="1"/>
  <c r="X61" i="7" s="1"/>
  <c r="JL61" i="5"/>
  <c r="JK92" i="5"/>
  <c r="JS92" i="5"/>
  <c r="JL110" i="5"/>
  <c r="IT110" i="5"/>
  <c r="W110" i="7" s="1"/>
  <c r="X110" i="7" s="1"/>
  <c r="JL141" i="5"/>
  <c r="IT141" i="5"/>
  <c r="W141" i="7" s="1"/>
  <c r="X141" i="7" s="1"/>
  <c r="JK70" i="5"/>
  <c r="JS70" i="5"/>
  <c r="JK98" i="5"/>
  <c r="JS98" i="5"/>
  <c r="IT127" i="5"/>
  <c r="W127" i="7" s="1"/>
  <c r="X127" i="7" s="1"/>
  <c r="JL127" i="5"/>
  <c r="JK67" i="5"/>
  <c r="JS67" i="5"/>
  <c r="JK86" i="5"/>
  <c r="JS86" i="5"/>
  <c r="JE113" i="5"/>
  <c r="JF113" i="5" s="1"/>
  <c r="JJ113" i="5"/>
  <c r="IT132" i="5"/>
  <c r="W132" i="7" s="1"/>
  <c r="X132" i="7" s="1"/>
  <c r="JL132" i="5"/>
  <c r="JS73" i="5"/>
  <c r="JK73" i="5"/>
  <c r="JS85" i="5"/>
  <c r="JK85" i="5"/>
  <c r="JL103" i="5"/>
  <c r="IT103" i="5"/>
  <c r="W103" i="7" s="1"/>
  <c r="X103" i="7" s="1"/>
  <c r="JL122" i="5"/>
  <c r="IT122" i="5"/>
  <c r="W122" i="7" s="1"/>
  <c r="X122" i="7" s="1"/>
  <c r="IT150" i="5"/>
  <c r="W150" i="7" s="1"/>
  <c r="X150" i="7" s="1"/>
  <c r="JL150" i="5"/>
  <c r="IT144" i="5"/>
  <c r="W144" i="7" s="1"/>
  <c r="X144" i="7" s="1"/>
  <c r="JL144" i="5"/>
  <c r="JS166" i="5"/>
  <c r="JK166" i="5"/>
  <c r="JL135" i="5"/>
  <c r="IT135" i="5"/>
  <c r="W135" i="7" s="1"/>
  <c r="X135" i="7" s="1"/>
  <c r="JS159" i="5"/>
  <c r="JK159" i="5"/>
  <c r="JS151" i="5"/>
  <c r="JK151" i="5"/>
  <c r="JK129" i="5"/>
  <c r="JS129" i="5"/>
  <c r="JL151" i="5"/>
  <c r="IT151" i="5"/>
  <c r="W151" i="7" s="1"/>
  <c r="X151" i="7" s="1"/>
  <c r="JL129" i="5"/>
  <c r="IT129" i="5"/>
  <c r="W129" i="7" s="1"/>
  <c r="X129" i="7" s="1"/>
  <c r="JE147" i="5"/>
  <c r="JF147" i="5" s="1"/>
  <c r="JJ147" i="5"/>
  <c r="IT139" i="5"/>
  <c r="W139" i="7" s="1"/>
  <c r="X139" i="7" s="1"/>
  <c r="JL139" i="5"/>
  <c r="JL161" i="5"/>
  <c r="IT161" i="5"/>
  <c r="W161" i="7" s="1"/>
  <c r="X161" i="7" s="1"/>
  <c r="JS161" i="5"/>
  <c r="JK161" i="5"/>
  <c r="IT179" i="5"/>
  <c r="W179" i="7" s="1"/>
  <c r="X179" i="7" s="1"/>
  <c r="JL179" i="5"/>
  <c r="JK200" i="5"/>
  <c r="JS200" i="5"/>
  <c r="JS165" i="5"/>
  <c r="JK165" i="5"/>
  <c r="JS181" i="5"/>
  <c r="JK181" i="5"/>
  <c r="JL165" i="5"/>
  <c r="IT165" i="5"/>
  <c r="W165" i="7" s="1"/>
  <c r="X165" i="7" s="1"/>
  <c r="JE190" i="5"/>
  <c r="JF190" i="5" s="1"/>
  <c r="JJ190" i="5"/>
  <c r="JK158" i="5"/>
  <c r="JS158" i="5"/>
  <c r="JL208" i="5"/>
  <c r="IT208" i="5"/>
  <c r="W208" i="7" s="1"/>
  <c r="X208" i="7" s="1"/>
  <c r="IT213" i="5"/>
  <c r="W213" i="7" s="1"/>
  <c r="X213" i="7" s="1"/>
  <c r="JL213" i="5"/>
  <c r="JJ178" i="5"/>
  <c r="JE178" i="5"/>
  <c r="JF178" i="5" s="1"/>
  <c r="JL226" i="5"/>
  <c r="IT226" i="5"/>
  <c r="W226" i="7" s="1"/>
  <c r="X226" i="7" s="1"/>
  <c r="IT214" i="5"/>
  <c r="W214" i="7" s="1"/>
  <c r="X214" i="7" s="1"/>
  <c r="JL214" i="5"/>
  <c r="IT189" i="5"/>
  <c r="W189" i="7" s="1"/>
  <c r="X189" i="7" s="1"/>
  <c r="JL189" i="5"/>
  <c r="JS204" i="5"/>
  <c r="JK204" i="5"/>
  <c r="JS227" i="5"/>
  <c r="JK227" i="5"/>
  <c r="JS199" i="5"/>
  <c r="JK199" i="5"/>
  <c r="IT215" i="5"/>
  <c r="W215" i="7" s="1"/>
  <c r="X215" i="7" s="1"/>
  <c r="JL215" i="5"/>
  <c r="IT192" i="5"/>
  <c r="W192" i="7" s="1"/>
  <c r="X192" i="7" s="1"/>
  <c r="JL192" i="5"/>
  <c r="JJ216" i="5"/>
  <c r="JE216" i="5"/>
  <c r="JF216" i="5" s="1"/>
  <c r="JE235" i="5"/>
  <c r="JF235" i="5" s="1"/>
  <c r="JJ235" i="5"/>
  <c r="JS220" i="5"/>
  <c r="JK220" i="5"/>
  <c r="JJ197" i="5"/>
  <c r="JE197" i="5"/>
  <c r="JF197" i="5" s="1"/>
  <c r="JL228" i="5"/>
  <c r="IT228" i="5"/>
  <c r="W228" i="7" s="1"/>
  <c r="X228" i="7" s="1"/>
  <c r="JS218" i="5"/>
  <c r="JK218" i="5"/>
  <c r="JS243" i="5"/>
  <c r="JK243" i="5"/>
  <c r="IT229" i="5"/>
  <c r="W229" i="7" s="1"/>
  <c r="X229" i="7" s="1"/>
  <c r="JL229" i="5"/>
  <c r="JL207" i="5"/>
  <c r="IT207" i="5"/>
  <c r="W207" i="7" s="1"/>
  <c r="X207" i="7" s="1"/>
  <c r="JK240" i="5"/>
  <c r="JS240" i="5"/>
  <c r="JB97" i="5"/>
  <c r="JG97" i="5"/>
  <c r="JC107" i="5"/>
  <c r="IO107" i="5"/>
  <c r="N107" i="7" s="1"/>
  <c r="O107" i="7" s="1"/>
  <c r="JB96" i="5"/>
  <c r="JG96" i="5"/>
  <c r="JG87" i="5"/>
  <c r="JB87" i="5"/>
  <c r="JC86" i="5"/>
  <c r="IO86" i="5"/>
  <c r="N86" i="7" s="1"/>
  <c r="O86" i="7" s="1"/>
  <c r="JC108" i="5"/>
  <c r="IO108" i="5"/>
  <c r="N108" i="7" s="1"/>
  <c r="O108" i="7" s="1"/>
  <c r="IO130" i="5"/>
  <c r="N130" i="7" s="1"/>
  <c r="O130" i="7" s="1"/>
  <c r="JC130" i="5"/>
  <c r="IO153" i="5"/>
  <c r="N153" i="7" s="1"/>
  <c r="O153" i="7" s="1"/>
  <c r="JC153" i="5"/>
  <c r="JG188" i="5"/>
  <c r="JB188" i="5"/>
  <c r="JG193" i="5"/>
  <c r="JB193" i="5"/>
  <c r="IO202" i="5"/>
  <c r="N202" i="7" s="1"/>
  <c r="O202" i="7" s="1"/>
  <c r="JC202" i="5"/>
  <c r="JB244" i="5"/>
  <c r="JG244" i="5"/>
  <c r="IT43" i="5"/>
  <c r="W43" i="7" s="1"/>
  <c r="X43" i="7" s="1"/>
  <c r="JL43" i="5"/>
  <c r="JL73" i="5"/>
  <c r="IT73" i="5"/>
  <c r="W73" i="7" s="1"/>
  <c r="X73" i="7" s="1"/>
  <c r="JJ10" i="5"/>
  <c r="JE10" i="5"/>
  <c r="JF10" i="5" s="1"/>
  <c r="JK42" i="5"/>
  <c r="JS42" i="5"/>
  <c r="JJ54" i="5"/>
  <c r="JE54" i="5"/>
  <c r="JF54" i="5" s="1"/>
  <c r="JL123" i="5"/>
  <c r="IT123" i="5"/>
  <c r="W123" i="7" s="1"/>
  <c r="X123" i="7" s="1"/>
  <c r="JJ92" i="5"/>
  <c r="JE92" i="5"/>
  <c r="JF92" i="5" s="1"/>
  <c r="JE67" i="5"/>
  <c r="JF67" i="5" s="1"/>
  <c r="JJ67" i="5"/>
  <c r="JL102" i="5"/>
  <c r="IT102" i="5"/>
  <c r="W102" i="7" s="1"/>
  <c r="X102" i="7" s="1"/>
  <c r="JJ115" i="5"/>
  <c r="JE115" i="5"/>
  <c r="JF115" i="5" s="1"/>
  <c r="JJ156" i="5"/>
  <c r="JE156" i="5"/>
  <c r="JF156" i="5" s="1"/>
  <c r="JJ204" i="5"/>
  <c r="JE204" i="5"/>
  <c r="JF204" i="5" s="1"/>
  <c r="JL169" i="5"/>
  <c r="IT169" i="5"/>
  <c r="W169" i="7" s="1"/>
  <c r="X169" i="7" s="1"/>
  <c r="IT186" i="5"/>
  <c r="W186" i="7" s="1"/>
  <c r="X186" i="7" s="1"/>
  <c r="JL186" i="5"/>
  <c r="JE215" i="5"/>
  <c r="JF215" i="5" s="1"/>
  <c r="JJ215" i="5"/>
  <c r="JE189" i="5"/>
  <c r="JF189" i="5" s="1"/>
  <c r="JJ189" i="5"/>
  <c r="JL191" i="5"/>
  <c r="IT191" i="5"/>
  <c r="W191" i="7" s="1"/>
  <c r="X191" i="7" s="1"/>
  <c r="IT227" i="5"/>
  <c r="W227" i="7" s="1"/>
  <c r="X227" i="7" s="1"/>
  <c r="JL227" i="5"/>
  <c r="JK235" i="5"/>
  <c r="JS235" i="5"/>
  <c r="JJ242" i="5"/>
  <c r="JE242" i="5"/>
  <c r="JF242" i="5" s="1"/>
  <c r="JB9" i="5"/>
  <c r="JG9" i="5"/>
  <c r="JB25" i="5"/>
  <c r="JG25" i="5"/>
  <c r="IO48" i="5"/>
  <c r="N48" i="7" s="1"/>
  <c r="O48" i="7" s="1"/>
  <c r="JC48" i="5"/>
  <c r="JC69" i="5"/>
  <c r="IO69" i="5"/>
  <c r="N69" i="7" s="1"/>
  <c r="O69" i="7" s="1"/>
  <c r="JG78" i="5"/>
  <c r="JB78" i="5"/>
  <c r="JB167" i="5"/>
  <c r="JG167" i="5"/>
  <c r="JB187" i="5"/>
  <c r="JG187" i="5"/>
  <c r="JC180" i="5"/>
  <c r="IO180" i="5"/>
  <c r="N180" i="7" s="1"/>
  <c r="O180" i="7" s="1"/>
  <c r="JG217" i="5"/>
  <c r="JB217" i="5"/>
  <c r="IO209" i="5"/>
  <c r="N209" i="7" s="1"/>
  <c r="O209" i="7" s="1"/>
  <c r="JC209" i="5"/>
  <c r="JJ110" i="5"/>
  <c r="JE110" i="5"/>
  <c r="JF110" i="5" s="1"/>
  <c r="JJ45" i="5"/>
  <c r="JE45" i="5"/>
  <c r="JF45" i="5" s="1"/>
  <c r="JE75" i="5"/>
  <c r="JF75" i="5" s="1"/>
  <c r="JJ75" i="5"/>
  <c r="JE109" i="5"/>
  <c r="JF109" i="5" s="1"/>
  <c r="JJ109" i="5"/>
  <c r="JE51" i="5"/>
  <c r="JF51" i="5" s="1"/>
  <c r="JJ51" i="5"/>
  <c r="JK137" i="5"/>
  <c r="JS137" i="5"/>
  <c r="JE117" i="5"/>
  <c r="JF117" i="5" s="1"/>
  <c r="JJ117" i="5"/>
  <c r="JK105" i="5"/>
  <c r="JS105" i="5"/>
  <c r="IT96" i="5"/>
  <c r="W96" i="7" s="1"/>
  <c r="X96" i="7" s="1"/>
  <c r="JL96" i="5"/>
  <c r="JE124" i="5"/>
  <c r="JF124" i="5" s="1"/>
  <c r="JJ124" i="5"/>
  <c r="JS135" i="5"/>
  <c r="JK135" i="5"/>
  <c r="IT240" i="5"/>
  <c r="W240" i="7" s="1"/>
  <c r="X240" i="7" s="1"/>
  <c r="JL240" i="5"/>
  <c r="JK150" i="5"/>
  <c r="JS150" i="5"/>
  <c r="JE163" i="5"/>
  <c r="JF163" i="5" s="1"/>
  <c r="JJ163" i="5"/>
  <c r="IT221" i="5"/>
  <c r="W221" i="7" s="1"/>
  <c r="X221" i="7" s="1"/>
  <c r="JL221" i="5"/>
  <c r="IT200" i="5"/>
  <c r="W200" i="7" s="1"/>
  <c r="X200" i="7" s="1"/>
  <c r="JL200" i="5"/>
  <c r="JL196" i="5"/>
  <c r="IT196" i="5"/>
  <c r="W196" i="7" s="1"/>
  <c r="X196" i="7" s="1"/>
  <c r="JE211" i="5"/>
  <c r="JF211" i="5" s="1"/>
  <c r="JJ211" i="5"/>
  <c r="JS216" i="5"/>
  <c r="JK216" i="5"/>
  <c r="IT238" i="5"/>
  <c r="W238" i="7" s="1"/>
  <c r="X238" i="7" s="1"/>
  <c r="JL238" i="5"/>
  <c r="JC21" i="5"/>
  <c r="IO21" i="5"/>
  <c r="N21" i="7" s="1"/>
  <c r="O21" i="7" s="1"/>
  <c r="JB102" i="5"/>
  <c r="JG102" i="5"/>
  <c r="JC50" i="5"/>
  <c r="IO50" i="5"/>
  <c r="N50" i="7" s="1"/>
  <c r="O50" i="7" s="1"/>
  <c r="JG67" i="5"/>
  <c r="JB67" i="5"/>
  <c r="IO41" i="5"/>
  <c r="N41" i="7" s="1"/>
  <c r="O41" i="7" s="1"/>
  <c r="JC41" i="5"/>
  <c r="IO38" i="5"/>
  <c r="N38" i="7" s="1"/>
  <c r="O38" i="7" s="1"/>
  <c r="JC38" i="5"/>
  <c r="JG10" i="5"/>
  <c r="JB10" i="5"/>
  <c r="JC49" i="5"/>
  <c r="IO49" i="5"/>
  <c r="N49" i="7" s="1"/>
  <c r="O49" i="7" s="1"/>
  <c r="JC155" i="5"/>
  <c r="IO155" i="5"/>
  <c r="N155" i="7" s="1"/>
  <c r="O155" i="7" s="1"/>
  <c r="JB39" i="5"/>
  <c r="JG39" i="5"/>
  <c r="JG3" i="5"/>
  <c r="JB3" i="5"/>
  <c r="JG27" i="5"/>
  <c r="JB27" i="5"/>
  <c r="JG58" i="5"/>
  <c r="JB58" i="5"/>
  <c r="JC57" i="5"/>
  <c r="IO57" i="5"/>
  <c r="N57" i="7" s="1"/>
  <c r="O57" i="7" s="1"/>
  <c r="JC151" i="5"/>
  <c r="IO151" i="5"/>
  <c r="N151" i="7" s="1"/>
  <c r="O151" i="7" s="1"/>
  <c r="JG50" i="5"/>
  <c r="JB50" i="5"/>
  <c r="JG65" i="5"/>
  <c r="JB65" i="5"/>
  <c r="IO96" i="5"/>
  <c r="N96" i="7" s="1"/>
  <c r="O96" i="7" s="1"/>
  <c r="JC96" i="5"/>
  <c r="JC119" i="5"/>
  <c r="IO119" i="5"/>
  <c r="N119" i="7" s="1"/>
  <c r="O119" i="7" s="1"/>
  <c r="JC67" i="5"/>
  <c r="IO67" i="5"/>
  <c r="N67" i="7" s="1"/>
  <c r="O67" i="7" s="1"/>
  <c r="IO98" i="5"/>
  <c r="N98" i="7" s="1"/>
  <c r="O98" i="7" s="1"/>
  <c r="JC98" i="5"/>
  <c r="JG122" i="5"/>
  <c r="JB122" i="5"/>
  <c r="JC135" i="5"/>
  <c r="IO135" i="5"/>
  <c r="N135" i="7" s="1"/>
  <c r="O135" i="7" s="1"/>
  <c r="JG73" i="5"/>
  <c r="JB73" i="5"/>
  <c r="JC113" i="5"/>
  <c r="IO113" i="5"/>
  <c r="N113" i="7" s="1"/>
  <c r="O113" i="7" s="1"/>
  <c r="JC71" i="5"/>
  <c r="IO71" i="5"/>
  <c r="N71" i="7" s="1"/>
  <c r="O71" i="7" s="1"/>
  <c r="JG81" i="5"/>
  <c r="JB81" i="5"/>
  <c r="JG99" i="5"/>
  <c r="JB99" i="5"/>
  <c r="JG115" i="5"/>
  <c r="JB115" i="5"/>
  <c r="JG90" i="5"/>
  <c r="JB90" i="5"/>
  <c r="JC109" i="5"/>
  <c r="IO109" i="5"/>
  <c r="N109" i="7" s="1"/>
  <c r="O109" i="7" s="1"/>
  <c r="JC175" i="5"/>
  <c r="IO175" i="5"/>
  <c r="N175" i="7" s="1"/>
  <c r="O175" i="7" s="1"/>
  <c r="IO95" i="5"/>
  <c r="N95" i="7" s="1"/>
  <c r="O95" i="7" s="1"/>
  <c r="JC95" i="5"/>
  <c r="JC177" i="5"/>
  <c r="IO177" i="5"/>
  <c r="N177" i="7" s="1"/>
  <c r="O177" i="7" s="1"/>
  <c r="JC139" i="5"/>
  <c r="IO139" i="5"/>
  <c r="N139" i="7" s="1"/>
  <c r="O139" i="7" s="1"/>
  <c r="IO184" i="5"/>
  <c r="N184" i="7" s="1"/>
  <c r="O184" i="7" s="1"/>
  <c r="JC184" i="5"/>
  <c r="JG241" i="5"/>
  <c r="JB241" i="5"/>
  <c r="JB148" i="5"/>
  <c r="JG148" i="5"/>
  <c r="JC181" i="5"/>
  <c r="IO181" i="5"/>
  <c r="N181" i="7" s="1"/>
  <c r="O181" i="7" s="1"/>
  <c r="JB144" i="5"/>
  <c r="JG144" i="5"/>
  <c r="JG145" i="5"/>
  <c r="JB145" i="5"/>
  <c r="IO160" i="5"/>
  <c r="N160" i="7" s="1"/>
  <c r="O160" i="7" s="1"/>
  <c r="JC160" i="5"/>
  <c r="JC176" i="5"/>
  <c r="IO176" i="5"/>
  <c r="N176" i="7" s="1"/>
  <c r="O176" i="7" s="1"/>
  <c r="JC210" i="5"/>
  <c r="IO210" i="5"/>
  <c r="N210" i="7" s="1"/>
  <c r="O210" i="7" s="1"/>
  <c r="JB179" i="5"/>
  <c r="JG179" i="5"/>
  <c r="JC179" i="5"/>
  <c r="IO179" i="5"/>
  <c r="N179" i="7" s="1"/>
  <c r="O179" i="7" s="1"/>
  <c r="JG213" i="5"/>
  <c r="JB213" i="5"/>
  <c r="JG183" i="5"/>
  <c r="JB183" i="5"/>
  <c r="IO169" i="5"/>
  <c r="N169" i="7" s="1"/>
  <c r="O169" i="7" s="1"/>
  <c r="JC169" i="5"/>
  <c r="JG184" i="5"/>
  <c r="JB184" i="5"/>
  <c r="JG192" i="5"/>
  <c r="JB192" i="5"/>
  <c r="JB215" i="5"/>
  <c r="JG215" i="5"/>
  <c r="IO228" i="5"/>
  <c r="N228" i="7" s="1"/>
  <c r="O228" i="7" s="1"/>
  <c r="JC228" i="5"/>
  <c r="JB208" i="5"/>
  <c r="JG208" i="5"/>
  <c r="JC243" i="5"/>
  <c r="IO243" i="5"/>
  <c r="N243" i="7" s="1"/>
  <c r="O243" i="7" s="1"/>
  <c r="JG196" i="5"/>
  <c r="JB196" i="5"/>
  <c r="JC231" i="5"/>
  <c r="IO231" i="5"/>
  <c r="N231" i="7" s="1"/>
  <c r="O231" i="7" s="1"/>
  <c r="JB204" i="5"/>
  <c r="JG204" i="5"/>
  <c r="JB235" i="5"/>
  <c r="JG235" i="5"/>
  <c r="JB216" i="5"/>
  <c r="JG216" i="5"/>
  <c r="JJ50" i="5"/>
  <c r="JE50" i="5"/>
  <c r="JF50" i="5" s="1"/>
  <c r="IT55" i="5"/>
  <c r="W55" i="7" s="1"/>
  <c r="X55" i="7" s="1"/>
  <c r="JL55" i="5"/>
  <c r="JJ27" i="5"/>
  <c r="JE27" i="5"/>
  <c r="JF27" i="5" s="1"/>
  <c r="IT39" i="5"/>
  <c r="W39" i="7" s="1"/>
  <c r="X39" i="7" s="1"/>
  <c r="JL39" i="5"/>
  <c r="JK21" i="5"/>
  <c r="JS21" i="5"/>
  <c r="JK25" i="5"/>
  <c r="JS25" i="5"/>
  <c r="JJ19" i="5"/>
  <c r="JE19" i="5"/>
  <c r="JF19" i="5" s="1"/>
  <c r="IT77" i="5"/>
  <c r="W77" i="7" s="1"/>
  <c r="X77" i="7" s="1"/>
  <c r="JL77" i="5"/>
  <c r="JL2" i="5"/>
  <c r="IT2" i="5"/>
  <c r="W2" i="7" s="1"/>
  <c r="JK28" i="5"/>
  <c r="JS28" i="5"/>
  <c r="JK55" i="5"/>
  <c r="JS55" i="5"/>
  <c r="JS81" i="5"/>
  <c r="JK81" i="5"/>
  <c r="JL114" i="5"/>
  <c r="IT114" i="5"/>
  <c r="W114" i="7" s="1"/>
  <c r="X114" i="7" s="1"/>
  <c r="IT20" i="5"/>
  <c r="W20" i="7" s="1"/>
  <c r="X20" i="7" s="1"/>
  <c r="JL20" i="5"/>
  <c r="JJ38" i="5"/>
  <c r="JE38" i="5"/>
  <c r="JF38" i="5" s="1"/>
  <c r="JL148" i="5"/>
  <c r="IT148" i="5"/>
  <c r="W148" i="7" s="1"/>
  <c r="X148" i="7" s="1"/>
  <c r="JK17" i="5"/>
  <c r="JS17" i="5"/>
  <c r="JS38" i="5"/>
  <c r="JK38" i="5"/>
  <c r="JL109" i="5"/>
  <c r="IT109" i="5"/>
  <c r="W109" i="7" s="1"/>
  <c r="X109" i="7" s="1"/>
  <c r="JE12" i="5"/>
  <c r="JF12" i="5" s="1"/>
  <c r="JJ12" i="5"/>
  <c r="JK32" i="5"/>
  <c r="JS32" i="5"/>
  <c r="JK62" i="5"/>
  <c r="JS62" i="5"/>
  <c r="JS99" i="5"/>
  <c r="JK99" i="5"/>
  <c r="IT11" i="5"/>
  <c r="W11" i="7" s="1"/>
  <c r="X11" i="7" s="1"/>
  <c r="JL11" i="5"/>
  <c r="JE25" i="5"/>
  <c r="JF25" i="5" s="1"/>
  <c r="JJ25" i="5"/>
  <c r="JJ46" i="5"/>
  <c r="JE46" i="5"/>
  <c r="JF46" i="5" s="1"/>
  <c r="JK94" i="5"/>
  <c r="JS94" i="5"/>
  <c r="JS43" i="5"/>
  <c r="JK43" i="5"/>
  <c r="JJ58" i="5"/>
  <c r="JE58" i="5"/>
  <c r="JF58" i="5" s="1"/>
  <c r="JK75" i="5"/>
  <c r="JS75" i="5"/>
  <c r="JK83" i="5"/>
  <c r="JS83" i="5"/>
  <c r="JK104" i="5"/>
  <c r="JS104" i="5"/>
  <c r="JJ153" i="5"/>
  <c r="JE153" i="5"/>
  <c r="JF153" i="5" s="1"/>
  <c r="JE65" i="5"/>
  <c r="JF65" i="5" s="1"/>
  <c r="JJ65" i="5"/>
  <c r="JS101" i="5"/>
  <c r="JK101" i="5"/>
  <c r="JK119" i="5"/>
  <c r="JS119" i="5"/>
  <c r="JE63" i="5"/>
  <c r="JF63" i="5" s="1"/>
  <c r="JJ63" i="5"/>
  <c r="JS93" i="5"/>
  <c r="JK93" i="5"/>
  <c r="JS111" i="5"/>
  <c r="JK111" i="5"/>
  <c r="JJ145" i="5"/>
  <c r="JE145" i="5"/>
  <c r="JF145" i="5" s="1"/>
  <c r="JJ74" i="5"/>
  <c r="JE74" i="5"/>
  <c r="JF74" i="5" s="1"/>
  <c r="JK102" i="5"/>
  <c r="JS102" i="5"/>
  <c r="JE129" i="5"/>
  <c r="JF129" i="5" s="1"/>
  <c r="JJ129" i="5"/>
  <c r="JL68" i="5"/>
  <c r="IT68" i="5"/>
  <c r="W68" i="7" s="1"/>
  <c r="X68" i="7" s="1"/>
  <c r="JE87" i="5"/>
  <c r="JF87" i="5" s="1"/>
  <c r="JJ87" i="5"/>
  <c r="JJ114" i="5"/>
  <c r="JE114" i="5"/>
  <c r="JF114" i="5" s="1"/>
  <c r="IT154" i="5"/>
  <c r="W154" i="7" s="1"/>
  <c r="X154" i="7" s="1"/>
  <c r="JL154" i="5"/>
  <c r="JL74" i="5"/>
  <c r="IT74" i="5"/>
  <c r="W74" i="7" s="1"/>
  <c r="X74" i="7" s="1"/>
  <c r="JL86" i="5"/>
  <c r="IT86" i="5"/>
  <c r="W86" i="7" s="1"/>
  <c r="X86" i="7" s="1"/>
  <c r="JJ106" i="5"/>
  <c r="JE106" i="5"/>
  <c r="JF106" i="5" s="1"/>
  <c r="JK123" i="5"/>
  <c r="JS123" i="5"/>
  <c r="JK183" i="5"/>
  <c r="JS183" i="5"/>
  <c r="JS145" i="5"/>
  <c r="JK145" i="5"/>
  <c r="JS168" i="5"/>
  <c r="JK168" i="5"/>
  <c r="JS141" i="5"/>
  <c r="JK141" i="5"/>
  <c r="JK162" i="5"/>
  <c r="JS162" i="5"/>
  <c r="JL152" i="5"/>
  <c r="IT152" i="5"/>
  <c r="W152" i="7" s="1"/>
  <c r="X152" i="7" s="1"/>
  <c r="JS130" i="5"/>
  <c r="JK130" i="5"/>
  <c r="IT155" i="5"/>
  <c r="W155" i="7" s="1"/>
  <c r="X155" i="7" s="1"/>
  <c r="JL155" i="5"/>
  <c r="IT130" i="5"/>
  <c r="W130" i="7" s="1"/>
  <c r="X130" i="7" s="1"/>
  <c r="JL130" i="5"/>
  <c r="JK149" i="5"/>
  <c r="JS149" i="5"/>
  <c r="JS140" i="5"/>
  <c r="JK140" i="5"/>
  <c r="JJ171" i="5"/>
  <c r="JE171" i="5"/>
  <c r="JF171" i="5" s="1"/>
  <c r="IT162" i="5"/>
  <c r="W162" i="7" s="1"/>
  <c r="X162" i="7" s="1"/>
  <c r="JL162" i="5"/>
  <c r="JJ180" i="5"/>
  <c r="JE180" i="5"/>
  <c r="JF180" i="5" s="1"/>
  <c r="IT202" i="5"/>
  <c r="W202" i="7" s="1"/>
  <c r="X202" i="7" s="1"/>
  <c r="JL202" i="5"/>
  <c r="IT166" i="5"/>
  <c r="W166" i="7" s="1"/>
  <c r="X166" i="7" s="1"/>
  <c r="JL166" i="5"/>
  <c r="IT183" i="5"/>
  <c r="W183" i="7" s="1"/>
  <c r="X183" i="7" s="1"/>
  <c r="JL183" i="5"/>
  <c r="JL172" i="5"/>
  <c r="IT172" i="5"/>
  <c r="W172" i="7" s="1"/>
  <c r="X172" i="7" s="1"/>
  <c r="JS194" i="5"/>
  <c r="JK194" i="5"/>
  <c r="IT163" i="5"/>
  <c r="W163" i="7" s="1"/>
  <c r="X163" i="7" s="1"/>
  <c r="JL163" i="5"/>
  <c r="JJ232" i="5"/>
  <c r="JE232" i="5"/>
  <c r="JF232" i="5" s="1"/>
  <c r="JE222" i="5"/>
  <c r="JF222" i="5" s="1"/>
  <c r="JJ222" i="5"/>
  <c r="JE179" i="5"/>
  <c r="JF179" i="5" s="1"/>
  <c r="JJ179" i="5"/>
  <c r="JE194" i="5"/>
  <c r="JF194" i="5" s="1"/>
  <c r="JJ194" i="5"/>
  <c r="JJ217" i="5"/>
  <c r="JE217" i="5"/>
  <c r="JF217" i="5" s="1"/>
  <c r="JS190" i="5"/>
  <c r="JK190" i="5"/>
  <c r="IT205" i="5"/>
  <c r="W205" i="7" s="1"/>
  <c r="X205" i="7" s="1"/>
  <c r="JL205" i="5"/>
  <c r="JS234" i="5"/>
  <c r="JK234" i="5"/>
  <c r="JE203" i="5"/>
  <c r="JF203" i="5" s="1"/>
  <c r="JJ203" i="5"/>
  <c r="JE218" i="5"/>
  <c r="JF218" i="5" s="1"/>
  <c r="JJ218" i="5"/>
  <c r="IT199" i="5"/>
  <c r="W199" i="7" s="1"/>
  <c r="X199" i="7" s="1"/>
  <c r="JL199" i="5"/>
  <c r="JE219" i="5"/>
  <c r="JF219" i="5" s="1"/>
  <c r="JJ219" i="5"/>
  <c r="JK201" i="5"/>
  <c r="JS201" i="5"/>
  <c r="JL224" i="5"/>
  <c r="IT224" i="5"/>
  <c r="W224" i="7" s="1"/>
  <c r="X224" i="7" s="1"/>
  <c r="JE198" i="5"/>
  <c r="JF198" i="5" s="1"/>
  <c r="JJ198" i="5"/>
  <c r="IT230" i="5"/>
  <c r="W230" i="7" s="1"/>
  <c r="X230" i="7" s="1"/>
  <c r="JL230" i="5"/>
  <c r="IT219" i="5"/>
  <c r="W219" i="7" s="1"/>
  <c r="X219" i="7" s="1"/>
  <c r="JL219" i="5"/>
  <c r="JK207" i="5"/>
  <c r="JS207" i="5"/>
  <c r="JJ233" i="5"/>
  <c r="JE233" i="5"/>
  <c r="JF233" i="5" s="1"/>
  <c r="JK208" i="5"/>
  <c r="JS208" i="5"/>
  <c r="IT241" i="5"/>
  <c r="W241" i="7" s="1"/>
  <c r="X241" i="7" s="1"/>
  <c r="JL241" i="5"/>
  <c r="JB14" i="5"/>
  <c r="JG14" i="5"/>
  <c r="JC53" i="5"/>
  <c r="IO53" i="5"/>
  <c r="N53" i="7" s="1"/>
  <c r="O53" i="7" s="1"/>
  <c r="JB110" i="5"/>
  <c r="JG110" i="5"/>
  <c r="IO122" i="5"/>
  <c r="N122" i="7" s="1"/>
  <c r="O122" i="7" s="1"/>
  <c r="JC122" i="5"/>
  <c r="JB152" i="5"/>
  <c r="JG152" i="5"/>
  <c r="JG157" i="5"/>
  <c r="JB157" i="5"/>
  <c r="IO140" i="5"/>
  <c r="N140" i="7" s="1"/>
  <c r="O140" i="7" s="1"/>
  <c r="JC140" i="5"/>
  <c r="IO165" i="5"/>
  <c r="N165" i="7" s="1"/>
  <c r="O165" i="7" s="1"/>
  <c r="JC165" i="5"/>
  <c r="JC186" i="5"/>
  <c r="IO186" i="5"/>
  <c r="N186" i="7" s="1"/>
  <c r="O186" i="7" s="1"/>
  <c r="JG231" i="5"/>
  <c r="JB231" i="5"/>
  <c r="JG227" i="5"/>
  <c r="JB227" i="5"/>
  <c r="JE48" i="5"/>
  <c r="JF48" i="5" s="1"/>
  <c r="JJ48" i="5"/>
  <c r="IT19" i="5"/>
  <c r="W19" i="7" s="1"/>
  <c r="X19" i="7" s="1"/>
  <c r="JL19" i="5"/>
  <c r="JJ33" i="5"/>
  <c r="JE33" i="5"/>
  <c r="JF33" i="5" s="1"/>
  <c r="JL17" i="5"/>
  <c r="IT17" i="5"/>
  <c r="W17" i="7" s="1"/>
  <c r="X17" i="7" s="1"/>
  <c r="JJ18" i="5"/>
  <c r="JE18" i="5"/>
  <c r="JF18" i="5" s="1"/>
  <c r="JK79" i="5"/>
  <c r="JS79" i="5"/>
  <c r="JJ111" i="5"/>
  <c r="JE111" i="5"/>
  <c r="JF111" i="5" s="1"/>
  <c r="JL93" i="5"/>
  <c r="IT93" i="5"/>
  <c r="W93" i="7" s="1"/>
  <c r="X93" i="7" s="1"/>
  <c r="JL69" i="5"/>
  <c r="IT69" i="5"/>
  <c r="W69" i="7" s="1"/>
  <c r="X69" i="7" s="1"/>
  <c r="JJ144" i="5"/>
  <c r="JE144" i="5"/>
  <c r="JF144" i="5" s="1"/>
  <c r="JE139" i="5"/>
  <c r="JF139" i="5" s="1"/>
  <c r="JJ139" i="5"/>
  <c r="JK175" i="5"/>
  <c r="JS175" i="5"/>
  <c r="IT237" i="5"/>
  <c r="W237" i="7" s="1"/>
  <c r="X237" i="7" s="1"/>
  <c r="JL237" i="5"/>
  <c r="IO10" i="5"/>
  <c r="N10" i="7" s="1"/>
  <c r="O10" i="7" s="1"/>
  <c r="JC10" i="5"/>
  <c r="JC12" i="5"/>
  <c r="IO12" i="5"/>
  <c r="N12" i="7" s="1"/>
  <c r="O12" i="7" s="1"/>
  <c r="IO39" i="5"/>
  <c r="N39" i="7" s="1"/>
  <c r="O39" i="7" s="1"/>
  <c r="JC39" i="5"/>
  <c r="JG121" i="5"/>
  <c r="JB121" i="5"/>
  <c r="JG138" i="5"/>
  <c r="JB138" i="5"/>
  <c r="JC87" i="5"/>
  <c r="IO87" i="5"/>
  <c r="N87" i="7" s="1"/>
  <c r="O87" i="7" s="1"/>
  <c r="JG230" i="5"/>
  <c r="JB230" i="5"/>
  <c r="JC242" i="5"/>
  <c r="IO242" i="5"/>
  <c r="N242" i="7" s="1"/>
  <c r="O242" i="7" s="1"/>
  <c r="JK35" i="5"/>
  <c r="JS35" i="5"/>
  <c r="JE55" i="5"/>
  <c r="JF55" i="5" s="1"/>
  <c r="JJ55" i="5"/>
  <c r="IT35" i="5"/>
  <c r="W35" i="7" s="1"/>
  <c r="X35" i="7" s="1"/>
  <c r="JL35" i="5"/>
  <c r="JK9" i="5"/>
  <c r="JS9" i="5"/>
  <c r="JL22" i="5"/>
  <c r="IT22" i="5"/>
  <c r="W22" i="7" s="1"/>
  <c r="X22" i="7" s="1"/>
  <c r="JS144" i="5"/>
  <c r="JK144" i="5"/>
  <c r="JK116" i="5"/>
  <c r="JS116" i="5"/>
  <c r="JK103" i="5"/>
  <c r="JS103" i="5"/>
  <c r="JE146" i="5"/>
  <c r="JF146" i="5" s="1"/>
  <c r="JJ146" i="5"/>
  <c r="JE140" i="5"/>
  <c r="JF140" i="5" s="1"/>
  <c r="JJ140" i="5"/>
  <c r="IT245" i="5"/>
  <c r="W245" i="7" s="1"/>
  <c r="X245" i="7" s="1"/>
  <c r="JL245" i="5"/>
  <c r="JB17" i="5"/>
  <c r="JG17" i="5"/>
  <c r="JB8" i="5"/>
  <c r="JG8" i="5"/>
  <c r="JG98" i="5"/>
  <c r="JB98" i="5"/>
  <c r="JC36" i="5"/>
  <c r="IO36" i="5"/>
  <c r="N36" i="7" s="1"/>
  <c r="O36" i="7" s="1"/>
  <c r="JB51" i="5"/>
  <c r="JG51" i="5"/>
  <c r="IO30" i="5"/>
  <c r="N30" i="7" s="1"/>
  <c r="O30" i="7" s="1"/>
  <c r="JC30" i="5"/>
  <c r="JG56" i="5"/>
  <c r="JB56" i="5"/>
  <c r="IO157" i="5"/>
  <c r="N157" i="7" s="1"/>
  <c r="O157" i="7" s="1"/>
  <c r="JC157" i="5"/>
  <c r="JG24" i="5"/>
  <c r="JB24" i="5"/>
  <c r="JC43" i="5"/>
  <c r="IO43" i="5"/>
  <c r="N43" i="7" s="1"/>
  <c r="O43" i="7" s="1"/>
  <c r="JC56" i="5"/>
  <c r="IO56" i="5"/>
  <c r="N56" i="7" s="1"/>
  <c r="O56" i="7" s="1"/>
  <c r="JG28" i="5"/>
  <c r="JB28" i="5"/>
  <c r="JC46" i="5"/>
  <c r="IO46" i="5"/>
  <c r="N46" i="7" s="1"/>
  <c r="O46" i="7" s="1"/>
  <c r="JG7" i="5"/>
  <c r="JB7" i="5"/>
  <c r="JB37" i="5"/>
  <c r="JG37" i="5"/>
  <c r="JC58" i="5"/>
  <c r="IO58" i="5"/>
  <c r="N58" i="7" s="1"/>
  <c r="O58" i="7" s="1"/>
  <c r="JB164" i="5"/>
  <c r="JG164" i="5"/>
  <c r="IO66" i="5"/>
  <c r="N66" i="7" s="1"/>
  <c r="O66" i="7" s="1"/>
  <c r="JC66" i="5"/>
  <c r="JG69" i="5"/>
  <c r="JB69" i="5"/>
  <c r="IO102" i="5"/>
  <c r="N102" i="7" s="1"/>
  <c r="O102" i="7" s="1"/>
  <c r="JC102" i="5"/>
  <c r="IO141" i="5"/>
  <c r="N141" i="7" s="1"/>
  <c r="O141" i="7" s="1"/>
  <c r="JC141" i="5"/>
  <c r="JC74" i="5"/>
  <c r="IO74" i="5"/>
  <c r="N74" i="7" s="1"/>
  <c r="O74" i="7" s="1"/>
  <c r="JG114" i="5"/>
  <c r="JB114" i="5"/>
  <c r="JG129" i="5"/>
  <c r="JB129" i="5"/>
  <c r="JC73" i="5"/>
  <c r="IO73" i="5"/>
  <c r="N73" i="7" s="1"/>
  <c r="O73" i="7" s="1"/>
  <c r="JG82" i="5"/>
  <c r="JB82" i="5"/>
  <c r="JG100" i="5"/>
  <c r="JB100" i="5"/>
  <c r="JC75" i="5"/>
  <c r="IO75" i="5"/>
  <c r="N75" i="7" s="1"/>
  <c r="O75" i="7" s="1"/>
  <c r="JC112" i="5"/>
  <c r="IO112" i="5"/>
  <c r="N112" i="7" s="1"/>
  <c r="O112" i="7" s="1"/>
  <c r="JC125" i="5"/>
  <c r="IO125" i="5"/>
  <c r="N125" i="7" s="1"/>
  <c r="O125" i="7" s="1"/>
  <c r="IO134" i="5"/>
  <c r="N134" i="7" s="1"/>
  <c r="O134" i="7" s="1"/>
  <c r="JC134" i="5"/>
  <c r="JG182" i="5"/>
  <c r="JB182" i="5"/>
  <c r="IO150" i="5"/>
  <c r="N150" i="7" s="1"/>
  <c r="O150" i="7" s="1"/>
  <c r="JC150" i="5"/>
  <c r="IO146" i="5"/>
  <c r="N146" i="7" s="1"/>
  <c r="O146" i="7" s="1"/>
  <c r="JC146" i="5"/>
  <c r="JB177" i="5"/>
  <c r="JG177" i="5"/>
  <c r="JB186" i="5"/>
  <c r="JG186" i="5"/>
  <c r="JC222" i="5"/>
  <c r="IO222" i="5"/>
  <c r="N222" i="7" s="1"/>
  <c r="O222" i="7" s="1"/>
  <c r="JG168" i="5"/>
  <c r="JB168" i="5"/>
  <c r="JG172" i="5"/>
  <c r="JB172" i="5"/>
  <c r="IO185" i="5"/>
  <c r="N185" i="7" s="1"/>
  <c r="O185" i="7" s="1"/>
  <c r="JC185" i="5"/>
  <c r="IO193" i="5"/>
  <c r="N193" i="7" s="1"/>
  <c r="O193" i="7" s="1"/>
  <c r="JC193" i="5"/>
  <c r="JG218" i="5"/>
  <c r="JB218" i="5"/>
  <c r="JB211" i="5"/>
  <c r="JG211" i="5"/>
  <c r="IO229" i="5"/>
  <c r="N229" i="7" s="1"/>
  <c r="O229" i="7" s="1"/>
  <c r="JC229" i="5"/>
  <c r="JG197" i="5"/>
  <c r="JB197" i="5"/>
  <c r="JB236" i="5"/>
  <c r="JG236" i="5"/>
  <c r="JB194" i="5"/>
  <c r="JG194" i="5"/>
  <c r="JG245" i="5"/>
  <c r="JB245" i="5"/>
  <c r="JG205" i="5"/>
  <c r="JB205" i="5"/>
  <c r="IO232" i="5"/>
  <c r="N232" i="7" s="1"/>
  <c r="O232" i="7" s="1"/>
  <c r="JC232" i="5"/>
  <c r="IO233" i="5"/>
  <c r="N233" i="7" s="1"/>
  <c r="O233" i="7" s="1"/>
  <c r="JC233" i="5"/>
  <c r="JB220" i="5"/>
  <c r="JG220" i="5"/>
  <c r="JB232" i="5"/>
  <c r="JG232" i="5"/>
  <c r="JE116" i="5"/>
  <c r="JF116" i="5" s="1"/>
  <c r="JJ116" i="5"/>
  <c r="IT3" i="5"/>
  <c r="W3" i="7" s="1"/>
  <c r="X3" i="7" s="1"/>
  <c r="JL3" i="5"/>
  <c r="IT28" i="5"/>
  <c r="W28" i="7" s="1"/>
  <c r="X28" i="7" s="1"/>
  <c r="JL28" i="5"/>
  <c r="IT54" i="5"/>
  <c r="W54" i="7" s="1"/>
  <c r="X54" i="7" s="1"/>
  <c r="JL54" i="5"/>
  <c r="JL26" i="5"/>
  <c r="IT26" i="5"/>
  <c r="W26" i="7" s="1"/>
  <c r="X26" i="7" s="1"/>
  <c r="JE29" i="5"/>
  <c r="JF29" i="5" s="1"/>
  <c r="JJ29" i="5"/>
  <c r="JK20" i="5"/>
  <c r="JS20" i="5"/>
  <c r="JK19" i="5"/>
  <c r="JS19" i="5"/>
  <c r="JS3" i="5"/>
  <c r="JK3" i="5"/>
  <c r="IT29" i="5"/>
  <c r="W29" i="7" s="1"/>
  <c r="X29" i="7" s="1"/>
  <c r="JL29" i="5"/>
  <c r="JL57" i="5"/>
  <c r="IT57" i="5"/>
  <c r="W57" i="7" s="1"/>
  <c r="X57" i="7" s="1"/>
  <c r="JE83" i="5"/>
  <c r="JF83" i="5" s="1"/>
  <c r="JJ83" i="5"/>
  <c r="JK146" i="5"/>
  <c r="JS146" i="5"/>
  <c r="JL21" i="5"/>
  <c r="IT21" i="5"/>
  <c r="W21" i="7" s="1"/>
  <c r="X21" i="7" s="1"/>
  <c r="JJ41" i="5"/>
  <c r="JE41" i="5"/>
  <c r="JF41" i="5" s="1"/>
  <c r="JS5" i="5"/>
  <c r="JK5" i="5"/>
  <c r="JJ22" i="5"/>
  <c r="JE22" i="5"/>
  <c r="JF22" i="5" s="1"/>
  <c r="JS41" i="5"/>
  <c r="JK41" i="5"/>
  <c r="JJ136" i="5"/>
  <c r="JE136" i="5"/>
  <c r="JF136" i="5" s="1"/>
  <c r="JL13" i="5"/>
  <c r="IT13" i="5"/>
  <c r="W13" i="7" s="1"/>
  <c r="X13" i="7" s="1"/>
  <c r="IT33" i="5"/>
  <c r="W33" i="7" s="1"/>
  <c r="X33" i="7" s="1"/>
  <c r="JL33" i="5"/>
  <c r="IT72" i="5"/>
  <c r="W72" i="7" s="1"/>
  <c r="X72" i="7" s="1"/>
  <c r="JL72" i="5"/>
  <c r="JS106" i="5"/>
  <c r="JK106" i="5"/>
  <c r="JK12" i="5"/>
  <c r="JS12" i="5"/>
  <c r="JJ26" i="5"/>
  <c r="JE26" i="5"/>
  <c r="JF26" i="5" s="1"/>
  <c r="JK51" i="5"/>
  <c r="JS51" i="5"/>
  <c r="JE101" i="5"/>
  <c r="JF101" i="5" s="1"/>
  <c r="JJ101" i="5"/>
  <c r="JS44" i="5"/>
  <c r="JK44" i="5"/>
  <c r="JK60" i="5"/>
  <c r="JS60" i="5"/>
  <c r="JL76" i="5"/>
  <c r="IT76" i="5"/>
  <c r="W76" i="7" s="1"/>
  <c r="X76" i="7" s="1"/>
  <c r="IT84" i="5"/>
  <c r="W84" i="7" s="1"/>
  <c r="X84" i="7" s="1"/>
  <c r="JL84" i="5"/>
  <c r="JL106" i="5"/>
  <c r="IT106" i="5"/>
  <c r="W106" i="7" s="1"/>
  <c r="X106" i="7" s="1"/>
  <c r="JL171" i="5"/>
  <c r="IT171" i="5"/>
  <c r="W171" i="7" s="1"/>
  <c r="X171" i="7" s="1"/>
  <c r="JK66" i="5"/>
  <c r="JS66" i="5"/>
  <c r="JE105" i="5"/>
  <c r="JF105" i="5" s="1"/>
  <c r="JJ105" i="5"/>
  <c r="JE126" i="5"/>
  <c r="JF126" i="5" s="1"/>
  <c r="JJ126" i="5"/>
  <c r="JK64" i="5"/>
  <c r="JS64" i="5"/>
  <c r="JK96" i="5"/>
  <c r="JS96" i="5"/>
  <c r="IT116" i="5"/>
  <c r="W116" i="7" s="1"/>
  <c r="X116" i="7" s="1"/>
  <c r="JL116" i="5"/>
  <c r="JK63" i="5"/>
  <c r="JS63" i="5"/>
  <c r="JJ86" i="5"/>
  <c r="JE86" i="5"/>
  <c r="JF86" i="5" s="1"/>
  <c r="JJ103" i="5"/>
  <c r="JE103" i="5"/>
  <c r="JF103" i="5" s="1"/>
  <c r="JE130" i="5"/>
  <c r="JF130" i="5" s="1"/>
  <c r="JJ130" i="5"/>
  <c r="JS69" i="5"/>
  <c r="JK69" i="5"/>
  <c r="JE88" i="5"/>
  <c r="JF88" i="5" s="1"/>
  <c r="JJ88" i="5"/>
  <c r="JE120" i="5"/>
  <c r="JF120" i="5" s="1"/>
  <c r="JJ120" i="5"/>
  <c r="JL160" i="5"/>
  <c r="IT160" i="5"/>
  <c r="W160" i="7" s="1"/>
  <c r="X160" i="7" s="1"/>
  <c r="JE76" i="5"/>
  <c r="JF76" i="5" s="1"/>
  <c r="JJ76" i="5"/>
  <c r="JK87" i="5"/>
  <c r="JS87" i="5"/>
  <c r="JK108" i="5"/>
  <c r="JS108" i="5"/>
  <c r="JK124" i="5"/>
  <c r="JS124" i="5"/>
  <c r="JS125" i="5"/>
  <c r="JK125" i="5"/>
  <c r="IT146" i="5"/>
  <c r="W146" i="7" s="1"/>
  <c r="X146" i="7" s="1"/>
  <c r="JL146" i="5"/>
  <c r="JJ175" i="5"/>
  <c r="JE175" i="5"/>
  <c r="JF175" i="5" s="1"/>
  <c r="JL145" i="5"/>
  <c r="IT145" i="5"/>
  <c r="W145" i="7" s="1"/>
  <c r="X145" i="7" s="1"/>
  <c r="JS186" i="5"/>
  <c r="JK186" i="5"/>
  <c r="JS155" i="5"/>
  <c r="JK155" i="5"/>
  <c r="JL131" i="5"/>
  <c r="IT131" i="5"/>
  <c r="W131" i="7" s="1"/>
  <c r="X131" i="7" s="1"/>
  <c r="JE158" i="5"/>
  <c r="JF158" i="5" s="1"/>
  <c r="JJ158" i="5"/>
  <c r="JK132" i="5"/>
  <c r="JS132" i="5"/>
  <c r="JE150" i="5"/>
  <c r="JF150" i="5" s="1"/>
  <c r="JJ150" i="5"/>
  <c r="JE142" i="5"/>
  <c r="JF142" i="5" s="1"/>
  <c r="JJ142" i="5"/>
  <c r="JK178" i="5"/>
  <c r="JS178" i="5"/>
  <c r="JJ166" i="5"/>
  <c r="JE166" i="5"/>
  <c r="JF166" i="5" s="1"/>
  <c r="JE183" i="5"/>
  <c r="JF183" i="5" s="1"/>
  <c r="JJ183" i="5"/>
  <c r="JK214" i="5"/>
  <c r="JS214" i="5"/>
  <c r="IT168" i="5"/>
  <c r="W168" i="7" s="1"/>
  <c r="X168" i="7" s="1"/>
  <c r="JL168" i="5"/>
  <c r="IT184" i="5"/>
  <c r="W184" i="7" s="1"/>
  <c r="X184" i="7" s="1"/>
  <c r="JL184" i="5"/>
  <c r="JJ173" i="5"/>
  <c r="JE173" i="5"/>
  <c r="JF173" i="5" s="1"/>
  <c r="JK196" i="5"/>
  <c r="JS196" i="5"/>
  <c r="JJ170" i="5"/>
  <c r="JE170" i="5"/>
  <c r="JF170" i="5" s="1"/>
  <c r="JK157" i="5"/>
  <c r="JS157" i="5"/>
  <c r="IT232" i="5"/>
  <c r="W232" i="7" s="1"/>
  <c r="X232" i="7" s="1"/>
  <c r="JL232" i="5"/>
  <c r="JL182" i="5"/>
  <c r="IT182" i="5"/>
  <c r="W182" i="7" s="1"/>
  <c r="X182" i="7" s="1"/>
  <c r="JS195" i="5"/>
  <c r="JK195" i="5"/>
  <c r="JS221" i="5"/>
  <c r="JK221" i="5"/>
  <c r="JS191" i="5"/>
  <c r="JK191" i="5"/>
  <c r="JE206" i="5"/>
  <c r="JF206" i="5" s="1"/>
  <c r="JJ206" i="5"/>
  <c r="JS239" i="5"/>
  <c r="JK239" i="5"/>
  <c r="JL204" i="5"/>
  <c r="IT204" i="5"/>
  <c r="W204" i="7" s="1"/>
  <c r="X204" i="7" s="1"/>
  <c r="IT222" i="5"/>
  <c r="W222" i="7" s="1"/>
  <c r="X222" i="7" s="1"/>
  <c r="JL222" i="5"/>
  <c r="JJ201" i="5"/>
  <c r="JE201" i="5"/>
  <c r="JF201" i="5" s="1"/>
  <c r="JJ220" i="5"/>
  <c r="JE220" i="5"/>
  <c r="JF220" i="5" s="1"/>
  <c r="JJ202" i="5"/>
  <c r="JE202" i="5"/>
  <c r="JF202" i="5" s="1"/>
  <c r="JL225" i="5"/>
  <c r="IT225" i="5"/>
  <c r="W225" i="7" s="1"/>
  <c r="X225" i="7" s="1"/>
  <c r="JE200" i="5"/>
  <c r="JF200" i="5" s="1"/>
  <c r="JJ200" i="5"/>
  <c r="IT235" i="5"/>
  <c r="W235" i="7" s="1"/>
  <c r="X235" i="7" s="1"/>
  <c r="JL235" i="5"/>
  <c r="JS229" i="5"/>
  <c r="JK229" i="5"/>
  <c r="JJ208" i="5"/>
  <c r="JE208" i="5"/>
  <c r="JF208" i="5" s="1"/>
  <c r="JS236" i="5"/>
  <c r="JK236" i="5"/>
  <c r="JK213" i="5"/>
  <c r="JS213" i="5"/>
  <c r="JS242" i="5"/>
  <c r="JK242" i="5"/>
  <c r="JC47" i="5"/>
  <c r="IO47" i="5"/>
  <c r="N47" i="7" s="1"/>
  <c r="O47" i="7" s="1"/>
  <c r="JG72" i="5"/>
  <c r="JB72" i="5"/>
  <c r="JG229" i="5"/>
  <c r="JB229" i="5"/>
  <c r="JB243" i="5"/>
  <c r="JG243" i="5"/>
  <c r="IO240" i="5"/>
  <c r="N240" i="7" s="1"/>
  <c r="O240" i="7" s="1"/>
  <c r="JC240" i="5"/>
  <c r="IT24" i="5"/>
  <c r="W24" i="7" s="1"/>
  <c r="X24" i="7" s="1"/>
  <c r="JL24" i="5"/>
  <c r="IT53" i="5"/>
  <c r="W53" i="7" s="1"/>
  <c r="X53" i="7" s="1"/>
  <c r="JL53" i="5"/>
  <c r="JE8" i="5"/>
  <c r="JF8" i="5" s="1"/>
  <c r="JJ8" i="5"/>
  <c r="IT8" i="5"/>
  <c r="W8" i="7" s="1"/>
  <c r="X8" i="7" s="1"/>
  <c r="JL8" i="5"/>
  <c r="JE39" i="5"/>
  <c r="JF39" i="5" s="1"/>
  <c r="JJ39" i="5"/>
  <c r="JL60" i="5"/>
  <c r="IT60" i="5"/>
  <c r="W60" i="7" s="1"/>
  <c r="X60" i="7" s="1"/>
  <c r="JJ102" i="5"/>
  <c r="JE102" i="5"/>
  <c r="JF102" i="5" s="1"/>
  <c r="JE73" i="5"/>
  <c r="JF73" i="5" s="1"/>
  <c r="JJ73" i="5"/>
  <c r="JL97" i="5"/>
  <c r="IT97" i="5"/>
  <c r="W97" i="7" s="1"/>
  <c r="X97" i="7" s="1"/>
  <c r="JE131" i="5"/>
  <c r="JF131" i="5" s="1"/>
  <c r="JJ131" i="5"/>
  <c r="JK179" i="5"/>
  <c r="JS179" i="5"/>
  <c r="JJ191" i="5"/>
  <c r="JE191" i="5"/>
  <c r="JF191" i="5" s="1"/>
  <c r="JE231" i="5"/>
  <c r="JF231" i="5" s="1"/>
  <c r="JJ231" i="5"/>
  <c r="JL173" i="5"/>
  <c r="IT173" i="5"/>
  <c r="W173" i="7" s="1"/>
  <c r="X173" i="7" s="1"/>
  <c r="IT194" i="5"/>
  <c r="W194" i="7" s="1"/>
  <c r="X194" i="7" s="1"/>
  <c r="JL194" i="5"/>
  <c r="JJ228" i="5"/>
  <c r="JE228" i="5"/>
  <c r="JF228" i="5" s="1"/>
  <c r="IT218" i="5"/>
  <c r="W218" i="7" s="1"/>
  <c r="X218" i="7" s="1"/>
  <c r="JL218" i="5"/>
  <c r="JG4" i="5"/>
  <c r="JB4" i="5"/>
  <c r="JG38" i="5"/>
  <c r="JB38" i="5"/>
  <c r="IO54" i="5"/>
  <c r="N54" i="7" s="1"/>
  <c r="O54" i="7" s="1"/>
  <c r="JC54" i="5"/>
  <c r="JC61" i="5"/>
  <c r="IO61" i="5"/>
  <c r="N61" i="7" s="1"/>
  <c r="O61" i="7" s="1"/>
  <c r="JG88" i="5"/>
  <c r="JB88" i="5"/>
  <c r="JB131" i="5"/>
  <c r="JG131" i="5"/>
  <c r="JG123" i="5"/>
  <c r="JB123" i="5"/>
  <c r="JB109" i="5"/>
  <c r="JG109" i="5"/>
  <c r="JG116" i="5"/>
  <c r="JB116" i="5"/>
  <c r="JG150" i="5"/>
  <c r="JB150" i="5"/>
  <c r="IO154" i="5"/>
  <c r="N154" i="7" s="1"/>
  <c r="O154" i="7" s="1"/>
  <c r="JC154" i="5"/>
  <c r="JG203" i="5"/>
  <c r="JB203" i="5"/>
  <c r="JC189" i="5"/>
  <c r="IO189" i="5"/>
  <c r="N189" i="7" s="1"/>
  <c r="O189" i="7" s="1"/>
  <c r="JG201" i="5"/>
  <c r="JB201" i="5"/>
  <c r="IO244" i="5"/>
  <c r="N244" i="7" s="1"/>
  <c r="O244" i="7" s="1"/>
  <c r="JC244" i="5"/>
  <c r="JG214" i="5"/>
  <c r="JB214" i="5"/>
  <c r="JJ7" i="5"/>
  <c r="JE7" i="5"/>
  <c r="JF7" i="5" s="1"/>
  <c r="JS45" i="5"/>
  <c r="JK45" i="5"/>
  <c r="JJ52" i="5"/>
  <c r="JE52" i="5"/>
  <c r="JF52" i="5" s="1"/>
  <c r="IT42" i="5"/>
  <c r="W42" i="7" s="1"/>
  <c r="X42" i="7" s="1"/>
  <c r="JL42" i="5"/>
  <c r="JS95" i="5"/>
  <c r="JK95" i="5"/>
  <c r="JJ70" i="5"/>
  <c r="JE70" i="5"/>
  <c r="JF70" i="5" s="1"/>
  <c r="JJ160" i="5"/>
  <c r="JE160" i="5"/>
  <c r="JF160" i="5" s="1"/>
  <c r="JE99" i="5"/>
  <c r="JF99" i="5" s="1"/>
  <c r="JJ99" i="5"/>
  <c r="JS156" i="5"/>
  <c r="JK156" i="5"/>
  <c r="JS189" i="5"/>
  <c r="JK189" i="5"/>
  <c r="JL187" i="5"/>
  <c r="IT187" i="5"/>
  <c r="W187" i="7" s="1"/>
  <c r="X187" i="7" s="1"/>
  <c r="JJ177" i="5"/>
  <c r="JE177" i="5"/>
  <c r="JF177" i="5" s="1"/>
  <c r="JL177" i="5"/>
  <c r="IT177" i="5"/>
  <c r="W177" i="7" s="1"/>
  <c r="X177" i="7" s="1"/>
  <c r="JS222" i="5"/>
  <c r="JK222" i="5"/>
  <c r="JS211" i="5"/>
  <c r="JK211" i="5"/>
  <c r="JL216" i="5"/>
  <c r="IT216" i="5"/>
  <c r="W216" i="7" s="1"/>
  <c r="X216" i="7" s="1"/>
  <c r="IO126" i="5"/>
  <c r="N126" i="7" s="1"/>
  <c r="O126" i="7" s="1"/>
  <c r="JC126" i="5"/>
  <c r="JB59" i="5"/>
  <c r="JG59" i="5"/>
  <c r="IO14" i="5"/>
  <c r="N14" i="7" s="1"/>
  <c r="O14" i="7" s="1"/>
  <c r="JC14" i="5"/>
  <c r="JG11" i="5"/>
  <c r="JB11" i="5"/>
  <c r="JG31" i="5"/>
  <c r="JB31" i="5"/>
  <c r="JG52" i="5"/>
  <c r="JB52" i="5"/>
  <c r="KF3" i="5"/>
  <c r="IO22" i="5"/>
  <c r="N22" i="7" s="1"/>
  <c r="O22" i="7" s="1"/>
  <c r="JC22" i="5"/>
  <c r="IO42" i="5"/>
  <c r="N42" i="7" s="1"/>
  <c r="O42" i="7" s="1"/>
  <c r="JC42" i="5"/>
  <c r="JC59" i="5"/>
  <c r="IO59" i="5"/>
  <c r="N59" i="7" s="1"/>
  <c r="O59" i="7" s="1"/>
  <c r="JG2" i="5"/>
  <c r="JB2" i="5"/>
  <c r="JC25" i="5"/>
  <c r="IO25" i="5"/>
  <c r="N25" i="7" s="1"/>
  <c r="O25" i="7" s="1"/>
  <c r="JB44" i="5"/>
  <c r="JG44" i="5"/>
  <c r="JC16" i="5"/>
  <c r="IO16" i="5"/>
  <c r="N16" i="7" s="1"/>
  <c r="O16" i="7" s="1"/>
  <c r="JC29" i="5"/>
  <c r="IO29" i="5"/>
  <c r="N29" i="7" s="1"/>
  <c r="O29" i="7" s="1"/>
  <c r="JG47" i="5"/>
  <c r="JB47" i="5"/>
  <c r="JG92" i="5"/>
  <c r="JB92" i="5"/>
  <c r="IO19" i="5"/>
  <c r="N19" i="7" s="1"/>
  <c r="O19" i="7" s="1"/>
  <c r="JC19" i="5"/>
  <c r="JB40" i="5"/>
  <c r="JG40" i="5"/>
  <c r="JG61" i="5"/>
  <c r="JB61" i="5"/>
  <c r="JG35" i="5"/>
  <c r="JB35" i="5"/>
  <c r="JC65" i="5"/>
  <c r="IO65" i="5"/>
  <c r="N65" i="7" s="1"/>
  <c r="O65" i="7" s="1"/>
  <c r="JG126" i="5"/>
  <c r="JB126" i="5"/>
  <c r="IO70" i="5"/>
  <c r="N70" i="7" s="1"/>
  <c r="O70" i="7" s="1"/>
  <c r="JC70" i="5"/>
  <c r="JG103" i="5"/>
  <c r="JB103" i="5"/>
  <c r="JG124" i="5"/>
  <c r="JB124" i="5"/>
  <c r="IO145" i="5"/>
  <c r="N145" i="7" s="1"/>
  <c r="O145" i="7" s="1"/>
  <c r="JC145" i="5"/>
  <c r="JG84" i="5"/>
  <c r="JB84" i="5"/>
  <c r="JC103" i="5"/>
  <c r="IO103" i="5"/>
  <c r="N103" i="7" s="1"/>
  <c r="O103" i="7" s="1"/>
  <c r="JG75" i="5"/>
  <c r="JB75" i="5"/>
  <c r="JG83" i="5"/>
  <c r="JB83" i="5"/>
  <c r="JG104" i="5"/>
  <c r="JB104" i="5"/>
  <c r="JC123" i="5"/>
  <c r="IO123" i="5"/>
  <c r="N123" i="7" s="1"/>
  <c r="O123" i="7" s="1"/>
  <c r="JG77" i="5"/>
  <c r="JB77" i="5"/>
  <c r="JG95" i="5"/>
  <c r="JB95" i="5"/>
  <c r="JC115" i="5"/>
  <c r="IO115" i="5"/>
  <c r="N115" i="7" s="1"/>
  <c r="O115" i="7" s="1"/>
  <c r="JC77" i="5"/>
  <c r="IO77" i="5"/>
  <c r="N77" i="7" s="1"/>
  <c r="O77" i="7" s="1"/>
  <c r="JB101" i="5"/>
  <c r="JG101" i="5"/>
  <c r="JB212" i="5"/>
  <c r="JG212" i="5"/>
  <c r="JB147" i="5"/>
  <c r="JG147" i="5"/>
  <c r="JC147" i="5"/>
  <c r="IO147" i="5"/>
  <c r="N147" i="7" s="1"/>
  <c r="O147" i="7" s="1"/>
  <c r="JB136" i="5"/>
  <c r="JG136" i="5"/>
  <c r="JG125" i="5"/>
  <c r="JB125" i="5"/>
  <c r="JG146" i="5"/>
  <c r="JB146" i="5"/>
  <c r="IO163" i="5"/>
  <c r="N163" i="7" s="1"/>
  <c r="O163" i="7" s="1"/>
  <c r="JC163" i="5"/>
  <c r="JC182" i="5"/>
  <c r="IO182" i="5"/>
  <c r="N182" i="7" s="1"/>
  <c r="O182" i="7" s="1"/>
  <c r="JG162" i="5"/>
  <c r="JB162" i="5"/>
  <c r="JB239" i="5"/>
  <c r="JG239" i="5"/>
  <c r="JB169" i="5"/>
  <c r="JG169" i="5"/>
  <c r="JG185" i="5"/>
  <c r="JB185" i="5"/>
  <c r="IO188" i="5"/>
  <c r="N188" i="7" s="1"/>
  <c r="O188" i="7" s="1"/>
  <c r="JC188" i="5"/>
  <c r="JG199" i="5"/>
  <c r="JB199" i="5"/>
  <c r="JC239" i="5"/>
  <c r="IO239" i="5"/>
  <c r="N239" i="7" s="1"/>
  <c r="O239" i="7" s="1"/>
  <c r="IO212" i="5"/>
  <c r="N212" i="7" s="1"/>
  <c r="O212" i="7" s="1"/>
  <c r="JC212" i="5"/>
  <c r="IO201" i="5"/>
  <c r="N201" i="7" s="1"/>
  <c r="O201" i="7" s="1"/>
  <c r="JC201" i="5"/>
  <c r="IO230" i="5"/>
  <c r="N230" i="7" s="1"/>
  <c r="O230" i="7" s="1"/>
  <c r="JC230" i="5"/>
  <c r="JG198" i="5"/>
  <c r="JB198" i="5"/>
  <c r="JG237" i="5"/>
  <c r="JB237" i="5"/>
  <c r="JB195" i="5"/>
  <c r="JG195" i="5"/>
  <c r="JG221" i="5"/>
  <c r="JB221" i="5"/>
  <c r="JG189" i="5"/>
  <c r="JB189" i="5"/>
  <c r="JG234" i="5"/>
  <c r="JB234" i="5"/>
  <c r="JG209" i="5"/>
  <c r="JB209" i="5"/>
  <c r="JG223" i="5"/>
  <c r="JB223" i="5"/>
  <c r="IO246" i="5"/>
  <c r="N246" i="7" s="1"/>
  <c r="O246" i="7" s="1"/>
  <c r="JC246" i="5"/>
  <c r="JC235" i="5"/>
  <c r="IO235" i="5"/>
  <c r="N235" i="7" s="1"/>
  <c r="O235" i="7" s="1"/>
  <c r="JL95" i="5"/>
  <c r="IT95" i="5"/>
  <c r="W95" i="7" s="1"/>
  <c r="X95" i="7" s="1"/>
  <c r="JL48" i="5"/>
  <c r="IT48" i="5"/>
  <c r="W48" i="7" s="1"/>
  <c r="X48" i="7" s="1"/>
  <c r="JL44" i="5"/>
  <c r="IT44" i="5"/>
  <c r="W44" i="7" s="1"/>
  <c r="X44" i="7" s="1"/>
  <c r="IT56" i="5"/>
  <c r="W56" i="7" s="1"/>
  <c r="X56" i="7" s="1"/>
  <c r="JL56" i="5"/>
  <c r="IT75" i="5"/>
  <c r="W75" i="7" s="1"/>
  <c r="X75" i="7" s="1"/>
  <c r="JL75" i="5"/>
  <c r="JJ30" i="5"/>
  <c r="JE30" i="5"/>
  <c r="JF30" i="5" s="1"/>
  <c r="IT25" i="5"/>
  <c r="W25" i="7" s="1"/>
  <c r="X25" i="7" s="1"/>
  <c r="JL25" i="5"/>
  <c r="JK24" i="5"/>
  <c r="JS24" i="5"/>
  <c r="JE4" i="5"/>
  <c r="JF4" i="5" s="1"/>
  <c r="JJ4" i="5"/>
  <c r="JJ35" i="5"/>
  <c r="JE35" i="5"/>
  <c r="JF35" i="5" s="1"/>
  <c r="JL58" i="5"/>
  <c r="IT58" i="5"/>
  <c r="W58" i="7" s="1"/>
  <c r="X58" i="7" s="1"/>
  <c r="JL85" i="5"/>
  <c r="IT85" i="5"/>
  <c r="W85" i="7" s="1"/>
  <c r="X85" i="7" s="1"/>
  <c r="IT4" i="5"/>
  <c r="W4" i="7" s="1"/>
  <c r="X4" i="7" s="1"/>
  <c r="JL4" i="5"/>
  <c r="JS30" i="5"/>
  <c r="JK30" i="5"/>
  <c r="JS49" i="5"/>
  <c r="JK49" i="5"/>
  <c r="JK8" i="5"/>
  <c r="JS8" i="5"/>
  <c r="JJ23" i="5"/>
  <c r="JE23" i="5"/>
  <c r="JF23" i="5" s="1"/>
  <c r="JJ42" i="5"/>
  <c r="JE42" i="5"/>
  <c r="JF42" i="5" s="1"/>
  <c r="JL5" i="5"/>
  <c r="IT5" i="5"/>
  <c r="W5" i="7" s="1"/>
  <c r="X5" i="7" s="1"/>
  <c r="JL14" i="5"/>
  <c r="IT14" i="5"/>
  <c r="W14" i="7" s="1"/>
  <c r="X14" i="7" s="1"/>
  <c r="JL38" i="5"/>
  <c r="IT38" i="5"/>
  <c r="W38" i="7" s="1"/>
  <c r="X38" i="7" s="1"/>
  <c r="JS76" i="5"/>
  <c r="JK76" i="5"/>
  <c r="IT113" i="5"/>
  <c r="W113" i="7" s="1"/>
  <c r="X113" i="7" s="1"/>
  <c r="JL113" i="5"/>
  <c r="JK15" i="5"/>
  <c r="JS15" i="5"/>
  <c r="IT32" i="5"/>
  <c r="W32" i="7" s="1"/>
  <c r="X32" i="7" s="1"/>
  <c r="JL32" i="5"/>
  <c r="IT52" i="5"/>
  <c r="W52" i="7" s="1"/>
  <c r="X52" i="7" s="1"/>
  <c r="JL52" i="5"/>
  <c r="JS117" i="5"/>
  <c r="JK117" i="5"/>
  <c r="JK46" i="5"/>
  <c r="JS46" i="5"/>
  <c r="JJ61" i="5"/>
  <c r="JE61" i="5"/>
  <c r="JF61" i="5" s="1"/>
  <c r="JS77" i="5"/>
  <c r="JK77" i="5"/>
  <c r="JL89" i="5"/>
  <c r="IT89" i="5"/>
  <c r="W89" i="7" s="1"/>
  <c r="X89" i="7" s="1"/>
  <c r="JS109" i="5"/>
  <c r="JK109" i="5"/>
  <c r="IT185" i="5"/>
  <c r="W185" i="7" s="1"/>
  <c r="X185" i="7" s="1"/>
  <c r="JL185" i="5"/>
  <c r="JL90" i="5"/>
  <c r="IT90" i="5"/>
  <c r="W90" i="7" s="1"/>
  <c r="X90" i="7" s="1"/>
  <c r="JJ107" i="5"/>
  <c r="JE107" i="5"/>
  <c r="JF107" i="5" s="1"/>
  <c r="JS136" i="5"/>
  <c r="JK136" i="5"/>
  <c r="JS65" i="5"/>
  <c r="JK65" i="5"/>
  <c r="JJ98" i="5"/>
  <c r="JE98" i="5"/>
  <c r="JF98" i="5" s="1"/>
  <c r="JL119" i="5"/>
  <c r="IT119" i="5"/>
  <c r="W119" i="7" s="1"/>
  <c r="X119" i="7" s="1"/>
  <c r="IT64" i="5"/>
  <c r="W64" i="7" s="1"/>
  <c r="X64" i="7" s="1"/>
  <c r="JL64" i="5"/>
  <c r="IT91" i="5"/>
  <c r="W91" i="7" s="1"/>
  <c r="X91" i="7" s="1"/>
  <c r="JL91" i="5"/>
  <c r="JL105" i="5"/>
  <c r="IT105" i="5"/>
  <c r="W105" i="7" s="1"/>
  <c r="X105" i="7" s="1"/>
  <c r="JK131" i="5"/>
  <c r="JS131" i="5"/>
  <c r="JL70" i="5"/>
  <c r="IT70" i="5"/>
  <c r="W70" i="7" s="1"/>
  <c r="X70" i="7" s="1"/>
  <c r="JS97" i="5"/>
  <c r="JK97" i="5"/>
  <c r="JK121" i="5"/>
  <c r="JS121" i="5"/>
  <c r="JE193" i="5"/>
  <c r="JF193" i="5" s="1"/>
  <c r="JJ193" i="5"/>
  <c r="JE78" i="5"/>
  <c r="JF78" i="5" s="1"/>
  <c r="JJ78" i="5"/>
  <c r="JK88" i="5"/>
  <c r="JS88" i="5"/>
  <c r="JK113" i="5"/>
  <c r="JS113" i="5"/>
  <c r="JL140" i="5"/>
  <c r="IT140" i="5"/>
  <c r="W140" i="7" s="1"/>
  <c r="X140" i="7" s="1"/>
  <c r="JS126" i="5"/>
  <c r="JK126" i="5"/>
  <c r="JE152" i="5"/>
  <c r="JF152" i="5" s="1"/>
  <c r="JJ152" i="5"/>
  <c r="JS180" i="5"/>
  <c r="JK180" i="5"/>
  <c r="JJ151" i="5"/>
  <c r="JE151" i="5"/>
  <c r="JF151" i="5" s="1"/>
  <c r="JJ188" i="5"/>
  <c r="JE188" i="5"/>
  <c r="JF188" i="5" s="1"/>
  <c r="IT156" i="5"/>
  <c r="W156" i="7" s="1"/>
  <c r="X156" i="7" s="1"/>
  <c r="JL156" i="5"/>
  <c r="JJ132" i="5"/>
  <c r="JE132" i="5"/>
  <c r="JF132" i="5" s="1"/>
  <c r="JK167" i="5"/>
  <c r="JS167" i="5"/>
  <c r="JJ137" i="5"/>
  <c r="JE137" i="5"/>
  <c r="JF137" i="5" s="1"/>
  <c r="JJ161" i="5"/>
  <c r="JE161" i="5"/>
  <c r="JF161" i="5" s="1"/>
  <c r="JK147" i="5"/>
  <c r="JS147" i="5"/>
  <c r="JE185" i="5"/>
  <c r="JF185" i="5" s="1"/>
  <c r="JJ185" i="5"/>
  <c r="JL167" i="5"/>
  <c r="IT167" i="5"/>
  <c r="W167" i="7" s="1"/>
  <c r="X167" i="7" s="1"/>
  <c r="JJ184" i="5"/>
  <c r="JE184" i="5"/>
  <c r="JF184" i="5" s="1"/>
  <c r="JS237" i="5"/>
  <c r="JK237" i="5"/>
  <c r="JS172" i="5"/>
  <c r="JK172" i="5"/>
  <c r="JS198" i="5"/>
  <c r="JK198" i="5"/>
  <c r="JS174" i="5"/>
  <c r="JK174" i="5"/>
  <c r="JK205" i="5"/>
  <c r="JS205" i="5"/>
  <c r="JS173" i="5"/>
  <c r="JK173" i="5"/>
  <c r="IT158" i="5"/>
  <c r="W158" i="7" s="1"/>
  <c r="X158" i="7" s="1"/>
  <c r="JL158" i="5"/>
  <c r="JE239" i="5"/>
  <c r="JF239" i="5" s="1"/>
  <c r="JJ239" i="5"/>
  <c r="JE186" i="5"/>
  <c r="JF186" i="5" s="1"/>
  <c r="JJ186" i="5"/>
  <c r="JJ196" i="5"/>
  <c r="JE196" i="5"/>
  <c r="JF196" i="5" s="1"/>
  <c r="JS231" i="5"/>
  <c r="JK231" i="5"/>
  <c r="JJ192" i="5"/>
  <c r="JE192" i="5"/>
  <c r="JF192" i="5" s="1"/>
  <c r="JE207" i="5"/>
  <c r="JF207" i="5" s="1"/>
  <c r="JJ207" i="5"/>
  <c r="JK188" i="5"/>
  <c r="JS188" i="5"/>
  <c r="JK206" i="5"/>
  <c r="JS206" i="5"/>
  <c r="JS223" i="5"/>
  <c r="JK223" i="5"/>
  <c r="JK203" i="5"/>
  <c r="JS203" i="5"/>
  <c r="IT223" i="5"/>
  <c r="W223" i="7" s="1"/>
  <c r="X223" i="7" s="1"/>
  <c r="JL223" i="5"/>
  <c r="IT203" i="5"/>
  <c r="W203" i="7" s="1"/>
  <c r="X203" i="7" s="1"/>
  <c r="JL203" i="5"/>
  <c r="JK228" i="5"/>
  <c r="JS228" i="5"/>
  <c r="JL201" i="5"/>
  <c r="IT201" i="5"/>
  <c r="W201" i="7" s="1"/>
  <c r="X201" i="7" s="1"/>
  <c r="JJ237" i="5"/>
  <c r="JE237" i="5"/>
  <c r="JF237" i="5" s="1"/>
  <c r="IT231" i="5"/>
  <c r="W231" i="7" s="1"/>
  <c r="X231" i="7" s="1"/>
  <c r="JL231" i="5"/>
  <c r="JL212" i="5"/>
  <c r="IT212" i="5"/>
  <c r="W212" i="7" s="1"/>
  <c r="X212" i="7" s="1"/>
  <c r="JJ240" i="5"/>
  <c r="JE240" i="5"/>
  <c r="JF240" i="5" s="1"/>
  <c r="JK225" i="5"/>
  <c r="JS225" i="5"/>
  <c r="JK245" i="5"/>
  <c r="JS245" i="5"/>
  <c r="JG64" i="5"/>
  <c r="JB64" i="5"/>
  <c r="JB93" i="5"/>
  <c r="JG93" i="5"/>
  <c r="IO6" i="5"/>
  <c r="N6" i="7" s="1"/>
  <c r="O6" i="7" s="1"/>
  <c r="JC6" i="5"/>
  <c r="JG19" i="5"/>
  <c r="JB19" i="5"/>
  <c r="JC137" i="5"/>
  <c r="IO137" i="5"/>
  <c r="N137" i="7" s="1"/>
  <c r="O137" i="7" s="1"/>
  <c r="JC85" i="5"/>
  <c r="IO85" i="5"/>
  <c r="N85" i="7" s="1"/>
  <c r="O85" i="7" s="1"/>
  <c r="IO100" i="5"/>
  <c r="N100" i="7" s="1"/>
  <c r="O100" i="7" s="1"/>
  <c r="JC100" i="5"/>
  <c r="JG153" i="5"/>
  <c r="JB153" i="5"/>
  <c r="JB159" i="5"/>
  <c r="JG159" i="5"/>
  <c r="JC211" i="5"/>
  <c r="IO211" i="5"/>
  <c r="N211" i="7" s="1"/>
  <c r="O211" i="7" s="1"/>
  <c r="JK27" i="5"/>
  <c r="JS27" i="5"/>
  <c r="JE36" i="5"/>
  <c r="JF36" i="5" s="1"/>
  <c r="JJ36" i="5"/>
  <c r="JS89" i="5"/>
  <c r="JK89" i="5"/>
  <c r="JL50" i="5"/>
  <c r="IT50" i="5"/>
  <c r="W50" i="7" s="1"/>
  <c r="X50" i="7" s="1"/>
  <c r="JS80" i="5"/>
  <c r="JK80" i="5"/>
  <c r="JS53" i="5"/>
  <c r="JK53" i="5"/>
  <c r="JL115" i="5"/>
  <c r="IT115" i="5"/>
  <c r="W115" i="7" s="1"/>
  <c r="X115" i="7" s="1"/>
  <c r="IT138" i="5"/>
  <c r="W138" i="7" s="1"/>
  <c r="X138" i="7" s="1"/>
  <c r="JL138" i="5"/>
  <c r="JE133" i="5"/>
  <c r="JF133" i="5" s="1"/>
  <c r="JJ133" i="5"/>
  <c r="JJ123" i="5"/>
  <c r="JE123" i="5"/>
  <c r="JF123" i="5" s="1"/>
  <c r="JS133" i="5"/>
  <c r="JK133" i="5"/>
  <c r="JK184" i="5"/>
  <c r="JS184" i="5"/>
  <c r="JL149" i="5"/>
  <c r="IT149" i="5"/>
  <c r="W149" i="7" s="1"/>
  <c r="X149" i="7" s="1"/>
  <c r="IT159" i="5"/>
  <c r="W159" i="7" s="1"/>
  <c r="X159" i="7" s="1"/>
  <c r="JL159" i="5"/>
  <c r="IT176" i="5"/>
  <c r="W176" i="7" s="1"/>
  <c r="X176" i="7" s="1"/>
  <c r="JL176" i="5"/>
  <c r="IT198" i="5"/>
  <c r="W198" i="7" s="1"/>
  <c r="X198" i="7" s="1"/>
  <c r="JL198" i="5"/>
  <c r="IT233" i="5"/>
  <c r="W233" i="7" s="1"/>
  <c r="X233" i="7" s="1"/>
  <c r="JL233" i="5"/>
  <c r="IT210" i="5"/>
  <c r="W210" i="7" s="1"/>
  <c r="X210" i="7" s="1"/>
  <c r="JL210" i="5"/>
  <c r="IT211" i="5"/>
  <c r="W211" i="7" s="1"/>
  <c r="X211" i="7" s="1"/>
  <c r="JL211" i="5"/>
  <c r="JK233" i="5"/>
  <c r="JS233" i="5"/>
  <c r="JC63" i="5"/>
  <c r="IO63" i="5"/>
  <c r="N63" i="7" s="1"/>
  <c r="O63" i="7" s="1"/>
  <c r="JC27" i="5"/>
  <c r="IO27" i="5"/>
  <c r="N27" i="7" s="1"/>
  <c r="O27" i="7" s="1"/>
  <c r="JG107" i="5"/>
  <c r="JB107" i="5"/>
  <c r="JC89" i="5"/>
  <c r="IO89" i="5"/>
  <c r="N89" i="7" s="1"/>
  <c r="O89" i="7" s="1"/>
  <c r="JB132" i="5"/>
  <c r="JG132" i="5"/>
  <c r="IO158" i="5"/>
  <c r="N158" i="7" s="1"/>
  <c r="O158" i="7" s="1"/>
  <c r="JC158" i="5"/>
  <c r="JB160" i="5"/>
  <c r="JG160" i="5"/>
  <c r="JG233" i="5"/>
  <c r="JB233" i="5"/>
  <c r="IO219" i="5"/>
  <c r="N219" i="7" s="1"/>
  <c r="O219" i="7" s="1"/>
  <c r="JC219" i="5"/>
  <c r="IO236" i="5"/>
  <c r="N236" i="7" s="1"/>
  <c r="O236" i="7" s="1"/>
  <c r="JC236" i="5"/>
  <c r="JK18" i="5"/>
  <c r="JS18" i="5"/>
  <c r="IT45" i="5"/>
  <c r="W45" i="7" s="1"/>
  <c r="X45" i="7" s="1"/>
  <c r="JL45" i="5"/>
  <c r="JE95" i="5"/>
  <c r="JF95" i="5" s="1"/>
  <c r="JJ95" i="5"/>
  <c r="JE32" i="5"/>
  <c r="JF32" i="5" s="1"/>
  <c r="JJ32" i="5"/>
  <c r="JK82" i="5"/>
  <c r="JS82" i="5"/>
  <c r="JK54" i="5"/>
  <c r="JS54" i="5"/>
  <c r="JJ93" i="5"/>
  <c r="JE93" i="5"/>
  <c r="JF93" i="5" s="1"/>
  <c r="JJ135" i="5"/>
  <c r="JE135" i="5"/>
  <c r="JF135" i="5" s="1"/>
  <c r="JK74" i="5"/>
  <c r="JS74" i="5"/>
  <c r="JE82" i="5"/>
  <c r="JF82" i="5" s="1"/>
  <c r="JJ82" i="5"/>
  <c r="JL133" i="5"/>
  <c r="IT133" i="5"/>
  <c r="W133" i="7" s="1"/>
  <c r="X133" i="7" s="1"/>
  <c r="JK143" i="5"/>
  <c r="JS143" i="5"/>
  <c r="JE159" i="5"/>
  <c r="JF159" i="5" s="1"/>
  <c r="JJ159" i="5"/>
  <c r="JJ176" i="5"/>
  <c r="JE176" i="5"/>
  <c r="JF176" i="5" s="1"/>
  <c r="JK177" i="5"/>
  <c r="JS177" i="5"/>
  <c r="JJ195" i="5"/>
  <c r="JE195" i="5"/>
  <c r="JF195" i="5" s="1"/>
  <c r="JJ238" i="5"/>
  <c r="JE238" i="5"/>
  <c r="JF238" i="5" s="1"/>
  <c r="IT234" i="5"/>
  <c r="W234" i="7" s="1"/>
  <c r="X234" i="7" s="1"/>
  <c r="JL234" i="5"/>
  <c r="IT242" i="5"/>
  <c r="W242" i="7" s="1"/>
  <c r="X242" i="7" s="1"/>
  <c r="JL242" i="5"/>
  <c r="JJ225" i="5"/>
  <c r="JE225" i="5"/>
  <c r="JF225" i="5" s="1"/>
  <c r="JB22" i="5"/>
  <c r="JG22" i="5"/>
  <c r="JG42" i="5"/>
  <c r="JB42" i="5"/>
  <c r="IO7" i="5"/>
  <c r="N7" i="7" s="1"/>
  <c r="O7" i="7" s="1"/>
  <c r="JC7" i="5"/>
  <c r="JG49" i="5"/>
  <c r="JB49" i="5"/>
  <c r="JC13" i="5"/>
  <c r="IO13" i="5"/>
  <c r="N13" i="7" s="1"/>
  <c r="O13" i="7" s="1"/>
  <c r="JG32" i="5"/>
  <c r="JB32" i="5"/>
  <c r="JG91" i="5"/>
  <c r="JB91" i="5"/>
  <c r="JG6" i="5"/>
  <c r="JB6" i="5"/>
  <c r="IO23" i="5"/>
  <c r="N23" i="7" s="1"/>
  <c r="O23" i="7" s="1"/>
  <c r="JC23" i="5"/>
  <c r="JG43" i="5"/>
  <c r="JB43" i="5"/>
  <c r="JB26" i="5"/>
  <c r="JG26" i="5"/>
  <c r="JG46" i="5"/>
  <c r="JB46" i="5"/>
  <c r="IO18" i="5"/>
  <c r="N18" i="7" s="1"/>
  <c r="O18" i="7" s="1"/>
  <c r="JC18" i="5"/>
  <c r="IO34" i="5"/>
  <c r="N34" i="7" s="1"/>
  <c r="O34" i="7" s="1"/>
  <c r="JC34" i="5"/>
  <c r="JG48" i="5"/>
  <c r="JB48" i="5"/>
  <c r="IO94" i="5"/>
  <c r="N94" i="7" s="1"/>
  <c r="O94" i="7" s="1"/>
  <c r="JC94" i="5"/>
  <c r="JG45" i="5"/>
  <c r="JB45" i="5"/>
  <c r="JG36" i="5"/>
  <c r="JB36" i="5"/>
  <c r="JB105" i="5"/>
  <c r="JG105" i="5"/>
  <c r="JG68" i="5"/>
  <c r="JB68" i="5"/>
  <c r="JG86" i="5"/>
  <c r="JB86" i="5"/>
  <c r="JG127" i="5"/>
  <c r="JB127" i="5"/>
  <c r="JB156" i="5"/>
  <c r="JG156" i="5"/>
  <c r="JG76" i="5"/>
  <c r="JB76" i="5"/>
  <c r="JG85" i="5"/>
  <c r="JB85" i="5"/>
  <c r="JC120" i="5"/>
  <c r="IO120" i="5"/>
  <c r="N120" i="7" s="1"/>
  <c r="O120" i="7" s="1"/>
  <c r="JC131" i="5"/>
  <c r="IO131" i="5"/>
  <c r="N131" i="7" s="1"/>
  <c r="O131" i="7" s="1"/>
  <c r="JC76" i="5"/>
  <c r="IO76" i="5"/>
  <c r="N76" i="7" s="1"/>
  <c r="O76" i="7" s="1"/>
  <c r="JC84" i="5"/>
  <c r="IO84" i="5"/>
  <c r="N84" i="7" s="1"/>
  <c r="O84" i="7" s="1"/>
  <c r="JB106" i="5"/>
  <c r="JG106" i="5"/>
  <c r="IO132" i="5"/>
  <c r="N132" i="7" s="1"/>
  <c r="O132" i="7" s="1"/>
  <c r="JC132" i="5"/>
  <c r="JC78" i="5"/>
  <c r="IO78" i="5"/>
  <c r="N78" i="7" s="1"/>
  <c r="O78" i="7" s="1"/>
  <c r="JC99" i="5"/>
  <c r="IO99" i="5"/>
  <c r="N99" i="7" s="1"/>
  <c r="O99" i="7" s="1"/>
  <c r="JC90" i="5"/>
  <c r="IO90" i="5"/>
  <c r="N90" i="7" s="1"/>
  <c r="O90" i="7" s="1"/>
  <c r="JB155" i="5"/>
  <c r="JG155" i="5"/>
  <c r="JB139" i="5"/>
  <c r="JG139" i="5"/>
  <c r="JC128" i="5"/>
  <c r="IO128" i="5"/>
  <c r="N128" i="7" s="1"/>
  <c r="O128" i="7" s="1"/>
  <c r="JG149" i="5"/>
  <c r="JB149" i="5"/>
  <c r="IO138" i="5"/>
  <c r="N138" i="7" s="1"/>
  <c r="O138" i="7" s="1"/>
  <c r="JC138" i="5"/>
  <c r="JG154" i="5"/>
  <c r="JB154" i="5"/>
  <c r="IO148" i="5"/>
  <c r="N148" i="7" s="1"/>
  <c r="O148" i="7" s="1"/>
  <c r="JC148" i="5"/>
  <c r="IO164" i="5"/>
  <c r="N164" i="7" s="1"/>
  <c r="O164" i="7" s="1"/>
  <c r="JC164" i="5"/>
  <c r="JB207" i="5"/>
  <c r="JG207" i="5"/>
  <c r="JC238" i="5"/>
  <c r="IO238" i="5"/>
  <c r="N238" i="7" s="1"/>
  <c r="O238" i="7" s="1"/>
  <c r="IO192" i="5"/>
  <c r="N192" i="7" s="1"/>
  <c r="O192" i="7" s="1"/>
  <c r="JC192" i="5"/>
  <c r="JC167" i="5"/>
  <c r="IO167" i="5"/>
  <c r="N167" i="7" s="1"/>
  <c r="O167" i="7" s="1"/>
  <c r="JC171" i="5"/>
  <c r="IO171" i="5"/>
  <c r="N171" i="7" s="1"/>
  <c r="O171" i="7" s="1"/>
  <c r="IO187" i="5"/>
  <c r="N187" i="7" s="1"/>
  <c r="O187" i="7" s="1"/>
  <c r="JC187" i="5"/>
  <c r="JB175" i="5"/>
  <c r="JG175" i="5"/>
  <c r="JB191" i="5"/>
  <c r="JG191" i="5"/>
  <c r="JB240" i="5"/>
  <c r="JG240" i="5"/>
  <c r="JB219" i="5"/>
  <c r="JG219" i="5"/>
  <c r="JG202" i="5"/>
  <c r="JB202" i="5"/>
  <c r="JG200" i="5"/>
  <c r="JB200" i="5"/>
  <c r="JG242" i="5"/>
  <c r="JB242" i="5"/>
  <c r="JB190" i="5"/>
  <c r="JG190" i="5"/>
  <c r="IO208" i="5"/>
  <c r="N208" i="7" s="1"/>
  <c r="O208" i="7" s="1"/>
  <c r="JC208" i="5"/>
  <c r="JG238" i="5"/>
  <c r="JB238" i="5"/>
  <c r="JB224" i="5"/>
  <c r="JG224" i="5"/>
  <c r="IO204" i="5"/>
  <c r="N204" i="7" s="1"/>
  <c r="O204" i="7" s="1"/>
  <c r="JC204" i="5"/>
  <c r="JG222" i="5"/>
  <c r="JB222" i="5"/>
  <c r="JJ2" i="5"/>
  <c r="JE2" i="5"/>
  <c r="JF2" i="5" s="1"/>
  <c r="JS4" i="5"/>
  <c r="JK4" i="5"/>
  <c r="IT46" i="5"/>
  <c r="W46" i="7" s="1"/>
  <c r="X46" i="7" s="1"/>
  <c r="JL46" i="5"/>
  <c r="JK58" i="5"/>
  <c r="JS58" i="5"/>
  <c r="IT83" i="5"/>
  <c r="W83" i="7" s="1"/>
  <c r="X83" i="7" s="1"/>
  <c r="JL83" i="5"/>
  <c r="JL34" i="5"/>
  <c r="IT34" i="5"/>
  <c r="W34" i="7" s="1"/>
  <c r="X34" i="7" s="1"/>
  <c r="JS29" i="5"/>
  <c r="JK29" i="5"/>
  <c r="JE40" i="5"/>
  <c r="JF40" i="5" s="1"/>
  <c r="JJ40" i="5"/>
  <c r="JK7" i="5"/>
  <c r="JS7" i="5"/>
  <c r="JJ37" i="5"/>
  <c r="JE37" i="5"/>
  <c r="JF37" i="5" s="1"/>
  <c r="JK71" i="5"/>
  <c r="JS71" i="5"/>
  <c r="IT87" i="5"/>
  <c r="W87" i="7" s="1"/>
  <c r="X87" i="7" s="1"/>
  <c r="JL87" i="5"/>
  <c r="JJ5" i="5"/>
  <c r="JE5" i="5"/>
  <c r="JF5" i="5" s="1"/>
  <c r="JJ31" i="5"/>
  <c r="JE31" i="5"/>
  <c r="JF31" i="5" s="1"/>
  <c r="JK50" i="5"/>
  <c r="JS50" i="5"/>
  <c r="JE9" i="5"/>
  <c r="JF9" i="5" s="1"/>
  <c r="JJ9" i="5"/>
  <c r="JL30" i="5"/>
  <c r="IT30" i="5"/>
  <c r="W30" i="7" s="1"/>
  <c r="X30" i="7" s="1"/>
  <c r="IT49" i="5"/>
  <c r="W49" i="7" s="1"/>
  <c r="X49" i="7" s="1"/>
  <c r="JL49" i="5"/>
  <c r="JJ6" i="5"/>
  <c r="JE6" i="5"/>
  <c r="JF6" i="5" s="1"/>
  <c r="JE15" i="5"/>
  <c r="JF15" i="5" s="1"/>
  <c r="JJ15" i="5"/>
  <c r="IT41" i="5"/>
  <c r="W41" i="7" s="1"/>
  <c r="X41" i="7" s="1"/>
  <c r="JL41" i="5"/>
  <c r="JK78" i="5"/>
  <c r="JS78" i="5"/>
  <c r="JK115" i="5"/>
  <c r="JS115" i="5"/>
  <c r="JE16" i="5"/>
  <c r="JF16" i="5" s="1"/>
  <c r="JJ16" i="5"/>
  <c r="JJ34" i="5"/>
  <c r="JE34" i="5"/>
  <c r="JF34" i="5" s="1"/>
  <c r="JE53" i="5"/>
  <c r="JF53" i="5" s="1"/>
  <c r="JJ53" i="5"/>
  <c r="JJ119" i="5"/>
  <c r="JE119" i="5"/>
  <c r="JF119" i="5" s="1"/>
  <c r="IT51" i="5"/>
  <c r="W51" i="7" s="1"/>
  <c r="X51" i="7" s="1"/>
  <c r="JL51" i="5"/>
  <c r="IT108" i="5"/>
  <c r="W108" i="7" s="1"/>
  <c r="X108" i="7" s="1"/>
  <c r="JL108" i="5"/>
  <c r="JL78" i="5"/>
  <c r="IT78" i="5"/>
  <c r="W78" i="7" s="1"/>
  <c r="X78" i="7" s="1"/>
  <c r="JJ90" i="5"/>
  <c r="JE90" i="5"/>
  <c r="JF90" i="5" s="1"/>
  <c r="JK112" i="5"/>
  <c r="JS112" i="5"/>
  <c r="JK59" i="5"/>
  <c r="JS59" i="5"/>
  <c r="JE91" i="5"/>
  <c r="JF91" i="5" s="1"/>
  <c r="JJ91" i="5"/>
  <c r="JS110" i="5"/>
  <c r="JK110" i="5"/>
  <c r="JL137" i="5"/>
  <c r="IT137" i="5"/>
  <c r="W137" i="7" s="1"/>
  <c r="X137" i="7" s="1"/>
  <c r="JL66" i="5"/>
  <c r="IT66" i="5"/>
  <c r="W66" i="7" s="1"/>
  <c r="X66" i="7" s="1"/>
  <c r="IT101" i="5"/>
  <c r="W101" i="7" s="1"/>
  <c r="X101" i="7" s="1"/>
  <c r="JL101" i="5"/>
  <c r="JL126" i="5"/>
  <c r="IT126" i="5"/>
  <c r="W126" i="7" s="1"/>
  <c r="X126" i="7" s="1"/>
  <c r="IT65" i="5"/>
  <c r="W65" i="7" s="1"/>
  <c r="X65" i="7" s="1"/>
  <c r="JL65" i="5"/>
  <c r="JL92" i="5"/>
  <c r="IT92" i="5"/>
  <c r="W92" i="7" s="1"/>
  <c r="X92" i="7" s="1"/>
  <c r="IT107" i="5"/>
  <c r="W107" i="7" s="1"/>
  <c r="X107" i="7" s="1"/>
  <c r="JL107" i="5"/>
  <c r="JS134" i="5"/>
  <c r="JK134" i="5"/>
  <c r="JJ72" i="5"/>
  <c r="JE72" i="5"/>
  <c r="JF72" i="5" s="1"/>
  <c r="IT98" i="5"/>
  <c r="W98" i="7" s="1"/>
  <c r="X98" i="7" s="1"/>
  <c r="JL98" i="5"/>
  <c r="JK122" i="5"/>
  <c r="JS122" i="5"/>
  <c r="IT67" i="5"/>
  <c r="W67" i="7" s="1"/>
  <c r="X67" i="7" s="1"/>
  <c r="JL67" i="5"/>
  <c r="JE80" i="5"/>
  <c r="JF80" i="5" s="1"/>
  <c r="JJ80" i="5"/>
  <c r="JJ89" i="5"/>
  <c r="JE89" i="5"/>
  <c r="JF89" i="5" s="1"/>
  <c r="JK114" i="5"/>
  <c r="JS114" i="5"/>
  <c r="JK142" i="5"/>
  <c r="JS142" i="5"/>
  <c r="JJ127" i="5"/>
  <c r="JE127" i="5"/>
  <c r="JF127" i="5" s="1"/>
  <c r="JL153" i="5"/>
  <c r="IT153" i="5"/>
  <c r="W153" i="7" s="1"/>
  <c r="X153" i="7" s="1"/>
  <c r="JK127" i="5"/>
  <c r="JS127" i="5"/>
  <c r="JS152" i="5"/>
  <c r="JK152" i="5"/>
  <c r="JL195" i="5"/>
  <c r="IT195" i="5"/>
  <c r="W195" i="7" s="1"/>
  <c r="X195" i="7" s="1"/>
  <c r="JJ172" i="5"/>
  <c r="JE172" i="5"/>
  <c r="JF172" i="5" s="1"/>
  <c r="IT134" i="5"/>
  <c r="W134" i="7" s="1"/>
  <c r="X134" i="7" s="1"/>
  <c r="JL134" i="5"/>
  <c r="JJ169" i="5"/>
  <c r="JE169" i="5"/>
  <c r="JF169" i="5" s="1"/>
  <c r="JE138" i="5"/>
  <c r="JF138" i="5" s="1"/>
  <c r="JJ138" i="5"/>
  <c r="JJ165" i="5"/>
  <c r="JE165" i="5"/>
  <c r="JF165" i="5" s="1"/>
  <c r="JE148" i="5"/>
  <c r="JF148" i="5" s="1"/>
  <c r="JJ148" i="5"/>
  <c r="JS187" i="5"/>
  <c r="JK187" i="5"/>
  <c r="JE168" i="5"/>
  <c r="JF168" i="5" s="1"/>
  <c r="JJ168" i="5"/>
  <c r="JK185" i="5"/>
  <c r="JS185" i="5"/>
  <c r="IT244" i="5"/>
  <c r="W244" i="7" s="1"/>
  <c r="X244" i="7" s="1"/>
  <c r="JL244" i="5"/>
  <c r="JJ174" i="5"/>
  <c r="JE174" i="5"/>
  <c r="JF174" i="5" s="1"/>
  <c r="JJ221" i="5"/>
  <c r="JE221" i="5"/>
  <c r="JF221" i="5" s="1"/>
  <c r="IT175" i="5"/>
  <c r="W175" i="7" s="1"/>
  <c r="X175" i="7" s="1"/>
  <c r="JL175" i="5"/>
  <c r="JE210" i="5"/>
  <c r="JF210" i="5" s="1"/>
  <c r="JJ210" i="5"/>
  <c r="IT174" i="5"/>
  <c r="W174" i="7" s="1"/>
  <c r="X174" i="7" s="1"/>
  <c r="JL174" i="5"/>
  <c r="JS170" i="5"/>
  <c r="JK170" i="5"/>
  <c r="IT246" i="5"/>
  <c r="W246" i="7" s="1"/>
  <c r="X246" i="7" s="1"/>
  <c r="JL246" i="5"/>
  <c r="JJ187" i="5"/>
  <c r="JE187" i="5"/>
  <c r="JF187" i="5" s="1"/>
  <c r="JL197" i="5"/>
  <c r="IT197" i="5"/>
  <c r="W197" i="7" s="1"/>
  <c r="X197" i="7" s="1"/>
  <c r="JS232" i="5"/>
  <c r="JK232" i="5"/>
  <c r="JK193" i="5"/>
  <c r="JS193" i="5"/>
  <c r="JK210" i="5"/>
  <c r="JS210" i="5"/>
  <c r="JL190" i="5"/>
  <c r="IT190" i="5"/>
  <c r="W190" i="7" s="1"/>
  <c r="X190" i="7" s="1"/>
  <c r="JJ209" i="5"/>
  <c r="JE209" i="5"/>
  <c r="JF209" i="5" s="1"/>
  <c r="JE224" i="5"/>
  <c r="JF224" i="5" s="1"/>
  <c r="JJ224" i="5"/>
  <c r="IT206" i="5"/>
  <c r="W206" i="7" s="1"/>
  <c r="X206" i="7" s="1"/>
  <c r="JL206" i="5"/>
  <c r="JS224" i="5"/>
  <c r="JK224" i="5"/>
  <c r="IT209" i="5"/>
  <c r="W209" i="7" s="1"/>
  <c r="X209" i="7" s="1"/>
  <c r="JL209" i="5"/>
  <c r="JS230" i="5"/>
  <c r="JK230" i="5"/>
  <c r="JS202" i="5"/>
  <c r="JK202" i="5"/>
  <c r="JE243" i="5"/>
  <c r="JF243" i="5" s="1"/>
  <c r="JJ243" i="5"/>
  <c r="JJ236" i="5"/>
  <c r="JE236" i="5"/>
  <c r="JF236" i="5" s="1"/>
  <c r="JJ213" i="5"/>
  <c r="JE213" i="5"/>
  <c r="JF213" i="5" s="1"/>
  <c r="JK241" i="5"/>
  <c r="JS241" i="5"/>
  <c r="JS226" i="5"/>
  <c r="JK226" i="5"/>
  <c r="JJ246" i="5"/>
  <c r="JE246" i="5"/>
  <c r="JF246" i="5" s="1"/>
  <c r="X2" i="7"/>
  <c r="JR19" i="5" l="1"/>
  <c r="JH19" i="5"/>
  <c r="JR234" i="5"/>
  <c r="JH234" i="5"/>
  <c r="JH77" i="5"/>
  <c r="JR77" i="5"/>
  <c r="JH110" i="5"/>
  <c r="JR110" i="5"/>
  <c r="JH18" i="5"/>
  <c r="JR18" i="5"/>
  <c r="KC15" i="5"/>
  <c r="JO15" i="5"/>
  <c r="JV14" i="5"/>
  <c r="JN14" i="5"/>
  <c r="JV54" i="5"/>
  <c r="JN54" i="5"/>
  <c r="JN85" i="5"/>
  <c r="JV85" i="5"/>
  <c r="KC9" i="5"/>
  <c r="JO9" i="5"/>
  <c r="KC42" i="5"/>
  <c r="JO42" i="5"/>
  <c r="KC34" i="5"/>
  <c r="JO34" i="5"/>
  <c r="KC107" i="5"/>
  <c r="JO107" i="5"/>
  <c r="JN45" i="5"/>
  <c r="JV45" i="5"/>
  <c r="IY7" i="5"/>
  <c r="AF7" i="7" s="1"/>
  <c r="AG7" i="7" s="1"/>
  <c r="AH7" i="7" s="1"/>
  <c r="JP7" i="5"/>
  <c r="JN8" i="5"/>
  <c r="JV8" i="5"/>
  <c r="JN59" i="5"/>
  <c r="JV59" i="5"/>
  <c r="KC50" i="5"/>
  <c r="JO50" i="5"/>
  <c r="JV86" i="5"/>
  <c r="JN86" i="5"/>
  <c r="JN139" i="5"/>
  <c r="JV139" i="5"/>
  <c r="KC84" i="5"/>
  <c r="JO84" i="5"/>
  <c r="KC114" i="5"/>
  <c r="JO114" i="5"/>
  <c r="KC79" i="5"/>
  <c r="JO79" i="5"/>
  <c r="KC112" i="5"/>
  <c r="JO112" i="5"/>
  <c r="IY81" i="5"/>
  <c r="AF81" i="7" s="1"/>
  <c r="AG81" i="7" s="1"/>
  <c r="AH81" i="7" s="1"/>
  <c r="JP81" i="5"/>
  <c r="KC117" i="5"/>
  <c r="JO117" i="5"/>
  <c r="JV105" i="5"/>
  <c r="JN105" i="5"/>
  <c r="JP90" i="5"/>
  <c r="IY90" i="5"/>
  <c r="AF90" i="7" s="1"/>
  <c r="AG90" i="7" s="1"/>
  <c r="AH90" i="7" s="1"/>
  <c r="JO105" i="5"/>
  <c r="KC105" i="5"/>
  <c r="IY132" i="5"/>
  <c r="AF132" i="7" s="1"/>
  <c r="AG132" i="7" s="1"/>
  <c r="AH132" i="7" s="1"/>
  <c r="JP132" i="5"/>
  <c r="JN148" i="5"/>
  <c r="JV148" i="5"/>
  <c r="IY140" i="5"/>
  <c r="AF140" i="7" s="1"/>
  <c r="AG140" i="7" s="1"/>
  <c r="AH140" i="7" s="1"/>
  <c r="JP140" i="5"/>
  <c r="KC154" i="5"/>
  <c r="JO154" i="5"/>
  <c r="JN153" i="5"/>
  <c r="JV153" i="5"/>
  <c r="JV214" i="5"/>
  <c r="JN214" i="5"/>
  <c r="KC124" i="5"/>
  <c r="JO124" i="5"/>
  <c r="JN141" i="5"/>
  <c r="JV141" i="5"/>
  <c r="JN158" i="5"/>
  <c r="JV158" i="5"/>
  <c r="IY157" i="5"/>
  <c r="AF157" i="7" s="1"/>
  <c r="AG157" i="7" s="1"/>
  <c r="AH157" i="7" s="1"/>
  <c r="JP157" i="5"/>
  <c r="JN170" i="5"/>
  <c r="JV170" i="5"/>
  <c r="JV160" i="5"/>
  <c r="JN160" i="5"/>
  <c r="JO186" i="5"/>
  <c r="KC186" i="5"/>
  <c r="JN161" i="5"/>
  <c r="JV161" i="5"/>
  <c r="JV184" i="5"/>
  <c r="JN184" i="5"/>
  <c r="IY160" i="5"/>
  <c r="AF160" i="7" s="1"/>
  <c r="AG160" i="7" s="1"/>
  <c r="AH160" i="7" s="1"/>
  <c r="JP160" i="5"/>
  <c r="JP178" i="5"/>
  <c r="IY178" i="5"/>
  <c r="AF178" i="7" s="1"/>
  <c r="AG178" i="7" s="1"/>
  <c r="AH178" i="7" s="1"/>
  <c r="JN201" i="5"/>
  <c r="JV201" i="5"/>
  <c r="JN163" i="5"/>
  <c r="JV163" i="5"/>
  <c r="JV175" i="5"/>
  <c r="JN175" i="5"/>
  <c r="KC163" i="5"/>
  <c r="JO163" i="5"/>
  <c r="JV176" i="5"/>
  <c r="JN176" i="5"/>
  <c r="KC201" i="5"/>
  <c r="JO201" i="5"/>
  <c r="IY237" i="5"/>
  <c r="AF237" i="7" s="1"/>
  <c r="AG237" i="7" s="1"/>
  <c r="AH237" i="7" s="1"/>
  <c r="JP237" i="5"/>
  <c r="JV240" i="5"/>
  <c r="JN240" i="5"/>
  <c r="IY200" i="5"/>
  <c r="AF200" i="7" s="1"/>
  <c r="AG200" i="7" s="1"/>
  <c r="AH200" i="7" s="1"/>
  <c r="JP200" i="5"/>
  <c r="JN241" i="5"/>
  <c r="JV241" i="5"/>
  <c r="JO207" i="5"/>
  <c r="KC207" i="5"/>
  <c r="KC241" i="5"/>
  <c r="JO241" i="5"/>
  <c r="IY195" i="5"/>
  <c r="AF195" i="7" s="1"/>
  <c r="AG195" i="7" s="1"/>
  <c r="AH195" i="7" s="1"/>
  <c r="JP195" i="5"/>
  <c r="JO215" i="5"/>
  <c r="KC215" i="5"/>
  <c r="IY190" i="5"/>
  <c r="AF190" i="7" s="1"/>
  <c r="AG190" i="7" s="1"/>
  <c r="AH190" i="7" s="1"/>
  <c r="JP190" i="5"/>
  <c r="JV211" i="5"/>
  <c r="JN211" i="5"/>
  <c r="IY215" i="5"/>
  <c r="AF215" i="7" s="1"/>
  <c r="AG215" i="7" s="1"/>
  <c r="AH215" i="7" s="1"/>
  <c r="JP215" i="5"/>
  <c r="KC228" i="5"/>
  <c r="JO228" i="5"/>
  <c r="IY206" i="5"/>
  <c r="AF206" i="7" s="1"/>
  <c r="AG206" i="7" s="1"/>
  <c r="AH206" i="7" s="1"/>
  <c r="JP206" i="5"/>
  <c r="KC221" i="5"/>
  <c r="JO221" i="5"/>
  <c r="JV238" i="5"/>
  <c r="JN238" i="5"/>
  <c r="JO219" i="5"/>
  <c r="KC219" i="5"/>
  <c r="KC238" i="5"/>
  <c r="JO238" i="5"/>
  <c r="JR62" i="5"/>
  <c r="JH62" i="5"/>
  <c r="JR79" i="5"/>
  <c r="JH79" i="5"/>
  <c r="JH80" i="5"/>
  <c r="JR80" i="5"/>
  <c r="JR74" i="5"/>
  <c r="JH74" i="5"/>
  <c r="JH53" i="5"/>
  <c r="JR53" i="5"/>
  <c r="JR108" i="5"/>
  <c r="JH108" i="5"/>
  <c r="JR190" i="5"/>
  <c r="JH190" i="5"/>
  <c r="JH101" i="5"/>
  <c r="JR101" i="5"/>
  <c r="JH38" i="5"/>
  <c r="JR38" i="5"/>
  <c r="JR205" i="5"/>
  <c r="JH205" i="5"/>
  <c r="JR99" i="5"/>
  <c r="JH99" i="5"/>
  <c r="KC32" i="5"/>
  <c r="JO32" i="5"/>
  <c r="JV29" i="5"/>
  <c r="JN29" i="5"/>
  <c r="JP16" i="5"/>
  <c r="IY16" i="5"/>
  <c r="AF16" i="7" s="1"/>
  <c r="AG16" i="7" s="1"/>
  <c r="AH16" i="7" s="1"/>
  <c r="JP44" i="5"/>
  <c r="IY44" i="5"/>
  <c r="AF44" i="7" s="1"/>
  <c r="AG44" i="7" s="1"/>
  <c r="AH44" i="7" s="1"/>
  <c r="KC4" i="5"/>
  <c r="JO4" i="5"/>
  <c r="KC49" i="5"/>
  <c r="JO49" i="5"/>
  <c r="JP74" i="5"/>
  <c r="IY74" i="5"/>
  <c r="AF74" i="7" s="1"/>
  <c r="AG74" i="7" s="1"/>
  <c r="AH74" i="7" s="1"/>
  <c r="KC78" i="5"/>
  <c r="JO78" i="5"/>
  <c r="JP99" i="5"/>
  <c r="IY99" i="5"/>
  <c r="AF99" i="7" s="1"/>
  <c r="AG99" i="7" s="1"/>
  <c r="AH99" i="7" s="1"/>
  <c r="JV68" i="5"/>
  <c r="JN68" i="5"/>
  <c r="KC147" i="5"/>
  <c r="JO147" i="5"/>
  <c r="JN145" i="5"/>
  <c r="JV145" i="5"/>
  <c r="JP158" i="5"/>
  <c r="IY158" i="5"/>
  <c r="AF158" i="7" s="1"/>
  <c r="AG158" i="7" s="1"/>
  <c r="AH158" i="7" s="1"/>
  <c r="KC159" i="5"/>
  <c r="JO159" i="5"/>
  <c r="JN172" i="5"/>
  <c r="JV172" i="5"/>
  <c r="KC243" i="5"/>
  <c r="JO243" i="5"/>
  <c r="IY198" i="5"/>
  <c r="AF198" i="7" s="1"/>
  <c r="AG198" i="7" s="1"/>
  <c r="AH198" i="7" s="1"/>
  <c r="JP198" i="5"/>
  <c r="IY194" i="5"/>
  <c r="AF194" i="7" s="1"/>
  <c r="AG194" i="7" s="1"/>
  <c r="AH194" i="7" s="1"/>
  <c r="JP194" i="5"/>
  <c r="JN242" i="5"/>
  <c r="JV242" i="5"/>
  <c r="KC237" i="5"/>
  <c r="JO237" i="5"/>
  <c r="JR6" i="5"/>
  <c r="KB6" i="5" s="1"/>
  <c r="JH6" i="5"/>
  <c r="JH237" i="5"/>
  <c r="JR237" i="5"/>
  <c r="JR235" i="5"/>
  <c r="JH235" i="5"/>
  <c r="JR9" i="5"/>
  <c r="JH9" i="5"/>
  <c r="JH97" i="5"/>
  <c r="JR97" i="5"/>
  <c r="JV46" i="5"/>
  <c r="JN46" i="5"/>
  <c r="JP50" i="5"/>
  <c r="IY50" i="5"/>
  <c r="AF50" i="7" s="1"/>
  <c r="AG50" i="7" s="1"/>
  <c r="AH50" i="7" s="1"/>
  <c r="IY121" i="5"/>
  <c r="AF121" i="7" s="1"/>
  <c r="AG121" i="7" s="1"/>
  <c r="AH121" i="7" s="1"/>
  <c r="JP121" i="5"/>
  <c r="IY30" i="5"/>
  <c r="AF30" i="7" s="1"/>
  <c r="AG30" i="7" s="1"/>
  <c r="AH30" i="7" s="1"/>
  <c r="JP30" i="5"/>
  <c r="IY22" i="5"/>
  <c r="AF22" i="7" s="1"/>
  <c r="AG22" i="7" s="1"/>
  <c r="AH22" i="7" s="1"/>
  <c r="JP22" i="5"/>
  <c r="KC98" i="5"/>
  <c r="JO98" i="5"/>
  <c r="JN55" i="5"/>
  <c r="JV55" i="5"/>
  <c r="IY26" i="5"/>
  <c r="AF26" i="7" s="1"/>
  <c r="AG26" i="7" s="1"/>
  <c r="AH26" i="7" s="1"/>
  <c r="JP26" i="5"/>
  <c r="JV63" i="5"/>
  <c r="JN63" i="5"/>
  <c r="JO37" i="5"/>
  <c r="KC37" i="5"/>
  <c r="JP66" i="5"/>
  <c r="IY66" i="5"/>
  <c r="AF66" i="7" s="1"/>
  <c r="AG66" i="7" s="1"/>
  <c r="AH66" i="7" s="1"/>
  <c r="KC36" i="5"/>
  <c r="JO36" i="5"/>
  <c r="KC86" i="5"/>
  <c r="JO86" i="5"/>
  <c r="JP63" i="5"/>
  <c r="IY63" i="5"/>
  <c r="AF63" i="7" s="1"/>
  <c r="AG63" i="7" s="1"/>
  <c r="AH63" i="7" s="1"/>
  <c r="JP107" i="5"/>
  <c r="IY107" i="5"/>
  <c r="AF107" i="7" s="1"/>
  <c r="AG107" i="7" s="1"/>
  <c r="AH107" i="7" s="1"/>
  <c r="JN75" i="5"/>
  <c r="JV75" i="5"/>
  <c r="KC100" i="5"/>
  <c r="JO100" i="5"/>
  <c r="KC58" i="5"/>
  <c r="JO58" i="5"/>
  <c r="JP88" i="5"/>
  <c r="IY88" i="5"/>
  <c r="AF88" i="7" s="1"/>
  <c r="AG88" i="7" s="1"/>
  <c r="AH88" i="7" s="1"/>
  <c r="JN147" i="5"/>
  <c r="JV147" i="5"/>
  <c r="JN101" i="5"/>
  <c r="JV101" i="5"/>
  <c r="JV64" i="5"/>
  <c r="JN64" i="5"/>
  <c r="JV129" i="5"/>
  <c r="JN129" i="5"/>
  <c r="JN128" i="5"/>
  <c r="JV128" i="5"/>
  <c r="IY146" i="5"/>
  <c r="AF146" i="7" s="1"/>
  <c r="AG146" i="7" s="1"/>
  <c r="AH146" i="7" s="1"/>
  <c r="JP146" i="5"/>
  <c r="JR224" i="5"/>
  <c r="JH224" i="5"/>
  <c r="JH240" i="5"/>
  <c r="JR240" i="5"/>
  <c r="JH207" i="5"/>
  <c r="JR207" i="5"/>
  <c r="JH155" i="5"/>
  <c r="JR155" i="5"/>
  <c r="JH156" i="5"/>
  <c r="JR156" i="5"/>
  <c r="JH105" i="5"/>
  <c r="JR105" i="5"/>
  <c r="JH26" i="5"/>
  <c r="JR26" i="5"/>
  <c r="JH132" i="5"/>
  <c r="JR132" i="5"/>
  <c r="KB27" i="5"/>
  <c r="J27" i="11" s="1"/>
  <c r="K27" i="11" s="1"/>
  <c r="L27" i="11" s="1"/>
  <c r="JR169" i="5"/>
  <c r="JH169" i="5"/>
  <c r="JH44" i="5"/>
  <c r="JR44" i="5"/>
  <c r="JH31" i="5"/>
  <c r="JR31" i="5"/>
  <c r="KB95" i="5"/>
  <c r="JH116" i="5"/>
  <c r="JR116" i="5"/>
  <c r="JH88" i="5"/>
  <c r="JR88" i="5"/>
  <c r="JR4" i="5"/>
  <c r="JH4" i="5"/>
  <c r="JR229" i="5"/>
  <c r="JH229" i="5"/>
  <c r="JH245" i="5"/>
  <c r="JR245" i="5"/>
  <c r="JH182" i="5"/>
  <c r="JR182" i="5"/>
  <c r="JR129" i="5"/>
  <c r="JH129" i="5"/>
  <c r="JH28" i="5"/>
  <c r="JR28" i="5"/>
  <c r="JR230" i="5"/>
  <c r="JH230" i="5"/>
  <c r="JR227" i="5"/>
  <c r="JH227" i="5"/>
  <c r="JR192" i="5"/>
  <c r="JH192" i="5"/>
  <c r="JR213" i="5"/>
  <c r="JH213" i="5"/>
  <c r="JR81" i="5"/>
  <c r="JH81" i="5"/>
  <c r="JH3" i="5"/>
  <c r="JR3" i="5"/>
  <c r="JR10" i="5"/>
  <c r="JH10" i="5"/>
  <c r="JR217" i="5"/>
  <c r="JH217" i="5"/>
  <c r="JH78" i="5"/>
  <c r="JR78" i="5"/>
  <c r="JR188" i="5"/>
  <c r="JH188" i="5"/>
  <c r="JR246" i="5"/>
  <c r="JH246" i="5"/>
  <c r="JR158" i="5"/>
  <c r="JH158" i="5"/>
  <c r="JH118" i="5"/>
  <c r="JR118" i="5"/>
  <c r="JH128" i="5"/>
  <c r="JR128" i="5"/>
  <c r="JP51" i="5"/>
  <c r="IY51" i="5"/>
  <c r="AF51" i="7" s="1"/>
  <c r="AG51" i="7" s="1"/>
  <c r="AH51" i="7" s="1"/>
  <c r="JO33" i="5"/>
  <c r="KC33" i="5"/>
  <c r="JP4" i="5"/>
  <c r="IY4" i="5"/>
  <c r="AF4" i="7" s="1"/>
  <c r="AG4" i="7" s="1"/>
  <c r="AH4" i="7" s="1"/>
  <c r="KC103" i="5"/>
  <c r="JO103" i="5"/>
  <c r="KC52" i="5"/>
  <c r="JO52" i="5"/>
  <c r="KC56" i="5"/>
  <c r="JO56" i="5"/>
  <c r="JN6" i="5"/>
  <c r="JV6" i="5"/>
  <c r="JV100" i="5"/>
  <c r="JN100" i="5"/>
  <c r="KC38" i="5"/>
  <c r="JO38" i="5"/>
  <c r="KC10" i="5"/>
  <c r="JO10" i="5"/>
  <c r="KC23" i="5"/>
  <c r="JO23" i="5"/>
  <c r="JV43" i="5"/>
  <c r="JN43" i="5"/>
  <c r="JP105" i="5"/>
  <c r="IY105" i="5"/>
  <c r="AF105" i="7" s="1"/>
  <c r="AG105" i="7" s="1"/>
  <c r="AH105" i="7" s="1"/>
  <c r="JN19" i="5"/>
  <c r="JV19" i="5"/>
  <c r="IY39" i="5"/>
  <c r="AF39" i="7" s="1"/>
  <c r="AG39" i="7" s="1"/>
  <c r="AH39" i="7" s="1"/>
  <c r="JP39" i="5"/>
  <c r="JP56" i="5"/>
  <c r="IY56" i="5"/>
  <c r="AF56" i="7" s="1"/>
  <c r="AG56" i="7" s="1"/>
  <c r="AH56" i="7" s="1"/>
  <c r="JV140" i="5"/>
  <c r="JN140" i="5"/>
  <c r="KC27" i="5"/>
  <c r="JO27" i="5"/>
  <c r="JP46" i="5"/>
  <c r="IY46" i="5"/>
  <c r="AF46" i="7" s="1"/>
  <c r="AG46" i="7" s="1"/>
  <c r="AH46" i="7" s="1"/>
  <c r="JO97" i="5"/>
  <c r="KC97" i="5"/>
  <c r="IY19" i="5"/>
  <c r="AF19" i="7" s="1"/>
  <c r="AG19" i="7" s="1"/>
  <c r="AH19" i="7" s="1"/>
  <c r="JP19" i="5"/>
  <c r="KC40" i="5"/>
  <c r="JO40" i="5"/>
  <c r="KC68" i="5"/>
  <c r="JO68" i="5"/>
  <c r="JN13" i="5"/>
  <c r="JV13" i="5"/>
  <c r="IY37" i="5"/>
  <c r="AF37" i="7" s="1"/>
  <c r="AG37" i="7" s="1"/>
  <c r="AH37" i="7" s="1"/>
  <c r="JP37" i="5"/>
  <c r="IY62" i="5"/>
  <c r="AF62" i="7" s="1"/>
  <c r="AG62" i="7" s="1"/>
  <c r="AH62" i="7" s="1"/>
  <c r="JP62" i="5"/>
  <c r="JV88" i="5"/>
  <c r="JN88" i="5"/>
  <c r="JV52" i="5"/>
  <c r="JN52" i="5"/>
  <c r="IY65" i="5"/>
  <c r="AF65" i="7" s="1"/>
  <c r="AG65" i="7" s="1"/>
  <c r="AH65" i="7" s="1"/>
  <c r="JP65" i="5"/>
  <c r="JP91" i="5"/>
  <c r="IY91" i="5"/>
  <c r="AF91" i="7" s="1"/>
  <c r="AG91" i="7" s="1"/>
  <c r="AH91" i="7" s="1"/>
  <c r="JN108" i="5"/>
  <c r="JV108" i="5"/>
  <c r="JP155" i="5"/>
  <c r="IY155" i="5"/>
  <c r="AF155" i="7" s="1"/>
  <c r="AG155" i="7" s="1"/>
  <c r="AH155" i="7" s="1"/>
  <c r="KC76" i="5"/>
  <c r="JO76" i="5"/>
  <c r="KC85" i="5"/>
  <c r="JO85" i="5"/>
  <c r="IY103" i="5"/>
  <c r="AF103" i="7" s="1"/>
  <c r="AG103" i="7" s="1"/>
  <c r="AH103" i="7" s="1"/>
  <c r="JP103" i="5"/>
  <c r="JN115" i="5"/>
  <c r="JV115" i="5"/>
  <c r="JV60" i="5"/>
  <c r="JN60" i="5"/>
  <c r="JP80" i="5"/>
  <c r="IY80" i="5"/>
  <c r="AF80" i="7" s="1"/>
  <c r="AG80" i="7" s="1"/>
  <c r="AH80" i="7" s="1"/>
  <c r="KC89" i="5"/>
  <c r="JO89" i="5"/>
  <c r="JP114" i="5"/>
  <c r="IY114" i="5"/>
  <c r="AF114" i="7" s="1"/>
  <c r="AG114" i="7" s="1"/>
  <c r="AH114" i="7" s="1"/>
  <c r="JN149" i="5"/>
  <c r="JV149" i="5"/>
  <c r="JP82" i="5"/>
  <c r="IY82" i="5"/>
  <c r="AF82" i="7" s="1"/>
  <c r="AG82" i="7" s="1"/>
  <c r="AH82" i="7" s="1"/>
  <c r="IY104" i="5"/>
  <c r="AF104" i="7" s="1"/>
  <c r="AG104" i="7" s="1"/>
  <c r="AH104" i="7" s="1"/>
  <c r="JP104" i="5"/>
  <c r="JV118" i="5"/>
  <c r="JN118" i="5"/>
  <c r="JV66" i="5"/>
  <c r="JN66" i="5"/>
  <c r="JO110" i="5"/>
  <c r="KC110" i="5"/>
  <c r="JN130" i="5"/>
  <c r="JV130" i="5"/>
  <c r="JN91" i="5"/>
  <c r="JV91" i="5"/>
  <c r="JN107" i="5"/>
  <c r="JV107" i="5"/>
  <c r="KC129" i="5"/>
  <c r="JO129" i="5"/>
  <c r="JN136" i="5"/>
  <c r="JV136" i="5"/>
  <c r="KC149" i="5"/>
  <c r="JO149" i="5"/>
  <c r="KC142" i="5"/>
  <c r="JO142" i="5"/>
  <c r="JP175" i="5"/>
  <c r="IY175" i="5"/>
  <c r="AF175" i="7" s="1"/>
  <c r="AG175" i="7" s="1"/>
  <c r="AH175" i="7" s="1"/>
  <c r="JP154" i="5"/>
  <c r="IY154" i="5"/>
  <c r="AF154" i="7" s="1"/>
  <c r="AG154" i="7" s="1"/>
  <c r="AH154" i="7" s="1"/>
  <c r="JN124" i="5"/>
  <c r="JV124" i="5"/>
  <c r="JV152" i="5"/>
  <c r="JN152" i="5"/>
  <c r="IY125" i="5"/>
  <c r="AF125" i="7" s="1"/>
  <c r="AG125" i="7" s="1"/>
  <c r="AH125" i="7" s="1"/>
  <c r="JP125" i="5"/>
  <c r="KC145" i="5"/>
  <c r="JO145" i="5"/>
  <c r="KC141" i="5"/>
  <c r="JO141" i="5"/>
  <c r="KC158" i="5"/>
  <c r="JO158" i="5"/>
  <c r="JP173" i="5"/>
  <c r="IY173" i="5"/>
  <c r="AF173" i="7" s="1"/>
  <c r="AG173" i="7" s="1"/>
  <c r="AH173" i="7" s="1"/>
  <c r="KC162" i="5"/>
  <c r="JO162" i="5"/>
  <c r="JV187" i="5"/>
  <c r="JN187" i="5"/>
  <c r="JP162" i="5"/>
  <c r="IY162" i="5"/>
  <c r="AF162" i="7" s="1"/>
  <c r="AG162" i="7" s="1"/>
  <c r="AH162" i="7" s="1"/>
  <c r="KC185" i="5"/>
  <c r="JO185" i="5"/>
  <c r="KC161" i="5"/>
  <c r="JO161" i="5"/>
  <c r="JP179" i="5"/>
  <c r="IY179" i="5"/>
  <c r="AF179" i="7" s="1"/>
  <c r="AG179" i="7" s="1"/>
  <c r="AH179" i="7" s="1"/>
  <c r="JO203" i="5"/>
  <c r="KC203" i="5"/>
  <c r="KC164" i="5"/>
  <c r="JO164" i="5"/>
  <c r="JO180" i="5"/>
  <c r="KC180" i="5"/>
  <c r="IY164" i="5"/>
  <c r="AF164" i="7" s="1"/>
  <c r="AG164" i="7" s="1"/>
  <c r="AH164" i="7" s="1"/>
  <c r="JP164" i="5"/>
  <c r="JP180" i="5"/>
  <c r="IY180" i="5"/>
  <c r="AF180" i="7" s="1"/>
  <c r="AG180" i="7" s="1"/>
  <c r="AH180" i="7" s="1"/>
  <c r="JN202" i="5"/>
  <c r="JV202" i="5"/>
  <c r="JP242" i="5"/>
  <c r="IY242" i="5"/>
  <c r="AF242" i="7" s="1"/>
  <c r="AG242" i="7" s="1"/>
  <c r="AH242" i="7" s="1"/>
  <c r="KC208" i="5"/>
  <c r="JO208" i="5"/>
  <c r="JN246" i="5"/>
  <c r="JV246" i="5"/>
  <c r="IY205" i="5"/>
  <c r="AF205" i="7" s="1"/>
  <c r="AG205" i="7" s="1"/>
  <c r="AH205" i="7" s="1"/>
  <c r="JP205" i="5"/>
  <c r="KC246" i="5"/>
  <c r="JO246" i="5"/>
  <c r="JV210" i="5"/>
  <c r="JN210" i="5"/>
  <c r="JP246" i="5"/>
  <c r="IY246" i="5"/>
  <c r="AF246" i="7" s="1"/>
  <c r="AG246" i="7" s="1"/>
  <c r="AH246" i="7" s="1"/>
  <c r="IY196" i="5"/>
  <c r="AF196" i="7" s="1"/>
  <c r="AG196" i="7" s="1"/>
  <c r="AH196" i="7" s="1"/>
  <c r="JP196" i="5"/>
  <c r="JP218" i="5"/>
  <c r="IY218" i="5"/>
  <c r="AF218" i="7" s="1"/>
  <c r="AG218" i="7" s="1"/>
  <c r="AH218" i="7" s="1"/>
  <c r="KC191" i="5"/>
  <c r="JO191" i="5"/>
  <c r="JO212" i="5"/>
  <c r="KC212" i="5"/>
  <c r="JV216" i="5"/>
  <c r="JN216" i="5"/>
  <c r="JV230" i="5"/>
  <c r="JN230" i="5"/>
  <c r="IY209" i="5"/>
  <c r="AF209" i="7" s="1"/>
  <c r="AG209" i="7" s="1"/>
  <c r="AH209" i="7" s="1"/>
  <c r="JP209" i="5"/>
  <c r="KC222" i="5"/>
  <c r="JO222" i="5"/>
  <c r="JO239" i="5"/>
  <c r="KC239" i="5"/>
  <c r="IY220" i="5"/>
  <c r="AF220" i="7" s="1"/>
  <c r="AG220" i="7" s="1"/>
  <c r="AH220" i="7" s="1"/>
  <c r="JP220" i="5"/>
  <c r="IY239" i="5"/>
  <c r="AF239" i="7" s="1"/>
  <c r="AG239" i="7" s="1"/>
  <c r="AH239" i="7" s="1"/>
  <c r="JP239" i="5"/>
  <c r="JH29" i="5"/>
  <c r="JR29" i="5"/>
  <c r="JH52" i="5"/>
  <c r="JR52" i="5"/>
  <c r="JR27" i="5"/>
  <c r="JT27" i="5" s="1"/>
  <c r="JH27" i="5"/>
  <c r="JH130" i="5"/>
  <c r="JR130" i="5"/>
  <c r="JR111" i="5"/>
  <c r="JH111" i="5"/>
  <c r="JR34" i="5"/>
  <c r="JH34" i="5"/>
  <c r="JO5" i="5"/>
  <c r="KC5" i="5"/>
  <c r="JO39" i="5"/>
  <c r="KC39" i="5"/>
  <c r="JV18" i="5"/>
  <c r="JN18" i="5"/>
  <c r="JO29" i="5"/>
  <c r="KC29" i="5"/>
  <c r="KC57" i="5"/>
  <c r="JO57" i="5"/>
  <c r="KC35" i="5"/>
  <c r="JO35" i="5"/>
  <c r="JV74" i="5"/>
  <c r="JN74" i="5"/>
  <c r="JN83" i="5"/>
  <c r="JV83" i="5"/>
  <c r="IY87" i="5"/>
  <c r="AF87" i="7" s="1"/>
  <c r="AG87" i="7" s="1"/>
  <c r="AH87" i="7" s="1"/>
  <c r="JP87" i="5"/>
  <c r="JN116" i="5"/>
  <c r="JV116" i="5"/>
  <c r="JP101" i="5"/>
  <c r="IY101" i="5"/>
  <c r="AF101" i="7" s="1"/>
  <c r="AG101" i="7" s="1"/>
  <c r="AH101" i="7" s="1"/>
  <c r="IY150" i="5"/>
  <c r="AF150" i="7" s="1"/>
  <c r="AG150" i="7" s="1"/>
  <c r="AH150" i="7" s="1"/>
  <c r="JP150" i="5"/>
  <c r="JV197" i="5"/>
  <c r="JN197" i="5"/>
  <c r="JN209" i="5"/>
  <c r="JV209" i="5"/>
  <c r="JO171" i="5"/>
  <c r="KC171" i="5"/>
  <c r="IY225" i="5"/>
  <c r="AF225" i="7" s="1"/>
  <c r="AG225" i="7" s="1"/>
  <c r="AH225" i="7" s="1"/>
  <c r="JP225" i="5"/>
  <c r="IY236" i="5"/>
  <c r="AF236" i="7" s="1"/>
  <c r="AG236" i="7" s="1"/>
  <c r="AH236" i="7" s="1"/>
  <c r="JP236" i="5"/>
  <c r="KC240" i="5"/>
  <c r="JO240" i="5"/>
  <c r="IY213" i="5"/>
  <c r="AF213" i="7" s="1"/>
  <c r="AG213" i="7" s="1"/>
  <c r="AH213" i="7" s="1"/>
  <c r="JP213" i="5"/>
  <c r="IY227" i="5"/>
  <c r="AF227" i="7" s="1"/>
  <c r="AG227" i="7" s="1"/>
  <c r="AH227" i="7" s="1"/>
  <c r="JP227" i="5"/>
  <c r="JV237" i="5"/>
  <c r="JN237" i="5"/>
  <c r="JH68" i="5"/>
  <c r="JR68" i="5"/>
  <c r="JR185" i="5"/>
  <c r="JH185" i="5"/>
  <c r="JR75" i="5"/>
  <c r="JH75" i="5"/>
  <c r="JR225" i="5"/>
  <c r="JH225" i="5"/>
  <c r="JN65" i="5"/>
  <c r="JV65" i="5"/>
  <c r="IY18" i="5"/>
  <c r="AF18" i="7" s="1"/>
  <c r="AG18" i="7" s="1"/>
  <c r="AH18" i="7" s="1"/>
  <c r="JP18" i="5"/>
  <c r="IY202" i="5"/>
  <c r="AF202" i="7" s="1"/>
  <c r="AG202" i="7" s="1"/>
  <c r="AH202" i="7" s="1"/>
  <c r="JP202" i="5"/>
  <c r="JR242" i="5"/>
  <c r="JH242" i="5"/>
  <c r="JH48" i="5"/>
  <c r="JR48" i="5"/>
  <c r="JH91" i="5"/>
  <c r="JR91" i="5"/>
  <c r="JR189" i="5"/>
  <c r="JH189" i="5"/>
  <c r="JR198" i="5"/>
  <c r="JH198" i="5"/>
  <c r="JR103" i="5"/>
  <c r="JT103" i="5" s="1"/>
  <c r="JH103" i="5"/>
  <c r="JH35" i="5"/>
  <c r="JR35" i="5"/>
  <c r="JR92" i="5"/>
  <c r="JH92" i="5"/>
  <c r="JH109" i="5"/>
  <c r="JR109" i="5"/>
  <c r="JH194" i="5"/>
  <c r="JR194" i="5"/>
  <c r="JH211" i="5"/>
  <c r="JR211" i="5"/>
  <c r="JH177" i="5"/>
  <c r="JR177" i="5"/>
  <c r="JH37" i="5"/>
  <c r="JR37" i="5"/>
  <c r="JH204" i="5"/>
  <c r="JR204" i="5"/>
  <c r="JR208" i="5"/>
  <c r="JH208" i="5"/>
  <c r="JH148" i="5"/>
  <c r="JR148" i="5"/>
  <c r="JH39" i="5"/>
  <c r="JR39" i="5"/>
  <c r="JH102" i="5"/>
  <c r="JR102" i="5"/>
  <c r="JH244" i="5"/>
  <c r="JR244" i="5"/>
  <c r="KB11" i="5"/>
  <c r="JR228" i="5"/>
  <c r="JH228" i="5"/>
  <c r="JH174" i="5"/>
  <c r="JR174" i="5"/>
  <c r="JH94" i="5"/>
  <c r="JR94" i="5"/>
  <c r="JH33" i="5"/>
  <c r="JR33" i="5"/>
  <c r="JN87" i="5"/>
  <c r="JV87" i="5"/>
  <c r="JV71" i="5"/>
  <c r="JN71" i="5"/>
  <c r="JN10" i="5"/>
  <c r="JV10" i="5"/>
  <c r="JN9" i="5"/>
  <c r="JV9" i="5"/>
  <c r="KC61" i="5"/>
  <c r="JO61" i="5"/>
  <c r="JP67" i="5"/>
  <c r="IY67" i="5"/>
  <c r="AF67" i="7" s="1"/>
  <c r="AG67" i="7" s="1"/>
  <c r="AH67" i="7" s="1"/>
  <c r="JP12" i="5"/>
  <c r="IY12" i="5"/>
  <c r="AF12" i="7" s="1"/>
  <c r="AG12" i="7" s="1"/>
  <c r="AH12" i="7" s="1"/>
  <c r="JV114" i="5"/>
  <c r="JN114" i="5"/>
  <c r="IY49" i="5"/>
  <c r="AF49" i="7" s="1"/>
  <c r="AG49" i="7" s="1"/>
  <c r="AH49" i="7" s="1"/>
  <c r="JP49" i="5"/>
  <c r="KC11" i="5"/>
  <c r="JO11" i="5"/>
  <c r="JN24" i="5"/>
  <c r="JV24" i="5"/>
  <c r="KC51" i="5"/>
  <c r="JO51" i="5"/>
  <c r="IY130" i="5"/>
  <c r="AF130" i="7" s="1"/>
  <c r="AG130" i="7" s="1"/>
  <c r="AH130" i="7" s="1"/>
  <c r="JP130" i="5"/>
  <c r="IY24" i="5"/>
  <c r="AF24" i="7" s="1"/>
  <c r="AG24" i="7" s="1"/>
  <c r="AH24" i="7" s="1"/>
  <c r="JP24" i="5"/>
  <c r="IY43" i="5"/>
  <c r="AF43" i="7" s="1"/>
  <c r="AG43" i="7" s="1"/>
  <c r="AH43" i="7" s="1"/>
  <c r="JP43" i="5"/>
  <c r="JN57" i="5"/>
  <c r="JV57" i="5"/>
  <c r="KC2" i="5"/>
  <c r="JO2" i="5"/>
  <c r="KC28" i="5"/>
  <c r="JO28" i="5"/>
  <c r="JO47" i="5"/>
  <c r="KC47" i="5"/>
  <c r="JP102" i="5"/>
  <c r="IY102" i="5"/>
  <c r="AF102" i="7" s="1"/>
  <c r="AG102" i="7" s="1"/>
  <c r="AH102" i="7" s="1"/>
  <c r="KC20" i="5"/>
  <c r="JO20" i="5"/>
  <c r="JO45" i="5"/>
  <c r="KC45" i="5"/>
  <c r="JV70" i="5"/>
  <c r="JN70" i="5"/>
  <c r="JN17" i="5"/>
  <c r="JV17" i="5"/>
  <c r="IY40" i="5"/>
  <c r="AF40" i="7" s="1"/>
  <c r="AG40" i="7" s="1"/>
  <c r="AH40" i="7" s="1"/>
  <c r="JP40" i="5"/>
  <c r="IY70" i="5"/>
  <c r="AF70" i="7" s="1"/>
  <c r="AG70" i="7" s="1"/>
  <c r="AH70" i="7" s="1"/>
  <c r="JP70" i="5"/>
  <c r="KC113" i="5"/>
  <c r="JO113" i="5"/>
  <c r="JP59" i="5"/>
  <c r="IY59" i="5"/>
  <c r="AF59" i="7" s="1"/>
  <c r="AG59" i="7" s="1"/>
  <c r="AH59" i="7" s="1"/>
  <c r="KC67" i="5"/>
  <c r="JO67" i="5"/>
  <c r="JP92" i="5"/>
  <c r="IY92" i="5"/>
  <c r="AF92" i="7" s="1"/>
  <c r="AG92" i="7" s="1"/>
  <c r="AH92" i="7" s="1"/>
  <c r="IY111" i="5"/>
  <c r="AF111" i="7" s="1"/>
  <c r="AG111" i="7" s="1"/>
  <c r="AH111" i="7" s="1"/>
  <c r="JP111" i="5"/>
  <c r="JV58" i="5"/>
  <c r="JN58" i="5"/>
  <c r="JV78" i="5"/>
  <c r="JN78" i="5"/>
  <c r="JP86" i="5"/>
  <c r="IY86" i="5"/>
  <c r="AF86" i="7" s="1"/>
  <c r="AG86" i="7" s="1"/>
  <c r="AH86" i="7" s="1"/>
  <c r="JV104" i="5"/>
  <c r="JN104" i="5"/>
  <c r="IY120" i="5"/>
  <c r="AF120" i="7" s="1"/>
  <c r="AG120" i="7" s="1"/>
  <c r="AH120" i="7" s="1"/>
  <c r="JP120" i="5"/>
  <c r="IY71" i="5"/>
  <c r="AF71" i="7" s="1"/>
  <c r="AG71" i="7" s="1"/>
  <c r="AH71" i="7" s="1"/>
  <c r="JP71" i="5"/>
  <c r="KC81" i="5"/>
  <c r="JO81" i="5"/>
  <c r="JN95" i="5"/>
  <c r="JV95" i="5"/>
  <c r="KC115" i="5"/>
  <c r="JO115" i="5"/>
  <c r="KC173" i="5"/>
  <c r="JO173" i="5"/>
  <c r="IY83" i="5"/>
  <c r="AF83" i="7" s="1"/>
  <c r="AG83" i="7" s="1"/>
  <c r="AH83" i="7" s="1"/>
  <c r="JP83" i="5"/>
  <c r="JP106" i="5"/>
  <c r="IY106" i="5"/>
  <c r="AF106" i="7" s="1"/>
  <c r="AG106" i="7" s="1"/>
  <c r="AH106" i="7" s="1"/>
  <c r="IY136" i="5"/>
  <c r="AF136" i="7" s="1"/>
  <c r="AG136" i="7" s="1"/>
  <c r="AH136" i="7" s="1"/>
  <c r="JP136" i="5"/>
  <c r="IY77" i="5"/>
  <c r="AF77" i="7" s="1"/>
  <c r="AG77" i="7" s="1"/>
  <c r="AH77" i="7" s="1"/>
  <c r="JP77" i="5"/>
  <c r="KC116" i="5"/>
  <c r="JO116" i="5"/>
  <c r="KC131" i="5"/>
  <c r="JO131" i="5"/>
  <c r="JV92" i="5"/>
  <c r="JN92" i="5"/>
  <c r="JP110" i="5"/>
  <c r="IY110" i="5"/>
  <c r="AF110" i="7" s="1"/>
  <c r="AG110" i="7" s="1"/>
  <c r="AH110" i="7" s="1"/>
  <c r="JO130" i="5"/>
  <c r="KC130" i="5"/>
  <c r="KC137" i="5"/>
  <c r="JO137" i="5"/>
  <c r="KC150" i="5"/>
  <c r="JO150" i="5"/>
  <c r="JV144" i="5"/>
  <c r="JN144" i="5"/>
  <c r="JV177" i="5"/>
  <c r="JN177" i="5"/>
  <c r="JN162" i="5"/>
  <c r="JV162" i="5"/>
  <c r="KC125" i="5"/>
  <c r="JO125" i="5"/>
  <c r="KC153" i="5"/>
  <c r="JO153" i="5"/>
  <c r="KC126" i="5"/>
  <c r="JO126" i="5"/>
  <c r="JN151" i="5"/>
  <c r="JV151" i="5"/>
  <c r="JN143" i="5"/>
  <c r="JV143" i="5"/>
  <c r="JP163" i="5"/>
  <c r="IY163" i="5"/>
  <c r="AF163" i="7" s="1"/>
  <c r="AG163" i="7" s="1"/>
  <c r="AH163" i="7" s="1"/>
  <c r="IY174" i="5"/>
  <c r="AF174" i="7" s="1"/>
  <c r="AG174" i="7" s="1"/>
  <c r="AH174" i="7" s="1"/>
  <c r="JP174" i="5"/>
  <c r="JV167" i="5"/>
  <c r="JN167" i="5"/>
  <c r="IY188" i="5"/>
  <c r="AF188" i="7" s="1"/>
  <c r="AG188" i="7" s="1"/>
  <c r="AH188" i="7" s="1"/>
  <c r="JP188" i="5"/>
  <c r="JN166" i="5"/>
  <c r="JV166" i="5"/>
  <c r="IY186" i="5"/>
  <c r="AF186" i="7" s="1"/>
  <c r="AG186" i="7" s="1"/>
  <c r="AH186" i="7" s="1"/>
  <c r="JP186" i="5"/>
  <c r="JV164" i="5"/>
  <c r="JN164" i="5"/>
  <c r="JV180" i="5"/>
  <c r="JN180" i="5"/>
  <c r="JN225" i="5"/>
  <c r="JV225" i="5"/>
  <c r="JN165" i="5"/>
  <c r="JV165" i="5"/>
  <c r="JV181" i="5"/>
  <c r="JN181" i="5"/>
  <c r="KC165" i="5"/>
  <c r="JO165" i="5"/>
  <c r="JO181" i="5"/>
  <c r="KC181" i="5"/>
  <c r="JP203" i="5"/>
  <c r="IY203" i="5"/>
  <c r="AF203" i="7" s="1"/>
  <c r="AG203" i="7" s="1"/>
  <c r="AH203" i="7" s="1"/>
  <c r="IY243" i="5"/>
  <c r="AF243" i="7" s="1"/>
  <c r="AG243" i="7" s="1"/>
  <c r="AH243" i="7" s="1"/>
  <c r="JP243" i="5"/>
  <c r="KC214" i="5"/>
  <c r="JO214" i="5"/>
  <c r="JV189" i="5"/>
  <c r="JN189" i="5"/>
  <c r="JN207" i="5"/>
  <c r="JV207" i="5"/>
  <c r="KC189" i="5"/>
  <c r="JO189" i="5"/>
  <c r="KC213" i="5"/>
  <c r="JO213" i="5"/>
  <c r="IY189" i="5"/>
  <c r="AF189" i="7" s="1"/>
  <c r="AG189" i="7" s="1"/>
  <c r="AH189" i="7" s="1"/>
  <c r="JP189" i="5"/>
  <c r="JV199" i="5"/>
  <c r="JN199" i="5"/>
  <c r="JV223" i="5"/>
  <c r="JN223" i="5"/>
  <c r="KC192" i="5"/>
  <c r="JO192" i="5"/>
  <c r="IY219" i="5"/>
  <c r="AF219" i="7" s="1"/>
  <c r="AG219" i="7" s="1"/>
  <c r="AH219" i="7" s="1"/>
  <c r="JP219" i="5"/>
  <c r="JV220" i="5"/>
  <c r="JN220" i="5"/>
  <c r="KC232" i="5"/>
  <c r="JO232" i="5"/>
  <c r="KC210" i="5"/>
  <c r="JO210" i="5"/>
  <c r="IY223" i="5"/>
  <c r="AF223" i="7" s="1"/>
  <c r="AG223" i="7" s="1"/>
  <c r="AH223" i="7" s="1"/>
  <c r="JP223" i="5"/>
  <c r="IY244" i="5"/>
  <c r="AF244" i="7" s="1"/>
  <c r="AG244" i="7" s="1"/>
  <c r="AH244" i="7" s="1"/>
  <c r="JP244" i="5"/>
  <c r="IY221" i="5"/>
  <c r="AF221" i="7" s="1"/>
  <c r="AG221" i="7" s="1"/>
  <c r="AH221" i="7" s="1"/>
  <c r="JP221" i="5"/>
  <c r="JN243" i="5"/>
  <c r="JV243" i="5"/>
  <c r="JH181" i="5"/>
  <c r="JR181" i="5"/>
  <c r="JR161" i="5"/>
  <c r="JH161" i="5"/>
  <c r="JH173" i="5"/>
  <c r="JR173" i="5"/>
  <c r="JR137" i="5"/>
  <c r="JH137" i="5"/>
  <c r="JH71" i="5"/>
  <c r="JR71" i="5"/>
  <c r="JR133" i="5"/>
  <c r="JH133" i="5"/>
  <c r="JR12" i="5"/>
  <c r="JH12" i="5"/>
  <c r="JR206" i="5"/>
  <c r="JT206" i="5" s="1"/>
  <c r="JH206" i="5"/>
  <c r="JH219" i="5"/>
  <c r="JR219" i="5"/>
  <c r="JR139" i="5"/>
  <c r="JH139" i="5"/>
  <c r="KB15" i="5"/>
  <c r="J15" i="11" s="1"/>
  <c r="K15" i="11" s="1"/>
  <c r="L15" i="11" s="1"/>
  <c r="JR201" i="5"/>
  <c r="JH201" i="5"/>
  <c r="JR121" i="5"/>
  <c r="JH121" i="5"/>
  <c r="JH50" i="5"/>
  <c r="JR50" i="5"/>
  <c r="JR67" i="5"/>
  <c r="JH67" i="5"/>
  <c r="JR193" i="5"/>
  <c r="JH193" i="5"/>
  <c r="KC60" i="5"/>
  <c r="JO60" i="5"/>
  <c r="KC6" i="5"/>
  <c r="JO6" i="5"/>
  <c r="JN102" i="5"/>
  <c r="JV102" i="5"/>
  <c r="KC63" i="5"/>
  <c r="JO63" i="5"/>
  <c r="JP129" i="5"/>
  <c r="IY129" i="5"/>
  <c r="AF129" i="7" s="1"/>
  <c r="AG129" i="7" s="1"/>
  <c r="AH129" i="7" s="1"/>
  <c r="JN99" i="5"/>
  <c r="JV99" i="5"/>
  <c r="JO109" i="5"/>
  <c r="KC109" i="5"/>
  <c r="KC127" i="5"/>
  <c r="JO127" i="5"/>
  <c r="IY138" i="5"/>
  <c r="AF138" i="7" s="1"/>
  <c r="AG138" i="7" s="1"/>
  <c r="AH138" i="7" s="1"/>
  <c r="JP138" i="5"/>
  <c r="KC135" i="5"/>
  <c r="JO135" i="5"/>
  <c r="JN185" i="5"/>
  <c r="JV185" i="5"/>
  <c r="IY192" i="5"/>
  <c r="AF192" i="7" s="1"/>
  <c r="AG192" i="7" s="1"/>
  <c r="AH192" i="7" s="1"/>
  <c r="JP192" i="5"/>
  <c r="KC200" i="5"/>
  <c r="JO200" i="5"/>
  <c r="KC196" i="5"/>
  <c r="JO196" i="5"/>
  <c r="KC188" i="5"/>
  <c r="JO188" i="5"/>
  <c r="JN218" i="5"/>
  <c r="JV218" i="5"/>
  <c r="JR140" i="5"/>
  <c r="JH140" i="5"/>
  <c r="JH124" i="5"/>
  <c r="JR124" i="5"/>
  <c r="JR93" i="5"/>
  <c r="JH93" i="5"/>
  <c r="JR239" i="5"/>
  <c r="JH239" i="5"/>
  <c r="JH147" i="5"/>
  <c r="JR147" i="5"/>
  <c r="JR11" i="5"/>
  <c r="JT11" i="5" s="1"/>
  <c r="JH11" i="5"/>
  <c r="JR214" i="5"/>
  <c r="JH214" i="5"/>
  <c r="JR203" i="5"/>
  <c r="JH203" i="5"/>
  <c r="JH72" i="5"/>
  <c r="JR72" i="5"/>
  <c r="KH4" i="5"/>
  <c r="JH172" i="5"/>
  <c r="JR172" i="5"/>
  <c r="JR100" i="5"/>
  <c r="JT100" i="5" s="1"/>
  <c r="JH100" i="5"/>
  <c r="JR114" i="5"/>
  <c r="JH114" i="5"/>
  <c r="JR69" i="5"/>
  <c r="JH69" i="5"/>
  <c r="JH56" i="5"/>
  <c r="JR56" i="5"/>
  <c r="JH98" i="5"/>
  <c r="JR98" i="5"/>
  <c r="JR231" i="5"/>
  <c r="JT231" i="5" s="1"/>
  <c r="JH231" i="5"/>
  <c r="JH157" i="5"/>
  <c r="JR157" i="5"/>
  <c r="JH184" i="5"/>
  <c r="JR184" i="5"/>
  <c r="JR90" i="5"/>
  <c r="JH90" i="5"/>
  <c r="JR122" i="5"/>
  <c r="JH122" i="5"/>
  <c r="JR87" i="5"/>
  <c r="JH87" i="5"/>
  <c r="KB199" i="5"/>
  <c r="JH178" i="5"/>
  <c r="JR178" i="5"/>
  <c r="JH60" i="5"/>
  <c r="JR60" i="5"/>
  <c r="JR57" i="5"/>
  <c r="JH57" i="5"/>
  <c r="JR70" i="5"/>
  <c r="JH70" i="5"/>
  <c r="JR23" i="5"/>
  <c r="JH23" i="5"/>
  <c r="JR20" i="5"/>
  <c r="JH20" i="5"/>
  <c r="IY11" i="5"/>
  <c r="AF11" i="7" s="1"/>
  <c r="AG11" i="7" s="1"/>
  <c r="AH11" i="7" s="1"/>
  <c r="JP11" i="5"/>
  <c r="KC139" i="5"/>
  <c r="JO139" i="5"/>
  <c r="JO14" i="5"/>
  <c r="KC14" i="5"/>
  <c r="JP13" i="5"/>
  <c r="IY13" i="5"/>
  <c r="AF13" i="7" s="1"/>
  <c r="AG13" i="7" s="1"/>
  <c r="AH13" i="7" s="1"/>
  <c r="JO8" i="5"/>
  <c r="KC8" i="5"/>
  <c r="IY8" i="5"/>
  <c r="AF8" i="7" s="1"/>
  <c r="AG8" i="7" s="1"/>
  <c r="AH8" i="7" s="1"/>
  <c r="JP8" i="5"/>
  <c r="JO16" i="5"/>
  <c r="KC16" i="5"/>
  <c r="JV5" i="5"/>
  <c r="JN5" i="5"/>
  <c r="JV51" i="5"/>
  <c r="JN51" i="5"/>
  <c r="JO12" i="5"/>
  <c r="KC12" i="5"/>
  <c r="JV25" i="5"/>
  <c r="JN25" i="5"/>
  <c r="JP52" i="5"/>
  <c r="IY52" i="5"/>
  <c r="AF52" i="7" s="1"/>
  <c r="AG52" i="7" s="1"/>
  <c r="AH52" i="7" s="1"/>
  <c r="JV2" i="5"/>
  <c r="JN2" i="5"/>
  <c r="IY25" i="5"/>
  <c r="AF25" i="7" s="1"/>
  <c r="AG25" i="7" s="1"/>
  <c r="AH25" i="7" s="1"/>
  <c r="JP25" i="5"/>
  <c r="KC44" i="5"/>
  <c r="JO44" i="5"/>
  <c r="JP58" i="5"/>
  <c r="IY58" i="5"/>
  <c r="AF58" i="7" s="1"/>
  <c r="AG58" i="7" s="1"/>
  <c r="AH58" i="7" s="1"/>
  <c r="KC3" i="5"/>
  <c r="JO3" i="5"/>
  <c r="JP29" i="5"/>
  <c r="IY29" i="5"/>
  <c r="AF29" i="7" s="1"/>
  <c r="AG29" i="7" s="1"/>
  <c r="AH29" i="7" s="1"/>
  <c r="JV48" i="5"/>
  <c r="JN48" i="5"/>
  <c r="KC120" i="5"/>
  <c r="JO120" i="5"/>
  <c r="JO21" i="5"/>
  <c r="KC21" i="5"/>
  <c r="IY47" i="5"/>
  <c r="AF47" i="7" s="1"/>
  <c r="AG47" i="7" s="1"/>
  <c r="AH47" i="7" s="1"/>
  <c r="JP47" i="5"/>
  <c r="KC111" i="5"/>
  <c r="JO111" i="5"/>
  <c r="JP20" i="5"/>
  <c r="IY20" i="5"/>
  <c r="AF20" i="7" s="1"/>
  <c r="AG20" i="7" s="1"/>
  <c r="AH20" i="7" s="1"/>
  <c r="JN41" i="5"/>
  <c r="JV41" i="5"/>
  <c r="KC72" i="5"/>
  <c r="JO72" i="5"/>
  <c r="IY35" i="5"/>
  <c r="AF35" i="7" s="1"/>
  <c r="AG35" i="7" s="1"/>
  <c r="AH35" i="7" s="1"/>
  <c r="JP35" i="5"/>
  <c r="KC92" i="5"/>
  <c r="JO92" i="5"/>
  <c r="JP68" i="5"/>
  <c r="IY68" i="5"/>
  <c r="AF68" i="7" s="1"/>
  <c r="AG68" i="7" s="1"/>
  <c r="AH68" i="7" s="1"/>
  <c r="JP93" i="5"/>
  <c r="IY93" i="5"/>
  <c r="AF93" i="7" s="1"/>
  <c r="AG93" i="7" s="1"/>
  <c r="AH93" i="7" s="1"/>
  <c r="JV113" i="5"/>
  <c r="JN113" i="5"/>
  <c r="IY69" i="5"/>
  <c r="AF69" i="7" s="1"/>
  <c r="AG69" i="7" s="1"/>
  <c r="AH69" i="7" s="1"/>
  <c r="JP69" i="5"/>
  <c r="JN79" i="5"/>
  <c r="JV79" i="5"/>
  <c r="KC87" i="5"/>
  <c r="JO87" i="5"/>
  <c r="JV106" i="5"/>
  <c r="JN106" i="5"/>
  <c r="JP122" i="5"/>
  <c r="IY122" i="5"/>
  <c r="AF122" i="7" s="1"/>
  <c r="AG122" i="7" s="1"/>
  <c r="AH122" i="7" s="1"/>
  <c r="IY73" i="5"/>
  <c r="AF73" i="7" s="1"/>
  <c r="AG73" i="7" s="1"/>
  <c r="AH73" i="7" s="1"/>
  <c r="JP73" i="5"/>
  <c r="KC82" i="5"/>
  <c r="JO82" i="5"/>
  <c r="KC99" i="5"/>
  <c r="JO99" i="5"/>
  <c r="JV117" i="5"/>
  <c r="JN117" i="5"/>
  <c r="JV62" i="5"/>
  <c r="JN62" i="5"/>
  <c r="IY89" i="5"/>
  <c r="AF89" i="7" s="1"/>
  <c r="AG89" i="7" s="1"/>
  <c r="AH89" i="7" s="1"/>
  <c r="JP89" i="5"/>
  <c r="IY109" i="5"/>
  <c r="AF109" i="7" s="1"/>
  <c r="AG109" i="7" s="1"/>
  <c r="AH109" i="7" s="1"/>
  <c r="JP109" i="5"/>
  <c r="IY141" i="5"/>
  <c r="AF141" i="7" s="1"/>
  <c r="AG141" i="7" s="1"/>
  <c r="AH141" i="7" s="1"/>
  <c r="JP141" i="5"/>
  <c r="KC90" i="5"/>
  <c r="JO90" i="5"/>
  <c r="IY117" i="5"/>
  <c r="AF117" i="7" s="1"/>
  <c r="AG117" i="7" s="1"/>
  <c r="AH117" i="7" s="1"/>
  <c r="JP117" i="5"/>
  <c r="IY133" i="5"/>
  <c r="AF133" i="7" s="1"/>
  <c r="AG133" i="7" s="1"/>
  <c r="AH133" i="7" s="1"/>
  <c r="JP133" i="5"/>
  <c r="JV93" i="5"/>
  <c r="JN93" i="5"/>
  <c r="JN111" i="5"/>
  <c r="JV111" i="5"/>
  <c r="JP131" i="5"/>
  <c r="IY131" i="5"/>
  <c r="AF131" i="7" s="1"/>
  <c r="AG131" i="7" s="1"/>
  <c r="AH131" i="7" s="1"/>
  <c r="KC138" i="5"/>
  <c r="JO138" i="5"/>
  <c r="JN154" i="5"/>
  <c r="JV154" i="5"/>
  <c r="JV146" i="5"/>
  <c r="JN146" i="5"/>
  <c r="JN226" i="5"/>
  <c r="JV226" i="5"/>
  <c r="KC170" i="5"/>
  <c r="JO170" i="5"/>
  <c r="JV126" i="5"/>
  <c r="JN126" i="5"/>
  <c r="JV156" i="5"/>
  <c r="JN156" i="5"/>
  <c r="JN127" i="5"/>
  <c r="JV127" i="5"/>
  <c r="KC152" i="5"/>
  <c r="JO152" i="5"/>
  <c r="IY145" i="5"/>
  <c r="AF145" i="7" s="1"/>
  <c r="AG145" i="7" s="1"/>
  <c r="AH145" i="7" s="1"/>
  <c r="JP145" i="5"/>
  <c r="IY165" i="5"/>
  <c r="AF165" i="7" s="1"/>
  <c r="AG165" i="7" s="1"/>
  <c r="AH165" i="7" s="1"/>
  <c r="JP165" i="5"/>
  <c r="JP176" i="5"/>
  <c r="IY176" i="5"/>
  <c r="AF176" i="7" s="1"/>
  <c r="AG176" i="7" s="1"/>
  <c r="AH176" i="7" s="1"/>
  <c r="IY170" i="5"/>
  <c r="AF170" i="7" s="1"/>
  <c r="AG170" i="7" s="1"/>
  <c r="AH170" i="7" s="1"/>
  <c r="JP170" i="5"/>
  <c r="IY212" i="5"/>
  <c r="AF212" i="7" s="1"/>
  <c r="AG212" i="7" s="1"/>
  <c r="AH212" i="7" s="1"/>
  <c r="JP212" i="5"/>
  <c r="JO167" i="5"/>
  <c r="KC167" i="5"/>
  <c r="JO187" i="5"/>
  <c r="KC187" i="5"/>
  <c r="KC166" i="5"/>
  <c r="JO166" i="5"/>
  <c r="JV183" i="5"/>
  <c r="JN183" i="5"/>
  <c r="JV228" i="5"/>
  <c r="JN228" i="5"/>
  <c r="IY166" i="5"/>
  <c r="AF166" i="7" s="1"/>
  <c r="AG166" i="7" s="1"/>
  <c r="AH166" i="7" s="1"/>
  <c r="JP166" i="5"/>
  <c r="KC183" i="5"/>
  <c r="JO183" i="5"/>
  <c r="JP168" i="5"/>
  <c r="IY168" i="5"/>
  <c r="AF168" i="7" s="1"/>
  <c r="AG168" i="7" s="1"/>
  <c r="AH168" i="7" s="1"/>
  <c r="JP183" i="5"/>
  <c r="IY183" i="5"/>
  <c r="AF183" i="7" s="1"/>
  <c r="AG183" i="7" s="1"/>
  <c r="AH183" i="7" s="1"/>
  <c r="KC209" i="5"/>
  <c r="JO209" i="5"/>
  <c r="JV244" i="5"/>
  <c r="JN244" i="5"/>
  <c r="IY217" i="5"/>
  <c r="AF217" i="7" s="1"/>
  <c r="AG217" i="7" s="1"/>
  <c r="AH217" i="7" s="1"/>
  <c r="JP217" i="5"/>
  <c r="JV194" i="5"/>
  <c r="JN194" i="5"/>
  <c r="IY208" i="5"/>
  <c r="AF208" i="7" s="1"/>
  <c r="AG208" i="7" s="1"/>
  <c r="AH208" i="7" s="1"/>
  <c r="JP208" i="5"/>
  <c r="JN190" i="5"/>
  <c r="JV190" i="5"/>
  <c r="JV215" i="5"/>
  <c r="JN215" i="5"/>
  <c r="JO190" i="5"/>
  <c r="KC190" i="5"/>
  <c r="JV204" i="5"/>
  <c r="JN204" i="5"/>
  <c r="JO227" i="5"/>
  <c r="KC227" i="5"/>
  <c r="JP193" i="5"/>
  <c r="IY193" i="5"/>
  <c r="AF193" i="7" s="1"/>
  <c r="AG193" i="7" s="1"/>
  <c r="AH193" i="7" s="1"/>
  <c r="JV224" i="5"/>
  <c r="JN224" i="5"/>
  <c r="JN221" i="5"/>
  <c r="JV221" i="5"/>
  <c r="IY235" i="5"/>
  <c r="AF235" i="7" s="1"/>
  <c r="AG235" i="7" s="1"/>
  <c r="AH235" i="7" s="1"/>
  <c r="JP235" i="5"/>
  <c r="IY214" i="5"/>
  <c r="AF214" i="7" s="1"/>
  <c r="AG214" i="7" s="1"/>
  <c r="AH214" i="7" s="1"/>
  <c r="JP214" i="5"/>
  <c r="IY228" i="5"/>
  <c r="AF228" i="7" s="1"/>
  <c r="AG228" i="7" s="1"/>
  <c r="AH228" i="7" s="1"/>
  <c r="JP228" i="5"/>
  <c r="KC205" i="5"/>
  <c r="JO205" i="5"/>
  <c r="IY222" i="5"/>
  <c r="AF222" i="7" s="1"/>
  <c r="AG222" i="7" s="1"/>
  <c r="AH222" i="7" s="1"/>
  <c r="JP222" i="5"/>
  <c r="JH21" i="5"/>
  <c r="JR21" i="5"/>
  <c r="JH166" i="5"/>
  <c r="JR166" i="5"/>
  <c r="KG3" i="5"/>
  <c r="JR135" i="5"/>
  <c r="JH135" i="5"/>
  <c r="JH13" i="5"/>
  <c r="JR13" i="5"/>
  <c r="JH76" i="5"/>
  <c r="JR76" i="5"/>
  <c r="JR49" i="5"/>
  <c r="JH49" i="5"/>
  <c r="JH186" i="5"/>
  <c r="JR186" i="5"/>
  <c r="JR238" i="5"/>
  <c r="JH238" i="5"/>
  <c r="JH200" i="5"/>
  <c r="JR200" i="5"/>
  <c r="JR149" i="5"/>
  <c r="JH149" i="5"/>
  <c r="JH127" i="5"/>
  <c r="JR127" i="5"/>
  <c r="JH36" i="5"/>
  <c r="JR36" i="5"/>
  <c r="JH43" i="5"/>
  <c r="JR43" i="5"/>
  <c r="JH32" i="5"/>
  <c r="JR32" i="5"/>
  <c r="JR42" i="5"/>
  <c r="JH42" i="5"/>
  <c r="JH233" i="5"/>
  <c r="JR233" i="5"/>
  <c r="JR223" i="5"/>
  <c r="JH223" i="5"/>
  <c r="JH221" i="5"/>
  <c r="JR221" i="5"/>
  <c r="JR199" i="5"/>
  <c r="JT199" i="5" s="1"/>
  <c r="JH199" i="5"/>
  <c r="JR146" i="5"/>
  <c r="KB146" i="5" s="1"/>
  <c r="JH146" i="5"/>
  <c r="JR104" i="5"/>
  <c r="JT104" i="5" s="1"/>
  <c r="JH104" i="5"/>
  <c r="JH84" i="5"/>
  <c r="JR84" i="5"/>
  <c r="JH61" i="5"/>
  <c r="JR61" i="5"/>
  <c r="JR47" i="5"/>
  <c r="JH47" i="5"/>
  <c r="KG4" i="5"/>
  <c r="JH236" i="5"/>
  <c r="JR236" i="5"/>
  <c r="JH8" i="5"/>
  <c r="JR8" i="5"/>
  <c r="KH3" i="5"/>
  <c r="JR152" i="5"/>
  <c r="JH152" i="5"/>
  <c r="JR14" i="5"/>
  <c r="JH14" i="5"/>
  <c r="JH179" i="5"/>
  <c r="JR179" i="5"/>
  <c r="JH187" i="5"/>
  <c r="JR187" i="5"/>
  <c r="JR96" i="5"/>
  <c r="JH96" i="5"/>
  <c r="JH170" i="5"/>
  <c r="JR170" i="5"/>
  <c r="JH151" i="5"/>
  <c r="JR151" i="5"/>
  <c r="JH143" i="5"/>
  <c r="JR143" i="5"/>
  <c r="IY10" i="5"/>
  <c r="AF10" i="7" s="1"/>
  <c r="AG10" i="7" s="1"/>
  <c r="AH10" i="7" s="1"/>
  <c r="JP10" i="5"/>
  <c r="JN53" i="5"/>
  <c r="JV53" i="5"/>
  <c r="KC13" i="5"/>
  <c r="JO13" i="5"/>
  <c r="KC24" i="5"/>
  <c r="JO24" i="5"/>
  <c r="JP17" i="5"/>
  <c r="IY17" i="5"/>
  <c r="AF17" i="7" s="1"/>
  <c r="AG17" i="7" s="1"/>
  <c r="AH17" i="7" s="1"/>
  <c r="JP9" i="5"/>
  <c r="IY9" i="5"/>
  <c r="AF9" i="7" s="1"/>
  <c r="AG9" i="7" s="1"/>
  <c r="AH9" i="7" s="1"/>
  <c r="JV12" i="5"/>
  <c r="JN12" i="5"/>
  <c r="KC30" i="5"/>
  <c r="JO30" i="5"/>
  <c r="IY6" i="5"/>
  <c r="AF6" i="7" s="1"/>
  <c r="AG6" i="7" s="1"/>
  <c r="AH6" i="7" s="1"/>
  <c r="JP6" i="5"/>
  <c r="KC108" i="5"/>
  <c r="JO108" i="5"/>
  <c r="JP14" i="5"/>
  <c r="IY14" i="5"/>
  <c r="AF14" i="7" s="1"/>
  <c r="AG14" i="7" s="1"/>
  <c r="AH14" i="7" s="1"/>
  <c r="IY31" i="5"/>
  <c r="AF31" i="7" s="1"/>
  <c r="AG31" i="7" s="1"/>
  <c r="AH31" i="7" s="1"/>
  <c r="JP31" i="5"/>
  <c r="JV56" i="5"/>
  <c r="JN56" i="5"/>
  <c r="JN3" i="5"/>
  <c r="JV3" i="5"/>
  <c r="KC26" i="5"/>
  <c r="JO26" i="5"/>
  <c r="KC46" i="5"/>
  <c r="JO46" i="5"/>
  <c r="JP64" i="5"/>
  <c r="IY64" i="5"/>
  <c r="AF64" i="7" s="1"/>
  <c r="AG64" i="7" s="1"/>
  <c r="AH64" i="7" s="1"/>
  <c r="KC7" i="5"/>
  <c r="JO7" i="5"/>
  <c r="IY34" i="5"/>
  <c r="AF34" i="7" s="1"/>
  <c r="AG34" i="7" s="1"/>
  <c r="AH34" i="7" s="1"/>
  <c r="JP34" i="5"/>
  <c r="IY53" i="5"/>
  <c r="AF53" i="7" s="1"/>
  <c r="AG53" i="7" s="1"/>
  <c r="AH53" i="7" s="1"/>
  <c r="JP53" i="5"/>
  <c r="KC122" i="5"/>
  <c r="JO122" i="5"/>
  <c r="IY27" i="5"/>
  <c r="AF27" i="7" s="1"/>
  <c r="AG27" i="7" s="1"/>
  <c r="AH27" i="7" s="1"/>
  <c r="JP27" i="5"/>
  <c r="KC48" i="5"/>
  <c r="JO48" i="5"/>
  <c r="KC128" i="5"/>
  <c r="JO128" i="5"/>
  <c r="JP21" i="5"/>
  <c r="IY21" i="5"/>
  <c r="AF21" i="7" s="1"/>
  <c r="AG21" i="7" s="1"/>
  <c r="AH21" i="7" s="1"/>
  <c r="IY45" i="5"/>
  <c r="AF45" i="7" s="1"/>
  <c r="AG45" i="7" s="1"/>
  <c r="AH45" i="7" s="1"/>
  <c r="JP45" i="5"/>
  <c r="KC74" i="5"/>
  <c r="JO74" i="5"/>
  <c r="JP36" i="5"/>
  <c r="IY36" i="5"/>
  <c r="AF36" i="7" s="1"/>
  <c r="AG36" i="7" s="1"/>
  <c r="AH36" i="7" s="1"/>
  <c r="IY96" i="5"/>
  <c r="AF96" i="7" s="1"/>
  <c r="AG96" i="7" s="1"/>
  <c r="AH96" i="7" s="1"/>
  <c r="JP96" i="5"/>
  <c r="JN69" i="5"/>
  <c r="JV69" i="5"/>
  <c r="JV97" i="5"/>
  <c r="JN97" i="5"/>
  <c r="JN120" i="5"/>
  <c r="JV120" i="5"/>
  <c r="KC71" i="5"/>
  <c r="JO71" i="5"/>
  <c r="KC80" i="5"/>
  <c r="JO80" i="5"/>
  <c r="KC88" i="5"/>
  <c r="JO88" i="5"/>
  <c r="IY108" i="5"/>
  <c r="AF108" i="7" s="1"/>
  <c r="AG108" i="7" s="1"/>
  <c r="AH108" i="7" s="1"/>
  <c r="JP108" i="5"/>
  <c r="KC123" i="5"/>
  <c r="JO123" i="5"/>
  <c r="KC75" i="5"/>
  <c r="JO75" i="5"/>
  <c r="KC83" i="5"/>
  <c r="JO83" i="5"/>
  <c r="IY100" i="5"/>
  <c r="AF100" i="7" s="1"/>
  <c r="AG100" i="7" s="1"/>
  <c r="AH100" i="7" s="1"/>
  <c r="JP100" i="5"/>
  <c r="JP123" i="5"/>
  <c r="IY123" i="5"/>
  <c r="AF123" i="7" s="1"/>
  <c r="AG123" i="7" s="1"/>
  <c r="AH123" i="7" s="1"/>
  <c r="IY75" i="5"/>
  <c r="AF75" i="7" s="1"/>
  <c r="AG75" i="7" s="1"/>
  <c r="AH75" i="7" s="1"/>
  <c r="JP75" i="5"/>
  <c r="JV90" i="5"/>
  <c r="JN90" i="5"/>
  <c r="JV110" i="5"/>
  <c r="JN110" i="5"/>
  <c r="KC59" i="5"/>
  <c r="JO59" i="5"/>
  <c r="KC94" i="5"/>
  <c r="JO94" i="5"/>
  <c r="KC118" i="5"/>
  <c r="JO118" i="5"/>
  <c r="JO134" i="5"/>
  <c r="KC134" i="5"/>
  <c r="IY94" i="5"/>
  <c r="AF94" i="7" s="1"/>
  <c r="AG94" i="7" s="1"/>
  <c r="AH94" i="7" s="1"/>
  <c r="JP94" i="5"/>
  <c r="JP116" i="5"/>
  <c r="IY116" i="5"/>
  <c r="AF116" i="7" s="1"/>
  <c r="AG116" i="7" s="1"/>
  <c r="AH116" i="7" s="1"/>
  <c r="JV132" i="5"/>
  <c r="JN132" i="5"/>
  <c r="JP139" i="5"/>
  <c r="IY139" i="5"/>
  <c r="AF139" i="7" s="1"/>
  <c r="AG139" i="7" s="1"/>
  <c r="AH139" i="7" s="1"/>
  <c r="KC202" i="5"/>
  <c r="JO202" i="5"/>
  <c r="IY147" i="5"/>
  <c r="AF147" i="7" s="1"/>
  <c r="AG147" i="7" s="1"/>
  <c r="AH147" i="7" s="1"/>
  <c r="JP147" i="5"/>
  <c r="IY142" i="5"/>
  <c r="AF142" i="7" s="1"/>
  <c r="AG142" i="7" s="1"/>
  <c r="AH142" i="7" s="1"/>
  <c r="JP142" i="5"/>
  <c r="JP177" i="5"/>
  <c r="IY177" i="5"/>
  <c r="AF177" i="7" s="1"/>
  <c r="AG177" i="7" s="1"/>
  <c r="AH177" i="7" s="1"/>
  <c r="JV133" i="5"/>
  <c r="JN133" i="5"/>
  <c r="JN157" i="5"/>
  <c r="JV157" i="5"/>
  <c r="JV131" i="5"/>
  <c r="JN131" i="5"/>
  <c r="IY153" i="5"/>
  <c r="AF153" i="7" s="1"/>
  <c r="AG153" i="7" s="1"/>
  <c r="AH153" i="7" s="1"/>
  <c r="JP153" i="5"/>
  <c r="KC151" i="5"/>
  <c r="JO151" i="5"/>
  <c r="JO176" i="5"/>
  <c r="KC176" i="5"/>
  <c r="KC177" i="5"/>
  <c r="JO177" i="5"/>
  <c r="JN178" i="5"/>
  <c r="JV178" i="5"/>
  <c r="JO224" i="5"/>
  <c r="KC224" i="5"/>
  <c r="JV169" i="5"/>
  <c r="JN169" i="5"/>
  <c r="JN198" i="5"/>
  <c r="JV198" i="5"/>
  <c r="JP167" i="5"/>
  <c r="IY167" i="5"/>
  <c r="AF167" i="7" s="1"/>
  <c r="AG167" i="7" s="1"/>
  <c r="AH167" i="7" s="1"/>
  <c r="KC184" i="5"/>
  <c r="JO184" i="5"/>
  <c r="JV235" i="5"/>
  <c r="JN235" i="5"/>
  <c r="KC168" i="5"/>
  <c r="JO168" i="5"/>
  <c r="IY184" i="5"/>
  <c r="AF184" i="7" s="1"/>
  <c r="AG184" i="7" s="1"/>
  <c r="AH184" i="7" s="1"/>
  <c r="JP184" i="5"/>
  <c r="KC172" i="5"/>
  <c r="JO172" i="5"/>
  <c r="IY199" i="5"/>
  <c r="AF199" i="7" s="1"/>
  <c r="AG199" i="7" s="1"/>
  <c r="AH199" i="7" s="1"/>
  <c r="JP199" i="5"/>
  <c r="IY211" i="5"/>
  <c r="AF211" i="7" s="1"/>
  <c r="AG211" i="7" s="1"/>
  <c r="AH211" i="7" s="1"/>
  <c r="JP211" i="5"/>
  <c r="KC245" i="5"/>
  <c r="JO245" i="5"/>
  <c r="KC226" i="5"/>
  <c r="JO226" i="5"/>
  <c r="JV195" i="5"/>
  <c r="JN195" i="5"/>
  <c r="JN213" i="5"/>
  <c r="JV213" i="5"/>
  <c r="JN193" i="5"/>
  <c r="JV193" i="5"/>
  <c r="KC218" i="5"/>
  <c r="JO218" i="5"/>
  <c r="JV191" i="5"/>
  <c r="JN191" i="5"/>
  <c r="JV206" i="5"/>
  <c r="JN206" i="5"/>
  <c r="KC229" i="5"/>
  <c r="JO229" i="5"/>
  <c r="KC199" i="5"/>
  <c r="JO199" i="5"/>
  <c r="IY229" i="5"/>
  <c r="AF229" i="7" s="1"/>
  <c r="AG229" i="7" s="1"/>
  <c r="AH229" i="7" s="1"/>
  <c r="JP229" i="5"/>
  <c r="JN222" i="5"/>
  <c r="JV222" i="5"/>
  <c r="JN239" i="5"/>
  <c r="JV239" i="5"/>
  <c r="KC216" i="5"/>
  <c r="JO216" i="5"/>
  <c r="KC230" i="5"/>
  <c r="JO230" i="5"/>
  <c r="IY210" i="5"/>
  <c r="AF210" i="7" s="1"/>
  <c r="AG210" i="7" s="1"/>
  <c r="AH210" i="7" s="1"/>
  <c r="JP210" i="5"/>
  <c r="JV229" i="5"/>
  <c r="JN229" i="5"/>
  <c r="JH171" i="5"/>
  <c r="JR171" i="5"/>
  <c r="JR141" i="5"/>
  <c r="JH141" i="5"/>
  <c r="JH16" i="5"/>
  <c r="JR16" i="5"/>
  <c r="JH117" i="5"/>
  <c r="JR117" i="5"/>
  <c r="JR197" i="5"/>
  <c r="JH197" i="5"/>
  <c r="JR24" i="5"/>
  <c r="JH24" i="5"/>
  <c r="JH183" i="5"/>
  <c r="JR183" i="5"/>
  <c r="JH73" i="5"/>
  <c r="JR73" i="5"/>
  <c r="JR142" i="5"/>
  <c r="JT142" i="5" s="1"/>
  <c r="JH142" i="5"/>
  <c r="JN73" i="5"/>
  <c r="JV73" i="5"/>
  <c r="KC69" i="5"/>
  <c r="JO69" i="5"/>
  <c r="JN67" i="5"/>
  <c r="JV67" i="5"/>
  <c r="JV21" i="5"/>
  <c r="JN21" i="5"/>
  <c r="JN36" i="5"/>
  <c r="JV36" i="5"/>
  <c r="JV84" i="5"/>
  <c r="JN84" i="5"/>
  <c r="JP124" i="5"/>
  <c r="IY124" i="5"/>
  <c r="AF124" i="7" s="1"/>
  <c r="AG124" i="7" s="1"/>
  <c r="AH124" i="7" s="1"/>
  <c r="JP151" i="5"/>
  <c r="IY151" i="5"/>
  <c r="AF151" i="7" s="1"/>
  <c r="AG151" i="7" s="1"/>
  <c r="AH151" i="7" s="1"/>
  <c r="IY79" i="5"/>
  <c r="AF79" i="7" s="1"/>
  <c r="AG79" i="7" s="1"/>
  <c r="AH79" i="7" s="1"/>
  <c r="JP79" i="5"/>
  <c r="JO101" i="5"/>
  <c r="KC101" i="5"/>
  <c r="IY128" i="5"/>
  <c r="AF128" i="7" s="1"/>
  <c r="AG128" i="7" s="1"/>
  <c r="AH128" i="7" s="1"/>
  <c r="JP128" i="5"/>
  <c r="JN188" i="5"/>
  <c r="JV188" i="5"/>
  <c r="IY156" i="5"/>
  <c r="AF156" i="7" s="1"/>
  <c r="AG156" i="7" s="1"/>
  <c r="AH156" i="7" s="1"/>
  <c r="JP156" i="5"/>
  <c r="KC179" i="5"/>
  <c r="JO179" i="5"/>
  <c r="JO175" i="5"/>
  <c r="KC175" i="5"/>
  <c r="JP238" i="5"/>
  <c r="IY238" i="5"/>
  <c r="AF238" i="7" s="1"/>
  <c r="AG238" i="7" s="1"/>
  <c r="AH238" i="7" s="1"/>
  <c r="IY240" i="5"/>
  <c r="AF240" i="7" s="1"/>
  <c r="AG240" i="7" s="1"/>
  <c r="AH240" i="7" s="1"/>
  <c r="JP240" i="5"/>
  <c r="KC206" i="5"/>
  <c r="JO206" i="5"/>
  <c r="KC220" i="5"/>
  <c r="JO220" i="5"/>
  <c r="C6" i="7"/>
  <c r="C7" i="7" s="1"/>
  <c r="C11" i="7" s="1"/>
  <c r="B6" i="7"/>
  <c r="JH175" i="5"/>
  <c r="JR175" i="5"/>
  <c r="JH160" i="5"/>
  <c r="JR160" i="5"/>
  <c r="JH195" i="5"/>
  <c r="JR195" i="5"/>
  <c r="JH212" i="5"/>
  <c r="JR212" i="5"/>
  <c r="JH40" i="5"/>
  <c r="JR40" i="5"/>
  <c r="JH123" i="5"/>
  <c r="JR123" i="5"/>
  <c r="JR218" i="5"/>
  <c r="JH218" i="5"/>
  <c r="JH168" i="5"/>
  <c r="JR168" i="5"/>
  <c r="JH82" i="5"/>
  <c r="JR82" i="5"/>
  <c r="JR7" i="5"/>
  <c r="JH7" i="5"/>
  <c r="JR138" i="5"/>
  <c r="JT138" i="5" s="1"/>
  <c r="JH138" i="5"/>
  <c r="JR145" i="5"/>
  <c r="JH145" i="5"/>
  <c r="JH241" i="5"/>
  <c r="JR241" i="5"/>
  <c r="JR115" i="5"/>
  <c r="JH115" i="5"/>
  <c r="JR65" i="5"/>
  <c r="JH65" i="5"/>
  <c r="JR58" i="5"/>
  <c r="JH58" i="5"/>
  <c r="JR226" i="5"/>
  <c r="JT226" i="5" s="1"/>
  <c r="JH226" i="5"/>
  <c r="JH89" i="5"/>
  <c r="JR89" i="5"/>
  <c r="JR54" i="5"/>
  <c r="JH54" i="5"/>
  <c r="IY42" i="5"/>
  <c r="AF42" i="7" s="1"/>
  <c r="AG42" i="7" s="1"/>
  <c r="AH42" i="7" s="1"/>
  <c r="JP42" i="5"/>
  <c r="KC64" i="5"/>
  <c r="JO64" i="5"/>
  <c r="KC18" i="5"/>
  <c r="JO18" i="5"/>
  <c r="JP33" i="5"/>
  <c r="IY33" i="5"/>
  <c r="AF33" i="7" s="1"/>
  <c r="AG33" i="7" s="1"/>
  <c r="AH33" i="7" s="1"/>
  <c r="JN22" i="5"/>
  <c r="JV22" i="5"/>
  <c r="KC22" i="5"/>
  <c r="JO22" i="5"/>
  <c r="JV26" i="5"/>
  <c r="JN26" i="5"/>
  <c r="JV34" i="5"/>
  <c r="JN34" i="5"/>
  <c r="JN11" i="5"/>
  <c r="JV11" i="5"/>
  <c r="JN123" i="5"/>
  <c r="JV123" i="5"/>
  <c r="JN15" i="5"/>
  <c r="JV15" i="5"/>
  <c r="JP32" i="5"/>
  <c r="IY32" i="5"/>
  <c r="AF32" i="7" s="1"/>
  <c r="AG32" i="7" s="1"/>
  <c r="AH32" i="7" s="1"/>
  <c r="IY61" i="5"/>
  <c r="AF61" i="7" s="1"/>
  <c r="AG61" i="7" s="1"/>
  <c r="AH61" i="7" s="1"/>
  <c r="JP61" i="5"/>
  <c r="JN7" i="5"/>
  <c r="JV7" i="5"/>
  <c r="JN27" i="5"/>
  <c r="JV27" i="5"/>
  <c r="JN47" i="5"/>
  <c r="JV47" i="5"/>
  <c r="KC91" i="5"/>
  <c r="JO91" i="5"/>
  <c r="KC19" i="5"/>
  <c r="JO19" i="5"/>
  <c r="JV37" i="5"/>
  <c r="JN37" i="5"/>
  <c r="IY54" i="5"/>
  <c r="AF54" i="7" s="1"/>
  <c r="AG54" i="7" s="1"/>
  <c r="AH54" i="7" s="1"/>
  <c r="JP54" i="5"/>
  <c r="JP2" i="5"/>
  <c r="IY2" i="5"/>
  <c r="AF2" i="7" s="1"/>
  <c r="IY28" i="5"/>
  <c r="AF28" i="7" s="1"/>
  <c r="AG28" i="7" s="1"/>
  <c r="AH28" i="7" s="1"/>
  <c r="JP28" i="5"/>
  <c r="IY55" i="5"/>
  <c r="AF55" i="7" s="1"/>
  <c r="AG55" i="7" s="1"/>
  <c r="AH55" i="7" s="1"/>
  <c r="JP55" i="5"/>
  <c r="JO132" i="5"/>
  <c r="KC132" i="5"/>
  <c r="JN30" i="5"/>
  <c r="JV30" i="5"/>
  <c r="JP48" i="5"/>
  <c r="IY48" i="5"/>
  <c r="AF48" i="7" s="1"/>
  <c r="AG48" i="7" s="1"/>
  <c r="AH48" i="7" s="1"/>
  <c r="JV76" i="5"/>
  <c r="JN76" i="5"/>
  <c r="JN38" i="5"/>
  <c r="JV38" i="5"/>
  <c r="JP119" i="5"/>
  <c r="IY119" i="5"/>
  <c r="AF119" i="7" s="1"/>
  <c r="AG119" i="7" s="1"/>
  <c r="AH119" i="7" s="1"/>
  <c r="KC70" i="5"/>
  <c r="JO70" i="5"/>
  <c r="JP98" i="5"/>
  <c r="IY98" i="5"/>
  <c r="AF98" i="7" s="1"/>
  <c r="AG98" i="7" s="1"/>
  <c r="AH98" i="7" s="1"/>
  <c r="KC121" i="5"/>
  <c r="JO121" i="5"/>
  <c r="JP72" i="5"/>
  <c r="IY72" i="5"/>
  <c r="AF72" i="7" s="1"/>
  <c r="AG72" i="7" s="1"/>
  <c r="AH72" i="7" s="1"/>
  <c r="JN81" i="5"/>
  <c r="JV81" i="5"/>
  <c r="JN89" i="5"/>
  <c r="JV89" i="5"/>
  <c r="JV109" i="5"/>
  <c r="JN109" i="5"/>
  <c r="JV125" i="5"/>
  <c r="JN125" i="5"/>
  <c r="JP76" i="5"/>
  <c r="IY76" i="5"/>
  <c r="AF76" i="7" s="1"/>
  <c r="AG76" i="7" s="1"/>
  <c r="AH76" i="7" s="1"/>
  <c r="JP84" i="5"/>
  <c r="IY84" i="5"/>
  <c r="AF84" i="7" s="1"/>
  <c r="AG84" i="7" s="1"/>
  <c r="AH84" i="7" s="1"/>
  <c r="KC104" i="5"/>
  <c r="JO104" i="5"/>
  <c r="JV137" i="5"/>
  <c r="JN137" i="5"/>
  <c r="KC77" i="5"/>
  <c r="JO77" i="5"/>
  <c r="JN94" i="5"/>
  <c r="JV94" i="5"/>
  <c r="IY112" i="5"/>
  <c r="AF112" i="7" s="1"/>
  <c r="AG112" i="7" s="1"/>
  <c r="AH112" i="7" s="1"/>
  <c r="JP112" i="5"/>
  <c r="JP60" i="5"/>
  <c r="IY60" i="5"/>
  <c r="AF60" i="7" s="1"/>
  <c r="AG60" i="7" s="1"/>
  <c r="AH60" i="7" s="1"/>
  <c r="IY95" i="5"/>
  <c r="AF95" i="7" s="1"/>
  <c r="AG95" i="7" s="1"/>
  <c r="AH95" i="7" s="1"/>
  <c r="JP95" i="5"/>
  <c r="JN119" i="5"/>
  <c r="JV119" i="5"/>
  <c r="JP135" i="5"/>
  <c r="IY135" i="5"/>
  <c r="AF135" i="7" s="1"/>
  <c r="AG135" i="7" s="1"/>
  <c r="AH135" i="7" s="1"/>
  <c r="JO96" i="5"/>
  <c r="KC96" i="5"/>
  <c r="JP118" i="5"/>
  <c r="IY118" i="5"/>
  <c r="AF118" i="7" s="1"/>
  <c r="AG118" i="7" s="1"/>
  <c r="AH118" i="7" s="1"/>
  <c r="IY134" i="5"/>
  <c r="AF134" i="7" s="1"/>
  <c r="AG134" i="7" s="1"/>
  <c r="AH134" i="7" s="1"/>
  <c r="JP134" i="5"/>
  <c r="JO140" i="5"/>
  <c r="KC140" i="5"/>
  <c r="JO136" i="5"/>
  <c r="KC136" i="5"/>
  <c r="KC148" i="5"/>
  <c r="JO148" i="5"/>
  <c r="JO144" i="5"/>
  <c r="KC144" i="5"/>
  <c r="JO182" i="5"/>
  <c r="KC182" i="5"/>
  <c r="JV135" i="5"/>
  <c r="JN135" i="5"/>
  <c r="JP172" i="5"/>
  <c r="IY172" i="5"/>
  <c r="AF172" i="7" s="1"/>
  <c r="AG172" i="7" s="1"/>
  <c r="AH172" i="7" s="1"/>
  <c r="KC133" i="5"/>
  <c r="JO133" i="5"/>
  <c r="JN155" i="5"/>
  <c r="JV155" i="5"/>
  <c r="IY152" i="5"/>
  <c r="AF152" i="7" s="1"/>
  <c r="AG152" i="7" s="1"/>
  <c r="AH152" i="7" s="1"/>
  <c r="JP152" i="5"/>
  <c r="JP181" i="5"/>
  <c r="IY181" i="5"/>
  <c r="AF181" i="7" s="1"/>
  <c r="AG181" i="7" s="1"/>
  <c r="AH181" i="7" s="1"/>
  <c r="JN182" i="5"/>
  <c r="JV182" i="5"/>
  <c r="JV179" i="5"/>
  <c r="JN179" i="5"/>
  <c r="JN245" i="5"/>
  <c r="JV245" i="5"/>
  <c r="JV171" i="5"/>
  <c r="JN171" i="5"/>
  <c r="IY231" i="5"/>
  <c r="AF231" i="7" s="1"/>
  <c r="AG231" i="7" s="1"/>
  <c r="AH231" i="7" s="1"/>
  <c r="JP231" i="5"/>
  <c r="JN168" i="5"/>
  <c r="JV168" i="5"/>
  <c r="IY185" i="5"/>
  <c r="AF185" i="7" s="1"/>
  <c r="AG185" i="7" s="1"/>
  <c r="AH185" i="7" s="1"/>
  <c r="JP185" i="5"/>
  <c r="KC242" i="5"/>
  <c r="JO242" i="5"/>
  <c r="JP169" i="5"/>
  <c r="IY169" i="5"/>
  <c r="AF169" i="7" s="1"/>
  <c r="AG169" i="7" s="1"/>
  <c r="AH169" i="7" s="1"/>
  <c r="IY201" i="5"/>
  <c r="AF201" i="7" s="1"/>
  <c r="AG201" i="7" s="1"/>
  <c r="AH201" i="7" s="1"/>
  <c r="JP201" i="5"/>
  <c r="JV173" i="5"/>
  <c r="JN173" i="5"/>
  <c r="JO211" i="5"/>
  <c r="KC211" i="5"/>
  <c r="KC225" i="5"/>
  <c r="JO225" i="5"/>
  <c r="KC197" i="5"/>
  <c r="JO197" i="5"/>
  <c r="JV232" i="5"/>
  <c r="JN232" i="5"/>
  <c r="JV196" i="5"/>
  <c r="JN196" i="5"/>
  <c r="IY226" i="5"/>
  <c r="AF226" i="7" s="1"/>
  <c r="AG226" i="7" s="1"/>
  <c r="AH226" i="7" s="1"/>
  <c r="JP226" i="5"/>
  <c r="JO194" i="5"/>
  <c r="KC194" i="5"/>
  <c r="JV227" i="5"/>
  <c r="JN227" i="5"/>
  <c r="JV192" i="5"/>
  <c r="JN192" i="5"/>
  <c r="IY207" i="5"/>
  <c r="AF207" i="7" s="1"/>
  <c r="AG207" i="7" s="1"/>
  <c r="AH207" i="7" s="1"/>
  <c r="JP207" i="5"/>
  <c r="KC234" i="5"/>
  <c r="JO234" i="5"/>
  <c r="JV203" i="5"/>
  <c r="JN203" i="5"/>
  <c r="JP234" i="5"/>
  <c r="IY234" i="5"/>
  <c r="AF234" i="7" s="1"/>
  <c r="AG234" i="7" s="1"/>
  <c r="AH234" i="7" s="1"/>
  <c r="JO223" i="5"/>
  <c r="KC223" i="5"/>
  <c r="KC244" i="5"/>
  <c r="JO244" i="5"/>
  <c r="JN217" i="5"/>
  <c r="JV217" i="5"/>
  <c r="JN231" i="5"/>
  <c r="JV231" i="5"/>
  <c r="IY216" i="5"/>
  <c r="AF216" i="7" s="1"/>
  <c r="AG216" i="7" s="1"/>
  <c r="AH216" i="7" s="1"/>
  <c r="JP216" i="5"/>
  <c r="IY230" i="5"/>
  <c r="AF230" i="7" s="1"/>
  <c r="AG230" i="7" s="1"/>
  <c r="AH230" i="7" s="1"/>
  <c r="JP230" i="5"/>
  <c r="JH134" i="5"/>
  <c r="JR134" i="5"/>
  <c r="JR41" i="5"/>
  <c r="JH41" i="5"/>
  <c r="JH163" i="5"/>
  <c r="JR163" i="5"/>
  <c r="JH136" i="5"/>
  <c r="JR136" i="5"/>
  <c r="JR150" i="5"/>
  <c r="JH150" i="5"/>
  <c r="JR196" i="5"/>
  <c r="KB196" i="5" s="1"/>
  <c r="JH196" i="5"/>
  <c r="JN32" i="5"/>
  <c r="JV32" i="5"/>
  <c r="IY41" i="5"/>
  <c r="AF41" i="7" s="1"/>
  <c r="AG41" i="7" s="1"/>
  <c r="AH41" i="7" s="1"/>
  <c r="JP41" i="5"/>
  <c r="JV39" i="5"/>
  <c r="JN39" i="5"/>
  <c r="KC54" i="5"/>
  <c r="JO54" i="5"/>
  <c r="JN4" i="5"/>
  <c r="JV4" i="5"/>
  <c r="JV50" i="5"/>
  <c r="JN50" i="5"/>
  <c r="JN103" i="5"/>
  <c r="JV103" i="5"/>
  <c r="IY113" i="5"/>
  <c r="AF113" i="7" s="1"/>
  <c r="AG113" i="7" s="1"/>
  <c r="AH113" i="7" s="1"/>
  <c r="JP113" i="5"/>
  <c r="IY143" i="5"/>
  <c r="AF143" i="7" s="1"/>
  <c r="AG143" i="7" s="1"/>
  <c r="AH143" i="7" s="1"/>
  <c r="JP143" i="5"/>
  <c r="KC62" i="5"/>
  <c r="JO62" i="5"/>
  <c r="JP127" i="5"/>
  <c r="IY127" i="5"/>
  <c r="AF127" i="7" s="1"/>
  <c r="AG127" i="7" s="1"/>
  <c r="AH127" i="7" s="1"/>
  <c r="JP148" i="5"/>
  <c r="IY148" i="5"/>
  <c r="AF148" i="7" s="1"/>
  <c r="AG148" i="7" s="1"/>
  <c r="AH148" i="7" s="1"/>
  <c r="KC157" i="5"/>
  <c r="JO157" i="5"/>
  <c r="KC160" i="5"/>
  <c r="JO160" i="5"/>
  <c r="IY161" i="5"/>
  <c r="AF161" i="7" s="1"/>
  <c r="AG161" i="7" s="1"/>
  <c r="AH161" i="7" s="1"/>
  <c r="JP161" i="5"/>
  <c r="JV205" i="5"/>
  <c r="JN205" i="5"/>
  <c r="JH180" i="5"/>
  <c r="JR180" i="5"/>
  <c r="JH55" i="5"/>
  <c r="JR55" i="5"/>
  <c r="JR154" i="5"/>
  <c r="JH154" i="5"/>
  <c r="JR46" i="5"/>
  <c r="JH46" i="5"/>
  <c r="JH153" i="5"/>
  <c r="JR153" i="5"/>
  <c r="KI3" i="5"/>
  <c r="JH220" i="5"/>
  <c r="JR220" i="5"/>
  <c r="JH191" i="5"/>
  <c r="JR191" i="5"/>
  <c r="JH106" i="5"/>
  <c r="JR106" i="5"/>
  <c r="JH22" i="5"/>
  <c r="JR22" i="5"/>
  <c r="JH159" i="5"/>
  <c r="JR159" i="5"/>
  <c r="JH222" i="5"/>
  <c r="JR222" i="5"/>
  <c r="JR202" i="5"/>
  <c r="JH202" i="5"/>
  <c r="JH85" i="5"/>
  <c r="JR85" i="5"/>
  <c r="JR86" i="5"/>
  <c r="JH86" i="5"/>
  <c r="JH45" i="5"/>
  <c r="JR45" i="5"/>
  <c r="JR107" i="5"/>
  <c r="JH107" i="5"/>
  <c r="JH64" i="5"/>
  <c r="JR64" i="5"/>
  <c r="JR209" i="5"/>
  <c r="KB209" i="5" s="1"/>
  <c r="JH209" i="5"/>
  <c r="JR162" i="5"/>
  <c r="JH162" i="5"/>
  <c r="JR125" i="5"/>
  <c r="JH125" i="5"/>
  <c r="JR95" i="5"/>
  <c r="JT95" i="5" s="1"/>
  <c r="JH95" i="5"/>
  <c r="JH83" i="5"/>
  <c r="JR83" i="5"/>
  <c r="JH126" i="5"/>
  <c r="JR126" i="5"/>
  <c r="JH2" i="5"/>
  <c r="JR2" i="5"/>
  <c r="JH59" i="5"/>
  <c r="JR59" i="5"/>
  <c r="JH131" i="5"/>
  <c r="JR131" i="5"/>
  <c r="JH243" i="5"/>
  <c r="JR243" i="5"/>
  <c r="JH232" i="5"/>
  <c r="JR232" i="5"/>
  <c r="JH164" i="5"/>
  <c r="JR164" i="5"/>
  <c r="JH51" i="5"/>
  <c r="JR51" i="5"/>
  <c r="JH17" i="5"/>
  <c r="JR17" i="5"/>
  <c r="KB103" i="5"/>
  <c r="JR216" i="5"/>
  <c r="JH216" i="5"/>
  <c r="JH215" i="5"/>
  <c r="JR215" i="5"/>
  <c r="JR144" i="5"/>
  <c r="JH144" i="5"/>
  <c r="JH167" i="5"/>
  <c r="JR167" i="5"/>
  <c r="JH25" i="5"/>
  <c r="JR25" i="5"/>
  <c r="KF4" i="5"/>
  <c r="JH176" i="5"/>
  <c r="JR176" i="5"/>
  <c r="JR30" i="5"/>
  <c r="JH30" i="5"/>
  <c r="JT6" i="5"/>
  <c r="JV44" i="5"/>
  <c r="JN44" i="5"/>
  <c r="JO17" i="5"/>
  <c r="KC17" i="5"/>
  <c r="JN23" i="5"/>
  <c r="JV23" i="5"/>
  <c r="JN42" i="5"/>
  <c r="JV42" i="5"/>
  <c r="JP23" i="5"/>
  <c r="IY23" i="5"/>
  <c r="AF23" i="7" s="1"/>
  <c r="AG23" i="7" s="1"/>
  <c r="AH23" i="7" s="1"/>
  <c r="JN31" i="5"/>
  <c r="JV31" i="5"/>
  <c r="KC31" i="5"/>
  <c r="JO31" i="5"/>
  <c r="JO43" i="5"/>
  <c r="KC43" i="5"/>
  <c r="JO25" i="5"/>
  <c r="KC25" i="5"/>
  <c r="JP5" i="5"/>
  <c r="IY5" i="5"/>
  <c r="AF5" i="7" s="1"/>
  <c r="AG5" i="7" s="1"/>
  <c r="AH5" i="7" s="1"/>
  <c r="JV16" i="5"/>
  <c r="JN16" i="5"/>
  <c r="IY38" i="5"/>
  <c r="AF38" i="7" s="1"/>
  <c r="AG38" i="7" s="1"/>
  <c r="AH38" i="7" s="1"/>
  <c r="JP38" i="5"/>
  <c r="KC65" i="5"/>
  <c r="JO65" i="5"/>
  <c r="IY15" i="5"/>
  <c r="AF15" i="7" s="1"/>
  <c r="AG15" i="7" s="1"/>
  <c r="AH15" i="7" s="1"/>
  <c r="JP15" i="5"/>
  <c r="JN28" i="5"/>
  <c r="JV28" i="5"/>
  <c r="KC53" i="5"/>
  <c r="JO53" i="5"/>
  <c r="KC93" i="5"/>
  <c r="JO93" i="5"/>
  <c r="JV20" i="5"/>
  <c r="JN20" i="5"/>
  <c r="JV40" i="5"/>
  <c r="JN40" i="5"/>
  <c r="KC55" i="5"/>
  <c r="JO55" i="5"/>
  <c r="IY3" i="5"/>
  <c r="AF3" i="7" s="1"/>
  <c r="AG3" i="7" s="1"/>
  <c r="AH3" i="7" s="1"/>
  <c r="JP3" i="5"/>
  <c r="JN35" i="5"/>
  <c r="JV35" i="5"/>
  <c r="IY57" i="5"/>
  <c r="AF57" i="7" s="1"/>
  <c r="AG57" i="7" s="1"/>
  <c r="AH57" i="7" s="1"/>
  <c r="JP57" i="5"/>
  <c r="JV150" i="5"/>
  <c r="JN150" i="5"/>
  <c r="JV33" i="5"/>
  <c r="JN33" i="5"/>
  <c r="JN49" i="5"/>
  <c r="JV49" i="5"/>
  <c r="JV80" i="5"/>
  <c r="JN80" i="5"/>
  <c r="JO41" i="5"/>
  <c r="KC41" i="5"/>
  <c r="JV121" i="5"/>
  <c r="JN121" i="5"/>
  <c r="JV72" i="5"/>
  <c r="JN72" i="5"/>
  <c r="JO102" i="5"/>
  <c r="KC102" i="5"/>
  <c r="JN122" i="5"/>
  <c r="JV122" i="5"/>
  <c r="KC73" i="5"/>
  <c r="JO73" i="5"/>
  <c r="JV82" i="5"/>
  <c r="JN82" i="5"/>
  <c r="IY97" i="5"/>
  <c r="AF97" i="7" s="1"/>
  <c r="AG97" i="7" s="1"/>
  <c r="AH97" i="7" s="1"/>
  <c r="JP97" i="5"/>
  <c r="JV112" i="5"/>
  <c r="JN112" i="5"/>
  <c r="KC143" i="5"/>
  <c r="JO143" i="5"/>
  <c r="JN77" i="5"/>
  <c r="JV77" i="5"/>
  <c r="IY85" i="5"/>
  <c r="AF85" i="7" s="1"/>
  <c r="AG85" i="7" s="1"/>
  <c r="AH85" i="7" s="1"/>
  <c r="JP85" i="5"/>
  <c r="JO106" i="5"/>
  <c r="KC106" i="5"/>
  <c r="JV138" i="5"/>
  <c r="JN138" i="5"/>
  <c r="JP78" i="5"/>
  <c r="IY78" i="5"/>
  <c r="AF78" i="7" s="1"/>
  <c r="AG78" i="7" s="1"/>
  <c r="AH78" i="7" s="1"/>
  <c r="KC95" i="5"/>
  <c r="JO95" i="5"/>
  <c r="JP115" i="5"/>
  <c r="IY115" i="5"/>
  <c r="AF115" i="7" s="1"/>
  <c r="AG115" i="7" s="1"/>
  <c r="AH115" i="7" s="1"/>
  <c r="JN61" i="5"/>
  <c r="JV61" i="5"/>
  <c r="JN96" i="5"/>
  <c r="JV96" i="5"/>
  <c r="JP126" i="5"/>
  <c r="IY126" i="5"/>
  <c r="AF126" i="7" s="1"/>
  <c r="AG126" i="7" s="1"/>
  <c r="AH126" i="7" s="1"/>
  <c r="KC66" i="5"/>
  <c r="JO66" i="5"/>
  <c r="JN98" i="5"/>
  <c r="JV98" i="5"/>
  <c r="KC119" i="5"/>
  <c r="JO119" i="5"/>
  <c r="JN200" i="5"/>
  <c r="JV200" i="5"/>
  <c r="JV142" i="5"/>
  <c r="JN142" i="5"/>
  <c r="IY137" i="5"/>
  <c r="AF137" i="7" s="1"/>
  <c r="AG137" i="7" s="1"/>
  <c r="AH137" i="7" s="1"/>
  <c r="JP137" i="5"/>
  <c r="IY149" i="5"/>
  <c r="AF149" i="7" s="1"/>
  <c r="AG149" i="7" s="1"/>
  <c r="AH149" i="7" s="1"/>
  <c r="JP149" i="5"/>
  <c r="KC146" i="5"/>
  <c r="JO146" i="5"/>
  <c r="JN186" i="5"/>
  <c r="JV186" i="5"/>
  <c r="IY144" i="5"/>
  <c r="AF144" i="7" s="1"/>
  <c r="AG144" i="7" s="1"/>
  <c r="AH144" i="7" s="1"/>
  <c r="JP144" i="5"/>
  <c r="KC174" i="5"/>
  <c r="JO174" i="5"/>
  <c r="JV134" i="5"/>
  <c r="JN134" i="5"/>
  <c r="KC156" i="5"/>
  <c r="JO156" i="5"/>
  <c r="KC155" i="5"/>
  <c r="JO155" i="5"/>
  <c r="JN233" i="5"/>
  <c r="JV233" i="5"/>
  <c r="IY191" i="5"/>
  <c r="AF191" i="7" s="1"/>
  <c r="AG191" i="7" s="1"/>
  <c r="AH191" i="7" s="1"/>
  <c r="JP191" i="5"/>
  <c r="IY182" i="5"/>
  <c r="AF182" i="7" s="1"/>
  <c r="AG182" i="7" s="1"/>
  <c r="AH182" i="7" s="1"/>
  <c r="JP182" i="5"/>
  <c r="JN159" i="5"/>
  <c r="JV159" i="5"/>
  <c r="KC178" i="5"/>
  <c r="JO178" i="5"/>
  <c r="IY245" i="5"/>
  <c r="AF245" i="7" s="1"/>
  <c r="AG245" i="7" s="1"/>
  <c r="AH245" i="7" s="1"/>
  <c r="JP245" i="5"/>
  <c r="JO169" i="5"/>
  <c r="KC169" i="5"/>
  <c r="IY187" i="5"/>
  <c r="AF187" i="7" s="1"/>
  <c r="AG187" i="7" s="1"/>
  <c r="AH187" i="7" s="1"/>
  <c r="JP187" i="5"/>
  <c r="JP159" i="5"/>
  <c r="IY159" i="5"/>
  <c r="AF159" i="7" s="1"/>
  <c r="AG159" i="7" s="1"/>
  <c r="AH159" i="7" s="1"/>
  <c r="JP171" i="5"/>
  <c r="IY171" i="5"/>
  <c r="AF171" i="7" s="1"/>
  <c r="AG171" i="7" s="1"/>
  <c r="AH171" i="7" s="1"/>
  <c r="JN208" i="5"/>
  <c r="JV208" i="5"/>
  <c r="JN174" i="5"/>
  <c r="JV174" i="5"/>
  <c r="KC236" i="5"/>
  <c r="JO236" i="5"/>
  <c r="JO235" i="5"/>
  <c r="KC235" i="5"/>
  <c r="KC198" i="5"/>
  <c r="JO198" i="5"/>
  <c r="KC233" i="5"/>
  <c r="JO233" i="5"/>
  <c r="IY197" i="5"/>
  <c r="AF197" i="7" s="1"/>
  <c r="AG197" i="7" s="1"/>
  <c r="AH197" i="7" s="1"/>
  <c r="JP197" i="5"/>
  <c r="IY233" i="5"/>
  <c r="AF233" i="7" s="1"/>
  <c r="AG233" i="7" s="1"/>
  <c r="AH233" i="7" s="1"/>
  <c r="JP233" i="5"/>
  <c r="KC195" i="5"/>
  <c r="JO195" i="5"/>
  <c r="JV234" i="5"/>
  <c r="JN234" i="5"/>
  <c r="KC193" i="5"/>
  <c r="JO193" i="5"/>
  <c r="JN212" i="5"/>
  <c r="JV212" i="5"/>
  <c r="IY241" i="5"/>
  <c r="AF241" i="7" s="1"/>
  <c r="AG241" i="7" s="1"/>
  <c r="AH241" i="7" s="1"/>
  <c r="JP241" i="5"/>
  <c r="KC204" i="5"/>
  <c r="JO204" i="5"/>
  <c r="JV236" i="5"/>
  <c r="JN236" i="5"/>
  <c r="JP224" i="5"/>
  <c r="IY224" i="5"/>
  <c r="AF224" i="7" s="1"/>
  <c r="AG224" i="7" s="1"/>
  <c r="AH224" i="7" s="1"/>
  <c r="IY204" i="5"/>
  <c r="AF204" i="7" s="1"/>
  <c r="AG204" i="7" s="1"/>
  <c r="AH204" i="7" s="1"/>
  <c r="JP204" i="5"/>
  <c r="JV219" i="5"/>
  <c r="JN219" i="5"/>
  <c r="IY232" i="5"/>
  <c r="AF232" i="7" s="1"/>
  <c r="AG232" i="7" s="1"/>
  <c r="AH232" i="7" s="1"/>
  <c r="JP232" i="5"/>
  <c r="KC217" i="5"/>
  <c r="JO217" i="5"/>
  <c r="JO231" i="5"/>
  <c r="KC231" i="5"/>
  <c r="JR210" i="5"/>
  <c r="JH210" i="5"/>
  <c r="JR165" i="5"/>
  <c r="JH165" i="5"/>
  <c r="JR112" i="5"/>
  <c r="JH112" i="5"/>
  <c r="JH120" i="5"/>
  <c r="JR120" i="5"/>
  <c r="JH63" i="5"/>
  <c r="JR63" i="5"/>
  <c r="JR119" i="5"/>
  <c r="JH119" i="5"/>
  <c r="JR66" i="5"/>
  <c r="JH66" i="5"/>
  <c r="JR15" i="5"/>
  <c r="JT15" i="5" s="1"/>
  <c r="JH15" i="5"/>
  <c r="JH113" i="5"/>
  <c r="JR113" i="5"/>
  <c r="JR5" i="5"/>
  <c r="JH5" i="5"/>
  <c r="B7" i="7"/>
  <c r="J6" i="11"/>
  <c r="K6" i="11" s="1"/>
  <c r="L6" i="11" s="1"/>
  <c r="J11" i="11"/>
  <c r="K11" i="11" s="1"/>
  <c r="L11" i="11" s="1"/>
  <c r="J146" i="11"/>
  <c r="K146" i="11" s="1"/>
  <c r="L146" i="11" s="1"/>
  <c r="Q146" i="11" s="1"/>
  <c r="J95" i="11"/>
  <c r="K95" i="11" s="1"/>
  <c r="L95" i="11" s="1"/>
  <c r="J103" i="11"/>
  <c r="K103" i="11" s="1"/>
  <c r="L103" i="11" s="1"/>
  <c r="JY82" i="5" l="1"/>
  <c r="JZ82" i="5" s="1"/>
  <c r="JW82" i="5"/>
  <c r="JW72" i="5"/>
  <c r="JY72" i="5"/>
  <c r="JZ72" i="5" s="1"/>
  <c r="KB86" i="5"/>
  <c r="J86" i="11" s="1"/>
  <c r="K86" i="11" s="1"/>
  <c r="L86" i="11" s="1"/>
  <c r="JT86" i="5"/>
  <c r="JT55" i="5"/>
  <c r="KB55" i="5"/>
  <c r="J55" i="11" s="1"/>
  <c r="K55" i="11" s="1"/>
  <c r="L55" i="11" s="1"/>
  <c r="S51" i="14" s="1"/>
  <c r="JT136" i="5"/>
  <c r="KB136" i="5"/>
  <c r="J136" i="11" s="1"/>
  <c r="K136" i="11" s="1"/>
  <c r="L136" i="11" s="1"/>
  <c r="Q136" i="11" s="1"/>
  <c r="JY203" i="5"/>
  <c r="JZ203" i="5" s="1"/>
  <c r="JW203" i="5"/>
  <c r="JW227" i="5"/>
  <c r="JY227" i="5"/>
  <c r="JZ227" i="5" s="1"/>
  <c r="JY173" i="5"/>
  <c r="JZ173" i="5" s="1"/>
  <c r="JW173" i="5"/>
  <c r="JY137" i="5"/>
  <c r="JZ137" i="5" s="1"/>
  <c r="JW137" i="5"/>
  <c r="JT58" i="5"/>
  <c r="KB58" i="5"/>
  <c r="J58" i="11" s="1"/>
  <c r="K58" i="11" s="1"/>
  <c r="L58" i="11" s="1"/>
  <c r="Q58" i="11" s="1"/>
  <c r="JT145" i="5"/>
  <c r="KB145" i="5"/>
  <c r="J145" i="11" s="1"/>
  <c r="K145" i="11" s="1"/>
  <c r="L145" i="11" s="1"/>
  <c r="Q145" i="11" s="1"/>
  <c r="JW133" i="5"/>
  <c r="JY133" i="5"/>
  <c r="JZ133" i="5" s="1"/>
  <c r="JT233" i="5"/>
  <c r="KB233" i="5"/>
  <c r="JT21" i="5"/>
  <c r="KB21" i="5"/>
  <c r="J21" i="11" s="1"/>
  <c r="K21" i="11" s="1"/>
  <c r="L21" i="11" s="1"/>
  <c r="Q21" i="11" s="1"/>
  <c r="JT60" i="5"/>
  <c r="KB60" i="5"/>
  <c r="J60" i="11" s="1"/>
  <c r="K60" i="11" s="1"/>
  <c r="L60" i="11" s="1"/>
  <c r="Q60" i="11" s="1"/>
  <c r="JT137" i="5"/>
  <c r="KB137" i="5"/>
  <c r="J137" i="11" s="1"/>
  <c r="K137" i="11" s="1"/>
  <c r="L137" i="11" s="1"/>
  <c r="Q137" i="11" s="1"/>
  <c r="JY180" i="5"/>
  <c r="JZ180" i="5" s="1"/>
  <c r="JW180" i="5"/>
  <c r="JY92" i="5"/>
  <c r="JZ92" i="5" s="1"/>
  <c r="JW92" i="5"/>
  <c r="JT75" i="5"/>
  <c r="KB75" i="5"/>
  <c r="J75" i="11" s="1"/>
  <c r="K75" i="11" s="1"/>
  <c r="L75" i="11" s="1"/>
  <c r="Q75" i="11" s="1"/>
  <c r="JY83" i="5"/>
  <c r="JZ83" i="5" s="1"/>
  <c r="JW83" i="5"/>
  <c r="JT52" i="5"/>
  <c r="KB52" i="5"/>
  <c r="J52" i="11" s="1"/>
  <c r="K52" i="11" s="1"/>
  <c r="L52" i="11" s="1"/>
  <c r="JT81" i="5"/>
  <c r="KB81" i="5"/>
  <c r="J81" i="11" s="1"/>
  <c r="K81" i="11" s="1"/>
  <c r="L81" i="11" s="1"/>
  <c r="Q81" i="11" s="1"/>
  <c r="JW64" i="5"/>
  <c r="JY64" i="5"/>
  <c r="JZ64" i="5" s="1"/>
  <c r="KB190" i="5"/>
  <c r="JT190" i="5"/>
  <c r="JY163" i="5"/>
  <c r="JZ163" i="5" s="1"/>
  <c r="JW163" i="5"/>
  <c r="JY170" i="5"/>
  <c r="JZ170" i="5" s="1"/>
  <c r="JW170" i="5"/>
  <c r="KB110" i="5"/>
  <c r="J110" i="11" s="1"/>
  <c r="K110" i="11" s="1"/>
  <c r="L110" i="11" s="1"/>
  <c r="JT110" i="5"/>
  <c r="JW98" i="5"/>
  <c r="JY98" i="5"/>
  <c r="JZ98" i="5" s="1"/>
  <c r="JY168" i="5"/>
  <c r="JZ168" i="5" s="1"/>
  <c r="JW168" i="5"/>
  <c r="JY155" i="5"/>
  <c r="JZ155" i="5" s="1"/>
  <c r="JW155" i="5"/>
  <c r="JY38" i="5"/>
  <c r="JZ38" i="5" s="1"/>
  <c r="JW38" i="5"/>
  <c r="JT195" i="5"/>
  <c r="KB195" i="5"/>
  <c r="JY67" i="5"/>
  <c r="JZ67" i="5" s="1"/>
  <c r="JW67" i="5"/>
  <c r="JY193" i="5"/>
  <c r="JZ193" i="5" s="1"/>
  <c r="JW193" i="5"/>
  <c r="JW215" i="5"/>
  <c r="JY215" i="5"/>
  <c r="JZ215" i="5" s="1"/>
  <c r="JW117" i="5"/>
  <c r="JY117" i="5"/>
  <c r="JZ117" i="5" s="1"/>
  <c r="KB20" i="5"/>
  <c r="J20" i="11" s="1"/>
  <c r="K20" i="11" s="1"/>
  <c r="L20" i="11" s="1"/>
  <c r="JT20" i="5"/>
  <c r="KB98" i="5"/>
  <c r="J98" i="11" s="1"/>
  <c r="K98" i="11" s="1"/>
  <c r="L98" i="11" s="1"/>
  <c r="JT98" i="5"/>
  <c r="JT203" i="5"/>
  <c r="KB203" i="5"/>
  <c r="KB193" i="5"/>
  <c r="JT193" i="5"/>
  <c r="JY162" i="5"/>
  <c r="JZ162" i="5" s="1"/>
  <c r="JW162" i="5"/>
  <c r="JT35" i="5"/>
  <c r="KB35" i="5"/>
  <c r="J35" i="11" s="1"/>
  <c r="K35" i="11" s="1"/>
  <c r="L35" i="11" s="1"/>
  <c r="JT34" i="5"/>
  <c r="KB34" i="5"/>
  <c r="J34" i="11" s="1"/>
  <c r="K34" i="11" s="1"/>
  <c r="L34" i="11" s="1"/>
  <c r="Q34" i="11" s="1"/>
  <c r="JT155" i="5"/>
  <c r="KB155" i="5"/>
  <c r="JT235" i="5"/>
  <c r="KB235" i="5"/>
  <c r="JT205" i="5"/>
  <c r="KB205" i="5"/>
  <c r="KB142" i="5"/>
  <c r="J142" i="11" s="1"/>
  <c r="K142" i="11" s="1"/>
  <c r="L142" i="11" s="1"/>
  <c r="Q142" i="11" s="1"/>
  <c r="JW184" i="5"/>
  <c r="JY184" i="5"/>
  <c r="JZ184" i="5" s="1"/>
  <c r="JY234" i="5"/>
  <c r="JZ234" i="5" s="1"/>
  <c r="JW234" i="5"/>
  <c r="JT216" i="5"/>
  <c r="KB216" i="5"/>
  <c r="JT153" i="5"/>
  <c r="KB153" i="5"/>
  <c r="JY4" i="5"/>
  <c r="JZ4" i="5" s="1"/>
  <c r="JW4" i="5"/>
  <c r="JW109" i="5"/>
  <c r="JY109" i="5"/>
  <c r="JZ109" i="5" s="1"/>
  <c r="JY229" i="5"/>
  <c r="JZ229" i="5" s="1"/>
  <c r="JW229" i="5"/>
  <c r="JW110" i="5"/>
  <c r="JY110" i="5"/>
  <c r="JZ110" i="5" s="1"/>
  <c r="JT178" i="5"/>
  <c r="KB178" i="5"/>
  <c r="KB90" i="5"/>
  <c r="J90" i="11" s="1"/>
  <c r="K90" i="11" s="1"/>
  <c r="L90" i="11" s="1"/>
  <c r="Q90" i="11" s="1"/>
  <c r="JT90" i="5"/>
  <c r="JY185" i="5"/>
  <c r="JZ185" i="5" s="1"/>
  <c r="JW185" i="5"/>
  <c r="JW102" i="5"/>
  <c r="JY102" i="5"/>
  <c r="JZ102" i="5" s="1"/>
  <c r="JY223" i="5"/>
  <c r="JZ223" i="5" s="1"/>
  <c r="JW223" i="5"/>
  <c r="JY181" i="5"/>
  <c r="JZ181" i="5" s="1"/>
  <c r="JW181" i="5"/>
  <c r="JW164" i="5"/>
  <c r="JY164" i="5"/>
  <c r="JZ164" i="5" s="1"/>
  <c r="JW167" i="5"/>
  <c r="JY167" i="5"/>
  <c r="JZ167" i="5" s="1"/>
  <c r="JW104" i="5"/>
  <c r="JY104" i="5"/>
  <c r="JZ104" i="5" s="1"/>
  <c r="JY70" i="5"/>
  <c r="JZ70" i="5" s="1"/>
  <c r="JW70" i="5"/>
  <c r="JT102" i="5"/>
  <c r="KB102" i="5"/>
  <c r="J102" i="11" s="1"/>
  <c r="K102" i="11" s="1"/>
  <c r="L102" i="11" s="1"/>
  <c r="JT204" i="5"/>
  <c r="KB204" i="5"/>
  <c r="KB194" i="5"/>
  <c r="JT194" i="5"/>
  <c r="JT185" i="5"/>
  <c r="KB185" i="5"/>
  <c r="KB29" i="5"/>
  <c r="J29" i="11" s="1"/>
  <c r="K29" i="11" s="1"/>
  <c r="L29" i="11" s="1"/>
  <c r="JT29" i="5"/>
  <c r="JY216" i="5"/>
  <c r="JZ216" i="5" s="1"/>
  <c r="JW216" i="5"/>
  <c r="JT158" i="5"/>
  <c r="KB158" i="5"/>
  <c r="JT217" i="5"/>
  <c r="KB217" i="5"/>
  <c r="JT213" i="5"/>
  <c r="KB213" i="5"/>
  <c r="JT229" i="5"/>
  <c r="KB229" i="5"/>
  <c r="JT31" i="5"/>
  <c r="KB31" i="5"/>
  <c r="J31" i="11" s="1"/>
  <c r="K31" i="11" s="1"/>
  <c r="L31" i="11" s="1"/>
  <c r="JY63" i="5"/>
  <c r="JZ63" i="5" s="1"/>
  <c r="JW63" i="5"/>
  <c r="JY46" i="5"/>
  <c r="JZ46" i="5" s="1"/>
  <c r="JW46" i="5"/>
  <c r="JT237" i="5"/>
  <c r="KB237" i="5"/>
  <c r="JT38" i="5"/>
  <c r="KB38" i="5"/>
  <c r="J38" i="11" s="1"/>
  <c r="K38" i="11" s="1"/>
  <c r="L38" i="11" s="1"/>
  <c r="JW201" i="5"/>
  <c r="JY201" i="5"/>
  <c r="JZ201" i="5" s="1"/>
  <c r="JY161" i="5"/>
  <c r="JZ161" i="5" s="1"/>
  <c r="JW161" i="5"/>
  <c r="JW148" i="5"/>
  <c r="JY148" i="5"/>
  <c r="JZ148" i="5" s="1"/>
  <c r="KB77" i="5"/>
  <c r="J77" i="11" s="1"/>
  <c r="K77" i="11" s="1"/>
  <c r="L77" i="11" s="1"/>
  <c r="Q77" i="11" s="1"/>
  <c r="JT77" i="5"/>
  <c r="JT120" i="5"/>
  <c r="KB120" i="5"/>
  <c r="J120" i="11" s="1"/>
  <c r="K120" i="11" s="1"/>
  <c r="L120" i="11" s="1"/>
  <c r="Q120" i="11" s="1"/>
  <c r="JW208" i="5"/>
  <c r="JY208" i="5"/>
  <c r="JZ208" i="5" s="1"/>
  <c r="JW186" i="5"/>
  <c r="JY186" i="5"/>
  <c r="JZ186" i="5" s="1"/>
  <c r="JY122" i="5"/>
  <c r="JZ122" i="5" s="1"/>
  <c r="JW122" i="5"/>
  <c r="JY42" i="5"/>
  <c r="JZ42" i="5" s="1"/>
  <c r="JW42" i="5"/>
  <c r="KB167" i="5"/>
  <c r="JT167" i="5"/>
  <c r="KB104" i="5"/>
  <c r="J104" i="11" s="1"/>
  <c r="K104" i="11" s="1"/>
  <c r="L104" i="11" s="1"/>
  <c r="Q104" i="11" s="1"/>
  <c r="JT232" i="5"/>
  <c r="KB232" i="5"/>
  <c r="JT2" i="5"/>
  <c r="KB2" i="5"/>
  <c r="J2" i="11" s="1"/>
  <c r="K2" i="11" s="1"/>
  <c r="L2" i="11" s="1"/>
  <c r="Q2" i="11" s="1"/>
  <c r="KB106" i="5"/>
  <c r="J106" i="11" s="1"/>
  <c r="K106" i="11" s="1"/>
  <c r="L106" i="11" s="1"/>
  <c r="JT106" i="5"/>
  <c r="JY182" i="5"/>
  <c r="JZ182" i="5" s="1"/>
  <c r="JW182" i="5"/>
  <c r="JY119" i="5"/>
  <c r="JZ119" i="5" s="1"/>
  <c r="JW119" i="5"/>
  <c r="JY94" i="5"/>
  <c r="JZ94" i="5" s="1"/>
  <c r="JW94" i="5"/>
  <c r="JY89" i="5"/>
  <c r="JZ89" i="5" s="1"/>
  <c r="JW89" i="5"/>
  <c r="JY27" i="5"/>
  <c r="JZ27" i="5" s="1"/>
  <c r="JW27" i="5"/>
  <c r="JY15" i="5"/>
  <c r="JZ15" i="5" s="1"/>
  <c r="JW15" i="5"/>
  <c r="KB89" i="5"/>
  <c r="J89" i="11" s="1"/>
  <c r="K89" i="11" s="1"/>
  <c r="L89" i="11" s="1"/>
  <c r="JT89" i="5"/>
  <c r="KB123" i="5"/>
  <c r="J123" i="11" s="1"/>
  <c r="K123" i="11" s="1"/>
  <c r="L123" i="11" s="1"/>
  <c r="Q123" i="11" s="1"/>
  <c r="JT123" i="5"/>
  <c r="JT160" i="5"/>
  <c r="KB160" i="5"/>
  <c r="JT183" i="5"/>
  <c r="KB183" i="5"/>
  <c r="JT16" i="5"/>
  <c r="KB16" i="5"/>
  <c r="J16" i="11" s="1"/>
  <c r="K16" i="11" s="1"/>
  <c r="L16" i="11" s="1"/>
  <c r="Q16" i="11" s="1"/>
  <c r="JY222" i="5"/>
  <c r="JZ222" i="5" s="1"/>
  <c r="JW222" i="5"/>
  <c r="JY213" i="5"/>
  <c r="JZ213" i="5" s="1"/>
  <c r="JW213" i="5"/>
  <c r="JY198" i="5"/>
  <c r="JZ198" i="5" s="1"/>
  <c r="JW198" i="5"/>
  <c r="JT151" i="5"/>
  <c r="KB151" i="5"/>
  <c r="J151" i="11" s="1"/>
  <c r="K151" i="11" s="1"/>
  <c r="L151" i="11" s="1"/>
  <c r="Q151" i="11" s="1"/>
  <c r="KB179" i="5"/>
  <c r="JT179" i="5"/>
  <c r="JT42" i="5"/>
  <c r="KB42" i="5"/>
  <c r="J42" i="11" s="1"/>
  <c r="K42" i="11" s="1"/>
  <c r="L42" i="11" s="1"/>
  <c r="Q42" i="11" s="1"/>
  <c r="JW244" i="5"/>
  <c r="JY244" i="5"/>
  <c r="JZ244" i="5" s="1"/>
  <c r="JW106" i="5"/>
  <c r="JY106" i="5"/>
  <c r="JZ106" i="5" s="1"/>
  <c r="JW113" i="5"/>
  <c r="JY113" i="5"/>
  <c r="JZ113" i="5" s="1"/>
  <c r="JW48" i="5"/>
  <c r="JY48" i="5"/>
  <c r="JZ48" i="5" s="1"/>
  <c r="JW25" i="5"/>
  <c r="JY25" i="5"/>
  <c r="JZ25" i="5" s="1"/>
  <c r="JT23" i="5"/>
  <c r="KB23" i="5"/>
  <c r="J23" i="11" s="1"/>
  <c r="K23" i="11" s="1"/>
  <c r="L23" i="11" s="1"/>
  <c r="Q23" i="11" s="1"/>
  <c r="JT184" i="5"/>
  <c r="KB184" i="5"/>
  <c r="JT56" i="5"/>
  <c r="KB56" i="5"/>
  <c r="J56" i="11" s="1"/>
  <c r="K56" i="11" s="1"/>
  <c r="L56" i="11" s="1"/>
  <c r="Q56" i="11" s="1"/>
  <c r="KB172" i="5"/>
  <c r="JT172" i="5"/>
  <c r="KB214" i="5"/>
  <c r="JT214" i="5"/>
  <c r="JT93" i="5"/>
  <c r="KB93" i="5"/>
  <c r="J93" i="11" s="1"/>
  <c r="K93" i="11" s="1"/>
  <c r="L93" i="11" s="1"/>
  <c r="JT67" i="5"/>
  <c r="KB67" i="5"/>
  <c r="J67" i="11" s="1"/>
  <c r="K67" i="11" s="1"/>
  <c r="L67" i="11" s="1"/>
  <c r="Q67" i="11" s="1"/>
  <c r="JW207" i="5"/>
  <c r="JY207" i="5"/>
  <c r="JZ207" i="5" s="1"/>
  <c r="JY165" i="5"/>
  <c r="JZ165" i="5" s="1"/>
  <c r="JW165" i="5"/>
  <c r="KB174" i="5"/>
  <c r="JT174" i="5"/>
  <c r="JT48" i="5"/>
  <c r="KB48" i="5"/>
  <c r="J48" i="11" s="1"/>
  <c r="K48" i="11" s="1"/>
  <c r="L48" i="11" s="1"/>
  <c r="JY65" i="5"/>
  <c r="JZ65" i="5" s="1"/>
  <c r="JW65" i="5"/>
  <c r="JT68" i="5"/>
  <c r="KB68" i="5"/>
  <c r="J68" i="11" s="1"/>
  <c r="K68" i="11" s="1"/>
  <c r="L68" i="11" s="1"/>
  <c r="Q68" i="11" s="1"/>
  <c r="JY74" i="5"/>
  <c r="JZ74" i="5" s="1"/>
  <c r="JW74" i="5"/>
  <c r="JW18" i="5"/>
  <c r="JY18" i="5"/>
  <c r="JZ18" i="5" s="1"/>
  <c r="JT111" i="5"/>
  <c r="KB111" i="5"/>
  <c r="J111" i="11" s="1"/>
  <c r="K111" i="11" s="1"/>
  <c r="L111" i="11" s="1"/>
  <c r="Q111" i="11" s="1"/>
  <c r="JY246" i="5"/>
  <c r="JZ246" i="5" s="1"/>
  <c r="JW246" i="5"/>
  <c r="JY107" i="5"/>
  <c r="JZ107" i="5" s="1"/>
  <c r="JW107" i="5"/>
  <c r="JY149" i="5"/>
  <c r="JZ149" i="5" s="1"/>
  <c r="JW149" i="5"/>
  <c r="JT26" i="5"/>
  <c r="KB26" i="5"/>
  <c r="J26" i="11" s="1"/>
  <c r="K26" i="11" s="1"/>
  <c r="L26" i="11" s="1"/>
  <c r="Q26" i="11" s="1"/>
  <c r="KB207" i="5"/>
  <c r="JT207" i="5"/>
  <c r="JY128" i="5"/>
  <c r="JZ128" i="5" s="1"/>
  <c r="JW128" i="5"/>
  <c r="JW147" i="5"/>
  <c r="JY147" i="5"/>
  <c r="JZ147" i="5" s="1"/>
  <c r="JY75" i="5"/>
  <c r="JZ75" i="5" s="1"/>
  <c r="JW75" i="5"/>
  <c r="KB138" i="5"/>
  <c r="J138" i="11" s="1"/>
  <c r="K138" i="11" s="1"/>
  <c r="L138" i="11" s="1"/>
  <c r="Q138" i="11" s="1"/>
  <c r="JW68" i="5"/>
  <c r="JY68" i="5"/>
  <c r="JZ68" i="5" s="1"/>
  <c r="JY29" i="5"/>
  <c r="JZ29" i="5" s="1"/>
  <c r="JW29" i="5"/>
  <c r="KB108" i="5"/>
  <c r="J108" i="11" s="1"/>
  <c r="K108" i="11" s="1"/>
  <c r="L108" i="11" s="1"/>
  <c r="Q108" i="11" s="1"/>
  <c r="JT108" i="5"/>
  <c r="KB79" i="5"/>
  <c r="J79" i="11" s="1"/>
  <c r="K79" i="11" s="1"/>
  <c r="L79" i="11" s="1"/>
  <c r="Q79" i="11" s="1"/>
  <c r="JT79" i="5"/>
  <c r="JW238" i="5"/>
  <c r="JY238" i="5"/>
  <c r="JZ238" i="5" s="1"/>
  <c r="JY176" i="5"/>
  <c r="JZ176" i="5" s="1"/>
  <c r="JW176" i="5"/>
  <c r="JY214" i="5"/>
  <c r="JZ214" i="5" s="1"/>
  <c r="JW214" i="5"/>
  <c r="JW105" i="5"/>
  <c r="JY105" i="5"/>
  <c r="JZ105" i="5" s="1"/>
  <c r="JW86" i="5"/>
  <c r="JY86" i="5"/>
  <c r="JZ86" i="5" s="1"/>
  <c r="JY14" i="5"/>
  <c r="JZ14" i="5" s="1"/>
  <c r="JW14" i="5"/>
  <c r="KB114" i="5"/>
  <c r="J114" i="11" s="1"/>
  <c r="K114" i="11" s="1"/>
  <c r="L114" i="11" s="1"/>
  <c r="Q114" i="11" s="1"/>
  <c r="JT114" i="5"/>
  <c r="KB230" i="5"/>
  <c r="JT230" i="5"/>
  <c r="JY172" i="5"/>
  <c r="JZ172" i="5" s="1"/>
  <c r="JW172" i="5"/>
  <c r="JW241" i="5"/>
  <c r="JY241" i="5"/>
  <c r="JZ241" i="5" s="1"/>
  <c r="JT63" i="5"/>
  <c r="KB63" i="5"/>
  <c r="J63" i="11" s="1"/>
  <c r="K63" i="11" s="1"/>
  <c r="L63" i="11" s="1"/>
  <c r="JY159" i="5"/>
  <c r="JZ159" i="5" s="1"/>
  <c r="JW159" i="5"/>
  <c r="JT117" i="5"/>
  <c r="KB117" i="5"/>
  <c r="J117" i="11" s="1"/>
  <c r="K117" i="11" s="1"/>
  <c r="L117" i="11" s="1"/>
  <c r="Q117" i="11" s="1"/>
  <c r="JY178" i="5"/>
  <c r="JZ178" i="5" s="1"/>
  <c r="JW178" i="5"/>
  <c r="JY120" i="5"/>
  <c r="JZ120" i="5" s="1"/>
  <c r="JW120" i="5"/>
  <c r="JT187" i="5"/>
  <c r="KB187" i="5"/>
  <c r="KB13" i="5"/>
  <c r="J13" i="11" s="1"/>
  <c r="K13" i="11" s="1"/>
  <c r="L13" i="11" s="1"/>
  <c r="Q13" i="11" s="1"/>
  <c r="JT13" i="5"/>
  <c r="JT239" i="5"/>
  <c r="KB239" i="5"/>
  <c r="KB208" i="5"/>
  <c r="JT208" i="5"/>
  <c r="JT210" i="5"/>
  <c r="KB210" i="5"/>
  <c r="JY138" i="5"/>
  <c r="JZ138" i="5" s="1"/>
  <c r="JW138" i="5"/>
  <c r="JW121" i="5"/>
  <c r="JY121" i="5"/>
  <c r="JZ121" i="5" s="1"/>
  <c r="JT163" i="5"/>
  <c r="KB163" i="5"/>
  <c r="JT54" i="5"/>
  <c r="KB54" i="5"/>
  <c r="J54" i="11" s="1"/>
  <c r="K54" i="11" s="1"/>
  <c r="L54" i="11" s="1"/>
  <c r="KB8" i="5"/>
  <c r="J8" i="11" s="1"/>
  <c r="K8" i="11" s="1"/>
  <c r="L8" i="11" s="1"/>
  <c r="Q8" i="11" s="1"/>
  <c r="JT8" i="5"/>
  <c r="KB186" i="5"/>
  <c r="JT186" i="5"/>
  <c r="JW190" i="5"/>
  <c r="JY190" i="5"/>
  <c r="JZ190" i="5" s="1"/>
  <c r="KB107" i="5"/>
  <c r="J107" i="11" s="1"/>
  <c r="K107" i="11" s="1"/>
  <c r="L107" i="11" s="1"/>
  <c r="Q107" i="11" s="1"/>
  <c r="JT107" i="5"/>
  <c r="JW37" i="5"/>
  <c r="JY37" i="5"/>
  <c r="JZ37" i="5" s="1"/>
  <c r="KB115" i="5"/>
  <c r="J115" i="11" s="1"/>
  <c r="K115" i="11" s="1"/>
  <c r="L115" i="11" s="1"/>
  <c r="Q115" i="11" s="1"/>
  <c r="JT115" i="5"/>
  <c r="JY131" i="5"/>
  <c r="JZ131" i="5" s="1"/>
  <c r="JW131" i="5"/>
  <c r="KH5" i="5"/>
  <c r="JT84" i="5"/>
  <c r="KB84" i="5"/>
  <c r="J84" i="11" s="1"/>
  <c r="K84" i="11" s="1"/>
  <c r="L84" i="11" s="1"/>
  <c r="S80" i="14" s="1"/>
  <c r="KB32" i="5"/>
  <c r="J32" i="11" s="1"/>
  <c r="K32" i="11" s="1"/>
  <c r="L32" i="11" s="1"/>
  <c r="JT32" i="5"/>
  <c r="JT135" i="5"/>
  <c r="KB135" i="5"/>
  <c r="J135" i="11" s="1"/>
  <c r="K135" i="11" s="1"/>
  <c r="L135" i="11" s="1"/>
  <c r="Q135" i="11" s="1"/>
  <c r="JY221" i="5"/>
  <c r="JZ221" i="5" s="1"/>
  <c r="JW221" i="5"/>
  <c r="JY127" i="5"/>
  <c r="JZ127" i="5" s="1"/>
  <c r="JW127" i="5"/>
  <c r="JW226" i="5"/>
  <c r="JY226" i="5"/>
  <c r="JZ226" i="5" s="1"/>
  <c r="JT124" i="5"/>
  <c r="KB124" i="5"/>
  <c r="J124" i="11" s="1"/>
  <c r="K124" i="11" s="1"/>
  <c r="L124" i="11" s="1"/>
  <c r="Q124" i="11" s="1"/>
  <c r="JY99" i="5"/>
  <c r="JZ99" i="5" s="1"/>
  <c r="JW99" i="5"/>
  <c r="KB50" i="5"/>
  <c r="J50" i="11" s="1"/>
  <c r="K50" i="11" s="1"/>
  <c r="L50" i="11" s="1"/>
  <c r="Q50" i="11" s="1"/>
  <c r="JT50" i="5"/>
  <c r="KB139" i="5"/>
  <c r="J139" i="11" s="1"/>
  <c r="K139" i="11" s="1"/>
  <c r="L139" i="11" s="1"/>
  <c r="Q139" i="11" s="1"/>
  <c r="JT139" i="5"/>
  <c r="JT133" i="5"/>
  <c r="KB133" i="5"/>
  <c r="J133" i="11" s="1"/>
  <c r="K133" i="11" s="1"/>
  <c r="L133" i="11" s="1"/>
  <c r="Q133" i="11" s="1"/>
  <c r="KB161" i="5"/>
  <c r="JT161" i="5"/>
  <c r="JW220" i="5"/>
  <c r="JY220" i="5"/>
  <c r="JZ220" i="5" s="1"/>
  <c r="JW199" i="5"/>
  <c r="JY199" i="5"/>
  <c r="JZ199" i="5" s="1"/>
  <c r="JY177" i="5"/>
  <c r="JZ177" i="5" s="1"/>
  <c r="JW177" i="5"/>
  <c r="JY71" i="5"/>
  <c r="JZ71" i="5" s="1"/>
  <c r="JW71" i="5"/>
  <c r="KB39" i="5"/>
  <c r="J39" i="11" s="1"/>
  <c r="K39" i="11" s="1"/>
  <c r="L39" i="11" s="1"/>
  <c r="JT39" i="5"/>
  <c r="KB37" i="5"/>
  <c r="J37" i="11" s="1"/>
  <c r="K37" i="11" s="1"/>
  <c r="L37" i="11" s="1"/>
  <c r="JT37" i="5"/>
  <c r="JT196" i="5"/>
  <c r="JY209" i="5"/>
  <c r="JZ209" i="5" s="1"/>
  <c r="JW209" i="5"/>
  <c r="JW116" i="5"/>
  <c r="JY116" i="5"/>
  <c r="JZ116" i="5" s="1"/>
  <c r="JT130" i="5"/>
  <c r="KB130" i="5"/>
  <c r="J130" i="11" s="1"/>
  <c r="K130" i="11" s="1"/>
  <c r="L130" i="11" s="1"/>
  <c r="Q130" i="11" s="1"/>
  <c r="KB100" i="5"/>
  <c r="J100" i="11" s="1"/>
  <c r="K100" i="11" s="1"/>
  <c r="L100" i="11" s="1"/>
  <c r="JW152" i="5"/>
  <c r="JY152" i="5"/>
  <c r="JZ152" i="5" s="1"/>
  <c r="JY66" i="5"/>
  <c r="JZ66" i="5" s="1"/>
  <c r="JW66" i="5"/>
  <c r="JW60" i="5"/>
  <c r="JY60" i="5"/>
  <c r="JZ60" i="5" s="1"/>
  <c r="JW140" i="5"/>
  <c r="JY140" i="5"/>
  <c r="JZ140" i="5" s="1"/>
  <c r="KB246" i="5"/>
  <c r="JT246" i="5"/>
  <c r="JT10" i="5"/>
  <c r="KB10" i="5"/>
  <c r="J10" i="11" s="1"/>
  <c r="K10" i="11" s="1"/>
  <c r="L10" i="11" s="1"/>
  <c r="Q10" i="11" s="1"/>
  <c r="JT192" i="5"/>
  <c r="KB192" i="5"/>
  <c r="KB129" i="5"/>
  <c r="J129" i="11" s="1"/>
  <c r="K129" i="11" s="1"/>
  <c r="L129" i="11" s="1"/>
  <c r="Q129" i="11" s="1"/>
  <c r="JT129" i="5"/>
  <c r="JT4" i="5"/>
  <c r="KB4" i="5"/>
  <c r="J4" i="11" s="1"/>
  <c r="K4" i="11" s="1"/>
  <c r="L4" i="11" s="1"/>
  <c r="Q4" i="11" s="1"/>
  <c r="KB44" i="5"/>
  <c r="J44" i="11" s="1"/>
  <c r="K44" i="11" s="1"/>
  <c r="L44" i="11" s="1"/>
  <c r="JT44" i="5"/>
  <c r="JT97" i="5"/>
  <c r="KB97" i="5"/>
  <c r="J97" i="11" s="1"/>
  <c r="K97" i="11" s="1"/>
  <c r="L97" i="11" s="1"/>
  <c r="Q97" i="11" s="1"/>
  <c r="KB101" i="5"/>
  <c r="J101" i="11" s="1"/>
  <c r="K101" i="11" s="1"/>
  <c r="L101" i="11" s="1"/>
  <c r="JT101" i="5"/>
  <c r="KB53" i="5"/>
  <c r="J53" i="11" s="1"/>
  <c r="K53" i="11" s="1"/>
  <c r="L53" i="11" s="1"/>
  <c r="JT53" i="5"/>
  <c r="JY158" i="5"/>
  <c r="JZ158" i="5" s="1"/>
  <c r="JW158" i="5"/>
  <c r="JY153" i="5"/>
  <c r="JZ153" i="5" s="1"/>
  <c r="JW153" i="5"/>
  <c r="JY45" i="5"/>
  <c r="JZ45" i="5" s="1"/>
  <c r="JW45" i="5"/>
  <c r="KB5" i="5"/>
  <c r="J5" i="11" s="1"/>
  <c r="K5" i="11" s="1"/>
  <c r="L5" i="11" s="1"/>
  <c r="Q5" i="11" s="1"/>
  <c r="JT5" i="5"/>
  <c r="JT165" i="5"/>
  <c r="KB165" i="5"/>
  <c r="JY20" i="5"/>
  <c r="JZ20" i="5" s="1"/>
  <c r="JW20" i="5"/>
  <c r="JW135" i="5"/>
  <c r="JY135" i="5"/>
  <c r="JZ135" i="5" s="1"/>
  <c r="JW125" i="5"/>
  <c r="JY125" i="5"/>
  <c r="JZ125" i="5" s="1"/>
  <c r="KB122" i="5"/>
  <c r="J122" i="11" s="1"/>
  <c r="K122" i="11" s="1"/>
  <c r="L122" i="11" s="1"/>
  <c r="Q122" i="11" s="1"/>
  <c r="JT122" i="5"/>
  <c r="JW58" i="5"/>
  <c r="JY58" i="5"/>
  <c r="JZ58" i="5" s="1"/>
  <c r="JT92" i="5"/>
  <c r="KB92" i="5"/>
  <c r="J92" i="11" s="1"/>
  <c r="K92" i="11" s="1"/>
  <c r="L92" i="11" s="1"/>
  <c r="JW230" i="5"/>
  <c r="JY230" i="5"/>
  <c r="JZ230" i="5" s="1"/>
  <c r="JY88" i="5"/>
  <c r="JZ88" i="5" s="1"/>
  <c r="JW88" i="5"/>
  <c r="JW8" i="5"/>
  <c r="JY8" i="5"/>
  <c r="JZ8" i="5" s="1"/>
  <c r="JT164" i="5"/>
  <c r="KB164" i="5"/>
  <c r="KB85" i="5"/>
  <c r="J85" i="11" s="1"/>
  <c r="K85" i="11" s="1"/>
  <c r="L85" i="11" s="1"/>
  <c r="JT85" i="5"/>
  <c r="JY50" i="5"/>
  <c r="JZ50" i="5" s="1"/>
  <c r="JW50" i="5"/>
  <c r="KB47" i="5"/>
  <c r="J47" i="11" s="1"/>
  <c r="K47" i="11" s="1"/>
  <c r="L47" i="11" s="1"/>
  <c r="Q47" i="11" s="1"/>
  <c r="JT47" i="5"/>
  <c r="JY151" i="5"/>
  <c r="JZ151" i="5" s="1"/>
  <c r="JW151" i="5"/>
  <c r="JT94" i="5"/>
  <c r="KB94" i="5"/>
  <c r="J94" i="11" s="1"/>
  <c r="K94" i="11" s="1"/>
  <c r="L94" i="11" s="1"/>
  <c r="Q94" i="11" s="1"/>
  <c r="JW101" i="5"/>
  <c r="JY101" i="5"/>
  <c r="JZ101" i="5" s="1"/>
  <c r="JY34" i="5"/>
  <c r="JZ34" i="5" s="1"/>
  <c r="JW34" i="5"/>
  <c r="JW150" i="5"/>
  <c r="JY150" i="5"/>
  <c r="JZ150" i="5" s="1"/>
  <c r="JW76" i="5"/>
  <c r="JY76" i="5"/>
  <c r="JZ76" i="5" s="1"/>
  <c r="JT7" i="5"/>
  <c r="KB7" i="5"/>
  <c r="J7" i="11" s="1"/>
  <c r="K7" i="11" s="1"/>
  <c r="L7" i="11" s="1"/>
  <c r="Q7" i="11" s="1"/>
  <c r="JW200" i="5"/>
  <c r="JY200" i="5"/>
  <c r="JZ200" i="5" s="1"/>
  <c r="JY28" i="5"/>
  <c r="JZ28" i="5" s="1"/>
  <c r="JW28" i="5"/>
  <c r="JT243" i="5"/>
  <c r="KB243" i="5"/>
  <c r="KB45" i="5"/>
  <c r="J45" i="11" s="1"/>
  <c r="K45" i="11" s="1"/>
  <c r="L45" i="11" s="1"/>
  <c r="JT45" i="5"/>
  <c r="JT191" i="5"/>
  <c r="KB191" i="5"/>
  <c r="JY205" i="5"/>
  <c r="JZ205" i="5" s="1"/>
  <c r="JW205" i="5"/>
  <c r="JY81" i="5"/>
  <c r="JZ81" i="5" s="1"/>
  <c r="JW81" i="5"/>
  <c r="JW7" i="5"/>
  <c r="JY7" i="5"/>
  <c r="JZ7" i="5" s="1"/>
  <c r="JY123" i="5"/>
  <c r="JZ123" i="5" s="1"/>
  <c r="JW123" i="5"/>
  <c r="JT241" i="5"/>
  <c r="KB241" i="5"/>
  <c r="KB82" i="5"/>
  <c r="J82" i="11" s="1"/>
  <c r="K82" i="11" s="1"/>
  <c r="L82" i="11" s="1"/>
  <c r="JT82" i="5"/>
  <c r="KB40" i="5"/>
  <c r="J40" i="11" s="1"/>
  <c r="K40" i="11" s="1"/>
  <c r="L40" i="11" s="1"/>
  <c r="JT40" i="5"/>
  <c r="KB175" i="5"/>
  <c r="JT175" i="5"/>
  <c r="JY36" i="5"/>
  <c r="JZ36" i="5" s="1"/>
  <c r="JW36" i="5"/>
  <c r="JY73" i="5"/>
  <c r="JZ73" i="5" s="1"/>
  <c r="JW73" i="5"/>
  <c r="JW157" i="5"/>
  <c r="JY157" i="5"/>
  <c r="JZ157" i="5" s="1"/>
  <c r="JY69" i="5"/>
  <c r="JZ69" i="5" s="1"/>
  <c r="JW69" i="5"/>
  <c r="JY3" i="5"/>
  <c r="JZ3" i="5" s="1"/>
  <c r="JW3" i="5"/>
  <c r="JW53" i="5"/>
  <c r="JY53" i="5"/>
  <c r="JZ53" i="5" s="1"/>
  <c r="JT170" i="5"/>
  <c r="KB170" i="5"/>
  <c r="JT149" i="5"/>
  <c r="KB149" i="5"/>
  <c r="J149" i="11" s="1"/>
  <c r="K149" i="11" s="1"/>
  <c r="L149" i="11" s="1"/>
  <c r="Q149" i="11" s="1"/>
  <c r="JW204" i="5"/>
  <c r="JY204" i="5"/>
  <c r="JZ204" i="5" s="1"/>
  <c r="KB70" i="5"/>
  <c r="J70" i="11" s="1"/>
  <c r="K70" i="11" s="1"/>
  <c r="L70" i="11" s="1"/>
  <c r="JT70" i="5"/>
  <c r="JT157" i="5"/>
  <c r="KB157" i="5"/>
  <c r="JT219" i="5"/>
  <c r="KB219" i="5"/>
  <c r="JT71" i="5"/>
  <c r="KB71" i="5"/>
  <c r="J71" i="11" s="1"/>
  <c r="K71" i="11" s="1"/>
  <c r="L71" i="11" s="1"/>
  <c r="KB181" i="5"/>
  <c r="JT181" i="5"/>
  <c r="JW225" i="5"/>
  <c r="JY225" i="5"/>
  <c r="JZ225" i="5" s="1"/>
  <c r="JY166" i="5"/>
  <c r="JZ166" i="5" s="1"/>
  <c r="JW166" i="5"/>
  <c r="JY87" i="5"/>
  <c r="JZ87" i="5" s="1"/>
  <c r="JW87" i="5"/>
  <c r="KB109" i="5"/>
  <c r="J109" i="11" s="1"/>
  <c r="K109" i="11" s="1"/>
  <c r="L109" i="11" s="1"/>
  <c r="JT109" i="5"/>
  <c r="KB226" i="5"/>
  <c r="JW124" i="5"/>
  <c r="JY124" i="5"/>
  <c r="JZ124" i="5" s="1"/>
  <c r="JY91" i="5"/>
  <c r="JZ91" i="5" s="1"/>
  <c r="JW91" i="5"/>
  <c r="JY115" i="5"/>
  <c r="JZ115" i="5" s="1"/>
  <c r="JW115" i="5"/>
  <c r="JW13" i="5"/>
  <c r="JY13" i="5"/>
  <c r="JZ13" i="5" s="1"/>
  <c r="JT128" i="5"/>
  <c r="KB128" i="5"/>
  <c r="J128" i="11" s="1"/>
  <c r="K128" i="11" s="1"/>
  <c r="L128" i="11" s="1"/>
  <c r="Q128" i="11" s="1"/>
  <c r="JT3" i="5"/>
  <c r="KB3" i="5"/>
  <c r="J3" i="11" s="1"/>
  <c r="K3" i="11" s="1"/>
  <c r="L3" i="11" s="1"/>
  <c r="Q3" i="11" s="1"/>
  <c r="KB182" i="5"/>
  <c r="JT182" i="5"/>
  <c r="JT88" i="5"/>
  <c r="KB88" i="5"/>
  <c r="J88" i="11" s="1"/>
  <c r="K88" i="11" s="1"/>
  <c r="L88" i="11" s="1"/>
  <c r="KB105" i="5"/>
  <c r="J105" i="11" s="1"/>
  <c r="K105" i="11" s="1"/>
  <c r="L105" i="11" s="1"/>
  <c r="Q105" i="11" s="1"/>
  <c r="JT105" i="5"/>
  <c r="KB240" i="5"/>
  <c r="JT240" i="5"/>
  <c r="JY55" i="5"/>
  <c r="JZ55" i="5" s="1"/>
  <c r="JW55" i="5"/>
  <c r="KB62" i="5"/>
  <c r="J62" i="11" s="1"/>
  <c r="K62" i="11" s="1"/>
  <c r="L62" i="11" s="1"/>
  <c r="Q62" i="11" s="1"/>
  <c r="JT62" i="5"/>
  <c r="JW211" i="5"/>
  <c r="JY211" i="5"/>
  <c r="JZ211" i="5" s="1"/>
  <c r="JW240" i="5"/>
  <c r="JY240" i="5"/>
  <c r="JZ240" i="5" s="1"/>
  <c r="KB234" i="5"/>
  <c r="JT234" i="5"/>
  <c r="KB119" i="5"/>
  <c r="J119" i="11" s="1"/>
  <c r="K119" i="11" s="1"/>
  <c r="L119" i="11" s="1"/>
  <c r="Q119" i="11" s="1"/>
  <c r="JT119" i="5"/>
  <c r="JW236" i="5"/>
  <c r="JY236" i="5"/>
  <c r="JZ236" i="5" s="1"/>
  <c r="JT209" i="5"/>
  <c r="JW232" i="5"/>
  <c r="JY232" i="5"/>
  <c r="JZ232" i="5" s="1"/>
  <c r="JW21" i="5"/>
  <c r="JY21" i="5"/>
  <c r="JZ21" i="5" s="1"/>
  <c r="JT197" i="5"/>
  <c r="KB197" i="5"/>
  <c r="KB152" i="5"/>
  <c r="J152" i="11" s="1"/>
  <c r="K152" i="11" s="1"/>
  <c r="L152" i="11" s="1"/>
  <c r="Q152" i="11" s="1"/>
  <c r="JT152" i="5"/>
  <c r="KB36" i="5"/>
  <c r="J36" i="11" s="1"/>
  <c r="K36" i="11" s="1"/>
  <c r="L36" i="11" s="1"/>
  <c r="JT36" i="5"/>
  <c r="JY154" i="5"/>
  <c r="JZ154" i="5" s="1"/>
  <c r="JW154" i="5"/>
  <c r="JY218" i="5"/>
  <c r="JZ218" i="5" s="1"/>
  <c r="JW218" i="5"/>
  <c r="JY114" i="5"/>
  <c r="JZ114" i="5" s="1"/>
  <c r="JW114" i="5"/>
  <c r="JT244" i="5"/>
  <c r="KB244" i="5"/>
  <c r="JT189" i="5"/>
  <c r="KB189" i="5"/>
  <c r="KB224" i="5"/>
  <c r="JT224" i="5"/>
  <c r="JW242" i="5"/>
  <c r="JY242" i="5"/>
  <c r="JZ242" i="5" s="1"/>
  <c r="JT80" i="5"/>
  <c r="KB80" i="5"/>
  <c r="J80" i="11" s="1"/>
  <c r="K80" i="11" s="1"/>
  <c r="L80" i="11" s="1"/>
  <c r="JT113" i="5"/>
  <c r="KB113" i="5"/>
  <c r="J113" i="11" s="1"/>
  <c r="K113" i="11" s="1"/>
  <c r="L113" i="11" s="1"/>
  <c r="Q113" i="11" s="1"/>
  <c r="JY174" i="5"/>
  <c r="JZ174" i="5" s="1"/>
  <c r="JW174" i="5"/>
  <c r="JY61" i="5"/>
  <c r="JZ61" i="5" s="1"/>
  <c r="JW61" i="5"/>
  <c r="KB25" i="5"/>
  <c r="J25" i="11" s="1"/>
  <c r="K25" i="11" s="1"/>
  <c r="L25" i="11" s="1"/>
  <c r="JT25" i="5"/>
  <c r="JT59" i="5"/>
  <c r="KB59" i="5"/>
  <c r="J59" i="11" s="1"/>
  <c r="K59" i="11" s="1"/>
  <c r="L59" i="11" s="1"/>
  <c r="Q59" i="11" s="1"/>
  <c r="JT64" i="5"/>
  <c r="KB64" i="5"/>
  <c r="J64" i="11" s="1"/>
  <c r="K64" i="11" s="1"/>
  <c r="L64" i="11" s="1"/>
  <c r="JT22" i="5"/>
  <c r="KB22" i="5"/>
  <c r="J22" i="11" s="1"/>
  <c r="K22" i="11" s="1"/>
  <c r="L22" i="11" s="1"/>
  <c r="Q22" i="11" s="1"/>
  <c r="JW47" i="5"/>
  <c r="JY47" i="5"/>
  <c r="JZ47" i="5" s="1"/>
  <c r="KB73" i="5"/>
  <c r="J73" i="11" s="1"/>
  <c r="K73" i="11" s="1"/>
  <c r="L73" i="11" s="1"/>
  <c r="JT73" i="5"/>
  <c r="JY239" i="5"/>
  <c r="JZ239" i="5" s="1"/>
  <c r="JW239" i="5"/>
  <c r="KB143" i="5"/>
  <c r="J143" i="11" s="1"/>
  <c r="K143" i="11" s="1"/>
  <c r="L143" i="11" s="1"/>
  <c r="Q143" i="11" s="1"/>
  <c r="JT143" i="5"/>
  <c r="KB238" i="5"/>
  <c r="JT238" i="5"/>
  <c r="JW183" i="5"/>
  <c r="JY183" i="5"/>
  <c r="JZ183" i="5" s="1"/>
  <c r="JY126" i="5"/>
  <c r="JZ126" i="5" s="1"/>
  <c r="JW126" i="5"/>
  <c r="JW93" i="5"/>
  <c r="JY93" i="5"/>
  <c r="JZ93" i="5" s="1"/>
  <c r="JY5" i="5"/>
  <c r="JZ5" i="5" s="1"/>
  <c r="JW5" i="5"/>
  <c r="JT201" i="5"/>
  <c r="KB201" i="5"/>
  <c r="KB173" i="5"/>
  <c r="JT173" i="5"/>
  <c r="JY95" i="5"/>
  <c r="JZ95" i="5" s="1"/>
  <c r="JW95" i="5"/>
  <c r="JY24" i="5"/>
  <c r="JZ24" i="5" s="1"/>
  <c r="JW24" i="5"/>
  <c r="JY10" i="5"/>
  <c r="JZ10" i="5" s="1"/>
  <c r="JW10" i="5"/>
  <c r="JT91" i="5"/>
  <c r="KB91" i="5"/>
  <c r="J91" i="11" s="1"/>
  <c r="K91" i="11" s="1"/>
  <c r="L91" i="11" s="1"/>
  <c r="Q91" i="11" s="1"/>
  <c r="JY202" i="5"/>
  <c r="JZ202" i="5" s="1"/>
  <c r="JW202" i="5"/>
  <c r="JY19" i="5"/>
  <c r="JZ19" i="5" s="1"/>
  <c r="JW19" i="5"/>
  <c r="JT28" i="5"/>
  <c r="KB28" i="5"/>
  <c r="J28" i="11" s="1"/>
  <c r="K28" i="11" s="1"/>
  <c r="L28" i="11" s="1"/>
  <c r="JT132" i="5"/>
  <c r="KB132" i="5"/>
  <c r="J132" i="11" s="1"/>
  <c r="K132" i="11" s="1"/>
  <c r="L132" i="11" s="1"/>
  <c r="Q132" i="11" s="1"/>
  <c r="JW54" i="5"/>
  <c r="JY54" i="5"/>
  <c r="JZ54" i="5" s="1"/>
  <c r="JW219" i="5"/>
  <c r="JY219" i="5"/>
  <c r="JZ219" i="5" s="1"/>
  <c r="JW33" i="5"/>
  <c r="JY33" i="5"/>
  <c r="JZ33" i="5" s="1"/>
  <c r="JW44" i="5"/>
  <c r="JY44" i="5"/>
  <c r="JZ44" i="5" s="1"/>
  <c r="KB180" i="5"/>
  <c r="JT180" i="5"/>
  <c r="JY32" i="5"/>
  <c r="JZ32" i="5" s="1"/>
  <c r="JW32" i="5"/>
  <c r="JY179" i="5"/>
  <c r="JZ179" i="5" s="1"/>
  <c r="JW179" i="5"/>
  <c r="KB65" i="5"/>
  <c r="J65" i="11" s="1"/>
  <c r="K65" i="11" s="1"/>
  <c r="L65" i="11" s="1"/>
  <c r="JT65" i="5"/>
  <c r="JT218" i="5"/>
  <c r="KB218" i="5"/>
  <c r="KB61" i="5"/>
  <c r="J61" i="11" s="1"/>
  <c r="K61" i="11" s="1"/>
  <c r="L61" i="11" s="1"/>
  <c r="JT61" i="5"/>
  <c r="KB127" i="5"/>
  <c r="J127" i="11" s="1"/>
  <c r="K127" i="11" s="1"/>
  <c r="L127" i="11" s="1"/>
  <c r="Q127" i="11" s="1"/>
  <c r="JT127" i="5"/>
  <c r="JT12" i="5"/>
  <c r="KB12" i="5"/>
  <c r="J12" i="11" s="1"/>
  <c r="K12" i="11" s="1"/>
  <c r="L12" i="11" s="1"/>
  <c r="JY142" i="5"/>
  <c r="JZ142" i="5" s="1"/>
  <c r="JW142" i="5"/>
  <c r="JY112" i="5"/>
  <c r="JZ112" i="5" s="1"/>
  <c r="JW112" i="5"/>
  <c r="JT125" i="5"/>
  <c r="KB125" i="5"/>
  <c r="J125" i="11" s="1"/>
  <c r="K125" i="11" s="1"/>
  <c r="L125" i="11" s="1"/>
  <c r="Q125" i="11" s="1"/>
  <c r="JT202" i="5"/>
  <c r="KB202" i="5"/>
  <c r="JY26" i="5"/>
  <c r="JZ26" i="5" s="1"/>
  <c r="JW26" i="5"/>
  <c r="JW84" i="5"/>
  <c r="JY84" i="5"/>
  <c r="JZ84" i="5" s="1"/>
  <c r="JW206" i="5"/>
  <c r="JY206" i="5"/>
  <c r="JZ206" i="5" s="1"/>
  <c r="JY132" i="5"/>
  <c r="JZ132" i="5" s="1"/>
  <c r="JW132" i="5"/>
  <c r="JW90" i="5"/>
  <c r="JY90" i="5"/>
  <c r="JZ90" i="5" s="1"/>
  <c r="JW97" i="5"/>
  <c r="JY97" i="5"/>
  <c r="JZ97" i="5" s="1"/>
  <c r="JW12" i="5"/>
  <c r="JY12" i="5"/>
  <c r="JZ12" i="5" s="1"/>
  <c r="JT236" i="5"/>
  <c r="KB236" i="5"/>
  <c r="JT221" i="5"/>
  <c r="KB221" i="5"/>
  <c r="KB231" i="5"/>
  <c r="JW212" i="5"/>
  <c r="JY212" i="5"/>
  <c r="JZ212" i="5" s="1"/>
  <c r="JY23" i="5"/>
  <c r="JZ23" i="5" s="1"/>
  <c r="JW23" i="5"/>
  <c r="JT30" i="5"/>
  <c r="KB30" i="5"/>
  <c r="J30" i="11" s="1"/>
  <c r="K30" i="11" s="1"/>
  <c r="L30" i="11" s="1"/>
  <c r="KB17" i="5"/>
  <c r="J17" i="11" s="1"/>
  <c r="K17" i="11" s="1"/>
  <c r="L17" i="11" s="1"/>
  <c r="Q17" i="11" s="1"/>
  <c r="JT17" i="5"/>
  <c r="KB126" i="5"/>
  <c r="J126" i="11" s="1"/>
  <c r="K126" i="11" s="1"/>
  <c r="L126" i="11" s="1"/>
  <c r="Q126" i="11" s="1"/>
  <c r="JT126" i="5"/>
  <c r="KB222" i="5"/>
  <c r="JT222" i="5"/>
  <c r="KB46" i="5"/>
  <c r="J46" i="11" s="1"/>
  <c r="K46" i="11" s="1"/>
  <c r="L46" i="11" s="1"/>
  <c r="JT46" i="5"/>
  <c r="JT41" i="5"/>
  <c r="KB41" i="5"/>
  <c r="J41" i="11" s="1"/>
  <c r="K41" i="11" s="1"/>
  <c r="L41" i="11" s="1"/>
  <c r="JY231" i="5"/>
  <c r="JZ231" i="5" s="1"/>
  <c r="JW231" i="5"/>
  <c r="JT66" i="5"/>
  <c r="KB66" i="5"/>
  <c r="J66" i="11" s="1"/>
  <c r="K66" i="11" s="1"/>
  <c r="L66" i="11" s="1"/>
  <c r="KB112" i="5"/>
  <c r="J112" i="11" s="1"/>
  <c r="K112" i="11" s="1"/>
  <c r="L112" i="11" s="1"/>
  <c r="Q112" i="11" s="1"/>
  <c r="JT112" i="5"/>
  <c r="JY134" i="5"/>
  <c r="JZ134" i="5" s="1"/>
  <c r="JW134" i="5"/>
  <c r="JW80" i="5"/>
  <c r="JY80" i="5"/>
  <c r="JZ80" i="5" s="1"/>
  <c r="JW40" i="5"/>
  <c r="JY40" i="5"/>
  <c r="JZ40" i="5" s="1"/>
  <c r="JW16" i="5"/>
  <c r="JY16" i="5"/>
  <c r="JZ16" i="5" s="1"/>
  <c r="KB176" i="5"/>
  <c r="JT176" i="5"/>
  <c r="JT144" i="5"/>
  <c r="KB144" i="5"/>
  <c r="J144" i="11" s="1"/>
  <c r="K144" i="11" s="1"/>
  <c r="L144" i="11" s="1"/>
  <c r="Q144" i="11" s="1"/>
  <c r="JT162" i="5"/>
  <c r="KB162" i="5"/>
  <c r="JY103" i="5"/>
  <c r="JZ103" i="5" s="1"/>
  <c r="JW103" i="5"/>
  <c r="JT134" i="5"/>
  <c r="KB134" i="5"/>
  <c r="J134" i="11" s="1"/>
  <c r="K134" i="11" s="1"/>
  <c r="L134" i="11" s="1"/>
  <c r="Q134" i="11" s="1"/>
  <c r="JY192" i="5"/>
  <c r="JZ192" i="5" s="1"/>
  <c r="JW192" i="5"/>
  <c r="JW196" i="5"/>
  <c r="JY196" i="5"/>
  <c r="JZ196" i="5" s="1"/>
  <c r="JW171" i="5"/>
  <c r="JY171" i="5"/>
  <c r="JZ171" i="5" s="1"/>
  <c r="JT24" i="5"/>
  <c r="KB24" i="5"/>
  <c r="J24" i="11" s="1"/>
  <c r="K24" i="11" s="1"/>
  <c r="L24" i="11" s="1"/>
  <c r="JT141" i="5"/>
  <c r="KB141" i="5"/>
  <c r="J141" i="11" s="1"/>
  <c r="K141" i="11" s="1"/>
  <c r="L141" i="11" s="1"/>
  <c r="Q141" i="11" s="1"/>
  <c r="JW191" i="5"/>
  <c r="JY191" i="5"/>
  <c r="JZ191" i="5" s="1"/>
  <c r="JW195" i="5"/>
  <c r="JY195" i="5"/>
  <c r="JZ195" i="5" s="1"/>
  <c r="JY235" i="5"/>
  <c r="JZ235" i="5" s="1"/>
  <c r="JW235" i="5"/>
  <c r="JY169" i="5"/>
  <c r="JZ169" i="5" s="1"/>
  <c r="JW169" i="5"/>
  <c r="KB14" i="5"/>
  <c r="J14" i="11" s="1"/>
  <c r="K14" i="11" s="1"/>
  <c r="L14" i="11" s="1"/>
  <c r="Q14" i="11" s="1"/>
  <c r="JT14" i="5"/>
  <c r="JT43" i="5"/>
  <c r="KB43" i="5"/>
  <c r="J43" i="11" s="1"/>
  <c r="K43" i="11" s="1"/>
  <c r="L43" i="11" s="1"/>
  <c r="JT200" i="5"/>
  <c r="KB200" i="5"/>
  <c r="KB49" i="5"/>
  <c r="J49" i="11" s="1"/>
  <c r="K49" i="11" s="1"/>
  <c r="L49" i="11" s="1"/>
  <c r="JT49" i="5"/>
  <c r="JT166" i="5"/>
  <c r="KB166" i="5"/>
  <c r="JY111" i="5"/>
  <c r="JZ111" i="5" s="1"/>
  <c r="JW111" i="5"/>
  <c r="JW79" i="5"/>
  <c r="JY79" i="5"/>
  <c r="JZ79" i="5" s="1"/>
  <c r="JY41" i="5"/>
  <c r="JZ41" i="5" s="1"/>
  <c r="JW41" i="5"/>
  <c r="KG5" i="5"/>
  <c r="KF5" i="5"/>
  <c r="KB87" i="5"/>
  <c r="J87" i="11" s="1"/>
  <c r="K87" i="11" s="1"/>
  <c r="L87" i="11" s="1"/>
  <c r="Q87" i="11" s="1"/>
  <c r="JT87" i="5"/>
  <c r="KB69" i="5"/>
  <c r="J69" i="11" s="1"/>
  <c r="K69" i="11" s="1"/>
  <c r="L69" i="11" s="1"/>
  <c r="Q69" i="11" s="1"/>
  <c r="JT69" i="5"/>
  <c r="JT72" i="5"/>
  <c r="KB72" i="5"/>
  <c r="J72" i="11" s="1"/>
  <c r="K72" i="11" s="1"/>
  <c r="L72" i="11" s="1"/>
  <c r="JT147" i="5"/>
  <c r="KB147" i="5"/>
  <c r="J147" i="11" s="1"/>
  <c r="K147" i="11" s="1"/>
  <c r="L147" i="11" s="1"/>
  <c r="Q147" i="11" s="1"/>
  <c r="JW189" i="5"/>
  <c r="JY189" i="5"/>
  <c r="JZ189" i="5" s="1"/>
  <c r="JW144" i="5"/>
  <c r="JY144" i="5"/>
  <c r="JZ144" i="5" s="1"/>
  <c r="JY78" i="5"/>
  <c r="JZ78" i="5" s="1"/>
  <c r="JW78" i="5"/>
  <c r="JT228" i="5"/>
  <c r="KB228" i="5"/>
  <c r="JT148" i="5"/>
  <c r="KB148" i="5"/>
  <c r="J148" i="11" s="1"/>
  <c r="K148" i="11" s="1"/>
  <c r="L148" i="11" s="1"/>
  <c r="Q148" i="11" s="1"/>
  <c r="KB177" i="5"/>
  <c r="JT177" i="5"/>
  <c r="KB198" i="5"/>
  <c r="JT198" i="5"/>
  <c r="KB242" i="5"/>
  <c r="JT242" i="5"/>
  <c r="JT225" i="5"/>
  <c r="KB225" i="5"/>
  <c r="JY210" i="5"/>
  <c r="JZ210" i="5" s="1"/>
  <c r="JW210" i="5"/>
  <c r="JW187" i="5"/>
  <c r="JY187" i="5"/>
  <c r="JZ187" i="5" s="1"/>
  <c r="JW118" i="5"/>
  <c r="JY118" i="5"/>
  <c r="JZ118" i="5" s="1"/>
  <c r="JW52" i="5"/>
  <c r="JY52" i="5"/>
  <c r="JZ52" i="5" s="1"/>
  <c r="JW43" i="5"/>
  <c r="JY43" i="5"/>
  <c r="JZ43" i="5" s="1"/>
  <c r="JY100" i="5"/>
  <c r="JZ100" i="5" s="1"/>
  <c r="JW100" i="5"/>
  <c r="KB188" i="5"/>
  <c r="JT188" i="5"/>
  <c r="JT227" i="5"/>
  <c r="KB227" i="5"/>
  <c r="JY129" i="5"/>
  <c r="JZ129" i="5" s="1"/>
  <c r="JW129" i="5"/>
  <c r="JY145" i="5"/>
  <c r="JZ145" i="5" s="1"/>
  <c r="JW145" i="5"/>
  <c r="KB206" i="5"/>
  <c r="JY141" i="5"/>
  <c r="JZ141" i="5" s="1"/>
  <c r="JW141" i="5"/>
  <c r="JY59" i="5"/>
  <c r="JZ59" i="5" s="1"/>
  <c r="JW59" i="5"/>
  <c r="JY85" i="5"/>
  <c r="JZ85" i="5" s="1"/>
  <c r="JW85" i="5"/>
  <c r="JT18" i="5"/>
  <c r="KB18" i="5"/>
  <c r="J18" i="11" s="1"/>
  <c r="K18" i="11" s="1"/>
  <c r="L18" i="11" s="1"/>
  <c r="Q18" i="11" s="1"/>
  <c r="JW56" i="5"/>
  <c r="JY56" i="5"/>
  <c r="JZ56" i="5" s="1"/>
  <c r="KB96" i="5"/>
  <c r="J96" i="11" s="1"/>
  <c r="K96" i="11" s="1"/>
  <c r="L96" i="11" s="1"/>
  <c r="Q96" i="11" s="1"/>
  <c r="JT96" i="5"/>
  <c r="KB211" i="5"/>
  <c r="JT211" i="5"/>
  <c r="JW139" i="5"/>
  <c r="JY139" i="5"/>
  <c r="JZ139" i="5" s="1"/>
  <c r="JW233" i="5"/>
  <c r="JY233" i="5"/>
  <c r="JZ233" i="5" s="1"/>
  <c r="JW96" i="5"/>
  <c r="JY96" i="5"/>
  <c r="JZ96" i="5" s="1"/>
  <c r="JW77" i="5"/>
  <c r="JY77" i="5"/>
  <c r="JZ77" i="5" s="1"/>
  <c r="JY49" i="5"/>
  <c r="JZ49" i="5" s="1"/>
  <c r="JW49" i="5"/>
  <c r="JY35" i="5"/>
  <c r="JZ35" i="5" s="1"/>
  <c r="JW35" i="5"/>
  <c r="JY31" i="5"/>
  <c r="JZ31" i="5" s="1"/>
  <c r="JW31" i="5"/>
  <c r="JT215" i="5"/>
  <c r="KB215" i="5"/>
  <c r="KB51" i="5"/>
  <c r="J51" i="11" s="1"/>
  <c r="K51" i="11" s="1"/>
  <c r="L51" i="11" s="1"/>
  <c r="JT51" i="5"/>
  <c r="KB131" i="5"/>
  <c r="J131" i="11" s="1"/>
  <c r="K131" i="11" s="1"/>
  <c r="L131" i="11" s="1"/>
  <c r="Q131" i="11" s="1"/>
  <c r="JT131" i="5"/>
  <c r="JT83" i="5"/>
  <c r="KB83" i="5"/>
  <c r="J83" i="11" s="1"/>
  <c r="K83" i="11" s="1"/>
  <c r="L83" i="11" s="1"/>
  <c r="S79" i="14" s="1"/>
  <c r="JT159" i="5"/>
  <c r="KB159" i="5"/>
  <c r="JT220" i="5"/>
  <c r="KB220" i="5"/>
  <c r="JT154" i="5"/>
  <c r="KB154" i="5"/>
  <c r="JY39" i="5"/>
  <c r="JZ39" i="5" s="1"/>
  <c r="JW39" i="5"/>
  <c r="JT150" i="5"/>
  <c r="KB150" i="5"/>
  <c r="J150" i="11" s="1"/>
  <c r="K150" i="11" s="1"/>
  <c r="L150" i="11" s="1"/>
  <c r="Q150" i="11" s="1"/>
  <c r="JY217" i="5"/>
  <c r="JZ217" i="5" s="1"/>
  <c r="JW217" i="5"/>
  <c r="JW245" i="5"/>
  <c r="JY245" i="5"/>
  <c r="JZ245" i="5" s="1"/>
  <c r="JY30" i="5"/>
  <c r="JZ30" i="5" s="1"/>
  <c r="JW30" i="5"/>
  <c r="D6" i="7"/>
  <c r="AG2" i="7"/>
  <c r="AH2" i="7" s="1"/>
  <c r="B15" i="7" s="1"/>
  <c r="DN2" i="7" s="1"/>
  <c r="JW11" i="5"/>
  <c r="JY11" i="5"/>
  <c r="JZ11" i="5" s="1"/>
  <c r="JW22" i="5"/>
  <c r="JY22" i="5"/>
  <c r="JZ22" i="5" s="1"/>
  <c r="JT168" i="5"/>
  <c r="KB168" i="5"/>
  <c r="JT212" i="5"/>
  <c r="KB212" i="5"/>
  <c r="JY188" i="5"/>
  <c r="JZ188" i="5" s="1"/>
  <c r="JW188" i="5"/>
  <c r="KB171" i="5"/>
  <c r="JT171" i="5"/>
  <c r="JT146" i="5"/>
  <c r="KB223" i="5"/>
  <c r="JT223" i="5"/>
  <c r="JT76" i="5"/>
  <c r="KB76" i="5"/>
  <c r="J76" i="11" s="1"/>
  <c r="K76" i="11" s="1"/>
  <c r="L76" i="11" s="1"/>
  <c r="JW224" i="5"/>
  <c r="JY224" i="5"/>
  <c r="JZ224" i="5" s="1"/>
  <c r="JW194" i="5"/>
  <c r="JY194" i="5"/>
  <c r="JZ194" i="5" s="1"/>
  <c r="JW228" i="5"/>
  <c r="JY228" i="5"/>
  <c r="JZ228" i="5" s="1"/>
  <c r="JW156" i="5"/>
  <c r="JY156" i="5"/>
  <c r="JZ156" i="5" s="1"/>
  <c r="JW146" i="5"/>
  <c r="JY146" i="5"/>
  <c r="JZ146" i="5" s="1"/>
  <c r="JW62" i="5"/>
  <c r="JY62" i="5"/>
  <c r="JZ62" i="5" s="1"/>
  <c r="JW2" i="5"/>
  <c r="JY2" i="5"/>
  <c r="JZ2" i="5" s="1"/>
  <c r="JY51" i="5"/>
  <c r="JZ51" i="5" s="1"/>
  <c r="JW51" i="5"/>
  <c r="JT57" i="5"/>
  <c r="KB57" i="5"/>
  <c r="J57" i="11" s="1"/>
  <c r="K57" i="11" s="1"/>
  <c r="L57" i="11" s="1"/>
  <c r="JT140" i="5"/>
  <c r="KB140" i="5"/>
  <c r="J140" i="11" s="1"/>
  <c r="K140" i="11" s="1"/>
  <c r="L140" i="11" s="1"/>
  <c r="Q140" i="11" s="1"/>
  <c r="JT121" i="5"/>
  <c r="KB121" i="5"/>
  <c r="J121" i="11" s="1"/>
  <c r="K121" i="11" s="1"/>
  <c r="L121" i="11" s="1"/>
  <c r="Q121" i="11" s="1"/>
  <c r="JY243" i="5"/>
  <c r="JZ243" i="5" s="1"/>
  <c r="JW243" i="5"/>
  <c r="JW143" i="5"/>
  <c r="JY143" i="5"/>
  <c r="JZ143" i="5" s="1"/>
  <c r="JW17" i="5"/>
  <c r="JY17" i="5"/>
  <c r="JZ17" i="5" s="1"/>
  <c r="JY57" i="5"/>
  <c r="JZ57" i="5" s="1"/>
  <c r="JW57" i="5"/>
  <c r="JW9" i="5"/>
  <c r="JY9" i="5"/>
  <c r="JZ9" i="5" s="1"/>
  <c r="KB33" i="5"/>
  <c r="J33" i="11" s="1"/>
  <c r="K33" i="11" s="1"/>
  <c r="L33" i="11" s="1"/>
  <c r="Q33" i="11" s="1"/>
  <c r="JT33" i="5"/>
  <c r="JW237" i="5"/>
  <c r="JY237" i="5"/>
  <c r="JZ237" i="5" s="1"/>
  <c r="JW197" i="5"/>
  <c r="JY197" i="5"/>
  <c r="JZ197" i="5" s="1"/>
  <c r="JW136" i="5"/>
  <c r="JY136" i="5"/>
  <c r="JZ136" i="5" s="1"/>
  <c r="JY130" i="5"/>
  <c r="JZ130" i="5" s="1"/>
  <c r="JW130" i="5"/>
  <c r="JY108" i="5"/>
  <c r="JZ108" i="5" s="1"/>
  <c r="JW108" i="5"/>
  <c r="JW6" i="5"/>
  <c r="JY6" i="5"/>
  <c r="JZ6" i="5" s="1"/>
  <c r="JT118" i="5"/>
  <c r="KB118" i="5"/>
  <c r="J118" i="11" s="1"/>
  <c r="K118" i="11" s="1"/>
  <c r="L118" i="11" s="1"/>
  <c r="Q118" i="11" s="1"/>
  <c r="KB78" i="5"/>
  <c r="J78" i="11" s="1"/>
  <c r="K78" i="11" s="1"/>
  <c r="L78" i="11" s="1"/>
  <c r="Q78" i="11" s="1"/>
  <c r="JT78" i="5"/>
  <c r="JT245" i="5"/>
  <c r="KB245" i="5"/>
  <c r="JT116" i="5"/>
  <c r="KB116" i="5"/>
  <c r="J116" i="11" s="1"/>
  <c r="K116" i="11" s="1"/>
  <c r="L116" i="11" s="1"/>
  <c r="Q116" i="11" s="1"/>
  <c r="KB169" i="5"/>
  <c r="JT169" i="5"/>
  <c r="JT156" i="5"/>
  <c r="KB156" i="5"/>
  <c r="KB9" i="5"/>
  <c r="J9" i="11" s="1"/>
  <c r="K9" i="11" s="1"/>
  <c r="L9" i="11" s="1"/>
  <c r="Q9" i="11" s="1"/>
  <c r="JT9" i="5"/>
  <c r="JT99" i="5"/>
  <c r="KB99" i="5"/>
  <c r="J99" i="11" s="1"/>
  <c r="K99" i="11" s="1"/>
  <c r="L99" i="11" s="1"/>
  <c r="JT74" i="5"/>
  <c r="KB74" i="5"/>
  <c r="J74" i="11" s="1"/>
  <c r="K74" i="11" s="1"/>
  <c r="L74" i="11" s="1"/>
  <c r="JY175" i="5"/>
  <c r="JZ175" i="5" s="1"/>
  <c r="JW175" i="5"/>
  <c r="JW160" i="5"/>
  <c r="JY160" i="5"/>
  <c r="JZ160" i="5" s="1"/>
  <c r="KI4" i="5"/>
  <c r="JT19" i="5"/>
  <c r="KB19" i="5"/>
  <c r="J19" i="11" s="1"/>
  <c r="K19" i="11" s="1"/>
  <c r="L19" i="11" s="1"/>
  <c r="Q19" i="11" s="1"/>
  <c r="Q85" i="11"/>
  <c r="S81" i="14"/>
  <c r="S15" i="14"/>
  <c r="Q43" i="11"/>
  <c r="S39" i="14"/>
  <c r="Q15" i="11"/>
  <c r="S11" i="14"/>
  <c r="Q76" i="11"/>
  <c r="S72" i="14"/>
  <c r="S73" i="14"/>
  <c r="Q27" i="11"/>
  <c r="S23" i="14"/>
  <c r="S74" i="14"/>
  <c r="Q70" i="11"/>
  <c r="S66" i="14"/>
  <c r="Q28" i="11"/>
  <c r="S24" i="14"/>
  <c r="S29" i="14"/>
  <c r="Q64" i="11"/>
  <c r="S60" i="14"/>
  <c r="Q74" i="11"/>
  <c r="S70" i="14"/>
  <c r="Q73" i="11"/>
  <c r="S69" i="14"/>
  <c r="S56" i="14"/>
  <c r="Q52" i="11"/>
  <c r="S48" i="14"/>
  <c r="Q99" i="11"/>
  <c r="S95" i="14"/>
  <c r="Q25" i="11"/>
  <c r="S21" i="14"/>
  <c r="Q65" i="11"/>
  <c r="S61" i="14"/>
  <c r="Q12" i="11"/>
  <c r="S8" i="14"/>
  <c r="S87" i="14"/>
  <c r="S3" i="14"/>
  <c r="Q89" i="11"/>
  <c r="S85" i="14"/>
  <c r="S71" i="14"/>
  <c r="S10" i="14"/>
  <c r="Q49" i="11"/>
  <c r="S45" i="14"/>
  <c r="S52" i="14"/>
  <c r="S55" i="14"/>
  <c r="Q31" i="11"/>
  <c r="S27" i="14"/>
  <c r="Q82" i="11"/>
  <c r="S78" i="14"/>
  <c r="Q20" i="11"/>
  <c r="S16" i="14"/>
  <c r="Q11" i="11"/>
  <c r="S7" i="14"/>
  <c r="Q66" i="11"/>
  <c r="S62" i="14"/>
  <c r="Q102" i="11"/>
  <c r="S98" i="14"/>
  <c r="S54" i="14"/>
  <c r="Q72" i="11"/>
  <c r="S68" i="14"/>
  <c r="Q36" i="11"/>
  <c r="S32" i="14"/>
  <c r="Q51" i="11"/>
  <c r="S47" i="14"/>
  <c r="Q61" i="11"/>
  <c r="S57" i="14"/>
  <c r="Q39" i="11"/>
  <c r="S35" i="14"/>
  <c r="Q71" i="11"/>
  <c r="S67" i="14"/>
  <c r="Q29" i="11"/>
  <c r="S25" i="14"/>
  <c r="Q24" i="11"/>
  <c r="S20" i="14"/>
  <c r="S22" i="14"/>
  <c r="Q106" i="11"/>
  <c r="S102" i="14"/>
  <c r="Q46" i="11"/>
  <c r="S42" i="14"/>
  <c r="S30" i="14"/>
  <c r="Q45" i="11"/>
  <c r="S41" i="14"/>
  <c r="Q48" i="11"/>
  <c r="S44" i="14"/>
  <c r="Q93" i="11"/>
  <c r="S89" i="14"/>
  <c r="S108" i="14"/>
  <c r="Q101" i="11"/>
  <c r="S97" i="14"/>
  <c r="Q92" i="11"/>
  <c r="S88" i="14"/>
  <c r="S63" i="14"/>
  <c r="Q41" i="11"/>
  <c r="S37" i="14"/>
  <c r="Q100" i="11"/>
  <c r="S96" i="14"/>
  <c r="Q37" i="11"/>
  <c r="S33" i="14"/>
  <c r="Q80" i="11"/>
  <c r="S76" i="14"/>
  <c r="Q98" i="11"/>
  <c r="S94" i="14"/>
  <c r="Q88" i="11"/>
  <c r="S84" i="14"/>
  <c r="Q95" i="11"/>
  <c r="S91" i="14"/>
  <c r="Q32" i="11"/>
  <c r="S28" i="14"/>
  <c r="Q38" i="11"/>
  <c r="S34" i="14"/>
  <c r="Q44" i="11"/>
  <c r="S40" i="14"/>
  <c r="S14" i="14"/>
  <c r="Q86" i="11"/>
  <c r="S82" i="14"/>
  <c r="S103" i="14"/>
  <c r="Q40" i="11"/>
  <c r="S36" i="14"/>
  <c r="Q35" i="11"/>
  <c r="S31" i="14"/>
  <c r="Q109" i="11"/>
  <c r="S105" i="14"/>
  <c r="S5" i="14"/>
  <c r="Q30" i="11"/>
  <c r="S26" i="14"/>
  <c r="Q110" i="11"/>
  <c r="S106" i="14"/>
  <c r="S90" i="14"/>
  <c r="Q103" i="11"/>
  <c r="S99" i="14"/>
  <c r="Q63" i="11"/>
  <c r="S59" i="14"/>
  <c r="S38" i="14"/>
  <c r="Q57" i="11"/>
  <c r="S53" i="14"/>
  <c r="Q6" i="11"/>
  <c r="S2" i="14"/>
  <c r="S77" i="14"/>
  <c r="S17" i="14"/>
  <c r="S18" i="14"/>
  <c r="Q53" i="11"/>
  <c r="S49" i="14"/>
  <c r="Q54" i="11"/>
  <c r="S50" i="14"/>
  <c r="ED2" i="7"/>
  <c r="ED76" i="7" s="1"/>
  <c r="IC76" i="7" s="1"/>
  <c r="DV2" i="7"/>
  <c r="DV87" i="7" s="1"/>
  <c r="HU87" i="7" s="1"/>
  <c r="DF2" i="7"/>
  <c r="DF84" i="7" s="1"/>
  <c r="HE84" i="7" s="1"/>
  <c r="CP2" i="7"/>
  <c r="CP87" i="7" s="1"/>
  <c r="GO87" i="7" s="1"/>
  <c r="CH2" i="7"/>
  <c r="CH102" i="7" s="1"/>
  <c r="GG102" i="7" s="1"/>
  <c r="BZ2" i="7"/>
  <c r="BZ98" i="7" s="1"/>
  <c r="FY98" i="7" s="1"/>
  <c r="BR2" i="7"/>
  <c r="BR89" i="7" s="1"/>
  <c r="FQ89" i="7" s="1"/>
  <c r="BJ2" i="7"/>
  <c r="BJ87" i="7" s="1"/>
  <c r="FI87" i="7" s="1"/>
  <c r="AT2" i="7"/>
  <c r="AT84" i="7" s="1"/>
  <c r="ES84" i="7" s="1"/>
  <c r="EC2" i="7"/>
  <c r="EC76" i="7" s="1"/>
  <c r="IB76" i="7" s="1"/>
  <c r="DU2" i="7"/>
  <c r="DU85" i="7" s="1"/>
  <c r="HT85" i="7" s="1"/>
  <c r="DM2" i="7"/>
  <c r="DM77" i="7" s="1"/>
  <c r="HL77" i="7" s="1"/>
  <c r="DE2" i="7"/>
  <c r="DE82" i="7" s="1"/>
  <c r="HD82" i="7" s="1"/>
  <c r="CW2" i="7"/>
  <c r="CW94" i="7" s="1"/>
  <c r="GV94" i="7" s="1"/>
  <c r="CG2" i="7"/>
  <c r="CG93" i="7" s="1"/>
  <c r="GF93" i="7" s="1"/>
  <c r="BQ2" i="7"/>
  <c r="BQ84" i="7" s="1"/>
  <c r="FP84" i="7" s="1"/>
  <c r="BI2" i="7"/>
  <c r="BI91" i="7" s="1"/>
  <c r="FH91" i="7" s="1"/>
  <c r="BA2" i="7"/>
  <c r="BA85" i="7" s="1"/>
  <c r="EZ85" i="7" s="1"/>
  <c r="AS2" i="7"/>
  <c r="AS63" i="7" s="1"/>
  <c r="ER63" i="7" s="1"/>
  <c r="AK2" i="7"/>
  <c r="AK87" i="7" s="1"/>
  <c r="EJ87" i="7" s="1"/>
  <c r="DT2" i="7"/>
  <c r="DT101" i="7" s="1"/>
  <c r="HS101" i="7" s="1"/>
  <c r="DD2" i="7"/>
  <c r="DD96" i="7" s="1"/>
  <c r="HC96" i="7" s="1"/>
  <c r="CV2" i="7"/>
  <c r="CV81" i="7" s="1"/>
  <c r="GU81" i="7" s="1"/>
  <c r="CN2" i="7"/>
  <c r="CN85" i="7" s="1"/>
  <c r="GM85" i="7" s="1"/>
  <c r="CF2" i="7"/>
  <c r="CF78" i="7" s="1"/>
  <c r="GE78" i="7" s="1"/>
  <c r="BX2" i="7"/>
  <c r="BX65" i="7" s="1"/>
  <c r="FW65" i="7" s="1"/>
  <c r="BH2" i="7"/>
  <c r="BH99" i="7" s="1"/>
  <c r="FG99" i="7" s="1"/>
  <c r="AR2" i="7"/>
  <c r="AR96" i="7" s="1"/>
  <c r="EQ96" i="7" s="1"/>
  <c r="EA2" i="7"/>
  <c r="EA101" i="7" s="1"/>
  <c r="HZ101" i="7" s="1"/>
  <c r="DS2" i="7"/>
  <c r="DS100" i="7" s="1"/>
  <c r="HR100" i="7" s="1"/>
  <c r="DK2" i="7"/>
  <c r="DK88" i="7" s="1"/>
  <c r="HJ88" i="7" s="1"/>
  <c r="DC2" i="7"/>
  <c r="DC86" i="7" s="1"/>
  <c r="HB86" i="7" s="1"/>
  <c r="CM2" i="7"/>
  <c r="CM83" i="7" s="1"/>
  <c r="GL83" i="7" s="1"/>
  <c r="BW2" i="7"/>
  <c r="BW86" i="7" s="1"/>
  <c r="FV86" i="7" s="1"/>
  <c r="BO2" i="7"/>
  <c r="BO94" i="7" s="1"/>
  <c r="FN94" i="7" s="1"/>
  <c r="BG2" i="7"/>
  <c r="BG102" i="7" s="1"/>
  <c r="FF102" i="7" s="1"/>
  <c r="AY2" i="7"/>
  <c r="AY70" i="7" s="1"/>
  <c r="EX70" i="7" s="1"/>
  <c r="AQ2" i="7"/>
  <c r="AQ86" i="7" s="1"/>
  <c r="EP86" i="7" s="1"/>
  <c r="DR2" i="7"/>
  <c r="DR78" i="7" s="1"/>
  <c r="HQ78" i="7" s="1"/>
  <c r="DB2" i="7"/>
  <c r="DB83" i="7" s="1"/>
  <c r="HA83" i="7" s="1"/>
  <c r="CT2" i="7"/>
  <c r="CT90" i="7" s="1"/>
  <c r="GS90" i="7" s="1"/>
  <c r="CL2" i="7"/>
  <c r="CL92" i="7" s="1"/>
  <c r="GK92" i="7" s="1"/>
  <c r="CD2" i="7"/>
  <c r="CD84" i="7" s="1"/>
  <c r="GC84" i="7" s="1"/>
  <c r="BV2" i="7"/>
  <c r="BV3" i="7" s="1"/>
  <c r="FU3" i="7" s="1"/>
  <c r="BF2" i="7"/>
  <c r="BF92" i="7" s="1"/>
  <c r="FE92" i="7" s="1"/>
  <c r="AP2" i="7"/>
  <c r="AP78" i="7" s="1"/>
  <c r="EO78" i="7" s="1"/>
  <c r="CT78" i="7"/>
  <c r="GS78" i="7" s="1"/>
  <c r="DX2" i="7"/>
  <c r="DX75" i="7" s="1"/>
  <c r="HW75" i="7" s="1"/>
  <c r="DH2" i="7"/>
  <c r="DH80" i="7" s="1"/>
  <c r="HG80" i="7" s="1"/>
  <c r="CZ2" i="7"/>
  <c r="CZ85" i="7" s="1"/>
  <c r="GY85" i="7" s="1"/>
  <c r="CR2" i="7"/>
  <c r="CR93" i="7" s="1"/>
  <c r="GQ93" i="7" s="1"/>
  <c r="CJ2" i="7"/>
  <c r="CJ93" i="7" s="1"/>
  <c r="GI93" i="7" s="1"/>
  <c r="CB2" i="7"/>
  <c r="CB93" i="7" s="1"/>
  <c r="GA93" i="7" s="1"/>
  <c r="BL2" i="7"/>
  <c r="BL75" i="7" s="1"/>
  <c r="FK75" i="7" s="1"/>
  <c r="AV2" i="7"/>
  <c r="AV100" i="7" s="1"/>
  <c r="EU100" i="7" s="1"/>
  <c r="AN2" i="7"/>
  <c r="AN86" i="7" s="1"/>
  <c r="EM86" i="7" s="1"/>
  <c r="EE2" i="7"/>
  <c r="EE97" i="7" s="1"/>
  <c r="ID97" i="7" s="1"/>
  <c r="DW2" i="7"/>
  <c r="DW91" i="7" s="1"/>
  <c r="HV91" i="7" s="1"/>
  <c r="DG2" i="7"/>
  <c r="DG97" i="7" s="1"/>
  <c r="HF97" i="7" s="1"/>
  <c r="CQ2" i="7"/>
  <c r="CQ86" i="7" s="1"/>
  <c r="GP86" i="7" s="1"/>
  <c r="CI2" i="7"/>
  <c r="CI79" i="7" s="1"/>
  <c r="GH79" i="7" s="1"/>
  <c r="CA2" i="7"/>
  <c r="CA97" i="7" s="1"/>
  <c r="FZ97" i="7" s="1"/>
  <c r="BS2" i="7"/>
  <c r="BS97" i="7" s="1"/>
  <c r="FR97" i="7" s="1"/>
  <c r="BK2" i="7"/>
  <c r="BK82" i="7" s="1"/>
  <c r="FJ82" i="7" s="1"/>
  <c r="AU2" i="7"/>
  <c r="AU94" i="7" s="1"/>
  <c r="ET94" i="7" s="1"/>
  <c r="CC2" i="7"/>
  <c r="CC88" i="7" s="1"/>
  <c r="GB88" i="7" s="1"/>
  <c r="EG2" i="7"/>
  <c r="EG78" i="7" s="1"/>
  <c r="IF78" i="7" s="1"/>
  <c r="BM2" i="7"/>
  <c r="BM72" i="7" s="1"/>
  <c r="FL72" i="7" s="1"/>
  <c r="DQ2" i="7"/>
  <c r="DQ102" i="7" s="1"/>
  <c r="HP102" i="7" s="1"/>
  <c r="BE2" i="7"/>
  <c r="BE78" i="7" s="1"/>
  <c r="FD78" i="7" s="1"/>
  <c r="DI2" i="7"/>
  <c r="DI86" i="7" s="1"/>
  <c r="HH86" i="7" s="1"/>
  <c r="AW2" i="7"/>
  <c r="AW89" i="7" s="1"/>
  <c r="EV89" i="7" s="1"/>
  <c r="CS2" i="7"/>
  <c r="CS81" i="7" s="1"/>
  <c r="GR81" i="7" s="1"/>
  <c r="BQ3" i="7"/>
  <c r="FP3" i="7" s="1"/>
  <c r="DA2" i="7"/>
  <c r="DA86" i="7" s="1"/>
  <c r="GZ86" i="7" s="1"/>
  <c r="AO2" i="7"/>
  <c r="AO89" i="7" s="1"/>
  <c r="EN89" i="7" s="1"/>
  <c r="B11" i="7"/>
  <c r="DN79" i="7" l="1"/>
  <c r="HM79" i="7" s="1"/>
  <c r="DN3" i="7"/>
  <c r="HM3" i="7" s="1"/>
  <c r="DN101" i="7"/>
  <c r="HM101" i="7" s="1"/>
  <c r="KK4" i="5"/>
  <c r="KL4" i="5" s="1"/>
  <c r="S9" i="14"/>
  <c r="S43" i="14"/>
  <c r="T43" i="14" s="1"/>
  <c r="S19" i="14"/>
  <c r="S4" i="14"/>
  <c r="T4" i="14" s="1"/>
  <c r="S13" i="14"/>
  <c r="CK2" i="7"/>
  <c r="CK95" i="7" s="1"/>
  <c r="GJ95" i="7" s="1"/>
  <c r="DY2" i="7"/>
  <c r="DY77" i="7" s="1"/>
  <c r="HX77" i="7" s="1"/>
  <c r="AM2" i="7"/>
  <c r="AM102" i="7" s="1"/>
  <c r="EL102" i="7" s="1"/>
  <c r="CY2" i="7"/>
  <c r="CY100" i="7" s="1"/>
  <c r="GX100" i="7" s="1"/>
  <c r="BD2" i="7"/>
  <c r="BD77" i="7" s="1"/>
  <c r="FC77" i="7" s="1"/>
  <c r="DP2" i="7"/>
  <c r="DP77" i="7" s="1"/>
  <c r="HO77" i="7" s="1"/>
  <c r="AX2" i="7"/>
  <c r="AX80" i="7" s="1"/>
  <c r="EW80" i="7" s="1"/>
  <c r="DJ2" i="7"/>
  <c r="DJ84" i="7" s="1"/>
  <c r="HI84" i="7" s="1"/>
  <c r="CE2" i="7"/>
  <c r="CE89" i="7" s="1"/>
  <c r="GD89" i="7" s="1"/>
  <c r="AZ2" i="7"/>
  <c r="AZ97" i="7" s="1"/>
  <c r="EY97" i="7" s="1"/>
  <c r="DL2" i="7"/>
  <c r="DL101" i="7" s="1"/>
  <c r="HK101" i="7" s="1"/>
  <c r="BY2" i="7"/>
  <c r="AL2" i="7"/>
  <c r="CX2" i="7"/>
  <c r="KJ3" i="5"/>
  <c r="KK3" i="5" s="1"/>
  <c r="KL3" i="5" s="1"/>
  <c r="S46" i="14"/>
  <c r="S12" i="14"/>
  <c r="BY3" i="7"/>
  <c r="FX3" i="7" s="1"/>
  <c r="BU2" i="7"/>
  <c r="BU17" i="7" s="1"/>
  <c r="FT17" i="7" s="1"/>
  <c r="BC2" i="7"/>
  <c r="BC86" i="7" s="1"/>
  <c r="FB86" i="7" s="1"/>
  <c r="DO2" i="7"/>
  <c r="DO79" i="7" s="1"/>
  <c r="HN79" i="7" s="1"/>
  <c r="BT2" i="7"/>
  <c r="BT85" i="7" s="1"/>
  <c r="FS85" i="7" s="1"/>
  <c r="EF2" i="7"/>
  <c r="EF85" i="7" s="1"/>
  <c r="IE85" i="7" s="1"/>
  <c r="BN2" i="7"/>
  <c r="BN88" i="7" s="1"/>
  <c r="FM88" i="7" s="1"/>
  <c r="DZ2" i="7"/>
  <c r="DZ67" i="7" s="1"/>
  <c r="HY67" i="7" s="1"/>
  <c r="CU2" i="7"/>
  <c r="CU87" i="7" s="1"/>
  <c r="GT87" i="7" s="1"/>
  <c r="BP2" i="7"/>
  <c r="BP81" i="7" s="1"/>
  <c r="FO81" i="7" s="1"/>
  <c r="EB2" i="7"/>
  <c r="EB81" i="7" s="1"/>
  <c r="IA81" i="7" s="1"/>
  <c r="CO2" i="7"/>
  <c r="CO85" i="7" s="1"/>
  <c r="GN85" i="7" s="1"/>
  <c r="BB2" i="7"/>
  <c r="BB79" i="7" s="1"/>
  <c r="FA79" i="7" s="1"/>
  <c r="Q84" i="11"/>
  <c r="T2" i="11" s="1"/>
  <c r="T5" i="11" s="1"/>
  <c r="B12" i="7" s="1"/>
  <c r="Q55" i="11"/>
  <c r="Q83" i="11"/>
  <c r="KI5" i="5"/>
  <c r="KK5" i="5" s="1"/>
  <c r="KL5" i="5" s="1"/>
  <c r="S104" i="14"/>
  <c r="AP108" i="14" s="1"/>
  <c r="S107" i="14"/>
  <c r="S64" i="14"/>
  <c r="AP68" i="14" s="1"/>
  <c r="S92" i="14"/>
  <c r="AP96" i="14" s="1"/>
  <c r="S65" i="14"/>
  <c r="T65" i="14" s="1"/>
  <c r="S93" i="14"/>
  <c r="S75" i="14"/>
  <c r="S100" i="14"/>
  <c r="S101" i="14"/>
  <c r="AP105" i="14" s="1"/>
  <c r="S86" i="14"/>
  <c r="S83" i="14"/>
  <c r="AP87" i="14" s="1"/>
  <c r="S6" i="14"/>
  <c r="S58" i="14"/>
  <c r="AP62" i="14" s="1"/>
  <c r="KJ4" i="5"/>
  <c r="DF101" i="7"/>
  <c r="HE101" i="7" s="1"/>
  <c r="D7" i="7"/>
  <c r="E6" i="7"/>
  <c r="CP101" i="7"/>
  <c r="GO101" i="7" s="1"/>
  <c r="BB3" i="7"/>
  <c r="FA3" i="7" s="1"/>
  <c r="BB101" i="7"/>
  <c r="FA101" i="7" s="1"/>
  <c r="AT3" i="7"/>
  <c r="ES3" i="7" s="1"/>
  <c r="AT101" i="7"/>
  <c r="ES101" i="7" s="1"/>
  <c r="CG3" i="7"/>
  <c r="GF3" i="7" s="1"/>
  <c r="CG100" i="7"/>
  <c r="GF100" i="7" s="1"/>
  <c r="DF3" i="7"/>
  <c r="HE3" i="7" s="1"/>
  <c r="CH95" i="7"/>
  <c r="GG95" i="7" s="1"/>
  <c r="CH88" i="7"/>
  <c r="GG88" i="7" s="1"/>
  <c r="DK100" i="7"/>
  <c r="HJ100" i="7" s="1"/>
  <c r="BI3" i="7"/>
  <c r="FH3" i="7" s="1"/>
  <c r="CV89" i="7"/>
  <c r="GU89" i="7" s="1"/>
  <c r="CG101" i="7"/>
  <c r="GF101" i="7" s="1"/>
  <c r="CN100" i="7"/>
  <c r="GM100" i="7" s="1"/>
  <c r="CG87" i="7"/>
  <c r="GF87" i="7" s="1"/>
  <c r="AT95" i="7"/>
  <c r="ES95" i="7" s="1"/>
  <c r="DN95" i="7"/>
  <c r="HM95" i="7" s="1"/>
  <c r="EB100" i="7"/>
  <c r="IA100" i="7" s="1"/>
  <c r="CN3" i="7"/>
  <c r="GM3" i="7" s="1"/>
  <c r="EC3" i="7"/>
  <c r="IB3" i="7" s="1"/>
  <c r="CP3" i="7"/>
  <c r="GO3" i="7" s="1"/>
  <c r="CP102" i="7"/>
  <c r="GO102" i="7" s="1"/>
  <c r="EC100" i="7"/>
  <c r="IB100" i="7" s="1"/>
  <c r="CH3" i="7"/>
  <c r="GG3" i="7" s="1"/>
  <c r="DU100" i="7"/>
  <c r="HT100" i="7" s="1"/>
  <c r="CH101" i="7"/>
  <c r="GG101" i="7" s="1"/>
  <c r="DN102" i="7"/>
  <c r="HM102" i="7" s="1"/>
  <c r="BQ101" i="7"/>
  <c r="FP101" i="7" s="1"/>
  <c r="DD100" i="7"/>
  <c r="HC100" i="7" s="1"/>
  <c r="EC101" i="7"/>
  <c r="IB101" i="7" s="1"/>
  <c r="BZ101" i="7"/>
  <c r="FY101" i="7" s="1"/>
  <c r="ED3" i="7"/>
  <c r="IC3" i="7" s="1"/>
  <c r="ED102" i="7"/>
  <c r="IC102" i="7" s="1"/>
  <c r="CU100" i="7"/>
  <c r="GT100" i="7" s="1"/>
  <c r="DD101" i="7"/>
  <c r="HC101" i="7" s="1"/>
  <c r="CW101" i="7"/>
  <c r="GV101" i="7" s="1"/>
  <c r="AK100" i="7"/>
  <c r="EJ100" i="7" s="1"/>
  <c r="CW100" i="7"/>
  <c r="GV100" i="7" s="1"/>
  <c r="CW92" i="7"/>
  <c r="GV92" i="7" s="1"/>
  <c r="CW3" i="7"/>
  <c r="GV3" i="7" s="1"/>
  <c r="AK92" i="7"/>
  <c r="EJ92" i="7" s="1"/>
  <c r="BZ3" i="7"/>
  <c r="FY3" i="7" s="1"/>
  <c r="EB97" i="7"/>
  <c r="IA97" i="7" s="1"/>
  <c r="BR3" i="7"/>
  <c r="FQ3" i="7" s="1"/>
  <c r="BP97" i="7"/>
  <c r="FO97" i="7" s="1"/>
  <c r="CX95" i="7"/>
  <c r="GW95" i="7" s="1"/>
  <c r="BX97" i="7"/>
  <c r="FW97" i="7" s="1"/>
  <c r="BZ95" i="7"/>
  <c r="FY95" i="7" s="1"/>
  <c r="CZ101" i="7"/>
  <c r="GY101" i="7" s="1"/>
  <c r="DU92" i="7"/>
  <c r="HT92" i="7" s="1"/>
  <c r="DU3" i="7"/>
  <c r="HT3" i="7" s="1"/>
  <c r="DU101" i="7"/>
  <c r="HT101" i="7" s="1"/>
  <c r="DV95" i="7"/>
  <c r="HU95" i="7" s="1"/>
  <c r="BQ92" i="7"/>
  <c r="FP92" i="7" s="1"/>
  <c r="BX3" i="7"/>
  <c r="FW3" i="7" s="1"/>
  <c r="BR102" i="7"/>
  <c r="FQ102" i="7" s="1"/>
  <c r="CE100" i="7"/>
  <c r="GD100" i="7" s="1"/>
  <c r="BX100" i="7"/>
  <c r="FW100" i="7" s="1"/>
  <c r="DF102" i="7"/>
  <c r="HE102" i="7" s="1"/>
  <c r="AS3" i="7"/>
  <c r="ER3" i="7" s="1"/>
  <c r="CM102" i="7"/>
  <c r="GL102" i="7" s="1"/>
  <c r="EA102" i="7"/>
  <c r="HZ102" i="7" s="1"/>
  <c r="BJ95" i="7"/>
  <c r="FI95" i="7" s="1"/>
  <c r="DV101" i="7"/>
  <c r="HU101" i="7" s="1"/>
  <c r="DE92" i="7"/>
  <c r="HD92" i="7" s="1"/>
  <c r="BJ100" i="7"/>
  <c r="FI100" i="7" s="1"/>
  <c r="BJ102" i="7"/>
  <c r="FI102" i="7" s="1"/>
  <c r="AS100" i="7"/>
  <c r="ER100" i="7" s="1"/>
  <c r="BJ101" i="7"/>
  <c r="FI101" i="7" s="1"/>
  <c r="DE101" i="7"/>
  <c r="HD101" i="7" s="1"/>
  <c r="AS92" i="7"/>
  <c r="ER92" i="7" s="1"/>
  <c r="AT102" i="7"/>
  <c r="ES102" i="7" s="1"/>
  <c r="DV102" i="7"/>
  <c r="HU102" i="7" s="1"/>
  <c r="DV3" i="7"/>
  <c r="HU3" i="7" s="1"/>
  <c r="BJ3" i="7"/>
  <c r="FI3" i="7" s="1"/>
  <c r="DF95" i="7"/>
  <c r="HE95" i="7" s="1"/>
  <c r="EA100" i="7"/>
  <c r="HZ100" i="7" s="1"/>
  <c r="DE3" i="7"/>
  <c r="HD3" i="7" s="1"/>
  <c r="AS101" i="7"/>
  <c r="ER101" i="7" s="1"/>
  <c r="BN100" i="7"/>
  <c r="FM100" i="7" s="1"/>
  <c r="CL91" i="7"/>
  <c r="GK91" i="7" s="1"/>
  <c r="BW102" i="7"/>
  <c r="FV102" i="7" s="1"/>
  <c r="DZ102" i="7"/>
  <c r="HY102" i="7" s="1"/>
  <c r="DT3" i="7"/>
  <c r="HS3" i="7" s="1"/>
  <c r="BW100" i="7"/>
  <c r="FV100" i="7" s="1"/>
  <c r="DT100" i="7"/>
  <c r="HS100" i="7" s="1"/>
  <c r="BH97" i="7"/>
  <c r="FG97" i="7" s="1"/>
  <c r="BL101" i="7"/>
  <c r="FK101" i="7" s="1"/>
  <c r="BH3" i="7"/>
  <c r="FG3" i="7" s="1"/>
  <c r="AK101" i="7"/>
  <c r="EJ101" i="7" s="1"/>
  <c r="DT97" i="7"/>
  <c r="HS97" i="7" s="1"/>
  <c r="DY102" i="7"/>
  <c r="HX102" i="7" s="1"/>
  <c r="T104" i="14"/>
  <c r="T2" i="14"/>
  <c r="AP6" i="14"/>
  <c r="T59" i="14"/>
  <c r="AP63" i="14"/>
  <c r="T106" i="14"/>
  <c r="AP110" i="14"/>
  <c r="T105" i="14"/>
  <c r="AP109" i="14"/>
  <c r="T107" i="14"/>
  <c r="AP111" i="14"/>
  <c r="T40" i="14"/>
  <c r="AP44" i="14"/>
  <c r="T64" i="14"/>
  <c r="T92" i="14"/>
  <c r="T93" i="14"/>
  <c r="AP97" i="14"/>
  <c r="T89" i="14"/>
  <c r="AP93" i="14"/>
  <c r="T30" i="14"/>
  <c r="AP34" i="14"/>
  <c r="T75" i="14"/>
  <c r="AP79" i="14"/>
  <c r="T100" i="14"/>
  <c r="AP104" i="14"/>
  <c r="T32" i="14"/>
  <c r="AP36" i="14"/>
  <c r="T62" i="14"/>
  <c r="AP66" i="14"/>
  <c r="T78" i="14"/>
  <c r="AP82" i="14"/>
  <c r="T101" i="14"/>
  <c r="T86" i="14"/>
  <c r="AP90" i="14"/>
  <c r="T83" i="14"/>
  <c r="T95" i="14"/>
  <c r="AP99" i="14"/>
  <c r="T70" i="14"/>
  <c r="AP74" i="14"/>
  <c r="T6" i="14"/>
  <c r="AP10" i="14"/>
  <c r="T58" i="14"/>
  <c r="T11" i="14"/>
  <c r="AP15" i="14"/>
  <c r="CR101" i="7"/>
  <c r="GQ101" i="7" s="1"/>
  <c r="AK3" i="7"/>
  <c r="EJ3" i="7" s="1"/>
  <c r="T50" i="14"/>
  <c r="AP54" i="14"/>
  <c r="T18" i="14"/>
  <c r="AP22" i="14"/>
  <c r="T53" i="14"/>
  <c r="AP57" i="14"/>
  <c r="T99" i="14"/>
  <c r="AP103" i="14"/>
  <c r="T26" i="14"/>
  <c r="AP30" i="14"/>
  <c r="T31" i="14"/>
  <c r="AP35" i="14"/>
  <c r="T82" i="14"/>
  <c r="AP86" i="14"/>
  <c r="T34" i="14"/>
  <c r="AP38" i="14"/>
  <c r="T84" i="14"/>
  <c r="AP88" i="14"/>
  <c r="T33" i="14"/>
  <c r="AP37" i="14"/>
  <c r="T37" i="14"/>
  <c r="AP41" i="14"/>
  <c r="T88" i="14"/>
  <c r="AP92" i="14"/>
  <c r="T44" i="14"/>
  <c r="AP48" i="14"/>
  <c r="T42" i="14"/>
  <c r="AP46" i="14"/>
  <c r="T20" i="14"/>
  <c r="AP24" i="14"/>
  <c r="T35" i="14"/>
  <c r="AP39" i="14"/>
  <c r="T68" i="14"/>
  <c r="AP72" i="14"/>
  <c r="T7" i="14"/>
  <c r="AP11" i="14"/>
  <c r="T27" i="14"/>
  <c r="AP31" i="14"/>
  <c r="T45" i="14"/>
  <c r="AP49" i="14"/>
  <c r="T85" i="14"/>
  <c r="AP89" i="14"/>
  <c r="T8" i="14"/>
  <c r="AP12" i="14"/>
  <c r="T48" i="14"/>
  <c r="AP52" i="14"/>
  <c r="T60" i="14"/>
  <c r="AP64" i="14"/>
  <c r="T24" i="14"/>
  <c r="AP28" i="14"/>
  <c r="T23" i="14"/>
  <c r="AP27" i="14"/>
  <c r="T39" i="14"/>
  <c r="AP43" i="14"/>
  <c r="AP91" i="7"/>
  <c r="EO91" i="7" s="1"/>
  <c r="T9" i="14"/>
  <c r="AP13" i="14"/>
  <c r="T17" i="14"/>
  <c r="AP21" i="14"/>
  <c r="T38" i="14"/>
  <c r="AP42" i="14"/>
  <c r="T90" i="14"/>
  <c r="AP94" i="14"/>
  <c r="T5" i="14"/>
  <c r="AP9" i="14"/>
  <c r="T36" i="14"/>
  <c r="AP40" i="14"/>
  <c r="T28" i="14"/>
  <c r="AP32" i="14"/>
  <c r="T94" i="14"/>
  <c r="AP98" i="14"/>
  <c r="T19" i="14"/>
  <c r="AP23" i="14"/>
  <c r="T63" i="14"/>
  <c r="AP67" i="14"/>
  <c r="T97" i="14"/>
  <c r="AP101" i="14"/>
  <c r="T102" i="14"/>
  <c r="AP106" i="14"/>
  <c r="T25" i="14"/>
  <c r="AP29" i="14"/>
  <c r="T57" i="14"/>
  <c r="AP61" i="14"/>
  <c r="T54" i="14"/>
  <c r="AP58" i="14"/>
  <c r="T13" i="14"/>
  <c r="AP17" i="14"/>
  <c r="T55" i="14"/>
  <c r="AP59" i="14"/>
  <c r="T10" i="14"/>
  <c r="AP14" i="14"/>
  <c r="T3" i="14"/>
  <c r="AP7" i="14"/>
  <c r="T61" i="14"/>
  <c r="AP65" i="14"/>
  <c r="T56" i="14"/>
  <c r="AP60" i="14"/>
  <c r="T29" i="14"/>
  <c r="AP33" i="14"/>
  <c r="T66" i="14"/>
  <c r="AP70" i="14"/>
  <c r="T73" i="14"/>
  <c r="AP77" i="14"/>
  <c r="T15" i="14"/>
  <c r="AP19" i="14"/>
  <c r="BO102" i="7"/>
  <c r="FN102" i="7" s="1"/>
  <c r="DL89" i="7"/>
  <c r="HK89" i="7" s="1"/>
  <c r="T49" i="14"/>
  <c r="AP53" i="14"/>
  <c r="T77" i="14"/>
  <c r="AP81" i="14"/>
  <c r="T80" i="14"/>
  <c r="AP84" i="14"/>
  <c r="T51" i="14"/>
  <c r="AP55" i="14"/>
  <c r="T46" i="14"/>
  <c r="AP50" i="14"/>
  <c r="T103" i="14"/>
  <c r="AP107" i="14"/>
  <c r="T14" i="14"/>
  <c r="AP18" i="14"/>
  <c r="T91" i="14"/>
  <c r="AP95" i="14"/>
  <c r="T76" i="14"/>
  <c r="AP80" i="14"/>
  <c r="T96" i="14"/>
  <c r="AP100" i="14"/>
  <c r="T79" i="14"/>
  <c r="AP83" i="14"/>
  <c r="T108" i="14"/>
  <c r="AP112" i="14"/>
  <c r="T41" i="14"/>
  <c r="AP45" i="14"/>
  <c r="T22" i="14"/>
  <c r="AP26" i="14"/>
  <c r="T67" i="14"/>
  <c r="AP71" i="14"/>
  <c r="T47" i="14"/>
  <c r="AP51" i="14"/>
  <c r="T98" i="14"/>
  <c r="AP102" i="14"/>
  <c r="T16" i="14"/>
  <c r="AP20" i="14"/>
  <c r="T52" i="14"/>
  <c r="AP56" i="14"/>
  <c r="T71" i="14"/>
  <c r="AP75" i="14"/>
  <c r="T87" i="14"/>
  <c r="AP91" i="14"/>
  <c r="T21" i="14"/>
  <c r="AP25" i="14"/>
  <c r="T69" i="14"/>
  <c r="AP73" i="14"/>
  <c r="T12" i="14"/>
  <c r="AP16" i="14"/>
  <c r="T74" i="14"/>
  <c r="AP78" i="14"/>
  <c r="T72" i="14"/>
  <c r="AP76" i="14"/>
  <c r="T81" i="14"/>
  <c r="AP85" i="14"/>
  <c r="DX101" i="7"/>
  <c r="HW101" i="7" s="1"/>
  <c r="BO100" i="7"/>
  <c r="FN100" i="7" s="1"/>
  <c r="BI100" i="7"/>
  <c r="FH100" i="7" s="1"/>
  <c r="DR99" i="7"/>
  <c r="HQ99" i="7" s="1"/>
  <c r="BI79" i="7"/>
  <c r="FH79" i="7" s="1"/>
  <c r="CV100" i="7"/>
  <c r="GU100" i="7" s="1"/>
  <c r="BI92" i="7"/>
  <c r="FH92" i="7" s="1"/>
  <c r="CV3" i="7"/>
  <c r="GU3" i="7" s="1"/>
  <c r="DS102" i="7"/>
  <c r="HR102" i="7" s="1"/>
  <c r="BZ102" i="7"/>
  <c r="FY102" i="7" s="1"/>
  <c r="BI101" i="7"/>
  <c r="FH101" i="7" s="1"/>
  <c r="BZ82" i="7"/>
  <c r="FY82" i="7" s="1"/>
  <c r="DD97" i="7"/>
  <c r="HC97" i="7" s="1"/>
  <c r="DS94" i="7"/>
  <c r="HR94" i="7" s="1"/>
  <c r="BN102" i="7"/>
  <c r="FM102" i="7" s="1"/>
  <c r="BE102" i="7"/>
  <c r="FD102" i="7" s="1"/>
  <c r="AV101" i="7"/>
  <c r="EU101" i="7" s="1"/>
  <c r="CI98" i="7"/>
  <c r="GH98" i="7" s="1"/>
  <c r="CF100" i="7"/>
  <c r="GE100" i="7" s="1"/>
  <c r="DW90" i="7"/>
  <c r="HV90" i="7" s="1"/>
  <c r="DH101" i="7"/>
  <c r="HG101" i="7" s="1"/>
  <c r="BV102" i="7"/>
  <c r="FU102" i="7" s="1"/>
  <c r="CP71" i="7"/>
  <c r="GO71" i="7" s="1"/>
  <c r="AO102" i="7"/>
  <c r="EN102" i="7" s="1"/>
  <c r="CN101" i="7"/>
  <c r="GM101" i="7" s="1"/>
  <c r="CF89" i="7"/>
  <c r="GE89" i="7" s="1"/>
  <c r="CA3" i="7"/>
  <c r="FZ3" i="7" s="1"/>
  <c r="BX101" i="7"/>
  <c r="FW101" i="7" s="1"/>
  <c r="CP100" i="7"/>
  <c r="GO100" i="7" s="1"/>
  <c r="CQ98" i="7"/>
  <c r="GP98" i="7" s="1"/>
  <c r="EG88" i="7"/>
  <c r="IF88" i="7" s="1"/>
  <c r="CQ3" i="7"/>
  <c r="GP3" i="7" s="1"/>
  <c r="AN101" i="7"/>
  <c r="EM101" i="7" s="1"/>
  <c r="CY98" i="7"/>
  <c r="GX98" i="7" s="1"/>
  <c r="BY102" i="7"/>
  <c r="FX102" i="7" s="1"/>
  <c r="DV100" i="7"/>
  <c r="HU100" i="7" s="1"/>
  <c r="CG92" i="7"/>
  <c r="GF92" i="7" s="1"/>
  <c r="BH89" i="7"/>
  <c r="FG89" i="7" s="1"/>
  <c r="BO3" i="7"/>
  <c r="FN3" i="7" s="1"/>
  <c r="CG94" i="7"/>
  <c r="GF94" i="7" s="1"/>
  <c r="CT91" i="7"/>
  <c r="GS91" i="7" s="1"/>
  <c r="DV89" i="7"/>
  <c r="HU89" i="7" s="1"/>
  <c r="DT99" i="7"/>
  <c r="HS99" i="7" s="1"/>
  <c r="AK94" i="7"/>
  <c r="EJ94" i="7" s="1"/>
  <c r="AY3" i="7"/>
  <c r="EX3" i="7" s="1"/>
  <c r="AO83" i="7"/>
  <c r="EN83" i="7" s="1"/>
  <c r="DM100" i="7"/>
  <c r="HL100" i="7" s="1"/>
  <c r="BF102" i="7"/>
  <c r="FE102" i="7" s="1"/>
  <c r="AZ3" i="7"/>
  <c r="EY3" i="7" s="1"/>
  <c r="DR100" i="7"/>
  <c r="HQ100" i="7" s="1"/>
  <c r="EF93" i="7"/>
  <c r="IE93" i="7" s="1"/>
  <c r="AQ3" i="7"/>
  <c r="EP3" i="7" s="1"/>
  <c r="DR91" i="7"/>
  <c r="HQ91" i="7" s="1"/>
  <c r="DD99" i="7"/>
  <c r="HC99" i="7" s="1"/>
  <c r="ED101" i="7"/>
  <c r="IC101" i="7" s="1"/>
  <c r="DM3" i="7"/>
  <c r="HL3" i="7" s="1"/>
  <c r="BA92" i="7"/>
  <c r="EZ92" i="7" s="1"/>
  <c r="AM3" i="7"/>
  <c r="EL3" i="7" s="1"/>
  <c r="CJ101" i="7"/>
  <c r="GI101" i="7" s="1"/>
  <c r="CY101" i="7"/>
  <c r="GX101" i="7" s="1"/>
  <c r="AO96" i="7"/>
  <c r="EN96" i="7" s="1"/>
  <c r="DD89" i="7"/>
  <c r="HC89" i="7" s="1"/>
  <c r="AR3" i="7"/>
  <c r="EQ3" i="7" s="1"/>
  <c r="CL100" i="7"/>
  <c r="GK100" i="7" s="1"/>
  <c r="BT93" i="7"/>
  <c r="FS93" i="7" s="1"/>
  <c r="CY102" i="7"/>
  <c r="GX102" i="7" s="1"/>
  <c r="BH101" i="7"/>
  <c r="FG101" i="7" s="1"/>
  <c r="BE3" i="7"/>
  <c r="FD3" i="7" s="1"/>
  <c r="BF91" i="7"/>
  <c r="FE91" i="7" s="1"/>
  <c r="BZ100" i="7"/>
  <c r="FY100" i="7" s="1"/>
  <c r="BZ89" i="7"/>
  <c r="FY89" i="7" s="1"/>
  <c r="DJ99" i="7"/>
  <c r="HI99" i="7" s="1"/>
  <c r="CI3" i="7"/>
  <c r="GH3" i="7" s="1"/>
  <c r="DC94" i="7"/>
  <c r="HB94" i="7" s="1"/>
  <c r="BR101" i="7"/>
  <c r="FQ101" i="7" s="1"/>
  <c r="BA3" i="7"/>
  <c r="EZ3" i="7" s="1"/>
  <c r="AY102" i="7"/>
  <c r="EX102" i="7" s="1"/>
  <c r="AR89" i="7"/>
  <c r="EQ89" i="7" s="1"/>
  <c r="BV100" i="7"/>
  <c r="FU100" i="7" s="1"/>
  <c r="EA3" i="7"/>
  <c r="HZ3" i="7" s="1"/>
  <c r="CI102" i="7"/>
  <c r="GH102" i="7" s="1"/>
  <c r="AZ101" i="7"/>
  <c r="EY101" i="7" s="1"/>
  <c r="BF86" i="7"/>
  <c r="FE86" i="7" s="1"/>
  <c r="DM102" i="7"/>
  <c r="HL102" i="7" s="1"/>
  <c r="AR99" i="7"/>
  <c r="EQ99" i="7" s="1"/>
  <c r="BJ89" i="7"/>
  <c r="FI89" i="7" s="1"/>
  <c r="AR97" i="7"/>
  <c r="EQ97" i="7" s="1"/>
  <c r="AQ102" i="7"/>
  <c r="EP102" i="7" s="1"/>
  <c r="DK94" i="7"/>
  <c r="HJ94" i="7" s="1"/>
  <c r="DD3" i="7"/>
  <c r="HC3" i="7" s="1"/>
  <c r="CJ102" i="7"/>
  <c r="GI102" i="7" s="1"/>
  <c r="AQ100" i="7"/>
  <c r="EP100" i="7" s="1"/>
  <c r="DK3" i="7"/>
  <c r="HJ3" i="7" s="1"/>
  <c r="AR101" i="7"/>
  <c r="EQ101" i="7" s="1"/>
  <c r="DR3" i="7"/>
  <c r="HQ3" i="7" s="1"/>
  <c r="BV99" i="7"/>
  <c r="FU99" i="7" s="1"/>
  <c r="DV97" i="7"/>
  <c r="HU97" i="7" s="1"/>
  <c r="BJ88" i="7"/>
  <c r="FI88" i="7" s="1"/>
  <c r="DI102" i="7"/>
  <c r="HH102" i="7" s="1"/>
  <c r="ED95" i="7"/>
  <c r="IC95" i="7" s="1"/>
  <c r="DC100" i="7"/>
  <c r="HB100" i="7" s="1"/>
  <c r="BK90" i="7"/>
  <c r="FJ90" i="7" s="1"/>
  <c r="AX99" i="7"/>
  <c r="EW99" i="7" s="1"/>
  <c r="EG102" i="7"/>
  <c r="IF102" i="7" s="1"/>
  <c r="DK102" i="7"/>
  <c r="HJ102" i="7" s="1"/>
  <c r="DR102" i="7"/>
  <c r="HQ102" i="7" s="1"/>
  <c r="AY100" i="7"/>
  <c r="EX100" i="7" s="1"/>
  <c r="AY94" i="7"/>
  <c r="EX94" i="7" s="1"/>
  <c r="BT102" i="7"/>
  <c r="FS102" i="7" s="1"/>
  <c r="DL97" i="7"/>
  <c r="HK97" i="7" s="1"/>
  <c r="DC3" i="7"/>
  <c r="HB3" i="7" s="1"/>
  <c r="DR86" i="7"/>
  <c r="HQ86" i="7" s="1"/>
  <c r="DC101" i="7"/>
  <c r="HB101" i="7" s="1"/>
  <c r="BA102" i="7"/>
  <c r="EZ102" i="7" s="1"/>
  <c r="CP95" i="7"/>
  <c r="GO95" i="7" s="1"/>
  <c r="BJ97" i="7"/>
  <c r="FI97" i="7" s="1"/>
  <c r="DM92" i="7"/>
  <c r="HL92" i="7" s="1"/>
  <c r="DM101" i="7"/>
  <c r="HL101" i="7" s="1"/>
  <c r="BR95" i="7"/>
  <c r="FQ95" i="7" s="1"/>
  <c r="AQ94" i="7"/>
  <c r="EP94" i="7" s="1"/>
  <c r="CY3" i="7"/>
  <c r="GX3" i="7" s="1"/>
  <c r="DC102" i="7"/>
  <c r="HB102" i="7" s="1"/>
  <c r="BA100" i="7"/>
  <c r="EZ100" i="7" s="1"/>
  <c r="CA90" i="7"/>
  <c r="FZ90" i="7" s="1"/>
  <c r="CL102" i="7"/>
  <c r="GK102" i="7" s="1"/>
  <c r="DL100" i="7"/>
  <c r="HK100" i="7" s="1"/>
  <c r="BF99" i="7"/>
  <c r="FE99" i="7" s="1"/>
  <c r="BA101" i="7"/>
  <c r="EZ101" i="7" s="1"/>
  <c r="CE3" i="7"/>
  <c r="GD3" i="7" s="1"/>
  <c r="DK81" i="7"/>
  <c r="HJ81" i="7" s="1"/>
  <c r="BF3" i="7"/>
  <c r="FE3" i="7" s="1"/>
  <c r="BO101" i="7"/>
  <c r="FN101" i="7" s="1"/>
  <c r="BU5" i="7"/>
  <c r="FT5" i="7" s="1"/>
  <c r="BU20" i="7"/>
  <c r="FT20" i="7" s="1"/>
  <c r="BU10" i="7"/>
  <c r="FT10" i="7" s="1"/>
  <c r="BU12" i="7"/>
  <c r="FT12" i="7" s="1"/>
  <c r="BU22" i="7"/>
  <c r="FT22" i="7" s="1"/>
  <c r="BU24" i="7"/>
  <c r="FT24" i="7" s="1"/>
  <c r="BU9" i="7"/>
  <c r="FT9" i="7" s="1"/>
  <c r="BU29" i="7"/>
  <c r="FT29" i="7" s="1"/>
  <c r="BU6" i="7"/>
  <c r="FT6" i="7" s="1"/>
  <c r="BU8" i="7"/>
  <c r="FT8" i="7" s="1"/>
  <c r="BU13" i="7"/>
  <c r="FT13" i="7" s="1"/>
  <c r="BU28" i="7"/>
  <c r="FT28" i="7" s="1"/>
  <c r="BU4" i="7"/>
  <c r="FT4" i="7" s="1"/>
  <c r="BU38" i="7"/>
  <c r="FT38" i="7" s="1"/>
  <c r="BU43" i="7"/>
  <c r="FT43" i="7" s="1"/>
  <c r="BU31" i="7"/>
  <c r="FT31" i="7" s="1"/>
  <c r="BU55" i="7"/>
  <c r="FT55" i="7" s="1"/>
  <c r="BU73" i="7"/>
  <c r="FT73" i="7" s="1"/>
  <c r="BU84" i="7"/>
  <c r="FT84" i="7" s="1"/>
  <c r="BU44" i="7"/>
  <c r="FT44" i="7" s="1"/>
  <c r="BU50" i="7"/>
  <c r="FT50" i="7" s="1"/>
  <c r="BU61" i="7"/>
  <c r="FT61" i="7" s="1"/>
  <c r="BU67" i="7"/>
  <c r="FT67" i="7" s="1"/>
  <c r="BU71" i="7"/>
  <c r="FT71" i="7" s="1"/>
  <c r="BU82" i="7"/>
  <c r="FT82" i="7" s="1"/>
  <c r="BU26" i="7"/>
  <c r="FT26" i="7" s="1"/>
  <c r="BU46" i="7"/>
  <c r="FT46" i="7" s="1"/>
  <c r="BU70" i="7"/>
  <c r="FT70" i="7" s="1"/>
  <c r="BU87" i="7"/>
  <c r="FT87" i="7" s="1"/>
  <c r="BU37" i="7"/>
  <c r="FT37" i="7" s="1"/>
  <c r="BU39" i="7"/>
  <c r="FT39" i="7" s="1"/>
  <c r="BU62" i="7"/>
  <c r="FT62" i="7" s="1"/>
  <c r="BU59" i="7"/>
  <c r="FT59" i="7" s="1"/>
  <c r="BU64" i="7"/>
  <c r="FT64" i="7" s="1"/>
  <c r="BU74" i="7"/>
  <c r="FT74" i="7" s="1"/>
  <c r="BU41" i="7"/>
  <c r="FT41" i="7" s="1"/>
  <c r="BU48" i="7"/>
  <c r="FT48" i="7" s="1"/>
  <c r="BU57" i="7"/>
  <c r="FT57" i="7" s="1"/>
  <c r="BU75" i="7"/>
  <c r="FT75" i="7" s="1"/>
  <c r="CS102" i="7"/>
  <c r="GR102" i="7" s="1"/>
  <c r="DQ4" i="7"/>
  <c r="HP4" i="7" s="1"/>
  <c r="DQ12" i="7"/>
  <c r="HP12" i="7" s="1"/>
  <c r="DQ19" i="7"/>
  <c r="HP19" i="7" s="1"/>
  <c r="DQ22" i="7"/>
  <c r="HP22" i="7" s="1"/>
  <c r="DQ18" i="7"/>
  <c r="HP18" i="7" s="1"/>
  <c r="DQ27" i="7"/>
  <c r="HP27" i="7" s="1"/>
  <c r="DQ24" i="7"/>
  <c r="HP24" i="7" s="1"/>
  <c r="DQ6" i="7"/>
  <c r="HP6" i="7" s="1"/>
  <c r="DQ14" i="7"/>
  <c r="HP14" i="7" s="1"/>
  <c r="DQ26" i="7"/>
  <c r="HP26" i="7" s="1"/>
  <c r="DQ33" i="7"/>
  <c r="HP33" i="7" s="1"/>
  <c r="DQ29" i="7"/>
  <c r="HP29" i="7" s="1"/>
  <c r="DQ7" i="7"/>
  <c r="HP7" i="7" s="1"/>
  <c r="DQ11" i="7"/>
  <c r="HP11" i="7" s="1"/>
  <c r="DQ5" i="7"/>
  <c r="HP5" i="7" s="1"/>
  <c r="DQ13" i="7"/>
  <c r="HP13" i="7" s="1"/>
  <c r="DQ9" i="7"/>
  <c r="HP9" i="7" s="1"/>
  <c r="DQ28" i="7"/>
  <c r="HP28" i="7" s="1"/>
  <c r="DQ30" i="7"/>
  <c r="HP30" i="7" s="1"/>
  <c r="DQ25" i="7"/>
  <c r="HP25" i="7" s="1"/>
  <c r="DQ23" i="7"/>
  <c r="HP23" i="7" s="1"/>
  <c r="DQ8" i="7"/>
  <c r="HP8" i="7" s="1"/>
  <c r="DQ15" i="7"/>
  <c r="HP15" i="7" s="1"/>
  <c r="DQ21" i="7"/>
  <c r="HP21" i="7" s="1"/>
  <c r="DQ20" i="7"/>
  <c r="HP20" i="7" s="1"/>
  <c r="DQ10" i="7"/>
  <c r="HP10" i="7" s="1"/>
  <c r="DQ40" i="7"/>
  <c r="HP40" i="7" s="1"/>
  <c r="DQ44" i="7"/>
  <c r="HP44" i="7" s="1"/>
  <c r="DQ49" i="7"/>
  <c r="HP49" i="7" s="1"/>
  <c r="DQ35" i="7"/>
  <c r="HP35" i="7" s="1"/>
  <c r="DQ50" i="7"/>
  <c r="HP50" i="7" s="1"/>
  <c r="DQ61" i="7"/>
  <c r="HP61" i="7" s="1"/>
  <c r="DQ67" i="7"/>
  <c r="HP67" i="7" s="1"/>
  <c r="DQ45" i="7"/>
  <c r="HP45" i="7" s="1"/>
  <c r="DQ48" i="7"/>
  <c r="HP48" i="7" s="1"/>
  <c r="DQ71" i="7"/>
  <c r="HP71" i="7" s="1"/>
  <c r="DQ16" i="7"/>
  <c r="HP16" i="7" s="1"/>
  <c r="DQ65" i="7"/>
  <c r="HP65" i="7" s="1"/>
  <c r="DQ82" i="7"/>
  <c r="HP82" i="7" s="1"/>
  <c r="DQ31" i="7"/>
  <c r="HP31" i="7" s="1"/>
  <c r="DQ32" i="7"/>
  <c r="HP32" i="7" s="1"/>
  <c r="DQ34" i="7"/>
  <c r="HP34" i="7" s="1"/>
  <c r="DQ46" i="7"/>
  <c r="HP46" i="7" s="1"/>
  <c r="DQ51" i="7"/>
  <c r="HP51" i="7" s="1"/>
  <c r="DQ54" i="7"/>
  <c r="HP54" i="7" s="1"/>
  <c r="DQ60" i="7"/>
  <c r="HP60" i="7" s="1"/>
  <c r="DQ76" i="7"/>
  <c r="HP76" i="7" s="1"/>
  <c r="DQ70" i="7"/>
  <c r="HP70" i="7" s="1"/>
  <c r="DQ69" i="7"/>
  <c r="HP69" i="7" s="1"/>
  <c r="DQ87" i="7"/>
  <c r="HP87" i="7" s="1"/>
  <c r="DQ17" i="7"/>
  <c r="HP17" i="7" s="1"/>
  <c r="DQ37" i="7"/>
  <c r="HP37" i="7" s="1"/>
  <c r="DQ47" i="7"/>
  <c r="HP47" i="7" s="1"/>
  <c r="DQ56" i="7"/>
  <c r="HP56" i="7" s="1"/>
  <c r="DQ58" i="7"/>
  <c r="HP58" i="7" s="1"/>
  <c r="DQ62" i="7"/>
  <c r="HP62" i="7" s="1"/>
  <c r="DQ74" i="7"/>
  <c r="HP74" i="7" s="1"/>
  <c r="DQ36" i="7"/>
  <c r="HP36" i="7" s="1"/>
  <c r="DQ41" i="7"/>
  <c r="HP41" i="7" s="1"/>
  <c r="DQ52" i="7"/>
  <c r="HP52" i="7" s="1"/>
  <c r="DQ57" i="7"/>
  <c r="HP57" i="7" s="1"/>
  <c r="DQ64" i="7"/>
  <c r="HP64" i="7" s="1"/>
  <c r="DQ63" i="7"/>
  <c r="HP63" i="7" s="1"/>
  <c r="DQ59" i="7"/>
  <c r="HP59" i="7" s="1"/>
  <c r="DQ75" i="7"/>
  <c r="HP75" i="7" s="1"/>
  <c r="DQ38" i="7"/>
  <c r="HP38" i="7" s="1"/>
  <c r="DQ43" i="7"/>
  <c r="HP43" i="7" s="1"/>
  <c r="DQ53" i="7"/>
  <c r="HP53" i="7" s="1"/>
  <c r="DQ68" i="7"/>
  <c r="HP68" i="7" s="1"/>
  <c r="DQ42" i="7"/>
  <c r="HP42" i="7" s="1"/>
  <c r="DQ79" i="7"/>
  <c r="HP79" i="7" s="1"/>
  <c r="DQ39" i="7"/>
  <c r="HP39" i="7" s="1"/>
  <c r="DQ55" i="7"/>
  <c r="HP55" i="7" s="1"/>
  <c r="DQ73" i="7"/>
  <c r="HP73" i="7" s="1"/>
  <c r="DQ66" i="7"/>
  <c r="HP66" i="7" s="1"/>
  <c r="DQ84" i="7"/>
  <c r="HP84" i="7" s="1"/>
  <c r="BC3" i="7"/>
  <c r="FB3" i="7" s="1"/>
  <c r="CB4" i="7"/>
  <c r="GA4" i="7" s="1"/>
  <c r="CB20" i="7"/>
  <c r="GA20" i="7" s="1"/>
  <c r="CB21" i="7"/>
  <c r="GA21" i="7" s="1"/>
  <c r="CB29" i="7"/>
  <c r="GA29" i="7" s="1"/>
  <c r="CB24" i="7"/>
  <c r="GA24" i="7" s="1"/>
  <c r="CB27" i="7"/>
  <c r="GA27" i="7" s="1"/>
  <c r="CB11" i="7"/>
  <c r="GA11" i="7" s="1"/>
  <c r="CB9" i="7"/>
  <c r="GA9" i="7" s="1"/>
  <c r="CB6" i="7"/>
  <c r="GA6" i="7" s="1"/>
  <c r="CB23" i="7"/>
  <c r="GA23" i="7" s="1"/>
  <c r="CB14" i="7"/>
  <c r="GA14" i="7" s="1"/>
  <c r="CB37" i="7"/>
  <c r="GA37" i="7" s="1"/>
  <c r="CB31" i="7"/>
  <c r="GA31" i="7" s="1"/>
  <c r="CB8" i="7"/>
  <c r="GA8" i="7" s="1"/>
  <c r="CB7" i="7"/>
  <c r="GA7" i="7" s="1"/>
  <c r="CB17" i="7"/>
  <c r="GA17" i="7" s="1"/>
  <c r="CB15" i="7"/>
  <c r="GA15" i="7" s="1"/>
  <c r="CB32" i="7"/>
  <c r="GA32" i="7" s="1"/>
  <c r="CB5" i="7"/>
  <c r="GA5" i="7" s="1"/>
  <c r="CB26" i="7"/>
  <c r="GA26" i="7" s="1"/>
  <c r="CB13" i="7"/>
  <c r="GA13" i="7" s="1"/>
  <c r="CB16" i="7"/>
  <c r="GA16" i="7" s="1"/>
  <c r="CB22" i="7"/>
  <c r="GA22" i="7" s="1"/>
  <c r="CB25" i="7"/>
  <c r="GA25" i="7" s="1"/>
  <c r="CB33" i="7"/>
  <c r="GA33" i="7" s="1"/>
  <c r="CB30" i="7"/>
  <c r="GA30" i="7" s="1"/>
  <c r="CB40" i="7"/>
  <c r="GA40" i="7" s="1"/>
  <c r="CB43" i="7"/>
  <c r="GA43" i="7" s="1"/>
  <c r="CB48" i="7"/>
  <c r="GA48" i="7" s="1"/>
  <c r="CB53" i="7"/>
  <c r="GA53" i="7" s="1"/>
  <c r="CB57" i="7"/>
  <c r="GA57" i="7" s="1"/>
  <c r="CB45" i="7"/>
  <c r="GA45" i="7" s="1"/>
  <c r="CB73" i="7"/>
  <c r="GA73" i="7" s="1"/>
  <c r="CB67" i="7"/>
  <c r="GA67" i="7" s="1"/>
  <c r="CB84" i="7"/>
  <c r="GA84" i="7" s="1"/>
  <c r="CB19" i="7"/>
  <c r="GA19" i="7" s="1"/>
  <c r="CB34" i="7"/>
  <c r="GA34" i="7" s="1"/>
  <c r="CB44" i="7"/>
  <c r="GA44" i="7" s="1"/>
  <c r="CB55" i="7"/>
  <c r="GA55" i="7" s="1"/>
  <c r="CB60" i="7"/>
  <c r="GA60" i="7" s="1"/>
  <c r="CB59" i="7"/>
  <c r="GA59" i="7" s="1"/>
  <c r="CB56" i="7"/>
  <c r="GA56" i="7" s="1"/>
  <c r="CB71" i="7"/>
  <c r="GA71" i="7" s="1"/>
  <c r="CB18" i="7"/>
  <c r="GA18" i="7" s="1"/>
  <c r="CB28" i="7"/>
  <c r="GA28" i="7" s="1"/>
  <c r="CB49" i="7"/>
  <c r="GA49" i="7" s="1"/>
  <c r="CB54" i="7"/>
  <c r="GA54" i="7" s="1"/>
  <c r="CB66" i="7"/>
  <c r="GA66" i="7" s="1"/>
  <c r="CB72" i="7"/>
  <c r="GA72" i="7" s="1"/>
  <c r="CB50" i="7"/>
  <c r="GA50" i="7" s="1"/>
  <c r="CB64" i="7"/>
  <c r="GA64" i="7" s="1"/>
  <c r="CB76" i="7"/>
  <c r="GA76" i="7" s="1"/>
  <c r="CB75" i="7"/>
  <c r="GA75" i="7" s="1"/>
  <c r="CB36" i="7"/>
  <c r="GA36" i="7" s="1"/>
  <c r="CB41" i="7"/>
  <c r="GA41" i="7" s="1"/>
  <c r="CB70" i="7"/>
  <c r="GA70" i="7" s="1"/>
  <c r="CB87" i="7"/>
  <c r="GA87" i="7" s="1"/>
  <c r="CB81" i="7"/>
  <c r="GA81" i="7" s="1"/>
  <c r="CB46" i="7"/>
  <c r="GA46" i="7" s="1"/>
  <c r="CB51" i="7"/>
  <c r="GA51" i="7" s="1"/>
  <c r="CB47" i="7"/>
  <c r="GA47" i="7" s="1"/>
  <c r="CB58" i="7"/>
  <c r="GA58" i="7" s="1"/>
  <c r="CB65" i="7"/>
  <c r="GA65" i="7" s="1"/>
  <c r="CB74" i="7"/>
  <c r="GA74" i="7" s="1"/>
  <c r="CB69" i="7"/>
  <c r="GA69" i="7" s="1"/>
  <c r="CB12" i="7"/>
  <c r="GA12" i="7" s="1"/>
  <c r="CB38" i="7"/>
  <c r="GA38" i="7" s="1"/>
  <c r="CB42" i="7"/>
  <c r="GA42" i="7" s="1"/>
  <c r="CB52" i="7"/>
  <c r="GA52" i="7" s="1"/>
  <c r="CB35" i="7"/>
  <c r="GA35" i="7" s="1"/>
  <c r="CB61" i="7"/>
  <c r="GA61" i="7" s="1"/>
  <c r="CB63" i="7"/>
  <c r="GA63" i="7" s="1"/>
  <c r="CB68" i="7"/>
  <c r="GA68" i="7" s="1"/>
  <c r="CB10" i="7"/>
  <c r="GA10" i="7" s="1"/>
  <c r="CB39" i="7"/>
  <c r="GA39" i="7" s="1"/>
  <c r="CB62" i="7"/>
  <c r="GA62" i="7" s="1"/>
  <c r="CB79" i="7"/>
  <c r="GA79" i="7" s="1"/>
  <c r="DH102" i="7"/>
  <c r="HG102" i="7" s="1"/>
  <c r="AV102" i="7"/>
  <c r="EU102" i="7" s="1"/>
  <c r="BC90" i="7"/>
  <c r="FB90" i="7" s="1"/>
  <c r="BG16" i="7"/>
  <c r="FF16" i="7" s="1"/>
  <c r="BG15" i="7"/>
  <c r="FF15" i="7" s="1"/>
  <c r="BG26" i="7"/>
  <c r="FF26" i="7" s="1"/>
  <c r="BG34" i="7"/>
  <c r="FF34" i="7" s="1"/>
  <c r="BG9" i="7"/>
  <c r="FF9" i="7" s="1"/>
  <c r="BG13" i="7"/>
  <c r="FF13" i="7" s="1"/>
  <c r="BG31" i="7"/>
  <c r="FF31" i="7" s="1"/>
  <c r="BG27" i="7"/>
  <c r="FF27" i="7" s="1"/>
  <c r="BG5" i="7"/>
  <c r="FF5" i="7" s="1"/>
  <c r="BG21" i="7"/>
  <c r="FF21" i="7" s="1"/>
  <c r="BG19" i="7"/>
  <c r="FF19" i="7" s="1"/>
  <c r="BG30" i="7"/>
  <c r="FF30" i="7" s="1"/>
  <c r="BG28" i="7"/>
  <c r="FF28" i="7" s="1"/>
  <c r="BG8" i="7"/>
  <c r="FF8" i="7" s="1"/>
  <c r="BG11" i="7"/>
  <c r="FF11" i="7" s="1"/>
  <c r="BG24" i="7"/>
  <c r="FF24" i="7" s="1"/>
  <c r="BG22" i="7"/>
  <c r="FF22" i="7" s="1"/>
  <c r="BG7" i="7"/>
  <c r="FF7" i="7" s="1"/>
  <c r="BG18" i="7"/>
  <c r="FF18" i="7" s="1"/>
  <c r="BG20" i="7"/>
  <c r="FF20" i="7" s="1"/>
  <c r="BG4" i="7"/>
  <c r="FF4" i="7" s="1"/>
  <c r="BG17" i="7"/>
  <c r="FF17" i="7" s="1"/>
  <c r="BG43" i="7"/>
  <c r="FF43" i="7" s="1"/>
  <c r="BG53" i="7"/>
  <c r="FF53" i="7" s="1"/>
  <c r="BG64" i="7"/>
  <c r="FF64" i="7" s="1"/>
  <c r="BG69" i="7"/>
  <c r="FF69" i="7" s="1"/>
  <c r="BG6" i="7"/>
  <c r="FF6" i="7" s="1"/>
  <c r="BG39" i="7"/>
  <c r="FF39" i="7" s="1"/>
  <c r="BG63" i="7"/>
  <c r="FF63" i="7" s="1"/>
  <c r="BG80" i="7"/>
  <c r="FF80" i="7" s="1"/>
  <c r="BG76" i="7"/>
  <c r="FF76" i="7" s="1"/>
  <c r="BG29" i="7"/>
  <c r="FF29" i="7" s="1"/>
  <c r="BG41" i="7"/>
  <c r="FF41" i="7" s="1"/>
  <c r="BG44" i="7"/>
  <c r="FF44" i="7" s="1"/>
  <c r="BG49" i="7"/>
  <c r="FF49" i="7" s="1"/>
  <c r="BG54" i="7"/>
  <c r="FF54" i="7" s="1"/>
  <c r="BG58" i="7"/>
  <c r="FF58" i="7" s="1"/>
  <c r="BG74" i="7"/>
  <c r="FF74" i="7" s="1"/>
  <c r="BG68" i="7"/>
  <c r="FF68" i="7" s="1"/>
  <c r="BG65" i="7"/>
  <c r="FF65" i="7" s="1"/>
  <c r="BG67" i="7"/>
  <c r="FF67" i="7" s="1"/>
  <c r="BG62" i="7"/>
  <c r="FF62" i="7" s="1"/>
  <c r="BG85" i="7"/>
  <c r="FF85" i="7" s="1"/>
  <c r="BG79" i="7"/>
  <c r="FF79" i="7" s="1"/>
  <c r="BG35" i="7"/>
  <c r="FF35" i="7" s="1"/>
  <c r="BG36" i="7"/>
  <c r="FF36" i="7" s="1"/>
  <c r="BG45" i="7"/>
  <c r="FF45" i="7" s="1"/>
  <c r="BG42" i="7"/>
  <c r="FF42" i="7" s="1"/>
  <c r="BG56" i="7"/>
  <c r="FF56" i="7" s="1"/>
  <c r="BG61" i="7"/>
  <c r="FF61" i="7" s="1"/>
  <c r="BG60" i="7"/>
  <c r="FF60" i="7" s="1"/>
  <c r="BG72" i="7"/>
  <c r="FF72" i="7" s="1"/>
  <c r="BG10" i="7"/>
  <c r="FF10" i="7" s="1"/>
  <c r="BG25" i="7"/>
  <c r="FF25" i="7" s="1"/>
  <c r="BG33" i="7"/>
  <c r="FF33" i="7" s="1"/>
  <c r="BG50" i="7"/>
  <c r="FF50" i="7" s="1"/>
  <c r="BG55" i="7"/>
  <c r="FF55" i="7" s="1"/>
  <c r="BG73" i="7"/>
  <c r="FF73" i="7" s="1"/>
  <c r="BG14" i="7"/>
  <c r="FF14" i="7" s="1"/>
  <c r="BG51" i="7"/>
  <c r="FF51" i="7" s="1"/>
  <c r="BG77" i="7"/>
  <c r="FF77" i="7" s="1"/>
  <c r="BG12" i="7"/>
  <c r="FF12" i="7" s="1"/>
  <c r="BG32" i="7"/>
  <c r="FF32" i="7" s="1"/>
  <c r="BG37" i="7"/>
  <c r="FF37" i="7" s="1"/>
  <c r="BG40" i="7"/>
  <c r="FF40" i="7" s="1"/>
  <c r="BG71" i="7"/>
  <c r="FF71" i="7" s="1"/>
  <c r="BG57" i="7"/>
  <c r="FF57" i="7" s="1"/>
  <c r="BG88" i="7"/>
  <c r="FF88" i="7" s="1"/>
  <c r="BG82" i="7"/>
  <c r="FF82" i="7" s="1"/>
  <c r="BG23" i="7"/>
  <c r="FF23" i="7" s="1"/>
  <c r="BG38" i="7"/>
  <c r="FF38" i="7" s="1"/>
  <c r="BG47" i="7"/>
  <c r="FF47" i="7" s="1"/>
  <c r="BG52" i="7"/>
  <c r="FF52" i="7" s="1"/>
  <c r="BG48" i="7"/>
  <c r="FF48" i="7" s="1"/>
  <c r="BG59" i="7"/>
  <c r="FF59" i="7" s="1"/>
  <c r="BG66" i="7"/>
  <c r="FF66" i="7" s="1"/>
  <c r="BG75" i="7"/>
  <c r="FF75" i="7" s="1"/>
  <c r="BG46" i="7"/>
  <c r="FF46" i="7" s="1"/>
  <c r="BG87" i="7"/>
  <c r="FF87" i="7" s="1"/>
  <c r="DS16" i="7"/>
  <c r="HR16" i="7" s="1"/>
  <c r="DS9" i="7"/>
  <c r="HR9" i="7" s="1"/>
  <c r="DS12" i="7"/>
  <c r="HR12" i="7" s="1"/>
  <c r="DS31" i="7"/>
  <c r="HR31" i="7" s="1"/>
  <c r="DS27" i="7"/>
  <c r="HR27" i="7" s="1"/>
  <c r="DS5" i="7"/>
  <c r="HR5" i="7" s="1"/>
  <c r="DS7" i="7"/>
  <c r="HR7" i="7" s="1"/>
  <c r="DS21" i="7"/>
  <c r="HR21" i="7" s="1"/>
  <c r="DS30" i="7"/>
  <c r="HR30" i="7" s="1"/>
  <c r="DS11" i="7"/>
  <c r="HR11" i="7" s="1"/>
  <c r="DS10" i="7"/>
  <c r="HR10" i="7" s="1"/>
  <c r="DS19" i="7"/>
  <c r="HR19" i="7" s="1"/>
  <c r="DS15" i="7"/>
  <c r="HR15" i="7" s="1"/>
  <c r="DS28" i="7"/>
  <c r="HR28" i="7" s="1"/>
  <c r="DS6" i="7"/>
  <c r="HR6" i="7" s="1"/>
  <c r="DS13" i="7"/>
  <c r="HR13" i="7" s="1"/>
  <c r="DS24" i="7"/>
  <c r="HR24" i="7" s="1"/>
  <c r="DS4" i="7"/>
  <c r="HR4" i="7" s="1"/>
  <c r="DS18" i="7"/>
  <c r="HR18" i="7" s="1"/>
  <c r="DS20" i="7"/>
  <c r="HR20" i="7" s="1"/>
  <c r="DS26" i="7"/>
  <c r="HR26" i="7" s="1"/>
  <c r="DS22" i="7"/>
  <c r="HR22" i="7" s="1"/>
  <c r="DS8" i="7"/>
  <c r="HR8" i="7" s="1"/>
  <c r="DS23" i="7"/>
  <c r="HR23" i="7" s="1"/>
  <c r="DS53" i="7"/>
  <c r="HR53" i="7" s="1"/>
  <c r="DS43" i="7"/>
  <c r="HR43" i="7" s="1"/>
  <c r="DS64" i="7"/>
  <c r="HR64" i="7" s="1"/>
  <c r="DS69" i="7"/>
  <c r="HR69" i="7" s="1"/>
  <c r="DS17" i="7"/>
  <c r="HR17" i="7" s="1"/>
  <c r="DS63" i="7"/>
  <c r="HR63" i="7" s="1"/>
  <c r="DS80" i="7"/>
  <c r="HR80" i="7" s="1"/>
  <c r="DS41" i="7"/>
  <c r="HR41" i="7" s="1"/>
  <c r="DS44" i="7"/>
  <c r="HR44" i="7" s="1"/>
  <c r="DS49" i="7"/>
  <c r="HR49" i="7" s="1"/>
  <c r="DS58" i="7"/>
  <c r="HR58" i="7" s="1"/>
  <c r="DS46" i="7"/>
  <c r="HR46" i="7" s="1"/>
  <c r="DS74" i="7"/>
  <c r="HR74" i="7" s="1"/>
  <c r="DS68" i="7"/>
  <c r="HR68" i="7" s="1"/>
  <c r="DS67" i="7"/>
  <c r="HR67" i="7" s="1"/>
  <c r="DS76" i="7"/>
  <c r="HR76" i="7" s="1"/>
  <c r="DS85" i="7"/>
  <c r="HR85" i="7" s="1"/>
  <c r="DS79" i="7"/>
  <c r="HR79" i="7" s="1"/>
  <c r="DS35" i="7"/>
  <c r="HR35" i="7" s="1"/>
  <c r="DS32" i="7"/>
  <c r="HR32" i="7" s="1"/>
  <c r="DS29" i="7"/>
  <c r="HR29" i="7" s="1"/>
  <c r="DS45" i="7"/>
  <c r="HR45" i="7" s="1"/>
  <c r="DS56" i="7"/>
  <c r="HR56" i="7" s="1"/>
  <c r="DS60" i="7"/>
  <c r="HR60" i="7" s="1"/>
  <c r="DS72" i="7"/>
  <c r="HR72" i="7" s="1"/>
  <c r="DS38" i="7"/>
  <c r="HR38" i="7" s="1"/>
  <c r="DS34" i="7"/>
  <c r="HR34" i="7" s="1"/>
  <c r="DS33" i="7"/>
  <c r="HR33" i="7" s="1"/>
  <c r="DS39" i="7"/>
  <c r="HR39" i="7" s="1"/>
  <c r="DS50" i="7"/>
  <c r="HR50" i="7" s="1"/>
  <c r="DS55" i="7"/>
  <c r="HR55" i="7" s="1"/>
  <c r="DS73" i="7"/>
  <c r="HR73" i="7" s="1"/>
  <c r="DS61" i="7"/>
  <c r="HR61" i="7" s="1"/>
  <c r="DS51" i="7"/>
  <c r="HR51" i="7" s="1"/>
  <c r="DS54" i="7"/>
  <c r="HR54" i="7" s="1"/>
  <c r="DS66" i="7"/>
  <c r="HR66" i="7" s="1"/>
  <c r="DS65" i="7"/>
  <c r="HR65" i="7" s="1"/>
  <c r="DS77" i="7"/>
  <c r="HR77" i="7" s="1"/>
  <c r="DS14" i="7"/>
  <c r="HR14" i="7" s="1"/>
  <c r="DS37" i="7"/>
  <c r="HR37" i="7" s="1"/>
  <c r="DS25" i="7"/>
  <c r="HR25" i="7" s="1"/>
  <c r="DS36" i="7"/>
  <c r="HR36" i="7" s="1"/>
  <c r="DS40" i="7"/>
  <c r="HR40" i="7" s="1"/>
  <c r="DS42" i="7"/>
  <c r="HR42" i="7" s="1"/>
  <c r="DS71" i="7"/>
  <c r="HR71" i="7" s="1"/>
  <c r="DS82" i="7"/>
  <c r="HR82" i="7" s="1"/>
  <c r="DS47" i="7"/>
  <c r="HR47" i="7" s="1"/>
  <c r="DS52" i="7"/>
  <c r="HR52" i="7" s="1"/>
  <c r="DS48" i="7"/>
  <c r="HR48" i="7" s="1"/>
  <c r="DS59" i="7"/>
  <c r="HR59" i="7" s="1"/>
  <c r="DS57" i="7"/>
  <c r="HR57" i="7" s="1"/>
  <c r="DS75" i="7"/>
  <c r="HR75" i="7" s="1"/>
  <c r="DS70" i="7"/>
  <c r="HR70" i="7" s="1"/>
  <c r="DY100" i="7"/>
  <c r="HX100" i="7" s="1"/>
  <c r="AZ14" i="7"/>
  <c r="EY14" i="7" s="1"/>
  <c r="AZ29" i="7"/>
  <c r="EY29" i="7" s="1"/>
  <c r="AZ31" i="7"/>
  <c r="EY31" i="7" s="1"/>
  <c r="AZ21" i="7"/>
  <c r="EY21" i="7" s="1"/>
  <c r="AZ15" i="7"/>
  <c r="EY15" i="7" s="1"/>
  <c r="AZ24" i="7"/>
  <c r="EY24" i="7" s="1"/>
  <c r="AZ34" i="7"/>
  <c r="EY34" i="7" s="1"/>
  <c r="AZ9" i="7"/>
  <c r="EY9" i="7" s="1"/>
  <c r="AZ7" i="7"/>
  <c r="EY7" i="7" s="1"/>
  <c r="AZ16" i="7"/>
  <c r="EY16" i="7" s="1"/>
  <c r="AZ5" i="7"/>
  <c r="EY5" i="7" s="1"/>
  <c r="AZ10" i="7"/>
  <c r="EY10" i="7" s="1"/>
  <c r="AZ18" i="7"/>
  <c r="EY18" i="7" s="1"/>
  <c r="AZ17" i="7"/>
  <c r="EY17" i="7" s="1"/>
  <c r="AZ25" i="7"/>
  <c r="EY25" i="7" s="1"/>
  <c r="AZ27" i="7"/>
  <c r="EY27" i="7" s="1"/>
  <c r="AZ11" i="7"/>
  <c r="EY11" i="7" s="1"/>
  <c r="AZ13" i="7"/>
  <c r="EY13" i="7" s="1"/>
  <c r="AZ20" i="7"/>
  <c r="EY20" i="7" s="1"/>
  <c r="AZ23" i="7"/>
  <c r="EY23" i="7" s="1"/>
  <c r="AZ4" i="7"/>
  <c r="EY4" i="7" s="1"/>
  <c r="AZ6" i="7"/>
  <c r="EY6" i="7" s="1"/>
  <c r="AZ19" i="7"/>
  <c r="EY19" i="7" s="1"/>
  <c r="AZ26" i="7"/>
  <c r="EY26" i="7" s="1"/>
  <c r="AZ28" i="7"/>
  <c r="EY28" i="7" s="1"/>
  <c r="AZ22" i="7"/>
  <c r="EY22" i="7" s="1"/>
  <c r="AZ30" i="7"/>
  <c r="EY30" i="7" s="1"/>
  <c r="AZ38" i="7"/>
  <c r="EY38" i="7" s="1"/>
  <c r="AZ48" i="7"/>
  <c r="EY48" i="7" s="1"/>
  <c r="AZ57" i="7"/>
  <c r="EY57" i="7" s="1"/>
  <c r="AZ59" i="7"/>
  <c r="EY59" i="7" s="1"/>
  <c r="AZ63" i="7"/>
  <c r="EY63" i="7" s="1"/>
  <c r="AZ65" i="7"/>
  <c r="EY65" i="7" s="1"/>
  <c r="AZ75" i="7"/>
  <c r="EY75" i="7" s="1"/>
  <c r="AZ37" i="7"/>
  <c r="EY37" i="7" s="1"/>
  <c r="AZ42" i="7"/>
  <c r="EY42" i="7" s="1"/>
  <c r="AZ53" i="7"/>
  <c r="EY53" i="7" s="1"/>
  <c r="AZ58" i="7"/>
  <c r="EY58" i="7" s="1"/>
  <c r="AZ76" i="7"/>
  <c r="EY76" i="7" s="1"/>
  <c r="AZ73" i="7"/>
  <c r="EY73" i="7" s="1"/>
  <c r="AZ44" i="7"/>
  <c r="EY44" i="7" s="1"/>
  <c r="AZ69" i="7"/>
  <c r="EY69" i="7" s="1"/>
  <c r="AZ80" i="7"/>
  <c r="EY80" i="7" s="1"/>
  <c r="AZ54" i="7"/>
  <c r="EY54" i="7" s="1"/>
  <c r="AZ56" i="7"/>
  <c r="EY56" i="7" s="1"/>
  <c r="AZ74" i="7"/>
  <c r="EY74" i="7" s="1"/>
  <c r="AZ67" i="7"/>
  <c r="EY67" i="7" s="1"/>
  <c r="AZ39" i="7"/>
  <c r="EY39" i="7" s="1"/>
  <c r="AZ41" i="7"/>
  <c r="EY41" i="7" s="1"/>
  <c r="AZ45" i="7"/>
  <c r="EY45" i="7" s="1"/>
  <c r="AZ50" i="7"/>
  <c r="EY50" i="7" s="1"/>
  <c r="AZ40" i="7"/>
  <c r="EY40" i="7" s="1"/>
  <c r="AZ51" i="7"/>
  <c r="EY51" i="7" s="1"/>
  <c r="AZ62" i="7"/>
  <c r="EY62" i="7" s="1"/>
  <c r="AZ55" i="7"/>
  <c r="EY55" i="7" s="1"/>
  <c r="AZ60" i="7"/>
  <c r="EY60" i="7" s="1"/>
  <c r="AZ68" i="7"/>
  <c r="EY68" i="7" s="1"/>
  <c r="AZ32" i="7"/>
  <c r="EY32" i="7" s="1"/>
  <c r="AZ46" i="7"/>
  <c r="EY46" i="7" s="1"/>
  <c r="AZ43" i="7"/>
  <c r="EY43" i="7" s="1"/>
  <c r="AZ72" i="7"/>
  <c r="EY72" i="7" s="1"/>
  <c r="AZ64" i="7"/>
  <c r="EY64" i="7" s="1"/>
  <c r="AZ8" i="7"/>
  <c r="EY8" i="7" s="1"/>
  <c r="AZ33" i="7"/>
  <c r="EY33" i="7" s="1"/>
  <c r="AZ36" i="7"/>
  <c r="EY36" i="7" s="1"/>
  <c r="AZ35" i="7"/>
  <c r="EY35" i="7" s="1"/>
  <c r="AZ49" i="7"/>
  <c r="EY49" i="7" s="1"/>
  <c r="AZ66" i="7"/>
  <c r="EY66" i="7" s="1"/>
  <c r="AZ83" i="7"/>
  <c r="EY83" i="7" s="1"/>
  <c r="AZ77" i="7"/>
  <c r="EY77" i="7" s="1"/>
  <c r="AZ12" i="7"/>
  <c r="EY12" i="7" s="1"/>
  <c r="AZ47" i="7"/>
  <c r="EY47" i="7" s="1"/>
  <c r="AZ52" i="7"/>
  <c r="EY52" i="7" s="1"/>
  <c r="AZ61" i="7"/>
  <c r="EY61" i="7" s="1"/>
  <c r="AZ71" i="7"/>
  <c r="EY71" i="7" s="1"/>
  <c r="AZ70" i="7"/>
  <c r="EY70" i="7" s="1"/>
  <c r="AZ88" i="7"/>
  <c r="EY88" i="7" s="1"/>
  <c r="AZ82" i="7"/>
  <c r="EY82" i="7" s="1"/>
  <c r="AZ79" i="7"/>
  <c r="EY79" i="7" s="1"/>
  <c r="DL5" i="7"/>
  <c r="HK5" i="7" s="1"/>
  <c r="DL29" i="7"/>
  <c r="HK29" i="7" s="1"/>
  <c r="DL31" i="7"/>
  <c r="HK31" i="7" s="1"/>
  <c r="DL16" i="7"/>
  <c r="HK16" i="7" s="1"/>
  <c r="DL7" i="7"/>
  <c r="HK7" i="7" s="1"/>
  <c r="DL18" i="7"/>
  <c r="HK18" i="7" s="1"/>
  <c r="DL17" i="7"/>
  <c r="HK17" i="7" s="1"/>
  <c r="DL10" i="7"/>
  <c r="HK10" i="7" s="1"/>
  <c r="DL23" i="7"/>
  <c r="HK23" i="7" s="1"/>
  <c r="DL26" i="7"/>
  <c r="HK26" i="7" s="1"/>
  <c r="DL4" i="7"/>
  <c r="HK4" i="7" s="1"/>
  <c r="DL22" i="7"/>
  <c r="HK22" i="7" s="1"/>
  <c r="DL30" i="7"/>
  <c r="HK30" i="7" s="1"/>
  <c r="DL12" i="7"/>
  <c r="HK12" i="7" s="1"/>
  <c r="DL38" i="7"/>
  <c r="HK38" i="7" s="1"/>
  <c r="DL63" i="7"/>
  <c r="HK63" i="7" s="1"/>
  <c r="DL75" i="7"/>
  <c r="HK75" i="7" s="1"/>
  <c r="DL37" i="7"/>
  <c r="HK37" i="7" s="1"/>
  <c r="DL36" i="7"/>
  <c r="HK36" i="7" s="1"/>
  <c r="DL58" i="7"/>
  <c r="HK58" i="7" s="1"/>
  <c r="DL33" i="7"/>
  <c r="HK33" i="7" s="1"/>
  <c r="DL44" i="7"/>
  <c r="HK44" i="7" s="1"/>
  <c r="DL69" i="7"/>
  <c r="HK69" i="7" s="1"/>
  <c r="DL32" i="7"/>
  <c r="HK32" i="7" s="1"/>
  <c r="DL55" i="7"/>
  <c r="HK55" i="7" s="1"/>
  <c r="DL74" i="7"/>
  <c r="HK74" i="7" s="1"/>
  <c r="DL65" i="7"/>
  <c r="HK65" i="7" s="1"/>
  <c r="DL50" i="7"/>
  <c r="HK50" i="7" s="1"/>
  <c r="DL62" i="7"/>
  <c r="HK62" i="7" s="1"/>
  <c r="DL68" i="7"/>
  <c r="HK68" i="7" s="1"/>
  <c r="DL40" i="7"/>
  <c r="HK40" i="7" s="1"/>
  <c r="DL54" i="7"/>
  <c r="HK54" i="7" s="1"/>
  <c r="DL83" i="7"/>
  <c r="HK83" i="7" s="1"/>
  <c r="DL77" i="7"/>
  <c r="HK77" i="7" s="1"/>
  <c r="DL25" i="7"/>
  <c r="HK25" i="7" s="1"/>
  <c r="DL43" i="7"/>
  <c r="HK43" i="7" s="1"/>
  <c r="DL61" i="7"/>
  <c r="HK61" i="7" s="1"/>
  <c r="DL71" i="7"/>
  <c r="HK71" i="7" s="1"/>
  <c r="DL70" i="7"/>
  <c r="HK70" i="7" s="1"/>
  <c r="DA102" i="7"/>
  <c r="GZ102" i="7" s="1"/>
  <c r="DS87" i="7"/>
  <c r="HR87" i="7" s="1"/>
  <c r="CM100" i="7"/>
  <c r="GL100" i="7" s="1"/>
  <c r="BU102" i="7"/>
  <c r="FT102" i="7" s="1"/>
  <c r="AM5" i="7"/>
  <c r="EL5" i="7" s="1"/>
  <c r="AM29" i="7"/>
  <c r="EL29" i="7" s="1"/>
  <c r="AM7" i="7"/>
  <c r="EL7" i="7" s="1"/>
  <c r="AM23" i="7"/>
  <c r="EL23" i="7" s="1"/>
  <c r="AM21" i="7"/>
  <c r="EL21" i="7" s="1"/>
  <c r="AM22" i="7"/>
  <c r="EL22" i="7" s="1"/>
  <c r="AM26" i="7"/>
  <c r="EL26" i="7" s="1"/>
  <c r="AM32" i="7"/>
  <c r="EL32" i="7" s="1"/>
  <c r="AM25" i="7"/>
  <c r="EL25" i="7" s="1"/>
  <c r="AM17" i="7"/>
  <c r="EL17" i="7" s="1"/>
  <c r="AM19" i="7"/>
  <c r="EL19" i="7" s="1"/>
  <c r="AM18" i="7"/>
  <c r="EL18" i="7" s="1"/>
  <c r="AM28" i="7"/>
  <c r="EL28" i="7" s="1"/>
  <c r="AM73" i="7"/>
  <c r="EL73" i="7" s="1"/>
  <c r="AM33" i="7"/>
  <c r="EL33" i="7" s="1"/>
  <c r="AM43" i="7"/>
  <c r="EL43" i="7" s="1"/>
  <c r="AM67" i="7"/>
  <c r="EL67" i="7" s="1"/>
  <c r="AM48" i="7"/>
  <c r="EL48" i="7" s="1"/>
  <c r="AM44" i="7"/>
  <c r="EL44" i="7" s="1"/>
  <c r="AM62" i="7"/>
  <c r="EL62" i="7" s="1"/>
  <c r="AM72" i="7"/>
  <c r="EL72" i="7" s="1"/>
  <c r="AM58" i="7"/>
  <c r="EL58" i="7" s="1"/>
  <c r="AM60" i="7"/>
  <c r="EL60" i="7" s="1"/>
  <c r="AM65" i="7"/>
  <c r="EL65" i="7" s="1"/>
  <c r="AM76" i="7"/>
  <c r="EL76" i="7" s="1"/>
  <c r="AM38" i="7"/>
  <c r="EL38" i="7" s="1"/>
  <c r="AM59" i="7"/>
  <c r="EL59" i="7" s="1"/>
  <c r="AM61" i="7"/>
  <c r="EL61" i="7" s="1"/>
  <c r="AM50" i="7"/>
  <c r="EL50" i="7" s="1"/>
  <c r="AM37" i="7"/>
  <c r="EL37" i="7" s="1"/>
  <c r="AM45" i="7"/>
  <c r="EL45" i="7" s="1"/>
  <c r="AM12" i="7"/>
  <c r="EL12" i="7" s="1"/>
  <c r="AM11" i="7"/>
  <c r="EL11" i="7" s="1"/>
  <c r="AM40" i="7"/>
  <c r="EL40" i="7" s="1"/>
  <c r="AM36" i="7"/>
  <c r="EL36" i="7" s="1"/>
  <c r="AM57" i="7"/>
  <c r="EL57" i="7" s="1"/>
  <c r="AM68" i="7"/>
  <c r="EL68" i="7" s="1"/>
  <c r="AM86" i="7"/>
  <c r="EL86" i="7" s="1"/>
  <c r="AM42" i="7"/>
  <c r="EL42" i="7" s="1"/>
  <c r="AM46" i="7"/>
  <c r="EL46" i="7" s="1"/>
  <c r="AM51" i="7"/>
  <c r="EL51" i="7" s="1"/>
  <c r="AM63" i="7"/>
  <c r="EL63" i="7" s="1"/>
  <c r="AM69" i="7"/>
  <c r="EL69" i="7" s="1"/>
  <c r="CY5" i="7"/>
  <c r="GX5" i="7" s="1"/>
  <c r="CY4" i="7"/>
  <c r="GX4" i="7" s="1"/>
  <c r="CY20" i="7"/>
  <c r="GX20" i="7" s="1"/>
  <c r="CY26" i="7"/>
  <c r="GX26" i="7" s="1"/>
  <c r="CY29" i="7"/>
  <c r="GX29" i="7" s="1"/>
  <c r="CY11" i="7"/>
  <c r="GX11" i="7" s="1"/>
  <c r="CY23" i="7"/>
  <c r="GX23" i="7" s="1"/>
  <c r="CY13" i="7"/>
  <c r="GX13" i="7" s="1"/>
  <c r="CY15" i="7"/>
  <c r="GX15" i="7" s="1"/>
  <c r="CY9" i="7"/>
  <c r="GX9" i="7" s="1"/>
  <c r="CY22" i="7"/>
  <c r="GX22" i="7" s="1"/>
  <c r="CY30" i="7"/>
  <c r="GX30" i="7" s="1"/>
  <c r="CY7" i="7"/>
  <c r="GX7" i="7" s="1"/>
  <c r="CY16" i="7"/>
  <c r="GX16" i="7" s="1"/>
  <c r="CY25" i="7"/>
  <c r="GX25" i="7" s="1"/>
  <c r="CY27" i="7"/>
  <c r="GX27" i="7" s="1"/>
  <c r="CY10" i="7"/>
  <c r="GX10" i="7" s="1"/>
  <c r="CY17" i="7"/>
  <c r="GX17" i="7" s="1"/>
  <c r="CY14" i="7"/>
  <c r="GX14" i="7" s="1"/>
  <c r="CY6" i="7"/>
  <c r="GX6" i="7" s="1"/>
  <c r="CY19" i="7"/>
  <c r="GX19" i="7" s="1"/>
  <c r="CY18" i="7"/>
  <c r="GX18" i="7" s="1"/>
  <c r="CY28" i="7"/>
  <c r="GX28" i="7" s="1"/>
  <c r="CY37" i="7"/>
  <c r="GX37" i="7" s="1"/>
  <c r="CY31" i="7"/>
  <c r="GX31" i="7" s="1"/>
  <c r="CY47" i="7"/>
  <c r="GX47" i="7" s="1"/>
  <c r="CY73" i="7"/>
  <c r="GX73" i="7" s="1"/>
  <c r="CY24" i="7"/>
  <c r="GX24" i="7" s="1"/>
  <c r="CY36" i="7"/>
  <c r="GX36" i="7" s="1"/>
  <c r="CY67" i="7"/>
  <c r="GX67" i="7" s="1"/>
  <c r="CY84" i="7"/>
  <c r="GX84" i="7" s="1"/>
  <c r="CY78" i="7"/>
  <c r="GX78" i="7" s="1"/>
  <c r="CY35" i="7"/>
  <c r="GX35" i="7" s="1"/>
  <c r="CY43" i="7"/>
  <c r="GX43" i="7" s="1"/>
  <c r="CY48" i="7"/>
  <c r="GX48" i="7" s="1"/>
  <c r="CY53" i="7"/>
  <c r="GX53" i="7" s="1"/>
  <c r="CY44" i="7"/>
  <c r="GX44" i="7" s="1"/>
  <c r="CY55" i="7"/>
  <c r="GX55" i="7" s="1"/>
  <c r="CY62" i="7"/>
  <c r="GX62" i="7" s="1"/>
  <c r="CY72" i="7"/>
  <c r="GX72" i="7" s="1"/>
  <c r="CY71" i="7"/>
  <c r="GX71" i="7" s="1"/>
  <c r="CY8" i="7"/>
  <c r="GX8" i="7" s="1"/>
  <c r="CY49" i="7"/>
  <c r="GX49" i="7" s="1"/>
  <c r="CY58" i="7"/>
  <c r="GX58" i="7" s="1"/>
  <c r="CY60" i="7"/>
  <c r="GX60" i="7" s="1"/>
  <c r="CY64" i="7"/>
  <c r="GX64" i="7" s="1"/>
  <c r="CY76" i="7"/>
  <c r="GX76" i="7" s="1"/>
  <c r="CY21" i="7"/>
  <c r="GX21" i="7" s="1"/>
  <c r="CY33" i="7"/>
  <c r="GX33" i="7" s="1"/>
  <c r="CY34" i="7"/>
  <c r="GX34" i="7" s="1"/>
  <c r="CY32" i="7"/>
  <c r="GX32" i="7" s="1"/>
  <c r="CY38" i="7"/>
  <c r="GX38" i="7" s="1"/>
  <c r="CY41" i="7"/>
  <c r="GX41" i="7" s="1"/>
  <c r="CY54" i="7"/>
  <c r="GX54" i="7" s="1"/>
  <c r="CY59" i="7"/>
  <c r="GX59" i="7" s="1"/>
  <c r="CY45" i="7"/>
  <c r="GX45" i="7" s="1"/>
  <c r="CY70" i="7"/>
  <c r="GX70" i="7" s="1"/>
  <c r="CY61" i="7"/>
  <c r="GX61" i="7" s="1"/>
  <c r="CY81" i="7"/>
  <c r="GX81" i="7" s="1"/>
  <c r="CY40" i="7"/>
  <c r="GX40" i="7" s="1"/>
  <c r="CY57" i="7"/>
  <c r="GX57" i="7" s="1"/>
  <c r="CY56" i="7"/>
  <c r="GX56" i="7" s="1"/>
  <c r="CY75" i="7"/>
  <c r="GX75" i="7" s="1"/>
  <c r="CY50" i="7"/>
  <c r="GX50" i="7" s="1"/>
  <c r="CY65" i="7"/>
  <c r="GX65" i="7" s="1"/>
  <c r="CY68" i="7"/>
  <c r="GX68" i="7" s="1"/>
  <c r="CY86" i="7"/>
  <c r="GX86" i="7" s="1"/>
  <c r="CY12" i="7"/>
  <c r="GX12" i="7" s="1"/>
  <c r="CY42" i="7"/>
  <c r="GX42" i="7" s="1"/>
  <c r="CY39" i="7"/>
  <c r="GX39" i="7" s="1"/>
  <c r="CY46" i="7"/>
  <c r="GX46" i="7" s="1"/>
  <c r="CY51" i="7"/>
  <c r="GX51" i="7" s="1"/>
  <c r="CY52" i="7"/>
  <c r="GX52" i="7" s="1"/>
  <c r="CY63" i="7"/>
  <c r="GX63" i="7" s="1"/>
  <c r="CY69" i="7"/>
  <c r="GX69" i="7" s="1"/>
  <c r="DG3" i="7"/>
  <c r="HF3" i="7" s="1"/>
  <c r="AU3" i="7"/>
  <c r="ET3" i="7" s="1"/>
  <c r="CE102" i="7"/>
  <c r="GD102" i="7" s="1"/>
  <c r="DP101" i="7"/>
  <c r="HO101" i="7" s="1"/>
  <c r="AM98" i="7"/>
  <c r="EL98" i="7" s="1"/>
  <c r="EC92" i="7"/>
  <c r="IB92" i="7" s="1"/>
  <c r="BP84" i="7"/>
  <c r="FO84" i="7" s="1"/>
  <c r="CJ8" i="7"/>
  <c r="GI8" i="7" s="1"/>
  <c r="CJ10" i="7"/>
  <c r="GI10" i="7" s="1"/>
  <c r="CJ12" i="7"/>
  <c r="GI12" i="7" s="1"/>
  <c r="CJ19" i="7"/>
  <c r="GI19" i="7" s="1"/>
  <c r="CJ30" i="7"/>
  <c r="GI30" i="7" s="1"/>
  <c r="CJ4" i="7"/>
  <c r="GI4" i="7" s="1"/>
  <c r="CJ6" i="7"/>
  <c r="GI6" i="7" s="1"/>
  <c r="CJ15" i="7"/>
  <c r="GI15" i="7" s="1"/>
  <c r="CJ20" i="7"/>
  <c r="GI20" i="7" s="1"/>
  <c r="CJ29" i="7"/>
  <c r="GI29" i="7" s="1"/>
  <c r="CJ9" i="7"/>
  <c r="GI9" i="7" s="1"/>
  <c r="CJ24" i="7"/>
  <c r="GI24" i="7" s="1"/>
  <c r="CJ27" i="7"/>
  <c r="GI27" i="7" s="1"/>
  <c r="CJ11" i="7"/>
  <c r="GI11" i="7" s="1"/>
  <c r="CJ23" i="7"/>
  <c r="GI23" i="7" s="1"/>
  <c r="CJ7" i="7"/>
  <c r="GI7" i="7" s="1"/>
  <c r="CJ17" i="7"/>
  <c r="GI17" i="7" s="1"/>
  <c r="CJ14" i="7"/>
  <c r="GI14" i="7" s="1"/>
  <c r="CJ32" i="7"/>
  <c r="GI32" i="7" s="1"/>
  <c r="CJ5" i="7"/>
  <c r="GI5" i="7" s="1"/>
  <c r="CJ26" i="7"/>
  <c r="GI26" i="7" s="1"/>
  <c r="CJ18" i="7"/>
  <c r="GI18" i="7" s="1"/>
  <c r="CJ13" i="7"/>
  <c r="GI13" i="7" s="1"/>
  <c r="CJ16" i="7"/>
  <c r="GI16" i="7" s="1"/>
  <c r="CJ21" i="7"/>
  <c r="GI21" i="7" s="1"/>
  <c r="CJ22" i="7"/>
  <c r="GI22" i="7" s="1"/>
  <c r="CJ25" i="7"/>
  <c r="GI25" i="7" s="1"/>
  <c r="CJ39" i="7"/>
  <c r="GI39" i="7" s="1"/>
  <c r="CJ41" i="7"/>
  <c r="GI41" i="7" s="1"/>
  <c r="CJ62" i="7"/>
  <c r="GI62" i="7" s="1"/>
  <c r="CJ45" i="7"/>
  <c r="GI45" i="7" s="1"/>
  <c r="CJ79" i="7"/>
  <c r="GI79" i="7" s="1"/>
  <c r="CJ37" i="7"/>
  <c r="GI37" i="7" s="1"/>
  <c r="CJ40" i="7"/>
  <c r="GI40" i="7" s="1"/>
  <c r="CJ43" i="7"/>
  <c r="GI43" i="7" s="1"/>
  <c r="CJ48" i="7"/>
  <c r="GI48" i="7" s="1"/>
  <c r="CJ57" i="7"/>
  <c r="GI57" i="7" s="1"/>
  <c r="CJ73" i="7"/>
  <c r="GI73" i="7" s="1"/>
  <c r="CJ67" i="7"/>
  <c r="GI67" i="7" s="1"/>
  <c r="CJ84" i="7"/>
  <c r="GI84" i="7" s="1"/>
  <c r="CJ78" i="7"/>
  <c r="GI78" i="7" s="1"/>
  <c r="CJ34" i="7"/>
  <c r="GI34" i="7" s="1"/>
  <c r="CJ31" i="7"/>
  <c r="GI31" i="7" s="1"/>
  <c r="CJ38" i="7"/>
  <c r="GI38" i="7" s="1"/>
  <c r="CJ44" i="7"/>
  <c r="GI44" i="7" s="1"/>
  <c r="CJ55" i="7"/>
  <c r="GI55" i="7" s="1"/>
  <c r="CJ60" i="7"/>
  <c r="GI60" i="7" s="1"/>
  <c r="CJ59" i="7"/>
  <c r="GI59" i="7" s="1"/>
  <c r="CJ64" i="7"/>
  <c r="GI64" i="7" s="1"/>
  <c r="CJ71" i="7"/>
  <c r="GI71" i="7" s="1"/>
  <c r="CJ49" i="7"/>
  <c r="GI49" i="7" s="1"/>
  <c r="CJ54" i="7"/>
  <c r="GI54" i="7" s="1"/>
  <c r="CJ66" i="7"/>
  <c r="GI66" i="7" s="1"/>
  <c r="CJ56" i="7"/>
  <c r="GI56" i="7" s="1"/>
  <c r="CJ72" i="7"/>
  <c r="GI72" i="7" s="1"/>
  <c r="CJ50" i="7"/>
  <c r="GI50" i="7" s="1"/>
  <c r="CJ76" i="7"/>
  <c r="GI76" i="7" s="1"/>
  <c r="CJ28" i="7"/>
  <c r="GI28" i="7" s="1"/>
  <c r="CJ36" i="7"/>
  <c r="GI36" i="7" s="1"/>
  <c r="CJ53" i="7"/>
  <c r="GI53" i="7" s="1"/>
  <c r="CJ70" i="7"/>
  <c r="GI70" i="7" s="1"/>
  <c r="CJ87" i="7"/>
  <c r="GI87" i="7" s="1"/>
  <c r="CJ81" i="7"/>
  <c r="GI81" i="7" s="1"/>
  <c r="CJ33" i="7"/>
  <c r="GI33" i="7" s="1"/>
  <c r="CJ35" i="7"/>
  <c r="GI35" i="7" s="1"/>
  <c r="CJ46" i="7"/>
  <c r="GI46" i="7" s="1"/>
  <c r="CJ51" i="7"/>
  <c r="GI51" i="7" s="1"/>
  <c r="CJ47" i="7"/>
  <c r="GI47" i="7" s="1"/>
  <c r="CJ58" i="7"/>
  <c r="GI58" i="7" s="1"/>
  <c r="CJ65" i="7"/>
  <c r="GI65" i="7" s="1"/>
  <c r="CJ74" i="7"/>
  <c r="GI74" i="7" s="1"/>
  <c r="CJ42" i="7"/>
  <c r="GI42" i="7" s="1"/>
  <c r="CJ52" i="7"/>
  <c r="GI52" i="7" s="1"/>
  <c r="CJ61" i="7"/>
  <c r="GI61" i="7" s="1"/>
  <c r="CJ63" i="7"/>
  <c r="GI63" i="7" s="1"/>
  <c r="CJ68" i="7"/>
  <c r="GI68" i="7" s="1"/>
  <c r="CJ75" i="7"/>
  <c r="GI75" i="7" s="1"/>
  <c r="CJ69" i="7"/>
  <c r="GI69" i="7" s="1"/>
  <c r="CT102" i="7"/>
  <c r="GS102" i="7" s="1"/>
  <c r="EE101" i="7"/>
  <c r="ID101" i="7" s="1"/>
  <c r="BS101" i="7"/>
  <c r="FR101" i="7" s="1"/>
  <c r="BV9" i="7"/>
  <c r="FU9" i="7" s="1"/>
  <c r="BV7" i="7"/>
  <c r="FU7" i="7" s="1"/>
  <c r="BV13" i="7"/>
  <c r="FU13" i="7" s="1"/>
  <c r="BV15" i="7"/>
  <c r="FU15" i="7" s="1"/>
  <c r="BV11" i="7"/>
  <c r="FU11" i="7" s="1"/>
  <c r="BV8" i="7"/>
  <c r="FU8" i="7" s="1"/>
  <c r="BV35" i="7"/>
  <c r="FU35" i="7" s="1"/>
  <c r="BV33" i="7"/>
  <c r="FU33" i="7" s="1"/>
  <c r="BV6" i="7"/>
  <c r="FU6" i="7" s="1"/>
  <c r="BV5" i="7"/>
  <c r="FU5" i="7" s="1"/>
  <c r="BV21" i="7"/>
  <c r="FU21" i="7" s="1"/>
  <c r="BV16" i="7"/>
  <c r="FU16" i="7" s="1"/>
  <c r="BV30" i="7"/>
  <c r="FU30" i="7" s="1"/>
  <c r="BV24" i="7"/>
  <c r="FU24" i="7" s="1"/>
  <c r="BV14" i="7"/>
  <c r="FU14" i="7" s="1"/>
  <c r="BV12" i="7"/>
  <c r="FU12" i="7" s="1"/>
  <c r="BV26" i="7"/>
  <c r="FU26" i="7" s="1"/>
  <c r="BV4" i="7"/>
  <c r="FU4" i="7" s="1"/>
  <c r="BV23" i="7"/>
  <c r="FU23" i="7" s="1"/>
  <c r="BV31" i="7"/>
  <c r="FU31" i="7" s="1"/>
  <c r="BV25" i="7"/>
  <c r="FU25" i="7" s="1"/>
  <c r="BV17" i="7"/>
  <c r="FU17" i="7" s="1"/>
  <c r="BV28" i="7"/>
  <c r="FU28" i="7" s="1"/>
  <c r="BV10" i="7"/>
  <c r="FU10" i="7" s="1"/>
  <c r="BV18" i="7"/>
  <c r="FU18" i="7" s="1"/>
  <c r="BV20" i="7"/>
  <c r="FU20" i="7" s="1"/>
  <c r="BV27" i="7"/>
  <c r="FU27" i="7" s="1"/>
  <c r="BV39" i="7"/>
  <c r="FU39" i="7" s="1"/>
  <c r="BV47" i="7"/>
  <c r="FU47" i="7" s="1"/>
  <c r="BV52" i="7"/>
  <c r="FU52" i="7" s="1"/>
  <c r="BV53" i="7"/>
  <c r="FU53" i="7" s="1"/>
  <c r="BV64" i="7"/>
  <c r="FU64" i="7" s="1"/>
  <c r="BV43" i="7"/>
  <c r="FU43" i="7" s="1"/>
  <c r="BV70" i="7"/>
  <c r="FU70" i="7" s="1"/>
  <c r="BV48" i="7"/>
  <c r="FU48" i="7" s="1"/>
  <c r="BV74" i="7"/>
  <c r="FU74" i="7" s="1"/>
  <c r="BV29" i="7"/>
  <c r="FU29" i="7" s="1"/>
  <c r="BV42" i="7"/>
  <c r="FU42" i="7" s="1"/>
  <c r="BV68" i="7"/>
  <c r="FU68" i="7" s="1"/>
  <c r="BV85" i="7"/>
  <c r="FU85" i="7" s="1"/>
  <c r="BV79" i="7"/>
  <c r="FU79" i="7" s="1"/>
  <c r="BV32" i="7"/>
  <c r="FU32" i="7" s="1"/>
  <c r="BV36" i="7"/>
  <c r="FU36" i="7" s="1"/>
  <c r="BV44" i="7"/>
  <c r="FU44" i="7" s="1"/>
  <c r="BV49" i="7"/>
  <c r="FU49" i="7" s="1"/>
  <c r="BV54" i="7"/>
  <c r="FU54" i="7" s="1"/>
  <c r="BV45" i="7"/>
  <c r="FU45" i="7" s="1"/>
  <c r="BV56" i="7"/>
  <c r="FU56" i="7" s="1"/>
  <c r="BV63" i="7"/>
  <c r="FU63" i="7" s="1"/>
  <c r="BV73" i="7"/>
  <c r="FU73" i="7" s="1"/>
  <c r="BV72" i="7"/>
  <c r="FU72" i="7" s="1"/>
  <c r="BV40" i="7"/>
  <c r="FU40" i="7" s="1"/>
  <c r="BV38" i="7"/>
  <c r="FU38" i="7" s="1"/>
  <c r="BV50" i="7"/>
  <c r="FU50" i="7" s="1"/>
  <c r="BV59" i="7"/>
  <c r="FU59" i="7" s="1"/>
  <c r="BV61" i="7"/>
  <c r="FU61" i="7" s="1"/>
  <c r="BV65" i="7"/>
  <c r="FU65" i="7" s="1"/>
  <c r="BV22" i="7"/>
  <c r="FU22" i="7" s="1"/>
  <c r="BV51" i="7"/>
  <c r="FU51" i="7" s="1"/>
  <c r="BV60" i="7"/>
  <c r="FU60" i="7" s="1"/>
  <c r="BV66" i="7"/>
  <c r="FU66" i="7" s="1"/>
  <c r="BV77" i="7"/>
  <c r="FU77" i="7" s="1"/>
  <c r="BV19" i="7"/>
  <c r="FU19" i="7" s="1"/>
  <c r="BV34" i="7"/>
  <c r="FU34" i="7" s="1"/>
  <c r="BV46" i="7"/>
  <c r="FU46" i="7" s="1"/>
  <c r="BV55" i="7"/>
  <c r="FU55" i="7" s="1"/>
  <c r="BV71" i="7"/>
  <c r="FU71" i="7" s="1"/>
  <c r="BV62" i="7"/>
  <c r="FU62" i="7" s="1"/>
  <c r="BV67" i="7"/>
  <c r="FU67" i="7" s="1"/>
  <c r="BV82" i="7"/>
  <c r="FU82" i="7" s="1"/>
  <c r="BV41" i="7"/>
  <c r="FU41" i="7" s="1"/>
  <c r="BV37" i="7"/>
  <c r="FU37" i="7" s="1"/>
  <c r="BV58" i="7"/>
  <c r="FU58" i="7" s="1"/>
  <c r="BV57" i="7"/>
  <c r="FU57" i="7" s="1"/>
  <c r="BV76" i="7"/>
  <c r="FU76" i="7" s="1"/>
  <c r="BV69" i="7"/>
  <c r="FU69" i="7" s="1"/>
  <c r="BV87" i="7"/>
  <c r="FU87" i="7" s="1"/>
  <c r="EB3" i="7"/>
  <c r="IA3" i="7" s="1"/>
  <c r="BP3" i="7"/>
  <c r="FO3" i="7" s="1"/>
  <c r="CZ102" i="7"/>
  <c r="GY102" i="7" s="1"/>
  <c r="AN102" i="7"/>
  <c r="EM102" i="7" s="1"/>
  <c r="BY101" i="7"/>
  <c r="FX101" i="7" s="1"/>
  <c r="DJ100" i="7"/>
  <c r="HI100" i="7" s="1"/>
  <c r="DB99" i="7"/>
  <c r="HA99" i="7" s="1"/>
  <c r="CU94" i="7"/>
  <c r="GT94" i="7" s="1"/>
  <c r="CN89" i="7"/>
  <c r="GM89" i="7" s="1"/>
  <c r="BO4" i="7"/>
  <c r="FN4" i="7" s="1"/>
  <c r="BO14" i="7"/>
  <c r="FN14" i="7" s="1"/>
  <c r="BO12" i="7"/>
  <c r="FN12" i="7" s="1"/>
  <c r="BO17" i="7"/>
  <c r="FN17" i="7" s="1"/>
  <c r="BO20" i="7"/>
  <c r="FN20" i="7" s="1"/>
  <c r="BO23" i="7"/>
  <c r="FN23" i="7" s="1"/>
  <c r="BO32" i="7"/>
  <c r="FN32" i="7" s="1"/>
  <c r="BO16" i="7"/>
  <c r="FN16" i="7" s="1"/>
  <c r="BO26" i="7"/>
  <c r="FN26" i="7" s="1"/>
  <c r="BO34" i="7"/>
  <c r="FN34" i="7" s="1"/>
  <c r="BO25" i="7"/>
  <c r="FN25" i="7" s="1"/>
  <c r="BO9" i="7"/>
  <c r="FN9" i="7" s="1"/>
  <c r="BO13" i="7"/>
  <c r="FN13" i="7" s="1"/>
  <c r="BO31" i="7"/>
  <c r="FN31" i="7" s="1"/>
  <c r="BO27" i="7"/>
  <c r="FN27" i="7" s="1"/>
  <c r="BO5" i="7"/>
  <c r="FN5" i="7" s="1"/>
  <c r="BO7" i="7"/>
  <c r="FN7" i="7" s="1"/>
  <c r="BO21" i="7"/>
  <c r="FN21" i="7" s="1"/>
  <c r="BO30" i="7"/>
  <c r="FN30" i="7" s="1"/>
  <c r="BO6" i="7"/>
  <c r="FN6" i="7" s="1"/>
  <c r="BO28" i="7"/>
  <c r="FN28" i="7" s="1"/>
  <c r="BO11" i="7"/>
  <c r="FN11" i="7" s="1"/>
  <c r="BO24" i="7"/>
  <c r="FN24" i="7" s="1"/>
  <c r="BO8" i="7"/>
  <c r="FN8" i="7" s="1"/>
  <c r="BO10" i="7"/>
  <c r="FN10" i="7" s="1"/>
  <c r="BO18" i="7"/>
  <c r="FN18" i="7" s="1"/>
  <c r="BO15" i="7"/>
  <c r="FN15" i="7" s="1"/>
  <c r="BO19" i="7"/>
  <c r="FN19" i="7" s="1"/>
  <c r="BO38" i="7"/>
  <c r="FN38" i="7" s="1"/>
  <c r="BO22" i="7"/>
  <c r="FN22" i="7" s="1"/>
  <c r="BO42" i="7"/>
  <c r="FN42" i="7" s="1"/>
  <c r="BO47" i="7"/>
  <c r="FN47" i="7" s="1"/>
  <c r="BO52" i="7"/>
  <c r="FN52" i="7" s="1"/>
  <c r="BO48" i="7"/>
  <c r="FN48" i="7" s="1"/>
  <c r="BO59" i="7"/>
  <c r="FN59" i="7" s="1"/>
  <c r="BO54" i="7"/>
  <c r="FN54" i="7" s="1"/>
  <c r="BO75" i="7"/>
  <c r="FN75" i="7" s="1"/>
  <c r="BO43" i="7"/>
  <c r="FN43" i="7" s="1"/>
  <c r="BO53" i="7"/>
  <c r="FN53" i="7" s="1"/>
  <c r="BO39" i="7"/>
  <c r="FN39" i="7" s="1"/>
  <c r="BO64" i="7"/>
  <c r="FN64" i="7" s="1"/>
  <c r="BO62" i="7"/>
  <c r="FN62" i="7" s="1"/>
  <c r="BO69" i="7"/>
  <c r="FN69" i="7" s="1"/>
  <c r="BO57" i="7"/>
  <c r="FN57" i="7" s="1"/>
  <c r="BO63" i="7"/>
  <c r="FN63" i="7" s="1"/>
  <c r="BO65" i="7"/>
  <c r="FN65" i="7" s="1"/>
  <c r="BO80" i="7"/>
  <c r="FN80" i="7" s="1"/>
  <c r="BO33" i="7"/>
  <c r="FN33" i="7" s="1"/>
  <c r="BO41" i="7"/>
  <c r="FN41" i="7" s="1"/>
  <c r="BO44" i="7"/>
  <c r="FN44" i="7" s="1"/>
  <c r="BO49" i="7"/>
  <c r="FN49" i="7" s="1"/>
  <c r="BO58" i="7"/>
  <c r="FN58" i="7" s="1"/>
  <c r="BO74" i="7"/>
  <c r="FN74" i="7" s="1"/>
  <c r="BO68" i="7"/>
  <c r="FN68" i="7" s="1"/>
  <c r="BO67" i="7"/>
  <c r="FN67" i="7" s="1"/>
  <c r="BO85" i="7"/>
  <c r="FN85" i="7" s="1"/>
  <c r="BO35" i="7"/>
  <c r="FN35" i="7" s="1"/>
  <c r="BO45" i="7"/>
  <c r="FN45" i="7" s="1"/>
  <c r="BO56" i="7"/>
  <c r="FN56" i="7" s="1"/>
  <c r="BO61" i="7"/>
  <c r="FN61" i="7" s="1"/>
  <c r="BO60" i="7"/>
  <c r="FN60" i="7" s="1"/>
  <c r="BO72" i="7"/>
  <c r="FN72" i="7" s="1"/>
  <c r="BO50" i="7"/>
  <c r="FN50" i="7" s="1"/>
  <c r="BO46" i="7"/>
  <c r="FN46" i="7" s="1"/>
  <c r="BO55" i="7"/>
  <c r="FN55" i="7" s="1"/>
  <c r="BO73" i="7"/>
  <c r="FN73" i="7" s="1"/>
  <c r="BO29" i="7"/>
  <c r="FN29" i="7" s="1"/>
  <c r="BO36" i="7"/>
  <c r="FN36" i="7" s="1"/>
  <c r="BO51" i="7"/>
  <c r="FN51" i="7" s="1"/>
  <c r="BO77" i="7"/>
  <c r="FN77" i="7" s="1"/>
  <c r="BO37" i="7"/>
  <c r="FN37" i="7" s="1"/>
  <c r="BO40" i="7"/>
  <c r="FN40" i="7" s="1"/>
  <c r="BO71" i="7"/>
  <c r="FN71" i="7" s="1"/>
  <c r="BO88" i="7"/>
  <c r="FN88" i="7" s="1"/>
  <c r="BO82" i="7"/>
  <c r="FN82" i="7" s="1"/>
  <c r="EA14" i="7"/>
  <c r="HZ14" i="7" s="1"/>
  <c r="EA17" i="7"/>
  <c r="HZ17" i="7" s="1"/>
  <c r="EA23" i="7"/>
  <c r="HZ23" i="7" s="1"/>
  <c r="EA16" i="7"/>
  <c r="HZ16" i="7" s="1"/>
  <c r="EA9" i="7"/>
  <c r="HZ9" i="7" s="1"/>
  <c r="EA10" i="7"/>
  <c r="HZ10" i="7" s="1"/>
  <c r="EA12" i="7"/>
  <c r="HZ12" i="7" s="1"/>
  <c r="EA21" i="7"/>
  <c r="HZ21" i="7" s="1"/>
  <c r="EA31" i="7"/>
  <c r="HZ31" i="7" s="1"/>
  <c r="EA27" i="7"/>
  <c r="HZ27" i="7" s="1"/>
  <c r="EA5" i="7"/>
  <c r="HZ5" i="7" s="1"/>
  <c r="EA4" i="7"/>
  <c r="HZ4" i="7" s="1"/>
  <c r="EA7" i="7"/>
  <c r="HZ7" i="7" s="1"/>
  <c r="EA13" i="7"/>
  <c r="HZ13" i="7" s="1"/>
  <c r="EA6" i="7"/>
  <c r="HZ6" i="7" s="1"/>
  <c r="EA26" i="7"/>
  <c r="HZ26" i="7" s="1"/>
  <c r="EA30" i="7"/>
  <c r="HZ30" i="7" s="1"/>
  <c r="EA11" i="7"/>
  <c r="HZ11" i="7" s="1"/>
  <c r="EA15" i="7"/>
  <c r="HZ15" i="7" s="1"/>
  <c r="EA28" i="7"/>
  <c r="HZ28" i="7" s="1"/>
  <c r="EA24" i="7"/>
  <c r="HZ24" i="7" s="1"/>
  <c r="EA20" i="7"/>
  <c r="HZ20" i="7" s="1"/>
  <c r="EA25" i="7"/>
  <c r="HZ25" i="7" s="1"/>
  <c r="EA18" i="7"/>
  <c r="HZ18" i="7" s="1"/>
  <c r="EA47" i="7"/>
  <c r="HZ47" i="7" s="1"/>
  <c r="EA52" i="7"/>
  <c r="HZ52" i="7" s="1"/>
  <c r="EA48" i="7"/>
  <c r="HZ48" i="7" s="1"/>
  <c r="EA59" i="7"/>
  <c r="HZ59" i="7" s="1"/>
  <c r="EA75" i="7"/>
  <c r="HZ75" i="7" s="1"/>
  <c r="EA36" i="7"/>
  <c r="HZ36" i="7" s="1"/>
  <c r="EA53" i="7"/>
  <c r="HZ53" i="7" s="1"/>
  <c r="EA43" i="7"/>
  <c r="HZ43" i="7" s="1"/>
  <c r="EA64" i="7"/>
  <c r="HZ64" i="7" s="1"/>
  <c r="EA69" i="7"/>
  <c r="HZ69" i="7" s="1"/>
  <c r="EA63" i="7"/>
  <c r="HZ63" i="7" s="1"/>
  <c r="EA57" i="7"/>
  <c r="HZ57" i="7" s="1"/>
  <c r="EA80" i="7"/>
  <c r="HZ80" i="7" s="1"/>
  <c r="EA41" i="7"/>
  <c r="HZ41" i="7" s="1"/>
  <c r="EA44" i="7"/>
  <c r="HZ44" i="7" s="1"/>
  <c r="EA49" i="7"/>
  <c r="HZ49" i="7" s="1"/>
  <c r="EA58" i="7"/>
  <c r="HZ58" i="7" s="1"/>
  <c r="EA54" i="7"/>
  <c r="HZ54" i="7" s="1"/>
  <c r="EA74" i="7"/>
  <c r="HZ74" i="7" s="1"/>
  <c r="EA68" i="7"/>
  <c r="HZ68" i="7" s="1"/>
  <c r="EA67" i="7"/>
  <c r="HZ67" i="7" s="1"/>
  <c r="EA85" i="7"/>
  <c r="HZ85" i="7" s="1"/>
  <c r="EA19" i="7"/>
  <c r="HZ19" i="7" s="1"/>
  <c r="EA32" i="7"/>
  <c r="HZ32" i="7" s="1"/>
  <c r="EA35" i="7"/>
  <c r="HZ35" i="7" s="1"/>
  <c r="EA22" i="7"/>
  <c r="HZ22" i="7" s="1"/>
  <c r="EA45" i="7"/>
  <c r="HZ45" i="7" s="1"/>
  <c r="EA42" i="7"/>
  <c r="HZ42" i="7" s="1"/>
  <c r="EA56" i="7"/>
  <c r="HZ56" i="7" s="1"/>
  <c r="EA60" i="7"/>
  <c r="HZ60" i="7" s="1"/>
  <c r="EA62" i="7"/>
  <c r="HZ62" i="7" s="1"/>
  <c r="EA61" i="7"/>
  <c r="HZ61" i="7" s="1"/>
  <c r="EA72" i="7"/>
  <c r="HZ72" i="7" s="1"/>
  <c r="EA8" i="7"/>
  <c r="HZ8" i="7" s="1"/>
  <c r="EA38" i="7"/>
  <c r="HZ38" i="7" s="1"/>
  <c r="EA34" i="7"/>
  <c r="HZ34" i="7" s="1"/>
  <c r="EA33" i="7"/>
  <c r="HZ33" i="7" s="1"/>
  <c r="EA39" i="7"/>
  <c r="HZ39" i="7" s="1"/>
  <c r="EA50" i="7"/>
  <c r="HZ50" i="7" s="1"/>
  <c r="EA55" i="7"/>
  <c r="HZ55" i="7" s="1"/>
  <c r="EA73" i="7"/>
  <c r="HZ73" i="7" s="1"/>
  <c r="EA51" i="7"/>
  <c r="HZ51" i="7" s="1"/>
  <c r="EA46" i="7"/>
  <c r="HZ46" i="7" s="1"/>
  <c r="EA66" i="7"/>
  <c r="HZ66" i="7" s="1"/>
  <c r="EA77" i="7"/>
  <c r="HZ77" i="7" s="1"/>
  <c r="EA37" i="7"/>
  <c r="HZ37" i="7" s="1"/>
  <c r="EA29" i="7"/>
  <c r="HZ29" i="7" s="1"/>
  <c r="EA40" i="7"/>
  <c r="HZ40" i="7" s="1"/>
  <c r="EA65" i="7"/>
  <c r="HZ65" i="7" s="1"/>
  <c r="EA71" i="7"/>
  <c r="HZ71" i="7" s="1"/>
  <c r="EA82" i="7"/>
  <c r="HZ82" i="7" s="1"/>
  <c r="BW3" i="7"/>
  <c r="FV3" i="7" s="1"/>
  <c r="DG102" i="7"/>
  <c r="HF102" i="7" s="1"/>
  <c r="AU102" i="7"/>
  <c r="ET102" i="7" s="1"/>
  <c r="CF101" i="7"/>
  <c r="GE101" i="7" s="1"/>
  <c r="DQ100" i="7"/>
  <c r="HP100" i="7" s="1"/>
  <c r="BB95" i="7"/>
  <c r="FA95" i="7" s="1"/>
  <c r="AU90" i="7"/>
  <c r="ET90" i="7" s="1"/>
  <c r="BH8" i="7"/>
  <c r="FG8" i="7" s="1"/>
  <c r="BH12" i="7"/>
  <c r="FG12" i="7" s="1"/>
  <c r="BH14" i="7"/>
  <c r="FG14" i="7" s="1"/>
  <c r="BH29" i="7"/>
  <c r="FG29" i="7" s="1"/>
  <c r="BH31" i="7"/>
  <c r="FG31" i="7" s="1"/>
  <c r="BH10" i="7"/>
  <c r="FG10" i="7" s="1"/>
  <c r="BH24" i="7"/>
  <c r="FG24" i="7" s="1"/>
  <c r="BH9" i="7"/>
  <c r="FG9" i="7" s="1"/>
  <c r="BH16" i="7"/>
  <c r="FG16" i="7" s="1"/>
  <c r="BH5" i="7"/>
  <c r="FG5" i="7" s="1"/>
  <c r="BH6" i="7"/>
  <c r="FG6" i="7" s="1"/>
  <c r="BH18" i="7"/>
  <c r="FG18" i="7" s="1"/>
  <c r="BH17" i="7"/>
  <c r="FG17" i="7" s="1"/>
  <c r="BH13" i="7"/>
  <c r="FG13" i="7" s="1"/>
  <c r="BH20" i="7"/>
  <c r="FG20" i="7" s="1"/>
  <c r="BH23" i="7"/>
  <c r="FG23" i="7" s="1"/>
  <c r="BH4" i="7"/>
  <c r="FG4" i="7" s="1"/>
  <c r="BH11" i="7"/>
  <c r="FG11" i="7" s="1"/>
  <c r="BH19" i="7"/>
  <c r="FG19" i="7" s="1"/>
  <c r="BH21" i="7"/>
  <c r="FG21" i="7" s="1"/>
  <c r="BH28" i="7"/>
  <c r="FG28" i="7" s="1"/>
  <c r="BH30" i="7"/>
  <c r="FG30" i="7" s="1"/>
  <c r="BH47" i="7"/>
  <c r="FG47" i="7" s="1"/>
  <c r="BH52" i="7"/>
  <c r="FG52" i="7" s="1"/>
  <c r="BH61" i="7"/>
  <c r="FG61" i="7" s="1"/>
  <c r="BH71" i="7"/>
  <c r="FG71" i="7" s="1"/>
  <c r="BH70" i="7"/>
  <c r="FG70" i="7" s="1"/>
  <c r="BH88" i="7"/>
  <c r="FG88" i="7" s="1"/>
  <c r="BH38" i="7"/>
  <c r="FG38" i="7" s="1"/>
  <c r="BH35" i="7"/>
  <c r="FG35" i="7" s="1"/>
  <c r="BH48" i="7"/>
  <c r="FG48" i="7" s="1"/>
  <c r="BH57" i="7"/>
  <c r="FG57" i="7" s="1"/>
  <c r="BH59" i="7"/>
  <c r="FG59" i="7" s="1"/>
  <c r="BH63" i="7"/>
  <c r="FG63" i="7" s="1"/>
  <c r="BH75" i="7"/>
  <c r="FG75" i="7" s="1"/>
  <c r="BH7" i="7"/>
  <c r="FG7" i="7" s="1"/>
  <c r="BH25" i="7"/>
  <c r="FG25" i="7" s="1"/>
  <c r="BH26" i="7"/>
  <c r="FG26" i="7" s="1"/>
  <c r="BH32" i="7"/>
  <c r="FG32" i="7" s="1"/>
  <c r="BH37" i="7"/>
  <c r="FG37" i="7" s="1"/>
  <c r="BH42" i="7"/>
  <c r="FG42" i="7" s="1"/>
  <c r="BH53" i="7"/>
  <c r="FG53" i="7" s="1"/>
  <c r="BH58" i="7"/>
  <c r="FG58" i="7" s="1"/>
  <c r="BH76" i="7"/>
  <c r="FG76" i="7" s="1"/>
  <c r="BH15" i="7"/>
  <c r="FG15" i="7" s="1"/>
  <c r="BH22" i="7"/>
  <c r="FG22" i="7" s="1"/>
  <c r="BH44" i="7"/>
  <c r="FG44" i="7" s="1"/>
  <c r="BH54" i="7"/>
  <c r="FG54" i="7" s="1"/>
  <c r="BH69" i="7"/>
  <c r="FG69" i="7" s="1"/>
  <c r="BH80" i="7"/>
  <c r="FG80" i="7" s="1"/>
  <c r="BH73" i="7"/>
  <c r="FG73" i="7" s="1"/>
  <c r="BH56" i="7"/>
  <c r="FG56" i="7" s="1"/>
  <c r="BH40" i="7"/>
  <c r="FG40" i="7" s="1"/>
  <c r="BH74" i="7"/>
  <c r="FG74" i="7" s="1"/>
  <c r="BH65" i="7"/>
  <c r="FG65" i="7" s="1"/>
  <c r="BH67" i="7"/>
  <c r="FG67" i="7" s="1"/>
  <c r="BH85" i="7"/>
  <c r="FG85" i="7" s="1"/>
  <c r="BH34" i="7"/>
  <c r="FG34" i="7" s="1"/>
  <c r="BH41" i="7"/>
  <c r="FG41" i="7" s="1"/>
  <c r="BH39" i="7"/>
  <c r="FG39" i="7" s="1"/>
  <c r="BH45" i="7"/>
  <c r="FG45" i="7" s="1"/>
  <c r="BH43" i="7"/>
  <c r="FG43" i="7" s="1"/>
  <c r="BH50" i="7"/>
  <c r="FG50" i="7" s="1"/>
  <c r="BH51" i="7"/>
  <c r="FG51" i="7" s="1"/>
  <c r="BH55" i="7"/>
  <c r="FG55" i="7" s="1"/>
  <c r="BH62" i="7"/>
  <c r="FG62" i="7" s="1"/>
  <c r="BH64" i="7"/>
  <c r="FG64" i="7" s="1"/>
  <c r="BH68" i="7"/>
  <c r="FG68" i="7" s="1"/>
  <c r="BH33" i="7"/>
  <c r="FG33" i="7" s="1"/>
  <c r="BH46" i="7"/>
  <c r="FG46" i="7" s="1"/>
  <c r="BH49" i="7"/>
  <c r="FG49" i="7" s="1"/>
  <c r="BH72" i="7"/>
  <c r="FG72" i="7" s="1"/>
  <c r="BH27" i="7"/>
  <c r="FG27" i="7" s="1"/>
  <c r="BH36" i="7"/>
  <c r="FG36" i="7" s="1"/>
  <c r="BH66" i="7"/>
  <c r="FG66" i="7" s="1"/>
  <c r="BH60" i="7"/>
  <c r="FG60" i="7" s="1"/>
  <c r="BH83" i="7"/>
  <c r="FG83" i="7" s="1"/>
  <c r="BH77" i="7"/>
  <c r="FG77" i="7" s="1"/>
  <c r="DT12" i="7"/>
  <c r="HS12" i="7" s="1"/>
  <c r="DT8" i="7"/>
  <c r="HS8" i="7" s="1"/>
  <c r="DT26" i="7"/>
  <c r="HS26" i="7" s="1"/>
  <c r="DT5" i="7"/>
  <c r="HS5" i="7" s="1"/>
  <c r="DT6" i="7"/>
  <c r="HS6" i="7" s="1"/>
  <c r="DT14" i="7"/>
  <c r="HS14" i="7" s="1"/>
  <c r="DT29" i="7"/>
  <c r="HS29" i="7" s="1"/>
  <c r="DT31" i="7"/>
  <c r="HS31" i="7" s="1"/>
  <c r="DT24" i="7"/>
  <c r="HS24" i="7" s="1"/>
  <c r="DT9" i="7"/>
  <c r="HS9" i="7" s="1"/>
  <c r="DT16" i="7"/>
  <c r="HS16" i="7" s="1"/>
  <c r="DT20" i="7"/>
  <c r="HS20" i="7" s="1"/>
  <c r="DT25" i="7"/>
  <c r="HS25" i="7" s="1"/>
  <c r="DT7" i="7"/>
  <c r="HS7" i="7" s="1"/>
  <c r="DT15" i="7"/>
  <c r="HS15" i="7" s="1"/>
  <c r="DT18" i="7"/>
  <c r="HS18" i="7" s="1"/>
  <c r="DT17" i="7"/>
  <c r="HS17" i="7" s="1"/>
  <c r="DT21" i="7"/>
  <c r="HS21" i="7" s="1"/>
  <c r="DT11" i="7"/>
  <c r="HS11" i="7" s="1"/>
  <c r="DT13" i="7"/>
  <c r="HS13" i="7" s="1"/>
  <c r="DT23" i="7"/>
  <c r="HS23" i="7" s="1"/>
  <c r="DT4" i="7"/>
  <c r="HS4" i="7" s="1"/>
  <c r="DT10" i="7"/>
  <c r="HS10" i="7" s="1"/>
  <c r="DT19" i="7"/>
  <c r="HS19" i="7" s="1"/>
  <c r="DT28" i="7"/>
  <c r="HS28" i="7" s="1"/>
  <c r="DT34" i="7"/>
  <c r="HS34" i="7" s="1"/>
  <c r="DT42" i="7"/>
  <c r="HS42" i="7" s="1"/>
  <c r="DT47" i="7"/>
  <c r="HS47" i="7" s="1"/>
  <c r="DT52" i="7"/>
  <c r="HS52" i="7" s="1"/>
  <c r="DT43" i="7"/>
  <c r="HS43" i="7" s="1"/>
  <c r="DT61" i="7"/>
  <c r="HS61" i="7" s="1"/>
  <c r="DT60" i="7"/>
  <c r="HS60" i="7" s="1"/>
  <c r="DT64" i="7"/>
  <c r="HS64" i="7" s="1"/>
  <c r="DT71" i="7"/>
  <c r="HS71" i="7" s="1"/>
  <c r="DT70" i="7"/>
  <c r="HS70" i="7" s="1"/>
  <c r="DT30" i="7"/>
  <c r="HS30" i="7" s="1"/>
  <c r="DT48" i="7"/>
  <c r="HS48" i="7" s="1"/>
  <c r="DT57" i="7"/>
  <c r="HS57" i="7" s="1"/>
  <c r="DT59" i="7"/>
  <c r="HS59" i="7" s="1"/>
  <c r="DT63" i="7"/>
  <c r="HS63" i="7" s="1"/>
  <c r="DT75" i="7"/>
  <c r="HS75" i="7" s="1"/>
  <c r="DT27" i="7"/>
  <c r="HS27" i="7" s="1"/>
  <c r="DT37" i="7"/>
  <c r="HS37" i="7" s="1"/>
  <c r="DT36" i="7"/>
  <c r="HS36" i="7" s="1"/>
  <c r="DT53" i="7"/>
  <c r="HS53" i="7" s="1"/>
  <c r="DT58" i="7"/>
  <c r="HS58" i="7" s="1"/>
  <c r="DT76" i="7"/>
  <c r="HS76" i="7" s="1"/>
  <c r="DT44" i="7"/>
  <c r="HS44" i="7" s="1"/>
  <c r="DT69" i="7"/>
  <c r="HS69" i="7" s="1"/>
  <c r="DT80" i="7"/>
  <c r="HS80" i="7" s="1"/>
  <c r="DT22" i="7"/>
  <c r="HS22" i="7" s="1"/>
  <c r="DT39" i="7"/>
  <c r="HS39" i="7" s="1"/>
  <c r="DT35" i="7"/>
  <c r="HS35" i="7" s="1"/>
  <c r="DT56" i="7"/>
  <c r="HS56" i="7" s="1"/>
  <c r="DT55" i="7"/>
  <c r="HS55" i="7" s="1"/>
  <c r="DT74" i="7"/>
  <c r="HS74" i="7" s="1"/>
  <c r="DT67" i="7"/>
  <c r="HS67" i="7" s="1"/>
  <c r="DT73" i="7"/>
  <c r="HS73" i="7" s="1"/>
  <c r="DT85" i="7"/>
  <c r="HS85" i="7" s="1"/>
  <c r="DT41" i="7"/>
  <c r="HS41" i="7" s="1"/>
  <c r="DT38" i="7"/>
  <c r="HS38" i="7" s="1"/>
  <c r="DT45" i="7"/>
  <c r="HS45" i="7" s="1"/>
  <c r="DT50" i="7"/>
  <c r="HS50" i="7" s="1"/>
  <c r="DT51" i="7"/>
  <c r="HS51" i="7" s="1"/>
  <c r="DT62" i="7"/>
  <c r="HS62" i="7" s="1"/>
  <c r="DT68" i="7"/>
  <c r="HS68" i="7" s="1"/>
  <c r="DT33" i="7"/>
  <c r="HS33" i="7" s="1"/>
  <c r="DT46" i="7"/>
  <c r="HS46" i="7" s="1"/>
  <c r="DT54" i="7"/>
  <c r="HS54" i="7" s="1"/>
  <c r="DT72" i="7"/>
  <c r="HS72" i="7" s="1"/>
  <c r="DT32" i="7"/>
  <c r="HS32" i="7" s="1"/>
  <c r="DT40" i="7"/>
  <c r="HS40" i="7" s="1"/>
  <c r="DT49" i="7"/>
  <c r="HS49" i="7" s="1"/>
  <c r="DT66" i="7"/>
  <c r="HS66" i="7" s="1"/>
  <c r="DT65" i="7"/>
  <c r="HS65" i="7" s="1"/>
  <c r="DT83" i="7"/>
  <c r="HS83" i="7" s="1"/>
  <c r="DT77" i="7"/>
  <c r="HS77" i="7" s="1"/>
  <c r="CL3" i="7"/>
  <c r="GK3" i="7" s="1"/>
  <c r="CU101" i="7"/>
  <c r="GT101" i="7" s="1"/>
  <c r="BS100" i="7"/>
  <c r="FR100" i="7" s="1"/>
  <c r="BU96" i="7"/>
  <c r="FT96" i="7" s="1"/>
  <c r="BN91" i="7"/>
  <c r="FM91" i="7" s="1"/>
  <c r="AK10" i="7"/>
  <c r="EJ10" i="7" s="1"/>
  <c r="AK14" i="7"/>
  <c r="EJ14" i="7" s="1"/>
  <c r="AK36" i="7"/>
  <c r="EJ36" i="7" s="1"/>
  <c r="AK7" i="7"/>
  <c r="EJ7" i="7" s="1"/>
  <c r="AK6" i="7"/>
  <c r="EJ6" i="7" s="1"/>
  <c r="AK5" i="7"/>
  <c r="EJ5" i="7" s="1"/>
  <c r="AK22" i="7"/>
  <c r="EJ22" i="7" s="1"/>
  <c r="AK31" i="7"/>
  <c r="EJ31" i="7" s="1"/>
  <c r="AK25" i="7"/>
  <c r="EJ25" i="7" s="1"/>
  <c r="AK17" i="7"/>
  <c r="EJ17" i="7" s="1"/>
  <c r="AK15" i="7"/>
  <c r="EJ15" i="7" s="1"/>
  <c r="AK12" i="7"/>
  <c r="EJ12" i="7" s="1"/>
  <c r="AK4" i="7"/>
  <c r="EJ4" i="7" s="1"/>
  <c r="AK16" i="7"/>
  <c r="EJ16" i="7" s="1"/>
  <c r="AK24" i="7"/>
  <c r="EJ24" i="7" s="1"/>
  <c r="AK32" i="7"/>
  <c r="EJ32" i="7" s="1"/>
  <c r="AK8" i="7"/>
  <c r="EJ8" i="7" s="1"/>
  <c r="AK9" i="7"/>
  <c r="EJ9" i="7" s="1"/>
  <c r="AK13" i="7"/>
  <c r="EJ13" i="7" s="1"/>
  <c r="AK18" i="7"/>
  <c r="EJ18" i="7" s="1"/>
  <c r="AK27" i="7"/>
  <c r="EJ27" i="7" s="1"/>
  <c r="AK29" i="7"/>
  <c r="EJ29" i="7" s="1"/>
  <c r="AK19" i="7"/>
  <c r="EJ19" i="7" s="1"/>
  <c r="AK21" i="7"/>
  <c r="EJ21" i="7" s="1"/>
  <c r="AK28" i="7"/>
  <c r="EJ28" i="7" s="1"/>
  <c r="AK48" i="7"/>
  <c r="EJ48" i="7" s="1"/>
  <c r="AK53" i="7"/>
  <c r="EJ53" i="7" s="1"/>
  <c r="AK54" i="7"/>
  <c r="EJ54" i="7" s="1"/>
  <c r="AK65" i="7"/>
  <c r="EJ65" i="7" s="1"/>
  <c r="AK71" i="7"/>
  <c r="EJ71" i="7" s="1"/>
  <c r="AK33" i="7"/>
  <c r="EJ33" i="7" s="1"/>
  <c r="AK49" i="7"/>
  <c r="EJ49" i="7" s="1"/>
  <c r="AK44" i="7"/>
  <c r="EJ44" i="7" s="1"/>
  <c r="AK75" i="7"/>
  <c r="EJ75" i="7" s="1"/>
  <c r="AK63" i="7"/>
  <c r="EJ63" i="7" s="1"/>
  <c r="AK35" i="7"/>
  <c r="EJ35" i="7" s="1"/>
  <c r="AK26" i="7"/>
  <c r="EJ26" i="7" s="1"/>
  <c r="AK40" i="7"/>
  <c r="EJ40" i="7" s="1"/>
  <c r="AK38" i="7"/>
  <c r="EJ38" i="7" s="1"/>
  <c r="AK69" i="7"/>
  <c r="EJ69" i="7" s="1"/>
  <c r="AK86" i="7"/>
  <c r="EJ86" i="7" s="1"/>
  <c r="AK80" i="7"/>
  <c r="EJ80" i="7" s="1"/>
  <c r="AK37" i="7"/>
  <c r="EJ37" i="7" s="1"/>
  <c r="AK45" i="7"/>
  <c r="EJ45" i="7" s="1"/>
  <c r="AK50" i="7"/>
  <c r="EJ50" i="7" s="1"/>
  <c r="AK55" i="7"/>
  <c r="EJ55" i="7" s="1"/>
  <c r="AK46" i="7"/>
  <c r="EJ46" i="7" s="1"/>
  <c r="AK57" i="7"/>
  <c r="EJ57" i="7" s="1"/>
  <c r="AK64" i="7"/>
  <c r="EJ64" i="7" s="1"/>
  <c r="AK74" i="7"/>
  <c r="EJ74" i="7" s="1"/>
  <c r="AK73" i="7"/>
  <c r="EJ73" i="7" s="1"/>
  <c r="AK11" i="7"/>
  <c r="EJ11" i="7" s="1"/>
  <c r="AK39" i="7"/>
  <c r="EJ39" i="7" s="1"/>
  <c r="AK41" i="7"/>
  <c r="EJ41" i="7" s="1"/>
  <c r="AK51" i="7"/>
  <c r="EJ51" i="7" s="1"/>
  <c r="AK60" i="7"/>
  <c r="EJ60" i="7" s="1"/>
  <c r="AK62" i="7"/>
  <c r="EJ62" i="7" s="1"/>
  <c r="AK66" i="7"/>
  <c r="EJ66" i="7" s="1"/>
  <c r="AK67" i="7"/>
  <c r="EJ67" i="7" s="1"/>
  <c r="AK30" i="7"/>
  <c r="EJ30" i="7" s="1"/>
  <c r="AK61" i="7"/>
  <c r="EJ61" i="7" s="1"/>
  <c r="AK78" i="7"/>
  <c r="EJ78" i="7" s="1"/>
  <c r="AK23" i="7"/>
  <c r="EJ23" i="7" s="1"/>
  <c r="AK34" i="7"/>
  <c r="EJ34" i="7" s="1"/>
  <c r="AK47" i="7"/>
  <c r="EJ47" i="7" s="1"/>
  <c r="AK52" i="7"/>
  <c r="EJ52" i="7" s="1"/>
  <c r="AK56" i="7"/>
  <c r="EJ56" i="7" s="1"/>
  <c r="AK72" i="7"/>
  <c r="EJ72" i="7" s="1"/>
  <c r="AK83" i="7"/>
  <c r="EJ83" i="7" s="1"/>
  <c r="AK20" i="7"/>
  <c r="EJ20" i="7" s="1"/>
  <c r="AK42" i="7"/>
  <c r="EJ42" i="7" s="1"/>
  <c r="AK43" i="7"/>
  <c r="EJ43" i="7" s="1"/>
  <c r="AK59" i="7"/>
  <c r="EJ59" i="7" s="1"/>
  <c r="AK58" i="7"/>
  <c r="EJ58" i="7" s="1"/>
  <c r="AK77" i="7"/>
  <c r="EJ77" i="7" s="1"/>
  <c r="AK70" i="7"/>
  <c r="EJ70" i="7" s="1"/>
  <c r="AK68" i="7"/>
  <c r="EJ68" i="7" s="1"/>
  <c r="AK88" i="7"/>
  <c r="EJ88" i="7" s="1"/>
  <c r="CW10" i="7"/>
  <c r="GV10" i="7" s="1"/>
  <c r="CW22" i="7"/>
  <c r="GV22" i="7" s="1"/>
  <c r="CW36" i="7"/>
  <c r="GV36" i="7" s="1"/>
  <c r="CW7" i="7"/>
  <c r="GV7" i="7" s="1"/>
  <c r="CW6" i="7"/>
  <c r="GV6" i="7" s="1"/>
  <c r="CW16" i="7"/>
  <c r="GV16" i="7" s="1"/>
  <c r="CW26" i="7"/>
  <c r="GV26" i="7" s="1"/>
  <c r="CW31" i="7"/>
  <c r="GV31" i="7" s="1"/>
  <c r="CW11" i="7"/>
  <c r="GV11" i="7" s="1"/>
  <c r="CW25" i="7"/>
  <c r="GV25" i="7" s="1"/>
  <c r="CW15" i="7"/>
  <c r="GV15" i="7" s="1"/>
  <c r="CW12" i="7"/>
  <c r="GV12" i="7" s="1"/>
  <c r="CW13" i="7"/>
  <c r="GV13" i="7" s="1"/>
  <c r="CW20" i="7"/>
  <c r="GV20" i="7" s="1"/>
  <c r="CW17" i="7"/>
  <c r="GV17" i="7" s="1"/>
  <c r="CW24" i="7"/>
  <c r="GV24" i="7" s="1"/>
  <c r="CW21" i="7"/>
  <c r="GV21" i="7" s="1"/>
  <c r="CW32" i="7"/>
  <c r="GV32" i="7" s="1"/>
  <c r="CW9" i="7"/>
  <c r="GV9" i="7" s="1"/>
  <c r="CW14" i="7"/>
  <c r="GV14" i="7" s="1"/>
  <c r="CW8" i="7"/>
  <c r="GV8" i="7" s="1"/>
  <c r="CW18" i="7"/>
  <c r="GV18" i="7" s="1"/>
  <c r="CW29" i="7"/>
  <c r="GV29" i="7" s="1"/>
  <c r="CW5" i="7"/>
  <c r="GV5" i="7" s="1"/>
  <c r="CW4" i="7"/>
  <c r="GV4" i="7" s="1"/>
  <c r="CW19" i="7"/>
  <c r="GV19" i="7" s="1"/>
  <c r="CW28" i="7"/>
  <c r="GV28" i="7" s="1"/>
  <c r="CW30" i="7"/>
  <c r="GV30" i="7" s="1"/>
  <c r="CW48" i="7"/>
  <c r="GV48" i="7" s="1"/>
  <c r="CW53" i="7"/>
  <c r="GV53" i="7" s="1"/>
  <c r="CW54" i="7"/>
  <c r="GV54" i="7" s="1"/>
  <c r="CW65" i="7"/>
  <c r="GV65" i="7" s="1"/>
  <c r="CW71" i="7"/>
  <c r="GV71" i="7" s="1"/>
  <c r="CW68" i="7"/>
  <c r="GV68" i="7" s="1"/>
  <c r="CW49" i="7"/>
  <c r="GV49" i="7" s="1"/>
  <c r="CW75" i="7"/>
  <c r="GV75" i="7" s="1"/>
  <c r="CW76" i="7"/>
  <c r="GV76" i="7" s="1"/>
  <c r="CW35" i="7"/>
  <c r="GV35" i="7" s="1"/>
  <c r="CW33" i="7"/>
  <c r="GV33" i="7" s="1"/>
  <c r="CW40" i="7"/>
  <c r="GV40" i="7" s="1"/>
  <c r="CW34" i="7"/>
  <c r="GV34" i="7" s="1"/>
  <c r="CW44" i="7"/>
  <c r="GV44" i="7" s="1"/>
  <c r="CW69" i="7"/>
  <c r="GV69" i="7" s="1"/>
  <c r="CW55" i="7"/>
  <c r="GV55" i="7" s="1"/>
  <c r="CW86" i="7"/>
  <c r="GV86" i="7" s="1"/>
  <c r="CW80" i="7"/>
  <c r="GV80" i="7" s="1"/>
  <c r="CW37" i="7"/>
  <c r="GV37" i="7" s="1"/>
  <c r="CW39" i="7"/>
  <c r="GV39" i="7" s="1"/>
  <c r="CW45" i="7"/>
  <c r="GV45" i="7" s="1"/>
  <c r="CW50" i="7"/>
  <c r="GV50" i="7" s="1"/>
  <c r="CW46" i="7"/>
  <c r="GV46" i="7" s="1"/>
  <c r="CW57" i="7"/>
  <c r="GV57" i="7" s="1"/>
  <c r="CW64" i="7"/>
  <c r="GV64" i="7" s="1"/>
  <c r="CW74" i="7"/>
  <c r="GV74" i="7" s="1"/>
  <c r="CW73" i="7"/>
  <c r="GV73" i="7" s="1"/>
  <c r="CW41" i="7"/>
  <c r="GV41" i="7" s="1"/>
  <c r="CW51" i="7"/>
  <c r="GV51" i="7" s="1"/>
  <c r="CW60" i="7"/>
  <c r="GV60" i="7" s="1"/>
  <c r="CW62" i="7"/>
  <c r="GV62" i="7" s="1"/>
  <c r="CW67" i="7"/>
  <c r="GV67" i="7" s="1"/>
  <c r="CW63" i="7"/>
  <c r="GV63" i="7" s="1"/>
  <c r="CW61" i="7"/>
  <c r="GV61" i="7" s="1"/>
  <c r="CW78" i="7"/>
  <c r="GV78" i="7" s="1"/>
  <c r="CW27" i="7"/>
  <c r="GV27" i="7" s="1"/>
  <c r="CW38" i="7"/>
  <c r="GV38" i="7" s="1"/>
  <c r="CW47" i="7"/>
  <c r="GV47" i="7" s="1"/>
  <c r="CW56" i="7"/>
  <c r="GV56" i="7" s="1"/>
  <c r="CW72" i="7"/>
  <c r="GV72" i="7" s="1"/>
  <c r="CW66" i="7"/>
  <c r="GV66" i="7" s="1"/>
  <c r="CW83" i="7"/>
  <c r="GV83" i="7" s="1"/>
  <c r="CW77" i="7"/>
  <c r="GV77" i="7" s="1"/>
  <c r="CW23" i="7"/>
  <c r="GV23" i="7" s="1"/>
  <c r="CW42" i="7"/>
  <c r="GV42" i="7" s="1"/>
  <c r="CW43" i="7"/>
  <c r="GV43" i="7" s="1"/>
  <c r="CW52" i="7"/>
  <c r="GV52" i="7" s="1"/>
  <c r="CW59" i="7"/>
  <c r="GV59" i="7" s="1"/>
  <c r="CW58" i="7"/>
  <c r="GV58" i="7" s="1"/>
  <c r="CW70" i="7"/>
  <c r="GV70" i="7" s="1"/>
  <c r="DI3" i="7"/>
  <c r="HH3" i="7" s="1"/>
  <c r="AW3" i="7"/>
  <c r="EV3" i="7" s="1"/>
  <c r="CG102" i="7"/>
  <c r="GF102" i="7" s="1"/>
  <c r="DR101" i="7"/>
  <c r="HQ101" i="7" s="1"/>
  <c r="BF101" i="7"/>
  <c r="FE101" i="7" s="1"/>
  <c r="CQ100" i="7"/>
  <c r="GP100" i="7" s="1"/>
  <c r="BC98" i="7"/>
  <c r="FB98" i="7" s="1"/>
  <c r="AV93" i="7"/>
  <c r="EU93" i="7" s="1"/>
  <c r="CQ85" i="7"/>
  <c r="GP85" i="7" s="1"/>
  <c r="BZ10" i="7"/>
  <c r="FY10" i="7" s="1"/>
  <c r="BZ14" i="7"/>
  <c r="FY14" i="7" s="1"/>
  <c r="BZ32" i="7"/>
  <c r="FY32" i="7" s="1"/>
  <c r="BZ28" i="7"/>
  <c r="FY28" i="7" s="1"/>
  <c r="BZ4" i="7"/>
  <c r="FY4" i="7" s="1"/>
  <c r="BZ6" i="7"/>
  <c r="FY6" i="7" s="1"/>
  <c r="BZ20" i="7"/>
  <c r="FY20" i="7" s="1"/>
  <c r="BZ31" i="7"/>
  <c r="FY31" i="7" s="1"/>
  <c r="BZ12" i="7"/>
  <c r="FY12" i="7" s="1"/>
  <c r="BZ7" i="7"/>
  <c r="FY7" i="7" s="1"/>
  <c r="BZ5" i="7"/>
  <c r="FY5" i="7" s="1"/>
  <c r="BZ13" i="7"/>
  <c r="FY13" i="7" s="1"/>
  <c r="BZ27" i="7"/>
  <c r="FY27" i="7" s="1"/>
  <c r="BZ29" i="7"/>
  <c r="FY29" i="7" s="1"/>
  <c r="BZ25" i="7"/>
  <c r="FY25" i="7" s="1"/>
  <c r="BZ22" i="7"/>
  <c r="FY22" i="7" s="1"/>
  <c r="BZ23" i="7"/>
  <c r="FY23" i="7" s="1"/>
  <c r="BZ19" i="7"/>
  <c r="FY19" i="7" s="1"/>
  <c r="BZ9" i="7"/>
  <c r="FY9" i="7" s="1"/>
  <c r="BZ16" i="7"/>
  <c r="FY16" i="7" s="1"/>
  <c r="BZ21" i="7"/>
  <c r="FY21" i="7" s="1"/>
  <c r="BZ15" i="7"/>
  <c r="FY15" i="7" s="1"/>
  <c r="BZ11" i="7"/>
  <c r="FY11" i="7" s="1"/>
  <c r="BZ18" i="7"/>
  <c r="FY18" i="7" s="1"/>
  <c r="BZ24" i="7"/>
  <c r="FY24" i="7" s="1"/>
  <c r="BZ26" i="7"/>
  <c r="FY26" i="7" s="1"/>
  <c r="BZ30" i="7"/>
  <c r="FY30" i="7" s="1"/>
  <c r="BZ33" i="7"/>
  <c r="FY33" i="7" s="1"/>
  <c r="BZ64" i="7"/>
  <c r="FY64" i="7" s="1"/>
  <c r="BZ81" i="7"/>
  <c r="FY81" i="7" s="1"/>
  <c r="BZ39" i="7"/>
  <c r="FY39" i="7" s="1"/>
  <c r="BZ38" i="7"/>
  <c r="FY38" i="7" s="1"/>
  <c r="BZ42" i="7"/>
  <c r="FY42" i="7" s="1"/>
  <c r="BZ34" i="7"/>
  <c r="FY34" i="7" s="1"/>
  <c r="BZ45" i="7"/>
  <c r="FY45" i="7" s="1"/>
  <c r="BZ50" i="7"/>
  <c r="FY50" i="7" s="1"/>
  <c r="BZ59" i="7"/>
  <c r="FY59" i="7" s="1"/>
  <c r="BZ75" i="7"/>
  <c r="FY75" i="7" s="1"/>
  <c r="BZ69" i="7"/>
  <c r="FY69" i="7" s="1"/>
  <c r="BZ68" i="7"/>
  <c r="FY68" i="7" s="1"/>
  <c r="BZ86" i="7"/>
  <c r="FY86" i="7" s="1"/>
  <c r="BZ80" i="7"/>
  <c r="FY80" i="7" s="1"/>
  <c r="BZ77" i="7"/>
  <c r="FY77" i="7" s="1"/>
  <c r="BZ36" i="7"/>
  <c r="FY36" i="7" s="1"/>
  <c r="BZ46" i="7"/>
  <c r="FY46" i="7" s="1"/>
  <c r="BZ55" i="7"/>
  <c r="FY55" i="7" s="1"/>
  <c r="BZ57" i="7"/>
  <c r="FY57" i="7" s="1"/>
  <c r="BZ61" i="7"/>
  <c r="FY61" i="7" s="1"/>
  <c r="BZ66" i="7"/>
  <c r="FY66" i="7" s="1"/>
  <c r="BZ73" i="7"/>
  <c r="FY73" i="7" s="1"/>
  <c r="BZ71" i="7"/>
  <c r="FY71" i="7" s="1"/>
  <c r="BZ35" i="7"/>
  <c r="FY35" i="7" s="1"/>
  <c r="BZ40" i="7"/>
  <c r="FY40" i="7" s="1"/>
  <c r="BZ51" i="7"/>
  <c r="FY51" i="7" s="1"/>
  <c r="BZ56" i="7"/>
  <c r="FY56" i="7" s="1"/>
  <c r="BZ47" i="7"/>
  <c r="FY47" i="7" s="1"/>
  <c r="BZ63" i="7"/>
  <c r="FY63" i="7" s="1"/>
  <c r="BZ62" i="7"/>
  <c r="FY62" i="7" s="1"/>
  <c r="BZ74" i="7"/>
  <c r="FY74" i="7" s="1"/>
  <c r="BZ8" i="7"/>
  <c r="FY8" i="7" s="1"/>
  <c r="BZ52" i="7"/>
  <c r="FY52" i="7" s="1"/>
  <c r="BZ67" i="7"/>
  <c r="FY67" i="7" s="1"/>
  <c r="BZ78" i="7"/>
  <c r="FY78" i="7" s="1"/>
  <c r="BZ41" i="7"/>
  <c r="FY41" i="7" s="1"/>
  <c r="BZ72" i="7"/>
  <c r="FY72" i="7" s="1"/>
  <c r="BZ83" i="7"/>
  <c r="FY83" i="7" s="1"/>
  <c r="BZ17" i="7"/>
  <c r="FY17" i="7" s="1"/>
  <c r="BZ43" i="7"/>
  <c r="FY43" i="7" s="1"/>
  <c r="BZ48" i="7"/>
  <c r="FY48" i="7" s="1"/>
  <c r="BZ49" i="7"/>
  <c r="FY49" i="7" s="1"/>
  <c r="BZ60" i="7"/>
  <c r="FY60" i="7" s="1"/>
  <c r="BZ58" i="7"/>
  <c r="FY58" i="7" s="1"/>
  <c r="BZ76" i="7"/>
  <c r="FY76" i="7" s="1"/>
  <c r="BZ37" i="7"/>
  <c r="FY37" i="7" s="1"/>
  <c r="BZ54" i="7"/>
  <c r="FY54" i="7" s="1"/>
  <c r="BZ44" i="7"/>
  <c r="FY44" i="7" s="1"/>
  <c r="BZ53" i="7"/>
  <c r="FY53" i="7" s="1"/>
  <c r="BZ65" i="7"/>
  <c r="FY65" i="7" s="1"/>
  <c r="BZ70" i="7"/>
  <c r="FY70" i="7" s="1"/>
  <c r="BT3" i="7"/>
  <c r="FS3" i="7" s="1"/>
  <c r="DD102" i="7"/>
  <c r="HC102" i="7" s="1"/>
  <c r="AR102" i="7"/>
  <c r="EQ102" i="7" s="1"/>
  <c r="CC101" i="7"/>
  <c r="GB101" i="7" s="1"/>
  <c r="DN100" i="7"/>
  <c r="HM100" i="7" s="1"/>
  <c r="DX99" i="7"/>
  <c r="HW99" i="7" s="1"/>
  <c r="EA94" i="7"/>
  <c r="HZ94" i="7" s="1"/>
  <c r="DT89" i="7"/>
  <c r="HS89" i="7" s="1"/>
  <c r="EB99" i="7"/>
  <c r="IA99" i="7" s="1"/>
  <c r="BP99" i="7"/>
  <c r="FO99" i="7" s="1"/>
  <c r="DA98" i="7"/>
  <c r="GZ98" i="7" s="1"/>
  <c r="AO98" i="7"/>
  <c r="EN98" i="7" s="1"/>
  <c r="BZ97" i="7"/>
  <c r="FY97" i="7" s="1"/>
  <c r="DK96" i="7"/>
  <c r="HJ96" i="7" s="1"/>
  <c r="AY96" i="7"/>
  <c r="EX96" i="7" s="1"/>
  <c r="CJ95" i="7"/>
  <c r="GI95" i="7" s="1"/>
  <c r="DU94" i="7"/>
  <c r="HT94" i="7" s="1"/>
  <c r="BI94" i="7"/>
  <c r="FH94" i="7" s="1"/>
  <c r="CT93" i="7"/>
  <c r="GS93" i="7" s="1"/>
  <c r="EE92" i="7"/>
  <c r="ID92" i="7" s="1"/>
  <c r="BS92" i="7"/>
  <c r="FR92" i="7" s="1"/>
  <c r="DD91" i="7"/>
  <c r="HC91" i="7" s="1"/>
  <c r="AR91" i="7"/>
  <c r="EQ91" i="7" s="1"/>
  <c r="CC90" i="7"/>
  <c r="GB90" i="7" s="1"/>
  <c r="DN89" i="7"/>
  <c r="HM89" i="7" s="1"/>
  <c r="BB89" i="7"/>
  <c r="FA89" i="7" s="1"/>
  <c r="CM88" i="7"/>
  <c r="GL88" i="7" s="1"/>
  <c r="CF84" i="7"/>
  <c r="GE84" i="7" s="1"/>
  <c r="BY79" i="7"/>
  <c r="FX79" i="7" s="1"/>
  <c r="AL100" i="7"/>
  <c r="EK100" i="7" s="1"/>
  <c r="BW99" i="7"/>
  <c r="FV99" i="7" s="1"/>
  <c r="DH98" i="7"/>
  <c r="HG98" i="7" s="1"/>
  <c r="AV98" i="7"/>
  <c r="EU98" i="7" s="1"/>
  <c r="CG97" i="7"/>
  <c r="GF97" i="7" s="1"/>
  <c r="DR96" i="7"/>
  <c r="HQ96" i="7" s="1"/>
  <c r="BF96" i="7"/>
  <c r="FE96" i="7" s="1"/>
  <c r="CQ95" i="7"/>
  <c r="GP95" i="7" s="1"/>
  <c r="EB94" i="7"/>
  <c r="IA94" i="7" s="1"/>
  <c r="BP94" i="7"/>
  <c r="FO94" i="7" s="1"/>
  <c r="DA93" i="7"/>
  <c r="GZ93" i="7" s="1"/>
  <c r="AO93" i="7"/>
  <c r="EN93" i="7" s="1"/>
  <c r="BZ92" i="7"/>
  <c r="FY92" i="7" s="1"/>
  <c r="DK91" i="7"/>
  <c r="HJ91" i="7" s="1"/>
  <c r="AY91" i="7"/>
  <c r="EX91" i="7" s="1"/>
  <c r="CJ90" i="7"/>
  <c r="GI90" i="7" s="1"/>
  <c r="DU89" i="7"/>
  <c r="HT89" i="7" s="1"/>
  <c r="BI89" i="7"/>
  <c r="FH89" i="7" s="1"/>
  <c r="CT88" i="7"/>
  <c r="GS88" i="7" s="1"/>
  <c r="AM85" i="7"/>
  <c r="EL85" i="7" s="1"/>
  <c r="EC79" i="7"/>
  <c r="IB79" i="7" s="1"/>
  <c r="BH100" i="7"/>
  <c r="FG100" i="7" s="1"/>
  <c r="CS99" i="7"/>
  <c r="GR99" i="7" s="1"/>
  <c r="ED98" i="7"/>
  <c r="IC98" i="7" s="1"/>
  <c r="BR98" i="7"/>
  <c r="FQ98" i="7" s="1"/>
  <c r="DC97" i="7"/>
  <c r="HB97" i="7" s="1"/>
  <c r="AQ97" i="7"/>
  <c r="EP97" i="7" s="1"/>
  <c r="CB96" i="7"/>
  <c r="GA96" i="7" s="1"/>
  <c r="DM95" i="7"/>
  <c r="HL95" i="7" s="1"/>
  <c r="BA95" i="7"/>
  <c r="EZ95" i="7" s="1"/>
  <c r="CL94" i="7"/>
  <c r="GK94" i="7" s="1"/>
  <c r="DW93" i="7"/>
  <c r="HV93" i="7" s="1"/>
  <c r="BK93" i="7"/>
  <c r="FJ93" i="7" s="1"/>
  <c r="CV92" i="7"/>
  <c r="GU92" i="7" s="1"/>
  <c r="EG91" i="7"/>
  <c r="IF91" i="7" s="1"/>
  <c r="BU91" i="7"/>
  <c r="FT91" i="7" s="1"/>
  <c r="DF90" i="7"/>
  <c r="HE90" i="7" s="1"/>
  <c r="AT90" i="7"/>
  <c r="ES90" i="7" s="1"/>
  <c r="DP88" i="7"/>
  <c r="HO88" i="7" s="1"/>
  <c r="DJ86" i="7"/>
  <c r="HI86" i="7" s="1"/>
  <c r="DC81" i="7"/>
  <c r="HB81" i="7" s="1"/>
  <c r="CT75" i="7"/>
  <c r="GS75" i="7" s="1"/>
  <c r="BT99" i="7"/>
  <c r="FS99" i="7" s="1"/>
  <c r="DE98" i="7"/>
  <c r="HD98" i="7" s="1"/>
  <c r="AS98" i="7"/>
  <c r="ER98" i="7" s="1"/>
  <c r="CD97" i="7"/>
  <c r="GC97" i="7" s="1"/>
  <c r="DO96" i="7"/>
  <c r="HN96" i="7" s="1"/>
  <c r="BC96" i="7"/>
  <c r="FB96" i="7" s="1"/>
  <c r="CN95" i="7"/>
  <c r="GM95" i="7" s="1"/>
  <c r="DY94" i="7"/>
  <c r="HX94" i="7" s="1"/>
  <c r="BM94" i="7"/>
  <c r="FL94" i="7" s="1"/>
  <c r="CX93" i="7"/>
  <c r="GW93" i="7" s="1"/>
  <c r="AL93" i="7"/>
  <c r="EK93" i="7" s="1"/>
  <c r="BW92" i="7"/>
  <c r="FV92" i="7" s="1"/>
  <c r="DH91" i="7"/>
  <c r="HG91" i="7" s="1"/>
  <c r="AV91" i="7"/>
  <c r="EU91" i="7" s="1"/>
  <c r="CG90" i="7"/>
  <c r="GF90" i="7" s="1"/>
  <c r="DR89" i="7"/>
  <c r="HQ89" i="7" s="1"/>
  <c r="BF89" i="7"/>
  <c r="FE89" i="7" s="1"/>
  <c r="CQ88" i="7"/>
  <c r="GP88" i="7" s="1"/>
  <c r="DL84" i="7"/>
  <c r="HK84" i="7" s="1"/>
  <c r="DE79" i="7"/>
  <c r="HD79" i="7" s="1"/>
  <c r="BF100" i="7"/>
  <c r="FE100" i="7" s="1"/>
  <c r="CQ99" i="7"/>
  <c r="GP99" i="7" s="1"/>
  <c r="EB98" i="7"/>
  <c r="IA98" i="7" s="1"/>
  <c r="BP98" i="7"/>
  <c r="FO98" i="7" s="1"/>
  <c r="DA97" i="7"/>
  <c r="GZ97" i="7" s="1"/>
  <c r="AO97" i="7"/>
  <c r="EN97" i="7" s="1"/>
  <c r="BZ96" i="7"/>
  <c r="FY96" i="7" s="1"/>
  <c r="DK95" i="7"/>
  <c r="HJ95" i="7" s="1"/>
  <c r="AY95" i="7"/>
  <c r="EX95" i="7" s="1"/>
  <c r="CJ94" i="7"/>
  <c r="GI94" i="7" s="1"/>
  <c r="DU93" i="7"/>
  <c r="HT93" i="7" s="1"/>
  <c r="BI93" i="7"/>
  <c r="FH93" i="7" s="1"/>
  <c r="CT92" i="7"/>
  <c r="GS92" i="7" s="1"/>
  <c r="EE91" i="7"/>
  <c r="ID91" i="7" s="1"/>
  <c r="BS91" i="7"/>
  <c r="FR91" i="7" s="1"/>
  <c r="DD90" i="7"/>
  <c r="HC90" i="7" s="1"/>
  <c r="AR90" i="7"/>
  <c r="EQ90" i="7" s="1"/>
  <c r="CC89" i="7"/>
  <c r="GB89" i="7" s="1"/>
  <c r="DN88" i="7"/>
  <c r="HM88" i="7" s="1"/>
  <c r="CT86" i="7"/>
  <c r="GS86" i="7" s="1"/>
  <c r="CM81" i="7"/>
  <c r="GL81" i="7" s="1"/>
  <c r="DG74" i="7"/>
  <c r="HF74" i="7" s="1"/>
  <c r="DV99" i="7"/>
  <c r="HU99" i="7" s="1"/>
  <c r="BJ99" i="7"/>
  <c r="FI99" i="7" s="1"/>
  <c r="CU98" i="7"/>
  <c r="GT98" i="7" s="1"/>
  <c r="BT97" i="7"/>
  <c r="FS97" i="7" s="1"/>
  <c r="DE96" i="7"/>
  <c r="HD96" i="7" s="1"/>
  <c r="AS96" i="7"/>
  <c r="ER96" i="7" s="1"/>
  <c r="CD95" i="7"/>
  <c r="GC95" i="7" s="1"/>
  <c r="DO94" i="7"/>
  <c r="HN94" i="7" s="1"/>
  <c r="BC94" i="7"/>
  <c r="FB94" i="7" s="1"/>
  <c r="CN93" i="7"/>
  <c r="GM93" i="7" s="1"/>
  <c r="DY92" i="7"/>
  <c r="HX92" i="7" s="1"/>
  <c r="BM92" i="7"/>
  <c r="FL92" i="7" s="1"/>
  <c r="CX91" i="7"/>
  <c r="GW91" i="7" s="1"/>
  <c r="BW90" i="7"/>
  <c r="FV90" i="7" s="1"/>
  <c r="DH89" i="7"/>
  <c r="HG89" i="7" s="1"/>
  <c r="AV89" i="7"/>
  <c r="EU89" i="7" s="1"/>
  <c r="BR88" i="7"/>
  <c r="FQ88" i="7" s="1"/>
  <c r="EG83" i="7"/>
  <c r="IF83" i="7" s="1"/>
  <c r="DZ78" i="7"/>
  <c r="HY78" i="7" s="1"/>
  <c r="BL100" i="7"/>
  <c r="FK100" i="7" s="1"/>
  <c r="CW99" i="7"/>
  <c r="GV99" i="7" s="1"/>
  <c r="AK99" i="7"/>
  <c r="EJ99" i="7" s="1"/>
  <c r="BV98" i="7"/>
  <c r="FU98" i="7" s="1"/>
  <c r="AU97" i="7"/>
  <c r="ET97" i="7" s="1"/>
  <c r="CF96" i="7"/>
  <c r="GE96" i="7" s="1"/>
  <c r="DQ95" i="7"/>
  <c r="HP95" i="7" s="1"/>
  <c r="BE95" i="7"/>
  <c r="FD95" i="7" s="1"/>
  <c r="CP94" i="7"/>
  <c r="GO94" i="7" s="1"/>
  <c r="EA93" i="7"/>
  <c r="HZ93" i="7" s="1"/>
  <c r="BO93" i="7"/>
  <c r="FN93" i="7" s="1"/>
  <c r="CZ92" i="7"/>
  <c r="GY92" i="7" s="1"/>
  <c r="AN92" i="7"/>
  <c r="EM92" i="7" s="1"/>
  <c r="BY91" i="7"/>
  <c r="FX91" i="7" s="1"/>
  <c r="DJ90" i="7"/>
  <c r="HI90" i="7" s="1"/>
  <c r="AX90" i="7"/>
  <c r="EW90" i="7" s="1"/>
  <c r="CI89" i="7"/>
  <c r="GH89" i="7" s="1"/>
  <c r="DT88" i="7"/>
  <c r="HS88" i="7" s="1"/>
  <c r="AS87" i="7"/>
  <c r="ER87" i="7" s="1"/>
  <c r="AL82" i="7"/>
  <c r="EK82" i="7" s="1"/>
  <c r="DF76" i="7"/>
  <c r="HE76" i="7" s="1"/>
  <c r="CI87" i="7"/>
  <c r="GH87" i="7" s="1"/>
  <c r="DT86" i="7"/>
  <c r="HS86" i="7" s="1"/>
  <c r="BH86" i="7"/>
  <c r="FG86" i="7" s="1"/>
  <c r="CS85" i="7"/>
  <c r="GR85" i="7" s="1"/>
  <c r="ED84" i="7"/>
  <c r="IC84" i="7" s="1"/>
  <c r="BR84" i="7"/>
  <c r="FQ84" i="7" s="1"/>
  <c r="DC83" i="7"/>
  <c r="HB83" i="7" s="1"/>
  <c r="AQ83" i="7"/>
  <c r="EP83" i="7" s="1"/>
  <c r="CB82" i="7"/>
  <c r="GA82" i="7" s="1"/>
  <c r="DM81" i="7"/>
  <c r="HL81" i="7" s="1"/>
  <c r="BA81" i="7"/>
  <c r="EZ81" i="7" s="1"/>
  <c r="CL80" i="7"/>
  <c r="GK80" i="7" s="1"/>
  <c r="DW79" i="7"/>
  <c r="HV79" i="7" s="1"/>
  <c r="BK79" i="7"/>
  <c r="FJ79" i="7" s="1"/>
  <c r="CV78" i="7"/>
  <c r="GU78" i="7" s="1"/>
  <c r="EG77" i="7"/>
  <c r="IF77" i="7" s="1"/>
  <c r="BU77" i="7"/>
  <c r="FT77" i="7" s="1"/>
  <c r="AK76" i="7"/>
  <c r="EJ76" i="7" s="1"/>
  <c r="DF71" i="7"/>
  <c r="HE71" i="7" s="1"/>
  <c r="CY66" i="7"/>
  <c r="GX66" i="7" s="1"/>
  <c r="BM88" i="7"/>
  <c r="FL88" i="7" s="1"/>
  <c r="CX87" i="7"/>
  <c r="GW87" i="7" s="1"/>
  <c r="DH85" i="7"/>
  <c r="HG85" i="7" s="1"/>
  <c r="AV85" i="7"/>
  <c r="EU85" i="7" s="1"/>
  <c r="CG84" i="7"/>
  <c r="GF84" i="7" s="1"/>
  <c r="DR83" i="7"/>
  <c r="HQ83" i="7" s="1"/>
  <c r="BF83" i="7"/>
  <c r="FE83" i="7" s="1"/>
  <c r="CQ82" i="7"/>
  <c r="GP82" i="7" s="1"/>
  <c r="DA80" i="7"/>
  <c r="GZ80" i="7" s="1"/>
  <c r="AO80" i="7"/>
  <c r="EN80" i="7" s="1"/>
  <c r="BZ79" i="7"/>
  <c r="FY79" i="7" s="1"/>
  <c r="DK78" i="7"/>
  <c r="HJ78" i="7" s="1"/>
  <c r="AY78" i="7"/>
  <c r="EX78" i="7" s="1"/>
  <c r="CJ77" i="7"/>
  <c r="GI77" i="7" s="1"/>
  <c r="DY72" i="7"/>
  <c r="HX72" i="7" s="1"/>
  <c r="DR67" i="7"/>
  <c r="HQ67" i="7" s="1"/>
  <c r="CA88" i="7"/>
  <c r="FZ88" i="7" s="1"/>
  <c r="DL87" i="7"/>
  <c r="HK87" i="7" s="1"/>
  <c r="AZ87" i="7"/>
  <c r="EY87" i="7" s="1"/>
  <c r="CK86" i="7"/>
  <c r="GJ86" i="7" s="1"/>
  <c r="DV85" i="7"/>
  <c r="HU85" i="7" s="1"/>
  <c r="BJ85" i="7"/>
  <c r="FI85" i="7" s="1"/>
  <c r="CU84" i="7"/>
  <c r="GT84" i="7" s="1"/>
  <c r="BT83" i="7"/>
  <c r="FS83" i="7" s="1"/>
  <c r="AS82" i="7"/>
  <c r="ER82" i="7" s="1"/>
  <c r="BN81" i="7"/>
  <c r="FM81" i="7" s="1"/>
  <c r="BS80" i="7"/>
  <c r="FR80" i="7" s="1"/>
  <c r="CN79" i="7"/>
  <c r="GM79" i="7" s="1"/>
  <c r="DI78" i="7"/>
  <c r="HH78" i="7" s="1"/>
  <c r="DN77" i="7"/>
  <c r="HM77" i="7" s="1"/>
  <c r="EA76" i="7"/>
  <c r="HZ76" i="7" s="1"/>
  <c r="DI72" i="7"/>
  <c r="HH72" i="7" s="1"/>
  <c r="BI85" i="7"/>
  <c r="FH85" i="7" s="1"/>
  <c r="CY83" i="7"/>
  <c r="GX83" i="7" s="1"/>
  <c r="DD82" i="7"/>
  <c r="HC82" i="7" s="1"/>
  <c r="DQ81" i="7"/>
  <c r="HP81" i="7" s="1"/>
  <c r="CP80" i="7"/>
  <c r="GO80" i="7" s="1"/>
  <c r="BO79" i="7"/>
  <c r="FN79" i="7" s="1"/>
  <c r="AN78" i="7"/>
  <c r="EM78" i="7" s="1"/>
  <c r="BA76" i="7"/>
  <c r="EZ76" i="7" s="1"/>
  <c r="EE66" i="7"/>
  <c r="ID66" i="7" s="1"/>
  <c r="DB87" i="7"/>
  <c r="HA87" i="7" s="1"/>
  <c r="CA86" i="7"/>
  <c r="FZ86" i="7" s="1"/>
  <c r="DG8" i="7"/>
  <c r="HF8" i="7" s="1"/>
  <c r="DG12" i="7"/>
  <c r="HF12" i="7" s="1"/>
  <c r="DG24" i="7"/>
  <c r="HF24" i="7" s="1"/>
  <c r="DG34" i="7"/>
  <c r="HF34" i="7" s="1"/>
  <c r="DG5" i="7"/>
  <c r="HF5" i="7" s="1"/>
  <c r="DG4" i="7"/>
  <c r="HF4" i="7" s="1"/>
  <c r="DG20" i="7"/>
  <c r="HF20" i="7" s="1"/>
  <c r="DG26" i="7"/>
  <c r="HF26" i="7" s="1"/>
  <c r="DG29" i="7"/>
  <c r="HF29" i="7" s="1"/>
  <c r="DG11" i="7"/>
  <c r="HF11" i="7" s="1"/>
  <c r="DG23" i="7"/>
  <c r="HF23" i="7" s="1"/>
  <c r="DG6" i="7"/>
  <c r="HF6" i="7" s="1"/>
  <c r="DG7" i="7"/>
  <c r="HF7" i="7" s="1"/>
  <c r="DG9" i="7"/>
  <c r="HF9" i="7" s="1"/>
  <c r="DG13" i="7"/>
  <c r="HF13" i="7" s="1"/>
  <c r="DG14" i="7"/>
  <c r="HF14" i="7" s="1"/>
  <c r="DG15" i="7"/>
  <c r="HF15" i="7" s="1"/>
  <c r="DG22" i="7"/>
  <c r="HF22" i="7" s="1"/>
  <c r="DG30" i="7"/>
  <c r="HF30" i="7" s="1"/>
  <c r="DG16" i="7"/>
  <c r="HF16" i="7" s="1"/>
  <c r="DG25" i="7"/>
  <c r="HF25" i="7" s="1"/>
  <c r="DG21" i="7"/>
  <c r="HF21" i="7" s="1"/>
  <c r="DG27" i="7"/>
  <c r="HF27" i="7" s="1"/>
  <c r="DG10" i="7"/>
  <c r="HF10" i="7" s="1"/>
  <c r="DG17" i="7"/>
  <c r="HF17" i="7" s="1"/>
  <c r="DG31" i="7"/>
  <c r="HF31" i="7" s="1"/>
  <c r="DG42" i="7"/>
  <c r="HF42" i="7" s="1"/>
  <c r="DG46" i="7"/>
  <c r="HF46" i="7" s="1"/>
  <c r="DG51" i="7"/>
  <c r="HF51" i="7" s="1"/>
  <c r="DG52" i="7"/>
  <c r="HF52" i="7" s="1"/>
  <c r="DG63" i="7"/>
  <c r="HF63" i="7" s="1"/>
  <c r="DG61" i="7"/>
  <c r="HF61" i="7" s="1"/>
  <c r="DG69" i="7"/>
  <c r="HF69" i="7" s="1"/>
  <c r="DG38" i="7"/>
  <c r="HF38" i="7" s="1"/>
  <c r="DG47" i="7"/>
  <c r="HF47" i="7" s="1"/>
  <c r="DG73" i="7"/>
  <c r="HF73" i="7" s="1"/>
  <c r="DG32" i="7"/>
  <c r="HF32" i="7" s="1"/>
  <c r="DG67" i="7"/>
  <c r="HF67" i="7" s="1"/>
  <c r="DG84" i="7"/>
  <c r="HF84" i="7" s="1"/>
  <c r="DG78" i="7"/>
  <c r="HF78" i="7" s="1"/>
  <c r="DG35" i="7"/>
  <c r="HF35" i="7" s="1"/>
  <c r="DG33" i="7"/>
  <c r="HF33" i="7" s="1"/>
  <c r="DG43" i="7"/>
  <c r="HF43" i="7" s="1"/>
  <c r="DG48" i="7"/>
  <c r="HF48" i="7" s="1"/>
  <c r="DG53" i="7"/>
  <c r="HF53" i="7" s="1"/>
  <c r="DG44" i="7"/>
  <c r="HF44" i="7" s="1"/>
  <c r="DG55" i="7"/>
  <c r="HF55" i="7" s="1"/>
  <c r="DG37" i="7"/>
  <c r="HF37" i="7" s="1"/>
  <c r="DG62" i="7"/>
  <c r="HF62" i="7" s="1"/>
  <c r="DG72" i="7"/>
  <c r="HF72" i="7" s="1"/>
  <c r="DG71" i="7"/>
  <c r="HF71" i="7" s="1"/>
  <c r="DG39" i="7"/>
  <c r="HF39" i="7" s="1"/>
  <c r="DG36" i="7"/>
  <c r="HF36" i="7" s="1"/>
  <c r="DG49" i="7"/>
  <c r="HF49" i="7" s="1"/>
  <c r="DG50" i="7"/>
  <c r="HF50" i="7" s="1"/>
  <c r="DG58" i="7"/>
  <c r="HF58" i="7" s="1"/>
  <c r="DG60" i="7"/>
  <c r="HF60" i="7" s="1"/>
  <c r="DG64" i="7"/>
  <c r="HF64" i="7" s="1"/>
  <c r="DG76" i="7"/>
  <c r="HF76" i="7" s="1"/>
  <c r="DG18" i="7"/>
  <c r="HF18" i="7" s="1"/>
  <c r="DG54" i="7"/>
  <c r="HF54" i="7" s="1"/>
  <c r="DG59" i="7"/>
  <c r="HF59" i="7" s="1"/>
  <c r="DG66" i="7"/>
  <c r="HF66" i="7" s="1"/>
  <c r="DG45" i="7"/>
  <c r="HF45" i="7" s="1"/>
  <c r="DG70" i="7"/>
  <c r="HF70" i="7" s="1"/>
  <c r="DG65" i="7"/>
  <c r="HF65" i="7" s="1"/>
  <c r="DG81" i="7"/>
  <c r="HF81" i="7" s="1"/>
  <c r="DG19" i="7"/>
  <c r="HF19" i="7" s="1"/>
  <c r="DG28" i="7"/>
  <c r="HF28" i="7" s="1"/>
  <c r="DG40" i="7"/>
  <c r="HF40" i="7" s="1"/>
  <c r="DG41" i="7"/>
  <c r="HF41" i="7" s="1"/>
  <c r="DG57" i="7"/>
  <c r="HF57" i="7" s="1"/>
  <c r="DG56" i="7"/>
  <c r="HF56" i="7" s="1"/>
  <c r="DG75" i="7"/>
  <c r="HF75" i="7" s="1"/>
  <c r="DG68" i="7"/>
  <c r="HF68" i="7" s="1"/>
  <c r="DG86" i="7"/>
  <c r="HF86" i="7" s="1"/>
  <c r="CR6" i="7"/>
  <c r="GQ6" i="7" s="1"/>
  <c r="CR25" i="7"/>
  <c r="GQ25" i="7" s="1"/>
  <c r="CR33" i="7"/>
  <c r="GQ33" i="7" s="1"/>
  <c r="CR8" i="7"/>
  <c r="GQ8" i="7" s="1"/>
  <c r="CR10" i="7"/>
  <c r="GQ10" i="7" s="1"/>
  <c r="CR12" i="7"/>
  <c r="GQ12" i="7" s="1"/>
  <c r="CR19" i="7"/>
  <c r="GQ19" i="7" s="1"/>
  <c r="CR18" i="7"/>
  <c r="GQ18" i="7" s="1"/>
  <c r="CR30" i="7"/>
  <c r="GQ30" i="7" s="1"/>
  <c r="CR4" i="7"/>
  <c r="GQ4" i="7" s="1"/>
  <c r="CR5" i="7"/>
  <c r="GQ5" i="7" s="1"/>
  <c r="CR20" i="7"/>
  <c r="GQ20" i="7" s="1"/>
  <c r="CR29" i="7"/>
  <c r="GQ29" i="7" s="1"/>
  <c r="CR24" i="7"/>
  <c r="GQ24" i="7" s="1"/>
  <c r="CR27" i="7"/>
  <c r="GQ27" i="7" s="1"/>
  <c r="CR11" i="7"/>
  <c r="GQ11" i="7" s="1"/>
  <c r="CR9" i="7"/>
  <c r="GQ9" i="7" s="1"/>
  <c r="CR15" i="7"/>
  <c r="GQ15" i="7" s="1"/>
  <c r="CR21" i="7"/>
  <c r="GQ21" i="7" s="1"/>
  <c r="CR23" i="7"/>
  <c r="GQ23" i="7" s="1"/>
  <c r="CR7" i="7"/>
  <c r="GQ7" i="7" s="1"/>
  <c r="CR17" i="7"/>
  <c r="GQ17" i="7" s="1"/>
  <c r="CR32" i="7"/>
  <c r="GQ32" i="7" s="1"/>
  <c r="CR26" i="7"/>
  <c r="GQ26" i="7" s="1"/>
  <c r="CR35" i="7"/>
  <c r="GQ35" i="7" s="1"/>
  <c r="CR42" i="7"/>
  <c r="GQ42" i="7" s="1"/>
  <c r="CR52" i="7"/>
  <c r="GQ52" i="7" s="1"/>
  <c r="CR61" i="7"/>
  <c r="GQ61" i="7" s="1"/>
  <c r="CR63" i="7"/>
  <c r="GQ63" i="7" s="1"/>
  <c r="CR68" i="7"/>
  <c r="GQ68" i="7" s="1"/>
  <c r="CR28" i="7"/>
  <c r="GQ28" i="7" s="1"/>
  <c r="CR62" i="7"/>
  <c r="GQ62" i="7" s="1"/>
  <c r="CR79" i="7"/>
  <c r="GQ79" i="7" s="1"/>
  <c r="CR14" i="7"/>
  <c r="GQ14" i="7" s="1"/>
  <c r="CR37" i="7"/>
  <c r="GQ37" i="7" s="1"/>
  <c r="CR31" i="7"/>
  <c r="GQ31" i="7" s="1"/>
  <c r="CR40" i="7"/>
  <c r="GQ40" i="7" s="1"/>
  <c r="CR41" i="7"/>
  <c r="GQ41" i="7" s="1"/>
  <c r="CR43" i="7"/>
  <c r="GQ43" i="7" s="1"/>
  <c r="CR48" i="7"/>
  <c r="GQ48" i="7" s="1"/>
  <c r="CR57" i="7"/>
  <c r="GQ57" i="7" s="1"/>
  <c r="CR73" i="7"/>
  <c r="GQ73" i="7" s="1"/>
  <c r="CR53" i="7"/>
  <c r="GQ53" i="7" s="1"/>
  <c r="CR67" i="7"/>
  <c r="GQ67" i="7" s="1"/>
  <c r="CR84" i="7"/>
  <c r="GQ84" i="7" s="1"/>
  <c r="CR78" i="7"/>
  <c r="GQ78" i="7" s="1"/>
  <c r="CR34" i="7"/>
  <c r="GQ34" i="7" s="1"/>
  <c r="CR44" i="7"/>
  <c r="GQ44" i="7" s="1"/>
  <c r="CR55" i="7"/>
  <c r="GQ55" i="7" s="1"/>
  <c r="CR60" i="7"/>
  <c r="GQ60" i="7" s="1"/>
  <c r="CR59" i="7"/>
  <c r="GQ59" i="7" s="1"/>
  <c r="CR71" i="7"/>
  <c r="GQ71" i="7" s="1"/>
  <c r="CR13" i="7"/>
  <c r="GQ13" i="7" s="1"/>
  <c r="CR49" i="7"/>
  <c r="GQ49" i="7" s="1"/>
  <c r="CR54" i="7"/>
  <c r="GQ54" i="7" s="1"/>
  <c r="CR66" i="7"/>
  <c r="GQ66" i="7" s="1"/>
  <c r="CR72" i="7"/>
  <c r="GQ72" i="7" s="1"/>
  <c r="CR39" i="7"/>
  <c r="GQ39" i="7" s="1"/>
  <c r="CR50" i="7"/>
  <c r="GQ50" i="7" s="1"/>
  <c r="CR76" i="7"/>
  <c r="GQ76" i="7" s="1"/>
  <c r="CR56" i="7"/>
  <c r="GQ56" i="7" s="1"/>
  <c r="CR45" i="7"/>
  <c r="GQ45" i="7" s="1"/>
  <c r="CR22" i="7"/>
  <c r="GQ22" i="7" s="1"/>
  <c r="CR36" i="7"/>
  <c r="GQ36" i="7" s="1"/>
  <c r="CR38" i="7"/>
  <c r="GQ38" i="7" s="1"/>
  <c r="CR70" i="7"/>
  <c r="GQ70" i="7" s="1"/>
  <c r="CR87" i="7"/>
  <c r="GQ87" i="7" s="1"/>
  <c r="CR81" i="7"/>
  <c r="GQ81" i="7" s="1"/>
  <c r="CR16" i="7"/>
  <c r="GQ16" i="7" s="1"/>
  <c r="CR46" i="7"/>
  <c r="GQ46" i="7" s="1"/>
  <c r="CR51" i="7"/>
  <c r="GQ51" i="7" s="1"/>
  <c r="CR47" i="7"/>
  <c r="GQ47" i="7" s="1"/>
  <c r="CR58" i="7"/>
  <c r="GQ58" i="7" s="1"/>
  <c r="CR65" i="7"/>
  <c r="GQ65" i="7" s="1"/>
  <c r="CR64" i="7"/>
  <c r="GQ64" i="7" s="1"/>
  <c r="CR74" i="7"/>
  <c r="GQ74" i="7" s="1"/>
  <c r="CR86" i="7"/>
  <c r="GQ86" i="7" s="1"/>
  <c r="CR75" i="7"/>
  <c r="GQ75" i="7" s="1"/>
  <c r="DW101" i="7"/>
  <c r="HV101" i="7" s="1"/>
  <c r="BK101" i="7"/>
  <c r="FJ101" i="7" s="1"/>
  <c r="CD10" i="7"/>
  <c r="GC10" i="7" s="1"/>
  <c r="CD19" i="7"/>
  <c r="GC19" i="7" s="1"/>
  <c r="CD22" i="7"/>
  <c r="GC22" i="7" s="1"/>
  <c r="CD29" i="7"/>
  <c r="GC29" i="7" s="1"/>
  <c r="CD32" i="7"/>
  <c r="GC32" i="7" s="1"/>
  <c r="CD9" i="7"/>
  <c r="GC9" i="7" s="1"/>
  <c r="CD8" i="7"/>
  <c r="GC8" i="7" s="1"/>
  <c r="CD13" i="7"/>
  <c r="GC13" i="7" s="1"/>
  <c r="CD26" i="7"/>
  <c r="GC26" i="7" s="1"/>
  <c r="CD35" i="7"/>
  <c r="GC35" i="7" s="1"/>
  <c r="CD6" i="7"/>
  <c r="GC6" i="7" s="1"/>
  <c r="CD5" i="7"/>
  <c r="GC5" i="7" s="1"/>
  <c r="CD21" i="7"/>
  <c r="GC21" i="7" s="1"/>
  <c r="CD30" i="7"/>
  <c r="GC30" i="7" s="1"/>
  <c r="CD12" i="7"/>
  <c r="GC12" i="7" s="1"/>
  <c r="CD15" i="7"/>
  <c r="GC15" i="7" s="1"/>
  <c r="CD24" i="7"/>
  <c r="GC24" i="7" s="1"/>
  <c r="CD14" i="7"/>
  <c r="GC14" i="7" s="1"/>
  <c r="CD7" i="7"/>
  <c r="GC7" i="7" s="1"/>
  <c r="CD4" i="7"/>
  <c r="GC4" i="7" s="1"/>
  <c r="CD23" i="7"/>
  <c r="GC23" i="7" s="1"/>
  <c r="CD31" i="7"/>
  <c r="GC31" i="7" s="1"/>
  <c r="CD17" i="7"/>
  <c r="GC17" i="7" s="1"/>
  <c r="CD28" i="7"/>
  <c r="GC28" i="7" s="1"/>
  <c r="CD41" i="7"/>
  <c r="GC41" i="7" s="1"/>
  <c r="CD58" i="7"/>
  <c r="GC58" i="7" s="1"/>
  <c r="CD57" i="7"/>
  <c r="GC57" i="7" s="1"/>
  <c r="CD76" i="7"/>
  <c r="GC76" i="7" s="1"/>
  <c r="CD69" i="7"/>
  <c r="GC69" i="7" s="1"/>
  <c r="CD67" i="7"/>
  <c r="GC67" i="7" s="1"/>
  <c r="CD27" i="7"/>
  <c r="GC27" i="7" s="1"/>
  <c r="CD47" i="7"/>
  <c r="GC47" i="7" s="1"/>
  <c r="CD52" i="7"/>
  <c r="GC52" i="7" s="1"/>
  <c r="CD53" i="7"/>
  <c r="GC53" i="7" s="1"/>
  <c r="CD64" i="7"/>
  <c r="GC64" i="7" s="1"/>
  <c r="CD70" i="7"/>
  <c r="GC70" i="7" s="1"/>
  <c r="CD16" i="7"/>
  <c r="GC16" i="7" s="1"/>
  <c r="CD33" i="7"/>
  <c r="GC33" i="7" s="1"/>
  <c r="CD48" i="7"/>
  <c r="GC48" i="7" s="1"/>
  <c r="CD51" i="7"/>
  <c r="GC51" i="7" s="1"/>
  <c r="CD74" i="7"/>
  <c r="GC74" i="7" s="1"/>
  <c r="CD11" i="7"/>
  <c r="GC11" i="7" s="1"/>
  <c r="CD34" i="7"/>
  <c r="GC34" i="7" s="1"/>
  <c r="CD68" i="7"/>
  <c r="GC68" i="7" s="1"/>
  <c r="CD85" i="7"/>
  <c r="GC85" i="7" s="1"/>
  <c r="CD79" i="7"/>
  <c r="GC79" i="7" s="1"/>
  <c r="CD36" i="7"/>
  <c r="GC36" i="7" s="1"/>
  <c r="CD44" i="7"/>
  <c r="GC44" i="7" s="1"/>
  <c r="CD49" i="7"/>
  <c r="GC49" i="7" s="1"/>
  <c r="CD54" i="7"/>
  <c r="GC54" i="7" s="1"/>
  <c r="CD42" i="7"/>
  <c r="GC42" i="7" s="1"/>
  <c r="CD45" i="7"/>
  <c r="GC45" i="7" s="1"/>
  <c r="CD56" i="7"/>
  <c r="GC56" i="7" s="1"/>
  <c r="CD63" i="7"/>
  <c r="GC63" i="7" s="1"/>
  <c r="CD73" i="7"/>
  <c r="GC73" i="7" s="1"/>
  <c r="CD72" i="7"/>
  <c r="GC72" i="7" s="1"/>
  <c r="CD62" i="7"/>
  <c r="GC62" i="7" s="1"/>
  <c r="CD18" i="7"/>
  <c r="GC18" i="7" s="1"/>
  <c r="CD40" i="7"/>
  <c r="GC40" i="7" s="1"/>
  <c r="CD50" i="7"/>
  <c r="GC50" i="7" s="1"/>
  <c r="CD59" i="7"/>
  <c r="GC59" i="7" s="1"/>
  <c r="CD61" i="7"/>
  <c r="GC61" i="7" s="1"/>
  <c r="CD43" i="7"/>
  <c r="GC43" i="7" s="1"/>
  <c r="CD65" i="7"/>
  <c r="GC65" i="7" s="1"/>
  <c r="CD75" i="7"/>
  <c r="GC75" i="7" s="1"/>
  <c r="CD60" i="7"/>
  <c r="GC60" i="7" s="1"/>
  <c r="CD77" i="7"/>
  <c r="GC77" i="7" s="1"/>
  <c r="CD20" i="7"/>
  <c r="GC20" i="7" s="1"/>
  <c r="CD25" i="7"/>
  <c r="GC25" i="7" s="1"/>
  <c r="CD37" i="7"/>
  <c r="GC37" i="7" s="1"/>
  <c r="CD39" i="7"/>
  <c r="GC39" i="7" s="1"/>
  <c r="CD38" i="7"/>
  <c r="GC38" i="7" s="1"/>
  <c r="CD46" i="7"/>
  <c r="GC46" i="7" s="1"/>
  <c r="CD55" i="7"/>
  <c r="GC55" i="7" s="1"/>
  <c r="CD71" i="7"/>
  <c r="GC71" i="7" s="1"/>
  <c r="CD66" i="7"/>
  <c r="GC66" i="7" s="1"/>
  <c r="CD82" i="7"/>
  <c r="GC82" i="7" s="1"/>
  <c r="CR102" i="7"/>
  <c r="GQ102" i="7" s="1"/>
  <c r="DB100" i="7"/>
  <c r="HA100" i="7" s="1"/>
  <c r="AP99" i="7"/>
  <c r="EO99" i="7" s="1"/>
  <c r="DY88" i="7"/>
  <c r="HX88" i="7" s="1"/>
  <c r="BW6" i="7"/>
  <c r="FV6" i="7" s="1"/>
  <c r="BW22" i="7"/>
  <c r="FV22" i="7" s="1"/>
  <c r="BW14" i="7"/>
  <c r="FV14" i="7" s="1"/>
  <c r="BW8" i="7"/>
  <c r="FV8" i="7" s="1"/>
  <c r="BW11" i="7"/>
  <c r="FV11" i="7" s="1"/>
  <c r="BW17" i="7"/>
  <c r="FV17" i="7" s="1"/>
  <c r="BW23" i="7"/>
  <c r="FV23" i="7" s="1"/>
  <c r="BW4" i="7"/>
  <c r="FV4" i="7" s="1"/>
  <c r="BW16" i="7"/>
  <c r="FV16" i="7" s="1"/>
  <c r="BW26" i="7"/>
  <c r="FV26" i="7" s="1"/>
  <c r="BW34" i="7"/>
  <c r="FV34" i="7" s="1"/>
  <c r="BW9" i="7"/>
  <c r="FV9" i="7" s="1"/>
  <c r="BW13" i="7"/>
  <c r="FV13" i="7" s="1"/>
  <c r="BW15" i="7"/>
  <c r="FV15" i="7" s="1"/>
  <c r="BW20" i="7"/>
  <c r="FV20" i="7" s="1"/>
  <c r="BW31" i="7"/>
  <c r="FV31" i="7" s="1"/>
  <c r="BW27" i="7"/>
  <c r="FV27" i="7" s="1"/>
  <c r="BW5" i="7"/>
  <c r="FV5" i="7" s="1"/>
  <c r="BW10" i="7"/>
  <c r="FV10" i="7" s="1"/>
  <c r="BW21" i="7"/>
  <c r="FV21" i="7" s="1"/>
  <c r="BW12" i="7"/>
  <c r="FV12" i="7" s="1"/>
  <c r="BW19" i="7"/>
  <c r="FV19" i="7" s="1"/>
  <c r="BW30" i="7"/>
  <c r="FV30" i="7" s="1"/>
  <c r="BW7" i="7"/>
  <c r="FV7" i="7" s="1"/>
  <c r="BW28" i="7"/>
  <c r="FV28" i="7" s="1"/>
  <c r="BW24" i="7"/>
  <c r="FV24" i="7" s="1"/>
  <c r="BW37" i="7"/>
  <c r="FV37" i="7" s="1"/>
  <c r="BW40" i="7"/>
  <c r="FV40" i="7" s="1"/>
  <c r="BW66" i="7"/>
  <c r="FV66" i="7" s="1"/>
  <c r="BW71" i="7"/>
  <c r="FV71" i="7" s="1"/>
  <c r="BW62" i="7"/>
  <c r="FV62" i="7" s="1"/>
  <c r="BW88" i="7"/>
  <c r="FV88" i="7" s="1"/>
  <c r="BW82" i="7"/>
  <c r="FV82" i="7" s="1"/>
  <c r="BW38" i="7"/>
  <c r="FV38" i="7" s="1"/>
  <c r="BW25" i="7"/>
  <c r="FV25" i="7" s="1"/>
  <c r="BW47" i="7"/>
  <c r="FV47" i="7" s="1"/>
  <c r="BW52" i="7"/>
  <c r="FV52" i="7" s="1"/>
  <c r="BW48" i="7"/>
  <c r="FV48" i="7" s="1"/>
  <c r="BW59" i="7"/>
  <c r="FV59" i="7" s="1"/>
  <c r="BW65" i="7"/>
  <c r="FV65" i="7" s="1"/>
  <c r="BW75" i="7"/>
  <c r="FV75" i="7" s="1"/>
  <c r="BW87" i="7"/>
  <c r="FV87" i="7" s="1"/>
  <c r="BW18" i="7"/>
  <c r="FV18" i="7" s="1"/>
  <c r="BW53" i="7"/>
  <c r="FV53" i="7" s="1"/>
  <c r="BW43" i="7"/>
  <c r="FV43" i="7" s="1"/>
  <c r="BW46" i="7"/>
  <c r="FV46" i="7" s="1"/>
  <c r="BW64" i="7"/>
  <c r="FV64" i="7" s="1"/>
  <c r="BW69" i="7"/>
  <c r="FV69" i="7" s="1"/>
  <c r="BW63" i="7"/>
  <c r="FV63" i="7" s="1"/>
  <c r="BW80" i="7"/>
  <c r="FV80" i="7" s="1"/>
  <c r="BW41" i="7"/>
  <c r="FV41" i="7" s="1"/>
  <c r="BW39" i="7"/>
  <c r="FV39" i="7" s="1"/>
  <c r="BW44" i="7"/>
  <c r="FV44" i="7" s="1"/>
  <c r="BW49" i="7"/>
  <c r="FV49" i="7" s="1"/>
  <c r="BW54" i="7"/>
  <c r="FV54" i="7" s="1"/>
  <c r="BW58" i="7"/>
  <c r="FV58" i="7" s="1"/>
  <c r="BW42" i="7"/>
  <c r="FV42" i="7" s="1"/>
  <c r="BW74" i="7"/>
  <c r="FV74" i="7" s="1"/>
  <c r="BW68" i="7"/>
  <c r="FV68" i="7" s="1"/>
  <c r="BW67" i="7"/>
  <c r="FV67" i="7" s="1"/>
  <c r="BW85" i="7"/>
  <c r="FV85" i="7" s="1"/>
  <c r="BW35" i="7"/>
  <c r="FV35" i="7" s="1"/>
  <c r="BW33" i="7"/>
  <c r="FV33" i="7" s="1"/>
  <c r="BW45" i="7"/>
  <c r="FV45" i="7" s="1"/>
  <c r="BW56" i="7"/>
  <c r="FV56" i="7" s="1"/>
  <c r="BW61" i="7"/>
  <c r="FV61" i="7" s="1"/>
  <c r="BW60" i="7"/>
  <c r="FV60" i="7" s="1"/>
  <c r="BW72" i="7"/>
  <c r="FV72" i="7" s="1"/>
  <c r="BW29" i="7"/>
  <c r="FV29" i="7" s="1"/>
  <c r="BW50" i="7"/>
  <c r="FV50" i="7" s="1"/>
  <c r="BW55" i="7"/>
  <c r="FV55" i="7" s="1"/>
  <c r="BW73" i="7"/>
  <c r="FV73" i="7" s="1"/>
  <c r="BW76" i="7"/>
  <c r="FV76" i="7" s="1"/>
  <c r="BW32" i="7"/>
  <c r="FV32" i="7" s="1"/>
  <c r="BW36" i="7"/>
  <c r="FV36" i="7" s="1"/>
  <c r="BW51" i="7"/>
  <c r="FV51" i="7" s="1"/>
  <c r="BW77" i="7"/>
  <c r="FV77" i="7" s="1"/>
  <c r="DI100" i="7"/>
  <c r="HH100" i="7" s="1"/>
  <c r="CT99" i="7"/>
  <c r="GS99" i="7" s="1"/>
  <c r="CM94" i="7"/>
  <c r="GL94" i="7" s="1"/>
  <c r="BP22" i="7"/>
  <c r="FO22" i="7" s="1"/>
  <c r="BP30" i="7"/>
  <c r="FO30" i="7" s="1"/>
  <c r="BP8" i="7"/>
  <c r="FO8" i="7" s="1"/>
  <c r="BP12" i="7"/>
  <c r="FO12" i="7" s="1"/>
  <c r="BP14" i="7"/>
  <c r="FO14" i="7" s="1"/>
  <c r="BP15" i="7"/>
  <c r="FO15" i="7" s="1"/>
  <c r="BP29" i="7"/>
  <c r="FO29" i="7" s="1"/>
  <c r="BP31" i="7"/>
  <c r="FO31" i="7" s="1"/>
  <c r="BP5" i="7"/>
  <c r="FO5" i="7" s="1"/>
  <c r="BP6" i="7"/>
  <c r="FO6" i="7" s="1"/>
  <c r="BP11" i="7"/>
  <c r="FO11" i="7" s="1"/>
  <c r="BP24" i="7"/>
  <c r="FO24" i="7" s="1"/>
  <c r="BP9" i="7"/>
  <c r="FO9" i="7" s="1"/>
  <c r="BP16" i="7"/>
  <c r="FO16" i="7" s="1"/>
  <c r="BP21" i="7"/>
  <c r="FO21" i="7" s="1"/>
  <c r="BP25" i="7"/>
  <c r="FO25" i="7" s="1"/>
  <c r="BP18" i="7"/>
  <c r="FO18" i="7" s="1"/>
  <c r="BP17" i="7"/>
  <c r="FO17" i="7" s="1"/>
  <c r="BP26" i="7"/>
  <c r="FO26" i="7" s="1"/>
  <c r="BP7" i="7"/>
  <c r="FO7" i="7" s="1"/>
  <c r="BP13" i="7"/>
  <c r="FO13" i="7" s="1"/>
  <c r="BP20" i="7"/>
  <c r="FO20" i="7" s="1"/>
  <c r="BP23" i="7"/>
  <c r="FO23" i="7" s="1"/>
  <c r="BP27" i="7"/>
  <c r="FO27" i="7" s="1"/>
  <c r="BP66" i="7"/>
  <c r="FO66" i="7" s="1"/>
  <c r="BP54" i="7"/>
  <c r="FO54" i="7" s="1"/>
  <c r="BP83" i="7"/>
  <c r="FO83" i="7" s="1"/>
  <c r="BP77" i="7"/>
  <c r="FO77" i="7" s="1"/>
  <c r="BP4" i="7"/>
  <c r="FO4" i="7" s="1"/>
  <c r="BP19" i="7"/>
  <c r="FO19" i="7" s="1"/>
  <c r="BP32" i="7"/>
  <c r="FO32" i="7" s="1"/>
  <c r="BP47" i="7"/>
  <c r="FO47" i="7" s="1"/>
  <c r="BP52" i="7"/>
  <c r="FO52" i="7" s="1"/>
  <c r="BP61" i="7"/>
  <c r="FO61" i="7" s="1"/>
  <c r="BP60" i="7"/>
  <c r="FO60" i="7" s="1"/>
  <c r="BP71" i="7"/>
  <c r="FO71" i="7" s="1"/>
  <c r="BP70" i="7"/>
  <c r="FO70" i="7" s="1"/>
  <c r="BP88" i="7"/>
  <c r="FO88" i="7" s="1"/>
  <c r="BP82" i="7"/>
  <c r="FO82" i="7" s="1"/>
  <c r="BP79" i="7"/>
  <c r="FO79" i="7" s="1"/>
  <c r="BP38" i="7"/>
  <c r="FO38" i="7" s="1"/>
  <c r="BP35" i="7"/>
  <c r="FO35" i="7" s="1"/>
  <c r="BP34" i="7"/>
  <c r="FO34" i="7" s="1"/>
  <c r="BP39" i="7"/>
  <c r="FO39" i="7" s="1"/>
  <c r="BP36" i="7"/>
  <c r="FO36" i="7" s="1"/>
  <c r="BP48" i="7"/>
  <c r="FO48" i="7" s="1"/>
  <c r="BP57" i="7"/>
  <c r="FO57" i="7" s="1"/>
  <c r="BP59" i="7"/>
  <c r="FO59" i="7" s="1"/>
  <c r="BP63" i="7"/>
  <c r="FO63" i="7" s="1"/>
  <c r="BP75" i="7"/>
  <c r="FO75" i="7" s="1"/>
  <c r="BP10" i="7"/>
  <c r="FO10" i="7" s="1"/>
  <c r="BP37" i="7"/>
  <c r="FO37" i="7" s="1"/>
  <c r="BP42" i="7"/>
  <c r="FO42" i="7" s="1"/>
  <c r="BP43" i="7"/>
  <c r="FO43" i="7" s="1"/>
  <c r="BP53" i="7"/>
  <c r="FO53" i="7" s="1"/>
  <c r="BP58" i="7"/>
  <c r="FO58" i="7" s="1"/>
  <c r="BP55" i="7"/>
  <c r="FO55" i="7" s="1"/>
  <c r="BP76" i="7"/>
  <c r="FO76" i="7" s="1"/>
  <c r="BP44" i="7"/>
  <c r="FO44" i="7" s="1"/>
  <c r="BP69" i="7"/>
  <c r="FO69" i="7" s="1"/>
  <c r="BP65" i="7"/>
  <c r="FO65" i="7" s="1"/>
  <c r="BP64" i="7"/>
  <c r="FO64" i="7" s="1"/>
  <c r="BP80" i="7"/>
  <c r="FO80" i="7" s="1"/>
  <c r="BP56" i="7"/>
  <c r="FO56" i="7" s="1"/>
  <c r="BP74" i="7"/>
  <c r="FO74" i="7" s="1"/>
  <c r="BP67" i="7"/>
  <c r="FO67" i="7" s="1"/>
  <c r="BP85" i="7"/>
  <c r="FO85" i="7" s="1"/>
  <c r="BP28" i="7"/>
  <c r="FO28" i="7" s="1"/>
  <c r="BP41" i="7"/>
  <c r="FO41" i="7" s="1"/>
  <c r="BP45" i="7"/>
  <c r="FO45" i="7" s="1"/>
  <c r="BP50" i="7"/>
  <c r="FO50" i="7" s="1"/>
  <c r="BP40" i="7"/>
  <c r="FO40" i="7" s="1"/>
  <c r="BP51" i="7"/>
  <c r="FO51" i="7" s="1"/>
  <c r="BP62" i="7"/>
  <c r="FO62" i="7" s="1"/>
  <c r="BP49" i="7"/>
  <c r="FO49" i="7" s="1"/>
  <c r="BP68" i="7"/>
  <c r="FO68" i="7" s="1"/>
  <c r="BP33" i="7"/>
  <c r="FO33" i="7" s="1"/>
  <c r="BP46" i="7"/>
  <c r="FO46" i="7" s="1"/>
  <c r="BP72" i="7"/>
  <c r="FO72" i="7" s="1"/>
  <c r="EB5" i="7"/>
  <c r="IA5" i="7" s="1"/>
  <c r="EB6" i="7"/>
  <c r="IA6" i="7" s="1"/>
  <c r="EB10" i="7"/>
  <c r="IA10" i="7" s="1"/>
  <c r="EB22" i="7"/>
  <c r="IA22" i="7" s="1"/>
  <c r="EB25" i="7"/>
  <c r="IA25" i="7" s="1"/>
  <c r="EB30" i="7"/>
  <c r="IA30" i="7" s="1"/>
  <c r="EB12" i="7"/>
  <c r="IA12" i="7" s="1"/>
  <c r="EB15" i="7"/>
  <c r="IA15" i="7" s="1"/>
  <c r="EB14" i="7"/>
  <c r="IA14" i="7" s="1"/>
  <c r="EB20" i="7"/>
  <c r="IA20" i="7" s="1"/>
  <c r="EB29" i="7"/>
  <c r="IA29" i="7" s="1"/>
  <c r="EB31" i="7"/>
  <c r="IA31" i="7" s="1"/>
  <c r="EB24" i="7"/>
  <c r="IA24" i="7" s="1"/>
  <c r="EB9" i="7"/>
  <c r="IA9" i="7" s="1"/>
  <c r="EB16" i="7"/>
  <c r="IA16" i="7" s="1"/>
  <c r="EB7" i="7"/>
  <c r="IA7" i="7" s="1"/>
  <c r="EB18" i="7"/>
  <c r="IA18" i="7" s="1"/>
  <c r="EB17" i="7"/>
  <c r="IA17" i="7" s="1"/>
  <c r="EB11" i="7"/>
  <c r="IA11" i="7" s="1"/>
  <c r="EB13" i="7"/>
  <c r="IA13" i="7" s="1"/>
  <c r="EB23" i="7"/>
  <c r="IA23" i="7" s="1"/>
  <c r="EB26" i="7"/>
  <c r="IA26" i="7" s="1"/>
  <c r="EB66" i="7"/>
  <c r="IA66" i="7" s="1"/>
  <c r="EB83" i="7"/>
  <c r="IA83" i="7" s="1"/>
  <c r="EB77" i="7"/>
  <c r="IA77" i="7" s="1"/>
  <c r="EB8" i="7"/>
  <c r="IA8" i="7" s="1"/>
  <c r="EB34" i="7"/>
  <c r="IA34" i="7" s="1"/>
  <c r="EB47" i="7"/>
  <c r="IA47" i="7" s="1"/>
  <c r="EB52" i="7"/>
  <c r="IA52" i="7" s="1"/>
  <c r="EB43" i="7"/>
  <c r="IA43" i="7" s="1"/>
  <c r="EB61" i="7"/>
  <c r="IA61" i="7" s="1"/>
  <c r="EB65" i="7"/>
  <c r="IA65" i="7" s="1"/>
  <c r="EB71" i="7"/>
  <c r="IA71" i="7" s="1"/>
  <c r="EB70" i="7"/>
  <c r="IA70" i="7" s="1"/>
  <c r="EB82" i="7"/>
  <c r="IA82" i="7" s="1"/>
  <c r="EB79" i="7"/>
  <c r="IA79" i="7" s="1"/>
  <c r="EB4" i="7"/>
  <c r="IA4" i="7" s="1"/>
  <c r="EB19" i="7"/>
  <c r="IA19" i="7" s="1"/>
  <c r="EB48" i="7"/>
  <c r="IA48" i="7" s="1"/>
  <c r="EB57" i="7"/>
  <c r="IA57" i="7" s="1"/>
  <c r="EB59" i="7"/>
  <c r="IA59" i="7" s="1"/>
  <c r="EB63" i="7"/>
  <c r="IA63" i="7" s="1"/>
  <c r="EB60" i="7"/>
  <c r="IA60" i="7" s="1"/>
  <c r="EB75" i="7"/>
  <c r="IA75" i="7" s="1"/>
  <c r="EB27" i="7"/>
  <c r="IA27" i="7" s="1"/>
  <c r="EB37" i="7"/>
  <c r="IA37" i="7" s="1"/>
  <c r="EB53" i="7"/>
  <c r="IA53" i="7" s="1"/>
  <c r="EB58" i="7"/>
  <c r="IA58" i="7" s="1"/>
  <c r="EB54" i="7"/>
  <c r="IA54" i="7" s="1"/>
  <c r="EB76" i="7"/>
  <c r="IA76" i="7" s="1"/>
  <c r="EB44" i="7"/>
  <c r="IA44" i="7" s="1"/>
  <c r="EB38" i="7"/>
  <c r="IA38" i="7" s="1"/>
  <c r="EB69" i="7"/>
  <c r="IA69" i="7" s="1"/>
  <c r="EB80" i="7"/>
  <c r="IA80" i="7" s="1"/>
  <c r="EB21" i="7"/>
  <c r="IA21" i="7" s="1"/>
  <c r="EB39" i="7"/>
  <c r="IA39" i="7" s="1"/>
  <c r="EB35" i="7"/>
  <c r="IA35" i="7" s="1"/>
  <c r="EB32" i="7"/>
  <c r="IA32" i="7" s="1"/>
  <c r="EB36" i="7"/>
  <c r="IA36" i="7" s="1"/>
  <c r="EB42" i="7"/>
  <c r="IA42" i="7" s="1"/>
  <c r="EB56" i="7"/>
  <c r="IA56" i="7" s="1"/>
  <c r="EB55" i="7"/>
  <c r="IA55" i="7" s="1"/>
  <c r="EB74" i="7"/>
  <c r="IA74" i="7" s="1"/>
  <c r="EB67" i="7"/>
  <c r="IA67" i="7" s="1"/>
  <c r="EB85" i="7"/>
  <c r="IA85" i="7" s="1"/>
  <c r="EB41" i="7"/>
  <c r="IA41" i="7" s="1"/>
  <c r="EB45" i="7"/>
  <c r="IA45" i="7" s="1"/>
  <c r="EB50" i="7"/>
  <c r="IA50" i="7" s="1"/>
  <c r="EB51" i="7"/>
  <c r="IA51" i="7" s="1"/>
  <c r="EB62" i="7"/>
  <c r="IA62" i="7" s="1"/>
  <c r="EB68" i="7"/>
  <c r="IA68" i="7" s="1"/>
  <c r="EB73" i="7"/>
  <c r="IA73" i="7" s="1"/>
  <c r="EB28" i="7"/>
  <c r="IA28" i="7" s="1"/>
  <c r="EB33" i="7"/>
  <c r="IA33" i="7" s="1"/>
  <c r="EB40" i="7"/>
  <c r="IA40" i="7" s="1"/>
  <c r="EB46" i="7"/>
  <c r="IA46" i="7" s="1"/>
  <c r="EB49" i="7"/>
  <c r="IA49" i="7" s="1"/>
  <c r="EB72" i="7"/>
  <c r="IA72" i="7" s="1"/>
  <c r="EB64" i="7"/>
  <c r="IA64" i="7" s="1"/>
  <c r="CD3" i="7"/>
  <c r="GC3" i="7" s="1"/>
  <c r="CM101" i="7"/>
  <c r="GL101" i="7" s="1"/>
  <c r="DX100" i="7"/>
  <c r="HW100" i="7" s="1"/>
  <c r="CY90" i="7"/>
  <c r="GX90" i="7" s="1"/>
  <c r="AS20" i="7"/>
  <c r="ER20" i="7" s="1"/>
  <c r="AS17" i="7"/>
  <c r="ER17" i="7" s="1"/>
  <c r="AS23" i="7"/>
  <c r="ER23" i="7" s="1"/>
  <c r="AS30" i="7"/>
  <c r="ER30" i="7" s="1"/>
  <c r="AS8" i="7"/>
  <c r="ER8" i="7" s="1"/>
  <c r="AS10" i="7"/>
  <c r="ER10" i="7" s="1"/>
  <c r="AS11" i="7"/>
  <c r="ER11" i="7" s="1"/>
  <c r="AS16" i="7"/>
  <c r="ER16" i="7" s="1"/>
  <c r="AS14" i="7"/>
  <c r="ER14" i="7" s="1"/>
  <c r="AS22" i="7"/>
  <c r="ER22" i="7" s="1"/>
  <c r="AS26" i="7"/>
  <c r="ER26" i="7" s="1"/>
  <c r="AS36" i="7"/>
  <c r="ER36" i="7" s="1"/>
  <c r="AS7" i="7"/>
  <c r="ER7" i="7" s="1"/>
  <c r="AS6" i="7"/>
  <c r="ER6" i="7" s="1"/>
  <c r="AS31" i="7"/>
  <c r="ER31" i="7" s="1"/>
  <c r="AS25" i="7"/>
  <c r="ER25" i="7" s="1"/>
  <c r="AS15" i="7"/>
  <c r="ER15" i="7" s="1"/>
  <c r="AS12" i="7"/>
  <c r="ER12" i="7" s="1"/>
  <c r="AS13" i="7"/>
  <c r="ER13" i="7" s="1"/>
  <c r="AS21" i="7"/>
  <c r="ER21" i="7" s="1"/>
  <c r="AS24" i="7"/>
  <c r="ER24" i="7" s="1"/>
  <c r="AS32" i="7"/>
  <c r="ER32" i="7" s="1"/>
  <c r="AS5" i="7"/>
  <c r="ER5" i="7" s="1"/>
  <c r="AS9" i="7"/>
  <c r="ER9" i="7" s="1"/>
  <c r="AS18" i="7"/>
  <c r="ER18" i="7" s="1"/>
  <c r="AS29" i="7"/>
  <c r="ER29" i="7" s="1"/>
  <c r="AS4" i="7"/>
  <c r="ER4" i="7" s="1"/>
  <c r="AS42" i="7"/>
  <c r="ER42" i="7" s="1"/>
  <c r="AS59" i="7"/>
  <c r="ER59" i="7" s="1"/>
  <c r="AS58" i="7"/>
  <c r="ER58" i="7" s="1"/>
  <c r="AS70" i="7"/>
  <c r="ER70" i="7" s="1"/>
  <c r="AS33" i="7"/>
  <c r="ER33" i="7" s="1"/>
  <c r="AS48" i="7"/>
  <c r="ER48" i="7" s="1"/>
  <c r="AS53" i="7"/>
  <c r="ER53" i="7" s="1"/>
  <c r="AS54" i="7"/>
  <c r="ER54" i="7" s="1"/>
  <c r="AS65" i="7"/>
  <c r="ER65" i="7" s="1"/>
  <c r="AS71" i="7"/>
  <c r="ER71" i="7" s="1"/>
  <c r="AS68" i="7"/>
  <c r="ER68" i="7" s="1"/>
  <c r="AS28" i="7"/>
  <c r="ER28" i="7" s="1"/>
  <c r="AS38" i="7"/>
  <c r="ER38" i="7" s="1"/>
  <c r="AS49" i="7"/>
  <c r="ER49" i="7" s="1"/>
  <c r="AS75" i="7"/>
  <c r="ER75" i="7" s="1"/>
  <c r="AS35" i="7"/>
  <c r="ER35" i="7" s="1"/>
  <c r="AS39" i="7"/>
  <c r="ER39" i="7" s="1"/>
  <c r="AS40" i="7"/>
  <c r="ER40" i="7" s="1"/>
  <c r="AS52" i="7"/>
  <c r="ER52" i="7" s="1"/>
  <c r="AS69" i="7"/>
  <c r="ER69" i="7" s="1"/>
  <c r="AS86" i="7"/>
  <c r="ER86" i="7" s="1"/>
  <c r="AS80" i="7"/>
  <c r="ER80" i="7" s="1"/>
  <c r="AS37" i="7"/>
  <c r="ER37" i="7" s="1"/>
  <c r="AS43" i="7"/>
  <c r="ER43" i="7" s="1"/>
  <c r="AS45" i="7"/>
  <c r="ER45" i="7" s="1"/>
  <c r="AS50" i="7"/>
  <c r="ER50" i="7" s="1"/>
  <c r="AS55" i="7"/>
  <c r="ER55" i="7" s="1"/>
  <c r="AS46" i="7"/>
  <c r="ER46" i="7" s="1"/>
  <c r="AS57" i="7"/>
  <c r="ER57" i="7" s="1"/>
  <c r="AS64" i="7"/>
  <c r="ER64" i="7" s="1"/>
  <c r="AS74" i="7"/>
  <c r="ER74" i="7" s="1"/>
  <c r="AS73" i="7"/>
  <c r="ER73" i="7" s="1"/>
  <c r="AS41" i="7"/>
  <c r="ER41" i="7" s="1"/>
  <c r="AS34" i="7"/>
  <c r="ER34" i="7" s="1"/>
  <c r="AS51" i="7"/>
  <c r="ER51" i="7" s="1"/>
  <c r="AS60" i="7"/>
  <c r="ER60" i="7" s="1"/>
  <c r="AS62" i="7"/>
  <c r="ER62" i="7" s="1"/>
  <c r="AS66" i="7"/>
  <c r="ER66" i="7" s="1"/>
  <c r="AS67" i="7"/>
  <c r="ER67" i="7" s="1"/>
  <c r="AS19" i="7"/>
  <c r="ER19" i="7" s="1"/>
  <c r="AS44" i="7"/>
  <c r="ER44" i="7" s="1"/>
  <c r="AS61" i="7"/>
  <c r="ER61" i="7" s="1"/>
  <c r="AS78" i="7"/>
  <c r="ER78" i="7" s="1"/>
  <c r="AS27" i="7"/>
  <c r="ER27" i="7" s="1"/>
  <c r="AS47" i="7"/>
  <c r="ER47" i="7" s="1"/>
  <c r="AS56" i="7"/>
  <c r="ER56" i="7" s="1"/>
  <c r="AS72" i="7"/>
  <c r="ER72" i="7" s="1"/>
  <c r="AS76" i="7"/>
  <c r="ER76" i="7" s="1"/>
  <c r="AS83" i="7"/>
  <c r="ER83" i="7" s="1"/>
  <c r="AS77" i="7"/>
  <c r="ER77" i="7" s="1"/>
  <c r="DE23" i="7"/>
  <c r="HD23" i="7" s="1"/>
  <c r="DE30" i="7"/>
  <c r="HD30" i="7" s="1"/>
  <c r="DE20" i="7"/>
  <c r="HD20" i="7" s="1"/>
  <c r="DE10" i="7"/>
  <c r="HD10" i="7" s="1"/>
  <c r="DE22" i="7"/>
  <c r="HD22" i="7" s="1"/>
  <c r="DE17" i="7"/>
  <c r="HD17" i="7" s="1"/>
  <c r="DE36" i="7"/>
  <c r="HD36" i="7" s="1"/>
  <c r="DE7" i="7"/>
  <c r="HD7" i="7" s="1"/>
  <c r="DE6" i="7"/>
  <c r="HD6" i="7" s="1"/>
  <c r="DE4" i="7"/>
  <c r="HD4" i="7" s="1"/>
  <c r="DE11" i="7"/>
  <c r="HD11" i="7" s="1"/>
  <c r="DE16" i="7"/>
  <c r="HD16" i="7" s="1"/>
  <c r="DE14" i="7"/>
  <c r="HD14" i="7" s="1"/>
  <c r="DE31" i="7"/>
  <c r="HD31" i="7" s="1"/>
  <c r="DE5" i="7"/>
  <c r="HD5" i="7" s="1"/>
  <c r="DE25" i="7"/>
  <c r="HD25" i="7" s="1"/>
  <c r="DE21" i="7"/>
  <c r="HD21" i="7" s="1"/>
  <c r="DE13" i="7"/>
  <c r="HD13" i="7" s="1"/>
  <c r="DE15" i="7"/>
  <c r="HD15" i="7" s="1"/>
  <c r="DE12" i="7"/>
  <c r="HD12" i="7" s="1"/>
  <c r="DE24" i="7"/>
  <c r="HD24" i="7" s="1"/>
  <c r="DE32" i="7"/>
  <c r="HD32" i="7" s="1"/>
  <c r="DE9" i="7"/>
  <c r="HD9" i="7" s="1"/>
  <c r="DE8" i="7"/>
  <c r="HD8" i="7" s="1"/>
  <c r="DE18" i="7"/>
  <c r="HD18" i="7" s="1"/>
  <c r="DE29" i="7"/>
  <c r="HD29" i="7" s="1"/>
  <c r="DE27" i="7"/>
  <c r="HD27" i="7" s="1"/>
  <c r="DE42" i="7"/>
  <c r="HD42" i="7" s="1"/>
  <c r="DE43" i="7"/>
  <c r="HD43" i="7" s="1"/>
  <c r="DE59" i="7"/>
  <c r="HD59" i="7" s="1"/>
  <c r="DE58" i="7"/>
  <c r="HD58" i="7" s="1"/>
  <c r="DE70" i="7"/>
  <c r="HD70" i="7" s="1"/>
  <c r="DE48" i="7"/>
  <c r="HD48" i="7" s="1"/>
  <c r="DE53" i="7"/>
  <c r="HD53" i="7" s="1"/>
  <c r="DE54" i="7"/>
  <c r="HD54" i="7" s="1"/>
  <c r="DE65" i="7"/>
  <c r="HD65" i="7" s="1"/>
  <c r="DE71" i="7"/>
  <c r="HD71" i="7" s="1"/>
  <c r="DE26" i="7"/>
  <c r="HD26" i="7" s="1"/>
  <c r="DE34" i="7"/>
  <c r="HD34" i="7" s="1"/>
  <c r="DE39" i="7"/>
  <c r="HD39" i="7" s="1"/>
  <c r="DE49" i="7"/>
  <c r="HD49" i="7" s="1"/>
  <c r="DE75" i="7"/>
  <c r="HD75" i="7" s="1"/>
  <c r="DE68" i="7"/>
  <c r="HD68" i="7" s="1"/>
  <c r="DE28" i="7"/>
  <c r="HD28" i="7" s="1"/>
  <c r="DE35" i="7"/>
  <c r="HD35" i="7" s="1"/>
  <c r="DE40" i="7"/>
  <c r="HD40" i="7" s="1"/>
  <c r="DE69" i="7"/>
  <c r="HD69" i="7" s="1"/>
  <c r="DE86" i="7"/>
  <c r="HD86" i="7" s="1"/>
  <c r="DE80" i="7"/>
  <c r="HD80" i="7" s="1"/>
  <c r="DE37" i="7"/>
  <c r="HD37" i="7" s="1"/>
  <c r="DE38" i="7"/>
  <c r="HD38" i="7" s="1"/>
  <c r="DE45" i="7"/>
  <c r="HD45" i="7" s="1"/>
  <c r="DE50" i="7"/>
  <c r="HD50" i="7" s="1"/>
  <c r="DE46" i="7"/>
  <c r="HD46" i="7" s="1"/>
  <c r="DE52" i="7"/>
  <c r="HD52" i="7" s="1"/>
  <c r="DE57" i="7"/>
  <c r="HD57" i="7" s="1"/>
  <c r="DE64" i="7"/>
  <c r="HD64" i="7" s="1"/>
  <c r="DE74" i="7"/>
  <c r="HD74" i="7" s="1"/>
  <c r="DE73" i="7"/>
  <c r="HD73" i="7" s="1"/>
  <c r="DE41" i="7"/>
  <c r="HD41" i="7" s="1"/>
  <c r="DE51" i="7"/>
  <c r="HD51" i="7" s="1"/>
  <c r="DE60" i="7"/>
  <c r="HD60" i="7" s="1"/>
  <c r="DE62" i="7"/>
  <c r="HD62" i="7" s="1"/>
  <c r="DE55" i="7"/>
  <c r="HD55" i="7" s="1"/>
  <c r="DE67" i="7"/>
  <c r="HD67" i="7" s="1"/>
  <c r="DE61" i="7"/>
  <c r="HD61" i="7" s="1"/>
  <c r="DE78" i="7"/>
  <c r="HD78" i="7" s="1"/>
  <c r="DE19" i="7"/>
  <c r="HD19" i="7" s="1"/>
  <c r="DE33" i="7"/>
  <c r="HD33" i="7" s="1"/>
  <c r="DE47" i="7"/>
  <c r="HD47" i="7" s="1"/>
  <c r="DE44" i="7"/>
  <c r="HD44" i="7" s="1"/>
  <c r="DE56" i="7"/>
  <c r="HD56" i="7" s="1"/>
  <c r="DE72" i="7"/>
  <c r="HD72" i="7" s="1"/>
  <c r="DE66" i="7"/>
  <c r="HD66" i="7" s="1"/>
  <c r="DE83" i="7"/>
  <c r="HD83" i="7" s="1"/>
  <c r="DE77" i="7"/>
  <c r="HD77" i="7" s="1"/>
  <c r="DA3" i="7"/>
  <c r="GZ3" i="7" s="1"/>
  <c r="AO3" i="7"/>
  <c r="EN3" i="7" s="1"/>
  <c r="DJ101" i="7"/>
  <c r="HI101" i="7" s="1"/>
  <c r="CI100" i="7"/>
  <c r="GH100" i="7" s="1"/>
  <c r="CN97" i="7"/>
  <c r="GM97" i="7" s="1"/>
  <c r="CJ80" i="7"/>
  <c r="GI80" i="7" s="1"/>
  <c r="CH17" i="7"/>
  <c r="GG17" i="7" s="1"/>
  <c r="CH7" i="7"/>
  <c r="GG7" i="7" s="1"/>
  <c r="CH5" i="7"/>
  <c r="GG5" i="7" s="1"/>
  <c r="CH13" i="7"/>
  <c r="GG13" i="7" s="1"/>
  <c r="CH32" i="7"/>
  <c r="GG32" i="7" s="1"/>
  <c r="CH28" i="7"/>
  <c r="GG28" i="7" s="1"/>
  <c r="CH4" i="7"/>
  <c r="GG4" i="7" s="1"/>
  <c r="CH6" i="7"/>
  <c r="GG6" i="7" s="1"/>
  <c r="CH31" i="7"/>
  <c r="GG31" i="7" s="1"/>
  <c r="CH12" i="7"/>
  <c r="GG12" i="7" s="1"/>
  <c r="CH21" i="7"/>
  <c r="GG21" i="7" s="1"/>
  <c r="CH27" i="7"/>
  <c r="GG27" i="7" s="1"/>
  <c r="CH29" i="7"/>
  <c r="GG29" i="7" s="1"/>
  <c r="CH25" i="7"/>
  <c r="GG25" i="7" s="1"/>
  <c r="CH22" i="7"/>
  <c r="GG22" i="7" s="1"/>
  <c r="CH20" i="7"/>
  <c r="GG20" i="7" s="1"/>
  <c r="CH26" i="7"/>
  <c r="GG26" i="7" s="1"/>
  <c r="CH11" i="7"/>
  <c r="GG11" i="7" s="1"/>
  <c r="CH8" i="7"/>
  <c r="GG8" i="7" s="1"/>
  <c r="CH14" i="7"/>
  <c r="GG14" i="7" s="1"/>
  <c r="CH19" i="7"/>
  <c r="GG19" i="7" s="1"/>
  <c r="CH9" i="7"/>
  <c r="GG9" i="7" s="1"/>
  <c r="CH10" i="7"/>
  <c r="GG10" i="7" s="1"/>
  <c r="CH16" i="7"/>
  <c r="GG16" i="7" s="1"/>
  <c r="CH23" i="7"/>
  <c r="GG23" i="7" s="1"/>
  <c r="CH54" i="7"/>
  <c r="GG54" i="7" s="1"/>
  <c r="CH44" i="7"/>
  <c r="GG44" i="7" s="1"/>
  <c r="CH65" i="7"/>
  <c r="GG65" i="7" s="1"/>
  <c r="CH70" i="7"/>
  <c r="GG70" i="7" s="1"/>
  <c r="CH58" i="7"/>
  <c r="GG58" i="7" s="1"/>
  <c r="CH24" i="7"/>
  <c r="GG24" i="7" s="1"/>
  <c r="CH33" i="7"/>
  <c r="GG33" i="7" s="1"/>
  <c r="CH34" i="7"/>
  <c r="GG34" i="7" s="1"/>
  <c r="CH37" i="7"/>
  <c r="GG37" i="7" s="1"/>
  <c r="CH64" i="7"/>
  <c r="GG64" i="7" s="1"/>
  <c r="CH81" i="7"/>
  <c r="GG81" i="7" s="1"/>
  <c r="CH18" i="7"/>
  <c r="GG18" i="7" s="1"/>
  <c r="CH39" i="7"/>
  <c r="GG39" i="7" s="1"/>
  <c r="CH42" i="7"/>
  <c r="GG42" i="7" s="1"/>
  <c r="CH45" i="7"/>
  <c r="GG45" i="7" s="1"/>
  <c r="CH50" i="7"/>
  <c r="GG50" i="7" s="1"/>
  <c r="CH59" i="7"/>
  <c r="GG59" i="7" s="1"/>
  <c r="CH75" i="7"/>
  <c r="GG75" i="7" s="1"/>
  <c r="CH69" i="7"/>
  <c r="GG69" i="7" s="1"/>
  <c r="CH68" i="7"/>
  <c r="GG68" i="7" s="1"/>
  <c r="CH86" i="7"/>
  <c r="GG86" i="7" s="1"/>
  <c r="CH80" i="7"/>
  <c r="GG80" i="7" s="1"/>
  <c r="CH36" i="7"/>
  <c r="GG36" i="7" s="1"/>
  <c r="CH46" i="7"/>
  <c r="GG46" i="7" s="1"/>
  <c r="CH55" i="7"/>
  <c r="GG55" i="7" s="1"/>
  <c r="CH57" i="7"/>
  <c r="GG57" i="7" s="1"/>
  <c r="CH61" i="7"/>
  <c r="GG61" i="7" s="1"/>
  <c r="CH66" i="7"/>
  <c r="GG66" i="7" s="1"/>
  <c r="CH73" i="7"/>
  <c r="GG73" i="7" s="1"/>
  <c r="CH30" i="7"/>
  <c r="GG30" i="7" s="1"/>
  <c r="CH35" i="7"/>
  <c r="GG35" i="7" s="1"/>
  <c r="CH40" i="7"/>
  <c r="GG40" i="7" s="1"/>
  <c r="CH51" i="7"/>
  <c r="GG51" i="7" s="1"/>
  <c r="CH56" i="7"/>
  <c r="GG56" i="7" s="1"/>
  <c r="CH74" i="7"/>
  <c r="GG74" i="7" s="1"/>
  <c r="CH38" i="7"/>
  <c r="GG38" i="7" s="1"/>
  <c r="CH52" i="7"/>
  <c r="GG52" i="7" s="1"/>
  <c r="CH53" i="7"/>
  <c r="GG53" i="7" s="1"/>
  <c r="CH47" i="7"/>
  <c r="GG47" i="7" s="1"/>
  <c r="CH67" i="7"/>
  <c r="GG67" i="7" s="1"/>
  <c r="CH78" i="7"/>
  <c r="GG78" i="7" s="1"/>
  <c r="CH41" i="7"/>
  <c r="GG41" i="7" s="1"/>
  <c r="CH72" i="7"/>
  <c r="GG72" i="7" s="1"/>
  <c r="CH83" i="7"/>
  <c r="GG83" i="7" s="1"/>
  <c r="CH15" i="7"/>
  <c r="GG15" i="7" s="1"/>
  <c r="CH43" i="7"/>
  <c r="GG43" i="7" s="1"/>
  <c r="CH48" i="7"/>
  <c r="GG48" i="7" s="1"/>
  <c r="CH49" i="7"/>
  <c r="GG49" i="7" s="1"/>
  <c r="CH60" i="7"/>
  <c r="GG60" i="7" s="1"/>
  <c r="CH62" i="7"/>
  <c r="GG62" i="7" s="1"/>
  <c r="DX3" i="7"/>
  <c r="HW3" i="7" s="1"/>
  <c r="BL3" i="7"/>
  <c r="FK3" i="7" s="1"/>
  <c r="CV102" i="7"/>
  <c r="GU102" i="7" s="1"/>
  <c r="EG101" i="7"/>
  <c r="IF101" i="7" s="1"/>
  <c r="BU101" i="7"/>
  <c r="FT101" i="7" s="1"/>
  <c r="DF100" i="7"/>
  <c r="HE100" i="7" s="1"/>
  <c r="CS98" i="7"/>
  <c r="GR98" i="7" s="1"/>
  <c r="ED97" i="7"/>
  <c r="IC97" i="7" s="1"/>
  <c r="BR97" i="7"/>
  <c r="FQ97" i="7" s="1"/>
  <c r="DC96" i="7"/>
  <c r="HB96" i="7" s="1"/>
  <c r="AQ96" i="7"/>
  <c r="EP96" i="7" s="1"/>
  <c r="CB95" i="7"/>
  <c r="GA95" i="7" s="1"/>
  <c r="DM94" i="7"/>
  <c r="HL94" i="7" s="1"/>
  <c r="BA94" i="7"/>
  <c r="EZ94" i="7" s="1"/>
  <c r="CL93" i="7"/>
  <c r="GK93" i="7" s="1"/>
  <c r="DW92" i="7"/>
  <c r="HV92" i="7" s="1"/>
  <c r="BK92" i="7"/>
  <c r="FJ92" i="7" s="1"/>
  <c r="CV91" i="7"/>
  <c r="GU91" i="7" s="1"/>
  <c r="EG90" i="7"/>
  <c r="IF90" i="7" s="1"/>
  <c r="BU90" i="7"/>
  <c r="FT90" i="7" s="1"/>
  <c r="DF89" i="7"/>
  <c r="HE89" i="7" s="1"/>
  <c r="AT89" i="7"/>
  <c r="ES89" i="7" s="1"/>
  <c r="DQ83" i="7"/>
  <c r="HP83" i="7" s="1"/>
  <c r="DJ78" i="7"/>
  <c r="HI78" i="7" s="1"/>
  <c r="EA99" i="7"/>
  <c r="HZ99" i="7" s="1"/>
  <c r="BO99" i="7"/>
  <c r="FN99" i="7" s="1"/>
  <c r="CZ98" i="7"/>
  <c r="GY98" i="7" s="1"/>
  <c r="AN98" i="7"/>
  <c r="EM98" i="7" s="1"/>
  <c r="BY97" i="7"/>
  <c r="FX97" i="7" s="1"/>
  <c r="DJ96" i="7"/>
  <c r="HI96" i="7" s="1"/>
  <c r="CI95" i="7"/>
  <c r="GH95" i="7" s="1"/>
  <c r="DT94" i="7"/>
  <c r="HS94" i="7" s="1"/>
  <c r="BH94" i="7"/>
  <c r="FG94" i="7" s="1"/>
  <c r="CS93" i="7"/>
  <c r="GR93" i="7" s="1"/>
  <c r="ED92" i="7"/>
  <c r="IC92" i="7" s="1"/>
  <c r="BR92" i="7"/>
  <c r="FQ92" i="7" s="1"/>
  <c r="DC91" i="7"/>
  <c r="HB91" i="7" s="1"/>
  <c r="AQ91" i="7"/>
  <c r="EP91" i="7" s="1"/>
  <c r="CB90" i="7"/>
  <c r="GA90" i="7" s="1"/>
  <c r="DM89" i="7"/>
  <c r="HL89" i="7" s="1"/>
  <c r="BA89" i="7"/>
  <c r="EZ89" i="7" s="1"/>
  <c r="CJ88" i="7"/>
  <c r="GI88" i="7" s="1"/>
  <c r="BX84" i="7"/>
  <c r="FW84" i="7" s="1"/>
  <c r="BQ79" i="7"/>
  <c r="FP79" i="7" s="1"/>
  <c r="AZ100" i="7"/>
  <c r="EY100" i="7" s="1"/>
  <c r="CK99" i="7"/>
  <c r="GJ99" i="7" s="1"/>
  <c r="DV98" i="7"/>
  <c r="HU98" i="7" s="1"/>
  <c r="BJ98" i="7"/>
  <c r="FI98" i="7" s="1"/>
  <c r="CU97" i="7"/>
  <c r="GT97" i="7" s="1"/>
  <c r="BT96" i="7"/>
  <c r="FS96" i="7" s="1"/>
  <c r="DE95" i="7"/>
  <c r="HD95" i="7" s="1"/>
  <c r="AS95" i="7"/>
  <c r="ER95" i="7" s="1"/>
  <c r="CD94" i="7"/>
  <c r="GC94" i="7" s="1"/>
  <c r="DO93" i="7"/>
  <c r="HN93" i="7" s="1"/>
  <c r="BC93" i="7"/>
  <c r="FB93" i="7" s="1"/>
  <c r="CN92" i="7"/>
  <c r="GM92" i="7" s="1"/>
  <c r="DY91" i="7"/>
  <c r="HX91" i="7" s="1"/>
  <c r="BM91" i="7"/>
  <c r="FL91" i="7" s="1"/>
  <c r="CX90" i="7"/>
  <c r="GW90" i="7" s="1"/>
  <c r="BW89" i="7"/>
  <c r="FV89" i="7" s="1"/>
  <c r="DH88" i="7"/>
  <c r="HG88" i="7" s="1"/>
  <c r="AQ81" i="7"/>
  <c r="EP81" i="7" s="1"/>
  <c r="EA70" i="7"/>
  <c r="HZ70" i="7" s="1"/>
  <c r="BL99" i="7"/>
  <c r="FK99" i="7" s="1"/>
  <c r="CW98" i="7"/>
  <c r="GV98" i="7" s="1"/>
  <c r="AK98" i="7"/>
  <c r="EJ98" i="7" s="1"/>
  <c r="BV97" i="7"/>
  <c r="FU97" i="7" s="1"/>
  <c r="DG96" i="7"/>
  <c r="HF96" i="7" s="1"/>
  <c r="AU96" i="7"/>
  <c r="ET96" i="7" s="1"/>
  <c r="CF95" i="7"/>
  <c r="GE95" i="7" s="1"/>
  <c r="DQ94" i="7"/>
  <c r="HP94" i="7" s="1"/>
  <c r="BE94" i="7"/>
  <c r="FD94" i="7" s="1"/>
  <c r="CP93" i="7"/>
  <c r="GO93" i="7" s="1"/>
  <c r="EA92" i="7"/>
  <c r="HZ92" i="7" s="1"/>
  <c r="BO92" i="7"/>
  <c r="FN92" i="7" s="1"/>
  <c r="CZ91" i="7"/>
  <c r="GY91" i="7" s="1"/>
  <c r="AN91" i="7"/>
  <c r="EM91" i="7" s="1"/>
  <c r="BY90" i="7"/>
  <c r="FX90" i="7" s="1"/>
  <c r="DJ89" i="7"/>
  <c r="HI89" i="7" s="1"/>
  <c r="AX89" i="7"/>
  <c r="EW89" i="7" s="1"/>
  <c r="BZ88" i="7"/>
  <c r="FY88" i="7" s="1"/>
  <c r="AZ84" i="7"/>
  <c r="EY84" i="7" s="1"/>
  <c r="AS79" i="7"/>
  <c r="ER79" i="7" s="1"/>
  <c r="CI99" i="7"/>
  <c r="GH99" i="7" s="1"/>
  <c r="DT98" i="7"/>
  <c r="HS98" i="7" s="1"/>
  <c r="BH98" i="7"/>
  <c r="FG98" i="7" s="1"/>
  <c r="CS97" i="7"/>
  <c r="GR97" i="7" s="1"/>
  <c r="ED96" i="7"/>
  <c r="IC96" i="7" s="1"/>
  <c r="BR96" i="7"/>
  <c r="FQ96" i="7" s="1"/>
  <c r="DC95" i="7"/>
  <c r="HB95" i="7" s="1"/>
  <c r="AQ95" i="7"/>
  <c r="EP95" i="7" s="1"/>
  <c r="CB94" i="7"/>
  <c r="GA94" i="7" s="1"/>
  <c r="DM93" i="7"/>
  <c r="HL93" i="7" s="1"/>
  <c r="BA93" i="7"/>
  <c r="EZ93" i="7" s="1"/>
  <c r="BK91" i="7"/>
  <c r="FJ91" i="7" s="1"/>
  <c r="CV90" i="7"/>
  <c r="GU90" i="7" s="1"/>
  <c r="EG89" i="7"/>
  <c r="IF89" i="7" s="1"/>
  <c r="BU89" i="7"/>
  <c r="FT89" i="7" s="1"/>
  <c r="DF88" i="7"/>
  <c r="HE88" i="7" s="1"/>
  <c r="EE85" i="7"/>
  <c r="ID85" i="7" s="1"/>
  <c r="DX80" i="7"/>
  <c r="HW80" i="7" s="1"/>
  <c r="CZ69" i="7"/>
  <c r="GY69" i="7" s="1"/>
  <c r="DN99" i="7"/>
  <c r="HM99" i="7" s="1"/>
  <c r="BB99" i="7"/>
  <c r="FA99" i="7" s="1"/>
  <c r="CM98" i="7"/>
  <c r="GL98" i="7" s="1"/>
  <c r="DX97" i="7"/>
  <c r="HW97" i="7" s="1"/>
  <c r="BL97" i="7"/>
  <c r="FK97" i="7" s="1"/>
  <c r="CW96" i="7"/>
  <c r="GV96" i="7" s="1"/>
  <c r="AK96" i="7"/>
  <c r="EJ96" i="7" s="1"/>
  <c r="BV95" i="7"/>
  <c r="FU95" i="7" s="1"/>
  <c r="DG94" i="7"/>
  <c r="HF94" i="7" s="1"/>
  <c r="CF93" i="7"/>
  <c r="GE93" i="7" s="1"/>
  <c r="DQ92" i="7"/>
  <c r="HP92" i="7" s="1"/>
  <c r="BE92" i="7"/>
  <c r="FD92" i="7" s="1"/>
  <c r="CP91" i="7"/>
  <c r="GO91" i="7" s="1"/>
  <c r="EA90" i="7"/>
  <c r="HZ90" i="7" s="1"/>
  <c r="BO90" i="7"/>
  <c r="FN90" i="7" s="1"/>
  <c r="CZ89" i="7"/>
  <c r="GY89" i="7" s="1"/>
  <c r="AN89" i="7"/>
  <c r="EM89" i="7" s="1"/>
  <c r="AL88" i="7"/>
  <c r="EK88" i="7" s="1"/>
  <c r="BU83" i="7"/>
  <c r="FT83" i="7" s="1"/>
  <c r="BN78" i="7"/>
  <c r="FM78" i="7" s="1"/>
  <c r="BD100" i="7"/>
  <c r="FC100" i="7" s="1"/>
  <c r="DZ98" i="7"/>
  <c r="HY98" i="7" s="1"/>
  <c r="BN98" i="7"/>
  <c r="FM98" i="7" s="1"/>
  <c r="CY97" i="7"/>
  <c r="GX97" i="7" s="1"/>
  <c r="AM97" i="7"/>
  <c r="EL97" i="7" s="1"/>
  <c r="BX96" i="7"/>
  <c r="FW96" i="7" s="1"/>
  <c r="DI95" i="7"/>
  <c r="HH95" i="7" s="1"/>
  <c r="AW95" i="7"/>
  <c r="EV95" i="7" s="1"/>
  <c r="CH94" i="7"/>
  <c r="GG94" i="7" s="1"/>
  <c r="DS93" i="7"/>
  <c r="HR93" i="7" s="1"/>
  <c r="BG93" i="7"/>
  <c r="FF93" i="7" s="1"/>
  <c r="CR92" i="7"/>
  <c r="GQ92" i="7" s="1"/>
  <c r="EC91" i="7"/>
  <c r="IB91" i="7" s="1"/>
  <c r="BQ91" i="7"/>
  <c r="FP91" i="7" s="1"/>
  <c r="DB90" i="7"/>
  <c r="HA90" i="7" s="1"/>
  <c r="AP90" i="7"/>
  <c r="EO90" i="7" s="1"/>
  <c r="CA89" i="7"/>
  <c r="FZ89" i="7" s="1"/>
  <c r="DL88" i="7"/>
  <c r="HK88" i="7" s="1"/>
  <c r="CD86" i="7"/>
  <c r="GC86" i="7" s="1"/>
  <c r="BW81" i="7"/>
  <c r="FV81" i="7" s="1"/>
  <c r="CF73" i="7"/>
  <c r="GE73" i="7" s="1"/>
  <c r="AP88" i="7"/>
  <c r="EO88" i="7" s="1"/>
  <c r="CA87" i="7"/>
  <c r="FZ87" i="7" s="1"/>
  <c r="DL86" i="7"/>
  <c r="HK86" i="7" s="1"/>
  <c r="AZ86" i="7"/>
  <c r="EY86" i="7" s="1"/>
  <c r="CK85" i="7"/>
  <c r="GJ85" i="7" s="1"/>
  <c r="DV84" i="7"/>
  <c r="HU84" i="7" s="1"/>
  <c r="BJ84" i="7"/>
  <c r="FI84" i="7" s="1"/>
  <c r="CU83" i="7"/>
  <c r="GT83" i="7" s="1"/>
  <c r="BT82" i="7"/>
  <c r="FS82" i="7" s="1"/>
  <c r="DE81" i="7"/>
  <c r="HD81" i="7" s="1"/>
  <c r="AS81" i="7"/>
  <c r="ER81" i="7" s="1"/>
  <c r="CD80" i="7"/>
  <c r="GC80" i="7" s="1"/>
  <c r="BC79" i="7"/>
  <c r="FB79" i="7" s="1"/>
  <c r="CN78" i="7"/>
  <c r="GM78" i="7" s="1"/>
  <c r="BM77" i="7"/>
  <c r="FL77" i="7" s="1"/>
  <c r="DB75" i="7"/>
  <c r="HA75" i="7" s="1"/>
  <c r="AT71" i="7"/>
  <c r="ES71" i="7" s="1"/>
  <c r="BE88" i="7"/>
  <c r="FD88" i="7" s="1"/>
  <c r="EA86" i="7"/>
  <c r="HZ86" i="7" s="1"/>
  <c r="BO86" i="7"/>
  <c r="FN86" i="7" s="1"/>
  <c r="AN85" i="7"/>
  <c r="EM85" i="7" s="1"/>
  <c r="BY84" i="7"/>
  <c r="FX84" i="7" s="1"/>
  <c r="DJ83" i="7"/>
  <c r="HI83" i="7" s="1"/>
  <c r="CI82" i="7"/>
  <c r="GH82" i="7" s="1"/>
  <c r="DT81" i="7"/>
  <c r="HS81" i="7" s="1"/>
  <c r="BH81" i="7"/>
  <c r="FG81" i="7" s="1"/>
  <c r="CS80" i="7"/>
  <c r="GR80" i="7" s="1"/>
  <c r="ED79" i="7"/>
  <c r="IC79" i="7" s="1"/>
  <c r="BR79" i="7"/>
  <c r="FQ79" i="7" s="1"/>
  <c r="DC78" i="7"/>
  <c r="HB78" i="7" s="1"/>
  <c r="AQ78" i="7"/>
  <c r="EP78" i="7" s="1"/>
  <c r="CB77" i="7"/>
  <c r="GA77" i="7" s="1"/>
  <c r="BO76" i="7"/>
  <c r="FN76" i="7" s="1"/>
  <c r="BF67" i="7"/>
  <c r="FE67" i="7" s="1"/>
  <c r="BS88" i="7"/>
  <c r="FR88" i="7" s="1"/>
  <c r="DD87" i="7"/>
  <c r="HC87" i="7" s="1"/>
  <c r="AR87" i="7"/>
  <c r="EQ87" i="7" s="1"/>
  <c r="CC86" i="7"/>
  <c r="GB86" i="7" s="1"/>
  <c r="DN85" i="7"/>
  <c r="HM85" i="7" s="1"/>
  <c r="BB85" i="7"/>
  <c r="FA85" i="7" s="1"/>
  <c r="CM84" i="7"/>
  <c r="GL84" i="7" s="1"/>
  <c r="DX83" i="7"/>
  <c r="HW83" i="7" s="1"/>
  <c r="BL83" i="7"/>
  <c r="FK83" i="7" s="1"/>
  <c r="CW82" i="7"/>
  <c r="GV82" i="7" s="1"/>
  <c r="AK82" i="7"/>
  <c r="EJ82" i="7" s="1"/>
  <c r="BK80" i="7"/>
  <c r="FJ80" i="7" s="1"/>
  <c r="CF79" i="7"/>
  <c r="GE79" i="7" s="1"/>
  <c r="CS78" i="7"/>
  <c r="GR78" i="7" s="1"/>
  <c r="DF77" i="7"/>
  <c r="HE77" i="7" s="1"/>
  <c r="DE76" i="7"/>
  <c r="HD76" i="7" s="1"/>
  <c r="CH71" i="7"/>
  <c r="GG71" i="7" s="1"/>
  <c r="CN60" i="7"/>
  <c r="GM60" i="7" s="1"/>
  <c r="DX86" i="7"/>
  <c r="HW86" i="7" s="1"/>
  <c r="BV84" i="7"/>
  <c r="FU84" i="7" s="1"/>
  <c r="CI83" i="7"/>
  <c r="GH83" i="7" s="1"/>
  <c r="CV82" i="7"/>
  <c r="GU82" i="7" s="1"/>
  <c r="BR80" i="7"/>
  <c r="FQ80" i="7" s="1"/>
  <c r="AQ79" i="7"/>
  <c r="EP79" i="7" s="1"/>
  <c r="BF75" i="7"/>
  <c r="FE75" i="7" s="1"/>
  <c r="DS62" i="7"/>
  <c r="HR62" i="7" s="1"/>
  <c r="CD87" i="7"/>
  <c r="GC87" i="7" s="1"/>
  <c r="BM10" i="7"/>
  <c r="FL10" i="7" s="1"/>
  <c r="BM14" i="7"/>
  <c r="FL14" i="7" s="1"/>
  <c r="BM17" i="7"/>
  <c r="FL17" i="7" s="1"/>
  <c r="BM16" i="7"/>
  <c r="FL16" i="7" s="1"/>
  <c r="BM9" i="7"/>
  <c r="FL9" i="7" s="1"/>
  <c r="BM6" i="7"/>
  <c r="FL6" i="7" s="1"/>
  <c r="BM8" i="7"/>
  <c r="FL8" i="7" s="1"/>
  <c r="BM12" i="7"/>
  <c r="FL12" i="7" s="1"/>
  <c r="BM19" i="7"/>
  <c r="FL19" i="7" s="1"/>
  <c r="BM22" i="7"/>
  <c r="FL22" i="7" s="1"/>
  <c r="BM5" i="7"/>
  <c r="FL5" i="7" s="1"/>
  <c r="BM18" i="7"/>
  <c r="FL18" i="7" s="1"/>
  <c r="BM27" i="7"/>
  <c r="FL27" i="7" s="1"/>
  <c r="BM15" i="7"/>
  <c r="FL15" i="7" s="1"/>
  <c r="BM24" i="7"/>
  <c r="FL24" i="7" s="1"/>
  <c r="BM33" i="7"/>
  <c r="FL33" i="7" s="1"/>
  <c r="BM29" i="7"/>
  <c r="FL29" i="7" s="1"/>
  <c r="BM7" i="7"/>
  <c r="FL7" i="7" s="1"/>
  <c r="BM4" i="7"/>
  <c r="FL4" i="7" s="1"/>
  <c r="BM13" i="7"/>
  <c r="FL13" i="7" s="1"/>
  <c r="BM11" i="7"/>
  <c r="FL11" i="7" s="1"/>
  <c r="BM28" i="7"/>
  <c r="FL28" i="7" s="1"/>
  <c r="BM30" i="7"/>
  <c r="FL30" i="7" s="1"/>
  <c r="BM26" i="7"/>
  <c r="FL26" i="7" s="1"/>
  <c r="BM23" i="7"/>
  <c r="FL23" i="7" s="1"/>
  <c r="BM25" i="7"/>
  <c r="FL25" i="7" s="1"/>
  <c r="BM21" i="7"/>
  <c r="FL21" i="7" s="1"/>
  <c r="BM38" i="7"/>
  <c r="FL38" i="7" s="1"/>
  <c r="BM54" i="7"/>
  <c r="FL54" i="7" s="1"/>
  <c r="BM73" i="7"/>
  <c r="FL73" i="7" s="1"/>
  <c r="BM32" i="7"/>
  <c r="FL32" i="7" s="1"/>
  <c r="BM40" i="7"/>
  <c r="FL40" i="7" s="1"/>
  <c r="BM31" i="7"/>
  <c r="FL31" i="7" s="1"/>
  <c r="BM44" i="7"/>
  <c r="FL44" i="7" s="1"/>
  <c r="BM49" i="7"/>
  <c r="FL49" i="7" s="1"/>
  <c r="BM43" i="7"/>
  <c r="FL43" i="7" s="1"/>
  <c r="BM50" i="7"/>
  <c r="FL50" i="7" s="1"/>
  <c r="BM61" i="7"/>
  <c r="FL61" i="7" s="1"/>
  <c r="BM64" i="7"/>
  <c r="FL64" i="7" s="1"/>
  <c r="BM67" i="7"/>
  <c r="FL67" i="7" s="1"/>
  <c r="BM55" i="7"/>
  <c r="FL55" i="7" s="1"/>
  <c r="BM45" i="7"/>
  <c r="FL45" i="7" s="1"/>
  <c r="BM66" i="7"/>
  <c r="FL66" i="7" s="1"/>
  <c r="BM71" i="7"/>
  <c r="FL71" i="7" s="1"/>
  <c r="BM65" i="7"/>
  <c r="FL65" i="7" s="1"/>
  <c r="BM82" i="7"/>
  <c r="FL82" i="7" s="1"/>
  <c r="BM46" i="7"/>
  <c r="FL46" i="7" s="1"/>
  <c r="BM51" i="7"/>
  <c r="FL51" i="7" s="1"/>
  <c r="BM60" i="7"/>
  <c r="FL60" i="7" s="1"/>
  <c r="BM76" i="7"/>
  <c r="FL76" i="7" s="1"/>
  <c r="BM70" i="7"/>
  <c r="FL70" i="7" s="1"/>
  <c r="BM69" i="7"/>
  <c r="FL69" i="7" s="1"/>
  <c r="BM87" i="7"/>
  <c r="FL87" i="7" s="1"/>
  <c r="BM20" i="7"/>
  <c r="FL20" i="7" s="1"/>
  <c r="BM37" i="7"/>
  <c r="FL37" i="7" s="1"/>
  <c r="BM34" i="7"/>
  <c r="FL34" i="7" s="1"/>
  <c r="BM35" i="7"/>
  <c r="FL35" i="7" s="1"/>
  <c r="BM42" i="7"/>
  <c r="FL42" i="7" s="1"/>
  <c r="BM47" i="7"/>
  <c r="FL47" i="7" s="1"/>
  <c r="BM56" i="7"/>
  <c r="FL56" i="7" s="1"/>
  <c r="BM48" i="7"/>
  <c r="FL48" i="7" s="1"/>
  <c r="BM58" i="7"/>
  <c r="FL58" i="7" s="1"/>
  <c r="BM62" i="7"/>
  <c r="FL62" i="7" s="1"/>
  <c r="BM74" i="7"/>
  <c r="FL74" i="7" s="1"/>
  <c r="BM59" i="7"/>
  <c r="FL59" i="7" s="1"/>
  <c r="BM36" i="7"/>
  <c r="FL36" i="7" s="1"/>
  <c r="BM41" i="7"/>
  <c r="FL41" i="7" s="1"/>
  <c r="BM52" i="7"/>
  <c r="FL52" i="7" s="1"/>
  <c r="BM57" i="7"/>
  <c r="FL57" i="7" s="1"/>
  <c r="BM75" i="7"/>
  <c r="FL75" i="7" s="1"/>
  <c r="BM39" i="7"/>
  <c r="FL39" i="7" s="1"/>
  <c r="BM53" i="7"/>
  <c r="FL53" i="7" s="1"/>
  <c r="BM68" i="7"/>
  <c r="FL68" i="7" s="1"/>
  <c r="BM79" i="7"/>
  <c r="FL79" i="7" s="1"/>
  <c r="AU9" i="7"/>
  <c r="ET9" i="7" s="1"/>
  <c r="AU12" i="7"/>
  <c r="ET12" i="7" s="1"/>
  <c r="AU14" i="7"/>
  <c r="ET14" i="7" s="1"/>
  <c r="AU24" i="7"/>
  <c r="ET24" i="7" s="1"/>
  <c r="AU5" i="7"/>
  <c r="ET5" i="7" s="1"/>
  <c r="AU4" i="7"/>
  <c r="ET4" i="7" s="1"/>
  <c r="AU20" i="7"/>
  <c r="ET20" i="7" s="1"/>
  <c r="AU16" i="7"/>
  <c r="ET16" i="7" s="1"/>
  <c r="AU29" i="7"/>
  <c r="ET29" i="7" s="1"/>
  <c r="AU26" i="7"/>
  <c r="ET26" i="7" s="1"/>
  <c r="AU23" i="7"/>
  <c r="ET23" i="7" s="1"/>
  <c r="AU31" i="7"/>
  <c r="ET31" i="7" s="1"/>
  <c r="AU13" i="7"/>
  <c r="ET13" i="7" s="1"/>
  <c r="AU15" i="7"/>
  <c r="ET15" i="7" s="1"/>
  <c r="AU22" i="7"/>
  <c r="ET22" i="7" s="1"/>
  <c r="AU30" i="7"/>
  <c r="ET30" i="7" s="1"/>
  <c r="AU32" i="7"/>
  <c r="ET32" i="7" s="1"/>
  <c r="AU11" i="7"/>
  <c r="ET11" i="7" s="1"/>
  <c r="AU25" i="7"/>
  <c r="ET25" i="7" s="1"/>
  <c r="AU27" i="7"/>
  <c r="ET27" i="7" s="1"/>
  <c r="AU6" i="7"/>
  <c r="ET6" i="7" s="1"/>
  <c r="AU7" i="7"/>
  <c r="ET7" i="7" s="1"/>
  <c r="AU8" i="7"/>
  <c r="ET8" i="7" s="1"/>
  <c r="AU10" i="7"/>
  <c r="ET10" i="7" s="1"/>
  <c r="AU17" i="7"/>
  <c r="ET17" i="7" s="1"/>
  <c r="AU42" i="7"/>
  <c r="ET42" i="7" s="1"/>
  <c r="AU46" i="7"/>
  <c r="ET46" i="7" s="1"/>
  <c r="AU51" i="7"/>
  <c r="ET51" i="7" s="1"/>
  <c r="AU52" i="7"/>
  <c r="ET52" i="7" s="1"/>
  <c r="AU63" i="7"/>
  <c r="ET63" i="7" s="1"/>
  <c r="AU69" i="7"/>
  <c r="ET69" i="7" s="1"/>
  <c r="AU36" i="7"/>
  <c r="ET36" i="7" s="1"/>
  <c r="AU41" i="7"/>
  <c r="ET41" i="7" s="1"/>
  <c r="AU47" i="7"/>
  <c r="ET47" i="7" s="1"/>
  <c r="AU73" i="7"/>
  <c r="ET73" i="7" s="1"/>
  <c r="AU67" i="7"/>
  <c r="ET67" i="7" s="1"/>
  <c r="AU66" i="7"/>
  <c r="ET66" i="7" s="1"/>
  <c r="AU84" i="7"/>
  <c r="ET84" i="7" s="1"/>
  <c r="AU78" i="7"/>
  <c r="ET78" i="7" s="1"/>
  <c r="AU34" i="7"/>
  <c r="ET34" i="7" s="1"/>
  <c r="AU35" i="7"/>
  <c r="ET35" i="7" s="1"/>
  <c r="AU48" i="7"/>
  <c r="ET48" i="7" s="1"/>
  <c r="AU53" i="7"/>
  <c r="ET53" i="7" s="1"/>
  <c r="AU44" i="7"/>
  <c r="ET44" i="7" s="1"/>
  <c r="AU50" i="7"/>
  <c r="ET50" i="7" s="1"/>
  <c r="AU62" i="7"/>
  <c r="ET62" i="7" s="1"/>
  <c r="AU65" i="7"/>
  <c r="ET65" i="7" s="1"/>
  <c r="AU72" i="7"/>
  <c r="ET72" i="7" s="1"/>
  <c r="AU71" i="7"/>
  <c r="ET71" i="7" s="1"/>
  <c r="AU18" i="7"/>
  <c r="ET18" i="7" s="1"/>
  <c r="AU21" i="7"/>
  <c r="ET21" i="7" s="1"/>
  <c r="AU28" i="7"/>
  <c r="ET28" i="7" s="1"/>
  <c r="AU33" i="7"/>
  <c r="ET33" i="7" s="1"/>
  <c r="AU49" i="7"/>
  <c r="ET49" i="7" s="1"/>
  <c r="AU58" i="7"/>
  <c r="ET58" i="7" s="1"/>
  <c r="AU60" i="7"/>
  <c r="ET60" i="7" s="1"/>
  <c r="AU55" i="7"/>
  <c r="ET55" i="7" s="1"/>
  <c r="AU64" i="7"/>
  <c r="ET64" i="7" s="1"/>
  <c r="AU76" i="7"/>
  <c r="ET76" i="7" s="1"/>
  <c r="AU38" i="7"/>
  <c r="ET38" i="7" s="1"/>
  <c r="AU39" i="7"/>
  <c r="ET39" i="7" s="1"/>
  <c r="AU54" i="7"/>
  <c r="ET54" i="7" s="1"/>
  <c r="AU59" i="7"/>
  <c r="ET59" i="7" s="1"/>
  <c r="AU19" i="7"/>
  <c r="ET19" i="7" s="1"/>
  <c r="AU43" i="7"/>
  <c r="ET43" i="7" s="1"/>
  <c r="AU45" i="7"/>
  <c r="ET45" i="7" s="1"/>
  <c r="AU70" i="7"/>
  <c r="ET70" i="7" s="1"/>
  <c r="AU81" i="7"/>
  <c r="ET81" i="7" s="1"/>
  <c r="AU40" i="7"/>
  <c r="ET40" i="7" s="1"/>
  <c r="AU37" i="7"/>
  <c r="ET37" i="7" s="1"/>
  <c r="AU57" i="7"/>
  <c r="ET57" i="7" s="1"/>
  <c r="AU56" i="7"/>
  <c r="ET56" i="7" s="1"/>
  <c r="AU75" i="7"/>
  <c r="ET75" i="7" s="1"/>
  <c r="AU61" i="7"/>
  <c r="ET61" i="7" s="1"/>
  <c r="AU68" i="7"/>
  <c r="ET68" i="7" s="1"/>
  <c r="AU86" i="7"/>
  <c r="ET86" i="7" s="1"/>
  <c r="CS7" i="7"/>
  <c r="GR7" i="7" s="1"/>
  <c r="CS11" i="7"/>
  <c r="GR11" i="7" s="1"/>
  <c r="CS20" i="7"/>
  <c r="GR20" i="7" s="1"/>
  <c r="CS25" i="7"/>
  <c r="GR25" i="7" s="1"/>
  <c r="CS24" i="7"/>
  <c r="GR24" i="7" s="1"/>
  <c r="CS13" i="7"/>
  <c r="GR13" i="7" s="1"/>
  <c r="CS15" i="7"/>
  <c r="GR15" i="7" s="1"/>
  <c r="CS28" i="7"/>
  <c r="GR28" i="7" s="1"/>
  <c r="CS30" i="7"/>
  <c r="GR30" i="7" s="1"/>
  <c r="CS6" i="7"/>
  <c r="GR6" i="7" s="1"/>
  <c r="CS14" i="7"/>
  <c r="GR14" i="7" s="1"/>
  <c r="CS26" i="7"/>
  <c r="GR26" i="7" s="1"/>
  <c r="CS21" i="7"/>
  <c r="GR21" i="7" s="1"/>
  <c r="CS23" i="7"/>
  <c r="GR23" i="7" s="1"/>
  <c r="CS8" i="7"/>
  <c r="GR8" i="7" s="1"/>
  <c r="CS4" i="7"/>
  <c r="GR4" i="7" s="1"/>
  <c r="CS10" i="7"/>
  <c r="GR10" i="7" s="1"/>
  <c r="CS17" i="7"/>
  <c r="GR17" i="7" s="1"/>
  <c r="CS16" i="7"/>
  <c r="GR16" i="7" s="1"/>
  <c r="CS12" i="7"/>
  <c r="GR12" i="7" s="1"/>
  <c r="CS19" i="7"/>
  <c r="GR19" i="7" s="1"/>
  <c r="CS22" i="7"/>
  <c r="GR22" i="7" s="1"/>
  <c r="CS18" i="7"/>
  <c r="GR18" i="7" s="1"/>
  <c r="CS27" i="7"/>
  <c r="GR27" i="7" s="1"/>
  <c r="CS46" i="7"/>
  <c r="GR46" i="7" s="1"/>
  <c r="CS51" i="7"/>
  <c r="GR51" i="7" s="1"/>
  <c r="CS60" i="7"/>
  <c r="GR60" i="7" s="1"/>
  <c r="CS76" i="7"/>
  <c r="GR76" i="7" s="1"/>
  <c r="CS70" i="7"/>
  <c r="GR70" i="7" s="1"/>
  <c r="CS69" i="7"/>
  <c r="GR69" i="7" s="1"/>
  <c r="CS87" i="7"/>
  <c r="GR87" i="7" s="1"/>
  <c r="CS5" i="7"/>
  <c r="GR5" i="7" s="1"/>
  <c r="CS37" i="7"/>
  <c r="GR37" i="7" s="1"/>
  <c r="CS39" i="7"/>
  <c r="GR39" i="7" s="1"/>
  <c r="CS47" i="7"/>
  <c r="GR47" i="7" s="1"/>
  <c r="CS56" i="7"/>
  <c r="GR56" i="7" s="1"/>
  <c r="CS58" i="7"/>
  <c r="GR58" i="7" s="1"/>
  <c r="CS62" i="7"/>
  <c r="GR62" i="7" s="1"/>
  <c r="CS64" i="7"/>
  <c r="GR64" i="7" s="1"/>
  <c r="CS74" i="7"/>
  <c r="GR74" i="7" s="1"/>
  <c r="CS36" i="7"/>
  <c r="GR36" i="7" s="1"/>
  <c r="CS32" i="7"/>
  <c r="GR32" i="7" s="1"/>
  <c r="CS41" i="7"/>
  <c r="GR41" i="7" s="1"/>
  <c r="CS52" i="7"/>
  <c r="GR52" i="7" s="1"/>
  <c r="CS57" i="7"/>
  <c r="GR57" i="7" s="1"/>
  <c r="CS63" i="7"/>
  <c r="GR63" i="7" s="1"/>
  <c r="CS75" i="7"/>
  <c r="GR75" i="7" s="1"/>
  <c r="CS72" i="7"/>
  <c r="GR72" i="7" s="1"/>
  <c r="CS9" i="7"/>
  <c r="GR9" i="7" s="1"/>
  <c r="CS42" i="7"/>
  <c r="GR42" i="7" s="1"/>
  <c r="CS43" i="7"/>
  <c r="GR43" i="7" s="1"/>
  <c r="CS53" i="7"/>
  <c r="GR53" i="7" s="1"/>
  <c r="CS68" i="7"/>
  <c r="GR68" i="7" s="1"/>
  <c r="CS79" i="7"/>
  <c r="GR79" i="7" s="1"/>
  <c r="CS35" i="7"/>
  <c r="GR35" i="7" s="1"/>
  <c r="CS31" i="7"/>
  <c r="GR31" i="7" s="1"/>
  <c r="CS55" i="7"/>
  <c r="GR55" i="7" s="1"/>
  <c r="CS73" i="7"/>
  <c r="GR73" i="7" s="1"/>
  <c r="CS66" i="7"/>
  <c r="GR66" i="7" s="1"/>
  <c r="CS84" i="7"/>
  <c r="GR84" i="7" s="1"/>
  <c r="CS33" i="7"/>
  <c r="GR33" i="7" s="1"/>
  <c r="CS40" i="7"/>
  <c r="GR40" i="7" s="1"/>
  <c r="CS44" i="7"/>
  <c r="GR44" i="7" s="1"/>
  <c r="CS49" i="7"/>
  <c r="GR49" i="7" s="1"/>
  <c r="CS50" i="7"/>
  <c r="GR50" i="7" s="1"/>
  <c r="CS54" i="7"/>
  <c r="GR54" i="7" s="1"/>
  <c r="CS61" i="7"/>
  <c r="GR61" i="7" s="1"/>
  <c r="CS48" i="7"/>
  <c r="GR48" i="7" s="1"/>
  <c r="CS67" i="7"/>
  <c r="GR67" i="7" s="1"/>
  <c r="CS38" i="7"/>
  <c r="GR38" i="7" s="1"/>
  <c r="CS34" i="7"/>
  <c r="GR34" i="7" s="1"/>
  <c r="CS45" i="7"/>
  <c r="GR45" i="7" s="1"/>
  <c r="CS71" i="7"/>
  <c r="GR71" i="7" s="1"/>
  <c r="CS59" i="7"/>
  <c r="GR59" i="7" s="1"/>
  <c r="CS29" i="7"/>
  <c r="GR29" i="7" s="1"/>
  <c r="CS65" i="7"/>
  <c r="GR65" i="7" s="1"/>
  <c r="CS82" i="7"/>
  <c r="GR82" i="7" s="1"/>
  <c r="CK102" i="7"/>
  <c r="GJ102" i="7" s="1"/>
  <c r="DY4" i="7"/>
  <c r="HX4" i="7" s="1"/>
  <c r="DY17" i="7"/>
  <c r="HX17" i="7" s="1"/>
  <c r="DY16" i="7"/>
  <c r="HX16" i="7" s="1"/>
  <c r="DY6" i="7"/>
  <c r="HX6" i="7" s="1"/>
  <c r="DY12" i="7"/>
  <c r="HX12" i="7" s="1"/>
  <c r="DY19" i="7"/>
  <c r="HX19" i="7" s="1"/>
  <c r="DY22" i="7"/>
  <c r="HX22" i="7" s="1"/>
  <c r="DY18" i="7"/>
  <c r="HX18" i="7" s="1"/>
  <c r="DY5" i="7"/>
  <c r="HX5" i="7" s="1"/>
  <c r="DY25" i="7"/>
  <c r="HX25" i="7" s="1"/>
  <c r="DY27" i="7"/>
  <c r="HX27" i="7" s="1"/>
  <c r="DY14" i="7"/>
  <c r="HX14" i="7" s="1"/>
  <c r="DY15" i="7"/>
  <c r="HX15" i="7" s="1"/>
  <c r="DY20" i="7"/>
  <c r="HX20" i="7" s="1"/>
  <c r="DY29" i="7"/>
  <c r="HX29" i="7" s="1"/>
  <c r="DY7" i="7"/>
  <c r="HX7" i="7" s="1"/>
  <c r="DY9" i="7"/>
  <c r="HX9" i="7" s="1"/>
  <c r="DY11" i="7"/>
  <c r="HX11" i="7" s="1"/>
  <c r="DY26" i="7"/>
  <c r="HX26" i="7" s="1"/>
  <c r="DY13" i="7"/>
  <c r="HX13" i="7" s="1"/>
  <c r="DY21" i="7"/>
  <c r="HX21" i="7" s="1"/>
  <c r="DY24" i="7"/>
  <c r="HX24" i="7" s="1"/>
  <c r="DY28" i="7"/>
  <c r="HX28" i="7" s="1"/>
  <c r="DY30" i="7"/>
  <c r="HX30" i="7" s="1"/>
  <c r="DY23" i="7"/>
  <c r="HX23" i="7" s="1"/>
  <c r="DY31" i="7"/>
  <c r="HX31" i="7" s="1"/>
  <c r="DY35" i="7"/>
  <c r="HX35" i="7" s="1"/>
  <c r="DY55" i="7"/>
  <c r="HX55" i="7" s="1"/>
  <c r="DY73" i="7"/>
  <c r="HX73" i="7" s="1"/>
  <c r="DY66" i="7"/>
  <c r="HX66" i="7" s="1"/>
  <c r="DY40" i="7"/>
  <c r="HX40" i="7" s="1"/>
  <c r="DY39" i="7"/>
  <c r="HX39" i="7" s="1"/>
  <c r="DY44" i="7"/>
  <c r="HX44" i="7" s="1"/>
  <c r="DY49" i="7"/>
  <c r="HX49" i="7" s="1"/>
  <c r="DY50" i="7"/>
  <c r="HX50" i="7" s="1"/>
  <c r="DY61" i="7"/>
  <c r="HX61" i="7" s="1"/>
  <c r="DY67" i="7"/>
  <c r="HX67" i="7" s="1"/>
  <c r="DY42" i="7"/>
  <c r="HX42" i="7" s="1"/>
  <c r="DY45" i="7"/>
  <c r="HX45" i="7" s="1"/>
  <c r="DY71" i="7"/>
  <c r="HX71" i="7" s="1"/>
  <c r="DY32" i="7"/>
  <c r="HX32" i="7" s="1"/>
  <c r="DY34" i="7"/>
  <c r="HX34" i="7" s="1"/>
  <c r="DY38" i="7"/>
  <c r="HX38" i="7" s="1"/>
  <c r="DY54" i="7"/>
  <c r="HX54" i="7" s="1"/>
  <c r="DY65" i="7"/>
  <c r="HX65" i="7" s="1"/>
  <c r="DY63" i="7"/>
  <c r="HX63" i="7" s="1"/>
  <c r="DY82" i="7"/>
  <c r="HX82" i="7" s="1"/>
  <c r="DY8" i="7"/>
  <c r="HX8" i="7" s="1"/>
  <c r="DY46" i="7"/>
  <c r="HX46" i="7" s="1"/>
  <c r="DY51" i="7"/>
  <c r="HX51" i="7" s="1"/>
  <c r="DY60" i="7"/>
  <c r="HX60" i="7" s="1"/>
  <c r="DY76" i="7"/>
  <c r="HX76" i="7" s="1"/>
  <c r="DY64" i="7"/>
  <c r="HX64" i="7" s="1"/>
  <c r="DY70" i="7"/>
  <c r="HX70" i="7" s="1"/>
  <c r="DY69" i="7"/>
  <c r="HX69" i="7" s="1"/>
  <c r="DY87" i="7"/>
  <c r="HX87" i="7" s="1"/>
  <c r="DY37" i="7"/>
  <c r="HX37" i="7" s="1"/>
  <c r="DY33" i="7"/>
  <c r="HX33" i="7" s="1"/>
  <c r="DY47" i="7"/>
  <c r="HX47" i="7" s="1"/>
  <c r="DY56" i="7"/>
  <c r="HX56" i="7" s="1"/>
  <c r="DY58" i="7"/>
  <c r="HX58" i="7" s="1"/>
  <c r="DY62" i="7"/>
  <c r="HX62" i="7" s="1"/>
  <c r="DY74" i="7"/>
  <c r="HX74" i="7" s="1"/>
  <c r="DY10" i="7"/>
  <c r="HX10" i="7" s="1"/>
  <c r="DY36" i="7"/>
  <c r="HX36" i="7" s="1"/>
  <c r="DY41" i="7"/>
  <c r="HX41" i="7" s="1"/>
  <c r="DY52" i="7"/>
  <c r="HX52" i="7" s="1"/>
  <c r="DY48" i="7"/>
  <c r="HX48" i="7" s="1"/>
  <c r="DY57" i="7"/>
  <c r="HX57" i="7" s="1"/>
  <c r="DY75" i="7"/>
  <c r="HX75" i="7" s="1"/>
  <c r="DY43" i="7"/>
  <c r="HX43" i="7" s="1"/>
  <c r="DY53" i="7"/>
  <c r="HX53" i="7" s="1"/>
  <c r="DY68" i="7"/>
  <c r="HX68" i="7" s="1"/>
  <c r="DY79" i="7"/>
  <c r="HX79" i="7" s="1"/>
  <c r="DY59" i="7"/>
  <c r="HX59" i="7" s="1"/>
  <c r="BM102" i="7"/>
  <c r="FL102" i="7" s="1"/>
  <c r="BC19" i="7"/>
  <c r="FB19" i="7" s="1"/>
  <c r="BC18" i="7"/>
  <c r="FB18" i="7" s="1"/>
  <c r="BC28" i="7"/>
  <c r="FB28" i="7" s="1"/>
  <c r="BC7" i="7"/>
  <c r="FB7" i="7" s="1"/>
  <c r="BC12" i="7"/>
  <c r="FB12" i="7" s="1"/>
  <c r="BC14" i="7"/>
  <c r="FB14" i="7" s="1"/>
  <c r="BC24" i="7"/>
  <c r="FB24" i="7" s="1"/>
  <c r="BC5" i="7"/>
  <c r="FB5" i="7" s="1"/>
  <c r="BC4" i="7"/>
  <c r="FB4" i="7" s="1"/>
  <c r="BC8" i="7"/>
  <c r="FB8" i="7" s="1"/>
  <c r="BC9" i="7"/>
  <c r="FB9" i="7" s="1"/>
  <c r="BC20" i="7"/>
  <c r="FB20" i="7" s="1"/>
  <c r="BC29" i="7"/>
  <c r="FB29" i="7" s="1"/>
  <c r="BC23" i="7"/>
  <c r="FB23" i="7" s="1"/>
  <c r="BC31" i="7"/>
  <c r="FB31" i="7" s="1"/>
  <c r="BC11" i="7"/>
  <c r="FB11" i="7" s="1"/>
  <c r="BC13" i="7"/>
  <c r="FB13" i="7" s="1"/>
  <c r="BC15" i="7"/>
  <c r="FB15" i="7" s="1"/>
  <c r="BC22" i="7"/>
  <c r="FB22" i="7" s="1"/>
  <c r="BC30" i="7"/>
  <c r="FB30" i="7" s="1"/>
  <c r="BC32" i="7"/>
  <c r="FB32" i="7" s="1"/>
  <c r="BC16" i="7"/>
  <c r="FB16" i="7" s="1"/>
  <c r="BC21" i="7"/>
  <c r="FB21" i="7" s="1"/>
  <c r="BC25" i="7"/>
  <c r="FB25" i="7" s="1"/>
  <c r="BC27" i="7"/>
  <c r="FB27" i="7" s="1"/>
  <c r="BC6" i="7"/>
  <c r="FB6" i="7" s="1"/>
  <c r="BC34" i="7"/>
  <c r="FB34" i="7" s="1"/>
  <c r="BC40" i="7"/>
  <c r="FB40" i="7" s="1"/>
  <c r="BC50" i="7"/>
  <c r="FB50" i="7" s="1"/>
  <c r="BC57" i="7"/>
  <c r="FB57" i="7" s="1"/>
  <c r="BC56" i="7"/>
  <c r="FB56" i="7" s="1"/>
  <c r="BC75" i="7"/>
  <c r="FB75" i="7" s="1"/>
  <c r="BC68" i="7"/>
  <c r="FB68" i="7" s="1"/>
  <c r="BC36" i="7"/>
  <c r="FB36" i="7" s="1"/>
  <c r="BC42" i="7"/>
  <c r="FB42" i="7" s="1"/>
  <c r="BC46" i="7"/>
  <c r="FB46" i="7" s="1"/>
  <c r="BC51" i="7"/>
  <c r="FB51" i="7" s="1"/>
  <c r="BC52" i="7"/>
  <c r="FB52" i="7" s="1"/>
  <c r="BC63" i="7"/>
  <c r="FB63" i="7" s="1"/>
  <c r="BC55" i="7"/>
  <c r="FB55" i="7" s="1"/>
  <c r="BC69" i="7"/>
  <c r="FB69" i="7" s="1"/>
  <c r="BC66" i="7"/>
  <c r="FB66" i="7" s="1"/>
  <c r="BC33" i="7"/>
  <c r="FB33" i="7" s="1"/>
  <c r="BC43" i="7"/>
  <c r="FB43" i="7" s="1"/>
  <c r="BC47" i="7"/>
  <c r="FB47" i="7" s="1"/>
  <c r="BC73" i="7"/>
  <c r="FB73" i="7" s="1"/>
  <c r="BC17" i="7"/>
  <c r="FB17" i="7" s="1"/>
  <c r="BC26" i="7"/>
  <c r="FB26" i="7" s="1"/>
  <c r="BC41" i="7"/>
  <c r="FB41" i="7" s="1"/>
  <c r="BC67" i="7"/>
  <c r="FB67" i="7" s="1"/>
  <c r="BC84" i="7"/>
  <c r="FB84" i="7" s="1"/>
  <c r="BC78" i="7"/>
  <c r="FB78" i="7" s="1"/>
  <c r="BC35" i="7"/>
  <c r="FB35" i="7" s="1"/>
  <c r="BC39" i="7"/>
  <c r="FB39" i="7" s="1"/>
  <c r="BC48" i="7"/>
  <c r="FB48" i="7" s="1"/>
  <c r="BC53" i="7"/>
  <c r="FB53" i="7" s="1"/>
  <c r="BC44" i="7"/>
  <c r="FB44" i="7" s="1"/>
  <c r="BC62" i="7"/>
  <c r="FB62" i="7" s="1"/>
  <c r="BC72" i="7"/>
  <c r="FB72" i="7" s="1"/>
  <c r="BC71" i="7"/>
  <c r="FB71" i="7" s="1"/>
  <c r="BC49" i="7"/>
  <c r="FB49" i="7" s="1"/>
  <c r="BC58" i="7"/>
  <c r="FB58" i="7" s="1"/>
  <c r="BC60" i="7"/>
  <c r="FB60" i="7" s="1"/>
  <c r="BC64" i="7"/>
  <c r="FB64" i="7" s="1"/>
  <c r="BC76" i="7"/>
  <c r="FB76" i="7" s="1"/>
  <c r="BC10" i="7"/>
  <c r="FB10" i="7" s="1"/>
  <c r="BC38" i="7"/>
  <c r="FB38" i="7" s="1"/>
  <c r="BC37" i="7"/>
  <c r="FB37" i="7" s="1"/>
  <c r="BC54" i="7"/>
  <c r="FB54" i="7" s="1"/>
  <c r="BC59" i="7"/>
  <c r="FB59" i="7" s="1"/>
  <c r="BC45" i="7"/>
  <c r="FB45" i="7" s="1"/>
  <c r="BC70" i="7"/>
  <c r="FB70" i="7" s="1"/>
  <c r="BC81" i="7"/>
  <c r="FB81" i="7" s="1"/>
  <c r="DO19" i="7"/>
  <c r="HN19" i="7" s="1"/>
  <c r="DO18" i="7"/>
  <c r="HN18" i="7" s="1"/>
  <c r="DO28" i="7"/>
  <c r="HN28" i="7" s="1"/>
  <c r="DO8" i="7"/>
  <c r="HN8" i="7" s="1"/>
  <c r="DO12" i="7"/>
  <c r="HN12" i="7" s="1"/>
  <c r="DO11" i="7"/>
  <c r="HN11" i="7" s="1"/>
  <c r="DO34" i="7"/>
  <c r="HN34" i="7" s="1"/>
  <c r="DO5" i="7"/>
  <c r="HN5" i="7" s="1"/>
  <c r="DO4" i="7"/>
  <c r="HN4" i="7" s="1"/>
  <c r="DO20" i="7"/>
  <c r="HN20" i="7" s="1"/>
  <c r="DO29" i="7"/>
  <c r="HN29" i="7" s="1"/>
  <c r="DO7" i="7"/>
  <c r="HN7" i="7" s="1"/>
  <c r="DO23" i="7"/>
  <c r="HN23" i="7" s="1"/>
  <c r="DO26" i="7"/>
  <c r="HN26" i="7" s="1"/>
  <c r="DO24" i="7"/>
  <c r="HN24" i="7" s="1"/>
  <c r="DO13" i="7"/>
  <c r="HN13" i="7" s="1"/>
  <c r="DO21" i="7"/>
  <c r="HN21" i="7" s="1"/>
  <c r="DO15" i="7"/>
  <c r="HN15" i="7" s="1"/>
  <c r="DO9" i="7"/>
  <c r="HN9" i="7" s="1"/>
  <c r="DO6" i="7"/>
  <c r="HN6" i="7" s="1"/>
  <c r="DO22" i="7"/>
  <c r="HN22" i="7" s="1"/>
  <c r="DO30" i="7"/>
  <c r="HN30" i="7" s="1"/>
  <c r="DO16" i="7"/>
  <c r="HN16" i="7" s="1"/>
  <c r="DO14" i="7"/>
  <c r="HN14" i="7" s="1"/>
  <c r="DO25" i="7"/>
  <c r="HN25" i="7" s="1"/>
  <c r="DO27" i="7"/>
  <c r="HN27" i="7" s="1"/>
  <c r="DO33" i="7"/>
  <c r="HN33" i="7" s="1"/>
  <c r="DO40" i="7"/>
  <c r="HN40" i="7" s="1"/>
  <c r="DO38" i="7"/>
  <c r="HN38" i="7" s="1"/>
  <c r="DO57" i="7"/>
  <c r="HN57" i="7" s="1"/>
  <c r="DO56" i="7"/>
  <c r="HN56" i="7" s="1"/>
  <c r="DO75" i="7"/>
  <c r="HN75" i="7" s="1"/>
  <c r="DO68" i="7"/>
  <c r="HN68" i="7" s="1"/>
  <c r="DO37" i="7"/>
  <c r="HN37" i="7" s="1"/>
  <c r="DO42" i="7"/>
  <c r="HN42" i="7" s="1"/>
  <c r="DO46" i="7"/>
  <c r="HN46" i="7" s="1"/>
  <c r="DO51" i="7"/>
  <c r="HN51" i="7" s="1"/>
  <c r="DO41" i="7"/>
  <c r="HN41" i="7" s="1"/>
  <c r="DO52" i="7"/>
  <c r="HN52" i="7" s="1"/>
  <c r="DO50" i="7"/>
  <c r="HN50" i="7" s="1"/>
  <c r="DO63" i="7"/>
  <c r="HN63" i="7" s="1"/>
  <c r="DO69" i="7"/>
  <c r="HN69" i="7" s="1"/>
  <c r="DO47" i="7"/>
  <c r="HN47" i="7" s="1"/>
  <c r="DO73" i="7"/>
  <c r="HN73" i="7" s="1"/>
  <c r="DO67" i="7"/>
  <c r="HN67" i="7" s="1"/>
  <c r="DO84" i="7"/>
  <c r="HN84" i="7" s="1"/>
  <c r="DO78" i="7"/>
  <c r="HN78" i="7" s="1"/>
  <c r="DO17" i="7"/>
  <c r="HN17" i="7" s="1"/>
  <c r="DO35" i="7"/>
  <c r="HN35" i="7" s="1"/>
  <c r="DO36" i="7"/>
  <c r="HN36" i="7" s="1"/>
  <c r="DO43" i="7"/>
  <c r="HN43" i="7" s="1"/>
  <c r="DO48" i="7"/>
  <c r="HN48" i="7" s="1"/>
  <c r="DO53" i="7"/>
  <c r="HN53" i="7" s="1"/>
  <c r="DO44" i="7"/>
  <c r="HN44" i="7" s="1"/>
  <c r="DO55" i="7"/>
  <c r="HN55" i="7" s="1"/>
  <c r="DO62" i="7"/>
  <c r="HN62" i="7" s="1"/>
  <c r="DO72" i="7"/>
  <c r="HN72" i="7" s="1"/>
  <c r="DO71" i="7"/>
  <c r="HN71" i="7" s="1"/>
  <c r="DO31" i="7"/>
  <c r="HN31" i="7" s="1"/>
  <c r="DO39" i="7"/>
  <c r="HN39" i="7" s="1"/>
  <c r="DO49" i="7"/>
  <c r="HN49" i="7" s="1"/>
  <c r="DO58" i="7"/>
  <c r="HN58" i="7" s="1"/>
  <c r="DO60" i="7"/>
  <c r="HN60" i="7" s="1"/>
  <c r="DO64" i="7"/>
  <c r="HN64" i="7" s="1"/>
  <c r="DO76" i="7"/>
  <c r="HN76" i="7" s="1"/>
  <c r="DO54" i="7"/>
  <c r="HN54" i="7" s="1"/>
  <c r="DO59" i="7"/>
  <c r="HN59" i="7" s="1"/>
  <c r="DO65" i="7"/>
  <c r="HN65" i="7" s="1"/>
  <c r="DO10" i="7"/>
  <c r="HN10" i="7" s="1"/>
  <c r="DO32" i="7"/>
  <c r="HN32" i="7" s="1"/>
  <c r="DO45" i="7"/>
  <c r="HN45" i="7" s="1"/>
  <c r="DO70" i="7"/>
  <c r="HN70" i="7" s="1"/>
  <c r="DO66" i="7"/>
  <c r="HN66" i="7" s="1"/>
  <c r="DO81" i="7"/>
  <c r="HN81" i="7" s="1"/>
  <c r="DI96" i="7"/>
  <c r="HH96" i="7" s="1"/>
  <c r="DB91" i="7"/>
  <c r="HA91" i="7" s="1"/>
  <c r="AN16" i="7"/>
  <c r="EM16" i="7" s="1"/>
  <c r="AN13" i="7"/>
  <c r="EM13" i="7" s="1"/>
  <c r="AN22" i="7"/>
  <c r="EM22" i="7" s="1"/>
  <c r="AN15" i="7"/>
  <c r="EM15" i="7" s="1"/>
  <c r="AN14" i="7"/>
  <c r="EM14" i="7" s="1"/>
  <c r="AN25" i="7"/>
  <c r="EM25" i="7" s="1"/>
  <c r="AN33" i="7"/>
  <c r="EM33" i="7" s="1"/>
  <c r="AN10" i="7"/>
  <c r="EM10" i="7" s="1"/>
  <c r="AN12" i="7"/>
  <c r="EM12" i="7" s="1"/>
  <c r="AN19" i="7"/>
  <c r="EM19" i="7" s="1"/>
  <c r="AN30" i="7"/>
  <c r="EM30" i="7" s="1"/>
  <c r="AN4" i="7"/>
  <c r="EM4" i="7" s="1"/>
  <c r="AN20" i="7"/>
  <c r="EM20" i="7" s="1"/>
  <c r="AN29" i="7"/>
  <c r="EM29" i="7" s="1"/>
  <c r="AN9" i="7"/>
  <c r="EM9" i="7" s="1"/>
  <c r="AN18" i="7"/>
  <c r="EM18" i="7" s="1"/>
  <c r="AN24" i="7"/>
  <c r="EM24" i="7" s="1"/>
  <c r="AN11" i="7"/>
  <c r="EM11" i="7" s="1"/>
  <c r="AN5" i="7"/>
  <c r="EM5" i="7" s="1"/>
  <c r="AN23" i="7"/>
  <c r="EM23" i="7" s="1"/>
  <c r="AN21" i="7"/>
  <c r="EM21" i="7" s="1"/>
  <c r="AN8" i="7"/>
  <c r="EM8" i="7" s="1"/>
  <c r="AN7" i="7"/>
  <c r="EM7" i="7" s="1"/>
  <c r="AN17" i="7"/>
  <c r="EM17" i="7" s="1"/>
  <c r="AN6" i="7"/>
  <c r="EM6" i="7" s="1"/>
  <c r="AN32" i="7"/>
  <c r="EM32" i="7" s="1"/>
  <c r="AN38" i="7"/>
  <c r="EM38" i="7" s="1"/>
  <c r="AN35" i="7"/>
  <c r="EM35" i="7" s="1"/>
  <c r="AN46" i="7"/>
  <c r="EM46" i="7" s="1"/>
  <c r="AN51" i="7"/>
  <c r="EM51" i="7" s="1"/>
  <c r="AN47" i="7"/>
  <c r="EM47" i="7" s="1"/>
  <c r="AN58" i="7"/>
  <c r="EM58" i="7" s="1"/>
  <c r="AN65" i="7"/>
  <c r="EM65" i="7" s="1"/>
  <c r="AN75" i="7"/>
  <c r="EM75" i="7" s="1"/>
  <c r="AN74" i="7"/>
  <c r="EM74" i="7" s="1"/>
  <c r="AN26" i="7"/>
  <c r="EM26" i="7" s="1"/>
  <c r="AN31" i="7"/>
  <c r="EM31" i="7" s="1"/>
  <c r="AN42" i="7"/>
  <c r="EM42" i="7" s="1"/>
  <c r="AN52" i="7"/>
  <c r="EM52" i="7" s="1"/>
  <c r="AN61" i="7"/>
  <c r="EM61" i="7" s="1"/>
  <c r="AN63" i="7"/>
  <c r="EM63" i="7" s="1"/>
  <c r="AN68" i="7"/>
  <c r="EM68" i="7" s="1"/>
  <c r="AN77" i="7"/>
  <c r="EM77" i="7" s="1"/>
  <c r="AN62" i="7"/>
  <c r="EM62" i="7" s="1"/>
  <c r="AN79" i="7"/>
  <c r="EM79" i="7" s="1"/>
  <c r="AN40" i="7"/>
  <c r="EM40" i="7" s="1"/>
  <c r="AN48" i="7"/>
  <c r="EM48" i="7" s="1"/>
  <c r="AN45" i="7"/>
  <c r="EM45" i="7" s="1"/>
  <c r="AN57" i="7"/>
  <c r="EM57" i="7" s="1"/>
  <c r="AN73" i="7"/>
  <c r="EM73" i="7" s="1"/>
  <c r="AN67" i="7"/>
  <c r="EM67" i="7" s="1"/>
  <c r="AN84" i="7"/>
  <c r="EM84" i="7" s="1"/>
  <c r="AN27" i="7"/>
  <c r="EM27" i="7" s="1"/>
  <c r="AN28" i="7"/>
  <c r="EM28" i="7" s="1"/>
  <c r="AN43" i="7"/>
  <c r="EM43" i="7" s="1"/>
  <c r="AN44" i="7"/>
  <c r="EM44" i="7" s="1"/>
  <c r="AN39" i="7"/>
  <c r="EM39" i="7" s="1"/>
  <c r="AN60" i="7"/>
  <c r="EM60" i="7" s="1"/>
  <c r="AN53" i="7"/>
  <c r="EM53" i="7" s="1"/>
  <c r="AN59" i="7"/>
  <c r="EM59" i="7" s="1"/>
  <c r="AN64" i="7"/>
  <c r="EM64" i="7" s="1"/>
  <c r="AN71" i="7"/>
  <c r="EM71" i="7" s="1"/>
  <c r="AN49" i="7"/>
  <c r="EM49" i="7" s="1"/>
  <c r="AN54" i="7"/>
  <c r="EM54" i="7" s="1"/>
  <c r="AN55" i="7"/>
  <c r="EM55" i="7" s="1"/>
  <c r="AN66" i="7"/>
  <c r="EM66" i="7" s="1"/>
  <c r="AN72" i="7"/>
  <c r="EM72" i="7" s="1"/>
  <c r="AN37" i="7"/>
  <c r="EM37" i="7" s="1"/>
  <c r="AN50" i="7"/>
  <c r="EM50" i="7" s="1"/>
  <c r="AN76" i="7"/>
  <c r="EM76" i="7" s="1"/>
  <c r="AN36" i="7"/>
  <c r="EM36" i="7" s="1"/>
  <c r="AN34" i="7"/>
  <c r="EM34" i="7" s="1"/>
  <c r="AN41" i="7"/>
  <c r="EM41" i="7" s="1"/>
  <c r="AN70" i="7"/>
  <c r="EM70" i="7" s="1"/>
  <c r="AN56" i="7"/>
  <c r="EM56" i="7" s="1"/>
  <c r="AN87" i="7"/>
  <c r="EM87" i="7" s="1"/>
  <c r="AN81" i="7"/>
  <c r="EM81" i="7" s="1"/>
  <c r="CZ13" i="7"/>
  <c r="GY13" i="7" s="1"/>
  <c r="CZ16" i="7"/>
  <c r="GY16" i="7" s="1"/>
  <c r="CZ22" i="7"/>
  <c r="GY22" i="7" s="1"/>
  <c r="CZ14" i="7"/>
  <c r="GY14" i="7" s="1"/>
  <c r="CZ25" i="7"/>
  <c r="GY25" i="7" s="1"/>
  <c r="CZ33" i="7"/>
  <c r="GY33" i="7" s="1"/>
  <c r="CZ8" i="7"/>
  <c r="GY8" i="7" s="1"/>
  <c r="CZ10" i="7"/>
  <c r="GY10" i="7" s="1"/>
  <c r="CZ12" i="7"/>
  <c r="GY12" i="7" s="1"/>
  <c r="CZ19" i="7"/>
  <c r="GY19" i="7" s="1"/>
  <c r="CZ30" i="7"/>
  <c r="GY30" i="7" s="1"/>
  <c r="CZ4" i="7"/>
  <c r="GY4" i="7" s="1"/>
  <c r="CZ20" i="7"/>
  <c r="GY20" i="7" s="1"/>
  <c r="CZ29" i="7"/>
  <c r="GY29" i="7" s="1"/>
  <c r="CZ24" i="7"/>
  <c r="GY24" i="7" s="1"/>
  <c r="CZ27" i="7"/>
  <c r="GY27" i="7" s="1"/>
  <c r="CZ11" i="7"/>
  <c r="GY11" i="7" s="1"/>
  <c r="CZ9" i="7"/>
  <c r="GY9" i="7" s="1"/>
  <c r="CZ18" i="7"/>
  <c r="GY18" i="7" s="1"/>
  <c r="CZ23" i="7"/>
  <c r="GY23" i="7" s="1"/>
  <c r="CZ7" i="7"/>
  <c r="GY7" i="7" s="1"/>
  <c r="CZ6" i="7"/>
  <c r="GY6" i="7" s="1"/>
  <c r="CZ5" i="7"/>
  <c r="GY5" i="7" s="1"/>
  <c r="CZ15" i="7"/>
  <c r="GY15" i="7" s="1"/>
  <c r="CZ17" i="7"/>
  <c r="GY17" i="7" s="1"/>
  <c r="CZ32" i="7"/>
  <c r="GY32" i="7" s="1"/>
  <c r="CZ46" i="7"/>
  <c r="GY46" i="7" s="1"/>
  <c r="CZ51" i="7"/>
  <c r="GY51" i="7" s="1"/>
  <c r="CZ47" i="7"/>
  <c r="GY47" i="7" s="1"/>
  <c r="CZ58" i="7"/>
  <c r="GY58" i="7" s="1"/>
  <c r="CZ65" i="7"/>
  <c r="GY65" i="7" s="1"/>
  <c r="CZ56" i="7"/>
  <c r="GY56" i="7" s="1"/>
  <c r="CZ74" i="7"/>
  <c r="GY74" i="7" s="1"/>
  <c r="CZ21" i="7"/>
  <c r="GY21" i="7" s="1"/>
  <c r="CZ42" i="7"/>
  <c r="GY42" i="7" s="1"/>
  <c r="CZ52" i="7"/>
  <c r="GY52" i="7" s="1"/>
  <c r="CZ38" i="7"/>
  <c r="GY38" i="7" s="1"/>
  <c r="CZ61" i="7"/>
  <c r="GY61" i="7" s="1"/>
  <c r="CZ63" i="7"/>
  <c r="GY63" i="7" s="1"/>
  <c r="CZ68" i="7"/>
  <c r="GY68" i="7" s="1"/>
  <c r="CZ26" i="7"/>
  <c r="GY26" i="7" s="1"/>
  <c r="CZ31" i="7"/>
  <c r="GY31" i="7" s="1"/>
  <c r="CZ62" i="7"/>
  <c r="GY62" i="7" s="1"/>
  <c r="CZ79" i="7"/>
  <c r="GY79" i="7" s="1"/>
  <c r="CZ37" i="7"/>
  <c r="GY37" i="7" s="1"/>
  <c r="CZ40" i="7"/>
  <c r="GY40" i="7" s="1"/>
  <c r="CZ35" i="7"/>
  <c r="GY35" i="7" s="1"/>
  <c r="CZ43" i="7"/>
  <c r="GY43" i="7" s="1"/>
  <c r="CZ48" i="7"/>
  <c r="GY48" i="7" s="1"/>
  <c r="CZ57" i="7"/>
  <c r="GY57" i="7" s="1"/>
  <c r="CZ73" i="7"/>
  <c r="GY73" i="7" s="1"/>
  <c r="CZ67" i="7"/>
  <c r="GY67" i="7" s="1"/>
  <c r="CZ66" i="7"/>
  <c r="GY66" i="7" s="1"/>
  <c r="CZ84" i="7"/>
  <c r="GY84" i="7" s="1"/>
  <c r="CZ34" i="7"/>
  <c r="GY34" i="7" s="1"/>
  <c r="CZ44" i="7"/>
  <c r="GY44" i="7" s="1"/>
  <c r="CZ45" i="7"/>
  <c r="GY45" i="7" s="1"/>
  <c r="CZ55" i="7"/>
  <c r="GY55" i="7" s="1"/>
  <c r="CZ60" i="7"/>
  <c r="GY60" i="7" s="1"/>
  <c r="CZ59" i="7"/>
  <c r="GY59" i="7" s="1"/>
  <c r="CZ71" i="7"/>
  <c r="GY71" i="7" s="1"/>
  <c r="CZ28" i="7"/>
  <c r="GY28" i="7" s="1"/>
  <c r="CZ49" i="7"/>
  <c r="GY49" i="7" s="1"/>
  <c r="CZ41" i="7"/>
  <c r="GY41" i="7" s="1"/>
  <c r="CZ54" i="7"/>
  <c r="GY54" i="7" s="1"/>
  <c r="CZ39" i="7"/>
  <c r="GY39" i="7" s="1"/>
  <c r="CZ72" i="7"/>
  <c r="GY72" i="7" s="1"/>
  <c r="CZ50" i="7"/>
  <c r="GY50" i="7" s="1"/>
  <c r="CZ53" i="7"/>
  <c r="GY53" i="7" s="1"/>
  <c r="CZ76" i="7"/>
  <c r="GY76" i="7" s="1"/>
  <c r="CZ36" i="7"/>
  <c r="GY36" i="7" s="1"/>
  <c r="CZ64" i="7"/>
  <c r="GY64" i="7" s="1"/>
  <c r="CZ70" i="7"/>
  <c r="GY70" i="7" s="1"/>
  <c r="CZ87" i="7"/>
  <c r="GY87" i="7" s="1"/>
  <c r="CZ81" i="7"/>
  <c r="GY81" i="7" s="1"/>
  <c r="CD102" i="7"/>
  <c r="GC102" i="7" s="1"/>
  <c r="DO101" i="7"/>
  <c r="HN101" i="7" s="1"/>
  <c r="BC101" i="7"/>
  <c r="FB101" i="7" s="1"/>
  <c r="DA83" i="7"/>
  <c r="GZ83" i="7" s="1"/>
  <c r="CL18" i="7"/>
  <c r="GK18" i="7" s="1"/>
  <c r="CL26" i="7"/>
  <c r="GK26" i="7" s="1"/>
  <c r="CL27" i="7"/>
  <c r="GK27" i="7" s="1"/>
  <c r="CL7" i="7"/>
  <c r="GK7" i="7" s="1"/>
  <c r="CL19" i="7"/>
  <c r="GK19" i="7" s="1"/>
  <c r="CL22" i="7"/>
  <c r="GK22" i="7" s="1"/>
  <c r="CL29" i="7"/>
  <c r="GK29" i="7" s="1"/>
  <c r="CL9" i="7"/>
  <c r="GK9" i="7" s="1"/>
  <c r="CL13" i="7"/>
  <c r="GK13" i="7" s="1"/>
  <c r="CL10" i="7"/>
  <c r="GK10" i="7" s="1"/>
  <c r="CL35" i="7"/>
  <c r="GK35" i="7" s="1"/>
  <c r="CL6" i="7"/>
  <c r="GK6" i="7" s="1"/>
  <c r="CL5" i="7"/>
  <c r="GK5" i="7" s="1"/>
  <c r="CL21" i="7"/>
  <c r="GK21" i="7" s="1"/>
  <c r="CL12" i="7"/>
  <c r="GK12" i="7" s="1"/>
  <c r="CL30" i="7"/>
  <c r="GK30" i="7" s="1"/>
  <c r="CL11" i="7"/>
  <c r="GK11" i="7" s="1"/>
  <c r="CL24" i="7"/>
  <c r="GK24" i="7" s="1"/>
  <c r="CL16" i="7"/>
  <c r="GK16" i="7" s="1"/>
  <c r="CL14" i="7"/>
  <c r="GK14" i="7" s="1"/>
  <c r="CL15" i="7"/>
  <c r="GK15" i="7" s="1"/>
  <c r="CL25" i="7"/>
  <c r="GK25" i="7" s="1"/>
  <c r="CL4" i="7"/>
  <c r="GK4" i="7" s="1"/>
  <c r="CL20" i="7"/>
  <c r="GK20" i="7" s="1"/>
  <c r="CL23" i="7"/>
  <c r="GK23" i="7" s="1"/>
  <c r="CL31" i="7"/>
  <c r="GK31" i="7" s="1"/>
  <c r="CL46" i="7"/>
  <c r="GK46" i="7" s="1"/>
  <c r="CL55" i="7"/>
  <c r="GK55" i="7" s="1"/>
  <c r="CL71" i="7"/>
  <c r="GK71" i="7" s="1"/>
  <c r="CL82" i="7"/>
  <c r="GK82" i="7" s="1"/>
  <c r="CL33" i="7"/>
  <c r="GK33" i="7" s="1"/>
  <c r="CL41" i="7"/>
  <c r="GK41" i="7" s="1"/>
  <c r="CL42" i="7"/>
  <c r="GK42" i="7" s="1"/>
  <c r="CL37" i="7"/>
  <c r="GK37" i="7" s="1"/>
  <c r="CL58" i="7"/>
  <c r="GK58" i="7" s="1"/>
  <c r="CL57" i="7"/>
  <c r="GK57" i="7" s="1"/>
  <c r="CL66" i="7"/>
  <c r="GK66" i="7" s="1"/>
  <c r="CL76" i="7"/>
  <c r="GK76" i="7" s="1"/>
  <c r="CL69" i="7"/>
  <c r="GK69" i="7" s="1"/>
  <c r="CL87" i="7"/>
  <c r="GK87" i="7" s="1"/>
  <c r="CL75" i="7"/>
  <c r="GK75" i="7" s="1"/>
  <c r="CL32" i="7"/>
  <c r="GK32" i="7" s="1"/>
  <c r="CL47" i="7"/>
  <c r="GK47" i="7" s="1"/>
  <c r="CL52" i="7"/>
  <c r="GK52" i="7" s="1"/>
  <c r="CL53" i="7"/>
  <c r="GK53" i="7" s="1"/>
  <c r="CL64" i="7"/>
  <c r="GK64" i="7" s="1"/>
  <c r="CL62" i="7"/>
  <c r="GK62" i="7" s="1"/>
  <c r="CL70" i="7"/>
  <c r="GK70" i="7" s="1"/>
  <c r="CL67" i="7"/>
  <c r="GK67" i="7" s="1"/>
  <c r="CL48" i="7"/>
  <c r="GK48" i="7" s="1"/>
  <c r="CL74" i="7"/>
  <c r="GK74" i="7" s="1"/>
  <c r="CL8" i="7"/>
  <c r="GK8" i="7" s="1"/>
  <c r="CL34" i="7"/>
  <c r="GK34" i="7" s="1"/>
  <c r="CL51" i="7"/>
  <c r="GK51" i="7" s="1"/>
  <c r="CL68" i="7"/>
  <c r="GK68" i="7" s="1"/>
  <c r="CL85" i="7"/>
  <c r="GK85" i="7" s="1"/>
  <c r="CL79" i="7"/>
  <c r="GK79" i="7" s="1"/>
  <c r="CL28" i="7"/>
  <c r="GK28" i="7" s="1"/>
  <c r="CL36" i="7"/>
  <c r="GK36" i="7" s="1"/>
  <c r="CL39" i="7"/>
  <c r="GK39" i="7" s="1"/>
  <c r="CL44" i="7"/>
  <c r="GK44" i="7" s="1"/>
  <c r="CL49" i="7"/>
  <c r="GK49" i="7" s="1"/>
  <c r="CL54" i="7"/>
  <c r="GK54" i="7" s="1"/>
  <c r="CL45" i="7"/>
  <c r="GK45" i="7" s="1"/>
  <c r="CL56" i="7"/>
  <c r="GK56" i="7" s="1"/>
  <c r="CL63" i="7"/>
  <c r="GK63" i="7" s="1"/>
  <c r="CL43" i="7"/>
  <c r="GK43" i="7" s="1"/>
  <c r="CL73" i="7"/>
  <c r="GK73" i="7" s="1"/>
  <c r="CL72" i="7"/>
  <c r="GK72" i="7" s="1"/>
  <c r="CL17" i="7"/>
  <c r="GK17" i="7" s="1"/>
  <c r="CL40" i="7"/>
  <c r="GK40" i="7" s="1"/>
  <c r="CL50" i="7"/>
  <c r="GK50" i="7" s="1"/>
  <c r="CL59" i="7"/>
  <c r="GK59" i="7" s="1"/>
  <c r="CL61" i="7"/>
  <c r="GK61" i="7" s="1"/>
  <c r="CL65" i="7"/>
  <c r="GK65" i="7" s="1"/>
  <c r="CL38" i="7"/>
  <c r="GK38" i="7" s="1"/>
  <c r="CL60" i="7"/>
  <c r="GK60" i="7" s="1"/>
  <c r="CL77" i="7"/>
  <c r="GK77" i="7" s="1"/>
  <c r="CT100" i="7"/>
  <c r="GS100" i="7" s="1"/>
  <c r="CA98" i="7"/>
  <c r="FZ98" i="7" s="1"/>
  <c r="CE18" i="7"/>
  <c r="GD18" i="7" s="1"/>
  <c r="CE11" i="7"/>
  <c r="GD11" i="7" s="1"/>
  <c r="CE15" i="7"/>
  <c r="GD15" i="7" s="1"/>
  <c r="CE19" i="7"/>
  <c r="GD19" i="7" s="1"/>
  <c r="CE14" i="7"/>
  <c r="GD14" i="7" s="1"/>
  <c r="CE17" i="7"/>
  <c r="GD17" i="7" s="1"/>
  <c r="CE23" i="7"/>
  <c r="GD23" i="7" s="1"/>
  <c r="CE25" i="7"/>
  <c r="GD25" i="7" s="1"/>
  <c r="CE33" i="7"/>
  <c r="GD33" i="7" s="1"/>
  <c r="CE10" i="7"/>
  <c r="GD10" i="7" s="1"/>
  <c r="CE16" i="7"/>
  <c r="GD16" i="7" s="1"/>
  <c r="CE26" i="7"/>
  <c r="GD26" i="7" s="1"/>
  <c r="CE7" i="7"/>
  <c r="GD7" i="7" s="1"/>
  <c r="CE9" i="7"/>
  <c r="GD9" i="7" s="1"/>
  <c r="CE4" i="7"/>
  <c r="GD4" i="7" s="1"/>
  <c r="CE20" i="7"/>
  <c r="GD20" i="7" s="1"/>
  <c r="CE31" i="7"/>
  <c r="GD31" i="7" s="1"/>
  <c r="CE27" i="7"/>
  <c r="GD27" i="7" s="1"/>
  <c r="CE5" i="7"/>
  <c r="GD5" i="7" s="1"/>
  <c r="CE8" i="7"/>
  <c r="GD8" i="7" s="1"/>
  <c r="CE21" i="7"/>
  <c r="GD21" i="7" s="1"/>
  <c r="CE30" i="7"/>
  <c r="GD30" i="7" s="1"/>
  <c r="CE13" i="7"/>
  <c r="GD13" i="7" s="1"/>
  <c r="CE28" i="7"/>
  <c r="GD28" i="7" s="1"/>
  <c r="CE22" i="7"/>
  <c r="GD22" i="7" s="1"/>
  <c r="CE29" i="7"/>
  <c r="GD29" i="7" s="1"/>
  <c r="CE36" i="7"/>
  <c r="GD36" i="7" s="1"/>
  <c r="CE51" i="7"/>
  <c r="GD51" i="7" s="1"/>
  <c r="CE77" i="7"/>
  <c r="GD77" i="7" s="1"/>
  <c r="CE12" i="7"/>
  <c r="GD12" i="7" s="1"/>
  <c r="CE37" i="7"/>
  <c r="GD37" i="7" s="1"/>
  <c r="CE39" i="7"/>
  <c r="GD39" i="7" s="1"/>
  <c r="CE40" i="7"/>
  <c r="GD40" i="7" s="1"/>
  <c r="CE71" i="7"/>
  <c r="GD71" i="7" s="1"/>
  <c r="CE88" i="7"/>
  <c r="GD88" i="7" s="1"/>
  <c r="CE82" i="7"/>
  <c r="GD82" i="7" s="1"/>
  <c r="CE6" i="7"/>
  <c r="GD6" i="7" s="1"/>
  <c r="CE24" i="7"/>
  <c r="GD24" i="7" s="1"/>
  <c r="CE38" i="7"/>
  <c r="GD38" i="7" s="1"/>
  <c r="CE32" i="7"/>
  <c r="GD32" i="7" s="1"/>
  <c r="CE47" i="7"/>
  <c r="GD47" i="7" s="1"/>
  <c r="CE52" i="7"/>
  <c r="GD52" i="7" s="1"/>
  <c r="CE48" i="7"/>
  <c r="GD48" i="7" s="1"/>
  <c r="CE59" i="7"/>
  <c r="GD59" i="7" s="1"/>
  <c r="CE75" i="7"/>
  <c r="GD75" i="7" s="1"/>
  <c r="CE76" i="7"/>
  <c r="GD76" i="7" s="1"/>
  <c r="CE53" i="7"/>
  <c r="GD53" i="7" s="1"/>
  <c r="CE43" i="7"/>
  <c r="GD43" i="7" s="1"/>
  <c r="CE64" i="7"/>
  <c r="GD64" i="7" s="1"/>
  <c r="CE69" i="7"/>
  <c r="GD69" i="7" s="1"/>
  <c r="CE57" i="7"/>
  <c r="GD57" i="7" s="1"/>
  <c r="CE46" i="7"/>
  <c r="GD46" i="7" s="1"/>
  <c r="CE54" i="7"/>
  <c r="GD54" i="7" s="1"/>
  <c r="CE63" i="7"/>
  <c r="GD63" i="7" s="1"/>
  <c r="CE80" i="7"/>
  <c r="GD80" i="7" s="1"/>
  <c r="CE41" i="7"/>
  <c r="GD41" i="7" s="1"/>
  <c r="CE44" i="7"/>
  <c r="GD44" i="7" s="1"/>
  <c r="CE49" i="7"/>
  <c r="GD49" i="7" s="1"/>
  <c r="CE58" i="7"/>
  <c r="GD58" i="7" s="1"/>
  <c r="CE74" i="7"/>
  <c r="GD74" i="7" s="1"/>
  <c r="CE68" i="7"/>
  <c r="GD68" i="7" s="1"/>
  <c r="CE62" i="7"/>
  <c r="GD62" i="7" s="1"/>
  <c r="CE67" i="7"/>
  <c r="GD67" i="7" s="1"/>
  <c r="CE65" i="7"/>
  <c r="GD65" i="7" s="1"/>
  <c r="CE85" i="7"/>
  <c r="GD85" i="7" s="1"/>
  <c r="CE35" i="7"/>
  <c r="GD35" i="7" s="1"/>
  <c r="CE42" i="7"/>
  <c r="GD42" i="7" s="1"/>
  <c r="CE45" i="7"/>
  <c r="GD45" i="7" s="1"/>
  <c r="CE56" i="7"/>
  <c r="GD56" i="7" s="1"/>
  <c r="CE61" i="7"/>
  <c r="GD61" i="7" s="1"/>
  <c r="CE60" i="7"/>
  <c r="GD60" i="7" s="1"/>
  <c r="CE72" i="7"/>
  <c r="GD72" i="7" s="1"/>
  <c r="CE34" i="7"/>
  <c r="GD34" i="7" s="1"/>
  <c r="CE50" i="7"/>
  <c r="GD50" i="7" s="1"/>
  <c r="CE55" i="7"/>
  <c r="GD55" i="7" s="1"/>
  <c r="CE73" i="7"/>
  <c r="GD73" i="7" s="1"/>
  <c r="DS3" i="7"/>
  <c r="HR3" i="7" s="1"/>
  <c r="BG3" i="7"/>
  <c r="FF3" i="7" s="1"/>
  <c r="CQ102" i="7"/>
  <c r="GP102" i="7" s="1"/>
  <c r="EB101" i="7"/>
  <c r="IA101" i="7" s="1"/>
  <c r="BP101" i="7"/>
  <c r="FO101" i="7" s="1"/>
  <c r="DA100" i="7"/>
  <c r="GZ100" i="7" s="1"/>
  <c r="EE98" i="7"/>
  <c r="ID98" i="7" s="1"/>
  <c r="DX93" i="7"/>
  <c r="HW93" i="7" s="1"/>
  <c r="DQ88" i="7"/>
  <c r="HP88" i="7" s="1"/>
  <c r="BX4" i="7"/>
  <c r="FW4" i="7" s="1"/>
  <c r="BX7" i="7"/>
  <c r="FW7" i="7" s="1"/>
  <c r="BX19" i="7"/>
  <c r="FW19" i="7" s="1"/>
  <c r="BX25" i="7"/>
  <c r="FW25" i="7" s="1"/>
  <c r="BX28" i="7"/>
  <c r="FW28" i="7" s="1"/>
  <c r="BX22" i="7"/>
  <c r="FW22" i="7" s="1"/>
  <c r="BX30" i="7"/>
  <c r="FW30" i="7" s="1"/>
  <c r="BX8" i="7"/>
  <c r="FW8" i="7" s="1"/>
  <c r="BX12" i="7"/>
  <c r="FW12" i="7" s="1"/>
  <c r="BX21" i="7"/>
  <c r="FW21" i="7" s="1"/>
  <c r="BX20" i="7"/>
  <c r="FW20" i="7" s="1"/>
  <c r="BX14" i="7"/>
  <c r="FW14" i="7" s="1"/>
  <c r="BX29" i="7"/>
  <c r="FW29" i="7" s="1"/>
  <c r="BX31" i="7"/>
  <c r="FW31" i="7" s="1"/>
  <c r="BX5" i="7"/>
  <c r="FW5" i="7" s="1"/>
  <c r="BX6" i="7"/>
  <c r="FW6" i="7" s="1"/>
  <c r="BX15" i="7"/>
  <c r="FW15" i="7" s="1"/>
  <c r="BX24" i="7"/>
  <c r="FW24" i="7" s="1"/>
  <c r="BX9" i="7"/>
  <c r="FW9" i="7" s="1"/>
  <c r="BX16" i="7"/>
  <c r="FW16" i="7" s="1"/>
  <c r="BX11" i="7"/>
  <c r="FW11" i="7" s="1"/>
  <c r="BX10" i="7"/>
  <c r="FW10" i="7" s="1"/>
  <c r="BX18" i="7"/>
  <c r="FW18" i="7" s="1"/>
  <c r="BX17" i="7"/>
  <c r="FW17" i="7" s="1"/>
  <c r="BX27" i="7"/>
  <c r="FW27" i="7" s="1"/>
  <c r="BX33" i="7"/>
  <c r="FW33" i="7" s="1"/>
  <c r="BX32" i="7"/>
  <c r="FW32" i="7" s="1"/>
  <c r="BX46" i="7"/>
  <c r="FW46" i="7" s="1"/>
  <c r="BX72" i="7"/>
  <c r="FW72" i="7" s="1"/>
  <c r="BX64" i="7"/>
  <c r="FW64" i="7" s="1"/>
  <c r="BX54" i="7"/>
  <c r="FW54" i="7" s="1"/>
  <c r="BX66" i="7"/>
  <c r="FW66" i="7" s="1"/>
  <c r="BX83" i="7"/>
  <c r="FW83" i="7" s="1"/>
  <c r="BX77" i="7"/>
  <c r="FW77" i="7" s="1"/>
  <c r="BX34" i="7"/>
  <c r="FW34" i="7" s="1"/>
  <c r="BX36" i="7"/>
  <c r="FW36" i="7" s="1"/>
  <c r="BX39" i="7"/>
  <c r="FW39" i="7" s="1"/>
  <c r="BX47" i="7"/>
  <c r="FW47" i="7" s="1"/>
  <c r="BX52" i="7"/>
  <c r="FW52" i="7" s="1"/>
  <c r="BX43" i="7"/>
  <c r="FW43" i="7" s="1"/>
  <c r="BX61" i="7"/>
  <c r="FW61" i="7" s="1"/>
  <c r="BX71" i="7"/>
  <c r="FW71" i="7" s="1"/>
  <c r="BX70" i="7"/>
  <c r="FW70" i="7" s="1"/>
  <c r="BX88" i="7"/>
  <c r="FW88" i="7" s="1"/>
  <c r="BX38" i="7"/>
  <c r="FW38" i="7" s="1"/>
  <c r="BX35" i="7"/>
  <c r="FW35" i="7" s="1"/>
  <c r="BX48" i="7"/>
  <c r="FW48" i="7" s="1"/>
  <c r="BX26" i="7"/>
  <c r="FW26" i="7" s="1"/>
  <c r="BX57" i="7"/>
  <c r="FW57" i="7" s="1"/>
  <c r="BX59" i="7"/>
  <c r="FW59" i="7" s="1"/>
  <c r="BX63" i="7"/>
  <c r="FW63" i="7" s="1"/>
  <c r="BX60" i="7"/>
  <c r="FW60" i="7" s="1"/>
  <c r="BX75" i="7"/>
  <c r="FW75" i="7" s="1"/>
  <c r="BX37" i="7"/>
  <c r="FW37" i="7" s="1"/>
  <c r="BX42" i="7"/>
  <c r="FW42" i="7" s="1"/>
  <c r="BX53" i="7"/>
  <c r="FW53" i="7" s="1"/>
  <c r="BX58" i="7"/>
  <c r="FW58" i="7" s="1"/>
  <c r="BX49" i="7"/>
  <c r="FW49" i="7" s="1"/>
  <c r="BX76" i="7"/>
  <c r="FW76" i="7" s="1"/>
  <c r="BX44" i="7"/>
  <c r="FW44" i="7" s="1"/>
  <c r="BX69" i="7"/>
  <c r="FW69" i="7" s="1"/>
  <c r="BX80" i="7"/>
  <c r="FW80" i="7" s="1"/>
  <c r="BX13" i="7"/>
  <c r="FW13" i="7" s="1"/>
  <c r="BX40" i="7"/>
  <c r="FW40" i="7" s="1"/>
  <c r="BX56" i="7"/>
  <c r="FW56" i="7" s="1"/>
  <c r="BX55" i="7"/>
  <c r="FW55" i="7" s="1"/>
  <c r="BX74" i="7"/>
  <c r="FW74" i="7" s="1"/>
  <c r="BX67" i="7"/>
  <c r="FW67" i="7" s="1"/>
  <c r="BX85" i="7"/>
  <c r="FW85" i="7" s="1"/>
  <c r="BX23" i="7"/>
  <c r="FW23" i="7" s="1"/>
  <c r="BX41" i="7"/>
  <c r="FW41" i="7" s="1"/>
  <c r="BX45" i="7"/>
  <c r="FW45" i="7" s="1"/>
  <c r="BX50" i="7"/>
  <c r="FW50" i="7" s="1"/>
  <c r="BX51" i="7"/>
  <c r="FW51" i="7" s="1"/>
  <c r="BX62" i="7"/>
  <c r="FW62" i="7" s="1"/>
  <c r="BX68" i="7"/>
  <c r="FW68" i="7" s="1"/>
  <c r="CE101" i="7"/>
  <c r="GD101" i="7" s="1"/>
  <c r="DP100" i="7"/>
  <c r="HO100" i="7" s="1"/>
  <c r="AM90" i="7"/>
  <c r="EL90" i="7" s="1"/>
  <c r="BA19" i="7"/>
  <c r="EZ19" i="7" s="1"/>
  <c r="BA28" i="7"/>
  <c r="EZ28" i="7" s="1"/>
  <c r="BA4" i="7"/>
  <c r="EZ4" i="7" s="1"/>
  <c r="BA20" i="7"/>
  <c r="EZ20" i="7" s="1"/>
  <c r="BA23" i="7"/>
  <c r="EZ23" i="7" s="1"/>
  <c r="BA30" i="7"/>
  <c r="EZ30" i="7" s="1"/>
  <c r="BA10" i="7"/>
  <c r="EZ10" i="7" s="1"/>
  <c r="BA14" i="7"/>
  <c r="EZ14" i="7" s="1"/>
  <c r="BA22" i="7"/>
  <c r="EZ22" i="7" s="1"/>
  <c r="BA36" i="7"/>
  <c r="EZ36" i="7" s="1"/>
  <c r="BA7" i="7"/>
  <c r="EZ7" i="7" s="1"/>
  <c r="BA6" i="7"/>
  <c r="EZ6" i="7" s="1"/>
  <c r="BA16" i="7"/>
  <c r="EZ16" i="7" s="1"/>
  <c r="BA31" i="7"/>
  <c r="EZ31" i="7" s="1"/>
  <c r="BA8" i="7"/>
  <c r="EZ8" i="7" s="1"/>
  <c r="BA21" i="7"/>
  <c r="EZ21" i="7" s="1"/>
  <c r="BA25" i="7"/>
  <c r="EZ25" i="7" s="1"/>
  <c r="BA26" i="7"/>
  <c r="EZ26" i="7" s="1"/>
  <c r="BA15" i="7"/>
  <c r="EZ15" i="7" s="1"/>
  <c r="BA12" i="7"/>
  <c r="EZ12" i="7" s="1"/>
  <c r="BA5" i="7"/>
  <c r="EZ5" i="7" s="1"/>
  <c r="BA13" i="7"/>
  <c r="EZ13" i="7" s="1"/>
  <c r="BA17" i="7"/>
  <c r="EZ17" i="7" s="1"/>
  <c r="BA24" i="7"/>
  <c r="EZ24" i="7" s="1"/>
  <c r="BA32" i="7"/>
  <c r="EZ32" i="7" s="1"/>
  <c r="BA47" i="7"/>
  <c r="EZ47" i="7" s="1"/>
  <c r="BA43" i="7"/>
  <c r="EZ43" i="7" s="1"/>
  <c r="BA56" i="7"/>
  <c r="EZ56" i="7" s="1"/>
  <c r="BA72" i="7"/>
  <c r="EZ72" i="7" s="1"/>
  <c r="BA83" i="7"/>
  <c r="EZ83" i="7" s="1"/>
  <c r="BA42" i="7"/>
  <c r="EZ42" i="7" s="1"/>
  <c r="BA33" i="7"/>
  <c r="EZ33" i="7" s="1"/>
  <c r="BA39" i="7"/>
  <c r="EZ39" i="7" s="1"/>
  <c r="BA59" i="7"/>
  <c r="EZ59" i="7" s="1"/>
  <c r="BA58" i="7"/>
  <c r="EZ58" i="7" s="1"/>
  <c r="BA70" i="7"/>
  <c r="EZ70" i="7" s="1"/>
  <c r="BA88" i="7"/>
  <c r="EZ88" i="7" s="1"/>
  <c r="BA48" i="7"/>
  <c r="EZ48" i="7" s="1"/>
  <c r="BA53" i="7"/>
  <c r="EZ53" i="7" s="1"/>
  <c r="BA54" i="7"/>
  <c r="EZ54" i="7" s="1"/>
  <c r="BA65" i="7"/>
  <c r="EZ65" i="7" s="1"/>
  <c r="BA71" i="7"/>
  <c r="EZ71" i="7" s="1"/>
  <c r="BA11" i="7"/>
  <c r="EZ11" i="7" s="1"/>
  <c r="BA49" i="7"/>
  <c r="EZ49" i="7" s="1"/>
  <c r="BA38" i="7"/>
  <c r="EZ38" i="7" s="1"/>
  <c r="BA75" i="7"/>
  <c r="EZ75" i="7" s="1"/>
  <c r="BA68" i="7"/>
  <c r="EZ68" i="7" s="1"/>
  <c r="BA35" i="7"/>
  <c r="EZ35" i="7" s="1"/>
  <c r="BA40" i="7"/>
  <c r="EZ40" i="7" s="1"/>
  <c r="BA69" i="7"/>
  <c r="EZ69" i="7" s="1"/>
  <c r="BA86" i="7"/>
  <c r="EZ86" i="7" s="1"/>
  <c r="BA80" i="7"/>
  <c r="EZ80" i="7" s="1"/>
  <c r="BA9" i="7"/>
  <c r="EZ9" i="7" s="1"/>
  <c r="BA37" i="7"/>
  <c r="EZ37" i="7" s="1"/>
  <c r="BA27" i="7"/>
  <c r="EZ27" i="7" s="1"/>
  <c r="BA45" i="7"/>
  <c r="EZ45" i="7" s="1"/>
  <c r="BA50" i="7"/>
  <c r="EZ50" i="7" s="1"/>
  <c r="BA55" i="7"/>
  <c r="EZ55" i="7" s="1"/>
  <c r="BA46" i="7"/>
  <c r="EZ46" i="7" s="1"/>
  <c r="BA57" i="7"/>
  <c r="EZ57" i="7" s="1"/>
  <c r="BA52" i="7"/>
  <c r="EZ52" i="7" s="1"/>
  <c r="BA64" i="7"/>
  <c r="EZ64" i="7" s="1"/>
  <c r="BA63" i="7"/>
  <c r="EZ63" i="7" s="1"/>
  <c r="BA74" i="7"/>
  <c r="EZ74" i="7" s="1"/>
  <c r="BA73" i="7"/>
  <c r="EZ73" i="7" s="1"/>
  <c r="BA29" i="7"/>
  <c r="EZ29" i="7" s="1"/>
  <c r="BA34" i="7"/>
  <c r="EZ34" i="7" s="1"/>
  <c r="BA41" i="7"/>
  <c r="EZ41" i="7" s="1"/>
  <c r="BA51" i="7"/>
  <c r="EZ51" i="7" s="1"/>
  <c r="BA60" i="7"/>
  <c r="EZ60" i="7" s="1"/>
  <c r="BA62" i="7"/>
  <c r="EZ62" i="7" s="1"/>
  <c r="BA44" i="7"/>
  <c r="EZ44" i="7" s="1"/>
  <c r="BA66" i="7"/>
  <c r="EZ66" i="7" s="1"/>
  <c r="BA67" i="7"/>
  <c r="EZ67" i="7" s="1"/>
  <c r="BA18" i="7"/>
  <c r="EZ18" i="7" s="1"/>
  <c r="BA61" i="7"/>
  <c r="EZ61" i="7" s="1"/>
  <c r="BA78" i="7"/>
  <c r="EZ78" i="7" s="1"/>
  <c r="DM19" i="7"/>
  <c r="HL19" i="7" s="1"/>
  <c r="DM28" i="7"/>
  <c r="HL28" i="7" s="1"/>
  <c r="DM13" i="7"/>
  <c r="HL13" i="7" s="1"/>
  <c r="DM23" i="7"/>
  <c r="HL23" i="7" s="1"/>
  <c r="DM30" i="7"/>
  <c r="HL30" i="7" s="1"/>
  <c r="DM10" i="7"/>
  <c r="HL10" i="7" s="1"/>
  <c r="DM21" i="7"/>
  <c r="HL21" i="7" s="1"/>
  <c r="DM22" i="7"/>
  <c r="HL22" i="7" s="1"/>
  <c r="DM20" i="7"/>
  <c r="HL20" i="7" s="1"/>
  <c r="DM36" i="7"/>
  <c r="HL36" i="7" s="1"/>
  <c r="DM7" i="7"/>
  <c r="HL7" i="7" s="1"/>
  <c r="DM6" i="7"/>
  <c r="HL6" i="7" s="1"/>
  <c r="DM5" i="7"/>
  <c r="HL5" i="7" s="1"/>
  <c r="DM16" i="7"/>
  <c r="HL16" i="7" s="1"/>
  <c r="DM31" i="7"/>
  <c r="HL31" i="7" s="1"/>
  <c r="DM4" i="7"/>
  <c r="HL4" i="7" s="1"/>
  <c r="DM25" i="7"/>
  <c r="HL25" i="7" s="1"/>
  <c r="DM15" i="7"/>
  <c r="HL15" i="7" s="1"/>
  <c r="DM12" i="7"/>
  <c r="HL12" i="7" s="1"/>
  <c r="DM14" i="7"/>
  <c r="HL14" i="7" s="1"/>
  <c r="DM24" i="7"/>
  <c r="HL24" i="7" s="1"/>
  <c r="DM17" i="7"/>
  <c r="HL17" i="7" s="1"/>
  <c r="DM32" i="7"/>
  <c r="HL32" i="7" s="1"/>
  <c r="DM18" i="7"/>
  <c r="HL18" i="7" s="1"/>
  <c r="DM38" i="7"/>
  <c r="HL38" i="7" s="1"/>
  <c r="DM39" i="7"/>
  <c r="HL39" i="7" s="1"/>
  <c r="DM33" i="7"/>
  <c r="HL33" i="7" s="1"/>
  <c r="DM47" i="7"/>
  <c r="HL47" i="7" s="1"/>
  <c r="DM56" i="7"/>
  <c r="HL56" i="7" s="1"/>
  <c r="DM63" i="7"/>
  <c r="HL63" i="7" s="1"/>
  <c r="DM55" i="7"/>
  <c r="HL55" i="7" s="1"/>
  <c r="DM72" i="7"/>
  <c r="HL72" i="7" s="1"/>
  <c r="DM66" i="7"/>
  <c r="HL66" i="7" s="1"/>
  <c r="DM83" i="7"/>
  <c r="HL83" i="7" s="1"/>
  <c r="DM8" i="7"/>
  <c r="HL8" i="7" s="1"/>
  <c r="DM42" i="7"/>
  <c r="HL42" i="7" s="1"/>
  <c r="DM43" i="7"/>
  <c r="HL43" i="7" s="1"/>
  <c r="DM34" i="7"/>
  <c r="HL34" i="7" s="1"/>
  <c r="DM59" i="7"/>
  <c r="HL59" i="7" s="1"/>
  <c r="DM58" i="7"/>
  <c r="HL58" i="7" s="1"/>
  <c r="DM70" i="7"/>
  <c r="HL70" i="7" s="1"/>
  <c r="DM48" i="7"/>
  <c r="HL48" i="7" s="1"/>
  <c r="DM53" i="7"/>
  <c r="HL53" i="7" s="1"/>
  <c r="DM54" i="7"/>
  <c r="HL54" i="7" s="1"/>
  <c r="DM65" i="7"/>
  <c r="HL65" i="7" s="1"/>
  <c r="DM71" i="7"/>
  <c r="HL71" i="7" s="1"/>
  <c r="DM49" i="7"/>
  <c r="HL49" i="7" s="1"/>
  <c r="DM75" i="7"/>
  <c r="HL75" i="7" s="1"/>
  <c r="DM35" i="7"/>
  <c r="HL35" i="7" s="1"/>
  <c r="DM40" i="7"/>
  <c r="HL40" i="7" s="1"/>
  <c r="DM69" i="7"/>
  <c r="HL69" i="7" s="1"/>
  <c r="DM86" i="7"/>
  <c r="HL86" i="7" s="1"/>
  <c r="DM68" i="7"/>
  <c r="HL68" i="7" s="1"/>
  <c r="DM80" i="7"/>
  <c r="HL80" i="7" s="1"/>
  <c r="DM11" i="7"/>
  <c r="HL11" i="7" s="1"/>
  <c r="DM37" i="7"/>
  <c r="HL37" i="7" s="1"/>
  <c r="DM45" i="7"/>
  <c r="HL45" i="7" s="1"/>
  <c r="DM50" i="7"/>
  <c r="HL50" i="7" s="1"/>
  <c r="DM46" i="7"/>
  <c r="HL46" i="7" s="1"/>
  <c r="DM57" i="7"/>
  <c r="HL57" i="7" s="1"/>
  <c r="DM64" i="7"/>
  <c r="HL64" i="7" s="1"/>
  <c r="DM74" i="7"/>
  <c r="HL74" i="7" s="1"/>
  <c r="DM73" i="7"/>
  <c r="HL73" i="7" s="1"/>
  <c r="DM9" i="7"/>
  <c r="HL9" i="7" s="1"/>
  <c r="DM26" i="7"/>
  <c r="HL26" i="7" s="1"/>
  <c r="DM41" i="7"/>
  <c r="HL41" i="7" s="1"/>
  <c r="DM51" i="7"/>
  <c r="HL51" i="7" s="1"/>
  <c r="DM60" i="7"/>
  <c r="HL60" i="7" s="1"/>
  <c r="DM52" i="7"/>
  <c r="HL52" i="7" s="1"/>
  <c r="DM62" i="7"/>
  <c r="HL62" i="7" s="1"/>
  <c r="DM67" i="7"/>
  <c r="HL67" i="7" s="1"/>
  <c r="DM29" i="7"/>
  <c r="HL29" i="7" s="1"/>
  <c r="DM27" i="7"/>
  <c r="HL27" i="7" s="1"/>
  <c r="DM44" i="7"/>
  <c r="HL44" i="7" s="1"/>
  <c r="DM61" i="7"/>
  <c r="HL61" i="7" s="1"/>
  <c r="DM78" i="7"/>
  <c r="HL78" i="7" s="1"/>
  <c r="CS3" i="7"/>
  <c r="GR3" i="7" s="1"/>
  <c r="EC102" i="7"/>
  <c r="IB102" i="7" s="1"/>
  <c r="BQ102" i="7"/>
  <c r="FP102" i="7" s="1"/>
  <c r="DB101" i="7"/>
  <c r="HA101" i="7" s="1"/>
  <c r="AP101" i="7"/>
  <c r="EO101" i="7" s="1"/>
  <c r="CA100" i="7"/>
  <c r="FZ100" i="7" s="1"/>
  <c r="DY96" i="7"/>
  <c r="HX96" i="7" s="1"/>
  <c r="CE66" i="7"/>
  <c r="GD66" i="7" s="1"/>
  <c r="CP5" i="7"/>
  <c r="GO5" i="7" s="1"/>
  <c r="CP11" i="7"/>
  <c r="GO11" i="7" s="1"/>
  <c r="CP15" i="7"/>
  <c r="GO15" i="7" s="1"/>
  <c r="CP13" i="7"/>
  <c r="GO13" i="7" s="1"/>
  <c r="CP18" i="7"/>
  <c r="GO18" i="7" s="1"/>
  <c r="CP24" i="7"/>
  <c r="GO24" i="7" s="1"/>
  <c r="CP17" i="7"/>
  <c r="GO17" i="7" s="1"/>
  <c r="CP14" i="7"/>
  <c r="GO14" i="7" s="1"/>
  <c r="CP7" i="7"/>
  <c r="GO7" i="7" s="1"/>
  <c r="CP20" i="7"/>
  <c r="GO20" i="7" s="1"/>
  <c r="CP32" i="7"/>
  <c r="GO32" i="7" s="1"/>
  <c r="CP26" i="7"/>
  <c r="GO26" i="7" s="1"/>
  <c r="CP28" i="7"/>
  <c r="GO28" i="7" s="1"/>
  <c r="CP33" i="7"/>
  <c r="GO33" i="7" s="1"/>
  <c r="CP4" i="7"/>
  <c r="GO4" i="7" s="1"/>
  <c r="CP6" i="7"/>
  <c r="GO6" i="7" s="1"/>
  <c r="CP31" i="7"/>
  <c r="GO31" i="7" s="1"/>
  <c r="CP12" i="7"/>
  <c r="GO12" i="7" s="1"/>
  <c r="CP27" i="7"/>
  <c r="GO27" i="7" s="1"/>
  <c r="CP29" i="7"/>
  <c r="GO29" i="7" s="1"/>
  <c r="CP25" i="7"/>
  <c r="GO25" i="7" s="1"/>
  <c r="CP22" i="7"/>
  <c r="GO22" i="7" s="1"/>
  <c r="CP8" i="7"/>
  <c r="GO8" i="7" s="1"/>
  <c r="CP19" i="7"/>
  <c r="GO19" i="7" s="1"/>
  <c r="CP23" i="7"/>
  <c r="GO23" i="7" s="1"/>
  <c r="CP30" i="7"/>
  <c r="GO30" i="7" s="1"/>
  <c r="CP43" i="7"/>
  <c r="GO43" i="7" s="1"/>
  <c r="CP38" i="7"/>
  <c r="GO38" i="7" s="1"/>
  <c r="CP48" i="7"/>
  <c r="GO48" i="7" s="1"/>
  <c r="CP49" i="7"/>
  <c r="GO49" i="7" s="1"/>
  <c r="CP60" i="7"/>
  <c r="GO60" i="7" s="1"/>
  <c r="CP54" i="7"/>
  <c r="GO54" i="7" s="1"/>
  <c r="CP34" i="7"/>
  <c r="GO34" i="7" s="1"/>
  <c r="CP44" i="7"/>
  <c r="GO44" i="7" s="1"/>
  <c r="CP65" i="7"/>
  <c r="GO65" i="7" s="1"/>
  <c r="CP70" i="7"/>
  <c r="GO70" i="7" s="1"/>
  <c r="CP10" i="7"/>
  <c r="GO10" i="7" s="1"/>
  <c r="CP16" i="7"/>
  <c r="GO16" i="7" s="1"/>
  <c r="CP64" i="7"/>
  <c r="GO64" i="7" s="1"/>
  <c r="CP81" i="7"/>
  <c r="GO81" i="7" s="1"/>
  <c r="CP39" i="7"/>
  <c r="GO39" i="7" s="1"/>
  <c r="CP42" i="7"/>
  <c r="GO42" i="7" s="1"/>
  <c r="CP45" i="7"/>
  <c r="GO45" i="7" s="1"/>
  <c r="CP50" i="7"/>
  <c r="GO50" i="7" s="1"/>
  <c r="CP59" i="7"/>
  <c r="GO59" i="7" s="1"/>
  <c r="CP75" i="7"/>
  <c r="GO75" i="7" s="1"/>
  <c r="CP69" i="7"/>
  <c r="GO69" i="7" s="1"/>
  <c r="CP58" i="7"/>
  <c r="GO58" i="7" s="1"/>
  <c r="CP68" i="7"/>
  <c r="GO68" i="7" s="1"/>
  <c r="CP86" i="7"/>
  <c r="GO86" i="7" s="1"/>
  <c r="CP36" i="7"/>
  <c r="GO36" i="7" s="1"/>
  <c r="CP37" i="7"/>
  <c r="GO37" i="7" s="1"/>
  <c r="CP46" i="7"/>
  <c r="GO46" i="7" s="1"/>
  <c r="CP55" i="7"/>
  <c r="GO55" i="7" s="1"/>
  <c r="CP57" i="7"/>
  <c r="GO57" i="7" s="1"/>
  <c r="CP61" i="7"/>
  <c r="GO61" i="7" s="1"/>
  <c r="CP73" i="7"/>
  <c r="GO73" i="7" s="1"/>
  <c r="CP35" i="7"/>
  <c r="GO35" i="7" s="1"/>
  <c r="CP40" i="7"/>
  <c r="GO40" i="7" s="1"/>
  <c r="CP51" i="7"/>
  <c r="GO51" i="7" s="1"/>
  <c r="CP56" i="7"/>
  <c r="GO56" i="7" s="1"/>
  <c r="CP53" i="7"/>
  <c r="GO53" i="7" s="1"/>
  <c r="CP74" i="7"/>
  <c r="GO74" i="7" s="1"/>
  <c r="CP9" i="7"/>
  <c r="GO9" i="7" s="1"/>
  <c r="CP52" i="7"/>
  <c r="GO52" i="7" s="1"/>
  <c r="CP67" i="7"/>
  <c r="GO67" i="7" s="1"/>
  <c r="CP78" i="7"/>
  <c r="GO78" i="7" s="1"/>
  <c r="CP21" i="7"/>
  <c r="GO21" i="7" s="1"/>
  <c r="CP41" i="7"/>
  <c r="GO41" i="7" s="1"/>
  <c r="CP47" i="7"/>
  <c r="GO47" i="7" s="1"/>
  <c r="CP63" i="7"/>
  <c r="GO63" i="7" s="1"/>
  <c r="CP62" i="7"/>
  <c r="GO62" i="7" s="1"/>
  <c r="CP72" i="7"/>
  <c r="GO72" i="7" s="1"/>
  <c r="CP83" i="7"/>
  <c r="GO83" i="7" s="1"/>
  <c r="DP3" i="7"/>
  <c r="HO3" i="7" s="1"/>
  <c r="BD3" i="7"/>
  <c r="FC3" i="7" s="1"/>
  <c r="CN102" i="7"/>
  <c r="GM102" i="7" s="1"/>
  <c r="DY101" i="7"/>
  <c r="HX101" i="7" s="1"/>
  <c r="BM101" i="7"/>
  <c r="FL101" i="7" s="1"/>
  <c r="CX100" i="7"/>
  <c r="GW100" i="7" s="1"/>
  <c r="DG98" i="7"/>
  <c r="HF98" i="7" s="1"/>
  <c r="CZ93" i="7"/>
  <c r="GY93" i="7" s="1"/>
  <c r="CS88" i="7"/>
  <c r="GR88" i="7" s="1"/>
  <c r="DL99" i="7"/>
  <c r="HK99" i="7" s="1"/>
  <c r="AZ99" i="7"/>
  <c r="EY99" i="7" s="1"/>
  <c r="CK98" i="7"/>
  <c r="GJ98" i="7" s="1"/>
  <c r="CU96" i="7"/>
  <c r="GT96" i="7" s="1"/>
  <c r="BT95" i="7"/>
  <c r="FS95" i="7" s="1"/>
  <c r="DE94" i="7"/>
  <c r="HD94" i="7" s="1"/>
  <c r="AS94" i="7"/>
  <c r="ER94" i="7" s="1"/>
  <c r="CD93" i="7"/>
  <c r="GC93" i="7" s="1"/>
  <c r="DO92" i="7"/>
  <c r="HN92" i="7" s="1"/>
  <c r="BC92" i="7"/>
  <c r="FB92" i="7" s="1"/>
  <c r="CN91" i="7"/>
  <c r="GM91" i="7" s="1"/>
  <c r="DY90" i="7"/>
  <c r="HX90" i="7" s="1"/>
  <c r="BM90" i="7"/>
  <c r="FL90" i="7" s="1"/>
  <c r="CX89" i="7"/>
  <c r="GW89" i="7" s="1"/>
  <c r="EA87" i="7"/>
  <c r="HZ87" i="7" s="1"/>
  <c r="BE83" i="7"/>
  <c r="FD83" i="7" s="1"/>
  <c r="DS99" i="7"/>
  <c r="HR99" i="7" s="1"/>
  <c r="BG99" i="7"/>
  <c r="FF99" i="7" s="1"/>
  <c r="CR98" i="7"/>
  <c r="GQ98" i="7" s="1"/>
  <c r="EC97" i="7"/>
  <c r="IB97" i="7" s="1"/>
  <c r="BQ97" i="7"/>
  <c r="FP97" i="7" s="1"/>
  <c r="DB96" i="7"/>
  <c r="HA96" i="7" s="1"/>
  <c r="AP96" i="7"/>
  <c r="EO96" i="7" s="1"/>
  <c r="CA95" i="7"/>
  <c r="FZ95" i="7" s="1"/>
  <c r="DL94" i="7"/>
  <c r="HK94" i="7" s="1"/>
  <c r="AZ94" i="7"/>
  <c r="EY94" i="7" s="1"/>
  <c r="CK93" i="7"/>
  <c r="GJ93" i="7" s="1"/>
  <c r="DV92" i="7"/>
  <c r="HU92" i="7" s="1"/>
  <c r="BJ92" i="7"/>
  <c r="FI92" i="7" s="1"/>
  <c r="CU91" i="7"/>
  <c r="GT91" i="7" s="1"/>
  <c r="BT90" i="7"/>
  <c r="FS90" i="7" s="1"/>
  <c r="DE89" i="7"/>
  <c r="HD89" i="7" s="1"/>
  <c r="AS89" i="7"/>
  <c r="ER89" i="7" s="1"/>
  <c r="BD88" i="7"/>
  <c r="FC88" i="7" s="1"/>
  <c r="DI83" i="7"/>
  <c r="HH83" i="7" s="1"/>
  <c r="DB78" i="7"/>
  <c r="HA78" i="7" s="1"/>
  <c r="AR100" i="7"/>
  <c r="EQ100" i="7" s="1"/>
  <c r="CC99" i="7"/>
  <c r="GB99" i="7" s="1"/>
  <c r="DN98" i="7"/>
  <c r="HM98" i="7" s="1"/>
  <c r="BB98" i="7"/>
  <c r="FA98" i="7" s="1"/>
  <c r="CM97" i="7"/>
  <c r="GL97" i="7" s="1"/>
  <c r="DX96" i="7"/>
  <c r="HW96" i="7" s="1"/>
  <c r="BL96" i="7"/>
  <c r="FK96" i="7" s="1"/>
  <c r="CW95" i="7"/>
  <c r="GV95" i="7" s="1"/>
  <c r="AK95" i="7"/>
  <c r="EJ95" i="7" s="1"/>
  <c r="BV94" i="7"/>
  <c r="FU94" i="7" s="1"/>
  <c r="DG93" i="7"/>
  <c r="HF93" i="7" s="1"/>
  <c r="AU93" i="7"/>
  <c r="ET93" i="7" s="1"/>
  <c r="CF92" i="7"/>
  <c r="GE92" i="7" s="1"/>
  <c r="DQ91" i="7"/>
  <c r="HP91" i="7" s="1"/>
  <c r="BE91" i="7"/>
  <c r="FD91" i="7" s="1"/>
  <c r="CP90" i="7"/>
  <c r="GO90" i="7" s="1"/>
  <c r="EA89" i="7"/>
  <c r="HZ89" i="7" s="1"/>
  <c r="BO89" i="7"/>
  <c r="FN89" i="7" s="1"/>
  <c r="CZ88" i="7"/>
  <c r="GY88" i="7" s="1"/>
  <c r="CI85" i="7"/>
  <c r="GH85" i="7" s="1"/>
  <c r="CB80" i="7"/>
  <c r="GA80" i="7" s="1"/>
  <c r="BD99" i="7"/>
  <c r="FC99" i="7" s="1"/>
  <c r="CO98" i="7"/>
  <c r="GN98" i="7" s="1"/>
  <c r="DZ97" i="7"/>
  <c r="HY97" i="7" s="1"/>
  <c r="BN97" i="7"/>
  <c r="FM97" i="7" s="1"/>
  <c r="CY96" i="7"/>
  <c r="GX96" i="7" s="1"/>
  <c r="AM96" i="7"/>
  <c r="EL96" i="7" s="1"/>
  <c r="BX95" i="7"/>
  <c r="FW95" i="7" s="1"/>
  <c r="DI94" i="7"/>
  <c r="HH94" i="7" s="1"/>
  <c r="AW94" i="7"/>
  <c r="EV94" i="7" s="1"/>
  <c r="CH93" i="7"/>
  <c r="GG93" i="7" s="1"/>
  <c r="DS92" i="7"/>
  <c r="HR92" i="7" s="1"/>
  <c r="BG92" i="7"/>
  <c r="FF92" i="7" s="1"/>
  <c r="CR91" i="7"/>
  <c r="GQ91" i="7" s="1"/>
  <c r="EC90" i="7"/>
  <c r="IB90" i="7" s="1"/>
  <c r="BQ90" i="7"/>
  <c r="FP90" i="7" s="1"/>
  <c r="DB89" i="7"/>
  <c r="HA89" i="7" s="1"/>
  <c r="AP89" i="7"/>
  <c r="EO89" i="7" s="1"/>
  <c r="AT88" i="7"/>
  <c r="ES88" i="7" s="1"/>
  <c r="CK83" i="7"/>
  <c r="GJ83" i="7" s="1"/>
  <c r="CD78" i="7"/>
  <c r="GC78" i="7" s="1"/>
  <c r="AP100" i="7"/>
  <c r="EO100" i="7" s="1"/>
  <c r="CA99" i="7"/>
  <c r="FZ99" i="7" s="1"/>
  <c r="DL98" i="7"/>
  <c r="HK98" i="7" s="1"/>
  <c r="AZ98" i="7"/>
  <c r="EY98" i="7" s="1"/>
  <c r="CK97" i="7"/>
  <c r="GJ97" i="7" s="1"/>
  <c r="DV96" i="7"/>
  <c r="HU96" i="7" s="1"/>
  <c r="BJ96" i="7"/>
  <c r="FI96" i="7" s="1"/>
  <c r="CU95" i="7"/>
  <c r="GT95" i="7" s="1"/>
  <c r="BT94" i="7"/>
  <c r="FS94" i="7" s="1"/>
  <c r="DE93" i="7"/>
  <c r="HD93" i="7" s="1"/>
  <c r="AS93" i="7"/>
  <c r="ER93" i="7" s="1"/>
  <c r="CD92" i="7"/>
  <c r="GC92" i="7" s="1"/>
  <c r="DO91" i="7"/>
  <c r="HN91" i="7" s="1"/>
  <c r="BC91" i="7"/>
  <c r="FB91" i="7" s="1"/>
  <c r="CN90" i="7"/>
  <c r="GM90" i="7" s="1"/>
  <c r="DY89" i="7"/>
  <c r="HX89" i="7" s="1"/>
  <c r="BM89" i="7"/>
  <c r="FL89" i="7" s="1"/>
  <c r="CX88" i="7"/>
  <c r="GW88" i="7" s="1"/>
  <c r="BS85" i="7"/>
  <c r="FR85" i="7" s="1"/>
  <c r="BL80" i="7"/>
  <c r="FK80" i="7" s="1"/>
  <c r="BC61" i="7"/>
  <c r="FB61" i="7" s="1"/>
  <c r="DF99" i="7"/>
  <c r="HE99" i="7" s="1"/>
  <c r="AT99" i="7"/>
  <c r="ES99" i="7" s="1"/>
  <c r="CE98" i="7"/>
  <c r="GD98" i="7" s="1"/>
  <c r="DP97" i="7"/>
  <c r="HO97" i="7" s="1"/>
  <c r="BD97" i="7"/>
  <c r="FC97" i="7" s="1"/>
  <c r="CO96" i="7"/>
  <c r="GN96" i="7" s="1"/>
  <c r="DZ95" i="7"/>
  <c r="HY95" i="7" s="1"/>
  <c r="BN95" i="7"/>
  <c r="FM95" i="7" s="1"/>
  <c r="CY94" i="7"/>
  <c r="GX94" i="7" s="1"/>
  <c r="AM94" i="7"/>
  <c r="EL94" i="7" s="1"/>
  <c r="BX93" i="7"/>
  <c r="FW93" i="7" s="1"/>
  <c r="DI92" i="7"/>
  <c r="HH92" i="7" s="1"/>
  <c r="AW92" i="7"/>
  <c r="EV92" i="7" s="1"/>
  <c r="CH91" i="7"/>
  <c r="GG91" i="7" s="1"/>
  <c r="DS90" i="7"/>
  <c r="HR90" i="7" s="1"/>
  <c r="BG90" i="7"/>
  <c r="FF90" i="7" s="1"/>
  <c r="CR89" i="7"/>
  <c r="GQ89" i="7" s="1"/>
  <c r="EC88" i="7"/>
  <c r="IB88" i="7" s="1"/>
  <c r="DC87" i="7"/>
  <c r="HB87" i="7" s="1"/>
  <c r="DF82" i="7"/>
  <c r="HE82" i="7" s="1"/>
  <c r="CY77" i="7"/>
  <c r="GX77" i="7" s="1"/>
  <c r="CG99" i="7"/>
  <c r="GF99" i="7" s="1"/>
  <c r="DR98" i="7"/>
  <c r="HQ98" i="7" s="1"/>
  <c r="BF98" i="7"/>
  <c r="FE98" i="7" s="1"/>
  <c r="CQ97" i="7"/>
  <c r="GP97" i="7" s="1"/>
  <c r="EB96" i="7"/>
  <c r="IA96" i="7" s="1"/>
  <c r="BP96" i="7"/>
  <c r="FO96" i="7" s="1"/>
  <c r="DA95" i="7"/>
  <c r="GZ95" i="7" s="1"/>
  <c r="AO95" i="7"/>
  <c r="EN95" i="7" s="1"/>
  <c r="BZ94" i="7"/>
  <c r="FY94" i="7" s="1"/>
  <c r="DK93" i="7"/>
  <c r="HJ93" i="7" s="1"/>
  <c r="AY93" i="7"/>
  <c r="EX93" i="7" s="1"/>
  <c r="CJ92" i="7"/>
  <c r="GI92" i="7" s="1"/>
  <c r="DU91" i="7"/>
  <c r="HT91" i="7" s="1"/>
  <c r="EE89" i="7"/>
  <c r="ID89" i="7" s="1"/>
  <c r="BS89" i="7"/>
  <c r="FR89" i="7" s="1"/>
  <c r="DD88" i="7"/>
  <c r="HC88" i="7" s="1"/>
  <c r="DO85" i="7"/>
  <c r="HN85" i="7" s="1"/>
  <c r="BY68" i="7"/>
  <c r="FX68" i="7" s="1"/>
  <c r="EE87" i="7"/>
  <c r="ID87" i="7" s="1"/>
  <c r="BS87" i="7"/>
  <c r="FR87" i="7" s="1"/>
  <c r="DD86" i="7"/>
  <c r="HC86" i="7" s="1"/>
  <c r="AR86" i="7"/>
  <c r="EQ86" i="7" s="1"/>
  <c r="CC85" i="7"/>
  <c r="GB85" i="7" s="1"/>
  <c r="DN84" i="7"/>
  <c r="HM84" i="7" s="1"/>
  <c r="BB84" i="7"/>
  <c r="FA84" i="7" s="1"/>
  <c r="DX82" i="7"/>
  <c r="HW82" i="7" s="1"/>
  <c r="BL82" i="7"/>
  <c r="FK82" i="7" s="1"/>
  <c r="CW81" i="7"/>
  <c r="GV81" i="7" s="1"/>
  <c r="AK81" i="7"/>
  <c r="EJ81" i="7" s="1"/>
  <c r="BV80" i="7"/>
  <c r="FU80" i="7" s="1"/>
  <c r="DG79" i="7"/>
  <c r="HF79" i="7" s="1"/>
  <c r="AU79" i="7"/>
  <c r="ET79" i="7" s="1"/>
  <c r="DQ77" i="7"/>
  <c r="HP77" i="7" s="1"/>
  <c r="BE77" i="7"/>
  <c r="FD77" i="7" s="1"/>
  <c r="BV75" i="7"/>
  <c r="FU75" i="7" s="1"/>
  <c r="CE70" i="7"/>
  <c r="GD70" i="7" s="1"/>
  <c r="DE63" i="7"/>
  <c r="HD63" i="7" s="1"/>
  <c r="AW88" i="7"/>
  <c r="EV88" i="7" s="1"/>
  <c r="CH87" i="7"/>
  <c r="GG87" i="7" s="1"/>
  <c r="DS86" i="7"/>
  <c r="HR86" i="7" s="1"/>
  <c r="BG86" i="7"/>
  <c r="FF86" i="7" s="1"/>
  <c r="CR85" i="7"/>
  <c r="GQ85" i="7" s="1"/>
  <c r="EC84" i="7"/>
  <c r="IB84" i="7" s="1"/>
  <c r="AP83" i="7"/>
  <c r="EO83" i="7" s="1"/>
  <c r="CA82" i="7"/>
  <c r="FZ82" i="7" s="1"/>
  <c r="DL81" i="7"/>
  <c r="HK81" i="7" s="1"/>
  <c r="AZ81" i="7"/>
  <c r="EY81" i="7" s="1"/>
  <c r="CK80" i="7"/>
  <c r="GJ80" i="7" s="1"/>
  <c r="DV79" i="7"/>
  <c r="HU79" i="7" s="1"/>
  <c r="BJ79" i="7"/>
  <c r="FI79" i="7" s="1"/>
  <c r="CU78" i="7"/>
  <c r="GT78" i="7" s="1"/>
  <c r="BT77" i="7"/>
  <c r="FS77" i="7" s="1"/>
  <c r="CX71" i="7"/>
  <c r="GW71" i="7" s="1"/>
  <c r="CP66" i="7"/>
  <c r="GO66" i="7" s="1"/>
  <c r="BK88" i="7"/>
  <c r="FJ88" i="7" s="1"/>
  <c r="CV87" i="7"/>
  <c r="GU87" i="7" s="1"/>
  <c r="EG86" i="7"/>
  <c r="IF86" i="7" s="1"/>
  <c r="BU86" i="7"/>
  <c r="FT86" i="7" s="1"/>
  <c r="DF85" i="7"/>
  <c r="HE85" i="7" s="1"/>
  <c r="AT85" i="7"/>
  <c r="ES85" i="7" s="1"/>
  <c r="CE84" i="7"/>
  <c r="GD84" i="7" s="1"/>
  <c r="DP83" i="7"/>
  <c r="HO83" i="7" s="1"/>
  <c r="BD83" i="7"/>
  <c r="FC83" i="7" s="1"/>
  <c r="CO82" i="7"/>
  <c r="GN82" i="7" s="1"/>
  <c r="DZ81" i="7"/>
  <c r="HY81" i="7" s="1"/>
  <c r="EE80" i="7"/>
  <c r="ID80" i="7" s="1"/>
  <c r="BC80" i="7"/>
  <c r="FB80" i="7" s="1"/>
  <c r="BX79" i="7"/>
  <c r="FW79" i="7" s="1"/>
  <c r="CC78" i="7"/>
  <c r="GB78" i="7" s="1"/>
  <c r="CH76" i="7"/>
  <c r="GG76" i="7" s="1"/>
  <c r="BG70" i="7"/>
  <c r="FF70" i="7" s="1"/>
  <c r="CG55" i="7"/>
  <c r="GF55" i="7" s="1"/>
  <c r="DP86" i="7"/>
  <c r="HO86" i="7" s="1"/>
  <c r="AS85" i="7"/>
  <c r="ER85" i="7" s="1"/>
  <c r="BN84" i="7"/>
  <c r="FM84" i="7" s="1"/>
  <c r="BS83" i="7"/>
  <c r="FR83" i="7" s="1"/>
  <c r="CN82" i="7"/>
  <c r="GM82" i="7" s="1"/>
  <c r="BU81" i="7"/>
  <c r="FT81" i="7" s="1"/>
  <c r="AT80" i="7"/>
  <c r="ES80" i="7" s="1"/>
  <c r="DP78" i="7"/>
  <c r="HO78" i="7" s="1"/>
  <c r="CO77" i="7"/>
  <c r="GN77" i="7" s="1"/>
  <c r="BP73" i="7"/>
  <c r="FO73" i="7" s="1"/>
  <c r="CG88" i="7"/>
  <c r="GF88" i="7" s="1"/>
  <c r="BF87" i="7"/>
  <c r="FE87" i="7" s="1"/>
  <c r="DL85" i="7"/>
  <c r="HK85" i="7" s="1"/>
  <c r="DW10" i="7"/>
  <c r="HV10" i="7" s="1"/>
  <c r="DW17" i="7"/>
  <c r="HV17" i="7" s="1"/>
  <c r="DW14" i="7"/>
  <c r="HV14" i="7" s="1"/>
  <c r="DW15" i="7"/>
  <c r="HV15" i="7" s="1"/>
  <c r="DW19" i="7"/>
  <c r="HV19" i="7" s="1"/>
  <c r="DW11" i="7"/>
  <c r="HV11" i="7" s="1"/>
  <c r="DW18" i="7"/>
  <c r="HV18" i="7" s="1"/>
  <c r="DW24" i="7"/>
  <c r="HV24" i="7" s="1"/>
  <c r="DW28" i="7"/>
  <c r="HV28" i="7" s="1"/>
  <c r="DW8" i="7"/>
  <c r="HV8" i="7" s="1"/>
  <c r="DW12" i="7"/>
  <c r="HV12" i="7" s="1"/>
  <c r="DW34" i="7"/>
  <c r="HV34" i="7" s="1"/>
  <c r="DW5" i="7"/>
  <c r="HV5" i="7" s="1"/>
  <c r="DW4" i="7"/>
  <c r="HV4" i="7" s="1"/>
  <c r="DW20" i="7"/>
  <c r="HV20" i="7" s="1"/>
  <c r="DW21" i="7"/>
  <c r="HV21" i="7" s="1"/>
  <c r="DW29" i="7"/>
  <c r="HV29" i="7" s="1"/>
  <c r="DW6" i="7"/>
  <c r="HV6" i="7" s="1"/>
  <c r="DW7" i="7"/>
  <c r="HV7" i="7" s="1"/>
  <c r="DW23" i="7"/>
  <c r="HV23" i="7" s="1"/>
  <c r="DW13" i="7"/>
  <c r="HV13" i="7" s="1"/>
  <c r="DW9" i="7"/>
  <c r="HV9" i="7" s="1"/>
  <c r="DW22" i="7"/>
  <c r="HV22" i="7" s="1"/>
  <c r="DW30" i="7"/>
  <c r="HV30" i="7" s="1"/>
  <c r="DW45" i="7"/>
  <c r="HV45" i="7" s="1"/>
  <c r="DW70" i="7"/>
  <c r="HV70" i="7" s="1"/>
  <c r="DW81" i="7"/>
  <c r="HV81" i="7" s="1"/>
  <c r="DW40" i="7"/>
  <c r="HV40" i="7" s="1"/>
  <c r="DW57" i="7"/>
  <c r="HV57" i="7" s="1"/>
  <c r="DW56" i="7"/>
  <c r="HV56" i="7" s="1"/>
  <c r="DW75" i="7"/>
  <c r="HV75" i="7" s="1"/>
  <c r="DW68" i="7"/>
  <c r="HV68" i="7" s="1"/>
  <c r="DW66" i="7"/>
  <c r="HV66" i="7" s="1"/>
  <c r="DW86" i="7"/>
  <c r="HV86" i="7" s="1"/>
  <c r="DW42" i="7"/>
  <c r="HV42" i="7" s="1"/>
  <c r="DW31" i="7"/>
  <c r="HV31" i="7" s="1"/>
  <c r="DW46" i="7"/>
  <c r="HV46" i="7" s="1"/>
  <c r="DW51" i="7"/>
  <c r="HV51" i="7" s="1"/>
  <c r="DW52" i="7"/>
  <c r="HV52" i="7" s="1"/>
  <c r="DW63" i="7"/>
  <c r="HV63" i="7" s="1"/>
  <c r="DW65" i="7"/>
  <c r="HV65" i="7" s="1"/>
  <c r="DW69" i="7"/>
  <c r="HV69" i="7" s="1"/>
  <c r="DW32" i="7"/>
  <c r="HV32" i="7" s="1"/>
  <c r="DW37" i="7"/>
  <c r="HV37" i="7" s="1"/>
  <c r="DW33" i="7"/>
  <c r="HV33" i="7" s="1"/>
  <c r="DW47" i="7"/>
  <c r="HV47" i="7" s="1"/>
  <c r="DW50" i="7"/>
  <c r="HV50" i="7" s="1"/>
  <c r="DW73" i="7"/>
  <c r="HV73" i="7" s="1"/>
  <c r="DW27" i="7"/>
  <c r="HV27" i="7" s="1"/>
  <c r="DW67" i="7"/>
  <c r="HV67" i="7" s="1"/>
  <c r="DW84" i="7"/>
  <c r="HV84" i="7" s="1"/>
  <c r="DW78" i="7"/>
  <c r="HV78" i="7" s="1"/>
  <c r="DW16" i="7"/>
  <c r="HV16" i="7" s="1"/>
  <c r="DW35" i="7"/>
  <c r="HV35" i="7" s="1"/>
  <c r="DW26" i="7"/>
  <c r="HV26" i="7" s="1"/>
  <c r="DW43" i="7"/>
  <c r="HV43" i="7" s="1"/>
  <c r="DW48" i="7"/>
  <c r="HV48" i="7" s="1"/>
  <c r="DW53" i="7"/>
  <c r="HV53" i="7" s="1"/>
  <c r="DW44" i="7"/>
  <c r="HV44" i="7" s="1"/>
  <c r="DW55" i="7"/>
  <c r="HV55" i="7" s="1"/>
  <c r="DW62" i="7"/>
  <c r="HV62" i="7" s="1"/>
  <c r="DW72" i="7"/>
  <c r="HV72" i="7" s="1"/>
  <c r="DW71" i="7"/>
  <c r="HV71" i="7" s="1"/>
  <c r="DW38" i="7"/>
  <c r="HV38" i="7" s="1"/>
  <c r="DW39" i="7"/>
  <c r="HV39" i="7" s="1"/>
  <c r="DW49" i="7"/>
  <c r="HV49" i="7" s="1"/>
  <c r="DW36" i="7"/>
  <c r="HV36" i="7" s="1"/>
  <c r="DW41" i="7"/>
  <c r="HV41" i="7" s="1"/>
  <c r="DW58" i="7"/>
  <c r="HV58" i="7" s="1"/>
  <c r="DW60" i="7"/>
  <c r="HV60" i="7" s="1"/>
  <c r="DW64" i="7"/>
  <c r="HV64" i="7" s="1"/>
  <c r="DW76" i="7"/>
  <c r="HV76" i="7" s="1"/>
  <c r="DW25" i="7"/>
  <c r="HV25" i="7" s="1"/>
  <c r="DW54" i="7"/>
  <c r="HV54" i="7" s="1"/>
  <c r="DW59" i="7"/>
  <c r="HV59" i="7" s="1"/>
  <c r="DW61" i="7"/>
  <c r="HV61" i="7" s="1"/>
  <c r="AW96" i="7"/>
  <c r="EV96" i="7" s="1"/>
  <c r="AV26" i="7"/>
  <c r="EU26" i="7" s="1"/>
  <c r="AV16" i="7"/>
  <c r="EU16" i="7" s="1"/>
  <c r="AV13" i="7"/>
  <c r="EU13" i="7" s="1"/>
  <c r="AV22" i="7"/>
  <c r="EU22" i="7" s="1"/>
  <c r="AV18" i="7"/>
  <c r="EU18" i="7" s="1"/>
  <c r="AV25" i="7"/>
  <c r="EU25" i="7" s="1"/>
  <c r="AV33" i="7"/>
  <c r="EU33" i="7" s="1"/>
  <c r="AV6" i="7"/>
  <c r="EU6" i="7" s="1"/>
  <c r="AV10" i="7"/>
  <c r="EU10" i="7" s="1"/>
  <c r="AV12" i="7"/>
  <c r="EU12" i="7" s="1"/>
  <c r="AV19" i="7"/>
  <c r="EU19" i="7" s="1"/>
  <c r="AV30" i="7"/>
  <c r="EU30" i="7" s="1"/>
  <c r="AV4" i="7"/>
  <c r="EU4" i="7" s="1"/>
  <c r="AV20" i="7"/>
  <c r="EU20" i="7" s="1"/>
  <c r="AV15" i="7"/>
  <c r="EU15" i="7" s="1"/>
  <c r="AV29" i="7"/>
  <c r="EU29" i="7" s="1"/>
  <c r="AV21" i="7"/>
  <c r="EU21" i="7" s="1"/>
  <c r="AV24" i="7"/>
  <c r="EU24" i="7" s="1"/>
  <c r="AV27" i="7"/>
  <c r="EU27" i="7" s="1"/>
  <c r="AV11" i="7"/>
  <c r="EU11" i="7" s="1"/>
  <c r="AV5" i="7"/>
  <c r="EU5" i="7" s="1"/>
  <c r="AV9" i="7"/>
  <c r="EU9" i="7" s="1"/>
  <c r="AV23" i="7"/>
  <c r="EU23" i="7" s="1"/>
  <c r="AV17" i="7"/>
  <c r="EU17" i="7" s="1"/>
  <c r="AV36" i="7"/>
  <c r="EU36" i="7" s="1"/>
  <c r="AV41" i="7"/>
  <c r="EU41" i="7" s="1"/>
  <c r="AV45" i="7"/>
  <c r="EU45" i="7" s="1"/>
  <c r="AV70" i="7"/>
  <c r="EU70" i="7" s="1"/>
  <c r="AV87" i="7"/>
  <c r="EU87" i="7" s="1"/>
  <c r="AV81" i="7"/>
  <c r="EU81" i="7" s="1"/>
  <c r="AV38" i="7"/>
  <c r="EU38" i="7" s="1"/>
  <c r="AV35" i="7"/>
  <c r="EU35" i="7" s="1"/>
  <c r="AV39" i="7"/>
  <c r="EU39" i="7" s="1"/>
  <c r="AV46" i="7"/>
  <c r="EU46" i="7" s="1"/>
  <c r="AV51" i="7"/>
  <c r="EU51" i="7" s="1"/>
  <c r="AV47" i="7"/>
  <c r="EU47" i="7" s="1"/>
  <c r="AV58" i="7"/>
  <c r="EU58" i="7" s="1"/>
  <c r="AV65" i="7"/>
  <c r="EU65" i="7" s="1"/>
  <c r="AV75" i="7"/>
  <c r="EU75" i="7" s="1"/>
  <c r="AV74" i="7"/>
  <c r="EU74" i="7" s="1"/>
  <c r="AV86" i="7"/>
  <c r="EU86" i="7" s="1"/>
  <c r="AV31" i="7"/>
  <c r="EU31" i="7" s="1"/>
  <c r="AV42" i="7"/>
  <c r="EU42" i="7" s="1"/>
  <c r="AV52" i="7"/>
  <c r="EU52" i="7" s="1"/>
  <c r="AV61" i="7"/>
  <c r="EU61" i="7" s="1"/>
  <c r="AV63" i="7"/>
  <c r="EU63" i="7" s="1"/>
  <c r="AV68" i="7"/>
  <c r="EU68" i="7" s="1"/>
  <c r="AV14" i="7"/>
  <c r="EU14" i="7" s="1"/>
  <c r="AV28" i="7"/>
  <c r="EU28" i="7" s="1"/>
  <c r="AV62" i="7"/>
  <c r="EU62" i="7" s="1"/>
  <c r="AV64" i="7"/>
  <c r="EU64" i="7" s="1"/>
  <c r="AV79" i="7"/>
  <c r="EU79" i="7" s="1"/>
  <c r="AV32" i="7"/>
  <c r="EU32" i="7" s="1"/>
  <c r="AV40" i="7"/>
  <c r="EU40" i="7" s="1"/>
  <c r="AV48" i="7"/>
  <c r="EU48" i="7" s="1"/>
  <c r="AV57" i="7"/>
  <c r="EU57" i="7" s="1"/>
  <c r="AV53" i="7"/>
  <c r="EU53" i="7" s="1"/>
  <c r="AV73" i="7"/>
  <c r="EU73" i="7" s="1"/>
  <c r="AV67" i="7"/>
  <c r="EU67" i="7" s="1"/>
  <c r="AV84" i="7"/>
  <c r="EU84" i="7" s="1"/>
  <c r="AV43" i="7"/>
  <c r="EU43" i="7" s="1"/>
  <c r="AV44" i="7"/>
  <c r="EU44" i="7" s="1"/>
  <c r="AV60" i="7"/>
  <c r="EU60" i="7" s="1"/>
  <c r="AV59" i="7"/>
  <c r="EU59" i="7" s="1"/>
  <c r="AV71" i="7"/>
  <c r="EU71" i="7" s="1"/>
  <c r="AV7" i="7"/>
  <c r="EU7" i="7" s="1"/>
  <c r="AV49" i="7"/>
  <c r="EU49" i="7" s="1"/>
  <c r="AV54" i="7"/>
  <c r="EU54" i="7" s="1"/>
  <c r="AV55" i="7"/>
  <c r="EU55" i="7" s="1"/>
  <c r="AV66" i="7"/>
  <c r="EU66" i="7" s="1"/>
  <c r="AV72" i="7"/>
  <c r="EU72" i="7" s="1"/>
  <c r="AV8" i="7"/>
  <c r="EU8" i="7" s="1"/>
  <c r="AV37" i="7"/>
  <c r="EU37" i="7" s="1"/>
  <c r="AV34" i="7"/>
  <c r="EU34" i="7" s="1"/>
  <c r="AV50" i="7"/>
  <c r="EU50" i="7" s="1"/>
  <c r="AV76" i="7"/>
  <c r="EU76" i="7" s="1"/>
  <c r="DH6" i="7"/>
  <c r="HG6" i="7" s="1"/>
  <c r="DH26" i="7"/>
  <c r="HG26" i="7" s="1"/>
  <c r="DH24" i="7"/>
  <c r="HG24" i="7" s="1"/>
  <c r="DH9" i="7"/>
  <c r="HG9" i="7" s="1"/>
  <c r="DH13" i="7"/>
  <c r="HG13" i="7" s="1"/>
  <c r="DH16" i="7"/>
  <c r="HG16" i="7" s="1"/>
  <c r="DH22" i="7"/>
  <c r="HG22" i="7" s="1"/>
  <c r="DH25" i="7"/>
  <c r="HG25" i="7" s="1"/>
  <c r="DH33" i="7"/>
  <c r="HG33" i="7" s="1"/>
  <c r="DH8" i="7"/>
  <c r="HG8" i="7" s="1"/>
  <c r="DH10" i="7"/>
  <c r="HG10" i="7" s="1"/>
  <c r="DH5" i="7"/>
  <c r="HG5" i="7" s="1"/>
  <c r="DH12" i="7"/>
  <c r="HG12" i="7" s="1"/>
  <c r="DH19" i="7"/>
  <c r="HG19" i="7" s="1"/>
  <c r="DH18" i="7"/>
  <c r="HG18" i="7" s="1"/>
  <c r="DH21" i="7"/>
  <c r="HG21" i="7" s="1"/>
  <c r="DH30" i="7"/>
  <c r="HG30" i="7" s="1"/>
  <c r="DH4" i="7"/>
  <c r="HG4" i="7" s="1"/>
  <c r="DH20" i="7"/>
  <c r="HG20" i="7" s="1"/>
  <c r="DH29" i="7"/>
  <c r="HG29" i="7" s="1"/>
  <c r="DH27" i="7"/>
  <c r="HG27" i="7" s="1"/>
  <c r="DH11" i="7"/>
  <c r="HG11" i="7" s="1"/>
  <c r="DH14" i="7"/>
  <c r="HG14" i="7" s="1"/>
  <c r="DH23" i="7"/>
  <c r="HG23" i="7" s="1"/>
  <c r="DH15" i="7"/>
  <c r="HG15" i="7" s="1"/>
  <c r="DH36" i="7"/>
  <c r="HG36" i="7" s="1"/>
  <c r="DH39" i="7"/>
  <c r="HG39" i="7" s="1"/>
  <c r="DH70" i="7"/>
  <c r="HG70" i="7" s="1"/>
  <c r="DH87" i="7"/>
  <c r="HG87" i="7" s="1"/>
  <c r="DH81" i="7"/>
  <c r="HG81" i="7" s="1"/>
  <c r="DH17" i="7"/>
  <c r="HG17" i="7" s="1"/>
  <c r="DH46" i="7"/>
  <c r="HG46" i="7" s="1"/>
  <c r="DH51" i="7"/>
  <c r="HG51" i="7" s="1"/>
  <c r="DH47" i="7"/>
  <c r="HG47" i="7" s="1"/>
  <c r="DH45" i="7"/>
  <c r="HG45" i="7" s="1"/>
  <c r="DH58" i="7"/>
  <c r="HG58" i="7" s="1"/>
  <c r="DH53" i="7"/>
  <c r="HG53" i="7" s="1"/>
  <c r="DH65" i="7"/>
  <c r="HG65" i="7" s="1"/>
  <c r="DH74" i="7"/>
  <c r="HG74" i="7" s="1"/>
  <c r="DH86" i="7"/>
  <c r="HG86" i="7" s="1"/>
  <c r="DH42" i="7"/>
  <c r="HG42" i="7" s="1"/>
  <c r="DH52" i="7"/>
  <c r="HG52" i="7" s="1"/>
  <c r="DH61" i="7"/>
  <c r="HG61" i="7" s="1"/>
  <c r="DH63" i="7"/>
  <c r="HG63" i="7" s="1"/>
  <c r="DH68" i="7"/>
  <c r="HG68" i="7" s="1"/>
  <c r="DH31" i="7"/>
  <c r="HG31" i="7" s="1"/>
  <c r="DH62" i="7"/>
  <c r="HG62" i="7" s="1"/>
  <c r="DH79" i="7"/>
  <c r="HG79" i="7" s="1"/>
  <c r="DH37" i="7"/>
  <c r="HG37" i="7" s="1"/>
  <c r="DH35" i="7"/>
  <c r="HG35" i="7" s="1"/>
  <c r="DH40" i="7"/>
  <c r="HG40" i="7" s="1"/>
  <c r="DH43" i="7"/>
  <c r="HG43" i="7" s="1"/>
  <c r="DH48" i="7"/>
  <c r="HG48" i="7" s="1"/>
  <c r="DH57" i="7"/>
  <c r="HG57" i="7" s="1"/>
  <c r="DH73" i="7"/>
  <c r="HG73" i="7" s="1"/>
  <c r="DH67" i="7"/>
  <c r="HG67" i="7" s="1"/>
  <c r="DH66" i="7"/>
  <c r="HG66" i="7" s="1"/>
  <c r="DH75" i="7"/>
  <c r="HG75" i="7" s="1"/>
  <c r="DH84" i="7"/>
  <c r="HG84" i="7" s="1"/>
  <c r="DH32" i="7"/>
  <c r="HG32" i="7" s="1"/>
  <c r="DH34" i="7"/>
  <c r="HG34" i="7" s="1"/>
  <c r="DH38" i="7"/>
  <c r="HG38" i="7" s="1"/>
  <c r="DH44" i="7"/>
  <c r="HG44" i="7" s="1"/>
  <c r="DH55" i="7"/>
  <c r="HG55" i="7" s="1"/>
  <c r="DH60" i="7"/>
  <c r="HG60" i="7" s="1"/>
  <c r="DH59" i="7"/>
  <c r="HG59" i="7" s="1"/>
  <c r="DH71" i="7"/>
  <c r="HG71" i="7" s="1"/>
  <c r="DH28" i="7"/>
  <c r="HG28" i="7" s="1"/>
  <c r="DH49" i="7"/>
  <c r="HG49" i="7" s="1"/>
  <c r="DH54" i="7"/>
  <c r="HG54" i="7" s="1"/>
  <c r="DH41" i="7"/>
  <c r="HG41" i="7" s="1"/>
  <c r="DH64" i="7"/>
  <c r="HG64" i="7" s="1"/>
  <c r="DH72" i="7"/>
  <c r="HG72" i="7" s="1"/>
  <c r="DH7" i="7"/>
  <c r="HG7" i="7" s="1"/>
  <c r="DH50" i="7"/>
  <c r="HG50" i="7" s="1"/>
  <c r="DH76" i="7"/>
  <c r="HG76" i="7" s="1"/>
  <c r="DG101" i="7"/>
  <c r="HF101" i="7" s="1"/>
  <c r="AU101" i="7"/>
  <c r="ET101" i="7" s="1"/>
  <c r="CT7" i="7"/>
  <c r="GS7" i="7" s="1"/>
  <c r="CT8" i="7"/>
  <c r="GS8" i="7" s="1"/>
  <c r="CT17" i="7"/>
  <c r="GS17" i="7" s="1"/>
  <c r="CT15" i="7"/>
  <c r="GS15" i="7" s="1"/>
  <c r="CT28" i="7"/>
  <c r="GS28" i="7" s="1"/>
  <c r="CT25" i="7"/>
  <c r="GS25" i="7" s="1"/>
  <c r="CT10" i="7"/>
  <c r="GS10" i="7" s="1"/>
  <c r="CT18" i="7"/>
  <c r="GS18" i="7" s="1"/>
  <c r="CT12" i="7"/>
  <c r="GS12" i="7" s="1"/>
  <c r="CT27" i="7"/>
  <c r="GS27" i="7" s="1"/>
  <c r="CT11" i="7"/>
  <c r="GS11" i="7" s="1"/>
  <c r="CT19" i="7"/>
  <c r="GS19" i="7" s="1"/>
  <c r="CT22" i="7"/>
  <c r="GS22" i="7" s="1"/>
  <c r="CT26" i="7"/>
  <c r="GS26" i="7" s="1"/>
  <c r="CT29" i="7"/>
  <c r="GS29" i="7" s="1"/>
  <c r="CT9" i="7"/>
  <c r="GS9" i="7" s="1"/>
  <c r="CT13" i="7"/>
  <c r="GS13" i="7" s="1"/>
  <c r="CT6" i="7"/>
  <c r="GS6" i="7" s="1"/>
  <c r="CT5" i="7"/>
  <c r="GS5" i="7" s="1"/>
  <c r="CT21" i="7"/>
  <c r="GS21" i="7" s="1"/>
  <c r="CT30" i="7"/>
  <c r="GS30" i="7" s="1"/>
  <c r="CT24" i="7"/>
  <c r="GS24" i="7" s="1"/>
  <c r="CT20" i="7"/>
  <c r="GS20" i="7" s="1"/>
  <c r="CT14" i="7"/>
  <c r="GS14" i="7" s="1"/>
  <c r="CT16" i="7"/>
  <c r="GS16" i="7" s="1"/>
  <c r="CT4" i="7"/>
  <c r="GS4" i="7" s="1"/>
  <c r="CT37" i="7"/>
  <c r="GS37" i="7" s="1"/>
  <c r="CT60" i="7"/>
  <c r="GS60" i="7" s="1"/>
  <c r="CT77" i="7"/>
  <c r="GS77" i="7" s="1"/>
  <c r="CT32" i="7"/>
  <c r="GS32" i="7" s="1"/>
  <c r="CT39" i="7"/>
  <c r="GS39" i="7" s="1"/>
  <c r="CT46" i="7"/>
  <c r="GS46" i="7" s="1"/>
  <c r="CT55" i="7"/>
  <c r="GS55" i="7" s="1"/>
  <c r="CT71" i="7"/>
  <c r="GS71" i="7" s="1"/>
  <c r="CT62" i="7"/>
  <c r="GS62" i="7" s="1"/>
  <c r="CT82" i="7"/>
  <c r="GS82" i="7" s="1"/>
  <c r="CT35" i="7"/>
  <c r="GS35" i="7" s="1"/>
  <c r="CT33" i="7"/>
  <c r="GS33" i="7" s="1"/>
  <c r="CT41" i="7"/>
  <c r="GS41" i="7" s="1"/>
  <c r="CT58" i="7"/>
  <c r="GS58" i="7" s="1"/>
  <c r="CT57" i="7"/>
  <c r="GS57" i="7" s="1"/>
  <c r="CT76" i="7"/>
  <c r="GS76" i="7" s="1"/>
  <c r="CT69" i="7"/>
  <c r="GS69" i="7" s="1"/>
  <c r="CT87" i="7"/>
  <c r="GS87" i="7" s="1"/>
  <c r="CT31" i="7"/>
  <c r="GS31" i="7" s="1"/>
  <c r="CT38" i="7"/>
  <c r="GS38" i="7" s="1"/>
  <c r="CT47" i="7"/>
  <c r="GS47" i="7" s="1"/>
  <c r="CT52" i="7"/>
  <c r="GS52" i="7" s="1"/>
  <c r="CT53" i="7"/>
  <c r="GS53" i="7" s="1"/>
  <c r="CT64" i="7"/>
  <c r="GS64" i="7" s="1"/>
  <c r="CT70" i="7"/>
  <c r="GS70" i="7" s="1"/>
  <c r="CT48" i="7"/>
  <c r="GS48" i="7" s="1"/>
  <c r="CT42" i="7"/>
  <c r="GS42" i="7" s="1"/>
  <c r="CT74" i="7"/>
  <c r="GS74" i="7" s="1"/>
  <c r="CT23" i="7"/>
  <c r="GS23" i="7" s="1"/>
  <c r="CT34" i="7"/>
  <c r="GS34" i="7" s="1"/>
  <c r="CT51" i="7"/>
  <c r="GS51" i="7" s="1"/>
  <c r="CT43" i="7"/>
  <c r="GS43" i="7" s="1"/>
  <c r="CT68" i="7"/>
  <c r="GS68" i="7" s="1"/>
  <c r="CT85" i="7"/>
  <c r="GS85" i="7" s="1"/>
  <c r="CT79" i="7"/>
  <c r="GS79" i="7" s="1"/>
  <c r="CT36" i="7"/>
  <c r="GS36" i="7" s="1"/>
  <c r="CT44" i="7"/>
  <c r="GS44" i="7" s="1"/>
  <c r="CT49" i="7"/>
  <c r="GS49" i="7" s="1"/>
  <c r="CT54" i="7"/>
  <c r="GS54" i="7" s="1"/>
  <c r="CT45" i="7"/>
  <c r="GS45" i="7" s="1"/>
  <c r="CT56" i="7"/>
  <c r="GS56" i="7" s="1"/>
  <c r="CT63" i="7"/>
  <c r="GS63" i="7" s="1"/>
  <c r="CT73" i="7"/>
  <c r="GS73" i="7" s="1"/>
  <c r="CT72" i="7"/>
  <c r="GS72" i="7" s="1"/>
  <c r="CT40" i="7"/>
  <c r="GS40" i="7" s="1"/>
  <c r="CT50" i="7"/>
  <c r="GS50" i="7" s="1"/>
  <c r="CT59" i="7"/>
  <c r="GS59" i="7" s="1"/>
  <c r="CT61" i="7"/>
  <c r="GS61" i="7" s="1"/>
  <c r="CT65" i="7"/>
  <c r="GS65" i="7" s="1"/>
  <c r="CT66" i="7"/>
  <c r="GS66" i="7" s="1"/>
  <c r="CB102" i="7"/>
  <c r="GA102" i="7" s="1"/>
  <c r="CM11" i="7"/>
  <c r="GL11" i="7" s="1"/>
  <c r="CM12" i="7"/>
  <c r="GL12" i="7" s="1"/>
  <c r="CM24" i="7"/>
  <c r="GL24" i="7" s="1"/>
  <c r="CM29" i="7"/>
  <c r="GL29" i="7" s="1"/>
  <c r="CM38" i="7"/>
  <c r="GL38" i="7" s="1"/>
  <c r="CM18" i="7"/>
  <c r="GL18" i="7" s="1"/>
  <c r="CM8" i="7"/>
  <c r="GL8" i="7" s="1"/>
  <c r="CM7" i="7"/>
  <c r="GL7" i="7" s="1"/>
  <c r="CM20" i="7"/>
  <c r="GL20" i="7" s="1"/>
  <c r="CM4" i="7"/>
  <c r="GL4" i="7" s="1"/>
  <c r="CM14" i="7"/>
  <c r="GL14" i="7" s="1"/>
  <c r="CM17" i="7"/>
  <c r="GL17" i="7" s="1"/>
  <c r="CM23" i="7"/>
  <c r="GL23" i="7" s="1"/>
  <c r="CM13" i="7"/>
  <c r="GL13" i="7" s="1"/>
  <c r="CM16" i="7"/>
  <c r="GL16" i="7" s="1"/>
  <c r="CM15" i="7"/>
  <c r="GL15" i="7" s="1"/>
  <c r="CM26" i="7"/>
  <c r="GL26" i="7" s="1"/>
  <c r="CM9" i="7"/>
  <c r="GL9" i="7" s="1"/>
  <c r="CM31" i="7"/>
  <c r="GL31" i="7" s="1"/>
  <c r="CM27" i="7"/>
  <c r="GL27" i="7" s="1"/>
  <c r="CM5" i="7"/>
  <c r="GL5" i="7" s="1"/>
  <c r="CM21" i="7"/>
  <c r="GL21" i="7" s="1"/>
  <c r="CM19" i="7"/>
  <c r="GL19" i="7" s="1"/>
  <c r="CM30" i="7"/>
  <c r="GL30" i="7" s="1"/>
  <c r="CM34" i="7"/>
  <c r="GL34" i="7" s="1"/>
  <c r="CM39" i="7"/>
  <c r="GL39" i="7" s="1"/>
  <c r="CM50" i="7"/>
  <c r="GL50" i="7" s="1"/>
  <c r="CM55" i="7"/>
  <c r="GL55" i="7" s="1"/>
  <c r="CM73" i="7"/>
  <c r="GL73" i="7" s="1"/>
  <c r="CM51" i="7"/>
  <c r="GL51" i="7" s="1"/>
  <c r="CM54" i="7"/>
  <c r="GL54" i="7" s="1"/>
  <c r="CM77" i="7"/>
  <c r="GL77" i="7" s="1"/>
  <c r="CM37" i="7"/>
  <c r="GL37" i="7" s="1"/>
  <c r="CM40" i="7"/>
  <c r="GL40" i="7" s="1"/>
  <c r="CM42" i="7"/>
  <c r="GL42" i="7" s="1"/>
  <c r="CM71" i="7"/>
  <c r="GL71" i="7" s="1"/>
  <c r="CM82" i="7"/>
  <c r="GL82" i="7" s="1"/>
  <c r="CM28" i="7"/>
  <c r="GL28" i="7" s="1"/>
  <c r="CM36" i="7"/>
  <c r="GL36" i="7" s="1"/>
  <c r="CM47" i="7"/>
  <c r="GL47" i="7" s="1"/>
  <c r="CM52" i="7"/>
  <c r="GL52" i="7" s="1"/>
  <c r="CM48" i="7"/>
  <c r="GL48" i="7" s="1"/>
  <c r="CM59" i="7"/>
  <c r="GL59" i="7" s="1"/>
  <c r="CM66" i="7"/>
  <c r="GL66" i="7" s="1"/>
  <c r="CM75" i="7"/>
  <c r="GL75" i="7" s="1"/>
  <c r="CM70" i="7"/>
  <c r="GL70" i="7" s="1"/>
  <c r="CM53" i="7"/>
  <c r="GL53" i="7" s="1"/>
  <c r="CM43" i="7"/>
  <c r="GL43" i="7" s="1"/>
  <c r="CM64" i="7"/>
  <c r="GL64" i="7" s="1"/>
  <c r="CM69" i="7"/>
  <c r="GL69" i="7" s="1"/>
  <c r="CM10" i="7"/>
  <c r="GL10" i="7" s="1"/>
  <c r="CM6" i="7"/>
  <c r="GL6" i="7" s="1"/>
  <c r="CM25" i="7"/>
  <c r="GL25" i="7" s="1"/>
  <c r="CM46" i="7"/>
  <c r="GL46" i="7" s="1"/>
  <c r="CM63" i="7"/>
  <c r="GL63" i="7" s="1"/>
  <c r="CM62" i="7"/>
  <c r="GL62" i="7" s="1"/>
  <c r="CM65" i="7"/>
  <c r="GL65" i="7" s="1"/>
  <c r="CM57" i="7"/>
  <c r="GL57" i="7" s="1"/>
  <c r="CM80" i="7"/>
  <c r="GL80" i="7" s="1"/>
  <c r="CM22" i="7"/>
  <c r="GL22" i="7" s="1"/>
  <c r="CM41" i="7"/>
  <c r="GL41" i="7" s="1"/>
  <c r="CM44" i="7"/>
  <c r="GL44" i="7" s="1"/>
  <c r="CM49" i="7"/>
  <c r="GL49" i="7" s="1"/>
  <c r="CM58" i="7"/>
  <c r="GL58" i="7" s="1"/>
  <c r="CM74" i="7"/>
  <c r="GL74" i="7" s="1"/>
  <c r="CM68" i="7"/>
  <c r="GL68" i="7" s="1"/>
  <c r="CM67" i="7"/>
  <c r="GL67" i="7" s="1"/>
  <c r="CM85" i="7"/>
  <c r="GL85" i="7" s="1"/>
  <c r="CM79" i="7"/>
  <c r="GL79" i="7" s="1"/>
  <c r="CM35" i="7"/>
  <c r="GL35" i="7" s="1"/>
  <c r="CM32" i="7"/>
  <c r="GL32" i="7" s="1"/>
  <c r="CM33" i="7"/>
  <c r="GL33" i="7" s="1"/>
  <c r="CM45" i="7"/>
  <c r="GL45" i="7" s="1"/>
  <c r="CM56" i="7"/>
  <c r="GL56" i="7" s="1"/>
  <c r="CM61" i="7"/>
  <c r="GL61" i="7" s="1"/>
  <c r="CM60" i="7"/>
  <c r="GL60" i="7" s="1"/>
  <c r="CM72" i="7"/>
  <c r="GL72" i="7" s="1"/>
  <c r="CS100" i="7"/>
  <c r="GR100" i="7" s="1"/>
  <c r="BS98" i="7"/>
  <c r="FR98" i="7" s="1"/>
  <c r="BL93" i="7"/>
  <c r="FK93" i="7" s="1"/>
  <c r="CF13" i="7"/>
  <c r="GE13" i="7" s="1"/>
  <c r="CF23" i="7"/>
  <c r="GE23" i="7" s="1"/>
  <c r="CF4" i="7"/>
  <c r="GE4" i="7" s="1"/>
  <c r="CF5" i="7"/>
  <c r="GE5" i="7" s="1"/>
  <c r="CF6" i="7"/>
  <c r="GE6" i="7" s="1"/>
  <c r="CF19" i="7"/>
  <c r="GE19" i="7" s="1"/>
  <c r="CF20" i="7"/>
  <c r="GE20" i="7" s="1"/>
  <c r="CF28" i="7"/>
  <c r="GE28" i="7" s="1"/>
  <c r="CF22" i="7"/>
  <c r="GE22" i="7" s="1"/>
  <c r="CF30" i="7"/>
  <c r="GE30" i="7" s="1"/>
  <c r="CF8" i="7"/>
  <c r="GE8" i="7" s="1"/>
  <c r="CF12" i="7"/>
  <c r="GE12" i="7" s="1"/>
  <c r="CF15" i="7"/>
  <c r="GE15" i="7" s="1"/>
  <c r="CF21" i="7"/>
  <c r="GE21" i="7" s="1"/>
  <c r="CF14" i="7"/>
  <c r="GE14" i="7" s="1"/>
  <c r="CF11" i="7"/>
  <c r="GE11" i="7" s="1"/>
  <c r="CF29" i="7"/>
  <c r="GE29" i="7" s="1"/>
  <c r="CF31" i="7"/>
  <c r="GE31" i="7" s="1"/>
  <c r="CF26" i="7"/>
  <c r="GE26" i="7" s="1"/>
  <c r="CF24" i="7"/>
  <c r="GE24" i="7" s="1"/>
  <c r="CF25" i="7"/>
  <c r="GE25" i="7" s="1"/>
  <c r="CF9" i="7"/>
  <c r="GE9" i="7" s="1"/>
  <c r="CF16" i="7"/>
  <c r="GE16" i="7" s="1"/>
  <c r="CF33" i="7"/>
  <c r="GE33" i="7" s="1"/>
  <c r="CF32" i="7"/>
  <c r="GE32" i="7" s="1"/>
  <c r="CF41" i="7"/>
  <c r="GE41" i="7" s="1"/>
  <c r="CF40" i="7"/>
  <c r="GE40" i="7" s="1"/>
  <c r="CF45" i="7"/>
  <c r="GE45" i="7" s="1"/>
  <c r="CF50" i="7"/>
  <c r="GE50" i="7" s="1"/>
  <c r="CF51" i="7"/>
  <c r="GE51" i="7" s="1"/>
  <c r="CF62" i="7"/>
  <c r="GE62" i="7" s="1"/>
  <c r="CF65" i="7"/>
  <c r="GE65" i="7" s="1"/>
  <c r="CF64" i="7"/>
  <c r="GE64" i="7" s="1"/>
  <c r="CF68" i="7"/>
  <c r="GE68" i="7" s="1"/>
  <c r="CF27" i="7"/>
  <c r="GE27" i="7" s="1"/>
  <c r="CF46" i="7"/>
  <c r="GE46" i="7" s="1"/>
  <c r="CF54" i="7"/>
  <c r="GE54" i="7" s="1"/>
  <c r="CF72" i="7"/>
  <c r="GE72" i="7" s="1"/>
  <c r="CF10" i="7"/>
  <c r="GE10" i="7" s="1"/>
  <c r="CF36" i="7"/>
  <c r="GE36" i="7" s="1"/>
  <c r="CF49" i="7"/>
  <c r="GE49" i="7" s="1"/>
  <c r="CF66" i="7"/>
  <c r="GE66" i="7" s="1"/>
  <c r="CF83" i="7"/>
  <c r="GE83" i="7" s="1"/>
  <c r="CF77" i="7"/>
  <c r="GE77" i="7" s="1"/>
  <c r="CF7" i="7"/>
  <c r="GE7" i="7" s="1"/>
  <c r="CF17" i="7"/>
  <c r="GE17" i="7" s="1"/>
  <c r="CF34" i="7"/>
  <c r="GE34" i="7" s="1"/>
  <c r="CF47" i="7"/>
  <c r="GE47" i="7" s="1"/>
  <c r="CF52" i="7"/>
  <c r="GE52" i="7" s="1"/>
  <c r="CF43" i="7"/>
  <c r="GE43" i="7" s="1"/>
  <c r="CF61" i="7"/>
  <c r="GE61" i="7" s="1"/>
  <c r="CF71" i="7"/>
  <c r="GE71" i="7" s="1"/>
  <c r="CF70" i="7"/>
  <c r="GE70" i="7" s="1"/>
  <c r="CF88" i="7"/>
  <c r="GE88" i="7" s="1"/>
  <c r="CF38" i="7"/>
  <c r="GE38" i="7" s="1"/>
  <c r="CF48" i="7"/>
  <c r="GE48" i="7" s="1"/>
  <c r="CF57" i="7"/>
  <c r="GE57" i="7" s="1"/>
  <c r="CF59" i="7"/>
  <c r="GE59" i="7" s="1"/>
  <c r="CF63" i="7"/>
  <c r="GE63" i="7" s="1"/>
  <c r="CF75" i="7"/>
  <c r="GE75" i="7" s="1"/>
  <c r="CF18" i="7"/>
  <c r="GE18" i="7" s="1"/>
  <c r="CF37" i="7"/>
  <c r="GE37" i="7" s="1"/>
  <c r="CF39" i="7"/>
  <c r="GE39" i="7" s="1"/>
  <c r="CF42" i="7"/>
  <c r="GE42" i="7" s="1"/>
  <c r="CF53" i="7"/>
  <c r="GE53" i="7" s="1"/>
  <c r="CF58" i="7"/>
  <c r="GE58" i="7" s="1"/>
  <c r="CF76" i="7"/>
  <c r="GE76" i="7" s="1"/>
  <c r="CF35" i="7"/>
  <c r="GE35" i="7" s="1"/>
  <c r="CF44" i="7"/>
  <c r="GE44" i="7" s="1"/>
  <c r="CF69" i="7"/>
  <c r="GE69" i="7" s="1"/>
  <c r="CF60" i="7"/>
  <c r="GE60" i="7" s="1"/>
  <c r="CF80" i="7"/>
  <c r="GE80" i="7" s="1"/>
  <c r="CF56" i="7"/>
  <c r="GE56" i="7" s="1"/>
  <c r="CF55" i="7"/>
  <c r="GE55" i="7" s="1"/>
  <c r="CF74" i="7"/>
  <c r="GE74" i="7" s="1"/>
  <c r="CF67" i="7"/>
  <c r="GE67" i="7" s="1"/>
  <c r="CF85" i="7"/>
  <c r="GE85" i="7" s="1"/>
  <c r="DZ3" i="7"/>
  <c r="HY3" i="7" s="1"/>
  <c r="BN3" i="7"/>
  <c r="FM3" i="7" s="1"/>
  <c r="BW101" i="7"/>
  <c r="FV101" i="7" s="1"/>
  <c r="DH100" i="7"/>
  <c r="HG100" i="7" s="1"/>
  <c r="CL99" i="7"/>
  <c r="GK99" i="7" s="1"/>
  <c r="CE94" i="7"/>
  <c r="GD94" i="7" s="1"/>
  <c r="BX89" i="7"/>
  <c r="FW89" i="7" s="1"/>
  <c r="BI9" i="7"/>
  <c r="FH9" i="7" s="1"/>
  <c r="BI18" i="7"/>
  <c r="FH18" i="7" s="1"/>
  <c r="BI29" i="7"/>
  <c r="FH29" i="7" s="1"/>
  <c r="BI33" i="7"/>
  <c r="FH33" i="7" s="1"/>
  <c r="BI11" i="7"/>
  <c r="FH11" i="7" s="1"/>
  <c r="BI19" i="7"/>
  <c r="FH19" i="7" s="1"/>
  <c r="BI28" i="7"/>
  <c r="FH28" i="7" s="1"/>
  <c r="BI17" i="7"/>
  <c r="FH17" i="7" s="1"/>
  <c r="BI14" i="7"/>
  <c r="FH14" i="7" s="1"/>
  <c r="BI20" i="7"/>
  <c r="FH20" i="7" s="1"/>
  <c r="BI23" i="7"/>
  <c r="FH23" i="7" s="1"/>
  <c r="BI26" i="7"/>
  <c r="FH26" i="7" s="1"/>
  <c r="BI30" i="7"/>
  <c r="FH30" i="7" s="1"/>
  <c r="BI34" i="7"/>
  <c r="FH34" i="7" s="1"/>
  <c r="BI10" i="7"/>
  <c r="FH10" i="7" s="1"/>
  <c r="BI22" i="7"/>
  <c r="FH22" i="7" s="1"/>
  <c r="BI21" i="7"/>
  <c r="FH21" i="7" s="1"/>
  <c r="BI7" i="7"/>
  <c r="FH7" i="7" s="1"/>
  <c r="BI6" i="7"/>
  <c r="FH6" i="7" s="1"/>
  <c r="BI4" i="7"/>
  <c r="FH4" i="7" s="1"/>
  <c r="BI16" i="7"/>
  <c r="FH16" i="7" s="1"/>
  <c r="BI13" i="7"/>
  <c r="FH13" i="7" s="1"/>
  <c r="BI31" i="7"/>
  <c r="FH31" i="7" s="1"/>
  <c r="BI25" i="7"/>
  <c r="FH25" i="7" s="1"/>
  <c r="BI15" i="7"/>
  <c r="FH15" i="7" s="1"/>
  <c r="BI12" i="7"/>
  <c r="FH12" i="7" s="1"/>
  <c r="BI61" i="7"/>
  <c r="FH61" i="7" s="1"/>
  <c r="BI78" i="7"/>
  <c r="FH78" i="7" s="1"/>
  <c r="BI5" i="7"/>
  <c r="FH5" i="7" s="1"/>
  <c r="BI47" i="7"/>
  <c r="FH47" i="7" s="1"/>
  <c r="BI56" i="7"/>
  <c r="FH56" i="7" s="1"/>
  <c r="BI72" i="7"/>
  <c r="FH72" i="7" s="1"/>
  <c r="BI83" i="7"/>
  <c r="FH83" i="7" s="1"/>
  <c r="BI77" i="7"/>
  <c r="FH77" i="7" s="1"/>
  <c r="BI42" i="7"/>
  <c r="FH42" i="7" s="1"/>
  <c r="BI59" i="7"/>
  <c r="FH59" i="7" s="1"/>
  <c r="BI58" i="7"/>
  <c r="FH58" i="7" s="1"/>
  <c r="BI70" i="7"/>
  <c r="FH70" i="7" s="1"/>
  <c r="BI88" i="7"/>
  <c r="FH88" i="7" s="1"/>
  <c r="BI27" i="7"/>
  <c r="FH27" i="7" s="1"/>
  <c r="BI38" i="7"/>
  <c r="FH38" i="7" s="1"/>
  <c r="BI48" i="7"/>
  <c r="FH48" i="7" s="1"/>
  <c r="BI53" i="7"/>
  <c r="FH53" i="7" s="1"/>
  <c r="BI54" i="7"/>
  <c r="FH54" i="7" s="1"/>
  <c r="BI65" i="7"/>
  <c r="FH65" i="7" s="1"/>
  <c r="BI71" i="7"/>
  <c r="FH71" i="7" s="1"/>
  <c r="BI8" i="7"/>
  <c r="FH8" i="7" s="1"/>
  <c r="BI32" i="7"/>
  <c r="FH32" i="7" s="1"/>
  <c r="BI49" i="7"/>
  <c r="FH49" i="7" s="1"/>
  <c r="BI75" i="7"/>
  <c r="FH75" i="7" s="1"/>
  <c r="BI63" i="7"/>
  <c r="FH63" i="7" s="1"/>
  <c r="BI35" i="7"/>
  <c r="FH35" i="7" s="1"/>
  <c r="BI39" i="7"/>
  <c r="FH39" i="7" s="1"/>
  <c r="BI40" i="7"/>
  <c r="FH40" i="7" s="1"/>
  <c r="BI69" i="7"/>
  <c r="FH69" i="7" s="1"/>
  <c r="BI86" i="7"/>
  <c r="FH86" i="7" s="1"/>
  <c r="BI80" i="7"/>
  <c r="FH80" i="7" s="1"/>
  <c r="BI24" i="7"/>
  <c r="FH24" i="7" s="1"/>
  <c r="BI37" i="7"/>
  <c r="FH37" i="7" s="1"/>
  <c r="BI45" i="7"/>
  <c r="FH45" i="7" s="1"/>
  <c r="BI43" i="7"/>
  <c r="FH43" i="7" s="1"/>
  <c r="BI50" i="7"/>
  <c r="FH50" i="7" s="1"/>
  <c r="BI55" i="7"/>
  <c r="FH55" i="7" s="1"/>
  <c r="BI46" i="7"/>
  <c r="FH46" i="7" s="1"/>
  <c r="BI57" i="7"/>
  <c r="FH57" i="7" s="1"/>
  <c r="BI52" i="7"/>
  <c r="FH52" i="7" s="1"/>
  <c r="BI64" i="7"/>
  <c r="FH64" i="7" s="1"/>
  <c r="BI44" i="7"/>
  <c r="FH44" i="7" s="1"/>
  <c r="BI74" i="7"/>
  <c r="FH74" i="7" s="1"/>
  <c r="BI73" i="7"/>
  <c r="FH73" i="7" s="1"/>
  <c r="BI36" i="7"/>
  <c r="FH36" i="7" s="1"/>
  <c r="BI41" i="7"/>
  <c r="FH41" i="7" s="1"/>
  <c r="BI51" i="7"/>
  <c r="FH51" i="7" s="1"/>
  <c r="BI60" i="7"/>
  <c r="FH60" i="7" s="1"/>
  <c r="BI62" i="7"/>
  <c r="FH62" i="7" s="1"/>
  <c r="BI66" i="7"/>
  <c r="FH66" i="7" s="1"/>
  <c r="BI67" i="7"/>
  <c r="FH67" i="7" s="1"/>
  <c r="DU9" i="7"/>
  <c r="HT9" i="7" s="1"/>
  <c r="DU11" i="7"/>
  <c r="HT11" i="7" s="1"/>
  <c r="DU18" i="7"/>
  <c r="HT18" i="7" s="1"/>
  <c r="DU13" i="7"/>
  <c r="HT13" i="7" s="1"/>
  <c r="DU20" i="7"/>
  <c r="HT20" i="7" s="1"/>
  <c r="DU29" i="7"/>
  <c r="HT29" i="7" s="1"/>
  <c r="DU19" i="7"/>
  <c r="HT19" i="7" s="1"/>
  <c r="DU21" i="7"/>
  <c r="HT21" i="7" s="1"/>
  <c r="DU28" i="7"/>
  <c r="HT28" i="7" s="1"/>
  <c r="DU17" i="7"/>
  <c r="HT17" i="7" s="1"/>
  <c r="DU23" i="7"/>
  <c r="HT23" i="7" s="1"/>
  <c r="DU30" i="7"/>
  <c r="HT30" i="7" s="1"/>
  <c r="DU10" i="7"/>
  <c r="HT10" i="7" s="1"/>
  <c r="DU22" i="7"/>
  <c r="HT22" i="7" s="1"/>
  <c r="DU7" i="7"/>
  <c r="HT7" i="7" s="1"/>
  <c r="DU6" i="7"/>
  <c r="HT6" i="7" s="1"/>
  <c r="DU5" i="7"/>
  <c r="HT5" i="7" s="1"/>
  <c r="DU14" i="7"/>
  <c r="HT14" i="7" s="1"/>
  <c r="DU16" i="7"/>
  <c r="HT16" i="7" s="1"/>
  <c r="DU31" i="7"/>
  <c r="HT31" i="7" s="1"/>
  <c r="DU25" i="7"/>
  <c r="HT25" i="7" s="1"/>
  <c r="DU4" i="7"/>
  <c r="HT4" i="7" s="1"/>
  <c r="DU26" i="7"/>
  <c r="HT26" i="7" s="1"/>
  <c r="DU15" i="7"/>
  <c r="HT15" i="7" s="1"/>
  <c r="DU12" i="7"/>
  <c r="HT12" i="7" s="1"/>
  <c r="DU61" i="7"/>
  <c r="HT61" i="7" s="1"/>
  <c r="DU78" i="7"/>
  <c r="HT78" i="7" s="1"/>
  <c r="DU39" i="7"/>
  <c r="HT39" i="7" s="1"/>
  <c r="DU38" i="7"/>
  <c r="HT38" i="7" s="1"/>
  <c r="DU47" i="7"/>
  <c r="HT47" i="7" s="1"/>
  <c r="DU56" i="7"/>
  <c r="HT56" i="7" s="1"/>
  <c r="DU72" i="7"/>
  <c r="HT72" i="7" s="1"/>
  <c r="DU66" i="7"/>
  <c r="HT66" i="7" s="1"/>
  <c r="DU83" i="7"/>
  <c r="HT83" i="7" s="1"/>
  <c r="DU77" i="7"/>
  <c r="HT77" i="7" s="1"/>
  <c r="DU42" i="7"/>
  <c r="HT42" i="7" s="1"/>
  <c r="DU43" i="7"/>
  <c r="HT43" i="7" s="1"/>
  <c r="DU59" i="7"/>
  <c r="HT59" i="7" s="1"/>
  <c r="DU58" i="7"/>
  <c r="HT58" i="7" s="1"/>
  <c r="DU55" i="7"/>
  <c r="HT55" i="7" s="1"/>
  <c r="DU70" i="7"/>
  <c r="HT70" i="7" s="1"/>
  <c r="DU34" i="7"/>
  <c r="HT34" i="7" s="1"/>
  <c r="DU48" i="7"/>
  <c r="HT48" i="7" s="1"/>
  <c r="DU53" i="7"/>
  <c r="HT53" i="7" s="1"/>
  <c r="DU54" i="7"/>
  <c r="HT54" i="7" s="1"/>
  <c r="DU65" i="7"/>
  <c r="HT65" i="7" s="1"/>
  <c r="DU71" i="7"/>
  <c r="HT71" i="7" s="1"/>
  <c r="DU8" i="7"/>
  <c r="HT8" i="7" s="1"/>
  <c r="DU36" i="7"/>
  <c r="HT36" i="7" s="1"/>
  <c r="DU27" i="7"/>
  <c r="HT27" i="7" s="1"/>
  <c r="DU49" i="7"/>
  <c r="HT49" i="7" s="1"/>
  <c r="DU75" i="7"/>
  <c r="HT75" i="7" s="1"/>
  <c r="DU76" i="7"/>
  <c r="HT76" i="7" s="1"/>
  <c r="DU32" i="7"/>
  <c r="HT32" i="7" s="1"/>
  <c r="DU35" i="7"/>
  <c r="HT35" i="7" s="1"/>
  <c r="DU40" i="7"/>
  <c r="HT40" i="7" s="1"/>
  <c r="DU69" i="7"/>
  <c r="HT69" i="7" s="1"/>
  <c r="DU86" i="7"/>
  <c r="HT86" i="7" s="1"/>
  <c r="DU80" i="7"/>
  <c r="HT80" i="7" s="1"/>
  <c r="DU33" i="7"/>
  <c r="HT33" i="7" s="1"/>
  <c r="DU37" i="7"/>
  <c r="HT37" i="7" s="1"/>
  <c r="DU45" i="7"/>
  <c r="HT45" i="7" s="1"/>
  <c r="DU50" i="7"/>
  <c r="HT50" i="7" s="1"/>
  <c r="DU46" i="7"/>
  <c r="HT46" i="7" s="1"/>
  <c r="DU57" i="7"/>
  <c r="HT57" i="7" s="1"/>
  <c r="DU64" i="7"/>
  <c r="HT64" i="7" s="1"/>
  <c r="DU74" i="7"/>
  <c r="HT74" i="7" s="1"/>
  <c r="DU73" i="7"/>
  <c r="HT73" i="7" s="1"/>
  <c r="DU68" i="7"/>
  <c r="HT68" i="7" s="1"/>
  <c r="DU24" i="7"/>
  <c r="HT24" i="7" s="1"/>
  <c r="DU41" i="7"/>
  <c r="HT41" i="7" s="1"/>
  <c r="DU51" i="7"/>
  <c r="HT51" i="7" s="1"/>
  <c r="DU60" i="7"/>
  <c r="HT60" i="7" s="1"/>
  <c r="DU62" i="7"/>
  <c r="HT62" i="7" s="1"/>
  <c r="DU52" i="7"/>
  <c r="HT52" i="7" s="1"/>
  <c r="DU44" i="7"/>
  <c r="HT44" i="7" s="1"/>
  <c r="DU67" i="7"/>
  <c r="HT67" i="7" s="1"/>
  <c r="DU63" i="7"/>
  <c r="HT63" i="7" s="1"/>
  <c r="CK3" i="7"/>
  <c r="GJ3" i="7" s="1"/>
  <c r="DU102" i="7"/>
  <c r="HT102" i="7" s="1"/>
  <c r="BI102" i="7"/>
  <c r="FH102" i="7" s="1"/>
  <c r="CT101" i="7"/>
  <c r="GS101" i="7" s="1"/>
  <c r="EE100" i="7"/>
  <c r="ID100" i="7" s="1"/>
  <c r="BR100" i="7"/>
  <c r="FQ100" i="7" s="1"/>
  <c r="BM96" i="7"/>
  <c r="FL96" i="7" s="1"/>
  <c r="AL9" i="7"/>
  <c r="EK9" i="7" s="1"/>
  <c r="AL16" i="7"/>
  <c r="EK16" i="7" s="1"/>
  <c r="AL15" i="7"/>
  <c r="EK15" i="7" s="1"/>
  <c r="AL18" i="7"/>
  <c r="EK18" i="7" s="1"/>
  <c r="AL24" i="7"/>
  <c r="EK24" i="7" s="1"/>
  <c r="AL23" i="7"/>
  <c r="EK23" i="7" s="1"/>
  <c r="AL8" i="7"/>
  <c r="EK8" i="7" s="1"/>
  <c r="AL17" i="7"/>
  <c r="EK17" i="7" s="1"/>
  <c r="AL14" i="7"/>
  <c r="EK14" i="7" s="1"/>
  <c r="AL10" i="7"/>
  <c r="EK10" i="7" s="1"/>
  <c r="AL11" i="7"/>
  <c r="EK11" i="7" s="1"/>
  <c r="AL32" i="7"/>
  <c r="EK32" i="7" s="1"/>
  <c r="AL28" i="7"/>
  <c r="EK28" i="7" s="1"/>
  <c r="AL4" i="7"/>
  <c r="EK4" i="7" s="1"/>
  <c r="AL6" i="7"/>
  <c r="EK6" i="7" s="1"/>
  <c r="AL21" i="7"/>
  <c r="EK21" i="7" s="1"/>
  <c r="AL26" i="7"/>
  <c r="EK26" i="7" s="1"/>
  <c r="AL27" i="7"/>
  <c r="EK27" i="7" s="1"/>
  <c r="AL31" i="7"/>
  <c r="EK31" i="7" s="1"/>
  <c r="AL7" i="7"/>
  <c r="EK7" i="7" s="1"/>
  <c r="AL12" i="7"/>
  <c r="EK12" i="7" s="1"/>
  <c r="AL20" i="7"/>
  <c r="EK20" i="7" s="1"/>
  <c r="AL29" i="7"/>
  <c r="EK29" i="7" s="1"/>
  <c r="AL13" i="7"/>
  <c r="EK13" i="7" s="1"/>
  <c r="AL25" i="7"/>
  <c r="EK25" i="7" s="1"/>
  <c r="AL22" i="7"/>
  <c r="EK22" i="7" s="1"/>
  <c r="AL5" i="7"/>
  <c r="EK5" i="7" s="1"/>
  <c r="AL38" i="7"/>
  <c r="EK38" i="7" s="1"/>
  <c r="AL41" i="7"/>
  <c r="EK41" i="7" s="1"/>
  <c r="AL72" i="7"/>
  <c r="EK72" i="7" s="1"/>
  <c r="AL83" i="7"/>
  <c r="EK83" i="7" s="1"/>
  <c r="AL48" i="7"/>
  <c r="EK48" i="7" s="1"/>
  <c r="AL53" i="7"/>
  <c r="EK53" i="7" s="1"/>
  <c r="AL49" i="7"/>
  <c r="EK49" i="7" s="1"/>
  <c r="AL60" i="7"/>
  <c r="EK60" i="7" s="1"/>
  <c r="AL76" i="7"/>
  <c r="EK76" i="7" s="1"/>
  <c r="AL58" i="7"/>
  <c r="EK58" i="7" s="1"/>
  <c r="AL34" i="7"/>
  <c r="EK34" i="7" s="1"/>
  <c r="AL37" i="7"/>
  <c r="EK37" i="7" s="1"/>
  <c r="AL33" i="7"/>
  <c r="EK33" i="7" s="1"/>
  <c r="AL54" i="7"/>
  <c r="EK54" i="7" s="1"/>
  <c r="AL44" i="7"/>
  <c r="EK44" i="7" s="1"/>
  <c r="AL65" i="7"/>
  <c r="EK65" i="7" s="1"/>
  <c r="AL70" i="7"/>
  <c r="EK70" i="7" s="1"/>
  <c r="AL19" i="7"/>
  <c r="EK19" i="7" s="1"/>
  <c r="AL47" i="7"/>
  <c r="EK47" i="7" s="1"/>
  <c r="AL64" i="7"/>
  <c r="EK64" i="7" s="1"/>
  <c r="AL63" i="7"/>
  <c r="EK63" i="7" s="1"/>
  <c r="AL81" i="7"/>
  <c r="EK81" i="7" s="1"/>
  <c r="AL42" i="7"/>
  <c r="EK42" i="7" s="1"/>
  <c r="AL45" i="7"/>
  <c r="EK45" i="7" s="1"/>
  <c r="AL50" i="7"/>
  <c r="EK50" i="7" s="1"/>
  <c r="AL59" i="7"/>
  <c r="EK59" i="7" s="1"/>
  <c r="AL75" i="7"/>
  <c r="EK75" i="7" s="1"/>
  <c r="AL69" i="7"/>
  <c r="EK69" i="7" s="1"/>
  <c r="AL68" i="7"/>
  <c r="EK68" i="7" s="1"/>
  <c r="AL86" i="7"/>
  <c r="EK86" i="7" s="1"/>
  <c r="AL36" i="7"/>
  <c r="EK36" i="7" s="1"/>
  <c r="AL46" i="7"/>
  <c r="EK46" i="7" s="1"/>
  <c r="AL30" i="7"/>
  <c r="EK30" i="7" s="1"/>
  <c r="AL57" i="7"/>
  <c r="EK57" i="7" s="1"/>
  <c r="AL61" i="7"/>
  <c r="EK61" i="7" s="1"/>
  <c r="AL73" i="7"/>
  <c r="EK73" i="7" s="1"/>
  <c r="AL39" i="7"/>
  <c r="EK39" i="7" s="1"/>
  <c r="AL35" i="7"/>
  <c r="EK35" i="7" s="1"/>
  <c r="AL40" i="7"/>
  <c r="EK40" i="7" s="1"/>
  <c r="AL51" i="7"/>
  <c r="EK51" i="7" s="1"/>
  <c r="AL56" i="7"/>
  <c r="EK56" i="7" s="1"/>
  <c r="AL74" i="7"/>
  <c r="EK74" i="7" s="1"/>
  <c r="AL66" i="7"/>
  <c r="EK66" i="7" s="1"/>
  <c r="AL52" i="7"/>
  <c r="EK52" i="7" s="1"/>
  <c r="AL43" i="7"/>
  <c r="EK43" i="7" s="1"/>
  <c r="AL55" i="7"/>
  <c r="EK55" i="7" s="1"/>
  <c r="AL67" i="7"/>
  <c r="EK67" i="7" s="1"/>
  <c r="AL78" i="7"/>
  <c r="EK78" i="7" s="1"/>
  <c r="CX9" i="7"/>
  <c r="GW9" i="7" s="1"/>
  <c r="CX16" i="7"/>
  <c r="GW16" i="7" s="1"/>
  <c r="CX26" i="7"/>
  <c r="GW26" i="7" s="1"/>
  <c r="CX15" i="7"/>
  <c r="GW15" i="7" s="1"/>
  <c r="CX18" i="7"/>
  <c r="GW18" i="7" s="1"/>
  <c r="CX20" i="7"/>
  <c r="GW20" i="7" s="1"/>
  <c r="CX24" i="7"/>
  <c r="GW24" i="7" s="1"/>
  <c r="CX7" i="7"/>
  <c r="GW7" i="7" s="1"/>
  <c r="CX17" i="7"/>
  <c r="GW17" i="7" s="1"/>
  <c r="CX21" i="7"/>
  <c r="GW21" i="7" s="1"/>
  <c r="CX23" i="7"/>
  <c r="GW23" i="7" s="1"/>
  <c r="CX32" i="7"/>
  <c r="GW32" i="7" s="1"/>
  <c r="CX28" i="7"/>
  <c r="GW28" i="7" s="1"/>
  <c r="CX4" i="7"/>
  <c r="GW4" i="7" s="1"/>
  <c r="CX6" i="7"/>
  <c r="GW6" i="7" s="1"/>
  <c r="CX5" i="7"/>
  <c r="GW5" i="7" s="1"/>
  <c r="CX31" i="7"/>
  <c r="GW31" i="7" s="1"/>
  <c r="CX12" i="7"/>
  <c r="GW12" i="7" s="1"/>
  <c r="CX27" i="7"/>
  <c r="GW27" i="7" s="1"/>
  <c r="CX29" i="7"/>
  <c r="GW29" i="7" s="1"/>
  <c r="CX8" i="7"/>
  <c r="GW8" i="7" s="1"/>
  <c r="CX11" i="7"/>
  <c r="GW11" i="7" s="1"/>
  <c r="CX14" i="7"/>
  <c r="GW14" i="7" s="1"/>
  <c r="CX10" i="7"/>
  <c r="GW10" i="7" s="1"/>
  <c r="CX25" i="7"/>
  <c r="GW25" i="7" s="1"/>
  <c r="CX22" i="7"/>
  <c r="GW22" i="7" s="1"/>
  <c r="CX38" i="7"/>
  <c r="GW38" i="7" s="1"/>
  <c r="CX41" i="7"/>
  <c r="GW41" i="7" s="1"/>
  <c r="CX72" i="7"/>
  <c r="GW72" i="7" s="1"/>
  <c r="CX83" i="7"/>
  <c r="GW83" i="7" s="1"/>
  <c r="CX43" i="7"/>
  <c r="GW43" i="7" s="1"/>
  <c r="CX48" i="7"/>
  <c r="GW48" i="7" s="1"/>
  <c r="CX49" i="7"/>
  <c r="GW49" i="7" s="1"/>
  <c r="CX53" i="7"/>
  <c r="GW53" i="7" s="1"/>
  <c r="CX60" i="7"/>
  <c r="GW60" i="7" s="1"/>
  <c r="CX66" i="7"/>
  <c r="GW66" i="7" s="1"/>
  <c r="CX34" i="7"/>
  <c r="GW34" i="7" s="1"/>
  <c r="CX54" i="7"/>
  <c r="GW54" i="7" s="1"/>
  <c r="CX44" i="7"/>
  <c r="GW44" i="7" s="1"/>
  <c r="CX65" i="7"/>
  <c r="GW65" i="7" s="1"/>
  <c r="CX70" i="7"/>
  <c r="GW70" i="7" s="1"/>
  <c r="CX64" i="7"/>
  <c r="GW64" i="7" s="1"/>
  <c r="CX81" i="7"/>
  <c r="GW81" i="7" s="1"/>
  <c r="CX58" i="7"/>
  <c r="GW58" i="7" s="1"/>
  <c r="CX76" i="7"/>
  <c r="GW76" i="7" s="1"/>
  <c r="CX19" i="7"/>
  <c r="GW19" i="7" s="1"/>
  <c r="CX13" i="7"/>
  <c r="GW13" i="7" s="1"/>
  <c r="CX39" i="7"/>
  <c r="GW39" i="7" s="1"/>
  <c r="CX42" i="7"/>
  <c r="GW42" i="7" s="1"/>
  <c r="CX45" i="7"/>
  <c r="GW45" i="7" s="1"/>
  <c r="CX50" i="7"/>
  <c r="GW50" i="7" s="1"/>
  <c r="CX47" i="7"/>
  <c r="GW47" i="7" s="1"/>
  <c r="CX59" i="7"/>
  <c r="GW59" i="7" s="1"/>
  <c r="CX75" i="7"/>
  <c r="GW75" i="7" s="1"/>
  <c r="CX69" i="7"/>
  <c r="GW69" i="7" s="1"/>
  <c r="CX68" i="7"/>
  <c r="GW68" i="7" s="1"/>
  <c r="CX86" i="7"/>
  <c r="GW86" i="7" s="1"/>
  <c r="CX36" i="7"/>
  <c r="GW36" i="7" s="1"/>
  <c r="CX37" i="7"/>
  <c r="GW37" i="7" s="1"/>
  <c r="CX46" i="7"/>
  <c r="GW46" i="7" s="1"/>
  <c r="CX55" i="7"/>
  <c r="GW55" i="7" s="1"/>
  <c r="CX57" i="7"/>
  <c r="GW57" i="7" s="1"/>
  <c r="CX61" i="7"/>
  <c r="GW61" i="7" s="1"/>
  <c r="CX73" i="7"/>
  <c r="GW73" i="7" s="1"/>
  <c r="CX35" i="7"/>
  <c r="GW35" i="7" s="1"/>
  <c r="CX33" i="7"/>
  <c r="GW33" i="7" s="1"/>
  <c r="CX40" i="7"/>
  <c r="GW40" i="7" s="1"/>
  <c r="CX51" i="7"/>
  <c r="GW51" i="7" s="1"/>
  <c r="CX56" i="7"/>
  <c r="GW56" i="7" s="1"/>
  <c r="CX63" i="7"/>
  <c r="GW63" i="7" s="1"/>
  <c r="CX74" i="7"/>
  <c r="GW74" i="7" s="1"/>
  <c r="CX62" i="7"/>
  <c r="GW62" i="7" s="1"/>
  <c r="CX30" i="7"/>
  <c r="GW30" i="7" s="1"/>
  <c r="CX52" i="7"/>
  <c r="GW52" i="7" s="1"/>
  <c r="CX67" i="7"/>
  <c r="GW67" i="7" s="1"/>
  <c r="CX78" i="7"/>
  <c r="GW78" i="7" s="1"/>
  <c r="DH3" i="7"/>
  <c r="HG3" i="7" s="1"/>
  <c r="AV3" i="7"/>
  <c r="EU3" i="7" s="1"/>
  <c r="CF102" i="7"/>
  <c r="GE102" i="7" s="1"/>
  <c r="DQ101" i="7"/>
  <c r="HP101" i="7" s="1"/>
  <c r="BE101" i="7"/>
  <c r="FD101" i="7" s="1"/>
  <c r="AU98" i="7"/>
  <c r="ET98" i="7" s="1"/>
  <c r="AN93" i="7"/>
  <c r="EM93" i="7" s="1"/>
  <c r="EB84" i="7"/>
  <c r="IA84" i="7" s="1"/>
  <c r="CC98" i="7"/>
  <c r="GB98" i="7" s="1"/>
  <c r="DN97" i="7"/>
  <c r="HM97" i="7" s="1"/>
  <c r="BB97" i="7"/>
  <c r="FA97" i="7" s="1"/>
  <c r="CM96" i="7"/>
  <c r="GL96" i="7" s="1"/>
  <c r="DX95" i="7"/>
  <c r="HW95" i="7" s="1"/>
  <c r="BL95" i="7"/>
  <c r="FK95" i="7" s="1"/>
  <c r="BV93" i="7"/>
  <c r="FU93" i="7" s="1"/>
  <c r="DG92" i="7"/>
  <c r="HF92" i="7" s="1"/>
  <c r="AU92" i="7"/>
  <c r="ET92" i="7" s="1"/>
  <c r="CF91" i="7"/>
  <c r="GE91" i="7" s="1"/>
  <c r="DQ90" i="7"/>
  <c r="HP90" i="7" s="1"/>
  <c r="BE90" i="7"/>
  <c r="FD90" i="7" s="1"/>
  <c r="CP89" i="7"/>
  <c r="GO89" i="7" s="1"/>
  <c r="EA88" i="7"/>
  <c r="HZ88" i="7" s="1"/>
  <c r="CP82" i="7"/>
  <c r="GO82" i="7" s="1"/>
  <c r="CI77" i="7"/>
  <c r="GH77" i="7" s="1"/>
  <c r="DK99" i="7"/>
  <c r="HJ99" i="7" s="1"/>
  <c r="AY99" i="7"/>
  <c r="EX99" i="7" s="1"/>
  <c r="CJ98" i="7"/>
  <c r="GI98" i="7" s="1"/>
  <c r="DU97" i="7"/>
  <c r="HT97" i="7" s="1"/>
  <c r="BI97" i="7"/>
  <c r="FH97" i="7" s="1"/>
  <c r="CT96" i="7"/>
  <c r="GS96" i="7" s="1"/>
  <c r="EE95" i="7"/>
  <c r="ID95" i="7" s="1"/>
  <c r="BS95" i="7"/>
  <c r="FR95" i="7" s="1"/>
  <c r="DD94" i="7"/>
  <c r="HC94" i="7" s="1"/>
  <c r="AR94" i="7"/>
  <c r="EQ94" i="7" s="1"/>
  <c r="CC93" i="7"/>
  <c r="GB93" i="7" s="1"/>
  <c r="DN92" i="7"/>
  <c r="HM92" i="7" s="1"/>
  <c r="BB92" i="7"/>
  <c r="FA92" i="7" s="1"/>
  <c r="CM91" i="7"/>
  <c r="GL91" i="7" s="1"/>
  <c r="DX90" i="7"/>
  <c r="HW90" i="7" s="1"/>
  <c r="BL90" i="7"/>
  <c r="FK90" i="7" s="1"/>
  <c r="CW89" i="7"/>
  <c r="GV89" i="7" s="1"/>
  <c r="AK89" i="7"/>
  <c r="EJ89" i="7" s="1"/>
  <c r="DU87" i="7"/>
  <c r="HT87" i="7" s="1"/>
  <c r="AW83" i="7"/>
  <c r="EV83" i="7" s="1"/>
  <c r="EG99" i="7"/>
  <c r="IF99" i="7" s="1"/>
  <c r="BU99" i="7"/>
  <c r="FT99" i="7" s="1"/>
  <c r="DF98" i="7"/>
  <c r="HE98" i="7" s="1"/>
  <c r="AT98" i="7"/>
  <c r="ES98" i="7" s="1"/>
  <c r="CE97" i="7"/>
  <c r="GD97" i="7" s="1"/>
  <c r="DP96" i="7"/>
  <c r="HO96" i="7" s="1"/>
  <c r="BD96" i="7"/>
  <c r="FC96" i="7" s="1"/>
  <c r="CO95" i="7"/>
  <c r="GN95" i="7" s="1"/>
  <c r="DZ94" i="7"/>
  <c r="HY94" i="7" s="1"/>
  <c r="BN94" i="7"/>
  <c r="FM94" i="7" s="1"/>
  <c r="CY93" i="7"/>
  <c r="GX93" i="7" s="1"/>
  <c r="AM93" i="7"/>
  <c r="EL93" i="7" s="1"/>
  <c r="BX92" i="7"/>
  <c r="FW92" i="7" s="1"/>
  <c r="DI91" i="7"/>
  <c r="HH91" i="7" s="1"/>
  <c r="AW91" i="7"/>
  <c r="EV91" i="7" s="1"/>
  <c r="CH90" i="7"/>
  <c r="GG90" i="7" s="1"/>
  <c r="DS89" i="7"/>
  <c r="HR89" i="7" s="1"/>
  <c r="BG89" i="7"/>
  <c r="FF89" i="7" s="1"/>
  <c r="CR88" i="7"/>
  <c r="GQ88" i="7" s="1"/>
  <c r="DT84" i="7"/>
  <c r="HS84" i="7" s="1"/>
  <c r="DM79" i="7"/>
  <c r="HL79" i="7" s="1"/>
  <c r="DH99" i="7"/>
  <c r="HG99" i="7" s="1"/>
  <c r="AV99" i="7"/>
  <c r="EU99" i="7" s="1"/>
  <c r="CG98" i="7"/>
  <c r="GF98" i="7" s="1"/>
  <c r="DR97" i="7"/>
  <c r="HQ97" i="7" s="1"/>
  <c r="BF97" i="7"/>
  <c r="FE97" i="7" s="1"/>
  <c r="CQ96" i="7"/>
  <c r="GP96" i="7" s="1"/>
  <c r="EB95" i="7"/>
  <c r="IA95" i="7" s="1"/>
  <c r="BP95" i="7"/>
  <c r="FO95" i="7" s="1"/>
  <c r="DA94" i="7"/>
  <c r="GZ94" i="7" s="1"/>
  <c r="AO94" i="7"/>
  <c r="EN94" i="7" s="1"/>
  <c r="BZ93" i="7"/>
  <c r="FY93" i="7" s="1"/>
  <c r="DK92" i="7"/>
  <c r="HJ92" i="7" s="1"/>
  <c r="AY92" i="7"/>
  <c r="EX92" i="7" s="1"/>
  <c r="CJ91" i="7"/>
  <c r="GI91" i="7" s="1"/>
  <c r="DU90" i="7"/>
  <c r="HT90" i="7" s="1"/>
  <c r="BI90" i="7"/>
  <c r="FH90" i="7" s="1"/>
  <c r="CT89" i="7"/>
  <c r="GS89" i="7" s="1"/>
  <c r="EE88" i="7"/>
  <c r="ID88" i="7" s="1"/>
  <c r="DK87" i="7"/>
  <c r="HJ87" i="7" s="1"/>
  <c r="DV82" i="7"/>
  <c r="HU82" i="7" s="1"/>
  <c r="DO77" i="7"/>
  <c r="HN77" i="7" s="1"/>
  <c r="EE99" i="7"/>
  <c r="ID99" i="7" s="1"/>
  <c r="BS99" i="7"/>
  <c r="FR99" i="7" s="1"/>
  <c r="DD98" i="7"/>
  <c r="HC98" i="7" s="1"/>
  <c r="AR98" i="7"/>
  <c r="EQ98" i="7" s="1"/>
  <c r="CC97" i="7"/>
  <c r="GB97" i="7" s="1"/>
  <c r="DN96" i="7"/>
  <c r="HM96" i="7" s="1"/>
  <c r="BB96" i="7"/>
  <c r="FA96" i="7" s="1"/>
  <c r="CM95" i="7"/>
  <c r="GL95" i="7" s="1"/>
  <c r="DX94" i="7"/>
  <c r="HW94" i="7" s="1"/>
  <c r="BL94" i="7"/>
  <c r="FK94" i="7" s="1"/>
  <c r="CW93" i="7"/>
  <c r="GV93" i="7" s="1"/>
  <c r="AK93" i="7"/>
  <c r="EJ93" i="7" s="1"/>
  <c r="BV92" i="7"/>
  <c r="FU92" i="7" s="1"/>
  <c r="DG91" i="7"/>
  <c r="HF91" i="7" s="1"/>
  <c r="AU91" i="7"/>
  <c r="ET91" i="7" s="1"/>
  <c r="CF90" i="7"/>
  <c r="GE90" i="7" s="1"/>
  <c r="DQ89" i="7"/>
  <c r="HP89" i="7" s="1"/>
  <c r="BE89" i="7"/>
  <c r="FD89" i="7" s="1"/>
  <c r="CP88" i="7"/>
  <c r="GO88" i="7" s="1"/>
  <c r="DD84" i="7"/>
  <c r="HC84" i="7" s="1"/>
  <c r="CW79" i="7"/>
  <c r="GV79" i="7" s="1"/>
  <c r="BM100" i="7"/>
  <c r="FL100" i="7" s="1"/>
  <c r="CX99" i="7"/>
  <c r="GW99" i="7" s="1"/>
  <c r="AL99" i="7"/>
  <c r="EK99" i="7" s="1"/>
  <c r="BW98" i="7"/>
  <c r="FV98" i="7" s="1"/>
  <c r="DH97" i="7"/>
  <c r="HG97" i="7" s="1"/>
  <c r="AV97" i="7"/>
  <c r="EU97" i="7" s="1"/>
  <c r="CG96" i="7"/>
  <c r="GF96" i="7" s="1"/>
  <c r="DR95" i="7"/>
  <c r="HQ95" i="7" s="1"/>
  <c r="BF95" i="7"/>
  <c r="FE95" i="7" s="1"/>
  <c r="CQ94" i="7"/>
  <c r="GP94" i="7" s="1"/>
  <c r="EB93" i="7"/>
  <c r="IA93" i="7" s="1"/>
  <c r="BP93" i="7"/>
  <c r="FO93" i="7" s="1"/>
  <c r="DA92" i="7"/>
  <c r="GZ92" i="7" s="1"/>
  <c r="AO92" i="7"/>
  <c r="EN92" i="7" s="1"/>
  <c r="BZ91" i="7"/>
  <c r="FY91" i="7" s="1"/>
  <c r="DK90" i="7"/>
  <c r="HJ90" i="7" s="1"/>
  <c r="AY90" i="7"/>
  <c r="EX90" i="7" s="1"/>
  <c r="CJ89" i="7"/>
  <c r="GI89" i="7" s="1"/>
  <c r="DU88" i="7"/>
  <c r="HT88" i="7" s="1"/>
  <c r="BA87" i="7"/>
  <c r="EZ87" i="7" s="1"/>
  <c r="AT82" i="7"/>
  <c r="ES82" i="7" s="1"/>
  <c r="AN100" i="7"/>
  <c r="EM100" i="7" s="1"/>
  <c r="BY99" i="7"/>
  <c r="FX99" i="7" s="1"/>
  <c r="DJ98" i="7"/>
  <c r="HI98" i="7" s="1"/>
  <c r="CI97" i="7"/>
  <c r="GH97" i="7" s="1"/>
  <c r="DT96" i="7"/>
  <c r="HS96" i="7" s="1"/>
  <c r="BH96" i="7"/>
  <c r="FG96" i="7" s="1"/>
  <c r="CS95" i="7"/>
  <c r="GR95" i="7" s="1"/>
  <c r="ED94" i="7"/>
  <c r="IC94" i="7" s="1"/>
  <c r="BR94" i="7"/>
  <c r="FQ94" i="7" s="1"/>
  <c r="DC93" i="7"/>
  <c r="HB93" i="7" s="1"/>
  <c r="AQ93" i="7"/>
  <c r="EP93" i="7" s="1"/>
  <c r="CB92" i="7"/>
  <c r="GA92" i="7" s="1"/>
  <c r="DM91" i="7"/>
  <c r="HL91" i="7" s="1"/>
  <c r="BA91" i="7"/>
  <c r="EZ91" i="7" s="1"/>
  <c r="CL90" i="7"/>
  <c r="GK90" i="7" s="1"/>
  <c r="DW89" i="7"/>
  <c r="HV89" i="7" s="1"/>
  <c r="BK89" i="7"/>
  <c r="FJ89" i="7" s="1"/>
  <c r="CV88" i="7"/>
  <c r="GU88" i="7" s="1"/>
  <c r="BC85" i="7"/>
  <c r="FB85" i="7" s="1"/>
  <c r="AV80" i="7"/>
  <c r="EU80" i="7" s="1"/>
  <c r="CL88" i="7"/>
  <c r="GK88" i="7" s="1"/>
  <c r="DW87" i="7"/>
  <c r="HV87" i="7" s="1"/>
  <c r="BK87" i="7"/>
  <c r="FJ87" i="7" s="1"/>
  <c r="CV86" i="7"/>
  <c r="GU86" i="7" s="1"/>
  <c r="EG85" i="7"/>
  <c r="IF85" i="7" s="1"/>
  <c r="BU85" i="7"/>
  <c r="FT85" i="7" s="1"/>
  <c r="CE83" i="7"/>
  <c r="GD83" i="7" s="1"/>
  <c r="DP82" i="7"/>
  <c r="HO82" i="7" s="1"/>
  <c r="BD82" i="7"/>
  <c r="FC82" i="7" s="1"/>
  <c r="CO81" i="7"/>
  <c r="GN81" i="7" s="1"/>
  <c r="DZ80" i="7"/>
  <c r="HY80" i="7" s="1"/>
  <c r="BN80" i="7"/>
  <c r="FM80" i="7" s="1"/>
  <c r="CY79" i="7"/>
  <c r="GX79" i="7" s="1"/>
  <c r="AM79" i="7"/>
  <c r="EL79" i="7" s="1"/>
  <c r="BX78" i="7"/>
  <c r="FW78" i="7" s="1"/>
  <c r="DI77" i="7"/>
  <c r="HH77" i="7" s="1"/>
  <c r="AW77" i="7"/>
  <c r="EV77" i="7" s="1"/>
  <c r="DW74" i="7"/>
  <c r="HV74" i="7" s="1"/>
  <c r="DP69" i="7"/>
  <c r="HO69" i="7" s="1"/>
  <c r="AL62" i="7"/>
  <c r="EK62" i="7" s="1"/>
  <c r="AO88" i="7"/>
  <c r="EN88" i="7" s="1"/>
  <c r="BZ87" i="7"/>
  <c r="FY87" i="7" s="1"/>
  <c r="DK86" i="7"/>
  <c r="HJ86" i="7" s="1"/>
  <c r="AY86" i="7"/>
  <c r="EX86" i="7" s="1"/>
  <c r="CJ85" i="7"/>
  <c r="GI85" i="7" s="1"/>
  <c r="DU84" i="7"/>
  <c r="HT84" i="7" s="1"/>
  <c r="BI84" i="7"/>
  <c r="FH84" i="7" s="1"/>
  <c r="CT83" i="7"/>
  <c r="GS83" i="7" s="1"/>
  <c r="EE82" i="7"/>
  <c r="ID82" i="7" s="1"/>
  <c r="BS82" i="7"/>
  <c r="FR82" i="7" s="1"/>
  <c r="DD81" i="7"/>
  <c r="HC81" i="7" s="1"/>
  <c r="AR81" i="7"/>
  <c r="EQ81" i="7" s="1"/>
  <c r="CC80" i="7"/>
  <c r="GB80" i="7" s="1"/>
  <c r="CM78" i="7"/>
  <c r="GL78" i="7" s="1"/>
  <c r="DX77" i="7"/>
  <c r="HW77" i="7" s="1"/>
  <c r="BL77" i="7"/>
  <c r="FK77" i="7" s="1"/>
  <c r="CZ75" i="7"/>
  <c r="GY75" i="7" s="1"/>
  <c r="AL71" i="7"/>
  <c r="EK71" i="7" s="1"/>
  <c r="BC65" i="7"/>
  <c r="FB65" i="7" s="1"/>
  <c r="BC88" i="7"/>
  <c r="FB88" i="7" s="1"/>
  <c r="CN87" i="7"/>
  <c r="GM87" i="7" s="1"/>
  <c r="DY86" i="7"/>
  <c r="HX86" i="7" s="1"/>
  <c r="BM86" i="7"/>
  <c r="FL86" i="7" s="1"/>
  <c r="CX85" i="7"/>
  <c r="GW85" i="7" s="1"/>
  <c r="AL85" i="7"/>
  <c r="EK85" i="7" s="1"/>
  <c r="BW84" i="7"/>
  <c r="FV84" i="7" s="1"/>
  <c r="DH83" i="7"/>
  <c r="HG83" i="7" s="1"/>
  <c r="AV83" i="7"/>
  <c r="EU83" i="7" s="1"/>
  <c r="CG82" i="7"/>
  <c r="GF82" i="7" s="1"/>
  <c r="DJ81" i="7"/>
  <c r="HI81" i="7" s="1"/>
  <c r="DW80" i="7"/>
  <c r="HV80" i="7" s="1"/>
  <c r="AU80" i="7"/>
  <c r="ET80" i="7" s="1"/>
  <c r="BH79" i="7"/>
  <c r="FG79" i="7" s="1"/>
  <c r="BU78" i="7"/>
  <c r="FT78" i="7" s="1"/>
  <c r="CP77" i="7"/>
  <c r="GO77" i="7" s="1"/>
  <c r="CR69" i="7"/>
  <c r="GQ69" i="7" s="1"/>
  <c r="CM87" i="7"/>
  <c r="GL87" i="7" s="1"/>
  <c r="CZ86" i="7"/>
  <c r="GY86" i="7" s="1"/>
  <c r="DM85" i="7"/>
  <c r="HL85" i="7" s="1"/>
  <c r="AK85" i="7"/>
  <c r="EJ85" i="7" s="1"/>
  <c r="AX84" i="7"/>
  <c r="EW84" i="7" s="1"/>
  <c r="BK83" i="7"/>
  <c r="FJ83" i="7" s="1"/>
  <c r="CF82" i="7"/>
  <c r="GE82" i="7" s="1"/>
  <c r="BM81" i="7"/>
  <c r="FL81" i="7" s="1"/>
  <c r="AL80" i="7"/>
  <c r="EK80" i="7" s="1"/>
  <c r="DH78" i="7"/>
  <c r="HG78" i="7" s="1"/>
  <c r="CG77" i="7"/>
  <c r="GF77" i="7" s="1"/>
  <c r="DA72" i="7"/>
  <c r="GZ72" i="7" s="1"/>
  <c r="BY88" i="7"/>
  <c r="FX88" i="7" s="1"/>
  <c r="AP4" i="7"/>
  <c r="EO4" i="7" s="1"/>
  <c r="AP7" i="7"/>
  <c r="EO7" i="7" s="1"/>
  <c r="AP23" i="7"/>
  <c r="EO23" i="7" s="1"/>
  <c r="AP31" i="7"/>
  <c r="EO31" i="7" s="1"/>
  <c r="AP34" i="7"/>
  <c r="EO34" i="7" s="1"/>
  <c r="AP10" i="7"/>
  <c r="EO10" i="7" s="1"/>
  <c r="AP17" i="7"/>
  <c r="EO17" i="7" s="1"/>
  <c r="AP28" i="7"/>
  <c r="EO28" i="7" s="1"/>
  <c r="AP11" i="7"/>
  <c r="EO11" i="7" s="1"/>
  <c r="AP12" i="7"/>
  <c r="EO12" i="7" s="1"/>
  <c r="AP18" i="7"/>
  <c r="EO18" i="7" s="1"/>
  <c r="AP25" i="7"/>
  <c r="EO25" i="7" s="1"/>
  <c r="AP20" i="7"/>
  <c r="EO20" i="7" s="1"/>
  <c r="AP19" i="7"/>
  <c r="EO19" i="7" s="1"/>
  <c r="AP22" i="7"/>
  <c r="EO22" i="7" s="1"/>
  <c r="AP26" i="7"/>
  <c r="EO26" i="7" s="1"/>
  <c r="AP29" i="7"/>
  <c r="EO29" i="7" s="1"/>
  <c r="AP9" i="7"/>
  <c r="EO9" i="7" s="1"/>
  <c r="AP13" i="7"/>
  <c r="EO13" i="7" s="1"/>
  <c r="AP8" i="7"/>
  <c r="EO8" i="7" s="1"/>
  <c r="AP15" i="7"/>
  <c r="EO15" i="7" s="1"/>
  <c r="AP6" i="7"/>
  <c r="EO6" i="7" s="1"/>
  <c r="AP5" i="7"/>
  <c r="EO5" i="7" s="1"/>
  <c r="AP21" i="7"/>
  <c r="EO21" i="7" s="1"/>
  <c r="AP30" i="7"/>
  <c r="EO30" i="7" s="1"/>
  <c r="AP16" i="7"/>
  <c r="EO16" i="7" s="1"/>
  <c r="AP24" i="7"/>
  <c r="EO24" i="7" s="1"/>
  <c r="AP40" i="7"/>
  <c r="EO40" i="7" s="1"/>
  <c r="AP50" i="7"/>
  <c r="EO50" i="7" s="1"/>
  <c r="AP59" i="7"/>
  <c r="EO59" i="7" s="1"/>
  <c r="AP61" i="7"/>
  <c r="EO61" i="7" s="1"/>
  <c r="AP65" i="7"/>
  <c r="EO65" i="7" s="1"/>
  <c r="AP77" i="7"/>
  <c r="EO77" i="7" s="1"/>
  <c r="AP55" i="7"/>
  <c r="EO55" i="7" s="1"/>
  <c r="AP51" i="7"/>
  <c r="EO51" i="7" s="1"/>
  <c r="AP60" i="7"/>
  <c r="EO60" i="7" s="1"/>
  <c r="AP67" i="7"/>
  <c r="EO67" i="7" s="1"/>
  <c r="AP14" i="7"/>
  <c r="EO14" i="7" s="1"/>
  <c r="AP46" i="7"/>
  <c r="EO46" i="7" s="1"/>
  <c r="AP71" i="7"/>
  <c r="EO71" i="7" s="1"/>
  <c r="AP82" i="7"/>
  <c r="EO82" i="7" s="1"/>
  <c r="AP27" i="7"/>
  <c r="EO27" i="7" s="1"/>
  <c r="AP41" i="7"/>
  <c r="EO41" i="7" s="1"/>
  <c r="AP39" i="7"/>
  <c r="EO39" i="7" s="1"/>
  <c r="AP58" i="7"/>
  <c r="EO58" i="7" s="1"/>
  <c r="AP57" i="7"/>
  <c r="EO57" i="7" s="1"/>
  <c r="AP66" i="7"/>
  <c r="EO66" i="7" s="1"/>
  <c r="AP76" i="7"/>
  <c r="EO76" i="7" s="1"/>
  <c r="AP62" i="7"/>
  <c r="EO62" i="7" s="1"/>
  <c r="AP69" i="7"/>
  <c r="EO69" i="7" s="1"/>
  <c r="AP43" i="7"/>
  <c r="EO43" i="7" s="1"/>
  <c r="AP42" i="7"/>
  <c r="EO42" i="7" s="1"/>
  <c r="AP47" i="7"/>
  <c r="EO47" i="7" s="1"/>
  <c r="AP52" i="7"/>
  <c r="EO52" i="7" s="1"/>
  <c r="AP53" i="7"/>
  <c r="EO53" i="7" s="1"/>
  <c r="AP64" i="7"/>
  <c r="EO64" i="7" s="1"/>
  <c r="AP70" i="7"/>
  <c r="EO70" i="7" s="1"/>
  <c r="AP75" i="7"/>
  <c r="EO75" i="7" s="1"/>
  <c r="AP33" i="7"/>
  <c r="EO33" i="7" s="1"/>
  <c r="AP32" i="7"/>
  <c r="EO32" i="7" s="1"/>
  <c r="AP48" i="7"/>
  <c r="EO48" i="7" s="1"/>
  <c r="AP74" i="7"/>
  <c r="EO74" i="7" s="1"/>
  <c r="AP35" i="7"/>
  <c r="EO35" i="7" s="1"/>
  <c r="AP68" i="7"/>
  <c r="EO68" i="7" s="1"/>
  <c r="AP85" i="7"/>
  <c r="EO85" i="7" s="1"/>
  <c r="AP79" i="7"/>
  <c r="EO79" i="7" s="1"/>
  <c r="AP36" i="7"/>
  <c r="EO36" i="7" s="1"/>
  <c r="AP38" i="7"/>
  <c r="EO38" i="7" s="1"/>
  <c r="AP37" i="7"/>
  <c r="EO37" i="7" s="1"/>
  <c r="AP44" i="7"/>
  <c r="EO44" i="7" s="1"/>
  <c r="AP49" i="7"/>
  <c r="EO49" i="7" s="1"/>
  <c r="AP54" i="7"/>
  <c r="EO54" i="7" s="1"/>
  <c r="AP45" i="7"/>
  <c r="EO45" i="7" s="1"/>
  <c r="AP56" i="7"/>
  <c r="EO56" i="7" s="1"/>
  <c r="AP63" i="7"/>
  <c r="EO63" i="7" s="1"/>
  <c r="AP73" i="7"/>
  <c r="EO73" i="7" s="1"/>
  <c r="AP72" i="7"/>
  <c r="EO72" i="7" s="1"/>
  <c r="AP84" i="7"/>
  <c r="EO84" i="7" s="1"/>
  <c r="AP81" i="7"/>
  <c r="EO81" i="7" s="1"/>
  <c r="DB4" i="7"/>
  <c r="HA4" i="7" s="1"/>
  <c r="DB10" i="7"/>
  <c r="HA10" i="7" s="1"/>
  <c r="DB23" i="7"/>
  <c r="HA23" i="7" s="1"/>
  <c r="DB31" i="7"/>
  <c r="HA31" i="7" s="1"/>
  <c r="DB8" i="7"/>
  <c r="HA8" i="7" s="1"/>
  <c r="DB11" i="7"/>
  <c r="HA11" i="7" s="1"/>
  <c r="DB15" i="7"/>
  <c r="HA15" i="7" s="1"/>
  <c r="DB17" i="7"/>
  <c r="HA17" i="7" s="1"/>
  <c r="DB28" i="7"/>
  <c r="HA28" i="7" s="1"/>
  <c r="DB18" i="7"/>
  <c r="HA18" i="7" s="1"/>
  <c r="DB27" i="7"/>
  <c r="HA27" i="7" s="1"/>
  <c r="DB19" i="7"/>
  <c r="HA19" i="7" s="1"/>
  <c r="DB20" i="7"/>
  <c r="HA20" i="7" s="1"/>
  <c r="DB22" i="7"/>
  <c r="HA22" i="7" s="1"/>
  <c r="DB29" i="7"/>
  <c r="HA29" i="7" s="1"/>
  <c r="DB9" i="7"/>
  <c r="HA9" i="7" s="1"/>
  <c r="DB13" i="7"/>
  <c r="HA13" i="7" s="1"/>
  <c r="DB12" i="7"/>
  <c r="HA12" i="7" s="1"/>
  <c r="DB6" i="7"/>
  <c r="HA6" i="7" s="1"/>
  <c r="DB5" i="7"/>
  <c r="HA5" i="7" s="1"/>
  <c r="DB21" i="7"/>
  <c r="HA21" i="7" s="1"/>
  <c r="DB30" i="7"/>
  <c r="HA30" i="7" s="1"/>
  <c r="DB16" i="7"/>
  <c r="HA16" i="7" s="1"/>
  <c r="DB24" i="7"/>
  <c r="HA24" i="7" s="1"/>
  <c r="DB26" i="7"/>
  <c r="HA26" i="7" s="1"/>
  <c r="DB25" i="7"/>
  <c r="HA25" i="7" s="1"/>
  <c r="DB40" i="7"/>
  <c r="HA40" i="7" s="1"/>
  <c r="DB50" i="7"/>
  <c r="HA50" i="7" s="1"/>
  <c r="DB59" i="7"/>
  <c r="HA59" i="7" s="1"/>
  <c r="DB61" i="7"/>
  <c r="HA61" i="7" s="1"/>
  <c r="DB65" i="7"/>
  <c r="HA65" i="7" s="1"/>
  <c r="DB66" i="7"/>
  <c r="HA66" i="7" s="1"/>
  <c r="DB43" i="7"/>
  <c r="HA43" i="7" s="1"/>
  <c r="DB33" i="7"/>
  <c r="HA33" i="7" s="1"/>
  <c r="DB60" i="7"/>
  <c r="HA60" i="7" s="1"/>
  <c r="DB77" i="7"/>
  <c r="HA77" i="7" s="1"/>
  <c r="DB7" i="7"/>
  <c r="HA7" i="7" s="1"/>
  <c r="DB37" i="7"/>
  <c r="HA37" i="7" s="1"/>
  <c r="DB39" i="7"/>
  <c r="HA39" i="7" s="1"/>
  <c r="DB46" i="7"/>
  <c r="HA46" i="7" s="1"/>
  <c r="DB51" i="7"/>
  <c r="HA51" i="7" s="1"/>
  <c r="DB55" i="7"/>
  <c r="HA55" i="7" s="1"/>
  <c r="DB71" i="7"/>
  <c r="HA71" i="7" s="1"/>
  <c r="DB82" i="7"/>
  <c r="HA82" i="7" s="1"/>
  <c r="DB14" i="7"/>
  <c r="HA14" i="7" s="1"/>
  <c r="DB35" i="7"/>
  <c r="HA35" i="7" s="1"/>
  <c r="DB41" i="7"/>
  <c r="HA41" i="7" s="1"/>
  <c r="DB58" i="7"/>
  <c r="HA58" i="7" s="1"/>
  <c r="DB57" i="7"/>
  <c r="HA57" i="7" s="1"/>
  <c r="DB76" i="7"/>
  <c r="HA76" i="7" s="1"/>
  <c r="DB69" i="7"/>
  <c r="HA69" i="7" s="1"/>
  <c r="DB47" i="7"/>
  <c r="HA47" i="7" s="1"/>
  <c r="DB52" i="7"/>
  <c r="HA52" i="7" s="1"/>
  <c r="DB53" i="7"/>
  <c r="HA53" i="7" s="1"/>
  <c r="DB64" i="7"/>
  <c r="HA64" i="7" s="1"/>
  <c r="DB70" i="7"/>
  <c r="HA70" i="7" s="1"/>
  <c r="DB48" i="7"/>
  <c r="HA48" i="7" s="1"/>
  <c r="DB74" i="7"/>
  <c r="HA74" i="7" s="1"/>
  <c r="DB32" i="7"/>
  <c r="HA32" i="7" s="1"/>
  <c r="DB34" i="7"/>
  <c r="HA34" i="7" s="1"/>
  <c r="DB68" i="7"/>
  <c r="HA68" i="7" s="1"/>
  <c r="DB62" i="7"/>
  <c r="HA62" i="7" s="1"/>
  <c r="DB85" i="7"/>
  <c r="HA85" i="7" s="1"/>
  <c r="DB79" i="7"/>
  <c r="HA79" i="7" s="1"/>
  <c r="DB36" i="7"/>
  <c r="HA36" i="7" s="1"/>
  <c r="DB38" i="7"/>
  <c r="HA38" i="7" s="1"/>
  <c r="DB42" i="7"/>
  <c r="HA42" i="7" s="1"/>
  <c r="DB44" i="7"/>
  <c r="HA44" i="7" s="1"/>
  <c r="DB49" i="7"/>
  <c r="HA49" i="7" s="1"/>
  <c r="DB54" i="7"/>
  <c r="HA54" i="7" s="1"/>
  <c r="DB45" i="7"/>
  <c r="HA45" i="7" s="1"/>
  <c r="DB56" i="7"/>
  <c r="HA56" i="7" s="1"/>
  <c r="DB63" i="7"/>
  <c r="HA63" i="7" s="1"/>
  <c r="DB73" i="7"/>
  <c r="HA73" i="7" s="1"/>
  <c r="DB72" i="7"/>
  <c r="HA72" i="7" s="1"/>
  <c r="DB84" i="7"/>
  <c r="HA84" i="7" s="1"/>
  <c r="DB81" i="7"/>
  <c r="HA81" i="7" s="1"/>
  <c r="CD100" i="7"/>
  <c r="GC100" i="7" s="1"/>
  <c r="BS77" i="7"/>
  <c r="FR77" i="7" s="1"/>
  <c r="CU28" i="7"/>
  <c r="GT28" i="7" s="1"/>
  <c r="CU12" i="7"/>
  <c r="GT12" i="7" s="1"/>
  <c r="CU24" i="7"/>
  <c r="GT24" i="7" s="1"/>
  <c r="CU38" i="7"/>
  <c r="GT38" i="7" s="1"/>
  <c r="CU7" i="7"/>
  <c r="GT7" i="7" s="1"/>
  <c r="CU15" i="7"/>
  <c r="GT15" i="7" s="1"/>
  <c r="CU18" i="7"/>
  <c r="GT18" i="7" s="1"/>
  <c r="CU22" i="7"/>
  <c r="GT22" i="7" s="1"/>
  <c r="CU20" i="7"/>
  <c r="GT20" i="7" s="1"/>
  <c r="CU8" i="7"/>
  <c r="GT8" i="7" s="1"/>
  <c r="CU25" i="7"/>
  <c r="GT25" i="7" s="1"/>
  <c r="CU14" i="7"/>
  <c r="GT14" i="7" s="1"/>
  <c r="CU10" i="7"/>
  <c r="GT10" i="7" s="1"/>
  <c r="CU17" i="7"/>
  <c r="GT17" i="7" s="1"/>
  <c r="CU23" i="7"/>
  <c r="GT23" i="7" s="1"/>
  <c r="CU19" i="7"/>
  <c r="GT19" i="7" s="1"/>
  <c r="CU11" i="7"/>
  <c r="GT11" i="7" s="1"/>
  <c r="CU16" i="7"/>
  <c r="GT16" i="7" s="1"/>
  <c r="CU9" i="7"/>
  <c r="GT9" i="7" s="1"/>
  <c r="CU31" i="7"/>
  <c r="GT31" i="7" s="1"/>
  <c r="CU27" i="7"/>
  <c r="GT27" i="7" s="1"/>
  <c r="CU4" i="7"/>
  <c r="GT4" i="7" s="1"/>
  <c r="CU35" i="7"/>
  <c r="GT35" i="7" s="1"/>
  <c r="CU45" i="7"/>
  <c r="GT45" i="7" s="1"/>
  <c r="CU56" i="7"/>
  <c r="GT56" i="7" s="1"/>
  <c r="CU61" i="7"/>
  <c r="GT61" i="7" s="1"/>
  <c r="CU60" i="7"/>
  <c r="GT60" i="7" s="1"/>
  <c r="CU57" i="7"/>
  <c r="GT57" i="7" s="1"/>
  <c r="CU72" i="7"/>
  <c r="GT72" i="7" s="1"/>
  <c r="CU34" i="7"/>
  <c r="GT34" i="7" s="1"/>
  <c r="CU50" i="7"/>
  <c r="GT50" i="7" s="1"/>
  <c r="CU55" i="7"/>
  <c r="GT55" i="7" s="1"/>
  <c r="CU73" i="7"/>
  <c r="GT73" i="7" s="1"/>
  <c r="CU5" i="7"/>
  <c r="GT5" i="7" s="1"/>
  <c r="CU6" i="7"/>
  <c r="GT6" i="7" s="1"/>
  <c r="CU21" i="7"/>
  <c r="GT21" i="7" s="1"/>
  <c r="CU51" i="7"/>
  <c r="GT51" i="7" s="1"/>
  <c r="CU54" i="7"/>
  <c r="GT54" i="7" s="1"/>
  <c r="CU46" i="7"/>
  <c r="GT46" i="7" s="1"/>
  <c r="CU66" i="7"/>
  <c r="GT66" i="7" s="1"/>
  <c r="CU77" i="7"/>
  <c r="GT77" i="7" s="1"/>
  <c r="CU29" i="7"/>
  <c r="GT29" i="7" s="1"/>
  <c r="CU37" i="7"/>
  <c r="GT37" i="7" s="1"/>
  <c r="CU36" i="7"/>
  <c r="GT36" i="7" s="1"/>
  <c r="CU40" i="7"/>
  <c r="GT40" i="7" s="1"/>
  <c r="CU71" i="7"/>
  <c r="GT71" i="7" s="1"/>
  <c r="CU82" i="7"/>
  <c r="GT82" i="7" s="1"/>
  <c r="CU47" i="7"/>
  <c r="GT47" i="7" s="1"/>
  <c r="CU52" i="7"/>
  <c r="GT52" i="7" s="1"/>
  <c r="CU48" i="7"/>
  <c r="GT48" i="7" s="1"/>
  <c r="CU59" i="7"/>
  <c r="GT59" i="7" s="1"/>
  <c r="CU62" i="7"/>
  <c r="GT62" i="7" s="1"/>
  <c r="CU75" i="7"/>
  <c r="GT75" i="7" s="1"/>
  <c r="CU65" i="7"/>
  <c r="GT65" i="7" s="1"/>
  <c r="CU26" i="7"/>
  <c r="GT26" i="7" s="1"/>
  <c r="CU32" i="7"/>
  <c r="GT32" i="7" s="1"/>
  <c r="CU53" i="7"/>
  <c r="GT53" i="7" s="1"/>
  <c r="CU42" i="7"/>
  <c r="GT42" i="7" s="1"/>
  <c r="CU43" i="7"/>
  <c r="GT43" i="7" s="1"/>
  <c r="CU64" i="7"/>
  <c r="GT64" i="7" s="1"/>
  <c r="CU69" i="7"/>
  <c r="GT69" i="7" s="1"/>
  <c r="CU70" i="7"/>
  <c r="GT70" i="7" s="1"/>
  <c r="CU30" i="7"/>
  <c r="GT30" i="7" s="1"/>
  <c r="CU33" i="7"/>
  <c r="GT33" i="7" s="1"/>
  <c r="CU39" i="7"/>
  <c r="GT39" i="7" s="1"/>
  <c r="CU63" i="7"/>
  <c r="GT63" i="7" s="1"/>
  <c r="CU80" i="7"/>
  <c r="GT80" i="7" s="1"/>
  <c r="CU13" i="7"/>
  <c r="GT13" i="7" s="1"/>
  <c r="CU41" i="7"/>
  <c r="GT41" i="7" s="1"/>
  <c r="CU44" i="7"/>
  <c r="GT44" i="7" s="1"/>
  <c r="CU49" i="7"/>
  <c r="GT49" i="7" s="1"/>
  <c r="CU58" i="7"/>
  <c r="GT58" i="7" s="1"/>
  <c r="CU74" i="7"/>
  <c r="GT74" i="7" s="1"/>
  <c r="CU68" i="7"/>
  <c r="GT68" i="7" s="1"/>
  <c r="CU67" i="7"/>
  <c r="GT67" i="7" s="1"/>
  <c r="CU76" i="7"/>
  <c r="GT76" i="7" s="1"/>
  <c r="CU85" i="7"/>
  <c r="GT85" i="7" s="1"/>
  <c r="CU79" i="7"/>
  <c r="GT79" i="7" s="1"/>
  <c r="CA102" i="7"/>
  <c r="FZ102" i="7" s="1"/>
  <c r="CK100" i="7"/>
  <c r="GJ100" i="7" s="1"/>
  <c r="CN6" i="7"/>
  <c r="GM6" i="7" s="1"/>
  <c r="CN7" i="7"/>
  <c r="GM7" i="7" s="1"/>
  <c r="CN18" i="7"/>
  <c r="GM18" i="7" s="1"/>
  <c r="CN15" i="7"/>
  <c r="GM15" i="7" s="1"/>
  <c r="CN11" i="7"/>
  <c r="GM11" i="7" s="1"/>
  <c r="CN17" i="7"/>
  <c r="GM17" i="7" s="1"/>
  <c r="CN20" i="7"/>
  <c r="GM20" i="7" s="1"/>
  <c r="CN27" i="7"/>
  <c r="GM27" i="7" s="1"/>
  <c r="CN13" i="7"/>
  <c r="GM13" i="7" s="1"/>
  <c r="CN21" i="7"/>
  <c r="GM21" i="7" s="1"/>
  <c r="CN23" i="7"/>
  <c r="GM23" i="7" s="1"/>
  <c r="CN25" i="7"/>
  <c r="GM25" i="7" s="1"/>
  <c r="CN4" i="7"/>
  <c r="GM4" i="7" s="1"/>
  <c r="CN19" i="7"/>
  <c r="GM19" i="7" s="1"/>
  <c r="CN28" i="7"/>
  <c r="GM28" i="7" s="1"/>
  <c r="CN32" i="7"/>
  <c r="GM32" i="7" s="1"/>
  <c r="CN22" i="7"/>
  <c r="GM22" i="7" s="1"/>
  <c r="CN30" i="7"/>
  <c r="GM30" i="7" s="1"/>
  <c r="CN12" i="7"/>
  <c r="GM12" i="7" s="1"/>
  <c r="CN10" i="7"/>
  <c r="GM10" i="7" s="1"/>
  <c r="CN14" i="7"/>
  <c r="GM14" i="7" s="1"/>
  <c r="CN29" i="7"/>
  <c r="GM29" i="7" s="1"/>
  <c r="CN31" i="7"/>
  <c r="GM31" i="7" s="1"/>
  <c r="CN5" i="7"/>
  <c r="GM5" i="7" s="1"/>
  <c r="CN24" i="7"/>
  <c r="GM24" i="7" s="1"/>
  <c r="CN56" i="7"/>
  <c r="GM56" i="7" s="1"/>
  <c r="CN55" i="7"/>
  <c r="GM55" i="7" s="1"/>
  <c r="CN74" i="7"/>
  <c r="GM74" i="7" s="1"/>
  <c r="CN67" i="7"/>
  <c r="GM67" i="7" s="1"/>
  <c r="CN41" i="7"/>
  <c r="GM41" i="7" s="1"/>
  <c r="CN45" i="7"/>
  <c r="GM45" i="7" s="1"/>
  <c r="CN50" i="7"/>
  <c r="GM50" i="7" s="1"/>
  <c r="CN51" i="7"/>
  <c r="GM51" i="7" s="1"/>
  <c r="CN62" i="7"/>
  <c r="GM62" i="7" s="1"/>
  <c r="CN68" i="7"/>
  <c r="GM68" i="7" s="1"/>
  <c r="CN54" i="7"/>
  <c r="GM54" i="7" s="1"/>
  <c r="CN64" i="7"/>
  <c r="GM64" i="7" s="1"/>
  <c r="CN16" i="7"/>
  <c r="GM16" i="7" s="1"/>
  <c r="CN26" i="7"/>
  <c r="GM26" i="7" s="1"/>
  <c r="CN39" i="7"/>
  <c r="GM39" i="7" s="1"/>
  <c r="CN40" i="7"/>
  <c r="GM40" i="7" s="1"/>
  <c r="CN46" i="7"/>
  <c r="GM46" i="7" s="1"/>
  <c r="CN72" i="7"/>
  <c r="GM72" i="7" s="1"/>
  <c r="CN8" i="7"/>
  <c r="GM8" i="7" s="1"/>
  <c r="CN36" i="7"/>
  <c r="GM36" i="7" s="1"/>
  <c r="CN33" i="7"/>
  <c r="GM33" i="7" s="1"/>
  <c r="CN83" i="7"/>
  <c r="GM83" i="7" s="1"/>
  <c r="CN77" i="7"/>
  <c r="GM77" i="7" s="1"/>
  <c r="CN34" i="7"/>
  <c r="GM34" i="7" s="1"/>
  <c r="CN47" i="7"/>
  <c r="GM47" i="7" s="1"/>
  <c r="CN52" i="7"/>
  <c r="GM52" i="7" s="1"/>
  <c r="CN43" i="7"/>
  <c r="GM43" i="7" s="1"/>
  <c r="CN61" i="7"/>
  <c r="GM61" i="7" s="1"/>
  <c r="CN71" i="7"/>
  <c r="GM71" i="7" s="1"/>
  <c r="CN70" i="7"/>
  <c r="GM70" i="7" s="1"/>
  <c r="CN9" i="7"/>
  <c r="GM9" i="7" s="1"/>
  <c r="CN38" i="7"/>
  <c r="GM38" i="7" s="1"/>
  <c r="CN48" i="7"/>
  <c r="GM48" i="7" s="1"/>
  <c r="CN57" i="7"/>
  <c r="GM57" i="7" s="1"/>
  <c r="CN59" i="7"/>
  <c r="GM59" i="7" s="1"/>
  <c r="CN63" i="7"/>
  <c r="GM63" i="7" s="1"/>
  <c r="CN66" i="7"/>
  <c r="GM66" i="7" s="1"/>
  <c r="CN75" i="7"/>
  <c r="GM75" i="7" s="1"/>
  <c r="CN37" i="7"/>
  <c r="GM37" i="7" s="1"/>
  <c r="CN35" i="7"/>
  <c r="GM35" i="7" s="1"/>
  <c r="CN42" i="7"/>
  <c r="GM42" i="7" s="1"/>
  <c r="CN53" i="7"/>
  <c r="GM53" i="7" s="1"/>
  <c r="CN58" i="7"/>
  <c r="GM58" i="7" s="1"/>
  <c r="CN76" i="7"/>
  <c r="GM76" i="7" s="1"/>
  <c r="CN44" i="7"/>
  <c r="GM44" i="7" s="1"/>
  <c r="CN49" i="7"/>
  <c r="GM49" i="7" s="1"/>
  <c r="CN69" i="7"/>
  <c r="GM69" i="7" s="1"/>
  <c r="CN65" i="7"/>
  <c r="GM65" i="7" s="1"/>
  <c r="CN80" i="7"/>
  <c r="GM80" i="7" s="1"/>
  <c r="CZ100" i="7"/>
  <c r="GY100" i="7" s="1"/>
  <c r="DW98" i="7"/>
  <c r="HV98" i="7" s="1"/>
  <c r="DP93" i="7"/>
  <c r="HO93" i="7" s="1"/>
  <c r="DI88" i="7"/>
  <c r="HH88" i="7" s="1"/>
  <c r="BQ8" i="7"/>
  <c r="FP8" i="7" s="1"/>
  <c r="BQ24" i="7"/>
  <c r="FP24" i="7" s="1"/>
  <c r="BQ32" i="7"/>
  <c r="FP32" i="7" s="1"/>
  <c r="BQ26" i="7"/>
  <c r="FP26" i="7" s="1"/>
  <c r="BQ9" i="7"/>
  <c r="FP9" i="7" s="1"/>
  <c r="BQ18" i="7"/>
  <c r="FP18" i="7" s="1"/>
  <c r="BQ21" i="7"/>
  <c r="FP21" i="7" s="1"/>
  <c r="BQ29" i="7"/>
  <c r="FP29" i="7" s="1"/>
  <c r="BQ4" i="7"/>
  <c r="FP4" i="7" s="1"/>
  <c r="BQ19" i="7"/>
  <c r="FP19" i="7" s="1"/>
  <c r="BQ28" i="7"/>
  <c r="FP28" i="7" s="1"/>
  <c r="BQ14" i="7"/>
  <c r="FP14" i="7" s="1"/>
  <c r="BQ20" i="7"/>
  <c r="FP20" i="7" s="1"/>
  <c r="BQ23" i="7"/>
  <c r="FP23" i="7" s="1"/>
  <c r="BQ30" i="7"/>
  <c r="FP30" i="7" s="1"/>
  <c r="BQ10" i="7"/>
  <c r="FP10" i="7" s="1"/>
  <c r="BQ22" i="7"/>
  <c r="FP22" i="7" s="1"/>
  <c r="BQ7" i="7"/>
  <c r="FP7" i="7" s="1"/>
  <c r="BQ6" i="7"/>
  <c r="FP6" i="7" s="1"/>
  <c r="BQ11" i="7"/>
  <c r="FP11" i="7" s="1"/>
  <c r="BQ16" i="7"/>
  <c r="FP16" i="7" s="1"/>
  <c r="BQ31" i="7"/>
  <c r="FP31" i="7" s="1"/>
  <c r="BQ5" i="7"/>
  <c r="FP5" i="7" s="1"/>
  <c r="BQ13" i="7"/>
  <c r="FP13" i="7" s="1"/>
  <c r="BQ25" i="7"/>
  <c r="FP25" i="7" s="1"/>
  <c r="BQ17" i="7"/>
  <c r="FP17" i="7" s="1"/>
  <c r="BQ36" i="7"/>
  <c r="FP36" i="7" s="1"/>
  <c r="BQ41" i="7"/>
  <c r="FP41" i="7" s="1"/>
  <c r="BQ51" i="7"/>
  <c r="FP51" i="7" s="1"/>
  <c r="BQ60" i="7"/>
  <c r="FP60" i="7" s="1"/>
  <c r="BQ62" i="7"/>
  <c r="FP62" i="7" s="1"/>
  <c r="BQ66" i="7"/>
  <c r="FP66" i="7" s="1"/>
  <c r="BQ67" i="7"/>
  <c r="FP67" i="7" s="1"/>
  <c r="BQ61" i="7"/>
  <c r="FP61" i="7" s="1"/>
  <c r="BQ63" i="7"/>
  <c r="FP63" i="7" s="1"/>
  <c r="BQ78" i="7"/>
  <c r="FP78" i="7" s="1"/>
  <c r="BQ12" i="7"/>
  <c r="FP12" i="7" s="1"/>
  <c r="BQ47" i="7"/>
  <c r="FP47" i="7" s="1"/>
  <c r="BQ56" i="7"/>
  <c r="FP56" i="7" s="1"/>
  <c r="BQ72" i="7"/>
  <c r="FP72" i="7" s="1"/>
  <c r="BQ83" i="7"/>
  <c r="FP83" i="7" s="1"/>
  <c r="BQ77" i="7"/>
  <c r="FP77" i="7" s="1"/>
  <c r="BQ42" i="7"/>
  <c r="FP42" i="7" s="1"/>
  <c r="BQ59" i="7"/>
  <c r="FP59" i="7" s="1"/>
  <c r="BQ52" i="7"/>
  <c r="FP52" i="7" s="1"/>
  <c r="BQ58" i="7"/>
  <c r="FP58" i="7" s="1"/>
  <c r="BQ44" i="7"/>
  <c r="FP44" i="7" s="1"/>
  <c r="BQ70" i="7"/>
  <c r="FP70" i="7" s="1"/>
  <c r="BQ15" i="7"/>
  <c r="FP15" i="7" s="1"/>
  <c r="BQ33" i="7"/>
  <c r="FP33" i="7" s="1"/>
  <c r="BQ48" i="7"/>
  <c r="FP48" i="7" s="1"/>
  <c r="BQ53" i="7"/>
  <c r="FP53" i="7" s="1"/>
  <c r="BQ54" i="7"/>
  <c r="FP54" i="7" s="1"/>
  <c r="BQ65" i="7"/>
  <c r="FP65" i="7" s="1"/>
  <c r="BQ71" i="7"/>
  <c r="FP71" i="7" s="1"/>
  <c r="BQ38" i="7"/>
  <c r="FP38" i="7" s="1"/>
  <c r="BQ43" i="7"/>
  <c r="FP43" i="7" s="1"/>
  <c r="BQ49" i="7"/>
  <c r="FP49" i="7" s="1"/>
  <c r="BQ75" i="7"/>
  <c r="FP75" i="7" s="1"/>
  <c r="BQ35" i="7"/>
  <c r="FP35" i="7" s="1"/>
  <c r="BQ34" i="7"/>
  <c r="FP34" i="7" s="1"/>
  <c r="BQ40" i="7"/>
  <c r="FP40" i="7" s="1"/>
  <c r="BQ39" i="7"/>
  <c r="FP39" i="7" s="1"/>
  <c r="BQ69" i="7"/>
  <c r="FP69" i="7" s="1"/>
  <c r="BQ86" i="7"/>
  <c r="FP86" i="7" s="1"/>
  <c r="BQ80" i="7"/>
  <c r="FP80" i="7" s="1"/>
  <c r="BQ27" i="7"/>
  <c r="FP27" i="7" s="1"/>
  <c r="BQ37" i="7"/>
  <c r="FP37" i="7" s="1"/>
  <c r="BQ45" i="7"/>
  <c r="FP45" i="7" s="1"/>
  <c r="BQ50" i="7"/>
  <c r="FP50" i="7" s="1"/>
  <c r="BQ55" i="7"/>
  <c r="FP55" i="7" s="1"/>
  <c r="BQ46" i="7"/>
  <c r="FP46" i="7" s="1"/>
  <c r="BQ57" i="7"/>
  <c r="FP57" i="7" s="1"/>
  <c r="BQ64" i="7"/>
  <c r="FP64" i="7" s="1"/>
  <c r="BQ74" i="7"/>
  <c r="FP74" i="7" s="1"/>
  <c r="BQ73" i="7"/>
  <c r="FP73" i="7" s="1"/>
  <c r="BQ85" i="7"/>
  <c r="FP85" i="7" s="1"/>
  <c r="EC17" i="7"/>
  <c r="IB17" i="7" s="1"/>
  <c r="EC24" i="7"/>
  <c r="IB24" i="7" s="1"/>
  <c r="EC32" i="7"/>
  <c r="IB32" i="7" s="1"/>
  <c r="EC9" i="7"/>
  <c r="IB9" i="7" s="1"/>
  <c r="EC8" i="7"/>
  <c r="IB8" i="7" s="1"/>
  <c r="EC11" i="7"/>
  <c r="IB11" i="7" s="1"/>
  <c r="EC18" i="7"/>
  <c r="IB18" i="7" s="1"/>
  <c r="EC29" i="7"/>
  <c r="IB29" i="7" s="1"/>
  <c r="EC26" i="7"/>
  <c r="IB26" i="7" s="1"/>
  <c r="EC19" i="7"/>
  <c r="IB19" i="7" s="1"/>
  <c r="EC28" i="7"/>
  <c r="IB28" i="7" s="1"/>
  <c r="EC5" i="7"/>
  <c r="IB5" i="7" s="1"/>
  <c r="EC23" i="7"/>
  <c r="IB23" i="7" s="1"/>
  <c r="EC30" i="7"/>
  <c r="IB30" i="7" s="1"/>
  <c r="EC10" i="7"/>
  <c r="IB10" i="7" s="1"/>
  <c r="EC22" i="7"/>
  <c r="IB22" i="7" s="1"/>
  <c r="EC7" i="7"/>
  <c r="IB7" i="7" s="1"/>
  <c r="EC6" i="7"/>
  <c r="IB6" i="7" s="1"/>
  <c r="EC4" i="7"/>
  <c r="IB4" i="7" s="1"/>
  <c r="EC16" i="7"/>
  <c r="IB16" i="7" s="1"/>
  <c r="EC21" i="7"/>
  <c r="IB21" i="7" s="1"/>
  <c r="EC31" i="7"/>
  <c r="IB31" i="7" s="1"/>
  <c r="EC13" i="7"/>
  <c r="IB13" i="7" s="1"/>
  <c r="EC25" i="7"/>
  <c r="IB25" i="7" s="1"/>
  <c r="EC20" i="7"/>
  <c r="IB20" i="7" s="1"/>
  <c r="EC27" i="7"/>
  <c r="IB27" i="7" s="1"/>
  <c r="EC41" i="7"/>
  <c r="IB41" i="7" s="1"/>
  <c r="EC51" i="7"/>
  <c r="IB51" i="7" s="1"/>
  <c r="EC60" i="7"/>
  <c r="IB60" i="7" s="1"/>
  <c r="EC62" i="7"/>
  <c r="IB62" i="7" s="1"/>
  <c r="EC67" i="7"/>
  <c r="IB67" i="7" s="1"/>
  <c r="EC61" i="7"/>
  <c r="IB61" i="7" s="1"/>
  <c r="EC78" i="7"/>
  <c r="IB78" i="7" s="1"/>
  <c r="EC39" i="7"/>
  <c r="IB39" i="7" s="1"/>
  <c r="EC47" i="7"/>
  <c r="IB47" i="7" s="1"/>
  <c r="EC56" i="7"/>
  <c r="IB56" i="7" s="1"/>
  <c r="EC72" i="7"/>
  <c r="IB72" i="7" s="1"/>
  <c r="EC66" i="7"/>
  <c r="IB66" i="7" s="1"/>
  <c r="EC44" i="7"/>
  <c r="IB44" i="7" s="1"/>
  <c r="EC83" i="7"/>
  <c r="IB83" i="7" s="1"/>
  <c r="EC77" i="7"/>
  <c r="IB77" i="7" s="1"/>
  <c r="EC12" i="7"/>
  <c r="IB12" i="7" s="1"/>
  <c r="EC42" i="7"/>
  <c r="IB42" i="7" s="1"/>
  <c r="EC43" i="7"/>
  <c r="IB43" i="7" s="1"/>
  <c r="EC59" i="7"/>
  <c r="IB59" i="7" s="1"/>
  <c r="EC58" i="7"/>
  <c r="IB58" i="7" s="1"/>
  <c r="EC70" i="7"/>
  <c r="IB70" i="7" s="1"/>
  <c r="EC48" i="7"/>
  <c r="IB48" i="7" s="1"/>
  <c r="EC53" i="7"/>
  <c r="IB53" i="7" s="1"/>
  <c r="EC54" i="7"/>
  <c r="IB54" i="7" s="1"/>
  <c r="EC65" i="7"/>
  <c r="IB65" i="7" s="1"/>
  <c r="EC52" i="7"/>
  <c r="IB52" i="7" s="1"/>
  <c r="EC55" i="7"/>
  <c r="IB55" i="7" s="1"/>
  <c r="EC71" i="7"/>
  <c r="IB71" i="7" s="1"/>
  <c r="EC63" i="7"/>
  <c r="IB63" i="7" s="1"/>
  <c r="EC15" i="7"/>
  <c r="IB15" i="7" s="1"/>
  <c r="EC14" i="7"/>
  <c r="IB14" i="7" s="1"/>
  <c r="EC36" i="7"/>
  <c r="IB36" i="7" s="1"/>
  <c r="EC34" i="7"/>
  <c r="IB34" i="7" s="1"/>
  <c r="EC49" i="7"/>
  <c r="IB49" i="7" s="1"/>
  <c r="EC75" i="7"/>
  <c r="IB75" i="7" s="1"/>
  <c r="EC35" i="7"/>
  <c r="IB35" i="7" s="1"/>
  <c r="EC38" i="7"/>
  <c r="IB38" i="7" s="1"/>
  <c r="EC40" i="7"/>
  <c r="IB40" i="7" s="1"/>
  <c r="EC69" i="7"/>
  <c r="IB69" i="7" s="1"/>
  <c r="EC86" i="7"/>
  <c r="IB86" i="7" s="1"/>
  <c r="EC80" i="7"/>
  <c r="IB80" i="7" s="1"/>
  <c r="EC37" i="7"/>
  <c r="IB37" i="7" s="1"/>
  <c r="EC33" i="7"/>
  <c r="IB33" i="7" s="1"/>
  <c r="EC45" i="7"/>
  <c r="IB45" i="7" s="1"/>
  <c r="EC50" i="7"/>
  <c r="IB50" i="7" s="1"/>
  <c r="EC46" i="7"/>
  <c r="IB46" i="7" s="1"/>
  <c r="EC57" i="7"/>
  <c r="IB57" i="7" s="1"/>
  <c r="EC64" i="7"/>
  <c r="IB64" i="7" s="1"/>
  <c r="EC74" i="7"/>
  <c r="IB74" i="7" s="1"/>
  <c r="EC73" i="7"/>
  <c r="IB73" i="7" s="1"/>
  <c r="EC85" i="7"/>
  <c r="IB85" i="7" s="1"/>
  <c r="CC3" i="7"/>
  <c r="GB3" i="7" s="1"/>
  <c r="CL101" i="7"/>
  <c r="GK101" i="7" s="1"/>
  <c r="DW100" i="7"/>
  <c r="HV100" i="7" s="1"/>
  <c r="BG100" i="7"/>
  <c r="FF100" i="7" s="1"/>
  <c r="CQ90" i="7"/>
  <c r="GP90" i="7" s="1"/>
  <c r="AT19" i="7"/>
  <c r="ES19" i="7" s="1"/>
  <c r="AT23" i="7"/>
  <c r="ES23" i="7" s="1"/>
  <c r="AT9" i="7"/>
  <c r="ES9" i="7" s="1"/>
  <c r="AT13" i="7"/>
  <c r="ES13" i="7" s="1"/>
  <c r="AT15" i="7"/>
  <c r="ES15" i="7" s="1"/>
  <c r="AT18" i="7"/>
  <c r="ES18" i="7" s="1"/>
  <c r="AT20" i="7"/>
  <c r="ES20" i="7" s="1"/>
  <c r="AT21" i="7"/>
  <c r="ES21" i="7" s="1"/>
  <c r="AT24" i="7"/>
  <c r="ES24" i="7" s="1"/>
  <c r="AT5" i="7"/>
  <c r="ES5" i="7" s="1"/>
  <c r="AT11" i="7"/>
  <c r="ES11" i="7" s="1"/>
  <c r="AT17" i="7"/>
  <c r="ES17" i="7" s="1"/>
  <c r="AT7" i="7"/>
  <c r="ES7" i="7" s="1"/>
  <c r="AT8" i="7"/>
  <c r="ES8" i="7" s="1"/>
  <c r="AT10" i="7"/>
  <c r="ES10" i="7" s="1"/>
  <c r="AT32" i="7"/>
  <c r="ES32" i="7" s="1"/>
  <c r="AT28" i="7"/>
  <c r="ES28" i="7" s="1"/>
  <c r="AT4" i="7"/>
  <c r="ES4" i="7" s="1"/>
  <c r="AT6" i="7"/>
  <c r="ES6" i="7" s="1"/>
  <c r="AT16" i="7"/>
  <c r="ES16" i="7" s="1"/>
  <c r="AT31" i="7"/>
  <c r="ES31" i="7" s="1"/>
  <c r="AT12" i="7"/>
  <c r="ES12" i="7" s="1"/>
  <c r="AT14" i="7"/>
  <c r="ES14" i="7" s="1"/>
  <c r="AT27" i="7"/>
  <c r="ES27" i="7" s="1"/>
  <c r="AT29" i="7"/>
  <c r="ES29" i="7" s="1"/>
  <c r="AT26" i="7"/>
  <c r="ES26" i="7" s="1"/>
  <c r="AT52" i="7"/>
  <c r="ES52" i="7" s="1"/>
  <c r="AT62" i="7"/>
  <c r="ES62" i="7" s="1"/>
  <c r="AT67" i="7"/>
  <c r="ES67" i="7" s="1"/>
  <c r="AT66" i="7"/>
  <c r="ES66" i="7" s="1"/>
  <c r="AT63" i="7"/>
  <c r="ES63" i="7" s="1"/>
  <c r="AT78" i="7"/>
  <c r="ES78" i="7" s="1"/>
  <c r="AT22" i="7"/>
  <c r="ES22" i="7" s="1"/>
  <c r="AT38" i="7"/>
  <c r="ES38" i="7" s="1"/>
  <c r="AT41" i="7"/>
  <c r="ES41" i="7" s="1"/>
  <c r="AT72" i="7"/>
  <c r="ES72" i="7" s="1"/>
  <c r="AT83" i="7"/>
  <c r="ES83" i="7" s="1"/>
  <c r="AT48" i="7"/>
  <c r="ES48" i="7" s="1"/>
  <c r="AT53" i="7"/>
  <c r="ES53" i="7" s="1"/>
  <c r="AT49" i="7"/>
  <c r="ES49" i="7" s="1"/>
  <c r="AT60" i="7"/>
  <c r="ES60" i="7" s="1"/>
  <c r="AT76" i="7"/>
  <c r="ES76" i="7" s="1"/>
  <c r="AT25" i="7"/>
  <c r="ES25" i="7" s="1"/>
  <c r="AT37" i="7"/>
  <c r="ES37" i="7" s="1"/>
  <c r="AT30" i="7"/>
  <c r="ES30" i="7" s="1"/>
  <c r="AT54" i="7"/>
  <c r="ES54" i="7" s="1"/>
  <c r="AT44" i="7"/>
  <c r="ES44" i="7" s="1"/>
  <c r="AT65" i="7"/>
  <c r="ES65" i="7" s="1"/>
  <c r="AT70" i="7"/>
  <c r="ES70" i="7" s="1"/>
  <c r="AT64" i="7"/>
  <c r="ES64" i="7" s="1"/>
  <c r="AT58" i="7"/>
  <c r="ES58" i="7" s="1"/>
  <c r="AT81" i="7"/>
  <c r="ES81" i="7" s="1"/>
  <c r="AT33" i="7"/>
  <c r="ES33" i="7" s="1"/>
  <c r="AT42" i="7"/>
  <c r="ES42" i="7" s="1"/>
  <c r="AT43" i="7"/>
  <c r="ES43" i="7" s="1"/>
  <c r="AT45" i="7"/>
  <c r="ES45" i="7" s="1"/>
  <c r="AT50" i="7"/>
  <c r="ES50" i="7" s="1"/>
  <c r="AT47" i="7"/>
  <c r="ES47" i="7" s="1"/>
  <c r="AT59" i="7"/>
  <c r="ES59" i="7" s="1"/>
  <c r="AT75" i="7"/>
  <c r="ES75" i="7" s="1"/>
  <c r="AT69" i="7"/>
  <c r="ES69" i="7" s="1"/>
  <c r="AT68" i="7"/>
  <c r="ES68" i="7" s="1"/>
  <c r="AT86" i="7"/>
  <c r="ES86" i="7" s="1"/>
  <c r="AT36" i="7"/>
  <c r="ES36" i="7" s="1"/>
  <c r="AT46" i="7"/>
  <c r="ES46" i="7" s="1"/>
  <c r="AT57" i="7"/>
  <c r="ES57" i="7" s="1"/>
  <c r="AT61" i="7"/>
  <c r="ES61" i="7" s="1"/>
  <c r="AT73" i="7"/>
  <c r="ES73" i="7" s="1"/>
  <c r="AT39" i="7"/>
  <c r="ES39" i="7" s="1"/>
  <c r="AT34" i="7"/>
  <c r="ES34" i="7" s="1"/>
  <c r="AT35" i="7"/>
  <c r="ES35" i="7" s="1"/>
  <c r="AT40" i="7"/>
  <c r="ES40" i="7" s="1"/>
  <c r="AT51" i="7"/>
  <c r="ES51" i="7" s="1"/>
  <c r="AT55" i="7"/>
  <c r="ES55" i="7" s="1"/>
  <c r="AT56" i="7"/>
  <c r="ES56" i="7" s="1"/>
  <c r="AT74" i="7"/>
  <c r="ES74" i="7" s="1"/>
  <c r="DF5" i="7"/>
  <c r="HE5" i="7" s="1"/>
  <c r="DF8" i="7"/>
  <c r="HE8" i="7" s="1"/>
  <c r="DF19" i="7"/>
  <c r="HE19" i="7" s="1"/>
  <c r="DF20" i="7"/>
  <c r="HE20" i="7" s="1"/>
  <c r="DF21" i="7"/>
  <c r="HE21" i="7" s="1"/>
  <c r="DF7" i="7"/>
  <c r="HE7" i="7" s="1"/>
  <c r="DF9" i="7"/>
  <c r="HE9" i="7" s="1"/>
  <c r="DF11" i="7"/>
  <c r="HE11" i="7" s="1"/>
  <c r="DF16" i="7"/>
  <c r="HE16" i="7" s="1"/>
  <c r="DF23" i="7"/>
  <c r="HE23" i="7" s="1"/>
  <c r="DF15" i="7"/>
  <c r="HE15" i="7" s="1"/>
  <c r="DF10" i="7"/>
  <c r="HE10" i="7" s="1"/>
  <c r="DF18" i="7"/>
  <c r="HE18" i="7" s="1"/>
  <c r="DF24" i="7"/>
  <c r="HE24" i="7" s="1"/>
  <c r="DF26" i="7"/>
  <c r="HE26" i="7" s="1"/>
  <c r="DF17" i="7"/>
  <c r="HE17" i="7" s="1"/>
  <c r="DF32" i="7"/>
  <c r="HE32" i="7" s="1"/>
  <c r="DF28" i="7"/>
  <c r="HE28" i="7" s="1"/>
  <c r="DF4" i="7"/>
  <c r="HE4" i="7" s="1"/>
  <c r="DF6" i="7"/>
  <c r="HE6" i="7" s="1"/>
  <c r="DF13" i="7"/>
  <c r="HE13" i="7" s="1"/>
  <c r="DF14" i="7"/>
  <c r="HE14" i="7" s="1"/>
  <c r="DF31" i="7"/>
  <c r="HE31" i="7" s="1"/>
  <c r="DF12" i="7"/>
  <c r="HE12" i="7" s="1"/>
  <c r="DF27" i="7"/>
  <c r="HE27" i="7" s="1"/>
  <c r="DF29" i="7"/>
  <c r="HE29" i="7" s="1"/>
  <c r="DF52" i="7"/>
  <c r="HE52" i="7" s="1"/>
  <c r="DF53" i="7"/>
  <c r="HE53" i="7" s="1"/>
  <c r="DF67" i="7"/>
  <c r="HE67" i="7" s="1"/>
  <c r="DF78" i="7"/>
  <c r="HE78" i="7" s="1"/>
  <c r="DF72" i="7"/>
  <c r="HE72" i="7" s="1"/>
  <c r="DF83" i="7"/>
  <c r="HE83" i="7" s="1"/>
  <c r="DF22" i="7"/>
  <c r="HE22" i="7" s="1"/>
  <c r="DF43" i="7"/>
  <c r="HE43" i="7" s="1"/>
  <c r="DF48" i="7"/>
  <c r="HE48" i="7" s="1"/>
  <c r="DF49" i="7"/>
  <c r="HE49" i="7" s="1"/>
  <c r="DF60" i="7"/>
  <c r="HE60" i="7" s="1"/>
  <c r="DF66" i="7"/>
  <c r="HE66" i="7" s="1"/>
  <c r="DF33" i="7"/>
  <c r="HE33" i="7" s="1"/>
  <c r="DF54" i="7"/>
  <c r="HE54" i="7" s="1"/>
  <c r="DF44" i="7"/>
  <c r="HE44" i="7" s="1"/>
  <c r="DF65" i="7"/>
  <c r="HE65" i="7" s="1"/>
  <c r="DF62" i="7"/>
  <c r="HE62" i="7" s="1"/>
  <c r="DF70" i="7"/>
  <c r="HE70" i="7" s="1"/>
  <c r="DF63" i="7"/>
  <c r="HE63" i="7" s="1"/>
  <c r="DF25" i="7"/>
  <c r="HE25" i="7" s="1"/>
  <c r="DF30" i="7"/>
  <c r="HE30" i="7" s="1"/>
  <c r="DF34" i="7"/>
  <c r="HE34" i="7" s="1"/>
  <c r="DF64" i="7"/>
  <c r="HE64" i="7" s="1"/>
  <c r="DF81" i="7"/>
  <c r="HE81" i="7" s="1"/>
  <c r="DF39" i="7"/>
  <c r="HE39" i="7" s="1"/>
  <c r="DF42" i="7"/>
  <c r="HE42" i="7" s="1"/>
  <c r="DF45" i="7"/>
  <c r="HE45" i="7" s="1"/>
  <c r="DF50" i="7"/>
  <c r="HE50" i="7" s="1"/>
  <c r="DF59" i="7"/>
  <c r="HE59" i="7" s="1"/>
  <c r="DF75" i="7"/>
  <c r="HE75" i="7" s="1"/>
  <c r="DF69" i="7"/>
  <c r="HE69" i="7" s="1"/>
  <c r="DF58" i="7"/>
  <c r="HE58" i="7" s="1"/>
  <c r="DF68" i="7"/>
  <c r="HE68" i="7" s="1"/>
  <c r="DF86" i="7"/>
  <c r="HE86" i="7" s="1"/>
  <c r="DF36" i="7"/>
  <c r="HE36" i="7" s="1"/>
  <c r="DF37" i="7"/>
  <c r="HE37" i="7" s="1"/>
  <c r="DF46" i="7"/>
  <c r="HE46" i="7" s="1"/>
  <c r="DF41" i="7"/>
  <c r="HE41" i="7" s="1"/>
  <c r="DF55" i="7"/>
  <c r="HE55" i="7" s="1"/>
  <c r="DF47" i="7"/>
  <c r="HE47" i="7" s="1"/>
  <c r="DF57" i="7"/>
  <c r="HE57" i="7" s="1"/>
  <c r="DF61" i="7"/>
  <c r="HE61" i="7" s="1"/>
  <c r="DF73" i="7"/>
  <c r="HE73" i="7" s="1"/>
  <c r="DF35" i="7"/>
  <c r="HE35" i="7" s="1"/>
  <c r="DF38" i="7"/>
  <c r="HE38" i="7" s="1"/>
  <c r="DF40" i="7"/>
  <c r="HE40" i="7" s="1"/>
  <c r="DF51" i="7"/>
  <c r="HE51" i="7" s="1"/>
  <c r="DF56" i="7"/>
  <c r="HE56" i="7" s="1"/>
  <c r="DF74" i="7"/>
  <c r="HE74" i="7" s="1"/>
  <c r="CZ3" i="7"/>
  <c r="GY3" i="7" s="1"/>
  <c r="AN3" i="7"/>
  <c r="EM3" i="7" s="1"/>
  <c r="BX102" i="7"/>
  <c r="FW102" i="7" s="1"/>
  <c r="DI101" i="7"/>
  <c r="HH101" i="7" s="1"/>
  <c r="AW101" i="7"/>
  <c r="EV101" i="7" s="1"/>
  <c r="CH100" i="7"/>
  <c r="GG100" i="7" s="1"/>
  <c r="CF97" i="7"/>
  <c r="GE97" i="7" s="1"/>
  <c r="BY92" i="7"/>
  <c r="FX92" i="7" s="1"/>
  <c r="DU79" i="7"/>
  <c r="HT79" i="7" s="1"/>
  <c r="CV99" i="7"/>
  <c r="GU99" i="7" s="1"/>
  <c r="EG98" i="7"/>
  <c r="IF98" i="7" s="1"/>
  <c r="BU98" i="7"/>
  <c r="FT98" i="7" s="1"/>
  <c r="DF97" i="7"/>
  <c r="HE97" i="7" s="1"/>
  <c r="AT97" i="7"/>
  <c r="ES97" i="7" s="1"/>
  <c r="CE96" i="7"/>
  <c r="GD96" i="7" s="1"/>
  <c r="DP95" i="7"/>
  <c r="HO95" i="7" s="1"/>
  <c r="BD95" i="7"/>
  <c r="FC95" i="7" s="1"/>
  <c r="CO94" i="7"/>
  <c r="GN94" i="7" s="1"/>
  <c r="DZ93" i="7"/>
  <c r="HY93" i="7" s="1"/>
  <c r="BN93" i="7"/>
  <c r="FM93" i="7" s="1"/>
  <c r="CY92" i="7"/>
  <c r="GX92" i="7" s="1"/>
  <c r="AM92" i="7"/>
  <c r="EL92" i="7" s="1"/>
  <c r="BX91" i="7"/>
  <c r="FW91" i="7" s="1"/>
  <c r="DI90" i="7"/>
  <c r="HH90" i="7" s="1"/>
  <c r="AW90" i="7"/>
  <c r="EV90" i="7" s="1"/>
  <c r="CH89" i="7"/>
  <c r="GG89" i="7" s="1"/>
  <c r="DS88" i="7"/>
  <c r="HR88" i="7" s="1"/>
  <c r="EA81" i="7"/>
  <c r="HZ81" i="7" s="1"/>
  <c r="CM76" i="7"/>
  <c r="GL76" i="7" s="1"/>
  <c r="DC99" i="7"/>
  <c r="HB99" i="7" s="1"/>
  <c r="AQ99" i="7"/>
  <c r="EP99" i="7" s="1"/>
  <c r="CB98" i="7"/>
  <c r="GA98" i="7" s="1"/>
  <c r="DM97" i="7"/>
  <c r="HL97" i="7" s="1"/>
  <c r="BA97" i="7"/>
  <c r="EZ97" i="7" s="1"/>
  <c r="CL96" i="7"/>
  <c r="GK96" i="7" s="1"/>
  <c r="DW95" i="7"/>
  <c r="HV95" i="7" s="1"/>
  <c r="BK95" i="7"/>
  <c r="FJ95" i="7" s="1"/>
  <c r="CV94" i="7"/>
  <c r="GU94" i="7" s="1"/>
  <c r="EG93" i="7"/>
  <c r="IF93" i="7" s="1"/>
  <c r="BU93" i="7"/>
  <c r="FT93" i="7" s="1"/>
  <c r="DF92" i="7"/>
  <c r="HE92" i="7" s="1"/>
  <c r="AT92" i="7"/>
  <c r="ES92" i="7" s="1"/>
  <c r="CE91" i="7"/>
  <c r="GD91" i="7" s="1"/>
  <c r="DP90" i="7"/>
  <c r="HO90" i="7" s="1"/>
  <c r="BD90" i="7"/>
  <c r="FC90" i="7" s="1"/>
  <c r="CO89" i="7"/>
  <c r="GN89" i="7" s="1"/>
  <c r="DZ88" i="7"/>
  <c r="HY88" i="7" s="1"/>
  <c r="CO87" i="7"/>
  <c r="GN87" i="7" s="1"/>
  <c r="CH82" i="7"/>
  <c r="GG82" i="7" s="1"/>
  <c r="CA77" i="7"/>
  <c r="FZ77" i="7" s="1"/>
  <c r="DY99" i="7"/>
  <c r="HX99" i="7" s="1"/>
  <c r="BM99" i="7"/>
  <c r="FL99" i="7" s="1"/>
  <c r="CX98" i="7"/>
  <c r="GW98" i="7" s="1"/>
  <c r="AL98" i="7"/>
  <c r="EK98" i="7" s="1"/>
  <c r="BW97" i="7"/>
  <c r="FV97" i="7" s="1"/>
  <c r="DH96" i="7"/>
  <c r="HG96" i="7" s="1"/>
  <c r="AV96" i="7"/>
  <c r="EU96" i="7" s="1"/>
  <c r="CG95" i="7"/>
  <c r="GF95" i="7" s="1"/>
  <c r="DR94" i="7"/>
  <c r="HQ94" i="7" s="1"/>
  <c r="BF94" i="7"/>
  <c r="FE94" i="7" s="1"/>
  <c r="CQ93" i="7"/>
  <c r="GP93" i="7" s="1"/>
  <c r="EB92" i="7"/>
  <c r="IA92" i="7" s="1"/>
  <c r="BP92" i="7"/>
  <c r="FO92" i="7" s="1"/>
  <c r="DA91" i="7"/>
  <c r="GZ91" i="7" s="1"/>
  <c r="AO91" i="7"/>
  <c r="EN91" i="7" s="1"/>
  <c r="BZ90" i="7"/>
  <c r="FY90" i="7" s="1"/>
  <c r="DK89" i="7"/>
  <c r="HJ89" i="7" s="1"/>
  <c r="AY89" i="7"/>
  <c r="EX89" i="7" s="1"/>
  <c r="CB88" i="7"/>
  <c r="GA88" i="7" s="1"/>
  <c r="BH84" i="7"/>
  <c r="FG84" i="7" s="1"/>
  <c r="BA79" i="7"/>
  <c r="EZ79" i="7" s="1"/>
  <c r="CZ99" i="7"/>
  <c r="GY99" i="7" s="1"/>
  <c r="AN99" i="7"/>
  <c r="EM99" i="7" s="1"/>
  <c r="BY98" i="7"/>
  <c r="FX98" i="7" s="1"/>
  <c r="DJ97" i="7"/>
  <c r="HI97" i="7" s="1"/>
  <c r="CI96" i="7"/>
  <c r="GH96" i="7" s="1"/>
  <c r="DT95" i="7"/>
  <c r="HS95" i="7" s="1"/>
  <c r="BH95" i="7"/>
  <c r="FG95" i="7" s="1"/>
  <c r="CS94" i="7"/>
  <c r="GR94" i="7" s="1"/>
  <c r="ED93" i="7"/>
  <c r="IC93" i="7" s="1"/>
  <c r="BR93" i="7"/>
  <c r="FQ93" i="7" s="1"/>
  <c r="DC92" i="7"/>
  <c r="HB92" i="7" s="1"/>
  <c r="AQ92" i="7"/>
  <c r="EP92" i="7" s="1"/>
  <c r="CB91" i="7"/>
  <c r="GA91" i="7" s="1"/>
  <c r="DM90" i="7"/>
  <c r="HL90" i="7" s="1"/>
  <c r="BA90" i="7"/>
  <c r="EZ90" i="7" s="1"/>
  <c r="CL89" i="7"/>
  <c r="GK89" i="7" s="1"/>
  <c r="DW88" i="7"/>
  <c r="HV88" i="7" s="1"/>
  <c r="BQ87" i="7"/>
  <c r="FP87" i="7" s="1"/>
  <c r="BJ82" i="7"/>
  <c r="FI82" i="7" s="1"/>
  <c r="BC77" i="7"/>
  <c r="FB77" i="7" s="1"/>
  <c r="DW99" i="7"/>
  <c r="HV99" i="7" s="1"/>
  <c r="BK99" i="7"/>
  <c r="FJ99" i="7" s="1"/>
  <c r="CV98" i="7"/>
  <c r="GU98" i="7" s="1"/>
  <c r="EG97" i="7"/>
  <c r="IF97" i="7" s="1"/>
  <c r="BU97" i="7"/>
  <c r="FT97" i="7" s="1"/>
  <c r="DF96" i="7"/>
  <c r="HE96" i="7" s="1"/>
  <c r="AT96" i="7"/>
  <c r="ES96" i="7" s="1"/>
  <c r="CE95" i="7"/>
  <c r="GD95" i="7" s="1"/>
  <c r="DP94" i="7"/>
  <c r="HO94" i="7" s="1"/>
  <c r="BD94" i="7"/>
  <c r="FC94" i="7" s="1"/>
  <c r="CO93" i="7"/>
  <c r="GN93" i="7" s="1"/>
  <c r="DZ92" i="7"/>
  <c r="HY92" i="7" s="1"/>
  <c r="BN92" i="7"/>
  <c r="FM92" i="7" s="1"/>
  <c r="CY91" i="7"/>
  <c r="GX91" i="7" s="1"/>
  <c r="AM91" i="7"/>
  <c r="EL91" i="7" s="1"/>
  <c r="BX90" i="7"/>
  <c r="FW90" i="7" s="1"/>
  <c r="DI89" i="7"/>
  <c r="HH89" i="7" s="1"/>
  <c r="BT88" i="7"/>
  <c r="FS88" i="7" s="1"/>
  <c r="AR84" i="7"/>
  <c r="EQ84" i="7" s="1"/>
  <c r="AK79" i="7"/>
  <c r="EJ79" i="7" s="1"/>
  <c r="BE100" i="7"/>
  <c r="FD100" i="7" s="1"/>
  <c r="CP99" i="7"/>
  <c r="GO99" i="7" s="1"/>
  <c r="EA98" i="7"/>
  <c r="HZ98" i="7" s="1"/>
  <c r="BO98" i="7"/>
  <c r="FN98" i="7" s="1"/>
  <c r="CZ97" i="7"/>
  <c r="GY97" i="7" s="1"/>
  <c r="AN97" i="7"/>
  <c r="EM97" i="7" s="1"/>
  <c r="BY96" i="7"/>
  <c r="FX96" i="7" s="1"/>
  <c r="DJ95" i="7"/>
  <c r="HI95" i="7" s="1"/>
  <c r="CI94" i="7"/>
  <c r="GH94" i="7" s="1"/>
  <c r="DT93" i="7"/>
  <c r="HS93" i="7" s="1"/>
  <c r="BH93" i="7"/>
  <c r="FG93" i="7" s="1"/>
  <c r="CS92" i="7"/>
  <c r="GR92" i="7" s="1"/>
  <c r="ED91" i="7"/>
  <c r="IC91" i="7" s="1"/>
  <c r="BR91" i="7"/>
  <c r="FQ91" i="7" s="1"/>
  <c r="DC90" i="7"/>
  <c r="HB90" i="7" s="1"/>
  <c r="AQ90" i="7"/>
  <c r="EP90" i="7" s="1"/>
  <c r="CB89" i="7"/>
  <c r="GA89" i="7" s="1"/>
  <c r="DM88" i="7"/>
  <c r="HL88" i="7" s="1"/>
  <c r="CL86" i="7"/>
  <c r="GK86" i="7" s="1"/>
  <c r="CE81" i="7"/>
  <c r="GD81" i="7" s="1"/>
  <c r="AU74" i="7"/>
  <c r="ET74" i="7" s="1"/>
  <c r="EC99" i="7"/>
  <c r="IB99" i="7" s="1"/>
  <c r="BQ99" i="7"/>
  <c r="FP99" i="7" s="1"/>
  <c r="DB98" i="7"/>
  <c r="HA98" i="7" s="1"/>
  <c r="AP98" i="7"/>
  <c r="EO98" i="7" s="1"/>
  <c r="DL96" i="7"/>
  <c r="HK96" i="7" s="1"/>
  <c r="AZ96" i="7"/>
  <c r="EY96" i="7" s="1"/>
  <c r="DV94" i="7"/>
  <c r="HU94" i="7" s="1"/>
  <c r="BJ94" i="7"/>
  <c r="FI94" i="7" s="1"/>
  <c r="CU93" i="7"/>
  <c r="GT93" i="7" s="1"/>
  <c r="BT92" i="7"/>
  <c r="FS92" i="7" s="1"/>
  <c r="DE91" i="7"/>
  <c r="HD91" i="7" s="1"/>
  <c r="AS91" i="7"/>
  <c r="ER91" i="7" s="1"/>
  <c r="CD90" i="7"/>
  <c r="GC90" i="7" s="1"/>
  <c r="DO89" i="7"/>
  <c r="HN89" i="7" s="1"/>
  <c r="BC89" i="7"/>
  <c r="FB89" i="7" s="1"/>
  <c r="CN88" i="7"/>
  <c r="GM88" i="7" s="1"/>
  <c r="CN84" i="7"/>
  <c r="GM84" i="7" s="1"/>
  <c r="CG79" i="7"/>
  <c r="GF79" i="7" s="1"/>
  <c r="CD88" i="7"/>
  <c r="GC88" i="7" s="1"/>
  <c r="DO87" i="7"/>
  <c r="HN87" i="7" s="1"/>
  <c r="BC87" i="7"/>
  <c r="FB87" i="7" s="1"/>
  <c r="CN86" i="7"/>
  <c r="GM86" i="7" s="1"/>
  <c r="DY85" i="7"/>
  <c r="HX85" i="7" s="1"/>
  <c r="BM85" i="7"/>
  <c r="FL85" i="7" s="1"/>
  <c r="CX84" i="7"/>
  <c r="GW84" i="7" s="1"/>
  <c r="AL84" i="7"/>
  <c r="EK84" i="7" s="1"/>
  <c r="BW83" i="7"/>
  <c r="FV83" i="7" s="1"/>
  <c r="DH82" i="7"/>
  <c r="HG82" i="7" s="1"/>
  <c r="AV82" i="7"/>
  <c r="EU82" i="7" s="1"/>
  <c r="CG81" i="7"/>
  <c r="GF81" i="7" s="1"/>
  <c r="DR80" i="7"/>
  <c r="HQ80" i="7" s="1"/>
  <c r="BF80" i="7"/>
  <c r="FE80" i="7" s="1"/>
  <c r="CQ79" i="7"/>
  <c r="GP79" i="7" s="1"/>
  <c r="EB78" i="7"/>
  <c r="IA78" i="7" s="1"/>
  <c r="BP78" i="7"/>
  <c r="FO78" i="7" s="1"/>
  <c r="DA77" i="7"/>
  <c r="GZ77" i="7" s="1"/>
  <c r="AL77" i="7"/>
  <c r="EK77" i="7" s="1"/>
  <c r="BK74" i="7"/>
  <c r="FJ74" i="7" s="1"/>
  <c r="BD69" i="7"/>
  <c r="FC69" i="7" s="1"/>
  <c r="BW57" i="7"/>
  <c r="FV57" i="7" s="1"/>
  <c r="ED87" i="7"/>
  <c r="IC87" i="7" s="1"/>
  <c r="BR87" i="7"/>
  <c r="FQ87" i="7" s="1"/>
  <c r="CB85" i="7"/>
  <c r="GA85" i="7" s="1"/>
  <c r="DM84" i="7"/>
  <c r="HL84" i="7" s="1"/>
  <c r="BA84" i="7"/>
  <c r="EZ84" i="7" s="1"/>
  <c r="CL83" i="7"/>
  <c r="GK83" i="7" s="1"/>
  <c r="DW82" i="7"/>
  <c r="HV82" i="7" s="1"/>
  <c r="EG80" i="7"/>
  <c r="IF80" i="7" s="1"/>
  <c r="BU80" i="7"/>
  <c r="FT80" i="7" s="1"/>
  <c r="DF79" i="7"/>
  <c r="HE79" i="7" s="1"/>
  <c r="AT79" i="7"/>
  <c r="ES79" i="7" s="1"/>
  <c r="CE78" i="7"/>
  <c r="GD78" i="7" s="1"/>
  <c r="BT75" i="7"/>
  <c r="FS75" i="7" s="1"/>
  <c r="BW70" i="7"/>
  <c r="FV70" i="7" s="1"/>
  <c r="CH63" i="7"/>
  <c r="GG63" i="7" s="1"/>
  <c r="AU88" i="7"/>
  <c r="ET88" i="7" s="1"/>
  <c r="CF87" i="7"/>
  <c r="GE87" i="7" s="1"/>
  <c r="DQ86" i="7"/>
  <c r="HP86" i="7" s="1"/>
  <c r="BE86" i="7"/>
  <c r="FD86" i="7" s="1"/>
  <c r="CP85" i="7"/>
  <c r="GO85" i="7" s="1"/>
  <c r="EA84" i="7"/>
  <c r="HZ84" i="7" s="1"/>
  <c r="BO84" i="7"/>
  <c r="FN84" i="7" s="1"/>
  <c r="CZ83" i="7"/>
  <c r="GY83" i="7" s="1"/>
  <c r="AN83" i="7"/>
  <c r="EM83" i="7" s="1"/>
  <c r="BY82" i="7"/>
  <c r="FX82" i="7" s="1"/>
  <c r="CT81" i="7"/>
  <c r="GS81" i="7" s="1"/>
  <c r="DO80" i="7"/>
  <c r="HN80" i="7" s="1"/>
  <c r="AM80" i="7"/>
  <c r="EL80" i="7" s="1"/>
  <c r="AR79" i="7"/>
  <c r="EQ79" i="7" s="1"/>
  <c r="BM78" i="7"/>
  <c r="FL78" i="7" s="1"/>
  <c r="CH77" i="7"/>
  <c r="GG77" i="7" s="1"/>
  <c r="EC68" i="7"/>
  <c r="IB68" i="7" s="1"/>
  <c r="CE87" i="7"/>
  <c r="GD87" i="7" s="1"/>
  <c r="CJ86" i="7"/>
  <c r="GI86" i="7" s="1"/>
  <c r="DE85" i="7"/>
  <c r="HD85" i="7" s="1"/>
  <c r="DZ84" i="7"/>
  <c r="HY84" i="7" s="1"/>
  <c r="EE83" i="7"/>
  <c r="ID83" i="7" s="1"/>
  <c r="BC83" i="7"/>
  <c r="FB83" i="7" s="1"/>
  <c r="BX82" i="7"/>
  <c r="FW82" i="7" s="1"/>
  <c r="BE81" i="7"/>
  <c r="FD81" i="7" s="1"/>
  <c r="EA79" i="7"/>
  <c r="HZ79" i="7" s="1"/>
  <c r="CZ78" i="7"/>
  <c r="GY78" i="7" s="1"/>
  <c r="AO72" i="7"/>
  <c r="EN72" i="7" s="1"/>
  <c r="BQ88" i="7"/>
  <c r="FP88" i="7" s="1"/>
  <c r="AP87" i="7"/>
  <c r="EO87" i="7" s="1"/>
  <c r="AZ85" i="7"/>
  <c r="EY85" i="7" s="1"/>
  <c r="CK9" i="7"/>
  <c r="GJ9" i="7" s="1"/>
  <c r="CK13" i="7"/>
  <c r="GJ13" i="7" s="1"/>
  <c r="CK14" i="7"/>
  <c r="GJ14" i="7" s="1"/>
  <c r="CK28" i="7"/>
  <c r="GJ28" i="7" s="1"/>
  <c r="CK30" i="7"/>
  <c r="GJ30" i="7" s="1"/>
  <c r="CK4" i="7"/>
  <c r="GJ4" i="7" s="1"/>
  <c r="CK11" i="7"/>
  <c r="GJ11" i="7" s="1"/>
  <c r="CK26" i="7"/>
  <c r="GJ26" i="7" s="1"/>
  <c r="CK23" i="7"/>
  <c r="GJ23" i="7" s="1"/>
  <c r="CK8" i="7"/>
  <c r="GJ8" i="7" s="1"/>
  <c r="CK25" i="7"/>
  <c r="GJ25" i="7" s="1"/>
  <c r="CK10" i="7"/>
  <c r="GJ10" i="7" s="1"/>
  <c r="CK5" i="7"/>
  <c r="GJ5" i="7" s="1"/>
  <c r="CK17" i="7"/>
  <c r="GJ17" i="7" s="1"/>
  <c r="CK16" i="7"/>
  <c r="GJ16" i="7" s="1"/>
  <c r="CK21" i="7"/>
  <c r="GJ21" i="7" s="1"/>
  <c r="CK12" i="7"/>
  <c r="GJ12" i="7" s="1"/>
  <c r="CK15" i="7"/>
  <c r="GJ15" i="7" s="1"/>
  <c r="CK19" i="7"/>
  <c r="GJ19" i="7" s="1"/>
  <c r="CK22" i="7"/>
  <c r="GJ22" i="7" s="1"/>
  <c r="CK6" i="7"/>
  <c r="GJ6" i="7" s="1"/>
  <c r="CK18" i="7"/>
  <c r="GJ18" i="7" s="1"/>
  <c r="CK24" i="7"/>
  <c r="GJ24" i="7" s="1"/>
  <c r="CK27" i="7"/>
  <c r="GJ27" i="7" s="1"/>
  <c r="CK33" i="7"/>
  <c r="GJ33" i="7" s="1"/>
  <c r="CK29" i="7"/>
  <c r="GJ29" i="7" s="1"/>
  <c r="CK20" i="7"/>
  <c r="GJ20" i="7" s="1"/>
  <c r="CK37" i="7"/>
  <c r="GJ37" i="7" s="1"/>
  <c r="CK32" i="7"/>
  <c r="GJ32" i="7" s="1"/>
  <c r="CK39" i="7"/>
  <c r="GJ39" i="7" s="1"/>
  <c r="CK47" i="7"/>
  <c r="GJ47" i="7" s="1"/>
  <c r="CK42" i="7"/>
  <c r="GJ42" i="7" s="1"/>
  <c r="CK56" i="7"/>
  <c r="GJ56" i="7" s="1"/>
  <c r="CK58" i="7"/>
  <c r="GJ58" i="7" s="1"/>
  <c r="CK62" i="7"/>
  <c r="GJ62" i="7" s="1"/>
  <c r="CK74" i="7"/>
  <c r="GJ74" i="7" s="1"/>
  <c r="CK72" i="7"/>
  <c r="GJ72" i="7" s="1"/>
  <c r="CK36" i="7"/>
  <c r="GJ36" i="7" s="1"/>
  <c r="CK41" i="7"/>
  <c r="GJ41" i="7" s="1"/>
  <c r="CK52" i="7"/>
  <c r="GJ52" i="7" s="1"/>
  <c r="CK54" i="7"/>
  <c r="GJ54" i="7" s="1"/>
  <c r="CK57" i="7"/>
  <c r="GJ57" i="7" s="1"/>
  <c r="CK75" i="7"/>
  <c r="GJ75" i="7" s="1"/>
  <c r="CK43" i="7"/>
  <c r="GJ43" i="7" s="1"/>
  <c r="CK53" i="7"/>
  <c r="GJ53" i="7" s="1"/>
  <c r="CK68" i="7"/>
  <c r="GJ68" i="7" s="1"/>
  <c r="CK63" i="7"/>
  <c r="GJ63" i="7" s="1"/>
  <c r="CK79" i="7"/>
  <c r="GJ79" i="7" s="1"/>
  <c r="CK35" i="7"/>
  <c r="GJ35" i="7" s="1"/>
  <c r="CK34" i="7"/>
  <c r="GJ34" i="7" s="1"/>
  <c r="CK55" i="7"/>
  <c r="GJ55" i="7" s="1"/>
  <c r="CK59" i="7"/>
  <c r="GJ59" i="7" s="1"/>
  <c r="CK73" i="7"/>
  <c r="GJ73" i="7" s="1"/>
  <c r="CK40" i="7"/>
  <c r="GJ40" i="7" s="1"/>
  <c r="CK44" i="7"/>
  <c r="GJ44" i="7" s="1"/>
  <c r="CK49" i="7"/>
  <c r="GJ49" i="7" s="1"/>
  <c r="CK50" i="7"/>
  <c r="GJ50" i="7" s="1"/>
  <c r="CK61" i="7"/>
  <c r="GJ61" i="7" s="1"/>
  <c r="CK67" i="7"/>
  <c r="GJ67" i="7" s="1"/>
  <c r="CK7" i="7"/>
  <c r="GJ7" i="7" s="1"/>
  <c r="CK38" i="7"/>
  <c r="GJ38" i="7" s="1"/>
  <c r="CK45" i="7"/>
  <c r="GJ45" i="7" s="1"/>
  <c r="CK66" i="7"/>
  <c r="GJ66" i="7" s="1"/>
  <c r="CK48" i="7"/>
  <c r="GJ48" i="7" s="1"/>
  <c r="CK71" i="7"/>
  <c r="GJ71" i="7" s="1"/>
  <c r="CK64" i="7"/>
  <c r="GJ64" i="7" s="1"/>
  <c r="CK31" i="7"/>
  <c r="GJ31" i="7" s="1"/>
  <c r="CK65" i="7"/>
  <c r="GJ65" i="7" s="1"/>
  <c r="CK82" i="7"/>
  <c r="GJ82" i="7" s="1"/>
  <c r="CK46" i="7"/>
  <c r="GJ46" i="7" s="1"/>
  <c r="CK51" i="7"/>
  <c r="GJ51" i="7" s="1"/>
  <c r="CK60" i="7"/>
  <c r="GJ60" i="7" s="1"/>
  <c r="CK76" i="7"/>
  <c r="GJ76" i="7" s="1"/>
  <c r="CK70" i="7"/>
  <c r="GJ70" i="7" s="1"/>
  <c r="CK69" i="7"/>
  <c r="GJ69" i="7" s="1"/>
  <c r="CK87" i="7"/>
  <c r="GJ87" i="7" s="1"/>
  <c r="CK81" i="7"/>
  <c r="GJ81" i="7" s="1"/>
  <c r="CK78" i="7"/>
  <c r="GJ78" i="7" s="1"/>
  <c r="AW9" i="7"/>
  <c r="EV9" i="7" s="1"/>
  <c r="AW11" i="7"/>
  <c r="EV11" i="7" s="1"/>
  <c r="AW18" i="7"/>
  <c r="EV18" i="7" s="1"/>
  <c r="AW27" i="7"/>
  <c r="EV27" i="7" s="1"/>
  <c r="AW4" i="7"/>
  <c r="EV4" i="7" s="1"/>
  <c r="AW33" i="7"/>
  <c r="EV33" i="7" s="1"/>
  <c r="AW29" i="7"/>
  <c r="EV29" i="7" s="1"/>
  <c r="AW7" i="7"/>
  <c r="EV7" i="7" s="1"/>
  <c r="AW5" i="7"/>
  <c r="EV5" i="7" s="1"/>
  <c r="AW21" i="7"/>
  <c r="EV21" i="7" s="1"/>
  <c r="AW8" i="7"/>
  <c r="EV8" i="7" s="1"/>
  <c r="AW13" i="7"/>
  <c r="EV13" i="7" s="1"/>
  <c r="AW28" i="7"/>
  <c r="EV28" i="7" s="1"/>
  <c r="AW30" i="7"/>
  <c r="EV30" i="7" s="1"/>
  <c r="AW26" i="7"/>
  <c r="EV26" i="7" s="1"/>
  <c r="AW23" i="7"/>
  <c r="EV23" i="7" s="1"/>
  <c r="AW20" i="7"/>
  <c r="EV20" i="7" s="1"/>
  <c r="AW25" i="7"/>
  <c r="EV25" i="7" s="1"/>
  <c r="AW6" i="7"/>
  <c r="EV6" i="7" s="1"/>
  <c r="AW10" i="7"/>
  <c r="EV10" i="7" s="1"/>
  <c r="AW15" i="7"/>
  <c r="EV15" i="7" s="1"/>
  <c r="AW17" i="7"/>
  <c r="EV17" i="7" s="1"/>
  <c r="AW16" i="7"/>
  <c r="EV16" i="7" s="1"/>
  <c r="AW55" i="7"/>
  <c r="EV55" i="7" s="1"/>
  <c r="AW45" i="7"/>
  <c r="EV45" i="7" s="1"/>
  <c r="AW66" i="7"/>
  <c r="EV66" i="7" s="1"/>
  <c r="AW71" i="7"/>
  <c r="EV71" i="7" s="1"/>
  <c r="AW65" i="7"/>
  <c r="EV65" i="7" s="1"/>
  <c r="AW59" i="7"/>
  <c r="EV59" i="7" s="1"/>
  <c r="AW82" i="7"/>
  <c r="EV82" i="7" s="1"/>
  <c r="AW72" i="7"/>
  <c r="EV72" i="7" s="1"/>
  <c r="AW14" i="7"/>
  <c r="EV14" i="7" s="1"/>
  <c r="AW43" i="7"/>
  <c r="EV43" i="7" s="1"/>
  <c r="AW46" i="7"/>
  <c r="EV46" i="7" s="1"/>
  <c r="AW51" i="7"/>
  <c r="EV51" i="7" s="1"/>
  <c r="AW60" i="7"/>
  <c r="EV60" i="7" s="1"/>
  <c r="AW76" i="7"/>
  <c r="EV76" i="7" s="1"/>
  <c r="AW70" i="7"/>
  <c r="EV70" i="7" s="1"/>
  <c r="AW69" i="7"/>
  <c r="EV69" i="7" s="1"/>
  <c r="AW63" i="7"/>
  <c r="EV63" i="7" s="1"/>
  <c r="AW87" i="7"/>
  <c r="EV87" i="7" s="1"/>
  <c r="AW81" i="7"/>
  <c r="EV81" i="7" s="1"/>
  <c r="AW19" i="7"/>
  <c r="EV19" i="7" s="1"/>
  <c r="AW24" i="7"/>
  <c r="EV24" i="7" s="1"/>
  <c r="AW37" i="7"/>
  <c r="EV37" i="7" s="1"/>
  <c r="AW47" i="7"/>
  <c r="EV47" i="7" s="1"/>
  <c r="AW56" i="7"/>
  <c r="EV56" i="7" s="1"/>
  <c r="AW58" i="7"/>
  <c r="EV58" i="7" s="1"/>
  <c r="AW62" i="7"/>
  <c r="EV62" i="7" s="1"/>
  <c r="AW74" i="7"/>
  <c r="EV74" i="7" s="1"/>
  <c r="AW12" i="7"/>
  <c r="EV12" i="7" s="1"/>
  <c r="AW36" i="7"/>
  <c r="EV36" i="7" s="1"/>
  <c r="AW35" i="7"/>
  <c r="EV35" i="7" s="1"/>
  <c r="AW38" i="7"/>
  <c r="EV38" i="7" s="1"/>
  <c r="AW41" i="7"/>
  <c r="EV41" i="7" s="1"/>
  <c r="AW52" i="7"/>
  <c r="EV52" i="7" s="1"/>
  <c r="AW57" i="7"/>
  <c r="EV57" i="7" s="1"/>
  <c r="AW75" i="7"/>
  <c r="EV75" i="7" s="1"/>
  <c r="AW22" i="7"/>
  <c r="EV22" i="7" s="1"/>
  <c r="AW31" i="7"/>
  <c r="EV31" i="7" s="1"/>
  <c r="AW32" i="7"/>
  <c r="EV32" i="7" s="1"/>
  <c r="AW53" i="7"/>
  <c r="EV53" i="7" s="1"/>
  <c r="AW68" i="7"/>
  <c r="EV68" i="7" s="1"/>
  <c r="AW64" i="7"/>
  <c r="EV64" i="7" s="1"/>
  <c r="AW79" i="7"/>
  <c r="EV79" i="7" s="1"/>
  <c r="AW39" i="7"/>
  <c r="EV39" i="7" s="1"/>
  <c r="AW73" i="7"/>
  <c r="EV73" i="7" s="1"/>
  <c r="AW84" i="7"/>
  <c r="EV84" i="7" s="1"/>
  <c r="AW40" i="7"/>
  <c r="EV40" i="7" s="1"/>
  <c r="AW44" i="7"/>
  <c r="EV44" i="7" s="1"/>
  <c r="AW42" i="7"/>
  <c r="EV42" i="7" s="1"/>
  <c r="AW49" i="7"/>
  <c r="EV49" i="7" s="1"/>
  <c r="AW34" i="7"/>
  <c r="EV34" i="7" s="1"/>
  <c r="AW50" i="7"/>
  <c r="EV50" i="7" s="1"/>
  <c r="AW61" i="7"/>
  <c r="EV61" i="7" s="1"/>
  <c r="AW54" i="7"/>
  <c r="EV54" i="7" s="1"/>
  <c r="AW48" i="7"/>
  <c r="EV48" i="7" s="1"/>
  <c r="AW67" i="7"/>
  <c r="EV67" i="7" s="1"/>
  <c r="BK10" i="7"/>
  <c r="FJ10" i="7" s="1"/>
  <c r="BK17" i="7"/>
  <c r="FJ17" i="7" s="1"/>
  <c r="BK19" i="7"/>
  <c r="FJ19" i="7" s="1"/>
  <c r="BK18" i="7"/>
  <c r="FJ18" i="7" s="1"/>
  <c r="BK28" i="7"/>
  <c r="FJ28" i="7" s="1"/>
  <c r="BK12" i="7"/>
  <c r="FJ12" i="7" s="1"/>
  <c r="BK14" i="7"/>
  <c r="FJ14" i="7" s="1"/>
  <c r="BK24" i="7"/>
  <c r="FJ24" i="7" s="1"/>
  <c r="BK5" i="7"/>
  <c r="FJ5" i="7" s="1"/>
  <c r="BK4" i="7"/>
  <c r="FJ4" i="7" s="1"/>
  <c r="BK20" i="7"/>
  <c r="FJ20" i="7" s="1"/>
  <c r="BK11" i="7"/>
  <c r="FJ11" i="7" s="1"/>
  <c r="BK29" i="7"/>
  <c r="FJ29" i="7" s="1"/>
  <c r="BK23" i="7"/>
  <c r="FJ23" i="7" s="1"/>
  <c r="BK31" i="7"/>
  <c r="FJ31" i="7" s="1"/>
  <c r="BK13" i="7"/>
  <c r="FJ13" i="7" s="1"/>
  <c r="BK21" i="7"/>
  <c r="FJ21" i="7" s="1"/>
  <c r="BK9" i="7"/>
  <c r="FJ9" i="7" s="1"/>
  <c r="BK15" i="7"/>
  <c r="FJ15" i="7" s="1"/>
  <c r="BK8" i="7"/>
  <c r="FJ8" i="7" s="1"/>
  <c r="BK22" i="7"/>
  <c r="FJ22" i="7" s="1"/>
  <c r="BK26" i="7"/>
  <c r="FJ26" i="7" s="1"/>
  <c r="BK30" i="7"/>
  <c r="FJ30" i="7" s="1"/>
  <c r="BK34" i="7"/>
  <c r="FJ34" i="7" s="1"/>
  <c r="BK37" i="7"/>
  <c r="FJ37" i="7" s="1"/>
  <c r="BK45" i="7"/>
  <c r="FJ45" i="7" s="1"/>
  <c r="BK55" i="7"/>
  <c r="FJ55" i="7" s="1"/>
  <c r="BK70" i="7"/>
  <c r="FJ70" i="7" s="1"/>
  <c r="BK81" i="7"/>
  <c r="FJ81" i="7" s="1"/>
  <c r="BK40" i="7"/>
  <c r="FJ40" i="7" s="1"/>
  <c r="BK57" i="7"/>
  <c r="FJ57" i="7" s="1"/>
  <c r="BK56" i="7"/>
  <c r="FJ56" i="7" s="1"/>
  <c r="BK75" i="7"/>
  <c r="FJ75" i="7" s="1"/>
  <c r="BK61" i="7"/>
  <c r="FJ61" i="7" s="1"/>
  <c r="BK68" i="7"/>
  <c r="FJ68" i="7" s="1"/>
  <c r="BK86" i="7"/>
  <c r="FJ86" i="7" s="1"/>
  <c r="BK6" i="7"/>
  <c r="FJ6" i="7" s="1"/>
  <c r="BK39" i="7"/>
  <c r="FJ39" i="7" s="1"/>
  <c r="BK42" i="7"/>
  <c r="FJ42" i="7" s="1"/>
  <c r="BK33" i="7"/>
  <c r="FJ33" i="7" s="1"/>
  <c r="BK46" i="7"/>
  <c r="FJ46" i="7" s="1"/>
  <c r="BK51" i="7"/>
  <c r="FJ51" i="7" s="1"/>
  <c r="BK36" i="7"/>
  <c r="FJ36" i="7" s="1"/>
  <c r="BK52" i="7"/>
  <c r="FJ52" i="7" s="1"/>
  <c r="BK63" i="7"/>
  <c r="FJ63" i="7" s="1"/>
  <c r="BK50" i="7"/>
  <c r="FJ50" i="7" s="1"/>
  <c r="BK69" i="7"/>
  <c r="FJ69" i="7" s="1"/>
  <c r="BK7" i="7"/>
  <c r="FJ7" i="7" s="1"/>
  <c r="BK27" i="7"/>
  <c r="FJ27" i="7" s="1"/>
  <c r="BK47" i="7"/>
  <c r="FJ47" i="7" s="1"/>
  <c r="BK73" i="7"/>
  <c r="FJ73" i="7" s="1"/>
  <c r="BK66" i="7"/>
  <c r="FJ66" i="7" s="1"/>
  <c r="BK16" i="7"/>
  <c r="FJ16" i="7" s="1"/>
  <c r="BK41" i="7"/>
  <c r="FJ41" i="7" s="1"/>
  <c r="BK67" i="7"/>
  <c r="FJ67" i="7" s="1"/>
  <c r="BK84" i="7"/>
  <c r="FJ84" i="7" s="1"/>
  <c r="BK78" i="7"/>
  <c r="FJ78" i="7" s="1"/>
  <c r="BK35" i="7"/>
  <c r="FJ35" i="7" s="1"/>
  <c r="BK48" i="7"/>
  <c r="FJ48" i="7" s="1"/>
  <c r="BK53" i="7"/>
  <c r="FJ53" i="7" s="1"/>
  <c r="BK44" i="7"/>
  <c r="FJ44" i="7" s="1"/>
  <c r="BK62" i="7"/>
  <c r="FJ62" i="7" s="1"/>
  <c r="BK72" i="7"/>
  <c r="FJ72" i="7" s="1"/>
  <c r="BK71" i="7"/>
  <c r="FJ71" i="7" s="1"/>
  <c r="BK25" i="7"/>
  <c r="FJ25" i="7" s="1"/>
  <c r="BK32" i="7"/>
  <c r="FJ32" i="7" s="1"/>
  <c r="BK49" i="7"/>
  <c r="FJ49" i="7" s="1"/>
  <c r="BK58" i="7"/>
  <c r="FJ58" i="7" s="1"/>
  <c r="BK60" i="7"/>
  <c r="FJ60" i="7" s="1"/>
  <c r="BK64" i="7"/>
  <c r="FJ64" i="7" s="1"/>
  <c r="BK76" i="7"/>
  <c r="FJ76" i="7" s="1"/>
  <c r="BK38" i="7"/>
  <c r="FJ38" i="7" s="1"/>
  <c r="BK54" i="7"/>
  <c r="FJ54" i="7" s="1"/>
  <c r="BK43" i="7"/>
  <c r="FJ43" i="7" s="1"/>
  <c r="BK59" i="7"/>
  <c r="FJ59" i="7" s="1"/>
  <c r="BK65" i="7"/>
  <c r="FJ65" i="7" s="1"/>
  <c r="BD8" i="7"/>
  <c r="FC8" i="7" s="1"/>
  <c r="BD7" i="7"/>
  <c r="FC7" i="7" s="1"/>
  <c r="BD17" i="7"/>
  <c r="FC17" i="7" s="1"/>
  <c r="BD32" i="7"/>
  <c r="FC32" i="7" s="1"/>
  <c r="BD26" i="7"/>
  <c r="FC26" i="7" s="1"/>
  <c r="BD6" i="7"/>
  <c r="FC6" i="7" s="1"/>
  <c r="BD13" i="7"/>
  <c r="FC13" i="7" s="1"/>
  <c r="BD14" i="7"/>
  <c r="FC14" i="7" s="1"/>
  <c r="BD16" i="7"/>
  <c r="FC16" i="7" s="1"/>
  <c r="BD22" i="7"/>
  <c r="FC22" i="7" s="1"/>
  <c r="BD21" i="7"/>
  <c r="FC21" i="7" s="1"/>
  <c r="BD25" i="7"/>
  <c r="FC25" i="7" s="1"/>
  <c r="BD33" i="7"/>
  <c r="FC33" i="7" s="1"/>
  <c r="BD10" i="7"/>
  <c r="FC10" i="7" s="1"/>
  <c r="BD12" i="7"/>
  <c r="FC12" i="7" s="1"/>
  <c r="BD19" i="7"/>
  <c r="FC19" i="7" s="1"/>
  <c r="BD30" i="7"/>
  <c r="FC30" i="7" s="1"/>
  <c r="BD4" i="7"/>
  <c r="FC4" i="7" s="1"/>
  <c r="BD5" i="7"/>
  <c r="FC5" i="7" s="1"/>
  <c r="BD9" i="7"/>
  <c r="FC9" i="7" s="1"/>
  <c r="BD20" i="7"/>
  <c r="FC20" i="7" s="1"/>
  <c r="BD15" i="7"/>
  <c r="FC15" i="7" s="1"/>
  <c r="BD29" i="7"/>
  <c r="FC29" i="7" s="1"/>
  <c r="BD24" i="7"/>
  <c r="FC24" i="7" s="1"/>
  <c r="BD27" i="7"/>
  <c r="FC27" i="7" s="1"/>
  <c r="BD31" i="7"/>
  <c r="FC31" i="7" s="1"/>
  <c r="BD23" i="7"/>
  <c r="FC23" i="7" s="1"/>
  <c r="BD18" i="7"/>
  <c r="FC18" i="7" s="1"/>
  <c r="BD37" i="7"/>
  <c r="FC37" i="7" s="1"/>
  <c r="BD50" i="7"/>
  <c r="FC50" i="7" s="1"/>
  <c r="BD55" i="7"/>
  <c r="FC55" i="7" s="1"/>
  <c r="BD76" i="7"/>
  <c r="FC76" i="7" s="1"/>
  <c r="BD53" i="7"/>
  <c r="FC53" i="7" s="1"/>
  <c r="BD36" i="7"/>
  <c r="FC36" i="7" s="1"/>
  <c r="BD41" i="7"/>
  <c r="FC41" i="7" s="1"/>
  <c r="BD70" i="7"/>
  <c r="FC70" i="7" s="1"/>
  <c r="BD56" i="7"/>
  <c r="FC56" i="7" s="1"/>
  <c r="BD87" i="7"/>
  <c r="FC87" i="7" s="1"/>
  <c r="BD81" i="7"/>
  <c r="FC81" i="7" s="1"/>
  <c r="BD38" i="7"/>
  <c r="FC38" i="7" s="1"/>
  <c r="BD35" i="7"/>
  <c r="FC35" i="7" s="1"/>
  <c r="BD46" i="7"/>
  <c r="FC46" i="7" s="1"/>
  <c r="BD51" i="7"/>
  <c r="FC51" i="7" s="1"/>
  <c r="BD47" i="7"/>
  <c r="FC47" i="7" s="1"/>
  <c r="BD58" i="7"/>
  <c r="FC58" i="7" s="1"/>
  <c r="BD45" i="7"/>
  <c r="FC45" i="7" s="1"/>
  <c r="BD65" i="7"/>
  <c r="FC65" i="7" s="1"/>
  <c r="BD75" i="7"/>
  <c r="FC75" i="7" s="1"/>
  <c r="BD74" i="7"/>
  <c r="FC74" i="7" s="1"/>
  <c r="BD42" i="7"/>
  <c r="FC42" i="7" s="1"/>
  <c r="BD52" i="7"/>
  <c r="FC52" i="7" s="1"/>
  <c r="BD61" i="7"/>
  <c r="FC61" i="7" s="1"/>
  <c r="BD63" i="7"/>
  <c r="FC63" i="7" s="1"/>
  <c r="BD68" i="7"/>
  <c r="FC68" i="7" s="1"/>
  <c r="BD34" i="7"/>
  <c r="FC34" i="7" s="1"/>
  <c r="BD28" i="7"/>
  <c r="FC28" i="7" s="1"/>
  <c r="BD62" i="7"/>
  <c r="FC62" i="7" s="1"/>
  <c r="BD79" i="7"/>
  <c r="FC79" i="7" s="1"/>
  <c r="BD40" i="7"/>
  <c r="FC40" i="7" s="1"/>
  <c r="BD48" i="7"/>
  <c r="FC48" i="7" s="1"/>
  <c r="BD57" i="7"/>
  <c r="FC57" i="7" s="1"/>
  <c r="BD73" i="7"/>
  <c r="FC73" i="7" s="1"/>
  <c r="BD67" i="7"/>
  <c r="FC67" i="7" s="1"/>
  <c r="BD84" i="7"/>
  <c r="FC84" i="7" s="1"/>
  <c r="BD43" i="7"/>
  <c r="FC43" i="7" s="1"/>
  <c r="BD39" i="7"/>
  <c r="FC39" i="7" s="1"/>
  <c r="BD44" i="7"/>
  <c r="FC44" i="7" s="1"/>
  <c r="BD60" i="7"/>
  <c r="FC60" i="7" s="1"/>
  <c r="BD59" i="7"/>
  <c r="FC59" i="7" s="1"/>
  <c r="BD71" i="7"/>
  <c r="FC71" i="7" s="1"/>
  <c r="BD11" i="7"/>
  <c r="FC11" i="7" s="1"/>
  <c r="BD49" i="7"/>
  <c r="FC49" i="7" s="1"/>
  <c r="BD54" i="7"/>
  <c r="FC54" i="7" s="1"/>
  <c r="BD66" i="7"/>
  <c r="FC66" i="7" s="1"/>
  <c r="BD72" i="7"/>
  <c r="FC72" i="7" s="1"/>
  <c r="BD64" i="7"/>
  <c r="FC64" i="7" s="1"/>
  <c r="DP7" i="7"/>
  <c r="HO7" i="7" s="1"/>
  <c r="DP9" i="7"/>
  <c r="HO9" i="7" s="1"/>
  <c r="DP17" i="7"/>
  <c r="HO17" i="7" s="1"/>
  <c r="DP18" i="7"/>
  <c r="HO18" i="7" s="1"/>
  <c r="DP32" i="7"/>
  <c r="HO32" i="7" s="1"/>
  <c r="DP26" i="7"/>
  <c r="HO26" i="7" s="1"/>
  <c r="DP21" i="7"/>
  <c r="HO21" i="7" s="1"/>
  <c r="DP5" i="7"/>
  <c r="HO5" i="7" s="1"/>
  <c r="DP13" i="7"/>
  <c r="HO13" i="7" s="1"/>
  <c r="DP15" i="7"/>
  <c r="HO15" i="7" s="1"/>
  <c r="DP16" i="7"/>
  <c r="HO16" i="7" s="1"/>
  <c r="DP22" i="7"/>
  <c r="HO22" i="7" s="1"/>
  <c r="DP14" i="7"/>
  <c r="HO14" i="7" s="1"/>
  <c r="DP25" i="7"/>
  <c r="HO25" i="7" s="1"/>
  <c r="DP33" i="7"/>
  <c r="HO33" i="7" s="1"/>
  <c r="DP8" i="7"/>
  <c r="HO8" i="7" s="1"/>
  <c r="DP10" i="7"/>
  <c r="HO10" i="7" s="1"/>
  <c r="DP12" i="7"/>
  <c r="HO12" i="7" s="1"/>
  <c r="DP19" i="7"/>
  <c r="HO19" i="7" s="1"/>
  <c r="DP30" i="7"/>
  <c r="HO30" i="7" s="1"/>
  <c r="DP4" i="7"/>
  <c r="HO4" i="7" s="1"/>
  <c r="DP20" i="7"/>
  <c r="HO20" i="7" s="1"/>
  <c r="DP11" i="7"/>
  <c r="HO11" i="7" s="1"/>
  <c r="DP29" i="7"/>
  <c r="HO29" i="7" s="1"/>
  <c r="DP27" i="7"/>
  <c r="HO27" i="7" s="1"/>
  <c r="DP24" i="7"/>
  <c r="HO24" i="7" s="1"/>
  <c r="DP31" i="7"/>
  <c r="HO31" i="7" s="1"/>
  <c r="DP50" i="7"/>
  <c r="HO50" i="7" s="1"/>
  <c r="DP76" i="7"/>
  <c r="HO76" i="7" s="1"/>
  <c r="DP75" i="7"/>
  <c r="HO75" i="7" s="1"/>
  <c r="DP6" i="7"/>
  <c r="HO6" i="7" s="1"/>
  <c r="DP23" i="7"/>
  <c r="HO23" i="7" s="1"/>
  <c r="DP36" i="7"/>
  <c r="HO36" i="7" s="1"/>
  <c r="DP39" i="7"/>
  <c r="HO39" i="7" s="1"/>
  <c r="DP70" i="7"/>
  <c r="HO70" i="7" s="1"/>
  <c r="DP87" i="7"/>
  <c r="HO87" i="7" s="1"/>
  <c r="DP81" i="7"/>
  <c r="HO81" i="7" s="1"/>
  <c r="DP38" i="7"/>
  <c r="HO38" i="7" s="1"/>
  <c r="DP46" i="7"/>
  <c r="HO46" i="7" s="1"/>
  <c r="DP51" i="7"/>
  <c r="HO51" i="7" s="1"/>
  <c r="DP47" i="7"/>
  <c r="HO47" i="7" s="1"/>
  <c r="DP58" i="7"/>
  <c r="HO58" i="7" s="1"/>
  <c r="DP65" i="7"/>
  <c r="HO65" i="7" s="1"/>
  <c r="DP56" i="7"/>
  <c r="HO56" i="7" s="1"/>
  <c r="DP61" i="7"/>
  <c r="HO61" i="7" s="1"/>
  <c r="DP74" i="7"/>
  <c r="HO74" i="7" s="1"/>
  <c r="DP64" i="7"/>
  <c r="HO64" i="7" s="1"/>
  <c r="DP42" i="7"/>
  <c r="HO42" i="7" s="1"/>
  <c r="DP41" i="7"/>
  <c r="HO41" i="7" s="1"/>
  <c r="DP52" i="7"/>
  <c r="HO52" i="7" s="1"/>
  <c r="DP45" i="7"/>
  <c r="HO45" i="7" s="1"/>
  <c r="DP63" i="7"/>
  <c r="HO63" i="7" s="1"/>
  <c r="DP68" i="7"/>
  <c r="HO68" i="7" s="1"/>
  <c r="DP62" i="7"/>
  <c r="HO62" i="7" s="1"/>
  <c r="DP79" i="7"/>
  <c r="HO79" i="7" s="1"/>
  <c r="DP37" i="7"/>
  <c r="HO37" i="7" s="1"/>
  <c r="DP40" i="7"/>
  <c r="HO40" i="7" s="1"/>
  <c r="DP35" i="7"/>
  <c r="HO35" i="7" s="1"/>
  <c r="DP43" i="7"/>
  <c r="HO43" i="7" s="1"/>
  <c r="DP48" i="7"/>
  <c r="HO48" i="7" s="1"/>
  <c r="DP57" i="7"/>
  <c r="HO57" i="7" s="1"/>
  <c r="DP73" i="7"/>
  <c r="HO73" i="7" s="1"/>
  <c r="DP67" i="7"/>
  <c r="HO67" i="7" s="1"/>
  <c r="DP66" i="7"/>
  <c r="HO66" i="7" s="1"/>
  <c r="DP84" i="7"/>
  <c r="HO84" i="7" s="1"/>
  <c r="DP34" i="7"/>
  <c r="HO34" i="7" s="1"/>
  <c r="DP28" i="7"/>
  <c r="HO28" i="7" s="1"/>
  <c r="DP44" i="7"/>
  <c r="HO44" i="7" s="1"/>
  <c r="DP55" i="7"/>
  <c r="HO55" i="7" s="1"/>
  <c r="DP60" i="7"/>
  <c r="HO60" i="7" s="1"/>
  <c r="DP53" i="7"/>
  <c r="HO53" i="7" s="1"/>
  <c r="DP59" i="7"/>
  <c r="HO59" i="7" s="1"/>
  <c r="DP71" i="7"/>
  <c r="HO71" i="7" s="1"/>
  <c r="DP49" i="7"/>
  <c r="HO49" i="7" s="1"/>
  <c r="DP54" i="7"/>
  <c r="HO54" i="7" s="1"/>
  <c r="DP72" i="7"/>
  <c r="HO72" i="7" s="1"/>
  <c r="AW102" i="7"/>
  <c r="EV102" i="7" s="1"/>
  <c r="CA15" i="7"/>
  <c r="FZ15" i="7" s="1"/>
  <c r="CA11" i="7"/>
  <c r="FZ11" i="7" s="1"/>
  <c r="CA6" i="7"/>
  <c r="FZ6" i="7" s="1"/>
  <c r="CA22" i="7"/>
  <c r="FZ22" i="7" s="1"/>
  <c r="CA30" i="7"/>
  <c r="FZ30" i="7" s="1"/>
  <c r="CA8" i="7"/>
  <c r="FZ8" i="7" s="1"/>
  <c r="CA16" i="7"/>
  <c r="FZ16" i="7" s="1"/>
  <c r="CA25" i="7"/>
  <c r="FZ25" i="7" s="1"/>
  <c r="CA27" i="7"/>
  <c r="FZ27" i="7" s="1"/>
  <c r="CA10" i="7"/>
  <c r="FZ10" i="7" s="1"/>
  <c r="CA17" i="7"/>
  <c r="FZ17" i="7" s="1"/>
  <c r="CA21" i="7"/>
  <c r="FZ21" i="7" s="1"/>
  <c r="CA7" i="7"/>
  <c r="FZ7" i="7" s="1"/>
  <c r="CA19" i="7"/>
  <c r="FZ19" i="7" s="1"/>
  <c r="CA18" i="7"/>
  <c r="FZ18" i="7" s="1"/>
  <c r="CA28" i="7"/>
  <c r="FZ28" i="7" s="1"/>
  <c r="CA12" i="7"/>
  <c r="FZ12" i="7" s="1"/>
  <c r="CA14" i="7"/>
  <c r="FZ14" i="7" s="1"/>
  <c r="CA24" i="7"/>
  <c r="FZ24" i="7" s="1"/>
  <c r="CA5" i="7"/>
  <c r="FZ5" i="7" s="1"/>
  <c r="CA4" i="7"/>
  <c r="FZ4" i="7" s="1"/>
  <c r="CA20" i="7"/>
  <c r="FZ20" i="7" s="1"/>
  <c r="CA29" i="7"/>
  <c r="FZ29" i="7" s="1"/>
  <c r="CA9" i="7"/>
  <c r="FZ9" i="7" s="1"/>
  <c r="CA23" i="7"/>
  <c r="FZ23" i="7" s="1"/>
  <c r="CA26" i="7"/>
  <c r="FZ26" i="7" s="1"/>
  <c r="CA31" i="7"/>
  <c r="FZ31" i="7" s="1"/>
  <c r="CA49" i="7"/>
  <c r="FZ49" i="7" s="1"/>
  <c r="CA58" i="7"/>
  <c r="FZ58" i="7" s="1"/>
  <c r="CA60" i="7"/>
  <c r="FZ60" i="7" s="1"/>
  <c r="CA50" i="7"/>
  <c r="FZ50" i="7" s="1"/>
  <c r="CA64" i="7"/>
  <c r="FZ64" i="7" s="1"/>
  <c r="CA76" i="7"/>
  <c r="FZ76" i="7" s="1"/>
  <c r="CA13" i="7"/>
  <c r="FZ13" i="7" s="1"/>
  <c r="CA34" i="7"/>
  <c r="FZ34" i="7" s="1"/>
  <c r="CA54" i="7"/>
  <c r="FZ54" i="7" s="1"/>
  <c r="CA59" i="7"/>
  <c r="FZ59" i="7" s="1"/>
  <c r="CA45" i="7"/>
  <c r="FZ45" i="7" s="1"/>
  <c r="CA70" i="7"/>
  <c r="FZ70" i="7" s="1"/>
  <c r="CA81" i="7"/>
  <c r="FZ81" i="7" s="1"/>
  <c r="CA40" i="7"/>
  <c r="FZ40" i="7" s="1"/>
  <c r="CA57" i="7"/>
  <c r="FZ57" i="7" s="1"/>
  <c r="CA56" i="7"/>
  <c r="FZ56" i="7" s="1"/>
  <c r="CA75" i="7"/>
  <c r="FZ75" i="7" s="1"/>
  <c r="CA65" i="7"/>
  <c r="FZ65" i="7" s="1"/>
  <c r="CA68" i="7"/>
  <c r="FZ68" i="7" s="1"/>
  <c r="CA74" i="7"/>
  <c r="FZ74" i="7" s="1"/>
  <c r="CA37" i="7"/>
  <c r="FZ37" i="7" s="1"/>
  <c r="CA38" i="7"/>
  <c r="FZ38" i="7" s="1"/>
  <c r="CA42" i="7"/>
  <c r="FZ42" i="7" s="1"/>
  <c r="CA36" i="7"/>
  <c r="FZ36" i="7" s="1"/>
  <c r="CA46" i="7"/>
  <c r="FZ46" i="7" s="1"/>
  <c r="CA51" i="7"/>
  <c r="FZ51" i="7" s="1"/>
  <c r="CA52" i="7"/>
  <c r="FZ52" i="7" s="1"/>
  <c r="CA63" i="7"/>
  <c r="FZ63" i="7" s="1"/>
  <c r="CA66" i="7"/>
  <c r="FZ66" i="7" s="1"/>
  <c r="CA69" i="7"/>
  <c r="FZ69" i="7" s="1"/>
  <c r="CA33" i="7"/>
  <c r="FZ33" i="7" s="1"/>
  <c r="CA47" i="7"/>
  <c r="FZ47" i="7" s="1"/>
  <c r="CA73" i="7"/>
  <c r="FZ73" i="7" s="1"/>
  <c r="CA32" i="7"/>
  <c r="FZ32" i="7" s="1"/>
  <c r="CA41" i="7"/>
  <c r="FZ41" i="7" s="1"/>
  <c r="CA61" i="7"/>
  <c r="FZ61" i="7" s="1"/>
  <c r="CA67" i="7"/>
  <c r="FZ67" i="7" s="1"/>
  <c r="CA84" i="7"/>
  <c r="FZ84" i="7" s="1"/>
  <c r="CA78" i="7"/>
  <c r="FZ78" i="7" s="1"/>
  <c r="CA35" i="7"/>
  <c r="FZ35" i="7" s="1"/>
  <c r="CA39" i="7"/>
  <c r="FZ39" i="7" s="1"/>
  <c r="CA43" i="7"/>
  <c r="FZ43" i="7" s="1"/>
  <c r="CA48" i="7"/>
  <c r="FZ48" i="7" s="1"/>
  <c r="CA53" i="7"/>
  <c r="FZ53" i="7" s="1"/>
  <c r="CA44" i="7"/>
  <c r="FZ44" i="7" s="1"/>
  <c r="CA55" i="7"/>
  <c r="FZ55" i="7" s="1"/>
  <c r="CA62" i="7"/>
  <c r="FZ62" i="7" s="1"/>
  <c r="CA72" i="7"/>
  <c r="FZ72" i="7" s="1"/>
  <c r="CA71" i="7"/>
  <c r="FZ71" i="7" s="1"/>
  <c r="CA83" i="7"/>
  <c r="FZ83" i="7" s="1"/>
  <c r="CA80" i="7"/>
  <c r="FZ80" i="7" s="1"/>
  <c r="CB101" i="7"/>
  <c r="GA101" i="7" s="1"/>
  <c r="BL11" i="7"/>
  <c r="FK11" i="7" s="1"/>
  <c r="BL23" i="7"/>
  <c r="FK23" i="7" s="1"/>
  <c r="BL37" i="7"/>
  <c r="FK37" i="7" s="1"/>
  <c r="BL8" i="7"/>
  <c r="FK8" i="7" s="1"/>
  <c r="BL7" i="7"/>
  <c r="FK7" i="7" s="1"/>
  <c r="BL17" i="7"/>
  <c r="FK17" i="7" s="1"/>
  <c r="BL21" i="7"/>
  <c r="FK21" i="7" s="1"/>
  <c r="BL32" i="7"/>
  <c r="FK32" i="7" s="1"/>
  <c r="BL9" i="7"/>
  <c r="FK9" i="7" s="1"/>
  <c r="BL15" i="7"/>
  <c r="FK15" i="7" s="1"/>
  <c r="BL26" i="7"/>
  <c r="FK26" i="7" s="1"/>
  <c r="BL6" i="7"/>
  <c r="FK6" i="7" s="1"/>
  <c r="BL13" i="7"/>
  <c r="FK13" i="7" s="1"/>
  <c r="BL16" i="7"/>
  <c r="FK16" i="7" s="1"/>
  <c r="BL22" i="7"/>
  <c r="FK22" i="7" s="1"/>
  <c r="BL25" i="7"/>
  <c r="FK25" i="7" s="1"/>
  <c r="BL18" i="7"/>
  <c r="FK18" i="7" s="1"/>
  <c r="BL33" i="7"/>
  <c r="FK33" i="7" s="1"/>
  <c r="BL10" i="7"/>
  <c r="FK10" i="7" s="1"/>
  <c r="BL12" i="7"/>
  <c r="FK12" i="7" s="1"/>
  <c r="BL19" i="7"/>
  <c r="FK19" i="7" s="1"/>
  <c r="BL14" i="7"/>
  <c r="FK14" i="7" s="1"/>
  <c r="BL30" i="7"/>
  <c r="FK30" i="7" s="1"/>
  <c r="BL4" i="7"/>
  <c r="FK4" i="7" s="1"/>
  <c r="BL20" i="7"/>
  <c r="FK20" i="7" s="1"/>
  <c r="BL29" i="7"/>
  <c r="FK29" i="7" s="1"/>
  <c r="BL24" i="7"/>
  <c r="FK24" i="7" s="1"/>
  <c r="BL49" i="7"/>
  <c r="FK49" i="7" s="1"/>
  <c r="BL54" i="7"/>
  <c r="FK54" i="7" s="1"/>
  <c r="BL53" i="7"/>
  <c r="FK53" i="7" s="1"/>
  <c r="BL66" i="7"/>
  <c r="FK66" i="7" s="1"/>
  <c r="BL72" i="7"/>
  <c r="FK72" i="7" s="1"/>
  <c r="BL27" i="7"/>
  <c r="FK27" i="7" s="1"/>
  <c r="BL34" i="7"/>
  <c r="FK34" i="7" s="1"/>
  <c r="BL50" i="7"/>
  <c r="FK50" i="7" s="1"/>
  <c r="BL76" i="7"/>
  <c r="FK76" i="7" s="1"/>
  <c r="BL69" i="7"/>
  <c r="FK69" i="7" s="1"/>
  <c r="BL5" i="7"/>
  <c r="FK5" i="7" s="1"/>
  <c r="BL36" i="7"/>
  <c r="FK36" i="7" s="1"/>
  <c r="BL41" i="7"/>
  <c r="FK41" i="7" s="1"/>
  <c r="BL70" i="7"/>
  <c r="FK70" i="7" s="1"/>
  <c r="BL87" i="7"/>
  <c r="FK87" i="7" s="1"/>
  <c r="BL81" i="7"/>
  <c r="FK81" i="7" s="1"/>
  <c r="BL31" i="7"/>
  <c r="FK31" i="7" s="1"/>
  <c r="BL38" i="7"/>
  <c r="FK38" i="7" s="1"/>
  <c r="BL46" i="7"/>
  <c r="FK46" i="7" s="1"/>
  <c r="BL51" i="7"/>
  <c r="FK51" i="7" s="1"/>
  <c r="BL47" i="7"/>
  <c r="FK47" i="7" s="1"/>
  <c r="BL58" i="7"/>
  <c r="FK58" i="7" s="1"/>
  <c r="BL45" i="7"/>
  <c r="FK45" i="7" s="1"/>
  <c r="BL65" i="7"/>
  <c r="FK65" i="7" s="1"/>
  <c r="BL74" i="7"/>
  <c r="FK74" i="7" s="1"/>
  <c r="BL56" i="7"/>
  <c r="FK56" i="7" s="1"/>
  <c r="BL42" i="7"/>
  <c r="FK42" i="7" s="1"/>
  <c r="BL52" i="7"/>
  <c r="FK52" i="7" s="1"/>
  <c r="BL61" i="7"/>
  <c r="FK61" i="7" s="1"/>
  <c r="BL63" i="7"/>
  <c r="FK63" i="7" s="1"/>
  <c r="BL68" i="7"/>
  <c r="FK68" i="7" s="1"/>
  <c r="BL39" i="7"/>
  <c r="FK39" i="7" s="1"/>
  <c r="BL35" i="7"/>
  <c r="FK35" i="7" s="1"/>
  <c r="BL55" i="7"/>
  <c r="FK55" i="7" s="1"/>
  <c r="BL62" i="7"/>
  <c r="FK62" i="7" s="1"/>
  <c r="BL79" i="7"/>
  <c r="FK79" i="7" s="1"/>
  <c r="BL40" i="7"/>
  <c r="FK40" i="7" s="1"/>
  <c r="BL48" i="7"/>
  <c r="FK48" i="7" s="1"/>
  <c r="BL57" i="7"/>
  <c r="FK57" i="7" s="1"/>
  <c r="BL73" i="7"/>
  <c r="FK73" i="7" s="1"/>
  <c r="BL67" i="7"/>
  <c r="FK67" i="7" s="1"/>
  <c r="BL84" i="7"/>
  <c r="FK84" i="7" s="1"/>
  <c r="BL78" i="7"/>
  <c r="FK78" i="7" s="1"/>
  <c r="BL28" i="7"/>
  <c r="FK28" i="7" s="1"/>
  <c r="BL43" i="7"/>
  <c r="FK43" i="7" s="1"/>
  <c r="BL44" i="7"/>
  <c r="FK44" i="7" s="1"/>
  <c r="BL60" i="7"/>
  <c r="FK60" i="7" s="1"/>
  <c r="BL59" i="7"/>
  <c r="FK59" i="7" s="1"/>
  <c r="BL64" i="7"/>
  <c r="FK64" i="7" s="1"/>
  <c r="BL71" i="7"/>
  <c r="FK71" i="7" s="1"/>
  <c r="DX6" i="7"/>
  <c r="HW6" i="7" s="1"/>
  <c r="DX23" i="7"/>
  <c r="HW23" i="7" s="1"/>
  <c r="DX37" i="7"/>
  <c r="HW37" i="7" s="1"/>
  <c r="DX7" i="7"/>
  <c r="HW7" i="7" s="1"/>
  <c r="DX17" i="7"/>
  <c r="HW17" i="7" s="1"/>
  <c r="DX9" i="7"/>
  <c r="HW9" i="7" s="1"/>
  <c r="DX26" i="7"/>
  <c r="HW26" i="7" s="1"/>
  <c r="DX24" i="7"/>
  <c r="HW24" i="7" s="1"/>
  <c r="DX13" i="7"/>
  <c r="HW13" i="7" s="1"/>
  <c r="DX16" i="7"/>
  <c r="HW16" i="7" s="1"/>
  <c r="DX22" i="7"/>
  <c r="HW22" i="7" s="1"/>
  <c r="DX25" i="7"/>
  <c r="HW25" i="7" s="1"/>
  <c r="DX33" i="7"/>
  <c r="HW33" i="7" s="1"/>
  <c r="DX8" i="7"/>
  <c r="HW8" i="7" s="1"/>
  <c r="DX10" i="7"/>
  <c r="HW10" i="7" s="1"/>
  <c r="DX12" i="7"/>
  <c r="HW12" i="7" s="1"/>
  <c r="DX19" i="7"/>
  <c r="HW19" i="7" s="1"/>
  <c r="DX18" i="7"/>
  <c r="HW18" i="7" s="1"/>
  <c r="DX30" i="7"/>
  <c r="HW30" i="7" s="1"/>
  <c r="DX4" i="7"/>
  <c r="HW4" i="7" s="1"/>
  <c r="DX20" i="7"/>
  <c r="HW20" i="7" s="1"/>
  <c r="DX11" i="7"/>
  <c r="HW11" i="7" s="1"/>
  <c r="DX29" i="7"/>
  <c r="HW29" i="7" s="1"/>
  <c r="DX5" i="7"/>
  <c r="HW5" i="7" s="1"/>
  <c r="DX14" i="7"/>
  <c r="HW14" i="7" s="1"/>
  <c r="DX28" i="7"/>
  <c r="HW28" i="7" s="1"/>
  <c r="DX32" i="7"/>
  <c r="HW32" i="7" s="1"/>
  <c r="DX35" i="7"/>
  <c r="HW35" i="7" s="1"/>
  <c r="DX49" i="7"/>
  <c r="HW49" i="7" s="1"/>
  <c r="DX54" i="7"/>
  <c r="HW54" i="7" s="1"/>
  <c r="DX72" i="7"/>
  <c r="HW72" i="7" s="1"/>
  <c r="DX15" i="7"/>
  <c r="HW15" i="7" s="1"/>
  <c r="DX38" i="7"/>
  <c r="HW38" i="7" s="1"/>
  <c r="DX50" i="7"/>
  <c r="HW50" i="7" s="1"/>
  <c r="DX76" i="7"/>
  <c r="HW76" i="7" s="1"/>
  <c r="DX27" i="7"/>
  <c r="HW27" i="7" s="1"/>
  <c r="DX36" i="7"/>
  <c r="HW36" i="7" s="1"/>
  <c r="DX39" i="7"/>
  <c r="HW39" i="7" s="1"/>
  <c r="DX61" i="7"/>
  <c r="HW61" i="7" s="1"/>
  <c r="DX64" i="7"/>
  <c r="HW64" i="7" s="1"/>
  <c r="DX70" i="7"/>
  <c r="HW70" i="7" s="1"/>
  <c r="DX69" i="7"/>
  <c r="HW69" i="7" s="1"/>
  <c r="DX87" i="7"/>
  <c r="HW87" i="7" s="1"/>
  <c r="DX81" i="7"/>
  <c r="HW81" i="7" s="1"/>
  <c r="DX46" i="7"/>
  <c r="HW46" i="7" s="1"/>
  <c r="DX51" i="7"/>
  <c r="HW51" i="7" s="1"/>
  <c r="DX47" i="7"/>
  <c r="HW47" i="7" s="1"/>
  <c r="DX58" i="7"/>
  <c r="HW58" i="7" s="1"/>
  <c r="DX74" i="7"/>
  <c r="HW74" i="7" s="1"/>
  <c r="DX31" i="7"/>
  <c r="HW31" i="7" s="1"/>
  <c r="DX42" i="7"/>
  <c r="HW42" i="7" s="1"/>
  <c r="DX52" i="7"/>
  <c r="HW52" i="7" s="1"/>
  <c r="DX63" i="7"/>
  <c r="HW63" i="7" s="1"/>
  <c r="DX45" i="7"/>
  <c r="HW45" i="7" s="1"/>
  <c r="DX68" i="7"/>
  <c r="HW68" i="7" s="1"/>
  <c r="DX56" i="7"/>
  <c r="HW56" i="7" s="1"/>
  <c r="DX62" i="7"/>
  <c r="HW62" i="7" s="1"/>
  <c r="DX65" i="7"/>
  <c r="HW65" i="7" s="1"/>
  <c r="DX53" i="7"/>
  <c r="HW53" i="7" s="1"/>
  <c r="DX79" i="7"/>
  <c r="HW79" i="7" s="1"/>
  <c r="DX21" i="7"/>
  <c r="HW21" i="7" s="1"/>
  <c r="DX40" i="7"/>
  <c r="HW40" i="7" s="1"/>
  <c r="DX43" i="7"/>
  <c r="HW43" i="7" s="1"/>
  <c r="DX48" i="7"/>
  <c r="HW48" i="7" s="1"/>
  <c r="DX57" i="7"/>
  <c r="HW57" i="7" s="1"/>
  <c r="DX73" i="7"/>
  <c r="HW73" i="7" s="1"/>
  <c r="DX67" i="7"/>
  <c r="HW67" i="7" s="1"/>
  <c r="DX66" i="7"/>
  <c r="HW66" i="7" s="1"/>
  <c r="DX84" i="7"/>
  <c r="HW84" i="7" s="1"/>
  <c r="DX78" i="7"/>
  <c r="HW78" i="7" s="1"/>
  <c r="DX34" i="7"/>
  <c r="HW34" i="7" s="1"/>
  <c r="DX44" i="7"/>
  <c r="HW44" i="7" s="1"/>
  <c r="DX41" i="7"/>
  <c r="HW41" i="7" s="1"/>
  <c r="DX55" i="7"/>
  <c r="HW55" i="7" s="1"/>
  <c r="DX60" i="7"/>
  <c r="HW60" i="7" s="1"/>
  <c r="DX59" i="7"/>
  <c r="HW59" i="7" s="1"/>
  <c r="DX71" i="7"/>
  <c r="HW71" i="7" s="1"/>
  <c r="BL102" i="7"/>
  <c r="FK102" i="7" s="1"/>
  <c r="CD91" i="7"/>
  <c r="GC91" i="7" s="1"/>
  <c r="AQ5" i="7"/>
  <c r="EP5" i="7" s="1"/>
  <c r="AQ21" i="7"/>
  <c r="EP21" i="7" s="1"/>
  <c r="AQ15" i="7"/>
  <c r="EP15" i="7" s="1"/>
  <c r="AQ19" i="7"/>
  <c r="EP19" i="7" s="1"/>
  <c r="AQ30" i="7"/>
  <c r="EP30" i="7" s="1"/>
  <c r="AQ6" i="7"/>
  <c r="EP6" i="7" s="1"/>
  <c r="AQ7" i="7"/>
  <c r="EP7" i="7" s="1"/>
  <c r="AQ16" i="7"/>
  <c r="EP16" i="7" s="1"/>
  <c r="AQ28" i="7"/>
  <c r="EP28" i="7" s="1"/>
  <c r="AQ24" i="7"/>
  <c r="EP24" i="7" s="1"/>
  <c r="AQ38" i="7"/>
  <c r="EP38" i="7" s="1"/>
  <c r="AQ12" i="7"/>
  <c r="EP12" i="7" s="1"/>
  <c r="AQ18" i="7"/>
  <c r="EP18" i="7" s="1"/>
  <c r="AQ8" i="7"/>
  <c r="EP8" i="7" s="1"/>
  <c r="AQ4" i="7"/>
  <c r="EP4" i="7" s="1"/>
  <c r="AQ27" i="7"/>
  <c r="EP27" i="7" s="1"/>
  <c r="AQ22" i="7"/>
  <c r="EP22" i="7" s="1"/>
  <c r="AQ14" i="7"/>
  <c r="EP14" i="7" s="1"/>
  <c r="AQ10" i="7"/>
  <c r="EP10" i="7" s="1"/>
  <c r="AQ17" i="7"/>
  <c r="EP17" i="7" s="1"/>
  <c r="AQ23" i="7"/>
  <c r="EP23" i="7" s="1"/>
  <c r="AQ26" i="7"/>
  <c r="EP26" i="7" s="1"/>
  <c r="AQ34" i="7"/>
  <c r="EP34" i="7" s="1"/>
  <c r="AQ11" i="7"/>
  <c r="EP11" i="7" s="1"/>
  <c r="AQ41" i="7"/>
  <c r="EP41" i="7" s="1"/>
  <c r="AQ33" i="7"/>
  <c r="EP33" i="7" s="1"/>
  <c r="AQ44" i="7"/>
  <c r="EP44" i="7" s="1"/>
  <c r="AQ49" i="7"/>
  <c r="EP49" i="7" s="1"/>
  <c r="AQ58" i="7"/>
  <c r="EP58" i="7" s="1"/>
  <c r="AQ74" i="7"/>
  <c r="EP74" i="7" s="1"/>
  <c r="AQ68" i="7"/>
  <c r="EP68" i="7" s="1"/>
  <c r="AQ67" i="7"/>
  <c r="EP67" i="7" s="1"/>
  <c r="AQ85" i="7"/>
  <c r="EP85" i="7" s="1"/>
  <c r="AQ31" i="7"/>
  <c r="EP31" i="7" s="1"/>
  <c r="AQ35" i="7"/>
  <c r="EP35" i="7" s="1"/>
  <c r="AQ45" i="7"/>
  <c r="EP45" i="7" s="1"/>
  <c r="AQ56" i="7"/>
  <c r="EP56" i="7" s="1"/>
  <c r="AQ61" i="7"/>
  <c r="EP61" i="7" s="1"/>
  <c r="AQ46" i="7"/>
  <c r="EP46" i="7" s="1"/>
  <c r="AQ60" i="7"/>
  <c r="EP60" i="7" s="1"/>
  <c r="AQ72" i="7"/>
  <c r="EP72" i="7" s="1"/>
  <c r="AQ20" i="7"/>
  <c r="EP20" i="7" s="1"/>
  <c r="AQ50" i="7"/>
  <c r="EP50" i="7" s="1"/>
  <c r="AQ55" i="7"/>
  <c r="EP55" i="7" s="1"/>
  <c r="AQ57" i="7"/>
  <c r="EP57" i="7" s="1"/>
  <c r="AQ73" i="7"/>
  <c r="EP73" i="7" s="1"/>
  <c r="AQ39" i="7"/>
  <c r="EP39" i="7" s="1"/>
  <c r="AQ29" i="7"/>
  <c r="EP29" i="7" s="1"/>
  <c r="AQ51" i="7"/>
  <c r="EP51" i="7" s="1"/>
  <c r="AQ77" i="7"/>
  <c r="EP77" i="7" s="1"/>
  <c r="AQ37" i="7"/>
  <c r="EP37" i="7" s="1"/>
  <c r="AQ40" i="7"/>
  <c r="EP40" i="7" s="1"/>
  <c r="AQ71" i="7"/>
  <c r="EP71" i="7" s="1"/>
  <c r="AQ88" i="7"/>
  <c r="EP88" i="7" s="1"/>
  <c r="AQ82" i="7"/>
  <c r="EP82" i="7" s="1"/>
  <c r="AQ9" i="7"/>
  <c r="EP9" i="7" s="1"/>
  <c r="AQ32" i="7"/>
  <c r="EP32" i="7" s="1"/>
  <c r="AQ47" i="7"/>
  <c r="EP47" i="7" s="1"/>
  <c r="AQ52" i="7"/>
  <c r="EP52" i="7" s="1"/>
  <c r="AQ48" i="7"/>
  <c r="EP48" i="7" s="1"/>
  <c r="AQ59" i="7"/>
  <c r="EP59" i="7" s="1"/>
  <c r="AQ75" i="7"/>
  <c r="EP75" i="7" s="1"/>
  <c r="AQ62" i="7"/>
  <c r="EP62" i="7" s="1"/>
  <c r="AQ76" i="7"/>
  <c r="EP76" i="7" s="1"/>
  <c r="AQ25" i="7"/>
  <c r="EP25" i="7" s="1"/>
  <c r="AQ43" i="7"/>
  <c r="EP43" i="7" s="1"/>
  <c r="AQ53" i="7"/>
  <c r="EP53" i="7" s="1"/>
  <c r="AQ42" i="7"/>
  <c r="EP42" i="7" s="1"/>
  <c r="AQ64" i="7"/>
  <c r="EP64" i="7" s="1"/>
  <c r="AQ36" i="7"/>
  <c r="EP36" i="7" s="1"/>
  <c r="AQ65" i="7"/>
  <c r="EP65" i="7" s="1"/>
  <c r="AQ69" i="7"/>
  <c r="EP69" i="7" s="1"/>
  <c r="AQ66" i="7"/>
  <c r="EP66" i="7" s="1"/>
  <c r="AQ70" i="7"/>
  <c r="EP70" i="7" s="1"/>
  <c r="AQ13" i="7"/>
  <c r="EP13" i="7" s="1"/>
  <c r="AQ54" i="7"/>
  <c r="EP54" i="7" s="1"/>
  <c r="AQ63" i="7"/>
  <c r="EP63" i="7" s="1"/>
  <c r="AQ80" i="7"/>
  <c r="EP80" i="7" s="1"/>
  <c r="DC5" i="7"/>
  <c r="HB5" i="7" s="1"/>
  <c r="DC21" i="7"/>
  <c r="HB21" i="7" s="1"/>
  <c r="DC30" i="7"/>
  <c r="HB30" i="7" s="1"/>
  <c r="DC20" i="7"/>
  <c r="HB20" i="7" s="1"/>
  <c r="DC19" i="7"/>
  <c r="HB19" i="7" s="1"/>
  <c r="DC28" i="7"/>
  <c r="HB28" i="7" s="1"/>
  <c r="DC24" i="7"/>
  <c r="HB24" i="7" s="1"/>
  <c r="DC38" i="7"/>
  <c r="HB38" i="7" s="1"/>
  <c r="DC32" i="7"/>
  <c r="HB32" i="7" s="1"/>
  <c r="DC11" i="7"/>
  <c r="HB11" i="7" s="1"/>
  <c r="DC7" i="7"/>
  <c r="HB7" i="7" s="1"/>
  <c r="DC18" i="7"/>
  <c r="HB18" i="7" s="1"/>
  <c r="DC26" i="7"/>
  <c r="HB26" i="7" s="1"/>
  <c r="DC8" i="7"/>
  <c r="HB8" i="7" s="1"/>
  <c r="DC13" i="7"/>
  <c r="HB13" i="7" s="1"/>
  <c r="DC14" i="7"/>
  <c r="HB14" i="7" s="1"/>
  <c r="DC12" i="7"/>
  <c r="HB12" i="7" s="1"/>
  <c r="DC15" i="7"/>
  <c r="HB15" i="7" s="1"/>
  <c r="DC17" i="7"/>
  <c r="HB17" i="7" s="1"/>
  <c r="DC23" i="7"/>
  <c r="HB23" i="7" s="1"/>
  <c r="DC22" i="7"/>
  <c r="HB22" i="7" s="1"/>
  <c r="DC6" i="7"/>
  <c r="HB6" i="7" s="1"/>
  <c r="DC10" i="7"/>
  <c r="HB10" i="7" s="1"/>
  <c r="DC16" i="7"/>
  <c r="HB16" i="7" s="1"/>
  <c r="DC41" i="7"/>
  <c r="HB41" i="7" s="1"/>
  <c r="DC44" i="7"/>
  <c r="HB44" i="7" s="1"/>
  <c r="DC49" i="7"/>
  <c r="HB49" i="7" s="1"/>
  <c r="DC58" i="7"/>
  <c r="HB58" i="7" s="1"/>
  <c r="DC74" i="7"/>
  <c r="HB74" i="7" s="1"/>
  <c r="DC68" i="7"/>
  <c r="HB68" i="7" s="1"/>
  <c r="DC67" i="7"/>
  <c r="HB67" i="7" s="1"/>
  <c r="DC62" i="7"/>
  <c r="HB62" i="7" s="1"/>
  <c r="DC85" i="7"/>
  <c r="HB85" i="7" s="1"/>
  <c r="DC35" i="7"/>
  <c r="HB35" i="7" s="1"/>
  <c r="DC25" i="7"/>
  <c r="HB25" i="7" s="1"/>
  <c r="DC45" i="7"/>
  <c r="HB45" i="7" s="1"/>
  <c r="DC42" i="7"/>
  <c r="HB42" i="7" s="1"/>
  <c r="DC56" i="7"/>
  <c r="HB56" i="7" s="1"/>
  <c r="DC61" i="7"/>
  <c r="HB61" i="7" s="1"/>
  <c r="DC60" i="7"/>
  <c r="HB60" i="7" s="1"/>
  <c r="DC65" i="7"/>
  <c r="HB65" i="7" s="1"/>
  <c r="DC72" i="7"/>
  <c r="HB72" i="7" s="1"/>
  <c r="DC31" i="7"/>
  <c r="HB31" i="7" s="1"/>
  <c r="DC34" i="7"/>
  <c r="HB34" i="7" s="1"/>
  <c r="DC39" i="7"/>
  <c r="HB39" i="7" s="1"/>
  <c r="DC50" i="7"/>
  <c r="HB50" i="7" s="1"/>
  <c r="DC54" i="7"/>
  <c r="HB54" i="7" s="1"/>
  <c r="DC46" i="7"/>
  <c r="HB46" i="7" s="1"/>
  <c r="DC55" i="7"/>
  <c r="HB55" i="7" s="1"/>
  <c r="DC73" i="7"/>
  <c r="HB73" i="7" s="1"/>
  <c r="DC51" i="7"/>
  <c r="HB51" i="7" s="1"/>
  <c r="DC57" i="7"/>
  <c r="HB57" i="7" s="1"/>
  <c r="DC66" i="7"/>
  <c r="HB66" i="7" s="1"/>
  <c r="DC77" i="7"/>
  <c r="HB77" i="7" s="1"/>
  <c r="DC27" i="7"/>
  <c r="HB27" i="7" s="1"/>
  <c r="DC37" i="7"/>
  <c r="HB37" i="7" s="1"/>
  <c r="DC29" i="7"/>
  <c r="HB29" i="7" s="1"/>
  <c r="DC40" i="7"/>
  <c r="HB40" i="7" s="1"/>
  <c r="DC36" i="7"/>
  <c r="HB36" i="7" s="1"/>
  <c r="DC71" i="7"/>
  <c r="HB71" i="7" s="1"/>
  <c r="DC82" i="7"/>
  <c r="HB82" i="7" s="1"/>
  <c r="DC47" i="7"/>
  <c r="HB47" i="7" s="1"/>
  <c r="DC52" i="7"/>
  <c r="HB52" i="7" s="1"/>
  <c r="DC48" i="7"/>
  <c r="HB48" i="7" s="1"/>
  <c r="DC59" i="7"/>
  <c r="HB59" i="7" s="1"/>
  <c r="DC75" i="7"/>
  <c r="HB75" i="7" s="1"/>
  <c r="DC9" i="7"/>
  <c r="HB9" i="7" s="1"/>
  <c r="DC33" i="7"/>
  <c r="HB33" i="7" s="1"/>
  <c r="DC53" i="7"/>
  <c r="HB53" i="7" s="1"/>
  <c r="DC43" i="7"/>
  <c r="HB43" i="7" s="1"/>
  <c r="DC64" i="7"/>
  <c r="HB64" i="7" s="1"/>
  <c r="DC69" i="7"/>
  <c r="HB69" i="7" s="1"/>
  <c r="DC4" i="7"/>
  <c r="HB4" i="7" s="1"/>
  <c r="DC63" i="7"/>
  <c r="HB63" i="7" s="1"/>
  <c r="DC80" i="7"/>
  <c r="HB80" i="7" s="1"/>
  <c r="DC70" i="7"/>
  <c r="HB70" i="7" s="1"/>
  <c r="CU3" i="7"/>
  <c r="GT3" i="7" s="1"/>
  <c r="EE102" i="7"/>
  <c r="ID102" i="7" s="1"/>
  <c r="BS102" i="7"/>
  <c r="FR102" i="7" s="1"/>
  <c r="CC100" i="7"/>
  <c r="GB100" i="7" s="1"/>
  <c r="DZ75" i="7"/>
  <c r="HY75" i="7" s="1"/>
  <c r="CV9" i="7"/>
  <c r="GU9" i="7" s="1"/>
  <c r="CV10" i="7"/>
  <c r="GU10" i="7" s="1"/>
  <c r="CV16" i="7"/>
  <c r="GU16" i="7" s="1"/>
  <c r="CV11" i="7"/>
  <c r="GU11" i="7" s="1"/>
  <c r="CV18" i="7"/>
  <c r="GU18" i="7" s="1"/>
  <c r="CV17" i="7"/>
  <c r="GU17" i="7" s="1"/>
  <c r="CV27" i="7"/>
  <c r="GU27" i="7" s="1"/>
  <c r="CV5" i="7"/>
  <c r="GU5" i="7" s="1"/>
  <c r="CV6" i="7"/>
  <c r="GU6" i="7" s="1"/>
  <c r="CV13" i="7"/>
  <c r="GU13" i="7" s="1"/>
  <c r="CV23" i="7"/>
  <c r="GU23" i="7" s="1"/>
  <c r="CV4" i="7"/>
  <c r="GU4" i="7" s="1"/>
  <c r="CV19" i="7"/>
  <c r="GU19" i="7" s="1"/>
  <c r="CV28" i="7"/>
  <c r="GU28" i="7" s="1"/>
  <c r="CV8" i="7"/>
  <c r="GU8" i="7" s="1"/>
  <c r="CV22" i="7"/>
  <c r="GU22" i="7" s="1"/>
  <c r="CV30" i="7"/>
  <c r="GU30" i="7" s="1"/>
  <c r="CV12" i="7"/>
  <c r="GU12" i="7" s="1"/>
  <c r="CV15" i="7"/>
  <c r="GU15" i="7" s="1"/>
  <c r="CV14" i="7"/>
  <c r="GU14" i="7" s="1"/>
  <c r="CV29" i="7"/>
  <c r="GU29" i="7" s="1"/>
  <c r="CV31" i="7"/>
  <c r="GU31" i="7" s="1"/>
  <c r="CV25" i="7"/>
  <c r="GU25" i="7" s="1"/>
  <c r="CV44" i="7"/>
  <c r="GU44" i="7" s="1"/>
  <c r="CV69" i="7"/>
  <c r="GU69" i="7" s="1"/>
  <c r="CV60" i="7"/>
  <c r="GU60" i="7" s="1"/>
  <c r="CV80" i="7"/>
  <c r="GU80" i="7" s="1"/>
  <c r="CV20" i="7"/>
  <c r="GU20" i="7" s="1"/>
  <c r="CV32" i="7"/>
  <c r="GU32" i="7" s="1"/>
  <c r="CV39" i="7"/>
  <c r="GU39" i="7" s="1"/>
  <c r="CV49" i="7"/>
  <c r="GU49" i="7" s="1"/>
  <c r="CV56" i="7"/>
  <c r="GU56" i="7" s="1"/>
  <c r="CV55" i="7"/>
  <c r="GU55" i="7" s="1"/>
  <c r="CV74" i="7"/>
  <c r="GU74" i="7" s="1"/>
  <c r="CV67" i="7"/>
  <c r="GU67" i="7" s="1"/>
  <c r="CV85" i="7"/>
  <c r="GU85" i="7" s="1"/>
  <c r="CV21" i="7"/>
  <c r="GU21" i="7" s="1"/>
  <c r="CV33" i="7"/>
  <c r="GU33" i="7" s="1"/>
  <c r="CV41" i="7"/>
  <c r="GU41" i="7" s="1"/>
  <c r="CV45" i="7"/>
  <c r="GU45" i="7" s="1"/>
  <c r="CV50" i="7"/>
  <c r="GU50" i="7" s="1"/>
  <c r="CV51" i="7"/>
  <c r="GU51" i="7" s="1"/>
  <c r="CV62" i="7"/>
  <c r="GU62" i="7" s="1"/>
  <c r="CV68" i="7"/>
  <c r="GU68" i="7" s="1"/>
  <c r="CV7" i="7"/>
  <c r="GU7" i="7" s="1"/>
  <c r="CV40" i="7"/>
  <c r="GU40" i="7" s="1"/>
  <c r="CV46" i="7"/>
  <c r="GU46" i="7" s="1"/>
  <c r="CV72" i="7"/>
  <c r="GU72" i="7" s="1"/>
  <c r="CV54" i="7"/>
  <c r="GU54" i="7" s="1"/>
  <c r="CV64" i="7"/>
  <c r="GU64" i="7" s="1"/>
  <c r="CV66" i="7"/>
  <c r="GU66" i="7" s="1"/>
  <c r="CV65" i="7"/>
  <c r="GU65" i="7" s="1"/>
  <c r="CV83" i="7"/>
  <c r="GU83" i="7" s="1"/>
  <c r="CV77" i="7"/>
  <c r="GU77" i="7" s="1"/>
  <c r="CV24" i="7"/>
  <c r="GU24" i="7" s="1"/>
  <c r="CV34" i="7"/>
  <c r="GU34" i="7" s="1"/>
  <c r="CV36" i="7"/>
  <c r="GU36" i="7" s="1"/>
  <c r="CV47" i="7"/>
  <c r="GU47" i="7" s="1"/>
  <c r="CV52" i="7"/>
  <c r="GU52" i="7" s="1"/>
  <c r="CV43" i="7"/>
  <c r="GU43" i="7" s="1"/>
  <c r="CV61" i="7"/>
  <c r="GU61" i="7" s="1"/>
  <c r="CV71" i="7"/>
  <c r="GU71" i="7" s="1"/>
  <c r="CV70" i="7"/>
  <c r="GU70" i="7" s="1"/>
  <c r="CV38" i="7"/>
  <c r="GU38" i="7" s="1"/>
  <c r="CV26" i="7"/>
  <c r="GU26" i="7" s="1"/>
  <c r="CV48" i="7"/>
  <c r="GU48" i="7" s="1"/>
  <c r="CV57" i="7"/>
  <c r="GU57" i="7" s="1"/>
  <c r="CV59" i="7"/>
  <c r="GU59" i="7" s="1"/>
  <c r="CV63" i="7"/>
  <c r="GU63" i="7" s="1"/>
  <c r="CV75" i="7"/>
  <c r="GU75" i="7" s="1"/>
  <c r="CV37" i="7"/>
  <c r="GU37" i="7" s="1"/>
  <c r="CV42" i="7"/>
  <c r="GU42" i="7" s="1"/>
  <c r="CV53" i="7"/>
  <c r="GU53" i="7" s="1"/>
  <c r="CV35" i="7"/>
  <c r="GU35" i="7" s="1"/>
  <c r="CV58" i="7"/>
  <c r="GU58" i="7" s="1"/>
  <c r="CV76" i="7"/>
  <c r="GU76" i="7" s="1"/>
  <c r="DJ3" i="7"/>
  <c r="HI3" i="7" s="1"/>
  <c r="DS101" i="7"/>
  <c r="HR101" i="7" s="1"/>
  <c r="BG101" i="7"/>
  <c r="FF101" i="7" s="1"/>
  <c r="CR100" i="7"/>
  <c r="GQ100" i="7" s="1"/>
  <c r="BK98" i="7"/>
  <c r="FJ98" i="7" s="1"/>
  <c r="BD93" i="7"/>
  <c r="FC93" i="7" s="1"/>
  <c r="BY15" i="7"/>
  <c r="FX15" i="7" s="1"/>
  <c r="BY12" i="7"/>
  <c r="FX12" i="7" s="1"/>
  <c r="BY21" i="7"/>
  <c r="FX21" i="7" s="1"/>
  <c r="BY24" i="7"/>
  <c r="FX24" i="7" s="1"/>
  <c r="BY32" i="7"/>
  <c r="FX32" i="7" s="1"/>
  <c r="BY9" i="7"/>
  <c r="FX9" i="7" s="1"/>
  <c r="BY18" i="7"/>
  <c r="FX18" i="7" s="1"/>
  <c r="BY29" i="7"/>
  <c r="FX29" i="7" s="1"/>
  <c r="BY19" i="7"/>
  <c r="FX19" i="7" s="1"/>
  <c r="BY14" i="7"/>
  <c r="FX14" i="7" s="1"/>
  <c r="BY17" i="7"/>
  <c r="FX17" i="7" s="1"/>
  <c r="BY28" i="7"/>
  <c r="FX28" i="7" s="1"/>
  <c r="BY8" i="7"/>
  <c r="FX8" i="7" s="1"/>
  <c r="BY11" i="7"/>
  <c r="FX11" i="7" s="1"/>
  <c r="BY23" i="7"/>
  <c r="FX23" i="7" s="1"/>
  <c r="BY10" i="7"/>
  <c r="FX10" i="7" s="1"/>
  <c r="BY20" i="7"/>
  <c r="FX20" i="7" s="1"/>
  <c r="BY22" i="7"/>
  <c r="FX22" i="7" s="1"/>
  <c r="BY7" i="7"/>
  <c r="FX7" i="7" s="1"/>
  <c r="BY6" i="7"/>
  <c r="FX6" i="7" s="1"/>
  <c r="BY4" i="7"/>
  <c r="FX4" i="7" s="1"/>
  <c r="BY5" i="7"/>
  <c r="FX5" i="7" s="1"/>
  <c r="BY16" i="7"/>
  <c r="FX16" i="7" s="1"/>
  <c r="BY13" i="7"/>
  <c r="FX13" i="7" s="1"/>
  <c r="BY31" i="7"/>
  <c r="FX31" i="7" s="1"/>
  <c r="BY25" i="7"/>
  <c r="FX25" i="7" s="1"/>
  <c r="BY37" i="7"/>
  <c r="FX37" i="7" s="1"/>
  <c r="BY45" i="7"/>
  <c r="FX45" i="7" s="1"/>
  <c r="BY50" i="7"/>
  <c r="FX50" i="7" s="1"/>
  <c r="BY46" i="7"/>
  <c r="FX46" i="7" s="1"/>
  <c r="BY57" i="7"/>
  <c r="FX57" i="7" s="1"/>
  <c r="BY64" i="7"/>
  <c r="FX64" i="7" s="1"/>
  <c r="BY74" i="7"/>
  <c r="FX74" i="7" s="1"/>
  <c r="BY73" i="7"/>
  <c r="FX73" i="7" s="1"/>
  <c r="BY76" i="7"/>
  <c r="FX76" i="7" s="1"/>
  <c r="BY36" i="7"/>
  <c r="FX36" i="7" s="1"/>
  <c r="BY41" i="7"/>
  <c r="FX41" i="7" s="1"/>
  <c r="BY51" i="7"/>
  <c r="FX51" i="7" s="1"/>
  <c r="BY60" i="7"/>
  <c r="FX60" i="7" s="1"/>
  <c r="BY62" i="7"/>
  <c r="FX62" i="7" s="1"/>
  <c r="BY66" i="7"/>
  <c r="FX66" i="7" s="1"/>
  <c r="BY67" i="7"/>
  <c r="FX67" i="7" s="1"/>
  <c r="BY63" i="7"/>
  <c r="FX63" i="7" s="1"/>
  <c r="BY44" i="7"/>
  <c r="FX44" i="7" s="1"/>
  <c r="BY61" i="7"/>
  <c r="FX61" i="7" s="1"/>
  <c r="BY78" i="7"/>
  <c r="FX78" i="7" s="1"/>
  <c r="BY26" i="7"/>
  <c r="FX26" i="7" s="1"/>
  <c r="BY27" i="7"/>
  <c r="FX27" i="7" s="1"/>
  <c r="BY39" i="7"/>
  <c r="FX39" i="7" s="1"/>
  <c r="BY47" i="7"/>
  <c r="FX47" i="7" s="1"/>
  <c r="BY56" i="7"/>
  <c r="FX56" i="7" s="1"/>
  <c r="BY52" i="7"/>
  <c r="FX52" i="7" s="1"/>
  <c r="BY72" i="7"/>
  <c r="FX72" i="7" s="1"/>
  <c r="BY83" i="7"/>
  <c r="FX83" i="7" s="1"/>
  <c r="BY33" i="7"/>
  <c r="FX33" i="7" s="1"/>
  <c r="BY38" i="7"/>
  <c r="FX38" i="7" s="1"/>
  <c r="BY42" i="7"/>
  <c r="FX42" i="7" s="1"/>
  <c r="BY43" i="7"/>
  <c r="FX43" i="7" s="1"/>
  <c r="BY59" i="7"/>
  <c r="FX59" i="7" s="1"/>
  <c r="BY58" i="7"/>
  <c r="FX58" i="7" s="1"/>
  <c r="BY70" i="7"/>
  <c r="FX70" i="7" s="1"/>
  <c r="BY34" i="7"/>
  <c r="FX34" i="7" s="1"/>
  <c r="BY48" i="7"/>
  <c r="FX48" i="7" s="1"/>
  <c r="BY53" i="7"/>
  <c r="FX53" i="7" s="1"/>
  <c r="BY54" i="7"/>
  <c r="FX54" i="7" s="1"/>
  <c r="BY65" i="7"/>
  <c r="FX65" i="7" s="1"/>
  <c r="BY71" i="7"/>
  <c r="FX71" i="7" s="1"/>
  <c r="BY30" i="7"/>
  <c r="FX30" i="7" s="1"/>
  <c r="BY49" i="7"/>
  <c r="FX49" i="7" s="1"/>
  <c r="BY75" i="7"/>
  <c r="FX75" i="7" s="1"/>
  <c r="BY55" i="7"/>
  <c r="FX55" i="7" s="1"/>
  <c r="BY35" i="7"/>
  <c r="FX35" i="7" s="1"/>
  <c r="BY40" i="7"/>
  <c r="FX40" i="7" s="1"/>
  <c r="BY69" i="7"/>
  <c r="FX69" i="7" s="1"/>
  <c r="BY86" i="7"/>
  <c r="FX86" i="7" s="1"/>
  <c r="BY80" i="7"/>
  <c r="FX80" i="7" s="1"/>
  <c r="EG3" i="7"/>
  <c r="IF3" i="7" s="1"/>
  <c r="BU3" i="7"/>
  <c r="FT3" i="7" s="1"/>
  <c r="DE102" i="7"/>
  <c r="HD102" i="7" s="1"/>
  <c r="AS102" i="7"/>
  <c r="ER102" i="7" s="1"/>
  <c r="CD101" i="7"/>
  <c r="GC101" i="7" s="1"/>
  <c r="DO100" i="7"/>
  <c r="HN100" i="7" s="1"/>
  <c r="DZ99" i="7"/>
  <c r="HY99" i="7" s="1"/>
  <c r="AL95" i="7"/>
  <c r="EK95" i="7" s="1"/>
  <c r="EB89" i="7"/>
  <c r="IA89" i="7" s="1"/>
  <c r="BB21" i="7"/>
  <c r="FA21" i="7" s="1"/>
  <c r="BB25" i="7"/>
  <c r="FA25" i="7" s="1"/>
  <c r="BB22" i="7"/>
  <c r="FA22" i="7" s="1"/>
  <c r="BB23" i="7"/>
  <c r="FA23" i="7" s="1"/>
  <c r="BB39" i="7"/>
  <c r="FA39" i="7" s="1"/>
  <c r="BB19" i="7"/>
  <c r="FA19" i="7" s="1"/>
  <c r="BB30" i="7"/>
  <c r="FA30" i="7" s="1"/>
  <c r="BB5" i="7"/>
  <c r="FA5" i="7" s="1"/>
  <c r="BB9" i="7"/>
  <c r="FA9" i="7" s="1"/>
  <c r="BB8" i="7"/>
  <c r="FA8" i="7" s="1"/>
  <c r="BB16" i="7"/>
  <c r="FA16" i="7" s="1"/>
  <c r="BB13" i="7"/>
  <c r="FA13" i="7" s="1"/>
  <c r="BB15" i="7"/>
  <c r="FA15" i="7" s="1"/>
  <c r="BB14" i="7"/>
  <c r="FA14" i="7" s="1"/>
  <c r="BB18" i="7"/>
  <c r="FA18" i="7" s="1"/>
  <c r="BB24" i="7"/>
  <c r="FA24" i="7" s="1"/>
  <c r="BB17" i="7"/>
  <c r="FA17" i="7" s="1"/>
  <c r="BB11" i="7"/>
  <c r="FA11" i="7" s="1"/>
  <c r="BB26" i="7"/>
  <c r="FA26" i="7" s="1"/>
  <c r="BB10" i="7"/>
  <c r="FA10" i="7" s="1"/>
  <c r="BB32" i="7"/>
  <c r="FA32" i="7" s="1"/>
  <c r="BB28" i="7"/>
  <c r="FA28" i="7" s="1"/>
  <c r="BB4" i="7"/>
  <c r="FA4" i="7" s="1"/>
  <c r="BB6" i="7"/>
  <c r="FA6" i="7" s="1"/>
  <c r="BB31" i="7"/>
  <c r="FA31" i="7" s="1"/>
  <c r="BB35" i="7"/>
  <c r="FA35" i="7" s="1"/>
  <c r="BB34" i="7"/>
  <c r="FA34" i="7" s="1"/>
  <c r="BB40" i="7"/>
  <c r="FA40" i="7" s="1"/>
  <c r="BB51" i="7"/>
  <c r="FA51" i="7" s="1"/>
  <c r="BB43" i="7"/>
  <c r="FA43" i="7" s="1"/>
  <c r="BB56" i="7"/>
  <c r="FA56" i="7" s="1"/>
  <c r="BB63" i="7"/>
  <c r="FA63" i="7" s="1"/>
  <c r="BB74" i="7"/>
  <c r="FA74" i="7" s="1"/>
  <c r="BB52" i="7"/>
  <c r="FA52" i="7" s="1"/>
  <c r="BB67" i="7"/>
  <c r="FA67" i="7" s="1"/>
  <c r="BB78" i="7"/>
  <c r="FA78" i="7" s="1"/>
  <c r="BB38" i="7"/>
  <c r="FA38" i="7" s="1"/>
  <c r="BB41" i="7"/>
  <c r="FA41" i="7" s="1"/>
  <c r="BB72" i="7"/>
  <c r="FA72" i="7" s="1"/>
  <c r="BB83" i="7"/>
  <c r="FA83" i="7" s="1"/>
  <c r="BB20" i="7"/>
  <c r="FA20" i="7" s="1"/>
  <c r="BB48" i="7"/>
  <c r="FA48" i="7" s="1"/>
  <c r="BB53" i="7"/>
  <c r="FA53" i="7" s="1"/>
  <c r="BB49" i="7"/>
  <c r="FA49" i="7" s="1"/>
  <c r="BB60" i="7"/>
  <c r="FA60" i="7" s="1"/>
  <c r="BB76" i="7"/>
  <c r="FA76" i="7" s="1"/>
  <c r="BB12" i="7"/>
  <c r="FA12" i="7" s="1"/>
  <c r="BB27" i="7"/>
  <c r="FA27" i="7" s="1"/>
  <c r="BB29" i="7"/>
  <c r="FA29" i="7" s="1"/>
  <c r="BB54" i="7"/>
  <c r="FA54" i="7" s="1"/>
  <c r="BB44" i="7"/>
  <c r="FA44" i="7" s="1"/>
  <c r="BB65" i="7"/>
  <c r="FA65" i="7" s="1"/>
  <c r="BB55" i="7"/>
  <c r="FA55" i="7" s="1"/>
  <c r="BB70" i="7"/>
  <c r="FA70" i="7" s="1"/>
  <c r="BB71" i="7"/>
  <c r="FA71" i="7" s="1"/>
  <c r="BB64" i="7"/>
  <c r="FA64" i="7" s="1"/>
  <c r="BB81" i="7"/>
  <c r="FA81" i="7" s="1"/>
  <c r="BB7" i="7"/>
  <c r="FA7" i="7" s="1"/>
  <c r="BB33" i="7"/>
  <c r="FA33" i="7" s="1"/>
  <c r="BB42" i="7"/>
  <c r="FA42" i="7" s="1"/>
  <c r="BB37" i="7"/>
  <c r="FA37" i="7" s="1"/>
  <c r="BB45" i="7"/>
  <c r="FA45" i="7" s="1"/>
  <c r="BB50" i="7"/>
  <c r="FA50" i="7" s="1"/>
  <c r="BB47" i="7"/>
  <c r="FA47" i="7" s="1"/>
  <c r="BB59" i="7"/>
  <c r="FA59" i="7" s="1"/>
  <c r="BB75" i="7"/>
  <c r="FA75" i="7" s="1"/>
  <c r="BB69" i="7"/>
  <c r="FA69" i="7" s="1"/>
  <c r="BB68" i="7"/>
  <c r="FA68" i="7" s="1"/>
  <c r="BB58" i="7"/>
  <c r="FA58" i="7" s="1"/>
  <c r="BB86" i="7"/>
  <c r="FA86" i="7" s="1"/>
  <c r="BB80" i="7"/>
  <c r="FA80" i="7" s="1"/>
  <c r="BB36" i="7"/>
  <c r="FA36" i="7" s="1"/>
  <c r="BB46" i="7"/>
  <c r="FA46" i="7" s="1"/>
  <c r="BB57" i="7"/>
  <c r="FA57" i="7" s="1"/>
  <c r="BB61" i="7"/>
  <c r="FA61" i="7" s="1"/>
  <c r="BB62" i="7"/>
  <c r="FA62" i="7" s="1"/>
  <c r="BB66" i="7"/>
  <c r="FA66" i="7" s="1"/>
  <c r="BB73" i="7"/>
  <c r="FA73" i="7" s="1"/>
  <c r="DN13" i="7"/>
  <c r="HM13" i="7" s="1"/>
  <c r="DN25" i="7"/>
  <c r="HM25" i="7" s="1"/>
  <c r="DN22" i="7"/>
  <c r="HM22" i="7" s="1"/>
  <c r="DN10" i="7"/>
  <c r="HM10" i="7" s="1"/>
  <c r="DN19" i="7"/>
  <c r="HM19" i="7" s="1"/>
  <c r="DN23" i="7"/>
  <c r="HM23" i="7" s="1"/>
  <c r="DN9" i="7"/>
  <c r="HM9" i="7" s="1"/>
  <c r="DN16" i="7"/>
  <c r="HM16" i="7" s="1"/>
  <c r="DN14" i="7"/>
  <c r="HM14" i="7" s="1"/>
  <c r="DN30" i="7"/>
  <c r="HM30" i="7" s="1"/>
  <c r="DN15" i="7"/>
  <c r="HM15" i="7" s="1"/>
  <c r="DN11" i="7"/>
  <c r="HM11" i="7" s="1"/>
  <c r="DN18" i="7"/>
  <c r="HM18" i="7" s="1"/>
  <c r="DN24" i="7"/>
  <c r="HM24" i="7" s="1"/>
  <c r="DN17" i="7"/>
  <c r="HM17" i="7" s="1"/>
  <c r="DN8" i="7"/>
  <c r="HM8" i="7" s="1"/>
  <c r="DN32" i="7"/>
  <c r="HM32" i="7" s="1"/>
  <c r="DN28" i="7"/>
  <c r="HM28" i="7" s="1"/>
  <c r="DN4" i="7"/>
  <c r="HM4" i="7" s="1"/>
  <c r="DN6" i="7"/>
  <c r="HM6" i="7" s="1"/>
  <c r="DN21" i="7"/>
  <c r="HM21" i="7" s="1"/>
  <c r="DN5" i="7"/>
  <c r="HM5" i="7" s="1"/>
  <c r="DN7" i="7"/>
  <c r="HM7" i="7" s="1"/>
  <c r="DN35" i="7"/>
  <c r="HM35" i="7" s="1"/>
  <c r="DN40" i="7"/>
  <c r="HM40" i="7" s="1"/>
  <c r="DN51" i="7"/>
  <c r="HM51" i="7" s="1"/>
  <c r="DN56" i="7"/>
  <c r="HM56" i="7" s="1"/>
  <c r="DN74" i="7"/>
  <c r="HM74" i="7" s="1"/>
  <c r="DN76" i="7"/>
  <c r="HM76" i="7" s="1"/>
  <c r="DN26" i="7"/>
  <c r="HM26" i="7" s="1"/>
  <c r="DN37" i="7"/>
  <c r="HM37" i="7" s="1"/>
  <c r="DN41" i="7"/>
  <c r="HM41" i="7" s="1"/>
  <c r="DN52" i="7"/>
  <c r="HM52" i="7" s="1"/>
  <c r="DN67" i="7"/>
  <c r="HM67" i="7" s="1"/>
  <c r="DN78" i="7"/>
  <c r="HM78" i="7" s="1"/>
  <c r="DN72" i="7"/>
  <c r="HM72" i="7" s="1"/>
  <c r="DN62" i="7"/>
  <c r="HM62" i="7" s="1"/>
  <c r="DN83" i="7"/>
  <c r="HM83" i="7" s="1"/>
  <c r="DN20" i="7"/>
  <c r="HM20" i="7" s="1"/>
  <c r="DN31" i="7"/>
  <c r="HM31" i="7" s="1"/>
  <c r="DN39" i="7"/>
  <c r="HM39" i="7" s="1"/>
  <c r="DN43" i="7"/>
  <c r="HM43" i="7" s="1"/>
  <c r="DN48" i="7"/>
  <c r="HM48" i="7" s="1"/>
  <c r="DN49" i="7"/>
  <c r="HM49" i="7" s="1"/>
  <c r="DN60" i="7"/>
  <c r="HM60" i="7" s="1"/>
  <c r="DN63" i="7"/>
  <c r="HM63" i="7" s="1"/>
  <c r="DN66" i="7"/>
  <c r="HM66" i="7" s="1"/>
  <c r="DN33" i="7"/>
  <c r="HM33" i="7" s="1"/>
  <c r="DN54" i="7"/>
  <c r="HM54" i="7" s="1"/>
  <c r="DN44" i="7"/>
  <c r="HM44" i="7" s="1"/>
  <c r="DN65" i="7"/>
  <c r="HM65" i="7" s="1"/>
  <c r="DN70" i="7"/>
  <c r="HM70" i="7" s="1"/>
  <c r="DN12" i="7"/>
  <c r="HM12" i="7" s="1"/>
  <c r="DN27" i="7"/>
  <c r="HM27" i="7" s="1"/>
  <c r="DN29" i="7"/>
  <c r="HM29" i="7" s="1"/>
  <c r="DN38" i="7"/>
  <c r="HM38" i="7" s="1"/>
  <c r="DN64" i="7"/>
  <c r="HM64" i="7" s="1"/>
  <c r="DN71" i="7"/>
  <c r="HM71" i="7" s="1"/>
  <c r="DN81" i="7"/>
  <c r="HM81" i="7" s="1"/>
  <c r="DN42" i="7"/>
  <c r="HM42" i="7" s="1"/>
  <c r="DN45" i="7"/>
  <c r="HM45" i="7" s="1"/>
  <c r="DN50" i="7"/>
  <c r="HM50" i="7" s="1"/>
  <c r="DN53" i="7"/>
  <c r="HM53" i="7" s="1"/>
  <c r="DN59" i="7"/>
  <c r="HM59" i="7" s="1"/>
  <c r="DN75" i="7"/>
  <c r="HM75" i="7" s="1"/>
  <c r="DN69" i="7"/>
  <c r="HM69" i="7" s="1"/>
  <c r="DN68" i="7"/>
  <c r="HM68" i="7" s="1"/>
  <c r="DN86" i="7"/>
  <c r="HM86" i="7" s="1"/>
  <c r="DN80" i="7"/>
  <c r="HM80" i="7" s="1"/>
  <c r="DN36" i="7"/>
  <c r="HM36" i="7" s="1"/>
  <c r="DN34" i="7"/>
  <c r="HM34" i="7" s="1"/>
  <c r="DN46" i="7"/>
  <c r="HM46" i="7" s="1"/>
  <c r="DN55" i="7"/>
  <c r="HM55" i="7" s="1"/>
  <c r="DN57" i="7"/>
  <c r="HM57" i="7" s="1"/>
  <c r="DN47" i="7"/>
  <c r="HM47" i="7" s="1"/>
  <c r="DN61" i="7"/>
  <c r="HM61" i="7" s="1"/>
  <c r="DN58" i="7"/>
  <c r="HM58" i="7" s="1"/>
  <c r="DN73" i="7"/>
  <c r="HM73" i="7" s="1"/>
  <c r="CR3" i="7"/>
  <c r="GQ3" i="7" s="1"/>
  <c r="EB102" i="7"/>
  <c r="IA102" i="7" s="1"/>
  <c r="BP102" i="7"/>
  <c r="FO102" i="7" s="1"/>
  <c r="DA101" i="7"/>
  <c r="GZ101" i="7" s="1"/>
  <c r="AO101" i="7"/>
  <c r="EN101" i="7" s="1"/>
  <c r="DQ96" i="7"/>
  <c r="HP96" i="7" s="1"/>
  <c r="DJ91" i="7"/>
  <c r="HI91" i="7" s="1"/>
  <c r="BC100" i="7"/>
  <c r="FB100" i="7" s="1"/>
  <c r="CN99" i="7"/>
  <c r="GM99" i="7" s="1"/>
  <c r="DY98" i="7"/>
  <c r="HX98" i="7" s="1"/>
  <c r="BM98" i="7"/>
  <c r="FL98" i="7" s="1"/>
  <c r="CX97" i="7"/>
  <c r="GW97" i="7" s="1"/>
  <c r="AL97" i="7"/>
  <c r="EK97" i="7" s="1"/>
  <c r="BW96" i="7"/>
  <c r="FV96" i="7" s="1"/>
  <c r="DH95" i="7"/>
  <c r="HG95" i="7" s="1"/>
  <c r="AV95" i="7"/>
  <c r="EU95" i="7" s="1"/>
  <c r="DR93" i="7"/>
  <c r="HQ93" i="7" s="1"/>
  <c r="BF93" i="7"/>
  <c r="FE93" i="7" s="1"/>
  <c r="CQ92" i="7"/>
  <c r="GP92" i="7" s="1"/>
  <c r="EB91" i="7"/>
  <c r="IA91" i="7" s="1"/>
  <c r="BP91" i="7"/>
  <c r="FO91" i="7" s="1"/>
  <c r="DA90" i="7"/>
  <c r="GZ90" i="7" s="1"/>
  <c r="AO90" i="7"/>
  <c r="EN90" i="7" s="1"/>
  <c r="BV86" i="7"/>
  <c r="FU86" i="7" s="1"/>
  <c r="BO81" i="7"/>
  <c r="FN81" i="7" s="1"/>
  <c r="DQ72" i="7"/>
  <c r="HP72" i="7" s="1"/>
  <c r="CU99" i="7"/>
  <c r="GT99" i="7" s="1"/>
  <c r="EF98" i="7"/>
  <c r="IE98" i="7" s="1"/>
  <c r="BT98" i="7"/>
  <c r="FS98" i="7" s="1"/>
  <c r="DE97" i="7"/>
  <c r="HD97" i="7" s="1"/>
  <c r="AS97" i="7"/>
  <c r="ER97" i="7" s="1"/>
  <c r="CD96" i="7"/>
  <c r="GC96" i="7" s="1"/>
  <c r="DO95" i="7"/>
  <c r="HN95" i="7" s="1"/>
  <c r="BC95" i="7"/>
  <c r="FB95" i="7" s="1"/>
  <c r="CN94" i="7"/>
  <c r="GM94" i="7" s="1"/>
  <c r="DY93" i="7"/>
  <c r="HX93" i="7" s="1"/>
  <c r="BM93" i="7"/>
  <c r="FL93" i="7" s="1"/>
  <c r="CX92" i="7"/>
  <c r="GW92" i="7" s="1"/>
  <c r="AL92" i="7"/>
  <c r="EK92" i="7" s="1"/>
  <c r="BW91" i="7"/>
  <c r="FV91" i="7" s="1"/>
  <c r="DH90" i="7"/>
  <c r="HG90" i="7" s="1"/>
  <c r="AV90" i="7"/>
  <c r="EU90" i="7" s="1"/>
  <c r="CG89" i="7"/>
  <c r="GF89" i="7" s="1"/>
  <c r="DR88" i="7"/>
  <c r="HQ88" i="7" s="1"/>
  <c r="DZ86" i="7"/>
  <c r="HY86" i="7" s="1"/>
  <c r="DS81" i="7"/>
  <c r="HR81" i="7" s="1"/>
  <c r="BI76" i="7"/>
  <c r="FH76" i="7" s="1"/>
  <c r="DQ99" i="7"/>
  <c r="HP99" i="7" s="1"/>
  <c r="BE99" i="7"/>
  <c r="FD99" i="7" s="1"/>
  <c r="CP98" i="7"/>
  <c r="GO98" i="7" s="1"/>
  <c r="EA97" i="7"/>
  <c r="HZ97" i="7" s="1"/>
  <c r="BO97" i="7"/>
  <c r="FN97" i="7" s="1"/>
  <c r="CZ96" i="7"/>
  <c r="GY96" i="7" s="1"/>
  <c r="AN96" i="7"/>
  <c r="EM96" i="7" s="1"/>
  <c r="BY95" i="7"/>
  <c r="FX95" i="7" s="1"/>
  <c r="DJ94" i="7"/>
  <c r="HI94" i="7" s="1"/>
  <c r="AX94" i="7"/>
  <c r="EW94" i="7" s="1"/>
  <c r="CI93" i="7"/>
  <c r="GH93" i="7" s="1"/>
  <c r="DT92" i="7"/>
  <c r="HS92" i="7" s="1"/>
  <c r="BH92" i="7"/>
  <c r="FG92" i="7" s="1"/>
  <c r="CS91" i="7"/>
  <c r="GR91" i="7" s="1"/>
  <c r="ED90" i="7"/>
  <c r="IC90" i="7" s="1"/>
  <c r="BR90" i="7"/>
  <c r="FQ90" i="7" s="1"/>
  <c r="DC89" i="7"/>
  <c r="HB89" i="7" s="1"/>
  <c r="AQ89" i="7"/>
  <c r="EP89" i="7" s="1"/>
  <c r="AV88" i="7"/>
  <c r="EU88" i="7" s="1"/>
  <c r="CS83" i="7"/>
  <c r="GR83" i="7" s="1"/>
  <c r="CL78" i="7"/>
  <c r="GK78" i="7" s="1"/>
  <c r="CR99" i="7"/>
  <c r="GQ99" i="7" s="1"/>
  <c r="EC98" i="7"/>
  <c r="IB98" i="7" s="1"/>
  <c r="BQ98" i="7"/>
  <c r="FP98" i="7" s="1"/>
  <c r="DB97" i="7"/>
  <c r="HA97" i="7" s="1"/>
  <c r="AP97" i="7"/>
  <c r="EO97" i="7" s="1"/>
  <c r="CA96" i="7"/>
  <c r="FZ96" i="7" s="1"/>
  <c r="DL95" i="7"/>
  <c r="HK95" i="7" s="1"/>
  <c r="AZ95" i="7"/>
  <c r="EY95" i="7" s="1"/>
  <c r="CK94" i="7"/>
  <c r="GJ94" i="7" s="1"/>
  <c r="DV93" i="7"/>
  <c r="HU93" i="7" s="1"/>
  <c r="BJ93" i="7"/>
  <c r="FI93" i="7" s="1"/>
  <c r="CU92" i="7"/>
  <c r="GT92" i="7" s="1"/>
  <c r="EF91" i="7"/>
  <c r="IE91" i="7" s="1"/>
  <c r="BT91" i="7"/>
  <c r="FS91" i="7" s="1"/>
  <c r="DE90" i="7"/>
  <c r="HD90" i="7" s="1"/>
  <c r="AS90" i="7"/>
  <c r="ER90" i="7" s="1"/>
  <c r="CD89" i="7"/>
  <c r="GC89" i="7" s="1"/>
  <c r="DO88" i="7"/>
  <c r="HN88" i="7" s="1"/>
  <c r="DB86" i="7"/>
  <c r="HA86" i="7" s="1"/>
  <c r="CU81" i="7"/>
  <c r="GT81" i="7" s="1"/>
  <c r="BN75" i="7"/>
  <c r="FM75" i="7" s="1"/>
  <c r="DO99" i="7"/>
  <c r="HN99" i="7" s="1"/>
  <c r="BC99" i="7"/>
  <c r="FB99" i="7" s="1"/>
  <c r="CN98" i="7"/>
  <c r="GM98" i="7" s="1"/>
  <c r="DY97" i="7"/>
  <c r="HX97" i="7" s="1"/>
  <c r="BM97" i="7"/>
  <c r="FL97" i="7" s="1"/>
  <c r="CX96" i="7"/>
  <c r="GW96" i="7" s="1"/>
  <c r="AL96" i="7"/>
  <c r="EK96" i="7" s="1"/>
  <c r="BW95" i="7"/>
  <c r="FV95" i="7" s="1"/>
  <c r="DH94" i="7"/>
  <c r="HG94" i="7" s="1"/>
  <c r="AV94" i="7"/>
  <c r="EU94" i="7" s="1"/>
  <c r="DR92" i="7"/>
  <c r="HQ92" i="7" s="1"/>
  <c r="CQ91" i="7"/>
  <c r="GP91" i="7" s="1"/>
  <c r="EB90" i="7"/>
  <c r="IA90" i="7" s="1"/>
  <c r="BP90" i="7"/>
  <c r="FO90" i="7" s="1"/>
  <c r="DA89" i="7"/>
  <c r="GZ89" i="7" s="1"/>
  <c r="AN88" i="7"/>
  <c r="EM88" i="7" s="1"/>
  <c r="CC83" i="7"/>
  <c r="GB83" i="7" s="1"/>
  <c r="BV78" i="7"/>
  <c r="FU78" i="7" s="1"/>
  <c r="AW100" i="7"/>
  <c r="EV100" i="7" s="1"/>
  <c r="CH99" i="7"/>
  <c r="GG99" i="7" s="1"/>
  <c r="DS98" i="7"/>
  <c r="HR98" i="7" s="1"/>
  <c r="BG98" i="7"/>
  <c r="FF98" i="7" s="1"/>
  <c r="CR97" i="7"/>
  <c r="GQ97" i="7" s="1"/>
  <c r="EC96" i="7"/>
  <c r="IB96" i="7" s="1"/>
  <c r="BQ96" i="7"/>
  <c r="FP96" i="7" s="1"/>
  <c r="DB95" i="7"/>
  <c r="HA95" i="7" s="1"/>
  <c r="AP95" i="7"/>
  <c r="EO95" i="7" s="1"/>
  <c r="CA94" i="7"/>
  <c r="FZ94" i="7" s="1"/>
  <c r="DL93" i="7"/>
  <c r="HK93" i="7" s="1"/>
  <c r="AZ93" i="7"/>
  <c r="EY93" i="7" s="1"/>
  <c r="CK92" i="7"/>
  <c r="GJ92" i="7" s="1"/>
  <c r="DV91" i="7"/>
  <c r="HU91" i="7" s="1"/>
  <c r="BJ91" i="7"/>
  <c r="FI91" i="7" s="1"/>
  <c r="CU90" i="7"/>
  <c r="GT90" i="7" s="1"/>
  <c r="EF89" i="7"/>
  <c r="IE89" i="7" s="1"/>
  <c r="BT89" i="7"/>
  <c r="FS89" i="7" s="1"/>
  <c r="DE88" i="7"/>
  <c r="HD88" i="7" s="1"/>
  <c r="DW85" i="7"/>
  <c r="HV85" i="7" s="1"/>
  <c r="DP80" i="7"/>
  <c r="HO80" i="7" s="1"/>
  <c r="AN69" i="7"/>
  <c r="EM69" i="7" s="1"/>
  <c r="DU99" i="7"/>
  <c r="HT99" i="7" s="1"/>
  <c r="BI99" i="7"/>
  <c r="FH99" i="7" s="1"/>
  <c r="CT98" i="7"/>
  <c r="GS98" i="7" s="1"/>
  <c r="CC95" i="7"/>
  <c r="GB95" i="7" s="1"/>
  <c r="DN94" i="7"/>
  <c r="HM94" i="7" s="1"/>
  <c r="BB94" i="7"/>
  <c r="FA94" i="7" s="1"/>
  <c r="CM93" i="7"/>
  <c r="GL93" i="7" s="1"/>
  <c r="DX92" i="7"/>
  <c r="HW92" i="7" s="1"/>
  <c r="BL92" i="7"/>
  <c r="FK92" i="7" s="1"/>
  <c r="CW91" i="7"/>
  <c r="GV91" i="7" s="1"/>
  <c r="AK91" i="7"/>
  <c r="EJ91" i="7" s="1"/>
  <c r="BV90" i="7"/>
  <c r="FU90" i="7" s="1"/>
  <c r="DG89" i="7"/>
  <c r="HF89" i="7" s="1"/>
  <c r="AU89" i="7"/>
  <c r="ET89" i="7" s="1"/>
  <c r="BL88" i="7"/>
  <c r="FK88" i="7" s="1"/>
  <c r="DY83" i="7"/>
  <c r="HX83" i="7" s="1"/>
  <c r="BV88" i="7"/>
  <c r="FU88" i="7" s="1"/>
  <c r="DG87" i="7"/>
  <c r="HF87" i="7" s="1"/>
  <c r="AU87" i="7"/>
  <c r="ET87" i="7" s="1"/>
  <c r="CF86" i="7"/>
  <c r="GE86" i="7" s="1"/>
  <c r="DQ85" i="7"/>
  <c r="HP85" i="7" s="1"/>
  <c r="BE85" i="7"/>
  <c r="FD85" i="7" s="1"/>
  <c r="CP84" i="7"/>
  <c r="GO84" i="7" s="1"/>
  <c r="EA83" i="7"/>
  <c r="HZ83" i="7" s="1"/>
  <c r="BO83" i="7"/>
  <c r="FN83" i="7" s="1"/>
  <c r="CZ82" i="7"/>
  <c r="GY82" i="7" s="1"/>
  <c r="AN82" i="7"/>
  <c r="EM82" i="7" s="1"/>
  <c r="BY81" i="7"/>
  <c r="FX81" i="7" s="1"/>
  <c r="DJ80" i="7"/>
  <c r="HI80" i="7" s="1"/>
  <c r="DT78" i="7"/>
  <c r="HS78" i="7" s="1"/>
  <c r="BH78" i="7"/>
  <c r="FG78" i="7" s="1"/>
  <c r="CS77" i="7"/>
  <c r="GR77" i="7" s="1"/>
  <c r="DM76" i="7"/>
  <c r="HL76" i="7" s="1"/>
  <c r="CV73" i="7"/>
  <c r="GU73" i="7" s="1"/>
  <c r="CO68" i="7"/>
  <c r="GN68" i="7" s="1"/>
  <c r="CK88" i="7"/>
  <c r="GJ88" i="7" s="1"/>
  <c r="CU86" i="7"/>
  <c r="GT86" i="7" s="1"/>
  <c r="DE84" i="7"/>
  <c r="HD84" i="7" s="1"/>
  <c r="AS84" i="7"/>
  <c r="ER84" i="7" s="1"/>
  <c r="CD83" i="7"/>
  <c r="GC83" i="7" s="1"/>
  <c r="DO82" i="7"/>
  <c r="HN82" i="7" s="1"/>
  <c r="BC82" i="7"/>
  <c r="FB82" i="7" s="1"/>
  <c r="CN81" i="7"/>
  <c r="GM81" i="7" s="1"/>
  <c r="DY80" i="7"/>
  <c r="HX80" i="7" s="1"/>
  <c r="BM80" i="7"/>
  <c r="FL80" i="7" s="1"/>
  <c r="CX79" i="7"/>
  <c r="GW79" i="7" s="1"/>
  <c r="AL79" i="7"/>
  <c r="EK79" i="7" s="1"/>
  <c r="BW78" i="7"/>
  <c r="FV78" i="7" s="1"/>
  <c r="DH77" i="7"/>
  <c r="HG77" i="7" s="1"/>
  <c r="AV77" i="7"/>
  <c r="EU77" i="7" s="1"/>
  <c r="DO74" i="7"/>
  <c r="HN74" i="7" s="1"/>
  <c r="DH69" i="7"/>
  <c r="HG69" i="7" s="1"/>
  <c r="DO61" i="7"/>
  <c r="HN61" i="7" s="1"/>
  <c r="AM88" i="7"/>
  <c r="EL88" i="7" s="1"/>
  <c r="BX87" i="7"/>
  <c r="FW87" i="7" s="1"/>
  <c r="AW86" i="7"/>
  <c r="EV86" i="7" s="1"/>
  <c r="CH85" i="7"/>
  <c r="GG85" i="7" s="1"/>
  <c r="DS84" i="7"/>
  <c r="HR84" i="7" s="1"/>
  <c r="BG84" i="7"/>
  <c r="FF84" i="7" s="1"/>
  <c r="CR83" i="7"/>
  <c r="GQ83" i="7" s="1"/>
  <c r="EC82" i="7"/>
  <c r="IB82" i="7" s="1"/>
  <c r="BQ82" i="7"/>
  <c r="FP82" i="7" s="1"/>
  <c r="CL81" i="7"/>
  <c r="GK81" i="7" s="1"/>
  <c r="DG80" i="7"/>
  <c r="HF80" i="7" s="1"/>
  <c r="DT79" i="7"/>
  <c r="HS79" i="7" s="1"/>
  <c r="BR77" i="7"/>
  <c r="FQ77" i="7" s="1"/>
  <c r="CY74" i="7"/>
  <c r="GX74" i="7" s="1"/>
  <c r="BQ68" i="7"/>
  <c r="FP68" i="7" s="1"/>
  <c r="BO87" i="7"/>
  <c r="FN87" i="7" s="1"/>
  <c r="CB86" i="7"/>
  <c r="GA86" i="7" s="1"/>
  <c r="CW85" i="7"/>
  <c r="GV85" i="7" s="1"/>
  <c r="DW83" i="7"/>
  <c r="HV83" i="7" s="1"/>
  <c r="AU83" i="7"/>
  <c r="ET83" i="7" s="1"/>
  <c r="BH82" i="7"/>
  <c r="FG82" i="7" s="1"/>
  <c r="ED80" i="7"/>
  <c r="IC80" i="7" s="1"/>
  <c r="DC79" i="7"/>
  <c r="HB79" i="7" s="1"/>
  <c r="CB78" i="7"/>
  <c r="GA78" i="7" s="1"/>
  <c r="BA77" i="7"/>
  <c r="EZ77" i="7" s="1"/>
  <c r="AS88" i="7"/>
  <c r="ER88" i="7" s="1"/>
  <c r="DO86" i="7"/>
  <c r="HN86" i="7" s="1"/>
  <c r="DY84" i="7"/>
  <c r="HX84" i="7" s="1"/>
  <c r="DI18" i="7"/>
  <c r="HH18" i="7" s="1"/>
  <c r="DI21" i="7"/>
  <c r="HH21" i="7" s="1"/>
  <c r="DI27" i="7"/>
  <c r="HH27" i="7" s="1"/>
  <c r="DI25" i="7"/>
  <c r="HH25" i="7" s="1"/>
  <c r="DI33" i="7"/>
  <c r="HH33" i="7" s="1"/>
  <c r="DI26" i="7"/>
  <c r="HH26" i="7" s="1"/>
  <c r="DI29" i="7"/>
  <c r="HH29" i="7" s="1"/>
  <c r="DI7" i="7"/>
  <c r="HH7" i="7" s="1"/>
  <c r="DI11" i="7"/>
  <c r="HH11" i="7" s="1"/>
  <c r="DI6" i="7"/>
  <c r="HH6" i="7" s="1"/>
  <c r="DI9" i="7"/>
  <c r="HH9" i="7" s="1"/>
  <c r="DI13" i="7"/>
  <c r="HH13" i="7" s="1"/>
  <c r="DI15" i="7"/>
  <c r="HH15" i="7" s="1"/>
  <c r="DI28" i="7"/>
  <c r="HH28" i="7" s="1"/>
  <c r="DI30" i="7"/>
  <c r="HH30" i="7" s="1"/>
  <c r="DI4" i="7"/>
  <c r="HH4" i="7" s="1"/>
  <c r="DI20" i="7"/>
  <c r="HH20" i="7" s="1"/>
  <c r="DI23" i="7"/>
  <c r="HH23" i="7" s="1"/>
  <c r="DI24" i="7"/>
  <c r="HH24" i="7" s="1"/>
  <c r="DI8" i="7"/>
  <c r="HH8" i="7" s="1"/>
  <c r="DI10" i="7"/>
  <c r="HH10" i="7" s="1"/>
  <c r="DI17" i="7"/>
  <c r="HH17" i="7" s="1"/>
  <c r="DI16" i="7"/>
  <c r="HH16" i="7" s="1"/>
  <c r="DI34" i="7"/>
  <c r="HH34" i="7" s="1"/>
  <c r="DI45" i="7"/>
  <c r="HH45" i="7" s="1"/>
  <c r="DI71" i="7"/>
  <c r="HH71" i="7" s="1"/>
  <c r="DI5" i="7"/>
  <c r="HH5" i="7" s="1"/>
  <c r="DI65" i="7"/>
  <c r="HH65" i="7" s="1"/>
  <c r="DI48" i="7"/>
  <c r="HH48" i="7" s="1"/>
  <c r="DI82" i="7"/>
  <c r="HH82" i="7" s="1"/>
  <c r="DI42" i="7"/>
  <c r="HH42" i="7" s="1"/>
  <c r="DI46" i="7"/>
  <c r="HH46" i="7" s="1"/>
  <c r="DI38" i="7"/>
  <c r="HH38" i="7" s="1"/>
  <c r="DI51" i="7"/>
  <c r="HH51" i="7" s="1"/>
  <c r="DI60" i="7"/>
  <c r="HH60" i="7" s="1"/>
  <c r="DI54" i="7"/>
  <c r="HH54" i="7" s="1"/>
  <c r="DI76" i="7"/>
  <c r="HH76" i="7" s="1"/>
  <c r="DI59" i="7"/>
  <c r="HH59" i="7" s="1"/>
  <c r="DI70" i="7"/>
  <c r="HH70" i="7" s="1"/>
  <c r="DI69" i="7"/>
  <c r="HH69" i="7" s="1"/>
  <c r="DI87" i="7"/>
  <c r="HH87" i="7" s="1"/>
  <c r="DI81" i="7"/>
  <c r="HH81" i="7" s="1"/>
  <c r="DI37" i="7"/>
  <c r="HH37" i="7" s="1"/>
  <c r="DI47" i="7"/>
  <c r="HH47" i="7" s="1"/>
  <c r="DI56" i="7"/>
  <c r="HH56" i="7" s="1"/>
  <c r="DI58" i="7"/>
  <c r="HH58" i="7" s="1"/>
  <c r="DI62" i="7"/>
  <c r="HH62" i="7" s="1"/>
  <c r="DI74" i="7"/>
  <c r="HH74" i="7" s="1"/>
  <c r="DI19" i="7"/>
  <c r="HH19" i="7" s="1"/>
  <c r="DI36" i="7"/>
  <c r="HH36" i="7" s="1"/>
  <c r="DI41" i="7"/>
  <c r="HH41" i="7" s="1"/>
  <c r="DI52" i="7"/>
  <c r="HH52" i="7" s="1"/>
  <c r="DI57" i="7"/>
  <c r="HH57" i="7" s="1"/>
  <c r="DI75" i="7"/>
  <c r="HH75" i="7" s="1"/>
  <c r="DI12" i="7"/>
  <c r="HH12" i="7" s="1"/>
  <c r="DI14" i="7"/>
  <c r="HH14" i="7" s="1"/>
  <c r="DI43" i="7"/>
  <c r="HH43" i="7" s="1"/>
  <c r="DI53" i="7"/>
  <c r="HH53" i="7" s="1"/>
  <c r="DI39" i="7"/>
  <c r="HH39" i="7" s="1"/>
  <c r="DI68" i="7"/>
  <c r="HH68" i="7" s="1"/>
  <c r="DI63" i="7"/>
  <c r="HH63" i="7" s="1"/>
  <c r="DI79" i="7"/>
  <c r="HH79" i="7" s="1"/>
  <c r="DI22" i="7"/>
  <c r="HH22" i="7" s="1"/>
  <c r="DI32" i="7"/>
  <c r="HH32" i="7" s="1"/>
  <c r="DI55" i="7"/>
  <c r="HH55" i="7" s="1"/>
  <c r="DI73" i="7"/>
  <c r="HH73" i="7" s="1"/>
  <c r="DI66" i="7"/>
  <c r="HH66" i="7" s="1"/>
  <c r="DI84" i="7"/>
  <c r="HH84" i="7" s="1"/>
  <c r="DI31" i="7"/>
  <c r="HH31" i="7" s="1"/>
  <c r="DI35" i="7"/>
  <c r="HH35" i="7" s="1"/>
  <c r="DI40" i="7"/>
  <c r="HH40" i="7" s="1"/>
  <c r="DI44" i="7"/>
  <c r="HH44" i="7" s="1"/>
  <c r="DI49" i="7"/>
  <c r="HH49" i="7" s="1"/>
  <c r="DI50" i="7"/>
  <c r="HH50" i="7" s="1"/>
  <c r="DI61" i="7"/>
  <c r="HH61" i="7" s="1"/>
  <c r="DI67" i="7"/>
  <c r="HH67" i="7" s="1"/>
  <c r="DI64" i="7"/>
  <c r="HH64" i="7" s="1"/>
  <c r="BS8" i="7"/>
  <c r="FR8" i="7" s="1"/>
  <c r="BS16" i="7"/>
  <c r="FR16" i="7" s="1"/>
  <c r="BS25" i="7"/>
  <c r="FR25" i="7" s="1"/>
  <c r="BS27" i="7"/>
  <c r="FR27" i="7" s="1"/>
  <c r="BS26" i="7"/>
  <c r="FR26" i="7" s="1"/>
  <c r="BS10" i="7"/>
  <c r="FR10" i="7" s="1"/>
  <c r="BS17" i="7"/>
  <c r="FR17" i="7" s="1"/>
  <c r="BS33" i="7"/>
  <c r="FR33" i="7" s="1"/>
  <c r="BS11" i="7"/>
  <c r="FR11" i="7" s="1"/>
  <c r="BS19" i="7"/>
  <c r="FR19" i="7" s="1"/>
  <c r="BS18" i="7"/>
  <c r="FR18" i="7" s="1"/>
  <c r="BS28" i="7"/>
  <c r="FR28" i="7" s="1"/>
  <c r="BS12" i="7"/>
  <c r="FR12" i="7" s="1"/>
  <c r="BS14" i="7"/>
  <c r="FR14" i="7" s="1"/>
  <c r="BS24" i="7"/>
  <c r="FR24" i="7" s="1"/>
  <c r="BS5" i="7"/>
  <c r="FR5" i="7" s="1"/>
  <c r="BS4" i="7"/>
  <c r="FR4" i="7" s="1"/>
  <c r="BS20" i="7"/>
  <c r="FR20" i="7" s="1"/>
  <c r="BS21" i="7"/>
  <c r="FR21" i="7" s="1"/>
  <c r="BS29" i="7"/>
  <c r="FR29" i="7" s="1"/>
  <c r="BS23" i="7"/>
  <c r="FR23" i="7" s="1"/>
  <c r="BS31" i="7"/>
  <c r="FR31" i="7" s="1"/>
  <c r="BS6" i="7"/>
  <c r="FR6" i="7" s="1"/>
  <c r="BS7" i="7"/>
  <c r="FR7" i="7" s="1"/>
  <c r="BS13" i="7"/>
  <c r="FR13" i="7" s="1"/>
  <c r="BS34" i="7"/>
  <c r="FR34" i="7" s="1"/>
  <c r="BS54" i="7"/>
  <c r="FR54" i="7" s="1"/>
  <c r="BS59" i="7"/>
  <c r="FR59" i="7" s="1"/>
  <c r="BS15" i="7"/>
  <c r="FR15" i="7" s="1"/>
  <c r="BS30" i="7"/>
  <c r="FR30" i="7" s="1"/>
  <c r="BS45" i="7"/>
  <c r="FR45" i="7" s="1"/>
  <c r="BS70" i="7"/>
  <c r="FR70" i="7" s="1"/>
  <c r="BS74" i="7"/>
  <c r="FR74" i="7" s="1"/>
  <c r="BS81" i="7"/>
  <c r="FR81" i="7" s="1"/>
  <c r="BS36" i="7"/>
  <c r="FR36" i="7" s="1"/>
  <c r="BS40" i="7"/>
  <c r="FR40" i="7" s="1"/>
  <c r="BS57" i="7"/>
  <c r="FR57" i="7" s="1"/>
  <c r="BS56" i="7"/>
  <c r="FR56" i="7" s="1"/>
  <c r="BS75" i="7"/>
  <c r="FR75" i="7" s="1"/>
  <c r="BS66" i="7"/>
  <c r="FR66" i="7" s="1"/>
  <c r="BS68" i="7"/>
  <c r="FR68" i="7" s="1"/>
  <c r="BS86" i="7"/>
  <c r="FR86" i="7" s="1"/>
  <c r="BS22" i="7"/>
  <c r="FR22" i="7" s="1"/>
  <c r="BS42" i="7"/>
  <c r="FR42" i="7" s="1"/>
  <c r="BS37" i="7"/>
  <c r="FR37" i="7" s="1"/>
  <c r="BS46" i="7"/>
  <c r="FR46" i="7" s="1"/>
  <c r="BS51" i="7"/>
  <c r="FR51" i="7" s="1"/>
  <c r="BS52" i="7"/>
  <c r="FR52" i="7" s="1"/>
  <c r="BS63" i="7"/>
  <c r="FR63" i="7" s="1"/>
  <c r="BS50" i="7"/>
  <c r="FR50" i="7" s="1"/>
  <c r="BS69" i="7"/>
  <c r="FR69" i="7" s="1"/>
  <c r="BS61" i="7"/>
  <c r="FR61" i="7" s="1"/>
  <c r="BS47" i="7"/>
  <c r="FR47" i="7" s="1"/>
  <c r="BS73" i="7"/>
  <c r="FR73" i="7" s="1"/>
  <c r="BS38" i="7"/>
  <c r="FR38" i="7" s="1"/>
  <c r="BS41" i="7"/>
  <c r="FR41" i="7" s="1"/>
  <c r="BS67" i="7"/>
  <c r="FR67" i="7" s="1"/>
  <c r="BS84" i="7"/>
  <c r="FR84" i="7" s="1"/>
  <c r="BS78" i="7"/>
  <c r="FR78" i="7" s="1"/>
  <c r="BS35" i="7"/>
  <c r="FR35" i="7" s="1"/>
  <c r="BS39" i="7"/>
  <c r="FR39" i="7" s="1"/>
  <c r="BS48" i="7"/>
  <c r="FR48" i="7" s="1"/>
  <c r="BS53" i="7"/>
  <c r="FR53" i="7" s="1"/>
  <c r="BS44" i="7"/>
  <c r="FR44" i="7" s="1"/>
  <c r="BS55" i="7"/>
  <c r="FR55" i="7" s="1"/>
  <c r="BS62" i="7"/>
  <c r="FR62" i="7" s="1"/>
  <c r="BS65" i="7"/>
  <c r="FR65" i="7" s="1"/>
  <c r="BS72" i="7"/>
  <c r="FR72" i="7" s="1"/>
  <c r="BS71" i="7"/>
  <c r="FR71" i="7" s="1"/>
  <c r="BS9" i="7"/>
  <c r="FR9" i="7" s="1"/>
  <c r="BS32" i="7"/>
  <c r="FR32" i="7" s="1"/>
  <c r="BS49" i="7"/>
  <c r="FR49" i="7" s="1"/>
  <c r="BS43" i="7"/>
  <c r="FR43" i="7" s="1"/>
  <c r="BS58" i="7"/>
  <c r="FR58" i="7" s="1"/>
  <c r="BS60" i="7"/>
  <c r="FR60" i="7" s="1"/>
  <c r="BS64" i="7"/>
  <c r="FR64" i="7" s="1"/>
  <c r="BS76" i="7"/>
  <c r="FR76" i="7" s="1"/>
  <c r="EE15" i="7"/>
  <c r="ID15" i="7" s="1"/>
  <c r="EE16" i="7"/>
  <c r="ID16" i="7" s="1"/>
  <c r="EE27" i="7"/>
  <c r="ID27" i="7" s="1"/>
  <c r="EE10" i="7"/>
  <c r="ID10" i="7" s="1"/>
  <c r="EE17" i="7"/>
  <c r="ID17" i="7" s="1"/>
  <c r="EE21" i="7"/>
  <c r="ID21" i="7" s="1"/>
  <c r="EE26" i="7"/>
  <c r="ID26" i="7" s="1"/>
  <c r="EE9" i="7"/>
  <c r="ID9" i="7" s="1"/>
  <c r="EE19" i="7"/>
  <c r="ID19" i="7" s="1"/>
  <c r="EE18" i="7"/>
  <c r="ID18" i="7" s="1"/>
  <c r="EE28" i="7"/>
  <c r="ID28" i="7" s="1"/>
  <c r="EE8" i="7"/>
  <c r="ID8" i="7" s="1"/>
  <c r="EE6" i="7"/>
  <c r="ID6" i="7" s="1"/>
  <c r="EE7" i="7"/>
  <c r="ID7" i="7" s="1"/>
  <c r="EE12" i="7"/>
  <c r="ID12" i="7" s="1"/>
  <c r="EE5" i="7"/>
  <c r="ID5" i="7" s="1"/>
  <c r="EE4" i="7"/>
  <c r="ID4" i="7" s="1"/>
  <c r="EE20" i="7"/>
  <c r="ID20" i="7" s="1"/>
  <c r="EE24" i="7"/>
  <c r="ID24" i="7" s="1"/>
  <c r="EE29" i="7"/>
  <c r="ID29" i="7" s="1"/>
  <c r="EE23" i="7"/>
  <c r="ID23" i="7" s="1"/>
  <c r="EE25" i="7"/>
  <c r="ID25" i="7" s="1"/>
  <c r="EE13" i="7"/>
  <c r="ID13" i="7" s="1"/>
  <c r="EE11" i="7"/>
  <c r="ID11" i="7" s="1"/>
  <c r="EE14" i="7"/>
  <c r="ID14" i="7" s="1"/>
  <c r="EE54" i="7"/>
  <c r="ID54" i="7" s="1"/>
  <c r="EE59" i="7"/>
  <c r="ID59" i="7" s="1"/>
  <c r="EE45" i="7"/>
  <c r="ID45" i="7" s="1"/>
  <c r="EE70" i="7"/>
  <c r="ID70" i="7" s="1"/>
  <c r="EE81" i="7"/>
  <c r="ID81" i="7" s="1"/>
  <c r="EE30" i="7"/>
  <c r="ID30" i="7" s="1"/>
  <c r="EE38" i="7"/>
  <c r="ID38" i="7" s="1"/>
  <c r="EE40" i="7"/>
  <c r="ID40" i="7" s="1"/>
  <c r="EE57" i="7"/>
  <c r="ID57" i="7" s="1"/>
  <c r="EE56" i="7"/>
  <c r="ID56" i="7" s="1"/>
  <c r="EE75" i="7"/>
  <c r="ID75" i="7" s="1"/>
  <c r="EE68" i="7"/>
  <c r="ID68" i="7" s="1"/>
  <c r="EE74" i="7"/>
  <c r="ID74" i="7" s="1"/>
  <c r="EE86" i="7"/>
  <c r="ID86" i="7" s="1"/>
  <c r="EE42" i="7"/>
  <c r="ID42" i="7" s="1"/>
  <c r="EE46" i="7"/>
  <c r="ID46" i="7" s="1"/>
  <c r="EE51" i="7"/>
  <c r="ID51" i="7" s="1"/>
  <c r="EE52" i="7"/>
  <c r="ID52" i="7" s="1"/>
  <c r="EE63" i="7"/>
  <c r="ID63" i="7" s="1"/>
  <c r="EE69" i="7"/>
  <c r="ID69" i="7" s="1"/>
  <c r="EE22" i="7"/>
  <c r="ID22" i="7" s="1"/>
  <c r="EE33" i="7"/>
  <c r="ID33" i="7" s="1"/>
  <c r="EE32" i="7"/>
  <c r="ID32" i="7" s="1"/>
  <c r="EE47" i="7"/>
  <c r="ID47" i="7" s="1"/>
  <c r="EE50" i="7"/>
  <c r="ID50" i="7" s="1"/>
  <c r="EE73" i="7"/>
  <c r="ID73" i="7" s="1"/>
  <c r="EE65" i="7"/>
  <c r="ID65" i="7" s="1"/>
  <c r="EE34" i="7"/>
  <c r="ID34" i="7" s="1"/>
  <c r="EE36" i="7"/>
  <c r="ID36" i="7" s="1"/>
  <c r="EE67" i="7"/>
  <c r="ID67" i="7" s="1"/>
  <c r="EE84" i="7"/>
  <c r="ID84" i="7" s="1"/>
  <c r="EE78" i="7"/>
  <c r="ID78" i="7" s="1"/>
  <c r="EE35" i="7"/>
  <c r="ID35" i="7" s="1"/>
  <c r="EE31" i="7"/>
  <c r="ID31" i="7" s="1"/>
  <c r="EE37" i="7"/>
  <c r="ID37" i="7" s="1"/>
  <c r="EE43" i="7"/>
  <c r="ID43" i="7" s="1"/>
  <c r="EE48" i="7"/>
  <c r="ID48" i="7" s="1"/>
  <c r="EE53" i="7"/>
  <c r="ID53" i="7" s="1"/>
  <c r="EE44" i="7"/>
  <c r="ID44" i="7" s="1"/>
  <c r="EE55" i="7"/>
  <c r="ID55" i="7" s="1"/>
  <c r="EE62" i="7"/>
  <c r="ID62" i="7" s="1"/>
  <c r="EE61" i="7"/>
  <c r="ID61" i="7" s="1"/>
  <c r="EE72" i="7"/>
  <c r="ID72" i="7" s="1"/>
  <c r="EE71" i="7"/>
  <c r="ID71" i="7" s="1"/>
  <c r="EE39" i="7"/>
  <c r="ID39" i="7" s="1"/>
  <c r="EE49" i="7"/>
  <c r="ID49" i="7" s="1"/>
  <c r="EE58" i="7"/>
  <c r="ID58" i="7" s="1"/>
  <c r="EE60" i="7"/>
  <c r="ID60" i="7" s="1"/>
  <c r="EE41" i="7"/>
  <c r="ID41" i="7" s="1"/>
  <c r="EE64" i="7"/>
  <c r="ID64" i="7" s="1"/>
  <c r="EE76" i="7"/>
  <c r="ID76" i="7" s="1"/>
  <c r="DA96" i="7"/>
  <c r="GZ96" i="7" s="1"/>
  <c r="CC102" i="7"/>
  <c r="GB102" i="7" s="1"/>
  <c r="EG8" i="7"/>
  <c r="IF8" i="7" s="1"/>
  <c r="EG14" i="7"/>
  <c r="IF14" i="7" s="1"/>
  <c r="EG15" i="7"/>
  <c r="IF15" i="7" s="1"/>
  <c r="EG21" i="7"/>
  <c r="IF21" i="7" s="1"/>
  <c r="EG25" i="7"/>
  <c r="IF25" i="7" s="1"/>
  <c r="EG17" i="7"/>
  <c r="IF17" i="7" s="1"/>
  <c r="EG16" i="7"/>
  <c r="IF16" i="7" s="1"/>
  <c r="EG20" i="7"/>
  <c r="IF20" i="7" s="1"/>
  <c r="EG6" i="7"/>
  <c r="IF6" i="7" s="1"/>
  <c r="EG12" i="7"/>
  <c r="IF12" i="7" s="1"/>
  <c r="EG19" i="7"/>
  <c r="IF19" i="7" s="1"/>
  <c r="EG22" i="7"/>
  <c r="IF22" i="7" s="1"/>
  <c r="EG24" i="7"/>
  <c r="IF24" i="7" s="1"/>
  <c r="EG18" i="7"/>
  <c r="IF18" i="7" s="1"/>
  <c r="EG27" i="7"/>
  <c r="IF27" i="7" s="1"/>
  <c r="EG10" i="7"/>
  <c r="IF10" i="7" s="1"/>
  <c r="EG29" i="7"/>
  <c r="IF29" i="7" s="1"/>
  <c r="EG7" i="7"/>
  <c r="IF7" i="7" s="1"/>
  <c r="EG4" i="7"/>
  <c r="IF4" i="7" s="1"/>
  <c r="EG5" i="7"/>
  <c r="IF5" i="7" s="1"/>
  <c r="EG11" i="7"/>
  <c r="IF11" i="7" s="1"/>
  <c r="EG13" i="7"/>
  <c r="IF13" i="7" s="1"/>
  <c r="EG9" i="7"/>
  <c r="IF9" i="7" s="1"/>
  <c r="EG28" i="7"/>
  <c r="IF28" i="7" s="1"/>
  <c r="EG30" i="7"/>
  <c r="IF30" i="7" s="1"/>
  <c r="EG43" i="7"/>
  <c r="IF43" i="7" s="1"/>
  <c r="EG42" i="7"/>
  <c r="IF42" i="7" s="1"/>
  <c r="EG48" i="7"/>
  <c r="IF48" i="7" s="1"/>
  <c r="EG68" i="7"/>
  <c r="IF68" i="7" s="1"/>
  <c r="EG79" i="7"/>
  <c r="IF79" i="7" s="1"/>
  <c r="EG53" i="7"/>
  <c r="IF53" i="7" s="1"/>
  <c r="EG55" i="7"/>
  <c r="IF55" i="7" s="1"/>
  <c r="EG63" i="7"/>
  <c r="IF63" i="7" s="1"/>
  <c r="EG73" i="7"/>
  <c r="IF73" i="7" s="1"/>
  <c r="EG64" i="7"/>
  <c r="IF64" i="7" s="1"/>
  <c r="EG66" i="7"/>
  <c r="IF66" i="7" s="1"/>
  <c r="EG84" i="7"/>
  <c r="IF84" i="7" s="1"/>
  <c r="EG38" i="7"/>
  <c r="IF38" i="7" s="1"/>
  <c r="EG40" i="7"/>
  <c r="IF40" i="7" s="1"/>
  <c r="EG35" i="7"/>
  <c r="IF35" i="7" s="1"/>
  <c r="EG44" i="7"/>
  <c r="IF44" i="7" s="1"/>
  <c r="EG39" i="7"/>
  <c r="IF39" i="7" s="1"/>
  <c r="EG49" i="7"/>
  <c r="IF49" i="7" s="1"/>
  <c r="EG50" i="7"/>
  <c r="IF50" i="7" s="1"/>
  <c r="EG61" i="7"/>
  <c r="IF61" i="7" s="1"/>
  <c r="EG67" i="7"/>
  <c r="IF67" i="7" s="1"/>
  <c r="EG34" i="7"/>
  <c r="IF34" i="7" s="1"/>
  <c r="EG45" i="7"/>
  <c r="IF45" i="7" s="1"/>
  <c r="EG71" i="7"/>
  <c r="IF71" i="7" s="1"/>
  <c r="EG23" i="7"/>
  <c r="IF23" i="7" s="1"/>
  <c r="EG31" i="7"/>
  <c r="IF31" i="7" s="1"/>
  <c r="EG32" i="7"/>
  <c r="IF32" i="7" s="1"/>
  <c r="EG33" i="7"/>
  <c r="IF33" i="7" s="1"/>
  <c r="EG65" i="7"/>
  <c r="IF65" i="7" s="1"/>
  <c r="EG82" i="7"/>
  <c r="IF82" i="7" s="1"/>
  <c r="EG26" i="7"/>
  <c r="IF26" i="7" s="1"/>
  <c r="EG46" i="7"/>
  <c r="IF46" i="7" s="1"/>
  <c r="EG51" i="7"/>
  <c r="IF51" i="7" s="1"/>
  <c r="EG60" i="7"/>
  <c r="IF60" i="7" s="1"/>
  <c r="EG76" i="7"/>
  <c r="IF76" i="7" s="1"/>
  <c r="EG70" i="7"/>
  <c r="IF70" i="7" s="1"/>
  <c r="EG69" i="7"/>
  <c r="IF69" i="7" s="1"/>
  <c r="EG87" i="7"/>
  <c r="IF87" i="7" s="1"/>
  <c r="EG37" i="7"/>
  <c r="IF37" i="7" s="1"/>
  <c r="EG47" i="7"/>
  <c r="IF47" i="7" s="1"/>
  <c r="EG56" i="7"/>
  <c r="IF56" i="7" s="1"/>
  <c r="EG58" i="7"/>
  <c r="IF58" i="7" s="1"/>
  <c r="EG62" i="7"/>
  <c r="IF62" i="7" s="1"/>
  <c r="EG74" i="7"/>
  <c r="IF74" i="7" s="1"/>
  <c r="EG36" i="7"/>
  <c r="IF36" i="7" s="1"/>
  <c r="EG41" i="7"/>
  <c r="IF41" i="7" s="1"/>
  <c r="EG52" i="7"/>
  <c r="IF52" i="7" s="1"/>
  <c r="EG57" i="7"/>
  <c r="IF57" i="7" s="1"/>
  <c r="EG54" i="7"/>
  <c r="IF54" i="7" s="1"/>
  <c r="EG75" i="7"/>
  <c r="IF75" i="7" s="1"/>
  <c r="EG59" i="7"/>
  <c r="IF59" i="7" s="1"/>
  <c r="EE3" i="7"/>
  <c r="ID3" i="7" s="1"/>
  <c r="BS3" i="7"/>
  <c r="FR3" i="7" s="1"/>
  <c r="CQ101" i="7"/>
  <c r="GP101" i="7" s="1"/>
  <c r="EE90" i="7"/>
  <c r="ID90" i="7" s="1"/>
  <c r="AX4" i="7"/>
  <c r="EW4" i="7" s="1"/>
  <c r="AX23" i="7"/>
  <c r="EW23" i="7" s="1"/>
  <c r="AX12" i="7"/>
  <c r="EW12" i="7" s="1"/>
  <c r="AX11" i="7"/>
  <c r="EW11" i="7" s="1"/>
  <c r="AX18" i="7"/>
  <c r="EW18" i="7" s="1"/>
  <c r="AX20" i="7"/>
  <c r="EW20" i="7" s="1"/>
  <c r="AX9" i="7"/>
  <c r="EW9" i="7" s="1"/>
  <c r="AX6" i="7"/>
  <c r="EW6" i="7" s="1"/>
  <c r="AX8" i="7"/>
  <c r="EW8" i="7" s="1"/>
  <c r="AX29" i="7"/>
  <c r="EW29" i="7" s="1"/>
  <c r="AX39" i="7"/>
  <c r="EW39" i="7" s="1"/>
  <c r="AX42" i="7"/>
  <c r="EW42" i="7" s="1"/>
  <c r="AX45" i="7"/>
  <c r="EW45" i="7" s="1"/>
  <c r="AX73" i="7"/>
  <c r="EW73" i="7" s="1"/>
  <c r="AX40" i="7"/>
  <c r="EW40" i="7" s="1"/>
  <c r="AX59" i="7"/>
  <c r="EW59" i="7" s="1"/>
  <c r="AX65" i="7"/>
  <c r="EW65" i="7" s="1"/>
  <c r="AX55" i="7"/>
  <c r="EW55" i="7" s="1"/>
  <c r="AX46" i="7"/>
  <c r="EW46" i="7" s="1"/>
  <c r="AX82" i="7"/>
  <c r="EW82" i="7" s="1"/>
  <c r="AX33" i="7"/>
  <c r="EW33" i="7" s="1"/>
  <c r="AX58" i="7"/>
  <c r="EW58" i="7" s="1"/>
  <c r="AX69" i="7"/>
  <c r="EW69" i="7" s="1"/>
  <c r="AX47" i="7"/>
  <c r="EW47" i="7" s="1"/>
  <c r="AX64" i="7"/>
  <c r="EW64" i="7" s="1"/>
  <c r="AX24" i="7"/>
  <c r="EW24" i="7" s="1"/>
  <c r="AX74" i="7"/>
  <c r="EW74" i="7" s="1"/>
  <c r="AX68" i="7"/>
  <c r="EW68" i="7" s="1"/>
  <c r="DJ7" i="7"/>
  <c r="HI7" i="7" s="1"/>
  <c r="DJ14" i="7"/>
  <c r="HI14" i="7" s="1"/>
  <c r="DJ11" i="7"/>
  <c r="HI11" i="7" s="1"/>
  <c r="DJ4" i="7"/>
  <c r="HI4" i="7" s="1"/>
  <c r="DJ10" i="7"/>
  <c r="HI10" i="7" s="1"/>
  <c r="DJ23" i="7"/>
  <c r="HI23" i="7" s="1"/>
  <c r="DJ31" i="7"/>
  <c r="HI31" i="7" s="1"/>
  <c r="DJ25" i="7"/>
  <c r="HI25" i="7" s="1"/>
  <c r="DJ8" i="7"/>
  <c r="HI8" i="7" s="1"/>
  <c r="DJ17" i="7"/>
  <c r="HI17" i="7" s="1"/>
  <c r="DJ16" i="7"/>
  <c r="HI16" i="7" s="1"/>
  <c r="DJ20" i="7"/>
  <c r="HI20" i="7" s="1"/>
  <c r="DJ28" i="7"/>
  <c r="HI28" i="7" s="1"/>
  <c r="DJ18" i="7"/>
  <c r="HI18" i="7" s="1"/>
  <c r="DJ27" i="7"/>
  <c r="HI27" i="7" s="1"/>
  <c r="DJ12" i="7"/>
  <c r="HI12" i="7" s="1"/>
  <c r="DJ19" i="7"/>
  <c r="HI19" i="7" s="1"/>
  <c r="DJ22" i="7"/>
  <c r="HI22" i="7" s="1"/>
  <c r="DJ26" i="7"/>
  <c r="HI26" i="7" s="1"/>
  <c r="DJ9" i="7"/>
  <c r="HI9" i="7" s="1"/>
  <c r="DJ13" i="7"/>
  <c r="HI13" i="7" s="1"/>
  <c r="DJ6" i="7"/>
  <c r="HI6" i="7" s="1"/>
  <c r="DJ5" i="7"/>
  <c r="HI5" i="7" s="1"/>
  <c r="DJ21" i="7"/>
  <c r="HI21" i="7" s="1"/>
  <c r="DJ15" i="7"/>
  <c r="HI15" i="7" s="1"/>
  <c r="DJ30" i="7"/>
  <c r="HI30" i="7" s="1"/>
  <c r="DJ36" i="7"/>
  <c r="HI36" i="7" s="1"/>
  <c r="DJ44" i="7"/>
  <c r="HI44" i="7" s="1"/>
  <c r="DJ49" i="7"/>
  <c r="HI49" i="7" s="1"/>
  <c r="DJ54" i="7"/>
  <c r="HI54" i="7" s="1"/>
  <c r="DJ45" i="7"/>
  <c r="HI45" i="7" s="1"/>
  <c r="DJ56" i="7"/>
  <c r="HI56" i="7" s="1"/>
  <c r="DJ63" i="7"/>
  <c r="HI63" i="7" s="1"/>
  <c r="DJ73" i="7"/>
  <c r="HI73" i="7" s="1"/>
  <c r="DJ72" i="7"/>
  <c r="HI72" i="7" s="1"/>
  <c r="DJ40" i="7"/>
  <c r="HI40" i="7" s="1"/>
  <c r="DJ50" i="7"/>
  <c r="HI50" i="7" s="1"/>
  <c r="DJ43" i="7"/>
  <c r="HI43" i="7" s="1"/>
  <c r="DJ59" i="7"/>
  <c r="HI59" i="7" s="1"/>
  <c r="DJ61" i="7"/>
  <c r="HI61" i="7" s="1"/>
  <c r="DJ65" i="7"/>
  <c r="HI65" i="7" s="1"/>
  <c r="DJ66" i="7"/>
  <c r="HI66" i="7" s="1"/>
  <c r="DJ32" i="7"/>
  <c r="HI32" i="7" s="1"/>
  <c r="DJ51" i="7"/>
  <c r="HI51" i="7" s="1"/>
  <c r="DJ60" i="7"/>
  <c r="HI60" i="7" s="1"/>
  <c r="DJ77" i="7"/>
  <c r="HI77" i="7" s="1"/>
  <c r="DJ29" i="7"/>
  <c r="HI29" i="7" s="1"/>
  <c r="DJ42" i="7"/>
  <c r="HI42" i="7" s="1"/>
  <c r="DJ46" i="7"/>
  <c r="HI46" i="7" s="1"/>
  <c r="DJ55" i="7"/>
  <c r="HI55" i="7" s="1"/>
  <c r="DJ71" i="7"/>
  <c r="HI71" i="7" s="1"/>
  <c r="DJ82" i="7"/>
  <c r="HI82" i="7" s="1"/>
  <c r="DJ35" i="7"/>
  <c r="HI35" i="7" s="1"/>
  <c r="DJ41" i="7"/>
  <c r="HI41" i="7" s="1"/>
  <c r="DJ38" i="7"/>
  <c r="HI38" i="7" s="1"/>
  <c r="DJ58" i="7"/>
  <c r="HI58" i="7" s="1"/>
  <c r="DJ57" i="7"/>
  <c r="HI57" i="7" s="1"/>
  <c r="DJ76" i="7"/>
  <c r="HI76" i="7" s="1"/>
  <c r="DJ69" i="7"/>
  <c r="HI69" i="7" s="1"/>
  <c r="DJ37" i="7"/>
  <c r="HI37" i="7" s="1"/>
  <c r="DJ47" i="7"/>
  <c r="HI47" i="7" s="1"/>
  <c r="DJ52" i="7"/>
  <c r="HI52" i="7" s="1"/>
  <c r="DJ53" i="7"/>
  <c r="HI53" i="7" s="1"/>
  <c r="DJ64" i="7"/>
  <c r="HI64" i="7" s="1"/>
  <c r="DJ70" i="7"/>
  <c r="HI70" i="7" s="1"/>
  <c r="DJ33" i="7"/>
  <c r="HI33" i="7" s="1"/>
  <c r="DJ48" i="7"/>
  <c r="HI48" i="7" s="1"/>
  <c r="DJ74" i="7"/>
  <c r="HI74" i="7" s="1"/>
  <c r="DJ62" i="7"/>
  <c r="HI62" i="7" s="1"/>
  <c r="DJ75" i="7"/>
  <c r="HI75" i="7" s="1"/>
  <c r="DJ24" i="7"/>
  <c r="HI24" i="7" s="1"/>
  <c r="DJ34" i="7"/>
  <c r="HI34" i="7" s="1"/>
  <c r="DJ39" i="7"/>
  <c r="HI39" i="7" s="1"/>
  <c r="DJ68" i="7"/>
  <c r="HI68" i="7" s="1"/>
  <c r="DJ85" i="7"/>
  <c r="HI85" i="7" s="1"/>
  <c r="DJ79" i="7"/>
  <c r="HI79" i="7" s="1"/>
  <c r="DX102" i="7"/>
  <c r="HW102" i="7" s="1"/>
  <c r="CK96" i="7"/>
  <c r="GJ96" i="7" s="1"/>
  <c r="AO8" i="7"/>
  <c r="EN8" i="7" s="1"/>
  <c r="AO15" i="7"/>
  <c r="EN15" i="7" s="1"/>
  <c r="AO33" i="7"/>
  <c r="EN33" i="7" s="1"/>
  <c r="AO29" i="7"/>
  <c r="EN29" i="7" s="1"/>
  <c r="AO7" i="7"/>
  <c r="EN7" i="7" s="1"/>
  <c r="AO5" i="7"/>
  <c r="EN5" i="7" s="1"/>
  <c r="AO4" i="7"/>
  <c r="EN4" i="7" s="1"/>
  <c r="AO9" i="7"/>
  <c r="EN9" i="7" s="1"/>
  <c r="AO13" i="7"/>
  <c r="EN13" i="7" s="1"/>
  <c r="AO28" i="7"/>
  <c r="EN28" i="7" s="1"/>
  <c r="AO30" i="7"/>
  <c r="EN30" i="7" s="1"/>
  <c r="AO27" i="7"/>
  <c r="EN27" i="7" s="1"/>
  <c r="AO11" i="7"/>
  <c r="EN11" i="7" s="1"/>
  <c r="AO21" i="7"/>
  <c r="EN21" i="7" s="1"/>
  <c r="AO26" i="7"/>
  <c r="EN26" i="7" s="1"/>
  <c r="AO23" i="7"/>
  <c r="EN23" i="7" s="1"/>
  <c r="AO20" i="7"/>
  <c r="EN20" i="7" s="1"/>
  <c r="AO24" i="7"/>
  <c r="EN24" i="7" s="1"/>
  <c r="AO10" i="7"/>
  <c r="EN10" i="7" s="1"/>
  <c r="AO17" i="7"/>
  <c r="EN17" i="7" s="1"/>
  <c r="AO14" i="7"/>
  <c r="EN14" i="7" s="1"/>
  <c r="AO16" i="7"/>
  <c r="EN16" i="7" s="1"/>
  <c r="AO12" i="7"/>
  <c r="EN12" i="7" s="1"/>
  <c r="AO19" i="7"/>
  <c r="EN19" i="7" s="1"/>
  <c r="AO22" i="7"/>
  <c r="EN22" i="7" s="1"/>
  <c r="AO65" i="7"/>
  <c r="EN65" i="7" s="1"/>
  <c r="AO82" i="7"/>
  <c r="EN82" i="7" s="1"/>
  <c r="AO25" i="7"/>
  <c r="EN25" i="7" s="1"/>
  <c r="AO31" i="7"/>
  <c r="EN31" i="7" s="1"/>
  <c r="AO43" i="7"/>
  <c r="EN43" i="7" s="1"/>
  <c r="AO34" i="7"/>
  <c r="EN34" i="7" s="1"/>
  <c r="AO46" i="7"/>
  <c r="EN46" i="7" s="1"/>
  <c r="AO51" i="7"/>
  <c r="EN51" i="7" s="1"/>
  <c r="AO60" i="7"/>
  <c r="EN60" i="7" s="1"/>
  <c r="AO76" i="7"/>
  <c r="EN76" i="7" s="1"/>
  <c r="AO70" i="7"/>
  <c r="EN70" i="7" s="1"/>
  <c r="AO69" i="7"/>
  <c r="EN69" i="7" s="1"/>
  <c r="AO87" i="7"/>
  <c r="EN87" i="7" s="1"/>
  <c r="AO81" i="7"/>
  <c r="EN81" i="7" s="1"/>
  <c r="AO78" i="7"/>
  <c r="EN78" i="7" s="1"/>
  <c r="AO37" i="7"/>
  <c r="EN37" i="7" s="1"/>
  <c r="AO38" i="7"/>
  <c r="EN38" i="7" s="1"/>
  <c r="AO47" i="7"/>
  <c r="EN47" i="7" s="1"/>
  <c r="AO42" i="7"/>
  <c r="EN42" i="7" s="1"/>
  <c r="AO56" i="7"/>
  <c r="EN56" i="7" s="1"/>
  <c r="AO58" i="7"/>
  <c r="EN58" i="7" s="1"/>
  <c r="AO54" i="7"/>
  <c r="EN54" i="7" s="1"/>
  <c r="AO62" i="7"/>
  <c r="EN62" i="7" s="1"/>
  <c r="AO74" i="7"/>
  <c r="EN74" i="7" s="1"/>
  <c r="AO6" i="7"/>
  <c r="EN6" i="7" s="1"/>
  <c r="AO36" i="7"/>
  <c r="EN36" i="7" s="1"/>
  <c r="AO41" i="7"/>
  <c r="EN41" i="7" s="1"/>
  <c r="AO52" i="7"/>
  <c r="EN52" i="7" s="1"/>
  <c r="AO57" i="7"/>
  <c r="EN57" i="7" s="1"/>
  <c r="AO75" i="7"/>
  <c r="EN75" i="7" s="1"/>
  <c r="AO77" i="7"/>
  <c r="EN77" i="7" s="1"/>
  <c r="AO35" i="7"/>
  <c r="EN35" i="7" s="1"/>
  <c r="AO53" i="7"/>
  <c r="EN53" i="7" s="1"/>
  <c r="AO48" i="7"/>
  <c r="EN48" i="7" s="1"/>
  <c r="AO68" i="7"/>
  <c r="EN68" i="7" s="1"/>
  <c r="AO79" i="7"/>
  <c r="EN79" i="7" s="1"/>
  <c r="AO73" i="7"/>
  <c r="EN73" i="7" s="1"/>
  <c r="AO84" i="7"/>
  <c r="EN84" i="7" s="1"/>
  <c r="AO40" i="7"/>
  <c r="EN40" i="7" s="1"/>
  <c r="AO44" i="7"/>
  <c r="EN44" i="7" s="1"/>
  <c r="AO49" i="7"/>
  <c r="EN49" i="7" s="1"/>
  <c r="AO50" i="7"/>
  <c r="EN50" i="7" s="1"/>
  <c r="AO61" i="7"/>
  <c r="EN61" i="7" s="1"/>
  <c r="AO64" i="7"/>
  <c r="EN64" i="7" s="1"/>
  <c r="AO63" i="7"/>
  <c r="EN63" i="7" s="1"/>
  <c r="AO67" i="7"/>
  <c r="EN67" i="7" s="1"/>
  <c r="AO18" i="7"/>
  <c r="EN18" i="7" s="1"/>
  <c r="AO32" i="7"/>
  <c r="EN32" i="7" s="1"/>
  <c r="AO39" i="7"/>
  <c r="EN39" i="7" s="1"/>
  <c r="AO55" i="7"/>
  <c r="EN55" i="7" s="1"/>
  <c r="AO45" i="7"/>
  <c r="EN45" i="7" s="1"/>
  <c r="AO66" i="7"/>
  <c r="EN66" i="7" s="1"/>
  <c r="AO71" i="7"/>
  <c r="EN71" i="7" s="1"/>
  <c r="AO59" i="7"/>
  <c r="EN59" i="7" s="1"/>
  <c r="BE12" i="7"/>
  <c r="FD12" i="7" s="1"/>
  <c r="BE19" i="7"/>
  <c r="FD19" i="7" s="1"/>
  <c r="BE21" i="7"/>
  <c r="FD21" i="7" s="1"/>
  <c r="BE22" i="7"/>
  <c r="FD22" i="7" s="1"/>
  <c r="BE25" i="7"/>
  <c r="FD25" i="7" s="1"/>
  <c r="BE9" i="7"/>
  <c r="FD9" i="7" s="1"/>
  <c r="BE18" i="7"/>
  <c r="FD18" i="7" s="1"/>
  <c r="BE15" i="7"/>
  <c r="FD15" i="7" s="1"/>
  <c r="BE27" i="7"/>
  <c r="FD27" i="7" s="1"/>
  <c r="BE11" i="7"/>
  <c r="FD11" i="7" s="1"/>
  <c r="BE33" i="7"/>
  <c r="FD33" i="7" s="1"/>
  <c r="BE29" i="7"/>
  <c r="FD29" i="7" s="1"/>
  <c r="BE7" i="7"/>
  <c r="FD7" i="7" s="1"/>
  <c r="BE13" i="7"/>
  <c r="FD13" i="7" s="1"/>
  <c r="BE28" i="7"/>
  <c r="FD28" i="7" s="1"/>
  <c r="BE30" i="7"/>
  <c r="FD30" i="7" s="1"/>
  <c r="BE6" i="7"/>
  <c r="FD6" i="7" s="1"/>
  <c r="BE8" i="7"/>
  <c r="FD8" i="7" s="1"/>
  <c r="BE4" i="7"/>
  <c r="FD4" i="7" s="1"/>
  <c r="BE26" i="7"/>
  <c r="FD26" i="7" s="1"/>
  <c r="BE23" i="7"/>
  <c r="FD23" i="7" s="1"/>
  <c r="BE20" i="7"/>
  <c r="FD20" i="7" s="1"/>
  <c r="BE14" i="7"/>
  <c r="FD14" i="7" s="1"/>
  <c r="BE5" i="7"/>
  <c r="FD5" i="7" s="1"/>
  <c r="BE32" i="7"/>
  <c r="FD32" i="7" s="1"/>
  <c r="BE34" i="7"/>
  <c r="FD34" i="7" s="1"/>
  <c r="BE40" i="7"/>
  <c r="FD40" i="7" s="1"/>
  <c r="BE44" i="7"/>
  <c r="FD44" i="7" s="1"/>
  <c r="BE49" i="7"/>
  <c r="FD49" i="7" s="1"/>
  <c r="BE50" i="7"/>
  <c r="FD50" i="7" s="1"/>
  <c r="BE48" i="7"/>
  <c r="FD48" i="7" s="1"/>
  <c r="BE54" i="7"/>
  <c r="FD54" i="7" s="1"/>
  <c r="BE61" i="7"/>
  <c r="FD61" i="7" s="1"/>
  <c r="BE67" i="7"/>
  <c r="FD67" i="7" s="1"/>
  <c r="BE16" i="7"/>
  <c r="FD16" i="7" s="1"/>
  <c r="BE31" i="7"/>
  <c r="FD31" i="7" s="1"/>
  <c r="BE24" i="7"/>
  <c r="FD24" i="7" s="1"/>
  <c r="BE55" i="7"/>
  <c r="FD55" i="7" s="1"/>
  <c r="BE45" i="7"/>
  <c r="FD45" i="7" s="1"/>
  <c r="BE66" i="7"/>
  <c r="FD66" i="7" s="1"/>
  <c r="BE71" i="7"/>
  <c r="FD71" i="7" s="1"/>
  <c r="BE39" i="7"/>
  <c r="FD39" i="7" s="1"/>
  <c r="BE65" i="7"/>
  <c r="FD65" i="7" s="1"/>
  <c r="BE64" i="7"/>
  <c r="FD64" i="7" s="1"/>
  <c r="BE63" i="7"/>
  <c r="FD63" i="7" s="1"/>
  <c r="BE82" i="7"/>
  <c r="FD82" i="7" s="1"/>
  <c r="BE17" i="7"/>
  <c r="FD17" i="7" s="1"/>
  <c r="BE43" i="7"/>
  <c r="FD43" i="7" s="1"/>
  <c r="BE46" i="7"/>
  <c r="FD46" i="7" s="1"/>
  <c r="BE51" i="7"/>
  <c r="FD51" i="7" s="1"/>
  <c r="BE60" i="7"/>
  <c r="FD60" i="7" s="1"/>
  <c r="BE76" i="7"/>
  <c r="FD76" i="7" s="1"/>
  <c r="BE70" i="7"/>
  <c r="FD70" i="7" s="1"/>
  <c r="BE69" i="7"/>
  <c r="FD69" i="7" s="1"/>
  <c r="BE87" i="7"/>
  <c r="FD87" i="7" s="1"/>
  <c r="BE37" i="7"/>
  <c r="FD37" i="7" s="1"/>
  <c r="BE47" i="7"/>
  <c r="FD47" i="7" s="1"/>
  <c r="BE56" i="7"/>
  <c r="FD56" i="7" s="1"/>
  <c r="BE58" i="7"/>
  <c r="FD58" i="7" s="1"/>
  <c r="BE42" i="7"/>
  <c r="FD42" i="7" s="1"/>
  <c r="BE62" i="7"/>
  <c r="FD62" i="7" s="1"/>
  <c r="BE59" i="7"/>
  <c r="FD59" i="7" s="1"/>
  <c r="BE74" i="7"/>
  <c r="FD74" i="7" s="1"/>
  <c r="BE36" i="7"/>
  <c r="FD36" i="7" s="1"/>
  <c r="BE41" i="7"/>
  <c r="FD41" i="7" s="1"/>
  <c r="BE35" i="7"/>
  <c r="FD35" i="7" s="1"/>
  <c r="BE52" i="7"/>
  <c r="FD52" i="7" s="1"/>
  <c r="BE57" i="7"/>
  <c r="FD57" i="7" s="1"/>
  <c r="BE75" i="7"/>
  <c r="FD75" i="7" s="1"/>
  <c r="BE53" i="7"/>
  <c r="FD53" i="7" s="1"/>
  <c r="BE68" i="7"/>
  <c r="FD68" i="7" s="1"/>
  <c r="BE79" i="7"/>
  <c r="FD79" i="7" s="1"/>
  <c r="BE10" i="7"/>
  <c r="FD10" i="7" s="1"/>
  <c r="BE38" i="7"/>
  <c r="FD38" i="7" s="1"/>
  <c r="BE73" i="7"/>
  <c r="FD73" i="7" s="1"/>
  <c r="BE84" i="7"/>
  <c r="FD84" i="7" s="1"/>
  <c r="EE77" i="7"/>
  <c r="ID77" i="7" s="1"/>
  <c r="CS96" i="7"/>
  <c r="GR96" i="7" s="1"/>
  <c r="CI13" i="7"/>
  <c r="GH13" i="7" s="1"/>
  <c r="CI15" i="7"/>
  <c r="GH15" i="7" s="1"/>
  <c r="CI21" i="7"/>
  <c r="GH21" i="7" s="1"/>
  <c r="CI22" i="7"/>
  <c r="GH22" i="7" s="1"/>
  <c r="CI30" i="7"/>
  <c r="GH30" i="7" s="1"/>
  <c r="CI16" i="7"/>
  <c r="GH16" i="7" s="1"/>
  <c r="CI25" i="7"/>
  <c r="GH25" i="7" s="1"/>
  <c r="CI27" i="7"/>
  <c r="GH27" i="7" s="1"/>
  <c r="CI10" i="7"/>
  <c r="GH10" i="7" s="1"/>
  <c r="CI17" i="7"/>
  <c r="GH17" i="7" s="1"/>
  <c r="CI19" i="7"/>
  <c r="GH19" i="7" s="1"/>
  <c r="CI18" i="7"/>
  <c r="GH18" i="7" s="1"/>
  <c r="CI8" i="7"/>
  <c r="GH8" i="7" s="1"/>
  <c r="CI12" i="7"/>
  <c r="GH12" i="7" s="1"/>
  <c r="CI14" i="7"/>
  <c r="GH14" i="7" s="1"/>
  <c r="CI24" i="7"/>
  <c r="GH24" i="7" s="1"/>
  <c r="CI5" i="7"/>
  <c r="GH5" i="7" s="1"/>
  <c r="CI4" i="7"/>
  <c r="GH4" i="7" s="1"/>
  <c r="CI6" i="7"/>
  <c r="GH6" i="7" s="1"/>
  <c r="CI7" i="7"/>
  <c r="GH7" i="7" s="1"/>
  <c r="CI20" i="7"/>
  <c r="GH20" i="7" s="1"/>
  <c r="CI9" i="7"/>
  <c r="GH9" i="7" s="1"/>
  <c r="CI29" i="7"/>
  <c r="GH29" i="7" s="1"/>
  <c r="CI35" i="7"/>
  <c r="GH35" i="7" s="1"/>
  <c r="CI43" i="7"/>
  <c r="GH43" i="7" s="1"/>
  <c r="CI48" i="7"/>
  <c r="GH48" i="7" s="1"/>
  <c r="CI53" i="7"/>
  <c r="GH53" i="7" s="1"/>
  <c r="CI44" i="7"/>
  <c r="GH44" i="7" s="1"/>
  <c r="CI55" i="7"/>
  <c r="GH55" i="7" s="1"/>
  <c r="CI62" i="7"/>
  <c r="GH62" i="7" s="1"/>
  <c r="CI50" i="7"/>
  <c r="GH50" i="7" s="1"/>
  <c r="CI72" i="7"/>
  <c r="GH72" i="7" s="1"/>
  <c r="CI71" i="7"/>
  <c r="GH71" i="7" s="1"/>
  <c r="CI49" i="7"/>
  <c r="GH49" i="7" s="1"/>
  <c r="CI58" i="7"/>
  <c r="GH58" i="7" s="1"/>
  <c r="CI60" i="7"/>
  <c r="GH60" i="7" s="1"/>
  <c r="CI64" i="7"/>
  <c r="GH64" i="7" s="1"/>
  <c r="CI61" i="7"/>
  <c r="GH61" i="7" s="1"/>
  <c r="CI76" i="7"/>
  <c r="GH76" i="7" s="1"/>
  <c r="CI31" i="7"/>
  <c r="GH31" i="7" s="1"/>
  <c r="CI34" i="7"/>
  <c r="GH34" i="7" s="1"/>
  <c r="CI26" i="7"/>
  <c r="GH26" i="7" s="1"/>
  <c r="CI54" i="7"/>
  <c r="GH54" i="7" s="1"/>
  <c r="CI59" i="7"/>
  <c r="GH59" i="7" s="1"/>
  <c r="CI11" i="7"/>
  <c r="GH11" i="7" s="1"/>
  <c r="CI45" i="7"/>
  <c r="GH45" i="7" s="1"/>
  <c r="CI65" i="7"/>
  <c r="GH65" i="7" s="1"/>
  <c r="CI70" i="7"/>
  <c r="GH70" i="7" s="1"/>
  <c r="CI81" i="7"/>
  <c r="GH81" i="7" s="1"/>
  <c r="CI32" i="7"/>
  <c r="GH32" i="7" s="1"/>
  <c r="CI40" i="7"/>
  <c r="GH40" i="7" s="1"/>
  <c r="CI39" i="7"/>
  <c r="GH39" i="7" s="1"/>
  <c r="CI41" i="7"/>
  <c r="GH41" i="7" s="1"/>
  <c r="CI57" i="7"/>
  <c r="GH57" i="7" s="1"/>
  <c r="CI56" i="7"/>
  <c r="GH56" i="7" s="1"/>
  <c r="CI75" i="7"/>
  <c r="GH75" i="7" s="1"/>
  <c r="CI68" i="7"/>
  <c r="GH68" i="7" s="1"/>
  <c r="CI23" i="7"/>
  <c r="GH23" i="7" s="1"/>
  <c r="CI28" i="7"/>
  <c r="GH28" i="7" s="1"/>
  <c r="CI33" i="7"/>
  <c r="GH33" i="7" s="1"/>
  <c r="CI38" i="7"/>
  <c r="GH38" i="7" s="1"/>
  <c r="CI42" i="7"/>
  <c r="GH42" i="7" s="1"/>
  <c r="CI37" i="7"/>
  <c r="GH37" i="7" s="1"/>
  <c r="CI46" i="7"/>
  <c r="GH46" i="7" s="1"/>
  <c r="CI51" i="7"/>
  <c r="GH51" i="7" s="1"/>
  <c r="CI52" i="7"/>
  <c r="GH52" i="7" s="1"/>
  <c r="CI63" i="7"/>
  <c r="GH63" i="7" s="1"/>
  <c r="CI69" i="7"/>
  <c r="GH69" i="7" s="1"/>
  <c r="CI74" i="7"/>
  <c r="GH74" i="7" s="1"/>
  <c r="CI47" i="7"/>
  <c r="GH47" i="7" s="1"/>
  <c r="CI66" i="7"/>
  <c r="GH66" i="7" s="1"/>
  <c r="CI73" i="7"/>
  <c r="GH73" i="7" s="1"/>
  <c r="CI36" i="7"/>
  <c r="GH36" i="7" s="1"/>
  <c r="CI67" i="7"/>
  <c r="GH67" i="7" s="1"/>
  <c r="CI84" i="7"/>
  <c r="GH84" i="7" s="1"/>
  <c r="CI78" i="7"/>
  <c r="GH78" i="7" s="1"/>
  <c r="DW3" i="7"/>
  <c r="HV3" i="7" s="1"/>
  <c r="BK3" i="7"/>
  <c r="FJ3" i="7" s="1"/>
  <c r="CU102" i="7"/>
  <c r="GT102" i="7" s="1"/>
  <c r="DE100" i="7"/>
  <c r="HD100" i="7" s="1"/>
  <c r="BN99" i="7"/>
  <c r="FM99" i="7" s="1"/>
  <c r="BG94" i="7"/>
  <c r="FF94" i="7" s="1"/>
  <c r="AZ89" i="7"/>
  <c r="EY89" i="7" s="1"/>
  <c r="BT6" i="7"/>
  <c r="FS6" i="7" s="1"/>
  <c r="BT24" i="7"/>
  <c r="FS24" i="7" s="1"/>
  <c r="BT27" i="7"/>
  <c r="FS27" i="7" s="1"/>
  <c r="BT21" i="7"/>
  <c r="FS21" i="7" s="1"/>
  <c r="BT11" i="7"/>
  <c r="FS11" i="7" s="1"/>
  <c r="BT9" i="7"/>
  <c r="FS9" i="7" s="1"/>
  <c r="BT23" i="7"/>
  <c r="FS23" i="7" s="1"/>
  <c r="BT37" i="7"/>
  <c r="FS37" i="7" s="1"/>
  <c r="BT8" i="7"/>
  <c r="FS8" i="7" s="1"/>
  <c r="BT7" i="7"/>
  <c r="FS7" i="7" s="1"/>
  <c r="BT17" i="7"/>
  <c r="FS17" i="7" s="1"/>
  <c r="BT18" i="7"/>
  <c r="FS18" i="7" s="1"/>
  <c r="BT32" i="7"/>
  <c r="FS32" i="7" s="1"/>
  <c r="BT14" i="7"/>
  <c r="FS14" i="7" s="1"/>
  <c r="BT26" i="7"/>
  <c r="FS26" i="7" s="1"/>
  <c r="BT13" i="7"/>
  <c r="FS13" i="7" s="1"/>
  <c r="BT16" i="7"/>
  <c r="FS16" i="7" s="1"/>
  <c r="BT22" i="7"/>
  <c r="FS22" i="7" s="1"/>
  <c r="BT5" i="7"/>
  <c r="FS5" i="7" s="1"/>
  <c r="BT25" i="7"/>
  <c r="FS25" i="7" s="1"/>
  <c r="BT33" i="7"/>
  <c r="FS33" i="7" s="1"/>
  <c r="BT10" i="7"/>
  <c r="FS10" i="7" s="1"/>
  <c r="BT12" i="7"/>
  <c r="FS12" i="7" s="1"/>
  <c r="BT19" i="7"/>
  <c r="FS19" i="7" s="1"/>
  <c r="BT30" i="7"/>
  <c r="FS30" i="7" s="1"/>
  <c r="BT4" i="7"/>
  <c r="FS4" i="7" s="1"/>
  <c r="BT20" i="7"/>
  <c r="FS20" i="7" s="1"/>
  <c r="BT15" i="7"/>
  <c r="FS15" i="7" s="1"/>
  <c r="BT43" i="7"/>
  <c r="FS43" i="7" s="1"/>
  <c r="BT44" i="7"/>
  <c r="FS44" i="7" s="1"/>
  <c r="BT55" i="7"/>
  <c r="FS55" i="7" s="1"/>
  <c r="BT60" i="7"/>
  <c r="FS60" i="7" s="1"/>
  <c r="BT45" i="7"/>
  <c r="FS45" i="7" s="1"/>
  <c r="BT59" i="7"/>
  <c r="FS59" i="7" s="1"/>
  <c r="BT71" i="7"/>
  <c r="FS71" i="7" s="1"/>
  <c r="BT28" i="7"/>
  <c r="FS28" i="7" s="1"/>
  <c r="BT49" i="7"/>
  <c r="FS49" i="7" s="1"/>
  <c r="BT54" i="7"/>
  <c r="FS54" i="7" s="1"/>
  <c r="BT66" i="7"/>
  <c r="FS66" i="7" s="1"/>
  <c r="BT72" i="7"/>
  <c r="FS72" i="7" s="1"/>
  <c r="BT50" i="7"/>
  <c r="FS50" i="7" s="1"/>
  <c r="BT76" i="7"/>
  <c r="FS76" i="7" s="1"/>
  <c r="BT36" i="7"/>
  <c r="FS36" i="7" s="1"/>
  <c r="BT39" i="7"/>
  <c r="FS39" i="7" s="1"/>
  <c r="BT41" i="7"/>
  <c r="FS41" i="7" s="1"/>
  <c r="BT70" i="7"/>
  <c r="FS70" i="7" s="1"/>
  <c r="BT87" i="7"/>
  <c r="FS87" i="7" s="1"/>
  <c r="BT69" i="7"/>
  <c r="FS69" i="7" s="1"/>
  <c r="BT81" i="7"/>
  <c r="FS81" i="7" s="1"/>
  <c r="BT29" i="7"/>
  <c r="FS29" i="7" s="1"/>
  <c r="BT38" i="7"/>
  <c r="FS38" i="7" s="1"/>
  <c r="BT46" i="7"/>
  <c r="FS46" i="7" s="1"/>
  <c r="BT51" i="7"/>
  <c r="FS51" i="7" s="1"/>
  <c r="BT47" i="7"/>
  <c r="FS47" i="7" s="1"/>
  <c r="BT58" i="7"/>
  <c r="FS58" i="7" s="1"/>
  <c r="BT65" i="7"/>
  <c r="FS65" i="7" s="1"/>
  <c r="BT74" i="7"/>
  <c r="FS74" i="7" s="1"/>
  <c r="BT35" i="7"/>
  <c r="FS35" i="7" s="1"/>
  <c r="BT42" i="7"/>
  <c r="FS42" i="7" s="1"/>
  <c r="BT31" i="7"/>
  <c r="FS31" i="7" s="1"/>
  <c r="BT52" i="7"/>
  <c r="FS52" i="7" s="1"/>
  <c r="BT61" i="7"/>
  <c r="FS61" i="7" s="1"/>
  <c r="BT53" i="7"/>
  <c r="FS53" i="7" s="1"/>
  <c r="BT34" i="7"/>
  <c r="FS34" i="7" s="1"/>
  <c r="BT63" i="7"/>
  <c r="FS63" i="7" s="1"/>
  <c r="BT68" i="7"/>
  <c r="FS68" i="7" s="1"/>
  <c r="BT62" i="7"/>
  <c r="FS62" i="7" s="1"/>
  <c r="BT56" i="7"/>
  <c r="FS56" i="7" s="1"/>
  <c r="BT79" i="7"/>
  <c r="FS79" i="7" s="1"/>
  <c r="BT40" i="7"/>
  <c r="FS40" i="7" s="1"/>
  <c r="BT48" i="7"/>
  <c r="FS48" i="7" s="1"/>
  <c r="BT57" i="7"/>
  <c r="FS57" i="7" s="1"/>
  <c r="BT73" i="7"/>
  <c r="FS73" i="7" s="1"/>
  <c r="BT67" i="7"/>
  <c r="FS67" i="7" s="1"/>
  <c r="BT84" i="7"/>
  <c r="FS84" i="7" s="1"/>
  <c r="BT64" i="7"/>
  <c r="FS64" i="7" s="1"/>
  <c r="BT78" i="7"/>
  <c r="FS78" i="7" s="1"/>
  <c r="EF23" i="7"/>
  <c r="IE23" i="7" s="1"/>
  <c r="EF5" i="7"/>
  <c r="IE5" i="7" s="1"/>
  <c r="EF26" i="7"/>
  <c r="IE26" i="7" s="1"/>
  <c r="EF9" i="7"/>
  <c r="IE9" i="7" s="1"/>
  <c r="EF22" i="7"/>
  <c r="IE22" i="7" s="1"/>
  <c r="EF14" i="7"/>
  <c r="IE14" i="7" s="1"/>
  <c r="EF8" i="7"/>
  <c r="IE8" i="7" s="1"/>
  <c r="EF19" i="7"/>
  <c r="IE19" i="7" s="1"/>
  <c r="EF34" i="7"/>
  <c r="IE34" i="7" s="1"/>
  <c r="EF44" i="7"/>
  <c r="IE44" i="7" s="1"/>
  <c r="EF59" i="7"/>
  <c r="IE59" i="7" s="1"/>
  <c r="EF65" i="7"/>
  <c r="IE65" i="7" s="1"/>
  <c r="EF20" i="7"/>
  <c r="IE20" i="7" s="1"/>
  <c r="EF45" i="7"/>
  <c r="IE45" i="7" s="1"/>
  <c r="EF72" i="7"/>
  <c r="IE72" i="7" s="1"/>
  <c r="EF41" i="7"/>
  <c r="IE41" i="7" s="1"/>
  <c r="EF36" i="7"/>
  <c r="IE36" i="7" s="1"/>
  <c r="EF31" i="7"/>
  <c r="IE31" i="7" s="1"/>
  <c r="EF81" i="7"/>
  <c r="IE81" i="7" s="1"/>
  <c r="EF47" i="7"/>
  <c r="IE47" i="7" s="1"/>
  <c r="EF74" i="7"/>
  <c r="IE74" i="7" s="1"/>
  <c r="EF42" i="7"/>
  <c r="IE42" i="7" s="1"/>
  <c r="EF68" i="7"/>
  <c r="IE68" i="7" s="1"/>
  <c r="EF79" i="7"/>
  <c r="IE79" i="7" s="1"/>
  <c r="EF43" i="7"/>
  <c r="IE43" i="7" s="1"/>
  <c r="EF57" i="7"/>
  <c r="IE57" i="7" s="1"/>
  <c r="EF73" i="7"/>
  <c r="IE73" i="7" s="1"/>
  <c r="EF84" i="7"/>
  <c r="IE84" i="7" s="1"/>
  <c r="DJ102" i="7"/>
  <c r="HI102" i="7" s="1"/>
  <c r="AX102" i="7"/>
  <c r="EW102" i="7" s="1"/>
  <c r="CI101" i="7"/>
  <c r="GH101" i="7" s="1"/>
  <c r="BS90" i="7"/>
  <c r="FR90" i="7" s="1"/>
  <c r="BF24" i="7"/>
  <c r="FE24" i="7" s="1"/>
  <c r="BF14" i="7"/>
  <c r="FE14" i="7" s="1"/>
  <c r="BF4" i="7"/>
  <c r="FE4" i="7" s="1"/>
  <c r="BF7" i="7"/>
  <c r="FE7" i="7" s="1"/>
  <c r="BF12" i="7"/>
  <c r="FE12" i="7" s="1"/>
  <c r="BF23" i="7"/>
  <c r="FE23" i="7" s="1"/>
  <c r="BF31" i="7"/>
  <c r="FE31" i="7" s="1"/>
  <c r="BF26" i="7"/>
  <c r="FE26" i="7" s="1"/>
  <c r="BF17" i="7"/>
  <c r="FE17" i="7" s="1"/>
  <c r="BF28" i="7"/>
  <c r="FE28" i="7" s="1"/>
  <c r="BF25" i="7"/>
  <c r="FE25" i="7" s="1"/>
  <c r="BF11" i="7"/>
  <c r="FE11" i="7" s="1"/>
  <c r="BF18" i="7"/>
  <c r="FE18" i="7" s="1"/>
  <c r="BF27" i="7"/>
  <c r="FE27" i="7" s="1"/>
  <c r="BF10" i="7"/>
  <c r="FE10" i="7" s="1"/>
  <c r="BF20" i="7"/>
  <c r="FE20" i="7" s="1"/>
  <c r="BF19" i="7"/>
  <c r="FE19" i="7" s="1"/>
  <c r="BF22" i="7"/>
  <c r="FE22" i="7" s="1"/>
  <c r="BF9" i="7"/>
  <c r="FE9" i="7" s="1"/>
  <c r="BF13" i="7"/>
  <c r="FE13" i="7" s="1"/>
  <c r="BF15" i="7"/>
  <c r="FE15" i="7" s="1"/>
  <c r="BF35" i="7"/>
  <c r="FE35" i="7" s="1"/>
  <c r="BF34" i="7"/>
  <c r="FE34" i="7" s="1"/>
  <c r="BF39" i="7"/>
  <c r="FE39" i="7" s="1"/>
  <c r="BF68" i="7"/>
  <c r="FE68" i="7" s="1"/>
  <c r="BF85" i="7"/>
  <c r="FE85" i="7" s="1"/>
  <c r="BF79" i="7"/>
  <c r="FE79" i="7" s="1"/>
  <c r="BF30" i="7"/>
  <c r="FE30" i="7" s="1"/>
  <c r="BF29" i="7"/>
  <c r="FE29" i="7" s="1"/>
  <c r="BF36" i="7"/>
  <c r="FE36" i="7" s="1"/>
  <c r="BF44" i="7"/>
  <c r="FE44" i="7" s="1"/>
  <c r="BF49" i="7"/>
  <c r="FE49" i="7" s="1"/>
  <c r="BF54" i="7"/>
  <c r="FE54" i="7" s="1"/>
  <c r="BF45" i="7"/>
  <c r="FE45" i="7" s="1"/>
  <c r="BF56" i="7"/>
  <c r="FE56" i="7" s="1"/>
  <c r="BF63" i="7"/>
  <c r="FE63" i="7" s="1"/>
  <c r="BF51" i="7"/>
  <c r="FE51" i="7" s="1"/>
  <c r="BF73" i="7"/>
  <c r="FE73" i="7" s="1"/>
  <c r="BF72" i="7"/>
  <c r="FE72" i="7" s="1"/>
  <c r="BF84" i="7"/>
  <c r="FE84" i="7" s="1"/>
  <c r="BF81" i="7"/>
  <c r="FE81" i="7" s="1"/>
  <c r="BF40" i="7"/>
  <c r="FE40" i="7" s="1"/>
  <c r="BF50" i="7"/>
  <c r="FE50" i="7" s="1"/>
  <c r="BF59" i="7"/>
  <c r="FE59" i="7" s="1"/>
  <c r="BF61" i="7"/>
  <c r="FE61" i="7" s="1"/>
  <c r="BF65" i="7"/>
  <c r="FE65" i="7" s="1"/>
  <c r="BF62" i="7"/>
  <c r="FE62" i="7" s="1"/>
  <c r="BF5" i="7"/>
  <c r="FE5" i="7" s="1"/>
  <c r="BF8" i="7"/>
  <c r="FE8" i="7" s="1"/>
  <c r="BF37" i="7"/>
  <c r="FE37" i="7" s="1"/>
  <c r="BF38" i="7"/>
  <c r="FE38" i="7" s="1"/>
  <c r="BF55" i="7"/>
  <c r="FE55" i="7" s="1"/>
  <c r="BF42" i="7"/>
  <c r="FE42" i="7" s="1"/>
  <c r="BF60" i="7"/>
  <c r="FE60" i="7" s="1"/>
  <c r="BF77" i="7"/>
  <c r="FE77" i="7" s="1"/>
  <c r="BF6" i="7"/>
  <c r="FE6" i="7" s="1"/>
  <c r="BF21" i="7"/>
  <c r="FE21" i="7" s="1"/>
  <c r="BF43" i="7"/>
  <c r="FE43" i="7" s="1"/>
  <c r="BF46" i="7"/>
  <c r="FE46" i="7" s="1"/>
  <c r="BF66" i="7"/>
  <c r="FE66" i="7" s="1"/>
  <c r="BF71" i="7"/>
  <c r="FE71" i="7" s="1"/>
  <c r="BF82" i="7"/>
  <c r="FE82" i="7" s="1"/>
  <c r="BF41" i="7"/>
  <c r="FE41" i="7" s="1"/>
  <c r="BF58" i="7"/>
  <c r="FE58" i="7" s="1"/>
  <c r="BF57" i="7"/>
  <c r="FE57" i="7" s="1"/>
  <c r="BF76" i="7"/>
  <c r="FE76" i="7" s="1"/>
  <c r="BF69" i="7"/>
  <c r="FE69" i="7" s="1"/>
  <c r="BF16" i="7"/>
  <c r="FE16" i="7" s="1"/>
  <c r="BF33" i="7"/>
  <c r="FE33" i="7" s="1"/>
  <c r="BF32" i="7"/>
  <c r="FE32" i="7" s="1"/>
  <c r="BF47" i="7"/>
  <c r="FE47" i="7" s="1"/>
  <c r="BF52" i="7"/>
  <c r="FE52" i="7" s="1"/>
  <c r="BF53" i="7"/>
  <c r="FE53" i="7" s="1"/>
  <c r="BF64" i="7"/>
  <c r="FE64" i="7" s="1"/>
  <c r="BF70" i="7"/>
  <c r="FE70" i="7" s="1"/>
  <c r="BF48" i="7"/>
  <c r="FE48" i="7" s="1"/>
  <c r="BF74" i="7"/>
  <c r="FE74" i="7" s="1"/>
  <c r="DR24" i="7"/>
  <c r="HQ24" i="7" s="1"/>
  <c r="DR16" i="7"/>
  <c r="HQ16" i="7" s="1"/>
  <c r="DR14" i="7"/>
  <c r="HQ14" i="7" s="1"/>
  <c r="DR11" i="7"/>
  <c r="HQ11" i="7" s="1"/>
  <c r="DR10" i="7"/>
  <c r="HQ10" i="7" s="1"/>
  <c r="DR20" i="7"/>
  <c r="HQ20" i="7" s="1"/>
  <c r="DR4" i="7"/>
  <c r="HQ4" i="7" s="1"/>
  <c r="DR23" i="7"/>
  <c r="HQ23" i="7" s="1"/>
  <c r="DR31" i="7"/>
  <c r="HQ31" i="7" s="1"/>
  <c r="DR26" i="7"/>
  <c r="HQ26" i="7" s="1"/>
  <c r="DR8" i="7"/>
  <c r="HQ8" i="7" s="1"/>
  <c r="DR17" i="7"/>
  <c r="HQ17" i="7" s="1"/>
  <c r="DR15" i="7"/>
  <c r="HQ15" i="7" s="1"/>
  <c r="DR28" i="7"/>
  <c r="HQ28" i="7" s="1"/>
  <c r="DR18" i="7"/>
  <c r="HQ18" i="7" s="1"/>
  <c r="DR12" i="7"/>
  <c r="HQ12" i="7" s="1"/>
  <c r="DR27" i="7"/>
  <c r="HQ27" i="7" s="1"/>
  <c r="DR19" i="7"/>
  <c r="HQ19" i="7" s="1"/>
  <c r="DR22" i="7"/>
  <c r="HQ22" i="7" s="1"/>
  <c r="DR9" i="7"/>
  <c r="HQ9" i="7" s="1"/>
  <c r="DR13" i="7"/>
  <c r="HQ13" i="7" s="1"/>
  <c r="DR34" i="7"/>
  <c r="HQ34" i="7" s="1"/>
  <c r="DR39" i="7"/>
  <c r="HQ39" i="7" s="1"/>
  <c r="DR68" i="7"/>
  <c r="HQ68" i="7" s="1"/>
  <c r="DR85" i="7"/>
  <c r="HQ85" i="7" s="1"/>
  <c r="DR79" i="7"/>
  <c r="HQ79" i="7" s="1"/>
  <c r="DR36" i="7"/>
  <c r="HQ36" i="7" s="1"/>
  <c r="DR44" i="7"/>
  <c r="HQ44" i="7" s="1"/>
  <c r="DR49" i="7"/>
  <c r="HQ49" i="7" s="1"/>
  <c r="DR54" i="7"/>
  <c r="HQ54" i="7" s="1"/>
  <c r="DR45" i="7"/>
  <c r="HQ45" i="7" s="1"/>
  <c r="DR56" i="7"/>
  <c r="HQ56" i="7" s="1"/>
  <c r="DR63" i="7"/>
  <c r="HQ63" i="7" s="1"/>
  <c r="DR73" i="7"/>
  <c r="HQ73" i="7" s="1"/>
  <c r="DR72" i="7"/>
  <c r="HQ72" i="7" s="1"/>
  <c r="DR84" i="7"/>
  <c r="HQ84" i="7" s="1"/>
  <c r="DR81" i="7"/>
  <c r="HQ81" i="7" s="1"/>
  <c r="DR7" i="7"/>
  <c r="HQ7" i="7" s="1"/>
  <c r="DR30" i="7"/>
  <c r="HQ30" i="7" s="1"/>
  <c r="DR40" i="7"/>
  <c r="HQ40" i="7" s="1"/>
  <c r="DR50" i="7"/>
  <c r="HQ50" i="7" s="1"/>
  <c r="DR59" i="7"/>
  <c r="HQ59" i="7" s="1"/>
  <c r="DR61" i="7"/>
  <c r="HQ61" i="7" s="1"/>
  <c r="DR51" i="7"/>
  <c r="HQ51" i="7" s="1"/>
  <c r="DR65" i="7"/>
  <c r="HQ65" i="7" s="1"/>
  <c r="DR66" i="7"/>
  <c r="HQ66" i="7" s="1"/>
  <c r="DR75" i="7"/>
  <c r="HQ75" i="7" s="1"/>
  <c r="DR32" i="7"/>
  <c r="HQ32" i="7" s="1"/>
  <c r="DR38" i="7"/>
  <c r="HQ38" i="7" s="1"/>
  <c r="DR60" i="7"/>
  <c r="HQ60" i="7" s="1"/>
  <c r="DR77" i="7"/>
  <c r="HQ77" i="7" s="1"/>
  <c r="DR5" i="7"/>
  <c r="HQ5" i="7" s="1"/>
  <c r="DR25" i="7"/>
  <c r="HQ25" i="7" s="1"/>
  <c r="DR29" i="7"/>
  <c r="HQ29" i="7" s="1"/>
  <c r="DR33" i="7"/>
  <c r="HQ33" i="7" s="1"/>
  <c r="DR46" i="7"/>
  <c r="HQ46" i="7" s="1"/>
  <c r="DR55" i="7"/>
  <c r="HQ55" i="7" s="1"/>
  <c r="DR71" i="7"/>
  <c r="HQ71" i="7" s="1"/>
  <c r="DR82" i="7"/>
  <c r="HQ82" i="7" s="1"/>
  <c r="DR6" i="7"/>
  <c r="HQ6" i="7" s="1"/>
  <c r="DR21" i="7"/>
  <c r="HQ21" i="7" s="1"/>
  <c r="DR35" i="7"/>
  <c r="HQ35" i="7" s="1"/>
  <c r="DR41" i="7"/>
  <c r="HQ41" i="7" s="1"/>
  <c r="DR58" i="7"/>
  <c r="HQ58" i="7" s="1"/>
  <c r="DR57" i="7"/>
  <c r="HQ57" i="7" s="1"/>
  <c r="DR76" i="7"/>
  <c r="HQ76" i="7" s="1"/>
  <c r="DR62" i="7"/>
  <c r="HQ62" i="7" s="1"/>
  <c r="DR69" i="7"/>
  <c r="HQ69" i="7" s="1"/>
  <c r="DR37" i="7"/>
  <c r="HQ37" i="7" s="1"/>
  <c r="DR47" i="7"/>
  <c r="HQ47" i="7" s="1"/>
  <c r="DR52" i="7"/>
  <c r="HQ52" i="7" s="1"/>
  <c r="DR42" i="7"/>
  <c r="HQ42" i="7" s="1"/>
  <c r="DR53" i="7"/>
  <c r="HQ53" i="7" s="1"/>
  <c r="DR43" i="7"/>
  <c r="HQ43" i="7" s="1"/>
  <c r="DR64" i="7"/>
  <c r="HQ64" i="7" s="1"/>
  <c r="DR70" i="7"/>
  <c r="HQ70" i="7" s="1"/>
  <c r="DR48" i="7"/>
  <c r="HQ48" i="7" s="1"/>
  <c r="DR74" i="7"/>
  <c r="HQ74" i="7" s="1"/>
  <c r="CF3" i="7"/>
  <c r="GE3" i="7" s="1"/>
  <c r="DP102" i="7"/>
  <c r="HO102" i="7" s="1"/>
  <c r="BD102" i="7"/>
  <c r="FC102" i="7" s="1"/>
  <c r="CO101" i="7"/>
  <c r="GN101" i="7" s="1"/>
  <c r="DZ100" i="7"/>
  <c r="HY100" i="7" s="1"/>
  <c r="BK100" i="7"/>
  <c r="FJ100" i="7" s="1"/>
  <c r="DO90" i="7"/>
  <c r="HN90" i="7" s="1"/>
  <c r="AY9" i="7"/>
  <c r="EX9" i="7" s="1"/>
  <c r="AY11" i="7"/>
  <c r="EX11" i="7" s="1"/>
  <c r="AY13" i="7"/>
  <c r="EX13" i="7" s="1"/>
  <c r="AY20" i="7"/>
  <c r="EX20" i="7" s="1"/>
  <c r="AY8" i="7"/>
  <c r="EX8" i="7" s="1"/>
  <c r="AY31" i="7"/>
  <c r="EX31" i="7" s="1"/>
  <c r="AY25" i="7"/>
  <c r="EX25" i="7" s="1"/>
  <c r="AY27" i="7"/>
  <c r="EX27" i="7" s="1"/>
  <c r="AY5" i="7"/>
  <c r="EX5" i="7" s="1"/>
  <c r="AY21" i="7"/>
  <c r="EX21" i="7" s="1"/>
  <c r="AY30" i="7"/>
  <c r="EX30" i="7" s="1"/>
  <c r="AY22" i="7"/>
  <c r="EX22" i="7" s="1"/>
  <c r="AY6" i="7"/>
  <c r="EX6" i="7" s="1"/>
  <c r="AY15" i="7"/>
  <c r="EX15" i="7" s="1"/>
  <c r="AY28" i="7"/>
  <c r="EX28" i="7" s="1"/>
  <c r="AY24" i="7"/>
  <c r="EX24" i="7" s="1"/>
  <c r="AY18" i="7"/>
  <c r="EX18" i="7" s="1"/>
  <c r="AY19" i="7"/>
  <c r="EX19" i="7" s="1"/>
  <c r="AY10" i="7"/>
  <c r="EX10" i="7" s="1"/>
  <c r="AY4" i="7"/>
  <c r="EX4" i="7" s="1"/>
  <c r="AY7" i="7"/>
  <c r="EX7" i="7" s="1"/>
  <c r="AY14" i="7"/>
  <c r="EX14" i="7" s="1"/>
  <c r="AY12" i="7"/>
  <c r="EX12" i="7" s="1"/>
  <c r="AY17" i="7"/>
  <c r="EX17" i="7" s="1"/>
  <c r="AY23" i="7"/>
  <c r="EX23" i="7" s="1"/>
  <c r="AY63" i="7"/>
  <c r="EX63" i="7" s="1"/>
  <c r="AY80" i="7"/>
  <c r="EX80" i="7" s="1"/>
  <c r="AY26" i="7"/>
  <c r="EX26" i="7" s="1"/>
  <c r="AY32" i="7"/>
  <c r="EX32" i="7" s="1"/>
  <c r="AY36" i="7"/>
  <c r="EX36" i="7" s="1"/>
  <c r="AY41" i="7"/>
  <c r="EX41" i="7" s="1"/>
  <c r="AY44" i="7"/>
  <c r="EX44" i="7" s="1"/>
  <c r="AY42" i="7"/>
  <c r="EX42" i="7" s="1"/>
  <c r="AY49" i="7"/>
  <c r="EX49" i="7" s="1"/>
  <c r="AY58" i="7"/>
  <c r="EX58" i="7" s="1"/>
  <c r="AY46" i="7"/>
  <c r="EX46" i="7" s="1"/>
  <c r="AY74" i="7"/>
  <c r="EX74" i="7" s="1"/>
  <c r="AY68" i="7"/>
  <c r="EX68" i="7" s="1"/>
  <c r="AY67" i="7"/>
  <c r="EX67" i="7" s="1"/>
  <c r="AY85" i="7"/>
  <c r="EX85" i="7" s="1"/>
  <c r="AY76" i="7"/>
  <c r="EX76" i="7" s="1"/>
  <c r="AY79" i="7"/>
  <c r="EX79" i="7" s="1"/>
  <c r="AY33" i="7"/>
  <c r="EX33" i="7" s="1"/>
  <c r="AY35" i="7"/>
  <c r="EX35" i="7" s="1"/>
  <c r="AY45" i="7"/>
  <c r="EX45" i="7" s="1"/>
  <c r="AY56" i="7"/>
  <c r="EX56" i="7" s="1"/>
  <c r="AY61" i="7"/>
  <c r="EX61" i="7" s="1"/>
  <c r="AY60" i="7"/>
  <c r="EX60" i="7" s="1"/>
  <c r="AY72" i="7"/>
  <c r="EX72" i="7" s="1"/>
  <c r="AY66" i="7"/>
  <c r="EX66" i="7" s="1"/>
  <c r="AY50" i="7"/>
  <c r="EX50" i="7" s="1"/>
  <c r="AY55" i="7"/>
  <c r="EX55" i="7" s="1"/>
  <c r="AY73" i="7"/>
  <c r="EX73" i="7" s="1"/>
  <c r="AY16" i="7"/>
  <c r="EX16" i="7" s="1"/>
  <c r="AY39" i="7"/>
  <c r="EX39" i="7" s="1"/>
  <c r="AY51" i="7"/>
  <c r="EX51" i="7" s="1"/>
  <c r="AY57" i="7"/>
  <c r="EX57" i="7" s="1"/>
  <c r="AY77" i="7"/>
  <c r="EX77" i="7" s="1"/>
  <c r="AY37" i="7"/>
  <c r="EX37" i="7" s="1"/>
  <c r="AY40" i="7"/>
  <c r="EX40" i="7" s="1"/>
  <c r="AY62" i="7"/>
  <c r="EX62" i="7" s="1"/>
  <c r="AY71" i="7"/>
  <c r="EX71" i="7" s="1"/>
  <c r="AY65" i="7"/>
  <c r="EX65" i="7" s="1"/>
  <c r="AY88" i="7"/>
  <c r="EX88" i="7" s="1"/>
  <c r="AY82" i="7"/>
  <c r="EX82" i="7" s="1"/>
  <c r="AY38" i="7"/>
  <c r="EX38" i="7" s="1"/>
  <c r="AY29" i="7"/>
  <c r="EX29" i="7" s="1"/>
  <c r="AY47" i="7"/>
  <c r="EX47" i="7" s="1"/>
  <c r="AY52" i="7"/>
  <c r="EX52" i="7" s="1"/>
  <c r="AY48" i="7"/>
  <c r="EX48" i="7" s="1"/>
  <c r="AY59" i="7"/>
  <c r="EX59" i="7" s="1"/>
  <c r="AY75" i="7"/>
  <c r="EX75" i="7" s="1"/>
  <c r="AY54" i="7"/>
  <c r="EX54" i="7" s="1"/>
  <c r="AY34" i="7"/>
  <c r="EX34" i="7" s="1"/>
  <c r="AY43" i="7"/>
  <c r="EX43" i="7" s="1"/>
  <c r="AY53" i="7"/>
  <c r="EX53" i="7" s="1"/>
  <c r="AY64" i="7"/>
  <c r="EX64" i="7" s="1"/>
  <c r="AY69" i="7"/>
  <c r="EX69" i="7" s="1"/>
  <c r="DK9" i="7"/>
  <c r="HJ9" i="7" s="1"/>
  <c r="DK13" i="7"/>
  <c r="HJ13" i="7" s="1"/>
  <c r="DK12" i="7"/>
  <c r="HJ12" i="7" s="1"/>
  <c r="DK10" i="7"/>
  <c r="HJ10" i="7" s="1"/>
  <c r="DK31" i="7"/>
  <c r="HJ31" i="7" s="1"/>
  <c r="DK27" i="7"/>
  <c r="HJ27" i="7" s="1"/>
  <c r="DK5" i="7"/>
  <c r="HJ5" i="7" s="1"/>
  <c r="DK4" i="7"/>
  <c r="HJ4" i="7" s="1"/>
  <c r="DK21" i="7"/>
  <c r="HJ21" i="7" s="1"/>
  <c r="DK30" i="7"/>
  <c r="HJ30" i="7" s="1"/>
  <c r="DK11" i="7"/>
  <c r="HJ11" i="7" s="1"/>
  <c r="DK28" i="7"/>
  <c r="HJ28" i="7" s="1"/>
  <c r="DK22" i="7"/>
  <c r="HJ22" i="7" s="1"/>
  <c r="DK7" i="7"/>
  <c r="HJ7" i="7" s="1"/>
  <c r="DK24" i="7"/>
  <c r="HJ24" i="7" s="1"/>
  <c r="DK18" i="7"/>
  <c r="HJ18" i="7" s="1"/>
  <c r="DK19" i="7"/>
  <c r="HJ19" i="7" s="1"/>
  <c r="DK25" i="7"/>
  <c r="HJ25" i="7" s="1"/>
  <c r="DK8" i="7"/>
  <c r="HJ8" i="7" s="1"/>
  <c r="DK14" i="7"/>
  <c r="HJ14" i="7" s="1"/>
  <c r="DK17" i="7"/>
  <c r="HJ17" i="7" s="1"/>
  <c r="DK23" i="7"/>
  <c r="HJ23" i="7" s="1"/>
  <c r="DK26" i="7"/>
  <c r="HJ26" i="7" s="1"/>
  <c r="DK63" i="7"/>
  <c r="HJ63" i="7" s="1"/>
  <c r="DK62" i="7"/>
  <c r="HJ62" i="7" s="1"/>
  <c r="DK65" i="7"/>
  <c r="HJ65" i="7" s="1"/>
  <c r="DK80" i="7"/>
  <c r="HJ80" i="7" s="1"/>
  <c r="DK20" i="7"/>
  <c r="HJ20" i="7" s="1"/>
  <c r="DK41" i="7"/>
  <c r="HJ41" i="7" s="1"/>
  <c r="DK44" i="7"/>
  <c r="HJ44" i="7" s="1"/>
  <c r="DK49" i="7"/>
  <c r="HJ49" i="7" s="1"/>
  <c r="DK58" i="7"/>
  <c r="HJ58" i="7" s="1"/>
  <c r="DK74" i="7"/>
  <c r="HJ74" i="7" s="1"/>
  <c r="DK68" i="7"/>
  <c r="HJ68" i="7" s="1"/>
  <c r="DK67" i="7"/>
  <c r="HJ67" i="7" s="1"/>
  <c r="DK85" i="7"/>
  <c r="HJ85" i="7" s="1"/>
  <c r="DK70" i="7"/>
  <c r="HJ70" i="7" s="1"/>
  <c r="DK79" i="7"/>
  <c r="HJ79" i="7" s="1"/>
  <c r="DK6" i="7"/>
  <c r="HJ6" i="7" s="1"/>
  <c r="DK35" i="7"/>
  <c r="HJ35" i="7" s="1"/>
  <c r="DK45" i="7"/>
  <c r="HJ45" i="7" s="1"/>
  <c r="DK56" i="7"/>
  <c r="HJ56" i="7" s="1"/>
  <c r="DK61" i="7"/>
  <c r="HJ61" i="7" s="1"/>
  <c r="DK46" i="7"/>
  <c r="HJ46" i="7" s="1"/>
  <c r="DK60" i="7"/>
  <c r="HJ60" i="7" s="1"/>
  <c r="DK72" i="7"/>
  <c r="HJ72" i="7" s="1"/>
  <c r="DK38" i="7"/>
  <c r="HJ38" i="7" s="1"/>
  <c r="DK34" i="7"/>
  <c r="HJ34" i="7" s="1"/>
  <c r="DK39" i="7"/>
  <c r="HJ39" i="7" s="1"/>
  <c r="DK50" i="7"/>
  <c r="HJ50" i="7" s="1"/>
  <c r="DK55" i="7"/>
  <c r="HJ55" i="7" s="1"/>
  <c r="DK73" i="7"/>
  <c r="HJ73" i="7" s="1"/>
  <c r="DK36" i="7"/>
  <c r="HJ36" i="7" s="1"/>
  <c r="DK42" i="7"/>
  <c r="HJ42" i="7" s="1"/>
  <c r="DK51" i="7"/>
  <c r="HJ51" i="7" s="1"/>
  <c r="DK54" i="7"/>
  <c r="HJ54" i="7" s="1"/>
  <c r="DK66" i="7"/>
  <c r="HJ66" i="7" s="1"/>
  <c r="DK77" i="7"/>
  <c r="HJ77" i="7" s="1"/>
  <c r="DK16" i="7"/>
  <c r="HJ16" i="7" s="1"/>
  <c r="DK33" i="7"/>
  <c r="HJ33" i="7" s="1"/>
  <c r="DK37" i="7"/>
  <c r="HJ37" i="7" s="1"/>
  <c r="DK40" i="7"/>
  <c r="HJ40" i="7" s="1"/>
  <c r="DK57" i="7"/>
  <c r="HJ57" i="7" s="1"/>
  <c r="DK71" i="7"/>
  <c r="HJ71" i="7" s="1"/>
  <c r="DK82" i="7"/>
  <c r="HJ82" i="7" s="1"/>
  <c r="DK15" i="7"/>
  <c r="HJ15" i="7" s="1"/>
  <c r="DK47" i="7"/>
  <c r="HJ47" i="7" s="1"/>
  <c r="DK52" i="7"/>
  <c r="HJ52" i="7" s="1"/>
  <c r="DK48" i="7"/>
  <c r="HJ48" i="7" s="1"/>
  <c r="DK59" i="7"/>
  <c r="HJ59" i="7" s="1"/>
  <c r="DK75" i="7"/>
  <c r="HJ75" i="7" s="1"/>
  <c r="DK29" i="7"/>
  <c r="HJ29" i="7" s="1"/>
  <c r="DK32" i="7"/>
  <c r="HJ32" i="7" s="1"/>
  <c r="DK53" i="7"/>
  <c r="HJ53" i="7" s="1"/>
  <c r="DK43" i="7"/>
  <c r="HJ43" i="7" s="1"/>
  <c r="DK64" i="7"/>
  <c r="HJ64" i="7" s="1"/>
  <c r="DK69" i="7"/>
  <c r="HJ69" i="7" s="1"/>
  <c r="CM3" i="7"/>
  <c r="GL3" i="7" s="1"/>
  <c r="DW102" i="7"/>
  <c r="HV102" i="7" s="1"/>
  <c r="BK102" i="7"/>
  <c r="FJ102" i="7" s="1"/>
  <c r="CV101" i="7"/>
  <c r="GU101" i="7" s="1"/>
  <c r="EG100" i="7"/>
  <c r="IF100" i="7" s="1"/>
  <c r="BU100" i="7"/>
  <c r="FT100" i="7" s="1"/>
  <c r="CC96" i="7"/>
  <c r="GB96" i="7" s="1"/>
  <c r="BV91" i="7"/>
  <c r="FU91" i="7" s="1"/>
  <c r="AR24" i="7"/>
  <c r="EQ24" i="7" s="1"/>
  <c r="AR7" i="7"/>
  <c r="EQ7" i="7" s="1"/>
  <c r="AR9" i="7"/>
  <c r="EQ9" i="7" s="1"/>
  <c r="AR16" i="7"/>
  <c r="EQ16" i="7" s="1"/>
  <c r="AR18" i="7"/>
  <c r="EQ18" i="7" s="1"/>
  <c r="AR17" i="7"/>
  <c r="EQ17" i="7" s="1"/>
  <c r="AR27" i="7"/>
  <c r="EQ27" i="7" s="1"/>
  <c r="AR11" i="7"/>
  <c r="EQ11" i="7" s="1"/>
  <c r="AR13" i="7"/>
  <c r="EQ13" i="7" s="1"/>
  <c r="AR20" i="7"/>
  <c r="EQ20" i="7" s="1"/>
  <c r="AR10" i="7"/>
  <c r="EQ10" i="7" s="1"/>
  <c r="AR23" i="7"/>
  <c r="EQ23" i="7" s="1"/>
  <c r="AR4" i="7"/>
  <c r="EQ4" i="7" s="1"/>
  <c r="AR5" i="7"/>
  <c r="EQ5" i="7" s="1"/>
  <c r="AR6" i="7"/>
  <c r="EQ6" i="7" s="1"/>
  <c r="AR19" i="7"/>
  <c r="EQ19" i="7" s="1"/>
  <c r="AR28" i="7"/>
  <c r="EQ28" i="7" s="1"/>
  <c r="AR15" i="7"/>
  <c r="EQ15" i="7" s="1"/>
  <c r="AR22" i="7"/>
  <c r="EQ22" i="7" s="1"/>
  <c r="AR30" i="7"/>
  <c r="EQ30" i="7" s="1"/>
  <c r="AR8" i="7"/>
  <c r="EQ8" i="7" s="1"/>
  <c r="AR12" i="7"/>
  <c r="EQ12" i="7" s="1"/>
  <c r="AR25" i="7"/>
  <c r="EQ25" i="7" s="1"/>
  <c r="AR26" i="7"/>
  <c r="EQ26" i="7" s="1"/>
  <c r="AR37" i="7"/>
  <c r="EQ37" i="7" s="1"/>
  <c r="AR39" i="7"/>
  <c r="EQ39" i="7" s="1"/>
  <c r="AR42" i="7"/>
  <c r="EQ42" i="7" s="1"/>
  <c r="AR53" i="7"/>
  <c r="EQ53" i="7" s="1"/>
  <c r="AR58" i="7"/>
  <c r="EQ58" i="7" s="1"/>
  <c r="AR64" i="7"/>
  <c r="EQ64" i="7" s="1"/>
  <c r="AR76" i="7"/>
  <c r="EQ76" i="7" s="1"/>
  <c r="AR32" i="7"/>
  <c r="EQ32" i="7" s="1"/>
  <c r="AR44" i="7"/>
  <c r="EQ44" i="7" s="1"/>
  <c r="AR49" i="7"/>
  <c r="EQ49" i="7" s="1"/>
  <c r="AR65" i="7"/>
  <c r="EQ65" i="7" s="1"/>
  <c r="AR69" i="7"/>
  <c r="EQ69" i="7" s="1"/>
  <c r="AR60" i="7"/>
  <c r="EQ60" i="7" s="1"/>
  <c r="AR80" i="7"/>
  <c r="EQ80" i="7" s="1"/>
  <c r="AR56" i="7"/>
  <c r="EQ56" i="7" s="1"/>
  <c r="AR74" i="7"/>
  <c r="EQ74" i="7" s="1"/>
  <c r="AR67" i="7"/>
  <c r="EQ67" i="7" s="1"/>
  <c r="AR85" i="7"/>
  <c r="EQ85" i="7" s="1"/>
  <c r="AR41" i="7"/>
  <c r="EQ41" i="7" s="1"/>
  <c r="AR43" i="7"/>
  <c r="EQ43" i="7" s="1"/>
  <c r="AR45" i="7"/>
  <c r="EQ45" i="7" s="1"/>
  <c r="AR50" i="7"/>
  <c r="EQ50" i="7" s="1"/>
  <c r="AR40" i="7"/>
  <c r="EQ40" i="7" s="1"/>
  <c r="AR51" i="7"/>
  <c r="EQ51" i="7" s="1"/>
  <c r="AR62" i="7"/>
  <c r="EQ62" i="7" s="1"/>
  <c r="AR68" i="7"/>
  <c r="EQ68" i="7" s="1"/>
  <c r="AR35" i="7"/>
  <c r="EQ35" i="7" s="1"/>
  <c r="AR46" i="7"/>
  <c r="EQ46" i="7" s="1"/>
  <c r="AR72" i="7"/>
  <c r="EQ72" i="7" s="1"/>
  <c r="AR21" i="7"/>
  <c r="EQ21" i="7" s="1"/>
  <c r="AR34" i="7"/>
  <c r="EQ34" i="7" s="1"/>
  <c r="AR33" i="7"/>
  <c r="EQ33" i="7" s="1"/>
  <c r="AR36" i="7"/>
  <c r="EQ36" i="7" s="1"/>
  <c r="AR66" i="7"/>
  <c r="EQ66" i="7" s="1"/>
  <c r="AR83" i="7"/>
  <c r="EQ83" i="7" s="1"/>
  <c r="AR77" i="7"/>
  <c r="EQ77" i="7" s="1"/>
  <c r="AR47" i="7"/>
  <c r="EQ47" i="7" s="1"/>
  <c r="AR52" i="7"/>
  <c r="EQ52" i="7" s="1"/>
  <c r="AR55" i="7"/>
  <c r="EQ55" i="7" s="1"/>
  <c r="AR61" i="7"/>
  <c r="EQ61" i="7" s="1"/>
  <c r="AR71" i="7"/>
  <c r="EQ71" i="7" s="1"/>
  <c r="AR70" i="7"/>
  <c r="EQ70" i="7" s="1"/>
  <c r="AR88" i="7"/>
  <c r="EQ88" i="7" s="1"/>
  <c r="AR82" i="7"/>
  <c r="EQ82" i="7" s="1"/>
  <c r="AR14" i="7"/>
  <c r="EQ14" i="7" s="1"/>
  <c r="AR29" i="7"/>
  <c r="EQ29" i="7" s="1"/>
  <c r="AR31" i="7"/>
  <c r="EQ31" i="7" s="1"/>
  <c r="AR38" i="7"/>
  <c r="EQ38" i="7" s="1"/>
  <c r="AR48" i="7"/>
  <c r="EQ48" i="7" s="1"/>
  <c r="AR57" i="7"/>
  <c r="EQ57" i="7" s="1"/>
  <c r="AR59" i="7"/>
  <c r="EQ59" i="7" s="1"/>
  <c r="AR54" i="7"/>
  <c r="EQ54" i="7" s="1"/>
  <c r="AR63" i="7"/>
  <c r="EQ63" i="7" s="1"/>
  <c r="AR75" i="7"/>
  <c r="EQ75" i="7" s="1"/>
  <c r="AR73" i="7"/>
  <c r="EQ73" i="7" s="1"/>
  <c r="DD10" i="7"/>
  <c r="HC10" i="7" s="1"/>
  <c r="DD24" i="7"/>
  <c r="HC24" i="7" s="1"/>
  <c r="DD5" i="7"/>
  <c r="HC5" i="7" s="1"/>
  <c r="DD6" i="7"/>
  <c r="HC6" i="7" s="1"/>
  <c r="DD9" i="7"/>
  <c r="HC9" i="7" s="1"/>
  <c r="DD16" i="7"/>
  <c r="HC16" i="7" s="1"/>
  <c r="DD18" i="7"/>
  <c r="HC18" i="7" s="1"/>
  <c r="DD15" i="7"/>
  <c r="HC15" i="7" s="1"/>
  <c r="DD17" i="7"/>
  <c r="HC17" i="7" s="1"/>
  <c r="DD25" i="7"/>
  <c r="HC25" i="7" s="1"/>
  <c r="DD27" i="7"/>
  <c r="HC27" i="7" s="1"/>
  <c r="DD13" i="7"/>
  <c r="HC13" i="7" s="1"/>
  <c r="DD23" i="7"/>
  <c r="HC23" i="7" s="1"/>
  <c r="DD4" i="7"/>
  <c r="HC4" i="7" s="1"/>
  <c r="DD8" i="7"/>
  <c r="HC8" i="7" s="1"/>
  <c r="DD19" i="7"/>
  <c r="HC19" i="7" s="1"/>
  <c r="DD28" i="7"/>
  <c r="HC28" i="7" s="1"/>
  <c r="DD22" i="7"/>
  <c r="HC22" i="7" s="1"/>
  <c r="DD21" i="7"/>
  <c r="HC21" i="7" s="1"/>
  <c r="DD30" i="7"/>
  <c r="HC30" i="7" s="1"/>
  <c r="DD7" i="7"/>
  <c r="HC7" i="7" s="1"/>
  <c r="DD12" i="7"/>
  <c r="HC12" i="7" s="1"/>
  <c r="DD11" i="7"/>
  <c r="HC11" i="7" s="1"/>
  <c r="DD20" i="7"/>
  <c r="HC20" i="7" s="1"/>
  <c r="DD26" i="7"/>
  <c r="HC26" i="7" s="1"/>
  <c r="DD14" i="7"/>
  <c r="HC14" i="7" s="1"/>
  <c r="DD29" i="7"/>
  <c r="HC29" i="7" s="1"/>
  <c r="DD31" i="7"/>
  <c r="HC31" i="7" s="1"/>
  <c r="DD37" i="7"/>
  <c r="HC37" i="7" s="1"/>
  <c r="DD36" i="7"/>
  <c r="HC36" i="7" s="1"/>
  <c r="DD42" i="7"/>
  <c r="HC42" i="7" s="1"/>
  <c r="DD53" i="7"/>
  <c r="HC53" i="7" s="1"/>
  <c r="DD32" i="7"/>
  <c r="HC32" i="7" s="1"/>
  <c r="DD58" i="7"/>
  <c r="HC58" i="7" s="1"/>
  <c r="DD76" i="7"/>
  <c r="HC76" i="7" s="1"/>
  <c r="DD73" i="7"/>
  <c r="HC73" i="7" s="1"/>
  <c r="DD44" i="7"/>
  <c r="HC44" i="7" s="1"/>
  <c r="DD69" i="7"/>
  <c r="HC69" i="7" s="1"/>
  <c r="DD80" i="7"/>
  <c r="HC80" i="7" s="1"/>
  <c r="DD49" i="7"/>
  <c r="HC49" i="7" s="1"/>
  <c r="DD56" i="7"/>
  <c r="HC56" i="7" s="1"/>
  <c r="DD54" i="7"/>
  <c r="HC54" i="7" s="1"/>
  <c r="DD55" i="7"/>
  <c r="HC55" i="7" s="1"/>
  <c r="DD74" i="7"/>
  <c r="HC74" i="7" s="1"/>
  <c r="DD60" i="7"/>
  <c r="HC60" i="7" s="1"/>
  <c r="DD67" i="7"/>
  <c r="HC67" i="7" s="1"/>
  <c r="DD85" i="7"/>
  <c r="HC85" i="7" s="1"/>
  <c r="DD33" i="7"/>
  <c r="HC33" i="7" s="1"/>
  <c r="DD41" i="7"/>
  <c r="HC41" i="7" s="1"/>
  <c r="DD45" i="7"/>
  <c r="HC45" i="7" s="1"/>
  <c r="DD50" i="7"/>
  <c r="HC50" i="7" s="1"/>
  <c r="DD51" i="7"/>
  <c r="HC51" i="7" s="1"/>
  <c r="DD62" i="7"/>
  <c r="HC62" i="7" s="1"/>
  <c r="DD64" i="7"/>
  <c r="HC64" i="7" s="1"/>
  <c r="DD68" i="7"/>
  <c r="HC68" i="7" s="1"/>
  <c r="DD40" i="7"/>
  <c r="HC40" i="7" s="1"/>
  <c r="DD46" i="7"/>
  <c r="HC46" i="7" s="1"/>
  <c r="DD72" i="7"/>
  <c r="HC72" i="7" s="1"/>
  <c r="DD65" i="7"/>
  <c r="HC65" i="7" s="1"/>
  <c r="DD66" i="7"/>
  <c r="HC66" i="7" s="1"/>
  <c r="DD83" i="7"/>
  <c r="HC83" i="7" s="1"/>
  <c r="DD77" i="7"/>
  <c r="HC77" i="7" s="1"/>
  <c r="DD34" i="7"/>
  <c r="HC34" i="7" s="1"/>
  <c r="DD47" i="7"/>
  <c r="HC47" i="7" s="1"/>
  <c r="DD52" i="7"/>
  <c r="HC52" i="7" s="1"/>
  <c r="DD43" i="7"/>
  <c r="HC43" i="7" s="1"/>
  <c r="DD61" i="7"/>
  <c r="HC61" i="7" s="1"/>
  <c r="DD71" i="7"/>
  <c r="HC71" i="7" s="1"/>
  <c r="DD70" i="7"/>
  <c r="HC70" i="7" s="1"/>
  <c r="DD35" i="7"/>
  <c r="HC35" i="7" s="1"/>
  <c r="DD38" i="7"/>
  <c r="HC38" i="7" s="1"/>
  <c r="DD39" i="7"/>
  <c r="HC39" i="7" s="1"/>
  <c r="DD48" i="7"/>
  <c r="HC48" i="7" s="1"/>
  <c r="DD57" i="7"/>
  <c r="HC57" i="7" s="1"/>
  <c r="DD59" i="7"/>
  <c r="HC59" i="7" s="1"/>
  <c r="DD63" i="7"/>
  <c r="HC63" i="7" s="1"/>
  <c r="DD75" i="7"/>
  <c r="HC75" i="7" s="1"/>
  <c r="DB3" i="7"/>
  <c r="HA3" i="7" s="1"/>
  <c r="AP3" i="7"/>
  <c r="EO3" i="7" s="1"/>
  <c r="DK101" i="7"/>
  <c r="HJ101" i="7" s="1"/>
  <c r="AY101" i="7"/>
  <c r="EX101" i="7" s="1"/>
  <c r="CJ100" i="7"/>
  <c r="GI100" i="7" s="1"/>
  <c r="CV97" i="7"/>
  <c r="GU97" i="7" s="1"/>
  <c r="CO92" i="7"/>
  <c r="GN92" i="7" s="1"/>
  <c r="AY81" i="7"/>
  <c r="EX81" i="7" s="1"/>
  <c r="CG25" i="7"/>
  <c r="GF25" i="7" s="1"/>
  <c r="CG15" i="7"/>
  <c r="GF15" i="7" s="1"/>
  <c r="CG12" i="7"/>
  <c r="GF12" i="7" s="1"/>
  <c r="CG17" i="7"/>
  <c r="GF17" i="7" s="1"/>
  <c r="CG26" i="7"/>
  <c r="GF26" i="7" s="1"/>
  <c r="CG24" i="7"/>
  <c r="GF24" i="7" s="1"/>
  <c r="CG32" i="7"/>
  <c r="GF32" i="7" s="1"/>
  <c r="CG9" i="7"/>
  <c r="GF9" i="7" s="1"/>
  <c r="CG8" i="7"/>
  <c r="GF8" i="7" s="1"/>
  <c r="CG18" i="7"/>
  <c r="GF18" i="7" s="1"/>
  <c r="CG13" i="7"/>
  <c r="GF13" i="7" s="1"/>
  <c r="CG29" i="7"/>
  <c r="GF29" i="7" s="1"/>
  <c r="CG14" i="7"/>
  <c r="GF14" i="7" s="1"/>
  <c r="CG19" i="7"/>
  <c r="GF19" i="7" s="1"/>
  <c r="CG28" i="7"/>
  <c r="GF28" i="7" s="1"/>
  <c r="CG23" i="7"/>
  <c r="GF23" i="7" s="1"/>
  <c r="CG4" i="7"/>
  <c r="GF4" i="7" s="1"/>
  <c r="CG10" i="7"/>
  <c r="GF10" i="7" s="1"/>
  <c r="CG5" i="7"/>
  <c r="GF5" i="7" s="1"/>
  <c r="CG22" i="7"/>
  <c r="GF22" i="7" s="1"/>
  <c r="CG35" i="7"/>
  <c r="GF35" i="7" s="1"/>
  <c r="CG40" i="7"/>
  <c r="GF40" i="7" s="1"/>
  <c r="CG69" i="7"/>
  <c r="GF69" i="7" s="1"/>
  <c r="CG63" i="7"/>
  <c r="GF63" i="7" s="1"/>
  <c r="CG86" i="7"/>
  <c r="GF86" i="7" s="1"/>
  <c r="CG80" i="7"/>
  <c r="GF80" i="7" s="1"/>
  <c r="CG37" i="7"/>
  <c r="GF37" i="7" s="1"/>
  <c r="CG38" i="7"/>
  <c r="GF38" i="7" s="1"/>
  <c r="CG45" i="7"/>
  <c r="GF45" i="7" s="1"/>
  <c r="CG50" i="7"/>
  <c r="GF50" i="7" s="1"/>
  <c r="CG46" i="7"/>
  <c r="GF46" i="7" s="1"/>
  <c r="CG57" i="7"/>
  <c r="GF57" i="7" s="1"/>
  <c r="CG64" i="7"/>
  <c r="GF64" i="7" s="1"/>
  <c r="CG74" i="7"/>
  <c r="GF74" i="7" s="1"/>
  <c r="CG66" i="7"/>
  <c r="GF66" i="7" s="1"/>
  <c r="CG73" i="7"/>
  <c r="GF73" i="7" s="1"/>
  <c r="CG85" i="7"/>
  <c r="GF85" i="7" s="1"/>
  <c r="CG21" i="7"/>
  <c r="GF21" i="7" s="1"/>
  <c r="CG36" i="7"/>
  <c r="GF36" i="7" s="1"/>
  <c r="CG27" i="7"/>
  <c r="GF27" i="7" s="1"/>
  <c r="CG41" i="7"/>
  <c r="GF41" i="7" s="1"/>
  <c r="CG51" i="7"/>
  <c r="GF51" i="7" s="1"/>
  <c r="CG60" i="7"/>
  <c r="GF60" i="7" s="1"/>
  <c r="CG62" i="7"/>
  <c r="GF62" i="7" s="1"/>
  <c r="CG67" i="7"/>
  <c r="GF67" i="7" s="1"/>
  <c r="CG20" i="7"/>
  <c r="GF20" i="7" s="1"/>
  <c r="CG31" i="7"/>
  <c r="GF31" i="7" s="1"/>
  <c r="CG39" i="7"/>
  <c r="GF39" i="7" s="1"/>
  <c r="CG61" i="7"/>
  <c r="GF61" i="7" s="1"/>
  <c r="CG52" i="7"/>
  <c r="GF52" i="7" s="1"/>
  <c r="CG78" i="7"/>
  <c r="GF78" i="7" s="1"/>
  <c r="CG47" i="7"/>
  <c r="GF47" i="7" s="1"/>
  <c r="CG56" i="7"/>
  <c r="GF56" i="7" s="1"/>
  <c r="CG72" i="7"/>
  <c r="GF72" i="7" s="1"/>
  <c r="CG83" i="7"/>
  <c r="GF83" i="7" s="1"/>
  <c r="CG6" i="7"/>
  <c r="GF6" i="7" s="1"/>
  <c r="CG42" i="7"/>
  <c r="GF42" i="7" s="1"/>
  <c r="CG33" i="7"/>
  <c r="GF33" i="7" s="1"/>
  <c r="CG43" i="7"/>
  <c r="GF43" i="7" s="1"/>
  <c r="CG59" i="7"/>
  <c r="GF59" i="7" s="1"/>
  <c r="CG58" i="7"/>
  <c r="GF58" i="7" s="1"/>
  <c r="CG70" i="7"/>
  <c r="GF70" i="7" s="1"/>
  <c r="CG7" i="7"/>
  <c r="GF7" i="7" s="1"/>
  <c r="CG11" i="7"/>
  <c r="GF11" i="7" s="1"/>
  <c r="CG34" i="7"/>
  <c r="GF34" i="7" s="1"/>
  <c r="CG48" i="7"/>
  <c r="GF48" i="7" s="1"/>
  <c r="CG53" i="7"/>
  <c r="GF53" i="7" s="1"/>
  <c r="CG54" i="7"/>
  <c r="GF54" i="7" s="1"/>
  <c r="CG65" i="7"/>
  <c r="GF65" i="7" s="1"/>
  <c r="CG71" i="7"/>
  <c r="GF71" i="7" s="1"/>
  <c r="CG16" i="7"/>
  <c r="GF16" i="7" s="1"/>
  <c r="CG30" i="7"/>
  <c r="GF30" i="7" s="1"/>
  <c r="CG49" i="7"/>
  <c r="GF49" i="7" s="1"/>
  <c r="CG44" i="7"/>
  <c r="GF44" i="7" s="1"/>
  <c r="CG75" i="7"/>
  <c r="GF75" i="7" s="1"/>
  <c r="DY3" i="7"/>
  <c r="HX3" i="7" s="1"/>
  <c r="BM3" i="7"/>
  <c r="FL3" i="7" s="1"/>
  <c r="CW102" i="7"/>
  <c r="GV102" i="7" s="1"/>
  <c r="AK102" i="7"/>
  <c r="EJ102" i="7" s="1"/>
  <c r="BV101" i="7"/>
  <c r="FU101" i="7" s="1"/>
  <c r="DG100" i="7"/>
  <c r="HF100" i="7" s="1"/>
  <c r="CD99" i="7"/>
  <c r="GC99" i="7" s="1"/>
  <c r="BW94" i="7"/>
  <c r="FV94" i="7" s="1"/>
  <c r="BP89" i="7"/>
  <c r="FO89" i="7" s="1"/>
  <c r="BJ12" i="7"/>
  <c r="FI12" i="7" s="1"/>
  <c r="BJ27" i="7"/>
  <c r="FI27" i="7" s="1"/>
  <c r="BJ29" i="7"/>
  <c r="FI29" i="7" s="1"/>
  <c r="BJ30" i="7"/>
  <c r="FI30" i="7" s="1"/>
  <c r="BJ25" i="7"/>
  <c r="FI25" i="7" s="1"/>
  <c r="BJ22" i="7"/>
  <c r="FI22" i="7" s="1"/>
  <c r="BJ19" i="7"/>
  <c r="FI19" i="7" s="1"/>
  <c r="BJ26" i="7"/>
  <c r="FI26" i="7" s="1"/>
  <c r="BJ9" i="7"/>
  <c r="FI9" i="7" s="1"/>
  <c r="BJ5" i="7"/>
  <c r="FI5" i="7" s="1"/>
  <c r="BJ13" i="7"/>
  <c r="FI13" i="7" s="1"/>
  <c r="BJ16" i="7"/>
  <c r="FI16" i="7" s="1"/>
  <c r="BJ23" i="7"/>
  <c r="FI23" i="7" s="1"/>
  <c r="BJ21" i="7"/>
  <c r="FI21" i="7" s="1"/>
  <c r="BJ7" i="7"/>
  <c r="FI7" i="7" s="1"/>
  <c r="BJ15" i="7"/>
  <c r="FI15" i="7" s="1"/>
  <c r="BJ8" i="7"/>
  <c r="FI8" i="7" s="1"/>
  <c r="BJ18" i="7"/>
  <c r="FI18" i="7" s="1"/>
  <c r="BJ24" i="7"/>
  <c r="FI24" i="7" s="1"/>
  <c r="BJ11" i="7"/>
  <c r="FI11" i="7" s="1"/>
  <c r="BJ17" i="7"/>
  <c r="FI17" i="7" s="1"/>
  <c r="BJ10" i="7"/>
  <c r="FI10" i="7" s="1"/>
  <c r="BJ32" i="7"/>
  <c r="FI32" i="7" s="1"/>
  <c r="BJ28" i="7"/>
  <c r="FI28" i="7" s="1"/>
  <c r="BJ4" i="7"/>
  <c r="FI4" i="7" s="1"/>
  <c r="BJ39" i="7"/>
  <c r="FI39" i="7" s="1"/>
  <c r="BJ36" i="7"/>
  <c r="FI36" i="7" s="1"/>
  <c r="BJ46" i="7"/>
  <c r="FI46" i="7" s="1"/>
  <c r="BJ57" i="7"/>
  <c r="FI57" i="7" s="1"/>
  <c r="BJ61" i="7"/>
  <c r="FI61" i="7" s="1"/>
  <c r="BJ73" i="7"/>
  <c r="FI73" i="7" s="1"/>
  <c r="BJ20" i="7"/>
  <c r="FI20" i="7" s="1"/>
  <c r="BJ35" i="7"/>
  <c r="FI35" i="7" s="1"/>
  <c r="BJ40" i="7"/>
  <c r="FI40" i="7" s="1"/>
  <c r="BJ51" i="7"/>
  <c r="FI51" i="7" s="1"/>
  <c r="BJ56" i="7"/>
  <c r="FI56" i="7" s="1"/>
  <c r="BJ58" i="7"/>
  <c r="FI58" i="7" s="1"/>
  <c r="BJ66" i="7"/>
  <c r="FI66" i="7" s="1"/>
  <c r="BJ74" i="7"/>
  <c r="FI74" i="7" s="1"/>
  <c r="BJ52" i="7"/>
  <c r="FI52" i="7" s="1"/>
  <c r="BJ67" i="7"/>
  <c r="FI67" i="7" s="1"/>
  <c r="BJ78" i="7"/>
  <c r="FI78" i="7" s="1"/>
  <c r="BJ6" i="7"/>
  <c r="FI6" i="7" s="1"/>
  <c r="BJ38" i="7"/>
  <c r="FI38" i="7" s="1"/>
  <c r="BJ41" i="7"/>
  <c r="FI41" i="7" s="1"/>
  <c r="BJ47" i="7"/>
  <c r="FI47" i="7" s="1"/>
  <c r="BJ72" i="7"/>
  <c r="FI72" i="7" s="1"/>
  <c r="BJ83" i="7"/>
  <c r="FI83" i="7" s="1"/>
  <c r="BJ48" i="7"/>
  <c r="FI48" i="7" s="1"/>
  <c r="BJ53" i="7"/>
  <c r="FI53" i="7" s="1"/>
  <c r="BJ49" i="7"/>
  <c r="FI49" i="7" s="1"/>
  <c r="BJ60" i="7"/>
  <c r="FI60" i="7" s="1"/>
  <c r="BJ62" i="7"/>
  <c r="FI62" i="7" s="1"/>
  <c r="BJ76" i="7"/>
  <c r="FI76" i="7" s="1"/>
  <c r="BJ54" i="7"/>
  <c r="FI54" i="7" s="1"/>
  <c r="BJ44" i="7"/>
  <c r="FI44" i="7" s="1"/>
  <c r="BJ65" i="7"/>
  <c r="FI65" i="7" s="1"/>
  <c r="BJ70" i="7"/>
  <c r="FI70" i="7" s="1"/>
  <c r="BJ37" i="7"/>
  <c r="FI37" i="7" s="1"/>
  <c r="BJ64" i="7"/>
  <c r="FI64" i="7" s="1"/>
  <c r="BJ81" i="7"/>
  <c r="FI81" i="7" s="1"/>
  <c r="BJ71" i="7"/>
  <c r="FI71" i="7" s="1"/>
  <c r="BJ14" i="7"/>
  <c r="FI14" i="7" s="1"/>
  <c r="BJ31" i="7"/>
  <c r="FI31" i="7" s="1"/>
  <c r="BJ33" i="7"/>
  <c r="FI33" i="7" s="1"/>
  <c r="BJ34" i="7"/>
  <c r="FI34" i="7" s="1"/>
  <c r="BJ42" i="7"/>
  <c r="FI42" i="7" s="1"/>
  <c r="BJ45" i="7"/>
  <c r="FI45" i="7" s="1"/>
  <c r="BJ43" i="7"/>
  <c r="FI43" i="7" s="1"/>
  <c r="BJ50" i="7"/>
  <c r="FI50" i="7" s="1"/>
  <c r="BJ55" i="7"/>
  <c r="FI55" i="7" s="1"/>
  <c r="BJ59" i="7"/>
  <c r="FI59" i="7" s="1"/>
  <c r="BJ75" i="7"/>
  <c r="FI75" i="7" s="1"/>
  <c r="BJ69" i="7"/>
  <c r="FI69" i="7" s="1"/>
  <c r="BJ63" i="7"/>
  <c r="FI63" i="7" s="1"/>
  <c r="BJ68" i="7"/>
  <c r="FI68" i="7" s="1"/>
  <c r="BJ86" i="7"/>
  <c r="FI86" i="7" s="1"/>
  <c r="BJ80" i="7"/>
  <c r="FI80" i="7" s="1"/>
  <c r="BJ77" i="7"/>
  <c r="FI77" i="7" s="1"/>
  <c r="DV5" i="7"/>
  <c r="HU5" i="7" s="1"/>
  <c r="DV12" i="7"/>
  <c r="HU12" i="7" s="1"/>
  <c r="DV27" i="7"/>
  <c r="HU27" i="7" s="1"/>
  <c r="DV29" i="7"/>
  <c r="HU29" i="7" s="1"/>
  <c r="DV26" i="7"/>
  <c r="HU26" i="7" s="1"/>
  <c r="DV7" i="7"/>
  <c r="HU7" i="7" s="1"/>
  <c r="DV25" i="7"/>
  <c r="HU25" i="7" s="1"/>
  <c r="DV22" i="7"/>
  <c r="HU22" i="7" s="1"/>
  <c r="DV10" i="7"/>
  <c r="HU10" i="7" s="1"/>
  <c r="DV19" i="7"/>
  <c r="HU19" i="7" s="1"/>
  <c r="DV9" i="7"/>
  <c r="HU9" i="7" s="1"/>
  <c r="DV16" i="7"/>
  <c r="HU16" i="7" s="1"/>
  <c r="DV11" i="7"/>
  <c r="HU11" i="7" s="1"/>
  <c r="DV18" i="7"/>
  <c r="HU18" i="7" s="1"/>
  <c r="DV23" i="7"/>
  <c r="HU23" i="7" s="1"/>
  <c r="DV8" i="7"/>
  <c r="HU8" i="7" s="1"/>
  <c r="DV17" i="7"/>
  <c r="HU17" i="7" s="1"/>
  <c r="DV13" i="7"/>
  <c r="HU13" i="7" s="1"/>
  <c r="DV20" i="7"/>
  <c r="HU20" i="7" s="1"/>
  <c r="DV32" i="7"/>
  <c r="HU32" i="7" s="1"/>
  <c r="DV21" i="7"/>
  <c r="HU21" i="7" s="1"/>
  <c r="DV24" i="7"/>
  <c r="HU24" i="7" s="1"/>
  <c r="DV28" i="7"/>
  <c r="HU28" i="7" s="1"/>
  <c r="DV14" i="7"/>
  <c r="HU14" i="7" s="1"/>
  <c r="DV36" i="7"/>
  <c r="HU36" i="7" s="1"/>
  <c r="DV34" i="7"/>
  <c r="HU34" i="7" s="1"/>
  <c r="DV46" i="7"/>
  <c r="HU46" i="7" s="1"/>
  <c r="DV55" i="7"/>
  <c r="HU55" i="7" s="1"/>
  <c r="DV57" i="7"/>
  <c r="HU57" i="7" s="1"/>
  <c r="DV61" i="7"/>
  <c r="HU61" i="7" s="1"/>
  <c r="DV73" i="7"/>
  <c r="HU73" i="7" s="1"/>
  <c r="DV4" i="7"/>
  <c r="HU4" i="7" s="1"/>
  <c r="DV15" i="7"/>
  <c r="HU15" i="7" s="1"/>
  <c r="DV35" i="7"/>
  <c r="HU35" i="7" s="1"/>
  <c r="DV38" i="7"/>
  <c r="HU38" i="7" s="1"/>
  <c r="DV37" i="7"/>
  <c r="HU37" i="7" s="1"/>
  <c r="DV40" i="7"/>
  <c r="HU40" i="7" s="1"/>
  <c r="DV51" i="7"/>
  <c r="HU51" i="7" s="1"/>
  <c r="DV56" i="7"/>
  <c r="HU56" i="7" s="1"/>
  <c r="DV74" i="7"/>
  <c r="HU74" i="7" s="1"/>
  <c r="DV52" i="7"/>
  <c r="HU52" i="7" s="1"/>
  <c r="DV58" i="7"/>
  <c r="HU58" i="7" s="1"/>
  <c r="DV67" i="7"/>
  <c r="HU67" i="7" s="1"/>
  <c r="DV63" i="7"/>
  <c r="HU63" i="7" s="1"/>
  <c r="DV78" i="7"/>
  <c r="HU78" i="7" s="1"/>
  <c r="DV33" i="7"/>
  <c r="HU33" i="7" s="1"/>
  <c r="DV72" i="7"/>
  <c r="HU72" i="7" s="1"/>
  <c r="DV83" i="7"/>
  <c r="HU83" i="7" s="1"/>
  <c r="DV6" i="7"/>
  <c r="HU6" i="7" s="1"/>
  <c r="DV30" i="7"/>
  <c r="HU30" i="7" s="1"/>
  <c r="DV39" i="7"/>
  <c r="HU39" i="7" s="1"/>
  <c r="DV43" i="7"/>
  <c r="HU43" i="7" s="1"/>
  <c r="DV48" i="7"/>
  <c r="HU48" i="7" s="1"/>
  <c r="DV49" i="7"/>
  <c r="HU49" i="7" s="1"/>
  <c r="DV60" i="7"/>
  <c r="HU60" i="7" s="1"/>
  <c r="DV47" i="7"/>
  <c r="HU47" i="7" s="1"/>
  <c r="DV66" i="7"/>
  <c r="HU66" i="7" s="1"/>
  <c r="DV54" i="7"/>
  <c r="HU54" i="7" s="1"/>
  <c r="DV41" i="7"/>
  <c r="HU41" i="7" s="1"/>
  <c r="DV44" i="7"/>
  <c r="HU44" i="7" s="1"/>
  <c r="DV65" i="7"/>
  <c r="HU65" i="7" s="1"/>
  <c r="DV70" i="7"/>
  <c r="HU70" i="7" s="1"/>
  <c r="DV31" i="7"/>
  <c r="HU31" i="7" s="1"/>
  <c r="DV64" i="7"/>
  <c r="HU64" i="7" s="1"/>
  <c r="DV53" i="7"/>
  <c r="HU53" i="7" s="1"/>
  <c r="DV81" i="7"/>
  <c r="HU81" i="7" s="1"/>
  <c r="DV76" i="7"/>
  <c r="HU76" i="7" s="1"/>
  <c r="DV42" i="7"/>
  <c r="HU42" i="7" s="1"/>
  <c r="DV45" i="7"/>
  <c r="HU45" i="7" s="1"/>
  <c r="DV50" i="7"/>
  <c r="HU50" i="7" s="1"/>
  <c r="DV59" i="7"/>
  <c r="HU59" i="7" s="1"/>
  <c r="DV75" i="7"/>
  <c r="HU75" i="7" s="1"/>
  <c r="DV69" i="7"/>
  <c r="HU69" i="7" s="1"/>
  <c r="DV62" i="7"/>
  <c r="HU62" i="7" s="1"/>
  <c r="DV68" i="7"/>
  <c r="HU68" i="7" s="1"/>
  <c r="DV71" i="7"/>
  <c r="HU71" i="7" s="1"/>
  <c r="DV86" i="7"/>
  <c r="HU86" i="7" s="1"/>
  <c r="DV80" i="7"/>
  <c r="HU80" i="7" s="1"/>
  <c r="DV77" i="7"/>
  <c r="HU77" i="7" s="1"/>
  <c r="CJ3" i="7"/>
  <c r="GI3" i="7" s="1"/>
  <c r="DT102" i="7"/>
  <c r="HS102" i="7" s="1"/>
  <c r="BH102" i="7"/>
  <c r="FG102" i="7" s="1"/>
  <c r="CS101" i="7"/>
  <c r="GR101" i="7" s="1"/>
  <c r="ED100" i="7"/>
  <c r="IC100" i="7" s="1"/>
  <c r="BQ100" i="7"/>
  <c r="FP100" i="7" s="1"/>
  <c r="BE96" i="7"/>
  <c r="FD96" i="7" s="1"/>
  <c r="AX91" i="7"/>
  <c r="EW91" i="7" s="1"/>
  <c r="AU100" i="7"/>
  <c r="ET100" i="7" s="1"/>
  <c r="CF99" i="7"/>
  <c r="GE99" i="7" s="1"/>
  <c r="DQ98" i="7"/>
  <c r="HP98" i="7" s="1"/>
  <c r="BE98" i="7"/>
  <c r="FD98" i="7" s="1"/>
  <c r="CP97" i="7"/>
  <c r="GO97" i="7" s="1"/>
  <c r="EA96" i="7"/>
  <c r="HZ96" i="7" s="1"/>
  <c r="BO96" i="7"/>
  <c r="FN96" i="7" s="1"/>
  <c r="CZ95" i="7"/>
  <c r="GY95" i="7" s="1"/>
  <c r="AN95" i="7"/>
  <c r="EM95" i="7" s="1"/>
  <c r="BY94" i="7"/>
  <c r="FX94" i="7" s="1"/>
  <c r="DJ93" i="7"/>
  <c r="HI93" i="7" s="1"/>
  <c r="CI92" i="7"/>
  <c r="GH92" i="7" s="1"/>
  <c r="DT91" i="7"/>
  <c r="HS91" i="7" s="1"/>
  <c r="BH91" i="7"/>
  <c r="FG91" i="7" s="1"/>
  <c r="CS90" i="7"/>
  <c r="GR90" i="7" s="1"/>
  <c r="ED89" i="7"/>
  <c r="IC89" i="7" s="1"/>
  <c r="DC88" i="7"/>
  <c r="HB88" i="7" s="1"/>
  <c r="DG85" i="7"/>
  <c r="HF85" i="7" s="1"/>
  <c r="CZ80" i="7"/>
  <c r="GY80" i="7" s="1"/>
  <c r="DJ67" i="7"/>
  <c r="HI67" i="7" s="1"/>
  <c r="CM99" i="7"/>
  <c r="GL99" i="7" s="1"/>
  <c r="DX98" i="7"/>
  <c r="HW98" i="7" s="1"/>
  <c r="BL98" i="7"/>
  <c r="FK98" i="7" s="1"/>
  <c r="CW97" i="7"/>
  <c r="GV97" i="7" s="1"/>
  <c r="AK97" i="7"/>
  <c r="EJ97" i="7" s="1"/>
  <c r="BV96" i="7"/>
  <c r="FU96" i="7" s="1"/>
  <c r="DG95" i="7"/>
  <c r="HF95" i="7" s="1"/>
  <c r="AU95" i="7"/>
  <c r="ET95" i="7" s="1"/>
  <c r="CF94" i="7"/>
  <c r="GE94" i="7" s="1"/>
  <c r="DQ93" i="7"/>
  <c r="HP93" i="7" s="1"/>
  <c r="BE93" i="7"/>
  <c r="FD93" i="7" s="1"/>
  <c r="CP92" i="7"/>
  <c r="GO92" i="7" s="1"/>
  <c r="EA91" i="7"/>
  <c r="HZ91" i="7" s="1"/>
  <c r="BO91" i="7"/>
  <c r="FN91" i="7" s="1"/>
  <c r="CZ90" i="7"/>
  <c r="GY90" i="7" s="1"/>
  <c r="AN90" i="7"/>
  <c r="EM90" i="7" s="1"/>
  <c r="BY89" i="7"/>
  <c r="FX89" i="7" s="1"/>
  <c r="DJ88" i="7"/>
  <c r="HI88" i="7" s="1"/>
  <c r="BN86" i="7"/>
  <c r="FM86" i="7" s="1"/>
  <c r="BG81" i="7"/>
  <c r="FF81" i="7" s="1"/>
  <c r="BE72" i="7"/>
  <c r="FD72" i="7" s="1"/>
  <c r="DI99" i="7"/>
  <c r="HH99" i="7" s="1"/>
  <c r="AW99" i="7"/>
  <c r="EV99" i="7" s="1"/>
  <c r="CH98" i="7"/>
  <c r="GG98" i="7" s="1"/>
  <c r="DS97" i="7"/>
  <c r="HR97" i="7" s="1"/>
  <c r="BG97" i="7"/>
  <c r="FF97" i="7" s="1"/>
  <c r="CR96" i="7"/>
  <c r="GQ96" i="7" s="1"/>
  <c r="EC95" i="7"/>
  <c r="IB95" i="7" s="1"/>
  <c r="BQ95" i="7"/>
  <c r="FP95" i="7" s="1"/>
  <c r="DB94" i="7"/>
  <c r="HA94" i="7" s="1"/>
  <c r="AP94" i="7"/>
  <c r="EO94" i="7" s="1"/>
  <c r="CA93" i="7"/>
  <c r="FZ93" i="7" s="1"/>
  <c r="DL92" i="7"/>
  <c r="HK92" i="7" s="1"/>
  <c r="AZ92" i="7"/>
  <c r="EY92" i="7" s="1"/>
  <c r="CK91" i="7"/>
  <c r="GJ91" i="7" s="1"/>
  <c r="DV90" i="7"/>
  <c r="HU90" i="7" s="1"/>
  <c r="BJ90" i="7"/>
  <c r="FI90" i="7" s="1"/>
  <c r="CU89" i="7"/>
  <c r="GT89" i="7" s="1"/>
  <c r="DM87" i="7"/>
  <c r="HL87" i="7" s="1"/>
  <c r="ED82" i="7"/>
  <c r="IC82" i="7" s="1"/>
  <c r="DW77" i="7"/>
  <c r="HV77" i="7" s="1"/>
  <c r="CJ99" i="7"/>
  <c r="GI99" i="7" s="1"/>
  <c r="DU98" i="7"/>
  <c r="HT98" i="7" s="1"/>
  <c r="BI98" i="7"/>
  <c r="FH98" i="7" s="1"/>
  <c r="CT97" i="7"/>
  <c r="GS97" i="7" s="1"/>
  <c r="EE96" i="7"/>
  <c r="ID96" i="7" s="1"/>
  <c r="BS96" i="7"/>
  <c r="FR96" i="7" s="1"/>
  <c r="DD95" i="7"/>
  <c r="HC95" i="7" s="1"/>
  <c r="AR95" i="7"/>
  <c r="EQ95" i="7" s="1"/>
  <c r="CC94" i="7"/>
  <c r="GB94" i="7" s="1"/>
  <c r="DN93" i="7"/>
  <c r="HM93" i="7" s="1"/>
  <c r="BB93" i="7"/>
  <c r="FA93" i="7" s="1"/>
  <c r="CM92" i="7"/>
  <c r="GL92" i="7" s="1"/>
  <c r="DX91" i="7"/>
  <c r="HW91" i="7" s="1"/>
  <c r="BL91" i="7"/>
  <c r="FK91" i="7" s="1"/>
  <c r="CW90" i="7"/>
  <c r="GV90" i="7" s="1"/>
  <c r="AK90" i="7"/>
  <c r="EJ90" i="7" s="1"/>
  <c r="BV89" i="7"/>
  <c r="FU89" i="7" s="1"/>
  <c r="DG88" i="7"/>
  <c r="HF88" i="7" s="1"/>
  <c r="AP86" i="7"/>
  <c r="EO86" i="7" s="1"/>
  <c r="EF80" i="7"/>
  <c r="IE80" i="7" s="1"/>
  <c r="BO70" i="7"/>
  <c r="FN70" i="7" s="1"/>
  <c r="DG99" i="7"/>
  <c r="HF99" i="7" s="1"/>
  <c r="AU99" i="7"/>
  <c r="ET99" i="7" s="1"/>
  <c r="CF98" i="7"/>
  <c r="GE98" i="7" s="1"/>
  <c r="DQ97" i="7"/>
  <c r="HP97" i="7" s="1"/>
  <c r="BE97" i="7"/>
  <c r="FD97" i="7" s="1"/>
  <c r="CP96" i="7"/>
  <c r="GO96" i="7" s="1"/>
  <c r="EA95" i="7"/>
  <c r="HZ95" i="7" s="1"/>
  <c r="BO95" i="7"/>
  <c r="FN95" i="7" s="1"/>
  <c r="CZ94" i="7"/>
  <c r="GY94" i="7" s="1"/>
  <c r="AN94" i="7"/>
  <c r="EM94" i="7" s="1"/>
  <c r="BY93" i="7"/>
  <c r="FX93" i="7" s="1"/>
  <c r="DJ92" i="7"/>
  <c r="HI92" i="7" s="1"/>
  <c r="CI91" i="7"/>
  <c r="GH91" i="7" s="1"/>
  <c r="DT90" i="7"/>
  <c r="HS90" i="7" s="1"/>
  <c r="BH90" i="7"/>
  <c r="FG90" i="7" s="1"/>
  <c r="CS89" i="7"/>
  <c r="GR89" i="7" s="1"/>
  <c r="ED88" i="7"/>
  <c r="IC88" i="7" s="1"/>
  <c r="DE87" i="7"/>
  <c r="HD87" i="7" s="1"/>
  <c r="DN82" i="7"/>
  <c r="HM82" i="7" s="1"/>
  <c r="DG77" i="7"/>
  <c r="HF77" i="7" s="1"/>
  <c r="AO100" i="7"/>
  <c r="EN100" i="7" s="1"/>
  <c r="BZ99" i="7"/>
  <c r="FY99" i="7" s="1"/>
  <c r="DK98" i="7"/>
  <c r="HJ98" i="7" s="1"/>
  <c r="AY98" i="7"/>
  <c r="EX98" i="7" s="1"/>
  <c r="CJ97" i="7"/>
  <c r="GI97" i="7" s="1"/>
  <c r="DU96" i="7"/>
  <c r="HT96" i="7" s="1"/>
  <c r="BI96" i="7"/>
  <c r="FH96" i="7" s="1"/>
  <c r="CT95" i="7"/>
  <c r="GS95" i="7" s="1"/>
  <c r="EE94" i="7"/>
  <c r="ID94" i="7" s="1"/>
  <c r="BS94" i="7"/>
  <c r="FR94" i="7" s="1"/>
  <c r="DD93" i="7"/>
  <c r="HC93" i="7" s="1"/>
  <c r="AR93" i="7"/>
  <c r="EQ93" i="7" s="1"/>
  <c r="CC92" i="7"/>
  <c r="GB92" i="7" s="1"/>
  <c r="DN91" i="7"/>
  <c r="HM91" i="7" s="1"/>
  <c r="BB91" i="7"/>
  <c r="FA91" i="7" s="1"/>
  <c r="CM90" i="7"/>
  <c r="GL90" i="7" s="1"/>
  <c r="DX89" i="7"/>
  <c r="HW89" i="7" s="1"/>
  <c r="BL89" i="7"/>
  <c r="FK89" i="7" s="1"/>
  <c r="CW88" i="7"/>
  <c r="GV88" i="7" s="1"/>
  <c r="BK85" i="7"/>
  <c r="FJ85" i="7" s="1"/>
  <c r="BD80" i="7"/>
  <c r="FC80" i="7" s="1"/>
  <c r="AV56" i="7"/>
  <c r="EU56" i="7" s="1"/>
  <c r="DM99" i="7"/>
  <c r="HL99" i="7" s="1"/>
  <c r="BA99" i="7"/>
  <c r="EZ99" i="7" s="1"/>
  <c r="CL98" i="7"/>
  <c r="GK98" i="7" s="1"/>
  <c r="DW97" i="7"/>
  <c r="HV97" i="7" s="1"/>
  <c r="BK97" i="7"/>
  <c r="FJ97" i="7" s="1"/>
  <c r="CV96" i="7"/>
  <c r="GU96" i="7" s="1"/>
  <c r="EG95" i="7"/>
  <c r="IF95" i="7" s="1"/>
  <c r="BU95" i="7"/>
  <c r="FT95" i="7" s="1"/>
  <c r="DF94" i="7"/>
  <c r="HE94" i="7" s="1"/>
  <c r="AT94" i="7"/>
  <c r="ES94" i="7" s="1"/>
  <c r="CE93" i="7"/>
  <c r="GD93" i="7" s="1"/>
  <c r="DP92" i="7"/>
  <c r="HO92" i="7" s="1"/>
  <c r="BD92" i="7"/>
  <c r="FC92" i="7" s="1"/>
  <c r="CO91" i="7"/>
  <c r="GN91" i="7" s="1"/>
  <c r="DZ90" i="7"/>
  <c r="HY90" i="7" s="1"/>
  <c r="BN90" i="7"/>
  <c r="FM90" i="7" s="1"/>
  <c r="CY89" i="7"/>
  <c r="GX89" i="7" s="1"/>
  <c r="AM89" i="7"/>
  <c r="EL89" i="7" s="1"/>
  <c r="EC87" i="7"/>
  <c r="IB87" i="7" s="1"/>
  <c r="BM83" i="7"/>
  <c r="FL83" i="7" s="1"/>
  <c r="BF78" i="7"/>
  <c r="FE78" i="7" s="1"/>
  <c r="CY87" i="7"/>
  <c r="GX87" i="7" s="1"/>
  <c r="AM87" i="7"/>
  <c r="EL87" i="7" s="1"/>
  <c r="BX86" i="7"/>
  <c r="FW86" i="7" s="1"/>
  <c r="DI85" i="7"/>
  <c r="HH85" i="7" s="1"/>
  <c r="AW85" i="7"/>
  <c r="EV85" i="7" s="1"/>
  <c r="CH84" i="7"/>
  <c r="GG84" i="7" s="1"/>
  <c r="DS83" i="7"/>
  <c r="HR83" i="7" s="1"/>
  <c r="BG83" i="7"/>
  <c r="FF83" i="7" s="1"/>
  <c r="CR82" i="7"/>
  <c r="GQ82" i="7" s="1"/>
  <c r="EC81" i="7"/>
  <c r="IB81" i="7" s="1"/>
  <c r="BQ81" i="7"/>
  <c r="FP81" i="7" s="1"/>
  <c r="DB80" i="7"/>
  <c r="HA80" i="7" s="1"/>
  <c r="AP80" i="7"/>
  <c r="EO80" i="7" s="1"/>
  <c r="CA79" i="7"/>
  <c r="FZ79" i="7" s="1"/>
  <c r="DL78" i="7"/>
  <c r="HK78" i="7" s="1"/>
  <c r="AZ78" i="7"/>
  <c r="EY78" i="7" s="1"/>
  <c r="CK77" i="7"/>
  <c r="GJ77" i="7" s="1"/>
  <c r="CP76" i="7"/>
  <c r="GO76" i="7" s="1"/>
  <c r="EG72" i="7"/>
  <c r="IF72" i="7" s="1"/>
  <c r="DN87" i="7"/>
  <c r="HM87" i="7" s="1"/>
  <c r="BB87" i="7"/>
  <c r="FA87" i="7" s="1"/>
  <c r="CM86" i="7"/>
  <c r="GL86" i="7" s="1"/>
  <c r="DX85" i="7"/>
  <c r="HW85" i="7" s="1"/>
  <c r="BL85" i="7"/>
  <c r="FK85" i="7" s="1"/>
  <c r="CW84" i="7"/>
  <c r="GV84" i="7" s="1"/>
  <c r="AK84" i="7"/>
  <c r="EJ84" i="7" s="1"/>
  <c r="BV83" i="7"/>
  <c r="FU83" i="7" s="1"/>
  <c r="DG82" i="7"/>
  <c r="HF82" i="7" s="1"/>
  <c r="AU82" i="7"/>
  <c r="ET82" i="7" s="1"/>
  <c r="CF81" i="7"/>
  <c r="GE81" i="7" s="1"/>
  <c r="DQ80" i="7"/>
  <c r="HP80" i="7" s="1"/>
  <c r="BE80" i="7"/>
  <c r="FD80" i="7" s="1"/>
  <c r="CP79" i="7"/>
  <c r="GO79" i="7" s="1"/>
  <c r="EA78" i="7"/>
  <c r="HZ78" i="7" s="1"/>
  <c r="BO78" i="7"/>
  <c r="FN78" i="7" s="1"/>
  <c r="CZ77" i="7"/>
  <c r="GY77" i="7" s="1"/>
  <c r="BC74" i="7"/>
  <c r="FB74" i="7" s="1"/>
  <c r="AV69" i="7"/>
  <c r="EU69" i="7" s="1"/>
  <c r="DH56" i="7"/>
  <c r="HG56" i="7" s="1"/>
  <c r="EB87" i="7"/>
  <c r="IA87" i="7" s="1"/>
  <c r="BP87" i="7"/>
  <c r="FO87" i="7" s="1"/>
  <c r="AO86" i="7"/>
  <c r="EN86" i="7" s="1"/>
  <c r="BZ85" i="7"/>
  <c r="FY85" i="7" s="1"/>
  <c r="DK84" i="7"/>
  <c r="HJ84" i="7" s="1"/>
  <c r="AY84" i="7"/>
  <c r="EX84" i="7" s="1"/>
  <c r="CJ83" i="7"/>
  <c r="GI83" i="7" s="1"/>
  <c r="DU82" i="7"/>
  <c r="HT82" i="7" s="1"/>
  <c r="BI82" i="7"/>
  <c r="FH82" i="7" s="1"/>
  <c r="CD81" i="7"/>
  <c r="GC81" i="7" s="1"/>
  <c r="CY80" i="7"/>
  <c r="GX80" i="7" s="1"/>
  <c r="DD79" i="7"/>
  <c r="HC79" i="7" s="1"/>
  <c r="DY78" i="7"/>
  <c r="HX78" i="7" s="1"/>
  <c r="AW78" i="7"/>
  <c r="EV78" i="7" s="1"/>
  <c r="BB77" i="7"/>
  <c r="FA77" i="7" s="1"/>
  <c r="AM74" i="7"/>
  <c r="EL74" i="7" s="1"/>
  <c r="DB67" i="7"/>
  <c r="HA67" i="7" s="1"/>
  <c r="AY87" i="7"/>
  <c r="EX87" i="7" s="1"/>
  <c r="BT86" i="7"/>
  <c r="FS86" i="7" s="1"/>
  <c r="CT84" i="7"/>
  <c r="GS84" i="7" s="1"/>
  <c r="DO83" i="7"/>
  <c r="HN83" i="7" s="1"/>
  <c r="AM83" i="7"/>
  <c r="EL83" i="7" s="1"/>
  <c r="EG81" i="7"/>
  <c r="IF81" i="7" s="1"/>
  <c r="DF80" i="7"/>
  <c r="HE80" i="7" s="1"/>
  <c r="CE79" i="7"/>
  <c r="GD79" i="7" s="1"/>
  <c r="BD78" i="7"/>
  <c r="FC78" i="7" s="1"/>
  <c r="DC76" i="7"/>
  <c r="HB76" i="7" s="1"/>
  <c r="BI68" i="7"/>
  <c r="FH68" i="7" s="1"/>
  <c r="DR87" i="7"/>
  <c r="HQ87" i="7" s="1"/>
  <c r="CK84" i="7"/>
  <c r="GJ84" i="7" s="1"/>
  <c r="DA6" i="7"/>
  <c r="GZ6" i="7" s="1"/>
  <c r="DA33" i="7"/>
  <c r="GZ33" i="7" s="1"/>
  <c r="DA29" i="7"/>
  <c r="GZ29" i="7" s="1"/>
  <c r="DA7" i="7"/>
  <c r="GZ7" i="7" s="1"/>
  <c r="DA4" i="7"/>
  <c r="GZ4" i="7" s="1"/>
  <c r="DA9" i="7"/>
  <c r="GZ9" i="7" s="1"/>
  <c r="DA21" i="7"/>
  <c r="GZ21" i="7" s="1"/>
  <c r="DA13" i="7"/>
  <c r="GZ13" i="7" s="1"/>
  <c r="DA28" i="7"/>
  <c r="GZ28" i="7" s="1"/>
  <c r="DA30" i="7"/>
  <c r="GZ30" i="7" s="1"/>
  <c r="DA10" i="7"/>
  <c r="GZ10" i="7" s="1"/>
  <c r="DA23" i="7"/>
  <c r="GZ23" i="7" s="1"/>
  <c r="DA26" i="7"/>
  <c r="GZ26" i="7" s="1"/>
  <c r="DA25" i="7"/>
  <c r="GZ25" i="7" s="1"/>
  <c r="DA8" i="7"/>
  <c r="GZ8" i="7" s="1"/>
  <c r="DA15" i="7"/>
  <c r="GZ15" i="7" s="1"/>
  <c r="DA17" i="7"/>
  <c r="GZ17" i="7" s="1"/>
  <c r="DA14" i="7"/>
  <c r="GZ14" i="7" s="1"/>
  <c r="DA16" i="7"/>
  <c r="GZ16" i="7" s="1"/>
  <c r="DA24" i="7"/>
  <c r="GZ24" i="7" s="1"/>
  <c r="DA5" i="7"/>
  <c r="GZ5" i="7" s="1"/>
  <c r="DA12" i="7"/>
  <c r="GZ12" i="7" s="1"/>
  <c r="DA19" i="7"/>
  <c r="GZ19" i="7" s="1"/>
  <c r="DA20" i="7"/>
  <c r="GZ20" i="7" s="1"/>
  <c r="DA22" i="7"/>
  <c r="GZ22" i="7" s="1"/>
  <c r="DA18" i="7"/>
  <c r="GZ18" i="7" s="1"/>
  <c r="DA32" i="7"/>
  <c r="GZ32" i="7" s="1"/>
  <c r="DA65" i="7"/>
  <c r="GZ65" i="7" s="1"/>
  <c r="DA59" i="7"/>
  <c r="GZ59" i="7" s="1"/>
  <c r="DA82" i="7"/>
  <c r="GZ82" i="7" s="1"/>
  <c r="DA11" i="7"/>
  <c r="GZ11" i="7" s="1"/>
  <c r="DA46" i="7"/>
  <c r="GZ46" i="7" s="1"/>
  <c r="DA51" i="7"/>
  <c r="GZ51" i="7" s="1"/>
  <c r="DA60" i="7"/>
  <c r="GZ60" i="7" s="1"/>
  <c r="DA76" i="7"/>
  <c r="GZ76" i="7" s="1"/>
  <c r="DA64" i="7"/>
  <c r="GZ64" i="7" s="1"/>
  <c r="DA70" i="7"/>
  <c r="GZ70" i="7" s="1"/>
  <c r="DA63" i="7"/>
  <c r="GZ63" i="7" s="1"/>
  <c r="DA69" i="7"/>
  <c r="GZ69" i="7" s="1"/>
  <c r="DA87" i="7"/>
  <c r="GZ87" i="7" s="1"/>
  <c r="DA81" i="7"/>
  <c r="GZ81" i="7" s="1"/>
  <c r="DA78" i="7"/>
  <c r="GZ78" i="7" s="1"/>
  <c r="DA37" i="7"/>
  <c r="GZ37" i="7" s="1"/>
  <c r="DA47" i="7"/>
  <c r="GZ47" i="7" s="1"/>
  <c r="DA56" i="7"/>
  <c r="GZ56" i="7" s="1"/>
  <c r="DA58" i="7"/>
  <c r="GZ58" i="7" s="1"/>
  <c r="DA62" i="7"/>
  <c r="GZ62" i="7" s="1"/>
  <c r="DA74" i="7"/>
  <c r="GZ74" i="7" s="1"/>
  <c r="DA36" i="7"/>
  <c r="GZ36" i="7" s="1"/>
  <c r="DA38" i="7"/>
  <c r="GZ38" i="7" s="1"/>
  <c r="DA41" i="7"/>
  <c r="GZ41" i="7" s="1"/>
  <c r="DA52" i="7"/>
  <c r="GZ52" i="7" s="1"/>
  <c r="DA57" i="7"/>
  <c r="GZ57" i="7" s="1"/>
  <c r="DA75" i="7"/>
  <c r="GZ75" i="7" s="1"/>
  <c r="DA43" i="7"/>
  <c r="GZ43" i="7" s="1"/>
  <c r="DA53" i="7"/>
  <c r="GZ53" i="7" s="1"/>
  <c r="DA68" i="7"/>
  <c r="GZ68" i="7" s="1"/>
  <c r="DA79" i="7"/>
  <c r="GZ79" i="7" s="1"/>
  <c r="DA27" i="7"/>
  <c r="GZ27" i="7" s="1"/>
  <c r="DA31" i="7"/>
  <c r="GZ31" i="7" s="1"/>
  <c r="DA42" i="7"/>
  <c r="GZ42" i="7" s="1"/>
  <c r="DA54" i="7"/>
  <c r="GZ54" i="7" s="1"/>
  <c r="DA55" i="7"/>
  <c r="GZ55" i="7" s="1"/>
  <c r="DA48" i="7"/>
  <c r="GZ48" i="7" s="1"/>
  <c r="DA73" i="7"/>
  <c r="GZ73" i="7" s="1"/>
  <c r="DA66" i="7"/>
  <c r="GZ66" i="7" s="1"/>
  <c r="DA84" i="7"/>
  <c r="GZ84" i="7" s="1"/>
  <c r="DA40" i="7"/>
  <c r="GZ40" i="7" s="1"/>
  <c r="DA39" i="7"/>
  <c r="GZ39" i="7" s="1"/>
  <c r="DA44" i="7"/>
  <c r="GZ44" i="7" s="1"/>
  <c r="DA49" i="7"/>
  <c r="GZ49" i="7" s="1"/>
  <c r="DA50" i="7"/>
  <c r="GZ50" i="7" s="1"/>
  <c r="DA61" i="7"/>
  <c r="GZ61" i="7" s="1"/>
  <c r="DA67" i="7"/>
  <c r="GZ67" i="7" s="1"/>
  <c r="DA34" i="7"/>
  <c r="GZ34" i="7" s="1"/>
  <c r="DA35" i="7"/>
  <c r="GZ35" i="7" s="1"/>
  <c r="DA45" i="7"/>
  <c r="GZ45" i="7" s="1"/>
  <c r="DA71" i="7"/>
  <c r="GZ71" i="7" s="1"/>
  <c r="CC26" i="7"/>
  <c r="GB26" i="7" s="1"/>
  <c r="CC23" i="7"/>
  <c r="GB23" i="7" s="1"/>
  <c r="CC14" i="7"/>
  <c r="GB14" i="7" s="1"/>
  <c r="CC20" i="7"/>
  <c r="GB20" i="7" s="1"/>
  <c r="CC32" i="7"/>
  <c r="GB32" i="7" s="1"/>
  <c r="CC10" i="7"/>
  <c r="GB10" i="7" s="1"/>
  <c r="CC4" i="7"/>
  <c r="GB4" i="7" s="1"/>
  <c r="CC17" i="7"/>
  <c r="GB17" i="7" s="1"/>
  <c r="CC16" i="7"/>
  <c r="GB16" i="7" s="1"/>
  <c r="CC24" i="7"/>
  <c r="GB24" i="7" s="1"/>
  <c r="CC11" i="7"/>
  <c r="GB11" i="7" s="1"/>
  <c r="CC12" i="7"/>
  <c r="GB12" i="7" s="1"/>
  <c r="CC19" i="7"/>
  <c r="GB19" i="7" s="1"/>
  <c r="CC22" i="7"/>
  <c r="GB22" i="7" s="1"/>
  <c r="CC6" i="7"/>
  <c r="GB6" i="7" s="1"/>
  <c r="CC18" i="7"/>
  <c r="GB18" i="7" s="1"/>
  <c r="CC27" i="7"/>
  <c r="GB27" i="7" s="1"/>
  <c r="CC9" i="7"/>
  <c r="GB9" i="7" s="1"/>
  <c r="CC21" i="7"/>
  <c r="GB21" i="7" s="1"/>
  <c r="CC33" i="7"/>
  <c r="GB33" i="7" s="1"/>
  <c r="CC29" i="7"/>
  <c r="GB29" i="7" s="1"/>
  <c r="CC7" i="7"/>
  <c r="GB7" i="7" s="1"/>
  <c r="CC8" i="7"/>
  <c r="GB8" i="7" s="1"/>
  <c r="CC36" i="7"/>
  <c r="GB36" i="7" s="1"/>
  <c r="CC41" i="7"/>
  <c r="GB41" i="7" s="1"/>
  <c r="CC52" i="7"/>
  <c r="GB52" i="7" s="1"/>
  <c r="CC48" i="7"/>
  <c r="GB48" i="7" s="1"/>
  <c r="CC57" i="7"/>
  <c r="GB57" i="7" s="1"/>
  <c r="CC75" i="7"/>
  <c r="GB75" i="7" s="1"/>
  <c r="CC59" i="7"/>
  <c r="GB59" i="7" s="1"/>
  <c r="CC5" i="7"/>
  <c r="GB5" i="7" s="1"/>
  <c r="CC25" i="7"/>
  <c r="GB25" i="7" s="1"/>
  <c r="CC34" i="7"/>
  <c r="GB34" i="7" s="1"/>
  <c r="CC43" i="7"/>
  <c r="GB43" i="7" s="1"/>
  <c r="CC53" i="7"/>
  <c r="GB53" i="7" s="1"/>
  <c r="CC68" i="7"/>
  <c r="GB68" i="7" s="1"/>
  <c r="CC79" i="7"/>
  <c r="GB79" i="7" s="1"/>
  <c r="CC38" i="7"/>
  <c r="GB38" i="7" s="1"/>
  <c r="CC35" i="7"/>
  <c r="GB35" i="7" s="1"/>
  <c r="CC55" i="7"/>
  <c r="GB55" i="7" s="1"/>
  <c r="CC73" i="7"/>
  <c r="GB73" i="7" s="1"/>
  <c r="CC84" i="7"/>
  <c r="GB84" i="7" s="1"/>
  <c r="CC15" i="7"/>
  <c r="GB15" i="7" s="1"/>
  <c r="CC40" i="7"/>
  <c r="GB40" i="7" s="1"/>
  <c r="CC44" i="7"/>
  <c r="GB44" i="7" s="1"/>
  <c r="CC49" i="7"/>
  <c r="GB49" i="7" s="1"/>
  <c r="CC50" i="7"/>
  <c r="GB50" i="7" s="1"/>
  <c r="CC61" i="7"/>
  <c r="GB61" i="7" s="1"/>
  <c r="CC54" i="7"/>
  <c r="GB54" i="7" s="1"/>
  <c r="CC67" i="7"/>
  <c r="GB67" i="7" s="1"/>
  <c r="CC39" i="7"/>
  <c r="GB39" i="7" s="1"/>
  <c r="CC42" i="7"/>
  <c r="GB42" i="7" s="1"/>
  <c r="CC45" i="7"/>
  <c r="GB45" i="7" s="1"/>
  <c r="CC66" i="7"/>
  <c r="GB66" i="7" s="1"/>
  <c r="CC71" i="7"/>
  <c r="GB71" i="7" s="1"/>
  <c r="CC65" i="7"/>
  <c r="GB65" i="7" s="1"/>
  <c r="CC63" i="7"/>
  <c r="GB63" i="7" s="1"/>
  <c r="CC82" i="7"/>
  <c r="GB82" i="7" s="1"/>
  <c r="CC13" i="7"/>
  <c r="GB13" i="7" s="1"/>
  <c r="CC28" i="7"/>
  <c r="GB28" i="7" s="1"/>
  <c r="CC30" i="7"/>
  <c r="GB30" i="7" s="1"/>
  <c r="CC46" i="7"/>
  <c r="GB46" i="7" s="1"/>
  <c r="CC31" i="7"/>
  <c r="GB31" i="7" s="1"/>
  <c r="CC51" i="7"/>
  <c r="GB51" i="7" s="1"/>
  <c r="CC60" i="7"/>
  <c r="GB60" i="7" s="1"/>
  <c r="CC64" i="7"/>
  <c r="GB64" i="7" s="1"/>
  <c r="CC76" i="7"/>
  <c r="GB76" i="7" s="1"/>
  <c r="CC70" i="7"/>
  <c r="GB70" i="7" s="1"/>
  <c r="CC69" i="7"/>
  <c r="GB69" i="7" s="1"/>
  <c r="CC72" i="7"/>
  <c r="GB72" i="7" s="1"/>
  <c r="CC87" i="7"/>
  <c r="GB87" i="7" s="1"/>
  <c r="CC81" i="7"/>
  <c r="GB81" i="7" s="1"/>
  <c r="CC37" i="7"/>
  <c r="GB37" i="7" s="1"/>
  <c r="CC47" i="7"/>
  <c r="GB47" i="7" s="1"/>
  <c r="CC56" i="7"/>
  <c r="GB56" i="7" s="1"/>
  <c r="CC58" i="7"/>
  <c r="GB58" i="7" s="1"/>
  <c r="CC62" i="7"/>
  <c r="GB62" i="7" s="1"/>
  <c r="CC74" i="7"/>
  <c r="GB74" i="7" s="1"/>
  <c r="CQ21" i="7"/>
  <c r="GP21" i="7" s="1"/>
  <c r="CQ23" i="7"/>
  <c r="GP23" i="7" s="1"/>
  <c r="CQ31" i="7"/>
  <c r="GP31" i="7" s="1"/>
  <c r="CQ13" i="7"/>
  <c r="GP13" i="7" s="1"/>
  <c r="CQ9" i="7"/>
  <c r="GP9" i="7" s="1"/>
  <c r="CQ15" i="7"/>
  <c r="GP15" i="7" s="1"/>
  <c r="CQ22" i="7"/>
  <c r="GP22" i="7" s="1"/>
  <c r="CQ30" i="7"/>
  <c r="GP30" i="7" s="1"/>
  <c r="CQ16" i="7"/>
  <c r="GP16" i="7" s="1"/>
  <c r="CQ25" i="7"/>
  <c r="GP25" i="7" s="1"/>
  <c r="CQ27" i="7"/>
  <c r="GP27" i="7" s="1"/>
  <c r="CQ10" i="7"/>
  <c r="GP10" i="7" s="1"/>
  <c r="CQ17" i="7"/>
  <c r="GP17" i="7" s="1"/>
  <c r="CQ6" i="7"/>
  <c r="GP6" i="7" s="1"/>
  <c r="CQ7" i="7"/>
  <c r="GP7" i="7" s="1"/>
  <c r="CQ19" i="7"/>
  <c r="GP19" i="7" s="1"/>
  <c r="CQ18" i="7"/>
  <c r="GP18" i="7" s="1"/>
  <c r="CQ26" i="7"/>
  <c r="GP26" i="7" s="1"/>
  <c r="CQ8" i="7"/>
  <c r="GP8" i="7" s="1"/>
  <c r="CQ11" i="7"/>
  <c r="GP11" i="7" s="1"/>
  <c r="CQ12" i="7"/>
  <c r="GP12" i="7" s="1"/>
  <c r="CQ14" i="7"/>
  <c r="GP14" i="7" s="1"/>
  <c r="CQ24" i="7"/>
  <c r="GP24" i="7" s="1"/>
  <c r="CQ29" i="7"/>
  <c r="GP29" i="7" s="1"/>
  <c r="CQ36" i="7"/>
  <c r="GP36" i="7" s="1"/>
  <c r="CQ37" i="7"/>
  <c r="GP37" i="7" s="1"/>
  <c r="CQ41" i="7"/>
  <c r="GP41" i="7" s="1"/>
  <c r="CQ50" i="7"/>
  <c r="GP50" i="7" s="1"/>
  <c r="CQ67" i="7"/>
  <c r="GP67" i="7" s="1"/>
  <c r="CQ84" i="7"/>
  <c r="GP84" i="7" s="1"/>
  <c r="CQ78" i="7"/>
  <c r="GP78" i="7" s="1"/>
  <c r="CQ35" i="7"/>
  <c r="GP35" i="7" s="1"/>
  <c r="CQ43" i="7"/>
  <c r="GP43" i="7" s="1"/>
  <c r="CQ48" i="7"/>
  <c r="GP48" i="7" s="1"/>
  <c r="CQ53" i="7"/>
  <c r="GP53" i="7" s="1"/>
  <c r="CQ44" i="7"/>
  <c r="GP44" i="7" s="1"/>
  <c r="CQ55" i="7"/>
  <c r="GP55" i="7" s="1"/>
  <c r="CQ62" i="7"/>
  <c r="GP62" i="7" s="1"/>
  <c r="CQ72" i="7"/>
  <c r="GP72" i="7" s="1"/>
  <c r="CQ71" i="7"/>
  <c r="GP71" i="7" s="1"/>
  <c r="CQ83" i="7"/>
  <c r="GP83" i="7" s="1"/>
  <c r="CQ80" i="7"/>
  <c r="GP80" i="7" s="1"/>
  <c r="CQ4" i="7"/>
  <c r="GP4" i="7" s="1"/>
  <c r="CQ32" i="7"/>
  <c r="GP32" i="7" s="1"/>
  <c r="CQ38" i="7"/>
  <c r="GP38" i="7" s="1"/>
  <c r="CQ49" i="7"/>
  <c r="GP49" i="7" s="1"/>
  <c r="CQ58" i="7"/>
  <c r="GP58" i="7" s="1"/>
  <c r="CQ60" i="7"/>
  <c r="GP60" i="7" s="1"/>
  <c r="CQ64" i="7"/>
  <c r="GP64" i="7" s="1"/>
  <c r="CQ65" i="7"/>
  <c r="GP65" i="7" s="1"/>
  <c r="CQ66" i="7"/>
  <c r="GP66" i="7" s="1"/>
  <c r="CQ76" i="7"/>
  <c r="GP76" i="7" s="1"/>
  <c r="CQ5" i="7"/>
  <c r="GP5" i="7" s="1"/>
  <c r="CQ20" i="7"/>
  <c r="GP20" i="7" s="1"/>
  <c r="CQ34" i="7"/>
  <c r="GP34" i="7" s="1"/>
  <c r="CQ54" i="7"/>
  <c r="GP54" i="7" s="1"/>
  <c r="CQ59" i="7"/>
  <c r="GP59" i="7" s="1"/>
  <c r="CQ39" i="7"/>
  <c r="GP39" i="7" s="1"/>
  <c r="CQ61" i="7"/>
  <c r="GP61" i="7" s="1"/>
  <c r="CQ45" i="7"/>
  <c r="GP45" i="7" s="1"/>
  <c r="CQ70" i="7"/>
  <c r="GP70" i="7" s="1"/>
  <c r="CQ81" i="7"/>
  <c r="GP81" i="7" s="1"/>
  <c r="CQ40" i="7"/>
  <c r="GP40" i="7" s="1"/>
  <c r="CQ33" i="7"/>
  <c r="GP33" i="7" s="1"/>
  <c r="CQ57" i="7"/>
  <c r="GP57" i="7" s="1"/>
  <c r="CQ56" i="7"/>
  <c r="GP56" i="7" s="1"/>
  <c r="CQ75" i="7"/>
  <c r="GP75" i="7" s="1"/>
  <c r="CQ68" i="7"/>
  <c r="GP68" i="7" s="1"/>
  <c r="CQ28" i="7"/>
  <c r="GP28" i="7" s="1"/>
  <c r="CQ42" i="7"/>
  <c r="GP42" i="7" s="1"/>
  <c r="CQ46" i="7"/>
  <c r="GP46" i="7" s="1"/>
  <c r="CQ51" i="7"/>
  <c r="GP51" i="7" s="1"/>
  <c r="CQ52" i="7"/>
  <c r="GP52" i="7" s="1"/>
  <c r="CQ63" i="7"/>
  <c r="GP63" i="7" s="1"/>
  <c r="CQ69" i="7"/>
  <c r="GP69" i="7" s="1"/>
  <c r="CQ47" i="7"/>
  <c r="GP47" i="7" s="1"/>
  <c r="CQ73" i="7"/>
  <c r="GP73" i="7" s="1"/>
  <c r="CQ74" i="7"/>
  <c r="GP74" i="7" s="1"/>
  <c r="DB102" i="7"/>
  <c r="HA102" i="7" s="1"/>
  <c r="AP102" i="7"/>
  <c r="EO102" i="7" s="1"/>
  <c r="CA101" i="7"/>
  <c r="FZ101" i="7" s="1"/>
  <c r="DP99" i="7"/>
  <c r="HO99" i="7" s="1"/>
  <c r="BN6" i="7"/>
  <c r="FM6" i="7" s="1"/>
  <c r="BN5" i="7"/>
  <c r="FM5" i="7" s="1"/>
  <c r="BN21" i="7"/>
  <c r="FM21" i="7" s="1"/>
  <c r="BN30" i="7"/>
  <c r="FM30" i="7" s="1"/>
  <c r="BN24" i="7"/>
  <c r="FM24" i="7" s="1"/>
  <c r="BN14" i="7"/>
  <c r="FM14" i="7" s="1"/>
  <c r="BN15" i="7"/>
  <c r="FM15" i="7" s="1"/>
  <c r="BN4" i="7"/>
  <c r="FM4" i="7" s="1"/>
  <c r="BN8" i="7"/>
  <c r="FM8" i="7" s="1"/>
  <c r="BN7" i="7"/>
  <c r="FM7" i="7" s="1"/>
  <c r="BN23" i="7"/>
  <c r="FM23" i="7" s="1"/>
  <c r="BN31" i="7"/>
  <c r="FM31" i="7" s="1"/>
  <c r="BN17" i="7"/>
  <c r="FM17" i="7" s="1"/>
  <c r="BN20" i="7"/>
  <c r="FM20" i="7" s="1"/>
  <c r="BN12" i="7"/>
  <c r="FM12" i="7" s="1"/>
  <c r="BN16" i="7"/>
  <c r="FM16" i="7" s="1"/>
  <c r="BN28" i="7"/>
  <c r="FM28" i="7" s="1"/>
  <c r="BN11" i="7"/>
  <c r="FM11" i="7" s="1"/>
  <c r="BN18" i="7"/>
  <c r="FM18" i="7" s="1"/>
  <c r="BN26" i="7"/>
  <c r="FM26" i="7" s="1"/>
  <c r="BN27" i="7"/>
  <c r="FM27" i="7" s="1"/>
  <c r="BN10" i="7"/>
  <c r="FM10" i="7" s="1"/>
  <c r="BN19" i="7"/>
  <c r="FM19" i="7" s="1"/>
  <c r="BN22" i="7"/>
  <c r="FM22" i="7" s="1"/>
  <c r="BN25" i="7"/>
  <c r="FM25" i="7" s="1"/>
  <c r="BN29" i="7"/>
  <c r="FM29" i="7" s="1"/>
  <c r="BN13" i="7"/>
  <c r="FM13" i="7" s="1"/>
  <c r="BN48" i="7"/>
  <c r="FM48" i="7" s="1"/>
  <c r="BN74" i="7"/>
  <c r="FM74" i="7" s="1"/>
  <c r="BN51" i="7"/>
  <c r="FM51" i="7" s="1"/>
  <c r="BN35" i="7"/>
  <c r="FM35" i="7" s="1"/>
  <c r="BN34" i="7"/>
  <c r="FM34" i="7" s="1"/>
  <c r="BN43" i="7"/>
  <c r="FM43" i="7" s="1"/>
  <c r="BN68" i="7"/>
  <c r="FM68" i="7" s="1"/>
  <c r="BN85" i="7"/>
  <c r="FM85" i="7" s="1"/>
  <c r="BN79" i="7"/>
  <c r="FM79" i="7" s="1"/>
  <c r="BN36" i="7"/>
  <c r="FM36" i="7" s="1"/>
  <c r="BN44" i="7"/>
  <c r="FM44" i="7" s="1"/>
  <c r="BN49" i="7"/>
  <c r="FM49" i="7" s="1"/>
  <c r="BN54" i="7"/>
  <c r="FM54" i="7" s="1"/>
  <c r="BN45" i="7"/>
  <c r="FM45" i="7" s="1"/>
  <c r="BN56" i="7"/>
  <c r="FM56" i="7" s="1"/>
  <c r="BN63" i="7"/>
  <c r="FM63" i="7" s="1"/>
  <c r="BN73" i="7"/>
  <c r="FM73" i="7" s="1"/>
  <c r="BN72" i="7"/>
  <c r="FM72" i="7" s="1"/>
  <c r="BN38" i="7"/>
  <c r="FM38" i="7" s="1"/>
  <c r="BN32" i="7"/>
  <c r="FM32" i="7" s="1"/>
  <c r="BN40" i="7"/>
  <c r="FM40" i="7" s="1"/>
  <c r="BN39" i="7"/>
  <c r="FM39" i="7" s="1"/>
  <c r="BN50" i="7"/>
  <c r="FM50" i="7" s="1"/>
  <c r="BN59" i="7"/>
  <c r="FM59" i="7" s="1"/>
  <c r="BN61" i="7"/>
  <c r="FM61" i="7" s="1"/>
  <c r="BN65" i="7"/>
  <c r="FM65" i="7" s="1"/>
  <c r="BN9" i="7"/>
  <c r="FM9" i="7" s="1"/>
  <c r="BN37" i="7"/>
  <c r="FM37" i="7" s="1"/>
  <c r="BN60" i="7"/>
  <c r="FM60" i="7" s="1"/>
  <c r="BN77" i="7"/>
  <c r="FM77" i="7" s="1"/>
  <c r="BN46" i="7"/>
  <c r="FM46" i="7" s="1"/>
  <c r="BN55" i="7"/>
  <c r="FM55" i="7" s="1"/>
  <c r="BN71" i="7"/>
  <c r="FM71" i="7" s="1"/>
  <c r="BN82" i="7"/>
  <c r="FM82" i="7" s="1"/>
  <c r="BN41" i="7"/>
  <c r="FM41" i="7" s="1"/>
  <c r="BN58" i="7"/>
  <c r="FM58" i="7" s="1"/>
  <c r="BN57" i="7"/>
  <c r="FM57" i="7" s="1"/>
  <c r="BN76" i="7"/>
  <c r="FM76" i="7" s="1"/>
  <c r="BN66" i="7"/>
  <c r="FM66" i="7" s="1"/>
  <c r="BN62" i="7"/>
  <c r="FM62" i="7" s="1"/>
  <c r="BN69" i="7"/>
  <c r="FM69" i="7" s="1"/>
  <c r="BN87" i="7"/>
  <c r="FM87" i="7" s="1"/>
  <c r="BN33" i="7"/>
  <c r="FM33" i="7" s="1"/>
  <c r="BN42" i="7"/>
  <c r="FM42" i="7" s="1"/>
  <c r="BN47" i="7"/>
  <c r="FM47" i="7" s="1"/>
  <c r="BN52" i="7"/>
  <c r="FM52" i="7" s="1"/>
  <c r="BN53" i="7"/>
  <c r="FM53" i="7" s="1"/>
  <c r="BN64" i="7"/>
  <c r="FM64" i="7" s="1"/>
  <c r="BN70" i="7"/>
  <c r="FM70" i="7" s="1"/>
  <c r="DZ6" i="7"/>
  <c r="HY6" i="7" s="1"/>
  <c r="DZ5" i="7"/>
  <c r="HY5" i="7" s="1"/>
  <c r="DZ21" i="7"/>
  <c r="HY21" i="7" s="1"/>
  <c r="DZ10" i="7"/>
  <c r="HY10" i="7" s="1"/>
  <c r="DZ20" i="7"/>
  <c r="HY20" i="7" s="1"/>
  <c r="DZ30" i="7"/>
  <c r="HY30" i="7" s="1"/>
  <c r="DZ7" i="7"/>
  <c r="HY7" i="7" s="1"/>
  <c r="DZ24" i="7"/>
  <c r="HY24" i="7" s="1"/>
  <c r="DZ14" i="7"/>
  <c r="HY14" i="7" s="1"/>
  <c r="DZ11" i="7"/>
  <c r="HY11" i="7" s="1"/>
  <c r="DZ25" i="7"/>
  <c r="HY25" i="7" s="1"/>
  <c r="DZ4" i="7"/>
  <c r="HY4" i="7" s="1"/>
  <c r="DZ23" i="7"/>
  <c r="HY23" i="7" s="1"/>
  <c r="DZ31" i="7"/>
  <c r="HY31" i="7" s="1"/>
  <c r="DZ26" i="7"/>
  <c r="HY26" i="7" s="1"/>
  <c r="DZ8" i="7"/>
  <c r="HY8" i="7" s="1"/>
  <c r="DZ17" i="7"/>
  <c r="HY17" i="7" s="1"/>
  <c r="DZ28" i="7"/>
  <c r="HY28" i="7" s="1"/>
  <c r="DZ18" i="7"/>
  <c r="HY18" i="7" s="1"/>
  <c r="DZ16" i="7"/>
  <c r="HY16" i="7" s="1"/>
  <c r="DZ27" i="7"/>
  <c r="HY27" i="7" s="1"/>
  <c r="DZ19" i="7"/>
  <c r="HY19" i="7" s="1"/>
  <c r="DZ12" i="7"/>
  <c r="HY12" i="7" s="1"/>
  <c r="DZ22" i="7"/>
  <c r="HY22" i="7" s="1"/>
  <c r="DZ29" i="7"/>
  <c r="HY29" i="7" s="1"/>
  <c r="DZ32" i="7"/>
  <c r="HY32" i="7" s="1"/>
  <c r="DZ48" i="7"/>
  <c r="HY48" i="7" s="1"/>
  <c r="DZ43" i="7"/>
  <c r="HY43" i="7" s="1"/>
  <c r="DZ74" i="7"/>
  <c r="HY74" i="7" s="1"/>
  <c r="DZ13" i="7"/>
  <c r="HY13" i="7" s="1"/>
  <c r="DZ34" i="7"/>
  <c r="HY34" i="7" s="1"/>
  <c r="DZ33" i="7"/>
  <c r="HY33" i="7" s="1"/>
  <c r="DZ39" i="7"/>
  <c r="HY39" i="7" s="1"/>
  <c r="DZ68" i="7"/>
  <c r="HY68" i="7" s="1"/>
  <c r="DZ62" i="7"/>
  <c r="HY62" i="7" s="1"/>
  <c r="DZ85" i="7"/>
  <c r="HY85" i="7" s="1"/>
  <c r="DZ79" i="7"/>
  <c r="HY79" i="7" s="1"/>
  <c r="DZ36" i="7"/>
  <c r="HY36" i="7" s="1"/>
  <c r="DZ44" i="7"/>
  <c r="HY44" i="7" s="1"/>
  <c r="DZ49" i="7"/>
  <c r="HY49" i="7" s="1"/>
  <c r="DZ54" i="7"/>
  <c r="HY54" i="7" s="1"/>
  <c r="DZ45" i="7"/>
  <c r="HY45" i="7" s="1"/>
  <c r="DZ56" i="7"/>
  <c r="HY56" i="7" s="1"/>
  <c r="DZ63" i="7"/>
  <c r="HY63" i="7" s="1"/>
  <c r="DZ73" i="7"/>
  <c r="HY73" i="7" s="1"/>
  <c r="DZ72" i="7"/>
  <c r="HY72" i="7" s="1"/>
  <c r="DZ40" i="7"/>
  <c r="HY40" i="7" s="1"/>
  <c r="DZ50" i="7"/>
  <c r="HY50" i="7" s="1"/>
  <c r="DZ42" i="7"/>
  <c r="HY42" i="7" s="1"/>
  <c r="DZ59" i="7"/>
  <c r="HY59" i="7" s="1"/>
  <c r="DZ61" i="7"/>
  <c r="HY61" i="7" s="1"/>
  <c r="DZ65" i="7"/>
  <c r="HY65" i="7" s="1"/>
  <c r="DZ51" i="7"/>
  <c r="HY51" i="7" s="1"/>
  <c r="DZ66" i="7"/>
  <c r="HY66" i="7" s="1"/>
  <c r="DZ60" i="7"/>
  <c r="HY60" i="7" s="1"/>
  <c r="DZ77" i="7"/>
  <c r="HY77" i="7" s="1"/>
  <c r="DZ9" i="7"/>
  <c r="HY9" i="7" s="1"/>
  <c r="DZ46" i="7"/>
  <c r="HY46" i="7" s="1"/>
  <c r="DZ55" i="7"/>
  <c r="HY55" i="7" s="1"/>
  <c r="DZ71" i="7"/>
  <c r="HY71" i="7" s="1"/>
  <c r="DZ82" i="7"/>
  <c r="HY82" i="7" s="1"/>
  <c r="DZ15" i="7"/>
  <c r="HY15" i="7" s="1"/>
  <c r="DZ35" i="7"/>
  <c r="HY35" i="7" s="1"/>
  <c r="DZ41" i="7"/>
  <c r="HY41" i="7" s="1"/>
  <c r="DZ58" i="7"/>
  <c r="HY58" i="7" s="1"/>
  <c r="DZ57" i="7"/>
  <c r="HY57" i="7" s="1"/>
  <c r="DZ76" i="7"/>
  <c r="HY76" i="7" s="1"/>
  <c r="DZ69" i="7"/>
  <c r="HY69" i="7" s="1"/>
  <c r="DZ87" i="7"/>
  <c r="HY87" i="7" s="1"/>
  <c r="DZ37" i="7"/>
  <c r="HY37" i="7" s="1"/>
  <c r="DZ38" i="7"/>
  <c r="HY38" i="7" s="1"/>
  <c r="DZ47" i="7"/>
  <c r="HY47" i="7" s="1"/>
  <c r="DZ52" i="7"/>
  <c r="HY52" i="7" s="1"/>
  <c r="DZ53" i="7"/>
  <c r="HY53" i="7" s="1"/>
  <c r="DZ64" i="7"/>
  <c r="HY64" i="7" s="1"/>
  <c r="DZ70" i="7"/>
  <c r="HY70" i="7" s="1"/>
  <c r="DO102" i="7"/>
  <c r="HN102" i="7" s="1"/>
  <c r="BC102" i="7"/>
  <c r="FB102" i="7" s="1"/>
  <c r="DG90" i="7"/>
  <c r="HF90" i="7" s="1"/>
  <c r="CT3" i="7"/>
  <c r="GS3" i="7" s="1"/>
  <c r="AQ101" i="7"/>
  <c r="EP101" i="7" s="1"/>
  <c r="CB100" i="7"/>
  <c r="GA100" i="7" s="1"/>
  <c r="EG96" i="7"/>
  <c r="IF96" i="7" s="1"/>
  <c r="DZ91" i="7"/>
  <c r="HY91" i="7" s="1"/>
  <c r="CO7" i="7"/>
  <c r="GN7" i="7" s="1"/>
  <c r="CO6" i="7"/>
  <c r="GN6" i="7" s="1"/>
  <c r="CO4" i="7"/>
  <c r="GN4" i="7" s="1"/>
  <c r="CO16" i="7"/>
  <c r="GN16" i="7" s="1"/>
  <c r="CO31" i="7"/>
  <c r="GN31" i="7" s="1"/>
  <c r="CO25" i="7"/>
  <c r="GN25" i="7" s="1"/>
  <c r="CO15" i="7"/>
  <c r="GN15" i="7" s="1"/>
  <c r="CO12" i="7"/>
  <c r="GN12" i="7" s="1"/>
  <c r="CO8" i="7"/>
  <c r="GN8" i="7" s="1"/>
  <c r="CO24" i="7"/>
  <c r="GN24" i="7" s="1"/>
  <c r="CO32" i="7"/>
  <c r="GN32" i="7" s="1"/>
  <c r="CO9" i="7"/>
  <c r="GN9" i="7" s="1"/>
  <c r="CO18" i="7"/>
  <c r="GN18" i="7" s="1"/>
  <c r="CO14" i="7"/>
  <c r="GN14" i="7" s="1"/>
  <c r="CO29" i="7"/>
  <c r="GN29" i="7" s="1"/>
  <c r="CO5" i="7"/>
  <c r="GN5" i="7" s="1"/>
  <c r="CO19" i="7"/>
  <c r="GN19" i="7" s="1"/>
  <c r="CO11" i="7"/>
  <c r="GN11" i="7" s="1"/>
  <c r="CO20" i="7"/>
  <c r="GN20" i="7" s="1"/>
  <c r="CO28" i="7"/>
  <c r="GN28" i="7" s="1"/>
  <c r="CO17" i="7"/>
  <c r="GN17" i="7" s="1"/>
  <c r="CO21" i="7"/>
  <c r="GN21" i="7" s="1"/>
  <c r="CO23" i="7"/>
  <c r="GN23" i="7" s="1"/>
  <c r="CO30" i="7"/>
  <c r="GN30" i="7" s="1"/>
  <c r="CO26" i="7"/>
  <c r="GN26" i="7" s="1"/>
  <c r="CO49" i="7"/>
  <c r="GN49" i="7" s="1"/>
  <c r="CO75" i="7"/>
  <c r="GN75" i="7" s="1"/>
  <c r="CO66" i="7"/>
  <c r="GN66" i="7" s="1"/>
  <c r="CO55" i="7"/>
  <c r="GN55" i="7" s="1"/>
  <c r="CO35" i="7"/>
  <c r="GN35" i="7" s="1"/>
  <c r="CO40" i="7"/>
  <c r="GN40" i="7" s="1"/>
  <c r="CO44" i="7"/>
  <c r="GN44" i="7" s="1"/>
  <c r="CO69" i="7"/>
  <c r="GN69" i="7" s="1"/>
  <c r="CO86" i="7"/>
  <c r="GN86" i="7" s="1"/>
  <c r="CO80" i="7"/>
  <c r="GN80" i="7" s="1"/>
  <c r="CO37" i="7"/>
  <c r="GN37" i="7" s="1"/>
  <c r="CO45" i="7"/>
  <c r="GN45" i="7" s="1"/>
  <c r="CO50" i="7"/>
  <c r="GN50" i="7" s="1"/>
  <c r="CO46" i="7"/>
  <c r="GN46" i="7" s="1"/>
  <c r="CO57" i="7"/>
  <c r="GN57" i="7" s="1"/>
  <c r="CO64" i="7"/>
  <c r="GN64" i="7" s="1"/>
  <c r="CO74" i="7"/>
  <c r="GN74" i="7" s="1"/>
  <c r="CO73" i="7"/>
  <c r="GN73" i="7" s="1"/>
  <c r="CO33" i="7"/>
  <c r="GN33" i="7" s="1"/>
  <c r="CO36" i="7"/>
  <c r="GN36" i="7" s="1"/>
  <c r="CO41" i="7"/>
  <c r="GN41" i="7" s="1"/>
  <c r="CO38" i="7"/>
  <c r="GN38" i="7" s="1"/>
  <c r="CO51" i="7"/>
  <c r="GN51" i="7" s="1"/>
  <c r="CO60" i="7"/>
  <c r="GN60" i="7" s="1"/>
  <c r="CO62" i="7"/>
  <c r="GN62" i="7" s="1"/>
  <c r="CO67" i="7"/>
  <c r="GN67" i="7" s="1"/>
  <c r="CO61" i="7"/>
  <c r="GN61" i="7" s="1"/>
  <c r="CO63" i="7"/>
  <c r="GN63" i="7" s="1"/>
  <c r="CO78" i="7"/>
  <c r="GN78" i="7" s="1"/>
  <c r="CO27" i="7"/>
  <c r="GN27" i="7" s="1"/>
  <c r="CO47" i="7"/>
  <c r="GN47" i="7" s="1"/>
  <c r="CO56" i="7"/>
  <c r="GN56" i="7" s="1"/>
  <c r="CO72" i="7"/>
  <c r="GN72" i="7" s="1"/>
  <c r="CO83" i="7"/>
  <c r="GN83" i="7" s="1"/>
  <c r="CO10" i="7"/>
  <c r="GN10" i="7" s="1"/>
  <c r="CO42" i="7"/>
  <c r="GN42" i="7" s="1"/>
  <c r="CO39" i="7"/>
  <c r="GN39" i="7" s="1"/>
  <c r="CO43" i="7"/>
  <c r="GN43" i="7" s="1"/>
  <c r="CO59" i="7"/>
  <c r="GN59" i="7" s="1"/>
  <c r="CO58" i="7"/>
  <c r="GN58" i="7" s="1"/>
  <c r="CO52" i="7"/>
  <c r="GN52" i="7" s="1"/>
  <c r="CO70" i="7"/>
  <c r="GN70" i="7" s="1"/>
  <c r="CO13" i="7"/>
  <c r="GN13" i="7" s="1"/>
  <c r="CO22" i="7"/>
  <c r="GN22" i="7" s="1"/>
  <c r="CO34" i="7"/>
  <c r="GN34" i="7" s="1"/>
  <c r="CO48" i="7"/>
  <c r="GN48" i="7" s="1"/>
  <c r="CO53" i="7"/>
  <c r="GN53" i="7" s="1"/>
  <c r="CO54" i="7"/>
  <c r="GN54" i="7" s="1"/>
  <c r="CO65" i="7"/>
  <c r="GN65" i="7" s="1"/>
  <c r="CO71" i="7"/>
  <c r="GN71" i="7" s="1"/>
  <c r="DQ3" i="7"/>
  <c r="HP3" i="7" s="1"/>
  <c r="CO102" i="7"/>
  <c r="GN102" i="7" s="1"/>
  <c r="DZ101" i="7"/>
  <c r="HY101" i="7" s="1"/>
  <c r="BN101" i="7"/>
  <c r="FM101" i="7" s="1"/>
  <c r="DO98" i="7"/>
  <c r="HN98" i="7" s="1"/>
  <c r="DH93" i="7"/>
  <c r="HG93" i="7" s="1"/>
  <c r="DA88" i="7"/>
  <c r="GZ88" i="7" s="1"/>
  <c r="BR4" i="7"/>
  <c r="FQ4" i="7" s="1"/>
  <c r="BR6" i="7"/>
  <c r="FQ6" i="7" s="1"/>
  <c r="BR5" i="7"/>
  <c r="FQ5" i="7" s="1"/>
  <c r="BR20" i="7"/>
  <c r="FQ20" i="7" s="1"/>
  <c r="BR31" i="7"/>
  <c r="FQ31" i="7" s="1"/>
  <c r="BR12" i="7"/>
  <c r="FQ12" i="7" s="1"/>
  <c r="BR27" i="7"/>
  <c r="FQ27" i="7" s="1"/>
  <c r="BR29" i="7"/>
  <c r="FQ29" i="7" s="1"/>
  <c r="BR25" i="7"/>
  <c r="FQ25" i="7" s="1"/>
  <c r="BR22" i="7"/>
  <c r="FQ22" i="7" s="1"/>
  <c r="BR39" i="7"/>
  <c r="FQ39" i="7" s="1"/>
  <c r="BR7" i="7"/>
  <c r="FQ7" i="7" s="1"/>
  <c r="BR19" i="7"/>
  <c r="FQ19" i="7" s="1"/>
  <c r="BR26" i="7"/>
  <c r="FQ26" i="7" s="1"/>
  <c r="BR9" i="7"/>
  <c r="FQ9" i="7" s="1"/>
  <c r="BR14" i="7"/>
  <c r="FQ14" i="7" s="1"/>
  <c r="BR16" i="7"/>
  <c r="FQ16" i="7" s="1"/>
  <c r="BR8" i="7"/>
  <c r="FQ8" i="7" s="1"/>
  <c r="BR15" i="7"/>
  <c r="FQ15" i="7" s="1"/>
  <c r="BR18" i="7"/>
  <c r="FQ18" i="7" s="1"/>
  <c r="BR24" i="7"/>
  <c r="FQ24" i="7" s="1"/>
  <c r="BR17" i="7"/>
  <c r="FQ17" i="7" s="1"/>
  <c r="BR23" i="7"/>
  <c r="FQ23" i="7" s="1"/>
  <c r="BR34" i="7"/>
  <c r="FQ34" i="7" s="1"/>
  <c r="BR42" i="7"/>
  <c r="FQ42" i="7" s="1"/>
  <c r="BR37" i="7"/>
  <c r="FQ37" i="7" s="1"/>
  <c r="BR45" i="7"/>
  <c r="FQ45" i="7" s="1"/>
  <c r="BR50" i="7"/>
  <c r="FQ50" i="7" s="1"/>
  <c r="BR59" i="7"/>
  <c r="FQ59" i="7" s="1"/>
  <c r="BR75" i="7"/>
  <c r="FQ75" i="7" s="1"/>
  <c r="BR69" i="7"/>
  <c r="FQ69" i="7" s="1"/>
  <c r="BR66" i="7"/>
  <c r="FQ66" i="7" s="1"/>
  <c r="BR68" i="7"/>
  <c r="FQ68" i="7" s="1"/>
  <c r="BR86" i="7"/>
  <c r="FQ86" i="7" s="1"/>
  <c r="BR71" i="7"/>
  <c r="FQ71" i="7" s="1"/>
  <c r="BR36" i="7"/>
  <c r="FQ36" i="7" s="1"/>
  <c r="BR38" i="7"/>
  <c r="FQ38" i="7" s="1"/>
  <c r="BR33" i="7"/>
  <c r="FQ33" i="7" s="1"/>
  <c r="BR46" i="7"/>
  <c r="FQ46" i="7" s="1"/>
  <c r="BR55" i="7"/>
  <c r="FQ55" i="7" s="1"/>
  <c r="BR57" i="7"/>
  <c r="FQ57" i="7" s="1"/>
  <c r="BR61" i="7"/>
  <c r="FQ61" i="7" s="1"/>
  <c r="BR73" i="7"/>
  <c r="FQ73" i="7" s="1"/>
  <c r="BR35" i="7"/>
  <c r="FQ35" i="7" s="1"/>
  <c r="BR40" i="7"/>
  <c r="FQ40" i="7" s="1"/>
  <c r="BR51" i="7"/>
  <c r="FQ51" i="7" s="1"/>
  <c r="BR56" i="7"/>
  <c r="FQ56" i="7" s="1"/>
  <c r="BR74" i="7"/>
  <c r="FQ74" i="7" s="1"/>
  <c r="BR32" i="7"/>
  <c r="FQ32" i="7" s="1"/>
  <c r="BR52" i="7"/>
  <c r="FQ52" i="7" s="1"/>
  <c r="BR47" i="7"/>
  <c r="FQ47" i="7" s="1"/>
  <c r="BR67" i="7"/>
  <c r="FQ67" i="7" s="1"/>
  <c r="BR63" i="7"/>
  <c r="FQ63" i="7" s="1"/>
  <c r="BR78" i="7"/>
  <c r="FQ78" i="7" s="1"/>
  <c r="BR13" i="7"/>
  <c r="FQ13" i="7" s="1"/>
  <c r="BR21" i="7"/>
  <c r="FQ21" i="7" s="1"/>
  <c r="BR41" i="7"/>
  <c r="FQ41" i="7" s="1"/>
  <c r="BR58" i="7"/>
  <c r="FQ58" i="7" s="1"/>
  <c r="BR62" i="7"/>
  <c r="FQ62" i="7" s="1"/>
  <c r="BR72" i="7"/>
  <c r="FQ72" i="7" s="1"/>
  <c r="BR83" i="7"/>
  <c r="FQ83" i="7" s="1"/>
  <c r="BR11" i="7"/>
  <c r="FQ11" i="7" s="1"/>
  <c r="BR28" i="7"/>
  <c r="FQ28" i="7" s="1"/>
  <c r="BR48" i="7"/>
  <c r="FQ48" i="7" s="1"/>
  <c r="BR53" i="7"/>
  <c r="FQ53" i="7" s="1"/>
  <c r="BR49" i="7"/>
  <c r="FQ49" i="7" s="1"/>
  <c r="BR60" i="7"/>
  <c r="FQ60" i="7" s="1"/>
  <c r="BR76" i="7"/>
  <c r="FQ76" i="7" s="1"/>
  <c r="BR54" i="7"/>
  <c r="FQ54" i="7" s="1"/>
  <c r="BR43" i="7"/>
  <c r="FQ43" i="7" s="1"/>
  <c r="BR44" i="7"/>
  <c r="FQ44" i="7" s="1"/>
  <c r="BR65" i="7"/>
  <c r="FQ65" i="7" s="1"/>
  <c r="BR70" i="7"/>
  <c r="FQ70" i="7" s="1"/>
  <c r="BR10" i="7"/>
  <c r="FQ10" i="7" s="1"/>
  <c r="BR30" i="7"/>
  <c r="FQ30" i="7" s="1"/>
  <c r="BR64" i="7"/>
  <c r="FQ64" i="7" s="1"/>
  <c r="BR81" i="7"/>
  <c r="FQ81" i="7" s="1"/>
  <c r="ED6" i="7"/>
  <c r="IC6" i="7" s="1"/>
  <c r="ED7" i="7"/>
  <c r="IC7" i="7" s="1"/>
  <c r="ED12" i="7"/>
  <c r="IC12" i="7" s="1"/>
  <c r="ED13" i="7"/>
  <c r="IC13" i="7" s="1"/>
  <c r="ED27" i="7"/>
  <c r="IC27" i="7" s="1"/>
  <c r="ED29" i="7"/>
  <c r="IC29" i="7" s="1"/>
  <c r="ED4" i="7"/>
  <c r="IC4" i="7" s="1"/>
  <c r="ED10" i="7"/>
  <c r="IC10" i="7" s="1"/>
  <c r="ED25" i="7"/>
  <c r="IC25" i="7" s="1"/>
  <c r="ED22" i="7"/>
  <c r="IC22" i="7" s="1"/>
  <c r="ED21" i="7"/>
  <c r="IC21" i="7" s="1"/>
  <c r="ED19" i="7"/>
  <c r="IC19" i="7" s="1"/>
  <c r="ED9" i="7"/>
  <c r="IC9" i="7" s="1"/>
  <c r="ED8" i="7"/>
  <c r="IC8" i="7" s="1"/>
  <c r="ED16" i="7"/>
  <c r="IC16" i="7" s="1"/>
  <c r="ED14" i="7"/>
  <c r="IC14" i="7" s="1"/>
  <c r="ED20" i="7"/>
  <c r="IC20" i="7" s="1"/>
  <c r="ED24" i="7"/>
  <c r="IC24" i="7" s="1"/>
  <c r="ED5" i="7"/>
  <c r="IC5" i="7" s="1"/>
  <c r="ED11" i="7"/>
  <c r="IC11" i="7" s="1"/>
  <c r="ED15" i="7"/>
  <c r="IC15" i="7" s="1"/>
  <c r="ED18" i="7"/>
  <c r="IC18" i="7" s="1"/>
  <c r="ED17" i="7"/>
  <c r="IC17" i="7" s="1"/>
  <c r="ED26" i="7"/>
  <c r="IC26" i="7" s="1"/>
  <c r="ED42" i="7"/>
  <c r="IC42" i="7" s="1"/>
  <c r="ED45" i="7"/>
  <c r="IC45" i="7" s="1"/>
  <c r="ED41" i="7"/>
  <c r="IC41" i="7" s="1"/>
  <c r="ED50" i="7"/>
  <c r="IC50" i="7" s="1"/>
  <c r="ED59" i="7"/>
  <c r="IC59" i="7" s="1"/>
  <c r="ED75" i="7"/>
  <c r="IC75" i="7" s="1"/>
  <c r="ED69" i="7"/>
  <c r="IC69" i="7" s="1"/>
  <c r="ED68" i="7"/>
  <c r="IC68" i="7" s="1"/>
  <c r="ED86" i="7"/>
  <c r="IC86" i="7" s="1"/>
  <c r="ED36" i="7"/>
  <c r="IC36" i="7" s="1"/>
  <c r="ED34" i="7"/>
  <c r="IC34" i="7" s="1"/>
  <c r="ED46" i="7"/>
  <c r="IC46" i="7" s="1"/>
  <c r="ED55" i="7"/>
  <c r="IC55" i="7" s="1"/>
  <c r="ED57" i="7"/>
  <c r="IC57" i="7" s="1"/>
  <c r="ED61" i="7"/>
  <c r="IC61" i="7" s="1"/>
  <c r="ED73" i="7"/>
  <c r="IC73" i="7" s="1"/>
  <c r="ED71" i="7"/>
  <c r="IC71" i="7" s="1"/>
  <c r="ED35" i="7"/>
  <c r="IC35" i="7" s="1"/>
  <c r="ED38" i="7"/>
  <c r="IC38" i="7" s="1"/>
  <c r="ED40" i="7"/>
  <c r="IC40" i="7" s="1"/>
  <c r="ED51" i="7"/>
  <c r="IC51" i="7" s="1"/>
  <c r="ED53" i="7"/>
  <c r="IC53" i="7" s="1"/>
  <c r="ED56" i="7"/>
  <c r="IC56" i="7" s="1"/>
  <c r="ED74" i="7"/>
  <c r="IC74" i="7" s="1"/>
  <c r="ED37" i="7"/>
  <c r="IC37" i="7" s="1"/>
  <c r="ED52" i="7"/>
  <c r="IC52" i="7" s="1"/>
  <c r="ED67" i="7"/>
  <c r="IC67" i="7" s="1"/>
  <c r="ED78" i="7"/>
  <c r="IC78" i="7" s="1"/>
  <c r="ED32" i="7"/>
  <c r="IC32" i="7" s="1"/>
  <c r="ED31" i="7"/>
  <c r="IC31" i="7" s="1"/>
  <c r="ED47" i="7"/>
  <c r="IC47" i="7" s="1"/>
  <c r="ED72" i="7"/>
  <c r="IC72" i="7" s="1"/>
  <c r="ED83" i="7"/>
  <c r="IC83" i="7" s="1"/>
  <c r="ED39" i="7"/>
  <c r="IC39" i="7" s="1"/>
  <c r="ED43" i="7"/>
  <c r="IC43" i="7" s="1"/>
  <c r="ED48" i="7"/>
  <c r="IC48" i="7" s="1"/>
  <c r="ED49" i="7"/>
  <c r="IC49" i="7" s="1"/>
  <c r="ED60" i="7"/>
  <c r="IC60" i="7" s="1"/>
  <c r="ED58" i="7"/>
  <c r="IC58" i="7" s="1"/>
  <c r="ED66" i="7"/>
  <c r="IC66" i="7" s="1"/>
  <c r="ED23" i="7"/>
  <c r="IC23" i="7" s="1"/>
  <c r="ED28" i="7"/>
  <c r="IC28" i="7" s="1"/>
  <c r="ED54" i="7"/>
  <c r="IC54" i="7" s="1"/>
  <c r="ED44" i="7"/>
  <c r="IC44" i="7" s="1"/>
  <c r="ED65" i="7"/>
  <c r="IC65" i="7" s="1"/>
  <c r="ED70" i="7"/>
  <c r="IC70" i="7" s="1"/>
  <c r="ED63" i="7"/>
  <c r="IC63" i="7" s="1"/>
  <c r="ED33" i="7"/>
  <c r="IC33" i="7" s="1"/>
  <c r="ED30" i="7"/>
  <c r="IC30" i="7" s="1"/>
  <c r="ED64" i="7"/>
  <c r="IC64" i="7" s="1"/>
  <c r="ED62" i="7"/>
  <c r="IC62" i="7" s="1"/>
  <c r="ED81" i="7"/>
  <c r="IC81" i="7" s="1"/>
  <c r="CB3" i="7"/>
  <c r="GA3" i="7" s="1"/>
  <c r="DL102" i="7"/>
  <c r="HK102" i="7" s="1"/>
  <c r="AZ102" i="7"/>
  <c r="EY102" i="7" s="1"/>
  <c r="CK101" i="7"/>
  <c r="GJ101" i="7" s="1"/>
  <c r="CI90" i="7"/>
  <c r="GH90" i="7" s="1"/>
  <c r="AM100" i="7"/>
  <c r="EL100" i="7" s="1"/>
  <c r="BX99" i="7"/>
  <c r="FW99" i="7" s="1"/>
  <c r="DI98" i="7"/>
  <c r="HH98" i="7" s="1"/>
  <c r="AW98" i="7"/>
  <c r="EV98" i="7" s="1"/>
  <c r="CH97" i="7"/>
  <c r="GG97" i="7" s="1"/>
  <c r="DS96" i="7"/>
  <c r="HR96" i="7" s="1"/>
  <c r="BG96" i="7"/>
  <c r="FF96" i="7" s="1"/>
  <c r="CR95" i="7"/>
  <c r="GQ95" i="7" s="1"/>
  <c r="EC94" i="7"/>
  <c r="IB94" i="7" s="1"/>
  <c r="BQ94" i="7"/>
  <c r="FP94" i="7" s="1"/>
  <c r="DB93" i="7"/>
  <c r="HA93" i="7" s="1"/>
  <c r="AP93" i="7"/>
  <c r="EO93" i="7" s="1"/>
  <c r="CA92" i="7"/>
  <c r="FZ92" i="7" s="1"/>
  <c r="DL91" i="7"/>
  <c r="HK91" i="7" s="1"/>
  <c r="AZ91" i="7"/>
  <c r="EY91" i="7" s="1"/>
  <c r="CK90" i="7"/>
  <c r="GJ90" i="7" s="1"/>
  <c r="CU88" i="7"/>
  <c r="GT88" i="7" s="1"/>
  <c r="AU85" i="7"/>
  <c r="ET85" i="7" s="1"/>
  <c r="AN80" i="7"/>
  <c r="EM80" i="7" s="1"/>
  <c r="AT100" i="7"/>
  <c r="ES100" i="7" s="1"/>
  <c r="CE99" i="7"/>
  <c r="GD99" i="7" s="1"/>
  <c r="DP98" i="7"/>
  <c r="HO98" i="7" s="1"/>
  <c r="BD98" i="7"/>
  <c r="FC98" i="7" s="1"/>
  <c r="CO97" i="7"/>
  <c r="GN97" i="7" s="1"/>
  <c r="DZ96" i="7"/>
  <c r="HY96" i="7" s="1"/>
  <c r="BN96" i="7"/>
  <c r="FM96" i="7" s="1"/>
  <c r="CY95" i="7"/>
  <c r="GX95" i="7" s="1"/>
  <c r="AM95" i="7"/>
  <c r="EL95" i="7" s="1"/>
  <c r="BX94" i="7"/>
  <c r="FW94" i="7" s="1"/>
  <c r="DI93" i="7"/>
  <c r="HH93" i="7" s="1"/>
  <c r="AW93" i="7"/>
  <c r="EV93" i="7" s="1"/>
  <c r="CH92" i="7"/>
  <c r="GG92" i="7" s="1"/>
  <c r="DS91" i="7"/>
  <c r="HR91" i="7" s="1"/>
  <c r="BG91" i="7"/>
  <c r="FF91" i="7" s="1"/>
  <c r="CR90" i="7"/>
  <c r="GQ90" i="7" s="1"/>
  <c r="EC89" i="7"/>
  <c r="IB89" i="7" s="1"/>
  <c r="BQ89" i="7"/>
  <c r="FP89" i="7" s="1"/>
  <c r="DB88" i="7"/>
  <c r="HA88" i="7" s="1"/>
  <c r="CY85" i="7"/>
  <c r="GX85" i="7" s="1"/>
  <c r="CR80" i="7"/>
  <c r="GQ80" i="7" s="1"/>
  <c r="AX67" i="7"/>
  <c r="EW67" i="7" s="1"/>
  <c r="DA99" i="7"/>
  <c r="GZ99" i="7" s="1"/>
  <c r="AO99" i="7"/>
  <c r="EN99" i="7" s="1"/>
  <c r="DK97" i="7"/>
  <c r="HJ97" i="7" s="1"/>
  <c r="AY97" i="7"/>
  <c r="EX97" i="7" s="1"/>
  <c r="CJ96" i="7"/>
  <c r="GI96" i="7" s="1"/>
  <c r="DU95" i="7"/>
  <c r="HT95" i="7" s="1"/>
  <c r="BI95" i="7"/>
  <c r="FH95" i="7" s="1"/>
  <c r="CT94" i="7"/>
  <c r="GS94" i="7" s="1"/>
  <c r="EE93" i="7"/>
  <c r="ID93" i="7" s="1"/>
  <c r="BS93" i="7"/>
  <c r="FR93" i="7" s="1"/>
  <c r="DD92" i="7"/>
  <c r="HC92" i="7" s="1"/>
  <c r="AR92" i="7"/>
  <c r="EQ92" i="7" s="1"/>
  <c r="CC91" i="7"/>
  <c r="GB91" i="7" s="1"/>
  <c r="DN90" i="7"/>
  <c r="HM90" i="7" s="1"/>
  <c r="BB90" i="7"/>
  <c r="FA90" i="7" s="1"/>
  <c r="CM89" i="7"/>
  <c r="GL89" i="7" s="1"/>
  <c r="DX88" i="7"/>
  <c r="HW88" i="7" s="1"/>
  <c r="BY87" i="7"/>
  <c r="FX87" i="7" s="1"/>
  <c r="BR82" i="7"/>
  <c r="FQ82" i="7" s="1"/>
  <c r="BK77" i="7"/>
  <c r="FJ77" i="7" s="1"/>
  <c r="CB99" i="7"/>
  <c r="GA99" i="7" s="1"/>
  <c r="DM98" i="7"/>
  <c r="HL98" i="7" s="1"/>
  <c r="BA98" i="7"/>
  <c r="EZ98" i="7" s="1"/>
  <c r="CL97" i="7"/>
  <c r="GK97" i="7" s="1"/>
  <c r="DW96" i="7"/>
  <c r="HV96" i="7" s="1"/>
  <c r="BK96" i="7"/>
  <c r="FJ96" i="7" s="1"/>
  <c r="CV95" i="7"/>
  <c r="GU95" i="7" s="1"/>
  <c r="EG94" i="7"/>
  <c r="IF94" i="7" s="1"/>
  <c r="BU94" i="7"/>
  <c r="FT94" i="7" s="1"/>
  <c r="DF93" i="7"/>
  <c r="HE93" i="7" s="1"/>
  <c r="AT93" i="7"/>
  <c r="ES93" i="7" s="1"/>
  <c r="CE92" i="7"/>
  <c r="GD92" i="7" s="1"/>
  <c r="DP91" i="7"/>
  <c r="HO91" i="7" s="1"/>
  <c r="BD91" i="7"/>
  <c r="FC91" i="7" s="1"/>
  <c r="CO90" i="7"/>
  <c r="GN90" i="7" s="1"/>
  <c r="DZ89" i="7"/>
  <c r="HY89" i="7" s="1"/>
  <c r="BN89" i="7"/>
  <c r="FM89" i="7" s="1"/>
  <c r="CY88" i="7"/>
  <c r="GX88" i="7" s="1"/>
  <c r="CA85" i="7"/>
  <c r="FZ85" i="7" s="1"/>
  <c r="BT80" i="7"/>
  <c r="FS80" i="7" s="1"/>
  <c r="BM63" i="7"/>
  <c r="FL63" i="7" s="1"/>
  <c r="CY99" i="7"/>
  <c r="GX99" i="7" s="1"/>
  <c r="AM99" i="7"/>
  <c r="EL99" i="7" s="1"/>
  <c r="BX98" i="7"/>
  <c r="FW98" i="7" s="1"/>
  <c r="DI97" i="7"/>
  <c r="HH97" i="7" s="1"/>
  <c r="AW97" i="7"/>
  <c r="EV97" i="7" s="1"/>
  <c r="CH96" i="7"/>
  <c r="GG96" i="7" s="1"/>
  <c r="DS95" i="7"/>
  <c r="HR95" i="7" s="1"/>
  <c r="BG95" i="7"/>
  <c r="FF95" i="7" s="1"/>
  <c r="CR94" i="7"/>
  <c r="GQ94" i="7" s="1"/>
  <c r="EC93" i="7"/>
  <c r="IB93" i="7" s="1"/>
  <c r="BQ93" i="7"/>
  <c r="FP93" i="7" s="1"/>
  <c r="DB92" i="7"/>
  <c r="HA92" i="7" s="1"/>
  <c r="AP92" i="7"/>
  <c r="EO92" i="7" s="1"/>
  <c r="CA91" i="7"/>
  <c r="FZ91" i="7" s="1"/>
  <c r="DL90" i="7"/>
  <c r="HK90" i="7" s="1"/>
  <c r="AZ90" i="7"/>
  <c r="EY90" i="7" s="1"/>
  <c r="CK89" i="7"/>
  <c r="GJ89" i="7" s="1"/>
  <c r="DV88" i="7"/>
  <c r="HU88" i="7" s="1"/>
  <c r="BI87" i="7"/>
  <c r="FH87" i="7" s="1"/>
  <c r="BB82" i="7"/>
  <c r="FA82" i="7" s="1"/>
  <c r="AU77" i="7"/>
  <c r="ET77" i="7" s="1"/>
  <c r="ED99" i="7"/>
  <c r="IC99" i="7" s="1"/>
  <c r="BR99" i="7"/>
  <c r="FQ99" i="7" s="1"/>
  <c r="DC98" i="7"/>
  <c r="HB98" i="7" s="1"/>
  <c r="AQ98" i="7"/>
  <c r="EP98" i="7" s="1"/>
  <c r="CB97" i="7"/>
  <c r="GA97" i="7" s="1"/>
  <c r="DM96" i="7"/>
  <c r="HL96" i="7" s="1"/>
  <c r="BA96" i="7"/>
  <c r="EZ96" i="7" s="1"/>
  <c r="CL95" i="7"/>
  <c r="GK95" i="7" s="1"/>
  <c r="DW94" i="7"/>
  <c r="HV94" i="7" s="1"/>
  <c r="BK94" i="7"/>
  <c r="FJ94" i="7" s="1"/>
  <c r="CV93" i="7"/>
  <c r="GU93" i="7" s="1"/>
  <c r="EG92" i="7"/>
  <c r="IF92" i="7" s="1"/>
  <c r="BU92" i="7"/>
  <c r="FT92" i="7" s="1"/>
  <c r="DF91" i="7"/>
  <c r="HE91" i="7" s="1"/>
  <c r="AT91" i="7"/>
  <c r="ES91" i="7" s="1"/>
  <c r="CE90" i="7"/>
  <c r="GD90" i="7" s="1"/>
  <c r="DP89" i="7"/>
  <c r="HO89" i="7" s="1"/>
  <c r="BD89" i="7"/>
  <c r="FC89" i="7" s="1"/>
  <c r="CO88" i="7"/>
  <c r="GN88" i="7" s="1"/>
  <c r="CV84" i="7"/>
  <c r="GU84" i="7" s="1"/>
  <c r="CO79" i="7"/>
  <c r="GN79" i="7" s="1"/>
  <c r="BT100" i="7"/>
  <c r="FS100" i="7" s="1"/>
  <c r="DE99" i="7"/>
  <c r="HD99" i="7" s="1"/>
  <c r="AS99" i="7"/>
  <c r="ER99" i="7" s="1"/>
  <c r="CD98" i="7"/>
  <c r="GC98" i="7" s="1"/>
  <c r="DO97" i="7"/>
  <c r="HN97" i="7" s="1"/>
  <c r="BC97" i="7"/>
  <c r="FB97" i="7" s="1"/>
  <c r="CN96" i="7"/>
  <c r="GM96" i="7" s="1"/>
  <c r="DY95" i="7"/>
  <c r="HX95" i="7" s="1"/>
  <c r="BM95" i="7"/>
  <c r="FL95" i="7" s="1"/>
  <c r="CX94" i="7"/>
  <c r="GW94" i="7" s="1"/>
  <c r="AL94" i="7"/>
  <c r="EK94" i="7" s="1"/>
  <c r="BW93" i="7"/>
  <c r="FV93" i="7" s="1"/>
  <c r="DH92" i="7"/>
  <c r="HG92" i="7" s="1"/>
  <c r="AV92" i="7"/>
  <c r="EU92" i="7" s="1"/>
  <c r="CG91" i="7"/>
  <c r="GF91" i="7" s="1"/>
  <c r="DR90" i="7"/>
  <c r="HQ90" i="7" s="1"/>
  <c r="BF90" i="7"/>
  <c r="FE90" i="7" s="1"/>
  <c r="CQ89" i="7"/>
  <c r="GP89" i="7" s="1"/>
  <c r="EB88" i="7"/>
  <c r="IA88" i="7" s="1"/>
  <c r="CW87" i="7"/>
  <c r="GV87" i="7" s="1"/>
  <c r="CX82" i="7"/>
  <c r="GW82" i="7" s="1"/>
  <c r="CQ77" i="7"/>
  <c r="GP77" i="7" s="1"/>
  <c r="BF88" i="7"/>
  <c r="FE88" i="7" s="1"/>
  <c r="CQ87" i="7"/>
  <c r="GP87" i="7" s="1"/>
  <c r="EB86" i="7"/>
  <c r="IA86" i="7" s="1"/>
  <c r="BP86" i="7"/>
  <c r="FO86" i="7" s="1"/>
  <c r="DA85" i="7"/>
  <c r="GZ85" i="7" s="1"/>
  <c r="AO85" i="7"/>
  <c r="EN85" i="7" s="1"/>
  <c r="BZ84" i="7"/>
  <c r="FY84" i="7" s="1"/>
  <c r="DK83" i="7"/>
  <c r="HJ83" i="7" s="1"/>
  <c r="AY83" i="7"/>
  <c r="EX83" i="7" s="1"/>
  <c r="CJ82" i="7"/>
  <c r="GI82" i="7" s="1"/>
  <c r="DU81" i="7"/>
  <c r="HT81" i="7" s="1"/>
  <c r="BI81" i="7"/>
  <c r="FH81" i="7" s="1"/>
  <c r="CT80" i="7"/>
  <c r="GS80" i="7" s="1"/>
  <c r="EE79" i="7"/>
  <c r="ID79" i="7" s="1"/>
  <c r="BS79" i="7"/>
  <c r="FR79" i="7" s="1"/>
  <c r="DD78" i="7"/>
  <c r="HC78" i="7" s="1"/>
  <c r="AR78" i="7"/>
  <c r="EQ78" i="7" s="1"/>
  <c r="CC77" i="7"/>
  <c r="GB77" i="7" s="1"/>
  <c r="BQ76" i="7"/>
  <c r="FP76" i="7" s="1"/>
  <c r="BU72" i="7"/>
  <c r="FT72" i="7" s="1"/>
  <c r="BN67" i="7"/>
  <c r="FM67" i="7" s="1"/>
  <c r="BU88" i="7"/>
  <c r="FT88" i="7" s="1"/>
  <c r="DF87" i="7"/>
  <c r="HE87" i="7" s="1"/>
  <c r="AT87" i="7"/>
  <c r="ES87" i="7" s="1"/>
  <c r="CE86" i="7"/>
  <c r="GD86" i="7" s="1"/>
  <c r="DP85" i="7"/>
  <c r="HO85" i="7" s="1"/>
  <c r="BD85" i="7"/>
  <c r="FC85" i="7" s="1"/>
  <c r="CO84" i="7"/>
  <c r="GN84" i="7" s="1"/>
  <c r="DZ83" i="7"/>
  <c r="HY83" i="7" s="1"/>
  <c r="BN83" i="7"/>
  <c r="FM83" i="7" s="1"/>
  <c r="CY82" i="7"/>
  <c r="GX82" i="7" s="1"/>
  <c r="AM82" i="7"/>
  <c r="EL82" i="7" s="1"/>
  <c r="BX81" i="7"/>
  <c r="FW81" i="7" s="1"/>
  <c r="DI80" i="7"/>
  <c r="HH80" i="7" s="1"/>
  <c r="AW80" i="7"/>
  <c r="EV80" i="7" s="1"/>
  <c r="CH79" i="7"/>
  <c r="GG79" i="7" s="1"/>
  <c r="DS78" i="7"/>
  <c r="HR78" i="7" s="1"/>
  <c r="BG78" i="7"/>
  <c r="FF78" i="7" s="1"/>
  <c r="CR77" i="7"/>
  <c r="GQ77" i="7" s="1"/>
  <c r="DK76" i="7"/>
  <c r="HJ76" i="7" s="1"/>
  <c r="CN73" i="7"/>
  <c r="GM73" i="7" s="1"/>
  <c r="CG68" i="7"/>
  <c r="GF68" i="7" s="1"/>
  <c r="CI88" i="7"/>
  <c r="GH88" i="7" s="1"/>
  <c r="DT87" i="7"/>
  <c r="HS87" i="7" s="1"/>
  <c r="BH87" i="7"/>
  <c r="FG87" i="7" s="1"/>
  <c r="CS86" i="7"/>
  <c r="GR86" i="7" s="1"/>
  <c r="ED85" i="7"/>
  <c r="IC85" i="7" s="1"/>
  <c r="BR85" i="7"/>
  <c r="FQ85" i="7" s="1"/>
  <c r="DC84" i="7"/>
  <c r="HB84" i="7" s="1"/>
  <c r="AQ84" i="7"/>
  <c r="EP84" i="7" s="1"/>
  <c r="CB83" i="7"/>
  <c r="GA83" i="7" s="1"/>
  <c r="DM82" i="7"/>
  <c r="HL82" i="7" s="1"/>
  <c r="BA82" i="7"/>
  <c r="EZ82" i="7" s="1"/>
  <c r="BV81" i="7"/>
  <c r="FU81" i="7" s="1"/>
  <c r="CI80" i="7"/>
  <c r="GH80" i="7" s="1"/>
  <c r="CV79" i="7"/>
  <c r="GU79" i="7" s="1"/>
  <c r="DQ78" i="7"/>
  <c r="HP78" i="7" s="1"/>
  <c r="ED77" i="7"/>
  <c r="IC77" i="7" s="1"/>
  <c r="AT77" i="7"/>
  <c r="ES77" i="7" s="1"/>
  <c r="BX73" i="7"/>
  <c r="FW73" i="7" s="1"/>
  <c r="BO66" i="7"/>
  <c r="FN66" i="7" s="1"/>
  <c r="AQ87" i="7"/>
  <c r="EP87" i="7" s="1"/>
  <c r="BL86" i="7"/>
  <c r="FK86" i="7" s="1"/>
  <c r="BY85" i="7"/>
  <c r="FX85" i="7" s="1"/>
  <c r="CL84" i="7"/>
  <c r="GK84" i="7" s="1"/>
  <c r="DG83" i="7"/>
  <c r="HF83" i="7" s="1"/>
  <c r="DT82" i="7"/>
  <c r="HS82" i="7" s="1"/>
  <c r="DY81" i="7"/>
  <c r="HX81" i="7" s="1"/>
  <c r="CX80" i="7"/>
  <c r="GW80" i="7" s="1"/>
  <c r="BW79" i="7"/>
  <c r="FV79" i="7" s="1"/>
  <c r="AV78" i="7"/>
  <c r="EU78" i="7" s="1"/>
  <c r="CG76" i="7"/>
  <c r="GF76" i="7" s="1"/>
  <c r="CT67" i="7"/>
  <c r="GS67" i="7" s="1"/>
  <c r="DJ87" i="7"/>
  <c r="HI87" i="7" s="1"/>
  <c r="CI86" i="7"/>
  <c r="GH86" i="7" s="1"/>
  <c r="BM84" i="7"/>
  <c r="FL84" i="7" s="1"/>
  <c r="EF88" i="7" l="1"/>
  <c r="IE88" i="7" s="1"/>
  <c r="AX93" i="7"/>
  <c r="EW93" i="7" s="1"/>
  <c r="EF56" i="7"/>
  <c r="IE56" i="7" s="1"/>
  <c r="EF62" i="7"/>
  <c r="IE62" i="7" s="1"/>
  <c r="EF58" i="7"/>
  <c r="IE58" i="7" s="1"/>
  <c r="EF39" i="7"/>
  <c r="IE39" i="7" s="1"/>
  <c r="EF61" i="7"/>
  <c r="IE61" i="7" s="1"/>
  <c r="EF71" i="7"/>
  <c r="IE71" i="7" s="1"/>
  <c r="IG71" i="7" s="1"/>
  <c r="EF30" i="7"/>
  <c r="IE30" i="7" s="1"/>
  <c r="EF6" i="7"/>
  <c r="IE6" i="7" s="1"/>
  <c r="EF17" i="7"/>
  <c r="IE17" i="7" s="1"/>
  <c r="AX48" i="7"/>
  <c r="EW48" i="7" s="1"/>
  <c r="AX43" i="7"/>
  <c r="EW43" i="7" s="1"/>
  <c r="AX26" i="7"/>
  <c r="EW26" i="7" s="1"/>
  <c r="AX37" i="7"/>
  <c r="EW37" i="7" s="1"/>
  <c r="AX72" i="7"/>
  <c r="EW72" i="7" s="1"/>
  <c r="IG72" i="7" s="1"/>
  <c r="AX44" i="7"/>
  <c r="EW44" i="7" s="1"/>
  <c r="AX5" i="7"/>
  <c r="EW5" i="7" s="1"/>
  <c r="AX27" i="7"/>
  <c r="EW27" i="7" s="1"/>
  <c r="AX31" i="7"/>
  <c r="EW31" i="7" s="1"/>
  <c r="AX97" i="7"/>
  <c r="EW97" i="7" s="1"/>
  <c r="EF64" i="7"/>
  <c r="IE64" i="7" s="1"/>
  <c r="EF95" i="7"/>
  <c r="IE95" i="7" s="1"/>
  <c r="EF96" i="7"/>
  <c r="IE96" i="7" s="1"/>
  <c r="IG96" i="7" s="1"/>
  <c r="BD86" i="7"/>
  <c r="FC86" i="7" s="1"/>
  <c r="EF97" i="7"/>
  <c r="IE97" i="7" s="1"/>
  <c r="CO3" i="7"/>
  <c r="GN3" i="7" s="1"/>
  <c r="DO3" i="7"/>
  <c r="HN3" i="7" s="1"/>
  <c r="EF99" i="7"/>
  <c r="IE99" i="7" s="1"/>
  <c r="CX77" i="7"/>
  <c r="GW77" i="7" s="1"/>
  <c r="CX3" i="7"/>
  <c r="GW3" i="7" s="1"/>
  <c r="CX101" i="7"/>
  <c r="GW101" i="7" s="1"/>
  <c r="IG101" i="7" s="1"/>
  <c r="IH101" i="7" s="1"/>
  <c r="IK101" i="7" s="1" a="1"/>
  <c r="IK101" i="7" s="1"/>
  <c r="IL101" i="7" s="1"/>
  <c r="AX101" i="7"/>
  <c r="EW101" i="7" s="1"/>
  <c r="EF86" i="7"/>
  <c r="IE86" i="7" s="1"/>
  <c r="AX88" i="7"/>
  <c r="EW88" i="7" s="1"/>
  <c r="EF102" i="7"/>
  <c r="IE102" i="7" s="1"/>
  <c r="EF101" i="7"/>
  <c r="IE101" i="7" s="1"/>
  <c r="AP8" i="14"/>
  <c r="AL89" i="7"/>
  <c r="EK89" i="7" s="1"/>
  <c r="AL3" i="7"/>
  <c r="EK3" i="7" s="1"/>
  <c r="IG3" i="7" s="1"/>
  <c r="IH3" i="7" s="1"/>
  <c r="IK3" i="7" s="1" a="1"/>
  <c r="IK3" i="7" s="1"/>
  <c r="IL3" i="7" s="1"/>
  <c r="AL101" i="7"/>
  <c r="EK101" i="7" s="1"/>
  <c r="EF53" i="7"/>
  <c r="IE53" i="7" s="1"/>
  <c r="EF63" i="7"/>
  <c r="IE63" i="7" s="1"/>
  <c r="EF51" i="7"/>
  <c r="IE51" i="7" s="1"/>
  <c r="EF76" i="7"/>
  <c r="IE76" i="7" s="1"/>
  <c r="EF54" i="7"/>
  <c r="IE54" i="7" s="1"/>
  <c r="EF60" i="7"/>
  <c r="IE60" i="7" s="1"/>
  <c r="EF12" i="7"/>
  <c r="IE12" i="7" s="1"/>
  <c r="IG12" i="7" s="1"/>
  <c r="EF21" i="7"/>
  <c r="IE21" i="7" s="1"/>
  <c r="EF7" i="7"/>
  <c r="IE7" i="7" s="1"/>
  <c r="AX79" i="7"/>
  <c r="EW79" i="7" s="1"/>
  <c r="AX70" i="7"/>
  <c r="EW70" i="7" s="1"/>
  <c r="AX76" i="7"/>
  <c r="EW76" i="7" s="1"/>
  <c r="AX71" i="7"/>
  <c r="EW71" i="7" s="1"/>
  <c r="AX51" i="7"/>
  <c r="EW51" i="7" s="1"/>
  <c r="IG51" i="7" s="1"/>
  <c r="AX63" i="7"/>
  <c r="EW63" i="7" s="1"/>
  <c r="IG63" i="7" s="1"/>
  <c r="AX38" i="7"/>
  <c r="EW38" i="7" s="1"/>
  <c r="AX25" i="7"/>
  <c r="EW25" i="7" s="1"/>
  <c r="AX10" i="7"/>
  <c r="EW10" i="7" s="1"/>
  <c r="AX16" i="7"/>
  <c r="EW16" i="7" s="1"/>
  <c r="CO99" i="7"/>
  <c r="GN99" i="7" s="1"/>
  <c r="AX86" i="7"/>
  <c r="EW86" i="7" s="1"/>
  <c r="AL87" i="7"/>
  <c r="EK87" i="7" s="1"/>
  <c r="IG87" i="7" s="1"/>
  <c r="IH87" i="7" s="1"/>
  <c r="IK87" i="7" s="1" a="1"/>
  <c r="IK87" i="7" s="1"/>
  <c r="IL87" i="7" s="1"/>
  <c r="CO100" i="7"/>
  <c r="GN100" i="7" s="1"/>
  <c r="AM14" i="7"/>
  <c r="EL14" i="7" s="1"/>
  <c r="AM34" i="7"/>
  <c r="EL34" i="7" s="1"/>
  <c r="AM77" i="7"/>
  <c r="EL77" i="7" s="1"/>
  <c r="AM64" i="7"/>
  <c r="EL64" i="7" s="1"/>
  <c r="AM53" i="7"/>
  <c r="EL53" i="7" s="1"/>
  <c r="AM66" i="7"/>
  <c r="EL66" i="7" s="1"/>
  <c r="AM16" i="7"/>
  <c r="EL16" i="7" s="1"/>
  <c r="IG16" i="7" s="1"/>
  <c r="AM30" i="7"/>
  <c r="EL30" i="7" s="1"/>
  <c r="IG30" i="7" s="1"/>
  <c r="AM6" i="7"/>
  <c r="EL6" i="7" s="1"/>
  <c r="DL49" i="7"/>
  <c r="HK49" i="7" s="1"/>
  <c r="DL66" i="7"/>
  <c r="HK66" i="7" s="1"/>
  <c r="DL51" i="7"/>
  <c r="HK51" i="7" s="1"/>
  <c r="DL56" i="7"/>
  <c r="HK56" i="7" s="1"/>
  <c r="DL76" i="7"/>
  <c r="HK76" i="7" s="1"/>
  <c r="DL64" i="7"/>
  <c r="HK64" i="7" s="1"/>
  <c r="IG64" i="7" s="1"/>
  <c r="DL21" i="7"/>
  <c r="HK21" i="7" s="1"/>
  <c r="IG21" i="7" s="1"/>
  <c r="DL20" i="7"/>
  <c r="HK20" i="7" s="1"/>
  <c r="DL8" i="7"/>
  <c r="HK8" i="7" s="1"/>
  <c r="DL14" i="7"/>
  <c r="HK14" i="7" s="1"/>
  <c r="BU52" i="7"/>
  <c r="FT52" i="7" s="1"/>
  <c r="BU63" i="7"/>
  <c r="FT63" i="7" s="1"/>
  <c r="BU69" i="7"/>
  <c r="FT69" i="7" s="1"/>
  <c r="BU65" i="7"/>
  <c r="FT65" i="7" s="1"/>
  <c r="IG65" i="7" s="1"/>
  <c r="BU49" i="7"/>
  <c r="FT49" i="7" s="1"/>
  <c r="BU42" i="7"/>
  <c r="FT42" i="7" s="1"/>
  <c r="BU30" i="7"/>
  <c r="FT30" i="7" s="1"/>
  <c r="BU7" i="7"/>
  <c r="FT7" i="7" s="1"/>
  <c r="BU19" i="7"/>
  <c r="FT19" i="7" s="1"/>
  <c r="BB100" i="7"/>
  <c r="FA100" i="7" s="1"/>
  <c r="DL3" i="7"/>
  <c r="HK3" i="7" s="1"/>
  <c r="BP100" i="7"/>
  <c r="FO100" i="7" s="1"/>
  <c r="BY77" i="7"/>
  <c r="FX77" i="7" s="1"/>
  <c r="BY100" i="7"/>
  <c r="FX100" i="7" s="1"/>
  <c r="AX92" i="7"/>
  <c r="EW92" i="7" s="1"/>
  <c r="EF78" i="7"/>
  <c r="IE78" i="7" s="1"/>
  <c r="EF48" i="7"/>
  <c r="IE48" i="7" s="1"/>
  <c r="EF52" i="7"/>
  <c r="IE52" i="7" s="1"/>
  <c r="EF46" i="7"/>
  <c r="IE46" i="7" s="1"/>
  <c r="EF50" i="7"/>
  <c r="IE50" i="7" s="1"/>
  <c r="IG50" i="7" s="1"/>
  <c r="EF49" i="7"/>
  <c r="IE49" i="7" s="1"/>
  <c r="EF55" i="7"/>
  <c r="IE55" i="7" s="1"/>
  <c r="EF10" i="7"/>
  <c r="IE10" i="7" s="1"/>
  <c r="EF16" i="7"/>
  <c r="IE16" i="7" s="1"/>
  <c r="EF37" i="7"/>
  <c r="IE37" i="7" s="1"/>
  <c r="AX85" i="7"/>
  <c r="EW85" i="7" s="1"/>
  <c r="AX66" i="7"/>
  <c r="EW66" i="7" s="1"/>
  <c r="AX57" i="7"/>
  <c r="EW57" i="7" s="1"/>
  <c r="IG57" i="7" s="1"/>
  <c r="AX62" i="7"/>
  <c r="EW62" i="7" s="1"/>
  <c r="IG62" i="7" s="1"/>
  <c r="AX61" i="7"/>
  <c r="EW61" i="7" s="1"/>
  <c r="AX56" i="7"/>
  <c r="EW56" i="7" s="1"/>
  <c r="AX36" i="7"/>
  <c r="EW36" i="7" s="1"/>
  <c r="AX13" i="7"/>
  <c r="EW13" i="7" s="1"/>
  <c r="AX7" i="7"/>
  <c r="EW7" i="7" s="1"/>
  <c r="AX15" i="7"/>
  <c r="EW15" i="7" s="1"/>
  <c r="AX95" i="7"/>
  <c r="EW95" i="7" s="1"/>
  <c r="IG95" i="7" s="1"/>
  <c r="EF75" i="7"/>
  <c r="IE75" i="7" s="1"/>
  <c r="IG75" i="7" s="1"/>
  <c r="EF94" i="7"/>
  <c r="IE94" i="7" s="1"/>
  <c r="AX78" i="7"/>
  <c r="EW78" i="7" s="1"/>
  <c r="AX100" i="7"/>
  <c r="EW100" i="7" s="1"/>
  <c r="EF83" i="7"/>
  <c r="IE83" i="7" s="1"/>
  <c r="BD101" i="7"/>
  <c r="FC101" i="7" s="1"/>
  <c r="AL102" i="7"/>
  <c r="EK102" i="7" s="1"/>
  <c r="EF92" i="7"/>
  <c r="IE92" i="7" s="1"/>
  <c r="IG92" i="7" s="1"/>
  <c r="IH92" i="7" s="1"/>
  <c r="IK92" i="7" s="1" a="1"/>
  <c r="IK92" i="7" s="1"/>
  <c r="IL92" i="7" s="1"/>
  <c r="EF90" i="7"/>
  <c r="IE90" i="7" s="1"/>
  <c r="IG90" i="7" s="1"/>
  <c r="AX96" i="7"/>
  <c r="EW96" i="7" s="1"/>
  <c r="AM35" i="7"/>
  <c r="EL35" i="7" s="1"/>
  <c r="AM47" i="7"/>
  <c r="EL47" i="7" s="1"/>
  <c r="AM8" i="7"/>
  <c r="EL8" i="7" s="1"/>
  <c r="AM15" i="7"/>
  <c r="EL15" i="7" s="1"/>
  <c r="AM20" i="7"/>
  <c r="EL20" i="7" s="1"/>
  <c r="DL52" i="7"/>
  <c r="HK52" i="7" s="1"/>
  <c r="DL72" i="7"/>
  <c r="HK72" i="7" s="1"/>
  <c r="DL45" i="7"/>
  <c r="HK45" i="7" s="1"/>
  <c r="DL39" i="7"/>
  <c r="HK39" i="7" s="1"/>
  <c r="DL53" i="7"/>
  <c r="HK53" i="7" s="1"/>
  <c r="DL59" i="7"/>
  <c r="HK59" i="7" s="1"/>
  <c r="DL15" i="7"/>
  <c r="HK15" i="7" s="1"/>
  <c r="DL13" i="7"/>
  <c r="HK13" i="7" s="1"/>
  <c r="DL6" i="7"/>
  <c r="HK6" i="7" s="1"/>
  <c r="IG6" i="7" s="1"/>
  <c r="BU35" i="7"/>
  <c r="FT35" i="7" s="1"/>
  <c r="BU58" i="7"/>
  <c r="FT58" i="7" s="1"/>
  <c r="BU76" i="7"/>
  <c r="FT76" i="7" s="1"/>
  <c r="BU66" i="7"/>
  <c r="FT66" i="7" s="1"/>
  <c r="BU40" i="7"/>
  <c r="FT40" i="7" s="1"/>
  <c r="BU79" i="7"/>
  <c r="FT79" i="7" s="1"/>
  <c r="BU15" i="7"/>
  <c r="FT15" i="7" s="1"/>
  <c r="BU33" i="7"/>
  <c r="FT33" i="7" s="1"/>
  <c r="BU25" i="7"/>
  <c r="FT25" i="7" s="1"/>
  <c r="IG25" i="7" s="1"/>
  <c r="AM101" i="7"/>
  <c r="EL101" i="7" s="1"/>
  <c r="BT101" i="7"/>
  <c r="FS101" i="7" s="1"/>
  <c r="AP69" i="14"/>
  <c r="D11" i="7"/>
  <c r="E7" i="7"/>
  <c r="E11" i="7" s="1"/>
  <c r="B47" i="2" s="1"/>
  <c r="B72" i="2" s="1"/>
  <c r="EF66" i="7"/>
  <c r="IE66" i="7" s="1"/>
  <c r="EF40" i="7"/>
  <c r="IE40" i="7" s="1"/>
  <c r="IG40" i="7" s="1"/>
  <c r="EF29" i="7"/>
  <c r="IE29" i="7" s="1"/>
  <c r="IG29" i="7" s="1"/>
  <c r="EF87" i="7"/>
  <c r="IE87" i="7" s="1"/>
  <c r="EF28" i="7"/>
  <c r="IE28" i="7" s="1"/>
  <c r="EF11" i="7"/>
  <c r="IE11" i="7" s="1"/>
  <c r="EF35" i="7"/>
  <c r="IE35" i="7" s="1"/>
  <c r="EF33" i="7"/>
  <c r="IE33" i="7" s="1"/>
  <c r="EF13" i="7"/>
  <c r="IE13" i="7" s="1"/>
  <c r="EF15" i="7"/>
  <c r="IE15" i="7" s="1"/>
  <c r="AX35" i="7"/>
  <c r="EW35" i="7" s="1"/>
  <c r="IG35" i="7" s="1"/>
  <c r="AX53" i="7"/>
  <c r="EW53" i="7" s="1"/>
  <c r="AX34" i="7"/>
  <c r="EW34" i="7" s="1"/>
  <c r="AX77" i="7"/>
  <c r="EW77" i="7" s="1"/>
  <c r="AX50" i="7"/>
  <c r="EW50" i="7" s="1"/>
  <c r="AX54" i="7"/>
  <c r="EW54" i="7" s="1"/>
  <c r="AX30" i="7"/>
  <c r="EW30" i="7" s="1"/>
  <c r="AX22" i="7"/>
  <c r="EW22" i="7" s="1"/>
  <c r="IG22" i="7" s="1"/>
  <c r="AX28" i="7"/>
  <c r="EW28" i="7" s="1"/>
  <c r="IG28" i="7" s="1"/>
  <c r="AX14" i="7"/>
  <c r="EW14" i="7" s="1"/>
  <c r="AX98" i="7"/>
  <c r="EW98" i="7" s="1"/>
  <c r="EF77" i="7"/>
  <c r="IE77" i="7" s="1"/>
  <c r="AX83" i="7"/>
  <c r="EW83" i="7" s="1"/>
  <c r="EF82" i="7"/>
  <c r="IE82" i="7" s="1"/>
  <c r="AL90" i="7"/>
  <c r="EK90" i="7" s="1"/>
  <c r="CO76" i="7"/>
  <c r="GN76" i="7" s="1"/>
  <c r="AL91" i="7"/>
  <c r="EK91" i="7" s="1"/>
  <c r="IG91" i="7" s="1"/>
  <c r="EF3" i="7"/>
  <c r="IE3" i="7" s="1"/>
  <c r="EF100" i="7"/>
  <c r="IE100" i="7" s="1"/>
  <c r="AM52" i="7"/>
  <c r="EL52" i="7" s="1"/>
  <c r="AM75" i="7"/>
  <c r="EL75" i="7" s="1"/>
  <c r="AM81" i="7"/>
  <c r="EL81" i="7" s="1"/>
  <c r="AM55" i="7"/>
  <c r="EL55" i="7" s="1"/>
  <c r="AM49" i="7"/>
  <c r="EL49" i="7" s="1"/>
  <c r="IG49" i="7" s="1"/>
  <c r="AM78" i="7"/>
  <c r="EL78" i="7" s="1"/>
  <c r="IG78" i="7" s="1"/>
  <c r="AM39" i="7"/>
  <c r="EL39" i="7" s="1"/>
  <c r="AM10" i="7"/>
  <c r="EL10" i="7" s="1"/>
  <c r="AM13" i="7"/>
  <c r="EL13" i="7" s="1"/>
  <c r="AM9" i="7"/>
  <c r="EL9" i="7" s="1"/>
  <c r="DL79" i="7"/>
  <c r="HK79" i="7" s="1"/>
  <c r="DL47" i="7"/>
  <c r="HK47" i="7" s="1"/>
  <c r="DL60" i="7"/>
  <c r="HK60" i="7" s="1"/>
  <c r="DL41" i="7"/>
  <c r="HK41" i="7" s="1"/>
  <c r="DL80" i="7"/>
  <c r="HK80" i="7" s="1"/>
  <c r="DL42" i="7"/>
  <c r="HK42" i="7" s="1"/>
  <c r="DL57" i="7"/>
  <c r="HK57" i="7" s="1"/>
  <c r="DL28" i="7"/>
  <c r="HK28" i="7" s="1"/>
  <c r="DL11" i="7"/>
  <c r="HK11" i="7" s="1"/>
  <c r="DL9" i="7"/>
  <c r="HK9" i="7" s="1"/>
  <c r="BU36" i="7"/>
  <c r="FT36" i="7" s="1"/>
  <c r="IG36" i="7" s="1"/>
  <c r="BU56" i="7"/>
  <c r="FT56" i="7" s="1"/>
  <c r="IG56" i="7" s="1"/>
  <c r="BU60" i="7"/>
  <c r="FT60" i="7" s="1"/>
  <c r="BU45" i="7"/>
  <c r="FT45" i="7" s="1"/>
  <c r="BU34" i="7"/>
  <c r="FT34" i="7" s="1"/>
  <c r="BU68" i="7"/>
  <c r="FT68" i="7" s="1"/>
  <c r="BU21" i="7"/>
  <c r="FT21" i="7" s="1"/>
  <c r="BU27" i="7"/>
  <c r="FT27" i="7" s="1"/>
  <c r="BU16" i="7"/>
  <c r="FT16" i="7" s="1"/>
  <c r="AP47" i="14"/>
  <c r="BB102" i="7"/>
  <c r="FA102" i="7" s="1"/>
  <c r="CX102" i="7"/>
  <c r="GW102" i="7" s="1"/>
  <c r="BB88" i="7"/>
  <c r="FA88" i="7" s="1"/>
  <c r="EF67" i="7"/>
  <c r="IE67" i="7" s="1"/>
  <c r="EF38" i="7"/>
  <c r="IE38" i="7" s="1"/>
  <c r="EF69" i="7"/>
  <c r="IE69" i="7" s="1"/>
  <c r="EF70" i="7"/>
  <c r="IE70" i="7" s="1"/>
  <c r="IG70" i="7" s="1"/>
  <c r="EF24" i="7"/>
  <c r="IE24" i="7" s="1"/>
  <c r="EF4" i="7"/>
  <c r="IE4" i="7" s="1"/>
  <c r="EF32" i="7"/>
  <c r="IE32" i="7" s="1"/>
  <c r="EF25" i="7"/>
  <c r="IE25" i="7" s="1"/>
  <c r="EF18" i="7"/>
  <c r="IE18" i="7" s="1"/>
  <c r="EF27" i="7"/>
  <c r="IE27" i="7" s="1"/>
  <c r="AX75" i="7"/>
  <c r="EW75" i="7" s="1"/>
  <c r="AX52" i="7"/>
  <c r="EW52" i="7" s="1"/>
  <c r="AX41" i="7"/>
  <c r="EW41" i="7" s="1"/>
  <c r="IG41" i="7" s="1"/>
  <c r="AX60" i="7"/>
  <c r="EW60" i="7" s="1"/>
  <c r="AX32" i="7"/>
  <c r="EW32" i="7" s="1"/>
  <c r="AX49" i="7"/>
  <c r="EW49" i="7" s="1"/>
  <c r="AX21" i="7"/>
  <c r="EW21" i="7" s="1"/>
  <c r="AX19" i="7"/>
  <c r="EW19" i="7" s="1"/>
  <c r="AX17" i="7"/>
  <c r="EW17" i="7" s="1"/>
  <c r="AX3" i="7"/>
  <c r="EW3" i="7" s="1"/>
  <c r="AX87" i="7"/>
  <c r="EW87" i="7" s="1"/>
  <c r="AX81" i="7"/>
  <c r="EW81" i="7" s="1"/>
  <c r="AM41" i="7"/>
  <c r="EL41" i="7" s="1"/>
  <c r="AM56" i="7"/>
  <c r="EL56" i="7" s="1"/>
  <c r="AM70" i="7"/>
  <c r="EL70" i="7" s="1"/>
  <c r="AM54" i="7"/>
  <c r="EL54" i="7" s="1"/>
  <c r="AM71" i="7"/>
  <c r="EL71" i="7" s="1"/>
  <c r="AM84" i="7"/>
  <c r="EL84" i="7" s="1"/>
  <c r="IG84" i="7" s="1"/>
  <c r="AM24" i="7"/>
  <c r="EL24" i="7" s="1"/>
  <c r="IG24" i="7" s="1"/>
  <c r="AM27" i="7"/>
  <c r="EL27" i="7" s="1"/>
  <c r="AM31" i="7"/>
  <c r="EL31" i="7" s="1"/>
  <c r="AM4" i="7"/>
  <c r="EL4" i="7" s="1"/>
  <c r="DL82" i="7"/>
  <c r="HK82" i="7" s="1"/>
  <c r="DL34" i="7"/>
  <c r="HK34" i="7" s="1"/>
  <c r="DL46" i="7"/>
  <c r="HK46" i="7" s="1"/>
  <c r="IG46" i="7" s="1"/>
  <c r="DL67" i="7"/>
  <c r="HK67" i="7" s="1"/>
  <c r="IG67" i="7" s="1"/>
  <c r="DL73" i="7"/>
  <c r="HK73" i="7" s="1"/>
  <c r="IG73" i="7" s="1"/>
  <c r="DL35" i="7"/>
  <c r="HK35" i="7" s="1"/>
  <c r="DL48" i="7"/>
  <c r="HK48" i="7" s="1"/>
  <c r="DL19" i="7"/>
  <c r="HK19" i="7" s="1"/>
  <c r="DL27" i="7"/>
  <c r="HK27" i="7" s="1"/>
  <c r="DL24" i="7"/>
  <c r="HK24" i="7" s="1"/>
  <c r="BU54" i="7"/>
  <c r="FT54" i="7" s="1"/>
  <c r="BU32" i="7"/>
  <c r="FT32" i="7" s="1"/>
  <c r="IG32" i="7" s="1"/>
  <c r="BU47" i="7"/>
  <c r="FT47" i="7" s="1"/>
  <c r="IG47" i="7" s="1"/>
  <c r="BU51" i="7"/>
  <c r="FT51" i="7" s="1"/>
  <c r="BU23" i="7"/>
  <c r="FT23" i="7" s="1"/>
  <c r="BU14" i="7"/>
  <c r="FT14" i="7" s="1"/>
  <c r="BU53" i="7"/>
  <c r="FT53" i="7" s="1"/>
  <c r="BU11" i="7"/>
  <c r="FT11" i="7" s="1"/>
  <c r="BU18" i="7"/>
  <c r="FT18" i="7" s="1"/>
  <c r="B48" i="2"/>
  <c r="B73" i="2" s="1"/>
  <c r="U2" i="14"/>
  <c r="V2" i="14" s="1"/>
  <c r="Z30" i="14"/>
  <c r="Z33" i="14" s="1"/>
  <c r="Z31" i="14"/>
  <c r="Z34" i="14" s="1"/>
  <c r="Z32" i="14"/>
  <c r="Z35" i="14" s="1"/>
  <c r="IG100" i="7"/>
  <c r="IH100" i="7" s="1"/>
  <c r="IK100" i="7" s="1" a="1"/>
  <c r="IK100" i="7" s="1"/>
  <c r="IL100" i="7" s="1"/>
  <c r="IG94" i="7"/>
  <c r="IH94" i="7" s="1"/>
  <c r="IK94" i="7" s="1" a="1"/>
  <c r="IK94" i="7" s="1"/>
  <c r="IL94" i="7" s="1"/>
  <c r="IG85" i="7"/>
  <c r="IG59" i="7"/>
  <c r="IG86" i="7"/>
  <c r="IG44" i="7"/>
  <c r="IG8" i="7"/>
  <c r="IG10" i="7"/>
  <c r="IG99" i="7"/>
  <c r="IG43" i="7"/>
  <c r="IG34" i="7"/>
  <c r="IG60" i="7"/>
  <c r="IG69" i="7"/>
  <c r="IG31" i="7"/>
  <c r="IG102" i="7"/>
  <c r="IG98" i="7"/>
  <c r="IG42" i="7"/>
  <c r="IG23" i="7"/>
  <c r="IG38" i="7"/>
  <c r="IG33" i="7"/>
  <c r="IG19" i="7"/>
  <c r="IG97" i="7"/>
  <c r="IG88" i="7"/>
  <c r="IG20" i="7"/>
  <c r="IG55" i="7"/>
  <c r="IG5" i="7"/>
  <c r="IG82" i="7"/>
  <c r="IG76" i="7"/>
  <c r="IG68" i="7"/>
  <c r="IG83" i="7"/>
  <c r="IG61" i="7"/>
  <c r="IG39" i="7"/>
  <c r="IG26" i="7"/>
  <c r="IG27" i="7"/>
  <c r="IG4" i="7"/>
  <c r="IG79" i="7"/>
  <c r="IG11" i="7"/>
  <c r="IG45" i="7"/>
  <c r="IG54" i="7"/>
  <c r="IG18" i="7"/>
  <c r="IG7" i="7"/>
  <c r="IG81" i="7"/>
  <c r="IG77" i="7"/>
  <c r="IG37" i="7"/>
  <c r="IG53" i="7"/>
  <c r="IG13" i="7"/>
  <c r="IG15" i="7"/>
  <c r="IG93" i="7"/>
  <c r="IG89" i="7"/>
  <c r="IG58" i="7"/>
  <c r="IG52" i="7"/>
  <c r="IG66" i="7"/>
  <c r="IG74" i="7"/>
  <c r="IG80" i="7"/>
  <c r="IG48" i="7"/>
  <c r="IG9" i="7"/>
  <c r="IG17" i="7"/>
  <c r="IG14" i="7"/>
  <c r="V13" i="14" l="1"/>
  <c r="V77" i="14"/>
  <c r="V105" i="14"/>
  <c r="V38" i="14"/>
  <c r="V62" i="14"/>
  <c r="V43" i="14"/>
  <c r="V102" i="14"/>
  <c r="V15" i="14"/>
  <c r="V58" i="14"/>
  <c r="V54" i="14"/>
  <c r="V22" i="14"/>
  <c r="V18" i="14"/>
  <c r="V80" i="14"/>
  <c r="V65" i="14"/>
  <c r="V16" i="14"/>
  <c r="V33" i="14"/>
  <c r="V14" i="14"/>
  <c r="V20" i="14"/>
  <c r="V21" i="14"/>
  <c r="V8" i="14"/>
  <c r="V79" i="14"/>
  <c r="V10" i="14"/>
  <c r="V19" i="14"/>
  <c r="V72" i="14"/>
  <c r="V23" i="14"/>
  <c r="V52" i="14"/>
  <c r="V59" i="14"/>
  <c r="V88" i="14"/>
  <c r="V61" i="14"/>
  <c r="V83" i="14"/>
  <c r="V25" i="14"/>
  <c r="Z37" i="14"/>
  <c r="V87" i="14"/>
  <c r="V50" i="14"/>
  <c r="V73" i="14"/>
  <c r="V104" i="14"/>
  <c r="V31" i="14"/>
  <c r="V63" i="14"/>
  <c r="V67" i="14"/>
  <c r="V107" i="14"/>
  <c r="V37" i="14"/>
  <c r="V57" i="14"/>
  <c r="V12" i="14"/>
  <c r="V34" i="14"/>
  <c r="V4" i="14"/>
  <c r="V98" i="14"/>
  <c r="V6" i="14"/>
  <c r="V17" i="14"/>
  <c r="V103" i="14"/>
  <c r="V92" i="14"/>
  <c r="V42" i="14"/>
  <c r="V55" i="14"/>
  <c r="V69" i="14"/>
  <c r="V75" i="14"/>
  <c r="V27" i="14"/>
  <c r="V29" i="14"/>
  <c r="V40" i="14"/>
  <c r="V35" i="14"/>
  <c r="V3" i="14"/>
  <c r="V74" i="14"/>
  <c r="V26" i="14"/>
  <c r="V36" i="14"/>
  <c r="V96" i="14"/>
  <c r="V30" i="14"/>
  <c r="V7" i="14"/>
  <c r="V56" i="14"/>
  <c r="V81" i="14"/>
  <c r="V78" i="14"/>
  <c r="V48" i="14"/>
  <c r="V51" i="14"/>
  <c r="V93" i="14"/>
  <c r="V45" i="14"/>
  <c r="V66" i="14"/>
  <c r="V106" i="14"/>
  <c r="V84" i="14"/>
  <c r="V95" i="14"/>
  <c r="V39" i="14"/>
  <c r="V91" i="14"/>
  <c r="V100" i="14"/>
  <c r="V60" i="14"/>
  <c r="V49" i="14"/>
  <c r="V64" i="14"/>
  <c r="V44" i="14"/>
  <c r="Z38" i="14"/>
  <c r="Z36" i="14"/>
  <c r="V11" i="14"/>
  <c r="V90" i="14"/>
  <c r="V108" i="14"/>
  <c r="V101" i="14"/>
  <c r="V9" i="14"/>
  <c r="V46" i="14"/>
  <c r="V89" i="14"/>
  <c r="V68" i="14"/>
  <c r="V53" i="14"/>
  <c r="V28" i="14"/>
  <c r="V47" i="14"/>
  <c r="V70" i="14"/>
  <c r="V5" i="14"/>
  <c r="V76" i="14"/>
  <c r="V32" i="14"/>
  <c r="V85" i="14"/>
  <c r="V82" i="14"/>
  <c r="V97" i="14"/>
  <c r="V71" i="14"/>
  <c r="V99" i="14"/>
  <c r="V94" i="14"/>
  <c r="V41" i="14"/>
  <c r="V86" i="14"/>
  <c r="V24" i="14"/>
  <c r="IH95" i="7"/>
  <c r="IK95" i="7" s="1" a="1"/>
  <c r="IK95" i="7" s="1"/>
  <c r="IL95" i="7" s="1"/>
  <c r="IH17" i="7"/>
  <c r="IK17" i="7" s="1" a="1"/>
  <c r="IK17" i="7" s="1"/>
  <c r="IL17" i="7" s="1"/>
  <c r="IH58" i="7"/>
  <c r="IK58" i="7" s="1" a="1"/>
  <c r="IK58" i="7" s="1"/>
  <c r="IL58" i="7" s="1"/>
  <c r="IH53" i="7"/>
  <c r="IK53" i="7" s="1" a="1"/>
  <c r="IK53" i="7" s="1"/>
  <c r="IL53" i="7" s="1"/>
  <c r="IH81" i="7"/>
  <c r="IK81" i="7" s="1" a="1"/>
  <c r="IK81" i="7" s="1"/>
  <c r="IL81" i="7" s="1"/>
  <c r="IH30" i="7"/>
  <c r="IK30" i="7" s="1" a="1"/>
  <c r="IK30" i="7" s="1"/>
  <c r="IL30" i="7" s="1"/>
  <c r="IH65" i="7"/>
  <c r="IK65" i="7" s="1" a="1"/>
  <c r="IK65" i="7" s="1"/>
  <c r="IL65" i="7" s="1"/>
  <c r="IH82" i="7"/>
  <c r="IK82" i="7" s="1" a="1"/>
  <c r="IK82" i="7" s="1"/>
  <c r="IL82" i="7" s="1"/>
  <c r="IH78" i="7"/>
  <c r="IK78" i="7" s="1" a="1"/>
  <c r="IK78" i="7" s="1"/>
  <c r="IL78" i="7" s="1"/>
  <c r="IH38" i="7"/>
  <c r="IK38" i="7" s="1" a="1"/>
  <c r="IK38" i="7" s="1"/>
  <c r="IL38" i="7" s="1"/>
  <c r="IH31" i="7"/>
  <c r="IK31" i="7" s="1" a="1"/>
  <c r="IK31" i="7" s="1"/>
  <c r="IL31" i="7" s="1"/>
  <c r="IH43" i="7"/>
  <c r="IK43" i="7" s="1" a="1"/>
  <c r="IK43" i="7" s="1"/>
  <c r="IL43" i="7" s="1"/>
  <c r="IH64" i="7"/>
  <c r="IK64" i="7" s="1" a="1"/>
  <c r="IK64" i="7" s="1"/>
  <c r="IL64" i="7" s="1"/>
  <c r="IH90" i="7"/>
  <c r="IK90" i="7" s="1" a="1"/>
  <c r="IK90" i="7" s="1"/>
  <c r="IL90" i="7" s="1"/>
  <c r="IH72" i="7"/>
  <c r="IK72" i="7" s="1" a="1"/>
  <c r="IK72" i="7" s="1"/>
  <c r="IL72" i="7" s="1"/>
  <c r="IH26" i="7"/>
  <c r="IK26" i="7" s="1" a="1"/>
  <c r="IK26" i="7" s="1"/>
  <c r="IL26" i="7" s="1"/>
  <c r="IH5" i="7"/>
  <c r="IK5" i="7" s="1" a="1"/>
  <c r="IK5" i="7" s="1"/>
  <c r="IL5" i="7" s="1"/>
  <c r="IH20" i="7"/>
  <c r="IK20" i="7" s="1" a="1"/>
  <c r="IK20" i="7" s="1"/>
  <c r="IL20" i="7" s="1"/>
  <c r="IH46" i="7"/>
  <c r="IK46" i="7" s="1" a="1"/>
  <c r="IK46" i="7" s="1"/>
  <c r="IL46" i="7" s="1"/>
  <c r="IH32" i="7"/>
  <c r="IK32" i="7" s="1" a="1"/>
  <c r="IK32" i="7" s="1"/>
  <c r="IL32" i="7" s="1"/>
  <c r="IH99" i="7"/>
  <c r="IK99" i="7" s="1" a="1"/>
  <c r="IK99" i="7" s="1"/>
  <c r="IL99" i="7" s="1"/>
  <c r="IH62" i="7"/>
  <c r="IK62" i="7" s="1" a="1"/>
  <c r="IK62" i="7" s="1"/>
  <c r="IL62" i="7" s="1"/>
  <c r="IH89" i="7"/>
  <c r="IK89" i="7" s="1" a="1"/>
  <c r="IK89" i="7" s="1"/>
  <c r="IL89" i="7" s="1"/>
  <c r="IH37" i="7"/>
  <c r="IK37" i="7" s="1" a="1"/>
  <c r="IK37" i="7" s="1"/>
  <c r="IL37" i="7" s="1"/>
  <c r="IH7" i="7"/>
  <c r="IK7" i="7" s="1" a="1"/>
  <c r="IK7" i="7" s="1"/>
  <c r="IL7" i="7" s="1"/>
  <c r="IH70" i="7"/>
  <c r="IK70" i="7" s="1" a="1"/>
  <c r="IK70" i="7" s="1"/>
  <c r="IL70" i="7" s="1"/>
  <c r="IH50" i="7"/>
  <c r="IK50" i="7" s="1" a="1"/>
  <c r="IK50" i="7" s="1"/>
  <c r="IL50" i="7" s="1"/>
  <c r="IH16" i="7"/>
  <c r="IK16" i="7" s="1" a="1"/>
  <c r="IK16" i="7" s="1"/>
  <c r="IL16" i="7" s="1"/>
  <c r="IH88" i="7"/>
  <c r="IK88" i="7" s="1" a="1"/>
  <c r="IK88" i="7" s="1"/>
  <c r="IL88" i="7" s="1"/>
  <c r="IH51" i="7"/>
  <c r="IK51" i="7" s="1" a="1"/>
  <c r="IK51" i="7" s="1"/>
  <c r="IL51" i="7" s="1"/>
  <c r="IH21" i="7"/>
  <c r="IK21" i="7" s="1" a="1"/>
  <c r="IK21" i="7" s="1"/>
  <c r="IL21" i="7" s="1"/>
  <c r="IH10" i="7"/>
  <c r="IK10" i="7" s="1" a="1"/>
  <c r="IK10" i="7" s="1"/>
  <c r="IL10" i="7" s="1"/>
  <c r="IH47" i="7"/>
  <c r="IK47" i="7" s="1" a="1"/>
  <c r="IK47" i="7" s="1"/>
  <c r="IL47" i="7" s="1"/>
  <c r="IH75" i="7"/>
  <c r="IK75" i="7" s="1" a="1"/>
  <c r="IK75" i="7" s="1"/>
  <c r="IL75" i="7" s="1"/>
  <c r="IH18" i="7"/>
  <c r="IK18" i="7" s="1" a="1"/>
  <c r="IK18" i="7" s="1"/>
  <c r="IL18" i="7" s="1"/>
  <c r="IH79" i="7"/>
  <c r="IK79" i="7" s="1" a="1"/>
  <c r="IK79" i="7" s="1"/>
  <c r="IL79" i="7" s="1"/>
  <c r="IH39" i="7"/>
  <c r="IK39" i="7" s="1" a="1"/>
  <c r="IK39" i="7" s="1"/>
  <c r="IL39" i="7" s="1"/>
  <c r="IH29" i="7"/>
  <c r="IK29" i="7" s="1" a="1"/>
  <c r="IK29" i="7" s="1"/>
  <c r="IL29" i="7" s="1"/>
  <c r="IH97" i="7"/>
  <c r="IK97" i="7" s="1" a="1"/>
  <c r="IK97" i="7" s="1"/>
  <c r="IL97" i="7" s="1"/>
  <c r="IH23" i="7"/>
  <c r="IK23" i="7" s="1" a="1"/>
  <c r="IK23" i="7" s="1"/>
  <c r="IL23" i="7" s="1"/>
  <c r="IH49" i="7"/>
  <c r="IK49" i="7" s="1" a="1"/>
  <c r="IK49" i="7" s="1"/>
  <c r="IL49" i="7" s="1"/>
  <c r="IH25" i="7"/>
  <c r="IK25" i="7" s="1" a="1"/>
  <c r="IK25" i="7" s="1"/>
  <c r="IL25" i="7" s="1"/>
  <c r="IH59" i="7"/>
  <c r="IK59" i="7" s="1" a="1"/>
  <c r="IK59" i="7" s="1"/>
  <c r="IL59" i="7" s="1"/>
  <c r="IH48" i="7"/>
  <c r="IK48" i="7" s="1" a="1"/>
  <c r="IK48" i="7" s="1"/>
  <c r="IL48" i="7" s="1"/>
  <c r="IH80" i="7"/>
  <c r="IK80" i="7" s="1" a="1"/>
  <c r="IK80" i="7" s="1"/>
  <c r="IL80" i="7" s="1"/>
  <c r="IH84" i="7"/>
  <c r="IK84" i="7" s="1" a="1"/>
  <c r="IK84" i="7" s="1"/>
  <c r="IL84" i="7" s="1"/>
  <c r="IH67" i="7"/>
  <c r="IK67" i="7" s="1" a="1"/>
  <c r="IK67" i="7" s="1"/>
  <c r="IL67" i="7" s="1"/>
  <c r="IH54" i="7"/>
  <c r="IK54" i="7" s="1" a="1"/>
  <c r="IK54" i="7" s="1"/>
  <c r="IL54" i="7" s="1"/>
  <c r="IH91" i="7"/>
  <c r="IK91" i="7" s="1" a="1"/>
  <c r="IK91" i="7" s="1"/>
  <c r="IL91" i="7" s="1"/>
  <c r="IH61" i="7"/>
  <c r="IK61" i="7" s="1" a="1"/>
  <c r="IK61" i="7" s="1"/>
  <c r="IL61" i="7" s="1"/>
  <c r="IH71" i="7"/>
  <c r="IK71" i="7" s="1" a="1"/>
  <c r="IK71" i="7" s="1"/>
  <c r="IL71" i="7" s="1"/>
  <c r="IH22" i="7"/>
  <c r="IK22" i="7" s="1" a="1"/>
  <c r="IK22" i="7" s="1"/>
  <c r="IL22" i="7" s="1"/>
  <c r="IH42" i="7"/>
  <c r="IK42" i="7" s="1" a="1"/>
  <c r="IK42" i="7" s="1"/>
  <c r="IL42" i="7" s="1"/>
  <c r="IH69" i="7"/>
  <c r="IK69" i="7" s="1" a="1"/>
  <c r="IK69" i="7" s="1"/>
  <c r="IL69" i="7" s="1"/>
  <c r="IH8" i="7"/>
  <c r="IK8" i="7" s="1" a="1"/>
  <c r="IK8" i="7" s="1"/>
  <c r="IL8" i="7" s="1"/>
  <c r="IH85" i="7"/>
  <c r="IK85" i="7" s="1" a="1"/>
  <c r="IK85" i="7" s="1"/>
  <c r="IL85" i="7" s="1"/>
  <c r="IH9" i="7"/>
  <c r="IK9" i="7" s="1" a="1"/>
  <c r="IK9" i="7" s="1"/>
  <c r="IL9" i="7" s="1"/>
  <c r="IH74" i="7"/>
  <c r="IK74" i="7" s="1" a="1"/>
  <c r="IK74" i="7" s="1"/>
  <c r="IL74" i="7" s="1"/>
  <c r="IH36" i="7"/>
  <c r="IK36" i="7" s="1" a="1"/>
  <c r="IK36" i="7" s="1"/>
  <c r="IL36" i="7" s="1"/>
  <c r="IH56" i="7"/>
  <c r="IK56" i="7" s="1" a="1"/>
  <c r="IK56" i="7" s="1"/>
  <c r="IL56" i="7" s="1"/>
  <c r="IH35" i="7"/>
  <c r="IK35" i="7" s="1" a="1"/>
  <c r="IK35" i="7" s="1"/>
  <c r="IL35" i="7" s="1"/>
  <c r="IH6" i="7"/>
  <c r="IK6" i="7" s="1" a="1"/>
  <c r="IK6" i="7" s="1"/>
  <c r="IL6" i="7" s="1"/>
  <c r="IH83" i="7"/>
  <c r="IK83" i="7" s="1" a="1"/>
  <c r="IK83" i="7" s="1"/>
  <c r="IL83" i="7" s="1"/>
  <c r="IH40" i="7"/>
  <c r="IK40" i="7" s="1" a="1"/>
  <c r="IK40" i="7" s="1"/>
  <c r="IL40" i="7" s="1"/>
  <c r="IH24" i="7"/>
  <c r="IK24" i="7" s="1" a="1"/>
  <c r="IK24" i="7" s="1"/>
  <c r="IL24" i="7" s="1"/>
  <c r="IH98" i="7"/>
  <c r="IK98" i="7" s="1" a="1"/>
  <c r="IK98" i="7" s="1"/>
  <c r="IL98" i="7" s="1"/>
  <c r="IH57" i="7"/>
  <c r="IK57" i="7" s="1" a="1"/>
  <c r="IK57" i="7" s="1"/>
  <c r="IL57" i="7" s="1"/>
  <c r="IH28" i="7"/>
  <c r="IK28" i="7" s="1" a="1"/>
  <c r="IK28" i="7" s="1"/>
  <c r="IL28" i="7" s="1"/>
  <c r="IH93" i="7"/>
  <c r="IK93" i="7" s="1" a="1"/>
  <c r="IK93" i="7" s="1"/>
  <c r="IL93" i="7" s="1"/>
  <c r="IH66" i="7"/>
  <c r="IK66" i="7" s="1" a="1"/>
  <c r="IK66" i="7" s="1"/>
  <c r="IL66" i="7" s="1"/>
  <c r="IH15" i="7"/>
  <c r="IK15" i="7" s="1" a="1"/>
  <c r="IK15" i="7" s="1"/>
  <c r="IL15" i="7" s="1"/>
  <c r="IH77" i="7"/>
  <c r="IK77" i="7" s="1" a="1"/>
  <c r="IK77" i="7" s="1"/>
  <c r="IL77" i="7" s="1"/>
  <c r="IH45" i="7"/>
  <c r="IK45" i="7" s="1" a="1"/>
  <c r="IK45" i="7" s="1"/>
  <c r="IL45" i="7" s="1"/>
  <c r="IH4" i="7"/>
  <c r="IK4" i="7" s="1" a="1"/>
  <c r="IK4" i="7" s="1"/>
  <c r="IL4" i="7" s="1"/>
  <c r="IH68" i="7"/>
  <c r="IK68" i="7" s="1" a="1"/>
  <c r="IK68" i="7" s="1"/>
  <c r="IL68" i="7" s="1"/>
  <c r="IH55" i="7"/>
  <c r="IK55" i="7" s="1" a="1"/>
  <c r="IK55" i="7" s="1"/>
  <c r="IL55" i="7" s="1"/>
  <c r="IH19" i="7"/>
  <c r="IK19" i="7" s="1" a="1"/>
  <c r="IK19" i="7" s="1"/>
  <c r="IL19" i="7" s="1"/>
  <c r="IH102" i="7"/>
  <c r="IK102" i="7" s="1" a="1"/>
  <c r="IK102" i="7" s="1"/>
  <c r="IL102" i="7" s="1"/>
  <c r="IH60" i="7"/>
  <c r="IK60" i="7" s="1" a="1"/>
  <c r="IK60" i="7" s="1"/>
  <c r="IL60" i="7" s="1"/>
  <c r="IH44" i="7"/>
  <c r="IK44" i="7" s="1" a="1"/>
  <c r="IK44" i="7" s="1"/>
  <c r="IL44" i="7" s="1"/>
  <c r="IH63" i="7"/>
  <c r="IK63" i="7" s="1" a="1"/>
  <c r="IK63" i="7" s="1"/>
  <c r="IL63" i="7" s="1"/>
  <c r="IH73" i="7"/>
  <c r="IK73" i="7" s="1" a="1"/>
  <c r="IK73" i="7" s="1"/>
  <c r="IL73" i="7" s="1"/>
  <c r="IH14" i="7"/>
  <c r="IK14" i="7" s="1" a="1"/>
  <c r="IK14" i="7" s="1"/>
  <c r="IL14" i="7" s="1"/>
  <c r="IH52" i="7"/>
  <c r="IK52" i="7" s="1" a="1"/>
  <c r="IK52" i="7" s="1"/>
  <c r="IL52" i="7" s="1"/>
  <c r="IH13" i="7"/>
  <c r="IK13" i="7" s="1" a="1"/>
  <c r="IK13" i="7" s="1"/>
  <c r="IL13" i="7" s="1"/>
  <c r="IH96" i="7"/>
  <c r="IK96" i="7" s="1" a="1"/>
  <c r="IK96" i="7" s="1"/>
  <c r="IL96" i="7" s="1"/>
  <c r="IH11" i="7"/>
  <c r="IK11" i="7" s="1" a="1"/>
  <c r="IK11" i="7" s="1"/>
  <c r="IL11" i="7" s="1"/>
  <c r="IH27" i="7"/>
  <c r="IK27" i="7" s="1" a="1"/>
  <c r="IK27" i="7" s="1"/>
  <c r="IL27" i="7" s="1"/>
  <c r="IH76" i="7"/>
  <c r="IK76" i="7" s="1" a="1"/>
  <c r="IK76" i="7" s="1"/>
  <c r="IL76" i="7" s="1"/>
  <c r="IH41" i="7"/>
  <c r="IK41" i="7" s="1" a="1"/>
  <c r="IK41" i="7" s="1"/>
  <c r="IL41" i="7" s="1"/>
  <c r="IH33" i="7"/>
  <c r="IK33" i="7" s="1" a="1"/>
  <c r="IK33" i="7" s="1"/>
  <c r="IL33" i="7" s="1"/>
  <c r="IH12" i="7"/>
  <c r="IK12" i="7" s="1" a="1"/>
  <c r="IK12" i="7" s="1"/>
  <c r="IL12" i="7" s="1"/>
  <c r="IH34" i="7"/>
  <c r="IK34" i="7" s="1" a="1"/>
  <c r="IK34" i="7" s="1"/>
  <c r="IL34" i="7" s="1"/>
  <c r="IH86" i="7"/>
  <c r="IK86" i="7" s="1" a="1"/>
  <c r="IK86" i="7" s="1"/>
  <c r="IL86" i="7" s="1"/>
  <c r="AH17" i="14" l="1"/>
  <c r="AJ19" i="14"/>
  <c r="AK17" i="14"/>
  <c r="AI18" i="14"/>
  <c r="AI29" i="14" s="1"/>
  <c r="AE19" i="14"/>
  <c r="AH19" i="14"/>
  <c r="AD17" i="14"/>
  <c r="AI17" i="14"/>
  <c r="AE17" i="14"/>
  <c r="AL18" i="14"/>
  <c r="AD19" i="14"/>
  <c r="AE18" i="14"/>
  <c r="AL19" i="14"/>
  <c r="AG17" i="14"/>
  <c r="AK18" i="14"/>
  <c r="AG18" i="14"/>
  <c r="AH18" i="14"/>
  <c r="AG19" i="14"/>
  <c r="AK19" i="14"/>
  <c r="AF17" i="14"/>
  <c r="AF18" i="14"/>
  <c r="AD18" i="14"/>
  <c r="AL17" i="14"/>
  <c r="AF19" i="14"/>
  <c r="AI19" i="14"/>
  <c r="AJ17" i="14"/>
  <c r="AJ18" i="14"/>
  <c r="Z5" i="14"/>
  <c r="Z4" i="14"/>
  <c r="Z3" i="14"/>
  <c r="IO2" i="7"/>
  <c r="B16" i="7" s="1"/>
  <c r="B50" i="2" s="1"/>
  <c r="AK22" i="14" l="1"/>
  <c r="AI23" i="14"/>
  <c r="AH20" i="14"/>
  <c r="AE23" i="14"/>
  <c r="AE21" i="14"/>
  <c r="AE28" i="14"/>
  <c r="AE29" i="14"/>
  <c r="AK20" i="14"/>
  <c r="AJ21" i="14"/>
  <c r="AJ28" i="14"/>
  <c r="AJ29" i="14"/>
  <c r="AJ23" i="14"/>
  <c r="AF23" i="14"/>
  <c r="AF21" i="14"/>
  <c r="AF29" i="14"/>
  <c r="AF28" i="14"/>
  <c r="AJ22" i="14"/>
  <c r="AJ20" i="14"/>
  <c r="AL21" i="14"/>
  <c r="AL23" i="14"/>
  <c r="AH21" i="14"/>
  <c r="AH28" i="14"/>
  <c r="AH23" i="14"/>
  <c r="AH29" i="14"/>
  <c r="AE22" i="14"/>
  <c r="AE20" i="14"/>
  <c r="AH22" i="14"/>
  <c r="AF20" i="14"/>
  <c r="AF22" i="14"/>
  <c r="AF24" i="14" s="1"/>
  <c r="AG28" i="14"/>
  <c r="AG29" i="14"/>
  <c r="AG23" i="14"/>
  <c r="AG21" i="14"/>
  <c r="AI20" i="14"/>
  <c r="AI22" i="14"/>
  <c r="AI28" i="14"/>
  <c r="B75" i="2"/>
  <c r="B51" i="2"/>
  <c r="AK29" i="14"/>
  <c r="AK21" i="14"/>
  <c r="AK23" i="14"/>
  <c r="AK25" i="14" s="1"/>
  <c r="AK28" i="14"/>
  <c r="AD20" i="14"/>
  <c r="AD22" i="14"/>
  <c r="AL20" i="14"/>
  <c r="AL22" i="14"/>
  <c r="AL24" i="14" s="1"/>
  <c r="Z8" i="14"/>
  <c r="Z11" i="14"/>
  <c r="AD21" i="14"/>
  <c r="AD29" i="14"/>
  <c r="AD23" i="14"/>
  <c r="AD28" i="14"/>
  <c r="AG20" i="14"/>
  <c r="AG22" i="14"/>
  <c r="AI21" i="14"/>
  <c r="Z9" i="14"/>
  <c r="Z12" i="14"/>
  <c r="Z13" i="14" s="1"/>
  <c r="AI25" i="14" l="1"/>
  <c r="AE24" i="14"/>
  <c r="AJ24" i="14"/>
  <c r="AH25" i="14"/>
  <c r="AG24" i="14"/>
  <c r="Z22" i="14"/>
  <c r="Z23" i="14" s="1"/>
  <c r="AD24" i="14"/>
  <c r="AI24" i="14"/>
  <c r="AH75" i="14"/>
  <c r="AI55" i="14"/>
  <c r="AI75" i="14"/>
  <c r="AH50" i="14"/>
  <c r="AI61" i="14"/>
  <c r="AI52" i="14"/>
  <c r="AI78" i="14"/>
  <c r="AH71" i="14"/>
  <c r="AH45" i="14"/>
  <c r="AH52" i="14"/>
  <c r="AH63" i="14"/>
  <c r="AI65" i="14"/>
  <c r="AH49" i="14"/>
  <c r="AI74" i="14"/>
  <c r="AH57" i="14"/>
  <c r="AH54" i="14"/>
  <c r="AH60" i="14"/>
  <c r="AH55" i="14"/>
  <c r="AI66" i="14"/>
  <c r="AI79" i="14"/>
  <c r="AI48" i="14"/>
  <c r="AH70" i="14"/>
  <c r="AI83" i="14"/>
  <c r="AI60" i="14"/>
  <c r="AI73" i="14"/>
  <c r="AH61" i="14"/>
  <c r="AH82" i="14"/>
  <c r="AH77" i="14"/>
  <c r="AI59" i="14"/>
  <c r="AH62" i="14"/>
  <c r="AI72" i="14"/>
  <c r="AI58" i="14"/>
  <c r="AI70" i="14"/>
  <c r="AH65" i="14"/>
  <c r="Z41" i="14"/>
  <c r="Z42" i="14" s="1"/>
  <c r="Z43" i="14" s="1"/>
  <c r="Z44" i="14" s="1"/>
  <c r="AH76" i="14"/>
  <c r="AI77" i="14"/>
  <c r="AH48" i="14"/>
  <c r="AI57" i="14"/>
  <c r="AI76" i="14"/>
  <c r="AI45" i="14"/>
  <c r="AH67" i="14"/>
  <c r="AI64" i="14"/>
  <c r="AH66" i="14"/>
  <c r="AI47" i="14"/>
  <c r="AI82" i="14"/>
  <c r="AI50" i="14"/>
  <c r="AH47" i="14"/>
  <c r="AH58" i="14"/>
  <c r="AI71" i="14"/>
  <c r="AI69" i="14"/>
  <c r="AH73" i="14"/>
  <c r="AH53" i="14"/>
  <c r="AH59" i="14"/>
  <c r="AH78" i="14"/>
  <c r="AH81" i="14"/>
  <c r="AH46" i="14"/>
  <c r="AH51" i="14"/>
  <c r="AI53" i="14"/>
  <c r="AH79" i="14"/>
  <c r="AH43" i="14"/>
  <c r="AH69" i="14"/>
  <c r="AI51" i="14"/>
  <c r="AH80" i="14"/>
  <c r="AI67" i="14"/>
  <c r="AH44" i="14"/>
  <c r="AI80" i="14"/>
  <c r="AI54" i="14"/>
  <c r="AI46" i="14"/>
  <c r="AI81" i="14"/>
  <c r="AI68" i="14"/>
  <c r="AH74" i="14"/>
  <c r="AI43" i="14"/>
  <c r="AH72" i="14"/>
  <c r="AI44" i="14"/>
  <c r="AI56" i="14"/>
  <c r="AH68" i="14"/>
  <c r="AI63" i="14"/>
  <c r="AH83" i="14"/>
  <c r="AH56" i="14"/>
  <c r="AH64" i="14"/>
  <c r="AI49" i="14"/>
  <c r="AI62" i="14"/>
  <c r="AG25" i="14"/>
  <c r="AF25" i="14"/>
  <c r="AL25" i="14"/>
  <c r="AJ25" i="14"/>
  <c r="AE25" i="14"/>
  <c r="AD25" i="14"/>
  <c r="AH24" i="14"/>
  <c r="AK24" i="14"/>
  <c r="Z56" i="14" l="1"/>
  <c r="AG27" i="14"/>
  <c r="AK27" i="14"/>
  <c r="AF26" i="14"/>
  <c r="AE26" i="14"/>
  <c r="AL26" i="14"/>
  <c r="AF30" i="14" s="1"/>
  <c r="AJ27" i="14"/>
  <c r="AH27" i="14"/>
  <c r="AD26" i="14"/>
  <c r="AE27" i="14"/>
  <c r="AI27" i="14"/>
  <c r="AI26" i="14"/>
  <c r="AK26" i="14"/>
  <c r="AH26" i="14"/>
  <c r="AJ26" i="14"/>
  <c r="AF27" i="14"/>
  <c r="AD27" i="14"/>
  <c r="AL27" i="14"/>
  <c r="AG31" i="14" s="1"/>
  <c r="AG26" i="14"/>
  <c r="AJ31" i="14" l="1"/>
  <c r="AG30" i="14"/>
  <c r="AG33" i="14" s="1"/>
  <c r="AG34" i="14" s="1"/>
  <c r="AG35" i="14" s="1"/>
  <c r="AI30" i="14"/>
  <c r="AD31" i="14"/>
  <c r="AF31" i="14"/>
  <c r="AF33" i="14" s="1"/>
  <c r="AF34" i="14" s="1"/>
  <c r="AF35" i="14" s="1"/>
  <c r="AJ30" i="14"/>
  <c r="AD30" i="14"/>
  <c r="AH30" i="14"/>
  <c r="AK30" i="14"/>
  <c r="AE30" i="14"/>
  <c r="AH31" i="14"/>
  <c r="AK31" i="14"/>
  <c r="AE31" i="14"/>
  <c r="AI31" i="14"/>
  <c r="AI33" i="14" l="1"/>
  <c r="AI34" i="14" s="1"/>
  <c r="AI35" i="14" s="1"/>
  <c r="AJ33" i="14"/>
  <c r="AJ34" i="14" s="1"/>
  <c r="AJ35" i="14" s="1"/>
  <c r="AK33" i="14"/>
  <c r="AK34" i="14" s="1"/>
  <c r="AK35" i="14" s="1"/>
  <c r="AE33" i="14"/>
  <c r="AE34" i="14" s="1"/>
  <c r="AE35" i="14" s="1"/>
  <c r="AD33" i="14"/>
  <c r="AD34" i="14" s="1"/>
  <c r="AD35" i="14" s="1"/>
  <c r="AH33" i="14"/>
  <c r="AH34" i="14" s="1"/>
  <c r="AH35" i="14" s="1"/>
  <c r="AD37" i="14" l="1"/>
  <c r="B49" i="2" s="1"/>
  <c r="B74"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<sst xmlns="http://schemas.openxmlformats.org/spreadsheetml/2006/main" count="708" uniqueCount="402">
  <si>
    <t>Wavelength</t>
  </si>
  <si>
    <t>LSC dimensions</t>
  </si>
  <si>
    <t>Width (w)</t>
  </si>
  <si>
    <t>Height (h)</t>
  </si>
  <si>
    <t>Diagonal (d)</t>
  </si>
  <si>
    <t>cm</t>
  </si>
  <si>
    <t>Absorption</t>
  </si>
  <si>
    <t>/cm</t>
  </si>
  <si>
    <t>Waveguide</t>
  </si>
  <si>
    <t>Refractive index (wg)</t>
  </si>
  <si>
    <t>Refractive index (air)</t>
  </si>
  <si>
    <t>Critical angel</t>
  </si>
  <si>
    <t>degrees</t>
  </si>
  <si>
    <t>Losses</t>
  </si>
  <si>
    <t>Intermediate</t>
  </si>
  <si>
    <t>1- escape cone loss</t>
  </si>
  <si>
    <t>Escape cone absorption</t>
  </si>
  <si>
    <t>Average emission distance</t>
  </si>
  <si>
    <t>Constants:</t>
  </si>
  <si>
    <t>h:</t>
  </si>
  <si>
    <t>m^2 kg/s</t>
  </si>
  <si>
    <t>c:</t>
  </si>
  <si>
    <t>m/s</t>
  </si>
  <si>
    <t>q:</t>
  </si>
  <si>
    <t>C</t>
  </si>
  <si>
    <t>k_b:</t>
  </si>
  <si>
    <t>m2 kg s-2 K-1</t>
  </si>
  <si>
    <t>0 &lt; l &lt; kw</t>
  </si>
  <si>
    <t>k correction factor (Sychugov)</t>
  </si>
  <si>
    <t>Excel name:</t>
  </si>
  <si>
    <t>_w</t>
  </si>
  <si>
    <t>_h</t>
  </si>
  <si>
    <t>_d</t>
  </si>
  <si>
    <t>_t</t>
  </si>
  <si>
    <t>Thickness (t)</t>
  </si>
  <si>
    <t>_n_wg</t>
  </si>
  <si>
    <t>_n_air</t>
  </si>
  <si>
    <t>_crit</t>
  </si>
  <si>
    <t>_ec_loss</t>
  </si>
  <si>
    <t>_h_planck</t>
  </si>
  <si>
    <t>_c_light</t>
  </si>
  <si>
    <t>_q_charge</t>
  </si>
  <si>
    <t>_k_b</t>
  </si>
  <si>
    <t>_k_correction</t>
  </si>
  <si>
    <t>kw &lt; l &lt; kh</t>
  </si>
  <si>
    <t>kh &lt; l &lt; kd</t>
  </si>
  <si>
    <t>Photon path length probability  (l) (cm) 3D</t>
  </si>
  <si>
    <t>Normalized probability</t>
  </si>
  <si>
    <t>Waveguide transmittance after emission:</t>
  </si>
  <si>
    <t>Total transmittance waveguide</t>
  </si>
  <si>
    <t>Incoming spectrum</t>
  </si>
  <si>
    <t>Transmitted power</t>
  </si>
  <si>
    <t>_T</t>
  </si>
  <si>
    <t>Absorption waveguide</t>
  </si>
  <si>
    <t>Spectrum after reflection</t>
  </si>
  <si>
    <t>Fractions of photons reaching the edge:</t>
  </si>
  <si>
    <t>Wavelength:</t>
  </si>
  <si>
    <t>Probability of reaching edge per wavelength</t>
  </si>
  <si>
    <t>_avg_d</t>
  </si>
  <si>
    <t>_k_in_ec_correction</t>
  </si>
  <si>
    <t>*r</t>
  </si>
  <si>
    <t>After emission event 1:</t>
  </si>
  <si>
    <t>Side incident photons after 1st emission:</t>
  </si>
  <si>
    <t>Side incident photons after 2nd emission:</t>
  </si>
  <si>
    <t>Side incident photons after 3rd emission:</t>
  </si>
  <si>
    <t>Side incident photons after 4th emission:</t>
  </si>
  <si>
    <t>Side incident photons after 5th emission:</t>
  </si>
  <si>
    <t>Total incident photons:</t>
  </si>
  <si>
    <t xml:space="preserve">Emitted photons AM1.5G: </t>
  </si>
  <si>
    <t>EQE:</t>
  </si>
  <si>
    <t>#/m^2/s</t>
  </si>
  <si>
    <t>Probabilities:</t>
  </si>
  <si>
    <t>denominator</t>
  </si>
  <si>
    <t>Sum denominator</t>
  </si>
  <si>
    <t>Sum numerator</t>
  </si>
  <si>
    <t>AVT:</t>
  </si>
  <si>
    <t>QY:</t>
  </si>
  <si>
    <t>Absorption 1</t>
  </si>
  <si>
    <t>Emission 1</t>
  </si>
  <si>
    <t>Normalized emission 1</t>
  </si>
  <si>
    <t>Absorption 2</t>
  </si>
  <si>
    <t>Emission 2</t>
  </si>
  <si>
    <t>Normalized emission 2</t>
  </si>
  <si>
    <t>_c2</t>
  </si>
  <si>
    <t>_c1</t>
  </si>
  <si>
    <t>Total absorbed photons (m^2/s)</t>
  </si>
  <si>
    <t>Total photons absorbed by luminophore 1 (#/m^2/s)</t>
  </si>
  <si>
    <t>Total photons absorbed by luminophore 2 (#/m^2/s)</t>
  </si>
  <si>
    <t>Quantum Yield 1</t>
  </si>
  <si>
    <t>Quantum Yield 2</t>
  </si>
  <si>
    <t>_QY1</t>
  </si>
  <si>
    <t>_QY2</t>
  </si>
  <si>
    <t>Absorbed by lum 1</t>
  </si>
  <si>
    <t>Absorbed by lum 2</t>
  </si>
  <si>
    <t>Photons emitted outside escape cone 2</t>
  </si>
  <si>
    <t>Photons emitted outside escape cone 1</t>
  </si>
  <si>
    <t>Outside EC</t>
  </si>
  <si>
    <t>Total</t>
  </si>
  <si>
    <t>Absorption by luminophore 2 and waveguide</t>
  </si>
  <si>
    <t>Transmission after 2</t>
  </si>
  <si>
    <t>Photons emitted upwards in escape cone 1</t>
  </si>
  <si>
    <t>Photons emitted downwards in escape cone 1</t>
  </si>
  <si>
    <t>Photons emitted upwards in escape cone 2</t>
  </si>
  <si>
    <t>Photons emitted downards in escape cone 2</t>
  </si>
  <si>
    <t>Photon reaching edge 1</t>
  </si>
  <si>
    <t>Photon reaching edge 2</t>
  </si>
  <si>
    <t>Absorbed photons emitted upwards in escape cone lum 1</t>
  </si>
  <si>
    <t>Absorbed photons emitted downwards in escape cone lum 1</t>
  </si>
  <si>
    <t>Absorbed photons emission outside escape cone lum 1</t>
  </si>
  <si>
    <t>Absorbed photons emitted upwards in escape cone lum 2</t>
  </si>
  <si>
    <t>Absorbed photons emitted downwards in escape cone lum 2</t>
  </si>
  <si>
    <t>Absorbed photons emission outside escape cone lum 2</t>
  </si>
  <si>
    <t>In ec up</t>
  </si>
  <si>
    <t>In ec down</t>
  </si>
  <si>
    <t>Emitted (QY effects)</t>
  </si>
  <si>
    <t>Absorption ratio lum 1</t>
  </si>
  <si>
    <t xml:space="preserve">Luminophore 1 concentration </t>
  </si>
  <si>
    <t xml:space="preserve">Luminophore 2 concentration </t>
  </si>
  <si>
    <t>k in escape cone</t>
  </si>
  <si>
    <t>Transmission after initial absorption by lum 1 and wg</t>
  </si>
  <si>
    <t>PMMA</t>
  </si>
  <si>
    <t>Path length (Row 1)</t>
  </si>
  <si>
    <t>Path length probability normalized (Row 2):</t>
  </si>
  <si>
    <t>Absorption spectrum lum 1 (column C)</t>
  </si>
  <si>
    <t>Absorption probability by luminophore 1 and waveguide</t>
  </si>
  <si>
    <t>Absorption ratio waveguide</t>
  </si>
  <si>
    <t>Absorption by luminphore 1 and waveguide</t>
  </si>
  <si>
    <t>Absorption probability by luminophore 2 and waveguide</t>
  </si>
  <si>
    <t>Luminphore 1</t>
  </si>
  <si>
    <t>Luminphore 2</t>
  </si>
  <si>
    <t>Transmission after emission 1</t>
  </si>
  <si>
    <t>Transmission after emission 2</t>
  </si>
  <si>
    <t>Transmission after emission 3</t>
  </si>
  <si>
    <t>Transmission after emission 4</t>
  </si>
  <si>
    <t>Transmission after emission 5</t>
  </si>
  <si>
    <t>Total transmission from emission events</t>
  </si>
  <si>
    <t>Total transmisison</t>
  </si>
  <si>
    <t>Initial transmission #/m^2/s</t>
  </si>
  <si>
    <t>AVT total:</t>
  </si>
  <si>
    <t>numerator total</t>
  </si>
  <si>
    <t>numerator init only</t>
  </si>
  <si>
    <t>Total eqe:</t>
  </si>
  <si>
    <t>AVT</t>
  </si>
  <si>
    <t>Path length probability 3D</t>
  </si>
  <si>
    <t>Transmission (T) (W/m^2/nm)</t>
  </si>
  <si>
    <t>Y_normalization constant test</t>
  </si>
  <si>
    <t>Y_normalized test spectrum</t>
  </si>
  <si>
    <t>Transmission #/m^2/nm</t>
  </si>
  <si>
    <t>Reference AM1.5G(W/m^2/nm)</t>
  </si>
  <si>
    <t>Y_normalization constant ref</t>
  </si>
  <si>
    <t>Normalized reference</t>
  </si>
  <si>
    <t>x_bar</t>
  </si>
  <si>
    <t>y_bar</t>
  </si>
  <si>
    <t>z_bar</t>
  </si>
  <si>
    <t>TCS01</t>
  </si>
  <si>
    <t>TCS02</t>
  </si>
  <si>
    <t>TCS03</t>
  </si>
  <si>
    <t>TCS04</t>
  </si>
  <si>
    <t>TCS05</t>
  </si>
  <si>
    <t>TCS06</t>
  </si>
  <si>
    <t>TCS07</t>
  </si>
  <si>
    <t>TCS08</t>
  </si>
  <si>
    <t>White</t>
  </si>
  <si>
    <t>Transmitted spectrum:</t>
  </si>
  <si>
    <t>Reference spectrum:</t>
  </si>
  <si>
    <t>Tristimulus values:</t>
  </si>
  <si>
    <t>X</t>
  </si>
  <si>
    <t>Y</t>
  </si>
  <si>
    <t>Z</t>
  </si>
  <si>
    <t>x</t>
  </si>
  <si>
    <t>y</t>
  </si>
  <si>
    <t>Chromaticity coordinates:</t>
  </si>
  <si>
    <t>u</t>
  </si>
  <si>
    <t>v</t>
  </si>
  <si>
    <t>(Y/Y0)</t>
  </si>
  <si>
    <t>L*</t>
  </si>
  <si>
    <t>u = u'</t>
  </si>
  <si>
    <t>u*</t>
  </si>
  <si>
    <t>v*</t>
  </si>
  <si>
    <t>v'</t>
  </si>
  <si>
    <t>Test spectrum:</t>
  </si>
  <si>
    <t>CCT Calculations:</t>
  </si>
  <si>
    <t>x_reference for CCT</t>
  </si>
  <si>
    <t>y_reference for CCT</t>
  </si>
  <si>
    <t>n^1 factor</t>
  </si>
  <si>
    <t>n^2 factor</t>
  </si>
  <si>
    <t>n^3 factor</t>
  </si>
  <si>
    <t>Constant</t>
  </si>
  <si>
    <t>n</t>
  </si>
  <si>
    <t>(Y/Yn)</t>
  </si>
  <si>
    <t>CCT:</t>
  </si>
  <si>
    <t>Lightness treshold</t>
  </si>
  <si>
    <t>(6/29)^3</t>
  </si>
  <si>
    <t>Delta E</t>
  </si>
  <si>
    <t>CRI:</t>
  </si>
  <si>
    <t>CRI</t>
  </si>
  <si>
    <t>CIELa*b* Coordinates:</t>
  </si>
  <si>
    <t>Reference</t>
  </si>
  <si>
    <t>Test</t>
  </si>
  <si>
    <t>a</t>
  </si>
  <si>
    <t>f(Xtest/Xref)</t>
  </si>
  <si>
    <t>f(Ytest/Yref)</t>
  </si>
  <si>
    <t>f(Ztest/Zref)</t>
  </si>
  <si>
    <t>a*</t>
  </si>
  <si>
    <t>b*</t>
  </si>
  <si>
    <t>Lfp</t>
  </si>
  <si>
    <t>LBB</t>
  </si>
  <si>
    <t>Duv</t>
  </si>
  <si>
    <t xml:space="preserve">CRI: </t>
  </si>
  <si>
    <t>Input luminophore 1:</t>
  </si>
  <si>
    <t>Concentration 1</t>
  </si>
  <si>
    <t>Input luminophore 2:</t>
  </si>
  <si>
    <t>Concentration 2</t>
  </si>
  <si>
    <t>Validation input:</t>
  </si>
  <si>
    <t>Validation results:</t>
  </si>
  <si>
    <t>Ratio EQE:</t>
  </si>
  <si>
    <t>Ratio AVT:</t>
  </si>
  <si>
    <t>Ratio CRI:</t>
  </si>
  <si>
    <t>1st event side</t>
  </si>
  <si>
    <t>2nd event side</t>
  </si>
  <si>
    <t>3rd event side</t>
  </si>
  <si>
    <t>4th event side</t>
  </si>
  <si>
    <t>5th event side</t>
  </si>
  <si>
    <t>Power</t>
  </si>
  <si>
    <t>J_ph</t>
  </si>
  <si>
    <t>PCE</t>
  </si>
  <si>
    <t>LSC 1</t>
  </si>
  <si>
    <t>LSC 2</t>
  </si>
  <si>
    <t>LSC 1:</t>
  </si>
  <si>
    <t>LSC 2:</t>
  </si>
  <si>
    <t>A/m^2</t>
  </si>
  <si>
    <t>Solar cell area</t>
  </si>
  <si>
    <t>_sc_area</t>
  </si>
  <si>
    <t>m^2</t>
  </si>
  <si>
    <t xml:space="preserve">Luminophore 3 concentration </t>
  </si>
  <si>
    <t>_c3</t>
  </si>
  <si>
    <t>Quantum Yield 3</t>
  </si>
  <si>
    <t>_QY3</t>
  </si>
  <si>
    <t>Results</t>
  </si>
  <si>
    <t>Absorption probability by luminophore 3 and waveguide</t>
  </si>
  <si>
    <t>Absorption by luminophore 3 and waveguide</t>
  </si>
  <si>
    <t>Transmission after 3</t>
  </si>
  <si>
    <t>Absorption 3</t>
  </si>
  <si>
    <t>Absorbed by lum 3</t>
  </si>
  <si>
    <t>Total photons absorbed by luminophore 3 (#/m^2/s)</t>
  </si>
  <si>
    <t>Emission 3</t>
  </si>
  <si>
    <t>Normalized emission 3</t>
  </si>
  <si>
    <t>Luminphore 3</t>
  </si>
  <si>
    <t>Photons emitted upwards in escape cone 3</t>
  </si>
  <si>
    <t>Photons emitted downards in escape cone 3</t>
  </si>
  <si>
    <t>Photons emitted outside escape cone 3</t>
  </si>
  <si>
    <t>Photon reaching edge 3</t>
  </si>
  <si>
    <t>Photons transmitted towards lum 3 after emission by lum 1</t>
  </si>
  <si>
    <t>Photons transmitted towards lum 3 after emission by lum 2</t>
  </si>
  <si>
    <t>Absorbed photons by lum 3 from emission by lum 1 and 2</t>
  </si>
  <si>
    <t>Photons transmitted towards lum 2 from lum 3</t>
  </si>
  <si>
    <t>Photons transmitted towards lum 1 from lum 2</t>
  </si>
  <si>
    <t>Photons transmitted towards lum 2 by lum 1</t>
  </si>
  <si>
    <t>Absorbed photons from emission by lum 1 in lum 2</t>
  </si>
  <si>
    <t>Absorbed photons from emission by lum 2 in lum 1</t>
  </si>
  <si>
    <t>Absorbed photons from emission by lum 3 in lum 2</t>
  </si>
  <si>
    <t>Photons transmitted through lum 2 from lum 3</t>
  </si>
  <si>
    <t>Absorbed photons from emission by lum 3 in lum 1</t>
  </si>
  <si>
    <t>Transmitted through bottom after emission by lum 1 and lum 2</t>
  </si>
  <si>
    <t>Transmitted through bottom after emission by lum 3</t>
  </si>
  <si>
    <t>Absorbed photons emitted upwards in escape cone lum 3</t>
  </si>
  <si>
    <t>Absorbed photons emitted downwards in escape cone lum 3</t>
  </si>
  <si>
    <t>Absorbed photons emission outside escape cone lum 3</t>
  </si>
  <si>
    <t>Absorption ratio lum 3</t>
  </si>
  <si>
    <t>Absorption ratio lum 2</t>
  </si>
  <si>
    <t>After ems by lum 3</t>
  </si>
  <si>
    <t>After ems by lum 1 a/or 2</t>
  </si>
  <si>
    <t>LSC 3</t>
  </si>
  <si>
    <t>LSC 3:</t>
  </si>
  <si>
    <t>Input luminophore 3:</t>
  </si>
  <si>
    <t>Concentration 3</t>
  </si>
  <si>
    <t>Half of total absorption:</t>
  </si>
  <si>
    <t>Depth of half absorbed portion</t>
  </si>
  <si>
    <t>Selected absorption 1</t>
  </si>
  <si>
    <t>Selected emission 1</t>
  </si>
  <si>
    <t>Selected absorption 2</t>
  </si>
  <si>
    <t>Selected emission 2</t>
  </si>
  <si>
    <t>AM1.5G Photon flux (#/m^2/s)</t>
  </si>
  <si>
    <t>Luminophores:</t>
  </si>
  <si>
    <t>Emission</t>
  </si>
  <si>
    <t>EQE PV cell</t>
  </si>
  <si>
    <t>Selected absorption 3</t>
  </si>
  <si>
    <t>Selected emission 3</t>
  </si>
  <si>
    <t>Absorption spectrum waveguide(column B)</t>
  </si>
  <si>
    <t>_X</t>
  </si>
  <si>
    <t>_Y</t>
  </si>
  <si>
    <t>_Z</t>
  </si>
  <si>
    <t>_xx</t>
  </si>
  <si>
    <t>_yy</t>
  </si>
  <si>
    <t>_u</t>
  </si>
  <si>
    <t>_v</t>
  </si>
  <si>
    <t>_vv</t>
  </si>
  <si>
    <t>_xx_cct</t>
  </si>
  <si>
    <t>_yy_cct</t>
  </si>
  <si>
    <t>_n3_cct</t>
  </si>
  <si>
    <t>_n2_cct</t>
  </si>
  <si>
    <t>_n1_cct</t>
  </si>
  <si>
    <t>_constant</t>
  </si>
  <si>
    <t>_n_cct</t>
  </si>
  <si>
    <t>_CCT</t>
  </si>
  <si>
    <t>_L_threshold</t>
  </si>
  <si>
    <t>_Lfp</t>
  </si>
  <si>
    <t>_a_Duv</t>
  </si>
  <si>
    <t>_LBB</t>
  </si>
  <si>
    <t xml:space="preserve">k6 </t>
  </si>
  <si>
    <t>_k6</t>
  </si>
  <si>
    <t xml:space="preserve">k5 </t>
  </si>
  <si>
    <t>_k5</t>
  </si>
  <si>
    <t xml:space="preserve">k4 </t>
  </si>
  <si>
    <t>_k4</t>
  </si>
  <si>
    <t xml:space="preserve">k3 </t>
  </si>
  <si>
    <t>_k3</t>
  </si>
  <si>
    <t xml:space="preserve">k2 </t>
  </si>
  <si>
    <t>_k2</t>
  </si>
  <si>
    <t xml:space="preserve">k1 </t>
  </si>
  <si>
    <t>_k1</t>
  </si>
  <si>
    <t xml:space="preserve">k0 </t>
  </si>
  <si>
    <t>_k0</t>
  </si>
  <si>
    <t xml:space="preserve">Ratio PCE: </t>
  </si>
  <si>
    <t>AM1.5G</t>
  </si>
  <si>
    <t>cref (Adaptive color shift)</t>
  </si>
  <si>
    <t>dref (Adaptive color shift)</t>
  </si>
  <si>
    <t>AM1.tG</t>
  </si>
  <si>
    <t>ctest (Adaptive color shift)</t>
  </si>
  <si>
    <t>dtest (Adaptive color shift)</t>
  </si>
  <si>
    <t>u (adaptive color shift)</t>
  </si>
  <si>
    <t>v (adaptive color shift)</t>
  </si>
  <si>
    <t>Delta E int</t>
  </si>
  <si>
    <t>Duv calculation simple:</t>
  </si>
  <si>
    <t>Distance to Plankcian emitter:</t>
  </si>
  <si>
    <t>Color Temperature (K)</t>
  </si>
  <si>
    <t>u'</t>
  </si>
  <si>
    <t>Chrom Dist u'v' 1976</t>
  </si>
  <si>
    <t>Chrom Dist uv 1960</t>
  </si>
  <si>
    <t>Duv calculation constants</t>
  </si>
  <si>
    <t>Duv calculation elaborate:</t>
  </si>
  <si>
    <t>_Duv_elab</t>
  </si>
  <si>
    <t>Planckian limit:</t>
  </si>
  <si>
    <t>_planck_limit</t>
  </si>
  <si>
    <t>PCE:</t>
  </si>
  <si>
    <t>LUE:</t>
  </si>
  <si>
    <t>Correction factor section S1B (Sychugov)</t>
  </si>
  <si>
    <t>Numerator</t>
  </si>
  <si>
    <t>Denominator</t>
  </si>
  <si>
    <t>Correction factor</t>
  </si>
  <si>
    <t>In EC:</t>
  </si>
  <si>
    <t>Upper bound</t>
  </si>
  <si>
    <t>Absorbed ratio lum 1 (F_lum)</t>
  </si>
  <si>
    <t>Absorbed ratio lum 2  (F_lum)</t>
  </si>
  <si>
    <t>Absorbed ratio lum 3  (F_lum)</t>
  </si>
  <si>
    <t>Probability of photon reaching the edge lsc 1 (f)</t>
  </si>
  <si>
    <t>Probability of photon reaching the edge lsc 2 (f)</t>
  </si>
  <si>
    <t>Probability of photon reaching the edge lsc 3 (f)</t>
  </si>
  <si>
    <t>Absorbtion probability inside escape cone lum 1 + wg upwards (p_abs_up)</t>
  </si>
  <si>
    <t>Absorbtion probability inside escape cone lum 2 + wg upwards (p_abs_up)</t>
  </si>
  <si>
    <t>Absorbtion probability inside escape cone lum 3 + wg upwards (p_abs_up)</t>
  </si>
  <si>
    <t>Absorbtion probability inside escape cone lum 1 + wg downwards (p_abs_down)</t>
  </si>
  <si>
    <t>Absorbtion probability inside escape cone lum 2 + wg downwards (p_abs_down)</t>
  </si>
  <si>
    <t>Absorbtion probability inside escape cone lum 3 + wg downwards (p_abs_down)</t>
  </si>
  <si>
    <t>photon_flux</t>
  </si>
  <si>
    <t>Refractive index:</t>
  </si>
  <si>
    <t>PV cell parameters</t>
  </si>
  <si>
    <t>J_0</t>
  </si>
  <si>
    <t>_J0</t>
  </si>
  <si>
    <t>r sh</t>
  </si>
  <si>
    <t>_r_sh</t>
  </si>
  <si>
    <t>Ohm-m^2</t>
  </si>
  <si>
    <t>r s</t>
  </si>
  <si>
    <t>_r_S</t>
  </si>
  <si>
    <t>Diode ideality factor</t>
  </si>
  <si>
    <t>_diode_n</t>
  </si>
  <si>
    <t>T</t>
  </si>
  <si>
    <t>_temp</t>
  </si>
  <si>
    <t>K</t>
  </si>
  <si>
    <t>Thermal voltage</t>
  </si>
  <si>
    <t>_V_th</t>
  </si>
  <si>
    <t>SUM 1 2 and 3</t>
  </si>
  <si>
    <t>Fractions of current:</t>
  </si>
  <si>
    <t>Differences between currents</t>
  </si>
  <si>
    <t>V(down)/J(right)</t>
  </si>
  <si>
    <t>V(down)/A(right)</t>
  </si>
  <si>
    <t>Column #</t>
  </si>
  <si>
    <t>#</t>
  </si>
  <si>
    <t>Voltage:</t>
  </si>
  <si>
    <t>Current</t>
  </si>
  <si>
    <t>MPP:</t>
  </si>
  <si>
    <t>AIGS (Lee et al., 2023)</t>
  </si>
  <si>
    <t>MN:MQW-perov (Wei et al., 2022)</t>
  </si>
  <si>
    <t>Si-C-dots (Gong et al., 2022)</t>
  </si>
  <si>
    <t>Date</t>
  </si>
  <si>
    <t xml:space="preserve">Version: </t>
  </si>
  <si>
    <t>!!QY values don't automacitcally update!!</t>
  </si>
  <si>
    <t>Absorption spectrum lum 2 (column C)</t>
  </si>
  <si>
    <t>Absorption spectrum lum 3 (column C)</t>
  </si>
  <si>
    <t>Photopic response</t>
  </si>
  <si>
    <t>1.3.1</t>
  </si>
  <si>
    <t>Duv (u', v') 1960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</si>
</sst>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_ * #,##0.00_ ;_ * \-#,##0.00_ ;_ * &quot;-&quot;??_ ;_ @_ "/>
    <numFmt numFmtId="165" formatCode="0.000E+00"/>
    <numFmt numFmtId="166" formatCode="0.0"/>
    <numFmt numFmtId="167" formatCode="0.000"/>
    <numFmt numFmtId="168" formatCode="0.0000000E+00"/>
    <numFmt numFmtId="169" formatCode="0.0000000"/>
    <numFmt numFmtId="170" formatCode="0.0000"/>
    <numFmt numFmtId="171" formatCode="0.00000000E+00"/>
    <numFmt numFmtId="172" formatCode="0.00000"/>
    <numFmt numFmtId="173" formatCode="0.000000"/>
    <numFmt numFmtId="174" formatCode="0.00000%"/>
    <numFmt numFmtId="175" formatCode="0.000%"/>
    <numFmt numFmtId="176" formatCode="0.00000000"/>
    <numFmt numFmtId="177" formatCode="0.0000%"/>
    <numFmt numFmtId="178" formatCode="0.0000000%"/>
    <numFmt numFmtId="179" formatCode="0.00000000%"/>
    <numFmt numFmtId="180" formatCode="0.000000000"/>
    <numFmt numFmtId="181" formatCode="0.0000000000E+00"/>
  </numFmts>
  <fonts count="13" x14ac:knownFonts="1">
    <font>
      <sz val="11"/>
      <color theme="1"/>
      <name val="Calibri"/>
      <family val="2"/>
      <scheme val="minor"/>
    </font>
    <font>
      <b/>
      <sz val="11"/>
      <color theme="1"/>
      <name val="Calibri"/>
      <family val="2"/>
      <scheme val="minor"/>
    </font>
    <font>
      <sz val="11"/>
      <name val="Calibri"/>
      <family val="2"/>
      <scheme val="minor"/>
    </font>
    <font>
      <sz val="11"/>
      <color theme="1"/>
      <name val="Calibri"/>
      <family val="2"/>
      <scheme val="minor"/>
    </font>
    <font>
      <sz val="11"/>
      <color rgb="FF006100"/>
      <name val="Calibri"/>
      <family val="2"/>
      <scheme val="minor"/>
    </font>
    <font>
      <sz val="11"/>
      <color rgb="FF9C5700"/>
      <name val="Calibri"/>
      <family val="2"/>
      <scheme val="minor"/>
    </font>
    <font>
      <b/>
      <sz val="11"/>
      <color rgb="FF006100"/>
      <name val="Calibri"/>
      <family val="2"/>
      <scheme val="minor"/>
    </font>
    <font>
      <sz val="36"/>
      <color theme="1"/>
      <name val="Calibri"/>
      <family val="2"/>
      <scheme val="minor"/>
    </font>
    <font>
      <u/>
      <sz val="11"/>
      <color theme="1"/>
      <name val="Calibri"/>
      <family val="2"/>
      <scheme val="minor"/>
    </font>
    <font>
      <sz val="11"/>
      <color theme="1"/>
      <name val="Times New Roman"/>
      <family val="1"/>
    </font>
    <font>
      <b/>
      <sz val="11"/>
      <color theme="1"/>
      <name val="Times New Roman"/>
      <family val="1"/>
    </font>
    <font>
      <sz val="8"/>
      <name val="Calibri"/>
      <family val="2"/>
      <scheme val="minor"/>
    </font>
    <font>
      <b/>
      <sz val="11"/>
      <name val="Calibri"/>
      <family val="2"/>
      <scheme val="minor"/>
    </font>
  </fonts>
  <fills count="5">
    <fill>
      <patternFill patternType="none"/>
    </fill>
    <fill>
      <patternFill patternType="gray125"/>
    </fill>
    <fill>
      <patternFill patternType="solid">
        <fgColor rgb="FFC6EFCE"/>
      </patternFill>
    </fill>
    <fill>
      <patternFill patternType="solid">
        <fgColor rgb="FFFFEB9C"/>
      </patternFill>
    </fill>
    <fill>
      <patternFill patternType="solid">
        <fgColor theme="7" tint="0.59999389629810485"/>
        <bgColor indexed="64"/>
      </patternFill>
    </fill>
  </fills>
  <borders count="1">
    <border>
      <left/>
      <right/>
      <top/>
      <bottom/>
      <diagonal/>
    </border>
  </borders>
  <cellStyleXfs count="5">
    <xf numFmtId="0" fontId="0" fillId="0" borderId="0"/>
    <xf numFmtId="9" fontId="3" fillId="0" borderId="0" applyFont="0" applyFill="0" applyBorder="0" applyAlignment="0" applyProtection="0"/>
    <xf numFmtId="0" fontId="4" fillId="2" borderId="0" applyNumberFormat="0" applyBorder="0" applyAlignment="0" applyProtection="0"/>
    <xf numFmtId="0" fontId="5" fillId="3" borderId="0" applyNumberFormat="0" applyBorder="0" applyAlignment="0" applyProtection="0"/>
    <xf numFmtId="164" fontId="3" fillId="0" borderId="0" applyFont="0" applyFill="0" applyBorder="0" applyAlignment="0" applyProtection="0"/>
  </cellStyleXfs>
  <cellXfs count="63">
    <xf numFmtId="0" fontId="0" fillId="0" borderId="0" xfId="0"/>
    <xf numFmtId="0" fontId="1" fillId="0" borderId="0" xfId="0" applyFont="1"/>
    <xf numFmtId="1" fontId="2" fillId="0" borderId="0" xfId="0" applyNumberFormat="1" applyFont="1"/>
    <xf numFmtId="165" fontId="2" fillId="0" borderId="0" xfId="0" applyNumberFormat="1" applyFont="1"/>
    <xf numFmtId="0" fontId="0" fillId="0" borderId="0" xfId="0" applyAlignment="1">
      <alignment wrapText="1"/>
    </xf>
    <xf numFmtId="166" fontId="0" fillId="0" borderId="0" xfId="0" applyNumberFormat="1"/>
    <xf numFmtId="167" fontId="2" fillId="0" borderId="0" xfId="0" applyNumberFormat="1" applyFont="1"/>
    <xf numFmtId="11" fontId="0" fillId="0" borderId="0" xfId="0" applyNumberFormat="1"/>
    <xf numFmtId="2" fontId="0" fillId="0" borderId="0" xfId="0" applyNumberFormat="1"/>
    <xf numFmtId="10" fontId="0" fillId="0" borderId="0" xfId="1" applyNumberFormat="1" applyFont="1"/>
    <xf numFmtId="0" fontId="1" fillId="0" borderId="0" xfId="0" applyFont="1" applyAlignment="1">
      <alignment wrapText="1"/>
    </xf>
    <xf numFmtId="168" fontId="0" fillId="0" borderId="0" xfId="0" applyNumberFormat="1"/>
    <xf numFmtId="0" fontId="4" fillId="2" borderId="0" xfId="2"/>
    <xf numFmtId="0" fontId="6" fillId="2" borderId="0" xfId="2" applyFont="1"/>
    <xf numFmtId="0" fontId="5" fillId="3" borderId="0" xfId="3"/>
    <xf numFmtId="0" fontId="7" fillId="3" borderId="0" xfId="3" applyFont="1" applyAlignment="1">
      <alignment horizontal="right"/>
    </xf>
    <xf numFmtId="167" fontId="0" fillId="0" borderId="0" xfId="0" applyNumberFormat="1"/>
    <xf numFmtId="10" fontId="0" fillId="0" borderId="0" xfId="0" applyNumberFormat="1"/>
    <xf numFmtId="0" fontId="0" fillId="0" borderId="0" xfId="0" applyFont="1"/>
    <xf numFmtId="169" fontId="0" fillId="0" borderId="0" xfId="0" applyNumberFormat="1"/>
    <xf numFmtId="167" fontId="1" fillId="0" borderId="0" xfId="0" applyNumberFormat="1" applyFont="1"/>
    <xf numFmtId="170" fontId="1" fillId="0" borderId="0" xfId="0" applyNumberFormat="1" applyFont="1" applyAlignment="1">
      <alignment wrapText="1"/>
    </xf>
    <xf numFmtId="170" fontId="0" fillId="0" borderId="0" xfId="0" applyNumberFormat="1"/>
    <xf numFmtId="171" fontId="0" fillId="0" borderId="0" xfId="0" applyNumberFormat="1"/>
    <xf numFmtId="172" fontId="0" fillId="0" borderId="0" xfId="0" applyNumberFormat="1"/>
    <xf numFmtId="173" fontId="0" fillId="0" borderId="0" xfId="0" applyNumberFormat="1"/>
    <xf numFmtId="1" fontId="0" fillId="0" borderId="0" xfId="0" applyNumberFormat="1"/>
    <xf numFmtId="174" fontId="0" fillId="0" borderId="0" xfId="0" applyNumberFormat="1"/>
    <xf numFmtId="0" fontId="8" fillId="0" borderId="0" xfId="0" applyFont="1"/>
    <xf numFmtId="170" fontId="1" fillId="0" borderId="0" xfId="0" applyNumberFormat="1" applyFont="1"/>
    <xf numFmtId="10" fontId="1" fillId="0" borderId="0" xfId="1" applyNumberFormat="1" applyFont="1"/>
    <xf numFmtId="170" fontId="3" fillId="0" borderId="0" xfId="4" applyNumberFormat="1" applyFont="1" applyBorder="1" applyAlignment="1">
      <alignment horizontal="center" vertical="center"/>
    </xf>
    <xf numFmtId="170" fontId="9" fillId="0" borderId="0" xfId="4" applyNumberFormat="1" applyFont="1" applyBorder="1" applyAlignment="1">
      <alignment horizontal="center" vertical="center"/>
    </xf>
    <xf numFmtId="170" fontId="1" fillId="0" borderId="0" xfId="4" applyNumberFormat="1" applyFont="1" applyBorder="1" applyAlignment="1">
      <alignment horizontal="center" vertical="center"/>
    </xf>
    <xf numFmtId="170" fontId="10" fillId="0" borderId="0" xfId="4" applyNumberFormat="1" applyFont="1" applyBorder="1" applyAlignment="1">
      <alignment horizontal="center" vertical="center"/>
    </xf>
    <xf numFmtId="170" fontId="1" fillId="0" borderId="0" xfId="4" applyNumberFormat="1" applyFont="1" applyBorder="1" applyAlignment="1">
      <alignment horizontal="left" vertical="center"/>
    </xf>
    <xf numFmtId="170" fontId="3" fillId="0" borderId="0" xfId="4" applyNumberFormat="1" applyFont="1" applyFill="1" applyBorder="1" applyAlignment="1">
      <alignment horizontal="center" vertical="center"/>
    </xf>
    <xf numFmtId="173" fontId="0" fillId="0" borderId="0" xfId="1" applyNumberFormat="1" applyFont="1"/>
    <xf numFmtId="172" fontId="0" fillId="0" borderId="0" xfId="1" applyNumberFormat="1" applyFont="1"/>
    <xf numFmtId="175" fontId="0" fillId="0" borderId="0" xfId="0" applyNumberFormat="1"/>
    <xf numFmtId="175" fontId="0" fillId="0" borderId="0" xfId="1" applyNumberFormat="1" applyFont="1"/>
    <xf numFmtId="176" fontId="0" fillId="0" borderId="0" xfId="0" applyNumberFormat="1"/>
    <xf numFmtId="2" fontId="0" fillId="0" borderId="0" xfId="1" applyNumberFormat="1" applyFont="1"/>
    <xf numFmtId="177" fontId="0" fillId="0" borderId="0" xfId="0" applyNumberFormat="1"/>
    <xf numFmtId="177" fontId="0" fillId="0" borderId="0" xfId="1" applyNumberFormat="1" applyFont="1"/>
    <xf numFmtId="178" fontId="0" fillId="0" borderId="0" xfId="1" applyNumberFormat="1" applyFont="1"/>
    <xf numFmtId="179" fontId="0" fillId="0" borderId="0" xfId="1" applyNumberFormat="1" applyFont="1"/>
    <xf numFmtId="170" fontId="3" fillId="0" borderId="0" xfId="4" applyNumberFormat="1" applyFont="1" applyFill="1" applyBorder="1" applyAlignment="1">
      <alignment horizontal="left" vertical="center"/>
    </xf>
    <xf numFmtId="0" fontId="0" fillId="0" borderId="0" xfId="0" applyAlignment="1">
      <alignment horizontal="center"/>
    </xf>
    <xf numFmtId="0" fontId="0" fillId="0" borderId="0" xfId="0" applyAlignment="1">
      <alignment horizontal="left"/>
    </xf>
    <xf numFmtId="0" fontId="1" fillId="0" borderId="0" xfId="0" applyFont="1" applyAlignment="1">
      <alignment horizontal="left"/>
    </xf>
    <xf numFmtId="165" fontId="0" fillId="0" borderId="0" xfId="0" applyNumberFormat="1"/>
    <xf numFmtId="0" fontId="9" fillId="0" borderId="0" xfId="0" applyFont="1" applyAlignment="1">
      <alignment horizontal="center" vertical="center"/>
    </xf>
    <xf numFmtId="170" fontId="9" fillId="0" borderId="0" xfId="0" applyNumberFormat="1" applyFont="1" applyAlignment="1">
      <alignment horizontal="center" vertical="center"/>
    </xf>
    <xf numFmtId="0" fontId="1" fillId="0" borderId="0" xfId="0" applyFont="1" applyAlignment="1">
      <alignment horizontal="center"/>
    </xf>
    <xf numFmtId="170" fontId="9" fillId="0" borderId="0" xfId="4" applyNumberFormat="1" applyFont="1" applyAlignment="1">
      <alignment horizontal="center" vertical="center"/>
    </xf>
    <xf numFmtId="180" fontId="0" fillId="0" borderId="0" xfId="0" applyNumberFormat="1"/>
    <xf numFmtId="181" fontId="0" fillId="0" borderId="0" xfId="0" applyNumberFormat="1"/>
    <xf numFmtId="1" fontId="12" fillId="0" borderId="0" xfId="0" applyNumberFormat="1" applyFont="1"/>
    <xf numFmtId="173" fontId="2" fillId="0" borderId="0" xfId="0" applyNumberFormat="1" applyFont="1"/>
    <xf numFmtId="14" fontId="0" fillId="0" borderId="0" xfId="0" applyNumberFormat="1"/>
    <xf numFmtId="0" fontId="0" fillId="4" borderId="0" xfId="0" applyFill="1"/>
    <xf numFmtId="11" fontId="5" fillId="3" borderId="0" xfId="3" applyNumberFormat="1"/>
  </cellXfs>
  <cellStyles count="5">
    <cellStyle name="Comma" xfId="4" builtinId="3"/>
    <cellStyle name="Good" xfId="2" builtinId="26"/>
    <cellStyle name="Neutral" xfId="3" builtinId="2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a:t>Top luminophore</a:t>
            </a:r>
          </a:p>
        </c:rich>
      </c:tx>
      <c:layout>
        <c:manualLayout>
          <c:xMode val="edge"/>
          <c:yMode val="edge"/>
          <c:x val="0.40396592352976296"/>
          <c:y val="2.78053581144026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smoothMarker"/>
        <c:varyColors val="0"/>
        <c:ser>
          <c:idx val="0"/>
          <c:order val="0"/>
          <c:tx>
            <c:strRef>
              <c:f>'Input spectra'!$B$1</c:f>
              <c:strCache>
                <c:ptCount val="1"/>
                <c:pt idx="0">
                  <c:v>Selected absorption 1</c:v>
                </c:pt>
              </c:strCache>
            </c:strRef>
          </c:tx>
          <c:spPr>
            <a:ln w="19050" cap="rnd">
              <a:solidFill>
                <a:schemeClr val="accent1"/>
              </a:solidFill>
              <a:round/>
            </a:ln>
            <a:effectLst/>
          </c:spPr>
          <c:marker>
            <c:symbol val="none"/>
          </c:marker>
          <c:xVal>
            <c:numRef>
              <c:f>'Input spectra'!$A$2:$A$242</c:f>
              <c:numCache>
                <c:formatCode>General</c:formatCode>
                <c:ptCount val="241"/>
                <c:pt idx="0">
                  <c:v>280</c:v>
                </c:pt>
                <c:pt idx="1">
                  <c:v>285</c:v>
                </c:pt>
                <c:pt idx="2">
                  <c:v>290</c:v>
                </c:pt>
                <c:pt idx="3">
                  <c:v>295</c:v>
                </c:pt>
                <c:pt idx="4">
                  <c:v>300</c:v>
                </c:pt>
                <c:pt idx="5">
                  <c:v>305</c:v>
                </c:pt>
                <c:pt idx="6">
                  <c:v>310</c:v>
                </c:pt>
                <c:pt idx="7">
                  <c:v>315</c:v>
                </c:pt>
                <c:pt idx="8">
                  <c:v>320</c:v>
                </c:pt>
                <c:pt idx="9">
                  <c:v>325</c:v>
                </c:pt>
                <c:pt idx="10">
                  <c:v>330</c:v>
                </c:pt>
                <c:pt idx="11">
                  <c:v>335</c:v>
                </c:pt>
                <c:pt idx="12">
                  <c:v>340</c:v>
                </c:pt>
                <c:pt idx="13">
                  <c:v>345</c:v>
                </c:pt>
                <c:pt idx="14">
                  <c:v>350</c:v>
                </c:pt>
                <c:pt idx="15">
                  <c:v>355</c:v>
                </c:pt>
                <c:pt idx="16">
                  <c:v>360</c:v>
                </c:pt>
                <c:pt idx="17">
                  <c:v>365</c:v>
                </c:pt>
                <c:pt idx="18">
                  <c:v>370</c:v>
                </c:pt>
                <c:pt idx="19">
                  <c:v>375</c:v>
                </c:pt>
                <c:pt idx="20">
                  <c:v>380</c:v>
                </c:pt>
                <c:pt idx="21">
                  <c:v>385</c:v>
                </c:pt>
                <c:pt idx="22">
                  <c:v>390</c:v>
                </c:pt>
                <c:pt idx="23">
                  <c:v>395</c:v>
                </c:pt>
                <c:pt idx="24">
                  <c:v>400</c:v>
                </c:pt>
                <c:pt idx="25">
                  <c:v>405</c:v>
                </c:pt>
                <c:pt idx="26">
                  <c:v>410</c:v>
                </c:pt>
                <c:pt idx="27">
                  <c:v>415</c:v>
                </c:pt>
                <c:pt idx="28">
                  <c:v>420</c:v>
                </c:pt>
                <c:pt idx="29">
                  <c:v>425</c:v>
                </c:pt>
                <c:pt idx="30">
                  <c:v>430</c:v>
                </c:pt>
                <c:pt idx="31">
                  <c:v>435</c:v>
                </c:pt>
                <c:pt idx="32">
                  <c:v>440</c:v>
                </c:pt>
                <c:pt idx="33">
                  <c:v>445</c:v>
                </c:pt>
                <c:pt idx="34">
                  <c:v>450</c:v>
                </c:pt>
                <c:pt idx="35">
                  <c:v>455</c:v>
                </c:pt>
                <c:pt idx="36">
                  <c:v>460</c:v>
                </c:pt>
                <c:pt idx="37">
                  <c:v>465</c:v>
                </c:pt>
                <c:pt idx="38">
                  <c:v>470</c:v>
                </c:pt>
                <c:pt idx="39">
                  <c:v>475</c:v>
                </c:pt>
                <c:pt idx="40">
                  <c:v>480</c:v>
                </c:pt>
                <c:pt idx="41">
                  <c:v>485</c:v>
                </c:pt>
                <c:pt idx="42">
                  <c:v>490</c:v>
                </c:pt>
                <c:pt idx="43">
                  <c:v>495</c:v>
                </c:pt>
                <c:pt idx="44">
                  <c:v>500</c:v>
                </c:pt>
                <c:pt idx="45">
                  <c:v>505</c:v>
                </c:pt>
                <c:pt idx="46">
                  <c:v>510</c:v>
                </c:pt>
                <c:pt idx="47">
                  <c:v>515</c:v>
                </c:pt>
                <c:pt idx="48">
                  <c:v>520</c:v>
                </c:pt>
                <c:pt idx="49">
                  <c:v>525</c:v>
                </c:pt>
                <c:pt idx="50">
                  <c:v>530</c:v>
                </c:pt>
                <c:pt idx="51">
                  <c:v>535</c:v>
                </c:pt>
                <c:pt idx="52">
                  <c:v>540</c:v>
                </c:pt>
                <c:pt idx="53">
                  <c:v>545</c:v>
                </c:pt>
                <c:pt idx="54">
                  <c:v>550</c:v>
                </c:pt>
                <c:pt idx="55">
                  <c:v>555</c:v>
                </c:pt>
                <c:pt idx="56">
                  <c:v>560</c:v>
                </c:pt>
                <c:pt idx="57">
                  <c:v>565</c:v>
                </c:pt>
                <c:pt idx="58">
                  <c:v>570</c:v>
                </c:pt>
                <c:pt idx="59">
                  <c:v>575</c:v>
                </c:pt>
                <c:pt idx="60">
                  <c:v>580</c:v>
                </c:pt>
                <c:pt idx="61">
                  <c:v>585</c:v>
                </c:pt>
                <c:pt idx="62">
                  <c:v>590</c:v>
                </c:pt>
                <c:pt idx="63">
                  <c:v>595</c:v>
                </c:pt>
                <c:pt idx="64">
                  <c:v>600</c:v>
                </c:pt>
                <c:pt idx="65">
                  <c:v>605</c:v>
                </c:pt>
                <c:pt idx="66">
                  <c:v>610</c:v>
                </c:pt>
                <c:pt idx="67">
                  <c:v>615</c:v>
                </c:pt>
                <c:pt idx="68">
                  <c:v>620</c:v>
                </c:pt>
                <c:pt idx="69">
                  <c:v>625</c:v>
                </c:pt>
                <c:pt idx="70">
                  <c:v>630</c:v>
                </c:pt>
                <c:pt idx="71">
                  <c:v>635</c:v>
                </c:pt>
                <c:pt idx="72">
                  <c:v>640</c:v>
                </c:pt>
                <c:pt idx="73">
                  <c:v>645</c:v>
                </c:pt>
                <c:pt idx="74">
                  <c:v>650</c:v>
                </c:pt>
                <c:pt idx="75">
                  <c:v>655</c:v>
                </c:pt>
                <c:pt idx="76">
                  <c:v>660</c:v>
                </c:pt>
                <c:pt idx="77">
                  <c:v>665</c:v>
                </c:pt>
                <c:pt idx="78">
                  <c:v>670</c:v>
                </c:pt>
                <c:pt idx="79">
                  <c:v>675</c:v>
                </c:pt>
                <c:pt idx="80">
                  <c:v>680</c:v>
                </c:pt>
                <c:pt idx="81">
                  <c:v>685</c:v>
                </c:pt>
                <c:pt idx="82">
                  <c:v>690</c:v>
                </c:pt>
                <c:pt idx="83">
                  <c:v>695</c:v>
                </c:pt>
                <c:pt idx="84">
                  <c:v>700</c:v>
                </c:pt>
                <c:pt idx="85">
                  <c:v>705</c:v>
                </c:pt>
                <c:pt idx="86">
                  <c:v>710</c:v>
                </c:pt>
                <c:pt idx="87">
                  <c:v>715</c:v>
                </c:pt>
                <c:pt idx="88">
                  <c:v>720</c:v>
                </c:pt>
                <c:pt idx="89">
                  <c:v>725</c:v>
                </c:pt>
                <c:pt idx="90">
                  <c:v>730</c:v>
                </c:pt>
                <c:pt idx="91">
                  <c:v>735</c:v>
                </c:pt>
                <c:pt idx="92">
                  <c:v>740</c:v>
                </c:pt>
                <c:pt idx="93">
                  <c:v>745</c:v>
                </c:pt>
                <c:pt idx="94">
                  <c:v>750</c:v>
                </c:pt>
                <c:pt idx="95">
                  <c:v>755</c:v>
                </c:pt>
                <c:pt idx="96">
                  <c:v>760</c:v>
                </c:pt>
                <c:pt idx="97">
                  <c:v>765</c:v>
                </c:pt>
                <c:pt idx="98">
                  <c:v>770</c:v>
                </c:pt>
                <c:pt idx="99">
                  <c:v>775</c:v>
                </c:pt>
                <c:pt idx="100">
                  <c:v>780</c:v>
                </c:pt>
                <c:pt idx="101">
                  <c:v>785</c:v>
                </c:pt>
                <c:pt idx="102">
                  <c:v>790</c:v>
                </c:pt>
                <c:pt idx="103">
                  <c:v>795</c:v>
                </c:pt>
                <c:pt idx="104">
                  <c:v>800</c:v>
                </c:pt>
                <c:pt idx="105">
                  <c:v>805</c:v>
                </c:pt>
                <c:pt idx="106">
                  <c:v>810</c:v>
                </c:pt>
                <c:pt idx="107">
                  <c:v>815</c:v>
                </c:pt>
                <c:pt idx="108">
                  <c:v>820</c:v>
                </c:pt>
                <c:pt idx="109">
                  <c:v>825</c:v>
                </c:pt>
                <c:pt idx="110">
                  <c:v>830</c:v>
                </c:pt>
                <c:pt idx="111">
                  <c:v>835</c:v>
                </c:pt>
                <c:pt idx="112">
                  <c:v>840</c:v>
                </c:pt>
                <c:pt idx="113">
                  <c:v>845</c:v>
                </c:pt>
                <c:pt idx="114">
                  <c:v>850</c:v>
                </c:pt>
                <c:pt idx="115">
                  <c:v>855</c:v>
                </c:pt>
                <c:pt idx="116">
                  <c:v>860</c:v>
                </c:pt>
                <c:pt idx="117">
                  <c:v>865</c:v>
                </c:pt>
                <c:pt idx="118">
                  <c:v>870</c:v>
                </c:pt>
                <c:pt idx="119">
                  <c:v>875</c:v>
                </c:pt>
                <c:pt idx="120">
                  <c:v>880</c:v>
                </c:pt>
                <c:pt idx="121">
                  <c:v>885</c:v>
                </c:pt>
                <c:pt idx="122">
                  <c:v>890</c:v>
                </c:pt>
                <c:pt idx="123">
                  <c:v>895</c:v>
                </c:pt>
                <c:pt idx="124">
                  <c:v>900</c:v>
                </c:pt>
                <c:pt idx="125">
                  <c:v>905</c:v>
                </c:pt>
                <c:pt idx="126">
                  <c:v>910</c:v>
                </c:pt>
                <c:pt idx="127">
                  <c:v>915</c:v>
                </c:pt>
                <c:pt idx="128">
                  <c:v>920</c:v>
                </c:pt>
                <c:pt idx="129">
                  <c:v>925</c:v>
                </c:pt>
                <c:pt idx="130">
                  <c:v>930</c:v>
                </c:pt>
                <c:pt idx="131">
                  <c:v>935</c:v>
                </c:pt>
                <c:pt idx="132">
                  <c:v>940</c:v>
                </c:pt>
                <c:pt idx="133">
                  <c:v>945</c:v>
                </c:pt>
                <c:pt idx="134">
                  <c:v>950</c:v>
                </c:pt>
                <c:pt idx="135">
                  <c:v>955</c:v>
                </c:pt>
                <c:pt idx="136">
                  <c:v>960</c:v>
                </c:pt>
                <c:pt idx="137">
                  <c:v>965</c:v>
                </c:pt>
                <c:pt idx="138">
                  <c:v>970</c:v>
                </c:pt>
                <c:pt idx="139">
                  <c:v>975</c:v>
                </c:pt>
                <c:pt idx="140">
                  <c:v>980</c:v>
                </c:pt>
                <c:pt idx="141">
                  <c:v>985</c:v>
                </c:pt>
                <c:pt idx="142">
                  <c:v>990</c:v>
                </c:pt>
                <c:pt idx="143">
                  <c:v>995</c:v>
                </c:pt>
                <c:pt idx="144">
                  <c:v>1000</c:v>
                </c:pt>
                <c:pt idx="145">
                  <c:v>1005</c:v>
                </c:pt>
                <c:pt idx="146">
                  <c:v>1010</c:v>
                </c:pt>
                <c:pt idx="147">
                  <c:v>1015</c:v>
                </c:pt>
                <c:pt idx="148">
                  <c:v>1020</c:v>
                </c:pt>
                <c:pt idx="149">
                  <c:v>1025</c:v>
                </c:pt>
                <c:pt idx="150">
                  <c:v>1030</c:v>
                </c:pt>
                <c:pt idx="151">
                  <c:v>1035</c:v>
                </c:pt>
                <c:pt idx="152">
                  <c:v>1040</c:v>
                </c:pt>
                <c:pt idx="153">
                  <c:v>1045</c:v>
                </c:pt>
                <c:pt idx="154">
                  <c:v>1050</c:v>
                </c:pt>
                <c:pt idx="155">
                  <c:v>1055</c:v>
                </c:pt>
                <c:pt idx="156">
                  <c:v>1060</c:v>
                </c:pt>
                <c:pt idx="157">
                  <c:v>1065</c:v>
                </c:pt>
                <c:pt idx="158">
                  <c:v>1070</c:v>
                </c:pt>
                <c:pt idx="159">
                  <c:v>1075</c:v>
                </c:pt>
                <c:pt idx="160">
                  <c:v>1080</c:v>
                </c:pt>
                <c:pt idx="161">
                  <c:v>1085</c:v>
                </c:pt>
                <c:pt idx="162">
                  <c:v>1090</c:v>
                </c:pt>
                <c:pt idx="163">
                  <c:v>1095</c:v>
                </c:pt>
                <c:pt idx="164">
                  <c:v>1100</c:v>
                </c:pt>
                <c:pt idx="165">
                  <c:v>1105</c:v>
                </c:pt>
                <c:pt idx="166">
                  <c:v>1110</c:v>
                </c:pt>
                <c:pt idx="167">
                  <c:v>1115</c:v>
                </c:pt>
                <c:pt idx="168">
                  <c:v>1120</c:v>
                </c:pt>
                <c:pt idx="169">
                  <c:v>1125</c:v>
                </c:pt>
                <c:pt idx="170">
                  <c:v>1130</c:v>
                </c:pt>
                <c:pt idx="171">
                  <c:v>1135</c:v>
                </c:pt>
                <c:pt idx="172">
                  <c:v>1140</c:v>
                </c:pt>
                <c:pt idx="173">
                  <c:v>1145</c:v>
                </c:pt>
                <c:pt idx="174">
                  <c:v>1150</c:v>
                </c:pt>
                <c:pt idx="175">
                  <c:v>1155</c:v>
                </c:pt>
                <c:pt idx="176">
                  <c:v>1160</c:v>
                </c:pt>
                <c:pt idx="177">
                  <c:v>1165</c:v>
                </c:pt>
                <c:pt idx="178">
                  <c:v>1170</c:v>
                </c:pt>
                <c:pt idx="179">
                  <c:v>1175</c:v>
                </c:pt>
                <c:pt idx="180">
                  <c:v>1180</c:v>
                </c:pt>
                <c:pt idx="181">
                  <c:v>1185</c:v>
                </c:pt>
                <c:pt idx="182">
                  <c:v>1190</c:v>
                </c:pt>
                <c:pt idx="183">
                  <c:v>1195</c:v>
                </c:pt>
                <c:pt idx="184">
                  <c:v>1200</c:v>
                </c:pt>
                <c:pt idx="185">
                  <c:v>1205</c:v>
                </c:pt>
                <c:pt idx="186">
                  <c:v>1210</c:v>
                </c:pt>
                <c:pt idx="187">
                  <c:v>1215</c:v>
                </c:pt>
                <c:pt idx="188">
                  <c:v>1220</c:v>
                </c:pt>
                <c:pt idx="189">
                  <c:v>1225</c:v>
                </c:pt>
                <c:pt idx="190">
                  <c:v>1230</c:v>
                </c:pt>
                <c:pt idx="191">
                  <c:v>1235</c:v>
                </c:pt>
                <c:pt idx="192">
                  <c:v>1240</c:v>
                </c:pt>
                <c:pt idx="193">
                  <c:v>1245</c:v>
                </c:pt>
                <c:pt idx="194">
                  <c:v>1250</c:v>
                </c:pt>
                <c:pt idx="195">
                  <c:v>1255</c:v>
                </c:pt>
                <c:pt idx="196">
                  <c:v>1260</c:v>
                </c:pt>
                <c:pt idx="197">
                  <c:v>1265</c:v>
                </c:pt>
                <c:pt idx="198">
                  <c:v>1270</c:v>
                </c:pt>
                <c:pt idx="199">
                  <c:v>1275</c:v>
                </c:pt>
                <c:pt idx="200">
                  <c:v>1280</c:v>
                </c:pt>
                <c:pt idx="201">
                  <c:v>1285</c:v>
                </c:pt>
                <c:pt idx="202">
                  <c:v>1290</c:v>
                </c:pt>
                <c:pt idx="203">
                  <c:v>1295</c:v>
                </c:pt>
                <c:pt idx="204">
                  <c:v>1300</c:v>
                </c:pt>
                <c:pt idx="205">
                  <c:v>1305</c:v>
                </c:pt>
                <c:pt idx="206">
                  <c:v>1310</c:v>
                </c:pt>
                <c:pt idx="207">
                  <c:v>1315</c:v>
                </c:pt>
                <c:pt idx="208">
                  <c:v>1320</c:v>
                </c:pt>
                <c:pt idx="209">
                  <c:v>1325</c:v>
                </c:pt>
                <c:pt idx="210">
                  <c:v>1330</c:v>
                </c:pt>
                <c:pt idx="211">
                  <c:v>1335</c:v>
                </c:pt>
                <c:pt idx="212">
                  <c:v>1340</c:v>
                </c:pt>
                <c:pt idx="213">
                  <c:v>1345</c:v>
                </c:pt>
                <c:pt idx="214">
                  <c:v>1350</c:v>
                </c:pt>
                <c:pt idx="215">
                  <c:v>1355</c:v>
                </c:pt>
                <c:pt idx="216">
                  <c:v>1360</c:v>
                </c:pt>
                <c:pt idx="217">
                  <c:v>1365</c:v>
                </c:pt>
                <c:pt idx="218">
                  <c:v>1370</c:v>
                </c:pt>
                <c:pt idx="219">
                  <c:v>1375</c:v>
                </c:pt>
                <c:pt idx="220">
                  <c:v>1380</c:v>
                </c:pt>
                <c:pt idx="221">
                  <c:v>1385</c:v>
                </c:pt>
                <c:pt idx="222">
                  <c:v>1390</c:v>
                </c:pt>
                <c:pt idx="223">
                  <c:v>1395</c:v>
                </c:pt>
                <c:pt idx="224">
                  <c:v>1400</c:v>
                </c:pt>
                <c:pt idx="225">
                  <c:v>1405</c:v>
                </c:pt>
                <c:pt idx="226">
                  <c:v>1410</c:v>
                </c:pt>
                <c:pt idx="227">
                  <c:v>1415</c:v>
                </c:pt>
                <c:pt idx="228">
                  <c:v>1420</c:v>
                </c:pt>
                <c:pt idx="229">
                  <c:v>1425</c:v>
                </c:pt>
                <c:pt idx="230">
                  <c:v>1430</c:v>
                </c:pt>
                <c:pt idx="231">
                  <c:v>1435</c:v>
                </c:pt>
                <c:pt idx="232">
                  <c:v>1440</c:v>
                </c:pt>
                <c:pt idx="233">
                  <c:v>1445</c:v>
                </c:pt>
                <c:pt idx="234">
                  <c:v>1450</c:v>
                </c:pt>
                <c:pt idx="235">
                  <c:v>1455</c:v>
                </c:pt>
                <c:pt idx="236">
                  <c:v>1460</c:v>
                </c:pt>
                <c:pt idx="237">
                  <c:v>1465</c:v>
                </c:pt>
                <c:pt idx="238">
                  <c:v>1470</c:v>
                </c:pt>
                <c:pt idx="239">
                  <c:v>1475</c:v>
                </c:pt>
                <c:pt idx="240">
                  <c:v>1480</c:v>
                </c:pt>
              </c:numCache>
            </c:numRef>
          </c:xVal>
          <c:yVal>
            <c:numRef>
              <c:f>'Input spectra'!$B$2:$B$242</c:f>
              <c:numCache>
                <c:formatCode>General</c:formatCode>
                <c:ptCount val="241"/>
                <c:pt idx="0">
                  <c:v>2.8907850855113302</c:v>
                </c:pt>
                <c:pt idx="1">
                  <c:v>2.81409489558277</c:v>
                </c:pt>
                <c:pt idx="2">
                  <c:v>2.7374047056542099</c:v>
                </c:pt>
                <c:pt idx="3">
                  <c:v>2.6607145157256502</c:v>
                </c:pt>
                <c:pt idx="4">
                  <c:v>2.5840243257970901</c:v>
                </c:pt>
                <c:pt idx="5">
                  <c:v>2.5073341358685299</c:v>
                </c:pt>
                <c:pt idx="6">
                  <c:v>2.4306439459399698</c:v>
                </c:pt>
                <c:pt idx="7">
                  <c:v>2.3539537560114101</c:v>
                </c:pt>
                <c:pt idx="8">
                  <c:v>2.27726356608285</c:v>
                </c:pt>
                <c:pt idx="9">
                  <c:v>2.2005733761542898</c:v>
                </c:pt>
                <c:pt idx="10">
                  <c:v>2.1238831862257301</c:v>
                </c:pt>
                <c:pt idx="11">
                  <c:v>2.04719299629717</c:v>
                </c:pt>
                <c:pt idx="12">
                  <c:v>1.9705028063686101</c:v>
                </c:pt>
                <c:pt idx="13">
                  <c:v>1.8938126164400599</c:v>
                </c:pt>
                <c:pt idx="14">
                  <c:v>1.8171224265115</c:v>
                </c:pt>
                <c:pt idx="15">
                  <c:v>1.7404322365829401</c:v>
                </c:pt>
                <c:pt idx="16">
                  <c:v>1.66374204665438</c:v>
                </c:pt>
                <c:pt idx="17">
                  <c:v>1.5870518567258201</c:v>
                </c:pt>
                <c:pt idx="18">
                  <c:v>1.5103616667972599</c:v>
                </c:pt>
                <c:pt idx="19">
                  <c:v>1.4336714768687</c:v>
                </c:pt>
                <c:pt idx="20">
                  <c:v>1.3569812869401401</c:v>
                </c:pt>
                <c:pt idx="21">
                  <c:v>1.2802910970115799</c:v>
                </c:pt>
                <c:pt idx="22">
                  <c:v>1.20360090708302</c:v>
                </c:pt>
                <c:pt idx="23">
                  <c:v>1.1269107171544599</c:v>
                </c:pt>
                <c:pt idx="24">
                  <c:v>1.04171843961628</c:v>
                </c:pt>
                <c:pt idx="25">
                  <c:v>0.98858050682464405</c:v>
                </c:pt>
                <c:pt idx="26">
                  <c:v>0.90328834272374003</c:v>
                </c:pt>
                <c:pt idx="27">
                  <c:v>0.81398434775870698</c:v>
                </c:pt>
                <c:pt idx="28">
                  <c:v>0.74366118039737805</c:v>
                </c:pt>
                <c:pt idx="29">
                  <c:v>0.69263435933641204</c:v>
                </c:pt>
                <c:pt idx="30">
                  <c:v>0.61922442137913203</c:v>
                </c:pt>
                <c:pt idx="31">
                  <c:v>0.55786147901928596</c:v>
                </c:pt>
                <c:pt idx="32">
                  <c:v>0.51086189430167706</c:v>
                </c:pt>
                <c:pt idx="33">
                  <c:v>0.46574901456085199</c:v>
                </c:pt>
                <c:pt idx="34">
                  <c:v>0.42928464007866501</c:v>
                </c:pt>
                <c:pt idx="35">
                  <c:v>0.39282026559647698</c:v>
                </c:pt>
                <c:pt idx="36">
                  <c:v>0.35635589111429</c:v>
                </c:pt>
                <c:pt idx="37">
                  <c:v>0.32359450094724701</c:v>
                </c:pt>
                <c:pt idx="38">
                  <c:v>0.29299467128427098</c:v>
                </c:pt>
                <c:pt idx="39">
                  <c:v>0.26287754085331899</c:v>
                </c:pt>
                <c:pt idx="40">
                  <c:v>0.233058421543754</c:v>
                </c:pt>
                <c:pt idx="41">
                  <c:v>0.20323930223418801</c:v>
                </c:pt>
                <c:pt idx="42">
                  <c:v>0.174931414341262</c:v>
                </c:pt>
                <c:pt idx="43">
                  <c:v>0.14741165750235599</c:v>
                </c:pt>
                <c:pt idx="44">
                  <c:v>0.12774307503944701</c:v>
                </c:pt>
                <c:pt idx="45">
                  <c:v>0.112440517580027</c:v>
                </c:pt>
                <c:pt idx="46">
                  <c:v>9.7137960120607297E-2</c:v>
                </c:pt>
                <c:pt idx="47">
                  <c:v>8.1835402661186996E-2</c:v>
                </c:pt>
                <c:pt idx="48">
                  <c:v>6.9876539603496199E-2</c:v>
                </c:pt>
                <c:pt idx="49">
                  <c:v>6.1498627272259597E-2</c:v>
                </c:pt>
                <c:pt idx="50">
                  <c:v>5.3120714941022898E-2</c:v>
                </c:pt>
                <c:pt idx="51">
                  <c:v>4.4742802609786303E-2</c:v>
                </c:pt>
                <c:pt idx="52">
                  <c:v>3.72882151810741E-2</c:v>
                </c:pt>
                <c:pt idx="53">
                  <c:v>3.1829941816214402E-2</c:v>
                </c:pt>
                <c:pt idx="54">
                  <c:v>2.6371668451354802E-2</c:v>
                </c:pt>
                <c:pt idx="55">
                  <c:v>2.0913395086495201E-2</c:v>
                </c:pt>
                <c:pt idx="56">
                  <c:v>1.54551217216355E-2</c:v>
                </c:pt>
                <c:pt idx="57">
                  <c:v>9.9968483567759499E-3</c:v>
                </c:pt>
                <c:pt idx="58">
                  <c:v>4.5385749919163304E-3</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numCache>
            </c:numRef>
          </c:yVal>
          <c:smooth val="1"/>
          <c:extLst>
            <c:ext xmlns:c16="http://schemas.microsoft.com/office/drawing/2014/chart" uri="{C3380CC4-5D6E-409C-BE32-E72D297353CC}">
              <c16:uniqueId val="{00000000-F8D0-44EB-B9C1-33A0C3F12A2B}"/>
            </c:ext>
          </c:extLst>
        </c:ser>
        <c:ser>
          <c:idx val="1"/>
          <c:order val="1"/>
          <c:tx>
            <c:strRef>
              <c:f>'Input spectra'!$C$1</c:f>
              <c:strCache>
                <c:ptCount val="1"/>
                <c:pt idx="0">
                  <c:v>Selected emission 1</c:v>
                </c:pt>
              </c:strCache>
            </c:strRef>
          </c:tx>
          <c:spPr>
            <a:ln w="19050" cap="rnd">
              <a:solidFill>
                <a:schemeClr val="accent2"/>
              </a:solidFill>
              <a:round/>
            </a:ln>
            <a:effectLst/>
          </c:spPr>
          <c:marker>
            <c:symbol val="none"/>
          </c:marker>
          <c:xVal>
            <c:numRef>
              <c:f>'Input spectra'!$A$2:$A$242</c:f>
              <c:numCache>
                <c:formatCode>General</c:formatCode>
                <c:ptCount val="241"/>
                <c:pt idx="0">
                  <c:v>280</c:v>
                </c:pt>
                <c:pt idx="1">
                  <c:v>285</c:v>
                </c:pt>
                <c:pt idx="2">
                  <c:v>290</c:v>
                </c:pt>
                <c:pt idx="3">
                  <c:v>295</c:v>
                </c:pt>
                <c:pt idx="4">
                  <c:v>300</c:v>
                </c:pt>
                <c:pt idx="5">
                  <c:v>305</c:v>
                </c:pt>
                <c:pt idx="6">
                  <c:v>310</c:v>
                </c:pt>
                <c:pt idx="7">
                  <c:v>315</c:v>
                </c:pt>
                <c:pt idx="8">
                  <c:v>320</c:v>
                </c:pt>
                <c:pt idx="9">
                  <c:v>325</c:v>
                </c:pt>
                <c:pt idx="10">
                  <c:v>330</c:v>
                </c:pt>
                <c:pt idx="11">
                  <c:v>335</c:v>
                </c:pt>
                <c:pt idx="12">
                  <c:v>340</c:v>
                </c:pt>
                <c:pt idx="13">
                  <c:v>345</c:v>
                </c:pt>
                <c:pt idx="14">
                  <c:v>350</c:v>
                </c:pt>
                <c:pt idx="15">
                  <c:v>355</c:v>
                </c:pt>
                <c:pt idx="16">
                  <c:v>360</c:v>
                </c:pt>
                <c:pt idx="17">
                  <c:v>365</c:v>
                </c:pt>
                <c:pt idx="18">
                  <c:v>370</c:v>
                </c:pt>
                <c:pt idx="19">
                  <c:v>375</c:v>
                </c:pt>
                <c:pt idx="20">
                  <c:v>380</c:v>
                </c:pt>
                <c:pt idx="21">
                  <c:v>385</c:v>
                </c:pt>
                <c:pt idx="22">
                  <c:v>390</c:v>
                </c:pt>
                <c:pt idx="23">
                  <c:v>395</c:v>
                </c:pt>
                <c:pt idx="24">
                  <c:v>400</c:v>
                </c:pt>
                <c:pt idx="25">
                  <c:v>405</c:v>
                </c:pt>
                <c:pt idx="26">
                  <c:v>410</c:v>
                </c:pt>
                <c:pt idx="27">
                  <c:v>415</c:v>
                </c:pt>
                <c:pt idx="28">
                  <c:v>420</c:v>
                </c:pt>
                <c:pt idx="29">
                  <c:v>425</c:v>
                </c:pt>
                <c:pt idx="30">
                  <c:v>430</c:v>
                </c:pt>
                <c:pt idx="31">
                  <c:v>435</c:v>
                </c:pt>
                <c:pt idx="32">
                  <c:v>440</c:v>
                </c:pt>
                <c:pt idx="33">
                  <c:v>445</c:v>
                </c:pt>
                <c:pt idx="34">
                  <c:v>450</c:v>
                </c:pt>
                <c:pt idx="35">
                  <c:v>455</c:v>
                </c:pt>
                <c:pt idx="36">
                  <c:v>460</c:v>
                </c:pt>
                <c:pt idx="37">
                  <c:v>465</c:v>
                </c:pt>
                <c:pt idx="38">
                  <c:v>470</c:v>
                </c:pt>
                <c:pt idx="39">
                  <c:v>475</c:v>
                </c:pt>
                <c:pt idx="40">
                  <c:v>480</c:v>
                </c:pt>
                <c:pt idx="41">
                  <c:v>485</c:v>
                </c:pt>
                <c:pt idx="42">
                  <c:v>490</c:v>
                </c:pt>
                <c:pt idx="43">
                  <c:v>495</c:v>
                </c:pt>
                <c:pt idx="44">
                  <c:v>500</c:v>
                </c:pt>
                <c:pt idx="45">
                  <c:v>505</c:v>
                </c:pt>
                <c:pt idx="46">
                  <c:v>510</c:v>
                </c:pt>
                <c:pt idx="47">
                  <c:v>515</c:v>
                </c:pt>
                <c:pt idx="48">
                  <c:v>520</c:v>
                </c:pt>
                <c:pt idx="49">
                  <c:v>525</c:v>
                </c:pt>
                <c:pt idx="50">
                  <c:v>530</c:v>
                </c:pt>
                <c:pt idx="51">
                  <c:v>535</c:v>
                </c:pt>
                <c:pt idx="52">
                  <c:v>540</c:v>
                </c:pt>
                <c:pt idx="53">
                  <c:v>545</c:v>
                </c:pt>
                <c:pt idx="54">
                  <c:v>550</c:v>
                </c:pt>
                <c:pt idx="55">
                  <c:v>555</c:v>
                </c:pt>
                <c:pt idx="56">
                  <c:v>560</c:v>
                </c:pt>
                <c:pt idx="57">
                  <c:v>565</c:v>
                </c:pt>
                <c:pt idx="58">
                  <c:v>570</c:v>
                </c:pt>
                <c:pt idx="59">
                  <c:v>575</c:v>
                </c:pt>
                <c:pt idx="60">
                  <c:v>580</c:v>
                </c:pt>
                <c:pt idx="61">
                  <c:v>585</c:v>
                </c:pt>
                <c:pt idx="62">
                  <c:v>590</c:v>
                </c:pt>
                <c:pt idx="63">
                  <c:v>595</c:v>
                </c:pt>
                <c:pt idx="64">
                  <c:v>600</c:v>
                </c:pt>
                <c:pt idx="65">
                  <c:v>605</c:v>
                </c:pt>
                <c:pt idx="66">
                  <c:v>610</c:v>
                </c:pt>
                <c:pt idx="67">
                  <c:v>615</c:v>
                </c:pt>
                <c:pt idx="68">
                  <c:v>620</c:v>
                </c:pt>
                <c:pt idx="69">
                  <c:v>625</c:v>
                </c:pt>
                <c:pt idx="70">
                  <c:v>630</c:v>
                </c:pt>
                <c:pt idx="71">
                  <c:v>635</c:v>
                </c:pt>
                <c:pt idx="72">
                  <c:v>640</c:v>
                </c:pt>
                <c:pt idx="73">
                  <c:v>645</c:v>
                </c:pt>
                <c:pt idx="74">
                  <c:v>650</c:v>
                </c:pt>
                <c:pt idx="75">
                  <c:v>655</c:v>
                </c:pt>
                <c:pt idx="76">
                  <c:v>660</c:v>
                </c:pt>
                <c:pt idx="77">
                  <c:v>665</c:v>
                </c:pt>
                <c:pt idx="78">
                  <c:v>670</c:v>
                </c:pt>
                <c:pt idx="79">
                  <c:v>675</c:v>
                </c:pt>
                <c:pt idx="80">
                  <c:v>680</c:v>
                </c:pt>
                <c:pt idx="81">
                  <c:v>685</c:v>
                </c:pt>
                <c:pt idx="82">
                  <c:v>690</c:v>
                </c:pt>
                <c:pt idx="83">
                  <c:v>695</c:v>
                </c:pt>
                <c:pt idx="84">
                  <c:v>700</c:v>
                </c:pt>
                <c:pt idx="85">
                  <c:v>705</c:v>
                </c:pt>
                <c:pt idx="86">
                  <c:v>710</c:v>
                </c:pt>
                <c:pt idx="87">
                  <c:v>715</c:v>
                </c:pt>
                <c:pt idx="88">
                  <c:v>720</c:v>
                </c:pt>
                <c:pt idx="89">
                  <c:v>725</c:v>
                </c:pt>
                <c:pt idx="90">
                  <c:v>730</c:v>
                </c:pt>
                <c:pt idx="91">
                  <c:v>735</c:v>
                </c:pt>
                <c:pt idx="92">
                  <c:v>740</c:v>
                </c:pt>
                <c:pt idx="93">
                  <c:v>745</c:v>
                </c:pt>
                <c:pt idx="94">
                  <c:v>750</c:v>
                </c:pt>
                <c:pt idx="95">
                  <c:v>755</c:v>
                </c:pt>
                <c:pt idx="96">
                  <c:v>760</c:v>
                </c:pt>
                <c:pt idx="97">
                  <c:v>765</c:v>
                </c:pt>
                <c:pt idx="98">
                  <c:v>770</c:v>
                </c:pt>
                <c:pt idx="99">
                  <c:v>775</c:v>
                </c:pt>
                <c:pt idx="100">
                  <c:v>780</c:v>
                </c:pt>
                <c:pt idx="101">
                  <c:v>785</c:v>
                </c:pt>
                <c:pt idx="102">
                  <c:v>790</c:v>
                </c:pt>
                <c:pt idx="103">
                  <c:v>795</c:v>
                </c:pt>
                <c:pt idx="104">
                  <c:v>800</c:v>
                </c:pt>
                <c:pt idx="105">
                  <c:v>805</c:v>
                </c:pt>
                <c:pt idx="106">
                  <c:v>810</c:v>
                </c:pt>
                <c:pt idx="107">
                  <c:v>815</c:v>
                </c:pt>
                <c:pt idx="108">
                  <c:v>820</c:v>
                </c:pt>
                <c:pt idx="109">
                  <c:v>825</c:v>
                </c:pt>
                <c:pt idx="110">
                  <c:v>830</c:v>
                </c:pt>
                <c:pt idx="111">
                  <c:v>835</c:v>
                </c:pt>
                <c:pt idx="112">
                  <c:v>840</c:v>
                </c:pt>
                <c:pt idx="113">
                  <c:v>845</c:v>
                </c:pt>
                <c:pt idx="114">
                  <c:v>850</c:v>
                </c:pt>
                <c:pt idx="115">
                  <c:v>855</c:v>
                </c:pt>
                <c:pt idx="116">
                  <c:v>860</c:v>
                </c:pt>
                <c:pt idx="117">
                  <c:v>865</c:v>
                </c:pt>
                <c:pt idx="118">
                  <c:v>870</c:v>
                </c:pt>
                <c:pt idx="119">
                  <c:v>875</c:v>
                </c:pt>
                <c:pt idx="120">
                  <c:v>880</c:v>
                </c:pt>
                <c:pt idx="121">
                  <c:v>885</c:v>
                </c:pt>
                <c:pt idx="122">
                  <c:v>890</c:v>
                </c:pt>
                <c:pt idx="123">
                  <c:v>895</c:v>
                </c:pt>
                <c:pt idx="124">
                  <c:v>900</c:v>
                </c:pt>
                <c:pt idx="125">
                  <c:v>905</c:v>
                </c:pt>
                <c:pt idx="126">
                  <c:v>910</c:v>
                </c:pt>
                <c:pt idx="127">
                  <c:v>915</c:v>
                </c:pt>
                <c:pt idx="128">
                  <c:v>920</c:v>
                </c:pt>
                <c:pt idx="129">
                  <c:v>925</c:v>
                </c:pt>
                <c:pt idx="130">
                  <c:v>930</c:v>
                </c:pt>
                <c:pt idx="131">
                  <c:v>935</c:v>
                </c:pt>
                <c:pt idx="132">
                  <c:v>940</c:v>
                </c:pt>
                <c:pt idx="133">
                  <c:v>945</c:v>
                </c:pt>
                <c:pt idx="134">
                  <c:v>950</c:v>
                </c:pt>
                <c:pt idx="135">
                  <c:v>955</c:v>
                </c:pt>
                <c:pt idx="136">
                  <c:v>960</c:v>
                </c:pt>
                <c:pt idx="137">
                  <c:v>965</c:v>
                </c:pt>
                <c:pt idx="138">
                  <c:v>970</c:v>
                </c:pt>
                <c:pt idx="139">
                  <c:v>975</c:v>
                </c:pt>
                <c:pt idx="140">
                  <c:v>980</c:v>
                </c:pt>
                <c:pt idx="141">
                  <c:v>985</c:v>
                </c:pt>
                <c:pt idx="142">
                  <c:v>990</c:v>
                </c:pt>
                <c:pt idx="143">
                  <c:v>995</c:v>
                </c:pt>
                <c:pt idx="144">
                  <c:v>1000</c:v>
                </c:pt>
                <c:pt idx="145">
                  <c:v>1005</c:v>
                </c:pt>
                <c:pt idx="146">
                  <c:v>1010</c:v>
                </c:pt>
                <c:pt idx="147">
                  <c:v>1015</c:v>
                </c:pt>
                <c:pt idx="148">
                  <c:v>1020</c:v>
                </c:pt>
                <c:pt idx="149">
                  <c:v>1025</c:v>
                </c:pt>
                <c:pt idx="150">
                  <c:v>1030</c:v>
                </c:pt>
                <c:pt idx="151">
                  <c:v>1035</c:v>
                </c:pt>
                <c:pt idx="152">
                  <c:v>1040</c:v>
                </c:pt>
                <c:pt idx="153">
                  <c:v>1045</c:v>
                </c:pt>
                <c:pt idx="154">
                  <c:v>1050</c:v>
                </c:pt>
                <c:pt idx="155">
                  <c:v>1055</c:v>
                </c:pt>
                <c:pt idx="156">
                  <c:v>1060</c:v>
                </c:pt>
                <c:pt idx="157">
                  <c:v>1065</c:v>
                </c:pt>
                <c:pt idx="158">
                  <c:v>1070</c:v>
                </c:pt>
                <c:pt idx="159">
                  <c:v>1075</c:v>
                </c:pt>
                <c:pt idx="160">
                  <c:v>1080</c:v>
                </c:pt>
                <c:pt idx="161">
                  <c:v>1085</c:v>
                </c:pt>
                <c:pt idx="162">
                  <c:v>1090</c:v>
                </c:pt>
                <c:pt idx="163">
                  <c:v>1095</c:v>
                </c:pt>
                <c:pt idx="164">
                  <c:v>1100</c:v>
                </c:pt>
                <c:pt idx="165">
                  <c:v>1105</c:v>
                </c:pt>
                <c:pt idx="166">
                  <c:v>1110</c:v>
                </c:pt>
                <c:pt idx="167">
                  <c:v>1115</c:v>
                </c:pt>
                <c:pt idx="168">
                  <c:v>1120</c:v>
                </c:pt>
                <c:pt idx="169">
                  <c:v>1125</c:v>
                </c:pt>
                <c:pt idx="170">
                  <c:v>1130</c:v>
                </c:pt>
                <c:pt idx="171">
                  <c:v>1135</c:v>
                </c:pt>
                <c:pt idx="172">
                  <c:v>1140</c:v>
                </c:pt>
                <c:pt idx="173">
                  <c:v>1145</c:v>
                </c:pt>
                <c:pt idx="174">
                  <c:v>1150</c:v>
                </c:pt>
                <c:pt idx="175">
                  <c:v>1155</c:v>
                </c:pt>
                <c:pt idx="176">
                  <c:v>1160</c:v>
                </c:pt>
                <c:pt idx="177">
                  <c:v>1165</c:v>
                </c:pt>
                <c:pt idx="178">
                  <c:v>1170</c:v>
                </c:pt>
                <c:pt idx="179">
                  <c:v>1175</c:v>
                </c:pt>
                <c:pt idx="180">
                  <c:v>1180</c:v>
                </c:pt>
                <c:pt idx="181">
                  <c:v>1185</c:v>
                </c:pt>
                <c:pt idx="182">
                  <c:v>1190</c:v>
                </c:pt>
                <c:pt idx="183">
                  <c:v>1195</c:v>
                </c:pt>
                <c:pt idx="184">
                  <c:v>1200</c:v>
                </c:pt>
                <c:pt idx="185">
                  <c:v>1205</c:v>
                </c:pt>
                <c:pt idx="186">
                  <c:v>1210</c:v>
                </c:pt>
                <c:pt idx="187">
                  <c:v>1215</c:v>
                </c:pt>
                <c:pt idx="188">
                  <c:v>1220</c:v>
                </c:pt>
                <c:pt idx="189">
                  <c:v>1225</c:v>
                </c:pt>
                <c:pt idx="190">
                  <c:v>1230</c:v>
                </c:pt>
                <c:pt idx="191">
                  <c:v>1235</c:v>
                </c:pt>
                <c:pt idx="192">
                  <c:v>1240</c:v>
                </c:pt>
                <c:pt idx="193">
                  <c:v>1245</c:v>
                </c:pt>
                <c:pt idx="194">
                  <c:v>1250</c:v>
                </c:pt>
                <c:pt idx="195">
                  <c:v>1255</c:v>
                </c:pt>
                <c:pt idx="196">
                  <c:v>1260</c:v>
                </c:pt>
                <c:pt idx="197">
                  <c:v>1265</c:v>
                </c:pt>
                <c:pt idx="198">
                  <c:v>1270</c:v>
                </c:pt>
                <c:pt idx="199">
                  <c:v>1275</c:v>
                </c:pt>
                <c:pt idx="200">
                  <c:v>1280</c:v>
                </c:pt>
                <c:pt idx="201">
                  <c:v>1285</c:v>
                </c:pt>
                <c:pt idx="202">
                  <c:v>1290</c:v>
                </c:pt>
                <c:pt idx="203">
                  <c:v>1295</c:v>
                </c:pt>
                <c:pt idx="204">
                  <c:v>1300</c:v>
                </c:pt>
                <c:pt idx="205">
                  <c:v>1305</c:v>
                </c:pt>
                <c:pt idx="206">
                  <c:v>1310</c:v>
                </c:pt>
                <c:pt idx="207">
                  <c:v>1315</c:v>
                </c:pt>
                <c:pt idx="208">
                  <c:v>1320</c:v>
                </c:pt>
                <c:pt idx="209">
                  <c:v>1325</c:v>
                </c:pt>
                <c:pt idx="210">
                  <c:v>1330</c:v>
                </c:pt>
                <c:pt idx="211">
                  <c:v>1335</c:v>
                </c:pt>
                <c:pt idx="212">
                  <c:v>1340</c:v>
                </c:pt>
                <c:pt idx="213">
                  <c:v>1345</c:v>
                </c:pt>
                <c:pt idx="214">
                  <c:v>1350</c:v>
                </c:pt>
                <c:pt idx="215">
                  <c:v>1355</c:v>
                </c:pt>
                <c:pt idx="216">
                  <c:v>1360</c:v>
                </c:pt>
                <c:pt idx="217">
                  <c:v>1365</c:v>
                </c:pt>
                <c:pt idx="218">
                  <c:v>1370</c:v>
                </c:pt>
                <c:pt idx="219">
                  <c:v>1375</c:v>
                </c:pt>
                <c:pt idx="220">
                  <c:v>1380</c:v>
                </c:pt>
                <c:pt idx="221">
                  <c:v>1385</c:v>
                </c:pt>
                <c:pt idx="222">
                  <c:v>1390</c:v>
                </c:pt>
                <c:pt idx="223">
                  <c:v>1395</c:v>
                </c:pt>
                <c:pt idx="224">
                  <c:v>1400</c:v>
                </c:pt>
                <c:pt idx="225">
                  <c:v>1405</c:v>
                </c:pt>
                <c:pt idx="226">
                  <c:v>1410</c:v>
                </c:pt>
                <c:pt idx="227">
                  <c:v>1415</c:v>
                </c:pt>
                <c:pt idx="228">
                  <c:v>1420</c:v>
                </c:pt>
                <c:pt idx="229">
                  <c:v>1425</c:v>
                </c:pt>
                <c:pt idx="230">
                  <c:v>1430</c:v>
                </c:pt>
                <c:pt idx="231">
                  <c:v>1435</c:v>
                </c:pt>
                <c:pt idx="232">
                  <c:v>1440</c:v>
                </c:pt>
                <c:pt idx="233">
                  <c:v>1445</c:v>
                </c:pt>
                <c:pt idx="234">
                  <c:v>1450</c:v>
                </c:pt>
                <c:pt idx="235">
                  <c:v>1455</c:v>
                </c:pt>
                <c:pt idx="236">
                  <c:v>1460</c:v>
                </c:pt>
                <c:pt idx="237">
                  <c:v>1465</c:v>
                </c:pt>
                <c:pt idx="238">
                  <c:v>1470</c:v>
                </c:pt>
                <c:pt idx="239">
                  <c:v>1475</c:v>
                </c:pt>
                <c:pt idx="240">
                  <c:v>1480</c:v>
                </c:pt>
              </c:numCache>
            </c:numRef>
          </c:xVal>
          <c:yVal>
            <c:numRef>
              <c:f>'Input spectra'!$C$2:$C$242</c:f>
              <c:numCache>
                <c:formatCode>General</c:formatCode>
                <c:ptCount val="24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6.2913256913738804E-3</c:v>
                </c:pt>
                <c:pt idx="38">
                  <c:v>1.6308965386377799E-2</c:v>
                </c:pt>
                <c:pt idx="39">
                  <c:v>2.6326605081381901E-2</c:v>
                </c:pt>
                <c:pt idx="40">
                  <c:v>3.6344244776385898E-2</c:v>
                </c:pt>
                <c:pt idx="41">
                  <c:v>6.6625171892558704E-2</c:v>
                </c:pt>
                <c:pt idx="42">
                  <c:v>0.114985389817993</c:v>
                </c:pt>
                <c:pt idx="43">
                  <c:v>0.186210569623558</c:v>
                </c:pt>
                <c:pt idx="44">
                  <c:v>0.32729852520316999</c:v>
                </c:pt>
                <c:pt idx="45">
                  <c:v>0.455496910384114</c:v>
                </c:pt>
                <c:pt idx="46">
                  <c:v>0.59135893418453001</c:v>
                </c:pt>
                <c:pt idx="47">
                  <c:v>0.81506496098971004</c:v>
                </c:pt>
                <c:pt idx="48">
                  <c:v>0.96550870010022305</c:v>
                </c:pt>
                <c:pt idx="49">
                  <c:v>0.95154559490105795</c:v>
                </c:pt>
                <c:pt idx="50">
                  <c:v>0.84678871717280702</c:v>
                </c:pt>
                <c:pt idx="51">
                  <c:v>0.67134617040854705</c:v>
                </c:pt>
                <c:pt idx="52">
                  <c:v>0.40186628024540899</c:v>
                </c:pt>
                <c:pt idx="53">
                  <c:v>0.29380057716941899</c:v>
                </c:pt>
                <c:pt idx="54">
                  <c:v>0.17638675894497099</c:v>
                </c:pt>
                <c:pt idx="55">
                  <c:v>0.126812948279583</c:v>
                </c:pt>
                <c:pt idx="56">
                  <c:v>9.8405117182461699E-2</c:v>
                </c:pt>
                <c:pt idx="57">
                  <c:v>7.8225153862883506E-2</c:v>
                </c:pt>
                <c:pt idx="58">
                  <c:v>5.80451905433053E-2</c:v>
                </c:pt>
                <c:pt idx="59">
                  <c:v>5.1152681415280003E-2</c:v>
                </c:pt>
                <c:pt idx="60">
                  <c:v>4.62285502356422E-2</c:v>
                </c:pt>
                <c:pt idx="61">
                  <c:v>4.13044190560043E-2</c:v>
                </c:pt>
                <c:pt idx="62">
                  <c:v>3.6380287876366497E-2</c:v>
                </c:pt>
                <c:pt idx="63">
                  <c:v>3.0129612818437401E-2</c:v>
                </c:pt>
                <c:pt idx="64">
                  <c:v>2.3312916656067599E-2</c:v>
                </c:pt>
                <c:pt idx="65">
                  <c:v>1.64962204936978E-2</c:v>
                </c:pt>
                <c:pt idx="66">
                  <c:v>9.6795243313279808E-3</c:v>
                </c:pt>
                <c:pt idx="67">
                  <c:v>2.86282816895815E-3</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numCache>
            </c:numRef>
          </c:yVal>
          <c:smooth val="1"/>
          <c:extLst>
            <c:ext xmlns:c16="http://schemas.microsoft.com/office/drawing/2014/chart" uri="{C3380CC4-5D6E-409C-BE32-E72D297353CC}">
              <c16:uniqueId val="{00000001-F8D0-44EB-B9C1-33A0C3F12A2B}"/>
            </c:ext>
          </c:extLst>
        </c:ser>
        <c:dLbls>
          <c:showLegendKey val="0"/>
          <c:showVal val="0"/>
          <c:showCatName val="0"/>
          <c:showSerName val="0"/>
          <c:showPercent val="0"/>
          <c:showBubbleSize val="0"/>
        </c:dLbls>
        <c:axId val="291392656"/>
        <c:axId val="291389704"/>
      </c:scatterChart>
      <c:valAx>
        <c:axId val="291392656"/>
        <c:scaling>
          <c:orientation val="minMax"/>
          <c:max val="1200"/>
          <c:min val="3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291389704"/>
        <c:crosses val="autoZero"/>
        <c:crossBetween val="midCat"/>
      </c:valAx>
      <c:valAx>
        <c:axId val="291389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29139265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a:t>Middle</a:t>
            </a:r>
            <a:r>
              <a:rPr lang="nl-NL" baseline="0"/>
              <a:t> Luminopohre</a:t>
            </a:r>
            <a:endParaRPr lang="nl-NL"/>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smoothMarker"/>
        <c:varyColors val="0"/>
        <c:ser>
          <c:idx val="0"/>
          <c:order val="0"/>
          <c:tx>
            <c:strRef>
              <c:f>'Input spectra'!$D$1</c:f>
              <c:strCache>
                <c:ptCount val="1"/>
                <c:pt idx="0">
                  <c:v>Selected absorption 2</c:v>
                </c:pt>
              </c:strCache>
            </c:strRef>
          </c:tx>
          <c:spPr>
            <a:ln w="19050" cap="rnd">
              <a:solidFill>
                <a:schemeClr val="accent1"/>
              </a:solidFill>
              <a:round/>
            </a:ln>
            <a:effectLst/>
          </c:spPr>
          <c:marker>
            <c:symbol val="none"/>
          </c:marker>
          <c:xVal>
            <c:numRef>
              <c:f>'Input spectra'!$A$2:$A$242</c:f>
              <c:numCache>
                <c:formatCode>General</c:formatCode>
                <c:ptCount val="241"/>
                <c:pt idx="0">
                  <c:v>280</c:v>
                </c:pt>
                <c:pt idx="1">
                  <c:v>285</c:v>
                </c:pt>
                <c:pt idx="2">
                  <c:v>290</c:v>
                </c:pt>
                <c:pt idx="3">
                  <c:v>295</c:v>
                </c:pt>
                <c:pt idx="4">
                  <c:v>300</c:v>
                </c:pt>
                <c:pt idx="5">
                  <c:v>305</c:v>
                </c:pt>
                <c:pt idx="6">
                  <c:v>310</c:v>
                </c:pt>
                <c:pt idx="7">
                  <c:v>315</c:v>
                </c:pt>
                <c:pt idx="8">
                  <c:v>320</c:v>
                </c:pt>
                <c:pt idx="9">
                  <c:v>325</c:v>
                </c:pt>
                <c:pt idx="10">
                  <c:v>330</c:v>
                </c:pt>
                <c:pt idx="11">
                  <c:v>335</c:v>
                </c:pt>
                <c:pt idx="12">
                  <c:v>340</c:v>
                </c:pt>
                <c:pt idx="13">
                  <c:v>345</c:v>
                </c:pt>
                <c:pt idx="14">
                  <c:v>350</c:v>
                </c:pt>
                <c:pt idx="15">
                  <c:v>355</c:v>
                </c:pt>
                <c:pt idx="16">
                  <c:v>360</c:v>
                </c:pt>
                <c:pt idx="17">
                  <c:v>365</c:v>
                </c:pt>
                <c:pt idx="18">
                  <c:v>370</c:v>
                </c:pt>
                <c:pt idx="19">
                  <c:v>375</c:v>
                </c:pt>
                <c:pt idx="20">
                  <c:v>380</c:v>
                </c:pt>
                <c:pt idx="21">
                  <c:v>385</c:v>
                </c:pt>
                <c:pt idx="22">
                  <c:v>390</c:v>
                </c:pt>
                <c:pt idx="23">
                  <c:v>395</c:v>
                </c:pt>
                <c:pt idx="24">
                  <c:v>400</c:v>
                </c:pt>
                <c:pt idx="25">
                  <c:v>405</c:v>
                </c:pt>
                <c:pt idx="26">
                  <c:v>410</c:v>
                </c:pt>
                <c:pt idx="27">
                  <c:v>415</c:v>
                </c:pt>
                <c:pt idx="28">
                  <c:v>420</c:v>
                </c:pt>
                <c:pt idx="29">
                  <c:v>425</c:v>
                </c:pt>
                <c:pt idx="30">
                  <c:v>430</c:v>
                </c:pt>
                <c:pt idx="31">
                  <c:v>435</c:v>
                </c:pt>
                <c:pt idx="32">
                  <c:v>440</c:v>
                </c:pt>
                <c:pt idx="33">
                  <c:v>445</c:v>
                </c:pt>
                <c:pt idx="34">
                  <c:v>450</c:v>
                </c:pt>
                <c:pt idx="35">
                  <c:v>455</c:v>
                </c:pt>
                <c:pt idx="36">
                  <c:v>460</c:v>
                </c:pt>
                <c:pt idx="37">
                  <c:v>465</c:v>
                </c:pt>
                <c:pt idx="38">
                  <c:v>470</c:v>
                </c:pt>
                <c:pt idx="39">
                  <c:v>475</c:v>
                </c:pt>
                <c:pt idx="40">
                  <c:v>480</c:v>
                </c:pt>
                <c:pt idx="41">
                  <c:v>485</c:v>
                </c:pt>
                <c:pt idx="42">
                  <c:v>490</c:v>
                </c:pt>
                <c:pt idx="43">
                  <c:v>495</c:v>
                </c:pt>
                <c:pt idx="44">
                  <c:v>500</c:v>
                </c:pt>
                <c:pt idx="45">
                  <c:v>505</c:v>
                </c:pt>
                <c:pt idx="46">
                  <c:v>510</c:v>
                </c:pt>
                <c:pt idx="47">
                  <c:v>515</c:v>
                </c:pt>
                <c:pt idx="48">
                  <c:v>520</c:v>
                </c:pt>
                <c:pt idx="49">
                  <c:v>525</c:v>
                </c:pt>
                <c:pt idx="50">
                  <c:v>530</c:v>
                </c:pt>
                <c:pt idx="51">
                  <c:v>535</c:v>
                </c:pt>
                <c:pt idx="52">
                  <c:v>540</c:v>
                </c:pt>
                <c:pt idx="53">
                  <c:v>545</c:v>
                </c:pt>
                <c:pt idx="54">
                  <c:v>550</c:v>
                </c:pt>
                <c:pt idx="55">
                  <c:v>555</c:v>
                </c:pt>
                <c:pt idx="56">
                  <c:v>560</c:v>
                </c:pt>
                <c:pt idx="57">
                  <c:v>565</c:v>
                </c:pt>
                <c:pt idx="58">
                  <c:v>570</c:v>
                </c:pt>
                <c:pt idx="59">
                  <c:v>575</c:v>
                </c:pt>
                <c:pt idx="60">
                  <c:v>580</c:v>
                </c:pt>
                <c:pt idx="61">
                  <c:v>585</c:v>
                </c:pt>
                <c:pt idx="62">
                  <c:v>590</c:v>
                </c:pt>
                <c:pt idx="63">
                  <c:v>595</c:v>
                </c:pt>
                <c:pt idx="64">
                  <c:v>600</c:v>
                </c:pt>
                <c:pt idx="65">
                  <c:v>605</c:v>
                </c:pt>
                <c:pt idx="66">
                  <c:v>610</c:v>
                </c:pt>
                <c:pt idx="67">
                  <c:v>615</c:v>
                </c:pt>
                <c:pt idx="68">
                  <c:v>620</c:v>
                </c:pt>
                <c:pt idx="69">
                  <c:v>625</c:v>
                </c:pt>
                <c:pt idx="70">
                  <c:v>630</c:v>
                </c:pt>
                <c:pt idx="71">
                  <c:v>635</c:v>
                </c:pt>
                <c:pt idx="72">
                  <c:v>640</c:v>
                </c:pt>
                <c:pt idx="73">
                  <c:v>645</c:v>
                </c:pt>
                <c:pt idx="74">
                  <c:v>650</c:v>
                </c:pt>
                <c:pt idx="75">
                  <c:v>655</c:v>
                </c:pt>
                <c:pt idx="76">
                  <c:v>660</c:v>
                </c:pt>
                <c:pt idx="77">
                  <c:v>665</c:v>
                </c:pt>
                <c:pt idx="78">
                  <c:v>670</c:v>
                </c:pt>
                <c:pt idx="79">
                  <c:v>675</c:v>
                </c:pt>
                <c:pt idx="80">
                  <c:v>680</c:v>
                </c:pt>
                <c:pt idx="81">
                  <c:v>685</c:v>
                </c:pt>
                <c:pt idx="82">
                  <c:v>690</c:v>
                </c:pt>
                <c:pt idx="83">
                  <c:v>695</c:v>
                </c:pt>
                <c:pt idx="84">
                  <c:v>700</c:v>
                </c:pt>
                <c:pt idx="85">
                  <c:v>705</c:v>
                </c:pt>
                <c:pt idx="86">
                  <c:v>710</c:v>
                </c:pt>
                <c:pt idx="87">
                  <c:v>715</c:v>
                </c:pt>
                <c:pt idx="88">
                  <c:v>720</c:v>
                </c:pt>
                <c:pt idx="89">
                  <c:v>725</c:v>
                </c:pt>
                <c:pt idx="90">
                  <c:v>730</c:v>
                </c:pt>
                <c:pt idx="91">
                  <c:v>735</c:v>
                </c:pt>
                <c:pt idx="92">
                  <c:v>740</c:v>
                </c:pt>
                <c:pt idx="93">
                  <c:v>745</c:v>
                </c:pt>
                <c:pt idx="94">
                  <c:v>750</c:v>
                </c:pt>
                <c:pt idx="95">
                  <c:v>755</c:v>
                </c:pt>
                <c:pt idx="96">
                  <c:v>760</c:v>
                </c:pt>
                <c:pt idx="97">
                  <c:v>765</c:v>
                </c:pt>
                <c:pt idx="98">
                  <c:v>770</c:v>
                </c:pt>
                <c:pt idx="99">
                  <c:v>775</c:v>
                </c:pt>
                <c:pt idx="100">
                  <c:v>780</c:v>
                </c:pt>
                <c:pt idx="101">
                  <c:v>785</c:v>
                </c:pt>
                <c:pt idx="102">
                  <c:v>790</c:v>
                </c:pt>
                <c:pt idx="103">
                  <c:v>795</c:v>
                </c:pt>
                <c:pt idx="104">
                  <c:v>800</c:v>
                </c:pt>
                <c:pt idx="105">
                  <c:v>805</c:v>
                </c:pt>
                <c:pt idx="106">
                  <c:v>810</c:v>
                </c:pt>
                <c:pt idx="107">
                  <c:v>815</c:v>
                </c:pt>
                <c:pt idx="108">
                  <c:v>820</c:v>
                </c:pt>
                <c:pt idx="109">
                  <c:v>825</c:v>
                </c:pt>
                <c:pt idx="110">
                  <c:v>830</c:v>
                </c:pt>
                <c:pt idx="111">
                  <c:v>835</c:v>
                </c:pt>
                <c:pt idx="112">
                  <c:v>840</c:v>
                </c:pt>
                <c:pt idx="113">
                  <c:v>845</c:v>
                </c:pt>
                <c:pt idx="114">
                  <c:v>850</c:v>
                </c:pt>
                <c:pt idx="115">
                  <c:v>855</c:v>
                </c:pt>
                <c:pt idx="116">
                  <c:v>860</c:v>
                </c:pt>
                <c:pt idx="117">
                  <c:v>865</c:v>
                </c:pt>
                <c:pt idx="118">
                  <c:v>870</c:v>
                </c:pt>
                <c:pt idx="119">
                  <c:v>875</c:v>
                </c:pt>
                <c:pt idx="120">
                  <c:v>880</c:v>
                </c:pt>
                <c:pt idx="121">
                  <c:v>885</c:v>
                </c:pt>
                <c:pt idx="122">
                  <c:v>890</c:v>
                </c:pt>
                <c:pt idx="123">
                  <c:v>895</c:v>
                </c:pt>
                <c:pt idx="124">
                  <c:v>900</c:v>
                </c:pt>
                <c:pt idx="125">
                  <c:v>905</c:v>
                </c:pt>
                <c:pt idx="126">
                  <c:v>910</c:v>
                </c:pt>
                <c:pt idx="127">
                  <c:v>915</c:v>
                </c:pt>
                <c:pt idx="128">
                  <c:v>920</c:v>
                </c:pt>
                <c:pt idx="129">
                  <c:v>925</c:v>
                </c:pt>
                <c:pt idx="130">
                  <c:v>930</c:v>
                </c:pt>
                <c:pt idx="131">
                  <c:v>935</c:v>
                </c:pt>
                <c:pt idx="132">
                  <c:v>940</c:v>
                </c:pt>
                <c:pt idx="133">
                  <c:v>945</c:v>
                </c:pt>
                <c:pt idx="134">
                  <c:v>950</c:v>
                </c:pt>
                <c:pt idx="135">
                  <c:v>955</c:v>
                </c:pt>
                <c:pt idx="136">
                  <c:v>960</c:v>
                </c:pt>
                <c:pt idx="137">
                  <c:v>965</c:v>
                </c:pt>
                <c:pt idx="138">
                  <c:v>970</c:v>
                </c:pt>
                <c:pt idx="139">
                  <c:v>975</c:v>
                </c:pt>
                <c:pt idx="140">
                  <c:v>980</c:v>
                </c:pt>
                <c:pt idx="141">
                  <c:v>985</c:v>
                </c:pt>
                <c:pt idx="142">
                  <c:v>990</c:v>
                </c:pt>
                <c:pt idx="143">
                  <c:v>995</c:v>
                </c:pt>
                <c:pt idx="144">
                  <c:v>1000</c:v>
                </c:pt>
                <c:pt idx="145">
                  <c:v>1005</c:v>
                </c:pt>
                <c:pt idx="146">
                  <c:v>1010</c:v>
                </c:pt>
                <c:pt idx="147">
                  <c:v>1015</c:v>
                </c:pt>
                <c:pt idx="148">
                  <c:v>1020</c:v>
                </c:pt>
                <c:pt idx="149">
                  <c:v>1025</c:v>
                </c:pt>
                <c:pt idx="150">
                  <c:v>1030</c:v>
                </c:pt>
                <c:pt idx="151">
                  <c:v>1035</c:v>
                </c:pt>
                <c:pt idx="152">
                  <c:v>1040</c:v>
                </c:pt>
                <c:pt idx="153">
                  <c:v>1045</c:v>
                </c:pt>
                <c:pt idx="154">
                  <c:v>1050</c:v>
                </c:pt>
                <c:pt idx="155">
                  <c:v>1055</c:v>
                </c:pt>
                <c:pt idx="156">
                  <c:v>1060</c:v>
                </c:pt>
                <c:pt idx="157">
                  <c:v>1065</c:v>
                </c:pt>
                <c:pt idx="158">
                  <c:v>1070</c:v>
                </c:pt>
                <c:pt idx="159">
                  <c:v>1075</c:v>
                </c:pt>
                <c:pt idx="160">
                  <c:v>1080</c:v>
                </c:pt>
                <c:pt idx="161">
                  <c:v>1085</c:v>
                </c:pt>
                <c:pt idx="162">
                  <c:v>1090</c:v>
                </c:pt>
                <c:pt idx="163">
                  <c:v>1095</c:v>
                </c:pt>
                <c:pt idx="164">
                  <c:v>1100</c:v>
                </c:pt>
                <c:pt idx="165">
                  <c:v>1105</c:v>
                </c:pt>
                <c:pt idx="166">
                  <c:v>1110</c:v>
                </c:pt>
                <c:pt idx="167">
                  <c:v>1115</c:v>
                </c:pt>
                <c:pt idx="168">
                  <c:v>1120</c:v>
                </c:pt>
                <c:pt idx="169">
                  <c:v>1125</c:v>
                </c:pt>
                <c:pt idx="170">
                  <c:v>1130</c:v>
                </c:pt>
                <c:pt idx="171">
                  <c:v>1135</c:v>
                </c:pt>
                <c:pt idx="172">
                  <c:v>1140</c:v>
                </c:pt>
                <c:pt idx="173">
                  <c:v>1145</c:v>
                </c:pt>
                <c:pt idx="174">
                  <c:v>1150</c:v>
                </c:pt>
                <c:pt idx="175">
                  <c:v>1155</c:v>
                </c:pt>
                <c:pt idx="176">
                  <c:v>1160</c:v>
                </c:pt>
                <c:pt idx="177">
                  <c:v>1165</c:v>
                </c:pt>
                <c:pt idx="178">
                  <c:v>1170</c:v>
                </c:pt>
                <c:pt idx="179">
                  <c:v>1175</c:v>
                </c:pt>
                <c:pt idx="180">
                  <c:v>1180</c:v>
                </c:pt>
                <c:pt idx="181">
                  <c:v>1185</c:v>
                </c:pt>
                <c:pt idx="182">
                  <c:v>1190</c:v>
                </c:pt>
                <c:pt idx="183">
                  <c:v>1195</c:v>
                </c:pt>
                <c:pt idx="184">
                  <c:v>1200</c:v>
                </c:pt>
                <c:pt idx="185">
                  <c:v>1205</c:v>
                </c:pt>
                <c:pt idx="186">
                  <c:v>1210</c:v>
                </c:pt>
                <c:pt idx="187">
                  <c:v>1215</c:v>
                </c:pt>
                <c:pt idx="188">
                  <c:v>1220</c:v>
                </c:pt>
                <c:pt idx="189">
                  <c:v>1225</c:v>
                </c:pt>
                <c:pt idx="190">
                  <c:v>1230</c:v>
                </c:pt>
                <c:pt idx="191">
                  <c:v>1235</c:v>
                </c:pt>
                <c:pt idx="192">
                  <c:v>1240</c:v>
                </c:pt>
                <c:pt idx="193">
                  <c:v>1245</c:v>
                </c:pt>
                <c:pt idx="194">
                  <c:v>1250</c:v>
                </c:pt>
                <c:pt idx="195">
                  <c:v>1255</c:v>
                </c:pt>
                <c:pt idx="196">
                  <c:v>1260</c:v>
                </c:pt>
                <c:pt idx="197">
                  <c:v>1265</c:v>
                </c:pt>
                <c:pt idx="198">
                  <c:v>1270</c:v>
                </c:pt>
                <c:pt idx="199">
                  <c:v>1275</c:v>
                </c:pt>
                <c:pt idx="200">
                  <c:v>1280</c:v>
                </c:pt>
                <c:pt idx="201">
                  <c:v>1285</c:v>
                </c:pt>
                <c:pt idx="202">
                  <c:v>1290</c:v>
                </c:pt>
                <c:pt idx="203">
                  <c:v>1295</c:v>
                </c:pt>
                <c:pt idx="204">
                  <c:v>1300</c:v>
                </c:pt>
                <c:pt idx="205">
                  <c:v>1305</c:v>
                </c:pt>
                <c:pt idx="206">
                  <c:v>1310</c:v>
                </c:pt>
                <c:pt idx="207">
                  <c:v>1315</c:v>
                </c:pt>
                <c:pt idx="208">
                  <c:v>1320</c:v>
                </c:pt>
                <c:pt idx="209">
                  <c:v>1325</c:v>
                </c:pt>
                <c:pt idx="210">
                  <c:v>1330</c:v>
                </c:pt>
                <c:pt idx="211">
                  <c:v>1335</c:v>
                </c:pt>
                <c:pt idx="212">
                  <c:v>1340</c:v>
                </c:pt>
                <c:pt idx="213">
                  <c:v>1345</c:v>
                </c:pt>
                <c:pt idx="214">
                  <c:v>1350</c:v>
                </c:pt>
                <c:pt idx="215">
                  <c:v>1355</c:v>
                </c:pt>
                <c:pt idx="216">
                  <c:v>1360</c:v>
                </c:pt>
                <c:pt idx="217">
                  <c:v>1365</c:v>
                </c:pt>
                <c:pt idx="218">
                  <c:v>1370</c:v>
                </c:pt>
                <c:pt idx="219">
                  <c:v>1375</c:v>
                </c:pt>
                <c:pt idx="220">
                  <c:v>1380</c:v>
                </c:pt>
                <c:pt idx="221">
                  <c:v>1385</c:v>
                </c:pt>
                <c:pt idx="222">
                  <c:v>1390</c:v>
                </c:pt>
                <c:pt idx="223">
                  <c:v>1395</c:v>
                </c:pt>
                <c:pt idx="224">
                  <c:v>1400</c:v>
                </c:pt>
                <c:pt idx="225">
                  <c:v>1405</c:v>
                </c:pt>
                <c:pt idx="226">
                  <c:v>1410</c:v>
                </c:pt>
                <c:pt idx="227">
                  <c:v>1415</c:v>
                </c:pt>
                <c:pt idx="228">
                  <c:v>1420</c:v>
                </c:pt>
                <c:pt idx="229">
                  <c:v>1425</c:v>
                </c:pt>
                <c:pt idx="230">
                  <c:v>1430</c:v>
                </c:pt>
                <c:pt idx="231">
                  <c:v>1435</c:v>
                </c:pt>
                <c:pt idx="232">
                  <c:v>1440</c:v>
                </c:pt>
                <c:pt idx="233">
                  <c:v>1445</c:v>
                </c:pt>
                <c:pt idx="234">
                  <c:v>1450</c:v>
                </c:pt>
                <c:pt idx="235">
                  <c:v>1455</c:v>
                </c:pt>
                <c:pt idx="236">
                  <c:v>1460</c:v>
                </c:pt>
                <c:pt idx="237">
                  <c:v>1465</c:v>
                </c:pt>
                <c:pt idx="238">
                  <c:v>1470</c:v>
                </c:pt>
                <c:pt idx="239">
                  <c:v>1475</c:v>
                </c:pt>
                <c:pt idx="240">
                  <c:v>1480</c:v>
                </c:pt>
              </c:numCache>
            </c:numRef>
          </c:xVal>
          <c:yVal>
            <c:numRef>
              <c:f>'Input spectra'!$D$2:$D$242</c:f>
              <c:numCache>
                <c:formatCode>General</c:formatCode>
                <c:ptCount val="241"/>
                <c:pt idx="0">
                  <c:v>2.08591539229701</c:v>
                </c:pt>
                <c:pt idx="1">
                  <c:v>2.04486875818804</c:v>
                </c:pt>
                <c:pt idx="2">
                  <c:v>2.0038221240790701</c:v>
                </c:pt>
                <c:pt idx="3">
                  <c:v>1.96277548997009</c:v>
                </c:pt>
                <c:pt idx="4">
                  <c:v>1.9217288558611201</c:v>
                </c:pt>
                <c:pt idx="5">
                  <c:v>1.8806822217521499</c:v>
                </c:pt>
                <c:pt idx="6">
                  <c:v>1.83963558764318</c:v>
                </c:pt>
                <c:pt idx="7">
                  <c:v>1.7985889535341999</c:v>
                </c:pt>
                <c:pt idx="8">
                  <c:v>1.75754231942523</c:v>
                </c:pt>
                <c:pt idx="9">
                  <c:v>1.7164956853162601</c:v>
                </c:pt>
                <c:pt idx="10">
                  <c:v>1.6754490512072799</c:v>
                </c:pt>
                <c:pt idx="11">
                  <c:v>1.63440241709831</c:v>
                </c:pt>
                <c:pt idx="12">
                  <c:v>1.5933557829893401</c:v>
                </c:pt>
                <c:pt idx="13">
                  <c:v>1.55230914888037</c:v>
                </c:pt>
                <c:pt idx="14">
                  <c:v>1.5112625147713901</c:v>
                </c:pt>
                <c:pt idx="15">
                  <c:v>1.4702158806624199</c:v>
                </c:pt>
                <c:pt idx="16">
                  <c:v>1.4286952984924</c:v>
                </c:pt>
                <c:pt idx="17">
                  <c:v>1.3842162615476099</c:v>
                </c:pt>
                <c:pt idx="18">
                  <c:v>1.33082382631698</c:v>
                </c:pt>
                <c:pt idx="19">
                  <c:v>1.2319055995783801</c:v>
                </c:pt>
                <c:pt idx="20">
                  <c:v>1.1778509839654401</c:v>
                </c:pt>
                <c:pt idx="21">
                  <c:v>1.1237963683524901</c:v>
                </c:pt>
                <c:pt idx="22">
                  <c:v>1.0771247925138301</c:v>
                </c:pt>
                <c:pt idx="23">
                  <c:v>1.03272186553267</c:v>
                </c:pt>
                <c:pt idx="24">
                  <c:v>0.99938853219933799</c:v>
                </c:pt>
                <c:pt idx="25">
                  <c:v>0.96782428638928297</c:v>
                </c:pt>
                <c:pt idx="26">
                  <c:v>0.97272186553267204</c:v>
                </c:pt>
                <c:pt idx="27">
                  <c:v>1.1096643942683</c:v>
                </c:pt>
                <c:pt idx="28">
                  <c:v>1.31582813256264</c:v>
                </c:pt>
                <c:pt idx="29">
                  <c:v>1.69151606317546</c:v>
                </c:pt>
                <c:pt idx="30">
                  <c:v>1.6293496216934999</c:v>
                </c:pt>
                <c:pt idx="31">
                  <c:v>0.76325519886600202</c:v>
                </c:pt>
                <c:pt idx="32">
                  <c:v>0.35742830047865598</c:v>
                </c:pt>
                <c:pt idx="33">
                  <c:v>0.29582508546479602</c:v>
                </c:pt>
                <c:pt idx="34">
                  <c:v>0.278049239094463</c:v>
                </c:pt>
                <c:pt idx="35">
                  <c:v>0.26027339272412903</c:v>
                </c:pt>
                <c:pt idx="36">
                  <c:v>0.24259151171516699</c:v>
                </c:pt>
                <c:pt idx="37">
                  <c:v>0.22592484504849999</c:v>
                </c:pt>
                <c:pt idx="38">
                  <c:v>0.209258178381833</c:v>
                </c:pt>
                <c:pt idx="39">
                  <c:v>0.20498783228682699</c:v>
                </c:pt>
                <c:pt idx="40">
                  <c:v>0.202975583817886</c:v>
                </c:pt>
                <c:pt idx="41">
                  <c:v>0.12839590979826501</c:v>
                </c:pt>
                <c:pt idx="42">
                  <c:v>8.2199684829404998E-2</c:v>
                </c:pt>
                <c:pt idx="43">
                  <c:v>5.03233136333908E-2</c:v>
                </c:pt>
                <c:pt idx="44">
                  <c:v>2.4243992295518602E-2</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numCache>
            </c:numRef>
          </c:yVal>
          <c:smooth val="1"/>
          <c:extLst>
            <c:ext xmlns:c16="http://schemas.microsoft.com/office/drawing/2014/chart" uri="{C3380CC4-5D6E-409C-BE32-E72D297353CC}">
              <c16:uniqueId val="{00000000-C786-47F8-842C-3B213419AF6B}"/>
            </c:ext>
          </c:extLst>
        </c:ser>
        <c:ser>
          <c:idx val="1"/>
          <c:order val="1"/>
          <c:tx>
            <c:strRef>
              <c:f>'Input spectra'!$E$1</c:f>
              <c:strCache>
                <c:ptCount val="1"/>
                <c:pt idx="0">
                  <c:v>Selected emission 2</c:v>
                </c:pt>
              </c:strCache>
            </c:strRef>
          </c:tx>
          <c:spPr>
            <a:ln w="19050" cap="rnd">
              <a:solidFill>
                <a:schemeClr val="accent2"/>
              </a:solidFill>
              <a:round/>
            </a:ln>
            <a:effectLst/>
          </c:spPr>
          <c:marker>
            <c:symbol val="none"/>
          </c:marker>
          <c:xVal>
            <c:numRef>
              <c:f>'Input spectra'!$A$2:$A$242</c:f>
              <c:numCache>
                <c:formatCode>General</c:formatCode>
                <c:ptCount val="241"/>
                <c:pt idx="0">
                  <c:v>280</c:v>
                </c:pt>
                <c:pt idx="1">
                  <c:v>285</c:v>
                </c:pt>
                <c:pt idx="2">
                  <c:v>290</c:v>
                </c:pt>
                <c:pt idx="3">
                  <c:v>295</c:v>
                </c:pt>
                <c:pt idx="4">
                  <c:v>300</c:v>
                </c:pt>
                <c:pt idx="5">
                  <c:v>305</c:v>
                </c:pt>
                <c:pt idx="6">
                  <c:v>310</c:v>
                </c:pt>
                <c:pt idx="7">
                  <c:v>315</c:v>
                </c:pt>
                <c:pt idx="8">
                  <c:v>320</c:v>
                </c:pt>
                <c:pt idx="9">
                  <c:v>325</c:v>
                </c:pt>
                <c:pt idx="10">
                  <c:v>330</c:v>
                </c:pt>
                <c:pt idx="11">
                  <c:v>335</c:v>
                </c:pt>
                <c:pt idx="12">
                  <c:v>340</c:v>
                </c:pt>
                <c:pt idx="13">
                  <c:v>345</c:v>
                </c:pt>
                <c:pt idx="14">
                  <c:v>350</c:v>
                </c:pt>
                <c:pt idx="15">
                  <c:v>355</c:v>
                </c:pt>
                <c:pt idx="16">
                  <c:v>360</c:v>
                </c:pt>
                <c:pt idx="17">
                  <c:v>365</c:v>
                </c:pt>
                <c:pt idx="18">
                  <c:v>370</c:v>
                </c:pt>
                <c:pt idx="19">
                  <c:v>375</c:v>
                </c:pt>
                <c:pt idx="20">
                  <c:v>380</c:v>
                </c:pt>
                <c:pt idx="21">
                  <c:v>385</c:v>
                </c:pt>
                <c:pt idx="22">
                  <c:v>390</c:v>
                </c:pt>
                <c:pt idx="23">
                  <c:v>395</c:v>
                </c:pt>
                <c:pt idx="24">
                  <c:v>400</c:v>
                </c:pt>
                <c:pt idx="25">
                  <c:v>405</c:v>
                </c:pt>
                <c:pt idx="26">
                  <c:v>410</c:v>
                </c:pt>
                <c:pt idx="27">
                  <c:v>415</c:v>
                </c:pt>
                <c:pt idx="28">
                  <c:v>420</c:v>
                </c:pt>
                <c:pt idx="29">
                  <c:v>425</c:v>
                </c:pt>
                <c:pt idx="30">
                  <c:v>430</c:v>
                </c:pt>
                <c:pt idx="31">
                  <c:v>435</c:v>
                </c:pt>
                <c:pt idx="32">
                  <c:v>440</c:v>
                </c:pt>
                <c:pt idx="33">
                  <c:v>445</c:v>
                </c:pt>
                <c:pt idx="34">
                  <c:v>450</c:v>
                </c:pt>
                <c:pt idx="35">
                  <c:v>455</c:v>
                </c:pt>
                <c:pt idx="36">
                  <c:v>460</c:v>
                </c:pt>
                <c:pt idx="37">
                  <c:v>465</c:v>
                </c:pt>
                <c:pt idx="38">
                  <c:v>470</c:v>
                </c:pt>
                <c:pt idx="39">
                  <c:v>475</c:v>
                </c:pt>
                <c:pt idx="40">
                  <c:v>480</c:v>
                </c:pt>
                <c:pt idx="41">
                  <c:v>485</c:v>
                </c:pt>
                <c:pt idx="42">
                  <c:v>490</c:v>
                </c:pt>
                <c:pt idx="43">
                  <c:v>495</c:v>
                </c:pt>
                <c:pt idx="44">
                  <c:v>500</c:v>
                </c:pt>
                <c:pt idx="45">
                  <c:v>505</c:v>
                </c:pt>
                <c:pt idx="46">
                  <c:v>510</c:v>
                </c:pt>
                <c:pt idx="47">
                  <c:v>515</c:v>
                </c:pt>
                <c:pt idx="48">
                  <c:v>520</c:v>
                </c:pt>
                <c:pt idx="49">
                  <c:v>525</c:v>
                </c:pt>
                <c:pt idx="50">
                  <c:v>530</c:v>
                </c:pt>
                <c:pt idx="51">
                  <c:v>535</c:v>
                </c:pt>
                <c:pt idx="52">
                  <c:v>540</c:v>
                </c:pt>
                <c:pt idx="53">
                  <c:v>545</c:v>
                </c:pt>
                <c:pt idx="54">
                  <c:v>550</c:v>
                </c:pt>
                <c:pt idx="55">
                  <c:v>555</c:v>
                </c:pt>
                <c:pt idx="56">
                  <c:v>560</c:v>
                </c:pt>
                <c:pt idx="57">
                  <c:v>565</c:v>
                </c:pt>
                <c:pt idx="58">
                  <c:v>570</c:v>
                </c:pt>
                <c:pt idx="59">
                  <c:v>575</c:v>
                </c:pt>
                <c:pt idx="60">
                  <c:v>580</c:v>
                </c:pt>
                <c:pt idx="61">
                  <c:v>585</c:v>
                </c:pt>
                <c:pt idx="62">
                  <c:v>590</c:v>
                </c:pt>
                <c:pt idx="63">
                  <c:v>595</c:v>
                </c:pt>
                <c:pt idx="64">
                  <c:v>600</c:v>
                </c:pt>
                <c:pt idx="65">
                  <c:v>605</c:v>
                </c:pt>
                <c:pt idx="66">
                  <c:v>610</c:v>
                </c:pt>
                <c:pt idx="67">
                  <c:v>615</c:v>
                </c:pt>
                <c:pt idx="68">
                  <c:v>620</c:v>
                </c:pt>
                <c:pt idx="69">
                  <c:v>625</c:v>
                </c:pt>
                <c:pt idx="70">
                  <c:v>630</c:v>
                </c:pt>
                <c:pt idx="71">
                  <c:v>635</c:v>
                </c:pt>
                <c:pt idx="72">
                  <c:v>640</c:v>
                </c:pt>
                <c:pt idx="73">
                  <c:v>645</c:v>
                </c:pt>
                <c:pt idx="74">
                  <c:v>650</c:v>
                </c:pt>
                <c:pt idx="75">
                  <c:v>655</c:v>
                </c:pt>
                <c:pt idx="76">
                  <c:v>660</c:v>
                </c:pt>
                <c:pt idx="77">
                  <c:v>665</c:v>
                </c:pt>
                <c:pt idx="78">
                  <c:v>670</c:v>
                </c:pt>
                <c:pt idx="79">
                  <c:v>675</c:v>
                </c:pt>
                <c:pt idx="80">
                  <c:v>680</c:v>
                </c:pt>
                <c:pt idx="81">
                  <c:v>685</c:v>
                </c:pt>
                <c:pt idx="82">
                  <c:v>690</c:v>
                </c:pt>
                <c:pt idx="83">
                  <c:v>695</c:v>
                </c:pt>
                <c:pt idx="84">
                  <c:v>700</c:v>
                </c:pt>
                <c:pt idx="85">
                  <c:v>705</c:v>
                </c:pt>
                <c:pt idx="86">
                  <c:v>710</c:v>
                </c:pt>
                <c:pt idx="87">
                  <c:v>715</c:v>
                </c:pt>
                <c:pt idx="88">
                  <c:v>720</c:v>
                </c:pt>
                <c:pt idx="89">
                  <c:v>725</c:v>
                </c:pt>
                <c:pt idx="90">
                  <c:v>730</c:v>
                </c:pt>
                <c:pt idx="91">
                  <c:v>735</c:v>
                </c:pt>
                <c:pt idx="92">
                  <c:v>740</c:v>
                </c:pt>
                <c:pt idx="93">
                  <c:v>745</c:v>
                </c:pt>
                <c:pt idx="94">
                  <c:v>750</c:v>
                </c:pt>
                <c:pt idx="95">
                  <c:v>755</c:v>
                </c:pt>
                <c:pt idx="96">
                  <c:v>760</c:v>
                </c:pt>
                <c:pt idx="97">
                  <c:v>765</c:v>
                </c:pt>
                <c:pt idx="98">
                  <c:v>770</c:v>
                </c:pt>
                <c:pt idx="99">
                  <c:v>775</c:v>
                </c:pt>
                <c:pt idx="100">
                  <c:v>780</c:v>
                </c:pt>
                <c:pt idx="101">
                  <c:v>785</c:v>
                </c:pt>
                <c:pt idx="102">
                  <c:v>790</c:v>
                </c:pt>
                <c:pt idx="103">
                  <c:v>795</c:v>
                </c:pt>
                <c:pt idx="104">
                  <c:v>800</c:v>
                </c:pt>
                <c:pt idx="105">
                  <c:v>805</c:v>
                </c:pt>
                <c:pt idx="106">
                  <c:v>810</c:v>
                </c:pt>
                <c:pt idx="107">
                  <c:v>815</c:v>
                </c:pt>
                <c:pt idx="108">
                  <c:v>820</c:v>
                </c:pt>
                <c:pt idx="109">
                  <c:v>825</c:v>
                </c:pt>
                <c:pt idx="110">
                  <c:v>830</c:v>
                </c:pt>
                <c:pt idx="111">
                  <c:v>835</c:v>
                </c:pt>
                <c:pt idx="112">
                  <c:v>840</c:v>
                </c:pt>
                <c:pt idx="113">
                  <c:v>845</c:v>
                </c:pt>
                <c:pt idx="114">
                  <c:v>850</c:v>
                </c:pt>
                <c:pt idx="115">
                  <c:v>855</c:v>
                </c:pt>
                <c:pt idx="116">
                  <c:v>860</c:v>
                </c:pt>
                <c:pt idx="117">
                  <c:v>865</c:v>
                </c:pt>
                <c:pt idx="118">
                  <c:v>870</c:v>
                </c:pt>
                <c:pt idx="119">
                  <c:v>875</c:v>
                </c:pt>
                <c:pt idx="120">
                  <c:v>880</c:v>
                </c:pt>
                <c:pt idx="121">
                  <c:v>885</c:v>
                </c:pt>
                <c:pt idx="122">
                  <c:v>890</c:v>
                </c:pt>
                <c:pt idx="123">
                  <c:v>895</c:v>
                </c:pt>
                <c:pt idx="124">
                  <c:v>900</c:v>
                </c:pt>
                <c:pt idx="125">
                  <c:v>905</c:v>
                </c:pt>
                <c:pt idx="126">
                  <c:v>910</c:v>
                </c:pt>
                <c:pt idx="127">
                  <c:v>915</c:v>
                </c:pt>
                <c:pt idx="128">
                  <c:v>920</c:v>
                </c:pt>
                <c:pt idx="129">
                  <c:v>925</c:v>
                </c:pt>
                <c:pt idx="130">
                  <c:v>930</c:v>
                </c:pt>
                <c:pt idx="131">
                  <c:v>935</c:v>
                </c:pt>
                <c:pt idx="132">
                  <c:v>940</c:v>
                </c:pt>
                <c:pt idx="133">
                  <c:v>945</c:v>
                </c:pt>
                <c:pt idx="134">
                  <c:v>950</c:v>
                </c:pt>
                <c:pt idx="135">
                  <c:v>955</c:v>
                </c:pt>
                <c:pt idx="136">
                  <c:v>960</c:v>
                </c:pt>
                <c:pt idx="137">
                  <c:v>965</c:v>
                </c:pt>
                <c:pt idx="138">
                  <c:v>970</c:v>
                </c:pt>
                <c:pt idx="139">
                  <c:v>975</c:v>
                </c:pt>
                <c:pt idx="140">
                  <c:v>980</c:v>
                </c:pt>
                <c:pt idx="141">
                  <c:v>985</c:v>
                </c:pt>
                <c:pt idx="142">
                  <c:v>990</c:v>
                </c:pt>
                <c:pt idx="143">
                  <c:v>995</c:v>
                </c:pt>
                <c:pt idx="144">
                  <c:v>1000</c:v>
                </c:pt>
                <c:pt idx="145">
                  <c:v>1005</c:v>
                </c:pt>
                <c:pt idx="146">
                  <c:v>1010</c:v>
                </c:pt>
                <c:pt idx="147">
                  <c:v>1015</c:v>
                </c:pt>
                <c:pt idx="148">
                  <c:v>1020</c:v>
                </c:pt>
                <c:pt idx="149">
                  <c:v>1025</c:v>
                </c:pt>
                <c:pt idx="150">
                  <c:v>1030</c:v>
                </c:pt>
                <c:pt idx="151">
                  <c:v>1035</c:v>
                </c:pt>
                <c:pt idx="152">
                  <c:v>1040</c:v>
                </c:pt>
                <c:pt idx="153">
                  <c:v>1045</c:v>
                </c:pt>
                <c:pt idx="154">
                  <c:v>1050</c:v>
                </c:pt>
                <c:pt idx="155">
                  <c:v>1055</c:v>
                </c:pt>
                <c:pt idx="156">
                  <c:v>1060</c:v>
                </c:pt>
                <c:pt idx="157">
                  <c:v>1065</c:v>
                </c:pt>
                <c:pt idx="158">
                  <c:v>1070</c:v>
                </c:pt>
                <c:pt idx="159">
                  <c:v>1075</c:v>
                </c:pt>
                <c:pt idx="160">
                  <c:v>1080</c:v>
                </c:pt>
                <c:pt idx="161">
                  <c:v>1085</c:v>
                </c:pt>
                <c:pt idx="162">
                  <c:v>1090</c:v>
                </c:pt>
                <c:pt idx="163">
                  <c:v>1095</c:v>
                </c:pt>
                <c:pt idx="164">
                  <c:v>1100</c:v>
                </c:pt>
                <c:pt idx="165">
                  <c:v>1105</c:v>
                </c:pt>
                <c:pt idx="166">
                  <c:v>1110</c:v>
                </c:pt>
                <c:pt idx="167">
                  <c:v>1115</c:v>
                </c:pt>
                <c:pt idx="168">
                  <c:v>1120</c:v>
                </c:pt>
                <c:pt idx="169">
                  <c:v>1125</c:v>
                </c:pt>
                <c:pt idx="170">
                  <c:v>1130</c:v>
                </c:pt>
                <c:pt idx="171">
                  <c:v>1135</c:v>
                </c:pt>
                <c:pt idx="172">
                  <c:v>1140</c:v>
                </c:pt>
                <c:pt idx="173">
                  <c:v>1145</c:v>
                </c:pt>
                <c:pt idx="174">
                  <c:v>1150</c:v>
                </c:pt>
                <c:pt idx="175">
                  <c:v>1155</c:v>
                </c:pt>
                <c:pt idx="176">
                  <c:v>1160</c:v>
                </c:pt>
                <c:pt idx="177">
                  <c:v>1165</c:v>
                </c:pt>
                <c:pt idx="178">
                  <c:v>1170</c:v>
                </c:pt>
                <c:pt idx="179">
                  <c:v>1175</c:v>
                </c:pt>
                <c:pt idx="180">
                  <c:v>1180</c:v>
                </c:pt>
                <c:pt idx="181">
                  <c:v>1185</c:v>
                </c:pt>
                <c:pt idx="182">
                  <c:v>1190</c:v>
                </c:pt>
                <c:pt idx="183">
                  <c:v>1195</c:v>
                </c:pt>
                <c:pt idx="184">
                  <c:v>1200</c:v>
                </c:pt>
                <c:pt idx="185">
                  <c:v>1205</c:v>
                </c:pt>
                <c:pt idx="186">
                  <c:v>1210</c:v>
                </c:pt>
                <c:pt idx="187">
                  <c:v>1215</c:v>
                </c:pt>
                <c:pt idx="188">
                  <c:v>1220</c:v>
                </c:pt>
                <c:pt idx="189">
                  <c:v>1225</c:v>
                </c:pt>
                <c:pt idx="190">
                  <c:v>1230</c:v>
                </c:pt>
                <c:pt idx="191">
                  <c:v>1235</c:v>
                </c:pt>
                <c:pt idx="192">
                  <c:v>1240</c:v>
                </c:pt>
                <c:pt idx="193">
                  <c:v>1245</c:v>
                </c:pt>
                <c:pt idx="194">
                  <c:v>1250</c:v>
                </c:pt>
                <c:pt idx="195">
                  <c:v>1255</c:v>
                </c:pt>
                <c:pt idx="196">
                  <c:v>1260</c:v>
                </c:pt>
                <c:pt idx="197">
                  <c:v>1265</c:v>
                </c:pt>
                <c:pt idx="198">
                  <c:v>1270</c:v>
                </c:pt>
                <c:pt idx="199">
                  <c:v>1275</c:v>
                </c:pt>
                <c:pt idx="200">
                  <c:v>1280</c:v>
                </c:pt>
                <c:pt idx="201">
                  <c:v>1285</c:v>
                </c:pt>
                <c:pt idx="202">
                  <c:v>1290</c:v>
                </c:pt>
                <c:pt idx="203">
                  <c:v>1295</c:v>
                </c:pt>
                <c:pt idx="204">
                  <c:v>1300</c:v>
                </c:pt>
                <c:pt idx="205">
                  <c:v>1305</c:v>
                </c:pt>
                <c:pt idx="206">
                  <c:v>1310</c:v>
                </c:pt>
                <c:pt idx="207">
                  <c:v>1315</c:v>
                </c:pt>
                <c:pt idx="208">
                  <c:v>1320</c:v>
                </c:pt>
                <c:pt idx="209">
                  <c:v>1325</c:v>
                </c:pt>
                <c:pt idx="210">
                  <c:v>1330</c:v>
                </c:pt>
                <c:pt idx="211">
                  <c:v>1335</c:v>
                </c:pt>
                <c:pt idx="212">
                  <c:v>1340</c:v>
                </c:pt>
                <c:pt idx="213">
                  <c:v>1345</c:v>
                </c:pt>
                <c:pt idx="214">
                  <c:v>1350</c:v>
                </c:pt>
                <c:pt idx="215">
                  <c:v>1355</c:v>
                </c:pt>
                <c:pt idx="216">
                  <c:v>1360</c:v>
                </c:pt>
                <c:pt idx="217">
                  <c:v>1365</c:v>
                </c:pt>
                <c:pt idx="218">
                  <c:v>1370</c:v>
                </c:pt>
                <c:pt idx="219">
                  <c:v>1375</c:v>
                </c:pt>
                <c:pt idx="220">
                  <c:v>1380</c:v>
                </c:pt>
                <c:pt idx="221">
                  <c:v>1385</c:v>
                </c:pt>
                <c:pt idx="222">
                  <c:v>1390</c:v>
                </c:pt>
                <c:pt idx="223">
                  <c:v>1395</c:v>
                </c:pt>
                <c:pt idx="224">
                  <c:v>1400</c:v>
                </c:pt>
                <c:pt idx="225">
                  <c:v>1405</c:v>
                </c:pt>
                <c:pt idx="226">
                  <c:v>1410</c:v>
                </c:pt>
                <c:pt idx="227">
                  <c:v>1415</c:v>
                </c:pt>
                <c:pt idx="228">
                  <c:v>1420</c:v>
                </c:pt>
                <c:pt idx="229">
                  <c:v>1425</c:v>
                </c:pt>
                <c:pt idx="230">
                  <c:v>1430</c:v>
                </c:pt>
                <c:pt idx="231">
                  <c:v>1435</c:v>
                </c:pt>
                <c:pt idx="232">
                  <c:v>1440</c:v>
                </c:pt>
                <c:pt idx="233">
                  <c:v>1445</c:v>
                </c:pt>
                <c:pt idx="234">
                  <c:v>1450</c:v>
                </c:pt>
                <c:pt idx="235">
                  <c:v>1455</c:v>
                </c:pt>
                <c:pt idx="236">
                  <c:v>1460</c:v>
                </c:pt>
                <c:pt idx="237">
                  <c:v>1465</c:v>
                </c:pt>
                <c:pt idx="238">
                  <c:v>1470</c:v>
                </c:pt>
                <c:pt idx="239">
                  <c:v>1475</c:v>
                </c:pt>
                <c:pt idx="240">
                  <c:v>1480</c:v>
                </c:pt>
              </c:numCache>
            </c:numRef>
          </c:xVal>
          <c:yVal>
            <c:numRef>
              <c:f>'Input spectra'!$E$2:$E$242</c:f>
              <c:numCache>
                <c:formatCode>General</c:formatCode>
                <c:ptCount val="24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1.02525581432813E-2</c:v>
                </c:pt>
                <c:pt idx="31">
                  <c:v>3.7041995252384698E-2</c:v>
                </c:pt>
                <c:pt idx="32">
                  <c:v>4.65114045031082E-2</c:v>
                </c:pt>
                <c:pt idx="33">
                  <c:v>3.7232236975025999E-2</c:v>
                </c:pt>
                <c:pt idx="34">
                  <c:v>4.3045384253137302E-2</c:v>
                </c:pt>
                <c:pt idx="35">
                  <c:v>6.6320556917622994E-2</c:v>
                </c:pt>
                <c:pt idx="36">
                  <c:v>0.109174868258426</c:v>
                </c:pt>
                <c:pt idx="37">
                  <c:v>0.167914866499874</c:v>
                </c:pt>
                <c:pt idx="38">
                  <c:v>0.29993097863275298</c:v>
                </c:pt>
                <c:pt idx="39">
                  <c:v>0.43983858708408002</c:v>
                </c:pt>
                <c:pt idx="40">
                  <c:v>0.71904464786952105</c:v>
                </c:pt>
                <c:pt idx="41">
                  <c:v>0.91379427616511899</c:v>
                </c:pt>
                <c:pt idx="42">
                  <c:v>0.97144873916076901</c:v>
                </c:pt>
                <c:pt idx="43">
                  <c:v>0.77303343190057805</c:v>
                </c:pt>
                <c:pt idx="44">
                  <c:v>0.54204195720570603</c:v>
                </c:pt>
                <c:pt idx="45">
                  <c:v>0.29675293250491402</c:v>
                </c:pt>
                <c:pt idx="46">
                  <c:v>0.14947011392503101</c:v>
                </c:pt>
                <c:pt idx="47">
                  <c:v>9.0666413653172503E-2</c:v>
                </c:pt>
                <c:pt idx="48">
                  <c:v>5.49470499279439E-2</c:v>
                </c:pt>
                <c:pt idx="49">
                  <c:v>3.6822472305034201E-2</c:v>
                </c:pt>
                <c:pt idx="50">
                  <c:v>3.3269917989121198E-2</c:v>
                </c:pt>
                <c:pt idx="51">
                  <c:v>3.80712780249415E-2</c:v>
                </c:pt>
                <c:pt idx="52">
                  <c:v>5.4552415934650697E-2</c:v>
                </c:pt>
                <c:pt idx="53">
                  <c:v>7.1033553844359998E-2</c:v>
                </c:pt>
                <c:pt idx="54">
                  <c:v>9.6018692266735206E-2</c:v>
                </c:pt>
                <c:pt idx="55">
                  <c:v>0.121497490357159</c:v>
                </c:pt>
                <c:pt idx="56">
                  <c:v>0.15049964331044899</c:v>
                </c:pt>
                <c:pt idx="57">
                  <c:v>0.18346260627341199</c:v>
                </c:pt>
                <c:pt idx="58">
                  <c:v>0.201686163871307</c:v>
                </c:pt>
                <c:pt idx="59">
                  <c:v>0.21580776160902301</c:v>
                </c:pt>
                <c:pt idx="60">
                  <c:v>0.22992935934674</c:v>
                </c:pt>
                <c:pt idx="61">
                  <c:v>0.24405095708445601</c:v>
                </c:pt>
                <c:pt idx="62">
                  <c:v>0.25817255482217299</c:v>
                </c:pt>
                <c:pt idx="63">
                  <c:v>0.26629634534526597</c:v>
                </c:pt>
                <c:pt idx="64">
                  <c:v>0.25886214388460799</c:v>
                </c:pt>
                <c:pt idx="65">
                  <c:v>0.251427942423949</c:v>
                </c:pt>
                <c:pt idx="66">
                  <c:v>0.24399374096328999</c:v>
                </c:pt>
                <c:pt idx="67">
                  <c:v>0.231010793892648</c:v>
                </c:pt>
                <c:pt idx="68">
                  <c:v>0.20085685665167699</c:v>
                </c:pt>
                <c:pt idx="69">
                  <c:v>0.17070291941070601</c:v>
                </c:pt>
                <c:pt idx="70">
                  <c:v>0.151403639033628</c:v>
                </c:pt>
                <c:pt idx="71">
                  <c:v>0.133350454699209</c:v>
                </c:pt>
                <c:pt idx="72">
                  <c:v>0.116398841477688</c:v>
                </c:pt>
                <c:pt idx="73">
                  <c:v>0.103569517308158</c:v>
                </c:pt>
                <c:pt idx="74">
                  <c:v>9.07401931386283E-2</c:v>
                </c:pt>
                <c:pt idx="75">
                  <c:v>7.8708920548853104E-2</c:v>
                </c:pt>
                <c:pt idx="76">
                  <c:v>6.8547108251118399E-2</c:v>
                </c:pt>
                <c:pt idx="77">
                  <c:v>5.8385295953383702E-2</c:v>
                </c:pt>
                <c:pt idx="78">
                  <c:v>4.5643459926013902E-2</c:v>
                </c:pt>
                <c:pt idx="79">
                  <c:v>3.1911528257157297E-2</c:v>
                </c:pt>
                <c:pt idx="80">
                  <c:v>2.2854325720199801E-2</c:v>
                </c:pt>
                <c:pt idx="81">
                  <c:v>1.4829818104979299E-2</c:v>
                </c:pt>
                <c:pt idx="82">
                  <c:v>6.8563433581368804E-3</c:v>
                </c:pt>
                <c:pt idx="83">
                  <c:v>1.69182261421705E-3</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numCache>
            </c:numRef>
          </c:yVal>
          <c:smooth val="1"/>
          <c:extLst>
            <c:ext xmlns:c16="http://schemas.microsoft.com/office/drawing/2014/chart" uri="{C3380CC4-5D6E-409C-BE32-E72D297353CC}">
              <c16:uniqueId val="{00000001-C786-47F8-842C-3B213419AF6B}"/>
            </c:ext>
          </c:extLst>
        </c:ser>
        <c:dLbls>
          <c:showLegendKey val="0"/>
          <c:showVal val="0"/>
          <c:showCatName val="0"/>
          <c:showSerName val="0"/>
          <c:showPercent val="0"/>
          <c:showBubbleSize val="0"/>
        </c:dLbls>
        <c:axId val="912737024"/>
        <c:axId val="912738008"/>
      </c:scatterChart>
      <c:valAx>
        <c:axId val="912737024"/>
        <c:scaling>
          <c:orientation val="minMax"/>
          <c:max val="1200"/>
          <c:min val="3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912738008"/>
        <c:crosses val="autoZero"/>
        <c:crossBetween val="midCat"/>
      </c:valAx>
      <c:valAx>
        <c:axId val="912738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91273702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a:t>Bottom luminophore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smoothMarker"/>
        <c:varyColors val="0"/>
        <c:ser>
          <c:idx val="0"/>
          <c:order val="0"/>
          <c:tx>
            <c:strRef>
              <c:f>'Input spectra'!$F$1</c:f>
              <c:strCache>
                <c:ptCount val="1"/>
                <c:pt idx="0">
                  <c:v>Selected absorption 3</c:v>
                </c:pt>
              </c:strCache>
            </c:strRef>
          </c:tx>
          <c:spPr>
            <a:ln w="19050" cap="rnd">
              <a:solidFill>
                <a:schemeClr val="accent1"/>
              </a:solidFill>
              <a:round/>
            </a:ln>
            <a:effectLst/>
          </c:spPr>
          <c:marker>
            <c:symbol val="none"/>
          </c:marker>
          <c:xVal>
            <c:numRef>
              <c:f>'Input spectra'!$A$2:$A$242</c:f>
              <c:numCache>
                <c:formatCode>General</c:formatCode>
                <c:ptCount val="241"/>
                <c:pt idx="0">
                  <c:v>280</c:v>
                </c:pt>
                <c:pt idx="1">
                  <c:v>285</c:v>
                </c:pt>
                <c:pt idx="2">
                  <c:v>290</c:v>
                </c:pt>
                <c:pt idx="3">
                  <c:v>295</c:v>
                </c:pt>
                <c:pt idx="4">
                  <c:v>300</c:v>
                </c:pt>
                <c:pt idx="5">
                  <c:v>305</c:v>
                </c:pt>
                <c:pt idx="6">
                  <c:v>310</c:v>
                </c:pt>
                <c:pt idx="7">
                  <c:v>315</c:v>
                </c:pt>
                <c:pt idx="8">
                  <c:v>320</c:v>
                </c:pt>
                <c:pt idx="9">
                  <c:v>325</c:v>
                </c:pt>
                <c:pt idx="10">
                  <c:v>330</c:v>
                </c:pt>
                <c:pt idx="11">
                  <c:v>335</c:v>
                </c:pt>
                <c:pt idx="12">
                  <c:v>340</c:v>
                </c:pt>
                <c:pt idx="13">
                  <c:v>345</c:v>
                </c:pt>
                <c:pt idx="14">
                  <c:v>350</c:v>
                </c:pt>
                <c:pt idx="15">
                  <c:v>355</c:v>
                </c:pt>
                <c:pt idx="16">
                  <c:v>360</c:v>
                </c:pt>
                <c:pt idx="17">
                  <c:v>365</c:v>
                </c:pt>
                <c:pt idx="18">
                  <c:v>370</c:v>
                </c:pt>
                <c:pt idx="19">
                  <c:v>375</c:v>
                </c:pt>
                <c:pt idx="20">
                  <c:v>380</c:v>
                </c:pt>
                <c:pt idx="21">
                  <c:v>385</c:v>
                </c:pt>
                <c:pt idx="22">
                  <c:v>390</c:v>
                </c:pt>
                <c:pt idx="23">
                  <c:v>395</c:v>
                </c:pt>
                <c:pt idx="24">
                  <c:v>400</c:v>
                </c:pt>
                <c:pt idx="25">
                  <c:v>405</c:v>
                </c:pt>
                <c:pt idx="26">
                  <c:v>410</c:v>
                </c:pt>
                <c:pt idx="27">
                  <c:v>415</c:v>
                </c:pt>
                <c:pt idx="28">
                  <c:v>420</c:v>
                </c:pt>
                <c:pt idx="29">
                  <c:v>425</c:v>
                </c:pt>
                <c:pt idx="30">
                  <c:v>430</c:v>
                </c:pt>
                <c:pt idx="31">
                  <c:v>435</c:v>
                </c:pt>
                <c:pt idx="32">
                  <c:v>440</c:v>
                </c:pt>
                <c:pt idx="33">
                  <c:v>445</c:v>
                </c:pt>
                <c:pt idx="34">
                  <c:v>450</c:v>
                </c:pt>
                <c:pt idx="35">
                  <c:v>455</c:v>
                </c:pt>
                <c:pt idx="36">
                  <c:v>460</c:v>
                </c:pt>
                <c:pt idx="37">
                  <c:v>465</c:v>
                </c:pt>
                <c:pt idx="38">
                  <c:v>470</c:v>
                </c:pt>
                <c:pt idx="39">
                  <c:v>475</c:v>
                </c:pt>
                <c:pt idx="40">
                  <c:v>480</c:v>
                </c:pt>
                <c:pt idx="41">
                  <c:v>485</c:v>
                </c:pt>
                <c:pt idx="42">
                  <c:v>490</c:v>
                </c:pt>
                <c:pt idx="43">
                  <c:v>495</c:v>
                </c:pt>
                <c:pt idx="44">
                  <c:v>500</c:v>
                </c:pt>
                <c:pt idx="45">
                  <c:v>505</c:v>
                </c:pt>
                <c:pt idx="46">
                  <c:v>510</c:v>
                </c:pt>
                <c:pt idx="47">
                  <c:v>515</c:v>
                </c:pt>
                <c:pt idx="48">
                  <c:v>520</c:v>
                </c:pt>
                <c:pt idx="49">
                  <c:v>525</c:v>
                </c:pt>
                <c:pt idx="50">
                  <c:v>530</c:v>
                </c:pt>
                <c:pt idx="51">
                  <c:v>535</c:v>
                </c:pt>
                <c:pt idx="52">
                  <c:v>540</c:v>
                </c:pt>
                <c:pt idx="53">
                  <c:v>545</c:v>
                </c:pt>
                <c:pt idx="54">
                  <c:v>550</c:v>
                </c:pt>
                <c:pt idx="55">
                  <c:v>555</c:v>
                </c:pt>
                <c:pt idx="56">
                  <c:v>560</c:v>
                </c:pt>
                <c:pt idx="57">
                  <c:v>565</c:v>
                </c:pt>
                <c:pt idx="58">
                  <c:v>570</c:v>
                </c:pt>
                <c:pt idx="59">
                  <c:v>575</c:v>
                </c:pt>
                <c:pt idx="60">
                  <c:v>580</c:v>
                </c:pt>
                <c:pt idx="61">
                  <c:v>585</c:v>
                </c:pt>
                <c:pt idx="62">
                  <c:v>590</c:v>
                </c:pt>
                <c:pt idx="63">
                  <c:v>595</c:v>
                </c:pt>
                <c:pt idx="64">
                  <c:v>600</c:v>
                </c:pt>
                <c:pt idx="65">
                  <c:v>605</c:v>
                </c:pt>
                <c:pt idx="66">
                  <c:v>610</c:v>
                </c:pt>
                <c:pt idx="67">
                  <c:v>615</c:v>
                </c:pt>
                <c:pt idx="68">
                  <c:v>620</c:v>
                </c:pt>
                <c:pt idx="69">
                  <c:v>625</c:v>
                </c:pt>
                <c:pt idx="70">
                  <c:v>630</c:v>
                </c:pt>
                <c:pt idx="71">
                  <c:v>635</c:v>
                </c:pt>
                <c:pt idx="72">
                  <c:v>640</c:v>
                </c:pt>
                <c:pt idx="73">
                  <c:v>645</c:v>
                </c:pt>
                <c:pt idx="74">
                  <c:v>650</c:v>
                </c:pt>
                <c:pt idx="75">
                  <c:v>655</c:v>
                </c:pt>
                <c:pt idx="76">
                  <c:v>660</c:v>
                </c:pt>
                <c:pt idx="77">
                  <c:v>665</c:v>
                </c:pt>
                <c:pt idx="78">
                  <c:v>670</c:v>
                </c:pt>
                <c:pt idx="79">
                  <c:v>675</c:v>
                </c:pt>
                <c:pt idx="80">
                  <c:v>680</c:v>
                </c:pt>
                <c:pt idx="81">
                  <c:v>685</c:v>
                </c:pt>
                <c:pt idx="82">
                  <c:v>690</c:v>
                </c:pt>
                <c:pt idx="83">
                  <c:v>695</c:v>
                </c:pt>
                <c:pt idx="84">
                  <c:v>700</c:v>
                </c:pt>
                <c:pt idx="85">
                  <c:v>705</c:v>
                </c:pt>
                <c:pt idx="86">
                  <c:v>710</c:v>
                </c:pt>
                <c:pt idx="87">
                  <c:v>715</c:v>
                </c:pt>
                <c:pt idx="88">
                  <c:v>720</c:v>
                </c:pt>
                <c:pt idx="89">
                  <c:v>725</c:v>
                </c:pt>
                <c:pt idx="90">
                  <c:v>730</c:v>
                </c:pt>
                <c:pt idx="91">
                  <c:v>735</c:v>
                </c:pt>
                <c:pt idx="92">
                  <c:v>740</c:v>
                </c:pt>
                <c:pt idx="93">
                  <c:v>745</c:v>
                </c:pt>
                <c:pt idx="94">
                  <c:v>750</c:v>
                </c:pt>
                <c:pt idx="95">
                  <c:v>755</c:v>
                </c:pt>
                <c:pt idx="96">
                  <c:v>760</c:v>
                </c:pt>
                <c:pt idx="97">
                  <c:v>765</c:v>
                </c:pt>
                <c:pt idx="98">
                  <c:v>770</c:v>
                </c:pt>
                <c:pt idx="99">
                  <c:v>775</c:v>
                </c:pt>
                <c:pt idx="100">
                  <c:v>780</c:v>
                </c:pt>
                <c:pt idx="101">
                  <c:v>785</c:v>
                </c:pt>
                <c:pt idx="102">
                  <c:v>790</c:v>
                </c:pt>
                <c:pt idx="103">
                  <c:v>795</c:v>
                </c:pt>
                <c:pt idx="104">
                  <c:v>800</c:v>
                </c:pt>
                <c:pt idx="105">
                  <c:v>805</c:v>
                </c:pt>
                <c:pt idx="106">
                  <c:v>810</c:v>
                </c:pt>
                <c:pt idx="107">
                  <c:v>815</c:v>
                </c:pt>
                <c:pt idx="108">
                  <c:v>820</c:v>
                </c:pt>
                <c:pt idx="109">
                  <c:v>825</c:v>
                </c:pt>
                <c:pt idx="110">
                  <c:v>830</c:v>
                </c:pt>
                <c:pt idx="111">
                  <c:v>835</c:v>
                </c:pt>
                <c:pt idx="112">
                  <c:v>840</c:v>
                </c:pt>
                <c:pt idx="113">
                  <c:v>845</c:v>
                </c:pt>
                <c:pt idx="114">
                  <c:v>850</c:v>
                </c:pt>
                <c:pt idx="115">
                  <c:v>855</c:v>
                </c:pt>
                <c:pt idx="116">
                  <c:v>860</c:v>
                </c:pt>
                <c:pt idx="117">
                  <c:v>865</c:v>
                </c:pt>
                <c:pt idx="118">
                  <c:v>870</c:v>
                </c:pt>
                <c:pt idx="119">
                  <c:v>875</c:v>
                </c:pt>
                <c:pt idx="120">
                  <c:v>880</c:v>
                </c:pt>
                <c:pt idx="121">
                  <c:v>885</c:v>
                </c:pt>
                <c:pt idx="122">
                  <c:v>890</c:v>
                </c:pt>
                <c:pt idx="123">
                  <c:v>895</c:v>
                </c:pt>
                <c:pt idx="124">
                  <c:v>900</c:v>
                </c:pt>
                <c:pt idx="125">
                  <c:v>905</c:v>
                </c:pt>
                <c:pt idx="126">
                  <c:v>910</c:v>
                </c:pt>
                <c:pt idx="127">
                  <c:v>915</c:v>
                </c:pt>
                <c:pt idx="128">
                  <c:v>920</c:v>
                </c:pt>
                <c:pt idx="129">
                  <c:v>925</c:v>
                </c:pt>
                <c:pt idx="130">
                  <c:v>930</c:v>
                </c:pt>
                <c:pt idx="131">
                  <c:v>935</c:v>
                </c:pt>
                <c:pt idx="132">
                  <c:v>940</c:v>
                </c:pt>
                <c:pt idx="133">
                  <c:v>945</c:v>
                </c:pt>
                <c:pt idx="134">
                  <c:v>950</c:v>
                </c:pt>
                <c:pt idx="135">
                  <c:v>955</c:v>
                </c:pt>
                <c:pt idx="136">
                  <c:v>960</c:v>
                </c:pt>
                <c:pt idx="137">
                  <c:v>965</c:v>
                </c:pt>
                <c:pt idx="138">
                  <c:v>970</c:v>
                </c:pt>
                <c:pt idx="139">
                  <c:v>975</c:v>
                </c:pt>
                <c:pt idx="140">
                  <c:v>980</c:v>
                </c:pt>
                <c:pt idx="141">
                  <c:v>985</c:v>
                </c:pt>
                <c:pt idx="142">
                  <c:v>990</c:v>
                </c:pt>
                <c:pt idx="143">
                  <c:v>995</c:v>
                </c:pt>
                <c:pt idx="144">
                  <c:v>1000</c:v>
                </c:pt>
                <c:pt idx="145">
                  <c:v>1005</c:v>
                </c:pt>
                <c:pt idx="146">
                  <c:v>1010</c:v>
                </c:pt>
                <c:pt idx="147">
                  <c:v>1015</c:v>
                </c:pt>
                <c:pt idx="148">
                  <c:v>1020</c:v>
                </c:pt>
                <c:pt idx="149">
                  <c:v>1025</c:v>
                </c:pt>
                <c:pt idx="150">
                  <c:v>1030</c:v>
                </c:pt>
                <c:pt idx="151">
                  <c:v>1035</c:v>
                </c:pt>
                <c:pt idx="152">
                  <c:v>1040</c:v>
                </c:pt>
                <c:pt idx="153">
                  <c:v>1045</c:v>
                </c:pt>
                <c:pt idx="154">
                  <c:v>1050</c:v>
                </c:pt>
                <c:pt idx="155">
                  <c:v>1055</c:v>
                </c:pt>
                <c:pt idx="156">
                  <c:v>1060</c:v>
                </c:pt>
                <c:pt idx="157">
                  <c:v>1065</c:v>
                </c:pt>
                <c:pt idx="158">
                  <c:v>1070</c:v>
                </c:pt>
                <c:pt idx="159">
                  <c:v>1075</c:v>
                </c:pt>
                <c:pt idx="160">
                  <c:v>1080</c:v>
                </c:pt>
                <c:pt idx="161">
                  <c:v>1085</c:v>
                </c:pt>
                <c:pt idx="162">
                  <c:v>1090</c:v>
                </c:pt>
                <c:pt idx="163">
                  <c:v>1095</c:v>
                </c:pt>
                <c:pt idx="164">
                  <c:v>1100</c:v>
                </c:pt>
                <c:pt idx="165">
                  <c:v>1105</c:v>
                </c:pt>
                <c:pt idx="166">
                  <c:v>1110</c:v>
                </c:pt>
                <c:pt idx="167">
                  <c:v>1115</c:v>
                </c:pt>
                <c:pt idx="168">
                  <c:v>1120</c:v>
                </c:pt>
                <c:pt idx="169">
                  <c:v>1125</c:v>
                </c:pt>
                <c:pt idx="170">
                  <c:v>1130</c:v>
                </c:pt>
                <c:pt idx="171">
                  <c:v>1135</c:v>
                </c:pt>
                <c:pt idx="172">
                  <c:v>1140</c:v>
                </c:pt>
                <c:pt idx="173">
                  <c:v>1145</c:v>
                </c:pt>
                <c:pt idx="174">
                  <c:v>1150</c:v>
                </c:pt>
                <c:pt idx="175">
                  <c:v>1155</c:v>
                </c:pt>
                <c:pt idx="176">
                  <c:v>1160</c:v>
                </c:pt>
                <c:pt idx="177">
                  <c:v>1165</c:v>
                </c:pt>
                <c:pt idx="178">
                  <c:v>1170</c:v>
                </c:pt>
                <c:pt idx="179">
                  <c:v>1175</c:v>
                </c:pt>
                <c:pt idx="180">
                  <c:v>1180</c:v>
                </c:pt>
                <c:pt idx="181">
                  <c:v>1185</c:v>
                </c:pt>
                <c:pt idx="182">
                  <c:v>1190</c:v>
                </c:pt>
                <c:pt idx="183">
                  <c:v>1195</c:v>
                </c:pt>
                <c:pt idx="184">
                  <c:v>1200</c:v>
                </c:pt>
                <c:pt idx="185">
                  <c:v>1205</c:v>
                </c:pt>
                <c:pt idx="186">
                  <c:v>1210</c:v>
                </c:pt>
                <c:pt idx="187">
                  <c:v>1215</c:v>
                </c:pt>
                <c:pt idx="188">
                  <c:v>1220</c:v>
                </c:pt>
                <c:pt idx="189">
                  <c:v>1225</c:v>
                </c:pt>
                <c:pt idx="190">
                  <c:v>1230</c:v>
                </c:pt>
                <c:pt idx="191">
                  <c:v>1235</c:v>
                </c:pt>
                <c:pt idx="192">
                  <c:v>1240</c:v>
                </c:pt>
                <c:pt idx="193">
                  <c:v>1245</c:v>
                </c:pt>
                <c:pt idx="194">
                  <c:v>1250</c:v>
                </c:pt>
                <c:pt idx="195">
                  <c:v>1255</c:v>
                </c:pt>
                <c:pt idx="196">
                  <c:v>1260</c:v>
                </c:pt>
                <c:pt idx="197">
                  <c:v>1265</c:v>
                </c:pt>
                <c:pt idx="198">
                  <c:v>1270</c:v>
                </c:pt>
                <c:pt idx="199">
                  <c:v>1275</c:v>
                </c:pt>
                <c:pt idx="200">
                  <c:v>1280</c:v>
                </c:pt>
                <c:pt idx="201">
                  <c:v>1285</c:v>
                </c:pt>
                <c:pt idx="202">
                  <c:v>1290</c:v>
                </c:pt>
                <c:pt idx="203">
                  <c:v>1295</c:v>
                </c:pt>
                <c:pt idx="204">
                  <c:v>1300</c:v>
                </c:pt>
                <c:pt idx="205">
                  <c:v>1305</c:v>
                </c:pt>
                <c:pt idx="206">
                  <c:v>1310</c:v>
                </c:pt>
                <c:pt idx="207">
                  <c:v>1315</c:v>
                </c:pt>
                <c:pt idx="208">
                  <c:v>1320</c:v>
                </c:pt>
                <c:pt idx="209">
                  <c:v>1325</c:v>
                </c:pt>
                <c:pt idx="210">
                  <c:v>1330</c:v>
                </c:pt>
                <c:pt idx="211">
                  <c:v>1335</c:v>
                </c:pt>
                <c:pt idx="212">
                  <c:v>1340</c:v>
                </c:pt>
                <c:pt idx="213">
                  <c:v>1345</c:v>
                </c:pt>
                <c:pt idx="214">
                  <c:v>1350</c:v>
                </c:pt>
                <c:pt idx="215">
                  <c:v>1355</c:v>
                </c:pt>
                <c:pt idx="216">
                  <c:v>1360</c:v>
                </c:pt>
                <c:pt idx="217">
                  <c:v>1365</c:v>
                </c:pt>
                <c:pt idx="218">
                  <c:v>1370</c:v>
                </c:pt>
                <c:pt idx="219">
                  <c:v>1375</c:v>
                </c:pt>
                <c:pt idx="220">
                  <c:v>1380</c:v>
                </c:pt>
                <c:pt idx="221">
                  <c:v>1385</c:v>
                </c:pt>
                <c:pt idx="222">
                  <c:v>1390</c:v>
                </c:pt>
                <c:pt idx="223">
                  <c:v>1395</c:v>
                </c:pt>
                <c:pt idx="224">
                  <c:v>1400</c:v>
                </c:pt>
                <c:pt idx="225">
                  <c:v>1405</c:v>
                </c:pt>
                <c:pt idx="226">
                  <c:v>1410</c:v>
                </c:pt>
                <c:pt idx="227">
                  <c:v>1415</c:v>
                </c:pt>
                <c:pt idx="228">
                  <c:v>1420</c:v>
                </c:pt>
                <c:pt idx="229">
                  <c:v>1425</c:v>
                </c:pt>
                <c:pt idx="230">
                  <c:v>1430</c:v>
                </c:pt>
                <c:pt idx="231">
                  <c:v>1435</c:v>
                </c:pt>
                <c:pt idx="232">
                  <c:v>1440</c:v>
                </c:pt>
                <c:pt idx="233">
                  <c:v>1445</c:v>
                </c:pt>
                <c:pt idx="234">
                  <c:v>1450</c:v>
                </c:pt>
                <c:pt idx="235">
                  <c:v>1455</c:v>
                </c:pt>
                <c:pt idx="236">
                  <c:v>1460</c:v>
                </c:pt>
                <c:pt idx="237">
                  <c:v>1465</c:v>
                </c:pt>
                <c:pt idx="238">
                  <c:v>1470</c:v>
                </c:pt>
                <c:pt idx="239">
                  <c:v>1475</c:v>
                </c:pt>
                <c:pt idx="240">
                  <c:v>1480</c:v>
                </c:pt>
              </c:numCache>
            </c:numRef>
          </c:xVal>
          <c:yVal>
            <c:numRef>
              <c:f>'Input spectra'!$F$2:$F$242</c:f>
              <c:numCache>
                <c:formatCode>General</c:formatCode>
                <c:ptCount val="241"/>
                <c:pt idx="0">
                  <c:v>5.7773780552323503E-2</c:v>
                </c:pt>
                <c:pt idx="1">
                  <c:v>6.1833668394879603E-2</c:v>
                </c:pt>
                <c:pt idx="2">
                  <c:v>6.5893556237435799E-2</c:v>
                </c:pt>
                <c:pt idx="3">
                  <c:v>6.9953444079992003E-2</c:v>
                </c:pt>
                <c:pt idx="4">
                  <c:v>7.4013331922548206E-2</c:v>
                </c:pt>
                <c:pt idx="5">
                  <c:v>7.8073219765104299E-2</c:v>
                </c:pt>
                <c:pt idx="6">
                  <c:v>8.2133107607660502E-2</c:v>
                </c:pt>
                <c:pt idx="7">
                  <c:v>8.6046677258532697E-2</c:v>
                </c:pt>
                <c:pt idx="8">
                  <c:v>8.8148797457951997E-2</c:v>
                </c:pt>
                <c:pt idx="9">
                  <c:v>9.0250917657371296E-2</c:v>
                </c:pt>
                <c:pt idx="10">
                  <c:v>9.2353037856790596E-2</c:v>
                </c:pt>
                <c:pt idx="11">
                  <c:v>9.4455158056210006E-2</c:v>
                </c:pt>
                <c:pt idx="12">
                  <c:v>9.5092024539877404E-2</c:v>
                </c:pt>
                <c:pt idx="13">
                  <c:v>9.5092024539877404E-2</c:v>
                </c:pt>
                <c:pt idx="14">
                  <c:v>9.3256498283472294E-2</c:v>
                </c:pt>
                <c:pt idx="15">
                  <c:v>8.38474742520844E-2</c:v>
                </c:pt>
                <c:pt idx="16">
                  <c:v>7.4438450220696506E-2</c:v>
                </c:pt>
                <c:pt idx="17">
                  <c:v>6.5029426189308501E-2</c:v>
                </c:pt>
                <c:pt idx="18">
                  <c:v>5.6751956016071102E-2</c:v>
                </c:pt>
                <c:pt idx="19">
                  <c:v>5.1342778600126898E-2</c:v>
                </c:pt>
                <c:pt idx="20">
                  <c:v>4.5933601184182701E-2</c:v>
                </c:pt>
                <c:pt idx="21">
                  <c:v>4.0524423768238602E-2</c:v>
                </c:pt>
                <c:pt idx="22">
                  <c:v>3.5115246352294398E-2</c:v>
                </c:pt>
                <c:pt idx="23">
                  <c:v>2.9706068936350201E-2</c:v>
                </c:pt>
                <c:pt idx="24">
                  <c:v>2.4296891520406101E-2</c:v>
                </c:pt>
                <c:pt idx="25">
                  <c:v>2.42231678873931E-2</c:v>
                </c:pt>
                <c:pt idx="26">
                  <c:v>2.9979950079790499E-2</c:v>
                </c:pt>
                <c:pt idx="27">
                  <c:v>3.5736732272187897E-2</c:v>
                </c:pt>
                <c:pt idx="28">
                  <c:v>4.1493514464585303E-2</c:v>
                </c:pt>
                <c:pt idx="29">
                  <c:v>4.7250296656982702E-2</c:v>
                </c:pt>
                <c:pt idx="30">
                  <c:v>5.30070788493801E-2</c:v>
                </c:pt>
                <c:pt idx="31">
                  <c:v>6.2131578947368399E-2</c:v>
                </c:pt>
                <c:pt idx="32">
                  <c:v>7.3350877192982403E-2</c:v>
                </c:pt>
                <c:pt idx="33">
                  <c:v>8.4570175438596407E-2</c:v>
                </c:pt>
                <c:pt idx="34">
                  <c:v>9.5789473684210397E-2</c:v>
                </c:pt>
                <c:pt idx="35">
                  <c:v>0.11358801552999701</c:v>
                </c:pt>
                <c:pt idx="36">
                  <c:v>0.152002051131784</c:v>
                </c:pt>
                <c:pt idx="37">
                  <c:v>0.19041608673357199</c:v>
                </c:pt>
                <c:pt idx="38">
                  <c:v>0.22883012233535899</c:v>
                </c:pt>
                <c:pt idx="39">
                  <c:v>0.28266411727214702</c:v>
                </c:pt>
                <c:pt idx="40">
                  <c:v>0.33700871043127201</c:v>
                </c:pt>
                <c:pt idx="41">
                  <c:v>0.38218334953028799</c:v>
                </c:pt>
                <c:pt idx="42">
                  <c:v>0.44637158161826801</c:v>
                </c:pt>
                <c:pt idx="43">
                  <c:v>0.59879134543645796</c:v>
                </c:pt>
                <c:pt idx="44">
                  <c:v>0.77055458841084001</c:v>
                </c:pt>
                <c:pt idx="45">
                  <c:v>0.90323761000462999</c:v>
                </c:pt>
                <c:pt idx="46">
                  <c:v>0.98814883433688405</c:v>
                </c:pt>
                <c:pt idx="47">
                  <c:v>0.87060035126935997</c:v>
                </c:pt>
                <c:pt idx="48">
                  <c:v>0.69869202226345195</c:v>
                </c:pt>
                <c:pt idx="49">
                  <c:v>0.46916630855178498</c:v>
                </c:pt>
                <c:pt idx="50">
                  <c:v>0.26558420580317099</c:v>
                </c:pt>
                <c:pt idx="51">
                  <c:v>0.19748309901286301</c:v>
                </c:pt>
                <c:pt idx="52">
                  <c:v>0.129381992222555</c:v>
                </c:pt>
                <c:pt idx="53">
                  <c:v>6.1280885432247301E-2</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numCache>
            </c:numRef>
          </c:yVal>
          <c:smooth val="1"/>
          <c:extLst>
            <c:ext xmlns:c16="http://schemas.microsoft.com/office/drawing/2014/chart" uri="{C3380CC4-5D6E-409C-BE32-E72D297353CC}">
              <c16:uniqueId val="{00000000-574C-4415-84B3-E4D2177F515C}"/>
            </c:ext>
          </c:extLst>
        </c:ser>
        <c:ser>
          <c:idx val="1"/>
          <c:order val="1"/>
          <c:tx>
            <c:strRef>
              <c:f>'Input spectra'!$G$1</c:f>
              <c:strCache>
                <c:ptCount val="1"/>
                <c:pt idx="0">
                  <c:v>Selected emission 3</c:v>
                </c:pt>
              </c:strCache>
            </c:strRef>
          </c:tx>
          <c:spPr>
            <a:ln w="19050" cap="rnd">
              <a:solidFill>
                <a:schemeClr val="accent2"/>
              </a:solidFill>
              <a:round/>
            </a:ln>
            <a:effectLst/>
          </c:spPr>
          <c:marker>
            <c:symbol val="none"/>
          </c:marker>
          <c:xVal>
            <c:numRef>
              <c:f>'Input spectra'!$A$2:$A$242</c:f>
              <c:numCache>
                <c:formatCode>General</c:formatCode>
                <c:ptCount val="241"/>
                <c:pt idx="0">
                  <c:v>280</c:v>
                </c:pt>
                <c:pt idx="1">
                  <c:v>285</c:v>
                </c:pt>
                <c:pt idx="2">
                  <c:v>290</c:v>
                </c:pt>
                <c:pt idx="3">
                  <c:v>295</c:v>
                </c:pt>
                <c:pt idx="4">
                  <c:v>300</c:v>
                </c:pt>
                <c:pt idx="5">
                  <c:v>305</c:v>
                </c:pt>
                <c:pt idx="6">
                  <c:v>310</c:v>
                </c:pt>
                <c:pt idx="7">
                  <c:v>315</c:v>
                </c:pt>
                <c:pt idx="8">
                  <c:v>320</c:v>
                </c:pt>
                <c:pt idx="9">
                  <c:v>325</c:v>
                </c:pt>
                <c:pt idx="10">
                  <c:v>330</c:v>
                </c:pt>
                <c:pt idx="11">
                  <c:v>335</c:v>
                </c:pt>
                <c:pt idx="12">
                  <c:v>340</c:v>
                </c:pt>
                <c:pt idx="13">
                  <c:v>345</c:v>
                </c:pt>
                <c:pt idx="14">
                  <c:v>350</c:v>
                </c:pt>
                <c:pt idx="15">
                  <c:v>355</c:v>
                </c:pt>
                <c:pt idx="16">
                  <c:v>360</c:v>
                </c:pt>
                <c:pt idx="17">
                  <c:v>365</c:v>
                </c:pt>
                <c:pt idx="18">
                  <c:v>370</c:v>
                </c:pt>
                <c:pt idx="19">
                  <c:v>375</c:v>
                </c:pt>
                <c:pt idx="20">
                  <c:v>380</c:v>
                </c:pt>
                <c:pt idx="21">
                  <c:v>385</c:v>
                </c:pt>
                <c:pt idx="22">
                  <c:v>390</c:v>
                </c:pt>
                <c:pt idx="23">
                  <c:v>395</c:v>
                </c:pt>
                <c:pt idx="24">
                  <c:v>400</c:v>
                </c:pt>
                <c:pt idx="25">
                  <c:v>405</c:v>
                </c:pt>
                <c:pt idx="26">
                  <c:v>410</c:v>
                </c:pt>
                <c:pt idx="27">
                  <c:v>415</c:v>
                </c:pt>
                <c:pt idx="28">
                  <c:v>420</c:v>
                </c:pt>
                <c:pt idx="29">
                  <c:v>425</c:v>
                </c:pt>
                <c:pt idx="30">
                  <c:v>430</c:v>
                </c:pt>
                <c:pt idx="31">
                  <c:v>435</c:v>
                </c:pt>
                <c:pt idx="32">
                  <c:v>440</c:v>
                </c:pt>
                <c:pt idx="33">
                  <c:v>445</c:v>
                </c:pt>
                <c:pt idx="34">
                  <c:v>450</c:v>
                </c:pt>
                <c:pt idx="35">
                  <c:v>455</c:v>
                </c:pt>
                <c:pt idx="36">
                  <c:v>460</c:v>
                </c:pt>
                <c:pt idx="37">
                  <c:v>465</c:v>
                </c:pt>
                <c:pt idx="38">
                  <c:v>470</c:v>
                </c:pt>
                <c:pt idx="39">
                  <c:v>475</c:v>
                </c:pt>
                <c:pt idx="40">
                  <c:v>480</c:v>
                </c:pt>
                <c:pt idx="41">
                  <c:v>485</c:v>
                </c:pt>
                <c:pt idx="42">
                  <c:v>490</c:v>
                </c:pt>
                <c:pt idx="43">
                  <c:v>495</c:v>
                </c:pt>
                <c:pt idx="44">
                  <c:v>500</c:v>
                </c:pt>
                <c:pt idx="45">
                  <c:v>505</c:v>
                </c:pt>
                <c:pt idx="46">
                  <c:v>510</c:v>
                </c:pt>
                <c:pt idx="47">
                  <c:v>515</c:v>
                </c:pt>
                <c:pt idx="48">
                  <c:v>520</c:v>
                </c:pt>
                <c:pt idx="49">
                  <c:v>525</c:v>
                </c:pt>
                <c:pt idx="50">
                  <c:v>530</c:v>
                </c:pt>
                <c:pt idx="51">
                  <c:v>535</c:v>
                </c:pt>
                <c:pt idx="52">
                  <c:v>540</c:v>
                </c:pt>
                <c:pt idx="53">
                  <c:v>545</c:v>
                </c:pt>
                <c:pt idx="54">
                  <c:v>550</c:v>
                </c:pt>
                <c:pt idx="55">
                  <c:v>555</c:v>
                </c:pt>
                <c:pt idx="56">
                  <c:v>560</c:v>
                </c:pt>
                <c:pt idx="57">
                  <c:v>565</c:v>
                </c:pt>
                <c:pt idx="58">
                  <c:v>570</c:v>
                </c:pt>
                <c:pt idx="59">
                  <c:v>575</c:v>
                </c:pt>
                <c:pt idx="60">
                  <c:v>580</c:v>
                </c:pt>
                <c:pt idx="61">
                  <c:v>585</c:v>
                </c:pt>
                <c:pt idx="62">
                  <c:v>590</c:v>
                </c:pt>
                <c:pt idx="63">
                  <c:v>595</c:v>
                </c:pt>
                <c:pt idx="64">
                  <c:v>600</c:v>
                </c:pt>
                <c:pt idx="65">
                  <c:v>605</c:v>
                </c:pt>
                <c:pt idx="66">
                  <c:v>610</c:v>
                </c:pt>
                <c:pt idx="67">
                  <c:v>615</c:v>
                </c:pt>
                <c:pt idx="68">
                  <c:v>620</c:v>
                </c:pt>
                <c:pt idx="69">
                  <c:v>625</c:v>
                </c:pt>
                <c:pt idx="70">
                  <c:v>630</c:v>
                </c:pt>
                <c:pt idx="71">
                  <c:v>635</c:v>
                </c:pt>
                <c:pt idx="72">
                  <c:v>640</c:v>
                </c:pt>
                <c:pt idx="73">
                  <c:v>645</c:v>
                </c:pt>
                <c:pt idx="74">
                  <c:v>650</c:v>
                </c:pt>
                <c:pt idx="75">
                  <c:v>655</c:v>
                </c:pt>
                <c:pt idx="76">
                  <c:v>660</c:v>
                </c:pt>
                <c:pt idx="77">
                  <c:v>665</c:v>
                </c:pt>
                <c:pt idx="78">
                  <c:v>670</c:v>
                </c:pt>
                <c:pt idx="79">
                  <c:v>675</c:v>
                </c:pt>
                <c:pt idx="80">
                  <c:v>680</c:v>
                </c:pt>
                <c:pt idx="81">
                  <c:v>685</c:v>
                </c:pt>
                <c:pt idx="82">
                  <c:v>690</c:v>
                </c:pt>
                <c:pt idx="83">
                  <c:v>695</c:v>
                </c:pt>
                <c:pt idx="84">
                  <c:v>700</c:v>
                </c:pt>
                <c:pt idx="85">
                  <c:v>705</c:v>
                </c:pt>
                <c:pt idx="86">
                  <c:v>710</c:v>
                </c:pt>
                <c:pt idx="87">
                  <c:v>715</c:v>
                </c:pt>
                <c:pt idx="88">
                  <c:v>720</c:v>
                </c:pt>
                <c:pt idx="89">
                  <c:v>725</c:v>
                </c:pt>
                <c:pt idx="90">
                  <c:v>730</c:v>
                </c:pt>
                <c:pt idx="91">
                  <c:v>735</c:v>
                </c:pt>
                <c:pt idx="92">
                  <c:v>740</c:v>
                </c:pt>
                <c:pt idx="93">
                  <c:v>745</c:v>
                </c:pt>
                <c:pt idx="94">
                  <c:v>750</c:v>
                </c:pt>
                <c:pt idx="95">
                  <c:v>755</c:v>
                </c:pt>
                <c:pt idx="96">
                  <c:v>760</c:v>
                </c:pt>
                <c:pt idx="97">
                  <c:v>765</c:v>
                </c:pt>
                <c:pt idx="98">
                  <c:v>770</c:v>
                </c:pt>
                <c:pt idx="99">
                  <c:v>775</c:v>
                </c:pt>
                <c:pt idx="100">
                  <c:v>780</c:v>
                </c:pt>
                <c:pt idx="101">
                  <c:v>785</c:v>
                </c:pt>
                <c:pt idx="102">
                  <c:v>790</c:v>
                </c:pt>
                <c:pt idx="103">
                  <c:v>795</c:v>
                </c:pt>
                <c:pt idx="104">
                  <c:v>800</c:v>
                </c:pt>
                <c:pt idx="105">
                  <c:v>805</c:v>
                </c:pt>
                <c:pt idx="106">
                  <c:v>810</c:v>
                </c:pt>
                <c:pt idx="107">
                  <c:v>815</c:v>
                </c:pt>
                <c:pt idx="108">
                  <c:v>820</c:v>
                </c:pt>
                <c:pt idx="109">
                  <c:v>825</c:v>
                </c:pt>
                <c:pt idx="110">
                  <c:v>830</c:v>
                </c:pt>
                <c:pt idx="111">
                  <c:v>835</c:v>
                </c:pt>
                <c:pt idx="112">
                  <c:v>840</c:v>
                </c:pt>
                <c:pt idx="113">
                  <c:v>845</c:v>
                </c:pt>
                <c:pt idx="114">
                  <c:v>850</c:v>
                </c:pt>
                <c:pt idx="115">
                  <c:v>855</c:v>
                </c:pt>
                <c:pt idx="116">
                  <c:v>860</c:v>
                </c:pt>
                <c:pt idx="117">
                  <c:v>865</c:v>
                </c:pt>
                <c:pt idx="118">
                  <c:v>870</c:v>
                </c:pt>
                <c:pt idx="119">
                  <c:v>875</c:v>
                </c:pt>
                <c:pt idx="120">
                  <c:v>880</c:v>
                </c:pt>
                <c:pt idx="121">
                  <c:v>885</c:v>
                </c:pt>
                <c:pt idx="122">
                  <c:v>890</c:v>
                </c:pt>
                <c:pt idx="123">
                  <c:v>895</c:v>
                </c:pt>
                <c:pt idx="124">
                  <c:v>900</c:v>
                </c:pt>
                <c:pt idx="125">
                  <c:v>905</c:v>
                </c:pt>
                <c:pt idx="126">
                  <c:v>910</c:v>
                </c:pt>
                <c:pt idx="127">
                  <c:v>915</c:v>
                </c:pt>
                <c:pt idx="128">
                  <c:v>920</c:v>
                </c:pt>
                <c:pt idx="129">
                  <c:v>925</c:v>
                </c:pt>
                <c:pt idx="130">
                  <c:v>930</c:v>
                </c:pt>
                <c:pt idx="131">
                  <c:v>935</c:v>
                </c:pt>
                <c:pt idx="132">
                  <c:v>940</c:v>
                </c:pt>
                <c:pt idx="133">
                  <c:v>945</c:v>
                </c:pt>
                <c:pt idx="134">
                  <c:v>950</c:v>
                </c:pt>
                <c:pt idx="135">
                  <c:v>955</c:v>
                </c:pt>
                <c:pt idx="136">
                  <c:v>960</c:v>
                </c:pt>
                <c:pt idx="137">
                  <c:v>965</c:v>
                </c:pt>
                <c:pt idx="138">
                  <c:v>970</c:v>
                </c:pt>
                <c:pt idx="139">
                  <c:v>975</c:v>
                </c:pt>
                <c:pt idx="140">
                  <c:v>980</c:v>
                </c:pt>
                <c:pt idx="141">
                  <c:v>985</c:v>
                </c:pt>
                <c:pt idx="142">
                  <c:v>990</c:v>
                </c:pt>
                <c:pt idx="143">
                  <c:v>995</c:v>
                </c:pt>
                <c:pt idx="144">
                  <c:v>1000</c:v>
                </c:pt>
                <c:pt idx="145">
                  <c:v>1005</c:v>
                </c:pt>
                <c:pt idx="146">
                  <c:v>1010</c:v>
                </c:pt>
                <c:pt idx="147">
                  <c:v>1015</c:v>
                </c:pt>
                <c:pt idx="148">
                  <c:v>1020</c:v>
                </c:pt>
                <c:pt idx="149">
                  <c:v>1025</c:v>
                </c:pt>
                <c:pt idx="150">
                  <c:v>1030</c:v>
                </c:pt>
                <c:pt idx="151">
                  <c:v>1035</c:v>
                </c:pt>
                <c:pt idx="152">
                  <c:v>1040</c:v>
                </c:pt>
                <c:pt idx="153">
                  <c:v>1045</c:v>
                </c:pt>
                <c:pt idx="154">
                  <c:v>1050</c:v>
                </c:pt>
                <c:pt idx="155">
                  <c:v>1055</c:v>
                </c:pt>
                <c:pt idx="156">
                  <c:v>1060</c:v>
                </c:pt>
                <c:pt idx="157">
                  <c:v>1065</c:v>
                </c:pt>
                <c:pt idx="158">
                  <c:v>1070</c:v>
                </c:pt>
                <c:pt idx="159">
                  <c:v>1075</c:v>
                </c:pt>
                <c:pt idx="160">
                  <c:v>1080</c:v>
                </c:pt>
                <c:pt idx="161">
                  <c:v>1085</c:v>
                </c:pt>
                <c:pt idx="162">
                  <c:v>1090</c:v>
                </c:pt>
                <c:pt idx="163">
                  <c:v>1095</c:v>
                </c:pt>
                <c:pt idx="164">
                  <c:v>1100</c:v>
                </c:pt>
                <c:pt idx="165">
                  <c:v>1105</c:v>
                </c:pt>
                <c:pt idx="166">
                  <c:v>1110</c:v>
                </c:pt>
                <c:pt idx="167">
                  <c:v>1115</c:v>
                </c:pt>
                <c:pt idx="168">
                  <c:v>1120</c:v>
                </c:pt>
                <c:pt idx="169">
                  <c:v>1125</c:v>
                </c:pt>
                <c:pt idx="170">
                  <c:v>1130</c:v>
                </c:pt>
                <c:pt idx="171">
                  <c:v>1135</c:v>
                </c:pt>
                <c:pt idx="172">
                  <c:v>1140</c:v>
                </c:pt>
                <c:pt idx="173">
                  <c:v>1145</c:v>
                </c:pt>
                <c:pt idx="174">
                  <c:v>1150</c:v>
                </c:pt>
                <c:pt idx="175">
                  <c:v>1155</c:v>
                </c:pt>
                <c:pt idx="176">
                  <c:v>1160</c:v>
                </c:pt>
                <c:pt idx="177">
                  <c:v>1165</c:v>
                </c:pt>
                <c:pt idx="178">
                  <c:v>1170</c:v>
                </c:pt>
                <c:pt idx="179">
                  <c:v>1175</c:v>
                </c:pt>
                <c:pt idx="180">
                  <c:v>1180</c:v>
                </c:pt>
                <c:pt idx="181">
                  <c:v>1185</c:v>
                </c:pt>
                <c:pt idx="182">
                  <c:v>1190</c:v>
                </c:pt>
                <c:pt idx="183">
                  <c:v>1195</c:v>
                </c:pt>
                <c:pt idx="184">
                  <c:v>1200</c:v>
                </c:pt>
                <c:pt idx="185">
                  <c:v>1205</c:v>
                </c:pt>
                <c:pt idx="186">
                  <c:v>1210</c:v>
                </c:pt>
                <c:pt idx="187">
                  <c:v>1215</c:v>
                </c:pt>
                <c:pt idx="188">
                  <c:v>1220</c:v>
                </c:pt>
                <c:pt idx="189">
                  <c:v>1225</c:v>
                </c:pt>
                <c:pt idx="190">
                  <c:v>1230</c:v>
                </c:pt>
                <c:pt idx="191">
                  <c:v>1235</c:v>
                </c:pt>
                <c:pt idx="192">
                  <c:v>1240</c:v>
                </c:pt>
                <c:pt idx="193">
                  <c:v>1245</c:v>
                </c:pt>
                <c:pt idx="194">
                  <c:v>1250</c:v>
                </c:pt>
                <c:pt idx="195">
                  <c:v>1255</c:v>
                </c:pt>
                <c:pt idx="196">
                  <c:v>1260</c:v>
                </c:pt>
                <c:pt idx="197">
                  <c:v>1265</c:v>
                </c:pt>
                <c:pt idx="198">
                  <c:v>1270</c:v>
                </c:pt>
                <c:pt idx="199">
                  <c:v>1275</c:v>
                </c:pt>
                <c:pt idx="200">
                  <c:v>1280</c:v>
                </c:pt>
                <c:pt idx="201">
                  <c:v>1285</c:v>
                </c:pt>
                <c:pt idx="202">
                  <c:v>1290</c:v>
                </c:pt>
                <c:pt idx="203">
                  <c:v>1295</c:v>
                </c:pt>
                <c:pt idx="204">
                  <c:v>1300</c:v>
                </c:pt>
                <c:pt idx="205">
                  <c:v>1305</c:v>
                </c:pt>
                <c:pt idx="206">
                  <c:v>1310</c:v>
                </c:pt>
                <c:pt idx="207">
                  <c:v>1315</c:v>
                </c:pt>
                <c:pt idx="208">
                  <c:v>1320</c:v>
                </c:pt>
                <c:pt idx="209">
                  <c:v>1325</c:v>
                </c:pt>
                <c:pt idx="210">
                  <c:v>1330</c:v>
                </c:pt>
                <c:pt idx="211">
                  <c:v>1335</c:v>
                </c:pt>
                <c:pt idx="212">
                  <c:v>1340</c:v>
                </c:pt>
                <c:pt idx="213">
                  <c:v>1345</c:v>
                </c:pt>
                <c:pt idx="214">
                  <c:v>1350</c:v>
                </c:pt>
                <c:pt idx="215">
                  <c:v>1355</c:v>
                </c:pt>
                <c:pt idx="216">
                  <c:v>1360</c:v>
                </c:pt>
                <c:pt idx="217">
                  <c:v>1365</c:v>
                </c:pt>
                <c:pt idx="218">
                  <c:v>1370</c:v>
                </c:pt>
                <c:pt idx="219">
                  <c:v>1375</c:v>
                </c:pt>
                <c:pt idx="220">
                  <c:v>1380</c:v>
                </c:pt>
                <c:pt idx="221">
                  <c:v>1385</c:v>
                </c:pt>
                <c:pt idx="222">
                  <c:v>1390</c:v>
                </c:pt>
                <c:pt idx="223">
                  <c:v>1395</c:v>
                </c:pt>
                <c:pt idx="224">
                  <c:v>1400</c:v>
                </c:pt>
                <c:pt idx="225">
                  <c:v>1405</c:v>
                </c:pt>
                <c:pt idx="226">
                  <c:v>1410</c:v>
                </c:pt>
                <c:pt idx="227">
                  <c:v>1415</c:v>
                </c:pt>
                <c:pt idx="228">
                  <c:v>1420</c:v>
                </c:pt>
                <c:pt idx="229">
                  <c:v>1425</c:v>
                </c:pt>
                <c:pt idx="230">
                  <c:v>1430</c:v>
                </c:pt>
                <c:pt idx="231">
                  <c:v>1435</c:v>
                </c:pt>
                <c:pt idx="232">
                  <c:v>1440</c:v>
                </c:pt>
                <c:pt idx="233">
                  <c:v>1445</c:v>
                </c:pt>
                <c:pt idx="234">
                  <c:v>1450</c:v>
                </c:pt>
                <c:pt idx="235">
                  <c:v>1455</c:v>
                </c:pt>
                <c:pt idx="236">
                  <c:v>1460</c:v>
                </c:pt>
                <c:pt idx="237">
                  <c:v>1465</c:v>
                </c:pt>
                <c:pt idx="238">
                  <c:v>1470</c:v>
                </c:pt>
                <c:pt idx="239">
                  <c:v>1475</c:v>
                </c:pt>
                <c:pt idx="240">
                  <c:v>1480</c:v>
                </c:pt>
              </c:numCache>
            </c:numRef>
          </c:xVal>
          <c:yVal>
            <c:numRef>
              <c:f>'Input spectra'!$G$2:$G$242</c:f>
              <c:numCache>
                <c:formatCode>General</c:formatCode>
                <c:ptCount val="24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3.80411974203482E-2</c:v>
                </c:pt>
                <c:pt idx="48">
                  <c:v>9.0978920011550196E-2</c:v>
                </c:pt>
                <c:pt idx="49">
                  <c:v>0.143916642602752</c:v>
                </c:pt>
                <c:pt idx="50">
                  <c:v>0.318805227131299</c:v>
                </c:pt>
                <c:pt idx="51">
                  <c:v>0.50212176783422102</c:v>
                </c:pt>
                <c:pt idx="52">
                  <c:v>0.71087108013937295</c:v>
                </c:pt>
                <c:pt idx="53">
                  <c:v>0.93905036524413599</c:v>
                </c:pt>
                <c:pt idx="54">
                  <c:v>0.97347174163783101</c:v>
                </c:pt>
                <c:pt idx="55">
                  <c:v>0.88557262819367399</c:v>
                </c:pt>
                <c:pt idx="56">
                  <c:v>0.78286128269655997</c:v>
                </c:pt>
                <c:pt idx="57">
                  <c:v>0.71165942194768494</c:v>
                </c:pt>
                <c:pt idx="58">
                  <c:v>0.64045756119881103</c:v>
                </c:pt>
                <c:pt idx="59">
                  <c:v>0.55889355007865904</c:v>
                </c:pt>
                <c:pt idx="60">
                  <c:v>0.45024226533822898</c:v>
                </c:pt>
                <c:pt idx="61">
                  <c:v>0.34159098059779802</c:v>
                </c:pt>
                <c:pt idx="62">
                  <c:v>0.288647383815405</c:v>
                </c:pt>
                <c:pt idx="63">
                  <c:v>0.23627364315892099</c:v>
                </c:pt>
                <c:pt idx="64">
                  <c:v>0.18389990250243801</c:v>
                </c:pt>
                <c:pt idx="65">
                  <c:v>0.142359537572254</c:v>
                </c:pt>
                <c:pt idx="66">
                  <c:v>0.126094797687861</c:v>
                </c:pt>
                <c:pt idx="67">
                  <c:v>0.109830057803468</c:v>
                </c:pt>
                <c:pt idx="68">
                  <c:v>9.3565317919075394E-2</c:v>
                </c:pt>
                <c:pt idx="69">
                  <c:v>7.7300578034682293E-2</c:v>
                </c:pt>
                <c:pt idx="70">
                  <c:v>6.10358381502892E-2</c:v>
                </c:pt>
                <c:pt idx="71">
                  <c:v>4.4771098265896099E-2</c:v>
                </c:pt>
                <c:pt idx="72">
                  <c:v>2.8506358381502998E-2</c:v>
                </c:pt>
                <c:pt idx="73">
                  <c:v>1.2241618497109899E-2</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numCache>
            </c:numRef>
          </c:yVal>
          <c:smooth val="1"/>
          <c:extLst>
            <c:ext xmlns:c16="http://schemas.microsoft.com/office/drawing/2014/chart" uri="{C3380CC4-5D6E-409C-BE32-E72D297353CC}">
              <c16:uniqueId val="{00000001-574C-4415-84B3-E4D2177F515C}"/>
            </c:ext>
          </c:extLst>
        </c:ser>
        <c:dLbls>
          <c:showLegendKey val="0"/>
          <c:showVal val="0"/>
          <c:showCatName val="0"/>
          <c:showSerName val="0"/>
          <c:showPercent val="0"/>
          <c:showBubbleSize val="0"/>
        </c:dLbls>
        <c:axId val="932548032"/>
        <c:axId val="932540816"/>
      </c:scatterChart>
      <c:valAx>
        <c:axId val="932548032"/>
        <c:scaling>
          <c:orientation val="minMax"/>
          <c:max val="1200"/>
          <c:min val="3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932540816"/>
        <c:crosses val="autoZero"/>
        <c:crossBetween val="midCat"/>
      </c:valAx>
      <c:valAx>
        <c:axId val="932540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9325480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a:t>Absorption and light input spectra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smoothMarker"/>
        <c:varyColors val="0"/>
        <c:ser>
          <c:idx val="0"/>
          <c:order val="0"/>
          <c:tx>
            <c:strRef>
              <c:f>'Initial absorption'!$H$1</c:f>
              <c:strCache>
                <c:ptCount val="1"/>
                <c:pt idx="0">
                  <c:v>Absorption probability by luminophore 1 and waveguide</c:v>
                </c:pt>
              </c:strCache>
            </c:strRef>
          </c:tx>
          <c:spPr>
            <a:ln w="19050" cap="rnd">
              <a:solidFill>
                <a:schemeClr val="accent1"/>
              </a:solidFill>
              <a:round/>
            </a:ln>
            <a:effectLst/>
          </c:spPr>
          <c:marker>
            <c:symbol val="none"/>
          </c:marker>
          <c:xVal>
            <c:numRef>
              <c:f>'Initial absorption'!$A$2:$A$152</c:f>
              <c:numCache>
                <c:formatCode>General</c:formatCode>
                <c:ptCount val="151"/>
                <c:pt idx="0">
                  <c:v>280</c:v>
                </c:pt>
                <c:pt idx="1">
                  <c:v>285</c:v>
                </c:pt>
                <c:pt idx="2">
                  <c:v>290</c:v>
                </c:pt>
                <c:pt idx="3">
                  <c:v>295</c:v>
                </c:pt>
                <c:pt idx="4">
                  <c:v>300</c:v>
                </c:pt>
                <c:pt idx="5">
                  <c:v>305</c:v>
                </c:pt>
                <c:pt idx="6">
                  <c:v>310</c:v>
                </c:pt>
                <c:pt idx="7">
                  <c:v>315</c:v>
                </c:pt>
                <c:pt idx="8">
                  <c:v>320</c:v>
                </c:pt>
                <c:pt idx="9">
                  <c:v>325</c:v>
                </c:pt>
                <c:pt idx="10">
                  <c:v>330</c:v>
                </c:pt>
                <c:pt idx="11">
                  <c:v>335</c:v>
                </c:pt>
                <c:pt idx="12">
                  <c:v>340</c:v>
                </c:pt>
                <c:pt idx="13">
                  <c:v>345</c:v>
                </c:pt>
                <c:pt idx="14">
                  <c:v>350</c:v>
                </c:pt>
                <c:pt idx="15">
                  <c:v>355</c:v>
                </c:pt>
                <c:pt idx="16">
                  <c:v>360</c:v>
                </c:pt>
                <c:pt idx="17">
                  <c:v>365</c:v>
                </c:pt>
                <c:pt idx="18">
                  <c:v>370</c:v>
                </c:pt>
                <c:pt idx="19">
                  <c:v>375</c:v>
                </c:pt>
                <c:pt idx="20">
                  <c:v>380</c:v>
                </c:pt>
                <c:pt idx="21">
                  <c:v>385</c:v>
                </c:pt>
                <c:pt idx="22">
                  <c:v>390</c:v>
                </c:pt>
                <c:pt idx="23">
                  <c:v>395</c:v>
                </c:pt>
                <c:pt idx="24">
                  <c:v>400</c:v>
                </c:pt>
                <c:pt idx="25">
                  <c:v>405</c:v>
                </c:pt>
                <c:pt idx="26">
                  <c:v>410</c:v>
                </c:pt>
                <c:pt idx="27">
                  <c:v>415</c:v>
                </c:pt>
                <c:pt idx="28">
                  <c:v>420</c:v>
                </c:pt>
                <c:pt idx="29">
                  <c:v>425</c:v>
                </c:pt>
                <c:pt idx="30">
                  <c:v>430</c:v>
                </c:pt>
                <c:pt idx="31">
                  <c:v>435</c:v>
                </c:pt>
                <c:pt idx="32">
                  <c:v>440</c:v>
                </c:pt>
                <c:pt idx="33">
                  <c:v>445</c:v>
                </c:pt>
                <c:pt idx="34">
                  <c:v>450</c:v>
                </c:pt>
                <c:pt idx="35">
                  <c:v>455</c:v>
                </c:pt>
                <c:pt idx="36">
                  <c:v>460</c:v>
                </c:pt>
                <c:pt idx="37">
                  <c:v>465</c:v>
                </c:pt>
                <c:pt idx="38">
                  <c:v>470</c:v>
                </c:pt>
                <c:pt idx="39">
                  <c:v>475</c:v>
                </c:pt>
                <c:pt idx="40">
                  <c:v>480</c:v>
                </c:pt>
                <c:pt idx="41">
                  <c:v>485</c:v>
                </c:pt>
                <c:pt idx="42">
                  <c:v>490</c:v>
                </c:pt>
                <c:pt idx="43">
                  <c:v>495</c:v>
                </c:pt>
                <c:pt idx="44">
                  <c:v>500</c:v>
                </c:pt>
                <c:pt idx="45">
                  <c:v>505</c:v>
                </c:pt>
                <c:pt idx="46">
                  <c:v>510</c:v>
                </c:pt>
                <c:pt idx="47">
                  <c:v>515</c:v>
                </c:pt>
                <c:pt idx="48">
                  <c:v>520</c:v>
                </c:pt>
                <c:pt idx="49">
                  <c:v>525</c:v>
                </c:pt>
                <c:pt idx="50">
                  <c:v>530</c:v>
                </c:pt>
                <c:pt idx="51">
                  <c:v>535</c:v>
                </c:pt>
                <c:pt idx="52">
                  <c:v>540</c:v>
                </c:pt>
                <c:pt idx="53">
                  <c:v>545</c:v>
                </c:pt>
                <c:pt idx="54">
                  <c:v>550</c:v>
                </c:pt>
                <c:pt idx="55">
                  <c:v>555</c:v>
                </c:pt>
                <c:pt idx="56">
                  <c:v>560</c:v>
                </c:pt>
                <c:pt idx="57">
                  <c:v>565</c:v>
                </c:pt>
                <c:pt idx="58">
                  <c:v>570</c:v>
                </c:pt>
                <c:pt idx="59">
                  <c:v>575</c:v>
                </c:pt>
                <c:pt idx="60">
                  <c:v>580</c:v>
                </c:pt>
                <c:pt idx="61">
                  <c:v>585</c:v>
                </c:pt>
                <c:pt idx="62">
                  <c:v>590</c:v>
                </c:pt>
                <c:pt idx="63">
                  <c:v>595</c:v>
                </c:pt>
                <c:pt idx="64">
                  <c:v>600</c:v>
                </c:pt>
                <c:pt idx="65">
                  <c:v>605</c:v>
                </c:pt>
                <c:pt idx="66">
                  <c:v>610</c:v>
                </c:pt>
                <c:pt idx="67">
                  <c:v>615</c:v>
                </c:pt>
                <c:pt idx="68">
                  <c:v>620</c:v>
                </c:pt>
                <c:pt idx="69">
                  <c:v>625</c:v>
                </c:pt>
                <c:pt idx="70">
                  <c:v>630</c:v>
                </c:pt>
                <c:pt idx="71">
                  <c:v>635</c:v>
                </c:pt>
                <c:pt idx="72">
                  <c:v>640</c:v>
                </c:pt>
                <c:pt idx="73">
                  <c:v>645</c:v>
                </c:pt>
                <c:pt idx="74">
                  <c:v>650</c:v>
                </c:pt>
                <c:pt idx="75">
                  <c:v>655</c:v>
                </c:pt>
                <c:pt idx="76">
                  <c:v>660</c:v>
                </c:pt>
                <c:pt idx="77">
                  <c:v>665</c:v>
                </c:pt>
                <c:pt idx="78">
                  <c:v>670</c:v>
                </c:pt>
                <c:pt idx="79">
                  <c:v>675</c:v>
                </c:pt>
                <c:pt idx="80">
                  <c:v>680</c:v>
                </c:pt>
                <c:pt idx="81">
                  <c:v>685</c:v>
                </c:pt>
                <c:pt idx="82">
                  <c:v>690</c:v>
                </c:pt>
                <c:pt idx="83">
                  <c:v>695</c:v>
                </c:pt>
                <c:pt idx="84">
                  <c:v>700</c:v>
                </c:pt>
                <c:pt idx="85">
                  <c:v>705</c:v>
                </c:pt>
                <c:pt idx="86">
                  <c:v>710</c:v>
                </c:pt>
                <c:pt idx="87">
                  <c:v>715</c:v>
                </c:pt>
                <c:pt idx="88">
                  <c:v>720</c:v>
                </c:pt>
                <c:pt idx="89">
                  <c:v>725</c:v>
                </c:pt>
                <c:pt idx="90">
                  <c:v>730</c:v>
                </c:pt>
                <c:pt idx="91">
                  <c:v>735</c:v>
                </c:pt>
                <c:pt idx="92">
                  <c:v>740</c:v>
                </c:pt>
                <c:pt idx="93">
                  <c:v>745</c:v>
                </c:pt>
                <c:pt idx="94">
                  <c:v>750</c:v>
                </c:pt>
                <c:pt idx="95">
                  <c:v>755</c:v>
                </c:pt>
                <c:pt idx="96">
                  <c:v>760</c:v>
                </c:pt>
                <c:pt idx="97">
                  <c:v>765</c:v>
                </c:pt>
                <c:pt idx="98">
                  <c:v>770</c:v>
                </c:pt>
                <c:pt idx="99">
                  <c:v>775</c:v>
                </c:pt>
                <c:pt idx="100">
                  <c:v>780</c:v>
                </c:pt>
                <c:pt idx="101">
                  <c:v>785</c:v>
                </c:pt>
                <c:pt idx="102">
                  <c:v>790</c:v>
                </c:pt>
                <c:pt idx="103">
                  <c:v>795</c:v>
                </c:pt>
                <c:pt idx="104">
                  <c:v>800</c:v>
                </c:pt>
                <c:pt idx="105">
                  <c:v>805</c:v>
                </c:pt>
                <c:pt idx="106">
                  <c:v>810</c:v>
                </c:pt>
                <c:pt idx="107">
                  <c:v>815</c:v>
                </c:pt>
                <c:pt idx="108">
                  <c:v>820</c:v>
                </c:pt>
                <c:pt idx="109">
                  <c:v>825</c:v>
                </c:pt>
                <c:pt idx="110">
                  <c:v>830</c:v>
                </c:pt>
                <c:pt idx="111">
                  <c:v>835</c:v>
                </c:pt>
                <c:pt idx="112">
                  <c:v>840</c:v>
                </c:pt>
                <c:pt idx="113">
                  <c:v>845</c:v>
                </c:pt>
                <c:pt idx="114">
                  <c:v>850</c:v>
                </c:pt>
                <c:pt idx="115">
                  <c:v>855</c:v>
                </c:pt>
                <c:pt idx="116">
                  <c:v>860</c:v>
                </c:pt>
                <c:pt idx="117">
                  <c:v>865</c:v>
                </c:pt>
                <c:pt idx="118">
                  <c:v>870</c:v>
                </c:pt>
                <c:pt idx="119">
                  <c:v>875</c:v>
                </c:pt>
                <c:pt idx="120">
                  <c:v>880</c:v>
                </c:pt>
                <c:pt idx="121">
                  <c:v>885</c:v>
                </c:pt>
                <c:pt idx="122">
                  <c:v>890</c:v>
                </c:pt>
                <c:pt idx="123">
                  <c:v>895</c:v>
                </c:pt>
                <c:pt idx="124">
                  <c:v>900</c:v>
                </c:pt>
                <c:pt idx="125">
                  <c:v>905</c:v>
                </c:pt>
                <c:pt idx="126">
                  <c:v>910</c:v>
                </c:pt>
                <c:pt idx="127">
                  <c:v>915</c:v>
                </c:pt>
                <c:pt idx="128">
                  <c:v>920</c:v>
                </c:pt>
                <c:pt idx="129">
                  <c:v>925</c:v>
                </c:pt>
                <c:pt idx="130">
                  <c:v>930</c:v>
                </c:pt>
                <c:pt idx="131">
                  <c:v>935</c:v>
                </c:pt>
                <c:pt idx="132">
                  <c:v>940</c:v>
                </c:pt>
                <c:pt idx="133">
                  <c:v>945</c:v>
                </c:pt>
                <c:pt idx="134">
                  <c:v>950</c:v>
                </c:pt>
                <c:pt idx="135">
                  <c:v>955</c:v>
                </c:pt>
                <c:pt idx="136">
                  <c:v>960</c:v>
                </c:pt>
                <c:pt idx="137">
                  <c:v>965</c:v>
                </c:pt>
                <c:pt idx="138">
                  <c:v>970</c:v>
                </c:pt>
                <c:pt idx="139">
                  <c:v>975</c:v>
                </c:pt>
                <c:pt idx="140">
                  <c:v>980</c:v>
                </c:pt>
                <c:pt idx="141">
                  <c:v>985</c:v>
                </c:pt>
                <c:pt idx="142">
                  <c:v>990</c:v>
                </c:pt>
                <c:pt idx="143">
                  <c:v>995</c:v>
                </c:pt>
                <c:pt idx="144">
                  <c:v>1000</c:v>
                </c:pt>
                <c:pt idx="145">
                  <c:v>1005</c:v>
                </c:pt>
                <c:pt idx="146">
                  <c:v>1010</c:v>
                </c:pt>
                <c:pt idx="147">
                  <c:v>1015</c:v>
                </c:pt>
                <c:pt idx="148">
                  <c:v>1020</c:v>
                </c:pt>
                <c:pt idx="149">
                  <c:v>1025</c:v>
                </c:pt>
                <c:pt idx="150">
                  <c:v>1030</c:v>
                </c:pt>
              </c:numCache>
            </c:numRef>
          </c:xVal>
          <c:yVal>
            <c:numRef>
              <c:f>'Initial absorption'!$H$2:$H$152</c:f>
              <c:numCache>
                <c:formatCode>0.0000</c:formatCode>
                <c:ptCount val="151"/>
                <c:pt idx="0">
                  <c:v>0.99810479913478645</c:v>
                </c:pt>
                <c:pt idx="1">
                  <c:v>0.99763459340441907</c:v>
                </c:pt>
                <c:pt idx="2">
                  <c:v>0.99704772804555075</c:v>
                </c:pt>
                <c:pt idx="3">
                  <c:v>0.9963152594106609</c:v>
                </c:pt>
                <c:pt idx="4">
                  <c:v>0.99540106283560315</c:v>
                </c:pt>
                <c:pt idx="5">
                  <c:v>0.99444158992654197</c:v>
                </c:pt>
                <c:pt idx="6">
                  <c:v>0.99337951533012891</c:v>
                </c:pt>
                <c:pt idx="7">
                  <c:v>0.99216915083563839</c:v>
                </c:pt>
                <c:pt idx="8">
                  <c:v>0.99074985050273279</c:v>
                </c:pt>
                <c:pt idx="9">
                  <c:v>0.9890806720008144</c:v>
                </c:pt>
                <c:pt idx="10">
                  <c:v>0.98713685431797527</c:v>
                </c:pt>
                <c:pt idx="11">
                  <c:v>0.9848413425966499</c:v>
                </c:pt>
                <c:pt idx="12">
                  <c:v>0.98212617423948778</c:v>
                </c:pt>
                <c:pt idx="13">
                  <c:v>0.97900312239886023</c:v>
                </c:pt>
                <c:pt idx="14">
                  <c:v>0.97538832260446839</c:v>
                </c:pt>
                <c:pt idx="15">
                  <c:v>0.97115120277746259</c:v>
                </c:pt>
                <c:pt idx="16">
                  <c:v>0.96618462497244573</c:v>
                </c:pt>
                <c:pt idx="17">
                  <c:v>0.96041575655949174</c:v>
                </c:pt>
                <c:pt idx="18">
                  <c:v>0.95367692306187102</c:v>
                </c:pt>
                <c:pt idx="19">
                  <c:v>0.9457908685247246</c:v>
                </c:pt>
                <c:pt idx="20">
                  <c:v>0.93656228969356581</c:v>
                </c:pt>
                <c:pt idx="21">
                  <c:v>0.92585549381020604</c:v>
                </c:pt>
                <c:pt idx="22">
                  <c:v>0.91345407130138456</c:v>
                </c:pt>
                <c:pt idx="23">
                  <c:v>0.89897838478912329</c:v>
                </c:pt>
                <c:pt idx="24">
                  <c:v>0.88005924093258925</c:v>
                </c:pt>
                <c:pt idx="25">
                  <c:v>0.86643974858755013</c:v>
                </c:pt>
                <c:pt idx="26">
                  <c:v>0.84139897944649189</c:v>
                </c:pt>
                <c:pt idx="27">
                  <c:v>0.81022039748905827</c:v>
                </c:pt>
                <c:pt idx="28">
                  <c:v>0.78137161311149972</c:v>
                </c:pt>
                <c:pt idx="29">
                  <c:v>0.75767234775528081</c:v>
                </c:pt>
                <c:pt idx="30">
                  <c:v>0.71910686362054965</c:v>
                </c:pt>
                <c:pt idx="31">
                  <c:v>0.68221081646757131</c:v>
                </c:pt>
                <c:pt idx="32">
                  <c:v>0.65076552768660356</c:v>
                </c:pt>
                <c:pt idx="33">
                  <c:v>0.61765419565489488</c:v>
                </c:pt>
                <c:pt idx="34">
                  <c:v>0.58858174684903641</c:v>
                </c:pt>
                <c:pt idx="35">
                  <c:v>0.5572987146656061</c:v>
                </c:pt>
                <c:pt idx="36">
                  <c:v>0.52363701285560005</c:v>
                </c:pt>
                <c:pt idx="37">
                  <c:v>0.49119793451526061</c:v>
                </c:pt>
                <c:pt idx="38">
                  <c:v>0.45889416919871806</c:v>
                </c:pt>
                <c:pt idx="39">
                  <c:v>0.42524088384511627</c:v>
                </c:pt>
                <c:pt idx="40">
                  <c:v>0.38986211066384846</c:v>
                </c:pt>
                <c:pt idx="41">
                  <c:v>0.35230562936689924</c:v>
                </c:pt>
                <c:pt idx="42">
                  <c:v>0.31451238816491733</c:v>
                </c:pt>
                <c:pt idx="43">
                  <c:v>0.27565655076925843</c:v>
                </c:pt>
                <c:pt idx="44">
                  <c:v>0.24652296583770472</c:v>
                </c:pt>
                <c:pt idx="45">
                  <c:v>0.22303184098603057</c:v>
                </c:pt>
                <c:pt idx="46">
                  <c:v>0.19885605093192715</c:v>
                </c:pt>
                <c:pt idx="47">
                  <c:v>0.17395953788188012</c:v>
                </c:pt>
                <c:pt idx="48">
                  <c:v>0.15396605369970251</c:v>
                </c:pt>
                <c:pt idx="49">
                  <c:v>0.13967234616976199</c:v>
                </c:pt>
                <c:pt idx="50">
                  <c:v>0.12513714705919987</c:v>
                </c:pt>
                <c:pt idx="51">
                  <c:v>0.11035637637803564</c:v>
                </c:pt>
                <c:pt idx="52">
                  <c:v>9.6994959910199019E-2</c:v>
                </c:pt>
                <c:pt idx="53">
                  <c:v>8.6979692439471901E-2</c:v>
                </c:pt>
                <c:pt idx="54">
                  <c:v>7.6848894882163621E-2</c:v>
                </c:pt>
                <c:pt idx="55">
                  <c:v>6.6605686835956912E-2</c:v>
                </c:pt>
                <c:pt idx="56">
                  <c:v>5.624882100339601E-2</c:v>
                </c:pt>
                <c:pt idx="57">
                  <c:v>4.5777036247117042E-2</c:v>
                </c:pt>
                <c:pt idx="58">
                  <c:v>3.5189057436279536E-2</c:v>
                </c:pt>
                <c:pt idx="59">
                  <c:v>2.6276307731511239E-2</c:v>
                </c:pt>
                <c:pt idx="60">
                  <c:v>2.616114620931409E-2</c:v>
                </c:pt>
                <c:pt idx="61">
                  <c:v>2.6126747259668237E-2</c:v>
                </c:pt>
                <c:pt idx="62">
                  <c:v>2.6094086004694206E-2</c:v>
                </c:pt>
                <c:pt idx="63">
                  <c:v>2.606142365434394E-2</c:v>
                </c:pt>
                <c:pt idx="64">
                  <c:v>2.6028760208580692E-2</c:v>
                </c:pt>
                <c:pt idx="65">
                  <c:v>2.5996095667367825E-2</c:v>
                </c:pt>
                <c:pt idx="66">
                  <c:v>2.5963430030668477E-2</c:v>
                </c:pt>
                <c:pt idx="67">
                  <c:v>2.5902368043077217E-2</c:v>
                </c:pt>
                <c:pt idx="68">
                  <c:v>2.5744408511178207E-2</c:v>
                </c:pt>
                <c:pt idx="69">
                  <c:v>2.5586423364584165E-2</c:v>
                </c:pt>
                <c:pt idx="70">
                  <c:v>2.5428412599141526E-2</c:v>
                </c:pt>
                <c:pt idx="71">
                  <c:v>2.5270376210695944E-2</c:v>
                </c:pt>
                <c:pt idx="72">
                  <c:v>2.51123141950923E-2</c:v>
                </c:pt>
                <c:pt idx="73">
                  <c:v>2.4954226548174918E-2</c:v>
                </c:pt>
                <c:pt idx="74">
                  <c:v>2.4796113265787345E-2</c:v>
                </c:pt>
                <c:pt idx="75">
                  <c:v>2.4637974343772795E-2</c:v>
                </c:pt>
                <c:pt idx="76">
                  <c:v>2.4479809777973371E-2</c:v>
                </c:pt>
                <c:pt idx="77">
                  <c:v>2.4321619564230623E-2</c:v>
                </c:pt>
                <c:pt idx="78">
                  <c:v>2.4091340261338967E-2</c:v>
                </c:pt>
                <c:pt idx="79">
                  <c:v>2.386056677417181E-2</c:v>
                </c:pt>
                <c:pt idx="80">
                  <c:v>2.3629738715911563E-2</c:v>
                </c:pt>
                <c:pt idx="81">
                  <c:v>2.3398856073653773E-2</c:v>
                </c:pt>
                <c:pt idx="82">
                  <c:v>2.3167918834490764E-2</c:v>
                </c:pt>
                <c:pt idx="83">
                  <c:v>2.2936926985512085E-2</c:v>
                </c:pt>
                <c:pt idx="84">
                  <c:v>2.28543581224534E-2</c:v>
                </c:pt>
                <c:pt idx="85">
                  <c:v>2.2778625945303665E-2</c:v>
                </c:pt>
                <c:pt idx="86">
                  <c:v>2.2702887898647495E-2</c:v>
                </c:pt>
                <c:pt idx="87">
                  <c:v>2.2627143982029918E-2</c:v>
                </c:pt>
                <c:pt idx="88">
                  <c:v>2.2551394194996077E-2</c:v>
                </c:pt>
                <c:pt idx="89">
                  <c:v>2.2475638537090892E-2</c:v>
                </c:pt>
                <c:pt idx="90">
                  <c:v>2.2504793357914998E-2</c:v>
                </c:pt>
                <c:pt idx="91">
                  <c:v>2.2543142177152919E-2</c:v>
                </c:pt>
                <c:pt idx="92">
                  <c:v>2.2581489491900864E-2</c:v>
                </c:pt>
                <c:pt idx="93">
                  <c:v>2.261983530221745E-2</c:v>
                </c:pt>
                <c:pt idx="94">
                  <c:v>2.2658179608162077E-2</c:v>
                </c:pt>
                <c:pt idx="95">
                  <c:v>2.2696522409793474E-2</c:v>
                </c:pt>
                <c:pt idx="96">
                  <c:v>2.2686494904500365E-2</c:v>
                </c:pt>
                <c:pt idx="97">
                  <c:v>2.262295877998588E-2</c:v>
                </c:pt>
                <c:pt idx="98">
                  <c:v>2.2559418524924824E-2</c:v>
                </c:pt>
                <c:pt idx="99">
                  <c:v>2.2495874139048411E-2</c:v>
                </c:pt>
                <c:pt idx="100">
                  <c:v>2.2432325622088078E-2</c:v>
                </c:pt>
                <c:pt idx="101">
                  <c:v>2.2368772973775486E-2</c:v>
                </c:pt>
                <c:pt idx="102">
                  <c:v>2.2305216193841848E-2</c:v>
                </c:pt>
                <c:pt idx="103">
                  <c:v>2.2307024114422647E-2</c:v>
                </c:pt>
                <c:pt idx="104">
                  <c:v>2.2452326567468983E-2</c:v>
                </c:pt>
                <c:pt idx="105">
                  <c:v>2.259760742600303E-2</c:v>
                </c:pt>
                <c:pt idx="106">
                  <c:v>2.2742866693234332E-2</c:v>
                </c:pt>
                <c:pt idx="107">
                  <c:v>2.2888104372371654E-2</c:v>
                </c:pt>
                <c:pt idx="108">
                  <c:v>2.303332046662343E-2</c:v>
                </c:pt>
                <c:pt idx="109">
                  <c:v>2.3178514979197318E-2</c:v>
                </c:pt>
                <c:pt idx="110">
                  <c:v>2.3140598315157246E-2</c:v>
                </c:pt>
                <c:pt idx="111">
                  <c:v>2.3047092278028813E-2</c:v>
                </c:pt>
                <c:pt idx="112">
                  <c:v>2.2953577290401483E-2</c:v>
                </c:pt>
                <c:pt idx="113">
                  <c:v>2.2860053351418608E-2</c:v>
                </c:pt>
                <c:pt idx="114">
                  <c:v>2.2766520460223205E-2</c:v>
                </c:pt>
                <c:pt idx="115">
                  <c:v>2.2672978615958406E-2</c:v>
                </c:pt>
                <c:pt idx="116">
                  <c:v>2.2579427817767228E-2</c:v>
                </c:pt>
                <c:pt idx="117">
                  <c:v>2.2524105257856752E-2</c:v>
                </c:pt>
                <c:pt idx="118">
                  <c:v>2.2526059816779909E-2</c:v>
                </c:pt>
                <c:pt idx="119">
                  <c:v>2.2528014371794747E-2</c:v>
                </c:pt>
                <c:pt idx="120">
                  <c:v>2.2529968922901156E-2</c:v>
                </c:pt>
                <c:pt idx="121">
                  <c:v>2.2531923470099358E-2</c:v>
                </c:pt>
                <c:pt idx="122">
                  <c:v>2.2533878013389241E-2</c:v>
                </c:pt>
                <c:pt idx="123">
                  <c:v>2.2535832552770696E-2</c:v>
                </c:pt>
                <c:pt idx="124">
                  <c:v>2.2537787088244055E-2</c:v>
                </c:pt>
                <c:pt idx="125">
                  <c:v>2.2539741619808984E-2</c:v>
                </c:pt>
                <c:pt idx="126">
                  <c:v>2.2530708664250443E-2</c:v>
                </c:pt>
                <c:pt idx="127">
                  <c:v>2.250504128411368E-2</c:v>
                </c:pt>
                <c:pt idx="128">
                  <c:v>2.2479373229976729E-2</c:v>
                </c:pt>
                <c:pt idx="129">
                  <c:v>2.2453704501822047E-2</c:v>
                </c:pt>
                <c:pt idx="130">
                  <c:v>2.2428035099631871E-2</c:v>
                </c:pt>
                <c:pt idx="131">
                  <c:v>2.2402365023388437E-2</c:v>
                </c:pt>
                <c:pt idx="132">
                  <c:v>2.2376694273074094E-2</c:v>
                </c:pt>
                <c:pt idx="133">
                  <c:v>2.2351022848671187E-2</c:v>
                </c:pt>
                <c:pt idx="134">
                  <c:v>2.2325350750161954E-2</c:v>
                </c:pt>
                <c:pt idx="135">
                  <c:v>2.2299677977528742E-2</c:v>
                </c:pt>
                <c:pt idx="136">
                  <c:v>2.2274004530753788E-2</c:v>
                </c:pt>
                <c:pt idx="137">
                  <c:v>2.224833040981955E-2</c:v>
                </c:pt>
                <c:pt idx="138">
                  <c:v>2.2222655614708042E-2</c:v>
                </c:pt>
                <c:pt idx="139">
                  <c:v>2.2196980145401835E-2</c:v>
                </c:pt>
                <c:pt idx="140">
                  <c:v>2.2171304001883052E-2</c:v>
                </c:pt>
                <c:pt idx="141">
                  <c:v>2.2145627184134042E-2</c:v>
                </c:pt>
                <c:pt idx="142">
                  <c:v>2.2119949692137153E-2</c:v>
                </c:pt>
                <c:pt idx="143">
                  <c:v>2.2094271525874509E-2</c:v>
                </c:pt>
                <c:pt idx="144">
                  <c:v>2.2068592685328681E-2</c:v>
                </c:pt>
                <c:pt idx="145">
                  <c:v>2.2042913170481793E-2</c:v>
                </c:pt>
                <c:pt idx="146">
                  <c:v>2.2017232981316082E-2</c:v>
                </c:pt>
                <c:pt idx="147">
                  <c:v>2.1991552117814006E-2</c:v>
                </c:pt>
                <c:pt idx="148">
                  <c:v>2.1965870579957691E-2</c:v>
                </c:pt>
                <c:pt idx="149">
                  <c:v>2.1940188367729485E-2</c:v>
                </c:pt>
                <c:pt idx="150">
                  <c:v>2.1914505481111735E-2</c:v>
                </c:pt>
              </c:numCache>
            </c:numRef>
          </c:yVal>
          <c:smooth val="1"/>
          <c:extLst>
            <c:ext xmlns:c16="http://schemas.microsoft.com/office/drawing/2014/chart" uri="{C3380CC4-5D6E-409C-BE32-E72D297353CC}">
              <c16:uniqueId val="{00000000-4F6E-43C1-B07A-8FAC355B1285}"/>
            </c:ext>
          </c:extLst>
        </c:ser>
        <c:ser>
          <c:idx val="1"/>
          <c:order val="2"/>
          <c:tx>
            <c:strRef>
              <c:f>'Initial absorption'!$N$1</c:f>
              <c:strCache>
                <c:ptCount val="1"/>
                <c:pt idx="0">
                  <c:v>Absorption probability by luminophore 2 and waveguide</c:v>
                </c:pt>
              </c:strCache>
            </c:strRef>
          </c:tx>
          <c:spPr>
            <a:ln w="19050" cap="rnd">
              <a:solidFill>
                <a:schemeClr val="accent2"/>
              </a:solidFill>
              <a:round/>
            </a:ln>
            <a:effectLst/>
          </c:spPr>
          <c:marker>
            <c:symbol val="none"/>
          </c:marker>
          <c:xVal>
            <c:numRef>
              <c:f>'Initial absorption'!$A$2:$A$152</c:f>
              <c:numCache>
                <c:formatCode>General</c:formatCode>
                <c:ptCount val="151"/>
                <c:pt idx="0">
                  <c:v>280</c:v>
                </c:pt>
                <c:pt idx="1">
                  <c:v>285</c:v>
                </c:pt>
                <c:pt idx="2">
                  <c:v>290</c:v>
                </c:pt>
                <c:pt idx="3">
                  <c:v>295</c:v>
                </c:pt>
                <c:pt idx="4">
                  <c:v>300</c:v>
                </c:pt>
                <c:pt idx="5">
                  <c:v>305</c:v>
                </c:pt>
                <c:pt idx="6">
                  <c:v>310</c:v>
                </c:pt>
                <c:pt idx="7">
                  <c:v>315</c:v>
                </c:pt>
                <c:pt idx="8">
                  <c:v>320</c:v>
                </c:pt>
                <c:pt idx="9">
                  <c:v>325</c:v>
                </c:pt>
                <c:pt idx="10">
                  <c:v>330</c:v>
                </c:pt>
                <c:pt idx="11">
                  <c:v>335</c:v>
                </c:pt>
                <c:pt idx="12">
                  <c:v>340</c:v>
                </c:pt>
                <c:pt idx="13">
                  <c:v>345</c:v>
                </c:pt>
                <c:pt idx="14">
                  <c:v>350</c:v>
                </c:pt>
                <c:pt idx="15">
                  <c:v>355</c:v>
                </c:pt>
                <c:pt idx="16">
                  <c:v>360</c:v>
                </c:pt>
                <c:pt idx="17">
                  <c:v>365</c:v>
                </c:pt>
                <c:pt idx="18">
                  <c:v>370</c:v>
                </c:pt>
                <c:pt idx="19">
                  <c:v>375</c:v>
                </c:pt>
                <c:pt idx="20">
                  <c:v>380</c:v>
                </c:pt>
                <c:pt idx="21">
                  <c:v>385</c:v>
                </c:pt>
                <c:pt idx="22">
                  <c:v>390</c:v>
                </c:pt>
                <c:pt idx="23">
                  <c:v>395</c:v>
                </c:pt>
                <c:pt idx="24">
                  <c:v>400</c:v>
                </c:pt>
                <c:pt idx="25">
                  <c:v>405</c:v>
                </c:pt>
                <c:pt idx="26">
                  <c:v>410</c:v>
                </c:pt>
                <c:pt idx="27">
                  <c:v>415</c:v>
                </c:pt>
                <c:pt idx="28">
                  <c:v>420</c:v>
                </c:pt>
                <c:pt idx="29">
                  <c:v>425</c:v>
                </c:pt>
                <c:pt idx="30">
                  <c:v>430</c:v>
                </c:pt>
                <c:pt idx="31">
                  <c:v>435</c:v>
                </c:pt>
                <c:pt idx="32">
                  <c:v>440</c:v>
                </c:pt>
                <c:pt idx="33">
                  <c:v>445</c:v>
                </c:pt>
                <c:pt idx="34">
                  <c:v>450</c:v>
                </c:pt>
                <c:pt idx="35">
                  <c:v>455</c:v>
                </c:pt>
                <c:pt idx="36">
                  <c:v>460</c:v>
                </c:pt>
                <c:pt idx="37">
                  <c:v>465</c:v>
                </c:pt>
                <c:pt idx="38">
                  <c:v>470</c:v>
                </c:pt>
                <c:pt idx="39">
                  <c:v>475</c:v>
                </c:pt>
                <c:pt idx="40">
                  <c:v>480</c:v>
                </c:pt>
                <c:pt idx="41">
                  <c:v>485</c:v>
                </c:pt>
                <c:pt idx="42">
                  <c:v>490</c:v>
                </c:pt>
                <c:pt idx="43">
                  <c:v>495</c:v>
                </c:pt>
                <c:pt idx="44">
                  <c:v>500</c:v>
                </c:pt>
                <c:pt idx="45">
                  <c:v>505</c:v>
                </c:pt>
                <c:pt idx="46">
                  <c:v>510</c:v>
                </c:pt>
                <c:pt idx="47">
                  <c:v>515</c:v>
                </c:pt>
                <c:pt idx="48">
                  <c:v>520</c:v>
                </c:pt>
                <c:pt idx="49">
                  <c:v>525</c:v>
                </c:pt>
                <c:pt idx="50">
                  <c:v>530</c:v>
                </c:pt>
                <c:pt idx="51">
                  <c:v>535</c:v>
                </c:pt>
                <c:pt idx="52">
                  <c:v>540</c:v>
                </c:pt>
                <c:pt idx="53">
                  <c:v>545</c:v>
                </c:pt>
                <c:pt idx="54">
                  <c:v>550</c:v>
                </c:pt>
                <c:pt idx="55">
                  <c:v>555</c:v>
                </c:pt>
                <c:pt idx="56">
                  <c:v>560</c:v>
                </c:pt>
                <c:pt idx="57">
                  <c:v>565</c:v>
                </c:pt>
                <c:pt idx="58">
                  <c:v>570</c:v>
                </c:pt>
                <c:pt idx="59">
                  <c:v>575</c:v>
                </c:pt>
                <c:pt idx="60">
                  <c:v>580</c:v>
                </c:pt>
                <c:pt idx="61">
                  <c:v>585</c:v>
                </c:pt>
                <c:pt idx="62">
                  <c:v>590</c:v>
                </c:pt>
                <c:pt idx="63">
                  <c:v>595</c:v>
                </c:pt>
                <c:pt idx="64">
                  <c:v>600</c:v>
                </c:pt>
                <c:pt idx="65">
                  <c:v>605</c:v>
                </c:pt>
                <c:pt idx="66">
                  <c:v>610</c:v>
                </c:pt>
                <c:pt idx="67">
                  <c:v>615</c:v>
                </c:pt>
                <c:pt idx="68">
                  <c:v>620</c:v>
                </c:pt>
                <c:pt idx="69">
                  <c:v>625</c:v>
                </c:pt>
                <c:pt idx="70">
                  <c:v>630</c:v>
                </c:pt>
                <c:pt idx="71">
                  <c:v>635</c:v>
                </c:pt>
                <c:pt idx="72">
                  <c:v>640</c:v>
                </c:pt>
                <c:pt idx="73">
                  <c:v>645</c:v>
                </c:pt>
                <c:pt idx="74">
                  <c:v>650</c:v>
                </c:pt>
                <c:pt idx="75">
                  <c:v>655</c:v>
                </c:pt>
                <c:pt idx="76">
                  <c:v>660</c:v>
                </c:pt>
                <c:pt idx="77">
                  <c:v>665</c:v>
                </c:pt>
                <c:pt idx="78">
                  <c:v>670</c:v>
                </c:pt>
                <c:pt idx="79">
                  <c:v>675</c:v>
                </c:pt>
                <c:pt idx="80">
                  <c:v>680</c:v>
                </c:pt>
                <c:pt idx="81">
                  <c:v>685</c:v>
                </c:pt>
                <c:pt idx="82">
                  <c:v>690</c:v>
                </c:pt>
                <c:pt idx="83">
                  <c:v>695</c:v>
                </c:pt>
                <c:pt idx="84">
                  <c:v>700</c:v>
                </c:pt>
                <c:pt idx="85">
                  <c:v>705</c:v>
                </c:pt>
                <c:pt idx="86">
                  <c:v>710</c:v>
                </c:pt>
                <c:pt idx="87">
                  <c:v>715</c:v>
                </c:pt>
                <c:pt idx="88">
                  <c:v>720</c:v>
                </c:pt>
                <c:pt idx="89">
                  <c:v>725</c:v>
                </c:pt>
                <c:pt idx="90">
                  <c:v>730</c:v>
                </c:pt>
                <c:pt idx="91">
                  <c:v>735</c:v>
                </c:pt>
                <c:pt idx="92">
                  <c:v>740</c:v>
                </c:pt>
                <c:pt idx="93">
                  <c:v>745</c:v>
                </c:pt>
                <c:pt idx="94">
                  <c:v>750</c:v>
                </c:pt>
                <c:pt idx="95">
                  <c:v>755</c:v>
                </c:pt>
                <c:pt idx="96">
                  <c:v>760</c:v>
                </c:pt>
                <c:pt idx="97">
                  <c:v>765</c:v>
                </c:pt>
                <c:pt idx="98">
                  <c:v>770</c:v>
                </c:pt>
                <c:pt idx="99">
                  <c:v>775</c:v>
                </c:pt>
                <c:pt idx="100">
                  <c:v>780</c:v>
                </c:pt>
                <c:pt idx="101">
                  <c:v>785</c:v>
                </c:pt>
                <c:pt idx="102">
                  <c:v>790</c:v>
                </c:pt>
                <c:pt idx="103">
                  <c:v>795</c:v>
                </c:pt>
                <c:pt idx="104">
                  <c:v>800</c:v>
                </c:pt>
                <c:pt idx="105">
                  <c:v>805</c:v>
                </c:pt>
                <c:pt idx="106">
                  <c:v>810</c:v>
                </c:pt>
                <c:pt idx="107">
                  <c:v>815</c:v>
                </c:pt>
                <c:pt idx="108">
                  <c:v>820</c:v>
                </c:pt>
                <c:pt idx="109">
                  <c:v>825</c:v>
                </c:pt>
                <c:pt idx="110">
                  <c:v>830</c:v>
                </c:pt>
                <c:pt idx="111">
                  <c:v>835</c:v>
                </c:pt>
                <c:pt idx="112">
                  <c:v>840</c:v>
                </c:pt>
                <c:pt idx="113">
                  <c:v>845</c:v>
                </c:pt>
                <c:pt idx="114">
                  <c:v>850</c:v>
                </c:pt>
                <c:pt idx="115">
                  <c:v>855</c:v>
                </c:pt>
                <c:pt idx="116">
                  <c:v>860</c:v>
                </c:pt>
                <c:pt idx="117">
                  <c:v>865</c:v>
                </c:pt>
                <c:pt idx="118">
                  <c:v>870</c:v>
                </c:pt>
                <c:pt idx="119">
                  <c:v>875</c:v>
                </c:pt>
                <c:pt idx="120">
                  <c:v>880</c:v>
                </c:pt>
                <c:pt idx="121">
                  <c:v>885</c:v>
                </c:pt>
                <c:pt idx="122">
                  <c:v>890</c:v>
                </c:pt>
                <c:pt idx="123">
                  <c:v>895</c:v>
                </c:pt>
                <c:pt idx="124">
                  <c:v>900</c:v>
                </c:pt>
                <c:pt idx="125">
                  <c:v>905</c:v>
                </c:pt>
                <c:pt idx="126">
                  <c:v>910</c:v>
                </c:pt>
                <c:pt idx="127">
                  <c:v>915</c:v>
                </c:pt>
                <c:pt idx="128">
                  <c:v>920</c:v>
                </c:pt>
                <c:pt idx="129">
                  <c:v>925</c:v>
                </c:pt>
                <c:pt idx="130">
                  <c:v>930</c:v>
                </c:pt>
                <c:pt idx="131">
                  <c:v>935</c:v>
                </c:pt>
                <c:pt idx="132">
                  <c:v>940</c:v>
                </c:pt>
                <c:pt idx="133">
                  <c:v>945</c:v>
                </c:pt>
                <c:pt idx="134">
                  <c:v>950</c:v>
                </c:pt>
                <c:pt idx="135">
                  <c:v>955</c:v>
                </c:pt>
                <c:pt idx="136">
                  <c:v>960</c:v>
                </c:pt>
                <c:pt idx="137">
                  <c:v>965</c:v>
                </c:pt>
                <c:pt idx="138">
                  <c:v>970</c:v>
                </c:pt>
                <c:pt idx="139">
                  <c:v>975</c:v>
                </c:pt>
                <c:pt idx="140">
                  <c:v>980</c:v>
                </c:pt>
                <c:pt idx="141">
                  <c:v>985</c:v>
                </c:pt>
                <c:pt idx="142">
                  <c:v>990</c:v>
                </c:pt>
                <c:pt idx="143">
                  <c:v>995</c:v>
                </c:pt>
                <c:pt idx="144">
                  <c:v>1000</c:v>
                </c:pt>
                <c:pt idx="145">
                  <c:v>1005</c:v>
                </c:pt>
                <c:pt idx="146">
                  <c:v>1010</c:v>
                </c:pt>
                <c:pt idx="147">
                  <c:v>1015</c:v>
                </c:pt>
                <c:pt idx="148">
                  <c:v>1020</c:v>
                </c:pt>
                <c:pt idx="149">
                  <c:v>1025</c:v>
                </c:pt>
                <c:pt idx="150">
                  <c:v>1030</c:v>
                </c:pt>
              </c:numCache>
            </c:numRef>
          </c:xVal>
          <c:yVal>
            <c:numRef>
              <c:f>'Initial absorption'!$N$2:$N$152</c:f>
              <c:numCache>
                <c:formatCode>0.0000</c:formatCode>
                <c:ptCount val="151"/>
                <c:pt idx="0">
                  <c:v>0.9966595466855398</c:v>
                </c:pt>
                <c:pt idx="1">
                  <c:v>0.99603713271596994</c:v>
                </c:pt>
                <c:pt idx="2">
                  <c:v>0.99529874671714325</c:v>
                </c:pt>
                <c:pt idx="3">
                  <c:v>0.99442278006163864</c:v>
                </c:pt>
                <c:pt idx="4">
                  <c:v>0.99338359786861918</c:v>
                </c:pt>
                <c:pt idx="5">
                  <c:v>0.99239903793550566</c:v>
                </c:pt>
                <c:pt idx="6">
                  <c:v>0.99139479284633902</c:v>
                </c:pt>
                <c:pt idx="7">
                  <c:v>0.99032537883168248</c:v>
                </c:pt>
                <c:pt idx="8">
                  <c:v>0.98913755913233903</c:v>
                </c:pt>
                <c:pt idx="9">
                  <c:v>0.98781212056576229</c:v>
                </c:pt>
                <c:pt idx="10">
                  <c:v>0.98635313202215336</c:v>
                </c:pt>
                <c:pt idx="11">
                  <c:v>0.984713780070543</c:v>
                </c:pt>
                <c:pt idx="12">
                  <c:v>0.98286790594140538</c:v>
                </c:pt>
                <c:pt idx="13">
                  <c:v>0.98087060606255161</c:v>
                </c:pt>
                <c:pt idx="14">
                  <c:v>0.97868716257283539</c:v>
                </c:pt>
                <c:pt idx="15">
                  <c:v>0.97625449919207796</c:v>
                </c:pt>
                <c:pt idx="16">
                  <c:v>0.97351280447162103</c:v>
                </c:pt>
                <c:pt idx="17">
                  <c:v>0.97027482868929726</c:v>
                </c:pt>
                <c:pt idx="18">
                  <c:v>0.96589977349260181</c:v>
                </c:pt>
                <c:pt idx="19">
                  <c:v>0.95616518667492223</c:v>
                </c:pt>
                <c:pt idx="20">
                  <c:v>0.94963010886884236</c:v>
                </c:pt>
                <c:pt idx="21">
                  <c:v>0.94219315186606512</c:v>
                </c:pt>
                <c:pt idx="22">
                  <c:v>0.93495592782997039</c:v>
                </c:pt>
                <c:pt idx="23">
                  <c:v>0.92722654377582792</c:v>
                </c:pt>
                <c:pt idx="24">
                  <c:v>0.92080101404177317</c:v>
                </c:pt>
                <c:pt idx="25">
                  <c:v>0.91418850300368648</c:v>
                </c:pt>
                <c:pt idx="26">
                  <c:v>0.91512634273898841</c:v>
                </c:pt>
                <c:pt idx="27">
                  <c:v>0.93967955373786793</c:v>
                </c:pt>
                <c:pt idx="28">
                  <c:v>0.96394211894583504</c:v>
                </c:pt>
                <c:pt idx="29">
                  <c:v>0.9858916149356598</c:v>
                </c:pt>
                <c:pt idx="30">
                  <c:v>0.98350513553449981</c:v>
                </c:pt>
                <c:pt idx="31">
                  <c:v>0.85612092656772387</c:v>
                </c:pt>
                <c:pt idx="32">
                  <c:v>0.60301576305729498</c:v>
                </c:pt>
                <c:pt idx="33">
                  <c:v>0.53675282748935316</c:v>
                </c:pt>
                <c:pt idx="34">
                  <c:v>0.51552950723304813</c:v>
                </c:pt>
                <c:pt idx="35">
                  <c:v>0.49333385654618456</c:v>
                </c:pt>
                <c:pt idx="36">
                  <c:v>0.47024578982521714</c:v>
                </c:pt>
                <c:pt idx="37">
                  <c:v>0.44750965351561534</c:v>
                </c:pt>
                <c:pt idx="38">
                  <c:v>0.42379772147969319</c:v>
                </c:pt>
                <c:pt idx="39">
                  <c:v>0.41755397186455068</c:v>
                </c:pt>
                <c:pt idx="40">
                  <c:v>0.41456049060654387</c:v>
                </c:pt>
                <c:pt idx="41">
                  <c:v>0.29449929907651928</c:v>
                </c:pt>
                <c:pt idx="42">
                  <c:v>0.20805333788924985</c:v>
                </c:pt>
                <c:pt idx="43">
                  <c:v>0.14227744200490799</c:v>
                </c:pt>
                <c:pt idx="44">
                  <c:v>8.4404468133954635E-2</c:v>
                </c:pt>
                <c:pt idx="45">
                  <c:v>2.7100872382849195E-2</c:v>
                </c:pt>
                <c:pt idx="46">
                  <c:v>2.7065694087503034E-2</c:v>
                </c:pt>
                <c:pt idx="47">
                  <c:v>2.7067639565073853E-2</c:v>
                </c:pt>
                <c:pt idx="48">
                  <c:v>2.7069585038754451E-2</c:v>
                </c:pt>
                <c:pt idx="49">
                  <c:v>2.7071530508544939E-2</c:v>
                </c:pt>
                <c:pt idx="50">
                  <c:v>2.7073475974445316E-2</c:v>
                </c:pt>
                <c:pt idx="51">
                  <c:v>2.7075421436455471E-2</c:v>
                </c:pt>
                <c:pt idx="52">
                  <c:v>2.7077366894575516E-2</c:v>
                </c:pt>
                <c:pt idx="53">
                  <c:v>2.696699093359356E-2</c:v>
                </c:pt>
                <c:pt idx="54">
                  <c:v>2.6851911097946157E-2</c:v>
                </c:pt>
                <c:pt idx="55">
                  <c:v>2.6736817651898726E-2</c:v>
                </c:pt>
                <c:pt idx="56">
                  <c:v>2.6621710593841441E-2</c:v>
                </c:pt>
                <c:pt idx="57">
                  <c:v>2.6506589922164592E-2</c:v>
                </c:pt>
                <c:pt idx="58">
                  <c:v>2.639145563525791E-2</c:v>
                </c:pt>
                <c:pt idx="59">
                  <c:v>2.6276307731511239E-2</c:v>
                </c:pt>
                <c:pt idx="60">
                  <c:v>2.616114620931409E-2</c:v>
                </c:pt>
                <c:pt idx="61">
                  <c:v>2.6126747259668237E-2</c:v>
                </c:pt>
                <c:pt idx="62">
                  <c:v>2.6094086004694206E-2</c:v>
                </c:pt>
                <c:pt idx="63">
                  <c:v>2.606142365434394E-2</c:v>
                </c:pt>
                <c:pt idx="64">
                  <c:v>2.6028760208580692E-2</c:v>
                </c:pt>
                <c:pt idx="65">
                  <c:v>2.5996095667367825E-2</c:v>
                </c:pt>
                <c:pt idx="66">
                  <c:v>2.5963430030668477E-2</c:v>
                </c:pt>
                <c:pt idx="67">
                  <c:v>2.5902368043077217E-2</c:v>
                </c:pt>
                <c:pt idx="68">
                  <c:v>2.5744408511178207E-2</c:v>
                </c:pt>
                <c:pt idx="69">
                  <c:v>2.5586423364584165E-2</c:v>
                </c:pt>
                <c:pt idx="70">
                  <c:v>2.5428412599141526E-2</c:v>
                </c:pt>
                <c:pt idx="71">
                  <c:v>2.5270376210695944E-2</c:v>
                </c:pt>
                <c:pt idx="72">
                  <c:v>2.51123141950923E-2</c:v>
                </c:pt>
                <c:pt idx="73">
                  <c:v>2.4954226548174918E-2</c:v>
                </c:pt>
                <c:pt idx="74">
                  <c:v>2.4796113265787345E-2</c:v>
                </c:pt>
                <c:pt idx="75">
                  <c:v>2.4637974343772795E-2</c:v>
                </c:pt>
                <c:pt idx="76">
                  <c:v>2.4479809777973371E-2</c:v>
                </c:pt>
                <c:pt idx="77">
                  <c:v>2.4321619564230623E-2</c:v>
                </c:pt>
                <c:pt idx="78">
                  <c:v>2.4091340261338967E-2</c:v>
                </c:pt>
                <c:pt idx="79">
                  <c:v>2.386056677417181E-2</c:v>
                </c:pt>
                <c:pt idx="80">
                  <c:v>2.3629738715911563E-2</c:v>
                </c:pt>
                <c:pt idx="81">
                  <c:v>2.3398856073653773E-2</c:v>
                </c:pt>
                <c:pt idx="82">
                  <c:v>2.3167918834490764E-2</c:v>
                </c:pt>
                <c:pt idx="83">
                  <c:v>2.2936926985512085E-2</c:v>
                </c:pt>
                <c:pt idx="84">
                  <c:v>2.28543581224534E-2</c:v>
                </c:pt>
                <c:pt idx="85">
                  <c:v>2.2778625945303665E-2</c:v>
                </c:pt>
                <c:pt idx="86">
                  <c:v>2.2702887898647495E-2</c:v>
                </c:pt>
                <c:pt idx="87">
                  <c:v>2.2627143982029918E-2</c:v>
                </c:pt>
                <c:pt idx="88">
                  <c:v>2.2551394194996077E-2</c:v>
                </c:pt>
                <c:pt idx="89">
                  <c:v>2.2475638537090892E-2</c:v>
                </c:pt>
                <c:pt idx="90">
                  <c:v>2.2504793357914998E-2</c:v>
                </c:pt>
                <c:pt idx="91">
                  <c:v>2.2543142177152919E-2</c:v>
                </c:pt>
                <c:pt idx="92">
                  <c:v>2.2581489491900864E-2</c:v>
                </c:pt>
                <c:pt idx="93">
                  <c:v>2.261983530221745E-2</c:v>
                </c:pt>
                <c:pt idx="94">
                  <c:v>2.2658179608162077E-2</c:v>
                </c:pt>
                <c:pt idx="95">
                  <c:v>2.2696522409793474E-2</c:v>
                </c:pt>
                <c:pt idx="96">
                  <c:v>2.2686494904500365E-2</c:v>
                </c:pt>
                <c:pt idx="97">
                  <c:v>2.262295877998588E-2</c:v>
                </c:pt>
                <c:pt idx="98">
                  <c:v>2.2559418524924824E-2</c:v>
                </c:pt>
                <c:pt idx="99">
                  <c:v>2.2495874139048411E-2</c:v>
                </c:pt>
                <c:pt idx="100">
                  <c:v>2.2432325622088078E-2</c:v>
                </c:pt>
                <c:pt idx="101">
                  <c:v>2.2368772973775486E-2</c:v>
                </c:pt>
                <c:pt idx="102">
                  <c:v>2.2305216193841848E-2</c:v>
                </c:pt>
                <c:pt idx="103">
                  <c:v>2.2307024114422647E-2</c:v>
                </c:pt>
                <c:pt idx="104">
                  <c:v>2.2452326567468983E-2</c:v>
                </c:pt>
                <c:pt idx="105">
                  <c:v>2.259760742600303E-2</c:v>
                </c:pt>
                <c:pt idx="106">
                  <c:v>2.2742866693234332E-2</c:v>
                </c:pt>
                <c:pt idx="107">
                  <c:v>2.2888104372371654E-2</c:v>
                </c:pt>
                <c:pt idx="108">
                  <c:v>2.303332046662343E-2</c:v>
                </c:pt>
                <c:pt idx="109">
                  <c:v>2.3178514979197318E-2</c:v>
                </c:pt>
                <c:pt idx="110">
                  <c:v>2.3140598315157246E-2</c:v>
                </c:pt>
                <c:pt idx="111">
                  <c:v>2.3047092278028813E-2</c:v>
                </c:pt>
                <c:pt idx="112">
                  <c:v>2.2953577290401483E-2</c:v>
                </c:pt>
                <c:pt idx="113">
                  <c:v>2.2860053351418608E-2</c:v>
                </c:pt>
                <c:pt idx="114">
                  <c:v>2.2766520460223205E-2</c:v>
                </c:pt>
                <c:pt idx="115">
                  <c:v>2.2672978615958406E-2</c:v>
                </c:pt>
                <c:pt idx="116">
                  <c:v>2.2579427817767228E-2</c:v>
                </c:pt>
                <c:pt idx="117">
                  <c:v>2.2524105257856752E-2</c:v>
                </c:pt>
                <c:pt idx="118">
                  <c:v>2.2526059816779909E-2</c:v>
                </c:pt>
                <c:pt idx="119">
                  <c:v>2.2528014371794747E-2</c:v>
                </c:pt>
                <c:pt idx="120">
                  <c:v>2.2529968922901156E-2</c:v>
                </c:pt>
                <c:pt idx="121">
                  <c:v>2.2531923470099358E-2</c:v>
                </c:pt>
                <c:pt idx="122">
                  <c:v>2.2533878013389241E-2</c:v>
                </c:pt>
                <c:pt idx="123">
                  <c:v>2.2535832552770696E-2</c:v>
                </c:pt>
                <c:pt idx="124">
                  <c:v>2.2537787088244055E-2</c:v>
                </c:pt>
                <c:pt idx="125">
                  <c:v>2.2539741619808984E-2</c:v>
                </c:pt>
                <c:pt idx="126">
                  <c:v>2.2530708664250443E-2</c:v>
                </c:pt>
                <c:pt idx="127">
                  <c:v>2.250504128411368E-2</c:v>
                </c:pt>
                <c:pt idx="128">
                  <c:v>2.2479373229976729E-2</c:v>
                </c:pt>
                <c:pt idx="129">
                  <c:v>2.2453704501822047E-2</c:v>
                </c:pt>
                <c:pt idx="130">
                  <c:v>2.2428035099631871E-2</c:v>
                </c:pt>
                <c:pt idx="131">
                  <c:v>2.2402365023388437E-2</c:v>
                </c:pt>
                <c:pt idx="132">
                  <c:v>2.2376694273074094E-2</c:v>
                </c:pt>
                <c:pt idx="133">
                  <c:v>2.2351022848671187E-2</c:v>
                </c:pt>
                <c:pt idx="134">
                  <c:v>2.2325350750161954E-2</c:v>
                </c:pt>
                <c:pt idx="135">
                  <c:v>2.2299677977528742E-2</c:v>
                </c:pt>
                <c:pt idx="136">
                  <c:v>2.2274004530753788E-2</c:v>
                </c:pt>
                <c:pt idx="137">
                  <c:v>2.224833040981955E-2</c:v>
                </c:pt>
                <c:pt idx="138">
                  <c:v>2.2222655614708042E-2</c:v>
                </c:pt>
                <c:pt idx="139">
                  <c:v>2.2196980145401835E-2</c:v>
                </c:pt>
                <c:pt idx="140">
                  <c:v>2.2171304001883052E-2</c:v>
                </c:pt>
                <c:pt idx="141">
                  <c:v>2.2145627184134042E-2</c:v>
                </c:pt>
                <c:pt idx="142">
                  <c:v>2.2119949692137153E-2</c:v>
                </c:pt>
                <c:pt idx="143">
                  <c:v>2.2094271525874509E-2</c:v>
                </c:pt>
                <c:pt idx="144">
                  <c:v>2.2068592685328681E-2</c:v>
                </c:pt>
                <c:pt idx="145">
                  <c:v>2.2042913170481793E-2</c:v>
                </c:pt>
                <c:pt idx="146">
                  <c:v>2.2017232981316082E-2</c:v>
                </c:pt>
                <c:pt idx="147">
                  <c:v>2.1991552117814006E-2</c:v>
                </c:pt>
                <c:pt idx="148">
                  <c:v>2.1965870579957691E-2</c:v>
                </c:pt>
                <c:pt idx="149">
                  <c:v>2.1940188367729485E-2</c:v>
                </c:pt>
                <c:pt idx="150">
                  <c:v>2.1914505481111735E-2</c:v>
                </c:pt>
              </c:numCache>
            </c:numRef>
          </c:yVal>
          <c:smooth val="1"/>
          <c:extLst>
            <c:ext xmlns:c16="http://schemas.microsoft.com/office/drawing/2014/chart" uri="{C3380CC4-5D6E-409C-BE32-E72D297353CC}">
              <c16:uniqueId val="{00000001-0DC3-446D-B590-6D43652BAFED}"/>
            </c:ext>
          </c:extLst>
        </c:ser>
        <c:dLbls>
          <c:showLegendKey val="0"/>
          <c:showVal val="0"/>
          <c:showCatName val="0"/>
          <c:showSerName val="0"/>
          <c:showPercent val="0"/>
          <c:showBubbleSize val="0"/>
        </c:dLbls>
        <c:axId val="784616976"/>
        <c:axId val="784612384"/>
      </c:scatterChart>
      <c:scatterChart>
        <c:scatterStyle val="smoothMarker"/>
        <c:varyColors val="0"/>
        <c:ser>
          <c:idx val="2"/>
          <c:order val="1"/>
          <c:tx>
            <c:strRef>
              <c:f>'Initial absorption'!$E$1</c:f>
              <c:strCache>
                <c:ptCount val="1"/>
                <c:pt idx="0">
                  <c:v>Incoming spectrum</c:v>
                </c:pt>
              </c:strCache>
            </c:strRef>
          </c:tx>
          <c:spPr>
            <a:ln w="19050" cap="rnd">
              <a:solidFill>
                <a:schemeClr val="accent3"/>
              </a:solidFill>
              <a:round/>
            </a:ln>
            <a:effectLst/>
          </c:spPr>
          <c:marker>
            <c:symbol val="none"/>
          </c:marker>
          <c:xVal>
            <c:numRef>
              <c:f>'Initial absorption'!$A$2:$A$152</c:f>
              <c:numCache>
                <c:formatCode>General</c:formatCode>
                <c:ptCount val="151"/>
                <c:pt idx="0">
                  <c:v>280</c:v>
                </c:pt>
                <c:pt idx="1">
                  <c:v>285</c:v>
                </c:pt>
                <c:pt idx="2">
                  <c:v>290</c:v>
                </c:pt>
                <c:pt idx="3">
                  <c:v>295</c:v>
                </c:pt>
                <c:pt idx="4">
                  <c:v>300</c:v>
                </c:pt>
                <c:pt idx="5">
                  <c:v>305</c:v>
                </c:pt>
                <c:pt idx="6">
                  <c:v>310</c:v>
                </c:pt>
                <c:pt idx="7">
                  <c:v>315</c:v>
                </c:pt>
                <c:pt idx="8">
                  <c:v>320</c:v>
                </c:pt>
                <c:pt idx="9">
                  <c:v>325</c:v>
                </c:pt>
                <c:pt idx="10">
                  <c:v>330</c:v>
                </c:pt>
                <c:pt idx="11">
                  <c:v>335</c:v>
                </c:pt>
                <c:pt idx="12">
                  <c:v>340</c:v>
                </c:pt>
                <c:pt idx="13">
                  <c:v>345</c:v>
                </c:pt>
                <c:pt idx="14">
                  <c:v>350</c:v>
                </c:pt>
                <c:pt idx="15">
                  <c:v>355</c:v>
                </c:pt>
                <c:pt idx="16">
                  <c:v>360</c:v>
                </c:pt>
                <c:pt idx="17">
                  <c:v>365</c:v>
                </c:pt>
                <c:pt idx="18">
                  <c:v>370</c:v>
                </c:pt>
                <c:pt idx="19">
                  <c:v>375</c:v>
                </c:pt>
                <c:pt idx="20">
                  <c:v>380</c:v>
                </c:pt>
                <c:pt idx="21">
                  <c:v>385</c:v>
                </c:pt>
                <c:pt idx="22">
                  <c:v>390</c:v>
                </c:pt>
                <c:pt idx="23">
                  <c:v>395</c:v>
                </c:pt>
                <c:pt idx="24">
                  <c:v>400</c:v>
                </c:pt>
                <c:pt idx="25">
                  <c:v>405</c:v>
                </c:pt>
                <c:pt idx="26">
                  <c:v>410</c:v>
                </c:pt>
                <c:pt idx="27">
                  <c:v>415</c:v>
                </c:pt>
                <c:pt idx="28">
                  <c:v>420</c:v>
                </c:pt>
                <c:pt idx="29">
                  <c:v>425</c:v>
                </c:pt>
                <c:pt idx="30">
                  <c:v>430</c:v>
                </c:pt>
                <c:pt idx="31">
                  <c:v>435</c:v>
                </c:pt>
                <c:pt idx="32">
                  <c:v>440</c:v>
                </c:pt>
                <c:pt idx="33">
                  <c:v>445</c:v>
                </c:pt>
                <c:pt idx="34">
                  <c:v>450</c:v>
                </c:pt>
                <c:pt idx="35">
                  <c:v>455</c:v>
                </c:pt>
                <c:pt idx="36">
                  <c:v>460</c:v>
                </c:pt>
                <c:pt idx="37">
                  <c:v>465</c:v>
                </c:pt>
                <c:pt idx="38">
                  <c:v>470</c:v>
                </c:pt>
                <c:pt idx="39">
                  <c:v>475</c:v>
                </c:pt>
                <c:pt idx="40">
                  <c:v>480</c:v>
                </c:pt>
                <c:pt idx="41">
                  <c:v>485</c:v>
                </c:pt>
                <c:pt idx="42">
                  <c:v>490</c:v>
                </c:pt>
                <c:pt idx="43">
                  <c:v>495</c:v>
                </c:pt>
                <c:pt idx="44">
                  <c:v>500</c:v>
                </c:pt>
                <c:pt idx="45">
                  <c:v>505</c:v>
                </c:pt>
                <c:pt idx="46">
                  <c:v>510</c:v>
                </c:pt>
                <c:pt idx="47">
                  <c:v>515</c:v>
                </c:pt>
                <c:pt idx="48">
                  <c:v>520</c:v>
                </c:pt>
                <c:pt idx="49">
                  <c:v>525</c:v>
                </c:pt>
                <c:pt idx="50">
                  <c:v>530</c:v>
                </c:pt>
                <c:pt idx="51">
                  <c:v>535</c:v>
                </c:pt>
                <c:pt idx="52">
                  <c:v>540</c:v>
                </c:pt>
                <c:pt idx="53">
                  <c:v>545</c:v>
                </c:pt>
                <c:pt idx="54">
                  <c:v>550</c:v>
                </c:pt>
                <c:pt idx="55">
                  <c:v>555</c:v>
                </c:pt>
                <c:pt idx="56">
                  <c:v>560</c:v>
                </c:pt>
                <c:pt idx="57">
                  <c:v>565</c:v>
                </c:pt>
                <c:pt idx="58">
                  <c:v>570</c:v>
                </c:pt>
                <c:pt idx="59">
                  <c:v>575</c:v>
                </c:pt>
                <c:pt idx="60">
                  <c:v>580</c:v>
                </c:pt>
                <c:pt idx="61">
                  <c:v>585</c:v>
                </c:pt>
                <c:pt idx="62">
                  <c:v>590</c:v>
                </c:pt>
                <c:pt idx="63">
                  <c:v>595</c:v>
                </c:pt>
                <c:pt idx="64">
                  <c:v>600</c:v>
                </c:pt>
                <c:pt idx="65">
                  <c:v>605</c:v>
                </c:pt>
                <c:pt idx="66">
                  <c:v>610</c:v>
                </c:pt>
                <c:pt idx="67">
                  <c:v>615</c:v>
                </c:pt>
                <c:pt idx="68">
                  <c:v>620</c:v>
                </c:pt>
                <c:pt idx="69">
                  <c:v>625</c:v>
                </c:pt>
                <c:pt idx="70">
                  <c:v>630</c:v>
                </c:pt>
                <c:pt idx="71">
                  <c:v>635</c:v>
                </c:pt>
                <c:pt idx="72">
                  <c:v>640</c:v>
                </c:pt>
                <c:pt idx="73">
                  <c:v>645</c:v>
                </c:pt>
                <c:pt idx="74">
                  <c:v>650</c:v>
                </c:pt>
                <c:pt idx="75">
                  <c:v>655</c:v>
                </c:pt>
                <c:pt idx="76">
                  <c:v>660</c:v>
                </c:pt>
                <c:pt idx="77">
                  <c:v>665</c:v>
                </c:pt>
                <c:pt idx="78">
                  <c:v>670</c:v>
                </c:pt>
                <c:pt idx="79">
                  <c:v>675</c:v>
                </c:pt>
                <c:pt idx="80">
                  <c:v>680</c:v>
                </c:pt>
                <c:pt idx="81">
                  <c:v>685</c:v>
                </c:pt>
                <c:pt idx="82">
                  <c:v>690</c:v>
                </c:pt>
                <c:pt idx="83">
                  <c:v>695</c:v>
                </c:pt>
                <c:pt idx="84">
                  <c:v>700</c:v>
                </c:pt>
                <c:pt idx="85">
                  <c:v>705</c:v>
                </c:pt>
                <c:pt idx="86">
                  <c:v>710</c:v>
                </c:pt>
                <c:pt idx="87">
                  <c:v>715</c:v>
                </c:pt>
                <c:pt idx="88">
                  <c:v>720</c:v>
                </c:pt>
                <c:pt idx="89">
                  <c:v>725</c:v>
                </c:pt>
                <c:pt idx="90">
                  <c:v>730</c:v>
                </c:pt>
                <c:pt idx="91">
                  <c:v>735</c:v>
                </c:pt>
                <c:pt idx="92">
                  <c:v>740</c:v>
                </c:pt>
                <c:pt idx="93">
                  <c:v>745</c:v>
                </c:pt>
                <c:pt idx="94">
                  <c:v>750</c:v>
                </c:pt>
                <c:pt idx="95">
                  <c:v>755</c:v>
                </c:pt>
                <c:pt idx="96">
                  <c:v>760</c:v>
                </c:pt>
                <c:pt idx="97">
                  <c:v>765</c:v>
                </c:pt>
                <c:pt idx="98">
                  <c:v>770</c:v>
                </c:pt>
                <c:pt idx="99">
                  <c:v>775</c:v>
                </c:pt>
                <c:pt idx="100">
                  <c:v>780</c:v>
                </c:pt>
                <c:pt idx="101">
                  <c:v>785</c:v>
                </c:pt>
                <c:pt idx="102">
                  <c:v>790</c:v>
                </c:pt>
                <c:pt idx="103">
                  <c:v>795</c:v>
                </c:pt>
                <c:pt idx="104">
                  <c:v>800</c:v>
                </c:pt>
                <c:pt idx="105">
                  <c:v>805</c:v>
                </c:pt>
                <c:pt idx="106">
                  <c:v>810</c:v>
                </c:pt>
                <c:pt idx="107">
                  <c:v>815</c:v>
                </c:pt>
                <c:pt idx="108">
                  <c:v>820</c:v>
                </c:pt>
                <c:pt idx="109">
                  <c:v>825</c:v>
                </c:pt>
                <c:pt idx="110">
                  <c:v>830</c:v>
                </c:pt>
                <c:pt idx="111">
                  <c:v>835</c:v>
                </c:pt>
                <c:pt idx="112">
                  <c:v>840</c:v>
                </c:pt>
                <c:pt idx="113">
                  <c:v>845</c:v>
                </c:pt>
                <c:pt idx="114">
                  <c:v>850</c:v>
                </c:pt>
                <c:pt idx="115">
                  <c:v>855</c:v>
                </c:pt>
                <c:pt idx="116">
                  <c:v>860</c:v>
                </c:pt>
                <c:pt idx="117">
                  <c:v>865</c:v>
                </c:pt>
                <c:pt idx="118">
                  <c:v>870</c:v>
                </c:pt>
                <c:pt idx="119">
                  <c:v>875</c:v>
                </c:pt>
                <c:pt idx="120">
                  <c:v>880</c:v>
                </c:pt>
                <c:pt idx="121">
                  <c:v>885</c:v>
                </c:pt>
                <c:pt idx="122">
                  <c:v>890</c:v>
                </c:pt>
                <c:pt idx="123">
                  <c:v>895</c:v>
                </c:pt>
                <c:pt idx="124">
                  <c:v>900</c:v>
                </c:pt>
                <c:pt idx="125">
                  <c:v>905</c:v>
                </c:pt>
                <c:pt idx="126">
                  <c:v>910</c:v>
                </c:pt>
                <c:pt idx="127">
                  <c:v>915</c:v>
                </c:pt>
                <c:pt idx="128">
                  <c:v>920</c:v>
                </c:pt>
                <c:pt idx="129">
                  <c:v>925</c:v>
                </c:pt>
                <c:pt idx="130">
                  <c:v>930</c:v>
                </c:pt>
                <c:pt idx="131">
                  <c:v>935</c:v>
                </c:pt>
                <c:pt idx="132">
                  <c:v>940</c:v>
                </c:pt>
                <c:pt idx="133">
                  <c:v>945</c:v>
                </c:pt>
                <c:pt idx="134">
                  <c:v>950</c:v>
                </c:pt>
                <c:pt idx="135">
                  <c:v>955</c:v>
                </c:pt>
                <c:pt idx="136">
                  <c:v>960</c:v>
                </c:pt>
                <c:pt idx="137">
                  <c:v>965</c:v>
                </c:pt>
                <c:pt idx="138">
                  <c:v>970</c:v>
                </c:pt>
                <c:pt idx="139">
                  <c:v>975</c:v>
                </c:pt>
                <c:pt idx="140">
                  <c:v>980</c:v>
                </c:pt>
                <c:pt idx="141">
                  <c:v>985</c:v>
                </c:pt>
                <c:pt idx="142">
                  <c:v>990</c:v>
                </c:pt>
                <c:pt idx="143">
                  <c:v>995</c:v>
                </c:pt>
                <c:pt idx="144">
                  <c:v>1000</c:v>
                </c:pt>
                <c:pt idx="145">
                  <c:v>1005</c:v>
                </c:pt>
                <c:pt idx="146">
                  <c:v>1010</c:v>
                </c:pt>
                <c:pt idx="147">
                  <c:v>1015</c:v>
                </c:pt>
                <c:pt idx="148">
                  <c:v>1020</c:v>
                </c:pt>
                <c:pt idx="149">
                  <c:v>1025</c:v>
                </c:pt>
                <c:pt idx="150">
                  <c:v>1030</c:v>
                </c:pt>
              </c:numCache>
            </c:numRef>
          </c:xVal>
          <c:yVal>
            <c:numRef>
              <c:f>'Initial absorption'!$E$2:$E$152</c:f>
              <c:numCache>
                <c:formatCode>0.00E+00</c:formatCode>
                <c:ptCount val="151"/>
                <c:pt idx="0">
                  <c:v>1.66224499999999E-4</c:v>
                </c:pt>
                <c:pt idx="1">
                  <c:v>109258.35924999999</c:v>
                </c:pt>
                <c:pt idx="2">
                  <c:v>50645251700</c:v>
                </c:pt>
                <c:pt idx="3">
                  <c:v>109214652400000</c:v>
                </c:pt>
                <c:pt idx="4">
                  <c:v>7655950000000000</c:v>
                </c:pt>
                <c:pt idx="5">
                  <c:v>1.216055E+17</c:v>
                </c:pt>
                <c:pt idx="6">
                  <c:v>4.09593E+17</c:v>
                </c:pt>
                <c:pt idx="7">
                  <c:v>1.0301E+18</c:v>
                </c:pt>
                <c:pt idx="8">
                  <c:v>1.71054E+18</c:v>
                </c:pt>
                <c:pt idx="9">
                  <c:v>2.372905E+18</c:v>
                </c:pt>
                <c:pt idx="10">
                  <c:v>3.80608E+18</c:v>
                </c:pt>
                <c:pt idx="11">
                  <c:v>3.83847E+18</c:v>
                </c:pt>
                <c:pt idx="12">
                  <c:v>4.216485E+18</c:v>
                </c:pt>
                <c:pt idx="13">
                  <c:v>3.918335E+18</c:v>
                </c:pt>
                <c:pt idx="14">
                  <c:v>4.61123E+18</c:v>
                </c:pt>
                <c:pt idx="15">
                  <c:v>5.40045E+18</c:v>
                </c:pt>
                <c:pt idx="16">
                  <c:v>5.25235E+18</c:v>
                </c:pt>
                <c:pt idx="17">
                  <c:v>5.80045E+18</c:v>
                </c:pt>
                <c:pt idx="18">
                  <c:v>6.81765E+18</c:v>
                </c:pt>
                <c:pt idx="19">
                  <c:v>5.60565E+18</c:v>
                </c:pt>
                <c:pt idx="20">
                  <c:v>6.7199E+18</c:v>
                </c:pt>
                <c:pt idx="21">
                  <c:v>6.2902E+18</c:v>
                </c:pt>
                <c:pt idx="22">
                  <c:v>7.7233E+18</c:v>
                </c:pt>
                <c:pt idx="23">
                  <c:v>7.8248E+18</c:v>
                </c:pt>
                <c:pt idx="24">
                  <c:v>1.120655E+19</c:v>
                </c:pt>
                <c:pt idx="25">
                  <c:v>1.171595E+19</c:v>
                </c:pt>
                <c:pt idx="26">
                  <c:v>1.1216E+19</c:v>
                </c:pt>
                <c:pt idx="27">
                  <c:v>1.2736E+19</c:v>
                </c:pt>
                <c:pt idx="28">
                  <c:v>1.21631E+19</c:v>
                </c:pt>
                <c:pt idx="29">
                  <c:v>1.32567E+19</c:v>
                </c:pt>
                <c:pt idx="30">
                  <c:v>9.6187E+18</c:v>
                </c:pt>
                <c:pt idx="31">
                  <c:v>1.35823E+19</c:v>
                </c:pt>
                <c:pt idx="32">
                  <c:v>1.46654E+19</c:v>
                </c:pt>
                <c:pt idx="33">
                  <c:v>1.60494E+19</c:v>
                </c:pt>
                <c:pt idx="34">
                  <c:v>1.76447E+19</c:v>
                </c:pt>
                <c:pt idx="35">
                  <c:v>1.748305E+19</c:v>
                </c:pt>
                <c:pt idx="36">
                  <c:v>1.768965E+19</c:v>
                </c:pt>
                <c:pt idx="37">
                  <c:v>1.796965E+19</c:v>
                </c:pt>
                <c:pt idx="38">
                  <c:v>1.78673E+19</c:v>
                </c:pt>
                <c:pt idx="39">
                  <c:v>1.908795E+19</c:v>
                </c:pt>
                <c:pt idx="40">
                  <c:v>1.94096E+19</c:v>
                </c:pt>
                <c:pt idx="41">
                  <c:v>1.86053E+19</c:v>
                </c:pt>
                <c:pt idx="42">
                  <c:v>1.96137E+19</c:v>
                </c:pt>
                <c:pt idx="43">
                  <c:v>2.015625E+19</c:v>
                </c:pt>
                <c:pt idx="44">
                  <c:v>1.93065E+19</c:v>
                </c:pt>
                <c:pt idx="45">
                  <c:v>1.973775E+19</c:v>
                </c:pt>
                <c:pt idx="46">
                  <c:v>1.9869E+19</c:v>
                </c:pt>
                <c:pt idx="47">
                  <c:v>1.975615E+19</c:v>
                </c:pt>
                <c:pt idx="48">
                  <c:v>1.968635E+19</c:v>
                </c:pt>
                <c:pt idx="49">
                  <c:v>2.0701E+19</c:v>
                </c:pt>
                <c:pt idx="50">
                  <c:v>2.076485E+19</c:v>
                </c:pt>
                <c:pt idx="51">
                  <c:v>2.09439E+19</c:v>
                </c:pt>
                <c:pt idx="52">
                  <c:v>2.00869E+19</c:v>
                </c:pt>
                <c:pt idx="53">
                  <c:v>2.112975E+19</c:v>
                </c:pt>
                <c:pt idx="54">
                  <c:v>2.13063E+19</c:v>
                </c:pt>
                <c:pt idx="55">
                  <c:v>2.17094E+19</c:v>
                </c:pt>
                <c:pt idx="56">
                  <c:v>2.081325E+19</c:v>
                </c:pt>
                <c:pt idx="57">
                  <c:v>2.14255E+19</c:v>
                </c:pt>
                <c:pt idx="58">
                  <c:v>2.113115E+19</c:v>
                </c:pt>
                <c:pt idx="59">
                  <c:v>2.131655E+19</c:v>
                </c:pt>
                <c:pt idx="60">
                  <c:v>2.183015E+19</c:v>
                </c:pt>
                <c:pt idx="61">
                  <c:v>2.245985E+19</c:v>
                </c:pt>
                <c:pt idx="62">
                  <c:v>2.035135E+19</c:v>
                </c:pt>
                <c:pt idx="63">
                  <c:v>2.14967E+19</c:v>
                </c:pt>
                <c:pt idx="64">
                  <c:v>2.213015E+19</c:v>
                </c:pt>
                <c:pt idx="65">
                  <c:v>2.2657E+19</c:v>
                </c:pt>
                <c:pt idx="66">
                  <c:v>2.242225E+19</c:v>
                </c:pt>
                <c:pt idx="67">
                  <c:v>2.254805E+19</c:v>
                </c:pt>
                <c:pt idx="68">
                  <c:v>2.29458E+19</c:v>
                </c:pt>
                <c:pt idx="69">
                  <c:v>2.20303E+19</c:v>
                </c:pt>
                <c:pt idx="70">
                  <c:v>2.21075E+19</c:v>
                </c:pt>
                <c:pt idx="71">
                  <c:v>2.290195E+19</c:v>
                </c:pt>
                <c:pt idx="72">
                  <c:v>2.308225E+19</c:v>
                </c:pt>
                <c:pt idx="73">
                  <c:v>2.342485E+19</c:v>
                </c:pt>
                <c:pt idx="74">
                  <c:v>2.23801E+19</c:v>
                </c:pt>
                <c:pt idx="75">
                  <c:v>2.20168E+19</c:v>
                </c:pt>
                <c:pt idx="76">
                  <c:v>2.320175E+19</c:v>
                </c:pt>
                <c:pt idx="77">
                  <c:v>2.369115E+19</c:v>
                </c:pt>
                <c:pt idx="78">
                  <c:v>2.395355E+19</c:v>
                </c:pt>
                <c:pt idx="79">
                  <c:v>2.36654E+19</c:v>
                </c:pt>
                <c:pt idx="80">
                  <c:v>2.377655E+19</c:v>
                </c:pt>
                <c:pt idx="81">
                  <c:v>2.35421E+19</c:v>
                </c:pt>
                <c:pt idx="82">
                  <c:v>2.045955E+19</c:v>
                </c:pt>
                <c:pt idx="83">
                  <c:v>2.211565E+19</c:v>
                </c:pt>
                <c:pt idx="84">
                  <c:v>2.25169E+19</c:v>
                </c:pt>
                <c:pt idx="85">
                  <c:v>2.334275E+19</c:v>
                </c:pt>
                <c:pt idx="86">
                  <c:v>2.33967E+19</c:v>
                </c:pt>
                <c:pt idx="87">
                  <c:v>2.27746E+19</c:v>
                </c:pt>
                <c:pt idx="88">
                  <c:v>1.788295E+19</c:v>
                </c:pt>
                <c:pt idx="89">
                  <c:v>1.90809E+19</c:v>
                </c:pt>
                <c:pt idx="90">
                  <c:v>2.04061E+19</c:v>
                </c:pt>
                <c:pt idx="91">
                  <c:v>2.239475E+19</c:v>
                </c:pt>
                <c:pt idx="92">
                  <c:v>2.26169E+19</c:v>
                </c:pt>
                <c:pt idx="93">
                  <c:v>2.34022E+19</c:v>
                </c:pt>
                <c:pt idx="94">
                  <c:v>2.32055E+19</c:v>
                </c:pt>
                <c:pt idx="95">
                  <c:v>2.33602E+19</c:v>
                </c:pt>
                <c:pt idx="96">
                  <c:v>7.01145E+18</c:v>
                </c:pt>
                <c:pt idx="97">
                  <c:v>1.31169E+19</c:v>
                </c:pt>
                <c:pt idx="98">
                  <c:v>2.239585E+19</c:v>
                </c:pt>
                <c:pt idx="99">
                  <c:v>2.28337E+19</c:v>
                </c:pt>
                <c:pt idx="100">
                  <c:v>2.27848E+19</c:v>
                </c:pt>
                <c:pt idx="101">
                  <c:v>2.28815E+19</c:v>
                </c:pt>
                <c:pt idx="102">
                  <c:v>2.176035E+19</c:v>
                </c:pt>
                <c:pt idx="103">
                  <c:v>2.17481E+19</c:v>
                </c:pt>
                <c:pt idx="104">
                  <c:v>2.160815E+19</c:v>
                </c:pt>
                <c:pt idx="105">
                  <c:v>2.14395E+19</c:v>
                </c:pt>
                <c:pt idx="106">
                  <c:v>2.139435E+19</c:v>
                </c:pt>
                <c:pt idx="107">
                  <c:v>1.816675E+19</c:v>
                </c:pt>
                <c:pt idx="108">
                  <c:v>1.81828E+19</c:v>
                </c:pt>
                <c:pt idx="109">
                  <c:v>1.988385E+19</c:v>
                </c:pt>
                <c:pt idx="110">
                  <c:v>1.911965E+19</c:v>
                </c:pt>
                <c:pt idx="111">
                  <c:v>2.07445E+19</c:v>
                </c:pt>
                <c:pt idx="112">
                  <c:v>2.130985E+19</c:v>
                </c:pt>
                <c:pt idx="113">
                  <c:v>2.14234E+19</c:v>
                </c:pt>
                <c:pt idx="114">
                  <c:v>1.951355E+19</c:v>
                </c:pt>
                <c:pt idx="115">
                  <c:v>1.95692E+19</c:v>
                </c:pt>
                <c:pt idx="116">
                  <c:v>2.131695E+19</c:v>
                </c:pt>
                <c:pt idx="117">
                  <c:v>2.06249E+19</c:v>
                </c:pt>
                <c:pt idx="118">
                  <c:v>2.103135E+19</c:v>
                </c:pt>
                <c:pt idx="119">
                  <c:v>2.04479E+19</c:v>
                </c:pt>
                <c:pt idx="120">
                  <c:v>2.064775E+19</c:v>
                </c:pt>
                <c:pt idx="121">
                  <c:v>2.083465E+19</c:v>
                </c:pt>
                <c:pt idx="122">
                  <c:v>2.06557E+19</c:v>
                </c:pt>
                <c:pt idx="123">
                  <c:v>1.822205E+19</c:v>
                </c:pt>
                <c:pt idx="124">
                  <c:v>1.58052E+19</c:v>
                </c:pt>
                <c:pt idx="125">
                  <c:v>1.851105E+19</c:v>
                </c:pt>
                <c:pt idx="126">
                  <c:v>1.461025E+19</c:v>
                </c:pt>
                <c:pt idx="127">
                  <c:v>1.512205E+19</c:v>
                </c:pt>
                <c:pt idx="128">
                  <c:v>1.72615E+19</c:v>
                </c:pt>
                <c:pt idx="129">
                  <c:v>1.65031E+19</c:v>
                </c:pt>
                <c:pt idx="130">
                  <c:v>1.03636E+19</c:v>
                </c:pt>
                <c:pt idx="131">
                  <c:v>5.30375E+18</c:v>
                </c:pt>
                <c:pt idx="132">
                  <c:v>1.060805E+19</c:v>
                </c:pt>
                <c:pt idx="133">
                  <c:v>7.96645E+18</c:v>
                </c:pt>
                <c:pt idx="134">
                  <c:v>5.54715E+18</c:v>
                </c:pt>
                <c:pt idx="135">
                  <c:v>8.37805E+18</c:v>
                </c:pt>
                <c:pt idx="136">
                  <c:v>1.010325E+19</c:v>
                </c:pt>
                <c:pt idx="137">
                  <c:v>1.204625E+19</c:v>
                </c:pt>
                <c:pt idx="138">
                  <c:v>1.584195E+19</c:v>
                </c:pt>
                <c:pt idx="139">
                  <c:v>1.432325E+19</c:v>
                </c:pt>
                <c:pt idx="140">
                  <c:v>1.52996E+19</c:v>
                </c:pt>
                <c:pt idx="141">
                  <c:v>1.73444E+19</c:v>
                </c:pt>
                <c:pt idx="142">
                  <c:v>1.829785E+19</c:v>
                </c:pt>
                <c:pt idx="143">
                  <c:v>1.87688E+19</c:v>
                </c:pt>
                <c:pt idx="144">
                  <c:v>1.847635E+19</c:v>
                </c:pt>
                <c:pt idx="145">
                  <c:v>1.74185E+19</c:v>
                </c:pt>
                <c:pt idx="146">
                  <c:v>1.82324E+19</c:v>
                </c:pt>
                <c:pt idx="147">
                  <c:v>1.80769E+19</c:v>
                </c:pt>
                <c:pt idx="148">
                  <c:v>1.786125E+19</c:v>
                </c:pt>
                <c:pt idx="149">
                  <c:v>1.79166E+19</c:v>
                </c:pt>
                <c:pt idx="150">
                  <c:v>1.78226E+19</c:v>
                </c:pt>
              </c:numCache>
            </c:numRef>
          </c:yVal>
          <c:smooth val="1"/>
          <c:extLst>
            <c:ext xmlns:c16="http://schemas.microsoft.com/office/drawing/2014/chart" uri="{C3380CC4-5D6E-409C-BE32-E72D297353CC}">
              <c16:uniqueId val="{00000002-4F6E-43C1-B07A-8FAC355B1285}"/>
            </c:ext>
          </c:extLst>
        </c:ser>
        <c:dLbls>
          <c:showLegendKey val="0"/>
          <c:showVal val="0"/>
          <c:showCatName val="0"/>
          <c:showSerName val="0"/>
          <c:showPercent val="0"/>
          <c:showBubbleSize val="0"/>
        </c:dLbls>
        <c:axId val="805315280"/>
        <c:axId val="893059288"/>
      </c:scatterChart>
      <c:valAx>
        <c:axId val="784616976"/>
        <c:scaling>
          <c:orientation val="minMax"/>
          <c:max val="1050"/>
          <c:min val="3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a:t>Wavelength (nm)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784612384"/>
        <c:crosses val="autoZero"/>
        <c:crossBetween val="midCat"/>
      </c:valAx>
      <c:valAx>
        <c:axId val="784612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a:t>Arbitray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784616976"/>
        <c:crosses val="autoZero"/>
        <c:crossBetween val="midCat"/>
      </c:valAx>
      <c:valAx>
        <c:axId val="89305928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a:t>Photon flux (#/m^2/s)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0E+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805315280"/>
        <c:crosses val="max"/>
        <c:crossBetween val="midCat"/>
      </c:valAx>
      <c:valAx>
        <c:axId val="805315280"/>
        <c:scaling>
          <c:orientation val="minMax"/>
        </c:scaling>
        <c:delete val="1"/>
        <c:axPos val="b"/>
        <c:numFmt formatCode="General" sourceLinked="1"/>
        <c:majorTickMark val="out"/>
        <c:minorTickMark val="none"/>
        <c:tickLblPos val="nextTo"/>
        <c:crossAx val="89305928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a:t>3D Normalized probability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smoothMarker"/>
        <c:varyColors val="0"/>
        <c:ser>
          <c:idx val="0"/>
          <c:order val="0"/>
          <c:tx>
            <c:strRef>
              <c:f>Sychugov!$F$1</c:f>
              <c:strCache>
                <c:ptCount val="1"/>
                <c:pt idx="0">
                  <c:v>Normalized probability</c:v>
                </c:pt>
              </c:strCache>
            </c:strRef>
          </c:tx>
          <c:spPr>
            <a:ln w="19050" cap="rnd">
              <a:solidFill>
                <a:schemeClr val="accent6">
                  <a:lumMod val="75000"/>
                </a:schemeClr>
              </a:solidFill>
              <a:round/>
            </a:ln>
            <a:effectLst/>
          </c:spPr>
          <c:marker>
            <c:symbol val="none"/>
          </c:marker>
          <c:xVal>
            <c:numRef>
              <c:f>Sychugov!$A$2:$A$152</c:f>
              <c:numCache>
                <c:formatCode>General</c:formatCode>
                <c:ptCount val="151"/>
                <c:pt idx="0">
                  <c:v>0</c:v>
                </c:pt>
                <c:pt idx="1">
                  <c:v>0.1</c:v>
                </c:pt>
                <c:pt idx="2">
                  <c:v>0.2</c:v>
                </c:pt>
                <c:pt idx="3">
                  <c:v>0.3</c:v>
                </c:pt>
                <c:pt idx="4">
                  <c:v>0.4</c:v>
                </c:pt>
                <c:pt idx="5">
                  <c:v>0.5</c:v>
                </c:pt>
                <c:pt idx="6">
                  <c:v>0.6</c:v>
                </c:pt>
                <c:pt idx="7">
                  <c:v>0.7</c:v>
                </c:pt>
                <c:pt idx="8">
                  <c:v>0.8</c:v>
                </c:pt>
                <c:pt idx="9">
                  <c:v>0.9</c:v>
                </c:pt>
                <c:pt idx="10">
                  <c:v>1</c:v>
                </c:pt>
                <c:pt idx="11">
                  <c:v>1.1000000000000001</c:v>
                </c:pt>
                <c:pt idx="12">
                  <c:v>1.2</c:v>
                </c:pt>
                <c:pt idx="13">
                  <c:v>1.3</c:v>
                </c:pt>
                <c:pt idx="14">
                  <c:v>1.4</c:v>
                </c:pt>
                <c:pt idx="15">
                  <c:v>1.5</c:v>
                </c:pt>
                <c:pt idx="16">
                  <c:v>1.6</c:v>
                </c:pt>
                <c:pt idx="17">
                  <c:v>1.7</c:v>
                </c:pt>
                <c:pt idx="18">
                  <c:v>1.8</c:v>
                </c:pt>
                <c:pt idx="19">
                  <c:v>1.9</c:v>
                </c:pt>
                <c:pt idx="20">
                  <c:v>2</c:v>
                </c:pt>
                <c:pt idx="21">
                  <c:v>2.1</c:v>
                </c:pt>
                <c:pt idx="22">
                  <c:v>2.2000000000000002</c:v>
                </c:pt>
                <c:pt idx="23">
                  <c:v>2.2999999999999998</c:v>
                </c:pt>
                <c:pt idx="24">
                  <c:v>2.4</c:v>
                </c:pt>
                <c:pt idx="25">
                  <c:v>2.5</c:v>
                </c:pt>
                <c:pt idx="26">
                  <c:v>2.6</c:v>
                </c:pt>
                <c:pt idx="27">
                  <c:v>2.7</c:v>
                </c:pt>
                <c:pt idx="28">
                  <c:v>2.8</c:v>
                </c:pt>
                <c:pt idx="29">
                  <c:v>2.9</c:v>
                </c:pt>
                <c:pt idx="30">
                  <c:v>3</c:v>
                </c:pt>
                <c:pt idx="31">
                  <c:v>3.1</c:v>
                </c:pt>
                <c:pt idx="32">
                  <c:v>3.2</c:v>
                </c:pt>
                <c:pt idx="33">
                  <c:v>3.3</c:v>
                </c:pt>
                <c:pt idx="34">
                  <c:v>3.4</c:v>
                </c:pt>
                <c:pt idx="35">
                  <c:v>3.5</c:v>
                </c:pt>
                <c:pt idx="36">
                  <c:v>3.6</c:v>
                </c:pt>
                <c:pt idx="37">
                  <c:v>3.7</c:v>
                </c:pt>
                <c:pt idx="38">
                  <c:v>3.8</c:v>
                </c:pt>
                <c:pt idx="39">
                  <c:v>3.9</c:v>
                </c:pt>
                <c:pt idx="40">
                  <c:v>4</c:v>
                </c:pt>
                <c:pt idx="41">
                  <c:v>4.0999999999999996</c:v>
                </c:pt>
                <c:pt idx="42">
                  <c:v>4.2</c:v>
                </c:pt>
                <c:pt idx="43">
                  <c:v>4.3</c:v>
                </c:pt>
                <c:pt idx="44" formatCode="0.0">
                  <c:v>4.4000000000000004</c:v>
                </c:pt>
                <c:pt idx="45">
                  <c:v>4.5</c:v>
                </c:pt>
                <c:pt idx="46">
                  <c:v>4.5999999999999996</c:v>
                </c:pt>
                <c:pt idx="47">
                  <c:v>4.7</c:v>
                </c:pt>
                <c:pt idx="48">
                  <c:v>4.8</c:v>
                </c:pt>
                <c:pt idx="49">
                  <c:v>4.9000000000000004</c:v>
                </c:pt>
                <c:pt idx="50">
                  <c:v>5</c:v>
                </c:pt>
                <c:pt idx="51">
                  <c:v>5.0999999999999996</c:v>
                </c:pt>
                <c:pt idx="52">
                  <c:v>5.2</c:v>
                </c:pt>
                <c:pt idx="53">
                  <c:v>5.3</c:v>
                </c:pt>
                <c:pt idx="54">
                  <c:v>5.4</c:v>
                </c:pt>
                <c:pt idx="55">
                  <c:v>5.5</c:v>
                </c:pt>
                <c:pt idx="56">
                  <c:v>5.6</c:v>
                </c:pt>
                <c:pt idx="57">
                  <c:v>5.7</c:v>
                </c:pt>
                <c:pt idx="58">
                  <c:v>5.8</c:v>
                </c:pt>
                <c:pt idx="59">
                  <c:v>5.9</c:v>
                </c:pt>
                <c:pt idx="60">
                  <c:v>6</c:v>
                </c:pt>
                <c:pt idx="61">
                  <c:v>6.1</c:v>
                </c:pt>
                <c:pt idx="62">
                  <c:v>6.2</c:v>
                </c:pt>
                <c:pt idx="63">
                  <c:v>6.3</c:v>
                </c:pt>
                <c:pt idx="64">
                  <c:v>6.4</c:v>
                </c:pt>
                <c:pt idx="65">
                  <c:v>6.5</c:v>
                </c:pt>
                <c:pt idx="66">
                  <c:v>6.6</c:v>
                </c:pt>
                <c:pt idx="67">
                  <c:v>6.7</c:v>
                </c:pt>
                <c:pt idx="68">
                  <c:v>6.8</c:v>
                </c:pt>
                <c:pt idx="69">
                  <c:v>6.9</c:v>
                </c:pt>
                <c:pt idx="70">
                  <c:v>7</c:v>
                </c:pt>
                <c:pt idx="71">
                  <c:v>7.1</c:v>
                </c:pt>
                <c:pt idx="72">
                  <c:v>7.2</c:v>
                </c:pt>
                <c:pt idx="73">
                  <c:v>7.3</c:v>
                </c:pt>
                <c:pt idx="74">
                  <c:v>7.4</c:v>
                </c:pt>
                <c:pt idx="75">
                  <c:v>7.5</c:v>
                </c:pt>
                <c:pt idx="76">
                  <c:v>7.6</c:v>
                </c:pt>
                <c:pt idx="77">
                  <c:v>7.7</c:v>
                </c:pt>
                <c:pt idx="78">
                  <c:v>7.8</c:v>
                </c:pt>
                <c:pt idx="79">
                  <c:v>7.9</c:v>
                </c:pt>
                <c:pt idx="80">
                  <c:v>8</c:v>
                </c:pt>
                <c:pt idx="81">
                  <c:v>8.1</c:v>
                </c:pt>
                <c:pt idx="82">
                  <c:v>8.1999999999999993</c:v>
                </c:pt>
                <c:pt idx="83">
                  <c:v>8.3000000000000007</c:v>
                </c:pt>
                <c:pt idx="84">
                  <c:v>8.4</c:v>
                </c:pt>
                <c:pt idx="85">
                  <c:v>8.5</c:v>
                </c:pt>
                <c:pt idx="86">
                  <c:v>8.6</c:v>
                </c:pt>
                <c:pt idx="87">
                  <c:v>8.6999999999999993</c:v>
                </c:pt>
                <c:pt idx="88">
                  <c:v>8.8000000000000007</c:v>
                </c:pt>
                <c:pt idx="89">
                  <c:v>8.9</c:v>
                </c:pt>
                <c:pt idx="90">
                  <c:v>9</c:v>
                </c:pt>
                <c:pt idx="91">
                  <c:v>9.1</c:v>
                </c:pt>
                <c:pt idx="92">
                  <c:v>9.1999999999999993</c:v>
                </c:pt>
                <c:pt idx="93">
                  <c:v>9.3000000000000007</c:v>
                </c:pt>
                <c:pt idx="94">
                  <c:v>9.4</c:v>
                </c:pt>
                <c:pt idx="95">
                  <c:v>9.5</c:v>
                </c:pt>
                <c:pt idx="96">
                  <c:v>9.6</c:v>
                </c:pt>
                <c:pt idx="97">
                  <c:v>9.6999999999999993</c:v>
                </c:pt>
                <c:pt idx="98">
                  <c:v>9.8000000000000007</c:v>
                </c:pt>
                <c:pt idx="99">
                  <c:v>9.9</c:v>
                </c:pt>
                <c:pt idx="100">
                  <c:v>10</c:v>
                </c:pt>
                <c:pt idx="101">
                  <c:v>10.1</c:v>
                </c:pt>
                <c:pt idx="102">
                  <c:v>10.199999999999999</c:v>
                </c:pt>
                <c:pt idx="103">
                  <c:v>10.3</c:v>
                </c:pt>
                <c:pt idx="104">
                  <c:v>10.4</c:v>
                </c:pt>
                <c:pt idx="105">
                  <c:v>10.5</c:v>
                </c:pt>
                <c:pt idx="106">
                  <c:v>10.6</c:v>
                </c:pt>
                <c:pt idx="107">
                  <c:v>10.7</c:v>
                </c:pt>
                <c:pt idx="108">
                  <c:v>10.8</c:v>
                </c:pt>
                <c:pt idx="109">
                  <c:v>10.9</c:v>
                </c:pt>
                <c:pt idx="110">
                  <c:v>11</c:v>
                </c:pt>
                <c:pt idx="111">
                  <c:v>11.1</c:v>
                </c:pt>
                <c:pt idx="112">
                  <c:v>11.2</c:v>
                </c:pt>
                <c:pt idx="113">
                  <c:v>11.3</c:v>
                </c:pt>
                <c:pt idx="114">
                  <c:v>11.4</c:v>
                </c:pt>
                <c:pt idx="115">
                  <c:v>11.5</c:v>
                </c:pt>
                <c:pt idx="116">
                  <c:v>11.6</c:v>
                </c:pt>
                <c:pt idx="117">
                  <c:v>11.7</c:v>
                </c:pt>
                <c:pt idx="118">
                  <c:v>11.8</c:v>
                </c:pt>
                <c:pt idx="119">
                  <c:v>11.9</c:v>
                </c:pt>
                <c:pt idx="120">
                  <c:v>12</c:v>
                </c:pt>
                <c:pt idx="121">
                  <c:v>12.1</c:v>
                </c:pt>
                <c:pt idx="122">
                  <c:v>12.2</c:v>
                </c:pt>
                <c:pt idx="123">
                  <c:v>12.3</c:v>
                </c:pt>
                <c:pt idx="124">
                  <c:v>12.4</c:v>
                </c:pt>
                <c:pt idx="125">
                  <c:v>12.5</c:v>
                </c:pt>
                <c:pt idx="126">
                  <c:v>12.6</c:v>
                </c:pt>
                <c:pt idx="127">
                  <c:v>12.7</c:v>
                </c:pt>
                <c:pt idx="128">
                  <c:v>12.8</c:v>
                </c:pt>
                <c:pt idx="129">
                  <c:v>12.9</c:v>
                </c:pt>
                <c:pt idx="130">
                  <c:v>13</c:v>
                </c:pt>
                <c:pt idx="131">
                  <c:v>13.1</c:v>
                </c:pt>
                <c:pt idx="132">
                  <c:v>13.2</c:v>
                </c:pt>
                <c:pt idx="133">
                  <c:v>13.3</c:v>
                </c:pt>
                <c:pt idx="134">
                  <c:v>13.4</c:v>
                </c:pt>
                <c:pt idx="135">
                  <c:v>13.5</c:v>
                </c:pt>
                <c:pt idx="136">
                  <c:v>13.600000000000099</c:v>
                </c:pt>
                <c:pt idx="137">
                  <c:v>13.700000000000101</c:v>
                </c:pt>
                <c:pt idx="138">
                  <c:v>13.8000000000001</c:v>
                </c:pt>
                <c:pt idx="139">
                  <c:v>13.9000000000001</c:v>
                </c:pt>
                <c:pt idx="140">
                  <c:v>14.000000000000099</c:v>
                </c:pt>
                <c:pt idx="141">
                  <c:v>14.100000000000099</c:v>
                </c:pt>
                <c:pt idx="142">
                  <c:v>14.200000000000101</c:v>
                </c:pt>
                <c:pt idx="143">
                  <c:v>14.3000000000001</c:v>
                </c:pt>
                <c:pt idx="144">
                  <c:v>14.4000000000001</c:v>
                </c:pt>
                <c:pt idx="145">
                  <c:v>14.500000000000099</c:v>
                </c:pt>
                <c:pt idx="146">
                  <c:v>14.600000000000099</c:v>
                </c:pt>
                <c:pt idx="147">
                  <c:v>14.700000000000101</c:v>
                </c:pt>
                <c:pt idx="148">
                  <c:v>14.8000000000001</c:v>
                </c:pt>
                <c:pt idx="149">
                  <c:v>14.9000000000001</c:v>
                </c:pt>
                <c:pt idx="150">
                  <c:v>15.000000000000099</c:v>
                </c:pt>
              </c:numCache>
            </c:numRef>
          </c:xVal>
          <c:yVal>
            <c:numRef>
              <c:f>Sychugov!$F$2:$F$152</c:f>
              <c:numCache>
                <c:formatCode>General</c:formatCode>
                <c:ptCount val="151"/>
                <c:pt idx="0">
                  <c:v>2.0653927966864227E-2</c:v>
                </c:pt>
                <c:pt idx="1">
                  <c:v>2.0503514548486011E-2</c:v>
                </c:pt>
                <c:pt idx="2">
                  <c:v>2.0353101130107795E-2</c:v>
                </c:pt>
                <c:pt idx="3">
                  <c:v>2.0202687711729582E-2</c:v>
                </c:pt>
                <c:pt idx="4">
                  <c:v>2.0052274293351366E-2</c:v>
                </c:pt>
                <c:pt idx="5">
                  <c:v>1.990186087497315E-2</c:v>
                </c:pt>
                <c:pt idx="6">
                  <c:v>1.9751447456594937E-2</c:v>
                </c:pt>
                <c:pt idx="7">
                  <c:v>1.9601034038216721E-2</c:v>
                </c:pt>
                <c:pt idx="8">
                  <c:v>1.9450620619838505E-2</c:v>
                </c:pt>
                <c:pt idx="9">
                  <c:v>1.9300207201460289E-2</c:v>
                </c:pt>
                <c:pt idx="10">
                  <c:v>1.9149793783082077E-2</c:v>
                </c:pt>
                <c:pt idx="11">
                  <c:v>1.8999380364703861E-2</c:v>
                </c:pt>
                <c:pt idx="12">
                  <c:v>1.8848966946325645E-2</c:v>
                </c:pt>
                <c:pt idx="13">
                  <c:v>1.8698553527947432E-2</c:v>
                </c:pt>
                <c:pt idx="14">
                  <c:v>1.8548140109569216E-2</c:v>
                </c:pt>
                <c:pt idx="15">
                  <c:v>1.8397726691191E-2</c:v>
                </c:pt>
                <c:pt idx="16">
                  <c:v>1.8247313272812787E-2</c:v>
                </c:pt>
                <c:pt idx="17">
                  <c:v>1.8096899854434571E-2</c:v>
                </c:pt>
                <c:pt idx="18">
                  <c:v>1.7946486436056355E-2</c:v>
                </c:pt>
                <c:pt idx="19">
                  <c:v>1.7796073017678139E-2</c:v>
                </c:pt>
                <c:pt idx="20">
                  <c:v>1.7645659599299923E-2</c:v>
                </c:pt>
                <c:pt idx="21">
                  <c:v>1.7495246180921707E-2</c:v>
                </c:pt>
                <c:pt idx="22">
                  <c:v>1.7344832762543495E-2</c:v>
                </c:pt>
                <c:pt idx="23">
                  <c:v>1.7194419344165279E-2</c:v>
                </c:pt>
                <c:pt idx="24">
                  <c:v>1.7044005925787063E-2</c:v>
                </c:pt>
                <c:pt idx="25">
                  <c:v>1.689359250740885E-2</c:v>
                </c:pt>
                <c:pt idx="26">
                  <c:v>1.6743179089030634E-2</c:v>
                </c:pt>
                <c:pt idx="27">
                  <c:v>1.6592765670652418E-2</c:v>
                </c:pt>
                <c:pt idx="28">
                  <c:v>1.6442352252274205E-2</c:v>
                </c:pt>
                <c:pt idx="29">
                  <c:v>1.6291938833895989E-2</c:v>
                </c:pt>
                <c:pt idx="30">
                  <c:v>1.6141525415517773E-2</c:v>
                </c:pt>
                <c:pt idx="31">
                  <c:v>1.5991111997139557E-2</c:v>
                </c:pt>
                <c:pt idx="32">
                  <c:v>1.5840698578761345E-2</c:v>
                </c:pt>
                <c:pt idx="33">
                  <c:v>1.5690285160383129E-2</c:v>
                </c:pt>
                <c:pt idx="34">
                  <c:v>1.5539871742004913E-2</c:v>
                </c:pt>
                <c:pt idx="35">
                  <c:v>1.53894583236267E-2</c:v>
                </c:pt>
                <c:pt idx="36">
                  <c:v>1.5239044905248484E-2</c:v>
                </c:pt>
                <c:pt idx="37">
                  <c:v>1.5088631486870268E-2</c:v>
                </c:pt>
                <c:pt idx="38">
                  <c:v>1.4938218068492055E-2</c:v>
                </c:pt>
                <c:pt idx="39">
                  <c:v>1.4787804650113839E-2</c:v>
                </c:pt>
                <c:pt idx="40">
                  <c:v>1.4637391231735623E-2</c:v>
                </c:pt>
                <c:pt idx="41">
                  <c:v>1.4486977813357413E-2</c:v>
                </c:pt>
                <c:pt idx="42">
                  <c:v>1.4336564394979195E-2</c:v>
                </c:pt>
                <c:pt idx="43">
                  <c:v>1.418615097660098E-2</c:v>
                </c:pt>
                <c:pt idx="44">
                  <c:v>1.4035737558222764E-2</c:v>
                </c:pt>
                <c:pt idx="45">
                  <c:v>1.3885324139844548E-2</c:v>
                </c:pt>
                <c:pt idx="46">
                  <c:v>1.2398457606120756E-2</c:v>
                </c:pt>
                <c:pt idx="47">
                  <c:v>1.0641662643643844E-2</c:v>
                </c:pt>
                <c:pt idx="48">
                  <c:v>9.6224656142878257E-3</c:v>
                </c:pt>
                <c:pt idx="49">
                  <c:v>8.8539086323648174E-3</c:v>
                </c:pt>
                <c:pt idx="50">
                  <c:v>8.2274402590324265E-3</c:v>
                </c:pt>
                <c:pt idx="51">
                  <c:v>7.6962633199689828E-3</c:v>
                </c:pt>
                <c:pt idx="52">
                  <c:v>7.2348653803478201E-3</c:v>
                </c:pt>
                <c:pt idx="53">
                  <c:v>6.8274166110019853E-3</c:v>
                </c:pt>
                <c:pt idx="54">
                  <c:v>6.463245212364058E-3</c:v>
                </c:pt>
                <c:pt idx="55">
                  <c:v>6.1347280379285387E-3</c:v>
                </c:pt>
                <c:pt idx="56">
                  <c:v>5.8361824577287322E-3</c:v>
                </c:pt>
                <c:pt idx="57">
                  <c:v>5.5632317100886425E-3</c:v>
                </c:pt>
                <c:pt idx="58">
                  <c:v>5.3124167606622297E-3</c:v>
                </c:pt>
                <c:pt idx="59">
                  <c:v>5.0809463157347754E-3</c:v>
                </c:pt>
                <c:pt idx="60">
                  <c:v>4.8665289303762103E-3</c:v>
                </c:pt>
                <c:pt idx="61">
                  <c:v>4.6672562824444184E-3</c:v>
                </c:pt>
                <c:pt idx="62">
                  <c:v>4.4815196261208433E-3</c:v>
                </c:pt>
                <c:pt idx="63">
                  <c:v>4.3079484950502879E-3</c:v>
                </c:pt>
                <c:pt idx="64">
                  <c:v>4.1453647605124138E-3</c:v>
                </c:pt>
                <c:pt idx="65">
                  <c:v>3.9927475535821658E-3</c:v>
                </c:pt>
                <c:pt idx="66">
                  <c:v>3.8492060429742049E-3</c:v>
                </c:pt>
                <c:pt idx="67">
                  <c:v>3.7139580034176831E-3</c:v>
                </c:pt>
                <c:pt idx="68">
                  <c:v>3.5863127257348437E-3</c:v>
                </c:pt>
                <c:pt idx="69">
                  <c:v>3.4656572323110658E-3</c:v>
                </c:pt>
                <c:pt idx="70">
                  <c:v>3.3514450437159659E-3</c:v>
                </c:pt>
                <c:pt idx="71">
                  <c:v>3.243186938860759E-3</c:v>
                </c:pt>
                <c:pt idx="72">
                  <c:v>3.1404432905466377E-3</c:v>
                </c:pt>
                <c:pt idx="73">
                  <c:v>3.042817658763677E-3</c:v>
                </c:pt>
                <c:pt idx="74">
                  <c:v>2.9499513975789473E-3</c:v>
                </c:pt>
                <c:pt idx="75">
                  <c:v>2.8615190858882564E-3</c:v>
                </c:pt>
                <c:pt idx="76">
                  <c:v>2.7772246331272564E-3</c:v>
                </c:pt>
                <c:pt idx="77">
                  <c:v>2.6967979419948132E-3</c:v>
                </c:pt>
                <c:pt idx="78">
                  <c:v>2.619992033963126E-3</c:v>
                </c:pt>
                <c:pt idx="79">
                  <c:v>2.5465805617021563E-3</c:v>
                </c:pt>
                <c:pt idx="80">
                  <c:v>2.476355646873167E-3</c:v>
                </c:pt>
                <c:pt idx="81">
                  <c:v>2.4091259930244442E-3</c:v>
                </c:pt>
                <c:pt idx="82">
                  <c:v>2.3447152322700199E-3</c:v>
                </c:pt>
                <c:pt idx="83">
                  <c:v>2.2829604715828926E-3</c:v>
                </c:pt>
                <c:pt idx="84">
                  <c:v>2.2237110102882184E-3</c:v>
                </c:pt>
                <c:pt idx="85">
                  <c:v>2.1668272050017505E-3</c:v>
                </c:pt>
                <c:pt idx="86">
                  <c:v>2.112179462055551E-3</c:v>
                </c:pt>
                <c:pt idx="87">
                  <c:v>2.0596473405641719E-3</c:v>
                </c:pt>
                <c:pt idx="88">
                  <c:v>2.0091187518476942E-3</c:v>
                </c:pt>
                <c:pt idx="89">
                  <c:v>1.9604892430505052E-3</c:v>
                </c:pt>
                <c:pt idx="90">
                  <c:v>1.913661354560766E-3</c:v>
                </c:pt>
                <c:pt idx="91">
                  <c:v>1.8685440423117773E-3</c:v>
                </c:pt>
                <c:pt idx="92">
                  <c:v>1.2083874842776484E-3</c:v>
                </c:pt>
                <c:pt idx="93">
                  <c:v>7.8835688820092084E-4</c:v>
                </c:pt>
                <c:pt idx="94">
                  <c:v>5.4839545583050314E-4</c:v>
                </c:pt>
                <c:pt idx="95">
                  <c:v>3.8319273713738762E-4</c:v>
                </c:pt>
                <c:pt idx="96">
                  <c:v>2.6281013986732848E-4</c:v>
                </c:pt>
                <c:pt idx="97">
                  <c:v>1.7352658456547314E-4</c:v>
                </c:pt>
                <c:pt idx="98">
                  <c:v>1.0764101784142285E-4</c:v>
                </c:pt>
                <c:pt idx="99">
                  <c:v>6.0291417743335037E-5</c:v>
                </c:pt>
                <c:pt idx="100">
                  <c:v>2.8159506742279177E-5</c:v>
                </c:pt>
                <c:pt idx="101">
                  <c:v>8.8510313938363513E-6</c:v>
                </c:pt>
                <c:pt idx="102">
                  <c:v>5.6472872607563675E-7</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numCache>
            </c:numRef>
          </c:yVal>
          <c:smooth val="1"/>
          <c:extLst>
            <c:ext xmlns:c16="http://schemas.microsoft.com/office/drawing/2014/chart" uri="{C3380CC4-5D6E-409C-BE32-E72D297353CC}">
              <c16:uniqueId val="{00000000-928C-4968-B86C-2A95465C965A}"/>
            </c:ext>
          </c:extLst>
        </c:ser>
        <c:dLbls>
          <c:showLegendKey val="0"/>
          <c:showVal val="0"/>
          <c:showCatName val="0"/>
          <c:showSerName val="0"/>
          <c:showPercent val="0"/>
          <c:showBubbleSize val="0"/>
        </c:dLbls>
        <c:axId val="783113328"/>
        <c:axId val="783114968"/>
      </c:scatterChart>
      <c:valAx>
        <c:axId val="7831133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a:t>Path length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783114968"/>
        <c:crosses val="autoZero"/>
        <c:crossBetween val="midCat"/>
      </c:valAx>
      <c:valAx>
        <c:axId val="78311496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a:t>Normalized</a:t>
                </a:r>
                <a:r>
                  <a:rPr lang="nl-NL" baseline="0"/>
                  <a:t> probability density</a:t>
                </a:r>
                <a:endParaRPr lang="nl-NL"/>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7831133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a:t>IV and PV</a:t>
            </a:r>
            <a:r>
              <a:rPr lang="nl-NL" baseline="0"/>
              <a:t> curve</a:t>
            </a:r>
            <a:endParaRPr lang="nl-NL"/>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smoothMarker"/>
        <c:varyColors val="0"/>
        <c:ser>
          <c:idx val="0"/>
          <c:order val="0"/>
          <c:tx>
            <c:strRef>
              <c:f>Efficiencies!$IK$2</c:f>
              <c:strCache>
                <c:ptCount val="1"/>
                <c:pt idx="0">
                  <c:v>Current</c:v>
                </c:pt>
              </c:strCache>
            </c:strRef>
          </c:tx>
          <c:spPr>
            <a:ln w="19050" cap="rnd">
              <a:solidFill>
                <a:schemeClr val="accent1"/>
              </a:solidFill>
              <a:round/>
            </a:ln>
            <a:effectLst/>
          </c:spPr>
          <c:marker>
            <c:symbol val="none"/>
          </c:marker>
          <c:xVal>
            <c:numRef>
              <c:f>Efficiencies!$IJ$3:$IJ$102</c:f>
              <c:numCache>
                <c:formatCode>General</c:formatCode>
                <c:ptCount val="100"/>
                <c:pt idx="0">
                  <c:v>0</c:v>
                </c:pt>
                <c:pt idx="1">
                  <c:v>0.01</c:v>
                </c:pt>
                <c:pt idx="2">
                  <c:v>0.02</c:v>
                </c:pt>
                <c:pt idx="3">
                  <c:v>0.03</c:v>
                </c:pt>
                <c:pt idx="4">
                  <c:v>0.04</c:v>
                </c:pt>
                <c:pt idx="5">
                  <c:v>0.05</c:v>
                </c:pt>
                <c:pt idx="6">
                  <c:v>0.06</c:v>
                </c:pt>
                <c:pt idx="7">
                  <c:v>7.0000000000000007E-2</c:v>
                </c:pt>
                <c:pt idx="8">
                  <c:v>0.08</c:v>
                </c:pt>
                <c:pt idx="9">
                  <c:v>0.09</c:v>
                </c:pt>
                <c:pt idx="10">
                  <c:v>0.1</c:v>
                </c:pt>
                <c:pt idx="11">
                  <c:v>0.11</c:v>
                </c:pt>
                <c:pt idx="12">
                  <c:v>0.12</c:v>
                </c:pt>
                <c:pt idx="13">
                  <c:v>0.13</c:v>
                </c:pt>
                <c:pt idx="14">
                  <c:v>0.14000000000000001</c:v>
                </c:pt>
                <c:pt idx="15">
                  <c:v>0.15</c:v>
                </c:pt>
                <c:pt idx="16">
                  <c:v>0.16</c:v>
                </c:pt>
                <c:pt idx="17">
                  <c:v>0.17</c:v>
                </c:pt>
                <c:pt idx="18">
                  <c:v>0.18</c:v>
                </c:pt>
                <c:pt idx="19">
                  <c:v>0.19</c:v>
                </c:pt>
                <c:pt idx="20">
                  <c:v>0.2</c:v>
                </c:pt>
                <c:pt idx="21">
                  <c:v>0.21</c:v>
                </c:pt>
                <c:pt idx="22">
                  <c:v>0.22</c:v>
                </c:pt>
                <c:pt idx="23">
                  <c:v>0.23</c:v>
                </c:pt>
                <c:pt idx="24">
                  <c:v>0.24</c:v>
                </c:pt>
                <c:pt idx="25">
                  <c:v>0.25</c:v>
                </c:pt>
                <c:pt idx="26">
                  <c:v>0.26</c:v>
                </c:pt>
                <c:pt idx="27">
                  <c:v>0.27</c:v>
                </c:pt>
                <c:pt idx="28">
                  <c:v>0.28000000000000003</c:v>
                </c:pt>
                <c:pt idx="29">
                  <c:v>0.28999999999999998</c:v>
                </c:pt>
                <c:pt idx="30">
                  <c:v>0.3</c:v>
                </c:pt>
                <c:pt idx="31">
                  <c:v>0.31</c:v>
                </c:pt>
                <c:pt idx="32">
                  <c:v>0.32</c:v>
                </c:pt>
                <c:pt idx="33">
                  <c:v>0.33</c:v>
                </c:pt>
                <c:pt idx="34">
                  <c:v>0.34</c:v>
                </c:pt>
                <c:pt idx="35">
                  <c:v>0.35</c:v>
                </c:pt>
                <c:pt idx="36">
                  <c:v>0.36</c:v>
                </c:pt>
                <c:pt idx="37">
                  <c:v>0.37</c:v>
                </c:pt>
                <c:pt idx="38">
                  <c:v>0.38</c:v>
                </c:pt>
                <c:pt idx="39">
                  <c:v>0.39</c:v>
                </c:pt>
                <c:pt idx="40">
                  <c:v>0.4</c:v>
                </c:pt>
                <c:pt idx="41">
                  <c:v>0.41</c:v>
                </c:pt>
                <c:pt idx="42">
                  <c:v>0.42</c:v>
                </c:pt>
                <c:pt idx="43">
                  <c:v>0.43</c:v>
                </c:pt>
                <c:pt idx="44">
                  <c:v>0.44</c:v>
                </c:pt>
                <c:pt idx="45">
                  <c:v>0.45</c:v>
                </c:pt>
                <c:pt idx="46">
                  <c:v>0.46</c:v>
                </c:pt>
                <c:pt idx="47">
                  <c:v>0.47</c:v>
                </c:pt>
                <c:pt idx="48">
                  <c:v>0.48</c:v>
                </c:pt>
                <c:pt idx="49">
                  <c:v>0.49</c:v>
                </c:pt>
                <c:pt idx="50">
                  <c:v>0.5</c:v>
                </c:pt>
                <c:pt idx="51">
                  <c:v>0.51</c:v>
                </c:pt>
                <c:pt idx="52">
                  <c:v>0.52</c:v>
                </c:pt>
                <c:pt idx="53">
                  <c:v>0.53</c:v>
                </c:pt>
                <c:pt idx="54">
                  <c:v>0.54</c:v>
                </c:pt>
                <c:pt idx="55">
                  <c:v>0.55000000000000004</c:v>
                </c:pt>
                <c:pt idx="56">
                  <c:v>0.56000000000000005</c:v>
                </c:pt>
                <c:pt idx="57">
                  <c:v>0.56999999999999995</c:v>
                </c:pt>
                <c:pt idx="58">
                  <c:v>0.57999999999999996</c:v>
                </c:pt>
                <c:pt idx="59">
                  <c:v>0.59</c:v>
                </c:pt>
                <c:pt idx="60">
                  <c:v>0.6</c:v>
                </c:pt>
                <c:pt idx="61">
                  <c:v>0.61</c:v>
                </c:pt>
                <c:pt idx="62">
                  <c:v>0.62</c:v>
                </c:pt>
                <c:pt idx="63">
                  <c:v>0.63</c:v>
                </c:pt>
                <c:pt idx="64">
                  <c:v>0.64</c:v>
                </c:pt>
                <c:pt idx="65">
                  <c:v>0.65</c:v>
                </c:pt>
                <c:pt idx="66">
                  <c:v>0.66</c:v>
                </c:pt>
                <c:pt idx="67">
                  <c:v>0.67</c:v>
                </c:pt>
                <c:pt idx="68">
                  <c:v>0.68</c:v>
                </c:pt>
                <c:pt idx="69">
                  <c:v>0.69</c:v>
                </c:pt>
                <c:pt idx="70">
                  <c:v>0.7</c:v>
                </c:pt>
                <c:pt idx="71">
                  <c:v>0.71</c:v>
                </c:pt>
                <c:pt idx="72">
                  <c:v>0.72</c:v>
                </c:pt>
                <c:pt idx="73">
                  <c:v>0.73</c:v>
                </c:pt>
                <c:pt idx="74">
                  <c:v>0.74</c:v>
                </c:pt>
                <c:pt idx="75">
                  <c:v>0.75</c:v>
                </c:pt>
                <c:pt idx="76">
                  <c:v>0.76</c:v>
                </c:pt>
                <c:pt idx="77">
                  <c:v>0.77</c:v>
                </c:pt>
                <c:pt idx="78">
                  <c:v>0.78</c:v>
                </c:pt>
                <c:pt idx="79">
                  <c:v>0.79</c:v>
                </c:pt>
                <c:pt idx="80">
                  <c:v>0.8</c:v>
                </c:pt>
                <c:pt idx="81">
                  <c:v>0.81</c:v>
                </c:pt>
                <c:pt idx="82">
                  <c:v>0.82</c:v>
                </c:pt>
                <c:pt idx="83">
                  <c:v>0.83</c:v>
                </c:pt>
                <c:pt idx="84">
                  <c:v>0.84</c:v>
                </c:pt>
                <c:pt idx="85">
                  <c:v>0.85</c:v>
                </c:pt>
                <c:pt idx="86">
                  <c:v>0.86</c:v>
                </c:pt>
                <c:pt idx="87">
                  <c:v>0.87</c:v>
                </c:pt>
                <c:pt idx="88">
                  <c:v>0.88</c:v>
                </c:pt>
                <c:pt idx="89">
                  <c:v>0.89</c:v>
                </c:pt>
                <c:pt idx="90">
                  <c:v>0.9</c:v>
                </c:pt>
                <c:pt idx="91">
                  <c:v>0.91</c:v>
                </c:pt>
                <c:pt idx="92">
                  <c:v>0.92</c:v>
                </c:pt>
                <c:pt idx="93">
                  <c:v>0.93</c:v>
                </c:pt>
                <c:pt idx="94">
                  <c:v>0.94</c:v>
                </c:pt>
                <c:pt idx="95">
                  <c:v>0.95</c:v>
                </c:pt>
                <c:pt idx="96">
                  <c:v>0.96</c:v>
                </c:pt>
                <c:pt idx="97">
                  <c:v>0.97</c:v>
                </c:pt>
                <c:pt idx="98">
                  <c:v>0.98</c:v>
                </c:pt>
                <c:pt idx="99">
                  <c:v>0.99</c:v>
                </c:pt>
              </c:numCache>
            </c:numRef>
          </c:xVal>
          <c:yVal>
            <c:numRef>
              <c:f>Efficiencies!$IK$3:$IK$102</c:f>
              <c:numCache>
                <c:formatCode>General</c:formatCode>
                <c:ptCount val="100"/>
                <c:pt idx="0">
                  <c:v>33.150762702225592</c:v>
                </c:pt>
                <c:pt idx="1">
                  <c:v>33.084095889124526</c:v>
                </c:pt>
                <c:pt idx="2">
                  <c:v>33.017760860536342</c:v>
                </c:pt>
                <c:pt idx="3">
                  <c:v>32.95109391409229</c:v>
                </c:pt>
                <c:pt idx="4">
                  <c:v>32.88442686039253</c:v>
                </c:pt>
                <c:pt idx="5">
                  <c:v>32.817759658319403</c:v>
                </c:pt>
                <c:pt idx="6">
                  <c:v>32.751092250992379</c:v>
                </c:pt>
                <c:pt idx="7">
                  <c:v>32.684756405162858</c:v>
                </c:pt>
                <c:pt idx="8">
                  <c:v>32.618088323391476</c:v>
                </c:pt>
                <c:pt idx="9">
                  <c:v>32.551419699124253</c:v>
                </c:pt>
                <c:pt idx="10">
                  <c:v>32.484750324389509</c:v>
                </c:pt>
                <c:pt idx="11">
                  <c:v>32.418079911487325</c:v>
                </c:pt>
                <c:pt idx="12">
                  <c:v>32.351739932078246</c:v>
                </c:pt>
                <c:pt idx="13">
                  <c:v>32.285066107858867</c:v>
                </c:pt>
                <c:pt idx="14">
                  <c:v>32.218389539713591</c:v>
                </c:pt>
                <c:pt idx="15">
                  <c:v>32.151709175728485</c:v>
                </c:pt>
                <c:pt idx="16">
                  <c:v>32.085023560726945</c:v>
                </c:pt>
                <c:pt idx="17">
                  <c:v>32.018662673809672</c:v>
                </c:pt>
                <c:pt idx="18">
                  <c:v>31.95195980447901</c:v>
                </c:pt>
                <c:pt idx="19">
                  <c:v>31.885243056462233</c:v>
                </c:pt>
                <c:pt idx="20">
                  <c:v>31.818507109213613</c:v>
                </c:pt>
                <c:pt idx="21">
                  <c:v>31.75174460249821</c:v>
                </c:pt>
                <c:pt idx="22">
                  <c:v>31.685277966098518</c:v>
                </c:pt>
                <c:pt idx="23">
                  <c:v>31.618428187559221</c:v>
                </c:pt>
                <c:pt idx="24">
                  <c:v>31.551508211086229</c:v>
                </c:pt>
                <c:pt idx="25">
                  <c:v>31.484491125535964</c:v>
                </c:pt>
                <c:pt idx="26">
                  <c:v>31.41733970308443</c:v>
                </c:pt>
                <c:pt idx="27">
                  <c:v>31.350338189313277</c:v>
                </c:pt>
                <c:pt idx="28">
                  <c:v>31.282745348873636</c:v>
                </c:pt>
                <c:pt idx="29">
                  <c:v>31.214797449615745</c:v>
                </c:pt>
                <c:pt idx="30">
                  <c:v>31.146358375868775</c:v>
                </c:pt>
                <c:pt idx="31">
                  <c:v>31.077239830534772</c:v>
                </c:pt>
                <c:pt idx="32">
                  <c:v>31.007532924775202</c:v>
                </c:pt>
                <c:pt idx="33">
                  <c:v>30.936181701911181</c:v>
                </c:pt>
                <c:pt idx="34">
                  <c:v>30.863034603331418</c:v>
                </c:pt>
                <c:pt idx="35">
                  <c:v>30.787403160491486</c:v>
                </c:pt>
                <c:pt idx="36">
                  <c:v>30.708334972920898</c:v>
                </c:pt>
                <c:pt idx="37">
                  <c:v>30.624944284295282</c:v>
                </c:pt>
                <c:pt idx="38">
                  <c:v>30.534583287896474</c:v>
                </c:pt>
                <c:pt idx="39">
                  <c:v>30.435138811745421</c:v>
                </c:pt>
                <c:pt idx="40">
                  <c:v>30.323724531726164</c:v>
                </c:pt>
                <c:pt idx="41">
                  <c:v>30.194432624829904</c:v>
                </c:pt>
                <c:pt idx="42">
                  <c:v>30.041132648997475</c:v>
                </c:pt>
                <c:pt idx="43">
                  <c:v>29.855650684305882</c:v>
                </c:pt>
                <c:pt idx="44">
                  <c:v>29.624758390657121</c:v>
                </c:pt>
                <c:pt idx="45">
                  <c:v>29.331148613054857</c:v>
                </c:pt>
                <c:pt idx="46">
                  <c:v>28.950917952411512</c:v>
                </c:pt>
                <c:pt idx="47">
                  <c:v>28.451052751192812</c:v>
                </c:pt>
                <c:pt idx="48">
                  <c:v>27.789790797079704</c:v>
                </c:pt>
                <c:pt idx="49">
                  <c:v>26.908138814862955</c:v>
                </c:pt>
                <c:pt idx="50">
                  <c:v>25.719128507244353</c:v>
                </c:pt>
                <c:pt idx="51">
                  <c:v>24.125880044468552</c:v>
                </c:pt>
                <c:pt idx="52">
                  <c:v>21.989368744672742</c:v>
                </c:pt>
                <c:pt idx="53">
                  <c:v>19.108043448991236</c:v>
                </c:pt>
                <c:pt idx="54">
                  <c:v>15.290589968233256</c:v>
                </c:pt>
                <c:pt idx="55">
                  <c:v>10.228064643879925</c:v>
                </c:pt>
                <c:pt idx="56">
                  <c:v>3.6250746048885065</c:v>
                </c:pt>
                <c:pt idx="57">
                  <c:v>-5.7079456660864976</c:v>
                </c:pt>
                <c:pt idx="58">
                  <c:v>-19.227472168325775</c:v>
                </c:pt>
                <c:pt idx="59">
                  <c:v>-37.904299227607723</c:v>
                </c:pt>
                <c:pt idx="60">
                  <c:v>-63.715534266500278</c:v>
                </c:pt>
                <c:pt idx="61">
                  <c:v>-99.396230403606069</c:v>
                </c:pt>
                <c:pt idx="62">
                  <c:v>-148.72995320354559</c:v>
                </c:pt>
                <c:pt idx="63">
                  <c:v>-216.95073935994037</c:v>
                </c:pt>
                <c:pt idx="64">
                  <c:v>-311.29915062395094</c:v>
                </c:pt>
                <c:pt idx="65">
                  <c:v>-441.79149707154858</c:v>
                </c:pt>
                <c:pt idx="66">
                  <c:v>-622.28395050073107</c:v>
                </c:pt>
                <c:pt idx="67">
                  <c:v>-871.94459730651135</c:v>
                </c:pt>
                <c:pt idx="68">
                  <c:v>-1217.2898188822001</c:v>
                </c:pt>
                <c:pt idx="69">
                  <c:v>-1695.0013406596174</c:v>
                </c:pt>
                <c:pt idx="70">
                  <c:v>-2355.8232276262656</c:v>
                </c:pt>
                <c:pt idx="71">
                  <c:v>-3269.952835581078</c:v>
                </c:pt>
                <c:pt idx="72">
                  <c:v>-4534.4984423566038</c:v>
                </c:pt>
                <c:pt idx="73">
                  <c:v>-6283.7958433155918</c:v>
                </c:pt>
                <c:pt idx="74">
                  <c:v>-8703.6799262607474</c:v>
                </c:pt>
                <c:pt idx="75">
                  <c:v>-12051.227410255824</c:v>
                </c:pt>
                <c:pt idx="76">
                  <c:v>-16682.068178720179</c:v>
                </c:pt>
                <c:pt idx="77">
                  <c:v>-23088.16670996822</c:v>
                </c:pt>
                <c:pt idx="78">
                  <c:v>-31950.087431251828</c:v>
                </c:pt>
                <c:pt idx="79">
                  <c:v>-44209.296566368183</c:v>
                </c:pt>
                <c:pt idx="80">
                  <c:v>-61168.181685190539</c:v>
                </c:pt>
                <c:pt idx="81">
                  <c:v>-84628.414838489203</c:v>
                </c:pt>
                <c:pt idx="82">
                  <c:v>-117082.35870970458</c:v>
                </c:pt>
                <c:pt idx="83">
                  <c:v>-161977.85040279161</c:v>
                </c:pt>
                <c:pt idx="84">
                  <c:v>-224084.49298330484</c:v>
                </c:pt>
                <c:pt idx="85">
                  <c:v>-310000.36887713382</c:v>
                </c:pt>
                <c:pt idx="86">
                  <c:v>-428853.00737770525</c:v>
                </c:pt>
                <c:pt idx="87">
                  <c:v>-593269.07569296332</c:v>
                </c:pt>
                <c:pt idx="88">
                  <c:v>-820715.81163227872</c:v>
                </c:pt>
                <c:pt idx="89">
                  <c:v>-1135356.7091457495</c:v>
                </c:pt>
                <c:pt idx="90">
                  <c:v>-1570618.6011561474</c:v>
                </c:pt>
                <c:pt idx="91">
                  <c:v>-2172742.8615953759</c:v>
                </c:pt>
                <c:pt idx="92">
                  <c:v>-3005697.9994767918</c:v>
                </c:pt>
                <c:pt idx="93">
                  <c:v>-4157975.5494901184</c:v>
                </c:pt>
                <c:pt idx="94">
                  <c:v>-5751991.2413829267</c:v>
                </c:pt>
                <c:pt idx="95">
                  <c:v>-7957090.2101694951</c:v>
                </c:pt>
                <c:pt idx="96">
                  <c:v>-11007537.895528989</c:v>
                </c:pt>
                <c:pt idx="97">
                  <c:v>-15227407.948726924</c:v>
                </c:pt>
                <c:pt idx="98">
                  <c:v>-21065011.1901232</c:v>
                </c:pt>
                <c:pt idx="99">
                  <c:v>-29140523.283079736</c:v>
                </c:pt>
              </c:numCache>
            </c:numRef>
          </c:yVal>
          <c:smooth val="1"/>
          <c:extLst>
            <c:ext xmlns:c16="http://schemas.microsoft.com/office/drawing/2014/chart" uri="{C3380CC4-5D6E-409C-BE32-E72D297353CC}">
              <c16:uniqueId val="{00000000-829A-40E8-BD62-8DD28BBCFF59}"/>
            </c:ext>
          </c:extLst>
        </c:ser>
        <c:dLbls>
          <c:showLegendKey val="0"/>
          <c:showVal val="0"/>
          <c:showCatName val="0"/>
          <c:showSerName val="0"/>
          <c:showPercent val="0"/>
          <c:showBubbleSize val="0"/>
        </c:dLbls>
        <c:axId val="1427036864"/>
        <c:axId val="1427033912"/>
      </c:scatterChart>
      <c:scatterChart>
        <c:scatterStyle val="smoothMarker"/>
        <c:varyColors val="0"/>
        <c:ser>
          <c:idx val="1"/>
          <c:order val="1"/>
          <c:tx>
            <c:strRef>
              <c:f>Efficiencies!$IL$2</c:f>
              <c:strCache>
                <c:ptCount val="1"/>
                <c:pt idx="0">
                  <c:v>Power</c:v>
                </c:pt>
              </c:strCache>
            </c:strRef>
          </c:tx>
          <c:spPr>
            <a:ln w="19050" cap="rnd">
              <a:solidFill>
                <a:schemeClr val="accent2"/>
              </a:solidFill>
              <a:round/>
            </a:ln>
            <a:effectLst/>
          </c:spPr>
          <c:marker>
            <c:symbol val="none"/>
          </c:marker>
          <c:xVal>
            <c:numRef>
              <c:f>Efficiencies!$IJ$3:$IJ$102</c:f>
              <c:numCache>
                <c:formatCode>General</c:formatCode>
                <c:ptCount val="100"/>
                <c:pt idx="0">
                  <c:v>0</c:v>
                </c:pt>
                <c:pt idx="1">
                  <c:v>0.01</c:v>
                </c:pt>
                <c:pt idx="2">
                  <c:v>0.02</c:v>
                </c:pt>
                <c:pt idx="3">
                  <c:v>0.03</c:v>
                </c:pt>
                <c:pt idx="4">
                  <c:v>0.04</c:v>
                </c:pt>
                <c:pt idx="5">
                  <c:v>0.05</c:v>
                </c:pt>
                <c:pt idx="6">
                  <c:v>0.06</c:v>
                </c:pt>
                <c:pt idx="7">
                  <c:v>7.0000000000000007E-2</c:v>
                </c:pt>
                <c:pt idx="8">
                  <c:v>0.08</c:v>
                </c:pt>
                <c:pt idx="9">
                  <c:v>0.09</c:v>
                </c:pt>
                <c:pt idx="10">
                  <c:v>0.1</c:v>
                </c:pt>
                <c:pt idx="11">
                  <c:v>0.11</c:v>
                </c:pt>
                <c:pt idx="12">
                  <c:v>0.12</c:v>
                </c:pt>
                <c:pt idx="13">
                  <c:v>0.13</c:v>
                </c:pt>
                <c:pt idx="14">
                  <c:v>0.14000000000000001</c:v>
                </c:pt>
                <c:pt idx="15">
                  <c:v>0.15</c:v>
                </c:pt>
                <c:pt idx="16">
                  <c:v>0.16</c:v>
                </c:pt>
                <c:pt idx="17">
                  <c:v>0.17</c:v>
                </c:pt>
                <c:pt idx="18">
                  <c:v>0.18</c:v>
                </c:pt>
                <c:pt idx="19">
                  <c:v>0.19</c:v>
                </c:pt>
                <c:pt idx="20">
                  <c:v>0.2</c:v>
                </c:pt>
                <c:pt idx="21">
                  <c:v>0.21</c:v>
                </c:pt>
                <c:pt idx="22">
                  <c:v>0.22</c:v>
                </c:pt>
                <c:pt idx="23">
                  <c:v>0.23</c:v>
                </c:pt>
                <c:pt idx="24">
                  <c:v>0.24</c:v>
                </c:pt>
                <c:pt idx="25">
                  <c:v>0.25</c:v>
                </c:pt>
                <c:pt idx="26">
                  <c:v>0.26</c:v>
                </c:pt>
                <c:pt idx="27">
                  <c:v>0.27</c:v>
                </c:pt>
                <c:pt idx="28">
                  <c:v>0.28000000000000003</c:v>
                </c:pt>
                <c:pt idx="29">
                  <c:v>0.28999999999999998</c:v>
                </c:pt>
                <c:pt idx="30">
                  <c:v>0.3</c:v>
                </c:pt>
                <c:pt idx="31">
                  <c:v>0.31</c:v>
                </c:pt>
                <c:pt idx="32">
                  <c:v>0.32</c:v>
                </c:pt>
                <c:pt idx="33">
                  <c:v>0.33</c:v>
                </c:pt>
                <c:pt idx="34">
                  <c:v>0.34</c:v>
                </c:pt>
                <c:pt idx="35">
                  <c:v>0.35</c:v>
                </c:pt>
                <c:pt idx="36">
                  <c:v>0.36</c:v>
                </c:pt>
                <c:pt idx="37">
                  <c:v>0.37</c:v>
                </c:pt>
                <c:pt idx="38">
                  <c:v>0.38</c:v>
                </c:pt>
                <c:pt idx="39">
                  <c:v>0.39</c:v>
                </c:pt>
                <c:pt idx="40">
                  <c:v>0.4</c:v>
                </c:pt>
                <c:pt idx="41">
                  <c:v>0.41</c:v>
                </c:pt>
                <c:pt idx="42">
                  <c:v>0.42</c:v>
                </c:pt>
                <c:pt idx="43">
                  <c:v>0.43</c:v>
                </c:pt>
                <c:pt idx="44">
                  <c:v>0.44</c:v>
                </c:pt>
                <c:pt idx="45">
                  <c:v>0.45</c:v>
                </c:pt>
                <c:pt idx="46">
                  <c:v>0.46</c:v>
                </c:pt>
                <c:pt idx="47">
                  <c:v>0.47</c:v>
                </c:pt>
                <c:pt idx="48">
                  <c:v>0.48</c:v>
                </c:pt>
                <c:pt idx="49">
                  <c:v>0.49</c:v>
                </c:pt>
                <c:pt idx="50">
                  <c:v>0.5</c:v>
                </c:pt>
                <c:pt idx="51">
                  <c:v>0.51</c:v>
                </c:pt>
                <c:pt idx="52">
                  <c:v>0.52</c:v>
                </c:pt>
                <c:pt idx="53">
                  <c:v>0.53</c:v>
                </c:pt>
                <c:pt idx="54">
                  <c:v>0.54</c:v>
                </c:pt>
                <c:pt idx="55">
                  <c:v>0.55000000000000004</c:v>
                </c:pt>
                <c:pt idx="56">
                  <c:v>0.56000000000000005</c:v>
                </c:pt>
                <c:pt idx="57">
                  <c:v>0.56999999999999995</c:v>
                </c:pt>
                <c:pt idx="58">
                  <c:v>0.57999999999999996</c:v>
                </c:pt>
                <c:pt idx="59">
                  <c:v>0.59</c:v>
                </c:pt>
                <c:pt idx="60">
                  <c:v>0.6</c:v>
                </c:pt>
                <c:pt idx="61">
                  <c:v>0.61</c:v>
                </c:pt>
                <c:pt idx="62">
                  <c:v>0.62</c:v>
                </c:pt>
                <c:pt idx="63">
                  <c:v>0.63</c:v>
                </c:pt>
                <c:pt idx="64">
                  <c:v>0.64</c:v>
                </c:pt>
                <c:pt idx="65">
                  <c:v>0.65</c:v>
                </c:pt>
                <c:pt idx="66">
                  <c:v>0.66</c:v>
                </c:pt>
                <c:pt idx="67">
                  <c:v>0.67</c:v>
                </c:pt>
                <c:pt idx="68">
                  <c:v>0.68</c:v>
                </c:pt>
                <c:pt idx="69">
                  <c:v>0.69</c:v>
                </c:pt>
                <c:pt idx="70">
                  <c:v>0.7</c:v>
                </c:pt>
                <c:pt idx="71">
                  <c:v>0.71</c:v>
                </c:pt>
                <c:pt idx="72">
                  <c:v>0.72</c:v>
                </c:pt>
                <c:pt idx="73">
                  <c:v>0.73</c:v>
                </c:pt>
                <c:pt idx="74">
                  <c:v>0.74</c:v>
                </c:pt>
                <c:pt idx="75">
                  <c:v>0.75</c:v>
                </c:pt>
                <c:pt idx="76">
                  <c:v>0.76</c:v>
                </c:pt>
                <c:pt idx="77">
                  <c:v>0.77</c:v>
                </c:pt>
                <c:pt idx="78">
                  <c:v>0.78</c:v>
                </c:pt>
                <c:pt idx="79">
                  <c:v>0.79</c:v>
                </c:pt>
                <c:pt idx="80">
                  <c:v>0.8</c:v>
                </c:pt>
                <c:pt idx="81">
                  <c:v>0.81</c:v>
                </c:pt>
                <c:pt idx="82">
                  <c:v>0.82</c:v>
                </c:pt>
                <c:pt idx="83">
                  <c:v>0.83</c:v>
                </c:pt>
                <c:pt idx="84">
                  <c:v>0.84</c:v>
                </c:pt>
                <c:pt idx="85">
                  <c:v>0.85</c:v>
                </c:pt>
                <c:pt idx="86">
                  <c:v>0.86</c:v>
                </c:pt>
                <c:pt idx="87">
                  <c:v>0.87</c:v>
                </c:pt>
                <c:pt idx="88">
                  <c:v>0.88</c:v>
                </c:pt>
                <c:pt idx="89">
                  <c:v>0.89</c:v>
                </c:pt>
                <c:pt idx="90">
                  <c:v>0.9</c:v>
                </c:pt>
                <c:pt idx="91">
                  <c:v>0.91</c:v>
                </c:pt>
                <c:pt idx="92">
                  <c:v>0.92</c:v>
                </c:pt>
                <c:pt idx="93">
                  <c:v>0.93</c:v>
                </c:pt>
                <c:pt idx="94">
                  <c:v>0.94</c:v>
                </c:pt>
                <c:pt idx="95">
                  <c:v>0.95</c:v>
                </c:pt>
                <c:pt idx="96">
                  <c:v>0.96</c:v>
                </c:pt>
                <c:pt idx="97">
                  <c:v>0.97</c:v>
                </c:pt>
                <c:pt idx="98">
                  <c:v>0.98</c:v>
                </c:pt>
                <c:pt idx="99">
                  <c:v>0.99</c:v>
                </c:pt>
              </c:numCache>
            </c:numRef>
          </c:xVal>
          <c:yVal>
            <c:numRef>
              <c:f>Efficiencies!$IL$3:$IL$102</c:f>
              <c:numCache>
                <c:formatCode>General</c:formatCode>
                <c:ptCount val="100"/>
                <c:pt idx="0">
                  <c:v>0</c:v>
                </c:pt>
                <c:pt idx="1">
                  <c:v>0.33084095889124526</c:v>
                </c:pt>
                <c:pt idx="2">
                  <c:v>0.66035521721072687</c:v>
                </c:pt>
                <c:pt idx="3">
                  <c:v>0.98853281742276866</c:v>
                </c:pt>
                <c:pt idx="4">
                  <c:v>1.3153770744157012</c:v>
                </c:pt>
                <c:pt idx="5">
                  <c:v>1.6408879829159702</c:v>
                </c:pt>
                <c:pt idx="6">
                  <c:v>1.9650655350595427</c:v>
                </c:pt>
                <c:pt idx="7">
                  <c:v>2.2879329483614002</c:v>
                </c:pt>
                <c:pt idx="8">
                  <c:v>2.609447065871318</c:v>
                </c:pt>
                <c:pt idx="9">
                  <c:v>2.9296277729211826</c:v>
                </c:pt>
                <c:pt idx="10">
                  <c:v>3.2484750324389511</c:v>
                </c:pt>
                <c:pt idx="11">
                  <c:v>3.5659887902636056</c:v>
                </c:pt>
                <c:pt idx="12">
                  <c:v>3.8822087918493895</c:v>
                </c:pt>
                <c:pt idx="13">
                  <c:v>4.1970585940216525</c:v>
                </c:pt>
                <c:pt idx="14">
                  <c:v>4.5105745355599032</c:v>
                </c:pt>
                <c:pt idx="15">
                  <c:v>4.8227563763592727</c:v>
                </c:pt>
                <c:pt idx="16">
                  <c:v>5.133603769716311</c:v>
                </c:pt>
                <c:pt idx="17">
                  <c:v>5.4431726545476442</c:v>
                </c:pt>
                <c:pt idx="18">
                  <c:v>5.7513527648062217</c:v>
                </c:pt>
                <c:pt idx="19">
                  <c:v>6.0581961807278244</c:v>
                </c:pt>
                <c:pt idx="20">
                  <c:v>6.3637014218427232</c:v>
                </c:pt>
                <c:pt idx="21">
                  <c:v>6.6678663665246241</c:v>
                </c:pt>
                <c:pt idx="22">
                  <c:v>6.9707611525416739</c:v>
                </c:pt>
                <c:pt idx="23">
                  <c:v>7.2722384831386213</c:v>
                </c:pt>
                <c:pt idx="24">
                  <c:v>7.5723619706606948</c:v>
                </c:pt>
                <c:pt idx="25">
                  <c:v>7.871122781383991</c:v>
                </c:pt>
                <c:pt idx="26">
                  <c:v>8.1685083228019515</c:v>
                </c:pt>
                <c:pt idx="27">
                  <c:v>8.4645913111145852</c:v>
                </c:pt>
                <c:pt idx="28">
                  <c:v>8.7591686976846184</c:v>
                </c:pt>
                <c:pt idx="29">
                  <c:v>9.0522912603885661</c:v>
                </c:pt>
                <c:pt idx="30">
                  <c:v>9.3439075127606319</c:v>
                </c:pt>
                <c:pt idx="31">
                  <c:v>9.6339443474657784</c:v>
                </c:pt>
                <c:pt idx="32">
                  <c:v>9.9224105359280639</c:v>
                </c:pt>
                <c:pt idx="33">
                  <c:v>10.208939961630691</c:v>
                </c:pt>
                <c:pt idx="34">
                  <c:v>10.493431765132684</c:v>
                </c:pt>
                <c:pt idx="35">
                  <c:v>10.775591106172019</c:v>
                </c:pt>
                <c:pt idx="36">
                  <c:v>11.055000590251524</c:v>
                </c:pt>
                <c:pt idx="37">
                  <c:v>11.331229385189253</c:v>
                </c:pt>
                <c:pt idx="38">
                  <c:v>11.60314164940066</c:v>
                </c:pt>
                <c:pt idx="39">
                  <c:v>11.869704136580715</c:v>
                </c:pt>
                <c:pt idx="40">
                  <c:v>12.129489812690466</c:v>
                </c:pt>
                <c:pt idx="41">
                  <c:v>12.37971737618026</c:v>
                </c:pt>
                <c:pt idx="42">
                  <c:v>12.617275712578939</c:v>
                </c:pt>
                <c:pt idx="43">
                  <c:v>12.837929794251529</c:v>
                </c:pt>
                <c:pt idx="44">
                  <c:v>13.034893691889133</c:v>
                </c:pt>
                <c:pt idx="45">
                  <c:v>13.199016875874687</c:v>
                </c:pt>
                <c:pt idx="46">
                  <c:v>13.317422258109296</c:v>
                </c:pt>
                <c:pt idx="47">
                  <c:v>13.371994793060621</c:v>
                </c:pt>
                <c:pt idx="48">
                  <c:v>13.339099582598257</c:v>
                </c:pt>
                <c:pt idx="49">
                  <c:v>13.184988019282848</c:v>
                </c:pt>
                <c:pt idx="50">
                  <c:v>12.859564253622176</c:v>
                </c:pt>
                <c:pt idx="51">
                  <c:v>12.304198822678961</c:v>
                </c:pt>
                <c:pt idx="52">
                  <c:v>11.434471747229827</c:v>
                </c:pt>
                <c:pt idx="53">
                  <c:v>10.127263027965355</c:v>
                </c:pt>
                <c:pt idx="54">
                  <c:v>8.2569185828459588</c:v>
                </c:pt>
                <c:pt idx="55">
                  <c:v>5.6254355541339596</c:v>
                </c:pt>
                <c:pt idx="56">
                  <c:v>2.030041778737564</c:v>
                </c:pt>
                <c:pt idx="57">
                  <c:v>-3.2535290296693034</c:v>
                </c:pt>
                <c:pt idx="58">
                  <c:v>-11.151933857628949</c:v>
                </c:pt>
                <c:pt idx="59">
                  <c:v>-22.363536544288554</c:v>
                </c:pt>
                <c:pt idx="60">
                  <c:v>-38.229320559900167</c:v>
                </c:pt>
                <c:pt idx="61">
                  <c:v>-60.631700546199703</c:v>
                </c:pt>
                <c:pt idx="62">
                  <c:v>-92.212570986198273</c:v>
                </c:pt>
                <c:pt idx="63">
                  <c:v>-136.67896579676244</c:v>
                </c:pt>
                <c:pt idx="64">
                  <c:v>-199.23145639932861</c:v>
                </c:pt>
                <c:pt idx="65">
                  <c:v>-287.16447309650658</c:v>
                </c:pt>
                <c:pt idx="66">
                  <c:v>-410.70740733048251</c:v>
                </c:pt>
                <c:pt idx="67">
                  <c:v>-584.2028801953627</c:v>
                </c:pt>
                <c:pt idx="68">
                  <c:v>-827.75707683989606</c:v>
                </c:pt>
                <c:pt idx="69">
                  <c:v>-1169.5509250551358</c:v>
                </c:pt>
                <c:pt idx="70">
                  <c:v>-1649.0762593383859</c:v>
                </c:pt>
                <c:pt idx="71">
                  <c:v>-2321.6665132625653</c:v>
                </c:pt>
                <c:pt idx="72">
                  <c:v>-3264.8388784967547</c:v>
                </c:pt>
                <c:pt idx="73">
                  <c:v>-4587.170965620382</c:v>
                </c:pt>
                <c:pt idx="74">
                  <c:v>-6440.7231454329531</c:v>
                </c:pt>
                <c:pt idx="75">
                  <c:v>-9038.4205576918685</c:v>
                </c:pt>
                <c:pt idx="76">
                  <c:v>-12678.371815827337</c:v>
                </c:pt>
                <c:pt idx="77">
                  <c:v>-17777.888366675528</c:v>
                </c:pt>
                <c:pt idx="78">
                  <c:v>-24921.068196376425</c:v>
                </c:pt>
                <c:pt idx="79">
                  <c:v>-34925.344287430868</c:v>
                </c:pt>
                <c:pt idx="80">
                  <c:v>-48934.545348152431</c:v>
                </c:pt>
                <c:pt idx="81">
                  <c:v>-68549.016019176255</c:v>
                </c:pt>
                <c:pt idx="82">
                  <c:v>-96007.534141957745</c:v>
                </c:pt>
                <c:pt idx="83">
                  <c:v>-134441.61583431702</c:v>
                </c:pt>
                <c:pt idx="84">
                  <c:v>-188230.97410597606</c:v>
                </c:pt>
                <c:pt idx="85">
                  <c:v>-263500.31354556372</c:v>
                </c:pt>
                <c:pt idx="86">
                  <c:v>-368813.5863448265</c:v>
                </c:pt>
                <c:pt idx="87">
                  <c:v>-516144.09585287806</c:v>
                </c:pt>
                <c:pt idx="88">
                  <c:v>-722229.91423640528</c:v>
                </c:pt>
                <c:pt idx="89">
                  <c:v>-1010467.471139717</c:v>
                </c:pt>
                <c:pt idx="90">
                  <c:v>-1413556.7410405327</c:v>
                </c:pt>
                <c:pt idx="91">
                  <c:v>-1977196.0040517922</c:v>
                </c:pt>
                <c:pt idx="92">
                  <c:v>-2765242.1595186484</c:v>
                </c:pt>
                <c:pt idx="93">
                  <c:v>-3866917.2610258101</c:v>
                </c:pt>
                <c:pt idx="94">
                  <c:v>-5406871.7668999508</c:v>
                </c:pt>
                <c:pt idx="95">
                  <c:v>-7559235.6996610202</c:v>
                </c:pt>
                <c:pt idx="96">
                  <c:v>-10567236.379707828</c:v>
                </c:pt>
                <c:pt idx="97">
                  <c:v>-14770585.710265117</c:v>
                </c:pt>
                <c:pt idx="98">
                  <c:v>-20643710.966320734</c:v>
                </c:pt>
                <c:pt idx="99">
                  <c:v>-28849118.05024894</c:v>
                </c:pt>
              </c:numCache>
            </c:numRef>
          </c:yVal>
          <c:smooth val="1"/>
          <c:extLst>
            <c:ext xmlns:c16="http://schemas.microsoft.com/office/drawing/2014/chart" uri="{C3380CC4-5D6E-409C-BE32-E72D297353CC}">
              <c16:uniqueId val="{00000001-829A-40E8-BD62-8DD28BBCFF59}"/>
            </c:ext>
          </c:extLst>
        </c:ser>
        <c:dLbls>
          <c:showLegendKey val="0"/>
          <c:showVal val="0"/>
          <c:showCatName val="0"/>
          <c:showSerName val="0"/>
          <c:showPercent val="0"/>
          <c:showBubbleSize val="0"/>
        </c:dLbls>
        <c:axId val="1427080160"/>
        <c:axId val="1427085080"/>
      </c:scatterChart>
      <c:valAx>
        <c:axId val="14270368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a:t>Voltage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427033912"/>
        <c:crosses val="autoZero"/>
        <c:crossBetween val="midCat"/>
      </c:valAx>
      <c:valAx>
        <c:axId val="142703391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a:t>Current density (A/m^2)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427036864"/>
        <c:crosses val="autoZero"/>
        <c:crossBetween val="midCat"/>
      </c:valAx>
      <c:valAx>
        <c:axId val="1427085080"/>
        <c:scaling>
          <c:orientation val="minMax"/>
          <c:min val="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a:t>Power (W/m^2)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427080160"/>
        <c:crosses val="max"/>
        <c:crossBetween val="midCat"/>
      </c:valAx>
      <c:valAx>
        <c:axId val="1427080160"/>
        <c:scaling>
          <c:orientation val="minMax"/>
        </c:scaling>
        <c:delete val="1"/>
        <c:axPos val="b"/>
        <c:numFmt formatCode="General" sourceLinked="1"/>
        <c:majorTickMark val="out"/>
        <c:minorTickMark val="none"/>
        <c:tickLblPos val="nextTo"/>
        <c:crossAx val="14270850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8</xdr:col>
      <xdr:colOff>0</xdr:colOff>
      <xdr:row>3</xdr:row>
      <xdr:rowOff>185057</xdr:rowOff>
    </xdr:from>
    <xdr:to>
      <xdr:col>16</xdr:col>
      <xdr:colOff>374468</xdr:colOff>
      <xdr:row>19</xdr:row>
      <xdr:rowOff>103413</xdr:rowOff>
    </xdr:to>
    <xdr:sp macro="" textlink="">
      <xdr:nvSpPr>
        <xdr:cNvPr id="3" name="TextBox 2">
          <a:extLst>
            <a:ext uri="{FF2B5EF4-FFF2-40B4-BE49-F238E27FC236}">
              <a16:creationId xmlns:a16="http://schemas.microsoft.com/office/drawing/2014/main" id="{5472FE26-8B13-4490-A35C-FAA211D91C8B}"/>
            </a:ext>
          </a:extLst>
        </xdr:cNvPr>
        <xdr:cNvSpPr txBox="1"/>
      </xdr:nvSpPr>
      <xdr:spPr>
        <a:xfrm>
          <a:off x="9133114" y="740228"/>
          <a:ext cx="5654040" cy="28792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nl-NL" sz="1100"/>
            <a:t>Numerical model based on path length probabilities by Sychugov,</a:t>
          </a:r>
          <a:r>
            <a:rPr lang="nl-NL" sz="1100" baseline="0"/>
            <a:t> developed by T. de Bruin and W.G.H.J.M. van Sark. Please cite this source according to the publishers website. </a:t>
          </a:r>
        </a:p>
        <a:p>
          <a:endParaRPr lang="nl-NL" sz="1100" baseline="0"/>
        </a:p>
        <a:p>
          <a:r>
            <a:rPr lang="nl-NL" sz="1100" b="1" baseline="0">
              <a:solidFill>
                <a:schemeClr val="dk1"/>
              </a:solidFill>
              <a:effectLst/>
              <a:latin typeface="+mn-lt"/>
              <a:ea typeface="+mn-ea"/>
              <a:cs typeface="+mn-cs"/>
            </a:rPr>
            <a:t>Instructions:</a:t>
          </a:r>
          <a:endParaRPr lang="nl-NL">
            <a:effectLst/>
          </a:endParaRPr>
        </a:p>
        <a:p>
          <a:r>
            <a:rPr lang="nl-NL" sz="1100" b="0" baseline="0">
              <a:solidFill>
                <a:schemeClr val="dk1"/>
              </a:solidFill>
              <a:effectLst/>
              <a:latin typeface="+mn-lt"/>
              <a:ea typeface="+mn-ea"/>
              <a:cs typeface="+mn-cs"/>
            </a:rPr>
            <a:t>1) Luminophore spectra (molar absorption coefficient and emission) should be inserted in column "B", "C", "D","E", "F" and "G" in the "Input spectra" tab respectively. Optionally, the incoming spectrum, wavegeguide absorption coefficient and solar cell EQE can be changed in that tab. </a:t>
          </a:r>
          <a:endParaRPr lang="nl-NL">
            <a:effectLst/>
          </a:endParaRPr>
        </a:p>
        <a:p>
          <a:r>
            <a:rPr lang="nl-NL" sz="1100" b="0" baseline="0">
              <a:solidFill>
                <a:schemeClr val="dk1"/>
              </a:solidFill>
              <a:effectLst/>
              <a:latin typeface="+mn-lt"/>
              <a:ea typeface="+mn-ea"/>
              <a:cs typeface="+mn-cs"/>
            </a:rPr>
            <a:t>2) In this tab (Input parameters and start) the dimensions of the LSC, the luminophore concentration, refractive index of the waveguide, quantum yield of the luminophore can be specified and solar cell parameters can be specified. </a:t>
          </a:r>
          <a:endParaRPr lang="nl-NL">
            <a:effectLst/>
          </a:endParaRPr>
        </a:p>
        <a:p>
          <a:r>
            <a:rPr lang="nl-NL" sz="1100" b="0" baseline="0">
              <a:solidFill>
                <a:schemeClr val="dk1"/>
              </a:solidFill>
              <a:effectLst/>
              <a:latin typeface="+mn-lt"/>
              <a:ea typeface="+mn-ea"/>
              <a:cs typeface="+mn-cs"/>
            </a:rPr>
            <a:t>3) Results are shown in the section </a:t>
          </a:r>
          <a:r>
            <a:rPr lang="nl-NL" sz="1100" b="1" baseline="0">
              <a:solidFill>
                <a:schemeClr val="dk1"/>
              </a:solidFill>
              <a:effectLst/>
              <a:latin typeface="+mn-lt"/>
              <a:ea typeface="+mn-ea"/>
              <a:cs typeface="+mn-cs"/>
            </a:rPr>
            <a:t>Results</a:t>
          </a:r>
          <a:r>
            <a:rPr lang="nl-NL" sz="1100" b="0" baseline="0">
              <a:solidFill>
                <a:schemeClr val="dk1"/>
              </a:solidFill>
              <a:effectLst/>
              <a:latin typeface="+mn-lt"/>
              <a:ea typeface="+mn-ea"/>
              <a:cs typeface="+mn-cs"/>
            </a:rPr>
            <a:t> in this tab. </a:t>
          </a:r>
          <a:endParaRPr lang="nl-NL">
            <a:effectLst/>
          </a:endParaRPr>
        </a:p>
        <a:p>
          <a:r>
            <a:rPr lang="nl-NL" sz="1100" b="0" baseline="0">
              <a:solidFill>
                <a:schemeClr val="dk1"/>
              </a:solidFill>
              <a:effectLst/>
              <a:latin typeface="+mn-lt"/>
              <a:ea typeface="+mn-ea"/>
              <a:cs typeface="+mn-cs"/>
            </a:rPr>
            <a:t>4) </a:t>
          </a:r>
          <a:r>
            <a:rPr lang="nl-NL" sz="1100" b="1" baseline="0">
              <a:solidFill>
                <a:schemeClr val="dk1"/>
              </a:solidFill>
              <a:effectLst/>
              <a:latin typeface="+mn-lt"/>
              <a:ea typeface="+mn-ea"/>
              <a:cs typeface="+mn-cs"/>
            </a:rPr>
            <a:t>Validation input </a:t>
          </a:r>
          <a:r>
            <a:rPr lang="nl-NL" sz="1100" b="0" baseline="0">
              <a:solidFill>
                <a:schemeClr val="dk1"/>
              </a:solidFill>
              <a:effectLst/>
              <a:latin typeface="+mn-lt"/>
              <a:ea typeface="+mn-ea"/>
              <a:cs typeface="+mn-cs"/>
            </a:rPr>
            <a:t>is used to validate potential changes to the algorithm. Provided that the input variables are the same, the ratio of results should equal 1.0. </a:t>
          </a:r>
        </a:p>
        <a:p>
          <a:endParaRPr lang="nl-NL" sz="1100" b="0" baseline="0">
            <a:solidFill>
              <a:schemeClr val="dk1"/>
            </a:solidFill>
            <a:effectLst/>
            <a:latin typeface="+mn-lt"/>
            <a:ea typeface="+mn-ea"/>
            <a:cs typeface="+mn-cs"/>
          </a:endParaRPr>
        </a:p>
        <a:p>
          <a:r>
            <a:rPr lang="nl-NL" sz="1100" b="0" baseline="0">
              <a:solidFill>
                <a:schemeClr val="dk1"/>
              </a:solidFill>
              <a:effectLst/>
              <a:latin typeface="+mn-lt"/>
              <a:ea typeface="+mn-ea"/>
              <a:cs typeface="+mn-cs"/>
            </a:rPr>
            <a:t>There is also a GitHub repo with Python code. </a:t>
          </a:r>
          <a:endParaRPr lang="nl-NL">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495300</xdr:colOff>
      <xdr:row>8</xdr:row>
      <xdr:rowOff>133356</xdr:rowOff>
    </xdr:from>
    <xdr:to>
      <xdr:col>6</xdr:col>
      <xdr:colOff>1191986</xdr:colOff>
      <xdr:row>23</xdr:row>
      <xdr:rowOff>159210</xdr:rowOff>
    </xdr:to>
    <xdr:graphicFrame macro="">
      <xdr:nvGraphicFramePr>
        <xdr:cNvPr id="7" name="Chart 6">
          <a:extLst>
            <a:ext uri="{FF2B5EF4-FFF2-40B4-BE49-F238E27FC236}">
              <a16:creationId xmlns:a16="http://schemas.microsoft.com/office/drawing/2014/main" id="{2008DF09-09B9-4F0C-B4FE-6082B8022F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541565</xdr:colOff>
      <xdr:row>21</xdr:row>
      <xdr:rowOff>163285</xdr:rowOff>
    </xdr:from>
    <xdr:to>
      <xdr:col>7</xdr:col>
      <xdr:colOff>29936</xdr:colOff>
      <xdr:row>37</xdr:row>
      <xdr:rowOff>8164</xdr:rowOff>
    </xdr:to>
    <xdr:graphicFrame macro="">
      <xdr:nvGraphicFramePr>
        <xdr:cNvPr id="8" name="Chart 7">
          <a:extLst>
            <a:ext uri="{FF2B5EF4-FFF2-40B4-BE49-F238E27FC236}">
              <a16:creationId xmlns:a16="http://schemas.microsoft.com/office/drawing/2014/main" id="{B8E01D6D-97E1-4CB8-B0C7-2E637B0433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525236</xdr:colOff>
      <xdr:row>37</xdr:row>
      <xdr:rowOff>27214</xdr:rowOff>
    </xdr:from>
    <xdr:to>
      <xdr:col>7</xdr:col>
      <xdr:colOff>9525</xdr:colOff>
      <xdr:row>52</xdr:row>
      <xdr:rowOff>57150</xdr:rowOff>
    </xdr:to>
    <xdr:graphicFrame macro="">
      <xdr:nvGraphicFramePr>
        <xdr:cNvPr id="9" name="Chart 8">
          <a:extLst>
            <a:ext uri="{FF2B5EF4-FFF2-40B4-BE49-F238E27FC236}">
              <a16:creationId xmlns:a16="http://schemas.microsoft.com/office/drawing/2014/main" id="{70C4FC72-0497-4660-A039-BBBAC5AF02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264251</xdr:colOff>
      <xdr:row>4</xdr:row>
      <xdr:rowOff>114979</xdr:rowOff>
    </xdr:from>
    <xdr:to>
      <xdr:col>7</xdr:col>
      <xdr:colOff>2048691</xdr:colOff>
      <xdr:row>18</xdr:row>
      <xdr:rowOff>114300</xdr:rowOff>
    </xdr:to>
    <xdr:graphicFrame macro="">
      <xdr:nvGraphicFramePr>
        <xdr:cNvPr id="2" name="Chart 1">
          <a:extLst>
            <a:ext uri="{FF2B5EF4-FFF2-40B4-BE49-F238E27FC236}">
              <a16:creationId xmlns:a16="http://schemas.microsoft.com/office/drawing/2014/main" id="{B28A081C-F173-4DA4-821D-BC32422A43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8</xdr:row>
      <xdr:rowOff>123825</xdr:rowOff>
    </xdr:from>
    <xdr:to>
      <xdr:col>5</xdr:col>
      <xdr:colOff>685800</xdr:colOff>
      <xdr:row>25</xdr:row>
      <xdr:rowOff>147637</xdr:rowOff>
    </xdr:to>
    <xdr:graphicFrame macro="">
      <xdr:nvGraphicFramePr>
        <xdr:cNvPr id="2" name="Chart 1">
          <a:extLst>
            <a:ext uri="{FF2B5EF4-FFF2-40B4-BE49-F238E27FC236}">
              <a16:creationId xmlns:a16="http://schemas.microsoft.com/office/drawing/2014/main" id="{570F950C-6C0F-4578-97C6-5C91021B57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348343</xdr:colOff>
      <xdr:row>8</xdr:row>
      <xdr:rowOff>141515</xdr:rowOff>
    </xdr:from>
    <xdr:to>
      <xdr:col>16</xdr:col>
      <xdr:colOff>140426</xdr:colOff>
      <xdr:row>23</xdr:row>
      <xdr:rowOff>112124</xdr:rowOff>
    </xdr:to>
    <xdr:graphicFrame macro="">
      <xdr:nvGraphicFramePr>
        <xdr:cNvPr id="3" name="Chart 2">
          <a:extLst>
            <a:ext uri="{FF2B5EF4-FFF2-40B4-BE49-F238E27FC236}">
              <a16:creationId xmlns:a16="http://schemas.microsoft.com/office/drawing/2014/main" id="{ABC3D2B6-5337-482B-A3D3-F54B77A25C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Numerical_calculation%20-%20doub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parameters and start"/>
      <sheetName val="Input spectra"/>
      <sheetName val="Initial absorption"/>
      <sheetName val="Sychugov"/>
      <sheetName val="Reaching edge prob after ems 1"/>
      <sheetName val="Reaching edge prob after ems 2"/>
      <sheetName val="Emission events"/>
      <sheetName val="Transmission and AVT"/>
      <sheetName val="CRI"/>
      <sheetName val="Efficiencies"/>
    </sheetNames>
    <sheetDataSet>
      <sheetData sheetId="0"/>
      <sheetData sheetId="1">
        <row r="1">
          <cell r="D1" t="str">
            <v>Selected absorption 2</v>
          </cell>
          <cell r="E1" t="str">
            <v>Selected emission 2</v>
          </cell>
        </row>
        <row r="2">
          <cell r="A2">
            <v>280</v>
          </cell>
          <cell r="D2">
            <v>2.08591539229701</v>
          </cell>
          <cell r="E2">
            <v>0</v>
          </cell>
        </row>
        <row r="3">
          <cell r="A3">
            <v>285</v>
          </cell>
          <cell r="D3">
            <v>2.04486875818804</v>
          </cell>
          <cell r="E3">
            <v>0</v>
          </cell>
        </row>
        <row r="4">
          <cell r="A4">
            <v>290</v>
          </cell>
          <cell r="D4">
            <v>2.0038221240790701</v>
          </cell>
          <cell r="E4">
            <v>0</v>
          </cell>
        </row>
        <row r="5">
          <cell r="A5">
            <v>295</v>
          </cell>
          <cell r="D5">
            <v>1.96277548997009</v>
          </cell>
          <cell r="E5">
            <v>0</v>
          </cell>
        </row>
        <row r="6">
          <cell r="A6">
            <v>300</v>
          </cell>
          <cell r="D6">
            <v>1.9217288558611201</v>
          </cell>
          <cell r="E6">
            <v>0</v>
          </cell>
        </row>
        <row r="7">
          <cell r="A7">
            <v>305</v>
          </cell>
          <cell r="D7">
            <v>1.8806822217521499</v>
          </cell>
          <cell r="E7">
            <v>0</v>
          </cell>
        </row>
        <row r="8">
          <cell r="A8">
            <v>310</v>
          </cell>
          <cell r="D8">
            <v>1.83963558764318</v>
          </cell>
          <cell r="E8">
            <v>0</v>
          </cell>
        </row>
        <row r="9">
          <cell r="A9">
            <v>315</v>
          </cell>
          <cell r="D9">
            <v>1.7985889535341999</v>
          </cell>
          <cell r="E9">
            <v>0</v>
          </cell>
        </row>
        <row r="10">
          <cell r="A10">
            <v>320</v>
          </cell>
          <cell r="D10">
            <v>1.75754231942523</v>
          </cell>
          <cell r="E10">
            <v>0</v>
          </cell>
        </row>
        <row r="11">
          <cell r="A11">
            <v>325</v>
          </cell>
          <cell r="D11">
            <v>1.7164956853162601</v>
          </cell>
          <cell r="E11">
            <v>0</v>
          </cell>
        </row>
        <row r="12">
          <cell r="A12">
            <v>330</v>
          </cell>
          <cell r="D12">
            <v>1.6754490512072799</v>
          </cell>
          <cell r="E12">
            <v>0</v>
          </cell>
        </row>
        <row r="13">
          <cell r="A13">
            <v>335</v>
          </cell>
          <cell r="D13">
            <v>1.63440241709831</v>
          </cell>
          <cell r="E13">
            <v>0</v>
          </cell>
        </row>
        <row r="14">
          <cell r="A14">
            <v>340</v>
          </cell>
          <cell r="D14">
            <v>1.5933557829893401</v>
          </cell>
          <cell r="E14">
            <v>0</v>
          </cell>
        </row>
        <row r="15">
          <cell r="A15">
            <v>345</v>
          </cell>
          <cell r="D15">
            <v>1.55230914888037</v>
          </cell>
          <cell r="E15">
            <v>0</v>
          </cell>
        </row>
        <row r="16">
          <cell r="A16">
            <v>350</v>
          </cell>
          <cell r="D16">
            <v>1.5112625147713901</v>
          </cell>
          <cell r="E16">
            <v>0</v>
          </cell>
        </row>
        <row r="17">
          <cell r="A17">
            <v>355</v>
          </cell>
          <cell r="D17">
            <v>1.4702158806624199</v>
          </cell>
          <cell r="E17">
            <v>0</v>
          </cell>
        </row>
        <row r="18">
          <cell r="A18">
            <v>360</v>
          </cell>
          <cell r="D18">
            <v>1.4286952984924</v>
          </cell>
          <cell r="E18">
            <v>0</v>
          </cell>
        </row>
        <row r="19">
          <cell r="A19">
            <v>365</v>
          </cell>
          <cell r="D19">
            <v>1.3842162615476099</v>
          </cell>
          <cell r="E19">
            <v>0</v>
          </cell>
        </row>
        <row r="20">
          <cell r="A20">
            <v>370</v>
          </cell>
          <cell r="D20">
            <v>1.33082382631698</v>
          </cell>
          <cell r="E20">
            <v>0</v>
          </cell>
        </row>
        <row r="21">
          <cell r="A21">
            <v>375</v>
          </cell>
          <cell r="D21">
            <v>1.2319055995783801</v>
          </cell>
          <cell r="E21">
            <v>0</v>
          </cell>
        </row>
        <row r="22">
          <cell r="A22">
            <v>380</v>
          </cell>
          <cell r="D22">
            <v>1.1778509839654401</v>
          </cell>
          <cell r="E22">
            <v>0</v>
          </cell>
        </row>
        <row r="23">
          <cell r="A23">
            <v>385</v>
          </cell>
          <cell r="D23">
            <v>1.1237963683524901</v>
          </cell>
          <cell r="E23">
            <v>0</v>
          </cell>
        </row>
        <row r="24">
          <cell r="A24">
            <v>390</v>
          </cell>
          <cell r="D24">
            <v>1.0771247925138301</v>
          </cell>
          <cell r="E24">
            <v>0</v>
          </cell>
        </row>
        <row r="25">
          <cell r="A25">
            <v>395</v>
          </cell>
          <cell r="D25">
            <v>1.03272186553267</v>
          </cell>
          <cell r="E25">
            <v>0</v>
          </cell>
        </row>
        <row r="26">
          <cell r="A26">
            <v>400</v>
          </cell>
          <cell r="D26">
            <v>0.99938853219933799</v>
          </cell>
          <cell r="E26">
            <v>0</v>
          </cell>
        </row>
        <row r="27">
          <cell r="A27">
            <v>405</v>
          </cell>
          <cell r="D27">
            <v>0.96782428638928297</v>
          </cell>
          <cell r="E27">
            <v>0</v>
          </cell>
        </row>
        <row r="28">
          <cell r="A28">
            <v>410</v>
          </cell>
          <cell r="D28">
            <v>0.97272186553267204</v>
          </cell>
          <cell r="E28">
            <v>0</v>
          </cell>
        </row>
        <row r="29">
          <cell r="A29">
            <v>415</v>
          </cell>
          <cell r="D29">
            <v>1.1096643942683</v>
          </cell>
          <cell r="E29">
            <v>0</v>
          </cell>
        </row>
        <row r="30">
          <cell r="A30">
            <v>420</v>
          </cell>
          <cell r="D30">
            <v>1.31582813256264</v>
          </cell>
          <cell r="E30">
            <v>0</v>
          </cell>
        </row>
        <row r="31">
          <cell r="A31">
            <v>425</v>
          </cell>
          <cell r="D31">
            <v>1.69151606317546</v>
          </cell>
          <cell r="E31">
            <v>0</v>
          </cell>
        </row>
        <row r="32">
          <cell r="A32">
            <v>430</v>
          </cell>
          <cell r="D32">
            <v>1.6293496216934999</v>
          </cell>
          <cell r="E32">
            <v>1.02525581432813E-2</v>
          </cell>
        </row>
        <row r="33">
          <cell r="A33">
            <v>435</v>
          </cell>
          <cell r="D33">
            <v>0.76325519886600202</v>
          </cell>
          <cell r="E33">
            <v>3.7041995252384698E-2</v>
          </cell>
        </row>
        <row r="34">
          <cell r="A34">
            <v>440</v>
          </cell>
          <cell r="D34">
            <v>0.35742830047865598</v>
          </cell>
          <cell r="E34">
            <v>4.65114045031082E-2</v>
          </cell>
        </row>
        <row r="35">
          <cell r="A35">
            <v>445</v>
          </cell>
          <cell r="D35">
            <v>0.29582508546479602</v>
          </cell>
          <cell r="E35">
            <v>3.7232236975025999E-2</v>
          </cell>
        </row>
        <row r="36">
          <cell r="A36">
            <v>450</v>
          </cell>
          <cell r="D36">
            <v>0.278049239094463</v>
          </cell>
          <cell r="E36">
            <v>4.3045384253137302E-2</v>
          </cell>
        </row>
        <row r="37">
          <cell r="A37">
            <v>455</v>
          </cell>
          <cell r="D37">
            <v>0.26027339272412903</v>
          </cell>
          <cell r="E37">
            <v>6.6320556917622994E-2</v>
          </cell>
        </row>
        <row r="38">
          <cell r="A38">
            <v>460</v>
          </cell>
          <cell r="D38">
            <v>0.24259151171516699</v>
          </cell>
          <cell r="E38">
            <v>0.109174868258426</v>
          </cell>
        </row>
        <row r="39">
          <cell r="A39">
            <v>465</v>
          </cell>
          <cell r="D39">
            <v>0.22592484504849999</v>
          </cell>
          <cell r="E39">
            <v>0.167914866499874</v>
          </cell>
        </row>
        <row r="40">
          <cell r="A40">
            <v>470</v>
          </cell>
          <cell r="D40">
            <v>0.209258178381833</v>
          </cell>
          <cell r="E40">
            <v>0.29993097863275298</v>
          </cell>
        </row>
        <row r="41">
          <cell r="A41">
            <v>475</v>
          </cell>
          <cell r="D41">
            <v>0.20498783228682699</v>
          </cell>
          <cell r="E41">
            <v>0.43983858708408002</v>
          </cell>
        </row>
        <row r="42">
          <cell r="A42">
            <v>480</v>
          </cell>
          <cell r="D42">
            <v>0.202975583817886</v>
          </cell>
          <cell r="E42">
            <v>0.71904464786952105</v>
          </cell>
        </row>
        <row r="43">
          <cell r="A43">
            <v>485</v>
          </cell>
          <cell r="D43">
            <v>0.12839590979826501</v>
          </cell>
          <cell r="E43">
            <v>0.91379427616511899</v>
          </cell>
        </row>
        <row r="44">
          <cell r="A44">
            <v>490</v>
          </cell>
          <cell r="D44">
            <v>8.2199684829404998E-2</v>
          </cell>
          <cell r="E44">
            <v>0.97144873916076901</v>
          </cell>
        </row>
        <row r="45">
          <cell r="A45">
            <v>495</v>
          </cell>
          <cell r="D45">
            <v>5.03233136333908E-2</v>
          </cell>
          <cell r="E45">
            <v>0.77303343190057805</v>
          </cell>
        </row>
        <row r="46">
          <cell r="A46">
            <v>500</v>
          </cell>
          <cell r="D46">
            <v>2.4243992295518602E-2</v>
          </cell>
          <cell r="E46">
            <v>0.54204195720570603</v>
          </cell>
        </row>
        <row r="47">
          <cell r="A47">
            <v>505</v>
          </cell>
          <cell r="D47">
            <v>0</v>
          </cell>
          <cell r="E47">
            <v>0.29675293250491402</v>
          </cell>
        </row>
        <row r="48">
          <cell r="A48">
            <v>510</v>
          </cell>
          <cell r="D48">
            <v>0</v>
          </cell>
          <cell r="E48">
            <v>0.14947011392503101</v>
          </cell>
        </row>
        <row r="49">
          <cell r="A49">
            <v>515</v>
          </cell>
          <cell r="D49">
            <v>0</v>
          </cell>
          <cell r="E49">
            <v>9.0666413653172503E-2</v>
          </cell>
        </row>
        <row r="50">
          <cell r="A50">
            <v>520</v>
          </cell>
          <cell r="D50">
            <v>0</v>
          </cell>
          <cell r="E50">
            <v>5.49470499279439E-2</v>
          </cell>
        </row>
        <row r="51">
          <cell r="A51">
            <v>525</v>
          </cell>
          <cell r="D51">
            <v>0</v>
          </cell>
          <cell r="E51">
            <v>3.6822472305034201E-2</v>
          </cell>
        </row>
        <row r="52">
          <cell r="A52">
            <v>530</v>
          </cell>
          <cell r="D52">
            <v>0</v>
          </cell>
          <cell r="E52">
            <v>3.3269917989121198E-2</v>
          </cell>
        </row>
        <row r="53">
          <cell r="A53">
            <v>535</v>
          </cell>
          <cell r="D53">
            <v>0</v>
          </cell>
          <cell r="E53">
            <v>3.80712780249415E-2</v>
          </cell>
        </row>
        <row r="54">
          <cell r="A54">
            <v>540</v>
          </cell>
          <cell r="D54">
            <v>0</v>
          </cell>
          <cell r="E54">
            <v>5.4552415934650697E-2</v>
          </cell>
        </row>
        <row r="55">
          <cell r="A55">
            <v>545</v>
          </cell>
          <cell r="D55">
            <v>0</v>
          </cell>
          <cell r="E55">
            <v>7.1033553844359998E-2</v>
          </cell>
        </row>
        <row r="56">
          <cell r="A56">
            <v>550</v>
          </cell>
          <cell r="D56">
            <v>0</v>
          </cell>
          <cell r="E56">
            <v>9.6018692266735206E-2</v>
          </cell>
        </row>
        <row r="57">
          <cell r="A57">
            <v>555</v>
          </cell>
          <cell r="D57">
            <v>0</v>
          </cell>
          <cell r="E57">
            <v>0.121497490357159</v>
          </cell>
        </row>
        <row r="58">
          <cell r="A58">
            <v>560</v>
          </cell>
          <cell r="D58">
            <v>0</v>
          </cell>
          <cell r="E58">
            <v>0.15049964331044899</v>
          </cell>
        </row>
        <row r="59">
          <cell r="A59">
            <v>565</v>
          </cell>
          <cell r="D59">
            <v>0</v>
          </cell>
          <cell r="E59">
            <v>0.18346260627341199</v>
          </cell>
        </row>
        <row r="60">
          <cell r="A60">
            <v>570</v>
          </cell>
          <cell r="D60">
            <v>0</v>
          </cell>
          <cell r="E60">
            <v>0.201686163871307</v>
          </cell>
        </row>
        <row r="61">
          <cell r="A61">
            <v>575</v>
          </cell>
          <cell r="D61">
            <v>0</v>
          </cell>
          <cell r="E61">
            <v>0.21580776160902301</v>
          </cell>
        </row>
        <row r="62">
          <cell r="A62">
            <v>580</v>
          </cell>
          <cell r="D62">
            <v>0</v>
          </cell>
          <cell r="E62">
            <v>0.22992935934674</v>
          </cell>
        </row>
        <row r="63">
          <cell r="A63">
            <v>585</v>
          </cell>
          <cell r="D63">
            <v>0</v>
          </cell>
          <cell r="E63">
            <v>0.24405095708445601</v>
          </cell>
        </row>
        <row r="64">
          <cell r="A64">
            <v>590</v>
          </cell>
          <cell r="D64">
            <v>0</v>
          </cell>
          <cell r="E64">
            <v>0.25817255482217299</v>
          </cell>
        </row>
        <row r="65">
          <cell r="A65">
            <v>595</v>
          </cell>
          <cell r="D65">
            <v>0</v>
          </cell>
          <cell r="E65">
            <v>0.26629634534526597</v>
          </cell>
        </row>
        <row r="66">
          <cell r="A66">
            <v>600</v>
          </cell>
          <cell r="D66">
            <v>0</v>
          </cell>
          <cell r="E66">
            <v>0.25886214388460799</v>
          </cell>
        </row>
        <row r="67">
          <cell r="A67">
            <v>605</v>
          </cell>
          <cell r="D67">
            <v>0</v>
          </cell>
          <cell r="E67">
            <v>0.251427942423949</v>
          </cell>
        </row>
        <row r="68">
          <cell r="A68">
            <v>610</v>
          </cell>
          <cell r="D68">
            <v>0</v>
          </cell>
          <cell r="E68">
            <v>0.24399374096328999</v>
          </cell>
        </row>
        <row r="69">
          <cell r="A69">
            <v>615</v>
          </cell>
          <cell r="D69">
            <v>0</v>
          </cell>
          <cell r="E69">
            <v>0.231010793892648</v>
          </cell>
        </row>
        <row r="70">
          <cell r="A70">
            <v>620</v>
          </cell>
          <cell r="D70">
            <v>0</v>
          </cell>
          <cell r="E70">
            <v>0.20085685665167699</v>
          </cell>
        </row>
        <row r="71">
          <cell r="A71">
            <v>625</v>
          </cell>
          <cell r="D71">
            <v>0</v>
          </cell>
          <cell r="E71">
            <v>0.17070291941070601</v>
          </cell>
        </row>
        <row r="72">
          <cell r="A72">
            <v>630</v>
          </cell>
          <cell r="D72">
            <v>0</v>
          </cell>
          <cell r="E72">
            <v>0.151403639033628</v>
          </cell>
        </row>
        <row r="73">
          <cell r="A73">
            <v>635</v>
          </cell>
          <cell r="D73">
            <v>0</v>
          </cell>
          <cell r="E73">
            <v>0.133350454699209</v>
          </cell>
        </row>
        <row r="74">
          <cell r="A74">
            <v>640</v>
          </cell>
          <cell r="D74">
            <v>0</v>
          </cell>
          <cell r="E74">
            <v>0.116398841477688</v>
          </cell>
        </row>
        <row r="75">
          <cell r="A75">
            <v>645</v>
          </cell>
          <cell r="D75">
            <v>0</v>
          </cell>
          <cell r="E75">
            <v>0.103569517308158</v>
          </cell>
        </row>
        <row r="76">
          <cell r="A76">
            <v>650</v>
          </cell>
          <cell r="D76">
            <v>0</v>
          </cell>
          <cell r="E76">
            <v>9.07401931386283E-2</v>
          </cell>
        </row>
        <row r="77">
          <cell r="A77">
            <v>655</v>
          </cell>
          <cell r="D77">
            <v>0</v>
          </cell>
          <cell r="E77">
            <v>7.8708920548853104E-2</v>
          </cell>
        </row>
        <row r="78">
          <cell r="A78">
            <v>660</v>
          </cell>
          <cell r="D78">
            <v>0</v>
          </cell>
          <cell r="E78">
            <v>6.8547108251118399E-2</v>
          </cell>
        </row>
        <row r="79">
          <cell r="A79">
            <v>665</v>
          </cell>
          <cell r="D79">
            <v>0</v>
          </cell>
          <cell r="E79">
            <v>5.8385295953383702E-2</v>
          </cell>
        </row>
        <row r="80">
          <cell r="A80">
            <v>670</v>
          </cell>
          <cell r="D80">
            <v>0</v>
          </cell>
          <cell r="E80">
            <v>4.5643459926013902E-2</v>
          </cell>
        </row>
        <row r="81">
          <cell r="A81">
            <v>675</v>
          </cell>
          <cell r="D81">
            <v>0</v>
          </cell>
          <cell r="E81">
            <v>3.1911528257157297E-2</v>
          </cell>
        </row>
        <row r="82">
          <cell r="A82">
            <v>680</v>
          </cell>
          <cell r="D82">
            <v>0</v>
          </cell>
          <cell r="E82">
            <v>2.2854325720199801E-2</v>
          </cell>
        </row>
        <row r="83">
          <cell r="A83">
            <v>685</v>
          </cell>
          <cell r="D83">
            <v>0</v>
          </cell>
          <cell r="E83">
            <v>1.4829818104979299E-2</v>
          </cell>
        </row>
        <row r="84">
          <cell r="A84">
            <v>690</v>
          </cell>
          <cell r="D84">
            <v>0</v>
          </cell>
          <cell r="E84">
            <v>6.8563433581368804E-3</v>
          </cell>
        </row>
        <row r="85">
          <cell r="A85">
            <v>695</v>
          </cell>
          <cell r="D85">
            <v>0</v>
          </cell>
          <cell r="E85">
            <v>1.69182261421705E-3</v>
          </cell>
        </row>
        <row r="86">
          <cell r="A86">
            <v>700</v>
          </cell>
          <cell r="D86">
            <v>0</v>
          </cell>
          <cell r="E86">
            <v>0</v>
          </cell>
        </row>
        <row r="87">
          <cell r="A87">
            <v>705</v>
          </cell>
          <cell r="D87">
            <v>0</v>
          </cell>
          <cell r="E87">
            <v>0</v>
          </cell>
        </row>
        <row r="88">
          <cell r="A88">
            <v>710</v>
          </cell>
          <cell r="D88">
            <v>0</v>
          </cell>
          <cell r="E88">
            <v>0</v>
          </cell>
        </row>
        <row r="89">
          <cell r="A89">
            <v>715</v>
          </cell>
          <cell r="D89">
            <v>0</v>
          </cell>
          <cell r="E89">
            <v>0</v>
          </cell>
        </row>
        <row r="90">
          <cell r="A90">
            <v>720</v>
          </cell>
          <cell r="D90">
            <v>0</v>
          </cell>
          <cell r="E90">
            <v>0</v>
          </cell>
        </row>
        <row r="91">
          <cell r="A91">
            <v>725</v>
          </cell>
          <cell r="D91">
            <v>0</v>
          </cell>
          <cell r="E91">
            <v>0</v>
          </cell>
        </row>
        <row r="92">
          <cell r="A92">
            <v>730</v>
          </cell>
          <cell r="D92">
            <v>0</v>
          </cell>
          <cell r="E92">
            <v>0</v>
          </cell>
        </row>
        <row r="93">
          <cell r="A93">
            <v>735</v>
          </cell>
          <cell r="D93">
            <v>0</v>
          </cell>
          <cell r="E93">
            <v>0</v>
          </cell>
        </row>
        <row r="94">
          <cell r="A94">
            <v>740</v>
          </cell>
          <cell r="D94">
            <v>0</v>
          </cell>
          <cell r="E94">
            <v>0</v>
          </cell>
        </row>
        <row r="95">
          <cell r="A95">
            <v>745</v>
          </cell>
          <cell r="D95">
            <v>0</v>
          </cell>
          <cell r="E95">
            <v>0</v>
          </cell>
        </row>
        <row r="96">
          <cell r="A96">
            <v>750</v>
          </cell>
          <cell r="D96">
            <v>0</v>
          </cell>
          <cell r="E96">
            <v>0</v>
          </cell>
        </row>
        <row r="97">
          <cell r="A97">
            <v>755</v>
          </cell>
          <cell r="D97">
            <v>0</v>
          </cell>
          <cell r="E97">
            <v>0</v>
          </cell>
        </row>
        <row r="98">
          <cell r="A98">
            <v>760</v>
          </cell>
          <cell r="D98">
            <v>0</v>
          </cell>
          <cell r="E98">
            <v>0</v>
          </cell>
        </row>
        <row r="99">
          <cell r="A99">
            <v>765</v>
          </cell>
          <cell r="D99">
            <v>0</v>
          </cell>
          <cell r="E99">
            <v>0</v>
          </cell>
        </row>
        <row r="100">
          <cell r="A100">
            <v>770</v>
          </cell>
          <cell r="D100">
            <v>0</v>
          </cell>
          <cell r="E100">
            <v>0</v>
          </cell>
        </row>
        <row r="101">
          <cell r="A101">
            <v>775</v>
          </cell>
          <cell r="D101">
            <v>0</v>
          </cell>
          <cell r="E101">
            <v>0</v>
          </cell>
        </row>
        <row r="102">
          <cell r="A102">
            <v>780</v>
          </cell>
          <cell r="D102">
            <v>0</v>
          </cell>
          <cell r="E102">
            <v>0</v>
          </cell>
        </row>
        <row r="103">
          <cell r="A103">
            <v>785</v>
          </cell>
          <cell r="D103">
            <v>0</v>
          </cell>
          <cell r="E103">
            <v>0</v>
          </cell>
        </row>
        <row r="104">
          <cell r="A104">
            <v>790</v>
          </cell>
          <cell r="D104">
            <v>0</v>
          </cell>
          <cell r="E104">
            <v>0</v>
          </cell>
        </row>
        <row r="105">
          <cell r="A105">
            <v>795</v>
          </cell>
          <cell r="D105">
            <v>0</v>
          </cell>
          <cell r="E105">
            <v>0</v>
          </cell>
        </row>
        <row r="106">
          <cell r="A106">
            <v>800</v>
          </cell>
          <cell r="D106">
            <v>0</v>
          </cell>
          <cell r="E106">
            <v>0</v>
          </cell>
        </row>
        <row r="107">
          <cell r="A107">
            <v>805</v>
          </cell>
          <cell r="D107">
            <v>0</v>
          </cell>
          <cell r="E107">
            <v>0</v>
          </cell>
        </row>
        <row r="108">
          <cell r="A108">
            <v>810</v>
          </cell>
          <cell r="D108">
            <v>0</v>
          </cell>
          <cell r="E108">
            <v>0</v>
          </cell>
        </row>
        <row r="109">
          <cell r="A109">
            <v>815</v>
          </cell>
          <cell r="D109">
            <v>0</v>
          </cell>
          <cell r="E109">
            <v>0</v>
          </cell>
        </row>
        <row r="110">
          <cell r="A110">
            <v>820</v>
          </cell>
          <cell r="D110">
            <v>0</v>
          </cell>
          <cell r="E110">
            <v>0</v>
          </cell>
        </row>
        <row r="111">
          <cell r="A111">
            <v>825</v>
          </cell>
          <cell r="D111">
            <v>0</v>
          </cell>
          <cell r="E111">
            <v>0</v>
          </cell>
        </row>
        <row r="112">
          <cell r="A112">
            <v>830</v>
          </cell>
          <cell r="D112">
            <v>0</v>
          </cell>
          <cell r="E112">
            <v>0</v>
          </cell>
        </row>
        <row r="113">
          <cell r="A113">
            <v>835</v>
          </cell>
          <cell r="D113">
            <v>0</v>
          </cell>
          <cell r="E113">
            <v>0</v>
          </cell>
        </row>
        <row r="114">
          <cell r="A114">
            <v>840</v>
          </cell>
          <cell r="D114">
            <v>0</v>
          </cell>
          <cell r="E114">
            <v>0</v>
          </cell>
        </row>
        <row r="115">
          <cell r="A115">
            <v>845</v>
          </cell>
          <cell r="D115">
            <v>0</v>
          </cell>
          <cell r="E115">
            <v>0</v>
          </cell>
        </row>
        <row r="116">
          <cell r="A116">
            <v>850</v>
          </cell>
          <cell r="D116">
            <v>0</v>
          </cell>
          <cell r="E116">
            <v>0</v>
          </cell>
        </row>
        <row r="117">
          <cell r="A117">
            <v>855</v>
          </cell>
          <cell r="D117">
            <v>0</v>
          </cell>
          <cell r="E117">
            <v>0</v>
          </cell>
        </row>
        <row r="118">
          <cell r="A118">
            <v>860</v>
          </cell>
          <cell r="D118">
            <v>0</v>
          </cell>
          <cell r="E118">
            <v>0</v>
          </cell>
        </row>
        <row r="119">
          <cell r="A119">
            <v>865</v>
          </cell>
          <cell r="D119">
            <v>0</v>
          </cell>
          <cell r="E119">
            <v>0</v>
          </cell>
        </row>
        <row r="120">
          <cell r="A120">
            <v>870</v>
          </cell>
          <cell r="D120">
            <v>0</v>
          </cell>
          <cell r="E120">
            <v>0</v>
          </cell>
        </row>
        <row r="121">
          <cell r="A121">
            <v>875</v>
          </cell>
          <cell r="D121">
            <v>0</v>
          </cell>
          <cell r="E121">
            <v>0</v>
          </cell>
        </row>
        <row r="122">
          <cell r="A122">
            <v>880</v>
          </cell>
          <cell r="D122">
            <v>0</v>
          </cell>
          <cell r="E122">
            <v>0</v>
          </cell>
        </row>
        <row r="123">
          <cell r="A123">
            <v>885</v>
          </cell>
          <cell r="D123">
            <v>0</v>
          </cell>
          <cell r="E123">
            <v>0</v>
          </cell>
        </row>
        <row r="124">
          <cell r="A124">
            <v>890</v>
          </cell>
          <cell r="D124">
            <v>0</v>
          </cell>
          <cell r="E124">
            <v>0</v>
          </cell>
        </row>
        <row r="125">
          <cell r="A125">
            <v>895</v>
          </cell>
          <cell r="D125">
            <v>0</v>
          </cell>
          <cell r="E125">
            <v>0</v>
          </cell>
        </row>
        <row r="126">
          <cell r="A126">
            <v>900</v>
          </cell>
          <cell r="D126">
            <v>0</v>
          </cell>
          <cell r="E126">
            <v>0</v>
          </cell>
        </row>
        <row r="127">
          <cell r="A127">
            <v>905</v>
          </cell>
          <cell r="D127">
            <v>0</v>
          </cell>
          <cell r="E127">
            <v>0</v>
          </cell>
        </row>
        <row r="128">
          <cell r="A128">
            <v>910</v>
          </cell>
          <cell r="D128">
            <v>0</v>
          </cell>
          <cell r="E128">
            <v>0</v>
          </cell>
        </row>
        <row r="129">
          <cell r="A129">
            <v>915</v>
          </cell>
          <cell r="D129">
            <v>0</v>
          </cell>
          <cell r="E129">
            <v>0</v>
          </cell>
        </row>
        <row r="130">
          <cell r="A130">
            <v>920</v>
          </cell>
          <cell r="D130">
            <v>0</v>
          </cell>
          <cell r="E130">
            <v>0</v>
          </cell>
        </row>
        <row r="131">
          <cell r="A131">
            <v>925</v>
          </cell>
          <cell r="D131">
            <v>0</v>
          </cell>
          <cell r="E131">
            <v>0</v>
          </cell>
        </row>
        <row r="132">
          <cell r="A132">
            <v>930</v>
          </cell>
          <cell r="D132">
            <v>0</v>
          </cell>
          <cell r="E132">
            <v>0</v>
          </cell>
        </row>
        <row r="133">
          <cell r="A133">
            <v>935</v>
          </cell>
          <cell r="D133">
            <v>0</v>
          </cell>
          <cell r="E133">
            <v>0</v>
          </cell>
        </row>
        <row r="134">
          <cell r="A134">
            <v>940</v>
          </cell>
          <cell r="D134">
            <v>0</v>
          </cell>
          <cell r="E134">
            <v>0</v>
          </cell>
        </row>
        <row r="135">
          <cell r="A135">
            <v>945</v>
          </cell>
          <cell r="D135">
            <v>0</v>
          </cell>
          <cell r="E135">
            <v>0</v>
          </cell>
        </row>
        <row r="136">
          <cell r="A136">
            <v>950</v>
          </cell>
          <cell r="D136">
            <v>0</v>
          </cell>
          <cell r="E136">
            <v>0</v>
          </cell>
        </row>
        <row r="137">
          <cell r="A137">
            <v>955</v>
          </cell>
          <cell r="D137">
            <v>0</v>
          </cell>
          <cell r="E137">
            <v>0</v>
          </cell>
        </row>
        <row r="138">
          <cell r="A138">
            <v>960</v>
          </cell>
          <cell r="D138">
            <v>0</v>
          </cell>
          <cell r="E138">
            <v>0</v>
          </cell>
        </row>
        <row r="139">
          <cell r="A139">
            <v>965</v>
          </cell>
          <cell r="D139">
            <v>0</v>
          </cell>
          <cell r="E139">
            <v>0</v>
          </cell>
        </row>
        <row r="140">
          <cell r="A140">
            <v>970</v>
          </cell>
          <cell r="D140">
            <v>0</v>
          </cell>
          <cell r="E140">
            <v>0</v>
          </cell>
        </row>
        <row r="141">
          <cell r="A141">
            <v>975</v>
          </cell>
          <cell r="D141">
            <v>0</v>
          </cell>
          <cell r="E141">
            <v>0</v>
          </cell>
        </row>
        <row r="142">
          <cell r="A142">
            <v>980</v>
          </cell>
          <cell r="D142">
            <v>0</v>
          </cell>
          <cell r="E142">
            <v>0</v>
          </cell>
        </row>
        <row r="143">
          <cell r="A143">
            <v>985</v>
          </cell>
          <cell r="D143">
            <v>0</v>
          </cell>
          <cell r="E143">
            <v>0</v>
          </cell>
        </row>
        <row r="144">
          <cell r="A144">
            <v>990</v>
          </cell>
          <cell r="D144">
            <v>0</v>
          </cell>
          <cell r="E144">
            <v>0</v>
          </cell>
        </row>
        <row r="145">
          <cell r="A145">
            <v>995</v>
          </cell>
          <cell r="D145">
            <v>0</v>
          </cell>
          <cell r="E145">
            <v>0</v>
          </cell>
        </row>
        <row r="146">
          <cell r="A146">
            <v>1000</v>
          </cell>
          <cell r="D146">
            <v>0</v>
          </cell>
          <cell r="E146">
            <v>0</v>
          </cell>
        </row>
        <row r="147">
          <cell r="A147">
            <v>1005</v>
          </cell>
          <cell r="D147">
            <v>0</v>
          </cell>
          <cell r="E147">
            <v>0</v>
          </cell>
        </row>
        <row r="148">
          <cell r="A148">
            <v>1010</v>
          </cell>
          <cell r="D148">
            <v>0</v>
          </cell>
          <cell r="E148">
            <v>0</v>
          </cell>
        </row>
        <row r="149">
          <cell r="A149">
            <v>1015</v>
          </cell>
          <cell r="D149">
            <v>0</v>
          </cell>
          <cell r="E149">
            <v>0</v>
          </cell>
        </row>
        <row r="150">
          <cell r="A150">
            <v>1020</v>
          </cell>
          <cell r="D150">
            <v>0</v>
          </cell>
          <cell r="E150">
            <v>0</v>
          </cell>
        </row>
        <row r="151">
          <cell r="A151">
            <v>1025</v>
          </cell>
          <cell r="D151">
            <v>0</v>
          </cell>
          <cell r="E151">
            <v>0</v>
          </cell>
        </row>
        <row r="152">
          <cell r="A152">
            <v>1030</v>
          </cell>
          <cell r="D152">
            <v>0</v>
          </cell>
          <cell r="E152">
            <v>0</v>
          </cell>
        </row>
      </sheetData>
      <sheetData sheetId="2"/>
      <sheetData sheetId="3"/>
      <sheetData sheetId="4"/>
      <sheetData sheetId="5"/>
      <sheetData sheetId="6"/>
      <sheetData sheetId="7"/>
      <sheetData sheetId="8"/>
      <sheetData sheetId="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F636E-678B-4FB6-8513-9098B4D7462A}">
  <dimension ref="A2:I75"/>
  <sheetViews>
    <sheetView topLeftCell="A31" workbookViewId="0">
      <selection activeCell="P26" sqref="P26"/>
    </sheetView>
  </sheetViews>
  <sheetFormatPr defaultRowHeight="15" x14ac:dyDescent="0.25"/>
  <cols>
    <col min="1" max="2" width="29.85546875" customWidth="1"/>
    <col min="3" max="3" width="16.140625" customWidth="1"/>
    <col min="4" max="4" width="12.28515625" bestFit="1" customWidth="1"/>
    <col min="5" max="5" width="13.140625" bestFit="1" customWidth="1"/>
    <col min="9" max="9" width="9.42578125" bestFit="1" customWidth="1"/>
    <col min="11" max="11" width="10" bestFit="1" customWidth="1"/>
  </cols>
  <sheetData>
    <row r="2" spans="1:5" x14ac:dyDescent="0.25">
      <c r="A2" s="1" t="s">
        <v>1</v>
      </c>
      <c r="B2" s="1" t="s">
        <v>29</v>
      </c>
    </row>
    <row r="3" spans="1:5" x14ac:dyDescent="0.25">
      <c r="A3" t="s">
        <v>2</v>
      </c>
      <c r="B3" t="s">
        <v>30</v>
      </c>
      <c r="C3">
        <v>4</v>
      </c>
      <c r="D3" t="s">
        <v>5</v>
      </c>
      <c r="E3" s="1" t="str">
        <f>IF(_h&lt;_w,"The width is larger than the height, switch the values for the algorithm to work", "Height and width assertion statisfied")</f>
        <v>Height and width assertion statisfied</v>
      </c>
    </row>
    <row r="4" spans="1:5" x14ac:dyDescent="0.25">
      <c r="A4" t="s">
        <v>3</v>
      </c>
      <c r="B4" t="s">
        <v>31</v>
      </c>
      <c r="C4">
        <v>8</v>
      </c>
      <c r="D4" t="s">
        <v>5</v>
      </c>
    </row>
    <row r="5" spans="1:5" x14ac:dyDescent="0.25">
      <c r="A5" t="s">
        <v>34</v>
      </c>
      <c r="B5" t="s">
        <v>33</v>
      </c>
      <c r="C5">
        <v>0.5</v>
      </c>
      <c r="D5" t="s">
        <v>5</v>
      </c>
    </row>
    <row r="6" spans="1:5" x14ac:dyDescent="0.25">
      <c r="A6" t="s">
        <v>4</v>
      </c>
      <c r="B6" t="s">
        <v>32</v>
      </c>
      <c r="C6" cm="1">
        <f t="array" ref="C6">SQRT(_w*_w+_h*_h)</f>
        <v>8.9442719099991592</v>
      </c>
      <c r="D6" t="s">
        <v>5</v>
      </c>
    </row>
    <row r="7" spans="1:5" x14ac:dyDescent="0.25">
      <c r="A7" t="s">
        <v>231</v>
      </c>
      <c r="B7" t="s">
        <v>232</v>
      </c>
      <c r="C7">
        <f>(2*(_w*_t)+2*(_h*_t))/10^4</f>
        <v>1.1999999999999999E-3</v>
      </c>
      <c r="D7" t="s">
        <v>233</v>
      </c>
    </row>
    <row r="9" spans="1:5" x14ac:dyDescent="0.25">
      <c r="A9" s="1" t="s">
        <v>6</v>
      </c>
    </row>
    <row r="10" spans="1:5" x14ac:dyDescent="0.25">
      <c r="A10" t="s">
        <v>116</v>
      </c>
      <c r="B10" t="s">
        <v>84</v>
      </c>
      <c r="C10">
        <v>4</v>
      </c>
      <c r="D10" t="s">
        <v>7</v>
      </c>
    </row>
    <row r="11" spans="1:5" x14ac:dyDescent="0.25">
      <c r="A11" t="s">
        <v>117</v>
      </c>
      <c r="B11" t="s">
        <v>83</v>
      </c>
      <c r="C11">
        <v>5</v>
      </c>
      <c r="D11" t="s">
        <v>7</v>
      </c>
    </row>
    <row r="12" spans="1:5" x14ac:dyDescent="0.25">
      <c r="A12" t="s">
        <v>234</v>
      </c>
      <c r="B12" t="s">
        <v>235</v>
      </c>
      <c r="C12">
        <v>2</v>
      </c>
      <c r="D12" t="s">
        <v>7</v>
      </c>
    </row>
    <row r="14" spans="1:5" x14ac:dyDescent="0.25">
      <c r="A14" s="1" t="s">
        <v>8</v>
      </c>
      <c r="B14" s="1"/>
    </row>
    <row r="15" spans="1:5" x14ac:dyDescent="0.25">
      <c r="A15" t="s">
        <v>9</v>
      </c>
      <c r="B15" t="s">
        <v>35</v>
      </c>
      <c r="C15">
        <v>1.5</v>
      </c>
    </row>
    <row r="16" spans="1:5" x14ac:dyDescent="0.25">
      <c r="A16" t="s">
        <v>10</v>
      </c>
      <c r="B16" t="s">
        <v>36</v>
      </c>
      <c r="C16">
        <v>1</v>
      </c>
    </row>
    <row r="17" spans="1:9" x14ac:dyDescent="0.25">
      <c r="A17" t="s">
        <v>11</v>
      </c>
      <c r="B17" t="s">
        <v>37</v>
      </c>
      <c r="C17" s="8">
        <f>DEGREES(ASIN(C16/C15))</f>
        <v>41.810314895778596</v>
      </c>
      <c r="D17" t="s">
        <v>12</v>
      </c>
    </row>
    <row r="18" spans="1:9" x14ac:dyDescent="0.25">
      <c r="A18" t="s">
        <v>51</v>
      </c>
      <c r="B18" t="s">
        <v>52</v>
      </c>
      <c r="C18" s="8">
        <f>1 - ((_n_air-_n_wg)/(_n_air+_n_wg))^2</f>
        <v>0.96</v>
      </c>
    </row>
    <row r="19" spans="1:9" x14ac:dyDescent="0.25">
      <c r="C19" s="8"/>
    </row>
    <row r="20" spans="1:9" x14ac:dyDescent="0.25">
      <c r="A20" s="1" t="s">
        <v>13</v>
      </c>
      <c r="B20" s="1"/>
    </row>
    <row r="21" spans="1:9" x14ac:dyDescent="0.25">
      <c r="A21" t="s">
        <v>14</v>
      </c>
      <c r="C21">
        <f>2*PI()*(1-COS(RADIANS(C17)))</f>
        <v>1.5999754864857689</v>
      </c>
    </row>
    <row r="22" spans="1:9" x14ac:dyDescent="0.25">
      <c r="A22" t="s">
        <v>15</v>
      </c>
      <c r="B22" t="s">
        <v>38</v>
      </c>
      <c r="C22">
        <f>2*C21/(4*PI())</f>
        <v>0.2546440075000701</v>
      </c>
      <c r="I22" t="s">
        <v>394</v>
      </c>
    </row>
    <row r="23" spans="1:9" x14ac:dyDescent="0.25">
      <c r="A23" t="s">
        <v>88</v>
      </c>
      <c r="B23" t="s">
        <v>90</v>
      </c>
      <c r="C23">
        <f>'Input spectra'!L9</f>
        <v>0.96</v>
      </c>
      <c r="G23" t="s">
        <v>395</v>
      </c>
      <c r="H23" t="s">
        <v>400</v>
      </c>
      <c r="I23" s="60">
        <v>45173</v>
      </c>
    </row>
    <row r="24" spans="1:9" x14ac:dyDescent="0.25">
      <c r="A24" t="s">
        <v>89</v>
      </c>
      <c r="B24" t="s">
        <v>91</v>
      </c>
      <c r="C24">
        <f>'Input spectra'!P9</f>
        <v>1</v>
      </c>
      <c r="D24" s="1" t="s">
        <v>396</v>
      </c>
      <c r="E24" s="1"/>
    </row>
    <row r="25" spans="1:9" x14ac:dyDescent="0.25">
      <c r="A25" t="s">
        <v>236</v>
      </c>
      <c r="B25" t="s">
        <v>237</v>
      </c>
      <c r="C25">
        <f>'Input spectra'!T9</f>
        <v>0.80500000000000005</v>
      </c>
    </row>
    <row r="27" spans="1:9" x14ac:dyDescent="0.25">
      <c r="A27" s="1" t="s">
        <v>16</v>
      </c>
      <c r="B27" s="1"/>
    </row>
    <row r="28" spans="1:9" x14ac:dyDescent="0.25">
      <c r="A28" t="s">
        <v>17</v>
      </c>
      <c r="B28" t="s">
        <v>58</v>
      </c>
      <c r="C28">
        <f>_t/2</f>
        <v>0.25</v>
      </c>
    </row>
    <row r="29" spans="1:9" x14ac:dyDescent="0.25">
      <c r="A29" t="s">
        <v>118</v>
      </c>
      <c r="B29" t="s">
        <v>59</v>
      </c>
      <c r="C29">
        <f>Sychugov!L13</f>
        <v>1.1027661475485584</v>
      </c>
      <c r="D29" t="s">
        <v>60</v>
      </c>
    </row>
    <row r="30" spans="1:9" x14ac:dyDescent="0.25">
      <c r="A30" s="2" t="s">
        <v>28</v>
      </c>
      <c r="B30" s="2" t="s">
        <v>43</v>
      </c>
      <c r="C30" s="6">
        <f>Sychugov!L7</f>
        <v>1.1442866484009349</v>
      </c>
      <c r="D30" t="s">
        <v>60</v>
      </c>
    </row>
    <row r="31" spans="1:9" x14ac:dyDescent="0.25">
      <c r="A31" s="2"/>
      <c r="B31" s="2"/>
      <c r="C31" s="6"/>
    </row>
    <row r="32" spans="1:9" x14ac:dyDescent="0.25">
      <c r="A32" s="58" t="s">
        <v>366</v>
      </c>
      <c r="B32" s="2"/>
      <c r="C32" s="6"/>
    </row>
    <row r="33" spans="1:4" x14ac:dyDescent="0.25">
      <c r="A33" t="s">
        <v>367</v>
      </c>
      <c r="B33" s="2" t="s">
        <v>368</v>
      </c>
      <c r="C33" s="7">
        <f>3.25*10^-7</f>
        <v>3.2499999999999996E-7</v>
      </c>
      <c r="D33" t="s">
        <v>230</v>
      </c>
    </row>
    <row r="34" spans="1:4" x14ac:dyDescent="0.25">
      <c r="A34" t="s">
        <v>369</v>
      </c>
      <c r="B34" s="2" t="s">
        <v>370</v>
      </c>
      <c r="C34">
        <f>1500/10^4</f>
        <v>0.15</v>
      </c>
      <c r="D34" t="s">
        <v>371</v>
      </c>
    </row>
    <row r="35" spans="1:4" x14ac:dyDescent="0.25">
      <c r="A35" t="s">
        <v>372</v>
      </c>
      <c r="B35" s="2" t="s">
        <v>373</v>
      </c>
      <c r="C35">
        <f>1.5/10^4</f>
        <v>1.4999999999999999E-4</v>
      </c>
      <c r="D35" t="s">
        <v>371</v>
      </c>
    </row>
    <row r="36" spans="1:4" x14ac:dyDescent="0.25">
      <c r="A36" t="s">
        <v>374</v>
      </c>
      <c r="B36" s="2" t="s">
        <v>375</v>
      </c>
      <c r="C36">
        <v>1.2</v>
      </c>
    </row>
    <row r="37" spans="1:4" x14ac:dyDescent="0.25">
      <c r="A37" s="2"/>
      <c r="B37" s="2"/>
      <c r="C37" s="6"/>
    </row>
    <row r="38" spans="1:4" x14ac:dyDescent="0.25">
      <c r="A38" s="1" t="s">
        <v>18</v>
      </c>
      <c r="B38" s="1"/>
    </row>
    <row r="39" spans="1:4" x14ac:dyDescent="0.25">
      <c r="A39" s="2" t="s">
        <v>19</v>
      </c>
      <c r="B39" s="2" t="s">
        <v>39</v>
      </c>
      <c r="C39" s="3">
        <v>6.6260701499999998E-34</v>
      </c>
      <c r="D39" t="s">
        <v>20</v>
      </c>
    </row>
    <row r="40" spans="1:4" x14ac:dyDescent="0.25">
      <c r="A40" s="2" t="s">
        <v>21</v>
      </c>
      <c r="B40" s="2" t="s">
        <v>40</v>
      </c>
      <c r="C40" s="3">
        <v>299792458</v>
      </c>
      <c r="D40" t="s">
        <v>22</v>
      </c>
    </row>
    <row r="41" spans="1:4" x14ac:dyDescent="0.25">
      <c r="A41" s="2" t="s">
        <v>23</v>
      </c>
      <c r="B41" s="2" t="s">
        <v>41</v>
      </c>
      <c r="C41" s="3">
        <v>1.6022000000000001E-19</v>
      </c>
      <c r="D41" t="s">
        <v>24</v>
      </c>
    </row>
    <row r="42" spans="1:4" x14ac:dyDescent="0.25">
      <c r="A42" s="2" t="s">
        <v>25</v>
      </c>
      <c r="B42" s="2" t="s">
        <v>42</v>
      </c>
      <c r="C42">
        <f>1.38064852 * 10^-23</f>
        <v>1.3806485200000002E-23</v>
      </c>
      <c r="D42" t="s">
        <v>26</v>
      </c>
    </row>
    <row r="43" spans="1:4" x14ac:dyDescent="0.25">
      <c r="A43" s="2" t="s">
        <v>376</v>
      </c>
      <c r="B43" s="2" t="s">
        <v>377</v>
      </c>
      <c r="C43" s="2">
        <v>298</v>
      </c>
      <c r="D43" t="s">
        <v>378</v>
      </c>
    </row>
    <row r="44" spans="1:4" x14ac:dyDescent="0.25">
      <c r="A44" s="2" t="s">
        <v>379</v>
      </c>
      <c r="B44" s="2" t="s">
        <v>380</v>
      </c>
      <c r="C44" s="59" cm="1">
        <f t="array" ref="C44">_k_b*_temp/_q_charge</f>
        <v>2.5679269689177379E-2</v>
      </c>
      <c r="D44" t="s">
        <v>24</v>
      </c>
    </row>
    <row r="45" spans="1:4" x14ac:dyDescent="0.25">
      <c r="A45" s="2"/>
      <c r="B45" s="2"/>
      <c r="C45" s="59"/>
    </row>
    <row r="46" spans="1:4" x14ac:dyDescent="0.25">
      <c r="A46" s="1" t="s">
        <v>238</v>
      </c>
    </row>
    <row r="47" spans="1:4" x14ac:dyDescent="0.25">
      <c r="A47" t="s">
        <v>69</v>
      </c>
      <c r="B47" s="43">
        <f>Efficiencies!E11</f>
        <v>4.8841275240901205E-2</v>
      </c>
    </row>
    <row r="48" spans="1:4" x14ac:dyDescent="0.25">
      <c r="A48" t="s">
        <v>142</v>
      </c>
      <c r="B48" s="27">
        <f>AVT!T5</f>
        <v>0.66746912094560407</v>
      </c>
    </row>
    <row r="49" spans="1:3" x14ac:dyDescent="0.25">
      <c r="A49" t="s">
        <v>208</v>
      </c>
      <c r="B49" s="41">
        <f>CRI!AD37</f>
        <v>68.176254503509767</v>
      </c>
    </row>
    <row r="50" spans="1:3" x14ac:dyDescent="0.25">
      <c r="A50" t="s">
        <v>344</v>
      </c>
      <c r="B50" s="46">
        <f>Efficiencies!$B$16</f>
        <v>1.3371994793060621E-2</v>
      </c>
    </row>
    <row r="51" spans="1:3" x14ac:dyDescent="0.25">
      <c r="A51" t="s">
        <v>345</v>
      </c>
      <c r="B51" s="40">
        <f>B48*B50</f>
        <v>8.9253936098133667E-3</v>
      </c>
    </row>
    <row r="52" spans="1:3" x14ac:dyDescent="0.25">
      <c r="B52" s="40"/>
    </row>
    <row r="53" spans="1:3" x14ac:dyDescent="0.25">
      <c r="A53" s="1" t="s">
        <v>213</v>
      </c>
    </row>
    <row r="54" spans="1:3" x14ac:dyDescent="0.25">
      <c r="A54" t="s">
        <v>2</v>
      </c>
      <c r="B54">
        <v>4</v>
      </c>
      <c r="C54" t="s">
        <v>5</v>
      </c>
    </row>
    <row r="55" spans="1:3" x14ac:dyDescent="0.25">
      <c r="A55" t="s">
        <v>3</v>
      </c>
      <c r="B55">
        <v>8</v>
      </c>
      <c r="C55" t="s">
        <v>5</v>
      </c>
    </row>
    <row r="56" spans="1:3" x14ac:dyDescent="0.25">
      <c r="A56" t="s">
        <v>34</v>
      </c>
      <c r="B56">
        <v>0.5</v>
      </c>
      <c r="C56" t="s">
        <v>5</v>
      </c>
    </row>
    <row r="57" spans="1:3" x14ac:dyDescent="0.25">
      <c r="A57" t="s">
        <v>365</v>
      </c>
      <c r="B57">
        <v>1.5</v>
      </c>
    </row>
    <row r="59" spans="1:3" x14ac:dyDescent="0.25">
      <c r="A59" s="18" t="s">
        <v>209</v>
      </c>
      <c r="B59" s="1" t="s">
        <v>391</v>
      </c>
    </row>
    <row r="60" spans="1:3" x14ac:dyDescent="0.25">
      <c r="A60" s="18" t="s">
        <v>210</v>
      </c>
      <c r="B60">
        <v>4</v>
      </c>
    </row>
    <row r="61" spans="1:3" x14ac:dyDescent="0.25">
      <c r="A61" s="18" t="s">
        <v>211</v>
      </c>
      <c r="B61" s="1" t="s">
        <v>392</v>
      </c>
    </row>
    <row r="62" spans="1:3" x14ac:dyDescent="0.25">
      <c r="A62" s="18" t="s">
        <v>212</v>
      </c>
      <c r="B62">
        <v>5</v>
      </c>
    </row>
    <row r="63" spans="1:3" x14ac:dyDescent="0.25">
      <c r="A63" s="18" t="s">
        <v>274</v>
      </c>
      <c r="B63" s="1" t="s">
        <v>393</v>
      </c>
    </row>
    <row r="64" spans="1:3" x14ac:dyDescent="0.25">
      <c r="A64" s="18" t="s">
        <v>275</v>
      </c>
      <c r="B64">
        <v>2</v>
      </c>
    </row>
    <row r="66" spans="1:2" x14ac:dyDescent="0.25">
      <c r="A66" s="1" t="s">
        <v>214</v>
      </c>
    </row>
    <row r="67" spans="1:2" x14ac:dyDescent="0.25">
      <c r="A67" t="s">
        <v>141</v>
      </c>
      <c r="B67" s="40">
        <v>4.8841275240901205E-2</v>
      </c>
    </row>
    <row r="68" spans="1:2" x14ac:dyDescent="0.25">
      <c r="A68" t="s">
        <v>142</v>
      </c>
      <c r="B68" s="46">
        <v>0.66746912094560407</v>
      </c>
    </row>
    <row r="69" spans="1:2" x14ac:dyDescent="0.25">
      <c r="A69" t="s">
        <v>208</v>
      </c>
      <c r="B69">
        <v>68.176254503509767</v>
      </c>
    </row>
    <row r="70" spans="1:2" x14ac:dyDescent="0.25">
      <c r="A70" t="s">
        <v>225</v>
      </c>
      <c r="B70">
        <v>1.3371994793060621E-2</v>
      </c>
    </row>
    <row r="72" spans="1:2" x14ac:dyDescent="0.25">
      <c r="A72" t="s">
        <v>215</v>
      </c>
      <c r="B72" s="24">
        <f>B47/B67</f>
        <v>1</v>
      </c>
    </row>
    <row r="73" spans="1:2" x14ac:dyDescent="0.25">
      <c r="A73" t="s">
        <v>216</v>
      </c>
      <c r="B73" s="24">
        <f>B48/B68</f>
        <v>1</v>
      </c>
    </row>
    <row r="74" spans="1:2" x14ac:dyDescent="0.25">
      <c r="A74" t="s">
        <v>217</v>
      </c>
      <c r="B74" s="24">
        <f>B49/B69</f>
        <v>1</v>
      </c>
    </row>
    <row r="75" spans="1:2" x14ac:dyDescent="0.25">
      <c r="A75" t="s">
        <v>323</v>
      </c>
      <c r="B75" s="24">
        <f>B50/B70</f>
        <v>1</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C68F1-8CC3-4A55-85FB-0FB9ED9677EE}">
  <dimension ref="A1:AE246"/>
  <sheetViews>
    <sheetView workbookViewId="0">
      <pane xSplit="1" ySplit="1" topLeftCell="B2" activePane="bottomRight" state="frozen"/>
      <selection pane="topRight" activeCell="B1" sqref="B1"/>
      <selection pane="bottomLeft" activeCell="A2" sqref="A2"/>
      <selection pane="bottomRight" activeCell="W30" sqref="W30"/>
    </sheetView>
  </sheetViews>
  <sheetFormatPr defaultRowHeight="15" x14ac:dyDescent="0.25"/>
  <cols>
    <col min="1" max="1" width="11.28515625" customWidth="1"/>
    <col min="2" max="2" width="18.85546875" bestFit="1" customWidth="1"/>
    <col min="3" max="3" width="17.140625" bestFit="1" customWidth="1"/>
    <col min="4" max="4" width="18.85546875" bestFit="1" customWidth="1"/>
    <col min="5" max="5" width="17.140625" bestFit="1" customWidth="1"/>
    <col min="6" max="6" width="18.85546875" bestFit="1" customWidth="1"/>
    <col min="7" max="7" width="17.140625" bestFit="1" customWidth="1"/>
    <col min="8" max="8" width="17.85546875" bestFit="1" customWidth="1"/>
    <col min="9" max="9" width="28.28515625" bestFit="1" customWidth="1"/>
    <col min="10" max="11" width="21.28515625" customWidth="1"/>
    <col min="12" max="12" width="19.7109375" bestFit="1" customWidth="1"/>
    <col min="16" max="16" width="30.7109375" bestFit="1" customWidth="1"/>
    <col min="20" max="20" width="24.85546875" bestFit="1" customWidth="1"/>
    <col min="27" max="27" width="11.85546875" bestFit="1" customWidth="1"/>
  </cols>
  <sheetData>
    <row r="1" spans="1:31" x14ac:dyDescent="0.25">
      <c r="A1" t="s">
        <v>0</v>
      </c>
      <c r="B1" t="s">
        <v>278</v>
      </c>
      <c r="C1" t="s">
        <v>279</v>
      </c>
      <c r="D1" t="s">
        <v>280</v>
      </c>
      <c r="E1" t="s">
        <v>281</v>
      </c>
      <c r="F1" t="s">
        <v>286</v>
      </c>
      <c r="G1" t="s">
        <v>287</v>
      </c>
      <c r="I1" t="s">
        <v>282</v>
      </c>
      <c r="K1" s="1" t="s">
        <v>283</v>
      </c>
      <c r="L1" s="1" t="s">
        <v>391</v>
      </c>
      <c r="M1" t="s">
        <v>6</v>
      </c>
      <c r="N1" t="s">
        <v>284</v>
      </c>
      <c r="P1" s="1" t="s">
        <v>392</v>
      </c>
      <c r="Q1" t="s">
        <v>6</v>
      </c>
      <c r="R1" t="s">
        <v>284</v>
      </c>
      <c r="T1" s="1" t="s">
        <v>393</v>
      </c>
      <c r="U1" t="s">
        <v>6</v>
      </c>
      <c r="V1" t="s">
        <v>284</v>
      </c>
      <c r="X1" s="1" t="s">
        <v>120</v>
      </c>
      <c r="Y1" s="1" t="s">
        <v>6</v>
      </c>
      <c r="AA1" s="1" t="s">
        <v>285</v>
      </c>
      <c r="AB1" s="1"/>
    </row>
    <row r="2" spans="1:31" x14ac:dyDescent="0.25">
      <c r="A2">
        <v>280</v>
      </c>
      <c r="B2">
        <f>M2</f>
        <v>2.8907850855113302</v>
      </c>
      <c r="C2">
        <f>N2</f>
        <v>0</v>
      </c>
      <c r="D2">
        <f>Q2</f>
        <v>2.08591539229701</v>
      </c>
      <c r="E2">
        <f>R2</f>
        <v>0</v>
      </c>
      <c r="F2">
        <f>U2</f>
        <v>5.7773780552323503E-2</v>
      </c>
      <c r="G2">
        <f>V2</f>
        <v>0</v>
      </c>
      <c r="I2">
        <v>1.66224499999999E-4</v>
      </c>
      <c r="M2">
        <v>2.8907850855113302</v>
      </c>
      <c r="N2">
        <v>0</v>
      </c>
      <c r="Q2">
        <v>2.08591539229701</v>
      </c>
      <c r="R2">
        <v>0</v>
      </c>
      <c r="U2">
        <v>5.7773780552323503E-2</v>
      </c>
      <c r="V2">
        <v>0</v>
      </c>
      <c r="Y2">
        <v>0.97372055513649602</v>
      </c>
      <c r="AA2">
        <v>0.52953054509280895</v>
      </c>
    </row>
    <row r="3" spans="1:31" x14ac:dyDescent="0.25">
      <c r="A3">
        <v>285</v>
      </c>
      <c r="B3">
        <f t="shared" ref="B3:C66" si="0">M3</f>
        <v>2.81409489558277</v>
      </c>
      <c r="C3">
        <f t="shared" si="0"/>
        <v>0</v>
      </c>
      <c r="D3">
        <f t="shared" ref="D3:D66" si="1">Q3</f>
        <v>2.04486875818804</v>
      </c>
      <c r="E3">
        <f t="shared" ref="E3:E66" si="2">R3</f>
        <v>0</v>
      </c>
      <c r="F3">
        <f t="shared" ref="F3:F66" si="3">U3</f>
        <v>6.1833668394879603E-2</v>
      </c>
      <c r="G3">
        <f t="shared" ref="G3:G66" si="4">V3</f>
        <v>0</v>
      </c>
      <c r="I3">
        <v>109258.35924999999</v>
      </c>
      <c r="M3">
        <v>2.81409489558277</v>
      </c>
      <c r="N3">
        <v>0</v>
      </c>
      <c r="Q3">
        <v>2.04486875818804</v>
      </c>
      <c r="R3">
        <v>0</v>
      </c>
      <c r="U3">
        <v>6.1833668394879603E-2</v>
      </c>
      <c r="V3">
        <v>0</v>
      </c>
      <c r="Y3">
        <v>0.83723111725609001</v>
      </c>
      <c r="AA3">
        <v>0.55385009802352603</v>
      </c>
    </row>
    <row r="4" spans="1:31" x14ac:dyDescent="0.25">
      <c r="A4">
        <v>290</v>
      </c>
      <c r="B4">
        <f t="shared" si="0"/>
        <v>2.7374047056542099</v>
      </c>
      <c r="C4">
        <f t="shared" si="0"/>
        <v>0</v>
      </c>
      <c r="D4">
        <f t="shared" si="1"/>
        <v>2.0038221240790701</v>
      </c>
      <c r="E4">
        <f t="shared" si="2"/>
        <v>0</v>
      </c>
      <c r="F4">
        <f t="shared" si="3"/>
        <v>6.5893556237435799E-2</v>
      </c>
      <c r="G4">
        <f t="shared" si="4"/>
        <v>0</v>
      </c>
      <c r="I4">
        <v>50645251700</v>
      </c>
      <c r="M4">
        <v>2.7374047056542099</v>
      </c>
      <c r="N4">
        <v>0</v>
      </c>
      <c r="Q4">
        <v>2.0038221240790701</v>
      </c>
      <c r="R4">
        <v>0</v>
      </c>
      <c r="U4">
        <v>6.5893556237435799E-2</v>
      </c>
      <c r="V4">
        <v>0</v>
      </c>
      <c r="Y4">
        <v>0.70074167937568299</v>
      </c>
      <c r="AA4">
        <v>0.578169650954243</v>
      </c>
    </row>
    <row r="5" spans="1:31" x14ac:dyDescent="0.25">
      <c r="A5">
        <v>295</v>
      </c>
      <c r="B5">
        <f t="shared" si="0"/>
        <v>2.6607145157256502</v>
      </c>
      <c r="C5">
        <f t="shared" si="0"/>
        <v>0</v>
      </c>
      <c r="D5">
        <f t="shared" si="1"/>
        <v>1.96277548997009</v>
      </c>
      <c r="E5">
        <f t="shared" si="2"/>
        <v>0</v>
      </c>
      <c r="F5">
        <f t="shared" si="3"/>
        <v>6.9953444079992003E-2</v>
      </c>
      <c r="G5">
        <f t="shared" si="4"/>
        <v>0</v>
      </c>
      <c r="I5">
        <v>109214652400000</v>
      </c>
      <c r="M5">
        <v>2.6607145157256502</v>
      </c>
      <c r="N5">
        <v>0</v>
      </c>
      <c r="Q5">
        <v>1.96277548997009</v>
      </c>
      <c r="R5">
        <v>0</v>
      </c>
      <c r="U5">
        <v>6.9953444079992003E-2</v>
      </c>
      <c r="V5">
        <v>0</v>
      </c>
      <c r="Y5">
        <v>0.56425224149527597</v>
      </c>
      <c r="AA5">
        <v>0.60248920388495997</v>
      </c>
    </row>
    <row r="6" spans="1:31" x14ac:dyDescent="0.25">
      <c r="A6">
        <v>300</v>
      </c>
      <c r="B6">
        <f t="shared" si="0"/>
        <v>2.5840243257970901</v>
      </c>
      <c r="C6">
        <f t="shared" si="0"/>
        <v>0</v>
      </c>
      <c r="D6">
        <f t="shared" si="1"/>
        <v>1.9217288558611201</v>
      </c>
      <c r="E6">
        <f t="shared" si="2"/>
        <v>0</v>
      </c>
      <c r="F6">
        <f t="shared" si="3"/>
        <v>7.4013331922548206E-2</v>
      </c>
      <c r="G6">
        <f t="shared" si="4"/>
        <v>0</v>
      </c>
      <c r="I6">
        <v>7655950000000000</v>
      </c>
      <c r="M6">
        <v>2.5840243257970901</v>
      </c>
      <c r="N6">
        <v>0</v>
      </c>
      <c r="Q6">
        <v>1.9217288558611201</v>
      </c>
      <c r="R6">
        <v>0</v>
      </c>
      <c r="U6">
        <v>7.4013331922548206E-2</v>
      </c>
      <c r="V6">
        <v>0</v>
      </c>
      <c r="Y6">
        <v>0.42776280361487001</v>
      </c>
      <c r="AA6">
        <v>0.62680875681567705</v>
      </c>
    </row>
    <row r="7" spans="1:31" x14ac:dyDescent="0.25">
      <c r="A7">
        <v>305</v>
      </c>
      <c r="B7">
        <f t="shared" si="0"/>
        <v>2.5073341358685299</v>
      </c>
      <c r="C7">
        <f t="shared" si="0"/>
        <v>0</v>
      </c>
      <c r="D7">
        <f t="shared" si="1"/>
        <v>1.8806822217521499</v>
      </c>
      <c r="E7">
        <f t="shared" si="2"/>
        <v>0</v>
      </c>
      <c r="F7">
        <f t="shared" si="3"/>
        <v>7.8073219765104299E-2</v>
      </c>
      <c r="G7">
        <f t="shared" si="4"/>
        <v>0</v>
      </c>
      <c r="I7" s="7">
        <v>1.216055E+17</v>
      </c>
      <c r="M7">
        <v>2.5073341358685299</v>
      </c>
      <c r="N7">
        <v>0</v>
      </c>
      <c r="Q7">
        <v>1.8806822217521499</v>
      </c>
      <c r="R7">
        <v>0</v>
      </c>
      <c r="U7">
        <v>7.8073219765104299E-2</v>
      </c>
      <c r="V7">
        <v>0</v>
      </c>
      <c r="Y7">
        <v>0.35554979577504597</v>
      </c>
      <c r="AA7">
        <v>0.65112830974639302</v>
      </c>
    </row>
    <row r="8" spans="1:31" x14ac:dyDescent="0.25">
      <c r="A8">
        <v>310</v>
      </c>
      <c r="B8">
        <f t="shared" si="0"/>
        <v>2.4306439459399698</v>
      </c>
      <c r="C8">
        <f t="shared" si="0"/>
        <v>0</v>
      </c>
      <c r="D8">
        <f t="shared" si="1"/>
        <v>1.83963558764318</v>
      </c>
      <c r="E8">
        <f t="shared" si="2"/>
        <v>0</v>
      </c>
      <c r="F8">
        <f t="shared" si="3"/>
        <v>8.2133107607660502E-2</v>
      </c>
      <c r="G8">
        <f t="shared" si="4"/>
        <v>0</v>
      </c>
      <c r="I8" s="7">
        <v>4.09593E+17</v>
      </c>
      <c r="L8" t="s">
        <v>76</v>
      </c>
      <c r="M8">
        <v>2.4306439459399698</v>
      </c>
      <c r="N8">
        <v>0</v>
      </c>
      <c r="P8" t="s">
        <v>76</v>
      </c>
      <c r="Q8">
        <v>1.83963558764318</v>
      </c>
      <c r="R8">
        <v>0</v>
      </c>
      <c r="T8" t="s">
        <v>76</v>
      </c>
      <c r="U8">
        <v>8.2133107607660502E-2</v>
      </c>
      <c r="V8">
        <v>0</v>
      </c>
      <c r="Y8">
        <v>0.31259761372351003</v>
      </c>
      <c r="AA8">
        <v>0.67544786267710999</v>
      </c>
    </row>
    <row r="9" spans="1:31" x14ac:dyDescent="0.25">
      <c r="A9">
        <v>315</v>
      </c>
      <c r="B9">
        <f t="shared" si="0"/>
        <v>2.3539537560114101</v>
      </c>
      <c r="C9">
        <f t="shared" si="0"/>
        <v>0</v>
      </c>
      <c r="D9">
        <f t="shared" si="1"/>
        <v>1.7985889535341999</v>
      </c>
      <c r="E9">
        <f t="shared" si="2"/>
        <v>0</v>
      </c>
      <c r="F9">
        <f t="shared" si="3"/>
        <v>8.6046677258532697E-2</v>
      </c>
      <c r="G9">
        <f t="shared" si="4"/>
        <v>0</v>
      </c>
      <c r="I9" s="7">
        <v>1.0301E+18</v>
      </c>
      <c r="L9">
        <v>0.96</v>
      </c>
      <c r="M9">
        <v>2.3539537560114101</v>
      </c>
      <c r="N9">
        <v>0</v>
      </c>
      <c r="P9">
        <v>1</v>
      </c>
      <c r="Q9">
        <v>1.7985889535341999</v>
      </c>
      <c r="R9">
        <v>0</v>
      </c>
      <c r="T9">
        <v>0.80500000000000005</v>
      </c>
      <c r="U9">
        <v>8.6046677258532697E-2</v>
      </c>
      <c r="V9">
        <v>0</v>
      </c>
      <c r="Y9">
        <v>0.28355362545371499</v>
      </c>
      <c r="AA9">
        <v>0.69110953969256606</v>
      </c>
    </row>
    <row r="10" spans="1:31" x14ac:dyDescent="0.25">
      <c r="A10">
        <v>320</v>
      </c>
      <c r="B10">
        <f t="shared" si="0"/>
        <v>2.27726356608285</v>
      </c>
      <c r="C10">
        <f t="shared" si="0"/>
        <v>0</v>
      </c>
      <c r="D10">
        <f t="shared" si="1"/>
        <v>1.75754231942523</v>
      </c>
      <c r="E10">
        <f t="shared" si="2"/>
        <v>0</v>
      </c>
      <c r="F10">
        <f t="shared" si="3"/>
        <v>8.8148797457951997E-2</v>
      </c>
      <c r="G10">
        <f t="shared" si="4"/>
        <v>0</v>
      </c>
      <c r="I10" s="7">
        <v>1.71054E+18</v>
      </c>
      <c r="M10">
        <v>2.27726356608285</v>
      </c>
      <c r="N10">
        <v>0</v>
      </c>
      <c r="Q10">
        <v>1.75754231942523</v>
      </c>
      <c r="R10">
        <v>0</v>
      </c>
      <c r="U10">
        <v>8.8148797457951997E-2</v>
      </c>
      <c r="V10">
        <v>0</v>
      </c>
      <c r="Y10">
        <v>0.25717686711194998</v>
      </c>
      <c r="AA10">
        <v>0.701736960899909</v>
      </c>
    </row>
    <row r="11" spans="1:31" x14ac:dyDescent="0.25">
      <c r="A11">
        <v>325</v>
      </c>
      <c r="B11">
        <f t="shared" si="0"/>
        <v>2.2005733761542898</v>
      </c>
      <c r="C11">
        <f t="shared" si="0"/>
        <v>0</v>
      </c>
      <c r="D11">
        <f t="shared" si="1"/>
        <v>1.7164956853162601</v>
      </c>
      <c r="E11">
        <f t="shared" si="2"/>
        <v>0</v>
      </c>
      <c r="F11">
        <f t="shared" si="3"/>
        <v>9.0250917657371296E-2</v>
      </c>
      <c r="G11">
        <f t="shared" si="4"/>
        <v>0</v>
      </c>
      <c r="I11" s="7">
        <v>2.372905E+18</v>
      </c>
      <c r="M11">
        <v>2.2005733761542898</v>
      </c>
      <c r="N11">
        <v>0</v>
      </c>
      <c r="Q11">
        <v>1.7164956853162601</v>
      </c>
      <c r="R11">
        <v>0</v>
      </c>
      <c r="U11">
        <v>9.0250917657371296E-2</v>
      </c>
      <c r="V11">
        <v>0</v>
      </c>
      <c r="Y11">
        <v>0.23214819357297201</v>
      </c>
      <c r="AA11">
        <v>0.71236438210725195</v>
      </c>
    </row>
    <row r="12" spans="1:31" x14ac:dyDescent="0.25">
      <c r="A12">
        <v>330</v>
      </c>
      <c r="B12">
        <f t="shared" si="0"/>
        <v>2.1238831862257301</v>
      </c>
      <c r="C12">
        <f t="shared" si="0"/>
        <v>0</v>
      </c>
      <c r="D12">
        <f t="shared" si="1"/>
        <v>1.6754490512072799</v>
      </c>
      <c r="E12">
        <f t="shared" si="2"/>
        <v>0</v>
      </c>
      <c r="F12">
        <f t="shared" si="3"/>
        <v>9.2353037856790596E-2</v>
      </c>
      <c r="G12">
        <f t="shared" si="4"/>
        <v>0</v>
      </c>
      <c r="I12" s="7">
        <v>3.80608E+18</v>
      </c>
      <c r="M12">
        <v>2.1238831862257301</v>
      </c>
      <c r="N12">
        <v>0</v>
      </c>
      <c r="Q12">
        <v>1.6754490512072799</v>
      </c>
      <c r="R12">
        <v>0</v>
      </c>
      <c r="U12">
        <v>9.2353037856790596E-2</v>
      </c>
      <c r="V12">
        <v>0</v>
      </c>
      <c r="Y12">
        <v>0.21124521566711199</v>
      </c>
      <c r="AA12">
        <v>0.71980173675014403</v>
      </c>
    </row>
    <row r="13" spans="1:31" x14ac:dyDescent="0.25">
      <c r="A13">
        <v>335</v>
      </c>
      <c r="B13">
        <f t="shared" si="0"/>
        <v>2.04719299629717</v>
      </c>
      <c r="C13">
        <f t="shared" si="0"/>
        <v>0</v>
      </c>
      <c r="D13">
        <f t="shared" si="1"/>
        <v>1.63440241709831</v>
      </c>
      <c r="E13">
        <f t="shared" si="2"/>
        <v>0</v>
      </c>
      <c r="F13">
        <f t="shared" si="3"/>
        <v>9.4455158056210006E-2</v>
      </c>
      <c r="G13">
        <f t="shared" si="4"/>
        <v>0</v>
      </c>
      <c r="I13" s="7">
        <v>3.83847E+18</v>
      </c>
      <c r="M13">
        <v>2.04719299629717</v>
      </c>
      <c r="N13">
        <v>0</v>
      </c>
      <c r="Q13">
        <v>1.63440241709831</v>
      </c>
      <c r="R13">
        <v>0</v>
      </c>
      <c r="U13">
        <v>9.4455158056210006E-2</v>
      </c>
      <c r="V13">
        <v>0</v>
      </c>
      <c r="Y13">
        <v>0.18959494375938701</v>
      </c>
      <c r="AA13">
        <v>0.726410766529202</v>
      </c>
    </row>
    <row r="14" spans="1:31" x14ac:dyDescent="0.25">
      <c r="A14">
        <v>340</v>
      </c>
      <c r="B14">
        <f t="shared" si="0"/>
        <v>1.9705028063686101</v>
      </c>
      <c r="C14">
        <f t="shared" si="0"/>
        <v>0</v>
      </c>
      <c r="D14">
        <f t="shared" si="1"/>
        <v>1.5933557829893401</v>
      </c>
      <c r="E14">
        <f t="shared" si="2"/>
        <v>0</v>
      </c>
      <c r="F14">
        <f t="shared" si="3"/>
        <v>9.5092024539877404E-2</v>
      </c>
      <c r="G14">
        <f t="shared" si="4"/>
        <v>0</v>
      </c>
      <c r="I14" s="7">
        <v>4.216485E+18</v>
      </c>
      <c r="M14">
        <v>1.9705028063686101</v>
      </c>
      <c r="N14">
        <v>0</v>
      </c>
      <c r="Q14">
        <v>1.5933557829893401</v>
      </c>
      <c r="R14">
        <v>0</v>
      </c>
      <c r="U14">
        <v>9.5092024539877404E-2</v>
      </c>
      <c r="V14">
        <v>0</v>
      </c>
      <c r="Y14">
        <v>0.16682454308446901</v>
      </c>
      <c r="AA14">
        <v>0.73301979630826097</v>
      </c>
    </row>
    <row r="15" spans="1:31" s="25" customFormat="1" x14ac:dyDescent="0.25">
      <c r="A15">
        <v>345</v>
      </c>
      <c r="B15">
        <f t="shared" si="0"/>
        <v>1.8938126164400599</v>
      </c>
      <c r="C15">
        <f t="shared" si="0"/>
        <v>0</v>
      </c>
      <c r="D15">
        <f t="shared" si="1"/>
        <v>1.55230914888037</v>
      </c>
      <c r="E15">
        <f t="shared" si="2"/>
        <v>0</v>
      </c>
      <c r="F15">
        <f t="shared" si="3"/>
        <v>9.5092024539877404E-2</v>
      </c>
      <c r="G15">
        <f t="shared" si="4"/>
        <v>0</v>
      </c>
      <c r="H15"/>
      <c r="I15" s="7">
        <v>3.918335E+18</v>
      </c>
      <c r="K15"/>
      <c r="L15"/>
      <c r="M15">
        <v>1.8938126164400599</v>
      </c>
      <c r="N15">
        <v>0</v>
      </c>
      <c r="O15"/>
      <c r="P15"/>
      <c r="Q15">
        <v>1.55230914888037</v>
      </c>
      <c r="R15">
        <v>0</v>
      </c>
      <c r="S15"/>
      <c r="T15"/>
      <c r="U15">
        <v>9.5092024539877404E-2</v>
      </c>
      <c r="V15">
        <v>0</v>
      </c>
      <c r="X15"/>
      <c r="Y15">
        <v>0.15151261018682399</v>
      </c>
      <c r="Z15"/>
      <c r="AA15">
        <v>0.73962882608731995</v>
      </c>
      <c r="AB15"/>
      <c r="AE15"/>
    </row>
    <row r="16" spans="1:31" x14ac:dyDescent="0.25">
      <c r="A16">
        <v>350</v>
      </c>
      <c r="B16">
        <f t="shared" si="0"/>
        <v>1.8171224265115</v>
      </c>
      <c r="C16">
        <f t="shared" si="0"/>
        <v>0</v>
      </c>
      <c r="D16">
        <f t="shared" si="1"/>
        <v>1.5112625147713901</v>
      </c>
      <c r="E16">
        <f t="shared" si="2"/>
        <v>0</v>
      </c>
      <c r="F16">
        <f t="shared" si="3"/>
        <v>9.3256498283472294E-2</v>
      </c>
      <c r="G16">
        <f t="shared" si="4"/>
        <v>0</v>
      </c>
      <c r="I16" s="7">
        <v>4.61123E+18</v>
      </c>
      <c r="M16">
        <v>1.8171224265115</v>
      </c>
      <c r="N16">
        <v>0</v>
      </c>
      <c r="Q16">
        <v>1.5112625147713901</v>
      </c>
      <c r="R16">
        <v>0</v>
      </c>
      <c r="U16">
        <v>9.3256498283472294E-2</v>
      </c>
      <c r="V16">
        <v>0</v>
      </c>
      <c r="Y16">
        <v>0.14057880955124999</v>
      </c>
      <c r="AA16">
        <v>0.74623785586637803</v>
      </c>
    </row>
    <row r="17" spans="1:27" x14ac:dyDescent="0.25">
      <c r="A17">
        <v>355</v>
      </c>
      <c r="B17">
        <f t="shared" si="0"/>
        <v>1.7404322365829401</v>
      </c>
      <c r="C17">
        <f t="shared" si="0"/>
        <v>0</v>
      </c>
      <c r="D17">
        <f t="shared" si="1"/>
        <v>1.4702158806624199</v>
      </c>
      <c r="E17">
        <f t="shared" si="2"/>
        <v>0</v>
      </c>
      <c r="F17">
        <f t="shared" si="3"/>
        <v>8.38474742520844E-2</v>
      </c>
      <c r="G17">
        <f t="shared" si="4"/>
        <v>0</v>
      </c>
      <c r="I17" s="7">
        <v>5.40045E+18</v>
      </c>
      <c r="M17">
        <v>1.7404322365829401</v>
      </c>
      <c r="N17">
        <v>0</v>
      </c>
      <c r="Q17">
        <v>1.4702158806624199</v>
      </c>
      <c r="R17">
        <v>0</v>
      </c>
      <c r="U17">
        <v>8.38474742520844E-2</v>
      </c>
      <c r="V17">
        <v>0</v>
      </c>
      <c r="Y17">
        <v>0.12964500891567601</v>
      </c>
      <c r="AA17">
        <v>0.752846885645437</v>
      </c>
    </row>
    <row r="18" spans="1:27" x14ac:dyDescent="0.25">
      <c r="A18">
        <v>360</v>
      </c>
      <c r="B18">
        <f t="shared" si="0"/>
        <v>1.66374204665438</v>
      </c>
      <c r="C18">
        <f t="shared" si="0"/>
        <v>0</v>
      </c>
      <c r="D18">
        <f t="shared" si="1"/>
        <v>1.4286952984924</v>
      </c>
      <c r="E18">
        <f t="shared" si="2"/>
        <v>0</v>
      </c>
      <c r="F18">
        <f t="shared" si="3"/>
        <v>7.4438450220696506E-2</v>
      </c>
      <c r="G18">
        <f t="shared" si="4"/>
        <v>0</v>
      </c>
      <c r="I18" s="7">
        <v>5.25235E+18</v>
      </c>
      <c r="M18">
        <v>1.66374204665438</v>
      </c>
      <c r="N18">
        <v>0</v>
      </c>
      <c r="Q18">
        <v>1.4286952984924</v>
      </c>
      <c r="R18">
        <v>0</v>
      </c>
      <c r="U18">
        <v>7.4438450220696506E-2</v>
      </c>
      <c r="V18">
        <v>0</v>
      </c>
      <c r="Y18">
        <v>0.118711208280102</v>
      </c>
      <c r="AA18">
        <v>0.761464717622793</v>
      </c>
    </row>
    <row r="19" spans="1:27" x14ac:dyDescent="0.25">
      <c r="A19">
        <v>365</v>
      </c>
      <c r="B19">
        <f t="shared" si="0"/>
        <v>1.5870518567258201</v>
      </c>
      <c r="C19">
        <f t="shared" si="0"/>
        <v>0</v>
      </c>
      <c r="D19">
        <f t="shared" si="1"/>
        <v>1.3842162615476099</v>
      </c>
      <c r="E19">
        <f t="shared" si="2"/>
        <v>0</v>
      </c>
      <c r="F19">
        <f t="shared" si="3"/>
        <v>6.5029426189308501E-2</v>
      </c>
      <c r="G19">
        <f t="shared" si="4"/>
        <v>0</v>
      </c>
      <c r="I19" s="7">
        <v>5.80045E+18</v>
      </c>
      <c r="M19">
        <v>1.5870518567258201</v>
      </c>
      <c r="N19">
        <v>0</v>
      </c>
      <c r="Q19">
        <v>1.3842162615476099</v>
      </c>
      <c r="R19">
        <v>0</v>
      </c>
      <c r="U19">
        <v>6.5029426189308501E-2</v>
      </c>
      <c r="V19">
        <v>0</v>
      </c>
      <c r="X19" s="25"/>
      <c r="Y19">
        <v>0.110440838733823</v>
      </c>
      <c r="AA19">
        <v>0.77657171322318896</v>
      </c>
    </row>
    <row r="20" spans="1:27" x14ac:dyDescent="0.25">
      <c r="A20">
        <v>370</v>
      </c>
      <c r="B20">
        <f t="shared" si="0"/>
        <v>1.5103616667972599</v>
      </c>
      <c r="C20">
        <f t="shared" si="0"/>
        <v>0</v>
      </c>
      <c r="D20">
        <f t="shared" si="1"/>
        <v>1.33082382631698</v>
      </c>
      <c r="E20">
        <f t="shared" si="2"/>
        <v>0</v>
      </c>
      <c r="F20">
        <f t="shared" si="3"/>
        <v>5.6751956016071102E-2</v>
      </c>
      <c r="G20">
        <f t="shared" si="4"/>
        <v>0</v>
      </c>
      <c r="I20" s="7">
        <v>6.81765E+18</v>
      </c>
      <c r="M20">
        <v>1.5103616667972599</v>
      </c>
      <c r="N20">
        <v>0</v>
      </c>
      <c r="Q20">
        <v>1.33082382631698</v>
      </c>
      <c r="R20">
        <v>0</v>
      </c>
      <c r="U20">
        <v>5.6751956016071102E-2</v>
      </c>
      <c r="V20">
        <v>0</v>
      </c>
      <c r="Y20">
        <v>0.102783372953167</v>
      </c>
      <c r="AA20">
        <v>0.79167870882358504</v>
      </c>
    </row>
    <row r="21" spans="1:27" x14ac:dyDescent="0.25">
      <c r="A21">
        <v>375</v>
      </c>
      <c r="B21">
        <f t="shared" si="0"/>
        <v>1.4336714768687</v>
      </c>
      <c r="C21">
        <f t="shared" si="0"/>
        <v>0</v>
      </c>
      <c r="D21">
        <f t="shared" si="1"/>
        <v>1.2319055995783801</v>
      </c>
      <c r="E21">
        <f t="shared" si="2"/>
        <v>0</v>
      </c>
      <c r="F21">
        <f t="shared" si="3"/>
        <v>5.1342778600126898E-2</v>
      </c>
      <c r="G21">
        <f t="shared" si="4"/>
        <v>0</v>
      </c>
      <c r="I21" s="7">
        <v>5.60565E+18</v>
      </c>
      <c r="M21">
        <v>1.4336714768687</v>
      </c>
      <c r="N21">
        <v>0</v>
      </c>
      <c r="Q21">
        <v>1.2319055995783801</v>
      </c>
      <c r="R21">
        <v>0</v>
      </c>
      <c r="U21">
        <v>5.1342778600126898E-2</v>
      </c>
      <c r="V21">
        <v>0</v>
      </c>
      <c r="Y21">
        <v>9.5125907172512195E-2</v>
      </c>
      <c r="AA21">
        <v>0.81170051612194305</v>
      </c>
    </row>
    <row r="22" spans="1:27" x14ac:dyDescent="0.25">
      <c r="A22">
        <v>380</v>
      </c>
      <c r="B22">
        <f t="shared" si="0"/>
        <v>1.3569812869401401</v>
      </c>
      <c r="C22">
        <f t="shared" si="0"/>
        <v>0</v>
      </c>
      <c r="D22">
        <f t="shared" si="1"/>
        <v>1.1778509839654401</v>
      </c>
      <c r="E22">
        <f t="shared" si="2"/>
        <v>0</v>
      </c>
      <c r="F22">
        <f t="shared" si="3"/>
        <v>4.5933601184182701E-2</v>
      </c>
      <c r="G22">
        <f t="shared" si="4"/>
        <v>0</v>
      </c>
      <c r="I22" s="7">
        <v>6.7199E+18</v>
      </c>
      <c r="M22">
        <v>1.3569812869401401</v>
      </c>
      <c r="N22">
        <v>0</v>
      </c>
      <c r="Q22">
        <v>1.1778509839654401</v>
      </c>
      <c r="R22">
        <v>0</v>
      </c>
      <c r="U22">
        <v>4.5933601184182701E-2</v>
      </c>
      <c r="V22">
        <v>0</v>
      </c>
      <c r="Y22">
        <v>8.7468441391856694E-2</v>
      </c>
      <c r="AA22">
        <v>0.83267561693123804</v>
      </c>
    </row>
    <row r="23" spans="1:27" x14ac:dyDescent="0.25">
      <c r="A23">
        <v>385</v>
      </c>
      <c r="B23">
        <f t="shared" si="0"/>
        <v>1.2802910970115799</v>
      </c>
      <c r="C23">
        <f t="shared" si="0"/>
        <v>0</v>
      </c>
      <c r="D23">
        <f t="shared" si="1"/>
        <v>1.1237963683524901</v>
      </c>
      <c r="E23">
        <f t="shared" si="2"/>
        <v>0</v>
      </c>
      <c r="F23">
        <f t="shared" si="3"/>
        <v>4.0524423768238602E-2</v>
      </c>
      <c r="G23">
        <f t="shared" si="4"/>
        <v>0</v>
      </c>
      <c r="I23" s="7">
        <v>6.2902E+18</v>
      </c>
      <c r="M23">
        <v>1.2802910970115799</v>
      </c>
      <c r="N23">
        <v>0</v>
      </c>
      <c r="Q23">
        <v>1.1237963683524901</v>
      </c>
      <c r="R23">
        <v>0</v>
      </c>
      <c r="U23">
        <v>4.0524423768238602E-2</v>
      </c>
      <c r="V23">
        <v>0</v>
      </c>
      <c r="Y23">
        <v>8.2314219229792998E-2</v>
      </c>
      <c r="AA23">
        <v>0.85228676480328203</v>
      </c>
    </row>
    <row r="24" spans="1:27" x14ac:dyDescent="0.25">
      <c r="A24">
        <v>390</v>
      </c>
      <c r="B24">
        <f t="shared" si="0"/>
        <v>1.20360090708302</v>
      </c>
      <c r="C24">
        <f t="shared" si="0"/>
        <v>0</v>
      </c>
      <c r="D24">
        <f t="shared" si="1"/>
        <v>1.0771247925138301</v>
      </c>
      <c r="E24">
        <f t="shared" si="2"/>
        <v>0</v>
      </c>
      <c r="F24">
        <f t="shared" si="3"/>
        <v>3.5115246352294398E-2</v>
      </c>
      <c r="G24">
        <f t="shared" si="4"/>
        <v>0</v>
      </c>
      <c r="I24" s="7">
        <v>7.7233E+18</v>
      </c>
      <c r="M24">
        <v>1.20360090708302</v>
      </c>
      <c r="N24">
        <v>0</v>
      </c>
      <c r="Q24">
        <v>1.0771247925138301</v>
      </c>
      <c r="R24">
        <v>0</v>
      </c>
      <c r="U24">
        <v>3.5115246352294398E-2</v>
      </c>
      <c r="V24">
        <v>0</v>
      </c>
      <c r="Y24">
        <v>7.97564483552754E-2</v>
      </c>
      <c r="AA24">
        <v>0.87102792336716395</v>
      </c>
    </row>
    <row r="25" spans="1:27" x14ac:dyDescent="0.25">
      <c r="A25">
        <v>395</v>
      </c>
      <c r="B25">
        <f t="shared" si="0"/>
        <v>1.1269107171544599</v>
      </c>
      <c r="C25">
        <f t="shared" si="0"/>
        <v>0</v>
      </c>
      <c r="D25">
        <f t="shared" si="1"/>
        <v>1.03272186553267</v>
      </c>
      <c r="E25">
        <f t="shared" si="2"/>
        <v>0</v>
      </c>
      <c r="F25">
        <f t="shared" si="3"/>
        <v>2.9706068936350201E-2</v>
      </c>
      <c r="G25">
        <f t="shared" si="4"/>
        <v>0</v>
      </c>
      <c r="I25" s="7">
        <v>7.8248E+18</v>
      </c>
      <c r="M25">
        <v>1.1269107171544599</v>
      </c>
      <c r="N25">
        <v>0</v>
      </c>
      <c r="Q25">
        <v>1.03272186553267</v>
      </c>
      <c r="R25">
        <v>0</v>
      </c>
      <c r="U25">
        <v>2.9706068936350201E-2</v>
      </c>
      <c r="V25">
        <v>0</v>
      </c>
      <c r="Y25">
        <v>7.7198677480757899E-2</v>
      </c>
      <c r="AA25">
        <v>0.88542524818856505</v>
      </c>
    </row>
    <row r="26" spans="1:27" x14ac:dyDescent="0.25">
      <c r="A26">
        <v>400</v>
      </c>
      <c r="B26">
        <f t="shared" si="0"/>
        <v>1.04171843961628</v>
      </c>
      <c r="C26">
        <f t="shared" si="0"/>
        <v>0</v>
      </c>
      <c r="D26">
        <f t="shared" si="1"/>
        <v>0.99938853219933799</v>
      </c>
      <c r="E26">
        <f t="shared" si="2"/>
        <v>0</v>
      </c>
      <c r="F26">
        <f t="shared" si="3"/>
        <v>2.4296891520406101E-2</v>
      </c>
      <c r="G26">
        <f t="shared" si="4"/>
        <v>0</v>
      </c>
      <c r="I26" s="7">
        <v>1.120655E+19</v>
      </c>
      <c r="M26">
        <v>1.04171843961628</v>
      </c>
      <c r="N26">
        <v>0</v>
      </c>
      <c r="Q26">
        <v>0.99938853219933799</v>
      </c>
      <c r="R26">
        <v>0</v>
      </c>
      <c r="U26">
        <v>2.4296891520406101E-2</v>
      </c>
      <c r="V26">
        <v>0</v>
      </c>
      <c r="Y26">
        <v>7.4640906606240301E-2</v>
      </c>
      <c r="AA26">
        <v>0.89982257300996704</v>
      </c>
    </row>
    <row r="27" spans="1:27" x14ac:dyDescent="0.25">
      <c r="A27">
        <v>405</v>
      </c>
      <c r="B27">
        <f t="shared" si="0"/>
        <v>0.98858050682464405</v>
      </c>
      <c r="C27">
        <f t="shared" si="0"/>
        <v>0</v>
      </c>
      <c r="D27">
        <f t="shared" si="1"/>
        <v>0.96782428638928297</v>
      </c>
      <c r="E27">
        <f t="shared" si="2"/>
        <v>0</v>
      </c>
      <c r="F27">
        <f t="shared" si="3"/>
        <v>2.42231678873931E-2</v>
      </c>
      <c r="G27">
        <f t="shared" si="4"/>
        <v>0</v>
      </c>
      <c r="I27" s="7">
        <v>1.171595E+19</v>
      </c>
      <c r="M27">
        <v>0.98858050682464405</v>
      </c>
      <c r="N27">
        <v>0</v>
      </c>
      <c r="Q27">
        <v>0.96782428638928297</v>
      </c>
      <c r="R27">
        <v>0</v>
      </c>
      <c r="U27">
        <v>2.42231678873931E-2</v>
      </c>
      <c r="V27">
        <v>0</v>
      </c>
      <c r="Y27">
        <v>7.2083135731722703E-2</v>
      </c>
      <c r="AA27">
        <v>0.91062247550988795</v>
      </c>
    </row>
    <row r="28" spans="1:27" x14ac:dyDescent="0.25">
      <c r="A28">
        <v>410</v>
      </c>
      <c r="B28">
        <f t="shared" si="0"/>
        <v>0.90328834272374003</v>
      </c>
      <c r="C28">
        <f t="shared" si="0"/>
        <v>0</v>
      </c>
      <c r="D28">
        <f t="shared" si="1"/>
        <v>0.97272186553267204</v>
      </c>
      <c r="E28">
        <f t="shared" si="2"/>
        <v>0</v>
      </c>
      <c r="F28">
        <f t="shared" si="3"/>
        <v>2.9979950079790499E-2</v>
      </c>
      <c r="G28">
        <f t="shared" si="4"/>
        <v>0</v>
      </c>
      <c r="I28" s="7">
        <v>1.1216E+19</v>
      </c>
      <c r="M28">
        <v>0.90328834272374003</v>
      </c>
      <c r="N28">
        <v>0</v>
      </c>
      <c r="Q28">
        <v>0.97272186553267204</v>
      </c>
      <c r="R28">
        <v>0</v>
      </c>
      <c r="U28">
        <v>2.9979950079790499E-2</v>
      </c>
      <c r="V28">
        <v>0</v>
      </c>
      <c r="Y28">
        <v>6.9573699182009993E-2</v>
      </c>
      <c r="AA28">
        <v>0.92124989671723101</v>
      </c>
    </row>
    <row r="29" spans="1:27" x14ac:dyDescent="0.25">
      <c r="A29">
        <v>415</v>
      </c>
      <c r="B29">
        <f t="shared" si="0"/>
        <v>0.81398434775870698</v>
      </c>
      <c r="C29">
        <f t="shared" si="0"/>
        <v>0</v>
      </c>
      <c r="D29">
        <f t="shared" si="1"/>
        <v>1.1096643942683</v>
      </c>
      <c r="E29">
        <f t="shared" si="2"/>
        <v>0</v>
      </c>
      <c r="F29">
        <f t="shared" si="3"/>
        <v>3.5736732272187897E-2</v>
      </c>
      <c r="G29">
        <f t="shared" si="4"/>
        <v>0</v>
      </c>
      <c r="I29" s="7">
        <v>1.2736E+19</v>
      </c>
      <c r="M29">
        <v>0.81398434775870698</v>
      </c>
      <c r="N29">
        <v>0</v>
      </c>
      <c r="Q29">
        <v>1.1096643942683</v>
      </c>
      <c r="R29">
        <v>0</v>
      </c>
      <c r="U29">
        <v>3.5736732272187897E-2</v>
      </c>
      <c r="V29">
        <v>0</v>
      </c>
      <c r="Y29">
        <v>6.7846342788316902E-2</v>
      </c>
      <c r="AA29">
        <v>0.93119974105336101</v>
      </c>
    </row>
    <row r="30" spans="1:27" x14ac:dyDescent="0.25">
      <c r="A30">
        <v>420</v>
      </c>
      <c r="B30">
        <f t="shared" si="0"/>
        <v>0.74366118039737805</v>
      </c>
      <c r="C30">
        <f t="shared" si="0"/>
        <v>0</v>
      </c>
      <c r="D30">
        <f t="shared" si="1"/>
        <v>1.31582813256264</v>
      </c>
      <c r="E30">
        <f t="shared" si="2"/>
        <v>0</v>
      </c>
      <c r="F30">
        <f t="shared" si="3"/>
        <v>4.1493514464585303E-2</v>
      </c>
      <c r="G30">
        <f t="shared" si="4"/>
        <v>0</v>
      </c>
      <c r="I30" s="7">
        <v>1.21631E+19</v>
      </c>
      <c r="M30">
        <v>0.74366118039737805</v>
      </c>
      <c r="N30">
        <v>0</v>
      </c>
      <c r="Q30">
        <v>1.31582813256264</v>
      </c>
      <c r="R30">
        <v>0</v>
      </c>
      <c r="U30">
        <v>4.1493514464585303E-2</v>
      </c>
      <c r="V30">
        <v>0</v>
      </c>
      <c r="Y30">
        <v>6.6118986394623797E-2</v>
      </c>
      <c r="AA30">
        <v>0.93597536200931997</v>
      </c>
    </row>
    <row r="31" spans="1:27" x14ac:dyDescent="0.25">
      <c r="A31">
        <v>425</v>
      </c>
      <c r="B31">
        <f t="shared" si="0"/>
        <v>0.69263435933641204</v>
      </c>
      <c r="C31">
        <f t="shared" si="0"/>
        <v>0</v>
      </c>
      <c r="D31">
        <f t="shared" si="1"/>
        <v>1.69151606317546</v>
      </c>
      <c r="E31">
        <f t="shared" si="2"/>
        <v>0</v>
      </c>
      <c r="F31">
        <f t="shared" si="3"/>
        <v>4.7250296656982702E-2</v>
      </c>
      <c r="G31">
        <f t="shared" si="4"/>
        <v>0</v>
      </c>
      <c r="I31" s="7">
        <v>1.32567E+19</v>
      </c>
      <c r="M31">
        <v>0.69263435933641204</v>
      </c>
      <c r="N31">
        <v>0</v>
      </c>
      <c r="Q31">
        <v>1.69151606317546</v>
      </c>
      <c r="R31">
        <v>0</v>
      </c>
      <c r="U31">
        <v>4.7250296656982702E-2</v>
      </c>
      <c r="V31">
        <v>0</v>
      </c>
      <c r="Y31">
        <v>6.4391630000930594E-2</v>
      </c>
      <c r="AA31">
        <v>0.94075098296527904</v>
      </c>
    </row>
    <row r="32" spans="1:27" x14ac:dyDescent="0.25">
      <c r="A32">
        <v>430</v>
      </c>
      <c r="B32">
        <f t="shared" si="0"/>
        <v>0.61922442137913203</v>
      </c>
      <c r="C32">
        <f t="shared" si="0"/>
        <v>0</v>
      </c>
      <c r="D32">
        <f t="shared" si="1"/>
        <v>1.6293496216934999</v>
      </c>
      <c r="E32">
        <f t="shared" si="2"/>
        <v>1.02525581432813E-2</v>
      </c>
      <c r="F32">
        <f t="shared" si="3"/>
        <v>5.30070788493801E-2</v>
      </c>
      <c r="G32">
        <f t="shared" si="4"/>
        <v>0</v>
      </c>
      <c r="I32" s="7">
        <v>9.6187E+18</v>
      </c>
      <c r="M32">
        <v>0.61922442137913203</v>
      </c>
      <c r="N32">
        <v>0</v>
      </c>
      <c r="Q32">
        <v>1.6293496216934999</v>
      </c>
      <c r="R32">
        <v>1.02525581432813E-2</v>
      </c>
      <c r="U32">
        <v>5.30070788493801E-2</v>
      </c>
      <c r="V32">
        <v>0</v>
      </c>
      <c r="Y32">
        <v>6.2664273607237503E-2</v>
      </c>
      <c r="AA32">
        <v>0.945526603921239</v>
      </c>
    </row>
    <row r="33" spans="1:27" x14ac:dyDescent="0.25">
      <c r="A33">
        <v>435</v>
      </c>
      <c r="B33">
        <f t="shared" si="0"/>
        <v>0.55786147901928596</v>
      </c>
      <c r="C33">
        <f t="shared" si="0"/>
        <v>0</v>
      </c>
      <c r="D33">
        <f t="shared" si="1"/>
        <v>0.76325519886600202</v>
      </c>
      <c r="E33">
        <f t="shared" si="2"/>
        <v>3.7041995252384698E-2</v>
      </c>
      <c r="F33">
        <f t="shared" si="3"/>
        <v>6.2131578947368399E-2</v>
      </c>
      <c r="G33">
        <f t="shared" si="4"/>
        <v>0</v>
      </c>
      <c r="I33" s="7">
        <v>1.35823E+19</v>
      </c>
      <c r="M33">
        <v>0.55786147901928596</v>
      </c>
      <c r="N33">
        <v>0</v>
      </c>
      <c r="Q33">
        <v>0.76325519886600202</v>
      </c>
      <c r="R33">
        <v>3.7041995252384698E-2</v>
      </c>
      <c r="U33">
        <v>6.2131578947368399E-2</v>
      </c>
      <c r="V33">
        <v>0</v>
      </c>
      <c r="Y33">
        <v>6.1288205750163298E-2</v>
      </c>
      <c r="AA33">
        <v>0.95030222487719795</v>
      </c>
    </row>
    <row r="34" spans="1:27" x14ac:dyDescent="0.25">
      <c r="A34">
        <v>440</v>
      </c>
      <c r="B34">
        <f t="shared" si="0"/>
        <v>0.51086189430167706</v>
      </c>
      <c r="C34">
        <f t="shared" si="0"/>
        <v>0</v>
      </c>
      <c r="D34">
        <f t="shared" si="1"/>
        <v>0.35742830047865598</v>
      </c>
      <c r="E34">
        <f t="shared" si="2"/>
        <v>4.65114045031082E-2</v>
      </c>
      <c r="F34">
        <f t="shared" si="3"/>
        <v>7.3350877192982403E-2</v>
      </c>
      <c r="G34">
        <f t="shared" si="4"/>
        <v>0</v>
      </c>
      <c r="I34" s="7">
        <v>1.46654E+19</v>
      </c>
      <c r="M34">
        <v>0.51086189430167706</v>
      </c>
      <c r="N34">
        <v>0</v>
      </c>
      <c r="Q34">
        <v>0.35742830047865598</v>
      </c>
      <c r="R34">
        <v>4.65114045031082E-2</v>
      </c>
      <c r="U34">
        <v>7.3350877192982403E-2</v>
      </c>
      <c r="V34">
        <v>0</v>
      </c>
      <c r="Y34">
        <v>6.0575906641161803E-2</v>
      </c>
      <c r="AA34">
        <v>0.95491147143269295</v>
      </c>
    </row>
    <row r="35" spans="1:27" x14ac:dyDescent="0.25">
      <c r="A35">
        <v>445</v>
      </c>
      <c r="B35">
        <f t="shared" si="0"/>
        <v>0.46574901456085199</v>
      </c>
      <c r="C35">
        <f t="shared" si="0"/>
        <v>0</v>
      </c>
      <c r="D35">
        <f t="shared" si="1"/>
        <v>0.29582508546479602</v>
      </c>
      <c r="E35">
        <f t="shared" si="2"/>
        <v>3.7232236975025999E-2</v>
      </c>
      <c r="F35">
        <f t="shared" si="3"/>
        <v>8.4570175438596407E-2</v>
      </c>
      <c r="G35">
        <f t="shared" si="4"/>
        <v>0</v>
      </c>
      <c r="I35" s="7">
        <v>1.60494E+19</v>
      </c>
      <c r="M35">
        <v>0.46574901456085199</v>
      </c>
      <c r="N35">
        <v>0</v>
      </c>
      <c r="Q35">
        <v>0.29582508546479602</v>
      </c>
      <c r="R35">
        <v>3.7232236975025999E-2</v>
      </c>
      <c r="U35">
        <v>8.4570175438596407E-2</v>
      </c>
      <c r="V35">
        <v>0</v>
      </c>
      <c r="Y35">
        <v>5.9863607532160197E-2</v>
      </c>
      <c r="AA35">
        <v>0.95774953723266598</v>
      </c>
    </row>
    <row r="36" spans="1:27" x14ac:dyDescent="0.25">
      <c r="A36">
        <v>450</v>
      </c>
      <c r="B36">
        <f t="shared" si="0"/>
        <v>0.42928464007866501</v>
      </c>
      <c r="C36">
        <f t="shared" si="0"/>
        <v>0</v>
      </c>
      <c r="D36">
        <f t="shared" si="1"/>
        <v>0.278049239094463</v>
      </c>
      <c r="E36">
        <f t="shared" si="2"/>
        <v>4.3045384253137302E-2</v>
      </c>
      <c r="F36">
        <f t="shared" si="3"/>
        <v>9.5789473684210397E-2</v>
      </c>
      <c r="G36">
        <f t="shared" si="4"/>
        <v>0</v>
      </c>
      <c r="I36" s="7">
        <v>1.76447E+19</v>
      </c>
      <c r="M36">
        <v>0.42928464007866501</v>
      </c>
      <c r="N36">
        <v>0</v>
      </c>
      <c r="Q36">
        <v>0.278049239094463</v>
      </c>
      <c r="R36">
        <v>4.3045384253137302E-2</v>
      </c>
      <c r="U36">
        <v>9.5789473684210397E-2</v>
      </c>
      <c r="V36">
        <v>0</v>
      </c>
      <c r="Y36">
        <v>5.9151308423158598E-2</v>
      </c>
      <c r="AA36">
        <v>0.96058760303264001</v>
      </c>
    </row>
    <row r="37" spans="1:27" x14ac:dyDescent="0.25">
      <c r="A37">
        <v>455</v>
      </c>
      <c r="B37">
        <f t="shared" si="0"/>
        <v>0.39282026559647698</v>
      </c>
      <c r="C37">
        <f t="shared" si="0"/>
        <v>0</v>
      </c>
      <c r="D37">
        <f t="shared" si="1"/>
        <v>0.26027339272412903</v>
      </c>
      <c r="E37">
        <f t="shared" si="2"/>
        <v>6.6320556917622994E-2</v>
      </c>
      <c r="F37">
        <f t="shared" si="3"/>
        <v>0.11358801552999701</v>
      </c>
      <c r="G37">
        <f t="shared" si="4"/>
        <v>0</v>
      </c>
      <c r="I37" s="7">
        <v>1.748305E+19</v>
      </c>
      <c r="M37">
        <v>0.39282026559647698</v>
      </c>
      <c r="N37">
        <v>0</v>
      </c>
      <c r="Q37">
        <v>0.26027339272412903</v>
      </c>
      <c r="R37">
        <v>6.6320556917622994E-2</v>
      </c>
      <c r="U37">
        <v>0.11358801552999701</v>
      </c>
      <c r="V37">
        <v>0</v>
      </c>
      <c r="Y37">
        <v>5.8439009314156999E-2</v>
      </c>
      <c r="AA37">
        <v>0.96342566883261405</v>
      </c>
    </row>
    <row r="38" spans="1:27" x14ac:dyDescent="0.25">
      <c r="A38">
        <v>460</v>
      </c>
      <c r="B38">
        <f t="shared" si="0"/>
        <v>0.35635589111429</v>
      </c>
      <c r="C38">
        <f t="shared" si="0"/>
        <v>0</v>
      </c>
      <c r="D38">
        <f t="shared" si="1"/>
        <v>0.24259151171516699</v>
      </c>
      <c r="E38">
        <f t="shared" si="2"/>
        <v>0.109174868258426</v>
      </c>
      <c r="F38">
        <f t="shared" si="3"/>
        <v>0.152002051131784</v>
      </c>
      <c r="G38">
        <f t="shared" si="4"/>
        <v>0</v>
      </c>
      <c r="I38" s="7">
        <v>1.768965E+19</v>
      </c>
      <c r="M38">
        <v>0.35635589111429</v>
      </c>
      <c r="N38">
        <v>0</v>
      </c>
      <c r="Q38">
        <v>0.24259151171516699</v>
      </c>
      <c r="R38">
        <v>0.109174868258426</v>
      </c>
      <c r="U38">
        <v>0.152002051131784</v>
      </c>
      <c r="V38">
        <v>0</v>
      </c>
      <c r="Y38">
        <v>5.7726710205155497E-2</v>
      </c>
      <c r="AA38">
        <v>0.96626373463258797</v>
      </c>
    </row>
    <row r="39" spans="1:27" x14ac:dyDescent="0.25">
      <c r="A39">
        <v>465</v>
      </c>
      <c r="B39">
        <f t="shared" si="0"/>
        <v>0.32359450094724701</v>
      </c>
      <c r="C39">
        <f t="shared" si="0"/>
        <v>6.2913256913738804E-3</v>
      </c>
      <c r="D39">
        <f t="shared" si="1"/>
        <v>0.22592484504849999</v>
      </c>
      <c r="E39">
        <f t="shared" si="2"/>
        <v>0.167914866499874</v>
      </c>
      <c r="F39">
        <f t="shared" si="3"/>
        <v>0.19041608673357199</v>
      </c>
      <c r="G39">
        <f t="shared" si="4"/>
        <v>0</v>
      </c>
      <c r="I39" s="7">
        <v>1.796965E+19</v>
      </c>
      <c r="M39">
        <v>0.32359450094724701</v>
      </c>
      <c r="N39">
        <v>6.2913256913738804E-3</v>
      </c>
      <c r="Q39">
        <v>0.22592484504849999</v>
      </c>
      <c r="R39">
        <v>0.167914866499874</v>
      </c>
      <c r="U39">
        <v>0.19041608673357199</v>
      </c>
      <c r="V39">
        <v>0</v>
      </c>
      <c r="Y39">
        <v>5.7014411096153898E-2</v>
      </c>
      <c r="AA39">
        <v>0.969101800432561</v>
      </c>
    </row>
    <row r="40" spans="1:27" x14ac:dyDescent="0.25">
      <c r="A40">
        <v>470</v>
      </c>
      <c r="B40">
        <f t="shared" si="0"/>
        <v>0.29299467128427098</v>
      </c>
      <c r="C40">
        <f t="shared" si="0"/>
        <v>1.6308965386377799E-2</v>
      </c>
      <c r="D40">
        <f t="shared" si="1"/>
        <v>0.209258178381833</v>
      </c>
      <c r="E40">
        <f t="shared" si="2"/>
        <v>0.29993097863275298</v>
      </c>
      <c r="F40">
        <f t="shared" si="3"/>
        <v>0.22883012233535899</v>
      </c>
      <c r="G40">
        <f t="shared" si="4"/>
        <v>0</v>
      </c>
      <c r="I40" s="7">
        <v>1.78673E+19</v>
      </c>
      <c r="M40">
        <v>0.29299467128427098</v>
      </c>
      <c r="N40">
        <v>1.6308965386377799E-2</v>
      </c>
      <c r="Q40">
        <v>0.209258178381833</v>
      </c>
      <c r="R40">
        <v>0.29993097863275298</v>
      </c>
      <c r="U40">
        <v>0.22883012233535899</v>
      </c>
      <c r="V40">
        <v>0</v>
      </c>
      <c r="Y40">
        <v>5.6302111987152299E-2</v>
      </c>
      <c r="AA40">
        <v>0.97147820800820095</v>
      </c>
    </row>
    <row r="41" spans="1:27" x14ac:dyDescent="0.25">
      <c r="A41">
        <v>475</v>
      </c>
      <c r="B41">
        <f t="shared" si="0"/>
        <v>0.26287754085331899</v>
      </c>
      <c r="C41">
        <f t="shared" si="0"/>
        <v>2.6326605081381901E-2</v>
      </c>
      <c r="D41">
        <f t="shared" si="1"/>
        <v>0.20498783228682699</v>
      </c>
      <c r="E41">
        <f t="shared" si="2"/>
        <v>0.43983858708408002</v>
      </c>
      <c r="F41">
        <f t="shared" si="3"/>
        <v>0.28266411727214702</v>
      </c>
      <c r="G41">
        <f t="shared" si="4"/>
        <v>0</v>
      </c>
      <c r="I41" s="7">
        <v>1.908795E+19</v>
      </c>
      <c r="M41">
        <v>0.26287754085331899</v>
      </c>
      <c r="N41">
        <v>2.6326605081381901E-2</v>
      </c>
      <c r="Q41">
        <v>0.20498783228682699</v>
      </c>
      <c r="R41">
        <v>0.43983858708408002</v>
      </c>
      <c r="U41">
        <v>0.28266411727214702</v>
      </c>
      <c r="V41">
        <v>0</v>
      </c>
      <c r="Y41">
        <v>5.60983453589321E-2</v>
      </c>
      <c r="AA41">
        <v>0.97356642102457303</v>
      </c>
    </row>
    <row r="42" spans="1:27" x14ac:dyDescent="0.25">
      <c r="A42">
        <v>480</v>
      </c>
      <c r="B42">
        <f t="shared" si="0"/>
        <v>0.233058421543754</v>
      </c>
      <c r="C42">
        <f t="shared" si="0"/>
        <v>3.6344244776385898E-2</v>
      </c>
      <c r="D42">
        <f t="shared" si="1"/>
        <v>0.202975583817886</v>
      </c>
      <c r="E42">
        <f t="shared" si="2"/>
        <v>0.71904464786952105</v>
      </c>
      <c r="F42">
        <f t="shared" si="3"/>
        <v>0.33700871043127201</v>
      </c>
      <c r="G42">
        <f t="shared" si="4"/>
        <v>0</v>
      </c>
      <c r="I42" s="7">
        <v>1.94096E+19</v>
      </c>
      <c r="M42">
        <v>0.233058421543754</v>
      </c>
      <c r="N42">
        <v>3.6344244776385898E-2</v>
      </c>
      <c r="Q42">
        <v>0.202975583817886</v>
      </c>
      <c r="R42">
        <v>0.71904464786952105</v>
      </c>
      <c r="U42">
        <v>0.33700871043127201</v>
      </c>
      <c r="V42">
        <v>0</v>
      </c>
      <c r="Y42">
        <v>5.5906912360481502E-2</v>
      </c>
      <c r="AA42">
        <v>0.97565463404094599</v>
      </c>
    </row>
    <row r="43" spans="1:27" x14ac:dyDescent="0.25">
      <c r="A43">
        <v>485</v>
      </c>
      <c r="B43">
        <f t="shared" si="0"/>
        <v>0.20323930223418801</v>
      </c>
      <c r="C43">
        <f t="shared" si="0"/>
        <v>6.6625171892558704E-2</v>
      </c>
      <c r="D43">
        <f t="shared" si="1"/>
        <v>0.12839590979826501</v>
      </c>
      <c r="E43">
        <f t="shared" si="2"/>
        <v>0.91379427616511899</v>
      </c>
      <c r="F43">
        <f t="shared" si="3"/>
        <v>0.38218334953028799</v>
      </c>
      <c r="G43">
        <f t="shared" si="4"/>
        <v>0</v>
      </c>
      <c r="I43" s="7">
        <v>1.86053E+19</v>
      </c>
      <c r="M43">
        <v>0.20323930223418801</v>
      </c>
      <c r="N43">
        <v>6.6625171892558704E-2</v>
      </c>
      <c r="Q43">
        <v>0.12839590979826501</v>
      </c>
      <c r="R43">
        <v>0.91379427616511899</v>
      </c>
      <c r="U43">
        <v>0.38218334953028799</v>
      </c>
      <c r="V43">
        <v>0</v>
      </c>
      <c r="Y43">
        <v>5.5715479362031001E-2</v>
      </c>
      <c r="AA43">
        <v>0.97774284705731795</v>
      </c>
    </row>
    <row r="44" spans="1:27" x14ac:dyDescent="0.25">
      <c r="A44">
        <v>490</v>
      </c>
      <c r="B44">
        <f t="shared" si="0"/>
        <v>0.174931414341262</v>
      </c>
      <c r="C44">
        <f t="shared" si="0"/>
        <v>0.114985389817993</v>
      </c>
      <c r="D44">
        <f t="shared" si="1"/>
        <v>8.2199684829404998E-2</v>
      </c>
      <c r="E44">
        <f t="shared" si="2"/>
        <v>0.97144873916076901</v>
      </c>
      <c r="F44">
        <f t="shared" si="3"/>
        <v>0.44637158161826801</v>
      </c>
      <c r="G44">
        <f t="shared" si="4"/>
        <v>0</v>
      </c>
      <c r="I44" s="7">
        <v>1.96137E+19</v>
      </c>
      <c r="M44">
        <v>0.174931414341262</v>
      </c>
      <c r="N44">
        <v>0.114985389817993</v>
      </c>
      <c r="Q44">
        <v>8.2199684829404998E-2</v>
      </c>
      <c r="R44">
        <v>0.97144873916076901</v>
      </c>
      <c r="U44">
        <v>0.44637158161826801</v>
      </c>
      <c r="V44">
        <v>0</v>
      </c>
      <c r="Y44">
        <v>5.5524046363580402E-2</v>
      </c>
      <c r="AA44">
        <v>0.97983106007369103</v>
      </c>
    </row>
    <row r="45" spans="1:27" x14ac:dyDescent="0.25">
      <c r="A45">
        <v>495</v>
      </c>
      <c r="B45">
        <f t="shared" si="0"/>
        <v>0.14741165750235599</v>
      </c>
      <c r="C45">
        <f t="shared" si="0"/>
        <v>0.186210569623558</v>
      </c>
      <c r="D45">
        <f t="shared" si="1"/>
        <v>5.03233136333908E-2</v>
      </c>
      <c r="E45">
        <f t="shared" si="2"/>
        <v>0.77303343190057805</v>
      </c>
      <c r="F45">
        <f t="shared" si="3"/>
        <v>0.59879134543645796</v>
      </c>
      <c r="G45">
        <f t="shared" si="4"/>
        <v>0</v>
      </c>
      <c r="I45" s="7">
        <v>2.015625E+19</v>
      </c>
      <c r="M45">
        <v>0.14741165750235599</v>
      </c>
      <c r="N45">
        <v>0.186210569623558</v>
      </c>
      <c r="Q45">
        <v>5.03233136333908E-2</v>
      </c>
      <c r="R45">
        <v>0.77303343190057805</v>
      </c>
      <c r="U45">
        <v>0.59879134543645796</v>
      </c>
      <c r="V45">
        <v>0</v>
      </c>
      <c r="Y45">
        <v>5.5332613365129901E-2</v>
      </c>
      <c r="AA45">
        <v>0.98191927309006299</v>
      </c>
    </row>
    <row r="46" spans="1:27" x14ac:dyDescent="0.25">
      <c r="A46">
        <v>500</v>
      </c>
      <c r="B46">
        <f t="shared" si="0"/>
        <v>0.12774307503944701</v>
      </c>
      <c r="C46">
        <f t="shared" si="0"/>
        <v>0.32729852520316999</v>
      </c>
      <c r="D46">
        <f t="shared" si="1"/>
        <v>2.4243992295518602E-2</v>
      </c>
      <c r="E46">
        <f t="shared" si="2"/>
        <v>0.54204195720570603</v>
      </c>
      <c r="F46">
        <f t="shared" si="3"/>
        <v>0.77055458841084001</v>
      </c>
      <c r="G46">
        <f t="shared" si="4"/>
        <v>0</v>
      </c>
      <c r="I46" s="7">
        <v>1.93065E+19</v>
      </c>
      <c r="M46">
        <v>0.12774307503944701</v>
      </c>
      <c r="N46">
        <v>0.32729852520316999</v>
      </c>
      <c r="Q46">
        <v>2.4243992295518602E-2</v>
      </c>
      <c r="R46">
        <v>0.54204195720570603</v>
      </c>
      <c r="U46">
        <v>0.77055458841084001</v>
      </c>
      <c r="V46">
        <v>0</v>
      </c>
      <c r="Y46">
        <v>5.51411803666794E-2</v>
      </c>
      <c r="AA46">
        <v>0.98279604211433103</v>
      </c>
    </row>
    <row r="47" spans="1:27" x14ac:dyDescent="0.25">
      <c r="A47">
        <v>505</v>
      </c>
      <c r="B47">
        <f t="shared" si="0"/>
        <v>0.112440517580027</v>
      </c>
      <c r="C47">
        <f t="shared" si="0"/>
        <v>0.455496910384114</v>
      </c>
      <c r="D47">
        <f t="shared" si="1"/>
        <v>0</v>
      </c>
      <c r="E47">
        <f t="shared" si="2"/>
        <v>0.29675293250491402</v>
      </c>
      <c r="F47">
        <f t="shared" si="3"/>
        <v>0.90323761000462999</v>
      </c>
      <c r="G47">
        <f t="shared" si="4"/>
        <v>0</v>
      </c>
      <c r="I47" s="7">
        <v>1.973775E+19</v>
      </c>
      <c r="M47">
        <v>0.112440517580027</v>
      </c>
      <c r="N47">
        <v>0.455496910384114</v>
      </c>
      <c r="Q47">
        <v>0</v>
      </c>
      <c r="R47">
        <v>0.29675293250491402</v>
      </c>
      <c r="U47">
        <v>0.90323761000462999</v>
      </c>
      <c r="V47">
        <v>0</v>
      </c>
      <c r="Y47">
        <v>5.4949747368228802E-2</v>
      </c>
      <c r="AA47">
        <v>0.98357527503355602</v>
      </c>
    </row>
    <row r="48" spans="1:27" x14ac:dyDescent="0.25">
      <c r="A48">
        <v>510</v>
      </c>
      <c r="B48">
        <f t="shared" si="0"/>
        <v>9.7137960120607297E-2</v>
      </c>
      <c r="C48">
        <f t="shared" si="0"/>
        <v>0.59135893418453001</v>
      </c>
      <c r="D48">
        <f t="shared" si="1"/>
        <v>0</v>
      </c>
      <c r="E48">
        <f t="shared" si="2"/>
        <v>0.14947011392503101</v>
      </c>
      <c r="F48">
        <f t="shared" si="3"/>
        <v>0.98814883433688405</v>
      </c>
      <c r="G48">
        <f t="shared" si="4"/>
        <v>0</v>
      </c>
      <c r="I48" s="7">
        <v>1.9869E+19</v>
      </c>
      <c r="M48">
        <v>9.7137960120607297E-2</v>
      </c>
      <c r="N48">
        <v>0.59135893418453001</v>
      </c>
      <c r="Q48">
        <v>0</v>
      </c>
      <c r="R48">
        <v>0.14947011392503101</v>
      </c>
      <c r="U48">
        <v>0.98814883433688405</v>
      </c>
      <c r="V48">
        <v>0</v>
      </c>
      <c r="Y48">
        <v>5.48774322466078E-2</v>
      </c>
      <c r="AA48">
        <v>0.98435450795278201</v>
      </c>
    </row>
    <row r="49" spans="1:27" x14ac:dyDescent="0.25">
      <c r="A49">
        <v>515</v>
      </c>
      <c r="B49">
        <f t="shared" si="0"/>
        <v>8.1835402661186996E-2</v>
      </c>
      <c r="C49">
        <f t="shared" si="0"/>
        <v>0.81506496098971004</v>
      </c>
      <c r="D49">
        <f t="shared" si="1"/>
        <v>0</v>
      </c>
      <c r="E49">
        <f t="shared" si="2"/>
        <v>9.0666413653172503E-2</v>
      </c>
      <c r="F49">
        <f t="shared" si="3"/>
        <v>0.87060035126935997</v>
      </c>
      <c r="G49">
        <f t="shared" si="4"/>
        <v>3.80411974203482E-2</v>
      </c>
      <c r="I49" s="7">
        <v>1.975615E+19</v>
      </c>
      <c r="M49">
        <v>8.1835402661186996E-2</v>
      </c>
      <c r="N49">
        <v>0.81506496098971004</v>
      </c>
      <c r="Q49">
        <v>0</v>
      </c>
      <c r="R49">
        <v>9.0666413653172503E-2</v>
      </c>
      <c r="U49">
        <v>0.87060035126935997</v>
      </c>
      <c r="V49">
        <v>3.80411974203482E-2</v>
      </c>
      <c r="Y49">
        <v>5.4881431446767701E-2</v>
      </c>
      <c r="AA49">
        <v>0.985133740872008</v>
      </c>
    </row>
    <row r="50" spans="1:27" x14ac:dyDescent="0.25">
      <c r="A50">
        <v>520</v>
      </c>
      <c r="B50">
        <f t="shared" si="0"/>
        <v>6.9876539603496199E-2</v>
      </c>
      <c r="C50">
        <f t="shared" si="0"/>
        <v>0.96550870010022305</v>
      </c>
      <c r="D50">
        <f t="shared" si="1"/>
        <v>0</v>
      </c>
      <c r="E50">
        <f t="shared" si="2"/>
        <v>5.49470499279439E-2</v>
      </c>
      <c r="F50">
        <f t="shared" si="3"/>
        <v>0.69869202226345195</v>
      </c>
      <c r="G50">
        <f t="shared" si="4"/>
        <v>9.0978920011550196E-2</v>
      </c>
      <c r="I50" s="7">
        <v>1.968635E+19</v>
      </c>
      <c r="M50">
        <v>6.9876539603496199E-2</v>
      </c>
      <c r="N50">
        <v>0.96550870010022305</v>
      </c>
      <c r="Q50">
        <v>0</v>
      </c>
      <c r="R50">
        <v>5.49470499279439E-2</v>
      </c>
      <c r="U50">
        <v>0.69869202226345195</v>
      </c>
      <c r="V50">
        <v>9.0978920011550196E-2</v>
      </c>
      <c r="Y50">
        <v>5.4885430646927698E-2</v>
      </c>
      <c r="AA50">
        <v>0.98591297379123299</v>
      </c>
    </row>
    <row r="51" spans="1:27" x14ac:dyDescent="0.25">
      <c r="A51">
        <v>525</v>
      </c>
      <c r="B51">
        <f t="shared" si="0"/>
        <v>6.1498627272259597E-2</v>
      </c>
      <c r="C51">
        <f t="shared" si="0"/>
        <v>0.95154559490105795</v>
      </c>
      <c r="D51">
        <f t="shared" si="1"/>
        <v>0</v>
      </c>
      <c r="E51">
        <f t="shared" si="2"/>
        <v>3.6822472305034201E-2</v>
      </c>
      <c r="F51">
        <f t="shared" si="3"/>
        <v>0.46916630855178498</v>
      </c>
      <c r="G51">
        <f t="shared" si="4"/>
        <v>0.143916642602752</v>
      </c>
      <c r="I51" s="7">
        <v>2.0701E+19</v>
      </c>
      <c r="M51">
        <v>6.1498627272259597E-2</v>
      </c>
      <c r="N51">
        <v>0.95154559490105795</v>
      </c>
      <c r="Q51">
        <v>0</v>
      </c>
      <c r="R51">
        <v>3.6822472305034201E-2</v>
      </c>
      <c r="U51">
        <v>0.46916630855178498</v>
      </c>
      <c r="V51">
        <v>0.143916642602752</v>
      </c>
      <c r="Y51">
        <v>5.4889429847087598E-2</v>
      </c>
      <c r="AA51">
        <v>0.986693318690681</v>
      </c>
    </row>
    <row r="52" spans="1:27" x14ac:dyDescent="0.25">
      <c r="A52">
        <v>530</v>
      </c>
      <c r="B52">
        <f t="shared" si="0"/>
        <v>5.3120714941022898E-2</v>
      </c>
      <c r="C52">
        <f t="shared" si="0"/>
        <v>0.84678871717280702</v>
      </c>
      <c r="D52">
        <f t="shared" si="1"/>
        <v>0</v>
      </c>
      <c r="E52">
        <f t="shared" si="2"/>
        <v>3.3269917989121198E-2</v>
      </c>
      <c r="F52">
        <f t="shared" si="3"/>
        <v>0.26558420580317099</v>
      </c>
      <c r="G52">
        <f t="shared" si="4"/>
        <v>0.318805227131299</v>
      </c>
      <c r="I52" s="7">
        <v>2.076485E+19</v>
      </c>
      <c r="M52">
        <v>5.3120714941022898E-2</v>
      </c>
      <c r="N52">
        <v>0.84678871717280702</v>
      </c>
      <c r="Q52">
        <v>0</v>
      </c>
      <c r="R52">
        <v>3.3269917989121198E-2</v>
      </c>
      <c r="U52">
        <v>0.26558420580317099</v>
      </c>
      <c r="V52">
        <v>0.318805227131299</v>
      </c>
      <c r="Y52">
        <v>5.4893429047247602E-2</v>
      </c>
      <c r="AA52">
        <v>0.987550100982028</v>
      </c>
    </row>
    <row r="53" spans="1:27" x14ac:dyDescent="0.25">
      <c r="A53">
        <v>535</v>
      </c>
      <c r="B53">
        <f t="shared" si="0"/>
        <v>4.4742802609786303E-2</v>
      </c>
      <c r="C53">
        <f t="shared" si="0"/>
        <v>0.67134617040854705</v>
      </c>
      <c r="D53">
        <f t="shared" si="1"/>
        <v>0</v>
      </c>
      <c r="E53">
        <f t="shared" si="2"/>
        <v>3.80712780249415E-2</v>
      </c>
      <c r="F53">
        <f t="shared" si="3"/>
        <v>0.19748309901286301</v>
      </c>
      <c r="G53">
        <f t="shared" si="4"/>
        <v>0.50212176783422102</v>
      </c>
      <c r="I53" s="7">
        <v>2.09439E+19</v>
      </c>
      <c r="M53">
        <v>4.4742802609786303E-2</v>
      </c>
      <c r="N53">
        <v>0.67134617040854705</v>
      </c>
      <c r="Q53">
        <v>0</v>
      </c>
      <c r="R53">
        <v>3.80712780249415E-2</v>
      </c>
      <c r="U53">
        <v>0.19748309901286301</v>
      </c>
      <c r="V53">
        <v>0.50212176783422102</v>
      </c>
      <c r="Y53">
        <v>5.4897428247407599E-2</v>
      </c>
      <c r="AA53">
        <v>0.988406883273375</v>
      </c>
    </row>
    <row r="54" spans="1:27" x14ac:dyDescent="0.25">
      <c r="A54">
        <v>540</v>
      </c>
      <c r="B54">
        <f t="shared" si="0"/>
        <v>3.72882151810741E-2</v>
      </c>
      <c r="C54">
        <f t="shared" si="0"/>
        <v>0.40186628024540899</v>
      </c>
      <c r="D54">
        <f t="shared" si="1"/>
        <v>0</v>
      </c>
      <c r="E54">
        <f t="shared" si="2"/>
        <v>5.4552415934650697E-2</v>
      </c>
      <c r="F54">
        <f t="shared" si="3"/>
        <v>0.129381992222555</v>
      </c>
      <c r="G54">
        <f t="shared" si="4"/>
        <v>0.71087108013937295</v>
      </c>
      <c r="I54" s="7">
        <v>2.00869E+19</v>
      </c>
      <c r="M54">
        <v>3.72882151810741E-2</v>
      </c>
      <c r="N54">
        <v>0.40186628024540899</v>
      </c>
      <c r="Q54">
        <v>0</v>
      </c>
      <c r="R54">
        <v>5.4552415934650697E-2</v>
      </c>
      <c r="U54">
        <v>0.129381992222555</v>
      </c>
      <c r="V54">
        <v>0.71087108013937295</v>
      </c>
      <c r="Y54">
        <v>5.49014274475675E-2</v>
      </c>
      <c r="AA54">
        <v>0.98926366556472201</v>
      </c>
    </row>
    <row r="55" spans="1:27" x14ac:dyDescent="0.25">
      <c r="A55">
        <v>545</v>
      </c>
      <c r="B55">
        <f t="shared" si="0"/>
        <v>3.1829941816214402E-2</v>
      </c>
      <c r="C55">
        <f t="shared" si="0"/>
        <v>0.29380057716941899</v>
      </c>
      <c r="D55">
        <f t="shared" si="1"/>
        <v>0</v>
      </c>
      <c r="E55">
        <f t="shared" si="2"/>
        <v>7.1033553844359998E-2</v>
      </c>
      <c r="F55">
        <f t="shared" si="3"/>
        <v>6.1280885432247301E-2</v>
      </c>
      <c r="G55">
        <f t="shared" si="4"/>
        <v>0.93905036524413599</v>
      </c>
      <c r="I55" s="7">
        <v>2.112975E+19</v>
      </c>
      <c r="M55">
        <v>3.1829941816214402E-2</v>
      </c>
      <c r="N55">
        <v>0.29380057716941899</v>
      </c>
      <c r="Q55">
        <v>0</v>
      </c>
      <c r="R55">
        <v>7.1033553844359998E-2</v>
      </c>
      <c r="U55">
        <v>6.1280885432247301E-2</v>
      </c>
      <c r="V55">
        <v>0.93905036524413599</v>
      </c>
      <c r="Y55">
        <v>5.46745446580355E-2</v>
      </c>
      <c r="AA55">
        <v>0.99012044785606801</v>
      </c>
    </row>
    <row r="56" spans="1:27" x14ac:dyDescent="0.25">
      <c r="A56">
        <v>550</v>
      </c>
      <c r="B56">
        <f t="shared" si="0"/>
        <v>2.6371668451354802E-2</v>
      </c>
      <c r="C56">
        <f t="shared" si="0"/>
        <v>0.17638675894497099</v>
      </c>
      <c r="D56">
        <f t="shared" si="1"/>
        <v>0</v>
      </c>
      <c r="E56">
        <f t="shared" si="2"/>
        <v>9.6018692266735206E-2</v>
      </c>
      <c r="F56">
        <f t="shared" si="3"/>
        <v>0</v>
      </c>
      <c r="G56">
        <f t="shared" si="4"/>
        <v>0.97347174163783101</v>
      </c>
      <c r="I56" s="7">
        <v>2.13063E+19</v>
      </c>
      <c r="M56">
        <v>2.6371668451354802E-2</v>
      </c>
      <c r="N56">
        <v>0.17638675894497099</v>
      </c>
      <c r="Q56">
        <v>0</v>
      </c>
      <c r="R56">
        <v>9.6018692266735206E-2</v>
      </c>
      <c r="U56">
        <v>0</v>
      </c>
      <c r="V56">
        <v>0.97347174163783101</v>
      </c>
      <c r="Y56">
        <v>5.4438020244348399E-2</v>
      </c>
      <c r="AA56">
        <v>0.99097723014741501</v>
      </c>
    </row>
    <row r="57" spans="1:27" x14ac:dyDescent="0.25">
      <c r="A57">
        <v>555</v>
      </c>
      <c r="B57">
        <f t="shared" si="0"/>
        <v>2.0913395086495201E-2</v>
      </c>
      <c r="C57">
        <f t="shared" si="0"/>
        <v>0.126812948279583</v>
      </c>
      <c r="D57">
        <f t="shared" si="1"/>
        <v>0</v>
      </c>
      <c r="E57">
        <f t="shared" si="2"/>
        <v>0.121497490357159</v>
      </c>
      <c r="F57">
        <f t="shared" si="3"/>
        <v>0</v>
      </c>
      <c r="G57">
        <f t="shared" si="4"/>
        <v>0.88557262819367399</v>
      </c>
      <c r="I57" s="7">
        <v>2.17094E+19</v>
      </c>
      <c r="M57">
        <v>2.0913395086495201E-2</v>
      </c>
      <c r="N57">
        <v>0.126812948279583</v>
      </c>
      <c r="Q57">
        <v>0</v>
      </c>
      <c r="R57">
        <v>0.121497490357159</v>
      </c>
      <c r="U57">
        <v>0</v>
      </c>
      <c r="V57">
        <v>0.88557262819367399</v>
      </c>
      <c r="Y57">
        <v>5.4201495830661403E-2</v>
      </c>
      <c r="AA57">
        <v>0.99183401243876201</v>
      </c>
    </row>
    <row r="58" spans="1:27" x14ac:dyDescent="0.25">
      <c r="A58">
        <v>560</v>
      </c>
      <c r="B58">
        <f t="shared" si="0"/>
        <v>1.54551217216355E-2</v>
      </c>
      <c r="C58">
        <f t="shared" si="0"/>
        <v>9.8405117182461699E-2</v>
      </c>
      <c r="D58">
        <f t="shared" si="1"/>
        <v>0</v>
      </c>
      <c r="E58">
        <f t="shared" si="2"/>
        <v>0.15049964331044899</v>
      </c>
      <c r="F58">
        <f t="shared" si="3"/>
        <v>0</v>
      </c>
      <c r="G58">
        <f t="shared" si="4"/>
        <v>0.78286128269655997</v>
      </c>
      <c r="I58" s="7">
        <v>2.081325E+19</v>
      </c>
      <c r="M58">
        <v>1.54551217216355E-2</v>
      </c>
      <c r="N58">
        <v>9.8405117182461699E-2</v>
      </c>
      <c r="Q58">
        <v>0</v>
      </c>
      <c r="R58">
        <v>0.15049964331044899</v>
      </c>
      <c r="U58">
        <v>0</v>
      </c>
      <c r="V58">
        <v>0.78286128269655997</v>
      </c>
      <c r="Y58">
        <v>5.3964971416974303E-2</v>
      </c>
      <c r="AA58">
        <v>0.99269079473010902</v>
      </c>
    </row>
    <row r="59" spans="1:27" x14ac:dyDescent="0.25">
      <c r="A59">
        <v>565</v>
      </c>
      <c r="B59">
        <f t="shared" si="0"/>
        <v>9.9968483567759499E-3</v>
      </c>
      <c r="C59">
        <f t="shared" si="0"/>
        <v>7.8225153862883506E-2</v>
      </c>
      <c r="D59">
        <f t="shared" si="1"/>
        <v>0</v>
      </c>
      <c r="E59">
        <f t="shared" si="2"/>
        <v>0.18346260627341199</v>
      </c>
      <c r="F59">
        <f t="shared" si="3"/>
        <v>0</v>
      </c>
      <c r="G59">
        <f t="shared" si="4"/>
        <v>0.71165942194768494</v>
      </c>
      <c r="I59" s="7">
        <v>2.14255E+19</v>
      </c>
      <c r="M59">
        <v>9.9968483567759499E-3</v>
      </c>
      <c r="N59">
        <v>7.8225153862883506E-2</v>
      </c>
      <c r="Q59">
        <v>0</v>
      </c>
      <c r="R59">
        <v>0.18346260627341199</v>
      </c>
      <c r="U59">
        <v>0</v>
      </c>
      <c r="V59">
        <v>0.71165942194768494</v>
      </c>
      <c r="Y59">
        <v>5.37284470032873E-2</v>
      </c>
      <c r="AA59">
        <v>0.99354757702145602</v>
      </c>
    </row>
    <row r="60" spans="1:27" x14ac:dyDescent="0.25">
      <c r="A60">
        <v>570</v>
      </c>
      <c r="B60">
        <f t="shared" si="0"/>
        <v>4.5385749919163304E-3</v>
      </c>
      <c r="C60">
        <f t="shared" si="0"/>
        <v>5.80451905433053E-2</v>
      </c>
      <c r="D60">
        <f t="shared" si="1"/>
        <v>0</v>
      </c>
      <c r="E60">
        <f t="shared" si="2"/>
        <v>0.201686163871307</v>
      </c>
      <c r="F60">
        <f t="shared" si="3"/>
        <v>0</v>
      </c>
      <c r="G60">
        <f t="shared" si="4"/>
        <v>0.64045756119881103</v>
      </c>
      <c r="I60" s="7">
        <v>2.113115E+19</v>
      </c>
      <c r="J60" s="7"/>
      <c r="M60">
        <v>4.5385749919163304E-3</v>
      </c>
      <c r="N60">
        <v>5.80451905433053E-2</v>
      </c>
      <c r="Q60">
        <v>0</v>
      </c>
      <c r="R60">
        <v>0.201686163871307</v>
      </c>
      <c r="U60">
        <v>0</v>
      </c>
      <c r="V60">
        <v>0.64045756119881103</v>
      </c>
      <c r="Y60">
        <v>5.3491922589600199E-2</v>
      </c>
      <c r="AA60">
        <v>0.99337367430026702</v>
      </c>
    </row>
    <row r="61" spans="1:27" x14ac:dyDescent="0.25">
      <c r="A61">
        <v>575</v>
      </c>
      <c r="B61">
        <f t="shared" si="0"/>
        <v>0</v>
      </c>
      <c r="C61">
        <f t="shared" si="0"/>
        <v>5.1152681415280003E-2</v>
      </c>
      <c r="D61">
        <f t="shared" si="1"/>
        <v>0</v>
      </c>
      <c r="E61">
        <f t="shared" si="2"/>
        <v>0.21580776160902301</v>
      </c>
      <c r="F61">
        <f t="shared" si="3"/>
        <v>0</v>
      </c>
      <c r="G61">
        <f t="shared" si="4"/>
        <v>0.55889355007865904</v>
      </c>
      <c r="I61" s="7">
        <v>2.131655E+19</v>
      </c>
      <c r="J61" s="7"/>
      <c r="M61">
        <v>0</v>
      </c>
      <c r="N61">
        <v>5.1152681415280003E-2</v>
      </c>
      <c r="Q61">
        <v>0</v>
      </c>
      <c r="R61">
        <v>0.21580776160902301</v>
      </c>
      <c r="U61">
        <v>0</v>
      </c>
      <c r="V61">
        <v>0.55889355007865904</v>
      </c>
      <c r="Y61">
        <v>5.3255398175913203E-2</v>
      </c>
      <c r="AA61">
        <v>0.99310285279434796</v>
      </c>
    </row>
    <row r="62" spans="1:27" x14ac:dyDescent="0.25">
      <c r="A62">
        <v>580</v>
      </c>
      <c r="B62">
        <f t="shared" si="0"/>
        <v>0</v>
      </c>
      <c r="C62">
        <f t="shared" si="0"/>
        <v>4.62285502356422E-2</v>
      </c>
      <c r="D62">
        <f t="shared" si="1"/>
        <v>0</v>
      </c>
      <c r="E62">
        <f t="shared" si="2"/>
        <v>0.22992935934674</v>
      </c>
      <c r="F62">
        <f t="shared" si="3"/>
        <v>0</v>
      </c>
      <c r="G62">
        <f t="shared" si="4"/>
        <v>0.45024226533822898</v>
      </c>
      <c r="I62" s="7">
        <v>2.183015E+19</v>
      </c>
      <c r="J62" s="7"/>
      <c r="M62">
        <v>0</v>
      </c>
      <c r="N62">
        <v>4.62285502356422E-2</v>
      </c>
      <c r="Q62">
        <v>0</v>
      </c>
      <c r="R62">
        <v>0.22992935934674</v>
      </c>
      <c r="U62">
        <v>0</v>
      </c>
      <c r="V62">
        <v>0.45024226533822898</v>
      </c>
      <c r="Y62">
        <v>5.3018873762226103E-2</v>
      </c>
      <c r="AA62">
        <v>0.99283203128842901</v>
      </c>
    </row>
    <row r="63" spans="1:27" x14ac:dyDescent="0.25">
      <c r="A63">
        <v>585</v>
      </c>
      <c r="B63">
        <f t="shared" si="0"/>
        <v>0</v>
      </c>
      <c r="C63">
        <f t="shared" si="0"/>
        <v>4.13044190560043E-2</v>
      </c>
      <c r="D63">
        <f t="shared" si="1"/>
        <v>0</v>
      </c>
      <c r="E63">
        <f t="shared" si="2"/>
        <v>0.24405095708445601</v>
      </c>
      <c r="F63">
        <f t="shared" si="3"/>
        <v>0</v>
      </c>
      <c r="G63">
        <f t="shared" si="4"/>
        <v>0.34159098059779802</v>
      </c>
      <c r="I63" s="7">
        <v>2.245985E+19</v>
      </c>
      <c r="J63" s="7"/>
      <c r="M63">
        <v>0</v>
      </c>
      <c r="N63">
        <v>4.13044190560043E-2</v>
      </c>
      <c r="Q63">
        <v>0</v>
      </c>
      <c r="R63">
        <v>0.24405095708445601</v>
      </c>
      <c r="U63">
        <v>0</v>
      </c>
      <c r="V63">
        <v>0.34159098059779802</v>
      </c>
      <c r="Y63">
        <v>5.2948228928148197E-2</v>
      </c>
      <c r="AA63">
        <v>0.99256120978250995</v>
      </c>
    </row>
    <row r="64" spans="1:27" x14ac:dyDescent="0.25">
      <c r="A64">
        <v>590</v>
      </c>
      <c r="B64">
        <f t="shared" si="0"/>
        <v>0</v>
      </c>
      <c r="C64">
        <f t="shared" si="0"/>
        <v>3.6380287876366497E-2</v>
      </c>
      <c r="D64">
        <f t="shared" si="1"/>
        <v>0</v>
      </c>
      <c r="E64">
        <f t="shared" si="2"/>
        <v>0.25817255482217299</v>
      </c>
      <c r="F64">
        <f t="shared" si="3"/>
        <v>0</v>
      </c>
      <c r="G64">
        <f t="shared" si="4"/>
        <v>0.288647383815405</v>
      </c>
      <c r="I64" s="7">
        <v>2.035135E+19</v>
      </c>
      <c r="J64" s="7"/>
      <c r="M64">
        <v>0</v>
      </c>
      <c r="N64">
        <v>3.6380287876366497E-2</v>
      </c>
      <c r="Q64">
        <v>0</v>
      </c>
      <c r="R64">
        <v>0.25817255482217299</v>
      </c>
      <c r="U64">
        <v>0</v>
      </c>
      <c r="V64">
        <v>0.288647383815405</v>
      </c>
      <c r="Y64">
        <v>5.2881155092397297E-2</v>
      </c>
      <c r="AA64">
        <v>0.992290388276591</v>
      </c>
    </row>
    <row r="65" spans="1:27" x14ac:dyDescent="0.25">
      <c r="A65">
        <v>595</v>
      </c>
      <c r="B65">
        <f t="shared" si="0"/>
        <v>0</v>
      </c>
      <c r="C65">
        <f t="shared" si="0"/>
        <v>3.0129612818437401E-2</v>
      </c>
      <c r="D65">
        <f t="shared" si="1"/>
        <v>0</v>
      </c>
      <c r="E65">
        <f t="shared" si="2"/>
        <v>0.26629634534526597</v>
      </c>
      <c r="F65">
        <f t="shared" si="3"/>
        <v>0</v>
      </c>
      <c r="G65">
        <f t="shared" si="4"/>
        <v>0.23627364315892099</v>
      </c>
      <c r="I65" s="7">
        <v>2.14967E+19</v>
      </c>
      <c r="J65" s="7"/>
      <c r="M65">
        <v>0</v>
      </c>
      <c r="N65">
        <v>3.0129612818437401E-2</v>
      </c>
      <c r="Q65">
        <v>0</v>
      </c>
      <c r="R65">
        <v>0.26629634534526597</v>
      </c>
      <c r="U65">
        <v>0</v>
      </c>
      <c r="V65">
        <v>0.23627364315892099</v>
      </c>
      <c r="Y65">
        <v>5.2814081256646501E-2</v>
      </c>
      <c r="AA65">
        <v>0.99217124418274705</v>
      </c>
    </row>
    <row r="66" spans="1:27" x14ac:dyDescent="0.25">
      <c r="A66">
        <v>600</v>
      </c>
      <c r="B66">
        <f t="shared" si="0"/>
        <v>0</v>
      </c>
      <c r="C66">
        <f t="shared" si="0"/>
        <v>2.3312916656067599E-2</v>
      </c>
      <c r="D66">
        <f t="shared" si="1"/>
        <v>0</v>
      </c>
      <c r="E66">
        <f t="shared" si="2"/>
        <v>0.25886214388460799</v>
      </c>
      <c r="F66">
        <f t="shared" si="3"/>
        <v>0</v>
      </c>
      <c r="G66">
        <f t="shared" si="4"/>
        <v>0.18389990250243801</v>
      </c>
      <c r="I66" s="7">
        <v>2.213015E+19</v>
      </c>
      <c r="J66" s="7"/>
      <c r="M66">
        <v>0</v>
      </c>
      <c r="N66">
        <v>2.3312916656067599E-2</v>
      </c>
      <c r="Q66">
        <v>0</v>
      </c>
      <c r="R66">
        <v>0.25886214388460799</v>
      </c>
      <c r="U66">
        <v>0</v>
      </c>
      <c r="V66">
        <v>0.18389990250243801</v>
      </c>
      <c r="Y66">
        <v>5.2747007420895602E-2</v>
      </c>
      <c r="AA66">
        <v>0.99213087072829398</v>
      </c>
    </row>
    <row r="67" spans="1:27" x14ac:dyDescent="0.25">
      <c r="A67">
        <v>605</v>
      </c>
      <c r="B67">
        <f t="shared" ref="B67:C130" si="5">M67</f>
        <v>0</v>
      </c>
      <c r="C67">
        <f t="shared" si="5"/>
        <v>1.64962204936978E-2</v>
      </c>
      <c r="D67">
        <f t="shared" ref="D67:D130" si="6">Q67</f>
        <v>0</v>
      </c>
      <c r="E67">
        <f t="shared" ref="E67:E130" si="7">R67</f>
        <v>0.251427942423949</v>
      </c>
      <c r="F67">
        <f t="shared" ref="F67:F130" si="8">U67</f>
        <v>0</v>
      </c>
      <c r="G67">
        <f t="shared" ref="G67:G130" si="9">V67</f>
        <v>0.142359537572254</v>
      </c>
      <c r="I67" s="7">
        <v>2.2657E+19</v>
      </c>
      <c r="J67" s="7"/>
      <c r="M67">
        <v>0</v>
      </c>
      <c r="N67">
        <v>1.64962204936978E-2</v>
      </c>
      <c r="Q67">
        <v>0</v>
      </c>
      <c r="R67">
        <v>0.251427942423949</v>
      </c>
      <c r="U67">
        <v>0</v>
      </c>
      <c r="V67">
        <v>0.142359537572254</v>
      </c>
      <c r="Y67">
        <v>5.2679933585144702E-2</v>
      </c>
      <c r="AA67">
        <v>0.99209049727384002</v>
      </c>
    </row>
    <row r="68" spans="1:27" x14ac:dyDescent="0.25">
      <c r="A68">
        <v>610</v>
      </c>
      <c r="B68">
        <f t="shared" si="5"/>
        <v>0</v>
      </c>
      <c r="C68">
        <f t="shared" si="5"/>
        <v>9.6795243313279808E-3</v>
      </c>
      <c r="D68">
        <f t="shared" si="6"/>
        <v>0</v>
      </c>
      <c r="E68">
        <f t="shared" si="7"/>
        <v>0.24399374096328999</v>
      </c>
      <c r="F68">
        <f t="shared" si="8"/>
        <v>0</v>
      </c>
      <c r="G68">
        <f t="shared" si="9"/>
        <v>0.126094797687861</v>
      </c>
      <c r="I68" s="7">
        <v>2.242225E+19</v>
      </c>
      <c r="M68">
        <v>0</v>
      </c>
      <c r="N68">
        <v>9.6795243313279808E-3</v>
      </c>
      <c r="Q68">
        <v>0</v>
      </c>
      <c r="R68">
        <v>0.24399374096328999</v>
      </c>
      <c r="U68">
        <v>0</v>
      </c>
      <c r="V68">
        <v>0.126094797687861</v>
      </c>
      <c r="Y68">
        <v>5.2612859749393802E-2</v>
      </c>
      <c r="AA68">
        <v>0.99205012381938595</v>
      </c>
    </row>
    <row r="69" spans="1:27" x14ac:dyDescent="0.25">
      <c r="A69">
        <v>615</v>
      </c>
      <c r="B69">
        <f t="shared" si="5"/>
        <v>0</v>
      </c>
      <c r="C69">
        <f t="shared" si="5"/>
        <v>2.86282816895815E-3</v>
      </c>
      <c r="D69">
        <f t="shared" si="6"/>
        <v>0</v>
      </c>
      <c r="E69">
        <f t="shared" si="7"/>
        <v>0.231010793892648</v>
      </c>
      <c r="F69">
        <f t="shared" si="8"/>
        <v>0</v>
      </c>
      <c r="G69">
        <f t="shared" si="9"/>
        <v>0.109830057803468</v>
      </c>
      <c r="I69" s="7">
        <v>2.254805E+19</v>
      </c>
      <c r="J69" s="7"/>
      <c r="M69">
        <v>0</v>
      </c>
      <c r="N69">
        <v>2.86282816895815E-3</v>
      </c>
      <c r="Q69">
        <v>0</v>
      </c>
      <c r="R69">
        <v>0.231010793892648</v>
      </c>
      <c r="U69">
        <v>0</v>
      </c>
      <c r="V69">
        <v>0.109830057803468</v>
      </c>
      <c r="Y69">
        <v>5.2487484428636301E-2</v>
      </c>
      <c r="AA69">
        <v>0.992009750364932</v>
      </c>
    </row>
    <row r="70" spans="1:27" x14ac:dyDescent="0.25">
      <c r="A70">
        <v>620</v>
      </c>
      <c r="B70">
        <f t="shared" si="5"/>
        <v>0</v>
      </c>
      <c r="C70">
        <f t="shared" si="5"/>
        <v>0</v>
      </c>
      <c r="D70">
        <f t="shared" si="6"/>
        <v>0</v>
      </c>
      <c r="E70">
        <f t="shared" si="7"/>
        <v>0.20085685665167699</v>
      </c>
      <c r="F70">
        <f t="shared" si="8"/>
        <v>0</v>
      </c>
      <c r="G70">
        <f t="shared" si="9"/>
        <v>9.3565317919075394E-2</v>
      </c>
      <c r="I70" s="7">
        <v>2.29458E+19</v>
      </c>
      <c r="M70">
        <v>0</v>
      </c>
      <c r="N70">
        <v>0</v>
      </c>
      <c r="Q70">
        <v>0</v>
      </c>
      <c r="R70">
        <v>0.20085685665167699</v>
      </c>
      <c r="U70">
        <v>0</v>
      </c>
      <c r="V70">
        <v>9.3565317919075394E-2</v>
      </c>
      <c r="Y70">
        <v>5.2163191009261901E-2</v>
      </c>
      <c r="AA70">
        <v>0.99196937691047904</v>
      </c>
    </row>
    <row r="71" spans="1:27" x14ac:dyDescent="0.25">
      <c r="A71">
        <v>625</v>
      </c>
      <c r="B71">
        <f t="shared" si="5"/>
        <v>0</v>
      </c>
      <c r="C71">
        <f t="shared" si="5"/>
        <v>0</v>
      </c>
      <c r="D71">
        <f t="shared" si="6"/>
        <v>0</v>
      </c>
      <c r="E71">
        <f t="shared" si="7"/>
        <v>0.17070291941070601</v>
      </c>
      <c r="F71">
        <f t="shared" si="8"/>
        <v>0</v>
      </c>
      <c r="G71">
        <f t="shared" si="9"/>
        <v>7.7300578034682293E-2</v>
      </c>
      <c r="I71" s="7">
        <v>2.20303E+19</v>
      </c>
      <c r="M71">
        <v>0</v>
      </c>
      <c r="N71">
        <v>0</v>
      </c>
      <c r="Q71">
        <v>0</v>
      </c>
      <c r="R71">
        <v>0.17070291941070601</v>
      </c>
      <c r="U71">
        <v>0</v>
      </c>
      <c r="V71">
        <v>7.7300578034682293E-2</v>
      </c>
      <c r="Y71">
        <v>5.1838897589887398E-2</v>
      </c>
      <c r="AA71">
        <v>0.99215903610340705</v>
      </c>
    </row>
    <row r="72" spans="1:27" x14ac:dyDescent="0.25">
      <c r="A72">
        <v>630</v>
      </c>
      <c r="B72">
        <f t="shared" si="5"/>
        <v>0</v>
      </c>
      <c r="C72">
        <f t="shared" si="5"/>
        <v>0</v>
      </c>
      <c r="D72">
        <f t="shared" si="6"/>
        <v>0</v>
      </c>
      <c r="E72">
        <f t="shared" si="7"/>
        <v>0.151403639033628</v>
      </c>
      <c r="F72">
        <f t="shared" si="8"/>
        <v>0</v>
      </c>
      <c r="G72">
        <f t="shared" si="9"/>
        <v>6.10358381502892E-2</v>
      </c>
      <c r="I72" s="7">
        <v>2.21075E+19</v>
      </c>
      <c r="M72">
        <v>0</v>
      </c>
      <c r="N72">
        <v>0</v>
      </c>
      <c r="Q72">
        <v>0</v>
      </c>
      <c r="R72">
        <v>0.151403639033628</v>
      </c>
      <c r="U72">
        <v>0</v>
      </c>
      <c r="V72">
        <v>6.10358381502892E-2</v>
      </c>
      <c r="Y72">
        <v>5.1514604170512998E-2</v>
      </c>
      <c r="AA72">
        <v>0.99255538080641403</v>
      </c>
    </row>
    <row r="73" spans="1:27" x14ac:dyDescent="0.25">
      <c r="A73">
        <v>635</v>
      </c>
      <c r="B73">
        <f t="shared" si="5"/>
        <v>0</v>
      </c>
      <c r="C73">
        <f t="shared" si="5"/>
        <v>0</v>
      </c>
      <c r="D73">
        <f t="shared" si="6"/>
        <v>0</v>
      </c>
      <c r="E73">
        <f t="shared" si="7"/>
        <v>0.133350454699209</v>
      </c>
      <c r="F73">
        <f t="shared" si="8"/>
        <v>0</v>
      </c>
      <c r="G73">
        <f t="shared" si="9"/>
        <v>4.4771098265896099E-2</v>
      </c>
      <c r="I73" s="7">
        <v>2.290195E+19</v>
      </c>
      <c r="M73">
        <v>0</v>
      </c>
      <c r="N73">
        <v>0</v>
      </c>
      <c r="Q73">
        <v>0</v>
      </c>
      <c r="R73">
        <v>0.133350454699209</v>
      </c>
      <c r="U73">
        <v>0</v>
      </c>
      <c r="V73">
        <v>4.4771098265896099E-2</v>
      </c>
      <c r="Y73">
        <v>5.1190310751138599E-2</v>
      </c>
      <c r="AA73">
        <v>0.99295172550942101</v>
      </c>
    </row>
    <row r="74" spans="1:27" x14ac:dyDescent="0.25">
      <c r="A74">
        <v>640</v>
      </c>
      <c r="B74">
        <f t="shared" si="5"/>
        <v>0</v>
      </c>
      <c r="C74">
        <f t="shared" si="5"/>
        <v>0</v>
      </c>
      <c r="D74">
        <f t="shared" si="6"/>
        <v>0</v>
      </c>
      <c r="E74">
        <f t="shared" si="7"/>
        <v>0.116398841477688</v>
      </c>
      <c r="F74">
        <f t="shared" si="8"/>
        <v>0</v>
      </c>
      <c r="G74">
        <f t="shared" si="9"/>
        <v>2.8506358381502998E-2</v>
      </c>
      <c r="I74" s="7">
        <v>2.308225E+19</v>
      </c>
      <c r="M74">
        <v>0</v>
      </c>
      <c r="N74">
        <v>0</v>
      </c>
      <c r="Q74">
        <v>0</v>
      </c>
      <c r="R74">
        <v>0.116398841477688</v>
      </c>
      <c r="U74">
        <v>0</v>
      </c>
      <c r="V74">
        <v>2.8506358381502998E-2</v>
      </c>
      <c r="Y74">
        <v>5.0866017331764102E-2</v>
      </c>
      <c r="AA74">
        <v>0.99334807021242799</v>
      </c>
    </row>
    <row r="75" spans="1:27" x14ac:dyDescent="0.25">
      <c r="A75">
        <v>645</v>
      </c>
      <c r="B75">
        <f t="shared" si="5"/>
        <v>0</v>
      </c>
      <c r="C75">
        <f t="shared" si="5"/>
        <v>0</v>
      </c>
      <c r="D75">
        <f t="shared" si="6"/>
        <v>0</v>
      </c>
      <c r="E75">
        <f t="shared" si="7"/>
        <v>0.103569517308158</v>
      </c>
      <c r="F75">
        <f t="shared" si="8"/>
        <v>0</v>
      </c>
      <c r="G75">
        <f t="shared" si="9"/>
        <v>1.2241618497109899E-2</v>
      </c>
      <c r="I75" s="7">
        <v>2.342485E+19</v>
      </c>
      <c r="M75">
        <v>0</v>
      </c>
      <c r="N75">
        <v>0</v>
      </c>
      <c r="Q75">
        <v>0</v>
      </c>
      <c r="R75">
        <v>0.103569517308158</v>
      </c>
      <c r="U75">
        <v>0</v>
      </c>
      <c r="V75">
        <v>1.2241618497109899E-2</v>
      </c>
      <c r="Y75">
        <v>5.0541723912389702E-2</v>
      </c>
      <c r="AA75">
        <v>0.99374441491543597</v>
      </c>
    </row>
    <row r="76" spans="1:27" x14ac:dyDescent="0.25">
      <c r="A76">
        <v>650</v>
      </c>
      <c r="B76">
        <f t="shared" si="5"/>
        <v>0</v>
      </c>
      <c r="C76">
        <f t="shared" si="5"/>
        <v>0</v>
      </c>
      <c r="D76">
        <f t="shared" si="6"/>
        <v>0</v>
      </c>
      <c r="E76">
        <f t="shared" si="7"/>
        <v>9.07401931386283E-2</v>
      </c>
      <c r="F76">
        <f t="shared" si="8"/>
        <v>0</v>
      </c>
      <c r="G76">
        <f t="shared" si="9"/>
        <v>0</v>
      </c>
      <c r="I76" s="7">
        <v>2.23801E+19</v>
      </c>
      <c r="M76">
        <v>0</v>
      </c>
      <c r="N76">
        <v>0</v>
      </c>
      <c r="Q76">
        <v>0</v>
      </c>
      <c r="R76">
        <v>9.07401931386283E-2</v>
      </c>
      <c r="U76">
        <v>0</v>
      </c>
      <c r="V76">
        <v>0</v>
      </c>
      <c r="Y76">
        <v>5.0217430493015199E-2</v>
      </c>
      <c r="AA76">
        <v>0.99414075961844295</v>
      </c>
    </row>
    <row r="77" spans="1:27" x14ac:dyDescent="0.25">
      <c r="A77">
        <v>655</v>
      </c>
      <c r="B77">
        <f t="shared" si="5"/>
        <v>0</v>
      </c>
      <c r="C77">
        <f t="shared" si="5"/>
        <v>0</v>
      </c>
      <c r="D77">
        <f t="shared" si="6"/>
        <v>0</v>
      </c>
      <c r="E77">
        <f t="shared" si="7"/>
        <v>7.8708920548853104E-2</v>
      </c>
      <c r="F77">
        <f t="shared" si="8"/>
        <v>0</v>
      </c>
      <c r="G77">
        <f t="shared" si="9"/>
        <v>0</v>
      </c>
      <c r="I77" s="7">
        <v>2.20168E+19</v>
      </c>
      <c r="M77">
        <v>0</v>
      </c>
      <c r="N77">
        <v>0</v>
      </c>
      <c r="Q77">
        <v>0</v>
      </c>
      <c r="R77">
        <v>7.8708920548853104E-2</v>
      </c>
      <c r="U77">
        <v>0</v>
      </c>
      <c r="V77">
        <v>0</v>
      </c>
      <c r="Y77">
        <v>4.9893137073640799E-2</v>
      </c>
      <c r="AA77">
        <v>0.99453710432145004</v>
      </c>
    </row>
    <row r="78" spans="1:27" x14ac:dyDescent="0.25">
      <c r="A78">
        <v>660</v>
      </c>
      <c r="B78">
        <f t="shared" si="5"/>
        <v>0</v>
      </c>
      <c r="C78">
        <f t="shared" si="5"/>
        <v>0</v>
      </c>
      <c r="D78">
        <f t="shared" si="6"/>
        <v>0</v>
      </c>
      <c r="E78">
        <f t="shared" si="7"/>
        <v>6.8547108251118399E-2</v>
      </c>
      <c r="F78">
        <f t="shared" si="8"/>
        <v>0</v>
      </c>
      <c r="G78">
        <f t="shared" si="9"/>
        <v>0</v>
      </c>
      <c r="I78" s="7">
        <v>2.320175E+19</v>
      </c>
      <c r="M78">
        <v>0</v>
      </c>
      <c r="N78">
        <v>0</v>
      </c>
      <c r="Q78">
        <v>0</v>
      </c>
      <c r="R78">
        <v>6.8547108251118399E-2</v>
      </c>
      <c r="U78">
        <v>0</v>
      </c>
      <c r="V78">
        <v>0</v>
      </c>
      <c r="Y78">
        <v>4.9568843654266399E-2</v>
      </c>
      <c r="AA78">
        <v>0.99493344902445702</v>
      </c>
    </row>
    <row r="79" spans="1:27" x14ac:dyDescent="0.25">
      <c r="A79">
        <v>665</v>
      </c>
      <c r="B79">
        <f t="shared" si="5"/>
        <v>0</v>
      </c>
      <c r="C79">
        <f t="shared" si="5"/>
        <v>0</v>
      </c>
      <c r="D79">
        <f t="shared" si="6"/>
        <v>0</v>
      </c>
      <c r="E79">
        <f t="shared" si="7"/>
        <v>5.8385295953383702E-2</v>
      </c>
      <c r="F79">
        <f t="shared" si="8"/>
        <v>0</v>
      </c>
      <c r="G79">
        <f t="shared" si="9"/>
        <v>0</v>
      </c>
      <c r="I79" s="7">
        <v>2.369115E+19</v>
      </c>
      <c r="M79">
        <v>0</v>
      </c>
      <c r="N79">
        <v>0</v>
      </c>
      <c r="Q79">
        <v>0</v>
      </c>
      <c r="R79">
        <v>5.8385295953383702E-2</v>
      </c>
      <c r="U79">
        <v>0</v>
      </c>
      <c r="V79">
        <v>0</v>
      </c>
      <c r="Y79">
        <v>4.9244550234891903E-2</v>
      </c>
      <c r="AA79">
        <v>0.99510913742549401</v>
      </c>
    </row>
    <row r="80" spans="1:27" x14ac:dyDescent="0.25">
      <c r="A80">
        <v>670</v>
      </c>
      <c r="B80">
        <f t="shared" si="5"/>
        <v>0</v>
      </c>
      <c r="C80">
        <f t="shared" si="5"/>
        <v>0</v>
      </c>
      <c r="D80">
        <f t="shared" si="6"/>
        <v>0</v>
      </c>
      <c r="E80">
        <f t="shared" si="7"/>
        <v>4.5643459926013902E-2</v>
      </c>
      <c r="F80">
        <f t="shared" si="8"/>
        <v>0</v>
      </c>
      <c r="G80">
        <f t="shared" si="9"/>
        <v>0</v>
      </c>
      <c r="I80" s="7">
        <v>2.395355E+19</v>
      </c>
      <c r="M80">
        <v>0</v>
      </c>
      <c r="N80">
        <v>0</v>
      </c>
      <c r="Q80">
        <v>0</v>
      </c>
      <c r="R80">
        <v>4.5643459926013902E-2</v>
      </c>
      <c r="U80">
        <v>0</v>
      </c>
      <c r="V80">
        <v>0</v>
      </c>
      <c r="Y80">
        <v>4.8772566563715702E-2</v>
      </c>
      <c r="AA80">
        <v>0.99443674737006205</v>
      </c>
    </row>
    <row r="81" spans="1:27" x14ac:dyDescent="0.25">
      <c r="A81">
        <v>675</v>
      </c>
      <c r="B81">
        <f t="shared" si="5"/>
        <v>0</v>
      </c>
      <c r="C81">
        <f t="shared" si="5"/>
        <v>0</v>
      </c>
      <c r="D81">
        <f t="shared" si="6"/>
        <v>0</v>
      </c>
      <c r="E81">
        <f t="shared" si="7"/>
        <v>3.1911528257157297E-2</v>
      </c>
      <c r="F81">
        <f t="shared" si="8"/>
        <v>0</v>
      </c>
      <c r="G81">
        <f t="shared" si="9"/>
        <v>0</v>
      </c>
      <c r="I81" s="7">
        <v>2.36654E+19</v>
      </c>
      <c r="M81">
        <v>0</v>
      </c>
      <c r="N81">
        <v>0</v>
      </c>
      <c r="Q81">
        <v>0</v>
      </c>
      <c r="R81">
        <v>3.1911528257157297E-2</v>
      </c>
      <c r="U81">
        <v>0</v>
      </c>
      <c r="V81">
        <v>0</v>
      </c>
      <c r="Y81">
        <v>4.8299681722252998E-2</v>
      </c>
      <c r="AA81">
        <v>0.99376435731462998</v>
      </c>
    </row>
    <row r="82" spans="1:27" x14ac:dyDescent="0.25">
      <c r="A82">
        <v>680</v>
      </c>
      <c r="B82">
        <f t="shared" si="5"/>
        <v>0</v>
      </c>
      <c r="C82">
        <f t="shared" si="5"/>
        <v>0</v>
      </c>
      <c r="D82">
        <f t="shared" si="6"/>
        <v>0</v>
      </c>
      <c r="E82">
        <f t="shared" si="7"/>
        <v>2.2854325720199801E-2</v>
      </c>
      <c r="F82">
        <f t="shared" si="8"/>
        <v>0</v>
      </c>
      <c r="G82">
        <f t="shared" si="9"/>
        <v>0</v>
      </c>
      <c r="I82" s="7">
        <v>2.377655E+19</v>
      </c>
      <c r="M82">
        <v>0</v>
      </c>
      <c r="N82">
        <v>0</v>
      </c>
      <c r="Q82">
        <v>0</v>
      </c>
      <c r="R82">
        <v>2.2854325720199801E-2</v>
      </c>
      <c r="U82">
        <v>0</v>
      </c>
      <c r="V82">
        <v>0</v>
      </c>
      <c r="Y82">
        <v>4.7826796880790397E-2</v>
      </c>
      <c r="AA82">
        <v>0.99309196725919802</v>
      </c>
    </row>
    <row r="83" spans="1:27" x14ac:dyDescent="0.25">
      <c r="A83">
        <v>685</v>
      </c>
      <c r="B83">
        <f t="shared" si="5"/>
        <v>0</v>
      </c>
      <c r="C83">
        <f t="shared" si="5"/>
        <v>0</v>
      </c>
      <c r="D83">
        <f t="shared" si="6"/>
        <v>0</v>
      </c>
      <c r="E83">
        <f t="shared" si="7"/>
        <v>1.4829818104979299E-2</v>
      </c>
      <c r="F83">
        <f t="shared" si="8"/>
        <v>0</v>
      </c>
      <c r="G83">
        <f t="shared" si="9"/>
        <v>0</v>
      </c>
      <c r="I83" s="7">
        <v>2.35421E+19</v>
      </c>
      <c r="M83">
        <v>0</v>
      </c>
      <c r="N83">
        <v>0</v>
      </c>
      <c r="Q83">
        <v>0</v>
      </c>
      <c r="R83">
        <v>1.4829818104979299E-2</v>
      </c>
      <c r="U83">
        <v>0</v>
      </c>
      <c r="V83">
        <v>0</v>
      </c>
      <c r="Y83">
        <v>4.7353912039327803E-2</v>
      </c>
      <c r="AA83">
        <v>0.99241957720376694</v>
      </c>
    </row>
    <row r="84" spans="1:27" x14ac:dyDescent="0.25">
      <c r="A84">
        <v>690</v>
      </c>
      <c r="B84">
        <f t="shared" si="5"/>
        <v>0</v>
      </c>
      <c r="C84">
        <f t="shared" si="5"/>
        <v>0</v>
      </c>
      <c r="D84">
        <f t="shared" si="6"/>
        <v>0</v>
      </c>
      <c r="E84">
        <f t="shared" si="7"/>
        <v>6.8563433581368804E-3</v>
      </c>
      <c r="F84">
        <f t="shared" si="8"/>
        <v>0</v>
      </c>
      <c r="G84">
        <f t="shared" si="9"/>
        <v>0</v>
      </c>
      <c r="I84" s="7">
        <v>2.045955E+19</v>
      </c>
      <c r="M84">
        <v>0</v>
      </c>
      <c r="N84">
        <v>0</v>
      </c>
      <c r="Q84">
        <v>0</v>
      </c>
      <c r="R84">
        <v>6.8563433581368804E-3</v>
      </c>
      <c r="U84">
        <v>0</v>
      </c>
      <c r="V84">
        <v>0</v>
      </c>
      <c r="Y84">
        <v>4.6881027197865098E-2</v>
      </c>
      <c r="AA84">
        <v>0.99174718714833499</v>
      </c>
    </row>
    <row r="85" spans="1:27" x14ac:dyDescent="0.25">
      <c r="A85">
        <v>695</v>
      </c>
      <c r="B85">
        <f t="shared" si="5"/>
        <v>0</v>
      </c>
      <c r="C85">
        <f t="shared" si="5"/>
        <v>0</v>
      </c>
      <c r="D85">
        <f t="shared" si="6"/>
        <v>0</v>
      </c>
      <c r="E85">
        <f t="shared" si="7"/>
        <v>1.69182261421705E-3</v>
      </c>
      <c r="F85">
        <f t="shared" si="8"/>
        <v>0</v>
      </c>
      <c r="G85">
        <f t="shared" si="9"/>
        <v>0</v>
      </c>
      <c r="I85" s="7">
        <v>2.211565E+19</v>
      </c>
      <c r="M85">
        <v>0</v>
      </c>
      <c r="N85">
        <v>0</v>
      </c>
      <c r="Q85">
        <v>0</v>
      </c>
      <c r="R85">
        <v>1.69182261421705E-3</v>
      </c>
      <c r="U85">
        <v>0</v>
      </c>
      <c r="V85">
        <v>0</v>
      </c>
      <c r="Y85">
        <v>4.6408142356402497E-2</v>
      </c>
      <c r="AA85">
        <v>0.99107479709290303</v>
      </c>
    </row>
    <row r="86" spans="1:27" x14ac:dyDescent="0.25">
      <c r="A86">
        <v>700</v>
      </c>
      <c r="B86">
        <f t="shared" si="5"/>
        <v>0</v>
      </c>
      <c r="C86">
        <f t="shared" si="5"/>
        <v>0</v>
      </c>
      <c r="D86">
        <f t="shared" si="6"/>
        <v>0</v>
      </c>
      <c r="E86">
        <f t="shared" si="7"/>
        <v>0</v>
      </c>
      <c r="F86">
        <f t="shared" si="8"/>
        <v>0</v>
      </c>
      <c r="G86">
        <f t="shared" si="9"/>
        <v>0</v>
      </c>
      <c r="I86" s="7">
        <v>2.25169E+19</v>
      </c>
      <c r="M86">
        <v>0</v>
      </c>
      <c r="N86">
        <v>0</v>
      </c>
      <c r="Q86">
        <v>0</v>
      </c>
      <c r="R86">
        <v>0</v>
      </c>
      <c r="U86">
        <v>0</v>
      </c>
      <c r="V86">
        <v>0</v>
      </c>
      <c r="Y86">
        <v>4.6239135100465803E-2</v>
      </c>
      <c r="AA86">
        <v>0.99040240703747096</v>
      </c>
    </row>
    <row r="87" spans="1:27" x14ac:dyDescent="0.25">
      <c r="A87">
        <v>705</v>
      </c>
      <c r="B87">
        <f t="shared" si="5"/>
        <v>0</v>
      </c>
      <c r="C87">
        <f t="shared" si="5"/>
        <v>0</v>
      </c>
      <c r="D87">
        <f t="shared" si="6"/>
        <v>0</v>
      </c>
      <c r="E87">
        <f t="shared" si="7"/>
        <v>0</v>
      </c>
      <c r="F87">
        <f t="shared" si="8"/>
        <v>0</v>
      </c>
      <c r="G87">
        <f t="shared" si="9"/>
        <v>0</v>
      </c>
      <c r="I87" s="7">
        <v>2.334275E+19</v>
      </c>
      <c r="M87">
        <v>0</v>
      </c>
      <c r="N87">
        <v>0</v>
      </c>
      <c r="Q87">
        <v>0</v>
      </c>
      <c r="R87">
        <v>0</v>
      </c>
      <c r="U87">
        <v>0</v>
      </c>
      <c r="V87">
        <v>0</v>
      </c>
      <c r="Y87">
        <v>4.6084134168562503E-2</v>
      </c>
      <c r="AA87">
        <v>0.98986789103035799</v>
      </c>
    </row>
    <row r="88" spans="1:27" x14ac:dyDescent="0.25">
      <c r="A88">
        <v>710</v>
      </c>
      <c r="B88">
        <f t="shared" si="5"/>
        <v>0</v>
      </c>
      <c r="C88">
        <f t="shared" si="5"/>
        <v>0</v>
      </c>
      <c r="D88">
        <f t="shared" si="6"/>
        <v>0</v>
      </c>
      <c r="E88">
        <f t="shared" si="7"/>
        <v>0</v>
      </c>
      <c r="F88">
        <f t="shared" si="8"/>
        <v>0</v>
      </c>
      <c r="G88">
        <f t="shared" si="9"/>
        <v>0</v>
      </c>
      <c r="I88" s="7">
        <v>2.33967E+19</v>
      </c>
      <c r="M88">
        <v>0</v>
      </c>
      <c r="N88">
        <v>0</v>
      </c>
      <c r="Q88">
        <v>0</v>
      </c>
      <c r="R88">
        <v>0</v>
      </c>
      <c r="U88">
        <v>0</v>
      </c>
      <c r="V88">
        <v>0</v>
      </c>
      <c r="Y88">
        <v>4.59291332366593E-2</v>
      </c>
      <c r="AA88">
        <v>0.98945043590104997</v>
      </c>
    </row>
    <row r="89" spans="1:27" x14ac:dyDescent="0.25">
      <c r="A89">
        <v>715</v>
      </c>
      <c r="B89">
        <f t="shared" si="5"/>
        <v>0</v>
      </c>
      <c r="C89">
        <f t="shared" si="5"/>
        <v>0</v>
      </c>
      <c r="D89">
        <f t="shared" si="6"/>
        <v>0</v>
      </c>
      <c r="E89">
        <f t="shared" si="7"/>
        <v>0</v>
      </c>
      <c r="F89">
        <f t="shared" si="8"/>
        <v>0</v>
      </c>
      <c r="G89">
        <f t="shared" si="9"/>
        <v>0</v>
      </c>
      <c r="I89" s="7">
        <v>2.27746E+19</v>
      </c>
      <c r="M89">
        <v>0</v>
      </c>
      <c r="N89">
        <v>0</v>
      </c>
      <c r="Q89">
        <v>0</v>
      </c>
      <c r="R89">
        <v>0</v>
      </c>
      <c r="U89">
        <v>0</v>
      </c>
      <c r="V89">
        <v>0</v>
      </c>
      <c r="Y89">
        <v>4.5774132304756E-2</v>
      </c>
      <c r="AA89">
        <v>0.98903298077174195</v>
      </c>
    </row>
    <row r="90" spans="1:27" x14ac:dyDescent="0.25">
      <c r="A90">
        <v>720</v>
      </c>
      <c r="B90">
        <f t="shared" si="5"/>
        <v>0</v>
      </c>
      <c r="C90">
        <f t="shared" si="5"/>
        <v>0</v>
      </c>
      <c r="D90">
        <f t="shared" si="6"/>
        <v>0</v>
      </c>
      <c r="E90">
        <f t="shared" si="7"/>
        <v>0</v>
      </c>
      <c r="F90">
        <f t="shared" si="8"/>
        <v>0</v>
      </c>
      <c r="G90">
        <f t="shared" si="9"/>
        <v>0</v>
      </c>
      <c r="I90" s="7">
        <v>1.788295E+19</v>
      </c>
      <c r="M90">
        <v>0</v>
      </c>
      <c r="N90">
        <v>0</v>
      </c>
      <c r="Q90">
        <v>0</v>
      </c>
      <c r="R90">
        <v>0</v>
      </c>
      <c r="U90">
        <v>0</v>
      </c>
      <c r="V90">
        <v>0</v>
      </c>
      <c r="Y90">
        <v>4.56191313728527E-2</v>
      </c>
      <c r="AA90">
        <v>0.98861552564243405</v>
      </c>
    </row>
    <row r="91" spans="1:27" x14ac:dyDescent="0.25">
      <c r="A91">
        <v>725</v>
      </c>
      <c r="B91">
        <f t="shared" si="5"/>
        <v>0</v>
      </c>
      <c r="C91">
        <f t="shared" si="5"/>
        <v>0</v>
      </c>
      <c r="D91">
        <f t="shared" si="6"/>
        <v>0</v>
      </c>
      <c r="E91">
        <f t="shared" si="7"/>
        <v>0</v>
      </c>
      <c r="F91">
        <f t="shared" si="8"/>
        <v>0</v>
      </c>
      <c r="G91">
        <f t="shared" si="9"/>
        <v>0</v>
      </c>
      <c r="I91" s="7">
        <v>1.90809E+19</v>
      </c>
      <c r="M91">
        <v>0</v>
      </c>
      <c r="N91">
        <v>0</v>
      </c>
      <c r="Q91">
        <v>0</v>
      </c>
      <c r="R91">
        <v>0</v>
      </c>
      <c r="U91">
        <v>0</v>
      </c>
      <c r="V91">
        <v>0</v>
      </c>
      <c r="Y91">
        <v>4.54641304409494E-2</v>
      </c>
      <c r="AA91">
        <v>0.98819807051312603</v>
      </c>
    </row>
    <row r="92" spans="1:27" x14ac:dyDescent="0.25">
      <c r="A92">
        <v>730</v>
      </c>
      <c r="B92">
        <f t="shared" si="5"/>
        <v>0</v>
      </c>
      <c r="C92">
        <f t="shared" si="5"/>
        <v>0</v>
      </c>
      <c r="D92">
        <f t="shared" si="6"/>
        <v>0</v>
      </c>
      <c r="E92">
        <f t="shared" si="7"/>
        <v>0</v>
      </c>
      <c r="F92">
        <f t="shared" si="8"/>
        <v>0</v>
      </c>
      <c r="G92">
        <f t="shared" si="9"/>
        <v>0</v>
      </c>
      <c r="I92" s="7">
        <v>2.04061E+19</v>
      </c>
      <c r="M92">
        <v>0</v>
      </c>
      <c r="N92">
        <v>0</v>
      </c>
      <c r="Q92">
        <v>0</v>
      </c>
      <c r="R92">
        <v>0</v>
      </c>
      <c r="U92">
        <v>0</v>
      </c>
      <c r="V92">
        <v>0</v>
      </c>
      <c r="Y92">
        <v>4.5523781651201897E-2</v>
      </c>
      <c r="AA92">
        <v>0.98778061538381801</v>
      </c>
    </row>
    <row r="93" spans="1:27" x14ac:dyDescent="0.25">
      <c r="A93">
        <v>735</v>
      </c>
      <c r="B93">
        <f t="shared" si="5"/>
        <v>0</v>
      </c>
      <c r="C93">
        <f t="shared" si="5"/>
        <v>0</v>
      </c>
      <c r="D93">
        <f t="shared" si="6"/>
        <v>0</v>
      </c>
      <c r="E93">
        <f t="shared" si="7"/>
        <v>0</v>
      </c>
      <c r="F93">
        <f t="shared" si="8"/>
        <v>0</v>
      </c>
      <c r="G93">
        <f t="shared" si="9"/>
        <v>0</v>
      </c>
      <c r="I93" s="7">
        <v>2.239475E+19</v>
      </c>
      <c r="M93">
        <v>0</v>
      </c>
      <c r="N93">
        <v>0</v>
      </c>
      <c r="Q93">
        <v>0</v>
      </c>
      <c r="R93">
        <v>0</v>
      </c>
      <c r="U93">
        <v>0</v>
      </c>
      <c r="V93">
        <v>0</v>
      </c>
      <c r="Y93">
        <v>4.5602246632394997E-2</v>
      </c>
      <c r="AA93">
        <v>0.98736316025450999</v>
      </c>
    </row>
    <row r="94" spans="1:27" x14ac:dyDescent="0.25">
      <c r="A94">
        <v>740</v>
      </c>
      <c r="B94">
        <f t="shared" si="5"/>
        <v>0</v>
      </c>
      <c r="C94">
        <f t="shared" si="5"/>
        <v>0</v>
      </c>
      <c r="D94">
        <f t="shared" si="6"/>
        <v>0</v>
      </c>
      <c r="E94">
        <f t="shared" si="7"/>
        <v>0</v>
      </c>
      <c r="F94">
        <f t="shared" si="8"/>
        <v>0</v>
      </c>
      <c r="G94">
        <f t="shared" si="9"/>
        <v>0</v>
      </c>
      <c r="I94" s="7">
        <v>2.26169E+19</v>
      </c>
      <c r="M94">
        <v>0</v>
      </c>
      <c r="N94">
        <v>0</v>
      </c>
      <c r="Q94">
        <v>0</v>
      </c>
      <c r="R94">
        <v>0</v>
      </c>
      <c r="U94">
        <v>0</v>
      </c>
      <c r="V94">
        <v>0</v>
      </c>
      <c r="Y94">
        <v>4.56807116135882E-2</v>
      </c>
      <c r="AA94">
        <v>0.98694570512520197</v>
      </c>
    </row>
    <row r="95" spans="1:27" x14ac:dyDescent="0.25">
      <c r="A95">
        <v>745</v>
      </c>
      <c r="B95">
        <f t="shared" si="5"/>
        <v>0</v>
      </c>
      <c r="C95">
        <f t="shared" si="5"/>
        <v>0</v>
      </c>
      <c r="D95">
        <f t="shared" si="6"/>
        <v>0</v>
      </c>
      <c r="E95">
        <f t="shared" si="7"/>
        <v>0</v>
      </c>
      <c r="F95">
        <f t="shared" si="8"/>
        <v>0</v>
      </c>
      <c r="G95">
        <f t="shared" si="9"/>
        <v>0</v>
      </c>
      <c r="I95" s="7">
        <v>2.34022E+19</v>
      </c>
      <c r="M95">
        <v>0</v>
      </c>
      <c r="N95">
        <v>0</v>
      </c>
      <c r="Q95">
        <v>0</v>
      </c>
      <c r="R95">
        <v>0</v>
      </c>
      <c r="U95">
        <v>0</v>
      </c>
      <c r="V95">
        <v>0</v>
      </c>
      <c r="Y95">
        <v>4.5759176594781299E-2</v>
      </c>
      <c r="AA95">
        <v>0.98652824999589495</v>
      </c>
    </row>
    <row r="96" spans="1:27" x14ac:dyDescent="0.25">
      <c r="A96">
        <v>750</v>
      </c>
      <c r="B96">
        <f t="shared" si="5"/>
        <v>0</v>
      </c>
      <c r="C96">
        <f t="shared" si="5"/>
        <v>0</v>
      </c>
      <c r="D96">
        <f t="shared" si="6"/>
        <v>0</v>
      </c>
      <c r="E96">
        <f t="shared" si="7"/>
        <v>0</v>
      </c>
      <c r="F96">
        <f t="shared" si="8"/>
        <v>0</v>
      </c>
      <c r="G96">
        <f t="shared" si="9"/>
        <v>0</v>
      </c>
      <c r="I96" s="7">
        <v>2.32055E+19</v>
      </c>
      <c r="M96">
        <v>0</v>
      </c>
      <c r="N96">
        <v>0</v>
      </c>
      <c r="Q96">
        <v>0</v>
      </c>
      <c r="R96">
        <v>0</v>
      </c>
      <c r="U96">
        <v>0</v>
      </c>
      <c r="V96">
        <v>0</v>
      </c>
      <c r="Y96">
        <v>4.5837641575974503E-2</v>
      </c>
      <c r="AA96">
        <v>0.98611079486658704</v>
      </c>
    </row>
    <row r="97" spans="1:27" x14ac:dyDescent="0.25">
      <c r="A97">
        <v>755</v>
      </c>
      <c r="B97">
        <f t="shared" si="5"/>
        <v>0</v>
      </c>
      <c r="C97">
        <f t="shared" si="5"/>
        <v>0</v>
      </c>
      <c r="D97">
        <f t="shared" si="6"/>
        <v>0</v>
      </c>
      <c r="E97">
        <f t="shared" si="7"/>
        <v>0</v>
      </c>
      <c r="F97">
        <f t="shared" si="8"/>
        <v>0</v>
      </c>
      <c r="G97">
        <f t="shared" si="9"/>
        <v>0</v>
      </c>
      <c r="I97" s="7">
        <v>2.33602E+19</v>
      </c>
      <c r="M97">
        <v>0</v>
      </c>
      <c r="N97">
        <v>0</v>
      </c>
      <c r="Q97">
        <v>0</v>
      </c>
      <c r="R97">
        <v>0</v>
      </c>
      <c r="U97">
        <v>0</v>
      </c>
      <c r="V97">
        <v>0</v>
      </c>
      <c r="Y97">
        <v>4.5916106557167602E-2</v>
      </c>
      <c r="AA97">
        <v>0.98590280293386401</v>
      </c>
    </row>
    <row r="98" spans="1:27" x14ac:dyDescent="0.25">
      <c r="A98">
        <v>760</v>
      </c>
      <c r="B98">
        <f t="shared" si="5"/>
        <v>0</v>
      </c>
      <c r="C98">
        <f t="shared" si="5"/>
        <v>0</v>
      </c>
      <c r="D98">
        <f t="shared" si="6"/>
        <v>0</v>
      </c>
      <c r="E98">
        <f t="shared" si="7"/>
        <v>0</v>
      </c>
      <c r="F98">
        <f t="shared" si="8"/>
        <v>0</v>
      </c>
      <c r="G98">
        <f t="shared" si="9"/>
        <v>0</v>
      </c>
      <c r="I98" s="7">
        <v>7.01145E+18</v>
      </c>
      <c r="M98">
        <v>0</v>
      </c>
      <c r="N98">
        <v>0</v>
      </c>
      <c r="Q98">
        <v>0</v>
      </c>
      <c r="R98">
        <v>0</v>
      </c>
      <c r="U98">
        <v>0</v>
      </c>
      <c r="V98">
        <v>0</v>
      </c>
      <c r="Y98">
        <v>4.58955859019557E-2</v>
      </c>
      <c r="AA98">
        <v>0.98571687995909696</v>
      </c>
    </row>
    <row r="99" spans="1:27" x14ac:dyDescent="0.25">
      <c r="A99">
        <v>765</v>
      </c>
      <c r="B99">
        <f t="shared" si="5"/>
        <v>0</v>
      </c>
      <c r="C99">
        <f t="shared" si="5"/>
        <v>0</v>
      </c>
      <c r="D99">
        <f t="shared" si="6"/>
        <v>0</v>
      </c>
      <c r="E99">
        <f t="shared" si="7"/>
        <v>0</v>
      </c>
      <c r="F99">
        <f t="shared" si="8"/>
        <v>0</v>
      </c>
      <c r="G99">
        <f t="shared" si="9"/>
        <v>0</v>
      </c>
      <c r="I99" s="7">
        <v>1.31169E+19</v>
      </c>
      <c r="M99">
        <v>0</v>
      </c>
      <c r="N99">
        <v>0</v>
      </c>
      <c r="Q99">
        <v>0</v>
      </c>
      <c r="R99">
        <v>0</v>
      </c>
      <c r="U99">
        <v>0</v>
      </c>
      <c r="V99">
        <v>0</v>
      </c>
      <c r="Y99">
        <v>4.5765568135907701E-2</v>
      </c>
      <c r="AA99">
        <v>0.98553095698432902</v>
      </c>
    </row>
    <row r="100" spans="1:27" x14ac:dyDescent="0.25">
      <c r="A100">
        <v>770</v>
      </c>
      <c r="B100">
        <f t="shared" si="5"/>
        <v>0</v>
      </c>
      <c r="C100">
        <f t="shared" si="5"/>
        <v>0</v>
      </c>
      <c r="D100">
        <f t="shared" si="6"/>
        <v>0</v>
      </c>
      <c r="E100">
        <f t="shared" si="7"/>
        <v>0</v>
      </c>
      <c r="F100">
        <f t="shared" si="8"/>
        <v>0</v>
      </c>
      <c r="G100">
        <f t="shared" si="9"/>
        <v>0</v>
      </c>
      <c r="I100" s="7">
        <v>2.239585E+19</v>
      </c>
      <c r="M100">
        <v>0</v>
      </c>
      <c r="N100">
        <v>0</v>
      </c>
      <c r="Q100">
        <v>0</v>
      </c>
      <c r="R100">
        <v>0</v>
      </c>
      <c r="U100">
        <v>0</v>
      </c>
      <c r="V100">
        <v>0</v>
      </c>
      <c r="Y100">
        <v>4.5635550369859702E-2</v>
      </c>
      <c r="AA100">
        <v>0.98534503400956197</v>
      </c>
    </row>
    <row r="101" spans="1:27" x14ac:dyDescent="0.25">
      <c r="A101">
        <v>775</v>
      </c>
      <c r="B101">
        <f t="shared" si="5"/>
        <v>0</v>
      </c>
      <c r="C101">
        <f t="shared" si="5"/>
        <v>0</v>
      </c>
      <c r="D101">
        <f t="shared" si="6"/>
        <v>0</v>
      </c>
      <c r="E101">
        <f t="shared" si="7"/>
        <v>0</v>
      </c>
      <c r="F101">
        <f t="shared" si="8"/>
        <v>0</v>
      </c>
      <c r="G101">
        <f t="shared" si="9"/>
        <v>0</v>
      </c>
      <c r="I101" s="7">
        <v>2.28337E+19</v>
      </c>
      <c r="M101">
        <v>0</v>
      </c>
      <c r="N101">
        <v>0</v>
      </c>
      <c r="Q101">
        <v>0</v>
      </c>
      <c r="R101">
        <v>0</v>
      </c>
      <c r="U101">
        <v>0</v>
      </c>
      <c r="V101">
        <v>0</v>
      </c>
      <c r="Y101">
        <v>4.5505532603811703E-2</v>
      </c>
      <c r="AA101">
        <v>0.98515911103479403</v>
      </c>
    </row>
    <row r="102" spans="1:27" x14ac:dyDescent="0.25">
      <c r="A102">
        <v>780</v>
      </c>
      <c r="B102">
        <f t="shared" si="5"/>
        <v>0</v>
      </c>
      <c r="C102">
        <f t="shared" si="5"/>
        <v>0</v>
      </c>
      <c r="D102">
        <f t="shared" si="6"/>
        <v>0</v>
      </c>
      <c r="E102">
        <f t="shared" si="7"/>
        <v>0</v>
      </c>
      <c r="F102">
        <f t="shared" si="8"/>
        <v>0</v>
      </c>
      <c r="G102">
        <f t="shared" si="9"/>
        <v>0</v>
      </c>
      <c r="I102" s="7">
        <v>2.27848E+19</v>
      </c>
      <c r="M102">
        <v>0</v>
      </c>
      <c r="N102">
        <v>0</v>
      </c>
      <c r="Q102">
        <v>0</v>
      </c>
      <c r="R102">
        <v>0</v>
      </c>
      <c r="U102">
        <v>0</v>
      </c>
      <c r="V102">
        <v>0</v>
      </c>
      <c r="Y102">
        <v>4.5375514837763697E-2</v>
      </c>
      <c r="AA102">
        <v>0.98497318806002598</v>
      </c>
    </row>
    <row r="103" spans="1:27" x14ac:dyDescent="0.25">
      <c r="A103">
        <v>785</v>
      </c>
      <c r="B103">
        <f t="shared" si="5"/>
        <v>0</v>
      </c>
      <c r="C103">
        <f t="shared" si="5"/>
        <v>0</v>
      </c>
      <c r="D103">
        <f t="shared" si="6"/>
        <v>0</v>
      </c>
      <c r="E103">
        <f t="shared" si="7"/>
        <v>0</v>
      </c>
      <c r="F103">
        <f t="shared" si="8"/>
        <v>0</v>
      </c>
      <c r="G103">
        <f t="shared" si="9"/>
        <v>0</v>
      </c>
      <c r="I103" s="7">
        <v>2.28815E+19</v>
      </c>
      <c r="M103">
        <v>0</v>
      </c>
      <c r="N103">
        <v>0</v>
      </c>
      <c r="Q103">
        <v>0</v>
      </c>
      <c r="R103">
        <v>0</v>
      </c>
      <c r="U103">
        <v>0</v>
      </c>
      <c r="V103">
        <v>0</v>
      </c>
      <c r="Y103">
        <v>4.5245497071715698E-2</v>
      </c>
      <c r="AA103">
        <v>0.98478726508525904</v>
      </c>
    </row>
    <row r="104" spans="1:27" x14ac:dyDescent="0.25">
      <c r="A104">
        <v>790</v>
      </c>
      <c r="B104">
        <f t="shared" si="5"/>
        <v>0</v>
      </c>
      <c r="C104">
        <f t="shared" si="5"/>
        <v>0</v>
      </c>
      <c r="D104">
        <f t="shared" si="6"/>
        <v>0</v>
      </c>
      <c r="E104">
        <f t="shared" si="7"/>
        <v>0</v>
      </c>
      <c r="F104">
        <f t="shared" si="8"/>
        <v>0</v>
      </c>
      <c r="G104">
        <f t="shared" si="9"/>
        <v>0</v>
      </c>
      <c r="I104" s="7">
        <v>2.176035E+19</v>
      </c>
      <c r="M104">
        <v>0</v>
      </c>
      <c r="N104">
        <v>0</v>
      </c>
      <c r="Q104">
        <v>0</v>
      </c>
      <c r="R104">
        <v>0</v>
      </c>
      <c r="U104">
        <v>0</v>
      </c>
      <c r="V104">
        <v>0</v>
      </c>
      <c r="Y104">
        <v>4.5115479305667699E-2</v>
      </c>
      <c r="AA104">
        <v>0.984601342110491</v>
      </c>
    </row>
    <row r="105" spans="1:27" x14ac:dyDescent="0.25">
      <c r="A105">
        <v>795</v>
      </c>
      <c r="B105">
        <f t="shared" si="5"/>
        <v>0</v>
      </c>
      <c r="C105">
        <f t="shared" si="5"/>
        <v>0</v>
      </c>
      <c r="D105">
        <f t="shared" si="6"/>
        <v>0</v>
      </c>
      <c r="E105">
        <f t="shared" si="7"/>
        <v>0</v>
      </c>
      <c r="F105">
        <f t="shared" si="8"/>
        <v>0</v>
      </c>
      <c r="G105">
        <f t="shared" si="9"/>
        <v>0</v>
      </c>
      <c r="I105" s="7">
        <v>2.17481E+19</v>
      </c>
      <c r="M105">
        <v>0</v>
      </c>
      <c r="N105">
        <v>0</v>
      </c>
      <c r="Q105">
        <v>0</v>
      </c>
      <c r="R105">
        <v>0</v>
      </c>
      <c r="U105">
        <v>0</v>
      </c>
      <c r="V105">
        <v>0</v>
      </c>
      <c r="Y105">
        <v>4.51191776423722E-2</v>
      </c>
      <c r="AA105">
        <v>0.98418822332147604</v>
      </c>
    </row>
    <row r="106" spans="1:27" x14ac:dyDescent="0.25">
      <c r="A106">
        <v>800</v>
      </c>
      <c r="B106">
        <f t="shared" si="5"/>
        <v>0</v>
      </c>
      <c r="C106">
        <f t="shared" si="5"/>
        <v>0</v>
      </c>
      <c r="D106">
        <f t="shared" si="6"/>
        <v>0</v>
      </c>
      <c r="E106">
        <f t="shared" si="7"/>
        <v>0</v>
      </c>
      <c r="F106">
        <f t="shared" si="8"/>
        <v>0</v>
      </c>
      <c r="G106">
        <f t="shared" si="9"/>
        <v>0</v>
      </c>
      <c r="I106" s="7">
        <v>2.160815E+19</v>
      </c>
      <c r="M106">
        <v>0</v>
      </c>
      <c r="N106">
        <v>0</v>
      </c>
      <c r="Q106">
        <v>0</v>
      </c>
      <c r="R106">
        <v>0</v>
      </c>
      <c r="U106">
        <v>0</v>
      </c>
      <c r="V106">
        <v>0</v>
      </c>
      <c r="Y106">
        <v>4.5416435073807999E-2</v>
      </c>
      <c r="AA106">
        <v>0.98361266033265005</v>
      </c>
    </row>
    <row r="107" spans="1:27" x14ac:dyDescent="0.25">
      <c r="A107">
        <v>805</v>
      </c>
      <c r="B107">
        <f t="shared" si="5"/>
        <v>0</v>
      </c>
      <c r="C107">
        <f t="shared" si="5"/>
        <v>0</v>
      </c>
      <c r="D107">
        <f t="shared" si="6"/>
        <v>0</v>
      </c>
      <c r="E107">
        <f t="shared" si="7"/>
        <v>0</v>
      </c>
      <c r="F107">
        <f t="shared" si="8"/>
        <v>0</v>
      </c>
      <c r="G107">
        <f t="shared" si="9"/>
        <v>0</v>
      </c>
      <c r="I107" s="7">
        <v>2.14395E+19</v>
      </c>
      <c r="M107">
        <v>0</v>
      </c>
      <c r="N107">
        <v>0</v>
      </c>
      <c r="Q107">
        <v>0</v>
      </c>
      <c r="R107">
        <v>0</v>
      </c>
      <c r="U107">
        <v>0</v>
      </c>
      <c r="V107">
        <v>0</v>
      </c>
      <c r="Y107">
        <v>4.5713692505243701E-2</v>
      </c>
      <c r="AA107">
        <v>0.98303709734382405</v>
      </c>
    </row>
    <row r="108" spans="1:27" x14ac:dyDescent="0.25">
      <c r="A108">
        <v>810</v>
      </c>
      <c r="B108">
        <f t="shared" si="5"/>
        <v>0</v>
      </c>
      <c r="C108">
        <f t="shared" si="5"/>
        <v>0</v>
      </c>
      <c r="D108">
        <f t="shared" si="6"/>
        <v>0</v>
      </c>
      <c r="E108">
        <f t="shared" si="7"/>
        <v>0</v>
      </c>
      <c r="F108">
        <f t="shared" si="8"/>
        <v>0</v>
      </c>
      <c r="G108">
        <f t="shared" si="9"/>
        <v>0</v>
      </c>
      <c r="I108" s="7">
        <v>2.139435E+19</v>
      </c>
      <c r="M108">
        <v>0</v>
      </c>
      <c r="N108">
        <v>0</v>
      </c>
      <c r="Q108">
        <v>0</v>
      </c>
      <c r="R108">
        <v>0</v>
      </c>
      <c r="U108">
        <v>0</v>
      </c>
      <c r="V108">
        <v>0</v>
      </c>
      <c r="Y108">
        <v>4.60109499366795E-2</v>
      </c>
      <c r="AA108">
        <v>0.98246153435499906</v>
      </c>
    </row>
    <row r="109" spans="1:27" x14ac:dyDescent="0.25">
      <c r="A109">
        <v>815</v>
      </c>
      <c r="B109">
        <f t="shared" si="5"/>
        <v>0</v>
      </c>
      <c r="C109">
        <f t="shared" si="5"/>
        <v>0</v>
      </c>
      <c r="D109">
        <f t="shared" si="6"/>
        <v>0</v>
      </c>
      <c r="E109">
        <f t="shared" si="7"/>
        <v>0</v>
      </c>
      <c r="F109">
        <f t="shared" si="8"/>
        <v>0</v>
      </c>
      <c r="G109">
        <f t="shared" si="9"/>
        <v>0</v>
      </c>
      <c r="I109" s="7">
        <v>1.816675E+19</v>
      </c>
      <c r="M109">
        <v>0</v>
      </c>
      <c r="N109">
        <v>0</v>
      </c>
      <c r="Q109">
        <v>0</v>
      </c>
      <c r="R109">
        <v>0</v>
      </c>
      <c r="U109">
        <v>0</v>
      </c>
      <c r="V109">
        <v>0</v>
      </c>
      <c r="Y109">
        <v>4.6308207368115299E-2</v>
      </c>
      <c r="AA109">
        <v>0.98188597136617295</v>
      </c>
    </row>
    <row r="110" spans="1:27" x14ac:dyDescent="0.25">
      <c r="A110">
        <v>820</v>
      </c>
      <c r="B110">
        <f t="shared" si="5"/>
        <v>0</v>
      </c>
      <c r="C110">
        <f t="shared" si="5"/>
        <v>0</v>
      </c>
      <c r="D110">
        <f t="shared" si="6"/>
        <v>0</v>
      </c>
      <c r="E110">
        <f t="shared" si="7"/>
        <v>0</v>
      </c>
      <c r="F110">
        <f t="shared" si="8"/>
        <v>0</v>
      </c>
      <c r="G110">
        <f t="shared" si="9"/>
        <v>0</v>
      </c>
      <c r="I110" s="7">
        <v>1.81828E+19</v>
      </c>
      <c r="M110">
        <v>0</v>
      </c>
      <c r="N110">
        <v>0</v>
      </c>
      <c r="Q110">
        <v>0</v>
      </c>
      <c r="R110">
        <v>0</v>
      </c>
      <c r="U110">
        <v>0</v>
      </c>
      <c r="V110">
        <v>0</v>
      </c>
      <c r="Y110">
        <v>4.6605464799551098E-2</v>
      </c>
      <c r="AA110">
        <v>0.98131040837734795</v>
      </c>
    </row>
    <row r="111" spans="1:27" x14ac:dyDescent="0.25">
      <c r="A111">
        <v>825</v>
      </c>
      <c r="B111">
        <f t="shared" si="5"/>
        <v>0</v>
      </c>
      <c r="C111">
        <f t="shared" si="5"/>
        <v>0</v>
      </c>
      <c r="D111">
        <f t="shared" si="6"/>
        <v>0</v>
      </c>
      <c r="E111">
        <f t="shared" si="7"/>
        <v>0</v>
      </c>
      <c r="F111">
        <f t="shared" si="8"/>
        <v>0</v>
      </c>
      <c r="G111">
        <f t="shared" si="9"/>
        <v>0</v>
      </c>
      <c r="I111" s="7">
        <v>1.988385E+19</v>
      </c>
      <c r="M111">
        <v>0</v>
      </c>
      <c r="N111">
        <v>0</v>
      </c>
      <c r="Q111">
        <v>0</v>
      </c>
      <c r="R111">
        <v>0</v>
      </c>
      <c r="U111">
        <v>0</v>
      </c>
      <c r="V111">
        <v>0</v>
      </c>
      <c r="Y111">
        <v>4.69027222309868E-2</v>
      </c>
      <c r="AA111">
        <v>0.98073484538852196</v>
      </c>
    </row>
    <row r="112" spans="1:27" x14ac:dyDescent="0.25">
      <c r="A112">
        <v>830</v>
      </c>
      <c r="B112">
        <f t="shared" si="5"/>
        <v>0</v>
      </c>
      <c r="C112">
        <f t="shared" si="5"/>
        <v>0</v>
      </c>
      <c r="D112">
        <f t="shared" si="6"/>
        <v>0</v>
      </c>
      <c r="E112">
        <f t="shared" si="7"/>
        <v>0</v>
      </c>
      <c r="F112">
        <f t="shared" si="8"/>
        <v>0</v>
      </c>
      <c r="G112">
        <f t="shared" si="9"/>
        <v>0</v>
      </c>
      <c r="I112" s="7">
        <v>1.911965E+19</v>
      </c>
      <c r="M112">
        <v>0</v>
      </c>
      <c r="N112">
        <v>0</v>
      </c>
      <c r="Q112">
        <v>0</v>
      </c>
      <c r="R112">
        <v>0</v>
      </c>
      <c r="U112">
        <v>0</v>
      </c>
      <c r="V112">
        <v>0</v>
      </c>
      <c r="Y112">
        <v>4.6825090997958299E-2</v>
      </c>
      <c r="AA112">
        <v>0.98024640668480001</v>
      </c>
    </row>
    <row r="113" spans="1:27" x14ac:dyDescent="0.25">
      <c r="A113">
        <v>835</v>
      </c>
      <c r="B113">
        <f t="shared" si="5"/>
        <v>0</v>
      </c>
      <c r="C113">
        <f t="shared" si="5"/>
        <v>0</v>
      </c>
      <c r="D113">
        <f t="shared" si="6"/>
        <v>0</v>
      </c>
      <c r="E113">
        <f t="shared" si="7"/>
        <v>0</v>
      </c>
      <c r="F113">
        <f t="shared" si="8"/>
        <v>0</v>
      </c>
      <c r="G113">
        <f t="shared" si="9"/>
        <v>0</v>
      </c>
      <c r="I113" s="7">
        <v>2.07445E+19</v>
      </c>
      <c r="M113">
        <v>0</v>
      </c>
      <c r="N113">
        <v>0</v>
      </c>
      <c r="Q113">
        <v>0</v>
      </c>
      <c r="R113">
        <v>0</v>
      </c>
      <c r="U113">
        <v>0</v>
      </c>
      <c r="V113">
        <v>0</v>
      </c>
      <c r="Y113">
        <v>4.6633657999507798E-2</v>
      </c>
      <c r="AA113">
        <v>0.97978061338057798</v>
      </c>
    </row>
    <row r="114" spans="1:27" x14ac:dyDescent="0.25">
      <c r="A114">
        <v>840</v>
      </c>
      <c r="B114">
        <f t="shared" si="5"/>
        <v>0</v>
      </c>
      <c r="C114">
        <f t="shared" si="5"/>
        <v>0</v>
      </c>
      <c r="D114">
        <f t="shared" si="6"/>
        <v>0</v>
      </c>
      <c r="E114">
        <f t="shared" si="7"/>
        <v>0</v>
      </c>
      <c r="F114">
        <f t="shared" si="8"/>
        <v>0</v>
      </c>
      <c r="G114">
        <f t="shared" si="9"/>
        <v>0</v>
      </c>
      <c r="I114" s="7">
        <v>2.130985E+19</v>
      </c>
      <c r="M114">
        <v>0</v>
      </c>
      <c r="N114">
        <v>0</v>
      </c>
      <c r="Q114">
        <v>0</v>
      </c>
      <c r="R114">
        <v>0</v>
      </c>
      <c r="U114">
        <v>0</v>
      </c>
      <c r="V114">
        <v>0</v>
      </c>
      <c r="Y114">
        <v>4.64422250010572E-2</v>
      </c>
      <c r="AA114">
        <v>0.97931482007635695</v>
      </c>
    </row>
    <row r="115" spans="1:27" x14ac:dyDescent="0.25">
      <c r="A115">
        <v>845</v>
      </c>
      <c r="B115">
        <f t="shared" si="5"/>
        <v>0</v>
      </c>
      <c r="C115">
        <f t="shared" si="5"/>
        <v>0</v>
      </c>
      <c r="D115">
        <f t="shared" si="6"/>
        <v>0</v>
      </c>
      <c r="E115">
        <f t="shared" si="7"/>
        <v>0</v>
      </c>
      <c r="F115">
        <f t="shared" si="8"/>
        <v>0</v>
      </c>
      <c r="G115">
        <f t="shared" si="9"/>
        <v>0</v>
      </c>
      <c r="I115" s="7">
        <v>2.14234E+19</v>
      </c>
      <c r="M115">
        <v>0</v>
      </c>
      <c r="N115">
        <v>0</v>
      </c>
      <c r="Q115">
        <v>0</v>
      </c>
      <c r="R115">
        <v>0</v>
      </c>
      <c r="U115">
        <v>0</v>
      </c>
      <c r="V115">
        <v>0</v>
      </c>
      <c r="Y115">
        <v>4.6250792002606698E-2</v>
      </c>
      <c r="AA115">
        <v>0.97884902677213603</v>
      </c>
    </row>
    <row r="116" spans="1:27" x14ac:dyDescent="0.25">
      <c r="A116">
        <v>850</v>
      </c>
      <c r="B116">
        <f t="shared" si="5"/>
        <v>0</v>
      </c>
      <c r="C116">
        <f t="shared" si="5"/>
        <v>0</v>
      </c>
      <c r="D116">
        <f t="shared" si="6"/>
        <v>0</v>
      </c>
      <c r="E116">
        <f t="shared" si="7"/>
        <v>0</v>
      </c>
      <c r="F116">
        <f t="shared" si="8"/>
        <v>0</v>
      </c>
      <c r="G116">
        <f t="shared" si="9"/>
        <v>0</v>
      </c>
      <c r="I116" s="7">
        <v>1.951355E+19</v>
      </c>
      <c r="M116">
        <v>0</v>
      </c>
      <c r="N116">
        <v>0</v>
      </c>
      <c r="Q116">
        <v>0</v>
      </c>
      <c r="R116">
        <v>0</v>
      </c>
      <c r="U116">
        <v>0</v>
      </c>
      <c r="V116">
        <v>0</v>
      </c>
      <c r="Y116">
        <v>4.6059359004156197E-2</v>
      </c>
      <c r="AA116">
        <v>0.978383233467915</v>
      </c>
    </row>
    <row r="117" spans="1:27" x14ac:dyDescent="0.25">
      <c r="A117">
        <v>855</v>
      </c>
      <c r="B117">
        <f t="shared" si="5"/>
        <v>0</v>
      </c>
      <c r="C117">
        <f t="shared" si="5"/>
        <v>0</v>
      </c>
      <c r="D117">
        <f t="shared" si="6"/>
        <v>0</v>
      </c>
      <c r="E117">
        <f t="shared" si="7"/>
        <v>0</v>
      </c>
      <c r="F117">
        <f t="shared" si="8"/>
        <v>0</v>
      </c>
      <c r="G117">
        <f t="shared" si="9"/>
        <v>0</v>
      </c>
      <c r="I117" s="7">
        <v>1.95692E+19</v>
      </c>
      <c r="M117">
        <v>0</v>
      </c>
      <c r="N117">
        <v>0</v>
      </c>
      <c r="Q117">
        <v>0</v>
      </c>
      <c r="R117">
        <v>0</v>
      </c>
      <c r="U117">
        <v>0</v>
      </c>
      <c r="V117">
        <v>0</v>
      </c>
      <c r="Y117">
        <v>4.5867926005705703E-2</v>
      </c>
      <c r="AA117">
        <v>0.97791744016369297</v>
      </c>
    </row>
    <row r="118" spans="1:27" x14ac:dyDescent="0.25">
      <c r="A118">
        <v>860</v>
      </c>
      <c r="B118">
        <f t="shared" si="5"/>
        <v>0</v>
      </c>
      <c r="C118">
        <f t="shared" si="5"/>
        <v>0</v>
      </c>
      <c r="D118">
        <f t="shared" si="6"/>
        <v>0</v>
      </c>
      <c r="E118">
        <f t="shared" si="7"/>
        <v>0</v>
      </c>
      <c r="F118">
        <f t="shared" si="8"/>
        <v>0</v>
      </c>
      <c r="G118">
        <f t="shared" si="9"/>
        <v>0</v>
      </c>
      <c r="I118" s="7">
        <v>2.131695E+19</v>
      </c>
      <c r="M118">
        <v>0</v>
      </c>
      <c r="N118">
        <v>0</v>
      </c>
      <c r="Q118">
        <v>0</v>
      </c>
      <c r="R118">
        <v>0</v>
      </c>
      <c r="U118">
        <v>0</v>
      </c>
      <c r="V118">
        <v>0</v>
      </c>
      <c r="Y118">
        <v>4.5676493007255098E-2</v>
      </c>
      <c r="AA118">
        <v>0.97745164685947195</v>
      </c>
    </row>
    <row r="119" spans="1:27" x14ac:dyDescent="0.25">
      <c r="A119">
        <v>865</v>
      </c>
      <c r="B119">
        <f t="shared" si="5"/>
        <v>0</v>
      </c>
      <c r="C119">
        <f t="shared" si="5"/>
        <v>0</v>
      </c>
      <c r="D119">
        <f t="shared" si="6"/>
        <v>0</v>
      </c>
      <c r="E119">
        <f t="shared" si="7"/>
        <v>0</v>
      </c>
      <c r="F119">
        <f t="shared" si="8"/>
        <v>0</v>
      </c>
      <c r="G119">
        <f t="shared" si="9"/>
        <v>0</v>
      </c>
      <c r="I119" s="7">
        <v>2.06249E+19</v>
      </c>
      <c r="M119">
        <v>0</v>
      </c>
      <c r="N119">
        <v>0</v>
      </c>
      <c r="Q119">
        <v>0</v>
      </c>
      <c r="R119">
        <v>0</v>
      </c>
      <c r="U119">
        <v>0</v>
      </c>
      <c r="V119">
        <v>0</v>
      </c>
      <c r="Y119">
        <v>4.5563295074042297E-2</v>
      </c>
      <c r="AA119">
        <v>0.97698585355525103</v>
      </c>
    </row>
    <row r="120" spans="1:27" x14ac:dyDescent="0.25">
      <c r="A120">
        <v>870</v>
      </c>
      <c r="B120">
        <f t="shared" si="5"/>
        <v>0</v>
      </c>
      <c r="C120">
        <f t="shared" si="5"/>
        <v>0</v>
      </c>
      <c r="D120">
        <f t="shared" si="6"/>
        <v>0</v>
      </c>
      <c r="E120">
        <f t="shared" si="7"/>
        <v>0</v>
      </c>
      <c r="F120">
        <f t="shared" si="8"/>
        <v>0</v>
      </c>
      <c r="G120">
        <f t="shared" si="9"/>
        <v>0</v>
      </c>
      <c r="I120" s="7">
        <v>2.103135E+19</v>
      </c>
      <c r="M120">
        <v>0</v>
      </c>
      <c r="N120">
        <v>0</v>
      </c>
      <c r="Q120">
        <v>0</v>
      </c>
      <c r="R120">
        <v>0</v>
      </c>
      <c r="U120">
        <v>0</v>
      </c>
      <c r="V120">
        <v>0</v>
      </c>
      <c r="Y120">
        <v>4.5567294274202197E-2</v>
      </c>
      <c r="AA120">
        <v>0.97634826592323698</v>
      </c>
    </row>
    <row r="121" spans="1:27" x14ac:dyDescent="0.25">
      <c r="A121">
        <v>875</v>
      </c>
      <c r="B121">
        <f t="shared" si="5"/>
        <v>0</v>
      </c>
      <c r="C121">
        <f t="shared" si="5"/>
        <v>0</v>
      </c>
      <c r="D121">
        <f t="shared" si="6"/>
        <v>0</v>
      </c>
      <c r="E121">
        <f t="shared" si="7"/>
        <v>0</v>
      </c>
      <c r="F121">
        <f t="shared" si="8"/>
        <v>0</v>
      </c>
      <c r="G121">
        <f t="shared" si="9"/>
        <v>0</v>
      </c>
      <c r="I121" s="7">
        <v>2.04479E+19</v>
      </c>
      <c r="M121">
        <v>0</v>
      </c>
      <c r="N121">
        <v>0</v>
      </c>
      <c r="Q121">
        <v>0</v>
      </c>
      <c r="R121">
        <v>0</v>
      </c>
      <c r="U121">
        <v>0</v>
      </c>
      <c r="V121">
        <v>0</v>
      </c>
      <c r="Y121">
        <v>4.5571293474362201E-2</v>
      </c>
      <c r="AA121">
        <v>0.97520200690502401</v>
      </c>
    </row>
    <row r="122" spans="1:27" x14ac:dyDescent="0.25">
      <c r="A122">
        <v>880</v>
      </c>
      <c r="B122">
        <f t="shared" si="5"/>
        <v>0</v>
      </c>
      <c r="C122">
        <f t="shared" si="5"/>
        <v>0</v>
      </c>
      <c r="D122">
        <f t="shared" si="6"/>
        <v>0</v>
      </c>
      <c r="E122">
        <f t="shared" si="7"/>
        <v>0</v>
      </c>
      <c r="F122">
        <f t="shared" si="8"/>
        <v>0</v>
      </c>
      <c r="G122">
        <f t="shared" si="9"/>
        <v>0</v>
      </c>
      <c r="I122" s="7">
        <v>2.064775E+19</v>
      </c>
      <c r="M122">
        <v>0</v>
      </c>
      <c r="N122">
        <v>0</v>
      </c>
      <c r="Q122">
        <v>0</v>
      </c>
      <c r="R122">
        <v>0</v>
      </c>
      <c r="U122">
        <v>0</v>
      </c>
      <c r="V122">
        <v>0</v>
      </c>
      <c r="Y122">
        <v>4.5575292674522198E-2</v>
      </c>
      <c r="AA122">
        <v>0.97405574788681104</v>
      </c>
    </row>
    <row r="123" spans="1:27" x14ac:dyDescent="0.25">
      <c r="A123">
        <v>885</v>
      </c>
      <c r="B123">
        <f t="shared" si="5"/>
        <v>0</v>
      </c>
      <c r="C123">
        <f t="shared" si="5"/>
        <v>0</v>
      </c>
      <c r="D123">
        <f t="shared" si="6"/>
        <v>0</v>
      </c>
      <c r="E123">
        <f t="shared" si="7"/>
        <v>0</v>
      </c>
      <c r="F123">
        <f t="shared" si="8"/>
        <v>0</v>
      </c>
      <c r="G123">
        <f t="shared" si="9"/>
        <v>0</v>
      </c>
      <c r="I123" s="7">
        <v>2.083465E+19</v>
      </c>
      <c r="M123">
        <v>0</v>
      </c>
      <c r="N123">
        <v>0</v>
      </c>
      <c r="Q123">
        <v>0</v>
      </c>
      <c r="R123">
        <v>0</v>
      </c>
      <c r="U123">
        <v>0</v>
      </c>
      <c r="V123">
        <v>0</v>
      </c>
      <c r="Y123">
        <v>4.5579291874682099E-2</v>
      </c>
      <c r="AA123">
        <v>0.97290948886859796</v>
      </c>
    </row>
    <row r="124" spans="1:27" x14ac:dyDescent="0.25">
      <c r="A124">
        <v>890</v>
      </c>
      <c r="B124">
        <f t="shared" si="5"/>
        <v>0</v>
      </c>
      <c r="C124">
        <f t="shared" si="5"/>
        <v>0</v>
      </c>
      <c r="D124">
        <f t="shared" si="6"/>
        <v>0</v>
      </c>
      <c r="E124">
        <f t="shared" si="7"/>
        <v>0</v>
      </c>
      <c r="F124">
        <f t="shared" si="8"/>
        <v>0</v>
      </c>
      <c r="G124">
        <f t="shared" si="9"/>
        <v>0</v>
      </c>
      <c r="I124" s="7">
        <v>2.06557E+19</v>
      </c>
      <c r="M124">
        <v>0</v>
      </c>
      <c r="N124">
        <v>0</v>
      </c>
      <c r="Q124">
        <v>0</v>
      </c>
      <c r="R124">
        <v>0</v>
      </c>
      <c r="U124">
        <v>0</v>
      </c>
      <c r="V124">
        <v>0</v>
      </c>
      <c r="Y124">
        <v>4.5583291074842103E-2</v>
      </c>
      <c r="AA124">
        <v>0.97176322985038499</v>
      </c>
    </row>
    <row r="125" spans="1:27" x14ac:dyDescent="0.25">
      <c r="A125">
        <v>895</v>
      </c>
      <c r="B125">
        <f t="shared" si="5"/>
        <v>0</v>
      </c>
      <c r="C125">
        <f t="shared" si="5"/>
        <v>0</v>
      </c>
      <c r="D125">
        <f t="shared" si="6"/>
        <v>0</v>
      </c>
      <c r="E125">
        <f t="shared" si="7"/>
        <v>0</v>
      </c>
      <c r="F125">
        <f t="shared" si="8"/>
        <v>0</v>
      </c>
      <c r="G125">
        <f t="shared" si="9"/>
        <v>0</v>
      </c>
      <c r="I125" s="7">
        <v>1.822205E+19</v>
      </c>
      <c r="M125">
        <v>0</v>
      </c>
      <c r="N125">
        <v>0</v>
      </c>
      <c r="Q125">
        <v>0</v>
      </c>
      <c r="R125">
        <v>0</v>
      </c>
      <c r="U125">
        <v>0</v>
      </c>
      <c r="V125">
        <v>0</v>
      </c>
      <c r="Y125">
        <v>4.5587290275002003E-2</v>
      </c>
      <c r="AA125">
        <v>0.97061697083217202</v>
      </c>
    </row>
    <row r="126" spans="1:27" x14ac:dyDescent="0.25">
      <c r="A126">
        <v>900</v>
      </c>
      <c r="B126">
        <f t="shared" si="5"/>
        <v>0</v>
      </c>
      <c r="C126">
        <f t="shared" si="5"/>
        <v>0</v>
      </c>
      <c r="D126">
        <f t="shared" si="6"/>
        <v>0</v>
      </c>
      <c r="E126">
        <f t="shared" si="7"/>
        <v>0</v>
      </c>
      <c r="F126">
        <f t="shared" si="8"/>
        <v>0</v>
      </c>
      <c r="G126">
        <f t="shared" si="9"/>
        <v>0</v>
      </c>
      <c r="I126" s="7">
        <v>1.58052E+19</v>
      </c>
      <c r="M126">
        <v>0</v>
      </c>
      <c r="N126">
        <v>0</v>
      </c>
      <c r="Q126">
        <v>0</v>
      </c>
      <c r="R126">
        <v>0</v>
      </c>
      <c r="U126">
        <v>0</v>
      </c>
      <c r="V126">
        <v>0</v>
      </c>
      <c r="Y126">
        <v>4.5591289475162E-2</v>
      </c>
      <c r="AA126">
        <v>0.96947071181395905</v>
      </c>
    </row>
    <row r="127" spans="1:27" x14ac:dyDescent="0.25">
      <c r="A127">
        <v>905</v>
      </c>
      <c r="B127">
        <f t="shared" si="5"/>
        <v>0</v>
      </c>
      <c r="C127">
        <f t="shared" si="5"/>
        <v>0</v>
      </c>
      <c r="D127">
        <f t="shared" si="6"/>
        <v>0</v>
      </c>
      <c r="E127">
        <f t="shared" si="7"/>
        <v>0</v>
      </c>
      <c r="F127">
        <f t="shared" si="8"/>
        <v>0</v>
      </c>
      <c r="G127">
        <f t="shared" si="9"/>
        <v>0</v>
      </c>
      <c r="I127" s="7">
        <v>1.851105E+19</v>
      </c>
      <c r="M127">
        <v>0</v>
      </c>
      <c r="N127">
        <v>0</v>
      </c>
      <c r="Q127">
        <v>0</v>
      </c>
      <c r="R127">
        <v>0</v>
      </c>
      <c r="U127">
        <v>0</v>
      </c>
      <c r="V127">
        <v>0</v>
      </c>
      <c r="Y127">
        <v>4.5595288675321997E-2</v>
      </c>
      <c r="AA127">
        <v>0.96832445279574597</v>
      </c>
    </row>
    <row r="128" spans="1:27" x14ac:dyDescent="0.25">
      <c r="A128">
        <v>910</v>
      </c>
      <c r="B128">
        <f t="shared" si="5"/>
        <v>0</v>
      </c>
      <c r="C128">
        <f t="shared" si="5"/>
        <v>0</v>
      </c>
      <c r="D128">
        <f t="shared" si="6"/>
        <v>0</v>
      </c>
      <c r="E128">
        <f t="shared" si="7"/>
        <v>0</v>
      </c>
      <c r="F128">
        <f t="shared" si="8"/>
        <v>0</v>
      </c>
      <c r="G128">
        <f t="shared" si="9"/>
        <v>0</v>
      </c>
      <c r="I128" s="7">
        <v>1.461025E+19</v>
      </c>
      <c r="M128">
        <v>0</v>
      </c>
      <c r="N128">
        <v>0</v>
      </c>
      <c r="Q128">
        <v>0</v>
      </c>
      <c r="R128">
        <v>0</v>
      </c>
      <c r="U128">
        <v>0</v>
      </c>
      <c r="V128">
        <v>0</v>
      </c>
      <c r="Y128">
        <v>4.5576806258787003E-2</v>
      </c>
      <c r="AA128">
        <v>0.96707025568030602</v>
      </c>
    </row>
    <row r="129" spans="1:27" x14ac:dyDescent="0.25">
      <c r="A129">
        <v>915</v>
      </c>
      <c r="B129">
        <f t="shared" si="5"/>
        <v>0</v>
      </c>
      <c r="C129">
        <f t="shared" si="5"/>
        <v>0</v>
      </c>
      <c r="D129">
        <f t="shared" si="6"/>
        <v>0</v>
      </c>
      <c r="E129">
        <f t="shared" si="7"/>
        <v>0</v>
      </c>
      <c r="F129">
        <f t="shared" si="8"/>
        <v>0</v>
      </c>
      <c r="G129">
        <f t="shared" si="9"/>
        <v>0</v>
      </c>
      <c r="I129" s="7">
        <v>1.512205E+19</v>
      </c>
      <c r="M129">
        <v>0</v>
      </c>
      <c r="N129">
        <v>0</v>
      </c>
      <c r="Q129">
        <v>0</v>
      </c>
      <c r="R129">
        <v>0</v>
      </c>
      <c r="U129">
        <v>0</v>
      </c>
      <c r="V129">
        <v>0</v>
      </c>
      <c r="Y129">
        <v>4.55242889196334E-2</v>
      </c>
      <c r="AA129">
        <v>0.96573974749075298</v>
      </c>
    </row>
    <row r="130" spans="1:27" x14ac:dyDescent="0.25">
      <c r="A130">
        <v>920</v>
      </c>
      <c r="B130">
        <f t="shared" si="5"/>
        <v>0</v>
      </c>
      <c r="C130">
        <f t="shared" si="5"/>
        <v>0</v>
      </c>
      <c r="D130">
        <f t="shared" si="6"/>
        <v>0</v>
      </c>
      <c r="E130">
        <f t="shared" si="7"/>
        <v>0</v>
      </c>
      <c r="F130">
        <f t="shared" si="8"/>
        <v>0</v>
      </c>
      <c r="G130">
        <f t="shared" si="9"/>
        <v>0</v>
      </c>
      <c r="I130" s="7">
        <v>1.72615E+19</v>
      </c>
      <c r="M130">
        <v>0</v>
      </c>
      <c r="N130">
        <v>0</v>
      </c>
      <c r="Q130">
        <v>0</v>
      </c>
      <c r="R130">
        <v>0</v>
      </c>
      <c r="U130">
        <v>0</v>
      </c>
      <c r="V130">
        <v>0</v>
      </c>
      <c r="Y130">
        <v>4.5471771580479797E-2</v>
      </c>
      <c r="AA130">
        <v>0.96440923930119904</v>
      </c>
    </row>
    <row r="131" spans="1:27" x14ac:dyDescent="0.25">
      <c r="A131">
        <v>925</v>
      </c>
      <c r="B131">
        <f t="shared" ref="B131:C152" si="10">M131</f>
        <v>0</v>
      </c>
      <c r="C131">
        <f t="shared" si="10"/>
        <v>0</v>
      </c>
      <c r="D131">
        <f t="shared" ref="D131:D182" si="11">Q131</f>
        <v>0</v>
      </c>
      <c r="E131">
        <f t="shared" ref="E131:E182" si="12">R131</f>
        <v>0</v>
      </c>
      <c r="F131">
        <f t="shared" ref="F131:F194" si="13">U131</f>
        <v>0</v>
      </c>
      <c r="G131">
        <f t="shared" ref="G131:G194" si="14">V131</f>
        <v>0</v>
      </c>
      <c r="I131" s="7">
        <v>1.65031E+19</v>
      </c>
      <c r="M131">
        <v>0</v>
      </c>
      <c r="N131">
        <v>0</v>
      </c>
      <c r="Q131">
        <v>0</v>
      </c>
      <c r="R131">
        <v>0</v>
      </c>
      <c r="U131">
        <v>0</v>
      </c>
      <c r="V131">
        <v>0</v>
      </c>
      <c r="Y131">
        <v>4.5419254241326201E-2</v>
      </c>
      <c r="AA131">
        <v>0.96307873111164499</v>
      </c>
    </row>
    <row r="132" spans="1:27" x14ac:dyDescent="0.25">
      <c r="A132">
        <v>930</v>
      </c>
      <c r="B132">
        <f t="shared" si="10"/>
        <v>0</v>
      </c>
      <c r="C132">
        <f t="shared" si="10"/>
        <v>0</v>
      </c>
      <c r="D132">
        <f t="shared" si="11"/>
        <v>0</v>
      </c>
      <c r="E132">
        <f t="shared" si="12"/>
        <v>0</v>
      </c>
      <c r="F132">
        <f t="shared" si="13"/>
        <v>0</v>
      </c>
      <c r="G132">
        <f t="shared" si="14"/>
        <v>0</v>
      </c>
      <c r="I132" s="7">
        <v>1.03636E+19</v>
      </c>
      <c r="M132">
        <v>0</v>
      </c>
      <c r="N132">
        <v>0</v>
      </c>
      <c r="Q132">
        <v>0</v>
      </c>
      <c r="R132">
        <v>0</v>
      </c>
      <c r="U132">
        <v>0</v>
      </c>
      <c r="V132">
        <v>0</v>
      </c>
      <c r="Y132">
        <v>4.5366736902172598E-2</v>
      </c>
      <c r="AA132">
        <v>0.96174822292209206</v>
      </c>
    </row>
    <row r="133" spans="1:27" x14ac:dyDescent="0.25">
      <c r="A133">
        <v>935</v>
      </c>
      <c r="B133">
        <f t="shared" si="10"/>
        <v>0</v>
      </c>
      <c r="C133">
        <f t="shared" si="10"/>
        <v>0</v>
      </c>
      <c r="D133">
        <f t="shared" si="11"/>
        <v>0</v>
      </c>
      <c r="E133">
        <f t="shared" si="12"/>
        <v>0</v>
      </c>
      <c r="F133">
        <f t="shared" si="13"/>
        <v>0</v>
      </c>
      <c r="G133">
        <f t="shared" si="14"/>
        <v>0</v>
      </c>
      <c r="I133" s="7">
        <v>5.30375E+18</v>
      </c>
      <c r="M133">
        <v>0</v>
      </c>
      <c r="N133">
        <v>0</v>
      </c>
      <c r="Q133">
        <v>0</v>
      </c>
      <c r="R133">
        <v>0</v>
      </c>
      <c r="U133">
        <v>0</v>
      </c>
      <c r="V133">
        <v>0</v>
      </c>
      <c r="Y133">
        <v>4.5314219563019002E-2</v>
      </c>
      <c r="AA133">
        <v>0.96041771473253801</v>
      </c>
    </row>
    <row r="134" spans="1:27" x14ac:dyDescent="0.25">
      <c r="A134">
        <v>940</v>
      </c>
      <c r="B134">
        <f t="shared" si="10"/>
        <v>0</v>
      </c>
      <c r="C134">
        <f t="shared" si="10"/>
        <v>0</v>
      </c>
      <c r="D134">
        <f t="shared" si="11"/>
        <v>0</v>
      </c>
      <c r="E134">
        <f t="shared" si="12"/>
        <v>0</v>
      </c>
      <c r="F134">
        <f t="shared" si="13"/>
        <v>0</v>
      </c>
      <c r="G134">
        <f t="shared" si="14"/>
        <v>0</v>
      </c>
      <c r="I134" s="7">
        <v>1.060805E+19</v>
      </c>
      <c r="M134">
        <v>0</v>
      </c>
      <c r="N134">
        <v>0</v>
      </c>
      <c r="Q134">
        <v>0</v>
      </c>
      <c r="R134">
        <v>0</v>
      </c>
      <c r="U134">
        <v>0</v>
      </c>
      <c r="V134">
        <v>0</v>
      </c>
      <c r="Y134">
        <v>4.5261702223865399E-2</v>
      </c>
      <c r="AA134">
        <v>0.95906916159482902</v>
      </c>
    </row>
    <row r="135" spans="1:27" x14ac:dyDescent="0.25">
      <c r="A135">
        <v>945</v>
      </c>
      <c r="B135">
        <f t="shared" si="10"/>
        <v>0</v>
      </c>
      <c r="C135">
        <f t="shared" si="10"/>
        <v>0</v>
      </c>
      <c r="D135">
        <f t="shared" si="11"/>
        <v>0</v>
      </c>
      <c r="E135">
        <f t="shared" si="12"/>
        <v>0</v>
      </c>
      <c r="F135">
        <f t="shared" si="13"/>
        <v>0</v>
      </c>
      <c r="G135">
        <f t="shared" si="14"/>
        <v>0</v>
      </c>
      <c r="I135" s="7">
        <v>7.96645E+18</v>
      </c>
      <c r="M135">
        <v>0</v>
      </c>
      <c r="N135">
        <v>0</v>
      </c>
      <c r="Q135">
        <v>0</v>
      </c>
      <c r="R135">
        <v>0</v>
      </c>
      <c r="U135">
        <v>0</v>
      </c>
      <c r="V135">
        <v>0</v>
      </c>
      <c r="Y135">
        <v>4.5209184884711803E-2</v>
      </c>
      <c r="AA135">
        <v>0.95645799282001598</v>
      </c>
    </row>
    <row r="136" spans="1:27" x14ac:dyDescent="0.25">
      <c r="A136">
        <v>950</v>
      </c>
      <c r="B136">
        <f t="shared" si="10"/>
        <v>0</v>
      </c>
      <c r="C136">
        <f t="shared" si="10"/>
        <v>0</v>
      </c>
      <c r="D136">
        <f t="shared" si="11"/>
        <v>0</v>
      </c>
      <c r="E136">
        <f t="shared" si="12"/>
        <v>0</v>
      </c>
      <c r="F136">
        <f t="shared" si="13"/>
        <v>0</v>
      </c>
      <c r="G136">
        <f t="shared" si="14"/>
        <v>0</v>
      </c>
      <c r="I136" s="7">
        <v>5.54715E+18</v>
      </c>
      <c r="M136">
        <v>0</v>
      </c>
      <c r="N136">
        <v>0</v>
      </c>
      <c r="Q136">
        <v>0</v>
      </c>
      <c r="R136">
        <v>0</v>
      </c>
      <c r="U136">
        <v>0</v>
      </c>
      <c r="V136">
        <v>0</v>
      </c>
      <c r="Y136">
        <v>4.51566675455582E-2</v>
      </c>
      <c r="AA136">
        <v>0.95384682404520404</v>
      </c>
    </row>
    <row r="137" spans="1:27" x14ac:dyDescent="0.25">
      <c r="A137">
        <v>955</v>
      </c>
      <c r="B137">
        <f t="shared" si="10"/>
        <v>0</v>
      </c>
      <c r="C137">
        <f t="shared" si="10"/>
        <v>0</v>
      </c>
      <c r="D137">
        <f t="shared" si="11"/>
        <v>0</v>
      </c>
      <c r="E137">
        <f t="shared" si="12"/>
        <v>0</v>
      </c>
      <c r="F137">
        <f t="shared" si="13"/>
        <v>0</v>
      </c>
      <c r="G137">
        <f t="shared" si="14"/>
        <v>0</v>
      </c>
      <c r="I137" s="7">
        <v>8.37805E+18</v>
      </c>
      <c r="M137">
        <v>0</v>
      </c>
      <c r="N137">
        <v>0</v>
      </c>
      <c r="Q137">
        <v>0</v>
      </c>
      <c r="R137">
        <v>0</v>
      </c>
      <c r="U137">
        <v>0</v>
      </c>
      <c r="V137">
        <v>0</v>
      </c>
      <c r="Y137">
        <v>4.5104150206404597E-2</v>
      </c>
      <c r="AA137">
        <v>0.951235655270391</v>
      </c>
    </row>
    <row r="138" spans="1:27" x14ac:dyDescent="0.25">
      <c r="A138">
        <v>960</v>
      </c>
      <c r="B138">
        <f t="shared" si="10"/>
        <v>0</v>
      </c>
      <c r="C138">
        <f t="shared" si="10"/>
        <v>0</v>
      </c>
      <c r="D138">
        <f t="shared" si="11"/>
        <v>0</v>
      </c>
      <c r="E138">
        <f t="shared" si="12"/>
        <v>0</v>
      </c>
      <c r="F138">
        <f t="shared" si="13"/>
        <v>0</v>
      </c>
      <c r="G138">
        <f t="shared" si="14"/>
        <v>0</v>
      </c>
      <c r="I138" s="7">
        <v>1.010325E+19</v>
      </c>
      <c r="M138">
        <v>0</v>
      </c>
      <c r="N138">
        <v>0</v>
      </c>
      <c r="Q138">
        <v>0</v>
      </c>
      <c r="R138">
        <v>0</v>
      </c>
      <c r="U138">
        <v>0</v>
      </c>
      <c r="V138">
        <v>0</v>
      </c>
      <c r="Y138">
        <v>4.5051632867251001E-2</v>
      </c>
      <c r="AA138">
        <v>0.94862448649557896</v>
      </c>
    </row>
    <row r="139" spans="1:27" x14ac:dyDescent="0.25">
      <c r="A139">
        <v>965</v>
      </c>
      <c r="B139">
        <f t="shared" si="10"/>
        <v>0</v>
      </c>
      <c r="C139">
        <f t="shared" si="10"/>
        <v>0</v>
      </c>
      <c r="D139">
        <f t="shared" si="11"/>
        <v>0</v>
      </c>
      <c r="E139">
        <f t="shared" si="12"/>
        <v>0</v>
      </c>
      <c r="F139">
        <f t="shared" si="13"/>
        <v>0</v>
      </c>
      <c r="G139">
        <f t="shared" si="14"/>
        <v>0</v>
      </c>
      <c r="I139" s="7">
        <v>1.204625E+19</v>
      </c>
      <c r="M139">
        <v>0</v>
      </c>
      <c r="N139">
        <v>0</v>
      </c>
      <c r="Q139">
        <v>0</v>
      </c>
      <c r="R139">
        <v>0</v>
      </c>
      <c r="U139">
        <v>0</v>
      </c>
      <c r="V139">
        <v>0</v>
      </c>
      <c r="Y139">
        <v>4.4999115528097398E-2</v>
      </c>
      <c r="AA139">
        <v>0.94601331772076602</v>
      </c>
    </row>
    <row r="140" spans="1:27" x14ac:dyDescent="0.25">
      <c r="A140">
        <v>970</v>
      </c>
      <c r="B140">
        <f t="shared" si="10"/>
        <v>0</v>
      </c>
      <c r="C140">
        <f t="shared" si="10"/>
        <v>0</v>
      </c>
      <c r="D140">
        <f t="shared" si="11"/>
        <v>0</v>
      </c>
      <c r="E140">
        <f t="shared" si="12"/>
        <v>0</v>
      </c>
      <c r="F140">
        <f t="shared" si="13"/>
        <v>0</v>
      </c>
      <c r="G140">
        <f t="shared" si="14"/>
        <v>0</v>
      </c>
      <c r="I140" s="7">
        <v>1.584195E+19</v>
      </c>
      <c r="M140">
        <v>0</v>
      </c>
      <c r="N140">
        <v>0</v>
      </c>
      <c r="Q140">
        <v>0</v>
      </c>
      <c r="R140">
        <v>0</v>
      </c>
      <c r="U140">
        <v>0</v>
      </c>
      <c r="V140">
        <v>0</v>
      </c>
      <c r="Y140">
        <v>4.4946598188943802E-2</v>
      </c>
      <c r="AA140">
        <v>0.94340214894595398</v>
      </c>
    </row>
    <row r="141" spans="1:27" x14ac:dyDescent="0.25">
      <c r="A141">
        <v>975</v>
      </c>
      <c r="B141">
        <f t="shared" si="10"/>
        <v>0</v>
      </c>
      <c r="C141">
        <f t="shared" si="10"/>
        <v>0</v>
      </c>
      <c r="D141">
        <f t="shared" si="11"/>
        <v>0</v>
      </c>
      <c r="E141">
        <f t="shared" si="12"/>
        <v>0</v>
      </c>
      <c r="F141">
        <f t="shared" si="13"/>
        <v>0</v>
      </c>
      <c r="G141">
        <f t="shared" si="14"/>
        <v>0</v>
      </c>
      <c r="I141" s="7">
        <v>1.432325E+19</v>
      </c>
      <c r="M141">
        <v>0</v>
      </c>
      <c r="N141">
        <v>0</v>
      </c>
      <c r="Q141">
        <v>0</v>
      </c>
      <c r="R141">
        <v>0</v>
      </c>
      <c r="U141">
        <v>0</v>
      </c>
      <c r="V141">
        <v>0</v>
      </c>
      <c r="Y141">
        <v>4.4894080849790199E-2</v>
      </c>
      <c r="AA141">
        <v>0.94079098017114104</v>
      </c>
    </row>
    <row r="142" spans="1:27" x14ac:dyDescent="0.25">
      <c r="A142">
        <v>980</v>
      </c>
      <c r="B142">
        <f t="shared" si="10"/>
        <v>0</v>
      </c>
      <c r="C142">
        <f t="shared" si="10"/>
        <v>0</v>
      </c>
      <c r="D142">
        <f t="shared" si="11"/>
        <v>0</v>
      </c>
      <c r="E142">
        <f t="shared" si="12"/>
        <v>0</v>
      </c>
      <c r="F142">
        <f t="shared" si="13"/>
        <v>0</v>
      </c>
      <c r="G142">
        <f t="shared" si="14"/>
        <v>0</v>
      </c>
      <c r="I142" s="7">
        <v>1.52996E+19</v>
      </c>
      <c r="M142">
        <v>0</v>
      </c>
      <c r="N142">
        <v>0</v>
      </c>
      <c r="Q142">
        <v>0</v>
      </c>
      <c r="R142">
        <v>0</v>
      </c>
      <c r="U142">
        <v>0</v>
      </c>
      <c r="V142">
        <v>0</v>
      </c>
      <c r="Y142">
        <v>4.4841563510636499E-2</v>
      </c>
      <c r="AA142">
        <v>0.938179811396329</v>
      </c>
    </row>
    <row r="143" spans="1:27" x14ac:dyDescent="0.25">
      <c r="A143">
        <v>985</v>
      </c>
      <c r="B143">
        <f t="shared" si="10"/>
        <v>0</v>
      </c>
      <c r="C143">
        <f t="shared" si="10"/>
        <v>0</v>
      </c>
      <c r="D143">
        <f t="shared" si="11"/>
        <v>0</v>
      </c>
      <c r="E143">
        <f t="shared" si="12"/>
        <v>0</v>
      </c>
      <c r="F143">
        <f t="shared" si="13"/>
        <v>0</v>
      </c>
      <c r="G143">
        <f t="shared" si="14"/>
        <v>0</v>
      </c>
      <c r="I143" s="7">
        <v>1.73444E+19</v>
      </c>
      <c r="M143">
        <v>0</v>
      </c>
      <c r="N143">
        <v>0</v>
      </c>
      <c r="Q143">
        <v>0</v>
      </c>
      <c r="R143">
        <v>0</v>
      </c>
      <c r="U143">
        <v>0</v>
      </c>
      <c r="V143">
        <v>0</v>
      </c>
      <c r="Y143">
        <v>4.4789046171482903E-2</v>
      </c>
      <c r="AA143">
        <v>0.93556864262151596</v>
      </c>
    </row>
    <row r="144" spans="1:27" x14ac:dyDescent="0.25">
      <c r="A144">
        <v>990</v>
      </c>
      <c r="B144">
        <f t="shared" si="10"/>
        <v>0</v>
      </c>
      <c r="C144">
        <f t="shared" si="10"/>
        <v>0</v>
      </c>
      <c r="D144">
        <f t="shared" si="11"/>
        <v>0</v>
      </c>
      <c r="E144">
        <f t="shared" si="12"/>
        <v>0</v>
      </c>
      <c r="F144">
        <f t="shared" si="13"/>
        <v>0</v>
      </c>
      <c r="G144">
        <f t="shared" si="14"/>
        <v>0</v>
      </c>
      <c r="I144" s="7">
        <v>1.829785E+19</v>
      </c>
      <c r="M144">
        <v>0</v>
      </c>
      <c r="N144">
        <v>0</v>
      </c>
      <c r="Q144">
        <v>0</v>
      </c>
      <c r="R144">
        <v>0</v>
      </c>
      <c r="U144">
        <v>0</v>
      </c>
      <c r="V144">
        <v>0</v>
      </c>
      <c r="Y144">
        <v>4.47365288323293E-2</v>
      </c>
      <c r="AA144">
        <v>0.93026139492531901</v>
      </c>
    </row>
    <row r="145" spans="1:27" x14ac:dyDescent="0.25">
      <c r="A145">
        <v>995</v>
      </c>
      <c r="B145">
        <f t="shared" si="10"/>
        <v>0</v>
      </c>
      <c r="C145">
        <f t="shared" si="10"/>
        <v>0</v>
      </c>
      <c r="D145">
        <f t="shared" si="11"/>
        <v>0</v>
      </c>
      <c r="E145">
        <f t="shared" si="12"/>
        <v>0</v>
      </c>
      <c r="F145">
        <f t="shared" si="13"/>
        <v>0</v>
      </c>
      <c r="G145">
        <f t="shared" si="14"/>
        <v>0</v>
      </c>
      <c r="I145" s="7">
        <v>1.87688E+19</v>
      </c>
      <c r="M145">
        <v>0</v>
      </c>
      <c r="N145">
        <v>0</v>
      </c>
      <c r="Q145">
        <v>0</v>
      </c>
      <c r="R145">
        <v>0</v>
      </c>
      <c r="U145">
        <v>0</v>
      </c>
      <c r="V145">
        <v>0</v>
      </c>
      <c r="Y145">
        <v>4.4684011493175697E-2</v>
      </c>
      <c r="AA145">
        <v>0.92309062533938802</v>
      </c>
    </row>
    <row r="146" spans="1:27" x14ac:dyDescent="0.25">
      <c r="A146">
        <v>1000</v>
      </c>
      <c r="B146">
        <f t="shared" si="10"/>
        <v>0</v>
      </c>
      <c r="C146">
        <f t="shared" si="10"/>
        <v>0</v>
      </c>
      <c r="D146">
        <f t="shared" si="11"/>
        <v>0</v>
      </c>
      <c r="E146">
        <f t="shared" si="12"/>
        <v>0</v>
      </c>
      <c r="F146">
        <f t="shared" si="13"/>
        <v>0</v>
      </c>
      <c r="G146">
        <f t="shared" si="14"/>
        <v>0</v>
      </c>
      <c r="I146" s="7">
        <v>1.847635E+19</v>
      </c>
      <c r="M146">
        <v>0</v>
      </c>
      <c r="N146">
        <v>0</v>
      </c>
      <c r="Q146">
        <v>0</v>
      </c>
      <c r="R146">
        <v>0</v>
      </c>
      <c r="U146">
        <v>0</v>
      </c>
      <c r="V146">
        <v>0</v>
      </c>
      <c r="Y146">
        <v>4.4631494154022101E-2</v>
      </c>
      <c r="AA146">
        <v>0.91591985575345802</v>
      </c>
    </row>
    <row r="147" spans="1:27" x14ac:dyDescent="0.25">
      <c r="A147">
        <v>1005</v>
      </c>
      <c r="B147">
        <f t="shared" si="10"/>
        <v>0</v>
      </c>
      <c r="C147">
        <f t="shared" si="10"/>
        <v>0</v>
      </c>
      <c r="D147">
        <f t="shared" si="11"/>
        <v>0</v>
      </c>
      <c r="E147">
        <f t="shared" si="12"/>
        <v>0</v>
      </c>
      <c r="F147">
        <f t="shared" si="13"/>
        <v>0</v>
      </c>
      <c r="G147">
        <f t="shared" si="14"/>
        <v>0</v>
      </c>
      <c r="I147" s="7">
        <v>1.74185E+19</v>
      </c>
      <c r="M147">
        <v>0</v>
      </c>
      <c r="N147">
        <v>0</v>
      </c>
      <c r="Q147">
        <v>0</v>
      </c>
      <c r="R147">
        <v>0</v>
      </c>
      <c r="U147">
        <v>0</v>
      </c>
      <c r="V147">
        <v>0</v>
      </c>
      <c r="Y147">
        <v>4.4578976814868498E-2</v>
      </c>
      <c r="AA147">
        <v>0.90874908616752703</v>
      </c>
    </row>
    <row r="148" spans="1:27" x14ac:dyDescent="0.25">
      <c r="A148">
        <v>1010</v>
      </c>
      <c r="B148">
        <f t="shared" si="10"/>
        <v>0</v>
      </c>
      <c r="C148">
        <f t="shared" si="10"/>
        <v>0</v>
      </c>
      <c r="D148">
        <f t="shared" si="11"/>
        <v>0</v>
      </c>
      <c r="E148">
        <f t="shared" si="12"/>
        <v>0</v>
      </c>
      <c r="F148">
        <f t="shared" si="13"/>
        <v>0</v>
      </c>
      <c r="G148">
        <f t="shared" si="14"/>
        <v>0</v>
      </c>
      <c r="I148" s="7">
        <v>1.82324E+19</v>
      </c>
      <c r="M148">
        <v>0</v>
      </c>
      <c r="N148">
        <v>0</v>
      </c>
      <c r="Q148">
        <v>0</v>
      </c>
      <c r="R148">
        <v>0</v>
      </c>
      <c r="U148">
        <v>0</v>
      </c>
      <c r="V148">
        <v>0</v>
      </c>
      <c r="Y148">
        <v>4.4526459475714902E-2</v>
      </c>
      <c r="AA148">
        <v>0.90157831658159704</v>
      </c>
    </row>
    <row r="149" spans="1:27" x14ac:dyDescent="0.25">
      <c r="A149">
        <v>1015</v>
      </c>
      <c r="B149">
        <f t="shared" si="10"/>
        <v>0</v>
      </c>
      <c r="C149">
        <f t="shared" si="10"/>
        <v>0</v>
      </c>
      <c r="D149">
        <f t="shared" si="11"/>
        <v>0</v>
      </c>
      <c r="E149">
        <f t="shared" si="12"/>
        <v>0</v>
      </c>
      <c r="F149">
        <f t="shared" si="13"/>
        <v>0</v>
      </c>
      <c r="G149">
        <f t="shared" si="14"/>
        <v>0</v>
      </c>
      <c r="I149" s="7">
        <v>1.80769E+19</v>
      </c>
      <c r="M149">
        <v>0</v>
      </c>
      <c r="N149">
        <v>0</v>
      </c>
      <c r="Q149">
        <v>0</v>
      </c>
      <c r="R149">
        <v>0</v>
      </c>
      <c r="U149">
        <v>0</v>
      </c>
      <c r="V149">
        <v>0</v>
      </c>
      <c r="Y149">
        <v>4.4473942136561299E-2</v>
      </c>
      <c r="AA149">
        <v>0.89276205825793398</v>
      </c>
    </row>
    <row r="150" spans="1:27" x14ac:dyDescent="0.25">
      <c r="A150">
        <v>1020</v>
      </c>
      <c r="B150">
        <f t="shared" si="10"/>
        <v>0</v>
      </c>
      <c r="C150">
        <f t="shared" si="10"/>
        <v>0</v>
      </c>
      <c r="D150">
        <f t="shared" si="11"/>
        <v>0</v>
      </c>
      <c r="E150">
        <f t="shared" si="12"/>
        <v>0</v>
      </c>
      <c r="F150">
        <f t="shared" si="13"/>
        <v>0</v>
      </c>
      <c r="G150">
        <f t="shared" si="14"/>
        <v>0</v>
      </c>
      <c r="I150" s="7">
        <v>1.786125E+19</v>
      </c>
      <c r="M150">
        <v>0</v>
      </c>
      <c r="N150">
        <v>0</v>
      </c>
      <c r="Q150">
        <v>0</v>
      </c>
      <c r="R150">
        <v>0</v>
      </c>
      <c r="U150">
        <v>0</v>
      </c>
      <c r="V150">
        <v>0</v>
      </c>
      <c r="Y150">
        <v>4.4421424797407703E-2</v>
      </c>
      <c r="AA150">
        <v>0.88053582098146399</v>
      </c>
    </row>
    <row r="151" spans="1:27" x14ac:dyDescent="0.25">
      <c r="A151">
        <v>1025</v>
      </c>
      <c r="B151">
        <f t="shared" si="10"/>
        <v>0</v>
      </c>
      <c r="C151">
        <f t="shared" si="10"/>
        <v>0</v>
      </c>
      <c r="D151">
        <f t="shared" si="11"/>
        <v>0</v>
      </c>
      <c r="E151">
        <f t="shared" si="12"/>
        <v>0</v>
      </c>
      <c r="F151">
        <f t="shared" si="13"/>
        <v>0</v>
      </c>
      <c r="G151">
        <f t="shared" si="14"/>
        <v>0</v>
      </c>
      <c r="I151" s="7">
        <v>1.79166E+19</v>
      </c>
      <c r="M151">
        <v>0</v>
      </c>
      <c r="N151">
        <v>0</v>
      </c>
      <c r="Q151">
        <v>0</v>
      </c>
      <c r="R151">
        <v>0</v>
      </c>
      <c r="U151">
        <v>0</v>
      </c>
      <c r="V151">
        <v>0</v>
      </c>
      <c r="Y151">
        <v>4.43689074582541E-2</v>
      </c>
      <c r="AA151">
        <v>0.868309583704994</v>
      </c>
    </row>
    <row r="152" spans="1:27" x14ac:dyDescent="0.25">
      <c r="A152">
        <v>1030</v>
      </c>
      <c r="B152">
        <f t="shared" si="10"/>
        <v>0</v>
      </c>
      <c r="C152">
        <f t="shared" si="10"/>
        <v>0</v>
      </c>
      <c r="D152">
        <f t="shared" si="11"/>
        <v>0</v>
      </c>
      <c r="E152">
        <f t="shared" si="12"/>
        <v>0</v>
      </c>
      <c r="F152">
        <f t="shared" si="13"/>
        <v>0</v>
      </c>
      <c r="G152">
        <f t="shared" si="14"/>
        <v>0</v>
      </c>
      <c r="I152" s="7">
        <v>1.78226E+19</v>
      </c>
      <c r="M152">
        <v>0</v>
      </c>
      <c r="N152">
        <v>0</v>
      </c>
      <c r="Q152">
        <v>0</v>
      </c>
      <c r="R152">
        <v>0</v>
      </c>
      <c r="U152">
        <v>0</v>
      </c>
      <c r="V152">
        <v>0</v>
      </c>
      <c r="Y152">
        <v>4.4316390119100497E-2</v>
      </c>
      <c r="AA152">
        <v>0.85608334642852502</v>
      </c>
    </row>
    <row r="153" spans="1:27" x14ac:dyDescent="0.25">
      <c r="A153">
        <v>1035</v>
      </c>
      <c r="B153">
        <f t="shared" ref="B153:C182" si="15">M153</f>
        <v>0</v>
      </c>
      <c r="C153">
        <f t="shared" si="15"/>
        <v>0</v>
      </c>
      <c r="D153">
        <f t="shared" si="11"/>
        <v>0</v>
      </c>
      <c r="E153">
        <f t="shared" si="12"/>
        <v>0</v>
      </c>
      <c r="F153">
        <f t="shared" si="13"/>
        <v>0</v>
      </c>
      <c r="G153">
        <f t="shared" si="14"/>
        <v>0</v>
      </c>
      <c r="I153" s="7">
        <v>1.76976E+19</v>
      </c>
      <c r="M153">
        <v>0</v>
      </c>
      <c r="N153">
        <v>0</v>
      </c>
      <c r="Q153">
        <v>0</v>
      </c>
      <c r="R153">
        <v>0</v>
      </c>
      <c r="U153">
        <v>0</v>
      </c>
      <c r="V153">
        <v>0</v>
      </c>
      <c r="Y153">
        <v>4.4263872779946901E-2</v>
      </c>
      <c r="AA153">
        <v>0.84278987312698705</v>
      </c>
    </row>
    <row r="154" spans="1:27" x14ac:dyDescent="0.25">
      <c r="A154">
        <v>1040</v>
      </c>
      <c r="B154">
        <f t="shared" si="15"/>
        <v>0</v>
      </c>
      <c r="C154">
        <f t="shared" si="15"/>
        <v>0</v>
      </c>
      <c r="D154">
        <f t="shared" si="11"/>
        <v>0</v>
      </c>
      <c r="E154">
        <f t="shared" si="12"/>
        <v>0</v>
      </c>
      <c r="F154">
        <f t="shared" si="13"/>
        <v>0</v>
      </c>
      <c r="G154">
        <f t="shared" si="14"/>
        <v>0</v>
      </c>
      <c r="I154" s="7">
        <v>1.75411E+19</v>
      </c>
      <c r="M154">
        <v>0</v>
      </c>
      <c r="N154">
        <v>0</v>
      </c>
      <c r="Q154">
        <v>0</v>
      </c>
      <c r="R154">
        <v>0</v>
      </c>
      <c r="U154">
        <v>0</v>
      </c>
      <c r="V154">
        <v>0</v>
      </c>
      <c r="Y154">
        <v>4.4211355440793298E-2</v>
      </c>
      <c r="AA154">
        <v>0.82349268437196699</v>
      </c>
    </row>
    <row r="155" spans="1:27" x14ac:dyDescent="0.25">
      <c r="A155">
        <v>1045</v>
      </c>
      <c r="B155">
        <f t="shared" si="15"/>
        <v>0</v>
      </c>
      <c r="C155">
        <f t="shared" si="15"/>
        <v>0</v>
      </c>
      <c r="D155">
        <f t="shared" si="11"/>
        <v>0</v>
      </c>
      <c r="E155">
        <f t="shared" si="12"/>
        <v>0</v>
      </c>
      <c r="F155">
        <f t="shared" si="13"/>
        <v>0</v>
      </c>
      <c r="G155">
        <f t="shared" si="14"/>
        <v>0</v>
      </c>
      <c r="I155" s="7">
        <v>1.7379E+19</v>
      </c>
      <c r="M155">
        <v>0</v>
      </c>
      <c r="N155">
        <v>0</v>
      </c>
      <c r="Q155">
        <v>0</v>
      </c>
      <c r="R155">
        <v>0</v>
      </c>
      <c r="U155">
        <v>0</v>
      </c>
      <c r="V155">
        <v>0</v>
      </c>
      <c r="Y155">
        <v>4.4158838101639702E-2</v>
      </c>
      <c r="AA155">
        <v>0.80419549561694703</v>
      </c>
    </row>
    <row r="156" spans="1:27" x14ac:dyDescent="0.25">
      <c r="A156">
        <v>1050</v>
      </c>
      <c r="B156">
        <f t="shared" si="15"/>
        <v>0</v>
      </c>
      <c r="C156">
        <f t="shared" si="15"/>
        <v>0</v>
      </c>
      <c r="D156">
        <f t="shared" si="11"/>
        <v>0</v>
      </c>
      <c r="E156">
        <f t="shared" si="12"/>
        <v>0</v>
      </c>
      <c r="F156">
        <f t="shared" si="13"/>
        <v>0</v>
      </c>
      <c r="G156">
        <f t="shared" si="14"/>
        <v>0</v>
      </c>
      <c r="I156" s="7">
        <v>1.726075E+19</v>
      </c>
      <c r="M156">
        <v>0</v>
      </c>
      <c r="N156">
        <v>0</v>
      </c>
      <c r="Q156">
        <v>0</v>
      </c>
      <c r="R156">
        <v>0</v>
      </c>
      <c r="U156">
        <v>0</v>
      </c>
      <c r="V156">
        <v>0</v>
      </c>
      <c r="Y156">
        <v>4.41063207624861E-2</v>
      </c>
      <c r="AA156">
        <v>0.78489830686192696</v>
      </c>
    </row>
    <row r="157" spans="1:27" x14ac:dyDescent="0.25">
      <c r="A157">
        <v>1055</v>
      </c>
      <c r="B157">
        <f t="shared" si="15"/>
        <v>0</v>
      </c>
      <c r="C157">
        <f t="shared" si="15"/>
        <v>0</v>
      </c>
      <c r="D157">
        <f t="shared" si="11"/>
        <v>0</v>
      </c>
      <c r="E157">
        <f t="shared" si="12"/>
        <v>0</v>
      </c>
      <c r="F157">
        <f t="shared" si="13"/>
        <v>0</v>
      </c>
      <c r="G157">
        <f t="shared" si="14"/>
        <v>0</v>
      </c>
      <c r="I157" s="7">
        <v>1.71572E+19</v>
      </c>
      <c r="M157">
        <v>0</v>
      </c>
      <c r="N157">
        <v>0</v>
      </c>
      <c r="Q157">
        <v>0</v>
      </c>
      <c r="R157">
        <v>0</v>
      </c>
      <c r="U157">
        <v>0</v>
      </c>
      <c r="V157">
        <v>0</v>
      </c>
      <c r="Y157">
        <v>4.4053803423332497E-2</v>
      </c>
      <c r="AA157">
        <v>0.760140328009414</v>
      </c>
    </row>
    <row r="158" spans="1:27" x14ac:dyDescent="0.25">
      <c r="A158">
        <v>1060</v>
      </c>
      <c r="B158">
        <f t="shared" si="15"/>
        <v>0</v>
      </c>
      <c r="C158">
        <f t="shared" si="15"/>
        <v>0</v>
      </c>
      <c r="D158">
        <f t="shared" si="11"/>
        <v>0</v>
      </c>
      <c r="E158">
        <f t="shared" si="12"/>
        <v>0</v>
      </c>
      <c r="F158">
        <f t="shared" si="13"/>
        <v>0</v>
      </c>
      <c r="G158">
        <f t="shared" si="14"/>
        <v>0</v>
      </c>
      <c r="I158" s="7">
        <v>1.679855E+19</v>
      </c>
      <c r="M158">
        <v>0</v>
      </c>
      <c r="N158">
        <v>0</v>
      </c>
      <c r="Q158">
        <v>0</v>
      </c>
      <c r="R158">
        <v>0</v>
      </c>
      <c r="U158">
        <v>0</v>
      </c>
      <c r="V158">
        <v>0</v>
      </c>
      <c r="Y158">
        <v>4.4001286084178901E-2</v>
      </c>
      <c r="AA158">
        <v>0.73215699126148004</v>
      </c>
    </row>
    <row r="159" spans="1:27" x14ac:dyDescent="0.25">
      <c r="A159">
        <v>1065</v>
      </c>
      <c r="B159">
        <f t="shared" si="15"/>
        <v>0</v>
      </c>
      <c r="C159">
        <f t="shared" si="15"/>
        <v>0</v>
      </c>
      <c r="D159">
        <f t="shared" si="11"/>
        <v>0</v>
      </c>
      <c r="E159">
        <f t="shared" si="12"/>
        <v>0</v>
      </c>
      <c r="F159">
        <f t="shared" si="13"/>
        <v>0</v>
      </c>
      <c r="G159">
        <f t="shared" si="14"/>
        <v>0</v>
      </c>
      <c r="I159" s="7">
        <v>1.676725E+19</v>
      </c>
      <c r="M159">
        <v>0</v>
      </c>
      <c r="N159">
        <v>0</v>
      </c>
      <c r="Q159">
        <v>0</v>
      </c>
      <c r="R159">
        <v>0</v>
      </c>
      <c r="U159">
        <v>0</v>
      </c>
      <c r="V159">
        <v>0</v>
      </c>
      <c r="Y159">
        <v>4.3948768745025298E-2</v>
      </c>
      <c r="AA159">
        <v>0.70350634453649297</v>
      </c>
    </row>
    <row r="160" spans="1:27" x14ac:dyDescent="0.25">
      <c r="A160">
        <v>1070</v>
      </c>
      <c r="B160">
        <f t="shared" si="15"/>
        <v>0</v>
      </c>
      <c r="C160">
        <f t="shared" si="15"/>
        <v>0</v>
      </c>
      <c r="D160">
        <f t="shared" si="11"/>
        <v>0</v>
      </c>
      <c r="E160">
        <f t="shared" si="12"/>
        <v>0</v>
      </c>
      <c r="F160">
        <f t="shared" si="13"/>
        <v>0</v>
      </c>
      <c r="G160">
        <f t="shared" si="14"/>
        <v>0</v>
      </c>
      <c r="I160" s="7">
        <v>1.62101E+19</v>
      </c>
      <c r="M160">
        <v>0</v>
      </c>
      <c r="N160">
        <v>0</v>
      </c>
      <c r="Q160">
        <v>0</v>
      </c>
      <c r="R160">
        <v>0</v>
      </c>
      <c r="U160">
        <v>0</v>
      </c>
      <c r="V160">
        <v>0</v>
      </c>
      <c r="Y160">
        <v>4.3896251405871702E-2</v>
      </c>
      <c r="AA160">
        <v>0.67220843600051805</v>
      </c>
    </row>
    <row r="161" spans="1:27" x14ac:dyDescent="0.25">
      <c r="A161">
        <v>1075</v>
      </c>
      <c r="B161">
        <f t="shared" si="15"/>
        <v>0</v>
      </c>
      <c r="C161">
        <f t="shared" si="15"/>
        <v>0</v>
      </c>
      <c r="D161">
        <f t="shared" si="11"/>
        <v>0</v>
      </c>
      <c r="E161">
        <f t="shared" si="12"/>
        <v>0</v>
      </c>
      <c r="F161">
        <f t="shared" si="13"/>
        <v>0</v>
      </c>
      <c r="G161">
        <f t="shared" si="14"/>
        <v>0</v>
      </c>
      <c r="I161" s="7">
        <v>1.6154E+19</v>
      </c>
      <c r="M161">
        <v>0</v>
      </c>
      <c r="N161">
        <v>0</v>
      </c>
      <c r="Q161">
        <v>0</v>
      </c>
      <c r="R161">
        <v>0</v>
      </c>
      <c r="U161">
        <v>0</v>
      </c>
      <c r="V161">
        <v>0</v>
      </c>
      <c r="Y161">
        <v>4.3843734066718099E-2</v>
      </c>
      <c r="AA161">
        <v>0.64091052746454402</v>
      </c>
    </row>
    <row r="162" spans="1:27" x14ac:dyDescent="0.25">
      <c r="A162">
        <v>1080</v>
      </c>
      <c r="B162">
        <f t="shared" si="15"/>
        <v>0</v>
      </c>
      <c r="C162">
        <f t="shared" si="15"/>
        <v>0</v>
      </c>
      <c r="D162">
        <f t="shared" si="11"/>
        <v>0</v>
      </c>
      <c r="E162">
        <f t="shared" si="12"/>
        <v>0</v>
      </c>
      <c r="F162">
        <f t="shared" si="13"/>
        <v>0</v>
      </c>
      <c r="G162">
        <f t="shared" si="14"/>
        <v>0</v>
      </c>
      <c r="I162" s="7">
        <v>1.615785E+19</v>
      </c>
      <c r="M162">
        <v>0</v>
      </c>
      <c r="N162">
        <v>0</v>
      </c>
      <c r="Q162">
        <v>0</v>
      </c>
      <c r="R162">
        <v>0</v>
      </c>
      <c r="U162">
        <v>0</v>
      </c>
      <c r="V162">
        <v>0</v>
      </c>
      <c r="Y162">
        <v>4.3791216727564503E-2</v>
      </c>
      <c r="AA162">
        <v>0.61411554553758696</v>
      </c>
    </row>
    <row r="163" spans="1:27" x14ac:dyDescent="0.25">
      <c r="A163">
        <v>1085</v>
      </c>
      <c r="B163">
        <f t="shared" si="15"/>
        <v>0</v>
      </c>
      <c r="C163">
        <f t="shared" si="15"/>
        <v>0</v>
      </c>
      <c r="D163">
        <f t="shared" si="11"/>
        <v>0</v>
      </c>
      <c r="E163">
        <f t="shared" si="12"/>
        <v>0</v>
      </c>
      <c r="F163">
        <f t="shared" si="13"/>
        <v>0</v>
      </c>
      <c r="G163">
        <f t="shared" si="14"/>
        <v>0</v>
      </c>
      <c r="I163" s="7">
        <v>1.597335E+19</v>
      </c>
      <c r="M163">
        <v>0</v>
      </c>
      <c r="N163">
        <v>0</v>
      </c>
      <c r="Q163">
        <v>0</v>
      </c>
      <c r="R163">
        <v>0</v>
      </c>
      <c r="U163">
        <v>0</v>
      </c>
      <c r="V163">
        <v>0</v>
      </c>
      <c r="Y163">
        <v>4.37386993884109E-2</v>
      </c>
      <c r="AA163">
        <v>0.58735402724357999</v>
      </c>
    </row>
    <row r="164" spans="1:27" x14ac:dyDescent="0.25">
      <c r="A164">
        <v>1090</v>
      </c>
      <c r="B164">
        <f t="shared" si="15"/>
        <v>0</v>
      </c>
      <c r="C164">
        <f t="shared" si="15"/>
        <v>0</v>
      </c>
      <c r="D164">
        <f t="shared" si="11"/>
        <v>0</v>
      </c>
      <c r="E164">
        <f t="shared" si="12"/>
        <v>0</v>
      </c>
      <c r="F164">
        <f t="shared" si="13"/>
        <v>0</v>
      </c>
      <c r="G164">
        <f t="shared" si="14"/>
        <v>0</v>
      </c>
      <c r="I164" s="7">
        <v>1.53855E+19</v>
      </c>
      <c r="M164">
        <v>0</v>
      </c>
      <c r="N164">
        <v>0</v>
      </c>
      <c r="Q164">
        <v>0</v>
      </c>
      <c r="R164">
        <v>0</v>
      </c>
      <c r="U164">
        <v>0</v>
      </c>
      <c r="V164">
        <v>0</v>
      </c>
      <c r="Y164">
        <v>4.3686182049257297E-2</v>
      </c>
      <c r="AA164">
        <v>0.56059250894957302</v>
      </c>
    </row>
    <row r="165" spans="1:27" x14ac:dyDescent="0.25">
      <c r="A165">
        <v>1095</v>
      </c>
      <c r="B165">
        <f t="shared" si="15"/>
        <v>0</v>
      </c>
      <c r="C165">
        <f t="shared" si="15"/>
        <v>0</v>
      </c>
      <c r="D165">
        <f t="shared" si="11"/>
        <v>0</v>
      </c>
      <c r="E165">
        <f t="shared" si="12"/>
        <v>0</v>
      </c>
      <c r="F165">
        <f t="shared" si="13"/>
        <v>0</v>
      </c>
      <c r="G165">
        <f t="shared" si="14"/>
        <v>0</v>
      </c>
      <c r="I165" s="7">
        <v>1.43026E+19</v>
      </c>
      <c r="M165">
        <v>0</v>
      </c>
      <c r="N165">
        <v>0</v>
      </c>
      <c r="Q165">
        <v>0</v>
      </c>
      <c r="R165">
        <v>0</v>
      </c>
      <c r="U165">
        <v>0</v>
      </c>
      <c r="V165">
        <v>0</v>
      </c>
      <c r="Y165">
        <v>4.3633664710103597E-2</v>
      </c>
      <c r="AA165">
        <v>0.53054355200761305</v>
      </c>
    </row>
    <row r="166" spans="1:27" x14ac:dyDescent="0.25">
      <c r="A166">
        <v>1100</v>
      </c>
      <c r="B166">
        <f t="shared" si="15"/>
        <v>0</v>
      </c>
      <c r="C166">
        <f t="shared" si="15"/>
        <v>0</v>
      </c>
      <c r="D166">
        <f t="shared" si="11"/>
        <v>0</v>
      </c>
      <c r="E166">
        <f t="shared" si="12"/>
        <v>0</v>
      </c>
      <c r="F166">
        <f t="shared" si="13"/>
        <v>0</v>
      </c>
      <c r="G166">
        <f t="shared" si="14"/>
        <v>0</v>
      </c>
      <c r="I166" s="7">
        <v>1.351015E+19</v>
      </c>
      <c r="M166">
        <v>0</v>
      </c>
      <c r="N166">
        <v>0</v>
      </c>
      <c r="Q166">
        <v>0</v>
      </c>
      <c r="R166">
        <v>0</v>
      </c>
      <c r="U166">
        <v>0</v>
      </c>
      <c r="V166">
        <v>0</v>
      </c>
      <c r="Y166">
        <v>4.3581147370950001E-2</v>
      </c>
      <c r="AA166">
        <v>0.49897382092568598</v>
      </c>
    </row>
    <row r="167" spans="1:27" x14ac:dyDescent="0.25">
      <c r="A167">
        <v>1105</v>
      </c>
      <c r="B167">
        <f t="shared" si="15"/>
        <v>0</v>
      </c>
      <c r="C167">
        <f t="shared" si="15"/>
        <v>0</v>
      </c>
      <c r="D167">
        <f t="shared" si="11"/>
        <v>0</v>
      </c>
      <c r="E167">
        <f t="shared" si="12"/>
        <v>0</v>
      </c>
      <c r="F167">
        <f t="shared" si="13"/>
        <v>0</v>
      </c>
      <c r="G167">
        <f t="shared" si="14"/>
        <v>0</v>
      </c>
      <c r="I167" s="7">
        <v>1.35264E+19</v>
      </c>
      <c r="M167">
        <v>0</v>
      </c>
      <c r="N167">
        <v>0</v>
      </c>
      <c r="Q167">
        <v>0</v>
      </c>
      <c r="R167">
        <v>0</v>
      </c>
      <c r="U167">
        <v>0</v>
      </c>
      <c r="V167">
        <v>0</v>
      </c>
      <c r="Y167">
        <v>4.3528630031796398E-2</v>
      </c>
      <c r="AA167">
        <v>0.46967720511163802</v>
      </c>
    </row>
    <row r="168" spans="1:27" x14ac:dyDescent="0.25">
      <c r="A168">
        <v>1110</v>
      </c>
      <c r="B168">
        <f t="shared" si="15"/>
        <v>0</v>
      </c>
      <c r="C168">
        <f t="shared" si="15"/>
        <v>0</v>
      </c>
      <c r="D168">
        <f t="shared" si="11"/>
        <v>0</v>
      </c>
      <c r="E168">
        <f t="shared" si="12"/>
        <v>0</v>
      </c>
      <c r="F168">
        <f t="shared" si="13"/>
        <v>0</v>
      </c>
      <c r="G168">
        <f t="shared" si="14"/>
        <v>0</v>
      </c>
      <c r="I168" s="7">
        <v>1.260335E+19</v>
      </c>
      <c r="M168">
        <v>0</v>
      </c>
      <c r="N168">
        <v>0</v>
      </c>
      <c r="Q168">
        <v>0</v>
      </c>
      <c r="R168">
        <v>0</v>
      </c>
      <c r="U168">
        <v>0</v>
      </c>
      <c r="V168">
        <v>0</v>
      </c>
      <c r="Y168">
        <v>4.3476112692642802E-2</v>
      </c>
      <c r="AA168">
        <v>0.44058736694109202</v>
      </c>
    </row>
    <row r="169" spans="1:27" x14ac:dyDescent="0.25">
      <c r="A169">
        <v>1115</v>
      </c>
      <c r="B169">
        <f t="shared" si="15"/>
        <v>0</v>
      </c>
      <c r="C169">
        <f t="shared" si="15"/>
        <v>0</v>
      </c>
      <c r="D169">
        <f t="shared" si="11"/>
        <v>0</v>
      </c>
      <c r="E169">
        <f t="shared" si="12"/>
        <v>0</v>
      </c>
      <c r="F169">
        <f t="shared" si="13"/>
        <v>0</v>
      </c>
      <c r="G169">
        <f t="shared" si="14"/>
        <v>0</v>
      </c>
      <c r="I169" s="7">
        <v>6.99095E+18</v>
      </c>
      <c r="M169">
        <v>0</v>
      </c>
      <c r="N169">
        <v>0</v>
      </c>
      <c r="Q169">
        <v>0</v>
      </c>
      <c r="R169">
        <v>0</v>
      </c>
      <c r="U169">
        <v>0</v>
      </c>
      <c r="V169">
        <v>0</v>
      </c>
      <c r="Y169">
        <v>4.3423595353489199E-2</v>
      </c>
      <c r="AA169">
        <v>0.41149752877054602</v>
      </c>
    </row>
    <row r="170" spans="1:27" x14ac:dyDescent="0.25">
      <c r="A170">
        <v>1120</v>
      </c>
      <c r="B170">
        <f t="shared" si="15"/>
        <v>0</v>
      </c>
      <c r="C170">
        <f t="shared" si="15"/>
        <v>0</v>
      </c>
      <c r="D170">
        <f t="shared" si="11"/>
        <v>0</v>
      </c>
      <c r="E170">
        <f t="shared" si="12"/>
        <v>0</v>
      </c>
      <c r="F170">
        <f t="shared" si="13"/>
        <v>0</v>
      </c>
      <c r="G170">
        <f t="shared" si="14"/>
        <v>0</v>
      </c>
      <c r="I170" s="7">
        <v>4.04996E+18</v>
      </c>
      <c r="M170">
        <v>0</v>
      </c>
      <c r="N170">
        <v>0</v>
      </c>
      <c r="Q170">
        <v>0</v>
      </c>
      <c r="R170">
        <v>0</v>
      </c>
      <c r="U170">
        <v>0</v>
      </c>
      <c r="V170">
        <v>0</v>
      </c>
      <c r="Y170">
        <v>4.3371078014335603E-2</v>
      </c>
      <c r="AA170">
        <v>0.381154410412824</v>
      </c>
    </row>
    <row r="171" spans="1:27" x14ac:dyDescent="0.25">
      <c r="A171">
        <v>1125</v>
      </c>
      <c r="B171">
        <f t="shared" si="15"/>
        <v>0</v>
      </c>
      <c r="C171">
        <f t="shared" si="15"/>
        <v>0</v>
      </c>
      <c r="D171">
        <f t="shared" si="11"/>
        <v>0</v>
      </c>
      <c r="E171">
        <f t="shared" si="12"/>
        <v>0</v>
      </c>
      <c r="F171">
        <f t="shared" si="13"/>
        <v>0</v>
      </c>
      <c r="G171">
        <f t="shared" si="14"/>
        <v>0</v>
      </c>
      <c r="I171" s="7">
        <v>3.6202E+18</v>
      </c>
      <c r="M171">
        <v>0</v>
      </c>
      <c r="N171">
        <v>0</v>
      </c>
      <c r="Q171">
        <v>0</v>
      </c>
      <c r="R171">
        <v>0</v>
      </c>
      <c r="U171">
        <v>0</v>
      </c>
      <c r="V171">
        <v>0</v>
      </c>
      <c r="Y171">
        <v>4.3318560675182E-2</v>
      </c>
      <c r="AA171">
        <v>0.34442779170778798</v>
      </c>
    </row>
    <row r="172" spans="1:27" x14ac:dyDescent="0.25">
      <c r="A172">
        <v>1130</v>
      </c>
      <c r="B172">
        <f t="shared" si="15"/>
        <v>0</v>
      </c>
      <c r="C172">
        <f t="shared" si="15"/>
        <v>0</v>
      </c>
      <c r="D172">
        <f t="shared" si="11"/>
        <v>0</v>
      </c>
      <c r="E172">
        <f t="shared" si="12"/>
        <v>0</v>
      </c>
      <c r="F172">
        <f t="shared" si="13"/>
        <v>0</v>
      </c>
      <c r="G172">
        <f t="shared" si="14"/>
        <v>0</v>
      </c>
      <c r="I172" s="7">
        <v>2.92566E+18</v>
      </c>
      <c r="M172">
        <v>0</v>
      </c>
      <c r="N172">
        <v>0</v>
      </c>
      <c r="Q172">
        <v>0</v>
      </c>
      <c r="R172">
        <v>0</v>
      </c>
      <c r="U172">
        <v>0</v>
      </c>
      <c r="V172">
        <v>0</v>
      </c>
      <c r="Y172">
        <v>4.3266043336028397E-2</v>
      </c>
      <c r="AA172">
        <v>0.30770117300275102</v>
      </c>
    </row>
    <row r="173" spans="1:27" x14ac:dyDescent="0.25">
      <c r="A173">
        <v>1135</v>
      </c>
      <c r="B173">
        <f t="shared" si="15"/>
        <v>0</v>
      </c>
      <c r="C173">
        <f t="shared" si="15"/>
        <v>0</v>
      </c>
      <c r="D173">
        <f t="shared" si="11"/>
        <v>0</v>
      </c>
      <c r="E173">
        <f t="shared" si="12"/>
        <v>0</v>
      </c>
      <c r="F173">
        <f t="shared" si="13"/>
        <v>0</v>
      </c>
      <c r="G173">
        <f t="shared" si="14"/>
        <v>0</v>
      </c>
      <c r="I173" s="7">
        <v>9.35045E+17</v>
      </c>
      <c r="M173">
        <v>0</v>
      </c>
      <c r="N173">
        <v>0</v>
      </c>
      <c r="Q173">
        <v>0</v>
      </c>
      <c r="R173">
        <v>0</v>
      </c>
      <c r="U173">
        <v>0</v>
      </c>
      <c r="V173">
        <v>0</v>
      </c>
      <c r="Y173">
        <v>4.3213525996874801E-2</v>
      </c>
      <c r="AA173">
        <v>0.27252351755625798</v>
      </c>
    </row>
    <row r="174" spans="1:27" x14ac:dyDescent="0.25">
      <c r="A174">
        <v>1140</v>
      </c>
      <c r="B174">
        <f t="shared" si="15"/>
        <v>0</v>
      </c>
      <c r="C174">
        <f t="shared" si="15"/>
        <v>0</v>
      </c>
      <c r="D174">
        <f t="shared" si="11"/>
        <v>0</v>
      </c>
      <c r="E174">
        <f t="shared" si="12"/>
        <v>0</v>
      </c>
      <c r="F174">
        <f t="shared" si="13"/>
        <v>0</v>
      </c>
      <c r="G174">
        <f t="shared" si="14"/>
        <v>0</v>
      </c>
      <c r="I174" s="7">
        <v>7.24445E+18</v>
      </c>
      <c r="M174">
        <v>0</v>
      </c>
      <c r="N174">
        <v>0</v>
      </c>
      <c r="Q174">
        <v>0</v>
      </c>
      <c r="R174">
        <v>0</v>
      </c>
      <c r="U174">
        <v>0</v>
      </c>
      <c r="V174">
        <v>0</v>
      </c>
      <c r="Y174">
        <v>4.3161008657721198E-2</v>
      </c>
      <c r="AA174">
        <v>0.23742380245654199</v>
      </c>
    </row>
    <row r="175" spans="1:27" x14ac:dyDescent="0.25">
      <c r="A175">
        <v>1145</v>
      </c>
      <c r="B175">
        <f t="shared" si="15"/>
        <v>0</v>
      </c>
      <c r="C175">
        <f t="shared" si="15"/>
        <v>0</v>
      </c>
      <c r="D175">
        <f t="shared" si="11"/>
        <v>0</v>
      </c>
      <c r="E175">
        <f t="shared" si="12"/>
        <v>0</v>
      </c>
      <c r="F175">
        <f t="shared" si="13"/>
        <v>0</v>
      </c>
      <c r="G175">
        <f t="shared" si="14"/>
        <v>0</v>
      </c>
      <c r="I175" s="7">
        <v>4.12596E+18</v>
      </c>
      <c r="M175">
        <v>0</v>
      </c>
      <c r="N175">
        <v>0</v>
      </c>
      <c r="Q175">
        <v>0</v>
      </c>
      <c r="R175">
        <v>0</v>
      </c>
      <c r="U175">
        <v>0</v>
      </c>
      <c r="V175">
        <v>0</v>
      </c>
      <c r="Y175">
        <v>4.3108491318567602E-2</v>
      </c>
      <c r="AA175">
        <v>0.20292731829574001</v>
      </c>
    </row>
    <row r="176" spans="1:27" x14ac:dyDescent="0.25">
      <c r="A176">
        <v>1150</v>
      </c>
      <c r="B176">
        <f t="shared" si="15"/>
        <v>0</v>
      </c>
      <c r="C176">
        <f t="shared" si="15"/>
        <v>0</v>
      </c>
      <c r="D176">
        <f t="shared" si="11"/>
        <v>0</v>
      </c>
      <c r="E176">
        <f t="shared" si="12"/>
        <v>0</v>
      </c>
      <c r="F176">
        <f t="shared" si="13"/>
        <v>0</v>
      </c>
      <c r="G176">
        <f t="shared" si="14"/>
        <v>0</v>
      </c>
      <c r="I176" s="7">
        <v>4.147595E+18</v>
      </c>
      <c r="M176">
        <v>0</v>
      </c>
      <c r="N176">
        <v>0</v>
      </c>
      <c r="Q176">
        <v>0</v>
      </c>
      <c r="R176">
        <v>0</v>
      </c>
      <c r="U176">
        <v>0</v>
      </c>
      <c r="V176">
        <v>0</v>
      </c>
      <c r="Y176">
        <v>4.3055973979413999E-2</v>
      </c>
      <c r="AA176">
        <v>0.16864160401002601</v>
      </c>
    </row>
    <row r="177" spans="1:27" x14ac:dyDescent="0.25">
      <c r="A177">
        <v>1155</v>
      </c>
      <c r="B177">
        <f t="shared" si="15"/>
        <v>0</v>
      </c>
      <c r="C177">
        <f t="shared" si="15"/>
        <v>0</v>
      </c>
      <c r="D177">
        <f t="shared" si="11"/>
        <v>0</v>
      </c>
      <c r="E177">
        <f t="shared" si="12"/>
        <v>0</v>
      </c>
      <c r="F177">
        <f t="shared" si="13"/>
        <v>0</v>
      </c>
      <c r="G177">
        <f t="shared" si="14"/>
        <v>0</v>
      </c>
      <c r="I177" s="7">
        <v>8.33125E+18</v>
      </c>
      <c r="M177">
        <v>0</v>
      </c>
      <c r="N177">
        <v>0</v>
      </c>
      <c r="Q177">
        <v>0</v>
      </c>
      <c r="R177">
        <v>0</v>
      </c>
      <c r="U177">
        <v>0</v>
      </c>
      <c r="V177">
        <v>0</v>
      </c>
      <c r="Y177">
        <v>4.3003456640260403E-2</v>
      </c>
      <c r="AA177">
        <v>0.135037380189306</v>
      </c>
    </row>
    <row r="178" spans="1:27" x14ac:dyDescent="0.25">
      <c r="A178">
        <v>1160</v>
      </c>
      <c r="B178">
        <f t="shared" si="15"/>
        <v>0</v>
      </c>
      <c r="C178">
        <f t="shared" si="15"/>
        <v>0</v>
      </c>
      <c r="D178">
        <f t="shared" si="11"/>
        <v>0</v>
      </c>
      <c r="E178">
        <f t="shared" si="12"/>
        <v>0</v>
      </c>
      <c r="F178">
        <f t="shared" si="13"/>
        <v>0</v>
      </c>
      <c r="G178">
        <f t="shared" si="14"/>
        <v>0</v>
      </c>
      <c r="I178" s="7">
        <v>8.7503E+18</v>
      </c>
      <c r="M178">
        <v>0</v>
      </c>
      <c r="N178">
        <v>0</v>
      </c>
      <c r="Q178">
        <v>0</v>
      </c>
      <c r="R178">
        <v>0</v>
      </c>
      <c r="U178">
        <v>0</v>
      </c>
      <c r="V178">
        <v>0</v>
      </c>
      <c r="Y178">
        <v>4.29509393011068E-2</v>
      </c>
      <c r="AA178">
        <v>0.10845755387</v>
      </c>
    </row>
    <row r="179" spans="1:27" x14ac:dyDescent="0.25">
      <c r="A179">
        <v>1165</v>
      </c>
      <c r="B179">
        <f t="shared" si="15"/>
        <v>0</v>
      </c>
      <c r="C179">
        <f t="shared" si="15"/>
        <v>0</v>
      </c>
      <c r="D179">
        <f t="shared" si="11"/>
        <v>0</v>
      </c>
      <c r="E179">
        <f t="shared" si="12"/>
        <v>0</v>
      </c>
      <c r="F179">
        <f t="shared" si="13"/>
        <v>0</v>
      </c>
      <c r="G179">
        <f t="shared" si="14"/>
        <v>0</v>
      </c>
      <c r="I179" s="7">
        <v>1.13669E+19</v>
      </c>
      <c r="M179">
        <v>0</v>
      </c>
      <c r="N179">
        <v>0</v>
      </c>
      <c r="Q179">
        <v>0</v>
      </c>
      <c r="R179">
        <v>0</v>
      </c>
      <c r="U179">
        <v>0</v>
      </c>
      <c r="V179">
        <v>0</v>
      </c>
      <c r="Y179">
        <v>4.2898421961953197E-2</v>
      </c>
      <c r="AA179">
        <v>8.1877727550694807E-2</v>
      </c>
    </row>
    <row r="180" spans="1:27" x14ac:dyDescent="0.25">
      <c r="A180">
        <v>1170</v>
      </c>
      <c r="B180">
        <f t="shared" si="15"/>
        <v>0</v>
      </c>
      <c r="C180">
        <f t="shared" si="15"/>
        <v>0</v>
      </c>
      <c r="D180">
        <f t="shared" si="11"/>
        <v>0</v>
      </c>
      <c r="E180">
        <f t="shared" si="12"/>
        <v>0</v>
      </c>
      <c r="F180">
        <f t="shared" si="13"/>
        <v>0</v>
      </c>
      <c r="G180">
        <f t="shared" si="14"/>
        <v>0</v>
      </c>
      <c r="I180" s="7">
        <v>1.32846E+19</v>
      </c>
      <c r="M180">
        <v>0</v>
      </c>
      <c r="N180">
        <v>0</v>
      </c>
      <c r="Q180">
        <v>0</v>
      </c>
      <c r="R180">
        <v>0</v>
      </c>
      <c r="U180">
        <v>0</v>
      </c>
      <c r="V180">
        <v>0</v>
      </c>
      <c r="Y180">
        <v>4.2845904622799601E-2</v>
      </c>
      <c r="AA180">
        <v>6.1090453708042898E-2</v>
      </c>
    </row>
    <row r="181" spans="1:27" x14ac:dyDescent="0.25">
      <c r="A181">
        <v>1175</v>
      </c>
      <c r="B181">
        <f t="shared" si="15"/>
        <v>0</v>
      </c>
      <c r="C181">
        <f t="shared" si="15"/>
        <v>0</v>
      </c>
      <c r="D181">
        <f t="shared" si="11"/>
        <v>0</v>
      </c>
      <c r="E181">
        <f t="shared" si="12"/>
        <v>0</v>
      </c>
      <c r="F181">
        <f t="shared" si="13"/>
        <v>0</v>
      </c>
      <c r="G181">
        <f t="shared" si="14"/>
        <v>0</v>
      </c>
      <c r="I181" s="7">
        <v>1.299405E+19</v>
      </c>
      <c r="M181">
        <v>0</v>
      </c>
      <c r="N181">
        <v>0</v>
      </c>
      <c r="Q181">
        <v>0</v>
      </c>
      <c r="R181">
        <v>0</v>
      </c>
      <c r="U181">
        <v>0</v>
      </c>
      <c r="V181">
        <v>0</v>
      </c>
      <c r="Y181">
        <v>4.2793387283645998E-2</v>
      </c>
      <c r="AA181">
        <v>4.76325097828093E-2</v>
      </c>
    </row>
    <row r="182" spans="1:27" x14ac:dyDescent="0.25">
      <c r="A182">
        <v>1180</v>
      </c>
      <c r="B182">
        <f t="shared" si="15"/>
        <v>0</v>
      </c>
      <c r="C182">
        <f t="shared" si="15"/>
        <v>0</v>
      </c>
      <c r="D182">
        <f t="shared" si="11"/>
        <v>0</v>
      </c>
      <c r="E182">
        <f t="shared" si="12"/>
        <v>0</v>
      </c>
      <c r="F182">
        <f t="shared" si="13"/>
        <v>0</v>
      </c>
      <c r="G182">
        <f t="shared" si="14"/>
        <v>0</v>
      </c>
      <c r="I182" s="7">
        <v>1.3246E+19</v>
      </c>
      <c r="M182">
        <v>0</v>
      </c>
      <c r="N182">
        <v>0</v>
      </c>
      <c r="Q182">
        <v>0</v>
      </c>
      <c r="R182">
        <v>0</v>
      </c>
      <c r="U182">
        <v>0</v>
      </c>
      <c r="V182">
        <v>0</v>
      </c>
      <c r="Y182">
        <v>4.2740869944492402E-2</v>
      </c>
      <c r="AA182">
        <v>3.4174565857575799E-2</v>
      </c>
    </row>
    <row r="183" spans="1:27" x14ac:dyDescent="0.25">
      <c r="A183">
        <v>1185</v>
      </c>
      <c r="B183">
        <f t="shared" ref="B183:B246" si="16">M183</f>
        <v>0</v>
      </c>
      <c r="C183">
        <f t="shared" ref="C183:C246" si="17">N183</f>
        <v>0</v>
      </c>
      <c r="D183">
        <f t="shared" ref="D183:D246" si="18">Q183</f>
        <v>0</v>
      </c>
      <c r="E183">
        <f t="shared" ref="E183:E246" si="19">R183</f>
        <v>0</v>
      </c>
      <c r="F183">
        <f t="shared" si="13"/>
        <v>0</v>
      </c>
      <c r="G183">
        <f t="shared" si="14"/>
        <v>0</v>
      </c>
      <c r="I183" s="7">
        <v>1.24116E+19</v>
      </c>
      <c r="M183">
        <v>0</v>
      </c>
      <c r="N183">
        <v>0</v>
      </c>
      <c r="Q183">
        <v>0</v>
      </c>
      <c r="R183">
        <v>0</v>
      </c>
      <c r="U183">
        <v>0</v>
      </c>
      <c r="V183">
        <v>0</v>
      </c>
      <c r="Y183">
        <v>4.2688352605338799E-2</v>
      </c>
      <c r="AA183">
        <v>2.0716621932342201E-2</v>
      </c>
    </row>
    <row r="184" spans="1:27" x14ac:dyDescent="0.25">
      <c r="A184">
        <v>1190</v>
      </c>
      <c r="B184">
        <f t="shared" si="16"/>
        <v>0</v>
      </c>
      <c r="C184">
        <f t="shared" si="17"/>
        <v>0</v>
      </c>
      <c r="D184">
        <f t="shared" si="18"/>
        <v>0</v>
      </c>
      <c r="E184">
        <f t="shared" si="19"/>
        <v>0</v>
      </c>
      <c r="F184">
        <f t="shared" si="13"/>
        <v>0</v>
      </c>
      <c r="G184">
        <f t="shared" si="14"/>
        <v>0</v>
      </c>
      <c r="I184" s="7">
        <v>1.35678E+19</v>
      </c>
      <c r="M184">
        <v>0</v>
      </c>
      <c r="N184">
        <v>0</v>
      </c>
      <c r="Q184">
        <v>0</v>
      </c>
      <c r="R184">
        <v>0</v>
      </c>
      <c r="U184">
        <v>0</v>
      </c>
      <c r="V184">
        <v>0</v>
      </c>
      <c r="Y184">
        <v>4.2635835266185203E-2</v>
      </c>
      <c r="AA184">
        <v>7.2586780071087001E-3</v>
      </c>
    </row>
    <row r="185" spans="1:27" x14ac:dyDescent="0.25">
      <c r="A185">
        <v>1195</v>
      </c>
      <c r="B185">
        <f t="shared" si="16"/>
        <v>0</v>
      </c>
      <c r="C185">
        <f t="shared" si="17"/>
        <v>0</v>
      </c>
      <c r="D185">
        <f t="shared" si="18"/>
        <v>0</v>
      </c>
      <c r="E185">
        <f t="shared" si="19"/>
        <v>0</v>
      </c>
      <c r="F185">
        <f t="shared" si="13"/>
        <v>0</v>
      </c>
      <c r="G185">
        <f t="shared" si="14"/>
        <v>0</v>
      </c>
      <c r="I185" s="7">
        <v>1.34294E+19</v>
      </c>
      <c r="M185">
        <v>0</v>
      </c>
      <c r="N185">
        <v>0</v>
      </c>
      <c r="Q185">
        <v>0</v>
      </c>
      <c r="R185">
        <v>0</v>
      </c>
      <c r="U185">
        <v>0</v>
      </c>
      <c r="V185">
        <v>0</v>
      </c>
      <c r="Y185">
        <v>4.25833179270316E-2</v>
      </c>
      <c r="AA185">
        <v>0</v>
      </c>
    </row>
    <row r="186" spans="1:27" x14ac:dyDescent="0.25">
      <c r="A186">
        <v>1200</v>
      </c>
      <c r="B186">
        <f t="shared" si="16"/>
        <v>0</v>
      </c>
      <c r="C186">
        <f t="shared" si="17"/>
        <v>0</v>
      </c>
      <c r="D186">
        <f t="shared" si="18"/>
        <v>0</v>
      </c>
      <c r="E186">
        <f t="shared" si="19"/>
        <v>0</v>
      </c>
      <c r="F186">
        <f t="shared" si="13"/>
        <v>0</v>
      </c>
      <c r="G186">
        <f t="shared" si="14"/>
        <v>0</v>
      </c>
      <c r="I186" s="7">
        <v>1.313845E+19</v>
      </c>
      <c r="M186">
        <v>0</v>
      </c>
      <c r="N186">
        <v>0</v>
      </c>
      <c r="Q186">
        <v>0</v>
      </c>
      <c r="R186">
        <v>0</v>
      </c>
      <c r="U186">
        <v>0</v>
      </c>
      <c r="V186">
        <v>0</v>
      </c>
      <c r="Y186">
        <v>4.2530800587877997E-2</v>
      </c>
      <c r="AA186">
        <v>0</v>
      </c>
    </row>
    <row r="187" spans="1:27" x14ac:dyDescent="0.25">
      <c r="A187">
        <v>1205</v>
      </c>
      <c r="B187">
        <f t="shared" si="16"/>
        <v>0</v>
      </c>
      <c r="C187">
        <f t="shared" si="17"/>
        <v>0</v>
      </c>
      <c r="D187">
        <f t="shared" si="18"/>
        <v>0</v>
      </c>
      <c r="E187">
        <f t="shared" si="19"/>
        <v>0</v>
      </c>
      <c r="F187">
        <f t="shared" si="13"/>
        <v>0</v>
      </c>
      <c r="G187">
        <f t="shared" si="14"/>
        <v>0</v>
      </c>
      <c r="I187" s="7">
        <v>1.30985E+19</v>
      </c>
      <c r="M187">
        <v>0</v>
      </c>
      <c r="N187">
        <v>0</v>
      </c>
      <c r="Q187">
        <v>0</v>
      </c>
      <c r="R187">
        <v>0</v>
      </c>
      <c r="U187">
        <v>0</v>
      </c>
      <c r="V187">
        <v>0</v>
      </c>
      <c r="Y187">
        <v>4.2478283248724401E-2</v>
      </c>
      <c r="AA187">
        <v>0</v>
      </c>
    </row>
    <row r="188" spans="1:27" x14ac:dyDescent="0.25">
      <c r="A188">
        <v>1210</v>
      </c>
      <c r="B188">
        <f t="shared" si="16"/>
        <v>0</v>
      </c>
      <c r="C188">
        <f t="shared" si="17"/>
        <v>0</v>
      </c>
      <c r="D188">
        <f t="shared" si="18"/>
        <v>0</v>
      </c>
      <c r="E188">
        <f t="shared" si="19"/>
        <v>0</v>
      </c>
      <c r="F188">
        <f t="shared" si="13"/>
        <v>0</v>
      </c>
      <c r="G188">
        <f t="shared" si="14"/>
        <v>0</v>
      </c>
      <c r="I188" s="7">
        <v>1.349145E+19</v>
      </c>
      <c r="M188">
        <v>0</v>
      </c>
      <c r="N188">
        <v>0</v>
      </c>
      <c r="Q188">
        <v>0</v>
      </c>
      <c r="R188">
        <v>0</v>
      </c>
      <c r="U188">
        <v>0</v>
      </c>
      <c r="V188">
        <v>0</v>
      </c>
      <c r="Y188">
        <v>4.2425765909570798E-2</v>
      </c>
      <c r="AA188">
        <v>0</v>
      </c>
    </row>
    <row r="189" spans="1:27" x14ac:dyDescent="0.25">
      <c r="A189">
        <v>1215</v>
      </c>
      <c r="B189">
        <f t="shared" si="16"/>
        <v>0</v>
      </c>
      <c r="C189">
        <f t="shared" si="17"/>
        <v>0</v>
      </c>
      <c r="D189">
        <f t="shared" si="18"/>
        <v>0</v>
      </c>
      <c r="E189">
        <f t="shared" si="19"/>
        <v>0</v>
      </c>
      <c r="F189">
        <f t="shared" si="13"/>
        <v>0</v>
      </c>
      <c r="G189">
        <f t="shared" si="14"/>
        <v>0</v>
      </c>
      <c r="I189" s="7">
        <v>1.321865E+19</v>
      </c>
      <c r="M189">
        <v>0</v>
      </c>
      <c r="N189">
        <v>0</v>
      </c>
      <c r="Q189">
        <v>0</v>
      </c>
      <c r="R189">
        <v>0</v>
      </c>
      <c r="U189">
        <v>0</v>
      </c>
      <c r="V189">
        <v>0</v>
      </c>
      <c r="Y189">
        <v>4.2373248570417098E-2</v>
      </c>
      <c r="AA189">
        <v>0</v>
      </c>
    </row>
    <row r="190" spans="1:27" x14ac:dyDescent="0.25">
      <c r="A190">
        <v>1220</v>
      </c>
      <c r="B190">
        <f t="shared" si="16"/>
        <v>0</v>
      </c>
      <c r="C190">
        <f t="shared" si="17"/>
        <v>0</v>
      </c>
      <c r="D190">
        <f t="shared" si="18"/>
        <v>0</v>
      </c>
      <c r="E190">
        <f t="shared" si="19"/>
        <v>0</v>
      </c>
      <c r="F190">
        <f t="shared" si="13"/>
        <v>0</v>
      </c>
      <c r="G190">
        <f t="shared" si="14"/>
        <v>0</v>
      </c>
      <c r="I190" s="7">
        <v>1.400575E+19</v>
      </c>
      <c r="M190">
        <v>0</v>
      </c>
      <c r="N190">
        <v>0</v>
      </c>
      <c r="Q190">
        <v>0</v>
      </c>
      <c r="R190">
        <v>0</v>
      </c>
      <c r="U190">
        <v>0</v>
      </c>
      <c r="V190">
        <v>0</v>
      </c>
      <c r="Y190">
        <v>4.2320731231263502E-2</v>
      </c>
      <c r="AA190">
        <v>0</v>
      </c>
    </row>
    <row r="191" spans="1:27" x14ac:dyDescent="0.25">
      <c r="A191">
        <v>1225</v>
      </c>
      <c r="B191">
        <f t="shared" si="16"/>
        <v>0</v>
      </c>
      <c r="C191">
        <f t="shared" si="17"/>
        <v>0</v>
      </c>
      <c r="D191">
        <f t="shared" si="18"/>
        <v>0</v>
      </c>
      <c r="E191">
        <f t="shared" si="19"/>
        <v>0</v>
      </c>
      <c r="F191">
        <f t="shared" si="13"/>
        <v>0</v>
      </c>
      <c r="G191">
        <f t="shared" si="14"/>
        <v>0</v>
      </c>
      <c r="I191" s="7">
        <v>1.417485E+19</v>
      </c>
      <c r="M191">
        <v>0</v>
      </c>
      <c r="N191">
        <v>0</v>
      </c>
      <c r="Q191">
        <v>0</v>
      </c>
      <c r="R191">
        <v>0</v>
      </c>
      <c r="U191">
        <v>0</v>
      </c>
      <c r="V191">
        <v>0</v>
      </c>
      <c r="Y191">
        <v>4.2268213892109899E-2</v>
      </c>
      <c r="AA191">
        <v>0</v>
      </c>
    </row>
    <row r="192" spans="1:27" x14ac:dyDescent="0.25">
      <c r="A192">
        <v>1230</v>
      </c>
      <c r="B192">
        <f t="shared" si="16"/>
        <v>0</v>
      </c>
      <c r="C192">
        <f t="shared" si="17"/>
        <v>0</v>
      </c>
      <c r="D192">
        <f t="shared" si="18"/>
        <v>0</v>
      </c>
      <c r="E192">
        <f t="shared" si="19"/>
        <v>0</v>
      </c>
      <c r="F192">
        <f t="shared" si="13"/>
        <v>0</v>
      </c>
      <c r="G192">
        <f t="shared" si="14"/>
        <v>0</v>
      </c>
      <c r="I192" s="7">
        <v>1.427525E+19</v>
      </c>
      <c r="M192">
        <v>0</v>
      </c>
      <c r="N192">
        <v>0</v>
      </c>
      <c r="Q192">
        <v>0</v>
      </c>
      <c r="R192">
        <v>0</v>
      </c>
      <c r="U192">
        <v>0</v>
      </c>
      <c r="V192">
        <v>0</v>
      </c>
      <c r="Y192">
        <v>4.2215696552956303E-2</v>
      </c>
      <c r="AA192">
        <v>0</v>
      </c>
    </row>
    <row r="193" spans="1:27" x14ac:dyDescent="0.25">
      <c r="A193">
        <v>1235</v>
      </c>
      <c r="B193">
        <f t="shared" si="16"/>
        <v>0</v>
      </c>
      <c r="C193">
        <f t="shared" si="17"/>
        <v>0</v>
      </c>
      <c r="D193">
        <f t="shared" si="18"/>
        <v>0</v>
      </c>
      <c r="E193">
        <f t="shared" si="19"/>
        <v>0</v>
      </c>
      <c r="F193">
        <f t="shared" si="13"/>
        <v>0</v>
      </c>
      <c r="G193">
        <f t="shared" si="14"/>
        <v>0</v>
      </c>
      <c r="I193" s="7">
        <v>1.44498E+19</v>
      </c>
      <c r="M193">
        <v>0</v>
      </c>
      <c r="N193">
        <v>0</v>
      </c>
      <c r="Q193">
        <v>0</v>
      </c>
      <c r="R193">
        <v>0</v>
      </c>
      <c r="U193">
        <v>0</v>
      </c>
      <c r="V193">
        <v>0</v>
      </c>
      <c r="Y193">
        <v>4.21631792138027E-2</v>
      </c>
      <c r="AA193">
        <v>0</v>
      </c>
    </row>
    <row r="194" spans="1:27" x14ac:dyDescent="0.25">
      <c r="A194">
        <v>1240</v>
      </c>
      <c r="B194">
        <f t="shared" si="16"/>
        <v>0</v>
      </c>
      <c r="C194">
        <f t="shared" si="17"/>
        <v>0</v>
      </c>
      <c r="D194">
        <f t="shared" si="18"/>
        <v>0</v>
      </c>
      <c r="E194">
        <f t="shared" si="19"/>
        <v>0</v>
      </c>
      <c r="F194">
        <f t="shared" si="13"/>
        <v>0</v>
      </c>
      <c r="G194">
        <f t="shared" si="14"/>
        <v>0</v>
      </c>
      <c r="I194" s="7">
        <v>1.433285E+19</v>
      </c>
      <c r="M194">
        <v>0</v>
      </c>
      <c r="N194">
        <v>0</v>
      </c>
      <c r="Q194">
        <v>0</v>
      </c>
      <c r="R194">
        <v>0</v>
      </c>
      <c r="U194">
        <v>0</v>
      </c>
      <c r="V194">
        <v>0</v>
      </c>
      <c r="Y194">
        <v>4.2110661874649097E-2</v>
      </c>
      <c r="AA194">
        <v>0</v>
      </c>
    </row>
    <row r="195" spans="1:27" x14ac:dyDescent="0.25">
      <c r="A195">
        <v>1245</v>
      </c>
      <c r="B195">
        <f t="shared" si="16"/>
        <v>0</v>
      </c>
      <c r="C195">
        <f t="shared" si="17"/>
        <v>0</v>
      </c>
      <c r="D195">
        <f t="shared" si="18"/>
        <v>0</v>
      </c>
      <c r="E195">
        <f t="shared" si="19"/>
        <v>0</v>
      </c>
      <c r="F195">
        <f t="shared" ref="F195:F246" si="20">U195</f>
        <v>0</v>
      </c>
      <c r="G195">
        <f t="shared" ref="G195:G246" si="21">V195</f>
        <v>0</v>
      </c>
      <c r="I195" s="7">
        <v>1.425755E+19</v>
      </c>
      <c r="M195">
        <v>0</v>
      </c>
      <c r="N195">
        <v>0</v>
      </c>
      <c r="Q195">
        <v>0</v>
      </c>
      <c r="R195">
        <v>0</v>
      </c>
      <c r="U195">
        <v>0</v>
      </c>
      <c r="V195">
        <v>0</v>
      </c>
      <c r="Y195">
        <v>4.2058144535495501E-2</v>
      </c>
      <c r="AA195">
        <v>0</v>
      </c>
    </row>
    <row r="196" spans="1:27" x14ac:dyDescent="0.25">
      <c r="A196">
        <v>1250</v>
      </c>
      <c r="B196">
        <f t="shared" si="16"/>
        <v>0</v>
      </c>
      <c r="C196">
        <f t="shared" si="17"/>
        <v>0</v>
      </c>
      <c r="D196">
        <f t="shared" si="18"/>
        <v>0</v>
      </c>
      <c r="E196">
        <f t="shared" si="19"/>
        <v>0</v>
      </c>
      <c r="F196">
        <f t="shared" si="20"/>
        <v>0</v>
      </c>
      <c r="G196">
        <f t="shared" si="21"/>
        <v>0</v>
      </c>
      <c r="I196" s="7">
        <v>1.43266E+19</v>
      </c>
      <c r="M196">
        <v>0</v>
      </c>
      <c r="N196">
        <v>0</v>
      </c>
      <c r="Q196">
        <v>0</v>
      </c>
      <c r="R196">
        <v>0</v>
      </c>
      <c r="U196">
        <v>0</v>
      </c>
      <c r="V196">
        <v>0</v>
      </c>
      <c r="Y196">
        <v>4.2005627196341898E-2</v>
      </c>
      <c r="AA196">
        <v>0</v>
      </c>
    </row>
    <row r="197" spans="1:27" x14ac:dyDescent="0.25">
      <c r="A197">
        <v>1255</v>
      </c>
      <c r="B197">
        <f t="shared" si="16"/>
        <v>0</v>
      </c>
      <c r="C197">
        <f t="shared" si="17"/>
        <v>0</v>
      </c>
      <c r="D197">
        <f t="shared" si="18"/>
        <v>0</v>
      </c>
      <c r="E197">
        <f t="shared" si="19"/>
        <v>0</v>
      </c>
      <c r="F197">
        <f t="shared" si="20"/>
        <v>0</v>
      </c>
      <c r="G197">
        <f t="shared" si="21"/>
        <v>0</v>
      </c>
      <c r="I197" s="7">
        <v>1.410765E+19</v>
      </c>
      <c r="M197">
        <v>0</v>
      </c>
      <c r="N197">
        <v>0</v>
      </c>
      <c r="Q197">
        <v>0</v>
      </c>
      <c r="R197">
        <v>0</v>
      </c>
      <c r="U197">
        <v>0</v>
      </c>
      <c r="V197">
        <v>0</v>
      </c>
      <c r="Y197">
        <v>4.1953109857188302E-2</v>
      </c>
      <c r="AA197">
        <v>0</v>
      </c>
    </row>
    <row r="198" spans="1:27" x14ac:dyDescent="0.25">
      <c r="A198">
        <v>1260</v>
      </c>
      <c r="B198">
        <f t="shared" si="16"/>
        <v>0</v>
      </c>
      <c r="C198">
        <f t="shared" si="17"/>
        <v>0</v>
      </c>
      <c r="D198">
        <f t="shared" si="18"/>
        <v>0</v>
      </c>
      <c r="E198">
        <f t="shared" si="19"/>
        <v>0</v>
      </c>
      <c r="F198">
        <f t="shared" si="20"/>
        <v>0</v>
      </c>
      <c r="G198">
        <f t="shared" si="21"/>
        <v>0</v>
      </c>
      <c r="I198" s="7">
        <v>1.35339E+19</v>
      </c>
      <c r="M198">
        <v>0</v>
      </c>
      <c r="N198">
        <v>0</v>
      </c>
      <c r="Q198">
        <v>0</v>
      </c>
      <c r="R198">
        <v>0</v>
      </c>
      <c r="U198">
        <v>0</v>
      </c>
      <c r="V198">
        <v>0</v>
      </c>
      <c r="Y198">
        <v>4.1900592518034699E-2</v>
      </c>
      <c r="AA198">
        <v>0</v>
      </c>
    </row>
    <row r="199" spans="1:27" x14ac:dyDescent="0.25">
      <c r="A199">
        <v>1265</v>
      </c>
      <c r="B199">
        <f t="shared" si="16"/>
        <v>0</v>
      </c>
      <c r="C199">
        <f t="shared" si="17"/>
        <v>0</v>
      </c>
      <c r="D199">
        <f t="shared" si="18"/>
        <v>0</v>
      </c>
      <c r="E199">
        <f t="shared" si="19"/>
        <v>0</v>
      </c>
      <c r="F199">
        <f t="shared" si="20"/>
        <v>0</v>
      </c>
      <c r="G199">
        <f t="shared" si="21"/>
        <v>0</v>
      </c>
      <c r="I199" s="7">
        <v>1.242615E+19</v>
      </c>
      <c r="M199">
        <v>0</v>
      </c>
      <c r="N199">
        <v>0</v>
      </c>
      <c r="Q199">
        <v>0</v>
      </c>
      <c r="R199">
        <v>0</v>
      </c>
      <c r="U199">
        <v>0</v>
      </c>
      <c r="V199">
        <v>0</v>
      </c>
      <c r="Y199">
        <v>4.1848075178881103E-2</v>
      </c>
      <c r="AA199">
        <v>0</v>
      </c>
    </row>
    <row r="200" spans="1:27" x14ac:dyDescent="0.25">
      <c r="A200">
        <v>1270</v>
      </c>
      <c r="B200">
        <f t="shared" si="16"/>
        <v>0</v>
      </c>
      <c r="C200">
        <f t="shared" si="17"/>
        <v>0</v>
      </c>
      <c r="D200">
        <f t="shared" si="18"/>
        <v>0</v>
      </c>
      <c r="E200">
        <f t="shared" si="19"/>
        <v>0</v>
      </c>
      <c r="F200">
        <f t="shared" si="20"/>
        <v>0</v>
      </c>
      <c r="G200">
        <f t="shared" si="21"/>
        <v>0</v>
      </c>
      <c r="I200" s="7">
        <v>1.18563E+19</v>
      </c>
      <c r="M200">
        <v>0</v>
      </c>
      <c r="N200">
        <v>0</v>
      </c>
      <c r="Q200">
        <v>0</v>
      </c>
      <c r="R200">
        <v>0</v>
      </c>
      <c r="U200">
        <v>0</v>
      </c>
      <c r="V200">
        <v>0</v>
      </c>
      <c r="Y200">
        <v>4.17955578397275E-2</v>
      </c>
      <c r="AA200">
        <v>0</v>
      </c>
    </row>
    <row r="201" spans="1:27" x14ac:dyDescent="0.25">
      <c r="A201">
        <v>1275</v>
      </c>
      <c r="B201">
        <f t="shared" si="16"/>
        <v>0</v>
      </c>
      <c r="C201">
        <f t="shared" si="17"/>
        <v>0</v>
      </c>
      <c r="D201">
        <f t="shared" si="18"/>
        <v>0</v>
      </c>
      <c r="E201">
        <f t="shared" si="19"/>
        <v>0</v>
      </c>
      <c r="F201">
        <f t="shared" si="20"/>
        <v>0</v>
      </c>
      <c r="G201">
        <f t="shared" si="21"/>
        <v>0</v>
      </c>
      <c r="I201" s="7">
        <v>1.317785E+19</v>
      </c>
      <c r="M201">
        <v>0</v>
      </c>
      <c r="N201">
        <v>0</v>
      </c>
      <c r="Q201">
        <v>0</v>
      </c>
      <c r="R201">
        <v>0</v>
      </c>
      <c r="U201">
        <v>0</v>
      </c>
      <c r="V201">
        <v>0</v>
      </c>
      <c r="Y201">
        <v>4.1743040500573897E-2</v>
      </c>
      <c r="AA201">
        <v>0</v>
      </c>
    </row>
    <row r="202" spans="1:27" x14ac:dyDescent="0.25">
      <c r="A202">
        <v>1280</v>
      </c>
      <c r="B202">
        <f t="shared" si="16"/>
        <v>0</v>
      </c>
      <c r="C202">
        <f t="shared" si="17"/>
        <v>0</v>
      </c>
      <c r="D202">
        <f t="shared" si="18"/>
        <v>0</v>
      </c>
      <c r="E202">
        <f t="shared" si="19"/>
        <v>0</v>
      </c>
      <c r="F202">
        <f t="shared" si="20"/>
        <v>0</v>
      </c>
      <c r="G202">
        <f t="shared" si="21"/>
        <v>0</v>
      </c>
      <c r="I202" s="7">
        <v>1.352735E+19</v>
      </c>
      <c r="M202">
        <v>0</v>
      </c>
      <c r="N202">
        <v>0</v>
      </c>
      <c r="Q202">
        <v>0</v>
      </c>
      <c r="R202">
        <v>0</v>
      </c>
      <c r="U202">
        <v>0</v>
      </c>
      <c r="V202">
        <v>0</v>
      </c>
      <c r="Y202">
        <v>4.1690523161420301E-2</v>
      </c>
      <c r="AA202">
        <v>0</v>
      </c>
    </row>
    <row r="203" spans="1:27" x14ac:dyDescent="0.25">
      <c r="A203">
        <v>1285</v>
      </c>
      <c r="B203">
        <f t="shared" si="16"/>
        <v>0</v>
      </c>
      <c r="C203">
        <f t="shared" si="17"/>
        <v>0</v>
      </c>
      <c r="D203">
        <f t="shared" si="18"/>
        <v>0</v>
      </c>
      <c r="E203">
        <f t="shared" si="19"/>
        <v>0</v>
      </c>
      <c r="F203">
        <f t="shared" si="20"/>
        <v>0</v>
      </c>
      <c r="G203">
        <f t="shared" si="21"/>
        <v>0</v>
      </c>
      <c r="I203" s="7">
        <v>1.367315E+19</v>
      </c>
      <c r="M203">
        <v>0</v>
      </c>
      <c r="N203">
        <v>0</v>
      </c>
      <c r="Q203">
        <v>0</v>
      </c>
      <c r="R203">
        <v>0</v>
      </c>
      <c r="U203">
        <v>0</v>
      </c>
      <c r="V203">
        <v>0</v>
      </c>
      <c r="Y203">
        <v>4.1638005822266698E-2</v>
      </c>
      <c r="AA203">
        <v>0</v>
      </c>
    </row>
    <row r="204" spans="1:27" x14ac:dyDescent="0.25">
      <c r="A204">
        <v>1290</v>
      </c>
      <c r="B204">
        <f t="shared" si="16"/>
        <v>0</v>
      </c>
      <c r="C204">
        <f t="shared" si="17"/>
        <v>0</v>
      </c>
      <c r="D204">
        <f t="shared" si="18"/>
        <v>0</v>
      </c>
      <c r="E204">
        <f t="shared" si="19"/>
        <v>0</v>
      </c>
      <c r="F204">
        <f t="shared" si="20"/>
        <v>0</v>
      </c>
      <c r="G204">
        <f t="shared" si="21"/>
        <v>0</v>
      </c>
      <c r="I204" s="7">
        <v>1.337345E+19</v>
      </c>
      <c r="M204">
        <v>0</v>
      </c>
      <c r="N204">
        <v>0</v>
      </c>
      <c r="Q204">
        <v>0</v>
      </c>
      <c r="R204">
        <v>0</v>
      </c>
      <c r="U204">
        <v>0</v>
      </c>
      <c r="V204">
        <v>0</v>
      </c>
      <c r="Y204">
        <v>4.1585488483113102E-2</v>
      </c>
      <c r="AA204">
        <v>0</v>
      </c>
    </row>
    <row r="205" spans="1:27" x14ac:dyDescent="0.25">
      <c r="A205">
        <v>1295</v>
      </c>
      <c r="B205">
        <f t="shared" si="16"/>
        <v>0</v>
      </c>
      <c r="C205">
        <f t="shared" si="17"/>
        <v>0</v>
      </c>
      <c r="D205">
        <f t="shared" si="18"/>
        <v>0</v>
      </c>
      <c r="E205">
        <f t="shared" si="19"/>
        <v>0</v>
      </c>
      <c r="F205">
        <f t="shared" si="20"/>
        <v>0</v>
      </c>
      <c r="G205">
        <f t="shared" si="21"/>
        <v>0</v>
      </c>
      <c r="I205" s="7">
        <v>1.30914E+19</v>
      </c>
      <c r="M205">
        <v>0</v>
      </c>
      <c r="N205">
        <v>0</v>
      </c>
      <c r="Q205">
        <v>0</v>
      </c>
      <c r="R205">
        <v>0</v>
      </c>
      <c r="U205">
        <v>0</v>
      </c>
      <c r="V205">
        <v>0</v>
      </c>
      <c r="Y205">
        <v>4.1532971143959499E-2</v>
      </c>
      <c r="AA205">
        <v>0</v>
      </c>
    </row>
    <row r="206" spans="1:27" x14ac:dyDescent="0.25">
      <c r="A206">
        <v>1300</v>
      </c>
      <c r="B206">
        <f t="shared" si="16"/>
        <v>0</v>
      </c>
      <c r="C206">
        <f t="shared" si="17"/>
        <v>0</v>
      </c>
      <c r="D206">
        <f t="shared" si="18"/>
        <v>0</v>
      </c>
      <c r="E206">
        <f t="shared" si="19"/>
        <v>0</v>
      </c>
      <c r="F206">
        <f t="shared" si="20"/>
        <v>0</v>
      </c>
      <c r="G206">
        <f t="shared" si="21"/>
        <v>0</v>
      </c>
      <c r="I206" s="7">
        <v>1.177255E+19</v>
      </c>
      <c r="M206">
        <v>0</v>
      </c>
      <c r="N206">
        <v>0</v>
      </c>
      <c r="Q206">
        <v>0</v>
      </c>
      <c r="R206">
        <v>0</v>
      </c>
      <c r="U206">
        <v>0</v>
      </c>
      <c r="V206">
        <v>0</v>
      </c>
      <c r="Y206">
        <v>4.1480453804805903E-2</v>
      </c>
      <c r="AA206">
        <v>0</v>
      </c>
    </row>
    <row r="207" spans="1:27" x14ac:dyDescent="0.25">
      <c r="A207">
        <v>1305</v>
      </c>
      <c r="B207">
        <f t="shared" si="16"/>
        <v>0</v>
      </c>
      <c r="C207">
        <f t="shared" si="17"/>
        <v>0</v>
      </c>
      <c r="D207">
        <f t="shared" si="18"/>
        <v>0</v>
      </c>
      <c r="E207">
        <f t="shared" si="19"/>
        <v>0</v>
      </c>
      <c r="F207">
        <f t="shared" si="20"/>
        <v>0</v>
      </c>
      <c r="G207">
        <f t="shared" si="21"/>
        <v>0</v>
      </c>
      <c r="I207" s="7">
        <v>1.22323E+19</v>
      </c>
      <c r="M207">
        <v>0</v>
      </c>
      <c r="N207">
        <v>0</v>
      </c>
      <c r="Q207">
        <v>0</v>
      </c>
      <c r="R207">
        <v>0</v>
      </c>
      <c r="U207">
        <v>0</v>
      </c>
      <c r="V207">
        <v>0</v>
      </c>
      <c r="Y207">
        <v>4.14279364656523E-2</v>
      </c>
      <c r="AA207">
        <v>0</v>
      </c>
    </row>
    <row r="208" spans="1:27" x14ac:dyDescent="0.25">
      <c r="A208">
        <v>1310</v>
      </c>
      <c r="B208">
        <f t="shared" si="16"/>
        <v>0</v>
      </c>
      <c r="C208">
        <f t="shared" si="17"/>
        <v>0</v>
      </c>
      <c r="D208">
        <f t="shared" si="18"/>
        <v>0</v>
      </c>
      <c r="E208">
        <f t="shared" si="19"/>
        <v>0</v>
      </c>
      <c r="F208">
        <f t="shared" si="20"/>
        <v>0</v>
      </c>
      <c r="G208">
        <f t="shared" si="21"/>
        <v>0</v>
      </c>
      <c r="I208" s="7">
        <v>1.036375E+19</v>
      </c>
      <c r="M208">
        <v>0</v>
      </c>
      <c r="N208">
        <v>0</v>
      </c>
      <c r="Q208">
        <v>0</v>
      </c>
      <c r="R208">
        <v>0</v>
      </c>
      <c r="U208">
        <v>0</v>
      </c>
      <c r="V208">
        <v>0</v>
      </c>
      <c r="Y208">
        <v>4.1375419126498697E-2</v>
      </c>
      <c r="AA208">
        <v>0</v>
      </c>
    </row>
    <row r="209" spans="1:27" x14ac:dyDescent="0.25">
      <c r="A209">
        <v>1315</v>
      </c>
      <c r="B209">
        <f t="shared" si="16"/>
        <v>0</v>
      </c>
      <c r="C209">
        <f t="shared" si="17"/>
        <v>0</v>
      </c>
      <c r="D209">
        <f t="shared" si="18"/>
        <v>0</v>
      </c>
      <c r="E209">
        <f t="shared" si="19"/>
        <v>0</v>
      </c>
      <c r="F209">
        <f t="shared" si="20"/>
        <v>0</v>
      </c>
      <c r="G209">
        <f t="shared" si="21"/>
        <v>0</v>
      </c>
      <c r="I209" s="7">
        <v>9.597E+18</v>
      </c>
      <c r="M209">
        <v>0</v>
      </c>
      <c r="N209">
        <v>0</v>
      </c>
      <c r="Q209">
        <v>0</v>
      </c>
      <c r="R209">
        <v>0</v>
      </c>
      <c r="U209">
        <v>0</v>
      </c>
      <c r="V209">
        <v>0</v>
      </c>
      <c r="Y209">
        <v>4.1322901787345101E-2</v>
      </c>
      <c r="AA209">
        <v>0</v>
      </c>
    </row>
    <row r="210" spans="1:27" x14ac:dyDescent="0.25">
      <c r="A210">
        <v>1320</v>
      </c>
      <c r="B210">
        <f t="shared" si="16"/>
        <v>0</v>
      </c>
      <c r="C210">
        <f t="shared" si="17"/>
        <v>0</v>
      </c>
      <c r="D210">
        <f t="shared" si="18"/>
        <v>0</v>
      </c>
      <c r="E210">
        <f t="shared" si="19"/>
        <v>0</v>
      </c>
      <c r="F210">
        <f t="shared" si="20"/>
        <v>0</v>
      </c>
      <c r="G210">
        <f t="shared" si="21"/>
        <v>0</v>
      </c>
      <c r="I210" s="7">
        <v>8.77435E+18</v>
      </c>
      <c r="M210">
        <v>0</v>
      </c>
      <c r="N210">
        <v>0</v>
      </c>
      <c r="Q210">
        <v>0</v>
      </c>
      <c r="R210">
        <v>0</v>
      </c>
      <c r="U210">
        <v>0</v>
      </c>
      <c r="V210">
        <v>0</v>
      </c>
      <c r="Y210">
        <v>4.1270384448191498E-2</v>
      </c>
      <c r="AA210">
        <v>0</v>
      </c>
    </row>
    <row r="211" spans="1:27" x14ac:dyDescent="0.25">
      <c r="A211">
        <v>1325</v>
      </c>
      <c r="B211">
        <f t="shared" si="16"/>
        <v>0</v>
      </c>
      <c r="C211">
        <f t="shared" si="17"/>
        <v>0</v>
      </c>
      <c r="D211">
        <f t="shared" si="18"/>
        <v>0</v>
      </c>
      <c r="E211">
        <f t="shared" si="19"/>
        <v>0</v>
      </c>
      <c r="F211">
        <f t="shared" si="20"/>
        <v>0</v>
      </c>
      <c r="G211">
        <f t="shared" si="21"/>
        <v>0</v>
      </c>
      <c r="I211" s="7">
        <v>1.028245E+19</v>
      </c>
      <c r="M211">
        <v>0</v>
      </c>
      <c r="N211">
        <v>0</v>
      </c>
      <c r="Q211">
        <v>0</v>
      </c>
      <c r="R211">
        <v>0</v>
      </c>
      <c r="U211">
        <v>0</v>
      </c>
      <c r="V211">
        <v>0</v>
      </c>
      <c r="Y211">
        <v>4.1217867109037902E-2</v>
      </c>
      <c r="AA211">
        <v>0</v>
      </c>
    </row>
    <row r="212" spans="1:27" x14ac:dyDescent="0.25">
      <c r="A212">
        <v>1330</v>
      </c>
      <c r="B212">
        <f t="shared" si="16"/>
        <v>0</v>
      </c>
      <c r="C212">
        <f t="shared" si="17"/>
        <v>0</v>
      </c>
      <c r="D212">
        <f t="shared" si="18"/>
        <v>0</v>
      </c>
      <c r="E212">
        <f t="shared" si="19"/>
        <v>0</v>
      </c>
      <c r="F212">
        <f t="shared" si="20"/>
        <v>0</v>
      </c>
      <c r="G212">
        <f t="shared" si="21"/>
        <v>0</v>
      </c>
      <c r="I212" s="7">
        <v>7.08855E+18</v>
      </c>
      <c r="M212">
        <v>0</v>
      </c>
      <c r="N212">
        <v>0</v>
      </c>
      <c r="Q212">
        <v>0</v>
      </c>
      <c r="R212">
        <v>0</v>
      </c>
      <c r="U212">
        <v>0</v>
      </c>
      <c r="V212">
        <v>0</v>
      </c>
      <c r="Y212">
        <v>4.1165349769884202E-2</v>
      </c>
      <c r="AA212">
        <v>0</v>
      </c>
    </row>
    <row r="213" spans="1:27" x14ac:dyDescent="0.25">
      <c r="A213">
        <v>1335</v>
      </c>
      <c r="B213">
        <f t="shared" si="16"/>
        <v>0</v>
      </c>
      <c r="C213">
        <f t="shared" si="17"/>
        <v>0</v>
      </c>
      <c r="D213">
        <f t="shared" si="18"/>
        <v>0</v>
      </c>
      <c r="E213">
        <f t="shared" si="19"/>
        <v>0</v>
      </c>
      <c r="F213">
        <f t="shared" si="20"/>
        <v>0</v>
      </c>
      <c r="G213">
        <f t="shared" si="21"/>
        <v>0</v>
      </c>
      <c r="I213" s="7">
        <v>7.2957E+18</v>
      </c>
      <c r="M213">
        <v>0</v>
      </c>
      <c r="N213">
        <v>0</v>
      </c>
      <c r="Q213">
        <v>0</v>
      </c>
      <c r="R213">
        <v>0</v>
      </c>
      <c r="U213">
        <v>0</v>
      </c>
      <c r="V213">
        <v>0</v>
      </c>
      <c r="Y213">
        <v>4.1112832430730599E-2</v>
      </c>
      <c r="AA213">
        <v>0</v>
      </c>
    </row>
    <row r="214" spans="1:27" x14ac:dyDescent="0.25">
      <c r="A214">
        <v>1340</v>
      </c>
      <c r="B214">
        <f t="shared" si="16"/>
        <v>0</v>
      </c>
      <c r="C214">
        <f t="shared" si="17"/>
        <v>0</v>
      </c>
      <c r="D214">
        <f t="shared" si="18"/>
        <v>0</v>
      </c>
      <c r="E214">
        <f t="shared" si="19"/>
        <v>0</v>
      </c>
      <c r="F214">
        <f t="shared" si="20"/>
        <v>0</v>
      </c>
      <c r="G214">
        <f t="shared" si="21"/>
        <v>0</v>
      </c>
      <c r="I214" s="7">
        <v>5.70505E+18</v>
      </c>
      <c r="M214">
        <v>0</v>
      </c>
      <c r="N214">
        <v>0</v>
      </c>
      <c r="Q214">
        <v>0</v>
      </c>
      <c r="R214">
        <v>0</v>
      </c>
      <c r="U214">
        <v>0</v>
      </c>
      <c r="V214">
        <v>0</v>
      </c>
      <c r="Y214">
        <v>4.1060315091577003E-2</v>
      </c>
      <c r="AA214">
        <v>0</v>
      </c>
    </row>
    <row r="215" spans="1:27" x14ac:dyDescent="0.25">
      <c r="A215">
        <v>1345</v>
      </c>
      <c r="B215">
        <f t="shared" si="16"/>
        <v>0</v>
      </c>
      <c r="C215">
        <f t="shared" si="17"/>
        <v>0</v>
      </c>
      <c r="D215">
        <f t="shared" si="18"/>
        <v>0</v>
      </c>
      <c r="E215">
        <f t="shared" si="19"/>
        <v>0</v>
      </c>
      <c r="F215">
        <f t="shared" si="20"/>
        <v>0</v>
      </c>
      <c r="G215">
        <f t="shared" si="21"/>
        <v>0</v>
      </c>
      <c r="I215" s="7">
        <v>3.330065E+18</v>
      </c>
      <c r="M215">
        <v>0</v>
      </c>
      <c r="N215">
        <v>0</v>
      </c>
      <c r="Q215">
        <v>0</v>
      </c>
      <c r="R215">
        <v>0</v>
      </c>
      <c r="U215">
        <v>0</v>
      </c>
      <c r="V215">
        <v>0</v>
      </c>
      <c r="Y215">
        <v>4.10077977524234E-2</v>
      </c>
      <c r="AA215">
        <v>0</v>
      </c>
    </row>
    <row r="216" spans="1:27" x14ac:dyDescent="0.25">
      <c r="A216">
        <v>1350</v>
      </c>
      <c r="B216">
        <f t="shared" si="16"/>
        <v>0</v>
      </c>
      <c r="C216">
        <f t="shared" si="17"/>
        <v>0</v>
      </c>
      <c r="D216">
        <f t="shared" si="18"/>
        <v>0</v>
      </c>
      <c r="E216">
        <f t="shared" si="19"/>
        <v>0</v>
      </c>
      <c r="F216">
        <f t="shared" si="20"/>
        <v>0</v>
      </c>
      <c r="G216">
        <f t="shared" si="21"/>
        <v>0</v>
      </c>
      <c r="I216" s="7">
        <v>4.95381E+17</v>
      </c>
      <c r="M216">
        <v>0</v>
      </c>
      <c r="N216">
        <v>0</v>
      </c>
      <c r="Q216">
        <v>0</v>
      </c>
      <c r="R216">
        <v>0</v>
      </c>
      <c r="U216">
        <v>0</v>
      </c>
      <c r="V216">
        <v>0</v>
      </c>
      <c r="Y216">
        <v>4.0955280413269797E-2</v>
      </c>
      <c r="AA216">
        <v>0</v>
      </c>
    </row>
    <row r="217" spans="1:27" x14ac:dyDescent="0.25">
      <c r="A217">
        <v>1355</v>
      </c>
      <c r="B217">
        <f t="shared" si="16"/>
        <v>0</v>
      </c>
      <c r="C217">
        <f t="shared" si="17"/>
        <v>0</v>
      </c>
      <c r="D217">
        <f t="shared" si="18"/>
        <v>0</v>
      </c>
      <c r="E217">
        <f t="shared" si="19"/>
        <v>0</v>
      </c>
      <c r="F217">
        <f t="shared" si="20"/>
        <v>0</v>
      </c>
      <c r="G217">
        <f t="shared" si="21"/>
        <v>0</v>
      </c>
      <c r="I217">
        <v>1278190000000000</v>
      </c>
      <c r="M217">
        <v>0</v>
      </c>
      <c r="N217">
        <v>0</v>
      </c>
      <c r="Q217">
        <v>0</v>
      </c>
      <c r="R217">
        <v>0</v>
      </c>
      <c r="U217">
        <v>0</v>
      </c>
      <c r="V217">
        <v>0</v>
      </c>
      <c r="Y217">
        <v>4.0902763074116201E-2</v>
      </c>
      <c r="AA217">
        <v>0</v>
      </c>
    </row>
    <row r="218" spans="1:27" x14ac:dyDescent="0.25">
      <c r="A218">
        <v>1360</v>
      </c>
      <c r="B218">
        <f t="shared" si="16"/>
        <v>0</v>
      </c>
      <c r="C218">
        <f t="shared" si="17"/>
        <v>0</v>
      </c>
      <c r="D218">
        <f t="shared" si="18"/>
        <v>0</v>
      </c>
      <c r="E218">
        <f t="shared" si="19"/>
        <v>0</v>
      </c>
      <c r="F218">
        <f t="shared" si="20"/>
        <v>0</v>
      </c>
      <c r="G218">
        <f t="shared" si="21"/>
        <v>0</v>
      </c>
      <c r="I218">
        <v>0</v>
      </c>
      <c r="M218">
        <v>0</v>
      </c>
      <c r="N218">
        <v>0</v>
      </c>
      <c r="Q218">
        <v>0</v>
      </c>
      <c r="R218">
        <v>0</v>
      </c>
      <c r="U218">
        <v>0</v>
      </c>
      <c r="V218">
        <v>0</v>
      </c>
      <c r="Y218">
        <v>4.0850245734962598E-2</v>
      </c>
      <c r="AA218">
        <v>0</v>
      </c>
    </row>
    <row r="219" spans="1:27" x14ac:dyDescent="0.25">
      <c r="A219">
        <v>1365</v>
      </c>
      <c r="B219">
        <f t="shared" si="16"/>
        <v>0</v>
      </c>
      <c r="C219">
        <f t="shared" si="17"/>
        <v>0</v>
      </c>
      <c r="D219">
        <f t="shared" si="18"/>
        <v>0</v>
      </c>
      <c r="E219">
        <f t="shared" si="19"/>
        <v>0</v>
      </c>
      <c r="F219">
        <f t="shared" si="20"/>
        <v>0</v>
      </c>
      <c r="G219">
        <f t="shared" si="21"/>
        <v>0</v>
      </c>
      <c r="I219">
        <v>0</v>
      </c>
      <c r="M219">
        <v>0</v>
      </c>
      <c r="N219">
        <v>0</v>
      </c>
      <c r="Q219">
        <v>0</v>
      </c>
      <c r="R219">
        <v>0</v>
      </c>
      <c r="U219">
        <v>0</v>
      </c>
      <c r="V219">
        <v>0</v>
      </c>
      <c r="Y219">
        <v>4.0797728395809002E-2</v>
      </c>
      <c r="AA219">
        <v>0</v>
      </c>
    </row>
    <row r="220" spans="1:27" x14ac:dyDescent="0.25">
      <c r="A220">
        <v>1370</v>
      </c>
      <c r="B220">
        <f t="shared" si="16"/>
        <v>0</v>
      </c>
      <c r="C220">
        <f t="shared" si="17"/>
        <v>0</v>
      </c>
      <c r="D220">
        <f t="shared" si="18"/>
        <v>0</v>
      </c>
      <c r="E220">
        <f t="shared" si="19"/>
        <v>0</v>
      </c>
      <c r="F220">
        <f t="shared" si="20"/>
        <v>0</v>
      </c>
      <c r="G220">
        <f t="shared" si="21"/>
        <v>0</v>
      </c>
      <c r="I220">
        <v>0</v>
      </c>
      <c r="M220">
        <v>0</v>
      </c>
      <c r="N220">
        <v>0</v>
      </c>
      <c r="Q220">
        <v>0</v>
      </c>
      <c r="R220">
        <v>0</v>
      </c>
      <c r="U220">
        <v>0</v>
      </c>
      <c r="V220">
        <v>0</v>
      </c>
      <c r="Y220">
        <v>4.0745211056655399E-2</v>
      </c>
      <c r="AA220">
        <v>0</v>
      </c>
    </row>
    <row r="221" spans="1:27" x14ac:dyDescent="0.25">
      <c r="A221">
        <v>1375</v>
      </c>
      <c r="B221">
        <f t="shared" si="16"/>
        <v>0</v>
      </c>
      <c r="C221">
        <f t="shared" si="17"/>
        <v>0</v>
      </c>
      <c r="D221">
        <f t="shared" si="18"/>
        <v>0</v>
      </c>
      <c r="E221">
        <f t="shared" si="19"/>
        <v>0</v>
      </c>
      <c r="F221">
        <f t="shared" si="20"/>
        <v>0</v>
      </c>
      <c r="G221">
        <f t="shared" si="21"/>
        <v>0</v>
      </c>
      <c r="I221">
        <v>9944100000000000</v>
      </c>
      <c r="M221">
        <v>0</v>
      </c>
      <c r="N221">
        <v>0</v>
      </c>
      <c r="Q221">
        <v>0</v>
      </c>
      <c r="R221">
        <v>0</v>
      </c>
      <c r="U221">
        <v>0</v>
      </c>
      <c r="V221">
        <v>0</v>
      </c>
      <c r="Y221">
        <v>4.0692693717501803E-2</v>
      </c>
      <c r="AA221">
        <v>0</v>
      </c>
    </row>
    <row r="222" spans="1:27" x14ac:dyDescent="0.25">
      <c r="A222">
        <v>1380</v>
      </c>
      <c r="B222">
        <f t="shared" si="16"/>
        <v>0</v>
      </c>
      <c r="C222">
        <f t="shared" si="17"/>
        <v>0</v>
      </c>
      <c r="D222">
        <f t="shared" si="18"/>
        <v>0</v>
      </c>
      <c r="E222">
        <f t="shared" si="19"/>
        <v>0</v>
      </c>
      <c r="F222">
        <f t="shared" si="20"/>
        <v>0</v>
      </c>
      <c r="G222">
        <f t="shared" si="21"/>
        <v>0</v>
      </c>
      <c r="I222">
        <v>3037469900800000</v>
      </c>
      <c r="M222">
        <v>0</v>
      </c>
      <c r="N222">
        <v>0</v>
      </c>
      <c r="Q222">
        <v>0</v>
      </c>
      <c r="R222">
        <v>0</v>
      </c>
      <c r="U222">
        <v>0</v>
      </c>
      <c r="V222">
        <v>0</v>
      </c>
      <c r="Y222">
        <v>4.06401763783482E-2</v>
      </c>
      <c r="AA222">
        <v>0</v>
      </c>
    </row>
    <row r="223" spans="1:27" x14ac:dyDescent="0.25">
      <c r="A223">
        <v>1385</v>
      </c>
      <c r="B223">
        <f t="shared" si="16"/>
        <v>0</v>
      </c>
      <c r="C223">
        <f t="shared" si="17"/>
        <v>0</v>
      </c>
      <c r="D223">
        <f t="shared" si="18"/>
        <v>0</v>
      </c>
      <c r="E223">
        <f t="shared" si="19"/>
        <v>0</v>
      </c>
      <c r="F223">
        <f t="shared" si="20"/>
        <v>0</v>
      </c>
      <c r="G223">
        <f t="shared" si="21"/>
        <v>0</v>
      </c>
      <c r="I223">
        <v>0</v>
      </c>
      <c r="M223">
        <v>0</v>
      </c>
      <c r="N223">
        <v>0</v>
      </c>
      <c r="Q223">
        <v>0</v>
      </c>
      <c r="R223">
        <v>0</v>
      </c>
      <c r="U223">
        <v>0</v>
      </c>
      <c r="V223">
        <v>0</v>
      </c>
      <c r="Y223">
        <v>4.0587659039194597E-2</v>
      </c>
      <c r="AA223">
        <v>0</v>
      </c>
    </row>
    <row r="224" spans="1:27" x14ac:dyDescent="0.25">
      <c r="A224">
        <v>1390</v>
      </c>
      <c r="B224">
        <f t="shared" si="16"/>
        <v>0</v>
      </c>
      <c r="C224">
        <f t="shared" si="17"/>
        <v>0</v>
      </c>
      <c r="D224">
        <f t="shared" si="18"/>
        <v>0</v>
      </c>
      <c r="E224">
        <f t="shared" si="19"/>
        <v>0</v>
      </c>
      <c r="F224">
        <f t="shared" si="20"/>
        <v>0</v>
      </c>
      <c r="G224">
        <f t="shared" si="21"/>
        <v>0</v>
      </c>
      <c r="I224" s="7">
        <v>1.70457E+16</v>
      </c>
      <c r="M224">
        <v>0</v>
      </c>
      <c r="N224">
        <v>0</v>
      </c>
      <c r="Q224">
        <v>0</v>
      </c>
      <c r="R224">
        <v>0</v>
      </c>
      <c r="U224">
        <v>0</v>
      </c>
      <c r="V224">
        <v>0</v>
      </c>
      <c r="Y224">
        <v>4.0535141700041001E-2</v>
      </c>
      <c r="AA224">
        <v>0</v>
      </c>
    </row>
    <row r="225" spans="1:27" x14ac:dyDescent="0.25">
      <c r="A225">
        <v>1395</v>
      </c>
      <c r="B225">
        <f t="shared" si="16"/>
        <v>0</v>
      </c>
      <c r="C225">
        <f t="shared" si="17"/>
        <v>0</v>
      </c>
      <c r="D225">
        <f t="shared" si="18"/>
        <v>0</v>
      </c>
      <c r="E225">
        <f t="shared" si="19"/>
        <v>0</v>
      </c>
      <c r="F225">
        <f t="shared" si="20"/>
        <v>0</v>
      </c>
      <c r="G225">
        <f t="shared" si="21"/>
        <v>0</v>
      </c>
      <c r="I225">
        <v>438640848000000</v>
      </c>
      <c r="M225">
        <v>0</v>
      </c>
      <c r="N225">
        <v>0</v>
      </c>
      <c r="Q225">
        <v>0</v>
      </c>
      <c r="R225">
        <v>0</v>
      </c>
      <c r="U225">
        <v>0</v>
      </c>
      <c r="V225">
        <v>0</v>
      </c>
      <c r="Y225">
        <v>4.0482624360887398E-2</v>
      </c>
      <c r="AA225">
        <v>0</v>
      </c>
    </row>
    <row r="226" spans="1:27" x14ac:dyDescent="0.25">
      <c r="A226">
        <v>1400</v>
      </c>
      <c r="B226">
        <f t="shared" si="16"/>
        <v>0</v>
      </c>
      <c r="C226">
        <f t="shared" si="17"/>
        <v>0</v>
      </c>
      <c r="D226">
        <f t="shared" si="18"/>
        <v>0</v>
      </c>
      <c r="E226">
        <f t="shared" si="19"/>
        <v>0</v>
      </c>
      <c r="F226">
        <f t="shared" si="20"/>
        <v>0</v>
      </c>
      <c r="G226">
        <f t="shared" si="21"/>
        <v>0</v>
      </c>
      <c r="I226">
        <v>3521704249600000</v>
      </c>
      <c r="M226">
        <v>0</v>
      </c>
      <c r="N226">
        <v>0</v>
      </c>
      <c r="Q226">
        <v>0</v>
      </c>
      <c r="R226">
        <v>0</v>
      </c>
      <c r="U226">
        <v>0</v>
      </c>
      <c r="V226">
        <v>0</v>
      </c>
      <c r="Y226">
        <v>4.0430107021733802E-2</v>
      </c>
      <c r="AA226">
        <v>0</v>
      </c>
    </row>
    <row r="227" spans="1:27" x14ac:dyDescent="0.25">
      <c r="A227">
        <v>1405</v>
      </c>
      <c r="B227">
        <f t="shared" si="16"/>
        <v>0</v>
      </c>
      <c r="C227">
        <f t="shared" si="17"/>
        <v>0</v>
      </c>
      <c r="D227">
        <f t="shared" si="18"/>
        <v>0</v>
      </c>
      <c r="E227">
        <f t="shared" si="19"/>
        <v>0</v>
      </c>
      <c r="F227">
        <f t="shared" si="20"/>
        <v>0</v>
      </c>
      <c r="G227">
        <f t="shared" si="21"/>
        <v>0</v>
      </c>
      <c r="I227" s="7">
        <v>1.19282E+16</v>
      </c>
      <c r="M227">
        <v>0</v>
      </c>
      <c r="N227">
        <v>0</v>
      </c>
      <c r="Q227">
        <v>0</v>
      </c>
      <c r="R227">
        <v>0</v>
      </c>
      <c r="U227">
        <v>0</v>
      </c>
      <c r="V227">
        <v>0</v>
      </c>
      <c r="Y227">
        <v>4.0377589682580199E-2</v>
      </c>
      <c r="AA227">
        <v>0</v>
      </c>
    </row>
    <row r="228" spans="1:27" x14ac:dyDescent="0.25">
      <c r="A228">
        <v>1410</v>
      </c>
      <c r="B228">
        <f t="shared" si="16"/>
        <v>0</v>
      </c>
      <c r="C228">
        <f t="shared" si="17"/>
        <v>0</v>
      </c>
      <c r="D228">
        <f t="shared" si="18"/>
        <v>0</v>
      </c>
      <c r="E228">
        <f t="shared" si="19"/>
        <v>0</v>
      </c>
      <c r="F228">
        <f t="shared" si="20"/>
        <v>0</v>
      </c>
      <c r="G228">
        <f t="shared" si="21"/>
        <v>0</v>
      </c>
      <c r="I228" s="7">
        <v>2.527135E+16</v>
      </c>
      <c r="M228">
        <v>0</v>
      </c>
      <c r="N228">
        <v>0</v>
      </c>
      <c r="Q228">
        <v>0</v>
      </c>
      <c r="R228">
        <v>0</v>
      </c>
      <c r="U228">
        <v>0</v>
      </c>
      <c r="V228">
        <v>0</v>
      </c>
      <c r="Y228">
        <v>4.0325072343426603E-2</v>
      </c>
      <c r="AA228">
        <v>0</v>
      </c>
    </row>
    <row r="229" spans="1:27" x14ac:dyDescent="0.25">
      <c r="A229">
        <v>1415</v>
      </c>
      <c r="B229">
        <f t="shared" si="16"/>
        <v>0</v>
      </c>
      <c r="C229">
        <f t="shared" si="17"/>
        <v>0</v>
      </c>
      <c r="D229">
        <f t="shared" si="18"/>
        <v>0</v>
      </c>
      <c r="E229">
        <f t="shared" si="19"/>
        <v>0</v>
      </c>
      <c r="F229">
        <f t="shared" si="20"/>
        <v>0</v>
      </c>
      <c r="G229">
        <f t="shared" si="21"/>
        <v>0</v>
      </c>
      <c r="I229" s="7">
        <v>1.65069E+17</v>
      </c>
      <c r="M229">
        <v>0</v>
      </c>
      <c r="N229">
        <v>0</v>
      </c>
      <c r="Q229">
        <v>0</v>
      </c>
      <c r="R229">
        <v>0</v>
      </c>
      <c r="U229">
        <v>0</v>
      </c>
      <c r="V229">
        <v>0</v>
      </c>
      <c r="Y229">
        <v>4.0272555004273E-2</v>
      </c>
      <c r="AA229">
        <v>0</v>
      </c>
    </row>
    <row r="230" spans="1:27" x14ac:dyDescent="0.25">
      <c r="A230">
        <v>1420</v>
      </c>
      <c r="B230">
        <f t="shared" si="16"/>
        <v>0</v>
      </c>
      <c r="C230">
        <f t="shared" si="17"/>
        <v>0</v>
      </c>
      <c r="D230">
        <f t="shared" si="18"/>
        <v>0</v>
      </c>
      <c r="E230">
        <f t="shared" si="19"/>
        <v>0</v>
      </c>
      <c r="F230">
        <f t="shared" si="20"/>
        <v>0</v>
      </c>
      <c r="G230">
        <f t="shared" si="21"/>
        <v>0</v>
      </c>
      <c r="I230" s="7">
        <v>2.69687E+17</v>
      </c>
      <c r="M230">
        <v>0</v>
      </c>
      <c r="N230">
        <v>0</v>
      </c>
      <c r="Q230">
        <v>0</v>
      </c>
      <c r="R230">
        <v>0</v>
      </c>
      <c r="U230">
        <v>0</v>
      </c>
      <c r="V230">
        <v>0</v>
      </c>
      <c r="Y230">
        <v>4.0220037665119397E-2</v>
      </c>
      <c r="AA230">
        <v>0</v>
      </c>
    </row>
    <row r="231" spans="1:27" x14ac:dyDescent="0.25">
      <c r="A231">
        <v>1425</v>
      </c>
      <c r="B231">
        <f t="shared" si="16"/>
        <v>0</v>
      </c>
      <c r="C231">
        <f t="shared" si="17"/>
        <v>0</v>
      </c>
      <c r="D231">
        <f t="shared" si="18"/>
        <v>0</v>
      </c>
      <c r="E231">
        <f t="shared" si="19"/>
        <v>0</v>
      </c>
      <c r="F231">
        <f t="shared" si="20"/>
        <v>0</v>
      </c>
      <c r="G231">
        <f t="shared" si="21"/>
        <v>0</v>
      </c>
      <c r="I231" s="7">
        <v>8.9346E+17</v>
      </c>
      <c r="M231">
        <v>0</v>
      </c>
      <c r="N231">
        <v>0</v>
      </c>
      <c r="Q231">
        <v>0</v>
      </c>
      <c r="R231">
        <v>0</v>
      </c>
      <c r="U231">
        <v>0</v>
      </c>
      <c r="V231">
        <v>0</v>
      </c>
      <c r="Y231">
        <v>4.0167520325965801E-2</v>
      </c>
      <c r="AA231">
        <v>0</v>
      </c>
    </row>
    <row r="232" spans="1:27" x14ac:dyDescent="0.25">
      <c r="A232">
        <v>1430</v>
      </c>
      <c r="B232">
        <f t="shared" si="16"/>
        <v>0</v>
      </c>
      <c r="C232">
        <f t="shared" si="17"/>
        <v>0</v>
      </c>
      <c r="D232">
        <f t="shared" si="18"/>
        <v>0</v>
      </c>
      <c r="E232">
        <f t="shared" si="19"/>
        <v>0</v>
      </c>
      <c r="F232">
        <f t="shared" si="20"/>
        <v>0</v>
      </c>
      <c r="G232">
        <f t="shared" si="21"/>
        <v>0</v>
      </c>
      <c r="I232" s="7">
        <v>2.051735E+18</v>
      </c>
      <c r="M232">
        <v>0</v>
      </c>
      <c r="N232">
        <v>0</v>
      </c>
      <c r="Q232">
        <v>0</v>
      </c>
      <c r="R232">
        <v>0</v>
      </c>
      <c r="U232">
        <v>0</v>
      </c>
      <c r="V232">
        <v>0</v>
      </c>
      <c r="Y232">
        <v>4.0115002986812198E-2</v>
      </c>
      <c r="AA232">
        <v>0</v>
      </c>
    </row>
    <row r="233" spans="1:27" x14ac:dyDescent="0.25">
      <c r="A233">
        <v>1435</v>
      </c>
      <c r="B233">
        <f t="shared" si="16"/>
        <v>0</v>
      </c>
      <c r="C233">
        <f t="shared" si="17"/>
        <v>0</v>
      </c>
      <c r="D233">
        <f t="shared" si="18"/>
        <v>0</v>
      </c>
      <c r="E233">
        <f t="shared" si="19"/>
        <v>0</v>
      </c>
      <c r="F233">
        <f t="shared" si="20"/>
        <v>0</v>
      </c>
      <c r="G233">
        <f t="shared" si="21"/>
        <v>0</v>
      </c>
      <c r="I233" s="7">
        <v>8.46035E+17</v>
      </c>
      <c r="M233">
        <v>0</v>
      </c>
      <c r="N233">
        <v>0</v>
      </c>
      <c r="Q233">
        <v>0</v>
      </c>
      <c r="R233">
        <v>0</v>
      </c>
      <c r="U233">
        <v>0</v>
      </c>
      <c r="V233">
        <v>0</v>
      </c>
      <c r="Y233">
        <v>4.0062485647658602E-2</v>
      </c>
      <c r="AA233">
        <v>0</v>
      </c>
    </row>
    <row r="234" spans="1:27" x14ac:dyDescent="0.25">
      <c r="A234">
        <v>1440</v>
      </c>
      <c r="B234">
        <f t="shared" si="16"/>
        <v>0</v>
      </c>
      <c r="C234">
        <f t="shared" si="17"/>
        <v>0</v>
      </c>
      <c r="D234">
        <f t="shared" si="18"/>
        <v>0</v>
      </c>
      <c r="E234">
        <f t="shared" si="19"/>
        <v>0</v>
      </c>
      <c r="F234">
        <f t="shared" si="20"/>
        <v>0</v>
      </c>
      <c r="G234">
        <f t="shared" si="21"/>
        <v>0</v>
      </c>
      <c r="I234" s="7">
        <v>1.44712E+18</v>
      </c>
      <c r="M234">
        <v>0</v>
      </c>
      <c r="N234">
        <v>0</v>
      </c>
      <c r="Q234">
        <v>0</v>
      </c>
      <c r="R234">
        <v>0</v>
      </c>
      <c r="U234">
        <v>0</v>
      </c>
      <c r="V234">
        <v>0</v>
      </c>
      <c r="Y234">
        <v>4.0009968308504999E-2</v>
      </c>
      <c r="AA234">
        <v>0</v>
      </c>
    </row>
    <row r="235" spans="1:27" x14ac:dyDescent="0.25">
      <c r="A235">
        <v>1445</v>
      </c>
      <c r="B235">
        <f t="shared" si="16"/>
        <v>0</v>
      </c>
      <c r="C235">
        <f t="shared" si="17"/>
        <v>0</v>
      </c>
      <c r="D235">
        <f t="shared" si="18"/>
        <v>0</v>
      </c>
      <c r="E235">
        <f t="shared" si="19"/>
        <v>0</v>
      </c>
      <c r="F235">
        <f t="shared" si="20"/>
        <v>0</v>
      </c>
      <c r="G235">
        <f t="shared" si="21"/>
        <v>0</v>
      </c>
      <c r="I235" s="7">
        <v>1.736575E+18</v>
      </c>
      <c r="M235">
        <v>0</v>
      </c>
      <c r="N235">
        <v>0</v>
      </c>
      <c r="Q235">
        <v>0</v>
      </c>
      <c r="R235">
        <v>0</v>
      </c>
      <c r="U235">
        <v>0</v>
      </c>
      <c r="V235">
        <v>0</v>
      </c>
      <c r="Y235">
        <v>3.9957450969351299E-2</v>
      </c>
      <c r="AA235">
        <v>0</v>
      </c>
    </row>
    <row r="236" spans="1:27" x14ac:dyDescent="0.25">
      <c r="A236">
        <v>1450</v>
      </c>
      <c r="B236">
        <f t="shared" si="16"/>
        <v>0</v>
      </c>
      <c r="C236">
        <f t="shared" si="17"/>
        <v>0</v>
      </c>
      <c r="D236">
        <f t="shared" si="18"/>
        <v>0</v>
      </c>
      <c r="E236">
        <f t="shared" si="19"/>
        <v>0</v>
      </c>
      <c r="F236">
        <f t="shared" si="20"/>
        <v>0</v>
      </c>
      <c r="G236">
        <f t="shared" si="21"/>
        <v>0</v>
      </c>
      <c r="I236" s="7">
        <v>1.26294E+18</v>
      </c>
      <c r="M236">
        <v>0</v>
      </c>
      <c r="N236">
        <v>0</v>
      </c>
      <c r="Q236">
        <v>0</v>
      </c>
      <c r="R236">
        <v>0</v>
      </c>
      <c r="U236">
        <v>0</v>
      </c>
      <c r="V236">
        <v>0</v>
      </c>
      <c r="Y236">
        <v>3.9904933630197703E-2</v>
      </c>
      <c r="AA236">
        <v>0</v>
      </c>
    </row>
    <row r="237" spans="1:27" x14ac:dyDescent="0.25">
      <c r="A237">
        <v>1455</v>
      </c>
      <c r="B237">
        <f t="shared" si="16"/>
        <v>0</v>
      </c>
      <c r="C237">
        <f t="shared" si="17"/>
        <v>0</v>
      </c>
      <c r="D237">
        <f t="shared" si="18"/>
        <v>0</v>
      </c>
      <c r="E237">
        <f t="shared" si="19"/>
        <v>0</v>
      </c>
      <c r="F237">
        <f t="shared" si="20"/>
        <v>0</v>
      </c>
      <c r="G237">
        <f t="shared" si="21"/>
        <v>0</v>
      </c>
      <c r="I237" s="7">
        <v>2.84249E+18</v>
      </c>
      <c r="M237">
        <v>0</v>
      </c>
      <c r="N237">
        <v>0</v>
      </c>
      <c r="Q237">
        <v>0</v>
      </c>
      <c r="R237">
        <v>0</v>
      </c>
      <c r="U237">
        <v>0</v>
      </c>
      <c r="V237">
        <v>0</v>
      </c>
      <c r="Y237">
        <v>3.98524162910441E-2</v>
      </c>
      <c r="AA237">
        <v>0</v>
      </c>
    </row>
    <row r="238" spans="1:27" x14ac:dyDescent="0.25">
      <c r="A238">
        <v>1460</v>
      </c>
      <c r="B238">
        <f t="shared" si="16"/>
        <v>0</v>
      </c>
      <c r="C238">
        <f t="shared" si="17"/>
        <v>0</v>
      </c>
      <c r="D238">
        <f t="shared" si="18"/>
        <v>0</v>
      </c>
      <c r="E238">
        <f t="shared" si="19"/>
        <v>0</v>
      </c>
      <c r="F238">
        <f t="shared" si="20"/>
        <v>0</v>
      </c>
      <c r="G238">
        <f t="shared" si="21"/>
        <v>0</v>
      </c>
      <c r="I238" s="7">
        <v>3.508285E+18</v>
      </c>
      <c r="M238">
        <v>0</v>
      </c>
      <c r="N238">
        <v>0</v>
      </c>
      <c r="Q238">
        <v>0</v>
      </c>
      <c r="R238">
        <v>0</v>
      </c>
      <c r="U238">
        <v>0</v>
      </c>
      <c r="V238">
        <v>0</v>
      </c>
      <c r="Y238">
        <v>3.9799898951890497E-2</v>
      </c>
      <c r="AA238">
        <v>0</v>
      </c>
    </row>
    <row r="239" spans="1:27" x14ac:dyDescent="0.25">
      <c r="A239">
        <v>1465</v>
      </c>
      <c r="B239">
        <f t="shared" si="16"/>
        <v>0</v>
      </c>
      <c r="C239">
        <f t="shared" si="17"/>
        <v>0</v>
      </c>
      <c r="D239">
        <f t="shared" si="18"/>
        <v>0</v>
      </c>
      <c r="E239">
        <f t="shared" si="19"/>
        <v>0</v>
      </c>
      <c r="F239">
        <f t="shared" si="20"/>
        <v>0</v>
      </c>
      <c r="G239">
        <f t="shared" si="21"/>
        <v>0</v>
      </c>
      <c r="I239" s="7">
        <v>3.568205E+18</v>
      </c>
      <c r="M239">
        <v>0</v>
      </c>
      <c r="N239">
        <v>0</v>
      </c>
      <c r="Q239">
        <v>0</v>
      </c>
      <c r="R239">
        <v>0</v>
      </c>
      <c r="U239">
        <v>0</v>
      </c>
      <c r="V239">
        <v>0</v>
      </c>
      <c r="Y239">
        <v>3.9747381612736901E-2</v>
      </c>
      <c r="AA239">
        <v>0</v>
      </c>
    </row>
    <row r="240" spans="1:27" x14ac:dyDescent="0.25">
      <c r="A240">
        <v>1470</v>
      </c>
      <c r="B240">
        <f t="shared" si="16"/>
        <v>0</v>
      </c>
      <c r="C240">
        <f t="shared" si="17"/>
        <v>0</v>
      </c>
      <c r="D240">
        <f t="shared" si="18"/>
        <v>0</v>
      </c>
      <c r="E240">
        <f t="shared" si="19"/>
        <v>0</v>
      </c>
      <c r="F240">
        <f t="shared" si="20"/>
        <v>0</v>
      </c>
      <c r="G240">
        <f t="shared" si="21"/>
        <v>0</v>
      </c>
      <c r="I240" s="7">
        <v>1.892345E+18</v>
      </c>
      <c r="M240">
        <v>0</v>
      </c>
      <c r="N240">
        <v>0</v>
      </c>
      <c r="Q240">
        <v>0</v>
      </c>
      <c r="R240">
        <v>0</v>
      </c>
      <c r="U240">
        <v>0</v>
      </c>
      <c r="V240">
        <v>0</v>
      </c>
      <c r="Y240">
        <v>3.9694864273583298E-2</v>
      </c>
      <c r="AA240">
        <v>0</v>
      </c>
    </row>
    <row r="241" spans="1:27" x14ac:dyDescent="0.25">
      <c r="A241">
        <v>1475</v>
      </c>
      <c r="B241">
        <f t="shared" si="16"/>
        <v>0</v>
      </c>
      <c r="C241">
        <f t="shared" si="17"/>
        <v>0</v>
      </c>
      <c r="D241">
        <f t="shared" si="18"/>
        <v>0</v>
      </c>
      <c r="E241">
        <f t="shared" si="19"/>
        <v>0</v>
      </c>
      <c r="F241">
        <f t="shared" si="20"/>
        <v>0</v>
      </c>
      <c r="G241">
        <f t="shared" si="21"/>
        <v>0</v>
      </c>
      <c r="I241" s="7">
        <v>5.8888E+18</v>
      </c>
      <c r="M241">
        <v>0</v>
      </c>
      <c r="N241">
        <v>0</v>
      </c>
      <c r="Q241">
        <v>0</v>
      </c>
      <c r="R241">
        <v>0</v>
      </c>
      <c r="U241">
        <v>0</v>
      </c>
      <c r="V241">
        <v>0</v>
      </c>
      <c r="Y241">
        <v>3.9642346934429702E-2</v>
      </c>
      <c r="AA241">
        <v>0</v>
      </c>
    </row>
    <row r="242" spans="1:27" x14ac:dyDescent="0.25">
      <c r="A242">
        <v>1480</v>
      </c>
      <c r="B242">
        <f t="shared" si="16"/>
        <v>0</v>
      </c>
      <c r="C242">
        <f t="shared" si="17"/>
        <v>0</v>
      </c>
      <c r="D242">
        <f t="shared" si="18"/>
        <v>0</v>
      </c>
      <c r="E242">
        <f t="shared" si="19"/>
        <v>0</v>
      </c>
      <c r="F242">
        <f t="shared" si="20"/>
        <v>0</v>
      </c>
      <c r="G242">
        <f t="shared" si="21"/>
        <v>0</v>
      </c>
      <c r="I242" s="7">
        <v>2.7829E+18</v>
      </c>
      <c r="M242">
        <v>0</v>
      </c>
      <c r="N242">
        <v>0</v>
      </c>
      <c r="Q242">
        <v>0</v>
      </c>
      <c r="R242">
        <v>0</v>
      </c>
      <c r="U242">
        <v>0</v>
      </c>
      <c r="V242">
        <v>0</v>
      </c>
      <c r="Y242">
        <v>3.9589829595276099E-2</v>
      </c>
      <c r="AA242">
        <v>0</v>
      </c>
    </row>
    <row r="243" spans="1:27" x14ac:dyDescent="0.25">
      <c r="A243">
        <v>1485</v>
      </c>
      <c r="B243">
        <f t="shared" si="16"/>
        <v>0</v>
      </c>
      <c r="C243">
        <f t="shared" si="17"/>
        <v>0</v>
      </c>
      <c r="D243">
        <f t="shared" si="18"/>
        <v>0</v>
      </c>
      <c r="E243">
        <f t="shared" si="19"/>
        <v>0</v>
      </c>
      <c r="F243">
        <f t="shared" si="20"/>
        <v>0</v>
      </c>
      <c r="G243">
        <f t="shared" si="21"/>
        <v>0</v>
      </c>
      <c r="I243" s="7">
        <v>4.716095E+18</v>
      </c>
      <c r="M243">
        <v>0</v>
      </c>
      <c r="N243">
        <v>0</v>
      </c>
      <c r="Q243">
        <v>0</v>
      </c>
      <c r="R243">
        <v>0</v>
      </c>
      <c r="U243">
        <v>0</v>
      </c>
      <c r="V243">
        <v>0</v>
      </c>
      <c r="Y243">
        <v>3.9537312256122503E-2</v>
      </c>
      <c r="AA243">
        <v>0</v>
      </c>
    </row>
    <row r="244" spans="1:27" x14ac:dyDescent="0.25">
      <c r="A244">
        <v>1490</v>
      </c>
      <c r="B244">
        <f t="shared" si="16"/>
        <v>0</v>
      </c>
      <c r="C244">
        <f t="shared" si="17"/>
        <v>0</v>
      </c>
      <c r="D244">
        <f t="shared" si="18"/>
        <v>0</v>
      </c>
      <c r="E244">
        <f t="shared" si="19"/>
        <v>0</v>
      </c>
      <c r="F244">
        <f t="shared" si="20"/>
        <v>0</v>
      </c>
      <c r="G244">
        <f t="shared" si="21"/>
        <v>0</v>
      </c>
      <c r="I244" s="7">
        <v>6.69975E+18</v>
      </c>
      <c r="M244">
        <v>0</v>
      </c>
      <c r="N244">
        <v>0</v>
      </c>
      <c r="Q244">
        <v>0</v>
      </c>
      <c r="R244">
        <v>0</v>
      </c>
      <c r="U244">
        <v>0</v>
      </c>
      <c r="V244">
        <v>0</v>
      </c>
      <c r="Y244">
        <v>3.94847949169689E-2</v>
      </c>
      <c r="AA244">
        <v>0</v>
      </c>
    </row>
    <row r="245" spans="1:27" x14ac:dyDescent="0.25">
      <c r="A245">
        <v>1495</v>
      </c>
      <c r="B245">
        <f t="shared" si="16"/>
        <v>0</v>
      </c>
      <c r="C245">
        <f t="shared" si="17"/>
        <v>0</v>
      </c>
      <c r="D245">
        <f t="shared" si="18"/>
        <v>0</v>
      </c>
      <c r="E245">
        <f t="shared" si="19"/>
        <v>0</v>
      </c>
      <c r="F245">
        <f t="shared" si="20"/>
        <v>0</v>
      </c>
      <c r="G245">
        <f t="shared" si="21"/>
        <v>0</v>
      </c>
      <c r="I245" s="7">
        <v>6.87735E+18</v>
      </c>
      <c r="M245">
        <v>0</v>
      </c>
      <c r="N245">
        <v>0</v>
      </c>
      <c r="Q245">
        <v>0</v>
      </c>
      <c r="R245">
        <v>0</v>
      </c>
      <c r="U245">
        <v>0</v>
      </c>
      <c r="V245">
        <v>0</v>
      </c>
      <c r="Y245">
        <v>3.9432277577815297E-2</v>
      </c>
      <c r="AA245">
        <v>0</v>
      </c>
    </row>
    <row r="246" spans="1:27" x14ac:dyDescent="0.25">
      <c r="A246">
        <v>1500</v>
      </c>
      <c r="B246">
        <f t="shared" si="16"/>
        <v>0</v>
      </c>
      <c r="C246">
        <f t="shared" si="17"/>
        <v>0</v>
      </c>
      <c r="D246">
        <f t="shared" si="18"/>
        <v>0</v>
      </c>
      <c r="E246">
        <f t="shared" si="19"/>
        <v>0</v>
      </c>
      <c r="F246">
        <f t="shared" si="20"/>
        <v>0</v>
      </c>
      <c r="G246">
        <f t="shared" si="21"/>
        <v>0</v>
      </c>
      <c r="I246" s="7">
        <v>9.34825E+18</v>
      </c>
      <c r="M246">
        <v>0</v>
      </c>
      <c r="N246">
        <v>0</v>
      </c>
      <c r="Q246">
        <v>0</v>
      </c>
      <c r="R246">
        <v>0</v>
      </c>
      <c r="U246">
        <v>0</v>
      </c>
      <c r="V246">
        <v>0</v>
      </c>
      <c r="Y246">
        <v>3.9379760238661701E-2</v>
      </c>
      <c r="AA246">
        <v>0</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0F7C9-6C68-4F59-9A68-7D5A8E20BC97}">
  <dimension ref="A1:Z246"/>
  <sheetViews>
    <sheetView workbookViewId="0">
      <pane xSplit="1" ySplit="1" topLeftCell="S2" activePane="bottomRight" state="frozen"/>
      <selection pane="topRight" activeCell="B1" sqref="B1"/>
      <selection pane="bottomLeft" activeCell="A2" sqref="A2"/>
      <selection pane="bottomRight" activeCell="R4" sqref="R4"/>
    </sheetView>
  </sheetViews>
  <sheetFormatPr defaultRowHeight="15" x14ac:dyDescent="0.25"/>
  <cols>
    <col min="1" max="1" width="11.28515625" customWidth="1"/>
    <col min="2" max="3" width="10.85546875" bestFit="1" customWidth="1"/>
    <col min="4" max="4" width="10.85546875" customWidth="1"/>
    <col min="5" max="5" width="18.140625" bestFit="1" customWidth="1"/>
    <col min="6" max="7" width="21" customWidth="1"/>
    <col min="8" max="8" width="31.28515625" style="22" customWidth="1"/>
    <col min="9" max="10" width="31.28515625" customWidth="1"/>
    <col min="11" max="11" width="20.28515625" customWidth="1"/>
    <col min="12" max="12" width="21.7109375" customWidth="1"/>
    <col min="13" max="13" width="20.28515625" customWidth="1"/>
    <col min="14" max="14" width="31.28515625" style="22" customWidth="1"/>
    <col min="15" max="16" width="31.28515625" customWidth="1"/>
    <col min="17" max="18" width="20.28515625" customWidth="1"/>
    <col min="20" max="20" width="31.28515625" style="22" customWidth="1"/>
    <col min="21" max="22" width="31.28515625" customWidth="1"/>
    <col min="23" max="25" width="20.28515625" customWidth="1"/>
    <col min="26" max="26" width="30" customWidth="1"/>
  </cols>
  <sheetData>
    <row r="1" spans="1:26" ht="45" x14ac:dyDescent="0.25">
      <c r="A1" s="1" t="s">
        <v>0</v>
      </c>
      <c r="B1" s="10" t="s">
        <v>77</v>
      </c>
      <c r="C1" s="10" t="s">
        <v>80</v>
      </c>
      <c r="D1" s="10" t="s">
        <v>242</v>
      </c>
      <c r="E1" s="10" t="s">
        <v>50</v>
      </c>
      <c r="F1" s="10"/>
      <c r="G1" s="10" t="s">
        <v>54</v>
      </c>
      <c r="H1" s="21" t="s">
        <v>124</v>
      </c>
      <c r="I1" s="10" t="s">
        <v>126</v>
      </c>
      <c r="J1" s="10" t="s">
        <v>352</v>
      </c>
      <c r="K1" s="10" t="s">
        <v>125</v>
      </c>
      <c r="L1" s="10" t="s">
        <v>119</v>
      </c>
      <c r="M1" s="10"/>
      <c r="N1" s="21" t="s">
        <v>127</v>
      </c>
      <c r="O1" s="10" t="s">
        <v>98</v>
      </c>
      <c r="P1" s="10" t="s">
        <v>353</v>
      </c>
      <c r="Q1" s="10" t="s">
        <v>53</v>
      </c>
      <c r="R1" s="10" t="s">
        <v>99</v>
      </c>
      <c r="T1" s="21" t="s">
        <v>239</v>
      </c>
      <c r="U1" s="10" t="s">
        <v>240</v>
      </c>
      <c r="V1" s="10" t="s">
        <v>354</v>
      </c>
      <c r="W1" s="10" t="s">
        <v>53</v>
      </c>
      <c r="X1" s="10" t="s">
        <v>241</v>
      </c>
      <c r="Y1" s="10"/>
      <c r="Z1" s="10" t="s">
        <v>85</v>
      </c>
    </row>
    <row r="2" spans="1:26" x14ac:dyDescent="0.25">
      <c r="A2">
        <v>280</v>
      </c>
      <c r="B2">
        <f>'Input spectra'!B2</f>
        <v>2.8907850855113302</v>
      </c>
      <c r="C2">
        <f>'Input spectra'!D2</f>
        <v>2.08591539229701</v>
      </c>
      <c r="D2">
        <f>'Input spectra'!F2</f>
        <v>5.7773780552323503E-2</v>
      </c>
      <c r="E2" s="7">
        <f>'Input spectra'!I2</f>
        <v>1.66224499999999E-4</v>
      </c>
      <c r="G2" s="7">
        <f t="shared" ref="G2:G33" si="0">E2*_transm</f>
        <v>1.5957551999999905E-4</v>
      </c>
      <c r="H2" s="22">
        <f>(1-EXP(-_t*(B2*_c1+'Input spectra'!Y2)))</f>
        <v>0.99810479913478645</v>
      </c>
      <c r="I2" s="7">
        <f>G2*H2</f>
        <v>1.5927309233642814E-4</v>
      </c>
      <c r="J2">
        <f>B2*_c1/(B2*_c1+'Input spectra'!Y2)</f>
        <v>0.92233139035981637</v>
      </c>
      <c r="K2">
        <f>'Input spectra'!Y2/(B2*_c1+'Input spectra'!Y2)</f>
        <v>7.7668609640183559E-2</v>
      </c>
      <c r="L2" s="7">
        <f t="shared" ref="L2:L33" si="1">(G2-I2)*_transm*_transm</f>
        <v>2.7871733474695009E-7</v>
      </c>
      <c r="N2" s="22">
        <f>(1-EXP(-_t*(C2*_c2+'Input spectra'!Y2)))</f>
        <v>0.9966595466855398</v>
      </c>
      <c r="O2" s="7">
        <f>N2*L2</f>
        <v>2.7778629250229715E-7</v>
      </c>
      <c r="P2">
        <f>C2*_c2/(C2*_c2+'Input spectra'!Y2)</f>
        <v>0.91461061559455137</v>
      </c>
      <c r="Q2">
        <f>'Input spectra'!Y2/(C2*_c2+'Input spectra'!Y2)</f>
        <v>8.5389384405448729E-2</v>
      </c>
      <c r="R2" s="7">
        <f t="shared" ref="R2" si="2">(L2-O2)*_transm*_transm</f>
        <v>8.580485326721467E-10</v>
      </c>
      <c r="T2" s="22">
        <f>(1-EXP(-_t*(D2*_c3+'Input spectra'!Y2)))</f>
        <v>0.41994598943914141</v>
      </c>
      <c r="U2" s="7">
        <f>T2*R2</f>
        <v>3.6033404003980811E-10</v>
      </c>
      <c r="V2">
        <f>D2*_c3/(D2*_c3+'Input spectra'!Y2)</f>
        <v>0.10607816329314737</v>
      </c>
      <c r="W2">
        <f>'Input spectra'!Y2/(D2*_c3+'Input spectra'!Y2)</f>
        <v>0.89392183670685266</v>
      </c>
      <c r="X2" s="7">
        <f t="shared" ref="X2" si="3">(R2-U2)*_transm</f>
        <v>4.7780591292704499E-10</v>
      </c>
      <c r="Y2" s="7"/>
      <c r="Z2" s="7"/>
    </row>
    <row r="3" spans="1:26" x14ac:dyDescent="0.25">
      <c r="A3">
        <v>285</v>
      </c>
      <c r="B3">
        <f>'Input spectra'!B3</f>
        <v>2.81409489558277</v>
      </c>
      <c r="C3">
        <f>'Input spectra'!D3</f>
        <v>2.04486875818804</v>
      </c>
      <c r="D3">
        <f>'Input spectra'!F3</f>
        <v>6.1833668394879603E-2</v>
      </c>
      <c r="E3" s="7">
        <f>'Input spectra'!I3</f>
        <v>109258.35924999999</v>
      </c>
      <c r="G3" s="7">
        <f t="shared" si="0"/>
        <v>104888.02488</v>
      </c>
      <c r="H3" s="22">
        <f>(1-EXP(-_t*(B3*_c1+'Input spectra'!Y3)))</f>
        <v>0.99763459340441907</v>
      </c>
      <c r="I3" s="7">
        <f t="shared" ref="I3:I66" si="4">G3*H3</f>
        <v>104639.92205415139</v>
      </c>
      <c r="J3">
        <f>B3*_c1/(B3*_c1+'Input spectra'!Y3)</f>
        <v>0.93077078979525363</v>
      </c>
      <c r="K3">
        <f>'Input spectra'!Y3/(B3*_c1+'Input spectra'!Y3)</f>
        <v>6.9229210204746372E-2</v>
      </c>
      <c r="L3" s="7">
        <f t="shared" si="1"/>
        <v>228.65156430207341</v>
      </c>
      <c r="N3" s="22">
        <f>(1-EXP(-_t*(C3*_c2+'Input spectra'!Y3)))</f>
        <v>0.99603713271596994</v>
      </c>
      <c r="O3" s="7">
        <f t="shared" ref="O3:O66" si="5">N3*L3</f>
        <v>227.74544849845842</v>
      </c>
      <c r="P3">
        <f>C3*_c2/(C3*_c2+'Input spectra'!Y3)</f>
        <v>0.92431176173333807</v>
      </c>
      <c r="Q3">
        <f>'Input spectra'!Y3/(C3*_c2+'Input spectra'!Y3)</f>
        <v>7.5688238266661947E-2</v>
      </c>
      <c r="R3" s="7">
        <f t="shared" ref="R3:R66" si="6">(L3-O3)*_transm*_transm</f>
        <v>0.8350763246115791</v>
      </c>
      <c r="T3" s="22">
        <f>(1-EXP(-_t*(D3*_c3+'Input spectra'!Y3)))</f>
        <v>0.38149451998737793</v>
      </c>
      <c r="U3" s="7">
        <f t="shared" ref="U3:U66" si="7">T3*R3</f>
        <v>0.31857704161051814</v>
      </c>
      <c r="V3">
        <f>D3*_c3/(D3*_c3+'Input spectra'!Y3)</f>
        <v>0.12869969378039861</v>
      </c>
      <c r="W3">
        <f>'Input spectra'!Y3/(D3*_c3+'Input spectra'!Y3)</f>
        <v>0.87130030621960142</v>
      </c>
      <c r="X3" s="7">
        <f t="shared" ref="X3:X66" si="8">(R3-U3)*_transm</f>
        <v>0.49583931168101852</v>
      </c>
      <c r="Y3" s="7"/>
    </row>
    <row r="4" spans="1:26" x14ac:dyDescent="0.25">
      <c r="A4">
        <v>290</v>
      </c>
      <c r="B4">
        <f>'Input spectra'!B4</f>
        <v>2.7374047056542099</v>
      </c>
      <c r="C4">
        <f>'Input spectra'!D4</f>
        <v>2.0038221240790701</v>
      </c>
      <c r="D4">
        <f>'Input spectra'!F4</f>
        <v>6.5893556237435799E-2</v>
      </c>
      <c r="E4" s="7">
        <f>'Input spectra'!I4</f>
        <v>50645251700</v>
      </c>
      <c r="G4" s="7">
        <f t="shared" si="0"/>
        <v>48619441632</v>
      </c>
      <c r="H4" s="22">
        <f>(1-EXP(-_t*(B4*_c1+'Input spectra'!Y4)))</f>
        <v>0.99704772804555075</v>
      </c>
      <c r="I4" s="7">
        <f t="shared" si="4"/>
        <v>48475903818.028862</v>
      </c>
      <c r="J4">
        <f>B4*_c1/(B4*_c1+'Input spectra'!Y4)</f>
        <v>0.93985236085562862</v>
      </c>
      <c r="K4">
        <f>'Input spectra'!Y4/(B4*_c1+'Input spectra'!Y4)</f>
        <v>6.0147639144371323E-2</v>
      </c>
      <c r="L4" s="7">
        <f t="shared" si="1"/>
        <v>132284449.35580078</v>
      </c>
      <c r="N4" s="22">
        <f>(1-EXP(-_t*(C4*_c2+'Input spectra'!Y4)))</f>
        <v>0.99529874671714325</v>
      </c>
      <c r="O4" s="7">
        <f t="shared" si="5"/>
        <v>131662546.65399592</v>
      </c>
      <c r="P4">
        <f>C4*_c2/(C4*_c2+'Input spectra'!Y4)</f>
        <v>0.93463140537947054</v>
      </c>
      <c r="Q4">
        <f>'Input spectra'!Y4/(C4*_c2+'Input spectra'!Y4)</f>
        <v>6.5368594620529435E-2</v>
      </c>
      <c r="R4" s="7">
        <f>(L4-O4)*_transm*_transm</f>
        <v>573145.5299833602</v>
      </c>
      <c r="T4" s="22">
        <f>(1-EXP(-_t*(D4*_c3+'Input spectra'!Y4)))</f>
        <v>0.34049412323560246</v>
      </c>
      <c r="U4" s="7">
        <f t="shared" si="7"/>
        <v>195152.68471808895</v>
      </c>
      <c r="V4">
        <f>D4*_c3/(D4*_c3+'Input spectra'!Y4)</f>
        <v>0.15829736312414336</v>
      </c>
      <c r="W4">
        <f>'Input spectra'!Y4/(D4*_c3+'Input spectra'!Y4)</f>
        <v>0.84170263687585667</v>
      </c>
      <c r="X4" s="7">
        <f t="shared" si="8"/>
        <v>362873.13145466038</v>
      </c>
      <c r="Y4" s="7"/>
      <c r="Z4" t="s">
        <v>92</v>
      </c>
    </row>
    <row r="5" spans="1:26" x14ac:dyDescent="0.25">
      <c r="A5">
        <v>295</v>
      </c>
      <c r="B5">
        <f>'Input spectra'!B5</f>
        <v>2.6607145157256502</v>
      </c>
      <c r="C5">
        <f>'Input spectra'!D5</f>
        <v>1.96277548997009</v>
      </c>
      <c r="D5">
        <f>'Input spectra'!F5</f>
        <v>6.9953444079992003E-2</v>
      </c>
      <c r="E5" s="7">
        <f>'Input spectra'!I5</f>
        <v>109214652400000</v>
      </c>
      <c r="G5" s="7">
        <f t="shared" si="0"/>
        <v>104846066304000</v>
      </c>
      <c r="H5" s="22">
        <f>(1-EXP(-_t*(B5*_c1+'Input spectra'!Y5)))</f>
        <v>0.9963152594106609</v>
      </c>
      <c r="I5" s="7">
        <f t="shared" si="4"/>
        <v>104459735747857.11</v>
      </c>
      <c r="J5">
        <f>B5*_c1/(B5*_c1+'Input spectra'!Y5)</f>
        <v>0.94965229874878165</v>
      </c>
      <c r="K5">
        <f>'Input spectra'!Y5/(B5*_c1+'Input spectra'!Y5)</f>
        <v>5.0347701251218437E-2</v>
      </c>
      <c r="L5" s="7">
        <f t="shared" si="1"/>
        <v>356042240541.28796</v>
      </c>
      <c r="N5" s="22">
        <f>(1-EXP(-_t*(C5*_c2+'Input spectra'!Y5)))</f>
        <v>0.99442278006163864</v>
      </c>
      <c r="O5" s="7">
        <f t="shared" si="5"/>
        <v>354056514658.44226</v>
      </c>
      <c r="P5">
        <f>C5*_c2/(C5*_c2+'Input spectra'!Y5)</f>
        <v>0.94563064268065522</v>
      </c>
      <c r="Q5">
        <f>'Input spectra'!Y5/(C5*_c2+'Input spectra'!Y5)</f>
        <v>5.4369357319344662E-2</v>
      </c>
      <c r="R5" s="7">
        <f t="shared" si="6"/>
        <v>1830044973.6305997</v>
      </c>
      <c r="T5" s="22">
        <f>(1-EXP(-_t*(D5*_c3+'Input spectra'!Y5)))</f>
        <v>0.29677583215931957</v>
      </c>
      <c r="U5" s="7">
        <f>T5*R5</f>
        <v>543113119.93820131</v>
      </c>
      <c r="V5">
        <f>D5*_c3/(D5*_c3+'Input spectra'!Y5)</f>
        <v>0.19868646484563679</v>
      </c>
      <c r="W5">
        <f>'Input spectra'!Y5/(D5*_c3+'Input spectra'!Y5)</f>
        <v>0.80131353515436321</v>
      </c>
      <c r="X5" s="7">
        <f t="shared" si="8"/>
        <v>1235454579.5447025</v>
      </c>
      <c r="Y5" s="7"/>
      <c r="Z5" s="23">
        <f>SUMPRODUCT(I2:I246,J2:J246)</f>
        <v>2.6539499148535136E+20</v>
      </c>
    </row>
    <row r="6" spans="1:26" x14ac:dyDescent="0.25">
      <c r="A6">
        <v>300</v>
      </c>
      <c r="B6">
        <f>'Input spectra'!B6</f>
        <v>2.5840243257970901</v>
      </c>
      <c r="C6">
        <f>'Input spectra'!D6</f>
        <v>1.9217288558611201</v>
      </c>
      <c r="D6">
        <f>'Input spectra'!F6</f>
        <v>7.4013331922548206E-2</v>
      </c>
      <c r="E6" s="7">
        <f>'Input spectra'!I6</f>
        <v>7655950000000000</v>
      </c>
      <c r="G6" s="7">
        <f t="shared" si="0"/>
        <v>7349712000000000</v>
      </c>
      <c r="H6" s="22">
        <f>(1-EXP(-_t*(B6*_c1+'Input spectra'!Y6)))</f>
        <v>0.99540106283560315</v>
      </c>
      <c r="I6" s="7">
        <f t="shared" si="4"/>
        <v>7315911136335586</v>
      </c>
      <c r="J6">
        <f>B6*_c1/(B6*_c1+'Input spectra'!Y6)</f>
        <v>0.96025934939970969</v>
      </c>
      <c r="K6">
        <f>'Input spectra'!Y6/(B6*_c1+'Input spectra'!Y6)</f>
        <v>3.9740650600290243E-2</v>
      </c>
      <c r="L6" s="7">
        <f t="shared" si="1"/>
        <v>31150875953123.938</v>
      </c>
      <c r="N6" s="22">
        <f>(1-EXP(-_t*(C6*_c2+'Input spectra'!Y6)))</f>
        <v>0.99338359786861918</v>
      </c>
      <c r="O6" s="7">
        <f t="shared" si="5"/>
        <v>30944769231073.309</v>
      </c>
      <c r="P6">
        <f>C6*_c2/(C6*_c2+'Input spectra'!Y6)</f>
        <v>0.95737889066468629</v>
      </c>
      <c r="Q6">
        <f>'Input spectra'!Y6/(C6*_c2+'Input spectra'!Y6)</f>
        <v>4.2621109335313677E-2</v>
      </c>
      <c r="R6" s="7">
        <f t="shared" si="6"/>
        <v>189947955041.85956</v>
      </c>
      <c r="T6" s="22">
        <f>(1-EXP(-_t*(D6*_c3+'Input spectra'!Y6)))</f>
        <v>0.25015947900054658</v>
      </c>
      <c r="U6" s="7">
        <f t="shared" si="7"/>
        <v>47517281470.490829</v>
      </c>
      <c r="V6">
        <f>D6*_c3/(D6*_c3+'Input spectra'!Y6)</f>
        <v>0.25708470232722419</v>
      </c>
      <c r="W6">
        <f>'Input spectra'!Y6/(D6*_c3+'Input spectra'!Y6)</f>
        <v>0.74291529767277587</v>
      </c>
      <c r="X6" s="7">
        <f t="shared" si="8"/>
        <v>136733446628.51396</v>
      </c>
      <c r="Y6" s="7"/>
      <c r="Z6" s="7"/>
    </row>
    <row r="7" spans="1:26" x14ac:dyDescent="0.25">
      <c r="A7">
        <v>305</v>
      </c>
      <c r="B7">
        <f>'Input spectra'!B7</f>
        <v>2.5073341358685299</v>
      </c>
      <c r="C7">
        <f>'Input spectra'!D7</f>
        <v>1.8806822217521499</v>
      </c>
      <c r="D7">
        <f>'Input spectra'!F7</f>
        <v>7.8073219765104299E-2</v>
      </c>
      <c r="E7" s="7">
        <f>'Input spectra'!I7</f>
        <v>1.216055E+17</v>
      </c>
      <c r="G7" s="7">
        <f t="shared" si="0"/>
        <v>1.1674128E+17</v>
      </c>
      <c r="H7" s="22">
        <f>(1-EXP(-_t*(B7*_c1+'Input spectra'!Y7)))</f>
        <v>0.99444158992654197</v>
      </c>
      <c r="I7" s="7">
        <f t="shared" si="4"/>
        <v>1.1609238409325962E+17</v>
      </c>
      <c r="J7">
        <f>B7*_c1/(B7*_c1+'Input spectra'!Y7)</f>
        <v>0.96576276483342305</v>
      </c>
      <c r="K7">
        <f>'Input spectra'!Y7/(B7*_c1+'Input spectra'!Y7)</f>
        <v>3.4237235166576938E-2</v>
      </c>
      <c r="L7" s="7">
        <f t="shared" si="1"/>
        <v>598022467651937.88</v>
      </c>
      <c r="N7" s="22">
        <f>(1-EXP(-_t*(C7*_c2+'Input spectra'!Y7)))</f>
        <v>0.99239903793550566</v>
      </c>
      <c r="O7" s="7">
        <f t="shared" si="5"/>
        <v>593476921561600.25</v>
      </c>
      <c r="P7">
        <f>C7*_c2/(C7*_c2+'Input spectra'!Y7)</f>
        <v>0.96356683880045135</v>
      </c>
      <c r="Q7">
        <f>'Input spectra'!Y7/(C7*_c2+'Input spectra'!Y7)</f>
        <v>3.6433161199548675E-2</v>
      </c>
      <c r="R7" s="7">
        <f t="shared" si="6"/>
        <v>4189175276855.1548</v>
      </c>
      <c r="T7" s="22">
        <f>(1-EXP(-_t*(D7*_c3+'Input spectra'!Y7)))</f>
        <v>0.2257404437788304</v>
      </c>
      <c r="U7" s="7">
        <f t="shared" si="7"/>
        <v>945666286064.5874</v>
      </c>
      <c r="V7">
        <f>D7*_c3/(D7*_c3+'Input spectra'!Y7)</f>
        <v>0.30515455998432112</v>
      </c>
      <c r="W7">
        <f>'Input spectra'!Y7/(D7*_c3+'Input spectra'!Y7)</f>
        <v>0.69484544001567894</v>
      </c>
      <c r="X7" s="7">
        <f t="shared" si="8"/>
        <v>3113768631158.9443</v>
      </c>
      <c r="Y7" s="7"/>
      <c r="Z7" t="s">
        <v>93</v>
      </c>
    </row>
    <row r="8" spans="1:26" x14ac:dyDescent="0.25">
      <c r="A8">
        <v>310</v>
      </c>
      <c r="B8">
        <f>'Input spectra'!B8</f>
        <v>2.4306439459399698</v>
      </c>
      <c r="C8">
        <f>'Input spectra'!D8</f>
        <v>1.83963558764318</v>
      </c>
      <c r="D8">
        <f>'Input spectra'!F8</f>
        <v>8.2133107607660502E-2</v>
      </c>
      <c r="E8" s="7">
        <f>'Input spectra'!I8</f>
        <v>4.09593E+17</v>
      </c>
      <c r="G8" s="7">
        <f t="shared" si="0"/>
        <v>3.9320928E+17</v>
      </c>
      <c r="H8" s="22">
        <f>(1-EXP(-_t*(B8*_c1+'Input spectra'!Y8)))</f>
        <v>0.99337951533012891</v>
      </c>
      <c r="I8" s="7">
        <f t="shared" si="4"/>
        <v>3.9060604398970893E+17</v>
      </c>
      <c r="J8">
        <f>B8*_c1/(B8*_c1+'Input spectra'!Y8)</f>
        <v>0.96884980444863045</v>
      </c>
      <c r="K8">
        <f>'Input spectra'!Y8/(B8*_c1+'Input spectra'!Y8)</f>
        <v>3.1150195551369643E-2</v>
      </c>
      <c r="L8" s="7">
        <f t="shared" si="1"/>
        <v>2399142307084252</v>
      </c>
      <c r="N8" s="22">
        <f>(1-EXP(-_t*(C8*_c2+'Input spectra'!Y8)))</f>
        <v>0.99139479284633902</v>
      </c>
      <c r="O8" s="7">
        <f t="shared" si="5"/>
        <v>2378497190540680</v>
      </c>
      <c r="P8">
        <f>C8*_c2/(C8*_c2+'Input spectra'!Y8)</f>
        <v>0.96713226886531189</v>
      </c>
      <c r="Q8">
        <f>'Input spectra'!Y8/(C8*_c2+'Input spectra'!Y8)</f>
        <v>3.2867731134688168E-2</v>
      </c>
      <c r="R8" s="7">
        <f t="shared" si="6"/>
        <v>19026539406555.957</v>
      </c>
      <c r="T8" s="22">
        <f>(1-EXP(-_t*(D8*_c3+'Input spectra'!Y8)))</f>
        <v>0.21213767154427987</v>
      </c>
      <c r="U8" s="7">
        <f t="shared" si="7"/>
        <v>4036245767252.2651</v>
      </c>
      <c r="V8">
        <f>D8*_c3/(D8*_c3+'Input spectra'!Y8)</f>
        <v>0.34447195456376706</v>
      </c>
      <c r="W8">
        <f>'Input spectra'!Y8/(D8*_c3+'Input spectra'!Y8)</f>
        <v>0.65552804543623289</v>
      </c>
      <c r="X8" s="7">
        <f t="shared" si="8"/>
        <v>14390681893731.543</v>
      </c>
      <c r="Y8" s="7"/>
      <c r="Z8" s="11">
        <f>SUMPRODUCT(O2:O246,P2:P246)</f>
        <v>5.6957699755637645E+19</v>
      </c>
    </row>
    <row r="9" spans="1:26" x14ac:dyDescent="0.25">
      <c r="A9">
        <v>315</v>
      </c>
      <c r="B9">
        <f>'Input spectra'!B9</f>
        <v>2.3539537560114101</v>
      </c>
      <c r="C9">
        <f>'Input spectra'!D9</f>
        <v>1.7985889535341999</v>
      </c>
      <c r="D9">
        <f>'Input spectra'!F9</f>
        <v>8.6046677258532697E-2</v>
      </c>
      <c r="E9" s="7">
        <f>'Input spectra'!I9</f>
        <v>1.0301E+18</v>
      </c>
      <c r="G9" s="7">
        <f t="shared" si="0"/>
        <v>9.88896E+17</v>
      </c>
      <c r="H9" s="22">
        <f>(1-EXP(-_t*(B9*_c1+'Input spectra'!Y9)))</f>
        <v>0.99216915083563839</v>
      </c>
      <c r="I9" s="7">
        <f t="shared" si="4"/>
        <v>9.8115210458475942E+17</v>
      </c>
      <c r="J9">
        <f>B9*_c1/(B9*_c1+'Input spectra'!Y9)</f>
        <v>0.97076576469043163</v>
      </c>
      <c r="K9">
        <f>'Input spectra'!Y9/(B9*_c1+'Input spectra'!Y9)</f>
        <v>2.9234235309568417E-2</v>
      </c>
      <c r="L9" s="7">
        <f t="shared" si="1"/>
        <v>7136774014685715</v>
      </c>
      <c r="N9" s="22">
        <f>(1-EXP(-_t*(C9*_c2+'Input spectra'!Y9)))</f>
        <v>0.99032537883168248</v>
      </c>
      <c r="O9" s="7">
        <f t="shared" si="5"/>
        <v>7067728429729738</v>
      </c>
      <c r="P9">
        <f>C9*_c2/(C9*_c2+'Input spectra'!Y9)</f>
        <v>0.96943311867936388</v>
      </c>
      <c r="Q9">
        <f>'Input spectra'!Y9/(C9*_c2+'Input spectra'!Y9)</f>
        <v>3.0566881320636136E-2</v>
      </c>
      <c r="R9" s="7">
        <f t="shared" si="6"/>
        <v>63632411095428.398</v>
      </c>
      <c r="T9" s="22">
        <f>(1-EXP(-_t*(D9*_c3+'Input spectra'!Y9)))</f>
        <v>0.2037352038571435</v>
      </c>
      <c r="U9" s="7">
        <f t="shared" si="7"/>
        <v>12964162246448.664</v>
      </c>
      <c r="V9">
        <f>D9*_c3/(D9*_c3+'Input spectra'!Y9)</f>
        <v>0.3776901023860651</v>
      </c>
      <c r="W9">
        <f>'Input spectra'!Y9/(D9*_c3+'Input spectra'!Y9)</f>
        <v>0.62230989761393485</v>
      </c>
      <c r="X9" s="7">
        <f t="shared" si="8"/>
        <v>48641518895020.547</v>
      </c>
      <c r="Y9" s="7"/>
    </row>
    <row r="10" spans="1:26" x14ac:dyDescent="0.25">
      <c r="A10">
        <v>320</v>
      </c>
      <c r="B10">
        <f>'Input spectra'!B10</f>
        <v>2.27726356608285</v>
      </c>
      <c r="C10">
        <f>'Input spectra'!D10</f>
        <v>1.75754231942523</v>
      </c>
      <c r="D10">
        <f>'Input spectra'!F10</f>
        <v>8.8148797457951997E-2</v>
      </c>
      <c r="E10" s="7">
        <f>'Input spectra'!I10</f>
        <v>1.71054E+18</v>
      </c>
      <c r="G10" s="7">
        <f t="shared" si="0"/>
        <v>1.6421184E+18</v>
      </c>
      <c r="H10" s="22">
        <f>(1-EXP(-_t*(B10*_c1+'Input spectra'!Y10)))</f>
        <v>0.99074985050273279</v>
      </c>
      <c r="I10" s="7">
        <f t="shared" si="4"/>
        <v>1.6269285593077868E+18</v>
      </c>
      <c r="J10">
        <f>B10*_c1/(B10*_c1+'Input spectra'!Y10)</f>
        <v>0.97254211822206882</v>
      </c>
      <c r="K10">
        <f>'Input spectra'!Y10/(B10*_c1+'Input spectra'!Y10)</f>
        <v>2.7457881777931167E-2</v>
      </c>
      <c r="L10" s="7">
        <f t="shared" si="1"/>
        <v>1.3998957181943728E+16</v>
      </c>
      <c r="N10" s="22">
        <f>(1-EXP(-_t*(C10*_c2+'Input spectra'!Y10)))</f>
        <v>0.98913755913233903</v>
      </c>
      <c r="O10" s="7">
        <f t="shared" si="5"/>
        <v>1.3846894337345946E+16</v>
      </c>
      <c r="P10">
        <f>C10*_c2/(C10*_c2+'Input spectra'!Y10)</f>
        <v>0.97156660713630894</v>
      </c>
      <c r="Q10">
        <f>'Input spectra'!Y10/(C10*_c2+'Input spectra'!Y10)</f>
        <v>2.8433392863691152E-2</v>
      </c>
      <c r="R10" s="7">
        <f t="shared" si="6"/>
        <v>140141117581315.89</v>
      </c>
      <c r="T10" s="22">
        <f>(1-EXP(-_t*(D10*_c3+'Input spectra'!Y10)))</f>
        <v>0.19485849227145313</v>
      </c>
      <c r="U10" s="7">
        <f t="shared" si="7"/>
        <v>27307686877131.648</v>
      </c>
      <c r="V10">
        <f>D10*_c3/(D10*_c3+'Input spectra'!Y10)</f>
        <v>0.40670814629115459</v>
      </c>
      <c r="W10">
        <f>'Input spectra'!Y10/(D10*_c3+'Input spectra'!Y10)</f>
        <v>0.5932918537088453</v>
      </c>
      <c r="X10" s="7">
        <f t="shared" si="8"/>
        <v>108320093476016.88</v>
      </c>
      <c r="Y10" s="7"/>
      <c r="Z10" t="s">
        <v>243</v>
      </c>
    </row>
    <row r="11" spans="1:26" x14ac:dyDescent="0.25">
      <c r="A11">
        <v>325</v>
      </c>
      <c r="B11">
        <f>'Input spectra'!B11</f>
        <v>2.2005733761542898</v>
      </c>
      <c r="C11">
        <f>'Input spectra'!D11</f>
        <v>1.7164956853162601</v>
      </c>
      <c r="D11">
        <f>'Input spectra'!F11</f>
        <v>9.0250917657371296E-2</v>
      </c>
      <c r="E11" s="7">
        <f>'Input spectra'!I11</f>
        <v>2.372905E+18</v>
      </c>
      <c r="G11" s="7">
        <f t="shared" si="0"/>
        <v>2.2779888E+18</v>
      </c>
      <c r="H11" s="22">
        <f>(1-EXP(-_t*(B11*_c1+'Input spectra'!Y11)))</f>
        <v>0.9890806720008144</v>
      </c>
      <c r="I11" s="7">
        <f t="shared" si="4"/>
        <v>2.2531146931143288E+18</v>
      </c>
      <c r="J11">
        <f>B11*_c1/(B11*_c1+'Input spectra'!Y11)</f>
        <v>0.97430409079738955</v>
      </c>
      <c r="K11">
        <f>'Input spectra'!Y11/(B11*_c1+'Input spectra'!Y11)</f>
        <v>2.5695909202610522E-2</v>
      </c>
      <c r="L11" s="7">
        <f t="shared" si="1"/>
        <v>2.2923976905834548E+16</v>
      </c>
      <c r="N11" s="22">
        <f>(1-EXP(-_t*(C11*_c2+'Input spectra'!Y11)))</f>
        <v>0.98781212056576229</v>
      </c>
      <c r="O11" s="7">
        <f t="shared" si="5"/>
        <v>2.2644582239152988E+16</v>
      </c>
      <c r="P11">
        <f>C11*_c2/(C11*_c2+'Input spectra'!Y11)</f>
        <v>0.97366329810928409</v>
      </c>
      <c r="Q11">
        <f>'Input spectra'!Y11/(C11*_c2+'Input spectra'!Y11)</f>
        <v>2.6336701890715936E-2</v>
      </c>
      <c r="R11" s="7">
        <f t="shared" si="6"/>
        <v>257490124813725.69</v>
      </c>
      <c r="T11" s="22">
        <f>(1-EXP(-_t*(D11*_c3+'Input spectra'!Y11)))</f>
        <v>0.18643138824203676</v>
      </c>
      <c r="U11" s="7">
        <f t="shared" si="7"/>
        <v>48004241427638.195</v>
      </c>
      <c r="V11">
        <f>D11*_c3/(D11*_c3+'Input spectra'!Y11)</f>
        <v>0.4374211139673968</v>
      </c>
      <c r="W11">
        <f>'Input spectra'!Y11/(D11*_c3+'Input spectra'!Y11)</f>
        <v>0.5625788860326032</v>
      </c>
      <c r="X11" s="7">
        <f t="shared" si="8"/>
        <v>201106448050644</v>
      </c>
      <c r="Y11" s="7"/>
      <c r="Z11" s="11">
        <f>SUMPRODUCT(U2:U246,V2:V246)</f>
        <v>6.4275227869356425E+19</v>
      </c>
    </row>
    <row r="12" spans="1:26" x14ac:dyDescent="0.25">
      <c r="A12">
        <v>330</v>
      </c>
      <c r="B12">
        <f>'Input spectra'!B12</f>
        <v>2.1238831862257301</v>
      </c>
      <c r="C12">
        <f>'Input spectra'!D12</f>
        <v>1.6754490512072799</v>
      </c>
      <c r="D12">
        <f>'Input spectra'!F12</f>
        <v>9.2353037856790596E-2</v>
      </c>
      <c r="E12" s="7">
        <f>'Input spectra'!I12</f>
        <v>3.80608E+18</v>
      </c>
      <c r="G12" s="7">
        <f t="shared" si="0"/>
        <v>3.6538368E+18</v>
      </c>
      <c r="H12" s="22">
        <f>(1-EXP(-_t*(B12*_c1+'Input spectra'!Y12)))</f>
        <v>0.98713685431797527</v>
      </c>
      <c r="I12" s="7">
        <f t="shared" si="4"/>
        <v>3.6068369649432571E+18</v>
      </c>
      <c r="J12">
        <f>B12*_c1/(B12*_c1+'Input spectra'!Y12)</f>
        <v>0.97573784279055142</v>
      </c>
      <c r="K12">
        <f>'Input spectra'!Y12/(B12*_c1+'Input spectra'!Y12)</f>
        <v>2.4262157209448552E-2</v>
      </c>
      <c r="L12" s="7">
        <f t="shared" si="1"/>
        <v>4.3315047988294264E+16</v>
      </c>
      <c r="N12" s="22">
        <f>(1-EXP(-_t*(C12*_c2+'Input spectra'!Y12)))</f>
        <v>0.98635313202215336</v>
      </c>
      <c r="O12" s="7">
        <f t="shared" si="5"/>
        <v>4.272393324694392E+16</v>
      </c>
      <c r="P12">
        <f>C12*_c2/(C12*_c2+'Input spectra'!Y12)</f>
        <v>0.97540368515711795</v>
      </c>
      <c r="Q12">
        <f>'Input spectra'!Y12/(C12*_c2+'Input spectra'!Y12)</f>
        <v>2.4596314842882033E-2</v>
      </c>
      <c r="R12" s="7">
        <f t="shared" si="6"/>
        <v>544771345628477</v>
      </c>
      <c r="T12" s="22">
        <f>(1-EXP(-_t*(D12*_c3+'Input spectra'!Y12)))</f>
        <v>0.17961016707743938</v>
      </c>
      <c r="U12" s="7">
        <f t="shared" si="7"/>
        <v>97846472407332.234</v>
      </c>
      <c r="V12">
        <f>D12*_c3/(D12*_c3+'Input spectra'!Y12)</f>
        <v>0.46648686273886358</v>
      </c>
      <c r="W12">
        <f>'Input spectra'!Y12/(D12*_c3+'Input spectra'!Y12)</f>
        <v>0.53351313726113647</v>
      </c>
      <c r="X12" s="7">
        <f t="shared" si="8"/>
        <v>429047878292298.94</v>
      </c>
      <c r="Y12" s="7"/>
    </row>
    <row r="13" spans="1:26" x14ac:dyDescent="0.25">
      <c r="A13">
        <v>335</v>
      </c>
      <c r="B13">
        <f>'Input spectra'!B13</f>
        <v>2.04719299629717</v>
      </c>
      <c r="C13">
        <f>'Input spectra'!D13</f>
        <v>1.63440241709831</v>
      </c>
      <c r="D13">
        <f>'Input spectra'!F13</f>
        <v>9.4455158056210006E-2</v>
      </c>
      <c r="E13" s="7">
        <f>'Input spectra'!I13</f>
        <v>3.83847E+18</v>
      </c>
      <c r="G13" s="7">
        <f t="shared" si="0"/>
        <v>3.6849312E+18</v>
      </c>
      <c r="H13" s="22">
        <f>(1-EXP(-_t*(B13*_c1+'Input spectra'!Y13)))</f>
        <v>0.9848413425966499</v>
      </c>
      <c r="I13" s="7">
        <f t="shared" si="4"/>
        <v>3.6290725903842842E+18</v>
      </c>
      <c r="J13">
        <f>B13*_c1/(B13*_c1+'Input spectra'!Y13)</f>
        <v>0.97737089514373998</v>
      </c>
      <c r="K13">
        <f>'Input spectra'!Y13/(B13*_c1+'Input spectra'!Y13)</f>
        <v>2.2629104856260015E-2</v>
      </c>
      <c r="L13" s="7">
        <f t="shared" si="1"/>
        <v>5.147929462184372E+16</v>
      </c>
      <c r="N13" s="22">
        <f>(1-EXP(-_t*(C13*_c2+'Input spectra'!Y13)))</f>
        <v>0.984713780070543</v>
      </c>
      <c r="O13" s="7">
        <f t="shared" si="5"/>
        <v>5.0692370802440904E+16</v>
      </c>
      <c r="P13">
        <f>C13*_c2/(C13*_c2+'Input spectra'!Y13)</f>
        <v>0.9773255376512987</v>
      </c>
      <c r="Q13">
        <f>'Input spectra'!Y13/(C13*_c2+'Input spectra'!Y13)</f>
        <v>2.2674462348701362E-2</v>
      </c>
      <c r="R13" s="7">
        <f t="shared" si="6"/>
        <v>725228991961635.25</v>
      </c>
      <c r="T13" s="22">
        <f>(1-EXP(-_t*(D13*_c3+'Input spectra'!Y13)))</f>
        <v>0.17242259054417131</v>
      </c>
      <c r="U13" s="7">
        <f t="shared" si="7"/>
        <v>125045861531763.14</v>
      </c>
      <c r="V13">
        <f>D13*_c3/(D13*_c3+'Input spectra'!Y13)</f>
        <v>0.49909561673304237</v>
      </c>
      <c r="W13">
        <f>'Input spectra'!Y13/(D13*_c3+'Input spectra'!Y13)</f>
        <v>0.50090438326695752</v>
      </c>
      <c r="X13" s="7">
        <f t="shared" si="8"/>
        <v>576175805212677.25</v>
      </c>
      <c r="Y13" s="7"/>
      <c r="Z13" s="7"/>
    </row>
    <row r="14" spans="1:26" x14ac:dyDescent="0.25">
      <c r="A14">
        <v>340</v>
      </c>
      <c r="B14">
        <f>'Input spectra'!B14</f>
        <v>1.9705028063686101</v>
      </c>
      <c r="C14">
        <f>'Input spectra'!D14</f>
        <v>1.5933557829893401</v>
      </c>
      <c r="D14">
        <f>'Input spectra'!F14</f>
        <v>9.5092024539877404E-2</v>
      </c>
      <c r="E14" s="7">
        <f>'Input spectra'!I14</f>
        <v>4.216485E+18</v>
      </c>
      <c r="G14" s="7">
        <f t="shared" si="0"/>
        <v>4.0478256E+18</v>
      </c>
      <c r="H14" s="22">
        <f>(1-EXP(-_t*(B14*_c1+'Input spectra'!Y14)))</f>
        <v>0.98212617423948778</v>
      </c>
      <c r="I14" s="7">
        <f t="shared" si="4"/>
        <v>3.9754754705166592E+18</v>
      </c>
      <c r="J14">
        <f>B14*_c1/(B14*_c1+'Input spectra'!Y14)</f>
        <v>0.97927345669840427</v>
      </c>
      <c r="K14">
        <f>'Input spectra'!Y14/(B14*_c1+'Input spectra'!Y14)</f>
        <v>2.0726543301595759E-2</v>
      </c>
      <c r="L14" s="7">
        <f t="shared" si="1"/>
        <v>6.667787933184688E+16</v>
      </c>
      <c r="N14" s="22">
        <f>(1-EXP(-_t*(C14*_c2+'Input spectra'!Y14)))</f>
        <v>0.98286790594140538</v>
      </c>
      <c r="O14" s="7">
        <f t="shared" si="5"/>
        <v>6.5535547631506056E+16</v>
      </c>
      <c r="P14">
        <f>C14*_c2/(C14*_c2+'Input spectra'!Y14)</f>
        <v>0.979489466883249</v>
      </c>
      <c r="Q14">
        <f>'Input spectra'!Y14/(C14*_c2+'Input spectra'!Y14)</f>
        <v>2.051053311675103E-2</v>
      </c>
      <c r="R14" s="7">
        <f t="shared" si="6"/>
        <v>1052772895034103.4</v>
      </c>
      <c r="T14" s="22">
        <f>(1-EXP(-_t*(D14*_c3+'Input spectra'!Y14)))</f>
        <v>0.16347953689092487</v>
      </c>
      <c r="U14" s="7">
        <f t="shared" si="7"/>
        <v>172106825331493.47</v>
      </c>
      <c r="V14">
        <f>D14*_c3/(D14*_c3+'Input spectra'!Y14)</f>
        <v>0.53271560756238112</v>
      </c>
      <c r="W14">
        <f>'Input spectra'!Y14/(D14*_c3+'Input spectra'!Y14)</f>
        <v>0.46728439243761893</v>
      </c>
      <c r="X14" s="7">
        <f t="shared" si="8"/>
        <v>845439426914505.5</v>
      </c>
      <c r="Y14" s="7"/>
      <c r="Z14" s="7"/>
    </row>
    <row r="15" spans="1:26" x14ac:dyDescent="0.25">
      <c r="A15">
        <v>345</v>
      </c>
      <c r="B15">
        <f>'Input spectra'!B15</f>
        <v>1.8938126164400599</v>
      </c>
      <c r="C15">
        <f>'Input spectra'!D15</f>
        <v>1.55230914888037</v>
      </c>
      <c r="D15">
        <f>'Input spectra'!F15</f>
        <v>9.5092024539877404E-2</v>
      </c>
      <c r="E15" s="7">
        <f>'Input spectra'!I15</f>
        <v>3.918335E+18</v>
      </c>
      <c r="G15" s="7">
        <f t="shared" si="0"/>
        <v>3.7616016E+18</v>
      </c>
      <c r="H15" s="22">
        <f>(1-EXP(-_t*(B15*_c1+'Input spectra'!Y15)))</f>
        <v>0.97900312239886023</v>
      </c>
      <c r="I15" s="7">
        <f t="shared" si="4"/>
        <v>3.6826197116205486E+18</v>
      </c>
      <c r="J15">
        <f>B15*_c1/(B15*_c1+'Input spectra'!Y15)</f>
        <v>0.98039119244402961</v>
      </c>
      <c r="K15">
        <f>'Input spectra'!Y15/(B15*_c1+'Input spectra'!Y15)</f>
        <v>1.9608807555970414E-2</v>
      </c>
      <c r="L15" s="7">
        <f t="shared" si="1"/>
        <v>7.27897083305024E+16</v>
      </c>
      <c r="N15" s="22">
        <f>(1-EXP(-_t*(C15*_c2+'Input spectra'!Y15)))</f>
        <v>0.98087060606255161</v>
      </c>
      <c r="O15" s="7">
        <f t="shared" si="5"/>
        <v>7.1397285325256248E+16</v>
      </c>
      <c r="P15">
        <f>C15*_c2/(C15*_c2+'Input spectra'!Y15)</f>
        <v>0.98085283800555267</v>
      </c>
      <c r="Q15">
        <f>'Input spectra'!Y15/(C15*_c2+'Input spectra'!Y15)</f>
        <v>1.9147161994447305E-2</v>
      </c>
      <c r="R15" s="7">
        <f t="shared" si="6"/>
        <v>1283257041634853.5</v>
      </c>
      <c r="T15" s="22">
        <f>(1-EXP(-_t*(D15*_c3+'Input spectra'!Y15)))</f>
        <v>0.15705058577667819</v>
      </c>
      <c r="U15" s="7">
        <f t="shared" si="7"/>
        <v>201536270090800.84</v>
      </c>
      <c r="V15">
        <f>D15*_c3/(D15*_c3+'Input spectra'!Y15)</f>
        <v>0.55658738217683434</v>
      </c>
      <c r="W15">
        <f>'Input spectra'!Y15/(D15*_c3+'Input spectra'!Y15)</f>
        <v>0.44341261782316577</v>
      </c>
      <c r="X15" s="7">
        <f t="shared" si="8"/>
        <v>1038451940682290.5</v>
      </c>
      <c r="Y15" s="7"/>
    </row>
    <row r="16" spans="1:26" x14ac:dyDescent="0.25">
      <c r="A16">
        <v>350</v>
      </c>
      <c r="B16">
        <f>'Input spectra'!B16</f>
        <v>1.8171224265115</v>
      </c>
      <c r="C16">
        <f>'Input spectra'!D16</f>
        <v>1.5112625147713901</v>
      </c>
      <c r="D16">
        <f>'Input spectra'!F16</f>
        <v>9.3256498283472294E-2</v>
      </c>
      <c r="E16" s="7">
        <f>'Input spectra'!I16</f>
        <v>4.61123E+18</v>
      </c>
      <c r="G16" s="7">
        <f t="shared" si="0"/>
        <v>4.4267808E+18</v>
      </c>
      <c r="H16" s="22">
        <f>(1-EXP(-_t*(B16*_c1+'Input spectra'!Y16)))</f>
        <v>0.97538832260446839</v>
      </c>
      <c r="I16" s="7">
        <f t="shared" si="4"/>
        <v>4.3178302990496666E+18</v>
      </c>
      <c r="J16">
        <f>B16*_c1/(B16*_c1+'Input spectra'!Y16)</f>
        <v>0.98102611559667596</v>
      </c>
      <c r="K16">
        <f>'Input spectra'!Y16/(B16*_c1+'Input spectra'!Y16)</f>
        <v>1.8973884403324058E-2</v>
      </c>
      <c r="L16" s="7">
        <f t="shared" si="1"/>
        <v>1.004087816758273E+17</v>
      </c>
      <c r="N16" s="22">
        <f>(1-EXP(-_t*(C16*_c2+'Input spectra'!Y16)))</f>
        <v>0.97868716257283539</v>
      </c>
      <c r="O16" s="7">
        <f t="shared" si="5"/>
        <v>9.826878563571072E+16</v>
      </c>
      <c r="P16">
        <f>C16*_c2/(C16*_c2+'Input spectra'!Y16)</f>
        <v>0.98173563812342624</v>
      </c>
      <c r="Q16">
        <f>'Input spectra'!Y16/(C16*_c2+'Input spectra'!Y16)</f>
        <v>1.8264361876573786E-2</v>
      </c>
      <c r="R16" s="7">
        <f t="shared" si="6"/>
        <v>1972220350571436.5</v>
      </c>
      <c r="T16" s="22">
        <f>(1-EXP(-_t*(D16*_c3+'Input spectra'!Y16)))</f>
        <v>0.15087247944378135</v>
      </c>
      <c r="U16" s="7">
        <f t="shared" si="7"/>
        <v>297553774300196.31</v>
      </c>
      <c r="V16">
        <f>D16*_c3/(D16*_c3+'Input spectra'!Y16)</f>
        <v>0.57021604662132119</v>
      </c>
      <c r="W16">
        <f>'Input spectra'!Y16/(D16*_c3+'Input spectra'!Y16)</f>
        <v>0.42978395337867886</v>
      </c>
      <c r="X16" s="7">
        <f t="shared" si="8"/>
        <v>1607679913220390.5</v>
      </c>
      <c r="Y16" s="7"/>
      <c r="Z16" s="7"/>
    </row>
    <row r="17" spans="1:26" x14ac:dyDescent="0.25">
      <c r="A17">
        <v>355</v>
      </c>
      <c r="B17">
        <f>'Input spectra'!B17</f>
        <v>1.7404322365829401</v>
      </c>
      <c r="C17">
        <f>'Input spectra'!D17</f>
        <v>1.4702158806624199</v>
      </c>
      <c r="D17">
        <f>'Input spectra'!F17</f>
        <v>8.38474742520844E-2</v>
      </c>
      <c r="E17" s="7">
        <f>'Input spectra'!I17</f>
        <v>5.40045E+18</v>
      </c>
      <c r="G17" s="7">
        <f t="shared" si="0"/>
        <v>5.184432E+18</v>
      </c>
      <c r="H17" s="22">
        <f>(1-EXP(-_t*(B17*_c1+'Input spectra'!Y17)))</f>
        <v>0.97115120277746259</v>
      </c>
      <c r="I17" s="7">
        <f t="shared" si="4"/>
        <v>5.0348673725179658E+18</v>
      </c>
      <c r="J17">
        <f>B17*_c1/(B17*_c1+'Input spectra'!Y17)</f>
        <v>0.9817179280441497</v>
      </c>
      <c r="K17">
        <f>'Input spectra'!Y17/(B17*_c1+'Input spectra'!Y17)</f>
        <v>1.8282071955850247E-2</v>
      </c>
      <c r="L17" s="7">
        <f t="shared" si="1"/>
        <v>1.3783876068744269E+17</v>
      </c>
      <c r="N17" s="22">
        <f>(1-EXP(-_t*(C17*_c2+'Input spectra'!Y17)))</f>
        <v>0.97625449919207796</v>
      </c>
      <c r="O17" s="7">
        <f t="shared" si="5"/>
        <v>1.3456571028417605E+17</v>
      </c>
      <c r="P17">
        <f>C17*_c2/(C17*_c2+'Input spectra'!Y17)</f>
        <v>0.98266945796001226</v>
      </c>
      <c r="Q17">
        <f>'Input spectra'!Y17/(C17*_c2+'Input spectra'!Y17)</f>
        <v>1.7330542039987736E-2</v>
      </c>
      <c r="R17" s="7">
        <f t="shared" si="6"/>
        <v>3016443251650535.5</v>
      </c>
      <c r="T17" s="22">
        <f>(1-EXP(-_t*(D17*_c3+'Input spectra'!Y17)))</f>
        <v>0.13814650202659828</v>
      </c>
      <c r="U17" s="7">
        <f t="shared" si="7"/>
        <v>416711083777259.44</v>
      </c>
      <c r="V17">
        <f>D17*_c3/(D17*_c3+'Input spectra'!Y17)</f>
        <v>0.56398389896647183</v>
      </c>
      <c r="W17">
        <f>'Input spectra'!Y17/(D17*_c3+'Input spectra'!Y17)</f>
        <v>0.43601610103352817</v>
      </c>
      <c r="X17" s="7">
        <f t="shared" si="8"/>
        <v>2495742881158345</v>
      </c>
      <c r="Y17" s="7"/>
    </row>
    <row r="18" spans="1:26" x14ac:dyDescent="0.25">
      <c r="A18">
        <v>360</v>
      </c>
      <c r="B18">
        <f>'Input spectra'!B18</f>
        <v>1.66374204665438</v>
      </c>
      <c r="C18">
        <f>'Input spectra'!D18</f>
        <v>1.4286952984924</v>
      </c>
      <c r="D18">
        <f>'Input spectra'!F18</f>
        <v>7.4438450220696506E-2</v>
      </c>
      <c r="E18" s="7">
        <f>'Input spectra'!I18</f>
        <v>5.25235E+18</v>
      </c>
      <c r="G18" s="7">
        <f t="shared" si="0"/>
        <v>5.042256E+18</v>
      </c>
      <c r="H18" s="22">
        <f>(1-EXP(-_t*(B18*_c1+'Input spectra'!Y18)))</f>
        <v>0.96618462497244573</v>
      </c>
      <c r="I18" s="7">
        <f t="shared" si="4"/>
        <v>4.8717502223750646E+18</v>
      </c>
      <c r="J18">
        <f>B18*_c1/(B18*_c1+'Input spectra'!Y18)</f>
        <v>0.98247463433691251</v>
      </c>
      <c r="K18">
        <f>'Input spectra'!Y18/(B18*_c1+'Input spectra'!Y18)</f>
        <v>1.7525365663087485E-2</v>
      </c>
      <c r="L18" s="7">
        <f t="shared" si="1"/>
        <v>1.5713812465914048E+17</v>
      </c>
      <c r="N18" s="22">
        <f>(1-EXP(-_t*(C18*_c2+'Input spectra'!Y18)))</f>
        <v>0.97351280447162103</v>
      </c>
      <c r="O18" s="7">
        <f t="shared" si="5"/>
        <v>1.5297597642633104E+17</v>
      </c>
      <c r="P18">
        <f>C18*_c2/(C18*_c2+'Input spectra'!Y18)</f>
        <v>0.98365351968691594</v>
      </c>
      <c r="Q18">
        <f>'Input spectra'!Y18/(C18*_c2+'Input spectra'!Y18)</f>
        <v>1.6346480313084066E-2</v>
      </c>
      <c r="R18" s="7">
        <f t="shared" si="6"/>
        <v>3835835811357180</v>
      </c>
      <c r="T18" s="22">
        <f>(1-EXP(-_t*(D18*_c3+'Input spectra'!Y18)))</f>
        <v>0.12522979883819474</v>
      </c>
      <c r="U18" s="7">
        <f t="shared" si="7"/>
        <v>480360947032603.13</v>
      </c>
      <c r="V18">
        <f>D18*_c3/(D18*_c3+'Input spectra'!Y18)</f>
        <v>0.5563659056178154</v>
      </c>
      <c r="W18">
        <f>'Input spectra'!Y18/(D18*_c3+'Input spectra'!Y18)</f>
        <v>0.4436340943821846</v>
      </c>
      <c r="X18" s="7">
        <f t="shared" si="8"/>
        <v>3221255869751594</v>
      </c>
      <c r="Y18" s="7"/>
    </row>
    <row r="19" spans="1:26" x14ac:dyDescent="0.25">
      <c r="A19">
        <v>365</v>
      </c>
      <c r="B19">
        <f>'Input spectra'!B19</f>
        <v>1.5870518567258201</v>
      </c>
      <c r="C19">
        <f>'Input spectra'!D19</f>
        <v>1.3842162615476099</v>
      </c>
      <c r="D19">
        <f>'Input spectra'!F19</f>
        <v>6.5029426189308501E-2</v>
      </c>
      <c r="E19" s="7">
        <f>'Input spectra'!I19</f>
        <v>5.80045E+18</v>
      </c>
      <c r="G19" s="7">
        <f t="shared" si="0"/>
        <v>5.568432E+18</v>
      </c>
      <c r="H19" s="22">
        <f>(1-EXP(-_t*(B19*_c1+'Input spectra'!Y19)))</f>
        <v>0.96041575655949174</v>
      </c>
      <c r="I19" s="7">
        <f t="shared" si="4"/>
        <v>5.3480098321300838E+18</v>
      </c>
      <c r="J19">
        <f>B19*_c1/(B19*_c1+'Input spectra'!Y19)</f>
        <v>0.98290031687877821</v>
      </c>
      <c r="K19">
        <f>'Input spectra'!Y19/(B19*_c1+'Input spectra'!Y19)</f>
        <v>1.7099683121221763E-2</v>
      </c>
      <c r="L19" s="7">
        <f t="shared" si="1"/>
        <v>2.0314106990891472E+17</v>
      </c>
      <c r="N19" s="22">
        <f>(1-EXP(-_t*(C19*_c2+'Input spectra'!Y19)))</f>
        <v>0.97027482868929726</v>
      </c>
      <c r="O19" s="7">
        <f t="shared" si="5"/>
        <v>1.971026668056328E+17</v>
      </c>
      <c r="P19">
        <f>C19*_c2/(C19*_c2+'Input spectra'!Y19)</f>
        <v>0.98429346641690685</v>
      </c>
      <c r="Q19">
        <f>'Input spectra'!Y19/(C19*_c2+'Input spectra'!Y19)</f>
        <v>1.5706533583093051E-2</v>
      </c>
      <c r="R19" s="7">
        <f t="shared" si="6"/>
        <v>5564992299984617</v>
      </c>
      <c r="T19" s="22">
        <f>(1-EXP(-_t*(D19*_c3+'Input spectra'!Y19)))</f>
        <v>0.11330112873295284</v>
      </c>
      <c r="U19" s="7">
        <f t="shared" si="7"/>
        <v>630519908978448.38</v>
      </c>
      <c r="V19">
        <f>D19*_c3/(D19*_c3+'Input spectra'!Y19)</f>
        <v>0.54078594353707932</v>
      </c>
      <c r="W19">
        <f>'Input spectra'!Y19/(D19*_c3+'Input spectra'!Y19)</f>
        <v>0.45921405646292063</v>
      </c>
      <c r="X19" s="7">
        <f t="shared" si="8"/>
        <v>4737093495365922</v>
      </c>
      <c r="Y19" s="7"/>
      <c r="Z19" s="7"/>
    </row>
    <row r="20" spans="1:26" x14ac:dyDescent="0.25">
      <c r="A20">
        <v>370</v>
      </c>
      <c r="B20">
        <f>'Input spectra'!B20</f>
        <v>1.5103616667972599</v>
      </c>
      <c r="C20">
        <f>'Input spectra'!D20</f>
        <v>1.33082382631698</v>
      </c>
      <c r="D20">
        <f>'Input spectra'!F20</f>
        <v>5.6751956016071102E-2</v>
      </c>
      <c r="E20" s="7">
        <f>'Input spectra'!I20</f>
        <v>6.81765E+18</v>
      </c>
      <c r="G20" s="7">
        <f t="shared" si="0"/>
        <v>6.544944E+18</v>
      </c>
      <c r="H20" s="22">
        <f>(1-EXP(-_t*(B20*_c1+'Input spectra'!Y20)))</f>
        <v>0.95367692306187102</v>
      </c>
      <c r="I20" s="7">
        <f t="shared" si="4"/>
        <v>6.2417620555322542E+18</v>
      </c>
      <c r="J20">
        <f>B20*_c1/(B20*_c1+'Input spectra'!Y20)</f>
        <v>0.9832715617283776</v>
      </c>
      <c r="K20">
        <f>'Input spectra'!Y20/(B20*_c1+'Input spectra'!Y20)</f>
        <v>1.6728438271622414E-2</v>
      </c>
      <c r="L20" s="7">
        <f t="shared" si="1"/>
        <v>2.7941248002147453E+17</v>
      </c>
      <c r="N20" s="22">
        <f>(1-EXP(-_t*(C20*_c2+'Input spectra'!Y20)))</f>
        <v>0.96589977349260181</v>
      </c>
      <c r="O20" s="7">
        <f t="shared" si="5"/>
        <v>2.6988445116374838E+17</v>
      </c>
      <c r="P20">
        <f>C20*_c2/(C20*_c2+'Input spectra'!Y20)</f>
        <v>0.98478838892759879</v>
      </c>
      <c r="Q20">
        <f>'Input spectra'!Y20/(C20*_c2+'Input spectra'!Y20)</f>
        <v>1.5211611072401252E-2</v>
      </c>
      <c r="R20" s="7">
        <f t="shared" si="6"/>
        <v>8781031395280414</v>
      </c>
      <c r="T20" s="22">
        <f>(1-EXP(-_t*(D20*_c3+'Input spectra'!Y20)))</f>
        <v>0.10250133177498588</v>
      </c>
      <c r="U20" s="7">
        <f t="shared" si="7"/>
        <v>900067412374204.88</v>
      </c>
      <c r="V20">
        <f>D20*_c3/(D20*_c3+'Input spectra'!Y20)</f>
        <v>0.52478310058703492</v>
      </c>
      <c r="W20">
        <f>'Input spectra'!Y20/(D20*_c3+'Input spectra'!Y20)</f>
        <v>0.47521689941296513</v>
      </c>
      <c r="X20" s="7">
        <f t="shared" si="8"/>
        <v>7565725423589960</v>
      </c>
      <c r="Y20" s="7"/>
    </row>
    <row r="21" spans="1:26" x14ac:dyDescent="0.25">
      <c r="A21">
        <v>375</v>
      </c>
      <c r="B21">
        <f>'Input spectra'!B21</f>
        <v>1.4336714768687</v>
      </c>
      <c r="C21">
        <f>'Input spectra'!D21</f>
        <v>1.2319055995783801</v>
      </c>
      <c r="D21">
        <f>'Input spectra'!F21</f>
        <v>5.1342778600126898E-2</v>
      </c>
      <c r="E21" s="7">
        <f>'Input spectra'!I21</f>
        <v>5.60565E+18</v>
      </c>
      <c r="G21" s="7">
        <f t="shared" si="0"/>
        <v>5.381424E+18</v>
      </c>
      <c r="H21" s="22">
        <f>(1-EXP(-_t*(B21*_c1+'Input spectra'!Y21)))</f>
        <v>0.9457908685247246</v>
      </c>
      <c r="I21" s="7">
        <f t="shared" si="4"/>
        <v>5.0897016788597975E+18</v>
      </c>
      <c r="J21">
        <f>B21*_c1/(B21*_c1+'Input spectra'!Y21)</f>
        <v>0.98368285114563903</v>
      </c>
      <c r="K21">
        <f>'Input spectra'!Y21/(B21*_c1+'Input spectra'!Y21)</f>
        <v>1.6317148854360926E-2</v>
      </c>
      <c r="L21" s="7">
        <f t="shared" si="1"/>
        <v>2.6885129116281062E+17</v>
      </c>
      <c r="N21" s="22">
        <f>(1-EXP(-_t*(C21*_c2+'Input spectra'!Y21)))</f>
        <v>0.95616518667492223</v>
      </c>
      <c r="O21" s="7">
        <f t="shared" si="5"/>
        <v>2.5706624500248269E+17</v>
      </c>
      <c r="P21">
        <f>C21*_c2/(C21*_c2+'Input spectra'!Y21)</f>
        <v>0.984791179717316</v>
      </c>
      <c r="Q21">
        <f>'Input spectra'!Y21/(C21*_c2+'Input spectra'!Y21)</f>
        <v>1.5208820282683978E-2</v>
      </c>
      <c r="R21" s="7">
        <f t="shared" si="6"/>
        <v>1.0861098541358224E+16</v>
      </c>
      <c r="T21" s="22">
        <f>(1-EXP(-_t*(D21*_c3+'Input spectra'!Y21)))</f>
        <v>9.4171905567134728E-2</v>
      </c>
      <c r="U21" s="7">
        <f t="shared" si="7"/>
        <v>1022810346192131.4</v>
      </c>
      <c r="V21">
        <f>D21*_c3/(D21*_c3+'Input spectra'!Y21)</f>
        <v>0.51910822017245628</v>
      </c>
      <c r="W21">
        <f>'Input spectra'!Y21/(D21*_c3+'Input spectra'!Y21)</f>
        <v>0.48089177982754377</v>
      </c>
      <c r="X21" s="7">
        <f t="shared" si="8"/>
        <v>9444756667359448</v>
      </c>
      <c r="Y21" s="7"/>
    </row>
    <row r="22" spans="1:26" x14ac:dyDescent="0.25">
      <c r="A22">
        <v>380</v>
      </c>
      <c r="B22">
        <f>'Input spectra'!B22</f>
        <v>1.3569812869401401</v>
      </c>
      <c r="C22">
        <f>'Input spectra'!D22</f>
        <v>1.1778509839654401</v>
      </c>
      <c r="D22">
        <f>'Input spectra'!F22</f>
        <v>4.5933601184182701E-2</v>
      </c>
      <c r="E22" s="7">
        <f>'Input spectra'!I22</f>
        <v>6.7199E+18</v>
      </c>
      <c r="G22" s="7">
        <f t="shared" si="0"/>
        <v>6.451104E+18</v>
      </c>
      <c r="H22" s="22">
        <f>(1-EXP(-_t*(B22*_c1+'Input spectra'!Y22)))</f>
        <v>0.93656228969356581</v>
      </c>
      <c r="I22" s="7">
        <f t="shared" si="4"/>
        <v>6.0418607332913213E+18</v>
      </c>
      <c r="J22">
        <f>B22*_c1/(B22*_c1+'Input spectra'!Y22)</f>
        <v>0.98414103364012173</v>
      </c>
      <c r="K22">
        <f>'Input spectra'!Y22/(B22*_c1+'Input spectra'!Y22)</f>
        <v>1.5858966359878313E-2</v>
      </c>
      <c r="L22" s="7">
        <f t="shared" si="1"/>
        <v>3.7715859459871827E+17</v>
      </c>
      <c r="N22" s="22">
        <f>(1-EXP(-_t*(C22*_c2+'Input spectra'!Y22)))</f>
        <v>0.94963010886884236</v>
      </c>
      <c r="O22" s="7">
        <f t="shared" si="5"/>
        <v>3.5816115724960038E+17</v>
      </c>
      <c r="P22">
        <f>C22*_c2/(C22*_c2+'Input spectra'!Y22)</f>
        <v>0.98536515142069148</v>
      </c>
      <c r="Q22">
        <f>'Input spectra'!Y22/(C22*_c2+'Input spectra'!Y22)</f>
        <v>1.4634848579308508E-2</v>
      </c>
      <c r="R22" s="7">
        <f t="shared" si="6"/>
        <v>1.7508038260947044E+16</v>
      </c>
      <c r="T22" s="22">
        <f>(1-EXP(-_t*(D22*_c3+'Input spectra'!Y22)))</f>
        <v>8.5765176357720962E-2</v>
      </c>
      <c r="U22" s="7">
        <f t="shared" si="7"/>
        <v>1501579989127849.5</v>
      </c>
      <c r="V22">
        <f>D22*_c3/(D22*_c3+'Input spectra'!Y22)</f>
        <v>0.51226404546323767</v>
      </c>
      <c r="W22">
        <f>'Input spectra'!Y22/(D22*_c3+'Input spectra'!Y22)</f>
        <v>0.48773595453676233</v>
      </c>
      <c r="X22" s="7">
        <f t="shared" si="8"/>
        <v>1.5366199940946426E+16</v>
      </c>
      <c r="Y22" s="7"/>
    </row>
    <row r="23" spans="1:26" x14ac:dyDescent="0.25">
      <c r="A23">
        <v>385</v>
      </c>
      <c r="B23">
        <f>'Input spectra'!B23</f>
        <v>1.2802910970115799</v>
      </c>
      <c r="C23">
        <f>'Input spectra'!D23</f>
        <v>1.1237963683524901</v>
      </c>
      <c r="D23">
        <f>'Input spectra'!F23</f>
        <v>4.0524423768238602E-2</v>
      </c>
      <c r="E23" s="7">
        <f>'Input spectra'!I23</f>
        <v>6.2902E+18</v>
      </c>
      <c r="G23" s="7">
        <f t="shared" si="0"/>
        <v>6.038592E+18</v>
      </c>
      <c r="H23" s="22">
        <f>(1-EXP(-_t*(B23*_c1+'Input spectra'!Y23)))</f>
        <v>0.92585549381020604</v>
      </c>
      <c r="I23" s="7">
        <f t="shared" si="4"/>
        <v>5.5908635780783596E+18</v>
      </c>
      <c r="J23">
        <f>B23*_c1/(B23*_c1+'Input spectra'!Y23)</f>
        <v>0.98418092483080621</v>
      </c>
      <c r="K23">
        <f>'Input spectra'!Y23/(B23*_c1+'Input spectra'!Y23)</f>
        <v>1.5819075169193859E-2</v>
      </c>
      <c r="L23" s="7">
        <f t="shared" si="1"/>
        <v>4.1262651364298381E+17</v>
      </c>
      <c r="N23" s="22">
        <f>(1-EXP(-_t*(C23*_c2+'Input spectra'!Y23)))</f>
        <v>0.94219315186606512</v>
      </c>
      <c r="O23" s="7">
        <f t="shared" si="5"/>
        <v>3.8877387543278886E+17</v>
      </c>
      <c r="P23">
        <f>C23*_c2/(C23*_c2+'Input spectra'!Y23)</f>
        <v>0.98556219176320636</v>
      </c>
      <c r="Q23">
        <f>'Input spectra'!Y23/(C23*_c2+'Input spectra'!Y23)</f>
        <v>1.4437808236793649E-2</v>
      </c>
      <c r="R23" s="7">
        <f t="shared" si="6"/>
        <v>2.1982591374515656E+16</v>
      </c>
      <c r="T23" s="22">
        <f>(1-EXP(-_t*(D23*_c3+'Input spectra'!Y23)))</f>
        <v>7.843460021663784E-2</v>
      </c>
      <c r="U23" s="7">
        <f t="shared" si="7"/>
        <v>1724195766185846.8</v>
      </c>
      <c r="V23">
        <f>D23*_c3/(D23*_c3+'Input spectra'!Y23)</f>
        <v>0.49612711820865169</v>
      </c>
      <c r="W23">
        <f>'Input spectra'!Y23/(D23*_c3+'Input spectra'!Y23)</f>
        <v>0.50387288179134826</v>
      </c>
      <c r="X23" s="7">
        <f t="shared" si="8"/>
        <v>1.9448059783996616E+16</v>
      </c>
      <c r="Y23" s="7"/>
    </row>
    <row r="24" spans="1:26" x14ac:dyDescent="0.25">
      <c r="A24">
        <v>390</v>
      </c>
      <c r="B24">
        <f>'Input spectra'!B24</f>
        <v>1.20360090708302</v>
      </c>
      <c r="C24">
        <f>'Input spectra'!D24</f>
        <v>1.0771247925138301</v>
      </c>
      <c r="D24">
        <f>'Input spectra'!F24</f>
        <v>3.5115246352294398E-2</v>
      </c>
      <c r="E24" s="7">
        <f>'Input spectra'!I24</f>
        <v>7.7233E+18</v>
      </c>
      <c r="G24" s="7">
        <f t="shared" si="0"/>
        <v>7.414368E+18</v>
      </c>
      <c r="H24" s="22">
        <f>(1-EXP(-_t*(B24*_c1+'Input spectra'!Y24)))</f>
        <v>0.91345407130138456</v>
      </c>
      <c r="I24" s="7">
        <f t="shared" si="4"/>
        <v>6.7726846357267036E+18</v>
      </c>
      <c r="J24">
        <f>B24*_c1/(B24*_c1+'Input spectra'!Y24)</f>
        <v>0.98370375159260037</v>
      </c>
      <c r="K24">
        <f>'Input spectra'!Y24/(B24*_c1+'Input spectra'!Y24)</f>
        <v>1.6296248407399679E-2</v>
      </c>
      <c r="L24" s="7">
        <f t="shared" si="1"/>
        <v>5.9137538851426995E+17</v>
      </c>
      <c r="N24" s="22">
        <f>(1-EXP(-_t*(C24*_c2+'Input spectra'!Y24)))</f>
        <v>0.93495592782997039</v>
      </c>
      <c r="O24" s="7">
        <f t="shared" si="5"/>
        <v>5.5290992506416845E+17</v>
      </c>
      <c r="P24">
        <f>C24*_c2/(C24*_c2+'Input spectra'!Y24)</f>
        <v>0.98540697218516482</v>
      </c>
      <c r="Q24">
        <f>'Input spectra'!Y24/(C24*_c2+'Input spectra'!Y24)</f>
        <v>1.4593027814835168E-2</v>
      </c>
      <c r="R24" s="7">
        <f t="shared" si="6"/>
        <v>3.544977111561354E+16</v>
      </c>
      <c r="T24" s="22">
        <f>(1-EXP(-_t*(D24*_c3+'Input spectra'!Y24)))</f>
        <v>7.2250455978345673E-2</v>
      </c>
      <c r="U24" s="7">
        <f t="shared" si="7"/>
        <v>2561262127431066</v>
      </c>
      <c r="V24">
        <f>D24*_c3/(D24*_c3+'Input spectra'!Y24)</f>
        <v>0.46824404983736373</v>
      </c>
      <c r="W24">
        <f>'Input spectra'!Y24/(D24*_c3+'Input spectra'!Y24)</f>
        <v>0.53175595016263622</v>
      </c>
      <c r="X24" s="7">
        <f t="shared" si="8"/>
        <v>3.1572968628655172E+16</v>
      </c>
      <c r="Y24" s="7"/>
    </row>
    <row r="25" spans="1:26" x14ac:dyDescent="0.25">
      <c r="A25">
        <v>395</v>
      </c>
      <c r="B25">
        <f>'Input spectra'!B25</f>
        <v>1.1269107171544599</v>
      </c>
      <c r="C25">
        <f>'Input spectra'!D25</f>
        <v>1.03272186553267</v>
      </c>
      <c r="D25">
        <f>'Input spectra'!F25</f>
        <v>2.9706068936350201E-2</v>
      </c>
      <c r="E25" s="7">
        <f>'Input spectra'!I25</f>
        <v>7.8248E+18</v>
      </c>
      <c r="G25" s="7">
        <f t="shared" si="0"/>
        <v>7.511808E+18</v>
      </c>
      <c r="H25" s="22">
        <f>(1-EXP(-_t*(B25*_c1+'Input spectra'!Y25)))</f>
        <v>0.89897838478912329</v>
      </c>
      <c r="I25" s="7">
        <f t="shared" si="4"/>
        <v>6.7529530226860145E+18</v>
      </c>
      <c r="J25">
        <f>B25*_c1/(B25*_c1+'Input spectra'!Y25)</f>
        <v>0.98316219291232676</v>
      </c>
      <c r="K25">
        <f>'Input spectra'!Y25/(B25*_c1+'Input spectra'!Y25)</f>
        <v>1.6837807087673285E-2</v>
      </c>
      <c r="L25" s="7">
        <f t="shared" si="1"/>
        <v>6.9936074709256896E+17</v>
      </c>
      <c r="N25" s="22">
        <f>(1-EXP(-_t*(C25*_c2+'Input spectra'!Y25)))</f>
        <v>0.92722654377582792</v>
      </c>
      <c r="O25" s="7">
        <f t="shared" si="5"/>
        <v>6.4846584837912358E+17</v>
      </c>
      <c r="P25">
        <f>C25*_c2/(C25*_c2+'Input spectra'!Y25)</f>
        <v>0.98526969936601694</v>
      </c>
      <c r="Q25">
        <f>'Input spectra'!Y25/(C25*_c2+'Input spectra'!Y25)</f>
        <v>1.473030063398309E-2</v>
      </c>
      <c r="R25" s="7">
        <f t="shared" si="6"/>
        <v>4.6904738654311256E+16</v>
      </c>
      <c r="T25" s="22">
        <f>(1-EXP(-_t*(D25*_c3+'Input spectra'!Y25)))</f>
        <v>6.6024813176881691E-2</v>
      </c>
      <c r="U25" s="7">
        <f t="shared" si="7"/>
        <v>3096876606761362</v>
      </c>
      <c r="V25">
        <f>D25*_c3/(D25*_c3+'Input spectra'!Y25)</f>
        <v>0.43490069010261845</v>
      </c>
      <c r="W25">
        <f>'Input spectra'!Y25/(D25*_c3+'Input spectra'!Y25)</f>
        <v>0.56509930989738144</v>
      </c>
      <c r="X25" s="7">
        <f t="shared" si="8"/>
        <v>4.2055547565647896E+16</v>
      </c>
      <c r="Y25" s="7"/>
    </row>
    <row r="26" spans="1:26" x14ac:dyDescent="0.25">
      <c r="A26">
        <v>400</v>
      </c>
      <c r="B26">
        <f>'Input spectra'!B26</f>
        <v>1.04171843961628</v>
      </c>
      <c r="C26">
        <f>'Input spectra'!D26</f>
        <v>0.99938853219933799</v>
      </c>
      <c r="D26">
        <f>'Input spectra'!F26</f>
        <v>2.4296891520406101E-2</v>
      </c>
      <c r="E26" s="7">
        <f>'Input spectra'!I26</f>
        <v>1.120655E+19</v>
      </c>
      <c r="G26" s="7">
        <f t="shared" si="0"/>
        <v>1.0758288E+19</v>
      </c>
      <c r="H26" s="22">
        <f>(1-EXP(-_t*(B26*_c1+'Input spectra'!Y26)))</f>
        <v>0.88005924093258925</v>
      </c>
      <c r="I26" s="7">
        <f t="shared" si="4"/>
        <v>9.4679307710141829E+18</v>
      </c>
      <c r="J26">
        <f>B26*_c1/(B26*_c1+'Input spectra'!Y26)</f>
        <v>0.98240229906054455</v>
      </c>
      <c r="K26">
        <f>'Input spectra'!Y26/(B26*_c1+'Input spectra'!Y26)</f>
        <v>1.7597700939455441E-2</v>
      </c>
      <c r="L26" s="7">
        <f t="shared" si="1"/>
        <v>1.1891932222333289E+18</v>
      </c>
      <c r="N26" s="22">
        <f>(1-EXP(-_t*(C26*_c2+'Input spectra'!Y26)))</f>
        <v>0.92080101404177317</v>
      </c>
      <c r="O26" s="7">
        <f t="shared" si="5"/>
        <v>1.095010324924053E+18</v>
      </c>
      <c r="P26">
        <f>C26*_c2/(C26*_c2+'Input spectra'!Y26)</f>
        <v>0.9852825245583956</v>
      </c>
      <c r="Q26">
        <f>'Input spectra'!Y26/(C26*_c2+'Input spectra'!Y26)</f>
        <v>1.4717475441604349E-2</v>
      </c>
      <c r="R26" s="7">
        <f t="shared" si="6"/>
        <v>8.6798958160228672E+16</v>
      </c>
      <c r="T26" s="22">
        <f>(1-EXP(-_t*(D26*_c3+'Input spectra'!Y26)))</f>
        <v>5.9757393337055209E-2</v>
      </c>
      <c r="U26" s="7">
        <f t="shared" si="7"/>
        <v>5186879484027383</v>
      </c>
      <c r="V26">
        <f>D26*_c3/(D26*_c3+'Input spectra'!Y26)</f>
        <v>0.39431902802681712</v>
      </c>
      <c r="W26">
        <f>'Input spectra'!Y26/(D26*_c3+'Input spectra'!Y26)</f>
        <v>0.60568097197318294</v>
      </c>
      <c r="X26" s="7">
        <f t="shared" si="8"/>
        <v>7.8347595529153248E+16</v>
      </c>
      <c r="Y26" s="7"/>
    </row>
    <row r="27" spans="1:26" x14ac:dyDescent="0.25">
      <c r="A27">
        <v>405</v>
      </c>
      <c r="B27">
        <f>'Input spectra'!B27</f>
        <v>0.98858050682464405</v>
      </c>
      <c r="C27">
        <f>'Input spectra'!D27</f>
        <v>0.96782428638928297</v>
      </c>
      <c r="D27">
        <f>'Input spectra'!F27</f>
        <v>2.42231678873931E-2</v>
      </c>
      <c r="E27" s="7">
        <f>'Input spectra'!I27</f>
        <v>1.171595E+19</v>
      </c>
      <c r="G27" s="7">
        <f t="shared" si="0"/>
        <v>1.1247312E+19</v>
      </c>
      <c r="H27" s="22">
        <f>(1-EXP(-_t*(B27*_c1+'Input spectra'!Y27)))</f>
        <v>0.86643974858755013</v>
      </c>
      <c r="I27" s="7">
        <f t="shared" si="4"/>
        <v>9.7451181815657349E+18</v>
      </c>
      <c r="J27">
        <f>B27*_c1/(B27*_c1+'Input spectra'!Y27)</f>
        <v>0.98209739635902105</v>
      </c>
      <c r="K27">
        <f>'Input spectra'!Y27/(B27*_c1+'Input spectra'!Y27)</f>
        <v>1.7902603640978957E-2</v>
      </c>
      <c r="L27" s="7">
        <f t="shared" si="1"/>
        <v>1.3844218230690186E+18</v>
      </c>
      <c r="N27" s="22">
        <f>(1-EXP(-_t*(C27*_c2+'Input spectra'!Y27)))</f>
        <v>0.91418850300368648</v>
      </c>
      <c r="O27" s="7">
        <f t="shared" si="5"/>
        <v>1.2656225139571005E+18</v>
      </c>
      <c r="P27">
        <f>C27*_c2/(C27*_c2+'Input spectra'!Y27)</f>
        <v>0.98532271772873814</v>
      </c>
      <c r="Q27">
        <f>'Input spectra'!Y27/(C27*_c2+'Input spectra'!Y27)</f>
        <v>1.4677282271261881E-2</v>
      </c>
      <c r="R27" s="7">
        <f t="shared" si="6"/>
        <v>1.094854432775437E+17</v>
      </c>
      <c r="T27" s="22">
        <f>(1-EXP(-_t*(D27*_c3+'Input spectra'!Y27)))</f>
        <v>5.848475216005744E-2</v>
      </c>
      <c r="U27" s="7">
        <f t="shared" si="7"/>
        <v>6403229015221170</v>
      </c>
      <c r="V27">
        <f>D27*_c3/(D27*_c3+'Input spectra'!Y27)</f>
        <v>0.4019459736216463</v>
      </c>
      <c r="W27">
        <f>'Input spectra'!Y27/(D27*_c3+'Input spectra'!Y27)</f>
        <v>0.5980540263783537</v>
      </c>
      <c r="X27" s="7">
        <f t="shared" si="8"/>
        <v>9.8958925691829616E+16</v>
      </c>
      <c r="Y27" s="7"/>
    </row>
    <row r="28" spans="1:26" x14ac:dyDescent="0.25">
      <c r="A28">
        <v>410</v>
      </c>
      <c r="B28">
        <f>'Input spectra'!B28</f>
        <v>0.90328834272374003</v>
      </c>
      <c r="C28">
        <f>'Input spectra'!D28</f>
        <v>0.97272186553267204</v>
      </c>
      <c r="D28">
        <f>'Input spectra'!F28</f>
        <v>2.9979950079790499E-2</v>
      </c>
      <c r="E28" s="7">
        <f>'Input spectra'!I28</f>
        <v>1.1216E+19</v>
      </c>
      <c r="G28" s="7">
        <f t="shared" si="0"/>
        <v>1.076736E+19</v>
      </c>
      <c r="H28" s="22">
        <f>(1-EXP(-_t*(B28*_c1+'Input spectra'!Y28)))</f>
        <v>0.84139897944649189</v>
      </c>
      <c r="I28" s="7">
        <f t="shared" si="4"/>
        <v>9.0596457153329787E+18</v>
      </c>
      <c r="J28">
        <f>B28*_c1/(B28*_c1+'Input spectra'!Y28)</f>
        <v>0.98110810335435583</v>
      </c>
      <c r="K28">
        <f>'Input spectra'!Y28/(B28*_c1+'Input spectra'!Y28)</f>
        <v>1.8891896645644141E-2</v>
      </c>
      <c r="L28" s="7">
        <f t="shared" si="1"/>
        <v>1.5738294847491269E+18</v>
      </c>
      <c r="N28" s="22">
        <f>(1-EXP(-_t*(C28*_c2+'Input spectra'!Y28)))</f>
        <v>0.91512634273898841</v>
      </c>
      <c r="O28" s="7">
        <f t="shared" si="5"/>
        <v>1.4402528204732552E+18</v>
      </c>
      <c r="P28">
        <f>C28*_c2/(C28*_c2+'Input spectra'!Y28)</f>
        <v>0.98589679344889403</v>
      </c>
      <c r="Q28">
        <f>'Input spectra'!Y28/(C28*_c2+'Input spectra'!Y28)</f>
        <v>1.4103206551105887E-2</v>
      </c>
      <c r="R28" s="7">
        <f t="shared" si="6"/>
        <v>1.2310425379664339E+17</v>
      </c>
      <c r="T28" s="22">
        <f>(1-EXP(-_t*(D28*_c3+'Input spectra'!Y28)))</f>
        <v>6.2713986699683533E-2</v>
      </c>
      <c r="U28" s="7">
        <f t="shared" si="7"/>
        <v>7720358535277160</v>
      </c>
      <c r="V28">
        <f>D28*_c3/(D28*_c3+'Input spectra'!Y28)</f>
        <v>0.46289071302235418</v>
      </c>
      <c r="W28">
        <f>'Input spectra'!Y28/(D28*_c3+'Input spectra'!Y28)</f>
        <v>0.53710928697764593</v>
      </c>
      <c r="X28" s="7">
        <f t="shared" si="8"/>
        <v>1.1076853945091158E+17</v>
      </c>
      <c r="Y28" s="7"/>
    </row>
    <row r="29" spans="1:26" x14ac:dyDescent="0.25">
      <c r="A29">
        <v>415</v>
      </c>
      <c r="B29">
        <f>'Input spectra'!B29</f>
        <v>0.81398434775870698</v>
      </c>
      <c r="C29">
        <f>'Input spectra'!D29</f>
        <v>1.1096643942683</v>
      </c>
      <c r="D29">
        <f>'Input spectra'!F29</f>
        <v>3.5736732272187897E-2</v>
      </c>
      <c r="E29" s="7">
        <f>'Input spectra'!I29</f>
        <v>1.2736E+19</v>
      </c>
      <c r="G29" s="7">
        <f t="shared" si="0"/>
        <v>1.222656E+19</v>
      </c>
      <c r="H29" s="22">
        <f>(1-EXP(-_t*(B29*_c1+'Input spectra'!Y29)))</f>
        <v>0.81022039748905827</v>
      </c>
      <c r="I29" s="7">
        <f t="shared" si="4"/>
        <v>9.9062083031238205E+18</v>
      </c>
      <c r="J29">
        <f>B29*_c1/(B29*_c1+'Input spectra'!Y29)</f>
        <v>0.97958761814196704</v>
      </c>
      <c r="K29">
        <f>'Input spectra'!Y29/(B29*_c1+'Input spectra'!Y29)</f>
        <v>2.0412381858033048E-2</v>
      </c>
      <c r="L29" s="7">
        <f t="shared" si="1"/>
        <v>2.138436123841087E+18</v>
      </c>
      <c r="N29" s="22">
        <f>(1-EXP(-_t*(C29*_c2+'Input spectra'!Y29)))</f>
        <v>0.93967955373786793</v>
      </c>
      <c r="O29" s="7">
        <f t="shared" si="5"/>
        <v>2.0094447025479286E+18</v>
      </c>
      <c r="P29">
        <f>C29*_c2/(C29*_c2+'Input spectra'!Y29)</f>
        <v>0.98791946056573454</v>
      </c>
      <c r="Q29">
        <f>'Input spectra'!Y29/(C29*_c2+'Input spectra'!Y29)</f>
        <v>1.2080539434265366E-2</v>
      </c>
      <c r="R29" s="7">
        <f t="shared" si="6"/>
        <v>1.1887849386377478E+17</v>
      </c>
      <c r="T29" s="22">
        <f>(1-EXP(-_t*(D29*_c3+'Input spectra'!Y29)))</f>
        <v>6.7289022445360724E-2</v>
      </c>
      <c r="U29" s="7">
        <f t="shared" si="7"/>
        <v>7999217641870219</v>
      </c>
      <c r="V29">
        <f>D29*_c3/(D29*_c3+'Input spectra'!Y29)</f>
        <v>0.51301725083281735</v>
      </c>
      <c r="W29">
        <f>'Input spectra'!Y29/(D29*_c3+'Input spectra'!Y29)</f>
        <v>0.48698274916718265</v>
      </c>
      <c r="X29" s="7">
        <f t="shared" si="8"/>
        <v>1.0644410517302837E+17</v>
      </c>
      <c r="Y29" s="7"/>
    </row>
    <row r="30" spans="1:26" x14ac:dyDescent="0.25">
      <c r="A30">
        <v>420</v>
      </c>
      <c r="B30">
        <f>'Input spectra'!B30</f>
        <v>0.74366118039737805</v>
      </c>
      <c r="C30">
        <f>'Input spectra'!D30</f>
        <v>1.31582813256264</v>
      </c>
      <c r="D30">
        <f>'Input spectra'!F30</f>
        <v>4.1493514464585303E-2</v>
      </c>
      <c r="E30" s="7">
        <f>'Input spectra'!I30</f>
        <v>1.21631E+19</v>
      </c>
      <c r="G30" s="7">
        <f t="shared" si="0"/>
        <v>1.1676576E+19</v>
      </c>
      <c r="H30" s="22">
        <f>(1-EXP(-_t*(B30*_c1+'Input spectra'!Y30)))</f>
        <v>0.78137161311149972</v>
      </c>
      <c r="I30" s="7">
        <f t="shared" si="4"/>
        <v>9.1237450247390228E+18</v>
      </c>
      <c r="J30">
        <f>B30*_c1/(B30*_c1+'Input spectra'!Y30)</f>
        <v>0.97825579599591539</v>
      </c>
      <c r="K30">
        <f>'Input spectra'!Y30/(B30*_c1+'Input spectra'!Y30)</f>
        <v>2.1744204004084604E-2</v>
      </c>
      <c r="L30" s="7">
        <f t="shared" si="1"/>
        <v>2.3526890268005166E+18</v>
      </c>
      <c r="N30" s="22">
        <f>(1-EXP(-_t*(C30*_c2+'Input spectra'!Y30)))</f>
        <v>0.96394211894583504</v>
      </c>
      <c r="O30" s="7">
        <f t="shared" si="5"/>
        <v>2.2678560457147044E+18</v>
      </c>
      <c r="P30">
        <f>C30*_c2/(C30*_c2+'Input spectra'!Y30)</f>
        <v>0.99005020271818778</v>
      </c>
      <c r="Q30">
        <f>'Input spectra'!Y30/(C30*_c2+'Input spectra'!Y30)</f>
        <v>9.9497972818121238E-3</v>
      </c>
      <c r="R30" s="7">
        <f t="shared" si="6"/>
        <v>7.8182075368684528E+16</v>
      </c>
      <c r="T30" s="22">
        <f>(1-EXP(-_t*(D30*_c3+'Input spectra'!Y30)))</f>
        <v>7.1841726744950707E-2</v>
      </c>
      <c r="U30" s="7">
        <f t="shared" si="7"/>
        <v>5616735294990175</v>
      </c>
      <c r="V30">
        <f>D30*_c3/(D30*_c3+'Input spectra'!Y30)</f>
        <v>0.55656392365498009</v>
      </c>
      <c r="W30">
        <f>'Input spectra'!Y30/(D30*_c3+'Input spectra'!Y30)</f>
        <v>0.4434360763450198</v>
      </c>
      <c r="X30" s="7">
        <f t="shared" si="8"/>
        <v>6.9662726470746576E+16</v>
      </c>
      <c r="Y30" s="7"/>
    </row>
    <row r="31" spans="1:26" x14ac:dyDescent="0.25">
      <c r="A31">
        <v>425</v>
      </c>
      <c r="B31">
        <f>'Input spectra'!B31</f>
        <v>0.69263435933641204</v>
      </c>
      <c r="C31">
        <f>'Input spectra'!D31</f>
        <v>1.69151606317546</v>
      </c>
      <c r="D31">
        <f>'Input spectra'!F31</f>
        <v>4.7250296656982702E-2</v>
      </c>
      <c r="E31" s="7">
        <f>'Input spectra'!I31</f>
        <v>1.32567E+19</v>
      </c>
      <c r="G31" s="7">
        <f t="shared" si="0"/>
        <v>1.2726432E+19</v>
      </c>
      <c r="H31" s="22">
        <f>(1-EXP(-_t*(B31*_c1+'Input spectra'!Y31)))</f>
        <v>0.75767234775528081</v>
      </c>
      <c r="I31" s="7">
        <f t="shared" si="4"/>
        <v>9.6424656119879332E+18</v>
      </c>
      <c r="J31">
        <f>B31*_c1/(B31*_c1+'Input spectra'!Y31)</f>
        <v>0.97728633469436343</v>
      </c>
      <c r="K31">
        <f>'Input spectra'!Y31/(B31*_c1+'Input spectra'!Y31)</f>
        <v>2.2713665305636559E-2</v>
      </c>
      <c r="L31" s="7">
        <f t="shared" si="1"/>
        <v>2.8421834231919206E+18</v>
      </c>
      <c r="N31" s="22">
        <f>(1-EXP(-_t*(C31*_c2+'Input spectra'!Y31)))</f>
        <v>0.9858916149356598</v>
      </c>
      <c r="O31" s="7">
        <f t="shared" si="5"/>
        <v>2.8020848050340444E+18</v>
      </c>
      <c r="P31">
        <f>C31*_c2/(C31*_c2+'Input spectra'!Y31)</f>
        <v>0.99244404576665213</v>
      </c>
      <c r="Q31">
        <f>'Input spectra'!Y31/(C31*_c2+'Input spectra'!Y31)</f>
        <v>7.5559542333478932E-3</v>
      </c>
      <c r="R31" s="7">
        <f t="shared" si="6"/>
        <v>3.6954886494298728E+16</v>
      </c>
      <c r="T31" s="22">
        <f>(1-EXP(-_t*(D31*_c3+'Input spectra'!Y31)))</f>
        <v>7.6372208601642178E-2</v>
      </c>
      <c r="U31" s="7">
        <f t="shared" si="7"/>
        <v>2822326300192591.5</v>
      </c>
      <c r="V31">
        <f>D31*_c3/(D31*_c3+'Input spectra'!Y31)</f>
        <v>0.59474649760977993</v>
      </c>
      <c r="W31">
        <f>'Input spectra'!Y31/(D31*_c3+'Input spectra'!Y31)</f>
        <v>0.40525350239022012</v>
      </c>
      <c r="X31" s="7">
        <f t="shared" si="8"/>
        <v>3.2767257786341888E+16</v>
      </c>
      <c r="Y31" s="7"/>
    </row>
    <row r="32" spans="1:26" x14ac:dyDescent="0.25">
      <c r="A32">
        <v>430</v>
      </c>
      <c r="B32">
        <f>'Input spectra'!B32</f>
        <v>0.61922442137913203</v>
      </c>
      <c r="C32">
        <f>'Input spectra'!D32</f>
        <v>1.6293496216934999</v>
      </c>
      <c r="D32">
        <f>'Input spectra'!F32</f>
        <v>5.30070788493801E-2</v>
      </c>
      <c r="E32" s="7">
        <f>'Input spectra'!I32</f>
        <v>9.6187E+18</v>
      </c>
      <c r="G32" s="7">
        <f t="shared" si="0"/>
        <v>9.233952E+18</v>
      </c>
      <c r="H32" s="22">
        <f>(1-EXP(-_t*(B32*_c1+'Input spectra'!Y32)))</f>
        <v>0.71910686362054965</v>
      </c>
      <c r="I32" s="7">
        <f t="shared" si="4"/>
        <v>6.6401982615427021E+18</v>
      </c>
      <c r="J32">
        <f>B32*_c1/(B32*_c1+'Input spectra'!Y32)</f>
        <v>0.97532477072193235</v>
      </c>
      <c r="K32">
        <f>'Input spectra'!Y32/(B32*_c1+'Input spectra'!Y32)</f>
        <v>2.4675229278067617E-2</v>
      </c>
      <c r="L32" s="7">
        <f t="shared" si="1"/>
        <v>2.3904034453622456E+18</v>
      </c>
      <c r="N32" s="22">
        <f>(1-EXP(-_t*(C32*_c2+'Input spectra'!Y32)))</f>
        <v>0.98350513553449981</v>
      </c>
      <c r="O32" s="7">
        <f t="shared" si="5"/>
        <v>2.3509740645131305E+18</v>
      </c>
      <c r="P32">
        <f>C32*_c2/(C32*_c2+'Input spectra'!Y32)</f>
        <v>0.99236677721975985</v>
      </c>
      <c r="Q32">
        <f>'Input spectra'!Y32/(C32*_c2+'Input spectra'!Y32)</f>
        <v>7.6332227802400352E-3</v>
      </c>
      <c r="R32" s="7">
        <f t="shared" si="6"/>
        <v>3.6338117390544504E+16</v>
      </c>
      <c r="T32" s="22">
        <f>(1-EXP(-_t*(D32*_c3+'Input spectra'!Y32)))</f>
        <v>8.0880576486562661E-2</v>
      </c>
      <c r="U32" s="7">
        <f t="shared" si="7"/>
        <v>2939047882983627.5</v>
      </c>
      <c r="V32">
        <f>D32*_c3/(D32*_c3+'Input spectra'!Y32)</f>
        <v>0.62849859865272928</v>
      </c>
      <c r="W32">
        <f>'Input spectra'!Y32/(D32*_c3+'Input spectra'!Y32)</f>
        <v>0.37150140134727083</v>
      </c>
      <c r="X32" s="7">
        <f t="shared" si="8"/>
        <v>3.206310672725844E+16</v>
      </c>
      <c r="Y32" s="7"/>
    </row>
    <row r="33" spans="1:25" x14ac:dyDescent="0.25">
      <c r="A33">
        <v>435</v>
      </c>
      <c r="B33">
        <f>'Input spectra'!B33</f>
        <v>0.55786147901928596</v>
      </c>
      <c r="C33">
        <f>'Input spectra'!D33</f>
        <v>0.76325519886600202</v>
      </c>
      <c r="D33">
        <f>'Input spectra'!F33</f>
        <v>6.2131578947368399E-2</v>
      </c>
      <c r="E33" s="7">
        <f>'Input spectra'!I33</f>
        <v>1.35823E+19</v>
      </c>
      <c r="G33" s="7">
        <f t="shared" si="0"/>
        <v>1.3039008E+19</v>
      </c>
      <c r="H33" s="22">
        <f>(1-EXP(-_t*(B33*_c1+'Input spectra'!Y33)))</f>
        <v>0.68221081646757131</v>
      </c>
      <c r="I33" s="7">
        <f t="shared" si="4"/>
        <v>8.8953522936071936E+18</v>
      </c>
      <c r="J33">
        <f>B33*_c1/(B33*_c1+'Input spectra'!Y33)</f>
        <v>0.97326850716501012</v>
      </c>
      <c r="K33">
        <f>'Input spectra'!Y33/(B33*_c1+'Input spectra'!Y33)</f>
        <v>2.6731492834989802E-2</v>
      </c>
      <c r="L33" s="7">
        <f t="shared" si="1"/>
        <v>3.8187930990116101E+18</v>
      </c>
      <c r="N33" s="22">
        <f>(1-EXP(-_t*(C33*_c2+'Input spectra'!Y33)))</f>
        <v>0.85612092656772387</v>
      </c>
      <c r="O33" s="7">
        <f t="shared" si="5"/>
        <v>3.2693486862962493E+18</v>
      </c>
      <c r="P33">
        <f>C33*_c2/(C33*_c2+'Input spectra'!Y33)</f>
        <v>0.98419414803012262</v>
      </c>
      <c r="Q33">
        <f>'Input spectra'!Y33/(C33*_c2+'Input spectra'!Y33)</f>
        <v>1.58058519698774E-2</v>
      </c>
      <c r="R33" s="7">
        <f t="shared" si="6"/>
        <v>5.0636797075847642E+17</v>
      </c>
      <c r="T33" s="22">
        <f>(1-EXP(-_t*(D33*_c3+'Input spectra'!Y33)))</f>
        <v>8.8602079511752363E-2</v>
      </c>
      <c r="U33" s="7">
        <f t="shared" si="7"/>
        <v>4.4865255207347224E+16</v>
      </c>
      <c r="V33">
        <f>D33*_c3/(D33*_c3+'Input spectra'!Y33)</f>
        <v>0.6696968184644877</v>
      </c>
      <c r="W33">
        <f>'Input spectra'!Y33/(D33*_c3+'Input spectra'!Y33)</f>
        <v>0.3303031815355123</v>
      </c>
      <c r="X33" s="7">
        <f t="shared" si="8"/>
        <v>4.4304260692908403E+17</v>
      </c>
      <c r="Y33" s="7"/>
    </row>
    <row r="34" spans="1:25" x14ac:dyDescent="0.25">
      <c r="A34">
        <v>440</v>
      </c>
      <c r="B34">
        <f>'Input spectra'!B34</f>
        <v>0.51086189430167706</v>
      </c>
      <c r="C34">
        <f>'Input spectra'!D34</f>
        <v>0.35742830047865598</v>
      </c>
      <c r="D34">
        <f>'Input spectra'!F34</f>
        <v>7.3350877192982403E-2</v>
      </c>
      <c r="E34" s="7">
        <f>'Input spectra'!I34</f>
        <v>1.46654E+19</v>
      </c>
      <c r="G34" s="7">
        <f t="shared" ref="G34:G65" si="9">E34*_transm</f>
        <v>1.4078784E+19</v>
      </c>
      <c r="H34" s="22">
        <f>(1-EXP(-_t*(B34*_c1+'Input spectra'!Y34)))</f>
        <v>0.65076552768660356</v>
      </c>
      <c r="I34" s="7">
        <f t="shared" si="4"/>
        <v>9.1619872989457111E+18</v>
      </c>
      <c r="J34">
        <f>B34*_c1/(B34*_c1+'Input spectra'!Y34)</f>
        <v>0.97120949119333044</v>
      </c>
      <c r="K34">
        <f>'Input spectra'!Y34/(B34*_c1+'Input spectra'!Y34)</f>
        <v>2.8790508806669623E-2</v>
      </c>
      <c r="L34" s="7">
        <f t="shared" ref="L34:L65" si="10">(G34-I34)*_transm*_transm</f>
        <v>4.5313198396916326E+18</v>
      </c>
      <c r="N34" s="22">
        <f>(1-EXP(-_t*(C34*_c2+'Input spectra'!Y34)))</f>
        <v>0.60301576305729498</v>
      </c>
      <c r="O34" s="7">
        <f t="shared" si="5"/>
        <v>2.7324572907883095E+18</v>
      </c>
      <c r="P34">
        <f>C34*_c2/(C34*_c2+'Input spectra'!Y34)</f>
        <v>0.96721581647443766</v>
      </c>
      <c r="Q34">
        <f>'Input spectra'!Y34/(C34*_c2+'Input spectra'!Y34)</f>
        <v>3.2784183525562408E-2</v>
      </c>
      <c r="R34" s="7">
        <f t="shared" si="6"/>
        <v>1.6578317250693025E+18</v>
      </c>
      <c r="T34" s="22">
        <f>(1-EXP(-_t*(D34*_c3+'Input spectra'!Y34)))</f>
        <v>9.844914871443966E-2</v>
      </c>
      <c r="U34" s="7">
        <f t="shared" si="7"/>
        <v>1.6321212204486381E+17</v>
      </c>
      <c r="V34">
        <f>D34*_c3/(D34*_c3+'Input spectra'!Y34)</f>
        <v>0.70775477520834151</v>
      </c>
      <c r="W34">
        <f>'Input spectra'!Y34/(D34*_c3+'Input spectra'!Y34)</f>
        <v>0.29224522479165849</v>
      </c>
      <c r="X34" s="7">
        <f t="shared" si="8"/>
        <v>1.4348348189034611E+18</v>
      </c>
      <c r="Y34" s="7"/>
    </row>
    <row r="35" spans="1:25" x14ac:dyDescent="0.25">
      <c r="A35">
        <v>445</v>
      </c>
      <c r="B35">
        <f>'Input spectra'!B35</f>
        <v>0.46574901456085199</v>
      </c>
      <c r="C35">
        <f>'Input spectra'!D35</f>
        <v>0.29582508546479602</v>
      </c>
      <c r="D35">
        <f>'Input spectra'!F35</f>
        <v>8.4570175438596407E-2</v>
      </c>
      <c r="E35" s="7">
        <f>'Input spectra'!I35</f>
        <v>1.60494E+19</v>
      </c>
      <c r="G35" s="7">
        <f t="shared" si="9"/>
        <v>1.5407424E+19</v>
      </c>
      <c r="H35" s="22">
        <f>(1-EXP(-_t*(B35*_c1+'Input spectra'!Y35)))</f>
        <v>0.61765419565489488</v>
      </c>
      <c r="I35" s="7">
        <f t="shared" si="4"/>
        <v>9.5164600778339226E+18</v>
      </c>
      <c r="J35">
        <f>B35*_c1/(B35*_c1+'Input spectra'!Y35)</f>
        <v>0.96886740691603479</v>
      </c>
      <c r="K35">
        <f>'Input spectra'!Y35/(B35*_c1+'Input spectra'!Y35)</f>
        <v>3.1132593083965258E-2</v>
      </c>
      <c r="L35" s="7">
        <f t="shared" si="10"/>
        <v>5.4291123506682563E+18</v>
      </c>
      <c r="N35" s="22">
        <f>(1-EXP(-_t*(C35*_c2+'Input spectra'!Y35)))</f>
        <v>0.53675282748935316</v>
      </c>
      <c r="O35" s="7">
        <f t="shared" si="5"/>
        <v>2.9140914049785554E+18</v>
      </c>
      <c r="P35">
        <f>C35*_c2/(C35*_c2+'Input spectra'!Y35)</f>
        <v>0.96110199216737369</v>
      </c>
      <c r="Q35">
        <f>'Input spectra'!Y35/(C35*_c2+'Input spectra'!Y35)</f>
        <v>3.8898007832626341E-2</v>
      </c>
      <c r="R35" s="7">
        <f t="shared" si="6"/>
        <v>2.317843303547628E+18</v>
      </c>
      <c r="T35" s="22">
        <f>(1-EXP(-_t*(D35*_c3+'Input spectra'!Y35)))</f>
        <v>0.10818982665848709</v>
      </c>
      <c r="U35" s="7">
        <f t="shared" si="7"/>
        <v>2.5076706523235296E+17</v>
      </c>
      <c r="V35">
        <f>D35*_c3/(D35*_c3+'Input spectra'!Y35)</f>
        <v>0.7385913852844771</v>
      </c>
      <c r="W35">
        <f>'Input spectra'!Y35/(D35*_c3+'Input spectra'!Y35)</f>
        <v>0.26140861471552296</v>
      </c>
      <c r="X35" s="7">
        <f t="shared" si="8"/>
        <v>1.9843931887826639E+18</v>
      </c>
      <c r="Y35" s="7"/>
    </row>
    <row r="36" spans="1:25" x14ac:dyDescent="0.25">
      <c r="A36">
        <v>450</v>
      </c>
      <c r="B36">
        <f>'Input spectra'!B36</f>
        <v>0.42928464007866501</v>
      </c>
      <c r="C36">
        <f>'Input spectra'!D36</f>
        <v>0.278049239094463</v>
      </c>
      <c r="D36">
        <f>'Input spectra'!F36</f>
        <v>9.5789473684210397E-2</v>
      </c>
      <c r="E36" s="7">
        <f>'Input spectra'!I36</f>
        <v>1.76447E+19</v>
      </c>
      <c r="G36" s="7">
        <f t="shared" si="9"/>
        <v>1.6938912E+19</v>
      </c>
      <c r="H36" s="22">
        <f>(1-EXP(-_t*(B36*_c1+'Input spectra'!Y36)))</f>
        <v>0.58858174684903641</v>
      </c>
      <c r="I36" s="7">
        <f t="shared" si="4"/>
        <v>9.9699344146821059E+18</v>
      </c>
      <c r="J36">
        <f>B36*_c1/(B36*_c1+'Input spectra'!Y36)</f>
        <v>0.96669951821253719</v>
      </c>
      <c r="K36">
        <f>'Input spectra'!Y36/(B36*_c1+'Input spectra'!Y36)</f>
        <v>3.33004817874629E-2</v>
      </c>
      <c r="L36" s="7">
        <f t="shared" si="10"/>
        <v>6.4226097426289715E+18</v>
      </c>
      <c r="N36" s="22">
        <f>(1-EXP(-_t*(C36*_c2+'Input spectra'!Y36)))</f>
        <v>0.51552950723304813</v>
      </c>
      <c r="O36" s="7">
        <f t="shared" si="5"/>
        <v>3.3110448357676877E+18</v>
      </c>
      <c r="P36">
        <f>C36*_c2/(C36*_c2+'Input spectra'!Y36)</f>
        <v>0.95918903664165245</v>
      </c>
      <c r="Q36">
        <f>'Input spectra'!Y36/(C36*_c2+'Input spectra'!Y36)</f>
        <v>4.0810963358347566E-2</v>
      </c>
      <c r="R36" s="7">
        <f t="shared" si="6"/>
        <v>2.8676182181633592E+18</v>
      </c>
      <c r="T36" s="22">
        <f>(1-EXP(-_t*(D36*_c3+'Input spectra'!Y36)))</f>
        <v>0.11782526283311645</v>
      </c>
      <c r="U36" s="7">
        <f t="shared" si="7"/>
        <v>3.3787787026013088E+17</v>
      </c>
      <c r="V36">
        <f>D36*_c3/(D36*_c3+'Input spectra'!Y36)</f>
        <v>0.76408388275115724</v>
      </c>
      <c r="W36">
        <f>'Input spectra'!Y36/(D36*_c3+'Input spectra'!Y36)</f>
        <v>0.23591611724884284</v>
      </c>
      <c r="X36" s="7">
        <f t="shared" si="8"/>
        <v>2.4285507339870991E+18</v>
      </c>
      <c r="Y36" s="7"/>
    </row>
    <row r="37" spans="1:25" x14ac:dyDescent="0.25">
      <c r="A37">
        <v>455</v>
      </c>
      <c r="B37">
        <f>'Input spectra'!B37</f>
        <v>0.39282026559647698</v>
      </c>
      <c r="C37">
        <f>'Input spectra'!D37</f>
        <v>0.26027339272412903</v>
      </c>
      <c r="D37">
        <f>'Input spectra'!F37</f>
        <v>0.11358801552999701</v>
      </c>
      <c r="E37" s="7">
        <f>'Input spectra'!I37</f>
        <v>1.748305E+19</v>
      </c>
      <c r="G37" s="7">
        <f t="shared" si="9"/>
        <v>1.6783728E+19</v>
      </c>
      <c r="H37" s="22">
        <f>(1-EXP(-_t*(B37*_c1+'Input spectra'!Y37)))</f>
        <v>0.5572987146656061</v>
      </c>
      <c r="I37" s="7">
        <f t="shared" si="4"/>
        <v>9.3535500416971428E+18</v>
      </c>
      <c r="J37">
        <f>B37*_c1/(B37*_c1+'Input spectra'!Y37)</f>
        <v>0.96414168891397678</v>
      </c>
      <c r="K37">
        <f>'Input spectra'!Y37/(B37*_c1+'Input spectra'!Y37)</f>
        <v>3.5858311086023227E-2</v>
      </c>
      <c r="L37" s="7">
        <f t="shared" si="10"/>
        <v>6.8476520063719127E+18</v>
      </c>
      <c r="N37" s="22">
        <f>(1-EXP(-_t*(C37*_c2+'Input spectra'!Y37)))</f>
        <v>0.49333385654618456</v>
      </c>
      <c r="O37" s="7">
        <f t="shared" si="5"/>
        <v>3.378178572589674E+18</v>
      </c>
      <c r="P37">
        <f>C37*_c2/(C37*_c2+'Input spectra'!Y37)</f>
        <v>0.95702400895619621</v>
      </c>
      <c r="Q37">
        <f>'Input spectra'!Y37/(C37*_c2+'Input spectra'!Y37)</f>
        <v>4.2975991043803827E-2</v>
      </c>
      <c r="R37" s="7">
        <f t="shared" si="6"/>
        <v>3.1974667165737108E+18</v>
      </c>
      <c r="T37" s="22">
        <f>(1-EXP(-_t*(D37*_c3+'Input spectra'!Y37)))</f>
        <v>0.13307908238648858</v>
      </c>
      <c r="U37" s="7">
        <f t="shared" si="7"/>
        <v>4.25515936602968E+17</v>
      </c>
      <c r="V37">
        <f>D37*_c3/(D37*_c3+'Input spectra'!Y37)</f>
        <v>0.79539239517077642</v>
      </c>
      <c r="W37">
        <f>'Input spectra'!Y37/(D37*_c3+'Input spectra'!Y37)</f>
        <v>0.20460760482922347</v>
      </c>
      <c r="X37" s="7">
        <f t="shared" si="8"/>
        <v>2.6610727487719132E+18</v>
      </c>
      <c r="Y37" s="7"/>
    </row>
    <row r="38" spans="1:25" x14ac:dyDescent="0.25">
      <c r="A38">
        <v>460</v>
      </c>
      <c r="B38">
        <f>'Input spectra'!B38</f>
        <v>0.35635589111429</v>
      </c>
      <c r="C38">
        <f>'Input spectra'!D38</f>
        <v>0.24259151171516699</v>
      </c>
      <c r="D38">
        <f>'Input spectra'!F38</f>
        <v>0.152002051131784</v>
      </c>
      <c r="E38" s="7">
        <f>'Input spectra'!I38</f>
        <v>1.768965E+19</v>
      </c>
      <c r="G38" s="7">
        <f t="shared" si="9"/>
        <v>1.6982064E+19</v>
      </c>
      <c r="H38" s="22">
        <f>(1-EXP(-_t*(B38*_c1+'Input spectra'!Y38)))</f>
        <v>0.52363701285560005</v>
      </c>
      <c r="I38" s="7">
        <f t="shared" si="4"/>
        <v>8.892437265082623E+18</v>
      </c>
      <c r="J38">
        <f>B38*_c1/(B38*_c1+'Input spectra'!Y38)</f>
        <v>0.96107831337704552</v>
      </c>
      <c r="K38">
        <f>'Input spectra'!Y38/(B38*_c1+'Input spectra'!Y38)</f>
        <v>3.892168662295447E-2</v>
      </c>
      <c r="L38" s="7">
        <f t="shared" si="10"/>
        <v>7.4553999988998543E+18</v>
      </c>
      <c r="N38" s="22">
        <f>(1-EXP(-_t*(C38*_c2+'Input spectra'!Y38)))</f>
        <v>0.47024578982521714</v>
      </c>
      <c r="O38" s="7">
        <f t="shared" si="5"/>
        <v>3.5058704609455852E+18</v>
      </c>
      <c r="P38">
        <f>C38*_c2/(C38*_c2+'Input spectra'!Y38)</f>
        <v>0.95457037470013328</v>
      </c>
      <c r="Q38">
        <f>'Input spectra'!Y38/(C38*_c2+'Input spectra'!Y38)</f>
        <v>4.5429625299866695E-2</v>
      </c>
      <c r="R38" s="7">
        <f t="shared" si="6"/>
        <v>3.6398864221786542E+18</v>
      </c>
      <c r="T38" s="22">
        <f>(1-EXP(-_t*(D38*_c3+'Input spectra'!Y38)))</f>
        <v>0.16545232394866349</v>
      </c>
      <c r="U38" s="7">
        <f t="shared" si="7"/>
        <v>6.0222766745864448E+17</v>
      </c>
      <c r="V38">
        <f>D38*_c3/(D38*_c3+'Input spectra'!Y38)</f>
        <v>0.84041528060276383</v>
      </c>
      <c r="W38">
        <f>'Input spectra'!Y38/(D38*_c3+'Input spectra'!Y38)</f>
        <v>0.15958471939723615</v>
      </c>
      <c r="X38" s="7">
        <f t="shared" si="8"/>
        <v>2.9161524045312092E+18</v>
      </c>
      <c r="Y38" s="7"/>
    </row>
    <row r="39" spans="1:25" x14ac:dyDescent="0.25">
      <c r="A39">
        <v>465</v>
      </c>
      <c r="B39">
        <f>'Input spectra'!B39</f>
        <v>0.32359450094724701</v>
      </c>
      <c r="C39">
        <f>'Input spectra'!D39</f>
        <v>0.22592484504849999</v>
      </c>
      <c r="D39">
        <f>'Input spectra'!F39</f>
        <v>0.19041608673357199</v>
      </c>
      <c r="E39" s="7">
        <f>'Input spectra'!I39</f>
        <v>1.796965E+19</v>
      </c>
      <c r="G39" s="7">
        <f t="shared" si="9"/>
        <v>1.7250864E+19</v>
      </c>
      <c r="H39" s="22">
        <f>(1-EXP(-_t*(B39*_c1+'Input spectra'!Y39)))</f>
        <v>0.49119793451526061</v>
      </c>
      <c r="I39" s="7">
        <f t="shared" si="4"/>
        <v>8.4735887654036664E+18</v>
      </c>
      <c r="J39">
        <f>B39*_c1/(B39*_c1+'Input spectra'!Y39)</f>
        <v>0.95781061779823617</v>
      </c>
      <c r="K39">
        <f>'Input spectra'!Y39/(B39*_c1+'Input spectra'!Y39)</f>
        <v>4.2189382201763867E-2</v>
      </c>
      <c r="L39" s="7">
        <f t="shared" si="10"/>
        <v>8.0891368562039798E+18</v>
      </c>
      <c r="N39" s="22">
        <f>(1-EXP(-_t*(C39*_c2+'Input spectra'!Y39)))</f>
        <v>0.44750965351561534</v>
      </c>
      <c r="O39" s="7">
        <f t="shared" si="5"/>
        <v>3.6199668317602371E+18</v>
      </c>
      <c r="P39">
        <f>C39*_c2/(C39*_c2+'Input spectra'!Y39)</f>
        <v>0.95195301303177637</v>
      </c>
      <c r="Q39">
        <f>'Input spectra'!Y39/(C39*_c2+'Input spectra'!Y39)</f>
        <v>4.8046986968223578E-2</v>
      </c>
      <c r="R39" s="7">
        <f t="shared" si="6"/>
        <v>4.1187870945273528E+18</v>
      </c>
      <c r="T39" s="22">
        <f>(1-EXP(-_t*(D39*_c3+'Input spectra'!Y39)))</f>
        <v>0.19661665850680943</v>
      </c>
      <c r="U39" s="7">
        <f t="shared" si="7"/>
        <v>8.0982215562693837E+17</v>
      </c>
      <c r="V39">
        <f>D39*_c3/(D39*_c3+'Input spectra'!Y39)</f>
        <v>0.86978450190945467</v>
      </c>
      <c r="W39">
        <f>'Input spectra'!Y39/(D39*_c3+'Input spectra'!Y39)</f>
        <v>0.13021549809054531</v>
      </c>
      <c r="X39" s="7">
        <f t="shared" si="8"/>
        <v>3.1766063413443978E+18</v>
      </c>
      <c r="Y39" s="7"/>
    </row>
    <row r="40" spans="1:25" x14ac:dyDescent="0.25">
      <c r="A40">
        <v>470</v>
      </c>
      <c r="B40">
        <f>'Input spectra'!B40</f>
        <v>0.29299467128427098</v>
      </c>
      <c r="C40">
        <f>'Input spectra'!D40</f>
        <v>0.209258178381833</v>
      </c>
      <c r="D40">
        <f>'Input spectra'!F40</f>
        <v>0.22883012233535899</v>
      </c>
      <c r="E40" s="7">
        <f>'Input spectra'!I40</f>
        <v>1.78673E+19</v>
      </c>
      <c r="G40" s="7">
        <f t="shared" si="9"/>
        <v>1.7152608E+19</v>
      </c>
      <c r="H40" s="22">
        <f>(1-EXP(-_t*(B40*_c1+'Input spectra'!Y40)))</f>
        <v>0.45889416919871806</v>
      </c>
      <c r="I40" s="7">
        <f t="shared" si="4"/>
        <v>7.8712317977512847E+18</v>
      </c>
      <c r="J40">
        <f>B40*_c1/(B40*_c1+'Input spectra'!Y40)</f>
        <v>0.954161856051994</v>
      </c>
      <c r="K40">
        <f>'Input spectra'!Y40/(B40*_c1+'Input spectra'!Y40)</f>
        <v>4.5838143948006005E-2</v>
      </c>
      <c r="L40" s="7">
        <f t="shared" si="10"/>
        <v>8.5537163079924163E+18</v>
      </c>
      <c r="N40" s="22">
        <f>(1-EXP(-_t*(C40*_c2+'Input spectra'!Y40)))</f>
        <v>0.42379772147969319</v>
      </c>
      <c r="O40" s="7">
        <f t="shared" si="5"/>
        <v>3.6250454815108797E+18</v>
      </c>
      <c r="P40">
        <f>C40*_c2/(C40*_c2+'Input spectra'!Y40)</f>
        <v>0.94893663229478764</v>
      </c>
      <c r="Q40">
        <f>'Input spectra'!Y40/(C40*_c2+'Input spectra'!Y40)</f>
        <v>5.1063367705212366E-2</v>
      </c>
      <c r="R40" s="7">
        <f t="shared" si="6"/>
        <v>4.5422630336853842E+18</v>
      </c>
      <c r="T40" s="22">
        <f>(1-EXP(-_t*(D40*_c3+'Input spectra'!Y40)))</f>
        <v>0.22661723001543366</v>
      </c>
      <c r="U40" s="7">
        <f t="shared" si="7"/>
        <v>1.0293550666952822E+18</v>
      </c>
      <c r="V40">
        <f>D40*_c3/(D40*_c3+'Input spectra'!Y40)</f>
        <v>0.89045479448482068</v>
      </c>
      <c r="W40">
        <f>'Input spectra'!Y40/(D40*_c3+'Input spectra'!Y40)</f>
        <v>0.10954520551517934</v>
      </c>
      <c r="X40" s="7">
        <f t="shared" si="8"/>
        <v>3.3723916483104978E+18</v>
      </c>
      <c r="Y40" s="7"/>
    </row>
    <row r="41" spans="1:25" x14ac:dyDescent="0.25">
      <c r="A41">
        <v>475</v>
      </c>
      <c r="B41">
        <f>'Input spectra'!B41</f>
        <v>0.26287754085331899</v>
      </c>
      <c r="C41">
        <f>'Input spectra'!D41</f>
        <v>0.20498783228682699</v>
      </c>
      <c r="D41">
        <f>'Input spectra'!F41</f>
        <v>0.28266411727214702</v>
      </c>
      <c r="E41" s="7">
        <f>'Input spectra'!I41</f>
        <v>1.908795E+19</v>
      </c>
      <c r="G41" s="7">
        <f t="shared" si="9"/>
        <v>1.8324432E+19</v>
      </c>
      <c r="H41" s="22">
        <f>(1-EXP(-_t*(B41*_c1+'Input spectra'!Y41)))</f>
        <v>0.42524088384511627</v>
      </c>
      <c r="I41" s="7">
        <f t="shared" si="4"/>
        <v>7.7922976596397312E+18</v>
      </c>
      <c r="J41">
        <f>B41*_c1/(B41*_c1+'Input spectra'!Y41)</f>
        <v>0.94935182881439084</v>
      </c>
      <c r="K41">
        <f>'Input spectra'!Y41/(B41*_c1+'Input spectra'!Y41)</f>
        <v>5.064817118560918E-2</v>
      </c>
      <c r="L41" s="7">
        <f t="shared" si="10"/>
        <v>9.7064150080760238E+18</v>
      </c>
      <c r="N41" s="22">
        <f>(1-EXP(-_t*(C41*_c2+'Input spectra'!Y41)))</f>
        <v>0.41755397186455068</v>
      </c>
      <c r="O41" s="7">
        <f t="shared" si="5"/>
        <v>4.0529521391878282E+18</v>
      </c>
      <c r="P41">
        <f>C41*_c2/(C41*_c2+'Input spectra'!Y41)</f>
        <v>0.94810693893003795</v>
      </c>
      <c r="Q41">
        <f>'Input spectra'!Y41/(C41*_c2+'Input spectra'!Y41)</f>
        <v>5.1893061069962006E-2</v>
      </c>
      <c r="R41" s="7">
        <f t="shared" si="6"/>
        <v>5.21023137996736E+18</v>
      </c>
      <c r="T41" s="22">
        <f>(1-EXP(-_t*(D41*_c3+'Input spectra'!Y41)))</f>
        <v>0.26707601758147304</v>
      </c>
      <c r="U41" s="7">
        <f t="shared" si="7"/>
        <v>1.3915278476397051E+18</v>
      </c>
      <c r="V41">
        <f>D41*_c3/(D41*_c3+'Input spectra'!Y41)</f>
        <v>0.90972651126756077</v>
      </c>
      <c r="W41">
        <f>'Input spectra'!Y41/(D41*_c3+'Input spectra'!Y41)</f>
        <v>9.0273488732439178E-2</v>
      </c>
      <c r="X41" s="7">
        <f t="shared" si="8"/>
        <v>3.6659553910345487E+18</v>
      </c>
      <c r="Y41" s="7"/>
    </row>
    <row r="42" spans="1:25" x14ac:dyDescent="0.25">
      <c r="A42">
        <v>480</v>
      </c>
      <c r="B42">
        <f>'Input spectra'!B42</f>
        <v>0.233058421543754</v>
      </c>
      <c r="C42">
        <f>'Input spectra'!D42</f>
        <v>0.202975583817886</v>
      </c>
      <c r="D42">
        <f>'Input spectra'!F42</f>
        <v>0.33700871043127201</v>
      </c>
      <c r="E42" s="7">
        <f>'Input spectra'!I42</f>
        <v>1.94096E+19</v>
      </c>
      <c r="G42" s="7">
        <f t="shared" si="9"/>
        <v>1.8633216E+19</v>
      </c>
      <c r="H42" s="22">
        <f>(1-EXP(-_t*(B42*_c1+'Input spectra'!Y42)))</f>
        <v>0.38986211066384846</v>
      </c>
      <c r="I42" s="7">
        <f t="shared" si="4"/>
        <v>7.2643849182153923E+18</v>
      </c>
      <c r="J42">
        <f>B42*_c1/(B42*_c1+'Input spectra'!Y42)</f>
        <v>0.94342210770072599</v>
      </c>
      <c r="K42">
        <f>'Input spectra'!Y42/(B42*_c1+'Input spectra'!Y42)</f>
        <v>5.6577892299273978E-2</v>
      </c>
      <c r="L42" s="7">
        <f t="shared" si="10"/>
        <v>1.0477514724972691E+19</v>
      </c>
      <c r="N42" s="22">
        <f>(1-EXP(-_t*(C42*_c2+'Input spectra'!Y42)))</f>
        <v>0.41456049060654387</v>
      </c>
      <c r="O42" s="7">
        <f t="shared" si="5"/>
        <v>4.3435636447219666E+18</v>
      </c>
      <c r="P42">
        <f>C42*_c2/(C42*_c2+'Input spectra'!Y42)</f>
        <v>0.94778884541651576</v>
      </c>
      <c r="Q42">
        <f>'Input spectra'!Y42/(C42*_c2+'Input spectra'!Y42)</f>
        <v>5.2211154583484298E-2</v>
      </c>
      <c r="R42" s="7">
        <f t="shared" si="6"/>
        <v>5.6530493155590676E+18</v>
      </c>
      <c r="T42" s="22">
        <f>(1-EXP(-_t*(D42*_c3+'Input spectra'!Y42)))</f>
        <v>0.30577708481361121</v>
      </c>
      <c r="U42" s="7">
        <f t="shared" si="7"/>
        <v>1.7285729400192317E+18</v>
      </c>
      <c r="V42">
        <f>D42*_c3/(D42*_c3+'Input spectra'!Y42)</f>
        <v>0.92340724946978936</v>
      </c>
      <c r="W42">
        <f>'Input spectra'!Y42/(D42*_c3+'Input spectra'!Y42)</f>
        <v>7.6592750530210599E-2</v>
      </c>
      <c r="X42" s="7">
        <f t="shared" si="8"/>
        <v>3.7674973205182423E+18</v>
      </c>
      <c r="Y42" s="7"/>
    </row>
    <row r="43" spans="1:25" x14ac:dyDescent="0.25">
      <c r="A43">
        <v>485</v>
      </c>
      <c r="B43">
        <f>'Input spectra'!B43</f>
        <v>0.20323930223418801</v>
      </c>
      <c r="C43">
        <f>'Input spectra'!D43</f>
        <v>0.12839590979826501</v>
      </c>
      <c r="D43">
        <f>'Input spectra'!F43</f>
        <v>0.38218334953028799</v>
      </c>
      <c r="E43" s="7">
        <f>'Input spectra'!I43</f>
        <v>1.86053E+19</v>
      </c>
      <c r="G43" s="7">
        <f t="shared" si="9"/>
        <v>1.7861088E+19</v>
      </c>
      <c r="H43" s="22">
        <f>(1-EXP(-_t*(B43*_c1+'Input spectra'!Y43)))</f>
        <v>0.35230562936689924</v>
      </c>
      <c r="I43" s="7">
        <f t="shared" si="4"/>
        <v>6.2925618490175713E+18</v>
      </c>
      <c r="J43">
        <f>B43*_c1/(B43*_c1+'Input spectra'!Y43)</f>
        <v>0.93586136629765027</v>
      </c>
      <c r="K43">
        <f>'Input spectra'!Y43/(B43*_c1+'Input spectra'!Y43)</f>
        <v>6.4138633702349651E-2</v>
      </c>
      <c r="L43" s="7">
        <f t="shared" si="10"/>
        <v>1.0661553700745404E+19</v>
      </c>
      <c r="N43" s="22">
        <f>(1-EXP(-_t*(C43*_c2+'Input spectra'!Y43)))</f>
        <v>0.29449929907651928</v>
      </c>
      <c r="O43" s="7">
        <f t="shared" si="5"/>
        <v>3.139820091936192E+18</v>
      </c>
      <c r="P43">
        <f>C43*_c2/(C43*_c2+'Input spectra'!Y43)</f>
        <v>0.92014350525970312</v>
      </c>
      <c r="Q43">
        <f>'Input spectra'!Y43/(C43*_c2+'Input spectra'!Y43)</f>
        <v>7.9856494740296796E-2</v>
      </c>
      <c r="R43" s="7">
        <f t="shared" si="6"/>
        <v>6.932029693878569E+18</v>
      </c>
      <c r="T43" s="22">
        <f>(1-EXP(-_t*(D43*_c3+'Input spectra'!Y43)))</f>
        <v>0.33637701816881971</v>
      </c>
      <c r="U43" s="7">
        <f t="shared" si="7"/>
        <v>2.3317754782845891E+18</v>
      </c>
      <c r="V43">
        <f>D43*_c3/(D43*_c3+'Input spectra'!Y43)</f>
        <v>0.93206110213345039</v>
      </c>
      <c r="W43">
        <f>'Input spectra'!Y43/(D43*_c3+'Input spectra'!Y43)</f>
        <v>6.7938897866549594E-2</v>
      </c>
      <c r="X43" s="7">
        <f t="shared" si="8"/>
        <v>4.4162440469702205E+18</v>
      </c>
      <c r="Y43" s="7"/>
    </row>
    <row r="44" spans="1:25" x14ac:dyDescent="0.25">
      <c r="A44">
        <v>490</v>
      </c>
      <c r="B44">
        <f>'Input spectra'!B44</f>
        <v>0.174931414341262</v>
      </c>
      <c r="C44">
        <f>'Input spectra'!D44</f>
        <v>8.2199684829404998E-2</v>
      </c>
      <c r="D44">
        <f>'Input spectra'!F44</f>
        <v>0.44637158161826801</v>
      </c>
      <c r="E44" s="7">
        <f>'Input spectra'!I44</f>
        <v>1.96137E+19</v>
      </c>
      <c r="G44" s="7">
        <f t="shared" si="9"/>
        <v>1.8829152E+19</v>
      </c>
      <c r="H44" s="22">
        <f>(1-EXP(-_t*(B44*_c1+'Input spectra'!Y44)))</f>
        <v>0.31451238816491733</v>
      </c>
      <c r="I44" s="7">
        <f t="shared" si="4"/>
        <v>5.9220015626402294E+18</v>
      </c>
      <c r="J44">
        <f>B44*_c1/(B44*_c1+'Input spectra'!Y44)</f>
        <v>0.92648253142045456</v>
      </c>
      <c r="K44">
        <f>'Input spectra'!Y44/(B44*_c1+'Input spectra'!Y44)</f>
        <v>7.3517468579545386E-2</v>
      </c>
      <c r="L44" s="7">
        <f t="shared" si="10"/>
        <v>1.1895229843070765E+19</v>
      </c>
      <c r="N44" s="22">
        <f>(1-EXP(-_t*(C44*_c2+'Input spectra'!Y44)))</f>
        <v>0.20805333788924985</v>
      </c>
      <c r="O44" s="7">
        <f t="shared" si="5"/>
        <v>2.47484227381069E+18</v>
      </c>
      <c r="P44">
        <f>C44*_c2/(C44*_c2+'Input spectra'!Y44)</f>
        <v>0.88098312541556734</v>
      </c>
      <c r="Q44">
        <f>'Input spectra'!Y44/(C44*_c2+'Input spectra'!Y44)</f>
        <v>0.11901687458443266</v>
      </c>
      <c r="R44" s="7">
        <f t="shared" si="6"/>
        <v>8.6818291838300846E+18</v>
      </c>
      <c r="T44" s="22">
        <f>(1-EXP(-_t*(D44*_c3+'Input spectra'!Y44)))</f>
        <v>0.37757591183362205</v>
      </c>
      <c r="U44" s="7">
        <f t="shared" si="7"/>
        <v>3.278049570468395E+18</v>
      </c>
      <c r="V44">
        <f>D44*_c3/(D44*_c3+'Input spectra'!Y44)</f>
        <v>0.94144683502554638</v>
      </c>
      <c r="W44">
        <f>'Input spectra'!Y44/(D44*_c3+'Input spectra'!Y44)</f>
        <v>5.8553164974453613E-2</v>
      </c>
      <c r="X44" s="7">
        <f t="shared" si="8"/>
        <v>5.187628428827222E+18</v>
      </c>
      <c r="Y44" s="7"/>
    </row>
    <row r="45" spans="1:25" x14ac:dyDescent="0.25">
      <c r="A45">
        <v>495</v>
      </c>
      <c r="B45">
        <f>'Input spectra'!B45</f>
        <v>0.14741165750235599</v>
      </c>
      <c r="C45">
        <f>'Input spectra'!D45</f>
        <v>5.03233136333908E-2</v>
      </c>
      <c r="D45">
        <f>'Input spectra'!F45</f>
        <v>0.59879134543645796</v>
      </c>
      <c r="E45" s="7">
        <f>'Input spectra'!I45</f>
        <v>2.015625E+19</v>
      </c>
      <c r="G45" s="7">
        <f t="shared" si="9"/>
        <v>1.935E+19</v>
      </c>
      <c r="H45" s="22">
        <f>(1-EXP(-_t*(B45*_c1+'Input spectra'!Y45)))</f>
        <v>0.27565655076925843</v>
      </c>
      <c r="I45" s="7">
        <f t="shared" si="4"/>
        <v>5.3339542573851505E+18</v>
      </c>
      <c r="J45">
        <f>B45*_c1/(B45*_c1+'Input spectra'!Y45)</f>
        <v>0.91421024175037369</v>
      </c>
      <c r="K45">
        <f>'Input spectra'!Y45/(B45*_c1+'Input spectra'!Y45)</f>
        <v>8.5789758249626369E-2</v>
      </c>
      <c r="L45" s="7">
        <f t="shared" si="10"/>
        <v>1.2917187756393843E+19</v>
      </c>
      <c r="N45" s="22">
        <f>(1-EXP(-_t*(C45*_c2+'Input spectra'!Y45)))</f>
        <v>0.14227744200490799</v>
      </c>
      <c r="O45" s="7">
        <f t="shared" si="5"/>
        <v>1.8378244318768325E+18</v>
      </c>
      <c r="P45">
        <f>C45*_c2/(C45*_c2+'Input spectra'!Y45)</f>
        <v>0.81973363444415548</v>
      </c>
      <c r="Q45">
        <f>'Input spectra'!Y45/(C45*_c2+'Input spectra'!Y45)</f>
        <v>0.18026636555584447</v>
      </c>
      <c r="R45" s="7">
        <f t="shared" si="6"/>
        <v>1.0210741239874875E+19</v>
      </c>
      <c r="T45" s="22">
        <f>(1-EXP(-_t*(D45*_c3+'Input spectra'!Y45)))</f>
        <v>0.46551822806443832</v>
      </c>
      <c r="U45" s="7">
        <f t="shared" si="7"/>
        <v>4.7532861692110377E+18</v>
      </c>
      <c r="V45">
        <f>D45*_c3/(D45*_c3+'Input spectra'!Y45)</f>
        <v>0.95583690838641311</v>
      </c>
      <c r="W45">
        <f>'Input spectra'!Y45/(D45*_c3+'Input spectra'!Y45)</f>
        <v>4.4163091613586884E-2</v>
      </c>
      <c r="X45" s="7">
        <f t="shared" si="8"/>
        <v>5.2391568678372844E+18</v>
      </c>
      <c r="Y45" s="7"/>
    </row>
    <row r="46" spans="1:25" x14ac:dyDescent="0.25">
      <c r="A46">
        <v>500</v>
      </c>
      <c r="B46">
        <f>'Input spectra'!B46</f>
        <v>0.12774307503944701</v>
      </c>
      <c r="C46">
        <f>'Input spectra'!D46</f>
        <v>2.4243992295518602E-2</v>
      </c>
      <c r="D46">
        <f>'Input spectra'!F46</f>
        <v>0.77055458841084001</v>
      </c>
      <c r="E46" s="7">
        <f>'Input spectra'!I46</f>
        <v>1.93065E+19</v>
      </c>
      <c r="G46" s="7">
        <f t="shared" si="9"/>
        <v>1.853424E+19</v>
      </c>
      <c r="H46" s="22">
        <f>(1-EXP(-_t*(B46*_c1+'Input spectra'!Y46)))</f>
        <v>0.24652296583770472</v>
      </c>
      <c r="I46" s="7">
        <f t="shared" si="4"/>
        <v>4.5691158143478205E+18</v>
      </c>
      <c r="J46">
        <f>B46*_c1/(B46*_c1+'Input spectra'!Y46)</f>
        <v>0.90259694873262042</v>
      </c>
      <c r="K46">
        <f>'Input spectra'!Y46/(B46*_c1+'Input spectra'!Y46)</f>
        <v>9.7403051267379595E-2</v>
      </c>
      <c r="L46" s="7">
        <f t="shared" si="10"/>
        <v>1.2870258449497047E+19</v>
      </c>
      <c r="N46" s="22">
        <f>(1-EXP(-_t*(C46*_c2+'Input spectra'!Y46)))</f>
        <v>8.4404468133954635E-2</v>
      </c>
      <c r="O46" s="7">
        <f t="shared" si="5"/>
        <v>1.086307319176334E+18</v>
      </c>
      <c r="P46">
        <f>C46*_c2/(C46*_c2+'Input spectra'!Y46)</f>
        <v>0.6873394003347445</v>
      </c>
      <c r="Q46">
        <f>'Input spectra'!Y46/(C46*_c2+'Input spectra'!Y46)</f>
        <v>0.31266059966525556</v>
      </c>
      <c r="R46" s="7">
        <f t="shared" si="6"/>
        <v>1.0860089361703567E+19</v>
      </c>
      <c r="T46" s="22">
        <f>(1-EXP(-_t*(D46*_c3+'Input spectra'!Y46)))</f>
        <v>0.54982783414324576</v>
      </c>
      <c r="U46" s="7">
        <f t="shared" si="7"/>
        <v>5.9711794123475763E+18</v>
      </c>
      <c r="V46">
        <f>D46*_c3/(D46*_c3+'Input spectra'!Y46)</f>
        <v>0.96545580703029232</v>
      </c>
      <c r="W46">
        <f>'Input spectra'!Y46/(D46*_c3+'Input spectra'!Y46)</f>
        <v>3.4544192969707614E-2</v>
      </c>
      <c r="X46" s="7">
        <f t="shared" si="8"/>
        <v>4.6933535513817508E+18</v>
      </c>
      <c r="Y46" s="7"/>
    </row>
    <row r="47" spans="1:25" x14ac:dyDescent="0.25">
      <c r="A47">
        <v>505</v>
      </c>
      <c r="B47">
        <f>'Input spectra'!B47</f>
        <v>0.112440517580027</v>
      </c>
      <c r="C47">
        <f>'Input spectra'!D47</f>
        <v>0</v>
      </c>
      <c r="D47">
        <f>'Input spectra'!F47</f>
        <v>0.90323761000462999</v>
      </c>
      <c r="E47" s="7">
        <f>'Input spectra'!I47</f>
        <v>1.973775E+19</v>
      </c>
      <c r="G47" s="7">
        <f t="shared" si="9"/>
        <v>1.894824E+19</v>
      </c>
      <c r="H47" s="22">
        <f>(1-EXP(-_t*(B47*_c1+'Input spectra'!Y47)))</f>
        <v>0.22303184098603057</v>
      </c>
      <c r="I47" s="7">
        <f t="shared" si="4"/>
        <v>4.2260608506451441E+18</v>
      </c>
      <c r="J47">
        <f>B47*_c1/(B47*_c1+'Input spectra'!Y47)</f>
        <v>0.89112648952840512</v>
      </c>
      <c r="K47">
        <f>'Input spectra'!Y47/(B47*_c1+'Input spectra'!Y47)</f>
        <v>0.10887351047159483</v>
      </c>
      <c r="L47" s="7">
        <f t="shared" si="10"/>
        <v>1.3567960304045435E+19</v>
      </c>
      <c r="N47" s="22">
        <f>(1-EXP(-_t*(C47*_c2+'Input spectra'!Y47)))</f>
        <v>2.7100872382849195E-2</v>
      </c>
      <c r="O47" s="7">
        <f t="shared" si="5"/>
        <v>3.6770356069549907E+17</v>
      </c>
      <c r="P47">
        <f>C47*_c2/(C47*_c2+'Input spectra'!Y47)</f>
        <v>0</v>
      </c>
      <c r="Q47">
        <f>'Input spectra'!Y47/(C47*_c2+'Input spectra'!Y47)</f>
        <v>1</v>
      </c>
      <c r="R47" s="7">
        <f t="shared" si="6"/>
        <v>1.2165356614671299E+19</v>
      </c>
      <c r="T47" s="22">
        <f>(1-EXP(-_t*(D47*_c3+'Input spectra'!Y47)))</f>
        <v>0.60572730259090846</v>
      </c>
      <c r="U47" s="7">
        <f t="shared" si="7"/>
        <v>7.368888647261311E+18</v>
      </c>
      <c r="V47">
        <f>D47*_c3/(D47*_c3+'Input spectra'!Y47)</f>
        <v>0.97047974088064048</v>
      </c>
      <c r="W47">
        <f>'Input spectra'!Y47/(D47*_c3+'Input spectra'!Y47)</f>
        <v>2.9520259119359515E-2</v>
      </c>
      <c r="X47" s="7">
        <f t="shared" si="8"/>
        <v>4.6046092487135877E+18</v>
      </c>
      <c r="Y47" s="7"/>
    </row>
    <row r="48" spans="1:25" x14ac:dyDescent="0.25">
      <c r="A48">
        <v>510</v>
      </c>
      <c r="B48">
        <f>'Input spectra'!B48</f>
        <v>9.7137960120607297E-2</v>
      </c>
      <c r="C48">
        <f>'Input spectra'!D48</f>
        <v>0</v>
      </c>
      <c r="D48">
        <f>'Input spectra'!F48</f>
        <v>0.98814883433688405</v>
      </c>
      <c r="E48" s="7">
        <f>'Input spectra'!I48</f>
        <v>1.9869E+19</v>
      </c>
      <c r="G48" s="7">
        <f t="shared" si="9"/>
        <v>1.907424E+19</v>
      </c>
      <c r="H48" s="22">
        <f>(1-EXP(-_t*(B48*_c1+'Input spectra'!Y48)))</f>
        <v>0.19885605093192715</v>
      </c>
      <c r="I48" s="7">
        <f t="shared" si="4"/>
        <v>3.7930280409278024E+18</v>
      </c>
      <c r="J48">
        <f>B48*_c1/(B48*_c1+'Input spectra'!Y48)</f>
        <v>0.87624309980964799</v>
      </c>
      <c r="K48">
        <f>'Input spectra'!Y48/(B48*_c1+'Input spectra'!Y48)</f>
        <v>0.12375690019035199</v>
      </c>
      <c r="L48" s="7">
        <f t="shared" si="10"/>
        <v>1.4083164941480937E+19</v>
      </c>
      <c r="N48" s="22">
        <f>(1-EXP(-_t*(C48*_c2+'Input spectra'!Y48)))</f>
        <v>2.7065694087503034E-2</v>
      </c>
      <c r="O48" s="7">
        <f t="shared" si="5"/>
        <v>3.8117063408997062E+17</v>
      </c>
      <c r="P48">
        <f>C48*_c2/(C48*_c2+'Input spectra'!Y48)</f>
        <v>0</v>
      </c>
      <c r="Q48">
        <f>'Input spectra'!Y48/(C48*_c2+'Input spectra'!Y48)</f>
        <v>1</v>
      </c>
      <c r="R48" s="7">
        <f t="shared" si="6"/>
        <v>1.2627757953691515E+19</v>
      </c>
      <c r="T48" s="22">
        <f>(1-EXP(-_t*(D48*_c3+'Input spectra'!Y48)))</f>
        <v>0.63781043734070442</v>
      </c>
      <c r="U48" s="7">
        <f t="shared" si="7"/>
        <v>8.0541158230765435E+18</v>
      </c>
      <c r="V48">
        <f>D48*_c3/(D48*_c3+'Input spectra'!Y48)</f>
        <v>0.9729824217411186</v>
      </c>
      <c r="W48">
        <f>'Input spectra'!Y48/(D48*_c3+'Input spectra'!Y48)</f>
        <v>2.701757825888151E-2</v>
      </c>
      <c r="X48" s="7">
        <f t="shared" si="8"/>
        <v>4.3906964453903724E+18</v>
      </c>
      <c r="Y48" s="7"/>
    </row>
    <row r="49" spans="1:25" x14ac:dyDescent="0.25">
      <c r="A49">
        <v>515</v>
      </c>
      <c r="B49">
        <f>'Input spectra'!B49</f>
        <v>8.1835402661186996E-2</v>
      </c>
      <c r="C49">
        <f>'Input spectra'!D49</f>
        <v>0</v>
      </c>
      <c r="D49">
        <f>'Input spectra'!F49</f>
        <v>0.87060035126935997</v>
      </c>
      <c r="E49" s="7">
        <f>'Input spectra'!I49</f>
        <v>1.975615E+19</v>
      </c>
      <c r="G49" s="7">
        <f t="shared" si="9"/>
        <v>1.8965904E+19</v>
      </c>
      <c r="H49" s="22">
        <f>(1-EXP(-_t*(B49*_c1+'Input spectra'!Y49)))</f>
        <v>0.17395953788188012</v>
      </c>
      <c r="I49" s="7">
        <f t="shared" si="4"/>
        <v>3.2992998953521019E+18</v>
      </c>
      <c r="J49">
        <f>B49*_c1/(B49*_c1+'Input spectra'!Y49)</f>
        <v>0.85641516757739722</v>
      </c>
      <c r="K49">
        <f>'Input spectra'!Y49/(B49*_c1+'Input spectra'!Y49)</f>
        <v>0.1435848324226027</v>
      </c>
      <c r="L49" s="7">
        <f t="shared" si="10"/>
        <v>1.4438342342843501E+19</v>
      </c>
      <c r="N49" s="22">
        <f>(1-EXP(-_t*(C49*_c2+'Input spectra'!Y49)))</f>
        <v>2.7067639565073853E-2</v>
      </c>
      <c r="O49" s="7">
        <f t="shared" si="5"/>
        <v>3.9081184645323187E+17</v>
      </c>
      <c r="P49">
        <f>C49*_c2/(C49*_c2+'Input spectra'!Y49)</f>
        <v>0</v>
      </c>
      <c r="Q49">
        <f>'Input spectra'!Y49/(C49*_c2+'Input spectra'!Y49)</f>
        <v>1</v>
      </c>
      <c r="R49" s="7">
        <f t="shared" si="6"/>
        <v>1.294620410547327E+19</v>
      </c>
      <c r="T49" s="22">
        <f>(1-EXP(-_t*(D49*_c3+'Input spectra'!Y49)))</f>
        <v>0.59263311693458354</v>
      </c>
      <c r="U49" s="7">
        <f t="shared" si="7"/>
        <v>7.6723492914979256E+18</v>
      </c>
      <c r="V49">
        <f>D49*_c3/(D49*_c3+'Input spectra'!Y49)</f>
        <v>0.96944380749170622</v>
      </c>
      <c r="W49">
        <f>'Input spectra'!Y49/(D49*_c3+'Input spectra'!Y49)</f>
        <v>3.0556192508293802E-2</v>
      </c>
      <c r="X49" s="7">
        <f t="shared" si="8"/>
        <v>5.0629006214163302E+18</v>
      </c>
      <c r="Y49" s="7"/>
    </row>
    <row r="50" spans="1:25" x14ac:dyDescent="0.25">
      <c r="A50">
        <v>520</v>
      </c>
      <c r="B50">
        <f>'Input spectra'!B50</f>
        <v>6.9876539603496199E-2</v>
      </c>
      <c r="C50">
        <f>'Input spectra'!D50</f>
        <v>0</v>
      </c>
      <c r="D50">
        <f>'Input spectra'!F50</f>
        <v>0.69869202226345195</v>
      </c>
      <c r="E50" s="7">
        <f>'Input spectra'!I50</f>
        <v>1.968635E+19</v>
      </c>
      <c r="G50" s="7">
        <f t="shared" si="9"/>
        <v>1.8898896E+19</v>
      </c>
      <c r="H50" s="22">
        <f>(1-EXP(-_t*(B50*_c1+'Input spectra'!Y50)))</f>
        <v>0.15396605369970251</v>
      </c>
      <c r="I50" s="7">
        <f t="shared" si="4"/>
        <v>2.9097884364010931E+18</v>
      </c>
      <c r="J50">
        <f>B50*_c1/(B50*_c1+'Input spectra'!Y50)</f>
        <v>0.83586479910853917</v>
      </c>
      <c r="K50">
        <f>'Input spectra'!Y50/(B50*_c1+'Input spectra'!Y50)</f>
        <v>0.16413520089146086</v>
      </c>
      <c r="L50" s="7">
        <f t="shared" si="10"/>
        <v>1.4735561530612752E+19</v>
      </c>
      <c r="N50" s="22">
        <f>(1-EXP(-_t*(C50*_c2+'Input spectra'!Y50)))</f>
        <v>2.7069585038754451E-2</v>
      </c>
      <c r="O50" s="7">
        <f t="shared" si="5"/>
        <v>3.9888553594672058E+17</v>
      </c>
      <c r="P50">
        <f>C50*_c2/(C50*_c2+'Input spectra'!Y50)</f>
        <v>0</v>
      </c>
      <c r="Q50">
        <f>'Input spectra'!Y50/(C50*_c2+'Input spectra'!Y50)</f>
        <v>1</v>
      </c>
      <c r="R50" s="7">
        <f t="shared" si="6"/>
        <v>1.3212680596684214E+19</v>
      </c>
      <c r="T50" s="22">
        <f>(1-EXP(-_t*(D50*_c3+'Input spectra'!Y50)))</f>
        <v>0.51622470063993253</v>
      </c>
      <c r="U50" s="7">
        <f t="shared" si="7"/>
        <v>6.8207120856743537E+18</v>
      </c>
      <c r="V50">
        <f>D50*_c3/(D50*_c3+'Input spectra'!Y50)</f>
        <v>0.96220713057378138</v>
      </c>
      <c r="W50">
        <f>'Input spectra'!Y50/(D50*_c3+'Input spectra'!Y50)</f>
        <v>3.7792869426218643E-2</v>
      </c>
      <c r="X50" s="7">
        <f t="shared" si="8"/>
        <v>6.1362897705694659E+18</v>
      </c>
      <c r="Y50" s="7"/>
    </row>
    <row r="51" spans="1:25" x14ac:dyDescent="0.25">
      <c r="A51">
        <v>525</v>
      </c>
      <c r="B51">
        <f>'Input spectra'!B51</f>
        <v>6.1498627272259597E-2</v>
      </c>
      <c r="C51">
        <f>'Input spectra'!D51</f>
        <v>0</v>
      </c>
      <c r="D51">
        <f>'Input spectra'!F51</f>
        <v>0.46916630855178498</v>
      </c>
      <c r="E51" s="7">
        <f>'Input spectra'!I51</f>
        <v>2.0701E+19</v>
      </c>
      <c r="G51" s="7">
        <f t="shared" si="9"/>
        <v>1.987296E+19</v>
      </c>
      <c r="H51" s="22">
        <f>(1-EXP(-_t*(B51*_c1+'Input spectra'!Y51)))</f>
        <v>0.13967234616976199</v>
      </c>
      <c r="I51" s="7">
        <f t="shared" si="4"/>
        <v>2.775702948537833E+18</v>
      </c>
      <c r="J51">
        <f>B51*_c1/(B51*_c1+'Input spectra'!Y51)</f>
        <v>0.81757274901024224</v>
      </c>
      <c r="K51">
        <f>'Input spectra'!Y51/(B51*_c1+'Input spectra'!Y51)</f>
        <v>0.18242725098975776</v>
      </c>
      <c r="L51" s="7">
        <f t="shared" si="10"/>
        <v>1.5756832098627531E+19</v>
      </c>
      <c r="N51" s="22">
        <f>(1-EXP(-_t*(C51*_c2+'Input spectra'!Y51)))</f>
        <v>2.7071530508544939E-2</v>
      </c>
      <c r="O51" s="7">
        <f t="shared" si="5"/>
        <v>4.2656156087601536E+17</v>
      </c>
      <c r="P51">
        <f>C51*_c2/(C51*_c2+'Input spectra'!Y51)</f>
        <v>0</v>
      </c>
      <c r="Q51">
        <f>'Input spectra'!Y51/(C51*_c2+'Input spectra'!Y51)</f>
        <v>1</v>
      </c>
      <c r="R51" s="7">
        <f t="shared" si="6"/>
        <v>1.4128377327591795E+19</v>
      </c>
      <c r="T51" s="22">
        <f>(1-EXP(-_t*(D51*_c3+'Input spectra'!Y51)))</f>
        <v>0.391410335130704</v>
      </c>
      <c r="U51" s="7">
        <f t="shared" si="7"/>
        <v>5.5299929046457446E+18</v>
      </c>
      <c r="V51">
        <f>D51*_c3/(D51*_c3+'Input spectra'!Y51)</f>
        <v>0.94473599331025082</v>
      </c>
      <c r="W51">
        <f>'Input spectra'!Y51/(D51*_c3+'Input spectra'!Y51)</f>
        <v>5.5264006689749269E-2</v>
      </c>
      <c r="X51" s="7">
        <f t="shared" si="8"/>
        <v>8.2544490460282081E+18</v>
      </c>
      <c r="Y51" s="7"/>
    </row>
    <row r="52" spans="1:25" x14ac:dyDescent="0.25">
      <c r="A52">
        <v>530</v>
      </c>
      <c r="B52">
        <f>'Input spectra'!B52</f>
        <v>5.3120714941022898E-2</v>
      </c>
      <c r="C52">
        <f>'Input spectra'!D52</f>
        <v>0</v>
      </c>
      <c r="D52">
        <f>'Input spectra'!F52</f>
        <v>0.26558420580317099</v>
      </c>
      <c r="E52" s="7">
        <f>'Input spectra'!I52</f>
        <v>2.076485E+19</v>
      </c>
      <c r="G52" s="7">
        <f t="shared" si="9"/>
        <v>1.9934256E+19</v>
      </c>
      <c r="H52" s="22">
        <f>(1-EXP(-_t*(B52*_c1+'Input spectra'!Y52)))</f>
        <v>0.12513714705919987</v>
      </c>
      <c r="I52" s="7">
        <f t="shared" si="4"/>
        <v>2.4945159245877376E+18</v>
      </c>
      <c r="J52">
        <f>B52*_c1/(B52*_c1+'Input spectra'!Y52)</f>
        <v>0.79469597213992149</v>
      </c>
      <c r="K52">
        <f>'Input spectra'!Y52/(B52*_c1+'Input spectra'!Y52)</f>
        <v>0.20530402786007859</v>
      </c>
      <c r="L52" s="7">
        <f t="shared" si="10"/>
        <v>1.6072464453499941E+19</v>
      </c>
      <c r="N52" s="22">
        <f>(1-EXP(-_t*(C52*_c2+'Input spectra'!Y52)))</f>
        <v>2.7073475974445316E-2</v>
      </c>
      <c r="O52" s="7">
        <f t="shared" si="5"/>
        <v>4.3513748023195699E+17</v>
      </c>
      <c r="P52">
        <f>C52*_c2/(C52*_c2+'Input spectra'!Y52)</f>
        <v>0</v>
      </c>
      <c r="Q52">
        <f>'Input spectra'!Y52/(C52*_c2+'Input spectra'!Y52)</f>
        <v>1</v>
      </c>
      <c r="R52" s="7">
        <f t="shared" si="6"/>
        <v>1.4411360538563772E+19</v>
      </c>
      <c r="T52" s="22">
        <f>(1-EXP(-_t*(D52*_c3+'Input spectra'!Y52)))</f>
        <v>0.25400092619454528</v>
      </c>
      <c r="U52" s="7">
        <f t="shared" si="7"/>
        <v>3.660498924518719E+18</v>
      </c>
      <c r="V52">
        <f>D52*_c3/(D52*_c3+'Input spectra'!Y52)</f>
        <v>0.90633509087363684</v>
      </c>
      <c r="W52">
        <f>'Input spectra'!Y52/(D52*_c3+'Input spectra'!Y52)</f>
        <v>9.3664909126363174E-2</v>
      </c>
      <c r="X52" s="7">
        <f t="shared" si="8"/>
        <v>1.032082714948325E+19</v>
      </c>
      <c r="Y52" s="7"/>
    </row>
    <row r="53" spans="1:25" x14ac:dyDescent="0.25">
      <c r="A53">
        <v>535</v>
      </c>
      <c r="B53">
        <f>'Input spectra'!B53</f>
        <v>4.4742802609786303E-2</v>
      </c>
      <c r="C53">
        <f>'Input spectra'!D53</f>
        <v>0</v>
      </c>
      <c r="D53">
        <f>'Input spectra'!F53</f>
        <v>0.19748309901286301</v>
      </c>
      <c r="E53" s="7">
        <f>'Input spectra'!I53</f>
        <v>2.09439E+19</v>
      </c>
      <c r="G53" s="7">
        <f t="shared" si="9"/>
        <v>2.0106144E+19</v>
      </c>
      <c r="H53" s="22">
        <f>(1-EXP(-_t*(B53*_c1+'Input spectra'!Y53)))</f>
        <v>0.11035637637803564</v>
      </c>
      <c r="I53" s="7">
        <f t="shared" si="4"/>
        <v>2.2188411947749829E+18</v>
      </c>
      <c r="J53">
        <f>B53*_c1/(B53*_c1+'Input spectra'!Y53)</f>
        <v>0.76526383120147634</v>
      </c>
      <c r="K53">
        <f>'Input spectra'!Y53/(B53*_c1+'Input spectra'!Y53)</f>
        <v>0.23473616879852366</v>
      </c>
      <c r="L53" s="7">
        <f t="shared" si="10"/>
        <v>1.6484938265295376E+19</v>
      </c>
      <c r="N53" s="22">
        <f>(1-EXP(-_t*(C53*_c2+'Input spectra'!Y53)))</f>
        <v>2.7075421436455471E-2</v>
      </c>
      <c r="O53" s="7">
        <f t="shared" si="5"/>
        <v>4.4633665088682349E+17</v>
      </c>
      <c r="P53">
        <f>C53*_c2/(C53*_c2+'Input spectra'!Y53)</f>
        <v>0</v>
      </c>
      <c r="Q53">
        <f>'Input spectra'!Y53/(C53*_c2+'Input spectra'!Y53)</f>
        <v>1</v>
      </c>
      <c r="R53" s="7">
        <f t="shared" si="6"/>
        <v>1.4781175247838921E+19</v>
      </c>
      <c r="T53" s="22">
        <f>(1-EXP(-_t*(D53*_c3+'Input spectra'!Y53)))</f>
        <v>0.20142933106789307</v>
      </c>
      <c r="U53" s="7">
        <f t="shared" si="7"/>
        <v>2.9773622425694925E+18</v>
      </c>
      <c r="V53">
        <f>D53*_c3/(D53*_c3+'Input spectra'!Y53)</f>
        <v>0.87796873309762369</v>
      </c>
      <c r="W53">
        <f>'Input spectra'!Y53/(D53*_c3+'Input spectra'!Y53)</f>
        <v>0.12203126690237621</v>
      </c>
      <c r="X53" s="7">
        <f t="shared" si="8"/>
        <v>1.133166048505865E+19</v>
      </c>
      <c r="Y53" s="7"/>
    </row>
    <row r="54" spans="1:25" x14ac:dyDescent="0.25">
      <c r="A54">
        <v>540</v>
      </c>
      <c r="B54">
        <f>'Input spectra'!B54</f>
        <v>3.72882151810741E-2</v>
      </c>
      <c r="C54">
        <f>'Input spectra'!D54</f>
        <v>0</v>
      </c>
      <c r="D54">
        <f>'Input spectra'!F54</f>
        <v>0.129381992222555</v>
      </c>
      <c r="E54" s="7">
        <f>'Input spectra'!I54</f>
        <v>2.00869E+19</v>
      </c>
      <c r="G54" s="7">
        <f t="shared" si="9"/>
        <v>1.9283424E+19</v>
      </c>
      <c r="H54" s="22">
        <f>(1-EXP(-_t*(B54*_c1+'Input spectra'!Y54)))</f>
        <v>9.6994959910199019E-2</v>
      </c>
      <c r="I54" s="7">
        <f t="shared" si="4"/>
        <v>1.8703949378113697E+18</v>
      </c>
      <c r="J54">
        <f>B54*_c1/(B54*_c1+'Input spectra'!Y54)</f>
        <v>0.73094695563894752</v>
      </c>
      <c r="K54">
        <f>'Input spectra'!Y54/(B54*_c1+'Input spectra'!Y54)</f>
        <v>0.2690530443610526</v>
      </c>
      <c r="L54" s="7">
        <f t="shared" si="10"/>
        <v>1.604784758371304E+19</v>
      </c>
      <c r="N54" s="22">
        <f>(1-EXP(-_t*(C54*_c2+'Input spectra'!Y54)))</f>
        <v>2.7077366894575516E-2</v>
      </c>
      <c r="O54" s="7">
        <f t="shared" si="5"/>
        <v>4.3453345689242515E+17</v>
      </c>
      <c r="P54">
        <f>C54*_c2/(C54*_c2+'Input spectra'!Y54)</f>
        <v>0</v>
      </c>
      <c r="Q54">
        <f>'Input spectra'!Y54/(C54*_c2+'Input spectra'!Y54)</f>
        <v>1</v>
      </c>
      <c r="R54" s="7">
        <f t="shared" si="6"/>
        <v>1.4389230299277879E+19</v>
      </c>
      <c r="T54" s="22">
        <f>(1-EXP(-_t*(D54*_c3+'Input spectra'!Y54)))</f>
        <v>0.14515294231453801</v>
      </c>
      <c r="U54" s="7">
        <f t="shared" si="7"/>
        <v>2.0886391155816845E+18</v>
      </c>
      <c r="V54">
        <f>D54*_c3/(D54*_c3+'Input spectra'!Y54)</f>
        <v>0.82496818148903095</v>
      </c>
      <c r="W54">
        <f>'Input spectra'!Y54/(D54*_c3+'Input spectra'!Y54)</f>
        <v>0.17503181851096911</v>
      </c>
      <c r="X54" s="7">
        <f t="shared" si="8"/>
        <v>1.1808567536348346E+19</v>
      </c>
      <c r="Y54" s="7"/>
    </row>
    <row r="55" spans="1:25" x14ac:dyDescent="0.25">
      <c r="A55">
        <v>545</v>
      </c>
      <c r="B55">
        <f>'Input spectra'!B55</f>
        <v>3.1829941816214402E-2</v>
      </c>
      <c r="C55">
        <f>'Input spectra'!D55</f>
        <v>0</v>
      </c>
      <c r="D55">
        <f>'Input spectra'!F55</f>
        <v>6.1280885432247301E-2</v>
      </c>
      <c r="E55" s="7">
        <f>'Input spectra'!I55</f>
        <v>2.112975E+19</v>
      </c>
      <c r="G55" s="7">
        <f t="shared" si="9"/>
        <v>2.028456E+19</v>
      </c>
      <c r="H55" s="22">
        <f>(1-EXP(-_t*(B55*_c1+'Input spectra'!Y55)))</f>
        <v>8.6979692439471901E-2</v>
      </c>
      <c r="I55" s="7">
        <f t="shared" si="4"/>
        <v>1.7643447900700142E+18</v>
      </c>
      <c r="J55">
        <f>B55*_c1/(B55*_c1+'Input spectra'!Y55)</f>
        <v>0.69958102492126306</v>
      </c>
      <c r="K55">
        <f>'Input spectra'!Y55/(B55*_c1+'Input spectra'!Y55)</f>
        <v>0.30041897507873694</v>
      </c>
      <c r="L55" s="7">
        <f t="shared" si="10"/>
        <v>1.7068230337471474E+19</v>
      </c>
      <c r="N55" s="22">
        <f>(1-EXP(-_t*(C55*_c2+'Input spectra'!Y55)))</f>
        <v>2.696699093359356E-2</v>
      </c>
      <c r="O55" s="7">
        <f t="shared" si="5"/>
        <v>4.6027881276307981E+17</v>
      </c>
      <c r="P55">
        <f>C55*_c2/(C55*_c2+'Input spectra'!Y55)</f>
        <v>0</v>
      </c>
      <c r="Q55">
        <f>'Input spectra'!Y55/(C55*_c2+'Input spectra'!Y55)</f>
        <v>1</v>
      </c>
      <c r="R55" s="7">
        <f t="shared" si="6"/>
        <v>1.5305888125171253E+19</v>
      </c>
      <c r="T55" s="22">
        <f>(1-EXP(-_t*(D55*_c3+'Input spectra'!Y55)))</f>
        <v>8.4805033041306821E-2</v>
      </c>
      <c r="U55" s="7">
        <f t="shared" si="7"/>
        <v>1.298016348181694E+18</v>
      </c>
      <c r="V55">
        <f>D55*_c3/(D55*_c3+'Input spectra'!Y55)</f>
        <v>0.69151612920386318</v>
      </c>
      <c r="W55">
        <f>'Input spectra'!Y55/(D55*_c3+'Input spectra'!Y55)</f>
        <v>0.30848387079613671</v>
      </c>
      <c r="X55" s="7">
        <f t="shared" si="8"/>
        <v>1.3447556905909975E+19</v>
      </c>
      <c r="Y55" s="7"/>
    </row>
    <row r="56" spans="1:25" x14ac:dyDescent="0.25">
      <c r="A56">
        <v>550</v>
      </c>
      <c r="B56">
        <f>'Input spectra'!B56</f>
        <v>2.6371668451354802E-2</v>
      </c>
      <c r="C56">
        <f>'Input spectra'!D56</f>
        <v>0</v>
      </c>
      <c r="D56">
        <f>'Input spectra'!F56</f>
        <v>0</v>
      </c>
      <c r="E56" s="7">
        <f>'Input spectra'!I56</f>
        <v>2.13063E+19</v>
      </c>
      <c r="G56" s="7">
        <f t="shared" si="9"/>
        <v>2.0454048E+19</v>
      </c>
      <c r="H56" s="22">
        <f>(1-EXP(-_t*(B56*_c1+'Input spectra'!Y56)))</f>
        <v>7.6848894882163621E-2</v>
      </c>
      <c r="I56" s="7">
        <f t="shared" si="4"/>
        <v>1.571870984666729E+18</v>
      </c>
      <c r="J56">
        <f>B56*_c1/(B56*_c1+'Input spectra'!Y56)</f>
        <v>0.65960216108084213</v>
      </c>
      <c r="K56">
        <f>'Input spectra'!Y56/(B56*_c1+'Input spectra'!Y56)</f>
        <v>0.34039783891915787</v>
      </c>
      <c r="L56" s="7">
        <f t="shared" si="10"/>
        <v>1.7401814337331141E+19</v>
      </c>
      <c r="N56" s="22">
        <f>(1-EXP(-_t*(C56*_c2+'Input spectra'!Y56)))</f>
        <v>2.6851911097946157E-2</v>
      </c>
      <c r="O56" s="7">
        <f t="shared" si="5"/>
        <v>4.6727197152898061E+17</v>
      </c>
      <c r="P56">
        <f>C56*_c2/(C56*_c2+'Input spectra'!Y56)</f>
        <v>0</v>
      </c>
      <c r="Q56">
        <f>'Input spectra'!Y56/(C56*_c2+'Input spectra'!Y56)</f>
        <v>1</v>
      </c>
      <c r="R56" s="7">
        <f t="shared" si="6"/>
        <v>1.5606874244323269E+19</v>
      </c>
      <c r="T56" s="22">
        <f>(1-EXP(-_t*(D56*_c3+'Input spectra'!Y56)))</f>
        <v>2.6851911097946157E-2</v>
      </c>
      <c r="U56" s="7">
        <f t="shared" si="7"/>
        <v>4.1907439972539405E+17</v>
      </c>
      <c r="V56">
        <f>D56*_c3/(D56*_c3+'Input spectra'!Y56)</f>
        <v>0</v>
      </c>
      <c r="W56">
        <f>'Input spectra'!Y56/(D56*_c3+'Input spectra'!Y56)</f>
        <v>1</v>
      </c>
      <c r="X56" s="7">
        <f t="shared" si="8"/>
        <v>1.4580287850813958E+19</v>
      </c>
      <c r="Y56" s="7"/>
    </row>
    <row r="57" spans="1:25" x14ac:dyDescent="0.25">
      <c r="A57">
        <v>555</v>
      </c>
      <c r="B57">
        <f>'Input spectra'!B57</f>
        <v>2.0913395086495201E-2</v>
      </c>
      <c r="C57">
        <f>'Input spectra'!D57</f>
        <v>0</v>
      </c>
      <c r="D57">
        <f>'Input spectra'!F57</f>
        <v>0</v>
      </c>
      <c r="E57" s="7">
        <f>'Input spectra'!I57</f>
        <v>2.17094E+19</v>
      </c>
      <c r="G57" s="7">
        <f t="shared" si="9"/>
        <v>2.0841024E+19</v>
      </c>
      <c r="H57" s="22">
        <f>(1-EXP(-_t*(B57*_c1+'Input spectra'!Y57)))</f>
        <v>6.6605686835956912E-2</v>
      </c>
      <c r="I57" s="7">
        <f t="shared" si="4"/>
        <v>1.388130717884662E+18</v>
      </c>
      <c r="J57">
        <f>B57*_c1/(B57*_c1+'Input spectra'!Y57)</f>
        <v>0.60682263334859221</v>
      </c>
      <c r="K57">
        <f>'Input spectra'!Y57/(B57*_c1+'Input spectra'!Y57)</f>
        <v>0.39317736665140773</v>
      </c>
      <c r="L57" s="7">
        <f t="shared" si="10"/>
        <v>1.7927786448797493E+19</v>
      </c>
      <c r="N57" s="22">
        <f>(1-EXP(-_t*(C57*_c2+'Input spectra'!Y57)))</f>
        <v>2.6736817651898726E-2</v>
      </c>
      <c r="O57" s="7">
        <f t="shared" si="5"/>
        <v>4.7933195718367962E+17</v>
      </c>
      <c r="P57">
        <f>C57*_c2/(C57*_c2+'Input spectra'!Y57)</f>
        <v>0</v>
      </c>
      <c r="Q57">
        <f>'Input spectra'!Y57/(C57*_c2+'Input spectra'!Y57)</f>
        <v>1</v>
      </c>
      <c r="R57" s="7">
        <f t="shared" si="6"/>
        <v>1.6080495659471288E+19</v>
      </c>
      <c r="T57" s="22">
        <f>(1-EXP(-_t*(D57*_c3+'Input spectra'!Y57)))</f>
        <v>2.6736817651898726E-2</v>
      </c>
      <c r="U57" s="7">
        <f t="shared" si="7"/>
        <v>4.2994128019943277E+17</v>
      </c>
      <c r="V57">
        <f>D57*_c3/(D57*_c3+'Input spectra'!Y57)</f>
        <v>0</v>
      </c>
      <c r="W57">
        <f>'Input spectra'!Y57/(D57*_c3+'Input spectra'!Y57)</f>
        <v>1</v>
      </c>
      <c r="X57" s="7">
        <f t="shared" si="8"/>
        <v>1.5024532204100981E+19</v>
      </c>
      <c r="Y57" s="7"/>
    </row>
    <row r="58" spans="1:25" x14ac:dyDescent="0.25">
      <c r="A58">
        <v>560</v>
      </c>
      <c r="B58">
        <f>'Input spectra'!B58</f>
        <v>1.54551217216355E-2</v>
      </c>
      <c r="C58">
        <f>'Input spectra'!D58</f>
        <v>0</v>
      </c>
      <c r="D58">
        <f>'Input spectra'!F58</f>
        <v>0</v>
      </c>
      <c r="E58" s="7">
        <f>'Input spectra'!I58</f>
        <v>2.081325E+19</v>
      </c>
      <c r="G58" s="7">
        <f t="shared" si="9"/>
        <v>1.998072E+19</v>
      </c>
      <c r="H58" s="22">
        <f>(1-EXP(-_t*(B58*_c1+'Input spectra'!Y58)))</f>
        <v>5.624882100339601E-2</v>
      </c>
      <c r="I58" s="7">
        <f t="shared" si="4"/>
        <v>1.1238919427989747E+18</v>
      </c>
      <c r="J58">
        <f>B58*_c1/(B58*_c1+'Input spectra'!Y58)</f>
        <v>0.53392272045499656</v>
      </c>
      <c r="K58">
        <f>'Input spectra'!Y58/(B58*_c1+'Input spectra'!Y58)</f>
        <v>0.46607727954500339</v>
      </c>
      <c r="L58" s="7">
        <f t="shared" si="10"/>
        <v>1.7378452737516462E+19</v>
      </c>
      <c r="N58" s="22">
        <f>(1-EXP(-_t*(C58*_c2+'Input spectra'!Y58)))</f>
        <v>2.6621710593841441E-2</v>
      </c>
      <c r="O58" s="7">
        <f t="shared" si="5"/>
        <v>4.6264413934691482E+17</v>
      </c>
      <c r="P58">
        <f>C58*_c2/(C58*_c2+'Input spectra'!Y58)</f>
        <v>0</v>
      </c>
      <c r="Q58">
        <f>'Input spectra'!Y58/(C58*_c2+'Input spectra'!Y58)</f>
        <v>1</v>
      </c>
      <c r="R58" s="7">
        <f t="shared" si="6"/>
        <v>1.5589609204073054E+19</v>
      </c>
      <c r="T58" s="22">
        <f>(1-EXP(-_t*(D58*_c3+'Input spectra'!Y58)))</f>
        <v>2.6621710593841441E-2</v>
      </c>
      <c r="U58" s="7">
        <f t="shared" si="7"/>
        <v>4.1502206450191968E+17</v>
      </c>
      <c r="V58">
        <f>D58*_c3/(D58*_c3+'Input spectra'!Y58)</f>
        <v>0</v>
      </c>
      <c r="W58">
        <f>'Input spectra'!Y58/(D58*_c3+'Input spectra'!Y58)</f>
        <v>1</v>
      </c>
      <c r="X58" s="7">
        <f t="shared" si="8"/>
        <v>1.4567603653988289E+19</v>
      </c>
      <c r="Y58" s="7"/>
    </row>
    <row r="59" spans="1:25" x14ac:dyDescent="0.25">
      <c r="A59">
        <v>565</v>
      </c>
      <c r="B59">
        <f>'Input spectra'!B59</f>
        <v>9.9968483567759499E-3</v>
      </c>
      <c r="C59">
        <f>'Input spectra'!D59</f>
        <v>0</v>
      </c>
      <c r="D59">
        <f>'Input spectra'!F59</f>
        <v>0</v>
      </c>
      <c r="E59" s="7">
        <f>'Input spectra'!I59</f>
        <v>2.14255E+19</v>
      </c>
      <c r="G59" s="7">
        <f t="shared" si="9"/>
        <v>2.056848E+19</v>
      </c>
      <c r="H59" s="22">
        <f>(1-EXP(-_t*(B59*_c1+'Input spectra'!Y59)))</f>
        <v>4.5777036247117042E-2</v>
      </c>
      <c r="I59" s="7">
        <f t="shared" si="4"/>
        <v>9.4156405450810189E+17</v>
      </c>
      <c r="J59">
        <f>B59*_c1/(B59*_c1+'Input spectra'!Y59)</f>
        <v>0.42668766820487575</v>
      </c>
      <c r="K59">
        <f>'Input spectra'!Y59/(B59*_c1+'Input spectra'!Y59)</f>
        <v>0.5733123317951242</v>
      </c>
      <c r="L59" s="7">
        <f t="shared" si="10"/>
        <v>1.8088165735365335E+19</v>
      </c>
      <c r="N59" s="22">
        <f>(1-EXP(-_t*(C59*_c2+'Input spectra'!Y59)))</f>
        <v>2.6506589922164592E-2</v>
      </c>
      <c r="O59" s="7">
        <f t="shared" si="5"/>
        <v>4.794555915914777E+17</v>
      </c>
      <c r="P59">
        <f>C59*_c2/(C59*_c2+'Input spectra'!Y59)</f>
        <v>0</v>
      </c>
      <c r="Q59">
        <f>'Input spectra'!Y59/(C59*_c2+'Input spectra'!Y59)</f>
        <v>1</v>
      </c>
      <c r="R59" s="7">
        <f t="shared" si="6"/>
        <v>1.6228187268501987E+19</v>
      </c>
      <c r="T59" s="22">
        <f>(1-EXP(-_t*(D59*_c3+'Input spectra'!Y59)))</f>
        <v>2.6506589922164592E-2</v>
      </c>
      <c r="U59" s="7">
        <f t="shared" si="7"/>
        <v>4.301539051062745E+17</v>
      </c>
      <c r="V59">
        <f>D59*_c3/(D59*_c3+'Input spectra'!Y59)</f>
        <v>0</v>
      </c>
      <c r="W59">
        <f>'Input spectra'!Y59/(D59*_c3+'Input spectra'!Y59)</f>
        <v>1</v>
      </c>
      <c r="X59" s="7">
        <f t="shared" si="8"/>
        <v>1.5166112028859884E+19</v>
      </c>
      <c r="Y59" s="7"/>
    </row>
    <row r="60" spans="1:25" x14ac:dyDescent="0.25">
      <c r="A60">
        <v>570</v>
      </c>
      <c r="B60">
        <f>'Input spectra'!B60</f>
        <v>4.5385749919163304E-3</v>
      </c>
      <c r="C60">
        <f>'Input spectra'!D60</f>
        <v>0</v>
      </c>
      <c r="D60">
        <f>'Input spectra'!F60</f>
        <v>0</v>
      </c>
      <c r="E60" s="7">
        <f>'Input spectra'!I60</f>
        <v>2.113115E+19</v>
      </c>
      <c r="G60" s="7">
        <f t="shared" si="9"/>
        <v>2.0285904E+19</v>
      </c>
      <c r="H60" s="22">
        <f>(1-EXP(-_t*(B60*_c1+'Input spectra'!Y60)))</f>
        <v>3.5189057436279536E-2</v>
      </c>
      <c r="I60" s="7">
        <f t="shared" si="4"/>
        <v>7.1384184100285274E+17</v>
      </c>
      <c r="J60">
        <f>B60*_c1/(B60*_c1+'Input spectra'!Y60)</f>
        <v>0.25338809667397216</v>
      </c>
      <c r="K60">
        <f>'Input spectra'!Y60/(B60*_c1+'Input spectra'!Y60)</f>
        <v>0.74661190332602778</v>
      </c>
      <c r="L60" s="7">
        <f t="shared" si="10"/>
        <v>1.8037612485731768E+19</v>
      </c>
      <c r="N60" s="22">
        <f>(1-EXP(-_t*(C60*_c2+'Input spectra'!Y60)))</f>
        <v>2.639145563525791E-2</v>
      </c>
      <c r="O60" s="7">
        <f t="shared" si="5"/>
        <v>4.760388496831641E+17</v>
      </c>
      <c r="P60">
        <f>C60*_c2/(C60*_c2+'Input spectra'!Y60)</f>
        <v>0</v>
      </c>
      <c r="Q60">
        <f>'Input spectra'!Y60/(C60*_c2+'Input spectra'!Y60)</f>
        <v>1</v>
      </c>
      <c r="R60" s="7">
        <f t="shared" si="6"/>
        <v>1.6184746262982392E+19</v>
      </c>
      <c r="T60" s="22">
        <f>(1-EXP(-_t*(D60*_c3+'Input spectra'!Y60)))</f>
        <v>2.639145563525791E-2</v>
      </c>
      <c r="U60" s="7">
        <f t="shared" si="7"/>
        <v>4.2713901296740602E+17</v>
      </c>
      <c r="V60">
        <f>D60*_c3/(D60*_c3+'Input spectra'!Y60)</f>
        <v>0</v>
      </c>
      <c r="W60">
        <f>'Input spectra'!Y60/(D60*_c3+'Input spectra'!Y60)</f>
        <v>1</v>
      </c>
      <c r="X60" s="7">
        <f t="shared" si="8"/>
        <v>1.5127302960014387E+19</v>
      </c>
      <c r="Y60" s="7"/>
    </row>
    <row r="61" spans="1:25" x14ac:dyDescent="0.25">
      <c r="A61">
        <v>575</v>
      </c>
      <c r="B61">
        <f>'Input spectra'!B61</f>
        <v>0</v>
      </c>
      <c r="C61">
        <f>'Input spectra'!D61</f>
        <v>0</v>
      </c>
      <c r="D61">
        <f>'Input spectra'!F61</f>
        <v>0</v>
      </c>
      <c r="E61" s="7">
        <f>'Input spectra'!I61</f>
        <v>2.131655E+19</v>
      </c>
      <c r="G61" s="7">
        <f t="shared" si="9"/>
        <v>2.0463888E+19</v>
      </c>
      <c r="H61" s="22">
        <f>(1-EXP(-_t*(B61*_c1+'Input spectra'!Y61)))</f>
        <v>2.6276307731511239E-2</v>
      </c>
      <c r="I61" s="7">
        <f t="shared" si="4"/>
        <v>5.377154184711801E+17</v>
      </c>
      <c r="J61">
        <f>B61*_c1/(B61*_c1+'Input spectra'!Y61)</f>
        <v>0</v>
      </c>
      <c r="K61">
        <f>'Input spectra'!Y61/(B61*_c1+'Input spectra'!Y61)</f>
        <v>1</v>
      </c>
      <c r="L61" s="7">
        <f t="shared" si="10"/>
        <v>1.8363960651136958E+19</v>
      </c>
      <c r="N61" s="22">
        <f>(1-EXP(-_t*(C61*_c2+'Input spectra'!Y61)))</f>
        <v>2.6276307731511239E-2</v>
      </c>
      <c r="O61" s="7">
        <f t="shared" si="5"/>
        <v>4.8253708123863821E+17</v>
      </c>
      <c r="P61">
        <f>C61*_c2/(C61*_c2+'Input spectra'!Y61)</f>
        <v>0</v>
      </c>
      <c r="Q61">
        <f>'Input spectra'!Y61/(C61*_c2+'Input spectra'!Y61)</f>
        <v>1</v>
      </c>
      <c r="R61" s="7">
        <f t="shared" si="6"/>
        <v>1.647951996201829E+19</v>
      </c>
      <c r="T61" s="22">
        <f>(1-EXP(-_t*(D61*_c3+'Input spectra'!Y61)))</f>
        <v>2.6276307731511239E-2</v>
      </c>
      <c r="U61" s="7">
        <f t="shared" si="7"/>
        <v>4.3302093778957498E+17</v>
      </c>
      <c r="V61">
        <f>D61*_c3/(D61*_c3+'Input spectra'!Y61)</f>
        <v>0</v>
      </c>
      <c r="W61">
        <f>'Input spectra'!Y61/(D61*_c3+'Input spectra'!Y61)</f>
        <v>1</v>
      </c>
      <c r="X61" s="7">
        <f t="shared" si="8"/>
        <v>1.5404639063259566E+19</v>
      </c>
      <c r="Y61" s="7"/>
    </row>
    <row r="62" spans="1:25" x14ac:dyDescent="0.25">
      <c r="A62">
        <v>580</v>
      </c>
      <c r="B62">
        <f>'Input spectra'!B62</f>
        <v>0</v>
      </c>
      <c r="C62">
        <f>'Input spectra'!D62</f>
        <v>0</v>
      </c>
      <c r="D62">
        <f>'Input spectra'!F62</f>
        <v>0</v>
      </c>
      <c r="E62" s="7">
        <f>'Input spectra'!I62</f>
        <v>2.183015E+19</v>
      </c>
      <c r="G62" s="7">
        <f t="shared" si="9"/>
        <v>2.0956944E+19</v>
      </c>
      <c r="H62" s="22">
        <f>(1-EXP(-_t*(B62*_c1+'Input spectra'!Y62)))</f>
        <v>2.616114620931409E-2</v>
      </c>
      <c r="I62" s="7">
        <f t="shared" si="4"/>
        <v>5.4825767608440768E+17</v>
      </c>
      <c r="J62">
        <f>B62*_c1/(B62*_c1+'Input spectra'!Y62)</f>
        <v>0</v>
      </c>
      <c r="K62">
        <f>'Input spectra'!Y62/(B62*_c1+'Input spectra'!Y62)</f>
        <v>1</v>
      </c>
      <c r="L62" s="7">
        <f t="shared" si="10"/>
        <v>1.8808645316120609E+19</v>
      </c>
      <c r="N62" s="22">
        <f>(1-EXP(-_t*(C62*_c2+'Input spectra'!Y62)))</f>
        <v>2.616114620931409E-2</v>
      </c>
      <c r="O62" s="7">
        <f t="shared" si="5"/>
        <v>4.9205572011416186E+17</v>
      </c>
      <c r="P62">
        <f>C62*_c2/(C62*_c2+'Input spectra'!Y62)</f>
        <v>0</v>
      </c>
      <c r="Q62">
        <f>'Input spectra'!Y62/(C62*_c2+'Input spectra'!Y62)</f>
        <v>1</v>
      </c>
      <c r="R62" s="7">
        <f t="shared" si="6"/>
        <v>1.6880568971679541E+19</v>
      </c>
      <c r="T62" s="22">
        <f>(1-EXP(-_t*(D62*_c3+'Input spectra'!Y62)))</f>
        <v>2.616114620931409E-2</v>
      </c>
      <c r="U62" s="7">
        <f t="shared" si="7"/>
        <v>4.416150329645193E+17</v>
      </c>
      <c r="V62">
        <f>D62*_c3/(D62*_c3+'Input spectra'!Y62)</f>
        <v>0</v>
      </c>
      <c r="W62">
        <f>'Input spectra'!Y62/(D62*_c3+'Input spectra'!Y62)</f>
        <v>1</v>
      </c>
      <c r="X62" s="7">
        <f t="shared" si="8"/>
        <v>1.578139578116642E+19</v>
      </c>
      <c r="Y62" s="7"/>
    </row>
    <row r="63" spans="1:25" x14ac:dyDescent="0.25">
      <c r="A63">
        <v>585</v>
      </c>
      <c r="B63">
        <f>'Input spectra'!B63</f>
        <v>0</v>
      </c>
      <c r="C63">
        <f>'Input spectra'!D63</f>
        <v>0</v>
      </c>
      <c r="D63">
        <f>'Input spectra'!F63</f>
        <v>0</v>
      </c>
      <c r="E63" s="7">
        <f>'Input spectra'!I63</f>
        <v>2.245985E+19</v>
      </c>
      <c r="G63" s="7">
        <f t="shared" si="9"/>
        <v>2.1561456E+19</v>
      </c>
      <c r="H63" s="22">
        <f>(1-EXP(-_t*(B63*_c1+'Input spectra'!Y63)))</f>
        <v>2.6126747259668237E-2</v>
      </c>
      <c r="I63" s="7">
        <f t="shared" si="4"/>
        <v>5.6333071146245728E+17</v>
      </c>
      <c r="J63">
        <f>B63*_c1/(B63*_c1+'Input spectra'!Y63)</f>
        <v>0</v>
      </c>
      <c r="K63">
        <f>'Input spectra'!Y63/(B63*_c1+'Input spectra'!Y63)</f>
        <v>1</v>
      </c>
      <c r="L63" s="7">
        <f t="shared" si="10"/>
        <v>1.9351872265916195E+19</v>
      </c>
      <c r="N63" s="22">
        <f>(1-EXP(-_t*(C63*_c2+'Input spectra'!Y63)))</f>
        <v>2.6126747259668237E-2</v>
      </c>
      <c r="O63" s="7">
        <f t="shared" si="5"/>
        <v>5.0560147569297568E+17</v>
      </c>
      <c r="P63">
        <f>C63*_c2/(C63*_c2+'Input spectra'!Y63)</f>
        <v>0</v>
      </c>
      <c r="Q63">
        <f>'Input spectra'!Y63/(C63*_c2+'Input spectra'!Y63)</f>
        <v>1</v>
      </c>
      <c r="R63" s="7">
        <f t="shared" si="6"/>
        <v>1.7368723160269718E+19</v>
      </c>
      <c r="T63" s="22">
        <f>(1-EXP(-_t*(D63*_c3+'Input spectra'!Y63)))</f>
        <v>2.6126747259668237E-2</v>
      </c>
      <c r="U63" s="7">
        <f t="shared" si="7"/>
        <v>4.5378824023151309E+17</v>
      </c>
      <c r="V63">
        <f>D63*_c3/(D63*_c3+'Input spectra'!Y63)</f>
        <v>0</v>
      </c>
      <c r="W63">
        <f>'Input spectra'!Y63/(D63*_c3+'Input spectra'!Y63)</f>
        <v>1</v>
      </c>
      <c r="X63" s="7">
        <f t="shared" si="8"/>
        <v>1.6238337523236676E+19</v>
      </c>
      <c r="Y63" s="7"/>
    </row>
    <row r="64" spans="1:25" x14ac:dyDescent="0.25">
      <c r="A64">
        <v>590</v>
      </c>
      <c r="B64">
        <f>'Input spectra'!B64</f>
        <v>0</v>
      </c>
      <c r="C64">
        <f>'Input spectra'!D64</f>
        <v>0</v>
      </c>
      <c r="D64">
        <f>'Input spectra'!F64</f>
        <v>0</v>
      </c>
      <c r="E64" s="7">
        <f>'Input spectra'!I64</f>
        <v>2.035135E+19</v>
      </c>
      <c r="G64" s="7">
        <f t="shared" si="9"/>
        <v>1.9537296E+19</v>
      </c>
      <c r="H64" s="22">
        <f>(1-EXP(-_t*(B64*_c1+'Input spectra'!Y64)))</f>
        <v>2.6094086004694206E-2</v>
      </c>
      <c r="I64" s="7">
        <f t="shared" si="4"/>
        <v>5.0980788212316806E+17</v>
      </c>
      <c r="J64">
        <f>B64*_c1/(B64*_c1+'Input spectra'!Y64)</f>
        <v>0</v>
      </c>
      <c r="K64">
        <f>'Input spectra'!Y64/(B64*_c1+'Input spectra'!Y64)</f>
        <v>1</v>
      </c>
      <c r="L64" s="7">
        <f t="shared" si="10"/>
        <v>1.7535733049435286E+19</v>
      </c>
      <c r="N64" s="22">
        <f>(1-EXP(-_t*(C64*_c2+'Input spectra'!Y64)))</f>
        <v>2.6094086004694206E-2</v>
      </c>
      <c r="O64" s="7">
        <f t="shared" si="5"/>
        <v>4.5757892634732294E+17</v>
      </c>
      <c r="P64">
        <f>C64*_c2/(C64*_c2+'Input spectra'!Y64)</f>
        <v>0</v>
      </c>
      <c r="Q64">
        <f>'Input spectra'!Y64/(C64*_c2+'Input spectra'!Y64)</f>
        <v>1</v>
      </c>
      <c r="R64" s="7">
        <f t="shared" si="6"/>
        <v>1.5739226839837864E+19</v>
      </c>
      <c r="T64" s="22">
        <f>(1-EXP(-_t*(D64*_c3+'Input spectra'!Y64)))</f>
        <v>2.6094086004694206E-2</v>
      </c>
      <c r="U64" s="7">
        <f t="shared" si="7"/>
        <v>4.1070073880612064E+17</v>
      </c>
      <c r="V64">
        <f>D64*_c3/(D64*_c3+'Input spectra'!Y64)</f>
        <v>0</v>
      </c>
      <c r="W64">
        <f>'Input spectra'!Y64/(D64*_c3+'Input spectra'!Y64)</f>
        <v>1</v>
      </c>
      <c r="X64" s="7">
        <f t="shared" si="8"/>
        <v>1.4715385056990472E+19</v>
      </c>
      <c r="Y64" s="7"/>
    </row>
    <row r="65" spans="1:25" x14ac:dyDescent="0.25">
      <c r="A65">
        <v>595</v>
      </c>
      <c r="B65">
        <f>'Input spectra'!B65</f>
        <v>0</v>
      </c>
      <c r="C65">
        <f>'Input spectra'!D65</f>
        <v>0</v>
      </c>
      <c r="D65">
        <f>'Input spectra'!F65</f>
        <v>0</v>
      </c>
      <c r="E65" s="7">
        <f>'Input spectra'!I65</f>
        <v>2.14967E+19</v>
      </c>
      <c r="G65" s="7">
        <f t="shared" si="9"/>
        <v>2.0636832E+19</v>
      </c>
      <c r="H65" s="22">
        <f>(1-EXP(-_t*(B65*_c1+'Input spectra'!Y65)))</f>
        <v>2.606142365434394E-2</v>
      </c>
      <c r="I65" s="7">
        <f t="shared" si="4"/>
        <v>5.3782522163552198E+17</v>
      </c>
      <c r="J65">
        <f>B65*_c1/(B65*_c1+'Input spectra'!Y65)</f>
        <v>0</v>
      </c>
      <c r="K65">
        <f>'Input spectra'!Y65/(B65*_c1+'Input spectra'!Y65)</f>
        <v>1</v>
      </c>
      <c r="L65" s="7">
        <f t="shared" si="10"/>
        <v>1.8523244646940701E+19</v>
      </c>
      <c r="N65" s="22">
        <f>(1-EXP(-_t*(C65*_c2+'Input spectra'!Y65)))</f>
        <v>2.606142365434394E-2</v>
      </c>
      <c r="O65" s="7">
        <f t="shared" si="5"/>
        <v>4.8274212619698016E+17</v>
      </c>
      <c r="P65">
        <f>C65*_c2/(C65*_c2+'Input spectra'!Y65)</f>
        <v>0</v>
      </c>
      <c r="Q65">
        <f>'Input spectra'!Y65/(C65*_c2+'Input spectra'!Y65)</f>
        <v>1</v>
      </c>
      <c r="R65" s="7">
        <f t="shared" si="6"/>
        <v>1.6626127123117412E+19</v>
      </c>
      <c r="T65" s="22">
        <f>(1-EXP(-_t*(D65*_c3+'Input spectra'!Y65)))</f>
        <v>2.606142365434394E-2</v>
      </c>
      <c r="U65" s="7">
        <f t="shared" si="7"/>
        <v>4.333005426865415E+17</v>
      </c>
      <c r="V65">
        <f>D65*_c3/(D65*_c3+'Input spectra'!Y65)</f>
        <v>0</v>
      </c>
      <c r="W65">
        <f>'Input spectra'!Y65/(D65*_c3+'Input spectra'!Y65)</f>
        <v>1</v>
      </c>
      <c r="X65" s="7">
        <f t="shared" si="8"/>
        <v>1.5545113517213635E+19</v>
      </c>
      <c r="Y65" s="7"/>
    </row>
    <row r="66" spans="1:25" x14ac:dyDescent="0.25">
      <c r="A66">
        <v>600</v>
      </c>
      <c r="B66">
        <f>'Input spectra'!B66</f>
        <v>0</v>
      </c>
      <c r="C66">
        <f>'Input spectra'!D66</f>
        <v>0</v>
      </c>
      <c r="D66">
        <f>'Input spectra'!F66</f>
        <v>0</v>
      </c>
      <c r="E66" s="7">
        <f>'Input spectra'!I66</f>
        <v>2.213015E+19</v>
      </c>
      <c r="G66" s="7">
        <f t="shared" ref="G66:G97" si="11">E66*_transm</f>
        <v>2.1244944E+19</v>
      </c>
      <c r="H66" s="22">
        <f>(1-EXP(-_t*(B66*_c1+'Input spectra'!Y66)))</f>
        <v>2.6028760208580692E-2</v>
      </c>
      <c r="I66" s="7">
        <f t="shared" si="4"/>
        <v>5.5297955302072512E+17</v>
      </c>
      <c r="J66">
        <f>B66*_c1/(B66*_c1+'Input spectra'!Y66)</f>
        <v>0</v>
      </c>
      <c r="K66">
        <f>'Input spectra'!Y66/(B66*_c1+'Input spectra'!Y66)</f>
        <v>1</v>
      </c>
      <c r="L66" s="7">
        <f t="shared" ref="L66:L97" si="12">(G66-I66)*_transm*_transm</f>
        <v>1.90697144343361E+19</v>
      </c>
      <c r="N66" s="22">
        <f>(1-EXP(-_t*(C66*_c2+'Input spectra'!Y66)))</f>
        <v>2.6028760208580692E-2</v>
      </c>
      <c r="O66" s="7">
        <f t="shared" si="5"/>
        <v>4.9636102425744435E+17</v>
      </c>
      <c r="P66">
        <f>C66*_c2/(C66*_c2+'Input spectra'!Y66)</f>
        <v>0</v>
      </c>
      <c r="Q66">
        <f>'Input spectra'!Y66/(C66*_c2+'Input spectra'!Y66)</f>
        <v>1</v>
      </c>
      <c r="R66" s="7">
        <f t="shared" si="6"/>
        <v>1.7117202502728487E+19</v>
      </c>
      <c r="T66" s="22">
        <f>(1-EXP(-_t*(D66*_c3+'Input spectra'!Y66)))</f>
        <v>2.6028760208580692E-2</v>
      </c>
      <c r="U66" s="7">
        <f t="shared" si="7"/>
        <v>4.4553955938523706E+17</v>
      </c>
      <c r="V66">
        <f>D66*_c3/(D66*_c3+'Input spectra'!Y66)</f>
        <v>0</v>
      </c>
      <c r="W66">
        <f>'Input spectra'!Y66/(D66*_c3+'Input spectra'!Y66)</f>
        <v>1</v>
      </c>
      <c r="X66" s="7">
        <f t="shared" si="8"/>
        <v>1.6004796425609519E+19</v>
      </c>
      <c r="Y66" s="7"/>
    </row>
    <row r="67" spans="1:25" x14ac:dyDescent="0.25">
      <c r="A67">
        <v>605</v>
      </c>
      <c r="B67">
        <f>'Input spectra'!B67</f>
        <v>0</v>
      </c>
      <c r="C67">
        <f>'Input spectra'!D67</f>
        <v>0</v>
      </c>
      <c r="D67">
        <f>'Input spectra'!F67</f>
        <v>0</v>
      </c>
      <c r="E67" s="7">
        <f>'Input spectra'!I67</f>
        <v>2.2657E+19</v>
      </c>
      <c r="G67" s="7">
        <f t="shared" si="11"/>
        <v>2.175072E+19</v>
      </c>
      <c r="H67" s="22">
        <f>(1-EXP(-_t*(B67*_c1+'Input spectra'!Y67)))</f>
        <v>2.5996095667367825E-2</v>
      </c>
      <c r="I67" s="7">
        <f t="shared" ref="I67:I130" si="13">G67*H67</f>
        <v>5.6543379795413069E+17</v>
      </c>
      <c r="J67">
        <f>B67*_c1/(B67*_c1+'Input spectra'!Y67)</f>
        <v>0</v>
      </c>
      <c r="K67">
        <f>'Input spectra'!Y67/(B67*_c1+'Input spectra'!Y67)</f>
        <v>1</v>
      </c>
      <c r="L67" s="7">
        <f t="shared" si="12"/>
        <v>1.9524359763805475E+19</v>
      </c>
      <c r="N67" s="22">
        <f>(1-EXP(-_t*(C67*_c2+'Input spectra'!Y67)))</f>
        <v>2.5996095667367825E-2</v>
      </c>
      <c r="O67" s="7">
        <f t="shared" ref="O67:O130" si="14">N67*L67</f>
        <v>5.0755712426399418E+17</v>
      </c>
      <c r="P67">
        <f>C67*_c2/(C67*_c2+'Input spectra'!Y67)</f>
        <v>0</v>
      </c>
      <c r="Q67">
        <f>'Input spectra'!Y67/(C67*_c2+'Input spectra'!Y67)</f>
        <v>1</v>
      </c>
      <c r="R67" s="7">
        <f t="shared" ref="R67:R130" si="15">(L67-O67)*_transm*_transm</f>
        <v>1.7525885312601428E+19</v>
      </c>
      <c r="T67" s="22">
        <f>(1-EXP(-_t*(D67*_c3+'Input spectra'!Y67)))</f>
        <v>2.5996095667367825E-2</v>
      </c>
      <c r="U67" s="7">
        <f t="shared" ref="U67:U130" si="16">T67*R67</f>
        <v>4.5560459124170336E+17</v>
      </c>
      <c r="V67">
        <f>D67*_c3/(D67*_c3+'Input spectra'!Y67)</f>
        <v>0</v>
      </c>
      <c r="W67">
        <f>'Input spectra'!Y67/(D67*_c3+'Input spectra'!Y67)</f>
        <v>1</v>
      </c>
      <c r="X67" s="7">
        <f t="shared" ref="X67:X130" si="17">(R67-U67)*_transm</f>
        <v>1.6387469492505336E+19</v>
      </c>
      <c r="Y67" s="7"/>
    </row>
    <row r="68" spans="1:25" x14ac:dyDescent="0.25">
      <c r="A68">
        <v>610</v>
      </c>
      <c r="B68">
        <f>'Input spectra'!B68</f>
        <v>0</v>
      </c>
      <c r="C68">
        <f>'Input spectra'!D68</f>
        <v>0</v>
      </c>
      <c r="D68">
        <f>'Input spectra'!F68</f>
        <v>0</v>
      </c>
      <c r="E68" s="7">
        <f>'Input spectra'!I68</f>
        <v>2.242225E+19</v>
      </c>
      <c r="G68" s="7">
        <f t="shared" si="11"/>
        <v>2.152536E+19</v>
      </c>
      <c r="H68" s="22">
        <f>(1-EXP(-_t*(B68*_c1+'Input spectra'!Y68)))</f>
        <v>2.5963430030668477E-2</v>
      </c>
      <c r="I68" s="7">
        <f t="shared" si="13"/>
        <v>5.5887217824495002E+17</v>
      </c>
      <c r="J68">
        <f>B68*_c1/(B68*_c1+'Input spectra'!Y68)</f>
        <v>0</v>
      </c>
      <c r="K68">
        <f>'Input spectra'!Y68/(B68*_c1+'Input spectra'!Y68)</f>
        <v>1</v>
      </c>
      <c r="L68" s="7">
        <f t="shared" si="12"/>
        <v>1.9322715176529449E+19</v>
      </c>
      <c r="N68" s="22">
        <f>(1-EXP(-_t*(C68*_c2+'Input spectra'!Y68)))</f>
        <v>2.5963430030668477E-2</v>
      </c>
      <c r="O68" s="7">
        <f t="shared" si="14"/>
        <v>5.0168396348835827E+17</v>
      </c>
      <c r="P68">
        <f>C68*_c2/(C68*_c2+'Input spectra'!Y68)</f>
        <v>0</v>
      </c>
      <c r="Q68">
        <f>'Input spectra'!Y68/(C68*_c2+'Input spectra'!Y68)</f>
        <v>1</v>
      </c>
      <c r="R68" s="7">
        <f t="shared" si="15"/>
        <v>1.7345462365938668E+19</v>
      </c>
      <c r="T68" s="22">
        <f>(1-EXP(-_t*(D68*_c3+'Input spectra'!Y68)))</f>
        <v>2.5963430030668477E-2</v>
      </c>
      <c r="U68" s="7">
        <f t="shared" si="16"/>
        <v>4.5034769848764192E+17</v>
      </c>
      <c r="V68">
        <f>D68*_c3/(D68*_c3+'Input spectra'!Y68)</f>
        <v>0</v>
      </c>
      <c r="W68">
        <f>'Input spectra'!Y68/(D68*_c3+'Input spectra'!Y68)</f>
        <v>1</v>
      </c>
      <c r="X68" s="7">
        <f t="shared" si="17"/>
        <v>1.6219310080752984E+19</v>
      </c>
      <c r="Y68" s="7"/>
    </row>
    <row r="69" spans="1:25" x14ac:dyDescent="0.25">
      <c r="A69">
        <v>615</v>
      </c>
      <c r="B69">
        <f>'Input spectra'!B69</f>
        <v>0</v>
      </c>
      <c r="C69">
        <f>'Input spectra'!D69</f>
        <v>0</v>
      </c>
      <c r="D69">
        <f>'Input spectra'!F69</f>
        <v>0</v>
      </c>
      <c r="E69" s="7">
        <f>'Input spectra'!I69</f>
        <v>2.254805E+19</v>
      </c>
      <c r="G69" s="7">
        <f t="shared" si="11"/>
        <v>2.1646128E+19</v>
      </c>
      <c r="H69" s="22">
        <f>(1-EXP(-_t*(B69*_c1+'Input spectra'!Y69)))</f>
        <v>2.5902368043077217E-2</v>
      </c>
      <c r="I69" s="7">
        <f t="shared" si="13"/>
        <v>5.6068597416355898E+17</v>
      </c>
      <c r="J69">
        <f>B69*_c1/(B69*_c1+'Input spectra'!Y69)</f>
        <v>0</v>
      </c>
      <c r="K69">
        <f>'Input spectra'!Y69/(B69*_c1+'Input spectra'!Y69)</f>
        <v>1</v>
      </c>
      <c r="L69" s="7">
        <f t="shared" si="12"/>
        <v>1.9432343371010863E+19</v>
      </c>
      <c r="N69" s="22">
        <f>(1-EXP(-_t*(C69*_c2+'Input spectra'!Y69)))</f>
        <v>2.5902368043077217E-2</v>
      </c>
      <c r="O69" s="7">
        <f t="shared" si="14"/>
        <v>5.0334370993537517E+17</v>
      </c>
      <c r="P69">
        <f>C69*_c2/(C69*_c2+'Input spectra'!Y69)</f>
        <v>0</v>
      </c>
      <c r="Q69">
        <f>'Input spectra'!Y69/(C69*_c2+'Input spectra'!Y69)</f>
        <v>1</v>
      </c>
      <c r="R69" s="7">
        <f t="shared" si="15"/>
        <v>1.7444966087647169E+19</v>
      </c>
      <c r="T69" s="22">
        <f>(1-EXP(-_t*(D69*_c3+'Input spectra'!Y69)))</f>
        <v>2.5902368043077217E-2</v>
      </c>
      <c r="U69" s="7">
        <f t="shared" si="16"/>
        <v>4.5186593210123782E+17</v>
      </c>
      <c r="V69">
        <f>D69*_c3/(D69*_c3+'Input spectra'!Y69)</f>
        <v>0</v>
      </c>
      <c r="W69">
        <f>'Input spectra'!Y69/(D69*_c3+'Input spectra'!Y69)</f>
        <v>1</v>
      </c>
      <c r="X69" s="7">
        <f t="shared" si="17"/>
        <v>1.6313376149324091E+19</v>
      </c>
      <c r="Y69" s="7"/>
    </row>
    <row r="70" spans="1:25" x14ac:dyDescent="0.25">
      <c r="A70">
        <v>620</v>
      </c>
      <c r="B70">
        <f>'Input spectra'!B70</f>
        <v>0</v>
      </c>
      <c r="C70">
        <f>'Input spectra'!D70</f>
        <v>0</v>
      </c>
      <c r="D70">
        <f>'Input spectra'!F70</f>
        <v>0</v>
      </c>
      <c r="E70" s="7">
        <f>'Input spectra'!I70</f>
        <v>2.29458E+19</v>
      </c>
      <c r="G70" s="7">
        <f t="shared" si="11"/>
        <v>2.2027968E+19</v>
      </c>
      <c r="H70" s="22">
        <f>(1-EXP(-_t*(B70*_c1+'Input spectra'!Y70)))</f>
        <v>2.5744408511178207E-2</v>
      </c>
      <c r="I70" s="7">
        <f t="shared" si="13"/>
        <v>5.6709700686316122E+17</v>
      </c>
      <c r="J70">
        <f>B70*_c1/(B70*_c1+'Input spectra'!Y70)</f>
        <v>0</v>
      </c>
      <c r="K70">
        <f>'Input spectra'!Y70/(B70*_c1+'Input spectra'!Y70)</f>
        <v>1</v>
      </c>
      <c r="L70" s="7">
        <f t="shared" si="12"/>
        <v>1.9778338707274912E+19</v>
      </c>
      <c r="N70" s="22">
        <f>(1-EXP(-_t*(C70*_c2+'Input spectra'!Y70)))</f>
        <v>2.5744408511178207E-2</v>
      </c>
      <c r="O70" s="7">
        <f t="shared" si="14"/>
        <v>5.0918163135253363E+17</v>
      </c>
      <c r="P70">
        <f>C70*_c2/(C70*_c2+'Input spectra'!Y70)</f>
        <v>0</v>
      </c>
      <c r="Q70">
        <f>'Input spectra'!Y70/(C70*_c2+'Input spectra'!Y70)</f>
        <v>1</v>
      </c>
      <c r="R70" s="7">
        <f t="shared" si="15"/>
        <v>1.7758455161170061E+19</v>
      </c>
      <c r="T70" s="22">
        <f>(1-EXP(-_t*(D70*_c3+'Input spectra'!Y70)))</f>
        <v>2.5744408511178207E-2</v>
      </c>
      <c r="U70" s="7">
        <f t="shared" si="16"/>
        <v>4.5718092419660307E+17</v>
      </c>
      <c r="V70">
        <f>D70*_c3/(D70*_c3+'Input spectra'!Y70)</f>
        <v>0</v>
      </c>
      <c r="W70">
        <f>'Input spectra'!Y70/(D70*_c3+'Input spectra'!Y70)</f>
        <v>1</v>
      </c>
      <c r="X70" s="7">
        <f t="shared" si="17"/>
        <v>1.6609223267494519E+19</v>
      </c>
      <c r="Y70" s="7"/>
    </row>
    <row r="71" spans="1:25" x14ac:dyDescent="0.25">
      <c r="A71">
        <v>625</v>
      </c>
      <c r="B71">
        <f>'Input spectra'!B71</f>
        <v>0</v>
      </c>
      <c r="C71">
        <f>'Input spectra'!D71</f>
        <v>0</v>
      </c>
      <c r="D71">
        <f>'Input spectra'!F71</f>
        <v>0</v>
      </c>
      <c r="E71" s="7">
        <f>'Input spectra'!I71</f>
        <v>2.20303E+19</v>
      </c>
      <c r="G71" s="7">
        <f t="shared" si="11"/>
        <v>2.1149088E+19</v>
      </c>
      <c r="H71" s="22">
        <f>(1-EXP(-_t*(B71*_c1+'Input spectra'!Y71)))</f>
        <v>2.5586423364584165E-2</v>
      </c>
      <c r="I71" s="7">
        <f t="shared" si="13"/>
        <v>5.4112951934284659E+17</v>
      </c>
      <c r="J71">
        <f>B71*_c1/(B71*_c1+'Input spectra'!Y71)</f>
        <v>0</v>
      </c>
      <c r="K71">
        <f>'Input spectra'!Y71/(B71*_c1+'Input spectra'!Y71)</f>
        <v>1</v>
      </c>
      <c r="L71" s="7">
        <f t="shared" si="12"/>
        <v>1.899229453577363E+19</v>
      </c>
      <c r="N71" s="22">
        <f>(1-EXP(-_t*(C71*_c2+'Input spectra'!Y71)))</f>
        <v>2.5586423364584165E-2</v>
      </c>
      <c r="O71" s="7">
        <f t="shared" si="14"/>
        <v>4.8594488865718259E+17</v>
      </c>
      <c r="P71">
        <f>C71*_c2/(C71*_c2+'Input spectra'!Y71)</f>
        <v>0</v>
      </c>
      <c r="Q71">
        <f>'Input spectra'!Y71/(C71*_c2+'Input spectra'!Y71)</f>
        <v>1</v>
      </c>
      <c r="R71" s="7">
        <f t="shared" si="15"/>
        <v>1.7055451834782517E+19</v>
      </c>
      <c r="T71" s="22">
        <f>(1-EXP(-_t*(D71*_c3+'Input spectra'!Y71)))</f>
        <v>2.5586423364584165E-2</v>
      </c>
      <c r="U71" s="7">
        <f t="shared" si="16"/>
        <v>4.3638801131901926E+17</v>
      </c>
      <c r="V71">
        <f>D71*_c3/(D71*_c3+'Input spectra'!Y71)</f>
        <v>0</v>
      </c>
      <c r="W71">
        <f>'Input spectra'!Y71/(D71*_c3+'Input spectra'!Y71)</f>
        <v>1</v>
      </c>
      <c r="X71" s="7">
        <f t="shared" si="17"/>
        <v>1.5954301270524957E+19</v>
      </c>
      <c r="Y71" s="7"/>
    </row>
    <row r="72" spans="1:25" x14ac:dyDescent="0.25">
      <c r="A72">
        <v>630</v>
      </c>
      <c r="B72">
        <f>'Input spectra'!B72</f>
        <v>0</v>
      </c>
      <c r="C72">
        <f>'Input spectra'!D72</f>
        <v>0</v>
      </c>
      <c r="D72">
        <f>'Input spectra'!F72</f>
        <v>0</v>
      </c>
      <c r="E72" s="7">
        <f>'Input spectra'!I72</f>
        <v>2.21075E+19</v>
      </c>
      <c r="G72" s="7">
        <f t="shared" si="11"/>
        <v>2.12232E+19</v>
      </c>
      <c r="H72" s="22">
        <f>(1-EXP(-_t*(B72*_c1+'Input spectra'!Y72)))</f>
        <v>2.5428412599141526E-2</v>
      </c>
      <c r="I72" s="7">
        <f t="shared" si="13"/>
        <v>5.3967228627410042E+17</v>
      </c>
      <c r="J72">
        <f>B72*_c1/(B72*_c1+'Input spectra'!Y72)</f>
        <v>0</v>
      </c>
      <c r="K72">
        <f>'Input spectra'!Y72/(B72*_c1+'Input spectra'!Y72)</f>
        <v>1</v>
      </c>
      <c r="L72" s="7">
        <f t="shared" si="12"/>
        <v>1.9061939140969787E+19</v>
      </c>
      <c r="N72" s="22">
        <f>(1-EXP(-_t*(C72*_c2+'Input spectra'!Y72)))</f>
        <v>2.5428412599141526E-2</v>
      </c>
      <c r="O72" s="7">
        <f t="shared" si="14"/>
        <v>4.8471485341630515E+17</v>
      </c>
      <c r="P72">
        <f>C72*_c2/(C72*_c2+'Input spectra'!Y72)</f>
        <v>0</v>
      </c>
      <c r="Q72">
        <f>'Input spectra'!Y72/(C72*_c2+'Input spectra'!Y72)</f>
        <v>1</v>
      </c>
      <c r="R72" s="7">
        <f t="shared" si="15"/>
        <v>1.7120769903409289E+19</v>
      </c>
      <c r="T72" s="22">
        <f>(1-EXP(-_t*(D72*_c3+'Input spectra'!Y72)))</f>
        <v>2.5428412599141526E-2</v>
      </c>
      <c r="U72" s="7">
        <f t="shared" si="16"/>
        <v>4.3535400111885581E+17</v>
      </c>
      <c r="V72">
        <f>D72*_c3/(D72*_c3+'Input spectra'!Y72)</f>
        <v>0</v>
      </c>
      <c r="W72">
        <f>'Input spectra'!Y72/(D72*_c3+'Input spectra'!Y72)</f>
        <v>1</v>
      </c>
      <c r="X72" s="7">
        <f t="shared" si="17"/>
        <v>1.6017999266198817E+19</v>
      </c>
      <c r="Y72" s="7"/>
    </row>
    <row r="73" spans="1:25" x14ac:dyDescent="0.25">
      <c r="A73">
        <v>635</v>
      </c>
      <c r="B73">
        <f>'Input spectra'!B73</f>
        <v>0</v>
      </c>
      <c r="C73">
        <f>'Input spectra'!D73</f>
        <v>0</v>
      </c>
      <c r="D73">
        <f>'Input spectra'!F73</f>
        <v>0</v>
      </c>
      <c r="E73" s="7">
        <f>'Input spectra'!I73</f>
        <v>2.290195E+19</v>
      </c>
      <c r="G73" s="7">
        <f t="shared" si="11"/>
        <v>2.1985872E+19</v>
      </c>
      <c r="H73" s="22">
        <f>(1-EXP(-_t*(B73*_c1+'Input spectra'!Y73)))</f>
        <v>2.5270376210695944E-2</v>
      </c>
      <c r="I73" s="7">
        <f t="shared" si="13"/>
        <v>5.5559125676020608E+17</v>
      </c>
      <c r="J73">
        <f>B73*_c1/(B73*_c1+'Input spectra'!Y73)</f>
        <v>0</v>
      </c>
      <c r="K73">
        <f>'Input spectra'!Y73/(B73*_c1+'Input spectra'!Y73)</f>
        <v>1</v>
      </c>
      <c r="L73" s="7">
        <f t="shared" si="12"/>
        <v>1.9750146732969796E+19</v>
      </c>
      <c r="N73" s="22">
        <f>(1-EXP(-_t*(C73*_c2+'Input spectra'!Y73)))</f>
        <v>2.5270376210695944E-2</v>
      </c>
      <c r="O73" s="7">
        <f t="shared" si="14"/>
        <v>4.9909363815859411E+17</v>
      </c>
      <c r="P73">
        <f>C73*_c2/(C73*_c2+'Input spectra'!Y73)</f>
        <v>0</v>
      </c>
      <c r="Q73">
        <f>'Input spectra'!Y73/(C73*_c2+'Input spectra'!Y73)</f>
        <v>1</v>
      </c>
      <c r="R73" s="7">
        <f t="shared" si="15"/>
        <v>1.7741770532178002E+19</v>
      </c>
      <c r="T73" s="22">
        <f>(1-EXP(-_t*(D73*_c3+'Input spectra'!Y73)))</f>
        <v>2.5270376210695944E-2</v>
      </c>
      <c r="U73" s="7">
        <f t="shared" si="16"/>
        <v>4.4834121599197728E+17</v>
      </c>
      <c r="V73">
        <f>D73*_c3/(D73*_c3+'Input spectra'!Y73)</f>
        <v>0</v>
      </c>
      <c r="W73">
        <f>'Input spectra'!Y73/(D73*_c3+'Input spectra'!Y73)</f>
        <v>1</v>
      </c>
      <c r="X73" s="7">
        <f t="shared" si="17"/>
        <v>1.6601692143538582E+19</v>
      </c>
      <c r="Y73" s="7"/>
    </row>
    <row r="74" spans="1:25" x14ac:dyDescent="0.25">
      <c r="A74">
        <v>640</v>
      </c>
      <c r="B74">
        <f>'Input spectra'!B74</f>
        <v>0</v>
      </c>
      <c r="C74">
        <f>'Input spectra'!D74</f>
        <v>0</v>
      </c>
      <c r="D74">
        <f>'Input spectra'!F74</f>
        <v>0</v>
      </c>
      <c r="E74" s="7">
        <f>'Input spectra'!I74</f>
        <v>2.308225E+19</v>
      </c>
      <c r="G74" s="7">
        <f t="shared" si="11"/>
        <v>2.215896E+19</v>
      </c>
      <c r="H74" s="22">
        <f>(1-EXP(-_t*(B74*_c1+'Input spectra'!Y74)))</f>
        <v>2.51123141950923E-2</v>
      </c>
      <c r="I74" s="7">
        <f t="shared" si="13"/>
        <v>5.564627657564825E+17</v>
      </c>
      <c r="J74">
        <f>B74*_c1/(B74*_c1+'Input spectra'!Y74)</f>
        <v>0</v>
      </c>
      <c r="K74">
        <f>'Input spectra'!Y74/(B74*_c1+'Input spectra'!Y74)</f>
        <v>1</v>
      </c>
      <c r="L74" s="7">
        <f t="shared" si="12"/>
        <v>1.9908861451078824E+19</v>
      </c>
      <c r="N74" s="22">
        <f>(1-EXP(-_t*(C74*_c2+'Input spectra'!Y74)))</f>
        <v>2.51123141950923E-2</v>
      </c>
      <c r="O74" s="7">
        <f t="shared" si="14"/>
        <v>4.9995758402605261E+17</v>
      </c>
      <c r="P74">
        <f>C74*_c2/(C74*_c2+'Input spectra'!Y74)</f>
        <v>0</v>
      </c>
      <c r="Q74">
        <f>'Input spectra'!Y74/(C74*_c2+'Input spectra'!Y74)</f>
        <v>1</v>
      </c>
      <c r="R74" s="7">
        <f t="shared" si="15"/>
        <v>1.7887245803875832E+19</v>
      </c>
      <c r="T74" s="22">
        <f>(1-EXP(-_t*(D74*_c3+'Input spectra'!Y74)))</f>
        <v>2.51123141950923E-2</v>
      </c>
      <c r="U74" s="7">
        <f t="shared" si="16"/>
        <v>4.4919013671177626E+17</v>
      </c>
      <c r="V74">
        <f>D74*_c3/(D74*_c3+'Input spectra'!Y74)</f>
        <v>0</v>
      </c>
      <c r="W74">
        <f>'Input spectra'!Y74/(D74*_c3+'Input spectra'!Y74)</f>
        <v>1</v>
      </c>
      <c r="X74" s="7">
        <f t="shared" si="17"/>
        <v>1.6740533440477493E+19</v>
      </c>
      <c r="Y74" s="7"/>
    </row>
    <row r="75" spans="1:25" x14ac:dyDescent="0.25">
      <c r="A75">
        <v>645</v>
      </c>
      <c r="B75">
        <f>'Input spectra'!B75</f>
        <v>0</v>
      </c>
      <c r="C75">
        <f>'Input spectra'!D75</f>
        <v>0</v>
      </c>
      <c r="D75">
        <f>'Input spectra'!F75</f>
        <v>0</v>
      </c>
      <c r="E75" s="7">
        <f>'Input spectra'!I75</f>
        <v>2.342485E+19</v>
      </c>
      <c r="G75" s="7">
        <f t="shared" si="11"/>
        <v>2.2487856E+19</v>
      </c>
      <c r="H75" s="22">
        <f>(1-EXP(-_t*(B75*_c1+'Input spectra'!Y75)))</f>
        <v>2.4954226548174918E-2</v>
      </c>
      <c r="I75" s="7">
        <f t="shared" si="13"/>
        <v>5.6116705320673459E+17</v>
      </c>
      <c r="J75">
        <f>B75*_c1/(B75*_c1+'Input spectra'!Y75)</f>
        <v>0</v>
      </c>
      <c r="K75">
        <f>'Input spectra'!Y75/(B75*_c1+'Input spectra'!Y75)</f>
        <v>1</v>
      </c>
      <c r="L75" s="7">
        <f t="shared" si="12"/>
        <v>2.0207636533364675E+19</v>
      </c>
      <c r="N75" s="22">
        <f>(1-EXP(-_t*(C75*_c2+'Input spectra'!Y75)))</f>
        <v>2.4954226548174918E-2</v>
      </c>
      <c r="O75" s="7">
        <f t="shared" si="14"/>
        <v>5.0426594005675814E+17</v>
      </c>
      <c r="P75">
        <f>C75*_c2/(C75*_c2+'Input spectra'!Y75)</f>
        <v>0</v>
      </c>
      <c r="Q75">
        <f>'Input spectra'!Y75/(C75*_c2+'Input spectra'!Y75)</f>
        <v>1</v>
      </c>
      <c r="R75" s="7">
        <f t="shared" si="15"/>
        <v>1.8158626338792575E+19</v>
      </c>
      <c r="T75" s="22">
        <f>(1-EXP(-_t*(D75*_c3+'Input spectra'!Y75)))</f>
        <v>2.4954226548174918E-2</v>
      </c>
      <c r="U75" s="7">
        <f t="shared" si="16"/>
        <v>4.5313447546188602E+17</v>
      </c>
      <c r="V75">
        <f>D75*_c3/(D75*_c3+'Input spectra'!Y75)</f>
        <v>0</v>
      </c>
      <c r="W75">
        <f>'Input spectra'!Y75/(D75*_c3+'Input spectra'!Y75)</f>
        <v>1</v>
      </c>
      <c r="X75" s="7">
        <f t="shared" si="17"/>
        <v>1.699727218879746E+19</v>
      </c>
      <c r="Y75" s="7"/>
    </row>
    <row r="76" spans="1:25" x14ac:dyDescent="0.25">
      <c r="A76">
        <v>650</v>
      </c>
      <c r="B76">
        <f>'Input spectra'!B76</f>
        <v>0</v>
      </c>
      <c r="C76">
        <f>'Input spectra'!D76</f>
        <v>0</v>
      </c>
      <c r="D76">
        <f>'Input spectra'!F76</f>
        <v>0</v>
      </c>
      <c r="E76" s="7">
        <f>'Input spectra'!I76</f>
        <v>2.23801E+19</v>
      </c>
      <c r="G76" s="7">
        <f t="shared" si="11"/>
        <v>2.1484896E+19</v>
      </c>
      <c r="H76" s="22">
        <f>(1-EXP(-_t*(B76*_c1+'Input spectra'!Y76)))</f>
        <v>2.4796113265787345E-2</v>
      </c>
      <c r="I76" s="7">
        <f t="shared" si="13"/>
        <v>5.3274191471966144E+17</v>
      </c>
      <c r="J76">
        <f>B76*_c1/(B76*_c1+'Input spectra'!Y76)</f>
        <v>0</v>
      </c>
      <c r="K76">
        <f>'Input spectra'!Y76/(B76*_c1+'Input spectra'!Y76)</f>
        <v>1</v>
      </c>
      <c r="L76" s="7">
        <f t="shared" si="12"/>
        <v>1.9309505204994359E+19</v>
      </c>
      <c r="N76" s="22">
        <f>(1-EXP(-_t*(C76*_c2+'Input spectra'!Y76)))</f>
        <v>2.4796113265787345E-2</v>
      </c>
      <c r="O76" s="7">
        <f t="shared" si="14"/>
        <v>4.788006781693504E+17</v>
      </c>
      <c r="P76">
        <f>C76*_c2/(C76*_c2+'Input spectra'!Y76)</f>
        <v>0</v>
      </c>
      <c r="Q76">
        <f>'Input spectra'!Y76/(C76*_c2+'Input spectra'!Y76)</f>
        <v>1</v>
      </c>
      <c r="R76" s="7">
        <f t="shared" si="15"/>
        <v>1.7354377291921928E+19</v>
      </c>
      <c r="T76" s="22">
        <f>(1-EXP(-_t*(D76*_c3+'Input spectra'!Y76)))</f>
        <v>2.4796113265787345E-2</v>
      </c>
      <c r="U76" s="7">
        <f t="shared" si="16"/>
        <v>4.30321104987704E+17</v>
      </c>
      <c r="V76">
        <f>D76*_c3/(D76*_c3+'Input spectra'!Y76)</f>
        <v>0</v>
      </c>
      <c r="W76">
        <f>'Input spectra'!Y76/(D76*_c3+'Input spectra'!Y76)</f>
        <v>1</v>
      </c>
      <c r="X76" s="7">
        <f t="shared" si="17"/>
        <v>1.6247093939456856E+19</v>
      </c>
      <c r="Y76" s="7"/>
    </row>
    <row r="77" spans="1:25" x14ac:dyDescent="0.25">
      <c r="A77">
        <v>655</v>
      </c>
      <c r="B77">
        <f>'Input spectra'!B77</f>
        <v>0</v>
      </c>
      <c r="C77">
        <f>'Input spectra'!D77</f>
        <v>0</v>
      </c>
      <c r="D77">
        <f>'Input spectra'!F77</f>
        <v>0</v>
      </c>
      <c r="E77" s="7">
        <f>'Input spectra'!I77</f>
        <v>2.20168E+19</v>
      </c>
      <c r="G77" s="7">
        <f t="shared" si="11"/>
        <v>2.1136128E+19</v>
      </c>
      <c r="H77" s="22">
        <f>(1-EXP(-_t*(B77*_c1+'Input spectra'!Y77)))</f>
        <v>2.4637974343772795E-2</v>
      </c>
      <c r="I77" s="7">
        <f t="shared" si="13"/>
        <v>5.2075137939069779E+17</v>
      </c>
      <c r="J77">
        <f>B77*_c1/(B77*_c1+'Input spectra'!Y77)</f>
        <v>0</v>
      </c>
      <c r="K77">
        <f>'Input spectra'!Y77/(B77*_c1+'Input spectra'!Y77)</f>
        <v>1</v>
      </c>
      <c r="L77" s="7">
        <f t="shared" si="12"/>
        <v>1.8999131093553533E+19</v>
      </c>
      <c r="N77" s="22">
        <f>(1-EXP(-_t*(C77*_c2+'Input spectra'!Y77)))</f>
        <v>2.4637974343772795E-2</v>
      </c>
      <c r="O77" s="7">
        <f t="shared" si="14"/>
        <v>4.681001044369479E+17</v>
      </c>
      <c r="P77">
        <f>C77*_c2/(C77*_c2+'Input spectra'!Y77)</f>
        <v>0</v>
      </c>
      <c r="Q77">
        <f>'Input spectra'!Y77/(C77*_c2+'Input spectra'!Y77)</f>
        <v>1</v>
      </c>
      <c r="R77" s="7">
        <f t="shared" si="15"/>
        <v>1.7078198159569842E+19</v>
      </c>
      <c r="T77" s="22">
        <f>(1-EXP(-_t*(D77*_c3+'Input spectra'!Y77)))</f>
        <v>2.4637974343772795E-2</v>
      </c>
      <c r="U77" s="7">
        <f t="shared" si="16"/>
        <v>4.2077220809334957E+17</v>
      </c>
      <c r="V77">
        <f>D77*_c3/(D77*_c3+'Input spectra'!Y77)</f>
        <v>0</v>
      </c>
      <c r="W77">
        <f>'Input spectra'!Y77/(D77*_c3+'Input spectra'!Y77)</f>
        <v>1</v>
      </c>
      <c r="X77" s="7">
        <f t="shared" si="17"/>
        <v>1.5991128913417431E+19</v>
      </c>
      <c r="Y77" s="7"/>
    </row>
    <row r="78" spans="1:25" x14ac:dyDescent="0.25">
      <c r="A78">
        <v>660</v>
      </c>
      <c r="B78">
        <f>'Input spectra'!B78</f>
        <v>0</v>
      </c>
      <c r="C78">
        <f>'Input spectra'!D78</f>
        <v>0</v>
      </c>
      <c r="D78">
        <f>'Input spectra'!F78</f>
        <v>0</v>
      </c>
      <c r="E78" s="7">
        <f>'Input spectra'!I78</f>
        <v>2.320175E+19</v>
      </c>
      <c r="G78" s="7">
        <f t="shared" si="11"/>
        <v>2.227368E+19</v>
      </c>
      <c r="H78" s="22">
        <f>(1-EXP(-_t*(B78*_c1+'Input spectra'!Y78)))</f>
        <v>2.4479809777973371E-2</v>
      </c>
      <c r="I78" s="7">
        <f t="shared" si="13"/>
        <v>5.4525544945544992E+17</v>
      </c>
      <c r="J78">
        <f>B78*_c1/(B78*_c1+'Input spectra'!Y78)</f>
        <v>0</v>
      </c>
      <c r="K78">
        <f>'Input spectra'!Y78/(B78*_c1+'Input spectra'!Y78)</f>
        <v>1</v>
      </c>
      <c r="L78" s="7">
        <f t="shared" si="12"/>
        <v>2.0024916065781858E+19</v>
      </c>
      <c r="N78" s="22">
        <f>(1-EXP(-_t*(C78*_c2+'Input spectra'!Y78)))</f>
        <v>2.4479809777973371E-2</v>
      </c>
      <c r="O78" s="7">
        <f t="shared" si="14"/>
        <v>4.9020613611022278E+17</v>
      </c>
      <c r="P78">
        <f>C78*_c2/(C78*_c2+'Input spectra'!Y78)</f>
        <v>0</v>
      </c>
      <c r="Q78">
        <f>'Input spectra'!Y78/(C78*_c2+'Input spectra'!Y78)</f>
        <v>1</v>
      </c>
      <c r="R78" s="7">
        <f t="shared" si="15"/>
        <v>1.8003188671185377E+19</v>
      </c>
      <c r="T78" s="22">
        <f>(1-EXP(-_t*(D78*_c3+'Input spectra'!Y78)))</f>
        <v>2.4479809777973371E-2</v>
      </c>
      <c r="U78" s="7">
        <f t="shared" si="16"/>
        <v>4.4071463406758323E+17</v>
      </c>
      <c r="V78">
        <f>D78*_c3/(D78*_c3+'Input spectra'!Y78)</f>
        <v>0</v>
      </c>
      <c r="W78">
        <f>'Input spectra'!Y78/(D78*_c3+'Input spectra'!Y78)</f>
        <v>1</v>
      </c>
      <c r="X78" s="7">
        <f t="shared" si="17"/>
        <v>1.6859975075633082E+19</v>
      </c>
      <c r="Y78" s="7"/>
    </row>
    <row r="79" spans="1:25" x14ac:dyDescent="0.25">
      <c r="A79">
        <v>665</v>
      </c>
      <c r="B79">
        <f>'Input spectra'!B79</f>
        <v>0</v>
      </c>
      <c r="C79">
        <f>'Input spectra'!D79</f>
        <v>0</v>
      </c>
      <c r="D79">
        <f>'Input spectra'!F79</f>
        <v>0</v>
      </c>
      <c r="E79" s="7">
        <f>'Input spectra'!I79</f>
        <v>2.369115E+19</v>
      </c>
      <c r="G79" s="7">
        <f t="shared" si="11"/>
        <v>2.2743504E+19</v>
      </c>
      <c r="H79" s="22">
        <f>(1-EXP(-_t*(B79*_c1+'Input spectra'!Y79)))</f>
        <v>2.4321619564230623E-2</v>
      </c>
      <c r="I79" s="7">
        <f t="shared" si="13"/>
        <v>5.5315885184555744E+17</v>
      </c>
      <c r="J79">
        <f>B79*_c1/(B79*_c1+'Input spectra'!Y79)</f>
        <v>0</v>
      </c>
      <c r="K79">
        <f>'Input spectra'!Y79/(B79*_c1+'Input spectra'!Y79)</f>
        <v>1</v>
      </c>
      <c r="L79" s="7">
        <f t="shared" si="12"/>
        <v>2.0450622088539132E+19</v>
      </c>
      <c r="N79" s="22">
        <f>(1-EXP(-_t*(C79*_c2+'Input spectra'!Y79)))</f>
        <v>2.4321619564230623E-2</v>
      </c>
      <c r="O79" s="7">
        <f t="shared" si="14"/>
        <v>4.9739225028930029E+17</v>
      </c>
      <c r="P79">
        <f>C79*_c2/(C79*_c2+'Input spectra'!Y79)</f>
        <v>0</v>
      </c>
      <c r="Q79">
        <f>'Input spectra'!Y79/(C79*_c2+'Input spectra'!Y79)</f>
        <v>1</v>
      </c>
      <c r="R79" s="7">
        <f t="shared" si="15"/>
        <v>1.8388896618931042E+19</v>
      </c>
      <c r="T79" s="22">
        <f>(1-EXP(-_t*(D79*_c3+'Input spectra'!Y79)))</f>
        <v>2.4321619564230623E-2</v>
      </c>
      <c r="U79" s="7">
        <f t="shared" si="16"/>
        <v>4.4724774777160762E+17</v>
      </c>
      <c r="V79">
        <f>D79*_c3/(D79*_c3+'Input spectra'!Y79)</f>
        <v>0</v>
      </c>
      <c r="W79">
        <f>'Input spectra'!Y79/(D79*_c3+'Input spectra'!Y79)</f>
        <v>1</v>
      </c>
      <c r="X79" s="7">
        <f t="shared" si="17"/>
        <v>1.7223982916313057E+19</v>
      </c>
      <c r="Y79" s="7"/>
    </row>
    <row r="80" spans="1:25" x14ac:dyDescent="0.25">
      <c r="A80">
        <v>670</v>
      </c>
      <c r="B80">
        <f>'Input spectra'!B80</f>
        <v>0</v>
      </c>
      <c r="C80">
        <f>'Input spectra'!D80</f>
        <v>0</v>
      </c>
      <c r="D80">
        <f>'Input spectra'!F80</f>
        <v>0</v>
      </c>
      <c r="E80" s="7">
        <f>'Input spectra'!I80</f>
        <v>2.395355E+19</v>
      </c>
      <c r="G80" s="7">
        <f t="shared" si="11"/>
        <v>2.2995408E+19</v>
      </c>
      <c r="H80" s="22">
        <f>(1-EXP(-_t*(B80*_c1+'Input spectra'!Y80)))</f>
        <v>2.4091340261338967E-2</v>
      </c>
      <c r="I80" s="7">
        <f t="shared" si="13"/>
        <v>5.5399019857631616E+17</v>
      </c>
      <c r="J80">
        <f>B80*_c1/(B80*_c1+'Input spectra'!Y80)</f>
        <v>0</v>
      </c>
      <c r="K80">
        <f>'Input spectra'!Y80/(B80*_c1+'Input spectra'!Y80)</f>
        <v>1</v>
      </c>
      <c r="L80" s="7">
        <f t="shared" si="12"/>
        <v>2.0682010645792068E+19</v>
      </c>
      <c r="N80" s="22">
        <f>(1-EXP(-_t*(C80*_c2+'Input spectra'!Y80)))</f>
        <v>2.4091340261338967E-2</v>
      </c>
      <c r="O80" s="7">
        <f t="shared" si="14"/>
        <v>4.9825735575641158E+17</v>
      </c>
      <c r="P80">
        <f>C80*_c2/(C80*_c2+'Input spectra'!Y80)</f>
        <v>0</v>
      </c>
      <c r="Q80">
        <f>'Input spectra'!Y80/(C80*_c2+'Input spectra'!Y80)</f>
        <v>1</v>
      </c>
      <c r="R80" s="7">
        <f t="shared" si="15"/>
        <v>1.8601347032096858E+19</v>
      </c>
      <c r="T80" s="22">
        <f>(1-EXP(-_t*(D80*_c3+'Input spectra'!Y80)))</f>
        <v>2.4091340261338967E-2</v>
      </c>
      <c r="U80" s="7">
        <f t="shared" si="16"/>
        <v>4.4813138066949312E+17</v>
      </c>
      <c r="V80">
        <f>D80*_c3/(D80*_c3+'Input spectra'!Y80)</f>
        <v>0</v>
      </c>
      <c r="W80">
        <f>'Input spectra'!Y80/(D80*_c3+'Input spectra'!Y80)</f>
        <v>1</v>
      </c>
      <c r="X80" s="7">
        <f t="shared" si="17"/>
        <v>1.742708702537027E+19</v>
      </c>
      <c r="Y80" s="7"/>
    </row>
    <row r="81" spans="1:25" x14ac:dyDescent="0.25">
      <c r="A81">
        <v>675</v>
      </c>
      <c r="B81">
        <f>'Input spectra'!B81</f>
        <v>0</v>
      </c>
      <c r="C81">
        <f>'Input spectra'!D81</f>
        <v>0</v>
      </c>
      <c r="D81">
        <f>'Input spectra'!F81</f>
        <v>0</v>
      </c>
      <c r="E81" s="7">
        <f>'Input spectra'!I81</f>
        <v>2.36654E+19</v>
      </c>
      <c r="G81" s="7">
        <f t="shared" si="11"/>
        <v>2.2718784E+19</v>
      </c>
      <c r="H81" s="22">
        <f>(1-EXP(-_t*(B81*_c1+'Input spectra'!Y81)))</f>
        <v>2.386056677417181E-2</v>
      </c>
      <c r="I81" s="7">
        <f t="shared" si="13"/>
        <v>5.4208306265998611E+17</v>
      </c>
      <c r="J81">
        <f>B81*_c1/(B81*_c1+'Input spectra'!Y81)</f>
        <v>0</v>
      </c>
      <c r="K81">
        <f>'Input spectra'!Y81/(B81*_c1+'Input spectra'!Y81)</f>
        <v>1</v>
      </c>
      <c r="L81" s="7">
        <f t="shared" si="12"/>
        <v>2.0438047583852556E+19</v>
      </c>
      <c r="N81" s="22">
        <f>(1-EXP(-_t*(C81*_c2+'Input spectra'!Y81)))</f>
        <v>2.386056677417181E-2</v>
      </c>
      <c r="O81" s="7">
        <f t="shared" si="14"/>
        <v>4.8766339910821472E+17</v>
      </c>
      <c r="P81">
        <f>C81*_c2/(C81*_c2+'Input spectra'!Y81)</f>
        <v>0</v>
      </c>
      <c r="Q81">
        <f>'Input spectra'!Y81/(C81*_c2+'Input spectra'!Y81)</f>
        <v>1</v>
      </c>
      <c r="R81" s="7">
        <f t="shared" si="15"/>
        <v>1.8386274064660384E+19</v>
      </c>
      <c r="T81" s="22">
        <f>(1-EXP(-_t*(D81*_c3+'Input spectra'!Y81)))</f>
        <v>2.386056677417181E-2</v>
      </c>
      <c r="U81" s="7">
        <f t="shared" si="16"/>
        <v>4.3870692004805242E+17</v>
      </c>
      <c r="V81">
        <f>D81*_c3/(D81*_c3+'Input spectra'!Y81)</f>
        <v>0</v>
      </c>
      <c r="W81">
        <f>'Input spectra'!Y81/(D81*_c3+'Input spectra'!Y81)</f>
        <v>1</v>
      </c>
      <c r="X81" s="7">
        <f t="shared" si="17"/>
        <v>1.7229664458827837E+19</v>
      </c>
      <c r="Y81" s="7"/>
    </row>
    <row r="82" spans="1:25" x14ac:dyDescent="0.25">
      <c r="A82">
        <v>680</v>
      </c>
      <c r="B82">
        <f>'Input spectra'!B82</f>
        <v>0</v>
      </c>
      <c r="C82">
        <f>'Input spectra'!D82</f>
        <v>0</v>
      </c>
      <c r="D82">
        <f>'Input spectra'!F82</f>
        <v>0</v>
      </c>
      <c r="E82" s="7">
        <f>'Input spectra'!I82</f>
        <v>2.377655E+19</v>
      </c>
      <c r="G82" s="7">
        <f t="shared" si="11"/>
        <v>2.2825488E+19</v>
      </c>
      <c r="H82" s="22">
        <f>(1-EXP(-_t*(B82*_c1+'Input spectra'!Y82)))</f>
        <v>2.3629738715911563E-2</v>
      </c>
      <c r="I82" s="7">
        <f t="shared" si="13"/>
        <v>5.3936031750317478E+17</v>
      </c>
      <c r="J82">
        <f>B82*_c1/(B82*_c1+'Input spectra'!Y82)</f>
        <v>0</v>
      </c>
      <c r="K82">
        <f>'Input spectra'!Y82/(B82*_c1+'Input spectra'!Y82)</f>
        <v>1</v>
      </c>
      <c r="L82" s="7">
        <f t="shared" si="12"/>
        <v>2.0538895272189071E+19</v>
      </c>
      <c r="N82" s="22">
        <f>(1-EXP(-_t*(C82*_c2+'Input spectra'!Y82)))</f>
        <v>2.3629738715911563E-2</v>
      </c>
      <c r="O82" s="7">
        <f t="shared" si="14"/>
        <v>4.8532872879529907E+17</v>
      </c>
      <c r="P82">
        <f>C82*_c2/(C82*_c2+'Input spectra'!Y82)</f>
        <v>0</v>
      </c>
      <c r="Q82">
        <f>'Input spectra'!Y82/(C82*_c2+'Input spectra'!Y82)</f>
        <v>1</v>
      </c>
      <c r="R82" s="7">
        <f t="shared" si="15"/>
        <v>1.8481366926391697E+19</v>
      </c>
      <c r="T82" s="22">
        <f>(1-EXP(-_t*(D82*_c3+'Input spectra'!Y82)))</f>
        <v>2.3629738715911563E-2</v>
      </c>
      <c r="U82" s="7">
        <f t="shared" si="16"/>
        <v>4.3670987158352538E+17</v>
      </c>
      <c r="V82">
        <f>D82*_c3/(D82*_c3+'Input spectra'!Y82)</f>
        <v>0</v>
      </c>
      <c r="W82">
        <f>'Input spectra'!Y82/(D82*_c3+'Input spectra'!Y82)</f>
        <v>1</v>
      </c>
      <c r="X82" s="7">
        <f t="shared" si="17"/>
        <v>1.7322870772615846E+19</v>
      </c>
      <c r="Y82" s="7"/>
    </row>
    <row r="83" spans="1:25" x14ac:dyDescent="0.25">
      <c r="A83">
        <v>685</v>
      </c>
      <c r="B83">
        <f>'Input spectra'!B83</f>
        <v>0</v>
      </c>
      <c r="C83">
        <f>'Input spectra'!D83</f>
        <v>0</v>
      </c>
      <c r="D83">
        <f>'Input spectra'!F83</f>
        <v>0</v>
      </c>
      <c r="E83" s="7">
        <f>'Input spectra'!I83</f>
        <v>2.35421E+19</v>
      </c>
      <c r="G83" s="7">
        <f t="shared" si="11"/>
        <v>2.2600416E+19</v>
      </c>
      <c r="H83" s="22">
        <f>(1-EXP(-_t*(B83*_c1+'Input spectra'!Y83)))</f>
        <v>2.3398856073653773E-2</v>
      </c>
      <c r="I83" s="7">
        <f t="shared" si="13"/>
        <v>5.2882388118870189E+17</v>
      </c>
      <c r="J83">
        <f>B83*_c1/(B83*_c1+'Input spectra'!Y83)</f>
        <v>0</v>
      </c>
      <c r="K83">
        <f>'Input spectra'!Y83/(B83*_c1+'Input spectra'!Y83)</f>
        <v>1</v>
      </c>
      <c r="L83" s="7">
        <f t="shared" si="12"/>
        <v>2.0341179296696492E+19</v>
      </c>
      <c r="N83" s="22">
        <f>(1-EXP(-_t*(C83*_c2+'Input spectra'!Y83)))</f>
        <v>2.3398856073653773E-2</v>
      </c>
      <c r="O83" s="7">
        <f t="shared" si="14"/>
        <v>4.7596032673178707E+17</v>
      </c>
      <c r="P83">
        <f>C83*_c2/(C83*_c2+'Input spectra'!Y83)</f>
        <v>0</v>
      </c>
      <c r="Q83">
        <f>'Input spectra'!Y83/(C83*_c2+'Input spectra'!Y83)</f>
        <v>1</v>
      </c>
      <c r="R83" s="7">
        <f t="shared" si="15"/>
        <v>1.830778580271947E+19</v>
      </c>
      <c r="T83" s="22">
        <f>(1-EXP(-_t*(D83*_c3+'Input spectra'!Y83)))</f>
        <v>2.3398856073653773E-2</v>
      </c>
      <c r="U83" s="7">
        <f t="shared" si="16"/>
        <v>4.2838124502511475E+17</v>
      </c>
      <c r="V83">
        <f>D83*_c3/(D83*_c3+'Input spectra'!Y83)</f>
        <v>0</v>
      </c>
      <c r="W83">
        <f>'Input spectra'!Y83/(D83*_c3+'Input spectra'!Y83)</f>
        <v>1</v>
      </c>
      <c r="X83" s="7">
        <f t="shared" si="17"/>
        <v>1.7164228375386581E+19</v>
      </c>
      <c r="Y83" s="7"/>
    </row>
    <row r="84" spans="1:25" x14ac:dyDescent="0.25">
      <c r="A84">
        <v>690</v>
      </c>
      <c r="B84">
        <f>'Input spectra'!B84</f>
        <v>0</v>
      </c>
      <c r="C84">
        <f>'Input spectra'!D84</f>
        <v>0</v>
      </c>
      <c r="D84">
        <f>'Input spectra'!F84</f>
        <v>0</v>
      </c>
      <c r="E84" s="7">
        <f>'Input spectra'!I84</f>
        <v>2.045955E+19</v>
      </c>
      <c r="G84" s="7">
        <f t="shared" si="11"/>
        <v>1.9641168E+19</v>
      </c>
      <c r="H84" s="22">
        <f>(1-EXP(-_t*(B84*_c1+'Input spectra'!Y84)))</f>
        <v>2.3167918834490764E-2</v>
      </c>
      <c r="I84" s="7">
        <f t="shared" si="13"/>
        <v>4.5504498603859731E+17</v>
      </c>
      <c r="J84">
        <f>B84*_c1/(B84*_c1+'Input spectra'!Y84)</f>
        <v>0</v>
      </c>
      <c r="K84">
        <f>'Input spectra'!Y84/(B84*_c1+'Input spectra'!Y84)</f>
        <v>1</v>
      </c>
      <c r="L84" s="7">
        <f t="shared" si="12"/>
        <v>1.7681930969666828E+19</v>
      </c>
      <c r="N84" s="22">
        <f>(1-EXP(-_t*(C84*_c2+'Input spectra'!Y84)))</f>
        <v>2.3167918834490764E-2</v>
      </c>
      <c r="O84" s="7">
        <f t="shared" si="14"/>
        <v>4.0965354154230963E+17</v>
      </c>
      <c r="P84">
        <f>C84*_c2/(C84*_c2+'Input spectra'!Y84)</f>
        <v>0</v>
      </c>
      <c r="Q84">
        <f>'Input spectra'!Y84/(C84*_c2+'Input spectra'!Y84)</f>
        <v>1</v>
      </c>
      <c r="R84" s="7">
        <f t="shared" si="15"/>
        <v>1.5918130877759556E+19</v>
      </c>
      <c r="T84" s="22">
        <f>(1-EXP(-_t*(D84*_c3+'Input spectra'!Y84)))</f>
        <v>2.3167918834490764E-2</v>
      </c>
      <c r="U84" s="7">
        <f t="shared" si="16"/>
        <v>3.6878996417273459E+17</v>
      </c>
      <c r="V84">
        <f>D84*_c3/(D84*_c3+'Input spectra'!Y84)</f>
        <v>0</v>
      </c>
      <c r="W84">
        <f>'Input spectra'!Y84/(D84*_c3+'Input spectra'!Y84)</f>
        <v>1</v>
      </c>
      <c r="X84" s="7">
        <f t="shared" si="17"/>
        <v>1.4927367277043347E+19</v>
      </c>
      <c r="Y84" s="7"/>
    </row>
    <row r="85" spans="1:25" x14ac:dyDescent="0.25">
      <c r="A85">
        <v>695</v>
      </c>
      <c r="B85">
        <f>'Input spectra'!B85</f>
        <v>0</v>
      </c>
      <c r="C85">
        <f>'Input spectra'!D85</f>
        <v>0</v>
      </c>
      <c r="D85">
        <f>'Input spectra'!F85</f>
        <v>0</v>
      </c>
      <c r="E85" s="7">
        <f>'Input spectra'!I85</f>
        <v>2.211565E+19</v>
      </c>
      <c r="G85" s="7">
        <f t="shared" si="11"/>
        <v>2.1231024E+19</v>
      </c>
      <c r="H85" s="22">
        <f>(1-EXP(-_t*(B85*_c1+'Input spectra'!Y85)))</f>
        <v>2.2936926985512085E-2</v>
      </c>
      <c r="I85" s="7">
        <f t="shared" si="13"/>
        <v>4.8697444731565472E+17</v>
      </c>
      <c r="J85">
        <f>B85*_c1/(B85*_c1+'Input spectra'!Y85)</f>
        <v>0</v>
      </c>
      <c r="K85">
        <f>'Input spectra'!Y85/(B85*_c1+'Input spectra'!Y85)</f>
        <v>1</v>
      </c>
      <c r="L85" s="7">
        <f t="shared" si="12"/>
        <v>1.911771606775389E+19</v>
      </c>
      <c r="N85" s="22">
        <f>(1-EXP(-_t*(C85*_c2+'Input spectra'!Y85)))</f>
        <v>2.2936926985512085E-2</v>
      </c>
      <c r="O85" s="7">
        <f t="shared" si="14"/>
        <v>4.3850165757582221E+17</v>
      </c>
      <c r="P85">
        <f>C85*_c2/(C85*_c2+'Input spectra'!Y85)</f>
        <v>0</v>
      </c>
      <c r="Q85">
        <f>'Input spectra'!Y85/(C85*_c2+'Input spectra'!Y85)</f>
        <v>1</v>
      </c>
      <c r="R85" s="7">
        <f t="shared" si="15"/>
        <v>1.7214764000420106E+19</v>
      </c>
      <c r="T85" s="22">
        <f>(1-EXP(-_t*(D85*_c3+'Input spectra'!Y85)))</f>
        <v>2.2936926985512085E-2</v>
      </c>
      <c r="U85" s="7">
        <f t="shared" si="16"/>
        <v>3.9485378495045792E+17</v>
      </c>
      <c r="V85">
        <f>D85*_c3/(D85*_c3+'Input spectra'!Y85)</f>
        <v>0</v>
      </c>
      <c r="W85">
        <f>'Input spectra'!Y85/(D85*_c3+'Input spectra'!Y85)</f>
        <v>1</v>
      </c>
      <c r="X85" s="7">
        <f t="shared" si="17"/>
        <v>1.6147113806850861E+19</v>
      </c>
      <c r="Y85" s="7"/>
    </row>
    <row r="86" spans="1:25" x14ac:dyDescent="0.25">
      <c r="A86">
        <v>700</v>
      </c>
      <c r="B86">
        <f>'Input spectra'!B86</f>
        <v>0</v>
      </c>
      <c r="C86">
        <f>'Input spectra'!D86</f>
        <v>0</v>
      </c>
      <c r="D86">
        <f>'Input spectra'!F86</f>
        <v>0</v>
      </c>
      <c r="E86" s="7">
        <f>'Input spectra'!I86</f>
        <v>2.25169E+19</v>
      </c>
      <c r="G86" s="7">
        <f t="shared" si="11"/>
        <v>2.1616224E+19</v>
      </c>
      <c r="H86" s="22">
        <f>(1-EXP(-_t*(B86*_c1+'Input spectra'!Y86)))</f>
        <v>2.28543581224534E-2</v>
      </c>
      <c r="I86" s="7">
        <f t="shared" si="13"/>
        <v>4.940249245511721E+17</v>
      </c>
      <c r="J86">
        <f>B86*_c1/(B86*_c1+'Input spectra'!Y86)</f>
        <v>0</v>
      </c>
      <c r="K86">
        <f>'Input spectra'!Y86/(B86*_c1+'Input spectra'!Y86)</f>
        <v>1</v>
      </c>
      <c r="L86" s="7">
        <f t="shared" si="12"/>
        <v>1.9466218667933639E+19</v>
      </c>
      <c r="N86" s="22">
        <f>(1-EXP(-_t*(C86*_c2+'Input spectra'!Y86)))</f>
        <v>2.28543581224534E-2</v>
      </c>
      <c r="O86" s="7">
        <f t="shared" si="14"/>
        <v>4.4488793272694317E+17</v>
      </c>
      <c r="P86">
        <f>C86*_c2/(C86*_c2+'Input spectra'!Y86)</f>
        <v>0</v>
      </c>
      <c r="Q86">
        <f>'Input spectra'!Y86/(C86*_c2+'Input spectra'!Y86)</f>
        <v>1</v>
      </c>
      <c r="R86" s="7">
        <f t="shared" si="15"/>
        <v>1.7530058405566489E+19</v>
      </c>
      <c r="T86" s="22">
        <f>(1-EXP(-_t*(D86*_c3+'Input spectra'!Y86)))</f>
        <v>2.28543581224534E-2</v>
      </c>
      <c r="U86" s="7">
        <f t="shared" si="16"/>
        <v>4.0063823270834099E+17</v>
      </c>
      <c r="V86">
        <f>D86*_c3/(D86*_c3+'Input spectra'!Y86)</f>
        <v>0</v>
      </c>
      <c r="W86">
        <f>'Input spectra'!Y86/(D86*_c3+'Input spectra'!Y86)</f>
        <v>1</v>
      </c>
      <c r="X86" s="7">
        <f t="shared" si="17"/>
        <v>1.644424336594382E+19</v>
      </c>
      <c r="Y86" s="7"/>
    </row>
    <row r="87" spans="1:25" x14ac:dyDescent="0.25">
      <c r="A87">
        <v>705</v>
      </c>
      <c r="B87">
        <f>'Input spectra'!B87</f>
        <v>0</v>
      </c>
      <c r="C87">
        <f>'Input spectra'!D87</f>
        <v>0</v>
      </c>
      <c r="D87">
        <f>'Input spectra'!F87</f>
        <v>0</v>
      </c>
      <c r="E87" s="7">
        <f>'Input spectra'!I87</f>
        <v>2.334275E+19</v>
      </c>
      <c r="G87" s="7">
        <f t="shared" si="11"/>
        <v>2.240904E+19</v>
      </c>
      <c r="H87" s="22">
        <f>(1-EXP(-_t*(B87*_c1+'Input spectra'!Y87)))</f>
        <v>2.2778625945303665E-2</v>
      </c>
      <c r="I87" s="7">
        <f t="shared" si="13"/>
        <v>5.1044713995334765E+17</v>
      </c>
      <c r="J87">
        <f>B87*_c1/(B87*_c1+'Input spectra'!Y87)</f>
        <v>0</v>
      </c>
      <c r="K87">
        <f>'Input spectra'!Y87/(B87*_c1+'Input spectra'!Y87)</f>
        <v>1</v>
      </c>
      <c r="L87" s="7">
        <f t="shared" si="12"/>
        <v>2.0181743179818992E+19</v>
      </c>
      <c r="N87" s="22">
        <f>(1-EXP(-_t*(C87*_c2+'Input spectra'!Y87)))</f>
        <v>2.2778625945303665E-2</v>
      </c>
      <c r="O87" s="7">
        <f t="shared" si="14"/>
        <v>4.5971237881728019E+17</v>
      </c>
      <c r="P87">
        <f>C87*_c2/(C87*_c2+'Input spectra'!Y87)</f>
        <v>0</v>
      </c>
      <c r="Q87">
        <f>'Input spectra'!Y87/(C87*_c2+'Input spectra'!Y87)</f>
        <v>1</v>
      </c>
      <c r="R87" s="7">
        <f t="shared" si="15"/>
        <v>1.8175823586203177E+19</v>
      </c>
      <c r="T87" s="22">
        <f>(1-EXP(-_t*(D87*_c3+'Input spectra'!Y87)))</f>
        <v>2.2778625945303665E-2</v>
      </c>
      <c r="U87" s="7">
        <f t="shared" si="16"/>
        <v>4.1402028671795002E+17</v>
      </c>
      <c r="V87">
        <f>D87*_c3/(D87*_c3+'Input spectra'!Y87)</f>
        <v>0</v>
      </c>
      <c r="W87">
        <f>'Input spectra'!Y87/(D87*_c3+'Input spectra'!Y87)</f>
        <v>1</v>
      </c>
      <c r="X87" s="7">
        <f t="shared" si="17"/>
        <v>1.7051331167505818E+19</v>
      </c>
      <c r="Y87" s="7"/>
    </row>
    <row r="88" spans="1:25" x14ac:dyDescent="0.25">
      <c r="A88">
        <v>710</v>
      </c>
      <c r="B88">
        <f>'Input spectra'!B88</f>
        <v>0</v>
      </c>
      <c r="C88">
        <f>'Input spectra'!D88</f>
        <v>0</v>
      </c>
      <c r="D88">
        <f>'Input spectra'!F88</f>
        <v>0</v>
      </c>
      <c r="E88" s="7">
        <f>'Input spectra'!I88</f>
        <v>2.33967E+19</v>
      </c>
      <c r="G88" s="7">
        <f t="shared" si="11"/>
        <v>2.2460832E+19</v>
      </c>
      <c r="H88" s="22">
        <f>(1-EXP(-_t*(B88*_c1+'Input spectra'!Y88)))</f>
        <v>2.2702887898647495E-2</v>
      </c>
      <c r="I88" s="7">
        <f t="shared" si="13"/>
        <v>5.0992575100635443E+17</v>
      </c>
      <c r="J88">
        <f>B88*_c1/(B88*_c1+'Input spectra'!Y88)</f>
        <v>0</v>
      </c>
      <c r="K88">
        <f>'Input spectra'!Y88/(B88*_c1+'Input spectra'!Y88)</f>
        <v>1</v>
      </c>
      <c r="L88" s="7">
        <f t="shared" si="12"/>
        <v>2.0229955199072539E+19</v>
      </c>
      <c r="N88" s="22">
        <f>(1-EXP(-_t*(C88*_c2+'Input spectra'!Y88)))</f>
        <v>2.2702887898647495E-2</v>
      </c>
      <c r="O88" s="7">
        <f t="shared" si="14"/>
        <v>4.5927840507920493E+17</v>
      </c>
      <c r="P88">
        <f>C88*_c2/(C88*_c2+'Input spectra'!Y88)</f>
        <v>0</v>
      </c>
      <c r="Q88">
        <f>'Input spectra'!Y88/(C88*_c2+'Input spectra'!Y88)</f>
        <v>1</v>
      </c>
      <c r="R88" s="7">
        <f t="shared" si="15"/>
        <v>1.8220655733344258E+19</v>
      </c>
      <c r="T88" s="22">
        <f>(1-EXP(-_t*(D88*_c3+'Input spectra'!Y88)))</f>
        <v>2.2702887898647495E-2</v>
      </c>
      <c r="U88" s="7">
        <f t="shared" si="16"/>
        <v>4.1366150455396346E+17</v>
      </c>
      <c r="V88">
        <f>D88*_c3/(D88*_c3+'Input spectra'!Y88)</f>
        <v>0</v>
      </c>
      <c r="W88">
        <f>'Input spectra'!Y88/(D88*_c3+'Input spectra'!Y88)</f>
        <v>1</v>
      </c>
      <c r="X88" s="7">
        <f t="shared" si="17"/>
        <v>1.7094714459638682E+19</v>
      </c>
      <c r="Y88" s="7"/>
    </row>
    <row r="89" spans="1:25" x14ac:dyDescent="0.25">
      <c r="A89">
        <v>715</v>
      </c>
      <c r="B89">
        <f>'Input spectra'!B89</f>
        <v>0</v>
      </c>
      <c r="C89">
        <f>'Input spectra'!D89</f>
        <v>0</v>
      </c>
      <c r="D89">
        <f>'Input spectra'!F89</f>
        <v>0</v>
      </c>
      <c r="E89" s="7">
        <f>'Input spectra'!I89</f>
        <v>2.27746E+19</v>
      </c>
      <c r="G89" s="7">
        <f t="shared" si="11"/>
        <v>2.1863616E+19</v>
      </c>
      <c r="H89" s="22">
        <f>(1-EXP(-_t*(B89*_c1+'Input spectra'!Y89)))</f>
        <v>2.2627143982029918E-2</v>
      </c>
      <c r="I89" s="7">
        <f t="shared" si="13"/>
        <v>4.9471118719981306E+17</v>
      </c>
      <c r="J89">
        <f>B89*_c1/(B89*_c1+'Input spectra'!Y89)</f>
        <v>0</v>
      </c>
      <c r="K89">
        <f>'Input spectra'!Y89/(B89*_c1+'Input spectra'!Y89)</f>
        <v>1</v>
      </c>
      <c r="L89" s="7">
        <f t="shared" si="12"/>
        <v>1.9693582675476652E+19</v>
      </c>
      <c r="N89" s="22">
        <f>(1-EXP(-_t*(C89*_c2+'Input spectra'!Y89)))</f>
        <v>2.2627143982029918E-2</v>
      </c>
      <c r="O89" s="7">
        <f t="shared" si="14"/>
        <v>4.4560953072002016E+17</v>
      </c>
      <c r="P89">
        <f>C89*_c2/(C89*_c2+'Input spectra'!Y89)</f>
        <v>0</v>
      </c>
      <c r="Q89">
        <f>'Input spectra'!Y89/(C89*_c2+'Input spectra'!Y89)</f>
        <v>1</v>
      </c>
      <c r="R89" s="7">
        <f t="shared" si="15"/>
        <v>1.7738932050207713E+19</v>
      </c>
      <c r="T89" s="22">
        <f>(1-EXP(-_t*(D89*_c3+'Input spectra'!Y89)))</f>
        <v>2.2627143982029918E-2</v>
      </c>
      <c r="U89" s="7">
        <f t="shared" si="16"/>
        <v>4.013813695874951E+17</v>
      </c>
      <c r="V89">
        <f>D89*_c3/(D89*_c3+'Input spectra'!Y89)</f>
        <v>0</v>
      </c>
      <c r="W89">
        <f>'Input spectra'!Y89/(D89*_c3+'Input spectra'!Y89)</f>
        <v>1</v>
      </c>
      <c r="X89" s="7">
        <f t="shared" si="17"/>
        <v>1.6644048653395409E+19</v>
      </c>
      <c r="Y89" s="7"/>
    </row>
    <row r="90" spans="1:25" x14ac:dyDescent="0.25">
      <c r="A90">
        <v>720</v>
      </c>
      <c r="B90">
        <f>'Input spectra'!B90</f>
        <v>0</v>
      </c>
      <c r="C90">
        <f>'Input spectra'!D90</f>
        <v>0</v>
      </c>
      <c r="D90">
        <f>'Input spectra'!F90</f>
        <v>0</v>
      </c>
      <c r="E90" s="7">
        <f>'Input spectra'!I90</f>
        <v>1.788295E+19</v>
      </c>
      <c r="G90" s="7">
        <f t="shared" si="11"/>
        <v>1.7167632E+19</v>
      </c>
      <c r="H90" s="22">
        <f>(1-EXP(-_t*(B90*_c1+'Input spectra'!Y90)))</f>
        <v>2.2551394194996077E-2</v>
      </c>
      <c r="I90" s="7">
        <f t="shared" si="13"/>
        <v>3.8715403662662886E+17</v>
      </c>
      <c r="J90">
        <f>B90*_c1/(B90*_c1+'Input spectra'!Y90)</f>
        <v>0</v>
      </c>
      <c r="K90">
        <f>'Input spectra'!Y90/(B90*_c1+'Input spectra'!Y90)</f>
        <v>1</v>
      </c>
      <c r="L90" s="7">
        <f t="shared" si="12"/>
        <v>1.5464888491044899E+19</v>
      </c>
      <c r="N90" s="22">
        <f>(1-EXP(-_t*(C90*_c2+'Input spectra'!Y90)))</f>
        <v>2.2551394194996077E-2</v>
      </c>
      <c r="O90" s="7">
        <f t="shared" si="14"/>
        <v>3.4875479654321158E+17</v>
      </c>
      <c r="P90">
        <f>C90*_c2/(C90*_c2+'Input spectra'!Y90)</f>
        <v>0</v>
      </c>
      <c r="Q90">
        <f>'Input spectra'!Y90/(C90*_c2+'Input spectra'!Y90)</f>
        <v>1</v>
      </c>
      <c r="R90" s="7">
        <f t="shared" si="15"/>
        <v>1.3931028812852754E+19</v>
      </c>
      <c r="T90" s="22">
        <f>(1-EXP(-_t*(D90*_c3+'Input spectra'!Y90)))</f>
        <v>2.2551394194996077E-2</v>
      </c>
      <c r="U90" s="7">
        <f t="shared" si="16"/>
        <v>3.1416412230049069E+17</v>
      </c>
      <c r="V90">
        <f>D90*_c3/(D90*_c3+'Input spectra'!Y90)</f>
        <v>0</v>
      </c>
      <c r="W90">
        <f>'Input spectra'!Y90/(D90*_c3+'Input spectra'!Y90)</f>
        <v>1</v>
      </c>
      <c r="X90" s="7">
        <f t="shared" si="17"/>
        <v>1.3072190102930174E+19</v>
      </c>
      <c r="Y90" s="7"/>
    </row>
    <row r="91" spans="1:25" x14ac:dyDescent="0.25">
      <c r="A91">
        <v>725</v>
      </c>
      <c r="B91">
        <f>'Input spectra'!B91</f>
        <v>0</v>
      </c>
      <c r="C91">
        <f>'Input spectra'!D91</f>
        <v>0</v>
      </c>
      <c r="D91">
        <f>'Input spectra'!F91</f>
        <v>0</v>
      </c>
      <c r="E91" s="7">
        <f>'Input spectra'!I91</f>
        <v>1.90809E+19</v>
      </c>
      <c r="G91" s="7">
        <f t="shared" si="11"/>
        <v>1.8317664E+19</v>
      </c>
      <c r="H91" s="22">
        <f>(1-EXP(-_t*(B91*_c1+'Input spectra'!Y91)))</f>
        <v>2.2475638537090892E-2</v>
      </c>
      <c r="I91" s="7">
        <f t="shared" si="13"/>
        <v>4.117011949078825E+17</v>
      </c>
      <c r="J91">
        <f>B91*_c1/(B91*_c1+'Input spectra'!Y91)</f>
        <v>0</v>
      </c>
      <c r="K91">
        <f>'Input spectra'!Y91/(B91*_c1+'Input spectra'!Y91)</f>
        <v>1</v>
      </c>
      <c r="L91" s="7">
        <f t="shared" si="12"/>
        <v>1.6502135321172896E+19</v>
      </c>
      <c r="N91" s="22">
        <f>(1-EXP(-_t*(C91*_c2+'Input spectra'!Y91)))</f>
        <v>2.2475638537090892E-2</v>
      </c>
      <c r="O91" s="7">
        <f t="shared" si="14"/>
        <v>3.708960285688423E+17</v>
      </c>
      <c r="P91">
        <f>C91*_c2/(C91*_c2+'Input spectra'!Y91)</f>
        <v>0</v>
      </c>
      <c r="Q91">
        <f>'Input spectra'!Y91/(C91*_c2+'Input spectra'!Y91)</f>
        <v>1</v>
      </c>
      <c r="R91" s="7">
        <f t="shared" si="15"/>
        <v>1.4866550132063896E+19</v>
      </c>
      <c r="T91" s="22">
        <f>(1-EXP(-_t*(D91*_c3+'Input spectra'!Y91)))</f>
        <v>2.2475638537090892E-2</v>
      </c>
      <c r="U91" s="7">
        <f t="shared" si="16"/>
        <v>3.3413520706180896E+17</v>
      </c>
      <c r="V91">
        <f>D91*_c3/(D91*_c3+'Input spectra'!Y91)</f>
        <v>0</v>
      </c>
      <c r="W91">
        <f>'Input spectra'!Y91/(D91*_c3+'Input spectra'!Y91)</f>
        <v>1</v>
      </c>
      <c r="X91" s="7">
        <f t="shared" si="17"/>
        <v>1.3951118328002003E+19</v>
      </c>
      <c r="Y91" s="7"/>
    </row>
    <row r="92" spans="1:25" x14ac:dyDescent="0.25">
      <c r="A92">
        <v>730</v>
      </c>
      <c r="B92">
        <f>'Input spectra'!B92</f>
        <v>0</v>
      </c>
      <c r="C92">
        <f>'Input spectra'!D92</f>
        <v>0</v>
      </c>
      <c r="D92">
        <f>'Input spectra'!F92</f>
        <v>0</v>
      </c>
      <c r="E92" s="7">
        <f>'Input spectra'!I92</f>
        <v>2.04061E+19</v>
      </c>
      <c r="G92" s="7">
        <f t="shared" si="11"/>
        <v>1.9589856E+19</v>
      </c>
      <c r="H92" s="22">
        <f>(1-EXP(-_t*(B92*_c1+'Input spectra'!Y92)))</f>
        <v>2.2504793357914998E-2</v>
      </c>
      <c r="I92" s="7">
        <f t="shared" si="13"/>
        <v>4.408656611913113E+17</v>
      </c>
      <c r="J92">
        <f>B92*_c1/(B92*_c1+'Input spectra'!Y92)</f>
        <v>0</v>
      </c>
      <c r="K92">
        <f>'Input spectra'!Y92/(B92*_c1+'Input spectra'!Y92)</f>
        <v>1</v>
      </c>
      <c r="L92" s="7">
        <f t="shared" si="12"/>
        <v>1.7647709496246086E+19</v>
      </c>
      <c r="N92" s="22">
        <f>(1-EXP(-_t*(C92*_c2+'Input spectra'!Y92)))</f>
        <v>2.2504793357914998E-2</v>
      </c>
      <c r="O92" s="7">
        <f t="shared" si="14"/>
        <v>3.9715805545353235E+17</v>
      </c>
      <c r="P92">
        <f>C92*_c2/(C92*_c2+'Input spectra'!Y92)</f>
        <v>0</v>
      </c>
      <c r="Q92">
        <f>'Input spectra'!Y92/(C92*_c2+'Input spectra'!Y92)</f>
        <v>1</v>
      </c>
      <c r="R92" s="7">
        <f t="shared" si="15"/>
        <v>1.5898108207834415E+19</v>
      </c>
      <c r="T92" s="22">
        <f>(1-EXP(-_t*(D92*_c3+'Input spectra'!Y92)))</f>
        <v>2.2504793357914998E-2</v>
      </c>
      <c r="U92" s="7">
        <f t="shared" si="16"/>
        <v>3.5778363999908589E+17</v>
      </c>
      <c r="V92">
        <f>D92*_c3/(D92*_c3+'Input spectra'!Y92)</f>
        <v>0</v>
      </c>
      <c r="W92">
        <f>'Input spectra'!Y92/(D92*_c3+'Input spectra'!Y92)</f>
        <v>1</v>
      </c>
      <c r="X92" s="7">
        <f t="shared" si="17"/>
        <v>1.4918711585121915E+19</v>
      </c>
      <c r="Y92" s="7"/>
    </row>
    <row r="93" spans="1:25" x14ac:dyDescent="0.25">
      <c r="A93">
        <v>735</v>
      </c>
      <c r="B93">
        <f>'Input spectra'!B93</f>
        <v>0</v>
      </c>
      <c r="C93">
        <f>'Input spectra'!D93</f>
        <v>0</v>
      </c>
      <c r="D93">
        <f>'Input spectra'!F93</f>
        <v>0</v>
      </c>
      <c r="E93" s="7">
        <f>'Input spectra'!I93</f>
        <v>2.239475E+19</v>
      </c>
      <c r="G93" s="7">
        <f t="shared" si="11"/>
        <v>2.149896E+19</v>
      </c>
      <c r="H93" s="22">
        <f>(1-EXP(-_t*(B93*_c1+'Input spectra'!Y93)))</f>
        <v>2.2543142177152919E-2</v>
      </c>
      <c r="I93" s="7">
        <f t="shared" si="13"/>
        <v>4.8465411194092352E+17</v>
      </c>
      <c r="J93">
        <f>B93*_c1/(B93*_c1+'Input spectra'!Y93)</f>
        <v>0</v>
      </c>
      <c r="K93">
        <f>'Input spectra'!Y93/(B93*_c1+'Input spectra'!Y93)</f>
        <v>1</v>
      </c>
      <c r="L93" s="7">
        <f t="shared" si="12"/>
        <v>1.9366784306435244E+19</v>
      </c>
      <c r="N93" s="22">
        <f>(1-EXP(-_t*(C93*_c2+'Input spectra'!Y93)))</f>
        <v>2.2543142177152919E-2</v>
      </c>
      <c r="O93" s="7">
        <f t="shared" si="14"/>
        <v>4.3658817213422362E+17</v>
      </c>
      <c r="P93">
        <f>C93*_c2/(C93*_c2+'Input spectra'!Y93)</f>
        <v>0</v>
      </c>
      <c r="Q93">
        <f>'Input spectra'!Y93/(C93*_c2+'Input spectra'!Y93)</f>
        <v>1</v>
      </c>
      <c r="R93" s="7">
        <f t="shared" si="15"/>
        <v>1.744606875737182E+19</v>
      </c>
      <c r="T93" s="22">
        <f>(1-EXP(-_t*(D93*_c3+'Input spectra'!Y93)))</f>
        <v>2.2543142177152919E-2</v>
      </c>
      <c r="U93" s="7">
        <f t="shared" si="16"/>
        <v>3.932892084298185E+17</v>
      </c>
      <c r="V93">
        <f>D93*_c3/(D93*_c3+'Input spectra'!Y93)</f>
        <v>0</v>
      </c>
      <c r="W93">
        <f>'Input spectra'!Y93/(D93*_c3+'Input spectra'!Y93)</f>
        <v>1</v>
      </c>
      <c r="X93" s="7">
        <f t="shared" si="17"/>
        <v>1.6370668366984321E+19</v>
      </c>
      <c r="Y93" s="7"/>
    </row>
    <row r="94" spans="1:25" x14ac:dyDescent="0.25">
      <c r="A94">
        <v>740</v>
      </c>
      <c r="B94">
        <f>'Input spectra'!B94</f>
        <v>0</v>
      </c>
      <c r="C94">
        <f>'Input spectra'!D94</f>
        <v>0</v>
      </c>
      <c r="D94">
        <f>'Input spectra'!F94</f>
        <v>0</v>
      </c>
      <c r="E94" s="7">
        <f>'Input spectra'!I94</f>
        <v>2.26169E+19</v>
      </c>
      <c r="G94" s="7">
        <f t="shared" si="11"/>
        <v>2.1712224E+19</v>
      </c>
      <c r="H94" s="22">
        <f>(1-EXP(-_t*(B94*_c1+'Input spectra'!Y94)))</f>
        <v>2.2581489491900864E-2</v>
      </c>
      <c r="I94" s="7">
        <f t="shared" si="13"/>
        <v>4.9029435810179776E+17</v>
      </c>
      <c r="J94">
        <f>B94*_c1/(B94*_c1+'Input spectra'!Y94)</f>
        <v>0</v>
      </c>
      <c r="K94">
        <f>'Input spectra'!Y94/(B94*_c1+'Input spectra'!Y94)</f>
        <v>1</v>
      </c>
      <c r="L94" s="7">
        <f t="shared" si="12"/>
        <v>1.9558130357973381E+19</v>
      </c>
      <c r="N94" s="22">
        <f>(1-EXP(-_t*(C94*_c2+'Input spectra'!Y94)))</f>
        <v>2.2581489491900864E-2</v>
      </c>
      <c r="O94" s="7">
        <f t="shared" si="14"/>
        <v>4.416517151598032E+17</v>
      </c>
      <c r="P94">
        <f>C94*_c2/(C94*_c2+'Input spectra'!Y94)</f>
        <v>0</v>
      </c>
      <c r="Q94">
        <f>'Input spectra'!Y94/(C94*_c2+'Input spectra'!Y94)</f>
        <v>1</v>
      </c>
      <c r="R94" s="7">
        <f t="shared" si="15"/>
        <v>1.7617746717216993E+19</v>
      </c>
      <c r="T94" s="22">
        <f>(1-EXP(-_t*(D94*_c3+'Input spectra'!Y94)))</f>
        <v>2.2581489491900864E-2</v>
      </c>
      <c r="U94" s="7">
        <f t="shared" si="16"/>
        <v>3.9783496236580646E+17</v>
      </c>
      <c r="V94">
        <f>D94*_c3/(D94*_c3+'Input spectra'!Y94)</f>
        <v>0</v>
      </c>
      <c r="W94">
        <f>'Input spectra'!Y94/(D94*_c3+'Input spectra'!Y94)</f>
        <v>1</v>
      </c>
      <c r="X94" s="7">
        <f t="shared" si="17"/>
        <v>1.6531115284657138E+19</v>
      </c>
      <c r="Y94" s="7"/>
    </row>
    <row r="95" spans="1:25" x14ac:dyDescent="0.25">
      <c r="A95">
        <v>745</v>
      </c>
      <c r="B95">
        <f>'Input spectra'!B95</f>
        <v>0</v>
      </c>
      <c r="C95">
        <f>'Input spectra'!D95</f>
        <v>0</v>
      </c>
      <c r="D95">
        <f>'Input spectra'!F95</f>
        <v>0</v>
      </c>
      <c r="E95" s="7">
        <f>'Input spectra'!I95</f>
        <v>2.34022E+19</v>
      </c>
      <c r="G95" s="7">
        <f t="shared" si="11"/>
        <v>2.2466112E+19</v>
      </c>
      <c r="H95" s="22">
        <f>(1-EXP(-_t*(B95*_c1+'Input spectra'!Y95)))</f>
        <v>2.261983530221745E-2</v>
      </c>
      <c r="I95" s="7">
        <f t="shared" si="13"/>
        <v>5.0817975332117107E+17</v>
      </c>
      <c r="J95">
        <f>B95*_c1/(B95*_c1+'Input spectra'!Y95)</f>
        <v>0</v>
      </c>
      <c r="K95">
        <f>'Input spectra'!Y95/(B95*_c1+'Input spectra'!Y95)</f>
        <v>1</v>
      </c>
      <c r="L95" s="7">
        <f t="shared" si="12"/>
        <v>2.0236430358539207E+19</v>
      </c>
      <c r="N95" s="22">
        <f>(1-EXP(-_t*(C95*_c2+'Input spectra'!Y95)))</f>
        <v>2.261983530221745E-2</v>
      </c>
      <c r="O95" s="7">
        <f t="shared" si="14"/>
        <v>4.5774472181495008E+17</v>
      </c>
      <c r="P95">
        <f>C95*_c2/(C95*_c2+'Input spectra'!Y95)</f>
        <v>0</v>
      </c>
      <c r="Q95">
        <f>'Input spectra'!Y95/(C95*_c2+'Input spectra'!Y95)</f>
        <v>1</v>
      </c>
      <c r="R95" s="7">
        <f t="shared" si="15"/>
        <v>1.8228036682805076E+19</v>
      </c>
      <c r="T95" s="22">
        <f>(1-EXP(-_t*(D95*_c3+'Input spectra'!Y95)))</f>
        <v>2.261983530221745E-2</v>
      </c>
      <c r="U95" s="7">
        <f t="shared" si="16"/>
        <v>4.1231518764782893E+17</v>
      </c>
      <c r="V95">
        <f>D95*_c3/(D95*_c3+'Input spectra'!Y95)</f>
        <v>0</v>
      </c>
      <c r="W95">
        <f>'Input spectra'!Y95/(D95*_c3+'Input spectra'!Y95)</f>
        <v>1</v>
      </c>
      <c r="X95" s="7">
        <f t="shared" si="17"/>
        <v>1.7103092635350958E+19</v>
      </c>
      <c r="Y95" s="7"/>
    </row>
    <row r="96" spans="1:25" x14ac:dyDescent="0.25">
      <c r="A96">
        <v>750</v>
      </c>
      <c r="B96">
        <f>'Input spectra'!B96</f>
        <v>0</v>
      </c>
      <c r="C96">
        <f>'Input spectra'!D96</f>
        <v>0</v>
      </c>
      <c r="D96">
        <f>'Input spectra'!F96</f>
        <v>0</v>
      </c>
      <c r="E96" s="7">
        <f>'Input spectra'!I96</f>
        <v>2.32055E+19</v>
      </c>
      <c r="G96" s="7">
        <f t="shared" si="11"/>
        <v>2.227728E+19</v>
      </c>
      <c r="H96" s="22">
        <f>(1-EXP(-_t*(B96*_c1+'Input spectra'!Y96)))</f>
        <v>2.2658179608162077E-2</v>
      </c>
      <c r="I96" s="7">
        <f t="shared" si="13"/>
        <v>5.0476261142131686E+17</v>
      </c>
      <c r="J96">
        <f>B96*_c1/(B96*_c1+'Input spectra'!Y96)</f>
        <v>0</v>
      </c>
      <c r="K96">
        <f>'Input spectra'!Y96/(B96*_c1+'Input spectra'!Y96)</f>
        <v>1</v>
      </c>
      <c r="L96" s="7">
        <f t="shared" si="12"/>
        <v>2.0065552025314116E+19</v>
      </c>
      <c r="N96" s="22">
        <f>(1-EXP(-_t*(C96*_c2+'Input spectra'!Y96)))</f>
        <v>2.2658179608162077E-2</v>
      </c>
      <c r="O96" s="7">
        <f t="shared" si="14"/>
        <v>4.5464888172648755E+17</v>
      </c>
      <c r="P96">
        <f>C96*_c2/(C96*_c2+'Input spectra'!Y96)</f>
        <v>0</v>
      </c>
      <c r="Q96">
        <f>'Input spectra'!Y96/(C96*_c2+'Input spectra'!Y96)</f>
        <v>1</v>
      </c>
      <c r="R96" s="7">
        <f t="shared" si="15"/>
        <v>1.8073408337130357E+19</v>
      </c>
      <c r="T96" s="22">
        <f>(1-EXP(-_t*(D96*_c3+'Input spectra'!Y96)))</f>
        <v>2.2658179608162077E-2</v>
      </c>
      <c r="U96" s="7">
        <f t="shared" si="16"/>
        <v>4.0951053223435354E+17</v>
      </c>
      <c r="V96">
        <f>D96*_c3/(D96*_c3+'Input spectra'!Y96)</f>
        <v>0</v>
      </c>
      <c r="W96">
        <f>'Input spectra'!Y96/(D96*_c3+'Input spectra'!Y96)</f>
        <v>1</v>
      </c>
      <c r="X96" s="7">
        <f t="shared" si="17"/>
        <v>1.6957341892700164E+19</v>
      </c>
      <c r="Y96" s="7"/>
    </row>
    <row r="97" spans="1:25" x14ac:dyDescent="0.25">
      <c r="A97">
        <v>755</v>
      </c>
      <c r="B97">
        <f>'Input spectra'!B97</f>
        <v>0</v>
      </c>
      <c r="C97">
        <f>'Input spectra'!D97</f>
        <v>0</v>
      </c>
      <c r="D97">
        <f>'Input spectra'!F97</f>
        <v>0</v>
      </c>
      <c r="E97" s="7">
        <f>'Input spectra'!I97</f>
        <v>2.33602E+19</v>
      </c>
      <c r="G97" s="7">
        <f t="shared" si="11"/>
        <v>2.2425792E+19</v>
      </c>
      <c r="H97" s="22">
        <f>(1-EXP(-_t*(B97*_c1+'Input spectra'!Y97)))</f>
        <v>2.2696522409793474E-2</v>
      </c>
      <c r="I97" s="7">
        <f t="shared" si="13"/>
        <v>5.0898749068536723E+17</v>
      </c>
      <c r="J97">
        <f>B97*_c1/(B97*_c1+'Input spectra'!Y97)</f>
        <v>0</v>
      </c>
      <c r="K97">
        <f>'Input spectra'!Y97/(B97*_c1+'Input spectra'!Y97)</f>
        <v>1</v>
      </c>
      <c r="L97" s="7">
        <f t="shared" si="12"/>
        <v>2.0198527035784364E+19</v>
      </c>
      <c r="N97" s="22">
        <f>(1-EXP(-_t*(C97*_c2+'Input spectra'!Y97)))</f>
        <v>2.2696522409793474E-2</v>
      </c>
      <c r="O97" s="7">
        <f t="shared" si="14"/>
        <v>4.5843632151249914E+17</v>
      </c>
      <c r="P97">
        <f>C97*_c2/(C97*_c2+'Input spectra'!Y97)</f>
        <v>0</v>
      </c>
      <c r="Q97">
        <f>'Input spectra'!Y97/(C97*_c2+'Input spectra'!Y97)</f>
        <v>1</v>
      </c>
      <c r="R97" s="7">
        <f t="shared" si="15"/>
        <v>1.8192467602272952E+19</v>
      </c>
      <c r="T97" s="22">
        <f>(1-EXP(-_t*(D97*_c3+'Input spectra'!Y97)))</f>
        <v>2.2696522409793474E-2</v>
      </c>
      <c r="U97" s="7">
        <f t="shared" si="16"/>
        <v>4.1290574862442982E+17</v>
      </c>
      <c r="V97">
        <f>D97*_c3/(D97*_c3+'Input spectra'!Y97)</f>
        <v>0</v>
      </c>
      <c r="W97">
        <f>'Input spectra'!Y97/(D97*_c3+'Input spectra'!Y97)</f>
        <v>1</v>
      </c>
      <c r="X97" s="7">
        <f t="shared" si="17"/>
        <v>1.7068379379502582E+19</v>
      </c>
      <c r="Y97" s="7"/>
    </row>
    <row r="98" spans="1:25" x14ac:dyDescent="0.25">
      <c r="A98">
        <v>760</v>
      </c>
      <c r="B98">
        <f>'Input spectra'!B98</f>
        <v>0</v>
      </c>
      <c r="C98">
        <f>'Input spectra'!D98</f>
        <v>0</v>
      </c>
      <c r="D98">
        <f>'Input spectra'!F98</f>
        <v>0</v>
      </c>
      <c r="E98" s="7">
        <f>'Input spectra'!I98</f>
        <v>7.01145E+18</v>
      </c>
      <c r="G98" s="7">
        <f t="shared" ref="G98:G129" si="18">E98*_transm</f>
        <v>6.730992E+18</v>
      </c>
      <c r="H98" s="22">
        <f>(1-EXP(-_t*(B98*_c1+'Input spectra'!Y98)))</f>
        <v>2.2686494904500365E-2</v>
      </c>
      <c r="I98" s="7">
        <f t="shared" si="13"/>
        <v>1.5270261571023274E+17</v>
      </c>
      <c r="J98">
        <f>B98*_c1/(B98*_c1+'Input spectra'!Y98)</f>
        <v>0</v>
      </c>
      <c r="K98">
        <f>'Input spectra'!Y98/(B98*_c1+'Input spectra'!Y98)</f>
        <v>1</v>
      </c>
      <c r="L98" s="7">
        <f t="shared" ref="L98:L129" si="19">(G98-I98)*_transm*_transm</f>
        <v>6.06255149656145E+18</v>
      </c>
      <c r="N98" s="22">
        <f>(1-EXP(-_t*(C98*_c2+'Input spectra'!Y98)))</f>
        <v>2.2686494904500365E-2</v>
      </c>
      <c r="O98" s="7">
        <f t="shared" si="14"/>
        <v>1.375380436350124E+17</v>
      </c>
      <c r="P98">
        <f>C98*_c2/(C98*_c2+'Input spectra'!Y98)</f>
        <v>0</v>
      </c>
      <c r="Q98">
        <f>'Input spectra'!Y98/(C98*_c2+'Input spectra'!Y98)</f>
        <v>1</v>
      </c>
      <c r="R98" s="7">
        <f t="shared" si="15"/>
        <v>5.460492398217004E+18</v>
      </c>
      <c r="T98" s="22">
        <f>(1-EXP(-_t*(D98*_c3+'Input spectra'!Y98)))</f>
        <v>2.2686494904500365E-2</v>
      </c>
      <c r="U98" s="7">
        <f t="shared" si="16"/>
        <v>1.2387943296821304E+17</v>
      </c>
      <c r="V98">
        <f>D98*_c3/(D98*_c3+'Input spectra'!Y98)</f>
        <v>0</v>
      </c>
      <c r="W98">
        <f>'Input spectra'!Y98/(D98*_c3+'Input spectra'!Y98)</f>
        <v>1</v>
      </c>
      <c r="X98" s="7">
        <f t="shared" si="17"/>
        <v>5.1231484466388388E+18</v>
      </c>
      <c r="Y98" s="7"/>
    </row>
    <row r="99" spans="1:25" x14ac:dyDescent="0.25">
      <c r="A99">
        <v>765</v>
      </c>
      <c r="B99">
        <f>'Input spectra'!B99</f>
        <v>0</v>
      </c>
      <c r="C99">
        <f>'Input spectra'!D99</f>
        <v>0</v>
      </c>
      <c r="D99">
        <f>'Input spectra'!F99</f>
        <v>0</v>
      </c>
      <c r="E99" s="7">
        <f>'Input spectra'!I99</f>
        <v>1.31169E+19</v>
      </c>
      <c r="G99" s="7">
        <f t="shared" si="18"/>
        <v>1.2592224E+19</v>
      </c>
      <c r="H99" s="22">
        <f>(1-EXP(-_t*(B99*_c1+'Input spectra'!Y99)))</f>
        <v>2.262295877998588E-2</v>
      </c>
      <c r="I99" s="7">
        <f t="shared" si="13"/>
        <v>2.8487336450034893E+17</v>
      </c>
      <c r="J99">
        <f>B99*_c1/(B99*_c1+'Input spectra'!Y99)</f>
        <v>0</v>
      </c>
      <c r="K99">
        <f>'Input spectra'!Y99/(B99*_c1+'Input spectra'!Y99)</f>
        <v>1</v>
      </c>
      <c r="L99" s="7">
        <f t="shared" si="19"/>
        <v>1.1342454345676476E+19</v>
      </c>
      <c r="N99" s="22">
        <f>(1-EXP(-_t*(C99*_c2+'Input spectra'!Y99)))</f>
        <v>2.262295877998588E-2</v>
      </c>
      <c r="O99" s="7">
        <f t="shared" si="14"/>
        <v>2.5659987712611066E+17</v>
      </c>
      <c r="P99">
        <f>C99*_c2/(C99*_c2+'Input spectra'!Y99)</f>
        <v>0</v>
      </c>
      <c r="Q99">
        <f>'Input spectra'!Y99/(C99*_c2+'Input spectra'!Y99)</f>
        <v>1</v>
      </c>
      <c r="R99" s="7">
        <f t="shared" si="15"/>
        <v>1.0216723478216014E+19</v>
      </c>
      <c r="T99" s="22">
        <f>(1-EXP(-_t*(D99*_c3+'Input spectra'!Y99)))</f>
        <v>2.262295877998588E-2</v>
      </c>
      <c r="U99" s="7">
        <f t="shared" si="16"/>
        <v>2.3113251411419485E+17</v>
      </c>
      <c r="V99">
        <f>D99*_c3/(D99*_c3+'Input spectra'!Y99)</f>
        <v>0</v>
      </c>
      <c r="W99">
        <f>'Input spectra'!Y99/(D99*_c3+'Input spectra'!Y99)</f>
        <v>1</v>
      </c>
      <c r="X99" s="7">
        <f t="shared" si="17"/>
        <v>9.5861673255377449E+18</v>
      </c>
      <c r="Y99" s="7"/>
    </row>
    <row r="100" spans="1:25" x14ac:dyDescent="0.25">
      <c r="A100">
        <v>770</v>
      </c>
      <c r="B100">
        <f>'Input spectra'!B100</f>
        <v>0</v>
      </c>
      <c r="C100">
        <f>'Input spectra'!D100</f>
        <v>0</v>
      </c>
      <c r="D100">
        <f>'Input spectra'!F100</f>
        <v>0</v>
      </c>
      <c r="E100" s="7">
        <f>'Input spectra'!I100</f>
        <v>2.239585E+19</v>
      </c>
      <c r="G100" s="7">
        <f t="shared" si="18"/>
        <v>2.1500016E+19</v>
      </c>
      <c r="H100" s="22">
        <f>(1-EXP(-_t*(B100*_c1+'Input spectra'!Y100)))</f>
        <v>2.2559418524924824E-2</v>
      </c>
      <c r="I100" s="7">
        <f t="shared" si="13"/>
        <v>4.850278592365801E+17</v>
      </c>
      <c r="J100">
        <f>B100*_c1/(B100*_c1+'Input spectra'!Y100)</f>
        <v>0</v>
      </c>
      <c r="K100">
        <f>'Input spectra'!Y100/(B100*_c1+'Input spectra'!Y100)</f>
        <v>1</v>
      </c>
      <c r="L100" s="7">
        <f t="shared" si="19"/>
        <v>1.9367413070527566E+19</v>
      </c>
      <c r="N100" s="22">
        <f>(1-EXP(-_t*(C100*_c2+'Input spectra'!Y100)))</f>
        <v>2.2559418524924824E-2</v>
      </c>
      <c r="O100" s="7">
        <f t="shared" si="14"/>
        <v>4.3691757720313075E+17</v>
      </c>
      <c r="P100">
        <f>C100*_c2/(C100*_c2+'Input spectra'!Y100)</f>
        <v>0</v>
      </c>
      <c r="Q100">
        <f>'Input spectra'!Y100/(C100*_c2+'Input spectra'!Y100)</f>
        <v>1</v>
      </c>
      <c r="R100" s="7">
        <f t="shared" si="15"/>
        <v>1.74463446466478E+19</v>
      </c>
      <c r="T100" s="22">
        <f>(1-EXP(-_t*(D100*_c3+'Input spectra'!Y100)))</f>
        <v>2.2559418524924824E-2</v>
      </c>
      <c r="U100" s="7">
        <f t="shared" si="16"/>
        <v>3.9357939061380941E+17</v>
      </c>
      <c r="V100">
        <f>D100*_c3/(D100*_c3+'Input spectra'!Y100)</f>
        <v>0</v>
      </c>
      <c r="W100">
        <f>'Input spectra'!Y100/(D100*_c3+'Input spectra'!Y100)</f>
        <v>1</v>
      </c>
      <c r="X100" s="7">
        <f t="shared" si="17"/>
        <v>1.6370654645792631E+19</v>
      </c>
      <c r="Y100" s="7"/>
    </row>
    <row r="101" spans="1:25" x14ac:dyDescent="0.25">
      <c r="A101">
        <v>775</v>
      </c>
      <c r="B101">
        <f>'Input spectra'!B101</f>
        <v>0</v>
      </c>
      <c r="C101">
        <f>'Input spectra'!D101</f>
        <v>0</v>
      </c>
      <c r="D101">
        <f>'Input spectra'!F101</f>
        <v>0</v>
      </c>
      <c r="E101" s="7">
        <f>'Input spectra'!I101</f>
        <v>2.28337E+19</v>
      </c>
      <c r="G101" s="7">
        <f t="shared" si="18"/>
        <v>2.1920352E+19</v>
      </c>
      <c r="H101" s="22">
        <f>(1-EXP(-_t*(B101*_c1+'Input spectra'!Y101)))</f>
        <v>2.2495874139048411E-2</v>
      </c>
      <c r="I101" s="7">
        <f t="shared" si="13"/>
        <v>4.9311747967563808E+17</v>
      </c>
      <c r="J101">
        <f>B101*_c1/(B101*_c1+'Input spectra'!Y101)</f>
        <v>0</v>
      </c>
      <c r="K101">
        <f>'Input spectra'!Y101/(B101*_c1+'Input spectra'!Y101)</f>
        <v>1</v>
      </c>
      <c r="L101" s="7">
        <f t="shared" si="19"/>
        <v>1.974733933393093E+19</v>
      </c>
      <c r="N101" s="22">
        <f>(1-EXP(-_t*(C101*_c2+'Input spectra'!Y101)))</f>
        <v>2.2495874139048411E-2</v>
      </c>
      <c r="O101" s="7">
        <f t="shared" si="14"/>
        <v>4.4423366023719027E+17</v>
      </c>
      <c r="P101">
        <f>C101*_c2/(C101*_c2+'Input spectra'!Y101)</f>
        <v>0</v>
      </c>
      <c r="Q101">
        <f>'Input spectra'!Y101/(C101*_c2+'Input spectra'!Y101)</f>
        <v>1</v>
      </c>
      <c r="R101" s="7">
        <f t="shared" si="15"/>
        <v>1.7789742188876149E+19</v>
      </c>
      <c r="T101" s="22">
        <f>(1-EXP(-_t*(D101*_c3+'Input spectra'!Y101)))</f>
        <v>2.2495874139048411E-2</v>
      </c>
      <c r="U101" s="7">
        <f t="shared" si="16"/>
        <v>4.0019580124707744E+17</v>
      </c>
      <c r="V101">
        <f>D101*_c3/(D101*_c3+'Input spectra'!Y101)</f>
        <v>0</v>
      </c>
      <c r="W101">
        <f>'Input spectra'!Y101/(D101*_c3+'Input spectra'!Y101)</f>
        <v>1</v>
      </c>
      <c r="X101" s="7">
        <f t="shared" si="17"/>
        <v>1.6693964532123906E+19</v>
      </c>
      <c r="Y101" s="7"/>
    </row>
    <row r="102" spans="1:25" x14ac:dyDescent="0.25">
      <c r="A102">
        <v>780</v>
      </c>
      <c r="B102">
        <f>'Input spectra'!B102</f>
        <v>0</v>
      </c>
      <c r="C102">
        <f>'Input spectra'!D102</f>
        <v>0</v>
      </c>
      <c r="D102">
        <f>'Input spectra'!F102</f>
        <v>0</v>
      </c>
      <c r="E102" s="7">
        <f>'Input spectra'!I102</f>
        <v>2.27848E+19</v>
      </c>
      <c r="G102" s="7">
        <f t="shared" si="18"/>
        <v>2.1873408E+19</v>
      </c>
      <c r="H102" s="22">
        <f>(1-EXP(-_t*(B102*_c1+'Input spectra'!Y102)))</f>
        <v>2.2432325622088078E-2</v>
      </c>
      <c r="I102" s="7">
        <f t="shared" si="13"/>
        <v>4.9067141072078637E+17</v>
      </c>
      <c r="J102">
        <f>B102*_c1/(B102*_c1+'Input spectra'!Y102)</f>
        <v>0</v>
      </c>
      <c r="K102">
        <f>'Input spectra'!Y102/(B102*_c1+'Input spectra'!Y102)</f>
        <v>1</v>
      </c>
      <c r="L102" s="7">
        <f t="shared" si="19"/>
        <v>1.9706330040679723E+19</v>
      </c>
      <c r="N102" s="22">
        <f>(1-EXP(-_t*(C102*_c2+'Input spectra'!Y102)))</f>
        <v>2.2432325622088078E-2</v>
      </c>
      <c r="O102" s="7">
        <f t="shared" si="14"/>
        <v>4.4205881228886374E+17</v>
      </c>
      <c r="P102">
        <f>C102*_c2/(C102*_c2+'Input spectra'!Y102)</f>
        <v>0</v>
      </c>
      <c r="Q102">
        <f>'Input spectra'!Y102/(C102*_c2+'Input spectra'!Y102)</f>
        <v>1</v>
      </c>
      <c r="R102" s="7">
        <f t="shared" si="15"/>
        <v>1.7753952364085012E+19</v>
      </c>
      <c r="T102" s="22">
        <f>(1-EXP(-_t*(D102*_c3+'Input spectra'!Y102)))</f>
        <v>2.2432325622088078E-2</v>
      </c>
      <c r="U102" s="7">
        <f t="shared" si="16"/>
        <v>3.9826244051019546E+17</v>
      </c>
      <c r="V102">
        <f>D102*_c3/(D102*_c3+'Input spectra'!Y102)</f>
        <v>0</v>
      </c>
      <c r="W102">
        <f>'Input spectra'!Y102/(D102*_c3+'Input spectra'!Y102)</f>
        <v>1</v>
      </c>
      <c r="X102" s="7">
        <f t="shared" si="17"/>
        <v>1.6661462326631823E+19</v>
      </c>
      <c r="Y102" s="7"/>
    </row>
    <row r="103" spans="1:25" x14ac:dyDescent="0.25">
      <c r="A103">
        <v>785</v>
      </c>
      <c r="B103">
        <f>'Input spectra'!B103</f>
        <v>0</v>
      </c>
      <c r="C103">
        <f>'Input spectra'!D103</f>
        <v>0</v>
      </c>
      <c r="D103">
        <f>'Input spectra'!F103</f>
        <v>0</v>
      </c>
      <c r="E103" s="7">
        <f>'Input spectra'!I103</f>
        <v>2.28815E+19</v>
      </c>
      <c r="G103" s="7">
        <f t="shared" si="18"/>
        <v>2.196624E+19</v>
      </c>
      <c r="H103" s="22">
        <f>(1-EXP(-_t*(B103*_c1+'Input spectra'!Y103)))</f>
        <v>2.2368772973775486E-2</v>
      </c>
      <c r="I103" s="7">
        <f t="shared" si="13"/>
        <v>4.9135783564746605E+17</v>
      </c>
      <c r="J103">
        <f>B103*_c1/(B103*_c1+'Input spectra'!Y103)</f>
        <v>0</v>
      </c>
      <c r="K103">
        <f>'Input spectra'!Y103/(B103*_c1+'Input spectra'!Y103)</f>
        <v>1</v>
      </c>
      <c r="L103" s="7">
        <f t="shared" si="19"/>
        <v>1.9791251402667295E+19</v>
      </c>
      <c r="N103" s="22">
        <f>(1-EXP(-_t*(C103*_c2+'Input spectra'!Y103)))</f>
        <v>2.2368772973775486E-2</v>
      </c>
      <c r="O103" s="7">
        <f t="shared" si="14"/>
        <v>4.4270600949318035E+17</v>
      </c>
      <c r="P103">
        <f>C103*_c2/(C103*_c2+'Input spectra'!Y103)</f>
        <v>0</v>
      </c>
      <c r="Q103">
        <f>'Input spectra'!Y103/(C103*_c2+'Input spectra'!Y103)</f>
        <v>1</v>
      </c>
      <c r="R103" s="7">
        <f t="shared" si="15"/>
        <v>1.7831619434349263E+19</v>
      </c>
      <c r="T103" s="22">
        <f>(1-EXP(-_t*(D103*_c3+'Input spectra'!Y103)))</f>
        <v>2.2368772973775486E-2</v>
      </c>
      <c r="U103" s="7">
        <f t="shared" si="16"/>
        <v>3.9887144688172154E+17</v>
      </c>
      <c r="V103">
        <f>D103*_c3/(D103*_c3+'Input spectra'!Y103)</f>
        <v>0</v>
      </c>
      <c r="W103">
        <f>'Input spectra'!Y103/(D103*_c3+'Input spectra'!Y103)</f>
        <v>1</v>
      </c>
      <c r="X103" s="7">
        <f t="shared" si="17"/>
        <v>1.6735438067968838E+19</v>
      </c>
      <c r="Y103" s="7"/>
    </row>
    <row r="104" spans="1:25" x14ac:dyDescent="0.25">
      <c r="A104">
        <v>790</v>
      </c>
      <c r="B104">
        <f>'Input spectra'!B104</f>
        <v>0</v>
      </c>
      <c r="C104">
        <f>'Input spectra'!D104</f>
        <v>0</v>
      </c>
      <c r="D104">
        <f>'Input spectra'!F104</f>
        <v>0</v>
      </c>
      <c r="E104" s="7">
        <f>'Input spectra'!I104</f>
        <v>2.176035E+19</v>
      </c>
      <c r="G104" s="7">
        <f t="shared" si="18"/>
        <v>2.0889936E+19</v>
      </c>
      <c r="H104" s="22">
        <f>(1-EXP(-_t*(B104*_c1+'Input spectra'!Y104)))</f>
        <v>2.2305216193841848E-2</v>
      </c>
      <c r="I104" s="7">
        <f t="shared" si="13"/>
        <v>4.6595453875551981E+17</v>
      </c>
      <c r="J104">
        <f>B104*_c1/(B104*_c1+'Input spectra'!Y104)</f>
        <v>0</v>
      </c>
      <c r="K104">
        <f>'Input spectra'!Y104/(B104*_c1+'Input spectra'!Y104)</f>
        <v>1</v>
      </c>
      <c r="L104" s="7">
        <f t="shared" si="19"/>
        <v>1.8822741314682913E+19</v>
      </c>
      <c r="N104" s="22">
        <f>(1-EXP(-_t*(C104*_c2+'Input spectra'!Y104)))</f>
        <v>2.2305216193841848E-2</v>
      </c>
      <c r="O104" s="7">
        <f t="shared" si="14"/>
        <v>4.1984531438476128E+17</v>
      </c>
      <c r="P104">
        <f>C104*_c2/(C104*_c2+'Input spectra'!Y104)</f>
        <v>0</v>
      </c>
      <c r="Q104">
        <f>'Input spectra'!Y104/(C104*_c2+'Input spectra'!Y104)</f>
        <v>1</v>
      </c>
      <c r="R104" s="7">
        <f t="shared" si="15"/>
        <v>1.6960108953874774E+19</v>
      </c>
      <c r="T104" s="22">
        <f>(1-EXP(-_t*(D104*_c3+'Input spectra'!Y104)))</f>
        <v>2.2305216193841848E-2</v>
      </c>
      <c r="U104" s="7">
        <f t="shared" si="16"/>
        <v>3.7829889688728973E+17</v>
      </c>
      <c r="V104">
        <f>D104*_c3/(D104*_c3+'Input spectra'!Y104)</f>
        <v>0</v>
      </c>
      <c r="W104">
        <f>'Input spectra'!Y104/(D104*_c3+'Input spectra'!Y104)</f>
        <v>1</v>
      </c>
      <c r="X104" s="7">
        <f t="shared" si="17"/>
        <v>1.5918537654707984E+19</v>
      </c>
      <c r="Y104" s="7"/>
    </row>
    <row r="105" spans="1:25" x14ac:dyDescent="0.25">
      <c r="A105">
        <v>795</v>
      </c>
      <c r="B105">
        <f>'Input spectra'!B105</f>
        <v>0</v>
      </c>
      <c r="C105">
        <f>'Input spectra'!D105</f>
        <v>0</v>
      </c>
      <c r="D105">
        <f>'Input spectra'!F105</f>
        <v>0</v>
      </c>
      <c r="E105" s="7">
        <f>'Input spectra'!I105</f>
        <v>2.17481E+19</v>
      </c>
      <c r="G105" s="7">
        <f t="shared" si="18"/>
        <v>2.0878176E+19</v>
      </c>
      <c r="H105" s="22">
        <f>(1-EXP(-_t*(B105*_c1+'Input spectra'!Y105)))</f>
        <v>2.2307024114422647E-2</v>
      </c>
      <c r="I105" s="7">
        <f t="shared" si="13"/>
        <v>4.6572997549716013E+17</v>
      </c>
      <c r="J105">
        <f>B105*_c1/(B105*_c1+'Input spectra'!Y105)</f>
        <v>0</v>
      </c>
      <c r="K105">
        <f>'Input spectra'!Y105/(B105*_c1+'Input spectra'!Y105)</f>
        <v>1</v>
      </c>
      <c r="L105" s="7">
        <f t="shared" si="19"/>
        <v>1.8812110256181817E+19</v>
      </c>
      <c r="N105" s="22">
        <f>(1-EXP(-_t*(C105*_c2+'Input spectra'!Y105)))</f>
        <v>2.2307024114422647E-2</v>
      </c>
      <c r="O105" s="7">
        <f t="shared" si="14"/>
        <v>4.1964219712782541E+17</v>
      </c>
      <c r="P105">
        <f>C105*_c2/(C105*_c2+'Input spectra'!Y105)</f>
        <v>0</v>
      </c>
      <c r="Q105">
        <f>'Input spectra'!Y105/(C105*_c2+'Input spectra'!Y105)</f>
        <v>1</v>
      </c>
      <c r="R105" s="7">
        <f t="shared" si="15"/>
        <v>1.6950498563224156E+19</v>
      </c>
      <c r="T105" s="22">
        <f>(1-EXP(-_t*(D105*_c3+'Input spectra'!Y105)))</f>
        <v>2.2307024114422647E-2</v>
      </c>
      <c r="U105" s="7">
        <f t="shared" si="16"/>
        <v>3.7811518020132768E+17</v>
      </c>
      <c r="V105">
        <f>D105*_c3/(D105*_c3+'Input spectra'!Y105)</f>
        <v>0</v>
      </c>
      <c r="W105">
        <f>'Input spectra'!Y105/(D105*_c3+'Input spectra'!Y105)</f>
        <v>1</v>
      </c>
      <c r="X105" s="7">
        <f t="shared" si="17"/>
        <v>1.5909488047701914E+19</v>
      </c>
      <c r="Y105" s="7"/>
    </row>
    <row r="106" spans="1:25" x14ac:dyDescent="0.25">
      <c r="A106">
        <v>800</v>
      </c>
      <c r="B106">
        <f>'Input spectra'!B106</f>
        <v>0</v>
      </c>
      <c r="C106">
        <f>'Input spectra'!D106</f>
        <v>0</v>
      </c>
      <c r="D106">
        <f>'Input spectra'!F106</f>
        <v>0</v>
      </c>
      <c r="E106" s="7">
        <f>'Input spectra'!I106</f>
        <v>2.160815E+19</v>
      </c>
      <c r="G106" s="7">
        <f t="shared" si="18"/>
        <v>2.0743824E+19</v>
      </c>
      <c r="H106" s="22">
        <f>(1-EXP(-_t*(B106*_c1+'Input spectra'!Y106)))</f>
        <v>2.2452326567468983E-2</v>
      </c>
      <c r="I106" s="7">
        <f t="shared" si="13"/>
        <v>4.6574711070610074E+17</v>
      </c>
      <c r="J106">
        <f>B106*_c1/(B106*_c1+'Input spectra'!Y106)</f>
        <v>0</v>
      </c>
      <c r="K106">
        <f>'Input spectra'!Y106/(B106*_c1+'Input spectra'!Y106)</f>
        <v>1</v>
      </c>
      <c r="L106" s="7">
        <f t="shared" si="19"/>
        <v>1.8688275661173256E+19</v>
      </c>
      <c r="N106" s="22">
        <f>(1-EXP(-_t*(C106*_c2+'Input spectra'!Y106)))</f>
        <v>2.2452326567468983E-2</v>
      </c>
      <c r="O106" s="7">
        <f t="shared" si="14"/>
        <v>4.1959526812754426E+17</v>
      </c>
      <c r="P106">
        <f>C106*_c2/(C106*_c2+'Input spectra'!Y106)</f>
        <v>0</v>
      </c>
      <c r="Q106">
        <f>'Input spectra'!Y106/(C106*_c2+'Input spectra'!Y106)</f>
        <v>1</v>
      </c>
      <c r="R106" s="7">
        <f t="shared" si="15"/>
        <v>1.6836415850230929E+19</v>
      </c>
      <c r="T106" s="22">
        <f>(1-EXP(-_t*(D106*_c3+'Input spectra'!Y106)))</f>
        <v>2.2452326567468983E-2</v>
      </c>
      <c r="U106" s="7">
        <f t="shared" si="16"/>
        <v>3.7801670689509581E+17</v>
      </c>
      <c r="V106">
        <f>D106*_c3/(D106*_c3+'Input spectra'!Y106)</f>
        <v>0</v>
      </c>
      <c r="W106">
        <f>'Input spectra'!Y106/(D106*_c3+'Input spectra'!Y106)</f>
        <v>1</v>
      </c>
      <c r="X106" s="7">
        <f t="shared" si="17"/>
        <v>1.58000631776024E+19</v>
      </c>
      <c r="Y106" s="7"/>
    </row>
    <row r="107" spans="1:25" x14ac:dyDescent="0.25">
      <c r="A107">
        <v>805</v>
      </c>
      <c r="B107">
        <f>'Input spectra'!B107</f>
        <v>0</v>
      </c>
      <c r="C107">
        <f>'Input spectra'!D107</f>
        <v>0</v>
      </c>
      <c r="D107">
        <f>'Input spectra'!F107</f>
        <v>0</v>
      </c>
      <c r="E107" s="7">
        <f>'Input spectra'!I107</f>
        <v>2.14395E+19</v>
      </c>
      <c r="G107" s="7">
        <f t="shared" si="18"/>
        <v>2.058192E+19</v>
      </c>
      <c r="H107" s="22">
        <f>(1-EXP(-_t*(B107*_c1+'Input spectra'!Y107)))</f>
        <v>2.259760742600303E-2</v>
      </c>
      <c r="I107" s="7">
        <f t="shared" si="13"/>
        <v>4.6510214823340026E+17</v>
      </c>
      <c r="J107">
        <f>B107*_c1/(B107*_c1+'Input spectra'!Y107)</f>
        <v>0</v>
      </c>
      <c r="K107">
        <f>'Input spectra'!Y107/(B107*_c1+'Input spectra'!Y107)</f>
        <v>1</v>
      </c>
      <c r="L107" s="7">
        <f t="shared" si="19"/>
        <v>1.8539659332188099E+19</v>
      </c>
      <c r="N107" s="22">
        <f>(1-EXP(-_t*(C107*_c2+'Input spectra'!Y107)))</f>
        <v>2.259760742600303E-2</v>
      </c>
      <c r="O107" s="7">
        <f t="shared" si="14"/>
        <v>4.1895194340062016E+17</v>
      </c>
      <c r="P107">
        <f>C107*_c2/(C107*_c2+'Input spectra'!Y107)</f>
        <v>0</v>
      </c>
      <c r="Q107">
        <f>'Input spectra'!Y107/(C107*_c2+'Input spectra'!Y107)</f>
        <v>1</v>
      </c>
      <c r="R107" s="7">
        <f t="shared" si="15"/>
        <v>1.6700043929506537E+19</v>
      </c>
      <c r="T107" s="22">
        <f>(1-EXP(-_t*(D107*_c3+'Input spectra'!Y107)))</f>
        <v>2.259760742600303E-2</v>
      </c>
      <c r="U107" s="7">
        <f t="shared" si="16"/>
        <v>3.7738103671599373E+17</v>
      </c>
      <c r="V107">
        <f>D107*_c3/(D107*_c3+'Input spectra'!Y107)</f>
        <v>0</v>
      </c>
      <c r="W107">
        <f>'Input spectra'!Y107/(D107*_c3+'Input spectra'!Y107)</f>
        <v>1</v>
      </c>
      <c r="X107" s="7">
        <f t="shared" si="17"/>
        <v>1.5669756377078921E+19</v>
      </c>
      <c r="Y107" s="7"/>
    </row>
    <row r="108" spans="1:25" x14ac:dyDescent="0.25">
      <c r="A108">
        <v>810</v>
      </c>
      <c r="B108">
        <f>'Input spectra'!B108</f>
        <v>0</v>
      </c>
      <c r="C108">
        <f>'Input spectra'!D108</f>
        <v>0</v>
      </c>
      <c r="D108">
        <f>'Input spectra'!F108</f>
        <v>0</v>
      </c>
      <c r="E108" s="7">
        <f>'Input spectra'!I108</f>
        <v>2.139435E+19</v>
      </c>
      <c r="G108" s="7">
        <f t="shared" si="18"/>
        <v>2.0538576E+19</v>
      </c>
      <c r="H108" s="22">
        <f>(1-EXP(-_t*(B108*_c1+'Input spectra'!Y108)))</f>
        <v>2.2742866693234332E-2</v>
      </c>
      <c r="I108" s="7">
        <f t="shared" si="13"/>
        <v>4.6710609603686202E+17</v>
      </c>
      <c r="J108">
        <f>B108*_c1/(B108*_c1+'Input spectra'!Y108)</f>
        <v>0</v>
      </c>
      <c r="K108">
        <f>'Input spectra'!Y108/(B108*_c1+'Input spectra'!Y108)</f>
        <v>1</v>
      </c>
      <c r="L108" s="7">
        <f t="shared" si="19"/>
        <v>1.8497866663492424E+19</v>
      </c>
      <c r="N108" s="22">
        <f>(1-EXP(-_t*(C108*_c2+'Input spectra'!Y108)))</f>
        <v>2.2742866693234332E-2</v>
      </c>
      <c r="O108" s="7">
        <f t="shared" si="14"/>
        <v>4.2069451563703149E+17</v>
      </c>
      <c r="P108">
        <f>C108*_c2/(C108*_c2+'Input spectra'!Y108)</f>
        <v>0</v>
      </c>
      <c r="Q108">
        <f>'Input spectra'!Y108/(C108*_c2+'Input spectra'!Y108)</f>
        <v>1</v>
      </c>
      <c r="R108" s="7">
        <f t="shared" si="15"/>
        <v>1.6659921851463528E+19</v>
      </c>
      <c r="T108" s="22">
        <f>(1-EXP(-_t*(D108*_c3+'Input spectra'!Y108)))</f>
        <v>2.2742866693234332E-2</v>
      </c>
      <c r="U108" s="7">
        <f t="shared" si="16"/>
        <v>3.788943817875367E+17</v>
      </c>
      <c r="V108">
        <f>D108*_c3/(D108*_c3+'Input spectra'!Y108)</f>
        <v>0</v>
      </c>
      <c r="W108">
        <f>'Input spectra'!Y108/(D108*_c3+'Input spectra'!Y108)</f>
        <v>1</v>
      </c>
      <c r="X108" s="7">
        <f t="shared" si="17"/>
        <v>1.5629786370888952E+19</v>
      </c>
      <c r="Y108" s="7"/>
    </row>
    <row r="109" spans="1:25" x14ac:dyDescent="0.25">
      <c r="A109">
        <v>815</v>
      </c>
      <c r="B109">
        <f>'Input spectra'!B109</f>
        <v>0</v>
      </c>
      <c r="C109">
        <f>'Input spectra'!D109</f>
        <v>0</v>
      </c>
      <c r="D109">
        <f>'Input spectra'!F109</f>
        <v>0</v>
      </c>
      <c r="E109" s="7">
        <f>'Input spectra'!I109</f>
        <v>1.816675E+19</v>
      </c>
      <c r="G109" s="7">
        <f t="shared" si="18"/>
        <v>1.744008E+19</v>
      </c>
      <c r="H109" s="22">
        <f>(1-EXP(-_t*(B109*_c1+'Input spectra'!Y109)))</f>
        <v>2.2888104372371654E-2</v>
      </c>
      <c r="I109" s="7">
        <f t="shared" si="13"/>
        <v>3.9917037130251142E+17</v>
      </c>
      <c r="J109">
        <f>B109*_c1/(B109*_c1+'Input spectra'!Y109)</f>
        <v>0</v>
      </c>
      <c r="K109">
        <f>'Input spectra'!Y109/(B109*_c1+'Input spectra'!Y109)</f>
        <v>1</v>
      </c>
      <c r="L109" s="7">
        <f t="shared" si="19"/>
        <v>1.5704902313807606E+19</v>
      </c>
      <c r="N109" s="22">
        <f>(1-EXP(-_t*(C109*_c2+'Input spectra'!Y109)))</f>
        <v>2.2888104372371654E-2</v>
      </c>
      <c r="O109" s="7">
        <f t="shared" si="14"/>
        <v>3.5945544331632954E+17</v>
      </c>
      <c r="P109">
        <f>C109*_c2/(C109*_c2+'Input spectra'!Y109)</f>
        <v>0</v>
      </c>
      <c r="Q109">
        <f>'Input spectra'!Y109/(C109*_c2+'Input spectra'!Y109)</f>
        <v>1</v>
      </c>
      <c r="R109" s="7">
        <f t="shared" si="15"/>
        <v>1.4142363835844758E+19</v>
      </c>
      <c r="T109" s="22">
        <f>(1-EXP(-_t*(D109*_c3+'Input spectra'!Y109)))</f>
        <v>2.2888104372371654E-2</v>
      </c>
      <c r="U109" s="7">
        <f t="shared" si="16"/>
        <v>3.2369189954686912E+17</v>
      </c>
      <c r="V109">
        <f>D109*_c3/(D109*_c3+'Input spectra'!Y109)</f>
        <v>0</v>
      </c>
      <c r="W109">
        <f>'Input spectra'!Y109/(D109*_c3+'Input spectra'!Y109)</f>
        <v>1</v>
      </c>
      <c r="X109" s="7">
        <f t="shared" si="17"/>
        <v>1.3265925058845972E+19</v>
      </c>
      <c r="Y109" s="7"/>
    </row>
    <row r="110" spans="1:25" x14ac:dyDescent="0.25">
      <c r="A110">
        <v>820</v>
      </c>
      <c r="B110">
        <f>'Input spectra'!B110</f>
        <v>0</v>
      </c>
      <c r="C110">
        <f>'Input spectra'!D110</f>
        <v>0</v>
      </c>
      <c r="D110">
        <f>'Input spectra'!F110</f>
        <v>0</v>
      </c>
      <c r="E110" s="7">
        <f>'Input spectra'!I110</f>
        <v>1.81828E+19</v>
      </c>
      <c r="G110" s="7">
        <f t="shared" si="18"/>
        <v>1.7455488E+19</v>
      </c>
      <c r="H110" s="22">
        <f>(1-EXP(-_t*(B110*_c1+'Input spectra'!Y110)))</f>
        <v>2.303332046662343E-2</v>
      </c>
      <c r="I110" s="7">
        <f t="shared" si="13"/>
        <v>4.0205784900529971E+17</v>
      </c>
      <c r="J110">
        <f>B110*_c1/(B110*_c1+'Input spectra'!Y110)</f>
        <v>0</v>
      </c>
      <c r="K110">
        <f>'Input spectra'!Y110/(B110*_c1+'Input spectra'!Y110)</f>
        <v>1</v>
      </c>
      <c r="L110" s="7">
        <f t="shared" si="19"/>
        <v>1.5716441227156713E+19</v>
      </c>
      <c r="N110" s="22">
        <f>(1-EXP(-_t*(C110*_c2+'Input spectra'!Y110)))</f>
        <v>2.303332046662343E-2</v>
      </c>
      <c r="O110" s="7">
        <f t="shared" si="14"/>
        <v>3.6200182737995296E+17</v>
      </c>
      <c r="P110">
        <f>C110*_c2/(C110*_c2+'Input spectra'!Y110)</f>
        <v>0</v>
      </c>
      <c r="Q110">
        <f>'Input spectra'!Y110/(C110*_c2+'Input spectra'!Y110)</f>
        <v>1</v>
      </c>
      <c r="R110" s="7">
        <f t="shared" si="15"/>
        <v>1.4150651350834262E+19</v>
      </c>
      <c r="T110" s="22">
        <f>(1-EXP(-_t*(D110*_c3+'Input spectra'!Y110)))</f>
        <v>2.303332046662343E-2</v>
      </c>
      <c r="U110" s="7">
        <f t="shared" si="16"/>
        <v>3.259364873752233E+17</v>
      </c>
      <c r="V110">
        <f>D110*_c3/(D110*_c3+'Input spectra'!Y110)</f>
        <v>0</v>
      </c>
      <c r="W110">
        <f>'Input spectra'!Y110/(D110*_c3+'Input spectra'!Y110)</f>
        <v>1</v>
      </c>
      <c r="X110" s="7">
        <f t="shared" si="17"/>
        <v>1.3271726268920676E+19</v>
      </c>
      <c r="Y110" s="7"/>
    </row>
    <row r="111" spans="1:25" x14ac:dyDescent="0.25">
      <c r="A111">
        <v>825</v>
      </c>
      <c r="B111">
        <f>'Input spectra'!B111</f>
        <v>0</v>
      </c>
      <c r="C111">
        <f>'Input spectra'!D111</f>
        <v>0</v>
      </c>
      <c r="D111">
        <f>'Input spectra'!F111</f>
        <v>0</v>
      </c>
      <c r="E111" s="7">
        <f>'Input spectra'!I111</f>
        <v>1.988385E+19</v>
      </c>
      <c r="G111" s="7">
        <f t="shared" si="18"/>
        <v>1.9088496E+19</v>
      </c>
      <c r="H111" s="22">
        <f>(1-EXP(-_t*(B111*_c1+'Input spectra'!Y111)))</f>
        <v>2.3178514979197318E-2</v>
      </c>
      <c r="I111" s="7">
        <f t="shared" si="13"/>
        <v>4.424429904663481E+17</v>
      </c>
      <c r="J111">
        <f>B111*_c1/(B111*_c1+'Input spectra'!Y111)</f>
        <v>0</v>
      </c>
      <c r="K111">
        <f>'Input spectra'!Y111/(B111*_c1+'Input spectra'!Y111)</f>
        <v>1</v>
      </c>
      <c r="L111" s="7">
        <f t="shared" si="19"/>
        <v>1.7184202453586215E+19</v>
      </c>
      <c r="N111" s="22">
        <f>(1-EXP(-_t*(C111*_c2+'Input spectra'!Y111)))</f>
        <v>2.3178514979197318E-2</v>
      </c>
      <c r="O111" s="7">
        <f t="shared" si="14"/>
        <v>3.9830429397600736E+17</v>
      </c>
      <c r="P111">
        <f>C111*_c2/(C111*_c2+'Input spectra'!Y111)</f>
        <v>0</v>
      </c>
      <c r="Q111">
        <f>'Input spectra'!Y111/(C111*_c2+'Input spectra'!Y111)</f>
        <v>1</v>
      </c>
      <c r="R111" s="7">
        <f t="shared" si="15"/>
        <v>1.5469883743896766E+19</v>
      </c>
      <c r="T111" s="22">
        <f>(1-EXP(-_t*(D111*_c3+'Input spectra'!Y111)))</f>
        <v>2.3178514979197318E-2</v>
      </c>
      <c r="U111" s="7">
        <f t="shared" si="16"/>
        <v>3.5856893208435226E+17</v>
      </c>
      <c r="V111">
        <f>D111*_c3/(D111*_c3+'Input spectra'!Y111)</f>
        <v>0</v>
      </c>
      <c r="W111">
        <f>'Input spectra'!Y111/(D111*_c3+'Input spectra'!Y111)</f>
        <v>1</v>
      </c>
      <c r="X111" s="7">
        <f t="shared" si="17"/>
        <v>1.4506862219339917E+19</v>
      </c>
      <c r="Y111" s="7"/>
    </row>
    <row r="112" spans="1:25" x14ac:dyDescent="0.25">
      <c r="A112">
        <v>830</v>
      </c>
      <c r="B112">
        <f>'Input spectra'!B112</f>
        <v>0</v>
      </c>
      <c r="C112">
        <f>'Input spectra'!D112</f>
        <v>0</v>
      </c>
      <c r="D112">
        <f>'Input spectra'!F112</f>
        <v>0</v>
      </c>
      <c r="E112" s="7">
        <f>'Input spectra'!I112</f>
        <v>1.911965E+19</v>
      </c>
      <c r="G112" s="7">
        <f t="shared" si="18"/>
        <v>1.8354864E+19</v>
      </c>
      <c r="H112" s="22">
        <f>(1-EXP(-_t*(B112*_c1+'Input spectra'!Y112)))</f>
        <v>2.3140598315157246E-2</v>
      </c>
      <c r="I112" s="7">
        <f t="shared" si="13"/>
        <v>4.2474253495334042E+17</v>
      </c>
      <c r="J112">
        <f>B112*_c1/(B112*_c1+'Input spectra'!Y112)</f>
        <v>0</v>
      </c>
      <c r="K112">
        <f>'Input spectra'!Y112/(B112*_c1+'Input spectra'!Y112)</f>
        <v>1</v>
      </c>
      <c r="L112" s="7">
        <f t="shared" si="19"/>
        <v>1.6524399942187E+19</v>
      </c>
      <c r="N112" s="22">
        <f>(1-EXP(-_t*(C112*_c2+'Input spectra'!Y112)))</f>
        <v>2.3140598315157246E-2</v>
      </c>
      <c r="O112" s="7">
        <f t="shared" si="14"/>
        <v>3.8238450146115699E+17</v>
      </c>
      <c r="P112">
        <f>C112*_c2/(C112*_c2+'Input spectra'!Y112)</f>
        <v>0</v>
      </c>
      <c r="Q112">
        <f>'Input spectra'!Y112/(C112*_c2+'Input spectra'!Y112)</f>
        <v>1</v>
      </c>
      <c r="R112" s="7">
        <f t="shared" si="15"/>
        <v>1.4876481430172934E+19</v>
      </c>
      <c r="T112" s="22">
        <f>(1-EXP(-_t*(D112*_c3+'Input spectra'!Y112)))</f>
        <v>2.3140598315157246E-2</v>
      </c>
      <c r="U112" s="7">
        <f t="shared" si="16"/>
        <v>3.4425068111852787E+17</v>
      </c>
      <c r="V112">
        <f>D112*_c3/(D112*_c3+'Input spectra'!Y112)</f>
        <v>0</v>
      </c>
      <c r="W112">
        <f>'Input spectra'!Y112/(D112*_c3+'Input spectra'!Y112)</f>
        <v>1</v>
      </c>
      <c r="X112" s="7">
        <f t="shared" si="17"/>
        <v>1.395094151909223E+19</v>
      </c>
      <c r="Y112" s="7"/>
    </row>
    <row r="113" spans="1:25" x14ac:dyDescent="0.25">
      <c r="A113">
        <v>835</v>
      </c>
      <c r="B113">
        <f>'Input spectra'!B113</f>
        <v>0</v>
      </c>
      <c r="C113">
        <f>'Input spectra'!D113</f>
        <v>0</v>
      </c>
      <c r="D113">
        <f>'Input spectra'!F113</f>
        <v>0</v>
      </c>
      <c r="E113" s="7">
        <f>'Input spectra'!I113</f>
        <v>2.07445E+19</v>
      </c>
      <c r="G113" s="7">
        <f t="shared" si="18"/>
        <v>1.991472E+19</v>
      </c>
      <c r="H113" s="22">
        <f>(1-EXP(-_t*(B113*_c1+'Input spectra'!Y113)))</f>
        <v>2.3047092278028813E-2</v>
      </c>
      <c r="I113" s="7">
        <f t="shared" si="13"/>
        <v>4.5897638953110598E+17</v>
      </c>
      <c r="J113">
        <f>B113*_c1/(B113*_c1+'Input spectra'!Y113)</f>
        <v>0</v>
      </c>
      <c r="K113">
        <f>'Input spectra'!Y113/(B113*_c1+'Input spectra'!Y113)</f>
        <v>1</v>
      </c>
      <c r="L113" s="7">
        <f t="shared" si="19"/>
        <v>1.7930413311408132E+19</v>
      </c>
      <c r="N113" s="22">
        <f>(1-EXP(-_t*(C113*_c2+'Input spectra'!Y113)))</f>
        <v>2.3047092278028813E-2</v>
      </c>
      <c r="O113" s="7">
        <f t="shared" si="14"/>
        <v>4.1324389017121939E+17</v>
      </c>
      <c r="P113">
        <f>C113*_c2/(C113*_c2+'Input spectra'!Y113)</f>
        <v>0</v>
      </c>
      <c r="Q113">
        <f>'Input spectra'!Y113/(C113*_c2+'Input spectra'!Y113)</f>
        <v>1</v>
      </c>
      <c r="R113" s="7">
        <f t="shared" si="15"/>
        <v>1.6143823338611937E+19</v>
      </c>
      <c r="T113" s="22">
        <f>(1-EXP(-_t*(D113*_c3+'Input spectra'!Y113)))</f>
        <v>2.3047092278028813E-2</v>
      </c>
      <c r="U113" s="7">
        <f t="shared" si="16"/>
        <v>3.7206818620518451E+17</v>
      </c>
      <c r="V113">
        <f>D113*_c3/(D113*_c3+'Input spectra'!Y113)</f>
        <v>0</v>
      </c>
      <c r="W113">
        <f>'Input spectra'!Y113/(D113*_c3+'Input spectra'!Y113)</f>
        <v>1</v>
      </c>
      <c r="X113" s="7">
        <f t="shared" si="17"/>
        <v>1.5140884946310482E+19</v>
      </c>
      <c r="Y113" s="7"/>
    </row>
    <row r="114" spans="1:25" x14ac:dyDescent="0.25">
      <c r="A114">
        <v>840</v>
      </c>
      <c r="B114">
        <f>'Input spectra'!B114</f>
        <v>0</v>
      </c>
      <c r="C114">
        <f>'Input spectra'!D114</f>
        <v>0</v>
      </c>
      <c r="D114">
        <f>'Input spectra'!F114</f>
        <v>0</v>
      </c>
      <c r="E114" s="7">
        <f>'Input spectra'!I114</f>
        <v>2.130985E+19</v>
      </c>
      <c r="G114" s="7">
        <f t="shared" si="18"/>
        <v>2.0457456E+19</v>
      </c>
      <c r="H114" s="22">
        <f>(1-EXP(-_t*(B114*_c1+'Input spectra'!Y114)))</f>
        <v>2.2953577290401483E-2</v>
      </c>
      <c r="I114" s="7">
        <f t="shared" si="13"/>
        <v>4.6957179746098758E+17</v>
      </c>
      <c r="J114">
        <f>B114*_c1/(B114*_c1+'Input spectra'!Y114)</f>
        <v>0</v>
      </c>
      <c r="K114">
        <f>'Input spectra'!Y114/(B114*_c1+'Input spectra'!Y114)</f>
        <v>1</v>
      </c>
      <c r="L114" s="7">
        <f t="shared" si="19"/>
        <v>1.8420834081059953E+19</v>
      </c>
      <c r="N114" s="22">
        <f>(1-EXP(-_t*(C114*_c2+'Input spectra'!Y114)))</f>
        <v>2.2953577290401483E-2</v>
      </c>
      <c r="O114" s="7">
        <f t="shared" si="14"/>
        <v>4.2282403883327142E+17</v>
      </c>
      <c r="P114">
        <f>C114*_c2/(C114*_c2+'Input spectra'!Y114)</f>
        <v>0</v>
      </c>
      <c r="Q114">
        <f>'Input spectra'!Y114/(C114*_c2+'Input spectra'!Y114)</f>
        <v>1</v>
      </c>
      <c r="R114" s="7">
        <f t="shared" si="15"/>
        <v>1.6586966054916108E+19</v>
      </c>
      <c r="T114" s="22">
        <f>(1-EXP(-_t*(D114*_c3+'Input spectra'!Y114)))</f>
        <v>2.2953577290401483E-2</v>
      </c>
      <c r="U114" s="7">
        <f t="shared" si="16"/>
        <v>3.8073020735478266E+17</v>
      </c>
      <c r="V114">
        <f>D114*_c3/(D114*_c3+'Input spectra'!Y114)</f>
        <v>0</v>
      </c>
      <c r="W114">
        <f>'Input spectra'!Y114/(D114*_c3+'Input spectra'!Y114)</f>
        <v>1</v>
      </c>
      <c r="X114" s="7">
        <f t="shared" si="17"/>
        <v>1.5557986413658874E+19</v>
      </c>
      <c r="Y114" s="7"/>
    </row>
    <row r="115" spans="1:25" x14ac:dyDescent="0.25">
      <c r="A115">
        <v>845</v>
      </c>
      <c r="B115">
        <f>'Input spectra'!B115</f>
        <v>0</v>
      </c>
      <c r="C115">
        <f>'Input spectra'!D115</f>
        <v>0</v>
      </c>
      <c r="D115">
        <f>'Input spectra'!F115</f>
        <v>0</v>
      </c>
      <c r="E115" s="7">
        <f>'Input spectra'!I115</f>
        <v>2.14234E+19</v>
      </c>
      <c r="G115" s="7">
        <f t="shared" si="18"/>
        <v>2.0566464E+19</v>
      </c>
      <c r="H115" s="22">
        <f>(1-EXP(-_t*(B115*_c1+'Input spectra'!Y115)))</f>
        <v>2.2860053351418608E-2</v>
      </c>
      <c r="I115" s="7">
        <f t="shared" si="13"/>
        <v>4.7015046429003014E+17</v>
      </c>
      <c r="J115">
        <f>B115*_c1/(B115*_c1+'Input spectra'!Y115)</f>
        <v>0</v>
      </c>
      <c r="K115">
        <f>'Input spectra'!Y115/(B115*_c1+'Input spectra'!Y115)</f>
        <v>1</v>
      </c>
      <c r="L115" s="7">
        <f t="shared" si="19"/>
        <v>1.8520762554510307E+19</v>
      </c>
      <c r="N115" s="22">
        <f>(1-EXP(-_t*(C115*_c2+'Input spectra'!Y115)))</f>
        <v>2.2860053351418608E-2</v>
      </c>
      <c r="O115" s="7">
        <f t="shared" si="14"/>
        <v>4.2338562010506163E+17</v>
      </c>
      <c r="P115">
        <f>C115*_c2/(C115*_c2+'Input spectra'!Y115)</f>
        <v>0</v>
      </c>
      <c r="Q115">
        <f>'Input spectra'!Y115/(C115*_c2+'Input spectra'!Y115)</f>
        <v>1</v>
      </c>
      <c r="R115" s="7">
        <f t="shared" si="15"/>
        <v>1.6678542582747871E+19</v>
      </c>
      <c r="T115" s="22">
        <f>(1-EXP(-_t*(D115*_c3+'Input spectra'!Y115)))</f>
        <v>2.2860053351418608E-2</v>
      </c>
      <c r="U115" s="7">
        <f t="shared" si="16"/>
        <v>3.8127237326552346E+17</v>
      </c>
      <c r="V115">
        <f>D115*_c3/(D115*_c3+'Input spectra'!Y115)</f>
        <v>0</v>
      </c>
      <c r="W115">
        <f>'Input spectra'!Y115/(D115*_c3+'Input spectra'!Y115)</f>
        <v>1</v>
      </c>
      <c r="X115" s="7">
        <f t="shared" si="17"/>
        <v>1.5645379401103055E+19</v>
      </c>
      <c r="Y115" s="7"/>
    </row>
    <row r="116" spans="1:25" x14ac:dyDescent="0.25">
      <c r="A116">
        <v>850</v>
      </c>
      <c r="B116">
        <f>'Input spectra'!B116</f>
        <v>0</v>
      </c>
      <c r="C116">
        <f>'Input spectra'!D116</f>
        <v>0</v>
      </c>
      <c r="D116">
        <f>'Input spectra'!F116</f>
        <v>0</v>
      </c>
      <c r="E116" s="7">
        <f>'Input spectra'!I116</f>
        <v>1.951355E+19</v>
      </c>
      <c r="G116" s="7">
        <f t="shared" si="18"/>
        <v>1.8733008E+19</v>
      </c>
      <c r="H116" s="22">
        <f>(1-EXP(-_t*(B116*_c1+'Input spectra'!Y116)))</f>
        <v>2.2766520460223205E-2</v>
      </c>
      <c r="I116" s="7">
        <f t="shared" si="13"/>
        <v>4.2648540991352499E+17</v>
      </c>
      <c r="J116">
        <f>B116*_c1/(B116*_c1+'Input spectra'!Y116)</f>
        <v>0</v>
      </c>
      <c r="K116">
        <f>'Input spectra'!Y116/(B116*_c1+'Input spectra'!Y116)</f>
        <v>1</v>
      </c>
      <c r="L116" s="7">
        <f t="shared" si="19"/>
        <v>1.6871291219023694E+19</v>
      </c>
      <c r="N116" s="22">
        <f>(1-EXP(-_t*(C116*_c2+'Input spectra'!Y116)))</f>
        <v>2.2766520460223205E-2</v>
      </c>
      <c r="O116" s="7">
        <f t="shared" si="14"/>
        <v>3.8410059672828704E+17</v>
      </c>
      <c r="P116">
        <f>C116*_c2/(C116*_c2+'Input spectra'!Y116)</f>
        <v>0</v>
      </c>
      <c r="Q116">
        <f>'Input spectra'!Y116/(C116*_c2+'Input spectra'!Y116)</f>
        <v>1</v>
      </c>
      <c r="R116" s="7">
        <f t="shared" si="15"/>
        <v>1.5194594877507447E+19</v>
      </c>
      <c r="T116" s="22">
        <f>(1-EXP(-_t*(D116*_c3+'Input spectra'!Y116)))</f>
        <v>2.2766520460223205E-2</v>
      </c>
      <c r="U116" s="7">
        <f t="shared" si="16"/>
        <v>3.45928055163576E+17</v>
      </c>
      <c r="V116">
        <f>D116*_c3/(D116*_c3+'Input spectra'!Y116)</f>
        <v>0</v>
      </c>
      <c r="W116">
        <f>'Input spectra'!Y116/(D116*_c3+'Input spectra'!Y116)</f>
        <v>1</v>
      </c>
      <c r="X116" s="7">
        <f t="shared" si="17"/>
        <v>1.4254720149450115E+19</v>
      </c>
      <c r="Y116" s="7"/>
    </row>
    <row r="117" spans="1:25" x14ac:dyDescent="0.25">
      <c r="A117">
        <v>855</v>
      </c>
      <c r="B117">
        <f>'Input spectra'!B117</f>
        <v>0</v>
      </c>
      <c r="C117">
        <f>'Input spectra'!D117</f>
        <v>0</v>
      </c>
      <c r="D117">
        <f>'Input spectra'!F117</f>
        <v>0</v>
      </c>
      <c r="E117" s="7">
        <f>'Input spectra'!I117</f>
        <v>1.95692E+19</v>
      </c>
      <c r="G117" s="7">
        <f t="shared" si="18"/>
        <v>1.8786432E+19</v>
      </c>
      <c r="H117" s="22">
        <f>(1-EXP(-_t*(B117*_c1+'Input spectra'!Y117)))</f>
        <v>2.2672978615958406E-2</v>
      </c>
      <c r="I117" s="7">
        <f t="shared" si="13"/>
        <v>4.2594437100615667E+17</v>
      </c>
      <c r="J117">
        <f>B117*_c1/(B117*_c1+'Input spectra'!Y117)</f>
        <v>0</v>
      </c>
      <c r="K117">
        <f>'Input spectra'!Y117/(B117*_c1+'Input spectra'!Y117)</f>
        <v>1</v>
      </c>
      <c r="L117" s="7">
        <f t="shared" si="19"/>
        <v>1.6921025398880725E+19</v>
      </c>
      <c r="N117" s="22">
        <f>(1-EXP(-_t*(C117*_c2+'Input spectra'!Y117)))</f>
        <v>2.2672978615958406E-2</v>
      </c>
      <c r="O117" s="7">
        <f t="shared" si="14"/>
        <v>3.8365004702891174E+17</v>
      </c>
      <c r="P117">
        <f>C117*_c2/(C117*_c2+'Input spectra'!Y117)</f>
        <v>0</v>
      </c>
      <c r="Q117">
        <f>'Input spectra'!Y117/(C117*_c2+'Input spectra'!Y117)</f>
        <v>1</v>
      </c>
      <c r="R117" s="7">
        <f t="shared" si="15"/>
        <v>1.5240845124266629E+19</v>
      </c>
      <c r="T117" s="22">
        <f>(1-EXP(-_t*(D117*_c3+'Input spectra'!Y117)))</f>
        <v>2.2672978615958406E-2</v>
      </c>
      <c r="U117" s="7">
        <f t="shared" si="16"/>
        <v>3.4555535559163123E+17</v>
      </c>
      <c r="V117">
        <f>D117*_c3/(D117*_c3+'Input spectra'!Y117)</f>
        <v>0</v>
      </c>
      <c r="W117">
        <f>'Input spectra'!Y117/(D117*_c3+'Input spectra'!Y117)</f>
        <v>1</v>
      </c>
      <c r="X117" s="7">
        <f t="shared" si="17"/>
        <v>1.4299478177927997E+19</v>
      </c>
      <c r="Y117" s="7"/>
    </row>
    <row r="118" spans="1:25" x14ac:dyDescent="0.25">
      <c r="A118">
        <v>860</v>
      </c>
      <c r="B118">
        <f>'Input spectra'!B118</f>
        <v>0</v>
      </c>
      <c r="C118">
        <f>'Input spectra'!D118</f>
        <v>0</v>
      </c>
      <c r="D118">
        <f>'Input spectra'!F118</f>
        <v>0</v>
      </c>
      <c r="E118" s="7">
        <f>'Input spectra'!I118</f>
        <v>2.131695E+19</v>
      </c>
      <c r="G118" s="7">
        <f t="shared" si="18"/>
        <v>2.0464272E+19</v>
      </c>
      <c r="H118" s="22">
        <f>(1-EXP(-_t*(B118*_c1+'Input spectra'!Y118)))</f>
        <v>2.2579427817767228E-2</v>
      </c>
      <c r="I118" s="7">
        <f t="shared" si="13"/>
        <v>4.6207155246715501E+17</v>
      </c>
      <c r="J118">
        <f>B118*_c1/(B118*_c1+'Input spectra'!Y118)</f>
        <v>0</v>
      </c>
      <c r="K118">
        <f>'Input spectra'!Y118/(B118*_c1+'Input spectra'!Y118)</f>
        <v>1</v>
      </c>
      <c r="L118" s="7">
        <f t="shared" si="19"/>
        <v>1.8434027932446267E+19</v>
      </c>
      <c r="N118" s="22">
        <f>(1-EXP(-_t*(C118*_c2+'Input spectra'!Y118)))</f>
        <v>2.2579427817767228E-2</v>
      </c>
      <c r="O118" s="7">
        <f t="shared" si="14"/>
        <v>4.1622980309137536E+17</v>
      </c>
      <c r="P118">
        <f>C118*_c2/(C118*_c2+'Input spectra'!Y118)</f>
        <v>0</v>
      </c>
      <c r="Q118">
        <f>'Input spectra'!Y118/(C118*_c2+'Input spectra'!Y118)</f>
        <v>1</v>
      </c>
      <c r="R118" s="7">
        <f t="shared" si="15"/>
        <v>1.6605202756013466E+19</v>
      </c>
      <c r="T118" s="22">
        <f>(1-EXP(-_t*(D118*_c3+'Input spectra'!Y118)))</f>
        <v>2.2579427817767228E-2</v>
      </c>
      <c r="U118" s="7">
        <f t="shared" si="16"/>
        <v>3.7493597702879546E+17</v>
      </c>
      <c r="V118">
        <f>D118*_c3/(D118*_c3+'Input spectra'!Y118)</f>
        <v>0</v>
      </c>
      <c r="W118">
        <f>'Input spectra'!Y118/(D118*_c3+'Input spectra'!Y118)</f>
        <v>1</v>
      </c>
      <c r="X118" s="7">
        <f t="shared" si="17"/>
        <v>1.5581056107825281E+19</v>
      </c>
      <c r="Y118" s="7"/>
    </row>
    <row r="119" spans="1:25" x14ac:dyDescent="0.25">
      <c r="A119">
        <v>865</v>
      </c>
      <c r="B119">
        <f>'Input spectra'!B119</f>
        <v>0</v>
      </c>
      <c r="C119">
        <f>'Input spectra'!D119</f>
        <v>0</v>
      </c>
      <c r="D119">
        <f>'Input spectra'!F119</f>
        <v>0</v>
      </c>
      <c r="E119" s="7">
        <f>'Input spectra'!I119</f>
        <v>2.06249E+19</v>
      </c>
      <c r="G119" s="7">
        <f t="shared" si="18"/>
        <v>1.9799904E+19</v>
      </c>
      <c r="H119" s="22">
        <f>(1-EXP(-_t*(B119*_c1+'Input spectra'!Y119)))</f>
        <v>2.2524105257856752E-2</v>
      </c>
      <c r="I119" s="7">
        <f t="shared" si="13"/>
        <v>4.4597512179145894E+17</v>
      </c>
      <c r="J119">
        <f>B119*_c1/(B119*_c1+'Input spectra'!Y119)</f>
        <v>0</v>
      </c>
      <c r="K119">
        <f>'Input spectra'!Y119/(B119*_c1+'Input spectra'!Y119)</f>
        <v>1</v>
      </c>
      <c r="L119" s="7">
        <f t="shared" si="19"/>
        <v>1.7836580854156993E+19</v>
      </c>
      <c r="N119" s="22">
        <f>(1-EXP(-_t*(C119*_c2+'Input spectra'!Y119)))</f>
        <v>2.2524105257856752E-2</v>
      </c>
      <c r="O119" s="7">
        <f t="shared" si="14"/>
        <v>4.0175302459930458E+17</v>
      </c>
      <c r="P119">
        <f>C119*_c2/(C119*_c2+'Input spectra'!Y119)</f>
        <v>0</v>
      </c>
      <c r="Q119">
        <f>'Input spectra'!Y119/(C119*_c2+'Input spectra'!Y119)</f>
        <v>1</v>
      </c>
      <c r="R119" s="7">
        <f t="shared" si="15"/>
        <v>1.6067937327720364E+19</v>
      </c>
      <c r="T119" s="22">
        <f>(1-EXP(-_t*(D119*_c3+'Input spectra'!Y119)))</f>
        <v>2.2524105257856752E-2</v>
      </c>
      <c r="U119" s="7">
        <f t="shared" si="16"/>
        <v>3.6191591164621901E+17</v>
      </c>
      <c r="V119">
        <f>D119*_c3/(D119*_c3+'Input spectra'!Y119)</f>
        <v>0</v>
      </c>
      <c r="W119">
        <f>'Input spectra'!Y119/(D119*_c3+'Input spectra'!Y119)</f>
        <v>1</v>
      </c>
      <c r="X119" s="7">
        <f t="shared" si="17"/>
        <v>1.507778055943118E+19</v>
      </c>
      <c r="Y119" s="7"/>
    </row>
    <row r="120" spans="1:25" x14ac:dyDescent="0.25">
      <c r="A120">
        <v>870</v>
      </c>
      <c r="B120">
        <f>'Input spectra'!B120</f>
        <v>0</v>
      </c>
      <c r="C120">
        <f>'Input spectra'!D120</f>
        <v>0</v>
      </c>
      <c r="D120">
        <f>'Input spectra'!F120</f>
        <v>0</v>
      </c>
      <c r="E120" s="7">
        <f>'Input spectra'!I120</f>
        <v>2.103135E+19</v>
      </c>
      <c r="G120" s="7">
        <f t="shared" si="18"/>
        <v>2.0190096E+19</v>
      </c>
      <c r="H120" s="22">
        <f>(1-EXP(-_t*(B120*_c1+'Input spectra'!Y120)))</f>
        <v>2.2526059816779909E-2</v>
      </c>
      <c r="I120" s="7">
        <f t="shared" si="13"/>
        <v>4.5480331020252877E+17</v>
      </c>
      <c r="J120">
        <f>B120*_c1/(B120*_c1+'Input spectra'!Y120)</f>
        <v>0</v>
      </c>
      <c r="K120">
        <f>'Input spectra'!Y120/(B120*_c1+'Input spectra'!Y120)</f>
        <v>1</v>
      </c>
      <c r="L120" s="7">
        <f t="shared" si="19"/>
        <v>1.8188045742917347E+19</v>
      </c>
      <c r="N120" s="22">
        <f>(1-EXP(-_t*(C120*_c2+'Input spectra'!Y120)))</f>
        <v>2.2526059816779909E-2</v>
      </c>
      <c r="O120" s="7">
        <f t="shared" si="14"/>
        <v>4.0970500635528531E+17</v>
      </c>
      <c r="P120">
        <f>C120*_c2/(C120*_c2+'Input spectra'!Y120)</f>
        <v>0</v>
      </c>
      <c r="Q120">
        <f>'Input spectra'!Y120/(C120*_c2+'Input spectra'!Y120)</f>
        <v>1</v>
      </c>
      <c r="R120" s="7">
        <f t="shared" si="15"/>
        <v>1.6384518822815594E+19</v>
      </c>
      <c r="T120" s="22">
        <f>(1-EXP(-_t*(D120*_c3+'Input spectra'!Y120)))</f>
        <v>2.2526059816779909E-2</v>
      </c>
      <c r="U120" s="7">
        <f t="shared" si="16"/>
        <v>3.6907865107190042E+17</v>
      </c>
      <c r="V120">
        <f>D120*_c3/(D120*_c3+'Input spectra'!Y120)</f>
        <v>0</v>
      </c>
      <c r="W120">
        <f>'Input spectra'!Y120/(D120*_c3+'Input spectra'!Y120)</f>
        <v>1</v>
      </c>
      <c r="X120" s="7">
        <f t="shared" si="17"/>
        <v>1.5374822564873947E+19</v>
      </c>
      <c r="Y120" s="7"/>
    </row>
    <row r="121" spans="1:25" x14ac:dyDescent="0.25">
      <c r="A121">
        <v>875</v>
      </c>
      <c r="B121">
        <f>'Input spectra'!B121</f>
        <v>0</v>
      </c>
      <c r="C121">
        <f>'Input spectra'!D121</f>
        <v>0</v>
      </c>
      <c r="D121">
        <f>'Input spectra'!F121</f>
        <v>0</v>
      </c>
      <c r="E121" s="7">
        <f>'Input spectra'!I121</f>
        <v>2.04479E+19</v>
      </c>
      <c r="G121" s="7">
        <f t="shared" si="18"/>
        <v>1.9629984E+19</v>
      </c>
      <c r="H121" s="22">
        <f>(1-EXP(-_t*(B121*_c1+'Input spectra'!Y121)))</f>
        <v>2.2528014371794747E-2</v>
      </c>
      <c r="I121" s="7">
        <f t="shared" si="13"/>
        <v>4.4222456167010093E+17</v>
      </c>
      <c r="J121">
        <f>B121*_c1/(B121*_c1+'Input spectra'!Y121)</f>
        <v>0</v>
      </c>
      <c r="K121">
        <f>'Input spectra'!Y121/(B121*_c1+'Input spectra'!Y121)</f>
        <v>1</v>
      </c>
      <c r="L121" s="7">
        <f t="shared" si="19"/>
        <v>1.7683439098364836E+19</v>
      </c>
      <c r="N121" s="22">
        <f>(1-EXP(-_t*(C121*_c2+'Input spectra'!Y121)))</f>
        <v>2.2528014371794747E-2</v>
      </c>
      <c r="O121" s="7">
        <f t="shared" si="14"/>
        <v>3.9837277015072019E+17</v>
      </c>
      <c r="P121">
        <f>C121*_c2/(C121*_c2+'Input spectra'!Y121)</f>
        <v>0</v>
      </c>
      <c r="Q121">
        <f>'Input spectra'!Y121/(C121*_c2+'Input spectra'!Y121)</f>
        <v>1</v>
      </c>
      <c r="R121" s="7">
        <f t="shared" si="15"/>
        <v>1.5929917128082129E+19</v>
      </c>
      <c r="T121" s="22">
        <f>(1-EXP(-_t*(D121*_c3+'Input spectra'!Y121)))</f>
        <v>2.2528014371794747E-2</v>
      </c>
      <c r="U121" s="7">
        <f t="shared" si="16"/>
        <v>3.588694020029335E+17</v>
      </c>
      <c r="V121">
        <f>D121*_c3/(D121*_c3+'Input spectra'!Y121)</f>
        <v>0</v>
      </c>
      <c r="W121">
        <f>'Input spectra'!Y121/(D121*_c3+'Input spectra'!Y121)</f>
        <v>1</v>
      </c>
      <c r="X121" s="7">
        <f t="shared" si="17"/>
        <v>1.4948205817036026E+19</v>
      </c>
      <c r="Y121" s="7"/>
    </row>
    <row r="122" spans="1:25" x14ac:dyDescent="0.25">
      <c r="A122">
        <v>880</v>
      </c>
      <c r="B122">
        <f>'Input spectra'!B122</f>
        <v>0</v>
      </c>
      <c r="C122">
        <f>'Input spectra'!D122</f>
        <v>0</v>
      </c>
      <c r="D122">
        <f>'Input spectra'!F122</f>
        <v>0</v>
      </c>
      <c r="E122" s="7">
        <f>'Input spectra'!I122</f>
        <v>2.064775E+19</v>
      </c>
      <c r="G122" s="7">
        <f t="shared" si="18"/>
        <v>1.982184E+19</v>
      </c>
      <c r="H122" s="22">
        <f>(1-EXP(-_t*(B122*_c1+'Input spectra'!Y122)))</f>
        <v>2.2529968922901156E-2</v>
      </c>
      <c r="I122" s="7">
        <f t="shared" si="13"/>
        <v>4.4658543919471904E+17</v>
      </c>
      <c r="J122">
        <f>B122*_c1/(B122*_c1+'Input spectra'!Y122)</f>
        <v>0</v>
      </c>
      <c r="K122">
        <f>'Input spectra'!Y122/(B122*_c1+'Input spectra'!Y122)</f>
        <v>1</v>
      </c>
      <c r="L122" s="7">
        <f t="shared" si="19"/>
        <v>1.7856234603238148E+19</v>
      </c>
      <c r="N122" s="22">
        <f>(1-EXP(-_t*(C122*_c2+'Input spectra'!Y122)))</f>
        <v>2.2529968922901156E-2</v>
      </c>
      <c r="O122" s="7">
        <f t="shared" si="14"/>
        <v>4.0230041069098771E+17</v>
      </c>
      <c r="P122">
        <f>C122*_c2/(C122*_c2+'Input spectra'!Y122)</f>
        <v>0</v>
      </c>
      <c r="Q122">
        <f>'Input spectra'!Y122/(C122*_c2+'Input spectra'!Y122)</f>
        <v>1</v>
      </c>
      <c r="R122" s="7">
        <f t="shared" si="15"/>
        <v>1.6085545751851461E+19</v>
      </c>
      <c r="T122" s="22">
        <f>(1-EXP(-_t*(D122*_c3+'Input spectra'!Y122)))</f>
        <v>2.2529968922901156E-2</v>
      </c>
      <c r="U122" s="7">
        <f t="shared" si="16"/>
        <v>3.6240684589711814E+17</v>
      </c>
      <c r="V122">
        <f>D122*_c3/(D122*_c3+'Input spectra'!Y122)</f>
        <v>0</v>
      </c>
      <c r="W122">
        <f>'Input spectra'!Y122/(D122*_c3+'Input spectra'!Y122)</f>
        <v>1</v>
      </c>
      <c r="X122" s="7">
        <f t="shared" si="17"/>
        <v>1.5094213349716169E+19</v>
      </c>
      <c r="Y122" s="7"/>
    </row>
    <row r="123" spans="1:25" x14ac:dyDescent="0.25">
      <c r="A123">
        <v>885</v>
      </c>
      <c r="B123">
        <f>'Input spectra'!B123</f>
        <v>0</v>
      </c>
      <c r="C123">
        <f>'Input spectra'!D123</f>
        <v>0</v>
      </c>
      <c r="D123">
        <f>'Input spectra'!F123</f>
        <v>0</v>
      </c>
      <c r="E123" s="7">
        <f>'Input spectra'!I123</f>
        <v>2.083465E+19</v>
      </c>
      <c r="G123" s="7">
        <f t="shared" si="18"/>
        <v>2.0001264E+19</v>
      </c>
      <c r="H123" s="22">
        <f>(1-EXP(-_t*(B123*_c1+'Input spectra'!Y123)))</f>
        <v>2.2531923470099358E-2</v>
      </c>
      <c r="I123" s="7">
        <f t="shared" si="13"/>
        <v>4.5066694975325338E+17</v>
      </c>
      <c r="J123">
        <f>B123*_c1/(B123*_c1+'Input spectra'!Y123)</f>
        <v>0</v>
      </c>
      <c r="K123">
        <f>'Input spectra'!Y123/(B123*_c1+'Input spectra'!Y123)</f>
        <v>1</v>
      </c>
      <c r="L123" s="7">
        <f t="shared" si="19"/>
        <v>1.80178302415074E+19</v>
      </c>
      <c r="N123" s="22">
        <f>(1-EXP(-_t*(C123*_c2+'Input spectra'!Y123)))</f>
        <v>2.2531923470099358E-2</v>
      </c>
      <c r="O123" s="7">
        <f t="shared" si="14"/>
        <v>4.0597637209888653E+17</v>
      </c>
      <c r="P123">
        <f>C123*_c2/(C123*_c2+'Input spectra'!Y123)</f>
        <v>0</v>
      </c>
      <c r="Q123">
        <f>'Input spectra'!Y123/(C123*_c2+'Input spectra'!Y123)</f>
        <v>1</v>
      </c>
      <c r="R123" s="7">
        <f t="shared" si="15"/>
        <v>1.6231084526046886E+19</v>
      </c>
      <c r="T123" s="22">
        <f>(1-EXP(-_t*(D123*_c3+'Input spectra'!Y123)))</f>
        <v>2.2531923470099358E-2</v>
      </c>
      <c r="U123" s="7">
        <f t="shared" si="16"/>
        <v>3.657175543776023E+17</v>
      </c>
      <c r="V123">
        <f>D123*_c3/(D123*_c3+'Input spectra'!Y123)</f>
        <v>0</v>
      </c>
      <c r="W123">
        <f>'Input spectra'!Y123/(D123*_c3+'Input spectra'!Y123)</f>
        <v>1</v>
      </c>
      <c r="X123" s="7">
        <f t="shared" si="17"/>
        <v>1.5230752292802511E+19</v>
      </c>
      <c r="Y123" s="7"/>
    </row>
    <row r="124" spans="1:25" x14ac:dyDescent="0.25">
      <c r="A124">
        <v>890</v>
      </c>
      <c r="B124">
        <f>'Input spectra'!B124</f>
        <v>0</v>
      </c>
      <c r="C124">
        <f>'Input spectra'!D124</f>
        <v>0</v>
      </c>
      <c r="D124">
        <f>'Input spectra'!F124</f>
        <v>0</v>
      </c>
      <c r="E124" s="7">
        <f>'Input spectra'!I124</f>
        <v>2.06557E+19</v>
      </c>
      <c r="G124" s="7">
        <f t="shared" si="18"/>
        <v>1.9829472E+19</v>
      </c>
      <c r="H124" s="22">
        <f>(1-EXP(-_t*(B124*_c1+'Input spectra'!Y124)))</f>
        <v>2.2533878013389241E-2</v>
      </c>
      <c r="I124" s="7">
        <f t="shared" si="13"/>
        <v>4.4683490311791757E+17</v>
      </c>
      <c r="J124">
        <f>B124*_c1/(B124*_c1+'Input spectra'!Y124)</f>
        <v>0</v>
      </c>
      <c r="K124">
        <f>'Input spectra'!Y124/(B124*_c1+'Input spectra'!Y124)</f>
        <v>1</v>
      </c>
      <c r="L124" s="7">
        <f t="shared" si="19"/>
        <v>1.7863038348486527E+19</v>
      </c>
      <c r="N124" s="22">
        <f>(1-EXP(-_t*(C124*_c2+'Input spectra'!Y124)))</f>
        <v>2.2533878013389241E-2</v>
      </c>
      <c r="O124" s="7">
        <f t="shared" si="14"/>
        <v>4.0252352709328941E+17</v>
      </c>
      <c r="P124">
        <f>C124*_c2/(C124*_c2+'Input spectra'!Y124)</f>
        <v>0</v>
      </c>
      <c r="Q124">
        <f>'Input spectra'!Y124/(C124*_c2+'Input spectra'!Y124)</f>
        <v>1</v>
      </c>
      <c r="R124" s="7">
        <f t="shared" si="15"/>
        <v>1.6091610459396008E+19</v>
      </c>
      <c r="T124" s="22">
        <f>(1-EXP(-_t*(D124*_c3+'Input spectra'!Y124)))</f>
        <v>2.2533878013389241E-2</v>
      </c>
      <c r="U124" s="7">
        <f t="shared" si="16"/>
        <v>3.6260638713100806E+17</v>
      </c>
      <c r="V124">
        <f>D124*_c3/(D124*_c3+'Input spectra'!Y124)</f>
        <v>0</v>
      </c>
      <c r="W124">
        <f>'Input spectra'!Y124/(D124*_c3+'Input spectra'!Y124)</f>
        <v>1</v>
      </c>
      <c r="X124" s="7">
        <f t="shared" si="17"/>
        <v>1.5099843909374398E+19</v>
      </c>
      <c r="Y124" s="7"/>
    </row>
    <row r="125" spans="1:25" x14ac:dyDescent="0.25">
      <c r="A125">
        <v>895</v>
      </c>
      <c r="B125">
        <f>'Input spectra'!B125</f>
        <v>0</v>
      </c>
      <c r="C125">
        <f>'Input spectra'!D125</f>
        <v>0</v>
      </c>
      <c r="D125">
        <f>'Input spectra'!F125</f>
        <v>0</v>
      </c>
      <c r="E125" s="7">
        <f>'Input spectra'!I125</f>
        <v>1.822205E+19</v>
      </c>
      <c r="G125" s="7">
        <f t="shared" si="18"/>
        <v>1.7493168E+19</v>
      </c>
      <c r="H125" s="22">
        <f>(1-EXP(-_t*(B125*_c1+'Input spectra'!Y125)))</f>
        <v>2.2535832552770696E-2</v>
      </c>
      <c r="I125" s="7">
        <f t="shared" si="13"/>
        <v>3.9422310486548666E+17</v>
      </c>
      <c r="J125">
        <f>B125*_c1/(B125*_c1+'Input spectra'!Y125)</f>
        <v>0</v>
      </c>
      <c r="K125">
        <f>'Input spectra'!Y125/(B125*_c1+'Input spectra'!Y125)</f>
        <v>1</v>
      </c>
      <c r="L125" s="7">
        <f t="shared" si="19"/>
        <v>1.5758387615355967E+19</v>
      </c>
      <c r="N125" s="22">
        <f>(1-EXP(-_t*(C125*_c2+'Input spectra'!Y125)))</f>
        <v>2.2535832552770696E-2</v>
      </c>
      <c r="O125" s="7">
        <f t="shared" si="14"/>
        <v>3.5512838460131757E+17</v>
      </c>
      <c r="P125">
        <f>C125*_c2/(C125*_c2+'Input spectra'!Y125)</f>
        <v>0</v>
      </c>
      <c r="Q125">
        <f>'Input spectra'!Y125/(C125*_c2+'Input spectra'!Y125)</f>
        <v>1</v>
      </c>
      <c r="R125" s="7">
        <f t="shared" si="15"/>
        <v>1.4195643707063484E+19</v>
      </c>
      <c r="T125" s="22">
        <f>(1-EXP(-_t*(D125*_c3+'Input spectra'!Y125)))</f>
        <v>2.2535832552770696E-2</v>
      </c>
      <c r="U125" s="7">
        <f t="shared" si="16"/>
        <v>3.1991064956117574E+17</v>
      </c>
      <c r="V125">
        <f>D125*_c3/(D125*_c3+'Input spectra'!Y125)</f>
        <v>0</v>
      </c>
      <c r="W125">
        <f>'Input spectra'!Y125/(D125*_c3+'Input spectra'!Y125)</f>
        <v>1</v>
      </c>
      <c r="X125" s="7">
        <f t="shared" si="17"/>
        <v>1.3320703735202216E+19</v>
      </c>
      <c r="Y125" s="7"/>
    </row>
    <row r="126" spans="1:25" x14ac:dyDescent="0.25">
      <c r="A126">
        <v>900</v>
      </c>
      <c r="B126">
        <f>'Input spectra'!B126</f>
        <v>0</v>
      </c>
      <c r="C126">
        <f>'Input spectra'!D126</f>
        <v>0</v>
      </c>
      <c r="D126">
        <f>'Input spectra'!F126</f>
        <v>0</v>
      </c>
      <c r="E126" s="7">
        <f>'Input spectra'!I126</f>
        <v>1.58052E+19</v>
      </c>
      <c r="G126" s="7">
        <f t="shared" si="18"/>
        <v>1.5172992E+19</v>
      </c>
      <c r="H126" s="22">
        <f>(1-EXP(-_t*(B126*_c1+'Input spectra'!Y126)))</f>
        <v>2.2537787088244055E-2</v>
      </c>
      <c r="I126" s="7">
        <f t="shared" si="13"/>
        <v>3.4196566318763034E+17</v>
      </c>
      <c r="J126">
        <f>B126*_c1/(B126*_c1+'Input spectra'!Y126)</f>
        <v>0</v>
      </c>
      <c r="K126">
        <f>'Input spectra'!Y126/(B126*_c1+'Input spectra'!Y126)</f>
        <v>1</v>
      </c>
      <c r="L126" s="7">
        <f t="shared" si="19"/>
        <v>1.3668273872006279E+19</v>
      </c>
      <c r="N126" s="22">
        <f>(1-EXP(-_t*(C126*_c2+'Input spectra'!Y126)))</f>
        <v>2.2537787088244055E-2</v>
      </c>
      <c r="O126" s="7">
        <f t="shared" si="14"/>
        <v>3.0805264639108666E+17</v>
      </c>
      <c r="P126">
        <f>C126*_c2/(C126*_c2+'Input spectra'!Y126)</f>
        <v>0</v>
      </c>
      <c r="Q126">
        <f>'Input spectra'!Y126/(C126*_c2+'Input spectra'!Y126)</f>
        <v>1</v>
      </c>
      <c r="R126" s="7">
        <f t="shared" si="15"/>
        <v>1.231277988152696E+19</v>
      </c>
      <c r="T126" s="22">
        <f>(1-EXP(-_t*(D126*_c3+'Input spectra'!Y126)))</f>
        <v>2.2537787088244055E-2</v>
      </c>
      <c r="U126" s="7">
        <f t="shared" si="16"/>
        <v>2.7750281143426947E+17</v>
      </c>
      <c r="V126">
        <f>D126*_c3/(D126*_c3+'Input spectra'!Y126)</f>
        <v>0</v>
      </c>
      <c r="W126">
        <f>'Input spectra'!Y126/(D126*_c3+'Input spectra'!Y126)</f>
        <v>1</v>
      </c>
      <c r="X126" s="7">
        <f t="shared" si="17"/>
        <v>1.1553865987288984E+19</v>
      </c>
      <c r="Y126" s="7"/>
    </row>
    <row r="127" spans="1:25" x14ac:dyDescent="0.25">
      <c r="A127">
        <v>905</v>
      </c>
      <c r="B127">
        <f>'Input spectra'!B127</f>
        <v>0</v>
      </c>
      <c r="C127">
        <f>'Input spectra'!D127</f>
        <v>0</v>
      </c>
      <c r="D127">
        <f>'Input spectra'!F127</f>
        <v>0</v>
      </c>
      <c r="E127" s="7">
        <f>'Input spectra'!I127</f>
        <v>1.851105E+19</v>
      </c>
      <c r="G127" s="7">
        <f t="shared" si="18"/>
        <v>1.7770608E+19</v>
      </c>
      <c r="H127" s="22">
        <f>(1-EXP(-_t*(B127*_c1+'Input spectra'!Y127)))</f>
        <v>2.2539741619808984E-2</v>
      </c>
      <c r="I127" s="7">
        <f t="shared" si="13"/>
        <v>4.0054491274691046E+17</v>
      </c>
      <c r="J127">
        <f>B127*_c1/(B127*_c1+'Input spectra'!Y127)</f>
        <v>0</v>
      </c>
      <c r="K127">
        <f>'Input spectra'!Y127/(B127*_c1+'Input spectra'!Y127)</f>
        <v>1</v>
      </c>
      <c r="L127" s="7">
        <f t="shared" si="19"/>
        <v>1.6008250141212447E+19</v>
      </c>
      <c r="N127" s="22">
        <f>(1-EXP(-_t*(C127*_c2+'Input spectra'!Y127)))</f>
        <v>2.2539741619808984E-2</v>
      </c>
      <c r="O127" s="7">
        <f t="shared" si="14"/>
        <v>3.6082182196819923E+17</v>
      </c>
      <c r="P127">
        <f>C127*_c2/(C127*_c2+'Input spectra'!Y127)</f>
        <v>0</v>
      </c>
      <c r="Q127">
        <f>'Input spectra'!Y127/(C127*_c2+'Input spectra'!Y127)</f>
        <v>1</v>
      </c>
      <c r="R127" s="7">
        <f t="shared" si="15"/>
        <v>1.4420669939015498E+19</v>
      </c>
      <c r="T127" s="22">
        <f>(1-EXP(-_t*(D127*_c3+'Input spectra'!Y127)))</f>
        <v>2.2539741619808984E-2</v>
      </c>
      <c r="U127" s="7">
        <f t="shared" si="16"/>
        <v>3.250381744099559E+17</v>
      </c>
      <c r="V127">
        <f>D127*_c3/(D127*_c3+'Input spectra'!Y127)</f>
        <v>0</v>
      </c>
      <c r="W127">
        <f>'Input spectra'!Y127/(D127*_c3+'Input spectra'!Y127)</f>
        <v>1</v>
      </c>
      <c r="X127" s="7">
        <f t="shared" si="17"/>
        <v>1.3531806494021321E+19</v>
      </c>
      <c r="Y127" s="7"/>
    </row>
    <row r="128" spans="1:25" x14ac:dyDescent="0.25">
      <c r="A128">
        <v>910</v>
      </c>
      <c r="B128">
        <f>'Input spectra'!B128</f>
        <v>0</v>
      </c>
      <c r="C128">
        <f>'Input spectra'!D128</f>
        <v>0</v>
      </c>
      <c r="D128">
        <f>'Input spectra'!F128</f>
        <v>0</v>
      </c>
      <c r="E128" s="7">
        <f>'Input spectra'!I128</f>
        <v>1.461025E+19</v>
      </c>
      <c r="G128" s="7">
        <f t="shared" si="18"/>
        <v>1.402584E+19</v>
      </c>
      <c r="H128" s="22">
        <f>(1-EXP(-_t*(B128*_c1+'Input spectra'!Y128)))</f>
        <v>2.2530708664250443E-2</v>
      </c>
      <c r="I128" s="7">
        <f t="shared" si="13"/>
        <v>3.160121148113904E+17</v>
      </c>
      <c r="J128">
        <f>B128*_c1/(B128*_c1+'Input spectra'!Y128)</f>
        <v>0</v>
      </c>
      <c r="K128">
        <f>'Input spectra'!Y128/(B128*_c1+'Input spectra'!Y128)</f>
        <v>1</v>
      </c>
      <c r="L128" s="7">
        <f t="shared" si="19"/>
        <v>1.2634977378989822E+19</v>
      </c>
      <c r="N128" s="22">
        <f>(1-EXP(-_t*(C128*_c2+'Input spectra'!Y128)))</f>
        <v>2.2530708664250443E-2</v>
      </c>
      <c r="O128" s="7">
        <f t="shared" si="14"/>
        <v>2.8467499430541434E+17</v>
      </c>
      <c r="P128">
        <f>C128*_c2/(C128*_c2+'Input spectra'!Y128)</f>
        <v>0</v>
      </c>
      <c r="Q128">
        <f>'Input spectra'!Y128/(C128*_c2+'Input spectra'!Y128)</f>
        <v>1</v>
      </c>
      <c r="R128" s="7">
        <f t="shared" si="15"/>
        <v>1.1382038677725147E+19</v>
      </c>
      <c r="T128" s="22">
        <f>(1-EXP(-_t*(D128*_c3+'Input spectra'!Y128)))</f>
        <v>2.2530708664250443E-2</v>
      </c>
      <c r="U128" s="7">
        <f t="shared" si="16"/>
        <v>2.5644539745305562E+17</v>
      </c>
      <c r="V128">
        <f>D128*_c3/(D128*_c3+'Input spectra'!Y128)</f>
        <v>0</v>
      </c>
      <c r="W128">
        <f>'Input spectra'!Y128/(D128*_c3+'Input spectra'!Y128)</f>
        <v>1</v>
      </c>
      <c r="X128" s="7">
        <f t="shared" si="17"/>
        <v>1.0680569549061208E+19</v>
      </c>
      <c r="Y128" s="7"/>
    </row>
    <row r="129" spans="1:25" x14ac:dyDescent="0.25">
      <c r="A129">
        <v>915</v>
      </c>
      <c r="B129">
        <f>'Input spectra'!B129</f>
        <v>0</v>
      </c>
      <c r="C129">
        <f>'Input spectra'!D129</f>
        <v>0</v>
      </c>
      <c r="D129">
        <f>'Input spectra'!F129</f>
        <v>0</v>
      </c>
      <c r="E129" s="7">
        <f>'Input spectra'!I129</f>
        <v>1.512205E+19</v>
      </c>
      <c r="G129" s="7">
        <f t="shared" si="18"/>
        <v>1.4517168E+19</v>
      </c>
      <c r="H129" s="22">
        <f>(1-EXP(-_t*(B129*_c1+'Input spectra'!Y129)))</f>
        <v>2.250504128411368E-2</v>
      </c>
      <c r="I129" s="7">
        <f t="shared" si="13"/>
        <v>3.2670946516841402E+17</v>
      </c>
      <c r="J129">
        <f>B129*_c1/(B129*_c1+'Input spectra'!Y129)</f>
        <v>0</v>
      </c>
      <c r="K129">
        <f>'Input spectra'!Y129/(B129*_c1+'Input spectra'!Y129)</f>
        <v>1</v>
      </c>
      <c r="L129" s="7">
        <f t="shared" si="19"/>
        <v>1.3077926585700788E+19</v>
      </c>
      <c r="N129" s="22">
        <f>(1-EXP(-_t*(C129*_c2+'Input spectra'!Y129)))</f>
        <v>2.250504128411368E-2</v>
      </c>
      <c r="O129" s="7">
        <f t="shared" si="14"/>
        <v>2.943192777218041E+17</v>
      </c>
      <c r="P129">
        <f>C129*_c2/(C129*_c2+'Input spectra'!Y129)</f>
        <v>0</v>
      </c>
      <c r="Q129">
        <f>'Input spectra'!Y129/(C129*_c2+'Input spectra'!Y129)</f>
        <v>1</v>
      </c>
      <c r="R129" s="7">
        <f t="shared" si="15"/>
        <v>1.178137249503343E+19</v>
      </c>
      <c r="T129" s="22">
        <f>(1-EXP(-_t*(D129*_c3+'Input spectra'!Y129)))</f>
        <v>2.250504128411368E-2</v>
      </c>
      <c r="U129" s="7">
        <f t="shared" si="16"/>
        <v>2.6514027438424874E+17</v>
      </c>
      <c r="V129">
        <f>D129*_c3/(D129*_c3+'Input spectra'!Y129)</f>
        <v>0</v>
      </c>
      <c r="W129">
        <f>'Input spectra'!Y129/(D129*_c3+'Input spectra'!Y129)</f>
        <v>1</v>
      </c>
      <c r="X129" s="7">
        <f t="shared" si="17"/>
        <v>1.1055582931823213E+19</v>
      </c>
      <c r="Y129" s="7"/>
    </row>
    <row r="130" spans="1:25" x14ac:dyDescent="0.25">
      <c r="A130">
        <v>920</v>
      </c>
      <c r="B130">
        <f>'Input spectra'!B130</f>
        <v>0</v>
      </c>
      <c r="C130">
        <f>'Input spectra'!D130</f>
        <v>0</v>
      </c>
      <c r="D130">
        <f>'Input spectra'!F130</f>
        <v>0</v>
      </c>
      <c r="E130" s="7">
        <f>'Input spectra'!I130</f>
        <v>1.72615E+19</v>
      </c>
      <c r="G130" s="7">
        <f t="shared" ref="G130:G161" si="20">E130*_transm</f>
        <v>1.657104E+19</v>
      </c>
      <c r="H130" s="22">
        <f>(1-EXP(-_t*(B130*_c1+'Input spectra'!Y130)))</f>
        <v>2.2479373229976729E-2</v>
      </c>
      <c r="I130" s="7">
        <f t="shared" si="13"/>
        <v>3.725065929688736E+17</v>
      </c>
      <c r="J130">
        <f>B130*_c1/(B130*_c1+'Input spectra'!Y130)</f>
        <v>0</v>
      </c>
      <c r="K130">
        <f>'Input spectra'!Y130/(B130*_c1+'Input spectra'!Y130)</f>
        <v>1</v>
      </c>
      <c r="L130" s="7">
        <f t="shared" ref="L130:L161" si="21">(G130-I130)*_transm*_transm</f>
        <v>1.4928568387919884E+19</v>
      </c>
      <c r="N130" s="22">
        <f>(1-EXP(-_t*(C130*_c2+'Input spectra'!Y130)))</f>
        <v>2.2479373229976729E-2</v>
      </c>
      <c r="O130" s="7">
        <f t="shared" si="14"/>
        <v>3.3558486058128307E+17</v>
      </c>
      <c r="P130">
        <f>C130*_c2/(C130*_c2+'Input spectra'!Y130)</f>
        <v>0</v>
      </c>
      <c r="Q130">
        <f>'Input spectra'!Y130/(C130*_c2+'Input spectra'!Y130)</f>
        <v>1</v>
      </c>
      <c r="R130" s="7">
        <f t="shared" si="15"/>
        <v>1.3448893618795254E+19</v>
      </c>
      <c r="T130" s="22">
        <f>(1-EXP(-_t*(D130*_c3+'Input spectra'!Y130)))</f>
        <v>2.2479373229976729E-2</v>
      </c>
      <c r="U130" s="7">
        <f t="shared" si="16"/>
        <v>3.0232269918715091E+17</v>
      </c>
      <c r="V130">
        <f>D130*_c3/(D130*_c3+'Input spectra'!Y130)</f>
        <v>0</v>
      </c>
      <c r="W130">
        <f>'Input spectra'!Y130/(D130*_c3+'Input spectra'!Y130)</f>
        <v>1</v>
      </c>
      <c r="X130" s="7">
        <f t="shared" si="17"/>
        <v>1.2620708082823778E+19</v>
      </c>
      <c r="Y130" s="7"/>
    </row>
    <row r="131" spans="1:25" x14ac:dyDescent="0.25">
      <c r="A131">
        <v>925</v>
      </c>
      <c r="B131">
        <f>'Input spectra'!B131</f>
        <v>0</v>
      </c>
      <c r="C131">
        <f>'Input spectra'!D131</f>
        <v>0</v>
      </c>
      <c r="D131">
        <f>'Input spectra'!F131</f>
        <v>0</v>
      </c>
      <c r="E131" s="7">
        <f>'Input spectra'!I131</f>
        <v>1.65031E+19</v>
      </c>
      <c r="G131" s="7">
        <f t="shared" si="20"/>
        <v>1.5842976E+19</v>
      </c>
      <c r="H131" s="22">
        <f>(1-EXP(-_t*(B131*_c1+'Input spectra'!Y131)))</f>
        <v>2.2453704501822047E-2</v>
      </c>
      <c r="I131" s="7">
        <f t="shared" ref="I131:I182" si="22">G131*H131</f>
        <v>3.5573350153345862E+17</v>
      </c>
      <c r="J131">
        <f>B131*_c1/(B131*_c1+'Input spectra'!Y131)</f>
        <v>0</v>
      </c>
      <c r="K131">
        <f>'Input spectra'!Y131/(B131*_c1+'Input spectra'!Y131)</f>
        <v>1</v>
      </c>
      <c r="L131" s="7">
        <f t="shared" si="21"/>
        <v>1.4273042686586763E+19</v>
      </c>
      <c r="N131" s="22">
        <f>(1-EXP(-_t*(C131*_c2+'Input spectra'!Y131)))</f>
        <v>2.2453704501822047E-2</v>
      </c>
      <c r="O131" s="7">
        <f t="shared" ref="O131:O182" si="23">N131*L131</f>
        <v>3.2048268282651142E+17</v>
      </c>
      <c r="P131">
        <f>C131*_c2/(C131*_c2+'Input spectra'!Y131)</f>
        <v>0</v>
      </c>
      <c r="Q131">
        <f>'Input spectra'!Y131/(C131*_c2+'Input spectra'!Y131)</f>
        <v>1</v>
      </c>
      <c r="R131" s="7">
        <f t="shared" ref="R131:R182" si="24">(L131-O131)*_transm*_transm</f>
        <v>1.2858679299465445E+19</v>
      </c>
      <c r="T131" s="22">
        <f>(1-EXP(-_t*(D131*_c3+'Input spectra'!Y131)))</f>
        <v>2.2453704501822047E-2</v>
      </c>
      <c r="U131" s="7">
        <f t="shared" ref="U131:U182" si="25">T131*R131</f>
        <v>2.8872498527389325E+17</v>
      </c>
      <c r="V131">
        <f>D131*_c3/(D131*_c3+'Input spectra'!Y131)</f>
        <v>0</v>
      </c>
      <c r="W131">
        <f>'Input spectra'!Y131/(D131*_c3+'Input spectra'!Y131)</f>
        <v>1</v>
      </c>
      <c r="X131" s="7">
        <f t="shared" ref="X131:X182" si="26">(R131-U131)*_transm</f>
        <v>1.206715614162389E+19</v>
      </c>
      <c r="Y131" s="7"/>
    </row>
    <row r="132" spans="1:25" x14ac:dyDescent="0.25">
      <c r="A132">
        <v>930</v>
      </c>
      <c r="B132">
        <f>'Input spectra'!B132</f>
        <v>0</v>
      </c>
      <c r="C132">
        <f>'Input spectra'!D132</f>
        <v>0</v>
      </c>
      <c r="D132">
        <f>'Input spectra'!F132</f>
        <v>0</v>
      </c>
      <c r="E132" s="7">
        <f>'Input spectra'!I132</f>
        <v>1.03636E+19</v>
      </c>
      <c r="G132" s="7">
        <f t="shared" si="20"/>
        <v>9.949056E+18</v>
      </c>
      <c r="H132" s="22">
        <f>(1-EXP(-_t*(B132*_c1+'Input spectra'!Y132)))</f>
        <v>2.2428035099631871E-2</v>
      </c>
      <c r="I132" s="7">
        <f t="shared" si="22"/>
        <v>2.2313777717620307E+17</v>
      </c>
      <c r="J132">
        <f>B132*_c1/(B132*_c1+'Input spectra'!Y132)</f>
        <v>0</v>
      </c>
      <c r="K132">
        <f>'Input spectra'!Y132/(B132*_c1+'Input spectra'!Y132)</f>
        <v>1</v>
      </c>
      <c r="L132" s="7">
        <f t="shared" si="21"/>
        <v>8.963406234154411E+18</v>
      </c>
      <c r="N132" s="22">
        <f>(1-EXP(-_t*(C132*_c2+'Input spectra'!Y132)))</f>
        <v>2.2428035099631871E-2</v>
      </c>
      <c r="O132" s="7">
        <f t="shared" si="23"/>
        <v>2.0103158963187427E+17</v>
      </c>
      <c r="P132">
        <f>C132*_c2/(C132*_c2+'Input spectra'!Y132)</f>
        <v>0</v>
      </c>
      <c r="Q132">
        <f>'Input spectra'!Y132/(C132*_c2+'Input spectra'!Y132)</f>
        <v>1</v>
      </c>
      <c r="R132" s="7">
        <f t="shared" si="24"/>
        <v>8.0754044723919698E+18</v>
      </c>
      <c r="T132" s="22">
        <f>(1-EXP(-_t*(D132*_c3+'Input spectra'!Y132)))</f>
        <v>2.2428035099631871E-2</v>
      </c>
      <c r="U132" s="7">
        <f t="shared" si="25"/>
        <v>1.811154549505313E+17</v>
      </c>
      <c r="V132">
        <f>D132*_c3/(D132*_c3+'Input spectra'!Y132)</f>
        <v>0</v>
      </c>
      <c r="W132">
        <f>'Input spectra'!Y132/(D132*_c3+'Input spectra'!Y132)</f>
        <v>1</v>
      </c>
      <c r="X132" s="7">
        <f t="shared" si="26"/>
        <v>7.5785174567437814E+18</v>
      </c>
      <c r="Y132" s="7"/>
    </row>
    <row r="133" spans="1:25" x14ac:dyDescent="0.25">
      <c r="A133">
        <v>935</v>
      </c>
      <c r="B133">
        <f>'Input spectra'!B133</f>
        <v>0</v>
      </c>
      <c r="C133">
        <f>'Input spectra'!D133</f>
        <v>0</v>
      </c>
      <c r="D133">
        <f>'Input spectra'!F133</f>
        <v>0</v>
      </c>
      <c r="E133" s="7">
        <f>'Input spectra'!I133</f>
        <v>5.30375E+18</v>
      </c>
      <c r="G133" s="7">
        <f t="shared" si="20"/>
        <v>5.0916E+18</v>
      </c>
      <c r="H133" s="22">
        <f>(1-EXP(-_t*(B133*_c1+'Input spectra'!Y133)))</f>
        <v>2.2402365023388437E-2</v>
      </c>
      <c r="I133" s="7">
        <f t="shared" si="22"/>
        <v>1.1406388175308458E+17</v>
      </c>
      <c r="J133">
        <f>B133*_c1/(B133*_c1+'Input spectra'!Y133)</f>
        <v>0</v>
      </c>
      <c r="K133">
        <f>'Input spectra'!Y133/(B133*_c1+'Input spectra'!Y133)</f>
        <v>1</v>
      </c>
      <c r="L133" s="7">
        <f t="shared" si="21"/>
        <v>4.5872972865763569E+18</v>
      </c>
      <c r="N133" s="22">
        <f>(1-EXP(-_t*(C133*_c2+'Input spectra'!Y133)))</f>
        <v>2.2402365023388437E-2</v>
      </c>
      <c r="O133" s="7">
        <f t="shared" si="23"/>
        <v>1.0276630828468286E+17</v>
      </c>
      <c r="P133">
        <f>C133*_c2/(C133*_c2+'Input spectra'!Y133)</f>
        <v>0</v>
      </c>
      <c r="Q133">
        <f>'Input spectra'!Y133/(C133*_c2+'Input spectra'!Y133)</f>
        <v>1</v>
      </c>
      <c r="R133" s="7">
        <f t="shared" si="24"/>
        <v>4.1329437495936067E+18</v>
      </c>
      <c r="T133" s="22">
        <f>(1-EXP(-_t*(D133*_c3+'Input spectra'!Y133)))</f>
        <v>2.2402365023388437E-2</v>
      </c>
      <c r="U133" s="7">
        <f t="shared" si="25"/>
        <v>9.258771449952768E+16</v>
      </c>
      <c r="V133">
        <f>D133*_c3/(D133*_c3+'Input spectra'!Y133)</f>
        <v>0</v>
      </c>
      <c r="W133">
        <f>'Input spectra'!Y133/(D133*_c3+'Input spectra'!Y133)</f>
        <v>1</v>
      </c>
      <c r="X133" s="7">
        <f t="shared" si="26"/>
        <v>3.8787417936903158E+18</v>
      </c>
      <c r="Y133" s="7"/>
    </row>
    <row r="134" spans="1:25" x14ac:dyDescent="0.25">
      <c r="A134">
        <v>940</v>
      </c>
      <c r="B134">
        <f>'Input spectra'!B134</f>
        <v>0</v>
      </c>
      <c r="C134">
        <f>'Input spectra'!D134</f>
        <v>0</v>
      </c>
      <c r="D134">
        <f>'Input spectra'!F134</f>
        <v>0</v>
      </c>
      <c r="E134" s="7">
        <f>'Input spectra'!I134</f>
        <v>1.060805E+19</v>
      </c>
      <c r="G134" s="7">
        <f t="shared" si="20"/>
        <v>1.0183728E+19</v>
      </c>
      <c r="H134" s="22">
        <f>(1-EXP(-_t*(B134*_c1+'Input spectra'!Y134)))</f>
        <v>2.2376694273074094E-2</v>
      </c>
      <c r="I134" s="7">
        <f t="shared" si="22"/>
        <v>2.2787816801614429E+17</v>
      </c>
      <c r="J134">
        <f>B134*_c1/(B134*_c1+'Input spectra'!Y134)</f>
        <v>0</v>
      </c>
      <c r="K134">
        <f>'Input spectra'!Y134/(B134*_c1+'Input spectra'!Y134)</f>
        <v>1</v>
      </c>
      <c r="L134" s="7">
        <f t="shared" si="21"/>
        <v>9.1753112051563203E+18</v>
      </c>
      <c r="N134" s="22">
        <f>(1-EXP(-_t*(C134*_c2+'Input spectra'!Y134)))</f>
        <v>2.2376694273074094E-2</v>
      </c>
      <c r="O134" s="7">
        <f t="shared" si="23"/>
        <v>2.0531313369809398E+17</v>
      </c>
      <c r="P134">
        <f>C134*_c2/(C134*_c2+'Input spectra'!Y134)</f>
        <v>0</v>
      </c>
      <c r="Q134">
        <f>'Input spectra'!Y134/(C134*_c2+'Input spectra'!Y134)</f>
        <v>1</v>
      </c>
      <c r="R134" s="7">
        <f t="shared" si="24"/>
        <v>8.2667502226559007E+18</v>
      </c>
      <c r="T134" s="22">
        <f>(1-EXP(-_t*(D134*_c3+'Input spectra'!Y134)))</f>
        <v>2.2376694273074094E-2</v>
      </c>
      <c r="U134" s="7">
        <f t="shared" si="25"/>
        <v>1.8498254236423827E+17</v>
      </c>
      <c r="V134">
        <f>D134*_c3/(D134*_c3+'Input spectra'!Y134)</f>
        <v>0</v>
      </c>
      <c r="W134">
        <f>'Input spectra'!Y134/(D134*_c3+'Input spectra'!Y134)</f>
        <v>1</v>
      </c>
      <c r="X134" s="7">
        <f t="shared" si="26"/>
        <v>7.7584969730799964E+18</v>
      </c>
      <c r="Y134" s="7"/>
    </row>
    <row r="135" spans="1:25" x14ac:dyDescent="0.25">
      <c r="A135">
        <v>945</v>
      </c>
      <c r="B135">
        <f>'Input spectra'!B135</f>
        <v>0</v>
      </c>
      <c r="C135">
        <f>'Input spectra'!D135</f>
        <v>0</v>
      </c>
      <c r="D135">
        <f>'Input spectra'!F135</f>
        <v>0</v>
      </c>
      <c r="E135" s="7">
        <f>'Input spectra'!I135</f>
        <v>7.96645E+18</v>
      </c>
      <c r="G135" s="7">
        <f t="shared" si="20"/>
        <v>7.647792E+18</v>
      </c>
      <c r="H135" s="22">
        <f>(1-EXP(-_t*(B135*_c1+'Input spectra'!Y135)))</f>
        <v>2.2351022848671187E-2</v>
      </c>
      <c r="I135" s="7">
        <f t="shared" si="22"/>
        <v>1.709359737338847E+17</v>
      </c>
      <c r="J135">
        <f>B135*_c1/(B135*_c1+'Input spectra'!Y135)</f>
        <v>0</v>
      </c>
      <c r="K135">
        <f>'Input spectra'!Y135/(B135*_c1+'Input spectra'!Y135)</f>
        <v>1</v>
      </c>
      <c r="L135" s="7">
        <f t="shared" si="21"/>
        <v>6.8906705138068511E+18</v>
      </c>
      <c r="N135" s="22">
        <f>(1-EXP(-_t*(C135*_c2+'Input spectra'!Y135)))</f>
        <v>2.2351022848671187E-2</v>
      </c>
      <c r="O135" s="7">
        <f t="shared" si="23"/>
        <v>1.5401353409676176E+17</v>
      </c>
      <c r="P135">
        <f>C135*_c2/(C135*_c2+'Input spectra'!Y135)</f>
        <v>0</v>
      </c>
      <c r="Q135">
        <f>'Input spectra'!Y135/(C135*_c2+'Input spectra'!Y135)</f>
        <v>1</v>
      </c>
      <c r="R135" s="7">
        <f t="shared" si="24"/>
        <v>6.2085030725008169E+18</v>
      </c>
      <c r="T135" s="22">
        <f>(1-EXP(-_t*(D135*_c3+'Input spectra'!Y135)))</f>
        <v>2.2351022848671187E-2</v>
      </c>
      <c r="U135" s="7">
        <f t="shared" si="25"/>
        <v>1.3876639402951102E+17</v>
      </c>
      <c r="V135">
        <f>D135*_c3/(D135*_c3+'Input spectra'!Y135)</f>
        <v>0</v>
      </c>
      <c r="W135">
        <f>'Input spectra'!Y135/(D135*_c3+'Input spectra'!Y135)</f>
        <v>1</v>
      </c>
      <c r="X135" s="7">
        <f t="shared" si="26"/>
        <v>5.8269472113324534E+18</v>
      </c>
      <c r="Y135" s="7"/>
    </row>
    <row r="136" spans="1:25" x14ac:dyDescent="0.25">
      <c r="A136">
        <v>950</v>
      </c>
      <c r="B136">
        <f>'Input spectra'!B136</f>
        <v>0</v>
      </c>
      <c r="C136">
        <f>'Input spectra'!D136</f>
        <v>0</v>
      </c>
      <c r="D136">
        <f>'Input spectra'!F136</f>
        <v>0</v>
      </c>
      <c r="E136" s="7">
        <f>'Input spectra'!I136</f>
        <v>5.54715E+18</v>
      </c>
      <c r="G136" s="7">
        <f t="shared" si="20"/>
        <v>5.325264E+18</v>
      </c>
      <c r="H136" s="22">
        <f>(1-EXP(-_t*(B136*_c1+'Input spectra'!Y136)))</f>
        <v>2.2325350750161954E-2</v>
      </c>
      <c r="I136" s="7">
        <f t="shared" si="22"/>
        <v>1.1888838663721045E+17</v>
      </c>
      <c r="J136">
        <f>B136*_c1/(B136*_c1+'Input spectra'!Y136)</f>
        <v>0</v>
      </c>
      <c r="K136">
        <f>'Input spectra'!Y136/(B136*_c1+'Input spectra'!Y136)</f>
        <v>1</v>
      </c>
      <c r="L136" s="7">
        <f t="shared" si="21"/>
        <v>4.7981957652751462E+18</v>
      </c>
      <c r="N136" s="22">
        <f>(1-EXP(-_t*(C136*_c2+'Input spectra'!Y136)))</f>
        <v>2.2325350750161954E-2</v>
      </c>
      <c r="O136" s="7">
        <f t="shared" si="23"/>
        <v>1.0712140342770939E+17</v>
      </c>
      <c r="P136">
        <f>C136*_c2/(C136*_c2+'Input spectra'!Y136)</f>
        <v>0</v>
      </c>
      <c r="Q136">
        <f>'Input spectra'!Y136/(C136*_c2+'Input spectra'!Y136)</f>
        <v>1</v>
      </c>
      <c r="R136" s="7">
        <f t="shared" si="24"/>
        <v>4.3232941318785981E+18</v>
      </c>
      <c r="T136" s="22">
        <f>(1-EXP(-_t*(D136*_c3+'Input spectra'!Y136)))</f>
        <v>2.2325350750161954E-2</v>
      </c>
      <c r="U136" s="7">
        <f t="shared" si="25"/>
        <v>9.651905789030664E+16</v>
      </c>
      <c r="V136">
        <f>D136*_c3/(D136*_c3+'Input spectra'!Y136)</f>
        <v>0</v>
      </c>
      <c r="W136">
        <f>'Input spectra'!Y136/(D136*_c3+'Input spectra'!Y136)</f>
        <v>1</v>
      </c>
      <c r="X136" s="7">
        <f t="shared" si="26"/>
        <v>4.0577040710287596E+18</v>
      </c>
      <c r="Y136" s="7"/>
    </row>
    <row r="137" spans="1:25" x14ac:dyDescent="0.25">
      <c r="A137">
        <v>955</v>
      </c>
      <c r="B137">
        <f>'Input spectra'!B137</f>
        <v>0</v>
      </c>
      <c r="C137">
        <f>'Input spectra'!D137</f>
        <v>0</v>
      </c>
      <c r="D137">
        <f>'Input spectra'!F137</f>
        <v>0</v>
      </c>
      <c r="E137" s="7">
        <f>'Input spectra'!I137</f>
        <v>8.37805E+18</v>
      </c>
      <c r="G137" s="7">
        <f t="shared" si="20"/>
        <v>8.042928E+18</v>
      </c>
      <c r="H137" s="22">
        <f>(1-EXP(-_t*(B137*_c1+'Input spectra'!Y137)))</f>
        <v>2.2299677977528742E-2</v>
      </c>
      <c r="I137" s="7">
        <f t="shared" si="22"/>
        <v>1.7935470439644928E+17</v>
      </c>
      <c r="J137">
        <f>B137*_c1/(B137*_c1+'Input spectra'!Y137)</f>
        <v>0</v>
      </c>
      <c r="K137">
        <f>'Input spectra'!Y137/(B137*_c1+'Input spectra'!Y137)</f>
        <v>1</v>
      </c>
      <c r="L137" s="7">
        <f t="shared" si="21"/>
        <v>7.2470691492282317E+18</v>
      </c>
      <c r="N137" s="22">
        <f>(1-EXP(-_t*(C137*_c2+'Input spectra'!Y137)))</f>
        <v>2.2299677977528742E-2</v>
      </c>
      <c r="O137" s="7">
        <f t="shared" si="23"/>
        <v>1.6160730830867277E+17</v>
      </c>
      <c r="P137">
        <f>C137*_c2/(C137*_c2+'Input spectra'!Y137)</f>
        <v>0</v>
      </c>
      <c r="Q137">
        <f>'Input spectra'!Y137/(C137*_c2+'Input spectra'!Y137)</f>
        <v>1</v>
      </c>
      <c r="R137" s="7">
        <f t="shared" si="24"/>
        <v>6.5299616325914644E+18</v>
      </c>
      <c r="T137" s="22">
        <f>(1-EXP(-_t*(D137*_c3+'Input spectra'!Y137)))</f>
        <v>2.2299677977528742E-2</v>
      </c>
      <c r="U137" s="7">
        <f t="shared" si="25"/>
        <v>1.4561604161240752E+17</v>
      </c>
      <c r="V137">
        <f>D137*_c3/(D137*_c3+'Input spectra'!Y137)</f>
        <v>0</v>
      </c>
      <c r="W137">
        <f>'Input spectra'!Y137/(D137*_c3+'Input spectra'!Y137)</f>
        <v>1</v>
      </c>
      <c r="X137" s="7">
        <f t="shared" si="26"/>
        <v>6.1289717673398938E+18</v>
      </c>
      <c r="Y137" s="7"/>
    </row>
    <row r="138" spans="1:25" x14ac:dyDescent="0.25">
      <c r="A138">
        <v>960</v>
      </c>
      <c r="B138">
        <f>'Input spectra'!B138</f>
        <v>0</v>
      </c>
      <c r="C138">
        <f>'Input spectra'!D138</f>
        <v>0</v>
      </c>
      <c r="D138">
        <f>'Input spectra'!F138</f>
        <v>0</v>
      </c>
      <c r="E138" s="7">
        <f>'Input spectra'!I138</f>
        <v>1.010325E+19</v>
      </c>
      <c r="G138" s="7">
        <f t="shared" si="20"/>
        <v>9.69912E+18</v>
      </c>
      <c r="H138" s="22">
        <f>(1-EXP(-_t*(B138*_c1+'Input spectra'!Y138)))</f>
        <v>2.2274004530753788E-2</v>
      </c>
      <c r="I138" s="7">
        <f t="shared" si="22"/>
        <v>2.1603824282432467E+17</v>
      </c>
      <c r="J138">
        <f>B138*_c1/(B138*_c1+'Input spectra'!Y138)</f>
        <v>0</v>
      </c>
      <c r="K138">
        <f>'Input spectra'!Y138/(B138*_c1+'Input spectra'!Y138)</f>
        <v>1</v>
      </c>
      <c r="L138" s="7">
        <f t="shared" si="21"/>
        <v>8.7396081474131016E+18</v>
      </c>
      <c r="N138" s="22">
        <f>(1-EXP(-_t*(C138*_c2+'Input spectra'!Y138)))</f>
        <v>2.2274004530753788E-2</v>
      </c>
      <c r="O138" s="7">
        <f t="shared" si="23"/>
        <v>1.9466607147249216E+17</v>
      </c>
      <c r="P138">
        <f>C138*_c2/(C138*_c2+'Input spectra'!Y138)</f>
        <v>0</v>
      </c>
      <c r="Q138">
        <f>'Input spectra'!Y138/(C138*_c2+'Input spectra'!Y138)</f>
        <v>1</v>
      </c>
      <c r="R138" s="7">
        <f t="shared" si="24"/>
        <v>7.8750186171868652E+18</v>
      </c>
      <c r="T138" s="22">
        <f>(1-EXP(-_t*(D138*_c3+'Input spectra'!Y138)))</f>
        <v>2.2274004530753788E-2</v>
      </c>
      <c r="U138" s="7">
        <f t="shared" si="25"/>
        <v>1.7540820035899066E+17</v>
      </c>
      <c r="V138">
        <f>D138*_c3/(D138*_c3+'Input spectra'!Y138)</f>
        <v>0</v>
      </c>
      <c r="W138">
        <f>'Input spectra'!Y138/(D138*_c3+'Input spectra'!Y138)</f>
        <v>1</v>
      </c>
      <c r="X138" s="7">
        <f t="shared" si="26"/>
        <v>7.3916260001547592E+18</v>
      </c>
      <c r="Y138" s="7"/>
    </row>
    <row r="139" spans="1:25" x14ac:dyDescent="0.25">
      <c r="A139">
        <v>965</v>
      </c>
      <c r="B139">
        <f>'Input spectra'!B139</f>
        <v>0</v>
      </c>
      <c r="C139">
        <f>'Input spectra'!D139</f>
        <v>0</v>
      </c>
      <c r="D139">
        <f>'Input spectra'!F139</f>
        <v>0</v>
      </c>
      <c r="E139" s="7">
        <f>'Input spectra'!I139</f>
        <v>1.204625E+19</v>
      </c>
      <c r="G139" s="7">
        <f t="shared" si="20"/>
        <v>1.15644E+19</v>
      </c>
      <c r="H139" s="22">
        <f>(1-EXP(-_t*(B139*_c1+'Input spectra'!Y139)))</f>
        <v>2.224833040981955E-2</v>
      </c>
      <c r="I139" s="7">
        <f t="shared" si="22"/>
        <v>2.5728859219131722E+17</v>
      </c>
      <c r="J139">
        <f>B139*_c1/(B139*_c1+'Input spectra'!Y139)</f>
        <v>0</v>
      </c>
      <c r="K139">
        <f>'Input spectra'!Y139/(B139*_c1+'Input spectra'!Y139)</f>
        <v>1</v>
      </c>
      <c r="L139" s="7">
        <f t="shared" si="21"/>
        <v>1.0420633873436479E+19</v>
      </c>
      <c r="N139" s="22">
        <f>(1-EXP(-_t*(C139*_c2+'Input spectra'!Y139)))</f>
        <v>2.224833040981955E-2</v>
      </c>
      <c r="O139" s="7">
        <f t="shared" si="23"/>
        <v>2.3184170549597251E+17</v>
      </c>
      <c r="P139">
        <f>C139*_c2/(C139*_c2+'Input spectra'!Y139)</f>
        <v>0</v>
      </c>
      <c r="Q139">
        <f>'Input spectra'!Y139/(C139*_c2+'Input spectra'!Y139)</f>
        <v>1</v>
      </c>
      <c r="R139" s="7">
        <f t="shared" si="24"/>
        <v>9.3899908619739709E+18</v>
      </c>
      <c r="T139" s="22">
        <f>(1-EXP(-_t*(D139*_c3+'Input spectra'!Y139)))</f>
        <v>2.224833040981955E-2</v>
      </c>
      <c r="U139" s="7">
        <f t="shared" si="25"/>
        <v>2.089116192423832E+17</v>
      </c>
      <c r="V139">
        <f>D139*_c3/(D139*_c3+'Input spectra'!Y139)</f>
        <v>0</v>
      </c>
      <c r="W139">
        <f>'Input spectra'!Y139/(D139*_c3+'Input spectra'!Y139)</f>
        <v>1</v>
      </c>
      <c r="X139" s="7">
        <f t="shared" si="26"/>
        <v>8.8138360730223237E+18</v>
      </c>
      <c r="Y139" s="7"/>
    </row>
    <row r="140" spans="1:25" x14ac:dyDescent="0.25">
      <c r="A140">
        <v>970</v>
      </c>
      <c r="B140">
        <f>'Input spectra'!B140</f>
        <v>0</v>
      </c>
      <c r="C140">
        <f>'Input spectra'!D140</f>
        <v>0</v>
      </c>
      <c r="D140">
        <f>'Input spectra'!F140</f>
        <v>0</v>
      </c>
      <c r="E140" s="7">
        <f>'Input spectra'!I140</f>
        <v>1.584195E+19</v>
      </c>
      <c r="G140" s="7">
        <f t="shared" si="20"/>
        <v>1.5208272E+19</v>
      </c>
      <c r="H140" s="22">
        <f>(1-EXP(-_t*(B140*_c1+'Input spectra'!Y140)))</f>
        <v>2.2222655614708042E-2</v>
      </c>
      <c r="I140" s="7">
        <f t="shared" si="22"/>
        <v>3.379681911508071E+17</v>
      </c>
      <c r="J140">
        <f>B140*_c1/(B140*_c1+'Input spectra'!Y140)</f>
        <v>0</v>
      </c>
      <c r="K140">
        <f>'Input spectra'!Y140/(B140*_c1+'Input spectra'!Y140)</f>
        <v>1</v>
      </c>
      <c r="L140" s="7">
        <f t="shared" si="21"/>
        <v>1.3704471990235415E+19</v>
      </c>
      <c r="N140" s="22">
        <f>(1-EXP(-_t*(C140*_c2+'Input spectra'!Y140)))</f>
        <v>2.2222655614708042E-2</v>
      </c>
      <c r="O140" s="7">
        <f t="shared" si="23"/>
        <v>3.0454976142041414E+17</v>
      </c>
      <c r="P140">
        <f>C140*_c2/(C140*_c2+'Input spectra'!Y140)</f>
        <v>0</v>
      </c>
      <c r="Q140">
        <f>'Input spectra'!Y140/(C140*_c2+'Input spectra'!Y140)</f>
        <v>1</v>
      </c>
      <c r="R140" s="7">
        <f t="shared" si="24"/>
        <v>1.2349368326075904E+19</v>
      </c>
      <c r="T140" s="22">
        <f>(1-EXP(-_t*(D140*_c3+'Input spectra'!Y140)))</f>
        <v>2.2222655614708042E-2</v>
      </c>
      <c r="U140" s="7">
        <f t="shared" si="25"/>
        <v>2.7443575936956835E+17</v>
      </c>
      <c r="V140">
        <f>D140*_c3/(D140*_c3+'Input spectra'!Y140)</f>
        <v>0</v>
      </c>
      <c r="W140">
        <f>'Input spectra'!Y140/(D140*_c3+'Input spectra'!Y140)</f>
        <v>1</v>
      </c>
      <c r="X140" s="7">
        <f t="shared" si="26"/>
        <v>1.1591935264038083E+19</v>
      </c>
      <c r="Y140" s="7"/>
    </row>
    <row r="141" spans="1:25" x14ac:dyDescent="0.25">
      <c r="A141">
        <v>975</v>
      </c>
      <c r="B141">
        <f>'Input spectra'!B141</f>
        <v>0</v>
      </c>
      <c r="C141">
        <f>'Input spectra'!D141</f>
        <v>0</v>
      </c>
      <c r="D141">
        <f>'Input spectra'!F141</f>
        <v>0</v>
      </c>
      <c r="E141" s="7">
        <f>'Input spectra'!I141</f>
        <v>1.432325E+19</v>
      </c>
      <c r="G141" s="7">
        <f t="shared" si="20"/>
        <v>1.375032E+19</v>
      </c>
      <c r="H141" s="22">
        <f>(1-EXP(-_t*(B141*_c1+'Input spectra'!Y141)))</f>
        <v>2.2196980145401835E-2</v>
      </c>
      <c r="I141" s="7">
        <f t="shared" si="22"/>
        <v>3.0521558003292173E+17</v>
      </c>
      <c r="J141">
        <f>B141*_c1/(B141*_c1+'Input spectra'!Y141)</f>
        <v>0</v>
      </c>
      <c r="K141">
        <f>'Input spectra'!Y141/(B141*_c1+'Input spectra'!Y141)</f>
        <v>1</v>
      </c>
      <c r="L141" s="7">
        <f t="shared" si="21"/>
        <v>1.2391008233441659E+19</v>
      </c>
      <c r="N141" s="22">
        <f>(1-EXP(-_t*(C141*_c2+'Input spectra'!Y141)))</f>
        <v>2.2196980145401835E-2</v>
      </c>
      <c r="O141" s="7">
        <f t="shared" si="23"/>
        <v>2.7504296373921517E+17</v>
      </c>
      <c r="P141">
        <f>C141*_c2/(C141*_c2+'Input spectra'!Y141)</f>
        <v>0</v>
      </c>
      <c r="Q141">
        <f>'Input spectra'!Y141/(C141*_c2+'Input spectra'!Y141)</f>
        <v>1</v>
      </c>
      <c r="R141" s="7">
        <f t="shared" si="24"/>
        <v>1.1166073592557771E+19</v>
      </c>
      <c r="T141" s="22">
        <f>(1-EXP(-_t*(D141*_c3+'Input spectra'!Y141)))</f>
        <v>2.2196980145401835E-2</v>
      </c>
      <c r="U141" s="7">
        <f t="shared" si="25"/>
        <v>2.4785311383610058E+17</v>
      </c>
      <c r="V141">
        <f>D141*_c3/(D141*_c3+'Input spectra'!Y141)</f>
        <v>0</v>
      </c>
      <c r="W141">
        <f>'Input spectra'!Y141/(D141*_c3+'Input spectra'!Y141)</f>
        <v>1</v>
      </c>
      <c r="X141" s="7">
        <f t="shared" si="26"/>
        <v>1.0481491659572804E+19</v>
      </c>
      <c r="Y141" s="7"/>
    </row>
    <row r="142" spans="1:25" x14ac:dyDescent="0.25">
      <c r="A142">
        <v>980</v>
      </c>
      <c r="B142">
        <f>'Input spectra'!B142</f>
        <v>0</v>
      </c>
      <c r="C142">
        <f>'Input spectra'!D142</f>
        <v>0</v>
      </c>
      <c r="D142">
        <f>'Input spectra'!F142</f>
        <v>0</v>
      </c>
      <c r="E142" s="7">
        <f>'Input spectra'!I142</f>
        <v>1.52996E+19</v>
      </c>
      <c r="G142" s="7">
        <f t="shared" si="20"/>
        <v>1.4687616E+19</v>
      </c>
      <c r="H142" s="22">
        <f>(1-EXP(-_t*(B142*_c1+'Input spectra'!Y142)))</f>
        <v>2.2171304001883052E-2</v>
      </c>
      <c r="I142" s="7">
        <f t="shared" si="22"/>
        <v>3.2564359939892154E+17</v>
      </c>
      <c r="J142">
        <f>B142*_c1/(B142*_c1+'Input spectra'!Y142)</f>
        <v>0</v>
      </c>
      <c r="K142">
        <f>'Input spectra'!Y142/(B142*_c1+'Input spectra'!Y142)</f>
        <v>1</v>
      </c>
      <c r="L142" s="7">
        <f t="shared" si="21"/>
        <v>1.3235993764393953E+19</v>
      </c>
      <c r="N142" s="22">
        <f>(1-EXP(-_t*(C142*_c2+'Input spectra'!Y142)))</f>
        <v>2.2171304001883052E-2</v>
      </c>
      <c r="O142" s="7">
        <f t="shared" si="23"/>
        <v>2.9345924151740678E+17</v>
      </c>
      <c r="P142">
        <f>C142*_c2/(C142*_c2+'Input spectra'!Y142)</f>
        <v>0</v>
      </c>
      <c r="Q142">
        <f>'Input spectra'!Y142/(C142*_c2+'Input spectra'!Y142)</f>
        <v>1</v>
      </c>
      <c r="R142" s="7">
        <f t="shared" si="24"/>
        <v>1.1927839816283025E+19</v>
      </c>
      <c r="T142" s="22">
        <f>(1-EXP(-_t*(D142*_c3+'Input spectra'!Y142)))</f>
        <v>2.2171304001883052E-2</v>
      </c>
      <c r="U142" s="7">
        <f t="shared" si="25"/>
        <v>2.6445576265257584E+17</v>
      </c>
      <c r="V142">
        <f>D142*_c3/(D142*_c3+'Input spectra'!Y142)</f>
        <v>0</v>
      </c>
      <c r="W142">
        <f>'Input spectra'!Y142/(D142*_c3+'Input spectra'!Y142)</f>
        <v>1</v>
      </c>
      <c r="X142" s="7">
        <f t="shared" si="26"/>
        <v>1.1196848691485231E+19</v>
      </c>
      <c r="Y142" s="7"/>
    </row>
    <row r="143" spans="1:25" x14ac:dyDescent="0.25">
      <c r="A143">
        <v>985</v>
      </c>
      <c r="B143">
        <f>'Input spectra'!B143</f>
        <v>0</v>
      </c>
      <c r="C143">
        <f>'Input spectra'!D143</f>
        <v>0</v>
      </c>
      <c r="D143">
        <f>'Input spectra'!F143</f>
        <v>0</v>
      </c>
      <c r="E143" s="7">
        <f>'Input spectra'!I143</f>
        <v>1.73444E+19</v>
      </c>
      <c r="G143" s="7">
        <f t="shared" si="20"/>
        <v>1.6650624E+19</v>
      </c>
      <c r="H143" s="22">
        <f>(1-EXP(-_t*(B143*_c1+'Input spectra'!Y143)))</f>
        <v>2.2145627184134042E-2</v>
      </c>
      <c r="I143" s="7">
        <f t="shared" si="22"/>
        <v>3.6873851148719469E+17</v>
      </c>
      <c r="J143">
        <f>B143*_c1/(B143*_c1+'Input spectra'!Y143)</f>
        <v>0</v>
      </c>
      <c r="K143">
        <f>'Input spectra'!Y143/(B143*_c1+'Input spectra'!Y143)</f>
        <v>1</v>
      </c>
      <c r="L143" s="7">
        <f t="shared" si="21"/>
        <v>1.5005385666213401E+19</v>
      </c>
      <c r="N143" s="22">
        <f>(1-EXP(-_t*(C143*_c2+'Input spectra'!Y143)))</f>
        <v>2.2145627184134042E-2</v>
      </c>
      <c r="O143" s="7">
        <f t="shared" si="23"/>
        <v>3.3230367671811078E+17</v>
      </c>
      <c r="P143">
        <f>C143*_c2/(C143*_c2+'Input spectra'!Y143)</f>
        <v>0</v>
      </c>
      <c r="Q143">
        <f>'Input spectra'!Y143/(C143*_c2+'Input spectra'!Y143)</f>
        <v>1</v>
      </c>
      <c r="R143" s="7">
        <f t="shared" si="24"/>
        <v>1.3522712361518858E+19</v>
      </c>
      <c r="T143" s="22">
        <f>(1-EXP(-_t*(D143*_c3+'Input spectra'!Y143)))</f>
        <v>2.2145627184134042E-2</v>
      </c>
      <c r="U143" s="7">
        <f t="shared" si="25"/>
        <v>2.994689464764775E+17</v>
      </c>
      <c r="V143">
        <f>D143*_c3/(D143*_c3+'Input spectra'!Y143)</f>
        <v>0</v>
      </c>
      <c r="W143">
        <f>'Input spectra'!Y143/(D143*_c3+'Input spectra'!Y143)</f>
        <v>1</v>
      </c>
      <c r="X143" s="7">
        <f t="shared" si="26"/>
        <v>1.2694313678440684E+19</v>
      </c>
      <c r="Y143" s="7"/>
    </row>
    <row r="144" spans="1:25" x14ac:dyDescent="0.25">
      <c r="A144">
        <v>990</v>
      </c>
      <c r="B144">
        <f>'Input spectra'!B144</f>
        <v>0</v>
      </c>
      <c r="C144">
        <f>'Input spectra'!D144</f>
        <v>0</v>
      </c>
      <c r="D144">
        <f>'Input spectra'!F144</f>
        <v>0</v>
      </c>
      <c r="E144" s="7">
        <f>'Input spectra'!I144</f>
        <v>1.829785E+19</v>
      </c>
      <c r="G144" s="7">
        <f t="shared" si="20"/>
        <v>1.7565936E+19</v>
      </c>
      <c r="H144" s="22">
        <f>(1-EXP(-_t*(B144*_c1+'Input spectra'!Y144)))</f>
        <v>2.2119949692137153E-2</v>
      </c>
      <c r="I144" s="7">
        <f t="shared" si="22"/>
        <v>3.8855762061530093E+17</v>
      </c>
      <c r="J144">
        <f>B144*_c1/(B144*_c1+'Input spectra'!Y144)</f>
        <v>0</v>
      </c>
      <c r="K144">
        <f>'Input spectra'!Y144/(B144*_c1+'Input spectra'!Y144)</f>
        <v>1</v>
      </c>
      <c r="L144" s="7">
        <f t="shared" si="21"/>
        <v>1.5830671914440937E+19</v>
      </c>
      <c r="N144" s="22">
        <f>(1-EXP(-_t*(C144*_c2+'Input spectra'!Y144)))</f>
        <v>2.2119949692137153E-2</v>
      </c>
      <c r="O144" s="7">
        <f t="shared" si="23"/>
        <v>3.5017366634016211E+17</v>
      </c>
      <c r="P144">
        <f>C144*_c2/(C144*_c2+'Input spectra'!Y144)</f>
        <v>0</v>
      </c>
      <c r="Q144">
        <f>'Input spectra'!Y144/(C144*_c2+'Input spectra'!Y144)</f>
        <v>1</v>
      </c>
      <c r="R144" s="7">
        <f t="shared" si="24"/>
        <v>1.4266827185449673E+19</v>
      </c>
      <c r="T144" s="22">
        <f>(1-EXP(-_t*(D144*_c3+'Input spectra'!Y144)))</f>
        <v>2.2119949692137153E-2</v>
      </c>
      <c r="U144" s="7">
        <f t="shared" si="25"/>
        <v>3.1558149960856147E+17</v>
      </c>
      <c r="V144">
        <f>D144*_c3/(D144*_c3+'Input spectra'!Y144)</f>
        <v>0</v>
      </c>
      <c r="W144">
        <f>'Input spectra'!Y144/(D144*_c3+'Input spectra'!Y144)</f>
        <v>1</v>
      </c>
      <c r="X144" s="7">
        <f t="shared" si="26"/>
        <v>1.3393195858407467E+19</v>
      </c>
      <c r="Y144" s="7"/>
    </row>
    <row r="145" spans="1:25" x14ac:dyDescent="0.25">
      <c r="A145">
        <v>995</v>
      </c>
      <c r="B145">
        <f>'Input spectra'!B145</f>
        <v>0</v>
      </c>
      <c r="C145">
        <f>'Input spectra'!D145</f>
        <v>0</v>
      </c>
      <c r="D145">
        <f>'Input spectra'!F145</f>
        <v>0</v>
      </c>
      <c r="E145" s="7">
        <f>'Input spectra'!I145</f>
        <v>1.87688E+19</v>
      </c>
      <c r="G145" s="7">
        <f t="shared" si="20"/>
        <v>1.8018048E+19</v>
      </c>
      <c r="H145" s="22">
        <f>(1-EXP(-_t*(B145*_c1+'Input spectra'!Y145)))</f>
        <v>2.2094271525874509E-2</v>
      </c>
      <c r="I145" s="7">
        <f t="shared" si="22"/>
        <v>3.9809564487824013E+17</v>
      </c>
      <c r="J145">
        <f>B145*_c1/(B145*_c1+'Input spectra'!Y145)</f>
        <v>0</v>
      </c>
      <c r="K145">
        <f>'Input spectra'!Y145/(B145*_c1+'Input spectra'!Y145)</f>
        <v>1</v>
      </c>
      <c r="L145" s="7">
        <f t="shared" si="21"/>
        <v>1.6238548090480214E+19</v>
      </c>
      <c r="N145" s="22">
        <f>(1-EXP(-_t*(C145*_c2+'Input spectra'!Y145)))</f>
        <v>2.2094271525874509E-2</v>
      </c>
      <c r="O145" s="7">
        <f t="shared" si="23"/>
        <v>3.587788906970409E+17</v>
      </c>
      <c r="P145">
        <f>C145*_c2/(C145*_c2+'Input spectra'!Y145)</f>
        <v>0</v>
      </c>
      <c r="Q145">
        <f>'Input spectra'!Y145/(C145*_c2+'Input spectra'!Y145)</f>
        <v>1</v>
      </c>
      <c r="R145" s="7">
        <f t="shared" si="24"/>
        <v>1.4634795294520173E+19</v>
      </c>
      <c r="T145" s="22">
        <f>(1-EXP(-_t*(D145*_c3+'Input spectra'!Y145)))</f>
        <v>2.2094271525874509E-2</v>
      </c>
      <c r="U145" s="7">
        <f t="shared" si="25"/>
        <v>3.233451409627193E+17</v>
      </c>
      <c r="V145">
        <f>D145*_c3/(D145*_c3+'Input spectra'!Y145)</f>
        <v>0</v>
      </c>
      <c r="W145">
        <f>'Input spectra'!Y145/(D145*_c3+'Input spectra'!Y145)</f>
        <v>1</v>
      </c>
      <c r="X145" s="7">
        <f t="shared" si="26"/>
        <v>1.3738992147415155E+19</v>
      </c>
      <c r="Y145" s="7"/>
    </row>
    <row r="146" spans="1:25" x14ac:dyDescent="0.25">
      <c r="A146">
        <v>1000</v>
      </c>
      <c r="B146">
        <f>'Input spectra'!B146</f>
        <v>0</v>
      </c>
      <c r="C146">
        <f>'Input spectra'!D146</f>
        <v>0</v>
      </c>
      <c r="D146">
        <f>'Input spectra'!F146</f>
        <v>0</v>
      </c>
      <c r="E146" s="7">
        <f>'Input spectra'!I146</f>
        <v>1.847635E+19</v>
      </c>
      <c r="G146" s="7">
        <f t="shared" si="20"/>
        <v>1.7737296E+19</v>
      </c>
      <c r="H146" s="22">
        <f>(1-EXP(-_t*(B146*_c1+'Input spectra'!Y146)))</f>
        <v>2.2068592685328681E-2</v>
      </c>
      <c r="I146" s="7">
        <f t="shared" si="22"/>
        <v>3.914371607631097E+17</v>
      </c>
      <c r="J146">
        <f>B146*_c1/(B146*_c1+'Input spectra'!Y146)</f>
        <v>0</v>
      </c>
      <c r="K146">
        <f>'Input spectra'!Y146/(B146*_c1+'Input spectra'!Y146)</f>
        <v>1</v>
      </c>
      <c r="L146" s="7">
        <f t="shared" si="21"/>
        <v>1.5985943506240717E+19</v>
      </c>
      <c r="N146" s="22">
        <f>(1-EXP(-_t*(C146*_c2+'Input spectra'!Y146)))</f>
        <v>2.2068592685328681E-2</v>
      </c>
      <c r="O146" s="7">
        <f t="shared" si="23"/>
        <v>3.5278727592990138E+17</v>
      </c>
      <c r="P146">
        <f>C146*_c2/(C146*_c2+'Input spectra'!Y146)</f>
        <v>0</v>
      </c>
      <c r="Q146">
        <f>'Input spectra'!Y146/(C146*_c2+'Input spectra'!Y146)</f>
        <v>1</v>
      </c>
      <c r="R146" s="7">
        <f t="shared" si="24"/>
        <v>1.4407516781854448E+19</v>
      </c>
      <c r="T146" s="22">
        <f>(1-EXP(-_t*(D146*_c3+'Input spectra'!Y146)))</f>
        <v>2.2068592685328681E-2</v>
      </c>
      <c r="U146" s="7">
        <f t="shared" si="25"/>
        <v>3.179536194657833E+17</v>
      </c>
      <c r="V146">
        <f>D146*_c3/(D146*_c3+'Input spectra'!Y146)</f>
        <v>0</v>
      </c>
      <c r="W146">
        <f>'Input spectra'!Y146/(D146*_c3+'Input spectra'!Y146)</f>
        <v>1</v>
      </c>
      <c r="X146" s="7">
        <f t="shared" si="26"/>
        <v>1.3525980635893117E+19</v>
      </c>
      <c r="Y146" s="7"/>
    </row>
    <row r="147" spans="1:25" x14ac:dyDescent="0.25">
      <c r="A147">
        <v>1005</v>
      </c>
      <c r="B147">
        <f>'Input spectra'!B147</f>
        <v>0</v>
      </c>
      <c r="C147">
        <f>'Input spectra'!D147</f>
        <v>0</v>
      </c>
      <c r="D147">
        <f>'Input spectra'!F147</f>
        <v>0</v>
      </c>
      <c r="E147" s="7">
        <f>'Input spectra'!I147</f>
        <v>1.74185E+19</v>
      </c>
      <c r="G147" s="7">
        <f t="shared" si="20"/>
        <v>1.672176E+19</v>
      </c>
      <c r="H147" s="22">
        <f>(1-EXP(-_t*(B147*_c1+'Input spectra'!Y147)))</f>
        <v>2.2042913170481793E-2</v>
      </c>
      <c r="I147" s="7">
        <f t="shared" si="22"/>
        <v>3.6859630373763565E+17</v>
      </c>
      <c r="J147">
        <f>B147*_c1/(B147*_c1+'Input spectra'!Y147)</f>
        <v>0</v>
      </c>
      <c r="K147">
        <f>'Input spectra'!Y147/(B147*_c1+'Input spectra'!Y147)</f>
        <v>1</v>
      </c>
      <c r="L147" s="7">
        <f t="shared" si="21"/>
        <v>1.5071075662475393E+19</v>
      </c>
      <c r="N147" s="22">
        <f>(1-EXP(-_t*(C147*_c2+'Input spectra'!Y147)))</f>
        <v>2.2042913170481793E-2</v>
      </c>
      <c r="O147" s="7">
        <f t="shared" si="23"/>
        <v>3.3221041221370643E+17</v>
      </c>
      <c r="P147">
        <f>C147*_c2/(C147*_c2+'Input spectra'!Y147)</f>
        <v>0</v>
      </c>
      <c r="Q147">
        <f>'Input spectra'!Y147/(C147*_c2+'Input spectra'!Y147)</f>
        <v>1</v>
      </c>
      <c r="R147" s="7">
        <f t="shared" si="24"/>
        <v>1.3583338214641168E+19</v>
      </c>
      <c r="T147" s="22">
        <f>(1-EXP(-_t*(D147*_c3+'Input spectra'!Y147)))</f>
        <v>2.2042913170481793E-2</v>
      </c>
      <c r="U147" s="7">
        <f t="shared" si="25"/>
        <v>2.9941634483062246E+17</v>
      </c>
      <c r="V147">
        <f>D147*_c3/(D147*_c3+'Input spectra'!Y147)</f>
        <v>0</v>
      </c>
      <c r="W147">
        <f>'Input spectra'!Y147/(D147*_c3+'Input spectra'!Y147)</f>
        <v>1</v>
      </c>
      <c r="X147" s="7">
        <f t="shared" si="26"/>
        <v>1.2752564995018125E+19</v>
      </c>
      <c r="Y147" s="7"/>
    </row>
    <row r="148" spans="1:25" x14ac:dyDescent="0.25">
      <c r="A148">
        <v>1010</v>
      </c>
      <c r="B148">
        <f>'Input spectra'!B148</f>
        <v>0</v>
      </c>
      <c r="C148">
        <f>'Input spectra'!D148</f>
        <v>0</v>
      </c>
      <c r="D148">
        <f>'Input spectra'!F148</f>
        <v>0</v>
      </c>
      <c r="E148" s="7">
        <f>'Input spectra'!I148</f>
        <v>1.82324E+19</v>
      </c>
      <c r="G148" s="7">
        <f t="shared" si="20"/>
        <v>1.7503104E+19</v>
      </c>
      <c r="H148" s="22">
        <f>(1-EXP(-_t*(B148*_c1+'Input spectra'!Y148)))</f>
        <v>2.2017232981316082E-2</v>
      </c>
      <c r="I148" s="7">
        <f t="shared" si="22"/>
        <v>3.8536991866420544E+17</v>
      </c>
      <c r="J148">
        <f>B148*_c1/(B148*_c1+'Input spectra'!Y148)</f>
        <v>0</v>
      </c>
      <c r="K148">
        <f>'Input spectra'!Y148/(B148*_c1+'Input spectra'!Y148)</f>
        <v>1</v>
      </c>
      <c r="L148" s="7">
        <f t="shared" si="21"/>
        <v>1.5775703729359067E+19</v>
      </c>
      <c r="N148" s="22">
        <f>(1-EXP(-_t*(C148*_c2+'Input spectra'!Y148)))</f>
        <v>2.2017232981316082E-2</v>
      </c>
      <c r="O148" s="7">
        <f t="shared" si="23"/>
        <v>3.4733734445351558E+17</v>
      </c>
      <c r="P148">
        <f>C148*_c2/(C148*_c2+'Input spectra'!Y148)</f>
        <v>0</v>
      </c>
      <c r="Q148">
        <f>'Input spectra'!Y148/(C148*_c2+'Input spectra'!Y148)</f>
        <v>1</v>
      </c>
      <c r="R148" s="7">
        <f t="shared" si="24"/>
        <v>1.4218782460328956E+19</v>
      </c>
      <c r="T148" s="22">
        <f>(1-EXP(-_t*(D148*_c3+'Input spectra'!Y148)))</f>
        <v>2.2017232981316082E-2</v>
      </c>
      <c r="U148" s="7">
        <f t="shared" si="25"/>
        <v>3.1305824613971328E+17</v>
      </c>
      <c r="V148">
        <f>D148*_c3/(D148*_c3+'Input spectra'!Y148)</f>
        <v>0</v>
      </c>
      <c r="W148">
        <f>'Input spectra'!Y148/(D148*_c3+'Input spectra'!Y148)</f>
        <v>1</v>
      </c>
      <c r="X148" s="7">
        <f t="shared" si="26"/>
        <v>1.3349495245621672E+19</v>
      </c>
      <c r="Y148" s="7"/>
    </row>
    <row r="149" spans="1:25" x14ac:dyDescent="0.25">
      <c r="A149">
        <v>1015</v>
      </c>
      <c r="B149">
        <f>'Input spectra'!B149</f>
        <v>0</v>
      </c>
      <c r="C149">
        <f>'Input spectra'!D149</f>
        <v>0</v>
      </c>
      <c r="D149">
        <f>'Input spectra'!F149</f>
        <v>0</v>
      </c>
      <c r="E149" s="7">
        <f>'Input spectra'!I149</f>
        <v>1.80769E+19</v>
      </c>
      <c r="G149" s="7">
        <f t="shared" si="20"/>
        <v>1.7353824E+19</v>
      </c>
      <c r="H149" s="22">
        <f>(1-EXP(-_t*(B149*_c1+'Input spectra'!Y149)))</f>
        <v>2.1991552117814006E-2</v>
      </c>
      <c r="I149" s="7">
        <f t="shared" si="22"/>
        <v>3.8163752493937152E+17</v>
      </c>
      <c r="J149">
        <f>B149*_c1/(B149*_c1+'Input spectra'!Y149)</f>
        <v>0</v>
      </c>
      <c r="K149">
        <f>'Input spectra'!Y149/(B149*_c1+'Input spectra'!Y149)</f>
        <v>1</v>
      </c>
      <c r="L149" s="7">
        <f t="shared" si="21"/>
        <v>1.5641567055415876E+19</v>
      </c>
      <c r="N149" s="22">
        <f>(1-EXP(-_t*(C149*_c2+'Input spectra'!Y149)))</f>
        <v>2.1991552117814006E-2</v>
      </c>
      <c r="O149" s="7">
        <f t="shared" si="23"/>
        <v>3.439823371034608E+17</v>
      </c>
      <c r="P149">
        <f>C149*_c2/(C149*_c2+'Input spectra'!Y149)</f>
        <v>0</v>
      </c>
      <c r="Q149">
        <f>'Input spectra'!Y149/(C149*_c2+'Input spectra'!Y149)</f>
        <v>1</v>
      </c>
      <c r="R149" s="7">
        <f t="shared" si="24"/>
        <v>1.409825407639672E+19</v>
      </c>
      <c r="T149" s="22">
        <f>(1-EXP(-_t*(D149*_c3+'Input spectra'!Y149)))</f>
        <v>2.1991552117814006E-2</v>
      </c>
      <c r="U149" s="7">
        <f t="shared" si="25"/>
        <v>3.1004248929126221E+17</v>
      </c>
      <c r="V149">
        <f>D149*_c3/(D149*_c3+'Input spectra'!Y149)</f>
        <v>0</v>
      </c>
      <c r="W149">
        <f>'Input spectra'!Y149/(D149*_c3+'Input spectra'!Y149)</f>
        <v>1</v>
      </c>
      <c r="X149" s="7">
        <f t="shared" si="26"/>
        <v>1.3236683123621239E+19</v>
      </c>
      <c r="Y149" s="7"/>
    </row>
    <row r="150" spans="1:25" x14ac:dyDescent="0.25">
      <c r="A150">
        <v>1020</v>
      </c>
      <c r="B150">
        <f>'Input spectra'!B150</f>
        <v>0</v>
      </c>
      <c r="C150">
        <f>'Input spectra'!D150</f>
        <v>0</v>
      </c>
      <c r="D150">
        <f>'Input spectra'!F150</f>
        <v>0</v>
      </c>
      <c r="E150" s="7">
        <f>'Input spectra'!I150</f>
        <v>1.786125E+19</v>
      </c>
      <c r="G150" s="7">
        <f t="shared" si="20"/>
        <v>1.71468E+19</v>
      </c>
      <c r="H150" s="22">
        <f>(1-EXP(-_t*(B150*_c1+'Input spectra'!Y150)))</f>
        <v>2.1965870579957691E-2</v>
      </c>
      <c r="I150" s="7">
        <f t="shared" si="22"/>
        <v>3.7664438966041856E+17</v>
      </c>
      <c r="J150">
        <f>B150*_c1/(B150*_c1+'Input spectra'!Y150)</f>
        <v>0</v>
      </c>
      <c r="K150">
        <f>'Input spectra'!Y150/(B150*_c1+'Input spectra'!Y150)</f>
        <v>1</v>
      </c>
      <c r="L150" s="7">
        <f t="shared" si="21"/>
        <v>1.5455375410488959E+19</v>
      </c>
      <c r="N150" s="22">
        <f>(1-EXP(-_t*(C150*_c2+'Input spectra'!Y150)))</f>
        <v>2.1965870579957691E-2</v>
      </c>
      <c r="O150" s="7">
        <f t="shared" si="23"/>
        <v>3.3949077603146093E+17</v>
      </c>
      <c r="P150">
        <f>C150*_c2/(C150*_c2+'Input spectra'!Y150)</f>
        <v>0</v>
      </c>
      <c r="Q150">
        <f>'Input spectra'!Y150/(C150*_c2+'Input spectra'!Y150)</f>
        <v>1</v>
      </c>
      <c r="R150" s="7">
        <f t="shared" si="24"/>
        <v>1.393079927911603E+19</v>
      </c>
      <c r="T150" s="22">
        <f>(1-EXP(-_t*(D150*_c3+'Input spectra'!Y150)))</f>
        <v>2.1965870579957691E-2</v>
      </c>
      <c r="U150" s="7">
        <f t="shared" si="25"/>
        <v>3.0600213404043059E+17</v>
      </c>
      <c r="V150">
        <f>D150*_c3/(D150*_c3+'Input spectra'!Y150)</f>
        <v>0</v>
      </c>
      <c r="W150">
        <f>'Input spectra'!Y150/(D150*_c3+'Input spectra'!Y150)</f>
        <v>1</v>
      </c>
      <c r="X150" s="7">
        <f t="shared" si="26"/>
        <v>1.3079805259272575E+19</v>
      </c>
      <c r="Y150" s="7"/>
    </row>
    <row r="151" spans="1:25" x14ac:dyDescent="0.25">
      <c r="A151">
        <v>1025</v>
      </c>
      <c r="B151">
        <f>'Input spectra'!B151</f>
        <v>0</v>
      </c>
      <c r="C151">
        <f>'Input spectra'!D151</f>
        <v>0</v>
      </c>
      <c r="D151">
        <f>'Input spectra'!F151</f>
        <v>0</v>
      </c>
      <c r="E151" s="7">
        <f>'Input spectra'!I151</f>
        <v>1.79166E+19</v>
      </c>
      <c r="G151" s="7">
        <f t="shared" si="20"/>
        <v>1.7199936E+19</v>
      </c>
      <c r="H151" s="22">
        <f>(1-EXP(-_t*(B151*_c1+'Input spectra'!Y151)))</f>
        <v>2.1940188367729485E-2</v>
      </c>
      <c r="I151" s="7">
        <f t="shared" si="22"/>
        <v>3.7736983575289158E+17</v>
      </c>
      <c r="J151">
        <f>B151*_c1/(B151*_c1+'Input spectra'!Y151)</f>
        <v>0</v>
      </c>
      <c r="K151">
        <f>'Input spectra'!Y151/(B151*_c1+'Input spectra'!Y151)</f>
        <v>1</v>
      </c>
      <c r="L151" s="7">
        <f t="shared" si="21"/>
        <v>1.5503676976970131E+19</v>
      </c>
      <c r="N151" s="22">
        <f>(1-EXP(-_t*(C151*_c2+'Input spectra'!Y151)))</f>
        <v>2.1940188367729485E-2</v>
      </c>
      <c r="O151" s="7">
        <f t="shared" si="23"/>
        <v>3.4015359326715552E+17</v>
      </c>
      <c r="P151">
        <f>C151*_c2/(C151*_c2+'Input spectra'!Y151)</f>
        <v>0</v>
      </c>
      <c r="Q151">
        <f>'Input spectra'!Y151/(C151*_c2+'Input spectra'!Y151)</f>
        <v>1</v>
      </c>
      <c r="R151" s="7">
        <f t="shared" si="24"/>
        <v>1.3974703150420662E+19</v>
      </c>
      <c r="T151" s="22">
        <f>(1-EXP(-_t*(D151*_c3+'Input spectra'!Y151)))</f>
        <v>2.1940188367729485E-2</v>
      </c>
      <c r="U151" s="7">
        <f t="shared" si="25"/>
        <v>3.0660761950333203E+17</v>
      </c>
      <c r="V151">
        <f>D151*_c3/(D151*_c3+'Input spectra'!Y151)</f>
        <v>0</v>
      </c>
      <c r="W151">
        <f>'Input spectra'!Y151/(D151*_c3+'Input spectra'!Y151)</f>
        <v>1</v>
      </c>
      <c r="X151" s="7">
        <f t="shared" si="26"/>
        <v>1.3121371709680638E+19</v>
      </c>
      <c r="Y151" s="7"/>
    </row>
    <row r="152" spans="1:25" x14ac:dyDescent="0.25">
      <c r="A152">
        <v>1030</v>
      </c>
      <c r="B152">
        <f>'Input spectra'!B152</f>
        <v>0</v>
      </c>
      <c r="C152">
        <f>'Input spectra'!D152</f>
        <v>0</v>
      </c>
      <c r="D152">
        <f>'Input spectra'!F152</f>
        <v>0</v>
      </c>
      <c r="E152" s="7">
        <f>'Input spectra'!I152</f>
        <v>1.78226E+19</v>
      </c>
      <c r="G152" s="7">
        <f t="shared" si="20"/>
        <v>1.7109696E+19</v>
      </c>
      <c r="H152" s="22">
        <f>(1-EXP(-_t*(B152*_c1+'Input spectra'!Y152)))</f>
        <v>2.1914505481111735E-2</v>
      </c>
      <c r="I152" s="7">
        <f t="shared" si="22"/>
        <v>3.7495052677215552E+17</v>
      </c>
      <c r="J152">
        <f>B152*_c1/(B152*_c1+'Input spectra'!Y152)</f>
        <v>0</v>
      </c>
      <c r="K152">
        <f>'Input spectra'!Y152/(B152*_c1+'Input spectra'!Y152)</f>
        <v>1</v>
      </c>
      <c r="L152" s="7">
        <f t="shared" si="21"/>
        <v>1.5422741428126779E+19</v>
      </c>
      <c r="N152" s="22">
        <f>(1-EXP(-_t*(C152*_c2+'Input spectra'!Y152)))</f>
        <v>2.1914505481111735E-2</v>
      </c>
      <c r="O152" s="7">
        <f t="shared" si="23"/>
        <v>3.3798175156045331E+17</v>
      </c>
      <c r="P152">
        <f>C152*_c2/(C152*_c2+'Input spectra'!Y152)</f>
        <v>0</v>
      </c>
      <c r="Q152">
        <f>'Input spectra'!Y152/(C152*_c2+'Input spectra'!Y152)</f>
        <v>1</v>
      </c>
      <c r="R152" s="7">
        <f t="shared" si="24"/>
        <v>1.3902114517923525E+19</v>
      </c>
      <c r="T152" s="22">
        <f>(1-EXP(-_t*(D152*_c3+'Input spectra'!Y152)))</f>
        <v>2.1914505481111735E-2</v>
      </c>
      <c r="U152" s="7">
        <f t="shared" si="25"/>
        <v>3.0465796480207808E+17</v>
      </c>
      <c r="V152">
        <f>D152*_c3/(D152*_c3+'Input spectra'!Y152)</f>
        <v>0</v>
      </c>
      <c r="W152">
        <f>'Input spectra'!Y152/(D152*_c3+'Input spectra'!Y152)</f>
        <v>1</v>
      </c>
      <c r="X152" s="7">
        <f t="shared" si="26"/>
        <v>1.3053558290996589E+19</v>
      </c>
      <c r="Y152" s="7"/>
    </row>
    <row r="153" spans="1:25" x14ac:dyDescent="0.25">
      <c r="A153">
        <v>1035</v>
      </c>
      <c r="B153">
        <f>'Input spectra'!B153</f>
        <v>0</v>
      </c>
      <c r="C153">
        <f>'Input spectra'!D153</f>
        <v>0</v>
      </c>
      <c r="D153">
        <f>'Input spectra'!F153</f>
        <v>0</v>
      </c>
      <c r="E153" s="7">
        <f>'Input spectra'!I153</f>
        <v>1.76976E+19</v>
      </c>
      <c r="G153" s="7">
        <f t="shared" si="20"/>
        <v>1.6989696E+19</v>
      </c>
      <c r="H153" s="22">
        <f>(1-EXP(-_t*(B153*_c1+'Input spectra'!Y153)))</f>
        <v>2.1888821920086787E-2</v>
      </c>
      <c r="I153" s="7">
        <f t="shared" si="22"/>
        <v>3.7188443022041082E+17</v>
      </c>
      <c r="J153">
        <f>B153*_c1/(B153*_c1+'Input spectra'!Y153)</f>
        <v>0</v>
      </c>
      <c r="K153">
        <f>'Input spectra'!Y153/(B153*_c1+'Input spectra'!Y153)</f>
        <v>1</v>
      </c>
      <c r="L153" s="7">
        <f t="shared" si="21"/>
        <v>1.5314975142708867E+19</v>
      </c>
      <c r="M153" s="7"/>
      <c r="N153" s="22">
        <f>(1-EXP(-_t*(C153*_c2+'Input spectra'!Y153)))</f>
        <v>2.1888821920086787E-2</v>
      </c>
      <c r="O153" s="7">
        <f t="shared" si="23"/>
        <v>3.3522676360931014E+17</v>
      </c>
      <c r="P153">
        <f>C153*_c2/(C153*_c2+'Input spectra'!Y153)</f>
        <v>0</v>
      </c>
      <c r="Q153">
        <f>'Input spectra'!Y153/(C153*_c2+'Input spectra'!Y153)</f>
        <v>1</v>
      </c>
      <c r="R153" s="7">
        <f t="shared" si="24"/>
        <v>1.3805336106178152E+19</v>
      </c>
      <c r="T153" s="22">
        <f>(1-EXP(-_t*(D153*_c3+'Input spectra'!Y153)))</f>
        <v>2.1888821920086787E-2</v>
      </c>
      <c r="U153" s="7">
        <f t="shared" si="25"/>
        <v>3.0218254357507789E+17</v>
      </c>
      <c r="V153">
        <f>D153*_c3/(D153*_c3+'Input spectra'!Y153)</f>
        <v>0</v>
      </c>
      <c r="W153">
        <f>'Input spectra'!Y153/(D153*_c3+'Input spectra'!Y153)</f>
        <v>1</v>
      </c>
      <c r="X153" s="7">
        <f t="shared" si="26"/>
        <v>1.2963027420098949E+19</v>
      </c>
      <c r="Y153" s="7"/>
    </row>
    <row r="154" spans="1:25" x14ac:dyDescent="0.25">
      <c r="A154">
        <v>1040</v>
      </c>
      <c r="B154">
        <f>'Input spectra'!B154</f>
        <v>0</v>
      </c>
      <c r="C154">
        <f>'Input spectra'!D154</f>
        <v>0</v>
      </c>
      <c r="D154">
        <f>'Input spectra'!F154</f>
        <v>0</v>
      </c>
      <c r="E154" s="7">
        <f>'Input spectra'!I154</f>
        <v>1.75411E+19</v>
      </c>
      <c r="G154" s="7">
        <f t="shared" si="20"/>
        <v>1.6839456E+19</v>
      </c>
      <c r="H154" s="22">
        <f>(1-EXP(-_t*(B154*_c1+'Input spectra'!Y154)))</f>
        <v>2.1863137684636658E-2</v>
      </c>
      <c r="I154" s="7">
        <f t="shared" si="22"/>
        <v>3.6816334506238086E+17</v>
      </c>
      <c r="J154">
        <f>B154*_c1/(B154*_c1+'Input spectra'!Y154)</f>
        <v>0</v>
      </c>
      <c r="K154">
        <f>'Input spectra'!Y154/(B154*_c1+'Input spectra'!Y154)</f>
        <v>1</v>
      </c>
      <c r="L154" s="7">
        <f t="shared" si="21"/>
        <v>1.5179943310790506E+19</v>
      </c>
      <c r="N154" s="22">
        <f>(1-EXP(-_t*(C154*_c2+'Input spectra'!Y154)))</f>
        <v>2.1863137684636658E-2</v>
      </c>
      <c r="O154" s="7">
        <f t="shared" si="23"/>
        <v>3.3188119064879206E+17</v>
      </c>
      <c r="P154">
        <f>C154*_c2/(C154*_c2+'Input spectra'!Y154)</f>
        <v>0</v>
      </c>
      <c r="Q154">
        <f>'Input spectra'!Y154/(C154*_c2+'Input spectra'!Y154)</f>
        <v>1</v>
      </c>
      <c r="R154" s="7">
        <f t="shared" si="24"/>
        <v>1.3683974049922603E+19</v>
      </c>
      <c r="T154" s="22">
        <f>(1-EXP(-_t*(D154*_c3+'Input spectra'!Y154)))</f>
        <v>2.1863137684636658E-2</v>
      </c>
      <c r="U154" s="7">
        <f t="shared" si="25"/>
        <v>2.9917460872645299E+17</v>
      </c>
      <c r="V154">
        <f>D154*_c3/(D154*_c3+'Input spectra'!Y154)</f>
        <v>0</v>
      </c>
      <c r="W154">
        <f>'Input spectra'!Y154/(D154*_c3+'Input spectra'!Y154)</f>
        <v>1</v>
      </c>
      <c r="X154" s="7">
        <f t="shared" si="26"/>
        <v>1.2849407463548303E+19</v>
      </c>
    </row>
    <row r="155" spans="1:25" x14ac:dyDescent="0.25">
      <c r="A155">
        <v>1045</v>
      </c>
      <c r="B155">
        <f>'Input spectra'!B155</f>
        <v>0</v>
      </c>
      <c r="C155">
        <f>'Input spectra'!D155</f>
        <v>0</v>
      </c>
      <c r="D155">
        <f>'Input spectra'!F155</f>
        <v>0</v>
      </c>
      <c r="E155" s="7">
        <f>'Input spectra'!I155</f>
        <v>1.7379E+19</v>
      </c>
      <c r="G155" s="7">
        <f t="shared" si="20"/>
        <v>1.668384E+19</v>
      </c>
      <c r="H155" s="22">
        <f>(1-EXP(-_t*(B155*_c1+'Input spectra'!Y155)))</f>
        <v>2.1837452774744026E-2</v>
      </c>
      <c r="I155" s="7">
        <f t="shared" si="22"/>
        <v>3.6433256810138534E+17</v>
      </c>
      <c r="J155">
        <f>B155*_c1/(B155*_c1+'Input spectra'!Y155)</f>
        <v>0</v>
      </c>
      <c r="K155">
        <f>'Input spectra'!Y155/(B155*_c1+'Input spectra'!Y155)</f>
        <v>1</v>
      </c>
      <c r="L155" s="7">
        <f t="shared" si="21"/>
        <v>1.5040058049237762E+19</v>
      </c>
      <c r="N155" s="22">
        <f>(1-EXP(-_t*(C155*_c2+'Input spectra'!Y155)))</f>
        <v>2.1837452774744026E-2</v>
      </c>
      <c r="O155" s="7">
        <f t="shared" si="23"/>
        <v>3.284365573796384E+17</v>
      </c>
      <c r="P155">
        <f>C155*_c2/(C155*_c2+'Input spectra'!Y155)</f>
        <v>0</v>
      </c>
      <c r="Q155">
        <f>'Input spectra'!Y155/(C155*_c2+'Input spectra'!Y155)</f>
        <v>1</v>
      </c>
      <c r="R155" s="7">
        <f t="shared" si="24"/>
        <v>1.3558230366896445E+19</v>
      </c>
      <c r="T155" s="22">
        <f>(1-EXP(-_t*(D155*_c3+'Input spectra'!Y155)))</f>
        <v>2.1837452774744026E-2</v>
      </c>
      <c r="U155" s="7">
        <f t="shared" si="25"/>
        <v>2.9607721534620147E+17</v>
      </c>
      <c r="V155">
        <f>D155*_c3/(D155*_c3+'Input spectra'!Y155)</f>
        <v>0</v>
      </c>
      <c r="W155">
        <f>'Input spectra'!Y155/(D155*_c3+'Input spectra'!Y155)</f>
        <v>1</v>
      </c>
      <c r="X155" s="7">
        <f t="shared" si="26"/>
        <v>1.2731667025488234E+19</v>
      </c>
    </row>
    <row r="156" spans="1:25" x14ac:dyDescent="0.25">
      <c r="A156">
        <v>1050</v>
      </c>
      <c r="B156">
        <f>'Input spectra'!B156</f>
        <v>0</v>
      </c>
      <c r="C156">
        <f>'Input spectra'!D156</f>
        <v>0</v>
      </c>
      <c r="D156">
        <f>'Input spectra'!F156</f>
        <v>0</v>
      </c>
      <c r="E156" s="7">
        <f>'Input spectra'!I156</f>
        <v>1.726075E+19</v>
      </c>
      <c r="G156" s="7">
        <f t="shared" si="20"/>
        <v>1.657032E+19</v>
      </c>
      <c r="H156" s="22">
        <f>(1-EXP(-_t*(B156*_c1+'Input spectra'!Y156)))</f>
        <v>2.1811767190390796E-2</v>
      </c>
      <c r="I156" s="7">
        <f t="shared" si="22"/>
        <v>3.6142796211027642E+17</v>
      </c>
      <c r="J156">
        <f>B156*_c1/(B156*_c1+'Input spectra'!Y156)</f>
        <v>0</v>
      </c>
      <c r="K156">
        <f>'Input spectra'!Y156/(B156*_c1+'Input spectra'!Y156)</f>
        <v>1</v>
      </c>
      <c r="L156" s="7">
        <f t="shared" si="21"/>
        <v>1.4938114902119168E+19</v>
      </c>
      <c r="N156" s="22">
        <f>(1-EXP(-_t*(C156*_c2+'Input spectra'!Y156)))</f>
        <v>2.1811767190390796E-2</v>
      </c>
      <c r="O156" s="7">
        <f t="shared" si="23"/>
        <v>3.2582668450833069E+17</v>
      </c>
      <c r="P156">
        <f>C156*_c2/(C156*_c2+'Input spectra'!Y156)</f>
        <v>0</v>
      </c>
      <c r="Q156">
        <f>'Input spectra'!Y156/(C156*_c2+'Input spectra'!Y156)</f>
        <v>1</v>
      </c>
      <c r="R156" s="7">
        <f t="shared" si="24"/>
        <v>1.3466684821350148E+19</v>
      </c>
      <c r="T156" s="22">
        <f>(1-EXP(-_t*(D156*_c3+'Input spectra'!Y156)))</f>
        <v>2.1811767190390796E-2</v>
      </c>
      <c r="U156" s="7">
        <f t="shared" si="25"/>
        <v>2.9373219414965888E+17</v>
      </c>
      <c r="V156">
        <f>D156*_c3/(D156*_c3+'Input spectra'!Y156)</f>
        <v>0</v>
      </c>
      <c r="W156">
        <f>'Input spectra'!Y156/(D156*_c3+'Input spectra'!Y156)</f>
        <v>1</v>
      </c>
      <c r="X156" s="7">
        <f t="shared" si="26"/>
        <v>1.2646034522112469E+19</v>
      </c>
    </row>
    <row r="157" spans="1:25" x14ac:dyDescent="0.25">
      <c r="A157">
        <v>1055</v>
      </c>
      <c r="B157">
        <f>'Input spectra'!B157</f>
        <v>0</v>
      </c>
      <c r="C157">
        <f>'Input spectra'!D157</f>
        <v>0</v>
      </c>
      <c r="D157">
        <f>'Input spectra'!F157</f>
        <v>0</v>
      </c>
      <c r="E157" s="7">
        <f>'Input spectra'!I157</f>
        <v>1.71572E+19</v>
      </c>
      <c r="G157" s="7">
        <f t="shared" si="20"/>
        <v>1.6470912E+19</v>
      </c>
      <c r="H157" s="22">
        <f>(1-EXP(-_t*(B157*_c1+'Input spectra'!Y157)))</f>
        <v>2.1786080931559537E-2</v>
      </c>
      <c r="I157" s="7">
        <f t="shared" si="22"/>
        <v>3.5883662184859514E+17</v>
      </c>
      <c r="J157">
        <f>B157*_c1/(B157*_c1+'Input spectra'!Y157)</f>
        <v>0</v>
      </c>
      <c r="K157">
        <f>'Input spectra'!Y157/(B157*_c1+'Input spectra'!Y157)</f>
        <v>1</v>
      </c>
      <c r="L157" s="7">
        <f t="shared" si="21"/>
        <v>1.4848888668504334E+19</v>
      </c>
      <c r="N157" s="22">
        <f>(1-EXP(-_t*(C157*_c2+'Input spectra'!Y157)))</f>
        <v>2.1786080931559537E-2</v>
      </c>
      <c r="O157" s="7">
        <f t="shared" si="23"/>
        <v>3.2349909027575277E+17</v>
      </c>
      <c r="P157">
        <f>C157*_c2/(C157*_c2+'Input spectra'!Y157)</f>
        <v>0</v>
      </c>
      <c r="Q157">
        <f>'Input spectra'!Y157/(C157*_c2+'Input spectra'!Y157)</f>
        <v>1</v>
      </c>
      <c r="R157" s="7">
        <f t="shared" si="24"/>
        <v>1.3386599035295461E+19</v>
      </c>
      <c r="T157" s="22">
        <f>(1-EXP(-_t*(D157*_c3+'Input spectra'!Y157)))</f>
        <v>2.1786080931559537E-2</v>
      </c>
      <c r="U157" s="7">
        <f t="shared" si="25"/>
        <v>2.9164152998128378E+17</v>
      </c>
      <c r="V157">
        <f>D157*_c3/(D157*_c3+'Input spectra'!Y157)</f>
        <v>0</v>
      </c>
      <c r="W157">
        <f>'Input spectra'!Y157/(D157*_c3+'Input spectra'!Y157)</f>
        <v>1</v>
      </c>
      <c r="X157" s="7">
        <f t="shared" si="26"/>
        <v>1.2571159205101609E+19</v>
      </c>
    </row>
    <row r="158" spans="1:25" x14ac:dyDescent="0.25">
      <c r="A158">
        <v>1060</v>
      </c>
      <c r="B158">
        <f>'Input spectra'!B158</f>
        <v>0</v>
      </c>
      <c r="C158">
        <f>'Input spectra'!D158</f>
        <v>0</v>
      </c>
      <c r="D158">
        <f>'Input spectra'!F158</f>
        <v>0</v>
      </c>
      <c r="E158" s="7">
        <f>'Input spectra'!I158</f>
        <v>1.679855E+19</v>
      </c>
      <c r="G158" s="7">
        <f t="shared" si="20"/>
        <v>1.6126608E+19</v>
      </c>
      <c r="H158" s="22">
        <f>(1-EXP(-_t*(B158*_c1+'Input spectra'!Y158)))</f>
        <v>2.1760393998232486E-2</v>
      </c>
      <c r="I158" s="7">
        <f t="shared" si="22"/>
        <v>3.50921343935048E+17</v>
      </c>
      <c r="J158">
        <f>B158*_c1/(B158*_c1+'Input spectra'!Y158)</f>
        <v>0</v>
      </c>
      <c r="K158">
        <f>'Input spectra'!Y158/(B158*_c1+'Input spectra'!Y158)</f>
        <v>1</v>
      </c>
      <c r="L158" s="7">
        <f t="shared" si="21"/>
        <v>1.4538872822229459E+19</v>
      </c>
      <c r="N158" s="22">
        <f>(1-EXP(-_t*(C158*_c2+'Input spectra'!Y158)))</f>
        <v>2.1760393998232486E-2</v>
      </c>
      <c r="O158" s="7">
        <f t="shared" si="23"/>
        <v>3.1637160090190733E+17</v>
      </c>
      <c r="P158">
        <f>C158*_c2/(C158*_c2+'Input spectra'!Y158)</f>
        <v>0</v>
      </c>
      <c r="Q158">
        <f>'Input spectra'!Y158/(C158*_c2+'Input spectra'!Y158)</f>
        <v>1</v>
      </c>
      <c r="R158" s="7">
        <f t="shared" si="24"/>
        <v>1.3107457125575471E+19</v>
      </c>
      <c r="T158" s="22">
        <f>(1-EXP(-_t*(D158*_c3+'Input spectra'!Y158)))</f>
        <v>2.1760393998232486E-2</v>
      </c>
      <c r="U158" s="7">
        <f t="shared" si="25"/>
        <v>2.8522343136746211E+17</v>
      </c>
      <c r="V158">
        <f>D158*_c3/(D158*_c3+'Input spectra'!Y158)</f>
        <v>0</v>
      </c>
      <c r="W158">
        <f>'Input spectra'!Y158/(D158*_c3+'Input spectra'!Y158)</f>
        <v>1</v>
      </c>
      <c r="X158" s="7">
        <f t="shared" si="26"/>
        <v>1.2309344346439688E+19</v>
      </c>
    </row>
    <row r="159" spans="1:25" x14ac:dyDescent="0.25">
      <c r="A159">
        <v>1065</v>
      </c>
      <c r="B159">
        <f>'Input spectra'!B159</f>
        <v>0</v>
      </c>
      <c r="C159">
        <f>'Input spectra'!D159</f>
        <v>0</v>
      </c>
      <c r="D159">
        <f>'Input spectra'!F159</f>
        <v>0</v>
      </c>
      <c r="E159" s="7">
        <f>'Input spectra'!I159</f>
        <v>1.676725E+19</v>
      </c>
      <c r="G159" s="7">
        <f t="shared" si="20"/>
        <v>1.609656E+19</v>
      </c>
      <c r="H159" s="22">
        <f>(1-EXP(-_t*(B159*_c1+'Input spectra'!Y159)))</f>
        <v>2.1734706390391767E-2</v>
      </c>
      <c r="I159" s="7">
        <f t="shared" si="22"/>
        <v>3.4985400549532448E+17</v>
      </c>
      <c r="J159">
        <f>B159*_c1/(B159*_c1+'Input spectra'!Y159)</f>
        <v>0</v>
      </c>
      <c r="K159">
        <f>'Input spectra'!Y159/(B159*_c1+'Input spectra'!Y159)</f>
        <v>1</v>
      </c>
      <c r="L159" s="7">
        <f t="shared" si="21"/>
        <v>1.4512164244535507E+19</v>
      </c>
      <c r="N159" s="22">
        <f>(1-EXP(-_t*(C159*_c2+'Input spectra'!Y159)))</f>
        <v>2.1734706390391767E-2</v>
      </c>
      <c r="O159" s="7">
        <f t="shared" si="23"/>
        <v>3.1541762894412077E+17</v>
      </c>
      <c r="P159">
        <f>C159*_c2/(C159*_c2+'Input spectra'!Y159)</f>
        <v>0</v>
      </c>
      <c r="Q159">
        <f>'Input spectra'!Y159/(C159*_c2+'Input spectra'!Y159)</f>
        <v>1</v>
      </c>
      <c r="R159" s="7">
        <f t="shared" si="24"/>
        <v>1.308372168092902E+19</v>
      </c>
      <c r="T159" s="22">
        <f>(1-EXP(-_t*(D159*_c3+'Input spectra'!Y159)))</f>
        <v>2.1734706390391767E-2</v>
      </c>
      <c r="U159" s="7">
        <f t="shared" si="25"/>
        <v>2.843708492285953E+17</v>
      </c>
      <c r="V159">
        <f>D159*_c3/(D159*_c3+'Input spectra'!Y159)</f>
        <v>0</v>
      </c>
      <c r="W159">
        <f>'Input spectra'!Y159/(D159*_c3+'Input spectra'!Y159)</f>
        <v>1</v>
      </c>
      <c r="X159" s="7">
        <f t="shared" si="26"/>
        <v>1.2287376798432408E+19</v>
      </c>
    </row>
    <row r="160" spans="1:25" x14ac:dyDescent="0.25">
      <c r="A160">
        <v>1070</v>
      </c>
      <c r="B160">
        <f>'Input spectra'!B160</f>
        <v>0</v>
      </c>
      <c r="C160">
        <f>'Input spectra'!D160</f>
        <v>0</v>
      </c>
      <c r="D160">
        <f>'Input spectra'!F160</f>
        <v>0</v>
      </c>
      <c r="E160" s="7">
        <f>'Input spectra'!I160</f>
        <v>1.62101E+19</v>
      </c>
      <c r="G160" s="7">
        <f t="shared" si="20"/>
        <v>1.5561696E+19</v>
      </c>
      <c r="H160" s="22">
        <f>(1-EXP(-_t*(B160*_c1+'Input spectra'!Y160)))</f>
        <v>2.170901810801984E-2</v>
      </c>
      <c r="I160" s="7">
        <f t="shared" si="22"/>
        <v>3.378291402554999E+17</v>
      </c>
      <c r="J160">
        <f>B160*_c1/(B160*_c1+'Input spectra'!Y160)</f>
        <v>0</v>
      </c>
      <c r="K160">
        <f>'Input spectra'!Y160/(B160*_c1+'Input spectra'!Y160)</f>
        <v>1</v>
      </c>
      <c r="L160" s="7">
        <f t="shared" si="21"/>
        <v>1.4030315697940529E+19</v>
      </c>
      <c r="N160" s="22">
        <f>(1-EXP(-_t*(C160*_c2+'Input spectra'!Y160)))</f>
        <v>2.170901810801984E-2</v>
      </c>
      <c r="O160" s="7">
        <f t="shared" si="23"/>
        <v>3.0458437754782598E+17</v>
      </c>
      <c r="P160">
        <f>C160*_c2/(C160*_c2+'Input spectra'!Y160)</f>
        <v>0</v>
      </c>
      <c r="Q160">
        <f>'Input spectra'!Y160/(C160*_c2+'Input spectra'!Y160)</f>
        <v>1</v>
      </c>
      <c r="R160" s="7">
        <f t="shared" si="24"/>
        <v>1.2649633984873916E+19</v>
      </c>
      <c r="T160" s="22">
        <f>(1-EXP(-_t*(D160*_c3+'Input spectra'!Y160)))</f>
        <v>2.170901810801984E-2</v>
      </c>
      <c r="U160" s="7">
        <f t="shared" si="25"/>
        <v>2.7461113323745101E+17</v>
      </c>
      <c r="V160">
        <f>D160*_c3/(D160*_c3+'Input spectra'!Y160)</f>
        <v>0</v>
      </c>
      <c r="W160">
        <f>'Input spectra'!Y160/(D160*_c3+'Input spectra'!Y160)</f>
        <v>1</v>
      </c>
      <c r="X160" s="7">
        <f t="shared" si="26"/>
        <v>1.1880021937571006E+19</v>
      </c>
    </row>
    <row r="161" spans="1:24" x14ac:dyDescent="0.25">
      <c r="A161">
        <v>1075</v>
      </c>
      <c r="B161">
        <f>'Input spectra'!B161</f>
        <v>0</v>
      </c>
      <c r="C161">
        <f>'Input spectra'!D161</f>
        <v>0</v>
      </c>
      <c r="D161">
        <f>'Input spectra'!F161</f>
        <v>0</v>
      </c>
      <c r="E161" s="7">
        <f>'Input spectra'!I161</f>
        <v>1.6154E+19</v>
      </c>
      <c r="G161" s="7">
        <f t="shared" si="20"/>
        <v>1.550784E+19</v>
      </c>
      <c r="H161" s="22">
        <f>(1-EXP(-_t*(B161*_c1+'Input spectra'!Y161)))</f>
        <v>2.168332915109894E-2</v>
      </c>
      <c r="I161" s="7">
        <f t="shared" si="22"/>
        <v>3.3626159914257818E+17</v>
      </c>
      <c r="J161">
        <f>B161*_c1/(B161*_c1+'Input spectra'!Y161)</f>
        <v>0</v>
      </c>
      <c r="K161">
        <f>'Input spectra'!Y161/(B161*_c1+'Input spectra'!Y161)</f>
        <v>1</v>
      </c>
      <c r="L161" s="7">
        <f t="shared" si="21"/>
        <v>1.3982126654230198E+19</v>
      </c>
      <c r="N161" s="22">
        <f>(1-EXP(-_t*(C161*_c2+'Input spectra'!Y161)))</f>
        <v>2.168332915109894E-2</v>
      </c>
      <c r="O161" s="7">
        <f t="shared" si="23"/>
        <v>3.0317905447602714E+17</v>
      </c>
      <c r="P161">
        <f>C161*_c2/(C161*_c2+'Input spectra'!Y161)</f>
        <v>0</v>
      </c>
      <c r="Q161">
        <f>'Input spectra'!Y161/(C161*_c2+'Input spectra'!Y161)</f>
        <v>1</v>
      </c>
      <c r="R161" s="7">
        <f t="shared" si="24"/>
        <v>1.2606518107933442E+19</v>
      </c>
      <c r="T161" s="22">
        <f>(1-EXP(-_t*(D161*_c3+'Input spectra'!Y161)))</f>
        <v>2.168332915109894E-2</v>
      </c>
      <c r="U161" s="7">
        <f t="shared" si="25"/>
        <v>2.7335128158360986E+17</v>
      </c>
      <c r="V161">
        <f>D161*_c3/(D161*_c3+'Input spectra'!Y161)</f>
        <v>0</v>
      </c>
      <c r="W161">
        <f>'Input spectra'!Y161/(D161*_c3+'Input spectra'!Y161)</f>
        <v>1</v>
      </c>
      <c r="X161" s="7">
        <f t="shared" si="26"/>
        <v>1.1839840153295839E+19</v>
      </c>
    </row>
    <row r="162" spans="1:24" x14ac:dyDescent="0.25">
      <c r="A162">
        <v>1080</v>
      </c>
      <c r="B162">
        <f>'Input spectra'!B162</f>
        <v>0</v>
      </c>
      <c r="C162">
        <f>'Input spectra'!D162</f>
        <v>0</v>
      </c>
      <c r="D162">
        <f>'Input spectra'!F162</f>
        <v>0</v>
      </c>
      <c r="E162" s="7">
        <f>'Input spectra'!I162</f>
        <v>1.615785E+19</v>
      </c>
      <c r="G162" s="7">
        <f t="shared" ref="G162:G182" si="27">E162*_transm</f>
        <v>1.5511536E+19</v>
      </c>
      <c r="H162" s="22">
        <f>(1-EXP(-_t*(B162*_c1+'Input spectra'!Y162)))</f>
        <v>2.1657639519611305E-2</v>
      </c>
      <c r="I162" s="7">
        <f t="shared" si="22"/>
        <v>3.3594325508347347E+17</v>
      </c>
      <c r="J162">
        <f>B162*_c1/(B162*_c1+'Input spectra'!Y162)</f>
        <v>0</v>
      </c>
      <c r="K162">
        <f>'Input spectra'!Y162/(B162*_c1+'Input spectra'!Y162)</f>
        <v>1</v>
      </c>
      <c r="L162" s="7">
        <f t="shared" ref="L162:L182" si="28">(G162-I162)*_transm*_transm</f>
        <v>1.3985826273715071E+19</v>
      </c>
      <c r="N162" s="22">
        <f>(1-EXP(-_t*(C162*_c2+'Input spectra'!Y162)))</f>
        <v>2.1657639519611305E-2</v>
      </c>
      <c r="O162" s="7">
        <f t="shared" si="23"/>
        <v>3.0289998382002963E+17</v>
      </c>
      <c r="P162">
        <f>C162*_c2/(C162*_c2+'Input spectra'!Y162)</f>
        <v>0</v>
      </c>
      <c r="Q162">
        <f>'Input spectra'!Y162/(C162*_c2+'Input spectra'!Y162)</f>
        <v>1</v>
      </c>
      <c r="R162" s="7">
        <f t="shared" si="24"/>
        <v>1.2610184868767269E+19</v>
      </c>
      <c r="T162" s="22">
        <f>(1-EXP(-_t*(D162*_c3+'Input spectra'!Y162)))</f>
        <v>2.1657639519611305E-2</v>
      </c>
      <c r="U162" s="7">
        <f t="shared" si="25"/>
        <v>2.731068381634185E+17</v>
      </c>
      <c r="V162">
        <f>D162*_c3/(D162*_c3+'Input spectra'!Y162)</f>
        <v>0</v>
      </c>
      <c r="W162">
        <f>'Input spectra'!Y162/(D162*_c3+'Input spectra'!Y162)</f>
        <v>1</v>
      </c>
      <c r="X162" s="7">
        <f t="shared" si="26"/>
        <v>1.1843594909379695E+19</v>
      </c>
    </row>
    <row r="163" spans="1:24" x14ac:dyDescent="0.25">
      <c r="A163">
        <v>1085</v>
      </c>
      <c r="B163">
        <f>'Input spectra'!B163</f>
        <v>0</v>
      </c>
      <c r="C163">
        <f>'Input spectra'!D163</f>
        <v>0</v>
      </c>
      <c r="D163">
        <f>'Input spectra'!F163</f>
        <v>0</v>
      </c>
      <c r="E163" s="7">
        <f>'Input spectra'!I163</f>
        <v>1.597335E+19</v>
      </c>
      <c r="G163" s="7">
        <f t="shared" si="27"/>
        <v>1.5334416E+19</v>
      </c>
      <c r="H163" s="22">
        <f>(1-EXP(-_t*(B163*_c1+'Input spectra'!Y163)))</f>
        <v>2.1631949213539392E-2</v>
      </c>
      <c r="I163" s="7">
        <f t="shared" si="22"/>
        <v>3.3171330813128589E+17</v>
      </c>
      <c r="J163">
        <f>B163*_c1/(B163*_c1+'Input spectra'!Y163)</f>
        <v>0</v>
      </c>
      <c r="K163">
        <f>'Input spectra'!Y163/(B163*_c1+'Input spectra'!Y163)</f>
        <v>1</v>
      </c>
      <c r="L163" s="7">
        <f t="shared" si="28"/>
        <v>1.3826490800826206E+19</v>
      </c>
      <c r="N163" s="22">
        <f>(1-EXP(-_t*(C163*_c2+'Input spectra'!Y163)))</f>
        <v>2.1631949213539392E-2</v>
      </c>
      <c r="O163" s="7">
        <f t="shared" si="23"/>
        <v>2.9909394680494208E+17</v>
      </c>
      <c r="P163">
        <f>C163*_c2/(C163*_c2+'Input spectra'!Y163)</f>
        <v>0</v>
      </c>
      <c r="Q163">
        <f>'Input spectra'!Y163/(C163*_c2+'Input spectra'!Y163)</f>
        <v>1</v>
      </c>
      <c r="R163" s="7">
        <f t="shared" si="24"/>
        <v>1.2466848940665995E+19</v>
      </c>
      <c r="T163" s="22">
        <f>(1-EXP(-_t*(D163*_c3+'Input spectra'!Y163)))</f>
        <v>2.1631949213539392E-2</v>
      </c>
      <c r="U163" s="7">
        <f t="shared" si="25"/>
        <v>2.6968224313735418E+17</v>
      </c>
      <c r="V163">
        <f>D163*_c3/(D163*_c3+'Input spectra'!Y163)</f>
        <v>0</v>
      </c>
      <c r="W163">
        <f>'Input spectra'!Y163/(D163*_c3+'Input spectra'!Y163)</f>
        <v>1</v>
      </c>
      <c r="X163" s="7">
        <f t="shared" si="26"/>
        <v>1.1709280029627496E+19</v>
      </c>
    </row>
    <row r="164" spans="1:24" x14ac:dyDescent="0.25">
      <c r="A164">
        <v>1090</v>
      </c>
      <c r="B164">
        <f>'Input spectra'!B164</f>
        <v>0</v>
      </c>
      <c r="C164">
        <f>'Input spectra'!D164</f>
        <v>0</v>
      </c>
      <c r="D164">
        <f>'Input spectra'!F164</f>
        <v>0</v>
      </c>
      <c r="E164" s="7">
        <f>'Input spectra'!I164</f>
        <v>1.53855E+19</v>
      </c>
      <c r="G164" s="7">
        <f t="shared" si="27"/>
        <v>1.477008E+19</v>
      </c>
      <c r="H164" s="22">
        <f>(1-EXP(-_t*(B164*_c1+'Input spectra'!Y164)))</f>
        <v>2.1606258232865216E-2</v>
      </c>
      <c r="I164" s="7">
        <f t="shared" si="22"/>
        <v>3.1912616260007789E+17</v>
      </c>
      <c r="J164">
        <f>B164*_c1/(B164*_c1+'Input spectra'!Y164)</f>
        <v>0</v>
      </c>
      <c r="K164">
        <f>'Input spectra'!Y164/(B164*_c1+'Input spectra'!Y164)</f>
        <v>1</v>
      </c>
      <c r="L164" s="7">
        <f t="shared" si="28"/>
        <v>1.3317999056547768E+19</v>
      </c>
      <c r="N164" s="22">
        <f>(1-EXP(-_t*(C164*_c2+'Input spectra'!Y164)))</f>
        <v>2.1606258232865216E-2</v>
      </c>
      <c r="O164" s="7">
        <f t="shared" si="23"/>
        <v>2.877521267608264E+17</v>
      </c>
      <c r="P164">
        <f>C164*_c2/(C164*_c2+'Input spectra'!Y164)</f>
        <v>0</v>
      </c>
      <c r="Q164">
        <f>'Input spectra'!Y164/(C164*_c2+'Input spectra'!Y164)</f>
        <v>1</v>
      </c>
      <c r="R164" s="7">
        <f t="shared" si="24"/>
        <v>1.2008675570491646E+19</v>
      </c>
      <c r="T164" s="22">
        <f>(1-EXP(-_t*(D164*_c3+'Input spectra'!Y164)))</f>
        <v>2.1606258232865216E-2</v>
      </c>
      <c r="U164" s="7">
        <f t="shared" si="25"/>
        <v>2.5946254541074253E+17</v>
      </c>
      <c r="V164">
        <f>D164*_c3/(D164*_c3+'Input spectra'!Y164)</f>
        <v>0</v>
      </c>
      <c r="W164">
        <f>'Input spectra'!Y164/(D164*_c3+'Input spectra'!Y164)</f>
        <v>1</v>
      </c>
      <c r="X164" s="7">
        <f t="shared" si="26"/>
        <v>1.1279244504077666E+19</v>
      </c>
    </row>
    <row r="165" spans="1:24" x14ac:dyDescent="0.25">
      <c r="A165">
        <v>1095</v>
      </c>
      <c r="B165">
        <f>'Input spectra'!B165</f>
        <v>0</v>
      </c>
      <c r="C165">
        <f>'Input spectra'!D165</f>
        <v>0</v>
      </c>
      <c r="D165">
        <f>'Input spectra'!F165</f>
        <v>0</v>
      </c>
      <c r="E165" s="7">
        <f>'Input spectra'!I165</f>
        <v>1.43026E+19</v>
      </c>
      <c r="G165" s="7">
        <f t="shared" si="27"/>
        <v>1.3730496E+19</v>
      </c>
      <c r="H165" s="22">
        <f>(1-EXP(-_t*(B165*_c1+'Input spectra'!Y165)))</f>
        <v>2.1580566577571236E-2</v>
      </c>
      <c r="I165" s="7">
        <f t="shared" si="22"/>
        <v>2.9631188307107552E+17</v>
      </c>
      <c r="J165">
        <f>B165*_c1/(B165*_c1+'Input spectra'!Y165)</f>
        <v>0</v>
      </c>
      <c r="K165">
        <f>'Input spectra'!Y165/(B165*_c1+'Input spectra'!Y165)</f>
        <v>1</v>
      </c>
      <c r="L165" s="7">
        <f t="shared" si="28"/>
        <v>1.2380944082161695E+19</v>
      </c>
      <c r="N165" s="22">
        <f>(1-EXP(-_t*(C165*_c2+'Input spectra'!Y165)))</f>
        <v>2.1580566577571236E-2</v>
      </c>
      <c r="O165" s="7">
        <f t="shared" si="23"/>
        <v>2.6718778805827706E+17</v>
      </c>
      <c r="P165">
        <f>C165*_c2/(C165*_c2+'Input spectra'!Y165)</f>
        <v>0</v>
      </c>
      <c r="Q165">
        <f>'Input spectra'!Y165/(C165*_c2+'Input spectra'!Y165)</f>
        <v>1</v>
      </c>
      <c r="R165" s="7">
        <f t="shared" si="24"/>
        <v>1.1164037800645708E+19</v>
      </c>
      <c r="T165" s="22">
        <f>(1-EXP(-_t*(D165*_c3+'Input spectra'!Y165)))</f>
        <v>2.1580566577571236E-2</v>
      </c>
      <c r="U165" s="7">
        <f t="shared" si="25"/>
        <v>2.4092626103135664E+17</v>
      </c>
      <c r="V165">
        <f>D165*_c3/(D165*_c3+'Input spectra'!Y165)</f>
        <v>0</v>
      </c>
      <c r="W165">
        <f>'Input spectra'!Y165/(D165*_c3+'Input spectra'!Y165)</f>
        <v>1</v>
      </c>
      <c r="X165" s="7">
        <f t="shared" si="26"/>
        <v>1.0486187078029777E+19</v>
      </c>
    </row>
    <row r="166" spans="1:24" x14ac:dyDescent="0.25">
      <c r="A166">
        <v>1100</v>
      </c>
      <c r="B166">
        <f>'Input spectra'!B166</f>
        <v>0</v>
      </c>
      <c r="C166">
        <f>'Input spectra'!D166</f>
        <v>0</v>
      </c>
      <c r="D166">
        <f>'Input spectra'!F166</f>
        <v>0</v>
      </c>
      <c r="E166" s="7">
        <f>'Input spectra'!I166</f>
        <v>1.351015E+19</v>
      </c>
      <c r="G166" s="7">
        <f t="shared" si="27"/>
        <v>1.2969744E+19</v>
      </c>
      <c r="H166" s="22">
        <f>(1-EXP(-_t*(B166*_c1+'Input spectra'!Y166)))</f>
        <v>2.1554874247639799E-2</v>
      </c>
      <c r="I166" s="7">
        <f t="shared" si="22"/>
        <v>2.795612009440808E+17</v>
      </c>
      <c r="J166">
        <f>B166*_c1/(B166*_c1+'Input spectra'!Y166)</f>
        <v>0</v>
      </c>
      <c r="K166">
        <f>'Input spectra'!Y166/(B166*_c1+'Input spectra'!Y166)</f>
        <v>1</v>
      </c>
      <c r="L166" s="7">
        <f t="shared" si="28"/>
        <v>1.1695272467609934E+19</v>
      </c>
      <c r="N166" s="22">
        <f>(1-EXP(-_t*(C166*_c2+'Input spectra'!Y166)))</f>
        <v>2.1554874247639799E-2</v>
      </c>
      <c r="O166" s="7">
        <f t="shared" si="23"/>
        <v>2.5209012733121613E+17</v>
      </c>
      <c r="P166">
        <f>C166*_c2/(C166*_c2+'Input spectra'!Y166)</f>
        <v>0</v>
      </c>
      <c r="Q166">
        <f>'Input spectra'!Y166/(C166*_c2+'Input spectra'!Y166)</f>
        <v>1</v>
      </c>
      <c r="R166" s="7">
        <f t="shared" si="24"/>
        <v>1.0546036844800866E+19</v>
      </c>
      <c r="T166" s="22">
        <f>(1-EXP(-_t*(D166*_c3+'Input spectra'!Y166)))</f>
        <v>2.1554874247639799E-2</v>
      </c>
      <c r="U166" s="7">
        <f t="shared" si="25"/>
        <v>2.2731849800065869E+17</v>
      </c>
      <c r="V166">
        <f>D166*_c3/(D166*_c3+'Input spectra'!Y166)</f>
        <v>0</v>
      </c>
      <c r="W166">
        <f>'Input spectra'!Y166/(D166*_c3+'Input spectra'!Y166)</f>
        <v>1</v>
      </c>
      <c r="X166" s="7">
        <f t="shared" si="26"/>
        <v>9.9059696129281987E+18</v>
      </c>
    </row>
    <row r="167" spans="1:24" x14ac:dyDescent="0.25">
      <c r="A167">
        <v>1105</v>
      </c>
      <c r="B167">
        <f>'Input spectra'!B167</f>
        <v>0</v>
      </c>
      <c r="C167">
        <f>'Input spectra'!D167</f>
        <v>0</v>
      </c>
      <c r="D167">
        <f>'Input spectra'!F167</f>
        <v>0</v>
      </c>
      <c r="E167" s="7">
        <f>'Input spectra'!I167</f>
        <v>1.35264E+19</v>
      </c>
      <c r="G167" s="7">
        <f t="shared" si="27"/>
        <v>1.2985344E+19</v>
      </c>
      <c r="H167" s="22">
        <f>(1-EXP(-_t*(B167*_c1+'Input spectra'!Y167)))</f>
        <v>2.152918124305303E-2</v>
      </c>
      <c r="I167" s="7">
        <f t="shared" si="22"/>
        <v>2.795638244793912E+17</v>
      </c>
      <c r="J167">
        <f>B167*_c1/(B167*_c1+'Input spectra'!Y167)</f>
        <v>0</v>
      </c>
      <c r="K167">
        <f>'Input spectra'!Y167/(B167*_c1+'Input spectra'!Y167)</f>
        <v>1</v>
      </c>
      <c r="L167" s="7">
        <f t="shared" si="28"/>
        <v>1.1709647009759791E+19</v>
      </c>
      <c r="N167" s="22">
        <f>(1-EXP(-_t*(C167*_c2+'Input spectra'!Y167)))</f>
        <v>2.152918124305303E-2</v>
      </c>
      <c r="O167" s="7">
        <f t="shared" si="23"/>
        <v>2.5209911276529251E+17</v>
      </c>
      <c r="P167">
        <f>C167*_c2/(C167*_c2+'Input spectra'!Y167)</f>
        <v>0</v>
      </c>
      <c r="Q167">
        <f>'Input spectra'!Y167/(C167*_c2+'Input spectra'!Y167)</f>
        <v>1</v>
      </c>
      <c r="R167" s="7">
        <f t="shared" si="24"/>
        <v>1.0559276141870129E+19</v>
      </c>
      <c r="T167" s="22">
        <f>(1-EXP(-_t*(D167*_c3+'Input spectra'!Y167)))</f>
        <v>2.152918124305303E-2</v>
      </c>
      <c r="U167" s="7">
        <f t="shared" si="25"/>
        <v>2.2733256985376774E+17</v>
      </c>
      <c r="V167">
        <f>D167*_c3/(D167*_c3+'Input spectra'!Y167)</f>
        <v>0</v>
      </c>
      <c r="W167">
        <f>'Input spectra'!Y167/(D167*_c3+'Input spectra'!Y167)</f>
        <v>1</v>
      </c>
      <c r="X167" s="7">
        <f t="shared" si="26"/>
        <v>9.9186658291357061E+18</v>
      </c>
    </row>
    <row r="168" spans="1:24" x14ac:dyDescent="0.25">
      <c r="A168">
        <v>1110</v>
      </c>
      <c r="B168">
        <f>'Input spectra'!B168</f>
        <v>0</v>
      </c>
      <c r="C168">
        <f>'Input spectra'!D168</f>
        <v>0</v>
      </c>
      <c r="D168">
        <f>'Input spectra'!F168</f>
        <v>0</v>
      </c>
      <c r="E168" s="7">
        <f>'Input spectra'!I168</f>
        <v>1.260335E+19</v>
      </c>
      <c r="G168" s="7">
        <f t="shared" si="27"/>
        <v>1.2099216E+19</v>
      </c>
      <c r="H168" s="22">
        <f>(1-EXP(-_t*(B168*_c1+'Input spectra'!Y168)))</f>
        <v>2.1503487563793278E-2</v>
      </c>
      <c r="I168" s="7">
        <f t="shared" si="22"/>
        <v>2.6017534078764864E+17</v>
      </c>
      <c r="J168">
        <f>B168*_c1/(B168*_c1+'Input spectra'!Y168)</f>
        <v>0</v>
      </c>
      <c r="K168">
        <f>'Input spectra'!Y168/(B168*_c1+'Input spectra'!Y168)</f>
        <v>1</v>
      </c>
      <c r="L168" s="7">
        <f t="shared" si="28"/>
        <v>1.0910859871530103E+19</v>
      </c>
      <c r="N168" s="22">
        <f>(1-EXP(-_t*(C168*_c2+'Input spectra'!Y168)))</f>
        <v>2.1503487563793278E-2</v>
      </c>
      <c r="O168" s="7">
        <f t="shared" si="23"/>
        <v>2.3462153955773869E+17</v>
      </c>
      <c r="P168">
        <f>C168*_c2/(C168*_c2+'Input spectra'!Y168)</f>
        <v>0</v>
      </c>
      <c r="Q168">
        <f>'Input spectra'!Y168/(C168*_c2+'Input spectra'!Y168)</f>
        <v>1</v>
      </c>
      <c r="R168" s="7">
        <f t="shared" si="24"/>
        <v>9.8392212467457311E+18</v>
      </c>
      <c r="T168" s="22">
        <f>(1-EXP(-_t*(D168*_c3+'Input spectra'!Y168)))</f>
        <v>2.1503487563793278E-2</v>
      </c>
      <c r="U168" s="7">
        <f t="shared" si="25"/>
        <v>2.1157757171680742E+17</v>
      </c>
      <c r="V168">
        <f>D168*_c3/(D168*_c3+'Input spectra'!Y168)</f>
        <v>0</v>
      </c>
      <c r="W168">
        <f>'Input spectra'!Y168/(D168*_c3+'Input spectra'!Y168)</f>
        <v>1</v>
      </c>
      <c r="X168" s="7">
        <f t="shared" si="26"/>
        <v>9.2425379280277668E+18</v>
      </c>
    </row>
    <row r="169" spans="1:24" x14ac:dyDescent="0.25">
      <c r="A169">
        <v>1115</v>
      </c>
      <c r="B169">
        <f>'Input spectra'!B169</f>
        <v>0</v>
      </c>
      <c r="C169">
        <f>'Input spectra'!D169</f>
        <v>0</v>
      </c>
      <c r="D169">
        <f>'Input spectra'!F169</f>
        <v>0</v>
      </c>
      <c r="E169" s="7">
        <f>'Input spectra'!I169</f>
        <v>6.99095E+18</v>
      </c>
      <c r="G169" s="7">
        <f t="shared" si="27"/>
        <v>6.711312E+18</v>
      </c>
      <c r="H169" s="22">
        <f>(1-EXP(-_t*(B169*_c1+'Input spectra'!Y169)))</f>
        <v>2.1477793209842888E-2</v>
      </c>
      <c r="I169" s="7">
        <f t="shared" si="22"/>
        <v>1.4414417130273709E+17</v>
      </c>
      <c r="J169">
        <f>B169*_c1/(B169*_c1+'Input spectra'!Y169)</f>
        <v>0</v>
      </c>
      <c r="K169">
        <f>'Input spectra'!Y169/(B169*_c1+'Input spectra'!Y169)</f>
        <v>1</v>
      </c>
      <c r="L169" s="7">
        <f t="shared" si="28"/>
        <v>6.0523018709273969E+18</v>
      </c>
      <c r="N169" s="22">
        <f>(1-EXP(-_t*(C169*_c2+'Input spectra'!Y169)))</f>
        <v>2.1477793209842888E-2</v>
      </c>
      <c r="O169" s="7">
        <f t="shared" si="23"/>
        <v>1.2999008802732386E+17</v>
      </c>
      <c r="P169">
        <f>C169*_c2/(C169*_c2+'Input spectra'!Y169)</f>
        <v>0</v>
      </c>
      <c r="Q169">
        <f>'Input spectra'!Y169/(C169*_c2+'Input spectra'!Y169)</f>
        <v>1</v>
      </c>
      <c r="R169" s="7">
        <f t="shared" si="24"/>
        <v>5.4580025391207076E+18</v>
      </c>
      <c r="T169" s="22">
        <f>(1-EXP(-_t*(D169*_c3+'Input spectra'!Y169)))</f>
        <v>2.1477793209842888E-2</v>
      </c>
      <c r="U169" s="7">
        <f t="shared" si="25"/>
        <v>1.1722584987403197E+17</v>
      </c>
      <c r="V169">
        <f>D169*_c3/(D169*_c3+'Input spectra'!Y169)</f>
        <v>0</v>
      </c>
      <c r="W169">
        <f>'Input spectra'!Y169/(D169*_c3+'Input spectra'!Y169)</f>
        <v>1</v>
      </c>
      <c r="X169" s="7">
        <f t="shared" si="26"/>
        <v>5.1271456216768092E+18</v>
      </c>
    </row>
    <row r="170" spans="1:24" x14ac:dyDescent="0.25">
      <c r="A170">
        <v>1120</v>
      </c>
      <c r="B170">
        <f>'Input spectra'!B170</f>
        <v>0</v>
      </c>
      <c r="C170">
        <f>'Input spectra'!D170</f>
        <v>0</v>
      </c>
      <c r="D170">
        <f>'Input spectra'!F170</f>
        <v>0</v>
      </c>
      <c r="E170" s="7">
        <f>'Input spectra'!I170</f>
        <v>4.04996E+18</v>
      </c>
      <c r="G170" s="7">
        <f t="shared" si="27"/>
        <v>3.8879616E+18</v>
      </c>
      <c r="H170" s="22">
        <f>(1-EXP(-_t*(B170*_c1+'Input spectra'!Y170)))</f>
        <v>2.1452098181184098E-2</v>
      </c>
      <c r="I170" s="7">
        <f t="shared" si="22"/>
        <v>8.3404933967873616E+16</v>
      </c>
      <c r="J170">
        <f>B170*_c1/(B170*_c1+'Input spectra'!Y170)</f>
        <v>0</v>
      </c>
      <c r="K170">
        <f>'Input spectra'!Y170/(B170*_c1+'Input spectra'!Y170)</f>
        <v>1</v>
      </c>
      <c r="L170" s="7">
        <f t="shared" si="28"/>
        <v>3.5062794234152074E+18</v>
      </c>
      <c r="N170" s="22">
        <f>(1-EXP(-_t*(C170*_c2+'Input spectra'!Y170)))</f>
        <v>2.1452098181184098E-2</v>
      </c>
      <c r="O170" s="7">
        <f t="shared" si="23"/>
        <v>7.5217050441768608E+16</v>
      </c>
      <c r="P170">
        <f>C170*_c2/(C170*_c2+'Input spectra'!Y170)</f>
        <v>0</v>
      </c>
      <c r="Q170">
        <f>'Input spectra'!Y170/(C170*_c2+'Input spectra'!Y170)</f>
        <v>1</v>
      </c>
      <c r="R170" s="7">
        <f t="shared" si="24"/>
        <v>3.1620670829323213E+18</v>
      </c>
      <c r="T170" s="22">
        <f>(1-EXP(-_t*(D170*_c3+'Input spectra'!Y170)))</f>
        <v>2.1452098181184098E-2</v>
      </c>
      <c r="U170" s="7">
        <f t="shared" si="25"/>
        <v>6.783297351855456E+16</v>
      </c>
      <c r="V170">
        <f>D170*_c3/(D170*_c3+'Input spectra'!Y170)</f>
        <v>0</v>
      </c>
      <c r="W170">
        <f>'Input spectra'!Y170/(D170*_c3+'Input spectra'!Y170)</f>
        <v>1</v>
      </c>
      <c r="X170" s="7">
        <f t="shared" si="26"/>
        <v>2.9704647450372157E+18</v>
      </c>
    </row>
    <row r="171" spans="1:24" x14ac:dyDescent="0.25">
      <c r="A171">
        <v>1125</v>
      </c>
      <c r="B171">
        <f>'Input spectra'!B171</f>
        <v>0</v>
      </c>
      <c r="C171">
        <f>'Input spectra'!D171</f>
        <v>0</v>
      </c>
      <c r="D171">
        <f>'Input spectra'!F171</f>
        <v>0</v>
      </c>
      <c r="E171" s="7">
        <f>'Input spectra'!I171</f>
        <v>3.6202E+18</v>
      </c>
      <c r="G171" s="7">
        <f t="shared" si="27"/>
        <v>3.475392E+18</v>
      </c>
      <c r="H171" s="22">
        <f>(1-EXP(-_t*(B171*_c1+'Input spectra'!Y171)))</f>
        <v>2.1426402477799145E-2</v>
      </c>
      <c r="I171" s="7">
        <f t="shared" si="22"/>
        <v>7.4465147760123328E+16</v>
      </c>
      <c r="J171">
        <f>B171*_c1/(B171*_c1+'Input spectra'!Y171)</f>
        <v>0</v>
      </c>
      <c r="K171">
        <f>'Input spectra'!Y171/(B171*_c1+'Input spectra'!Y171)</f>
        <v>1</v>
      </c>
      <c r="L171" s="7">
        <f t="shared" si="28"/>
        <v>3.1342941870242698E+18</v>
      </c>
      <c r="N171" s="22">
        <f>(1-EXP(-_t*(C171*_c2+'Input spectra'!Y171)))</f>
        <v>2.1426402477799145E-2</v>
      </c>
      <c r="O171" s="7">
        <f t="shared" si="23"/>
        <v>6.7156648735008272E+16</v>
      </c>
      <c r="P171">
        <f>C171*_c2/(C171*_c2+'Input spectra'!Y171)</f>
        <v>0</v>
      </c>
      <c r="Q171">
        <f>'Input spectra'!Y171/(C171*_c2+'Input spectra'!Y171)</f>
        <v>1</v>
      </c>
      <c r="R171" s="7">
        <f t="shared" si="24"/>
        <v>2.826673955287383E+18</v>
      </c>
      <c r="T171" s="22">
        <f>(1-EXP(-_t*(D171*_c3+'Input spectra'!Y171)))</f>
        <v>2.1426402477799145E-2</v>
      </c>
      <c r="U171" s="7">
        <f t="shared" si="25"/>
        <v>6.0565453839499896E+16</v>
      </c>
      <c r="V171">
        <f>D171*_c3/(D171*_c3+'Input spectra'!Y171)</f>
        <v>0</v>
      </c>
      <c r="W171">
        <f>'Input spectra'!Y171/(D171*_c3+'Input spectra'!Y171)</f>
        <v>1</v>
      </c>
      <c r="X171" s="7">
        <f t="shared" si="26"/>
        <v>2.6554641613899679E+18</v>
      </c>
    </row>
    <row r="172" spans="1:24" x14ac:dyDescent="0.25">
      <c r="A172">
        <v>1130</v>
      </c>
      <c r="B172">
        <f>'Input spectra'!B172</f>
        <v>0</v>
      </c>
      <c r="C172">
        <f>'Input spectra'!D172</f>
        <v>0</v>
      </c>
      <c r="D172">
        <f>'Input spectra'!F172</f>
        <v>0</v>
      </c>
      <c r="E172" s="7">
        <f>'Input spectra'!I172</f>
        <v>2.92566E+18</v>
      </c>
      <c r="G172" s="7">
        <f t="shared" si="27"/>
        <v>2.8086336E+18</v>
      </c>
      <c r="H172" s="22">
        <f>(1-EXP(-_t*(B172*_c1+'Input spectra'!Y172)))</f>
        <v>2.1400706099670375E-2</v>
      </c>
      <c r="I172" s="7">
        <f t="shared" si="22"/>
        <v>6.010674221525916E+16</v>
      </c>
      <c r="J172">
        <f>B172*_c1/(B172*_c1+'Input spectra'!Y172)</f>
        <v>0</v>
      </c>
      <c r="K172">
        <f>'Input spectra'!Y172/(B172*_c1+'Input spectra'!Y172)</f>
        <v>1</v>
      </c>
      <c r="L172" s="7">
        <f t="shared" si="28"/>
        <v>2.5330423521344169E+18</v>
      </c>
      <c r="N172" s="22">
        <f>(1-EXP(-_t*(C172*_c2+'Input spectra'!Y172)))</f>
        <v>2.1400706099670375E-2</v>
      </c>
      <c r="O172" s="7">
        <f t="shared" si="23"/>
        <v>5.4208894916046408E+16</v>
      </c>
      <c r="P172">
        <f>C172*_c2/(C172*_c2+'Input spectra'!Y172)</f>
        <v>0</v>
      </c>
      <c r="Q172">
        <f>'Input spectra'!Y172/(C172*_c2+'Input spectra'!Y172)</f>
        <v>1</v>
      </c>
      <c r="R172" s="7">
        <f t="shared" si="24"/>
        <v>2.2844929141724503E+18</v>
      </c>
      <c r="T172" s="22">
        <f>(1-EXP(-_t*(D172*_c3+'Input spectra'!Y172)))</f>
        <v>2.1400706099670375E-2</v>
      </c>
      <c r="U172" s="7">
        <f t="shared" si="25"/>
        <v>4.8889761442984104E+16</v>
      </c>
      <c r="V172">
        <f>D172*_c3/(D172*_c3+'Input spectra'!Y172)</f>
        <v>0</v>
      </c>
      <c r="W172">
        <f>'Input spectra'!Y172/(D172*_c3+'Input spectra'!Y172)</f>
        <v>1</v>
      </c>
      <c r="X172" s="7">
        <f t="shared" si="26"/>
        <v>2.1461790266202875E+18</v>
      </c>
    </row>
    <row r="173" spans="1:24" x14ac:dyDescent="0.25">
      <c r="A173">
        <v>1135</v>
      </c>
      <c r="B173">
        <f>'Input spectra'!B173</f>
        <v>0</v>
      </c>
      <c r="C173">
        <f>'Input spectra'!D173</f>
        <v>0</v>
      </c>
      <c r="D173">
        <f>'Input spectra'!F173</f>
        <v>0</v>
      </c>
      <c r="E173" s="7">
        <f>'Input spectra'!I173</f>
        <v>9.35045E+17</v>
      </c>
      <c r="G173" s="7">
        <f t="shared" si="27"/>
        <v>8.976432E+17</v>
      </c>
      <c r="H173" s="22">
        <f>(1-EXP(-_t*(B173*_c1+'Input spectra'!Y173)))</f>
        <v>2.1375009046780025E-2</v>
      </c>
      <c r="I173" s="7">
        <f t="shared" si="22"/>
        <v>1.9187131520780572E+16</v>
      </c>
      <c r="J173">
        <f>B173*_c1/(B173*_c1+'Input spectra'!Y173)</f>
        <v>0</v>
      </c>
      <c r="K173">
        <f>'Input spectra'!Y173/(B173*_c1+'Input spectra'!Y173)</f>
        <v>1</v>
      </c>
      <c r="L173" s="7">
        <f t="shared" si="28"/>
        <v>8.0958511271044864E+17</v>
      </c>
      <c r="N173" s="22">
        <f>(1-EXP(-_t*(C173*_c2+'Input spectra'!Y173)))</f>
        <v>2.1375009046780025E-2</v>
      </c>
      <c r="O173" s="7">
        <f t="shared" si="23"/>
        <v>1.7304889108324266E+16</v>
      </c>
      <c r="P173">
        <f>C173*_c2/(C173*_c2+'Input spectra'!Y173)</f>
        <v>0</v>
      </c>
      <c r="Q173">
        <f>'Input spectra'!Y173/(C173*_c2+'Input spectra'!Y173)</f>
        <v>1</v>
      </c>
      <c r="R173" s="7">
        <f t="shared" si="24"/>
        <v>7.3016545407171776E+17</v>
      </c>
      <c r="T173" s="22">
        <f>(1-EXP(-_t*(D173*_c3+'Input spectra'!Y173)))</f>
        <v>2.1375009046780025E-2</v>
      </c>
      <c r="U173" s="7">
        <f t="shared" si="25"/>
        <v>1.5607293186429212E+16</v>
      </c>
      <c r="V173">
        <f>D173*_c3/(D173*_c3+'Input spectra'!Y173)</f>
        <v>0</v>
      </c>
      <c r="W173">
        <f>'Input spectra'!Y173/(D173*_c3+'Input spectra'!Y173)</f>
        <v>1</v>
      </c>
      <c r="X173" s="7">
        <f t="shared" si="26"/>
        <v>6.8597583444987699E+17</v>
      </c>
    </row>
    <row r="174" spans="1:24" x14ac:dyDescent="0.25">
      <c r="A174">
        <v>1140</v>
      </c>
      <c r="B174">
        <f>'Input spectra'!B174</f>
        <v>0</v>
      </c>
      <c r="C174">
        <f>'Input spectra'!D174</f>
        <v>0</v>
      </c>
      <c r="D174">
        <f>'Input spectra'!F174</f>
        <v>0</v>
      </c>
      <c r="E174" s="7">
        <f>'Input spectra'!I174</f>
        <v>7.24445E+18</v>
      </c>
      <c r="G174" s="7">
        <f t="shared" si="27"/>
        <v>6.954672E+18</v>
      </c>
      <c r="H174" s="22">
        <f>(1-EXP(-_t*(B174*_c1+'Input spectra'!Y174)))</f>
        <v>2.1349311319110331E-2</v>
      </c>
      <c r="I174" s="7">
        <f t="shared" si="22"/>
        <v>1.4847745765029968E+17</v>
      </c>
      <c r="J174">
        <f>B174*_c1/(B174*_c1+'Input spectra'!Y174)</f>
        <v>0</v>
      </c>
      <c r="K174">
        <f>'Input spectra'!Y174/(B174*_c1+'Input spectra'!Y174)</f>
        <v>1</v>
      </c>
      <c r="L174" s="7">
        <f t="shared" si="28"/>
        <v>6.2725888902294835E+18</v>
      </c>
      <c r="N174" s="22">
        <f>(1-EXP(-_t*(C174*_c2+'Input spectra'!Y174)))</f>
        <v>2.1349311319110331E-2</v>
      </c>
      <c r="O174" s="7">
        <f t="shared" si="23"/>
        <v>1.3391545299430202E+17</v>
      </c>
      <c r="P174">
        <f>C174*_c2/(C174*_c2+'Input spectra'!Y174)</f>
        <v>0</v>
      </c>
      <c r="Q174">
        <f>'Input spectra'!Y174/(C174*_c2+'Input spectra'!Y174)</f>
        <v>1</v>
      </c>
      <c r="R174" s="7">
        <f t="shared" si="24"/>
        <v>5.6574014397559429E+18</v>
      </c>
      <c r="T174" s="22">
        <f>(1-EXP(-_t*(D174*_c3+'Input spectra'!Y174)))</f>
        <v>2.1349311319110331E-2</v>
      </c>
      <c r="U174" s="7">
        <f t="shared" si="25"/>
        <v>1.2078162459453264E+17</v>
      </c>
      <c r="V174">
        <f>D174*_c3/(D174*_c3+'Input spectra'!Y174)</f>
        <v>0</v>
      </c>
      <c r="W174">
        <f>'Input spectra'!Y174/(D174*_c3+'Input spectra'!Y174)</f>
        <v>1</v>
      </c>
      <c r="X174" s="7">
        <f t="shared" si="26"/>
        <v>5.3151550225549537E+18</v>
      </c>
    </row>
    <row r="175" spans="1:24" x14ac:dyDescent="0.25">
      <c r="A175">
        <v>1145</v>
      </c>
      <c r="B175">
        <f>'Input spectra'!B175</f>
        <v>0</v>
      </c>
      <c r="C175">
        <f>'Input spectra'!D175</f>
        <v>0</v>
      </c>
      <c r="D175">
        <f>'Input spectra'!F175</f>
        <v>0</v>
      </c>
      <c r="E175" s="7">
        <f>'Input spectra'!I175</f>
        <v>4.12596E+18</v>
      </c>
      <c r="G175" s="7">
        <f t="shared" si="27"/>
        <v>3.9609216E+18</v>
      </c>
      <c r="H175" s="22">
        <f>(1-EXP(-_t*(B175*_c1+'Input spectra'!Y175)))</f>
        <v>2.1323612916643753E-2</v>
      </c>
      <c r="I175" s="7">
        <f t="shared" si="22"/>
        <v>8.4461158991573232E+16</v>
      </c>
      <c r="J175">
        <f>B175*_c1/(B175*_c1+'Input spectra'!Y175)</f>
        <v>0</v>
      </c>
      <c r="K175">
        <f>'Input spectra'!Y175/(B175*_c1+'Input spectra'!Y175)</f>
        <v>1</v>
      </c>
      <c r="L175" s="7">
        <f t="shared" si="28"/>
        <v>3.572545942433366E+18</v>
      </c>
      <c r="N175" s="22">
        <f>(1-EXP(-_t*(C175*_c2+'Input spectra'!Y175)))</f>
        <v>2.1323612916643753E-2</v>
      </c>
      <c r="O175" s="7">
        <f t="shared" si="23"/>
        <v>7.617958680337536E+16</v>
      </c>
      <c r="P175">
        <f>C175*_c2/(C175*_c2+'Input spectra'!Y175)</f>
        <v>0</v>
      </c>
      <c r="Q175">
        <f>'Input spectra'!Y175/(C175*_c2+'Input spectra'!Y175)</f>
        <v>1</v>
      </c>
      <c r="R175" s="7">
        <f t="shared" si="24"/>
        <v>3.2222512333485993E+18</v>
      </c>
      <c r="T175" s="22">
        <f>(1-EXP(-_t*(D175*_c3+'Input spectra'!Y175)))</f>
        <v>2.1323612916643753E-2</v>
      </c>
      <c r="U175" s="7">
        <f t="shared" si="25"/>
        <v>6.8710038020103456E+16</v>
      </c>
      <c r="V175">
        <f>D175*_c3/(D175*_c3+'Input spectra'!Y175)</f>
        <v>0</v>
      </c>
      <c r="W175">
        <f>'Input spectra'!Y175/(D175*_c3+'Input spectra'!Y175)</f>
        <v>1</v>
      </c>
      <c r="X175" s="7">
        <f t="shared" si="26"/>
        <v>3.0273995475153556E+18</v>
      </c>
    </row>
    <row r="176" spans="1:24" x14ac:dyDescent="0.25">
      <c r="A176">
        <v>1150</v>
      </c>
      <c r="B176">
        <f>'Input spectra'!B176</f>
        <v>0</v>
      </c>
      <c r="C176">
        <f>'Input spectra'!D176</f>
        <v>0</v>
      </c>
      <c r="D176">
        <f>'Input spectra'!F176</f>
        <v>0</v>
      </c>
      <c r="E176" s="7">
        <f>'Input spectra'!I176</f>
        <v>4.147595E+18</v>
      </c>
      <c r="G176" s="7">
        <f t="shared" si="27"/>
        <v>3.9816912E+18</v>
      </c>
      <c r="H176" s="22">
        <f>(1-EXP(-_t*(B176*_c1+'Input spectra'!Y176)))</f>
        <v>2.1297913839362304E-2</v>
      </c>
      <c r="I176" s="7">
        <f t="shared" si="22"/>
        <v>8.4801716112547104E+16</v>
      </c>
      <c r="J176">
        <f>B176*_c1/(B176*_c1+'Input spectra'!Y176)</f>
        <v>0</v>
      </c>
      <c r="K176">
        <f>'Input spectra'!Y176/(B176*_c1+'Input spectra'!Y176)</f>
        <v>1</v>
      </c>
      <c r="L176" s="7">
        <f t="shared" si="28"/>
        <v>3.591373348350676E+18</v>
      </c>
      <c r="N176" s="22">
        <f>(1-EXP(-_t*(C176*_c2+'Input spectra'!Y176)))</f>
        <v>2.1297913839362304E-2</v>
      </c>
      <c r="O176" s="7">
        <f t="shared" si="23"/>
        <v>7.64887601381548E+16</v>
      </c>
      <c r="P176">
        <f>C176*_c2/(C176*_c2+'Input spectra'!Y176)</f>
        <v>0</v>
      </c>
      <c r="Q176">
        <f>'Input spectra'!Y176/(C176*_c2+'Input spectra'!Y176)</f>
        <v>1</v>
      </c>
      <c r="R176" s="7">
        <f t="shared" si="24"/>
        <v>3.2393176364966595E+18</v>
      </c>
      <c r="T176" s="22">
        <f>(1-EXP(-_t*(D176*_c3+'Input spectra'!Y176)))</f>
        <v>2.1297913839362304E-2</v>
      </c>
      <c r="U176" s="7">
        <f t="shared" si="25"/>
        <v>6.8990707920432592E+16</v>
      </c>
      <c r="V176">
        <f>D176*_c3/(D176*_c3+'Input spectra'!Y176)</f>
        <v>0</v>
      </c>
      <c r="W176">
        <f>'Input spectra'!Y176/(D176*_c3+'Input spectra'!Y176)</f>
        <v>1</v>
      </c>
      <c r="X176" s="7">
        <f t="shared" si="26"/>
        <v>3.0435138514331776E+18</v>
      </c>
    </row>
    <row r="177" spans="1:24" x14ac:dyDescent="0.25">
      <c r="A177">
        <v>1155</v>
      </c>
      <c r="B177">
        <f>'Input spectra'!B177</f>
        <v>0</v>
      </c>
      <c r="C177">
        <f>'Input spectra'!D177</f>
        <v>0</v>
      </c>
      <c r="D177">
        <f>'Input spectra'!F177</f>
        <v>0</v>
      </c>
      <c r="E177" s="7">
        <f>'Input spectra'!I177</f>
        <v>8.33125E+18</v>
      </c>
      <c r="G177" s="7">
        <f t="shared" si="27"/>
        <v>7.998E+18</v>
      </c>
      <c r="H177" s="22">
        <f>(1-EXP(-_t*(B177*_c1+'Input spectra'!Y177)))</f>
        <v>2.1272214087248553E-2</v>
      </c>
      <c r="I177" s="7">
        <f t="shared" si="22"/>
        <v>1.7013516826981392E+17</v>
      </c>
      <c r="J177">
        <f>B177*_c1/(B177*_c1+'Input spectra'!Y177)</f>
        <v>0</v>
      </c>
      <c r="K177">
        <f>'Input spectra'!Y177/(B177*_c1+'Input spectra'!Y177)</f>
        <v>1</v>
      </c>
      <c r="L177" s="7">
        <f t="shared" si="28"/>
        <v>7.214160228922539E+18</v>
      </c>
      <c r="N177" s="22">
        <f>(1-EXP(-_t*(C177*_c2+'Input spectra'!Y177)))</f>
        <v>2.1272214087248553E-2</v>
      </c>
      <c r="O177" s="7">
        <f t="shared" si="23"/>
        <v>1.5346116084935427E+17</v>
      </c>
      <c r="P177">
        <f>C177*_c2/(C177*_c2+'Input spectra'!Y177)</f>
        <v>0</v>
      </c>
      <c r="Q177">
        <f>'Input spectra'!Y177/(C177*_c2+'Input spectra'!Y177)</f>
        <v>1</v>
      </c>
      <c r="R177" s="7">
        <f t="shared" si="24"/>
        <v>6.5071402611362458E+18</v>
      </c>
      <c r="T177" s="22">
        <f>(1-EXP(-_t*(D177*_c3+'Input spectra'!Y177)))</f>
        <v>2.1272214087248553E-2</v>
      </c>
      <c r="U177" s="7">
        <f t="shared" si="25"/>
        <v>1.3842128073064467E+17</v>
      </c>
      <c r="V177">
        <f>D177*_c3/(D177*_c3+'Input spectra'!Y177)</f>
        <v>0</v>
      </c>
      <c r="W177">
        <f>'Input spectra'!Y177/(D177*_c3+'Input spectra'!Y177)</f>
        <v>1</v>
      </c>
      <c r="X177" s="7">
        <f t="shared" si="26"/>
        <v>6.113970221189377E+18</v>
      </c>
    </row>
    <row r="178" spans="1:24" x14ac:dyDescent="0.25">
      <c r="A178">
        <v>1160</v>
      </c>
      <c r="B178">
        <f>'Input spectra'!B178</f>
        <v>0</v>
      </c>
      <c r="C178">
        <f>'Input spectra'!D178</f>
        <v>0</v>
      </c>
      <c r="D178">
        <f>'Input spectra'!F178</f>
        <v>0</v>
      </c>
      <c r="E178" s="7">
        <f>'Input spectra'!I178</f>
        <v>8.7503E+18</v>
      </c>
      <c r="G178" s="7">
        <f t="shared" si="27"/>
        <v>8.400288E+18</v>
      </c>
      <c r="H178" s="22">
        <f>(1-EXP(-_t*(B178*_c1+'Input spectra'!Y178)))</f>
        <v>2.1246513660284627E-2</v>
      </c>
      <c r="I178" s="7">
        <f t="shared" si="22"/>
        <v>1.7847683374232502E+17</v>
      </c>
      <c r="J178">
        <f>B178*_c1/(B178*_c1+'Input spectra'!Y178)</f>
        <v>0</v>
      </c>
      <c r="K178">
        <f>'Input spectra'!Y178/(B178*_c1+'Input spectra'!Y178)</f>
        <v>1</v>
      </c>
      <c r="L178" s="7">
        <f t="shared" si="28"/>
        <v>7.5772211708230728E+18</v>
      </c>
      <c r="N178" s="22">
        <f>(1-EXP(-_t*(C178*_c2+'Input spectra'!Y178)))</f>
        <v>2.1246513660284627E-2</v>
      </c>
      <c r="O178" s="7">
        <f t="shared" si="23"/>
        <v>1.609895331128903E+17</v>
      </c>
      <c r="P178">
        <f>C178*_c2/(C178*_c2+'Input spectra'!Y178)</f>
        <v>0</v>
      </c>
      <c r="Q178">
        <f>'Input spectra'!Y178/(C178*_c2+'Input spectra'!Y178)</f>
        <v>1</v>
      </c>
      <c r="R178" s="7">
        <f t="shared" si="24"/>
        <v>6.8347990773137039E+18</v>
      </c>
      <c r="T178" s="22">
        <f>(1-EXP(-_t*(D178*_c3+'Input spectra'!Y178)))</f>
        <v>2.1246513660284627E-2</v>
      </c>
      <c r="U178" s="7">
        <f t="shared" si="25"/>
        <v>1.4521565196144637E+17</v>
      </c>
      <c r="V178">
        <f>D178*_c3/(D178*_c3+'Input spectra'!Y178)</f>
        <v>0</v>
      </c>
      <c r="W178">
        <f>'Input spectra'!Y178/(D178*_c3+'Input spectra'!Y178)</f>
        <v>1</v>
      </c>
      <c r="X178" s="7">
        <f t="shared" si="26"/>
        <v>6.4220000883381668E+18</v>
      </c>
    </row>
    <row r="179" spans="1:24" x14ac:dyDescent="0.25">
      <c r="A179">
        <v>1165</v>
      </c>
      <c r="B179">
        <f>'Input spectra'!B179</f>
        <v>0</v>
      </c>
      <c r="C179">
        <f>'Input spectra'!D179</f>
        <v>0</v>
      </c>
      <c r="D179">
        <f>'Input spectra'!F179</f>
        <v>0</v>
      </c>
      <c r="E179" s="7">
        <f>'Input spectra'!I179</f>
        <v>1.13669E+19</v>
      </c>
      <c r="G179" s="7">
        <f t="shared" si="27"/>
        <v>1.0912224E+19</v>
      </c>
      <c r="H179" s="22">
        <f>(1-EXP(-_t*(B179*_c1+'Input spectra'!Y179)))</f>
        <v>2.1220812558452762E-2</v>
      </c>
      <c r="I179" s="7">
        <f t="shared" si="22"/>
        <v>2.3156626009984963E+17</v>
      </c>
      <c r="J179">
        <f>B179*_c1/(B179*_c1+'Input spectra'!Y179)</f>
        <v>0</v>
      </c>
      <c r="K179">
        <f>'Input spectra'!Y179/(B179*_c1+'Input spectra'!Y179)</f>
        <v>1</v>
      </c>
      <c r="L179" s="7">
        <f t="shared" si="28"/>
        <v>9.8432941730919772E+18</v>
      </c>
      <c r="N179" s="22">
        <f>(1-EXP(-_t*(C179*_c2+'Input spectra'!Y179)))</f>
        <v>2.1220812558452762E-2</v>
      </c>
      <c r="O179" s="7">
        <f t="shared" si="23"/>
        <v>2.0888270060489514E+17</v>
      </c>
      <c r="P179">
        <f>C179*_c2/(C179*_c2+'Input spectra'!Y179)</f>
        <v>0</v>
      </c>
      <c r="Q179">
        <f>'Input spectra'!Y179/(C179*_c2+'Input spectra'!Y179)</f>
        <v>1</v>
      </c>
      <c r="R179" s="7">
        <f t="shared" si="24"/>
        <v>8.879073613044095E+18</v>
      </c>
      <c r="T179" s="22">
        <f>(1-EXP(-_t*(D179*_c3+'Input spectra'!Y179)))</f>
        <v>2.1220812558452762E-2</v>
      </c>
      <c r="U179" s="7">
        <f t="shared" si="25"/>
        <v>1.8842115683511267E+17</v>
      </c>
      <c r="V179">
        <f>D179*_c3/(D179*_c3+'Input spectra'!Y179)</f>
        <v>0</v>
      </c>
      <c r="W179">
        <f>'Input spectra'!Y179/(D179*_c3+'Input spectra'!Y179)</f>
        <v>1</v>
      </c>
      <c r="X179" s="7">
        <f t="shared" si="26"/>
        <v>8.3430263579606221E+18</v>
      </c>
    </row>
    <row r="180" spans="1:24" x14ac:dyDescent="0.25">
      <c r="A180">
        <v>1170</v>
      </c>
      <c r="B180">
        <f>'Input spectra'!B180</f>
        <v>0</v>
      </c>
      <c r="C180">
        <f>'Input spectra'!D180</f>
        <v>0</v>
      </c>
      <c r="D180">
        <f>'Input spectra'!F180</f>
        <v>0</v>
      </c>
      <c r="E180" s="7">
        <f>'Input spectra'!I180</f>
        <v>1.32846E+19</v>
      </c>
      <c r="G180" s="7">
        <f t="shared" si="27"/>
        <v>1.2753216E+19</v>
      </c>
      <c r="H180" s="22">
        <f>(1-EXP(-_t*(B180*_c1+'Input spectra'!Y180)))</f>
        <v>2.1195110781735416E-2</v>
      </c>
      <c r="I180" s="7">
        <f t="shared" si="22"/>
        <v>2.7030582594340061E+17</v>
      </c>
      <c r="J180">
        <f>B180*_c1/(B180*_c1+'Input spectra'!Y180)</f>
        <v>0</v>
      </c>
      <c r="K180">
        <f>'Input spectra'!Y180/(B180*_c1+'Input spectra'!Y180)</f>
        <v>1</v>
      </c>
      <c r="L180" s="7">
        <f t="shared" si="28"/>
        <v>1.1504250016410563E+19</v>
      </c>
      <c r="N180" s="22">
        <f>(1-EXP(-_t*(C180*_c2+'Input spectra'!Y180)))</f>
        <v>2.1195110781735416E-2</v>
      </c>
      <c r="O180" s="7">
        <f t="shared" si="23"/>
        <v>2.4383385355860336E+17</v>
      </c>
      <c r="P180">
        <f>C180*_c2/(C180*_c2+'Input spectra'!Y180)</f>
        <v>0</v>
      </c>
      <c r="Q180">
        <f>'Input spectra'!Y180/(C180*_c2+'Input spectra'!Y180)</f>
        <v>1</v>
      </c>
      <c r="R180" s="7">
        <f t="shared" si="24"/>
        <v>1.0377599535684364E+19</v>
      </c>
      <c r="T180" s="22">
        <f>(1-EXP(-_t*(D180*_c3+'Input spectra'!Y180)))</f>
        <v>2.1195110781735416E-2</v>
      </c>
      <c r="U180" s="7">
        <f t="shared" si="25"/>
        <v>2.1995437180731613E+17</v>
      </c>
      <c r="V180">
        <f>D180*_c3/(D180*_c3+'Input spectra'!Y180)</f>
        <v>0</v>
      </c>
      <c r="W180">
        <f>'Input spectra'!Y180/(D180*_c3+'Input spectra'!Y180)</f>
        <v>1</v>
      </c>
      <c r="X180" s="7">
        <f t="shared" si="26"/>
        <v>9.7513393573219656E+18</v>
      </c>
    </row>
    <row r="181" spans="1:24" x14ac:dyDescent="0.25">
      <c r="A181">
        <v>1175</v>
      </c>
      <c r="B181">
        <f>'Input spectra'!B181</f>
        <v>0</v>
      </c>
      <c r="C181">
        <f>'Input spectra'!D181</f>
        <v>0</v>
      </c>
      <c r="D181">
        <f>'Input spectra'!F181</f>
        <v>0</v>
      </c>
      <c r="E181" s="7">
        <f>'Input spectra'!I181</f>
        <v>1.299405E+19</v>
      </c>
      <c r="G181" s="7">
        <f t="shared" si="27"/>
        <v>1.2474288E+19</v>
      </c>
      <c r="H181" s="22">
        <f>(1-EXP(-_t*(B181*_c1+'Input spectra'!Y181)))</f>
        <v>2.1169408330114603E-2</v>
      </c>
      <c r="I181" s="7">
        <f t="shared" si="22"/>
        <v>2.6407329629944864E+17</v>
      </c>
      <c r="J181">
        <f>B181*_c1/(B181*_c1+'Input spectra'!Y181)</f>
        <v>0</v>
      </c>
      <c r="K181">
        <f>'Input spectra'!Y181/(B181*_c1+'Input spectra'!Y181)</f>
        <v>1</v>
      </c>
      <c r="L181" s="7">
        <f t="shared" si="28"/>
        <v>1.1252933870930426E+19</v>
      </c>
      <c r="N181" s="22">
        <f>(1-EXP(-_t*(C181*_c2+'Input spectra'!Y181)))</f>
        <v>2.1169408330114603E-2</v>
      </c>
      <c r="O181" s="7">
        <f t="shared" si="23"/>
        <v>2.3821795202550333E+17</v>
      </c>
      <c r="P181">
        <f>C181*_c2/(C181*_c2+'Input spectra'!Y181)</f>
        <v>0</v>
      </c>
      <c r="Q181">
        <f>'Input spectra'!Y181/(C181*_c2+'Input spectra'!Y181)</f>
        <v>1</v>
      </c>
      <c r="R181" s="7">
        <f t="shared" si="24"/>
        <v>1.0151162190862776E+19</v>
      </c>
      <c r="T181" s="22">
        <f>(1-EXP(-_t*(D181*_c3+'Input spectra'!Y181)))</f>
        <v>2.1169408330114603E-2</v>
      </c>
      <c r="U181" s="7">
        <f t="shared" si="25"/>
        <v>2.1489409744359485E+17</v>
      </c>
      <c r="V181">
        <f>D181*_c3/(D181*_c3+'Input spectra'!Y181)</f>
        <v>0</v>
      </c>
      <c r="W181">
        <f>'Input spectra'!Y181/(D181*_c3+'Input spectra'!Y181)</f>
        <v>1</v>
      </c>
      <c r="X181" s="7">
        <f t="shared" si="26"/>
        <v>9.5388173696824136E+18</v>
      </c>
    </row>
    <row r="182" spans="1:24" x14ac:dyDescent="0.25">
      <c r="A182">
        <v>1180</v>
      </c>
      <c r="B182">
        <f>'Input spectra'!B182</f>
        <v>0</v>
      </c>
      <c r="C182">
        <f>'Input spectra'!D182</f>
        <v>0</v>
      </c>
      <c r="D182">
        <f>'Input spectra'!F182</f>
        <v>0</v>
      </c>
      <c r="E182" s="7">
        <f>'Input spectra'!I182</f>
        <v>1.3246E+19</v>
      </c>
      <c r="G182" s="7">
        <f t="shared" si="27"/>
        <v>1.271616E+19</v>
      </c>
      <c r="H182" s="22">
        <f>(1-EXP(-_t*(B182*_c1+'Input spectra'!Y182)))</f>
        <v>2.1143705203572782E-2</v>
      </c>
      <c r="I182" s="7">
        <f t="shared" si="22"/>
        <v>2.6886673836146406E+17</v>
      </c>
      <c r="J182">
        <f>B182*_c1/(B182*_c1+'Input spectra'!Y182)</f>
        <v>0</v>
      </c>
      <c r="K182">
        <f>'Input spectra'!Y182/(B182*_c1+'Input spectra'!Y182)</f>
        <v>1</v>
      </c>
      <c r="L182" s="7">
        <f t="shared" si="28"/>
        <v>1.1471425469926072E+19</v>
      </c>
      <c r="N182" s="22">
        <f>(1-EXP(-_t*(C182*_c2+'Input spectra'!Y182)))</f>
        <v>2.1143705203572782E-2</v>
      </c>
      <c r="O182" s="7">
        <f t="shared" si="23"/>
        <v>2.4254843840087325E+17</v>
      </c>
      <c r="P182">
        <f>C182*_c2/(C182*_c2+'Input spectra'!Y182)</f>
        <v>0</v>
      </c>
      <c r="Q182">
        <f>'Input spectra'!Y182/(C182*_c2+'Input spectra'!Y182)</f>
        <v>1</v>
      </c>
      <c r="R182" s="7">
        <f t="shared" si="24"/>
        <v>1.0348533072253622E+19</v>
      </c>
      <c r="T182" s="22">
        <f>(1-EXP(-_t*(D182*_c3+'Input spectra'!Y182)))</f>
        <v>2.1143705203572782E-2</v>
      </c>
      <c r="U182" s="7">
        <f t="shared" si="25"/>
        <v>2.1880633256915395E+17</v>
      </c>
      <c r="V182">
        <f>D182*_c3/(D182*_c3+'Input spectra'!Y182)</f>
        <v>0</v>
      </c>
      <c r="W182">
        <f>'Input spectra'!Y182/(D182*_c3+'Input spectra'!Y182)</f>
        <v>1</v>
      </c>
      <c r="X182" s="7">
        <f t="shared" si="26"/>
        <v>9.7245376700970906E+18</v>
      </c>
    </row>
    <row r="183" spans="1:24" x14ac:dyDescent="0.25">
      <c r="A183">
        <v>1185</v>
      </c>
      <c r="B183">
        <f>'Input spectra'!B183</f>
        <v>0</v>
      </c>
      <c r="C183">
        <f>'Input spectra'!D183</f>
        <v>0</v>
      </c>
      <c r="D183">
        <f>'Input spectra'!F183</f>
        <v>0</v>
      </c>
      <c r="E183" s="7">
        <f>'Input spectra'!I183</f>
        <v>1.24116E+19</v>
      </c>
      <c r="G183" s="7">
        <f t="shared" ref="G183:G242" si="29">E183*_transm</f>
        <v>1.1915136E+19</v>
      </c>
      <c r="H183" s="22">
        <f>(1-EXP(-_t*(B183*_c1+'Input spectra'!Y183)))</f>
        <v>2.111800140209219E-2</v>
      </c>
      <c r="I183" s="7">
        <f t="shared" ref="I183:I242" si="30">G183*H183</f>
        <v>2.5162385875411914E+17</v>
      </c>
      <c r="J183">
        <f>B183*_c1/(B183*_c1+'Input spectra'!Y183)</f>
        <v>0</v>
      </c>
      <c r="K183">
        <f>'Input spectra'!Y183/(B183*_c1+'Input spectra'!Y183)</f>
        <v>1</v>
      </c>
      <c r="L183" s="7">
        <f t="shared" ref="L183:L242" si="31">(G183-I183)*_transm*_transm</f>
        <v>1.0749092789372203E+19</v>
      </c>
      <c r="N183" s="22">
        <f>(1-EXP(-_t*(C183*_c2+'Input spectra'!Y183)))</f>
        <v>2.111800140209219E-2</v>
      </c>
      <c r="O183" s="7">
        <f t="shared" ref="O183:O242" si="32">N183*L183</f>
        <v>2.2699935659718125E+17</v>
      </c>
      <c r="P183">
        <f>C183*_c2/(C183*_c2+'Input spectra'!Y183)</f>
        <v>0</v>
      </c>
      <c r="Q183">
        <f>'Input spectra'!Y183/(C183*_c2+'Input spectra'!Y183)</f>
        <v>1</v>
      </c>
      <c r="R183" s="7">
        <f t="shared" ref="R183:R242" si="33">(L183-O183)*_transm*_transm</f>
        <v>9.6971613076454605E+18</v>
      </c>
      <c r="T183" s="22">
        <f>(1-EXP(-_t*(D183*_c3+'Input spectra'!Y183)))</f>
        <v>2.111800140209219E-2</v>
      </c>
      <c r="U183" s="7">
        <f t="shared" ref="U183:U242" si="34">T183*R183</f>
        <v>2.0478466609117098E+17</v>
      </c>
      <c r="V183">
        <f>D183*_c3/(D183*_c3+'Input spectra'!Y183)</f>
        <v>0</v>
      </c>
      <c r="W183">
        <f>'Input spectra'!Y183/(D183*_c3+'Input spectra'!Y183)</f>
        <v>1</v>
      </c>
      <c r="X183" s="7">
        <f t="shared" ref="X183:X242" si="35">(R183-U183)*_transm</f>
        <v>9.1126815758921165E+18</v>
      </c>
    </row>
    <row r="184" spans="1:24" x14ac:dyDescent="0.25">
      <c r="A184">
        <v>1190</v>
      </c>
      <c r="B184">
        <f>'Input spectra'!B184</f>
        <v>0</v>
      </c>
      <c r="C184">
        <f>'Input spectra'!D184</f>
        <v>0</v>
      </c>
      <c r="D184">
        <f>'Input spectra'!F184</f>
        <v>0</v>
      </c>
      <c r="E184" s="7">
        <f>'Input spectra'!I184</f>
        <v>1.35678E+19</v>
      </c>
      <c r="G184" s="7">
        <f t="shared" si="29"/>
        <v>1.3025088E+19</v>
      </c>
      <c r="H184" s="22">
        <f>(1-EXP(-_t*(B184*_c1+'Input spectra'!Y184)))</f>
        <v>2.1092296925655174E-2</v>
      </c>
      <c r="I184" s="7">
        <f t="shared" si="30"/>
        <v>2.747290235787881E+17</v>
      </c>
      <c r="J184">
        <f>B184*_c1/(B184*_c1+'Input spectra'!Y184)</f>
        <v>0</v>
      </c>
      <c r="K184">
        <f>'Input spectra'!Y184/(B184*_c1+'Input spectra'!Y184)</f>
        <v>1</v>
      </c>
      <c r="L184" s="7">
        <f t="shared" si="31"/>
        <v>1.1750730832669788E+19</v>
      </c>
      <c r="N184" s="22">
        <f>(1-EXP(-_t*(C184*_c2+'Input spectra'!Y184)))</f>
        <v>2.1092296925655174E-2</v>
      </c>
      <c r="O184" s="7">
        <f t="shared" si="32"/>
        <v>2.4784990381612243E+17</v>
      </c>
      <c r="P184">
        <f>C184*_c2/(C184*_c2+'Input spectra'!Y184)</f>
        <v>0</v>
      </c>
      <c r="Q184">
        <f>'Input spectra'!Y184/(C184*_c2+'Input spectra'!Y184)</f>
        <v>1</v>
      </c>
      <c r="R184" s="7">
        <f t="shared" si="33"/>
        <v>1.0601055064031539E+19</v>
      </c>
      <c r="T184" s="22">
        <f>(1-EXP(-_t*(D184*_c3+'Input spectra'!Y184)))</f>
        <v>2.1092296925655174E-2</v>
      </c>
      <c r="U184" s="7">
        <f t="shared" si="34"/>
        <v>2.2360060113577366E+17</v>
      </c>
      <c r="V184">
        <f>D184*_c3/(D184*_c3+'Input spectra'!Y184)</f>
        <v>0</v>
      </c>
      <c r="W184">
        <f>'Input spectra'!Y184/(D184*_c3+'Input spectra'!Y184)</f>
        <v>1</v>
      </c>
      <c r="X184" s="7">
        <f t="shared" si="35"/>
        <v>9.9623562843799347E+18</v>
      </c>
    </row>
    <row r="185" spans="1:24" x14ac:dyDescent="0.25">
      <c r="A185">
        <v>1195</v>
      </c>
      <c r="B185">
        <f>'Input spectra'!B185</f>
        <v>0</v>
      </c>
      <c r="C185">
        <f>'Input spectra'!D185</f>
        <v>0</v>
      </c>
      <c r="D185">
        <f>'Input spectra'!F185</f>
        <v>0</v>
      </c>
      <c r="E185" s="7">
        <f>'Input spectra'!I185</f>
        <v>1.34294E+19</v>
      </c>
      <c r="G185" s="7">
        <f t="shared" si="29"/>
        <v>1.2892224E+19</v>
      </c>
      <c r="H185" s="22">
        <f>(1-EXP(-_t*(B185*_c1+'Input spectra'!Y185)))</f>
        <v>2.1066591774243859E-2</v>
      </c>
      <c r="I185" s="7">
        <f t="shared" si="30"/>
        <v>2.7159522007010925E+17</v>
      </c>
      <c r="J185">
        <f>B185*_c1/(B185*_c1+'Input spectra'!Y185)</f>
        <v>0</v>
      </c>
      <c r="K185">
        <f>'Input spectra'!Y185/(B185*_c1+'Input spectra'!Y185)</f>
        <v>1</v>
      </c>
      <c r="L185" s="7">
        <f t="shared" si="31"/>
        <v>1.1631171483583386E+19</v>
      </c>
      <c r="N185" s="22">
        <f>(1-EXP(-_t*(C185*_c2+'Input spectra'!Y185)))</f>
        <v>2.1066591774243859E-2</v>
      </c>
      <c r="O185" s="7">
        <f t="shared" si="32"/>
        <v>2.450291415008775E+17</v>
      </c>
      <c r="P185">
        <f>C185*_c2/(C185*_c2+'Input spectra'!Y185)</f>
        <v>0</v>
      </c>
      <c r="Q185">
        <f>'Input spectra'!Y185/(C185*_c2+'Input spectra'!Y185)</f>
        <v>1</v>
      </c>
      <c r="R185" s="7">
        <f t="shared" si="33"/>
        <v>1.049346878246324E+19</v>
      </c>
      <c r="T185" s="22">
        <f>(1-EXP(-_t*(D185*_c3+'Input spectra'!Y185)))</f>
        <v>2.1066591774243859E-2</v>
      </c>
      <c r="U185" s="7">
        <f t="shared" si="34"/>
        <v>2.2106162313592483E+17</v>
      </c>
      <c r="V185">
        <f>D185*_c3/(D185*_c3+'Input spectra'!Y185)</f>
        <v>0</v>
      </c>
      <c r="W185">
        <f>'Input spectra'!Y185/(D185*_c3+'Input spectra'!Y185)</f>
        <v>1</v>
      </c>
      <c r="X185" s="7">
        <f t="shared" si="35"/>
        <v>9.8615108729542226E+18</v>
      </c>
    </row>
    <row r="186" spans="1:24" x14ac:dyDescent="0.25">
      <c r="A186">
        <v>1200</v>
      </c>
      <c r="B186">
        <f>'Input spectra'!B186</f>
        <v>0</v>
      </c>
      <c r="C186">
        <f>'Input spectra'!D186</f>
        <v>0</v>
      </c>
      <c r="D186">
        <f>'Input spectra'!F186</f>
        <v>0</v>
      </c>
      <c r="E186" s="7">
        <f>'Input spectra'!I186</f>
        <v>1.313845E+19</v>
      </c>
      <c r="G186" s="7">
        <f t="shared" si="29"/>
        <v>1.2612912E+19</v>
      </c>
      <c r="H186" s="22">
        <f>(1-EXP(-_t*(B186*_c1+'Input spectra'!Y186)))</f>
        <v>2.1040885947840704E-2</v>
      </c>
      <c r="I186" s="7">
        <f t="shared" si="30"/>
        <v>2.6538684286215139E+17</v>
      </c>
      <c r="J186">
        <f>B186*_c1/(B186*_c1+'Input spectra'!Y186)</f>
        <v>0</v>
      </c>
      <c r="K186">
        <f>'Input spectra'!Y186/(B186*_c1+'Input spectra'!Y186)</f>
        <v>1</v>
      </c>
      <c r="L186" s="7">
        <f t="shared" si="31"/>
        <v>1.1379479184818239E+19</v>
      </c>
      <c r="N186" s="22">
        <f>(1-EXP(-_t*(C186*_c2+'Input spectra'!Y186)))</f>
        <v>2.1040885947840704E-2</v>
      </c>
      <c r="O186" s="7">
        <f t="shared" si="32"/>
        <v>2.3943432367358787E+17</v>
      </c>
      <c r="P186">
        <f>C186*_c2/(C186*_c2+'Input spectra'!Y186)</f>
        <v>0</v>
      </c>
      <c r="Q186">
        <f>'Input spectra'!Y186/(C186*_c2+'Input spectra'!Y186)</f>
        <v>1</v>
      </c>
      <c r="R186" s="7">
        <f t="shared" si="33"/>
        <v>1.026666534403091E+19</v>
      </c>
      <c r="T186" s="22">
        <f>(1-EXP(-_t*(D186*_c3+'Input spectra'!Y186)))</f>
        <v>2.1040885947840704E-2</v>
      </c>
      <c r="U186" s="7">
        <f t="shared" si="34"/>
        <v>2.1601973456840314E+17</v>
      </c>
      <c r="V186">
        <f>D186*_c3/(D186*_c3+'Input spectra'!Y186)</f>
        <v>0</v>
      </c>
      <c r="W186">
        <f>'Input spectra'!Y186/(D186*_c3+'Input spectra'!Y186)</f>
        <v>1</v>
      </c>
      <c r="X186" s="7">
        <f t="shared" si="35"/>
        <v>9.6486197850840064E+18</v>
      </c>
    </row>
    <row r="187" spans="1:24" x14ac:dyDescent="0.25">
      <c r="A187">
        <v>1205</v>
      </c>
      <c r="B187">
        <f>'Input spectra'!B187</f>
        <v>0</v>
      </c>
      <c r="C187">
        <f>'Input spectra'!D187</f>
        <v>0</v>
      </c>
      <c r="D187">
        <f>'Input spectra'!F187</f>
        <v>0</v>
      </c>
      <c r="E187" s="7">
        <f>'Input spectra'!I187</f>
        <v>1.30985E+19</v>
      </c>
      <c r="G187" s="7">
        <f t="shared" si="29"/>
        <v>1.257456E+19</v>
      </c>
      <c r="H187" s="22">
        <f>(1-EXP(-_t*(B187*_c1+'Input spectra'!Y187)))</f>
        <v>2.1015179446427834E-2</v>
      </c>
      <c r="I187" s="7">
        <f t="shared" si="30"/>
        <v>2.642566348598736E+17</v>
      </c>
      <c r="J187">
        <f>B187*_c1/(B187*_c1+'Input spectra'!Y187)</f>
        <v>0</v>
      </c>
      <c r="K187">
        <f>'Input spectra'!Y187/(B187*_c1+'Input spectra'!Y187)</f>
        <v>1</v>
      </c>
      <c r="L187" s="7">
        <f t="shared" si="31"/>
        <v>1.1345175581313139E+19</v>
      </c>
      <c r="N187" s="22">
        <f>(1-EXP(-_t*(C187*_c2+'Input spectra'!Y187)))</f>
        <v>2.1015179446427834E-2</v>
      </c>
      <c r="O187" s="7">
        <f t="shared" si="32"/>
        <v>2.3842090069252682E+17</v>
      </c>
      <c r="P187">
        <f>C187*_c2/(C187*_c2+'Input spectra'!Y187)</f>
        <v>0</v>
      </c>
      <c r="Q187">
        <f>'Input spectra'!Y187/(C187*_c2+'Input spectra'!Y187)</f>
        <v>1</v>
      </c>
      <c r="R187" s="7">
        <f t="shared" si="33"/>
        <v>1.0235985113659953E+19</v>
      </c>
      <c r="T187" s="22">
        <f>(1-EXP(-_t*(D187*_c3+'Input spectra'!Y187)))</f>
        <v>2.1015179446427834E-2</v>
      </c>
      <c r="U187" s="7">
        <f t="shared" si="34"/>
        <v>2.1511106397452794E+17</v>
      </c>
      <c r="V187">
        <f>D187*_c3/(D187*_c3+'Input spectra'!Y187)</f>
        <v>0</v>
      </c>
      <c r="W187">
        <f>'Input spectra'!Y187/(D187*_c3+'Input spectra'!Y187)</f>
        <v>1</v>
      </c>
      <c r="X187" s="7">
        <f t="shared" si="35"/>
        <v>9.6200390876980081E+18</v>
      </c>
    </row>
    <row r="188" spans="1:24" x14ac:dyDescent="0.25">
      <c r="A188">
        <v>1210</v>
      </c>
      <c r="B188">
        <f>'Input spectra'!B188</f>
        <v>0</v>
      </c>
      <c r="C188">
        <f>'Input spectra'!D188</f>
        <v>0</v>
      </c>
      <c r="D188">
        <f>'Input spectra'!F188</f>
        <v>0</v>
      </c>
      <c r="E188" s="7">
        <f>'Input spectra'!I188</f>
        <v>1.349145E+19</v>
      </c>
      <c r="G188" s="7">
        <f t="shared" si="29"/>
        <v>1.2951792E+19</v>
      </c>
      <c r="H188" s="22">
        <f>(1-EXP(-_t*(B188*_c1+'Input spectra'!Y188)))</f>
        <v>2.0989472269987597E-2</v>
      </c>
      <c r="I188" s="7">
        <f t="shared" si="30"/>
        <v>2.718512790306472E+17</v>
      </c>
      <c r="J188">
        <f>B188*_c1/(B188*_c1+'Input spectra'!Y188)</f>
        <v>0</v>
      </c>
      <c r="K188">
        <f>'Input spectra'!Y188/(B188*_c1+'Input spectra'!Y188)</f>
        <v>1</v>
      </c>
      <c r="L188" s="7">
        <f t="shared" si="31"/>
        <v>1.1685833368445354E+19</v>
      </c>
      <c r="N188" s="22">
        <f>(1-EXP(-_t*(C188*_c2+'Input spectra'!Y188)))</f>
        <v>2.0989472269987597E-2</v>
      </c>
      <c r="O188" s="7">
        <f t="shared" si="32"/>
        <v>2.4527947543867952E+17</v>
      </c>
      <c r="P188">
        <f>C188*_c2/(C188*_c2+'Input spectra'!Y188)</f>
        <v>0</v>
      </c>
      <c r="Q188">
        <f>'Input spectra'!Y188/(C188*_c2+'Input spectra'!Y188)</f>
        <v>1</v>
      </c>
      <c r="R188" s="7">
        <f t="shared" si="33"/>
        <v>1.054361446779495E+19</v>
      </c>
      <c r="T188" s="22">
        <f>(1-EXP(-_t*(D188*_c3+'Input spectra'!Y188)))</f>
        <v>2.0989472269987597E-2</v>
      </c>
      <c r="U188" s="7">
        <f t="shared" si="34"/>
        <v>2.2130490349722214E+17</v>
      </c>
      <c r="V188">
        <f>D188*_c3/(D188*_c3+'Input spectra'!Y188)</f>
        <v>0</v>
      </c>
      <c r="W188">
        <f>'Input spectra'!Y188/(D188*_c3+'Input spectra'!Y188)</f>
        <v>1</v>
      </c>
      <c r="X188" s="7">
        <f t="shared" si="35"/>
        <v>9.9094171817258189E+18</v>
      </c>
    </row>
    <row r="189" spans="1:24" x14ac:dyDescent="0.25">
      <c r="A189">
        <v>1215</v>
      </c>
      <c r="B189">
        <f>'Input spectra'!B189</f>
        <v>0</v>
      </c>
      <c r="C189">
        <f>'Input spectra'!D189</f>
        <v>0</v>
      </c>
      <c r="D189">
        <f>'Input spectra'!F189</f>
        <v>0</v>
      </c>
      <c r="E189" s="7">
        <f>'Input spectra'!I189</f>
        <v>1.321865E+19</v>
      </c>
      <c r="G189" s="7">
        <f t="shared" si="29"/>
        <v>1.2689904E+19</v>
      </c>
      <c r="H189" s="22">
        <f>(1-EXP(-_t*(B189*_c1+'Input spectra'!Y189)))</f>
        <v>2.0963764418502118E-2</v>
      </c>
      <c r="I189" s="7">
        <f t="shared" si="30"/>
        <v>2.6602815794940771E+17</v>
      </c>
      <c r="J189">
        <f>B189*_c1/(B189*_c1+'Input spectra'!Y189)</f>
        <v>0</v>
      </c>
      <c r="K189">
        <f>'Input spectra'!Y189/(B189*_c1+'Input spectra'!Y189)</f>
        <v>1</v>
      </c>
      <c r="L189" s="7">
        <f t="shared" si="31"/>
        <v>1.1449843976033825E+19</v>
      </c>
      <c r="N189" s="22">
        <f>(1-EXP(-_t*(C189*_c2+'Input spectra'!Y189)))</f>
        <v>2.0963764418502118E-2</v>
      </c>
      <c r="O189" s="7">
        <f t="shared" si="32"/>
        <v>2.4003183174217872E+17</v>
      </c>
      <c r="P189">
        <f>C189*_c2/(C189*_c2+'Input spectra'!Y189)</f>
        <v>0</v>
      </c>
      <c r="Q189">
        <f>'Input spectra'!Y189/(C189*_c2+'Input spectra'!Y189)</f>
        <v>1</v>
      </c>
      <c r="R189" s="7">
        <f t="shared" si="33"/>
        <v>1.033096287217918E+19</v>
      </c>
      <c r="T189" s="22">
        <f>(1-EXP(-_t*(D189*_c3+'Input spectra'!Y189)))</f>
        <v>2.0963764418502118E-2</v>
      </c>
      <c r="U189" s="7">
        <f t="shared" si="34"/>
        <v>2.1657587186865632E+17</v>
      </c>
      <c r="V189">
        <f>D189*_c3/(D189*_c3+'Input spectra'!Y189)</f>
        <v>0</v>
      </c>
      <c r="W189">
        <f>'Input spectra'!Y189/(D189*_c3+'Input spectra'!Y189)</f>
        <v>1</v>
      </c>
      <c r="X189" s="7">
        <f t="shared" si="35"/>
        <v>9.7098115202981028E+18</v>
      </c>
    </row>
    <row r="190" spans="1:24" x14ac:dyDescent="0.25">
      <c r="A190">
        <v>1220</v>
      </c>
      <c r="B190">
        <f>'Input spectra'!B190</f>
        <v>0</v>
      </c>
      <c r="C190">
        <f>'Input spectra'!D190</f>
        <v>0</v>
      </c>
      <c r="D190">
        <f>'Input spectra'!F190</f>
        <v>0</v>
      </c>
      <c r="E190" s="7">
        <f>'Input spectra'!I190</f>
        <v>1.400575E+19</v>
      </c>
      <c r="G190" s="7">
        <f t="shared" si="29"/>
        <v>1.344552E+19</v>
      </c>
      <c r="H190" s="22">
        <f>(1-EXP(-_t*(B190*_c1+'Input spectra'!Y190)))</f>
        <v>2.0938055891953855E-2</v>
      </c>
      <c r="I190" s="7">
        <f t="shared" si="30"/>
        <v>2.8152304925638339E+17</v>
      </c>
      <c r="J190">
        <f>B190*_c1/(B190*_c1+'Input spectra'!Y190)</f>
        <v>0</v>
      </c>
      <c r="K190">
        <f>'Input spectra'!Y190/(B190*_c1+'Input spectra'!Y190)</f>
        <v>1</v>
      </c>
      <c r="L190" s="7">
        <f t="shared" si="31"/>
        <v>1.2131939589805316E+19</v>
      </c>
      <c r="N190" s="22">
        <f>(1-EXP(-_t*(C190*_c2+'Input spectra'!Y190)))</f>
        <v>2.0938055891953855E-2</v>
      </c>
      <c r="O190" s="7">
        <f t="shared" si="32"/>
        <v>2.5401922920915142E+17</v>
      </c>
      <c r="P190">
        <f>C190*_c2/(C190*_c2+'Input spectra'!Y190)</f>
        <v>0</v>
      </c>
      <c r="Q190">
        <f>'Input spectra'!Y190/(C190*_c2+'Input spectra'!Y190)</f>
        <v>1</v>
      </c>
      <c r="R190" s="7">
        <f t="shared" si="33"/>
        <v>1.0946691404325425E+19</v>
      </c>
      <c r="T190" s="22">
        <f>(1-EXP(-_t*(D190*_c3+'Input spectra'!Y190)))</f>
        <v>2.0938055891953855E-2</v>
      </c>
      <c r="U190" s="7">
        <f t="shared" si="34"/>
        <v>2.2920243645573658E+17</v>
      </c>
      <c r="V190">
        <f>D190*_c3/(D190*_c3+'Input spectra'!Y190)</f>
        <v>0</v>
      </c>
      <c r="W190">
        <f>'Input spectra'!Y190/(D190*_c3+'Input spectra'!Y190)</f>
        <v>1</v>
      </c>
      <c r="X190" s="7">
        <f t="shared" si="35"/>
        <v>1.02887894091549E+19</v>
      </c>
    </row>
    <row r="191" spans="1:24" x14ac:dyDescent="0.25">
      <c r="A191">
        <v>1225</v>
      </c>
      <c r="B191">
        <f>'Input spectra'!B191</f>
        <v>0</v>
      </c>
      <c r="C191">
        <f>'Input spectra'!D191</f>
        <v>0</v>
      </c>
      <c r="D191">
        <f>'Input spectra'!F191</f>
        <v>0</v>
      </c>
      <c r="E191" s="7">
        <f>'Input spectra'!I191</f>
        <v>1.417485E+19</v>
      </c>
      <c r="G191" s="7">
        <f t="shared" si="29"/>
        <v>1.3607856E+19</v>
      </c>
      <c r="H191" s="22">
        <f>(1-EXP(-_t*(B191*_c1+'Input spectra'!Y191)))</f>
        <v>2.0912346690325045E-2</v>
      </c>
      <c r="I191" s="7">
        <f t="shared" si="30"/>
        <v>2.8457220238401981E+17</v>
      </c>
      <c r="J191">
        <f>B191*_c1/(B191*_c1+'Input spectra'!Y191)</f>
        <v>0</v>
      </c>
      <c r="K191">
        <f>'Input spectra'!Y191/(B191*_c1+'Input spectra'!Y191)</f>
        <v>1</v>
      </c>
      <c r="L191" s="7">
        <f t="shared" si="31"/>
        <v>1.2278738347882887E+19</v>
      </c>
      <c r="N191" s="22">
        <f>(1-EXP(-_t*(C191*_c2+'Input spectra'!Y191)))</f>
        <v>2.0912346690325045E-2</v>
      </c>
      <c r="O191" s="7">
        <f t="shared" si="32"/>
        <v>2.567772332507159E+17</v>
      </c>
      <c r="P191">
        <f>C191*_c2/(C191*_c2+'Input spectra'!Y191)</f>
        <v>0</v>
      </c>
      <c r="Q191">
        <f>'Input spectra'!Y191/(C191*_c2+'Input spectra'!Y191)</f>
        <v>1</v>
      </c>
      <c r="R191" s="7">
        <f t="shared" si="33"/>
        <v>1.1079439363245009E+19</v>
      </c>
      <c r="T191" s="22">
        <f>(1-EXP(-_t*(D191*_c3+'Input spectra'!Y191)))</f>
        <v>2.0912346690325045E-2</v>
      </c>
      <c r="U191" s="7">
        <f t="shared" si="34"/>
        <v>2.3169707709861379E+17</v>
      </c>
      <c r="V191">
        <f>D191*_c3/(D191*_c3+'Input spectra'!Y191)</f>
        <v>0</v>
      </c>
      <c r="W191">
        <f>'Input spectra'!Y191/(D191*_c3+'Input spectra'!Y191)</f>
        <v>1</v>
      </c>
      <c r="X191" s="7">
        <f t="shared" si="35"/>
        <v>1.0413832594700538E+19</v>
      </c>
    </row>
    <row r="192" spans="1:24" x14ac:dyDescent="0.25">
      <c r="A192">
        <v>1230</v>
      </c>
      <c r="B192">
        <f>'Input spectra'!B192</f>
        <v>0</v>
      </c>
      <c r="C192">
        <f>'Input spectra'!D192</f>
        <v>0</v>
      </c>
      <c r="D192">
        <f>'Input spectra'!F192</f>
        <v>0</v>
      </c>
      <c r="E192" s="7">
        <f>'Input spectra'!I192</f>
        <v>1.427525E+19</v>
      </c>
      <c r="G192" s="7">
        <f t="shared" si="29"/>
        <v>1.370424E+19</v>
      </c>
      <c r="H192" s="22">
        <f>(1-EXP(-_t*(B192*_c1+'Input spectra'!Y192)))</f>
        <v>2.0886636813598036E-2</v>
      </c>
      <c r="I192" s="7">
        <f t="shared" si="30"/>
        <v>2.8623548368638275E+17</v>
      </c>
      <c r="J192">
        <f>B192*_c1/(B192*_c1+'Input spectra'!Y192)</f>
        <v>0</v>
      </c>
      <c r="K192">
        <f>'Input spectra'!Y192/(B192*_c1+'Input spectra'!Y192)</f>
        <v>1</v>
      </c>
      <c r="L192" s="7">
        <f t="shared" si="31"/>
        <v>1.2366032962234626E+19</v>
      </c>
      <c r="N192" s="22">
        <f>(1-EXP(-_t*(C192*_c2+'Input spectra'!Y192)))</f>
        <v>2.0886636813598036E-2</v>
      </c>
      <c r="O192" s="7">
        <f t="shared" si="32"/>
        <v>2.5828483930717651E+17</v>
      </c>
      <c r="P192">
        <f>C192*_c2/(C192*_c2+'Input spectra'!Y192)</f>
        <v>0</v>
      </c>
      <c r="Q192">
        <f>'Input spectra'!Y192/(C192*_c2+'Input spectra'!Y192)</f>
        <v>1</v>
      </c>
      <c r="R192" s="7">
        <f t="shared" si="33"/>
        <v>1.1158500670089937E+19</v>
      </c>
      <c r="T192" s="22">
        <f>(1-EXP(-_t*(D192*_c3+'Input spectra'!Y192)))</f>
        <v>2.0886636813598036E-2</v>
      </c>
      <c r="U192" s="7">
        <f t="shared" si="34"/>
        <v>2.3306355088045882E+17</v>
      </c>
      <c r="V192">
        <f>D192*_c3/(D192*_c3+'Input spectra'!Y192)</f>
        <v>0</v>
      </c>
      <c r="W192">
        <f>'Input spectra'!Y192/(D192*_c3+'Input spectra'!Y192)</f>
        <v>1</v>
      </c>
      <c r="X192" s="7">
        <f t="shared" si="35"/>
        <v>1.0488419634441099E+19</v>
      </c>
    </row>
    <row r="193" spans="1:24" x14ac:dyDescent="0.25">
      <c r="A193">
        <v>1235</v>
      </c>
      <c r="B193">
        <f>'Input spectra'!B193</f>
        <v>0</v>
      </c>
      <c r="C193">
        <f>'Input spectra'!D193</f>
        <v>0</v>
      </c>
      <c r="D193">
        <f>'Input spectra'!F193</f>
        <v>0</v>
      </c>
      <c r="E193" s="7">
        <f>'Input spectra'!I193</f>
        <v>1.44498E+19</v>
      </c>
      <c r="G193" s="7">
        <f t="shared" si="29"/>
        <v>1.3871808E+19</v>
      </c>
      <c r="H193" s="22">
        <f>(1-EXP(-_t*(B193*_c1+'Input spectra'!Y193)))</f>
        <v>2.0860926261754953E-2</v>
      </c>
      <c r="I193" s="7">
        <f t="shared" si="30"/>
        <v>2.8937876380522246E+17</v>
      </c>
      <c r="J193">
        <f>B193*_c1/(B193*_c1+'Input spectra'!Y193)</f>
        <v>0</v>
      </c>
      <c r="K193">
        <f>'Input spectra'!Y193/(B193*_c1+'Input spectra'!Y193)</f>
        <v>1</v>
      </c>
      <c r="L193" s="7">
        <f t="shared" si="31"/>
        <v>1.2517566784077107E+19</v>
      </c>
      <c r="N193" s="22">
        <f>(1-EXP(-_t*(C193*_c2+'Input spectra'!Y193)))</f>
        <v>2.0860926261754953E-2</v>
      </c>
      <c r="O193" s="7">
        <f t="shared" si="32"/>
        <v>2.611280376592256E+17</v>
      </c>
      <c r="P193">
        <f>C193*_c2/(C193*_c2+'Input spectra'!Y193)</f>
        <v>0</v>
      </c>
      <c r="Q193">
        <f>'Input spectra'!Y193/(C193*_c2+'Input spectra'!Y193)</f>
        <v>1</v>
      </c>
      <c r="R193" s="7">
        <f t="shared" si="33"/>
        <v>1.129553394869872E+19</v>
      </c>
      <c r="T193" s="22">
        <f>(1-EXP(-_t*(D193*_c3+'Input spectra'!Y193)))</f>
        <v>2.0860926261754953E-2</v>
      </c>
      <c r="U193" s="7">
        <f t="shared" si="34"/>
        <v>2.3563530079095376E+17</v>
      </c>
      <c r="V193">
        <f>D193*_c3/(D193*_c3+'Input spectra'!Y193)</f>
        <v>0</v>
      </c>
      <c r="W193">
        <f>'Input spectra'!Y193/(D193*_c3+'Input spectra'!Y193)</f>
        <v>1</v>
      </c>
      <c r="X193" s="7">
        <f t="shared" si="35"/>
        <v>1.0617502701991455E+19</v>
      </c>
    </row>
    <row r="194" spans="1:24" x14ac:dyDescent="0.25">
      <c r="A194">
        <v>1240</v>
      </c>
      <c r="B194">
        <f>'Input spectra'!B194</f>
        <v>0</v>
      </c>
      <c r="C194">
        <f>'Input spectra'!D194</f>
        <v>0</v>
      </c>
      <c r="D194">
        <f>'Input spectra'!F194</f>
        <v>0</v>
      </c>
      <c r="E194" s="7">
        <f>'Input spectra'!I194</f>
        <v>1.433285E+19</v>
      </c>
      <c r="G194" s="7">
        <f t="shared" si="29"/>
        <v>1.3759536E+19</v>
      </c>
      <c r="H194" s="22">
        <f>(1-EXP(-_t*(B194*_c1+'Input spectra'!Y194)))</f>
        <v>2.0835215034778032E-2</v>
      </c>
      <c r="I194" s="7">
        <f t="shared" si="30"/>
        <v>2.8668289133876957E+17</v>
      </c>
      <c r="J194">
        <f>B194*_c1/(B194*_c1+'Input spectra'!Y194)</f>
        <v>0</v>
      </c>
      <c r="K194">
        <f>'Input spectra'!Y194/(B194*_c1+'Input spectra'!Y194)</f>
        <v>1</v>
      </c>
      <c r="L194" s="7">
        <f t="shared" si="31"/>
        <v>1.2416581424942189E+19</v>
      </c>
      <c r="N194" s="22">
        <f>(1-EXP(-_t*(C194*_c2+'Input spectra'!Y194)))</f>
        <v>2.0835215034778032E-2</v>
      </c>
      <c r="O194" s="7">
        <f t="shared" si="32"/>
        <v>2.5870214398550112E+17</v>
      </c>
      <c r="P194">
        <f>C194*_c2/(C194*_c2+'Input spectra'!Y194)</f>
        <v>0</v>
      </c>
      <c r="Q194">
        <f>'Input spectra'!Y194/(C194*_c2+'Input spectra'!Y194)</f>
        <v>1</v>
      </c>
      <c r="R194" s="7">
        <f t="shared" si="33"/>
        <v>1.1204701545329682E+19</v>
      </c>
      <c r="T194" s="22">
        <f>(1-EXP(-_t*(D194*_c3+'Input spectra'!Y194)))</f>
        <v>2.0835215034778032E-2</v>
      </c>
      <c r="U194" s="7">
        <f t="shared" si="34"/>
        <v>2.3345236609745363E+17</v>
      </c>
      <c r="V194">
        <f>D194*_c3/(D194*_c3+'Input spectra'!Y194)</f>
        <v>0</v>
      </c>
      <c r="W194">
        <f>'Input spectra'!Y194/(D194*_c3+'Input spectra'!Y194)</f>
        <v>1</v>
      </c>
      <c r="X194" s="7">
        <f t="shared" si="35"/>
        <v>1.0532399212062939E+19</v>
      </c>
    </row>
    <row r="195" spans="1:24" x14ac:dyDescent="0.25">
      <c r="A195">
        <v>1245</v>
      </c>
      <c r="B195">
        <f>'Input spectra'!B195</f>
        <v>0</v>
      </c>
      <c r="C195">
        <f>'Input spectra'!D195</f>
        <v>0</v>
      </c>
      <c r="D195">
        <f>'Input spectra'!F195</f>
        <v>0</v>
      </c>
      <c r="E195" s="7">
        <f>'Input spectra'!I195</f>
        <v>1.425755E+19</v>
      </c>
      <c r="G195" s="7">
        <f t="shared" si="29"/>
        <v>1.3687248E+19</v>
      </c>
      <c r="H195" s="22">
        <f>(1-EXP(-_t*(B195*_c1+'Input spectra'!Y195)))</f>
        <v>2.0809503132649732E-2</v>
      </c>
      <c r="I195" s="7">
        <f t="shared" si="30"/>
        <v>2.8482483013335376E+17</v>
      </c>
      <c r="J195">
        <f>B195*_c1/(B195*_c1+'Input spectra'!Y195)</f>
        <v>0</v>
      </c>
      <c r="K195">
        <f>'Input spectra'!Y195/(B195*_c1+'Input spectra'!Y195)</f>
        <v>1</v>
      </c>
      <c r="L195" s="7">
        <f t="shared" si="31"/>
        <v>1.23516731933491E+19</v>
      </c>
      <c r="N195" s="22">
        <f>(1-EXP(-_t*(C195*_c2+'Input spectra'!Y195)))</f>
        <v>2.0809503132649732E-2</v>
      </c>
      <c r="O195" s="7">
        <f t="shared" si="32"/>
        <v>2.5703218201046381E+17</v>
      </c>
      <c r="P195">
        <f>C195*_c2/(C195*_c2+'Input spectra'!Y195)</f>
        <v>0</v>
      </c>
      <c r="Q195">
        <f>'Input spectra'!Y195/(C195*_c2+'Input spectra'!Y195)</f>
        <v>1</v>
      </c>
      <c r="R195" s="7">
        <f t="shared" si="33"/>
        <v>1.1146421156049684E+19</v>
      </c>
      <c r="T195" s="22">
        <f>(1-EXP(-_t*(D195*_c3+'Input spectra'!Y195)))</f>
        <v>2.0809503132649732E-2</v>
      </c>
      <c r="U195" s="7">
        <f t="shared" si="34"/>
        <v>2.3195148596464915E+17</v>
      </c>
      <c r="V195">
        <f>D195*_c3/(D195*_c3+'Input spectra'!Y195)</f>
        <v>0</v>
      </c>
      <c r="W195">
        <f>'Input spectra'!Y195/(D195*_c3+'Input spectra'!Y195)</f>
        <v>1</v>
      </c>
      <c r="X195" s="7">
        <f t="shared" si="35"/>
        <v>1.0477890883281633E+19</v>
      </c>
    </row>
    <row r="196" spans="1:24" x14ac:dyDescent="0.25">
      <c r="A196">
        <v>1250</v>
      </c>
      <c r="B196">
        <f>'Input spectra'!B196</f>
        <v>0</v>
      </c>
      <c r="C196">
        <f>'Input spectra'!D196</f>
        <v>0</v>
      </c>
      <c r="D196">
        <f>'Input spectra'!F196</f>
        <v>0</v>
      </c>
      <c r="E196" s="7">
        <f>'Input spectra'!I196</f>
        <v>1.43266E+19</v>
      </c>
      <c r="G196" s="7">
        <f t="shared" si="29"/>
        <v>1.3753536E+19</v>
      </c>
      <c r="H196" s="22">
        <f>(1-EXP(-_t*(B196*_c1+'Input spectra'!Y196)))</f>
        <v>2.0783790555352177E-2</v>
      </c>
      <c r="I196" s="7">
        <f t="shared" si="30"/>
        <v>2.8585061161949616E+17</v>
      </c>
      <c r="J196">
        <f>B196*_c1/(B196*_c1+'Input spectra'!Y196)</f>
        <v>0</v>
      </c>
      <c r="K196">
        <f>'Input spectra'!Y196/(B196*_c1+'Input spectra'!Y196)</f>
        <v>1</v>
      </c>
      <c r="L196" s="7">
        <f t="shared" si="31"/>
        <v>1.2411818853931471E+19</v>
      </c>
      <c r="N196" s="22">
        <f>(1-EXP(-_t*(C196*_c2+'Input spectra'!Y196)))</f>
        <v>2.0783790555352177E-2</v>
      </c>
      <c r="O196" s="7">
        <f t="shared" si="32"/>
        <v>2.5796464347108298E+17</v>
      </c>
      <c r="P196">
        <f>C196*_c2/(C196*_c2+'Input spectra'!Y196)</f>
        <v>0</v>
      </c>
      <c r="Q196">
        <f>'Input spectra'!Y196/(C196*_c2+'Input spectra'!Y196)</f>
        <v>1</v>
      </c>
      <c r="R196" s="7">
        <f t="shared" si="33"/>
        <v>1.1200992040360292E+19</v>
      </c>
      <c r="T196" s="22">
        <f>(1-EXP(-_t*(D196*_c3+'Input spectra'!Y196)))</f>
        <v>2.0783790555352177E-2</v>
      </c>
      <c r="U196" s="7">
        <f t="shared" si="34"/>
        <v>2.3279907257901517E+17</v>
      </c>
      <c r="V196">
        <f>D196*_c3/(D196*_c3+'Input spectra'!Y196)</f>
        <v>0</v>
      </c>
      <c r="W196">
        <f>'Input spectra'!Y196/(D196*_c3+'Input spectra'!Y196)</f>
        <v>1</v>
      </c>
      <c r="X196" s="7">
        <f t="shared" si="35"/>
        <v>1.0529465249070027E+19</v>
      </c>
    </row>
    <row r="197" spans="1:24" x14ac:dyDescent="0.25">
      <c r="A197">
        <v>1255</v>
      </c>
      <c r="B197">
        <f>'Input spectra'!B197</f>
        <v>0</v>
      </c>
      <c r="C197">
        <f>'Input spectra'!D197</f>
        <v>0</v>
      </c>
      <c r="D197">
        <f>'Input spectra'!F197</f>
        <v>0</v>
      </c>
      <c r="E197" s="7">
        <f>'Input spectra'!I197</f>
        <v>1.410765E+19</v>
      </c>
      <c r="G197" s="7">
        <f t="shared" si="29"/>
        <v>1.3543344E+19</v>
      </c>
      <c r="H197" s="22">
        <f>(1-EXP(-_t*(B197*_c1+'Input spectra'!Y197)))</f>
        <v>2.0758077302867717E-2</v>
      </c>
      <c r="I197" s="7">
        <f t="shared" si="30"/>
        <v>2.8113378169132966E+17</v>
      </c>
      <c r="J197">
        <f>B197*_c1/(B197*_c1+'Input spectra'!Y197)</f>
        <v>0</v>
      </c>
      <c r="K197">
        <f>'Input spectra'!Y197/(B197*_c1+'Input spectra'!Y197)</f>
        <v>1</v>
      </c>
      <c r="L197" s="7">
        <f t="shared" si="31"/>
        <v>1.2222452937193269E+19</v>
      </c>
      <c r="N197" s="22">
        <f>(1-EXP(-_t*(C197*_c2+'Input spectra'!Y197)))</f>
        <v>2.0758077302867717E-2</v>
      </c>
      <c r="O197" s="7">
        <f t="shared" si="32"/>
        <v>2.5371462290092045E+17</v>
      </c>
      <c r="P197">
        <f>C197*_c2/(C197*_c2+'Input spectra'!Y197)</f>
        <v>0</v>
      </c>
      <c r="Q197">
        <f>'Input spectra'!Y197/(C197*_c2+'Input spectra'!Y197)</f>
        <v>1</v>
      </c>
      <c r="R197" s="7">
        <f t="shared" si="33"/>
        <v>1.1030389230451827E+19</v>
      </c>
      <c r="T197" s="22">
        <f>(1-EXP(-_t*(D197*_c3+'Input spectra'!Y197)))</f>
        <v>2.0758077302867717E-2</v>
      </c>
      <c r="U197" s="7">
        <f t="shared" si="34"/>
        <v>2.2896967232643856E+17</v>
      </c>
      <c r="V197">
        <f>D197*_c3/(D197*_c3+'Input spectra'!Y197)</f>
        <v>0</v>
      </c>
      <c r="W197">
        <f>'Input spectra'!Y197/(D197*_c3+'Input spectra'!Y197)</f>
        <v>1</v>
      </c>
      <c r="X197" s="7">
        <f t="shared" si="35"/>
        <v>1.0369362775800371E+19</v>
      </c>
    </row>
    <row r="198" spans="1:24" x14ac:dyDescent="0.25">
      <c r="A198">
        <v>1260</v>
      </c>
      <c r="B198">
        <f>'Input spectra'!B198</f>
        <v>0</v>
      </c>
      <c r="C198">
        <f>'Input spectra'!D198</f>
        <v>0</v>
      </c>
      <c r="D198">
        <f>'Input spectra'!F198</f>
        <v>0</v>
      </c>
      <c r="E198" s="7">
        <f>'Input spectra'!I198</f>
        <v>1.35339E+19</v>
      </c>
      <c r="G198" s="7">
        <f t="shared" si="29"/>
        <v>1.2992544E+19</v>
      </c>
      <c r="H198" s="22">
        <f>(1-EXP(-_t*(B198*_c1+'Input spectra'!Y198)))</f>
        <v>2.0732363375178586E-2</v>
      </c>
      <c r="I198" s="7">
        <f t="shared" si="30"/>
        <v>2.6936614337599629E+17</v>
      </c>
      <c r="J198">
        <f>B198*_c1/(B198*_c1+'Input spectra'!Y198)</f>
        <v>0</v>
      </c>
      <c r="K198">
        <f>'Input spectra'!Y198/(B198*_c1+'Input spectra'!Y198)</f>
        <v>1</v>
      </c>
      <c r="L198" s="7">
        <f t="shared" si="31"/>
        <v>1.172568071266468E+19</v>
      </c>
      <c r="N198" s="22">
        <f>(1-EXP(-_t*(C198*_c2+'Input spectra'!Y198)))</f>
        <v>2.0732363375178586E-2</v>
      </c>
      <c r="O198" s="7">
        <f t="shared" si="32"/>
        <v>2.4310107335628717E+17</v>
      </c>
      <c r="P198">
        <f>C198*_c2/(C198*_c2+'Input spectra'!Y198)</f>
        <v>0</v>
      </c>
      <c r="Q198">
        <f>'Input spectra'!Y198/(C198*_c2+'Input spectra'!Y198)</f>
        <v>1</v>
      </c>
      <c r="R198" s="7">
        <f t="shared" si="33"/>
        <v>1.0582345395586613E+19</v>
      </c>
      <c r="T198" s="22">
        <f>(1-EXP(-_t*(D198*_c3+'Input spectra'!Y198)))</f>
        <v>2.0732363375178586E-2</v>
      </c>
      <c r="U198" s="7">
        <f t="shared" si="34"/>
        <v>2.1939703010294966E+17</v>
      </c>
      <c r="V198">
        <f>D198*_c3/(D198*_c3+'Input spectra'!Y198)</f>
        <v>0</v>
      </c>
      <c r="W198">
        <f>'Input spectra'!Y198/(D198*_c3+'Input spectra'!Y198)</f>
        <v>1</v>
      </c>
      <c r="X198" s="7">
        <f t="shared" si="35"/>
        <v>9.9484304308643164E+18</v>
      </c>
    </row>
    <row r="199" spans="1:24" x14ac:dyDescent="0.25">
      <c r="A199">
        <v>1265</v>
      </c>
      <c r="B199">
        <f>'Input spectra'!B199</f>
        <v>0</v>
      </c>
      <c r="C199">
        <f>'Input spectra'!D199</f>
        <v>0</v>
      </c>
      <c r="D199">
        <f>'Input spectra'!F199</f>
        <v>0</v>
      </c>
      <c r="E199" s="7">
        <f>'Input spectra'!I199</f>
        <v>1.242615E+19</v>
      </c>
      <c r="G199" s="7">
        <f t="shared" si="29"/>
        <v>1.1929104E+19</v>
      </c>
      <c r="H199" s="22">
        <f>(1-EXP(-_t*(B199*_c1+'Input spectra'!Y199)))</f>
        <v>2.0706648772267022E-2</v>
      </c>
      <c r="I199" s="7">
        <f t="shared" si="30"/>
        <v>2.4701176669584563E+17</v>
      </c>
      <c r="J199">
        <f>B199*_c1/(B199*_c1+'Input spectra'!Y199)</f>
        <v>0</v>
      </c>
      <c r="K199">
        <f>'Input spectra'!Y199/(B199*_c1+'Input spectra'!Y199)</f>
        <v>1</v>
      </c>
      <c r="L199" s="7">
        <f t="shared" si="31"/>
        <v>1.0766216202213108E+19</v>
      </c>
      <c r="N199" s="22">
        <f>(1-EXP(-_t*(C199*_c2+'Input spectra'!Y199)))</f>
        <v>2.0706648772267022E-2</v>
      </c>
      <c r="O199" s="7">
        <f t="shared" si="32"/>
        <v>2.2293225750551738E+17</v>
      </c>
      <c r="P199">
        <f>C199*_c2/(C199*_c2+'Input spectra'!Y199)</f>
        <v>0</v>
      </c>
      <c r="Q199">
        <f>'Input spectra'!Y199/(C199*_c2+'Input spectra'!Y199)</f>
        <v>1</v>
      </c>
      <c r="R199" s="7">
        <f t="shared" si="33"/>
        <v>9.716690483442516E+18</v>
      </c>
      <c r="T199" s="22">
        <f>(1-EXP(-_t*(D199*_c3+'Input spectra'!Y199)))</f>
        <v>2.0706648772267022E-2</v>
      </c>
      <c r="U199" s="7">
        <f t="shared" si="34"/>
        <v>2.0120009706947363E+17</v>
      </c>
      <c r="V199">
        <f>D199*_c3/(D199*_c3+'Input spectra'!Y199)</f>
        <v>0</v>
      </c>
      <c r="W199">
        <f>'Input spectra'!Y199/(D199*_c3+'Input spectra'!Y199)</f>
        <v>1</v>
      </c>
      <c r="X199" s="7">
        <f t="shared" si="35"/>
        <v>9.1348707709181204E+18</v>
      </c>
    </row>
    <row r="200" spans="1:24" x14ac:dyDescent="0.25">
      <c r="A200">
        <v>1270</v>
      </c>
      <c r="B200">
        <f>'Input spectra'!B200</f>
        <v>0</v>
      </c>
      <c r="C200">
        <f>'Input spectra'!D200</f>
        <v>0</v>
      </c>
      <c r="D200">
        <f>'Input spectra'!F200</f>
        <v>0</v>
      </c>
      <c r="E200" s="7">
        <f>'Input spectra'!I200</f>
        <v>1.18563E+19</v>
      </c>
      <c r="G200" s="7">
        <f t="shared" si="29"/>
        <v>1.1382048E+19</v>
      </c>
      <c r="H200" s="22">
        <f>(1-EXP(-_t*(B200*_c1+'Input spectra'!Y200)))</f>
        <v>2.0680933494115372E-2</v>
      </c>
      <c r="I200" s="7">
        <f t="shared" si="30"/>
        <v>2.353913777148289E+17</v>
      </c>
      <c r="J200">
        <f>B200*_c1/(B200*_c1+'Input spectra'!Y200)</f>
        <v>0</v>
      </c>
      <c r="K200">
        <f>'Input spectra'!Y200/(B200*_c1+'Input spectra'!Y200)</f>
        <v>1</v>
      </c>
      <c r="L200" s="7">
        <f t="shared" si="31"/>
        <v>1.0272758743098014E+19</v>
      </c>
      <c r="N200" s="22">
        <f>(1-EXP(-_t*(C200*_c2+'Input spectra'!Y200)))</f>
        <v>2.0680933494115372E-2</v>
      </c>
      <c r="O200" s="7">
        <f t="shared" si="32"/>
        <v>2.1245024036710224E+17</v>
      </c>
      <c r="P200">
        <f>C200*_c2/(C200*_c2+'Input spectra'!Y200)</f>
        <v>0</v>
      </c>
      <c r="Q200">
        <f>'Input spectra'!Y200/(C200*_c2+'Input spectra'!Y200)</f>
        <v>1</v>
      </c>
      <c r="R200" s="7">
        <f t="shared" si="33"/>
        <v>9.2715803161168077E+18</v>
      </c>
      <c r="T200" s="22">
        <f>(1-EXP(-_t*(D200*_c3+'Input spectra'!Y200)))</f>
        <v>2.0680933494115372E-2</v>
      </c>
      <c r="U200" s="7">
        <f t="shared" si="34"/>
        <v>1.9174493590296086E+17</v>
      </c>
      <c r="V200">
        <f>D200*_c3/(D200*_c3+'Input spectra'!Y200)</f>
        <v>0</v>
      </c>
      <c r="W200">
        <f>'Input spectra'!Y200/(D200*_c3+'Input spectra'!Y200)</f>
        <v>1</v>
      </c>
      <c r="X200" s="7">
        <f t="shared" si="35"/>
        <v>8.7166419650052925E+18</v>
      </c>
    </row>
    <row r="201" spans="1:24" x14ac:dyDescent="0.25">
      <c r="A201">
        <v>1275</v>
      </c>
      <c r="B201">
        <f>'Input spectra'!B201</f>
        <v>0</v>
      </c>
      <c r="C201">
        <f>'Input spectra'!D201</f>
        <v>0</v>
      </c>
      <c r="D201">
        <f>'Input spectra'!F201</f>
        <v>0</v>
      </c>
      <c r="E201" s="7">
        <f>'Input spectra'!I201</f>
        <v>1.317785E+19</v>
      </c>
      <c r="G201" s="7">
        <f t="shared" si="29"/>
        <v>1.2650736E+19</v>
      </c>
      <c r="H201" s="22">
        <f>(1-EXP(-_t*(B201*_c1+'Input spectra'!Y201)))</f>
        <v>2.0655217540705872E-2</v>
      </c>
      <c r="I201" s="7">
        <f t="shared" si="30"/>
        <v>2.6130370413003923E+17</v>
      </c>
      <c r="J201">
        <f>B201*_c1/(B201*_c1+'Input spectra'!Y201)</f>
        <v>0</v>
      </c>
      <c r="K201">
        <f>'Input spectra'!Y201/(B201*_c1+'Input spectra'!Y201)</f>
        <v>1</v>
      </c>
      <c r="L201" s="7">
        <f t="shared" si="31"/>
        <v>1.1418100803873755E+19</v>
      </c>
      <c r="N201" s="22">
        <f>(1-EXP(-_t*(C201*_c2+'Input spectra'!Y201)))</f>
        <v>2.0655217540705872E-2</v>
      </c>
      <c r="O201" s="7">
        <f t="shared" si="32"/>
        <v>2.3584335600572102E+17</v>
      </c>
      <c r="P201">
        <f>C201*_c2/(C201*_c2+'Input spectra'!Y201)</f>
        <v>0</v>
      </c>
      <c r="Q201">
        <f>'Input spectra'!Y201/(C201*_c2+'Input spectra'!Y201)</f>
        <v>1</v>
      </c>
      <c r="R201" s="7">
        <f t="shared" si="33"/>
        <v>1.030556846395518E+19</v>
      </c>
      <c r="T201" s="22">
        <f>(1-EXP(-_t*(D201*_c3+'Input spectra'!Y201)))</f>
        <v>2.0655217540705872E-2</v>
      </c>
      <c r="U201" s="7">
        <f t="shared" si="34"/>
        <v>2.1286375850363229E+17</v>
      </c>
      <c r="V201">
        <f>D201*_c3/(D201*_c3+'Input spectra'!Y201)</f>
        <v>0</v>
      </c>
      <c r="W201">
        <f>'Input spectra'!Y201/(D201*_c3+'Input spectra'!Y201)</f>
        <v>1</v>
      </c>
      <c r="X201" s="7">
        <f t="shared" si="35"/>
        <v>9.6889965172334838E+18</v>
      </c>
    </row>
    <row r="202" spans="1:24" x14ac:dyDescent="0.25">
      <c r="A202">
        <v>1280</v>
      </c>
      <c r="B202">
        <f>'Input spectra'!B202</f>
        <v>0</v>
      </c>
      <c r="C202">
        <f>'Input spectra'!D202</f>
        <v>0</v>
      </c>
      <c r="D202">
        <f>'Input spectra'!F202</f>
        <v>0</v>
      </c>
      <c r="E202" s="7">
        <f>'Input spectra'!I202</f>
        <v>1.352735E+19</v>
      </c>
      <c r="G202" s="7">
        <f t="shared" si="29"/>
        <v>1.2986256E+19</v>
      </c>
      <c r="H202" s="22">
        <f>(1-EXP(-_t*(B202*_c1+'Input spectra'!Y202)))</f>
        <v>2.062950091202076E-2</v>
      </c>
      <c r="I202" s="7">
        <f t="shared" si="30"/>
        <v>2.6789997999573507E+17</v>
      </c>
      <c r="J202">
        <f>B202*_c1/(B202*_c1+'Input spectra'!Y202)</f>
        <v>0</v>
      </c>
      <c r="K202">
        <f>'Input spectra'!Y202/(B202*_c1+'Input spectra'!Y202)</f>
        <v>1</v>
      </c>
      <c r="L202" s="7">
        <f t="shared" si="31"/>
        <v>1.1721236908035928E+19</v>
      </c>
      <c r="N202" s="22">
        <f>(1-EXP(-_t*(C202*_c2+'Input spectra'!Y202)))</f>
        <v>2.062950091202076E-2</v>
      </c>
      <c r="O202" s="7">
        <f t="shared" si="32"/>
        <v>2.4180326748433856E+17</v>
      </c>
      <c r="P202">
        <f>C202*_c2/(C202*_c2+'Input spectra'!Y202)</f>
        <v>0</v>
      </c>
      <c r="Q202">
        <f>'Input spectra'!Y202/(C202*_c2+'Input spectra'!Y202)</f>
        <v>1</v>
      </c>
      <c r="R202" s="7">
        <f t="shared" si="33"/>
        <v>1.0579446043132344E+19</v>
      </c>
      <c r="T202" s="22">
        <f>(1-EXP(-_t*(D202*_c3+'Input spectra'!Y202)))</f>
        <v>2.062950091202076E-2</v>
      </c>
      <c r="U202" s="7">
        <f t="shared" si="34"/>
        <v>2.1824869179547312E+17</v>
      </c>
      <c r="V202">
        <f>D202*_c3/(D202*_c3+'Input spectra'!Y202)</f>
        <v>0</v>
      </c>
      <c r="W202">
        <f>'Input spectra'!Y202/(D202*_c3+'Input spectra'!Y202)</f>
        <v>1</v>
      </c>
      <c r="X202" s="7">
        <f t="shared" si="35"/>
        <v>9.9467494572833976E+18</v>
      </c>
    </row>
    <row r="203" spans="1:24" x14ac:dyDescent="0.25">
      <c r="A203">
        <v>1285</v>
      </c>
      <c r="B203">
        <f>'Input spectra'!B203</f>
        <v>0</v>
      </c>
      <c r="C203">
        <f>'Input spectra'!D203</f>
        <v>0</v>
      </c>
      <c r="D203">
        <f>'Input spectra'!F203</f>
        <v>0</v>
      </c>
      <c r="E203" s="7">
        <f>'Input spectra'!I203</f>
        <v>1.367315E+19</v>
      </c>
      <c r="G203" s="7">
        <f t="shared" si="29"/>
        <v>1.3126224E+19</v>
      </c>
      <c r="H203" s="22">
        <f>(1-EXP(-_t*(B203*_c1+'Input spectra'!Y203)))</f>
        <v>2.060378360804227E-2</v>
      </c>
      <c r="I203" s="7">
        <f t="shared" si="30"/>
        <v>2.7044987888669104E+17</v>
      </c>
      <c r="J203">
        <f>B203*_c1/(B203*_c1+'Input spectra'!Y203)</f>
        <v>0</v>
      </c>
      <c r="K203">
        <f>'Input spectra'!Y203/(B203*_c1+'Input spectra'!Y203)</f>
        <v>1</v>
      </c>
      <c r="L203" s="7">
        <f t="shared" si="31"/>
        <v>1.1847881430018023E+19</v>
      </c>
      <c r="N203" s="22">
        <f>(1-EXP(-_t*(C203*_c2+'Input spectra'!Y203)))</f>
        <v>2.060378360804227E-2</v>
      </c>
      <c r="O203" s="7">
        <f t="shared" si="32"/>
        <v>2.4411118519783376E+17</v>
      </c>
      <c r="P203">
        <f>C203*_c2/(C203*_c2+'Input spectra'!Y203)</f>
        <v>0</v>
      </c>
      <c r="Q203">
        <f>'Input spectra'!Y203/(C203*_c2+'Input spectra'!Y203)</f>
        <v>1</v>
      </c>
      <c r="R203" s="7">
        <f t="shared" si="33"/>
        <v>1.0694034657626284E+19</v>
      </c>
      <c r="T203" s="22">
        <f>(1-EXP(-_t*(D203*_c3+'Input spectra'!Y203)))</f>
        <v>2.060378360804227E-2</v>
      </c>
      <c r="U203" s="7">
        <f t="shared" si="34"/>
        <v>2.2033757598263635E+17</v>
      </c>
      <c r="V203">
        <f>D203*_c3/(D203*_c3+'Input spectra'!Y203)</f>
        <v>0</v>
      </c>
      <c r="W203">
        <f>'Input spectra'!Y203/(D203*_c3+'Input spectra'!Y203)</f>
        <v>1</v>
      </c>
      <c r="X203" s="7">
        <f t="shared" si="35"/>
        <v>1.00547491983779E+19</v>
      </c>
    </row>
    <row r="204" spans="1:24" x14ac:dyDescent="0.25">
      <c r="A204">
        <v>1290</v>
      </c>
      <c r="B204">
        <f>'Input spectra'!B204</f>
        <v>0</v>
      </c>
      <c r="C204">
        <f>'Input spectra'!D204</f>
        <v>0</v>
      </c>
      <c r="D204">
        <f>'Input spectra'!F204</f>
        <v>0</v>
      </c>
      <c r="E204" s="7">
        <f>'Input spectra'!I204</f>
        <v>1.337345E+19</v>
      </c>
      <c r="G204" s="7">
        <f t="shared" si="29"/>
        <v>1.2838512E+19</v>
      </c>
      <c r="H204" s="22">
        <f>(1-EXP(-_t*(B204*_c1+'Input spectra'!Y204)))</f>
        <v>2.0578065628752751E-2</v>
      </c>
      <c r="I204" s="7">
        <f t="shared" si="30"/>
        <v>2.6419174251152973E+17</v>
      </c>
      <c r="J204">
        <f>B204*_c1/(B204*_c1+'Input spectra'!Y204)</f>
        <v>0</v>
      </c>
      <c r="K204">
        <f>'Input spectra'!Y204/(B204*_c1+'Input spectra'!Y204)</f>
        <v>1</v>
      </c>
      <c r="L204" s="7">
        <f t="shared" si="31"/>
        <v>1.1588493549301373E+19</v>
      </c>
      <c r="N204" s="22">
        <f>(1-EXP(-_t*(C204*_c2+'Input spectra'!Y204)))</f>
        <v>2.0578065628752751E-2</v>
      </c>
      <c r="O204" s="7">
        <f t="shared" si="32"/>
        <v>2.3846878079590157E+17</v>
      </c>
      <c r="P204">
        <f>C204*_c2/(C204*_c2+'Input spectra'!Y204)</f>
        <v>0</v>
      </c>
      <c r="Q204">
        <f>'Input spectra'!Y204/(C204*_c2+'Input spectra'!Y204)</f>
        <v>1</v>
      </c>
      <c r="R204" s="7">
        <f t="shared" si="33"/>
        <v>1.046018282665464E+19</v>
      </c>
      <c r="T204" s="22">
        <f>(1-EXP(-_t*(D204*_c3+'Input spectra'!Y204)))</f>
        <v>2.0578065628752751E-2</v>
      </c>
      <c r="U204" s="7">
        <f t="shared" si="34"/>
        <v>2.1525032869565165E+17</v>
      </c>
      <c r="V204">
        <f>D204*_c3/(D204*_c3+'Input spectra'!Y204)</f>
        <v>0</v>
      </c>
      <c r="W204">
        <f>'Input spectra'!Y204/(D204*_c3+'Input spectra'!Y204)</f>
        <v>1</v>
      </c>
      <c r="X204" s="7">
        <f t="shared" si="35"/>
        <v>9.8351351980406272E+18</v>
      </c>
    </row>
    <row r="205" spans="1:24" x14ac:dyDescent="0.25">
      <c r="A205">
        <v>1295</v>
      </c>
      <c r="B205">
        <f>'Input spectra'!B205</f>
        <v>0</v>
      </c>
      <c r="C205">
        <f>'Input spectra'!D205</f>
        <v>0</v>
      </c>
      <c r="D205">
        <f>'Input spectra'!F205</f>
        <v>0</v>
      </c>
      <c r="E205" s="7">
        <f>'Input spectra'!I205</f>
        <v>1.30914E+19</v>
      </c>
      <c r="G205" s="7">
        <f t="shared" si="29"/>
        <v>1.2567744E+19</v>
      </c>
      <c r="H205" s="22">
        <f>(1-EXP(-_t*(B205*_c1+'Input spectra'!Y205)))</f>
        <v>2.055234697413455E-2</v>
      </c>
      <c r="I205" s="7">
        <f t="shared" si="30"/>
        <v>2.5829663537009763E+17</v>
      </c>
      <c r="J205">
        <f>B205*_c1/(B205*_c1+'Input spectra'!Y205)</f>
        <v>0</v>
      </c>
      <c r="K205">
        <f>'Input spectra'!Y205/(B205*_c1+'Input spectra'!Y205)</f>
        <v>1</v>
      </c>
      <c r="L205" s="7">
        <f t="shared" si="31"/>
        <v>1.1344386691242918E+19</v>
      </c>
      <c r="N205" s="22">
        <f>(1-EXP(-_t*(C205*_c2+'Input spectra'!Y205)))</f>
        <v>2.055234697413455E-2</v>
      </c>
      <c r="O205" s="7">
        <f t="shared" si="32"/>
        <v>2.3315377148717866E+17</v>
      </c>
      <c r="P205">
        <f>C205*_c2/(C205*_c2+'Input spectra'!Y205)</f>
        <v>0</v>
      </c>
      <c r="Q205">
        <f>'Input spectra'!Y205/(C205*_c2+'Input spectra'!Y205)</f>
        <v>1</v>
      </c>
      <c r="R205" s="7">
        <f t="shared" si="33"/>
        <v>1.024011225884689E+19</v>
      </c>
      <c r="T205" s="22">
        <f>(1-EXP(-_t*(D205*_c3+'Input spectra'!Y205)))</f>
        <v>2.055234697413455E-2</v>
      </c>
      <c r="U205" s="7">
        <f t="shared" si="34"/>
        <v>2.1045834019790998E+17</v>
      </c>
      <c r="V205">
        <f>D205*_c3/(D205*_c3+'Input spectra'!Y205)</f>
        <v>0</v>
      </c>
      <c r="W205">
        <f>'Input spectra'!Y205/(D205*_c3+'Input spectra'!Y205)</f>
        <v>1</v>
      </c>
      <c r="X205" s="7">
        <f t="shared" si="35"/>
        <v>9.62846776190302E+18</v>
      </c>
    </row>
    <row r="206" spans="1:24" x14ac:dyDescent="0.25">
      <c r="A206">
        <v>1300</v>
      </c>
      <c r="B206">
        <f>'Input spectra'!B206</f>
        <v>0</v>
      </c>
      <c r="C206">
        <f>'Input spectra'!D206</f>
        <v>0</v>
      </c>
      <c r="D206">
        <f>'Input spectra'!F206</f>
        <v>0</v>
      </c>
      <c r="E206" s="7">
        <f>'Input spectra'!I206</f>
        <v>1.177255E+19</v>
      </c>
      <c r="G206" s="7">
        <f t="shared" si="29"/>
        <v>1.1301648E+19</v>
      </c>
      <c r="H206" s="22">
        <f>(1-EXP(-_t*(B206*_c1+'Input spectra'!Y206)))</f>
        <v>2.0526627644169682E-2</v>
      </c>
      <c r="I206" s="7">
        <f t="shared" si="30"/>
        <v>2.3198472026147501E+17</v>
      </c>
      <c r="J206">
        <f>B206*_c1/(B206*_c1+'Input spectra'!Y206)</f>
        <v>0</v>
      </c>
      <c r="K206">
        <f>'Input spectra'!Y206/(B206*_c1+'Input spectra'!Y206)</f>
        <v>1</v>
      </c>
      <c r="L206" s="7">
        <f t="shared" si="31"/>
        <v>1.0201801678607024E+19</v>
      </c>
      <c r="N206" s="22">
        <f>(1-EXP(-_t*(C206*_c2+'Input spectra'!Y206)))</f>
        <v>2.0526627644169682E-2</v>
      </c>
      <c r="O206" s="7">
        <f t="shared" si="32"/>
        <v>2.0940858435643162E+17</v>
      </c>
      <c r="P206">
        <f>C206*_c2/(C206*_c2+'Input spectra'!Y206)</f>
        <v>0</v>
      </c>
      <c r="Q206">
        <f>'Input spectra'!Y206/(C206*_c2+'Input spectra'!Y206)</f>
        <v>1</v>
      </c>
      <c r="R206" s="7">
        <f t="shared" si="33"/>
        <v>9.2089894756613448E+18</v>
      </c>
      <c r="T206" s="22">
        <f>(1-EXP(-_t*(D206*_c3+'Input spectra'!Y206)))</f>
        <v>2.0526627644169682E-2</v>
      </c>
      <c r="U206" s="7">
        <f t="shared" si="34"/>
        <v>1.8902949794597782E+17</v>
      </c>
      <c r="V206">
        <f>D206*_c3/(D206*_c3+'Input spectra'!Y206)</f>
        <v>0</v>
      </c>
      <c r="W206">
        <f>'Input spectra'!Y206/(D206*_c3+'Input spectra'!Y206)</f>
        <v>1</v>
      </c>
      <c r="X206" s="7">
        <f t="shared" si="35"/>
        <v>8.6591615786067517E+18</v>
      </c>
    </row>
    <row r="207" spans="1:24" x14ac:dyDescent="0.25">
      <c r="A207">
        <v>1305</v>
      </c>
      <c r="B207">
        <f>'Input spectra'!B207</f>
        <v>0</v>
      </c>
      <c r="C207">
        <f>'Input spectra'!D207</f>
        <v>0</v>
      </c>
      <c r="D207">
        <f>'Input spectra'!F207</f>
        <v>0</v>
      </c>
      <c r="E207" s="7">
        <f>'Input spectra'!I207</f>
        <v>1.22323E+19</v>
      </c>
      <c r="G207" s="7">
        <f t="shared" si="29"/>
        <v>1.1743008E+19</v>
      </c>
      <c r="H207" s="22">
        <f>(1-EXP(-_t*(B207*_c1+'Input spectra'!Y207)))</f>
        <v>2.0500907638840715E-2</v>
      </c>
      <c r="I207" s="7">
        <f t="shared" si="30"/>
        <v>2.4074232241016762E+17</v>
      </c>
      <c r="J207">
        <f>B207*_c1/(B207*_c1+'Input spectra'!Y207)</f>
        <v>0</v>
      </c>
      <c r="K207">
        <f>'Input spectra'!Y207/(B207*_c1+'Input spectra'!Y207)</f>
        <v>1</v>
      </c>
      <c r="L207" s="7">
        <f t="shared" si="31"/>
        <v>1.0600488048466786E+19</v>
      </c>
      <c r="N207" s="22">
        <f>(1-EXP(-_t*(C207*_c2+'Input spectra'!Y207)))</f>
        <v>2.0500907638840715E-2</v>
      </c>
      <c r="O207" s="7">
        <f t="shared" si="32"/>
        <v>2.1731962640825245E+17</v>
      </c>
      <c r="P207">
        <f>C207*_c2/(C207*_c2+'Input spectra'!Y207)</f>
        <v>0</v>
      </c>
      <c r="Q207">
        <f>'Input spectra'!Y207/(C207*_c2+'Input spectra'!Y207)</f>
        <v>1</v>
      </c>
      <c r="R207" s="7">
        <f t="shared" si="33"/>
        <v>9.5691280177691423E+18</v>
      </c>
      <c r="T207" s="22">
        <f>(1-EXP(-_t*(D207*_c3+'Input spectra'!Y207)))</f>
        <v>2.0500907638840715E-2</v>
      </c>
      <c r="U207" s="7">
        <f t="shared" si="34"/>
        <v>1.9617580967652813E+17</v>
      </c>
      <c r="V207">
        <f>D207*_c3/(D207*_c3+'Input spectra'!Y207)</f>
        <v>0</v>
      </c>
      <c r="W207">
        <f>'Input spectra'!Y207/(D207*_c3+'Input spectra'!Y207)</f>
        <v>1</v>
      </c>
      <c r="X207" s="7">
        <f t="shared" si="35"/>
        <v>8.9980341197689098E+18</v>
      </c>
    </row>
    <row r="208" spans="1:24" x14ac:dyDescent="0.25">
      <c r="A208">
        <v>1310</v>
      </c>
      <c r="B208">
        <f>'Input spectra'!B208</f>
        <v>0</v>
      </c>
      <c r="C208">
        <f>'Input spectra'!D208</f>
        <v>0</v>
      </c>
      <c r="D208">
        <f>'Input spectra'!F208</f>
        <v>0</v>
      </c>
      <c r="E208" s="7">
        <f>'Input spectra'!I208</f>
        <v>1.036375E+19</v>
      </c>
      <c r="G208" s="7">
        <f t="shared" si="29"/>
        <v>9.9492E+18</v>
      </c>
      <c r="H208" s="22">
        <f>(1-EXP(-_t*(B208*_c1+'Input spectra'!Y208)))</f>
        <v>2.0475186958129665E-2</v>
      </c>
      <c r="I208" s="7">
        <f t="shared" si="30"/>
        <v>2.0371173008382368E+17</v>
      </c>
      <c r="J208">
        <f>B208*_c1/(B208*_c1+'Input spectra'!Y208)</f>
        <v>0</v>
      </c>
      <c r="K208">
        <f>'Input spectra'!Y208/(B208*_c1+'Input spectra'!Y208)</f>
        <v>1</v>
      </c>
      <c r="L208" s="7">
        <f t="shared" si="31"/>
        <v>8.9814419895547484E+18</v>
      </c>
      <c r="N208" s="22">
        <f>(1-EXP(-_t*(C208*_c2+'Input spectra'!Y208)))</f>
        <v>2.0475186958129665E-2</v>
      </c>
      <c r="O208" s="7">
        <f t="shared" si="32"/>
        <v>1.8389670388972954E+17</v>
      </c>
      <c r="P208">
        <f>C208*_c2/(C208*_c2+'Input spectra'!Y208)</f>
        <v>0</v>
      </c>
      <c r="Q208">
        <f>'Input spectra'!Y208/(C208*_c2+'Input spectra'!Y208)</f>
        <v>1</v>
      </c>
      <c r="R208" s="7">
        <f t="shared" si="33"/>
        <v>8.1078177352688814E+18</v>
      </c>
      <c r="T208" s="22">
        <f>(1-EXP(-_t*(D208*_c3+'Input spectra'!Y208)))</f>
        <v>2.0475186958129665E-2</v>
      </c>
      <c r="U208" s="7">
        <f t="shared" si="34"/>
        <v>1.6600908395206979E+17</v>
      </c>
      <c r="V208">
        <f>D208*_c3/(D208*_c3+'Input spectra'!Y208)</f>
        <v>0</v>
      </c>
      <c r="W208">
        <f>'Input spectra'!Y208/(D208*_c3+'Input spectra'!Y208)</f>
        <v>1</v>
      </c>
      <c r="X208" s="7">
        <f t="shared" si="35"/>
        <v>7.6241363052641393E+18</v>
      </c>
    </row>
    <row r="209" spans="1:24" x14ac:dyDescent="0.25">
      <c r="A209">
        <v>1315</v>
      </c>
      <c r="B209">
        <f>'Input spectra'!B209</f>
        <v>0</v>
      </c>
      <c r="C209">
        <f>'Input spectra'!D209</f>
        <v>0</v>
      </c>
      <c r="D209">
        <f>'Input spectra'!F209</f>
        <v>0</v>
      </c>
      <c r="E209" s="7">
        <f>'Input spectra'!I209</f>
        <v>9.597E+18</v>
      </c>
      <c r="G209" s="7">
        <f t="shared" si="29"/>
        <v>9.21312E+18</v>
      </c>
      <c r="H209" s="22">
        <f>(1-EXP(-_t*(B209*_c1+'Input spectra'!Y209)))</f>
        <v>2.0449465602018879E-2</v>
      </c>
      <c r="I209" s="7">
        <f t="shared" si="30"/>
        <v>1.8840338052727219E+17</v>
      </c>
      <c r="J209">
        <f>B209*_c1/(B209*_c1+'Input spectra'!Y209)</f>
        <v>0</v>
      </c>
      <c r="K209">
        <f>'Input spectra'!Y209/(B209*_c1+'Input spectra'!Y209)</f>
        <v>1</v>
      </c>
      <c r="L209" s="7">
        <f t="shared" si="31"/>
        <v>8.3171788365060649E+18</v>
      </c>
      <c r="N209" s="22">
        <f>(1-EXP(-_t*(C209*_c2+'Input spectra'!Y209)))</f>
        <v>2.0449465602018879E-2</v>
      </c>
      <c r="O209" s="7">
        <f t="shared" si="32"/>
        <v>1.7008186252297018E+17</v>
      </c>
      <c r="P209">
        <f>C209*_c2/(C209*_c2+'Input spectra'!Y209)</f>
        <v>0</v>
      </c>
      <c r="Q209">
        <f>'Input spectra'!Y209/(C209*_c2+'Input spectra'!Y209)</f>
        <v>1</v>
      </c>
      <c r="R209" s="7">
        <f t="shared" si="33"/>
        <v>7.5083645712228198E+18</v>
      </c>
      <c r="T209" s="22">
        <f>(1-EXP(-_t*(D209*_c3+'Input spectra'!Y209)))</f>
        <v>2.0449465602018879E-2</v>
      </c>
      <c r="U209" s="7">
        <f t="shared" si="34"/>
        <v>1.5354204302663827E+17</v>
      </c>
      <c r="V209">
        <f>D209*_c3/(D209*_c3+'Input spectra'!Y209)</f>
        <v>0</v>
      </c>
      <c r="W209">
        <f>'Input spectra'!Y209/(D209*_c3+'Input spectra'!Y209)</f>
        <v>1</v>
      </c>
      <c r="X209" s="7">
        <f t="shared" si="35"/>
        <v>7.0606296270683341E+18</v>
      </c>
    </row>
    <row r="210" spans="1:24" x14ac:dyDescent="0.25">
      <c r="A210">
        <v>1320</v>
      </c>
      <c r="B210">
        <f>'Input spectra'!B210</f>
        <v>0</v>
      </c>
      <c r="C210">
        <f>'Input spectra'!D210</f>
        <v>0</v>
      </c>
      <c r="D210">
        <f>'Input spectra'!F210</f>
        <v>0</v>
      </c>
      <c r="E210" s="7">
        <f>'Input spectra'!I210</f>
        <v>8.77435E+18</v>
      </c>
      <c r="G210" s="7">
        <f t="shared" si="29"/>
        <v>8.423376E+18</v>
      </c>
      <c r="H210" s="22">
        <f>(1-EXP(-_t*(B210*_c1+'Input spectra'!Y210)))</f>
        <v>2.0423743570490704E-2</v>
      </c>
      <c r="I210" s="7">
        <f t="shared" si="30"/>
        <v>1.720368714218257E+17</v>
      </c>
      <c r="J210">
        <f>B210*_c1/(B210*_c1+'Input spectra'!Y210)</f>
        <v>0</v>
      </c>
      <c r="K210">
        <f>'Input spectra'!Y210/(B210*_c1+'Input spectra'!Y210)</f>
        <v>1</v>
      </c>
      <c r="L210" s="7">
        <f t="shared" si="31"/>
        <v>7.6044341408976445E+18</v>
      </c>
      <c r="N210" s="22">
        <f>(1-EXP(-_t*(C210*_c2+'Input spectra'!Y210)))</f>
        <v>2.0423743570490704E-2</v>
      </c>
      <c r="O210" s="7">
        <f t="shared" si="32"/>
        <v>1.5531101289237827E+17</v>
      </c>
      <c r="P210">
        <f>C210*_c2/(C210*_c2+'Input spectra'!Y210)</f>
        <v>0</v>
      </c>
      <c r="Q210">
        <f>'Input spectra'!Y210/(C210*_c2+'Input spectra'!Y210)</f>
        <v>1</v>
      </c>
      <c r="R210" s="7">
        <f t="shared" si="33"/>
        <v>6.8651118747696527E+18</v>
      </c>
      <c r="T210" s="22">
        <f>(1-EXP(-_t*(D210*_c3+'Input spectra'!Y210)))</f>
        <v>2.0423743570490704E-2</v>
      </c>
      <c r="U210" s="7">
        <f t="shared" si="34"/>
        <v>1.4021128451302608E+17</v>
      </c>
      <c r="V210">
        <f>D210*_c3/(D210*_c3+'Input spectra'!Y210)</f>
        <v>0</v>
      </c>
      <c r="W210">
        <f>'Input spectra'!Y210/(D210*_c3+'Input spectra'!Y210)</f>
        <v>1</v>
      </c>
      <c r="X210" s="7">
        <f t="shared" si="35"/>
        <v>6.4559045666463611E+18</v>
      </c>
    </row>
    <row r="211" spans="1:24" x14ac:dyDescent="0.25">
      <c r="A211">
        <v>1325</v>
      </c>
      <c r="B211">
        <f>'Input spectra'!B211</f>
        <v>0</v>
      </c>
      <c r="C211">
        <f>'Input spectra'!D211</f>
        <v>0</v>
      </c>
      <c r="D211">
        <f>'Input spectra'!F211</f>
        <v>0</v>
      </c>
      <c r="E211" s="7">
        <f>'Input spectra'!I211</f>
        <v>1.028245E+19</v>
      </c>
      <c r="G211" s="7">
        <f t="shared" si="29"/>
        <v>9.871152E+18</v>
      </c>
      <c r="H211" s="22">
        <f>(1-EXP(-_t*(B211*_c1+'Input spectra'!Y211)))</f>
        <v>2.0398020863527266E-2</v>
      </c>
      <c r="I211" s="7">
        <f t="shared" si="30"/>
        <v>2.013519644430489E+17</v>
      </c>
      <c r="J211">
        <f>B211*_c1/(B211*_c1+'Input spectra'!Y211)</f>
        <v>0</v>
      </c>
      <c r="K211">
        <f>'Input spectra'!Y211/(B211*_c1+'Input spectra'!Y211)</f>
        <v>1</v>
      </c>
      <c r="L211" s="7">
        <f t="shared" si="31"/>
        <v>8.9116877127692861E+18</v>
      </c>
      <c r="N211" s="22">
        <f>(1-EXP(-_t*(C211*_c2+'Input spectra'!Y211)))</f>
        <v>2.0398020863527266E-2</v>
      </c>
      <c r="O211" s="7">
        <f t="shared" si="32"/>
        <v>1.8178079189430749E+17</v>
      </c>
      <c r="P211">
        <f>C211*_c2/(C211*_c2+'Input spectra'!Y211)</f>
        <v>0</v>
      </c>
      <c r="Q211">
        <f>'Input spectra'!Y211/(C211*_c2+'Input spectra'!Y211)</f>
        <v>1</v>
      </c>
      <c r="R211" s="7">
        <f t="shared" si="33"/>
        <v>8.0454822182783795E+18</v>
      </c>
      <c r="T211" s="22">
        <f>(1-EXP(-_t*(D211*_c3+'Input spectra'!Y211)))</f>
        <v>2.0398020863527266E-2</v>
      </c>
      <c r="U211" s="7">
        <f t="shared" si="34"/>
        <v>1.6411191414558003E+17</v>
      </c>
      <c r="V211">
        <f>D211*_c3/(D211*_c3+'Input spectra'!Y211)</f>
        <v>0</v>
      </c>
      <c r="W211">
        <f>'Input spectra'!Y211/(D211*_c3+'Input spectra'!Y211)</f>
        <v>1</v>
      </c>
      <c r="X211" s="7">
        <f t="shared" si="35"/>
        <v>7.566115491967487E+18</v>
      </c>
    </row>
    <row r="212" spans="1:24" x14ac:dyDescent="0.25">
      <c r="A212">
        <v>1330</v>
      </c>
      <c r="B212">
        <f>'Input spectra'!B212</f>
        <v>0</v>
      </c>
      <c r="C212">
        <f>'Input spectra'!D212</f>
        <v>0</v>
      </c>
      <c r="D212">
        <f>'Input spectra'!F212</f>
        <v>0</v>
      </c>
      <c r="E212" s="7">
        <f>'Input spectra'!I212</f>
        <v>7.08855E+18</v>
      </c>
      <c r="G212" s="7">
        <f t="shared" si="29"/>
        <v>6.805008E+18</v>
      </c>
      <c r="H212" s="22">
        <f>(1-EXP(-_t*(B212*_c1+'Input spectra'!Y212)))</f>
        <v>2.0372297481110802E-2</v>
      </c>
      <c r="I212" s="7">
        <f t="shared" si="30"/>
        <v>1.3863364733733885E+17</v>
      </c>
      <c r="J212">
        <f>B212*_c1/(B212*_c1+'Input spectra'!Y212)</f>
        <v>0</v>
      </c>
      <c r="K212">
        <f>'Input spectra'!Y212/(B212*_c1+'Input spectra'!Y212)</f>
        <v>1</v>
      </c>
      <c r="L212" s="7">
        <f t="shared" si="31"/>
        <v>6.1437306034139085E+18</v>
      </c>
      <c r="N212" s="22">
        <f>(1-EXP(-_t*(C212*_c2+'Input spectra'!Y212)))</f>
        <v>2.0372297481110802E-2</v>
      </c>
      <c r="O212" s="7">
        <f t="shared" si="32"/>
        <v>1.2516190749655251E+17</v>
      </c>
      <c r="P212">
        <f>C212*_c2/(C212*_c2+'Input spectra'!Y212)</f>
        <v>0</v>
      </c>
      <c r="Q212">
        <f>'Input spectra'!Y212/(C212*_c2+'Input spectra'!Y212)</f>
        <v>1</v>
      </c>
      <c r="R212" s="7">
        <f t="shared" si="33"/>
        <v>5.5467129101574349E+18</v>
      </c>
      <c r="T212" s="22">
        <f>(1-EXP(-_t*(D212*_c3+'Input spectra'!Y212)))</f>
        <v>2.0372297481110802E-2</v>
      </c>
      <c r="U212" s="7">
        <f t="shared" si="34"/>
        <v>1.1299928544804507E+17</v>
      </c>
      <c r="V212">
        <f>D212*_c3/(D212*_c3+'Input spectra'!Y212)</f>
        <v>0</v>
      </c>
      <c r="W212">
        <f>'Input spectra'!Y212/(D212*_c3+'Input spectra'!Y212)</f>
        <v>1</v>
      </c>
      <c r="X212" s="7">
        <f t="shared" si="35"/>
        <v>5.2163650797210132E+18</v>
      </c>
    </row>
    <row r="213" spans="1:24" x14ac:dyDescent="0.25">
      <c r="A213">
        <v>1335</v>
      </c>
      <c r="B213">
        <f>'Input spectra'!B213</f>
        <v>0</v>
      </c>
      <c r="C213">
        <f>'Input spectra'!D213</f>
        <v>0</v>
      </c>
      <c r="D213">
        <f>'Input spectra'!F213</f>
        <v>0</v>
      </c>
      <c r="E213" s="7">
        <f>'Input spectra'!I213</f>
        <v>7.2957E+18</v>
      </c>
      <c r="G213" s="7">
        <f t="shared" si="29"/>
        <v>7.003872E+18</v>
      </c>
      <c r="H213" s="22">
        <f>(1-EXP(-_t*(B213*_c1+'Input spectra'!Y213)))</f>
        <v>2.0346573423223879E-2</v>
      </c>
      <c r="I213" s="7">
        <f t="shared" si="30"/>
        <v>1.4250479589486187E+17</v>
      </c>
      <c r="J213">
        <f>B213*_c1/(B213*_c1+'Input spectra'!Y213)</f>
        <v>0</v>
      </c>
      <c r="K213">
        <f>'Input spectra'!Y213/(B213*_c1+'Input spectra'!Y213)</f>
        <v>1</v>
      </c>
      <c r="L213" s="7">
        <f t="shared" si="31"/>
        <v>6.323436015303295E+18</v>
      </c>
      <c r="N213" s="22">
        <f>(1-EXP(-_t*(C213*_c2+'Input spectra'!Y213)))</f>
        <v>2.0346573423223879E-2</v>
      </c>
      <c r="O213" s="7">
        <f t="shared" si="32"/>
        <v>1.2866025517242674E+17</v>
      </c>
      <c r="P213">
        <f>C213*_c2/(C213*_c2+'Input spectra'!Y213)</f>
        <v>0</v>
      </c>
      <c r="Q213">
        <f>'Input spectra'!Y213/(C213*_c2+'Input spectra'!Y213)</f>
        <v>1</v>
      </c>
      <c r="R213" s="7">
        <f t="shared" si="33"/>
        <v>5.7091053405366077E+18</v>
      </c>
      <c r="T213" s="22">
        <f>(1-EXP(-_t*(D213*_c3+'Input spectra'!Y213)))</f>
        <v>2.0346573423223879E-2</v>
      </c>
      <c r="U213" s="7">
        <f t="shared" si="34"/>
        <v>1.1616073099214766E+17</v>
      </c>
      <c r="V213">
        <f>D213*_c3/(D213*_c3+'Input spectra'!Y213)</f>
        <v>0</v>
      </c>
      <c r="W213">
        <f>'Input spectra'!Y213/(D213*_c3+'Input spectra'!Y213)</f>
        <v>1</v>
      </c>
      <c r="X213" s="7">
        <f t="shared" si="35"/>
        <v>5.3692268251626813E+18</v>
      </c>
    </row>
    <row r="214" spans="1:24" x14ac:dyDescent="0.25">
      <c r="A214">
        <v>1340</v>
      </c>
      <c r="B214">
        <f>'Input spectra'!B214</f>
        <v>0</v>
      </c>
      <c r="C214">
        <f>'Input spectra'!D214</f>
        <v>0</v>
      </c>
      <c r="D214">
        <f>'Input spectra'!F214</f>
        <v>0</v>
      </c>
      <c r="E214" s="7">
        <f>'Input spectra'!I214</f>
        <v>5.70505E+18</v>
      </c>
      <c r="G214" s="7">
        <f t="shared" si="29"/>
        <v>5.476848E+18</v>
      </c>
      <c r="H214" s="22">
        <f>(1-EXP(-_t*(B214*_c1+'Input spectra'!Y214)))</f>
        <v>2.0320848689848403E-2</v>
      </c>
      <c r="I214" s="7">
        <f t="shared" si="30"/>
        <v>1.1129419950529885E+17</v>
      </c>
      <c r="J214">
        <f>B214*_c1/(B214*_c1+'Input spectra'!Y214)</f>
        <v>0</v>
      </c>
      <c r="K214">
        <f>'Input spectra'!Y214/(B214*_c1+'Input spectra'!Y214)</f>
        <v>1</v>
      </c>
      <c r="L214" s="7">
        <f t="shared" si="31"/>
        <v>4.9448943825359176E+18</v>
      </c>
      <c r="N214" s="22">
        <f>(1-EXP(-_t*(C214*_c2+'Input spectra'!Y214)))</f>
        <v>2.0320848689848403E-2</v>
      </c>
      <c r="O214" s="7">
        <f t="shared" si="32"/>
        <v>1.0048445053479373E+17</v>
      </c>
      <c r="P214">
        <f>C214*_c2/(C214*_c2+'Input spectra'!Y214)</f>
        <v>0</v>
      </c>
      <c r="Q214">
        <f>'Input spectra'!Y214/(C214*_c2+'Input spectra'!Y214)</f>
        <v>1</v>
      </c>
      <c r="R214" s="7">
        <f t="shared" si="33"/>
        <v>4.4646081933322358E+18</v>
      </c>
      <c r="T214" s="22">
        <f>(1-EXP(-_t*(D214*_c3+'Input spectra'!Y214)))</f>
        <v>2.0320848689848403E-2</v>
      </c>
      <c r="U214" s="7">
        <f t="shared" si="34"/>
        <v>9.0724627556161808E+16</v>
      </c>
      <c r="V214">
        <f>D214*_c3/(D214*_c3+'Input spectra'!Y214)</f>
        <v>0</v>
      </c>
      <c r="W214">
        <f>'Input spectra'!Y214/(D214*_c3+'Input spectra'!Y214)</f>
        <v>1</v>
      </c>
      <c r="X214" s="7">
        <f t="shared" si="35"/>
        <v>4.1989282231450307E+18</v>
      </c>
    </row>
    <row r="215" spans="1:24" x14ac:dyDescent="0.25">
      <c r="A215">
        <v>1345</v>
      </c>
      <c r="B215">
        <f>'Input spectra'!B215</f>
        <v>0</v>
      </c>
      <c r="C215">
        <f>'Input spectra'!D215</f>
        <v>0</v>
      </c>
      <c r="D215">
        <f>'Input spectra'!F215</f>
        <v>0</v>
      </c>
      <c r="E215" s="7">
        <f>'Input spectra'!I215</f>
        <v>3.330065E+18</v>
      </c>
      <c r="G215" s="7">
        <f t="shared" si="29"/>
        <v>3.1968624E+18</v>
      </c>
      <c r="H215" s="22">
        <f>(1-EXP(-_t*(B215*_c1+'Input spectra'!Y215)))</f>
        <v>2.0295123280966831E-2</v>
      </c>
      <c r="I215" s="7">
        <f t="shared" si="30"/>
        <v>6.4880716520287496E+16</v>
      </c>
      <c r="J215">
        <f>B215*_c1/(B215*_c1+'Input spectra'!Y215)</f>
        <v>0</v>
      </c>
      <c r="K215">
        <f>'Input spectra'!Y215/(B215*_c1+'Input spectra'!Y215)</f>
        <v>1</v>
      </c>
      <c r="L215" s="7">
        <f t="shared" si="31"/>
        <v>2.8864343194949023E+18</v>
      </c>
      <c r="N215" s="22">
        <f>(1-EXP(-_t*(C215*_c2+'Input spectra'!Y215)))</f>
        <v>2.0295123280966831E-2</v>
      </c>
      <c r="O215" s="7">
        <f t="shared" si="32"/>
        <v>5.8580540356562648E+16</v>
      </c>
      <c r="P215">
        <f>C215*_c2/(C215*_c2+'Input spectra'!Y215)</f>
        <v>0</v>
      </c>
      <c r="Q215">
        <f>'Input spectra'!Y215/(C215*_c2+'Input spectra'!Y215)</f>
        <v>1</v>
      </c>
      <c r="R215" s="7">
        <f t="shared" si="33"/>
        <v>2.6061500428538936E+18</v>
      </c>
      <c r="T215" s="22">
        <f>(1-EXP(-_t*(D215*_c3+'Input spectra'!Y215)))</f>
        <v>2.0295123280966831E-2</v>
      </c>
      <c r="U215" s="7">
        <f t="shared" si="34"/>
        <v>5.289213640841676E+16</v>
      </c>
      <c r="V215">
        <f>D215*_c3/(D215*_c3+'Input spectra'!Y215)</f>
        <v>0</v>
      </c>
      <c r="W215">
        <f>'Input spectra'!Y215/(D215*_c3+'Input spectra'!Y215)</f>
        <v>1</v>
      </c>
      <c r="X215" s="7">
        <f t="shared" si="35"/>
        <v>2.4511275901876577E+18</v>
      </c>
    </row>
    <row r="216" spans="1:24" x14ac:dyDescent="0.25">
      <c r="A216">
        <v>1350</v>
      </c>
      <c r="B216">
        <f>'Input spectra'!B216</f>
        <v>0</v>
      </c>
      <c r="C216">
        <f>'Input spectra'!D216</f>
        <v>0</v>
      </c>
      <c r="D216">
        <f>'Input spectra'!F216</f>
        <v>0</v>
      </c>
      <c r="E216" s="7">
        <f>'Input spectra'!I216</f>
        <v>4.95381E+17</v>
      </c>
      <c r="G216" s="7">
        <f t="shared" si="29"/>
        <v>4.7556576E+17</v>
      </c>
      <c r="H216" s="22">
        <f>(1-EXP(-_t*(B216*_c1+'Input spectra'!Y216)))</f>
        <v>2.0269397196561401E-2</v>
      </c>
      <c r="I216" s="7">
        <f t="shared" si="30"/>
        <v>9639431282524592</v>
      </c>
      <c r="J216">
        <f>B216*_c1/(B216*_c1+'Input spectra'!Y216)</f>
        <v>0</v>
      </c>
      <c r="K216">
        <f>'Input spectra'!Y216/(B216*_c1+'Input spectra'!Y216)</f>
        <v>1</v>
      </c>
      <c r="L216" s="7">
        <f t="shared" si="31"/>
        <v>4.2939770454602534E+17</v>
      </c>
      <c r="N216" s="22">
        <f>(1-EXP(-_t*(C216*_c2+'Input spectra'!Y216)))</f>
        <v>2.0269397196561401E-2</v>
      </c>
      <c r="O216" s="7">
        <f t="shared" si="32"/>
        <v>8703632628735107</v>
      </c>
      <c r="P216">
        <f>C216*_c2/(C216*_c2+'Input spectra'!Y216)</f>
        <v>0</v>
      </c>
      <c r="Q216">
        <f>'Input spectra'!Y216/(C216*_c2+'Input spectra'!Y216)</f>
        <v>1</v>
      </c>
      <c r="R216" s="7">
        <f t="shared" si="33"/>
        <v>3.8771165667897466E+17</v>
      </c>
      <c r="T216" s="22">
        <f>(1-EXP(-_t*(D216*_c3+'Input spectra'!Y216)))</f>
        <v>2.0269397196561401E-2</v>
      </c>
      <c r="U216" s="7">
        <f t="shared" si="34"/>
        <v>7858681566962985</v>
      </c>
      <c r="V216">
        <f>D216*_c3/(D216*_c3+'Input spectra'!Y216)</f>
        <v>0</v>
      </c>
      <c r="W216">
        <f>'Input spectra'!Y216/(D216*_c3+'Input spectra'!Y216)</f>
        <v>1</v>
      </c>
      <c r="X216" s="7">
        <f t="shared" si="35"/>
        <v>3.646588561075312E+17</v>
      </c>
    </row>
    <row r="217" spans="1:24" x14ac:dyDescent="0.25">
      <c r="A217">
        <v>1355</v>
      </c>
      <c r="B217">
        <f>'Input spectra'!B217</f>
        <v>0</v>
      </c>
      <c r="C217">
        <f>'Input spectra'!D217</f>
        <v>0</v>
      </c>
      <c r="D217">
        <f>'Input spectra'!F217</f>
        <v>0</v>
      </c>
      <c r="E217" s="7">
        <f>'Input spectra'!I217</f>
        <v>1278190000000000</v>
      </c>
      <c r="G217" s="7">
        <f t="shared" si="29"/>
        <v>1227062400000000</v>
      </c>
      <c r="H217" s="22">
        <f>(1-EXP(-_t*(B217*_c1+'Input spectra'!Y217)))</f>
        <v>2.0243670436614347E-2</v>
      </c>
      <c r="I217" s="7">
        <f t="shared" si="30"/>
        <v>24840246830761.047</v>
      </c>
      <c r="J217">
        <f>B217*_c1/(B217*_c1+'Input spectra'!Y217)</f>
        <v>0</v>
      </c>
      <c r="K217">
        <f>'Input spectra'!Y217/(B217*_c1+'Input spectra'!Y217)</f>
        <v>1</v>
      </c>
      <c r="L217" s="7">
        <f t="shared" si="31"/>
        <v>1107967936360770.6</v>
      </c>
      <c r="N217" s="22">
        <f>(1-EXP(-_t*(C217*_c2+'Input spectra'!Y217)))</f>
        <v>2.0243670436614347E-2</v>
      </c>
      <c r="O217" s="7">
        <f t="shared" si="32"/>
        <v>22429337758023.141</v>
      </c>
      <c r="P217">
        <f>C217*_c2/(C217*_c2+'Input spectra'!Y217)</f>
        <v>0</v>
      </c>
      <c r="Q217">
        <f>'Input spectra'!Y217/(C217*_c2+'Input spectra'!Y217)</f>
        <v>1</v>
      </c>
      <c r="R217" s="7">
        <f t="shared" si="33"/>
        <v>1000432372472292</v>
      </c>
      <c r="T217" s="22">
        <f>(1-EXP(-_t*(D217*_c3+'Input spectra'!Y217)))</f>
        <v>2.0243670436614347E-2</v>
      </c>
      <c r="U217" s="7">
        <f t="shared" si="34"/>
        <v>20252423242449.289</v>
      </c>
      <c r="V217">
        <f>D217*_c3/(D217*_c3+'Input spectra'!Y217)</f>
        <v>0</v>
      </c>
      <c r="W217">
        <f>'Input spectra'!Y217/(D217*_c3+'Input spectra'!Y217)</f>
        <v>1</v>
      </c>
      <c r="X217" s="7">
        <f t="shared" si="35"/>
        <v>940972751260649</v>
      </c>
    </row>
    <row r="218" spans="1:24" x14ac:dyDescent="0.25">
      <c r="A218">
        <v>1360</v>
      </c>
      <c r="B218">
        <f>'Input spectra'!B218</f>
        <v>0</v>
      </c>
      <c r="C218">
        <f>'Input spectra'!D218</f>
        <v>0</v>
      </c>
      <c r="D218">
        <f>'Input spectra'!F218</f>
        <v>0</v>
      </c>
      <c r="E218" s="7">
        <f>'Input spectra'!I218</f>
        <v>0</v>
      </c>
      <c r="G218" s="7">
        <f t="shared" si="29"/>
        <v>0</v>
      </c>
      <c r="H218" s="22">
        <f>(1-EXP(-_t*(B218*_c1+'Input spectra'!Y218)))</f>
        <v>2.0217943001107908E-2</v>
      </c>
      <c r="I218" s="7">
        <f t="shared" si="30"/>
        <v>0</v>
      </c>
      <c r="J218">
        <f>B218*_c1/(B218*_c1+'Input spectra'!Y218)</f>
        <v>0</v>
      </c>
      <c r="K218">
        <f>'Input spectra'!Y218/(B218*_c1+'Input spectra'!Y218)</f>
        <v>1</v>
      </c>
      <c r="L218" s="7">
        <f t="shared" si="31"/>
        <v>0</v>
      </c>
      <c r="N218" s="22">
        <f>(1-EXP(-_t*(C218*_c2+'Input spectra'!Y218)))</f>
        <v>2.0217943001107908E-2</v>
      </c>
      <c r="O218" s="7">
        <f t="shared" si="32"/>
        <v>0</v>
      </c>
      <c r="P218">
        <f>C218*_c2/(C218*_c2+'Input spectra'!Y218)</f>
        <v>0</v>
      </c>
      <c r="Q218">
        <f>'Input spectra'!Y218/(C218*_c2+'Input spectra'!Y218)</f>
        <v>1</v>
      </c>
      <c r="R218" s="7">
        <f t="shared" si="33"/>
        <v>0</v>
      </c>
      <c r="T218" s="22">
        <f>(1-EXP(-_t*(D218*_c3+'Input spectra'!Y218)))</f>
        <v>2.0217943001107908E-2</v>
      </c>
      <c r="U218" s="7">
        <f t="shared" si="34"/>
        <v>0</v>
      </c>
      <c r="V218">
        <f>D218*_c3/(D218*_c3+'Input spectra'!Y218)</f>
        <v>0</v>
      </c>
      <c r="W218">
        <f>'Input spectra'!Y218/(D218*_c3+'Input spectra'!Y218)</f>
        <v>1</v>
      </c>
      <c r="X218" s="7">
        <f t="shared" si="35"/>
        <v>0</v>
      </c>
    </row>
    <row r="219" spans="1:24" x14ac:dyDescent="0.25">
      <c r="A219">
        <v>1365</v>
      </c>
      <c r="B219">
        <f>'Input spectra'!B219</f>
        <v>0</v>
      </c>
      <c r="C219">
        <f>'Input spectra'!D219</f>
        <v>0</v>
      </c>
      <c r="D219">
        <f>'Input spectra'!F219</f>
        <v>0</v>
      </c>
      <c r="E219" s="7">
        <f>'Input spectra'!I219</f>
        <v>0</v>
      </c>
      <c r="G219" s="7">
        <f t="shared" si="29"/>
        <v>0</v>
      </c>
      <c r="H219" s="22">
        <f>(1-EXP(-_t*(B219*_c1+'Input spectra'!Y219)))</f>
        <v>2.0192214890024429E-2</v>
      </c>
      <c r="I219" s="7">
        <f t="shared" si="30"/>
        <v>0</v>
      </c>
      <c r="J219">
        <f>B219*_c1/(B219*_c1+'Input spectra'!Y219)</f>
        <v>0</v>
      </c>
      <c r="K219">
        <f>'Input spectra'!Y219/(B219*_c1+'Input spectra'!Y219)</f>
        <v>1</v>
      </c>
      <c r="L219" s="7">
        <f t="shared" si="31"/>
        <v>0</v>
      </c>
      <c r="N219" s="22">
        <f>(1-EXP(-_t*(C219*_c2+'Input spectra'!Y219)))</f>
        <v>2.0192214890024429E-2</v>
      </c>
      <c r="O219" s="7">
        <f t="shared" si="32"/>
        <v>0</v>
      </c>
      <c r="P219">
        <f>C219*_c2/(C219*_c2+'Input spectra'!Y219)</f>
        <v>0</v>
      </c>
      <c r="Q219">
        <f>'Input spectra'!Y219/(C219*_c2+'Input spectra'!Y219)</f>
        <v>1</v>
      </c>
      <c r="R219" s="7">
        <f t="shared" si="33"/>
        <v>0</v>
      </c>
      <c r="T219" s="22">
        <f>(1-EXP(-_t*(D219*_c3+'Input spectra'!Y219)))</f>
        <v>2.0192214890024429E-2</v>
      </c>
      <c r="U219" s="7">
        <f t="shared" si="34"/>
        <v>0</v>
      </c>
      <c r="V219">
        <f>D219*_c3/(D219*_c3+'Input spectra'!Y219)</f>
        <v>0</v>
      </c>
      <c r="W219">
        <f>'Input spectra'!Y219/(D219*_c3+'Input spectra'!Y219)</f>
        <v>1</v>
      </c>
      <c r="X219" s="7">
        <f t="shared" si="35"/>
        <v>0</v>
      </c>
    </row>
    <row r="220" spans="1:24" x14ac:dyDescent="0.25">
      <c r="A220">
        <v>1370</v>
      </c>
      <c r="B220">
        <f>'Input spectra'!B220</f>
        <v>0</v>
      </c>
      <c r="C220">
        <f>'Input spectra'!D220</f>
        <v>0</v>
      </c>
      <c r="D220">
        <f>'Input spectra'!F220</f>
        <v>0</v>
      </c>
      <c r="E220" s="7">
        <f>'Input spectra'!I220</f>
        <v>0</v>
      </c>
      <c r="G220" s="7">
        <f t="shared" si="29"/>
        <v>0</v>
      </c>
      <c r="H220" s="22">
        <f>(1-EXP(-_t*(B220*_c1+'Input spectra'!Y220)))</f>
        <v>2.0166486103346037E-2</v>
      </c>
      <c r="I220" s="7">
        <f t="shared" si="30"/>
        <v>0</v>
      </c>
      <c r="J220">
        <f>B220*_c1/(B220*_c1+'Input spectra'!Y220)</f>
        <v>0</v>
      </c>
      <c r="K220">
        <f>'Input spectra'!Y220/(B220*_c1+'Input spectra'!Y220)</f>
        <v>1</v>
      </c>
      <c r="L220" s="7">
        <f t="shared" si="31"/>
        <v>0</v>
      </c>
      <c r="N220" s="22">
        <f>(1-EXP(-_t*(C220*_c2+'Input spectra'!Y220)))</f>
        <v>2.0166486103346037E-2</v>
      </c>
      <c r="O220" s="7">
        <f t="shared" si="32"/>
        <v>0</v>
      </c>
      <c r="P220">
        <f>C220*_c2/(C220*_c2+'Input spectra'!Y220)</f>
        <v>0</v>
      </c>
      <c r="Q220">
        <f>'Input spectra'!Y220/(C220*_c2+'Input spectra'!Y220)</f>
        <v>1</v>
      </c>
      <c r="R220" s="7">
        <f t="shared" si="33"/>
        <v>0</v>
      </c>
      <c r="T220" s="22">
        <f>(1-EXP(-_t*(D220*_c3+'Input spectra'!Y220)))</f>
        <v>2.0166486103346037E-2</v>
      </c>
      <c r="U220" s="7">
        <f t="shared" si="34"/>
        <v>0</v>
      </c>
      <c r="V220">
        <f>D220*_c3/(D220*_c3+'Input spectra'!Y220)</f>
        <v>0</v>
      </c>
      <c r="W220">
        <f>'Input spectra'!Y220/(D220*_c3+'Input spectra'!Y220)</f>
        <v>1</v>
      </c>
      <c r="X220" s="7">
        <f t="shared" si="35"/>
        <v>0</v>
      </c>
    </row>
    <row r="221" spans="1:24" x14ac:dyDescent="0.25">
      <c r="A221">
        <v>1375</v>
      </c>
      <c r="B221">
        <f>'Input spectra'!B221</f>
        <v>0</v>
      </c>
      <c r="C221">
        <f>'Input spectra'!D221</f>
        <v>0</v>
      </c>
      <c r="D221">
        <f>'Input spectra'!F221</f>
        <v>0</v>
      </c>
      <c r="E221" s="7">
        <f>'Input spectra'!I221</f>
        <v>9944100000000000</v>
      </c>
      <c r="G221" s="7">
        <f t="shared" si="29"/>
        <v>9546336000000000</v>
      </c>
      <c r="H221" s="22">
        <f>(1-EXP(-_t*(B221*_c1+'Input spectra'!Y221)))</f>
        <v>2.0140756641055191E-2</v>
      </c>
      <c r="I221" s="7">
        <f t="shared" si="30"/>
        <v>192270430189744.25</v>
      </c>
      <c r="J221">
        <f>B221*_c1/(B221*_c1+'Input spectra'!Y221)</f>
        <v>0</v>
      </c>
      <c r="K221">
        <f>'Input spectra'!Y221/(B221*_c1+'Input spectra'!Y221)</f>
        <v>1</v>
      </c>
      <c r="L221" s="7">
        <f t="shared" si="31"/>
        <v>8620706829137131</v>
      </c>
      <c r="N221" s="22">
        <f>(1-EXP(-_t*(C221*_c2+'Input spectra'!Y221)))</f>
        <v>2.0140756641055191E-2</v>
      </c>
      <c r="O221" s="7">
        <f t="shared" si="32"/>
        <v>173627558319533.5</v>
      </c>
      <c r="P221">
        <f>C221*_c2/(C221*_c2+'Input spectra'!Y221)</f>
        <v>0</v>
      </c>
      <c r="Q221">
        <f>'Input spectra'!Y221/(C221*_c2+'Input spectra'!Y221)</f>
        <v>1</v>
      </c>
      <c r="R221" s="7">
        <f t="shared" si="33"/>
        <v>7784828255985498</v>
      </c>
      <c r="T221" s="22">
        <f>(1-EXP(-_t*(D221*_c3+'Input spectra'!Y221)))</f>
        <v>2.0140756641055191E-2</v>
      </c>
      <c r="U221" s="7">
        <f t="shared" si="34"/>
        <v>156792331396214.03</v>
      </c>
      <c r="V221">
        <f>D221*_c3/(D221*_c3+'Input spectra'!Y221)</f>
        <v>0</v>
      </c>
      <c r="W221">
        <f>'Input spectra'!Y221/(D221*_c3+'Input spectra'!Y221)</f>
        <v>1</v>
      </c>
      <c r="X221" s="7">
        <f t="shared" si="35"/>
        <v>7322914487605712</v>
      </c>
    </row>
    <row r="222" spans="1:24" x14ac:dyDescent="0.25">
      <c r="A222">
        <v>1380</v>
      </c>
      <c r="B222">
        <f>'Input spectra'!B222</f>
        <v>0</v>
      </c>
      <c r="C222">
        <f>'Input spectra'!D222</f>
        <v>0</v>
      </c>
      <c r="D222">
        <f>'Input spectra'!F222</f>
        <v>0</v>
      </c>
      <c r="E222" s="7">
        <f>'Input spectra'!I222</f>
        <v>3037469900800000</v>
      </c>
      <c r="G222" s="7">
        <f t="shared" si="29"/>
        <v>2915971104768000</v>
      </c>
      <c r="H222" s="22">
        <f>(1-EXP(-_t*(B222*_c1+'Input spectra'!Y222)))</f>
        <v>2.0115026503133904E-2</v>
      </c>
      <c r="I222" s="7">
        <f t="shared" si="30"/>
        <v>58654836054780.969</v>
      </c>
      <c r="J222">
        <f>B222*_c1/(B222*_c1+'Input spectra'!Y222)</f>
        <v>0</v>
      </c>
      <c r="K222">
        <f>'Input spectra'!Y222/(B222*_c1+'Input spectra'!Y222)</f>
        <v>1</v>
      </c>
      <c r="L222" s="7">
        <f t="shared" si="31"/>
        <v>2633302673246102.5</v>
      </c>
      <c r="N222" s="22">
        <f>(1-EXP(-_t*(C222*_c2+'Input spectra'!Y222)))</f>
        <v>2.0115026503133904E-2</v>
      </c>
      <c r="O222" s="7">
        <f t="shared" si="32"/>
        <v>52968953063118.711</v>
      </c>
      <c r="P222">
        <f>C222*_c2/(C222*_c2+'Input spectra'!Y222)</f>
        <v>0</v>
      </c>
      <c r="Q222">
        <f>'Input spectra'!Y222/(C222*_c2+'Input spectra'!Y222)</f>
        <v>1</v>
      </c>
      <c r="R222" s="7">
        <f t="shared" si="33"/>
        <v>2378035556520638</v>
      </c>
      <c r="T222" s="22">
        <f>(1-EXP(-_t*(D222*_c3+'Input spectra'!Y222)))</f>
        <v>2.0115026503133904E-2</v>
      </c>
      <c r="U222" s="7">
        <f t="shared" si="34"/>
        <v>47834248244807.414</v>
      </c>
      <c r="V222">
        <f>D222*_c3/(D222*_c3+'Input spectra'!Y222)</f>
        <v>0</v>
      </c>
      <c r="W222">
        <f>'Input spectra'!Y222/(D222*_c3+'Input spectra'!Y222)</f>
        <v>1</v>
      </c>
      <c r="X222" s="7">
        <f t="shared" si="35"/>
        <v>2236993255944797.3</v>
      </c>
    </row>
    <row r="223" spans="1:24" x14ac:dyDescent="0.25">
      <c r="A223">
        <v>1385</v>
      </c>
      <c r="B223">
        <f>'Input spectra'!B223</f>
        <v>0</v>
      </c>
      <c r="C223">
        <f>'Input spectra'!D223</f>
        <v>0</v>
      </c>
      <c r="D223">
        <f>'Input spectra'!F223</f>
        <v>0</v>
      </c>
      <c r="E223" s="7">
        <f>'Input spectra'!I223</f>
        <v>0</v>
      </c>
      <c r="G223" s="7">
        <f t="shared" si="29"/>
        <v>0</v>
      </c>
      <c r="H223" s="22">
        <f>(1-EXP(-_t*(B223*_c1+'Input spectra'!Y223)))</f>
        <v>2.0089295689564524E-2</v>
      </c>
      <c r="I223" s="7">
        <f t="shared" si="30"/>
        <v>0</v>
      </c>
      <c r="J223">
        <f>B223*_c1/(B223*_c1+'Input spectra'!Y223)</f>
        <v>0</v>
      </c>
      <c r="K223">
        <f>'Input spectra'!Y223/(B223*_c1+'Input spectra'!Y223)</f>
        <v>1</v>
      </c>
      <c r="L223" s="7">
        <f t="shared" si="31"/>
        <v>0</v>
      </c>
      <c r="N223" s="22">
        <f>(1-EXP(-_t*(C223*_c2+'Input spectra'!Y223)))</f>
        <v>2.0089295689564524E-2</v>
      </c>
      <c r="O223" s="7">
        <f t="shared" si="32"/>
        <v>0</v>
      </c>
      <c r="P223">
        <f>C223*_c2/(C223*_c2+'Input spectra'!Y223)</f>
        <v>0</v>
      </c>
      <c r="Q223">
        <f>'Input spectra'!Y223/(C223*_c2+'Input spectra'!Y223)</f>
        <v>1</v>
      </c>
      <c r="R223" s="7">
        <f t="shared" si="33"/>
        <v>0</v>
      </c>
      <c r="T223" s="22">
        <f>(1-EXP(-_t*(D223*_c3+'Input spectra'!Y223)))</f>
        <v>2.0089295689564524E-2</v>
      </c>
      <c r="U223" s="7">
        <f t="shared" si="34"/>
        <v>0</v>
      </c>
      <c r="V223">
        <f>D223*_c3/(D223*_c3+'Input spectra'!Y223)</f>
        <v>0</v>
      </c>
      <c r="W223">
        <f>'Input spectra'!Y223/(D223*_c3+'Input spectra'!Y223)</f>
        <v>1</v>
      </c>
      <c r="X223" s="7">
        <f t="shared" si="35"/>
        <v>0</v>
      </c>
    </row>
    <row r="224" spans="1:24" x14ac:dyDescent="0.25">
      <c r="A224">
        <v>1390</v>
      </c>
      <c r="B224">
        <f>'Input spectra'!B224</f>
        <v>0</v>
      </c>
      <c r="C224">
        <f>'Input spectra'!D224</f>
        <v>0</v>
      </c>
      <c r="D224">
        <f>'Input spectra'!F224</f>
        <v>0</v>
      </c>
      <c r="E224" s="7">
        <f>'Input spectra'!I224</f>
        <v>1.70457E+16</v>
      </c>
      <c r="G224" s="7">
        <f t="shared" si="29"/>
        <v>1.6363872E+16</v>
      </c>
      <c r="H224" s="22">
        <f>(1-EXP(-_t*(B224*_c1+'Input spectra'!Y224)))</f>
        <v>2.0063564200329509E-2</v>
      </c>
      <c r="I224" s="7">
        <f t="shared" si="30"/>
        <v>328317596437974.44</v>
      </c>
      <c r="J224">
        <f>B224*_c1/(B224*_c1+'Input spectra'!Y224)</f>
        <v>0</v>
      </c>
      <c r="K224">
        <f>'Input spectra'!Y224/(B224*_c1+'Input spectra'!Y224)</f>
        <v>1</v>
      </c>
      <c r="L224" s="7">
        <f t="shared" si="31"/>
        <v>1.4778366938322762E+16</v>
      </c>
      <c r="N224" s="22">
        <f>(1-EXP(-_t*(C224*_c2+'Input spectra'!Y224)))</f>
        <v>2.0063564200329509E-2</v>
      </c>
      <c r="O224" s="7">
        <f t="shared" si="32"/>
        <v>296506713843065.75</v>
      </c>
      <c r="P224">
        <f>C224*_c2/(C224*_c2+'Input spectra'!Y224)</f>
        <v>0</v>
      </c>
      <c r="Q224">
        <f>'Input spectra'!Y224/(C224*_c2+'Input spectra'!Y224)</f>
        <v>1</v>
      </c>
      <c r="R224" s="7">
        <f t="shared" si="33"/>
        <v>1.3346482382880488E+16</v>
      </c>
      <c r="T224" s="22">
        <f>(1-EXP(-_t*(D224*_c3+'Input spectra'!Y224)))</f>
        <v>2.0063564200329509E-2</v>
      </c>
      <c r="U224" s="7">
        <f t="shared" si="34"/>
        <v>267778006137489.44</v>
      </c>
      <c r="V224">
        <f>D224*_c3/(D224*_c3+'Input spectra'!Y224)</f>
        <v>0</v>
      </c>
      <c r="W224">
        <f>'Input spectra'!Y224/(D224*_c3+'Input spectra'!Y224)</f>
        <v>1</v>
      </c>
      <c r="X224" s="7">
        <f t="shared" si="35"/>
        <v>1.2555556201673278E+16</v>
      </c>
    </row>
    <row r="225" spans="1:24" x14ac:dyDescent="0.25">
      <c r="A225">
        <v>1395</v>
      </c>
      <c r="B225">
        <f>'Input spectra'!B225</f>
        <v>0</v>
      </c>
      <c r="C225">
        <f>'Input spectra'!D225</f>
        <v>0</v>
      </c>
      <c r="D225">
        <f>'Input spectra'!F225</f>
        <v>0</v>
      </c>
      <c r="E225" s="7">
        <f>'Input spectra'!I225</f>
        <v>438640848000000</v>
      </c>
      <c r="G225" s="7">
        <f t="shared" si="29"/>
        <v>421095214080000</v>
      </c>
      <c r="H225" s="22">
        <f>(1-EXP(-_t*(B225*_c1+'Input spectra'!Y225)))</f>
        <v>2.0037832035410763E-2</v>
      </c>
      <c r="I225" s="7">
        <f t="shared" si="30"/>
        <v>8437835170650.377</v>
      </c>
      <c r="J225">
        <f>B225*_c1/(B225*_c1+'Input spectra'!Y225)</f>
        <v>0</v>
      </c>
      <c r="K225">
        <f>'Input spectra'!Y225/(B225*_c1+'Input spectra'!Y225)</f>
        <v>1</v>
      </c>
      <c r="L225" s="7">
        <f t="shared" si="31"/>
        <v>380305040402856.56</v>
      </c>
      <c r="N225" s="22">
        <f>(1-EXP(-_t*(C225*_c2+'Input spectra'!Y225)))</f>
        <v>2.0037832035410763E-2</v>
      </c>
      <c r="O225" s="7">
        <f t="shared" si="32"/>
        <v>7620488521812.5439</v>
      </c>
      <c r="P225">
        <f>C225*_c2/(C225*_c2+'Input spectra'!Y225)</f>
        <v>0</v>
      </c>
      <c r="Q225">
        <f>'Input spectra'!Y225/(C225*_c2+'Input spectra'!Y225)</f>
        <v>1</v>
      </c>
      <c r="R225" s="7">
        <f t="shared" si="33"/>
        <v>343466083013570.13</v>
      </c>
      <c r="T225" s="22">
        <f>(1-EXP(-_t*(D225*_c3+'Input spectra'!Y225)))</f>
        <v>2.0037832035410763E-2</v>
      </c>
      <c r="U225" s="7">
        <f t="shared" si="34"/>
        <v>6882315681286.3682</v>
      </c>
      <c r="V225">
        <f>D225*_c3/(D225*_c3+'Input spectra'!Y225)</f>
        <v>0</v>
      </c>
      <c r="W225">
        <f>'Input spectra'!Y225/(D225*_c3+'Input spectra'!Y225)</f>
        <v>1</v>
      </c>
      <c r="X225" s="7">
        <f t="shared" si="35"/>
        <v>323120416638992.38</v>
      </c>
    </row>
    <row r="226" spans="1:24" x14ac:dyDescent="0.25">
      <c r="A226">
        <v>1400</v>
      </c>
      <c r="B226">
        <f>'Input spectra'!B226</f>
        <v>0</v>
      </c>
      <c r="C226">
        <f>'Input spectra'!D226</f>
        <v>0</v>
      </c>
      <c r="D226">
        <f>'Input spectra'!F226</f>
        <v>0</v>
      </c>
      <c r="E226" s="7">
        <f>'Input spectra'!I226</f>
        <v>3521704249600000</v>
      </c>
      <c r="G226" s="7">
        <f t="shared" si="29"/>
        <v>3380836079616000</v>
      </c>
      <c r="H226" s="22">
        <f>(1-EXP(-_t*(B226*_c1+'Input spectra'!Y226)))</f>
        <v>2.0012099194790856E-2</v>
      </c>
      <c r="I226" s="7">
        <f t="shared" si="30"/>
        <v>67657626986603.227</v>
      </c>
      <c r="J226">
        <f>B226*_c1/(B226*_c1+'Input spectra'!Y226)</f>
        <v>0</v>
      </c>
      <c r="K226">
        <f>'Input spectra'!Y226/(B226*_c1+'Input spectra'!Y226)</f>
        <v>1</v>
      </c>
      <c r="L226" s="7">
        <f t="shared" si="31"/>
        <v>3053425261943252</v>
      </c>
      <c r="N226" s="22">
        <f>(1-EXP(-_t*(C226*_c2+'Input spectra'!Y226)))</f>
        <v>2.0012099194790856E-2</v>
      </c>
      <c r="O226" s="7">
        <f t="shared" si="32"/>
        <v>61105449225888.609</v>
      </c>
      <c r="P226">
        <f>C226*_c2/(C226*_c2+'Input spectra'!Y226)</f>
        <v>0</v>
      </c>
      <c r="Q226">
        <f>'Input spectra'!Y226/(C226*_c2+'Input spectra'!Y226)</f>
        <v>1</v>
      </c>
      <c r="R226" s="7">
        <f t="shared" si="33"/>
        <v>2757721939400322</v>
      </c>
      <c r="T226" s="22">
        <f>(1-EXP(-_t*(D226*_c3+'Input spectra'!Y226)))</f>
        <v>2.0012099194790856E-2</v>
      </c>
      <c r="U226" s="7">
        <f t="shared" si="34"/>
        <v>55187805002930.258</v>
      </c>
      <c r="V226">
        <f>D226*_c3/(D226*_c3+'Input spectra'!Y226)</f>
        <v>0</v>
      </c>
      <c r="W226">
        <f>'Input spectra'!Y226/(D226*_c3+'Input spectra'!Y226)</f>
        <v>1</v>
      </c>
      <c r="X226" s="7">
        <f t="shared" si="35"/>
        <v>2594432769021495.5</v>
      </c>
    </row>
    <row r="227" spans="1:24" x14ac:dyDescent="0.25">
      <c r="A227">
        <v>1405</v>
      </c>
      <c r="B227">
        <f>'Input spectra'!B227</f>
        <v>0</v>
      </c>
      <c r="C227">
        <f>'Input spectra'!D227</f>
        <v>0</v>
      </c>
      <c r="D227">
        <f>'Input spectra'!F227</f>
        <v>0</v>
      </c>
      <c r="E227" s="7">
        <f>'Input spectra'!I227</f>
        <v>1.19282E+16</v>
      </c>
      <c r="G227" s="7">
        <f t="shared" si="29"/>
        <v>1.1451072E+16</v>
      </c>
      <c r="H227" s="22">
        <f>(1-EXP(-_t*(B227*_c1+'Input spectra'!Y227)))</f>
        <v>1.9986365678451912E-2</v>
      </c>
      <c r="I227" s="7">
        <f t="shared" si="30"/>
        <v>228865312402281.69</v>
      </c>
      <c r="J227">
        <f>B227*_c1/(B227*_c1+'Input spectra'!Y227)</f>
        <v>0</v>
      </c>
      <c r="K227">
        <f>'Input spectra'!Y227/(B227*_c1+'Input spectra'!Y227)</f>
        <v>1</v>
      </c>
      <c r="L227" s="7">
        <f t="shared" si="31"/>
        <v>1.0342385683290056E+16</v>
      </c>
      <c r="N227" s="22">
        <f>(1-EXP(-_t*(C227*_c2+'Input spectra'!Y227)))</f>
        <v>1.9986365678451912E-2</v>
      </c>
      <c r="O227" s="7">
        <f t="shared" si="32"/>
        <v>206706702253820.81</v>
      </c>
      <c r="P227">
        <f>C227*_c2/(C227*_c2+'Input spectra'!Y227)</f>
        <v>0</v>
      </c>
      <c r="Q227">
        <f>'Input spectra'!Y227/(C227*_c2+'Input spectra'!Y227)</f>
        <v>1</v>
      </c>
      <c r="R227" s="7">
        <f t="shared" si="33"/>
        <v>9341041748922994</v>
      </c>
      <c r="T227" s="22">
        <f>(1-EXP(-_t*(D227*_c3+'Input spectra'!Y227)))</f>
        <v>1.9986365678451912E-2</v>
      </c>
      <c r="U227" s="7">
        <f t="shared" si="34"/>
        <v>186693476211660.94</v>
      </c>
      <c r="V227">
        <f>D227*_c3/(D227*_c3+'Input spectra'!Y227)</f>
        <v>0</v>
      </c>
      <c r="W227">
        <f>'Input spectra'!Y227/(D227*_c3+'Input spectra'!Y227)</f>
        <v>1</v>
      </c>
      <c r="X227" s="7">
        <f t="shared" si="35"/>
        <v>8788174341802880</v>
      </c>
    </row>
    <row r="228" spans="1:24" x14ac:dyDescent="0.25">
      <c r="A228">
        <v>1410</v>
      </c>
      <c r="B228">
        <f>'Input spectra'!B228</f>
        <v>0</v>
      </c>
      <c r="C228">
        <f>'Input spectra'!D228</f>
        <v>0</v>
      </c>
      <c r="D228">
        <f>'Input spectra'!F228</f>
        <v>0</v>
      </c>
      <c r="E228" s="7">
        <f>'Input spectra'!I228</f>
        <v>2.527135E+16</v>
      </c>
      <c r="G228" s="7">
        <f t="shared" si="29"/>
        <v>2.4260496E+16</v>
      </c>
      <c r="H228" s="22">
        <f>(1-EXP(-_t*(B228*_c1+'Input spectra'!Y228)))</f>
        <v>1.9960631486376168E-2</v>
      </c>
      <c r="I228" s="7">
        <f t="shared" si="30"/>
        <v>484254820332703.06</v>
      </c>
      <c r="J228">
        <f>B228*_c1/(B228*_c1+'Input spectra'!Y228)</f>
        <v>0</v>
      </c>
      <c r="K228">
        <f>'Input spectra'!Y228/(B228*_c1+'Input spectra'!Y228)</f>
        <v>1</v>
      </c>
      <c r="L228" s="7">
        <f t="shared" si="31"/>
        <v>2.191218387118138E+16</v>
      </c>
      <c r="N228" s="22">
        <f>(1-EXP(-_t*(C228*_c2+'Input spectra'!Y228)))</f>
        <v>1.9960631486376168E-2</v>
      </c>
      <c r="O228" s="7">
        <f t="shared" si="32"/>
        <v>437381027314367.06</v>
      </c>
      <c r="P228">
        <f>C228*_c2/(C228*_c2+'Input spectra'!Y228)</f>
        <v>0</v>
      </c>
      <c r="Q228">
        <f>'Input spectra'!Y228/(C228*_c2+'Input spectra'!Y228)</f>
        <v>1</v>
      </c>
      <c r="R228" s="7">
        <f t="shared" si="33"/>
        <v>1.9791178300907836E+16</v>
      </c>
      <c r="T228" s="22">
        <f>(1-EXP(-_t*(D228*_c3+'Input spectra'!Y228)))</f>
        <v>1.9960631486376168E-2</v>
      </c>
      <c r="U228" s="7">
        <f t="shared" si="34"/>
        <v>395044416745585.75</v>
      </c>
      <c r="V228">
        <f>D228*_c3/(D228*_c3+'Input spectra'!Y228)</f>
        <v>0</v>
      </c>
      <c r="W228">
        <f>'Input spectra'!Y228/(D228*_c3+'Input spectra'!Y228)</f>
        <v>1</v>
      </c>
      <c r="X228" s="7">
        <f t="shared" si="35"/>
        <v>1.862028852879576E+16</v>
      </c>
    </row>
    <row r="229" spans="1:24" x14ac:dyDescent="0.25">
      <c r="A229">
        <v>1415</v>
      </c>
      <c r="B229">
        <f>'Input spectra'!B229</f>
        <v>0</v>
      </c>
      <c r="C229">
        <f>'Input spectra'!D229</f>
        <v>0</v>
      </c>
      <c r="D229">
        <f>'Input spectra'!F229</f>
        <v>0</v>
      </c>
      <c r="E229" s="7">
        <f>'Input spectra'!I229</f>
        <v>1.65069E+17</v>
      </c>
      <c r="G229" s="7">
        <f t="shared" si="29"/>
        <v>1.5846624E+17</v>
      </c>
      <c r="H229" s="22">
        <f>(1-EXP(-_t*(B229*_c1+'Input spectra'!Y229)))</f>
        <v>1.9934896618545861E-2</v>
      </c>
      <c r="I229" s="7">
        <f t="shared" si="30"/>
        <v>3159008111929677</v>
      </c>
      <c r="J229">
        <f>B229*_c1/(B229*_c1+'Input spectra'!Y229)</f>
        <v>0</v>
      </c>
      <c r="K229">
        <f>'Input spectra'!Y229/(B229*_c1+'Input spectra'!Y229)</f>
        <v>1</v>
      </c>
      <c r="L229" s="7">
        <f t="shared" si="31"/>
        <v>1.4313114490804562E+17</v>
      </c>
      <c r="N229" s="22">
        <f>(1-EXP(-_t*(C229*_c2+'Input spectra'!Y229)))</f>
        <v>1.9934896618545861E-2</v>
      </c>
      <c r="O229" s="7">
        <f t="shared" si="32"/>
        <v>2853304576635996</v>
      </c>
      <c r="P229">
        <f>C229*_c2/(C229*_c2+'Input spectra'!Y229)</f>
        <v>0</v>
      </c>
      <c r="Q229">
        <f>'Input spectra'!Y229/(C229*_c2+'Input spectra'!Y229)</f>
        <v>1</v>
      </c>
      <c r="R229" s="7">
        <f t="shared" si="33"/>
        <v>1.292800576494271E+17</v>
      </c>
      <c r="T229" s="22">
        <f>(1-EXP(-_t*(D229*_c3+'Input spectra'!Y229)))</f>
        <v>1.9934896618545861E-2</v>
      </c>
      <c r="U229" s="7">
        <f t="shared" si="34"/>
        <v>2577184584080978.5</v>
      </c>
      <c r="V229">
        <f>D229*_c3/(D229*_c3+'Input spectra'!Y229)</f>
        <v>0</v>
      </c>
      <c r="W229">
        <f>'Input spectra'!Y229/(D229*_c3+'Input spectra'!Y229)</f>
        <v>1</v>
      </c>
      <c r="X229" s="7">
        <f t="shared" si="35"/>
        <v>1.2163475814273227E+17</v>
      </c>
    </row>
    <row r="230" spans="1:24" x14ac:dyDescent="0.25">
      <c r="A230">
        <v>1420</v>
      </c>
      <c r="B230">
        <f>'Input spectra'!B230</f>
        <v>0</v>
      </c>
      <c r="C230">
        <f>'Input spectra'!D230</f>
        <v>0</v>
      </c>
      <c r="D230">
        <f>'Input spectra'!F230</f>
        <v>0</v>
      </c>
      <c r="E230" s="7">
        <f>'Input spectra'!I230</f>
        <v>2.69687E+17</v>
      </c>
      <c r="G230" s="7">
        <f t="shared" si="29"/>
        <v>2.5889952E+17</v>
      </c>
      <c r="H230" s="22">
        <f>(1-EXP(-_t*(B230*_c1+'Input spectra'!Y230)))</f>
        <v>1.9909161074943338E-2</v>
      </c>
      <c r="I230" s="7">
        <f t="shared" si="30"/>
        <v>5154472245905514</v>
      </c>
      <c r="J230">
        <f>B230*_c1/(B230*_c1+'Input spectra'!Y230)</f>
        <v>0</v>
      </c>
      <c r="K230">
        <f>'Input spectra'!Y230/(B230*_c1+'Input spectra'!Y230)</f>
        <v>1</v>
      </c>
      <c r="L230" s="7">
        <f t="shared" si="31"/>
        <v>2.3385143601017347E+17</v>
      </c>
      <c r="N230" s="22">
        <f>(1-EXP(-_t*(C230*_c2+'Input spectra'!Y230)))</f>
        <v>1.9909161074943338E-2</v>
      </c>
      <c r="O230" s="7">
        <f t="shared" si="32"/>
        <v>4655785907133348</v>
      </c>
      <c r="P230">
        <f>C230*_c2/(C230*_c2+'Input spectra'!Y230)</f>
        <v>0</v>
      </c>
      <c r="Q230">
        <f>'Input spectra'!Y230/(C230*_c2+'Input spectra'!Y230)</f>
        <v>1</v>
      </c>
      <c r="R230" s="7">
        <f t="shared" si="33"/>
        <v>2.1122671113496179E+17</v>
      </c>
      <c r="T230" s="22">
        <f>(1-EXP(-_t*(D230*_c3+'Input spectra'!Y230)))</f>
        <v>1.9909161074943338E-2</v>
      </c>
      <c r="U230" s="7">
        <f t="shared" si="34"/>
        <v>4205346615316482</v>
      </c>
      <c r="V230">
        <f>D230*_c3/(D230*_c3+'Input spectra'!Y230)</f>
        <v>0</v>
      </c>
      <c r="W230">
        <f>'Input spectra'!Y230/(D230*_c3+'Input spectra'!Y230)</f>
        <v>1</v>
      </c>
      <c r="X230" s="7">
        <f t="shared" si="35"/>
        <v>1.9874050993885949E+17</v>
      </c>
    </row>
    <row r="231" spans="1:24" x14ac:dyDescent="0.25">
      <c r="A231">
        <v>1425</v>
      </c>
      <c r="B231">
        <f>'Input spectra'!B231</f>
        <v>0</v>
      </c>
      <c r="C231">
        <f>'Input spectra'!D231</f>
        <v>0</v>
      </c>
      <c r="D231">
        <f>'Input spectra'!F231</f>
        <v>0</v>
      </c>
      <c r="E231" s="7">
        <f>'Input spectra'!I231</f>
        <v>8.9346E+17</v>
      </c>
      <c r="G231" s="7">
        <f t="shared" si="29"/>
        <v>8.577216E+17</v>
      </c>
      <c r="H231" s="22">
        <f>(1-EXP(-_t*(B231*_c1+'Input spectra'!Y231)))</f>
        <v>1.9883424855550724E-2</v>
      </c>
      <c r="I231" s="7">
        <f t="shared" si="30"/>
        <v>1.7054442980582736E+16</v>
      </c>
      <c r="J231">
        <f>B231*_c1/(B231*_c1+'Input spectra'!Y231)</f>
        <v>0</v>
      </c>
      <c r="K231">
        <f>'Input spectra'!Y231/(B231*_c1+'Input spectra'!Y231)</f>
        <v>1</v>
      </c>
      <c r="L231" s="7">
        <f t="shared" si="31"/>
        <v>7.7475885190909491E+17</v>
      </c>
      <c r="N231" s="22">
        <f>(1-EXP(-_t*(C231*_c2+'Input spectra'!Y231)))</f>
        <v>1.9883424855550724E-2</v>
      </c>
      <c r="O231" s="7">
        <f t="shared" si="32"/>
        <v>1.540485941310724E+16</v>
      </c>
      <c r="P231">
        <f>C231*_c2/(C231*_c2+'Input spectra'!Y231)</f>
        <v>0</v>
      </c>
      <c r="Q231">
        <f>'Input spectra'!Y231/(C231*_c2+'Input spectra'!Y231)</f>
        <v>1</v>
      </c>
      <c r="R231" s="7">
        <f t="shared" si="33"/>
        <v>6.9982063948430221E+17</v>
      </c>
      <c r="T231" s="22">
        <f>(1-EXP(-_t*(D231*_c3+'Input spectra'!Y231)))</f>
        <v>1.9883424855550724E-2</v>
      </c>
      <c r="U231" s="7">
        <f t="shared" si="34"/>
        <v>1.3914831097549578E+16</v>
      </c>
      <c r="V231">
        <f>D231*_c3/(D231*_c3+'Input spectra'!Y231)</f>
        <v>0</v>
      </c>
      <c r="W231">
        <f>'Input spectra'!Y231/(D231*_c3+'Input spectra'!Y231)</f>
        <v>1</v>
      </c>
      <c r="X231" s="7">
        <f t="shared" si="35"/>
        <v>6.5846957605128256E+17</v>
      </c>
    </row>
    <row r="232" spans="1:24" x14ac:dyDescent="0.25">
      <c r="A232">
        <v>1430</v>
      </c>
      <c r="B232">
        <f>'Input spectra'!B232</f>
        <v>0</v>
      </c>
      <c r="C232">
        <f>'Input spectra'!D232</f>
        <v>0</v>
      </c>
      <c r="D232">
        <f>'Input spectra'!F232</f>
        <v>0</v>
      </c>
      <c r="E232" s="7">
        <f>'Input spectra'!I232</f>
        <v>2.051735E+18</v>
      </c>
      <c r="G232" s="7">
        <f t="shared" si="29"/>
        <v>1.9696656E+18</v>
      </c>
      <c r="H232" s="22">
        <f>(1-EXP(-_t*(B232*_c1+'Input spectra'!Y232)))</f>
        <v>1.9857687960350479E-2</v>
      </c>
      <c r="I232" s="7">
        <f t="shared" si="30"/>
        <v>3.9113004871036504E+16</v>
      </c>
      <c r="J232">
        <f>B232*_c1/(B232*_c1+'Input spectra'!Y232)</f>
        <v>0</v>
      </c>
      <c r="K232">
        <f>'Input spectra'!Y232/(B232*_c1+'Input spectra'!Y232)</f>
        <v>1</v>
      </c>
      <c r="L232" s="7">
        <f t="shared" si="31"/>
        <v>1.7791972716708526E+18</v>
      </c>
      <c r="N232" s="22">
        <f>(1-EXP(-_t*(C232*_c2+'Input spectra'!Y232)))</f>
        <v>1.9857687960350479E-2</v>
      </c>
      <c r="O232" s="7">
        <f t="shared" si="32"/>
        <v>3.5330744240746708E+16</v>
      </c>
      <c r="P232">
        <f>C232*_c2/(C232*_c2+'Input spectra'!Y232)</f>
        <v>0</v>
      </c>
      <c r="Q232">
        <f>'Input spectra'!Y232/(C232*_c2+'Input spectra'!Y232)</f>
        <v>1</v>
      </c>
      <c r="R232" s="7">
        <f t="shared" si="33"/>
        <v>1.6071473916795855E+18</v>
      </c>
      <c r="T232" s="22">
        <f>(1-EXP(-_t*(D232*_c3+'Input spectra'!Y232)))</f>
        <v>1.9857687960350479E-2</v>
      </c>
      <c r="U232" s="7">
        <f t="shared" si="34"/>
        <v>3.191423141026438E+16</v>
      </c>
      <c r="V232">
        <f>D232*_c3/(D232*_c3+'Input spectra'!Y232)</f>
        <v>0</v>
      </c>
      <c r="W232">
        <f>'Input spectra'!Y232/(D232*_c3+'Input spectra'!Y232)</f>
        <v>1</v>
      </c>
      <c r="X232" s="7">
        <f t="shared" si="35"/>
        <v>1.5122238338585482E+18</v>
      </c>
    </row>
    <row r="233" spans="1:24" x14ac:dyDescent="0.25">
      <c r="A233">
        <v>1435</v>
      </c>
      <c r="B233">
        <f>'Input spectra'!B233</f>
        <v>0</v>
      </c>
      <c r="C233">
        <f>'Input spectra'!D233</f>
        <v>0</v>
      </c>
      <c r="D233">
        <f>'Input spectra'!F233</f>
        <v>0</v>
      </c>
      <c r="E233" s="7">
        <f>'Input spectra'!I233</f>
        <v>8.46035E+17</v>
      </c>
      <c r="G233" s="7">
        <f t="shared" si="29"/>
        <v>8.121936E+17</v>
      </c>
      <c r="H233" s="22">
        <f>(1-EXP(-_t*(B233*_c1+'Input spectra'!Y233)))</f>
        <v>1.9831950389324726E-2</v>
      </c>
      <c r="I233" s="7">
        <f t="shared" si="30"/>
        <v>1.610738318172705E+16</v>
      </c>
      <c r="J233">
        <f>B233*_c1/(B233*_c1+'Input spectra'!Y233)</f>
        <v>0</v>
      </c>
      <c r="K233">
        <f>'Input spectra'!Y233/(B233*_c1+'Input spectra'!Y233)</f>
        <v>1</v>
      </c>
      <c r="L233" s="7">
        <f t="shared" si="31"/>
        <v>7.3367305741972019E+17</v>
      </c>
      <c r="N233" s="22">
        <f>(1-EXP(-_t*(C233*_c2+'Input spectra'!Y233)))</f>
        <v>1.9831950389324726E-2</v>
      </c>
      <c r="O233" s="7">
        <f t="shared" si="32"/>
        <v>1.4550167676732082E+16</v>
      </c>
      <c r="P233">
        <f>C233*_c2/(C233*_c2+'Input spectra'!Y233)</f>
        <v>0</v>
      </c>
      <c r="Q233">
        <f>'Input spectra'!Y233/(C233*_c2+'Input spectra'!Y233)</f>
        <v>1</v>
      </c>
      <c r="R233" s="7">
        <f t="shared" si="33"/>
        <v>6.6274365518713779E+17</v>
      </c>
      <c r="T233" s="22">
        <f>(1-EXP(-_t*(D233*_c3+'Input spectra'!Y233)))</f>
        <v>1.9831950389324726E-2</v>
      </c>
      <c r="U233" s="7">
        <f t="shared" si="34"/>
        <v>1.314349929051105E+16</v>
      </c>
      <c r="V233">
        <f>D233*_c3/(D233*_c3+'Input spectra'!Y233)</f>
        <v>0</v>
      </c>
      <c r="W233">
        <f>'Input spectra'!Y233/(D233*_c3+'Input spectra'!Y233)</f>
        <v>1</v>
      </c>
      <c r="X233" s="7">
        <f t="shared" si="35"/>
        <v>6.236161496607616E+17</v>
      </c>
    </row>
    <row r="234" spans="1:24" x14ac:dyDescent="0.25">
      <c r="A234">
        <v>1440</v>
      </c>
      <c r="B234">
        <f>'Input spectra'!B234</f>
        <v>0</v>
      </c>
      <c r="C234">
        <f>'Input spectra'!D234</f>
        <v>0</v>
      </c>
      <c r="D234">
        <f>'Input spectra'!F234</f>
        <v>0</v>
      </c>
      <c r="E234" s="7">
        <f>'Input spectra'!I234</f>
        <v>1.44712E+18</v>
      </c>
      <c r="G234" s="7">
        <f t="shared" si="29"/>
        <v>1.3892352E+18</v>
      </c>
      <c r="H234" s="22">
        <f>(1-EXP(-_t*(B234*_c1+'Input spectra'!Y234)))</f>
        <v>1.9806212142455593E-2</v>
      </c>
      <c r="I234" s="7">
        <f t="shared" si="30"/>
        <v>2.7515487086966724E+16</v>
      </c>
      <c r="J234">
        <f>B234*_c1/(B234*_c1+'Input spectra'!Y234)</f>
        <v>0</v>
      </c>
      <c r="K234">
        <f>'Input spectra'!Y234/(B234*_c1+'Input spectra'!Y234)</f>
        <v>1</v>
      </c>
      <c r="L234" s="7">
        <f t="shared" si="31"/>
        <v>1.2549608874206513E+18</v>
      </c>
      <c r="N234" s="22">
        <f>(1-EXP(-_t*(C234*_c2+'Input spectra'!Y234)))</f>
        <v>1.9806212142455593E-2</v>
      </c>
      <c r="O234" s="7">
        <f t="shared" si="32"/>
        <v>2.4856021566737748E+16</v>
      </c>
      <c r="P234">
        <f>C234*_c2/(C234*_c2+'Input spectra'!Y234)</f>
        <v>0</v>
      </c>
      <c r="Q234">
        <f>'Input spectra'!Y234/(C234*_c2+'Input spectra'!Y234)</f>
        <v>1</v>
      </c>
      <c r="R234" s="7">
        <f t="shared" si="33"/>
        <v>1.1336646443709668E+18</v>
      </c>
      <c r="T234" s="22">
        <f>(1-EXP(-_t*(D234*_c3+'Input spectra'!Y234)))</f>
        <v>1.9806212142455593E-2</v>
      </c>
      <c r="U234" s="7">
        <f t="shared" si="34"/>
        <v>2.2453602444812844E+16</v>
      </c>
      <c r="V234">
        <f>D234*_c3/(D234*_c3+'Input spectra'!Y234)</f>
        <v>0</v>
      </c>
      <c r="W234">
        <f>'Input spectra'!Y234/(D234*_c3+'Input spectra'!Y234)</f>
        <v>1</v>
      </c>
      <c r="X234" s="7">
        <f t="shared" si="35"/>
        <v>1.0667626002491078E+18</v>
      </c>
    </row>
    <row r="235" spans="1:24" x14ac:dyDescent="0.25">
      <c r="A235">
        <v>1445</v>
      </c>
      <c r="B235">
        <f>'Input spectra'!B235</f>
        <v>0</v>
      </c>
      <c r="C235">
        <f>'Input spectra'!D235</f>
        <v>0</v>
      </c>
      <c r="D235">
        <f>'Input spectra'!F235</f>
        <v>0</v>
      </c>
      <c r="E235" s="7">
        <f>'Input spectra'!I235</f>
        <v>1.736575E+18</v>
      </c>
      <c r="G235" s="7">
        <f t="shared" si="29"/>
        <v>1.667112E+18</v>
      </c>
      <c r="H235" s="22">
        <f>(1-EXP(-_t*(B235*_c1+'Input spectra'!Y235)))</f>
        <v>1.9780473219725536E-2</v>
      </c>
      <c r="I235" s="7">
        <f t="shared" si="30"/>
        <v>3.297626427028308E+16</v>
      </c>
      <c r="J235">
        <f>B235*_c1/(B235*_c1+'Input spectra'!Y235)</f>
        <v>0</v>
      </c>
      <c r="K235">
        <f>'Input spectra'!Y235/(B235*_c1+'Input spectra'!Y235)</f>
        <v>1</v>
      </c>
      <c r="L235" s="7">
        <f t="shared" si="31"/>
        <v>1.5060194940485069E+18</v>
      </c>
      <c r="N235" s="22">
        <f>(1-EXP(-_t*(C235*_c2+'Input spectra'!Y235)))</f>
        <v>1.9780473219725536E-2</v>
      </c>
      <c r="O235" s="7">
        <f t="shared" si="32"/>
        <v>2.9789778270411092E+16</v>
      </c>
      <c r="P235">
        <f>C235*_c2/(C235*_c2+'Input spectra'!Y235)</f>
        <v>0</v>
      </c>
      <c r="Q235">
        <f>'Input spectra'!Y235/(C235*_c2+'Input spectra'!Y235)</f>
        <v>1</v>
      </c>
      <c r="R235" s="7">
        <f t="shared" si="33"/>
        <v>1.3604933060610929E+18</v>
      </c>
      <c r="T235" s="22">
        <f>(1-EXP(-_t*(D235*_c3+'Input spectra'!Y235)))</f>
        <v>1.9780473219725536E-2</v>
      </c>
      <c r="U235" s="7">
        <f t="shared" si="34"/>
        <v>2.6911201406157304E+16</v>
      </c>
      <c r="V235">
        <f>D235*_c3/(D235*_c3+'Input spectra'!Y235)</f>
        <v>0</v>
      </c>
      <c r="W235">
        <f>'Input spectra'!Y235/(D235*_c3+'Input spectra'!Y235)</f>
        <v>1</v>
      </c>
      <c r="X235" s="7">
        <f t="shared" si="35"/>
        <v>1.280238820468738E+18</v>
      </c>
    </row>
    <row r="236" spans="1:24" x14ac:dyDescent="0.25">
      <c r="A236">
        <v>1450</v>
      </c>
      <c r="B236">
        <f>'Input spectra'!B236</f>
        <v>0</v>
      </c>
      <c r="C236">
        <f>'Input spectra'!D236</f>
        <v>0</v>
      </c>
      <c r="D236">
        <f>'Input spectra'!F236</f>
        <v>0</v>
      </c>
      <c r="E236" s="7">
        <f>'Input spectra'!I236</f>
        <v>1.26294E+18</v>
      </c>
      <c r="G236" s="7">
        <f t="shared" si="29"/>
        <v>1.2124224E+18</v>
      </c>
      <c r="H236" s="22">
        <f>(1-EXP(-_t*(B236*_c1+'Input spectra'!Y236)))</f>
        <v>1.9754733621116793E-2</v>
      </c>
      <c r="I236" s="7">
        <f t="shared" si="30"/>
        <v>2.3951081548275112E+16</v>
      </c>
      <c r="J236">
        <f>B236*_c1/(B236*_c1+'Input spectra'!Y236)</f>
        <v>0</v>
      </c>
      <c r="K236">
        <f>'Input spectra'!Y236/(B236*_c1+'Input spectra'!Y236)</f>
        <v>1</v>
      </c>
      <c r="L236" s="7">
        <f t="shared" si="31"/>
        <v>1.0952951670851095E+18</v>
      </c>
      <c r="N236" s="22">
        <f>(1-EXP(-_t*(C236*_c2+'Input spectra'!Y236)))</f>
        <v>1.9754733621116793E-2</v>
      </c>
      <c r="O236" s="7">
        <f t="shared" si="32"/>
        <v>2.1637264262262948E+16</v>
      </c>
      <c r="P236">
        <f>C236*_c2/(C236*_c2+'Input spectra'!Y236)</f>
        <v>0</v>
      </c>
      <c r="Q236">
        <f>'Input spectra'!Y236/(C236*_c2+'Input spectra'!Y236)</f>
        <v>1</v>
      </c>
      <c r="R236" s="7">
        <f t="shared" si="33"/>
        <v>9.8948312324153536E+17</v>
      </c>
      <c r="T236" s="22">
        <f>(1-EXP(-_t*(D236*_c3+'Input spectra'!Y236)))</f>
        <v>1.9754733621116793E-2</v>
      </c>
      <c r="U236" s="7">
        <f t="shared" si="34"/>
        <v>1.9546975522227212E+16</v>
      </c>
      <c r="V236">
        <f>D236*_c3/(D236*_c3+'Input spectra'!Y236)</f>
        <v>0</v>
      </c>
      <c r="W236">
        <f>'Input spectra'!Y236/(D236*_c3+'Input spectra'!Y236)</f>
        <v>1</v>
      </c>
      <c r="X236" s="7">
        <f t="shared" si="35"/>
        <v>9.3113870181053581E+17</v>
      </c>
    </row>
    <row r="237" spans="1:24" x14ac:dyDescent="0.25">
      <c r="A237">
        <v>1455</v>
      </c>
      <c r="B237">
        <f>'Input spectra'!B237</f>
        <v>0</v>
      </c>
      <c r="C237">
        <f>'Input spectra'!D237</f>
        <v>0</v>
      </c>
      <c r="D237">
        <f>'Input spectra'!F237</f>
        <v>0</v>
      </c>
      <c r="E237" s="7">
        <f>'Input spectra'!I237</f>
        <v>2.84249E+18</v>
      </c>
      <c r="G237" s="7">
        <f t="shared" si="29"/>
        <v>2.7287904E+18</v>
      </c>
      <c r="H237" s="22">
        <f>(1-EXP(-_t*(B237*_c1+'Input spectra'!Y237)))</f>
        <v>1.972899334661149E-2</v>
      </c>
      <c r="I237" s="7">
        <f t="shared" si="30"/>
        <v>5.3836287645897304E+16</v>
      </c>
      <c r="J237">
        <f>B237*_c1/(B237*_c1+'Input spectra'!Y237)</f>
        <v>0</v>
      </c>
      <c r="K237">
        <f>'Input spectra'!Y237/(B237*_c1+'Input spectra'!Y237)</f>
        <v>1</v>
      </c>
      <c r="L237" s="7">
        <f t="shared" si="31"/>
        <v>2.4652377099455411E+18</v>
      </c>
      <c r="N237" s="22">
        <f>(1-EXP(-_t*(C237*_c2+'Input spectra'!Y237)))</f>
        <v>1.972899334661149E-2</v>
      </c>
      <c r="O237" s="7">
        <f t="shared" si="32"/>
        <v>4.8636658377331328E+16</v>
      </c>
      <c r="P237">
        <f>C237*_c2/(C237*_c2+'Input spectra'!Y237)</f>
        <v>0</v>
      </c>
      <c r="Q237">
        <f>'Input spectra'!Y237/(C237*_c2+'Input spectra'!Y237)</f>
        <v>1</v>
      </c>
      <c r="R237" s="7">
        <f t="shared" si="33"/>
        <v>2.2271395291252618E+18</v>
      </c>
      <c r="T237" s="22">
        <f>(1-EXP(-_t*(D237*_c3+'Input spectra'!Y237)))</f>
        <v>1.972899334661149E-2</v>
      </c>
      <c r="U237" s="7">
        <f t="shared" si="34"/>
        <v>4.3939220952087736E+16</v>
      </c>
      <c r="V237">
        <f>D237*_c3/(D237*_c3+'Input spectra'!Y237)</f>
        <v>0</v>
      </c>
      <c r="W237">
        <f>'Input spectra'!Y237/(D237*_c3+'Input spectra'!Y237)</f>
        <v>1</v>
      </c>
      <c r="X237" s="7">
        <f t="shared" si="35"/>
        <v>2.0958722958462469E+18</v>
      </c>
    </row>
    <row r="238" spans="1:24" x14ac:dyDescent="0.25">
      <c r="A238">
        <v>1460</v>
      </c>
      <c r="B238">
        <f>'Input spectra'!B238</f>
        <v>0</v>
      </c>
      <c r="C238">
        <f>'Input spectra'!D238</f>
        <v>0</v>
      </c>
      <c r="D238">
        <f>'Input spectra'!F238</f>
        <v>0</v>
      </c>
      <c r="E238" s="7">
        <f>'Input spectra'!I238</f>
        <v>3.508285E+18</v>
      </c>
      <c r="G238" s="7">
        <f t="shared" si="29"/>
        <v>3.3679536E+18</v>
      </c>
      <c r="H238" s="22">
        <f>(1-EXP(-_t*(B238*_c1+'Input spectra'!Y238)))</f>
        <v>1.9703252396191973E-2</v>
      </c>
      <c r="I238" s="7">
        <f t="shared" si="30"/>
        <v>6.6359639839463384E+16</v>
      </c>
      <c r="J238">
        <f>B238*_c1/(B238*_c1+'Input spectra'!Y238)</f>
        <v>0</v>
      </c>
      <c r="K238">
        <f>'Input spectra'!Y238/(B238*_c1+'Input spectra'!Y238)</f>
        <v>1</v>
      </c>
      <c r="L238" s="7">
        <f t="shared" si="31"/>
        <v>3.0427489936839506E+18</v>
      </c>
      <c r="N238" s="22">
        <f>(1-EXP(-_t*(C238*_c2+'Input spectra'!Y238)))</f>
        <v>1.9703252396191973E-2</v>
      </c>
      <c r="O238" s="7">
        <f t="shared" si="32"/>
        <v>5.9952051400814016E+16</v>
      </c>
      <c r="P238">
        <f>C238*_c2/(C238*_c2+'Input spectra'!Y238)</f>
        <v>0</v>
      </c>
      <c r="Q238">
        <f>'Input spectra'!Y238/(C238*_c2+'Input spectra'!Y238)</f>
        <v>1</v>
      </c>
      <c r="R238" s="7">
        <f t="shared" si="33"/>
        <v>2.7489456620081388E+18</v>
      </c>
      <c r="T238" s="22">
        <f>(1-EXP(-_t*(D238*_c3+'Input spectra'!Y238)))</f>
        <v>1.9703252396191973E-2</v>
      </c>
      <c r="U238" s="7">
        <f t="shared" si="34"/>
        <v>5.4163170201963392E+16</v>
      </c>
      <c r="V238">
        <f>D238*_c3/(D238*_c3+'Input spectra'!Y238)</f>
        <v>0</v>
      </c>
      <c r="W238">
        <f>'Input spectra'!Y238/(D238*_c3+'Input spectra'!Y238)</f>
        <v>1</v>
      </c>
      <c r="X238" s="7">
        <f t="shared" si="35"/>
        <v>2.5869911921339279E+18</v>
      </c>
    </row>
    <row r="239" spans="1:24" x14ac:dyDescent="0.25">
      <c r="A239">
        <v>1465</v>
      </c>
      <c r="B239">
        <f>'Input spectra'!B239</f>
        <v>0</v>
      </c>
      <c r="C239">
        <f>'Input spectra'!D239</f>
        <v>0</v>
      </c>
      <c r="D239">
        <f>'Input spectra'!F239</f>
        <v>0</v>
      </c>
      <c r="E239" s="7">
        <f>'Input spectra'!I239</f>
        <v>3.568205E+18</v>
      </c>
      <c r="G239" s="7">
        <f t="shared" si="29"/>
        <v>3.4254768E+18</v>
      </c>
      <c r="H239" s="22">
        <f>(1-EXP(-_t*(B239*_c1+'Input spectra'!Y239)))</f>
        <v>1.9677510769840478E-2</v>
      </c>
      <c r="I239" s="7">
        <f t="shared" si="30"/>
        <v>6.7404856623838696E+16</v>
      </c>
      <c r="J239">
        <f>B239*_c1/(B239*_c1+'Input spectra'!Y239)</f>
        <v>0</v>
      </c>
      <c r="K239">
        <f>'Input spectra'!Y239/(B239*_c1+'Input spectra'!Y239)</f>
        <v>1</v>
      </c>
      <c r="L239" s="7">
        <f t="shared" si="31"/>
        <v>3.0947991030154701E+18</v>
      </c>
      <c r="N239" s="22">
        <f>(1-EXP(-_t*(C239*_c2+'Input spectra'!Y239)))</f>
        <v>1.9677510769840478E-2</v>
      </c>
      <c r="O239" s="7">
        <f t="shared" si="32"/>
        <v>6.0897942680079568E+16</v>
      </c>
      <c r="P239">
        <f>C239*_c2/(C239*_c2+'Input spectra'!Y239)</f>
        <v>0</v>
      </c>
      <c r="Q239">
        <f>'Input spectra'!Y239/(C239*_c2+'Input spectra'!Y239)</f>
        <v>1</v>
      </c>
      <c r="R239" s="7">
        <f t="shared" si="33"/>
        <v>2.7960433093650959E+18</v>
      </c>
      <c r="T239" s="22">
        <f>(1-EXP(-_t*(D239*_c3+'Input spectra'!Y239)))</f>
        <v>1.9677510769840478E-2</v>
      </c>
      <c r="U239" s="7">
        <f t="shared" si="34"/>
        <v>5.5019172332972088E+16</v>
      </c>
      <c r="V239">
        <f>D239*_c3/(D239*_c3+'Input spectra'!Y239)</f>
        <v>0</v>
      </c>
      <c r="W239">
        <f>'Input spectra'!Y239/(D239*_c3+'Input spectra'!Y239)</f>
        <v>1</v>
      </c>
      <c r="X239" s="7">
        <f t="shared" si="35"/>
        <v>2.6313831715508388E+18</v>
      </c>
    </row>
    <row r="240" spans="1:24" x14ac:dyDescent="0.25">
      <c r="A240">
        <v>1470</v>
      </c>
      <c r="B240">
        <f>'Input spectra'!B240</f>
        <v>0</v>
      </c>
      <c r="C240">
        <f>'Input spectra'!D240</f>
        <v>0</v>
      </c>
      <c r="D240">
        <f>'Input spectra'!F240</f>
        <v>0</v>
      </c>
      <c r="E240" s="7">
        <f>'Input spectra'!I240</f>
        <v>1.892345E+18</v>
      </c>
      <c r="G240" s="7">
        <f t="shared" si="29"/>
        <v>1.8166512E+18</v>
      </c>
      <c r="H240" s="22">
        <f>(1-EXP(-_t*(B240*_c1+'Input spectra'!Y240)))</f>
        <v>1.9651768467539243E-2</v>
      </c>
      <c r="I240" s="7">
        <f t="shared" si="30"/>
        <v>3.5700408768677328E+16</v>
      </c>
      <c r="J240">
        <f>B240*_c1/(B240*_c1+'Input spectra'!Y240)</f>
        <v>0</v>
      </c>
      <c r="K240">
        <f>'Input spectra'!Y240/(B240*_c1+'Input spectra'!Y240)</f>
        <v>1</v>
      </c>
      <c r="L240" s="7">
        <f t="shared" si="31"/>
        <v>1.6413242491987868E+18</v>
      </c>
      <c r="N240" s="22">
        <f>(1-EXP(-_t*(C240*_c2+'Input spectra'!Y240)))</f>
        <v>1.9651768467539243E-2</v>
      </c>
      <c r="O240" s="7">
        <f t="shared" si="32"/>
        <v>3.2254924125412244E+16</v>
      </c>
      <c r="P240">
        <f>C240*_c2/(C240*_c2+'Input spectra'!Y240)</f>
        <v>0</v>
      </c>
      <c r="Q240">
        <f>'Input spectra'!Y240/(C240*_c2+'Input spectra'!Y240)</f>
        <v>1</v>
      </c>
      <c r="R240" s="7">
        <f t="shared" si="33"/>
        <v>1.4829182899876219E+18</v>
      </c>
      <c r="T240" s="22">
        <f>(1-EXP(-_t*(D240*_c3+'Input spectra'!Y240)))</f>
        <v>1.9651768467539243E-2</v>
      </c>
      <c r="U240" s="7">
        <f t="shared" si="34"/>
        <v>2.9141966891115964E+16</v>
      </c>
      <c r="V240">
        <f>D240*_c3/(D240*_c3+'Input spectra'!Y240)</f>
        <v>0</v>
      </c>
      <c r="W240">
        <f>'Input spectra'!Y240/(D240*_c3+'Input spectra'!Y240)</f>
        <v>1</v>
      </c>
      <c r="X240" s="7">
        <f t="shared" si="35"/>
        <v>1.3956252701726456E+18</v>
      </c>
    </row>
    <row r="241" spans="1:24" x14ac:dyDescent="0.25">
      <c r="A241">
        <v>1475</v>
      </c>
      <c r="B241">
        <f>'Input spectra'!B241</f>
        <v>0</v>
      </c>
      <c r="C241">
        <f>'Input spectra'!D241</f>
        <v>0</v>
      </c>
      <c r="D241">
        <f>'Input spectra'!F241</f>
        <v>0</v>
      </c>
      <c r="E241" s="7">
        <f>'Input spectra'!I241</f>
        <v>5.8888E+18</v>
      </c>
      <c r="G241" s="7">
        <f t="shared" si="29"/>
        <v>5.653248E+18</v>
      </c>
      <c r="H241" s="22">
        <f>(1-EXP(-_t*(B241*_c1+'Input spectra'!Y241)))</f>
        <v>1.9626025489270615E-2</v>
      </c>
      <c r="I241" s="7">
        <f t="shared" si="30"/>
        <v>1.1095078934516813E+17</v>
      </c>
      <c r="J241">
        <f>B241*_c1/(B241*_c1+'Input spectra'!Y241)</f>
        <v>0</v>
      </c>
      <c r="K241">
        <f>'Input spectra'!Y241/(B241*_c1+'Input spectra'!Y241)</f>
        <v>1</v>
      </c>
      <c r="L241" s="7">
        <f t="shared" si="31"/>
        <v>5.1077811093394924E+18</v>
      </c>
      <c r="N241" s="22">
        <f>(1-EXP(-_t*(C241*_c2+'Input spectra'!Y241)))</f>
        <v>1.9626025489270615E-2</v>
      </c>
      <c r="O241" s="7">
        <f t="shared" si="32"/>
        <v>1.0024544224551182E+17</v>
      </c>
      <c r="P241">
        <f>C241*_c2/(C241*_c2+'Input spectra'!Y241)</f>
        <v>0</v>
      </c>
      <c r="Q241">
        <f>'Input spectra'!Y241/(C241*_c2+'Input spectra'!Y241)</f>
        <v>1</v>
      </c>
      <c r="R241" s="7">
        <f t="shared" si="33"/>
        <v>4.614944870793812E+18</v>
      </c>
      <c r="T241" s="22">
        <f>(1-EXP(-_t*(D241*_c3+'Input spectra'!Y241)))</f>
        <v>1.9626025489270615E-2</v>
      </c>
      <c r="U241" s="7">
        <f t="shared" si="34"/>
        <v>9.0573025665778048E+16</v>
      </c>
      <c r="V241">
        <f>D241*_c3/(D241*_c3+'Input spectra'!Y241)</f>
        <v>0</v>
      </c>
      <c r="W241">
        <f>'Input spectra'!Y241/(D241*_c3+'Input spectra'!Y241)</f>
        <v>1</v>
      </c>
      <c r="X241" s="7">
        <f t="shared" si="35"/>
        <v>4.3433969713229123E+18</v>
      </c>
    </row>
    <row r="242" spans="1:24" x14ac:dyDescent="0.25">
      <c r="A242">
        <v>1480</v>
      </c>
      <c r="B242">
        <f>'Input spectra'!B242</f>
        <v>0</v>
      </c>
      <c r="C242">
        <f>'Input spectra'!D242</f>
        <v>0</v>
      </c>
      <c r="D242">
        <f>'Input spectra'!F242</f>
        <v>0</v>
      </c>
      <c r="E242" s="7">
        <f>'Input spectra'!I242</f>
        <v>2.7829E+18</v>
      </c>
      <c r="G242" s="7">
        <f t="shared" si="29"/>
        <v>2.671584E+18</v>
      </c>
      <c r="H242" s="22">
        <f>(1-EXP(-_t*(B242*_c1+'Input spectra'!Y242)))</f>
        <v>1.9600281835016609E-2</v>
      </c>
      <c r="I242" s="7">
        <f t="shared" si="30"/>
        <v>5.2363799345921008E+16</v>
      </c>
      <c r="J242">
        <f>B242*_c1/(B242*_c1+'Input spectra'!Y242)</f>
        <v>0</v>
      </c>
      <c r="K242">
        <f>'Input spectra'!Y242/(B242*_c1+'Input spectra'!Y242)</f>
        <v>1</v>
      </c>
      <c r="L242" s="7">
        <f t="shared" si="31"/>
        <v>2.4138733369227991E+18</v>
      </c>
      <c r="N242" s="22">
        <f>(1-EXP(-_t*(C242*_c2+'Input spectra'!Y242)))</f>
        <v>1.9600281835016609E-2</v>
      </c>
      <c r="O242" s="7">
        <f t="shared" si="32"/>
        <v>4.7312597717718864E+16</v>
      </c>
      <c r="P242">
        <f>C242*_c2/(C242*_c2+'Input spectra'!Y242)</f>
        <v>0</v>
      </c>
      <c r="Q242">
        <f>'Input spectra'!Y242/(C242*_c2+'Input spectra'!Y242)</f>
        <v>1</v>
      </c>
      <c r="R242" s="7">
        <f t="shared" si="33"/>
        <v>2.1810223772514017E+18</v>
      </c>
      <c r="T242" s="22">
        <f>(1-EXP(-_t*(D242*_c3+'Input spectra'!Y242)))</f>
        <v>1.9600281835016609E-2</v>
      </c>
      <c r="U242" s="7">
        <f t="shared" si="34"/>
        <v>4.2748653282605392E+16</v>
      </c>
      <c r="V242">
        <f>D242*_c3/(D242*_c3+'Input spectra'!Y242)</f>
        <v>0</v>
      </c>
      <c r="W242">
        <f>'Input spectra'!Y242/(D242*_c3+'Input spectra'!Y242)</f>
        <v>1</v>
      </c>
      <c r="X242" s="7">
        <f t="shared" si="35"/>
        <v>2.0527427750100444E+18</v>
      </c>
    </row>
    <row r="243" spans="1:24" x14ac:dyDescent="0.25">
      <c r="A243">
        <v>1485</v>
      </c>
      <c r="B243">
        <f>'Input spectra'!B243</f>
        <v>0</v>
      </c>
      <c r="C243">
        <f>'Input spectra'!D243</f>
        <v>0</v>
      </c>
      <c r="D243">
        <f>'Input spectra'!F243</f>
        <v>0</v>
      </c>
      <c r="E243" s="7">
        <f>'Input spectra'!I243</f>
        <v>4.716095E+18</v>
      </c>
      <c r="G243" s="7">
        <f t="shared" ref="G243:G246" si="36">E243*_transm</f>
        <v>4.5274512E+18</v>
      </c>
      <c r="H243" s="22">
        <f>(1-EXP(-_t*(B243*_c1+'Input spectra'!Y243)))</f>
        <v>1.9574537504759681E-2</v>
      </c>
      <c r="I243" s="7">
        <f t="shared" ref="I243:I246" si="37">G243*H243</f>
        <v>8.8622763315369232E+16</v>
      </c>
      <c r="J243">
        <f>B243*_c1/(B243*_c1+'Input spectra'!Y243)</f>
        <v>0</v>
      </c>
      <c r="K243">
        <f>'Input spectra'!Y243/(B243*_c1+'Input spectra'!Y243)</f>
        <v>1</v>
      </c>
      <c r="L243" s="7">
        <f t="shared" ref="L243:L246" si="38">(G243-I243)*_transm*_transm</f>
        <v>4.090824287248555E+18</v>
      </c>
      <c r="N243" s="22">
        <f>(1-EXP(-_t*(C243*_c2+'Input spectra'!Y243)))</f>
        <v>1.9574537504759681E-2</v>
      </c>
      <c r="O243" s="7">
        <f t="shared" ref="O243:O246" si="39">N243*L243</f>
        <v>8.007599343612864E+16</v>
      </c>
      <c r="P243">
        <f>C243*_c2/(C243*_c2+'Input spectra'!Y243)</f>
        <v>0</v>
      </c>
      <c r="Q243">
        <f>'Input spectra'!Y243/(C243*_c2+'Input spectra'!Y243)</f>
        <v>1</v>
      </c>
      <c r="R243" s="7">
        <f t="shared" ref="R243:R246" si="40">(L243-O243)*_transm*_transm</f>
        <v>3.6963056275775319E+18</v>
      </c>
      <c r="T243" s="22">
        <f>(1-EXP(-_t*(D243*_c3+'Input spectra'!Y243)))</f>
        <v>1.9574537504759681E-2</v>
      </c>
      <c r="U243" s="7">
        <f t="shared" ref="U243:U246" si="41">T243*R243</f>
        <v>7.2353473136070672E+16</v>
      </c>
      <c r="V243">
        <f>D243*_c3/(D243*_c3+'Input spectra'!Y243)</f>
        <v>0</v>
      </c>
      <c r="W243">
        <f>'Input spectra'!Y243/(D243*_c3+'Input spectra'!Y243)</f>
        <v>1</v>
      </c>
      <c r="X243" s="7">
        <f t="shared" ref="X243:X246" si="42">(R243-U243)*_transm</f>
        <v>3.4789940682638029E+18</v>
      </c>
    </row>
    <row r="244" spans="1:24" x14ac:dyDescent="0.25">
      <c r="A244">
        <v>1490</v>
      </c>
      <c r="B244">
        <f>'Input spectra'!B244</f>
        <v>0</v>
      </c>
      <c r="C244">
        <f>'Input spectra'!D244</f>
        <v>0</v>
      </c>
      <c r="D244">
        <f>'Input spectra'!F244</f>
        <v>0</v>
      </c>
      <c r="E244" s="7">
        <f>'Input spectra'!I244</f>
        <v>6.69975E+18</v>
      </c>
      <c r="G244" s="7">
        <f t="shared" si="36"/>
        <v>6.43176E+18</v>
      </c>
      <c r="H244" s="22">
        <f>(1-EXP(-_t*(B244*_c1+'Input spectra'!Y244)))</f>
        <v>1.9548792498481959E-2</v>
      </c>
      <c r="I244" s="7">
        <f t="shared" si="37"/>
        <v>1.2573314164003632E+17</v>
      </c>
      <c r="J244">
        <f>B244*_c1/(B244*_c1+'Input spectra'!Y244)</f>
        <v>0</v>
      </c>
      <c r="K244">
        <f>'Input spectra'!Y244/(B244*_c1+'Input spectra'!Y244)</f>
        <v>1</v>
      </c>
      <c r="L244" s="7">
        <f t="shared" si="38"/>
        <v>5.8116343526645422E+18</v>
      </c>
      <c r="N244" s="22">
        <f>(1-EXP(-_t*(C244*_c2+'Input spectra'!Y244)))</f>
        <v>1.9548792498481959E-2</v>
      </c>
      <c r="O244" s="7">
        <f t="shared" si="39"/>
        <v>1.1361043403728866E+17</v>
      </c>
      <c r="P244">
        <f>C244*_c2/(C244*_c2+'Input spectra'!Y244)</f>
        <v>0</v>
      </c>
      <c r="Q244">
        <f>'Input spectra'!Y244/(C244*_c2+'Input spectra'!Y244)</f>
        <v>1</v>
      </c>
      <c r="R244" s="7">
        <f t="shared" si="40"/>
        <v>5.2512988434068767E+18</v>
      </c>
      <c r="T244" s="22">
        <f>(1-EXP(-_t*(D244*_c3+'Input spectra'!Y244)))</f>
        <v>1.9548792498481959E-2</v>
      </c>
      <c r="U244" s="7">
        <f t="shared" si="41"/>
        <v>1.0265655143727934E+17</v>
      </c>
      <c r="V244">
        <f>D244*_c3/(D244*_c3+'Input spectra'!Y244)</f>
        <v>0</v>
      </c>
      <c r="W244">
        <f>'Input spectra'!Y244/(D244*_c3+'Input spectra'!Y244)</f>
        <v>1</v>
      </c>
      <c r="X244" s="7">
        <f t="shared" si="42"/>
        <v>4.9426966002908129E+18</v>
      </c>
    </row>
    <row r="245" spans="1:24" x14ac:dyDescent="0.25">
      <c r="A245">
        <v>1495</v>
      </c>
      <c r="B245">
        <f>'Input spectra'!B245</f>
        <v>0</v>
      </c>
      <c r="C245">
        <f>'Input spectra'!D245</f>
        <v>0</v>
      </c>
      <c r="D245">
        <f>'Input spectra'!F245</f>
        <v>0</v>
      </c>
      <c r="E245" s="7">
        <f>'Input spectra'!I245</f>
        <v>6.87735E+18</v>
      </c>
      <c r="G245" s="7">
        <f t="shared" si="36"/>
        <v>6.602256E+18</v>
      </c>
      <c r="H245" s="22">
        <f>(1-EXP(-_t*(B245*_c1+'Input spectra'!Y245)))</f>
        <v>1.952304681616579E-2</v>
      </c>
      <c r="I245" s="7">
        <f t="shared" si="37"/>
        <v>1.2889615298031149E+17</v>
      </c>
      <c r="J245">
        <f>B245*_c1/(B245*_c1+'Input spectra'!Y245)</f>
        <v>0</v>
      </c>
      <c r="K245">
        <f>'Input spectra'!Y245/(B245*_c1+'Input spectra'!Y245)</f>
        <v>1</v>
      </c>
      <c r="L245" s="7">
        <f t="shared" si="38"/>
        <v>5.9658484350133443E+18</v>
      </c>
      <c r="N245" s="22">
        <f>(1-EXP(-_t*(C245*_c2+'Input spectra'!Y245)))</f>
        <v>1.952304681616579E-2</v>
      </c>
      <c r="O245" s="7">
        <f t="shared" si="39"/>
        <v>1.1647153829491493E+17</v>
      </c>
      <c r="P245">
        <f>C245*_c2/(C245*_c2+'Input spectra'!Y245)</f>
        <v>0</v>
      </c>
      <c r="Q245">
        <f>'Input spectra'!Y245/(C245*_c2+'Input spectra'!Y245)</f>
        <v>1</v>
      </c>
      <c r="R245" s="7">
        <f t="shared" si="40"/>
        <v>5.3907857480157041E+18</v>
      </c>
      <c r="T245" s="22">
        <f>(1-EXP(-_t*(D245*_c3+'Input spectra'!Y245)))</f>
        <v>1.952304681616579E-2</v>
      </c>
      <c r="U245" s="7">
        <f t="shared" si="41"/>
        <v>1.052445625344299E+17</v>
      </c>
      <c r="V245">
        <f>D245*_c3/(D245*_c3+'Input spectra'!Y245)</f>
        <v>0</v>
      </c>
      <c r="W245">
        <f>'Input spectra'!Y245/(D245*_c3+'Input spectra'!Y245)</f>
        <v>1</v>
      </c>
      <c r="X245" s="7">
        <f t="shared" si="42"/>
        <v>5.0741195380620237E+18</v>
      </c>
    </row>
    <row r="246" spans="1:24" x14ac:dyDescent="0.25">
      <c r="A246">
        <v>1500</v>
      </c>
      <c r="B246">
        <f>'Input spectra'!B246</f>
        <v>0</v>
      </c>
      <c r="C246">
        <f>'Input spectra'!D246</f>
        <v>0</v>
      </c>
      <c r="D246">
        <f>'Input spectra'!F246</f>
        <v>0</v>
      </c>
      <c r="E246" s="7">
        <f>'Input spectra'!I246</f>
        <v>9.34825E+18</v>
      </c>
      <c r="G246" s="7">
        <f t="shared" si="36"/>
        <v>8.97432E+18</v>
      </c>
      <c r="H246" s="22">
        <f>(1-EXP(-_t*(B246*_c1+'Input spectra'!Y246)))</f>
        <v>1.9497300457793409E-2</v>
      </c>
      <c r="I246" s="7">
        <f t="shared" si="37"/>
        <v>1.7497501344438454E+17</v>
      </c>
      <c r="J246">
        <f>B246*_c1/(B246*_c1+'Input spectra'!Y246)</f>
        <v>0</v>
      </c>
      <c r="K246">
        <f>'Input spectra'!Y246/(B246*_c1+'Input spectra'!Y246)</f>
        <v>1</v>
      </c>
      <c r="L246" s="7">
        <f t="shared" si="38"/>
        <v>8.1094763396096543E+18</v>
      </c>
      <c r="N246" s="22">
        <f>(1-EXP(-_t*(C246*_c2+'Input spectra'!Y246)))</f>
        <v>1.9497300457793409E-2</v>
      </c>
      <c r="O246" s="7">
        <f t="shared" si="39"/>
        <v>1.5811289674873613E+17</v>
      </c>
      <c r="P246">
        <f>C246*_c2/(C246*_c2+'Input spectra'!Y246)</f>
        <v>0</v>
      </c>
      <c r="Q246">
        <f>'Input spectra'!Y246/(C246*_c2+'Input spectra'!Y246)</f>
        <v>1</v>
      </c>
      <c r="R246" s="7">
        <f t="shared" si="40"/>
        <v>7.3279765489406208E+18</v>
      </c>
      <c r="T246" s="22">
        <f>(1-EXP(-_t*(D246*_c3+'Input spectra'!Y246)))</f>
        <v>1.9497300457793409E-2</v>
      </c>
      <c r="U246" s="7">
        <f t="shared" si="41"/>
        <v>1.4287576052235933E+17</v>
      </c>
      <c r="V246">
        <f>D246*_c3/(D246*_c3+'Input spectra'!Y246)</f>
        <v>0</v>
      </c>
      <c r="W246">
        <f>'Input spectra'!Y246/(D246*_c3+'Input spectra'!Y246)</f>
        <v>1</v>
      </c>
      <c r="X246" s="7">
        <f t="shared" si="42"/>
        <v>6.8976967568815299E+18</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3B9F3-FA4B-437A-9802-BCA4232C4DD1}">
  <dimension ref="A1:L152"/>
  <sheetViews>
    <sheetView workbookViewId="0">
      <selection activeCell="K22" sqref="K22"/>
    </sheetView>
  </sheetViews>
  <sheetFormatPr defaultRowHeight="15" x14ac:dyDescent="0.25"/>
  <cols>
    <col min="1" max="1" width="16.28515625" customWidth="1"/>
    <col min="2" max="2" width="10.85546875" customWidth="1"/>
    <col min="5" max="5" width="16.5703125" customWidth="1"/>
    <col min="6" max="6" width="14.7109375" customWidth="1"/>
    <col min="7" max="7" width="19.28515625" customWidth="1"/>
    <col min="8" max="8" width="34.7109375" customWidth="1"/>
    <col min="9" max="9" width="17.5703125" customWidth="1"/>
    <col min="11" max="11" width="34.5703125" bestFit="1" customWidth="1"/>
  </cols>
  <sheetData>
    <row r="1" spans="1:12" ht="60" x14ac:dyDescent="0.25">
      <c r="A1" s="4" t="s">
        <v>46</v>
      </c>
      <c r="B1" s="4" t="s">
        <v>27</v>
      </c>
      <c r="C1" s="4" t="s">
        <v>44</v>
      </c>
      <c r="D1" s="4" t="s">
        <v>45</v>
      </c>
      <c r="E1" s="4" t="s">
        <v>143</v>
      </c>
      <c r="F1" s="4" t="s">
        <v>47</v>
      </c>
      <c r="H1" s="4" t="s">
        <v>48</v>
      </c>
      <c r="I1" s="4" t="s">
        <v>49</v>
      </c>
    </row>
    <row r="2" spans="1:12" x14ac:dyDescent="0.25">
      <c r="A2">
        <v>0</v>
      </c>
      <c r="B2">
        <f t="shared" ref="B2:B33" si="0">IF(AND(A2&gt;=0,A2&lt;_k_correction*_w),(2*_w + 2*_h - 2*A2 / _k_correction)/(PI()*_h*_w*_k_correction),0)</f>
        <v>0.20862990490316027</v>
      </c>
      <c r="C2">
        <f t="shared" ref="C2:C33" si="1">IF(AND(A2&gt;=_k_correction*_w,A2&lt;_k_correction*_h),((2*A2 - 2*SQRT(A2^2 - (_k_correction*_w)^2))/(PI()*A2*_w*_k_correction)),0)</f>
        <v>0</v>
      </c>
      <c r="D2">
        <f t="shared" ref="D2:D33" si="2">IF(AND(A2&gt;=_k_correction*_h,A2&lt;_k_correction*_d),(2*A2^2/_k_correction - 2*_h*SQRT(A2^2-(_k_correction*_w)^2)-2*_w*SQRT(A2^2-(_k_correction*_h)^2))/(PI()*A2*_h*_w*_k_correction),0)</f>
        <v>0</v>
      </c>
      <c r="E2">
        <f>SUM(B2:D2)</f>
        <v>0.20862990490316027</v>
      </c>
      <c r="F2">
        <f>E2/SUM($E$2:$E$152)</f>
        <v>2.0653927966864227E-2</v>
      </c>
      <c r="H2">
        <f>F2*EXP(-A2*'Input spectra'!Y2)</f>
        <v>2.0653927966864227E-2</v>
      </c>
      <c r="I2">
        <f>SUM(H2:H152)</f>
        <v>0.8086770501310776</v>
      </c>
    </row>
    <row r="3" spans="1:12" x14ac:dyDescent="0.25">
      <c r="A3">
        <v>0.1</v>
      </c>
      <c r="B3">
        <f t="shared" si="0"/>
        <v>0.20711054562086048</v>
      </c>
      <c r="C3">
        <f t="shared" si="1"/>
        <v>0</v>
      </c>
      <c r="D3">
        <f t="shared" si="2"/>
        <v>0</v>
      </c>
      <c r="E3">
        <f t="shared" ref="E3:E66" si="3">SUM(B3:D3)</f>
        <v>0.20711054562086048</v>
      </c>
      <c r="F3">
        <f>E3/SUM($E$2:$E$152)</f>
        <v>2.0503514548486011E-2</v>
      </c>
      <c r="H3">
        <f>F3*EXP(-A3*'Input spectra'!Y3)</f>
        <v>1.8856792637671902E-2</v>
      </c>
      <c r="K3" t="s">
        <v>346</v>
      </c>
    </row>
    <row r="4" spans="1:12" x14ac:dyDescent="0.25">
      <c r="A4">
        <v>0.2</v>
      </c>
      <c r="B4">
        <f t="shared" si="0"/>
        <v>0.20559118633856069</v>
      </c>
      <c r="C4">
        <f t="shared" si="1"/>
        <v>0</v>
      </c>
      <c r="D4">
        <f t="shared" si="2"/>
        <v>0</v>
      </c>
      <c r="E4">
        <f t="shared" si="3"/>
        <v>0.20559118633856069</v>
      </c>
      <c r="F4">
        <f t="shared" ref="F4:F66" si="4">E4/SUM($E$2:$E$152)</f>
        <v>2.0353101130107795E-2</v>
      </c>
      <c r="H4">
        <f>F4*EXP(-A4*'Input spectra'!Y4)</f>
        <v>1.7691511602860359E-2</v>
      </c>
      <c r="K4" t="s">
        <v>96</v>
      </c>
    </row>
    <row r="5" spans="1:12" x14ac:dyDescent="0.25">
      <c r="A5">
        <v>0.3</v>
      </c>
      <c r="B5">
        <f t="shared" si="0"/>
        <v>0.20407182705626092</v>
      </c>
      <c r="C5">
        <f t="shared" si="1"/>
        <v>0</v>
      </c>
      <c r="D5">
        <f t="shared" si="2"/>
        <v>0</v>
      </c>
      <c r="E5">
        <f t="shared" si="3"/>
        <v>0.20407182705626092</v>
      </c>
      <c r="F5">
        <f t="shared" si="4"/>
        <v>2.0202687711729582E-2</v>
      </c>
      <c r="H5">
        <f>F5*EXP(-A5*'Input spectra'!Y5)</f>
        <v>1.7056646949082144E-2</v>
      </c>
      <c r="K5" t="s">
        <v>347</v>
      </c>
      <c r="L5">
        <f>(LN(2*SQRT(_n_wg^2-1)+2*_n_wg)-LN(2))/(2*PI())</f>
        <v>0.15317448126501657</v>
      </c>
    </row>
    <row r="6" spans="1:12" x14ac:dyDescent="0.25">
      <c r="A6">
        <v>0.4</v>
      </c>
      <c r="B6">
        <f t="shared" si="0"/>
        <v>0.20255246777396113</v>
      </c>
      <c r="C6">
        <f t="shared" si="1"/>
        <v>0</v>
      </c>
      <c r="D6">
        <f t="shared" si="2"/>
        <v>0</v>
      </c>
      <c r="E6">
        <f t="shared" si="3"/>
        <v>0.20255246777396113</v>
      </c>
      <c r="F6">
        <f t="shared" si="4"/>
        <v>2.0052274293351366E-2</v>
      </c>
      <c r="H6">
        <f>F6*EXP(-A6*'Input spectra'!Y6)</f>
        <v>1.6898712861103254E-2</v>
      </c>
      <c r="K6" t="s">
        <v>348</v>
      </c>
      <c r="L6">
        <f>(2*ASIN(1/_n_wg)-PI())/(-4*PI())</f>
        <v>0.13386023640061501</v>
      </c>
    </row>
    <row r="7" spans="1:12" x14ac:dyDescent="0.25">
      <c r="A7">
        <v>0.5</v>
      </c>
      <c r="B7">
        <f t="shared" si="0"/>
        <v>0.20103310849166134</v>
      </c>
      <c r="C7">
        <f t="shared" si="1"/>
        <v>0</v>
      </c>
      <c r="D7">
        <f t="shared" si="2"/>
        <v>0</v>
      </c>
      <c r="E7">
        <f t="shared" si="3"/>
        <v>0.20103310849166134</v>
      </c>
      <c r="F7">
        <f t="shared" si="4"/>
        <v>1.990186087497315E-2</v>
      </c>
      <c r="H7">
        <f>F7*EXP(-A7*'Input spectra'!Y7)</f>
        <v>1.6660461555658215E-2</v>
      </c>
      <c r="K7" t="s">
        <v>349</v>
      </c>
      <c r="L7">
        <f>L5/L6</f>
        <v>1.1442866484009349</v>
      </c>
    </row>
    <row r="8" spans="1:12" x14ac:dyDescent="0.25">
      <c r="A8">
        <v>0.6</v>
      </c>
      <c r="B8">
        <f t="shared" si="0"/>
        <v>0.19951374920936157</v>
      </c>
      <c r="C8">
        <f t="shared" si="1"/>
        <v>0</v>
      </c>
      <c r="D8">
        <f t="shared" si="2"/>
        <v>0</v>
      </c>
      <c r="E8">
        <f t="shared" si="3"/>
        <v>0.19951374920936157</v>
      </c>
      <c r="F8">
        <f t="shared" si="4"/>
        <v>1.9751447456594937E-2</v>
      </c>
      <c r="H8">
        <f>F8*EXP(-A8*'Input spectra'!Y8)</f>
        <v>1.6373566068793581E-2</v>
      </c>
    </row>
    <row r="9" spans="1:12" x14ac:dyDescent="0.25">
      <c r="A9">
        <v>0.7</v>
      </c>
      <c r="B9">
        <f t="shared" si="0"/>
        <v>0.19799438992706178</v>
      </c>
      <c r="C9">
        <f t="shared" si="1"/>
        <v>0</v>
      </c>
      <c r="D9">
        <f t="shared" si="2"/>
        <v>0</v>
      </c>
      <c r="E9">
        <f t="shared" si="3"/>
        <v>0.19799438992706178</v>
      </c>
      <c r="F9">
        <f t="shared" si="4"/>
        <v>1.9601034038216721E-2</v>
      </c>
      <c r="H9">
        <f>F9*EXP(-A9*'Input spectra'!Y9)</f>
        <v>1.6072259670434585E-2</v>
      </c>
      <c r="K9" t="s">
        <v>350</v>
      </c>
    </row>
    <row r="10" spans="1:12" x14ac:dyDescent="0.25">
      <c r="A10">
        <v>0.8</v>
      </c>
      <c r="B10">
        <f t="shared" si="0"/>
        <v>0.19647503064476199</v>
      </c>
      <c r="C10">
        <f t="shared" si="1"/>
        <v>0</v>
      </c>
      <c r="D10">
        <f t="shared" si="2"/>
        <v>0</v>
      </c>
      <c r="E10">
        <f t="shared" si="3"/>
        <v>0.19647503064476199</v>
      </c>
      <c r="F10">
        <f t="shared" si="4"/>
        <v>1.9450620619838505E-2</v>
      </c>
      <c r="H10">
        <f>F10*EXP(-A10*'Input spectra'!Y10)</f>
        <v>1.5833650984351601E-2</v>
      </c>
      <c r="K10" t="s">
        <v>351</v>
      </c>
      <c r="L10">
        <f>1/COS(RADIANS(_crit))</f>
        <v>1.3416407864998738</v>
      </c>
    </row>
    <row r="11" spans="1:12" x14ac:dyDescent="0.25">
      <c r="A11">
        <v>0.9</v>
      </c>
      <c r="B11">
        <f t="shared" si="0"/>
        <v>0.1949556713624622</v>
      </c>
      <c r="C11">
        <f t="shared" si="1"/>
        <v>0</v>
      </c>
      <c r="D11">
        <f t="shared" si="2"/>
        <v>0</v>
      </c>
      <c r="E11">
        <f t="shared" si="3"/>
        <v>0.1949556713624622</v>
      </c>
      <c r="F11">
        <f t="shared" si="4"/>
        <v>1.9300207201460289E-2</v>
      </c>
      <c r="H11">
        <f>F11*EXP(-A11*'Input spectra'!Y11)</f>
        <v>1.56611395711438E-2</v>
      </c>
      <c r="K11" t="s">
        <v>347</v>
      </c>
      <c r="L11">
        <f>(LN(2*SQRT(L10^2-1)+2*L10)-LN(2))/(2*PI())</f>
        <v>0.12807499968169406</v>
      </c>
    </row>
    <row r="12" spans="1:12" x14ac:dyDescent="0.25">
      <c r="A12">
        <v>1</v>
      </c>
      <c r="B12">
        <f t="shared" si="0"/>
        <v>0.19343631208016243</v>
      </c>
      <c r="C12">
        <f t="shared" si="1"/>
        <v>0</v>
      </c>
      <c r="D12">
        <f t="shared" si="2"/>
        <v>0</v>
      </c>
      <c r="E12">
        <f t="shared" si="3"/>
        <v>0.19343631208016243</v>
      </c>
      <c r="F12">
        <f t="shared" si="4"/>
        <v>1.9149793783082077E-2</v>
      </c>
      <c r="H12">
        <f>F12*EXP(-A12*'Input spectra'!Y12)</f>
        <v>1.5503204296932563E-2</v>
      </c>
      <c r="K12" t="s">
        <v>348</v>
      </c>
      <c r="L12">
        <f>(2*ASIN(1/L10)-PI())/(-4*PI())</f>
        <v>0.11613976359938498</v>
      </c>
    </row>
    <row r="13" spans="1:12" x14ac:dyDescent="0.25">
      <c r="A13">
        <v>1.1000000000000001</v>
      </c>
      <c r="B13">
        <f t="shared" si="0"/>
        <v>0.19191695279786264</v>
      </c>
      <c r="C13">
        <f t="shared" si="1"/>
        <v>0</v>
      </c>
      <c r="D13">
        <f t="shared" si="2"/>
        <v>0</v>
      </c>
      <c r="E13">
        <f t="shared" si="3"/>
        <v>0.19191695279786264</v>
      </c>
      <c r="F13">
        <f t="shared" si="4"/>
        <v>1.8999380364703861E-2</v>
      </c>
      <c r="H13">
        <f>F13*EXP(-A13*'Input spectra'!Y13)</f>
        <v>1.542287702325394E-2</v>
      </c>
      <c r="K13" t="s">
        <v>349</v>
      </c>
      <c r="L13">
        <f>L11/L12</f>
        <v>1.1027661475485584</v>
      </c>
    </row>
    <row r="14" spans="1:12" x14ac:dyDescent="0.25">
      <c r="A14">
        <v>1.2</v>
      </c>
      <c r="B14">
        <f t="shared" si="0"/>
        <v>0.19039759351556285</v>
      </c>
      <c r="C14">
        <f t="shared" si="1"/>
        <v>0</v>
      </c>
      <c r="D14">
        <f t="shared" si="2"/>
        <v>0</v>
      </c>
      <c r="E14">
        <f t="shared" si="3"/>
        <v>0.19039759351556285</v>
      </c>
      <c r="F14">
        <f t="shared" si="4"/>
        <v>1.8848966946325645E-2</v>
      </c>
      <c r="H14">
        <f>F14*EXP(-A14*'Input spectra'!Y14)</f>
        <v>1.5429305517614629E-2</v>
      </c>
    </row>
    <row r="15" spans="1:12" x14ac:dyDescent="0.25">
      <c r="A15">
        <v>1.3</v>
      </c>
      <c r="B15">
        <f t="shared" si="0"/>
        <v>0.18887823423326308</v>
      </c>
      <c r="C15">
        <f t="shared" si="1"/>
        <v>0</v>
      </c>
      <c r="D15">
        <f t="shared" si="2"/>
        <v>0</v>
      </c>
      <c r="E15">
        <f t="shared" si="3"/>
        <v>0.18887823423326308</v>
      </c>
      <c r="F15">
        <f t="shared" si="4"/>
        <v>1.8698553527947432E-2</v>
      </c>
      <c r="H15">
        <f>F15*EXP(-A15*'Input spectra'!Y15)</f>
        <v>1.5355593056660895E-2</v>
      </c>
    </row>
    <row r="16" spans="1:12" x14ac:dyDescent="0.25">
      <c r="A16">
        <v>1.4</v>
      </c>
      <c r="B16">
        <f t="shared" si="0"/>
        <v>0.18735887495096329</v>
      </c>
      <c r="C16">
        <f t="shared" si="1"/>
        <v>0</v>
      </c>
      <c r="D16">
        <f t="shared" si="2"/>
        <v>0</v>
      </c>
      <c r="E16">
        <f t="shared" si="3"/>
        <v>0.18735887495096329</v>
      </c>
      <c r="F16">
        <f t="shared" si="4"/>
        <v>1.8548140109569216E-2</v>
      </c>
      <c r="H16">
        <f>F16*EXP(-A16*'Input spectra'!Y16)</f>
        <v>1.5234448115756069E-2</v>
      </c>
    </row>
    <row r="17" spans="1:8" x14ac:dyDescent="0.25">
      <c r="A17">
        <v>1.5</v>
      </c>
      <c r="B17">
        <f t="shared" si="0"/>
        <v>0.1858395156686635</v>
      </c>
      <c r="C17">
        <f t="shared" si="1"/>
        <v>0</v>
      </c>
      <c r="D17">
        <f t="shared" si="2"/>
        <v>0</v>
      </c>
      <c r="E17">
        <f t="shared" si="3"/>
        <v>0.1858395156686635</v>
      </c>
      <c r="F17">
        <f t="shared" si="4"/>
        <v>1.8397726691191E-2</v>
      </c>
      <c r="H17">
        <f>F17*EXP(-A17*'Input spectra'!Y17)</f>
        <v>1.5146350232961165E-2</v>
      </c>
    </row>
    <row r="18" spans="1:8" x14ac:dyDescent="0.25">
      <c r="A18">
        <v>1.6</v>
      </c>
      <c r="B18">
        <f t="shared" si="0"/>
        <v>0.18432015638636373</v>
      </c>
      <c r="C18">
        <f t="shared" si="1"/>
        <v>0</v>
      </c>
      <c r="D18">
        <f t="shared" si="2"/>
        <v>0</v>
      </c>
      <c r="E18">
        <f t="shared" si="3"/>
        <v>0.18432015638636373</v>
      </c>
      <c r="F18">
        <f t="shared" si="4"/>
        <v>1.8247313272812787E-2</v>
      </c>
      <c r="H18">
        <f>F18*EXP(-A18*'Input spectra'!Y18)</f>
        <v>1.5090718983722435E-2</v>
      </c>
    </row>
    <row r="19" spans="1:8" x14ac:dyDescent="0.25">
      <c r="A19">
        <v>1.7</v>
      </c>
      <c r="B19">
        <f t="shared" si="0"/>
        <v>0.18280079710406394</v>
      </c>
      <c r="C19">
        <f t="shared" si="1"/>
        <v>0</v>
      </c>
      <c r="D19">
        <f t="shared" si="2"/>
        <v>0</v>
      </c>
      <c r="E19">
        <f t="shared" si="3"/>
        <v>0.18280079710406394</v>
      </c>
      <c r="F19">
        <f t="shared" si="4"/>
        <v>1.8096899854434571E-2</v>
      </c>
      <c r="H19">
        <f>F19*EXP(-A19*'Input spectra'!Y19)</f>
        <v>1.4999115294466176E-2</v>
      </c>
    </row>
    <row r="20" spans="1:8" x14ac:dyDescent="0.25">
      <c r="A20">
        <v>1.8</v>
      </c>
      <c r="B20">
        <f t="shared" si="0"/>
        <v>0.18128143782176415</v>
      </c>
      <c r="C20">
        <f t="shared" si="1"/>
        <v>0</v>
      </c>
      <c r="D20">
        <f t="shared" si="2"/>
        <v>0</v>
      </c>
      <c r="E20">
        <f t="shared" si="3"/>
        <v>0.18128143782176415</v>
      </c>
      <c r="F20">
        <f t="shared" si="4"/>
        <v>1.7946486436056355E-2</v>
      </c>
      <c r="H20">
        <f>F20*EXP(-A20*'Input spectra'!Y20)</f>
        <v>1.4915251540137049E-2</v>
      </c>
    </row>
    <row r="21" spans="1:8" x14ac:dyDescent="0.25">
      <c r="A21">
        <v>1.9</v>
      </c>
      <c r="B21">
        <f t="shared" si="0"/>
        <v>0.17976207853946438</v>
      </c>
      <c r="C21">
        <f t="shared" si="1"/>
        <v>0</v>
      </c>
      <c r="D21">
        <f t="shared" si="2"/>
        <v>0</v>
      </c>
      <c r="E21">
        <f t="shared" si="3"/>
        <v>0.17976207853946438</v>
      </c>
      <c r="F21">
        <f t="shared" si="4"/>
        <v>1.7796073017678139E-2</v>
      </c>
      <c r="H21">
        <f>F21*EXP(-A21*'Input spectra'!Y21)</f>
        <v>1.4853545520589581E-2</v>
      </c>
    </row>
    <row r="22" spans="1:8" x14ac:dyDescent="0.25">
      <c r="A22">
        <v>2</v>
      </c>
      <c r="B22">
        <f t="shared" si="0"/>
        <v>0.17824271925716459</v>
      </c>
      <c r="C22">
        <f t="shared" si="1"/>
        <v>0</v>
      </c>
      <c r="D22">
        <f t="shared" si="2"/>
        <v>0</v>
      </c>
      <c r="E22">
        <f t="shared" si="3"/>
        <v>0.17824271925716459</v>
      </c>
      <c r="F22">
        <f t="shared" si="4"/>
        <v>1.7645659599299923E-2</v>
      </c>
      <c r="H22">
        <f>F22*EXP(-A22*'Input spectra'!Y22)</f>
        <v>1.4813707807228876E-2</v>
      </c>
    </row>
    <row r="23" spans="1:8" x14ac:dyDescent="0.25">
      <c r="A23">
        <v>2.1</v>
      </c>
      <c r="B23">
        <f t="shared" si="0"/>
        <v>0.1767233599748648</v>
      </c>
      <c r="C23">
        <f t="shared" si="1"/>
        <v>0</v>
      </c>
      <c r="D23">
        <f t="shared" si="2"/>
        <v>0</v>
      </c>
      <c r="E23">
        <f t="shared" si="3"/>
        <v>0.1767233599748648</v>
      </c>
      <c r="F23">
        <f t="shared" si="4"/>
        <v>1.7495246180921707E-2</v>
      </c>
      <c r="H23">
        <f>F23*EXP(-A23*'Input spectra'!Y23)</f>
        <v>1.4717972070198117E-2</v>
      </c>
    </row>
    <row r="24" spans="1:8" x14ac:dyDescent="0.25">
      <c r="A24">
        <v>2.2000000000000002</v>
      </c>
      <c r="B24">
        <f t="shared" si="0"/>
        <v>0.17520400069256503</v>
      </c>
      <c r="C24">
        <f t="shared" si="1"/>
        <v>0</v>
      </c>
      <c r="D24">
        <f t="shared" si="2"/>
        <v>0</v>
      </c>
      <c r="E24">
        <f t="shared" si="3"/>
        <v>0.17520400069256503</v>
      </c>
      <c r="F24">
        <f t="shared" si="4"/>
        <v>1.7344832762543495E-2</v>
      </c>
      <c r="H24">
        <f>F24*EXP(-A24*'Input spectra'!Y24)</f>
        <v>1.4553484539101953E-2</v>
      </c>
    </row>
    <row r="25" spans="1:8" x14ac:dyDescent="0.25">
      <c r="A25">
        <v>2.2999999999999998</v>
      </c>
      <c r="B25">
        <f t="shared" si="0"/>
        <v>0.17368464141026524</v>
      </c>
      <c r="C25">
        <f t="shared" si="1"/>
        <v>0</v>
      </c>
      <c r="D25">
        <f t="shared" si="2"/>
        <v>0</v>
      </c>
      <c r="E25">
        <f t="shared" si="3"/>
        <v>0.17368464141026524</v>
      </c>
      <c r="F25">
        <f t="shared" si="4"/>
        <v>1.7194419344165279E-2</v>
      </c>
      <c r="H25">
        <f>F25*EXP(-A25*'Input spectra'!Y25)</f>
        <v>1.4397116107772608E-2</v>
      </c>
    </row>
    <row r="26" spans="1:8" x14ac:dyDescent="0.25">
      <c r="A26">
        <v>2.4</v>
      </c>
      <c r="B26">
        <f t="shared" si="0"/>
        <v>0.17216528212796545</v>
      </c>
      <c r="C26">
        <f t="shared" si="1"/>
        <v>0</v>
      </c>
      <c r="D26">
        <f t="shared" si="2"/>
        <v>0</v>
      </c>
      <c r="E26">
        <f t="shared" si="3"/>
        <v>0.17216528212796545</v>
      </c>
      <c r="F26">
        <f t="shared" si="4"/>
        <v>1.7044005925787063E-2</v>
      </c>
      <c r="H26">
        <f>F26*EXP(-A26*'Input spectra'!Y26)</f>
        <v>1.424862495194594E-2</v>
      </c>
    </row>
    <row r="27" spans="1:8" x14ac:dyDescent="0.25">
      <c r="A27">
        <v>2.5</v>
      </c>
      <c r="B27">
        <f t="shared" si="0"/>
        <v>0.17064592284566568</v>
      </c>
      <c r="C27">
        <f t="shared" si="1"/>
        <v>0</v>
      </c>
      <c r="D27">
        <f t="shared" si="2"/>
        <v>0</v>
      </c>
      <c r="E27">
        <f t="shared" si="3"/>
        <v>0.17064592284566568</v>
      </c>
      <c r="F27">
        <f t="shared" si="4"/>
        <v>1.689359250740885E-2</v>
      </c>
      <c r="H27">
        <f>F27*EXP(-A27*'Input spectra'!Y27)</f>
        <v>1.4107782128454325E-2</v>
      </c>
    </row>
    <row r="28" spans="1:8" x14ac:dyDescent="0.25">
      <c r="A28">
        <v>2.6</v>
      </c>
      <c r="B28">
        <f t="shared" si="0"/>
        <v>0.16912656356336589</v>
      </c>
      <c r="C28">
        <f t="shared" si="1"/>
        <v>0</v>
      </c>
      <c r="D28">
        <f t="shared" si="2"/>
        <v>0</v>
      </c>
      <c r="E28">
        <f t="shared" si="3"/>
        <v>0.16912656356336589</v>
      </c>
      <c r="F28">
        <f t="shared" si="4"/>
        <v>1.6743179089030634E-2</v>
      </c>
      <c r="H28">
        <f>F28*EXP(-A28*'Input spectra'!Y28)</f>
        <v>1.3972614948524843E-2</v>
      </c>
    </row>
    <row r="29" spans="1:8" x14ac:dyDescent="0.25">
      <c r="A29">
        <v>2.7</v>
      </c>
      <c r="B29">
        <f t="shared" si="0"/>
        <v>0.1676072042810661</v>
      </c>
      <c r="C29">
        <f t="shared" si="1"/>
        <v>0</v>
      </c>
      <c r="D29">
        <f t="shared" si="2"/>
        <v>0</v>
      </c>
      <c r="E29">
        <f t="shared" si="3"/>
        <v>0.1676072042810661</v>
      </c>
      <c r="F29">
        <f t="shared" si="4"/>
        <v>1.6592765670652418E-2</v>
      </c>
      <c r="H29">
        <f>F29*EXP(-A29*'Input spectra'!Y29)</f>
        <v>1.3815369051879339E-2</v>
      </c>
    </row>
    <row r="30" spans="1:8" x14ac:dyDescent="0.25">
      <c r="A30">
        <v>2.8</v>
      </c>
      <c r="B30">
        <f t="shared" si="0"/>
        <v>0.16608784499876633</v>
      </c>
      <c r="C30">
        <f t="shared" si="1"/>
        <v>0</v>
      </c>
      <c r="D30">
        <f t="shared" si="2"/>
        <v>0</v>
      </c>
      <c r="E30">
        <f t="shared" si="3"/>
        <v>0.16608784499876633</v>
      </c>
      <c r="F30">
        <f t="shared" si="4"/>
        <v>1.6442352252274205E-2</v>
      </c>
      <c r="H30">
        <f>F30*EXP(-A30*'Input spectra'!Y30)</f>
        <v>1.366348981599211E-2</v>
      </c>
    </row>
    <row r="31" spans="1:8" x14ac:dyDescent="0.25">
      <c r="A31">
        <v>2.9</v>
      </c>
      <c r="B31">
        <f t="shared" si="0"/>
        <v>0.16456848571646654</v>
      </c>
      <c r="C31">
        <f t="shared" si="1"/>
        <v>0</v>
      </c>
      <c r="D31">
        <f t="shared" si="2"/>
        <v>0</v>
      </c>
      <c r="E31">
        <f t="shared" si="3"/>
        <v>0.16456848571646654</v>
      </c>
      <c r="F31">
        <f t="shared" si="4"/>
        <v>1.6291938833895989E-2</v>
      </c>
      <c r="H31">
        <f>F31*EXP(-A31*'Input spectra'!Y31)</f>
        <v>1.3516818277462126E-2</v>
      </c>
    </row>
    <row r="32" spans="1:8" x14ac:dyDescent="0.25">
      <c r="A32">
        <v>3</v>
      </c>
      <c r="B32">
        <f t="shared" si="0"/>
        <v>0.16304912643416675</v>
      </c>
      <c r="C32">
        <f t="shared" si="1"/>
        <v>0</v>
      </c>
      <c r="D32">
        <f t="shared" si="2"/>
        <v>0</v>
      </c>
      <c r="E32">
        <f t="shared" si="3"/>
        <v>0.16304912643416675</v>
      </c>
      <c r="F32">
        <f t="shared" si="4"/>
        <v>1.6141525415517773E-2</v>
      </c>
      <c r="H32">
        <f>F32*EXP(-A32*'Input spectra'!Y32)</f>
        <v>1.3375201379078782E-2</v>
      </c>
    </row>
    <row r="33" spans="1:8" x14ac:dyDescent="0.25">
      <c r="A33">
        <v>3.1</v>
      </c>
      <c r="B33">
        <f t="shared" si="0"/>
        <v>0.16152976715186695</v>
      </c>
      <c r="C33">
        <f t="shared" si="1"/>
        <v>0</v>
      </c>
      <c r="D33">
        <f t="shared" si="2"/>
        <v>0</v>
      </c>
      <c r="E33">
        <f t="shared" si="3"/>
        <v>0.16152976715186695</v>
      </c>
      <c r="F33">
        <f t="shared" si="4"/>
        <v>1.5991111997139557E-2</v>
      </c>
      <c r="H33">
        <f>F33*EXP(-A33*'Input spectra'!Y33)</f>
        <v>1.3224082906400664E-2</v>
      </c>
    </row>
    <row r="34" spans="1:8" x14ac:dyDescent="0.25">
      <c r="A34">
        <v>3.2</v>
      </c>
      <c r="B34">
        <f t="shared" ref="B34:B65" si="5">IF(AND(A34&gt;=0,A34&lt;_k_correction*_w),(2*_w + 2*_h - 2*A34 / _k_correction)/(PI()*_h*_w*_k_correction),0)</f>
        <v>0.16001040786956719</v>
      </c>
      <c r="C34">
        <f t="shared" ref="C34:C65" si="6">IF(AND(A34&gt;=_k_correction*_w,A34&lt;_k_correction*_h),((2*A34 - 2*SQRT(A34^2 - (_k_correction*_w)^2))/(PI()*A34*_w*_k_correction)),0)</f>
        <v>0</v>
      </c>
      <c r="D34">
        <f t="shared" ref="D34:D65" si="7">IF(AND(A34&gt;=_k_correction*_h,A34&lt;_k_correction*_d),(2*A34^2/_k_correction - 2*_h*SQRT(A34^2-(_k_correction*_w)^2)-2*_w*SQRT(A34^2-(_k_correction*_h)^2))/(PI()*A34*_h*_w*_k_correction),0)</f>
        <v>0</v>
      </c>
      <c r="E34">
        <f t="shared" si="3"/>
        <v>0.16001040786956719</v>
      </c>
      <c r="F34">
        <f t="shared" si="4"/>
        <v>1.5840698578761345E-2</v>
      </c>
      <c r="H34">
        <f>F34*EXP(-A34*'Input spectra'!Y34)</f>
        <v>1.3049366471650507E-2</v>
      </c>
    </row>
    <row r="35" spans="1:8" x14ac:dyDescent="0.25">
      <c r="A35">
        <v>3.3</v>
      </c>
      <c r="B35">
        <f t="shared" si="5"/>
        <v>0.1584910485872674</v>
      </c>
      <c r="C35">
        <f t="shared" si="6"/>
        <v>0</v>
      </c>
      <c r="D35">
        <f t="shared" si="7"/>
        <v>0</v>
      </c>
      <c r="E35">
        <f t="shared" si="3"/>
        <v>0.1584910485872674</v>
      </c>
      <c r="F35">
        <f t="shared" si="4"/>
        <v>1.5690285160383129E-2</v>
      </c>
      <c r="H35">
        <f>F35*EXP(-A35*'Input spectra'!Y35)</f>
        <v>1.2877631788030605E-2</v>
      </c>
    </row>
    <row r="36" spans="1:8" x14ac:dyDescent="0.25">
      <c r="A36">
        <v>3.4</v>
      </c>
      <c r="B36">
        <f t="shared" si="5"/>
        <v>0.1569716893049676</v>
      </c>
      <c r="C36">
        <f t="shared" si="6"/>
        <v>0</v>
      </c>
      <c r="D36">
        <f t="shared" si="7"/>
        <v>0</v>
      </c>
      <c r="E36">
        <f t="shared" si="3"/>
        <v>0.1569716893049676</v>
      </c>
      <c r="F36">
        <f t="shared" si="4"/>
        <v>1.5539871742004913E-2</v>
      </c>
      <c r="H36">
        <f>F36*EXP(-A36*'Input spectra'!Y36)</f>
        <v>1.270879969447708E-2</v>
      </c>
    </row>
    <row r="37" spans="1:8" x14ac:dyDescent="0.25">
      <c r="A37">
        <v>3.5</v>
      </c>
      <c r="B37">
        <f t="shared" si="5"/>
        <v>0.15545233002266784</v>
      </c>
      <c r="C37">
        <f t="shared" si="6"/>
        <v>0</v>
      </c>
      <c r="D37">
        <f t="shared" si="7"/>
        <v>0</v>
      </c>
      <c r="E37">
        <f t="shared" si="3"/>
        <v>0.15545233002266784</v>
      </c>
      <c r="F37">
        <f t="shared" si="4"/>
        <v>1.53894583236267E-2</v>
      </c>
      <c r="H37">
        <f>F37*EXP(-A37*'Input spectra'!Y37)</f>
        <v>1.2542792753018837E-2</v>
      </c>
    </row>
    <row r="38" spans="1:8" x14ac:dyDescent="0.25">
      <c r="A38">
        <v>3.6</v>
      </c>
      <c r="B38">
        <f t="shared" si="5"/>
        <v>0.15393297074036805</v>
      </c>
      <c r="C38">
        <f t="shared" si="6"/>
        <v>0</v>
      </c>
      <c r="D38">
        <f t="shared" si="7"/>
        <v>0</v>
      </c>
      <c r="E38">
        <f t="shared" si="3"/>
        <v>0.15393297074036805</v>
      </c>
      <c r="F38">
        <f t="shared" si="4"/>
        <v>1.5239044905248484E-2</v>
      </c>
      <c r="H38">
        <f>F38*EXP(-A38*'Input spectra'!Y38)</f>
        <v>1.2379535189745359E-2</v>
      </c>
    </row>
    <row r="39" spans="1:8" x14ac:dyDescent="0.25">
      <c r="A39">
        <v>3.7</v>
      </c>
      <c r="B39">
        <f t="shared" si="5"/>
        <v>0.15241361145806825</v>
      </c>
      <c r="C39">
        <f t="shared" si="6"/>
        <v>0</v>
      </c>
      <c r="D39">
        <f t="shared" si="7"/>
        <v>0</v>
      </c>
      <c r="E39">
        <f t="shared" si="3"/>
        <v>0.15241361145806825</v>
      </c>
      <c r="F39">
        <f t="shared" si="4"/>
        <v>1.5088631486870268E-2</v>
      </c>
      <c r="H39">
        <f>F39*EXP(-A39*'Input spectra'!Y39)</f>
        <v>1.2218952837301988E-2</v>
      </c>
    </row>
    <row r="40" spans="1:8" x14ac:dyDescent="0.25">
      <c r="A40">
        <v>3.8</v>
      </c>
      <c r="B40">
        <f t="shared" si="5"/>
        <v>0.15089425217576849</v>
      </c>
      <c r="C40">
        <f t="shared" si="6"/>
        <v>0</v>
      </c>
      <c r="D40">
        <f t="shared" si="7"/>
        <v>0</v>
      </c>
      <c r="E40">
        <f t="shared" si="3"/>
        <v>0.15089425217576849</v>
      </c>
      <c r="F40">
        <f t="shared" si="4"/>
        <v>1.4938218068492055E-2</v>
      </c>
      <c r="H40">
        <f>F40*EXP(-A40*'Input spectra'!Y40)</f>
        <v>1.2060973078851589E-2</v>
      </c>
    </row>
    <row r="41" spans="1:8" x14ac:dyDescent="0.25">
      <c r="A41">
        <v>3.9</v>
      </c>
      <c r="B41">
        <f t="shared" si="5"/>
        <v>0.1493748928934687</v>
      </c>
      <c r="C41">
        <f t="shared" si="6"/>
        <v>0</v>
      </c>
      <c r="D41">
        <f t="shared" si="7"/>
        <v>0</v>
      </c>
      <c r="E41">
        <f t="shared" si="3"/>
        <v>0.1493748928934687</v>
      </c>
      <c r="F41">
        <f t="shared" si="4"/>
        <v>1.4787804650113839E-2</v>
      </c>
      <c r="H41">
        <f>F41*EXP(-A41*'Input spectra'!Y41)</f>
        <v>1.1881936242859539E-2</v>
      </c>
    </row>
    <row r="42" spans="1:8" x14ac:dyDescent="0.25">
      <c r="A42">
        <v>4</v>
      </c>
      <c r="B42">
        <f t="shared" si="5"/>
        <v>0.1478555336111689</v>
      </c>
      <c r="C42">
        <f t="shared" si="6"/>
        <v>0</v>
      </c>
      <c r="D42">
        <f t="shared" si="7"/>
        <v>0</v>
      </c>
      <c r="E42">
        <f t="shared" si="3"/>
        <v>0.1478555336111689</v>
      </c>
      <c r="F42">
        <f t="shared" si="4"/>
        <v>1.4637391231735623E-2</v>
      </c>
      <c r="H42">
        <f>F42*EXP(-A42*'Input spectra'!Y42)</f>
        <v>1.1704245610330059E-2</v>
      </c>
    </row>
    <row r="43" spans="1:8" x14ac:dyDescent="0.25">
      <c r="A43">
        <v>4.0999999999999996</v>
      </c>
      <c r="B43">
        <f t="shared" si="5"/>
        <v>0.14633617432886917</v>
      </c>
      <c r="C43">
        <f t="shared" si="6"/>
        <v>0</v>
      </c>
      <c r="D43">
        <f t="shared" si="7"/>
        <v>0</v>
      </c>
      <c r="E43">
        <f t="shared" si="3"/>
        <v>0.14633617432886917</v>
      </c>
      <c r="F43">
        <f t="shared" si="4"/>
        <v>1.4486977813357413E-2</v>
      </c>
      <c r="H43">
        <f>F43*EXP(-A43*'Input spectra'!Y43)</f>
        <v>1.1528436227663341E-2</v>
      </c>
    </row>
    <row r="44" spans="1:8" x14ac:dyDescent="0.25">
      <c r="A44">
        <v>4.2</v>
      </c>
      <c r="B44">
        <f t="shared" si="5"/>
        <v>0.14481681504656935</v>
      </c>
      <c r="C44">
        <f t="shared" si="6"/>
        <v>0</v>
      </c>
      <c r="D44">
        <f t="shared" si="7"/>
        <v>0</v>
      </c>
      <c r="E44">
        <f t="shared" si="3"/>
        <v>0.14481681504656935</v>
      </c>
      <c r="F44">
        <f t="shared" si="4"/>
        <v>1.4336564394979195E-2</v>
      </c>
      <c r="H44">
        <f>F44*EXP(-A44*'Input spectra'!Y44)</f>
        <v>1.1354478297908598E-2</v>
      </c>
    </row>
    <row r="45" spans="1:8" x14ac:dyDescent="0.25">
      <c r="A45">
        <v>4.3</v>
      </c>
      <c r="B45">
        <f t="shared" si="5"/>
        <v>0.14329745576426958</v>
      </c>
      <c r="C45">
        <f t="shared" si="6"/>
        <v>0</v>
      </c>
      <c r="D45">
        <f t="shared" si="7"/>
        <v>0</v>
      </c>
      <c r="E45">
        <f t="shared" si="3"/>
        <v>0.14329745576426958</v>
      </c>
      <c r="F45">
        <f t="shared" si="4"/>
        <v>1.418615097660098E-2</v>
      </c>
      <c r="H45">
        <f>F45*EXP(-A45*'Input spectra'!Y45)</f>
        <v>1.1182342457309367E-2</v>
      </c>
    </row>
    <row r="46" spans="1:8" x14ac:dyDescent="0.25">
      <c r="A46" s="5">
        <v>4.4000000000000004</v>
      </c>
      <c r="B46">
        <f t="shared" si="5"/>
        <v>0.14177809648196979</v>
      </c>
      <c r="C46">
        <f t="shared" si="6"/>
        <v>0</v>
      </c>
      <c r="D46">
        <f t="shared" si="7"/>
        <v>0</v>
      </c>
      <c r="E46">
        <f t="shared" si="3"/>
        <v>0.14177809648196979</v>
      </c>
      <c r="F46">
        <f t="shared" si="4"/>
        <v>1.4035737558222764E-2</v>
      </c>
      <c r="H46">
        <f>F46*EXP(-A46*'Input spectra'!Y46)</f>
        <v>1.1011999767549231E-2</v>
      </c>
    </row>
    <row r="47" spans="1:8" x14ac:dyDescent="0.25">
      <c r="A47">
        <v>4.5</v>
      </c>
      <c r="B47">
        <f t="shared" si="5"/>
        <v>0.14025873719967</v>
      </c>
      <c r="C47">
        <f t="shared" si="6"/>
        <v>0</v>
      </c>
      <c r="D47">
        <f t="shared" si="7"/>
        <v>0</v>
      </c>
      <c r="E47">
        <f t="shared" si="3"/>
        <v>0.14025873719967</v>
      </c>
      <c r="F47">
        <f t="shared" si="4"/>
        <v>1.3885324139844548E-2</v>
      </c>
      <c r="H47">
        <f>F47*EXP(-A47*'Input spectra'!Y47)</f>
        <v>1.0843421708133126E-2</v>
      </c>
    </row>
    <row r="48" spans="1:8" x14ac:dyDescent="0.25">
      <c r="A48">
        <v>4.5999999999999996</v>
      </c>
      <c r="B48">
        <f t="shared" si="5"/>
        <v>0</v>
      </c>
      <c r="C48">
        <f t="shared" si="6"/>
        <v>0.12523956873776007</v>
      </c>
      <c r="D48">
        <f t="shared" si="7"/>
        <v>0</v>
      </c>
      <c r="E48">
        <f t="shared" si="3"/>
        <v>0.12523956873776007</v>
      </c>
      <c r="F48">
        <f t="shared" si="4"/>
        <v>1.2398457606120756E-2</v>
      </c>
      <c r="H48">
        <f>F48*EXP(-A48*'Input spectra'!Y48)</f>
        <v>9.6324334629519677E-3</v>
      </c>
    </row>
    <row r="49" spans="1:8" x14ac:dyDescent="0.25">
      <c r="A49">
        <v>4.7</v>
      </c>
      <c r="B49">
        <f t="shared" si="5"/>
        <v>0</v>
      </c>
      <c r="C49">
        <f t="shared" si="6"/>
        <v>0.107493793379972</v>
      </c>
      <c r="D49">
        <f t="shared" si="7"/>
        <v>0</v>
      </c>
      <c r="E49">
        <f t="shared" si="3"/>
        <v>0.107493793379972</v>
      </c>
      <c r="F49">
        <f t="shared" si="4"/>
        <v>1.0641662643643844E-2</v>
      </c>
      <c r="H49">
        <f>F49*EXP(-A49*'Input spectra'!Y49)</f>
        <v>8.2221687083773882E-3</v>
      </c>
    </row>
    <row r="50" spans="1:8" x14ac:dyDescent="0.25">
      <c r="A50">
        <v>4.8</v>
      </c>
      <c r="B50">
        <f t="shared" si="5"/>
        <v>0</v>
      </c>
      <c r="C50">
        <f t="shared" si="6"/>
        <v>9.7198658253459178E-2</v>
      </c>
      <c r="D50">
        <f t="shared" si="7"/>
        <v>0</v>
      </c>
      <c r="E50">
        <f t="shared" si="3"/>
        <v>9.7198658253459178E-2</v>
      </c>
      <c r="F50">
        <f t="shared" si="4"/>
        <v>9.6224656142878257E-3</v>
      </c>
      <c r="H50">
        <f>F50*EXP(-A50*'Input spectra'!Y50)</f>
        <v>7.3938639892123853E-3</v>
      </c>
    </row>
    <row r="51" spans="1:8" x14ac:dyDescent="0.25">
      <c r="A51">
        <v>4.9000000000000004</v>
      </c>
      <c r="B51">
        <f t="shared" si="5"/>
        <v>0</v>
      </c>
      <c r="C51">
        <f t="shared" si="6"/>
        <v>8.9435293807311106E-2</v>
      </c>
      <c r="D51">
        <f t="shared" si="7"/>
        <v>0</v>
      </c>
      <c r="E51">
        <f t="shared" si="3"/>
        <v>8.9435293807311106E-2</v>
      </c>
      <c r="F51">
        <f t="shared" si="4"/>
        <v>8.8539086323648174E-3</v>
      </c>
      <c r="H51">
        <f>F51*EXP(-A51*'Input spectra'!Y51)</f>
        <v>6.7659373355265185E-3</v>
      </c>
    </row>
    <row r="52" spans="1:8" x14ac:dyDescent="0.25">
      <c r="A52">
        <v>5</v>
      </c>
      <c r="B52">
        <f t="shared" si="5"/>
        <v>0</v>
      </c>
      <c r="C52">
        <f t="shared" si="6"/>
        <v>8.3107197894375762E-2</v>
      </c>
      <c r="D52">
        <f t="shared" si="7"/>
        <v>0</v>
      </c>
      <c r="E52">
        <f t="shared" si="3"/>
        <v>8.3107197894375762E-2</v>
      </c>
      <c r="F52">
        <f t="shared" si="4"/>
        <v>8.2274402590324265E-3</v>
      </c>
      <c r="H52">
        <f>F52*EXP(-A52*'Input spectra'!Y52)</f>
        <v>6.2526651411514266E-3</v>
      </c>
    </row>
    <row r="53" spans="1:8" x14ac:dyDescent="0.25">
      <c r="A53">
        <v>5.0999999999999996</v>
      </c>
      <c r="B53">
        <f t="shared" si="5"/>
        <v>0</v>
      </c>
      <c r="C53">
        <f t="shared" si="6"/>
        <v>7.7741661882952215E-2</v>
      </c>
      <c r="D53">
        <f t="shared" si="7"/>
        <v>0</v>
      </c>
      <c r="E53">
        <f t="shared" si="3"/>
        <v>7.7741661882952215E-2</v>
      </c>
      <c r="F53">
        <f t="shared" si="4"/>
        <v>7.6962633199689828E-3</v>
      </c>
      <c r="H53">
        <f>F53*EXP(-A53*'Input spectra'!Y53)</f>
        <v>5.8168451474735995E-3</v>
      </c>
    </row>
    <row r="54" spans="1:8" x14ac:dyDescent="0.25">
      <c r="A54">
        <v>5.2</v>
      </c>
      <c r="B54">
        <f t="shared" si="5"/>
        <v>0</v>
      </c>
      <c r="C54">
        <f t="shared" si="6"/>
        <v>7.3080979013325068E-2</v>
      </c>
      <c r="D54">
        <f t="shared" si="7"/>
        <v>0</v>
      </c>
      <c r="E54">
        <f t="shared" si="3"/>
        <v>7.3080979013325068E-2</v>
      </c>
      <c r="F54">
        <f t="shared" si="4"/>
        <v>7.2348653803478201E-3</v>
      </c>
      <c r="H54">
        <f>F54*EXP(-A54*'Input spectra'!Y54)</f>
        <v>5.4380706087998479E-3</v>
      </c>
    </row>
    <row r="55" spans="1:8" x14ac:dyDescent="0.25">
      <c r="A55">
        <v>5.3</v>
      </c>
      <c r="B55">
        <f t="shared" si="5"/>
        <v>0</v>
      </c>
      <c r="C55">
        <f t="shared" si="6"/>
        <v>6.8965248671962923E-2</v>
      </c>
      <c r="D55">
        <f t="shared" si="7"/>
        <v>0</v>
      </c>
      <c r="E55">
        <f t="shared" si="3"/>
        <v>6.8965248671962923E-2</v>
      </c>
      <c r="F55">
        <f t="shared" si="4"/>
        <v>6.8274166110019853E-3</v>
      </c>
      <c r="H55">
        <f>F55*EXP(-A55*'Input spectra'!Y55)</f>
        <v>5.1098562561561226E-3</v>
      </c>
    </row>
    <row r="56" spans="1:8" x14ac:dyDescent="0.25">
      <c r="A56">
        <v>5.4</v>
      </c>
      <c r="B56">
        <f t="shared" si="5"/>
        <v>0</v>
      </c>
      <c r="C56">
        <f t="shared" si="6"/>
        <v>6.5286672645738078E-2</v>
      </c>
      <c r="D56">
        <f t="shared" si="7"/>
        <v>0</v>
      </c>
      <c r="E56">
        <f t="shared" si="3"/>
        <v>6.5286672645738078E-2</v>
      </c>
      <c r="F56">
        <f t="shared" si="4"/>
        <v>6.463245212364058E-3</v>
      </c>
      <c r="H56">
        <f>F56*EXP(-A56*'Input spectra'!Y56)</f>
        <v>4.8170718198093506E-3</v>
      </c>
    </row>
    <row r="57" spans="1:8" x14ac:dyDescent="0.25">
      <c r="A57">
        <v>5.5</v>
      </c>
      <c r="B57">
        <f t="shared" si="5"/>
        <v>0</v>
      </c>
      <c r="C57">
        <f t="shared" si="6"/>
        <v>6.1968247841918879E-2</v>
      </c>
      <c r="D57">
        <f t="shared" si="7"/>
        <v>0</v>
      </c>
      <c r="E57">
        <f t="shared" si="3"/>
        <v>6.1968247841918879E-2</v>
      </c>
      <c r="F57">
        <f t="shared" si="4"/>
        <v>6.1347280379285387E-3</v>
      </c>
      <c r="H57">
        <f>F57*EXP(-A57*'Input spectra'!Y57)</f>
        <v>4.553324021963406E-3</v>
      </c>
    </row>
    <row r="58" spans="1:8" x14ac:dyDescent="0.25">
      <c r="A58">
        <v>5.6</v>
      </c>
      <c r="B58">
        <f t="shared" si="5"/>
        <v>0</v>
      </c>
      <c r="C58">
        <f t="shared" si="6"/>
        <v>5.8952572755500872E-2</v>
      </c>
      <c r="D58">
        <f t="shared" si="7"/>
        <v>0</v>
      </c>
      <c r="E58">
        <f t="shared" si="3"/>
        <v>5.8952572755500872E-2</v>
      </c>
      <c r="F58">
        <f t="shared" si="4"/>
        <v>5.8361824577287322E-3</v>
      </c>
      <c r="H58">
        <f>F58*EXP(-A58*'Input spectra'!Y58)</f>
        <v>4.3140323829269633E-3</v>
      </c>
    </row>
    <row r="59" spans="1:8" x14ac:dyDescent="0.25">
      <c r="A59">
        <v>5.7</v>
      </c>
      <c r="B59">
        <f t="shared" si="5"/>
        <v>0</v>
      </c>
      <c r="C59">
        <f t="shared" si="6"/>
        <v>5.6195436746565519E-2</v>
      </c>
      <c r="D59">
        <f t="shared" si="7"/>
        <v>0</v>
      </c>
      <c r="E59">
        <f t="shared" si="3"/>
        <v>5.6195436746565519E-2</v>
      </c>
      <c r="F59">
        <f t="shared" si="4"/>
        <v>5.5632317100886425E-3</v>
      </c>
      <c r="H59">
        <f>F59*EXP(-A59*'Input spectra'!Y59)</f>
        <v>4.0956565507590734E-3</v>
      </c>
    </row>
    <row r="60" spans="1:8" x14ac:dyDescent="0.25">
      <c r="A60">
        <v>5.8</v>
      </c>
      <c r="B60">
        <f t="shared" si="5"/>
        <v>0</v>
      </c>
      <c r="C60">
        <f t="shared" si="6"/>
        <v>5.3661899342393578E-2</v>
      </c>
      <c r="D60">
        <f t="shared" si="7"/>
        <v>0</v>
      </c>
      <c r="E60">
        <f t="shared" si="3"/>
        <v>5.3661899342393578E-2</v>
      </c>
      <c r="F60">
        <f t="shared" si="4"/>
        <v>5.3124167606622297E-3</v>
      </c>
      <c r="H60">
        <f>F60*EXP(-A60*'Input spectra'!Y60)</f>
        <v>3.8953896566095735E-3</v>
      </c>
    </row>
    <row r="61" spans="1:8" x14ac:dyDescent="0.25">
      <c r="A61">
        <v>5.9</v>
      </c>
      <c r="B61">
        <f t="shared" si="5"/>
        <v>0</v>
      </c>
      <c r="C61">
        <f t="shared" si="6"/>
        <v>5.132376506640584E-2</v>
      </c>
      <c r="D61">
        <f t="shared" si="7"/>
        <v>0</v>
      </c>
      <c r="E61">
        <f t="shared" si="3"/>
        <v>5.132376506640584E-2</v>
      </c>
      <c r="F61">
        <f t="shared" si="4"/>
        <v>5.0809463157347754E-3</v>
      </c>
      <c r="H61">
        <f>F61*EXP(-A61*'Input spectra'!Y61)</f>
        <v>3.7109602760006812E-3</v>
      </c>
    </row>
    <row r="62" spans="1:8" x14ac:dyDescent="0.25">
      <c r="A62">
        <v>6</v>
      </c>
      <c r="B62">
        <f t="shared" si="5"/>
        <v>0</v>
      </c>
      <c r="C62">
        <f t="shared" si="6"/>
        <v>4.9157887525402032E-2</v>
      </c>
      <c r="D62">
        <f t="shared" si="7"/>
        <v>0</v>
      </c>
      <c r="E62">
        <f t="shared" si="3"/>
        <v>4.9157887525402032E-2</v>
      </c>
      <c r="F62">
        <f t="shared" si="4"/>
        <v>4.8665289303762103E-3</v>
      </c>
      <c r="H62">
        <f>F62*EXP(-A62*'Input spectra'!Y62)</f>
        <v>3.5404990617149889E-3</v>
      </c>
    </row>
    <row r="63" spans="1:8" x14ac:dyDescent="0.25">
      <c r="A63">
        <v>6.1</v>
      </c>
      <c r="B63">
        <f t="shared" si="5"/>
        <v>0</v>
      </c>
      <c r="C63">
        <f t="shared" si="6"/>
        <v>4.7144990334392664E-2</v>
      </c>
      <c r="D63">
        <f t="shared" si="7"/>
        <v>0</v>
      </c>
      <c r="E63">
        <f t="shared" si="3"/>
        <v>4.7144990334392664E-2</v>
      </c>
      <c r="F63">
        <f t="shared" si="4"/>
        <v>4.6672562824444184E-3</v>
      </c>
      <c r="H63">
        <f>F63*EXP(-A63*'Input spectra'!Y63)</f>
        <v>3.3790249202519267E-3</v>
      </c>
    </row>
    <row r="64" spans="1:8" x14ac:dyDescent="0.25">
      <c r="A64">
        <v>6.2</v>
      </c>
      <c r="B64">
        <f t="shared" si="5"/>
        <v>0</v>
      </c>
      <c r="C64">
        <f t="shared" si="6"/>
        <v>4.5268823195241864E-2</v>
      </c>
      <c r="D64">
        <f t="shared" si="7"/>
        <v>0</v>
      </c>
      <c r="E64">
        <f t="shared" si="3"/>
        <v>4.5268823195241864E-2</v>
      </c>
      <c r="F64">
        <f t="shared" si="4"/>
        <v>4.4815196261208433E-3</v>
      </c>
      <c r="H64">
        <f>F64*EXP(-A64*'Input spectra'!Y64)</f>
        <v>3.228762799336525E-3</v>
      </c>
    </row>
    <row r="65" spans="1:8" x14ac:dyDescent="0.25">
      <c r="A65">
        <v>6.3</v>
      </c>
      <c r="B65">
        <f t="shared" si="5"/>
        <v>0</v>
      </c>
      <c r="C65">
        <f t="shared" si="6"/>
        <v>4.3515542723494297E-2</v>
      </c>
      <c r="D65">
        <f t="shared" si="7"/>
        <v>0</v>
      </c>
      <c r="E65">
        <f t="shared" si="3"/>
        <v>4.3515542723494297E-2</v>
      </c>
      <c r="F65">
        <f t="shared" si="4"/>
        <v>4.3079484950502879E-3</v>
      </c>
      <c r="H65">
        <f>F65*EXP(-A65*'Input spectra'!Y65)</f>
        <v>3.0886468786534712E-3</v>
      </c>
    </row>
    <row r="66" spans="1:8" x14ac:dyDescent="0.25">
      <c r="A66">
        <v>6.4</v>
      </c>
      <c r="B66">
        <f t="shared" ref="B66:B97" si="8">IF(AND(A66&gt;=0,A66&lt;_k_correction*_w),(2*_w + 2*_h - 2*A66 / _k_correction)/(PI()*_h*_w*_k_correction),0)</f>
        <v>0</v>
      </c>
      <c r="C66">
        <f t="shared" ref="C66:C97" si="9">IF(AND(A66&gt;=_k_correction*_w,A66&lt;_k_correction*_h),((2*A66 - 2*SQRT(A66^2 - (_k_correction*_w)^2))/(PI()*A66*_w*_k_correction)),0)</f>
        <v>4.1873248379781278E-2</v>
      </c>
      <c r="D66">
        <f t="shared" ref="D66:D97" si="10">IF(AND(A66&gt;=_k_correction*_h,A66&lt;_k_correction*_d),(2*A66^2/_k_correction - 2*_h*SQRT(A66^2-(_k_correction*_w)^2)-2*_w*SQRT(A66^2-(_k_correction*_h)^2))/(PI()*A66*_h*_w*_k_correction),0)</f>
        <v>0</v>
      </c>
      <c r="E66">
        <f t="shared" si="3"/>
        <v>4.1873248379781278E-2</v>
      </c>
      <c r="F66">
        <f t="shared" si="4"/>
        <v>4.1453647605124138E-3</v>
      </c>
      <c r="H66">
        <f>F66*EXP(-A66*'Input spectra'!Y66)</f>
        <v>2.9576940789224002E-3</v>
      </c>
    </row>
    <row r="67" spans="1:8" x14ac:dyDescent="0.25">
      <c r="A67">
        <v>6.5</v>
      </c>
      <c r="B67">
        <f t="shared" si="8"/>
        <v>0</v>
      </c>
      <c r="C67">
        <f t="shared" si="9"/>
        <v>4.0331628140787203E-2</v>
      </c>
      <c r="D67">
        <f t="shared" si="10"/>
        <v>0</v>
      </c>
      <c r="E67">
        <f t="shared" ref="E67:E130" si="11">SUM(B67:D67)</f>
        <v>4.0331628140787203E-2</v>
      </c>
      <c r="F67">
        <f t="shared" ref="F67:F130" si="12">E67/SUM($E$2:$E$152)</f>
        <v>3.9927475535821658E-3</v>
      </c>
      <c r="H67">
        <f>F67*EXP(-A67*'Input spectra'!Y67)</f>
        <v>2.8350513093033771E-3</v>
      </c>
    </row>
    <row r="68" spans="1:8" x14ac:dyDescent="0.25">
      <c r="A68">
        <v>6.6</v>
      </c>
      <c r="B68">
        <f t="shared" si="8"/>
        <v>0</v>
      </c>
      <c r="C68">
        <f t="shared" si="9"/>
        <v>3.8881683522221676E-2</v>
      </c>
      <c r="D68">
        <f t="shared" si="10"/>
        <v>0</v>
      </c>
      <c r="E68">
        <f t="shared" si="11"/>
        <v>3.8881683522221676E-2</v>
      </c>
      <c r="F68">
        <f t="shared" si="12"/>
        <v>3.8492060429742049E-3</v>
      </c>
      <c r="H68">
        <f>F68*EXP(-A68*'Input spectra'!Y68)</f>
        <v>2.71997320751963E-3</v>
      </c>
    </row>
    <row r="69" spans="1:8" x14ac:dyDescent="0.25">
      <c r="A69">
        <v>6.7</v>
      </c>
      <c r="B69">
        <f t="shared" si="8"/>
        <v>0</v>
      </c>
      <c r="C69">
        <f t="shared" si="9"/>
        <v>3.7515513093222159E-2</v>
      </c>
      <c r="D69">
        <f t="shared" si="10"/>
        <v>0</v>
      </c>
      <c r="E69">
        <f t="shared" si="11"/>
        <v>3.7515513093222159E-2</v>
      </c>
      <c r="F69">
        <f t="shared" si="12"/>
        <v>3.7139580034176831E-3</v>
      </c>
      <c r="H69">
        <f>F69*EXP(-A69*'Input spectra'!Y69)</f>
        <v>2.6128249949969873E-3</v>
      </c>
    </row>
    <row r="70" spans="1:8" x14ac:dyDescent="0.25">
      <c r="A70">
        <v>6.8</v>
      </c>
      <c r="B70">
        <f t="shared" si="8"/>
        <v>0</v>
      </c>
      <c r="C70">
        <f t="shared" si="9"/>
        <v>3.6226139847269495E-2</v>
      </c>
      <c r="D70">
        <f t="shared" si="10"/>
        <v>0</v>
      </c>
      <c r="E70">
        <f t="shared" si="11"/>
        <v>3.6226139847269495E-2</v>
      </c>
      <c r="F70">
        <f t="shared" si="12"/>
        <v>3.5863127257348437E-3</v>
      </c>
      <c r="H70">
        <f>F70*EXP(-A70*'Input spectra'!Y70)</f>
        <v>2.5153573474438928E-3</v>
      </c>
    </row>
    <row r="71" spans="1:8" x14ac:dyDescent="0.25">
      <c r="A71">
        <v>6.9</v>
      </c>
      <c r="B71">
        <f t="shared" si="8"/>
        <v>0</v>
      </c>
      <c r="C71">
        <f t="shared" si="9"/>
        <v>3.5007371961595084E-2</v>
      </c>
      <c r="D71">
        <f t="shared" si="10"/>
        <v>0</v>
      </c>
      <c r="E71">
        <f t="shared" si="11"/>
        <v>3.5007371961595084E-2</v>
      </c>
      <c r="F71">
        <f t="shared" si="12"/>
        <v>3.4656572323110658E-3</v>
      </c>
      <c r="H71">
        <f>F71*EXP(-A71*'Input spectra'!Y71)</f>
        <v>2.4235027201779404E-3</v>
      </c>
    </row>
    <row r="72" spans="1:8" x14ac:dyDescent="0.25">
      <c r="A72">
        <v>7</v>
      </c>
      <c r="B72">
        <f t="shared" si="8"/>
        <v>0</v>
      </c>
      <c r="C72">
        <f t="shared" si="9"/>
        <v>3.3853689326330469E-2</v>
      </c>
      <c r="D72">
        <f t="shared" si="10"/>
        <v>0</v>
      </c>
      <c r="E72">
        <f t="shared" si="11"/>
        <v>3.3853689326330469E-2</v>
      </c>
      <c r="F72">
        <f t="shared" si="12"/>
        <v>3.3514450437159659E-3</v>
      </c>
      <c r="H72">
        <f>F72*EXP(-A72*'Input spectra'!Y72)</f>
        <v>2.3368161423844023E-3</v>
      </c>
    </row>
    <row r="73" spans="1:8" x14ac:dyDescent="0.25">
      <c r="A73">
        <v>7.1</v>
      </c>
      <c r="B73">
        <f t="shared" si="8"/>
        <v>0</v>
      </c>
      <c r="C73">
        <f t="shared" si="9"/>
        <v>3.2760150210808546E-2</v>
      </c>
      <c r="D73">
        <f t="shared" si="10"/>
        <v>0</v>
      </c>
      <c r="E73">
        <f t="shared" si="11"/>
        <v>3.2760150210808546E-2</v>
      </c>
      <c r="F73">
        <f t="shared" si="12"/>
        <v>3.243186938860759E-3</v>
      </c>
      <c r="H73">
        <f>F73*EXP(-A73*'Input spectra'!Y73)</f>
        <v>2.2548991816130123E-3</v>
      </c>
    </row>
    <row r="74" spans="1:8" x14ac:dyDescent="0.25">
      <c r="A74">
        <v>7.2</v>
      </c>
      <c r="B74">
        <f t="shared" si="8"/>
        <v>0</v>
      </c>
      <c r="C74">
        <f t="shared" si="9"/>
        <v>3.1722313843238738E-2</v>
      </c>
      <c r="D74">
        <f t="shared" si="10"/>
        <v>0</v>
      </c>
      <c r="E74">
        <f t="shared" si="11"/>
        <v>3.1722313843238738E-2</v>
      </c>
      <c r="F74">
        <f t="shared" si="12"/>
        <v>3.1404432905466377E-3</v>
      </c>
      <c r="H74">
        <f>F74*EXP(-A74*'Input spectra'!Y74)</f>
        <v>2.17739376401272E-3</v>
      </c>
    </row>
    <row r="75" spans="1:8" x14ac:dyDescent="0.25">
      <c r="A75">
        <v>7.3</v>
      </c>
      <c r="B75">
        <f t="shared" si="8"/>
        <v>0</v>
      </c>
      <c r="C75">
        <f t="shared" si="9"/>
        <v>3.0736175695198979E-2</v>
      </c>
      <c r="D75">
        <f t="shared" si="10"/>
        <v>0</v>
      </c>
      <c r="E75">
        <f t="shared" si="11"/>
        <v>3.0736175695198979E-2</v>
      </c>
      <c r="F75">
        <f t="shared" si="12"/>
        <v>3.042817658763677E-3</v>
      </c>
      <c r="H75">
        <f>F75*EXP(-A75*'Input spectra'!Y75)</f>
        <v>2.1039769995066099E-3</v>
      </c>
    </row>
    <row r="76" spans="1:8" x14ac:dyDescent="0.25">
      <c r="A76">
        <v>7.4</v>
      </c>
      <c r="B76">
        <f t="shared" si="8"/>
        <v>0</v>
      </c>
      <c r="C76">
        <f t="shared" si="9"/>
        <v>2.979811300461704E-2</v>
      </c>
      <c r="D76">
        <f t="shared" si="10"/>
        <v>0</v>
      </c>
      <c r="E76">
        <f t="shared" si="11"/>
        <v>2.979811300461704E-2</v>
      </c>
      <c r="F76">
        <f t="shared" si="12"/>
        <v>2.9499513975789473E-3</v>
      </c>
      <c r="H76">
        <f>F76*EXP(-A76*'Input spectra'!Y76)</f>
        <v>2.0343568183753447E-3</v>
      </c>
    </row>
    <row r="77" spans="1:8" x14ac:dyDescent="0.25">
      <c r="A77">
        <v>7.5</v>
      </c>
      <c r="B77">
        <f t="shared" si="8"/>
        <v>0</v>
      </c>
      <c r="C77">
        <f t="shared" si="9"/>
        <v>2.890483862078096E-2</v>
      </c>
      <c r="D77">
        <f t="shared" si="10"/>
        <v>0</v>
      </c>
      <c r="E77">
        <f t="shared" si="11"/>
        <v>2.890483862078096E-2</v>
      </c>
      <c r="F77">
        <f t="shared" si="12"/>
        <v>2.8615190858882564E-3</v>
      </c>
      <c r="H77">
        <f>F77*EXP(-A77*'Input spectra'!Y77)</f>
        <v>1.9682682685926802E-3</v>
      </c>
    </row>
    <row r="78" spans="1:8" x14ac:dyDescent="0.25">
      <c r="A78">
        <v>7.6</v>
      </c>
      <c r="B78">
        <f t="shared" si="8"/>
        <v>0</v>
      </c>
      <c r="C78">
        <f t="shared" si="9"/>
        <v>2.8053361667263656E-2</v>
      </c>
      <c r="D78">
        <f t="shared" si="10"/>
        <v>0</v>
      </c>
      <c r="E78">
        <f t="shared" si="11"/>
        <v>2.8053361667263656E-2</v>
      </c>
      <c r="F78">
        <f t="shared" si="12"/>
        <v>2.7772246331272564E-3</v>
      </c>
      <c r="H78">
        <f>F78*EXP(-A78*'Input spectra'!Y78)</f>
        <v>1.9054703554603981E-3</v>
      </c>
    </row>
    <row r="79" spans="1:8" x14ac:dyDescent="0.25">
      <c r="A79">
        <v>7.7</v>
      </c>
      <c r="B79">
        <f t="shared" si="8"/>
        <v>0</v>
      </c>
      <c r="C79">
        <f t="shared" si="9"/>
        <v>2.7240953831351899E-2</v>
      </c>
      <c r="D79">
        <f t="shared" si="10"/>
        <v>0</v>
      </c>
      <c r="E79">
        <f t="shared" si="11"/>
        <v>2.7240953831351899E-2</v>
      </c>
      <c r="F79">
        <f t="shared" si="12"/>
        <v>2.6967979419948132E-3</v>
      </c>
      <c r="H79">
        <f>F79*EXP(-A79*'Input spectra'!Y79)</f>
        <v>1.8457433295509672E-3</v>
      </c>
    </row>
    <row r="80" spans="1:8" x14ac:dyDescent="0.25">
      <c r="A80">
        <v>7.8</v>
      </c>
      <c r="B80">
        <f t="shared" si="8"/>
        <v>0</v>
      </c>
      <c r="C80">
        <f t="shared" si="9"/>
        <v>2.6465120328186806E-2</v>
      </c>
      <c r="D80">
        <f t="shared" si="10"/>
        <v>0</v>
      </c>
      <c r="E80">
        <f t="shared" si="11"/>
        <v>2.6465120328186806E-2</v>
      </c>
      <c r="F80">
        <f t="shared" si="12"/>
        <v>2.619992033963126E-3</v>
      </c>
      <c r="H80">
        <f>F80*EXP(-A80*'Input spectra'!Y80)</f>
        <v>1.7909483035682512E-3</v>
      </c>
    </row>
    <row r="81" spans="1:8" x14ac:dyDescent="0.25">
      <c r="A81">
        <v>7.9</v>
      </c>
      <c r="B81">
        <f t="shared" si="8"/>
        <v>0</v>
      </c>
      <c r="C81">
        <f t="shared" si="9"/>
        <v>2.572357477321156E-2</v>
      </c>
      <c r="D81">
        <f t="shared" si="10"/>
        <v>0</v>
      </c>
      <c r="E81">
        <f t="shared" si="11"/>
        <v>2.572357477321156E-2</v>
      </c>
      <c r="F81">
        <f t="shared" si="12"/>
        <v>2.5465805617021563E-3</v>
      </c>
      <c r="H81">
        <f>F81*EXP(-A81*'Input spectra'!Y81)</f>
        <v>1.7387805209421276E-3</v>
      </c>
    </row>
    <row r="82" spans="1:8" x14ac:dyDescent="0.25">
      <c r="A82">
        <v>8</v>
      </c>
      <c r="B82">
        <f t="shared" si="8"/>
        <v>0</v>
      </c>
      <c r="C82">
        <f t="shared" si="9"/>
        <v>2.5014217341244638E-2</v>
      </c>
      <c r="D82">
        <f t="shared" si="10"/>
        <v>0</v>
      </c>
      <c r="E82">
        <f t="shared" si="11"/>
        <v>2.5014217341244638E-2</v>
      </c>
      <c r="F82">
        <f t="shared" si="12"/>
        <v>2.476355646873167E-3</v>
      </c>
      <c r="H82">
        <f>F82*EXP(-A82*'Input spectra'!Y82)</f>
        <v>1.6890624423126735E-3</v>
      </c>
    </row>
    <row r="83" spans="1:8" x14ac:dyDescent="0.25">
      <c r="A83">
        <v>8.1</v>
      </c>
      <c r="B83">
        <f t="shared" si="8"/>
        <v>0</v>
      </c>
      <c r="C83">
        <f t="shared" si="9"/>
        <v>2.4335115704421175E-2</v>
      </c>
      <c r="D83">
        <f t="shared" si="10"/>
        <v>0</v>
      </c>
      <c r="E83">
        <f t="shared" si="11"/>
        <v>2.4335115704421175E-2</v>
      </c>
      <c r="F83">
        <f t="shared" si="12"/>
        <v>2.4091259930244442E-3</v>
      </c>
      <c r="H83">
        <f>F83*EXP(-A83*'Input spectra'!Y83)</f>
        <v>1.6416426160247685E-3</v>
      </c>
    </row>
    <row r="84" spans="1:8" x14ac:dyDescent="0.25">
      <c r="A84">
        <v>8.1999999999999993</v>
      </c>
      <c r="B84">
        <f t="shared" si="8"/>
        <v>0</v>
      </c>
      <c r="C84">
        <f t="shared" si="9"/>
        <v>2.3684488331628221E-2</v>
      </c>
      <c r="D84">
        <f t="shared" si="10"/>
        <v>0</v>
      </c>
      <c r="E84">
        <f t="shared" si="11"/>
        <v>2.3684488331628221E-2</v>
      </c>
      <c r="F84">
        <f t="shared" si="12"/>
        <v>2.3447152322700199E-3</v>
      </c>
      <c r="H84">
        <f>F84*EXP(-A84*'Input spectra'!Y84)</f>
        <v>1.5963815476018552E-3</v>
      </c>
    </row>
    <row r="85" spans="1:8" x14ac:dyDescent="0.25">
      <c r="A85">
        <v>8.3000000000000007</v>
      </c>
      <c r="B85">
        <f t="shared" si="8"/>
        <v>0</v>
      </c>
      <c r="C85">
        <f t="shared" si="9"/>
        <v>2.3060689804290331E-2</v>
      </c>
      <c r="D85">
        <f t="shared" si="10"/>
        <v>0</v>
      </c>
      <c r="E85">
        <f t="shared" si="11"/>
        <v>2.3060689804290331E-2</v>
      </c>
      <c r="F85">
        <f t="shared" si="12"/>
        <v>2.2829604715828926E-3</v>
      </c>
      <c r="H85">
        <f>F85*EXP(-A85*'Input spectra'!Y85)</f>
        <v>1.5531505355940716E-3</v>
      </c>
    </row>
    <row r="86" spans="1:8" x14ac:dyDescent="0.25">
      <c r="A86">
        <v>8.4</v>
      </c>
      <c r="B86">
        <f t="shared" si="8"/>
        <v>0</v>
      </c>
      <c r="C86">
        <f t="shared" si="9"/>
        <v>2.2462197861483964E-2</v>
      </c>
      <c r="D86">
        <f t="shared" si="10"/>
        <v>0</v>
      </c>
      <c r="E86">
        <f t="shared" si="11"/>
        <v>2.2462197861483964E-2</v>
      </c>
      <c r="F86">
        <f t="shared" si="12"/>
        <v>2.2237110102882184E-3</v>
      </c>
      <c r="H86">
        <f>F86*EXP(-A86*'Input spectra'!Y86)</f>
        <v>1.5079765087073203E-3</v>
      </c>
    </row>
    <row r="87" spans="1:8" x14ac:dyDescent="0.25">
      <c r="A87">
        <v>8.5</v>
      </c>
      <c r="B87">
        <f t="shared" si="8"/>
        <v>0</v>
      </c>
      <c r="C87">
        <f t="shared" si="9"/>
        <v>2.1887601934429055E-2</v>
      </c>
      <c r="D87">
        <f t="shared" si="10"/>
        <v>0</v>
      </c>
      <c r="E87">
        <f t="shared" si="11"/>
        <v>2.1887601934429055E-2</v>
      </c>
      <c r="F87">
        <f t="shared" si="12"/>
        <v>2.1668272050017505E-3</v>
      </c>
      <c r="H87">
        <f>F87*EXP(-A87*'Input spectra'!Y87)</f>
        <v>1.4645511886644186E-3</v>
      </c>
    </row>
    <row r="88" spans="1:8" x14ac:dyDescent="0.25">
      <c r="A88">
        <v>8.6</v>
      </c>
      <c r="B88">
        <f t="shared" si="8"/>
        <v>0</v>
      </c>
      <c r="C88">
        <f t="shared" si="9"/>
        <v>2.1335592968757769E-2</v>
      </c>
      <c r="D88">
        <f t="shared" si="10"/>
        <v>0</v>
      </c>
      <c r="E88">
        <f t="shared" si="11"/>
        <v>2.1335592968757769E-2</v>
      </c>
      <c r="F88">
        <f t="shared" si="12"/>
        <v>2.112179462055551E-3</v>
      </c>
      <c r="H88">
        <f>F88*EXP(-A88*'Input spectra'!Y88)</f>
        <v>1.4229465956061605E-3</v>
      </c>
    </row>
    <row r="89" spans="1:8" x14ac:dyDescent="0.25">
      <c r="A89">
        <v>8.6999999999999993</v>
      </c>
      <c r="B89">
        <f t="shared" si="8"/>
        <v>0</v>
      </c>
      <c r="C89">
        <f t="shared" si="9"/>
        <v>2.080495436438717E-2</v>
      </c>
      <c r="D89">
        <f t="shared" si="10"/>
        <v>0</v>
      </c>
      <c r="E89">
        <f t="shared" si="11"/>
        <v>2.080495436438717E-2</v>
      </c>
      <c r="F89">
        <f t="shared" si="12"/>
        <v>2.0596473405641719E-3</v>
      </c>
      <c r="H89">
        <f>F89*EXP(-A89*'Input spectra'!Y89)</f>
        <v>1.3830619190031287E-3</v>
      </c>
    </row>
    <row r="90" spans="1:8" x14ac:dyDescent="0.25">
      <c r="A90">
        <v>8.8000000000000007</v>
      </c>
      <c r="B90">
        <f t="shared" si="8"/>
        <v>0</v>
      </c>
      <c r="C90">
        <f t="shared" si="9"/>
        <v>2.029455388871387E-2</v>
      </c>
      <c r="D90">
        <f t="shared" si="10"/>
        <v>0</v>
      </c>
      <c r="E90">
        <f t="shared" si="11"/>
        <v>2.029455388871387E-2</v>
      </c>
      <c r="F90">
        <f t="shared" si="12"/>
        <v>2.0091187518476942E-3</v>
      </c>
      <c r="H90">
        <f>F90*EXP(-A90*'Input spectra'!Y90)</f>
        <v>1.344803408832499E-3</v>
      </c>
    </row>
    <row r="91" spans="1:8" x14ac:dyDescent="0.25">
      <c r="A91">
        <v>8.9</v>
      </c>
      <c r="B91">
        <f t="shared" si="8"/>
        <v>0</v>
      </c>
      <c r="C91">
        <f t="shared" si="9"/>
        <v>1.9803336440288474E-2</v>
      </c>
      <c r="D91">
        <f t="shared" si="10"/>
        <v>0</v>
      </c>
      <c r="E91">
        <f t="shared" si="11"/>
        <v>1.9803336440288474E-2</v>
      </c>
      <c r="F91">
        <f t="shared" si="12"/>
        <v>1.9604892430505052E-3</v>
      </c>
      <c r="H91">
        <f>F91*EXP(-A91*'Input spectra'!Y91)</f>
        <v>1.3080837695345177E-3</v>
      </c>
    </row>
    <row r="92" spans="1:8" x14ac:dyDescent="0.25">
      <c r="A92">
        <v>9</v>
      </c>
      <c r="B92">
        <f t="shared" si="8"/>
        <v>0</v>
      </c>
      <c r="C92">
        <f t="shared" si="9"/>
        <v>1.9330317557967207E-2</v>
      </c>
      <c r="D92">
        <f t="shared" si="10"/>
        <v>0</v>
      </c>
      <c r="E92">
        <f t="shared" si="11"/>
        <v>1.9330317557967207E-2</v>
      </c>
      <c r="F92">
        <f t="shared" si="12"/>
        <v>1.913661354560766E-3</v>
      </c>
      <c r="H92">
        <f>F92*EXP(-A92*'Input spectra'!Y92)</f>
        <v>1.2703650648152587E-3</v>
      </c>
    </row>
    <row r="93" spans="1:8" x14ac:dyDescent="0.25">
      <c r="A93">
        <v>9.1</v>
      </c>
      <c r="B93">
        <f t="shared" si="8"/>
        <v>0</v>
      </c>
      <c r="C93">
        <f t="shared" si="9"/>
        <v>1.8874577585449921E-2</v>
      </c>
      <c r="D93">
        <f t="shared" si="10"/>
        <v>0</v>
      </c>
      <c r="E93">
        <f t="shared" si="11"/>
        <v>1.8874577585449921E-2</v>
      </c>
      <c r="F93">
        <f t="shared" si="12"/>
        <v>1.8685440423117773E-3</v>
      </c>
      <c r="H93">
        <f>F93*EXP(-A93*'Input spectra'!Y93)</f>
        <v>1.2338990268654371E-3</v>
      </c>
    </row>
    <row r="94" spans="1:8" x14ac:dyDescent="0.25">
      <c r="A94">
        <v>9.1999999999999993</v>
      </c>
      <c r="B94">
        <f t="shared" si="8"/>
        <v>0</v>
      </c>
      <c r="C94">
        <f t="shared" si="9"/>
        <v>0</v>
      </c>
      <c r="D94">
        <f t="shared" si="10"/>
        <v>1.2206189850931814E-2</v>
      </c>
      <c r="E94">
        <f t="shared" si="11"/>
        <v>1.2206189850931814E-2</v>
      </c>
      <c r="F94">
        <f t="shared" si="12"/>
        <v>1.2083874842776484E-3</v>
      </c>
      <c r="H94">
        <f>F94*EXP(-A94*'Input spectra'!Y94)</f>
        <v>7.937587274397317E-4</v>
      </c>
    </row>
    <row r="95" spans="1:8" x14ac:dyDescent="0.25">
      <c r="A95">
        <v>9.3000000000000007</v>
      </c>
      <c r="B95">
        <f t="shared" si="8"/>
        <v>0</v>
      </c>
      <c r="C95">
        <f t="shared" si="9"/>
        <v>0</v>
      </c>
      <c r="D95">
        <f t="shared" si="10"/>
        <v>7.963367688653791E-3</v>
      </c>
      <c r="E95">
        <f t="shared" si="11"/>
        <v>7.963367688653791E-3</v>
      </c>
      <c r="F95">
        <f t="shared" si="12"/>
        <v>7.8835688820092084E-4</v>
      </c>
      <c r="H95">
        <f>F95*EXP(-A95*'Input spectra'!Y95)</f>
        <v>5.1511519167332567E-4</v>
      </c>
    </row>
    <row r="96" spans="1:8" x14ac:dyDescent="0.25">
      <c r="A96">
        <v>9.4</v>
      </c>
      <c r="B96">
        <f t="shared" si="8"/>
        <v>0</v>
      </c>
      <c r="C96">
        <f t="shared" si="9"/>
        <v>0</v>
      </c>
      <c r="D96">
        <f t="shared" si="10"/>
        <v>5.5394640662443251E-3</v>
      </c>
      <c r="E96">
        <f t="shared" si="11"/>
        <v>5.5394640662443251E-3</v>
      </c>
      <c r="F96">
        <f t="shared" si="12"/>
        <v>5.4839545583050314E-4</v>
      </c>
      <c r="H96">
        <f>F96*EXP(-A96*'Input spectra'!Y96)</f>
        <v>3.5642464056976427E-4</v>
      </c>
    </row>
    <row r="97" spans="1:8" x14ac:dyDescent="0.25">
      <c r="A97">
        <v>9.5</v>
      </c>
      <c r="B97">
        <f t="shared" si="8"/>
        <v>0</v>
      </c>
      <c r="C97">
        <f t="shared" si="9"/>
        <v>0</v>
      </c>
      <c r="D97">
        <f t="shared" si="10"/>
        <v>3.8707147830095079E-3</v>
      </c>
      <c r="E97">
        <f t="shared" si="11"/>
        <v>3.8707147830095079E-3</v>
      </c>
      <c r="F97">
        <f t="shared" si="12"/>
        <v>3.8319273713738762E-4</v>
      </c>
      <c r="H97">
        <f>F97*EXP(-A97*'Input spectra'!Y97)</f>
        <v>2.4772891916151585E-4</v>
      </c>
    </row>
    <row r="98" spans="1:8" x14ac:dyDescent="0.25">
      <c r="A98">
        <v>9.6</v>
      </c>
      <c r="B98">
        <f t="shared" ref="B98:B129" si="13">IF(AND(A98&gt;=0,A98&lt;_k_correction*_w),(2*_w + 2*_h - 2*A98 / _k_correction)/(PI()*_h*_w*_k_correction),0)</f>
        <v>0</v>
      </c>
      <c r="C98">
        <f t="shared" ref="C98:C129" si="14">IF(AND(A98&gt;=_k_correction*_w,A98&lt;_k_correction*_h),((2*A98 - 2*SQRT(A98^2 - (_k_correction*_w)^2))/(PI()*A98*_w*_k_correction)),0)</f>
        <v>0</v>
      </c>
      <c r="D98">
        <f t="shared" ref="D98:D129" si="15">IF(AND(A98&gt;=_k_correction*_h,A98&lt;_k_correction*_d),(2*A98^2/_k_correction - 2*_h*SQRT(A98^2-(_k_correction*_w)^2)-2*_w*SQRT(A98^2-(_k_correction*_h)^2))/(PI()*A98*_h*_w*_k_correction),0)</f>
        <v>2.6547034818787327E-3</v>
      </c>
      <c r="E98">
        <f t="shared" si="11"/>
        <v>2.6547034818787327E-3</v>
      </c>
      <c r="F98">
        <f t="shared" si="12"/>
        <v>2.6281013986732848E-4</v>
      </c>
      <c r="H98">
        <f>F98*EXP(-A98*'Input spectra'!Y98)</f>
        <v>1.6915817859187125E-4</v>
      </c>
    </row>
    <row r="99" spans="1:8" x14ac:dyDescent="0.25">
      <c r="A99">
        <v>9.6999999999999993</v>
      </c>
      <c r="B99">
        <f t="shared" si="13"/>
        <v>0</v>
      </c>
      <c r="C99">
        <f t="shared" si="14"/>
        <v>0</v>
      </c>
      <c r="D99">
        <f t="shared" si="15"/>
        <v>1.752830497624774E-3</v>
      </c>
      <c r="E99">
        <f t="shared" si="11"/>
        <v>1.752830497624774E-3</v>
      </c>
      <c r="F99">
        <f t="shared" si="12"/>
        <v>1.7352658456547314E-4</v>
      </c>
      <c r="H99">
        <f>F99*EXP(-A99*'Input spectra'!Y99)</f>
        <v>1.1131953971884183E-4</v>
      </c>
    </row>
    <row r="100" spans="1:8" x14ac:dyDescent="0.25">
      <c r="A100">
        <v>9.8000000000000007</v>
      </c>
      <c r="B100">
        <f t="shared" si="13"/>
        <v>0</v>
      </c>
      <c r="C100">
        <f t="shared" si="14"/>
        <v>0</v>
      </c>
      <c r="D100">
        <f t="shared" si="15"/>
        <v>1.087305782801419E-3</v>
      </c>
      <c r="E100">
        <f t="shared" si="11"/>
        <v>1.087305782801419E-3</v>
      </c>
      <c r="F100">
        <f t="shared" si="12"/>
        <v>1.0764101784142285E-4</v>
      </c>
      <c r="H100">
        <f>F100*EXP(-A100*'Input spectra'!Y100)</f>
        <v>6.8825436154921728E-5</v>
      </c>
    </row>
    <row r="101" spans="1:8" x14ac:dyDescent="0.25">
      <c r="A101">
        <v>9.9</v>
      </c>
      <c r="B101">
        <f t="shared" si="13"/>
        <v>0</v>
      </c>
      <c r="C101">
        <f t="shared" si="14"/>
        <v>0</v>
      </c>
      <c r="D101">
        <f t="shared" si="15"/>
        <v>6.0901697587252882E-4</v>
      </c>
      <c r="E101">
        <f t="shared" si="11"/>
        <v>6.0901697587252882E-4</v>
      </c>
      <c r="F101">
        <f t="shared" si="12"/>
        <v>6.0291417743335037E-5</v>
      </c>
      <c r="H101">
        <f>F101*EXP(-A101*'Input spectra'!Y101)</f>
        <v>3.8424104916198982E-5</v>
      </c>
    </row>
    <row r="102" spans="1:8" x14ac:dyDescent="0.25">
      <c r="A102">
        <v>10</v>
      </c>
      <c r="B102">
        <f t="shared" si="13"/>
        <v>0</v>
      </c>
      <c r="C102">
        <f t="shared" si="14"/>
        <v>0</v>
      </c>
      <c r="D102">
        <f t="shared" si="15"/>
        <v>2.8444541993111064E-4</v>
      </c>
      <c r="E102">
        <f t="shared" si="11"/>
        <v>2.8444541993111064E-4</v>
      </c>
      <c r="F102">
        <f t="shared" si="12"/>
        <v>2.8159506742279177E-5</v>
      </c>
      <c r="H102">
        <f>F102*EXP(-A102*'Input spectra'!Y102)</f>
        <v>1.7887995877385565E-5</v>
      </c>
    </row>
    <row r="103" spans="1:8" x14ac:dyDescent="0.25">
      <c r="A103">
        <v>10.1</v>
      </c>
      <c r="B103">
        <f t="shared" si="13"/>
        <v>0</v>
      </c>
      <c r="C103">
        <f t="shared" si="14"/>
        <v>0</v>
      </c>
      <c r="D103">
        <f t="shared" si="15"/>
        <v>8.9406230183116197E-5</v>
      </c>
      <c r="E103">
        <f t="shared" si="11"/>
        <v>8.9406230183116197E-5</v>
      </c>
      <c r="F103">
        <f t="shared" si="12"/>
        <v>8.8510313938363513E-6</v>
      </c>
      <c r="H103">
        <f>F103*EXP(-A103*'Input spectra'!Y103)</f>
        <v>5.6044138426975749E-6</v>
      </c>
    </row>
    <row r="104" spans="1:8" x14ac:dyDescent="0.25">
      <c r="A104">
        <v>10.199999999999999</v>
      </c>
      <c r="B104">
        <f t="shared" si="13"/>
        <v>0</v>
      </c>
      <c r="C104">
        <f t="shared" si="14"/>
        <v>0</v>
      </c>
      <c r="D104">
        <f t="shared" si="15"/>
        <v>5.7044500497079448E-6</v>
      </c>
      <c r="E104">
        <f t="shared" si="11"/>
        <v>5.7044500497079448E-6</v>
      </c>
      <c r="F104">
        <f t="shared" si="12"/>
        <v>5.6472872607563675E-7</v>
      </c>
      <c r="H104">
        <f>F104*EXP(-A104*'Input spectra'!Y104)</f>
        <v>3.5644059644752358E-7</v>
      </c>
    </row>
    <row r="105" spans="1:8" x14ac:dyDescent="0.25">
      <c r="A105">
        <v>10.3</v>
      </c>
      <c r="B105">
        <f t="shared" si="13"/>
        <v>0</v>
      </c>
      <c r="C105">
        <f t="shared" si="14"/>
        <v>0</v>
      </c>
      <c r="D105">
        <f t="shared" si="15"/>
        <v>0</v>
      </c>
      <c r="E105">
        <f t="shared" si="11"/>
        <v>0</v>
      </c>
      <c r="F105">
        <f t="shared" si="12"/>
        <v>0</v>
      </c>
      <c r="H105">
        <f>F105*EXP(-A105*'Input spectra'!Y105)</f>
        <v>0</v>
      </c>
    </row>
    <row r="106" spans="1:8" x14ac:dyDescent="0.25">
      <c r="A106">
        <v>10.4</v>
      </c>
      <c r="B106">
        <f t="shared" si="13"/>
        <v>0</v>
      </c>
      <c r="C106">
        <f t="shared" si="14"/>
        <v>0</v>
      </c>
      <c r="D106">
        <f t="shared" si="15"/>
        <v>0</v>
      </c>
      <c r="E106">
        <f t="shared" si="11"/>
        <v>0</v>
      </c>
      <c r="F106">
        <f t="shared" si="12"/>
        <v>0</v>
      </c>
      <c r="H106">
        <f>F106*EXP(-A106*'Input spectra'!Y106)</f>
        <v>0</v>
      </c>
    </row>
    <row r="107" spans="1:8" x14ac:dyDescent="0.25">
      <c r="A107">
        <v>10.5</v>
      </c>
      <c r="B107">
        <f t="shared" si="13"/>
        <v>0</v>
      </c>
      <c r="C107">
        <f t="shared" si="14"/>
        <v>0</v>
      </c>
      <c r="D107">
        <f t="shared" si="15"/>
        <v>0</v>
      </c>
      <c r="E107">
        <f t="shared" si="11"/>
        <v>0</v>
      </c>
      <c r="F107">
        <f t="shared" si="12"/>
        <v>0</v>
      </c>
      <c r="H107">
        <f>F107*EXP(-A107*'Input spectra'!Y107)</f>
        <v>0</v>
      </c>
    </row>
    <row r="108" spans="1:8" x14ac:dyDescent="0.25">
      <c r="A108">
        <v>10.6</v>
      </c>
      <c r="B108">
        <f t="shared" si="13"/>
        <v>0</v>
      </c>
      <c r="C108">
        <f t="shared" si="14"/>
        <v>0</v>
      </c>
      <c r="D108">
        <f t="shared" si="15"/>
        <v>0</v>
      </c>
      <c r="E108">
        <f t="shared" si="11"/>
        <v>0</v>
      </c>
      <c r="F108">
        <f t="shared" si="12"/>
        <v>0</v>
      </c>
      <c r="H108">
        <f>F108*EXP(-A108*'Input spectra'!Y108)</f>
        <v>0</v>
      </c>
    </row>
    <row r="109" spans="1:8" x14ac:dyDescent="0.25">
      <c r="A109">
        <v>10.7</v>
      </c>
      <c r="B109">
        <f t="shared" si="13"/>
        <v>0</v>
      </c>
      <c r="C109">
        <f t="shared" si="14"/>
        <v>0</v>
      </c>
      <c r="D109">
        <f t="shared" si="15"/>
        <v>0</v>
      </c>
      <c r="E109">
        <f t="shared" si="11"/>
        <v>0</v>
      </c>
      <c r="F109">
        <f t="shared" si="12"/>
        <v>0</v>
      </c>
      <c r="H109">
        <f>F109*EXP(-A109*'Input spectra'!Y109)</f>
        <v>0</v>
      </c>
    </row>
    <row r="110" spans="1:8" x14ac:dyDescent="0.25">
      <c r="A110">
        <v>10.8</v>
      </c>
      <c r="B110">
        <f t="shared" si="13"/>
        <v>0</v>
      </c>
      <c r="C110">
        <f t="shared" si="14"/>
        <v>0</v>
      </c>
      <c r="D110">
        <f t="shared" si="15"/>
        <v>0</v>
      </c>
      <c r="E110">
        <f t="shared" si="11"/>
        <v>0</v>
      </c>
      <c r="F110">
        <f t="shared" si="12"/>
        <v>0</v>
      </c>
      <c r="H110">
        <f>F110*EXP(-A110*'Input spectra'!Y110)</f>
        <v>0</v>
      </c>
    </row>
    <row r="111" spans="1:8" x14ac:dyDescent="0.25">
      <c r="A111">
        <v>10.9</v>
      </c>
      <c r="B111">
        <f t="shared" si="13"/>
        <v>0</v>
      </c>
      <c r="C111">
        <f t="shared" si="14"/>
        <v>0</v>
      </c>
      <c r="D111">
        <f t="shared" si="15"/>
        <v>0</v>
      </c>
      <c r="E111">
        <f t="shared" si="11"/>
        <v>0</v>
      </c>
      <c r="F111">
        <f t="shared" si="12"/>
        <v>0</v>
      </c>
      <c r="H111">
        <f>F111*EXP(-A111*'Input spectra'!Y111)</f>
        <v>0</v>
      </c>
    </row>
    <row r="112" spans="1:8" x14ac:dyDescent="0.25">
      <c r="A112">
        <v>11</v>
      </c>
      <c r="B112">
        <f t="shared" si="13"/>
        <v>0</v>
      </c>
      <c r="C112">
        <f t="shared" si="14"/>
        <v>0</v>
      </c>
      <c r="D112">
        <f t="shared" si="15"/>
        <v>0</v>
      </c>
      <c r="E112">
        <f t="shared" si="11"/>
        <v>0</v>
      </c>
      <c r="F112">
        <f t="shared" si="12"/>
        <v>0</v>
      </c>
      <c r="H112">
        <f>F112*EXP(-A112*'Input spectra'!Y112)</f>
        <v>0</v>
      </c>
    </row>
    <row r="113" spans="1:8" x14ac:dyDescent="0.25">
      <c r="A113">
        <v>11.1</v>
      </c>
      <c r="B113">
        <f t="shared" si="13"/>
        <v>0</v>
      </c>
      <c r="C113">
        <f t="shared" si="14"/>
        <v>0</v>
      </c>
      <c r="D113">
        <f t="shared" si="15"/>
        <v>0</v>
      </c>
      <c r="E113">
        <f t="shared" si="11"/>
        <v>0</v>
      </c>
      <c r="F113">
        <f t="shared" si="12"/>
        <v>0</v>
      </c>
      <c r="H113">
        <f>F113*EXP(-A113*'Input spectra'!Y113)</f>
        <v>0</v>
      </c>
    </row>
    <row r="114" spans="1:8" x14ac:dyDescent="0.25">
      <c r="A114">
        <v>11.2</v>
      </c>
      <c r="B114">
        <f t="shared" si="13"/>
        <v>0</v>
      </c>
      <c r="C114">
        <f t="shared" si="14"/>
        <v>0</v>
      </c>
      <c r="D114">
        <f t="shared" si="15"/>
        <v>0</v>
      </c>
      <c r="E114">
        <f t="shared" si="11"/>
        <v>0</v>
      </c>
      <c r="F114">
        <f t="shared" si="12"/>
        <v>0</v>
      </c>
      <c r="H114">
        <f>F114*EXP(-A114*'Input spectra'!Y114)</f>
        <v>0</v>
      </c>
    </row>
    <row r="115" spans="1:8" x14ac:dyDescent="0.25">
      <c r="A115">
        <v>11.3</v>
      </c>
      <c r="B115">
        <f t="shared" si="13"/>
        <v>0</v>
      </c>
      <c r="C115">
        <f t="shared" si="14"/>
        <v>0</v>
      </c>
      <c r="D115">
        <f t="shared" si="15"/>
        <v>0</v>
      </c>
      <c r="E115">
        <f t="shared" si="11"/>
        <v>0</v>
      </c>
      <c r="F115">
        <f t="shared" si="12"/>
        <v>0</v>
      </c>
      <c r="H115">
        <f>F115*EXP(-A115*'Input spectra'!Y115)</f>
        <v>0</v>
      </c>
    </row>
    <row r="116" spans="1:8" x14ac:dyDescent="0.25">
      <c r="A116">
        <v>11.4</v>
      </c>
      <c r="B116">
        <f t="shared" si="13"/>
        <v>0</v>
      </c>
      <c r="C116">
        <f t="shared" si="14"/>
        <v>0</v>
      </c>
      <c r="D116">
        <f t="shared" si="15"/>
        <v>0</v>
      </c>
      <c r="E116">
        <f t="shared" si="11"/>
        <v>0</v>
      </c>
      <c r="F116">
        <f t="shared" si="12"/>
        <v>0</v>
      </c>
      <c r="H116">
        <f>F116*EXP(-A116*'Input spectra'!Y116)</f>
        <v>0</v>
      </c>
    </row>
    <row r="117" spans="1:8" x14ac:dyDescent="0.25">
      <c r="A117">
        <v>11.5</v>
      </c>
      <c r="B117">
        <f t="shared" si="13"/>
        <v>0</v>
      </c>
      <c r="C117">
        <f t="shared" si="14"/>
        <v>0</v>
      </c>
      <c r="D117">
        <f t="shared" si="15"/>
        <v>0</v>
      </c>
      <c r="E117">
        <f t="shared" si="11"/>
        <v>0</v>
      </c>
      <c r="F117">
        <f t="shared" si="12"/>
        <v>0</v>
      </c>
      <c r="H117">
        <f>F117*EXP(-A117*'Input spectra'!Y117)</f>
        <v>0</v>
      </c>
    </row>
    <row r="118" spans="1:8" x14ac:dyDescent="0.25">
      <c r="A118">
        <v>11.6</v>
      </c>
      <c r="B118">
        <f t="shared" si="13"/>
        <v>0</v>
      </c>
      <c r="C118">
        <f t="shared" si="14"/>
        <v>0</v>
      </c>
      <c r="D118">
        <f t="shared" si="15"/>
        <v>0</v>
      </c>
      <c r="E118">
        <f t="shared" si="11"/>
        <v>0</v>
      </c>
      <c r="F118">
        <f t="shared" si="12"/>
        <v>0</v>
      </c>
      <c r="H118">
        <f>F118*EXP(-A118*'Input spectra'!Y118)</f>
        <v>0</v>
      </c>
    </row>
    <row r="119" spans="1:8" x14ac:dyDescent="0.25">
      <c r="A119">
        <v>11.7</v>
      </c>
      <c r="B119">
        <f t="shared" si="13"/>
        <v>0</v>
      </c>
      <c r="C119">
        <f t="shared" si="14"/>
        <v>0</v>
      </c>
      <c r="D119">
        <f t="shared" si="15"/>
        <v>0</v>
      </c>
      <c r="E119">
        <f t="shared" si="11"/>
        <v>0</v>
      </c>
      <c r="F119">
        <f t="shared" si="12"/>
        <v>0</v>
      </c>
      <c r="H119">
        <f>F119*EXP(-A119*'Input spectra'!Y119)</f>
        <v>0</v>
      </c>
    </row>
    <row r="120" spans="1:8" x14ac:dyDescent="0.25">
      <c r="A120">
        <v>11.8</v>
      </c>
      <c r="B120">
        <f t="shared" si="13"/>
        <v>0</v>
      </c>
      <c r="C120">
        <f t="shared" si="14"/>
        <v>0</v>
      </c>
      <c r="D120">
        <f t="shared" si="15"/>
        <v>0</v>
      </c>
      <c r="E120">
        <f t="shared" si="11"/>
        <v>0</v>
      </c>
      <c r="F120">
        <f t="shared" si="12"/>
        <v>0</v>
      </c>
      <c r="H120">
        <f>F120*EXP(-A120*'Input spectra'!Y120)</f>
        <v>0</v>
      </c>
    </row>
    <row r="121" spans="1:8" x14ac:dyDescent="0.25">
      <c r="A121">
        <v>11.9</v>
      </c>
      <c r="B121">
        <f t="shared" si="13"/>
        <v>0</v>
      </c>
      <c r="C121">
        <f t="shared" si="14"/>
        <v>0</v>
      </c>
      <c r="D121">
        <f t="shared" si="15"/>
        <v>0</v>
      </c>
      <c r="E121">
        <f t="shared" si="11"/>
        <v>0</v>
      </c>
      <c r="F121">
        <f t="shared" si="12"/>
        <v>0</v>
      </c>
      <c r="H121">
        <f>F121*EXP(-A121*'Input spectra'!Y121)</f>
        <v>0</v>
      </c>
    </row>
    <row r="122" spans="1:8" x14ac:dyDescent="0.25">
      <c r="A122">
        <v>12</v>
      </c>
      <c r="B122">
        <f t="shared" si="13"/>
        <v>0</v>
      </c>
      <c r="C122">
        <f t="shared" si="14"/>
        <v>0</v>
      </c>
      <c r="D122">
        <f t="shared" si="15"/>
        <v>0</v>
      </c>
      <c r="E122">
        <f t="shared" si="11"/>
        <v>0</v>
      </c>
      <c r="F122">
        <f t="shared" si="12"/>
        <v>0</v>
      </c>
      <c r="H122">
        <f>F122*EXP(-A122*'Input spectra'!Y122)</f>
        <v>0</v>
      </c>
    </row>
    <row r="123" spans="1:8" x14ac:dyDescent="0.25">
      <c r="A123">
        <v>12.1</v>
      </c>
      <c r="B123">
        <f t="shared" si="13"/>
        <v>0</v>
      </c>
      <c r="C123">
        <f t="shared" si="14"/>
        <v>0</v>
      </c>
      <c r="D123">
        <f t="shared" si="15"/>
        <v>0</v>
      </c>
      <c r="E123">
        <f t="shared" si="11"/>
        <v>0</v>
      </c>
      <c r="F123">
        <f t="shared" si="12"/>
        <v>0</v>
      </c>
      <c r="H123">
        <f>F123*EXP(-A123*'Input spectra'!Y123)</f>
        <v>0</v>
      </c>
    </row>
    <row r="124" spans="1:8" x14ac:dyDescent="0.25">
      <c r="A124">
        <v>12.2</v>
      </c>
      <c r="B124">
        <f t="shared" si="13"/>
        <v>0</v>
      </c>
      <c r="C124">
        <f t="shared" si="14"/>
        <v>0</v>
      </c>
      <c r="D124">
        <f t="shared" si="15"/>
        <v>0</v>
      </c>
      <c r="E124">
        <f t="shared" si="11"/>
        <v>0</v>
      </c>
      <c r="F124">
        <f t="shared" si="12"/>
        <v>0</v>
      </c>
      <c r="H124">
        <f>F124*EXP(-A124*'Input spectra'!Y124)</f>
        <v>0</v>
      </c>
    </row>
    <row r="125" spans="1:8" x14ac:dyDescent="0.25">
      <c r="A125">
        <v>12.3</v>
      </c>
      <c r="B125">
        <f t="shared" si="13"/>
        <v>0</v>
      </c>
      <c r="C125">
        <f t="shared" si="14"/>
        <v>0</v>
      </c>
      <c r="D125">
        <f t="shared" si="15"/>
        <v>0</v>
      </c>
      <c r="E125">
        <f t="shared" si="11"/>
        <v>0</v>
      </c>
      <c r="F125">
        <f t="shared" si="12"/>
        <v>0</v>
      </c>
      <c r="H125">
        <f>F125*EXP(-A125*'Input spectra'!Y125)</f>
        <v>0</v>
      </c>
    </row>
    <row r="126" spans="1:8" x14ac:dyDescent="0.25">
      <c r="A126">
        <v>12.4</v>
      </c>
      <c r="B126">
        <f t="shared" si="13"/>
        <v>0</v>
      </c>
      <c r="C126">
        <f t="shared" si="14"/>
        <v>0</v>
      </c>
      <c r="D126">
        <f t="shared" si="15"/>
        <v>0</v>
      </c>
      <c r="E126">
        <f t="shared" si="11"/>
        <v>0</v>
      </c>
      <c r="F126">
        <f t="shared" si="12"/>
        <v>0</v>
      </c>
      <c r="H126">
        <f>F126*EXP(-A126*'Input spectra'!Y126)</f>
        <v>0</v>
      </c>
    </row>
    <row r="127" spans="1:8" x14ac:dyDescent="0.25">
      <c r="A127">
        <v>12.5</v>
      </c>
      <c r="B127">
        <f t="shared" si="13"/>
        <v>0</v>
      </c>
      <c r="C127">
        <f t="shared" si="14"/>
        <v>0</v>
      </c>
      <c r="D127">
        <f t="shared" si="15"/>
        <v>0</v>
      </c>
      <c r="E127">
        <f t="shared" si="11"/>
        <v>0</v>
      </c>
      <c r="F127">
        <f t="shared" si="12"/>
        <v>0</v>
      </c>
      <c r="H127">
        <f>F127*EXP(-A127*'Input spectra'!Y127)</f>
        <v>0</v>
      </c>
    </row>
    <row r="128" spans="1:8" x14ac:dyDescent="0.25">
      <c r="A128">
        <v>12.6</v>
      </c>
      <c r="B128">
        <f t="shared" si="13"/>
        <v>0</v>
      </c>
      <c r="C128">
        <f t="shared" si="14"/>
        <v>0</v>
      </c>
      <c r="D128">
        <f t="shared" si="15"/>
        <v>0</v>
      </c>
      <c r="E128">
        <f t="shared" si="11"/>
        <v>0</v>
      </c>
      <c r="F128">
        <f t="shared" si="12"/>
        <v>0</v>
      </c>
      <c r="H128">
        <f>F128*EXP(-A128*'Input spectra'!Y128)</f>
        <v>0</v>
      </c>
    </row>
    <row r="129" spans="1:8" x14ac:dyDescent="0.25">
      <c r="A129">
        <v>12.7</v>
      </c>
      <c r="B129">
        <f t="shared" si="13"/>
        <v>0</v>
      </c>
      <c r="C129">
        <f t="shared" si="14"/>
        <v>0</v>
      </c>
      <c r="D129">
        <f t="shared" si="15"/>
        <v>0</v>
      </c>
      <c r="E129">
        <f t="shared" si="11"/>
        <v>0</v>
      </c>
      <c r="F129">
        <f t="shared" si="12"/>
        <v>0</v>
      </c>
      <c r="H129">
        <f>F129*EXP(-A129*'Input spectra'!Y129)</f>
        <v>0</v>
      </c>
    </row>
    <row r="130" spans="1:8" x14ac:dyDescent="0.25">
      <c r="A130">
        <v>12.8</v>
      </c>
      <c r="B130">
        <f t="shared" ref="B130:B152" si="16">IF(AND(A130&gt;=0,A130&lt;_k_correction*_w),(2*_w + 2*_h - 2*A130 / _k_correction)/(PI()*_h*_w*_k_correction),0)</f>
        <v>0</v>
      </c>
      <c r="C130">
        <f t="shared" ref="C130:C152" si="17">IF(AND(A130&gt;=_k_correction*_w,A130&lt;_k_correction*_h),((2*A130 - 2*SQRT(A130^2 - (_k_correction*_w)^2))/(PI()*A130*_w*_k_correction)),0)</f>
        <v>0</v>
      </c>
      <c r="D130">
        <f t="shared" ref="D130:D152" si="18">IF(AND(A130&gt;=_k_correction*_h,A130&lt;_k_correction*_d),(2*A130^2/_k_correction - 2*_h*SQRT(A130^2-(_k_correction*_w)^2)-2*_w*SQRT(A130^2-(_k_correction*_h)^2))/(PI()*A130*_h*_w*_k_correction),0)</f>
        <v>0</v>
      </c>
      <c r="E130">
        <f t="shared" si="11"/>
        <v>0</v>
      </c>
      <c r="F130">
        <f t="shared" si="12"/>
        <v>0</v>
      </c>
      <c r="H130">
        <f>F130*EXP(-A130*'Input spectra'!Y130)</f>
        <v>0</v>
      </c>
    </row>
    <row r="131" spans="1:8" x14ac:dyDescent="0.25">
      <c r="A131">
        <v>12.9</v>
      </c>
      <c r="B131">
        <f t="shared" si="16"/>
        <v>0</v>
      </c>
      <c r="C131">
        <f t="shared" si="17"/>
        <v>0</v>
      </c>
      <c r="D131">
        <f t="shared" si="18"/>
        <v>0</v>
      </c>
      <c r="E131">
        <f t="shared" ref="E131:E152" si="19">SUM(B131:D131)</f>
        <v>0</v>
      </c>
      <c r="F131">
        <f t="shared" ref="F131:F152" si="20">E131/SUM($E$2:$E$152)</f>
        <v>0</v>
      </c>
      <c r="H131">
        <f>F131*EXP(-A131*'Input spectra'!Y131)</f>
        <v>0</v>
      </c>
    </row>
    <row r="132" spans="1:8" x14ac:dyDescent="0.25">
      <c r="A132">
        <v>13</v>
      </c>
      <c r="B132">
        <f t="shared" si="16"/>
        <v>0</v>
      </c>
      <c r="C132">
        <f t="shared" si="17"/>
        <v>0</v>
      </c>
      <c r="D132">
        <f t="shared" si="18"/>
        <v>0</v>
      </c>
      <c r="E132">
        <f t="shared" si="19"/>
        <v>0</v>
      </c>
      <c r="F132">
        <f t="shared" si="20"/>
        <v>0</v>
      </c>
      <c r="H132">
        <f>F132*EXP(-A132*'Input spectra'!Y132)</f>
        <v>0</v>
      </c>
    </row>
    <row r="133" spans="1:8" x14ac:dyDescent="0.25">
      <c r="A133">
        <v>13.1</v>
      </c>
      <c r="B133">
        <f t="shared" si="16"/>
        <v>0</v>
      </c>
      <c r="C133">
        <f t="shared" si="17"/>
        <v>0</v>
      </c>
      <c r="D133">
        <f t="shared" si="18"/>
        <v>0</v>
      </c>
      <c r="E133">
        <f t="shared" si="19"/>
        <v>0</v>
      </c>
      <c r="F133">
        <f t="shared" si="20"/>
        <v>0</v>
      </c>
      <c r="H133">
        <f>F133*EXP(-A133*'Input spectra'!Y133)</f>
        <v>0</v>
      </c>
    </row>
    <row r="134" spans="1:8" x14ac:dyDescent="0.25">
      <c r="A134">
        <v>13.2</v>
      </c>
      <c r="B134">
        <f t="shared" si="16"/>
        <v>0</v>
      </c>
      <c r="C134">
        <f t="shared" si="17"/>
        <v>0</v>
      </c>
      <c r="D134">
        <f t="shared" si="18"/>
        <v>0</v>
      </c>
      <c r="E134">
        <f t="shared" si="19"/>
        <v>0</v>
      </c>
      <c r="F134">
        <f t="shared" si="20"/>
        <v>0</v>
      </c>
      <c r="H134">
        <f>F134*EXP(-A134*'Input spectra'!Y134)</f>
        <v>0</v>
      </c>
    </row>
    <row r="135" spans="1:8" x14ac:dyDescent="0.25">
      <c r="A135">
        <v>13.3</v>
      </c>
      <c r="B135">
        <f t="shared" si="16"/>
        <v>0</v>
      </c>
      <c r="C135">
        <f t="shared" si="17"/>
        <v>0</v>
      </c>
      <c r="D135">
        <f t="shared" si="18"/>
        <v>0</v>
      </c>
      <c r="E135">
        <f t="shared" si="19"/>
        <v>0</v>
      </c>
      <c r="F135">
        <f t="shared" si="20"/>
        <v>0</v>
      </c>
      <c r="H135">
        <f>F135*EXP(-A135*'Input spectra'!Y135)</f>
        <v>0</v>
      </c>
    </row>
    <row r="136" spans="1:8" x14ac:dyDescent="0.25">
      <c r="A136">
        <v>13.4</v>
      </c>
      <c r="B136">
        <f t="shared" si="16"/>
        <v>0</v>
      </c>
      <c r="C136">
        <f t="shared" si="17"/>
        <v>0</v>
      </c>
      <c r="D136">
        <f t="shared" si="18"/>
        <v>0</v>
      </c>
      <c r="E136">
        <f t="shared" si="19"/>
        <v>0</v>
      </c>
      <c r="F136">
        <f t="shared" si="20"/>
        <v>0</v>
      </c>
      <c r="H136">
        <f>F136*EXP(-A136*'Input spectra'!Y136)</f>
        <v>0</v>
      </c>
    </row>
    <row r="137" spans="1:8" x14ac:dyDescent="0.25">
      <c r="A137">
        <v>13.5</v>
      </c>
      <c r="B137">
        <f t="shared" si="16"/>
        <v>0</v>
      </c>
      <c r="C137">
        <f t="shared" si="17"/>
        <v>0</v>
      </c>
      <c r="D137">
        <f t="shared" si="18"/>
        <v>0</v>
      </c>
      <c r="E137">
        <f t="shared" si="19"/>
        <v>0</v>
      </c>
      <c r="F137">
        <f t="shared" si="20"/>
        <v>0</v>
      </c>
      <c r="H137">
        <f>F137*EXP(-A137*'Input spectra'!Y137)</f>
        <v>0</v>
      </c>
    </row>
    <row r="138" spans="1:8" x14ac:dyDescent="0.25">
      <c r="A138">
        <v>13.600000000000099</v>
      </c>
      <c r="B138">
        <f t="shared" si="16"/>
        <v>0</v>
      </c>
      <c r="C138">
        <f t="shared" si="17"/>
        <v>0</v>
      </c>
      <c r="D138">
        <f t="shared" si="18"/>
        <v>0</v>
      </c>
      <c r="E138">
        <f t="shared" si="19"/>
        <v>0</v>
      </c>
      <c r="F138">
        <f t="shared" si="20"/>
        <v>0</v>
      </c>
      <c r="H138">
        <f>F138*EXP(-A138*'Input spectra'!Y138)</f>
        <v>0</v>
      </c>
    </row>
    <row r="139" spans="1:8" x14ac:dyDescent="0.25">
      <c r="A139">
        <v>13.700000000000101</v>
      </c>
      <c r="B139">
        <f t="shared" si="16"/>
        <v>0</v>
      </c>
      <c r="C139">
        <f t="shared" si="17"/>
        <v>0</v>
      </c>
      <c r="D139">
        <f t="shared" si="18"/>
        <v>0</v>
      </c>
      <c r="E139">
        <f t="shared" si="19"/>
        <v>0</v>
      </c>
      <c r="F139">
        <f t="shared" si="20"/>
        <v>0</v>
      </c>
      <c r="H139">
        <f>F139*EXP(-A139*'Input spectra'!Y139)</f>
        <v>0</v>
      </c>
    </row>
    <row r="140" spans="1:8" x14ac:dyDescent="0.25">
      <c r="A140">
        <v>13.8000000000001</v>
      </c>
      <c r="B140">
        <f t="shared" si="16"/>
        <v>0</v>
      </c>
      <c r="C140">
        <f t="shared" si="17"/>
        <v>0</v>
      </c>
      <c r="D140">
        <f t="shared" si="18"/>
        <v>0</v>
      </c>
      <c r="E140">
        <f t="shared" si="19"/>
        <v>0</v>
      </c>
      <c r="F140">
        <f t="shared" si="20"/>
        <v>0</v>
      </c>
      <c r="H140">
        <f>F140*EXP(-A140*'Input spectra'!Y140)</f>
        <v>0</v>
      </c>
    </row>
    <row r="141" spans="1:8" x14ac:dyDescent="0.25">
      <c r="A141">
        <v>13.9000000000001</v>
      </c>
      <c r="B141">
        <f t="shared" si="16"/>
        <v>0</v>
      </c>
      <c r="C141">
        <f t="shared" si="17"/>
        <v>0</v>
      </c>
      <c r="D141">
        <f t="shared" si="18"/>
        <v>0</v>
      </c>
      <c r="E141">
        <f t="shared" si="19"/>
        <v>0</v>
      </c>
      <c r="F141">
        <f t="shared" si="20"/>
        <v>0</v>
      </c>
      <c r="H141">
        <f>F141*EXP(-A141*'Input spectra'!Y141)</f>
        <v>0</v>
      </c>
    </row>
    <row r="142" spans="1:8" x14ac:dyDescent="0.25">
      <c r="A142">
        <v>14.000000000000099</v>
      </c>
      <c r="B142">
        <f t="shared" si="16"/>
        <v>0</v>
      </c>
      <c r="C142">
        <f t="shared" si="17"/>
        <v>0</v>
      </c>
      <c r="D142">
        <f t="shared" si="18"/>
        <v>0</v>
      </c>
      <c r="E142">
        <f t="shared" si="19"/>
        <v>0</v>
      </c>
      <c r="F142">
        <f t="shared" si="20"/>
        <v>0</v>
      </c>
      <c r="H142">
        <f>F142*EXP(-A142*'Input spectra'!Y142)</f>
        <v>0</v>
      </c>
    </row>
    <row r="143" spans="1:8" x14ac:dyDescent="0.25">
      <c r="A143">
        <v>14.100000000000099</v>
      </c>
      <c r="B143">
        <f t="shared" si="16"/>
        <v>0</v>
      </c>
      <c r="C143">
        <f t="shared" si="17"/>
        <v>0</v>
      </c>
      <c r="D143">
        <f t="shared" si="18"/>
        <v>0</v>
      </c>
      <c r="E143">
        <f t="shared" si="19"/>
        <v>0</v>
      </c>
      <c r="F143">
        <f t="shared" si="20"/>
        <v>0</v>
      </c>
      <c r="H143">
        <f>F143*EXP(-A143*'Input spectra'!Y143)</f>
        <v>0</v>
      </c>
    </row>
    <row r="144" spans="1:8" x14ac:dyDescent="0.25">
      <c r="A144">
        <v>14.200000000000101</v>
      </c>
      <c r="B144">
        <f t="shared" si="16"/>
        <v>0</v>
      </c>
      <c r="C144">
        <f t="shared" si="17"/>
        <v>0</v>
      </c>
      <c r="D144">
        <f t="shared" si="18"/>
        <v>0</v>
      </c>
      <c r="E144">
        <f t="shared" si="19"/>
        <v>0</v>
      </c>
      <c r="F144">
        <f t="shared" si="20"/>
        <v>0</v>
      </c>
      <c r="H144">
        <f>F144*EXP(-A144*'Input spectra'!Y144)</f>
        <v>0</v>
      </c>
    </row>
    <row r="145" spans="1:8" x14ac:dyDescent="0.25">
      <c r="A145">
        <v>14.3000000000001</v>
      </c>
      <c r="B145">
        <f t="shared" si="16"/>
        <v>0</v>
      </c>
      <c r="C145">
        <f t="shared" si="17"/>
        <v>0</v>
      </c>
      <c r="D145">
        <f t="shared" si="18"/>
        <v>0</v>
      </c>
      <c r="E145">
        <f t="shared" si="19"/>
        <v>0</v>
      </c>
      <c r="F145">
        <f t="shared" si="20"/>
        <v>0</v>
      </c>
      <c r="H145">
        <f>F145*EXP(-A145*'Input spectra'!Y145)</f>
        <v>0</v>
      </c>
    </row>
    <row r="146" spans="1:8" x14ac:dyDescent="0.25">
      <c r="A146">
        <v>14.4000000000001</v>
      </c>
      <c r="B146">
        <f t="shared" si="16"/>
        <v>0</v>
      </c>
      <c r="C146">
        <f t="shared" si="17"/>
        <v>0</v>
      </c>
      <c r="D146">
        <f t="shared" si="18"/>
        <v>0</v>
      </c>
      <c r="E146">
        <f t="shared" si="19"/>
        <v>0</v>
      </c>
      <c r="F146">
        <f t="shared" si="20"/>
        <v>0</v>
      </c>
      <c r="H146">
        <f>F146*EXP(-A146*'Input spectra'!Y146)</f>
        <v>0</v>
      </c>
    </row>
    <row r="147" spans="1:8" x14ac:dyDescent="0.25">
      <c r="A147">
        <v>14.500000000000099</v>
      </c>
      <c r="B147">
        <f t="shared" si="16"/>
        <v>0</v>
      </c>
      <c r="C147">
        <f t="shared" si="17"/>
        <v>0</v>
      </c>
      <c r="D147">
        <f t="shared" si="18"/>
        <v>0</v>
      </c>
      <c r="E147">
        <f t="shared" si="19"/>
        <v>0</v>
      </c>
      <c r="F147">
        <f t="shared" si="20"/>
        <v>0</v>
      </c>
      <c r="H147">
        <f>F147*EXP(-A147*'Input spectra'!Y147)</f>
        <v>0</v>
      </c>
    </row>
    <row r="148" spans="1:8" x14ac:dyDescent="0.25">
      <c r="A148">
        <v>14.600000000000099</v>
      </c>
      <c r="B148">
        <f t="shared" si="16"/>
        <v>0</v>
      </c>
      <c r="C148">
        <f t="shared" si="17"/>
        <v>0</v>
      </c>
      <c r="D148">
        <f t="shared" si="18"/>
        <v>0</v>
      </c>
      <c r="E148">
        <f t="shared" si="19"/>
        <v>0</v>
      </c>
      <c r="F148">
        <f t="shared" si="20"/>
        <v>0</v>
      </c>
      <c r="H148">
        <f>F148*EXP(-A148*'Input spectra'!Y148)</f>
        <v>0</v>
      </c>
    </row>
    <row r="149" spans="1:8" x14ac:dyDescent="0.25">
      <c r="A149">
        <v>14.700000000000101</v>
      </c>
      <c r="B149">
        <f t="shared" si="16"/>
        <v>0</v>
      </c>
      <c r="C149">
        <f t="shared" si="17"/>
        <v>0</v>
      </c>
      <c r="D149">
        <f t="shared" si="18"/>
        <v>0</v>
      </c>
      <c r="E149">
        <f t="shared" si="19"/>
        <v>0</v>
      </c>
      <c r="F149">
        <f t="shared" si="20"/>
        <v>0</v>
      </c>
      <c r="H149">
        <f>F149*EXP(-A149*'Input spectra'!Y149)</f>
        <v>0</v>
      </c>
    </row>
    <row r="150" spans="1:8" x14ac:dyDescent="0.25">
      <c r="A150">
        <v>14.8000000000001</v>
      </c>
      <c r="B150">
        <f t="shared" si="16"/>
        <v>0</v>
      </c>
      <c r="C150">
        <f t="shared" si="17"/>
        <v>0</v>
      </c>
      <c r="D150">
        <f t="shared" si="18"/>
        <v>0</v>
      </c>
      <c r="E150">
        <f t="shared" si="19"/>
        <v>0</v>
      </c>
      <c r="F150">
        <f t="shared" si="20"/>
        <v>0</v>
      </c>
      <c r="H150">
        <f>F150*EXP(-A150*'Input spectra'!Y150)</f>
        <v>0</v>
      </c>
    </row>
    <row r="151" spans="1:8" x14ac:dyDescent="0.25">
      <c r="A151">
        <v>14.9000000000001</v>
      </c>
      <c r="B151">
        <f t="shared" si="16"/>
        <v>0</v>
      </c>
      <c r="C151">
        <f t="shared" si="17"/>
        <v>0</v>
      </c>
      <c r="D151">
        <f t="shared" si="18"/>
        <v>0</v>
      </c>
      <c r="E151">
        <f t="shared" si="19"/>
        <v>0</v>
      </c>
      <c r="F151">
        <f t="shared" si="20"/>
        <v>0</v>
      </c>
      <c r="H151">
        <f>F151*EXP(-A151*'Input spectra'!Y151)</f>
        <v>0</v>
      </c>
    </row>
    <row r="152" spans="1:8" x14ac:dyDescent="0.25">
      <c r="A152">
        <v>15.000000000000099</v>
      </c>
      <c r="B152">
        <f t="shared" si="16"/>
        <v>0</v>
      </c>
      <c r="C152">
        <f t="shared" si="17"/>
        <v>0</v>
      </c>
      <c r="D152">
        <f t="shared" si="18"/>
        <v>0</v>
      </c>
      <c r="E152">
        <f t="shared" si="19"/>
        <v>0</v>
      </c>
      <c r="F152">
        <f t="shared" si="20"/>
        <v>0</v>
      </c>
      <c r="H152">
        <f>F152*EXP(-A152*'Input spectra'!Y152)</f>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992E5E-BD45-4442-85BF-13F89966FE17}">
  <dimension ref="A1:FH247"/>
  <sheetViews>
    <sheetView workbookViewId="0">
      <pane xSplit="1" ySplit="2" topLeftCell="ES6" activePane="bottomRight" state="frozen"/>
      <selection pane="topRight" activeCell="B1" sqref="B1"/>
      <selection pane="bottomLeft" activeCell="A3" sqref="A3"/>
      <selection pane="bottomRight" activeCell="FC3" sqref="FC3"/>
    </sheetView>
  </sheetViews>
  <sheetFormatPr defaultRowHeight="15" x14ac:dyDescent="0.25"/>
  <cols>
    <col min="1" max="1" width="36.140625" bestFit="1" customWidth="1"/>
    <col min="2" max="2" width="36.140625" customWidth="1"/>
    <col min="3" max="3" width="40.28515625" bestFit="1" customWidth="1"/>
    <col min="4" max="7" width="12" bestFit="1" customWidth="1"/>
    <col min="8" max="8" width="11" bestFit="1" customWidth="1"/>
    <col min="9" max="17" width="12" bestFit="1" customWidth="1"/>
    <col min="18" max="18" width="11" bestFit="1" customWidth="1"/>
    <col min="19" max="27" width="12" bestFit="1" customWidth="1"/>
    <col min="28" max="28" width="11" bestFit="1" customWidth="1"/>
    <col min="29" max="37" width="12" bestFit="1" customWidth="1"/>
    <col min="38" max="38" width="10" bestFit="1" customWidth="1"/>
    <col min="39" max="46" width="12" bestFit="1" customWidth="1"/>
    <col min="47" max="47" width="11" bestFit="1" customWidth="1"/>
    <col min="48" max="56" width="12" bestFit="1" customWidth="1"/>
    <col min="57" max="57" width="10" bestFit="1" customWidth="1"/>
    <col min="58" max="67" width="12" bestFit="1" customWidth="1"/>
    <col min="68" max="68" width="11" bestFit="1" customWidth="1"/>
    <col min="69" max="75" width="12" bestFit="1" customWidth="1"/>
    <col min="76" max="76" width="11" bestFit="1" customWidth="1"/>
    <col min="77" max="80" width="12" bestFit="1" customWidth="1"/>
    <col min="81" max="81" width="11" bestFit="1" customWidth="1"/>
    <col min="82" max="85" width="12" bestFit="1" customWidth="1"/>
    <col min="86" max="86" width="11" bestFit="1" customWidth="1"/>
    <col min="87" max="95" width="12" bestFit="1" customWidth="1"/>
    <col min="96" max="96" width="11" bestFit="1" customWidth="1"/>
    <col min="97" max="97" width="12" bestFit="1" customWidth="1"/>
    <col min="98" max="102" width="12.5703125" bestFit="1" customWidth="1"/>
    <col min="103" max="154" width="9.28515625" bestFit="1" customWidth="1"/>
    <col min="156" max="156" width="41.140625" bestFit="1" customWidth="1"/>
    <col min="164" max="164" width="11.85546875" bestFit="1" customWidth="1"/>
  </cols>
  <sheetData>
    <row r="1" spans="1:164" s="12" customFormat="1" x14ac:dyDescent="0.25">
      <c r="A1" s="12" t="s">
        <v>55</v>
      </c>
      <c r="B1" s="12" t="s">
        <v>121</v>
      </c>
      <c r="C1" s="12" t="s">
        <v>122</v>
      </c>
      <c r="D1" s="12">
        <v>0</v>
      </c>
      <c r="E1" s="12">
        <v>0.1</v>
      </c>
      <c r="F1" s="12">
        <v>0.2</v>
      </c>
      <c r="G1" s="12">
        <v>0.3</v>
      </c>
      <c r="H1" s="12">
        <v>0.4</v>
      </c>
      <c r="I1" s="12">
        <v>0.5</v>
      </c>
      <c r="J1" s="12">
        <v>0.6</v>
      </c>
      <c r="K1" s="12">
        <v>0.7</v>
      </c>
      <c r="L1" s="12">
        <v>0.8</v>
      </c>
      <c r="M1" s="12">
        <v>0.9</v>
      </c>
      <c r="N1" s="12">
        <v>1</v>
      </c>
      <c r="O1" s="12">
        <v>1.1000000000000001</v>
      </c>
      <c r="P1" s="12">
        <v>1.2</v>
      </c>
      <c r="Q1" s="12">
        <v>1.3</v>
      </c>
      <c r="R1" s="12">
        <v>1.4</v>
      </c>
      <c r="S1" s="12">
        <v>1.5</v>
      </c>
      <c r="T1" s="12">
        <v>1.6</v>
      </c>
      <c r="U1" s="12">
        <v>1.7</v>
      </c>
      <c r="V1" s="12">
        <v>1.8</v>
      </c>
      <c r="W1" s="12">
        <v>1.9</v>
      </c>
      <c r="X1" s="12">
        <v>2</v>
      </c>
      <c r="Y1" s="12">
        <v>2.1</v>
      </c>
      <c r="Z1" s="12">
        <v>2.2000000000000002</v>
      </c>
      <c r="AA1" s="12">
        <v>2.2999999999999998</v>
      </c>
      <c r="AB1" s="12">
        <v>2.4</v>
      </c>
      <c r="AC1" s="12">
        <v>2.5</v>
      </c>
      <c r="AD1" s="12">
        <v>2.6</v>
      </c>
      <c r="AE1" s="12">
        <v>2.7</v>
      </c>
      <c r="AF1" s="12">
        <v>2.8</v>
      </c>
      <c r="AG1" s="12">
        <v>2.9</v>
      </c>
      <c r="AH1" s="12">
        <v>3</v>
      </c>
      <c r="AI1" s="12">
        <v>3.1</v>
      </c>
      <c r="AJ1" s="12">
        <v>3.2</v>
      </c>
      <c r="AK1" s="12">
        <v>3.3</v>
      </c>
      <c r="AL1" s="12">
        <v>3.4</v>
      </c>
      <c r="AM1" s="12">
        <v>3.5</v>
      </c>
      <c r="AN1" s="12">
        <v>3.6</v>
      </c>
      <c r="AO1" s="12">
        <v>3.7</v>
      </c>
      <c r="AP1" s="12">
        <v>3.8</v>
      </c>
      <c r="AQ1" s="12">
        <v>3.9</v>
      </c>
      <c r="AR1" s="12">
        <v>4</v>
      </c>
      <c r="AS1" s="12">
        <v>4.0999999999999996</v>
      </c>
      <c r="AT1" s="12">
        <v>4.2</v>
      </c>
      <c r="AU1" s="12">
        <v>4.3</v>
      </c>
      <c r="AV1" s="12">
        <v>4.4000000000000004</v>
      </c>
      <c r="AW1" s="12">
        <v>4.5</v>
      </c>
      <c r="AX1" s="12">
        <v>4.5999999999999996</v>
      </c>
      <c r="AY1" s="12">
        <v>4.7</v>
      </c>
      <c r="AZ1" s="12">
        <v>4.8</v>
      </c>
      <c r="BA1" s="12">
        <v>4.9000000000000004</v>
      </c>
      <c r="BB1" s="12">
        <v>5</v>
      </c>
      <c r="BC1" s="12">
        <v>5.0999999999999996</v>
      </c>
      <c r="BD1" s="12">
        <v>5.2</v>
      </c>
      <c r="BE1" s="12">
        <v>5.3</v>
      </c>
      <c r="BF1" s="12">
        <v>5.4</v>
      </c>
      <c r="BG1" s="12">
        <v>5.5</v>
      </c>
      <c r="BH1" s="12">
        <v>5.6</v>
      </c>
      <c r="BI1" s="12">
        <v>5.7</v>
      </c>
      <c r="BJ1" s="12">
        <v>5.8</v>
      </c>
      <c r="BK1" s="12">
        <v>5.9</v>
      </c>
      <c r="BL1" s="12">
        <v>6</v>
      </c>
      <c r="BM1" s="12">
        <v>6.1</v>
      </c>
      <c r="BN1" s="12">
        <v>6.2</v>
      </c>
      <c r="BO1" s="12">
        <v>6.3</v>
      </c>
      <c r="BP1" s="12">
        <v>6.4</v>
      </c>
      <c r="BQ1" s="12">
        <v>6.5</v>
      </c>
      <c r="BR1" s="12">
        <v>6.6</v>
      </c>
      <c r="BS1" s="12">
        <v>6.7</v>
      </c>
      <c r="BT1" s="12">
        <v>6.8</v>
      </c>
      <c r="BU1" s="12">
        <v>6.9</v>
      </c>
      <c r="BV1" s="12">
        <v>7</v>
      </c>
      <c r="BW1" s="12">
        <v>7.1</v>
      </c>
      <c r="BX1" s="12">
        <v>7.2</v>
      </c>
      <c r="BY1" s="12">
        <v>7.3</v>
      </c>
      <c r="BZ1" s="12">
        <v>7.4</v>
      </c>
      <c r="CA1" s="12">
        <v>7.5</v>
      </c>
      <c r="CB1" s="12">
        <v>7.6</v>
      </c>
      <c r="CC1" s="12">
        <v>7.7</v>
      </c>
      <c r="CD1" s="12">
        <v>7.8</v>
      </c>
      <c r="CE1" s="12">
        <v>7.9</v>
      </c>
      <c r="CF1" s="12">
        <v>8</v>
      </c>
      <c r="CG1" s="12">
        <v>8.1</v>
      </c>
      <c r="CH1" s="12">
        <v>8.1999999999999993</v>
      </c>
      <c r="CI1" s="12">
        <v>8.3000000000000007</v>
      </c>
      <c r="CJ1" s="12">
        <v>8.4</v>
      </c>
      <c r="CK1" s="12">
        <v>8.5</v>
      </c>
      <c r="CL1" s="12">
        <v>8.6</v>
      </c>
      <c r="CM1" s="12">
        <v>8.6999999999999993</v>
      </c>
      <c r="CN1" s="12">
        <v>8.8000000000000007</v>
      </c>
      <c r="CO1" s="12">
        <v>8.9</v>
      </c>
      <c r="CP1" s="12">
        <v>9</v>
      </c>
      <c r="CQ1" s="12">
        <v>9.1</v>
      </c>
      <c r="CR1" s="12">
        <v>9.1999999999999993</v>
      </c>
      <c r="CS1" s="12">
        <v>9.3000000000000007</v>
      </c>
      <c r="CT1" s="12">
        <v>9.4</v>
      </c>
      <c r="CU1" s="12">
        <v>9.5</v>
      </c>
      <c r="CV1" s="12">
        <v>9.6</v>
      </c>
      <c r="CW1" s="12">
        <v>9.6999999999999993</v>
      </c>
      <c r="CX1" s="12">
        <v>9.8000000000000007</v>
      </c>
      <c r="CY1" s="12">
        <v>9.9</v>
      </c>
      <c r="CZ1" s="12">
        <v>10</v>
      </c>
      <c r="DA1" s="12">
        <v>10.1</v>
      </c>
      <c r="DB1" s="12">
        <v>10.199999999999999</v>
      </c>
      <c r="DC1" s="12">
        <v>10.3</v>
      </c>
      <c r="DD1" s="12">
        <v>10.4</v>
      </c>
      <c r="DE1" s="12">
        <v>10.5</v>
      </c>
      <c r="DF1" s="12">
        <v>10.6</v>
      </c>
      <c r="DG1" s="12">
        <v>10.7</v>
      </c>
      <c r="DH1" s="12">
        <v>10.8</v>
      </c>
      <c r="DI1" s="12">
        <v>10.9</v>
      </c>
      <c r="DJ1" s="12">
        <v>11</v>
      </c>
      <c r="DK1" s="12">
        <v>11.1</v>
      </c>
      <c r="DL1" s="12">
        <v>11.2</v>
      </c>
      <c r="DM1" s="12">
        <v>11.3</v>
      </c>
      <c r="DN1" s="12">
        <v>11.4</v>
      </c>
      <c r="DO1" s="12">
        <v>11.5</v>
      </c>
      <c r="DP1" s="12">
        <v>11.6</v>
      </c>
      <c r="DQ1" s="12">
        <v>11.7</v>
      </c>
      <c r="DR1" s="12">
        <v>11.8</v>
      </c>
      <c r="DS1" s="12">
        <v>11.9</v>
      </c>
      <c r="DT1" s="12">
        <v>12</v>
      </c>
      <c r="DU1" s="12">
        <v>12.1</v>
      </c>
      <c r="DV1" s="12">
        <v>12.2</v>
      </c>
      <c r="DW1" s="12">
        <v>12.3</v>
      </c>
      <c r="DX1" s="12">
        <v>12.4</v>
      </c>
      <c r="DY1" s="12">
        <v>12.5</v>
      </c>
      <c r="DZ1" s="12">
        <v>12.6</v>
      </c>
      <c r="EA1" s="12">
        <v>12.7</v>
      </c>
      <c r="EB1" s="12">
        <v>12.8</v>
      </c>
      <c r="EC1" s="12">
        <v>12.9</v>
      </c>
      <c r="ED1" s="12">
        <v>13</v>
      </c>
      <c r="EE1" s="12">
        <v>13.1</v>
      </c>
      <c r="EF1" s="12">
        <v>13.2</v>
      </c>
      <c r="EG1" s="12">
        <v>13.3</v>
      </c>
      <c r="EH1" s="12">
        <v>13.4</v>
      </c>
      <c r="EI1" s="12">
        <v>13.5</v>
      </c>
      <c r="EJ1" s="12">
        <v>13.6</v>
      </c>
      <c r="EK1" s="12">
        <v>13.7</v>
      </c>
      <c r="EL1" s="12">
        <v>13.8</v>
      </c>
      <c r="EM1" s="12">
        <v>13.9</v>
      </c>
      <c r="EN1" s="12">
        <v>14</v>
      </c>
      <c r="EO1" s="12">
        <v>14.1</v>
      </c>
      <c r="EP1" s="12">
        <v>14.2</v>
      </c>
      <c r="EQ1" s="12">
        <v>14.3</v>
      </c>
      <c r="ER1" s="12">
        <v>14.4</v>
      </c>
      <c r="ES1" s="12">
        <v>14.5</v>
      </c>
      <c r="ET1" s="12">
        <v>14.6</v>
      </c>
      <c r="EU1" s="12">
        <v>14.7</v>
      </c>
      <c r="EV1" s="12">
        <v>14.8</v>
      </c>
      <c r="EW1" s="12">
        <v>14.9</v>
      </c>
      <c r="EX1" s="12">
        <v>15</v>
      </c>
    </row>
    <row r="2" spans="1:164" s="12" customFormat="1" x14ac:dyDescent="0.25">
      <c r="A2" s="12" t="s">
        <v>56</v>
      </c>
      <c r="B2" s="12" t="s">
        <v>288</v>
      </c>
      <c r="C2" s="12" t="s">
        <v>123</v>
      </c>
      <c r="D2" s="12">
        <f t="array" ref="D2:EX2">TRANSPOSE(Sychugov!F2:F152)</f>
        <v>2.0653927966864227E-2</v>
      </c>
      <c r="E2" s="12">
        <v>2.0503514548486011E-2</v>
      </c>
      <c r="F2" s="12">
        <v>2.0353101130107795E-2</v>
      </c>
      <c r="G2" s="12">
        <v>2.0202687711729582E-2</v>
      </c>
      <c r="H2" s="12">
        <v>2.0052274293351366E-2</v>
      </c>
      <c r="I2" s="12">
        <v>1.990186087497315E-2</v>
      </c>
      <c r="J2" s="12">
        <v>1.9751447456594937E-2</v>
      </c>
      <c r="K2" s="12">
        <v>1.9601034038216721E-2</v>
      </c>
      <c r="L2" s="12">
        <v>1.9450620619838505E-2</v>
      </c>
      <c r="M2" s="12">
        <v>1.9300207201460289E-2</v>
      </c>
      <c r="N2" s="12">
        <v>1.9149793783082077E-2</v>
      </c>
      <c r="O2" s="12">
        <v>1.8999380364703861E-2</v>
      </c>
      <c r="P2" s="12">
        <v>1.8848966946325645E-2</v>
      </c>
      <c r="Q2" s="12">
        <v>1.8698553527947432E-2</v>
      </c>
      <c r="R2" s="12">
        <v>1.8548140109569216E-2</v>
      </c>
      <c r="S2" s="12">
        <v>1.8397726691191E-2</v>
      </c>
      <c r="T2" s="12">
        <v>1.8247313272812787E-2</v>
      </c>
      <c r="U2" s="12">
        <v>1.8096899854434571E-2</v>
      </c>
      <c r="V2" s="12">
        <v>1.7946486436056355E-2</v>
      </c>
      <c r="W2" s="12">
        <v>1.7796073017678139E-2</v>
      </c>
      <c r="X2" s="12">
        <v>1.7645659599299923E-2</v>
      </c>
      <c r="Y2" s="12">
        <v>1.7495246180921707E-2</v>
      </c>
      <c r="Z2" s="12">
        <v>1.7344832762543495E-2</v>
      </c>
      <c r="AA2" s="12">
        <v>1.7194419344165279E-2</v>
      </c>
      <c r="AB2" s="12">
        <v>1.7044005925787063E-2</v>
      </c>
      <c r="AC2" s="12">
        <v>1.689359250740885E-2</v>
      </c>
      <c r="AD2" s="12">
        <v>1.6743179089030634E-2</v>
      </c>
      <c r="AE2" s="12">
        <v>1.6592765670652418E-2</v>
      </c>
      <c r="AF2" s="12">
        <v>1.6442352252274205E-2</v>
      </c>
      <c r="AG2" s="12">
        <v>1.6291938833895989E-2</v>
      </c>
      <c r="AH2" s="12">
        <v>1.6141525415517773E-2</v>
      </c>
      <c r="AI2" s="12">
        <v>1.5991111997139557E-2</v>
      </c>
      <c r="AJ2" s="12">
        <v>1.5840698578761345E-2</v>
      </c>
      <c r="AK2" s="12">
        <v>1.5690285160383129E-2</v>
      </c>
      <c r="AL2" s="12">
        <v>1.5539871742004913E-2</v>
      </c>
      <c r="AM2" s="12">
        <v>1.53894583236267E-2</v>
      </c>
      <c r="AN2" s="12">
        <v>1.5239044905248484E-2</v>
      </c>
      <c r="AO2" s="12">
        <v>1.5088631486870268E-2</v>
      </c>
      <c r="AP2" s="12">
        <v>1.4938218068492055E-2</v>
      </c>
      <c r="AQ2" s="12">
        <v>1.4787804650113839E-2</v>
      </c>
      <c r="AR2" s="12">
        <v>1.4637391231735623E-2</v>
      </c>
      <c r="AS2" s="12">
        <v>1.4486977813357413E-2</v>
      </c>
      <c r="AT2" s="12">
        <v>1.4336564394979195E-2</v>
      </c>
      <c r="AU2" s="12">
        <v>1.418615097660098E-2</v>
      </c>
      <c r="AV2" s="12">
        <v>1.4035737558222764E-2</v>
      </c>
      <c r="AW2" s="12">
        <v>1.3885324139844548E-2</v>
      </c>
      <c r="AX2" s="12">
        <v>1.2398457606120756E-2</v>
      </c>
      <c r="AY2" s="12">
        <v>1.0641662643643844E-2</v>
      </c>
      <c r="AZ2" s="12">
        <v>9.6224656142878257E-3</v>
      </c>
      <c r="BA2" s="12">
        <v>8.8539086323648174E-3</v>
      </c>
      <c r="BB2" s="12">
        <v>8.2274402590324265E-3</v>
      </c>
      <c r="BC2" s="12">
        <v>7.6962633199689828E-3</v>
      </c>
      <c r="BD2" s="12">
        <v>7.2348653803478201E-3</v>
      </c>
      <c r="BE2" s="12">
        <v>6.8274166110019853E-3</v>
      </c>
      <c r="BF2" s="12">
        <v>6.463245212364058E-3</v>
      </c>
      <c r="BG2" s="12">
        <v>6.1347280379285387E-3</v>
      </c>
      <c r="BH2" s="12">
        <v>5.8361824577287322E-3</v>
      </c>
      <c r="BI2" s="12">
        <v>5.5632317100886425E-3</v>
      </c>
      <c r="BJ2" s="12">
        <v>5.3124167606622297E-3</v>
      </c>
      <c r="BK2" s="12">
        <v>5.0809463157347754E-3</v>
      </c>
      <c r="BL2" s="12">
        <v>4.8665289303762103E-3</v>
      </c>
      <c r="BM2" s="12">
        <v>4.6672562824444184E-3</v>
      </c>
      <c r="BN2" s="12">
        <v>4.4815196261208433E-3</v>
      </c>
      <c r="BO2" s="12">
        <v>4.3079484950502879E-3</v>
      </c>
      <c r="BP2" s="12">
        <v>4.1453647605124138E-3</v>
      </c>
      <c r="BQ2" s="12">
        <v>3.9927475535821658E-3</v>
      </c>
      <c r="BR2" s="12">
        <v>3.8492060429742049E-3</v>
      </c>
      <c r="BS2" s="12">
        <v>3.7139580034176831E-3</v>
      </c>
      <c r="BT2" s="12">
        <v>3.5863127257348437E-3</v>
      </c>
      <c r="BU2" s="12">
        <v>3.4656572323110658E-3</v>
      </c>
      <c r="BV2" s="12">
        <v>3.3514450437159659E-3</v>
      </c>
      <c r="BW2" s="12">
        <v>3.243186938860759E-3</v>
      </c>
      <c r="BX2" s="12">
        <v>3.1404432905466377E-3</v>
      </c>
      <c r="BY2" s="12">
        <v>3.042817658763677E-3</v>
      </c>
      <c r="BZ2" s="12">
        <v>2.9499513975789473E-3</v>
      </c>
      <c r="CA2" s="12">
        <v>2.8615190858882564E-3</v>
      </c>
      <c r="CB2" s="12">
        <v>2.7772246331272564E-3</v>
      </c>
      <c r="CC2" s="12">
        <v>2.6967979419948132E-3</v>
      </c>
      <c r="CD2" s="12">
        <v>2.619992033963126E-3</v>
      </c>
      <c r="CE2" s="12">
        <v>2.5465805617021563E-3</v>
      </c>
      <c r="CF2" s="12">
        <v>2.476355646873167E-3</v>
      </c>
      <c r="CG2" s="12">
        <v>2.4091259930244442E-3</v>
      </c>
      <c r="CH2" s="12">
        <v>2.3447152322700199E-3</v>
      </c>
      <c r="CI2" s="12">
        <v>2.2829604715828926E-3</v>
      </c>
      <c r="CJ2" s="12">
        <v>2.2237110102882184E-3</v>
      </c>
      <c r="CK2" s="12">
        <v>2.1668272050017505E-3</v>
      </c>
      <c r="CL2" s="12">
        <v>2.112179462055551E-3</v>
      </c>
      <c r="CM2" s="12">
        <v>2.0596473405641719E-3</v>
      </c>
      <c r="CN2" s="12">
        <v>2.0091187518476942E-3</v>
      </c>
      <c r="CO2" s="12">
        <v>1.9604892430505052E-3</v>
      </c>
      <c r="CP2" s="12">
        <v>1.913661354560766E-3</v>
      </c>
      <c r="CQ2" s="12">
        <v>1.8685440423117773E-3</v>
      </c>
      <c r="CR2" s="12">
        <v>1.2083874842776484E-3</v>
      </c>
      <c r="CS2" s="12">
        <v>7.8835688820092084E-4</v>
      </c>
      <c r="CT2" s="12">
        <v>5.4839545583050314E-4</v>
      </c>
      <c r="CU2" s="12">
        <v>3.8319273713738762E-4</v>
      </c>
      <c r="CV2" s="12">
        <v>2.6281013986732848E-4</v>
      </c>
      <c r="CW2" s="12">
        <v>1.7352658456547314E-4</v>
      </c>
      <c r="CX2" s="12">
        <v>1.0764101784142285E-4</v>
      </c>
      <c r="CY2" s="12">
        <v>6.0291417743335037E-5</v>
      </c>
      <c r="CZ2" s="12">
        <v>2.8159506742279177E-5</v>
      </c>
      <c r="DA2" s="12">
        <v>8.8510313938363513E-6</v>
      </c>
      <c r="DB2" s="12">
        <v>5.6472872607563675E-7</v>
      </c>
      <c r="DC2" s="12">
        <v>0</v>
      </c>
      <c r="DD2" s="12">
        <v>0</v>
      </c>
      <c r="DE2" s="12">
        <v>0</v>
      </c>
      <c r="DF2" s="12">
        <v>0</v>
      </c>
      <c r="DG2" s="12">
        <v>0</v>
      </c>
      <c r="DH2" s="12">
        <v>0</v>
      </c>
      <c r="DI2" s="12">
        <v>0</v>
      </c>
      <c r="DJ2" s="12">
        <v>0</v>
      </c>
      <c r="DK2" s="12">
        <v>0</v>
      </c>
      <c r="DL2" s="12">
        <v>0</v>
      </c>
      <c r="DM2" s="12">
        <v>0</v>
      </c>
      <c r="DN2" s="12">
        <v>0</v>
      </c>
      <c r="DO2" s="12">
        <v>0</v>
      </c>
      <c r="DP2" s="12">
        <v>0</v>
      </c>
      <c r="DQ2" s="12">
        <v>0</v>
      </c>
      <c r="DR2" s="12">
        <v>0</v>
      </c>
      <c r="DS2" s="12">
        <v>0</v>
      </c>
      <c r="DT2" s="12">
        <v>0</v>
      </c>
      <c r="DU2" s="12">
        <v>0</v>
      </c>
      <c r="DV2" s="12">
        <v>0</v>
      </c>
      <c r="DW2" s="12">
        <v>0</v>
      </c>
      <c r="DX2" s="12">
        <v>0</v>
      </c>
      <c r="DY2" s="12">
        <v>0</v>
      </c>
      <c r="DZ2" s="12">
        <v>0</v>
      </c>
      <c r="EA2" s="12">
        <v>0</v>
      </c>
      <c r="EB2" s="12">
        <v>0</v>
      </c>
      <c r="EC2" s="12">
        <v>0</v>
      </c>
      <c r="ED2" s="12">
        <v>0</v>
      </c>
      <c r="EE2" s="12">
        <v>0</v>
      </c>
      <c r="EF2" s="12">
        <v>0</v>
      </c>
      <c r="EG2" s="12">
        <v>0</v>
      </c>
      <c r="EH2" s="12">
        <v>0</v>
      </c>
      <c r="EI2" s="12">
        <v>0</v>
      </c>
      <c r="EJ2" s="12">
        <v>0</v>
      </c>
      <c r="EK2" s="12">
        <v>0</v>
      </c>
      <c r="EL2" s="12">
        <v>0</v>
      </c>
      <c r="EM2" s="12">
        <v>0</v>
      </c>
      <c r="EN2" s="12">
        <v>0</v>
      </c>
      <c r="EO2" s="12">
        <v>0</v>
      </c>
      <c r="EP2" s="12">
        <v>0</v>
      </c>
      <c r="EQ2" s="12">
        <v>0</v>
      </c>
      <c r="ER2" s="12">
        <v>0</v>
      </c>
      <c r="ES2" s="12">
        <v>0</v>
      </c>
      <c r="ET2" s="12">
        <v>0</v>
      </c>
      <c r="EU2" s="12">
        <v>0</v>
      </c>
      <c r="EV2" s="12">
        <v>0</v>
      </c>
      <c r="EW2" s="12">
        <v>0</v>
      </c>
      <c r="EX2" s="12">
        <v>0</v>
      </c>
      <c r="EZ2" s="13" t="s">
        <v>57</v>
      </c>
      <c r="FB2" s="12" t="s">
        <v>276</v>
      </c>
      <c r="FC2" s="12" t="s">
        <v>277</v>
      </c>
    </row>
    <row r="3" spans="1:164" x14ac:dyDescent="0.25">
      <c r="A3">
        <v>280</v>
      </c>
      <c r="B3" s="19">
        <f>'Input spectra'!Y2</f>
        <v>0.97372055513649602</v>
      </c>
      <c r="C3">
        <f>'Input spectra'!B2</f>
        <v>2.8907850855113302</v>
      </c>
      <c r="D3">
        <f>D$2*EXP(- D$1 * ($C3*_c1+$B3))</f>
        <v>2.0653927966864227E-2</v>
      </c>
      <c r="E3">
        <f t="shared" ref="D3:M12" si="0">E$2*EXP(- E$1 * ($C3*_c1+$B3))</f>
        <v>5.8527417292685959E-3</v>
      </c>
      <c r="F3">
        <f t="shared" si="0"/>
        <v>1.6584129826504135E-3</v>
      </c>
      <c r="G3">
        <f t="shared" si="0"/>
        <v>4.6989659526310322E-4</v>
      </c>
      <c r="H3">
        <f t="shared" si="0"/>
        <v>1.3313364835451918E-4</v>
      </c>
      <c r="I3">
        <f t="shared" si="0"/>
        <v>3.7718023949609E-5</v>
      </c>
      <c r="J3">
        <f t="shared" si="0"/>
        <v>1.0685263169502626E-5</v>
      </c>
      <c r="K3">
        <f t="shared" si="0"/>
        <v>3.0268878299703643E-6</v>
      </c>
      <c r="L3">
        <f t="shared" si="0"/>
        <v>8.5739679683273743E-7</v>
      </c>
      <c r="M3">
        <f t="shared" si="0"/>
        <v>2.4285184891856987E-7</v>
      </c>
      <c r="N3">
        <f t="shared" ref="N3:W12" si="1">N$2*EXP(- N$1 * ($C3*_c1+$B3))</f>
        <v>6.8781967331439558E-8</v>
      </c>
      <c r="O3">
        <f t="shared" si="1"/>
        <v>1.9479642332961725E-8</v>
      </c>
      <c r="P3">
        <f t="shared" si="1"/>
        <v>5.5164558053531797E-9</v>
      </c>
      <c r="Q3">
        <f t="shared" si="1"/>
        <v>1.562110139928911E-9</v>
      </c>
      <c r="R3">
        <f t="shared" si="1"/>
        <v>4.4231845155265896E-10</v>
      </c>
      <c r="S3">
        <f t="shared" si="1"/>
        <v>1.2523620557425628E-10</v>
      </c>
      <c r="T3">
        <f t="shared" si="1"/>
        <v>3.5456487934416295E-11</v>
      </c>
      <c r="U3">
        <f t="shared" si="1"/>
        <v>1.0037649332067985E-11</v>
      </c>
      <c r="V3">
        <f t="shared" si="1"/>
        <v>2.8414388922520091E-12</v>
      </c>
      <c r="W3">
        <f t="shared" si="1"/>
        <v>8.0429267555252881E-13</v>
      </c>
      <c r="X3">
        <f t="shared" ref="X3:AG12" si="2">X$2*EXP(- X$1 * ($C3*_c1+$B3))</f>
        <v>2.2764540103099876E-13</v>
      </c>
      <c r="Y3">
        <f t="shared" si="2"/>
        <v>6.4427620381073544E-14</v>
      </c>
      <c r="Z3">
        <f t="shared" si="2"/>
        <v>1.823279290386279E-14</v>
      </c>
      <c r="AA3">
        <f t="shared" si="2"/>
        <v>5.1594290639363328E-15</v>
      </c>
      <c r="AB3">
        <f t="shared" si="2"/>
        <v>1.4598789860321454E-15</v>
      </c>
      <c r="AC3">
        <f t="shared" si="2"/>
        <v>4.1304583210319038E-16</v>
      </c>
      <c r="AD3">
        <f t="shared" si="2"/>
        <v>1.1685443547914877E-16</v>
      </c>
      <c r="AE3">
        <f t="shared" si="2"/>
        <v>3.3056518222398486E-17</v>
      </c>
      <c r="AF3">
        <f t="shared" si="2"/>
        <v>9.3504675110565228E-18</v>
      </c>
      <c r="AG3">
        <f t="shared" si="2"/>
        <v>2.6446804059417918E-18</v>
      </c>
      <c r="AH3">
        <f t="shared" ref="AH3:AQ12" si="3">AH$2*EXP(- AH$1 * ($C3*_c1+$B3))</f>
        <v>7.4795599962799237E-19</v>
      </c>
      <c r="AI3">
        <f t="shared" si="3"/>
        <v>2.1151500896516993E-19</v>
      </c>
      <c r="AJ3">
        <f t="shared" si="3"/>
        <v>5.9809187753589848E-20</v>
      </c>
      <c r="AK3">
        <f t="shared" si="3"/>
        <v>1.6910461505901815E-20</v>
      </c>
      <c r="AL3">
        <f t="shared" si="3"/>
        <v>4.7808278169436195E-21</v>
      </c>
      <c r="AM3">
        <f t="shared" si="3"/>
        <v>1.3514813461959792E-21</v>
      </c>
      <c r="AN3">
        <f t="shared" si="3"/>
        <v>3.8201069326525563E-22</v>
      </c>
      <c r="AO3">
        <f t="shared" si="3"/>
        <v>1.0796889883492906E-22</v>
      </c>
      <c r="AP3">
        <f t="shared" si="3"/>
        <v>3.0512561267091421E-23</v>
      </c>
      <c r="AQ3">
        <f t="shared" si="3"/>
        <v>8.6221311286892407E-24</v>
      </c>
      <c r="AR3">
        <f t="shared" ref="AR3:BA12" si="4">AR$2*EXP(- AR$1 * ($C3*_c1+$B3))</f>
        <v>2.4361591062048037E-24</v>
      </c>
      <c r="AS3">
        <f t="shared" si="4"/>
        <v>6.8825727722295965E-25</v>
      </c>
      <c r="AT3">
        <f t="shared" si="4"/>
        <v>1.9442367862210104E-25</v>
      </c>
      <c r="AU3">
        <f t="shared" si="4"/>
        <v>5.4916100733111632E-26</v>
      </c>
      <c r="AV3">
        <f t="shared" si="4"/>
        <v>1.550962880134033E-26</v>
      </c>
      <c r="AW3">
        <f t="shared" si="4"/>
        <v>4.3797894814198963E-27</v>
      </c>
      <c r="AX3">
        <f t="shared" si="4"/>
        <v>1.116338555494781E-27</v>
      </c>
      <c r="AY3">
        <f t="shared" si="4"/>
        <v>2.7350722252709847E-28</v>
      </c>
      <c r="AZ3">
        <f t="shared" si="4"/>
        <v>7.0595452981662383E-29</v>
      </c>
      <c r="BA3">
        <f t="shared" si="4"/>
        <v>1.8541994444034845E-29</v>
      </c>
      <c r="BB3">
        <f t="shared" ref="BB3:BK12" si="5">BB$2*EXP(- BB$1 * ($C3*_c1+$B3))</f>
        <v>4.9183247059933288E-30</v>
      </c>
      <c r="BC3">
        <f t="shared" si="5"/>
        <v>1.3132984365878745E-30</v>
      </c>
      <c r="BD3">
        <f t="shared" si="5"/>
        <v>3.5240739469810828E-31</v>
      </c>
      <c r="BE3">
        <f t="shared" si="5"/>
        <v>9.4929678896101093E-32</v>
      </c>
      <c r="BF3">
        <f t="shared" si="5"/>
        <v>2.5652357854683856E-32</v>
      </c>
      <c r="BG3">
        <f t="shared" si="5"/>
        <v>6.9502915122497138E-33</v>
      </c>
      <c r="BH3">
        <f t="shared" si="5"/>
        <v>1.8874159284879382E-33</v>
      </c>
      <c r="BI3">
        <f t="shared" si="5"/>
        <v>5.1356681466403764E-34</v>
      </c>
      <c r="BJ3">
        <f t="shared" si="5"/>
        <v>1.3998870358784025E-34</v>
      </c>
      <c r="BK3">
        <f t="shared" si="5"/>
        <v>3.8218752652771981E-35</v>
      </c>
      <c r="BL3">
        <f t="shared" ref="BL3:BU12" si="6">BL$2*EXP(- BL$1 * ($C3*_c1+$B3))</f>
        <v>1.0449181222014223E-35</v>
      </c>
      <c r="BM3">
        <f t="shared" si="6"/>
        <v>2.8605902229435801E-36</v>
      </c>
      <c r="BN3">
        <f t="shared" si="6"/>
        <v>7.8406190400889191E-37</v>
      </c>
      <c r="BO3">
        <f t="shared" si="6"/>
        <v>2.1514269359263855E-37</v>
      </c>
      <c r="BP3">
        <f t="shared" si="6"/>
        <v>5.909488607658556E-38</v>
      </c>
      <c r="BQ3">
        <f t="shared" si="6"/>
        <v>1.6247631104150098E-38</v>
      </c>
      <c r="BR3">
        <f t="shared" si="6"/>
        <v>4.4711620031932913E-39</v>
      </c>
      <c r="BS3">
        <f t="shared" si="6"/>
        <v>1.2314514223638254E-39</v>
      </c>
      <c r="BT3">
        <f t="shared" si="6"/>
        <v>3.3943725184294321E-40</v>
      </c>
      <c r="BU3">
        <f t="shared" si="6"/>
        <v>9.3632798020098437E-41</v>
      </c>
      <c r="BV3">
        <f t="shared" ref="BV3:CE12" si="7">BV$2*EXP(- BV$1 * ($C3*_c1+$B3))</f>
        <v>2.5846726426376407E-41</v>
      </c>
      <c r="BW3">
        <f t="shared" si="7"/>
        <v>7.1396426511900422E-42</v>
      </c>
      <c r="BX3">
        <f t="shared" si="7"/>
        <v>1.9734516818657164E-42</v>
      </c>
      <c r="BY3">
        <f t="shared" si="7"/>
        <v>5.4581129579236137E-43</v>
      </c>
      <c r="BZ3">
        <f t="shared" si="7"/>
        <v>1.5104713817200554E-43</v>
      </c>
      <c r="CA3">
        <f t="shared" si="7"/>
        <v>4.1823977924401773E-44</v>
      </c>
      <c r="CB3">
        <f t="shared" si="7"/>
        <v>1.1586993080031943E-44</v>
      </c>
      <c r="CC3">
        <f t="shared" si="7"/>
        <v>3.2117312412802518E-45</v>
      </c>
      <c r="CD3">
        <f t="shared" si="7"/>
        <v>8.9068022095449872E-46</v>
      </c>
      <c r="CE3">
        <f t="shared" si="7"/>
        <v>2.47121371884098E-46</v>
      </c>
      <c r="CF3">
        <f t="shared" ref="CF3:CO12" si="8">CF$2*EXP(- CF$1 * ($C3*_c1+$B3))</f>
        <v>6.8595709528244217E-47</v>
      </c>
      <c r="CG3">
        <f t="shared" si="8"/>
        <v>1.9049101608261185E-47</v>
      </c>
      <c r="CH3">
        <f t="shared" si="8"/>
        <v>5.2921986653059253E-48</v>
      </c>
      <c r="CI3">
        <f t="shared" si="8"/>
        <v>1.4708740137427771E-48</v>
      </c>
      <c r="CJ3">
        <f t="shared" si="8"/>
        <v>4.0896531740031661E-49</v>
      </c>
      <c r="CK3">
        <f t="shared" si="8"/>
        <v>1.1375315773728741E-49</v>
      </c>
      <c r="CL3">
        <f t="shared" si="8"/>
        <v>3.1651991928799439E-50</v>
      </c>
      <c r="CM3">
        <f t="shared" si="8"/>
        <v>8.8103699619531266E-51</v>
      </c>
      <c r="CN3">
        <f t="shared" si="8"/>
        <v>2.4532281328690015E-51</v>
      </c>
      <c r="CO3">
        <f t="shared" si="8"/>
        <v>6.8332583735071363E-52</v>
      </c>
      <c r="CP3">
        <f t="shared" ref="CP3:CY12" si="9">CP$2*EXP(- CP$1 * ($C3*_c1+$B3))</f>
        <v>1.9039674272899539E-52</v>
      </c>
      <c r="CQ3">
        <f t="shared" si="9"/>
        <v>5.3067522862359541E-53</v>
      </c>
      <c r="CR3">
        <f t="shared" si="9"/>
        <v>9.7963150712941307E-54</v>
      </c>
      <c r="CS3">
        <f t="shared" si="9"/>
        <v>1.8243595812380117E-54</v>
      </c>
      <c r="CT3">
        <f t="shared" si="9"/>
        <v>3.6225340132920564E-55</v>
      </c>
      <c r="CU3">
        <f t="shared" si="9"/>
        <v>7.225483984301933E-56</v>
      </c>
      <c r="CV3">
        <f t="shared" si="9"/>
        <v>1.4145647782752532E-56</v>
      </c>
      <c r="CW3">
        <f t="shared" si="9"/>
        <v>2.6661083246774374E-57</v>
      </c>
      <c r="CX3">
        <f t="shared" si="9"/>
        <v>4.720854517714859E-58</v>
      </c>
      <c r="CY3">
        <f t="shared" si="9"/>
        <v>7.547956121344976E-59</v>
      </c>
      <c r="CZ3">
        <f t="shared" ref="CZ3:DI12" si="10">CZ$2*EXP(- CZ$1 * ($C3*_c1+$B3))</f>
        <v>1.0063057699306608E-59</v>
      </c>
      <c r="DA3">
        <f t="shared" si="10"/>
        <v>9.0287961971536107E-61</v>
      </c>
      <c r="DB3">
        <f t="shared" si="10"/>
        <v>1.6443978399100811E-62</v>
      </c>
      <c r="DC3">
        <f t="shared" si="10"/>
        <v>0</v>
      </c>
      <c r="DD3">
        <f t="shared" si="10"/>
        <v>0</v>
      </c>
      <c r="DE3">
        <f t="shared" si="10"/>
        <v>0</v>
      </c>
      <c r="DF3">
        <f t="shared" si="10"/>
        <v>0</v>
      </c>
      <c r="DG3">
        <f t="shared" si="10"/>
        <v>0</v>
      </c>
      <c r="DH3">
        <f t="shared" si="10"/>
        <v>0</v>
      </c>
      <c r="DI3">
        <f t="shared" si="10"/>
        <v>0</v>
      </c>
      <c r="DJ3">
        <f t="shared" ref="DJ3:DS12" si="11">DJ$2*EXP(- DJ$1 * ($C3*_c1+$B3))</f>
        <v>0</v>
      </c>
      <c r="DK3">
        <f t="shared" si="11"/>
        <v>0</v>
      </c>
      <c r="DL3">
        <f t="shared" si="11"/>
        <v>0</v>
      </c>
      <c r="DM3">
        <f t="shared" si="11"/>
        <v>0</v>
      </c>
      <c r="DN3">
        <f t="shared" si="11"/>
        <v>0</v>
      </c>
      <c r="DO3">
        <f t="shared" si="11"/>
        <v>0</v>
      </c>
      <c r="DP3">
        <f t="shared" si="11"/>
        <v>0</v>
      </c>
      <c r="DQ3">
        <f t="shared" si="11"/>
        <v>0</v>
      </c>
      <c r="DR3">
        <f t="shared" si="11"/>
        <v>0</v>
      </c>
      <c r="DS3">
        <f t="shared" si="11"/>
        <v>0</v>
      </c>
      <c r="DT3">
        <f t="shared" ref="DT3:EC12" si="12">DT$2*EXP(- DT$1 * ($C3*_c1+$B3))</f>
        <v>0</v>
      </c>
      <c r="DU3">
        <f t="shared" si="12"/>
        <v>0</v>
      </c>
      <c r="DV3">
        <f t="shared" si="12"/>
        <v>0</v>
      </c>
      <c r="DW3">
        <f t="shared" si="12"/>
        <v>0</v>
      </c>
      <c r="DX3">
        <f t="shared" si="12"/>
        <v>0</v>
      </c>
      <c r="DY3">
        <f t="shared" si="12"/>
        <v>0</v>
      </c>
      <c r="DZ3">
        <f t="shared" si="12"/>
        <v>0</v>
      </c>
      <c r="EA3">
        <f t="shared" si="12"/>
        <v>0</v>
      </c>
      <c r="EB3">
        <f t="shared" si="12"/>
        <v>0</v>
      </c>
      <c r="EC3">
        <f t="shared" si="12"/>
        <v>0</v>
      </c>
      <c r="ED3">
        <f t="shared" ref="ED3:EM12" si="13">ED$2*EXP(- ED$1 * ($C3*_c1+$B3))</f>
        <v>0</v>
      </c>
      <c r="EE3">
        <f t="shared" si="13"/>
        <v>0</v>
      </c>
      <c r="EF3">
        <f t="shared" si="13"/>
        <v>0</v>
      </c>
      <c r="EG3">
        <f t="shared" si="13"/>
        <v>0</v>
      </c>
      <c r="EH3">
        <f t="shared" si="13"/>
        <v>0</v>
      </c>
      <c r="EI3">
        <f t="shared" si="13"/>
        <v>0</v>
      </c>
      <c r="EJ3">
        <f t="shared" si="13"/>
        <v>0</v>
      </c>
      <c r="EK3">
        <f t="shared" si="13"/>
        <v>0</v>
      </c>
      <c r="EL3">
        <f t="shared" si="13"/>
        <v>0</v>
      </c>
      <c r="EM3">
        <f t="shared" si="13"/>
        <v>0</v>
      </c>
      <c r="EN3">
        <f t="shared" ref="EN3:EX12" si="14">EN$2*EXP(- EN$1 * ($C3*_c1+$B3))</f>
        <v>0</v>
      </c>
      <c r="EO3">
        <f t="shared" si="14"/>
        <v>0</v>
      </c>
      <c r="EP3">
        <f t="shared" si="14"/>
        <v>0</v>
      </c>
      <c r="EQ3">
        <f t="shared" si="14"/>
        <v>0</v>
      </c>
      <c r="ER3">
        <f t="shared" si="14"/>
        <v>0</v>
      </c>
      <c r="ES3">
        <f t="shared" si="14"/>
        <v>0</v>
      </c>
      <c r="ET3">
        <f t="shared" si="14"/>
        <v>0</v>
      </c>
      <c r="EU3">
        <f t="shared" si="14"/>
        <v>0</v>
      </c>
      <c r="EV3">
        <f t="shared" si="14"/>
        <v>0</v>
      </c>
      <c r="EW3">
        <f t="shared" si="14"/>
        <v>0</v>
      </c>
      <c r="EX3">
        <f t="shared" si="14"/>
        <v>0</v>
      </c>
      <c r="EZ3">
        <f>SUM(D3:EX3)</f>
        <v>2.8820739303183331E-2</v>
      </c>
      <c r="FB3">
        <f>(1-EXP(-(C3*_c1+B3)*_t))/2</f>
        <v>0.49905239956739322</v>
      </c>
      <c r="FC3">
        <f t="shared" ref="FC3:FC34" si="15">LN(1-FB3)/(-(C3*_c1+B3))</f>
        <v>5.5137707835415786E-2</v>
      </c>
      <c r="FH3" s="56"/>
    </row>
    <row r="4" spans="1:164" x14ac:dyDescent="0.25">
      <c r="A4">
        <v>285</v>
      </c>
      <c r="B4" s="19">
        <f>'Input spectra'!Y3</f>
        <v>0.83723111725609001</v>
      </c>
      <c r="C4">
        <f>'Input spectra'!B3</f>
        <v>2.81409489558277</v>
      </c>
      <c r="D4">
        <f t="shared" si="0"/>
        <v>2.0653927966864227E-2</v>
      </c>
      <c r="E4">
        <f t="shared" si="0"/>
        <v>6.1179999825765443E-3</v>
      </c>
      <c r="F4">
        <f t="shared" si="0"/>
        <v>1.8121448614663773E-3</v>
      </c>
      <c r="G4">
        <f t="shared" si="0"/>
        <v>5.3672599865432769E-4</v>
      </c>
      <c r="H4">
        <f t="shared" si="0"/>
        <v>1.5896015567171988E-4</v>
      </c>
      <c r="I4">
        <f t="shared" si="0"/>
        <v>4.7075992977996383E-5</v>
      </c>
      <c r="J4">
        <f t="shared" si="0"/>
        <v>1.3940742066868869E-5</v>
      </c>
      <c r="K4">
        <f t="shared" si="0"/>
        <v>4.1280705191792701E-6</v>
      </c>
      <c r="L4">
        <f t="shared" si="0"/>
        <v>1.2223138946251909E-6</v>
      </c>
      <c r="M4">
        <f t="shared" si="0"/>
        <v>3.6190319539072044E-7</v>
      </c>
      <c r="N4">
        <f t="shared" si="1"/>
        <v>1.071459373260534E-7</v>
      </c>
      <c r="O4">
        <f t="shared" si="1"/>
        <v>3.1719928880743124E-8</v>
      </c>
      <c r="P4">
        <f t="shared" si="1"/>
        <v>9.3899111120822796E-9</v>
      </c>
      <c r="Q4">
        <f t="shared" si="1"/>
        <v>2.77947710399548E-9</v>
      </c>
      <c r="R4">
        <f t="shared" si="1"/>
        <v>8.2269075598175144E-10</v>
      </c>
      <c r="S4">
        <f t="shared" si="1"/>
        <v>2.4349024866146867E-10</v>
      </c>
      <c r="T4">
        <f t="shared" si="1"/>
        <v>7.2060537825405665E-11</v>
      </c>
      <c r="U4">
        <f t="shared" si="1"/>
        <v>2.1324748347545212E-11</v>
      </c>
      <c r="V4">
        <f t="shared" si="1"/>
        <v>6.3101593622415641E-12</v>
      </c>
      <c r="W4">
        <f t="shared" si="1"/>
        <v>1.8670942096012363E-12</v>
      </c>
      <c r="X4">
        <f t="shared" si="2"/>
        <v>5.5240946451737028E-13</v>
      </c>
      <c r="Y4">
        <f t="shared" si="2"/>
        <v>1.6342723477354971E-13</v>
      </c>
      <c r="Z4">
        <f t="shared" si="2"/>
        <v>4.8345454998758246E-14</v>
      </c>
      <c r="AA4">
        <f t="shared" si="2"/>
        <v>1.4300598382427895E-14</v>
      </c>
      <c r="AB4">
        <f t="shared" si="2"/>
        <v>4.229797079815935E-15</v>
      </c>
      <c r="AC4">
        <f t="shared" si="2"/>
        <v>1.2509819155985225E-15</v>
      </c>
      <c r="AD4">
        <f t="shared" si="2"/>
        <v>3.6995431785305143E-16</v>
      </c>
      <c r="AE4">
        <f t="shared" si="2"/>
        <v>1.0939818544510887E-16</v>
      </c>
      <c r="AF4">
        <f t="shared" si="2"/>
        <v>3.2347181646856779E-17</v>
      </c>
      <c r="AG4">
        <f t="shared" si="2"/>
        <v>9.5637107118010762E-18</v>
      </c>
      <c r="AH4">
        <f t="shared" si="3"/>
        <v>2.8273488374399994E-18</v>
      </c>
      <c r="AI4">
        <f t="shared" si="3"/>
        <v>8.3578514200881165E-19</v>
      </c>
      <c r="AJ4">
        <f t="shared" si="3"/>
        <v>2.4704238542624823E-19</v>
      </c>
      <c r="AK4">
        <f t="shared" si="3"/>
        <v>7.3014504010822863E-20</v>
      </c>
      <c r="AL4">
        <f t="shared" si="3"/>
        <v>2.1577786587352817E-20</v>
      </c>
      <c r="AM4">
        <f t="shared" si="3"/>
        <v>6.3762297597019261E-21</v>
      </c>
      <c r="AN4">
        <f t="shared" si="3"/>
        <v>1.8839940790875031E-21</v>
      </c>
      <c r="AO4">
        <f t="shared" si="3"/>
        <v>5.5661229760591442E-22</v>
      </c>
      <c r="AP4">
        <f t="shared" si="3"/>
        <v>1.644306983003004E-22</v>
      </c>
      <c r="AQ4">
        <f t="shared" si="3"/>
        <v>4.8570097095753053E-23</v>
      </c>
      <c r="AR4">
        <f t="shared" si="4"/>
        <v>1.434531563929048E-23</v>
      </c>
      <c r="AS4">
        <f t="shared" si="4"/>
        <v>4.2364821727742883E-24</v>
      </c>
      <c r="AT4">
        <f t="shared" si="4"/>
        <v>1.2509900016115082E-24</v>
      </c>
      <c r="AU4">
        <f t="shared" si="4"/>
        <v>3.6936393400211561E-25</v>
      </c>
      <c r="AV4">
        <f t="shared" si="4"/>
        <v>1.0904513874777357E-25</v>
      </c>
      <c r="AW4">
        <f t="shared" si="4"/>
        <v>3.2189056959340222E-26</v>
      </c>
      <c r="AX4">
        <f t="shared" si="4"/>
        <v>8.5763215005313939E-27</v>
      </c>
      <c r="AY4">
        <f t="shared" si="4"/>
        <v>2.1964637461215103E-27</v>
      </c>
      <c r="AZ4">
        <f t="shared" si="4"/>
        <v>5.9262788271174273E-28</v>
      </c>
      <c r="BA4">
        <f t="shared" si="4"/>
        <v>1.6270912504643096E-28</v>
      </c>
      <c r="BB4">
        <f t="shared" si="5"/>
        <v>4.5115188045731067E-29</v>
      </c>
      <c r="BC4">
        <f t="shared" si="5"/>
        <v>1.2592707428614294E-29</v>
      </c>
      <c r="BD4">
        <f t="shared" si="5"/>
        <v>3.5322449294868264E-30</v>
      </c>
      <c r="BE4">
        <f t="shared" si="5"/>
        <v>9.946216788616343E-31</v>
      </c>
      <c r="BF4">
        <f t="shared" si="5"/>
        <v>2.8095276484370853E-31</v>
      </c>
      <c r="BG4">
        <f t="shared" si="5"/>
        <v>7.9571794505693602E-32</v>
      </c>
      <c r="BH4">
        <f t="shared" si="5"/>
        <v>2.2587796136767007E-32</v>
      </c>
      <c r="BI4">
        <f t="shared" si="5"/>
        <v>6.4247067287097618E-33</v>
      </c>
      <c r="BJ4">
        <f t="shared" si="5"/>
        <v>1.8306252913668445E-33</v>
      </c>
      <c r="BK4">
        <f t="shared" si="5"/>
        <v>5.2243598945080101E-34</v>
      </c>
      <c r="BL4">
        <f t="shared" si="6"/>
        <v>1.4931001902360346E-34</v>
      </c>
      <c r="BM4">
        <f t="shared" si="6"/>
        <v>4.2727988783411413E-35</v>
      </c>
      <c r="BN4">
        <f t="shared" si="6"/>
        <v>1.2242137846970422E-35</v>
      </c>
      <c r="BO4">
        <f t="shared" si="6"/>
        <v>3.511426850450565E-36</v>
      </c>
      <c r="BP4">
        <f t="shared" si="6"/>
        <v>1.0082240091758535E-36</v>
      </c>
      <c r="BQ4">
        <f t="shared" si="6"/>
        <v>2.8976591411209062E-37</v>
      </c>
      <c r="BR4">
        <f t="shared" si="6"/>
        <v>8.3354253104129272E-38</v>
      </c>
      <c r="BS4">
        <f t="shared" si="6"/>
        <v>2.3997983734977331E-38</v>
      </c>
      <c r="BT4">
        <f t="shared" si="6"/>
        <v>6.914600353981563E-39</v>
      </c>
      <c r="BU4">
        <f t="shared" si="6"/>
        <v>1.9938188357522805E-39</v>
      </c>
      <c r="BV4">
        <f t="shared" si="7"/>
        <v>5.7532513825454029E-40</v>
      </c>
      <c r="BW4">
        <f t="shared" si="7"/>
        <v>1.6612476944103024E-40</v>
      </c>
      <c r="BX4">
        <f t="shared" si="7"/>
        <v>4.7999258123562942E-41</v>
      </c>
      <c r="BY4">
        <f t="shared" si="7"/>
        <v>1.3877162000700643E-41</v>
      </c>
      <c r="BZ4">
        <f t="shared" si="7"/>
        <v>4.0144009956184635E-42</v>
      </c>
      <c r="CA4">
        <f t="shared" si="7"/>
        <v>1.161939989093317E-42</v>
      </c>
      <c r="CB4">
        <f t="shared" si="7"/>
        <v>3.3649546920303832E-43</v>
      </c>
      <c r="CC4">
        <f t="shared" si="7"/>
        <v>9.7498465628612811E-44</v>
      </c>
      <c r="CD4">
        <f t="shared" si="7"/>
        <v>2.8263796958072925E-44</v>
      </c>
      <c r="CE4">
        <f t="shared" si="7"/>
        <v>8.1972676235425498E-45</v>
      </c>
      <c r="CF4">
        <f t="shared" si="8"/>
        <v>2.3785148759959014E-45</v>
      </c>
      <c r="CG4">
        <f t="shared" si="8"/>
        <v>6.9045205918361437E-46</v>
      </c>
      <c r="CH4">
        <f t="shared" si="8"/>
        <v>2.0051426804007833E-46</v>
      </c>
      <c r="CI4">
        <f t="shared" si="8"/>
        <v>5.825520422148834E-47</v>
      </c>
      <c r="CJ4">
        <f t="shared" si="8"/>
        <v>1.6931515956074574E-47</v>
      </c>
      <c r="CK4">
        <f t="shared" si="8"/>
        <v>4.9229218114172654E-48</v>
      </c>
      <c r="CL4">
        <f t="shared" si="8"/>
        <v>1.4318932262452496E-48</v>
      </c>
      <c r="CM4">
        <f t="shared" si="8"/>
        <v>4.1663317214751439E-49</v>
      </c>
      <c r="CN4">
        <f t="shared" si="8"/>
        <v>1.212684279500018E-49</v>
      </c>
      <c r="CO4">
        <f t="shared" si="8"/>
        <v>3.5309190822128746E-50</v>
      </c>
      <c r="CP4">
        <f t="shared" si="9"/>
        <v>1.0284177139941196E-50</v>
      </c>
      <c r="CQ4">
        <f t="shared" si="9"/>
        <v>2.9963253006507616E-51</v>
      </c>
      <c r="CR4">
        <f t="shared" si="9"/>
        <v>5.7819322938767174E-52</v>
      </c>
      <c r="CS4">
        <f t="shared" si="9"/>
        <v>1.1255655975562676E-52</v>
      </c>
      <c r="CT4">
        <f t="shared" si="9"/>
        <v>2.3362695690613823E-53</v>
      </c>
      <c r="CU4">
        <f t="shared" si="9"/>
        <v>4.8711054852688416E-54</v>
      </c>
      <c r="CV4">
        <f t="shared" si="9"/>
        <v>9.968585621875972E-55</v>
      </c>
      <c r="CW4">
        <f t="shared" si="9"/>
        <v>1.9639869857754228E-55</v>
      </c>
      <c r="CX4">
        <f t="shared" si="9"/>
        <v>3.6352270657457398E-56</v>
      </c>
      <c r="CY4">
        <f t="shared" si="9"/>
        <v>6.0756172220676168E-57</v>
      </c>
      <c r="CZ4">
        <f t="shared" si="10"/>
        <v>8.4672252255397936E-58</v>
      </c>
      <c r="DA4">
        <f t="shared" si="10"/>
        <v>7.941291002059805E-59</v>
      </c>
      <c r="DB4">
        <f t="shared" si="10"/>
        <v>1.511883299509252E-60</v>
      </c>
      <c r="DC4">
        <f t="shared" si="10"/>
        <v>0</v>
      </c>
      <c r="DD4">
        <f t="shared" si="10"/>
        <v>0</v>
      </c>
      <c r="DE4">
        <f t="shared" si="10"/>
        <v>0</v>
      </c>
      <c r="DF4">
        <f t="shared" si="10"/>
        <v>0</v>
      </c>
      <c r="DG4">
        <f t="shared" si="10"/>
        <v>0</v>
      </c>
      <c r="DH4">
        <f t="shared" si="10"/>
        <v>0</v>
      </c>
      <c r="DI4">
        <f t="shared" si="10"/>
        <v>0</v>
      </c>
      <c r="DJ4">
        <f t="shared" si="11"/>
        <v>0</v>
      </c>
      <c r="DK4">
        <f t="shared" si="11"/>
        <v>0</v>
      </c>
      <c r="DL4">
        <f t="shared" si="11"/>
        <v>0</v>
      </c>
      <c r="DM4">
        <f t="shared" si="11"/>
        <v>0</v>
      </c>
      <c r="DN4">
        <f t="shared" si="11"/>
        <v>0</v>
      </c>
      <c r="DO4">
        <f t="shared" si="11"/>
        <v>0</v>
      </c>
      <c r="DP4">
        <f t="shared" si="11"/>
        <v>0</v>
      </c>
      <c r="DQ4">
        <f t="shared" si="11"/>
        <v>0</v>
      </c>
      <c r="DR4">
        <f t="shared" si="11"/>
        <v>0</v>
      </c>
      <c r="DS4">
        <f t="shared" si="11"/>
        <v>0</v>
      </c>
      <c r="DT4">
        <f t="shared" si="12"/>
        <v>0</v>
      </c>
      <c r="DU4">
        <f t="shared" si="12"/>
        <v>0</v>
      </c>
      <c r="DV4">
        <f t="shared" si="12"/>
        <v>0</v>
      </c>
      <c r="DW4">
        <f t="shared" si="12"/>
        <v>0</v>
      </c>
      <c r="DX4">
        <f t="shared" si="12"/>
        <v>0</v>
      </c>
      <c r="DY4">
        <f t="shared" si="12"/>
        <v>0</v>
      </c>
      <c r="DZ4">
        <f t="shared" si="12"/>
        <v>0</v>
      </c>
      <c r="EA4">
        <f t="shared" si="12"/>
        <v>0</v>
      </c>
      <c r="EB4">
        <f t="shared" si="12"/>
        <v>0</v>
      </c>
      <c r="EC4">
        <f t="shared" si="12"/>
        <v>0</v>
      </c>
      <c r="ED4">
        <f t="shared" si="13"/>
        <v>0</v>
      </c>
      <c r="EE4">
        <f t="shared" si="13"/>
        <v>0</v>
      </c>
      <c r="EF4">
        <f t="shared" si="13"/>
        <v>0</v>
      </c>
      <c r="EG4">
        <f t="shared" si="13"/>
        <v>0</v>
      </c>
      <c r="EH4">
        <f t="shared" si="13"/>
        <v>0</v>
      </c>
      <c r="EI4">
        <f t="shared" si="13"/>
        <v>0</v>
      </c>
      <c r="EJ4">
        <f t="shared" si="13"/>
        <v>0</v>
      </c>
      <c r="EK4">
        <f t="shared" si="13"/>
        <v>0</v>
      </c>
      <c r="EL4">
        <f t="shared" si="13"/>
        <v>0</v>
      </c>
      <c r="EM4">
        <f t="shared" si="13"/>
        <v>0</v>
      </c>
      <c r="EN4">
        <f t="shared" si="14"/>
        <v>0</v>
      </c>
      <c r="EO4">
        <f t="shared" si="14"/>
        <v>0</v>
      </c>
      <c r="EP4">
        <f t="shared" si="14"/>
        <v>0</v>
      </c>
      <c r="EQ4">
        <f t="shared" si="14"/>
        <v>0</v>
      </c>
      <c r="ER4">
        <f t="shared" si="14"/>
        <v>0</v>
      </c>
      <c r="ES4">
        <f t="shared" si="14"/>
        <v>0</v>
      </c>
      <c r="ET4">
        <f t="shared" si="14"/>
        <v>0</v>
      </c>
      <c r="EU4">
        <f t="shared" si="14"/>
        <v>0</v>
      </c>
      <c r="EV4">
        <f t="shared" si="14"/>
        <v>0</v>
      </c>
      <c r="EW4">
        <f t="shared" si="14"/>
        <v>0</v>
      </c>
      <c r="EX4">
        <f t="shared" si="14"/>
        <v>0</v>
      </c>
      <c r="EZ4">
        <f t="shared" ref="EZ4:EZ67" si="16">SUM(D4:EX4)</f>
        <v>2.9346640191669719E-2</v>
      </c>
      <c r="FB4">
        <f t="shared" ref="FB4:FB34" si="17">(1-EXP(-(C4*_c1+B4)*_t))/2</f>
        <v>0.49881729670220953</v>
      </c>
      <c r="FC4">
        <f t="shared" si="15"/>
        <v>5.711979526166968E-2</v>
      </c>
      <c r="FH4" s="56"/>
    </row>
    <row r="5" spans="1:164" x14ac:dyDescent="0.25">
      <c r="A5">
        <v>290</v>
      </c>
      <c r="B5" s="19">
        <f>'Input spectra'!Y4</f>
        <v>0.70074167937568299</v>
      </c>
      <c r="C5">
        <f>'Input spectra'!B4</f>
        <v>2.7374047056542099</v>
      </c>
      <c r="D5">
        <f t="shared" si="0"/>
        <v>2.0653927966864227E-2</v>
      </c>
      <c r="E5">
        <f t="shared" si="0"/>
        <v>6.3952802837045986E-3</v>
      </c>
      <c r="F5">
        <f t="shared" si="0"/>
        <v>1.9801274069205853E-3</v>
      </c>
      <c r="G5">
        <f t="shared" si="0"/>
        <v>6.1305998071807099E-4</v>
      </c>
      <c r="H5">
        <f t="shared" si="0"/>
        <v>1.8979672985367944E-4</v>
      </c>
      <c r="I5">
        <f t="shared" si="0"/>
        <v>5.8755705702534247E-5</v>
      </c>
      <c r="J5">
        <f t="shared" si="0"/>
        <v>1.8188067649064125E-5</v>
      </c>
      <c r="K5">
        <f t="shared" si="0"/>
        <v>5.6298637969296081E-6</v>
      </c>
      <c r="L5">
        <f t="shared" si="0"/>
        <v>1.7425435486963541E-6</v>
      </c>
      <c r="M5">
        <f t="shared" si="0"/>
        <v>5.3931614446110438E-7</v>
      </c>
      <c r="N5">
        <f t="shared" si="1"/>
        <v>1.669078732534458E-7</v>
      </c>
      <c r="O5">
        <f t="shared" si="1"/>
        <v>5.1651558637546204E-8</v>
      </c>
      <c r="P5">
        <f t="shared" si="1"/>
        <v>1.5983166330680175E-8</v>
      </c>
      <c r="Q5">
        <f t="shared" si="1"/>
        <v>4.9455494680974855E-9</v>
      </c>
      <c r="R5">
        <f t="shared" si="1"/>
        <v>1.5301646983118142E-9</v>
      </c>
      <c r="S5">
        <f t="shared" si="1"/>
        <v>4.734054415124411E-10</v>
      </c>
      <c r="T5">
        <f t="shared" si="1"/>
        <v>1.464533408185179E-10</v>
      </c>
      <c r="U5">
        <f t="shared" si="1"/>
        <v>4.5303922964645387E-11</v>
      </c>
      <c r="V5">
        <f t="shared" si="1"/>
        <v>1.4013361781405938E-11</v>
      </c>
      <c r="W5">
        <f t="shared" si="1"/>
        <v>4.3342938379137215E-12</v>
      </c>
      <c r="X5">
        <f t="shared" si="2"/>
        <v>1.3404892657893595E-12</v>
      </c>
      <c r="Y5">
        <f t="shared" si="2"/>
        <v>4.1454986087884278E-13</v>
      </c>
      <c r="Z5">
        <f t="shared" si="2"/>
        <v>1.2819116804325543E-13</v>
      </c>
      <c r="AA5">
        <f t="shared" si="2"/>
        <v>3.9637547403253334E-14</v>
      </c>
      <c r="AB5">
        <f t="shared" si="2"/>
        <v>1.2255250954085177E-14</v>
      </c>
      <c r="AC5">
        <f t="shared" si="2"/>
        <v>3.7888186528500907E-15</v>
      </c>
      <c r="AD5">
        <f t="shared" si="2"/>
        <v>1.1712537631704978E-15</v>
      </c>
      <c r="AE5">
        <f t="shared" si="2"/>
        <v>3.6204547914466086E-16</v>
      </c>
      <c r="AF5">
        <f t="shared" si="2"/>
        <v>1.1190244330109575E-16</v>
      </c>
      <c r="AG5">
        <f t="shared" si="2"/>
        <v>3.4584353698664302E-17</v>
      </c>
      <c r="AH5">
        <f t="shared" si="3"/>
        <v>1.0687662713514097E-17</v>
      </c>
      <c r="AI5">
        <f t="shared" si="3"/>
        <v>3.3025401224256485E-18</v>
      </c>
      <c r="AJ5">
        <f t="shared" si="3"/>
        <v>1.0204107845191108E-18</v>
      </c>
      <c r="AK5">
        <f t="shared" si="3"/>
        <v>3.1525560636448915E-19</v>
      </c>
      <c r="AL5">
        <f t="shared" si="3"/>
        <v>9.7389174393442494E-20</v>
      </c>
      <c r="AM5">
        <f t="shared" si="3"/>
        <v>3.008277255394141E-20</v>
      </c>
      <c r="AN5">
        <f t="shared" si="3"/>
        <v>9.2914511363485167E-21</v>
      </c>
      <c r="AO5">
        <f t="shared" si="3"/>
        <v>2.8695045813128727E-21</v>
      </c>
      <c r="AP5">
        <f t="shared" si="3"/>
        <v>8.8610898006405628E-22</v>
      </c>
      <c r="AQ5">
        <f t="shared" si="3"/>
        <v>2.7360455282817175E-22</v>
      </c>
      <c r="AR5">
        <f t="shared" si="4"/>
        <v>8.4472348405626571E-23</v>
      </c>
      <c r="AS5">
        <f t="shared" si="4"/>
        <v>2.6077139747292609E-23</v>
      </c>
      <c r="AT5">
        <f t="shared" si="4"/>
        <v>8.0493075494872516E-24</v>
      </c>
      <c r="AU5">
        <f t="shared" si="4"/>
        <v>2.4843299855639418E-24</v>
      </c>
      <c r="AV5">
        <f t="shared" si="4"/>
        <v>7.6667484675671331E-25</v>
      </c>
      <c r="AW5">
        <f t="shared" si="4"/>
        <v>2.3657196135275178E-25</v>
      </c>
      <c r="AX5">
        <f t="shared" si="4"/>
        <v>6.5887978264691359E-26</v>
      </c>
      <c r="AY5">
        <f t="shared" si="4"/>
        <v>1.7639216045010207E-26</v>
      </c>
      <c r="AZ5">
        <f t="shared" si="4"/>
        <v>4.9749352477223862E-27</v>
      </c>
      <c r="BA5">
        <f t="shared" si="4"/>
        <v>1.4277999841539247E-27</v>
      </c>
      <c r="BB5">
        <f t="shared" si="5"/>
        <v>4.1383607510122994E-28</v>
      </c>
      <c r="BC5">
        <f t="shared" si="5"/>
        <v>1.2074656906976914E-28</v>
      </c>
      <c r="BD5">
        <f t="shared" si="5"/>
        <v>3.5404348573825381E-29</v>
      </c>
      <c r="BE5">
        <f t="shared" si="5"/>
        <v>1.0421106397550252E-29</v>
      </c>
      <c r="BF5">
        <f t="shared" si="5"/>
        <v>3.0770838501659267E-30</v>
      </c>
      <c r="BG5">
        <f t="shared" si="5"/>
        <v>9.1099351296228642E-31</v>
      </c>
      <c r="BH5">
        <f t="shared" si="5"/>
        <v>2.7032119768369322E-31</v>
      </c>
      <c r="BI5">
        <f t="shared" si="5"/>
        <v>8.0372904501104404E-32</v>
      </c>
      <c r="BJ5">
        <f t="shared" si="5"/>
        <v>2.3938995586805258E-32</v>
      </c>
      <c r="BK5">
        <f t="shared" si="5"/>
        <v>7.1415036893843093E-33</v>
      </c>
      <c r="BL5">
        <f t="shared" si="6"/>
        <v>2.1335147038947739E-33</v>
      </c>
      <c r="BM5">
        <f t="shared" si="6"/>
        <v>6.3821829873860241E-34</v>
      </c>
      <c r="BN5">
        <f t="shared" si="6"/>
        <v>1.9114554386324077E-34</v>
      </c>
      <c r="BO5">
        <f t="shared" si="6"/>
        <v>5.7311351457797724E-35</v>
      </c>
      <c r="BP5">
        <f t="shared" si="6"/>
        <v>1.7201414879813224E-35</v>
      </c>
      <c r="BQ5">
        <f t="shared" si="6"/>
        <v>5.1677862725335181E-36</v>
      </c>
      <c r="BR5">
        <f t="shared" si="6"/>
        <v>1.5539431372839886E-36</v>
      </c>
      <c r="BS5">
        <f t="shared" si="6"/>
        <v>4.6766215287547152E-37</v>
      </c>
      <c r="BT5">
        <f t="shared" si="6"/>
        <v>1.4085577760158254E-37</v>
      </c>
      <c r="BU5">
        <f t="shared" si="6"/>
        <v>4.2456421615717695E-38</v>
      </c>
      <c r="BV5">
        <f t="shared" si="7"/>
        <v>1.2806225796154168E-38</v>
      </c>
      <c r="BW5">
        <f t="shared" si="7"/>
        <v>3.8653809959571978E-39</v>
      </c>
      <c r="BX5">
        <f t="shared" si="7"/>
        <v>1.1674614593219931E-39</v>
      </c>
      <c r="BY5">
        <f t="shared" si="7"/>
        <v>3.5282455067941627E-40</v>
      </c>
      <c r="BZ5">
        <f t="shared" si="7"/>
        <v>1.0669129881342748E-40</v>
      </c>
      <c r="CA5">
        <f t="shared" si="7"/>
        <v>3.228063434555453E-41</v>
      </c>
      <c r="CB5">
        <f t="shared" si="7"/>
        <v>9.7720953151601247E-42</v>
      </c>
      <c r="CC5">
        <f t="shared" si="7"/>
        <v>2.9597591099012866E-42</v>
      </c>
      <c r="CD5">
        <f t="shared" si="7"/>
        <v>8.968900394252517E-43</v>
      </c>
      <c r="CE5">
        <f t="shared" si="7"/>
        <v>2.7191171682023957E-43</v>
      </c>
      <c r="CF5">
        <f t="shared" si="8"/>
        <v>8.247356947309359E-44</v>
      </c>
      <c r="CG5">
        <f t="shared" si="8"/>
        <v>2.5026064527061747E-44</v>
      </c>
      <c r="CH5">
        <f t="shared" si="8"/>
        <v>7.5972151142447015E-45</v>
      </c>
      <c r="CI5">
        <f t="shared" si="8"/>
        <v>2.3072464311554812E-45</v>
      </c>
      <c r="CJ5">
        <f t="shared" si="8"/>
        <v>7.0097932605418042E-46</v>
      </c>
      <c r="CK5">
        <f t="shared" si="8"/>
        <v>2.1305042992563973E-46</v>
      </c>
      <c r="CL5">
        <f t="shared" si="8"/>
        <v>6.4776909332568443E-47</v>
      </c>
      <c r="CM5">
        <f t="shared" si="8"/>
        <v>1.9702146548136226E-47</v>
      </c>
      <c r="CN5">
        <f t="shared" si="8"/>
        <v>5.9945634164345569E-48</v>
      </c>
      <c r="CO5">
        <f t="shared" si="8"/>
        <v>1.8245160483718371E-48</v>
      </c>
      <c r="CP5">
        <f t="shared" si="9"/>
        <v>5.5549426912324901E-49</v>
      </c>
      <c r="CQ5">
        <f t="shared" si="9"/>
        <v>1.691800337205445E-49</v>
      </c>
      <c r="CR5">
        <f t="shared" si="9"/>
        <v>3.4125832833751587E-50</v>
      </c>
      <c r="CS5">
        <f t="shared" si="9"/>
        <v>6.9443432502625386E-51</v>
      </c>
      <c r="CT5">
        <f t="shared" si="9"/>
        <v>1.5067230505758918E-51</v>
      </c>
      <c r="CU5">
        <f t="shared" si="9"/>
        <v>3.2838864081862016E-52</v>
      </c>
      <c r="CV5">
        <f t="shared" si="9"/>
        <v>7.0249663236938382E-53</v>
      </c>
      <c r="CW5">
        <f t="shared" si="9"/>
        <v>1.4467697522237413E-53</v>
      </c>
      <c r="CX5">
        <f t="shared" si="9"/>
        <v>2.7992550437515019E-54</v>
      </c>
      <c r="CY5">
        <f t="shared" si="9"/>
        <v>4.890479493474725E-55</v>
      </c>
      <c r="CZ5">
        <f t="shared" si="10"/>
        <v>7.1244650644265397E-56</v>
      </c>
      <c r="DA5">
        <f t="shared" si="10"/>
        <v>6.9847742049241763E-57</v>
      </c>
      <c r="DB5">
        <f t="shared" si="10"/>
        <v>1.3900475030178668E-58</v>
      </c>
      <c r="DC5">
        <f t="shared" si="10"/>
        <v>0</v>
      </c>
      <c r="DD5">
        <f t="shared" si="10"/>
        <v>0</v>
      </c>
      <c r="DE5">
        <f t="shared" si="10"/>
        <v>0</v>
      </c>
      <c r="DF5">
        <f t="shared" si="10"/>
        <v>0</v>
      </c>
      <c r="DG5">
        <f t="shared" si="10"/>
        <v>0</v>
      </c>
      <c r="DH5">
        <f t="shared" si="10"/>
        <v>0</v>
      </c>
      <c r="DI5">
        <f t="shared" si="10"/>
        <v>0</v>
      </c>
      <c r="DJ5">
        <f t="shared" si="11"/>
        <v>0</v>
      </c>
      <c r="DK5">
        <f t="shared" si="11"/>
        <v>0</v>
      </c>
      <c r="DL5">
        <f t="shared" si="11"/>
        <v>0</v>
      </c>
      <c r="DM5">
        <f t="shared" si="11"/>
        <v>0</v>
      </c>
      <c r="DN5">
        <f t="shared" si="11"/>
        <v>0</v>
      </c>
      <c r="DO5">
        <f t="shared" si="11"/>
        <v>0</v>
      </c>
      <c r="DP5">
        <f t="shared" si="11"/>
        <v>0</v>
      </c>
      <c r="DQ5">
        <f t="shared" si="11"/>
        <v>0</v>
      </c>
      <c r="DR5">
        <f t="shared" si="11"/>
        <v>0</v>
      </c>
      <c r="DS5">
        <f t="shared" si="11"/>
        <v>0</v>
      </c>
      <c r="DT5">
        <f t="shared" si="12"/>
        <v>0</v>
      </c>
      <c r="DU5">
        <f t="shared" si="12"/>
        <v>0</v>
      </c>
      <c r="DV5">
        <f t="shared" si="12"/>
        <v>0</v>
      </c>
      <c r="DW5">
        <f t="shared" si="12"/>
        <v>0</v>
      </c>
      <c r="DX5">
        <f t="shared" si="12"/>
        <v>0</v>
      </c>
      <c r="DY5">
        <f t="shared" si="12"/>
        <v>0</v>
      </c>
      <c r="DZ5">
        <f t="shared" si="12"/>
        <v>0</v>
      </c>
      <c r="EA5">
        <f t="shared" si="12"/>
        <v>0</v>
      </c>
      <c r="EB5">
        <f t="shared" si="12"/>
        <v>0</v>
      </c>
      <c r="EC5">
        <f t="shared" si="12"/>
        <v>0</v>
      </c>
      <c r="ED5">
        <f t="shared" si="13"/>
        <v>0</v>
      </c>
      <c r="EE5">
        <f t="shared" si="13"/>
        <v>0</v>
      </c>
      <c r="EF5">
        <f t="shared" si="13"/>
        <v>0</v>
      </c>
      <c r="EG5">
        <f t="shared" si="13"/>
        <v>0</v>
      </c>
      <c r="EH5">
        <f t="shared" si="13"/>
        <v>0</v>
      </c>
      <c r="EI5">
        <f t="shared" si="13"/>
        <v>0</v>
      </c>
      <c r="EJ5">
        <f t="shared" si="13"/>
        <v>0</v>
      </c>
      <c r="EK5">
        <f t="shared" si="13"/>
        <v>0</v>
      </c>
      <c r="EL5">
        <f t="shared" si="13"/>
        <v>0</v>
      </c>
      <c r="EM5">
        <f t="shared" si="13"/>
        <v>0</v>
      </c>
      <c r="EN5">
        <f t="shared" si="14"/>
        <v>0</v>
      </c>
      <c r="EO5">
        <f t="shared" si="14"/>
        <v>0</v>
      </c>
      <c r="EP5">
        <f t="shared" si="14"/>
        <v>0</v>
      </c>
      <c r="EQ5">
        <f t="shared" si="14"/>
        <v>0</v>
      </c>
      <c r="ER5">
        <f t="shared" si="14"/>
        <v>0</v>
      </c>
      <c r="ES5">
        <f t="shared" si="14"/>
        <v>0</v>
      </c>
      <c r="ET5">
        <f t="shared" si="14"/>
        <v>0</v>
      </c>
      <c r="EU5">
        <f t="shared" si="14"/>
        <v>0</v>
      </c>
      <c r="EV5">
        <f t="shared" si="14"/>
        <v>0</v>
      </c>
      <c r="EW5">
        <f t="shared" si="14"/>
        <v>0</v>
      </c>
      <c r="EX5">
        <f t="shared" si="14"/>
        <v>0</v>
      </c>
      <c r="EZ5">
        <f t="shared" si="16"/>
        <v>2.9917289568666211E-2</v>
      </c>
      <c r="FB5">
        <f t="shared" si="17"/>
        <v>0.49852386402277538</v>
      </c>
      <c r="FC5">
        <f t="shared" si="15"/>
        <v>5.924273827269138E-2</v>
      </c>
      <c r="FH5" s="56"/>
    </row>
    <row r="6" spans="1:164" x14ac:dyDescent="0.25">
      <c r="A6">
        <v>295</v>
      </c>
      <c r="B6" s="19">
        <f>'Input spectra'!Y5</f>
        <v>0.56425224149527597</v>
      </c>
      <c r="C6">
        <f>'Input spectra'!B5</f>
        <v>2.6607145157256502</v>
      </c>
      <c r="D6">
        <f t="shared" si="0"/>
        <v>2.0653927966864227E-2</v>
      </c>
      <c r="E6">
        <f t="shared" si="0"/>
        <v>6.6851274965051954E-3</v>
      </c>
      <c r="F6">
        <f t="shared" si="0"/>
        <v>2.1636816299913605E-3</v>
      </c>
      <c r="G6">
        <f t="shared" si="0"/>
        <v>7.0025029698644967E-4</v>
      </c>
      <c r="H6">
        <f t="shared" si="0"/>
        <v>2.2661527041747392E-4</v>
      </c>
      <c r="I6">
        <f t="shared" si="0"/>
        <v>7.3333194569393594E-5</v>
      </c>
      <c r="J6">
        <f t="shared" si="0"/>
        <v>2.3729425823975039E-5</v>
      </c>
      <c r="K6">
        <f t="shared" si="0"/>
        <v>7.6780099140070712E-6</v>
      </c>
      <c r="L6">
        <f t="shared" si="0"/>
        <v>2.484188417112262E-6</v>
      </c>
      <c r="M6">
        <f t="shared" si="0"/>
        <v>8.0370084426131964E-7</v>
      </c>
      <c r="N6">
        <f t="shared" si="1"/>
        <v>2.6000274811366432E-7</v>
      </c>
      <c r="O6">
        <f t="shared" si="1"/>
        <v>8.4107487116956357E-8</v>
      </c>
      <c r="P6">
        <f t="shared" si="1"/>
        <v>2.7205966372299172E-8</v>
      </c>
      <c r="Q6">
        <f t="shared" si="1"/>
        <v>8.7996621761123351E-9</v>
      </c>
      <c r="R6">
        <f t="shared" si="1"/>
        <v>2.846031740280833E-9</v>
      </c>
      <c r="S6">
        <f t="shared" si="1"/>
        <v>9.2041760721670434E-10</v>
      </c>
      <c r="T6">
        <f t="shared" si="1"/>
        <v>2.9764669657160094E-10</v>
      </c>
      <c r="U6">
        <f t="shared" si="1"/>
        <v>9.6247111690900225E-11</v>
      </c>
      <c r="V6">
        <f t="shared" si="1"/>
        <v>3.1120340572002774E-11</v>
      </c>
      <c r="W6">
        <f t="shared" si="1"/>
        <v>1.0061679253661848E-11</v>
      </c>
      <c r="X6">
        <f t="shared" si="2"/>
        <v>3.2528614861195822E-12</v>
      </c>
      <c r="Y6">
        <f t="shared" si="2"/>
        <v>1.0515480323263784E-12</v>
      </c>
      <c r="Z6">
        <f t="shared" si="2"/>
        <v>3.3990735147112027E-13</v>
      </c>
      <c r="AA6">
        <f t="shared" si="2"/>
        <v>1.0986499460580015E-13</v>
      </c>
      <c r="AB6">
        <f t="shared" si="2"/>
        <v>3.550789154030574E-14</v>
      </c>
      <c r="AC6">
        <f t="shared" si="2"/>
        <v>1.1475103360959993E-14</v>
      </c>
      <c r="AD6">
        <f t="shared" si="2"/>
        <v>3.7081210072156813E-15</v>
      </c>
      <c r="AE6">
        <f t="shared" si="2"/>
        <v>1.1981636481059882E-15</v>
      </c>
      <c r="AF6">
        <f t="shared" si="2"/>
        <v>3.8711739877257206E-16</v>
      </c>
      <c r="AG6">
        <f t="shared" si="2"/>
        <v>1.2506416774802935E-16</v>
      </c>
      <c r="AH6">
        <f t="shared" si="3"/>
        <v>4.0400439013837662E-17</v>
      </c>
      <c r="AI6">
        <f t="shared" si="3"/>
        <v>1.3049730979922383E-17</v>
      </c>
      <c r="AJ6">
        <f t="shared" si="3"/>
        <v>4.2148158801427613E-18</v>
      </c>
      <c r="AK6">
        <f t="shared" si="3"/>
        <v>1.3611829415359794E-18</v>
      </c>
      <c r="AL6">
        <f t="shared" si="3"/>
        <v>4.3955626545104052E-19</v>
      </c>
      <c r="AM6">
        <f t="shared" si="3"/>
        <v>1.4192920246563953E-19</v>
      </c>
      <c r="AN6">
        <f t="shared" si="3"/>
        <v>4.5823426505122827E-20</v>
      </c>
      <c r="AO6">
        <f t="shared" si="3"/>
        <v>1.479316317226839E-20</v>
      </c>
      <c r="AP6">
        <f t="shared" si="3"/>
        <v>4.775197895931658E-21</v>
      </c>
      <c r="AQ6">
        <f t="shared" si="3"/>
        <v>1.5412662482581069E-21</v>
      </c>
      <c r="AR6">
        <f t="shared" si="4"/>
        <v>4.9741517193374823E-22</v>
      </c>
      <c r="AS6">
        <f t="shared" si="4"/>
        <v>1.6051459434196425E-22</v>
      </c>
      <c r="AT6">
        <f t="shared" si="4"/>
        <v>5.1792062240920142E-23</v>
      </c>
      <c r="AU6">
        <f t="shared" si="4"/>
        <v>1.6709523884204757E-23</v>
      </c>
      <c r="AV6">
        <f t="shared" si="4"/>
        <v>5.3903395181055775E-24</v>
      </c>
      <c r="AW6">
        <f t="shared" si="4"/>
        <v>1.7386745119306231E-24</v>
      </c>
      <c r="AX6">
        <f t="shared" si="4"/>
        <v>5.0618737643399387E-25</v>
      </c>
      <c r="AY6">
        <f t="shared" si="4"/>
        <v>1.4165585169887463E-25</v>
      </c>
      <c r="AZ6">
        <f t="shared" si="4"/>
        <v>4.1763105383735878E-26</v>
      </c>
      <c r="BA6">
        <f t="shared" si="4"/>
        <v>1.2529185404741164E-26</v>
      </c>
      <c r="BB6">
        <f t="shared" si="5"/>
        <v>3.7960674547470049E-27</v>
      </c>
      <c r="BC6">
        <f t="shared" si="5"/>
        <v>1.1577918429988403E-27</v>
      </c>
      <c r="BD6">
        <f t="shared" si="5"/>
        <v>3.5486437745952945E-28</v>
      </c>
      <c r="BE6">
        <f t="shared" si="5"/>
        <v>1.0918669968400163E-28</v>
      </c>
      <c r="BF6">
        <f t="shared" si="5"/>
        <v>3.370119894075139E-29</v>
      </c>
      <c r="BG6">
        <f t="shared" si="5"/>
        <v>1.0429690392366243E-29</v>
      </c>
      <c r="BH6">
        <f t="shared" si="5"/>
        <v>3.2350898456270079E-30</v>
      </c>
      <c r="BI6">
        <f t="shared" si="5"/>
        <v>1.0054628251087258E-30</v>
      </c>
      <c r="BJ6">
        <f t="shared" si="5"/>
        <v>3.1304905073019737E-31</v>
      </c>
      <c r="BK6">
        <f t="shared" si="5"/>
        <v>9.7621672272431738E-32</v>
      </c>
      <c r="BL6">
        <f t="shared" si="6"/>
        <v>3.0486132287047844E-32</v>
      </c>
      <c r="BM6">
        <f t="shared" si="6"/>
        <v>9.5329222938509526E-33</v>
      </c>
      <c r="BN6">
        <f t="shared" si="6"/>
        <v>2.9844966128866018E-33</v>
      </c>
      <c r="BO6">
        <f t="shared" si="6"/>
        <v>9.3540066355014691E-34</v>
      </c>
      <c r="BP6">
        <f t="shared" si="6"/>
        <v>2.9347513169153953E-34</v>
      </c>
      <c r="BQ6">
        <f t="shared" si="6"/>
        <v>9.2164100944788013E-35</v>
      </c>
      <c r="BR6">
        <f t="shared" si="6"/>
        <v>2.8969598838531441E-35</v>
      </c>
      <c r="BS6">
        <f t="shared" si="6"/>
        <v>9.1135943605692062E-36</v>
      </c>
      <c r="BT6">
        <f t="shared" si="6"/>
        <v>2.8693415480363976E-36</v>
      </c>
      <c r="BU6">
        <f t="shared" si="6"/>
        <v>9.0406796449561475E-37</v>
      </c>
      <c r="BV6">
        <f t="shared" si="7"/>
        <v>2.8505519442386406E-37</v>
      </c>
      <c r="BW6">
        <f t="shared" si="7"/>
        <v>8.9939449091068661E-38</v>
      </c>
      <c r="BX6">
        <f t="shared" si="7"/>
        <v>2.8395569270958667E-38</v>
      </c>
      <c r="BY6">
        <f t="shared" si="7"/>
        <v>8.9705058970882244E-39</v>
      </c>
      <c r="BZ6">
        <f t="shared" si="7"/>
        <v>2.8355496261883093E-39</v>
      </c>
      <c r="CA6">
        <f t="shared" si="7"/>
        <v>8.9680995880392415E-40</v>
      </c>
      <c r="CB6">
        <f t="shared" si="7"/>
        <v>2.8378939863512897E-40</v>
      </c>
      <c r="CC6">
        <f t="shared" si="7"/>
        <v>8.9849352317118057E-41</v>
      </c>
      <c r="CD6">
        <f t="shared" si="7"/>
        <v>2.8460852022589126E-41</v>
      </c>
      <c r="CE6">
        <f t="shared" si="7"/>
        <v>9.0195886165514497E-42</v>
      </c>
      <c r="CF6">
        <f t="shared" si="8"/>
        <v>2.8597213035235671E-42</v>
      </c>
      <c r="CG6">
        <f t="shared" si="8"/>
        <v>9.0709253073007774E-43</v>
      </c>
      <c r="CH6">
        <f t="shared" si="8"/>
        <v>2.878482317306799E-43</v>
      </c>
      <c r="CI6">
        <f t="shared" si="8"/>
        <v>9.138043828393303E-44</v>
      </c>
      <c r="CJ6">
        <f t="shared" si="8"/>
        <v>2.9021147121742208E-44</v>
      </c>
      <c r="CK6">
        <f t="shared" si="8"/>
        <v>9.2202329084791569E-45</v>
      </c>
      <c r="CL6">
        <f t="shared" si="8"/>
        <v>2.9304196051564859E-45</v>
      </c>
      <c r="CM6">
        <f t="shared" si="8"/>
        <v>9.3169388458296706E-46</v>
      </c>
      <c r="CN6">
        <f t="shared" si="8"/>
        <v>2.9632437033381209E-46</v>
      </c>
      <c r="CO6">
        <f t="shared" si="8"/>
        <v>9.4277402944055692E-47</v>
      </c>
      <c r="CP6">
        <f t="shared" si="9"/>
        <v>3.0004722675414455E-47</v>
      </c>
      <c r="CQ6">
        <f t="shared" si="9"/>
        <v>9.5523285817692332E-48</v>
      </c>
      <c r="CR6">
        <f t="shared" si="9"/>
        <v>2.014157910203279E-48</v>
      </c>
      <c r="CS6">
        <f t="shared" si="9"/>
        <v>4.2844151671093921E-49</v>
      </c>
      <c r="CT6">
        <f t="shared" si="9"/>
        <v>9.717262002641111E-50</v>
      </c>
      <c r="CU6">
        <f t="shared" si="9"/>
        <v>2.2138526817953009E-50</v>
      </c>
      <c r="CV6">
        <f t="shared" si="9"/>
        <v>4.950567083532368E-51</v>
      </c>
      <c r="CW6">
        <f t="shared" si="9"/>
        <v>1.065762009172968E-51</v>
      </c>
      <c r="CX6">
        <f t="shared" si="9"/>
        <v>2.155526644760156E-52</v>
      </c>
      <c r="CY6">
        <f t="shared" si="9"/>
        <v>3.9365201595036608E-53</v>
      </c>
      <c r="CZ6">
        <f t="shared" si="10"/>
        <v>5.9946441841575525E-54</v>
      </c>
      <c r="DA6">
        <f t="shared" si="10"/>
        <v>6.1434684462664569E-55</v>
      </c>
      <c r="DB6">
        <f t="shared" si="10"/>
        <v>1.2780298990493495E-56</v>
      </c>
      <c r="DC6">
        <f t="shared" si="10"/>
        <v>0</v>
      </c>
      <c r="DD6">
        <f t="shared" si="10"/>
        <v>0</v>
      </c>
      <c r="DE6">
        <f t="shared" si="10"/>
        <v>0</v>
      </c>
      <c r="DF6">
        <f t="shared" si="10"/>
        <v>0</v>
      </c>
      <c r="DG6">
        <f t="shared" si="10"/>
        <v>0</v>
      </c>
      <c r="DH6">
        <f t="shared" si="10"/>
        <v>0</v>
      </c>
      <c r="DI6">
        <f t="shared" si="10"/>
        <v>0</v>
      </c>
      <c r="DJ6">
        <f t="shared" si="11"/>
        <v>0</v>
      </c>
      <c r="DK6">
        <f t="shared" si="11"/>
        <v>0</v>
      </c>
      <c r="DL6">
        <f t="shared" si="11"/>
        <v>0</v>
      </c>
      <c r="DM6">
        <f t="shared" si="11"/>
        <v>0</v>
      </c>
      <c r="DN6">
        <f t="shared" si="11"/>
        <v>0</v>
      </c>
      <c r="DO6">
        <f t="shared" si="11"/>
        <v>0</v>
      </c>
      <c r="DP6">
        <f t="shared" si="11"/>
        <v>0</v>
      </c>
      <c r="DQ6">
        <f t="shared" si="11"/>
        <v>0</v>
      </c>
      <c r="DR6">
        <f t="shared" si="11"/>
        <v>0</v>
      </c>
      <c r="DS6">
        <f t="shared" si="11"/>
        <v>0</v>
      </c>
      <c r="DT6">
        <f t="shared" si="12"/>
        <v>0</v>
      </c>
      <c r="DU6">
        <f t="shared" si="12"/>
        <v>0</v>
      </c>
      <c r="DV6">
        <f t="shared" si="12"/>
        <v>0</v>
      </c>
      <c r="DW6">
        <f t="shared" si="12"/>
        <v>0</v>
      </c>
      <c r="DX6">
        <f t="shared" si="12"/>
        <v>0</v>
      </c>
      <c r="DY6">
        <f t="shared" si="12"/>
        <v>0</v>
      </c>
      <c r="DZ6">
        <f t="shared" si="12"/>
        <v>0</v>
      </c>
      <c r="EA6">
        <f t="shared" si="12"/>
        <v>0</v>
      </c>
      <c r="EB6">
        <f t="shared" si="12"/>
        <v>0</v>
      </c>
      <c r="EC6">
        <f t="shared" si="12"/>
        <v>0</v>
      </c>
      <c r="ED6">
        <f t="shared" si="13"/>
        <v>0</v>
      </c>
      <c r="EE6">
        <f t="shared" si="13"/>
        <v>0</v>
      </c>
      <c r="EF6">
        <f t="shared" si="13"/>
        <v>0</v>
      </c>
      <c r="EG6">
        <f t="shared" si="13"/>
        <v>0</v>
      </c>
      <c r="EH6">
        <f t="shared" si="13"/>
        <v>0</v>
      </c>
      <c r="EI6">
        <f t="shared" si="13"/>
        <v>0</v>
      </c>
      <c r="EJ6">
        <f t="shared" si="13"/>
        <v>0</v>
      </c>
      <c r="EK6">
        <f t="shared" si="13"/>
        <v>0</v>
      </c>
      <c r="EL6">
        <f t="shared" si="13"/>
        <v>0</v>
      </c>
      <c r="EM6">
        <f t="shared" si="13"/>
        <v>0</v>
      </c>
      <c r="EN6">
        <f t="shared" si="14"/>
        <v>0</v>
      </c>
      <c r="EO6">
        <f t="shared" si="14"/>
        <v>0</v>
      </c>
      <c r="EP6">
        <f t="shared" si="14"/>
        <v>0</v>
      </c>
      <c r="EQ6">
        <f t="shared" si="14"/>
        <v>0</v>
      </c>
      <c r="ER6">
        <f t="shared" si="14"/>
        <v>0</v>
      </c>
      <c r="ES6">
        <f t="shared" si="14"/>
        <v>0</v>
      </c>
      <c r="ET6">
        <f t="shared" si="14"/>
        <v>0</v>
      </c>
      <c r="EU6">
        <f t="shared" si="14"/>
        <v>0</v>
      </c>
      <c r="EV6">
        <f t="shared" si="14"/>
        <v>0</v>
      </c>
      <c r="EW6">
        <f t="shared" si="14"/>
        <v>0</v>
      </c>
      <c r="EX6">
        <f t="shared" si="14"/>
        <v>0</v>
      </c>
      <c r="EZ6">
        <f t="shared" si="16"/>
        <v>3.0538015502529041E-2</v>
      </c>
      <c r="FB6">
        <f t="shared" si="17"/>
        <v>0.49815762970533045</v>
      </c>
      <c r="FC6">
        <f t="shared" si="15"/>
        <v>6.1520694743792195E-2</v>
      </c>
      <c r="FH6" s="56"/>
    </row>
    <row r="7" spans="1:164" x14ac:dyDescent="0.25">
      <c r="A7">
        <v>300</v>
      </c>
      <c r="B7" s="19">
        <f>'Input spectra'!Y6</f>
        <v>0.42776280361487001</v>
      </c>
      <c r="C7">
        <f>'Input spectra'!B6</f>
        <v>2.5840243257970901</v>
      </c>
      <c r="D7">
        <f t="shared" si="0"/>
        <v>2.0653927966864227E-2</v>
      </c>
      <c r="E7">
        <f t="shared" si="0"/>
        <v>6.98811117917754E-3</v>
      </c>
      <c r="F7">
        <f t="shared" si="0"/>
        <v>2.3642509969813395E-3</v>
      </c>
      <c r="G7">
        <f t="shared" si="0"/>
        <v>7.9984095170470616E-4</v>
      </c>
      <c r="H7">
        <f t="shared" si="0"/>
        <v>2.7057621501685325E-4</v>
      </c>
      <c r="I7">
        <f t="shared" si="0"/>
        <v>9.1527407618569032E-5</v>
      </c>
      <c r="J7">
        <f t="shared" si="0"/>
        <v>3.0959069473469152E-5</v>
      </c>
      <c r="K7">
        <f t="shared" si="0"/>
        <v>1.0471272195206857E-5</v>
      </c>
      <c r="L7">
        <f t="shared" si="0"/>
        <v>3.541485144707894E-6</v>
      </c>
      <c r="M7">
        <f t="shared" si="0"/>
        <v>1.197692770187305E-6</v>
      </c>
      <c r="N7">
        <f t="shared" si="1"/>
        <v>4.0502240972183646E-7</v>
      </c>
      <c r="O7">
        <f t="shared" si="1"/>
        <v>1.3695752027097096E-7</v>
      </c>
      <c r="P7">
        <f t="shared" si="1"/>
        <v>4.6309009800511404E-8</v>
      </c>
      <c r="Q7">
        <f t="shared" si="1"/>
        <v>1.5657320771576515E-8</v>
      </c>
      <c r="R7">
        <f t="shared" si="1"/>
        <v>5.2934802872019475E-9</v>
      </c>
      <c r="S7">
        <f t="shared" si="1"/>
        <v>1.7895201393714009E-9</v>
      </c>
      <c r="T7">
        <f t="shared" si="1"/>
        <v>6.0492683529677717E-10</v>
      </c>
      <c r="U7">
        <f t="shared" si="1"/>
        <v>2.0447470997312339E-10</v>
      </c>
      <c r="V7">
        <f t="shared" si="1"/>
        <v>6.9110868071820594E-11</v>
      </c>
      <c r="W7">
        <f t="shared" si="1"/>
        <v>2.3357297218293423E-11</v>
      </c>
      <c r="X7">
        <f t="shared" si="2"/>
        <v>7.8934670481298313E-12</v>
      </c>
      <c r="Y7">
        <f t="shared" si="2"/>
        <v>2.6673589081547139E-12</v>
      </c>
      <c r="Z7">
        <f t="shared" si="2"/>
        <v>9.0128679961107916E-13</v>
      </c>
      <c r="AA7">
        <f t="shared" si="2"/>
        <v>3.0451725271835963E-13</v>
      </c>
      <c r="AB7">
        <f t="shared" si="2"/>
        <v>1.0287919573102104E-13</v>
      </c>
      <c r="AC7">
        <f t="shared" si="2"/>
        <v>3.47543678411901E-14</v>
      </c>
      <c r="AD7">
        <f t="shared" si="2"/>
        <v>1.1739694536334737E-14</v>
      </c>
      <c r="AE7">
        <f t="shared" si="2"/>
        <v>3.9652369946291489E-15</v>
      </c>
      <c r="AF7">
        <f t="shared" si="2"/>
        <v>1.3392011471028674E-15</v>
      </c>
      <c r="AG7">
        <f t="shared" si="2"/>
        <v>4.5225786755446144E-16</v>
      </c>
      <c r="AH7">
        <f t="shared" si="3"/>
        <v>1.5271771913675519E-16</v>
      </c>
      <c r="AI7">
        <f t="shared" si="3"/>
        <v>5.1564999162906832E-17</v>
      </c>
      <c r="AJ7">
        <f t="shared" si="3"/>
        <v>1.7409334723834223E-17</v>
      </c>
      <c r="AK7">
        <f t="shared" si="3"/>
        <v>5.8771960368766745E-18</v>
      </c>
      <c r="AL7">
        <f t="shared" si="3"/>
        <v>1.9838930938742369E-18</v>
      </c>
      <c r="AM7">
        <f t="shared" si="3"/>
        <v>6.6961575687255813E-19</v>
      </c>
      <c r="AN7">
        <f t="shared" si="3"/>
        <v>2.2599122417551466E-19</v>
      </c>
      <c r="AO7">
        <f t="shared" si="3"/>
        <v>7.6263226086656202E-20</v>
      </c>
      <c r="AP7">
        <f t="shared" si="3"/>
        <v>2.5733307593453605E-20</v>
      </c>
      <c r="AQ7">
        <f t="shared" si="3"/>
        <v>8.6822445879088714E-21</v>
      </c>
      <c r="AR7">
        <f t="shared" si="4"/>
        <v>2.9290277580751883E-21</v>
      </c>
      <c r="AS7">
        <f t="shared" si="4"/>
        <v>9.8802764591696883E-22</v>
      </c>
      <c r="AT7">
        <f t="shared" si="4"/>
        <v>3.3324825703028548E-22</v>
      </c>
      <c r="AU7">
        <f t="shared" si="4"/>
        <v>1.1238772226686429E-22</v>
      </c>
      <c r="AV7">
        <f t="shared" si="4"/>
        <v>3.7898413184371575E-23</v>
      </c>
      <c r="AW7">
        <f t="shared" si="4"/>
        <v>1.2778306613984474E-23</v>
      </c>
      <c r="AX7">
        <f t="shared" si="4"/>
        <v>3.8888074396788185E-24</v>
      </c>
      <c r="AY7">
        <f t="shared" si="4"/>
        <v>1.1376004619099733E-24</v>
      </c>
      <c r="AZ7">
        <f t="shared" si="4"/>
        <v>3.5058887893898156E-25</v>
      </c>
      <c r="BA7">
        <f t="shared" si="4"/>
        <v>1.0994571273888914E-25</v>
      </c>
      <c r="BB7">
        <f t="shared" si="5"/>
        <v>3.4820860210082667E-26</v>
      </c>
      <c r="BC7">
        <f t="shared" si="5"/>
        <v>1.1101615242914952E-26</v>
      </c>
      <c r="BD7">
        <f t="shared" si="5"/>
        <v>3.556871725154075E-27</v>
      </c>
      <c r="BE7">
        <f t="shared" si="5"/>
        <v>1.1439990086548488E-27</v>
      </c>
      <c r="BF7">
        <f t="shared" si="5"/>
        <v>3.6910622698268357E-28</v>
      </c>
      <c r="BG7">
        <f t="shared" si="5"/>
        <v>1.1940638449433001E-28</v>
      </c>
      <c r="BH7">
        <f t="shared" si="5"/>
        <v>3.8716187997675815E-29</v>
      </c>
      <c r="BI7">
        <f t="shared" si="5"/>
        <v>1.2578312292567806E-29</v>
      </c>
      <c r="BJ7">
        <f t="shared" si="5"/>
        <v>4.0937268152174543E-30</v>
      </c>
      <c r="BK7">
        <f t="shared" si="5"/>
        <v>1.334451582155178E-30</v>
      </c>
      <c r="BL7">
        <f t="shared" si="6"/>
        <v>4.3562121232477786E-31</v>
      </c>
      <c r="BM7">
        <f t="shared" si="6"/>
        <v>1.4239110291919281E-31</v>
      </c>
      <c r="BN7">
        <f t="shared" si="6"/>
        <v>4.6599150847609281E-32</v>
      </c>
      <c r="BO7">
        <f t="shared" si="6"/>
        <v>1.5267034873786456E-32</v>
      </c>
      <c r="BP7">
        <f t="shared" si="6"/>
        <v>5.0070098025738933E-33</v>
      </c>
      <c r="BQ7">
        <f t="shared" si="6"/>
        <v>1.6436866880713246E-33</v>
      </c>
      <c r="BR7">
        <f t="shared" si="6"/>
        <v>5.400697340394745E-34</v>
      </c>
      <c r="BS7">
        <f t="shared" si="6"/>
        <v>1.7760171880129485E-34</v>
      </c>
      <c r="BT7">
        <f t="shared" si="6"/>
        <v>5.8450715046816019E-35</v>
      </c>
      <c r="BU7">
        <f t="shared" si="6"/>
        <v>1.925124288205758E-35</v>
      </c>
      <c r="BV7">
        <f t="shared" si="7"/>
        <v>6.3450750565735794E-36</v>
      </c>
      <c r="BW7">
        <f t="shared" si="7"/>
        <v>2.0927056120121695E-36</v>
      </c>
      <c r="BX7">
        <f t="shared" si="7"/>
        <v>6.9065093993772325E-37</v>
      </c>
      <c r="BY7">
        <f t="shared" si="7"/>
        <v>2.2807363006552518E-37</v>
      </c>
      <c r="BZ7">
        <f t="shared" si="7"/>
        <v>7.5360800477619339E-38</v>
      </c>
      <c r="CA7">
        <f t="shared" si="7"/>
        <v>2.4914879106786916E-38</v>
      </c>
      <c r="CB7">
        <f t="shared" si="7"/>
        <v>8.2414692223421255E-39</v>
      </c>
      <c r="CC7">
        <f t="shared" si="7"/>
        <v>2.727555119198447E-39</v>
      </c>
      <c r="CD7">
        <f t="shared" si="7"/>
        <v>9.0314315272226186E-40</v>
      </c>
      <c r="CE7">
        <f t="shared" si="7"/>
        <v>2.9918894177556473E-40</v>
      </c>
      <c r="CF7">
        <f t="shared" si="8"/>
        <v>9.9159112259527325E-41</v>
      </c>
      <c r="CG7">
        <f t="shared" si="8"/>
        <v>3.2878395978581732E-41</v>
      </c>
      <c r="CH7">
        <f t="shared" si="8"/>
        <v>1.0906181181460019E-41</v>
      </c>
      <c r="CI7">
        <f t="shared" si="8"/>
        <v>3.6191992273585002E-42</v>
      </c>
      <c r="CJ7">
        <f t="shared" si="8"/>
        <v>1.2015004565151872E-42</v>
      </c>
      <c r="CK7">
        <f t="shared" si="8"/>
        <v>3.9902615975134371E-43</v>
      </c>
      <c r="CL7">
        <f t="shared" si="8"/>
        <v>1.3256821220347404E-43</v>
      </c>
      <c r="CM7">
        <f t="shared" si="8"/>
        <v>4.4058828435189084E-44</v>
      </c>
      <c r="CN7">
        <f t="shared" si="8"/>
        <v>1.464796121982753E-44</v>
      </c>
      <c r="CO7">
        <f t="shared" si="8"/>
        <v>4.8715541383192517E-45</v>
      </c>
      <c r="CP7">
        <f t="shared" si="9"/>
        <v>1.6206888763217042E-45</v>
      </c>
      <c r="CQ7">
        <f t="shared" si="9"/>
        <v>5.3934840493535606E-46</v>
      </c>
      <c r="CR7">
        <f t="shared" si="9"/>
        <v>1.1887862508726939E-46</v>
      </c>
      <c r="CS7">
        <f t="shared" si="9"/>
        <v>2.6433332372306077E-47</v>
      </c>
      <c r="CT7">
        <f t="shared" si="9"/>
        <v>6.2669234927998673E-48</v>
      </c>
      <c r="CU7">
        <f t="shared" si="9"/>
        <v>1.4924827133101629E-48</v>
      </c>
      <c r="CV7">
        <f t="shared" si="9"/>
        <v>3.4887162897696381E-49</v>
      </c>
      <c r="CW7">
        <f t="shared" si="9"/>
        <v>7.8509289985536797E-50</v>
      </c>
      <c r="CX7">
        <f t="shared" si="9"/>
        <v>1.6598327210814074E-50</v>
      </c>
      <c r="CY7">
        <f t="shared" si="9"/>
        <v>3.168644503438684E-51</v>
      </c>
      <c r="CZ7">
        <f t="shared" si="10"/>
        <v>5.0439939798547508E-52</v>
      </c>
      <c r="DA7">
        <f t="shared" si="10"/>
        <v>5.4034967263026622E-53</v>
      </c>
      <c r="DB7">
        <f t="shared" si="10"/>
        <v>1.1750392841380831E-54</v>
      </c>
      <c r="DC7">
        <f t="shared" si="10"/>
        <v>0</v>
      </c>
      <c r="DD7">
        <f t="shared" si="10"/>
        <v>0</v>
      </c>
      <c r="DE7">
        <f t="shared" si="10"/>
        <v>0</v>
      </c>
      <c r="DF7">
        <f t="shared" si="10"/>
        <v>0</v>
      </c>
      <c r="DG7">
        <f t="shared" si="10"/>
        <v>0</v>
      </c>
      <c r="DH7">
        <f t="shared" si="10"/>
        <v>0</v>
      </c>
      <c r="DI7">
        <f t="shared" si="10"/>
        <v>0</v>
      </c>
      <c r="DJ7">
        <f t="shared" si="11"/>
        <v>0</v>
      </c>
      <c r="DK7">
        <f t="shared" si="11"/>
        <v>0</v>
      </c>
      <c r="DL7">
        <f t="shared" si="11"/>
        <v>0</v>
      </c>
      <c r="DM7">
        <f t="shared" si="11"/>
        <v>0</v>
      </c>
      <c r="DN7">
        <f t="shared" si="11"/>
        <v>0</v>
      </c>
      <c r="DO7">
        <f t="shared" si="11"/>
        <v>0</v>
      </c>
      <c r="DP7">
        <f t="shared" si="11"/>
        <v>0</v>
      </c>
      <c r="DQ7">
        <f t="shared" si="11"/>
        <v>0</v>
      </c>
      <c r="DR7">
        <f t="shared" si="11"/>
        <v>0</v>
      </c>
      <c r="DS7">
        <f t="shared" si="11"/>
        <v>0</v>
      </c>
      <c r="DT7">
        <f t="shared" si="12"/>
        <v>0</v>
      </c>
      <c r="DU7">
        <f t="shared" si="12"/>
        <v>0</v>
      </c>
      <c r="DV7">
        <f t="shared" si="12"/>
        <v>0</v>
      </c>
      <c r="DW7">
        <f t="shared" si="12"/>
        <v>0</v>
      </c>
      <c r="DX7">
        <f t="shared" si="12"/>
        <v>0</v>
      </c>
      <c r="DY7">
        <f t="shared" si="12"/>
        <v>0</v>
      </c>
      <c r="DZ7">
        <f t="shared" si="12"/>
        <v>0</v>
      </c>
      <c r="EA7">
        <f t="shared" si="12"/>
        <v>0</v>
      </c>
      <c r="EB7">
        <f t="shared" si="12"/>
        <v>0</v>
      </c>
      <c r="EC7">
        <f t="shared" si="12"/>
        <v>0</v>
      </c>
      <c r="ED7">
        <f t="shared" si="13"/>
        <v>0</v>
      </c>
      <c r="EE7">
        <f t="shared" si="13"/>
        <v>0</v>
      </c>
      <c r="EF7">
        <f t="shared" si="13"/>
        <v>0</v>
      </c>
      <c r="EG7">
        <f t="shared" si="13"/>
        <v>0</v>
      </c>
      <c r="EH7">
        <f t="shared" si="13"/>
        <v>0</v>
      </c>
      <c r="EI7">
        <f t="shared" si="13"/>
        <v>0</v>
      </c>
      <c r="EJ7">
        <f t="shared" si="13"/>
        <v>0</v>
      </c>
      <c r="EK7">
        <f t="shared" si="13"/>
        <v>0</v>
      </c>
      <c r="EL7">
        <f t="shared" si="13"/>
        <v>0</v>
      </c>
      <c r="EM7">
        <f t="shared" si="13"/>
        <v>0</v>
      </c>
      <c r="EN7">
        <f t="shared" si="14"/>
        <v>0</v>
      </c>
      <c r="EO7">
        <f t="shared" si="14"/>
        <v>0</v>
      </c>
      <c r="EP7">
        <f t="shared" si="14"/>
        <v>0</v>
      </c>
      <c r="EQ7">
        <f t="shared" si="14"/>
        <v>0</v>
      </c>
      <c r="ER7">
        <f t="shared" si="14"/>
        <v>0</v>
      </c>
      <c r="ES7">
        <f t="shared" si="14"/>
        <v>0</v>
      </c>
      <c r="ET7">
        <f t="shared" si="14"/>
        <v>0</v>
      </c>
      <c r="EU7">
        <f t="shared" si="14"/>
        <v>0</v>
      </c>
      <c r="EV7">
        <f t="shared" si="14"/>
        <v>0</v>
      </c>
      <c r="EW7">
        <f t="shared" si="14"/>
        <v>0</v>
      </c>
      <c r="EX7">
        <f t="shared" si="14"/>
        <v>0</v>
      </c>
      <c r="EZ7">
        <f t="shared" si="16"/>
        <v>3.1215016179999503E-2</v>
      </c>
      <c r="FB7">
        <f t="shared" si="17"/>
        <v>0.49770053141780157</v>
      </c>
      <c r="FC7">
        <f t="shared" si="15"/>
        <v>6.3969503446114503E-2</v>
      </c>
      <c r="FH7" s="56"/>
    </row>
    <row r="8" spans="1:164" x14ac:dyDescent="0.25">
      <c r="A8">
        <v>305</v>
      </c>
      <c r="B8" s="19">
        <f>'Input spectra'!Y7</f>
        <v>0.35554979577504597</v>
      </c>
      <c r="C8">
        <f>'Input spectra'!B7</f>
        <v>2.5073341358685299</v>
      </c>
      <c r="D8">
        <f t="shared" si="0"/>
        <v>2.0653927966864227E-2</v>
      </c>
      <c r="E8">
        <f t="shared" si="0"/>
        <v>7.2580244603992735E-3</v>
      </c>
      <c r="F8">
        <f t="shared" si="0"/>
        <v>2.5504148242450463E-3</v>
      </c>
      <c r="G8">
        <f t="shared" si="0"/>
        <v>8.961475070235177E-4</v>
      </c>
      <c r="H8">
        <f t="shared" si="0"/>
        <v>3.1486479412810387E-4</v>
      </c>
      <c r="I8">
        <f t="shared" si="0"/>
        <v>1.1062270396801069E-4</v>
      </c>
      <c r="J8">
        <f t="shared" si="0"/>
        <v>3.8863295820856706E-5</v>
      </c>
      <c r="K8">
        <f t="shared" si="0"/>
        <v>1.3652425025594739E-5</v>
      </c>
      <c r="L8">
        <f t="shared" si="0"/>
        <v>4.7957263885612501E-6</v>
      </c>
      <c r="M8">
        <f t="shared" si="0"/>
        <v>1.6845077848902467E-6</v>
      </c>
      <c r="N8">
        <f t="shared" si="1"/>
        <v>5.9165054546945536E-7</v>
      </c>
      <c r="O8">
        <f t="shared" si="1"/>
        <v>2.0779290840068134E-7</v>
      </c>
      <c r="P8">
        <f t="shared" si="1"/>
        <v>7.2974134712012665E-8</v>
      </c>
      <c r="Q8">
        <f t="shared" si="1"/>
        <v>2.56259237698125E-8</v>
      </c>
      <c r="R8">
        <f t="shared" si="1"/>
        <v>8.9983317892638314E-9</v>
      </c>
      <c r="S8">
        <f t="shared" si="1"/>
        <v>3.1594822103256003E-9</v>
      </c>
      <c r="T8">
        <f t="shared" si="1"/>
        <v>1.1092790129812605E-9</v>
      </c>
      <c r="U8">
        <f t="shared" si="1"/>
        <v>3.8943606483190154E-10</v>
      </c>
      <c r="V8">
        <f t="shared" si="1"/>
        <v>1.3671039460093004E-10</v>
      </c>
      <c r="W8">
        <f t="shared" si="1"/>
        <v>4.7988414075576884E-11</v>
      </c>
      <c r="X8">
        <f t="shared" si="2"/>
        <v>1.6843806063205097E-11</v>
      </c>
      <c r="Y8">
        <f t="shared" si="2"/>
        <v>5.9117016767717624E-12</v>
      </c>
      <c r="Z8">
        <f t="shared" si="2"/>
        <v>2.0746874776286997E-12</v>
      </c>
      <c r="AA8">
        <f t="shared" si="2"/>
        <v>7.2804831306344515E-13</v>
      </c>
      <c r="AB8">
        <f t="shared" si="2"/>
        <v>2.5546680642113949E-13</v>
      </c>
      <c r="AC8">
        <f t="shared" si="2"/>
        <v>8.9634444942545803E-14</v>
      </c>
      <c r="AD8">
        <f t="shared" si="2"/>
        <v>3.1447125837341653E-14</v>
      </c>
      <c r="AE8">
        <f t="shared" si="2"/>
        <v>1.1031941054690367E-14</v>
      </c>
      <c r="AF8">
        <f t="shared" si="2"/>
        <v>3.869788391943558E-15</v>
      </c>
      <c r="AG8">
        <f t="shared" si="2"/>
        <v>1.3573322161678692E-15</v>
      </c>
      <c r="AH8">
        <f t="shared" si="3"/>
        <v>4.7604507590786493E-16</v>
      </c>
      <c r="AI8">
        <f t="shared" si="3"/>
        <v>1.6694456495813429E-16</v>
      </c>
      <c r="AJ8">
        <f t="shared" si="3"/>
        <v>5.8540720963055893E-17</v>
      </c>
      <c r="AK8">
        <f t="shared" si="3"/>
        <v>2.0526017270637937E-17</v>
      </c>
      <c r="AL8">
        <f t="shared" si="3"/>
        <v>7.1963354628187649E-18</v>
      </c>
      <c r="AM8">
        <f t="shared" si="3"/>
        <v>2.5227686224089115E-18</v>
      </c>
      <c r="AN8">
        <f t="shared" si="3"/>
        <v>8.8430473902016301E-19</v>
      </c>
      <c r="AO8">
        <f t="shared" si="3"/>
        <v>3.0994466987346533E-19</v>
      </c>
      <c r="AP8">
        <f t="shared" si="3"/>
        <v>1.086233599082317E-19</v>
      </c>
      <c r="AQ8">
        <f t="shared" si="3"/>
        <v>3.806433603885494E-20</v>
      </c>
      <c r="AR8">
        <f t="shared" si="4"/>
        <v>1.3337313254558455E-20</v>
      </c>
      <c r="AS8">
        <f t="shared" si="4"/>
        <v>4.6727503905442558E-21</v>
      </c>
      <c r="AT8">
        <f t="shared" si="4"/>
        <v>1.6369295698919635E-21</v>
      </c>
      <c r="AU8">
        <f t="shared" si="4"/>
        <v>5.7337611610833577E-22</v>
      </c>
      <c r="AV8">
        <f t="shared" si="4"/>
        <v>2.008169546906561E-22</v>
      </c>
      <c r="AW8">
        <f t="shared" si="4"/>
        <v>7.0325248737811096E-23</v>
      </c>
      <c r="AX8">
        <f t="shared" si="4"/>
        <v>2.222864718169349E-23</v>
      </c>
      <c r="AY8">
        <f t="shared" si="4"/>
        <v>6.7537499151305784E-24</v>
      </c>
      <c r="AZ8">
        <f t="shared" si="4"/>
        <v>2.1617823796262872E-24</v>
      </c>
      <c r="BA8">
        <f t="shared" si="4"/>
        <v>7.0412661048749429E-25</v>
      </c>
      <c r="BB8">
        <f t="shared" si="5"/>
        <v>2.3161707663392473E-25</v>
      </c>
      <c r="BC8">
        <f t="shared" si="5"/>
        <v>7.6696557878181617E-26</v>
      </c>
      <c r="BD8">
        <f t="shared" si="5"/>
        <v>2.552210708123217E-26</v>
      </c>
      <c r="BE8">
        <f t="shared" si="5"/>
        <v>8.5257499880116919E-27</v>
      </c>
      <c r="BF8">
        <f t="shared" si="5"/>
        <v>2.8570440643497407E-27</v>
      </c>
      <c r="BG8">
        <f t="shared" si="5"/>
        <v>9.599569047349052E-28</v>
      </c>
      <c r="BH8">
        <f t="shared" si="5"/>
        <v>3.2327744112643879E-28</v>
      </c>
      <c r="BI8">
        <f t="shared" si="5"/>
        <v>1.0908469069024963E-28</v>
      </c>
      <c r="BJ8">
        <f t="shared" si="5"/>
        <v>3.6873886173546087E-29</v>
      </c>
      <c r="BK8">
        <f t="shared" si="5"/>
        <v>1.2484222363586571E-29</v>
      </c>
      <c r="BL8">
        <f t="shared" si="6"/>
        <v>4.2327860334957752E-30</v>
      </c>
      <c r="BM8">
        <f t="shared" si="6"/>
        <v>1.4370066296531144E-30</v>
      </c>
      <c r="BN8">
        <f t="shared" si="6"/>
        <v>4.8844148421592326E-31</v>
      </c>
      <c r="BO8">
        <f t="shared" si="6"/>
        <v>1.6620644431399885E-31</v>
      </c>
      <c r="BP8">
        <f t="shared" si="6"/>
        <v>5.6614832176392891E-32</v>
      </c>
      <c r="BQ8">
        <f t="shared" si="6"/>
        <v>1.9303205853986798E-32</v>
      </c>
      <c r="BR8">
        <f t="shared" si="6"/>
        <v>6.5874732636195384E-33</v>
      </c>
      <c r="BS8">
        <f t="shared" si="6"/>
        <v>2.2499600760397439E-33</v>
      </c>
      <c r="BT8">
        <f t="shared" si="6"/>
        <v>7.6908811028762467E-34</v>
      </c>
      <c r="BU8">
        <f t="shared" si="6"/>
        <v>2.6308958987253285E-34</v>
      </c>
      <c r="BV8">
        <f t="shared" si="7"/>
        <v>9.0061728119256824E-35</v>
      </c>
      <c r="BW8">
        <f t="shared" si="7"/>
        <v>3.0851072958589547E-35</v>
      </c>
      <c r="BX8">
        <f t="shared" si="7"/>
        <v>1.0574975323968101E-35</v>
      </c>
      <c r="BY8">
        <f t="shared" si="7"/>
        <v>3.6270575956452117E-36</v>
      </c>
      <c r="BZ8">
        <f t="shared" si="7"/>
        <v>1.2447539167845156E-36</v>
      </c>
      <c r="CA8">
        <f t="shared" si="7"/>
        <v>4.2742055555615076E-37</v>
      </c>
      <c r="CB8">
        <f t="shared" si="7"/>
        <v>1.4684524323485314E-37</v>
      </c>
      <c r="CC8">
        <f t="shared" si="7"/>
        <v>5.0476286784511371E-38</v>
      </c>
      <c r="CD8">
        <f t="shared" si="7"/>
        <v>1.7359174893709459E-38</v>
      </c>
      <c r="CE8">
        <f t="shared" si="7"/>
        <v>5.9727817329826545E-39</v>
      </c>
      <c r="CF8">
        <f t="shared" si="8"/>
        <v>2.0559964397877504E-39</v>
      </c>
      <c r="CG8">
        <f t="shared" si="8"/>
        <v>7.080419207781728E-40</v>
      </c>
      <c r="CH8">
        <f t="shared" si="8"/>
        <v>2.4393812408461651E-40</v>
      </c>
      <c r="CI8">
        <f t="shared" si="8"/>
        <v>8.4077169711836731E-41</v>
      </c>
      <c r="CJ8">
        <f t="shared" si="8"/>
        <v>2.8989995960802592E-41</v>
      </c>
      <c r="CK8">
        <f t="shared" si="8"/>
        <v>9.9996363092200501E-42</v>
      </c>
      <c r="CL8">
        <f t="shared" si="8"/>
        <v>3.4504906696697172E-42</v>
      </c>
      <c r="CM8">
        <f t="shared" si="8"/>
        <v>1.1910583118014554E-42</v>
      </c>
      <c r="CN8">
        <f t="shared" si="8"/>
        <v>4.1127838228473177E-43</v>
      </c>
      <c r="CO8">
        <f t="shared" si="8"/>
        <v>1.4206426737006053E-43</v>
      </c>
      <c r="CP8">
        <f t="shared" si="9"/>
        <v>4.9088029128720389E-44</v>
      </c>
      <c r="CQ8">
        <f t="shared" si="9"/>
        <v>1.6966957211534619E-44</v>
      </c>
      <c r="CR8">
        <f t="shared" si="9"/>
        <v>3.8841586546876108E-45</v>
      </c>
      <c r="CS8">
        <f t="shared" si="9"/>
        <v>8.9702330419234271E-46</v>
      </c>
      <c r="CT8">
        <f t="shared" si="9"/>
        <v>2.208842874566911E-46</v>
      </c>
      <c r="CU8">
        <f t="shared" si="9"/>
        <v>5.4635932768736645E-47</v>
      </c>
      <c r="CV8">
        <f t="shared" si="9"/>
        <v>1.3264574614247118E-47</v>
      </c>
      <c r="CW8">
        <f t="shared" si="9"/>
        <v>3.1003258778193366E-48</v>
      </c>
      <c r="CX8">
        <f t="shared" si="9"/>
        <v>6.8078384114684116E-49</v>
      </c>
      <c r="CY8">
        <f t="shared" si="9"/>
        <v>1.3498237222317255E-49</v>
      </c>
      <c r="CZ8">
        <f t="shared" si="10"/>
        <v>2.2317046581100416E-50</v>
      </c>
      <c r="DA8">
        <f t="shared" si="10"/>
        <v>2.4831083746263805E-51</v>
      </c>
      <c r="DB8">
        <f t="shared" si="10"/>
        <v>5.6083071399035584E-53</v>
      </c>
      <c r="DC8">
        <f t="shared" si="10"/>
        <v>0</v>
      </c>
      <c r="DD8">
        <f t="shared" si="10"/>
        <v>0</v>
      </c>
      <c r="DE8">
        <f t="shared" si="10"/>
        <v>0</v>
      </c>
      <c r="DF8">
        <f t="shared" si="10"/>
        <v>0</v>
      </c>
      <c r="DG8">
        <f t="shared" si="10"/>
        <v>0</v>
      </c>
      <c r="DH8">
        <f t="shared" si="10"/>
        <v>0</v>
      </c>
      <c r="DI8">
        <f t="shared" si="10"/>
        <v>0</v>
      </c>
      <c r="DJ8">
        <f t="shared" si="11"/>
        <v>0</v>
      </c>
      <c r="DK8">
        <f t="shared" si="11"/>
        <v>0</v>
      </c>
      <c r="DL8">
        <f t="shared" si="11"/>
        <v>0</v>
      </c>
      <c r="DM8">
        <f t="shared" si="11"/>
        <v>0</v>
      </c>
      <c r="DN8">
        <f t="shared" si="11"/>
        <v>0</v>
      </c>
      <c r="DO8">
        <f t="shared" si="11"/>
        <v>0</v>
      </c>
      <c r="DP8">
        <f t="shared" si="11"/>
        <v>0</v>
      </c>
      <c r="DQ8">
        <f t="shared" si="11"/>
        <v>0</v>
      </c>
      <c r="DR8">
        <f t="shared" si="11"/>
        <v>0</v>
      </c>
      <c r="DS8">
        <f t="shared" si="11"/>
        <v>0</v>
      </c>
      <c r="DT8">
        <f t="shared" si="12"/>
        <v>0</v>
      </c>
      <c r="DU8">
        <f t="shared" si="12"/>
        <v>0</v>
      </c>
      <c r="DV8">
        <f t="shared" si="12"/>
        <v>0</v>
      </c>
      <c r="DW8">
        <f t="shared" si="12"/>
        <v>0</v>
      </c>
      <c r="DX8">
        <f t="shared" si="12"/>
        <v>0</v>
      </c>
      <c r="DY8">
        <f t="shared" si="12"/>
        <v>0</v>
      </c>
      <c r="DZ8">
        <f t="shared" si="12"/>
        <v>0</v>
      </c>
      <c r="EA8">
        <f t="shared" si="12"/>
        <v>0</v>
      </c>
      <c r="EB8">
        <f t="shared" si="12"/>
        <v>0</v>
      </c>
      <c r="EC8">
        <f t="shared" si="12"/>
        <v>0</v>
      </c>
      <c r="ED8">
        <f t="shared" si="13"/>
        <v>0</v>
      </c>
      <c r="EE8">
        <f t="shared" si="13"/>
        <v>0</v>
      </c>
      <c r="EF8">
        <f t="shared" si="13"/>
        <v>0</v>
      </c>
      <c r="EG8">
        <f t="shared" si="13"/>
        <v>0</v>
      </c>
      <c r="EH8">
        <f t="shared" si="13"/>
        <v>0</v>
      </c>
      <c r="EI8">
        <f t="shared" si="13"/>
        <v>0</v>
      </c>
      <c r="EJ8">
        <f t="shared" si="13"/>
        <v>0</v>
      </c>
      <c r="EK8">
        <f t="shared" si="13"/>
        <v>0</v>
      </c>
      <c r="EL8">
        <f t="shared" si="13"/>
        <v>0</v>
      </c>
      <c r="EM8">
        <f t="shared" si="13"/>
        <v>0</v>
      </c>
      <c r="EN8">
        <f t="shared" si="14"/>
        <v>0</v>
      </c>
      <c r="EO8">
        <f t="shared" si="14"/>
        <v>0</v>
      </c>
      <c r="EP8">
        <f t="shared" si="14"/>
        <v>0</v>
      </c>
      <c r="EQ8">
        <f t="shared" si="14"/>
        <v>0</v>
      </c>
      <c r="ER8">
        <f t="shared" si="14"/>
        <v>0</v>
      </c>
      <c r="ES8">
        <f t="shared" si="14"/>
        <v>0</v>
      </c>
      <c r="ET8">
        <f t="shared" si="14"/>
        <v>0</v>
      </c>
      <c r="EU8">
        <f t="shared" si="14"/>
        <v>0</v>
      </c>
      <c r="EV8">
        <f t="shared" si="14"/>
        <v>0</v>
      </c>
      <c r="EW8">
        <f t="shared" si="14"/>
        <v>0</v>
      </c>
      <c r="EX8">
        <f t="shared" si="14"/>
        <v>0</v>
      </c>
      <c r="EZ8">
        <f t="shared" si="16"/>
        <v>3.184391012234012E-2</v>
      </c>
      <c r="FB8">
        <f t="shared" si="17"/>
        <v>0.49722079496327098</v>
      </c>
      <c r="FC8">
        <f t="shared" si="15"/>
        <v>6.6212006465829851E-2</v>
      </c>
      <c r="FH8" s="56"/>
    </row>
    <row r="9" spans="1:164" x14ac:dyDescent="0.25">
      <c r="A9">
        <v>310</v>
      </c>
      <c r="B9" s="19">
        <f>'Input spectra'!Y8</f>
        <v>0.31259761372351003</v>
      </c>
      <c r="C9">
        <f>'Input spectra'!B8</f>
        <v>2.4306439459399698</v>
      </c>
      <c r="D9">
        <f t="shared" si="0"/>
        <v>2.0653927966864227E-2</v>
      </c>
      <c r="E9">
        <f t="shared" si="0"/>
        <v>7.5163374123878423E-3</v>
      </c>
      <c r="F9">
        <f t="shared" si="0"/>
        <v>2.7351837286847583E-3</v>
      </c>
      <c r="G9">
        <f t="shared" si="0"/>
        <v>9.952748302535393E-4</v>
      </c>
      <c r="H9">
        <f t="shared" si="0"/>
        <v>3.6213913847209662E-4</v>
      </c>
      <c r="I9">
        <f t="shared" si="0"/>
        <v>1.3175996482466708E-4</v>
      </c>
      <c r="J9">
        <f t="shared" si="0"/>
        <v>4.7936538333913644E-5</v>
      </c>
      <c r="K9">
        <f t="shared" si="0"/>
        <v>1.7439124606515424E-5</v>
      </c>
      <c r="L9">
        <f t="shared" si="0"/>
        <v>6.3439115315908791E-6</v>
      </c>
      <c r="M9">
        <f t="shared" si="0"/>
        <v>2.3076162213927315E-6</v>
      </c>
      <c r="N9">
        <f t="shared" si="1"/>
        <v>8.3935111194951913E-7</v>
      </c>
      <c r="O9">
        <f t="shared" si="1"/>
        <v>3.0527902271580144E-7</v>
      </c>
      <c r="P9">
        <f t="shared" si="1"/>
        <v>1.1102557603137151E-7</v>
      </c>
      <c r="Q9">
        <f t="shared" si="1"/>
        <v>4.0375828871532153E-8</v>
      </c>
      <c r="R9">
        <f t="shared" si="1"/>
        <v>1.4682221232840701E-8</v>
      </c>
      <c r="S9">
        <f t="shared" si="1"/>
        <v>5.3386753976612897E-9</v>
      </c>
      <c r="T9">
        <f t="shared" si="1"/>
        <v>1.9410925278639763E-9</v>
      </c>
      <c r="U9">
        <f t="shared" si="1"/>
        <v>7.0571516428633399E-10</v>
      </c>
      <c r="V9">
        <f t="shared" si="1"/>
        <v>2.5655628507450357E-10</v>
      </c>
      <c r="W9">
        <f t="shared" si="1"/>
        <v>9.3262136268052506E-11</v>
      </c>
      <c r="X9">
        <f t="shared" si="2"/>
        <v>3.3899792047075963E-11</v>
      </c>
      <c r="Y9">
        <f t="shared" si="2"/>
        <v>1.2321317587861369E-11</v>
      </c>
      <c r="Z9">
        <f t="shared" si="2"/>
        <v>4.4780111182452642E-12</v>
      </c>
      <c r="AA9">
        <f t="shared" si="2"/>
        <v>1.6273483274390769E-12</v>
      </c>
      <c r="AB9">
        <f t="shared" si="2"/>
        <v>5.913473309979087E-13</v>
      </c>
      <c r="AC9">
        <f t="shared" si="2"/>
        <v>2.1486760133227419E-13</v>
      </c>
      <c r="AD9">
        <f t="shared" si="2"/>
        <v>7.8066516524780072E-14</v>
      </c>
      <c r="AE9">
        <f t="shared" si="2"/>
        <v>2.8361135513443533E-14</v>
      </c>
      <c r="AF9">
        <f t="shared" si="2"/>
        <v>1.0302597659670723E-14</v>
      </c>
      <c r="AG9">
        <f t="shared" si="2"/>
        <v>3.7422562264665651E-15</v>
      </c>
      <c r="AH9">
        <f t="shared" si="3"/>
        <v>1.3591997308416699E-15</v>
      </c>
      <c r="AI9">
        <f t="shared" si="3"/>
        <v>4.9362293211985137E-16</v>
      </c>
      <c r="AJ9">
        <f t="shared" si="3"/>
        <v>1.7925403874381892E-16</v>
      </c>
      <c r="AK9">
        <f t="shared" si="3"/>
        <v>6.5088372566544434E-17</v>
      </c>
      <c r="AL9">
        <f t="shared" si="3"/>
        <v>2.363186315158079E-17</v>
      </c>
      <c r="AM9">
        <f t="shared" si="3"/>
        <v>8.5792993927118367E-18</v>
      </c>
      <c r="AN9">
        <f t="shared" si="3"/>
        <v>3.114326889358063E-18</v>
      </c>
      <c r="AO9">
        <f t="shared" si="3"/>
        <v>1.130405482942632E-18</v>
      </c>
      <c r="AP9">
        <f t="shared" si="3"/>
        <v>4.1026187016180882E-19</v>
      </c>
      <c r="AQ9">
        <f t="shared" si="3"/>
        <v>1.4888262661374856E-19</v>
      </c>
      <c r="AR9">
        <f t="shared" si="4"/>
        <v>5.4023405187569463E-20</v>
      </c>
      <c r="AS9">
        <f t="shared" si="4"/>
        <v>1.9600810320860741E-20</v>
      </c>
      <c r="AT9">
        <f t="shared" si="4"/>
        <v>7.1108133251059294E-21</v>
      </c>
      <c r="AU9">
        <f t="shared" si="4"/>
        <v>2.5793882801025784E-21</v>
      </c>
      <c r="AV9">
        <f t="shared" si="4"/>
        <v>9.3554641880817257E-22</v>
      </c>
      <c r="AW9">
        <f t="shared" si="4"/>
        <v>3.3928454778199336E-22</v>
      </c>
      <c r="AX9">
        <f t="shared" si="4"/>
        <v>1.110589790200159E-22</v>
      </c>
      <c r="AY9">
        <f t="shared" si="4"/>
        <v>3.4944067783968106E-23</v>
      </c>
      <c r="AZ9">
        <f t="shared" si="4"/>
        <v>1.1583193109959124E-23</v>
      </c>
      <c r="BA9">
        <f t="shared" si="4"/>
        <v>3.9071035526083566E-24</v>
      </c>
      <c r="BB9">
        <f t="shared" si="5"/>
        <v>1.33095257295137E-24</v>
      </c>
      <c r="BC9">
        <f t="shared" si="5"/>
        <v>4.5641059529136942E-25</v>
      </c>
      <c r="BD9">
        <f t="shared" si="5"/>
        <v>1.572838788447865E-25</v>
      </c>
      <c r="BE9">
        <f t="shared" si="5"/>
        <v>5.441117664497534E-26</v>
      </c>
      <c r="BF9">
        <f t="shared" si="5"/>
        <v>1.8882535211231244E-26</v>
      </c>
      <c r="BG9">
        <f t="shared" si="5"/>
        <v>6.5702658327433652E-27</v>
      </c>
      <c r="BH9">
        <f t="shared" si="5"/>
        <v>2.2913658946440968E-27</v>
      </c>
      <c r="BI9">
        <f t="shared" si="5"/>
        <v>8.0070158725587539E-28</v>
      </c>
      <c r="BJ9">
        <f t="shared" si="5"/>
        <v>2.8029389311755956E-28</v>
      </c>
      <c r="BK9">
        <f t="shared" si="5"/>
        <v>9.8275228120735831E-29</v>
      </c>
      <c r="BL9">
        <f t="shared" si="6"/>
        <v>3.4506167066290096E-29</v>
      </c>
      <c r="BM9">
        <f t="shared" si="6"/>
        <v>1.2131570238408544E-29</v>
      </c>
      <c r="BN9">
        <f t="shared" si="6"/>
        <v>4.2703023709921829E-30</v>
      </c>
      <c r="BO9">
        <f t="shared" si="6"/>
        <v>1.5048104000994858E-30</v>
      </c>
      <c r="BP9">
        <f t="shared" si="6"/>
        <v>5.3082575945129383E-31</v>
      </c>
      <c r="BQ9">
        <f t="shared" si="6"/>
        <v>1.8742997519318045E-31</v>
      </c>
      <c r="BR9">
        <f t="shared" si="6"/>
        <v>6.6239387997078915E-32</v>
      </c>
      <c r="BS9">
        <f t="shared" si="6"/>
        <v>2.3429342314781373E-32</v>
      </c>
      <c r="BT9">
        <f t="shared" si="6"/>
        <v>8.2937172116872331E-33</v>
      </c>
      <c r="BU9">
        <f t="shared" si="6"/>
        <v>2.9380868530422009E-33</v>
      </c>
      <c r="BV9">
        <f t="shared" si="7"/>
        <v>1.0415714856822209E-33</v>
      </c>
      <c r="BW9">
        <f t="shared" si="7"/>
        <v>3.6949359874595413E-34</v>
      </c>
      <c r="BX9">
        <f t="shared" si="7"/>
        <v>1.3116073715220467E-34</v>
      </c>
      <c r="BY9">
        <f t="shared" si="7"/>
        <v>4.6587218144246967E-35</v>
      </c>
      <c r="BZ9">
        <f t="shared" si="7"/>
        <v>1.6557076975658561E-35</v>
      </c>
      <c r="CA9">
        <f t="shared" si="7"/>
        <v>5.8876693332326042E-36</v>
      </c>
      <c r="CB9">
        <f t="shared" si="7"/>
        <v>2.0947670283901259E-36</v>
      </c>
      <c r="CC9">
        <f t="shared" si="7"/>
        <v>7.4567758043598369E-37</v>
      </c>
      <c r="CD9">
        <f t="shared" si="7"/>
        <v>2.6557097339444208E-37</v>
      </c>
      <c r="CE9">
        <f t="shared" si="7"/>
        <v>9.4627204693373454E-38</v>
      </c>
      <c r="CF9">
        <f t="shared" si="8"/>
        <v>3.373258047822028E-38</v>
      </c>
      <c r="CG9">
        <f t="shared" si="8"/>
        <v>1.2030232438851023E-38</v>
      </c>
      <c r="CH9">
        <f t="shared" si="8"/>
        <v>4.2922258597618512E-39</v>
      </c>
      <c r="CI9">
        <f t="shared" si="8"/>
        <v>1.5320354363507297E-39</v>
      </c>
      <c r="CJ9">
        <f t="shared" si="8"/>
        <v>5.4704962172193203E-40</v>
      </c>
      <c r="CK9">
        <f t="shared" si="8"/>
        <v>1.9541172213480013E-40</v>
      </c>
      <c r="CL9">
        <f t="shared" si="8"/>
        <v>6.9828884568994718E-41</v>
      </c>
      <c r="CM9">
        <f t="shared" si="8"/>
        <v>2.4961754734859775E-41</v>
      </c>
      <c r="CN9">
        <f t="shared" si="8"/>
        <v>8.9261834911857736E-42</v>
      </c>
      <c r="CO9">
        <f t="shared" si="8"/>
        <v>3.19302724064759E-42</v>
      </c>
      <c r="CP9">
        <f t="shared" si="9"/>
        <v>1.1425657553563335E-42</v>
      </c>
      <c r="CQ9">
        <f t="shared" si="9"/>
        <v>4.0897561337381391E-43</v>
      </c>
      <c r="CR9">
        <f t="shared" si="9"/>
        <v>9.6956794535096626E-44</v>
      </c>
      <c r="CS9">
        <f t="shared" si="9"/>
        <v>2.3188510555084699E-44</v>
      </c>
      <c r="CT9">
        <f t="shared" si="9"/>
        <v>5.9131894260323029E-45</v>
      </c>
      <c r="CU9">
        <f t="shared" si="9"/>
        <v>1.5146879488695064E-45</v>
      </c>
      <c r="CV9">
        <f t="shared" si="9"/>
        <v>3.8082545993130961E-46</v>
      </c>
      <c r="CW9">
        <f t="shared" si="9"/>
        <v>9.2178117305321952E-47</v>
      </c>
      <c r="CX9">
        <f t="shared" si="9"/>
        <v>2.0961268804871026E-47</v>
      </c>
      <c r="CY9">
        <f t="shared" si="9"/>
        <v>4.3040095352107178E-48</v>
      </c>
      <c r="CZ9">
        <f t="shared" si="10"/>
        <v>7.3692065339114168E-49</v>
      </c>
      <c r="DA9">
        <f t="shared" si="10"/>
        <v>8.4911697541456337E-50</v>
      </c>
      <c r="DB9">
        <f t="shared" si="10"/>
        <v>1.9860559480038332E-51</v>
      </c>
      <c r="DC9">
        <f t="shared" si="10"/>
        <v>0</v>
      </c>
      <c r="DD9">
        <f t="shared" si="10"/>
        <v>0</v>
      </c>
      <c r="DE9">
        <f t="shared" si="10"/>
        <v>0</v>
      </c>
      <c r="DF9">
        <f t="shared" si="10"/>
        <v>0</v>
      </c>
      <c r="DG9">
        <f t="shared" si="10"/>
        <v>0</v>
      </c>
      <c r="DH9">
        <f t="shared" si="10"/>
        <v>0</v>
      </c>
      <c r="DI9">
        <f t="shared" si="10"/>
        <v>0</v>
      </c>
      <c r="DJ9">
        <f t="shared" si="11"/>
        <v>0</v>
      </c>
      <c r="DK9">
        <f t="shared" si="11"/>
        <v>0</v>
      </c>
      <c r="DL9">
        <f t="shared" si="11"/>
        <v>0</v>
      </c>
      <c r="DM9">
        <f t="shared" si="11"/>
        <v>0</v>
      </c>
      <c r="DN9">
        <f t="shared" si="11"/>
        <v>0</v>
      </c>
      <c r="DO9">
        <f t="shared" si="11"/>
        <v>0</v>
      </c>
      <c r="DP9">
        <f t="shared" si="11"/>
        <v>0</v>
      </c>
      <c r="DQ9">
        <f t="shared" si="11"/>
        <v>0</v>
      </c>
      <c r="DR9">
        <f t="shared" si="11"/>
        <v>0</v>
      </c>
      <c r="DS9">
        <f t="shared" si="11"/>
        <v>0</v>
      </c>
      <c r="DT9">
        <f t="shared" si="12"/>
        <v>0</v>
      </c>
      <c r="DU9">
        <f t="shared" si="12"/>
        <v>0</v>
      </c>
      <c r="DV9">
        <f t="shared" si="12"/>
        <v>0</v>
      </c>
      <c r="DW9">
        <f t="shared" si="12"/>
        <v>0</v>
      </c>
      <c r="DX9">
        <f t="shared" si="12"/>
        <v>0</v>
      </c>
      <c r="DY9">
        <f t="shared" si="12"/>
        <v>0</v>
      </c>
      <c r="DZ9">
        <f t="shared" si="12"/>
        <v>0</v>
      </c>
      <c r="EA9">
        <f t="shared" si="12"/>
        <v>0</v>
      </c>
      <c r="EB9">
        <f t="shared" si="12"/>
        <v>0</v>
      </c>
      <c r="EC9">
        <f t="shared" si="12"/>
        <v>0</v>
      </c>
      <c r="ED9">
        <f t="shared" si="13"/>
        <v>0</v>
      </c>
      <c r="EE9">
        <f t="shared" si="13"/>
        <v>0</v>
      </c>
      <c r="EF9">
        <f t="shared" si="13"/>
        <v>0</v>
      </c>
      <c r="EG9">
        <f t="shared" si="13"/>
        <v>0</v>
      </c>
      <c r="EH9">
        <f t="shared" si="13"/>
        <v>0</v>
      </c>
      <c r="EI9">
        <f t="shared" si="13"/>
        <v>0</v>
      </c>
      <c r="EJ9">
        <f t="shared" si="13"/>
        <v>0</v>
      </c>
      <c r="EK9">
        <f t="shared" si="13"/>
        <v>0</v>
      </c>
      <c r="EL9">
        <f t="shared" si="13"/>
        <v>0</v>
      </c>
      <c r="EM9">
        <f t="shared" si="13"/>
        <v>0</v>
      </c>
      <c r="EN9">
        <f t="shared" si="14"/>
        <v>0</v>
      </c>
      <c r="EO9">
        <f t="shared" si="14"/>
        <v>0</v>
      </c>
      <c r="EP9">
        <f t="shared" si="14"/>
        <v>0</v>
      </c>
      <c r="EQ9">
        <f t="shared" si="14"/>
        <v>0</v>
      </c>
      <c r="ER9">
        <f t="shared" si="14"/>
        <v>0</v>
      </c>
      <c r="ES9">
        <f t="shared" si="14"/>
        <v>0</v>
      </c>
      <c r="ET9">
        <f t="shared" si="14"/>
        <v>0</v>
      </c>
      <c r="EU9">
        <f t="shared" si="14"/>
        <v>0</v>
      </c>
      <c r="EV9">
        <f t="shared" si="14"/>
        <v>0</v>
      </c>
      <c r="EW9">
        <f t="shared" si="14"/>
        <v>0</v>
      </c>
      <c r="EX9">
        <f t="shared" si="14"/>
        <v>0</v>
      </c>
      <c r="EZ9">
        <f t="shared" si="16"/>
        <v>3.2469969334498132E-2</v>
      </c>
      <c r="FB9">
        <f t="shared" si="17"/>
        <v>0.49668975766506446</v>
      </c>
      <c r="FC9">
        <f t="shared" si="15"/>
        <v>6.8414215465529366E-2</v>
      </c>
      <c r="FH9" s="56"/>
    </row>
    <row r="10" spans="1:164" x14ac:dyDescent="0.25">
      <c r="A10">
        <v>315</v>
      </c>
      <c r="B10" s="19">
        <f>'Input spectra'!Y9</f>
        <v>0.28355362545371499</v>
      </c>
      <c r="C10">
        <f>'Input spectra'!B9</f>
        <v>2.3539537560114101</v>
      </c>
      <c r="D10">
        <f t="shared" si="0"/>
        <v>2.0653927966864227E-2</v>
      </c>
      <c r="E10">
        <f t="shared" si="0"/>
        <v>7.7730253216887028E-3</v>
      </c>
      <c r="F10">
        <f t="shared" si="0"/>
        <v>2.9251903633827612E-3</v>
      </c>
      <c r="G10">
        <f t="shared" si="0"/>
        <v>1.1007646291623567E-3</v>
      </c>
      <c r="H10">
        <f t="shared" si="0"/>
        <v>4.1420060002319317E-4</v>
      </c>
      <c r="I10">
        <f t="shared" si="0"/>
        <v>1.5584847060202389E-4</v>
      </c>
      <c r="J10">
        <f t="shared" si="0"/>
        <v>5.8636705070351447E-5</v>
      </c>
      <c r="K10">
        <f t="shared" si="0"/>
        <v>2.2060298526851533E-5</v>
      </c>
      <c r="L10">
        <f t="shared" si="0"/>
        <v>8.2990357836781223E-6</v>
      </c>
      <c r="M10">
        <f t="shared" si="0"/>
        <v>3.1218923054068579E-6</v>
      </c>
      <c r="N10">
        <f t="shared" si="1"/>
        <v>1.1743074581851109E-6</v>
      </c>
      <c r="O10">
        <f t="shared" si="1"/>
        <v>4.4169138303081249E-7</v>
      </c>
      <c r="P10">
        <f t="shared" si="1"/>
        <v>1.6612263606063034E-7</v>
      </c>
      <c r="Q10">
        <f t="shared" si="1"/>
        <v>6.2475687623388548E-8</v>
      </c>
      <c r="R10">
        <f t="shared" si="1"/>
        <v>2.349444403269318E-8</v>
      </c>
      <c r="S10">
        <f t="shared" si="1"/>
        <v>8.8346782840493598E-9</v>
      </c>
      <c r="T10">
        <f t="shared" si="1"/>
        <v>3.3219055198001263E-9</v>
      </c>
      <c r="U10">
        <f t="shared" si="1"/>
        <v>1.2489766033432617E-9</v>
      </c>
      <c r="V10">
        <f t="shared" si="1"/>
        <v>4.6956025163151662E-10</v>
      </c>
      <c r="W10">
        <f t="shared" si="1"/>
        <v>1.7652159477192756E-10</v>
      </c>
      <c r="X10">
        <f t="shared" si="2"/>
        <v>6.6354950906733929E-11</v>
      </c>
      <c r="Y10">
        <f t="shared" si="2"/>
        <v>2.4941195402054266E-11</v>
      </c>
      <c r="Z10">
        <f t="shared" si="2"/>
        <v>9.3740894949185675E-12</v>
      </c>
      <c r="AA10">
        <f t="shared" si="2"/>
        <v>3.5229644819136227E-12</v>
      </c>
      <c r="AB10">
        <f t="shared" si="2"/>
        <v>1.3238970020317552E-12</v>
      </c>
      <c r="AC10">
        <f t="shared" si="2"/>
        <v>4.9746932710786139E-13</v>
      </c>
      <c r="AD10">
        <f t="shared" si="2"/>
        <v>1.8691492821288317E-13</v>
      </c>
      <c r="AE10">
        <f t="shared" si="2"/>
        <v>7.0224170415206534E-14</v>
      </c>
      <c r="AF10">
        <f t="shared" si="2"/>
        <v>2.6381139916897328E-14</v>
      </c>
      <c r="AG10">
        <f t="shared" si="2"/>
        <v>9.9097831661543221E-15</v>
      </c>
      <c r="AH10">
        <f t="shared" si="3"/>
        <v>3.7221830490389792E-15</v>
      </c>
      <c r="AI10">
        <f t="shared" si="3"/>
        <v>1.3979562801664386E-15</v>
      </c>
      <c r="AJ10">
        <f t="shared" si="3"/>
        <v>5.249899943983119E-16</v>
      </c>
      <c r="AK10">
        <f t="shared" si="3"/>
        <v>1.9713752720238818E-16</v>
      </c>
      <c r="AL10">
        <f t="shared" si="3"/>
        <v>7.401975952051926E-17</v>
      </c>
      <c r="AM10">
        <f t="shared" si="3"/>
        <v>2.7789795146616034E-17</v>
      </c>
      <c r="AN10">
        <f t="shared" si="3"/>
        <v>1.0432335180996813E-17</v>
      </c>
      <c r="AO10">
        <f t="shared" si="3"/>
        <v>3.9159343906862542E-18</v>
      </c>
      <c r="AP10">
        <f t="shared" si="3"/>
        <v>1.4697589781130063E-18</v>
      </c>
      <c r="AQ10">
        <f t="shared" si="3"/>
        <v>5.5158545223048182E-19</v>
      </c>
      <c r="AR10">
        <f t="shared" si="4"/>
        <v>2.0698293991438385E-19</v>
      </c>
      <c r="AS10">
        <f t="shared" si="4"/>
        <v>7.7662333773511234E-20</v>
      </c>
      <c r="AT10">
        <f t="shared" si="4"/>
        <v>2.9136642384129073E-20</v>
      </c>
      <c r="AU10">
        <f t="shared" si="4"/>
        <v>1.0930015129624308E-20</v>
      </c>
      <c r="AV10">
        <f t="shared" si="4"/>
        <v>4.0997105591152315E-21</v>
      </c>
      <c r="AW10">
        <f t="shared" si="4"/>
        <v>1.5375730261250517E-21</v>
      </c>
      <c r="AX10">
        <f t="shared" si="4"/>
        <v>5.2048613166737503E-22</v>
      </c>
      <c r="AY10">
        <f t="shared" si="4"/>
        <v>1.6936074664338916E-22</v>
      </c>
      <c r="AZ10">
        <f t="shared" si="4"/>
        <v>5.8056575105694789E-23</v>
      </c>
      <c r="BA10">
        <f t="shared" si="4"/>
        <v>2.0251717104110725E-23</v>
      </c>
      <c r="BB10">
        <f t="shared" si="5"/>
        <v>7.1343321604802087E-24</v>
      </c>
      <c r="BC10">
        <f t="shared" si="5"/>
        <v>2.5300568387066165E-24</v>
      </c>
      <c r="BD10">
        <f t="shared" si="5"/>
        <v>9.0165954806687086E-25</v>
      </c>
      <c r="BE10">
        <f t="shared" si="5"/>
        <v>3.2257470412448029E-25</v>
      </c>
      <c r="BF10">
        <f t="shared" si="5"/>
        <v>1.1576740757458427E-25</v>
      </c>
      <c r="BG10">
        <f t="shared" si="5"/>
        <v>4.1657457624524779E-26</v>
      </c>
      <c r="BH10">
        <f t="shared" si="5"/>
        <v>1.5024086636780037E-26</v>
      </c>
      <c r="BI10">
        <f t="shared" si="5"/>
        <v>5.4293537489614196E-27</v>
      </c>
      <c r="BJ10">
        <f t="shared" si="5"/>
        <v>1.9655083817503451E-27</v>
      </c>
      <c r="BK10">
        <f t="shared" si="5"/>
        <v>7.1267108716858423E-28</v>
      </c>
      <c r="BL10">
        <f t="shared" si="6"/>
        <v>2.5877696494852122E-28</v>
      </c>
      <c r="BM10">
        <f t="shared" si="6"/>
        <v>9.4087022764641461E-29</v>
      </c>
      <c r="BN10">
        <f t="shared" si="6"/>
        <v>3.4249572234039982E-29</v>
      </c>
      <c r="BO10">
        <f t="shared" si="6"/>
        <v>1.2481366130855302E-29</v>
      </c>
      <c r="BP10">
        <f t="shared" si="6"/>
        <v>4.5531938823861863E-30</v>
      </c>
      <c r="BQ10">
        <f t="shared" si="6"/>
        <v>1.6625970918119948E-30</v>
      </c>
      <c r="BR10">
        <f t="shared" si="6"/>
        <v>6.0764243434133335E-31</v>
      </c>
      <c r="BS10">
        <f t="shared" si="6"/>
        <v>2.2226736262731221E-31</v>
      </c>
      <c r="BT10">
        <f t="shared" si="6"/>
        <v>8.1367062376114537E-32</v>
      </c>
      <c r="BU10">
        <f t="shared" si="6"/>
        <v>2.9809030972417907E-32</v>
      </c>
      <c r="BV10">
        <f t="shared" si="7"/>
        <v>1.0928388493591408E-32</v>
      </c>
      <c r="BW10">
        <f t="shared" si="7"/>
        <v>4.0092005118809202E-33</v>
      </c>
      <c r="BX10">
        <f t="shared" si="7"/>
        <v>1.4717651735101138E-33</v>
      </c>
      <c r="BY10">
        <f t="shared" si="7"/>
        <v>5.406114831139112E-34</v>
      </c>
      <c r="BZ10">
        <f t="shared" si="7"/>
        <v>1.9869455723835204E-34</v>
      </c>
      <c r="CA10">
        <f t="shared" si="7"/>
        <v>7.3068388421605094E-35</v>
      </c>
      <c r="CB10">
        <f t="shared" si="7"/>
        <v>2.6884728946127964E-35</v>
      </c>
      <c r="CC10">
        <f t="shared" si="7"/>
        <v>9.8970287859883586E-36</v>
      </c>
      <c r="CD10">
        <f t="shared" si="7"/>
        <v>3.6451731946282425E-36</v>
      </c>
      <c r="CE10">
        <f t="shared" si="7"/>
        <v>1.343189810612342E-36</v>
      </c>
      <c r="CF10">
        <f t="shared" si="8"/>
        <v>4.9517049319803627E-37</v>
      </c>
      <c r="CG10">
        <f t="shared" si="8"/>
        <v>1.8262617610878621E-37</v>
      </c>
      <c r="CH10">
        <f t="shared" si="8"/>
        <v>6.7383782974677257E-38</v>
      </c>
      <c r="CI10">
        <f t="shared" si="8"/>
        <v>2.4872844103822575E-38</v>
      </c>
      <c r="CJ10">
        <f t="shared" si="8"/>
        <v>9.1847464961391746E-39</v>
      </c>
      <c r="CK10">
        <f t="shared" si="8"/>
        <v>3.3929298380450725E-39</v>
      </c>
      <c r="CL10">
        <f t="shared" si="8"/>
        <v>1.2538430775863496E-39</v>
      </c>
      <c r="CM10">
        <f t="shared" si="8"/>
        <v>4.6351843161209546E-40</v>
      </c>
      <c r="CN10">
        <f t="shared" si="8"/>
        <v>1.7141211824122117E-40</v>
      </c>
      <c r="CO10">
        <f t="shared" si="8"/>
        <v>6.3410641991894054E-41</v>
      </c>
      <c r="CP10">
        <f t="shared" si="9"/>
        <v>2.3465215378301187E-41</v>
      </c>
      <c r="CQ10">
        <f t="shared" si="9"/>
        <v>8.6860948761516732E-42</v>
      </c>
      <c r="CR10">
        <f t="shared" si="9"/>
        <v>2.1295567608787136E-42</v>
      </c>
      <c r="CS10">
        <f t="shared" si="9"/>
        <v>5.2670524125496912E-43</v>
      </c>
      <c r="CT10">
        <f t="shared" si="9"/>
        <v>1.3889940733379951E-43</v>
      </c>
      <c r="CU10">
        <f t="shared" si="9"/>
        <v>3.6794727087783591E-44</v>
      </c>
      <c r="CV10">
        <f t="shared" si="9"/>
        <v>9.5669214046826664E-45</v>
      </c>
      <c r="CW10">
        <f t="shared" si="9"/>
        <v>2.3947373034368616E-45</v>
      </c>
      <c r="CX10">
        <f t="shared" si="9"/>
        <v>5.6315951728954907E-46</v>
      </c>
      <c r="CY10">
        <f t="shared" si="9"/>
        <v>1.1958340088875558E-46</v>
      </c>
      <c r="CZ10">
        <f t="shared" si="10"/>
        <v>2.1173966369729166E-47</v>
      </c>
      <c r="DA10">
        <f t="shared" si="10"/>
        <v>2.5230905017676767E-48</v>
      </c>
      <c r="DB10">
        <f t="shared" si="10"/>
        <v>6.1029610587563452E-50</v>
      </c>
      <c r="DC10">
        <f t="shared" si="10"/>
        <v>0</v>
      </c>
      <c r="DD10">
        <f t="shared" si="10"/>
        <v>0</v>
      </c>
      <c r="DE10">
        <f t="shared" si="10"/>
        <v>0</v>
      </c>
      <c r="DF10">
        <f t="shared" si="10"/>
        <v>0</v>
      </c>
      <c r="DG10">
        <f t="shared" si="10"/>
        <v>0</v>
      </c>
      <c r="DH10">
        <f t="shared" si="10"/>
        <v>0</v>
      </c>
      <c r="DI10">
        <f t="shared" si="10"/>
        <v>0</v>
      </c>
      <c r="DJ10">
        <f t="shared" si="11"/>
        <v>0</v>
      </c>
      <c r="DK10">
        <f t="shared" si="11"/>
        <v>0</v>
      </c>
      <c r="DL10">
        <f t="shared" si="11"/>
        <v>0</v>
      </c>
      <c r="DM10">
        <f t="shared" si="11"/>
        <v>0</v>
      </c>
      <c r="DN10">
        <f t="shared" si="11"/>
        <v>0</v>
      </c>
      <c r="DO10">
        <f t="shared" si="11"/>
        <v>0</v>
      </c>
      <c r="DP10">
        <f t="shared" si="11"/>
        <v>0</v>
      </c>
      <c r="DQ10">
        <f t="shared" si="11"/>
        <v>0</v>
      </c>
      <c r="DR10">
        <f t="shared" si="11"/>
        <v>0</v>
      </c>
      <c r="DS10">
        <f t="shared" si="11"/>
        <v>0</v>
      </c>
      <c r="DT10">
        <f t="shared" si="12"/>
        <v>0</v>
      </c>
      <c r="DU10">
        <f t="shared" si="12"/>
        <v>0</v>
      </c>
      <c r="DV10">
        <f t="shared" si="12"/>
        <v>0</v>
      </c>
      <c r="DW10">
        <f t="shared" si="12"/>
        <v>0</v>
      </c>
      <c r="DX10">
        <f t="shared" si="12"/>
        <v>0</v>
      </c>
      <c r="DY10">
        <f t="shared" si="12"/>
        <v>0</v>
      </c>
      <c r="DZ10">
        <f t="shared" si="12"/>
        <v>0</v>
      </c>
      <c r="EA10">
        <f t="shared" si="12"/>
        <v>0</v>
      </c>
      <c r="EB10">
        <f t="shared" si="12"/>
        <v>0</v>
      </c>
      <c r="EC10">
        <f t="shared" si="12"/>
        <v>0</v>
      </c>
      <c r="ED10">
        <f t="shared" si="13"/>
        <v>0</v>
      </c>
      <c r="EE10">
        <f t="shared" si="13"/>
        <v>0</v>
      </c>
      <c r="EF10">
        <f t="shared" si="13"/>
        <v>0</v>
      </c>
      <c r="EG10">
        <f t="shared" si="13"/>
        <v>0</v>
      </c>
      <c r="EH10">
        <f t="shared" si="13"/>
        <v>0</v>
      </c>
      <c r="EI10">
        <f t="shared" si="13"/>
        <v>0</v>
      </c>
      <c r="EJ10">
        <f t="shared" si="13"/>
        <v>0</v>
      </c>
      <c r="EK10">
        <f t="shared" si="13"/>
        <v>0</v>
      </c>
      <c r="EL10">
        <f t="shared" si="13"/>
        <v>0</v>
      </c>
      <c r="EM10">
        <f t="shared" si="13"/>
        <v>0</v>
      </c>
      <c r="EN10">
        <f t="shared" si="14"/>
        <v>0</v>
      </c>
      <c r="EO10">
        <f t="shared" si="14"/>
        <v>0</v>
      </c>
      <c r="EP10">
        <f t="shared" si="14"/>
        <v>0</v>
      </c>
      <c r="EQ10">
        <f t="shared" si="14"/>
        <v>0</v>
      </c>
      <c r="ER10">
        <f t="shared" si="14"/>
        <v>0</v>
      </c>
      <c r="ES10">
        <f t="shared" si="14"/>
        <v>0</v>
      </c>
      <c r="ET10">
        <f t="shared" si="14"/>
        <v>0</v>
      </c>
      <c r="EU10">
        <f t="shared" si="14"/>
        <v>0</v>
      </c>
      <c r="EV10">
        <f t="shared" si="14"/>
        <v>0</v>
      </c>
      <c r="EW10">
        <f t="shared" si="14"/>
        <v>0</v>
      </c>
      <c r="EX10">
        <f t="shared" si="14"/>
        <v>0</v>
      </c>
      <c r="EZ10">
        <f t="shared" si="16"/>
        <v>3.3116957532974702E-2</v>
      </c>
      <c r="FB10">
        <f t="shared" si="17"/>
        <v>0.4960845754178192</v>
      </c>
      <c r="FC10">
        <f t="shared" si="15"/>
        <v>7.0658911742284572E-2</v>
      </c>
      <c r="FH10" s="56"/>
    </row>
    <row r="11" spans="1:164" x14ac:dyDescent="0.25">
      <c r="A11">
        <v>320</v>
      </c>
      <c r="B11" s="19">
        <f>'Input spectra'!Y10</f>
        <v>0.25717686711194998</v>
      </c>
      <c r="C11">
        <f>'Input spectra'!B10</f>
        <v>2.27726356608285</v>
      </c>
      <c r="D11">
        <f t="shared" si="0"/>
        <v>2.0653927966864227E-2</v>
      </c>
      <c r="E11">
        <f t="shared" si="0"/>
        <v>8.0363355320434166E-3</v>
      </c>
      <c r="F11">
        <f t="shared" si="0"/>
        <v>3.1267279165581767E-3</v>
      </c>
      <c r="G11">
        <f t="shared" si="0"/>
        <v>1.2164615931682936E-3</v>
      </c>
      <c r="H11">
        <f t="shared" si="0"/>
        <v>4.7324129924857379E-4</v>
      </c>
      <c r="I11">
        <f t="shared" si="0"/>
        <v>1.8409518836731567E-4</v>
      </c>
      <c r="J11">
        <f t="shared" si="0"/>
        <v>7.1610619336115474E-5</v>
      </c>
      <c r="K11">
        <f t="shared" si="0"/>
        <v>2.7853978447631377E-5</v>
      </c>
      <c r="L11">
        <f t="shared" si="0"/>
        <v>1.0833566807076885E-5</v>
      </c>
      <c r="M11">
        <f t="shared" si="0"/>
        <v>4.2133712211144789E-6</v>
      </c>
      <c r="N11">
        <f t="shared" si="1"/>
        <v>1.638557193566969E-6</v>
      </c>
      <c r="O11">
        <f t="shared" si="1"/>
        <v>6.37186683673143E-7</v>
      </c>
      <c r="P11">
        <f t="shared" si="1"/>
        <v>2.4776762444844985E-7</v>
      </c>
      <c r="Q11">
        <f t="shared" si="1"/>
        <v>9.6337365648385521E-8</v>
      </c>
      <c r="R11">
        <f t="shared" si="1"/>
        <v>3.7455609844853861E-8</v>
      </c>
      <c r="S11">
        <f t="shared" si="1"/>
        <v>1.4561644289881264E-8</v>
      </c>
      <c r="T11">
        <f t="shared" si="1"/>
        <v>5.6607624912920982E-9</v>
      </c>
      <c r="U11">
        <f t="shared" si="1"/>
        <v>2.2004420661811696E-9</v>
      </c>
      <c r="V11">
        <f t="shared" si="1"/>
        <v>8.5529304627859114E-10</v>
      </c>
      <c r="W11">
        <f t="shared" si="1"/>
        <v>3.3242175303320758E-10</v>
      </c>
      <c r="X11">
        <f t="shared" si="2"/>
        <v>1.2919119154694533E-10</v>
      </c>
      <c r="Y11">
        <f t="shared" si="2"/>
        <v>5.0204750723068895E-11</v>
      </c>
      <c r="Z11">
        <f t="shared" si="2"/>
        <v>1.9508533521313703E-11</v>
      </c>
      <c r="AA11">
        <f t="shared" si="2"/>
        <v>7.5800447934585164E-12</v>
      </c>
      <c r="AB11">
        <f t="shared" si="2"/>
        <v>2.945002614254898E-12</v>
      </c>
      <c r="AC11">
        <f t="shared" si="2"/>
        <v>1.1441047080687388E-12</v>
      </c>
      <c r="AD11">
        <f t="shared" si="2"/>
        <v>4.4443825256747635E-13</v>
      </c>
      <c r="AE11">
        <f t="shared" si="2"/>
        <v>1.7263229299099861E-13</v>
      </c>
      <c r="AF11">
        <f t="shared" si="2"/>
        <v>6.7049718296116904E-14</v>
      </c>
      <c r="AG11">
        <f t="shared" si="2"/>
        <v>2.6039673273410529E-14</v>
      </c>
      <c r="AH11">
        <f t="shared" si="3"/>
        <v>1.0112000546696768E-14</v>
      </c>
      <c r="AI11">
        <f t="shared" si="3"/>
        <v>3.9264577209909552E-15</v>
      </c>
      <c r="AJ11">
        <f t="shared" si="3"/>
        <v>1.5244961818518329E-15</v>
      </c>
      <c r="AK11">
        <f t="shared" si="3"/>
        <v>5.9185128904209716E-16</v>
      </c>
      <c r="AL11">
        <f t="shared" si="3"/>
        <v>2.2975181003798657E-16</v>
      </c>
      <c r="AM11">
        <f t="shared" si="3"/>
        <v>8.917941018733018E-17</v>
      </c>
      <c r="AN11">
        <f t="shared" si="3"/>
        <v>3.4612164649865358E-17</v>
      </c>
      <c r="AO11">
        <f t="shared" si="3"/>
        <v>1.3432307158347782E-17</v>
      </c>
      <c r="AP11">
        <f t="shared" si="3"/>
        <v>5.2122988450008115E-18</v>
      </c>
      <c r="AQ11">
        <f t="shared" si="3"/>
        <v>2.0223856172901877E-18</v>
      </c>
      <c r="AR11">
        <f t="shared" si="4"/>
        <v>7.8460973886480742E-19</v>
      </c>
      <c r="AS11">
        <f t="shared" si="4"/>
        <v>3.0436699662859215E-19</v>
      </c>
      <c r="AT11">
        <f t="shared" si="4"/>
        <v>1.1805777772384917E-19</v>
      </c>
      <c r="AU11">
        <f t="shared" si="4"/>
        <v>4.5787174266708916E-20</v>
      </c>
      <c r="AV11">
        <f t="shared" si="4"/>
        <v>1.7755963926151268E-20</v>
      </c>
      <c r="AW11">
        <f t="shared" si="4"/>
        <v>6.8848548334308458E-21</v>
      </c>
      <c r="AX11">
        <f t="shared" si="4"/>
        <v>2.4095512998283578E-21</v>
      </c>
      <c r="AY11">
        <f t="shared" si="4"/>
        <v>8.1060215303994632E-22</v>
      </c>
      <c r="AZ11">
        <f t="shared" si="4"/>
        <v>2.8728594811604828E-22</v>
      </c>
      <c r="BA11">
        <f t="shared" si="4"/>
        <v>1.0360788362502166E-22</v>
      </c>
      <c r="BB11">
        <f t="shared" si="5"/>
        <v>3.7735686428454423E-23</v>
      </c>
      <c r="BC11">
        <f t="shared" si="5"/>
        <v>1.3835574126030608E-23</v>
      </c>
      <c r="BD11">
        <f t="shared" si="5"/>
        <v>5.0977375443900402E-24</v>
      </c>
      <c r="BE11">
        <f t="shared" si="5"/>
        <v>1.885528808973971E-24</v>
      </c>
      <c r="BF11">
        <f t="shared" si="5"/>
        <v>6.9961184113119607E-25</v>
      </c>
      <c r="BG11">
        <f t="shared" si="5"/>
        <v>2.6027447740532276E-25</v>
      </c>
      <c r="BH11">
        <f t="shared" si="5"/>
        <v>9.7049852533290769E-26</v>
      </c>
      <c r="BI11">
        <f t="shared" si="5"/>
        <v>3.6259592422895711E-26</v>
      </c>
      <c r="BJ11">
        <f t="shared" si="5"/>
        <v>1.3571181471715937E-26</v>
      </c>
      <c r="BK11">
        <f t="shared" si="5"/>
        <v>5.0874467465647094E-27</v>
      </c>
      <c r="BL11">
        <f t="shared" si="6"/>
        <v>1.9098722993898422E-27</v>
      </c>
      <c r="BM11">
        <f t="shared" si="6"/>
        <v>7.1792060736873214E-28</v>
      </c>
      <c r="BN11">
        <f t="shared" si="6"/>
        <v>2.7019034363911985E-28</v>
      </c>
      <c r="BO11">
        <f t="shared" si="6"/>
        <v>1.0179929577041408E-28</v>
      </c>
      <c r="BP11">
        <f t="shared" si="6"/>
        <v>3.8394301664974432E-29</v>
      </c>
      <c r="BQ11">
        <f t="shared" si="6"/>
        <v>1.4494579620988817E-29</v>
      </c>
      <c r="BR11">
        <f t="shared" si="6"/>
        <v>5.4768983584503281E-30</v>
      </c>
      <c r="BS11">
        <f t="shared" si="6"/>
        <v>2.0712392204865315E-30</v>
      </c>
      <c r="BT11">
        <f t="shared" si="6"/>
        <v>7.8391898126463411E-31</v>
      </c>
      <c r="BU11">
        <f t="shared" si="6"/>
        <v>2.9691926741105883E-31</v>
      </c>
      <c r="BV11">
        <f t="shared" si="7"/>
        <v>1.1254199927684711E-31</v>
      </c>
      <c r="BW11">
        <f t="shared" si="7"/>
        <v>4.2685881692560363E-32</v>
      </c>
      <c r="BX11">
        <f t="shared" si="7"/>
        <v>1.6200670150838313E-32</v>
      </c>
      <c r="BY11">
        <f t="shared" si="7"/>
        <v>6.1524444713821495E-33</v>
      </c>
      <c r="BZ11">
        <f t="shared" si="7"/>
        <v>2.3378486168521326E-33</v>
      </c>
      <c r="CA11">
        <f t="shared" si="7"/>
        <v>8.8884886524484342E-34</v>
      </c>
      <c r="CB11">
        <f t="shared" si="7"/>
        <v>3.3812091407541727E-34</v>
      </c>
      <c r="CC11">
        <f t="shared" si="7"/>
        <v>1.2868833566208854E-34</v>
      </c>
      <c r="CD11">
        <f t="shared" si="7"/>
        <v>4.9002754991267289E-35</v>
      </c>
      <c r="CE11">
        <f t="shared" si="7"/>
        <v>1.8668425736103896E-35</v>
      </c>
      <c r="CF11">
        <f t="shared" si="8"/>
        <v>7.1152971847668243E-36</v>
      </c>
      <c r="CG11">
        <f t="shared" si="8"/>
        <v>2.7131217992486721E-36</v>
      </c>
      <c r="CH11">
        <f t="shared" si="8"/>
        <v>1.0349744592504518E-36</v>
      </c>
      <c r="CI11">
        <f t="shared" si="8"/>
        <v>3.9497323770508708E-37</v>
      </c>
      <c r="CJ11">
        <f t="shared" si="8"/>
        <v>1.507916782736686E-37</v>
      </c>
      <c r="CK11">
        <f t="shared" si="8"/>
        <v>5.7590792968123618E-38</v>
      </c>
      <c r="CL11">
        <f t="shared" si="8"/>
        <v>2.2003377233074843E-38</v>
      </c>
      <c r="CM11">
        <f t="shared" si="8"/>
        <v>8.4097124206687242E-39</v>
      </c>
      <c r="CN11">
        <f t="shared" si="8"/>
        <v>3.2153158166326017E-39</v>
      </c>
      <c r="CO11">
        <f t="shared" si="8"/>
        <v>1.2297370103938281E-39</v>
      </c>
      <c r="CP11">
        <f t="shared" si="9"/>
        <v>4.7048157152866665E-40</v>
      </c>
      <c r="CQ11">
        <f t="shared" si="9"/>
        <v>1.8005725276705827E-40</v>
      </c>
      <c r="CR11">
        <f t="shared" si="9"/>
        <v>4.5639749241023445E-41</v>
      </c>
      <c r="CS11">
        <f t="shared" si="9"/>
        <v>1.1670504974161435E-41</v>
      </c>
      <c r="CT11">
        <f t="shared" si="9"/>
        <v>3.1819282267412226E-42</v>
      </c>
      <c r="CU11">
        <f t="shared" si="9"/>
        <v>8.7145216103731513E-43</v>
      </c>
      <c r="CV11">
        <f t="shared" si="9"/>
        <v>2.34260005881346E-43</v>
      </c>
      <c r="CW11">
        <f t="shared" si="9"/>
        <v>6.0625006991276172E-44</v>
      </c>
      <c r="CX11">
        <f t="shared" si="9"/>
        <v>1.4739858992724031E-44</v>
      </c>
      <c r="CY11">
        <f t="shared" si="9"/>
        <v>3.2359423799896926E-45</v>
      </c>
      <c r="CZ11">
        <f t="shared" si="10"/>
        <v>5.9237957665409599E-46</v>
      </c>
      <c r="DA11">
        <f t="shared" si="10"/>
        <v>7.2979127242477668E-47</v>
      </c>
      <c r="DB11">
        <f t="shared" si="10"/>
        <v>1.8250485164783043E-48</v>
      </c>
      <c r="DC11">
        <f t="shared" si="10"/>
        <v>0</v>
      </c>
      <c r="DD11">
        <f t="shared" si="10"/>
        <v>0</v>
      </c>
      <c r="DE11">
        <f t="shared" si="10"/>
        <v>0</v>
      </c>
      <c r="DF11">
        <f t="shared" si="10"/>
        <v>0</v>
      </c>
      <c r="DG11">
        <f t="shared" si="10"/>
        <v>0</v>
      </c>
      <c r="DH11">
        <f t="shared" si="10"/>
        <v>0</v>
      </c>
      <c r="DI11">
        <f t="shared" si="10"/>
        <v>0</v>
      </c>
      <c r="DJ11">
        <f t="shared" si="11"/>
        <v>0</v>
      </c>
      <c r="DK11">
        <f t="shared" si="11"/>
        <v>0</v>
      </c>
      <c r="DL11">
        <f t="shared" si="11"/>
        <v>0</v>
      </c>
      <c r="DM11">
        <f t="shared" si="11"/>
        <v>0</v>
      </c>
      <c r="DN11">
        <f t="shared" si="11"/>
        <v>0</v>
      </c>
      <c r="DO11">
        <f t="shared" si="11"/>
        <v>0</v>
      </c>
      <c r="DP11">
        <f t="shared" si="11"/>
        <v>0</v>
      </c>
      <c r="DQ11">
        <f t="shared" si="11"/>
        <v>0</v>
      </c>
      <c r="DR11">
        <f t="shared" si="11"/>
        <v>0</v>
      </c>
      <c r="DS11">
        <f t="shared" si="11"/>
        <v>0</v>
      </c>
      <c r="DT11">
        <f t="shared" si="12"/>
        <v>0</v>
      </c>
      <c r="DU11">
        <f t="shared" si="12"/>
        <v>0</v>
      </c>
      <c r="DV11">
        <f t="shared" si="12"/>
        <v>0</v>
      </c>
      <c r="DW11">
        <f t="shared" si="12"/>
        <v>0</v>
      </c>
      <c r="DX11">
        <f t="shared" si="12"/>
        <v>0</v>
      </c>
      <c r="DY11">
        <f t="shared" si="12"/>
        <v>0</v>
      </c>
      <c r="DZ11">
        <f t="shared" si="12"/>
        <v>0</v>
      </c>
      <c r="EA11">
        <f t="shared" si="12"/>
        <v>0</v>
      </c>
      <c r="EB11">
        <f t="shared" si="12"/>
        <v>0</v>
      </c>
      <c r="EC11">
        <f t="shared" si="12"/>
        <v>0</v>
      </c>
      <c r="ED11">
        <f t="shared" si="13"/>
        <v>0</v>
      </c>
      <c r="EE11">
        <f t="shared" si="13"/>
        <v>0</v>
      </c>
      <c r="EF11">
        <f t="shared" si="13"/>
        <v>0</v>
      </c>
      <c r="EG11">
        <f t="shared" si="13"/>
        <v>0</v>
      </c>
      <c r="EH11">
        <f t="shared" si="13"/>
        <v>0</v>
      </c>
      <c r="EI11">
        <f t="shared" si="13"/>
        <v>0</v>
      </c>
      <c r="EJ11">
        <f t="shared" si="13"/>
        <v>0</v>
      </c>
      <c r="EK11">
        <f t="shared" si="13"/>
        <v>0</v>
      </c>
      <c r="EL11">
        <f t="shared" si="13"/>
        <v>0</v>
      </c>
      <c r="EM11">
        <f t="shared" si="13"/>
        <v>0</v>
      </c>
      <c r="EN11">
        <f t="shared" si="14"/>
        <v>0</v>
      </c>
      <c r="EO11">
        <f t="shared" si="14"/>
        <v>0</v>
      </c>
      <c r="EP11">
        <f t="shared" si="14"/>
        <v>0</v>
      </c>
      <c r="EQ11">
        <f t="shared" si="14"/>
        <v>0</v>
      </c>
      <c r="ER11">
        <f t="shared" si="14"/>
        <v>0</v>
      </c>
      <c r="ES11">
        <f t="shared" si="14"/>
        <v>0</v>
      </c>
      <c r="ET11">
        <f t="shared" si="14"/>
        <v>0</v>
      </c>
      <c r="EU11">
        <f t="shared" si="14"/>
        <v>0</v>
      </c>
      <c r="EV11">
        <f t="shared" si="14"/>
        <v>0</v>
      </c>
      <c r="EW11">
        <f t="shared" si="14"/>
        <v>0</v>
      </c>
      <c r="EX11">
        <f t="shared" si="14"/>
        <v>0</v>
      </c>
      <c r="EZ11">
        <f t="shared" si="16"/>
        <v>3.380798215840309E-2</v>
      </c>
      <c r="FB11">
        <f t="shared" si="17"/>
        <v>0.49537492525136639</v>
      </c>
      <c r="FC11">
        <f t="shared" si="15"/>
        <v>7.3021852875902224E-2</v>
      </c>
      <c r="FH11" s="56"/>
    </row>
    <row r="12" spans="1:164" x14ac:dyDescent="0.25">
      <c r="A12">
        <v>325</v>
      </c>
      <c r="B12" s="19">
        <f>'Input spectra'!Y11</f>
        <v>0.23214819357297201</v>
      </c>
      <c r="C12">
        <f>'Input spectra'!B11</f>
        <v>2.2005733761542898</v>
      </c>
      <c r="D12">
        <f t="shared" si="0"/>
        <v>2.0653927966864227E-2</v>
      </c>
      <c r="E12">
        <f t="shared" si="0"/>
        <v>8.3074453515664445E-3</v>
      </c>
      <c r="F12">
        <f t="shared" si="0"/>
        <v>3.3412498725491706E-3</v>
      </c>
      <c r="G12">
        <f t="shared" si="0"/>
        <v>1.3437754350650553E-3</v>
      </c>
      <c r="H12">
        <f t="shared" si="0"/>
        <v>5.4040625356100228E-4</v>
      </c>
      <c r="I12">
        <f t="shared" si="0"/>
        <v>2.1731494668799145E-4</v>
      </c>
      <c r="J12">
        <f t="shared" si="0"/>
        <v>8.7384422776171184E-5</v>
      </c>
      <c r="K12">
        <f t="shared" si="0"/>
        <v>3.5136076113748866E-5</v>
      </c>
      <c r="L12">
        <f t="shared" si="0"/>
        <v>1.4126901655668097E-5</v>
      </c>
      <c r="M12">
        <f t="shared" si="0"/>
        <v>5.6795589626137633E-6</v>
      </c>
      <c r="N12">
        <f t="shared" si="1"/>
        <v>2.2832629261166256E-6</v>
      </c>
      <c r="O12">
        <f t="shared" si="1"/>
        <v>9.1784731770579564E-7</v>
      </c>
      <c r="P12">
        <f t="shared" si="1"/>
        <v>3.6894169691630122E-7</v>
      </c>
      <c r="Q12">
        <f t="shared" si="1"/>
        <v>1.4829188385138393E-7</v>
      </c>
      <c r="R12">
        <f t="shared" si="1"/>
        <v>5.9600365159496137E-8</v>
      </c>
      <c r="S12">
        <f t="shared" si="1"/>
        <v>2.3952557862758339E-8</v>
      </c>
      <c r="T12">
        <f t="shared" si="1"/>
        <v>9.625556456094142E-9</v>
      </c>
      <c r="U12">
        <f t="shared" si="1"/>
        <v>3.8678558743962626E-9</v>
      </c>
      <c r="V12">
        <f t="shared" si="1"/>
        <v>1.5541206002497097E-9</v>
      </c>
      <c r="W12">
        <f t="shared" si="1"/>
        <v>6.2440826568585685E-10</v>
      </c>
      <c r="X12">
        <f t="shared" si="2"/>
        <v>2.5085429652518107E-10</v>
      </c>
      <c r="Y12">
        <f t="shared" si="2"/>
        <v>1.0077269822110883E-10</v>
      </c>
      <c r="Z12">
        <f t="shared" si="2"/>
        <v>4.0479219330448677E-11</v>
      </c>
      <c r="AA12">
        <f t="shared" si="2"/>
        <v>1.625880820887868E-11</v>
      </c>
      <c r="AB12">
        <f t="shared" si="2"/>
        <v>6.5299830306103547E-12</v>
      </c>
      <c r="AC12">
        <f t="shared" si="2"/>
        <v>2.6224159204470425E-12</v>
      </c>
      <c r="AD12">
        <f t="shared" si="2"/>
        <v>1.0530686002037503E-12</v>
      </c>
      <c r="AE12">
        <f t="shared" si="2"/>
        <v>4.228406221311944E-13</v>
      </c>
      <c r="AF12">
        <f t="shared" si="2"/>
        <v>1.6977004101730887E-13</v>
      </c>
      <c r="AG12">
        <f t="shared" si="2"/>
        <v>6.8156779111974504E-14</v>
      </c>
      <c r="AH12">
        <f t="shared" si="3"/>
        <v>2.7360248935380095E-14</v>
      </c>
      <c r="AI12">
        <f t="shared" si="3"/>
        <v>1.0982300366157288E-14</v>
      </c>
      <c r="AJ12">
        <f t="shared" si="3"/>
        <v>4.4078637837870923E-15</v>
      </c>
      <c r="AK12">
        <f t="shared" si="3"/>
        <v>1.7689837924276054E-15</v>
      </c>
      <c r="AL12">
        <f t="shared" si="3"/>
        <v>7.0987131885466202E-16</v>
      </c>
      <c r="AM12">
        <f t="shared" si="3"/>
        <v>2.8483589341078035E-16</v>
      </c>
      <c r="AN12">
        <f t="shared" si="3"/>
        <v>1.1427949512338802E-16</v>
      </c>
      <c r="AO12">
        <f t="shared" si="3"/>
        <v>4.5845804527406114E-17</v>
      </c>
      <c r="AP12">
        <f t="shared" si="3"/>
        <v>1.8390253843319717E-17</v>
      </c>
      <c r="AQ12">
        <f t="shared" si="3"/>
        <v>7.3761852629180433E-18</v>
      </c>
      <c r="AR12">
        <f t="shared" si="4"/>
        <v>2.9582234438163047E-18</v>
      </c>
      <c r="AS12">
        <f t="shared" si="4"/>
        <v>1.1862719760318513E-18</v>
      </c>
      <c r="AT12">
        <f t="shared" si="4"/>
        <v>4.7565355614814037E-19</v>
      </c>
      <c r="AU12">
        <f t="shared" si="4"/>
        <v>1.9069944018951038E-19</v>
      </c>
      <c r="AV12">
        <f t="shared" si="4"/>
        <v>7.6446791404724337E-20</v>
      </c>
      <c r="AW12">
        <f t="shared" si="4"/>
        <v>3.0642149540533373E-20</v>
      </c>
      <c r="AX12">
        <f t="shared" si="4"/>
        <v>1.1085876829590181E-20</v>
      </c>
      <c r="AY12">
        <f t="shared" si="4"/>
        <v>3.8552367836456871E-21</v>
      </c>
      <c r="AZ12">
        <f t="shared" si="4"/>
        <v>1.4124306073331085E-21</v>
      </c>
      <c r="BA12">
        <f t="shared" si="4"/>
        <v>5.2656861535166184E-22</v>
      </c>
      <c r="BB12">
        <f t="shared" si="5"/>
        <v>1.9825486552822548E-22</v>
      </c>
      <c r="BC12">
        <f t="shared" si="5"/>
        <v>7.5141215768290797E-23</v>
      </c>
      <c r="BD12">
        <f t="shared" si="5"/>
        <v>2.8619888420675781E-23</v>
      </c>
      <c r="BE12">
        <f t="shared" si="5"/>
        <v>1.0942916074381523E-23</v>
      </c>
      <c r="BF12">
        <f t="shared" si="5"/>
        <v>4.1972658665816764E-24</v>
      </c>
      <c r="BG12">
        <f t="shared" si="5"/>
        <v>1.6141739833498679E-24</v>
      </c>
      <c r="BH12">
        <f t="shared" si="5"/>
        <v>6.2219006471272198E-25</v>
      </c>
      <c r="BI12">
        <f t="shared" si="5"/>
        <v>2.4030374670485011E-25</v>
      </c>
      <c r="BJ12">
        <f t="shared" si="5"/>
        <v>9.2974684637680046E-26</v>
      </c>
      <c r="BK12">
        <f t="shared" si="5"/>
        <v>3.6029344787516466E-26</v>
      </c>
      <c r="BL12">
        <f t="shared" si="6"/>
        <v>1.3982030652698043E-26</v>
      </c>
      <c r="BM12">
        <f t="shared" si="6"/>
        <v>5.4331509554602386E-27</v>
      </c>
      <c r="BN12">
        <f t="shared" si="6"/>
        <v>2.1137548045963367E-27</v>
      </c>
      <c r="BO12">
        <f t="shared" si="6"/>
        <v>8.2326374390746031E-28</v>
      </c>
      <c r="BP12">
        <f t="shared" si="6"/>
        <v>3.2097441864558147E-28</v>
      </c>
      <c r="BQ12">
        <f t="shared" si="6"/>
        <v>1.2526181620114748E-28</v>
      </c>
      <c r="BR12">
        <f t="shared" si="6"/>
        <v>4.8927969540690736E-29</v>
      </c>
      <c r="BS12">
        <f t="shared" si="6"/>
        <v>1.9127675936818221E-29</v>
      </c>
      <c r="BT12">
        <f t="shared" si="6"/>
        <v>7.4836342921592522E-30</v>
      </c>
      <c r="BU12">
        <f t="shared" si="6"/>
        <v>2.930145514411216E-30</v>
      </c>
      <c r="BV12">
        <f t="shared" si="7"/>
        <v>1.1480871764299616E-30</v>
      </c>
      <c r="BW12">
        <f t="shared" si="7"/>
        <v>4.5014655257820963E-31</v>
      </c>
      <c r="BX12">
        <f t="shared" si="7"/>
        <v>1.766086959931048E-31</v>
      </c>
      <c r="BY12">
        <f t="shared" si="7"/>
        <v>6.9332400777354456E-32</v>
      </c>
      <c r="BZ12">
        <f t="shared" si="7"/>
        <v>2.7234183158281997E-32</v>
      </c>
      <c r="CA12">
        <f t="shared" si="7"/>
        <v>1.0703734359383793E-32</v>
      </c>
      <c r="CB12">
        <f t="shared" si="7"/>
        <v>4.2090963426558911E-33</v>
      </c>
      <c r="CC12">
        <f t="shared" si="7"/>
        <v>1.6560195071376587E-33</v>
      </c>
      <c r="CD12">
        <f t="shared" si="7"/>
        <v>6.5186279340403457E-34</v>
      </c>
      <c r="CE12">
        <f t="shared" si="7"/>
        <v>2.5671593343046326E-34</v>
      </c>
      <c r="CF12">
        <f t="shared" si="8"/>
        <v>1.011457418614608E-34</v>
      </c>
      <c r="CG12">
        <f t="shared" si="8"/>
        <v>3.9868810906950182E-35</v>
      </c>
      <c r="CH12">
        <f t="shared" si="8"/>
        <v>1.572182857870113E-35</v>
      </c>
      <c r="CI12">
        <f t="shared" si="8"/>
        <v>6.2022679712725889E-36</v>
      </c>
      <c r="CJ12">
        <f t="shared" si="8"/>
        <v>2.4477646749965118E-36</v>
      </c>
      <c r="CK12">
        <f t="shared" si="8"/>
        <v>9.6639523188479535E-37</v>
      </c>
      <c r="CL12">
        <f t="shared" si="8"/>
        <v>3.8168096066721196E-37</v>
      </c>
      <c r="CM12">
        <f t="shared" si="8"/>
        <v>1.5080013454425839E-37</v>
      </c>
      <c r="CN12">
        <f t="shared" si="8"/>
        <v>5.960101461854695E-38</v>
      </c>
      <c r="CO12">
        <f t="shared" si="8"/>
        <v>2.3564145299121023E-38</v>
      </c>
      <c r="CP12">
        <f t="shared" si="9"/>
        <v>9.3194760630805617E-39</v>
      </c>
      <c r="CQ12">
        <f t="shared" si="9"/>
        <v>3.6869642938439806E-39</v>
      </c>
      <c r="CR12">
        <f t="shared" si="9"/>
        <v>9.6607533395027638E-40</v>
      </c>
      <c r="CS12">
        <f t="shared" si="9"/>
        <v>2.5536820522965854E-40</v>
      </c>
      <c r="CT12">
        <f t="shared" si="9"/>
        <v>7.1974223373947833E-41</v>
      </c>
      <c r="CU12">
        <f t="shared" si="9"/>
        <v>2.0376969309961918E-41</v>
      </c>
      <c r="CV12">
        <f t="shared" si="9"/>
        <v>5.6624401147778548E-42</v>
      </c>
      <c r="CW12">
        <f t="shared" si="9"/>
        <v>1.5148397959944886E-42</v>
      </c>
      <c r="CX12">
        <f t="shared" si="9"/>
        <v>3.8073049639832798E-43</v>
      </c>
      <c r="CY12">
        <f t="shared" si="9"/>
        <v>8.640413922058609E-44</v>
      </c>
      <c r="CZ12">
        <f t="shared" si="10"/>
        <v>1.6350960793556544E-44</v>
      </c>
      <c r="DA12">
        <f t="shared" si="10"/>
        <v>2.082338349909333E-45</v>
      </c>
      <c r="DB12">
        <f t="shared" si="10"/>
        <v>5.3831499598872375E-47</v>
      </c>
      <c r="DC12">
        <f t="shared" si="10"/>
        <v>0</v>
      </c>
      <c r="DD12">
        <f t="shared" si="10"/>
        <v>0</v>
      </c>
      <c r="DE12">
        <f t="shared" si="10"/>
        <v>0</v>
      </c>
      <c r="DF12">
        <f t="shared" si="10"/>
        <v>0</v>
      </c>
      <c r="DG12">
        <f t="shared" si="10"/>
        <v>0</v>
      </c>
      <c r="DH12">
        <f t="shared" si="10"/>
        <v>0</v>
      </c>
      <c r="DI12">
        <f t="shared" si="10"/>
        <v>0</v>
      </c>
      <c r="DJ12">
        <f t="shared" si="11"/>
        <v>0</v>
      </c>
      <c r="DK12">
        <f t="shared" si="11"/>
        <v>0</v>
      </c>
      <c r="DL12">
        <f t="shared" si="11"/>
        <v>0</v>
      </c>
      <c r="DM12">
        <f t="shared" si="11"/>
        <v>0</v>
      </c>
      <c r="DN12">
        <f t="shared" si="11"/>
        <v>0</v>
      </c>
      <c r="DO12">
        <f t="shared" si="11"/>
        <v>0</v>
      </c>
      <c r="DP12">
        <f t="shared" si="11"/>
        <v>0</v>
      </c>
      <c r="DQ12">
        <f t="shared" si="11"/>
        <v>0</v>
      </c>
      <c r="DR12">
        <f t="shared" si="11"/>
        <v>0</v>
      </c>
      <c r="DS12">
        <f t="shared" si="11"/>
        <v>0</v>
      </c>
      <c r="DT12">
        <f t="shared" si="12"/>
        <v>0</v>
      </c>
      <c r="DU12">
        <f t="shared" si="12"/>
        <v>0</v>
      </c>
      <c r="DV12">
        <f t="shared" si="12"/>
        <v>0</v>
      </c>
      <c r="DW12">
        <f t="shared" si="12"/>
        <v>0</v>
      </c>
      <c r="DX12">
        <f t="shared" si="12"/>
        <v>0</v>
      </c>
      <c r="DY12">
        <f t="shared" si="12"/>
        <v>0</v>
      </c>
      <c r="DZ12">
        <f t="shared" si="12"/>
        <v>0</v>
      </c>
      <c r="EA12">
        <f t="shared" si="12"/>
        <v>0</v>
      </c>
      <c r="EB12">
        <f t="shared" si="12"/>
        <v>0</v>
      </c>
      <c r="EC12">
        <f t="shared" si="12"/>
        <v>0</v>
      </c>
      <c r="ED12">
        <f t="shared" si="13"/>
        <v>0</v>
      </c>
      <c r="EE12">
        <f t="shared" si="13"/>
        <v>0</v>
      </c>
      <c r="EF12">
        <f t="shared" si="13"/>
        <v>0</v>
      </c>
      <c r="EG12">
        <f t="shared" si="13"/>
        <v>0</v>
      </c>
      <c r="EH12">
        <f t="shared" si="13"/>
        <v>0</v>
      </c>
      <c r="EI12">
        <f t="shared" si="13"/>
        <v>0</v>
      </c>
      <c r="EJ12">
        <f t="shared" si="13"/>
        <v>0</v>
      </c>
      <c r="EK12">
        <f t="shared" si="13"/>
        <v>0</v>
      </c>
      <c r="EL12">
        <f t="shared" si="13"/>
        <v>0</v>
      </c>
      <c r="EM12">
        <f t="shared" si="13"/>
        <v>0</v>
      </c>
      <c r="EN12">
        <f t="shared" si="14"/>
        <v>0</v>
      </c>
      <c r="EO12">
        <f t="shared" si="14"/>
        <v>0</v>
      </c>
      <c r="EP12">
        <f t="shared" si="14"/>
        <v>0</v>
      </c>
      <c r="EQ12">
        <f t="shared" si="14"/>
        <v>0</v>
      </c>
      <c r="ER12">
        <f t="shared" si="14"/>
        <v>0</v>
      </c>
      <c r="ES12">
        <f t="shared" si="14"/>
        <v>0</v>
      </c>
      <c r="ET12">
        <f t="shared" si="14"/>
        <v>0</v>
      </c>
      <c r="EU12">
        <f t="shared" si="14"/>
        <v>0</v>
      </c>
      <c r="EV12">
        <f t="shared" si="14"/>
        <v>0</v>
      </c>
      <c r="EW12">
        <f t="shared" si="14"/>
        <v>0</v>
      </c>
      <c r="EX12">
        <f t="shared" si="14"/>
        <v>0</v>
      </c>
      <c r="EZ12">
        <f t="shared" si="16"/>
        <v>3.4550264773767839E-2</v>
      </c>
      <c r="FB12">
        <f t="shared" si="17"/>
        <v>0.4945403360004072</v>
      </c>
      <c r="FC12">
        <f t="shared" si="15"/>
        <v>7.5520664227202508E-2</v>
      </c>
      <c r="FH12" s="56"/>
    </row>
    <row r="13" spans="1:164" x14ac:dyDescent="0.25">
      <c r="A13">
        <v>330</v>
      </c>
      <c r="B13" s="19">
        <f>'Input spectra'!Y12</f>
        <v>0.21124521566711199</v>
      </c>
      <c r="C13">
        <f>'Input spectra'!B12</f>
        <v>2.1238831862257301</v>
      </c>
      <c r="D13">
        <f t="shared" ref="D13:M22" si="18">D$2*EXP(- D$1 * ($C13*_c1+$B13))</f>
        <v>2.0653927966864227E-2</v>
      </c>
      <c r="E13">
        <f t="shared" si="18"/>
        <v>8.5841589037929985E-3</v>
      </c>
      <c r="F13">
        <f t="shared" si="18"/>
        <v>3.5675450488246805E-3</v>
      </c>
      <c r="G13">
        <f t="shared" si="18"/>
        <v>1.4825777006490784E-3</v>
      </c>
      <c r="H13">
        <f t="shared" si="18"/>
        <v>6.1608606714427144E-4</v>
      </c>
      <c r="I13">
        <f t="shared" si="18"/>
        <v>2.5600053577816797E-4</v>
      </c>
      <c r="J13">
        <f t="shared" si="18"/>
        <v>1.0636911691776503E-4</v>
      </c>
      <c r="K13">
        <f t="shared" si="18"/>
        <v>4.4194176564970236E-5</v>
      </c>
      <c r="L13">
        <f t="shared" si="18"/>
        <v>1.8360688574677535E-5</v>
      </c>
      <c r="M13">
        <f t="shared" si="18"/>
        <v>7.627582442588882E-6</v>
      </c>
      <c r="N13">
        <f t="shared" ref="N13:W22" si="19">N$2*EXP(- N$1 * ($C13*_c1+$B13))</f>
        <v>3.1685347766705712E-6</v>
      </c>
      <c r="O13">
        <f t="shared" si="19"/>
        <v>1.3161435251306125E-6</v>
      </c>
      <c r="P13">
        <f t="shared" si="19"/>
        <v>5.4666441528688887E-7</v>
      </c>
      <c r="Q13">
        <f t="shared" si="19"/>
        <v>2.2704435131633349E-7</v>
      </c>
      <c r="R13">
        <f t="shared" si="19"/>
        <v>9.4291489235589172E-8</v>
      </c>
      <c r="S13">
        <f t="shared" si="19"/>
        <v>3.9156667901348095E-8</v>
      </c>
      <c r="T13">
        <f t="shared" si="19"/>
        <v>1.6259602743709533E-8</v>
      </c>
      <c r="U13">
        <f t="shared" si="19"/>
        <v>6.7512567304030072E-9</v>
      </c>
      <c r="V13">
        <f t="shared" si="19"/>
        <v>2.803040113476412E-9</v>
      </c>
      <c r="W13">
        <f t="shared" si="19"/>
        <v>1.1637065920573825E-9</v>
      </c>
      <c r="X13">
        <f t="shared" ref="X13:AG22" si="20">X$2*EXP(- X$1 * ($C13*_c1+$B13))</f>
        <v>4.8308844551151012E-10</v>
      </c>
      <c r="Y13">
        <f t="shared" si="20"/>
        <v>2.0052948974859805E-10</v>
      </c>
      <c r="Z13">
        <f t="shared" si="20"/>
        <v>8.3233421030087141E-11</v>
      </c>
      <c r="AA13">
        <f t="shared" si="20"/>
        <v>3.4544950950692558E-11</v>
      </c>
      <c r="AB13">
        <f t="shared" si="20"/>
        <v>1.4336336307283017E-11</v>
      </c>
      <c r="AC13">
        <f t="shared" si="20"/>
        <v>5.9491915952633414E-12</v>
      </c>
      <c r="AD13">
        <f t="shared" si="20"/>
        <v>2.4685578068182689E-12</v>
      </c>
      <c r="AE13">
        <f t="shared" si="20"/>
        <v>1.0242208127349249E-12</v>
      </c>
      <c r="AF13">
        <f t="shared" si="20"/>
        <v>4.2492100742368543E-13</v>
      </c>
      <c r="AG13">
        <f t="shared" si="20"/>
        <v>1.7627327076573597E-13</v>
      </c>
      <c r="AH13">
        <f t="shared" ref="AH13:AQ22" si="21">AH$2*EXP(- AH$1 * ($C13*_c1+$B13))</f>
        <v>7.3118572487985936E-14</v>
      </c>
      <c r="AI13">
        <f t="shared" si="21"/>
        <v>3.0327124372344369E-14</v>
      </c>
      <c r="AJ13">
        <f t="shared" si="21"/>
        <v>1.2577558187793134E-14</v>
      </c>
      <c r="AK13">
        <f t="shared" si="21"/>
        <v>5.2158162052770632E-15</v>
      </c>
      <c r="AL13">
        <f t="shared" si="21"/>
        <v>2.1627599084613233E-15</v>
      </c>
      <c r="AM13">
        <f t="shared" si="21"/>
        <v>8.9671338383473876E-16</v>
      </c>
      <c r="AN13">
        <f t="shared" si="21"/>
        <v>3.7175558727855743E-16</v>
      </c>
      <c r="AO13">
        <f t="shared" si="21"/>
        <v>1.5410582155712736E-16</v>
      </c>
      <c r="AP13">
        <f t="shared" si="21"/>
        <v>6.3875957895070456E-17</v>
      </c>
      <c r="AQ13">
        <f t="shared" si="21"/>
        <v>2.647352507011534E-17</v>
      </c>
      <c r="AR13">
        <f t="shared" ref="AR13:BA22" si="22">AR$2*EXP(- AR$1 * ($C13*_c1+$B13))</f>
        <v>1.0970872988329988E-17</v>
      </c>
      <c r="AS13">
        <f t="shared" si="22"/>
        <v>4.5459508817136672E-18</v>
      </c>
      <c r="AT13">
        <f t="shared" si="22"/>
        <v>1.8834819879752873E-18</v>
      </c>
      <c r="AU13">
        <f t="shared" si="22"/>
        <v>7.8027985891443666E-19</v>
      </c>
      <c r="AV13">
        <f t="shared" si="22"/>
        <v>3.232142471389203E-19</v>
      </c>
      <c r="AW13">
        <f t="shared" si="22"/>
        <v>1.338692150718139E-19</v>
      </c>
      <c r="AX13">
        <f t="shared" si="22"/>
        <v>5.0045126757683001E-20</v>
      </c>
      <c r="AY13">
        <f t="shared" si="22"/>
        <v>1.7983451868772826E-20</v>
      </c>
      <c r="AZ13">
        <f t="shared" si="22"/>
        <v>6.8079973080170696E-21</v>
      </c>
      <c r="BA13">
        <f t="shared" si="22"/>
        <v>2.6226327561604843E-21</v>
      </c>
      <c r="BB13">
        <f t="shared" ref="BB13:BK22" si="23">BB$2*EXP(- BB$1 * ($C13*_c1+$B13))</f>
        <v>1.0203205184597547E-21</v>
      </c>
      <c r="BC13">
        <f t="shared" si="23"/>
        <v>3.9959609798265829E-22</v>
      </c>
      <c r="BD13">
        <f t="shared" si="23"/>
        <v>1.5726830740550614E-22</v>
      </c>
      <c r="BE13">
        <f t="shared" si="23"/>
        <v>6.2135042574458934E-23</v>
      </c>
      <c r="BF13">
        <f t="shared" si="23"/>
        <v>2.4626362421976256E-23</v>
      </c>
      <c r="BG13">
        <f t="shared" si="23"/>
        <v>9.7862067261210174E-24</v>
      </c>
      <c r="BH13">
        <f t="shared" si="23"/>
        <v>3.8977804199357794E-24</v>
      </c>
      <c r="BI13">
        <f t="shared" si="23"/>
        <v>1.5555540117836898E-24</v>
      </c>
      <c r="BJ13">
        <f t="shared" si="23"/>
        <v>6.2189851862826552E-25</v>
      </c>
      <c r="BK13">
        <f t="shared" si="23"/>
        <v>2.4902412799804626E-25</v>
      </c>
      <c r="BL13">
        <f t="shared" ref="BL13:BU22" si="24">BL$2*EXP(- BL$1 * ($C13*_c1+$B13))</f>
        <v>9.9858622044624265E-26</v>
      </c>
      <c r="BM13">
        <f t="shared" si="24"/>
        <v>4.0095658097671806E-26</v>
      </c>
      <c r="BN13">
        <f t="shared" si="24"/>
        <v>1.6118715777436494E-26</v>
      </c>
      <c r="BO13">
        <f t="shared" si="24"/>
        <v>6.4870175772342876E-27</v>
      </c>
      <c r="BP13">
        <f t="shared" si="24"/>
        <v>2.6134052620210452E-27</v>
      </c>
      <c r="BQ13">
        <f t="shared" si="24"/>
        <v>1.053865773080502E-27</v>
      </c>
      <c r="BR13">
        <f t="shared" si="24"/>
        <v>4.253574505315445E-28</v>
      </c>
      <c r="BS13">
        <f t="shared" si="24"/>
        <v>1.7182617068842612E-28</v>
      </c>
      <c r="BT13">
        <f t="shared" si="24"/>
        <v>6.946562026564242E-29</v>
      </c>
      <c r="BU13">
        <f t="shared" si="24"/>
        <v>2.8104560962351841E-29</v>
      </c>
      <c r="BV13">
        <f t="shared" ref="BV13:CE22" si="25">BV$2*EXP(- BV$1 * ($C13*_c1+$B13))</f>
        <v>1.1378702382014721E-29</v>
      </c>
      <c r="BW13">
        <f t="shared" si="25"/>
        <v>4.6100120010102889E-30</v>
      </c>
      <c r="BX13">
        <f t="shared" si="25"/>
        <v>1.8689189461259638E-30</v>
      </c>
      <c r="BY13">
        <f t="shared" si="25"/>
        <v>7.5813208512405667E-31</v>
      </c>
      <c r="BZ13">
        <f t="shared" si="25"/>
        <v>3.0771824533368917E-31</v>
      </c>
      <c r="CA13">
        <f t="shared" si="25"/>
        <v>1.2496962631307984E-31</v>
      </c>
      <c r="CB13">
        <f t="shared" si="25"/>
        <v>5.0779482495581271E-32</v>
      </c>
      <c r="CC13">
        <f t="shared" si="25"/>
        <v>2.0644059763526585E-32</v>
      </c>
      <c r="CD13">
        <f t="shared" si="25"/>
        <v>8.3968444509621495E-33</v>
      </c>
      <c r="CE13">
        <f t="shared" si="25"/>
        <v>3.4169843886979888E-33</v>
      </c>
      <c r="CF13">
        <f t="shared" ref="CF13:CO22" si="26">CF$2*EXP(- CF$1 * ($C13*_c1+$B13))</f>
        <v>1.3911310028954025E-33</v>
      </c>
      <c r="CG13">
        <f t="shared" si="26"/>
        <v>5.6660964589173479E-34</v>
      </c>
      <c r="CH13">
        <f t="shared" si="26"/>
        <v>2.3087876606416049E-34</v>
      </c>
      <c r="CI13">
        <f t="shared" si="26"/>
        <v>9.4115622144624429E-35</v>
      </c>
      <c r="CJ13">
        <f t="shared" si="26"/>
        <v>3.8380542542122113E-35</v>
      </c>
      <c r="CK13">
        <f t="shared" si="26"/>
        <v>1.5657646377102659E-35</v>
      </c>
      <c r="CL13">
        <f t="shared" si="26"/>
        <v>6.3900234788841541E-36</v>
      </c>
      <c r="CM13">
        <f t="shared" si="26"/>
        <v>2.6087588871921113E-36</v>
      </c>
      <c r="CN13">
        <f t="shared" si="26"/>
        <v>1.0654084106220047E-36</v>
      </c>
      <c r="CO13">
        <f t="shared" si="26"/>
        <v>4.3525564782297907E-37</v>
      </c>
      <c r="CP13">
        <f t="shared" ref="CP13:CY22" si="27">CP$2*EXP(- CP$1 * ($C13*_c1+$B13))</f>
        <v>1.7787482085870879E-37</v>
      </c>
      <c r="CQ13">
        <f t="shared" si="27"/>
        <v>7.2714691440358123E-38</v>
      </c>
      <c r="CR13">
        <f t="shared" si="27"/>
        <v>1.968767732934956E-38</v>
      </c>
      <c r="CS13">
        <f t="shared" si="27"/>
        <v>5.3775018524341272E-39</v>
      </c>
      <c r="CT13">
        <f t="shared" si="27"/>
        <v>1.566105400512555E-39</v>
      </c>
      <c r="CU13">
        <f t="shared" si="27"/>
        <v>4.5815649372010547E-40</v>
      </c>
      <c r="CV13">
        <f t="shared" si="27"/>
        <v>1.3155523430277479E-40</v>
      </c>
      <c r="CW13">
        <f t="shared" si="27"/>
        <v>3.6366497158238456E-41</v>
      </c>
      <c r="CX13">
        <f t="shared" si="27"/>
        <v>9.444580793331361E-42</v>
      </c>
      <c r="CY13">
        <f t="shared" si="27"/>
        <v>2.2147760798424473E-42</v>
      </c>
      <c r="CZ13">
        <f t="shared" ref="CZ13:DI22" si="28">CZ$2*EXP(- CZ$1 * ($C13*_c1+$B13))</f>
        <v>4.330806788564143E-43</v>
      </c>
      <c r="DA13">
        <f t="shared" si="28"/>
        <v>5.6991105905632261E-44</v>
      </c>
      <c r="DB13">
        <f t="shared" si="28"/>
        <v>1.5223780745205902E-45</v>
      </c>
      <c r="DC13">
        <f t="shared" si="28"/>
        <v>0</v>
      </c>
      <c r="DD13">
        <f t="shared" si="28"/>
        <v>0</v>
      </c>
      <c r="DE13">
        <f t="shared" si="28"/>
        <v>0</v>
      </c>
      <c r="DF13">
        <f t="shared" si="28"/>
        <v>0</v>
      </c>
      <c r="DG13">
        <f t="shared" si="28"/>
        <v>0</v>
      </c>
      <c r="DH13">
        <f t="shared" si="28"/>
        <v>0</v>
      </c>
      <c r="DI13">
        <f t="shared" si="28"/>
        <v>0</v>
      </c>
      <c r="DJ13">
        <f t="shared" ref="DJ13:DS22" si="29">DJ$2*EXP(- DJ$1 * ($C13*_c1+$B13))</f>
        <v>0</v>
      </c>
      <c r="DK13">
        <f t="shared" si="29"/>
        <v>0</v>
      </c>
      <c r="DL13">
        <f t="shared" si="29"/>
        <v>0</v>
      </c>
      <c r="DM13">
        <f t="shared" si="29"/>
        <v>0</v>
      </c>
      <c r="DN13">
        <f t="shared" si="29"/>
        <v>0</v>
      </c>
      <c r="DO13">
        <f t="shared" si="29"/>
        <v>0</v>
      </c>
      <c r="DP13">
        <f t="shared" si="29"/>
        <v>0</v>
      </c>
      <c r="DQ13">
        <f t="shared" si="29"/>
        <v>0</v>
      </c>
      <c r="DR13">
        <f t="shared" si="29"/>
        <v>0</v>
      </c>
      <c r="DS13">
        <f t="shared" si="29"/>
        <v>0</v>
      </c>
      <c r="DT13">
        <f t="shared" ref="DT13:EC22" si="30">DT$2*EXP(- DT$1 * ($C13*_c1+$B13))</f>
        <v>0</v>
      </c>
      <c r="DU13">
        <f t="shared" si="30"/>
        <v>0</v>
      </c>
      <c r="DV13">
        <f t="shared" si="30"/>
        <v>0</v>
      </c>
      <c r="DW13">
        <f t="shared" si="30"/>
        <v>0</v>
      </c>
      <c r="DX13">
        <f t="shared" si="30"/>
        <v>0</v>
      </c>
      <c r="DY13">
        <f t="shared" si="30"/>
        <v>0</v>
      </c>
      <c r="DZ13">
        <f t="shared" si="30"/>
        <v>0</v>
      </c>
      <c r="EA13">
        <f t="shared" si="30"/>
        <v>0</v>
      </c>
      <c r="EB13">
        <f t="shared" si="30"/>
        <v>0</v>
      </c>
      <c r="EC13">
        <f t="shared" si="30"/>
        <v>0</v>
      </c>
      <c r="ED13">
        <f t="shared" ref="ED13:EM22" si="31">ED$2*EXP(- ED$1 * ($C13*_c1+$B13))</f>
        <v>0</v>
      </c>
      <c r="EE13">
        <f t="shared" si="31"/>
        <v>0</v>
      </c>
      <c r="EF13">
        <f t="shared" si="31"/>
        <v>0</v>
      </c>
      <c r="EG13">
        <f t="shared" si="31"/>
        <v>0</v>
      </c>
      <c r="EH13">
        <f t="shared" si="31"/>
        <v>0</v>
      </c>
      <c r="EI13">
        <f t="shared" si="31"/>
        <v>0</v>
      </c>
      <c r="EJ13">
        <f t="shared" si="31"/>
        <v>0</v>
      </c>
      <c r="EK13">
        <f t="shared" si="31"/>
        <v>0</v>
      </c>
      <c r="EL13">
        <f t="shared" si="31"/>
        <v>0</v>
      </c>
      <c r="EM13">
        <f t="shared" si="31"/>
        <v>0</v>
      </c>
      <c r="EN13">
        <f t="shared" ref="EN13:EX22" si="32">EN$2*EXP(- EN$1 * ($C13*_c1+$B13))</f>
        <v>0</v>
      </c>
      <c r="EO13">
        <f t="shared" si="32"/>
        <v>0</v>
      </c>
      <c r="EP13">
        <f t="shared" si="32"/>
        <v>0</v>
      </c>
      <c r="EQ13">
        <f t="shared" si="32"/>
        <v>0</v>
      </c>
      <c r="ER13">
        <f t="shared" si="32"/>
        <v>0</v>
      </c>
      <c r="ES13">
        <f t="shared" si="32"/>
        <v>0</v>
      </c>
      <c r="ET13">
        <f t="shared" si="32"/>
        <v>0</v>
      </c>
      <c r="EU13">
        <f t="shared" si="32"/>
        <v>0</v>
      </c>
      <c r="EV13">
        <f t="shared" si="32"/>
        <v>0</v>
      </c>
      <c r="EW13">
        <f t="shared" si="32"/>
        <v>0</v>
      </c>
      <c r="EX13">
        <f t="shared" si="32"/>
        <v>0</v>
      </c>
      <c r="EZ13">
        <f t="shared" si="16"/>
        <v>3.5342267426285892E-2</v>
      </c>
      <c r="FB13">
        <f t="shared" si="17"/>
        <v>0.49356842715898763</v>
      </c>
      <c r="FC13">
        <f t="shared" si="15"/>
        <v>7.8142117043125903E-2</v>
      </c>
      <c r="FH13" s="56"/>
    </row>
    <row r="14" spans="1:164" x14ac:dyDescent="0.25">
      <c r="A14">
        <v>335</v>
      </c>
      <c r="B14" s="19">
        <f>'Input spectra'!Y13</f>
        <v>0.18959494375938701</v>
      </c>
      <c r="C14">
        <f>'Input spectra'!B13</f>
        <v>2.04719299629717</v>
      </c>
      <c r="D14">
        <f t="shared" si="18"/>
        <v>2.0653927966864227E-2</v>
      </c>
      <c r="E14">
        <f t="shared" si="18"/>
        <v>8.8707524174490189E-3</v>
      </c>
      <c r="F14">
        <f t="shared" si="18"/>
        <v>3.8097360334322524E-3</v>
      </c>
      <c r="G14">
        <f t="shared" si="18"/>
        <v>1.6360839841333969E-3</v>
      </c>
      <c r="H14">
        <f t="shared" si="18"/>
        <v>7.0257424735807193E-4</v>
      </c>
      <c r="I14">
        <f t="shared" si="18"/>
        <v>3.0168549069285505E-4</v>
      </c>
      <c r="J14">
        <f t="shared" si="18"/>
        <v>1.2953639695481342E-4</v>
      </c>
      <c r="K14">
        <f t="shared" si="18"/>
        <v>5.5616546205877806E-5</v>
      </c>
      <c r="L14">
        <f t="shared" si="18"/>
        <v>2.3877598397644504E-5</v>
      </c>
      <c r="M14">
        <f t="shared" si="18"/>
        <v>1.0250647502953297E-5</v>
      </c>
      <c r="N14">
        <f t="shared" si="19"/>
        <v>4.4003333397788027E-6</v>
      </c>
      <c r="O14">
        <f t="shared" si="19"/>
        <v>1.8888308190468976E-6</v>
      </c>
      <c r="P14">
        <f t="shared" si="19"/>
        <v>8.1072454813798985E-7</v>
      </c>
      <c r="Q14">
        <f t="shared" si="19"/>
        <v>3.479572821349128E-7</v>
      </c>
      <c r="R14">
        <f t="shared" si="19"/>
        <v>1.4933115817204702E-7</v>
      </c>
      <c r="S14">
        <f t="shared" si="19"/>
        <v>6.408352253419588E-8</v>
      </c>
      <c r="T14">
        <f t="shared" si="19"/>
        <v>2.7498771278986375E-8</v>
      </c>
      <c r="U14">
        <f t="shared" si="19"/>
        <v>1.1799149157719957E-8</v>
      </c>
      <c r="V14">
        <f t="shared" si="19"/>
        <v>5.0624190384925806E-9</v>
      </c>
      <c r="W14">
        <f t="shared" si="19"/>
        <v>2.1718757800639849E-9</v>
      </c>
      <c r="X14">
        <f t="shared" si="20"/>
        <v>9.3171019534823251E-10</v>
      </c>
      <c r="Y14">
        <f t="shared" si="20"/>
        <v>3.9966411560982244E-10</v>
      </c>
      <c r="Z14">
        <f t="shared" si="20"/>
        <v>1.7142626488808968E-10</v>
      </c>
      <c r="AA14">
        <f t="shared" si="20"/>
        <v>7.3523624386819698E-11</v>
      </c>
      <c r="AB14">
        <f t="shared" si="20"/>
        <v>3.153139735314719E-11</v>
      </c>
      <c r="AC14">
        <f t="shared" si="20"/>
        <v>1.3521525850877958E-11</v>
      </c>
      <c r="AD14">
        <f t="shared" si="20"/>
        <v>5.797940558928748E-12</v>
      </c>
      <c r="AE14">
        <f t="shared" si="20"/>
        <v>2.4859177970410977E-12</v>
      </c>
      <c r="AF14">
        <f t="shared" si="20"/>
        <v>1.0657714427435008E-12</v>
      </c>
      <c r="AG14">
        <f t="shared" si="20"/>
        <v>4.568830533562907E-13</v>
      </c>
      <c r="AH14">
        <f t="shared" si="21"/>
        <v>1.9584342715763331E-13</v>
      </c>
      <c r="AI14">
        <f t="shared" si="21"/>
        <v>8.3941212605806757E-14</v>
      </c>
      <c r="AJ14">
        <f t="shared" si="21"/>
        <v>3.597518628369607E-14</v>
      </c>
      <c r="AK14">
        <f t="shared" si="21"/>
        <v>1.5416710085415866E-14</v>
      </c>
      <c r="AL14">
        <f t="shared" si="21"/>
        <v>6.6060285514033071E-15</v>
      </c>
      <c r="AM14">
        <f t="shared" si="21"/>
        <v>2.8304044459190084E-15</v>
      </c>
      <c r="AN14">
        <f t="shared" si="21"/>
        <v>1.2125930094967914E-15</v>
      </c>
      <c r="AO14">
        <f t="shared" si="21"/>
        <v>5.1944468963017309E-16</v>
      </c>
      <c r="AP14">
        <f t="shared" si="21"/>
        <v>2.2249507465409979E-16</v>
      </c>
      <c r="AQ14">
        <f t="shared" si="21"/>
        <v>9.5292223104734975E-17</v>
      </c>
      <c r="AR14">
        <f t="shared" si="22"/>
        <v>4.0808401413899944E-17</v>
      </c>
      <c r="AS14">
        <f t="shared" si="22"/>
        <v>1.7474141337617696E-17</v>
      </c>
      <c r="AT14">
        <f t="shared" si="22"/>
        <v>7.4816138035669659E-18</v>
      </c>
      <c r="AU14">
        <f t="shared" si="22"/>
        <v>3.2029261242270737E-18</v>
      </c>
      <c r="AV14">
        <f t="shared" si="22"/>
        <v>1.3710387542536137E-18</v>
      </c>
      <c r="AW14">
        <f t="shared" si="22"/>
        <v>5.8681696607049785E-19</v>
      </c>
      <c r="AX14">
        <f t="shared" si="22"/>
        <v>2.2669735249710765E-19</v>
      </c>
      <c r="AY14">
        <f t="shared" si="22"/>
        <v>8.4182229090698452E-20</v>
      </c>
      <c r="AZ14">
        <f t="shared" si="22"/>
        <v>3.2932860135979489E-20</v>
      </c>
      <c r="BA14">
        <f t="shared" si="22"/>
        <v>1.3110228629458906E-20</v>
      </c>
      <c r="BB14">
        <f t="shared" si="23"/>
        <v>5.2707463231841965E-21</v>
      </c>
      <c r="BC14">
        <f t="shared" si="23"/>
        <v>2.1331404087472591E-21</v>
      </c>
      <c r="BD14">
        <f t="shared" si="23"/>
        <v>8.6756520696879925E-22</v>
      </c>
      <c r="BE14">
        <f t="shared" si="23"/>
        <v>3.5420951560394734E-22</v>
      </c>
      <c r="BF14">
        <f t="shared" si="23"/>
        <v>1.450730027648291E-22</v>
      </c>
      <c r="BG14">
        <f t="shared" si="23"/>
        <v>5.9574914704154918E-23</v>
      </c>
      <c r="BH14">
        <f t="shared" si="23"/>
        <v>2.4520488787659763E-23</v>
      </c>
      <c r="BI14">
        <f t="shared" si="23"/>
        <v>1.0112523842414703E-23</v>
      </c>
      <c r="BJ14">
        <f t="shared" si="23"/>
        <v>4.1778870592750797E-24</v>
      </c>
      <c r="BK14">
        <f t="shared" si="23"/>
        <v>1.7287862954032786E-24</v>
      </c>
      <c r="BL14">
        <f t="shared" si="24"/>
        <v>7.1638776804031933E-25</v>
      </c>
      <c r="BM14">
        <f t="shared" si="24"/>
        <v>2.9725053769816032E-25</v>
      </c>
      <c r="BN14">
        <f t="shared" si="24"/>
        <v>1.2348620674421751E-25</v>
      </c>
      <c r="BO14">
        <f t="shared" si="24"/>
        <v>5.135654480407507E-26</v>
      </c>
      <c r="BP14">
        <f t="shared" si="24"/>
        <v>2.1380615022326818E-26</v>
      </c>
      <c r="BQ14">
        <f t="shared" si="24"/>
        <v>8.9096663806607938E-27</v>
      </c>
      <c r="BR14">
        <f t="shared" si="24"/>
        <v>3.7161470980849019E-27</v>
      </c>
      <c r="BS14">
        <f t="shared" si="24"/>
        <v>1.5512824301400822E-27</v>
      </c>
      <c r="BT14">
        <f t="shared" si="24"/>
        <v>6.4808831313769864E-28</v>
      </c>
      <c r="BU14">
        <f t="shared" si="24"/>
        <v>2.7095912877777416E-28</v>
      </c>
      <c r="BV14">
        <f t="shared" si="25"/>
        <v>1.1336589736539296E-28</v>
      </c>
      <c r="BW14">
        <f t="shared" si="25"/>
        <v>4.746292048255562E-29</v>
      </c>
      <c r="BX14">
        <f t="shared" si="25"/>
        <v>1.9884083502435099E-29</v>
      </c>
      <c r="BY14">
        <f t="shared" si="25"/>
        <v>8.3353280795441362E-30</v>
      </c>
      <c r="BZ14">
        <f t="shared" si="25"/>
        <v>3.4961799565093865E-30</v>
      </c>
      <c r="CA14">
        <f t="shared" si="25"/>
        <v>1.467262143020803E-30</v>
      </c>
      <c r="CB14">
        <f t="shared" si="25"/>
        <v>6.1610427416169801E-31</v>
      </c>
      <c r="CC14">
        <f t="shared" si="25"/>
        <v>2.5883545702022616E-31</v>
      </c>
      <c r="CD14">
        <f t="shared" si="25"/>
        <v>1.0879463486710433E-31</v>
      </c>
      <c r="CE14">
        <f t="shared" si="25"/>
        <v>4.5750629638656668E-32</v>
      </c>
      <c r="CF14">
        <f t="shared" si="26"/>
        <v>1.9247964991439694E-32</v>
      </c>
      <c r="CG14">
        <f t="shared" si="26"/>
        <v>8.1014632099819921E-33</v>
      </c>
      <c r="CH14">
        <f t="shared" si="26"/>
        <v>3.4113493977646373E-33</v>
      </c>
      <c r="CI14">
        <f t="shared" si="26"/>
        <v>1.437032657072856E-33</v>
      </c>
      <c r="CJ14">
        <f t="shared" si="26"/>
        <v>6.0559006221252242E-34</v>
      </c>
      <c r="CK14">
        <f t="shared" si="26"/>
        <v>2.5530353046658108E-34</v>
      </c>
      <c r="CL14">
        <f t="shared" si="26"/>
        <v>1.0767019604794787E-34</v>
      </c>
      <c r="CM14">
        <f t="shared" si="26"/>
        <v>4.5424452492065995E-35</v>
      </c>
      <c r="CN14">
        <f t="shared" si="26"/>
        <v>1.9170550781527296E-35</v>
      </c>
      <c r="CO14">
        <f t="shared" si="26"/>
        <v>8.0932991757987477E-36</v>
      </c>
      <c r="CP14">
        <f t="shared" si="27"/>
        <v>3.4178922328858771E-36</v>
      </c>
      <c r="CQ14">
        <f t="shared" si="27"/>
        <v>1.44387223405877E-36</v>
      </c>
      <c r="CR14">
        <f t="shared" si="27"/>
        <v>4.0398365316208103E-37</v>
      </c>
      <c r="CS14">
        <f t="shared" si="27"/>
        <v>1.1402828375347483E-37</v>
      </c>
      <c r="CT14">
        <f t="shared" si="27"/>
        <v>3.4317505832948263E-38</v>
      </c>
      <c r="CU14">
        <f t="shared" si="27"/>
        <v>1.0374598188250304E-38</v>
      </c>
      <c r="CV14">
        <f t="shared" si="27"/>
        <v>3.078422901069237E-39</v>
      </c>
      <c r="CW14">
        <f t="shared" si="27"/>
        <v>8.7939568484145185E-40</v>
      </c>
      <c r="CX14">
        <f t="shared" si="27"/>
        <v>2.3600883148832118E-40</v>
      </c>
      <c r="CY14">
        <f t="shared" si="27"/>
        <v>5.7192371197753278E-41</v>
      </c>
      <c r="CZ14">
        <f t="shared" si="28"/>
        <v>1.1556858533868689E-41</v>
      </c>
      <c r="DA14">
        <f t="shared" si="28"/>
        <v>1.5715955219110567E-42</v>
      </c>
      <c r="DB14">
        <f t="shared" si="28"/>
        <v>4.3382934848402776E-44</v>
      </c>
      <c r="DC14">
        <f t="shared" si="28"/>
        <v>0</v>
      </c>
      <c r="DD14">
        <f t="shared" si="28"/>
        <v>0</v>
      </c>
      <c r="DE14">
        <f t="shared" si="28"/>
        <v>0</v>
      </c>
      <c r="DF14">
        <f t="shared" si="28"/>
        <v>0</v>
      </c>
      <c r="DG14">
        <f t="shared" si="28"/>
        <v>0</v>
      </c>
      <c r="DH14">
        <f t="shared" si="28"/>
        <v>0</v>
      </c>
      <c r="DI14">
        <f t="shared" si="28"/>
        <v>0</v>
      </c>
      <c r="DJ14">
        <f t="shared" si="29"/>
        <v>0</v>
      </c>
      <c r="DK14">
        <f t="shared" si="29"/>
        <v>0</v>
      </c>
      <c r="DL14">
        <f t="shared" si="29"/>
        <v>0</v>
      </c>
      <c r="DM14">
        <f t="shared" si="29"/>
        <v>0</v>
      </c>
      <c r="DN14">
        <f t="shared" si="29"/>
        <v>0</v>
      </c>
      <c r="DO14">
        <f t="shared" si="29"/>
        <v>0</v>
      </c>
      <c r="DP14">
        <f t="shared" si="29"/>
        <v>0</v>
      </c>
      <c r="DQ14">
        <f t="shared" si="29"/>
        <v>0</v>
      </c>
      <c r="DR14">
        <f t="shared" si="29"/>
        <v>0</v>
      </c>
      <c r="DS14">
        <f t="shared" si="29"/>
        <v>0</v>
      </c>
      <c r="DT14">
        <f t="shared" si="30"/>
        <v>0</v>
      </c>
      <c r="DU14">
        <f t="shared" si="30"/>
        <v>0</v>
      </c>
      <c r="DV14">
        <f t="shared" si="30"/>
        <v>0</v>
      </c>
      <c r="DW14">
        <f t="shared" si="30"/>
        <v>0</v>
      </c>
      <c r="DX14">
        <f t="shared" si="30"/>
        <v>0</v>
      </c>
      <c r="DY14">
        <f t="shared" si="30"/>
        <v>0</v>
      </c>
      <c r="DZ14">
        <f t="shared" si="30"/>
        <v>0</v>
      </c>
      <c r="EA14">
        <f t="shared" si="30"/>
        <v>0</v>
      </c>
      <c r="EB14">
        <f t="shared" si="30"/>
        <v>0</v>
      </c>
      <c r="EC14">
        <f t="shared" si="30"/>
        <v>0</v>
      </c>
      <c r="ED14">
        <f t="shared" si="31"/>
        <v>0</v>
      </c>
      <c r="EE14">
        <f t="shared" si="31"/>
        <v>0</v>
      </c>
      <c r="EF14">
        <f t="shared" si="31"/>
        <v>0</v>
      </c>
      <c r="EG14">
        <f t="shared" si="31"/>
        <v>0</v>
      </c>
      <c r="EH14">
        <f t="shared" si="31"/>
        <v>0</v>
      </c>
      <c r="EI14">
        <f t="shared" si="31"/>
        <v>0</v>
      </c>
      <c r="EJ14">
        <f t="shared" si="31"/>
        <v>0</v>
      </c>
      <c r="EK14">
        <f t="shared" si="31"/>
        <v>0</v>
      </c>
      <c r="EL14">
        <f t="shared" si="31"/>
        <v>0</v>
      </c>
      <c r="EM14">
        <f t="shared" si="31"/>
        <v>0</v>
      </c>
      <c r="EN14">
        <f t="shared" si="32"/>
        <v>0</v>
      </c>
      <c r="EO14">
        <f t="shared" si="32"/>
        <v>0</v>
      </c>
      <c r="EP14">
        <f t="shared" si="32"/>
        <v>0</v>
      </c>
      <c r="EQ14">
        <f t="shared" si="32"/>
        <v>0</v>
      </c>
      <c r="ER14">
        <f t="shared" si="32"/>
        <v>0</v>
      </c>
      <c r="ES14">
        <f t="shared" si="32"/>
        <v>0</v>
      </c>
      <c r="ET14">
        <f t="shared" si="32"/>
        <v>0</v>
      </c>
      <c r="EU14">
        <f t="shared" si="32"/>
        <v>0</v>
      </c>
      <c r="EV14">
        <f t="shared" si="32"/>
        <v>0</v>
      </c>
      <c r="EW14">
        <f t="shared" si="32"/>
        <v>0</v>
      </c>
      <c r="EX14">
        <f t="shared" si="32"/>
        <v>0</v>
      </c>
      <c r="EZ14">
        <f t="shared" si="16"/>
        <v>3.6201750753402553E-2</v>
      </c>
      <c r="FB14">
        <f t="shared" si="17"/>
        <v>0.49242067129832495</v>
      </c>
      <c r="FC14">
        <f t="shared" si="15"/>
        <v>8.0934897375547599E-2</v>
      </c>
      <c r="FH14" s="56"/>
    </row>
    <row r="15" spans="1:164" x14ac:dyDescent="0.25">
      <c r="A15">
        <v>340</v>
      </c>
      <c r="B15" s="19">
        <f>'Input spectra'!Y14</f>
        <v>0.16682454308446901</v>
      </c>
      <c r="C15">
        <f>'Input spectra'!B14</f>
        <v>1.9705028063686101</v>
      </c>
      <c r="D15">
        <f t="shared" si="18"/>
        <v>2.0653927966864227E-2</v>
      </c>
      <c r="E15">
        <f t="shared" si="18"/>
        <v>9.1679411050603447E-3</v>
      </c>
      <c r="F15">
        <f t="shared" si="18"/>
        <v>4.0692802304204238E-3</v>
      </c>
      <c r="G15">
        <f t="shared" si="18"/>
        <v>1.8060911421434991E-3</v>
      </c>
      <c r="H15">
        <f t="shared" si="18"/>
        <v>8.015629826762234E-4</v>
      </c>
      <c r="I15">
        <f t="shared" si="18"/>
        <v>3.5572239358922631E-4</v>
      </c>
      <c r="J15">
        <f t="shared" si="18"/>
        <v>1.5785558490218838E-4</v>
      </c>
      <c r="K15">
        <f t="shared" si="18"/>
        <v>7.004602758446771E-5</v>
      </c>
      <c r="L15">
        <f t="shared" si="18"/>
        <v>3.1080034705996819E-5</v>
      </c>
      <c r="M15">
        <f t="shared" si="18"/>
        <v>1.3789658386686105E-5</v>
      </c>
      <c r="N15">
        <f t="shared" si="19"/>
        <v>6.1178544652525511E-6</v>
      </c>
      <c r="O15">
        <f t="shared" si="19"/>
        <v>2.7140508565084586E-6</v>
      </c>
      <c r="P15">
        <f t="shared" si="19"/>
        <v>1.2039531873536309E-6</v>
      </c>
      <c r="Q15">
        <f t="shared" si="19"/>
        <v>5.3403972536353806E-7</v>
      </c>
      <c r="R15">
        <f t="shared" si="19"/>
        <v>2.3686965297124047E-7</v>
      </c>
      <c r="S15">
        <f t="shared" si="19"/>
        <v>1.0505499896785452E-7</v>
      </c>
      <c r="T15">
        <f t="shared" si="19"/>
        <v>4.6590244770718138E-8</v>
      </c>
      <c r="U15">
        <f t="shared" si="19"/>
        <v>2.0660639076656617E-8</v>
      </c>
      <c r="V15">
        <f t="shared" si="19"/>
        <v>9.1614139544109428E-9</v>
      </c>
      <c r="W15">
        <f t="shared" si="19"/>
        <v>4.0621013502697497E-9</v>
      </c>
      <c r="X15">
        <f t="shared" si="20"/>
        <v>1.8009762138746984E-9</v>
      </c>
      <c r="Y15">
        <f t="shared" si="20"/>
        <v>7.9842410820986838E-10</v>
      </c>
      <c r="Z15">
        <f t="shared" si="20"/>
        <v>3.5393800995100723E-10</v>
      </c>
      <c r="AA15">
        <f t="shared" si="20"/>
        <v>1.5688741460799443E-10</v>
      </c>
      <c r="AB15">
        <f t="shared" si="20"/>
        <v>6.9536971539056121E-11</v>
      </c>
      <c r="AC15">
        <f t="shared" si="20"/>
        <v>3.0818366402086767E-11</v>
      </c>
      <c r="AD15">
        <f t="shared" si="20"/>
        <v>1.3657431359971005E-11</v>
      </c>
      <c r="AE15">
        <f t="shared" si="20"/>
        <v>6.0519229180507696E-12</v>
      </c>
      <c r="AF15">
        <f t="shared" si="20"/>
        <v>2.6815262948431578E-12</v>
      </c>
      <c r="AG15">
        <f t="shared" si="20"/>
        <v>1.1880490922629725E-12</v>
      </c>
      <c r="AH15">
        <f t="shared" si="21"/>
        <v>5.2631978281106329E-13</v>
      </c>
      <c r="AI15">
        <f t="shared" si="21"/>
        <v>2.3314563497280458E-13</v>
      </c>
      <c r="AJ15">
        <f t="shared" si="21"/>
        <v>1.0326816454335817E-13</v>
      </c>
      <c r="AK15">
        <f t="shared" si="21"/>
        <v>4.5736872969543081E-14</v>
      </c>
      <c r="AL15">
        <f t="shared" si="21"/>
        <v>2.0254735019115016E-14</v>
      </c>
      <c r="AM15">
        <f t="shared" si="21"/>
        <v>8.9690402657201798E-15</v>
      </c>
      <c r="AN15">
        <f t="shared" si="21"/>
        <v>3.9712195031022215E-15</v>
      </c>
      <c r="AO15">
        <f t="shared" si="21"/>
        <v>1.7581644713998482E-15</v>
      </c>
      <c r="AP15">
        <f t="shared" si="21"/>
        <v>7.783088107862008E-16</v>
      </c>
      <c r="AQ15">
        <f t="shared" si="21"/>
        <v>3.4450883241693257E-16</v>
      </c>
      <c r="AR15">
        <f t="shared" si="22"/>
        <v>1.5247682522718057E-16</v>
      </c>
      <c r="AS15">
        <f t="shared" si="22"/>
        <v>6.7477884549559696E-17</v>
      </c>
      <c r="AT15">
        <f t="shared" si="22"/>
        <v>2.9858793661833566E-17</v>
      </c>
      <c r="AU15">
        <f t="shared" si="22"/>
        <v>1.321098651926694E-17</v>
      </c>
      <c r="AV15">
        <f t="shared" si="22"/>
        <v>5.8445276151564062E-18</v>
      </c>
      <c r="AW15">
        <f t="shared" si="22"/>
        <v>2.5853164066293825E-18</v>
      </c>
      <c r="AX15">
        <f t="shared" si="22"/>
        <v>1.0322118611592578E-18</v>
      </c>
      <c r="AY15">
        <f t="shared" si="22"/>
        <v>3.9614499644345016E-19</v>
      </c>
      <c r="AZ15">
        <f t="shared" si="22"/>
        <v>1.6016756004158689E-19</v>
      </c>
      <c r="BA15">
        <f t="shared" si="22"/>
        <v>6.5897165131279172E-20</v>
      </c>
      <c r="BB15">
        <f t="shared" si="23"/>
        <v>2.7380409386478925E-20</v>
      </c>
      <c r="BC15">
        <f t="shared" si="23"/>
        <v>1.1452455740918868E-20</v>
      </c>
      <c r="BD15">
        <f t="shared" si="23"/>
        <v>4.8138512073911465E-21</v>
      </c>
      <c r="BE15">
        <f t="shared" si="23"/>
        <v>2.0312440972600643E-21</v>
      </c>
      <c r="BF15">
        <f t="shared" si="23"/>
        <v>8.598047676956464E-22</v>
      </c>
      <c r="BG15">
        <f t="shared" si="23"/>
        <v>3.6491190686040437E-22</v>
      </c>
      <c r="BH15">
        <f t="shared" si="23"/>
        <v>1.5522622101109797E-22</v>
      </c>
      <c r="BI15">
        <f t="shared" si="23"/>
        <v>6.61617336530055E-23</v>
      </c>
      <c r="BJ15">
        <f t="shared" si="23"/>
        <v>2.8249799515755274E-23</v>
      </c>
      <c r="BK15">
        <f t="shared" si="23"/>
        <v>1.2081235276224475E-23</v>
      </c>
      <c r="BL15">
        <f t="shared" si="24"/>
        <v>5.1740372292672737E-24</v>
      </c>
      <c r="BM15">
        <f t="shared" si="24"/>
        <v>2.2187858766527417E-24</v>
      </c>
      <c r="BN15">
        <f t="shared" si="24"/>
        <v>9.5262626315825096E-25</v>
      </c>
      <c r="BO15">
        <f t="shared" si="24"/>
        <v>4.0945978506713226E-25</v>
      </c>
      <c r="BP15">
        <f t="shared" si="24"/>
        <v>1.7617610615451722E-25</v>
      </c>
      <c r="BQ15">
        <f t="shared" si="24"/>
        <v>7.5875158630784665E-26</v>
      </c>
      <c r="BR15">
        <f t="shared" si="24"/>
        <v>3.2707128915702963E-26</v>
      </c>
      <c r="BS15">
        <f t="shared" si="24"/>
        <v>1.4110803896017406E-26</v>
      </c>
      <c r="BT15">
        <f t="shared" si="24"/>
        <v>6.0926527891400925E-27</v>
      </c>
      <c r="BU15">
        <f t="shared" si="24"/>
        <v>2.6326151898337898E-27</v>
      </c>
      <c r="BV15">
        <f t="shared" si="25"/>
        <v>1.1383541157933005E-27</v>
      </c>
      <c r="BW15">
        <f t="shared" si="25"/>
        <v>4.9256184362460771E-28</v>
      </c>
      <c r="BX15">
        <f t="shared" si="25"/>
        <v>2.1326679540661324E-28</v>
      </c>
      <c r="BY15">
        <f t="shared" si="25"/>
        <v>9.2395691423247948E-29</v>
      </c>
      <c r="BZ15">
        <f t="shared" si="25"/>
        <v>4.0052917540821963E-29</v>
      </c>
      <c r="CA15">
        <f t="shared" si="25"/>
        <v>1.7372385049590706E-29</v>
      </c>
      <c r="CB15">
        <f t="shared" si="25"/>
        <v>7.5390619571914745E-30</v>
      </c>
      <c r="CC15">
        <f t="shared" si="25"/>
        <v>3.2733935011775227E-30</v>
      </c>
      <c r="CD15">
        <f t="shared" si="25"/>
        <v>1.4219793271071467E-30</v>
      </c>
      <c r="CE15">
        <f t="shared" si="25"/>
        <v>6.1800819710567283E-31</v>
      </c>
      <c r="CF15">
        <f t="shared" si="26"/>
        <v>2.6871588276400603E-31</v>
      </c>
      <c r="CG15">
        <f t="shared" si="26"/>
        <v>1.1689160913103273E-31</v>
      </c>
      <c r="CH15">
        <f t="shared" si="26"/>
        <v>5.0869495738146674E-32</v>
      </c>
      <c r="CI15">
        <f t="shared" si="26"/>
        <v>2.2146710248250256E-32</v>
      </c>
      <c r="CJ15">
        <f t="shared" si="26"/>
        <v>9.6456762741723221E-33</v>
      </c>
      <c r="CK15">
        <f t="shared" si="26"/>
        <v>4.2026393188606373E-33</v>
      </c>
      <c r="CL15">
        <f t="shared" si="26"/>
        <v>1.8317751335318362E-33</v>
      </c>
      <c r="CM15">
        <f t="shared" si="26"/>
        <v>7.986890184799632E-34</v>
      </c>
      <c r="CN15">
        <f t="shared" si="26"/>
        <v>3.4836455367867535E-34</v>
      </c>
      <c r="CO15">
        <f t="shared" si="26"/>
        <v>1.5199745610038979E-34</v>
      </c>
      <c r="CP15">
        <f t="shared" si="27"/>
        <v>6.6340760585134788E-35</v>
      </c>
      <c r="CQ15">
        <f t="shared" si="27"/>
        <v>2.8964244341393316E-35</v>
      </c>
      <c r="CR15">
        <f t="shared" si="27"/>
        <v>8.3754584061050014E-36</v>
      </c>
      <c r="CS15">
        <f t="shared" si="27"/>
        <v>2.4432546742419473E-36</v>
      </c>
      <c r="CT15">
        <f t="shared" si="27"/>
        <v>7.5994685695160431E-37</v>
      </c>
      <c r="CU15">
        <f t="shared" si="27"/>
        <v>2.3743795808210149E-37</v>
      </c>
      <c r="CV15">
        <f t="shared" si="27"/>
        <v>7.2814605528689722E-38</v>
      </c>
      <c r="CW15">
        <f t="shared" si="27"/>
        <v>2.1497398473771581E-38</v>
      </c>
      <c r="CX15">
        <f t="shared" si="27"/>
        <v>5.962675672763602E-39</v>
      </c>
      <c r="CY15">
        <f t="shared" si="27"/>
        <v>1.4933527018939723E-39</v>
      </c>
      <c r="CZ15">
        <f t="shared" si="28"/>
        <v>3.1187132319409929E-40</v>
      </c>
      <c r="DA15">
        <f t="shared" si="28"/>
        <v>4.3831646496799548E-41</v>
      </c>
      <c r="DB15">
        <f t="shared" si="28"/>
        <v>1.2504815467255512E-42</v>
      </c>
      <c r="DC15">
        <f t="shared" si="28"/>
        <v>0</v>
      </c>
      <c r="DD15">
        <f t="shared" si="28"/>
        <v>0</v>
      </c>
      <c r="DE15">
        <f t="shared" si="28"/>
        <v>0</v>
      </c>
      <c r="DF15">
        <f t="shared" si="28"/>
        <v>0</v>
      </c>
      <c r="DG15">
        <f t="shared" si="28"/>
        <v>0</v>
      </c>
      <c r="DH15">
        <f t="shared" si="28"/>
        <v>0</v>
      </c>
      <c r="DI15">
        <f t="shared" si="28"/>
        <v>0</v>
      </c>
      <c r="DJ15">
        <f t="shared" si="29"/>
        <v>0</v>
      </c>
      <c r="DK15">
        <f t="shared" si="29"/>
        <v>0</v>
      </c>
      <c r="DL15">
        <f t="shared" si="29"/>
        <v>0</v>
      </c>
      <c r="DM15">
        <f t="shared" si="29"/>
        <v>0</v>
      </c>
      <c r="DN15">
        <f t="shared" si="29"/>
        <v>0</v>
      </c>
      <c r="DO15">
        <f t="shared" si="29"/>
        <v>0</v>
      </c>
      <c r="DP15">
        <f t="shared" si="29"/>
        <v>0</v>
      </c>
      <c r="DQ15">
        <f t="shared" si="29"/>
        <v>0</v>
      </c>
      <c r="DR15">
        <f t="shared" si="29"/>
        <v>0</v>
      </c>
      <c r="DS15">
        <f t="shared" si="29"/>
        <v>0</v>
      </c>
      <c r="DT15">
        <f t="shared" si="30"/>
        <v>0</v>
      </c>
      <c r="DU15">
        <f t="shared" si="30"/>
        <v>0</v>
      </c>
      <c r="DV15">
        <f t="shared" si="30"/>
        <v>0</v>
      </c>
      <c r="DW15">
        <f t="shared" si="30"/>
        <v>0</v>
      </c>
      <c r="DX15">
        <f t="shared" si="30"/>
        <v>0</v>
      </c>
      <c r="DY15">
        <f t="shared" si="30"/>
        <v>0</v>
      </c>
      <c r="DZ15">
        <f t="shared" si="30"/>
        <v>0</v>
      </c>
      <c r="EA15">
        <f t="shared" si="30"/>
        <v>0</v>
      </c>
      <c r="EB15">
        <f t="shared" si="30"/>
        <v>0</v>
      </c>
      <c r="EC15">
        <f t="shared" si="30"/>
        <v>0</v>
      </c>
      <c r="ED15">
        <f t="shared" si="31"/>
        <v>0</v>
      </c>
      <c r="EE15">
        <f t="shared" si="31"/>
        <v>0</v>
      </c>
      <c r="EF15">
        <f t="shared" si="31"/>
        <v>0</v>
      </c>
      <c r="EG15">
        <f t="shared" si="31"/>
        <v>0</v>
      </c>
      <c r="EH15">
        <f t="shared" si="31"/>
        <v>0</v>
      </c>
      <c r="EI15">
        <f t="shared" si="31"/>
        <v>0</v>
      </c>
      <c r="EJ15">
        <f t="shared" si="31"/>
        <v>0</v>
      </c>
      <c r="EK15">
        <f t="shared" si="31"/>
        <v>0</v>
      </c>
      <c r="EL15">
        <f t="shared" si="31"/>
        <v>0</v>
      </c>
      <c r="EM15">
        <f t="shared" si="31"/>
        <v>0</v>
      </c>
      <c r="EN15">
        <f t="shared" si="32"/>
        <v>0</v>
      </c>
      <c r="EO15">
        <f t="shared" si="32"/>
        <v>0</v>
      </c>
      <c r="EP15">
        <f t="shared" si="32"/>
        <v>0</v>
      </c>
      <c r="EQ15">
        <f t="shared" si="32"/>
        <v>0</v>
      </c>
      <c r="ER15">
        <f t="shared" si="32"/>
        <v>0</v>
      </c>
      <c r="ES15">
        <f t="shared" si="32"/>
        <v>0</v>
      </c>
      <c r="ET15">
        <f t="shared" si="32"/>
        <v>0</v>
      </c>
      <c r="EU15">
        <f t="shared" si="32"/>
        <v>0</v>
      </c>
      <c r="EV15">
        <f t="shared" si="32"/>
        <v>0</v>
      </c>
      <c r="EW15">
        <f t="shared" si="32"/>
        <v>0</v>
      </c>
      <c r="EX15">
        <f t="shared" si="32"/>
        <v>0</v>
      </c>
      <c r="EZ15">
        <f t="shared" si="16"/>
        <v>3.7138292658723697E-2</v>
      </c>
      <c r="FB15">
        <f t="shared" si="17"/>
        <v>0.49106308711974389</v>
      </c>
      <c r="FC15">
        <f t="shared" si="15"/>
        <v>8.3916635001106493E-2</v>
      </c>
      <c r="FH15" s="56"/>
    </row>
    <row r="16" spans="1:164" x14ac:dyDescent="0.25">
      <c r="A16">
        <v>345</v>
      </c>
      <c r="B16" s="19">
        <f>'Input spectra'!Y15</f>
        <v>0.15151261018682399</v>
      </c>
      <c r="C16">
        <f>'Input spectra'!B15</f>
        <v>1.8938126164400599</v>
      </c>
      <c r="D16">
        <f t="shared" si="18"/>
        <v>2.0653927966864227E-2</v>
      </c>
      <c r="E16">
        <f t="shared" si="18"/>
        <v>9.4680219051246645E-3</v>
      </c>
      <c r="F16">
        <f t="shared" si="18"/>
        <v>4.3400274578026966E-3</v>
      </c>
      <c r="G16">
        <f t="shared" si="18"/>
        <v>1.9893077776755625E-3</v>
      </c>
      <c r="H16">
        <f t="shared" si="18"/>
        <v>9.1177443278763533E-4</v>
      </c>
      <c r="I16">
        <f t="shared" si="18"/>
        <v>4.178769368267244E-4</v>
      </c>
      <c r="J16">
        <f t="shared" si="18"/>
        <v>1.9150697118578268E-4</v>
      </c>
      <c r="K16">
        <f t="shared" si="18"/>
        <v>8.7759792162534704E-5</v>
      </c>
      <c r="L16">
        <f t="shared" si="18"/>
        <v>4.0214345944490344E-5</v>
      </c>
      <c r="M16">
        <f t="shared" si="18"/>
        <v>1.8426398588600276E-5</v>
      </c>
      <c r="N16">
        <f t="shared" si="19"/>
        <v>8.4425479266778962E-6</v>
      </c>
      <c r="O16">
        <f t="shared" si="19"/>
        <v>3.8679407585522973E-6</v>
      </c>
      <c r="P16">
        <f t="shared" si="19"/>
        <v>1.7719802319379502E-6</v>
      </c>
      <c r="Q16">
        <f t="shared" si="19"/>
        <v>8.1172752918146274E-7</v>
      </c>
      <c r="R16">
        <f t="shared" si="19"/>
        <v>3.7182070862562037E-7</v>
      </c>
      <c r="S16">
        <f t="shared" si="19"/>
        <v>1.7030535839759289E-7</v>
      </c>
      <c r="T16">
        <f t="shared" si="19"/>
        <v>7.7999895559800832E-8</v>
      </c>
      <c r="U16">
        <f t="shared" si="19"/>
        <v>3.5721543769150779E-8</v>
      </c>
      <c r="V16">
        <f t="shared" si="19"/>
        <v>1.6358233937386145E-8</v>
      </c>
      <c r="W16">
        <f t="shared" si="19"/>
        <v>7.4905223117137715E-9</v>
      </c>
      <c r="X16">
        <f t="shared" si="20"/>
        <v>3.4297049742954839E-9</v>
      </c>
      <c r="Y16">
        <f t="shared" si="20"/>
        <v>1.570253852370346E-9</v>
      </c>
      <c r="Z16">
        <f t="shared" si="20"/>
        <v>7.1887084374927041E-10</v>
      </c>
      <c r="AA16">
        <f t="shared" si="20"/>
        <v>3.2907827378405606E-10</v>
      </c>
      <c r="AB16">
        <f t="shared" si="20"/>
        <v>1.5063098501378974E-10</v>
      </c>
      <c r="AC16">
        <f t="shared" si="20"/>
        <v>6.8943860365687762E-11</v>
      </c>
      <c r="AD16">
        <f t="shared" si="20"/>
        <v>3.1553130144524151E-11</v>
      </c>
      <c r="AE16">
        <f t="shared" si="20"/>
        <v>1.4439569634121969E-11</v>
      </c>
      <c r="AF16">
        <f t="shared" si="20"/>
        <v>6.6073963769085955E-12</v>
      </c>
      <c r="AG16">
        <f t="shared" si="20"/>
        <v>3.0232226107834338E-12</v>
      </c>
      <c r="AH16">
        <f t="shared" si="21"/>
        <v>1.3831614418849541E-12</v>
      </c>
      <c r="AI16">
        <f t="shared" si="21"/>
        <v>6.3275838322173291E-13</v>
      </c>
      <c r="AJ16">
        <f t="shared" si="21"/>
        <v>2.8944397660275109E-13</v>
      </c>
      <c r="AK16">
        <f t="shared" si="21"/>
        <v>1.3238901960158572E-13</v>
      </c>
      <c r="AL16">
        <f t="shared" si="21"/>
        <v>6.054795824026572E-14</v>
      </c>
      <c r="AM16">
        <f t="shared" si="21"/>
        <v>2.7688941252024109E-14</v>
      </c>
      <c r="AN16">
        <f t="shared" si="21"/>
        <v>1.2661107847064353E-14</v>
      </c>
      <c r="AO16">
        <f t="shared" si="21"/>
        <v>5.7888827648279382E-15</v>
      </c>
      <c r="AP16">
        <f t="shared" si="21"/>
        <v>2.6465167129145918E-15</v>
      </c>
      <c r="AQ16">
        <f t="shared" si="21"/>
        <v>1.2097914031965723E-15</v>
      </c>
      <c r="AR16">
        <f t="shared" si="22"/>
        <v>5.5296980022338157E-16</v>
      </c>
      <c r="AS16">
        <f t="shared" si="22"/>
        <v>2.5272399075979204E-16</v>
      </c>
      <c r="AT16">
        <f t="shared" si="22"/>
        <v>1.1549008711795926E-16</v>
      </c>
      <c r="AU16">
        <f t="shared" si="22"/>
        <v>5.277097764147166E-17</v>
      </c>
      <c r="AV16">
        <f t="shared" si="22"/>
        <v>2.4109974162180572E-17</v>
      </c>
      <c r="AW16">
        <f t="shared" si="22"/>
        <v>1.1014086211323076E-17</v>
      </c>
      <c r="AX16">
        <f t="shared" si="22"/>
        <v>4.5414135754652868E-18</v>
      </c>
      <c r="AY16">
        <f t="shared" si="22"/>
        <v>1.7999640152337398E-18</v>
      </c>
      <c r="AZ16">
        <f t="shared" si="22"/>
        <v>7.515738256154504E-19</v>
      </c>
      <c r="BA16">
        <f t="shared" si="22"/>
        <v>3.1933848337328409E-19</v>
      </c>
      <c r="BB16">
        <f t="shared" si="23"/>
        <v>1.3702881536376523E-19</v>
      </c>
      <c r="BC16">
        <f t="shared" si="23"/>
        <v>5.9191320295673936E-20</v>
      </c>
      <c r="BD16">
        <f t="shared" si="23"/>
        <v>2.5694460711539584E-20</v>
      </c>
      <c r="BE16">
        <f t="shared" si="23"/>
        <v>1.1196863920238702E-20</v>
      </c>
      <c r="BF16">
        <f t="shared" si="23"/>
        <v>4.894649209007017E-21</v>
      </c>
      <c r="BG16">
        <f t="shared" si="23"/>
        <v>2.1453452685128441E-21</v>
      </c>
      <c r="BH16">
        <f t="shared" si="23"/>
        <v>9.4245730816426534E-22</v>
      </c>
      <c r="BI16">
        <f t="shared" si="23"/>
        <v>4.1484983119525027E-22</v>
      </c>
      <c r="BJ16">
        <f t="shared" si="23"/>
        <v>1.8293080707528206E-22</v>
      </c>
      <c r="BK16">
        <f t="shared" si="23"/>
        <v>8.0792353944865194E-23</v>
      </c>
      <c r="BL16">
        <f t="shared" si="24"/>
        <v>3.5733528970015492E-23</v>
      </c>
      <c r="BM16">
        <f t="shared" si="24"/>
        <v>1.5825199408470994E-23</v>
      </c>
      <c r="BN16">
        <f t="shared" si="24"/>
        <v>7.0168757784675116E-24</v>
      </c>
      <c r="BO16">
        <f t="shared" si="24"/>
        <v>3.1147265951776883E-24</v>
      </c>
      <c r="BP16">
        <f t="shared" si="24"/>
        <v>1.3840224133104833E-24</v>
      </c>
      <c r="BQ16">
        <f t="shared" si="24"/>
        <v>6.1557810969971618E-25</v>
      </c>
      <c r="BR16">
        <f t="shared" si="24"/>
        <v>2.7403965851912373E-25</v>
      </c>
      <c r="BS16">
        <f t="shared" si="24"/>
        <v>1.2209846119801369E-25</v>
      </c>
      <c r="BT16">
        <f t="shared" si="24"/>
        <v>5.4444285490243025E-26</v>
      </c>
      <c r="BU16">
        <f t="shared" si="24"/>
        <v>2.4295212146190717E-26</v>
      </c>
      <c r="BV16">
        <f t="shared" si="25"/>
        <v>1.0849210467759823E-26</v>
      </c>
      <c r="BW16">
        <f t="shared" si="25"/>
        <v>4.8480708459663453E-27</v>
      </c>
      <c r="BX16">
        <f t="shared" si="25"/>
        <v>2.1677983132959726E-27</v>
      </c>
      <c r="BY16">
        <f t="shared" si="25"/>
        <v>9.6991748804522363E-28</v>
      </c>
      <c r="BZ16">
        <f t="shared" si="25"/>
        <v>4.3421484390429003E-28</v>
      </c>
      <c r="CA16">
        <f t="shared" si="25"/>
        <v>1.9449901017487112E-28</v>
      </c>
      <c r="CB16">
        <f t="shared" si="25"/>
        <v>8.7169127802825555E-29</v>
      </c>
      <c r="CC16">
        <f t="shared" si="25"/>
        <v>3.908688340235387E-29</v>
      </c>
      <c r="CD16">
        <f t="shared" si="25"/>
        <v>1.7535314092473588E-29</v>
      </c>
      <c r="CE16">
        <f t="shared" si="25"/>
        <v>7.8704930828839803E-30</v>
      </c>
      <c r="CF16">
        <f t="shared" si="26"/>
        <v>3.5341785123034158E-30</v>
      </c>
      <c r="CG16">
        <f t="shared" si="26"/>
        <v>1.5876907767546791E-30</v>
      </c>
      <c r="CH16">
        <f t="shared" si="26"/>
        <v>7.1355500478671201E-31</v>
      </c>
      <c r="CI16">
        <f t="shared" si="26"/>
        <v>3.2082388015742485E-31</v>
      </c>
      <c r="CJ16">
        <f t="shared" si="26"/>
        <v>1.4430373923868351E-31</v>
      </c>
      <c r="CK16">
        <f t="shared" si="26"/>
        <v>6.4931354314696586E-32</v>
      </c>
      <c r="CL16">
        <f t="shared" si="26"/>
        <v>2.9227518254801452E-32</v>
      </c>
      <c r="CM16">
        <f t="shared" si="26"/>
        <v>1.3160880136409152E-32</v>
      </c>
      <c r="CN16">
        <f t="shared" si="26"/>
        <v>5.9282787856253583E-33</v>
      </c>
      <c r="CO16">
        <f t="shared" si="26"/>
        <v>2.6712738867893195E-33</v>
      </c>
      <c r="CP16">
        <f t="shared" si="27"/>
        <v>1.2040651454421582E-33</v>
      </c>
      <c r="CQ16">
        <f t="shared" si="27"/>
        <v>5.4289917337294177E-34</v>
      </c>
      <c r="CR16">
        <f t="shared" si="27"/>
        <v>1.6212612525887815E-34</v>
      </c>
      <c r="CS16">
        <f t="shared" si="27"/>
        <v>4.8842804737425898E-35</v>
      </c>
      <c r="CT16">
        <f t="shared" si="27"/>
        <v>1.5689262126003758E-35</v>
      </c>
      <c r="CU16">
        <f t="shared" si="27"/>
        <v>5.062404970771356E-36</v>
      </c>
      <c r="CV16">
        <f t="shared" si="27"/>
        <v>1.6032921844976304E-36</v>
      </c>
      <c r="CW16">
        <f t="shared" si="27"/>
        <v>4.8884088350946927E-37</v>
      </c>
      <c r="CX16">
        <f t="shared" si="27"/>
        <v>1.4002650222677232E-37</v>
      </c>
      <c r="CY16">
        <f t="shared" si="27"/>
        <v>3.6217534664385469E-38</v>
      </c>
      <c r="CZ16">
        <f t="shared" si="28"/>
        <v>7.8112290811400872E-39</v>
      </c>
      <c r="DA16">
        <f t="shared" si="28"/>
        <v>1.1337548447471831E-39</v>
      </c>
      <c r="DB16">
        <f t="shared" si="28"/>
        <v>3.3403817142315105E-41</v>
      </c>
      <c r="DC16">
        <f t="shared" si="28"/>
        <v>0</v>
      </c>
      <c r="DD16">
        <f t="shared" si="28"/>
        <v>0</v>
      </c>
      <c r="DE16">
        <f t="shared" si="28"/>
        <v>0</v>
      </c>
      <c r="DF16">
        <f t="shared" si="28"/>
        <v>0</v>
      </c>
      <c r="DG16">
        <f t="shared" si="28"/>
        <v>0</v>
      </c>
      <c r="DH16">
        <f t="shared" si="28"/>
        <v>0</v>
      </c>
      <c r="DI16">
        <f t="shared" si="28"/>
        <v>0</v>
      </c>
      <c r="DJ16">
        <f t="shared" si="29"/>
        <v>0</v>
      </c>
      <c r="DK16">
        <f t="shared" si="29"/>
        <v>0</v>
      </c>
      <c r="DL16">
        <f t="shared" si="29"/>
        <v>0</v>
      </c>
      <c r="DM16">
        <f t="shared" si="29"/>
        <v>0</v>
      </c>
      <c r="DN16">
        <f t="shared" si="29"/>
        <v>0</v>
      </c>
      <c r="DO16">
        <f t="shared" si="29"/>
        <v>0</v>
      </c>
      <c r="DP16">
        <f t="shared" si="29"/>
        <v>0</v>
      </c>
      <c r="DQ16">
        <f t="shared" si="29"/>
        <v>0</v>
      </c>
      <c r="DR16">
        <f t="shared" si="29"/>
        <v>0</v>
      </c>
      <c r="DS16">
        <f t="shared" si="29"/>
        <v>0</v>
      </c>
      <c r="DT16">
        <f t="shared" si="30"/>
        <v>0</v>
      </c>
      <c r="DU16">
        <f t="shared" si="30"/>
        <v>0</v>
      </c>
      <c r="DV16">
        <f t="shared" si="30"/>
        <v>0</v>
      </c>
      <c r="DW16">
        <f t="shared" si="30"/>
        <v>0</v>
      </c>
      <c r="DX16">
        <f t="shared" si="30"/>
        <v>0</v>
      </c>
      <c r="DY16">
        <f t="shared" si="30"/>
        <v>0</v>
      </c>
      <c r="DZ16">
        <f t="shared" si="30"/>
        <v>0</v>
      </c>
      <c r="EA16">
        <f t="shared" si="30"/>
        <v>0</v>
      </c>
      <c r="EB16">
        <f t="shared" si="30"/>
        <v>0</v>
      </c>
      <c r="EC16">
        <f t="shared" si="30"/>
        <v>0</v>
      </c>
      <c r="ED16">
        <f t="shared" si="31"/>
        <v>0</v>
      </c>
      <c r="EE16">
        <f t="shared" si="31"/>
        <v>0</v>
      </c>
      <c r="EF16">
        <f t="shared" si="31"/>
        <v>0</v>
      </c>
      <c r="EG16">
        <f t="shared" si="31"/>
        <v>0</v>
      </c>
      <c r="EH16">
        <f t="shared" si="31"/>
        <v>0</v>
      </c>
      <c r="EI16">
        <f t="shared" si="31"/>
        <v>0</v>
      </c>
      <c r="EJ16">
        <f t="shared" si="31"/>
        <v>0</v>
      </c>
      <c r="EK16">
        <f t="shared" si="31"/>
        <v>0</v>
      </c>
      <c r="EL16">
        <f t="shared" si="31"/>
        <v>0</v>
      </c>
      <c r="EM16">
        <f t="shared" si="31"/>
        <v>0</v>
      </c>
      <c r="EN16">
        <f t="shared" si="32"/>
        <v>0</v>
      </c>
      <c r="EO16">
        <f t="shared" si="32"/>
        <v>0</v>
      </c>
      <c r="EP16">
        <f t="shared" si="32"/>
        <v>0</v>
      </c>
      <c r="EQ16">
        <f t="shared" si="32"/>
        <v>0</v>
      </c>
      <c r="ER16">
        <f t="shared" si="32"/>
        <v>0</v>
      </c>
      <c r="ES16">
        <f t="shared" si="32"/>
        <v>0</v>
      </c>
      <c r="ET16">
        <f t="shared" si="32"/>
        <v>0</v>
      </c>
      <c r="EU16">
        <f t="shared" si="32"/>
        <v>0</v>
      </c>
      <c r="EV16">
        <f t="shared" si="32"/>
        <v>0</v>
      </c>
      <c r="EW16">
        <f t="shared" si="32"/>
        <v>0</v>
      </c>
      <c r="EX16">
        <f t="shared" si="32"/>
        <v>0</v>
      </c>
      <c r="EZ16">
        <f t="shared" si="16"/>
        <v>3.8134424203327279E-2</v>
      </c>
      <c r="FB16">
        <f t="shared" si="17"/>
        <v>0.48950156119943011</v>
      </c>
      <c r="FC16">
        <f t="shared" si="15"/>
        <v>8.7018029794684981E-2</v>
      </c>
      <c r="FH16" s="56"/>
    </row>
    <row r="17" spans="1:164" x14ac:dyDescent="0.25">
      <c r="A17">
        <v>350</v>
      </c>
      <c r="B17" s="19">
        <f>'Input spectra'!Y16</f>
        <v>0.14057880955124999</v>
      </c>
      <c r="C17">
        <f>'Input spectra'!B16</f>
        <v>1.8171224265115</v>
      </c>
      <c r="D17">
        <f t="shared" si="18"/>
        <v>2.0653927966864227E-2</v>
      </c>
      <c r="E17">
        <f t="shared" si="18"/>
        <v>9.7736448430616168E-3</v>
      </c>
      <c r="F17">
        <f t="shared" si="18"/>
        <v>4.6247373809037888E-3</v>
      </c>
      <c r="G17">
        <f t="shared" si="18"/>
        <v>2.188234591016274E-3</v>
      </c>
      <c r="H17">
        <f t="shared" si="18"/>
        <v>1.0353247774903039E-3</v>
      </c>
      <c r="I17">
        <f t="shared" si="18"/>
        <v>4.8981817942559075E-4</v>
      </c>
      <c r="J17">
        <f t="shared" si="18"/>
        <v>2.3172259550991025E-4</v>
      </c>
      <c r="K17">
        <f t="shared" si="18"/>
        <v>1.0961668956356863E-4</v>
      </c>
      <c r="L17">
        <f t="shared" si="18"/>
        <v>5.1851270851772551E-5</v>
      </c>
      <c r="M17">
        <f t="shared" si="18"/>
        <v>2.4525403223091242E-5</v>
      </c>
      <c r="N17">
        <f t="shared" si="19"/>
        <v>1.1599693907110395E-5</v>
      </c>
      <c r="O17">
        <f t="shared" si="19"/>
        <v>5.4859280546560556E-6</v>
      </c>
      <c r="P17">
        <f t="shared" si="19"/>
        <v>2.5943374568739731E-6</v>
      </c>
      <c r="Q17">
        <f t="shared" si="19"/>
        <v>1.226803956276718E-6</v>
      </c>
      <c r="R17">
        <f t="shared" si="19"/>
        <v>5.8009051779058834E-7</v>
      </c>
      <c r="S17">
        <f t="shared" si="19"/>
        <v>2.7427599821337383E-7</v>
      </c>
      <c r="T17">
        <f t="shared" si="19"/>
        <v>1.2967337440880087E-7</v>
      </c>
      <c r="U17">
        <f t="shared" si="19"/>
        <v>6.1303364441567302E-8</v>
      </c>
      <c r="V17">
        <f t="shared" si="19"/>
        <v>2.8979294260020859E-8</v>
      </c>
      <c r="W17">
        <f t="shared" si="19"/>
        <v>1.3698114481896174E-8</v>
      </c>
      <c r="X17">
        <f t="shared" si="20"/>
        <v>6.4744480768316681E-9</v>
      </c>
      <c r="Y17">
        <f t="shared" si="20"/>
        <v>3.0599417273471806E-9</v>
      </c>
      <c r="Z17">
        <f t="shared" si="20"/>
        <v>1.4460771294757272E-9</v>
      </c>
      <c r="AA17">
        <f t="shared" si="20"/>
        <v>6.8334040043447265E-10</v>
      </c>
      <c r="AB17">
        <f t="shared" si="20"/>
        <v>3.2288621409889048E-10</v>
      </c>
      <c r="AC17">
        <f t="shared" si="20"/>
        <v>1.5255557508034669E-10</v>
      </c>
      <c r="AD17">
        <f t="shared" si="20"/>
        <v>7.2072939379176555E-11</v>
      </c>
      <c r="AE17">
        <f t="shared" si="20"/>
        <v>3.4047194723751277E-11</v>
      </c>
      <c r="AF17">
        <f t="shared" si="20"/>
        <v>1.608254389567706E-11</v>
      </c>
      <c r="AG17">
        <f t="shared" si="20"/>
        <v>7.5961198975708073E-12</v>
      </c>
      <c r="AH17">
        <f t="shared" si="21"/>
        <v>3.5874995656939733E-12</v>
      </c>
      <c r="AI17">
        <f t="shared" si="21"/>
        <v>1.6941590911433134E-12</v>
      </c>
      <c r="AJ17">
        <f t="shared" si="21"/>
        <v>7.9997810106593743E-13</v>
      </c>
      <c r="AK17">
        <f t="shared" si="21"/>
        <v>3.7771379611344785E-13</v>
      </c>
      <c r="AL17">
        <f t="shared" si="21"/>
        <v>1.783231322745676E-13</v>
      </c>
      <c r="AM17">
        <f t="shared" si="21"/>
        <v>8.4180563888494562E-14</v>
      </c>
      <c r="AN17">
        <f t="shared" si="21"/>
        <v>3.9735116281534693E-14</v>
      </c>
      <c r="AO17">
        <f t="shared" si="21"/>
        <v>1.8754039830166616E-14</v>
      </c>
      <c r="AP17">
        <f t="shared" si="21"/>
        <v>8.8505858690924897E-15</v>
      </c>
      <c r="AQ17">
        <f t="shared" si="21"/>
        <v>4.1764296718617653E-15</v>
      </c>
      <c r="AR17">
        <f t="shared" si="22"/>
        <v>1.9705769179739211E-15</v>
      </c>
      <c r="AS17">
        <f t="shared" si="22"/>
        <v>9.2968483817826642E-16</v>
      </c>
      <c r="AT17">
        <f t="shared" si="22"/>
        <v>4.3856228989211632E-16</v>
      </c>
      <c r="AU17">
        <f t="shared" si="22"/>
        <v>2.0686118888241985E-16</v>
      </c>
      <c r="AV17">
        <f t="shared" si="22"/>
        <v>9.7561376846674532E-17</v>
      </c>
      <c r="AW17">
        <f t="shared" si="22"/>
        <v>4.6007321175517605E-17</v>
      </c>
      <c r="AX17">
        <f t="shared" si="22"/>
        <v>1.9582441079778013E-17</v>
      </c>
      <c r="AY17">
        <f t="shared" si="22"/>
        <v>8.0119254006635922E-18</v>
      </c>
      <c r="AZ17">
        <f t="shared" si="22"/>
        <v>3.4533613212641932E-18</v>
      </c>
      <c r="BA17">
        <f t="shared" si="22"/>
        <v>1.5146731655513158E-18</v>
      </c>
      <c r="BB17">
        <f t="shared" si="23"/>
        <v>6.7092948134508181E-19</v>
      </c>
      <c r="BC17">
        <f t="shared" si="23"/>
        <v>2.9917155527042682E-19</v>
      </c>
      <c r="BD17">
        <f t="shared" si="23"/>
        <v>1.3405995777688404E-19</v>
      </c>
      <c r="BE17">
        <f t="shared" si="23"/>
        <v>6.0304992931591049E-20</v>
      </c>
      <c r="BF17">
        <f t="shared" si="23"/>
        <v>2.7212957435592787E-20</v>
      </c>
      <c r="BG17">
        <f t="shared" si="23"/>
        <v>1.2312568694018116E-20</v>
      </c>
      <c r="BH17">
        <f t="shared" si="23"/>
        <v>5.583550592277648E-21</v>
      </c>
      <c r="BI17">
        <f t="shared" si="23"/>
        <v>2.5370965006878475E-21</v>
      </c>
      <c r="BJ17">
        <f t="shared" si="23"/>
        <v>1.1548623379812934E-21</v>
      </c>
      <c r="BK17">
        <f t="shared" si="23"/>
        <v>5.2651521930480583E-22</v>
      </c>
      <c r="BL17">
        <f t="shared" si="24"/>
        <v>2.403886039395014E-22</v>
      </c>
      <c r="BM17">
        <f t="shared" si="24"/>
        <v>1.0989665090638093E-22</v>
      </c>
      <c r="BN17">
        <f t="shared" si="24"/>
        <v>5.0300969302222404E-23</v>
      </c>
      <c r="BO17">
        <f t="shared" si="24"/>
        <v>2.3048878385248971E-23</v>
      </c>
      <c r="BP17">
        <f t="shared" si="24"/>
        <v>1.0572319714267937E-23</v>
      </c>
      <c r="BQ17">
        <f t="shared" si="24"/>
        <v>4.8540878486205073E-24</v>
      </c>
      <c r="BR17">
        <f t="shared" si="24"/>
        <v>2.2306692540305527E-24</v>
      </c>
      <c r="BS17">
        <f t="shared" si="24"/>
        <v>1.0259572237192405E-24</v>
      </c>
      <c r="BT17">
        <f t="shared" si="24"/>
        <v>4.72246410060922E-25</v>
      </c>
      <c r="BU17">
        <f t="shared" si="24"/>
        <v>2.1753761243772357E-25</v>
      </c>
      <c r="BV17">
        <f t="shared" si="25"/>
        <v>1.0027879249055931E-25</v>
      </c>
      <c r="BW17">
        <f t="shared" si="25"/>
        <v>4.6256973944757247E-26</v>
      </c>
      <c r="BX17">
        <f t="shared" si="25"/>
        <v>2.1351305489322225E-26</v>
      </c>
      <c r="BY17">
        <f t="shared" si="25"/>
        <v>9.861378987499719E-27</v>
      </c>
      <c r="BZ17">
        <f t="shared" si="25"/>
        <v>4.5572706891671496E-27</v>
      </c>
      <c r="CA17">
        <f t="shared" si="25"/>
        <v>2.1072441370409477E-27</v>
      </c>
      <c r="CB17">
        <f t="shared" si="25"/>
        <v>9.7489413725494549E-28</v>
      </c>
      <c r="CC17">
        <f t="shared" si="25"/>
        <v>4.5125611578853676E-28</v>
      </c>
      <c r="CD17">
        <f t="shared" si="25"/>
        <v>2.0897912497561642E-28</v>
      </c>
      <c r="CE17">
        <f t="shared" si="25"/>
        <v>9.6825243545092656E-29</v>
      </c>
      <c r="CF17">
        <f t="shared" si="26"/>
        <v>4.4882024448946783E-29</v>
      </c>
      <c r="CG17">
        <f t="shared" si="26"/>
        <v>2.0813598720684789E-29</v>
      </c>
      <c r="CH17">
        <f t="shared" si="26"/>
        <v>9.6561946431549934E-30</v>
      </c>
      <c r="CI17">
        <f t="shared" si="26"/>
        <v>4.481697516253439E-30</v>
      </c>
      <c r="CJ17">
        <f t="shared" si="26"/>
        <v>2.0808977399644323E-30</v>
      </c>
      <c r="CK17">
        <f t="shared" si="26"/>
        <v>9.6655131159169484E-31</v>
      </c>
      <c r="CL17">
        <f t="shared" si="26"/>
        <v>4.4911720552552619E-31</v>
      </c>
      <c r="CM17">
        <f t="shared" si="26"/>
        <v>2.0876129673667132E-31</v>
      </c>
      <c r="CN17">
        <f t="shared" si="26"/>
        <v>9.707132781567991E-32</v>
      </c>
      <c r="CO17">
        <f t="shared" si="26"/>
        <v>4.5152112032672272E-32</v>
      </c>
      <c r="CP17">
        <f t="shared" si="27"/>
        <v>2.1009075185878947E-32</v>
      </c>
      <c r="CQ17">
        <f t="shared" si="27"/>
        <v>9.7785267974977745E-33</v>
      </c>
      <c r="CR17">
        <f t="shared" si="27"/>
        <v>3.0144254842545546E-33</v>
      </c>
      <c r="CS17">
        <f t="shared" si="27"/>
        <v>9.3745287123953824E-34</v>
      </c>
      <c r="CT17">
        <f t="shared" si="27"/>
        <v>3.1084842210265313E-34</v>
      </c>
      <c r="CU17">
        <f t="shared" si="27"/>
        <v>1.0353813349092168E-34</v>
      </c>
      <c r="CV17">
        <f t="shared" si="27"/>
        <v>3.3849590775120983E-35</v>
      </c>
      <c r="CW17">
        <f t="shared" si="27"/>
        <v>1.0653825199589773E-35</v>
      </c>
      <c r="CX17">
        <f t="shared" si="27"/>
        <v>3.1502541079040907E-36</v>
      </c>
      <c r="CY17">
        <f t="shared" si="27"/>
        <v>8.4110754726200646E-37</v>
      </c>
      <c r="CZ17">
        <f t="shared" si="28"/>
        <v>1.8726185429560408E-37</v>
      </c>
      <c r="DA17">
        <f t="shared" si="28"/>
        <v>2.8057333879576683E-38</v>
      </c>
      <c r="DB17">
        <f t="shared" si="28"/>
        <v>8.5333712718770907E-40</v>
      </c>
      <c r="DC17">
        <f t="shared" si="28"/>
        <v>0</v>
      </c>
      <c r="DD17">
        <f t="shared" si="28"/>
        <v>0</v>
      </c>
      <c r="DE17">
        <f t="shared" si="28"/>
        <v>0</v>
      </c>
      <c r="DF17">
        <f t="shared" si="28"/>
        <v>0</v>
      </c>
      <c r="DG17">
        <f t="shared" si="28"/>
        <v>0</v>
      </c>
      <c r="DH17">
        <f t="shared" si="28"/>
        <v>0</v>
      </c>
      <c r="DI17">
        <f t="shared" si="28"/>
        <v>0</v>
      </c>
      <c r="DJ17">
        <f t="shared" si="29"/>
        <v>0</v>
      </c>
      <c r="DK17">
        <f t="shared" si="29"/>
        <v>0</v>
      </c>
      <c r="DL17">
        <f t="shared" si="29"/>
        <v>0</v>
      </c>
      <c r="DM17">
        <f t="shared" si="29"/>
        <v>0</v>
      </c>
      <c r="DN17">
        <f t="shared" si="29"/>
        <v>0</v>
      </c>
      <c r="DO17">
        <f t="shared" si="29"/>
        <v>0</v>
      </c>
      <c r="DP17">
        <f t="shared" si="29"/>
        <v>0</v>
      </c>
      <c r="DQ17">
        <f t="shared" si="29"/>
        <v>0</v>
      </c>
      <c r="DR17">
        <f t="shared" si="29"/>
        <v>0</v>
      </c>
      <c r="DS17">
        <f t="shared" si="29"/>
        <v>0</v>
      </c>
      <c r="DT17">
        <f t="shared" si="30"/>
        <v>0</v>
      </c>
      <c r="DU17">
        <f t="shared" si="30"/>
        <v>0</v>
      </c>
      <c r="DV17">
        <f t="shared" si="30"/>
        <v>0</v>
      </c>
      <c r="DW17">
        <f t="shared" si="30"/>
        <v>0</v>
      </c>
      <c r="DX17">
        <f t="shared" si="30"/>
        <v>0</v>
      </c>
      <c r="DY17">
        <f t="shared" si="30"/>
        <v>0</v>
      </c>
      <c r="DZ17">
        <f t="shared" si="30"/>
        <v>0</v>
      </c>
      <c r="EA17">
        <f t="shared" si="30"/>
        <v>0</v>
      </c>
      <c r="EB17">
        <f t="shared" si="30"/>
        <v>0</v>
      </c>
      <c r="EC17">
        <f t="shared" si="30"/>
        <v>0</v>
      </c>
      <c r="ED17">
        <f t="shared" si="31"/>
        <v>0</v>
      </c>
      <c r="EE17">
        <f t="shared" si="31"/>
        <v>0</v>
      </c>
      <c r="EF17">
        <f t="shared" si="31"/>
        <v>0</v>
      </c>
      <c r="EG17">
        <f t="shared" si="31"/>
        <v>0</v>
      </c>
      <c r="EH17">
        <f t="shared" si="31"/>
        <v>0</v>
      </c>
      <c r="EI17">
        <f t="shared" si="31"/>
        <v>0</v>
      </c>
      <c r="EJ17">
        <f t="shared" si="31"/>
        <v>0</v>
      </c>
      <c r="EK17">
        <f t="shared" si="31"/>
        <v>0</v>
      </c>
      <c r="EL17">
        <f t="shared" si="31"/>
        <v>0</v>
      </c>
      <c r="EM17">
        <f t="shared" si="31"/>
        <v>0</v>
      </c>
      <c r="EN17">
        <f t="shared" si="32"/>
        <v>0</v>
      </c>
      <c r="EO17">
        <f t="shared" si="32"/>
        <v>0</v>
      </c>
      <c r="EP17">
        <f t="shared" si="32"/>
        <v>0</v>
      </c>
      <c r="EQ17">
        <f t="shared" si="32"/>
        <v>0</v>
      </c>
      <c r="ER17">
        <f t="shared" si="32"/>
        <v>0</v>
      </c>
      <c r="ES17">
        <f t="shared" si="32"/>
        <v>0</v>
      </c>
      <c r="ET17">
        <f t="shared" si="32"/>
        <v>0</v>
      </c>
      <c r="EU17">
        <f t="shared" si="32"/>
        <v>0</v>
      </c>
      <c r="EV17">
        <f t="shared" si="32"/>
        <v>0</v>
      </c>
      <c r="EW17">
        <f t="shared" si="32"/>
        <v>0</v>
      </c>
      <c r="EX17">
        <f t="shared" si="32"/>
        <v>0</v>
      </c>
      <c r="EZ17">
        <f t="shared" si="16"/>
        <v>3.920541075779365E-2</v>
      </c>
      <c r="FB17">
        <f t="shared" si="17"/>
        <v>0.4876941613022342</v>
      </c>
      <c r="FC17">
        <f t="shared" si="15"/>
        <v>9.02722777722057E-2</v>
      </c>
      <c r="FH17" s="56"/>
    </row>
    <row r="18" spans="1:164" x14ac:dyDescent="0.25">
      <c r="A18">
        <v>355</v>
      </c>
      <c r="B18" s="19">
        <f>'Input spectra'!Y17</f>
        <v>0.12964500891567601</v>
      </c>
      <c r="C18">
        <f>'Input spectra'!B17</f>
        <v>1.7404322365829401</v>
      </c>
      <c r="D18">
        <f t="shared" si="18"/>
        <v>2.0653927966864227E-2</v>
      </c>
      <c r="E18">
        <f t="shared" si="18"/>
        <v>1.0089133134197915E-2</v>
      </c>
      <c r="F18">
        <f t="shared" si="18"/>
        <v>4.9281245453588474E-3</v>
      </c>
      <c r="G18">
        <f t="shared" si="18"/>
        <v>2.4070536892562729E-3</v>
      </c>
      <c r="H18">
        <f t="shared" si="18"/>
        <v>1.175616859104237E-3</v>
      </c>
      <c r="I18">
        <f t="shared" si="18"/>
        <v>5.741447487332507E-4</v>
      </c>
      <c r="J18">
        <f t="shared" si="18"/>
        <v>2.8038332462455959E-4</v>
      </c>
      <c r="K18">
        <f t="shared" si="18"/>
        <v>1.3691712724913909E-4</v>
      </c>
      <c r="L18">
        <f t="shared" si="18"/>
        <v>6.6855601547144571E-5</v>
      </c>
      <c r="M18">
        <f t="shared" si="18"/>
        <v>3.2643134270813861E-5</v>
      </c>
      <c r="N18">
        <f t="shared" si="19"/>
        <v>1.593747526306313E-5</v>
      </c>
      <c r="O18">
        <f t="shared" si="19"/>
        <v>7.7807310141240251E-6</v>
      </c>
      <c r="P18">
        <f t="shared" si="19"/>
        <v>3.7983419446944499E-6</v>
      </c>
      <c r="Q18">
        <f t="shared" si="19"/>
        <v>1.8541294868413252E-6</v>
      </c>
      <c r="R18">
        <f t="shared" si="19"/>
        <v>9.0501954577622319E-7</v>
      </c>
      <c r="S18">
        <f t="shared" si="19"/>
        <v>4.4172023654310278E-7</v>
      </c>
      <c r="T18">
        <f t="shared" si="19"/>
        <v>2.1557957109920985E-7</v>
      </c>
      <c r="U18">
        <f t="shared" si="19"/>
        <v>1.0520548932997473E-7</v>
      </c>
      <c r="V18">
        <f t="shared" si="19"/>
        <v>5.1338029461086599E-8</v>
      </c>
      <c r="W18">
        <f t="shared" si="19"/>
        <v>2.5050100987711165E-8</v>
      </c>
      <c r="X18">
        <f t="shared" si="20"/>
        <v>1.2222181853469754E-8</v>
      </c>
      <c r="Y18">
        <f t="shared" si="20"/>
        <v>5.9628851479181609E-9</v>
      </c>
      <c r="Z18">
        <f t="shared" si="20"/>
        <v>2.9089217939155949E-9</v>
      </c>
      <c r="AA18">
        <f t="shared" si="20"/>
        <v>1.4189757880289691E-9</v>
      </c>
      <c r="AB18">
        <f t="shared" si="20"/>
        <v>6.9212524398994225E-10</v>
      </c>
      <c r="AC18">
        <f t="shared" si="20"/>
        <v>3.3756745509536202E-10</v>
      </c>
      <c r="AD18">
        <f t="shared" si="20"/>
        <v>1.6462736238724307E-10</v>
      </c>
      <c r="AE18">
        <f t="shared" si="20"/>
        <v>8.0280195181005855E-11</v>
      </c>
      <c r="AF18">
        <f t="shared" si="20"/>
        <v>3.9145255317252874E-11</v>
      </c>
      <c r="AG18">
        <f t="shared" si="20"/>
        <v>1.908593740085787E-11</v>
      </c>
      <c r="AH18">
        <f t="shared" si="21"/>
        <v>9.3048813711255367E-12</v>
      </c>
      <c r="AI18">
        <f t="shared" si="21"/>
        <v>4.535973133204247E-12</v>
      </c>
      <c r="AJ18">
        <f t="shared" si="21"/>
        <v>2.2110149594281738E-12</v>
      </c>
      <c r="AK18">
        <f t="shared" si="21"/>
        <v>1.0776400656472717E-12</v>
      </c>
      <c r="AL18">
        <f t="shared" si="21"/>
        <v>5.2518929503828948E-13</v>
      </c>
      <c r="AM18">
        <f t="shared" si="21"/>
        <v>2.5592771034778595E-13</v>
      </c>
      <c r="AN18">
        <f t="shared" si="21"/>
        <v>1.247031053663414E-13</v>
      </c>
      <c r="AO18">
        <f t="shared" si="21"/>
        <v>6.075680303778419E-14</v>
      </c>
      <c r="AP18">
        <f t="shared" si="21"/>
        <v>2.9598479330936166E-14</v>
      </c>
      <c r="AQ18">
        <f t="shared" si="21"/>
        <v>1.4417828361087492E-14</v>
      </c>
      <c r="AR18">
        <f t="shared" si="22"/>
        <v>7.0223968616060219E-15</v>
      </c>
      <c r="AS18">
        <f t="shared" si="22"/>
        <v>3.4199914924580798E-15</v>
      </c>
      <c r="AT18">
        <f t="shared" si="22"/>
        <v>1.6653973246982342E-15</v>
      </c>
      <c r="AU18">
        <f t="shared" si="22"/>
        <v>8.1089177002889472E-16</v>
      </c>
      <c r="AV18">
        <f t="shared" si="22"/>
        <v>3.9478359405084707E-16</v>
      </c>
      <c r="AW18">
        <f t="shared" si="22"/>
        <v>1.9217877553665628E-16</v>
      </c>
      <c r="AX18">
        <f t="shared" si="22"/>
        <v>8.4438907021078005E-17</v>
      </c>
      <c r="AY18">
        <f t="shared" si="22"/>
        <v>3.5662351070647794E-17</v>
      </c>
      <c r="AZ18">
        <f t="shared" si="22"/>
        <v>1.5867642018317801E-17</v>
      </c>
      <c r="BA18">
        <f t="shared" si="22"/>
        <v>7.1843354869304283E-18</v>
      </c>
      <c r="BB18">
        <f t="shared" si="23"/>
        <v>3.2850489712181393E-18</v>
      </c>
      <c r="BC18">
        <f t="shared" si="23"/>
        <v>1.5121071642908808E-18</v>
      </c>
      <c r="BD18">
        <f t="shared" si="23"/>
        <v>6.9945318101454757E-19</v>
      </c>
      <c r="BE18">
        <f t="shared" si="23"/>
        <v>3.2479560333905678E-19</v>
      </c>
      <c r="BF18">
        <f t="shared" si="23"/>
        <v>1.512968592373589E-19</v>
      </c>
      <c r="BG18">
        <f t="shared" si="23"/>
        <v>7.0664312206493349E-20</v>
      </c>
      <c r="BH18">
        <f t="shared" si="23"/>
        <v>3.3079521954420485E-20</v>
      </c>
      <c r="BI18">
        <f t="shared" si="23"/>
        <v>1.5516117326736837E-20</v>
      </c>
      <c r="BJ18">
        <f t="shared" si="23"/>
        <v>7.2907731672486182E-21</v>
      </c>
      <c r="BK18">
        <f t="shared" si="23"/>
        <v>3.4312439559412613E-21</v>
      </c>
      <c r="BL18">
        <f t="shared" si="24"/>
        <v>1.6171557237593879E-21</v>
      </c>
      <c r="BM18">
        <f t="shared" si="24"/>
        <v>7.6316724792574611E-22</v>
      </c>
      <c r="BN18">
        <f t="shared" si="24"/>
        <v>3.6058604892328801E-22</v>
      </c>
      <c r="BO18">
        <f t="shared" si="24"/>
        <v>1.705609717528632E-22</v>
      </c>
      <c r="BP18">
        <f t="shared" si="24"/>
        <v>8.0760212454466201E-23</v>
      </c>
      <c r="BQ18">
        <f t="shared" si="24"/>
        <v>3.827648915849022E-23</v>
      </c>
      <c r="BR18">
        <f t="shared" si="24"/>
        <v>1.8157537298675138E-23</v>
      </c>
      <c r="BS18">
        <f t="shared" si="24"/>
        <v>8.6208148290636122E-24</v>
      </c>
      <c r="BT18">
        <f t="shared" si="24"/>
        <v>4.0962365436019059E-24</v>
      </c>
      <c r="BU18">
        <f t="shared" si="24"/>
        <v>1.9478164068028112E-24</v>
      </c>
      <c r="BV18">
        <f t="shared" si="25"/>
        <v>9.2687262849652716E-25</v>
      </c>
      <c r="BW18">
        <f t="shared" si="25"/>
        <v>4.4135238665214606E-25</v>
      </c>
      <c r="BX18">
        <f t="shared" si="25"/>
        <v>2.1029550733676416E-25</v>
      </c>
      <c r="BY18">
        <f t="shared" si="25"/>
        <v>1.0026295714194407E-25</v>
      </c>
      <c r="BZ18">
        <f t="shared" si="25"/>
        <v>4.7830507008000261E-26</v>
      </c>
      <c r="CA18">
        <f t="shared" si="25"/>
        <v>2.2830336509687216E-26</v>
      </c>
      <c r="CB18">
        <f t="shared" si="25"/>
        <v>1.0903155770973047E-26</v>
      </c>
      <c r="CC18">
        <f t="shared" si="25"/>
        <v>5.2097293084332805E-27</v>
      </c>
      <c r="CD18">
        <f t="shared" si="25"/>
        <v>2.4905327868817063E-27</v>
      </c>
      <c r="CE18">
        <f t="shared" si="25"/>
        <v>1.1911741346872661E-27</v>
      </c>
      <c r="CF18">
        <f t="shared" si="26"/>
        <v>5.6997576993442574E-28</v>
      </c>
      <c r="CG18">
        <f t="shared" si="26"/>
        <v>2.7285281116968081E-28</v>
      </c>
      <c r="CH18">
        <f t="shared" si="26"/>
        <v>1.3067261018562231E-28</v>
      </c>
      <c r="CI18">
        <f t="shared" si="26"/>
        <v>6.2606351551313163E-29</v>
      </c>
      <c r="CJ18">
        <f t="shared" si="26"/>
        <v>3.0007090786655387E-29</v>
      </c>
      <c r="CK18">
        <f t="shared" si="26"/>
        <v>1.4387832316138323E-29</v>
      </c>
      <c r="CL18">
        <f t="shared" si="26"/>
        <v>6.9012450027611128E-30</v>
      </c>
      <c r="CM18">
        <f t="shared" si="26"/>
        <v>3.3114258745211144E-30</v>
      </c>
      <c r="CN18">
        <f t="shared" si="26"/>
        <v>1.5894736102403012E-30</v>
      </c>
      <c r="CO18">
        <f t="shared" si="26"/>
        <v>7.6319887342640696E-31</v>
      </c>
      <c r="CP18">
        <f t="shared" si="27"/>
        <v>3.6657587991539533E-31</v>
      </c>
      <c r="CQ18">
        <f t="shared" si="27"/>
        <v>1.7612770661504646E-31</v>
      </c>
      <c r="CR18">
        <f t="shared" si="27"/>
        <v>5.6047481463050506E-32</v>
      </c>
      <c r="CS18">
        <f t="shared" si="27"/>
        <v>1.7992780933029546E-32</v>
      </c>
      <c r="CT18">
        <f t="shared" si="27"/>
        <v>6.1587817672800398E-33</v>
      </c>
      <c r="CU18">
        <f t="shared" si="27"/>
        <v>2.1175992732067407E-33</v>
      </c>
      <c r="CV18">
        <f t="shared" si="27"/>
        <v>7.1465126988202379E-34</v>
      </c>
      <c r="CW18">
        <f t="shared" si="27"/>
        <v>2.3219005449902265E-34</v>
      </c>
      <c r="CX18">
        <f t="shared" si="27"/>
        <v>7.087301893961772E-35</v>
      </c>
      <c r="CY18">
        <f t="shared" si="27"/>
        <v>1.9533684791549091E-35</v>
      </c>
      <c r="CZ18">
        <f t="shared" si="28"/>
        <v>4.4893065751836014E-36</v>
      </c>
      <c r="DA18">
        <f t="shared" si="28"/>
        <v>6.9434233342181049E-37</v>
      </c>
      <c r="DB18">
        <f t="shared" si="28"/>
        <v>2.1799432368299801E-38</v>
      </c>
      <c r="DC18">
        <f t="shared" si="28"/>
        <v>0</v>
      </c>
      <c r="DD18">
        <f t="shared" si="28"/>
        <v>0</v>
      </c>
      <c r="DE18">
        <f t="shared" si="28"/>
        <v>0</v>
      </c>
      <c r="DF18">
        <f t="shared" si="28"/>
        <v>0</v>
      </c>
      <c r="DG18">
        <f t="shared" si="28"/>
        <v>0</v>
      </c>
      <c r="DH18">
        <f t="shared" si="28"/>
        <v>0</v>
      </c>
      <c r="DI18">
        <f t="shared" si="28"/>
        <v>0</v>
      </c>
      <c r="DJ18">
        <f t="shared" si="29"/>
        <v>0</v>
      </c>
      <c r="DK18">
        <f t="shared" si="29"/>
        <v>0</v>
      </c>
      <c r="DL18">
        <f t="shared" si="29"/>
        <v>0</v>
      </c>
      <c r="DM18">
        <f t="shared" si="29"/>
        <v>0</v>
      </c>
      <c r="DN18">
        <f t="shared" si="29"/>
        <v>0</v>
      </c>
      <c r="DO18">
        <f t="shared" si="29"/>
        <v>0</v>
      </c>
      <c r="DP18">
        <f t="shared" si="29"/>
        <v>0</v>
      </c>
      <c r="DQ18">
        <f t="shared" si="29"/>
        <v>0</v>
      </c>
      <c r="DR18">
        <f t="shared" si="29"/>
        <v>0</v>
      </c>
      <c r="DS18">
        <f t="shared" si="29"/>
        <v>0</v>
      </c>
      <c r="DT18">
        <f t="shared" si="30"/>
        <v>0</v>
      </c>
      <c r="DU18">
        <f t="shared" si="30"/>
        <v>0</v>
      </c>
      <c r="DV18">
        <f t="shared" si="30"/>
        <v>0</v>
      </c>
      <c r="DW18">
        <f t="shared" si="30"/>
        <v>0</v>
      </c>
      <c r="DX18">
        <f t="shared" si="30"/>
        <v>0</v>
      </c>
      <c r="DY18">
        <f t="shared" si="30"/>
        <v>0</v>
      </c>
      <c r="DZ18">
        <f t="shared" si="30"/>
        <v>0</v>
      </c>
      <c r="EA18">
        <f t="shared" si="30"/>
        <v>0</v>
      </c>
      <c r="EB18">
        <f t="shared" si="30"/>
        <v>0</v>
      </c>
      <c r="EC18">
        <f t="shared" si="30"/>
        <v>0</v>
      </c>
      <c r="ED18">
        <f t="shared" si="31"/>
        <v>0</v>
      </c>
      <c r="EE18">
        <f t="shared" si="31"/>
        <v>0</v>
      </c>
      <c r="EF18">
        <f t="shared" si="31"/>
        <v>0</v>
      </c>
      <c r="EG18">
        <f t="shared" si="31"/>
        <v>0</v>
      </c>
      <c r="EH18">
        <f t="shared" si="31"/>
        <v>0</v>
      </c>
      <c r="EI18">
        <f t="shared" si="31"/>
        <v>0</v>
      </c>
      <c r="EJ18">
        <f t="shared" si="31"/>
        <v>0</v>
      </c>
      <c r="EK18">
        <f t="shared" si="31"/>
        <v>0</v>
      </c>
      <c r="EL18">
        <f t="shared" si="31"/>
        <v>0</v>
      </c>
      <c r="EM18">
        <f t="shared" si="31"/>
        <v>0</v>
      </c>
      <c r="EN18">
        <f t="shared" si="32"/>
        <v>0</v>
      </c>
      <c r="EO18">
        <f t="shared" si="32"/>
        <v>0</v>
      </c>
      <c r="EP18">
        <f t="shared" si="32"/>
        <v>0</v>
      </c>
      <c r="EQ18">
        <f t="shared" si="32"/>
        <v>0</v>
      </c>
      <c r="ER18">
        <f t="shared" si="32"/>
        <v>0</v>
      </c>
      <c r="ES18">
        <f t="shared" si="32"/>
        <v>0</v>
      </c>
      <c r="ET18">
        <f t="shared" si="32"/>
        <v>0</v>
      </c>
      <c r="EU18">
        <f t="shared" si="32"/>
        <v>0</v>
      </c>
      <c r="EV18">
        <f t="shared" si="32"/>
        <v>0</v>
      </c>
      <c r="EW18">
        <f t="shared" si="32"/>
        <v>0</v>
      </c>
      <c r="EX18">
        <f t="shared" si="32"/>
        <v>0</v>
      </c>
      <c r="EZ18">
        <f t="shared" si="16"/>
        <v>4.0375938585838114E-2</v>
      </c>
      <c r="FB18">
        <f t="shared" si="17"/>
        <v>0.48557560138873129</v>
      </c>
      <c r="FC18">
        <f t="shared" si="15"/>
        <v>9.3734540044643877E-2</v>
      </c>
      <c r="FH18" s="56"/>
    </row>
    <row r="19" spans="1:164" x14ac:dyDescent="0.25">
      <c r="A19">
        <v>360</v>
      </c>
      <c r="B19" s="19">
        <f>'Input spectra'!Y18</f>
        <v>0.118711208280102</v>
      </c>
      <c r="C19">
        <f>'Input spectra'!B18</f>
        <v>1.66374204665438</v>
      </c>
      <c r="D19">
        <f t="shared" si="18"/>
        <v>2.0653927966864227E-2</v>
      </c>
      <c r="E19">
        <f t="shared" si="18"/>
        <v>1.0414805227123859E-2</v>
      </c>
      <c r="F19">
        <f t="shared" si="18"/>
        <v>5.2514141959390977E-3</v>
      </c>
      <c r="G19">
        <f t="shared" si="18"/>
        <v>2.6477542612428004E-3</v>
      </c>
      <c r="H19">
        <f t="shared" si="18"/>
        <v>1.334919273119643E-3</v>
      </c>
      <c r="I19">
        <f t="shared" si="18"/>
        <v>6.7298888923342714E-4</v>
      </c>
      <c r="J19">
        <f t="shared" si="18"/>
        <v>3.3926259350982912E-4</v>
      </c>
      <c r="K19">
        <f t="shared" si="18"/>
        <v>1.7101683884811788E-4</v>
      </c>
      <c r="L19">
        <f t="shared" si="18"/>
        <v>8.6201772585440308E-5</v>
      </c>
      <c r="M19">
        <f t="shared" si="18"/>
        <v>4.3447775570887256E-5</v>
      </c>
      <c r="N19">
        <f t="shared" si="19"/>
        <v>2.1897398310230455E-5</v>
      </c>
      <c r="O19">
        <f t="shared" si="19"/>
        <v>1.1035466471852461E-5</v>
      </c>
      <c r="P19">
        <f t="shared" si="19"/>
        <v>5.5611121408274398E-6</v>
      </c>
      <c r="Q19">
        <f t="shared" si="19"/>
        <v>2.8022375835891615E-6</v>
      </c>
      <c r="R19">
        <f t="shared" si="19"/>
        <v>1.4119527093057631E-6</v>
      </c>
      <c r="S19">
        <f t="shared" si="19"/>
        <v>7.1138841401609996E-7</v>
      </c>
      <c r="T19">
        <f t="shared" si="19"/>
        <v>3.5839702396273286E-7</v>
      </c>
      <c r="U19">
        <f t="shared" si="19"/>
        <v>1.8054792075415942E-7</v>
      </c>
      <c r="V19">
        <f t="shared" si="19"/>
        <v>9.0947462187973335E-8</v>
      </c>
      <c r="W19">
        <f t="shared" si="19"/>
        <v>4.5809776252334761E-8</v>
      </c>
      <c r="X19">
        <f t="shared" si="20"/>
        <v>2.3072504016803732E-8</v>
      </c>
      <c r="Y19">
        <f t="shared" si="20"/>
        <v>1.161982889069212E-8</v>
      </c>
      <c r="Z19">
        <f t="shared" si="20"/>
        <v>5.8515730804656332E-9</v>
      </c>
      <c r="AA19">
        <f t="shared" si="20"/>
        <v>2.9465436051084569E-9</v>
      </c>
      <c r="AB19">
        <f t="shared" si="20"/>
        <v>1.4836104251308287E-9</v>
      </c>
      <c r="AC19">
        <f t="shared" si="20"/>
        <v>7.4695262155804471E-10</v>
      </c>
      <c r="AD19">
        <f t="shared" si="20"/>
        <v>3.7603806199711268E-10</v>
      </c>
      <c r="AE19">
        <f t="shared" si="20"/>
        <v>1.8929341435006559E-10</v>
      </c>
      <c r="AF19">
        <f t="shared" si="20"/>
        <v>9.5280387468105506E-11</v>
      </c>
      <c r="AG19">
        <f t="shared" si="20"/>
        <v>4.795514175414233E-11</v>
      </c>
      <c r="AH19">
        <f t="shared" si="21"/>
        <v>2.4134028658473353E-11</v>
      </c>
      <c r="AI19">
        <f t="shared" si="21"/>
        <v>1.2144699026621895E-11</v>
      </c>
      <c r="AJ19">
        <f t="shared" si="21"/>
        <v>6.1109012162975038E-12</v>
      </c>
      <c r="AK19">
        <f t="shared" si="21"/>
        <v>3.0745716016670371E-12</v>
      </c>
      <c r="AL19">
        <f t="shared" si="21"/>
        <v>1.546763967773542E-12</v>
      </c>
      <c r="AM19">
        <f t="shared" si="21"/>
        <v>7.7807738387949696E-13</v>
      </c>
      <c r="AN19">
        <f t="shared" si="21"/>
        <v>3.9136325606364326E-13</v>
      </c>
      <c r="AO19">
        <f t="shared" si="21"/>
        <v>1.9683167727064242E-13</v>
      </c>
      <c r="AP19">
        <f t="shared" si="21"/>
        <v>9.8984405288154209E-14</v>
      </c>
      <c r="AQ19">
        <f t="shared" si="21"/>
        <v>4.9773081551044945E-14</v>
      </c>
      <c r="AR19">
        <f t="shared" si="22"/>
        <v>2.5025187919382237E-14</v>
      </c>
      <c r="AS19">
        <f t="shared" si="22"/>
        <v>1.2580975109161672E-14</v>
      </c>
      <c r="AT19">
        <f t="shared" si="22"/>
        <v>6.324183161745008E-15</v>
      </c>
      <c r="AU19">
        <f t="shared" si="22"/>
        <v>3.1786797042646218E-15</v>
      </c>
      <c r="AV19">
        <f t="shared" si="22"/>
        <v>1.5974978128552174E-15</v>
      </c>
      <c r="AW19">
        <f t="shared" si="22"/>
        <v>8.0275662270947538E-16</v>
      </c>
      <c r="AX19">
        <f t="shared" si="22"/>
        <v>3.6409807081085237E-16</v>
      </c>
      <c r="AY19">
        <f t="shared" si="22"/>
        <v>1.5873878253794033E-16</v>
      </c>
      <c r="AZ19">
        <f t="shared" si="22"/>
        <v>7.2909272965770909E-17</v>
      </c>
      <c r="BA19">
        <f t="shared" si="22"/>
        <v>3.4076444716033095E-17</v>
      </c>
      <c r="BB19">
        <f t="shared" si="23"/>
        <v>1.6084472427216312E-17</v>
      </c>
      <c r="BC19">
        <f t="shared" si="23"/>
        <v>7.6426653404033001E-18</v>
      </c>
      <c r="BD19">
        <f t="shared" si="23"/>
        <v>3.6493727175836745E-18</v>
      </c>
      <c r="BE19">
        <f t="shared" si="23"/>
        <v>1.7493109412689998E-18</v>
      </c>
      <c r="BF19">
        <f t="shared" si="23"/>
        <v>8.4117059563506851E-19</v>
      </c>
      <c r="BG19">
        <f t="shared" si="23"/>
        <v>4.0555672367885308E-19</v>
      </c>
      <c r="BH19">
        <f t="shared" si="23"/>
        <v>1.9597830352722444E-19</v>
      </c>
      <c r="BI19">
        <f t="shared" si="23"/>
        <v>9.4891895847002823E-20</v>
      </c>
      <c r="BJ19">
        <f t="shared" si="23"/>
        <v>4.6027454206524316E-20</v>
      </c>
      <c r="BK19">
        <f t="shared" si="23"/>
        <v>2.2361053685644259E-20</v>
      </c>
      <c r="BL19">
        <f t="shared" si="24"/>
        <v>1.0879020852194457E-20</v>
      </c>
      <c r="BM19">
        <f t="shared" si="24"/>
        <v>5.2997452015413901E-21</v>
      </c>
      <c r="BN19">
        <f t="shared" si="24"/>
        <v>2.5848865435752969E-21</v>
      </c>
      <c r="BO19">
        <f t="shared" si="24"/>
        <v>1.2621458015891722E-21</v>
      </c>
      <c r="BP19">
        <f t="shared" si="24"/>
        <v>6.169139878439849E-22</v>
      </c>
      <c r="BQ19">
        <f t="shared" si="24"/>
        <v>3.0182593887673398E-22</v>
      </c>
      <c r="BR19">
        <f t="shared" si="24"/>
        <v>1.4780145472353629E-22</v>
      </c>
      <c r="BS19">
        <f t="shared" si="24"/>
        <v>7.2438154923837073E-23</v>
      </c>
      <c r="BT19">
        <f t="shared" si="24"/>
        <v>3.5530505819991767E-23</v>
      </c>
      <c r="BU19">
        <f t="shared" si="24"/>
        <v>1.7440610440166559E-23</v>
      </c>
      <c r="BV19">
        <f t="shared" si="25"/>
        <v>8.5670444180602993E-24</v>
      </c>
      <c r="BW19">
        <f t="shared" si="25"/>
        <v>4.2110824075128947E-24</v>
      </c>
      <c r="BX19">
        <f t="shared" si="25"/>
        <v>2.0712644680272049E-24</v>
      </c>
      <c r="BY19">
        <f t="shared" si="25"/>
        <v>1.0193970425018859E-24</v>
      </c>
      <c r="BZ19">
        <f t="shared" si="25"/>
        <v>5.0200164894319376E-25</v>
      </c>
      <c r="CA19">
        <f t="shared" si="25"/>
        <v>2.4734877937659659E-25</v>
      </c>
      <c r="CB19">
        <f t="shared" si="25"/>
        <v>1.219402201974843E-25</v>
      </c>
      <c r="CC19">
        <f t="shared" si="25"/>
        <v>6.0146064546341978E-26</v>
      </c>
      <c r="CD19">
        <f t="shared" si="25"/>
        <v>2.9681211284890481E-26</v>
      </c>
      <c r="CE19">
        <f t="shared" si="25"/>
        <v>1.4654193133913272E-26</v>
      </c>
      <c r="CF19">
        <f t="shared" si="26"/>
        <v>7.238362847956818E-27</v>
      </c>
      <c r="CG19">
        <f t="shared" si="26"/>
        <v>3.5769237969025821E-27</v>
      </c>
      <c r="CH19">
        <f t="shared" si="26"/>
        <v>1.7683292108064736E-27</v>
      </c>
      <c r="CI19">
        <f t="shared" si="26"/>
        <v>8.7456934350252511E-28</v>
      </c>
      <c r="CJ19">
        <f t="shared" si="26"/>
        <v>4.3271011361374338E-28</v>
      </c>
      <c r="CK19">
        <f t="shared" si="26"/>
        <v>2.1417354285766453E-28</v>
      </c>
      <c r="CL19">
        <f t="shared" si="26"/>
        <v>1.0604622134751185E-28</v>
      </c>
      <c r="CM19">
        <f t="shared" si="26"/>
        <v>5.2526696729039127E-29</v>
      </c>
      <c r="CN19">
        <f t="shared" si="26"/>
        <v>2.6026494274886338E-29</v>
      </c>
      <c r="CO19">
        <f t="shared" si="26"/>
        <v>1.2900227568045124E-29</v>
      </c>
      <c r="CP19">
        <f t="shared" si="27"/>
        <v>6.3961823424796975E-30</v>
      </c>
      <c r="CQ19">
        <f t="shared" si="27"/>
        <v>3.1723560900210724E-30</v>
      </c>
      <c r="CR19">
        <f t="shared" si="27"/>
        <v>1.0420958138654754E-30</v>
      </c>
      <c r="CS19">
        <f t="shared" si="27"/>
        <v>3.4534020390372913E-31</v>
      </c>
      <c r="CT19">
        <f t="shared" si="27"/>
        <v>1.2202279361886323E-31</v>
      </c>
      <c r="CU19">
        <f t="shared" si="27"/>
        <v>4.3309904580026294E-32</v>
      </c>
      <c r="CV19">
        <f t="shared" si="27"/>
        <v>1.5088112613738714E-32</v>
      </c>
      <c r="CW19">
        <f t="shared" si="27"/>
        <v>5.0603628648173968E-33</v>
      </c>
      <c r="CX19">
        <f t="shared" si="27"/>
        <v>1.5944697289696883E-33</v>
      </c>
      <c r="CY19">
        <f t="shared" si="27"/>
        <v>4.5364572316307859E-34</v>
      </c>
      <c r="CZ19">
        <f t="shared" si="28"/>
        <v>1.0762401986137118E-34</v>
      </c>
      <c r="DA19">
        <f t="shared" si="28"/>
        <v>1.7183075129336505E-35</v>
      </c>
      <c r="DB19">
        <f t="shared" si="28"/>
        <v>5.5689039705354009E-37</v>
      </c>
      <c r="DC19">
        <f t="shared" si="28"/>
        <v>0</v>
      </c>
      <c r="DD19">
        <f t="shared" si="28"/>
        <v>0</v>
      </c>
      <c r="DE19">
        <f t="shared" si="28"/>
        <v>0</v>
      </c>
      <c r="DF19">
        <f t="shared" si="28"/>
        <v>0</v>
      </c>
      <c r="DG19">
        <f t="shared" si="28"/>
        <v>0</v>
      </c>
      <c r="DH19">
        <f t="shared" si="28"/>
        <v>0</v>
      </c>
      <c r="DI19">
        <f t="shared" si="28"/>
        <v>0</v>
      </c>
      <c r="DJ19">
        <f t="shared" si="29"/>
        <v>0</v>
      </c>
      <c r="DK19">
        <f t="shared" si="29"/>
        <v>0</v>
      </c>
      <c r="DL19">
        <f t="shared" si="29"/>
        <v>0</v>
      </c>
      <c r="DM19">
        <f t="shared" si="29"/>
        <v>0</v>
      </c>
      <c r="DN19">
        <f t="shared" si="29"/>
        <v>0</v>
      </c>
      <c r="DO19">
        <f t="shared" si="29"/>
        <v>0</v>
      </c>
      <c r="DP19">
        <f t="shared" si="29"/>
        <v>0</v>
      </c>
      <c r="DQ19">
        <f t="shared" si="29"/>
        <v>0</v>
      </c>
      <c r="DR19">
        <f t="shared" si="29"/>
        <v>0</v>
      </c>
      <c r="DS19">
        <f t="shared" si="29"/>
        <v>0</v>
      </c>
      <c r="DT19">
        <f t="shared" si="30"/>
        <v>0</v>
      </c>
      <c r="DU19">
        <f t="shared" si="30"/>
        <v>0</v>
      </c>
      <c r="DV19">
        <f t="shared" si="30"/>
        <v>0</v>
      </c>
      <c r="DW19">
        <f t="shared" si="30"/>
        <v>0</v>
      </c>
      <c r="DX19">
        <f t="shared" si="30"/>
        <v>0</v>
      </c>
      <c r="DY19">
        <f t="shared" si="30"/>
        <v>0</v>
      </c>
      <c r="DZ19">
        <f t="shared" si="30"/>
        <v>0</v>
      </c>
      <c r="EA19">
        <f t="shared" si="30"/>
        <v>0</v>
      </c>
      <c r="EB19">
        <f t="shared" si="30"/>
        <v>0</v>
      </c>
      <c r="EC19">
        <f t="shared" si="30"/>
        <v>0</v>
      </c>
      <c r="ED19">
        <f t="shared" si="31"/>
        <v>0</v>
      </c>
      <c r="EE19">
        <f t="shared" si="31"/>
        <v>0</v>
      </c>
      <c r="EF19">
        <f t="shared" si="31"/>
        <v>0</v>
      </c>
      <c r="EG19">
        <f t="shared" si="31"/>
        <v>0</v>
      </c>
      <c r="EH19">
        <f t="shared" si="31"/>
        <v>0</v>
      </c>
      <c r="EI19">
        <f t="shared" si="31"/>
        <v>0</v>
      </c>
      <c r="EJ19">
        <f t="shared" si="31"/>
        <v>0</v>
      </c>
      <c r="EK19">
        <f t="shared" si="31"/>
        <v>0</v>
      </c>
      <c r="EL19">
        <f t="shared" si="31"/>
        <v>0</v>
      </c>
      <c r="EM19">
        <f t="shared" si="31"/>
        <v>0</v>
      </c>
      <c r="EN19">
        <f t="shared" si="32"/>
        <v>0</v>
      </c>
      <c r="EO19">
        <f t="shared" si="32"/>
        <v>0</v>
      </c>
      <c r="EP19">
        <f t="shared" si="32"/>
        <v>0</v>
      </c>
      <c r="EQ19">
        <f t="shared" si="32"/>
        <v>0</v>
      </c>
      <c r="ER19">
        <f t="shared" si="32"/>
        <v>0</v>
      </c>
      <c r="ES19">
        <f t="shared" si="32"/>
        <v>0</v>
      </c>
      <c r="ET19">
        <f t="shared" si="32"/>
        <v>0</v>
      </c>
      <c r="EU19">
        <f t="shared" si="32"/>
        <v>0</v>
      </c>
      <c r="EV19">
        <f t="shared" si="32"/>
        <v>0</v>
      </c>
      <c r="EW19">
        <f t="shared" si="32"/>
        <v>0</v>
      </c>
      <c r="EX19">
        <f t="shared" si="32"/>
        <v>0</v>
      </c>
      <c r="EZ19">
        <f t="shared" si="16"/>
        <v>4.1659880530006112E-2</v>
      </c>
      <c r="FB19">
        <f t="shared" si="17"/>
        <v>0.48309231248622286</v>
      </c>
      <c r="FC19">
        <f t="shared" si="15"/>
        <v>9.7419871251276949E-2</v>
      </c>
      <c r="FH19" s="56"/>
    </row>
    <row r="20" spans="1:164" x14ac:dyDescent="0.25">
      <c r="A20">
        <v>365</v>
      </c>
      <c r="B20" s="19">
        <f>'Input spectra'!Y19</f>
        <v>0.110440838733823</v>
      </c>
      <c r="C20">
        <f>'Input spectra'!B19</f>
        <v>1.5870518567258201</v>
      </c>
      <c r="D20">
        <f t="shared" si="18"/>
        <v>2.0653927966864227E-2</v>
      </c>
      <c r="E20">
        <f t="shared" si="18"/>
        <v>1.0748126779024328E-2</v>
      </c>
      <c r="F20">
        <f t="shared" si="18"/>
        <v>5.5929318832537624E-3</v>
      </c>
      <c r="G20">
        <f t="shared" si="18"/>
        <v>2.9101981478243701E-3</v>
      </c>
      <c r="H20">
        <f t="shared" si="18"/>
        <v>1.5141939817751387E-3</v>
      </c>
      <c r="I20">
        <f t="shared" si="18"/>
        <v>7.8780010579406325E-4</v>
      </c>
      <c r="J20">
        <f t="shared" si="18"/>
        <v>4.0985076154462317E-4</v>
      </c>
      <c r="K20">
        <f t="shared" si="18"/>
        <v>2.1321132604793934E-4</v>
      </c>
      <c r="L20">
        <f t="shared" si="18"/>
        <v>1.1090962100855399E-4</v>
      </c>
      <c r="M20">
        <f t="shared" si="18"/>
        <v>5.769022056775909E-5</v>
      </c>
      <c r="N20">
        <f t="shared" si="19"/>
        <v>3.0006047971873476E-5</v>
      </c>
      <c r="O20">
        <f t="shared" si="19"/>
        <v>1.5605892277419103E-5</v>
      </c>
      <c r="P20">
        <f t="shared" si="19"/>
        <v>8.1159841473396391E-6</v>
      </c>
      <c r="Q20">
        <f t="shared" si="19"/>
        <v>4.2205215188412003E-6</v>
      </c>
      <c r="R20">
        <f t="shared" si="19"/>
        <v>2.1946382520078308E-6</v>
      </c>
      <c r="S20">
        <f t="shared" si="19"/>
        <v>1.141119716847298E-6</v>
      </c>
      <c r="T20">
        <f t="shared" si="19"/>
        <v>5.9329466681652443E-7</v>
      </c>
      <c r="U20">
        <f t="shared" si="19"/>
        <v>3.0844672907996222E-7</v>
      </c>
      <c r="V20">
        <f t="shared" si="19"/>
        <v>1.603466499593114E-7</v>
      </c>
      <c r="W20">
        <f t="shared" si="19"/>
        <v>8.3350671806302376E-8</v>
      </c>
      <c r="X20">
        <f t="shared" si="20"/>
        <v>4.3323874828479515E-8</v>
      </c>
      <c r="Y20">
        <f t="shared" si="20"/>
        <v>2.2517176035692816E-8</v>
      </c>
      <c r="Z20">
        <f t="shared" si="20"/>
        <v>1.1702225204193133E-8</v>
      </c>
      <c r="AA20">
        <f t="shared" si="20"/>
        <v>6.0812144520604206E-9</v>
      </c>
      <c r="AB20">
        <f t="shared" si="20"/>
        <v>3.1599408331874511E-9</v>
      </c>
      <c r="AC20">
        <f t="shared" si="20"/>
        <v>1.6418510630770739E-9</v>
      </c>
      <c r="AD20">
        <f t="shared" si="20"/>
        <v>8.5301002755844796E-10</v>
      </c>
      <c r="AE20">
        <f t="shared" si="20"/>
        <v>4.4313847999657359E-10</v>
      </c>
      <c r="AF20">
        <f t="shared" si="20"/>
        <v>2.3019140387239738E-10</v>
      </c>
      <c r="AG20">
        <f t="shared" si="20"/>
        <v>1.195645391334806E-10</v>
      </c>
      <c r="AH20">
        <f t="shared" si="21"/>
        <v>6.2098150749512259E-11</v>
      </c>
      <c r="AI20">
        <f t="shared" si="21"/>
        <v>3.2249072437008357E-11</v>
      </c>
      <c r="AJ20">
        <f t="shared" si="21"/>
        <v>1.6746241993736293E-11</v>
      </c>
      <c r="AK20">
        <f t="shared" si="21"/>
        <v>8.6951752388434045E-12</v>
      </c>
      <c r="AL20">
        <f t="shared" si="21"/>
        <v>4.5143933981583297E-12</v>
      </c>
      <c r="AM20">
        <f t="shared" si="21"/>
        <v>2.3435799602292119E-12</v>
      </c>
      <c r="AN20">
        <f t="shared" si="21"/>
        <v>1.2165183394192081E-12</v>
      </c>
      <c r="AO20">
        <f t="shared" si="21"/>
        <v>6.3141549193398219E-13</v>
      </c>
      <c r="AP20">
        <f t="shared" si="21"/>
        <v>3.2769411812287557E-13</v>
      </c>
      <c r="AQ20">
        <f t="shared" si="21"/>
        <v>1.7005054406739484E-13</v>
      </c>
      <c r="AR20">
        <f t="shared" si="22"/>
        <v>8.8235321333571892E-14</v>
      </c>
      <c r="AS20">
        <f t="shared" si="22"/>
        <v>4.5778447002286047E-14</v>
      </c>
      <c r="AT20">
        <f t="shared" si="22"/>
        <v>2.3748316049305504E-14</v>
      </c>
      <c r="AU20">
        <f t="shared" si="22"/>
        <v>1.2318470209147165E-14</v>
      </c>
      <c r="AV20">
        <f t="shared" si="22"/>
        <v>6.3889855946738744E-15</v>
      </c>
      <c r="AW20">
        <f t="shared" si="22"/>
        <v>3.3132725463271849E-15</v>
      </c>
      <c r="AX20">
        <f t="shared" si="22"/>
        <v>1.5508624139066253E-15</v>
      </c>
      <c r="AY20">
        <f t="shared" si="22"/>
        <v>6.9778168499277617E-16</v>
      </c>
      <c r="AZ20">
        <f t="shared" si="22"/>
        <v>3.3075081019203739E-16</v>
      </c>
      <c r="BA20">
        <f t="shared" si="22"/>
        <v>1.5953429394656318E-16</v>
      </c>
      <c r="BB20">
        <f t="shared" si="23"/>
        <v>7.7712025007592308E-17</v>
      </c>
      <c r="BC20">
        <f t="shared" si="23"/>
        <v>3.81072734499993E-17</v>
      </c>
      <c r="BD20">
        <f t="shared" si="23"/>
        <v>1.87785857878547E-17</v>
      </c>
      <c r="BE20">
        <f t="shared" si="23"/>
        <v>9.2895206001092682E-18</v>
      </c>
      <c r="BF20">
        <f t="shared" si="23"/>
        <v>4.6099052653509464E-18</v>
      </c>
      <c r="BG20">
        <f t="shared" si="23"/>
        <v>2.2937239630349573E-18</v>
      </c>
      <c r="BH20">
        <f t="shared" si="23"/>
        <v>1.1438765790483638E-18</v>
      </c>
      <c r="BI20">
        <f t="shared" si="23"/>
        <v>5.7158645091624695E-19</v>
      </c>
      <c r="BJ20">
        <f t="shared" si="23"/>
        <v>2.861220873972172E-19</v>
      </c>
      <c r="BK20">
        <f t="shared" si="23"/>
        <v>1.4345256649744151E-19</v>
      </c>
      <c r="BL20">
        <f t="shared" si="24"/>
        <v>7.202570129411399E-20</v>
      </c>
      <c r="BM20">
        <f t="shared" si="24"/>
        <v>3.6210481919676994E-20</v>
      </c>
      <c r="BN20">
        <f t="shared" si="24"/>
        <v>1.8226464259291475E-20</v>
      </c>
      <c r="BO20">
        <f t="shared" si="24"/>
        <v>9.1844276571521298E-21</v>
      </c>
      <c r="BP20">
        <f t="shared" si="24"/>
        <v>4.6328561578680042E-21</v>
      </c>
      <c r="BQ20">
        <f t="shared" si="24"/>
        <v>2.3391732409153975E-21</v>
      </c>
      <c r="BR20">
        <f t="shared" si="24"/>
        <v>1.1821325168768306E-21</v>
      </c>
      <c r="BS20">
        <f t="shared" si="24"/>
        <v>5.9791088931948973E-22</v>
      </c>
      <c r="BT20">
        <f t="shared" si="24"/>
        <v>3.0265796070314279E-22</v>
      </c>
      <c r="BU20">
        <f t="shared" si="24"/>
        <v>1.5331830912838404E-22</v>
      </c>
      <c r="BV20">
        <f t="shared" si="25"/>
        <v>7.7722182258135601E-23</v>
      </c>
      <c r="BW20">
        <f t="shared" si="25"/>
        <v>3.9426600824367687E-23</v>
      </c>
      <c r="BX20">
        <f t="shared" si="25"/>
        <v>2.0013026881109651E-23</v>
      </c>
      <c r="BY20">
        <f t="shared" si="25"/>
        <v>1.0164879181830521E-23</v>
      </c>
      <c r="BZ20">
        <f t="shared" si="25"/>
        <v>5.1658955822769407E-24</v>
      </c>
      <c r="CA20">
        <f t="shared" si="25"/>
        <v>2.6268294675974109E-24</v>
      </c>
      <c r="CB20">
        <f t="shared" si="25"/>
        <v>1.3364438321810049E-24</v>
      </c>
      <c r="CC20">
        <f t="shared" si="25"/>
        <v>6.8028763967982496E-25</v>
      </c>
      <c r="CD20">
        <f t="shared" si="25"/>
        <v>3.4645641946983732E-25</v>
      </c>
      <c r="CE20">
        <f t="shared" si="25"/>
        <v>1.7652675237419955E-25</v>
      </c>
      <c r="CF20">
        <f t="shared" si="26"/>
        <v>8.9985098908457929E-26</v>
      </c>
      <c r="CG20">
        <f t="shared" si="26"/>
        <v>4.5890370564154901E-26</v>
      </c>
      <c r="CH20">
        <f t="shared" si="26"/>
        <v>2.341297631470905E-26</v>
      </c>
      <c r="CI20">
        <f t="shared" si="26"/>
        <v>1.1950040652131589E-26</v>
      </c>
      <c r="CJ20">
        <f t="shared" si="26"/>
        <v>6.1017415292637033E-27</v>
      </c>
      <c r="CK20">
        <f t="shared" si="26"/>
        <v>3.1167660880927979E-27</v>
      </c>
      <c r="CL20">
        <f t="shared" si="26"/>
        <v>1.5926311855395045E-27</v>
      </c>
      <c r="CM20">
        <f t="shared" si="26"/>
        <v>8.1410746163661359E-28</v>
      </c>
      <c r="CN20">
        <f t="shared" si="26"/>
        <v>4.1629284513287866E-28</v>
      </c>
      <c r="CO20">
        <f t="shared" si="26"/>
        <v>2.1294246302263961E-28</v>
      </c>
      <c r="CP20">
        <f t="shared" si="27"/>
        <v>1.0896006802802827E-28</v>
      </c>
      <c r="CQ20">
        <f t="shared" si="27"/>
        <v>5.5771212662193938E-29</v>
      </c>
      <c r="CR20">
        <f t="shared" si="27"/>
        <v>1.8906774182211268E-29</v>
      </c>
      <c r="CS20">
        <f t="shared" si="27"/>
        <v>6.4660425028709855E-30</v>
      </c>
      <c r="CT20">
        <f t="shared" si="27"/>
        <v>2.3578382330142887E-30</v>
      </c>
      <c r="CU20">
        <f t="shared" si="27"/>
        <v>8.63658192513948E-31</v>
      </c>
      <c r="CV20">
        <f t="shared" si="27"/>
        <v>3.1050687118817599E-31</v>
      </c>
      <c r="CW20">
        <f t="shared" si="27"/>
        <v>1.074730530636611E-31</v>
      </c>
      <c r="CX20">
        <f t="shared" si="27"/>
        <v>3.4947477424761312E-32</v>
      </c>
      <c r="CY20">
        <f t="shared" si="27"/>
        <v>1.0261196477195093E-32</v>
      </c>
      <c r="CZ20">
        <f t="shared" si="28"/>
        <v>2.51230301758464E-33</v>
      </c>
      <c r="DA20">
        <f t="shared" si="28"/>
        <v>4.1394756068578238E-34</v>
      </c>
      <c r="DB20">
        <f t="shared" si="28"/>
        <v>1.3845090404337754E-35</v>
      </c>
      <c r="DC20">
        <f t="shared" si="28"/>
        <v>0</v>
      </c>
      <c r="DD20">
        <f t="shared" si="28"/>
        <v>0</v>
      </c>
      <c r="DE20">
        <f t="shared" si="28"/>
        <v>0</v>
      </c>
      <c r="DF20">
        <f t="shared" si="28"/>
        <v>0</v>
      </c>
      <c r="DG20">
        <f t="shared" si="28"/>
        <v>0</v>
      </c>
      <c r="DH20">
        <f t="shared" si="28"/>
        <v>0</v>
      </c>
      <c r="DI20">
        <f t="shared" si="28"/>
        <v>0</v>
      </c>
      <c r="DJ20">
        <f t="shared" si="29"/>
        <v>0</v>
      </c>
      <c r="DK20">
        <f t="shared" si="29"/>
        <v>0</v>
      </c>
      <c r="DL20">
        <f t="shared" si="29"/>
        <v>0</v>
      </c>
      <c r="DM20">
        <f t="shared" si="29"/>
        <v>0</v>
      </c>
      <c r="DN20">
        <f t="shared" si="29"/>
        <v>0</v>
      </c>
      <c r="DO20">
        <f t="shared" si="29"/>
        <v>0</v>
      </c>
      <c r="DP20">
        <f t="shared" si="29"/>
        <v>0</v>
      </c>
      <c r="DQ20">
        <f t="shared" si="29"/>
        <v>0</v>
      </c>
      <c r="DR20">
        <f t="shared" si="29"/>
        <v>0</v>
      </c>
      <c r="DS20">
        <f t="shared" si="29"/>
        <v>0</v>
      </c>
      <c r="DT20">
        <f t="shared" si="30"/>
        <v>0</v>
      </c>
      <c r="DU20">
        <f t="shared" si="30"/>
        <v>0</v>
      </c>
      <c r="DV20">
        <f t="shared" si="30"/>
        <v>0</v>
      </c>
      <c r="DW20">
        <f t="shared" si="30"/>
        <v>0</v>
      </c>
      <c r="DX20">
        <f t="shared" si="30"/>
        <v>0</v>
      </c>
      <c r="DY20">
        <f t="shared" si="30"/>
        <v>0</v>
      </c>
      <c r="DZ20">
        <f t="shared" si="30"/>
        <v>0</v>
      </c>
      <c r="EA20">
        <f t="shared" si="30"/>
        <v>0</v>
      </c>
      <c r="EB20">
        <f t="shared" si="30"/>
        <v>0</v>
      </c>
      <c r="EC20">
        <f t="shared" si="30"/>
        <v>0</v>
      </c>
      <c r="ED20">
        <f t="shared" si="31"/>
        <v>0</v>
      </c>
      <c r="EE20">
        <f t="shared" si="31"/>
        <v>0</v>
      </c>
      <c r="EF20">
        <f t="shared" si="31"/>
        <v>0</v>
      </c>
      <c r="EG20">
        <f t="shared" si="31"/>
        <v>0</v>
      </c>
      <c r="EH20">
        <f t="shared" si="31"/>
        <v>0</v>
      </c>
      <c r="EI20">
        <f t="shared" si="31"/>
        <v>0</v>
      </c>
      <c r="EJ20">
        <f t="shared" si="31"/>
        <v>0</v>
      </c>
      <c r="EK20">
        <f t="shared" si="31"/>
        <v>0</v>
      </c>
      <c r="EL20">
        <f t="shared" si="31"/>
        <v>0</v>
      </c>
      <c r="EM20">
        <f t="shared" si="31"/>
        <v>0</v>
      </c>
      <c r="EN20">
        <f t="shared" si="32"/>
        <v>0</v>
      </c>
      <c r="EO20">
        <f t="shared" si="32"/>
        <v>0</v>
      </c>
      <c r="EP20">
        <f t="shared" si="32"/>
        <v>0</v>
      </c>
      <c r="EQ20">
        <f t="shared" si="32"/>
        <v>0</v>
      </c>
      <c r="ER20">
        <f t="shared" si="32"/>
        <v>0</v>
      </c>
      <c r="ES20">
        <f t="shared" si="32"/>
        <v>0</v>
      </c>
      <c r="ET20">
        <f t="shared" si="32"/>
        <v>0</v>
      </c>
      <c r="EU20">
        <f t="shared" si="32"/>
        <v>0</v>
      </c>
      <c r="EV20">
        <f t="shared" si="32"/>
        <v>0</v>
      </c>
      <c r="EW20">
        <f t="shared" si="32"/>
        <v>0</v>
      </c>
      <c r="EX20">
        <f t="shared" si="32"/>
        <v>0</v>
      </c>
      <c r="EZ20">
        <f t="shared" si="16"/>
        <v>4.3061360637668605E-2</v>
      </c>
      <c r="FB20">
        <f t="shared" si="17"/>
        <v>0.48020787827974587</v>
      </c>
      <c r="FC20">
        <f t="shared" si="15"/>
        <v>0.10131010179610793</v>
      </c>
      <c r="FH20" s="56"/>
    </row>
    <row r="21" spans="1:164" x14ac:dyDescent="0.25">
      <c r="A21">
        <v>370</v>
      </c>
      <c r="B21" s="19">
        <f>'Input spectra'!Y20</f>
        <v>0.102783372953167</v>
      </c>
      <c r="C21">
        <f>'Input spectra'!B20</f>
        <v>1.5103616667972599</v>
      </c>
      <c r="D21">
        <f t="shared" si="18"/>
        <v>2.0653927966864227E-2</v>
      </c>
      <c r="E21">
        <f t="shared" si="18"/>
        <v>1.1091436330770796E-2</v>
      </c>
      <c r="F21">
        <f t="shared" si="18"/>
        <v>5.9559295237488954E-3</v>
      </c>
      <c r="G21">
        <f t="shared" si="18"/>
        <v>3.1980672358995232E-3</v>
      </c>
      <c r="H21">
        <f t="shared" si="18"/>
        <v>1.717123594859136E-3</v>
      </c>
      <c r="I21">
        <f t="shared" si="18"/>
        <v>9.219154325233208E-4</v>
      </c>
      <c r="J21">
        <f t="shared" si="18"/>
        <v>4.9494370681715143E-4</v>
      </c>
      <c r="K21">
        <f t="shared" si="18"/>
        <v>2.6570231691770626E-4</v>
      </c>
      <c r="L21">
        <f t="shared" si="18"/>
        <v>1.4262948087957915E-4</v>
      </c>
      <c r="M21">
        <f t="shared" si="18"/>
        <v>7.6559182909309684E-5</v>
      </c>
      <c r="N21">
        <f t="shared" si="19"/>
        <v>4.1092153295928373E-5</v>
      </c>
      <c r="O21">
        <f t="shared" si="19"/>
        <v>2.2054322205556546E-5</v>
      </c>
      <c r="P21">
        <f t="shared" si="19"/>
        <v>1.1835900634324544E-5</v>
      </c>
      <c r="Q21">
        <f t="shared" si="19"/>
        <v>6.3515723486844098E-6</v>
      </c>
      <c r="R21">
        <f t="shared" si="19"/>
        <v>3.4082628835180498E-6</v>
      </c>
      <c r="S21">
        <f t="shared" si="19"/>
        <v>1.8287585092062042E-6</v>
      </c>
      <c r="T21">
        <f t="shared" si="19"/>
        <v>9.8118433292713552E-7</v>
      </c>
      <c r="U21">
        <f t="shared" si="19"/>
        <v>5.2639934439699831E-7</v>
      </c>
      <c r="V21">
        <f t="shared" si="19"/>
        <v>2.8239049292108752E-7</v>
      </c>
      <c r="W21">
        <f t="shared" si="19"/>
        <v>1.5147965078365877E-7</v>
      </c>
      <c r="X21">
        <f t="shared" si="20"/>
        <v>8.125077143612814E-8</v>
      </c>
      <c r="Y21">
        <f t="shared" si="20"/>
        <v>4.3578184554784075E-8</v>
      </c>
      <c r="Z21">
        <f t="shared" si="20"/>
        <v>2.3371074101721072E-8</v>
      </c>
      <c r="AA21">
        <f t="shared" si="20"/>
        <v>1.2533014719329972E-8</v>
      </c>
      <c r="AB21">
        <f t="shared" si="20"/>
        <v>6.7204629594437501E-9</v>
      </c>
      <c r="AC21">
        <f t="shared" si="20"/>
        <v>3.6033712517302076E-9</v>
      </c>
      <c r="AD21">
        <f t="shared" si="20"/>
        <v>1.9318989099216943E-9</v>
      </c>
      <c r="AE21">
        <f t="shared" si="20"/>
        <v>1.0356779609192738E-9</v>
      </c>
      <c r="AF21">
        <f t="shared" si="20"/>
        <v>5.5517433691015022E-10</v>
      </c>
      <c r="AG21">
        <f t="shared" si="20"/>
        <v>2.9757585162957511E-10</v>
      </c>
      <c r="AH21">
        <f t="shared" si="21"/>
        <v>1.5948835120972019E-10</v>
      </c>
      <c r="AI21">
        <f t="shared" si="21"/>
        <v>8.5471738737422041E-11</v>
      </c>
      <c r="AJ21">
        <f t="shared" si="21"/>
        <v>4.5801287226151864E-11</v>
      </c>
      <c r="AK21">
        <f t="shared" si="21"/>
        <v>2.4541079941605618E-11</v>
      </c>
      <c r="AL21">
        <f t="shared" si="21"/>
        <v>1.31483041976999E-11</v>
      </c>
      <c r="AM21">
        <f t="shared" si="21"/>
        <v>7.0437693578623053E-12</v>
      </c>
      <c r="AN21">
        <f t="shared" si="21"/>
        <v>3.7731061340496298E-12</v>
      </c>
      <c r="AO21">
        <f t="shared" si="21"/>
        <v>2.0209268989180209E-12</v>
      </c>
      <c r="AP21">
        <f t="shared" si="21"/>
        <v>1.0823283329871877E-12</v>
      </c>
      <c r="AQ21">
        <f t="shared" si="21"/>
        <v>5.7959338094034858E-13</v>
      </c>
      <c r="AR21">
        <f t="shared" si="22"/>
        <v>3.1034365669738239E-13</v>
      </c>
      <c r="AS21">
        <f t="shared" si="22"/>
        <v>1.6615616770497274E-13</v>
      </c>
      <c r="AT21">
        <f t="shared" si="22"/>
        <v>8.8949444753283318E-14</v>
      </c>
      <c r="AU21">
        <f t="shared" si="22"/>
        <v>4.7612634119047476E-14</v>
      </c>
      <c r="AV21">
        <f t="shared" si="22"/>
        <v>2.5483105395639257E-14</v>
      </c>
      <c r="AW21">
        <f t="shared" si="22"/>
        <v>1.3637432483918658E-14</v>
      </c>
      <c r="AX21">
        <f t="shared" si="22"/>
        <v>6.5872437227646012E-15</v>
      </c>
      <c r="AY21">
        <f t="shared" si="22"/>
        <v>3.0584757240651879E-15</v>
      </c>
      <c r="AZ21">
        <f t="shared" si="22"/>
        <v>1.496033774665712E-15</v>
      </c>
      <c r="BA21">
        <f t="shared" si="22"/>
        <v>7.4464546046081745E-16</v>
      </c>
      <c r="BB21">
        <f t="shared" si="23"/>
        <v>3.7431628987765508E-16</v>
      </c>
      <c r="BC21">
        <f t="shared" si="23"/>
        <v>1.8941457250114949E-16</v>
      </c>
      <c r="BD21">
        <f t="shared" si="23"/>
        <v>9.6321537067221182E-17</v>
      </c>
      <c r="BE21">
        <f t="shared" si="23"/>
        <v>4.9170976591292045E-17</v>
      </c>
      <c r="BF21">
        <f t="shared" si="23"/>
        <v>2.5180395229344526E-17</v>
      </c>
      <c r="BG21">
        <f t="shared" si="23"/>
        <v>1.2929052639760427E-17</v>
      </c>
      <c r="BH21">
        <f t="shared" si="23"/>
        <v>6.6536465945880951E-18</v>
      </c>
      <c r="BI21">
        <f t="shared" si="23"/>
        <v>3.4309745573484643E-18</v>
      </c>
      <c r="BJ21">
        <f t="shared" si="23"/>
        <v>1.7723192996607311E-18</v>
      </c>
      <c r="BK21">
        <f t="shared" si="23"/>
        <v>9.169674394341872E-19</v>
      </c>
      <c r="BL21">
        <f t="shared" si="24"/>
        <v>4.7510335541267151E-19</v>
      </c>
      <c r="BM21">
        <f t="shared" si="24"/>
        <v>2.4648467181169651E-19</v>
      </c>
      <c r="BN21">
        <f t="shared" si="24"/>
        <v>1.2803038469526143E-19</v>
      </c>
      <c r="BO21">
        <f t="shared" si="24"/>
        <v>6.6576004815229608E-20</v>
      </c>
      <c r="BP21">
        <f t="shared" si="24"/>
        <v>3.4655283702650044E-20</v>
      </c>
      <c r="BQ21">
        <f t="shared" si="24"/>
        <v>1.8056685731011397E-20</v>
      </c>
      <c r="BR21">
        <f t="shared" si="24"/>
        <v>9.4166586103229666E-21</v>
      </c>
      <c r="BS21">
        <f t="shared" si="24"/>
        <v>4.9149843042945396E-21</v>
      </c>
      <c r="BT21">
        <f t="shared" si="24"/>
        <v>2.5673955482280009E-21</v>
      </c>
      <c r="BU21">
        <f t="shared" si="24"/>
        <v>1.3421149478293605E-21</v>
      </c>
      <c r="BV21">
        <f t="shared" si="25"/>
        <v>7.0209469005112765E-22</v>
      </c>
      <c r="BW21">
        <f t="shared" si="25"/>
        <v>3.6753190725054146E-22</v>
      </c>
      <c r="BX21">
        <f t="shared" si="25"/>
        <v>1.9251895745029691E-22</v>
      </c>
      <c r="BY21">
        <f t="shared" si="25"/>
        <v>1.0090622370999225E-22</v>
      </c>
      <c r="BZ21">
        <f t="shared" si="25"/>
        <v>5.2919577244707643E-23</v>
      </c>
      <c r="CA21">
        <f t="shared" si="25"/>
        <v>2.7768833218636958E-23</v>
      </c>
      <c r="CB21">
        <f t="shared" si="25"/>
        <v>1.4579125471785807E-23</v>
      </c>
      <c r="CC21">
        <f t="shared" si="25"/>
        <v>7.6582290736091311E-24</v>
      </c>
      <c r="CD21">
        <f t="shared" si="25"/>
        <v>4.0247545074076958E-24</v>
      </c>
      <c r="CE21">
        <f t="shared" si="25"/>
        <v>2.1161981194447551E-24</v>
      </c>
      <c r="CF21">
        <f t="shared" si="26"/>
        <v>1.1131953949750444E-24</v>
      </c>
      <c r="CG21">
        <f t="shared" si="26"/>
        <v>5.8583778270665189E-25</v>
      </c>
      <c r="CH21">
        <f t="shared" si="26"/>
        <v>3.0843769476455631E-25</v>
      </c>
      <c r="CI21">
        <f t="shared" si="26"/>
        <v>1.6245579789787259E-25</v>
      </c>
      <c r="CJ21">
        <f t="shared" si="26"/>
        <v>8.5600174456651577E-26</v>
      </c>
      <c r="CK21">
        <f t="shared" si="26"/>
        <v>4.5121139906377069E-26</v>
      </c>
      <c r="CL21">
        <f t="shared" si="26"/>
        <v>2.3792828730585701E-26</v>
      </c>
      <c r="CM21">
        <f t="shared" si="26"/>
        <v>1.2550690159632623E-26</v>
      </c>
      <c r="CN21">
        <f t="shared" si="26"/>
        <v>6.6227723920507835E-27</v>
      </c>
      <c r="CO21">
        <f t="shared" si="26"/>
        <v>3.495893278165548E-27</v>
      </c>
      <c r="CP21">
        <f t="shared" si="27"/>
        <v>1.8459429246515713E-27</v>
      </c>
      <c r="CQ21">
        <f t="shared" si="27"/>
        <v>9.7502556011454882E-28</v>
      </c>
      <c r="CR21">
        <f t="shared" si="27"/>
        <v>3.410973617092617E-28</v>
      </c>
      <c r="CS21">
        <f t="shared" si="27"/>
        <v>1.2038004135669202E-28</v>
      </c>
      <c r="CT21">
        <f t="shared" si="27"/>
        <v>4.5298617621533337E-29</v>
      </c>
      <c r="CU21">
        <f t="shared" si="27"/>
        <v>1.7122526627952855E-29</v>
      </c>
      <c r="CV21">
        <f t="shared" si="27"/>
        <v>6.3526097728846791E-30</v>
      </c>
      <c r="CW21">
        <f t="shared" si="27"/>
        <v>2.2690055579004335E-30</v>
      </c>
      <c r="CX21">
        <f t="shared" si="27"/>
        <v>7.6138938257088482E-31</v>
      </c>
      <c r="CY21">
        <f t="shared" si="27"/>
        <v>2.3069808886012598E-31</v>
      </c>
      <c r="CZ21">
        <f t="shared" si="28"/>
        <v>5.8287177214328883E-32</v>
      </c>
      <c r="DA21">
        <f t="shared" si="28"/>
        <v>9.9106317922201034E-33</v>
      </c>
      <c r="DB21">
        <f t="shared" si="28"/>
        <v>3.4206356637867953E-34</v>
      </c>
      <c r="DC21">
        <f t="shared" si="28"/>
        <v>0</v>
      </c>
      <c r="DD21">
        <f t="shared" si="28"/>
        <v>0</v>
      </c>
      <c r="DE21">
        <f t="shared" si="28"/>
        <v>0</v>
      </c>
      <c r="DF21">
        <f t="shared" si="28"/>
        <v>0</v>
      </c>
      <c r="DG21">
        <f t="shared" si="28"/>
        <v>0</v>
      </c>
      <c r="DH21">
        <f t="shared" si="28"/>
        <v>0</v>
      </c>
      <c r="DI21">
        <f t="shared" si="28"/>
        <v>0</v>
      </c>
      <c r="DJ21">
        <f t="shared" si="29"/>
        <v>0</v>
      </c>
      <c r="DK21">
        <f t="shared" si="29"/>
        <v>0</v>
      </c>
      <c r="DL21">
        <f t="shared" si="29"/>
        <v>0</v>
      </c>
      <c r="DM21">
        <f t="shared" si="29"/>
        <v>0</v>
      </c>
      <c r="DN21">
        <f t="shared" si="29"/>
        <v>0</v>
      </c>
      <c r="DO21">
        <f t="shared" si="29"/>
        <v>0</v>
      </c>
      <c r="DP21">
        <f t="shared" si="29"/>
        <v>0</v>
      </c>
      <c r="DQ21">
        <f t="shared" si="29"/>
        <v>0</v>
      </c>
      <c r="DR21">
        <f t="shared" si="29"/>
        <v>0</v>
      </c>
      <c r="DS21">
        <f t="shared" si="29"/>
        <v>0</v>
      </c>
      <c r="DT21">
        <f t="shared" si="30"/>
        <v>0</v>
      </c>
      <c r="DU21">
        <f t="shared" si="30"/>
        <v>0</v>
      </c>
      <c r="DV21">
        <f t="shared" si="30"/>
        <v>0</v>
      </c>
      <c r="DW21">
        <f t="shared" si="30"/>
        <v>0</v>
      </c>
      <c r="DX21">
        <f t="shared" si="30"/>
        <v>0</v>
      </c>
      <c r="DY21">
        <f t="shared" si="30"/>
        <v>0</v>
      </c>
      <c r="DZ21">
        <f t="shared" si="30"/>
        <v>0</v>
      </c>
      <c r="EA21">
        <f t="shared" si="30"/>
        <v>0</v>
      </c>
      <c r="EB21">
        <f t="shared" si="30"/>
        <v>0</v>
      </c>
      <c r="EC21">
        <f t="shared" si="30"/>
        <v>0</v>
      </c>
      <c r="ED21">
        <f t="shared" si="31"/>
        <v>0</v>
      </c>
      <c r="EE21">
        <f t="shared" si="31"/>
        <v>0</v>
      </c>
      <c r="EF21">
        <f t="shared" si="31"/>
        <v>0</v>
      </c>
      <c r="EG21">
        <f t="shared" si="31"/>
        <v>0</v>
      </c>
      <c r="EH21">
        <f t="shared" si="31"/>
        <v>0</v>
      </c>
      <c r="EI21">
        <f t="shared" si="31"/>
        <v>0</v>
      </c>
      <c r="EJ21">
        <f t="shared" si="31"/>
        <v>0</v>
      </c>
      <c r="EK21">
        <f t="shared" si="31"/>
        <v>0</v>
      </c>
      <c r="EL21">
        <f t="shared" si="31"/>
        <v>0</v>
      </c>
      <c r="EM21">
        <f t="shared" si="31"/>
        <v>0</v>
      </c>
      <c r="EN21">
        <f t="shared" si="32"/>
        <v>0</v>
      </c>
      <c r="EO21">
        <f t="shared" si="32"/>
        <v>0</v>
      </c>
      <c r="EP21">
        <f t="shared" si="32"/>
        <v>0</v>
      </c>
      <c r="EQ21">
        <f t="shared" si="32"/>
        <v>0</v>
      </c>
      <c r="ER21">
        <f t="shared" si="32"/>
        <v>0</v>
      </c>
      <c r="ES21">
        <f t="shared" si="32"/>
        <v>0</v>
      </c>
      <c r="ET21">
        <f t="shared" si="32"/>
        <v>0</v>
      </c>
      <c r="EU21">
        <f t="shared" si="32"/>
        <v>0</v>
      </c>
      <c r="EV21">
        <f t="shared" si="32"/>
        <v>0</v>
      </c>
      <c r="EW21">
        <f t="shared" si="32"/>
        <v>0</v>
      </c>
      <c r="EX21">
        <f t="shared" si="32"/>
        <v>0</v>
      </c>
      <c r="EZ21">
        <f t="shared" si="16"/>
        <v>4.4606922416709285E-2</v>
      </c>
      <c r="FB21">
        <f t="shared" si="17"/>
        <v>0.47683846153093551</v>
      </c>
      <c r="FC21">
        <f t="shared" si="15"/>
        <v>0.10544282837865758</v>
      </c>
      <c r="FH21" s="56"/>
    </row>
    <row r="22" spans="1:164" x14ac:dyDescent="0.25">
      <c r="A22">
        <v>375</v>
      </c>
      <c r="B22" s="19">
        <f>'Input spectra'!Y21</f>
        <v>9.5125907172512195E-2</v>
      </c>
      <c r="C22">
        <f>'Input spectra'!B21</f>
        <v>1.4336714768687</v>
      </c>
      <c r="D22">
        <f t="shared" si="18"/>
        <v>2.0653927966864227E-2</v>
      </c>
      <c r="E22">
        <f t="shared" si="18"/>
        <v>1.1445711648993922E-2</v>
      </c>
      <c r="F22">
        <f t="shared" si="18"/>
        <v>6.3424867730065724E-3</v>
      </c>
      <c r="G22">
        <f t="shared" si="18"/>
        <v>3.5144115712464675E-3</v>
      </c>
      <c r="H22">
        <f t="shared" si="18"/>
        <v>1.9472494776166796E-3</v>
      </c>
      <c r="I22">
        <f t="shared" si="18"/>
        <v>1.078862592774058E-3</v>
      </c>
      <c r="J22">
        <f t="shared" si="18"/>
        <v>5.9770359336328905E-4</v>
      </c>
      <c r="K22">
        <f t="shared" si="18"/>
        <v>3.3111618657427004E-4</v>
      </c>
      <c r="L22">
        <f t="shared" si="18"/>
        <v>1.8342113723758191E-4</v>
      </c>
      <c r="M22">
        <f t="shared" si="18"/>
        <v>1.0159968934174586E-4</v>
      </c>
      <c r="N22">
        <f t="shared" si="19"/>
        <v>5.6274157265857452E-5</v>
      </c>
      <c r="O22">
        <f t="shared" si="19"/>
        <v>3.1167274469162386E-5</v>
      </c>
      <c r="P22">
        <f t="shared" si="19"/>
        <v>1.7260820287767999E-5</v>
      </c>
      <c r="Q22">
        <f t="shared" si="19"/>
        <v>9.5586460394706692E-6</v>
      </c>
      <c r="R22">
        <f t="shared" si="19"/>
        <v>5.2930162283188257E-6</v>
      </c>
      <c r="S22">
        <f t="shared" si="19"/>
        <v>2.9307684685651788E-6</v>
      </c>
      <c r="T22">
        <f t="shared" si="19"/>
        <v>1.6226720869536883E-6</v>
      </c>
      <c r="U22">
        <f t="shared" si="19"/>
        <v>8.9836021477067996E-7</v>
      </c>
      <c r="V22">
        <f t="shared" si="19"/>
        <v>4.9732495510476705E-7</v>
      </c>
      <c r="W22">
        <f t="shared" si="19"/>
        <v>2.7529573672619245E-7</v>
      </c>
      <c r="X22">
        <f t="shared" si="20"/>
        <v>1.5237990334664578E-7</v>
      </c>
      <c r="Y22">
        <f t="shared" si="20"/>
        <v>8.4338203248957005E-8</v>
      </c>
      <c r="Z22">
        <f t="shared" si="20"/>
        <v>4.6675490783788461E-8</v>
      </c>
      <c r="AA22">
        <f t="shared" si="20"/>
        <v>2.5829784361858905E-8</v>
      </c>
      <c r="AB22">
        <f t="shared" si="20"/>
        <v>1.4292869636960012E-8</v>
      </c>
      <c r="AC22">
        <f t="shared" si="20"/>
        <v>7.9083204742463636E-9</v>
      </c>
      <c r="AD22">
        <f t="shared" si="20"/>
        <v>4.3753687267185851E-9</v>
      </c>
      <c r="AE22">
        <f t="shared" si="20"/>
        <v>2.4205274133318123E-9</v>
      </c>
      <c r="AF22">
        <f t="shared" si="20"/>
        <v>1.3389663522556097E-9</v>
      </c>
      <c r="AG22">
        <f t="shared" si="20"/>
        <v>7.4061580561280063E-10</v>
      </c>
      <c r="AH22">
        <f t="shared" si="21"/>
        <v>4.0961822316093144E-10</v>
      </c>
      <c r="AI22">
        <f t="shared" si="21"/>
        <v>2.2653110836187987E-10</v>
      </c>
      <c r="AJ22">
        <f t="shared" si="21"/>
        <v>1.2526738311539257E-10</v>
      </c>
      <c r="AK22">
        <f t="shared" si="21"/>
        <v>6.926422851259059E-11</v>
      </c>
      <c r="AL22">
        <f t="shared" si="21"/>
        <v>3.8294824581698627E-11</v>
      </c>
      <c r="AM22">
        <f t="shared" si="21"/>
        <v>2.1170468944403717E-11</v>
      </c>
      <c r="AN22">
        <f t="shared" si="21"/>
        <v>1.1702519754531213E-11</v>
      </c>
      <c r="AO22">
        <f t="shared" si="21"/>
        <v>6.4682377656919598E-12</v>
      </c>
      <c r="AP22">
        <f t="shared" si="21"/>
        <v>3.5747807348423598E-12</v>
      </c>
      <c r="AQ22">
        <f t="shared" si="21"/>
        <v>1.9754625842109813E-12</v>
      </c>
      <c r="AR22">
        <f t="shared" si="22"/>
        <v>1.0915490961742099E-12</v>
      </c>
      <c r="AS22">
        <f t="shared" si="22"/>
        <v>6.0307576762103505E-13</v>
      </c>
      <c r="AT22">
        <f t="shared" si="22"/>
        <v>3.3316062096742386E-13</v>
      </c>
      <c r="AU22">
        <f t="shared" si="22"/>
        <v>1.8402958234788785E-13</v>
      </c>
      <c r="AV22">
        <f t="shared" si="22"/>
        <v>1.0164190402097745E-13</v>
      </c>
      <c r="AW22">
        <f t="shared" si="22"/>
        <v>5.6131683148009595E-14</v>
      </c>
      <c r="AX22">
        <f t="shared" si="22"/>
        <v>2.7979129208371916E-14</v>
      </c>
      <c r="AY22">
        <f t="shared" si="22"/>
        <v>1.3405731270795366E-14</v>
      </c>
      <c r="AZ22">
        <f t="shared" si="22"/>
        <v>6.7667772412742521E-15</v>
      </c>
      <c r="BA22">
        <f t="shared" si="22"/>
        <v>3.4757220411219204E-15</v>
      </c>
      <c r="BB22">
        <f t="shared" si="23"/>
        <v>1.8029730257843747E-15</v>
      </c>
      <c r="BC22">
        <f t="shared" si="23"/>
        <v>9.4149691194433208E-16</v>
      </c>
      <c r="BD22">
        <f t="shared" si="23"/>
        <v>4.9406481445436809E-16</v>
      </c>
      <c r="BE22">
        <f t="shared" si="23"/>
        <v>2.6027015203700694E-16</v>
      </c>
      <c r="BF22">
        <f t="shared" si="23"/>
        <v>1.3754128716519683E-16</v>
      </c>
      <c r="BG22">
        <f t="shared" si="23"/>
        <v>7.2877296856816122E-17</v>
      </c>
      <c r="BH22">
        <f t="shared" si="23"/>
        <v>3.8702613390776493E-17</v>
      </c>
      <c r="BI22">
        <f t="shared" si="23"/>
        <v>2.0594586163304947E-17</v>
      </c>
      <c r="BJ22">
        <f t="shared" si="23"/>
        <v>1.0978235649417355E-17</v>
      </c>
      <c r="BK22">
        <f t="shared" si="23"/>
        <v>5.8613749862569955E-18</v>
      </c>
      <c r="BL22">
        <f t="shared" si="24"/>
        <v>3.1339257274655982E-18</v>
      </c>
      <c r="BM22">
        <f t="shared" si="24"/>
        <v>1.6778206258863397E-18</v>
      </c>
      <c r="BN22">
        <f t="shared" si="24"/>
        <v>8.9933950831193662E-19</v>
      </c>
      <c r="BO22">
        <f t="shared" si="24"/>
        <v>4.8259560449646127E-19</v>
      </c>
      <c r="BP22">
        <f t="shared" si="24"/>
        <v>2.5923288951492493E-19</v>
      </c>
      <c r="BQ22">
        <f t="shared" si="24"/>
        <v>1.3938424648741021E-19</v>
      </c>
      <c r="BR22">
        <f t="shared" si="24"/>
        <v>7.5011437480495481E-20</v>
      </c>
      <c r="BS22">
        <f t="shared" si="24"/>
        <v>4.0402459869823494E-20</v>
      </c>
      <c r="BT22">
        <f t="shared" si="24"/>
        <v>2.1778775901837419E-20</v>
      </c>
      <c r="BU22">
        <f t="shared" si="24"/>
        <v>1.174858073655525E-20</v>
      </c>
      <c r="BV22">
        <f t="shared" si="25"/>
        <v>6.3422943035851284E-21</v>
      </c>
      <c r="BW22">
        <f t="shared" si="25"/>
        <v>3.4261057261555639E-21</v>
      </c>
      <c r="BX22">
        <f t="shared" si="25"/>
        <v>1.8519711784694013E-21</v>
      </c>
      <c r="BY22">
        <f t="shared" si="25"/>
        <v>1.0016908023472613E-21</v>
      </c>
      <c r="BZ22">
        <f t="shared" si="25"/>
        <v>5.4210961316491556E-22</v>
      </c>
      <c r="CA22">
        <f t="shared" si="25"/>
        <v>2.9355087866809294E-22</v>
      </c>
      <c r="CB22">
        <f t="shared" si="25"/>
        <v>1.5904214932489722E-22</v>
      </c>
      <c r="CC22">
        <f t="shared" si="25"/>
        <v>8.621128640742789E-23</v>
      </c>
      <c r="CD22">
        <f t="shared" si="25"/>
        <v>4.6755227886052692E-23</v>
      </c>
      <c r="CE22">
        <f t="shared" si="25"/>
        <v>2.5368928054872671E-23</v>
      </c>
      <c r="CF22">
        <f t="shared" si="26"/>
        <v>1.3771213261145104E-23</v>
      </c>
      <c r="CG22">
        <f t="shared" si="26"/>
        <v>7.4788218841430686E-24</v>
      </c>
      <c r="CH22">
        <f t="shared" si="26"/>
        <v>4.063294229358744E-24</v>
      </c>
      <c r="CI22">
        <f t="shared" si="26"/>
        <v>2.2085185346985427E-24</v>
      </c>
      <c r="CJ22">
        <f t="shared" si="26"/>
        <v>1.200868609702175E-24</v>
      </c>
      <c r="CK22">
        <f t="shared" si="26"/>
        <v>6.5321464906485607E-25</v>
      </c>
      <c r="CL22">
        <f t="shared" si="26"/>
        <v>3.5544870911918129E-25</v>
      </c>
      <c r="CM22">
        <f t="shared" si="26"/>
        <v>1.9348775303745667E-25</v>
      </c>
      <c r="CN22">
        <f t="shared" si="26"/>
        <v>1.0536120106246013E-25</v>
      </c>
      <c r="CO22">
        <f t="shared" si="26"/>
        <v>5.7392356784299327E-26</v>
      </c>
      <c r="CP22">
        <f t="shared" si="27"/>
        <v>3.1272973142734711E-26</v>
      </c>
      <c r="CQ22">
        <f t="shared" si="27"/>
        <v>1.7045977619939828E-26</v>
      </c>
      <c r="CR22">
        <f t="shared" si="27"/>
        <v>6.1537419891798826E-27</v>
      </c>
      <c r="CS22">
        <f t="shared" si="27"/>
        <v>2.2411474020784992E-27</v>
      </c>
      <c r="CT22">
        <f t="shared" si="27"/>
        <v>8.7027376589723702E-28</v>
      </c>
      <c r="CU22">
        <f t="shared" si="27"/>
        <v>3.394640619010943E-28</v>
      </c>
      <c r="CV22">
        <f t="shared" si="27"/>
        <v>1.2996701416662639E-28</v>
      </c>
      <c r="CW22">
        <f t="shared" si="27"/>
        <v>4.7903972903173152E-29</v>
      </c>
      <c r="CX22">
        <f t="shared" si="27"/>
        <v>1.6588144112539244E-29</v>
      </c>
      <c r="CY22">
        <f t="shared" si="27"/>
        <v>5.1866863988029665E-30</v>
      </c>
      <c r="CZ22">
        <f t="shared" si="28"/>
        <v>1.3523030477751582E-30</v>
      </c>
      <c r="DA22">
        <f t="shared" si="28"/>
        <v>2.3727793529750322E-31</v>
      </c>
      <c r="DB22">
        <f t="shared" si="28"/>
        <v>8.4511895572049111E-33</v>
      </c>
      <c r="DC22">
        <f t="shared" si="28"/>
        <v>0</v>
      </c>
      <c r="DD22">
        <f t="shared" si="28"/>
        <v>0</v>
      </c>
      <c r="DE22">
        <f t="shared" si="28"/>
        <v>0</v>
      </c>
      <c r="DF22">
        <f t="shared" si="28"/>
        <v>0</v>
      </c>
      <c r="DG22">
        <f t="shared" si="28"/>
        <v>0</v>
      </c>
      <c r="DH22">
        <f t="shared" si="28"/>
        <v>0</v>
      </c>
      <c r="DI22">
        <f t="shared" si="28"/>
        <v>0</v>
      </c>
      <c r="DJ22">
        <f t="shared" si="29"/>
        <v>0</v>
      </c>
      <c r="DK22">
        <f t="shared" si="29"/>
        <v>0</v>
      </c>
      <c r="DL22">
        <f t="shared" si="29"/>
        <v>0</v>
      </c>
      <c r="DM22">
        <f t="shared" si="29"/>
        <v>0</v>
      </c>
      <c r="DN22">
        <f t="shared" si="29"/>
        <v>0</v>
      </c>
      <c r="DO22">
        <f t="shared" si="29"/>
        <v>0</v>
      </c>
      <c r="DP22">
        <f t="shared" si="29"/>
        <v>0</v>
      </c>
      <c r="DQ22">
        <f t="shared" si="29"/>
        <v>0</v>
      </c>
      <c r="DR22">
        <f t="shared" si="29"/>
        <v>0</v>
      </c>
      <c r="DS22">
        <f t="shared" si="29"/>
        <v>0</v>
      </c>
      <c r="DT22">
        <f t="shared" si="30"/>
        <v>0</v>
      </c>
      <c r="DU22">
        <f t="shared" si="30"/>
        <v>0</v>
      </c>
      <c r="DV22">
        <f t="shared" si="30"/>
        <v>0</v>
      </c>
      <c r="DW22">
        <f t="shared" si="30"/>
        <v>0</v>
      </c>
      <c r="DX22">
        <f t="shared" si="30"/>
        <v>0</v>
      </c>
      <c r="DY22">
        <f t="shared" si="30"/>
        <v>0</v>
      </c>
      <c r="DZ22">
        <f t="shared" si="30"/>
        <v>0</v>
      </c>
      <c r="EA22">
        <f t="shared" si="30"/>
        <v>0</v>
      </c>
      <c r="EB22">
        <f t="shared" si="30"/>
        <v>0</v>
      </c>
      <c r="EC22">
        <f t="shared" si="30"/>
        <v>0</v>
      </c>
      <c r="ED22">
        <f t="shared" si="31"/>
        <v>0</v>
      </c>
      <c r="EE22">
        <f t="shared" si="31"/>
        <v>0</v>
      </c>
      <c r="EF22">
        <f t="shared" si="31"/>
        <v>0</v>
      </c>
      <c r="EG22">
        <f t="shared" si="31"/>
        <v>0</v>
      </c>
      <c r="EH22">
        <f t="shared" si="31"/>
        <v>0</v>
      </c>
      <c r="EI22">
        <f t="shared" si="31"/>
        <v>0</v>
      </c>
      <c r="EJ22">
        <f t="shared" si="31"/>
        <v>0</v>
      </c>
      <c r="EK22">
        <f t="shared" si="31"/>
        <v>0</v>
      </c>
      <c r="EL22">
        <f t="shared" si="31"/>
        <v>0</v>
      </c>
      <c r="EM22">
        <f t="shared" si="31"/>
        <v>0</v>
      </c>
      <c r="EN22">
        <f t="shared" si="32"/>
        <v>0</v>
      </c>
      <c r="EO22">
        <f t="shared" si="32"/>
        <v>0</v>
      </c>
      <c r="EP22">
        <f t="shared" si="32"/>
        <v>0</v>
      </c>
      <c r="EQ22">
        <f t="shared" si="32"/>
        <v>0</v>
      </c>
      <c r="ER22">
        <f t="shared" si="32"/>
        <v>0</v>
      </c>
      <c r="ES22">
        <f t="shared" si="32"/>
        <v>0</v>
      </c>
      <c r="ET22">
        <f t="shared" si="32"/>
        <v>0</v>
      </c>
      <c r="EU22">
        <f t="shared" si="32"/>
        <v>0</v>
      </c>
      <c r="EV22">
        <f t="shared" si="32"/>
        <v>0</v>
      </c>
      <c r="EW22">
        <f t="shared" si="32"/>
        <v>0</v>
      </c>
      <c r="EX22">
        <f t="shared" si="32"/>
        <v>0</v>
      </c>
      <c r="EZ22">
        <f t="shared" si="16"/>
        <v>4.6322610189113898E-2</v>
      </c>
      <c r="FB22">
        <f t="shared" si="17"/>
        <v>0.4728954342623623</v>
      </c>
      <c r="FC22">
        <f t="shared" si="15"/>
        <v>0.10984168160530783</v>
      </c>
      <c r="FH22" s="56"/>
    </row>
    <row r="23" spans="1:164" x14ac:dyDescent="0.25">
      <c r="A23">
        <v>380</v>
      </c>
      <c r="B23" s="19">
        <f>'Input spectra'!Y22</f>
        <v>8.7468441391856694E-2</v>
      </c>
      <c r="C23">
        <f>'Input spectra'!B22</f>
        <v>1.3569812869401401</v>
      </c>
      <c r="D23">
        <f t="shared" ref="D23:M32" si="33">D$2*EXP(- D$1 * ($C23*_c1+$B23))</f>
        <v>2.0653927966864227E-2</v>
      </c>
      <c r="E23">
        <f t="shared" si="33"/>
        <v>1.1811302994948637E-2</v>
      </c>
      <c r="F23">
        <f t="shared" si="33"/>
        <v>6.754132718555541E-3</v>
      </c>
      <c r="G23">
        <f t="shared" si="33"/>
        <v>3.8620478498592506E-3</v>
      </c>
      <c r="H23">
        <f t="shared" si="33"/>
        <v>2.2082164262552649E-3</v>
      </c>
      <c r="I23">
        <f t="shared" si="33"/>
        <v>1.2625284847455037E-3</v>
      </c>
      <c r="J23">
        <f t="shared" si="33"/>
        <v>7.2179841989862515E-4</v>
      </c>
      <c r="K23">
        <f t="shared" si="33"/>
        <v>4.1263444851873148E-4</v>
      </c>
      <c r="L23">
        <f t="shared" si="33"/>
        <v>2.3587910001532351E-4</v>
      </c>
      <c r="M23">
        <f t="shared" si="33"/>
        <v>1.3483029052918549E-4</v>
      </c>
      <c r="N23">
        <f t="shared" ref="N23:W32" si="34">N$2*EXP(- N$1 * ($C23*_c1+$B23))</f>
        <v>7.7065340265248264E-5</v>
      </c>
      <c r="O23">
        <f t="shared" si="34"/>
        <v>4.4045742543443937E-5</v>
      </c>
      <c r="P23">
        <f t="shared" si="34"/>
        <v>2.5172221887584863E-5</v>
      </c>
      <c r="Q23">
        <f t="shared" si="34"/>
        <v>1.4385054454557759E-5</v>
      </c>
      <c r="R23">
        <f t="shared" si="34"/>
        <v>8.2200293083988942E-6</v>
      </c>
      <c r="S23">
        <f t="shared" si="34"/>
        <v>4.6968496786731147E-6</v>
      </c>
      <c r="T23">
        <f t="shared" si="34"/>
        <v>2.6835576286909418E-6</v>
      </c>
      <c r="U23">
        <f t="shared" si="34"/>
        <v>1.5331536485998439E-6</v>
      </c>
      <c r="V23">
        <f t="shared" si="34"/>
        <v>8.7585140849297166E-7</v>
      </c>
      <c r="W23">
        <f t="shared" si="34"/>
        <v>5.0031632808459788E-7</v>
      </c>
      <c r="X23">
        <f t="shared" ref="X23:AG32" si="35">X$2*EXP(- X$1 * ($C23*_c1+$B23))</f>
        <v>2.8577740904511078E-7</v>
      </c>
      <c r="Y23">
        <f t="shared" si="35"/>
        <v>1.6322232327784151E-7</v>
      </c>
      <c r="Z23">
        <f t="shared" si="35"/>
        <v>9.3217856844118706E-8</v>
      </c>
      <c r="AA23">
        <f t="shared" si="35"/>
        <v>5.3233621368937575E-8</v>
      </c>
      <c r="AB23">
        <f t="shared" si="35"/>
        <v>3.0397626427219065E-8</v>
      </c>
      <c r="AC23">
        <f t="shared" si="35"/>
        <v>1.7356394430175496E-8</v>
      </c>
      <c r="AD23">
        <f t="shared" si="35"/>
        <v>9.9093443225365591E-9</v>
      </c>
      <c r="AE23">
        <f t="shared" si="35"/>
        <v>5.6571185057277571E-9</v>
      </c>
      <c r="AF23">
        <f t="shared" si="35"/>
        <v>3.2293115392379037E-9</v>
      </c>
      <c r="AG23">
        <f t="shared" si="35"/>
        <v>1.8432670813836453E-9</v>
      </c>
      <c r="AH23">
        <f t="shared" ref="AH23:AQ32" si="36">AH$2*EXP(- AH$1 * ($C23*_c1+$B23))</f>
        <v>1.05203350259033E-9</v>
      </c>
      <c r="AI23">
        <f t="shared" si="36"/>
        <v>6.0038960027841711E-10</v>
      </c>
      <c r="AJ23">
        <f t="shared" si="36"/>
        <v>3.4260865191620189E-10</v>
      </c>
      <c r="AK23">
        <f t="shared" si="36"/>
        <v>1.9548990357636716E-10</v>
      </c>
      <c r="AL23">
        <f t="shared" si="36"/>
        <v>1.1153480842036008E-10</v>
      </c>
      <c r="AM23">
        <f t="shared" si="36"/>
        <v>6.3629107166277726E-11</v>
      </c>
      <c r="AN23">
        <f t="shared" si="36"/>
        <v>3.6296081726757066E-11</v>
      </c>
      <c r="AO23">
        <f t="shared" si="36"/>
        <v>2.0702431055731638E-11</v>
      </c>
      <c r="AP23">
        <f t="shared" si="36"/>
        <v>1.1807006166909101E-11</v>
      </c>
      <c r="AQ23">
        <f t="shared" si="36"/>
        <v>6.7330865913032149E-12</v>
      </c>
      <c r="AR23">
        <f t="shared" ref="AR23:BA32" si="37">AR$2*EXP(- AR$1 * ($C23*_c1+$B23))</f>
        <v>3.839225979477841E-12</v>
      </c>
      <c r="AS23">
        <f t="shared" si="37"/>
        <v>2.1889068971396264E-12</v>
      </c>
      <c r="AT23">
        <f t="shared" si="37"/>
        <v>1.2478548873606449E-12</v>
      </c>
      <c r="AU23">
        <f t="shared" si="37"/>
        <v>7.1130043119353316E-13</v>
      </c>
      <c r="AV23">
        <f t="shared" si="37"/>
        <v>4.0540885785362379E-13</v>
      </c>
      <c r="AW23">
        <f t="shared" si="37"/>
        <v>2.3103805329514776E-13</v>
      </c>
      <c r="AX23">
        <f t="shared" si="37"/>
        <v>1.1884055064691448E-13</v>
      </c>
      <c r="AY23">
        <f t="shared" si="37"/>
        <v>5.8759214431793754E-14</v>
      </c>
      <c r="AZ23">
        <f t="shared" si="37"/>
        <v>3.0607112625688609E-14</v>
      </c>
      <c r="BA23">
        <f t="shared" si="37"/>
        <v>1.622334969941912E-14</v>
      </c>
      <c r="BB23">
        <f t="shared" ref="BB23:BK32" si="38">BB$2*EXP(- BB$1 * ($C23*_c1+$B23))</f>
        <v>8.6843982471844931E-15</v>
      </c>
      <c r="BC23">
        <f t="shared" si="38"/>
        <v>4.6797689506985704E-15</v>
      </c>
      <c r="BD23">
        <f t="shared" si="38"/>
        <v>2.5342207808776818E-15</v>
      </c>
      <c r="BE23">
        <f t="shared" si="38"/>
        <v>1.3776531754580606E-15</v>
      </c>
      <c r="BF23">
        <f t="shared" si="38"/>
        <v>7.512831114347733E-16</v>
      </c>
      <c r="BG23">
        <f t="shared" si="38"/>
        <v>4.1078805579486061E-16</v>
      </c>
      <c r="BH23">
        <f t="shared" si="38"/>
        <v>2.2512351114263707E-16</v>
      </c>
      <c r="BI23">
        <f t="shared" si="38"/>
        <v>1.2361997215321204E-16</v>
      </c>
      <c r="BJ23">
        <f t="shared" si="38"/>
        <v>6.8002226233845092E-17</v>
      </c>
      <c r="BK23">
        <f t="shared" si="38"/>
        <v>3.7466670300440329E-17</v>
      </c>
      <c r="BL23">
        <f t="shared" ref="BL23:BU32" si="39">BL$2*EXP(- BL$1 * ($C23*_c1+$B23))</f>
        <v>2.067232393410461E-17</v>
      </c>
      <c r="BM23">
        <f t="shared" si="39"/>
        <v>1.1420921357739635E-17</v>
      </c>
      <c r="BN23">
        <f t="shared" si="39"/>
        <v>6.3173406307877992E-18</v>
      </c>
      <c r="BO23">
        <f t="shared" si="39"/>
        <v>3.4982351092661211E-18</v>
      </c>
      <c r="BP23">
        <f t="shared" si="39"/>
        <v>1.9391470455952264E-18</v>
      </c>
      <c r="BQ23">
        <f t="shared" si="39"/>
        <v>1.0759431967903592E-18</v>
      </c>
      <c r="BR23">
        <f t="shared" si="39"/>
        <v>5.9752784779965398E-19</v>
      </c>
      <c r="BS23">
        <f t="shared" si="39"/>
        <v>3.3211881513159916E-19</v>
      </c>
      <c r="BT23">
        <f t="shared" si="39"/>
        <v>1.8474561900281659E-19</v>
      </c>
      <c r="BU23">
        <f t="shared" si="39"/>
        <v>1.0284450638643016E-19</v>
      </c>
      <c r="BV23">
        <f t="shared" ref="BV23:CE32" si="40">BV$2*EXP(- BV$1 * ($C23*_c1+$B23))</f>
        <v>5.7292410273547913E-20</v>
      </c>
      <c r="BW23">
        <f t="shared" si="40"/>
        <v>3.1937908560397015E-20</v>
      </c>
      <c r="BX23">
        <f t="shared" si="40"/>
        <v>1.7815374087338106E-20</v>
      </c>
      <c r="BY23">
        <f t="shared" si="40"/>
        <v>9.9437321764301351E-21</v>
      </c>
      <c r="BZ23">
        <f t="shared" si="40"/>
        <v>5.5533858731875454E-21</v>
      </c>
      <c r="CA23">
        <f t="shared" si="40"/>
        <v>3.103195502970428E-21</v>
      </c>
      <c r="CB23">
        <f t="shared" si="40"/>
        <v>1.7349741115016918E-21</v>
      </c>
      <c r="CC23">
        <f t="shared" si="40"/>
        <v>9.7050973959975429E-22</v>
      </c>
      <c r="CD23">
        <f t="shared" si="40"/>
        <v>5.4315147188561417E-22</v>
      </c>
      <c r="CE23">
        <f t="shared" si="40"/>
        <v>3.0412205017088713E-22</v>
      </c>
      <c r="CF23">
        <f t="shared" ref="CF23:CO32" si="41">CF$2*EXP(- CF$1 * ($C23*_c1+$B23))</f>
        <v>1.7036210852111274E-22</v>
      </c>
      <c r="CG23">
        <f t="shared" si="41"/>
        <v>9.5474854005354326E-23</v>
      </c>
      <c r="CH23">
        <f t="shared" si="41"/>
        <v>5.3528995562437241E-23</v>
      </c>
      <c r="CI23">
        <f t="shared" si="41"/>
        <v>3.0023884534877379E-23</v>
      </c>
      <c r="CJ23">
        <f t="shared" si="41"/>
        <v>1.6846757929194819E-23</v>
      </c>
      <c r="CK23">
        <f t="shared" si="41"/>
        <v>9.4565292153141548E-24</v>
      </c>
      <c r="CL23">
        <f t="shared" si="41"/>
        <v>5.3101624125961965E-24</v>
      </c>
      <c r="CM23">
        <f t="shared" si="41"/>
        <v>2.9829045334810443E-24</v>
      </c>
      <c r="CN23">
        <f t="shared" si="41"/>
        <v>1.6761836331033475E-24</v>
      </c>
      <c r="CO23">
        <f t="shared" si="41"/>
        <v>9.422148661771518E-25</v>
      </c>
      <c r="CP23">
        <f t="shared" ref="CP23:CY32" si="42">CP$2*EXP(- CP$1 * ($C23*_c1+$B23))</f>
        <v>5.298099069725184E-25</v>
      </c>
      <c r="CQ23">
        <f t="shared" si="42"/>
        <v>2.9800793425903125E-25</v>
      </c>
      <c r="CR23">
        <f t="shared" si="42"/>
        <v>1.1101974016930043E-25</v>
      </c>
      <c r="CS23">
        <f t="shared" si="42"/>
        <v>4.1724040141842509E-26</v>
      </c>
      <c r="CT23">
        <f t="shared" si="42"/>
        <v>1.6719636655069583E-26</v>
      </c>
      <c r="CU23">
        <f t="shared" si="42"/>
        <v>6.7300727180220997E-27</v>
      </c>
      <c r="CV23">
        <f t="shared" si="42"/>
        <v>2.6589740870731959E-27</v>
      </c>
      <c r="CW23">
        <f t="shared" si="42"/>
        <v>1.0113640365127208E-27</v>
      </c>
      <c r="CX23">
        <f t="shared" si="42"/>
        <v>3.6140052829375583E-28</v>
      </c>
      <c r="CY23">
        <f t="shared" si="42"/>
        <v>1.1661005053162347E-28</v>
      </c>
      <c r="CZ23">
        <f t="shared" ref="CZ23:DI32" si="43">CZ$2*EXP(- CZ$1 * ($C23*_c1+$B23))</f>
        <v>3.1374371181119298E-29</v>
      </c>
      <c r="DA23">
        <f t="shared" si="43"/>
        <v>5.6808506015977067E-30</v>
      </c>
      <c r="DB23">
        <f t="shared" si="43"/>
        <v>2.0879921731489775E-31</v>
      </c>
      <c r="DC23">
        <f t="shared" si="43"/>
        <v>0</v>
      </c>
      <c r="DD23">
        <f t="shared" si="43"/>
        <v>0</v>
      </c>
      <c r="DE23">
        <f t="shared" si="43"/>
        <v>0</v>
      </c>
      <c r="DF23">
        <f t="shared" si="43"/>
        <v>0</v>
      </c>
      <c r="DG23">
        <f t="shared" si="43"/>
        <v>0</v>
      </c>
      <c r="DH23">
        <f t="shared" si="43"/>
        <v>0</v>
      </c>
      <c r="DI23">
        <f t="shared" si="43"/>
        <v>0</v>
      </c>
      <c r="DJ23">
        <f t="shared" ref="DJ23:DS32" si="44">DJ$2*EXP(- DJ$1 * ($C23*_c1+$B23))</f>
        <v>0</v>
      </c>
      <c r="DK23">
        <f t="shared" si="44"/>
        <v>0</v>
      </c>
      <c r="DL23">
        <f t="shared" si="44"/>
        <v>0</v>
      </c>
      <c r="DM23">
        <f t="shared" si="44"/>
        <v>0</v>
      </c>
      <c r="DN23">
        <f t="shared" si="44"/>
        <v>0</v>
      </c>
      <c r="DO23">
        <f t="shared" si="44"/>
        <v>0</v>
      </c>
      <c r="DP23">
        <f t="shared" si="44"/>
        <v>0</v>
      </c>
      <c r="DQ23">
        <f t="shared" si="44"/>
        <v>0</v>
      </c>
      <c r="DR23">
        <f t="shared" si="44"/>
        <v>0</v>
      </c>
      <c r="DS23">
        <f t="shared" si="44"/>
        <v>0</v>
      </c>
      <c r="DT23">
        <f t="shared" ref="DT23:EC32" si="45">DT$2*EXP(- DT$1 * ($C23*_c1+$B23))</f>
        <v>0</v>
      </c>
      <c r="DU23">
        <f t="shared" si="45"/>
        <v>0</v>
      </c>
      <c r="DV23">
        <f t="shared" si="45"/>
        <v>0</v>
      </c>
      <c r="DW23">
        <f t="shared" si="45"/>
        <v>0</v>
      </c>
      <c r="DX23">
        <f t="shared" si="45"/>
        <v>0</v>
      </c>
      <c r="DY23">
        <f t="shared" si="45"/>
        <v>0</v>
      </c>
      <c r="DZ23">
        <f t="shared" si="45"/>
        <v>0</v>
      </c>
      <c r="EA23">
        <f t="shared" si="45"/>
        <v>0</v>
      </c>
      <c r="EB23">
        <f t="shared" si="45"/>
        <v>0</v>
      </c>
      <c r="EC23">
        <f t="shared" si="45"/>
        <v>0</v>
      </c>
      <c r="ED23">
        <f t="shared" ref="ED23:EM32" si="46">ED$2*EXP(- ED$1 * ($C23*_c1+$B23))</f>
        <v>0</v>
      </c>
      <c r="EE23">
        <f t="shared" si="46"/>
        <v>0</v>
      </c>
      <c r="EF23">
        <f t="shared" si="46"/>
        <v>0</v>
      </c>
      <c r="EG23">
        <f t="shared" si="46"/>
        <v>0</v>
      </c>
      <c r="EH23">
        <f t="shared" si="46"/>
        <v>0</v>
      </c>
      <c r="EI23">
        <f t="shared" si="46"/>
        <v>0</v>
      </c>
      <c r="EJ23">
        <f t="shared" si="46"/>
        <v>0</v>
      </c>
      <c r="EK23">
        <f t="shared" si="46"/>
        <v>0</v>
      </c>
      <c r="EL23">
        <f t="shared" si="46"/>
        <v>0</v>
      </c>
      <c r="EM23">
        <f t="shared" si="46"/>
        <v>0</v>
      </c>
      <c r="EN23">
        <f t="shared" ref="EN23:EX32" si="47">EN$2*EXP(- EN$1 * ($C23*_c1+$B23))</f>
        <v>0</v>
      </c>
      <c r="EO23">
        <f t="shared" si="47"/>
        <v>0</v>
      </c>
      <c r="EP23">
        <f t="shared" si="47"/>
        <v>0</v>
      </c>
      <c r="EQ23">
        <f t="shared" si="47"/>
        <v>0</v>
      </c>
      <c r="ER23">
        <f t="shared" si="47"/>
        <v>0</v>
      </c>
      <c r="ES23">
        <f t="shared" si="47"/>
        <v>0</v>
      </c>
      <c r="ET23">
        <f t="shared" si="47"/>
        <v>0</v>
      </c>
      <c r="EU23">
        <f t="shared" si="47"/>
        <v>0</v>
      </c>
      <c r="EV23">
        <f t="shared" si="47"/>
        <v>0</v>
      </c>
      <c r="EW23">
        <f t="shared" si="47"/>
        <v>0</v>
      </c>
      <c r="EX23">
        <f t="shared" si="47"/>
        <v>0</v>
      </c>
      <c r="EZ23">
        <f t="shared" si="16"/>
        <v>4.8237143111706196E-2</v>
      </c>
      <c r="FB23">
        <f t="shared" si="17"/>
        <v>0.4682811448467829</v>
      </c>
      <c r="FC23">
        <f t="shared" si="15"/>
        <v>0.11452317715424777</v>
      </c>
      <c r="FH23" s="56"/>
    </row>
    <row r="24" spans="1:164" x14ac:dyDescent="0.25">
      <c r="A24">
        <v>385</v>
      </c>
      <c r="B24" s="19">
        <f>'Input spectra'!Y23</f>
        <v>8.2314219229792998E-2</v>
      </c>
      <c r="C24">
        <f>'Input spectra'!B23</f>
        <v>1.2802910970115799</v>
      </c>
      <c r="D24">
        <f t="shared" si="33"/>
        <v>2.0653927966864227E-2</v>
      </c>
      <c r="E24">
        <f t="shared" si="33"/>
        <v>1.2185521103090817E-2</v>
      </c>
      <c r="F24">
        <f t="shared" si="33"/>
        <v>7.1888956776366723E-3</v>
      </c>
      <c r="G24">
        <f t="shared" si="33"/>
        <v>4.2408854008941597E-3</v>
      </c>
      <c r="H24">
        <f t="shared" si="33"/>
        <v>2.5016515543487194E-3</v>
      </c>
      <c r="I24">
        <f t="shared" si="33"/>
        <v>1.4756136468328652E-3</v>
      </c>
      <c r="J24">
        <f t="shared" si="33"/>
        <v>8.7034953229222156E-4</v>
      </c>
      <c r="K24">
        <f t="shared" si="33"/>
        <v>5.13321613577418E-4</v>
      </c>
      <c r="L24">
        <f t="shared" si="33"/>
        <v>3.0273304307150634E-4</v>
      </c>
      <c r="M24">
        <f t="shared" si="33"/>
        <v>1.7852709173230667E-4</v>
      </c>
      <c r="N24">
        <f t="shared" si="34"/>
        <v>1.0527422567566608E-4</v>
      </c>
      <c r="O24">
        <f t="shared" si="34"/>
        <v>6.2074493832260148E-5</v>
      </c>
      <c r="P24">
        <f t="shared" si="34"/>
        <v>3.659966395232041E-5</v>
      </c>
      <c r="Q24">
        <f t="shared" si="34"/>
        <v>2.1578107497896526E-5</v>
      </c>
      <c r="R24">
        <f t="shared" si="34"/>
        <v>1.2721007352907195E-5</v>
      </c>
      <c r="S24">
        <f t="shared" si="34"/>
        <v>7.4989609853467075E-6</v>
      </c>
      <c r="T24">
        <f t="shared" si="34"/>
        <v>4.4202990784280236E-6</v>
      </c>
      <c r="U24">
        <f t="shared" si="34"/>
        <v>2.6053897794860482E-6</v>
      </c>
      <c r="V24">
        <f t="shared" si="34"/>
        <v>1.5355492581512182E-6</v>
      </c>
      <c r="W24">
        <f t="shared" si="34"/>
        <v>9.0494939056971629E-7</v>
      </c>
      <c r="X24">
        <f t="shared" si="35"/>
        <v>5.3327816921878951E-7</v>
      </c>
      <c r="Y24">
        <f t="shared" si="35"/>
        <v>3.1423297830415453E-7</v>
      </c>
      <c r="Z24">
        <f t="shared" si="35"/>
        <v>1.8514739924349355E-7</v>
      </c>
      <c r="AA24">
        <f t="shared" si="35"/>
        <v>1.0908142652366399E-7</v>
      </c>
      <c r="AB24">
        <f t="shared" si="35"/>
        <v>6.4261486359172646E-8</v>
      </c>
      <c r="AC24">
        <f t="shared" si="35"/>
        <v>3.7854446438343513E-8</v>
      </c>
      <c r="AD24">
        <f t="shared" si="35"/>
        <v>2.2297111386009547E-8</v>
      </c>
      <c r="AE24">
        <f t="shared" si="35"/>
        <v>1.3132434887556323E-8</v>
      </c>
      <c r="AF24">
        <f t="shared" si="35"/>
        <v>7.7340365419799422E-9</v>
      </c>
      <c r="AG24">
        <f t="shared" si="35"/>
        <v>4.554396509616569E-9</v>
      </c>
      <c r="AH24">
        <f t="shared" si="36"/>
        <v>2.6817509104829567E-9</v>
      </c>
      <c r="AI24">
        <f t="shared" si="36"/>
        <v>1.5789498009906507E-9</v>
      </c>
      <c r="AJ24">
        <f t="shared" si="36"/>
        <v>9.2956504321059769E-10</v>
      </c>
      <c r="AK24">
        <f t="shared" si="36"/>
        <v>5.4720755571568885E-10</v>
      </c>
      <c r="AL24">
        <f t="shared" si="36"/>
        <v>3.2209536416584619E-10</v>
      </c>
      <c r="AM24">
        <f t="shared" si="36"/>
        <v>1.8957286491959517E-10</v>
      </c>
      <c r="AN24">
        <f t="shared" si="36"/>
        <v>1.1156459257666439E-10</v>
      </c>
      <c r="AO24">
        <f t="shared" si="36"/>
        <v>6.5649932241023086E-11</v>
      </c>
      <c r="AP24">
        <f t="shared" si="36"/>
        <v>3.8627715206837196E-11</v>
      </c>
      <c r="AQ24">
        <f t="shared" si="36"/>
        <v>2.2725828556462219E-11</v>
      </c>
      <c r="AR24">
        <f t="shared" si="37"/>
        <v>1.3368894544968884E-11</v>
      </c>
      <c r="AS24">
        <f t="shared" si="37"/>
        <v>7.8636723009053874E-12</v>
      </c>
      <c r="AT24">
        <f t="shared" si="37"/>
        <v>4.6249654973946836E-12</v>
      </c>
      <c r="AU24">
        <f t="shared" si="37"/>
        <v>2.7198426545156821E-12</v>
      </c>
      <c r="AV24">
        <f t="shared" si="37"/>
        <v>1.5993011054392847E-12</v>
      </c>
      <c r="AW24">
        <f t="shared" si="37"/>
        <v>9.4030082275777308E-13</v>
      </c>
      <c r="AX24">
        <f t="shared" si="37"/>
        <v>4.9899276703648512E-13</v>
      </c>
      <c r="AY24">
        <f t="shared" si="37"/>
        <v>2.5453755703172299E-13</v>
      </c>
      <c r="AZ24">
        <f t="shared" si="37"/>
        <v>1.367869127668229E-13</v>
      </c>
      <c r="BA24">
        <f t="shared" si="37"/>
        <v>7.4801276861066106E-14</v>
      </c>
      <c r="BB24">
        <f t="shared" si="38"/>
        <v>4.1309934681333101E-14</v>
      </c>
      <c r="BC24">
        <f t="shared" si="38"/>
        <v>2.2966006554891042E-14</v>
      </c>
      <c r="BD24">
        <f t="shared" si="38"/>
        <v>1.2830743297442692E-14</v>
      </c>
      <c r="BE24">
        <f t="shared" si="38"/>
        <v>7.1960398794334749E-15</v>
      </c>
      <c r="BF24">
        <f t="shared" si="38"/>
        <v>4.0485880194162723E-15</v>
      </c>
      <c r="BG24">
        <f t="shared" si="38"/>
        <v>2.2838315194181748E-15</v>
      </c>
      <c r="BH24">
        <f t="shared" si="38"/>
        <v>1.2912591266880008E-15</v>
      </c>
      <c r="BI24">
        <f t="shared" si="38"/>
        <v>7.3152216127790636E-16</v>
      </c>
      <c r="BJ24">
        <f t="shared" si="38"/>
        <v>4.1515308770942959E-16</v>
      </c>
      <c r="BK24">
        <f t="shared" si="38"/>
        <v>2.3598072756916881E-16</v>
      </c>
      <c r="BL24">
        <f t="shared" si="39"/>
        <v>1.343281502681193E-16</v>
      </c>
      <c r="BM24">
        <f t="shared" si="39"/>
        <v>7.6564097798839833E-17</v>
      </c>
      <c r="BN24">
        <f t="shared" si="39"/>
        <v>4.369227097807456E-17</v>
      </c>
      <c r="BO24">
        <f t="shared" si="39"/>
        <v>2.4961208820615671E-17</v>
      </c>
      <c r="BP24">
        <f t="shared" si="39"/>
        <v>1.4274919170048194E-17</v>
      </c>
      <c r="BQ24">
        <f t="shared" si="39"/>
        <v>8.1714392116536725E-18</v>
      </c>
      <c r="BR24">
        <f t="shared" si="39"/>
        <v>4.6818086142788062E-18</v>
      </c>
      <c r="BS24">
        <f t="shared" si="39"/>
        <v>2.6846970240400095E-18</v>
      </c>
      <c r="BT24">
        <f t="shared" si="39"/>
        <v>1.5407147686165486E-18</v>
      </c>
      <c r="BU24">
        <f t="shared" si="39"/>
        <v>8.8486188950890073E-19</v>
      </c>
      <c r="BV24">
        <f t="shared" si="40"/>
        <v>5.0855482771406641E-19</v>
      </c>
      <c r="BW24">
        <f t="shared" si="40"/>
        <v>2.92478170085836E-19</v>
      </c>
      <c r="BX24">
        <f t="shared" si="40"/>
        <v>1.6831709435809958E-19</v>
      </c>
      <c r="BY24">
        <f t="shared" si="40"/>
        <v>9.692347875496175E-20</v>
      </c>
      <c r="BZ24">
        <f t="shared" si="40"/>
        <v>5.5844926221869962E-20</v>
      </c>
      <c r="CA24">
        <f t="shared" si="40"/>
        <v>3.2194471718701423E-20</v>
      </c>
      <c r="CB24">
        <f t="shared" si="40"/>
        <v>1.8569981037404996E-20</v>
      </c>
      <c r="CC24">
        <f t="shared" si="40"/>
        <v>1.0716788383614927E-20</v>
      </c>
      <c r="CD24">
        <f t="shared" si="40"/>
        <v>6.1877393776004591E-21</v>
      </c>
      <c r="CE24">
        <f t="shared" si="40"/>
        <v>3.5744173344793292E-21</v>
      </c>
      <c r="CF24">
        <f t="shared" si="41"/>
        <v>2.0657447142960521E-21</v>
      </c>
      <c r="CG24">
        <f t="shared" si="41"/>
        <v>1.1943701534437812E-21</v>
      </c>
      <c r="CH24">
        <f t="shared" si="41"/>
        <v>6.90852492660554E-22</v>
      </c>
      <c r="CI24">
        <f t="shared" si="41"/>
        <v>3.9976927398066128E-22</v>
      </c>
      <c r="CJ24">
        <f t="shared" si="41"/>
        <v>2.3142227645166188E-22</v>
      </c>
      <c r="CK24">
        <f t="shared" si="41"/>
        <v>1.3401915950797018E-22</v>
      </c>
      <c r="CL24">
        <f t="shared" si="41"/>
        <v>7.764066047059163E-23</v>
      </c>
      <c r="CM24">
        <f t="shared" si="41"/>
        <v>4.4995291178531043E-23</v>
      </c>
      <c r="CN24">
        <f t="shared" si="41"/>
        <v>2.6085286059743345E-23</v>
      </c>
      <c r="CO24">
        <f t="shared" si="41"/>
        <v>1.5127607776236228E-23</v>
      </c>
      <c r="CP24">
        <f t="shared" si="42"/>
        <v>8.7757991288928914E-24</v>
      </c>
      <c r="CQ24">
        <f t="shared" si="42"/>
        <v>5.0926135546187509E-24</v>
      </c>
      <c r="CR24">
        <f t="shared" si="42"/>
        <v>1.9573090165529576E-24</v>
      </c>
      <c r="CS24">
        <f t="shared" si="42"/>
        <v>7.589127343983144E-25</v>
      </c>
      <c r="CT24">
        <f t="shared" si="42"/>
        <v>3.1374630262097168E-25</v>
      </c>
      <c r="CU24">
        <f t="shared" si="42"/>
        <v>1.3029202488697045E-25</v>
      </c>
      <c r="CV24">
        <f t="shared" si="42"/>
        <v>5.3107820326740933E-26</v>
      </c>
      <c r="CW24">
        <f t="shared" si="42"/>
        <v>2.0840022053355456E-26</v>
      </c>
      <c r="CX24">
        <f t="shared" si="42"/>
        <v>7.6829100131981513E-27</v>
      </c>
      <c r="CY24">
        <f t="shared" si="42"/>
        <v>2.5575212007921896E-27</v>
      </c>
      <c r="CZ24">
        <f t="shared" si="43"/>
        <v>7.0991211023966977E-28</v>
      </c>
      <c r="DA24">
        <f t="shared" si="43"/>
        <v>1.326139521796446E-28</v>
      </c>
      <c r="DB24">
        <f t="shared" si="43"/>
        <v>5.028645399989639E-30</v>
      </c>
      <c r="DC24">
        <f t="shared" si="43"/>
        <v>0</v>
      </c>
      <c r="DD24">
        <f t="shared" si="43"/>
        <v>0</v>
      </c>
      <c r="DE24">
        <f t="shared" si="43"/>
        <v>0</v>
      </c>
      <c r="DF24">
        <f t="shared" si="43"/>
        <v>0</v>
      </c>
      <c r="DG24">
        <f t="shared" si="43"/>
        <v>0</v>
      </c>
      <c r="DH24">
        <f t="shared" si="43"/>
        <v>0</v>
      </c>
      <c r="DI24">
        <f t="shared" si="43"/>
        <v>0</v>
      </c>
      <c r="DJ24">
        <f t="shared" si="44"/>
        <v>0</v>
      </c>
      <c r="DK24">
        <f t="shared" si="44"/>
        <v>0</v>
      </c>
      <c r="DL24">
        <f t="shared" si="44"/>
        <v>0</v>
      </c>
      <c r="DM24">
        <f t="shared" si="44"/>
        <v>0</v>
      </c>
      <c r="DN24">
        <f t="shared" si="44"/>
        <v>0</v>
      </c>
      <c r="DO24">
        <f t="shared" si="44"/>
        <v>0</v>
      </c>
      <c r="DP24">
        <f t="shared" si="44"/>
        <v>0</v>
      </c>
      <c r="DQ24">
        <f t="shared" si="44"/>
        <v>0</v>
      </c>
      <c r="DR24">
        <f t="shared" si="44"/>
        <v>0</v>
      </c>
      <c r="DS24">
        <f t="shared" si="44"/>
        <v>0</v>
      </c>
      <c r="DT24">
        <f t="shared" si="45"/>
        <v>0</v>
      </c>
      <c r="DU24">
        <f t="shared" si="45"/>
        <v>0</v>
      </c>
      <c r="DV24">
        <f t="shared" si="45"/>
        <v>0</v>
      </c>
      <c r="DW24">
        <f t="shared" si="45"/>
        <v>0</v>
      </c>
      <c r="DX24">
        <f t="shared" si="45"/>
        <v>0</v>
      </c>
      <c r="DY24">
        <f t="shared" si="45"/>
        <v>0</v>
      </c>
      <c r="DZ24">
        <f t="shared" si="45"/>
        <v>0</v>
      </c>
      <c r="EA24">
        <f t="shared" si="45"/>
        <v>0</v>
      </c>
      <c r="EB24">
        <f t="shared" si="45"/>
        <v>0</v>
      </c>
      <c r="EC24">
        <f t="shared" si="45"/>
        <v>0</v>
      </c>
      <c r="ED24">
        <f t="shared" si="46"/>
        <v>0</v>
      </c>
      <c r="EE24">
        <f t="shared" si="46"/>
        <v>0</v>
      </c>
      <c r="EF24">
        <f t="shared" si="46"/>
        <v>0</v>
      </c>
      <c r="EG24">
        <f t="shared" si="46"/>
        <v>0</v>
      </c>
      <c r="EH24">
        <f t="shared" si="46"/>
        <v>0</v>
      </c>
      <c r="EI24">
        <f t="shared" si="46"/>
        <v>0</v>
      </c>
      <c r="EJ24">
        <f t="shared" si="46"/>
        <v>0</v>
      </c>
      <c r="EK24">
        <f t="shared" si="46"/>
        <v>0</v>
      </c>
      <c r="EL24">
        <f t="shared" si="46"/>
        <v>0</v>
      </c>
      <c r="EM24">
        <f t="shared" si="46"/>
        <v>0</v>
      </c>
      <c r="EN24">
        <f t="shared" si="47"/>
        <v>0</v>
      </c>
      <c r="EO24">
        <f t="shared" si="47"/>
        <v>0</v>
      </c>
      <c r="EP24">
        <f t="shared" si="47"/>
        <v>0</v>
      </c>
      <c r="EQ24">
        <f t="shared" si="47"/>
        <v>0</v>
      </c>
      <c r="ER24">
        <f t="shared" si="47"/>
        <v>0</v>
      </c>
      <c r="ES24">
        <f t="shared" si="47"/>
        <v>0</v>
      </c>
      <c r="ET24">
        <f t="shared" si="47"/>
        <v>0</v>
      </c>
      <c r="EU24">
        <f t="shared" si="47"/>
        <v>0</v>
      </c>
      <c r="EV24">
        <f t="shared" si="47"/>
        <v>0</v>
      </c>
      <c r="EW24">
        <f t="shared" si="47"/>
        <v>0</v>
      </c>
      <c r="EX24">
        <f t="shared" si="47"/>
        <v>0</v>
      </c>
      <c r="EZ24">
        <f t="shared" si="16"/>
        <v>5.0367937370914689E-2</v>
      </c>
      <c r="FB24">
        <f t="shared" si="17"/>
        <v>0.46292774690510302</v>
      </c>
      <c r="FC24">
        <f t="shared" si="15"/>
        <v>0.11946289990124576</v>
      </c>
      <c r="FH24" s="56"/>
    </row>
    <row r="25" spans="1:164" x14ac:dyDescent="0.25">
      <c r="A25">
        <v>390</v>
      </c>
      <c r="B25" s="19">
        <f>'Input spectra'!Y24</f>
        <v>7.97564483552754E-2</v>
      </c>
      <c r="C25">
        <f>'Input spectra'!B24</f>
        <v>1.20360090708302</v>
      </c>
      <c r="D25">
        <f t="shared" si="33"/>
        <v>2.0653927966864227E-2</v>
      </c>
      <c r="E25">
        <f t="shared" si="33"/>
        <v>1.2568331852586332E-2</v>
      </c>
      <c r="F25">
        <f t="shared" si="33"/>
        <v>7.6476718992553394E-3</v>
      </c>
      <c r="G25">
        <f t="shared" si="33"/>
        <v>4.6532580379831977E-3</v>
      </c>
      <c r="H25">
        <f t="shared" si="33"/>
        <v>2.8311374246188436E-3</v>
      </c>
      <c r="I25">
        <f t="shared" si="33"/>
        <v>1.7224250322551901E-3</v>
      </c>
      <c r="J25">
        <f t="shared" si="33"/>
        <v>1.0478398209274329E-3</v>
      </c>
      <c r="K25">
        <f t="shared" si="33"/>
        <v>6.3741794001217946E-4</v>
      </c>
      <c r="L25">
        <f t="shared" si="33"/>
        <v>3.8772882694881698E-4</v>
      </c>
      <c r="M25">
        <f t="shared" si="33"/>
        <v>2.3583373443768787E-4</v>
      </c>
      <c r="N25">
        <f t="shared" si="34"/>
        <v>1.434357427724569E-4</v>
      </c>
      <c r="O25">
        <f t="shared" si="34"/>
        <v>8.723324959013183E-5</v>
      </c>
      <c r="P25">
        <f t="shared" si="34"/>
        <v>5.304928013660128E-5</v>
      </c>
      <c r="Q25">
        <f t="shared" si="34"/>
        <v>3.2258879823647804E-5</v>
      </c>
      <c r="R25">
        <f t="shared" si="34"/>
        <v>1.9615119894110706E-5</v>
      </c>
      <c r="S25">
        <f t="shared" si="34"/>
        <v>1.1926254990629534E-5</v>
      </c>
      <c r="T25">
        <f t="shared" si="34"/>
        <v>7.2508377038124843E-6</v>
      </c>
      <c r="U25">
        <f t="shared" si="34"/>
        <v>4.40801199684851E-6</v>
      </c>
      <c r="V25">
        <f t="shared" si="34"/>
        <v>2.6795838295830134E-6</v>
      </c>
      <c r="W25">
        <f t="shared" si="34"/>
        <v>1.6287762227495938E-6</v>
      </c>
      <c r="X25">
        <f t="shared" si="35"/>
        <v>9.8997554685089972E-7</v>
      </c>
      <c r="Y25">
        <f t="shared" si="35"/>
        <v>6.0166667391330524E-7</v>
      </c>
      <c r="Z25">
        <f t="shared" si="35"/>
        <v>3.6564138395608693E-7</v>
      </c>
      <c r="AA25">
        <f t="shared" si="35"/>
        <v>2.2218875225742327E-7</v>
      </c>
      <c r="AB25">
        <f t="shared" si="35"/>
        <v>1.3500677430656329E-7</v>
      </c>
      <c r="AC25">
        <f t="shared" si="35"/>
        <v>8.2026697595644484E-8</v>
      </c>
      <c r="AD25">
        <f t="shared" si="35"/>
        <v>4.9833393690718962E-8</v>
      </c>
      <c r="AE25">
        <f t="shared" si="35"/>
        <v>3.0272664642345101E-8</v>
      </c>
      <c r="AF25">
        <f t="shared" si="35"/>
        <v>1.8388450984601967E-8</v>
      </c>
      <c r="AG25">
        <f t="shared" si="35"/>
        <v>1.1168717287450512E-8</v>
      </c>
      <c r="AH25">
        <f t="shared" si="36"/>
        <v>6.7830408053512854E-9</v>
      </c>
      <c r="AI25">
        <f t="shared" si="36"/>
        <v>4.1191522925145623E-9</v>
      </c>
      <c r="AJ25">
        <f t="shared" si="36"/>
        <v>2.501225471005012E-9</v>
      </c>
      <c r="AK25">
        <f t="shared" si="36"/>
        <v>1.5186534379483521E-9</v>
      </c>
      <c r="AL25">
        <f t="shared" si="36"/>
        <v>9.2198657960214309E-10</v>
      </c>
      <c r="AM25">
        <f t="shared" si="36"/>
        <v>5.5969294403490826E-10</v>
      </c>
      <c r="AN25">
        <f t="shared" si="36"/>
        <v>3.3972974670507812E-10</v>
      </c>
      <c r="AO25">
        <f t="shared" si="36"/>
        <v>2.061935172191204E-10</v>
      </c>
      <c r="AP25">
        <f t="shared" si="36"/>
        <v>1.2513340967937316E-10</v>
      </c>
      <c r="AQ25">
        <f t="shared" si="36"/>
        <v>7.5932468190341839E-11</v>
      </c>
      <c r="AR25">
        <f t="shared" si="37"/>
        <v>4.607197411185885E-11</v>
      </c>
      <c r="AS25">
        <f t="shared" si="37"/>
        <v>2.7951187536853528E-11</v>
      </c>
      <c r="AT25">
        <f t="shared" si="37"/>
        <v>1.6955745422766768E-11</v>
      </c>
      <c r="AU25">
        <f t="shared" si="37"/>
        <v>1.0284559702988727E-11</v>
      </c>
      <c r="AV25">
        <f t="shared" si="37"/>
        <v>6.2374301293465818E-12</v>
      </c>
      <c r="AW25">
        <f t="shared" si="37"/>
        <v>3.78247272927384E-12</v>
      </c>
      <c r="AX25">
        <f t="shared" si="37"/>
        <v>2.070316641434792E-12</v>
      </c>
      <c r="AY25">
        <f t="shared" si="37"/>
        <v>1.089250899401086E-12</v>
      </c>
      <c r="AZ25">
        <f t="shared" si="37"/>
        <v>6.0374581938511783E-13</v>
      </c>
      <c r="BA25">
        <f t="shared" si="37"/>
        <v>3.4052745543973944E-13</v>
      </c>
      <c r="BB25">
        <f t="shared" si="38"/>
        <v>1.9396848029718253E-13</v>
      </c>
      <c r="BC25">
        <f t="shared" si="38"/>
        <v>1.1122327336558872E-13</v>
      </c>
      <c r="BD25">
        <f t="shared" si="38"/>
        <v>6.409077708467768E-14</v>
      </c>
      <c r="BE25">
        <f t="shared" si="38"/>
        <v>3.7074116960330536E-14</v>
      </c>
      <c r="BF25">
        <f t="shared" si="38"/>
        <v>2.1513663573554588E-14</v>
      </c>
      <c r="BG25">
        <f t="shared" si="38"/>
        <v>1.2517234337788309E-14</v>
      </c>
      <c r="BH25">
        <f t="shared" si="38"/>
        <v>7.2994688178352983E-15</v>
      </c>
      <c r="BI25">
        <f t="shared" si="38"/>
        <v>4.2651948300550145E-15</v>
      </c>
      <c r="BJ25">
        <f t="shared" si="38"/>
        <v>2.4966242931687217E-15</v>
      </c>
      <c r="BK25">
        <f t="shared" si="38"/>
        <v>1.4637098270692959E-15</v>
      </c>
      <c r="BL25">
        <f t="shared" si="39"/>
        <v>8.5936768812468428E-16</v>
      </c>
      <c r="BM25">
        <f t="shared" si="39"/>
        <v>5.0520854595753164E-16</v>
      </c>
      <c r="BN25">
        <f t="shared" si="39"/>
        <v>2.9736076856657418E-16</v>
      </c>
      <c r="BO25">
        <f t="shared" si="39"/>
        <v>1.7521779015902388E-16</v>
      </c>
      <c r="BP25">
        <f t="shared" si="39"/>
        <v>1.0335221200542124E-16</v>
      </c>
      <c r="BQ25">
        <f t="shared" si="39"/>
        <v>6.1020843362847886E-17</v>
      </c>
      <c r="BR25">
        <f t="shared" si="39"/>
        <v>3.6060092870044373E-17</v>
      </c>
      <c r="BS25">
        <f t="shared" si="39"/>
        <v>2.1327600592015674E-17</v>
      </c>
      <c r="BT25">
        <f t="shared" si="39"/>
        <v>1.2624160175758672E-17</v>
      </c>
      <c r="BU25">
        <f t="shared" si="39"/>
        <v>7.4780656668724044E-18</v>
      </c>
      <c r="BV25">
        <f t="shared" si="40"/>
        <v>4.4328710525504453E-18</v>
      </c>
      <c r="BW25">
        <f t="shared" si="40"/>
        <v>2.6295068520977945E-18</v>
      </c>
      <c r="BX25">
        <f t="shared" si="40"/>
        <v>1.560783295977233E-18</v>
      </c>
      <c r="BY25">
        <f t="shared" si="40"/>
        <v>9.2699397089688627E-19</v>
      </c>
      <c r="BZ25">
        <f t="shared" si="40"/>
        <v>5.5089035754217572E-19</v>
      </c>
      <c r="CA25">
        <f t="shared" si="40"/>
        <v>3.2756409029010657E-19</v>
      </c>
      <c r="CB25">
        <f t="shared" si="40"/>
        <v>1.9487672646750582E-19</v>
      </c>
      <c r="CC25">
        <f t="shared" si="40"/>
        <v>1.1599698567507243E-19</v>
      </c>
      <c r="CD25">
        <f t="shared" si="40"/>
        <v>6.9079247014783382E-20</v>
      </c>
      <c r="CE25">
        <f t="shared" si="40"/>
        <v>4.1158010381330568E-20</v>
      </c>
      <c r="CF25">
        <f t="shared" si="41"/>
        <v>2.4533488028892085E-20</v>
      </c>
      <c r="CG25">
        <f t="shared" si="41"/>
        <v>1.4630363719827537E-20</v>
      </c>
      <c r="CH25">
        <f t="shared" si="41"/>
        <v>8.7284080864627982E-21</v>
      </c>
      <c r="CI25">
        <f t="shared" si="41"/>
        <v>5.2094594112363813E-21</v>
      </c>
      <c r="CJ25">
        <f t="shared" si="41"/>
        <v>3.1104408117113875E-21</v>
      </c>
      <c r="CK25">
        <f t="shared" si="41"/>
        <v>1.8578780481589003E-21</v>
      </c>
      <c r="CL25">
        <f t="shared" si="41"/>
        <v>1.1101280279625097E-21</v>
      </c>
      <c r="CM25">
        <f t="shared" si="41"/>
        <v>6.6356649012374774E-22</v>
      </c>
      <c r="CN25">
        <f t="shared" si="41"/>
        <v>3.9677702460818463E-22</v>
      </c>
      <c r="CO25">
        <f t="shared" si="41"/>
        <v>2.3733112697639009E-22</v>
      </c>
      <c r="CP25">
        <f t="shared" si="42"/>
        <v>1.4200533244473972E-22</v>
      </c>
      <c r="CQ25">
        <f t="shared" si="42"/>
        <v>8.4994775987512905E-23</v>
      </c>
      <c r="CR25">
        <f t="shared" si="42"/>
        <v>3.3693369274314186E-23</v>
      </c>
      <c r="CS25">
        <f t="shared" si="42"/>
        <v>1.3474430491719843E-23</v>
      </c>
      <c r="CT25">
        <f t="shared" si="42"/>
        <v>5.7455383498363099E-24</v>
      </c>
      <c r="CU25">
        <f t="shared" si="42"/>
        <v>2.4609538977327421E-24</v>
      </c>
      <c r="CV25">
        <f t="shared" si="42"/>
        <v>1.0346123417581406E-24</v>
      </c>
      <c r="CW25">
        <f t="shared" si="42"/>
        <v>4.1874620558889884E-25</v>
      </c>
      <c r="CX25">
        <f t="shared" si="42"/>
        <v>1.5922526859257718E-25</v>
      </c>
      <c r="CY25">
        <f t="shared" si="42"/>
        <v>5.4668734315908079E-26</v>
      </c>
      <c r="CZ25">
        <f t="shared" si="43"/>
        <v>1.565156952169157E-26</v>
      </c>
      <c r="DA25">
        <f t="shared" si="43"/>
        <v>3.0156161542598602E-27</v>
      </c>
      <c r="DB25">
        <f t="shared" si="43"/>
        <v>1.179427875564849E-28</v>
      </c>
      <c r="DC25">
        <f t="shared" si="43"/>
        <v>0</v>
      </c>
      <c r="DD25">
        <f t="shared" si="43"/>
        <v>0</v>
      </c>
      <c r="DE25">
        <f t="shared" si="43"/>
        <v>0</v>
      </c>
      <c r="DF25">
        <f t="shared" si="43"/>
        <v>0</v>
      </c>
      <c r="DG25">
        <f t="shared" si="43"/>
        <v>0</v>
      </c>
      <c r="DH25">
        <f t="shared" si="43"/>
        <v>0</v>
      </c>
      <c r="DI25">
        <f t="shared" si="43"/>
        <v>0</v>
      </c>
      <c r="DJ25">
        <f t="shared" si="44"/>
        <v>0</v>
      </c>
      <c r="DK25">
        <f t="shared" si="44"/>
        <v>0</v>
      </c>
      <c r="DL25">
        <f t="shared" si="44"/>
        <v>0</v>
      </c>
      <c r="DM25">
        <f t="shared" si="44"/>
        <v>0</v>
      </c>
      <c r="DN25">
        <f t="shared" si="44"/>
        <v>0</v>
      </c>
      <c r="DO25">
        <f t="shared" si="44"/>
        <v>0</v>
      </c>
      <c r="DP25">
        <f t="shared" si="44"/>
        <v>0</v>
      </c>
      <c r="DQ25">
        <f t="shared" si="44"/>
        <v>0</v>
      </c>
      <c r="DR25">
        <f t="shared" si="44"/>
        <v>0</v>
      </c>
      <c r="DS25">
        <f t="shared" si="44"/>
        <v>0</v>
      </c>
      <c r="DT25">
        <f t="shared" si="45"/>
        <v>0</v>
      </c>
      <c r="DU25">
        <f t="shared" si="45"/>
        <v>0</v>
      </c>
      <c r="DV25">
        <f t="shared" si="45"/>
        <v>0</v>
      </c>
      <c r="DW25">
        <f t="shared" si="45"/>
        <v>0</v>
      </c>
      <c r="DX25">
        <f t="shared" si="45"/>
        <v>0</v>
      </c>
      <c r="DY25">
        <f t="shared" si="45"/>
        <v>0</v>
      </c>
      <c r="DZ25">
        <f t="shared" si="45"/>
        <v>0</v>
      </c>
      <c r="EA25">
        <f t="shared" si="45"/>
        <v>0</v>
      </c>
      <c r="EB25">
        <f t="shared" si="45"/>
        <v>0</v>
      </c>
      <c r="EC25">
        <f t="shared" si="45"/>
        <v>0</v>
      </c>
      <c r="ED25">
        <f t="shared" si="46"/>
        <v>0</v>
      </c>
      <c r="EE25">
        <f t="shared" si="46"/>
        <v>0</v>
      </c>
      <c r="EF25">
        <f t="shared" si="46"/>
        <v>0</v>
      </c>
      <c r="EG25">
        <f t="shared" si="46"/>
        <v>0</v>
      </c>
      <c r="EH25">
        <f t="shared" si="46"/>
        <v>0</v>
      </c>
      <c r="EI25">
        <f t="shared" si="46"/>
        <v>0</v>
      </c>
      <c r="EJ25">
        <f t="shared" si="46"/>
        <v>0</v>
      </c>
      <c r="EK25">
        <f t="shared" si="46"/>
        <v>0</v>
      </c>
      <c r="EL25">
        <f t="shared" si="46"/>
        <v>0</v>
      </c>
      <c r="EM25">
        <f t="shared" si="46"/>
        <v>0</v>
      </c>
      <c r="EN25">
        <f t="shared" si="47"/>
        <v>0</v>
      </c>
      <c r="EO25">
        <f t="shared" si="47"/>
        <v>0</v>
      </c>
      <c r="EP25">
        <f t="shared" si="47"/>
        <v>0</v>
      </c>
      <c r="EQ25">
        <f t="shared" si="47"/>
        <v>0</v>
      </c>
      <c r="ER25">
        <f t="shared" si="47"/>
        <v>0</v>
      </c>
      <c r="ES25">
        <f t="shared" si="47"/>
        <v>0</v>
      </c>
      <c r="ET25">
        <f t="shared" si="47"/>
        <v>0</v>
      </c>
      <c r="EU25">
        <f t="shared" si="47"/>
        <v>0</v>
      </c>
      <c r="EV25">
        <f t="shared" si="47"/>
        <v>0</v>
      </c>
      <c r="EW25">
        <f t="shared" si="47"/>
        <v>0</v>
      </c>
      <c r="EX25">
        <f t="shared" si="47"/>
        <v>0</v>
      </c>
      <c r="EZ25">
        <f t="shared" si="16"/>
        <v>5.2751581708491167E-2</v>
      </c>
      <c r="FB25">
        <f t="shared" si="17"/>
        <v>0.45672703565069228</v>
      </c>
      <c r="FC25">
        <f t="shared" si="15"/>
        <v>0.1246676404166551</v>
      </c>
      <c r="FH25" s="56"/>
    </row>
    <row r="26" spans="1:164" x14ac:dyDescent="0.25">
      <c r="A26">
        <v>395</v>
      </c>
      <c r="B26" s="19">
        <f>'Input spectra'!Y25</f>
        <v>7.7198677480757899E-2</v>
      </c>
      <c r="C26">
        <f>'Input spectra'!B25</f>
        <v>1.1269107171544599</v>
      </c>
      <c r="D26">
        <f t="shared" si="33"/>
        <v>2.0653927966864227E-2</v>
      </c>
      <c r="E26">
        <f t="shared" si="33"/>
        <v>1.2963168683583787E-2</v>
      </c>
      <c r="F26">
        <f t="shared" si="33"/>
        <v>8.1357260003927564E-3</v>
      </c>
      <c r="G26">
        <f t="shared" si="33"/>
        <v>5.1057287149258758E-3</v>
      </c>
      <c r="H26">
        <f t="shared" si="33"/>
        <v>3.2040190022243663E-3</v>
      </c>
      <c r="I26">
        <f t="shared" si="33"/>
        <v>2.0105181312919385E-3</v>
      </c>
      <c r="J26">
        <f t="shared" si="33"/>
        <v>1.261525685467468E-3</v>
      </c>
      <c r="K26">
        <f t="shared" si="33"/>
        <v>7.9151475313457315E-4</v>
      </c>
      <c r="L26">
        <f t="shared" si="33"/>
        <v>4.965881547710553E-4</v>
      </c>
      <c r="M26">
        <f t="shared" si="33"/>
        <v>3.1153563170245298E-4</v>
      </c>
      <c r="N26">
        <f t="shared" si="34"/>
        <v>1.9543066854817089E-4</v>
      </c>
      <c r="O26">
        <f t="shared" si="34"/>
        <v>1.2258883422581383E-4</v>
      </c>
      <c r="P26">
        <f t="shared" si="34"/>
        <v>7.6892130121134077E-5</v>
      </c>
      <c r="Q26">
        <f t="shared" si="34"/>
        <v>4.8226440969301651E-5</v>
      </c>
      <c r="R26">
        <f t="shared" si="34"/>
        <v>3.0245476461611246E-5</v>
      </c>
      <c r="S26">
        <f t="shared" si="34"/>
        <v>1.896736873007479E-5</v>
      </c>
      <c r="T26">
        <f t="shared" si="34"/>
        <v>1.1893911808728948E-5</v>
      </c>
      <c r="U26">
        <f t="shared" si="34"/>
        <v>7.4578360279717284E-6</v>
      </c>
      <c r="V26">
        <f t="shared" si="34"/>
        <v>4.6759616870953491E-6</v>
      </c>
      <c r="W26">
        <f t="shared" si="34"/>
        <v>2.9315583959057446E-6</v>
      </c>
      <c r="X26">
        <f t="shared" si="35"/>
        <v>1.8377868060836576E-6</v>
      </c>
      <c r="Y26">
        <f t="shared" si="35"/>
        <v>1.1520203527062902E-6</v>
      </c>
      <c r="Z26">
        <f t="shared" si="35"/>
        <v>7.2209289575543988E-7</v>
      </c>
      <c r="AA26">
        <f t="shared" si="35"/>
        <v>4.5257788794136198E-7</v>
      </c>
      <c r="AB26">
        <f t="shared" si="35"/>
        <v>2.8363534896764279E-7</v>
      </c>
      <c r="AC26">
        <f t="shared" si="35"/>
        <v>1.7774342914791707E-7</v>
      </c>
      <c r="AD26">
        <f t="shared" si="35"/>
        <v>1.1137618159329806E-7</v>
      </c>
      <c r="AE26">
        <f t="shared" si="35"/>
        <v>6.9784029572175094E-8</v>
      </c>
      <c r="AF26">
        <f t="shared" si="35"/>
        <v>4.3720394618997547E-8</v>
      </c>
      <c r="AG26">
        <f t="shared" si="35"/>
        <v>2.7388973617823611E-8</v>
      </c>
      <c r="AH26">
        <f t="shared" si="36"/>
        <v>1.7156568265609277E-8</v>
      </c>
      <c r="AI26">
        <f t="shared" si="36"/>
        <v>1.0746013330051697E-8</v>
      </c>
      <c r="AJ26">
        <f t="shared" si="36"/>
        <v>6.730167945210584E-9</v>
      </c>
      <c r="AK26">
        <f t="shared" si="36"/>
        <v>4.2146864393638753E-9</v>
      </c>
      <c r="AL26">
        <f t="shared" si="36"/>
        <v>2.6391539510912174E-9</v>
      </c>
      <c r="AM26">
        <f t="shared" si="36"/>
        <v>1.6524315952883155E-9</v>
      </c>
      <c r="AN26">
        <f t="shared" si="36"/>
        <v>1.0345244681190921E-9</v>
      </c>
      <c r="AO26">
        <f t="shared" si="36"/>
        <v>6.4761325856517649E-10</v>
      </c>
      <c r="AP26">
        <f t="shared" si="36"/>
        <v>4.0536620232755394E-10</v>
      </c>
      <c r="AQ26">
        <f t="shared" si="36"/>
        <v>2.5370866946181175E-10</v>
      </c>
      <c r="AR26">
        <f t="shared" si="37"/>
        <v>1.5877354641581848E-10</v>
      </c>
      <c r="AS26">
        <f t="shared" si="37"/>
        <v>9.9351658465015684E-11</v>
      </c>
      <c r="AT26">
        <f t="shared" si="37"/>
        <v>6.2162042723049299E-11</v>
      </c>
      <c r="AU26">
        <f t="shared" si="37"/>
        <v>3.8889076215026218E-11</v>
      </c>
      <c r="AV26">
        <f t="shared" si="37"/>
        <v>2.4326585210353091E-11</v>
      </c>
      <c r="AW26">
        <f t="shared" si="37"/>
        <v>1.5215449780996295E-11</v>
      </c>
      <c r="AX26">
        <f t="shared" si="37"/>
        <v>8.5897257013516094E-12</v>
      </c>
      <c r="AY26">
        <f t="shared" si="37"/>
        <v>4.661267027475264E-12</v>
      </c>
      <c r="AZ26">
        <f t="shared" si="37"/>
        <v>2.6647945117847474E-12</v>
      </c>
      <c r="BA26">
        <f t="shared" si="37"/>
        <v>1.5502268513897644E-12</v>
      </c>
      <c r="BB26">
        <f t="shared" si="38"/>
        <v>9.1076811520111092E-13</v>
      </c>
      <c r="BC26">
        <f t="shared" si="38"/>
        <v>5.3864900319476778E-13</v>
      </c>
      <c r="BD26">
        <f t="shared" si="38"/>
        <v>3.2013949715107739E-13</v>
      </c>
      <c r="BE26">
        <f t="shared" si="38"/>
        <v>1.9100646625328085E-13</v>
      </c>
      <c r="BF26">
        <f t="shared" si="38"/>
        <v>1.143207750792152E-13</v>
      </c>
      <c r="BG26">
        <f t="shared" si="38"/>
        <v>6.8604515759999533E-14</v>
      </c>
      <c r="BH26">
        <f t="shared" si="38"/>
        <v>4.1263789677301936E-14</v>
      </c>
      <c r="BI26">
        <f t="shared" si="38"/>
        <v>2.4868538372847689E-14</v>
      </c>
      <c r="BJ26">
        <f t="shared" si="38"/>
        <v>1.5014058779210816E-14</v>
      </c>
      <c r="BK26">
        <f t="shared" si="38"/>
        <v>9.0789043661680333E-15</v>
      </c>
      <c r="BL26">
        <f t="shared" si="39"/>
        <v>5.4978261959142144E-15</v>
      </c>
      <c r="BM26">
        <f t="shared" si="39"/>
        <v>3.3336208777528723E-15</v>
      </c>
      <c r="BN26">
        <f t="shared" si="39"/>
        <v>2.0237773112520572E-15</v>
      </c>
      <c r="BO26">
        <f t="shared" si="39"/>
        <v>1.229959422592371E-15</v>
      </c>
      <c r="BP26">
        <f t="shared" si="39"/>
        <v>7.4828302697685353E-16</v>
      </c>
      <c r="BQ26">
        <f t="shared" si="39"/>
        <v>4.5567778554882941E-16</v>
      </c>
      <c r="BR26">
        <f t="shared" si="39"/>
        <v>2.7774101953472285E-16</v>
      </c>
      <c r="BS26">
        <f t="shared" si="39"/>
        <v>1.6942937804134568E-16</v>
      </c>
      <c r="BT26">
        <f t="shared" si="39"/>
        <v>1.0343862692139507E-16</v>
      </c>
      <c r="BU26">
        <f t="shared" si="39"/>
        <v>6.3197959795842138E-17</v>
      </c>
      <c r="BV26">
        <f t="shared" si="40"/>
        <v>3.8639581609847677E-17</v>
      </c>
      <c r="BW26">
        <f t="shared" si="40"/>
        <v>2.3640418302672309E-17</v>
      </c>
      <c r="BX26">
        <f t="shared" si="40"/>
        <v>1.4472947660436772E-17</v>
      </c>
      <c r="BY26">
        <f t="shared" si="40"/>
        <v>8.8659407722216783E-18</v>
      </c>
      <c r="BZ26">
        <f t="shared" si="40"/>
        <v>5.4343376661871528E-18</v>
      </c>
      <c r="CA26">
        <f t="shared" si="40"/>
        <v>3.3328154654967511E-18</v>
      </c>
      <c r="CB26">
        <f t="shared" si="40"/>
        <v>2.0450714754202205E-18</v>
      </c>
      <c r="CC26">
        <f t="shared" si="40"/>
        <v>1.255534793079901E-18</v>
      </c>
      <c r="CD26">
        <f t="shared" si="40"/>
        <v>7.711931736174654E-19</v>
      </c>
      <c r="CE26">
        <f t="shared" si="40"/>
        <v>4.7391830892529795E-19</v>
      </c>
      <c r="CF26">
        <f t="shared" si="41"/>
        <v>2.9136806242241958E-19</v>
      </c>
      <c r="CG26">
        <f t="shared" si="41"/>
        <v>1.7921374036120708E-19</v>
      </c>
      <c r="CH26">
        <f t="shared" si="41"/>
        <v>1.1027695279846408E-19</v>
      </c>
      <c r="CI26">
        <f t="shared" si="41"/>
        <v>6.7885325670707538E-20</v>
      </c>
      <c r="CJ26">
        <f t="shared" si="41"/>
        <v>4.1806010171111113E-20</v>
      </c>
      <c r="CK26">
        <f t="shared" si="41"/>
        <v>2.5755353596479426E-20</v>
      </c>
      <c r="CL26">
        <f t="shared" si="41"/>
        <v>1.587292316935824E-20</v>
      </c>
      <c r="CM26">
        <f t="shared" si="41"/>
        <v>9.7859237107292336E-21</v>
      </c>
      <c r="CN26">
        <f t="shared" si="41"/>
        <v>6.0352800769122192E-21</v>
      </c>
      <c r="CO26">
        <f t="shared" si="41"/>
        <v>3.7233953090961088E-21</v>
      </c>
      <c r="CP26">
        <f t="shared" si="42"/>
        <v>2.2978550610108728E-21</v>
      </c>
      <c r="CQ26">
        <f t="shared" si="42"/>
        <v>1.418547052056519E-21</v>
      </c>
      <c r="CR26">
        <f t="shared" si="42"/>
        <v>5.8000199429653618E-22</v>
      </c>
      <c r="CS26">
        <f t="shared" si="42"/>
        <v>2.3923735740201763E-22</v>
      </c>
      <c r="CT26">
        <f t="shared" si="42"/>
        <v>1.0521625483287269E-22</v>
      </c>
      <c r="CU26">
        <f t="shared" si="42"/>
        <v>4.6482461931341964E-23</v>
      </c>
      <c r="CV26">
        <f t="shared" si="42"/>
        <v>2.0155651109998399E-23</v>
      </c>
      <c r="CW26">
        <f t="shared" si="42"/>
        <v>8.4140210718667959E-24</v>
      </c>
      <c r="CX26">
        <f t="shared" si="42"/>
        <v>3.2998806591286873E-24</v>
      </c>
      <c r="CY26">
        <f t="shared" si="42"/>
        <v>1.1685809332793131E-24</v>
      </c>
      <c r="CZ26">
        <f t="shared" si="43"/>
        <v>3.4507317872017195E-25</v>
      </c>
      <c r="DA26">
        <f t="shared" si="43"/>
        <v>6.8574540162365785E-26</v>
      </c>
      <c r="DB26">
        <f t="shared" si="43"/>
        <v>2.7662521474715618E-27</v>
      </c>
      <c r="DC26">
        <f t="shared" si="43"/>
        <v>0</v>
      </c>
      <c r="DD26">
        <f t="shared" si="43"/>
        <v>0</v>
      </c>
      <c r="DE26">
        <f t="shared" si="43"/>
        <v>0</v>
      </c>
      <c r="DF26">
        <f t="shared" si="43"/>
        <v>0</v>
      </c>
      <c r="DG26">
        <f t="shared" si="43"/>
        <v>0</v>
      </c>
      <c r="DH26">
        <f t="shared" si="43"/>
        <v>0</v>
      </c>
      <c r="DI26">
        <f t="shared" si="43"/>
        <v>0</v>
      </c>
      <c r="DJ26">
        <f t="shared" si="44"/>
        <v>0</v>
      </c>
      <c r="DK26">
        <f t="shared" si="44"/>
        <v>0</v>
      </c>
      <c r="DL26">
        <f t="shared" si="44"/>
        <v>0</v>
      </c>
      <c r="DM26">
        <f t="shared" si="44"/>
        <v>0</v>
      </c>
      <c r="DN26">
        <f t="shared" si="44"/>
        <v>0</v>
      </c>
      <c r="DO26">
        <f t="shared" si="44"/>
        <v>0</v>
      </c>
      <c r="DP26">
        <f t="shared" si="44"/>
        <v>0</v>
      </c>
      <c r="DQ26">
        <f t="shared" si="44"/>
        <v>0</v>
      </c>
      <c r="DR26">
        <f t="shared" si="44"/>
        <v>0</v>
      </c>
      <c r="DS26">
        <f t="shared" si="44"/>
        <v>0</v>
      </c>
      <c r="DT26">
        <f t="shared" si="45"/>
        <v>0</v>
      </c>
      <c r="DU26">
        <f t="shared" si="45"/>
        <v>0</v>
      </c>
      <c r="DV26">
        <f t="shared" si="45"/>
        <v>0</v>
      </c>
      <c r="DW26">
        <f t="shared" si="45"/>
        <v>0</v>
      </c>
      <c r="DX26">
        <f t="shared" si="45"/>
        <v>0</v>
      </c>
      <c r="DY26">
        <f t="shared" si="45"/>
        <v>0</v>
      </c>
      <c r="DZ26">
        <f t="shared" si="45"/>
        <v>0</v>
      </c>
      <c r="EA26">
        <f t="shared" si="45"/>
        <v>0</v>
      </c>
      <c r="EB26">
        <f t="shared" si="45"/>
        <v>0</v>
      </c>
      <c r="EC26">
        <f t="shared" si="45"/>
        <v>0</v>
      </c>
      <c r="ED26">
        <f t="shared" si="46"/>
        <v>0</v>
      </c>
      <c r="EE26">
        <f t="shared" si="46"/>
        <v>0</v>
      </c>
      <c r="EF26">
        <f t="shared" si="46"/>
        <v>0</v>
      </c>
      <c r="EG26">
        <f t="shared" si="46"/>
        <v>0</v>
      </c>
      <c r="EH26">
        <f t="shared" si="46"/>
        <v>0</v>
      </c>
      <c r="EI26">
        <f t="shared" si="46"/>
        <v>0</v>
      </c>
      <c r="EJ26">
        <f t="shared" si="46"/>
        <v>0</v>
      </c>
      <c r="EK26">
        <f t="shared" si="46"/>
        <v>0</v>
      </c>
      <c r="EL26">
        <f t="shared" si="46"/>
        <v>0</v>
      </c>
      <c r="EM26">
        <f t="shared" si="46"/>
        <v>0</v>
      </c>
      <c r="EN26">
        <f t="shared" si="47"/>
        <v>0</v>
      </c>
      <c r="EO26">
        <f t="shared" si="47"/>
        <v>0</v>
      </c>
      <c r="EP26">
        <f t="shared" si="47"/>
        <v>0</v>
      </c>
      <c r="EQ26">
        <f t="shared" si="47"/>
        <v>0</v>
      </c>
      <c r="ER26">
        <f t="shared" si="47"/>
        <v>0</v>
      </c>
      <c r="ES26">
        <f t="shared" si="47"/>
        <v>0</v>
      </c>
      <c r="ET26">
        <f t="shared" si="47"/>
        <v>0</v>
      </c>
      <c r="EU26">
        <f t="shared" si="47"/>
        <v>0</v>
      </c>
      <c r="EV26">
        <f t="shared" si="47"/>
        <v>0</v>
      </c>
      <c r="EW26">
        <f t="shared" si="47"/>
        <v>0</v>
      </c>
      <c r="EX26">
        <f t="shared" si="47"/>
        <v>0</v>
      </c>
      <c r="EZ26">
        <f t="shared" si="16"/>
        <v>5.5458486936300504E-2</v>
      </c>
      <c r="FB26">
        <f t="shared" si="17"/>
        <v>0.44948919239456164</v>
      </c>
      <c r="FC26">
        <f t="shared" si="15"/>
        <v>0.13019178191139982</v>
      </c>
      <c r="FH26" s="56"/>
    </row>
    <row r="27" spans="1:164" x14ac:dyDescent="0.25">
      <c r="A27">
        <v>400</v>
      </c>
      <c r="B27" s="19">
        <f>'Input spectra'!Y26</f>
        <v>7.4640906606240301E-2</v>
      </c>
      <c r="C27">
        <f>'Input spectra'!B26</f>
        <v>1.04171843961628</v>
      </c>
      <c r="D27">
        <f t="shared" si="33"/>
        <v>2.0653927966864227E-2</v>
      </c>
      <c r="E27">
        <f t="shared" si="33"/>
        <v>1.3415957361490633E-2</v>
      </c>
      <c r="F27">
        <f t="shared" si="33"/>
        <v>8.7139950265280909E-3</v>
      </c>
      <c r="G27">
        <f t="shared" si="33"/>
        <v>5.6596454622279378E-3</v>
      </c>
      <c r="H27">
        <f t="shared" si="33"/>
        <v>3.6756747173875668E-3</v>
      </c>
      <c r="I27">
        <f t="shared" si="33"/>
        <v>2.3870443001982838E-3</v>
      </c>
      <c r="J27">
        <f t="shared" si="33"/>
        <v>1.5500977269059097E-3</v>
      </c>
      <c r="K27">
        <f t="shared" si="33"/>
        <v>1.0065433712701313E-3</v>
      </c>
      <c r="L27">
        <f t="shared" si="33"/>
        <v>6.5355227679169867E-4</v>
      </c>
      <c r="M27">
        <f t="shared" si="33"/>
        <v>4.2432849689815686E-4</v>
      </c>
      <c r="N27">
        <f t="shared" si="34"/>
        <v>2.7548482928813094E-4</v>
      </c>
      <c r="O27">
        <f t="shared" si="34"/>
        <v>1.7884070861707896E-4</v>
      </c>
      <c r="P27">
        <f t="shared" si="34"/>
        <v>1.1609348705122199E-4</v>
      </c>
      <c r="Q27">
        <f t="shared" si="34"/>
        <v>7.5356665660794716E-5</v>
      </c>
      <c r="R27">
        <f t="shared" si="34"/>
        <v>4.8911095289235839E-5</v>
      </c>
      <c r="S27">
        <f t="shared" si="34"/>
        <v>3.1744211347904285E-5</v>
      </c>
      <c r="T27">
        <f t="shared" si="34"/>
        <v>2.0601206996264684E-5</v>
      </c>
      <c r="U27">
        <f t="shared" si="34"/>
        <v>1.3368764696991835E-5</v>
      </c>
      <c r="V27">
        <f t="shared" si="34"/>
        <v>8.6748083719847278E-6</v>
      </c>
      <c r="W27">
        <f t="shared" si="34"/>
        <v>5.6285689749208511E-6</v>
      </c>
      <c r="X27">
        <f t="shared" si="35"/>
        <v>3.6517838963363872E-6</v>
      </c>
      <c r="Y27">
        <f t="shared" si="35"/>
        <v>2.3690847036356156E-6</v>
      </c>
      <c r="Z27">
        <f t="shared" si="35"/>
        <v>1.536823546881008E-6</v>
      </c>
      <c r="AA27">
        <f t="shared" si="35"/>
        <v>9.9686135961772678E-7</v>
      </c>
      <c r="AB27">
        <f t="shared" si="35"/>
        <v>6.4656513614840148E-7</v>
      </c>
      <c r="AC27">
        <f t="shared" si="35"/>
        <v>4.1933004374200725E-7</v>
      </c>
      <c r="AD27">
        <f t="shared" si="35"/>
        <v>2.7193508658377495E-7</v>
      </c>
      <c r="AE27">
        <f t="shared" si="35"/>
        <v>1.7633538171812629E-7</v>
      </c>
      <c r="AF27">
        <f t="shared" si="35"/>
        <v>1.1433468221144311E-7</v>
      </c>
      <c r="AG27">
        <f t="shared" si="35"/>
        <v>7.4127639442122176E-8</v>
      </c>
      <c r="AH27">
        <f t="shared" si="36"/>
        <v>4.8055746989309715E-8</v>
      </c>
      <c r="AI27">
        <f t="shared" si="36"/>
        <v>3.1151056586146942E-8</v>
      </c>
      <c r="AJ27">
        <f t="shared" si="36"/>
        <v>2.0191184885311095E-8</v>
      </c>
      <c r="AK27">
        <f t="shared" si="36"/>
        <v>1.3086143266560431E-8</v>
      </c>
      <c r="AL27">
        <f t="shared" si="36"/>
        <v>8.4805032046721432E-9</v>
      </c>
      <c r="AM27">
        <f t="shared" si="36"/>
        <v>5.4952934020647443E-9</v>
      </c>
      <c r="AN27">
        <f t="shared" si="36"/>
        <v>3.560562869381262E-9</v>
      </c>
      <c r="AO27">
        <f t="shared" si="36"/>
        <v>2.3067690730320964E-9</v>
      </c>
      <c r="AP27">
        <f t="shared" si="36"/>
        <v>1.4943296785796647E-9</v>
      </c>
      <c r="AQ27">
        <f t="shared" si="36"/>
        <v>9.6793164888523091E-10</v>
      </c>
      <c r="AR27">
        <f t="shared" si="37"/>
        <v>6.2689964673072773E-10</v>
      </c>
      <c r="AS27">
        <f t="shared" si="37"/>
        <v>4.0598080259126949E-10</v>
      </c>
      <c r="AT27">
        <f t="shared" si="37"/>
        <v>2.6288520872563616E-10</v>
      </c>
      <c r="AU27">
        <f t="shared" si="37"/>
        <v>1.7020761940694078E-10</v>
      </c>
      <c r="AV27">
        <f t="shared" si="37"/>
        <v>1.1019021177630711E-10</v>
      </c>
      <c r="AW27">
        <f t="shared" si="37"/>
        <v>7.132752581398862E-11</v>
      </c>
      <c r="AX27">
        <f t="shared" si="37"/>
        <v>4.1673709230736059E-11</v>
      </c>
      <c r="AY27">
        <f t="shared" si="37"/>
        <v>2.3404390812406364E-11</v>
      </c>
      <c r="AZ27">
        <f t="shared" si="37"/>
        <v>1.3847379061703606E-11</v>
      </c>
      <c r="BA27">
        <f t="shared" si="37"/>
        <v>8.3369962780515266E-12</v>
      </c>
      <c r="BB27">
        <f t="shared" si="38"/>
        <v>5.069121113927916E-12</v>
      </c>
      <c r="BC27">
        <f t="shared" si="38"/>
        <v>3.1027101547581799E-12</v>
      </c>
      <c r="BD27">
        <f t="shared" si="38"/>
        <v>1.9084689652902212E-12</v>
      </c>
      <c r="BE27">
        <f t="shared" si="38"/>
        <v>1.1784316834760277E-12</v>
      </c>
      <c r="BF27">
        <f t="shared" si="38"/>
        <v>7.2994812578927042E-13</v>
      </c>
      <c r="BG27">
        <f t="shared" si="38"/>
        <v>4.5334626057077378E-13</v>
      </c>
      <c r="BH27">
        <f t="shared" si="38"/>
        <v>2.8219995667034687E-13</v>
      </c>
      <c r="BI27">
        <f t="shared" si="38"/>
        <v>1.7601455795130247E-13</v>
      </c>
      <c r="BJ27">
        <f t="shared" si="38"/>
        <v>1.0997828355350486E-13</v>
      </c>
      <c r="BK27">
        <f t="shared" si="38"/>
        <v>6.8826037052296248E-14</v>
      </c>
      <c r="BL27">
        <f t="shared" si="39"/>
        <v>4.3134108436371593E-14</v>
      </c>
      <c r="BM27">
        <f t="shared" si="39"/>
        <v>2.7068022191099845E-14</v>
      </c>
      <c r="BN27">
        <f t="shared" si="39"/>
        <v>1.7006444894555021E-14</v>
      </c>
      <c r="BO27">
        <f t="shared" si="39"/>
        <v>1.0696756124288685E-14</v>
      </c>
      <c r="BP27">
        <f t="shared" si="39"/>
        <v>6.7350015790115838E-15</v>
      </c>
      <c r="BQ27">
        <f t="shared" si="39"/>
        <v>4.2446331503891971E-15</v>
      </c>
      <c r="BR27">
        <f t="shared" si="39"/>
        <v>2.6775206370355247E-15</v>
      </c>
      <c r="BS27">
        <f t="shared" si="39"/>
        <v>1.690409851435349E-15</v>
      </c>
      <c r="BT27">
        <f t="shared" si="39"/>
        <v>1.0680621932508633E-15</v>
      </c>
      <c r="BU27">
        <f t="shared" si="39"/>
        <v>6.7534758427841834E-16</v>
      </c>
      <c r="BV27">
        <f t="shared" si="40"/>
        <v>4.2733376056490117E-16</v>
      </c>
      <c r="BW27">
        <f t="shared" si="40"/>
        <v>2.7058295994438704E-16</v>
      </c>
      <c r="BX27">
        <f t="shared" si="40"/>
        <v>1.7144024353425114E-16</v>
      </c>
      <c r="BY27">
        <f t="shared" si="40"/>
        <v>1.0869037975236963E-16</v>
      </c>
      <c r="BZ27">
        <f t="shared" si="40"/>
        <v>6.8948273786812804E-17</v>
      </c>
      <c r="CA27">
        <f t="shared" si="40"/>
        <v>4.3762139106539095E-17</v>
      </c>
      <c r="CB27">
        <f t="shared" si="40"/>
        <v>2.7791133639535465E-17</v>
      </c>
      <c r="CC27">
        <f t="shared" si="40"/>
        <v>1.7657817367616988E-17</v>
      </c>
      <c r="CD27">
        <f t="shared" si="40"/>
        <v>1.1224886078300648E-17</v>
      </c>
      <c r="CE27">
        <f t="shared" si="40"/>
        <v>7.1389238516586253E-18</v>
      </c>
      <c r="CF27">
        <f t="shared" si="41"/>
        <v>4.542361615890065E-18</v>
      </c>
      <c r="CG27">
        <f t="shared" si="41"/>
        <v>2.8914891061396362E-18</v>
      </c>
      <c r="CH27">
        <f t="shared" si="41"/>
        <v>1.8413888555973832E-18</v>
      </c>
      <c r="CI27">
        <f t="shared" si="41"/>
        <v>1.1731327421981635E-18</v>
      </c>
      <c r="CJ27">
        <f t="shared" si="41"/>
        <v>7.4768810105898518E-19</v>
      </c>
      <c r="CK27">
        <f t="shared" si="41"/>
        <v>4.7671603582860123E-19</v>
      </c>
      <c r="CL27">
        <f t="shared" si="41"/>
        <v>3.0406025502272947E-19</v>
      </c>
      <c r="CM27">
        <f t="shared" si="41"/>
        <v>1.9400595646450002E-19</v>
      </c>
      <c r="CN27">
        <f t="shared" si="41"/>
        <v>1.2382865744896656E-19</v>
      </c>
      <c r="CO27">
        <f t="shared" si="41"/>
        <v>7.9063016416687751E-20</v>
      </c>
      <c r="CP27">
        <f t="shared" si="42"/>
        <v>5.0497207356743139E-20</v>
      </c>
      <c r="CQ27">
        <f t="shared" si="42"/>
        <v>3.2262570890787936E-20</v>
      </c>
      <c r="CR27">
        <f t="shared" si="42"/>
        <v>1.3651966380637665E-20</v>
      </c>
      <c r="CS27">
        <f t="shared" si="42"/>
        <v>5.8278077523137821E-21</v>
      </c>
      <c r="CT27">
        <f t="shared" si="42"/>
        <v>2.6525865078068392E-21</v>
      </c>
      <c r="CU27">
        <f t="shared" si="42"/>
        <v>1.2127920362396534E-21</v>
      </c>
      <c r="CV27">
        <f t="shared" si="42"/>
        <v>5.442576516260433E-22</v>
      </c>
      <c r="CW27">
        <f t="shared" si="42"/>
        <v>2.3513744970217901E-22</v>
      </c>
      <c r="CX27">
        <f t="shared" si="42"/>
        <v>9.5439232684130496E-23</v>
      </c>
      <c r="CY27">
        <f t="shared" si="42"/>
        <v>3.497824361849145E-23</v>
      </c>
      <c r="CZ27">
        <f t="shared" si="43"/>
        <v>1.0689586444230562E-23</v>
      </c>
      <c r="DA27">
        <f t="shared" si="43"/>
        <v>2.1984829417709376E-24</v>
      </c>
      <c r="DB27">
        <f t="shared" si="43"/>
        <v>9.1783044044811639E-26</v>
      </c>
      <c r="DC27">
        <f t="shared" si="43"/>
        <v>0</v>
      </c>
      <c r="DD27">
        <f t="shared" si="43"/>
        <v>0</v>
      </c>
      <c r="DE27">
        <f t="shared" si="43"/>
        <v>0</v>
      </c>
      <c r="DF27">
        <f t="shared" si="43"/>
        <v>0</v>
      </c>
      <c r="DG27">
        <f t="shared" si="43"/>
        <v>0</v>
      </c>
      <c r="DH27">
        <f t="shared" si="43"/>
        <v>0</v>
      </c>
      <c r="DI27">
        <f t="shared" si="43"/>
        <v>0</v>
      </c>
      <c r="DJ27">
        <f t="shared" si="44"/>
        <v>0</v>
      </c>
      <c r="DK27">
        <f t="shared" si="44"/>
        <v>0</v>
      </c>
      <c r="DL27">
        <f t="shared" si="44"/>
        <v>0</v>
      </c>
      <c r="DM27">
        <f t="shared" si="44"/>
        <v>0</v>
      </c>
      <c r="DN27">
        <f t="shared" si="44"/>
        <v>0</v>
      </c>
      <c r="DO27">
        <f t="shared" si="44"/>
        <v>0</v>
      </c>
      <c r="DP27">
        <f t="shared" si="44"/>
        <v>0</v>
      </c>
      <c r="DQ27">
        <f t="shared" si="44"/>
        <v>0</v>
      </c>
      <c r="DR27">
        <f t="shared" si="44"/>
        <v>0</v>
      </c>
      <c r="DS27">
        <f t="shared" si="44"/>
        <v>0</v>
      </c>
      <c r="DT27">
        <f t="shared" si="45"/>
        <v>0</v>
      </c>
      <c r="DU27">
        <f t="shared" si="45"/>
        <v>0</v>
      </c>
      <c r="DV27">
        <f t="shared" si="45"/>
        <v>0</v>
      </c>
      <c r="DW27">
        <f t="shared" si="45"/>
        <v>0</v>
      </c>
      <c r="DX27">
        <f t="shared" si="45"/>
        <v>0</v>
      </c>
      <c r="DY27">
        <f t="shared" si="45"/>
        <v>0</v>
      </c>
      <c r="DZ27">
        <f t="shared" si="45"/>
        <v>0</v>
      </c>
      <c r="EA27">
        <f t="shared" si="45"/>
        <v>0</v>
      </c>
      <c r="EB27">
        <f t="shared" si="45"/>
        <v>0</v>
      </c>
      <c r="EC27">
        <f t="shared" si="45"/>
        <v>0</v>
      </c>
      <c r="ED27">
        <f t="shared" si="46"/>
        <v>0</v>
      </c>
      <c r="EE27">
        <f t="shared" si="46"/>
        <v>0</v>
      </c>
      <c r="EF27">
        <f t="shared" si="46"/>
        <v>0</v>
      </c>
      <c r="EG27">
        <f t="shared" si="46"/>
        <v>0</v>
      </c>
      <c r="EH27">
        <f t="shared" si="46"/>
        <v>0</v>
      </c>
      <c r="EI27">
        <f t="shared" si="46"/>
        <v>0</v>
      </c>
      <c r="EJ27">
        <f t="shared" si="46"/>
        <v>0</v>
      </c>
      <c r="EK27">
        <f t="shared" si="46"/>
        <v>0</v>
      </c>
      <c r="EL27">
        <f t="shared" si="46"/>
        <v>0</v>
      </c>
      <c r="EM27">
        <f t="shared" si="46"/>
        <v>0</v>
      </c>
      <c r="EN27">
        <f t="shared" si="47"/>
        <v>0</v>
      </c>
      <c r="EO27">
        <f t="shared" si="47"/>
        <v>0</v>
      </c>
      <c r="EP27">
        <f t="shared" si="47"/>
        <v>0</v>
      </c>
      <c r="EQ27">
        <f t="shared" si="47"/>
        <v>0</v>
      </c>
      <c r="ER27">
        <f t="shared" si="47"/>
        <v>0</v>
      </c>
      <c r="ES27">
        <f t="shared" si="47"/>
        <v>0</v>
      </c>
      <c r="ET27">
        <f t="shared" si="47"/>
        <v>0</v>
      </c>
      <c r="EU27">
        <f t="shared" si="47"/>
        <v>0</v>
      </c>
      <c r="EV27">
        <f t="shared" si="47"/>
        <v>0</v>
      </c>
      <c r="EW27">
        <f t="shared" si="47"/>
        <v>0</v>
      </c>
      <c r="EX27">
        <f t="shared" si="47"/>
        <v>0</v>
      </c>
      <c r="EZ27">
        <f t="shared" si="16"/>
        <v>5.8925864771803803E-2</v>
      </c>
      <c r="FB27">
        <f t="shared" si="17"/>
        <v>0.44002962046629462</v>
      </c>
      <c r="FC27">
        <f t="shared" si="15"/>
        <v>0.13671328195959886</v>
      </c>
      <c r="FH27" s="56"/>
    </row>
    <row r="28" spans="1:164" x14ac:dyDescent="0.25">
      <c r="A28">
        <v>405</v>
      </c>
      <c r="B28" s="19">
        <f>'Input spectra'!Y27</f>
        <v>7.2083135731722703E-2</v>
      </c>
      <c r="C28">
        <f>'Input spectra'!B27</f>
        <v>0.98858050682464405</v>
      </c>
      <c r="D28">
        <f t="shared" si="33"/>
        <v>2.0653927966864227E-2</v>
      </c>
      <c r="E28">
        <f t="shared" si="33"/>
        <v>1.3707673651005645E-2</v>
      </c>
      <c r="F28">
        <f t="shared" si="33"/>
        <v>9.0970688510722281E-3</v>
      </c>
      <c r="G28">
        <f t="shared" si="33"/>
        <v>6.0369209271001738E-3</v>
      </c>
      <c r="H28">
        <f t="shared" si="33"/>
        <v>4.0059490277954343E-3</v>
      </c>
      <c r="I28">
        <f t="shared" si="33"/>
        <v>2.6580975420370133E-3</v>
      </c>
      <c r="J28">
        <f t="shared" si="33"/>
        <v>1.7636467453371566E-3</v>
      </c>
      <c r="K28">
        <f t="shared" si="33"/>
        <v>1.1701111072652964E-3</v>
      </c>
      <c r="L28">
        <f t="shared" si="33"/>
        <v>7.762775521945876E-4</v>
      </c>
      <c r="M28">
        <f t="shared" si="33"/>
        <v>5.1496887602524516E-4</v>
      </c>
      <c r="N28">
        <f t="shared" si="34"/>
        <v>3.4160054693573125E-4</v>
      </c>
      <c r="O28">
        <f t="shared" si="34"/>
        <v>2.2658405184267894E-4</v>
      </c>
      <c r="P28">
        <f t="shared" si="34"/>
        <v>1.5028405327514313E-4</v>
      </c>
      <c r="Q28">
        <f t="shared" si="34"/>
        <v>9.9670997451069344E-5</v>
      </c>
      <c r="R28">
        <f t="shared" si="34"/>
        <v>6.6099261288619761E-5</v>
      </c>
      <c r="S28">
        <f t="shared" si="34"/>
        <v>4.3832460141584452E-5</v>
      </c>
      <c r="T28">
        <f t="shared" si="34"/>
        <v>2.9064714241392065E-5</v>
      </c>
      <c r="U28">
        <f t="shared" si="34"/>
        <v>1.927111122205381E-5</v>
      </c>
      <c r="V28">
        <f t="shared" si="34"/>
        <v>1.2776663457855038E-5</v>
      </c>
      <c r="W28">
        <f t="shared" si="34"/>
        <v>8.4702776217991731E-6</v>
      </c>
      <c r="X28">
        <f t="shared" si="35"/>
        <v>5.614961833933379E-6</v>
      </c>
      <c r="Y28">
        <f t="shared" si="35"/>
        <v>3.7218975556703618E-6</v>
      </c>
      <c r="Z28">
        <f t="shared" si="35"/>
        <v>2.4668907669108105E-6</v>
      </c>
      <c r="AA28">
        <f t="shared" si="35"/>
        <v>1.634943551128942E-6</v>
      </c>
      <c r="AB28">
        <f t="shared" si="35"/>
        <v>1.0834836707255268E-6</v>
      </c>
      <c r="AC28">
        <f t="shared" si="35"/>
        <v>7.1797306818406214E-7</v>
      </c>
      <c r="AD28">
        <f t="shared" si="35"/>
        <v>4.7572886988027974E-7</v>
      </c>
      <c r="AE28">
        <f t="shared" si="35"/>
        <v>3.1519245331940004E-7</v>
      </c>
      <c r="AF28">
        <f t="shared" si="35"/>
        <v>2.0881246696460342E-7</v>
      </c>
      <c r="AG28">
        <f t="shared" si="35"/>
        <v>1.383250043997035E-7</v>
      </c>
      <c r="AH28">
        <f t="shared" si="36"/>
        <v>9.162372445480573E-8</v>
      </c>
      <c r="AI28">
        <f t="shared" si="36"/>
        <v>6.0684458068720163E-8</v>
      </c>
      <c r="AJ28">
        <f t="shared" si="36"/>
        <v>4.0189128505959479E-8</v>
      </c>
      <c r="AK28">
        <f t="shared" si="36"/>
        <v>2.6613410987611482E-8</v>
      </c>
      <c r="AL28">
        <f t="shared" si="36"/>
        <v>1.7621893805071497E-8</v>
      </c>
      <c r="AM28">
        <f t="shared" si="36"/>
        <v>1.1667127102185493E-8</v>
      </c>
      <c r="AN28">
        <f t="shared" si="36"/>
        <v>7.7238492639363978E-9</v>
      </c>
      <c r="AO28">
        <f t="shared" si="36"/>
        <v>5.1128298281476761E-9</v>
      </c>
      <c r="AP28">
        <f t="shared" si="36"/>
        <v>3.3841197847975879E-9</v>
      </c>
      <c r="AQ28">
        <f t="shared" si="36"/>
        <v>2.2396805701928962E-9</v>
      </c>
      <c r="AR28">
        <f t="shared" si="37"/>
        <v>1.4821136397748148E-9</v>
      </c>
      <c r="AS28">
        <f t="shared" si="37"/>
        <v>9.8068845742106263E-10</v>
      </c>
      <c r="AT28">
        <f t="shared" si="37"/>
        <v>6.4883430552244435E-10</v>
      </c>
      <c r="AU28">
        <f t="shared" si="37"/>
        <v>4.2922868462222544E-10</v>
      </c>
      <c r="AV28">
        <f t="shared" si="37"/>
        <v>2.8391925359226312E-10</v>
      </c>
      <c r="AW28">
        <f t="shared" si="37"/>
        <v>1.8778075179211306E-10</v>
      </c>
      <c r="AX28">
        <f t="shared" si="37"/>
        <v>1.1209807584244434E-10</v>
      </c>
      <c r="AY28">
        <f t="shared" si="37"/>
        <v>6.4324353391766196E-11</v>
      </c>
      <c r="AZ28">
        <f t="shared" si="37"/>
        <v>3.8885506089769897E-11</v>
      </c>
      <c r="BA28">
        <f t="shared" si="37"/>
        <v>2.3920589011173359E-11</v>
      </c>
      <c r="BB28">
        <f t="shared" si="38"/>
        <v>1.4860622991540484E-11</v>
      </c>
      <c r="BC28">
        <f t="shared" si="38"/>
        <v>9.293678458998313E-12</v>
      </c>
      <c r="BD28">
        <f t="shared" si="38"/>
        <v>5.8408173391116409E-12</v>
      </c>
      <c r="BE28">
        <f t="shared" si="38"/>
        <v>3.6849790244550186E-12</v>
      </c>
      <c r="BF28">
        <f t="shared" si="38"/>
        <v>2.3321941111799764E-12</v>
      </c>
      <c r="BG28">
        <f t="shared" si="38"/>
        <v>1.4799424292500415E-12</v>
      </c>
      <c r="BH28">
        <f t="shared" si="38"/>
        <v>9.4126912469268341E-13</v>
      </c>
      <c r="BI28">
        <f t="shared" si="38"/>
        <v>5.9985674530493443E-13</v>
      </c>
      <c r="BJ28">
        <f t="shared" si="38"/>
        <v>3.8295520951251926E-13</v>
      </c>
      <c r="BK28">
        <f t="shared" si="38"/>
        <v>2.4487017714914483E-13</v>
      </c>
      <c r="BL28">
        <f t="shared" si="39"/>
        <v>1.5679999490378495E-13</v>
      </c>
      <c r="BM28">
        <f t="shared" si="39"/>
        <v>1.005365155836205E-13</v>
      </c>
      <c r="BN28">
        <f t="shared" si="39"/>
        <v>6.453910352541274E-14</v>
      </c>
      <c r="BO28">
        <f t="shared" si="39"/>
        <v>4.1476640631302521E-14</v>
      </c>
      <c r="BP28">
        <f t="shared" si="39"/>
        <v>2.6682791843247405E-14</v>
      </c>
      <c r="BQ28">
        <f t="shared" si="39"/>
        <v>1.7182083089858593E-14</v>
      </c>
      <c r="BR28">
        <f t="shared" si="39"/>
        <v>1.1074154217117026E-14</v>
      </c>
      <c r="BS28">
        <f t="shared" si="39"/>
        <v>7.1435130478080398E-15</v>
      </c>
      <c r="BT28">
        <f t="shared" si="39"/>
        <v>4.6116724844349364E-15</v>
      </c>
      <c r="BU28">
        <f t="shared" si="39"/>
        <v>2.9794174150793518E-15</v>
      </c>
      <c r="BV28">
        <f t="shared" si="40"/>
        <v>1.926252843584292E-15</v>
      </c>
      <c r="BW28">
        <f t="shared" si="40"/>
        <v>1.2462025008201353E-15</v>
      </c>
      <c r="BX28">
        <f t="shared" si="40"/>
        <v>8.067575475443089E-16</v>
      </c>
      <c r="BY28">
        <f t="shared" si="40"/>
        <v>5.225928400557601E-16</v>
      </c>
      <c r="BZ28">
        <f t="shared" si="40"/>
        <v>3.3871765468338889E-16</v>
      </c>
      <c r="CA28">
        <f t="shared" si="40"/>
        <v>2.1966206669342463E-16</v>
      </c>
      <c r="CB28">
        <f t="shared" si="40"/>
        <v>1.4252953644214594E-16</v>
      </c>
      <c r="CC28">
        <f t="shared" si="40"/>
        <v>9.2528967845198258E-17</v>
      </c>
      <c r="CD28">
        <f t="shared" si="40"/>
        <v>6.0098651312805076E-17</v>
      </c>
      <c r="CE28">
        <f t="shared" si="40"/>
        <v>3.9053289467430734E-17</v>
      </c>
      <c r="CF28">
        <f t="shared" si="41"/>
        <v>2.5389179335595419E-17</v>
      </c>
      <c r="CG28">
        <f t="shared" si="41"/>
        <v>1.6513175833249194E-17</v>
      </c>
      <c r="CH28">
        <f t="shared" si="41"/>
        <v>1.0744758093659762E-17</v>
      </c>
      <c r="CI28">
        <f t="shared" si="41"/>
        <v>6.9942374942029912E-18</v>
      </c>
      <c r="CJ28">
        <f t="shared" si="41"/>
        <v>4.5546580292328523E-18</v>
      </c>
      <c r="CK28">
        <f t="shared" si="41"/>
        <v>2.9671339569893727E-18</v>
      </c>
      <c r="CL28">
        <f t="shared" si="41"/>
        <v>1.9336556444742539E-18</v>
      </c>
      <c r="CM28">
        <f t="shared" si="41"/>
        <v>1.260598049469416E-18</v>
      </c>
      <c r="CN28">
        <f t="shared" si="41"/>
        <v>8.2210032150951134E-19</v>
      </c>
      <c r="CO28">
        <f t="shared" si="41"/>
        <v>5.3631398304082327E-19</v>
      </c>
      <c r="CP28">
        <f t="shared" si="42"/>
        <v>3.4998963972348461E-19</v>
      </c>
      <c r="CQ28">
        <f t="shared" si="42"/>
        <v>2.2846984469571535E-19</v>
      </c>
      <c r="CR28">
        <f t="shared" si="42"/>
        <v>9.8779588296741437E-20</v>
      </c>
      <c r="CS28">
        <f t="shared" si="42"/>
        <v>4.3084326206422684E-20</v>
      </c>
      <c r="CT28">
        <f t="shared" si="42"/>
        <v>2.0036678597803569E-20</v>
      </c>
      <c r="CU28">
        <f t="shared" si="42"/>
        <v>9.3601885905485608E-21</v>
      </c>
      <c r="CV28">
        <f t="shared" si="42"/>
        <v>4.2918535375162814E-21</v>
      </c>
      <c r="CW28">
        <f t="shared" si="42"/>
        <v>1.8945420107203218E-21</v>
      </c>
      <c r="CX28">
        <f t="shared" si="42"/>
        <v>7.8569042850820411E-22</v>
      </c>
      <c r="CY28">
        <f t="shared" si="42"/>
        <v>2.9421486316767046E-22</v>
      </c>
      <c r="CZ28">
        <f t="shared" si="43"/>
        <v>9.186912946133122E-23</v>
      </c>
      <c r="DA28">
        <f t="shared" si="43"/>
        <v>1.9305181303303516E-23</v>
      </c>
      <c r="DB28">
        <f t="shared" si="43"/>
        <v>8.2348430948782804E-25</v>
      </c>
      <c r="DC28">
        <f t="shared" si="43"/>
        <v>0</v>
      </c>
      <c r="DD28">
        <f t="shared" si="43"/>
        <v>0</v>
      </c>
      <c r="DE28">
        <f t="shared" si="43"/>
        <v>0</v>
      </c>
      <c r="DF28">
        <f t="shared" si="43"/>
        <v>0</v>
      </c>
      <c r="DG28">
        <f t="shared" si="43"/>
        <v>0</v>
      </c>
      <c r="DH28">
        <f t="shared" si="43"/>
        <v>0</v>
      </c>
      <c r="DI28">
        <f t="shared" si="43"/>
        <v>0</v>
      </c>
      <c r="DJ28">
        <f t="shared" si="44"/>
        <v>0</v>
      </c>
      <c r="DK28">
        <f t="shared" si="44"/>
        <v>0</v>
      </c>
      <c r="DL28">
        <f t="shared" si="44"/>
        <v>0</v>
      </c>
      <c r="DM28">
        <f t="shared" si="44"/>
        <v>0</v>
      </c>
      <c r="DN28">
        <f t="shared" si="44"/>
        <v>0</v>
      </c>
      <c r="DO28">
        <f t="shared" si="44"/>
        <v>0</v>
      </c>
      <c r="DP28">
        <f t="shared" si="44"/>
        <v>0</v>
      </c>
      <c r="DQ28">
        <f t="shared" si="44"/>
        <v>0</v>
      </c>
      <c r="DR28">
        <f t="shared" si="44"/>
        <v>0</v>
      </c>
      <c r="DS28">
        <f t="shared" si="44"/>
        <v>0</v>
      </c>
      <c r="DT28">
        <f t="shared" si="45"/>
        <v>0</v>
      </c>
      <c r="DU28">
        <f t="shared" si="45"/>
        <v>0</v>
      </c>
      <c r="DV28">
        <f t="shared" si="45"/>
        <v>0</v>
      </c>
      <c r="DW28">
        <f t="shared" si="45"/>
        <v>0</v>
      </c>
      <c r="DX28">
        <f t="shared" si="45"/>
        <v>0</v>
      </c>
      <c r="DY28">
        <f t="shared" si="45"/>
        <v>0</v>
      </c>
      <c r="DZ28">
        <f t="shared" si="45"/>
        <v>0</v>
      </c>
      <c r="EA28">
        <f t="shared" si="45"/>
        <v>0</v>
      </c>
      <c r="EB28">
        <f t="shared" si="45"/>
        <v>0</v>
      </c>
      <c r="EC28">
        <f t="shared" si="45"/>
        <v>0</v>
      </c>
      <c r="ED28">
        <f t="shared" si="46"/>
        <v>0</v>
      </c>
      <c r="EE28">
        <f t="shared" si="46"/>
        <v>0</v>
      </c>
      <c r="EF28">
        <f t="shared" si="46"/>
        <v>0</v>
      </c>
      <c r="EG28">
        <f t="shared" si="46"/>
        <v>0</v>
      </c>
      <c r="EH28">
        <f t="shared" si="46"/>
        <v>0</v>
      </c>
      <c r="EI28">
        <f t="shared" si="46"/>
        <v>0</v>
      </c>
      <c r="EJ28">
        <f t="shared" si="46"/>
        <v>0</v>
      </c>
      <c r="EK28">
        <f t="shared" si="46"/>
        <v>0</v>
      </c>
      <c r="EL28">
        <f t="shared" si="46"/>
        <v>0</v>
      </c>
      <c r="EM28">
        <f t="shared" si="46"/>
        <v>0</v>
      </c>
      <c r="EN28">
        <f t="shared" si="47"/>
        <v>0</v>
      </c>
      <c r="EO28">
        <f t="shared" si="47"/>
        <v>0</v>
      </c>
      <c r="EP28">
        <f t="shared" si="47"/>
        <v>0</v>
      </c>
      <c r="EQ28">
        <f t="shared" si="47"/>
        <v>0</v>
      </c>
      <c r="ER28">
        <f t="shared" si="47"/>
        <v>0</v>
      </c>
      <c r="ES28">
        <f t="shared" si="47"/>
        <v>0</v>
      </c>
      <c r="ET28">
        <f t="shared" si="47"/>
        <v>0</v>
      </c>
      <c r="EU28">
        <f t="shared" si="47"/>
        <v>0</v>
      </c>
      <c r="EV28">
        <f t="shared" si="47"/>
        <v>0</v>
      </c>
      <c r="EW28">
        <f t="shared" si="47"/>
        <v>0</v>
      </c>
      <c r="EX28">
        <f t="shared" si="47"/>
        <v>0</v>
      </c>
      <c r="EZ28">
        <f t="shared" si="16"/>
        <v>6.1398945745531695E-2</v>
      </c>
      <c r="FB28">
        <f t="shared" si="17"/>
        <v>0.43321987429377506</v>
      </c>
      <c r="FC28">
        <f t="shared" si="15"/>
        <v>0.14101507742599437</v>
      </c>
      <c r="FH28" s="56"/>
    </row>
    <row r="29" spans="1:164" x14ac:dyDescent="0.25">
      <c r="A29">
        <v>410</v>
      </c>
      <c r="B29" s="19">
        <f>'Input spectra'!Y28</f>
        <v>6.9573699182009993E-2</v>
      </c>
      <c r="C29">
        <f>'Input spectra'!B28</f>
        <v>0.90328834272374003</v>
      </c>
      <c r="D29">
        <f t="shared" si="33"/>
        <v>2.0653927966864227E-2</v>
      </c>
      <c r="E29">
        <f t="shared" si="33"/>
        <v>1.418696529157509E-2</v>
      </c>
      <c r="F29">
        <f t="shared" si="33"/>
        <v>9.7443523979512166E-3</v>
      </c>
      <c r="G29">
        <f t="shared" si="33"/>
        <v>6.6925671472385945E-3</v>
      </c>
      <c r="H29">
        <f t="shared" si="33"/>
        <v>4.5963005440692734E-3</v>
      </c>
      <c r="I29">
        <f t="shared" si="33"/>
        <v>3.1564554456846756E-3</v>
      </c>
      <c r="J29">
        <f t="shared" si="33"/>
        <v>2.1675349097855664E-3</v>
      </c>
      <c r="K29">
        <f t="shared" si="33"/>
        <v>1.4883578124246066E-3</v>
      </c>
      <c r="L29">
        <f t="shared" si="33"/>
        <v>1.0219344205555424E-3</v>
      </c>
      <c r="M29">
        <f t="shared" si="33"/>
        <v>7.0163740086184433E-4</v>
      </c>
      <c r="N29">
        <f t="shared" si="34"/>
        <v>4.8169934601090248E-4</v>
      </c>
      <c r="O29">
        <f t="shared" si="34"/>
        <v>3.306835474759061E-4</v>
      </c>
      <c r="P29">
        <f t="shared" si="34"/>
        <v>2.2699793110694553E-4</v>
      </c>
      <c r="Q29">
        <f t="shared" si="34"/>
        <v>1.5581295123683208E-4</v>
      </c>
      <c r="R29">
        <f t="shared" si="34"/>
        <v>1.0694416771966644E-4</v>
      </c>
      <c r="S29">
        <f t="shared" si="34"/>
        <v>7.3397639922342698E-5</v>
      </c>
      <c r="T29">
        <f t="shared" si="34"/>
        <v>5.0370708124784119E-5</v>
      </c>
      <c r="U29">
        <f t="shared" si="34"/>
        <v>3.456563238267155E-5</v>
      </c>
      <c r="V29">
        <f t="shared" si="34"/>
        <v>2.3718157804715447E-5</v>
      </c>
      <c r="W29">
        <f t="shared" si="34"/>
        <v>1.6273722034896026E-5</v>
      </c>
      <c r="X29">
        <f t="shared" si="35"/>
        <v>1.1165079178212327E-5</v>
      </c>
      <c r="Y29">
        <f t="shared" si="35"/>
        <v>7.6595836542391128E-6</v>
      </c>
      <c r="Z29">
        <f t="shared" si="35"/>
        <v>5.2543187808816238E-6</v>
      </c>
      <c r="AA29">
        <f t="shared" si="35"/>
        <v>3.6040848841965313E-6</v>
      </c>
      <c r="AB29">
        <f t="shared" si="35"/>
        <v>2.4719539087917987E-6</v>
      </c>
      <c r="AC29">
        <f t="shared" si="35"/>
        <v>1.6953208454203024E-6</v>
      </c>
      <c r="AD29">
        <f t="shared" si="35"/>
        <v>1.1625964857755122E-6</v>
      </c>
      <c r="AE29">
        <f t="shared" si="35"/>
        <v>7.9720691798640678E-7</v>
      </c>
      <c r="AF29">
        <f t="shared" si="35"/>
        <v>5.4660981083996964E-7</v>
      </c>
      <c r="AG29">
        <f t="shared" si="35"/>
        <v>3.7475500413503747E-7</v>
      </c>
      <c r="AH29">
        <f t="shared" si="36"/>
        <v>2.5690966308671594E-7</v>
      </c>
      <c r="AI29">
        <f t="shared" si="36"/>
        <v>1.7610663785132659E-7</v>
      </c>
      <c r="AJ29">
        <f t="shared" si="36"/>
        <v>1.2070703619707354E-7</v>
      </c>
      <c r="AK29">
        <f t="shared" si="36"/>
        <v>8.2727573957301348E-8</v>
      </c>
      <c r="AL29">
        <f t="shared" si="36"/>
        <v>5.6692822260671755E-8</v>
      </c>
      <c r="AM29">
        <f t="shared" si="36"/>
        <v>3.8847687968048254E-8</v>
      </c>
      <c r="AN29">
        <f t="shared" si="36"/>
        <v>2.6617103123148508E-8</v>
      </c>
      <c r="AO29">
        <f t="shared" si="36"/>
        <v>1.8235349258623607E-8</v>
      </c>
      <c r="AP29">
        <f t="shared" si="36"/>
        <v>1.2491777048747718E-8</v>
      </c>
      <c r="AQ29">
        <f t="shared" si="36"/>
        <v>8.5563852374696648E-9</v>
      </c>
      <c r="AR29">
        <f t="shared" si="37"/>
        <v>5.8601873599026839E-9</v>
      </c>
      <c r="AS29">
        <f t="shared" si="37"/>
        <v>4.0131631054229084E-9</v>
      </c>
      <c r="AT29">
        <f t="shared" si="37"/>
        <v>2.7479909695590802E-9</v>
      </c>
      <c r="AU29">
        <f t="shared" si="37"/>
        <v>1.8814643100764979E-9</v>
      </c>
      <c r="AV29">
        <f t="shared" si="37"/>
        <v>1.2880355257560191E-9</v>
      </c>
      <c r="AW29">
        <f t="shared" si="37"/>
        <v>8.816776267924896E-10</v>
      </c>
      <c r="AX29">
        <f t="shared" si="37"/>
        <v>5.447317070785295E-10</v>
      </c>
      <c r="AY29">
        <f t="shared" si="37"/>
        <v>3.2350848514415057E-10</v>
      </c>
      <c r="AZ29">
        <f t="shared" si="37"/>
        <v>2.0240617245685394E-10</v>
      </c>
      <c r="BA29">
        <f t="shared" si="37"/>
        <v>1.2886459584202673E-10</v>
      </c>
      <c r="BB29">
        <f t="shared" si="38"/>
        <v>8.2856104891742769E-11</v>
      </c>
      <c r="BC29">
        <f t="shared" si="38"/>
        <v>5.3629146995343941E-11</v>
      </c>
      <c r="BD29">
        <f t="shared" si="38"/>
        <v>3.4882903067792591E-11</v>
      </c>
      <c r="BE29">
        <f t="shared" si="38"/>
        <v>2.2777170173468986E-11</v>
      </c>
      <c r="BF29">
        <f t="shared" si="38"/>
        <v>1.4919531672531383E-11</v>
      </c>
      <c r="BG29">
        <f t="shared" si="38"/>
        <v>9.7985331814064622E-12</v>
      </c>
      <c r="BH29">
        <f t="shared" si="38"/>
        <v>6.4499420022162283E-12</v>
      </c>
      <c r="BI29">
        <f t="shared" si="38"/>
        <v>4.254174430157858E-12</v>
      </c>
      <c r="BJ29">
        <f t="shared" si="38"/>
        <v>2.8108746437825518E-12</v>
      </c>
      <c r="BK29">
        <f t="shared" si="38"/>
        <v>1.8601807312793896E-12</v>
      </c>
      <c r="BL29">
        <f t="shared" si="39"/>
        <v>1.2327954992144482E-12</v>
      </c>
      <c r="BM29">
        <f t="shared" si="39"/>
        <v>8.1807773910125242E-13</v>
      </c>
      <c r="BN29">
        <f t="shared" si="39"/>
        <v>5.4352487442280754E-13</v>
      </c>
      <c r="BO29">
        <f t="shared" si="39"/>
        <v>3.6151458190821293E-13</v>
      </c>
      <c r="BP29">
        <f t="shared" si="39"/>
        <v>2.4070175891830874E-13</v>
      </c>
      <c r="BQ29">
        <f t="shared" si="39"/>
        <v>1.6041669350974235E-13</v>
      </c>
      <c r="BR29">
        <f t="shared" si="39"/>
        <v>1.0700647619843316E-13</v>
      </c>
      <c r="BS29">
        <f t="shared" si="39"/>
        <v>7.1439283108141009E-14</v>
      </c>
      <c r="BT29">
        <f t="shared" si="39"/>
        <v>4.7731980223581771E-14</v>
      </c>
      <c r="BU29">
        <f t="shared" si="39"/>
        <v>3.1915973606801657E-14</v>
      </c>
      <c r="BV29">
        <f t="shared" si="40"/>
        <v>2.1355797202561361E-14</v>
      </c>
      <c r="BW29">
        <f t="shared" si="40"/>
        <v>1.429936867730746E-14</v>
      </c>
      <c r="BX29">
        <f t="shared" si="40"/>
        <v>9.5806953864787597E-15</v>
      </c>
      <c r="BY29">
        <f t="shared" si="40"/>
        <v>6.4230780635207546E-15</v>
      </c>
      <c r="BZ29">
        <f t="shared" si="40"/>
        <v>4.3086709495067826E-15</v>
      </c>
      <c r="CA29">
        <f t="shared" si="40"/>
        <v>2.8919202362373155E-15</v>
      </c>
      <c r="CB29">
        <f t="shared" si="40"/>
        <v>1.9420565307004324E-15</v>
      </c>
      <c r="CC29">
        <f t="shared" si="40"/>
        <v>1.3048496170333459E-15</v>
      </c>
      <c r="CD29">
        <f t="shared" si="40"/>
        <v>8.7714869325046231E-16</v>
      </c>
      <c r="CE29">
        <f t="shared" si="40"/>
        <v>5.8991829507795389E-16</v>
      </c>
      <c r="CF29">
        <f t="shared" si="41"/>
        <v>3.969251867571075E-16</v>
      </c>
      <c r="CG29">
        <f t="shared" si="41"/>
        <v>2.6718763129226538E-16</v>
      </c>
      <c r="CH29">
        <f t="shared" si="41"/>
        <v>1.7993188789073758E-16</v>
      </c>
      <c r="CI29">
        <f t="shared" si="41"/>
        <v>1.2122093217366306E-16</v>
      </c>
      <c r="CJ29">
        <f t="shared" si="41"/>
        <v>8.1699381609013176E-17</v>
      </c>
      <c r="CK29">
        <f t="shared" si="41"/>
        <v>5.5084054340192366E-17</v>
      </c>
      <c r="CL29">
        <f t="shared" si="41"/>
        <v>3.7152977910408063E-17</v>
      </c>
      <c r="CM29">
        <f t="shared" si="41"/>
        <v>2.50678377384664E-17</v>
      </c>
      <c r="CN29">
        <f t="shared" si="41"/>
        <v>1.6919628069837467E-17</v>
      </c>
      <c r="CO29">
        <f t="shared" si="41"/>
        <v>1.1423807181914898E-17</v>
      </c>
      <c r="CP29">
        <f t="shared" si="42"/>
        <v>7.7156529097940478E-18</v>
      </c>
      <c r="CQ29">
        <f t="shared" si="42"/>
        <v>5.2128128151415783E-18</v>
      </c>
      <c r="CR29">
        <f t="shared" si="42"/>
        <v>2.332578162619973E-18</v>
      </c>
      <c r="CS29">
        <f t="shared" si="42"/>
        <v>1.0529652749460921E-18</v>
      </c>
      <c r="CT29">
        <f t="shared" si="42"/>
        <v>5.0681122531974266E-19</v>
      </c>
      <c r="CU29">
        <f t="shared" si="42"/>
        <v>2.450365350073423E-19</v>
      </c>
      <c r="CV29">
        <f t="shared" si="42"/>
        <v>1.1628317638475437E-19</v>
      </c>
      <c r="CW29">
        <f t="shared" si="42"/>
        <v>5.3125371915075758E-20</v>
      </c>
      <c r="CX29">
        <f t="shared" si="42"/>
        <v>2.2802105768151963E-20</v>
      </c>
      <c r="CY29">
        <f t="shared" si="42"/>
        <v>8.8371830712691413E-21</v>
      </c>
      <c r="CZ29">
        <f t="shared" si="43"/>
        <v>2.8559105073449153E-21</v>
      </c>
      <c r="DA29">
        <f t="shared" si="43"/>
        <v>6.2111873294170072E-22</v>
      </c>
      <c r="DB29">
        <f t="shared" si="43"/>
        <v>2.7420907370193323E-23</v>
      </c>
      <c r="DC29">
        <f t="shared" si="43"/>
        <v>0</v>
      </c>
      <c r="DD29">
        <f t="shared" si="43"/>
        <v>0</v>
      </c>
      <c r="DE29">
        <f t="shared" si="43"/>
        <v>0</v>
      </c>
      <c r="DF29">
        <f t="shared" si="43"/>
        <v>0</v>
      </c>
      <c r="DG29">
        <f t="shared" si="43"/>
        <v>0</v>
      </c>
      <c r="DH29">
        <f t="shared" si="43"/>
        <v>0</v>
      </c>
      <c r="DI29">
        <f t="shared" si="43"/>
        <v>0</v>
      </c>
      <c r="DJ29">
        <f t="shared" si="44"/>
        <v>0</v>
      </c>
      <c r="DK29">
        <f t="shared" si="44"/>
        <v>0</v>
      </c>
      <c r="DL29">
        <f t="shared" si="44"/>
        <v>0</v>
      </c>
      <c r="DM29">
        <f t="shared" si="44"/>
        <v>0</v>
      </c>
      <c r="DN29">
        <f t="shared" si="44"/>
        <v>0</v>
      </c>
      <c r="DO29">
        <f t="shared" si="44"/>
        <v>0</v>
      </c>
      <c r="DP29">
        <f t="shared" si="44"/>
        <v>0</v>
      </c>
      <c r="DQ29">
        <f t="shared" si="44"/>
        <v>0</v>
      </c>
      <c r="DR29">
        <f t="shared" si="44"/>
        <v>0</v>
      </c>
      <c r="DS29">
        <f t="shared" si="44"/>
        <v>0</v>
      </c>
      <c r="DT29">
        <f t="shared" si="45"/>
        <v>0</v>
      </c>
      <c r="DU29">
        <f t="shared" si="45"/>
        <v>0</v>
      </c>
      <c r="DV29">
        <f t="shared" si="45"/>
        <v>0</v>
      </c>
      <c r="DW29">
        <f t="shared" si="45"/>
        <v>0</v>
      </c>
      <c r="DX29">
        <f t="shared" si="45"/>
        <v>0</v>
      </c>
      <c r="DY29">
        <f t="shared" si="45"/>
        <v>0</v>
      </c>
      <c r="DZ29">
        <f t="shared" si="45"/>
        <v>0</v>
      </c>
      <c r="EA29">
        <f t="shared" si="45"/>
        <v>0</v>
      </c>
      <c r="EB29">
        <f t="shared" si="45"/>
        <v>0</v>
      </c>
      <c r="EC29">
        <f t="shared" si="45"/>
        <v>0</v>
      </c>
      <c r="ED29">
        <f t="shared" si="46"/>
        <v>0</v>
      </c>
      <c r="EE29">
        <f t="shared" si="46"/>
        <v>0</v>
      </c>
      <c r="EF29">
        <f t="shared" si="46"/>
        <v>0</v>
      </c>
      <c r="EG29">
        <f t="shared" si="46"/>
        <v>0</v>
      </c>
      <c r="EH29">
        <f t="shared" si="46"/>
        <v>0</v>
      </c>
      <c r="EI29">
        <f t="shared" si="46"/>
        <v>0</v>
      </c>
      <c r="EJ29">
        <f t="shared" si="46"/>
        <v>0</v>
      </c>
      <c r="EK29">
        <f t="shared" si="46"/>
        <v>0</v>
      </c>
      <c r="EL29">
        <f t="shared" si="46"/>
        <v>0</v>
      </c>
      <c r="EM29">
        <f t="shared" si="46"/>
        <v>0</v>
      </c>
      <c r="EN29">
        <f t="shared" si="47"/>
        <v>0</v>
      </c>
      <c r="EO29">
        <f t="shared" si="47"/>
        <v>0</v>
      </c>
      <c r="EP29">
        <f t="shared" si="47"/>
        <v>0</v>
      </c>
      <c r="EQ29">
        <f t="shared" si="47"/>
        <v>0</v>
      </c>
      <c r="ER29">
        <f t="shared" si="47"/>
        <v>0</v>
      </c>
      <c r="ES29">
        <f t="shared" si="47"/>
        <v>0</v>
      </c>
      <c r="ET29">
        <f t="shared" si="47"/>
        <v>0</v>
      </c>
      <c r="EU29">
        <f t="shared" si="47"/>
        <v>0</v>
      </c>
      <c r="EV29">
        <f t="shared" si="47"/>
        <v>0</v>
      </c>
      <c r="EW29">
        <f t="shared" si="47"/>
        <v>0</v>
      </c>
      <c r="EX29">
        <f t="shared" si="47"/>
        <v>0</v>
      </c>
      <c r="EZ29">
        <f t="shared" si="16"/>
        <v>6.5946044652285138E-2</v>
      </c>
      <c r="FB29">
        <f t="shared" si="17"/>
        <v>0.42069948972324595</v>
      </c>
      <c r="FC29">
        <f t="shared" si="15"/>
        <v>0.1482417539070941</v>
      </c>
      <c r="FH29" s="56"/>
    </row>
    <row r="30" spans="1:164" x14ac:dyDescent="0.25">
      <c r="A30">
        <v>415</v>
      </c>
      <c r="B30" s="19">
        <f>'Input spectra'!Y29</f>
        <v>6.7846342788316902E-2</v>
      </c>
      <c r="C30">
        <f>'Input spectra'!B29</f>
        <v>0.81398434775870698</v>
      </c>
      <c r="D30">
        <f t="shared" si="33"/>
        <v>2.0653927966864227E-2</v>
      </c>
      <c r="E30">
        <f t="shared" si="33"/>
        <v>1.4705446560151126E-2</v>
      </c>
      <c r="F30">
        <f t="shared" si="33"/>
        <v>1.0469607574136437E-2</v>
      </c>
      <c r="G30">
        <f t="shared" si="33"/>
        <v>7.4534762212632132E-3</v>
      </c>
      <c r="H30">
        <f t="shared" si="33"/>
        <v>5.3059513397715388E-3</v>
      </c>
      <c r="I30">
        <f t="shared" si="33"/>
        <v>3.7769672460804668E-3</v>
      </c>
      <c r="J30">
        <f t="shared" si="33"/>
        <v>2.6884277342032604E-3</v>
      </c>
      <c r="K30">
        <f t="shared" si="33"/>
        <v>1.9134993921517927E-3</v>
      </c>
      <c r="L30">
        <f t="shared" si="33"/>
        <v>1.3618607878940921E-3</v>
      </c>
      <c r="M30">
        <f t="shared" si="33"/>
        <v>9.6919492264500829E-4</v>
      </c>
      <c r="N30">
        <f t="shared" si="34"/>
        <v>6.8970467051451974E-4</v>
      </c>
      <c r="O30">
        <f t="shared" si="34"/>
        <v>4.9078175494265681E-4</v>
      </c>
      <c r="P30">
        <f t="shared" si="34"/>
        <v>3.4920980669081203E-4</v>
      </c>
      <c r="Q30">
        <f t="shared" si="34"/>
        <v>2.484601807916419E-4</v>
      </c>
      <c r="R30">
        <f t="shared" si="34"/>
        <v>1.7676613222165772E-4</v>
      </c>
      <c r="S30">
        <f t="shared" si="34"/>
        <v>1.2575138034745225E-4</v>
      </c>
      <c r="T30">
        <f t="shared" si="34"/>
        <v>8.9453519584432363E-5</v>
      </c>
      <c r="U30">
        <f t="shared" si="34"/>
        <v>6.3628633183706796E-5</v>
      </c>
      <c r="V30">
        <f t="shared" si="34"/>
        <v>4.5256165370709648E-5</v>
      </c>
      <c r="W30">
        <f t="shared" si="34"/>
        <v>3.2186399923062209E-5</v>
      </c>
      <c r="X30">
        <f t="shared" si="35"/>
        <v>2.2889485334546051E-5</v>
      </c>
      <c r="Y30">
        <f t="shared" si="35"/>
        <v>1.6276765071953549E-5</v>
      </c>
      <c r="Z30">
        <f t="shared" si="35"/>
        <v>1.1573589129942224E-5</v>
      </c>
      <c r="AA30">
        <f t="shared" si="35"/>
        <v>8.228778354892112E-6</v>
      </c>
      <c r="AB30">
        <f t="shared" si="35"/>
        <v>5.85018275613082E-6</v>
      </c>
      <c r="AC30">
        <f t="shared" si="35"/>
        <v>4.1588157276375412E-6</v>
      </c>
      <c r="AD30">
        <f t="shared" si="35"/>
        <v>2.9562114346506271E-6</v>
      </c>
      <c r="AE30">
        <f t="shared" si="35"/>
        <v>2.1011945052893695E-6</v>
      </c>
      <c r="AF30">
        <f t="shared" si="35"/>
        <v>1.4933490536614761E-6</v>
      </c>
      <c r="AG30">
        <f t="shared" si="35"/>
        <v>1.0612557601265615E-6</v>
      </c>
      <c r="AH30">
        <f t="shared" si="36"/>
        <v>7.5412227731508697E-7</v>
      </c>
      <c r="AI30">
        <f t="shared" si="36"/>
        <v>5.3582844836804448E-7</v>
      </c>
      <c r="AJ30">
        <f t="shared" si="36"/>
        <v>3.8068988643914064E-7</v>
      </c>
      <c r="AK30">
        <f t="shared" si="36"/>
        <v>2.7044425009620546E-7</v>
      </c>
      <c r="AL30">
        <f t="shared" si="36"/>
        <v>1.921074698934648E-7</v>
      </c>
      <c r="AM30">
        <f t="shared" si="36"/>
        <v>1.3644890745125075E-7</v>
      </c>
      <c r="AN30">
        <f t="shared" si="36"/>
        <v>9.6906829301051481E-8</v>
      </c>
      <c r="AO30">
        <f t="shared" si="36"/>
        <v>6.8817104187465974E-8</v>
      </c>
      <c r="AP30">
        <f t="shared" si="36"/>
        <v>4.8864700737617729E-8</v>
      </c>
      <c r="AQ30">
        <f t="shared" si="36"/>
        <v>3.4693655340221727E-8</v>
      </c>
      <c r="AR30">
        <f t="shared" si="37"/>
        <v>2.462974652511492E-8</v>
      </c>
      <c r="AS30">
        <f t="shared" si="37"/>
        <v>1.7483322269659512E-8</v>
      </c>
      <c r="AT30">
        <f t="shared" si="37"/>
        <v>1.2409125140949062E-8</v>
      </c>
      <c r="AU30">
        <f t="shared" si="37"/>
        <v>8.8066463890731282E-9</v>
      </c>
      <c r="AV30">
        <f t="shared" si="37"/>
        <v>6.2492964469707749E-9</v>
      </c>
      <c r="AW30">
        <f t="shared" si="37"/>
        <v>4.4340625626630866E-9</v>
      </c>
      <c r="AX30">
        <f t="shared" si="37"/>
        <v>2.8396405028265867E-9</v>
      </c>
      <c r="AY30">
        <f t="shared" si="37"/>
        <v>1.7480550051257276E-9</v>
      </c>
      <c r="AZ30">
        <f t="shared" si="37"/>
        <v>1.1336575417704089E-9</v>
      </c>
      <c r="BA30">
        <f t="shared" si="37"/>
        <v>7.4813583277507163E-10</v>
      </c>
      <c r="BB30">
        <f t="shared" si="38"/>
        <v>4.9860894367669626E-10</v>
      </c>
      <c r="BC30">
        <f t="shared" si="38"/>
        <v>3.345223596742047E-10</v>
      </c>
      <c r="BD30">
        <f t="shared" si="38"/>
        <v>2.2554104818778953E-10</v>
      </c>
      <c r="BE30">
        <f t="shared" si="38"/>
        <v>1.5265163169978503E-10</v>
      </c>
      <c r="BF30">
        <f t="shared" si="38"/>
        <v>1.0364433899177856E-10</v>
      </c>
      <c r="BG30">
        <f t="shared" si="38"/>
        <v>7.0557010916265515E-11</v>
      </c>
      <c r="BH30">
        <f t="shared" si="38"/>
        <v>4.8141944391206294E-11</v>
      </c>
      <c r="BI30">
        <f t="shared" si="38"/>
        <v>3.2913329785930784E-11</v>
      </c>
      <c r="BJ30">
        <f t="shared" si="38"/>
        <v>2.2541702684225567E-11</v>
      </c>
      <c r="BK30">
        <f t="shared" si="38"/>
        <v>1.5462833940076993E-11</v>
      </c>
      <c r="BL30">
        <f t="shared" si="39"/>
        <v>1.0622181103197226E-11</v>
      </c>
      <c r="BM30">
        <f t="shared" si="39"/>
        <v>7.3064421100764151E-12</v>
      </c>
      <c r="BN30">
        <f t="shared" si="39"/>
        <v>5.0317552445146136E-12</v>
      </c>
      <c r="BO30">
        <f t="shared" si="39"/>
        <v>3.4690823877976676E-12</v>
      </c>
      <c r="BP30">
        <f t="shared" si="39"/>
        <v>2.3941798396812831E-12</v>
      </c>
      <c r="BQ30">
        <f t="shared" si="39"/>
        <v>1.6539248676541895E-12</v>
      </c>
      <c r="BR30">
        <f t="shared" si="39"/>
        <v>1.1435758893653249E-12</v>
      </c>
      <c r="BS30">
        <f t="shared" si="39"/>
        <v>7.9137208432171691E-13</v>
      </c>
      <c r="BT30">
        <f t="shared" si="39"/>
        <v>5.4807728318331735E-13</v>
      </c>
      <c r="BU30">
        <f t="shared" si="39"/>
        <v>3.7986489295301144E-13</v>
      </c>
      <c r="BV30">
        <f t="shared" si="40"/>
        <v>2.6346659567918955E-13</v>
      </c>
      <c r="BW30">
        <f t="shared" si="40"/>
        <v>1.828585814721858E-13</v>
      </c>
      <c r="BX30">
        <f t="shared" si="40"/>
        <v>1.2699429925447823E-13</v>
      </c>
      <c r="BY30">
        <f t="shared" si="40"/>
        <v>8.8250892281631818E-14</v>
      </c>
      <c r="BZ30">
        <f t="shared" si="40"/>
        <v>6.1363192238694223E-14</v>
      </c>
      <c r="CA30">
        <f t="shared" si="40"/>
        <v>4.2691325298287942E-14</v>
      </c>
      <c r="CB30">
        <f t="shared" si="40"/>
        <v>2.9716927546267512E-14</v>
      </c>
      <c r="CC30">
        <f t="shared" si="40"/>
        <v>2.0696228535091676E-14</v>
      </c>
      <c r="CD30">
        <f t="shared" si="40"/>
        <v>1.442091047217733E-14</v>
      </c>
      <c r="CE30">
        <f t="shared" si="40"/>
        <v>1.0053100775709853E-14</v>
      </c>
      <c r="CF30">
        <f t="shared" si="41"/>
        <v>7.0114128429493312E-15</v>
      </c>
      <c r="CG30">
        <f t="shared" si="41"/>
        <v>4.8921745367886442E-15</v>
      </c>
      <c r="CH30">
        <f t="shared" si="41"/>
        <v>3.4149349925015102E-15</v>
      </c>
      <c r="CI30">
        <f t="shared" si="41"/>
        <v>2.3847377932302108E-15</v>
      </c>
      <c r="CJ30">
        <f t="shared" si="41"/>
        <v>1.6659827313289871E-15</v>
      </c>
      <c r="CK30">
        <f t="shared" si="41"/>
        <v>1.1643038543933434E-15</v>
      </c>
      <c r="CL30">
        <f t="shared" si="41"/>
        <v>8.139969498071648E-16</v>
      </c>
      <c r="CM30">
        <f t="shared" si="41"/>
        <v>5.6929154535292616E-16</v>
      </c>
      <c r="CN30">
        <f t="shared" si="41"/>
        <v>3.9828814720428439E-16</v>
      </c>
      <c r="CO30">
        <f t="shared" si="41"/>
        <v>2.7874439634667231E-16</v>
      </c>
      <c r="CP30">
        <f t="shared" si="42"/>
        <v>1.9514466145418025E-16</v>
      </c>
      <c r="CQ30">
        <f t="shared" si="42"/>
        <v>1.3666107529685116E-16</v>
      </c>
      <c r="CR30">
        <f t="shared" si="42"/>
        <v>6.3386623726202689E-17</v>
      </c>
      <c r="CS30">
        <f t="shared" si="42"/>
        <v>2.9659523836241156E-17</v>
      </c>
      <c r="CT30">
        <f t="shared" si="42"/>
        <v>1.479738801043284E-17</v>
      </c>
      <c r="CU30">
        <f t="shared" si="42"/>
        <v>7.415806512199724E-18</v>
      </c>
      <c r="CV30">
        <f t="shared" si="42"/>
        <v>3.6478178557137632E-18</v>
      </c>
      <c r="CW30">
        <f t="shared" si="42"/>
        <v>1.7274558352904496E-18</v>
      </c>
      <c r="CX30">
        <f t="shared" si="42"/>
        <v>7.6854382285374467E-19</v>
      </c>
      <c r="CY30">
        <f t="shared" si="42"/>
        <v>3.0874237697695814E-19</v>
      </c>
      <c r="CZ30">
        <f t="shared" si="43"/>
        <v>1.0342265840320615E-19</v>
      </c>
      <c r="DA30">
        <f t="shared" si="43"/>
        <v>2.3314947470022323E-20</v>
      </c>
      <c r="DB30">
        <f t="shared" si="43"/>
        <v>1.0669162903263599E-21</v>
      </c>
      <c r="DC30">
        <f t="shared" si="43"/>
        <v>0</v>
      </c>
      <c r="DD30">
        <f t="shared" si="43"/>
        <v>0</v>
      </c>
      <c r="DE30">
        <f t="shared" si="43"/>
        <v>0</v>
      </c>
      <c r="DF30">
        <f t="shared" si="43"/>
        <v>0</v>
      </c>
      <c r="DG30">
        <f t="shared" si="43"/>
        <v>0</v>
      </c>
      <c r="DH30">
        <f t="shared" si="43"/>
        <v>0</v>
      </c>
      <c r="DI30">
        <f t="shared" si="43"/>
        <v>0</v>
      </c>
      <c r="DJ30">
        <f t="shared" si="44"/>
        <v>0</v>
      </c>
      <c r="DK30">
        <f t="shared" si="44"/>
        <v>0</v>
      </c>
      <c r="DL30">
        <f t="shared" si="44"/>
        <v>0</v>
      </c>
      <c r="DM30">
        <f t="shared" si="44"/>
        <v>0</v>
      </c>
      <c r="DN30">
        <f t="shared" si="44"/>
        <v>0</v>
      </c>
      <c r="DO30">
        <f t="shared" si="44"/>
        <v>0</v>
      </c>
      <c r="DP30">
        <f t="shared" si="44"/>
        <v>0</v>
      </c>
      <c r="DQ30">
        <f t="shared" si="44"/>
        <v>0</v>
      </c>
      <c r="DR30">
        <f t="shared" si="44"/>
        <v>0</v>
      </c>
      <c r="DS30">
        <f t="shared" si="44"/>
        <v>0</v>
      </c>
      <c r="DT30">
        <f t="shared" si="45"/>
        <v>0</v>
      </c>
      <c r="DU30">
        <f t="shared" si="45"/>
        <v>0</v>
      </c>
      <c r="DV30">
        <f t="shared" si="45"/>
        <v>0</v>
      </c>
      <c r="DW30">
        <f t="shared" si="45"/>
        <v>0</v>
      </c>
      <c r="DX30">
        <f t="shared" si="45"/>
        <v>0</v>
      </c>
      <c r="DY30">
        <f t="shared" si="45"/>
        <v>0</v>
      </c>
      <c r="DZ30">
        <f t="shared" si="45"/>
        <v>0</v>
      </c>
      <c r="EA30">
        <f t="shared" si="45"/>
        <v>0</v>
      </c>
      <c r="EB30">
        <f t="shared" si="45"/>
        <v>0</v>
      </c>
      <c r="EC30">
        <f t="shared" si="45"/>
        <v>0</v>
      </c>
      <c r="ED30">
        <f t="shared" si="46"/>
        <v>0</v>
      </c>
      <c r="EE30">
        <f t="shared" si="46"/>
        <v>0</v>
      </c>
      <c r="EF30">
        <f t="shared" si="46"/>
        <v>0</v>
      </c>
      <c r="EG30">
        <f t="shared" si="46"/>
        <v>0</v>
      </c>
      <c r="EH30">
        <f t="shared" si="46"/>
        <v>0</v>
      </c>
      <c r="EI30">
        <f t="shared" si="46"/>
        <v>0</v>
      </c>
      <c r="EJ30">
        <f t="shared" si="46"/>
        <v>0</v>
      </c>
      <c r="EK30">
        <f t="shared" si="46"/>
        <v>0</v>
      </c>
      <c r="EL30">
        <f t="shared" si="46"/>
        <v>0</v>
      </c>
      <c r="EM30">
        <f t="shared" si="46"/>
        <v>0</v>
      </c>
      <c r="EN30">
        <f t="shared" si="47"/>
        <v>0</v>
      </c>
      <c r="EO30">
        <f t="shared" si="47"/>
        <v>0</v>
      </c>
      <c r="EP30">
        <f t="shared" si="47"/>
        <v>0</v>
      </c>
      <c r="EQ30">
        <f t="shared" si="47"/>
        <v>0</v>
      </c>
      <c r="ER30">
        <f t="shared" si="47"/>
        <v>0</v>
      </c>
      <c r="ES30">
        <f t="shared" si="47"/>
        <v>0</v>
      </c>
      <c r="ET30">
        <f t="shared" si="47"/>
        <v>0</v>
      </c>
      <c r="EU30">
        <f t="shared" si="47"/>
        <v>0</v>
      </c>
      <c r="EV30">
        <f t="shared" si="47"/>
        <v>0</v>
      </c>
      <c r="EW30">
        <f t="shared" si="47"/>
        <v>0</v>
      </c>
      <c r="EX30">
        <f t="shared" si="47"/>
        <v>0</v>
      </c>
      <c r="EZ30">
        <f t="shared" si="16"/>
        <v>7.1688748959867141E-2</v>
      </c>
      <c r="FB30">
        <f t="shared" si="17"/>
        <v>0.40511019874452914</v>
      </c>
      <c r="FC30">
        <f t="shared" si="15"/>
        <v>0.15626139970491121</v>
      </c>
      <c r="FH30" s="56"/>
    </row>
    <row r="31" spans="1:164" x14ac:dyDescent="0.25">
      <c r="A31">
        <v>420</v>
      </c>
      <c r="B31" s="19">
        <f>'Input spectra'!Y30</f>
        <v>6.6118986394623797E-2</v>
      </c>
      <c r="C31">
        <f>'Input spectra'!B30</f>
        <v>0.74366118039737805</v>
      </c>
      <c r="D31">
        <f t="shared" si="33"/>
        <v>2.0653927966864227E-2</v>
      </c>
      <c r="E31">
        <f t="shared" si="33"/>
        <v>1.512758566011632E-2</v>
      </c>
      <c r="F31">
        <f t="shared" si="33"/>
        <v>1.1079322667600115E-2</v>
      </c>
      <c r="G31">
        <f t="shared" si="33"/>
        <v>8.1139640827505039E-3</v>
      </c>
      <c r="H31">
        <f t="shared" si="33"/>
        <v>5.9419484128229467E-3</v>
      </c>
      <c r="I31">
        <f t="shared" si="33"/>
        <v>4.3511117391747366E-3</v>
      </c>
      <c r="J31">
        <f t="shared" si="33"/>
        <v>3.1860074594695616E-3</v>
      </c>
      <c r="K31">
        <f t="shared" si="33"/>
        <v>2.3327497601369801E-3</v>
      </c>
      <c r="L31">
        <f t="shared" si="33"/>
        <v>1.7079059195917619E-3</v>
      </c>
      <c r="M31">
        <f t="shared" si="33"/>
        <v>1.2503562297255016E-3</v>
      </c>
      <c r="N31">
        <f t="shared" si="34"/>
        <v>9.153289584160442E-4</v>
      </c>
      <c r="O31">
        <f t="shared" si="34"/>
        <v>6.7002938286796719E-4</v>
      </c>
      <c r="P31">
        <f t="shared" si="34"/>
        <v>4.9043705271985965E-4</v>
      </c>
      <c r="Q31">
        <f t="shared" si="34"/>
        <v>3.5895916231653435E-4</v>
      </c>
      <c r="R31">
        <f t="shared" si="34"/>
        <v>2.6271127309409801E-4</v>
      </c>
      <c r="S31">
        <f t="shared" si="34"/>
        <v>1.9225773172193235E-4</v>
      </c>
      <c r="T31">
        <f t="shared" si="34"/>
        <v>1.406889179687962E-4</v>
      </c>
      <c r="U31">
        <f t="shared" si="34"/>
        <v>1.029452836366964E-4</v>
      </c>
      <c r="V31">
        <f t="shared" si="34"/>
        <v>7.5322203509208436E-5</v>
      </c>
      <c r="W31">
        <f t="shared" si="34"/>
        <v>5.5107292065361119E-5</v>
      </c>
      <c r="X31">
        <f t="shared" si="35"/>
        <v>4.031476185839753E-5</v>
      </c>
      <c r="Y31">
        <f t="shared" si="35"/>
        <v>2.9490868983149087E-5</v>
      </c>
      <c r="Z31">
        <f t="shared" si="35"/>
        <v>2.1571430129048594E-5</v>
      </c>
      <c r="AA31">
        <f t="shared" si="35"/>
        <v>1.5777480287283897E-5</v>
      </c>
      <c r="AB31">
        <f t="shared" si="35"/>
        <v>1.1538865697450481E-5</v>
      </c>
      <c r="AC31">
        <f t="shared" si="35"/>
        <v>8.4382962109191347E-6</v>
      </c>
      <c r="AD31">
        <f t="shared" si="35"/>
        <v>6.1703810529241118E-6</v>
      </c>
      <c r="AE31">
        <f t="shared" si="35"/>
        <v>4.5116370270398452E-6</v>
      </c>
      <c r="AF31">
        <f t="shared" si="35"/>
        <v>3.2985314591889262E-6</v>
      </c>
      <c r="AG31">
        <f t="shared" si="35"/>
        <v>2.4114083664677006E-6</v>
      </c>
      <c r="AH31">
        <f t="shared" si="36"/>
        <v>1.7627222109639313E-6</v>
      </c>
      <c r="AI31">
        <f t="shared" si="36"/>
        <v>1.2884253990851331E-6</v>
      </c>
      <c r="AJ31">
        <f t="shared" si="36"/>
        <v>9.4166461864836539E-7</v>
      </c>
      <c r="AK31">
        <f t="shared" si="36"/>
        <v>6.8816735909778149E-7</v>
      </c>
      <c r="AL31">
        <f t="shared" si="36"/>
        <v>5.0286565266823118E-7</v>
      </c>
      <c r="AM31">
        <f t="shared" si="36"/>
        <v>3.6742540946341874E-7</v>
      </c>
      <c r="AN31">
        <f t="shared" si="36"/>
        <v>2.6843856706216494E-7</v>
      </c>
      <c r="AO31">
        <f t="shared" si="36"/>
        <v>1.961003301973006E-7</v>
      </c>
      <c r="AP31">
        <f t="shared" si="36"/>
        <v>1.4324140699062012E-7</v>
      </c>
      <c r="AQ31">
        <f t="shared" si="36"/>
        <v>1.0462001986141284E-7</v>
      </c>
      <c r="AR31">
        <f t="shared" si="37"/>
        <v>7.6403997960463552E-8</v>
      </c>
      <c r="AS31">
        <f t="shared" si="37"/>
        <v>5.5791945846527182E-8</v>
      </c>
      <c r="AT31">
        <f t="shared" si="37"/>
        <v>4.0736162397767162E-8</v>
      </c>
      <c r="AU31">
        <f t="shared" si="37"/>
        <v>2.9739996370872458E-8</v>
      </c>
      <c r="AV31">
        <f t="shared" si="37"/>
        <v>2.1709653049373831E-8</v>
      </c>
      <c r="AW31">
        <f t="shared" si="37"/>
        <v>1.5845829412139313E-8</v>
      </c>
      <c r="AX31">
        <f t="shared" si="37"/>
        <v>1.0439216998607081E-8</v>
      </c>
      <c r="AY31">
        <f t="shared" si="37"/>
        <v>6.6107549829870902E-9</v>
      </c>
      <c r="AZ31">
        <f t="shared" si="37"/>
        <v>4.4103113696984157E-9</v>
      </c>
      <c r="BA31">
        <f t="shared" si="37"/>
        <v>2.9940512509486757E-9</v>
      </c>
      <c r="BB31">
        <f t="shared" si="38"/>
        <v>2.0527224956196703E-9</v>
      </c>
      <c r="BC31">
        <f t="shared" si="38"/>
        <v>1.4167288326782273E-9</v>
      </c>
      <c r="BD31">
        <f t="shared" si="38"/>
        <v>9.8260411600224359E-10</v>
      </c>
      <c r="BE31">
        <f t="shared" si="38"/>
        <v>6.8414134788433286E-10</v>
      </c>
      <c r="BF31">
        <f t="shared" si="38"/>
        <v>4.7783876331330858E-10</v>
      </c>
      <c r="BG31">
        <f t="shared" si="38"/>
        <v>3.3463192305376464E-10</v>
      </c>
      <c r="BH31">
        <f t="shared" si="38"/>
        <v>2.3487793803429316E-10</v>
      </c>
      <c r="BI31">
        <f t="shared" si="38"/>
        <v>1.6518926607861522E-10</v>
      </c>
      <c r="BJ31">
        <f t="shared" si="38"/>
        <v>1.1638261822524311E-10</v>
      </c>
      <c r="BK31">
        <f t="shared" si="38"/>
        <v>8.2126232697463378E-11</v>
      </c>
      <c r="BL31">
        <f t="shared" si="39"/>
        <v>5.8036059141983756E-11</v>
      </c>
      <c r="BM31">
        <f t="shared" si="39"/>
        <v>4.1065920698103011E-11</v>
      </c>
      <c r="BN31">
        <f t="shared" si="39"/>
        <v>2.9092867429383143E-11</v>
      </c>
      <c r="BO31">
        <f t="shared" si="39"/>
        <v>2.0633506431103473E-11</v>
      </c>
      <c r="BP31">
        <f t="shared" si="39"/>
        <v>1.4648953371419552E-11</v>
      </c>
      <c r="BQ31">
        <f t="shared" si="39"/>
        <v>1.0410150490772481E-11</v>
      </c>
      <c r="BR31">
        <f t="shared" si="39"/>
        <v>7.4045321739883821E-12</v>
      </c>
      <c r="BS31">
        <f t="shared" si="39"/>
        <v>5.2711425867176349E-12</v>
      </c>
      <c r="BT31">
        <f t="shared" si="39"/>
        <v>3.7554090026730183E-12</v>
      </c>
      <c r="BU31">
        <f t="shared" si="39"/>
        <v>2.6775402179749736E-12</v>
      </c>
      <c r="BV31">
        <f t="shared" si="40"/>
        <v>1.9103977954073458E-12</v>
      </c>
      <c r="BW31">
        <f t="shared" si="40"/>
        <v>1.3639705656163032E-12</v>
      </c>
      <c r="BX31">
        <f t="shared" si="40"/>
        <v>9.7446283794093603E-13</v>
      </c>
      <c r="BY31">
        <f t="shared" si="40"/>
        <v>6.9661298286080167E-13</v>
      </c>
      <c r="BZ31">
        <f t="shared" si="40"/>
        <v>4.9827810835686243E-13</v>
      </c>
      <c r="CA31">
        <f t="shared" si="40"/>
        <v>3.5661113798746493E-13</v>
      </c>
      <c r="CB31">
        <f t="shared" si="40"/>
        <v>2.5535865083863635E-13</v>
      </c>
      <c r="CC31">
        <f t="shared" si="40"/>
        <v>1.8294868181236934E-13</v>
      </c>
      <c r="CD31">
        <f t="shared" si="40"/>
        <v>1.3113606797202238E-13</v>
      </c>
      <c r="CE31">
        <f t="shared" si="40"/>
        <v>9.4041796394702301E-14</v>
      </c>
      <c r="CF31">
        <f t="shared" si="41"/>
        <v>6.7471105140290542E-14</v>
      </c>
      <c r="CG31">
        <f t="shared" si="41"/>
        <v>4.8429014366151798E-14</v>
      </c>
      <c r="CH31">
        <f t="shared" si="41"/>
        <v>3.4775832211916246E-14</v>
      </c>
      <c r="CI31">
        <f t="shared" si="41"/>
        <v>2.4981995684887471E-14</v>
      </c>
      <c r="CJ31">
        <f t="shared" si="41"/>
        <v>1.7953469719481155E-14</v>
      </c>
      <c r="CK31">
        <f t="shared" si="41"/>
        <v>1.2907306910362501E-14</v>
      </c>
      <c r="CL31">
        <f t="shared" si="41"/>
        <v>9.2828959534275188E-15</v>
      </c>
      <c r="CM31">
        <f t="shared" si="41"/>
        <v>6.6786216785485529E-15</v>
      </c>
      <c r="CN31">
        <f t="shared" si="41"/>
        <v>4.8066322342068739E-15</v>
      </c>
      <c r="CO31">
        <f t="shared" si="41"/>
        <v>3.460517591376446E-15</v>
      </c>
      <c r="CP31">
        <f t="shared" si="42"/>
        <v>2.4922005886075288E-15</v>
      </c>
      <c r="CQ31">
        <f t="shared" si="42"/>
        <v>1.7954055218395259E-15</v>
      </c>
      <c r="CR31">
        <f t="shared" si="42"/>
        <v>8.5665656272368262E-16</v>
      </c>
      <c r="CS31">
        <f t="shared" si="42"/>
        <v>4.1234877100622242E-16</v>
      </c>
      <c r="CT31">
        <f t="shared" si="42"/>
        <v>2.1162988475212708E-16</v>
      </c>
      <c r="CU31">
        <f t="shared" si="42"/>
        <v>1.091042647987317E-16</v>
      </c>
      <c r="CV31">
        <f t="shared" si="42"/>
        <v>5.5208746350883759E-17</v>
      </c>
      <c r="CW31">
        <f t="shared" si="42"/>
        <v>2.6895095896111357E-17</v>
      </c>
      <c r="CX31">
        <f t="shared" si="42"/>
        <v>1.2309096716469099E-17</v>
      </c>
      <c r="CY31">
        <f t="shared" si="42"/>
        <v>5.0868062330826993E-18</v>
      </c>
      <c r="CZ31">
        <f t="shared" si="43"/>
        <v>1.7528956032467015E-18</v>
      </c>
      <c r="DA31">
        <f t="shared" si="43"/>
        <v>4.0650528826966874E-19</v>
      </c>
      <c r="DB31">
        <f t="shared" si="43"/>
        <v>1.9136103367770776E-20</v>
      </c>
      <c r="DC31">
        <f t="shared" si="43"/>
        <v>0</v>
      </c>
      <c r="DD31">
        <f t="shared" si="43"/>
        <v>0</v>
      </c>
      <c r="DE31">
        <f t="shared" si="43"/>
        <v>0</v>
      </c>
      <c r="DF31">
        <f t="shared" si="43"/>
        <v>0</v>
      </c>
      <c r="DG31">
        <f t="shared" si="43"/>
        <v>0</v>
      </c>
      <c r="DH31">
        <f t="shared" si="43"/>
        <v>0</v>
      </c>
      <c r="DI31">
        <f t="shared" si="43"/>
        <v>0</v>
      </c>
      <c r="DJ31">
        <f t="shared" si="44"/>
        <v>0</v>
      </c>
      <c r="DK31">
        <f t="shared" si="44"/>
        <v>0</v>
      </c>
      <c r="DL31">
        <f t="shared" si="44"/>
        <v>0</v>
      </c>
      <c r="DM31">
        <f t="shared" si="44"/>
        <v>0</v>
      </c>
      <c r="DN31">
        <f t="shared" si="44"/>
        <v>0</v>
      </c>
      <c r="DO31">
        <f t="shared" si="44"/>
        <v>0</v>
      </c>
      <c r="DP31">
        <f t="shared" si="44"/>
        <v>0</v>
      </c>
      <c r="DQ31">
        <f t="shared" si="44"/>
        <v>0</v>
      </c>
      <c r="DR31">
        <f t="shared" si="44"/>
        <v>0</v>
      </c>
      <c r="DS31">
        <f t="shared" si="44"/>
        <v>0</v>
      </c>
      <c r="DT31">
        <f t="shared" si="45"/>
        <v>0</v>
      </c>
      <c r="DU31">
        <f t="shared" si="45"/>
        <v>0</v>
      </c>
      <c r="DV31">
        <f t="shared" si="45"/>
        <v>0</v>
      </c>
      <c r="DW31">
        <f t="shared" si="45"/>
        <v>0</v>
      </c>
      <c r="DX31">
        <f t="shared" si="45"/>
        <v>0</v>
      </c>
      <c r="DY31">
        <f t="shared" si="45"/>
        <v>0</v>
      </c>
      <c r="DZ31">
        <f t="shared" si="45"/>
        <v>0</v>
      </c>
      <c r="EA31">
        <f t="shared" si="45"/>
        <v>0</v>
      </c>
      <c r="EB31">
        <f t="shared" si="45"/>
        <v>0</v>
      </c>
      <c r="EC31">
        <f t="shared" si="45"/>
        <v>0</v>
      </c>
      <c r="ED31">
        <f t="shared" si="46"/>
        <v>0</v>
      </c>
      <c r="EE31">
        <f t="shared" si="46"/>
        <v>0</v>
      </c>
      <c r="EF31">
        <f t="shared" si="46"/>
        <v>0</v>
      </c>
      <c r="EG31">
        <f t="shared" si="46"/>
        <v>0</v>
      </c>
      <c r="EH31">
        <f t="shared" si="46"/>
        <v>0</v>
      </c>
      <c r="EI31">
        <f t="shared" si="46"/>
        <v>0</v>
      </c>
      <c r="EJ31">
        <f t="shared" si="46"/>
        <v>0</v>
      </c>
      <c r="EK31">
        <f t="shared" si="46"/>
        <v>0</v>
      </c>
      <c r="EL31">
        <f t="shared" si="46"/>
        <v>0</v>
      </c>
      <c r="EM31">
        <f t="shared" si="46"/>
        <v>0</v>
      </c>
      <c r="EN31">
        <f t="shared" si="47"/>
        <v>0</v>
      </c>
      <c r="EO31">
        <f t="shared" si="47"/>
        <v>0</v>
      </c>
      <c r="EP31">
        <f t="shared" si="47"/>
        <v>0</v>
      </c>
      <c r="EQ31">
        <f t="shared" si="47"/>
        <v>0</v>
      </c>
      <c r="ER31">
        <f t="shared" si="47"/>
        <v>0</v>
      </c>
      <c r="ES31">
        <f t="shared" si="47"/>
        <v>0</v>
      </c>
      <c r="ET31">
        <f t="shared" si="47"/>
        <v>0</v>
      </c>
      <c r="EU31">
        <f t="shared" si="47"/>
        <v>0</v>
      </c>
      <c r="EV31">
        <f t="shared" si="47"/>
        <v>0</v>
      </c>
      <c r="EW31">
        <f t="shared" si="47"/>
        <v>0</v>
      </c>
      <c r="EX31">
        <f t="shared" si="47"/>
        <v>0</v>
      </c>
      <c r="EZ31">
        <f t="shared" si="16"/>
        <v>7.715872591747483E-2</v>
      </c>
      <c r="FB31">
        <f t="shared" si="17"/>
        <v>0.39068580655574986</v>
      </c>
      <c r="FC31">
        <f t="shared" si="15"/>
        <v>0.16292657861746757</v>
      </c>
      <c r="FH31" s="56"/>
    </row>
    <row r="32" spans="1:164" x14ac:dyDescent="0.25">
      <c r="A32">
        <v>425</v>
      </c>
      <c r="B32" s="19">
        <f>'Input spectra'!Y31</f>
        <v>6.4391630000930594E-2</v>
      </c>
      <c r="C32">
        <f>'Input spectra'!B31</f>
        <v>0.69263435933641204</v>
      </c>
      <c r="D32">
        <f t="shared" si="33"/>
        <v>2.0653927966864227E-2</v>
      </c>
      <c r="E32">
        <f t="shared" si="33"/>
        <v>1.5442190497057166E-2</v>
      </c>
      <c r="F32">
        <f t="shared" si="33"/>
        <v>1.1544942664077117E-2</v>
      </c>
      <c r="G32">
        <f t="shared" si="33"/>
        <v>8.6307976671397332E-3</v>
      </c>
      <c r="H32">
        <f t="shared" si="33"/>
        <v>6.4518760660643845E-3</v>
      </c>
      <c r="I32">
        <f t="shared" si="33"/>
        <v>4.8227712211332766E-3</v>
      </c>
      <c r="J32">
        <f t="shared" si="33"/>
        <v>3.604810982037597E-3</v>
      </c>
      <c r="K32">
        <f t="shared" si="33"/>
        <v>2.6942826067095117E-3</v>
      </c>
      <c r="L32">
        <f t="shared" si="33"/>
        <v>2.0136232759694912E-3</v>
      </c>
      <c r="M32">
        <f t="shared" si="33"/>
        <v>1.5048296028124257E-3</v>
      </c>
      <c r="N32">
        <f t="shared" si="34"/>
        <v>1.1245274238503205E-3</v>
      </c>
      <c r="O32">
        <f t="shared" si="34"/>
        <v>8.4028378254914912E-4</v>
      </c>
      <c r="P32">
        <f t="shared" si="34"/>
        <v>6.2784825597013926E-4</v>
      </c>
      <c r="Q32">
        <f t="shared" si="34"/>
        <v>4.69089537084777E-4</v>
      </c>
      <c r="R32">
        <f t="shared" si="34"/>
        <v>3.5045212448418068E-4</v>
      </c>
      <c r="S32">
        <f t="shared" si="34"/>
        <v>2.61802076625932E-4</v>
      </c>
      <c r="T32">
        <f t="shared" si="34"/>
        <v>1.9556379092431538E-4</v>
      </c>
      <c r="U32">
        <f t="shared" si="34"/>
        <v>1.4607446257555476E-4</v>
      </c>
      <c r="V32">
        <f t="shared" si="34"/>
        <v>1.0910135491801486E-4</v>
      </c>
      <c r="W32">
        <f t="shared" si="34"/>
        <v>8.1480837263382959E-5</v>
      </c>
      <c r="X32">
        <f t="shared" si="35"/>
        <v>6.0848488683597763E-5</v>
      </c>
      <c r="Y32">
        <f t="shared" si="35"/>
        <v>4.5437303686928427E-5</v>
      </c>
      <c r="Z32">
        <f t="shared" si="35"/>
        <v>3.3926823980818791E-5</v>
      </c>
      <c r="AA32">
        <f t="shared" si="35"/>
        <v>2.5330350430531381E-5</v>
      </c>
      <c r="AB32">
        <f t="shared" si="35"/>
        <v>1.8910628162688847E-5</v>
      </c>
      <c r="AC32">
        <f t="shared" si="35"/>
        <v>1.4116820350698052E-5</v>
      </c>
      <c r="AD32">
        <f t="shared" si="35"/>
        <v>1.0537398180030957E-5</v>
      </c>
      <c r="AE32">
        <f t="shared" si="35"/>
        <v>7.864929671768909E-6</v>
      </c>
      <c r="AF32">
        <f t="shared" si="35"/>
        <v>5.8697635435714471E-6</v>
      </c>
      <c r="AG32">
        <f t="shared" si="35"/>
        <v>4.3803622177777423E-6</v>
      </c>
      <c r="AH32">
        <f t="shared" si="36"/>
        <v>3.2686048641240952E-6</v>
      </c>
      <c r="AI32">
        <f t="shared" si="36"/>
        <v>2.4388051772604502E-6</v>
      </c>
      <c r="AJ32">
        <f t="shared" si="36"/>
        <v>1.8195054821823983E-6</v>
      </c>
      <c r="AK32">
        <f t="shared" si="36"/>
        <v>1.3573456951618536E-6</v>
      </c>
      <c r="AL32">
        <f t="shared" si="36"/>
        <v>1.0124828094151072E-6</v>
      </c>
      <c r="AM32">
        <f t="shared" si="36"/>
        <v>7.5516900572208616E-7</v>
      </c>
      <c r="AN32">
        <f t="shared" si="36"/>
        <v>5.6319548805848054E-7</v>
      </c>
      <c r="AO32">
        <f t="shared" si="36"/>
        <v>4.1998314830152659E-7</v>
      </c>
      <c r="AP32">
        <f t="shared" si="36"/>
        <v>3.1315648012478735E-7</v>
      </c>
      <c r="AQ32">
        <f t="shared" si="36"/>
        <v>2.3347850711887192E-7</v>
      </c>
      <c r="AR32">
        <f t="shared" si="37"/>
        <v>1.7405539083345622E-7</v>
      </c>
      <c r="AS32">
        <f t="shared" si="37"/>
        <v>1.2974247781509841E-7</v>
      </c>
      <c r="AT32">
        <f t="shared" si="37"/>
        <v>9.6700802340290997E-8</v>
      </c>
      <c r="AU32">
        <f t="shared" si="37"/>
        <v>7.2065957332947417E-8</v>
      </c>
      <c r="AV32">
        <f t="shared" si="37"/>
        <v>5.3700881756373744E-8</v>
      </c>
      <c r="AW32">
        <f t="shared" si="37"/>
        <v>4.0011312234574102E-8</v>
      </c>
      <c r="AX32">
        <f t="shared" si="37"/>
        <v>2.6907604086076413E-8</v>
      </c>
      <c r="AY32">
        <f t="shared" si="37"/>
        <v>1.739391924808622E-8</v>
      </c>
      <c r="AZ32">
        <f t="shared" si="37"/>
        <v>1.1845541681743543E-8</v>
      </c>
      <c r="BA32">
        <f t="shared" si="37"/>
        <v>8.208885316918617E-9</v>
      </c>
      <c r="BB32">
        <f t="shared" si="38"/>
        <v>5.7450588900399944E-9</v>
      </c>
      <c r="BC32">
        <f t="shared" si="38"/>
        <v>4.0475317158397995E-9</v>
      </c>
      <c r="BD32">
        <f t="shared" si="38"/>
        <v>2.86563842400921E-9</v>
      </c>
      <c r="BE32">
        <f t="shared" si="38"/>
        <v>2.0367040950555435E-9</v>
      </c>
      <c r="BF32">
        <f t="shared" si="38"/>
        <v>1.4521208468600656E-9</v>
      </c>
      <c r="BG32">
        <f t="shared" si="38"/>
        <v>1.0380733377044713E-9</v>
      </c>
      <c r="BH32">
        <f t="shared" si="38"/>
        <v>7.4377602969225861E-10</v>
      </c>
      <c r="BI32">
        <f t="shared" si="38"/>
        <v>5.3397516762228209E-10</v>
      </c>
      <c r="BJ32">
        <f t="shared" si="38"/>
        <v>3.8403132004651449E-10</v>
      </c>
      <c r="BK32">
        <f t="shared" si="38"/>
        <v>2.7663027476269842E-10</v>
      </c>
      <c r="BL32">
        <f t="shared" si="39"/>
        <v>1.9955150442117818E-10</v>
      </c>
      <c r="BM32">
        <f t="shared" si="39"/>
        <v>1.4413781713733678E-10</v>
      </c>
      <c r="BN32">
        <f t="shared" si="39"/>
        <v>1.0423706857797969E-10</v>
      </c>
      <c r="BO32">
        <f t="shared" si="39"/>
        <v>7.546541835059668E-11</v>
      </c>
      <c r="BP32">
        <f t="shared" si="39"/>
        <v>5.4691625050465793E-11</v>
      </c>
      <c r="BQ32">
        <f t="shared" si="39"/>
        <v>3.9674414267232755E-11</v>
      </c>
      <c r="BR32">
        <f t="shared" si="39"/>
        <v>2.8806495413043176E-11</v>
      </c>
      <c r="BS32">
        <f t="shared" si="39"/>
        <v>2.0933259148722641E-11</v>
      </c>
      <c r="BT32">
        <f t="shared" si="39"/>
        <v>1.5223994333262725E-11</v>
      </c>
      <c r="BU32">
        <f t="shared" si="39"/>
        <v>1.1080175985324637E-11</v>
      </c>
      <c r="BV32">
        <f t="shared" si="40"/>
        <v>8.0700039736786913E-12</v>
      </c>
      <c r="BW32">
        <f t="shared" si="40"/>
        <v>5.8815829111284785E-12</v>
      </c>
      <c r="BX32">
        <f t="shared" si="40"/>
        <v>4.2893727809330308E-12</v>
      </c>
      <c r="BY32">
        <f t="shared" si="40"/>
        <v>3.1301082633985614E-12</v>
      </c>
      <c r="BZ32">
        <f t="shared" si="40"/>
        <v>2.2854876917268272E-12</v>
      </c>
      <c r="CA32">
        <f t="shared" si="40"/>
        <v>1.6697108447507117E-12</v>
      </c>
      <c r="CB32">
        <f t="shared" si="40"/>
        <v>1.2204956182784937E-12</v>
      </c>
      <c r="CC32">
        <f t="shared" si="40"/>
        <v>8.9259452567738037E-13</v>
      </c>
      <c r="CD32">
        <f t="shared" si="40"/>
        <v>6.5311006501009125E-13</v>
      </c>
      <c r="CE32">
        <f t="shared" si="40"/>
        <v>4.7810624945198802E-13</v>
      </c>
      <c r="CF32">
        <f t="shared" si="41"/>
        <v>3.5015522610924634E-13</v>
      </c>
      <c r="CG32">
        <f t="shared" si="41"/>
        <v>2.5655926579466457E-13</v>
      </c>
      <c r="CH32">
        <f t="shared" si="41"/>
        <v>1.8806106465388336E-13</v>
      </c>
      <c r="CI32">
        <f t="shared" si="41"/>
        <v>1.3790746408187292E-13</v>
      </c>
      <c r="CJ32">
        <f t="shared" si="41"/>
        <v>1.0116920142054279E-13</v>
      </c>
      <c r="CK32">
        <f t="shared" si="41"/>
        <v>7.4246305850318574E-14</v>
      </c>
      <c r="CL32">
        <f t="shared" si="41"/>
        <v>5.4508217577762786E-14</v>
      </c>
      <c r="CM32">
        <f t="shared" si="41"/>
        <v>4.003175460355409E-14</v>
      </c>
      <c r="CN32">
        <f t="shared" si="41"/>
        <v>2.9410198951317159E-14</v>
      </c>
      <c r="CO32">
        <f t="shared" si="41"/>
        <v>2.1614112815829368E-14</v>
      </c>
      <c r="CP32">
        <f t="shared" si="42"/>
        <v>1.588980734915348E-14</v>
      </c>
      <c r="CQ32">
        <f t="shared" si="42"/>
        <v>1.1685235755374686E-14</v>
      </c>
      <c r="CR32">
        <f t="shared" si="42"/>
        <v>5.6914241656267442E-15</v>
      </c>
      <c r="CS32">
        <f t="shared" si="42"/>
        <v>2.7965217190453805E-15</v>
      </c>
      <c r="CT32">
        <f t="shared" si="42"/>
        <v>1.4651084474767025E-15</v>
      </c>
      <c r="CU32">
        <f t="shared" si="42"/>
        <v>7.7103446084585681E-16</v>
      </c>
      <c r="CV32">
        <f t="shared" si="42"/>
        <v>3.9827150227612841E-16</v>
      </c>
      <c r="CW32">
        <f t="shared" si="42"/>
        <v>1.9805405044300623E-16</v>
      </c>
      <c r="CX32">
        <f t="shared" si="42"/>
        <v>9.2528623299183013E-17</v>
      </c>
      <c r="CY32">
        <f t="shared" si="42"/>
        <v>3.9033221498485801E-17</v>
      </c>
      <c r="CZ32">
        <f t="shared" si="43"/>
        <v>1.373044262890233E-17</v>
      </c>
      <c r="DA32">
        <f t="shared" si="43"/>
        <v>3.2503787552682312E-18</v>
      </c>
      <c r="DB32">
        <f t="shared" si="43"/>
        <v>1.5619263949756686E-19</v>
      </c>
      <c r="DC32">
        <f t="shared" si="43"/>
        <v>0</v>
      </c>
      <c r="DD32">
        <f t="shared" si="43"/>
        <v>0</v>
      </c>
      <c r="DE32">
        <f t="shared" si="43"/>
        <v>0</v>
      </c>
      <c r="DF32">
        <f t="shared" si="43"/>
        <v>0</v>
      </c>
      <c r="DG32">
        <f t="shared" si="43"/>
        <v>0</v>
      </c>
      <c r="DH32">
        <f t="shared" si="43"/>
        <v>0</v>
      </c>
      <c r="DI32">
        <f t="shared" si="43"/>
        <v>0</v>
      </c>
      <c r="DJ32">
        <f t="shared" si="44"/>
        <v>0</v>
      </c>
      <c r="DK32">
        <f t="shared" si="44"/>
        <v>0</v>
      </c>
      <c r="DL32">
        <f t="shared" si="44"/>
        <v>0</v>
      </c>
      <c r="DM32">
        <f t="shared" si="44"/>
        <v>0</v>
      </c>
      <c r="DN32">
        <f t="shared" si="44"/>
        <v>0</v>
      </c>
      <c r="DO32">
        <f t="shared" si="44"/>
        <v>0</v>
      </c>
      <c r="DP32">
        <f t="shared" si="44"/>
        <v>0</v>
      </c>
      <c r="DQ32">
        <f t="shared" si="44"/>
        <v>0</v>
      </c>
      <c r="DR32">
        <f t="shared" si="44"/>
        <v>0</v>
      </c>
      <c r="DS32">
        <f t="shared" si="44"/>
        <v>0</v>
      </c>
      <c r="DT32">
        <f t="shared" si="45"/>
        <v>0</v>
      </c>
      <c r="DU32">
        <f t="shared" si="45"/>
        <v>0</v>
      </c>
      <c r="DV32">
        <f t="shared" si="45"/>
        <v>0</v>
      </c>
      <c r="DW32">
        <f t="shared" si="45"/>
        <v>0</v>
      </c>
      <c r="DX32">
        <f t="shared" si="45"/>
        <v>0</v>
      </c>
      <c r="DY32">
        <f t="shared" si="45"/>
        <v>0</v>
      </c>
      <c r="DZ32">
        <f t="shared" si="45"/>
        <v>0</v>
      </c>
      <c r="EA32">
        <f t="shared" si="45"/>
        <v>0</v>
      </c>
      <c r="EB32">
        <f t="shared" si="45"/>
        <v>0</v>
      </c>
      <c r="EC32">
        <f t="shared" si="45"/>
        <v>0</v>
      </c>
      <c r="ED32">
        <f t="shared" si="46"/>
        <v>0</v>
      </c>
      <c r="EE32">
        <f t="shared" si="46"/>
        <v>0</v>
      </c>
      <c r="EF32">
        <f t="shared" si="46"/>
        <v>0</v>
      </c>
      <c r="EG32">
        <f t="shared" si="46"/>
        <v>0</v>
      </c>
      <c r="EH32">
        <f t="shared" si="46"/>
        <v>0</v>
      </c>
      <c r="EI32">
        <f t="shared" si="46"/>
        <v>0</v>
      </c>
      <c r="EJ32">
        <f t="shared" si="46"/>
        <v>0</v>
      </c>
      <c r="EK32">
        <f t="shared" si="46"/>
        <v>0</v>
      </c>
      <c r="EL32">
        <f t="shared" si="46"/>
        <v>0</v>
      </c>
      <c r="EM32">
        <f t="shared" si="46"/>
        <v>0</v>
      </c>
      <c r="EN32">
        <f t="shared" si="47"/>
        <v>0</v>
      </c>
      <c r="EO32">
        <f t="shared" si="47"/>
        <v>0</v>
      </c>
      <c r="EP32">
        <f t="shared" si="47"/>
        <v>0</v>
      </c>
      <c r="EQ32">
        <f t="shared" si="47"/>
        <v>0</v>
      </c>
      <c r="ER32">
        <f t="shared" si="47"/>
        <v>0</v>
      </c>
      <c r="ES32">
        <f t="shared" si="47"/>
        <v>0</v>
      </c>
      <c r="ET32">
        <f t="shared" si="47"/>
        <v>0</v>
      </c>
      <c r="EU32">
        <f t="shared" si="47"/>
        <v>0</v>
      </c>
      <c r="EV32">
        <f t="shared" si="47"/>
        <v>0</v>
      </c>
      <c r="EW32">
        <f t="shared" si="47"/>
        <v>0</v>
      </c>
      <c r="EX32">
        <f t="shared" si="47"/>
        <v>0</v>
      </c>
      <c r="EZ32">
        <f t="shared" si="16"/>
        <v>8.1810331271654338E-2</v>
      </c>
      <c r="FB32">
        <f t="shared" si="17"/>
        <v>0.3788361738776404</v>
      </c>
      <c r="FC32">
        <f t="shared" si="15"/>
        <v>0.16796202315749156</v>
      </c>
      <c r="FH32" s="56"/>
    </row>
    <row r="33" spans="1:164" x14ac:dyDescent="0.25">
      <c r="A33">
        <v>430</v>
      </c>
      <c r="B33" s="19">
        <f>'Input spectra'!Y32</f>
        <v>6.2664273607237503E-2</v>
      </c>
      <c r="C33">
        <f>'Input spectra'!B32</f>
        <v>0.61922442137913203</v>
      </c>
      <c r="D33">
        <f t="shared" ref="D33:M42" si="48">D$2*EXP(- D$1 * ($C33*_c1+$B33))</f>
        <v>2.0653927966864227E-2</v>
      </c>
      <c r="E33">
        <f t="shared" si="48"/>
        <v>1.5905104841748278E-2</v>
      </c>
      <c r="F33">
        <f t="shared" si="48"/>
        <v>1.2247488531556794E-2</v>
      </c>
      <c r="G33">
        <f t="shared" si="48"/>
        <v>9.4304806236055732E-3</v>
      </c>
      <c r="H33">
        <f t="shared" si="48"/>
        <v>7.2610017017025819E-3</v>
      </c>
      <c r="I33">
        <f t="shared" si="48"/>
        <v>5.5902961209586804E-3</v>
      </c>
      <c r="J33">
        <f t="shared" si="48"/>
        <v>4.3037623365375357E-3</v>
      </c>
      <c r="K33">
        <f t="shared" si="48"/>
        <v>3.31311538449749E-3</v>
      </c>
      <c r="L33">
        <f t="shared" si="48"/>
        <v>2.5503469550819842E-3</v>
      </c>
      <c r="M33">
        <f t="shared" si="48"/>
        <v>1.9630709699643444E-3</v>
      </c>
      <c r="N33">
        <f t="shared" ref="N33:W42" si="49">N$2*EXP(- N$1 * ($C33*_c1+$B33))</f>
        <v>1.5109369996347995E-3</v>
      </c>
      <c r="O33">
        <f t="shared" si="49"/>
        <v>1.1628666553644257E-3</v>
      </c>
      <c r="P33">
        <f t="shared" si="49"/>
        <v>8.9492421303600492E-4</v>
      </c>
      <c r="Q33">
        <f t="shared" si="49"/>
        <v>6.8867599164274657E-4</v>
      </c>
      <c r="R33">
        <f t="shared" si="49"/>
        <v>5.2992636164493341E-4</v>
      </c>
      <c r="S33">
        <f t="shared" si="49"/>
        <v>4.0774396794836975E-4</v>
      </c>
      <c r="T33">
        <f t="shared" si="49"/>
        <v>3.1371156961060114E-4</v>
      </c>
      <c r="U33">
        <f t="shared" si="49"/>
        <v>2.4134817327862854E-4</v>
      </c>
      <c r="V33">
        <f t="shared" si="49"/>
        <v>1.8566391053056677E-4</v>
      </c>
      <c r="W33">
        <f t="shared" si="49"/>
        <v>1.4281718311753472E-4</v>
      </c>
      <c r="X33">
        <f t="shared" ref="X33:AG42" si="50">X$2*EXP(- X$1 * ($C33*_c1+$B33))</f>
        <v>1.0985059319021734E-4</v>
      </c>
      <c r="Y33">
        <f t="shared" si="50"/>
        <v>8.4487564854156971E-5</v>
      </c>
      <c r="Z33">
        <f t="shared" si="50"/>
        <v>6.4975716478884286E-5</v>
      </c>
      <c r="AA33">
        <f t="shared" si="50"/>
        <v>4.9966243500478274E-5</v>
      </c>
      <c r="AB33">
        <f t="shared" si="50"/>
        <v>3.842103747150099E-5</v>
      </c>
      <c r="AC33">
        <f t="shared" si="50"/>
        <v>2.9541167223276883E-5</v>
      </c>
      <c r="AD33">
        <f t="shared" si="50"/>
        <v>2.2711812010361152E-5</v>
      </c>
      <c r="AE33">
        <f t="shared" si="50"/>
        <v>1.7459864446962366E-5</v>
      </c>
      <c r="AF33">
        <f t="shared" si="50"/>
        <v>1.3421290023581122E-5</v>
      </c>
      <c r="AG33">
        <f t="shared" si="50"/>
        <v>1.0315999431783242E-5</v>
      </c>
      <c r="AH33">
        <f t="shared" ref="AH33:AQ42" si="51">AH$2*EXP(- AH$1 * ($C33*_c1+$B33))</f>
        <v>7.9285056199885075E-6</v>
      </c>
      <c r="AI33">
        <f t="shared" si="51"/>
        <v>6.0930347432729406E-6</v>
      </c>
      <c r="AJ33">
        <f t="shared" si="51"/>
        <v>4.6820661492882347E-6</v>
      </c>
      <c r="AK33">
        <f t="shared" si="51"/>
        <v>3.5975122147277939E-6</v>
      </c>
      <c r="AL33">
        <f t="shared" si="51"/>
        <v>2.7639303578926523E-6</v>
      </c>
      <c r="AM33">
        <f t="shared" si="51"/>
        <v>2.1232993426885904E-6</v>
      </c>
      <c r="AN33">
        <f t="shared" si="51"/>
        <v>1.6309996420494529E-6</v>
      </c>
      <c r="AO33">
        <f t="shared" si="51"/>
        <v>1.252720528106875E-6</v>
      </c>
      <c r="AP33">
        <f t="shared" si="51"/>
        <v>9.6208039067179462E-7</v>
      </c>
      <c r="AQ33">
        <f t="shared" si="51"/>
        <v>7.3879593662312042E-7</v>
      </c>
      <c r="AR33">
        <f t="shared" ref="AR33:BA42" si="52">AR$2*EXP(- AR$1 * ($C33*_c1+$B33))</f>
        <v>5.6727376595296932E-7</v>
      </c>
      <c r="AS33">
        <f t="shared" si="52"/>
        <v>4.3552695538212155E-7</v>
      </c>
      <c r="AT33">
        <f t="shared" si="52"/>
        <v>3.3434171011904516E-7</v>
      </c>
      <c r="AU33">
        <f t="shared" si="52"/>
        <v>2.5663641076711645E-7</v>
      </c>
      <c r="AV33">
        <f t="shared" si="52"/>
        <v>1.9696867335774315E-7</v>
      </c>
      <c r="AW33">
        <f t="shared" si="52"/>
        <v>1.5115627070472705E-7</v>
      </c>
      <c r="AX33">
        <f t="shared" si="52"/>
        <v>1.0469984361911141E-7</v>
      </c>
      <c r="AY33">
        <f t="shared" si="52"/>
        <v>6.9710160736824212E-8</v>
      </c>
      <c r="AZ33">
        <f t="shared" si="52"/>
        <v>4.8896884699263034E-8</v>
      </c>
      <c r="BA33">
        <f t="shared" si="52"/>
        <v>3.4901017138456387E-8</v>
      </c>
      <c r="BB33">
        <f t="shared" ref="BB33:BK42" si="53">BB$2*EXP(- BB$1 * ($C33*_c1+$B33))</f>
        <v>2.5157994103098049E-8</v>
      </c>
      <c r="BC33">
        <f t="shared" si="53"/>
        <v>1.8255738964143932E-8</v>
      </c>
      <c r="BD33">
        <f t="shared" si="53"/>
        <v>1.3312455805726151E-8</v>
      </c>
      <c r="BE33">
        <f t="shared" si="53"/>
        <v>9.7452358537374721E-9</v>
      </c>
      <c r="BF33">
        <f t="shared" si="53"/>
        <v>7.1564033203848604E-9</v>
      </c>
      <c r="BG33">
        <f t="shared" si="53"/>
        <v>5.269236789652883E-9</v>
      </c>
      <c r="BH33">
        <f t="shared" si="53"/>
        <v>3.8885661130946562E-9</v>
      </c>
      <c r="BI33">
        <f t="shared" si="53"/>
        <v>2.8753849852193024E-9</v>
      </c>
      <c r="BJ33">
        <f t="shared" si="53"/>
        <v>2.1299490528659324E-9</v>
      </c>
      <c r="BK33">
        <f t="shared" si="53"/>
        <v>1.5802649549731416E-9</v>
      </c>
      <c r="BL33">
        <f t="shared" ref="BL33:BU42" si="54">BL$2*EXP(- BL$1 * ($C33*_c1+$B33))</f>
        <v>1.1741209511042195E-9</v>
      </c>
      <c r="BM33">
        <f t="shared" si="54"/>
        <v>8.7350099222804179E-10</v>
      </c>
      <c r="BN33">
        <f t="shared" si="54"/>
        <v>6.5063179397867812E-10</v>
      </c>
      <c r="BO33">
        <f t="shared" si="54"/>
        <v>4.8516415521741864E-10</v>
      </c>
      <c r="BP33">
        <f t="shared" si="54"/>
        <v>3.6215057681562258E-10</v>
      </c>
      <c r="BQ33">
        <f t="shared" si="54"/>
        <v>2.7058673842039026E-10</v>
      </c>
      <c r="BR33">
        <f t="shared" si="54"/>
        <v>2.0235504663884036E-10</v>
      </c>
      <c r="BS33">
        <f t="shared" si="54"/>
        <v>1.5145656225387037E-10</v>
      </c>
      <c r="BT33">
        <f t="shared" si="54"/>
        <v>1.1345078081767382E-10</v>
      </c>
      <c r="BU33">
        <f t="shared" si="54"/>
        <v>8.5045857505948368E-11</v>
      </c>
      <c r="BV33">
        <f t="shared" ref="BV33:CE42" si="55">BV$2*EXP(- BV$1 * ($C33*_c1+$B33))</f>
        <v>6.379812060039208E-11</v>
      </c>
      <c r="BW33">
        <f t="shared" si="55"/>
        <v>4.7891229940295533E-11</v>
      </c>
      <c r="BX33">
        <f t="shared" si="55"/>
        <v>3.5973541019249231E-11</v>
      </c>
      <c r="BY33">
        <f t="shared" si="55"/>
        <v>2.7038113532352276E-11</v>
      </c>
      <c r="BZ33">
        <f t="shared" si="55"/>
        <v>2.0334034006541236E-11</v>
      </c>
      <c r="CA33">
        <f t="shared" si="55"/>
        <v>1.5300779522021434E-11</v>
      </c>
      <c r="CB33">
        <f t="shared" si="55"/>
        <v>1.1519566717521486E-11</v>
      </c>
      <c r="CC33">
        <f t="shared" si="55"/>
        <v>8.6772431910047866E-12</v>
      </c>
      <c r="CD33">
        <f t="shared" si="55"/>
        <v>6.5394550288649833E-12</v>
      </c>
      <c r="CE33">
        <f t="shared" si="55"/>
        <v>4.9306847008138024E-12</v>
      </c>
      <c r="CF33">
        <f t="shared" ref="CF33:CO42" si="56">CF$2*EXP(- CF$1 * ($C33*_c1+$B33))</f>
        <v>3.7193843085571474E-12</v>
      </c>
      <c r="CG33">
        <f t="shared" si="56"/>
        <v>2.8068924768202895E-12</v>
      </c>
      <c r="CH33">
        <f t="shared" si="56"/>
        <v>2.1191641255279686E-12</v>
      </c>
      <c r="CI33">
        <f t="shared" si="56"/>
        <v>1.600593710331354E-12</v>
      </c>
      <c r="CJ33">
        <f t="shared" si="56"/>
        <v>1.2093981108918922E-12</v>
      </c>
      <c r="CK33">
        <f t="shared" si="56"/>
        <v>9.1416258949248735E-13</v>
      </c>
      <c r="CL33">
        <f t="shared" si="56"/>
        <v>6.9125487293279507E-13</v>
      </c>
      <c r="CM33">
        <f t="shared" si="56"/>
        <v>5.2288776668998921E-13</v>
      </c>
      <c r="CN33">
        <f t="shared" si="56"/>
        <v>3.9566665230906772E-13</v>
      </c>
      <c r="CO33">
        <f t="shared" si="56"/>
        <v>2.9949979576110363E-13</v>
      </c>
      <c r="CP33">
        <f t="shared" ref="CP33:CY42" si="57">CP$2*EXP(- CP$1 * ($C33*_c1+$B33))</f>
        <v>2.2678032790283004E-13</v>
      </c>
      <c r="CQ33">
        <f t="shared" si="57"/>
        <v>1.7177179601323735E-13</v>
      </c>
      <c r="CR33">
        <f t="shared" si="57"/>
        <v>8.6171362870949652E-14</v>
      </c>
      <c r="CS33">
        <f t="shared" si="57"/>
        <v>4.3610175590649906E-14</v>
      </c>
      <c r="CT33">
        <f t="shared" si="57"/>
        <v>2.353244442020335E-14</v>
      </c>
      <c r="CU33">
        <f t="shared" si="57"/>
        <v>1.2755535292707695E-14</v>
      </c>
      <c r="CV33">
        <f t="shared" si="57"/>
        <v>6.7862798117692205E-15</v>
      </c>
      <c r="CW33">
        <f t="shared" si="57"/>
        <v>3.4758729157765879E-15</v>
      </c>
      <c r="CX33">
        <f t="shared" si="57"/>
        <v>1.6725684171941188E-15</v>
      </c>
      <c r="CY33">
        <f t="shared" si="57"/>
        <v>7.2672452697734216E-16</v>
      </c>
      <c r="CZ33">
        <f t="shared" ref="CZ33:DI42" si="58">CZ$2*EXP(- CZ$1 * ($C33*_c1+$B33))</f>
        <v>2.6329801816699133E-16</v>
      </c>
      <c r="DA33">
        <f t="shared" si="58"/>
        <v>6.4198466407973235E-17</v>
      </c>
      <c r="DB33">
        <f t="shared" si="58"/>
        <v>3.1774511139337961E-18</v>
      </c>
      <c r="DC33">
        <f t="shared" si="58"/>
        <v>0</v>
      </c>
      <c r="DD33">
        <f t="shared" si="58"/>
        <v>0</v>
      </c>
      <c r="DE33">
        <f t="shared" si="58"/>
        <v>0</v>
      </c>
      <c r="DF33">
        <f t="shared" si="58"/>
        <v>0</v>
      </c>
      <c r="DG33">
        <f t="shared" si="58"/>
        <v>0</v>
      </c>
      <c r="DH33">
        <f t="shared" si="58"/>
        <v>0</v>
      </c>
      <c r="DI33">
        <f t="shared" si="58"/>
        <v>0</v>
      </c>
      <c r="DJ33">
        <f t="shared" ref="DJ33:DS42" si="59">DJ$2*EXP(- DJ$1 * ($C33*_c1+$B33))</f>
        <v>0</v>
      </c>
      <c r="DK33">
        <f t="shared" si="59"/>
        <v>0</v>
      </c>
      <c r="DL33">
        <f t="shared" si="59"/>
        <v>0</v>
      </c>
      <c r="DM33">
        <f t="shared" si="59"/>
        <v>0</v>
      </c>
      <c r="DN33">
        <f t="shared" si="59"/>
        <v>0</v>
      </c>
      <c r="DO33">
        <f t="shared" si="59"/>
        <v>0</v>
      </c>
      <c r="DP33">
        <f t="shared" si="59"/>
        <v>0</v>
      </c>
      <c r="DQ33">
        <f t="shared" si="59"/>
        <v>0</v>
      </c>
      <c r="DR33">
        <f t="shared" si="59"/>
        <v>0</v>
      </c>
      <c r="DS33">
        <f t="shared" si="59"/>
        <v>0</v>
      </c>
      <c r="DT33">
        <f t="shared" ref="DT33:EC42" si="60">DT$2*EXP(- DT$1 * ($C33*_c1+$B33))</f>
        <v>0</v>
      </c>
      <c r="DU33">
        <f t="shared" si="60"/>
        <v>0</v>
      </c>
      <c r="DV33">
        <f t="shared" si="60"/>
        <v>0</v>
      </c>
      <c r="DW33">
        <f t="shared" si="60"/>
        <v>0</v>
      </c>
      <c r="DX33">
        <f t="shared" si="60"/>
        <v>0</v>
      </c>
      <c r="DY33">
        <f t="shared" si="60"/>
        <v>0</v>
      </c>
      <c r="DZ33">
        <f t="shared" si="60"/>
        <v>0</v>
      </c>
      <c r="EA33">
        <f t="shared" si="60"/>
        <v>0</v>
      </c>
      <c r="EB33">
        <f t="shared" si="60"/>
        <v>0</v>
      </c>
      <c r="EC33">
        <f t="shared" si="60"/>
        <v>0</v>
      </c>
      <c r="ED33">
        <f t="shared" ref="ED33:EM42" si="61">ED$2*EXP(- ED$1 * ($C33*_c1+$B33))</f>
        <v>0</v>
      </c>
      <c r="EE33">
        <f t="shared" si="61"/>
        <v>0</v>
      </c>
      <c r="EF33">
        <f t="shared" si="61"/>
        <v>0</v>
      </c>
      <c r="EG33">
        <f t="shared" si="61"/>
        <v>0</v>
      </c>
      <c r="EH33">
        <f t="shared" si="61"/>
        <v>0</v>
      </c>
      <c r="EI33">
        <f t="shared" si="61"/>
        <v>0</v>
      </c>
      <c r="EJ33">
        <f t="shared" si="61"/>
        <v>0</v>
      </c>
      <c r="EK33">
        <f t="shared" si="61"/>
        <v>0</v>
      </c>
      <c r="EL33">
        <f t="shared" si="61"/>
        <v>0</v>
      </c>
      <c r="EM33">
        <f t="shared" si="61"/>
        <v>0</v>
      </c>
      <c r="EN33">
        <f t="shared" ref="EN33:EX42" si="62">EN$2*EXP(- EN$1 * ($C33*_c1+$B33))</f>
        <v>0</v>
      </c>
      <c r="EO33">
        <f t="shared" si="62"/>
        <v>0</v>
      </c>
      <c r="EP33">
        <f t="shared" si="62"/>
        <v>0</v>
      </c>
      <c r="EQ33">
        <f t="shared" si="62"/>
        <v>0</v>
      </c>
      <c r="ER33">
        <f t="shared" si="62"/>
        <v>0</v>
      </c>
      <c r="ES33">
        <f t="shared" si="62"/>
        <v>0</v>
      </c>
      <c r="ET33">
        <f t="shared" si="62"/>
        <v>0</v>
      </c>
      <c r="EU33">
        <f t="shared" si="62"/>
        <v>0</v>
      </c>
      <c r="EV33">
        <f t="shared" si="62"/>
        <v>0</v>
      </c>
      <c r="EW33">
        <f t="shared" si="62"/>
        <v>0</v>
      </c>
      <c r="EX33">
        <f t="shared" si="62"/>
        <v>0</v>
      </c>
      <c r="EZ33">
        <f t="shared" si="16"/>
        <v>8.9772428800127688E-2</v>
      </c>
      <c r="FB33">
        <f t="shared" si="17"/>
        <v>0.35955343181027483</v>
      </c>
      <c r="FC33">
        <f t="shared" si="15"/>
        <v>0.17545922892505292</v>
      </c>
      <c r="FH33" s="56"/>
    </row>
    <row r="34" spans="1:164" x14ac:dyDescent="0.25">
      <c r="A34">
        <v>435</v>
      </c>
      <c r="B34" s="19">
        <f>'Input spectra'!Y33</f>
        <v>6.1288205750163298E-2</v>
      </c>
      <c r="C34">
        <f>'Input spectra'!B33</f>
        <v>0.55786147901928596</v>
      </c>
      <c r="D34">
        <f t="shared" si="48"/>
        <v>2.0653927966864227E-2</v>
      </c>
      <c r="E34">
        <f t="shared" si="48"/>
        <v>1.6302572226292635E-2</v>
      </c>
      <c r="F34">
        <f t="shared" si="48"/>
        <v>1.2867264694875506E-2</v>
      </c>
      <c r="G34">
        <f t="shared" si="48"/>
        <v>1.015529672339878E-2</v>
      </c>
      <c r="H34">
        <f t="shared" si="48"/>
        <v>8.0144721784719611E-3</v>
      </c>
      <c r="I34">
        <f t="shared" si="48"/>
        <v>6.3245961182337041E-3</v>
      </c>
      <c r="J34">
        <f t="shared" si="48"/>
        <v>4.9907505262054095E-3</v>
      </c>
      <c r="K34">
        <f t="shared" si="48"/>
        <v>3.9379821073465739E-3</v>
      </c>
      <c r="L34">
        <f t="shared" si="48"/>
        <v>3.1071057956409006E-3</v>
      </c>
      <c r="M34">
        <f t="shared" si="48"/>
        <v>2.4513897828573761E-3</v>
      </c>
      <c r="N34">
        <f t="shared" si="49"/>
        <v>1.9339370071701177E-3</v>
      </c>
      <c r="O34">
        <f t="shared" si="49"/>
        <v>1.5256168685556231E-3</v>
      </c>
      <c r="P34">
        <f t="shared" si="49"/>
        <v>1.2034316239466411E-3</v>
      </c>
      <c r="Q34">
        <f t="shared" si="49"/>
        <v>9.492261655020312E-4</v>
      </c>
      <c r="R34">
        <f t="shared" si="49"/>
        <v>7.4866904906648523E-4</v>
      </c>
      <c r="S34">
        <f t="shared" si="49"/>
        <v>5.9044778332742822E-4</v>
      </c>
      <c r="T34">
        <f t="shared" si="49"/>
        <v>4.6563335626850468E-4</v>
      </c>
      <c r="U34">
        <f t="shared" si="49"/>
        <v>3.6717843056038451E-4</v>
      </c>
      <c r="V34">
        <f t="shared" si="49"/>
        <v>2.8952111016309235E-4</v>
      </c>
      <c r="W34">
        <f t="shared" si="49"/>
        <v>2.2827208288830683E-4</v>
      </c>
      <c r="X34">
        <f t="shared" si="50"/>
        <v>1.799676069688259E-4</v>
      </c>
      <c r="Y34">
        <f t="shared" si="50"/>
        <v>1.4187449380955149E-4</v>
      </c>
      <c r="Z34">
        <f t="shared" si="50"/>
        <v>1.1183614952990838E-4</v>
      </c>
      <c r="AA34">
        <f t="shared" si="50"/>
        <v>8.8151037035563002E-5</v>
      </c>
      <c r="AB34">
        <f t="shared" si="50"/>
        <v>6.9476736499407045E-5</v>
      </c>
      <c r="AC34">
        <f t="shared" si="50"/>
        <v>5.475421668875312E-5</v>
      </c>
      <c r="AD34">
        <f t="shared" si="50"/>
        <v>4.3148062671984756E-5</v>
      </c>
      <c r="AE34">
        <f t="shared" si="50"/>
        <v>3.399930038349571E-5</v>
      </c>
      <c r="AF34">
        <f t="shared" si="50"/>
        <v>2.6788165342726359E-5</v>
      </c>
      <c r="AG34">
        <f t="shared" si="50"/>
        <v>2.1104721033067643E-5</v>
      </c>
      <c r="AH34">
        <f t="shared" si="51"/>
        <v>1.6625673273405707E-5</v>
      </c>
      <c r="AI34">
        <f t="shared" si="51"/>
        <v>1.3096075026704763E-5</v>
      </c>
      <c r="AJ34">
        <f t="shared" si="51"/>
        <v>1.0314890973294202E-5</v>
      </c>
      <c r="AK34">
        <f t="shared" si="51"/>
        <v>8.1236082252542328E-6</v>
      </c>
      <c r="AL34">
        <f t="shared" si="51"/>
        <v>6.3972509323416711E-6</v>
      </c>
      <c r="AM34">
        <f t="shared" si="51"/>
        <v>5.0372918341458716E-6</v>
      </c>
      <c r="AN34">
        <f t="shared" si="51"/>
        <v>3.9660606340261955E-6</v>
      </c>
      <c r="AO34">
        <f t="shared" si="51"/>
        <v>3.1223333997177032E-6</v>
      </c>
      <c r="AP34">
        <f t="shared" si="51"/>
        <v>2.4578537655460285E-6</v>
      </c>
      <c r="AQ34">
        <f t="shared" si="51"/>
        <v>1.9345892592254058E-6</v>
      </c>
      <c r="AR34">
        <f t="shared" si="52"/>
        <v>1.5225675535630757E-6</v>
      </c>
      <c r="AS34">
        <f t="shared" si="52"/>
        <v>1.1981701806412432E-6</v>
      </c>
      <c r="AT34">
        <f t="shared" si="52"/>
        <v>9.4278708349717366E-7</v>
      </c>
      <c r="AU34">
        <f t="shared" si="52"/>
        <v>7.4175577106511958E-7</v>
      </c>
      <c r="AV34">
        <f t="shared" si="52"/>
        <v>5.8352493347743015E-7</v>
      </c>
      <c r="AW34">
        <f t="shared" si="52"/>
        <v>4.5899507255699159E-7</v>
      </c>
      <c r="AX34">
        <f t="shared" si="52"/>
        <v>3.2587232900132971E-7</v>
      </c>
      <c r="AY34">
        <f t="shared" si="52"/>
        <v>2.223909614485744E-7</v>
      </c>
      <c r="AZ34">
        <f t="shared" si="52"/>
        <v>1.5989019620042815E-7</v>
      </c>
      <c r="BA34">
        <f t="shared" si="52"/>
        <v>1.1697641998597502E-7</v>
      </c>
      <c r="BB34">
        <f t="shared" si="53"/>
        <v>8.6428275889058503E-8</v>
      </c>
      <c r="BC34">
        <f t="shared" si="53"/>
        <v>6.4283402027160134E-8</v>
      </c>
      <c r="BD34">
        <f t="shared" si="53"/>
        <v>4.8048209797585538E-8</v>
      </c>
      <c r="BE34">
        <f t="shared" si="53"/>
        <v>3.6052134552883439E-8</v>
      </c>
      <c r="BF34">
        <f t="shared" si="53"/>
        <v>2.7136450108537598E-8</v>
      </c>
      <c r="BG34">
        <f t="shared" si="53"/>
        <v>2.0479791828556315E-8</v>
      </c>
      <c r="BH34">
        <f t="shared" si="53"/>
        <v>1.5491265827136595E-8</v>
      </c>
      <c r="BI34">
        <f t="shared" si="53"/>
        <v>1.174121434716195E-8</v>
      </c>
      <c r="BJ34">
        <f t="shared" si="53"/>
        <v>8.914681433492247E-9</v>
      </c>
      <c r="BK34">
        <f t="shared" si="53"/>
        <v>6.7793197567097285E-9</v>
      </c>
      <c r="BL34">
        <f t="shared" si="54"/>
        <v>5.162839736622586E-9</v>
      </c>
      <c r="BM34">
        <f t="shared" si="54"/>
        <v>3.9369400874273732E-9</v>
      </c>
      <c r="BN34">
        <f t="shared" si="54"/>
        <v>3.0057321847682085E-9</v>
      </c>
      <c r="BO34">
        <f t="shared" si="54"/>
        <v>2.2973295749568069E-9</v>
      </c>
      <c r="BP34">
        <f t="shared" si="54"/>
        <v>1.7576944226015674E-9</v>
      </c>
      <c r="BQ34">
        <f t="shared" si="54"/>
        <v>1.3461092171254918E-9</v>
      </c>
      <c r="BR34">
        <f t="shared" si="54"/>
        <v>1.0318282804824222E-9</v>
      </c>
      <c r="BS34">
        <f t="shared" si="54"/>
        <v>7.9159142084372792E-10</v>
      </c>
      <c r="BT34">
        <f t="shared" si="54"/>
        <v>6.0777113432956489E-10</v>
      </c>
      <c r="BU34">
        <f t="shared" si="54"/>
        <v>4.669875923293411E-10</v>
      </c>
      <c r="BV34">
        <f t="shared" si="55"/>
        <v>3.5907044444440093E-10</v>
      </c>
      <c r="BW34">
        <f t="shared" si="55"/>
        <v>2.7627867309139105E-10</v>
      </c>
      <c r="BX34">
        <f t="shared" si="55"/>
        <v>2.1271306079202429E-10</v>
      </c>
      <c r="BY34">
        <f t="shared" si="55"/>
        <v>1.6387282917961149E-10</v>
      </c>
      <c r="BZ34">
        <f t="shared" si="55"/>
        <v>1.2632046236943564E-10</v>
      </c>
      <c r="CA34">
        <f t="shared" si="55"/>
        <v>9.7427894028341359E-11</v>
      </c>
      <c r="CB34">
        <f t="shared" si="55"/>
        <v>7.5184012354746107E-11</v>
      </c>
      <c r="CC34">
        <f t="shared" si="55"/>
        <v>5.8048462423372751E-11</v>
      </c>
      <c r="CD34">
        <f t="shared" si="55"/>
        <v>4.4840464804242125E-11</v>
      </c>
      <c r="CE34">
        <f t="shared" si="55"/>
        <v>3.4654160050243256E-11</v>
      </c>
      <c r="CF34">
        <f t="shared" si="56"/>
        <v>2.6794076701994458E-11</v>
      </c>
      <c r="CG34">
        <f t="shared" si="56"/>
        <v>2.0725886475991738E-11</v>
      </c>
      <c r="CH34">
        <f t="shared" si="56"/>
        <v>1.6038787324259525E-11</v>
      </c>
      <c r="CI34">
        <f t="shared" si="56"/>
        <v>1.2416741449705256E-11</v>
      </c>
      <c r="CJ34">
        <f t="shared" si="56"/>
        <v>9.6164641017859499E-12</v>
      </c>
      <c r="CK34">
        <f t="shared" si="56"/>
        <v>7.4505643523752106E-12</v>
      </c>
      <c r="CL34">
        <f t="shared" si="56"/>
        <v>5.774621562916819E-12</v>
      </c>
      <c r="CM34">
        <f t="shared" si="56"/>
        <v>4.4772711892150409E-12</v>
      </c>
      <c r="CN34">
        <f t="shared" si="56"/>
        <v>3.4725936310950774E-12</v>
      </c>
      <c r="CO34">
        <f t="shared" si="56"/>
        <v>2.6942670710482237E-12</v>
      </c>
      <c r="CP34">
        <f t="shared" si="57"/>
        <v>2.0910724893038419E-12</v>
      </c>
      <c r="CQ34">
        <f t="shared" si="57"/>
        <v>1.6234359645268779E-12</v>
      </c>
      <c r="CR34">
        <f t="shared" si="57"/>
        <v>8.3476813889932729E-13</v>
      </c>
      <c r="CS34">
        <f t="shared" si="57"/>
        <v>4.330223724262549E-13</v>
      </c>
      <c r="CT34">
        <f t="shared" si="57"/>
        <v>2.3950199656194877E-13</v>
      </c>
      <c r="CU34">
        <f t="shared" si="57"/>
        <v>1.330639410294173E-13</v>
      </c>
      <c r="CV34">
        <f t="shared" si="57"/>
        <v>7.256263625670704E-14</v>
      </c>
      <c r="CW34">
        <f t="shared" si="57"/>
        <v>3.809471916876843E-14</v>
      </c>
      <c r="CX34">
        <f t="shared" si="57"/>
        <v>1.8789030675302604E-14</v>
      </c>
      <c r="CY34">
        <f t="shared" si="57"/>
        <v>8.3677731562695006E-15</v>
      </c>
      <c r="CZ34">
        <f t="shared" si="58"/>
        <v>3.1074723096655454E-15</v>
      </c>
      <c r="DA34">
        <f t="shared" si="58"/>
        <v>7.7661169730018725E-16</v>
      </c>
      <c r="DB34">
        <f t="shared" si="58"/>
        <v>3.9398324078283242E-17</v>
      </c>
      <c r="DC34">
        <f t="shared" si="58"/>
        <v>0</v>
      </c>
      <c r="DD34">
        <f t="shared" si="58"/>
        <v>0</v>
      </c>
      <c r="DE34">
        <f t="shared" si="58"/>
        <v>0</v>
      </c>
      <c r="DF34">
        <f t="shared" si="58"/>
        <v>0</v>
      </c>
      <c r="DG34">
        <f t="shared" si="58"/>
        <v>0</v>
      </c>
      <c r="DH34">
        <f t="shared" si="58"/>
        <v>0</v>
      </c>
      <c r="DI34">
        <f t="shared" si="58"/>
        <v>0</v>
      </c>
      <c r="DJ34">
        <f t="shared" si="59"/>
        <v>0</v>
      </c>
      <c r="DK34">
        <f t="shared" si="59"/>
        <v>0</v>
      </c>
      <c r="DL34">
        <f t="shared" si="59"/>
        <v>0</v>
      </c>
      <c r="DM34">
        <f t="shared" si="59"/>
        <v>0</v>
      </c>
      <c r="DN34">
        <f t="shared" si="59"/>
        <v>0</v>
      </c>
      <c r="DO34">
        <f t="shared" si="59"/>
        <v>0</v>
      </c>
      <c r="DP34">
        <f t="shared" si="59"/>
        <v>0</v>
      </c>
      <c r="DQ34">
        <f t="shared" si="59"/>
        <v>0</v>
      </c>
      <c r="DR34">
        <f t="shared" si="59"/>
        <v>0</v>
      </c>
      <c r="DS34">
        <f t="shared" si="59"/>
        <v>0</v>
      </c>
      <c r="DT34">
        <f t="shared" si="60"/>
        <v>0</v>
      </c>
      <c r="DU34">
        <f t="shared" si="60"/>
        <v>0</v>
      </c>
      <c r="DV34">
        <f t="shared" si="60"/>
        <v>0</v>
      </c>
      <c r="DW34">
        <f t="shared" si="60"/>
        <v>0</v>
      </c>
      <c r="DX34">
        <f t="shared" si="60"/>
        <v>0</v>
      </c>
      <c r="DY34">
        <f t="shared" si="60"/>
        <v>0</v>
      </c>
      <c r="DZ34">
        <f t="shared" si="60"/>
        <v>0</v>
      </c>
      <c r="EA34">
        <f t="shared" si="60"/>
        <v>0</v>
      </c>
      <c r="EB34">
        <f t="shared" si="60"/>
        <v>0</v>
      </c>
      <c r="EC34">
        <f t="shared" si="60"/>
        <v>0</v>
      </c>
      <c r="ED34">
        <f t="shared" si="61"/>
        <v>0</v>
      </c>
      <c r="EE34">
        <f t="shared" si="61"/>
        <v>0</v>
      </c>
      <c r="EF34">
        <f t="shared" si="61"/>
        <v>0</v>
      </c>
      <c r="EG34">
        <f t="shared" si="61"/>
        <v>0</v>
      </c>
      <c r="EH34">
        <f t="shared" si="61"/>
        <v>0</v>
      </c>
      <c r="EI34">
        <f t="shared" si="61"/>
        <v>0</v>
      </c>
      <c r="EJ34">
        <f t="shared" si="61"/>
        <v>0</v>
      </c>
      <c r="EK34">
        <f t="shared" si="61"/>
        <v>0</v>
      </c>
      <c r="EL34">
        <f t="shared" si="61"/>
        <v>0</v>
      </c>
      <c r="EM34">
        <f t="shared" si="61"/>
        <v>0</v>
      </c>
      <c r="EN34">
        <f t="shared" si="62"/>
        <v>0</v>
      </c>
      <c r="EO34">
        <f t="shared" si="62"/>
        <v>0</v>
      </c>
      <c r="EP34">
        <f t="shared" si="62"/>
        <v>0</v>
      </c>
      <c r="EQ34">
        <f t="shared" si="62"/>
        <v>0</v>
      </c>
      <c r="ER34">
        <f t="shared" si="62"/>
        <v>0</v>
      </c>
      <c r="ES34">
        <f t="shared" si="62"/>
        <v>0</v>
      </c>
      <c r="ET34">
        <f t="shared" si="62"/>
        <v>0</v>
      </c>
      <c r="EU34">
        <f t="shared" si="62"/>
        <v>0</v>
      </c>
      <c r="EV34">
        <f t="shared" si="62"/>
        <v>0</v>
      </c>
      <c r="EW34">
        <f t="shared" si="62"/>
        <v>0</v>
      </c>
      <c r="EX34">
        <f t="shared" si="62"/>
        <v>0</v>
      </c>
      <c r="EZ34">
        <f t="shared" si="16"/>
        <v>9.7956087968361638E-2</v>
      </c>
      <c r="FB34">
        <f t="shared" si="17"/>
        <v>0.34110540823378566</v>
      </c>
      <c r="FC34">
        <f t="shared" si="15"/>
        <v>0.18196253333426973</v>
      </c>
      <c r="FH34" s="56"/>
    </row>
    <row r="35" spans="1:164" x14ac:dyDescent="0.25">
      <c r="A35">
        <v>440</v>
      </c>
      <c r="B35" s="19">
        <f>'Input spectra'!Y34</f>
        <v>6.0575906641161803E-2</v>
      </c>
      <c r="C35">
        <f>'Input spectra'!B34</f>
        <v>0.51086189430167706</v>
      </c>
      <c r="D35">
        <f t="shared" si="48"/>
        <v>2.0653927966864227E-2</v>
      </c>
      <c r="E35">
        <f t="shared" si="48"/>
        <v>1.6613140264988422E-2</v>
      </c>
      <c r="F35">
        <f t="shared" si="48"/>
        <v>1.3362183537570359E-2</v>
      </c>
      <c r="G35">
        <f t="shared" si="48"/>
        <v>1.074680612134288E-2</v>
      </c>
      <c r="H35">
        <f t="shared" si="48"/>
        <v>8.6428568739689744E-3</v>
      </c>
      <c r="I35">
        <f t="shared" si="48"/>
        <v>6.9504158807258774E-3</v>
      </c>
      <c r="J35">
        <f t="shared" si="48"/>
        <v>5.589068784284606E-3</v>
      </c>
      <c r="K35">
        <f t="shared" si="48"/>
        <v>4.4941020573826124E-3</v>
      </c>
      <c r="L35">
        <f t="shared" si="48"/>
        <v>3.6134398690099265E-3</v>
      </c>
      <c r="M35">
        <f t="shared" si="48"/>
        <v>2.9051780991370892E-3</v>
      </c>
      <c r="N35">
        <f t="shared" si="49"/>
        <v>2.3355991726981508E-3</v>
      </c>
      <c r="O35">
        <f t="shared" si="49"/>
        <v>1.8775740300863021E-3</v>
      </c>
      <c r="P35">
        <f t="shared" si="49"/>
        <v>1.5092757920531236E-3</v>
      </c>
      <c r="Q35">
        <f t="shared" si="49"/>
        <v>1.2131443682760002E-3</v>
      </c>
      <c r="R35">
        <f t="shared" si="49"/>
        <v>9.7505309115959661E-4</v>
      </c>
      <c r="S35">
        <f t="shared" si="49"/>
        <v>7.8363798571928084E-4</v>
      </c>
      <c r="T35">
        <f t="shared" si="49"/>
        <v>6.2975796062915163E-4</v>
      </c>
      <c r="U35">
        <f t="shared" si="49"/>
        <v>5.0606038559219784E-4</v>
      </c>
      <c r="V35">
        <f t="shared" si="49"/>
        <v>4.0663149682677987E-4</v>
      </c>
      <c r="W35">
        <f t="shared" si="49"/>
        <v>3.267150798524365E-4</v>
      </c>
      <c r="X35">
        <f t="shared" si="50"/>
        <v>2.6248610554399784E-4</v>
      </c>
      <c r="Y35">
        <f t="shared" si="50"/>
        <v>2.1086859355830444E-4</v>
      </c>
      <c r="Z35">
        <f t="shared" si="50"/>
        <v>1.6938906911450325E-4</v>
      </c>
      <c r="AA35">
        <f t="shared" si="50"/>
        <v>1.3605866330584218E-4</v>
      </c>
      <c r="AB35">
        <f t="shared" si="50"/>
        <v>1.0927826303423672E-4</v>
      </c>
      <c r="AC35">
        <f t="shared" si="50"/>
        <v>8.7762208232504147E-5</v>
      </c>
      <c r="AD35">
        <f t="shared" si="50"/>
        <v>7.0476912770118841E-5</v>
      </c>
      <c r="AE35">
        <f t="shared" si="50"/>
        <v>5.6591492798159363E-5</v>
      </c>
      <c r="AF35">
        <f t="shared" si="50"/>
        <v>4.5438055674300193E-5</v>
      </c>
      <c r="AG35">
        <f t="shared" si="50"/>
        <v>3.6479760912029051E-5</v>
      </c>
      <c r="AH35">
        <f t="shared" si="51"/>
        <v>2.9285133474509018E-5</v>
      </c>
      <c r="AI35">
        <f t="shared" si="51"/>
        <v>2.3507406618951614E-5</v>
      </c>
      <c r="AJ35">
        <f t="shared" si="51"/>
        <v>1.8867910431085906E-5</v>
      </c>
      <c r="AK35">
        <f t="shared" si="51"/>
        <v>1.5142714474572763E-5</v>
      </c>
      <c r="AL35">
        <f t="shared" si="51"/>
        <v>1.2151887717267455E-5</v>
      </c>
      <c r="AM35">
        <f t="shared" si="51"/>
        <v>9.7508634113624442E-6</v>
      </c>
      <c r="AN35">
        <f t="shared" si="51"/>
        <v>7.8234967955355968E-6</v>
      </c>
      <c r="AO35">
        <f t="shared" si="51"/>
        <v>6.2764841020712906E-6</v>
      </c>
      <c r="AP35">
        <f t="shared" si="51"/>
        <v>5.0348762123051279E-6</v>
      </c>
      <c r="AQ35">
        <f t="shared" si="51"/>
        <v>4.0384724859341609E-6</v>
      </c>
      <c r="AR35">
        <f t="shared" si="52"/>
        <v>3.23892226979936E-6</v>
      </c>
      <c r="AS35">
        <f t="shared" si="52"/>
        <v>2.5973953625646769E-6</v>
      </c>
      <c r="AT35">
        <f t="shared" si="52"/>
        <v>2.08270987719756E-6</v>
      </c>
      <c r="AU35">
        <f t="shared" si="52"/>
        <v>1.6698277941016528E-6</v>
      </c>
      <c r="AV35">
        <f t="shared" si="52"/>
        <v>1.3386460729311275E-6</v>
      </c>
      <c r="AW35">
        <f t="shared" si="52"/>
        <v>1.0730253264356417E-6</v>
      </c>
      <c r="AX35">
        <f t="shared" si="52"/>
        <v>7.7632761124908092E-7</v>
      </c>
      <c r="AY35">
        <f t="shared" si="52"/>
        <v>5.3989621092006828E-7</v>
      </c>
      <c r="AZ35">
        <f t="shared" si="52"/>
        <v>3.9555837258738511E-7</v>
      </c>
      <c r="BA35">
        <f t="shared" si="52"/>
        <v>2.9490536315405417E-7</v>
      </c>
      <c r="BB35">
        <f t="shared" si="53"/>
        <v>2.2204233888830352E-7</v>
      </c>
      <c r="BC35">
        <f t="shared" si="53"/>
        <v>1.6829623299910253E-7</v>
      </c>
      <c r="BD35">
        <f t="shared" si="53"/>
        <v>1.2818828954879405E-7</v>
      </c>
      <c r="BE35">
        <f t="shared" si="53"/>
        <v>9.8016168932388652E-8</v>
      </c>
      <c r="BF35">
        <f t="shared" si="53"/>
        <v>7.5182259460699371E-8</v>
      </c>
      <c r="BG35">
        <f t="shared" si="53"/>
        <v>5.782071742327782E-8</v>
      </c>
      <c r="BH35">
        <f t="shared" si="53"/>
        <v>4.4569775180802603E-8</v>
      </c>
      <c r="BI35">
        <f t="shared" si="53"/>
        <v>3.442406494861809E-8</v>
      </c>
      <c r="BJ35">
        <f t="shared" si="53"/>
        <v>2.6634868871535887E-8</v>
      </c>
      <c r="BK35">
        <f t="shared" si="53"/>
        <v>2.0640796502965488E-8</v>
      </c>
      <c r="BL35">
        <f t="shared" si="54"/>
        <v>1.6018600728611896E-8</v>
      </c>
      <c r="BM35">
        <f t="shared" si="54"/>
        <v>1.244773508772508E-8</v>
      </c>
      <c r="BN35">
        <f t="shared" si="54"/>
        <v>9.68450464834083E-9</v>
      </c>
      <c r="BO35">
        <f t="shared" si="54"/>
        <v>7.5430334338307168E-9</v>
      </c>
      <c r="BP35">
        <f t="shared" si="54"/>
        <v>5.8811425024683622E-9</v>
      </c>
      <c r="BQ35">
        <f t="shared" si="54"/>
        <v>4.5898048957303848E-9</v>
      </c>
      <c r="BR35">
        <f t="shared" si="54"/>
        <v>3.5852294292208159E-9</v>
      </c>
      <c r="BS35">
        <f t="shared" si="54"/>
        <v>2.802890963249882E-9</v>
      </c>
      <c r="BT35">
        <f t="shared" si="54"/>
        <v>2.1930109149021347E-9</v>
      </c>
      <c r="BU35">
        <f t="shared" si="54"/>
        <v>1.7171240226827278E-9</v>
      </c>
      <c r="BV35">
        <f t="shared" si="55"/>
        <v>1.3454624462830854E-9</v>
      </c>
      <c r="BW35">
        <f t="shared" si="55"/>
        <v>1.0549572999349121E-9</v>
      </c>
      <c r="BX35">
        <f t="shared" si="55"/>
        <v>8.2770823452994461E-10</v>
      </c>
      <c r="BY35">
        <f t="shared" si="55"/>
        <v>6.4980892129844257E-10</v>
      </c>
      <c r="BZ35">
        <f t="shared" si="55"/>
        <v>5.1044390611898643E-10</v>
      </c>
      <c r="CA35">
        <f t="shared" si="55"/>
        <v>4.0119289269811043E-10</v>
      </c>
      <c r="CB35">
        <f t="shared" si="55"/>
        <v>3.1549393405014485E-10</v>
      </c>
      <c r="CC35">
        <f t="shared" si="55"/>
        <v>2.4822860926911887E-10</v>
      </c>
      <c r="CD35">
        <f t="shared" si="55"/>
        <v>1.9540101620391526E-10</v>
      </c>
      <c r="CE35">
        <f t="shared" si="55"/>
        <v>1.5388903913865575E-10</v>
      </c>
      <c r="CF35">
        <f t="shared" si="56"/>
        <v>1.2125138450396536E-10</v>
      </c>
      <c r="CG35">
        <f t="shared" si="56"/>
        <v>9.5577710681745941E-11</v>
      </c>
      <c r="CH35">
        <f t="shared" si="56"/>
        <v>7.5372103600824227E-11</v>
      </c>
      <c r="CI35">
        <f t="shared" si="56"/>
        <v>5.9462387759006476E-11</v>
      </c>
      <c r="CJ35">
        <f t="shared" si="56"/>
        <v>4.6929477641316181E-11</v>
      </c>
      <c r="CK35">
        <f t="shared" si="56"/>
        <v>3.7052291709785817E-11</v>
      </c>
      <c r="CL35">
        <f t="shared" si="56"/>
        <v>2.926476435652841E-11</v>
      </c>
      <c r="CM35">
        <f t="shared" si="56"/>
        <v>2.3122271834513862E-11</v>
      </c>
      <c r="CN35">
        <f t="shared" si="56"/>
        <v>1.8275390494582984E-11</v>
      </c>
      <c r="CO35">
        <f t="shared" si="56"/>
        <v>1.444937103462774E-11</v>
      </c>
      <c r="CP35">
        <f t="shared" si="57"/>
        <v>1.1428072506115705E-11</v>
      </c>
      <c r="CQ35">
        <f t="shared" si="57"/>
        <v>9.041378706370208E-12</v>
      </c>
      <c r="CR35">
        <f t="shared" si="57"/>
        <v>4.7376280485217858E-12</v>
      </c>
      <c r="CS35">
        <f t="shared" si="57"/>
        <v>2.5043846341162228E-12</v>
      </c>
      <c r="CT35">
        <f t="shared" si="57"/>
        <v>1.4115472895779016E-12</v>
      </c>
      <c r="CU35">
        <f t="shared" si="57"/>
        <v>7.9917570931161101E-13</v>
      </c>
      <c r="CV35">
        <f t="shared" si="57"/>
        <v>4.4410999216032745E-13</v>
      </c>
      <c r="CW35">
        <f t="shared" si="57"/>
        <v>2.3759531194733272E-13</v>
      </c>
      <c r="CX35">
        <f t="shared" si="57"/>
        <v>1.1941889965843901E-13</v>
      </c>
      <c r="CY35">
        <f t="shared" si="57"/>
        <v>5.4196867657318085E-14</v>
      </c>
      <c r="CZ35">
        <f t="shared" si="58"/>
        <v>2.0510070580478115E-14</v>
      </c>
      <c r="DA35">
        <f t="shared" si="58"/>
        <v>5.2234737190356094E-15</v>
      </c>
      <c r="DB35">
        <f t="shared" si="58"/>
        <v>2.7004045651154196E-16</v>
      </c>
      <c r="DC35">
        <f t="shared" si="58"/>
        <v>0</v>
      </c>
      <c r="DD35">
        <f t="shared" si="58"/>
        <v>0</v>
      </c>
      <c r="DE35">
        <f t="shared" si="58"/>
        <v>0</v>
      </c>
      <c r="DF35">
        <f t="shared" si="58"/>
        <v>0</v>
      </c>
      <c r="DG35">
        <f t="shared" si="58"/>
        <v>0</v>
      </c>
      <c r="DH35">
        <f t="shared" si="58"/>
        <v>0</v>
      </c>
      <c r="DI35">
        <f t="shared" si="58"/>
        <v>0</v>
      </c>
      <c r="DJ35">
        <f t="shared" si="59"/>
        <v>0</v>
      </c>
      <c r="DK35">
        <f t="shared" si="59"/>
        <v>0</v>
      </c>
      <c r="DL35">
        <f t="shared" si="59"/>
        <v>0</v>
      </c>
      <c r="DM35">
        <f t="shared" si="59"/>
        <v>0</v>
      </c>
      <c r="DN35">
        <f t="shared" si="59"/>
        <v>0</v>
      </c>
      <c r="DO35">
        <f t="shared" si="59"/>
        <v>0</v>
      </c>
      <c r="DP35">
        <f t="shared" si="59"/>
        <v>0</v>
      </c>
      <c r="DQ35">
        <f t="shared" si="59"/>
        <v>0</v>
      </c>
      <c r="DR35">
        <f t="shared" si="59"/>
        <v>0</v>
      </c>
      <c r="DS35">
        <f t="shared" si="59"/>
        <v>0</v>
      </c>
      <c r="DT35">
        <f t="shared" si="60"/>
        <v>0</v>
      </c>
      <c r="DU35">
        <f t="shared" si="60"/>
        <v>0</v>
      </c>
      <c r="DV35">
        <f t="shared" si="60"/>
        <v>0</v>
      </c>
      <c r="DW35">
        <f t="shared" si="60"/>
        <v>0</v>
      </c>
      <c r="DX35">
        <f t="shared" si="60"/>
        <v>0</v>
      </c>
      <c r="DY35">
        <f t="shared" si="60"/>
        <v>0</v>
      </c>
      <c r="DZ35">
        <f t="shared" si="60"/>
        <v>0</v>
      </c>
      <c r="EA35">
        <f t="shared" si="60"/>
        <v>0</v>
      </c>
      <c r="EB35">
        <f t="shared" si="60"/>
        <v>0</v>
      </c>
      <c r="EC35">
        <f t="shared" si="60"/>
        <v>0</v>
      </c>
      <c r="ED35">
        <f t="shared" si="61"/>
        <v>0</v>
      </c>
      <c r="EE35">
        <f t="shared" si="61"/>
        <v>0</v>
      </c>
      <c r="EF35">
        <f t="shared" si="61"/>
        <v>0</v>
      </c>
      <c r="EG35">
        <f t="shared" si="61"/>
        <v>0</v>
      </c>
      <c r="EH35">
        <f t="shared" si="61"/>
        <v>0</v>
      </c>
      <c r="EI35">
        <f t="shared" si="61"/>
        <v>0</v>
      </c>
      <c r="EJ35">
        <f t="shared" si="61"/>
        <v>0</v>
      </c>
      <c r="EK35">
        <f t="shared" si="61"/>
        <v>0</v>
      </c>
      <c r="EL35">
        <f t="shared" si="61"/>
        <v>0</v>
      </c>
      <c r="EM35">
        <f t="shared" si="61"/>
        <v>0</v>
      </c>
      <c r="EN35">
        <f t="shared" si="62"/>
        <v>0</v>
      </c>
      <c r="EO35">
        <f t="shared" si="62"/>
        <v>0</v>
      </c>
      <c r="EP35">
        <f t="shared" si="62"/>
        <v>0</v>
      </c>
      <c r="EQ35">
        <f t="shared" si="62"/>
        <v>0</v>
      </c>
      <c r="ER35">
        <f t="shared" si="62"/>
        <v>0</v>
      </c>
      <c r="ES35">
        <f t="shared" si="62"/>
        <v>0</v>
      </c>
      <c r="ET35">
        <f t="shared" si="62"/>
        <v>0</v>
      </c>
      <c r="EU35">
        <f t="shared" si="62"/>
        <v>0</v>
      </c>
      <c r="EV35">
        <f t="shared" si="62"/>
        <v>0</v>
      </c>
      <c r="EW35">
        <f t="shared" si="62"/>
        <v>0</v>
      </c>
      <c r="EX35">
        <f t="shared" si="62"/>
        <v>0</v>
      </c>
      <c r="EZ35">
        <f t="shared" si="16"/>
        <v>0.10546623293583293</v>
      </c>
      <c r="FB35">
        <f t="shared" ref="FB35:FB66" si="63">(1-EXP(-(C35*_c1+B35)*_t))/2</f>
        <v>0.32538276384330178</v>
      </c>
      <c r="FC35">
        <f t="shared" ref="FC35:FC66" si="64">LN(1-FB35)/(-(C35*_c1+B35))</f>
        <v>0.1870748161866215</v>
      </c>
      <c r="FH35" s="56"/>
    </row>
    <row r="36" spans="1:164" x14ac:dyDescent="0.25">
      <c r="A36">
        <v>445</v>
      </c>
      <c r="B36" s="19">
        <f>'Input spectra'!Y35</f>
        <v>5.9863607532160197E-2</v>
      </c>
      <c r="C36">
        <f>'Input spectra'!B35</f>
        <v>0.46574901456085199</v>
      </c>
      <c r="D36">
        <f t="shared" si="48"/>
        <v>2.0653927966864227E-2</v>
      </c>
      <c r="E36">
        <f t="shared" si="48"/>
        <v>1.691685303874842E-2</v>
      </c>
      <c r="F36">
        <f t="shared" si="48"/>
        <v>1.3855210299634631E-2</v>
      </c>
      <c r="G36">
        <f t="shared" si="48"/>
        <v>1.1347049462256301E-2</v>
      </c>
      <c r="H36">
        <f t="shared" si="48"/>
        <v>9.2924171940660955E-3</v>
      </c>
      <c r="I36">
        <f t="shared" si="48"/>
        <v>7.6093930042059879E-3</v>
      </c>
      <c r="J36">
        <f t="shared" si="48"/>
        <v>6.2308388969339991E-3</v>
      </c>
      <c r="K36">
        <f t="shared" si="48"/>
        <v>5.1017343770715469E-3</v>
      </c>
      <c r="L36">
        <f t="shared" si="48"/>
        <v>4.1769914784896287E-3</v>
      </c>
      <c r="M36">
        <f t="shared" si="48"/>
        <v>3.4196634249770343E-3</v>
      </c>
      <c r="N36">
        <f t="shared" si="49"/>
        <v>2.7994760685172791E-3</v>
      </c>
      <c r="O36">
        <f t="shared" si="49"/>
        <v>2.2916239939687346E-3</v>
      </c>
      <c r="P36">
        <f t="shared" si="49"/>
        <v>1.8757836327042141E-3</v>
      </c>
      <c r="Q36">
        <f t="shared" si="49"/>
        <v>1.5353043022715085E-3</v>
      </c>
      <c r="R36">
        <f t="shared" si="49"/>
        <v>1.2565451221075504E-3</v>
      </c>
      <c r="S36">
        <f t="shared" si="49"/>
        <v>1.0283315237126917E-3</v>
      </c>
      <c r="T36">
        <f t="shared" si="49"/>
        <v>8.4150980468764881E-4</v>
      </c>
      <c r="U36">
        <f t="shared" si="49"/>
        <v>6.8858205607569094E-4</v>
      </c>
      <c r="V36">
        <f t="shared" si="49"/>
        <v>5.6340697448125949E-4</v>
      </c>
      <c r="W36">
        <f t="shared" si="49"/>
        <v>4.6095467992839025E-4</v>
      </c>
      <c r="X36">
        <f t="shared" si="50"/>
        <v>3.7710580031402119E-4</v>
      </c>
      <c r="Y36">
        <f t="shared" si="50"/>
        <v>3.0848683804508468E-4</v>
      </c>
      <c r="Z36">
        <f t="shared" si="50"/>
        <v>2.5233527329375694E-4</v>
      </c>
      <c r="AA36">
        <f t="shared" si="50"/>
        <v>2.0638903808334124E-4</v>
      </c>
      <c r="AB36">
        <f t="shared" si="50"/>
        <v>1.6879596273585643E-4</v>
      </c>
      <c r="AC36">
        <f t="shared" si="50"/>
        <v>1.380395893007815E-4</v>
      </c>
      <c r="AD36">
        <f t="shared" si="50"/>
        <v>1.1287839679828767E-4</v>
      </c>
      <c r="AE36">
        <f t="shared" si="50"/>
        <v>9.2296016166859625E-5</v>
      </c>
      <c r="AF36">
        <f t="shared" si="50"/>
        <v>7.5460449796206072E-5</v>
      </c>
      <c r="AG36">
        <f t="shared" si="50"/>
        <v>6.1690668749517664E-5</v>
      </c>
      <c r="AH36">
        <f t="shared" si="51"/>
        <v>5.0429254419997305E-5</v>
      </c>
      <c r="AI36">
        <f t="shared" si="51"/>
        <v>4.1219992058109543E-5</v>
      </c>
      <c r="AJ36">
        <f t="shared" si="51"/>
        <v>3.3689520887479432E-5</v>
      </c>
      <c r="AK36">
        <f t="shared" si="51"/>
        <v>2.7532307220960287E-5</v>
      </c>
      <c r="AL36">
        <f t="shared" si="51"/>
        <v>2.2498339507950684E-5</v>
      </c>
      <c r="AM36">
        <f t="shared" si="51"/>
        <v>1.8383052848495857E-5</v>
      </c>
      <c r="AN36">
        <f t="shared" si="51"/>
        <v>1.5019079510826494E-5</v>
      </c>
      <c r="AO36">
        <f t="shared" si="51"/>
        <v>1.226949492184133E-5</v>
      </c>
      <c r="AP36">
        <f t="shared" si="51"/>
        <v>1.0022288362791123E-5</v>
      </c>
      <c r="AQ36">
        <f t="shared" si="51"/>
        <v>8.1858365709809412E-6</v>
      </c>
      <c r="AR36">
        <f t="shared" si="52"/>
        <v>6.6851985703586588E-6</v>
      </c>
      <c r="AS36">
        <f t="shared" si="52"/>
        <v>5.4590829259770853E-6</v>
      </c>
      <c r="AT36">
        <f t="shared" si="52"/>
        <v>4.4573655482115709E-6</v>
      </c>
      <c r="AU36">
        <f t="shared" si="52"/>
        <v>3.6390582349760648E-6</v>
      </c>
      <c r="AV36">
        <f t="shared" si="52"/>
        <v>2.9706462132149645E-6</v>
      </c>
      <c r="AW36">
        <f t="shared" si="52"/>
        <v>2.4247277452426326E-6</v>
      </c>
      <c r="AX36">
        <f t="shared" si="52"/>
        <v>1.7863472539993798E-6</v>
      </c>
      <c r="AY36">
        <f t="shared" si="52"/>
        <v>1.2650246207618878E-6</v>
      </c>
      <c r="AZ36">
        <f t="shared" si="52"/>
        <v>9.4377207870248901E-7</v>
      </c>
      <c r="BA36">
        <f t="shared" si="52"/>
        <v>7.1648492735583335E-7</v>
      </c>
      <c r="BB36">
        <f t="shared" si="53"/>
        <v>5.4932330697175688E-7</v>
      </c>
      <c r="BC36">
        <f t="shared" si="53"/>
        <v>4.2396936084361751E-7</v>
      </c>
      <c r="BD36">
        <f t="shared" si="53"/>
        <v>3.2883366621889758E-7</v>
      </c>
      <c r="BE36">
        <f t="shared" si="53"/>
        <v>2.5603155278490728E-7</v>
      </c>
      <c r="BF36">
        <f t="shared" si="53"/>
        <v>1.9997650992753447E-7</v>
      </c>
      <c r="BG36">
        <f t="shared" si="53"/>
        <v>1.5660835643437715E-7</v>
      </c>
      <c r="BH36">
        <f t="shared" si="53"/>
        <v>1.2292486609424461E-7</v>
      </c>
      <c r="BI36">
        <f t="shared" si="53"/>
        <v>9.6678365100521371E-8</v>
      </c>
      <c r="BJ36">
        <f t="shared" si="53"/>
        <v>7.617028012542751E-8</v>
      </c>
      <c r="BK36">
        <f t="shared" si="53"/>
        <v>6.0107586013095571E-8</v>
      </c>
      <c r="BL36">
        <f t="shared" si="54"/>
        <v>4.7500180022417554E-8</v>
      </c>
      <c r="BM36">
        <f t="shared" si="54"/>
        <v>3.7586238119457533E-8</v>
      </c>
      <c r="BN36">
        <f t="shared" si="54"/>
        <v>2.9777194679540197E-8</v>
      </c>
      <c r="BO36">
        <f t="shared" si="54"/>
        <v>2.3616756166447497E-8</v>
      </c>
      <c r="BP36">
        <f t="shared" si="54"/>
        <v>1.8750107426994904E-8</v>
      </c>
      <c r="BQ36">
        <f t="shared" si="54"/>
        <v>1.4900612720128116E-8</v>
      </c>
      <c r="BR36">
        <f t="shared" si="54"/>
        <v>1.1852083421342154E-8</v>
      </c>
      <c r="BS36">
        <f t="shared" si="54"/>
        <v>9.4352148720425431E-9</v>
      </c>
      <c r="BT36">
        <f t="shared" si="54"/>
        <v>7.5171675353149435E-9</v>
      </c>
      <c r="BU36">
        <f t="shared" si="54"/>
        <v>5.9935336088724178E-9</v>
      </c>
      <c r="BV36">
        <f t="shared" si="55"/>
        <v>4.7821226008706386E-9</v>
      </c>
      <c r="BW36">
        <f t="shared" si="55"/>
        <v>3.8181400281888171E-9</v>
      </c>
      <c r="BX36">
        <f t="shared" si="55"/>
        <v>3.0504372154369236E-9</v>
      </c>
      <c r="BY36">
        <f t="shared" si="55"/>
        <v>2.4385874198835297E-9</v>
      </c>
      <c r="BZ36">
        <f t="shared" si="55"/>
        <v>1.9506013819778308E-9</v>
      </c>
      <c r="CA36">
        <f t="shared" si="55"/>
        <v>1.5611390223694872E-9</v>
      </c>
      <c r="CB36">
        <f t="shared" si="55"/>
        <v>1.2501070575644143E-9</v>
      </c>
      <c r="CC36">
        <f t="shared" si="55"/>
        <v>1.0015574648918304E-9</v>
      </c>
      <c r="CD36">
        <f t="shared" si="55"/>
        <v>8.0282095678236105E-10</v>
      </c>
      <c r="CE36">
        <f t="shared" si="55"/>
        <v>6.4382437572315066E-10</v>
      </c>
      <c r="CF36">
        <f t="shared" si="56"/>
        <v>5.165522746973816E-10</v>
      </c>
      <c r="CG36">
        <f t="shared" si="56"/>
        <v>4.1462171208947713E-10</v>
      </c>
      <c r="CH36">
        <f t="shared" si="56"/>
        <v>3.3294607368437695E-10</v>
      </c>
      <c r="CI36">
        <f t="shared" si="56"/>
        <v>2.6746899796555973E-10</v>
      </c>
      <c r="CJ36">
        <f t="shared" si="56"/>
        <v>2.1495357422205568E-10</v>
      </c>
      <c r="CK36">
        <f t="shared" si="56"/>
        <v>1.7281517278065487E-10</v>
      </c>
      <c r="CL36">
        <f t="shared" si="56"/>
        <v>1.389887571539318E-10</v>
      </c>
      <c r="CM36">
        <f t="shared" si="56"/>
        <v>1.1182347579373813E-10</v>
      </c>
      <c r="CN36">
        <f t="shared" si="56"/>
        <v>8.9998857169812702E-11</v>
      </c>
      <c r="CO36">
        <f t="shared" si="56"/>
        <v>7.2458129249861381E-11</v>
      </c>
      <c r="CP36">
        <f t="shared" si="57"/>
        <v>5.835512527298103E-11</v>
      </c>
      <c r="CQ36">
        <f t="shared" si="57"/>
        <v>4.7011977938651231E-11</v>
      </c>
      <c r="CR36">
        <f t="shared" si="57"/>
        <v>2.5084339447498368E-11</v>
      </c>
      <c r="CS36">
        <f t="shared" si="57"/>
        <v>1.3502387982411688E-11</v>
      </c>
      <c r="CT36">
        <f t="shared" si="57"/>
        <v>7.7494847795399773E-12</v>
      </c>
      <c r="CU36">
        <f t="shared" si="57"/>
        <v>4.4677361483352137E-12</v>
      </c>
      <c r="CV36">
        <f t="shared" si="57"/>
        <v>2.5281546173860522E-12</v>
      </c>
      <c r="CW36">
        <f t="shared" si="57"/>
        <v>1.3772690824556019E-12</v>
      </c>
      <c r="CX36">
        <f t="shared" si="57"/>
        <v>7.0489079784260532E-13</v>
      </c>
      <c r="CY36">
        <f t="shared" si="57"/>
        <v>3.2575478770866937E-13</v>
      </c>
      <c r="CZ36">
        <f t="shared" si="58"/>
        <v>1.2553118252864265E-13</v>
      </c>
      <c r="DA36">
        <f t="shared" si="58"/>
        <v>3.2554552040752736E-14</v>
      </c>
      <c r="DB36">
        <f t="shared" si="58"/>
        <v>1.7137559984203843E-15</v>
      </c>
      <c r="DC36">
        <f t="shared" si="58"/>
        <v>0</v>
      </c>
      <c r="DD36">
        <f t="shared" si="58"/>
        <v>0</v>
      </c>
      <c r="DE36">
        <f t="shared" si="58"/>
        <v>0</v>
      </c>
      <c r="DF36">
        <f t="shared" si="58"/>
        <v>0</v>
      </c>
      <c r="DG36">
        <f t="shared" si="58"/>
        <v>0</v>
      </c>
      <c r="DH36">
        <f t="shared" si="58"/>
        <v>0</v>
      </c>
      <c r="DI36">
        <f t="shared" si="58"/>
        <v>0</v>
      </c>
      <c r="DJ36">
        <f t="shared" si="59"/>
        <v>0</v>
      </c>
      <c r="DK36">
        <f t="shared" si="59"/>
        <v>0</v>
      </c>
      <c r="DL36">
        <f t="shared" si="59"/>
        <v>0</v>
      </c>
      <c r="DM36">
        <f t="shared" si="59"/>
        <v>0</v>
      </c>
      <c r="DN36">
        <f t="shared" si="59"/>
        <v>0</v>
      </c>
      <c r="DO36">
        <f t="shared" si="59"/>
        <v>0</v>
      </c>
      <c r="DP36">
        <f t="shared" si="59"/>
        <v>0</v>
      </c>
      <c r="DQ36">
        <f t="shared" si="59"/>
        <v>0</v>
      </c>
      <c r="DR36">
        <f t="shared" si="59"/>
        <v>0</v>
      </c>
      <c r="DS36">
        <f t="shared" si="59"/>
        <v>0</v>
      </c>
      <c r="DT36">
        <f t="shared" si="60"/>
        <v>0</v>
      </c>
      <c r="DU36">
        <f t="shared" si="60"/>
        <v>0</v>
      </c>
      <c r="DV36">
        <f t="shared" si="60"/>
        <v>0</v>
      </c>
      <c r="DW36">
        <f t="shared" si="60"/>
        <v>0</v>
      </c>
      <c r="DX36">
        <f t="shared" si="60"/>
        <v>0</v>
      </c>
      <c r="DY36">
        <f t="shared" si="60"/>
        <v>0</v>
      </c>
      <c r="DZ36">
        <f t="shared" si="60"/>
        <v>0</v>
      </c>
      <c r="EA36">
        <f t="shared" si="60"/>
        <v>0</v>
      </c>
      <c r="EB36">
        <f t="shared" si="60"/>
        <v>0</v>
      </c>
      <c r="EC36">
        <f t="shared" si="60"/>
        <v>0</v>
      </c>
      <c r="ED36">
        <f t="shared" si="61"/>
        <v>0</v>
      </c>
      <c r="EE36">
        <f t="shared" si="61"/>
        <v>0</v>
      </c>
      <c r="EF36">
        <f t="shared" si="61"/>
        <v>0</v>
      </c>
      <c r="EG36">
        <f t="shared" si="61"/>
        <v>0</v>
      </c>
      <c r="EH36">
        <f t="shared" si="61"/>
        <v>0</v>
      </c>
      <c r="EI36">
        <f t="shared" si="61"/>
        <v>0</v>
      </c>
      <c r="EJ36">
        <f t="shared" si="61"/>
        <v>0</v>
      </c>
      <c r="EK36">
        <f t="shared" si="61"/>
        <v>0</v>
      </c>
      <c r="EL36">
        <f t="shared" si="61"/>
        <v>0</v>
      </c>
      <c r="EM36">
        <f t="shared" si="61"/>
        <v>0</v>
      </c>
      <c r="EN36">
        <f t="shared" si="62"/>
        <v>0</v>
      </c>
      <c r="EO36">
        <f t="shared" si="62"/>
        <v>0</v>
      </c>
      <c r="EP36">
        <f t="shared" si="62"/>
        <v>0</v>
      </c>
      <c r="EQ36">
        <f t="shared" si="62"/>
        <v>0</v>
      </c>
      <c r="ER36">
        <f t="shared" si="62"/>
        <v>0</v>
      </c>
      <c r="ES36">
        <f t="shared" si="62"/>
        <v>0</v>
      </c>
      <c r="ET36">
        <f t="shared" si="62"/>
        <v>0</v>
      </c>
      <c r="EU36">
        <f t="shared" si="62"/>
        <v>0</v>
      </c>
      <c r="EV36">
        <f t="shared" si="62"/>
        <v>0</v>
      </c>
      <c r="EW36">
        <f t="shared" si="62"/>
        <v>0</v>
      </c>
      <c r="EX36">
        <f t="shared" si="62"/>
        <v>0</v>
      </c>
      <c r="EZ36">
        <f t="shared" si="16"/>
        <v>0.11401117355558532</v>
      </c>
      <c r="FB36">
        <f t="shared" si="63"/>
        <v>0.30882709782744744</v>
      </c>
      <c r="FC36">
        <f t="shared" si="64"/>
        <v>0.19209163979451127</v>
      </c>
      <c r="FH36" s="56"/>
    </row>
    <row r="37" spans="1:164" x14ac:dyDescent="0.25">
      <c r="A37">
        <v>450</v>
      </c>
      <c r="B37" s="19">
        <f>'Input spectra'!Y36</f>
        <v>5.9151308423158598E-2</v>
      </c>
      <c r="C37">
        <f>'Input spectra'!B36</f>
        <v>0.42928464007866501</v>
      </c>
      <c r="D37">
        <f t="shared" si="48"/>
        <v>2.0653927966864227E-2</v>
      </c>
      <c r="E37">
        <f t="shared" si="48"/>
        <v>1.7166629019592795E-2</v>
      </c>
      <c r="F37">
        <f t="shared" si="48"/>
        <v>1.4267372916919799E-2</v>
      </c>
      <c r="G37">
        <f t="shared" si="48"/>
        <v>1.1857121884598218E-2</v>
      </c>
      <c r="H37">
        <f t="shared" si="48"/>
        <v>9.853499102306526E-3</v>
      </c>
      <c r="I37">
        <f t="shared" si="48"/>
        <v>8.1879888356349607E-3</v>
      </c>
      <c r="J37">
        <f t="shared" si="48"/>
        <v>6.8036066165222649E-3</v>
      </c>
      <c r="K37">
        <f t="shared" si="48"/>
        <v>5.6529606331375288E-3</v>
      </c>
      <c r="L37">
        <f t="shared" si="48"/>
        <v>4.6966387018461892E-3</v>
      </c>
      <c r="M37">
        <f t="shared" si="48"/>
        <v>3.9018661934088483E-3</v>
      </c>
      <c r="N37">
        <f t="shared" si="49"/>
        <v>3.2413894430415985E-3</v>
      </c>
      <c r="O37">
        <f t="shared" si="49"/>
        <v>2.6925467976469573E-3</v>
      </c>
      <c r="P37">
        <f t="shared" si="49"/>
        <v>2.2364958000976555E-3</v>
      </c>
      <c r="Q37">
        <f t="shared" si="49"/>
        <v>1.85757029368678E-3</v>
      </c>
      <c r="R37">
        <f t="shared" si="49"/>
        <v>1.5427456277595781E-3</v>
      </c>
      <c r="S37">
        <f t="shared" si="49"/>
        <v>1.281193806349141E-3</v>
      </c>
      <c r="T37">
        <f t="shared" si="49"/>
        <v>1.0639134687848949E-3</v>
      </c>
      <c r="U37">
        <f t="shared" si="49"/>
        <v>8.8342212750964556E-4</v>
      </c>
      <c r="V37">
        <f t="shared" si="49"/>
        <v>7.3350019930776473E-4</v>
      </c>
      <c r="W37">
        <f t="shared" si="49"/>
        <v>6.0897812306947576E-4</v>
      </c>
      <c r="X37">
        <f t="shared" si="50"/>
        <v>5.0555931942114041E-4</v>
      </c>
      <c r="Y37">
        <f t="shared" si="50"/>
        <v>4.1967296443285595E-4</v>
      </c>
      <c r="Z37">
        <f t="shared" si="50"/>
        <v>3.4835156229505448E-4</v>
      </c>
      <c r="AA37">
        <f t="shared" si="50"/>
        <v>2.8912914457034436E-4</v>
      </c>
      <c r="AB37">
        <f t="shared" si="50"/>
        <v>2.3995662487593752E-4</v>
      </c>
      <c r="AC37">
        <f t="shared" si="50"/>
        <v>1.991314213612114E-4</v>
      </c>
      <c r="AD37">
        <f t="shared" si="50"/>
        <v>1.652389448641731E-4</v>
      </c>
      <c r="AE37">
        <f t="shared" si="50"/>
        <v>1.3710395459984147E-4</v>
      </c>
      <c r="AF37">
        <f t="shared" si="50"/>
        <v>1.13750119337085E-4</v>
      </c>
      <c r="AG37">
        <f t="shared" si="50"/>
        <v>9.4366401648398633E-5</v>
      </c>
      <c r="AH37">
        <f t="shared" si="51"/>
        <v>7.8279115449683979E-5</v>
      </c>
      <c r="AI37">
        <f t="shared" si="51"/>
        <v>6.4928700574634369E-5</v>
      </c>
      <c r="AJ37">
        <f t="shared" si="51"/>
        <v>5.3850419117637949E-5</v>
      </c>
      <c r="AK37">
        <f t="shared" si="51"/>
        <v>4.4658312195310306E-5</v>
      </c>
      <c r="AL37">
        <f t="shared" si="51"/>
        <v>3.7031867167927694E-5</v>
      </c>
      <c r="AM37">
        <f t="shared" si="51"/>
        <v>3.0704938012941893E-5</v>
      </c>
      <c r="AN37">
        <f t="shared" si="51"/>
        <v>2.5456538602878082E-5</v>
      </c>
      <c r="AO37">
        <f t="shared" si="51"/>
        <v>2.1103192729956629E-5</v>
      </c>
      <c r="AP37">
        <f t="shared" si="51"/>
        <v>1.749257802035704E-5</v>
      </c>
      <c r="AQ37">
        <f t="shared" si="51"/>
        <v>1.4498245206539182E-5</v>
      </c>
      <c r="AR37">
        <f t="shared" si="52"/>
        <v>1.2015231086038167E-5</v>
      </c>
      <c r="AS37">
        <f t="shared" si="52"/>
        <v>9.9564141455950381E-6</v>
      </c>
      <c r="AT37">
        <f t="shared" si="52"/>
        <v>8.2494873152567291E-6</v>
      </c>
      <c r="AU37">
        <f t="shared" si="52"/>
        <v>6.8344435074180638E-6</v>
      </c>
      <c r="AV37">
        <f t="shared" si="52"/>
        <v>5.6614872137922206E-6</v>
      </c>
      <c r="AW37">
        <f t="shared" si="52"/>
        <v>4.6893000804971546E-6</v>
      </c>
      <c r="AX37">
        <f t="shared" si="52"/>
        <v>3.5057131317451358E-6</v>
      </c>
      <c r="AY37">
        <f t="shared" si="52"/>
        <v>2.5192711440078771E-6</v>
      </c>
      <c r="AZ37">
        <f t="shared" si="52"/>
        <v>1.9072538674340895E-6</v>
      </c>
      <c r="BA37">
        <f t="shared" si="52"/>
        <v>1.4693115195941708E-6</v>
      </c>
      <c r="BB37">
        <f t="shared" si="53"/>
        <v>1.1431423022498098E-6</v>
      </c>
      <c r="BC37">
        <f t="shared" si="53"/>
        <v>8.9530742897242366E-7</v>
      </c>
      <c r="BD37">
        <f t="shared" si="53"/>
        <v>7.0465970174145456E-7</v>
      </c>
      <c r="BE37">
        <f t="shared" si="53"/>
        <v>5.567523985471724E-7</v>
      </c>
      <c r="BF37">
        <f t="shared" si="53"/>
        <v>4.4127877266381145E-7</v>
      </c>
      <c r="BG37">
        <f t="shared" si="53"/>
        <v>3.5068277065303022E-7</v>
      </c>
      <c r="BH37">
        <f t="shared" si="53"/>
        <v>2.7932170648339856E-7</v>
      </c>
      <c r="BI37">
        <f t="shared" si="53"/>
        <v>2.2292546733282997E-7</v>
      </c>
      <c r="BJ37">
        <f t="shared" si="53"/>
        <v>1.7823023772257007E-7</v>
      </c>
      <c r="BK37">
        <f t="shared" si="53"/>
        <v>1.4272188255291714E-7</v>
      </c>
      <c r="BL37">
        <f t="shared" si="54"/>
        <v>1.1445162941415639E-7</v>
      </c>
      <c r="BM37">
        <f t="shared" si="54"/>
        <v>9.1901167919137825E-8</v>
      </c>
      <c r="BN37">
        <f t="shared" si="54"/>
        <v>7.388246819683569E-8</v>
      </c>
      <c r="BO37">
        <f t="shared" si="54"/>
        <v>5.9462519428071774E-8</v>
      </c>
      <c r="BP37">
        <f t="shared" si="54"/>
        <v>4.7906259907456352E-8</v>
      </c>
      <c r="BQ37">
        <f t="shared" si="54"/>
        <v>3.8632968378704072E-8</v>
      </c>
      <c r="BR37">
        <f t="shared" si="54"/>
        <v>3.1182727280894718E-8</v>
      </c>
      <c r="BS37">
        <f t="shared" si="54"/>
        <v>2.5190491267248074E-8</v>
      </c>
      <c r="BT37">
        <f t="shared" si="54"/>
        <v>2.036594268155807E-8</v>
      </c>
      <c r="BU37">
        <f t="shared" si="54"/>
        <v>1.6477779161180956E-8</v>
      </c>
      <c r="BV37">
        <f t="shared" si="55"/>
        <v>1.3341414721644484E-8</v>
      </c>
      <c r="BW37">
        <f t="shared" si="55"/>
        <v>1.0809322534140275E-8</v>
      </c>
      <c r="BX37">
        <f t="shared" si="55"/>
        <v>8.7634307669590584E-9</v>
      </c>
      <c r="BY37">
        <f t="shared" si="55"/>
        <v>7.1091199782801127E-9</v>
      </c>
      <c r="BZ37">
        <f t="shared" si="55"/>
        <v>5.7704739880591775E-9</v>
      </c>
      <c r="CA37">
        <f t="shared" si="55"/>
        <v>4.6865147154471273E-9</v>
      </c>
      <c r="CB37">
        <f t="shared" si="55"/>
        <v>3.8082114803193935E-9</v>
      </c>
      <c r="CC37">
        <f t="shared" si="55"/>
        <v>3.0961013484894484E-9</v>
      </c>
      <c r="CD37">
        <f t="shared" si="55"/>
        <v>2.5183926459418387E-9</v>
      </c>
      <c r="CE37">
        <f t="shared" si="55"/>
        <v>2.0494512984372844E-9</v>
      </c>
      <c r="CF37">
        <f t="shared" si="56"/>
        <v>1.66859105424931E-9</v>
      </c>
      <c r="CG37">
        <f t="shared" si="56"/>
        <v>1.3591053391516144E-9</v>
      </c>
      <c r="CH37">
        <f t="shared" si="56"/>
        <v>1.1074915495515179E-9</v>
      </c>
      <c r="CI37">
        <f t="shared" si="56"/>
        <v>9.0282883104770297E-10</v>
      </c>
      <c r="CJ37">
        <f t="shared" si="56"/>
        <v>7.3627844270484808E-10</v>
      </c>
      <c r="CK37">
        <f t="shared" si="56"/>
        <v>6.0068215402292601E-10</v>
      </c>
      <c r="CL37">
        <f t="shared" si="56"/>
        <v>4.9023913398554562E-10</v>
      </c>
      <c r="CM37">
        <f t="shared" si="56"/>
        <v>4.0024575789113236E-10</v>
      </c>
      <c r="CN37">
        <f t="shared" si="56"/>
        <v>3.2688590187146174E-10</v>
      </c>
      <c r="CO37">
        <f t="shared" si="56"/>
        <v>2.6706179166331098E-10</v>
      </c>
      <c r="CP37">
        <f t="shared" si="57"/>
        <v>2.1825745777825945E-10</v>
      </c>
      <c r="CQ37">
        <f t="shared" si="57"/>
        <v>1.7842843064369674E-10</v>
      </c>
      <c r="CR37">
        <f t="shared" si="57"/>
        <v>9.6610348012845285E-11</v>
      </c>
      <c r="CS37">
        <f t="shared" si="57"/>
        <v>5.2771204352907922E-11</v>
      </c>
      <c r="CT37">
        <f t="shared" si="57"/>
        <v>3.0734397074095633E-11</v>
      </c>
      <c r="CU37">
        <f t="shared" si="57"/>
        <v>1.7980626949043075E-11</v>
      </c>
      <c r="CV37">
        <f t="shared" si="57"/>
        <v>1.0324912744519345E-11</v>
      </c>
      <c r="CW37">
        <f t="shared" si="57"/>
        <v>5.7077770750067944E-12</v>
      </c>
      <c r="CX37">
        <f t="shared" si="57"/>
        <v>2.9643910327928664E-12</v>
      </c>
      <c r="CY37">
        <f t="shared" si="57"/>
        <v>1.3901763715250912E-12</v>
      </c>
      <c r="CZ37">
        <f t="shared" si="58"/>
        <v>5.4362091931195491E-13</v>
      </c>
      <c r="DA37">
        <f t="shared" si="58"/>
        <v>1.4306114933721409E-13</v>
      </c>
      <c r="DB37">
        <f t="shared" si="58"/>
        <v>7.6423059369414798E-15</v>
      </c>
      <c r="DC37">
        <f t="shared" si="58"/>
        <v>0</v>
      </c>
      <c r="DD37">
        <f t="shared" si="58"/>
        <v>0</v>
      </c>
      <c r="DE37">
        <f t="shared" si="58"/>
        <v>0</v>
      </c>
      <c r="DF37">
        <f t="shared" si="58"/>
        <v>0</v>
      </c>
      <c r="DG37">
        <f t="shared" si="58"/>
        <v>0</v>
      </c>
      <c r="DH37">
        <f t="shared" si="58"/>
        <v>0</v>
      </c>
      <c r="DI37">
        <f t="shared" si="58"/>
        <v>0</v>
      </c>
      <c r="DJ37">
        <f t="shared" si="59"/>
        <v>0</v>
      </c>
      <c r="DK37">
        <f t="shared" si="59"/>
        <v>0</v>
      </c>
      <c r="DL37">
        <f t="shared" si="59"/>
        <v>0</v>
      </c>
      <c r="DM37">
        <f t="shared" si="59"/>
        <v>0</v>
      </c>
      <c r="DN37">
        <f t="shared" si="59"/>
        <v>0</v>
      </c>
      <c r="DO37">
        <f t="shared" si="59"/>
        <v>0</v>
      </c>
      <c r="DP37">
        <f t="shared" si="59"/>
        <v>0</v>
      </c>
      <c r="DQ37">
        <f t="shared" si="59"/>
        <v>0</v>
      </c>
      <c r="DR37">
        <f t="shared" si="59"/>
        <v>0</v>
      </c>
      <c r="DS37">
        <f t="shared" si="59"/>
        <v>0</v>
      </c>
      <c r="DT37">
        <f t="shared" si="60"/>
        <v>0</v>
      </c>
      <c r="DU37">
        <f t="shared" si="60"/>
        <v>0</v>
      </c>
      <c r="DV37">
        <f t="shared" si="60"/>
        <v>0</v>
      </c>
      <c r="DW37">
        <f t="shared" si="60"/>
        <v>0</v>
      </c>
      <c r="DX37">
        <f t="shared" si="60"/>
        <v>0</v>
      </c>
      <c r="DY37">
        <f t="shared" si="60"/>
        <v>0</v>
      </c>
      <c r="DZ37">
        <f t="shared" si="60"/>
        <v>0</v>
      </c>
      <c r="EA37">
        <f t="shared" si="60"/>
        <v>0</v>
      </c>
      <c r="EB37">
        <f t="shared" si="60"/>
        <v>0</v>
      </c>
      <c r="EC37">
        <f t="shared" si="60"/>
        <v>0</v>
      </c>
      <c r="ED37">
        <f t="shared" si="61"/>
        <v>0</v>
      </c>
      <c r="EE37">
        <f t="shared" si="61"/>
        <v>0</v>
      </c>
      <c r="EF37">
        <f t="shared" si="61"/>
        <v>0</v>
      </c>
      <c r="EG37">
        <f t="shared" si="61"/>
        <v>0</v>
      </c>
      <c r="EH37">
        <f t="shared" si="61"/>
        <v>0</v>
      </c>
      <c r="EI37">
        <f t="shared" si="61"/>
        <v>0</v>
      </c>
      <c r="EJ37">
        <f t="shared" si="61"/>
        <v>0</v>
      </c>
      <c r="EK37">
        <f t="shared" si="61"/>
        <v>0</v>
      </c>
      <c r="EL37">
        <f t="shared" si="61"/>
        <v>0</v>
      </c>
      <c r="EM37">
        <f t="shared" si="61"/>
        <v>0</v>
      </c>
      <c r="EN37">
        <f t="shared" si="62"/>
        <v>0</v>
      </c>
      <c r="EO37">
        <f t="shared" si="62"/>
        <v>0</v>
      </c>
      <c r="EP37">
        <f t="shared" si="62"/>
        <v>0</v>
      </c>
      <c r="EQ37">
        <f t="shared" si="62"/>
        <v>0</v>
      </c>
      <c r="ER37">
        <f t="shared" si="62"/>
        <v>0</v>
      </c>
      <c r="ES37">
        <f t="shared" si="62"/>
        <v>0</v>
      </c>
      <c r="ET37">
        <f t="shared" si="62"/>
        <v>0</v>
      </c>
      <c r="EU37">
        <f t="shared" si="62"/>
        <v>0</v>
      </c>
      <c r="EV37">
        <f t="shared" si="62"/>
        <v>0</v>
      </c>
      <c r="EW37">
        <f t="shared" si="62"/>
        <v>0</v>
      </c>
      <c r="EX37">
        <f t="shared" si="62"/>
        <v>0</v>
      </c>
      <c r="EZ37">
        <f t="shared" si="16"/>
        <v>0.12214594473991018</v>
      </c>
      <c r="FB37">
        <f t="shared" si="63"/>
        <v>0.29429087342451821</v>
      </c>
      <c r="FC37">
        <f t="shared" si="64"/>
        <v>0.19622480234627909</v>
      </c>
      <c r="FH37" s="56"/>
    </row>
    <row r="38" spans="1:164" x14ac:dyDescent="0.25">
      <c r="A38">
        <v>455</v>
      </c>
      <c r="B38" s="19">
        <f>'Input spectra'!Y37</f>
        <v>5.8439009314156999E-2</v>
      </c>
      <c r="C38">
        <f>'Input spectra'!B37</f>
        <v>0.39282026559647698</v>
      </c>
      <c r="D38">
        <f t="shared" si="48"/>
        <v>2.0653927966864227E-2</v>
      </c>
      <c r="E38">
        <f t="shared" si="48"/>
        <v>1.7420092922798613E-2</v>
      </c>
      <c r="F38">
        <f t="shared" si="48"/>
        <v>1.4691796482932104E-2</v>
      </c>
      <c r="G38">
        <f t="shared" si="48"/>
        <v>1.2390123075947381E-2</v>
      </c>
      <c r="H38">
        <f t="shared" si="48"/>
        <v>1.0448459483841927E-2</v>
      </c>
      <c r="I38">
        <f t="shared" si="48"/>
        <v>8.8105793898968984E-3</v>
      </c>
      <c r="J38">
        <f t="shared" si="48"/>
        <v>7.4290258114622504E-3</v>
      </c>
      <c r="K38">
        <f t="shared" si="48"/>
        <v>6.2637451419307018E-3</v>
      </c>
      <c r="L38">
        <f t="shared" si="48"/>
        <v>5.2809337077354308E-3</v>
      </c>
      <c r="M38">
        <f t="shared" si="48"/>
        <v>4.4520638142536368E-3</v>
      </c>
      <c r="N38">
        <f t="shared" si="49"/>
        <v>3.7530613815985612E-3</v>
      </c>
      <c r="O38">
        <f t="shared" si="49"/>
        <v>3.1636116032121757E-3</v>
      </c>
      <c r="P38">
        <f t="shared" si="49"/>
        <v>2.6665727201401652E-3</v>
      </c>
      <c r="Q38">
        <f t="shared" si="49"/>
        <v>2.2474810960162349E-3</v>
      </c>
      <c r="R38">
        <f t="shared" si="49"/>
        <v>1.8941333901160097E-3</v>
      </c>
      <c r="S38">
        <f t="shared" si="49"/>
        <v>1.5962338327440227E-3</v>
      </c>
      <c r="T38">
        <f t="shared" si="49"/>
        <v>1.3450964715521741E-3</v>
      </c>
      <c r="U38">
        <f t="shared" si="49"/>
        <v>1.1333938322782651E-3</v>
      </c>
      <c r="V38">
        <f t="shared" si="49"/>
        <v>9.5494476773189227E-4</v>
      </c>
      <c r="W38">
        <f t="shared" si="49"/>
        <v>8.045353925788042E-4</v>
      </c>
      <c r="X38">
        <f t="shared" si="50"/>
        <v>6.7776795064073618E-4</v>
      </c>
      <c r="Y38">
        <f t="shared" si="50"/>
        <v>5.7093326312392741E-4</v>
      </c>
      <c r="Z38">
        <f t="shared" si="50"/>
        <v>4.8090308330432142E-4</v>
      </c>
      <c r="AA38">
        <f t="shared" si="50"/>
        <v>4.0503925507043357E-4</v>
      </c>
      <c r="AB38">
        <f t="shared" si="50"/>
        <v>3.4111705569614745E-4</v>
      </c>
      <c r="AC38">
        <f t="shared" si="50"/>
        <v>2.8726051109101831E-4</v>
      </c>
      <c r="AD38">
        <f t="shared" si="50"/>
        <v>2.4188781621887586E-4</v>
      </c>
      <c r="AE38">
        <f t="shared" si="50"/>
        <v>2.0366528424078557E-4</v>
      </c>
      <c r="AF38">
        <f t="shared" si="50"/>
        <v>1.7146849355053511E-4</v>
      </c>
      <c r="AG38">
        <f t="shared" si="50"/>
        <v>1.4434950926247854E-4</v>
      </c>
      <c r="AH38">
        <f t="shared" si="51"/>
        <v>1.2150923082366996E-4</v>
      </c>
      <c r="AI38">
        <f t="shared" si="51"/>
        <v>1.0227406527316845E-4</v>
      </c>
      <c r="AJ38">
        <f t="shared" si="51"/>
        <v>8.6076250500286306E-5</v>
      </c>
      <c r="AK38">
        <f t="shared" si="51"/>
        <v>7.2437258240948412E-5</v>
      </c>
      <c r="AL38">
        <f t="shared" si="51"/>
        <v>6.0953795521595617E-5</v>
      </c>
      <c r="AM38">
        <f t="shared" si="51"/>
        <v>5.1285998367554089E-5</v>
      </c>
      <c r="AN38">
        <f t="shared" si="51"/>
        <v>4.3147474994902005E-5</v>
      </c>
      <c r="AO38">
        <f t="shared" si="51"/>
        <v>3.6296909223616718E-5</v>
      </c>
      <c r="AP38">
        <f t="shared" si="51"/>
        <v>3.0530980023914154E-5</v>
      </c>
      <c r="AQ38">
        <f t="shared" si="51"/>
        <v>2.5678391236651664E-5</v>
      </c>
      <c r="AR38">
        <f t="shared" si="52"/>
        <v>2.1594837689788355E-5</v>
      </c>
      <c r="AS38">
        <f t="shared" si="52"/>
        <v>1.8158761092800956E-5</v>
      </c>
      <c r="AT38">
        <f t="shared" si="52"/>
        <v>1.5267772012077453E-5</v>
      </c>
      <c r="AU38">
        <f t="shared" si="52"/>
        <v>1.2835633573310217E-5</v>
      </c>
      <c r="AV38">
        <f t="shared" si="52"/>
        <v>1.0789718859602876E-5</v>
      </c>
      <c r="AW38">
        <f t="shared" si="52"/>
        <v>9.0688677473563651E-6</v>
      </c>
      <c r="AX38">
        <f t="shared" si="52"/>
        <v>6.8799750634009677E-6</v>
      </c>
      <c r="AY38">
        <f t="shared" si="52"/>
        <v>5.0170779231224965E-6</v>
      </c>
      <c r="AZ38">
        <f t="shared" si="52"/>
        <v>3.8543387719664365E-6</v>
      </c>
      <c r="BA38">
        <f t="shared" si="52"/>
        <v>3.0131496967835002E-6</v>
      </c>
      <c r="BB38">
        <f t="shared" si="53"/>
        <v>2.3788801724012965E-6</v>
      </c>
      <c r="BC38">
        <f t="shared" si="53"/>
        <v>1.8906446229469248E-6</v>
      </c>
      <c r="BD38">
        <f t="shared" si="53"/>
        <v>1.5100196429638916E-6</v>
      </c>
      <c r="BE38">
        <f t="shared" si="53"/>
        <v>1.2106837220506409E-6</v>
      </c>
      <c r="BF38">
        <f t="shared" si="53"/>
        <v>9.7374914320810727E-7</v>
      </c>
      <c r="BG38">
        <f t="shared" si="53"/>
        <v>7.8526081514954088E-7</v>
      </c>
      <c r="BH38">
        <f t="shared" si="53"/>
        <v>6.3470165306491036E-7</v>
      </c>
      <c r="BI38">
        <f t="shared" si="53"/>
        <v>5.1403190293806259E-7</v>
      </c>
      <c r="BJ38">
        <f t="shared" si="53"/>
        <v>4.1703952757343602E-7</v>
      </c>
      <c r="BK38">
        <f t="shared" si="53"/>
        <v>3.3888460859185492E-7</v>
      </c>
      <c r="BL38">
        <f t="shared" si="54"/>
        <v>2.7577107011749427E-7</v>
      </c>
      <c r="BM38">
        <f t="shared" si="54"/>
        <v>2.2470524020145471E-7</v>
      </c>
      <c r="BN38">
        <f t="shared" si="54"/>
        <v>1.833154252978431E-7</v>
      </c>
      <c r="BO38">
        <f t="shared" si="54"/>
        <v>1.4971536276253014E-7</v>
      </c>
      <c r="BP38">
        <f t="shared" si="54"/>
        <v>1.2239981809473014E-7</v>
      </c>
      <c r="BQ38">
        <f t="shared" si="54"/>
        <v>1.0016408544957845E-7</v>
      </c>
      <c r="BR38">
        <f t="shared" si="54"/>
        <v>8.2041481325025214E-8</v>
      </c>
      <c r="BS38">
        <f t="shared" si="54"/>
        <v>6.7254520314697312E-8</v>
      </c>
      <c r="BT38">
        <f t="shared" si="54"/>
        <v>5.517658338196712E-8</v>
      </c>
      <c r="BU38">
        <f t="shared" si="54"/>
        <v>4.5301690755971074E-8</v>
      </c>
      <c r="BV38">
        <f t="shared" si="55"/>
        <v>3.7220573713963779E-8</v>
      </c>
      <c r="BW38">
        <f t="shared" si="55"/>
        <v>3.0601668033244308E-8</v>
      </c>
      <c r="BX38">
        <f t="shared" si="55"/>
        <v>2.5175970978405084E-8</v>
      </c>
      <c r="BY38">
        <f t="shared" si="55"/>
        <v>2.0724943651188322E-8</v>
      </c>
      <c r="BZ38">
        <f t="shared" si="55"/>
        <v>1.7070822544535162E-8</v>
      </c>
      <c r="CA38">
        <f t="shared" si="55"/>
        <v>1.4068843237783645E-8</v>
      </c>
      <c r="CB38">
        <f t="shared" si="55"/>
        <v>1.1600986164410663E-8</v>
      </c>
      <c r="CC38">
        <f t="shared" si="55"/>
        <v>9.5709371615075059E-9</v>
      </c>
      <c r="CD38">
        <f t="shared" si="55"/>
        <v>7.9000198805890019E-9</v>
      </c>
      <c r="CE38">
        <f t="shared" si="55"/>
        <v>6.5239074242081062E-9</v>
      </c>
      <c r="CF38">
        <f t="shared" si="56"/>
        <v>5.3899600150866025E-9</v>
      </c>
      <c r="CG38">
        <f t="shared" si="56"/>
        <v>4.4550665559739436E-9</v>
      </c>
      <c r="CH38">
        <f t="shared" si="56"/>
        <v>3.6838924656933704E-9</v>
      </c>
      <c r="CI38">
        <f t="shared" si="56"/>
        <v>3.0474556093261599E-9</v>
      </c>
      <c r="CJ38">
        <f t="shared" si="56"/>
        <v>2.5219675790637388E-9</v>
      </c>
      <c r="CK38">
        <f t="shared" si="56"/>
        <v>2.0878898788569036E-9</v>
      </c>
      <c r="CL38">
        <f t="shared" si="56"/>
        <v>1.7291643828769068E-9</v>
      </c>
      <c r="CM38">
        <f t="shared" si="56"/>
        <v>1.4325852918875521E-9</v>
      </c>
      <c r="CN38">
        <f t="shared" si="56"/>
        <v>1.1872861078747528E-9</v>
      </c>
      <c r="CO38">
        <f t="shared" si="56"/>
        <v>9.8432020402399114E-10</v>
      </c>
      <c r="CP38">
        <f t="shared" si="57"/>
        <v>8.163176353917716E-10</v>
      </c>
      <c r="CQ38">
        <f t="shared" si="57"/>
        <v>6.7720411388602556E-10</v>
      </c>
      <c r="CR38">
        <f t="shared" si="57"/>
        <v>3.7208710887917234E-10</v>
      </c>
      <c r="CS38">
        <f t="shared" si="57"/>
        <v>2.0624499995733932E-10</v>
      </c>
      <c r="CT38">
        <f t="shared" si="57"/>
        <v>1.2189238257517898E-10</v>
      </c>
      <c r="CU38">
        <f t="shared" si="57"/>
        <v>7.2363929906903242E-11</v>
      </c>
      <c r="CV38">
        <f t="shared" si="57"/>
        <v>4.2166654859172962E-11</v>
      </c>
      <c r="CW38">
        <f t="shared" si="57"/>
        <v>2.3654578145243978E-11</v>
      </c>
      <c r="CX38">
        <f t="shared" si="57"/>
        <v>1.2466632026121743E-11</v>
      </c>
      <c r="CY38">
        <f t="shared" si="57"/>
        <v>5.9326536918779373E-12</v>
      </c>
      <c r="CZ38">
        <f t="shared" si="58"/>
        <v>2.3541856131735031E-12</v>
      </c>
      <c r="DA38">
        <f t="shared" si="58"/>
        <v>6.2868296956029359E-13</v>
      </c>
      <c r="DB38">
        <f t="shared" si="58"/>
        <v>3.4080020777547701E-14</v>
      </c>
      <c r="DC38">
        <f t="shared" si="58"/>
        <v>0</v>
      </c>
      <c r="DD38">
        <f t="shared" si="58"/>
        <v>0</v>
      </c>
      <c r="DE38">
        <f t="shared" si="58"/>
        <v>0</v>
      </c>
      <c r="DF38">
        <f t="shared" si="58"/>
        <v>0</v>
      </c>
      <c r="DG38">
        <f t="shared" si="58"/>
        <v>0</v>
      </c>
      <c r="DH38">
        <f t="shared" si="58"/>
        <v>0</v>
      </c>
      <c r="DI38">
        <f t="shared" si="58"/>
        <v>0</v>
      </c>
      <c r="DJ38">
        <f t="shared" si="59"/>
        <v>0</v>
      </c>
      <c r="DK38">
        <f t="shared" si="59"/>
        <v>0</v>
      </c>
      <c r="DL38">
        <f t="shared" si="59"/>
        <v>0</v>
      </c>
      <c r="DM38">
        <f t="shared" si="59"/>
        <v>0</v>
      </c>
      <c r="DN38">
        <f t="shared" si="59"/>
        <v>0</v>
      </c>
      <c r="DO38">
        <f t="shared" si="59"/>
        <v>0</v>
      </c>
      <c r="DP38">
        <f t="shared" si="59"/>
        <v>0</v>
      </c>
      <c r="DQ38">
        <f t="shared" si="59"/>
        <v>0</v>
      </c>
      <c r="DR38">
        <f t="shared" si="59"/>
        <v>0</v>
      </c>
      <c r="DS38">
        <f t="shared" si="59"/>
        <v>0</v>
      </c>
      <c r="DT38">
        <f t="shared" si="60"/>
        <v>0</v>
      </c>
      <c r="DU38">
        <f t="shared" si="60"/>
        <v>0</v>
      </c>
      <c r="DV38">
        <f t="shared" si="60"/>
        <v>0</v>
      </c>
      <c r="DW38">
        <f t="shared" si="60"/>
        <v>0</v>
      </c>
      <c r="DX38">
        <f t="shared" si="60"/>
        <v>0</v>
      </c>
      <c r="DY38">
        <f t="shared" si="60"/>
        <v>0</v>
      </c>
      <c r="DZ38">
        <f t="shared" si="60"/>
        <v>0</v>
      </c>
      <c r="EA38">
        <f t="shared" si="60"/>
        <v>0</v>
      </c>
      <c r="EB38">
        <f t="shared" si="60"/>
        <v>0</v>
      </c>
      <c r="EC38">
        <f t="shared" si="60"/>
        <v>0</v>
      </c>
      <c r="ED38">
        <f t="shared" si="61"/>
        <v>0</v>
      </c>
      <c r="EE38">
        <f t="shared" si="61"/>
        <v>0</v>
      </c>
      <c r="EF38">
        <f t="shared" si="61"/>
        <v>0</v>
      </c>
      <c r="EG38">
        <f t="shared" si="61"/>
        <v>0</v>
      </c>
      <c r="EH38">
        <f t="shared" si="61"/>
        <v>0</v>
      </c>
      <c r="EI38">
        <f t="shared" si="61"/>
        <v>0</v>
      </c>
      <c r="EJ38">
        <f t="shared" si="61"/>
        <v>0</v>
      </c>
      <c r="EK38">
        <f t="shared" si="61"/>
        <v>0</v>
      </c>
      <c r="EL38">
        <f t="shared" si="61"/>
        <v>0</v>
      </c>
      <c r="EM38">
        <f t="shared" si="61"/>
        <v>0</v>
      </c>
      <c r="EN38">
        <f t="shared" si="62"/>
        <v>0</v>
      </c>
      <c r="EO38">
        <f t="shared" si="62"/>
        <v>0</v>
      </c>
      <c r="EP38">
        <f t="shared" si="62"/>
        <v>0</v>
      </c>
      <c r="EQ38">
        <f t="shared" si="62"/>
        <v>0</v>
      </c>
      <c r="ER38">
        <f t="shared" si="62"/>
        <v>0</v>
      </c>
      <c r="ES38">
        <f t="shared" si="62"/>
        <v>0</v>
      </c>
      <c r="ET38">
        <f t="shared" si="62"/>
        <v>0</v>
      </c>
      <c r="EU38">
        <f t="shared" si="62"/>
        <v>0</v>
      </c>
      <c r="EV38">
        <f t="shared" si="62"/>
        <v>0</v>
      </c>
      <c r="EW38">
        <f t="shared" si="62"/>
        <v>0</v>
      </c>
      <c r="EX38">
        <f t="shared" si="62"/>
        <v>0</v>
      </c>
      <c r="EZ38">
        <f t="shared" si="16"/>
        <v>0.13167304406716435</v>
      </c>
      <c r="FB38">
        <f t="shared" si="63"/>
        <v>0.27864935733280305</v>
      </c>
      <c r="FC38">
        <f t="shared" si="64"/>
        <v>0.2004208804565899</v>
      </c>
      <c r="FH38" s="56"/>
    </row>
    <row r="39" spans="1:164" x14ac:dyDescent="0.25">
      <c r="A39">
        <v>460</v>
      </c>
      <c r="B39" s="19">
        <f>'Input spectra'!Y38</f>
        <v>5.7726710205155497E-2</v>
      </c>
      <c r="C39">
        <f>'Input spectra'!B38</f>
        <v>0.35635589111429</v>
      </c>
      <c r="D39">
        <f t="shared" si="48"/>
        <v>2.0653927966864227E-2</v>
      </c>
      <c r="E39">
        <f t="shared" si="48"/>
        <v>1.7677299200244297E-2</v>
      </c>
      <c r="F39">
        <f t="shared" si="48"/>
        <v>1.5128845734446245E-2</v>
      </c>
      <c r="G39">
        <f t="shared" si="48"/>
        <v>1.294708373003501E-2</v>
      </c>
      <c r="H39">
        <f t="shared" si="48"/>
        <v>1.1079343941882666E-2</v>
      </c>
      <c r="I39">
        <f t="shared" si="48"/>
        <v>9.4805098961344703E-3</v>
      </c>
      <c r="J39">
        <f t="shared" si="48"/>
        <v>8.1119364504915158E-3</v>
      </c>
      <c r="K39">
        <f t="shared" si="48"/>
        <v>6.9405229841985033E-3</v>
      </c>
      <c r="L39">
        <f t="shared" si="48"/>
        <v>5.9379191366228917E-3</v>
      </c>
      <c r="M39">
        <f t="shared" si="48"/>
        <v>5.0798441626903005E-3</v>
      </c>
      <c r="N39">
        <f t="shared" si="49"/>
        <v>4.3455036741370887E-3</v>
      </c>
      <c r="O39">
        <f t="shared" si="49"/>
        <v>3.7170898514095039E-3</v>
      </c>
      <c r="P39">
        <f t="shared" si="49"/>
        <v>3.1793531968560829E-3</v>
      </c>
      <c r="Q39">
        <f t="shared" si="49"/>
        <v>2.7192356026135003E-3</v>
      </c>
      <c r="R39">
        <f t="shared" si="49"/>
        <v>2.3255559665805517E-3</v>
      </c>
      <c r="S39">
        <f t="shared" si="49"/>
        <v>1.9887408416820766E-3</v>
      </c>
      <c r="T39">
        <f t="shared" si="49"/>
        <v>1.7005936768978921E-3</v>
      </c>
      <c r="U39">
        <f t="shared" si="49"/>
        <v>1.4540971287051849E-3</v>
      </c>
      <c r="V39">
        <f t="shared" si="49"/>
        <v>1.2432437104708733E-3</v>
      </c>
      <c r="W39">
        <f t="shared" si="49"/>
        <v>1.0628907236427604E-3</v>
      </c>
      <c r="X39">
        <f t="shared" si="50"/>
        <v>9.0863599437097128E-4</v>
      </c>
      <c r="Y39">
        <f t="shared" si="50"/>
        <v>7.7671143620566547E-4</v>
      </c>
      <c r="Z39">
        <f t="shared" si="50"/>
        <v>6.63891885565068E-4</v>
      </c>
      <c r="AA39">
        <f t="shared" si="50"/>
        <v>5.6741702187029298E-4</v>
      </c>
      <c r="AB39">
        <f t="shared" si="50"/>
        <v>4.8492449727932408E-4</v>
      </c>
      <c r="AC39">
        <f t="shared" si="50"/>
        <v>4.1439266926432877E-4</v>
      </c>
      <c r="AD39">
        <f t="shared" si="50"/>
        <v>3.540915592461037E-4</v>
      </c>
      <c r="AE39">
        <f t="shared" si="50"/>
        <v>3.0254085759921225E-4</v>
      </c>
      <c r="AF39">
        <f t="shared" si="50"/>
        <v>2.584739642633854E-4</v>
      </c>
      <c r="AG39">
        <f t="shared" si="50"/>
        <v>2.2080719896424843E-4</v>
      </c>
      <c r="AH39">
        <f t="shared" si="51"/>
        <v>1.8861343910879999E-4</v>
      </c>
      <c r="AI39">
        <f t="shared" si="51"/>
        <v>1.6109954973573835E-4</v>
      </c>
      <c r="AJ39">
        <f t="shared" si="51"/>
        <v>1.3758706100322948E-4</v>
      </c>
      <c r="AK39">
        <f t="shared" si="51"/>
        <v>1.1749562676076213E-4</v>
      </c>
      <c r="AL39">
        <f t="shared" si="51"/>
        <v>1.0032886464083582E-4</v>
      </c>
      <c r="AM39">
        <f t="shared" si="51"/>
        <v>8.5662235417902072E-5</v>
      </c>
      <c r="AN39">
        <f t="shared" si="51"/>
        <v>7.3132668485619728E-5</v>
      </c>
      <c r="AO39">
        <f t="shared" si="51"/>
        <v>6.2429682373002648E-5</v>
      </c>
      <c r="AP39">
        <f t="shared" si="51"/>
        <v>5.3287785261603396E-5</v>
      </c>
      <c r="AQ39">
        <f t="shared" si="51"/>
        <v>4.5479971341989409E-5</v>
      </c>
      <c r="AR39">
        <f t="shared" si="52"/>
        <v>3.8812155297635856E-5</v>
      </c>
      <c r="AS39">
        <f t="shared" si="52"/>
        <v>3.3118409861576621E-5</v>
      </c>
      <c r="AT39">
        <f t="shared" si="52"/>
        <v>2.8256890798736487E-5</v>
      </c>
      <c r="AU39">
        <f t="shared" si="52"/>
        <v>2.4106350290182768E-5</v>
      </c>
      <c r="AV39">
        <f t="shared" si="52"/>
        <v>2.0563153933414571E-5</v>
      </c>
      <c r="AW39">
        <f t="shared" si="52"/>
        <v>1.7538728767027306E-5</v>
      </c>
      <c r="AX39">
        <f t="shared" si="52"/>
        <v>1.3501976657586768E-5</v>
      </c>
      <c r="AY39">
        <f t="shared" si="52"/>
        <v>9.9914099943360139E-6</v>
      </c>
      <c r="AZ39">
        <f t="shared" si="52"/>
        <v>7.7891714484080468E-6</v>
      </c>
      <c r="BA39">
        <f t="shared" si="52"/>
        <v>6.1791328619910111E-6</v>
      </c>
      <c r="BB39">
        <f t="shared" si="53"/>
        <v>4.9504518059618007E-6</v>
      </c>
      <c r="BC39">
        <f t="shared" si="53"/>
        <v>3.9925247737312506E-6</v>
      </c>
      <c r="BD39">
        <f t="shared" si="53"/>
        <v>3.2358304533403796E-6</v>
      </c>
      <c r="BE39">
        <f t="shared" si="53"/>
        <v>2.6326874902796966E-6</v>
      </c>
      <c r="BF39">
        <f t="shared" si="53"/>
        <v>2.1487265026928421E-6</v>
      </c>
      <c r="BG39">
        <f t="shared" si="53"/>
        <v>1.7583827875576237E-6</v>
      </c>
      <c r="BH39">
        <f t="shared" si="53"/>
        <v>1.4422301563135513E-6</v>
      </c>
      <c r="BI39">
        <f t="shared" si="53"/>
        <v>1.1852786511988017E-6</v>
      </c>
      <c r="BJ39">
        <f t="shared" si="53"/>
        <v>9.758275014444769E-7</v>
      </c>
      <c r="BK39">
        <f t="shared" si="53"/>
        <v>8.0466131672465475E-7</v>
      </c>
      <c r="BL39">
        <f t="shared" si="54"/>
        <v>6.6447007790995493E-7</v>
      </c>
      <c r="BM39">
        <f t="shared" si="54"/>
        <v>5.4942114575104742E-7</v>
      </c>
      <c r="BN39">
        <f t="shared" si="54"/>
        <v>4.5483787930040193E-7</v>
      </c>
      <c r="BO39">
        <f t="shared" si="54"/>
        <v>3.7695492997448683E-7</v>
      </c>
      <c r="BP39">
        <f t="shared" si="54"/>
        <v>3.1272980814122693E-7</v>
      </c>
      <c r="BQ39">
        <f t="shared" si="54"/>
        <v>2.5969643118287145E-7</v>
      </c>
      <c r="BR39">
        <f t="shared" si="54"/>
        <v>2.1585041607724095E-7</v>
      </c>
      <c r="BS39">
        <f t="shared" si="54"/>
        <v>1.7955864594990209E-7</v>
      </c>
      <c r="BT39">
        <f t="shared" si="54"/>
        <v>1.4948757350986321E-7</v>
      </c>
      <c r="BU39">
        <f t="shared" si="54"/>
        <v>1.2454610328704574E-7</v>
      </c>
      <c r="BV39">
        <f t="shared" si="55"/>
        <v>1.0383989528104591E-7</v>
      </c>
      <c r="BW39">
        <f t="shared" si="55"/>
        <v>8.6634669606640495E-8</v>
      </c>
      <c r="BX39">
        <f t="shared" si="55"/>
        <v>7.2326641421669602E-8</v>
      </c>
      <c r="BY39">
        <f t="shared" si="55"/>
        <v>6.0418629965059535E-8</v>
      </c>
      <c r="BZ39">
        <f t="shared" si="55"/>
        <v>5.0500701146911073E-8</v>
      </c>
      <c r="CA39">
        <f t="shared" si="55"/>
        <v>4.2234445439149776E-8</v>
      </c>
      <c r="CB39">
        <f t="shared" si="55"/>
        <v>3.5340180208572773E-8</v>
      </c>
      <c r="CC39">
        <f t="shared" si="55"/>
        <v>2.958651149911949E-8</v>
      </c>
      <c r="CD39">
        <f t="shared" si="55"/>
        <v>2.4781804463361906E-8</v>
      </c>
      <c r="CE39">
        <f t="shared" si="55"/>
        <v>2.0767201500269508E-8</v>
      </c>
      <c r="CF39">
        <f t="shared" si="56"/>
        <v>1.7410898188772519E-8</v>
      </c>
      <c r="CG39">
        <f t="shared" si="56"/>
        <v>1.4603443490661451E-8</v>
      </c>
      <c r="CH39">
        <f t="shared" si="56"/>
        <v>1.2253875620348991E-8</v>
      </c>
      <c r="CI39">
        <f t="shared" si="56"/>
        <v>1.0286540893954257E-8</v>
      </c>
      <c r="CJ39">
        <f t="shared" si="56"/>
        <v>8.6384716717803471E-9</v>
      </c>
      <c r="CK39">
        <f t="shared" si="56"/>
        <v>7.2572226709877335E-9</v>
      </c>
      <c r="CL39">
        <f t="shared" si="56"/>
        <v>6.0990836017144955E-9</v>
      </c>
      <c r="CM39">
        <f t="shared" si="56"/>
        <v>5.1276011752026819E-9</v>
      </c>
      <c r="CN39">
        <f t="shared" si="56"/>
        <v>4.3123557604715218E-9</v>
      </c>
      <c r="CO39">
        <f t="shared" si="56"/>
        <v>3.6279478918170498E-9</v>
      </c>
      <c r="CP39">
        <f t="shared" si="57"/>
        <v>3.0531579018417606E-9</v>
      </c>
      <c r="CQ39">
        <f t="shared" si="57"/>
        <v>2.5702485316363413E-9</v>
      </c>
      <c r="CR39">
        <f t="shared" si="57"/>
        <v>1.4330640499881809E-9</v>
      </c>
      <c r="CS39">
        <f t="shared" si="57"/>
        <v>8.0606460528993368E-10</v>
      </c>
      <c r="CT39">
        <f t="shared" si="57"/>
        <v>4.8342425244372167E-10</v>
      </c>
      <c r="CU39">
        <f t="shared" si="57"/>
        <v>2.9123224492734775E-10</v>
      </c>
      <c r="CV39">
        <f t="shared" si="57"/>
        <v>1.7220743903684337E-10</v>
      </c>
      <c r="CW39">
        <f t="shared" si="57"/>
        <v>9.8030995232721691E-11</v>
      </c>
      <c r="CX39">
        <f t="shared" si="57"/>
        <v>5.2427939619117288E-11</v>
      </c>
      <c r="CY39">
        <f t="shared" si="57"/>
        <v>2.5317924076884638E-11</v>
      </c>
      <c r="CZ39">
        <f t="shared" si="58"/>
        <v>1.0194953329403614E-11</v>
      </c>
      <c r="DA39">
        <f t="shared" si="58"/>
        <v>2.7627506003289005E-12</v>
      </c>
      <c r="DB39">
        <f t="shared" si="58"/>
        <v>1.5197609540646693E-13</v>
      </c>
      <c r="DC39">
        <f t="shared" si="58"/>
        <v>0</v>
      </c>
      <c r="DD39">
        <f t="shared" si="58"/>
        <v>0</v>
      </c>
      <c r="DE39">
        <f t="shared" si="58"/>
        <v>0</v>
      </c>
      <c r="DF39">
        <f t="shared" si="58"/>
        <v>0</v>
      </c>
      <c r="DG39">
        <f t="shared" si="58"/>
        <v>0</v>
      </c>
      <c r="DH39">
        <f t="shared" si="58"/>
        <v>0</v>
      </c>
      <c r="DI39">
        <f t="shared" si="58"/>
        <v>0</v>
      </c>
      <c r="DJ39">
        <f t="shared" si="59"/>
        <v>0</v>
      </c>
      <c r="DK39">
        <f t="shared" si="59"/>
        <v>0</v>
      </c>
      <c r="DL39">
        <f t="shared" si="59"/>
        <v>0</v>
      </c>
      <c r="DM39">
        <f t="shared" si="59"/>
        <v>0</v>
      </c>
      <c r="DN39">
        <f t="shared" si="59"/>
        <v>0</v>
      </c>
      <c r="DO39">
        <f t="shared" si="59"/>
        <v>0</v>
      </c>
      <c r="DP39">
        <f t="shared" si="59"/>
        <v>0</v>
      </c>
      <c r="DQ39">
        <f t="shared" si="59"/>
        <v>0</v>
      </c>
      <c r="DR39">
        <f t="shared" si="59"/>
        <v>0</v>
      </c>
      <c r="DS39">
        <f t="shared" si="59"/>
        <v>0</v>
      </c>
      <c r="DT39">
        <f t="shared" si="60"/>
        <v>0</v>
      </c>
      <c r="DU39">
        <f t="shared" si="60"/>
        <v>0</v>
      </c>
      <c r="DV39">
        <f t="shared" si="60"/>
        <v>0</v>
      </c>
      <c r="DW39">
        <f t="shared" si="60"/>
        <v>0</v>
      </c>
      <c r="DX39">
        <f t="shared" si="60"/>
        <v>0</v>
      </c>
      <c r="DY39">
        <f t="shared" si="60"/>
        <v>0</v>
      </c>
      <c r="DZ39">
        <f t="shared" si="60"/>
        <v>0</v>
      </c>
      <c r="EA39">
        <f t="shared" si="60"/>
        <v>0</v>
      </c>
      <c r="EB39">
        <f t="shared" si="60"/>
        <v>0</v>
      </c>
      <c r="EC39">
        <f t="shared" si="60"/>
        <v>0</v>
      </c>
      <c r="ED39">
        <f t="shared" si="61"/>
        <v>0</v>
      </c>
      <c r="EE39">
        <f t="shared" si="61"/>
        <v>0</v>
      </c>
      <c r="EF39">
        <f t="shared" si="61"/>
        <v>0</v>
      </c>
      <c r="EG39">
        <f t="shared" si="61"/>
        <v>0</v>
      </c>
      <c r="EH39">
        <f t="shared" si="61"/>
        <v>0</v>
      </c>
      <c r="EI39">
        <f t="shared" si="61"/>
        <v>0</v>
      </c>
      <c r="EJ39">
        <f t="shared" si="61"/>
        <v>0</v>
      </c>
      <c r="EK39">
        <f t="shared" si="61"/>
        <v>0</v>
      </c>
      <c r="EL39">
        <f t="shared" si="61"/>
        <v>0</v>
      </c>
      <c r="EM39">
        <f t="shared" si="61"/>
        <v>0</v>
      </c>
      <c r="EN39">
        <f t="shared" si="62"/>
        <v>0</v>
      </c>
      <c r="EO39">
        <f t="shared" si="62"/>
        <v>0</v>
      </c>
      <c r="EP39">
        <f t="shared" si="62"/>
        <v>0</v>
      </c>
      <c r="EQ39">
        <f t="shared" si="62"/>
        <v>0</v>
      </c>
      <c r="ER39">
        <f t="shared" si="62"/>
        <v>0</v>
      </c>
      <c r="ES39">
        <f t="shared" si="62"/>
        <v>0</v>
      </c>
      <c r="ET39">
        <f t="shared" si="62"/>
        <v>0</v>
      </c>
      <c r="EU39">
        <f t="shared" si="62"/>
        <v>0</v>
      </c>
      <c r="EV39">
        <f t="shared" si="62"/>
        <v>0</v>
      </c>
      <c r="EW39">
        <f t="shared" si="62"/>
        <v>0</v>
      </c>
      <c r="EX39">
        <f t="shared" si="62"/>
        <v>0</v>
      </c>
      <c r="EZ39">
        <f t="shared" si="16"/>
        <v>0.14297743812613201</v>
      </c>
      <c r="FB39">
        <f t="shared" si="63"/>
        <v>0.26181850642780002</v>
      </c>
      <c r="FC39">
        <f t="shared" si="64"/>
        <v>0.20467619738403803</v>
      </c>
      <c r="FH39" s="56"/>
    </row>
    <row r="40" spans="1:164" x14ac:dyDescent="0.25">
      <c r="A40">
        <v>465</v>
      </c>
      <c r="B40" s="19">
        <f>'Input spectra'!Y39</f>
        <v>5.7014411096153898E-2</v>
      </c>
      <c r="C40">
        <f>'Input spectra'!B39</f>
        <v>0.32359450094724701</v>
      </c>
      <c r="D40">
        <f t="shared" si="48"/>
        <v>2.0653927966864227E-2</v>
      </c>
      <c r="E40">
        <f t="shared" si="48"/>
        <v>1.7911752673788826E-2</v>
      </c>
      <c r="F40">
        <f t="shared" si="48"/>
        <v>1.5532813822291391E-2</v>
      </c>
      <c r="G40">
        <f t="shared" si="48"/>
        <v>1.3469096674229405E-2</v>
      </c>
      <c r="H40">
        <f t="shared" si="48"/>
        <v>1.1678921227268983E-2</v>
      </c>
      <c r="I40">
        <f t="shared" si="48"/>
        <v>1.0126107920176262E-2</v>
      </c>
      <c r="J40">
        <f t="shared" si="48"/>
        <v>8.7792530383756055E-3</v>
      </c>
      <c r="K40">
        <f t="shared" si="48"/>
        <v>7.6110994169917524E-3</v>
      </c>
      <c r="L40">
        <f t="shared" si="48"/>
        <v>6.597989926945832E-3</v>
      </c>
      <c r="M40">
        <f t="shared" si="48"/>
        <v>5.7193928707643723E-3</v>
      </c>
      <c r="N40">
        <f t="shared" si="49"/>
        <v>4.9574898409242025E-3</v>
      </c>
      <c r="O40">
        <f t="shared" si="49"/>
        <v>4.2968178329079844E-3</v>
      </c>
      <c r="P40">
        <f t="shared" si="49"/>
        <v>3.7239584821255078E-3</v>
      </c>
      <c r="Q40">
        <f t="shared" si="49"/>
        <v>3.2272682297112098E-3</v>
      </c>
      <c r="R40">
        <f t="shared" si="49"/>
        <v>2.7966440354084167E-3</v>
      </c>
      <c r="S40">
        <f t="shared" si="49"/>
        <v>2.4233199623505024E-3</v>
      </c>
      <c r="T40">
        <f t="shared" si="49"/>
        <v>2.0996905725048916E-3</v>
      </c>
      <c r="U40">
        <f t="shared" si="49"/>
        <v>1.8191576049885329E-3</v>
      </c>
      <c r="V40">
        <f t="shared" si="49"/>
        <v>1.5759968729378707E-3</v>
      </c>
      <c r="W40">
        <f t="shared" si="49"/>
        <v>1.3652427172875234E-3</v>
      </c>
      <c r="X40">
        <f t="shared" si="50"/>
        <v>1.182587705646141E-3</v>
      </c>
      <c r="Y40">
        <f t="shared" si="50"/>
        <v>1.0242955683788819E-3</v>
      </c>
      <c r="Z40">
        <f t="shared" si="50"/>
        <v>8.8712562803131673E-4</v>
      </c>
      <c r="AA40">
        <f t="shared" si="50"/>
        <v>7.6826720758917198E-4</v>
      </c>
      <c r="AB40">
        <f t="shared" si="50"/>
        <v>6.6528270230738218E-4</v>
      </c>
      <c r="AC40">
        <f t="shared" si="50"/>
        <v>5.7605817291048243E-4</v>
      </c>
      <c r="AD40">
        <f t="shared" si="50"/>
        <v>4.9876046829701976E-4</v>
      </c>
      <c r="AE40">
        <f t="shared" si="50"/>
        <v>4.3180001645658212E-4</v>
      </c>
      <c r="AF40">
        <f t="shared" si="50"/>
        <v>3.7379853572127632E-4</v>
      </c>
      <c r="AG40">
        <f t="shared" si="50"/>
        <v>3.2356101697664095E-4</v>
      </c>
      <c r="AH40">
        <f t="shared" si="51"/>
        <v>2.8005141300732974E-4</v>
      </c>
      <c r="AI40">
        <f t="shared" si="51"/>
        <v>2.4237154545107725E-4</v>
      </c>
      <c r="AJ40">
        <f t="shared" si="51"/>
        <v>2.0974280435827396E-4</v>
      </c>
      <c r="AK40">
        <f t="shared" si="51"/>
        <v>1.8149027138775108E-4</v>
      </c>
      <c r="AL40">
        <f t="shared" si="51"/>
        <v>1.5702894632768069E-4</v>
      </c>
      <c r="AM40">
        <f t="shared" si="51"/>
        <v>1.3585179888295977E-4</v>
      </c>
      <c r="AN40">
        <f t="shared" si="51"/>
        <v>1.175194043590701E-4</v>
      </c>
      <c r="AO40">
        <f t="shared" si="51"/>
        <v>1.0165095372865457E-4</v>
      </c>
      <c r="AP40">
        <f t="shared" si="51"/>
        <v>8.7916456226385937E-5</v>
      </c>
      <c r="AQ40">
        <f t="shared" si="51"/>
        <v>7.6029976632137846E-5</v>
      </c>
      <c r="AR40">
        <f t="shared" si="52"/>
        <v>6.574377025152208E-5</v>
      </c>
      <c r="AS40">
        <f t="shared" si="52"/>
        <v>5.6843196703062216E-5</v>
      </c>
      <c r="AT40">
        <f t="shared" si="52"/>
        <v>4.9142309334437139E-5</v>
      </c>
      <c r="AU40">
        <f t="shared" si="52"/>
        <v>4.2480030730610466E-5</v>
      </c>
      <c r="AV40">
        <f t="shared" si="52"/>
        <v>3.6716836617207097E-5</v>
      </c>
      <c r="AW40">
        <f t="shared" si="52"/>
        <v>3.1731880740287943E-5</v>
      </c>
      <c r="AX40">
        <f t="shared" si="52"/>
        <v>2.4752394920096268E-5</v>
      </c>
      <c r="AY40">
        <f t="shared" si="52"/>
        <v>1.8559609072422549E-5</v>
      </c>
      <c r="AZ40">
        <f t="shared" si="52"/>
        <v>1.4660726036513975E-5</v>
      </c>
      <c r="BA40">
        <f t="shared" si="52"/>
        <v>1.1784574858503284E-5</v>
      </c>
      <c r="BB40">
        <f t="shared" si="53"/>
        <v>9.5665070111948616E-6</v>
      </c>
      <c r="BC40">
        <f t="shared" si="53"/>
        <v>7.8176882528951138E-6</v>
      </c>
      <c r="BD40">
        <f t="shared" si="53"/>
        <v>6.4200536525706433E-6</v>
      </c>
      <c r="BE40">
        <f t="shared" si="53"/>
        <v>5.2926646874895872E-6</v>
      </c>
      <c r="BF40">
        <f t="shared" si="53"/>
        <v>4.3770185012035173E-6</v>
      </c>
      <c r="BG40">
        <f t="shared" si="53"/>
        <v>3.6293833024006789E-6</v>
      </c>
      <c r="BH40">
        <f t="shared" si="53"/>
        <v>3.0163112667394329E-6</v>
      </c>
      <c r="BI40">
        <f t="shared" si="53"/>
        <v>2.5117951491234537E-6</v>
      </c>
      <c r="BJ40">
        <f t="shared" si="53"/>
        <v>2.0953615964016346E-6</v>
      </c>
      <c r="BK40">
        <f t="shared" si="53"/>
        <v>1.7507382533353643E-6</v>
      </c>
      <c r="BL40">
        <f t="shared" si="54"/>
        <v>1.4648923042938694E-6</v>
      </c>
      <c r="BM40">
        <f t="shared" si="54"/>
        <v>1.2273199962742053E-6</v>
      </c>
      <c r="BN40">
        <f t="shared" si="54"/>
        <v>1.0295115823297981E-6</v>
      </c>
      <c r="BO40">
        <f t="shared" si="54"/>
        <v>8.6454222548915137E-7</v>
      </c>
      <c r="BP40">
        <f t="shared" si="54"/>
        <v>7.2675534025091526E-7</v>
      </c>
      <c r="BQ40">
        <f t="shared" si="54"/>
        <v>6.1151498800141671E-7</v>
      </c>
      <c r="BR40">
        <f t="shared" si="54"/>
        <v>5.1501062120552675E-7</v>
      </c>
      <c r="BS40">
        <f t="shared" si="54"/>
        <v>4.3410200170607841E-7</v>
      </c>
      <c r="BT40">
        <f t="shared" si="54"/>
        <v>3.6619526992953806E-7</v>
      </c>
      <c r="BU40">
        <f t="shared" si="54"/>
        <v>3.0914338158430049E-7</v>
      </c>
      <c r="BV40">
        <f t="shared" si="55"/>
        <v>2.6116574992183002E-7</v>
      </c>
      <c r="BW40">
        <f t="shared" si="55"/>
        <v>2.2078312431493619E-7</v>
      </c>
      <c r="BX40">
        <f t="shared" si="55"/>
        <v>1.8676462535127114E-7</v>
      </c>
      <c r="BY40">
        <f t="shared" si="55"/>
        <v>1.5808452793224937E-7</v>
      </c>
      <c r="BZ40">
        <f t="shared" si="55"/>
        <v>1.3388689583971175E-7</v>
      </c>
      <c r="CA40">
        <f t="shared" si="55"/>
        <v>1.1345656529571869E-7</v>
      </c>
      <c r="CB40">
        <f t="shared" si="55"/>
        <v>9.6195280812529608E-8</v>
      </c>
      <c r="CC40">
        <f t="shared" si="55"/>
        <v>8.1602025597236674E-8</v>
      </c>
      <c r="CD40">
        <f t="shared" si="55"/>
        <v>6.9256776727223979E-8</v>
      </c>
      <c r="CE40">
        <f t="shared" si="55"/>
        <v>5.8807063983368639E-8</v>
      </c>
      <c r="CF40">
        <f t="shared" si="56"/>
        <v>4.995682942938357E-8</v>
      </c>
      <c r="CG40">
        <f t="shared" si="56"/>
        <v>4.2457179235980529E-8</v>
      </c>
      <c r="CH40">
        <f t="shared" si="56"/>
        <v>3.6098694971022391E-8</v>
      </c>
      <c r="CI40">
        <f t="shared" si="56"/>
        <v>3.0705032540895282E-8</v>
      </c>
      <c r="CJ40">
        <f t="shared" si="56"/>
        <v>2.6127586220124392E-8</v>
      </c>
      <c r="CK40">
        <f t="shared" si="56"/>
        <v>2.2241035121793129E-8</v>
      </c>
      <c r="CL40">
        <f t="shared" si="56"/>
        <v>1.8939621904409157E-8</v>
      </c>
      <c r="CM40">
        <f t="shared" si="56"/>
        <v>1.6134039950963642E-8</v>
      </c>
      <c r="CN40">
        <f t="shared" si="56"/>
        <v>1.3748826857114211E-8</v>
      </c>
      <c r="CO40">
        <f t="shared" si="56"/>
        <v>1.1720179753749286E-8</v>
      </c>
      <c r="CP40">
        <f t="shared" si="57"/>
        <v>9.9941225043160855E-9</v>
      </c>
      <c r="CQ40">
        <f t="shared" si="57"/>
        <v>8.5249667521477335E-9</v>
      </c>
      <c r="CR40">
        <f t="shared" si="57"/>
        <v>4.8162092415574361E-9</v>
      </c>
      <c r="CS40">
        <f t="shared" si="57"/>
        <v>2.7449331236248004E-9</v>
      </c>
      <c r="CT40">
        <f t="shared" si="57"/>
        <v>1.6680632793612169E-9</v>
      </c>
      <c r="CU40">
        <f t="shared" si="57"/>
        <v>1.0182295972781194E-9</v>
      </c>
      <c r="CV40">
        <f t="shared" si="57"/>
        <v>6.1007093964341163E-10</v>
      </c>
      <c r="CW40">
        <f t="shared" si="57"/>
        <v>3.5189574276109703E-10</v>
      </c>
      <c r="CX40">
        <f t="shared" si="57"/>
        <v>1.906933563708804E-10</v>
      </c>
      <c r="CY40">
        <f t="shared" si="57"/>
        <v>9.3308892881374209E-11</v>
      </c>
      <c r="CZ40">
        <f t="shared" si="58"/>
        <v>3.8071707614870453E-11</v>
      </c>
      <c r="DA40">
        <f t="shared" si="58"/>
        <v>1.0453963214941612E-11</v>
      </c>
      <c r="DB40">
        <f t="shared" si="58"/>
        <v>5.8268889209224451E-13</v>
      </c>
      <c r="DC40">
        <f t="shared" si="58"/>
        <v>0</v>
      </c>
      <c r="DD40">
        <f t="shared" si="58"/>
        <v>0</v>
      </c>
      <c r="DE40">
        <f t="shared" si="58"/>
        <v>0</v>
      </c>
      <c r="DF40">
        <f t="shared" si="58"/>
        <v>0</v>
      </c>
      <c r="DG40">
        <f t="shared" si="58"/>
        <v>0</v>
      </c>
      <c r="DH40">
        <f t="shared" si="58"/>
        <v>0</v>
      </c>
      <c r="DI40">
        <f t="shared" si="58"/>
        <v>0</v>
      </c>
      <c r="DJ40">
        <f t="shared" si="59"/>
        <v>0</v>
      </c>
      <c r="DK40">
        <f t="shared" si="59"/>
        <v>0</v>
      </c>
      <c r="DL40">
        <f t="shared" si="59"/>
        <v>0</v>
      </c>
      <c r="DM40">
        <f t="shared" si="59"/>
        <v>0</v>
      </c>
      <c r="DN40">
        <f t="shared" si="59"/>
        <v>0</v>
      </c>
      <c r="DO40">
        <f t="shared" si="59"/>
        <v>0</v>
      </c>
      <c r="DP40">
        <f t="shared" si="59"/>
        <v>0</v>
      </c>
      <c r="DQ40">
        <f t="shared" si="59"/>
        <v>0</v>
      </c>
      <c r="DR40">
        <f t="shared" si="59"/>
        <v>0</v>
      </c>
      <c r="DS40">
        <f t="shared" si="59"/>
        <v>0</v>
      </c>
      <c r="DT40">
        <f t="shared" si="60"/>
        <v>0</v>
      </c>
      <c r="DU40">
        <f t="shared" si="60"/>
        <v>0</v>
      </c>
      <c r="DV40">
        <f t="shared" si="60"/>
        <v>0</v>
      </c>
      <c r="DW40">
        <f t="shared" si="60"/>
        <v>0</v>
      </c>
      <c r="DX40">
        <f t="shared" si="60"/>
        <v>0</v>
      </c>
      <c r="DY40">
        <f t="shared" si="60"/>
        <v>0</v>
      </c>
      <c r="DZ40">
        <f t="shared" si="60"/>
        <v>0</v>
      </c>
      <c r="EA40">
        <f t="shared" si="60"/>
        <v>0</v>
      </c>
      <c r="EB40">
        <f t="shared" si="60"/>
        <v>0</v>
      </c>
      <c r="EC40">
        <f t="shared" si="60"/>
        <v>0</v>
      </c>
      <c r="ED40">
        <f t="shared" si="61"/>
        <v>0</v>
      </c>
      <c r="EE40">
        <f t="shared" si="61"/>
        <v>0</v>
      </c>
      <c r="EF40">
        <f t="shared" si="61"/>
        <v>0</v>
      </c>
      <c r="EG40">
        <f t="shared" si="61"/>
        <v>0</v>
      </c>
      <c r="EH40">
        <f t="shared" si="61"/>
        <v>0</v>
      </c>
      <c r="EI40">
        <f t="shared" si="61"/>
        <v>0</v>
      </c>
      <c r="EJ40">
        <f t="shared" si="61"/>
        <v>0</v>
      </c>
      <c r="EK40">
        <f t="shared" si="61"/>
        <v>0</v>
      </c>
      <c r="EL40">
        <f t="shared" si="61"/>
        <v>0</v>
      </c>
      <c r="EM40">
        <f t="shared" si="61"/>
        <v>0</v>
      </c>
      <c r="EN40">
        <f t="shared" si="62"/>
        <v>0</v>
      </c>
      <c r="EO40">
        <f t="shared" si="62"/>
        <v>0</v>
      </c>
      <c r="EP40">
        <f t="shared" si="62"/>
        <v>0</v>
      </c>
      <c r="EQ40">
        <f t="shared" si="62"/>
        <v>0</v>
      </c>
      <c r="ER40">
        <f t="shared" si="62"/>
        <v>0</v>
      </c>
      <c r="ES40">
        <f t="shared" si="62"/>
        <v>0</v>
      </c>
      <c r="ET40">
        <f t="shared" si="62"/>
        <v>0</v>
      </c>
      <c r="EU40">
        <f t="shared" si="62"/>
        <v>0</v>
      </c>
      <c r="EV40">
        <f t="shared" si="62"/>
        <v>0</v>
      </c>
      <c r="EW40">
        <f t="shared" si="62"/>
        <v>0</v>
      </c>
      <c r="EX40">
        <f t="shared" si="62"/>
        <v>0</v>
      </c>
      <c r="EZ40">
        <f t="shared" si="16"/>
        <v>0.15509525231343213</v>
      </c>
      <c r="FB40">
        <f t="shared" si="63"/>
        <v>0.24559896725763031</v>
      </c>
      <c r="FC40">
        <f t="shared" si="64"/>
        <v>0.20854873506832389</v>
      </c>
      <c r="FH40" s="56"/>
    </row>
    <row r="41" spans="1:164" x14ac:dyDescent="0.25">
      <c r="A41">
        <v>470</v>
      </c>
      <c r="B41" s="19">
        <f>'Input spectra'!Y40</f>
        <v>5.6302111987152299E-2</v>
      </c>
      <c r="C41">
        <f>'Input spectra'!B40</f>
        <v>0.29299467128427098</v>
      </c>
      <c r="D41">
        <f t="shared" si="48"/>
        <v>2.0653927966864227E-2</v>
      </c>
      <c r="E41">
        <f t="shared" si="48"/>
        <v>1.8133630140953216E-2</v>
      </c>
      <c r="F41">
        <f t="shared" si="48"/>
        <v>1.5920015125969769E-2</v>
      </c>
      <c r="G41">
        <f t="shared" si="48"/>
        <v>1.3975857985319579E-2</v>
      </c>
      <c r="H41">
        <f t="shared" si="48"/>
        <v>1.2268441819216987E-2</v>
      </c>
      <c r="I41">
        <f t="shared" si="48"/>
        <v>1.0769012963243875E-2</v>
      </c>
      <c r="J41">
        <f t="shared" si="48"/>
        <v>9.4523019017385898E-3</v>
      </c>
      <c r="K41">
        <f t="shared" si="48"/>
        <v>8.2961019832100656E-3</v>
      </c>
      <c r="L41">
        <f t="shared" si="48"/>
        <v>7.2808989762318393E-3</v>
      </c>
      <c r="M41">
        <f t="shared" si="48"/>
        <v>6.3895453413418653E-3</v>
      </c>
      <c r="N41">
        <f t="shared" si="49"/>
        <v>5.6069738310450951E-3</v>
      </c>
      <c r="O41">
        <f t="shared" si="49"/>
        <v>4.9199456781359114E-3</v>
      </c>
      <c r="P41">
        <f t="shared" si="49"/>
        <v>4.3168292028337475E-3</v>
      </c>
      <c r="Q41">
        <f t="shared" si="49"/>
        <v>3.7874051709934982E-3</v>
      </c>
      <c r="R41">
        <f t="shared" si="49"/>
        <v>3.3226956771312409E-3</v>
      </c>
      <c r="S41">
        <f t="shared" si="49"/>
        <v>2.9148137144284418E-3</v>
      </c>
      <c r="T41">
        <f t="shared" si="49"/>
        <v>2.5568309356114611E-3</v>
      </c>
      <c r="U41">
        <f t="shared" si="49"/>
        <v>2.2426614092513463E-3</v>
      </c>
      <c r="V41">
        <f t="shared" si="49"/>
        <v>1.966959440524013E-3</v>
      </c>
      <c r="W41">
        <f t="shared" si="49"/>
        <v>1.7250297581536849E-3</v>
      </c>
      <c r="X41">
        <f t="shared" si="50"/>
        <v>1.5127485739534026E-3</v>
      </c>
      <c r="Y41">
        <f t="shared" si="50"/>
        <v>1.3264942014378103E-3</v>
      </c>
      <c r="Z41">
        <f t="shared" si="50"/>
        <v>1.1630860783740881E-3</v>
      </c>
      <c r="AA41">
        <f t="shared" si="50"/>
        <v>1.0197311774610602E-3</v>
      </c>
      <c r="AB41">
        <f t="shared" si="50"/>
        <v>8.9397691187550804E-4</v>
      </c>
      <c r="AC41">
        <f t="shared" si="50"/>
        <v>7.8366975021520817E-4</v>
      </c>
      <c r="AD41">
        <f t="shared" si="50"/>
        <v>6.8691885017464543E-4</v>
      </c>
      <c r="AE41">
        <f t="shared" si="50"/>
        <v>6.0206410367320666E-4</v>
      </c>
      <c r="AF41">
        <f t="shared" si="50"/>
        <v>5.27648059490845E-4</v>
      </c>
      <c r="AG41">
        <f t="shared" si="50"/>
        <v>4.6239125396171042E-4</v>
      </c>
      <c r="AH41">
        <f t="shared" si="51"/>
        <v>4.0517053699578242E-4</v>
      </c>
      <c r="AI41">
        <f t="shared" si="51"/>
        <v>3.5500003057799918E-4</v>
      </c>
      <c r="AJ41">
        <f t="shared" si="51"/>
        <v>3.1101440075725635E-4</v>
      </c>
      <c r="AK41">
        <f t="shared" si="51"/>
        <v>2.7245416270837807E-4</v>
      </c>
      <c r="AL41">
        <f t="shared" si="51"/>
        <v>2.3865277236614682E-4</v>
      </c>
      <c r="AM41">
        <f t="shared" si="51"/>
        <v>2.0902528795243671E-4</v>
      </c>
      <c r="AN41">
        <f t="shared" si="51"/>
        <v>1.8305841093875145E-4</v>
      </c>
      <c r="AO41">
        <f t="shared" si="51"/>
        <v>1.6030173904095575E-4</v>
      </c>
      <c r="AP41">
        <f t="shared" si="51"/>
        <v>1.4036008411246828E-4</v>
      </c>
      <c r="AQ41">
        <f t="shared" si="51"/>
        <v>1.2288672562246414E-4</v>
      </c>
      <c r="AR41">
        <f t="shared" si="52"/>
        <v>1.0757748607208584E-4</v>
      </c>
      <c r="AS41">
        <f t="shared" si="52"/>
        <v>9.4165528474113406E-5</v>
      </c>
      <c r="AT41">
        <f t="shared" si="52"/>
        <v>8.2416788128539961E-5</v>
      </c>
      <c r="AU41">
        <f t="shared" si="52"/>
        <v>7.2125961569024361E-5</v>
      </c>
      <c r="AV41">
        <f t="shared" si="52"/>
        <v>6.3112984910054055E-5</v>
      </c>
      <c r="AW41">
        <f t="shared" si="52"/>
        <v>5.5219942047338623E-5</v>
      </c>
      <c r="AX41">
        <f t="shared" si="52"/>
        <v>4.3607785044480694E-5</v>
      </c>
      <c r="AY41">
        <f t="shared" si="52"/>
        <v>3.310261451738462E-5</v>
      </c>
      <c r="AZ41">
        <f t="shared" si="52"/>
        <v>2.6472540427853696E-5</v>
      </c>
      <c r="BA41">
        <f t="shared" si="52"/>
        <v>2.1542729640737608E-5</v>
      </c>
      <c r="BB41">
        <f t="shared" si="53"/>
        <v>1.7704630827573878E-5</v>
      </c>
      <c r="BC41">
        <f t="shared" si="53"/>
        <v>1.4647331103031349E-5</v>
      </c>
      <c r="BD41">
        <f t="shared" si="53"/>
        <v>1.2177705806644199E-5</v>
      </c>
      <c r="BE41">
        <f t="shared" si="53"/>
        <v>1.0163607162512983E-5</v>
      </c>
      <c r="BF41">
        <f t="shared" si="53"/>
        <v>8.5093922242087893E-6</v>
      </c>
      <c r="BG41">
        <f t="shared" si="53"/>
        <v>7.1433127717476079E-6</v>
      </c>
      <c r="BH41">
        <f t="shared" si="53"/>
        <v>6.0102101186020822E-6</v>
      </c>
      <c r="BI41">
        <f t="shared" si="53"/>
        <v>5.0669239505160908E-6</v>
      </c>
      <c r="BJ41">
        <f t="shared" si="53"/>
        <v>4.279231858647991E-6</v>
      </c>
      <c r="BK41">
        <f t="shared" si="53"/>
        <v>3.6197179296516787E-6</v>
      </c>
      <c r="BL41">
        <f t="shared" si="54"/>
        <v>3.0662380947382052E-6</v>
      </c>
      <c r="BM41">
        <f t="shared" si="54"/>
        <v>2.6007862306755291E-6</v>
      </c>
      <c r="BN41">
        <f t="shared" si="54"/>
        <v>2.2086390867150818E-6</v>
      </c>
      <c r="BO41">
        <f t="shared" si="54"/>
        <v>1.8777008206551339E-6</v>
      </c>
      <c r="BP41">
        <f t="shared" si="54"/>
        <v>1.5979937915935581E-6</v>
      </c>
      <c r="BQ41">
        <f t="shared" si="54"/>
        <v>1.3612585844080531E-6</v>
      </c>
      <c r="BR41">
        <f t="shared" si="54"/>
        <v>1.1606369188282007E-6</v>
      </c>
      <c r="BS41">
        <f t="shared" si="54"/>
        <v>9.9041829337805373E-7</v>
      </c>
      <c r="BT41">
        <f t="shared" si="54"/>
        <v>8.4583619362313907E-7</v>
      </c>
      <c r="BU41">
        <f t="shared" si="54"/>
        <v>7.229032168332313E-7</v>
      </c>
      <c r="BV41">
        <f t="shared" si="55"/>
        <v>6.1827700627892074E-7</v>
      </c>
      <c r="BW41">
        <f t="shared" si="55"/>
        <v>5.2915075261674885E-7</v>
      </c>
      <c r="BX41">
        <f t="shared" si="55"/>
        <v>4.5316340775501863E-7</v>
      </c>
      <c r="BY41">
        <f t="shared" si="55"/>
        <v>3.8832580331559379E-7</v>
      </c>
      <c r="BZ41">
        <f t="shared" si="55"/>
        <v>3.3295966418292024E-7</v>
      </c>
      <c r="CA41">
        <f t="shared" si="55"/>
        <v>2.8564712268949679E-7</v>
      </c>
      <c r="CB41">
        <f t="shared" si="55"/>
        <v>2.4518881702296564E-7</v>
      </c>
      <c r="CC41">
        <f t="shared" si="55"/>
        <v>2.1056903190792346E-7</v>
      </c>
      <c r="CD41">
        <f t="shared" si="55"/>
        <v>1.8092663501563675E-7</v>
      </c>
      <c r="CE41">
        <f t="shared" si="55"/>
        <v>1.5553079704898497E-7</v>
      </c>
      <c r="CF41">
        <f t="shared" si="56"/>
        <v>1.3376067064922087E-7</v>
      </c>
      <c r="CG41">
        <f t="shared" si="56"/>
        <v>1.1508835347756168E-7</v>
      </c>
      <c r="CH41">
        <f t="shared" si="56"/>
        <v>9.9064581906104915E-8</v>
      </c>
      <c r="CI41">
        <f t="shared" si="56"/>
        <v>8.5306699766903211E-8</v>
      </c>
      <c r="CJ41">
        <f t="shared" si="56"/>
        <v>7.3488526254251145E-8</v>
      </c>
      <c r="CK41">
        <f t="shared" si="56"/>
        <v>6.3331812022915729E-8</v>
      </c>
      <c r="CL41">
        <f t="shared" si="56"/>
        <v>5.4599025657673355E-8</v>
      </c>
      <c r="CM41">
        <f t="shared" si="56"/>
        <v>4.7087256285643298E-8</v>
      </c>
      <c r="CN41">
        <f t="shared" si="56"/>
        <v>4.0623053972453923E-8</v>
      </c>
      <c r="CO41">
        <f t="shared" si="56"/>
        <v>3.5058059130751028E-8</v>
      </c>
      <c r="CP41">
        <f t="shared" si="57"/>
        <v>3.0265296632885186E-8</v>
      </c>
      <c r="CQ41">
        <f t="shared" si="57"/>
        <v>2.613603059079784E-8</v>
      </c>
      <c r="CR41">
        <f t="shared" si="57"/>
        <v>1.4948546000725025E-8</v>
      </c>
      <c r="CS41">
        <f t="shared" si="57"/>
        <v>8.6252569766080721E-9</v>
      </c>
      <c r="CT41">
        <f t="shared" si="57"/>
        <v>5.3063936758743298E-9</v>
      </c>
      <c r="CU41">
        <f t="shared" si="57"/>
        <v>3.27928627301892E-9</v>
      </c>
      <c r="CV41">
        <f t="shared" si="57"/>
        <v>1.9891183421659397E-9</v>
      </c>
      <c r="CW41">
        <f t="shared" si="57"/>
        <v>1.161558176879153E-9</v>
      </c>
      <c r="CX41">
        <f t="shared" si="57"/>
        <v>6.3724903436438386E-10</v>
      </c>
      <c r="CY41">
        <f t="shared" si="57"/>
        <v>3.1567728256965531E-10</v>
      </c>
      <c r="CZ41">
        <f t="shared" si="58"/>
        <v>1.3039751617899521E-10</v>
      </c>
      <c r="DA41">
        <f t="shared" si="58"/>
        <v>3.6248880603313547E-11</v>
      </c>
      <c r="DB41">
        <f t="shared" si="58"/>
        <v>2.0454884939613997E-12</v>
      </c>
      <c r="DC41">
        <f t="shared" si="58"/>
        <v>0</v>
      </c>
      <c r="DD41">
        <f t="shared" si="58"/>
        <v>0</v>
      </c>
      <c r="DE41">
        <f t="shared" si="58"/>
        <v>0</v>
      </c>
      <c r="DF41">
        <f t="shared" si="58"/>
        <v>0</v>
      </c>
      <c r="DG41">
        <f t="shared" si="58"/>
        <v>0</v>
      </c>
      <c r="DH41">
        <f t="shared" si="58"/>
        <v>0</v>
      </c>
      <c r="DI41">
        <f t="shared" si="58"/>
        <v>0</v>
      </c>
      <c r="DJ41">
        <f t="shared" si="59"/>
        <v>0</v>
      </c>
      <c r="DK41">
        <f t="shared" si="59"/>
        <v>0</v>
      </c>
      <c r="DL41">
        <f t="shared" si="59"/>
        <v>0</v>
      </c>
      <c r="DM41">
        <f t="shared" si="59"/>
        <v>0</v>
      </c>
      <c r="DN41">
        <f t="shared" si="59"/>
        <v>0</v>
      </c>
      <c r="DO41">
        <f t="shared" si="59"/>
        <v>0</v>
      </c>
      <c r="DP41">
        <f t="shared" si="59"/>
        <v>0</v>
      </c>
      <c r="DQ41">
        <f t="shared" si="59"/>
        <v>0</v>
      </c>
      <c r="DR41">
        <f t="shared" si="59"/>
        <v>0</v>
      </c>
      <c r="DS41">
        <f t="shared" si="59"/>
        <v>0</v>
      </c>
      <c r="DT41">
        <f t="shared" si="60"/>
        <v>0</v>
      </c>
      <c r="DU41">
        <f t="shared" si="60"/>
        <v>0</v>
      </c>
      <c r="DV41">
        <f t="shared" si="60"/>
        <v>0</v>
      </c>
      <c r="DW41">
        <f t="shared" si="60"/>
        <v>0</v>
      </c>
      <c r="DX41">
        <f t="shared" si="60"/>
        <v>0</v>
      </c>
      <c r="DY41">
        <f t="shared" si="60"/>
        <v>0</v>
      </c>
      <c r="DZ41">
        <f t="shared" si="60"/>
        <v>0</v>
      </c>
      <c r="EA41">
        <f t="shared" si="60"/>
        <v>0</v>
      </c>
      <c r="EB41">
        <f t="shared" si="60"/>
        <v>0</v>
      </c>
      <c r="EC41">
        <f t="shared" si="60"/>
        <v>0</v>
      </c>
      <c r="ED41">
        <f t="shared" si="61"/>
        <v>0</v>
      </c>
      <c r="EE41">
        <f t="shared" si="61"/>
        <v>0</v>
      </c>
      <c r="EF41">
        <f t="shared" si="61"/>
        <v>0</v>
      </c>
      <c r="EG41">
        <f t="shared" si="61"/>
        <v>0</v>
      </c>
      <c r="EH41">
        <f t="shared" si="61"/>
        <v>0</v>
      </c>
      <c r="EI41">
        <f t="shared" si="61"/>
        <v>0</v>
      </c>
      <c r="EJ41">
        <f t="shared" si="61"/>
        <v>0</v>
      </c>
      <c r="EK41">
        <f t="shared" si="61"/>
        <v>0</v>
      </c>
      <c r="EL41">
        <f t="shared" si="61"/>
        <v>0</v>
      </c>
      <c r="EM41">
        <f t="shared" si="61"/>
        <v>0</v>
      </c>
      <c r="EN41">
        <f t="shared" si="62"/>
        <v>0</v>
      </c>
      <c r="EO41">
        <f t="shared" si="62"/>
        <v>0</v>
      </c>
      <c r="EP41">
        <f t="shared" si="62"/>
        <v>0</v>
      </c>
      <c r="EQ41">
        <f t="shared" si="62"/>
        <v>0</v>
      </c>
      <c r="ER41">
        <f t="shared" si="62"/>
        <v>0</v>
      </c>
      <c r="ES41">
        <f t="shared" si="62"/>
        <v>0</v>
      </c>
      <c r="ET41">
        <f t="shared" si="62"/>
        <v>0</v>
      </c>
      <c r="EU41">
        <f t="shared" si="62"/>
        <v>0</v>
      </c>
      <c r="EV41">
        <f t="shared" si="62"/>
        <v>0</v>
      </c>
      <c r="EW41">
        <f t="shared" si="62"/>
        <v>0</v>
      </c>
      <c r="EX41">
        <f t="shared" si="62"/>
        <v>0</v>
      </c>
      <c r="EZ41">
        <f t="shared" si="16"/>
        <v>0.16858587094988667</v>
      </c>
      <c r="FB41">
        <f t="shared" si="63"/>
        <v>0.22944708459935903</v>
      </c>
      <c r="FC41">
        <f t="shared" si="64"/>
        <v>0.21220469332914987</v>
      </c>
      <c r="FH41" s="56"/>
    </row>
    <row r="42" spans="1:164" x14ac:dyDescent="0.25">
      <c r="A42">
        <v>475</v>
      </c>
      <c r="B42" s="19">
        <f>'Input spectra'!Y41</f>
        <v>5.60983453589321E-2</v>
      </c>
      <c r="C42">
        <f>'Input spectra'!B41</f>
        <v>0.26287754085331899</v>
      </c>
      <c r="D42">
        <f t="shared" si="48"/>
        <v>2.0653927966864227E-2</v>
      </c>
      <c r="E42">
        <f t="shared" si="48"/>
        <v>1.8353778423874419E-2</v>
      </c>
      <c r="F42">
        <f t="shared" si="48"/>
        <v>1.6308910064840566E-2</v>
      </c>
      <c r="G42">
        <f t="shared" si="48"/>
        <v>1.4491077250231309E-2</v>
      </c>
      <c r="H42">
        <f t="shared" si="48"/>
        <v>1.2875151003403591E-2</v>
      </c>
      <c r="I42">
        <f t="shared" si="48"/>
        <v>1.1438775966337029E-2</v>
      </c>
      <c r="J42">
        <f t="shared" si="48"/>
        <v>1.0162065028556109E-2</v>
      </c>
      <c r="K42">
        <f t="shared" si="48"/>
        <v>9.0273275004472114E-3</v>
      </c>
      <c r="L42">
        <f t="shared" si="48"/>
        <v>8.018827153823167E-3</v>
      </c>
      <c r="M42">
        <f t="shared" si="48"/>
        <v>7.1225668549139707E-3</v>
      </c>
      <c r="N42">
        <f t="shared" si="49"/>
        <v>6.3260968733452102E-3</v>
      </c>
      <c r="O42">
        <f t="shared" si="49"/>
        <v>5.6183442698977872E-3</v>
      </c>
      <c r="P42">
        <f t="shared" si="49"/>
        <v>4.9894610501935574E-3</v>
      </c>
      <c r="Q42">
        <f t="shared" si="49"/>
        <v>4.430689024726599E-3</v>
      </c>
      <c r="R42">
        <f t="shared" si="49"/>
        <v>3.9342395412497299E-3</v>
      </c>
      <c r="S42">
        <f t="shared" si="49"/>
        <v>3.4931864564515941E-3</v>
      </c>
      <c r="T42">
        <f t="shared" si="49"/>
        <v>3.1013708928133163E-3</v>
      </c>
      <c r="U42">
        <f t="shared" si="49"/>
        <v>2.7533164859140009E-3</v>
      </c>
      <c r="V42">
        <f t="shared" si="49"/>
        <v>2.4441539693984167E-3</v>
      </c>
      <c r="W42">
        <f t="shared" si="49"/>
        <v>2.1695540712322902E-3</v>
      </c>
      <c r="X42">
        <f t="shared" si="50"/>
        <v>1.9256678074472992E-3</v>
      </c>
      <c r="Y42">
        <f t="shared" si="50"/>
        <v>1.7090733598307531E-3</v>
      </c>
      <c r="Z42">
        <f t="shared" si="50"/>
        <v>1.5167288132905995E-3</v>
      </c>
      <c r="AA42">
        <f t="shared" si="50"/>
        <v>1.3459301081247979E-3</v>
      </c>
      <c r="AB42">
        <f t="shared" si="50"/>
        <v>1.1942736332139047E-3</v>
      </c>
      <c r="AC42">
        <f t="shared" si="50"/>
        <v>1.0596229491892379E-3</v>
      </c>
      <c r="AD42">
        <f t="shared" si="50"/>
        <v>9.4007918675449254E-4</v>
      </c>
      <c r="AE42">
        <f t="shared" si="50"/>
        <v>8.3395471531176298E-4</v>
      </c>
      <c r="AF42">
        <f t="shared" si="50"/>
        <v>7.3974972153679661E-4</v>
      </c>
      <c r="AG42">
        <f t="shared" si="50"/>
        <v>6.5613137716249851E-4</v>
      </c>
      <c r="AH42">
        <f t="shared" si="51"/>
        <v>5.8191531049844175E-4</v>
      </c>
      <c r="AI42">
        <f t="shared" si="51"/>
        <v>5.1604912761303448E-4</v>
      </c>
      <c r="AJ42">
        <f t="shared" si="51"/>
        <v>4.575977570579644E-4</v>
      </c>
      <c r="AK42">
        <f t="shared" si="51"/>
        <v>4.0573041689888719E-4</v>
      </c>
      <c r="AL42">
        <f t="shared" si="51"/>
        <v>3.5970902496832455E-4</v>
      </c>
      <c r="AM42">
        <f t="shared" si="51"/>
        <v>3.1887789297574653E-4</v>
      </c>
      <c r="AN42">
        <f t="shared" si="51"/>
        <v>2.8265456266251101E-4</v>
      </c>
      <c r="AO42">
        <f t="shared" si="51"/>
        <v>2.5052165781323804E-4</v>
      </c>
      <c r="AP42">
        <f t="shared" si="51"/>
        <v>2.2201963984176275E-4</v>
      </c>
      <c r="AQ42">
        <f t="shared" si="51"/>
        <v>1.9674036704745394E-4</v>
      </c>
      <c r="AR42">
        <f t="shared" si="52"/>
        <v>1.7432136865409812E-4</v>
      </c>
      <c r="AS42">
        <f t="shared" si="52"/>
        <v>1.5444075454812379E-4</v>
      </c>
      <c r="AT42">
        <f t="shared" si="52"/>
        <v>1.3681269035869631E-4</v>
      </c>
      <c r="AU42">
        <f t="shared" si="52"/>
        <v>1.2118337528757998E-4</v>
      </c>
      <c r="AV42">
        <f t="shared" si="52"/>
        <v>1.0732746700710184E-4</v>
      </c>
      <c r="AW42">
        <f t="shared" si="52"/>
        <v>9.5044904094003703E-5</v>
      </c>
      <c r="AX42">
        <f t="shared" si="52"/>
        <v>7.5969216858632577E-5</v>
      </c>
      <c r="AY42">
        <f t="shared" si="52"/>
        <v>5.8368246810011584E-5</v>
      </c>
      <c r="AZ42">
        <f t="shared" si="52"/>
        <v>4.7244439740960046E-5</v>
      </c>
      <c r="BA42">
        <f t="shared" si="52"/>
        <v>3.8913164052336336E-5</v>
      </c>
      <c r="BB42">
        <f t="shared" si="53"/>
        <v>3.2368563058305017E-5</v>
      </c>
      <c r="BC42">
        <f t="shared" si="53"/>
        <v>2.7104148902331332E-5</v>
      </c>
      <c r="BD42">
        <f t="shared" si="53"/>
        <v>2.2807804648995238E-5</v>
      </c>
      <c r="BE42">
        <f t="shared" si="53"/>
        <v>1.9266667747064695E-5</v>
      </c>
      <c r="BF42">
        <f t="shared" si="53"/>
        <v>1.6326684875285227E-5</v>
      </c>
      <c r="BG42">
        <f t="shared" si="53"/>
        <v>1.387202508449804E-5</v>
      </c>
      <c r="BH42">
        <f t="shared" si="53"/>
        <v>1.1813282384148054E-5</v>
      </c>
      <c r="BI42">
        <f t="shared" si="53"/>
        <v>1.0080128002351311E-5</v>
      </c>
      <c r="BJ42">
        <f t="shared" si="53"/>
        <v>8.6164467838882099E-6</v>
      </c>
      <c r="BK42">
        <f t="shared" si="53"/>
        <v>7.3769671885847719E-6</v>
      </c>
      <c r="BL42">
        <f t="shared" si="54"/>
        <v>6.3248426954331908E-6</v>
      </c>
      <c r="BM42">
        <f t="shared" si="54"/>
        <v>5.4298676221778091E-6</v>
      </c>
      <c r="BN42">
        <f t="shared" si="54"/>
        <v>4.6671318389963304E-6</v>
      </c>
      <c r="BO42">
        <f t="shared" si="54"/>
        <v>4.0159883331283722E-6</v>
      </c>
      <c r="BP42">
        <f t="shared" si="54"/>
        <v>3.4592493258328688E-6</v>
      </c>
      <c r="BQ42">
        <f t="shared" si="54"/>
        <v>2.9825527931388505E-6</v>
      </c>
      <c r="BR42">
        <f t="shared" si="54"/>
        <v>2.573858218565183E-6</v>
      </c>
      <c r="BS42">
        <f t="shared" si="54"/>
        <v>2.2230417715647695E-6</v>
      </c>
      <c r="BT42">
        <f t="shared" si="54"/>
        <v>1.9215689198465675E-6</v>
      </c>
      <c r="BU42">
        <f t="shared" si="54"/>
        <v>1.6622279823870801E-6</v>
      </c>
      <c r="BV42">
        <f t="shared" si="55"/>
        <v>1.4389120781084364E-6</v>
      </c>
      <c r="BW42">
        <f t="shared" si="55"/>
        <v>1.2464398106945347E-6</v>
      </c>
      <c r="BX42">
        <f t="shared" si="55"/>
        <v>1.080407171908184E-6</v>
      </c>
      <c r="BY42">
        <f t="shared" si="55"/>
        <v>9.3706475762500068E-7</v>
      </c>
      <c r="BZ42">
        <f t="shared" si="55"/>
        <v>8.132156185625273E-7</v>
      </c>
      <c r="CA42">
        <f t="shared" si="55"/>
        <v>7.0613001298373118E-7</v>
      </c>
      <c r="CB42">
        <f t="shared" si="55"/>
        <v>6.1347406346943876E-7</v>
      </c>
      <c r="CC42">
        <f t="shared" si="55"/>
        <v>5.3324989594994669E-7</v>
      </c>
      <c r="CD42">
        <f t="shared" si="55"/>
        <v>4.6374529431353082E-7</v>
      </c>
      <c r="CE42">
        <f t="shared" si="55"/>
        <v>4.0349126595072085E-7</v>
      </c>
      <c r="CF42">
        <f t="shared" si="56"/>
        <v>3.5122620337872706E-7</v>
      </c>
      <c r="CG42">
        <f t="shared" si="56"/>
        <v>3.0586556034658652E-7</v>
      </c>
      <c r="CH42">
        <f t="shared" si="56"/>
        <v>2.6647614953540761E-7</v>
      </c>
      <c r="CI42">
        <f t="shared" si="56"/>
        <v>2.322543223556976E-7</v>
      </c>
      <c r="CJ42">
        <f t="shared" si="56"/>
        <v>2.0250741654829631E-7</v>
      </c>
      <c r="CK42">
        <f t="shared" si="56"/>
        <v>1.766379598933656E-7</v>
      </c>
      <c r="CL42">
        <f t="shared" si="56"/>
        <v>1.5413020270618935E-7</v>
      </c>
      <c r="CM42">
        <f t="shared" si="56"/>
        <v>1.3453862141521871E-7</v>
      </c>
      <c r="CN42">
        <f t="shared" si="56"/>
        <v>1.1747809313338863E-7</v>
      </c>
      <c r="CO42">
        <f t="shared" si="56"/>
        <v>1.0261548895198525E-7</v>
      </c>
      <c r="CP42">
        <f t="shared" si="57"/>
        <v>8.966247347756924E-8</v>
      </c>
      <c r="CQ42">
        <f t="shared" si="57"/>
        <v>7.8369331325214768E-8</v>
      </c>
      <c r="CR42">
        <f t="shared" si="57"/>
        <v>4.5367640675848704E-8</v>
      </c>
      <c r="CS42">
        <f t="shared" si="57"/>
        <v>2.6494761614748961E-8</v>
      </c>
      <c r="CT42">
        <f t="shared" si="57"/>
        <v>1.6497881157199036E-8</v>
      </c>
      <c r="CU42">
        <f t="shared" si="57"/>
        <v>1.0319265018428819E-8</v>
      </c>
      <c r="CV42">
        <f t="shared" si="57"/>
        <v>6.3353525578306889E-9</v>
      </c>
      <c r="CW42">
        <f t="shared" si="57"/>
        <v>3.7444829999891255E-9</v>
      </c>
      <c r="CX42">
        <f t="shared" si="57"/>
        <v>2.0792217702962643E-9</v>
      </c>
      <c r="CY42">
        <f t="shared" si="57"/>
        <v>1.0424990983099434E-9</v>
      </c>
      <c r="CZ42">
        <f t="shared" si="58"/>
        <v>4.3585537740522425E-10</v>
      </c>
      <c r="DA42">
        <f t="shared" si="58"/>
        <v>1.2263330142759779E-10</v>
      </c>
      <c r="DB42">
        <f t="shared" si="58"/>
        <v>7.0040879714168777E-12</v>
      </c>
      <c r="DC42">
        <f t="shared" si="58"/>
        <v>0</v>
      </c>
      <c r="DD42">
        <f t="shared" si="58"/>
        <v>0</v>
      </c>
      <c r="DE42">
        <f t="shared" si="58"/>
        <v>0</v>
      </c>
      <c r="DF42">
        <f t="shared" si="58"/>
        <v>0</v>
      </c>
      <c r="DG42">
        <f t="shared" si="58"/>
        <v>0</v>
      </c>
      <c r="DH42">
        <f t="shared" si="58"/>
        <v>0</v>
      </c>
      <c r="DI42">
        <f t="shared" si="58"/>
        <v>0</v>
      </c>
      <c r="DJ42">
        <f t="shared" si="59"/>
        <v>0</v>
      </c>
      <c r="DK42">
        <f t="shared" si="59"/>
        <v>0</v>
      </c>
      <c r="DL42">
        <f t="shared" si="59"/>
        <v>0</v>
      </c>
      <c r="DM42">
        <f t="shared" si="59"/>
        <v>0</v>
      </c>
      <c r="DN42">
        <f t="shared" si="59"/>
        <v>0</v>
      </c>
      <c r="DO42">
        <f t="shared" si="59"/>
        <v>0</v>
      </c>
      <c r="DP42">
        <f t="shared" si="59"/>
        <v>0</v>
      </c>
      <c r="DQ42">
        <f t="shared" si="59"/>
        <v>0</v>
      </c>
      <c r="DR42">
        <f t="shared" si="59"/>
        <v>0</v>
      </c>
      <c r="DS42">
        <f t="shared" si="59"/>
        <v>0</v>
      </c>
      <c r="DT42">
        <f t="shared" si="60"/>
        <v>0</v>
      </c>
      <c r="DU42">
        <f t="shared" si="60"/>
        <v>0</v>
      </c>
      <c r="DV42">
        <f t="shared" si="60"/>
        <v>0</v>
      </c>
      <c r="DW42">
        <f t="shared" si="60"/>
        <v>0</v>
      </c>
      <c r="DX42">
        <f t="shared" si="60"/>
        <v>0</v>
      </c>
      <c r="DY42">
        <f t="shared" si="60"/>
        <v>0</v>
      </c>
      <c r="DZ42">
        <f t="shared" si="60"/>
        <v>0</v>
      </c>
      <c r="EA42">
        <f t="shared" si="60"/>
        <v>0</v>
      </c>
      <c r="EB42">
        <f t="shared" si="60"/>
        <v>0</v>
      </c>
      <c r="EC42">
        <f t="shared" si="60"/>
        <v>0</v>
      </c>
      <c r="ED42">
        <f t="shared" si="61"/>
        <v>0</v>
      </c>
      <c r="EE42">
        <f t="shared" si="61"/>
        <v>0</v>
      </c>
      <c r="EF42">
        <f t="shared" si="61"/>
        <v>0</v>
      </c>
      <c r="EG42">
        <f t="shared" si="61"/>
        <v>0</v>
      </c>
      <c r="EH42">
        <f t="shared" si="61"/>
        <v>0</v>
      </c>
      <c r="EI42">
        <f t="shared" si="61"/>
        <v>0</v>
      </c>
      <c r="EJ42">
        <f t="shared" si="61"/>
        <v>0</v>
      </c>
      <c r="EK42">
        <f t="shared" si="61"/>
        <v>0</v>
      </c>
      <c r="EL42">
        <f t="shared" si="61"/>
        <v>0</v>
      </c>
      <c r="EM42">
        <f t="shared" si="61"/>
        <v>0</v>
      </c>
      <c r="EN42">
        <f t="shared" si="62"/>
        <v>0</v>
      </c>
      <c r="EO42">
        <f t="shared" si="62"/>
        <v>0</v>
      </c>
      <c r="EP42">
        <f t="shared" si="62"/>
        <v>0</v>
      </c>
      <c r="EQ42">
        <f t="shared" si="62"/>
        <v>0</v>
      </c>
      <c r="ER42">
        <f t="shared" si="62"/>
        <v>0</v>
      </c>
      <c r="ES42">
        <f t="shared" si="62"/>
        <v>0</v>
      </c>
      <c r="ET42">
        <f t="shared" si="62"/>
        <v>0</v>
      </c>
      <c r="EU42">
        <f t="shared" si="62"/>
        <v>0</v>
      </c>
      <c r="EV42">
        <f t="shared" si="62"/>
        <v>0</v>
      </c>
      <c r="EW42">
        <f t="shared" si="62"/>
        <v>0</v>
      </c>
      <c r="EX42">
        <f t="shared" si="62"/>
        <v>0</v>
      </c>
      <c r="EZ42">
        <f t="shared" si="16"/>
        <v>0.18445092629173185</v>
      </c>
      <c r="FB42">
        <f t="shared" si="63"/>
        <v>0.21262044192255813</v>
      </c>
      <c r="FC42">
        <f t="shared" si="64"/>
        <v>0.21582071662491514</v>
      </c>
      <c r="FH42" s="56"/>
    </row>
    <row r="43" spans="1:164" x14ac:dyDescent="0.25">
      <c r="A43">
        <v>480</v>
      </c>
      <c r="B43" s="19">
        <f>'Input spectra'!Y42</f>
        <v>5.5906912360481502E-2</v>
      </c>
      <c r="C43">
        <f>'Input spectra'!B42</f>
        <v>0.233058421543754</v>
      </c>
      <c r="D43">
        <f t="shared" ref="D43:M52" si="65">D$2*EXP(- D$1 * ($C43*_c1+$B43))</f>
        <v>2.0653927966864227E-2</v>
      </c>
      <c r="E43">
        <f t="shared" si="65"/>
        <v>1.8574362189699052E-2</v>
      </c>
      <c r="F43">
        <f t="shared" si="65"/>
        <v>1.6703281051209107E-2</v>
      </c>
      <c r="G43">
        <f t="shared" si="65"/>
        <v>1.5019862187560191E-2</v>
      </c>
      <c r="H43">
        <f t="shared" si="65"/>
        <v>1.3505355885083959E-2</v>
      </c>
      <c r="I43">
        <f t="shared" si="65"/>
        <v>1.2142879388117853E-2</v>
      </c>
      <c r="J43">
        <f t="shared" si="65"/>
        <v>1.0917231564948464E-2</v>
      </c>
      <c r="K43">
        <f t="shared" si="65"/>
        <v>9.8147259218506963E-3</v>
      </c>
      <c r="L43">
        <f t="shared" si="65"/>
        <v>8.8230401532292044E-3</v>
      </c>
      <c r="M43">
        <f t="shared" si="65"/>
        <v>7.9310805944149115E-3</v>
      </c>
      <c r="N43">
        <f t="shared" ref="N43:W52" si="66">N$2*EXP(- N$1 * ($C43*_c1+$B43))</f>
        <v>7.1288601046585222E-3</v>
      </c>
      <c r="O43">
        <f t="shared" si="66"/>
        <v>6.4073880530176874E-3</v>
      </c>
      <c r="P43">
        <f t="shared" si="66"/>
        <v>5.7585712107098121E-3</v>
      </c>
      <c r="Q43">
        <f t="shared" si="66"/>
        <v>5.175124471500054E-3</v>
      </c>
      <c r="R43">
        <f t="shared" si="66"/>
        <v>4.650490428078911E-3</v>
      </c>
      <c r="S43">
        <f t="shared" si="66"/>
        <v>4.1787669282962693E-3</v>
      </c>
      <c r="T43">
        <f t="shared" si="66"/>
        <v>3.7546418215880181E-3</v>
      </c>
      <c r="U43">
        <f t="shared" si="66"/>
        <v>3.3733341838851059E-3</v>
      </c>
      <c r="V43">
        <f t="shared" si="66"/>
        <v>3.0305413795701586E-3</v>
      </c>
      <c r="W43">
        <f t="shared" si="66"/>
        <v>2.7223913823984248E-3</v>
      </c>
      <c r="X43">
        <f t="shared" ref="X43:AG52" si="67">X$2*EXP(- X$1 * ($C43*_c1+$B43))</f>
        <v>2.4453998344084352E-3</v>
      </c>
      <c r="Y43">
        <f t="shared" si="67"/>
        <v>2.1964313733275394E-3</v>
      </c>
      <c r="Z43">
        <f t="shared" si="67"/>
        <v>1.9726648053818188E-3</v>
      </c>
      <c r="AA43">
        <f t="shared" si="67"/>
        <v>1.7715617422483629E-3</v>
      </c>
      <c r="AB43">
        <f t="shared" si="67"/>
        <v>1.5908383585906403E-3</v>
      </c>
      <c r="AC43">
        <f t="shared" si="67"/>
        <v>1.4284399606008138E-3</v>
      </c>
      <c r="AD43">
        <f t="shared" si="67"/>
        <v>1.2825180866025885E-3</v>
      </c>
      <c r="AE43">
        <f t="shared" si="67"/>
        <v>1.1514098883746082E-3</v>
      </c>
      <c r="AF43">
        <f t="shared" si="67"/>
        <v>1.033619566735432E-3</v>
      </c>
      <c r="AG43">
        <f t="shared" si="67"/>
        <v>9.2780165735503826E-4</v>
      </c>
      <c r="AH43">
        <f t="shared" ref="AH43:AQ52" si="68">AH$2*EXP(- AH$1 * ($C43*_c1+$B43))</f>
        <v>8.3274598296693362E-4</v>
      </c>
      <c r="AI43">
        <f t="shared" si="68"/>
        <v>7.4736410636728383E-4</v>
      </c>
      <c r="AJ43">
        <f t="shared" si="68"/>
        <v>6.7067713500017364E-4</v>
      </c>
      <c r="AK43">
        <f t="shared" si="68"/>
        <v>6.0180474271829718E-4</v>
      </c>
      <c r="AL43">
        <f t="shared" si="68"/>
        <v>5.399552876363073E-4</v>
      </c>
      <c r="AM43">
        <f t="shared" si="68"/>
        <v>4.84416917003808E-4</v>
      </c>
      <c r="AN43">
        <f t="shared" si="68"/>
        <v>4.3454956084669846E-4</v>
      </c>
      <c r="AO43">
        <f t="shared" si="68"/>
        <v>3.8977772587647959E-4</v>
      </c>
      <c r="AP43">
        <f t="shared" si="68"/>
        <v>3.4958400995292125E-4</v>
      </c>
      <c r="AQ43">
        <f t="shared" si="68"/>
        <v>3.1350326530145655E-4</v>
      </c>
      <c r="AR43">
        <f t="shared" ref="AR43:BA52" si="69">AR$2*EXP(- AR$1 * ($C43*_c1+$B43))</f>
        <v>2.8111734581872782E-4</v>
      </c>
      <c r="AS43">
        <f t="shared" si="69"/>
        <v>2.5205038022526352E-4</v>
      </c>
      <c r="AT43">
        <f t="shared" si="69"/>
        <v>2.2596451861317819E-4</v>
      </c>
      <c r="AU43">
        <f t="shared" si="69"/>
        <v>2.0255610515192396E-4</v>
      </c>
      <c r="AV43">
        <f t="shared" si="69"/>
        <v>1.8155223441323183E-4</v>
      </c>
      <c r="AW43">
        <f t="shared" si="69"/>
        <v>1.6270765300860661E-4</v>
      </c>
      <c r="AX43">
        <f t="shared" si="69"/>
        <v>1.3161494864795826E-4</v>
      </c>
      <c r="AY43">
        <f t="shared" si="69"/>
        <v>1.0233699101227488E-4</v>
      </c>
      <c r="AZ43">
        <f t="shared" si="69"/>
        <v>8.3829161709360746E-5</v>
      </c>
      <c r="BA43">
        <f t="shared" si="69"/>
        <v>6.9876217902319499E-5</v>
      </c>
      <c r="BB43">
        <f t="shared" ref="BB43:BK52" si="70">BB$2*EXP(- BB$1 * ($C43*_c1+$B43))</f>
        <v>5.8822664244905526E-5</v>
      </c>
      <c r="BC43">
        <f t="shared" si="70"/>
        <v>4.9847739752244221E-5</v>
      </c>
      <c r="BD43">
        <f t="shared" si="70"/>
        <v>4.2450382349974566E-5</v>
      </c>
      <c r="BE43">
        <f t="shared" si="70"/>
        <v>3.6290516995226055E-5</v>
      </c>
      <c r="BF43">
        <f t="shared" si="70"/>
        <v>3.112239303614482E-5</v>
      </c>
      <c r="BG43">
        <f t="shared" si="70"/>
        <v>2.6761057023780429E-5</v>
      </c>
      <c r="BH43">
        <f t="shared" si="70"/>
        <v>2.3063351015724587E-5</v>
      </c>
      <c r="BI43">
        <f t="shared" si="70"/>
        <v>1.9916191608333828E-5</v>
      </c>
      <c r="BJ43">
        <f t="shared" si="70"/>
        <v>1.7228873582203132E-5</v>
      </c>
      <c r="BK43">
        <f t="shared" si="70"/>
        <v>1.4927770564144564E-5</v>
      </c>
      <c r="BL43">
        <f t="shared" ref="BL43:BU52" si="71">BL$2*EXP(- BL$1 * ($C43*_c1+$B43))</f>
        <v>1.2952549293818456E-5</v>
      </c>
      <c r="BM43">
        <f t="shared" si="71"/>
        <v>1.125338539205098E-5</v>
      </c>
      <c r="BN43">
        <f t="shared" si="71"/>
        <v>9.7888673888521197E-6</v>
      </c>
      <c r="BO43">
        <f t="shared" si="71"/>
        <v>8.5243886823145104E-6</v>
      </c>
      <c r="BP43">
        <f t="shared" si="71"/>
        <v>7.4308944361029094E-6</v>
      </c>
      <c r="BQ43">
        <f t="shared" si="71"/>
        <v>6.4838922917150389E-6</v>
      </c>
      <c r="BR43">
        <f t="shared" si="71"/>
        <v>5.6626627554286094E-6</v>
      </c>
      <c r="BS43">
        <f t="shared" si="71"/>
        <v>4.9496230591723025E-6</v>
      </c>
      <c r="BT43">
        <f t="shared" si="71"/>
        <v>4.329810548053924E-6</v>
      </c>
      <c r="BU43">
        <f t="shared" si="71"/>
        <v>3.7904602176339025E-6</v>
      </c>
      <c r="BV43">
        <f t="shared" ref="BV43:CE52" si="72">BV$2*EXP(- BV$1 * ($C43*_c1+$B43))</f>
        <v>3.3206571443809956E-6</v>
      </c>
      <c r="BW43">
        <f t="shared" si="72"/>
        <v>2.9110490044362716E-6</v>
      </c>
      <c r="BX43">
        <f t="shared" si="72"/>
        <v>2.5536071667967009E-6</v>
      </c>
      <c r="BY43">
        <f t="shared" si="72"/>
        <v>2.2414273152563604E-6</v>
      </c>
      <c r="BZ43">
        <f t="shared" si="72"/>
        <v>1.9685624284966194E-6</v>
      </c>
      <c r="CA43">
        <f t="shared" si="72"/>
        <v>1.7298823885472248E-6</v>
      </c>
      <c r="CB43">
        <f t="shared" si="72"/>
        <v>1.5209556064049633E-6</v>
      </c>
      <c r="CC43">
        <f t="shared" si="72"/>
        <v>1.3379489299984884E-6</v>
      </c>
      <c r="CD43">
        <f t="shared" si="72"/>
        <v>1.1775427920614361E-6</v>
      </c>
      <c r="CE43">
        <f t="shared" si="72"/>
        <v>1.0368591065678491E-6</v>
      </c>
      <c r="CF43">
        <f t="shared" ref="CF43:CO52" si="73">CF$2*EXP(- CF$1 * ($C43*_c1+$B43))</f>
        <v>9.1339986400182901E-7</v>
      </c>
      <c r="CG43">
        <f t="shared" si="73"/>
        <v>8.0499473180596336E-7</v>
      </c>
      <c r="CH43">
        <f t="shared" si="73"/>
        <v>7.0975625506297615E-7</v>
      </c>
      <c r="CI43">
        <f t="shared" si="73"/>
        <v>6.2604148775575197E-7</v>
      </c>
      <c r="CJ43">
        <f t="shared" si="73"/>
        <v>5.5241907760649926E-7</v>
      </c>
      <c r="CK43">
        <f t="shared" si="73"/>
        <v>4.8764098592149849E-7</v>
      </c>
      <c r="CL43">
        <f t="shared" si="73"/>
        <v>4.3061815466255267E-7</v>
      </c>
      <c r="CM43">
        <f t="shared" si="73"/>
        <v>3.8039954134418503E-7</v>
      </c>
      <c r="CN43">
        <f t="shared" si="73"/>
        <v>3.361540324634146E-7</v>
      </c>
      <c r="CO43">
        <f t="shared" si="73"/>
        <v>2.9715482132194362E-7</v>
      </c>
      <c r="CP43">
        <f t="shared" ref="CP43:CY52" si="74">CP$2*EXP(- CP$1 * ($C43*_c1+$B43))</f>
        <v>2.6276589896402144E-7</v>
      </c>
      <c r="CQ43">
        <f t="shared" si="74"/>
        <v>2.3243035968014377E-7</v>
      </c>
      <c r="CR43">
        <f t="shared" si="74"/>
        <v>1.3616996725250848E-7</v>
      </c>
      <c r="CS43">
        <f t="shared" si="74"/>
        <v>8.0479186945793576E-8</v>
      </c>
      <c r="CT43">
        <f t="shared" si="74"/>
        <v>5.0715435610379199E-8</v>
      </c>
      <c r="CU43">
        <f t="shared" si="74"/>
        <v>3.2103263306948224E-8</v>
      </c>
      <c r="CV43">
        <f t="shared" si="74"/>
        <v>1.9946175144557407E-8</v>
      </c>
      <c r="CW43">
        <f t="shared" si="74"/>
        <v>1.1930788001191459E-8</v>
      </c>
      <c r="CX43">
        <f t="shared" si="74"/>
        <v>6.7045016921371887E-9</v>
      </c>
      <c r="CY43">
        <f t="shared" si="74"/>
        <v>3.4019647116782595E-9</v>
      </c>
      <c r="CZ43">
        <f t="shared" ref="CZ43:DI52" si="75">CZ$2*EXP(- CZ$1 * ($C43*_c1+$B43))</f>
        <v>1.4394114409979559E-9</v>
      </c>
      <c r="DA43">
        <f t="shared" si="75"/>
        <v>4.0986363493729762E-10</v>
      </c>
      <c r="DB43">
        <f t="shared" si="75"/>
        <v>2.3690323151725717E-11</v>
      </c>
      <c r="DC43">
        <f t="shared" si="75"/>
        <v>0</v>
      </c>
      <c r="DD43">
        <f t="shared" si="75"/>
        <v>0</v>
      </c>
      <c r="DE43">
        <f t="shared" si="75"/>
        <v>0</v>
      </c>
      <c r="DF43">
        <f t="shared" si="75"/>
        <v>0</v>
      </c>
      <c r="DG43">
        <f t="shared" si="75"/>
        <v>0</v>
      </c>
      <c r="DH43">
        <f t="shared" si="75"/>
        <v>0</v>
      </c>
      <c r="DI43">
        <f t="shared" si="75"/>
        <v>0</v>
      </c>
      <c r="DJ43">
        <f t="shared" ref="DJ43:DS52" si="76">DJ$2*EXP(- DJ$1 * ($C43*_c1+$B43))</f>
        <v>0</v>
      </c>
      <c r="DK43">
        <f t="shared" si="76"/>
        <v>0</v>
      </c>
      <c r="DL43">
        <f t="shared" si="76"/>
        <v>0</v>
      </c>
      <c r="DM43">
        <f t="shared" si="76"/>
        <v>0</v>
      </c>
      <c r="DN43">
        <f t="shared" si="76"/>
        <v>0</v>
      </c>
      <c r="DO43">
        <f t="shared" si="76"/>
        <v>0</v>
      </c>
      <c r="DP43">
        <f t="shared" si="76"/>
        <v>0</v>
      </c>
      <c r="DQ43">
        <f t="shared" si="76"/>
        <v>0</v>
      </c>
      <c r="DR43">
        <f t="shared" si="76"/>
        <v>0</v>
      </c>
      <c r="DS43">
        <f t="shared" si="76"/>
        <v>0</v>
      </c>
      <c r="DT43">
        <f t="shared" ref="DT43:EC52" si="77">DT$2*EXP(- DT$1 * ($C43*_c1+$B43))</f>
        <v>0</v>
      </c>
      <c r="DU43">
        <f t="shared" si="77"/>
        <v>0</v>
      </c>
      <c r="DV43">
        <f t="shared" si="77"/>
        <v>0</v>
      </c>
      <c r="DW43">
        <f t="shared" si="77"/>
        <v>0</v>
      </c>
      <c r="DX43">
        <f t="shared" si="77"/>
        <v>0</v>
      </c>
      <c r="DY43">
        <f t="shared" si="77"/>
        <v>0</v>
      </c>
      <c r="DZ43">
        <f t="shared" si="77"/>
        <v>0</v>
      </c>
      <c r="EA43">
        <f t="shared" si="77"/>
        <v>0</v>
      </c>
      <c r="EB43">
        <f t="shared" si="77"/>
        <v>0</v>
      </c>
      <c r="EC43">
        <f t="shared" si="77"/>
        <v>0</v>
      </c>
      <c r="ED43">
        <f t="shared" ref="ED43:EM52" si="78">ED$2*EXP(- ED$1 * ($C43*_c1+$B43))</f>
        <v>0</v>
      </c>
      <c r="EE43">
        <f t="shared" si="78"/>
        <v>0</v>
      </c>
      <c r="EF43">
        <f t="shared" si="78"/>
        <v>0</v>
      </c>
      <c r="EG43">
        <f t="shared" si="78"/>
        <v>0</v>
      </c>
      <c r="EH43">
        <f t="shared" si="78"/>
        <v>0</v>
      </c>
      <c r="EI43">
        <f t="shared" si="78"/>
        <v>0</v>
      </c>
      <c r="EJ43">
        <f t="shared" si="78"/>
        <v>0</v>
      </c>
      <c r="EK43">
        <f t="shared" si="78"/>
        <v>0</v>
      </c>
      <c r="EL43">
        <f t="shared" si="78"/>
        <v>0</v>
      </c>
      <c r="EM43">
        <f t="shared" si="78"/>
        <v>0</v>
      </c>
      <c r="EN43">
        <f t="shared" ref="EN43:EX52" si="79">EN$2*EXP(- EN$1 * ($C43*_c1+$B43))</f>
        <v>0</v>
      </c>
      <c r="EO43">
        <f t="shared" si="79"/>
        <v>0</v>
      </c>
      <c r="EP43">
        <f t="shared" si="79"/>
        <v>0</v>
      </c>
      <c r="EQ43">
        <f t="shared" si="79"/>
        <v>0</v>
      </c>
      <c r="ER43">
        <f t="shared" si="79"/>
        <v>0</v>
      </c>
      <c r="ES43">
        <f t="shared" si="79"/>
        <v>0</v>
      </c>
      <c r="ET43">
        <f t="shared" si="79"/>
        <v>0</v>
      </c>
      <c r="EU43">
        <f t="shared" si="79"/>
        <v>0</v>
      </c>
      <c r="EV43">
        <f t="shared" si="79"/>
        <v>0</v>
      </c>
      <c r="EW43">
        <f t="shared" si="79"/>
        <v>0</v>
      </c>
      <c r="EX43">
        <f t="shared" si="79"/>
        <v>0</v>
      </c>
      <c r="EZ43">
        <f t="shared" si="16"/>
        <v>0.20354629949605868</v>
      </c>
      <c r="FB43">
        <f t="shared" si="63"/>
        <v>0.19493105533192423</v>
      </c>
      <c r="FC43">
        <f t="shared" si="64"/>
        <v>0.21942966416104656</v>
      </c>
      <c r="FH43" s="56"/>
    </row>
    <row r="44" spans="1:164" x14ac:dyDescent="0.25">
      <c r="A44">
        <v>485</v>
      </c>
      <c r="B44" s="19">
        <f>'Input spectra'!Y43</f>
        <v>5.5715479362031001E-2</v>
      </c>
      <c r="C44">
        <f>'Input spectra'!B43</f>
        <v>0.20323930223418801</v>
      </c>
      <c r="D44">
        <f t="shared" si="65"/>
        <v>2.0653927966864227E-2</v>
      </c>
      <c r="E44">
        <f t="shared" si="65"/>
        <v>1.8797597028050644E-2</v>
      </c>
      <c r="F44">
        <f t="shared" si="65"/>
        <v>1.7107188448917905E-2</v>
      </c>
      <c r="G44">
        <f t="shared" si="65"/>
        <v>1.5567942688988127E-2</v>
      </c>
      <c r="H44">
        <f t="shared" si="65"/>
        <v>1.4166407643262244E-2</v>
      </c>
      <c r="I44">
        <f t="shared" si="65"/>
        <v>1.2890323253843266E-2</v>
      </c>
      <c r="J44">
        <f t="shared" si="65"/>
        <v>1.1728516271819416E-2</v>
      </c>
      <c r="K44">
        <f t="shared" si="65"/>
        <v>1.0670804279148639E-2</v>
      </c>
      <c r="L44">
        <f t="shared" si="65"/>
        <v>9.7079081581625173E-3</v>
      </c>
      <c r="M44">
        <f t="shared" si="65"/>
        <v>8.8313722673881104E-3</v>
      </c>
      <c r="N44">
        <f t="shared" si="66"/>
        <v>8.0334916472624921E-3</v>
      </c>
      <c r="O44">
        <f t="shared" si="66"/>
        <v>7.3072456385270355E-3</v>
      </c>
      <c r="P44">
        <f t="shared" si="66"/>
        <v>6.6462373501301472E-3</v>
      </c>
      <c r="Q44">
        <f t="shared" si="66"/>
        <v>6.0446384627888556E-3</v>
      </c>
      <c r="R44">
        <f t="shared" si="66"/>
        <v>5.4971388993725976E-3</v>
      </c>
      <c r="S44">
        <f t="shared" si="66"/>
        <v>4.9989009343523174E-3</v>
      </c>
      <c r="T44">
        <f t="shared" si="66"/>
        <v>4.5455173520474674E-3</v>
      </c>
      <c r="U44">
        <f t="shared" si="66"/>
        <v>4.1329732976157739E-3</v>
      </c>
      <c r="V44">
        <f t="shared" si="66"/>
        <v>3.757611495951533E-3</v>
      </c>
      <c r="W44">
        <f t="shared" si="66"/>
        <v>3.4161005421485683E-3</v>
      </c>
      <c r="X44">
        <f t="shared" si="67"/>
        <v>3.1054059931821883E-3</v>
      </c>
      <c r="Y44">
        <f t="shared" si="67"/>
        <v>2.8227640141879474E-3</v>
      </c>
      <c r="Z44">
        <f t="shared" si="67"/>
        <v>2.5656573543622273E-3</v>
      </c>
      <c r="AA44">
        <f t="shared" si="67"/>
        <v>2.3317934472620325E-3</v>
      </c>
      <c r="AB44">
        <f t="shared" si="67"/>
        <v>2.1190844483042377E-3</v>
      </c>
      <c r="AC44">
        <f t="shared" si="67"/>
        <v>1.9256290387090064E-3</v>
      </c>
      <c r="AD44">
        <f t="shared" si="67"/>
        <v>1.7496958401360114E-3</v>
      </c>
      <c r="AE44">
        <f t="shared" si="67"/>
        <v>1.589708297951442E-3</v>
      </c>
      <c r="AF44">
        <f t="shared" si="67"/>
        <v>1.4442309035532504E-3</v>
      </c>
      <c r="AG44">
        <f t="shared" si="67"/>
        <v>1.3119566375768292E-3</v>
      </c>
      <c r="AH44">
        <f t="shared" si="68"/>
        <v>1.1916955261987894E-3</v>
      </c>
      <c r="AI44">
        <f t="shared" si="68"/>
        <v>1.0823642122402991E-3</v>
      </c>
      <c r="AJ44">
        <f t="shared" si="68"/>
        <v>9.8297645142318528E-4</v>
      </c>
      <c r="AK44">
        <f t="shared" si="68"/>
        <v>8.9263445202457533E-4</v>
      </c>
      <c r="AL44">
        <f t="shared" si="68"/>
        <v>8.1052098337561814E-4</v>
      </c>
      <c r="AM44">
        <f t="shared" si="68"/>
        <v>7.3589218521751042E-4</v>
      </c>
      <c r="AN44">
        <f t="shared" si="68"/>
        <v>6.6807101591891767E-4</v>
      </c>
      <c r="AO44">
        <f t="shared" si="68"/>
        <v>6.0644128302353212E-4</v>
      </c>
      <c r="AP44">
        <f t="shared" si="68"/>
        <v>5.5044220458093916E-4</v>
      </c>
      <c r="AQ44">
        <f t="shared" si="68"/>
        <v>4.9956345426035911E-4</v>
      </c>
      <c r="AR44">
        <f t="shared" si="69"/>
        <v>4.5334064739348625E-4</v>
      </c>
      <c r="AS44">
        <f t="shared" si="69"/>
        <v>4.1135122887466283E-4</v>
      </c>
      <c r="AT44">
        <f t="shared" si="69"/>
        <v>3.732107272959611E-4</v>
      </c>
      <c r="AU44">
        <f t="shared" si="69"/>
        <v>3.3856934284056864E-4</v>
      </c>
      <c r="AV44">
        <f t="shared" si="69"/>
        <v>3.071088393268108E-4</v>
      </c>
      <c r="AW44">
        <f t="shared" si="69"/>
        <v>2.7853971341152409E-4</v>
      </c>
      <c r="AX44">
        <f t="shared" si="69"/>
        <v>2.2801991943446759E-4</v>
      </c>
      <c r="AY44">
        <f t="shared" si="69"/>
        <v>1.7942734794717651E-4</v>
      </c>
      <c r="AZ44">
        <f t="shared" si="69"/>
        <v>1.4874402980382298E-4</v>
      </c>
      <c r="BA44">
        <f t="shared" si="69"/>
        <v>1.2547645372053395E-4</v>
      </c>
      <c r="BB44">
        <f t="shared" si="70"/>
        <v>1.0689710947737522E-4</v>
      </c>
      <c r="BC44">
        <f t="shared" si="70"/>
        <v>9.1675896828982963E-5</v>
      </c>
      <c r="BD44">
        <f t="shared" si="70"/>
        <v>7.9009575423492304E-5</v>
      </c>
      <c r="BE44">
        <f t="shared" si="70"/>
        <v>6.8356481830204662E-5</v>
      </c>
      <c r="BF44">
        <f t="shared" si="70"/>
        <v>5.9326394531111137E-5</v>
      </c>
      <c r="BG44">
        <f t="shared" si="70"/>
        <v>5.1625784171219863E-5</v>
      </c>
      <c r="BH44">
        <f t="shared" si="70"/>
        <v>4.5027126481654517E-5</v>
      </c>
      <c r="BI44">
        <f t="shared" si="70"/>
        <v>3.9350163816109387E-5</v>
      </c>
      <c r="BJ44">
        <f t="shared" si="70"/>
        <v>3.4449709068776501E-5</v>
      </c>
      <c r="BK44">
        <f t="shared" si="70"/>
        <v>3.0207309903800254E-5</v>
      </c>
      <c r="BL44">
        <f t="shared" si="71"/>
        <v>2.652532897457465E-5</v>
      </c>
      <c r="BM44">
        <f t="shared" si="71"/>
        <v>2.3322609609262841E-5</v>
      </c>
      <c r="BN44">
        <f t="shared" si="71"/>
        <v>2.0531223042788839E-5</v>
      </c>
      <c r="BO44">
        <f t="shared" si="71"/>
        <v>1.8093977466953638E-5</v>
      </c>
      <c r="BP44">
        <f t="shared" si="71"/>
        <v>1.5962478248720002E-5</v>
      </c>
      <c r="BQ44">
        <f t="shared" si="71"/>
        <v>1.4095596009993434E-5</v>
      </c>
      <c r="BR44">
        <f t="shared" si="71"/>
        <v>1.2458242357885E-5</v>
      </c>
      <c r="BS44">
        <f t="shared" si="71"/>
        <v>1.1020381506662586E-5</v>
      </c>
      <c r="BT44">
        <f t="shared" si="71"/>
        <v>9.7562253367089372E-6</v>
      </c>
      <c r="BU44">
        <f t="shared" si="71"/>
        <v>8.6435728514404711E-6</v>
      </c>
      <c r="BV44">
        <f t="shared" si="72"/>
        <v>7.6632645164980583E-6</v>
      </c>
      <c r="BW44">
        <f t="shared" si="72"/>
        <v>6.7987288543902404E-6</v>
      </c>
      <c r="BX44">
        <f t="shared" si="72"/>
        <v>6.035603735209024E-6</v>
      </c>
      <c r="BY44">
        <f t="shared" si="72"/>
        <v>5.3614185878794961E-6</v>
      </c>
      <c r="BZ44">
        <f t="shared" si="72"/>
        <v>4.7653266199420167E-6</v>
      </c>
      <c r="CA44">
        <f t="shared" si="72"/>
        <v>4.2378783271953702E-6</v>
      </c>
      <c r="CB44">
        <f t="shared" si="72"/>
        <v>3.7708292728336357E-6</v>
      </c>
      <c r="CC44">
        <f t="shared" si="72"/>
        <v>3.3569764436525694E-6</v>
      </c>
      <c r="CD44">
        <f t="shared" si="72"/>
        <v>2.9900185384920002E-6</v>
      </c>
      <c r="CE44">
        <f t="shared" si="72"/>
        <v>2.6644363771780175E-6</v>
      </c>
      <c r="CF44">
        <f t="shared" si="73"/>
        <v>2.3753902856130612E-6</v>
      </c>
      <c r="CG44">
        <f t="shared" si="73"/>
        <v>2.118631850872934E-6</v>
      </c>
      <c r="CH44">
        <f t="shared" si="73"/>
        <v>1.890427876863706E-6</v>
      </c>
      <c r="CI44">
        <f t="shared" si="73"/>
        <v>1.687494727401504E-6</v>
      </c>
      <c r="CJ44">
        <f t="shared" si="73"/>
        <v>1.5069415357972602E-6</v>
      </c>
      <c r="CK44">
        <f t="shared" si="73"/>
        <v>1.3462210008202765E-6</v>
      </c>
      <c r="CL44">
        <f t="shared" si="73"/>
        <v>1.2030866881974332E-6</v>
      </c>
      <c r="CM44">
        <f t="shared" si="73"/>
        <v>1.0755559224014958E-6</v>
      </c>
      <c r="CN44">
        <f t="shared" si="73"/>
        <v>9.6187749160274995E-7</v>
      </c>
      <c r="CO44">
        <f t="shared" si="73"/>
        <v>8.6050350426334007E-7</v>
      </c>
      <c r="CP44">
        <f t="shared" si="74"/>
        <v>7.7006483292752178E-7</v>
      </c>
      <c r="CQ44">
        <f t="shared" si="74"/>
        <v>6.8934966252112533E-7</v>
      </c>
      <c r="CR44">
        <f t="shared" si="74"/>
        <v>4.0871113651322838E-7</v>
      </c>
      <c r="CS44">
        <f t="shared" si="74"/>
        <v>2.4445962660976332E-7</v>
      </c>
      <c r="CT44">
        <f t="shared" si="74"/>
        <v>1.5590216614139384E-7</v>
      </c>
      <c r="CU44">
        <f t="shared" si="74"/>
        <v>9.9873344963496802E-8</v>
      </c>
      <c r="CV44">
        <f t="shared" si="74"/>
        <v>6.279838403083333E-8</v>
      </c>
      <c r="CW44">
        <f t="shared" si="74"/>
        <v>3.801424718173192E-8</v>
      </c>
      <c r="CX44">
        <f t="shared" si="74"/>
        <v>2.1618830459565268E-8</v>
      </c>
      <c r="CY44">
        <f t="shared" si="74"/>
        <v>1.1101557707116348E-8</v>
      </c>
      <c r="CZ44">
        <f t="shared" si="75"/>
        <v>4.7536531700275375E-9</v>
      </c>
      <c r="DA44">
        <f t="shared" si="75"/>
        <v>1.3698416114418989E-9</v>
      </c>
      <c r="DB44">
        <f t="shared" si="75"/>
        <v>8.0129120782542258E-11</v>
      </c>
      <c r="DC44">
        <f t="shared" si="75"/>
        <v>0</v>
      </c>
      <c r="DD44">
        <f t="shared" si="75"/>
        <v>0</v>
      </c>
      <c r="DE44">
        <f t="shared" si="75"/>
        <v>0</v>
      </c>
      <c r="DF44">
        <f t="shared" si="75"/>
        <v>0</v>
      </c>
      <c r="DG44">
        <f t="shared" si="75"/>
        <v>0</v>
      </c>
      <c r="DH44">
        <f t="shared" si="75"/>
        <v>0</v>
      </c>
      <c r="DI44">
        <f t="shared" si="75"/>
        <v>0</v>
      </c>
      <c r="DJ44">
        <f t="shared" si="76"/>
        <v>0</v>
      </c>
      <c r="DK44">
        <f t="shared" si="76"/>
        <v>0</v>
      </c>
      <c r="DL44">
        <f t="shared" si="76"/>
        <v>0</v>
      </c>
      <c r="DM44">
        <f t="shared" si="76"/>
        <v>0</v>
      </c>
      <c r="DN44">
        <f t="shared" si="76"/>
        <v>0</v>
      </c>
      <c r="DO44">
        <f t="shared" si="76"/>
        <v>0</v>
      </c>
      <c r="DP44">
        <f t="shared" si="76"/>
        <v>0</v>
      </c>
      <c r="DQ44">
        <f t="shared" si="76"/>
        <v>0</v>
      </c>
      <c r="DR44">
        <f t="shared" si="76"/>
        <v>0</v>
      </c>
      <c r="DS44">
        <f t="shared" si="76"/>
        <v>0</v>
      </c>
      <c r="DT44">
        <f t="shared" si="77"/>
        <v>0</v>
      </c>
      <c r="DU44">
        <f t="shared" si="77"/>
        <v>0</v>
      </c>
      <c r="DV44">
        <f t="shared" si="77"/>
        <v>0</v>
      </c>
      <c r="DW44">
        <f t="shared" si="77"/>
        <v>0</v>
      </c>
      <c r="DX44">
        <f t="shared" si="77"/>
        <v>0</v>
      </c>
      <c r="DY44">
        <f t="shared" si="77"/>
        <v>0</v>
      </c>
      <c r="DZ44">
        <f t="shared" si="77"/>
        <v>0</v>
      </c>
      <c r="EA44">
        <f t="shared" si="77"/>
        <v>0</v>
      </c>
      <c r="EB44">
        <f t="shared" si="77"/>
        <v>0</v>
      </c>
      <c r="EC44">
        <f t="shared" si="77"/>
        <v>0</v>
      </c>
      <c r="ED44">
        <f t="shared" si="78"/>
        <v>0</v>
      </c>
      <c r="EE44">
        <f t="shared" si="78"/>
        <v>0</v>
      </c>
      <c r="EF44">
        <f t="shared" si="78"/>
        <v>0</v>
      </c>
      <c r="EG44">
        <f t="shared" si="78"/>
        <v>0</v>
      </c>
      <c r="EH44">
        <f t="shared" si="78"/>
        <v>0</v>
      </c>
      <c r="EI44">
        <f t="shared" si="78"/>
        <v>0</v>
      </c>
      <c r="EJ44">
        <f t="shared" si="78"/>
        <v>0</v>
      </c>
      <c r="EK44">
        <f t="shared" si="78"/>
        <v>0</v>
      </c>
      <c r="EL44">
        <f t="shared" si="78"/>
        <v>0</v>
      </c>
      <c r="EM44">
        <f t="shared" si="78"/>
        <v>0</v>
      </c>
      <c r="EN44">
        <f t="shared" si="79"/>
        <v>0</v>
      </c>
      <c r="EO44">
        <f t="shared" si="79"/>
        <v>0</v>
      </c>
      <c r="EP44">
        <f t="shared" si="79"/>
        <v>0</v>
      </c>
      <c r="EQ44">
        <f t="shared" si="79"/>
        <v>0</v>
      </c>
      <c r="ER44">
        <f t="shared" si="79"/>
        <v>0</v>
      </c>
      <c r="ES44">
        <f t="shared" si="79"/>
        <v>0</v>
      </c>
      <c r="ET44">
        <f t="shared" si="79"/>
        <v>0</v>
      </c>
      <c r="EU44">
        <f t="shared" si="79"/>
        <v>0</v>
      </c>
      <c r="EV44">
        <f t="shared" si="79"/>
        <v>0</v>
      </c>
      <c r="EW44">
        <f t="shared" si="79"/>
        <v>0</v>
      </c>
      <c r="EX44">
        <f t="shared" si="79"/>
        <v>0</v>
      </c>
      <c r="EZ44">
        <f t="shared" si="16"/>
        <v>0.22716367351668765</v>
      </c>
      <c r="FB44">
        <f t="shared" si="63"/>
        <v>0.17615281468344962</v>
      </c>
      <c r="FC44">
        <f t="shared" si="64"/>
        <v>0.22306470963640274</v>
      </c>
      <c r="FH44" s="56"/>
    </row>
    <row r="45" spans="1:164" x14ac:dyDescent="0.25">
      <c r="A45">
        <v>490</v>
      </c>
      <c r="B45" s="19">
        <f>'Input spectra'!Y44</f>
        <v>5.5524046363580402E-2</v>
      </c>
      <c r="C45">
        <f>'Input spectra'!B44</f>
        <v>0.174931414341262</v>
      </c>
      <c r="D45">
        <f t="shared" si="65"/>
        <v>2.0653927966864227E-2</v>
      </c>
      <c r="E45">
        <f t="shared" si="65"/>
        <v>1.9012018702396927E-2</v>
      </c>
      <c r="F45">
        <f t="shared" si="65"/>
        <v>1.7499693197749831E-2</v>
      </c>
      <c r="G45">
        <f t="shared" si="65"/>
        <v>1.6106787056641456E-2</v>
      </c>
      <c r="H45">
        <f t="shared" si="65"/>
        <v>1.4823928962600014E-2</v>
      </c>
      <c r="I45">
        <f t="shared" si="65"/>
        <v>1.3642479082259414E-2</v>
      </c>
      <c r="J45">
        <f t="shared" si="65"/>
        <v>1.2554472233499831E-2</v>
      </c>
      <c r="K45">
        <f t="shared" si="65"/>
        <v>1.1552565451156229E-2</v>
      </c>
      <c r="L45">
        <f t="shared" si="65"/>
        <v>1.0629989611238243E-2</v>
      </c>
      <c r="M45">
        <f t="shared" si="65"/>
        <v>9.7805048006630365E-3</v>
      </c>
      <c r="N45">
        <f t="shared" si="66"/>
        <v>8.9983591435637746E-3</v>
      </c>
      <c r="O45">
        <f t="shared" si="66"/>
        <v>8.2782508174532483E-3</v>
      </c>
      <c r="P45">
        <f t="shared" si="66"/>
        <v>7.6152930130355886E-3</v>
      </c>
      <c r="Q45">
        <f t="shared" si="66"/>
        <v>7.0049816103994727E-3</v>
      </c>
      <c r="R45">
        <f t="shared" si="66"/>
        <v>6.4431653618139129E-3</v>
      </c>
      <c r="S45">
        <f t="shared" si="66"/>
        <v>5.9260183874937774E-3</v>
      </c>
      <c r="T45">
        <f t="shared" si="66"/>
        <v>5.4500148056092091E-3</v>
      </c>
      <c r="U45">
        <f t="shared" si="66"/>
        <v>5.0119053315761377E-3</v>
      </c>
      <c r="V45">
        <f t="shared" si="66"/>
        <v>4.6086956943713515E-3</v>
      </c>
      <c r="W45">
        <f t="shared" si="66"/>
        <v>4.2376267293462782E-3</v>
      </c>
      <c r="X45">
        <f t="shared" si="67"/>
        <v>3.896156017843331E-3</v>
      </c>
      <c r="Y45">
        <f t="shared" si="67"/>
        <v>3.5819409539163427E-3</v>
      </c>
      <c r="Z45">
        <f t="shared" si="67"/>
        <v>3.2928231276861575E-3</v>
      </c>
      <c r="AA45">
        <f t="shared" si="67"/>
        <v>3.0268139233824922E-3</v>
      </c>
      <c r="AB45">
        <f t="shared" si="67"/>
        <v>2.7820812379883292E-3</v>
      </c>
      <c r="AC45">
        <f t="shared" si="67"/>
        <v>2.5569372336634007E-3</v>
      </c>
      <c r="AD45">
        <f t="shared" si="67"/>
        <v>2.3498270438251788E-3</v>
      </c>
      <c r="AE45">
        <f t="shared" si="67"/>
        <v>2.1593183589521192E-3</v>
      </c>
      <c r="AF45">
        <f t="shared" si="67"/>
        <v>1.9840918238840906E-3</v>
      </c>
      <c r="AG45">
        <f t="shared" si="67"/>
        <v>1.822932183665643E-3</v>
      </c>
      <c r="AH45">
        <f t="shared" si="68"/>
        <v>1.6747201198426939E-3</v>
      </c>
      <c r="AI45">
        <f t="shared" si="68"/>
        <v>1.5384247236134353E-3</v>
      </c>
      <c r="AJ45">
        <f t="shared" si="68"/>
        <v>1.413096556378641E-3</v>
      </c>
      <c r="AK45">
        <f t="shared" si="68"/>
        <v>1.2978612520616235E-3</v>
      </c>
      <c r="AL45">
        <f t="shared" si="68"/>
        <v>1.1919136190982967E-3</v>
      </c>
      <c r="AM45">
        <f t="shared" si="68"/>
        <v>1.0945122032559259E-3</v>
      </c>
      <c r="AN45">
        <f t="shared" si="68"/>
        <v>1.0049742754459922E-3</v>
      </c>
      <c r="AO45">
        <f t="shared" si="68"/>
        <v>9.2267121147153333E-4</v>
      </c>
      <c r="AP45">
        <f t="shared" si="68"/>
        <v>8.4702423321017474E-4</v>
      </c>
      <c r="AQ45">
        <f t="shared" si="68"/>
        <v>7.7750048309725912E-4</v>
      </c>
      <c r="AR45">
        <f t="shared" si="69"/>
        <v>7.1360940595428151E-4</v>
      </c>
      <c r="AS45">
        <f t="shared" si="69"/>
        <v>6.5489941422021284E-4</v>
      </c>
      <c r="AT45">
        <f t="shared" si="69"/>
        <v>6.0095481450025458E-4</v>
      </c>
      <c r="AU45">
        <f t="shared" si="69"/>
        <v>5.513929750600654E-4</v>
      </c>
      <c r="AV45">
        <f t="shared" si="69"/>
        <v>5.058617154745426E-4</v>
      </c>
      <c r="AW45">
        <f t="shared" si="69"/>
        <v>4.6403690109910736E-4</v>
      </c>
      <c r="AX45">
        <f t="shared" si="69"/>
        <v>3.8420594353051586E-4</v>
      </c>
      <c r="AY45">
        <f t="shared" si="69"/>
        <v>3.057777120192216E-4</v>
      </c>
      <c r="AZ45">
        <f t="shared" si="69"/>
        <v>2.5637910649172483E-4</v>
      </c>
      <c r="BA45">
        <f t="shared" si="69"/>
        <v>2.1874151712006622E-4</v>
      </c>
      <c r="BB45">
        <f t="shared" si="70"/>
        <v>1.8847807761789687E-4</v>
      </c>
      <c r="BC45">
        <f t="shared" si="70"/>
        <v>1.6348426021692844E-4</v>
      </c>
      <c r="BD45">
        <f t="shared" si="70"/>
        <v>1.425037867128363E-4</v>
      </c>
      <c r="BE45">
        <f t="shared" si="70"/>
        <v>1.2469592950070045E-4</v>
      </c>
      <c r="BF45">
        <f t="shared" si="70"/>
        <v>1.0945772759495907E-4</v>
      </c>
      <c r="BG45">
        <f t="shared" si="70"/>
        <v>9.6336537107150687E-5</v>
      </c>
      <c r="BH45">
        <f t="shared" si="70"/>
        <v>8.4981520965473701E-5</v>
      </c>
      <c r="BI45">
        <f t="shared" si="70"/>
        <v>7.511431476222468E-5</v>
      </c>
      <c r="BJ45">
        <f t="shared" si="70"/>
        <v>6.6510103130906103E-5</v>
      </c>
      <c r="BK45">
        <f t="shared" si="70"/>
        <v>5.8984786448515858E-5</v>
      </c>
      <c r="BL45">
        <f t="shared" si="71"/>
        <v>5.2385927404674676E-5</v>
      </c>
      <c r="BM45">
        <f t="shared" si="71"/>
        <v>4.658615832896576E-5</v>
      </c>
      <c r="BN45">
        <f t="shared" si="71"/>
        <v>4.1478254710684136E-5</v>
      </c>
      <c r="BO45">
        <f t="shared" si="71"/>
        <v>3.6971374426471337E-5</v>
      </c>
      <c r="BP45">
        <f t="shared" si="71"/>
        <v>3.2988135283633339E-5</v>
      </c>
      <c r="BQ45">
        <f t="shared" si="71"/>
        <v>2.9462309682377906E-5</v>
      </c>
      <c r="BR45">
        <f t="shared" si="71"/>
        <v>2.6336982727932247E-5</v>
      </c>
      <c r="BS45">
        <f t="shared" si="71"/>
        <v>2.3563064423278535E-5</v>
      </c>
      <c r="BT45">
        <f t="shared" si="71"/>
        <v>2.1098076441315192E-5</v>
      </c>
      <c r="BU45">
        <f t="shared" si="71"/>
        <v>1.8905154605754918E-5</v>
      </c>
      <c r="BV45">
        <f t="shared" si="72"/>
        <v>1.6952222769025448E-5</v>
      </c>
      <c r="BW45">
        <f t="shared" si="72"/>
        <v>1.5211304248117489E-5</v>
      </c>
      <c r="BX45">
        <f t="shared" si="72"/>
        <v>1.3657944642685292E-5</v>
      </c>
      <c r="BY45">
        <f t="shared" si="72"/>
        <v>1.227072555419584E-5</v>
      </c>
      <c r="BZ45">
        <f t="shared" si="72"/>
        <v>1.1030853015354062E-5</v>
      </c>
      <c r="CA45">
        <f t="shared" si="72"/>
        <v>9.9218077122397337E-6</v>
      </c>
      <c r="CB45">
        <f t="shared" si="72"/>
        <v>8.929046607160914E-6</v>
      </c>
      <c r="CC45">
        <f t="shared" si="72"/>
        <v>8.0397475390366114E-6</v>
      </c>
      <c r="CD45">
        <f t="shared" si="72"/>
        <v>7.242589927304058E-6</v>
      </c>
      <c r="CE45">
        <f t="shared" si="72"/>
        <v>6.5275659347645949E-6</v>
      </c>
      <c r="CF45">
        <f t="shared" si="73"/>
        <v>5.8858174280593649E-6</v>
      </c>
      <c r="CG45">
        <f t="shared" si="73"/>
        <v>5.309494866504284E-6</v>
      </c>
      <c r="CH45">
        <f t="shared" si="73"/>
        <v>4.7916348921961702E-6</v>
      </c>
      <c r="CI45">
        <f t="shared" si="73"/>
        <v>4.3260539181216872E-6</v>
      </c>
      <c r="CJ45">
        <f t="shared" si="73"/>
        <v>3.9072554406522636E-6</v>
      </c>
      <c r="CK45">
        <f t="shared" si="73"/>
        <v>3.5303491570294863E-6</v>
      </c>
      <c r="CL45">
        <f t="shared" si="73"/>
        <v>3.1909802618690722E-6</v>
      </c>
      <c r="CM45">
        <f t="shared" si="73"/>
        <v>2.8852675408439838E-6</v>
      </c>
      <c r="CN45">
        <f t="shared" si="73"/>
        <v>2.6097490836620685E-6</v>
      </c>
      <c r="CO45">
        <f t="shared" si="73"/>
        <v>2.3613346094932055E-6</v>
      </c>
      <c r="CP45">
        <f t="shared" si="74"/>
        <v>2.1372635419483839E-6</v>
      </c>
      <c r="CQ45">
        <f t="shared" si="74"/>
        <v>1.9350680922633686E-6</v>
      </c>
      <c r="CR45">
        <f t="shared" si="74"/>
        <v>1.1603768440111497E-6</v>
      </c>
      <c r="CS45">
        <f t="shared" si="74"/>
        <v>7.0196526689349557E-7</v>
      </c>
      <c r="CT45">
        <f t="shared" si="74"/>
        <v>4.5277926154039191E-7</v>
      </c>
      <c r="CU45">
        <f t="shared" si="74"/>
        <v>2.9336606162056333E-7</v>
      </c>
      <c r="CV45">
        <f t="shared" si="74"/>
        <v>1.865669196128541E-7</v>
      </c>
      <c r="CW45">
        <f t="shared" si="74"/>
        <v>1.1422428931430427E-7</v>
      </c>
      <c r="CX45">
        <f t="shared" si="74"/>
        <v>6.5700725249388783E-8</v>
      </c>
      <c r="CY45">
        <f t="shared" si="74"/>
        <v>3.4123045587074696E-8</v>
      </c>
      <c r="CZ45">
        <f t="shared" si="75"/>
        <v>1.4778054208929516E-8</v>
      </c>
      <c r="DA45">
        <f t="shared" si="75"/>
        <v>4.3071105154063065E-9</v>
      </c>
      <c r="DB45">
        <f t="shared" si="75"/>
        <v>2.5481907561767253E-10</v>
      </c>
      <c r="DC45">
        <f t="shared" si="75"/>
        <v>0</v>
      </c>
      <c r="DD45">
        <f t="shared" si="75"/>
        <v>0</v>
      </c>
      <c r="DE45">
        <f t="shared" si="75"/>
        <v>0</v>
      </c>
      <c r="DF45">
        <f t="shared" si="75"/>
        <v>0</v>
      </c>
      <c r="DG45">
        <f t="shared" si="75"/>
        <v>0</v>
      </c>
      <c r="DH45">
        <f t="shared" si="75"/>
        <v>0</v>
      </c>
      <c r="DI45">
        <f t="shared" si="75"/>
        <v>0</v>
      </c>
      <c r="DJ45">
        <f t="shared" si="76"/>
        <v>0</v>
      </c>
      <c r="DK45">
        <f t="shared" si="76"/>
        <v>0</v>
      </c>
      <c r="DL45">
        <f t="shared" si="76"/>
        <v>0</v>
      </c>
      <c r="DM45">
        <f t="shared" si="76"/>
        <v>0</v>
      </c>
      <c r="DN45">
        <f t="shared" si="76"/>
        <v>0</v>
      </c>
      <c r="DO45">
        <f t="shared" si="76"/>
        <v>0</v>
      </c>
      <c r="DP45">
        <f t="shared" si="76"/>
        <v>0</v>
      </c>
      <c r="DQ45">
        <f t="shared" si="76"/>
        <v>0</v>
      </c>
      <c r="DR45">
        <f t="shared" si="76"/>
        <v>0</v>
      </c>
      <c r="DS45">
        <f t="shared" si="76"/>
        <v>0</v>
      </c>
      <c r="DT45">
        <f t="shared" si="77"/>
        <v>0</v>
      </c>
      <c r="DU45">
        <f t="shared" si="77"/>
        <v>0</v>
      </c>
      <c r="DV45">
        <f t="shared" si="77"/>
        <v>0</v>
      </c>
      <c r="DW45">
        <f t="shared" si="77"/>
        <v>0</v>
      </c>
      <c r="DX45">
        <f t="shared" si="77"/>
        <v>0</v>
      </c>
      <c r="DY45">
        <f t="shared" si="77"/>
        <v>0</v>
      </c>
      <c r="DZ45">
        <f t="shared" si="77"/>
        <v>0</v>
      </c>
      <c r="EA45">
        <f t="shared" si="77"/>
        <v>0</v>
      </c>
      <c r="EB45">
        <f t="shared" si="77"/>
        <v>0</v>
      </c>
      <c r="EC45">
        <f t="shared" si="77"/>
        <v>0</v>
      </c>
      <c r="ED45">
        <f t="shared" si="78"/>
        <v>0</v>
      </c>
      <c r="EE45">
        <f t="shared" si="78"/>
        <v>0</v>
      </c>
      <c r="EF45">
        <f t="shared" si="78"/>
        <v>0</v>
      </c>
      <c r="EG45">
        <f t="shared" si="78"/>
        <v>0</v>
      </c>
      <c r="EH45">
        <f t="shared" si="78"/>
        <v>0</v>
      </c>
      <c r="EI45">
        <f t="shared" si="78"/>
        <v>0</v>
      </c>
      <c r="EJ45">
        <f t="shared" si="78"/>
        <v>0</v>
      </c>
      <c r="EK45">
        <f t="shared" si="78"/>
        <v>0</v>
      </c>
      <c r="EL45">
        <f t="shared" si="78"/>
        <v>0</v>
      </c>
      <c r="EM45">
        <f t="shared" si="78"/>
        <v>0</v>
      </c>
      <c r="EN45">
        <f t="shared" si="79"/>
        <v>0</v>
      </c>
      <c r="EO45">
        <f t="shared" si="79"/>
        <v>0</v>
      </c>
      <c r="EP45">
        <f t="shared" si="79"/>
        <v>0</v>
      </c>
      <c r="EQ45">
        <f t="shared" si="79"/>
        <v>0</v>
      </c>
      <c r="ER45">
        <f t="shared" si="79"/>
        <v>0</v>
      </c>
      <c r="ES45">
        <f t="shared" si="79"/>
        <v>0</v>
      </c>
      <c r="ET45">
        <f t="shared" si="79"/>
        <v>0</v>
      </c>
      <c r="EU45">
        <f t="shared" si="79"/>
        <v>0</v>
      </c>
      <c r="EV45">
        <f t="shared" si="79"/>
        <v>0</v>
      </c>
      <c r="EW45">
        <f t="shared" si="79"/>
        <v>0</v>
      </c>
      <c r="EX45">
        <f t="shared" si="79"/>
        <v>0</v>
      </c>
      <c r="EZ45">
        <f t="shared" si="16"/>
        <v>0.25529816304875752</v>
      </c>
      <c r="FB45">
        <f t="shared" si="63"/>
        <v>0.15725619408245867</v>
      </c>
      <c r="FC45">
        <f t="shared" si="64"/>
        <v>0.22653736094962704</v>
      </c>
      <c r="FH45" s="56"/>
    </row>
    <row r="46" spans="1:164" x14ac:dyDescent="0.25">
      <c r="A46">
        <v>495</v>
      </c>
      <c r="B46" s="19">
        <f>'Input spectra'!Y45</f>
        <v>5.5332613365129901E-2</v>
      </c>
      <c r="C46">
        <f>'Input spectra'!B45</f>
        <v>0.14741165750235599</v>
      </c>
      <c r="D46">
        <f t="shared" si="65"/>
        <v>2.0653927966864227E-2</v>
      </c>
      <c r="E46">
        <f t="shared" si="65"/>
        <v>1.9222825258559961E-2</v>
      </c>
      <c r="F46">
        <f t="shared" si="65"/>
        <v>1.7889920278201882E-2</v>
      </c>
      <c r="G46">
        <f t="shared" si="65"/>
        <v>1.6648529223168795E-2</v>
      </c>
      <c r="H46">
        <f t="shared" si="65"/>
        <v>1.5492420139554446E-2</v>
      </c>
      <c r="I46">
        <f t="shared" si="65"/>
        <v>1.4415782552288396E-2</v>
      </c>
      <c r="J46">
        <f t="shared" si="65"/>
        <v>1.3413199126294972E-2</v>
      </c>
      <c r="K46">
        <f t="shared" si="65"/>
        <v>1.2479619223453071E-2</v>
      </c>
      <c r="L46">
        <f t="shared" si="65"/>
        <v>1.1610334229089863E-2</v>
      </c>
      <c r="M46">
        <f t="shared" si="65"/>
        <v>1.080095453011864E-2</v>
      </c>
      <c r="N46">
        <f t="shared" si="66"/>
        <v>1.0047388034754639E-2</v>
      </c>
      <c r="O46">
        <f t="shared" si="66"/>
        <v>9.3458201310485049E-3</v>
      </c>
      <c r="P46">
        <f t="shared" si="66"/>
        <v>8.692694988299993E-3</v>
      </c>
      <c r="Q46">
        <f t="shared" si="66"/>
        <v>8.0846981117857035E-3</v>
      </c>
      <c r="R46">
        <f t="shared" si="66"/>
        <v>7.5187400671844311E-3</v>
      </c>
      <c r="S46">
        <f t="shared" si="66"/>
        <v>6.9919412966396154E-3</v>
      </c>
      <c r="T46">
        <f t="shared" si="66"/>
        <v>6.501617953586376E-3</v>
      </c>
      <c r="U46">
        <f t="shared" si="66"/>
        <v>6.0452686883151387E-3</v>
      </c>
      <c r="V46">
        <f t="shared" si="66"/>
        <v>5.6205623207675427E-3</v>
      </c>
      <c r="W46">
        <f t="shared" si="66"/>
        <v>5.2253263412841075E-3</v>
      </c>
      <c r="X46">
        <f t="shared" si="67"/>
        <v>4.8575361839672589E-3</v>
      </c>
      <c r="Y46">
        <f t="shared" si="67"/>
        <v>4.5153052210058723E-3</v>
      </c>
      <c r="Z46">
        <f t="shared" si="67"/>
        <v>4.1968754297459126E-3</v>
      </c>
      <c r="AA46">
        <f t="shared" si="67"/>
        <v>3.9006086875022173E-3</v>
      </c>
      <c r="AB46">
        <f t="shared" si="67"/>
        <v>3.6249786521039273E-3</v>
      </c>
      <c r="AC46">
        <f t="shared" si="67"/>
        <v>3.36856318896468E-3</v>
      </c>
      <c r="AD46">
        <f t="shared" si="67"/>
        <v>3.1300373080815715E-3</v>
      </c>
      <c r="AE46">
        <f t="shared" si="67"/>
        <v>2.908166576806365E-3</v>
      </c>
      <c r="AF46">
        <f t="shared" si="67"/>
        <v>2.701800976509862E-3</v>
      </c>
      <c r="AG46">
        <f t="shared" si="67"/>
        <v>2.5098691733866215E-3</v>
      </c>
      <c r="AH46">
        <f t="shared" si="68"/>
        <v>2.33137317563222E-3</v>
      </c>
      <c r="AI46">
        <f t="shared" si="68"/>
        <v>2.1653833510782683E-3</v>
      </c>
      <c r="AJ46">
        <f t="shared" si="68"/>
        <v>2.0110337811004358E-3</v>
      </c>
      <c r="AK46">
        <f t="shared" si="68"/>
        <v>1.8675179282296006E-3</v>
      </c>
      <c r="AL46">
        <f t="shared" si="68"/>
        <v>1.7340845964038155E-3</v>
      </c>
      <c r="AM46">
        <f t="shared" si="68"/>
        <v>1.6100341642060598E-3</v>
      </c>
      <c r="AN46">
        <f t="shared" si="68"/>
        <v>1.4947150727463766E-3</v>
      </c>
      <c r="AO46">
        <f t="shared" si="68"/>
        <v>1.3875205510732352E-3</v>
      </c>
      <c r="AP46">
        <f t="shared" si="68"/>
        <v>1.2878855631435588E-3</v>
      </c>
      <c r="AQ46">
        <f t="shared" si="68"/>
        <v>1.1952839614492174E-3</v>
      </c>
      <c r="AR46">
        <f t="shared" si="69"/>
        <v>1.1092258333950716E-3</v>
      </c>
      <c r="AS46">
        <f t="shared" si="69"/>
        <v>1.0292550274543615E-3</v>
      </c>
      <c r="AT46">
        <f t="shared" si="69"/>
        <v>9.5494684699608213E-4</v>
      </c>
      <c r="AU46">
        <f t="shared" si="69"/>
        <v>8.8590590048978678E-4</v>
      </c>
      <c r="AV46">
        <f t="shared" si="69"/>
        <v>8.2176409755005159E-4</v>
      </c>
      <c r="AW46">
        <f t="shared" si="69"/>
        <v>7.6217878098918453E-4</v>
      </c>
      <c r="AX46">
        <f t="shared" si="69"/>
        <v>6.3805394797873129E-4</v>
      </c>
      <c r="AY46">
        <f t="shared" si="69"/>
        <v>5.1343814800789453E-4</v>
      </c>
      <c r="AZ46">
        <f t="shared" si="69"/>
        <v>4.3526517518426011E-4</v>
      </c>
      <c r="BA46">
        <f t="shared" si="69"/>
        <v>3.7548405290503716E-4</v>
      </c>
      <c r="BB46">
        <f t="shared" si="70"/>
        <v>3.2712226587959688E-4</v>
      </c>
      <c r="BC46">
        <f t="shared" si="70"/>
        <v>2.8688919633419383E-4</v>
      </c>
      <c r="BD46">
        <f t="shared" si="70"/>
        <v>2.5284457366820751E-4</v>
      </c>
      <c r="BE46">
        <f t="shared" si="70"/>
        <v>2.2370129325766973E-4</v>
      </c>
      <c r="BF46">
        <f t="shared" si="70"/>
        <v>1.9854165188143991E-4</v>
      </c>
      <c r="BG46">
        <f t="shared" si="70"/>
        <v>1.7667911682801399E-4</v>
      </c>
      <c r="BH46">
        <f t="shared" si="70"/>
        <v>1.5758238650642536E-4</v>
      </c>
      <c r="BI46">
        <f t="shared" si="70"/>
        <v>1.4082989927352327E-4</v>
      </c>
      <c r="BJ46">
        <f t="shared" si="70"/>
        <v>1.2608074473743279E-4</v>
      </c>
      <c r="BK46">
        <f t="shared" si="70"/>
        <v>1.1305509541570388E-4</v>
      </c>
      <c r="BL46">
        <f t="shared" si="71"/>
        <v>1.015205007990768E-4</v>
      </c>
      <c r="BM46">
        <f t="shared" si="71"/>
        <v>9.1281968752630858E-5</v>
      </c>
      <c r="BN46">
        <f t="shared" si="71"/>
        <v>8.2174592551027183E-5</v>
      </c>
      <c r="BO46">
        <f t="shared" si="71"/>
        <v>7.4057946626645735E-5</v>
      </c>
      <c r="BP46">
        <f t="shared" si="71"/>
        <v>6.6811746188133995E-5</v>
      </c>
      <c r="BQ46">
        <f t="shared" si="71"/>
        <v>6.0332431856832417E-5</v>
      </c>
      <c r="BR46">
        <f t="shared" si="71"/>
        <v>5.4530445413814035E-5</v>
      </c>
      <c r="BS46">
        <f t="shared" si="71"/>
        <v>4.9328031197672815E-5</v>
      </c>
      <c r="BT46">
        <f t="shared" si="71"/>
        <v>4.4657443574142596E-5</v>
      </c>
      <c r="BU46">
        <f t="shared" si="71"/>
        <v>4.0459472406987803E-5</v>
      </c>
      <c r="BV46">
        <f t="shared" si="72"/>
        <v>3.6682220569313477E-5</v>
      </c>
      <c r="BW46">
        <f t="shared" si="72"/>
        <v>3.3280083351161998E-5</v>
      </c>
      <c r="BX46">
        <f t="shared" si="72"/>
        <v>3.0212891131893118E-5</v>
      </c>
      <c r="BY46">
        <f t="shared" si="72"/>
        <v>2.7445185197529711E-5</v>
      </c>
      <c r="BZ46">
        <f t="shared" si="72"/>
        <v>2.4945602965765817E-5</v>
      </c>
      <c r="CA46">
        <f t="shared" si="72"/>
        <v>2.2686353728999863E-5</v>
      </c>
      <c r="CB46">
        <f t="shared" si="72"/>
        <v>2.0642769750819518E-5</v>
      </c>
      <c r="CC46">
        <f t="shared" si="72"/>
        <v>1.8792920444371132E-5</v>
      </c>
      <c r="CD46">
        <f t="shared" si="72"/>
        <v>1.7117279629762043E-5</v>
      </c>
      <c r="CE46">
        <f t="shared" si="72"/>
        <v>1.5598437662679768E-5</v>
      </c>
      <c r="CF46">
        <f t="shared" si="73"/>
        <v>1.4220851658301666E-5</v>
      </c>
      <c r="CG46">
        <f t="shared" si="73"/>
        <v>1.2970628185384207E-5</v>
      </c>
      <c r="CH46">
        <f t="shared" si="73"/>
        <v>1.1835333736757135E-5</v>
      </c>
      <c r="CI46">
        <f t="shared" si="73"/>
        <v>1.0803829040991357E-5</v>
      </c>
      <c r="CJ46">
        <f t="shared" si="73"/>
        <v>9.8661239014826627E-6</v>
      </c>
      <c r="CK46">
        <f t="shared" si="73"/>
        <v>9.0132497611619526E-6</v>
      </c>
      <c r="CL46">
        <f t="shared" si="73"/>
        <v>8.2371476149530734E-6</v>
      </c>
      <c r="CM46">
        <f t="shared" si="73"/>
        <v>7.5305692447644796E-6</v>
      </c>
      <c r="CN46">
        <f t="shared" si="73"/>
        <v>6.886990046491529E-6</v>
      </c>
      <c r="CO46">
        <f t="shared" si="73"/>
        <v>6.3005319657709117E-6</v>
      </c>
      <c r="CP46">
        <f t="shared" si="74"/>
        <v>5.7658952675008159E-6</v>
      </c>
      <c r="CQ46">
        <f t="shared" si="74"/>
        <v>5.2782980402047241E-6</v>
      </c>
      <c r="CR46">
        <f t="shared" si="74"/>
        <v>3.2002631895092115E-6</v>
      </c>
      <c r="CS46">
        <f t="shared" si="74"/>
        <v>1.9574525877122335E-6</v>
      </c>
      <c r="CT46">
        <f t="shared" si="74"/>
        <v>1.2765891232374538E-6</v>
      </c>
      <c r="CU46">
        <f t="shared" si="74"/>
        <v>8.3630264209578216E-7</v>
      </c>
      <c r="CV46">
        <f t="shared" si="74"/>
        <v>5.3774604447329025E-7</v>
      </c>
      <c r="CW46">
        <f t="shared" si="74"/>
        <v>3.3288178636691415E-7</v>
      </c>
      <c r="CX46">
        <f t="shared" si="74"/>
        <v>1.9359347595653507E-7</v>
      </c>
      <c r="CY46">
        <f t="shared" si="74"/>
        <v>1.0166169012964045E-7</v>
      </c>
      <c r="CZ46">
        <f t="shared" si="75"/>
        <v>4.4515963719811343E-8</v>
      </c>
      <c r="DA46">
        <f t="shared" si="75"/>
        <v>1.3118178169012387E-8</v>
      </c>
      <c r="DB46">
        <f t="shared" si="75"/>
        <v>7.8470863365855571E-10</v>
      </c>
      <c r="DC46">
        <f t="shared" si="75"/>
        <v>0</v>
      </c>
      <c r="DD46">
        <f t="shared" si="75"/>
        <v>0</v>
      </c>
      <c r="DE46">
        <f t="shared" si="75"/>
        <v>0</v>
      </c>
      <c r="DF46">
        <f t="shared" si="75"/>
        <v>0</v>
      </c>
      <c r="DG46">
        <f t="shared" si="75"/>
        <v>0</v>
      </c>
      <c r="DH46">
        <f t="shared" si="75"/>
        <v>0</v>
      </c>
      <c r="DI46">
        <f t="shared" si="75"/>
        <v>0</v>
      </c>
      <c r="DJ46">
        <f t="shared" si="76"/>
        <v>0</v>
      </c>
      <c r="DK46">
        <f t="shared" si="76"/>
        <v>0</v>
      </c>
      <c r="DL46">
        <f t="shared" si="76"/>
        <v>0</v>
      </c>
      <c r="DM46">
        <f t="shared" si="76"/>
        <v>0</v>
      </c>
      <c r="DN46">
        <f t="shared" si="76"/>
        <v>0</v>
      </c>
      <c r="DO46">
        <f t="shared" si="76"/>
        <v>0</v>
      </c>
      <c r="DP46">
        <f t="shared" si="76"/>
        <v>0</v>
      </c>
      <c r="DQ46">
        <f t="shared" si="76"/>
        <v>0</v>
      </c>
      <c r="DR46">
        <f t="shared" si="76"/>
        <v>0</v>
      </c>
      <c r="DS46">
        <f t="shared" si="76"/>
        <v>0</v>
      </c>
      <c r="DT46">
        <f t="shared" si="77"/>
        <v>0</v>
      </c>
      <c r="DU46">
        <f t="shared" si="77"/>
        <v>0</v>
      </c>
      <c r="DV46">
        <f t="shared" si="77"/>
        <v>0</v>
      </c>
      <c r="DW46">
        <f t="shared" si="77"/>
        <v>0</v>
      </c>
      <c r="DX46">
        <f t="shared" si="77"/>
        <v>0</v>
      </c>
      <c r="DY46">
        <f t="shared" si="77"/>
        <v>0</v>
      </c>
      <c r="DZ46">
        <f t="shared" si="77"/>
        <v>0</v>
      </c>
      <c r="EA46">
        <f t="shared" si="77"/>
        <v>0</v>
      </c>
      <c r="EB46">
        <f t="shared" si="77"/>
        <v>0</v>
      </c>
      <c r="EC46">
        <f t="shared" si="77"/>
        <v>0</v>
      </c>
      <c r="ED46">
        <f t="shared" si="78"/>
        <v>0</v>
      </c>
      <c r="EE46">
        <f t="shared" si="78"/>
        <v>0</v>
      </c>
      <c r="EF46">
        <f t="shared" si="78"/>
        <v>0</v>
      </c>
      <c r="EG46">
        <f t="shared" si="78"/>
        <v>0</v>
      </c>
      <c r="EH46">
        <f t="shared" si="78"/>
        <v>0</v>
      </c>
      <c r="EI46">
        <f t="shared" si="78"/>
        <v>0</v>
      </c>
      <c r="EJ46">
        <f t="shared" si="78"/>
        <v>0</v>
      </c>
      <c r="EK46">
        <f t="shared" si="78"/>
        <v>0</v>
      </c>
      <c r="EL46">
        <f t="shared" si="78"/>
        <v>0</v>
      </c>
      <c r="EM46">
        <f t="shared" si="78"/>
        <v>0</v>
      </c>
      <c r="EN46">
        <f t="shared" si="79"/>
        <v>0</v>
      </c>
      <c r="EO46">
        <f t="shared" si="79"/>
        <v>0</v>
      </c>
      <c r="EP46">
        <f t="shared" si="79"/>
        <v>0</v>
      </c>
      <c r="EQ46">
        <f t="shared" si="79"/>
        <v>0</v>
      </c>
      <c r="ER46">
        <f t="shared" si="79"/>
        <v>0</v>
      </c>
      <c r="ES46">
        <f t="shared" si="79"/>
        <v>0</v>
      </c>
      <c r="ET46">
        <f t="shared" si="79"/>
        <v>0</v>
      </c>
      <c r="EU46">
        <f t="shared" si="79"/>
        <v>0</v>
      </c>
      <c r="EV46">
        <f t="shared" si="79"/>
        <v>0</v>
      </c>
      <c r="EW46">
        <f t="shared" si="79"/>
        <v>0</v>
      </c>
      <c r="EX46">
        <f t="shared" si="79"/>
        <v>0</v>
      </c>
      <c r="EZ46">
        <f t="shared" si="16"/>
        <v>0.29005875072078308</v>
      </c>
      <c r="FB46">
        <f t="shared" si="63"/>
        <v>0.13782827538462922</v>
      </c>
      <c r="FC46">
        <f t="shared" si="64"/>
        <v>0.22993113839191107</v>
      </c>
      <c r="FH46" s="56"/>
    </row>
    <row r="47" spans="1:164" x14ac:dyDescent="0.25">
      <c r="A47">
        <v>500</v>
      </c>
      <c r="B47" s="19">
        <f>'Input spectra'!Y46</f>
        <v>5.51411803666794E-2</v>
      </c>
      <c r="C47">
        <f>'Input spectra'!B46</f>
        <v>0.12774307503944701</v>
      </c>
      <c r="D47">
        <f t="shared" si="65"/>
        <v>2.0653927966864227E-2</v>
      </c>
      <c r="E47">
        <f t="shared" si="65"/>
        <v>1.937502692250483E-2</v>
      </c>
      <c r="F47">
        <f t="shared" si="65"/>
        <v>1.817433790480491E-2</v>
      </c>
      <c r="G47">
        <f t="shared" si="65"/>
        <v>1.7047125658436555E-2</v>
      </c>
      <c r="H47">
        <f t="shared" si="65"/>
        <v>1.5988939248255566E-2</v>
      </c>
      <c r="I47">
        <f t="shared" si="65"/>
        <v>1.4995595106385392E-2</v>
      </c>
      <c r="J47">
        <f t="shared" si="65"/>
        <v>1.4063161084154716E-2</v>
      </c>
      <c r="K47">
        <f t="shared" si="65"/>
        <v>1.3187941449631833E-2</v>
      </c>
      <c r="L47">
        <f t="shared" si="65"/>
        <v>1.2366462774977806E-2</v>
      </c>
      <c r="M47">
        <f t="shared" si="65"/>
        <v>1.1595460661115706E-2</v>
      </c>
      <c r="N47">
        <f t="shared" si="66"/>
        <v>1.0871867250297318E-2</v>
      </c>
      <c r="O47">
        <f t="shared" si="66"/>
        <v>1.0192799480051928E-2</v>
      </c>
      <c r="P47">
        <f t="shared" si="66"/>
        <v>9.5555480347355119E-3</v>
      </c>
      <c r="Q47">
        <f t="shared" si="66"/>
        <v>8.9575669534720358E-3</v>
      </c>
      <c r="R47">
        <f t="shared" si="66"/>
        <v>8.3964638557015876E-3</v>
      </c>
      <c r="S47">
        <f t="shared" si="66"/>
        <v>7.8699907478310127E-3</v>
      </c>
      <c r="T47">
        <f t="shared" si="66"/>
        <v>7.3760353766301138E-3</v>
      </c>
      <c r="U47">
        <f t="shared" si="66"/>
        <v>6.9126130970381325E-3</v>
      </c>
      <c r="V47">
        <f t="shared" si="66"/>
        <v>6.4778592239483554E-3</v>
      </c>
      <c r="W47">
        <f t="shared" si="66"/>
        <v>6.0700218393303085E-3</v>
      </c>
      <c r="X47">
        <f t="shared" si="67"/>
        <v>5.687455027735564E-3</v>
      </c>
      <c r="Y47">
        <f t="shared" si="67"/>
        <v>5.3286125148209271E-3</v>
      </c>
      <c r="Z47">
        <f t="shared" si="67"/>
        <v>4.9920416850172426E-3</v>
      </c>
      <c r="AA47">
        <f t="shared" si="67"/>
        <v>4.6763779558790615E-3</v>
      </c>
      <c r="AB47">
        <f t="shared" si="67"/>
        <v>4.3803394879746577E-3</v>
      </c>
      <c r="AC47">
        <f t="shared" si="67"/>
        <v>4.1027222104225618E-3</v>
      </c>
      <c r="AD47">
        <f t="shared" si="67"/>
        <v>3.8423951433541399E-3</v>
      </c>
      <c r="AE47">
        <f t="shared" si="67"/>
        <v>3.5982959996863299E-3</v>
      </c>
      <c r="AF47">
        <f t="shared" si="67"/>
        <v>3.3694270496282589E-3</v>
      </c>
      <c r="AG47">
        <f t="shared" si="67"/>
        <v>3.1548512323240352E-3</v>
      </c>
      <c r="AH47">
        <f t="shared" si="68"/>
        <v>2.9536884999551106E-3</v>
      </c>
      <c r="AI47">
        <f t="shared" si="68"/>
        <v>2.7651123804924736E-3</v>
      </c>
      <c r="AJ47">
        <f t="shared" si="68"/>
        <v>2.5883467461049465E-3</v>
      </c>
      <c r="AK47">
        <f t="shared" si="68"/>
        <v>2.4226627749978002E-3</v>
      </c>
      <c r="AL47">
        <f t="shared" si="68"/>
        <v>2.2673760951787106E-3</v>
      </c>
      <c r="AM47">
        <f t="shared" si="68"/>
        <v>2.1218440993283419E-3</v>
      </c>
      <c r="AN47">
        <f t="shared" si="68"/>
        <v>1.9854634205930671E-3</v>
      </c>
      <c r="AO47">
        <f t="shared" si="68"/>
        <v>1.8576675597198945E-3</v>
      </c>
      <c r="AP47">
        <f t="shared" si="68"/>
        <v>1.7379246545207127E-3</v>
      </c>
      <c r="AQ47">
        <f t="shared" si="68"/>
        <v>1.6257353831866383E-3</v>
      </c>
      <c r="AR47">
        <f t="shared" si="69"/>
        <v>1.5206309934754653E-3</v>
      </c>
      <c r="AS47">
        <f t="shared" si="69"/>
        <v>1.4221714502678192E-3</v>
      </c>
      <c r="AT47">
        <f t="shared" si="69"/>
        <v>1.3299436944324155E-3</v>
      </c>
      <c r="AU47">
        <f t="shared" si="69"/>
        <v>1.2435600063593335E-3</v>
      </c>
      <c r="AV47">
        <f t="shared" si="69"/>
        <v>1.1626564679140475E-3</v>
      </c>
      <c r="AW47">
        <f t="shared" si="69"/>
        <v>1.0868915169356301E-3</v>
      </c>
      <c r="AX47">
        <f t="shared" si="69"/>
        <v>9.1708975538611114E-4</v>
      </c>
      <c r="AY47">
        <f t="shared" si="69"/>
        <v>7.4381969179454293E-4</v>
      </c>
      <c r="AZ47">
        <f t="shared" si="69"/>
        <v>6.3556292685219222E-4</v>
      </c>
      <c r="BA47">
        <f t="shared" si="69"/>
        <v>5.5261316685603461E-4</v>
      </c>
      <c r="BB47">
        <f t="shared" si="70"/>
        <v>4.8524931821801031E-4</v>
      </c>
      <c r="BC47">
        <f t="shared" si="70"/>
        <v>4.2893760105308209E-4</v>
      </c>
      <c r="BD47">
        <f t="shared" si="70"/>
        <v>3.8102955086357179E-4</v>
      </c>
      <c r="BE47">
        <f t="shared" si="70"/>
        <v>3.3978062636648925E-4</v>
      </c>
      <c r="BF47">
        <f t="shared" si="70"/>
        <v>3.039532876829103E-4</v>
      </c>
      <c r="BG47">
        <f t="shared" si="70"/>
        <v>2.7262490707852781E-4</v>
      </c>
      <c r="BH47">
        <f t="shared" si="70"/>
        <v>2.4508293963828697E-4</v>
      </c>
      <c r="BI47">
        <f t="shared" si="70"/>
        <v>2.2076253514499358E-4</v>
      </c>
      <c r="BJ47">
        <f t="shared" si="70"/>
        <v>1.9920689489671107E-4</v>
      </c>
      <c r="BK47">
        <f t="shared" si="70"/>
        <v>1.8004076018988727E-4</v>
      </c>
      <c r="BL47">
        <f t="shared" si="71"/>
        <v>1.6295194371503233E-4</v>
      </c>
      <c r="BM47">
        <f t="shared" si="71"/>
        <v>1.4767802940557337E-4</v>
      </c>
      <c r="BN47">
        <f t="shared" si="71"/>
        <v>1.3399652823220266E-4</v>
      </c>
      <c r="BO47">
        <f t="shared" si="71"/>
        <v>1.2171742324161507E-4</v>
      </c>
      <c r="BP47">
        <f t="shared" si="71"/>
        <v>1.1067741383107699E-4</v>
      </c>
      <c r="BQ47">
        <f t="shared" si="71"/>
        <v>1.0073539821070619E-4</v>
      </c>
      <c r="BR47">
        <f t="shared" si="71"/>
        <v>9.17688772117948E-5</v>
      </c>
      <c r="BS47">
        <f t="shared" si="71"/>
        <v>8.3671056288985482E-5</v>
      </c>
      <c r="BT47">
        <f t="shared" si="71"/>
        <v>7.6348485118892033E-5</v>
      </c>
      <c r="BU47">
        <f t="shared" si="71"/>
        <v>6.9719116987953668E-5</v>
      </c>
      <c r="BV47">
        <f t="shared" si="72"/>
        <v>6.3710700071317077E-5</v>
      </c>
      <c r="BW47">
        <f t="shared" si="72"/>
        <v>5.8259434018287028E-5</v>
      </c>
      <c r="BX47">
        <f t="shared" si="72"/>
        <v>5.3308840715245777E-5</v>
      </c>
      <c r="BY47">
        <f t="shared" si="72"/>
        <v>4.8808809481862269E-5</v>
      </c>
      <c r="BZ47">
        <f t="shared" si="72"/>
        <v>4.4714785463398749E-5</v>
      </c>
      <c r="CA47">
        <f t="shared" si="72"/>
        <v>4.0987076421458516E-5</v>
      </c>
      <c r="CB47">
        <f t="shared" si="72"/>
        <v>3.7590258058057702E-5</v>
      </c>
      <c r="CC47">
        <f t="shared" si="72"/>
        <v>3.4492661827204058E-5</v>
      </c>
      <c r="CD47">
        <f t="shared" si="72"/>
        <v>3.1665932174931405E-5</v>
      </c>
      <c r="CE47">
        <f t="shared" si="72"/>
        <v>2.9084642505807196E-5</v>
      </c>
      <c r="CF47">
        <f t="shared" si="73"/>
        <v>2.6725961049713219E-5</v>
      </c>
      <c r="CG47">
        <f t="shared" si="73"/>
        <v>2.4569359307049559E-5</v>
      </c>
      <c r="CH47">
        <f t="shared" si="73"/>
        <v>2.2596356965628255E-5</v>
      </c>
      <c r="CI47">
        <f t="shared" si="73"/>
        <v>2.0790298170525077E-5</v>
      </c>
      <c r="CJ47">
        <f t="shared" si="73"/>
        <v>1.9136154836440528E-5</v>
      </c>
      <c r="CK47">
        <f t="shared" si="73"/>
        <v>1.7620353357153983E-5</v>
      </c>
      <c r="CL47">
        <f t="shared" si="73"/>
        <v>1.6230621616739997E-5</v>
      </c>
      <c r="CM47">
        <f t="shared" si="73"/>
        <v>1.4955853664476578E-5</v>
      </c>
      <c r="CN47">
        <f t="shared" si="73"/>
        <v>1.3785989797238882E-5</v>
      </c>
      <c r="CO47">
        <f t="shared" si="73"/>
        <v>1.2711910113452115E-5</v>
      </c>
      <c r="CP47">
        <f t="shared" si="74"/>
        <v>1.1725339872397626E-5</v>
      </c>
      <c r="CQ47">
        <f t="shared" si="74"/>
        <v>1.0818765220675013E-5</v>
      </c>
      <c r="CR47">
        <f t="shared" si="74"/>
        <v>6.6114174516488762E-6</v>
      </c>
      <c r="CS47">
        <f t="shared" si="74"/>
        <v>4.0759160633811425E-6</v>
      </c>
      <c r="CT47">
        <f t="shared" si="74"/>
        <v>2.6792313521663483E-6</v>
      </c>
      <c r="CU47">
        <f t="shared" si="74"/>
        <v>1.7690806904703205E-6</v>
      </c>
      <c r="CV47">
        <f t="shared" si="74"/>
        <v>1.1465328287610691E-6</v>
      </c>
      <c r="CW47">
        <f t="shared" si="74"/>
        <v>7.1535958381762215E-7</v>
      </c>
      <c r="CX47">
        <f t="shared" si="74"/>
        <v>4.1932444483632491E-7</v>
      </c>
      <c r="CY47">
        <f t="shared" si="74"/>
        <v>2.2194322133603089E-7</v>
      </c>
      <c r="CZ47">
        <f t="shared" si="75"/>
        <v>9.7954735431700199E-8</v>
      </c>
      <c r="DA47">
        <f t="shared" si="75"/>
        <v>2.9094324465066851E-8</v>
      </c>
      <c r="DB47">
        <f t="shared" si="75"/>
        <v>1.754156270308034E-9</v>
      </c>
      <c r="DC47">
        <f t="shared" si="75"/>
        <v>0</v>
      </c>
      <c r="DD47">
        <f t="shared" si="75"/>
        <v>0</v>
      </c>
      <c r="DE47">
        <f t="shared" si="75"/>
        <v>0</v>
      </c>
      <c r="DF47">
        <f t="shared" si="75"/>
        <v>0</v>
      </c>
      <c r="DG47">
        <f t="shared" si="75"/>
        <v>0</v>
      </c>
      <c r="DH47">
        <f t="shared" si="75"/>
        <v>0</v>
      </c>
      <c r="DI47">
        <f t="shared" si="75"/>
        <v>0</v>
      </c>
      <c r="DJ47">
        <f t="shared" si="76"/>
        <v>0</v>
      </c>
      <c r="DK47">
        <f t="shared" si="76"/>
        <v>0</v>
      </c>
      <c r="DL47">
        <f t="shared" si="76"/>
        <v>0</v>
      </c>
      <c r="DM47">
        <f t="shared" si="76"/>
        <v>0</v>
      </c>
      <c r="DN47">
        <f t="shared" si="76"/>
        <v>0</v>
      </c>
      <c r="DO47">
        <f t="shared" si="76"/>
        <v>0</v>
      </c>
      <c r="DP47">
        <f t="shared" si="76"/>
        <v>0</v>
      </c>
      <c r="DQ47">
        <f t="shared" si="76"/>
        <v>0</v>
      </c>
      <c r="DR47">
        <f t="shared" si="76"/>
        <v>0</v>
      </c>
      <c r="DS47">
        <f t="shared" si="76"/>
        <v>0</v>
      </c>
      <c r="DT47">
        <f t="shared" si="77"/>
        <v>0</v>
      </c>
      <c r="DU47">
        <f t="shared" si="77"/>
        <v>0</v>
      </c>
      <c r="DV47">
        <f t="shared" si="77"/>
        <v>0</v>
      </c>
      <c r="DW47">
        <f t="shared" si="77"/>
        <v>0</v>
      </c>
      <c r="DX47">
        <f t="shared" si="77"/>
        <v>0</v>
      </c>
      <c r="DY47">
        <f t="shared" si="77"/>
        <v>0</v>
      </c>
      <c r="DZ47">
        <f t="shared" si="77"/>
        <v>0</v>
      </c>
      <c r="EA47">
        <f t="shared" si="77"/>
        <v>0</v>
      </c>
      <c r="EB47">
        <f t="shared" si="77"/>
        <v>0</v>
      </c>
      <c r="EC47">
        <f t="shared" si="77"/>
        <v>0</v>
      </c>
      <c r="ED47">
        <f t="shared" si="78"/>
        <v>0</v>
      </c>
      <c r="EE47">
        <f t="shared" si="78"/>
        <v>0</v>
      </c>
      <c r="EF47">
        <f t="shared" si="78"/>
        <v>0</v>
      </c>
      <c r="EG47">
        <f t="shared" si="78"/>
        <v>0</v>
      </c>
      <c r="EH47">
        <f t="shared" si="78"/>
        <v>0</v>
      </c>
      <c r="EI47">
        <f t="shared" si="78"/>
        <v>0</v>
      </c>
      <c r="EJ47">
        <f t="shared" si="78"/>
        <v>0</v>
      </c>
      <c r="EK47">
        <f t="shared" si="78"/>
        <v>0</v>
      </c>
      <c r="EL47">
        <f t="shared" si="78"/>
        <v>0</v>
      </c>
      <c r="EM47">
        <f t="shared" si="78"/>
        <v>0</v>
      </c>
      <c r="EN47">
        <f t="shared" si="79"/>
        <v>0</v>
      </c>
      <c r="EO47">
        <f t="shared" si="79"/>
        <v>0</v>
      </c>
      <c r="EP47">
        <f t="shared" si="79"/>
        <v>0</v>
      </c>
      <c r="EQ47">
        <f t="shared" si="79"/>
        <v>0</v>
      </c>
      <c r="ER47">
        <f t="shared" si="79"/>
        <v>0</v>
      </c>
      <c r="ES47">
        <f t="shared" si="79"/>
        <v>0</v>
      </c>
      <c r="ET47">
        <f t="shared" si="79"/>
        <v>0</v>
      </c>
      <c r="EU47">
        <f t="shared" si="79"/>
        <v>0</v>
      </c>
      <c r="EV47">
        <f t="shared" si="79"/>
        <v>0</v>
      </c>
      <c r="EW47">
        <f t="shared" si="79"/>
        <v>0</v>
      </c>
      <c r="EX47">
        <f t="shared" si="79"/>
        <v>0</v>
      </c>
      <c r="EZ47">
        <f t="shared" si="16"/>
        <v>0.32103001463429981</v>
      </c>
      <c r="FB47">
        <f t="shared" si="63"/>
        <v>0.12326148291885236</v>
      </c>
      <c r="FC47">
        <f t="shared" si="64"/>
        <v>0.23236769961262305</v>
      </c>
      <c r="FH47" s="56"/>
    </row>
    <row r="48" spans="1:164" x14ac:dyDescent="0.25">
      <c r="A48">
        <v>505</v>
      </c>
      <c r="B48" s="19">
        <f>'Input spectra'!Y47</f>
        <v>5.4949747368228802E-2</v>
      </c>
      <c r="C48">
        <f>'Input spectra'!B47</f>
        <v>0.112440517580027</v>
      </c>
      <c r="D48">
        <f t="shared" si="65"/>
        <v>2.0653927966864227E-2</v>
      </c>
      <c r="E48">
        <f t="shared" si="65"/>
        <v>1.9494358793406569E-2</v>
      </c>
      <c r="F48">
        <f t="shared" si="65"/>
        <v>1.8398900850167224E-2</v>
      </c>
      <c r="G48">
        <f t="shared" si="65"/>
        <v>1.7364052228358035E-2</v>
      </c>
      <c r="H48">
        <f t="shared" si="65"/>
        <v>1.6386500429766995E-2</v>
      </c>
      <c r="I48">
        <f t="shared" si="65"/>
        <v>1.5463112204980036E-2</v>
      </c>
      <c r="J48">
        <f t="shared" si="65"/>
        <v>1.4590923933058442E-2</v>
      </c>
      <c r="K48">
        <f t="shared" si="65"/>
        <v>1.376713251398899E-2</v>
      </c>
      <c r="L48">
        <f t="shared" si="65"/>
        <v>1.2989086746735969E-2</v>
      </c>
      <c r="M48">
        <f t="shared" si="65"/>
        <v>1.2254279167156474E-2</v>
      </c>
      <c r="N48">
        <f t="shared" si="66"/>
        <v>1.1560338321397764E-2</v>
      </c>
      <c r="O48">
        <f t="shared" si="66"/>
        <v>1.0905021451681434E-2</v>
      </c>
      <c r="P48">
        <f t="shared" si="66"/>
        <v>1.0286207572597716E-2</v>
      </c>
      <c r="Q48">
        <f t="shared" si="66"/>
        <v>9.7018909171875615E-3</v>
      </c>
      <c r="R48">
        <f t="shared" si="66"/>
        <v>9.1501747331841875E-3</v>
      </c>
      <c r="S48">
        <f t="shared" si="66"/>
        <v>8.6292654108219846E-3</v>
      </c>
      <c r="T48">
        <f t="shared" si="66"/>
        <v>8.1374669246026786E-3</v>
      </c>
      <c r="U48">
        <f t="shared" si="66"/>
        <v>7.6731755723388429E-3</v>
      </c>
      <c r="V48">
        <f t="shared" si="66"/>
        <v>7.234874995676298E-3</v>
      </c>
      <c r="W48">
        <f t="shared" si="66"/>
        <v>6.8211314671318994E-3</v>
      </c>
      <c r="X48">
        <f t="shared" si="67"/>
        <v>6.4305894294743168E-3</v>
      </c>
      <c r="Y48">
        <f t="shared" si="67"/>
        <v>6.0619672740248876E-3</v>
      </c>
      <c r="Z48">
        <f t="shared" si="67"/>
        <v>5.7140533451656289E-3</v>
      </c>
      <c r="AA48">
        <f t="shared" si="67"/>
        <v>5.3857021590141482E-3</v>
      </c>
      <c r="AB48">
        <f t="shared" si="67"/>
        <v>5.0758308248624318E-3</v>
      </c>
      <c r="AC48">
        <f t="shared" si="67"/>
        <v>4.7834156585801393E-3</v>
      </c>
      <c r="AD48">
        <f t="shared" si="67"/>
        <v>4.5074889777549096E-3</v>
      </c>
      <c r="AE48">
        <f t="shared" si="67"/>
        <v>4.2471360688839388E-3</v>
      </c>
      <c r="AF48">
        <f t="shared" si="67"/>
        <v>4.0014923174442477E-3</v>
      </c>
      <c r="AG48">
        <f t="shared" si="67"/>
        <v>3.7697404921552078E-3</v>
      </c>
      <c r="AH48">
        <f t="shared" si="68"/>
        <v>3.5511081752073992E-3</v>
      </c>
      <c r="AI48">
        <f t="shared" si="68"/>
        <v>3.3448653306680557E-3</v>
      </c>
      <c r="AJ48">
        <f t="shared" si="68"/>
        <v>3.1503220036865993E-3</v>
      </c>
      <c r="AK48">
        <f t="shared" si="68"/>
        <v>2.9668261435151044E-3</v>
      </c>
      <c r="AL48">
        <f t="shared" si="68"/>
        <v>2.7937615437293333E-3</v>
      </c>
      <c r="AM48">
        <f t="shared" si="68"/>
        <v>2.6305458933870984E-3</v>
      </c>
      <c r="AN48">
        <f t="shared" si="68"/>
        <v>2.4766289331933328E-3</v>
      </c>
      <c r="AO48">
        <f t="shared" si="68"/>
        <v>2.3314907110563404E-3</v>
      </c>
      <c r="AP48">
        <f t="shared" si="68"/>
        <v>2.1946399317180503E-3</v>
      </c>
      <c r="AQ48">
        <f t="shared" si="68"/>
        <v>2.0656123954237542E-3</v>
      </c>
      <c r="AR48">
        <f t="shared" si="69"/>
        <v>1.9439695208645223E-3</v>
      </c>
      <c r="AS48">
        <f t="shared" si="69"/>
        <v>1.8292969478789852E-3</v>
      </c>
      <c r="AT48">
        <f t="shared" si="69"/>
        <v>1.7212032156413244E-3</v>
      </c>
      <c r="AU48">
        <f t="shared" si="69"/>
        <v>1.6193185122897473E-3</v>
      </c>
      <c r="AV48">
        <f t="shared" si="69"/>
        <v>1.523293492165075E-3</v>
      </c>
      <c r="AW48">
        <f t="shared" si="69"/>
        <v>1.4327981570330965E-3</v>
      </c>
      <c r="AX48">
        <f t="shared" si="69"/>
        <v>1.2164024815604045E-3</v>
      </c>
      <c r="AY48">
        <f t="shared" si="69"/>
        <v>9.9265827517173674E-4</v>
      </c>
      <c r="AZ48">
        <f t="shared" si="69"/>
        <v>8.5340914510379689E-4</v>
      </c>
      <c r="BA48">
        <f t="shared" si="69"/>
        <v>7.4659762635560355E-4</v>
      </c>
      <c r="BB48">
        <f t="shared" si="70"/>
        <v>6.5962476219937624E-4</v>
      </c>
      <c r="BC48">
        <f t="shared" si="70"/>
        <v>5.8666850725308777E-4</v>
      </c>
      <c r="BD48">
        <f t="shared" si="70"/>
        <v>5.243532404448528E-4</v>
      </c>
      <c r="BE48">
        <f t="shared" si="70"/>
        <v>4.7046849957644486E-4</v>
      </c>
      <c r="BF48">
        <f t="shared" si="70"/>
        <v>4.234532040927792E-4</v>
      </c>
      <c r="BG48">
        <f t="shared" si="70"/>
        <v>3.8214725907399012E-4</v>
      </c>
      <c r="BH48">
        <f t="shared" si="70"/>
        <v>3.4565666830388479E-4</v>
      </c>
      <c r="BI48">
        <f t="shared" si="70"/>
        <v>3.1327365333870311E-4</v>
      </c>
      <c r="BJ48">
        <f t="shared" si="70"/>
        <v>2.8442613870076979E-4</v>
      </c>
      <c r="BK48">
        <f t="shared" si="70"/>
        <v>2.5864412484188822E-4</v>
      </c>
      <c r="BL48">
        <f t="shared" si="71"/>
        <v>2.3553636331565323E-4</v>
      </c>
      <c r="BM48">
        <f t="shared" si="71"/>
        <v>2.1477362582312764E-4</v>
      </c>
      <c r="BN48">
        <f t="shared" si="71"/>
        <v>1.9607636495844205E-4</v>
      </c>
      <c r="BO48">
        <f t="shared" si="71"/>
        <v>1.7920539948042909E-4</v>
      </c>
      <c r="BP48">
        <f t="shared" si="71"/>
        <v>1.6395474270356641E-4</v>
      </c>
      <c r="BQ48">
        <f t="shared" si="71"/>
        <v>1.5014598705729372E-4</v>
      </c>
      <c r="BR48">
        <f t="shared" si="71"/>
        <v>1.376238428022633E-4</v>
      </c>
      <c r="BS48">
        <f t="shared" si="71"/>
        <v>1.2625254870257671E-4</v>
      </c>
      <c r="BT48">
        <f t="shared" si="71"/>
        <v>1.1591295221672432E-4</v>
      </c>
      <c r="BU48">
        <f t="shared" si="71"/>
        <v>1.0650011117254957E-4</v>
      </c>
      <c r="BV48">
        <f t="shared" si="72"/>
        <v>9.7921306806196564E-5</v>
      </c>
      <c r="BW48">
        <f t="shared" si="72"/>
        <v>9.0094384985281781E-5</v>
      </c>
      <c r="BX48">
        <f t="shared" si="72"/>
        <v>8.2946361915913445E-5</v>
      </c>
      <c r="BY48">
        <f t="shared" si="72"/>
        <v>7.6412244942007499E-5</v>
      </c>
      <c r="BZ48">
        <f t="shared" si="72"/>
        <v>7.043402970787323E-5</v>
      </c>
      <c r="CA48">
        <f t="shared" si="72"/>
        <v>6.4959843004879457E-5</v>
      </c>
      <c r="CB48">
        <f t="shared" si="72"/>
        <v>5.9943206773318023E-5</v>
      </c>
      <c r="CC48">
        <f t="shared" si="72"/>
        <v>5.5342403481230062E-5</v>
      </c>
      <c r="CD48">
        <f t="shared" si="72"/>
        <v>5.1119926808487543E-5</v>
      </c>
      <c r="CE48">
        <f t="shared" si="72"/>
        <v>4.7242004483149847E-5</v>
      </c>
      <c r="CF48">
        <f t="shared" si="73"/>
        <v>4.3678182435141319E-5</v>
      </c>
      <c r="CG48">
        <f t="shared" si="73"/>
        <v>4.0400961287803806E-5</v>
      </c>
      <c r="CH48">
        <f t="shared" si="73"/>
        <v>3.7385477704020562E-5</v>
      </c>
      <c r="CI48">
        <f t="shared" si="73"/>
        <v>3.460922431816938E-5</v>
      </c>
      <c r="CJ48">
        <f t="shared" si="73"/>
        <v>3.2051802977356877E-5</v>
      </c>
      <c r="CK48">
        <f t="shared" si="73"/>
        <v>2.9694706830677997E-5</v>
      </c>
      <c r="CL48">
        <f t="shared" si="73"/>
        <v>2.7521127478844432E-5</v>
      </c>
      <c r="CM48">
        <f t="shared" si="73"/>
        <v>2.5515783955900334E-5</v>
      </c>
      <c r="CN48">
        <f t="shared" si="73"/>
        <v>2.3664770781484715E-5</v>
      </c>
      <c r="CO48">
        <f t="shared" si="73"/>
        <v>2.1955422713292293E-5</v>
      </c>
      <c r="CP48">
        <f t="shared" si="74"/>
        <v>2.0376194158635614E-5</v>
      </c>
      <c r="CQ48">
        <f t="shared" si="74"/>
        <v>1.8916551482224101E-5</v>
      </c>
      <c r="CR48">
        <f t="shared" si="74"/>
        <v>1.1631225900656597E-5</v>
      </c>
      <c r="CS48">
        <f t="shared" si="74"/>
        <v>7.214774855172499E-6</v>
      </c>
      <c r="CT48">
        <f t="shared" si="74"/>
        <v>4.7717140269804443E-6</v>
      </c>
      <c r="CU48">
        <f t="shared" si="74"/>
        <v>3.170140233751918E-6</v>
      </c>
      <c r="CV48">
        <f t="shared" si="74"/>
        <v>2.067206998356166E-6</v>
      </c>
      <c r="CW48">
        <f t="shared" si="74"/>
        <v>1.2977424542653315E-6</v>
      </c>
      <c r="CX48">
        <f t="shared" si="74"/>
        <v>7.6538673912847836E-7</v>
      </c>
      <c r="CY48">
        <f t="shared" si="74"/>
        <v>4.0760478938589146E-7</v>
      </c>
      <c r="CZ48">
        <f t="shared" si="75"/>
        <v>1.8100454057138142E-7</v>
      </c>
      <c r="DA48">
        <f t="shared" si="75"/>
        <v>5.4092736393195952E-8</v>
      </c>
      <c r="DB48">
        <f t="shared" si="75"/>
        <v>3.2814485125350578E-9</v>
      </c>
      <c r="DC48">
        <f t="shared" si="75"/>
        <v>0</v>
      </c>
      <c r="DD48">
        <f t="shared" si="75"/>
        <v>0</v>
      </c>
      <c r="DE48">
        <f t="shared" si="75"/>
        <v>0</v>
      </c>
      <c r="DF48">
        <f t="shared" si="75"/>
        <v>0</v>
      </c>
      <c r="DG48">
        <f t="shared" si="75"/>
        <v>0</v>
      </c>
      <c r="DH48">
        <f t="shared" si="75"/>
        <v>0</v>
      </c>
      <c r="DI48">
        <f t="shared" si="75"/>
        <v>0</v>
      </c>
      <c r="DJ48">
        <f t="shared" si="76"/>
        <v>0</v>
      </c>
      <c r="DK48">
        <f t="shared" si="76"/>
        <v>0</v>
      </c>
      <c r="DL48">
        <f t="shared" si="76"/>
        <v>0</v>
      </c>
      <c r="DM48">
        <f t="shared" si="76"/>
        <v>0</v>
      </c>
      <c r="DN48">
        <f t="shared" si="76"/>
        <v>0</v>
      </c>
      <c r="DO48">
        <f t="shared" si="76"/>
        <v>0</v>
      </c>
      <c r="DP48">
        <f t="shared" si="76"/>
        <v>0</v>
      </c>
      <c r="DQ48">
        <f t="shared" si="76"/>
        <v>0</v>
      </c>
      <c r="DR48">
        <f t="shared" si="76"/>
        <v>0</v>
      </c>
      <c r="DS48">
        <f t="shared" si="76"/>
        <v>0</v>
      </c>
      <c r="DT48">
        <f t="shared" si="77"/>
        <v>0</v>
      </c>
      <c r="DU48">
        <f t="shared" si="77"/>
        <v>0</v>
      </c>
      <c r="DV48">
        <f t="shared" si="77"/>
        <v>0</v>
      </c>
      <c r="DW48">
        <f t="shared" si="77"/>
        <v>0</v>
      </c>
      <c r="DX48">
        <f t="shared" si="77"/>
        <v>0</v>
      </c>
      <c r="DY48">
        <f t="shared" si="77"/>
        <v>0</v>
      </c>
      <c r="DZ48">
        <f t="shared" si="77"/>
        <v>0</v>
      </c>
      <c r="EA48">
        <f t="shared" si="77"/>
        <v>0</v>
      </c>
      <c r="EB48">
        <f t="shared" si="77"/>
        <v>0</v>
      </c>
      <c r="EC48">
        <f t="shared" si="77"/>
        <v>0</v>
      </c>
      <c r="ED48">
        <f t="shared" si="78"/>
        <v>0</v>
      </c>
      <c r="EE48">
        <f t="shared" si="78"/>
        <v>0</v>
      </c>
      <c r="EF48">
        <f t="shared" si="78"/>
        <v>0</v>
      </c>
      <c r="EG48">
        <f t="shared" si="78"/>
        <v>0</v>
      </c>
      <c r="EH48">
        <f t="shared" si="78"/>
        <v>0</v>
      </c>
      <c r="EI48">
        <f t="shared" si="78"/>
        <v>0</v>
      </c>
      <c r="EJ48">
        <f t="shared" si="78"/>
        <v>0</v>
      </c>
      <c r="EK48">
        <f t="shared" si="78"/>
        <v>0</v>
      </c>
      <c r="EL48">
        <f t="shared" si="78"/>
        <v>0</v>
      </c>
      <c r="EM48">
        <f t="shared" si="78"/>
        <v>0</v>
      </c>
      <c r="EN48">
        <f t="shared" si="79"/>
        <v>0</v>
      </c>
      <c r="EO48">
        <f t="shared" si="79"/>
        <v>0</v>
      </c>
      <c r="EP48">
        <f t="shared" si="79"/>
        <v>0</v>
      </c>
      <c r="EQ48">
        <f t="shared" si="79"/>
        <v>0</v>
      </c>
      <c r="ER48">
        <f t="shared" si="79"/>
        <v>0</v>
      </c>
      <c r="ES48">
        <f t="shared" si="79"/>
        <v>0</v>
      </c>
      <c r="ET48">
        <f t="shared" si="79"/>
        <v>0</v>
      </c>
      <c r="EU48">
        <f t="shared" si="79"/>
        <v>0</v>
      </c>
      <c r="EV48">
        <f t="shared" si="79"/>
        <v>0</v>
      </c>
      <c r="EW48">
        <f t="shared" si="79"/>
        <v>0</v>
      </c>
      <c r="EX48">
        <f t="shared" si="79"/>
        <v>0</v>
      </c>
      <c r="EZ48">
        <f t="shared" si="16"/>
        <v>0.34978243527392588</v>
      </c>
      <c r="FB48">
        <f t="shared" si="63"/>
        <v>0.11151592049301529</v>
      </c>
      <c r="FC48">
        <f t="shared" si="64"/>
        <v>0.23426943019376667</v>
      </c>
      <c r="FH48" s="56"/>
    </row>
    <row r="49" spans="1:164" x14ac:dyDescent="0.25">
      <c r="A49">
        <v>510</v>
      </c>
      <c r="B49" s="19">
        <f>'Input spectra'!Y48</f>
        <v>5.48774322466078E-2</v>
      </c>
      <c r="C49">
        <f>'Input spectra'!B48</f>
        <v>9.7137960120607297E-2</v>
      </c>
      <c r="D49">
        <f t="shared" si="65"/>
        <v>2.0653927966864227E-2</v>
      </c>
      <c r="E49">
        <f t="shared" si="65"/>
        <v>1.9614191994471352E-2</v>
      </c>
      <c r="F49">
        <f t="shared" si="65"/>
        <v>1.8625794767180043E-2</v>
      </c>
      <c r="G49">
        <f t="shared" si="65"/>
        <v>1.7686238808949348E-2</v>
      </c>
      <c r="H49">
        <f t="shared" si="65"/>
        <v>1.6793146711091986E-2</v>
      </c>
      <c r="I49">
        <f t="shared" si="65"/>
        <v>1.5944255415179361E-2</v>
      </c>
      <c r="J49">
        <f t="shared" si="65"/>
        <v>1.5137410766010068E-2</v>
      </c>
      <c r="K49">
        <f t="shared" si="65"/>
        <v>1.4370562321970076E-2</v>
      </c>
      <c r="L49">
        <f t="shared" si="65"/>
        <v>1.3641758410703865E-2</v>
      </c>
      <c r="M49">
        <f t="shared" si="65"/>
        <v>1.2949141418579549E-2</v>
      </c>
      <c r="N49">
        <f t="shared" si="66"/>
        <v>1.2290943302968635E-2</v>
      </c>
      <c r="O49">
        <f t="shared" si="66"/>
        <v>1.1665481316873604E-2</v>
      </c>
      <c r="P49">
        <f t="shared" si="66"/>
        <v>1.107115393592536E-2</v>
      </c>
      <c r="Q49">
        <f t="shared" si="66"/>
        <v>1.05064369782386E-2</v>
      </c>
      <c r="R49">
        <f t="shared" si="66"/>
        <v>9.9698799080576491E-3</v>
      </c>
      <c r="S49">
        <f t="shared" si="66"/>
        <v>9.4601023145489873E-3</v>
      </c>
      <c r="T49">
        <f t="shared" si="66"/>
        <v>8.9757905575008814E-3</v>
      </c>
      <c r="U49">
        <f t="shared" si="66"/>
        <v>8.5156945720756185E-3</v>
      </c>
      <c r="V49">
        <f t="shared" si="66"/>
        <v>8.0786248251273861E-3</v>
      </c>
      <c r="W49">
        <f t="shared" si="66"/>
        <v>7.663449415948975E-3</v>
      </c>
      <c r="X49">
        <f t="shared" si="67"/>
        <v>7.2690913146444746E-3</v>
      </c>
      <c r="Y49">
        <f t="shared" si="67"/>
        <v>6.8945257316435655E-3</v>
      </c>
      <c r="Z49">
        <f t="shared" si="67"/>
        <v>6.5387776121766071E-3</v>
      </c>
      <c r="AA49">
        <f t="shared" si="67"/>
        <v>6.2009192498191142E-3</v>
      </c>
      <c r="AB49">
        <f t="shared" si="67"/>
        <v>5.8800680134903057E-3</v>
      </c>
      <c r="AC49">
        <f t="shared" si="67"/>
        <v>5.5753841825534126E-3</v>
      </c>
      <c r="AD49">
        <f t="shared" si="67"/>
        <v>5.286068884916343E-3</v>
      </c>
      <c r="AE49">
        <f t="shared" si="67"/>
        <v>5.0113621332704755E-3</v>
      </c>
      <c r="AF49">
        <f t="shared" si="67"/>
        <v>4.7505409548333436E-3</v>
      </c>
      <c r="AG49">
        <f t="shared" si="67"/>
        <v>4.5029176101783457E-3</v>
      </c>
      <c r="AH49">
        <f t="shared" si="68"/>
        <v>4.2678378969419305E-3</v>
      </c>
      <c r="AI49">
        <f t="shared" si="68"/>
        <v>4.0446795343961625E-3</v>
      </c>
      <c r="AJ49">
        <f t="shared" si="68"/>
        <v>3.8328506250630422E-3</v>
      </c>
      <c r="AK49">
        <f t="shared" si="68"/>
        <v>3.6317881897264576E-3</v>
      </c>
      <c r="AL49">
        <f t="shared" si="68"/>
        <v>3.4409567723688336E-3</v>
      </c>
      <c r="AM49">
        <f t="shared" si="68"/>
        <v>3.2598471117227476E-3</v>
      </c>
      <c r="AN49">
        <f t="shared" si="68"/>
        <v>3.0879748762833179E-3</v>
      </c>
      <c r="AO49">
        <f t="shared" si="68"/>
        <v>2.9248794597755002E-3</v>
      </c>
      <c r="AP49">
        <f t="shared" si="68"/>
        <v>2.7701228342117586E-3</v>
      </c>
      <c r="AQ49">
        <f t="shared" si="68"/>
        <v>2.6232884578103596E-3</v>
      </c>
      <c r="AR49">
        <f t="shared" si="69"/>
        <v>2.4839802351729941E-3</v>
      </c>
      <c r="AS49">
        <f t="shared" si="69"/>
        <v>2.3518215272428484E-3</v>
      </c>
      <c r="AT49">
        <f t="shared" si="69"/>
        <v>2.2264542086810044E-3</v>
      </c>
      <c r="AU49">
        <f t="shared" si="69"/>
        <v>2.1075377704103098E-3</v>
      </c>
      <c r="AV49">
        <f t="shared" si="69"/>
        <v>1.9947484651818407E-3</v>
      </c>
      <c r="AW49">
        <f t="shared" si="69"/>
        <v>1.8877784941202823E-3</v>
      </c>
      <c r="AX49">
        <f t="shared" si="69"/>
        <v>1.6125187922325724E-3</v>
      </c>
      <c r="AY49">
        <f t="shared" si="69"/>
        <v>1.3240022453267666E-3</v>
      </c>
      <c r="AZ49">
        <f t="shared" si="69"/>
        <v>1.1452695493731548E-3</v>
      </c>
      <c r="BA49">
        <f t="shared" si="69"/>
        <v>1.0080881119946016E-3</v>
      </c>
      <c r="BB49">
        <f t="shared" si="70"/>
        <v>8.961285341809659E-4</v>
      </c>
      <c r="BC49">
        <f t="shared" si="70"/>
        <v>8.0191363578538009E-4</v>
      </c>
      <c r="BD49">
        <f t="shared" si="70"/>
        <v>7.2114109669913287E-4</v>
      </c>
      <c r="BE49">
        <f t="shared" si="70"/>
        <v>6.5101097068355723E-4</v>
      </c>
      <c r="BF49">
        <f t="shared" si="70"/>
        <v>5.8955543492987268E-4</v>
      </c>
      <c r="BG49">
        <f t="shared" si="70"/>
        <v>5.3531749879195804E-4</v>
      </c>
      <c r="BH49">
        <f t="shared" si="70"/>
        <v>4.8717736017213646E-4</v>
      </c>
      <c r="BI49">
        <f t="shared" si="70"/>
        <v>4.4425006202613318E-4</v>
      </c>
      <c r="BJ49">
        <f t="shared" si="70"/>
        <v>4.0582107589550153E-4</v>
      </c>
      <c r="BK49">
        <f t="shared" si="70"/>
        <v>3.7130361483276079E-4</v>
      </c>
      <c r="BL49">
        <f t="shared" si="71"/>
        <v>3.402091516100269E-4</v>
      </c>
      <c r="BM49">
        <f t="shared" si="71"/>
        <v>3.1212635647925131E-4</v>
      </c>
      <c r="BN49">
        <f t="shared" si="71"/>
        <v>2.8670562119356143E-4</v>
      </c>
      <c r="BO49">
        <f t="shared" si="71"/>
        <v>2.6364741581639265E-4</v>
      </c>
      <c r="BP49">
        <f t="shared" si="71"/>
        <v>2.4269335147573002E-4</v>
      </c>
      <c r="BQ49">
        <f t="shared" si="71"/>
        <v>2.2361920108840029E-4</v>
      </c>
      <c r="BR49">
        <f t="shared" si="71"/>
        <v>2.0622936740762884E-4</v>
      </c>
      <c r="BS49">
        <f t="shared" si="71"/>
        <v>1.9035244108188504E-4</v>
      </c>
      <c r="BT49">
        <f t="shared" si="71"/>
        <v>1.7583759321518209E-4</v>
      </c>
      <c r="BU49">
        <f t="shared" si="71"/>
        <v>1.6255161616009179E-4</v>
      </c>
      <c r="BV49">
        <f t="shared" si="72"/>
        <v>1.5037647439601853E-4</v>
      </c>
      <c r="BW49">
        <f t="shared" si="72"/>
        <v>1.392072614425309E-4</v>
      </c>
      <c r="BX49">
        <f t="shared" si="72"/>
        <v>1.2895048334353364E-4</v>
      </c>
      <c r="BY49">
        <f t="shared" si="72"/>
        <v>1.1952260726859924E-4</v>
      </c>
      <c r="BZ49">
        <f t="shared" si="72"/>
        <v>1.1084882716265515E-4</v>
      </c>
      <c r="CA49">
        <f t="shared" si="72"/>
        <v>1.0286200845385459E-4</v>
      </c>
      <c r="CB49">
        <f t="shared" si="72"/>
        <v>9.5501781510206449E-5</v>
      </c>
      <c r="CC49">
        <f t="shared" si="72"/>
        <v>8.8713759453762914E-5</v>
      </c>
      <c r="CD49">
        <f t="shared" si="72"/>
        <v>8.244886054774692E-5</v>
      </c>
      <c r="CE49">
        <f t="shared" si="72"/>
        <v>7.6662718991299609E-5</v>
      </c>
      <c r="CF49">
        <f t="shared" si="73"/>
        <v>7.1315170824790258E-5</v>
      </c>
      <c r="CG49">
        <f t="shared" si="73"/>
        <v>6.6369803939930728E-5</v>
      </c>
      <c r="CH49">
        <f t="shared" si="73"/>
        <v>6.179356303296149E-5</v>
      </c>
      <c r="CI49">
        <f t="shared" si="73"/>
        <v>5.7556401833484546E-5</v>
      </c>
      <c r="CJ49">
        <f t="shared" si="73"/>
        <v>5.363097616023288E-5</v>
      </c>
      <c r="CK49">
        <f t="shared" si="73"/>
        <v>4.9992372354967896E-5</v>
      </c>
      <c r="CL49">
        <f t="shared" si="73"/>
        <v>4.6617866470676924E-5</v>
      </c>
      <c r="CM49">
        <f t="shared" si="73"/>
        <v>4.3486710274462479E-5</v>
      </c>
      <c r="CN49">
        <f t="shared" si="73"/>
        <v>4.0579940695781361E-5</v>
      </c>
      <c r="CO49">
        <f t="shared" si="73"/>
        <v>3.7880209828173923E-5</v>
      </c>
      <c r="CP49">
        <f t="shared" si="74"/>
        <v>3.5371632994146402E-5</v>
      </c>
      <c r="CQ49">
        <f t="shared" si="74"/>
        <v>3.303965272189704E-5</v>
      </c>
      <c r="CR49">
        <f t="shared" si="74"/>
        <v>2.0439979922788877E-5</v>
      </c>
      <c r="CS49">
        <f t="shared" si="74"/>
        <v>1.2756725908593741E-5</v>
      </c>
      <c r="CT49">
        <f t="shared" si="74"/>
        <v>8.4889175723230058E-6</v>
      </c>
      <c r="CU49">
        <f t="shared" si="74"/>
        <v>5.6743725977925635E-6</v>
      </c>
      <c r="CV49">
        <f t="shared" si="74"/>
        <v>3.7229294749364232E-6</v>
      </c>
      <c r="CW49">
        <f t="shared" si="74"/>
        <v>2.3515316159789341E-6</v>
      </c>
      <c r="CX49">
        <f t="shared" si="74"/>
        <v>1.3954192518023647E-6</v>
      </c>
      <c r="CY49">
        <f t="shared" si="74"/>
        <v>7.4769507908955118E-7</v>
      </c>
      <c r="CZ49">
        <f t="shared" si="75"/>
        <v>3.3406900270829054E-7</v>
      </c>
      <c r="DA49">
        <f t="shared" si="75"/>
        <v>1.004493497956559E-7</v>
      </c>
      <c r="DB49">
        <f t="shared" si="75"/>
        <v>6.1310553900978315E-9</v>
      </c>
      <c r="DC49">
        <f t="shared" si="75"/>
        <v>0</v>
      </c>
      <c r="DD49">
        <f t="shared" si="75"/>
        <v>0</v>
      </c>
      <c r="DE49">
        <f t="shared" si="75"/>
        <v>0</v>
      </c>
      <c r="DF49">
        <f t="shared" si="75"/>
        <v>0</v>
      </c>
      <c r="DG49">
        <f t="shared" si="75"/>
        <v>0</v>
      </c>
      <c r="DH49">
        <f t="shared" si="75"/>
        <v>0</v>
      </c>
      <c r="DI49">
        <f t="shared" si="75"/>
        <v>0</v>
      </c>
      <c r="DJ49">
        <f t="shared" si="76"/>
        <v>0</v>
      </c>
      <c r="DK49">
        <f t="shared" si="76"/>
        <v>0</v>
      </c>
      <c r="DL49">
        <f t="shared" si="76"/>
        <v>0</v>
      </c>
      <c r="DM49">
        <f t="shared" si="76"/>
        <v>0</v>
      </c>
      <c r="DN49">
        <f t="shared" si="76"/>
        <v>0</v>
      </c>
      <c r="DO49">
        <f t="shared" si="76"/>
        <v>0</v>
      </c>
      <c r="DP49">
        <f t="shared" si="76"/>
        <v>0</v>
      </c>
      <c r="DQ49">
        <f t="shared" si="76"/>
        <v>0</v>
      </c>
      <c r="DR49">
        <f t="shared" si="76"/>
        <v>0</v>
      </c>
      <c r="DS49">
        <f t="shared" si="76"/>
        <v>0</v>
      </c>
      <c r="DT49">
        <f t="shared" si="77"/>
        <v>0</v>
      </c>
      <c r="DU49">
        <f t="shared" si="77"/>
        <v>0</v>
      </c>
      <c r="DV49">
        <f t="shared" si="77"/>
        <v>0</v>
      </c>
      <c r="DW49">
        <f t="shared" si="77"/>
        <v>0</v>
      </c>
      <c r="DX49">
        <f t="shared" si="77"/>
        <v>0</v>
      </c>
      <c r="DY49">
        <f t="shared" si="77"/>
        <v>0</v>
      </c>
      <c r="DZ49">
        <f t="shared" si="77"/>
        <v>0</v>
      </c>
      <c r="EA49">
        <f t="shared" si="77"/>
        <v>0</v>
      </c>
      <c r="EB49">
        <f t="shared" si="77"/>
        <v>0</v>
      </c>
      <c r="EC49">
        <f t="shared" si="77"/>
        <v>0</v>
      </c>
      <c r="ED49">
        <f t="shared" si="78"/>
        <v>0</v>
      </c>
      <c r="EE49">
        <f t="shared" si="78"/>
        <v>0</v>
      </c>
      <c r="EF49">
        <f t="shared" si="78"/>
        <v>0</v>
      </c>
      <c r="EG49">
        <f t="shared" si="78"/>
        <v>0</v>
      </c>
      <c r="EH49">
        <f t="shared" si="78"/>
        <v>0</v>
      </c>
      <c r="EI49">
        <f t="shared" si="78"/>
        <v>0</v>
      </c>
      <c r="EJ49">
        <f t="shared" si="78"/>
        <v>0</v>
      </c>
      <c r="EK49">
        <f t="shared" si="78"/>
        <v>0</v>
      </c>
      <c r="EL49">
        <f t="shared" si="78"/>
        <v>0</v>
      </c>
      <c r="EM49">
        <f t="shared" si="78"/>
        <v>0</v>
      </c>
      <c r="EN49">
        <f t="shared" si="79"/>
        <v>0</v>
      </c>
      <c r="EO49">
        <f t="shared" si="79"/>
        <v>0</v>
      </c>
      <c r="EP49">
        <f t="shared" si="79"/>
        <v>0</v>
      </c>
      <c r="EQ49">
        <f t="shared" si="79"/>
        <v>0</v>
      </c>
      <c r="ER49">
        <f t="shared" si="79"/>
        <v>0</v>
      </c>
      <c r="ES49">
        <f t="shared" si="79"/>
        <v>0</v>
      </c>
      <c r="ET49">
        <f t="shared" si="79"/>
        <v>0</v>
      </c>
      <c r="EU49">
        <f t="shared" si="79"/>
        <v>0</v>
      </c>
      <c r="EV49">
        <f t="shared" si="79"/>
        <v>0</v>
      </c>
      <c r="EW49">
        <f t="shared" si="79"/>
        <v>0</v>
      </c>
      <c r="EX49">
        <f t="shared" si="79"/>
        <v>0</v>
      </c>
      <c r="EZ49">
        <f t="shared" si="16"/>
        <v>0.38360640525788647</v>
      </c>
      <c r="FB49">
        <f t="shared" si="63"/>
        <v>9.9428025465963576E-2</v>
      </c>
      <c r="FC49">
        <f t="shared" si="64"/>
        <v>0.23617112513838784</v>
      </c>
      <c r="FH49" s="56"/>
    </row>
    <row r="50" spans="1:164" x14ac:dyDescent="0.25">
      <c r="A50">
        <v>515</v>
      </c>
      <c r="B50" s="19">
        <f>'Input spectra'!Y49</f>
        <v>5.4881431446767701E-2</v>
      </c>
      <c r="C50">
        <f>'Input spectra'!B49</f>
        <v>8.1835402661186996E-2</v>
      </c>
      <c r="D50">
        <f t="shared" si="65"/>
        <v>2.0653927966864227E-2</v>
      </c>
      <c r="E50">
        <f t="shared" si="65"/>
        <v>1.9734611214769344E-2</v>
      </c>
      <c r="F50">
        <f t="shared" si="65"/>
        <v>1.8855198937057321E-2</v>
      </c>
      <c r="G50">
        <f t="shared" si="65"/>
        <v>1.8013991075924884E-2</v>
      </c>
      <c r="H50">
        <f t="shared" si="65"/>
        <v>1.7209358962664682E-2</v>
      </c>
      <c r="I50">
        <f t="shared" si="65"/>
        <v>1.6439742354173351E-2</v>
      </c>
      <c r="J50">
        <f t="shared" si="65"/>
        <v>1.5703646591331138E-2</v>
      </c>
      <c r="K50">
        <f t="shared" si="65"/>
        <v>1.4999639874280133E-2</v>
      </c>
      <c r="L50">
        <f t="shared" si="65"/>
        <v>1.4326350649829709E-2</v>
      </c>
      <c r="M50">
        <f t="shared" si="65"/>
        <v>1.3682465106411267E-2</v>
      </c>
      <c r="N50">
        <f t="shared" si="66"/>
        <v>1.3066724772189996E-2</v>
      </c>
      <c r="O50">
        <f t="shared" si="66"/>
        <v>1.2477924212119606E-2</v>
      </c>
      <c r="P50">
        <f t="shared" si="66"/>
        <v>1.1914908819896937E-2</v>
      </c>
      <c r="Q50">
        <f t="shared" si="66"/>
        <v>1.1376572700937429E-2</v>
      </c>
      <c r="R50">
        <f t="shared" si="66"/>
        <v>1.086185664264998E-2</v>
      </c>
      <c r="S50">
        <f t="shared" si="66"/>
        <v>1.0369746168440738E-2</v>
      </c>
      <c r="T50">
        <f t="shared" si="66"/>
        <v>9.8992696720204901E-3</v>
      </c>
      <c r="U50">
        <f t="shared" si="66"/>
        <v>9.4494966287293741E-3</v>
      </c>
      <c r="V50">
        <f t="shared" si="66"/>
        <v>9.0195358807262614E-3</v>
      </c>
      <c r="W50">
        <f t="shared" si="66"/>
        <v>8.6085339930182699E-3</v>
      </c>
      <c r="X50">
        <f t="shared" si="67"/>
        <v>8.2156736774288003E-3</v>
      </c>
      <c r="Y50">
        <f t="shared" si="67"/>
        <v>7.8401722817205907E-3</v>
      </c>
      <c r="Z50">
        <f t="shared" si="67"/>
        <v>7.4812803412033719E-3</v>
      </c>
      <c r="AA50">
        <f t="shared" si="67"/>
        <v>7.1382801902644946E-3</v>
      </c>
      <c r="AB50">
        <f t="shared" si="67"/>
        <v>6.8104846313650665E-3</v>
      </c>
      <c r="AC50">
        <f t="shared" si="67"/>
        <v>6.4972356591442258E-3</v>
      </c>
      <c r="AD50">
        <f t="shared" si="67"/>
        <v>6.1979032373701299E-3</v>
      </c>
      <c r="AE50">
        <f t="shared" si="67"/>
        <v>5.9118841265684017E-3</v>
      </c>
      <c r="AF50">
        <f t="shared" si="67"/>
        <v>5.6386007602471167E-3</v>
      </c>
      <c r="AG50">
        <f t="shared" si="67"/>
        <v>5.3775001677222036E-3</v>
      </c>
      <c r="AH50">
        <f t="shared" si="68"/>
        <v>5.1280529416285851E-3</v>
      </c>
      <c r="AI50">
        <f t="shared" si="68"/>
        <v>4.8897522482803206E-3</v>
      </c>
      <c r="AJ50">
        <f t="shared" si="68"/>
        <v>4.6621128791180791E-3</v>
      </c>
      <c r="AK50">
        <f t="shared" si="68"/>
        <v>4.4446703415539964E-3</v>
      </c>
      <c r="AL50">
        <f t="shared" si="68"/>
        <v>4.2369799875930708E-3</v>
      </c>
      <c r="AM50">
        <f t="shared" si="68"/>
        <v>4.0386161786762935E-3</v>
      </c>
      <c r="AN50">
        <f t="shared" si="68"/>
        <v>3.8491714852542914E-3</v>
      </c>
      <c r="AO50">
        <f t="shared" si="68"/>
        <v>3.6682559196611073E-3</v>
      </c>
      <c r="AP50">
        <f t="shared" si="68"/>
        <v>3.4954962009162015E-3</v>
      </c>
      <c r="AQ50">
        <f t="shared" si="68"/>
        <v>3.330535050138821E-3</v>
      </c>
      <c r="AR50">
        <f t="shared" si="69"/>
        <v>3.1730305153126969E-3</v>
      </c>
      <c r="AS50">
        <f t="shared" si="69"/>
        <v>3.0226553241905745E-3</v>
      </c>
      <c r="AT50">
        <f t="shared" si="69"/>
        <v>2.8790962641776535E-3</v>
      </c>
      <c r="AU50">
        <f t="shared" si="69"/>
        <v>2.7420535880805152E-3</v>
      </c>
      <c r="AV50">
        <f t="shared" si="69"/>
        <v>2.611240444653599E-3</v>
      </c>
      <c r="AW50">
        <f t="shared" si="69"/>
        <v>2.4863823329191394E-3</v>
      </c>
      <c r="AX50">
        <f t="shared" si="69"/>
        <v>2.1368784259235937E-3</v>
      </c>
      <c r="AY50">
        <f t="shared" si="69"/>
        <v>1.7653137513217712E-3</v>
      </c>
      <c r="AZ50">
        <f t="shared" si="69"/>
        <v>1.5363814299078327E-3</v>
      </c>
      <c r="BA50">
        <f t="shared" si="69"/>
        <v>1.3606548737194611E-3</v>
      </c>
      <c r="BB50">
        <f t="shared" si="70"/>
        <v>1.2169646055465776E-3</v>
      </c>
      <c r="BC50">
        <f t="shared" si="70"/>
        <v>1.0957043662141298E-3</v>
      </c>
      <c r="BD50">
        <f t="shared" si="70"/>
        <v>9.9138922126589066E-4</v>
      </c>
      <c r="BE50">
        <f t="shared" si="70"/>
        <v>9.0047240178896943E-4</v>
      </c>
      <c r="BF50">
        <f t="shared" si="70"/>
        <v>8.2047414454019033E-4</v>
      </c>
      <c r="BG50">
        <f t="shared" si="70"/>
        <v>7.4956594205223418E-4</v>
      </c>
      <c r="BH50">
        <f t="shared" si="70"/>
        <v>6.8634686745042454E-4</v>
      </c>
      <c r="BI50">
        <f t="shared" si="70"/>
        <v>6.297123458893863E-4</v>
      </c>
      <c r="BJ50">
        <f t="shared" si="70"/>
        <v>5.7877193214533461E-4</v>
      </c>
      <c r="BK50">
        <f t="shared" si="70"/>
        <v>5.3279506537998471E-4</v>
      </c>
      <c r="BL50">
        <f t="shared" si="71"/>
        <v>4.9117376436684957E-4</v>
      </c>
      <c r="BM50">
        <f t="shared" si="71"/>
        <v>4.5339608416192521E-4</v>
      </c>
      <c r="BN50">
        <f t="shared" si="71"/>
        <v>4.1902668665081864E-4</v>
      </c>
      <c r="BO50">
        <f t="shared" si="71"/>
        <v>3.8769227426244492E-4</v>
      </c>
      <c r="BP50">
        <f t="shared" si="71"/>
        <v>3.5907044484568721E-4</v>
      </c>
      <c r="BQ50">
        <f t="shared" si="71"/>
        <v>3.3288101347190896E-4</v>
      </c>
      <c r="BR50">
        <f t="shared" si="71"/>
        <v>3.0887915170886663E-4</v>
      </c>
      <c r="BS50">
        <f t="shared" si="71"/>
        <v>2.868498913256655E-4</v>
      </c>
      <c r="BT50">
        <f t="shared" si="71"/>
        <v>2.6660366945310246E-4</v>
      </c>
      <c r="BU50">
        <f t="shared" si="71"/>
        <v>2.4797268045484314E-4</v>
      </c>
      <c r="BV50">
        <f t="shared" si="72"/>
        <v>2.3080786092112787E-4</v>
      </c>
      <c r="BW50">
        <f t="shared" si="72"/>
        <v>2.1497637741472111E-4</v>
      </c>
      <c r="BX50">
        <f t="shared" si="72"/>
        <v>2.0035951767855971E-4</v>
      </c>
      <c r="BY50">
        <f t="shared" si="72"/>
        <v>1.8685090872201586E-4</v>
      </c>
      <c r="BZ50">
        <f t="shared" si="72"/>
        <v>1.7435500203417305E-4</v>
      </c>
      <c r="CA50">
        <f t="shared" si="72"/>
        <v>1.6278577881389121E-4</v>
      </c>
      <c r="CB50">
        <f t="shared" si="72"/>
        <v>1.5206563771603712E-4</v>
      </c>
      <c r="CC50">
        <f t="shared" si="72"/>
        <v>1.4212443499961474E-4</v>
      </c>
      <c r="CD50">
        <f t="shared" si="72"/>
        <v>1.3289865269924418E-4</v>
      </c>
      <c r="CE50">
        <f t="shared" si="72"/>
        <v>1.2433067493756853E-4</v>
      </c>
      <c r="CF50">
        <f t="shared" si="73"/>
        <v>1.1636815605147562E-4</v>
      </c>
      <c r="CG50">
        <f t="shared" si="73"/>
        <v>1.089634670391948E-4</v>
      </c>
      <c r="CH50">
        <f t="shared" si="73"/>
        <v>1.0207320911168929E-4</v>
      </c>
      <c r="CI50">
        <f t="shared" si="73"/>
        <v>9.5657784972908759E-5</v>
      </c>
      <c r="CJ50">
        <f t="shared" si="73"/>
        <v>8.9681019952362825E-5</v>
      </c>
      <c r="CK50">
        <f t="shared" si="73"/>
        <v>8.4109826341181846E-5</v>
      </c>
      <c r="CL50">
        <f t="shared" si="73"/>
        <v>7.8913905294171721E-5</v>
      </c>
      <c r="CM50">
        <f t="shared" si="73"/>
        <v>7.4065481497921927E-5</v>
      </c>
      <c r="CN50">
        <f t="shared" si="73"/>
        <v>6.9539066502148704E-5</v>
      </c>
      <c r="CO50">
        <f t="shared" si="73"/>
        <v>6.531124719442526E-5</v>
      </c>
      <c r="CP50">
        <f t="shared" si="74"/>
        <v>6.1360496388126914E-5</v>
      </c>
      <c r="CQ50">
        <f t="shared" si="74"/>
        <v>5.7667002906459004E-5</v>
      </c>
      <c r="CR50">
        <f t="shared" si="74"/>
        <v>3.5894716248301411E-5</v>
      </c>
      <c r="CS50">
        <f t="shared" si="74"/>
        <v>2.2539663955300704E-5</v>
      </c>
      <c r="CT50">
        <f t="shared" si="74"/>
        <v>1.5091023030776101E-5</v>
      </c>
      <c r="CU50">
        <f t="shared" si="74"/>
        <v>1.0149446711879763E-5</v>
      </c>
      <c r="CV50">
        <f t="shared" si="74"/>
        <v>6.6998870346689572E-6</v>
      </c>
      <c r="CW50">
        <f t="shared" si="74"/>
        <v>4.2578626308386716E-6</v>
      </c>
      <c r="CX50">
        <f t="shared" si="74"/>
        <v>2.5421647181092386E-6</v>
      </c>
      <c r="CY50">
        <f t="shared" si="74"/>
        <v>1.3705082424255158E-6</v>
      </c>
      <c r="CZ50">
        <f t="shared" si="75"/>
        <v>6.1610036037461244E-7</v>
      </c>
      <c r="DA50">
        <f t="shared" si="75"/>
        <v>1.8638912304082681E-7</v>
      </c>
      <c r="DB50">
        <f t="shared" si="75"/>
        <v>1.1446344892482845E-8</v>
      </c>
      <c r="DC50">
        <f t="shared" si="75"/>
        <v>0</v>
      </c>
      <c r="DD50">
        <f t="shared" si="75"/>
        <v>0</v>
      </c>
      <c r="DE50">
        <f t="shared" si="75"/>
        <v>0</v>
      </c>
      <c r="DF50">
        <f t="shared" si="75"/>
        <v>0</v>
      </c>
      <c r="DG50">
        <f t="shared" si="75"/>
        <v>0</v>
      </c>
      <c r="DH50">
        <f t="shared" si="75"/>
        <v>0</v>
      </c>
      <c r="DI50">
        <f t="shared" si="75"/>
        <v>0</v>
      </c>
      <c r="DJ50">
        <f t="shared" si="76"/>
        <v>0</v>
      </c>
      <c r="DK50">
        <f t="shared" si="76"/>
        <v>0</v>
      </c>
      <c r="DL50">
        <f t="shared" si="76"/>
        <v>0</v>
      </c>
      <c r="DM50">
        <f t="shared" si="76"/>
        <v>0</v>
      </c>
      <c r="DN50">
        <f t="shared" si="76"/>
        <v>0</v>
      </c>
      <c r="DO50">
        <f t="shared" si="76"/>
        <v>0</v>
      </c>
      <c r="DP50">
        <f t="shared" si="76"/>
        <v>0</v>
      </c>
      <c r="DQ50">
        <f t="shared" si="76"/>
        <v>0</v>
      </c>
      <c r="DR50">
        <f t="shared" si="76"/>
        <v>0</v>
      </c>
      <c r="DS50">
        <f t="shared" si="76"/>
        <v>0</v>
      </c>
      <c r="DT50">
        <f t="shared" si="77"/>
        <v>0</v>
      </c>
      <c r="DU50">
        <f t="shared" si="77"/>
        <v>0</v>
      </c>
      <c r="DV50">
        <f t="shared" si="77"/>
        <v>0</v>
      </c>
      <c r="DW50">
        <f t="shared" si="77"/>
        <v>0</v>
      </c>
      <c r="DX50">
        <f t="shared" si="77"/>
        <v>0</v>
      </c>
      <c r="DY50">
        <f t="shared" si="77"/>
        <v>0</v>
      </c>
      <c r="DZ50">
        <f t="shared" si="77"/>
        <v>0</v>
      </c>
      <c r="EA50">
        <f t="shared" si="77"/>
        <v>0</v>
      </c>
      <c r="EB50">
        <f t="shared" si="77"/>
        <v>0</v>
      </c>
      <c r="EC50">
        <f t="shared" si="77"/>
        <v>0</v>
      </c>
      <c r="ED50">
        <f t="shared" si="78"/>
        <v>0</v>
      </c>
      <c r="EE50">
        <f t="shared" si="78"/>
        <v>0</v>
      </c>
      <c r="EF50">
        <f t="shared" si="78"/>
        <v>0</v>
      </c>
      <c r="EG50">
        <f t="shared" si="78"/>
        <v>0</v>
      </c>
      <c r="EH50">
        <f t="shared" si="78"/>
        <v>0</v>
      </c>
      <c r="EI50">
        <f t="shared" si="78"/>
        <v>0</v>
      </c>
      <c r="EJ50">
        <f t="shared" si="78"/>
        <v>0</v>
      </c>
      <c r="EK50">
        <f t="shared" si="78"/>
        <v>0</v>
      </c>
      <c r="EL50">
        <f t="shared" si="78"/>
        <v>0</v>
      </c>
      <c r="EM50">
        <f t="shared" si="78"/>
        <v>0</v>
      </c>
      <c r="EN50">
        <f t="shared" si="79"/>
        <v>0</v>
      </c>
      <c r="EO50">
        <f t="shared" si="79"/>
        <v>0</v>
      </c>
      <c r="EP50">
        <f t="shared" si="79"/>
        <v>0</v>
      </c>
      <c r="EQ50">
        <f t="shared" si="79"/>
        <v>0</v>
      </c>
      <c r="ER50">
        <f t="shared" si="79"/>
        <v>0</v>
      </c>
      <c r="ES50">
        <f t="shared" si="79"/>
        <v>0</v>
      </c>
      <c r="ET50">
        <f t="shared" si="79"/>
        <v>0</v>
      </c>
      <c r="EU50">
        <f t="shared" si="79"/>
        <v>0</v>
      </c>
      <c r="EV50">
        <f t="shared" si="79"/>
        <v>0</v>
      </c>
      <c r="EW50">
        <f t="shared" si="79"/>
        <v>0</v>
      </c>
      <c r="EX50">
        <f t="shared" si="79"/>
        <v>0</v>
      </c>
      <c r="EZ50">
        <f t="shared" si="16"/>
        <v>0.42381021475066194</v>
      </c>
      <c r="FB50">
        <f t="shared" si="63"/>
        <v>8.6979768940940061E-2</v>
      </c>
      <c r="FC50">
        <f t="shared" si="64"/>
        <v>0.23807366309724257</v>
      </c>
      <c r="FH50" s="56"/>
    </row>
    <row r="51" spans="1:164" x14ac:dyDescent="0.25">
      <c r="A51">
        <v>520</v>
      </c>
      <c r="B51" s="19">
        <f>'Input spectra'!Y50</f>
        <v>5.4885430646927698E-2</v>
      </c>
      <c r="C51">
        <f>'Input spectra'!B50</f>
        <v>6.9876539603496199E-2</v>
      </c>
      <c r="D51">
        <f t="shared" si="65"/>
        <v>2.0653927966864227E-2</v>
      </c>
      <c r="E51">
        <f t="shared" si="65"/>
        <v>1.982923083701383E-2</v>
      </c>
      <c r="F51">
        <f t="shared" si="65"/>
        <v>1.9036438763789642E-2</v>
      </c>
      <c r="G51">
        <f t="shared" si="65"/>
        <v>1.8274345186283365E-2</v>
      </c>
      <c r="H51">
        <f t="shared" si="65"/>
        <v>1.7541788396621846E-2</v>
      </c>
      <c r="I51">
        <f t="shared" si="65"/>
        <v>1.6837649894773026E-2</v>
      </c>
      <c r="J51">
        <f t="shared" si="65"/>
        <v>1.6160852803051597E-2</v>
      </c>
      <c r="K51">
        <f t="shared" si="65"/>
        <v>1.5510360338177041E-2</v>
      </c>
      <c r="L51">
        <f t="shared" si="65"/>
        <v>1.488517433881348E-2</v>
      </c>
      <c r="M51">
        <f t="shared" si="65"/>
        <v>1.4284333846594579E-2</v>
      </c>
      <c r="N51">
        <f t="shared" si="66"/>
        <v>1.3706913738708132E-2</v>
      </c>
      <c r="O51">
        <f t="shared" si="66"/>
        <v>1.3152023410183775E-2</v>
      </c>
      <c r="P51">
        <f t="shared" si="66"/>
        <v>1.2618805504093594E-2</v>
      </c>
      <c r="Q51">
        <f t="shared" si="66"/>
        <v>1.2106434687939371E-2</v>
      </c>
      <c r="R51">
        <f t="shared" si="66"/>
        <v>1.1614116474561941E-2</v>
      </c>
      <c r="S51">
        <f t="shared" si="66"/>
        <v>1.1141086085967734E-2</v>
      </c>
      <c r="T51">
        <f t="shared" si="66"/>
        <v>1.0686607358524858E-2</v>
      </c>
      <c r="U51">
        <f t="shared" si="66"/>
        <v>1.0249971688036539E-2</v>
      </c>
      <c r="V51">
        <f t="shared" si="66"/>
        <v>9.8304970132531699E-3</v>
      </c>
      <c r="W51">
        <f t="shared" si="66"/>
        <v>9.4275268364355843E-3</v>
      </c>
      <c r="X51">
        <f t="shared" si="67"/>
        <v>9.0404292796320302E-3</v>
      </c>
      <c r="Y51">
        <f t="shared" si="67"/>
        <v>8.6685961753790661E-3</v>
      </c>
      <c r="Z51">
        <f t="shared" si="67"/>
        <v>8.3114421905829249E-3</v>
      </c>
      <c r="AA51">
        <f t="shared" si="67"/>
        <v>7.9684039823823306E-3</v>
      </c>
      <c r="AB51">
        <f t="shared" si="67"/>
        <v>7.6389393848368715E-3</v>
      </c>
      <c r="AC51">
        <f t="shared" si="67"/>
        <v>7.3225266253263335E-3</v>
      </c>
      <c r="AD51">
        <f t="shared" si="67"/>
        <v>7.018663569586454E-3</v>
      </c>
      <c r="AE51">
        <f t="shared" si="67"/>
        <v>6.7268669943450939E-3</v>
      </c>
      <c r="AF51">
        <f t="shared" si="67"/>
        <v>6.4466718865599341E-3</v>
      </c>
      <c r="AG51">
        <f t="shared" si="67"/>
        <v>6.1776307682947264E-3</v>
      </c>
      <c r="AH51">
        <f t="shared" si="68"/>
        <v>5.9193130463056787E-3</v>
      </c>
      <c r="AI51">
        <f t="shared" si="68"/>
        <v>5.6713043854428238E-3</v>
      </c>
      <c r="AJ51">
        <f t="shared" si="68"/>
        <v>5.4332061050034915E-3</v>
      </c>
      <c r="AK51">
        <f t="shared" si="68"/>
        <v>5.2046345972058781E-3</v>
      </c>
      <c r="AL51">
        <f t="shared" si="68"/>
        <v>4.9852207669807153E-3</v>
      </c>
      <c r="AM51">
        <f t="shared" si="68"/>
        <v>4.7746094923077822E-3</v>
      </c>
      <c r="AN51">
        <f t="shared" si="68"/>
        <v>4.5724591043518614E-3</v>
      </c>
      <c r="AO51">
        <f t="shared" si="68"/>
        <v>4.3784408866795249E-3</v>
      </c>
      <c r="AP51">
        <f t="shared" si="68"/>
        <v>4.1922385928639888E-3</v>
      </c>
      <c r="AQ51">
        <f t="shared" si="68"/>
        <v>4.0135479818102053E-3</v>
      </c>
      <c r="AR51">
        <f t="shared" si="69"/>
        <v>3.8420763701564266E-3</v>
      </c>
      <c r="AS51">
        <f t="shared" si="69"/>
        <v>3.6775422011315734E-3</v>
      </c>
      <c r="AT51">
        <f t="shared" si="69"/>
        <v>3.5196746292702006E-3</v>
      </c>
      <c r="AU51">
        <f t="shared" si="69"/>
        <v>3.3682131204083358E-3</v>
      </c>
      <c r="AV51">
        <f t="shared" si="69"/>
        <v>3.2229070664042316E-3</v>
      </c>
      <c r="AW51">
        <f t="shared" si="69"/>
        <v>3.0835154140481957E-3</v>
      </c>
      <c r="AX51">
        <f t="shared" si="69"/>
        <v>2.6627802097353684E-3</v>
      </c>
      <c r="AY51">
        <f t="shared" si="69"/>
        <v>2.2103177127442185E-3</v>
      </c>
      <c r="AZ51">
        <f t="shared" si="69"/>
        <v>1.9328989163715877E-3</v>
      </c>
      <c r="BA51">
        <f t="shared" si="69"/>
        <v>1.720027413011564E-3</v>
      </c>
      <c r="BB51">
        <f t="shared" si="70"/>
        <v>1.5457620042103424E-3</v>
      </c>
      <c r="BC51">
        <f t="shared" si="70"/>
        <v>1.3984127224507276E-3</v>
      </c>
      <c r="BD51">
        <f t="shared" si="70"/>
        <v>1.2713451206298823E-3</v>
      </c>
      <c r="BE51">
        <f t="shared" si="70"/>
        <v>1.1602911193328738E-3</v>
      </c>
      <c r="BF51">
        <f t="shared" si="70"/>
        <v>1.0622793881582065E-3</v>
      </c>
      <c r="BG51">
        <f t="shared" si="70"/>
        <v>9.751265785559875E-4</v>
      </c>
      <c r="BH51">
        <f t="shared" si="70"/>
        <v>8.9716453612762341E-4</v>
      </c>
      <c r="BI51">
        <f t="shared" si="70"/>
        <v>8.2708080890975797E-4</v>
      </c>
      <c r="BJ51">
        <f t="shared" si="70"/>
        <v>7.638190594797228E-4</v>
      </c>
      <c r="BK51">
        <f t="shared" si="70"/>
        <v>7.0651358489987406E-4</v>
      </c>
      <c r="BL51">
        <f t="shared" si="71"/>
        <v>6.5444443330280988E-4</v>
      </c>
      <c r="BM51">
        <f t="shared" si="71"/>
        <v>6.0700556855570814E-4</v>
      </c>
      <c r="BN51">
        <f t="shared" si="71"/>
        <v>5.6368163658044982E-4</v>
      </c>
      <c r="BO51">
        <f t="shared" si="71"/>
        <v>5.240305957586439E-4</v>
      </c>
      <c r="BP51">
        <f t="shared" si="71"/>
        <v>4.8767046144954182E-4</v>
      </c>
      <c r="BQ51">
        <f t="shared" si="71"/>
        <v>4.5426900923804868E-4</v>
      </c>
      <c r="BR51">
        <f t="shared" si="71"/>
        <v>4.2353565237297536E-4</v>
      </c>
      <c r="BS51">
        <f t="shared" si="71"/>
        <v>3.952149473888307E-4</v>
      </c>
      <c r="BT51">
        <f t="shared" si="71"/>
        <v>3.6908133955531198E-4</v>
      </c>
      <c r="BU51">
        <f t="shared" si="71"/>
        <v>3.449348665337094E-4</v>
      </c>
      <c r="BV51">
        <f t="shared" si="72"/>
        <v>3.2259761245505584E-4</v>
      </c>
      <c r="BW51">
        <f t="shared" si="72"/>
        <v>3.0191075670931556E-4</v>
      </c>
      <c r="BX51">
        <f t="shared" si="72"/>
        <v>2.8273209910900329E-4</v>
      </c>
      <c r="BY51">
        <f t="shared" si="72"/>
        <v>2.6493397034262561E-4</v>
      </c>
      <c r="BZ51">
        <f t="shared" si="72"/>
        <v>2.4840145679354145E-4</v>
      </c>
      <c r="CA51">
        <f t="shared" si="72"/>
        <v>2.330308839117615E-4</v>
      </c>
      <c r="CB51">
        <f t="shared" si="72"/>
        <v>2.1872851379181474E-4</v>
      </c>
      <c r="CC51">
        <f t="shared" si="72"/>
        <v>2.0540942140621183E-4</v>
      </c>
      <c r="CD51">
        <f t="shared" si="72"/>
        <v>1.9299652076215729E-4</v>
      </c>
      <c r="CE51">
        <f t="shared" si="72"/>
        <v>1.8141971758423397E-4</v>
      </c>
      <c r="CF51">
        <f t="shared" si="73"/>
        <v>1.7061516933719392E-4</v>
      </c>
      <c r="CG51">
        <f t="shared" si="73"/>
        <v>1.6052463675458807E-4</v>
      </c>
      <c r="CH51">
        <f t="shared" si="73"/>
        <v>1.5109491372659149E-4</v>
      </c>
      <c r="CI51">
        <f t="shared" si="73"/>
        <v>1.4227732457082435E-4</v>
      </c>
      <c r="CJ51">
        <f t="shared" si="73"/>
        <v>1.3402727947435579E-4</v>
      </c>
      <c r="CK51">
        <f t="shared" si="73"/>
        <v>1.2630388033822596E-4</v>
      </c>
      <c r="CL51">
        <f t="shared" si="73"/>
        <v>1.1906957044306157E-4</v>
      </c>
      <c r="CM51">
        <f t="shared" si="73"/>
        <v>1.1228982233636291E-4</v>
      </c>
      <c r="CN51">
        <f t="shared" si="73"/>
        <v>1.059328591584301E-4</v>
      </c>
      <c r="CO51">
        <f t="shared" si="73"/>
        <v>9.9969405305860059E-5</v>
      </c>
      <c r="CP51">
        <f t="shared" si="74"/>
        <v>9.4372462903781858E-5</v>
      </c>
      <c r="CQ51">
        <f t="shared" si="74"/>
        <v>8.9117111040223898E-5</v>
      </c>
      <c r="CR51">
        <f t="shared" si="74"/>
        <v>5.5736736561842954E-5</v>
      </c>
      <c r="CS51">
        <f t="shared" si="74"/>
        <v>3.5167034111782169E-5</v>
      </c>
      <c r="CT51">
        <f t="shared" si="74"/>
        <v>2.3658340680632548E-5</v>
      </c>
      <c r="CU51">
        <f t="shared" si="74"/>
        <v>1.5987673141452607E-5</v>
      </c>
      <c r="CV51">
        <f t="shared" si="74"/>
        <v>1.0604438234461957E-5</v>
      </c>
      <c r="CW51">
        <f t="shared" si="74"/>
        <v>6.7715661633375967E-6</v>
      </c>
      <c r="CX51">
        <f t="shared" si="74"/>
        <v>4.0623605015837514E-6</v>
      </c>
      <c r="CY51">
        <f t="shared" si="74"/>
        <v>2.2005625581348994E-6</v>
      </c>
      <c r="CZ51">
        <f t="shared" si="75"/>
        <v>9.9398727350045738E-7</v>
      </c>
      <c r="DA51">
        <f t="shared" si="75"/>
        <v>3.0215321506386867E-7</v>
      </c>
      <c r="DB51">
        <f t="shared" si="75"/>
        <v>1.8644501494461216E-8</v>
      </c>
      <c r="DC51">
        <f t="shared" si="75"/>
        <v>0</v>
      </c>
      <c r="DD51">
        <f t="shared" si="75"/>
        <v>0</v>
      </c>
      <c r="DE51">
        <f t="shared" si="75"/>
        <v>0</v>
      </c>
      <c r="DF51">
        <f t="shared" si="75"/>
        <v>0</v>
      </c>
      <c r="DG51">
        <f t="shared" si="75"/>
        <v>0</v>
      </c>
      <c r="DH51">
        <f t="shared" si="75"/>
        <v>0</v>
      </c>
      <c r="DI51">
        <f t="shared" si="75"/>
        <v>0</v>
      </c>
      <c r="DJ51">
        <f t="shared" si="76"/>
        <v>0</v>
      </c>
      <c r="DK51">
        <f t="shared" si="76"/>
        <v>0</v>
      </c>
      <c r="DL51">
        <f t="shared" si="76"/>
        <v>0</v>
      </c>
      <c r="DM51">
        <f t="shared" si="76"/>
        <v>0</v>
      </c>
      <c r="DN51">
        <f t="shared" si="76"/>
        <v>0</v>
      </c>
      <c r="DO51">
        <f t="shared" si="76"/>
        <v>0</v>
      </c>
      <c r="DP51">
        <f t="shared" si="76"/>
        <v>0</v>
      </c>
      <c r="DQ51">
        <f t="shared" si="76"/>
        <v>0</v>
      </c>
      <c r="DR51">
        <f t="shared" si="76"/>
        <v>0</v>
      </c>
      <c r="DS51">
        <f t="shared" si="76"/>
        <v>0</v>
      </c>
      <c r="DT51">
        <f t="shared" si="77"/>
        <v>0</v>
      </c>
      <c r="DU51">
        <f t="shared" si="77"/>
        <v>0</v>
      </c>
      <c r="DV51">
        <f t="shared" si="77"/>
        <v>0</v>
      </c>
      <c r="DW51">
        <f t="shared" si="77"/>
        <v>0</v>
      </c>
      <c r="DX51">
        <f t="shared" si="77"/>
        <v>0</v>
      </c>
      <c r="DY51">
        <f t="shared" si="77"/>
        <v>0</v>
      </c>
      <c r="DZ51">
        <f t="shared" si="77"/>
        <v>0</v>
      </c>
      <c r="EA51">
        <f t="shared" si="77"/>
        <v>0</v>
      </c>
      <c r="EB51">
        <f t="shared" si="77"/>
        <v>0</v>
      </c>
      <c r="EC51">
        <f t="shared" si="77"/>
        <v>0</v>
      </c>
      <c r="ED51">
        <f t="shared" si="78"/>
        <v>0</v>
      </c>
      <c r="EE51">
        <f t="shared" si="78"/>
        <v>0</v>
      </c>
      <c r="EF51">
        <f t="shared" si="78"/>
        <v>0</v>
      </c>
      <c r="EG51">
        <f t="shared" si="78"/>
        <v>0</v>
      </c>
      <c r="EH51">
        <f t="shared" si="78"/>
        <v>0</v>
      </c>
      <c r="EI51">
        <f t="shared" si="78"/>
        <v>0</v>
      </c>
      <c r="EJ51">
        <f t="shared" si="78"/>
        <v>0</v>
      </c>
      <c r="EK51">
        <f t="shared" si="78"/>
        <v>0</v>
      </c>
      <c r="EL51">
        <f t="shared" si="78"/>
        <v>0</v>
      </c>
      <c r="EM51">
        <f t="shared" si="78"/>
        <v>0</v>
      </c>
      <c r="EN51">
        <f t="shared" si="79"/>
        <v>0</v>
      </c>
      <c r="EO51">
        <f t="shared" si="79"/>
        <v>0</v>
      </c>
      <c r="EP51">
        <f t="shared" si="79"/>
        <v>0</v>
      </c>
      <c r="EQ51">
        <f t="shared" si="79"/>
        <v>0</v>
      </c>
      <c r="ER51">
        <f t="shared" si="79"/>
        <v>0</v>
      </c>
      <c r="ES51">
        <f t="shared" si="79"/>
        <v>0</v>
      </c>
      <c r="ET51">
        <f t="shared" si="79"/>
        <v>0</v>
      </c>
      <c r="EU51">
        <f t="shared" si="79"/>
        <v>0</v>
      </c>
      <c r="EV51">
        <f t="shared" si="79"/>
        <v>0</v>
      </c>
      <c r="EW51">
        <f t="shared" si="79"/>
        <v>0</v>
      </c>
      <c r="EX51">
        <f t="shared" si="79"/>
        <v>0</v>
      </c>
      <c r="EZ51">
        <f t="shared" si="16"/>
        <v>0.46079810635753654</v>
      </c>
      <c r="FB51">
        <f t="shared" si="63"/>
        <v>7.6983026849851255E-2</v>
      </c>
      <c r="FC51">
        <f t="shared" si="64"/>
        <v>0.23956241172685841</v>
      </c>
      <c r="FH51" s="56"/>
    </row>
    <row r="52" spans="1:164" x14ac:dyDescent="0.25">
      <c r="A52">
        <v>525</v>
      </c>
      <c r="B52" s="19">
        <f>'Input spectra'!Y51</f>
        <v>5.4889429847087598E-2</v>
      </c>
      <c r="C52">
        <f>'Input spectra'!B51</f>
        <v>6.1498627272259597E-2</v>
      </c>
      <c r="D52">
        <f t="shared" si="65"/>
        <v>2.0653927966864227E-2</v>
      </c>
      <c r="E52">
        <f t="shared" si="65"/>
        <v>1.9895785371959643E-2</v>
      </c>
      <c r="F52">
        <f t="shared" si="65"/>
        <v>1.9164440454268083E-2</v>
      </c>
      <c r="G52">
        <f t="shared" si="65"/>
        <v>1.8458970696082769E-2</v>
      </c>
      <c r="H52">
        <f t="shared" si="65"/>
        <v>1.7778484724056531E-2</v>
      </c>
      <c r="I52">
        <f t="shared" si="65"/>
        <v>1.712212127342146E-2</v>
      </c>
      <c r="J52">
        <f t="shared" si="65"/>
        <v>1.6489048186248363E-2</v>
      </c>
      <c r="K52">
        <f t="shared" si="65"/>
        <v>1.5878461442638232E-2</v>
      </c>
      <c r="L52">
        <f t="shared" si="65"/>
        <v>1.5289584223773483E-2</v>
      </c>
      <c r="M52">
        <f t="shared" si="65"/>
        <v>1.4721666005791485E-2</v>
      </c>
      <c r="N52">
        <f t="shared" si="66"/>
        <v>1.4173981683476364E-2</v>
      </c>
      <c r="O52">
        <f t="shared" si="66"/>
        <v>1.364583072279749E-2</v>
      </c>
      <c r="P52">
        <f t="shared" si="66"/>
        <v>1.313653634135452E-2</v>
      </c>
      <c r="Q52">
        <f t="shared" si="66"/>
        <v>1.2645444715819179E-2</v>
      </c>
      <c r="R52">
        <f t="shared" si="66"/>
        <v>1.2171924215493407E-2</v>
      </c>
      <c r="S52">
        <f t="shared" si="66"/>
        <v>1.1715364661132032E-2</v>
      </c>
      <c r="T52">
        <f t="shared" si="66"/>
        <v>1.1275176608205572E-2</v>
      </c>
      <c r="U52">
        <f t="shared" si="66"/>
        <v>1.0850790653805509E-2</v>
      </c>
      <c r="V52">
        <f t="shared" si="66"/>
        <v>1.0441656766420223E-2</v>
      </c>
      <c r="W52">
        <f t="shared" si="66"/>
        <v>1.0047243637834678E-2</v>
      </c>
      <c r="X52">
        <f t="shared" si="67"/>
        <v>9.6670380564311733E-3</v>
      </c>
      <c r="Y52">
        <f t="shared" si="67"/>
        <v>9.3005443011919021E-3</v>
      </c>
      <c r="Z52">
        <f t="shared" si="67"/>
        <v>8.9472835557266837E-3</v>
      </c>
      <c r="AA52">
        <f t="shared" si="67"/>
        <v>8.6067933416711321E-3</v>
      </c>
      <c r="AB52">
        <f t="shared" si="67"/>
        <v>8.278626970821816E-3</v>
      </c>
      <c r="AC52">
        <f t="shared" si="67"/>
        <v>7.9623530153954455E-3</v>
      </c>
      <c r="AD52">
        <f t="shared" si="67"/>
        <v>7.6575547958189641E-3</v>
      </c>
      <c r="AE52">
        <f t="shared" si="67"/>
        <v>7.3638298854767897E-3</v>
      </c>
      <c r="AF52">
        <f t="shared" si="67"/>
        <v>7.0807896318598931E-3</v>
      </c>
      <c r="AG52">
        <f t="shared" si="67"/>
        <v>6.8080586935795528E-3</v>
      </c>
      <c r="AH52">
        <f t="shared" si="68"/>
        <v>6.54527459272601E-3</v>
      </c>
      <c r="AI52">
        <f t="shared" si="68"/>
        <v>6.2920872820691007E-3</v>
      </c>
      <c r="AJ52">
        <f t="shared" si="68"/>
        <v>6.0481587266143213E-3</v>
      </c>
      <c r="AK52">
        <f t="shared" si="68"/>
        <v>5.8131624990435506E-3</v>
      </c>
      <c r="AL52">
        <f t="shared" si="68"/>
        <v>5.5867833885849694E-3</v>
      </c>
      <c r="AM52">
        <f t="shared" si="68"/>
        <v>5.3687170228715018E-3</v>
      </c>
      <c r="AN52">
        <f t="shared" si="68"/>
        <v>5.158669502361447E-3</v>
      </c>
      <c r="AO52">
        <f t="shared" si="68"/>
        <v>4.9563570469088204E-3</v>
      </c>
      <c r="AP52">
        <f t="shared" si="68"/>
        <v>4.7615056540843241E-3</v>
      </c>
      <c r="AQ52">
        <f t="shared" si="68"/>
        <v>4.5738507688609011E-3</v>
      </c>
      <c r="AR52">
        <f t="shared" si="69"/>
        <v>4.3931369642903262E-3</v>
      </c>
      <c r="AS52">
        <f t="shared" si="69"/>
        <v>4.2191176328094894E-3</v>
      </c>
      <c r="AT52">
        <f t="shared" si="69"/>
        <v>4.0515546878267597E-3</v>
      </c>
      <c r="AU52">
        <f t="shared" si="69"/>
        <v>3.8902182752502674E-3</v>
      </c>
      <c r="AV52">
        <f t="shared" si="69"/>
        <v>3.7348864946308426E-3</v>
      </c>
      <c r="AW52">
        <f t="shared" si="69"/>
        <v>3.585345129603157E-3</v>
      </c>
      <c r="AX52">
        <f t="shared" si="69"/>
        <v>3.1065287931740979E-3</v>
      </c>
      <c r="AY52">
        <f t="shared" si="69"/>
        <v>2.5873190459307755E-3</v>
      </c>
      <c r="AZ52">
        <f t="shared" si="69"/>
        <v>2.2701765999595773E-3</v>
      </c>
      <c r="BA52">
        <f t="shared" si="69"/>
        <v>2.0269409069953296E-3</v>
      </c>
      <c r="BB52">
        <f t="shared" si="70"/>
        <v>1.827694334536516E-3</v>
      </c>
      <c r="BC52">
        <f t="shared" si="70"/>
        <v>1.6590196230471205E-3</v>
      </c>
      <c r="BD52">
        <f t="shared" si="70"/>
        <v>1.5133341616304996E-3</v>
      </c>
      <c r="BE52">
        <f t="shared" si="70"/>
        <v>1.3857776805184714E-3</v>
      </c>
      <c r="BF52">
        <f t="shared" si="70"/>
        <v>1.272977031062539E-3</v>
      </c>
      <c r="BG52">
        <f t="shared" si="70"/>
        <v>1.1724599739922886E-3</v>
      </c>
      <c r="BH52">
        <f t="shared" si="70"/>
        <v>1.0823415935732189E-3</v>
      </c>
      <c r="BI52">
        <f t="shared" si="70"/>
        <v>1.0011413811723592E-3</v>
      </c>
      <c r="BJ52">
        <f t="shared" si="70"/>
        <v>9.2766928810922387E-4</v>
      </c>
      <c r="BK52">
        <f t="shared" si="70"/>
        <v>8.6095097751775367E-4</v>
      </c>
      <c r="BL52">
        <f t="shared" si="71"/>
        <v>8.0017670380478181E-4</v>
      </c>
      <c r="BM52">
        <f t="shared" si="71"/>
        <v>7.4466513244265194E-4</v>
      </c>
      <c r="BN52">
        <f t="shared" si="71"/>
        <v>6.9383699038663672E-4</v>
      </c>
      <c r="BO52">
        <f t="shared" si="71"/>
        <v>6.4719540587404784E-4</v>
      </c>
      <c r="BP52">
        <f t="shared" si="71"/>
        <v>6.0431093264882996E-4</v>
      </c>
      <c r="BQ52">
        <f t="shared" si="71"/>
        <v>5.6480993692861834E-4</v>
      </c>
      <c r="BR52">
        <f t="shared" si="71"/>
        <v>5.2836545105315971E-4</v>
      </c>
      <c r="BS52">
        <f t="shared" si="71"/>
        <v>4.9468987117117392E-4</v>
      </c>
      <c r="BT52">
        <f t="shared" si="71"/>
        <v>4.6352905679445159E-4</v>
      </c>
      <c r="BU52">
        <f t="shared" si="71"/>
        <v>4.3465751207210675E-4</v>
      </c>
      <c r="BV52">
        <f t="shared" si="72"/>
        <v>4.0787441293715422E-4</v>
      </c>
      <c r="BW52">
        <f t="shared" si="72"/>
        <v>3.8300030365178518E-4</v>
      </c>
      <c r="BX52">
        <f t="shared" si="72"/>
        <v>3.598743288333465E-4</v>
      </c>
      <c r="BY52">
        <f t="shared" si="72"/>
        <v>3.3835189803138322E-4</v>
      </c>
      <c r="BZ52">
        <f t="shared" si="72"/>
        <v>3.1830270281957491E-4</v>
      </c>
      <c r="CA52">
        <f t="shared" si="72"/>
        <v>2.9960902350432744E-4</v>
      </c>
      <c r="CB52">
        <f t="shared" si="72"/>
        <v>2.8216427553745505E-4</v>
      </c>
      <c r="CC52">
        <f t="shared" si="72"/>
        <v>2.6587175567010921E-4</v>
      </c>
      <c r="CD52">
        <f t="shared" si="72"/>
        <v>2.5064355558739466E-4</v>
      </c>
      <c r="CE52">
        <f t="shared" si="72"/>
        <v>2.3639961678257286E-4</v>
      </c>
      <c r="CF52">
        <f t="shared" si="73"/>
        <v>2.2306690517568019E-4</v>
      </c>
      <c r="CG52">
        <f t="shared" si="73"/>
        <v>2.1057868775394811E-4</v>
      </c>
      <c r="CH52">
        <f t="shared" si="73"/>
        <v>1.9887389653320013E-4</v>
      </c>
      <c r="CI52">
        <f t="shared" si="73"/>
        <v>1.8789656757702404E-4</v>
      </c>
      <c r="CJ52">
        <f t="shared" si="73"/>
        <v>1.7759534479003765E-4</v>
      </c>
      <c r="CK52">
        <f t="shared" si="73"/>
        <v>1.679230398190436E-4</v>
      </c>
      <c r="CL52">
        <f t="shared" si="73"/>
        <v>1.5883624072525457E-4</v>
      </c>
      <c r="CM52">
        <f t="shared" si="73"/>
        <v>1.5029496318934017E-4</v>
      </c>
      <c r="CN52">
        <f t="shared" si="73"/>
        <v>1.4226233892355487E-4</v>
      </c>
      <c r="CO52">
        <f t="shared" si="73"/>
        <v>1.3470433672683511E-4</v>
      </c>
      <c r="CP52">
        <f t="shared" si="74"/>
        <v>1.2758951225734711E-4</v>
      </c>
      <c r="CQ52">
        <f t="shared" si="74"/>
        <v>1.208887831347177E-4</v>
      </c>
      <c r="CR52">
        <f t="shared" si="74"/>
        <v>7.5861541317746688E-5</v>
      </c>
      <c r="CS52">
        <f t="shared" si="74"/>
        <v>4.8025410633543189E-5</v>
      </c>
      <c r="CT52">
        <f t="shared" si="74"/>
        <v>3.2417151026893802E-5</v>
      </c>
      <c r="CU52">
        <f t="shared" si="74"/>
        <v>2.198016977105198E-5</v>
      </c>
      <c r="CV52">
        <f t="shared" si="74"/>
        <v>1.4628125154225101E-5</v>
      </c>
      <c r="CW52">
        <f t="shared" si="74"/>
        <v>9.3722819560289823E-6</v>
      </c>
      <c r="CX52">
        <f t="shared" si="74"/>
        <v>5.6414390305016402E-6</v>
      </c>
      <c r="CY52">
        <f t="shared" si="74"/>
        <v>3.0661992710441372E-6</v>
      </c>
      <c r="CZ52">
        <f t="shared" si="75"/>
        <v>1.3896412572474309E-6</v>
      </c>
      <c r="DA52">
        <f t="shared" si="75"/>
        <v>4.238423159144187E-7</v>
      </c>
      <c r="DB52">
        <f t="shared" si="75"/>
        <v>2.6241163606659002E-8</v>
      </c>
      <c r="DC52">
        <f t="shared" si="75"/>
        <v>0</v>
      </c>
      <c r="DD52">
        <f t="shared" si="75"/>
        <v>0</v>
      </c>
      <c r="DE52">
        <f t="shared" si="75"/>
        <v>0</v>
      </c>
      <c r="DF52">
        <f t="shared" si="75"/>
        <v>0</v>
      </c>
      <c r="DG52">
        <f t="shared" si="75"/>
        <v>0</v>
      </c>
      <c r="DH52">
        <f t="shared" si="75"/>
        <v>0</v>
      </c>
      <c r="DI52">
        <f t="shared" si="75"/>
        <v>0</v>
      </c>
      <c r="DJ52">
        <f t="shared" si="76"/>
        <v>0</v>
      </c>
      <c r="DK52">
        <f t="shared" si="76"/>
        <v>0</v>
      </c>
      <c r="DL52">
        <f t="shared" si="76"/>
        <v>0</v>
      </c>
      <c r="DM52">
        <f t="shared" si="76"/>
        <v>0</v>
      </c>
      <c r="DN52">
        <f t="shared" si="76"/>
        <v>0</v>
      </c>
      <c r="DO52">
        <f t="shared" si="76"/>
        <v>0</v>
      </c>
      <c r="DP52">
        <f t="shared" si="76"/>
        <v>0</v>
      </c>
      <c r="DQ52">
        <f t="shared" si="76"/>
        <v>0</v>
      </c>
      <c r="DR52">
        <f t="shared" si="76"/>
        <v>0</v>
      </c>
      <c r="DS52">
        <f t="shared" si="76"/>
        <v>0</v>
      </c>
      <c r="DT52">
        <f t="shared" si="77"/>
        <v>0</v>
      </c>
      <c r="DU52">
        <f t="shared" si="77"/>
        <v>0</v>
      </c>
      <c r="DV52">
        <f t="shared" si="77"/>
        <v>0</v>
      </c>
      <c r="DW52">
        <f t="shared" si="77"/>
        <v>0</v>
      </c>
      <c r="DX52">
        <f t="shared" si="77"/>
        <v>0</v>
      </c>
      <c r="DY52">
        <f t="shared" si="77"/>
        <v>0</v>
      </c>
      <c r="DZ52">
        <f t="shared" si="77"/>
        <v>0</v>
      </c>
      <c r="EA52">
        <f t="shared" si="77"/>
        <v>0</v>
      </c>
      <c r="EB52">
        <f t="shared" si="77"/>
        <v>0</v>
      </c>
      <c r="EC52">
        <f t="shared" si="77"/>
        <v>0</v>
      </c>
      <c r="ED52">
        <f t="shared" si="78"/>
        <v>0</v>
      </c>
      <c r="EE52">
        <f t="shared" si="78"/>
        <v>0</v>
      </c>
      <c r="EF52">
        <f t="shared" si="78"/>
        <v>0</v>
      </c>
      <c r="EG52">
        <f t="shared" si="78"/>
        <v>0</v>
      </c>
      <c r="EH52">
        <f t="shared" si="78"/>
        <v>0</v>
      </c>
      <c r="EI52">
        <f t="shared" si="78"/>
        <v>0</v>
      </c>
      <c r="EJ52">
        <f t="shared" si="78"/>
        <v>0</v>
      </c>
      <c r="EK52">
        <f t="shared" si="78"/>
        <v>0</v>
      </c>
      <c r="EL52">
        <f t="shared" si="78"/>
        <v>0</v>
      </c>
      <c r="EM52">
        <f t="shared" si="78"/>
        <v>0</v>
      </c>
      <c r="EN52">
        <f t="shared" si="79"/>
        <v>0</v>
      </c>
      <c r="EO52">
        <f t="shared" si="79"/>
        <v>0</v>
      </c>
      <c r="EP52">
        <f t="shared" si="79"/>
        <v>0</v>
      </c>
      <c r="EQ52">
        <f t="shared" si="79"/>
        <v>0</v>
      </c>
      <c r="ER52">
        <f t="shared" si="79"/>
        <v>0</v>
      </c>
      <c r="ES52">
        <f t="shared" si="79"/>
        <v>0</v>
      </c>
      <c r="ET52">
        <f t="shared" si="79"/>
        <v>0</v>
      </c>
      <c r="EU52">
        <f t="shared" si="79"/>
        <v>0</v>
      </c>
      <c r="EV52">
        <f t="shared" si="79"/>
        <v>0</v>
      </c>
      <c r="EW52">
        <f t="shared" si="79"/>
        <v>0</v>
      </c>
      <c r="EX52">
        <f t="shared" si="79"/>
        <v>0</v>
      </c>
      <c r="EZ52">
        <f t="shared" si="16"/>
        <v>0.49023414118520769</v>
      </c>
      <c r="FB52">
        <f t="shared" si="63"/>
        <v>6.9836173084880993E-2</v>
      </c>
      <c r="FC52">
        <f t="shared" si="64"/>
        <v>0.24060623053379904</v>
      </c>
      <c r="FH52" s="56"/>
    </row>
    <row r="53" spans="1:164" x14ac:dyDescent="0.25">
      <c r="A53">
        <v>530</v>
      </c>
      <c r="B53" s="19">
        <f>'Input spectra'!Y52</f>
        <v>5.4893429047247602E-2</v>
      </c>
      <c r="C53">
        <f>'Input spectra'!B52</f>
        <v>5.3120714941022898E-2</v>
      </c>
      <c r="D53">
        <f t="shared" ref="D53:M62" si="80">D$2*EXP(- D$1 * ($C53*_c1+$B53))</f>
        <v>2.0653927966864227E-2</v>
      </c>
      <c r="E53">
        <f t="shared" si="80"/>
        <v>1.9962563289554952E-2</v>
      </c>
      <c r="F53">
        <f t="shared" si="80"/>
        <v>1.92933028326603E-2</v>
      </c>
      <c r="G53">
        <f t="shared" si="80"/>
        <v>1.864546147539094E-2</v>
      </c>
      <c r="H53">
        <f t="shared" si="80"/>
        <v>1.801837486218796E-2</v>
      </c>
      <c r="I53">
        <f t="shared" si="80"/>
        <v>1.7411398783909897E-2</v>
      </c>
      <c r="J53">
        <f t="shared" si="80"/>
        <v>1.6823908577218195E-2</v>
      </c>
      <c r="K53">
        <f t="shared" si="80"/>
        <v>1.6255298541631547E-2</v>
      </c>
      <c r="L53">
        <f t="shared" si="80"/>
        <v>1.5704981373734942E-2</v>
      </c>
      <c r="M53">
        <f t="shared" si="80"/>
        <v>1.5172387618043879E-2</v>
      </c>
      <c r="N53">
        <f t="shared" ref="N53:W62" si="81">N$2*EXP(- N$1 * ($C53*_c1+$B53))</f>
        <v>1.4656965134038875E-2</v>
      </c>
      <c r="O53">
        <f t="shared" si="81"/>
        <v>1.4158178578899137E-2</v>
      </c>
      <c r="P53">
        <f t="shared" si="81"/>
        <v>1.3675508905478102E-2</v>
      </c>
      <c r="Q53">
        <f t="shared" si="81"/>
        <v>1.3208452875076548E-2</v>
      </c>
      <c r="R53">
        <f t="shared" si="81"/>
        <v>1.275652258458196E-2</v>
      </c>
      <c r="S53">
        <f t="shared" si="81"/>
        <v>1.2319245007555255E-2</v>
      </c>
      <c r="T53">
        <f t="shared" si="81"/>
        <v>1.189616154885798E-2</v>
      </c>
      <c r="U53">
        <f t="shared" si="81"/>
        <v>1.1486827612425038E-2</v>
      </c>
      <c r="V53">
        <f t="shared" si="81"/>
        <v>1.1090812181799236E-2</v>
      </c>
      <c r="W53">
        <f t="shared" si="81"/>
        <v>1.0707697413055167E-2</v>
      </c>
      <c r="X53">
        <f t="shared" ref="X53:AG62" si="82">X$2*EXP(- X$1 * ($C53*_c1+$B53))</f>
        <v>1.0337078239750622E-2</v>
      </c>
      <c r="Y53">
        <f t="shared" si="82"/>
        <v>9.9785619895542861E-3</v>
      </c>
      <c r="Z53">
        <f t="shared" si="82"/>
        <v>9.631768012208549E-3</v>
      </c>
      <c r="AA53">
        <f t="shared" si="82"/>
        <v>9.2963273184961722E-3</v>
      </c>
      <c r="AB53">
        <f t="shared" si="82"/>
        <v>8.9718822298891724E-3</v>
      </c>
      <c r="AC53">
        <f t="shared" si="82"/>
        <v>8.6580860385675369E-3</v>
      </c>
      <c r="AD53">
        <f t="shared" si="82"/>
        <v>8.3546026775044684E-3</v>
      </c>
      <c r="AE53">
        <f t="shared" si="82"/>
        <v>8.0611064003236494E-3</v>
      </c>
      <c r="AF53">
        <f t="shared" si="82"/>
        <v>7.7772814706425168E-3</v>
      </c>
      <c r="AG53">
        <f t="shared" si="82"/>
        <v>7.502821860623848E-3</v>
      </c>
      <c r="AH53">
        <f t="shared" ref="AH53:AQ62" si="83">AH$2*EXP(- AH$1 * ($C53*_c1+$B53))</f>
        <v>7.2374309584660465E-3</v>
      </c>
      <c r="AI53">
        <f t="shared" si="83"/>
        <v>6.9808212845702319E-3</v>
      </c>
      <c r="AJ53">
        <f t="shared" si="83"/>
        <v>6.7327142161299446E-3</v>
      </c>
      <c r="AK53">
        <f t="shared" si="83"/>
        <v>6.4928397198965862E-3</v>
      </c>
      <c r="AL53">
        <f t="shared" si="83"/>
        <v>6.2609360928809026E-3</v>
      </c>
      <c r="AM53">
        <f t="shared" si="83"/>
        <v>6.0367497107577618E-3</v>
      </c>
      <c r="AN53">
        <f t="shared" si="83"/>
        <v>5.8200347837482356E-3</v>
      </c>
      <c r="AO53">
        <f t="shared" si="83"/>
        <v>5.6105531197595876E-3</v>
      </c>
      <c r="AP53">
        <f t="shared" si="83"/>
        <v>5.408073894570097E-3</v>
      </c>
      <c r="AQ53">
        <f t="shared" si="83"/>
        <v>5.2123734288518466E-3</v>
      </c>
      <c r="AR53">
        <f t="shared" ref="AR53:BA62" si="84">AR$2*EXP(- AR$1 * ($C53*_c1+$B53))</f>
        <v>5.0232349718306807E-3</v>
      </c>
      <c r="AS53">
        <f t="shared" si="84"/>
        <v>4.8404484913882554E-3</v>
      </c>
      <c r="AT53">
        <f t="shared" si="84"/>
        <v>4.6638104704168808E-3</v>
      </c>
      <c r="AU53">
        <f t="shared" si="84"/>
        <v>4.4931237092433402E-3</v>
      </c>
      <c r="AV53">
        <f t="shared" si="84"/>
        <v>4.3281971339431376E-3</v>
      </c>
      <c r="AW53">
        <f t="shared" si="84"/>
        <v>4.1688456103719587E-3</v>
      </c>
      <c r="AX53">
        <f t="shared" si="84"/>
        <v>3.6242274550248414E-3</v>
      </c>
      <c r="AY53">
        <f t="shared" si="84"/>
        <v>3.0286233543886962E-3</v>
      </c>
      <c r="AZ53">
        <f t="shared" si="84"/>
        <v>2.6663069399813699E-3</v>
      </c>
      <c r="BA53">
        <f t="shared" si="84"/>
        <v>2.3886185821059541E-3</v>
      </c>
      <c r="BB53">
        <f t="shared" ref="BB53:BK62" si="85">BB$2*EXP(- BB$1 * ($C53*_c1+$B53))</f>
        <v>2.1610484482075041E-3</v>
      </c>
      <c r="BC53">
        <f t="shared" si="85"/>
        <v>1.9681929844230167E-3</v>
      </c>
      <c r="BD53">
        <f t="shared" si="85"/>
        <v>1.8013836271485678E-3</v>
      </c>
      <c r="BE53">
        <f t="shared" si="85"/>
        <v>1.655084442021161E-3</v>
      </c>
      <c r="BF53">
        <f t="shared" si="85"/>
        <v>1.5254654657494494E-3</v>
      </c>
      <c r="BG53">
        <f t="shared" si="85"/>
        <v>1.4097271275793383E-3</v>
      </c>
      <c r="BH53">
        <f t="shared" si="85"/>
        <v>1.3057396698212488E-3</v>
      </c>
      <c r="BI53">
        <f t="shared" si="85"/>
        <v>1.2118332988730475E-3</v>
      </c>
      <c r="BJ53">
        <f t="shared" si="85"/>
        <v>1.1266677590989352E-3</v>
      </c>
      <c r="BK53">
        <f t="shared" si="85"/>
        <v>1.0491469683400687E-3</v>
      </c>
      <c r="BL53">
        <f t="shared" ref="BL53:BU62" si="86">BL$2*EXP(- BL$1 * ($C53*_c1+$B53))</f>
        <v>9.7836076636873058E-4</v>
      </c>
      <c r="BM53">
        <f t="shared" si="86"/>
        <v>9.1354377653446775E-4</v>
      </c>
      <c r="BN53">
        <f t="shared" si="86"/>
        <v>8.5404550722858043E-4</v>
      </c>
      <c r="BO53">
        <f t="shared" si="86"/>
        <v>7.9930808768538411E-4</v>
      </c>
      <c r="BP53">
        <f t="shared" si="86"/>
        <v>7.4884934025614563E-4</v>
      </c>
      <c r="BQ53">
        <f t="shared" si="86"/>
        <v>7.0224967665830974E-4</v>
      </c>
      <c r="BR53">
        <f t="shared" si="86"/>
        <v>6.5914179432707094E-4</v>
      </c>
      <c r="BS53">
        <f t="shared" si="86"/>
        <v>6.1920246249843442E-4</v>
      </c>
      <c r="BT53">
        <f t="shared" si="86"/>
        <v>5.8214589432136431E-4</v>
      </c>
      <c r="BU53">
        <f t="shared" si="86"/>
        <v>5.477183408545065E-4</v>
      </c>
      <c r="BV53">
        <f t="shared" ref="BV53:CE62" si="87">BV$2*EXP(- BV$1 * ($C53*_c1+$B53))</f>
        <v>5.1569363909041938E-4</v>
      </c>
      <c r="BW53">
        <f t="shared" si="87"/>
        <v>4.8586951387954237E-4</v>
      </c>
      <c r="BX53">
        <f t="shared" si="87"/>
        <v>4.5806448210650939E-4</v>
      </c>
      <c r="BY53">
        <f t="shared" si="87"/>
        <v>4.3211524272778612E-4</v>
      </c>
      <c r="BZ53">
        <f t="shared" si="87"/>
        <v>4.0787446229212745E-4</v>
      </c>
      <c r="CA53">
        <f t="shared" si="87"/>
        <v>3.8520888501288541E-4</v>
      </c>
      <c r="CB53">
        <f t="shared" si="87"/>
        <v>3.6399771117795828E-4</v>
      </c>
      <c r="CC53">
        <f t="shared" si="87"/>
        <v>3.4413119894494159E-4</v>
      </c>
      <c r="CD53">
        <f t="shared" si="87"/>
        <v>3.25509453276163E-4</v>
      </c>
      <c r="CE53">
        <f t="shared" si="87"/>
        <v>3.0804137256469855E-4</v>
      </c>
      <c r="CF53">
        <f t="shared" ref="CF53:CO62" si="88">CF$2*EXP(- CF$1 * ($C53*_c1+$B53))</f>
        <v>2.9164372885458689E-4</v>
      </c>
      <c r="CG53">
        <f t="shared" si="88"/>
        <v>2.762403618079359E-4</v>
      </c>
      <c r="CH53">
        <f t="shared" si="88"/>
        <v>2.6176146997155636E-4</v>
      </c>
      <c r="CI53">
        <f t="shared" si="88"/>
        <v>2.4814298563544237E-4</v>
      </c>
      <c r="CJ53">
        <f t="shared" si="88"/>
        <v>2.3532602179787717E-4</v>
      </c>
      <c r="CK53">
        <f t="shared" si="88"/>
        <v>2.232563815660855E-4</v>
      </c>
      <c r="CL53">
        <f t="shared" si="88"/>
        <v>2.1188412181091581E-4</v>
      </c>
      <c r="CM53">
        <f t="shared" si="88"/>
        <v>2.0116316412382724E-4</v>
      </c>
      <c r="CN53">
        <f t="shared" si="88"/>
        <v>1.9105094714504228E-4</v>
      </c>
      <c r="CO53">
        <f t="shared" si="88"/>
        <v>1.8150811518284567E-4</v>
      </c>
      <c r="CP53">
        <f t="shared" ref="CP53:CY62" si="89">CP$2*EXP(- CP$1 * ($C53*_c1+$B53))</f>
        <v>1.7249823875705383E-4</v>
      </c>
      <c r="CQ53">
        <f t="shared" si="89"/>
        <v>1.6398756329967463E-4</v>
      </c>
      <c r="CR53">
        <f t="shared" si="89"/>
        <v>1.0325278812688906E-4</v>
      </c>
      <c r="CS53">
        <f t="shared" si="89"/>
        <v>6.558528817611355E-5</v>
      </c>
      <c r="CT53">
        <f t="shared" si="89"/>
        <v>4.441865534385177E-5</v>
      </c>
      <c r="CU53">
        <f t="shared" si="89"/>
        <v>3.0218772856421589E-5</v>
      </c>
      <c r="CV53">
        <f t="shared" si="89"/>
        <v>2.0178536646314919E-5</v>
      </c>
      <c r="CW53">
        <f t="shared" si="89"/>
        <v>1.29718394451915E-5</v>
      </c>
      <c r="CX53">
        <f t="shared" si="89"/>
        <v>7.8343205440432365E-6</v>
      </c>
      <c r="CY53">
        <f t="shared" si="89"/>
        <v>4.2723520560669678E-6</v>
      </c>
      <c r="CZ53">
        <f t="shared" ref="CZ53:DI62" si="90">CZ$2*EXP(- CZ$1 * ($C53*_c1+$B53))</f>
        <v>1.9427842542124224E-6</v>
      </c>
      <c r="DA53">
        <f t="shared" si="90"/>
        <v>5.945404510149788E-7</v>
      </c>
      <c r="DB53">
        <f t="shared" si="90"/>
        <v>3.6933069389707805E-8</v>
      </c>
      <c r="DC53">
        <f t="shared" si="90"/>
        <v>0</v>
      </c>
      <c r="DD53">
        <f t="shared" si="90"/>
        <v>0</v>
      </c>
      <c r="DE53">
        <f t="shared" si="90"/>
        <v>0</v>
      </c>
      <c r="DF53">
        <f t="shared" si="90"/>
        <v>0</v>
      </c>
      <c r="DG53">
        <f t="shared" si="90"/>
        <v>0</v>
      </c>
      <c r="DH53">
        <f t="shared" si="90"/>
        <v>0</v>
      </c>
      <c r="DI53">
        <f t="shared" si="90"/>
        <v>0</v>
      </c>
      <c r="DJ53">
        <f t="shared" ref="DJ53:DS62" si="91">DJ$2*EXP(- DJ$1 * ($C53*_c1+$B53))</f>
        <v>0</v>
      </c>
      <c r="DK53">
        <f t="shared" si="91"/>
        <v>0</v>
      </c>
      <c r="DL53">
        <f t="shared" si="91"/>
        <v>0</v>
      </c>
      <c r="DM53">
        <f t="shared" si="91"/>
        <v>0</v>
      </c>
      <c r="DN53">
        <f t="shared" si="91"/>
        <v>0</v>
      </c>
      <c r="DO53">
        <f t="shared" si="91"/>
        <v>0</v>
      </c>
      <c r="DP53">
        <f t="shared" si="91"/>
        <v>0</v>
      </c>
      <c r="DQ53">
        <f t="shared" si="91"/>
        <v>0</v>
      </c>
      <c r="DR53">
        <f t="shared" si="91"/>
        <v>0</v>
      </c>
      <c r="DS53">
        <f t="shared" si="91"/>
        <v>0</v>
      </c>
      <c r="DT53">
        <f t="shared" ref="DT53:EC62" si="92">DT$2*EXP(- DT$1 * ($C53*_c1+$B53))</f>
        <v>0</v>
      </c>
      <c r="DU53">
        <f t="shared" si="92"/>
        <v>0</v>
      </c>
      <c r="DV53">
        <f t="shared" si="92"/>
        <v>0</v>
      </c>
      <c r="DW53">
        <f t="shared" si="92"/>
        <v>0</v>
      </c>
      <c r="DX53">
        <f t="shared" si="92"/>
        <v>0</v>
      </c>
      <c r="DY53">
        <f t="shared" si="92"/>
        <v>0</v>
      </c>
      <c r="DZ53">
        <f t="shared" si="92"/>
        <v>0</v>
      </c>
      <c r="EA53">
        <f t="shared" si="92"/>
        <v>0</v>
      </c>
      <c r="EB53">
        <f t="shared" si="92"/>
        <v>0</v>
      </c>
      <c r="EC53">
        <f t="shared" si="92"/>
        <v>0</v>
      </c>
      <c r="ED53">
        <f t="shared" ref="ED53:EM62" si="93">ED$2*EXP(- ED$1 * ($C53*_c1+$B53))</f>
        <v>0</v>
      </c>
      <c r="EE53">
        <f t="shared" si="93"/>
        <v>0</v>
      </c>
      <c r="EF53">
        <f t="shared" si="93"/>
        <v>0</v>
      </c>
      <c r="EG53">
        <f t="shared" si="93"/>
        <v>0</v>
      </c>
      <c r="EH53">
        <f t="shared" si="93"/>
        <v>0</v>
      </c>
      <c r="EI53">
        <f t="shared" si="93"/>
        <v>0</v>
      </c>
      <c r="EJ53">
        <f t="shared" si="93"/>
        <v>0</v>
      </c>
      <c r="EK53">
        <f t="shared" si="93"/>
        <v>0</v>
      </c>
      <c r="EL53">
        <f t="shared" si="93"/>
        <v>0</v>
      </c>
      <c r="EM53">
        <f t="shared" si="93"/>
        <v>0</v>
      </c>
      <c r="EN53">
        <f t="shared" ref="EN53:EX62" si="94">EN$2*EXP(- EN$1 * ($C53*_c1+$B53))</f>
        <v>0</v>
      </c>
      <c r="EO53">
        <f t="shared" si="94"/>
        <v>0</v>
      </c>
      <c r="EP53">
        <f t="shared" si="94"/>
        <v>0</v>
      </c>
      <c r="EQ53">
        <f t="shared" si="94"/>
        <v>0</v>
      </c>
      <c r="ER53">
        <f t="shared" si="94"/>
        <v>0</v>
      </c>
      <c r="ES53">
        <f t="shared" si="94"/>
        <v>0</v>
      </c>
      <c r="ET53">
        <f t="shared" si="94"/>
        <v>0</v>
      </c>
      <c r="EU53">
        <f t="shared" si="94"/>
        <v>0</v>
      </c>
      <c r="EV53">
        <f t="shared" si="94"/>
        <v>0</v>
      </c>
      <c r="EW53">
        <f t="shared" si="94"/>
        <v>0</v>
      </c>
      <c r="EX53">
        <f t="shared" si="94"/>
        <v>0</v>
      </c>
      <c r="EZ53">
        <f t="shared" si="16"/>
        <v>0.52308058863884199</v>
      </c>
      <c r="FB53">
        <f t="shared" si="63"/>
        <v>6.2568573529599936E-2</v>
      </c>
      <c r="FC53">
        <f t="shared" si="64"/>
        <v>0.24165070582094264</v>
      </c>
      <c r="FH53" s="56"/>
    </row>
    <row r="54" spans="1:164" x14ac:dyDescent="0.25">
      <c r="A54">
        <v>535</v>
      </c>
      <c r="B54" s="19">
        <f>'Input spectra'!Y53</f>
        <v>5.4897428247407599E-2</v>
      </c>
      <c r="C54">
        <f>'Input spectra'!B53</f>
        <v>4.4742802609786303E-2</v>
      </c>
      <c r="D54">
        <f t="shared" si="80"/>
        <v>2.0653927966864227E-2</v>
      </c>
      <c r="E54">
        <f t="shared" si="80"/>
        <v>2.0029565339557954E-2</v>
      </c>
      <c r="F54">
        <f t="shared" si="80"/>
        <v>1.9423031686262398E-2</v>
      </c>
      <c r="G54">
        <f t="shared" si="80"/>
        <v>1.8833836369005354E-2</v>
      </c>
      <c r="H54">
        <f t="shared" si="80"/>
        <v>1.826150190600994E-2</v>
      </c>
      <c r="I54">
        <f t="shared" si="80"/>
        <v>1.7705563625631311E-2</v>
      </c>
      <c r="J54">
        <f t="shared" si="80"/>
        <v>1.716556932926247E-2</v>
      </c>
      <c r="K54">
        <f t="shared" si="80"/>
        <v>1.664107896297953E-2</v>
      </c>
      <c r="L54">
        <f t="shared" si="80"/>
        <v>1.613166429770245E-2</v>
      </c>
      <c r="M54">
        <f t="shared" si="80"/>
        <v>1.5636908617653069E-2</v>
      </c>
      <c r="N54">
        <f t="shared" si="81"/>
        <v>1.5156406416897665E-2</v>
      </c>
      <c r="O54">
        <f t="shared" si="81"/>
        <v>1.4689763103766825E-2</v>
      </c>
      <c r="P54">
        <f t="shared" si="81"/>
        <v>1.423659471295057E-2</v>
      </c>
      <c r="Q54">
        <f t="shared" si="81"/>
        <v>1.3796527625071825E-2</v>
      </c>
      <c r="R54">
        <f t="shared" si="81"/>
        <v>1.336919829354632E-2</v>
      </c>
      <c r="S54">
        <f t="shared" si="81"/>
        <v>1.2954252978541969E-2</v>
      </c>
      <c r="T54">
        <f t="shared" si="81"/>
        <v>1.2551347487855405E-2</v>
      </c>
      <c r="U54">
        <f t="shared" si="81"/>
        <v>1.2160146924527999E-2</v>
      </c>
      <c r="V54">
        <f t="shared" si="81"/>
        <v>1.1780325441028378E-2</v>
      </c>
      <c r="W54">
        <f t="shared" si="81"/>
        <v>1.1411565999832561E-2</v>
      </c>
      <c r="X54">
        <f t="shared" si="82"/>
        <v>1.1053560140237411E-2</v>
      </c>
      <c r="Y54">
        <f t="shared" si="82"/>
        <v>1.0706007751247098E-2</v>
      </c>
      <c r="Z54">
        <f t="shared" si="82"/>
        <v>1.0368616850376444E-2</v>
      </c>
      <c r="AA54">
        <f t="shared" si="82"/>
        <v>1.0041103368218918E-2</v>
      </c>
      <c r="AB54">
        <f t="shared" si="82"/>
        <v>9.7231909386310145E-3</v>
      </c>
      <c r="AC54">
        <f t="shared" si="82"/>
        <v>9.4146106943884429E-3</v>
      </c>
      <c r="AD54">
        <f t="shared" si="82"/>
        <v>9.1151010681732661E-3</v>
      </c>
      <c r="AE54">
        <f t="shared" si="82"/>
        <v>8.8244075987547674E-3</v>
      </c>
      <c r="AF54">
        <f t="shared" si="82"/>
        <v>8.5422827422302079E-3</v>
      </c>
      <c r="AG54">
        <f t="shared" si="82"/>
        <v>8.2684856881951388E-3</v>
      </c>
      <c r="AH54">
        <f t="shared" si="83"/>
        <v>8.0027821807162752E-3</v>
      </c>
      <c r="AI54">
        <f t="shared" si="83"/>
        <v>7.7449443439830418E-3</v>
      </c>
      <c r="AJ54">
        <f t="shared" si="83"/>
        <v>7.4947505125172219E-3</v>
      </c>
      <c r="AK54">
        <f t="shared" si="83"/>
        <v>7.2519850658230994E-3</v>
      </c>
      <c r="AL54">
        <f t="shared" si="83"/>
        <v>7.0164382673635773E-3</v>
      </c>
      <c r="AM54">
        <f t="shared" si="83"/>
        <v>6.78790610775056E-3</v>
      </c>
      <c r="AN54">
        <f t="shared" si="83"/>
        <v>6.5661901520408699E-3</v>
      </c>
      <c r="AO54">
        <f t="shared" si="83"/>
        <v>6.351097391031661E-3</v>
      </c>
      <c r="AP54">
        <f t="shared" si="83"/>
        <v>6.1424400964520138E-3</v>
      </c>
      <c r="AQ54">
        <f t="shared" si="83"/>
        <v>5.94003567995005E-3</v>
      </c>
      <c r="AR54">
        <f t="shared" si="84"/>
        <v>5.7437065557774843E-3</v>
      </c>
      <c r="AS54">
        <f t="shared" si="84"/>
        <v>5.5532800070760098E-3</v>
      </c>
      <c r="AT54">
        <f t="shared" si="84"/>
        <v>5.3685880556723561E-3</v>
      </c>
      <c r="AU54">
        <f t="shared" si="84"/>
        <v>5.1894673352913178E-3</v>
      </c>
      <c r="AV54">
        <f t="shared" si="84"/>
        <v>5.0157589680982148E-3</v>
      </c>
      <c r="AW54">
        <f t="shared" si="84"/>
        <v>4.8473084444847119E-3</v>
      </c>
      <c r="AX54">
        <f t="shared" si="84"/>
        <v>4.228199872029866E-3</v>
      </c>
      <c r="AY54">
        <f t="shared" si="84"/>
        <v>3.5451984312390183E-3</v>
      </c>
      <c r="AZ54">
        <f t="shared" si="84"/>
        <v>3.1315593237633515E-3</v>
      </c>
      <c r="BA54">
        <f t="shared" si="84"/>
        <v>2.8148322978194225E-3</v>
      </c>
      <c r="BB54">
        <f t="shared" si="85"/>
        <v>2.5552031908466508E-3</v>
      </c>
      <c r="BC54">
        <f t="shared" si="85"/>
        <v>2.3349836072565542E-3</v>
      </c>
      <c r="BD54">
        <f t="shared" si="85"/>
        <v>2.1442607022514491E-3</v>
      </c>
      <c r="BE54">
        <f t="shared" si="85"/>
        <v>1.9767272548332684E-3</v>
      </c>
      <c r="BF54">
        <f t="shared" si="85"/>
        <v>1.8280336804284854E-3</v>
      </c>
      <c r="BG54">
        <f t="shared" si="85"/>
        <v>1.6950093123146211E-3</v>
      </c>
      <c r="BH54">
        <f t="shared" si="85"/>
        <v>1.5752476810174088E-3</v>
      </c>
      <c r="BI54">
        <f t="shared" si="85"/>
        <v>1.466865691375014E-3</v>
      </c>
      <c r="BJ54">
        <f t="shared" si="85"/>
        <v>1.3683542784738137E-3</v>
      </c>
      <c r="BK54">
        <f t="shared" si="85"/>
        <v>1.2784808774486311E-3</v>
      </c>
      <c r="BL54">
        <f t="shared" si="86"/>
        <v>1.1962230150143588E-3</v>
      </c>
      <c r="BM54">
        <f t="shared" si="86"/>
        <v>1.120721509958876E-3</v>
      </c>
      <c r="BN54">
        <f t="shared" si="86"/>
        <v>1.0512465298381842E-3</v>
      </c>
      <c r="BO54">
        <f t="shared" si="86"/>
        <v>9.8717236439036242E-4</v>
      </c>
      <c r="BP54">
        <f t="shared" si="86"/>
        <v>9.2795828125110909E-4</v>
      </c>
      <c r="BQ54">
        <f t="shared" si="86"/>
        <v>8.7313373247012308E-4</v>
      </c>
      <c r="BR54">
        <f t="shared" si="86"/>
        <v>8.2228674142624232E-4</v>
      </c>
      <c r="BS54">
        <f t="shared" si="86"/>
        <v>7.7505465930887199E-4</v>
      </c>
      <c r="BT54">
        <f t="shared" si="86"/>
        <v>7.3111671708101802E-4</v>
      </c>
      <c r="BU54">
        <f t="shared" si="86"/>
        <v>6.9018795851075794E-4</v>
      </c>
      <c r="BV54">
        <f t="shared" si="87"/>
        <v>6.5201424988454786E-4</v>
      </c>
      <c r="BW54">
        <f t="shared" si="87"/>
        <v>6.1636813931137402E-4</v>
      </c>
      <c r="BX54">
        <f t="shared" si="87"/>
        <v>5.8304539378431345E-4</v>
      </c>
      <c r="BY54">
        <f t="shared" si="87"/>
        <v>5.5186208229981255E-4</v>
      </c>
      <c r="BZ54">
        <f t="shared" si="87"/>
        <v>5.226521029084415E-4</v>
      </c>
      <c r="CA54">
        <f t="shared" si="87"/>
        <v>4.9526507365265239E-4</v>
      </c>
      <c r="CB54">
        <f t="shared" si="87"/>
        <v>4.6956452403629781E-4</v>
      </c>
      <c r="CC54">
        <f t="shared" si="87"/>
        <v>4.4542633642598957E-4</v>
      </c>
      <c r="CD54">
        <f t="shared" si="87"/>
        <v>4.2273739663416671E-4</v>
      </c>
      <c r="CE54">
        <f t="shared" si="87"/>
        <v>4.0139442061286074E-4</v>
      </c>
      <c r="CF54">
        <f t="shared" si="88"/>
        <v>3.8130293022723446E-4</v>
      </c>
      <c r="CG54">
        <f t="shared" si="88"/>
        <v>3.6237635586818E-4</v>
      </c>
      <c r="CH54">
        <f t="shared" si="88"/>
        <v>3.4453524749152362E-4</v>
      </c>
      <c r="CI54">
        <f t="shared" si="88"/>
        <v>3.2770657875285476E-4</v>
      </c>
      <c r="CJ54">
        <f t="shared" si="88"/>
        <v>3.1182313140406859E-4</v>
      </c>
      <c r="CK54">
        <f t="shared" si="88"/>
        <v>2.9682294915393023E-4</v>
      </c>
      <c r="CL54">
        <f t="shared" si="88"/>
        <v>2.8264885186523225E-4</v>
      </c>
      <c r="CM54">
        <f t="shared" si="88"/>
        <v>2.692480023387758E-4</v>
      </c>
      <c r="CN54">
        <f t="shared" si="88"/>
        <v>2.5657151907667745E-4</v>
      </c>
      <c r="CO54">
        <f t="shared" si="88"/>
        <v>2.4457412936925783E-4</v>
      </c>
      <c r="CP54">
        <f t="shared" si="89"/>
        <v>2.3321385784647036E-4</v>
      </c>
      <c r="CQ54">
        <f t="shared" si="89"/>
        <v>2.224517463046716E-4</v>
      </c>
      <c r="CR54">
        <f t="shared" si="89"/>
        <v>1.4053416356677939E-4</v>
      </c>
      <c r="CS54">
        <f t="shared" si="89"/>
        <v>8.95657104936761E-5</v>
      </c>
      <c r="CT54">
        <f t="shared" si="89"/>
        <v>6.0863366460520698E-5</v>
      </c>
      <c r="CU54">
        <f t="shared" si="89"/>
        <v>4.1545367595415698E-5</v>
      </c>
      <c r="CV54">
        <f t="shared" si="89"/>
        <v>2.7834964282423216E-5</v>
      </c>
      <c r="CW54">
        <f t="shared" si="89"/>
        <v>1.7953857916489795E-5</v>
      </c>
      <c r="CX54">
        <f t="shared" si="89"/>
        <v>1.0879596155337691E-5</v>
      </c>
      <c r="CY54">
        <f t="shared" si="89"/>
        <v>5.9529699401317316E-6</v>
      </c>
      <c r="CZ54">
        <f t="shared" si="90"/>
        <v>2.7161043461619489E-6</v>
      </c>
      <c r="DA54">
        <f t="shared" si="90"/>
        <v>8.3398550503500598E-7</v>
      </c>
      <c r="DB54">
        <f t="shared" si="90"/>
        <v>5.1981369233139548E-8</v>
      </c>
      <c r="DC54">
        <f t="shared" si="90"/>
        <v>0</v>
      </c>
      <c r="DD54">
        <f t="shared" si="90"/>
        <v>0</v>
      </c>
      <c r="DE54">
        <f t="shared" si="90"/>
        <v>0</v>
      </c>
      <c r="DF54">
        <f t="shared" si="90"/>
        <v>0</v>
      </c>
      <c r="DG54">
        <f t="shared" si="90"/>
        <v>0</v>
      </c>
      <c r="DH54">
        <f t="shared" si="90"/>
        <v>0</v>
      </c>
      <c r="DI54">
        <f t="shared" si="90"/>
        <v>0</v>
      </c>
      <c r="DJ54">
        <f t="shared" si="91"/>
        <v>0</v>
      </c>
      <c r="DK54">
        <f t="shared" si="91"/>
        <v>0</v>
      </c>
      <c r="DL54">
        <f t="shared" si="91"/>
        <v>0</v>
      </c>
      <c r="DM54">
        <f t="shared" si="91"/>
        <v>0</v>
      </c>
      <c r="DN54">
        <f t="shared" si="91"/>
        <v>0</v>
      </c>
      <c r="DO54">
        <f t="shared" si="91"/>
        <v>0</v>
      </c>
      <c r="DP54">
        <f t="shared" si="91"/>
        <v>0</v>
      </c>
      <c r="DQ54">
        <f t="shared" si="91"/>
        <v>0</v>
      </c>
      <c r="DR54">
        <f t="shared" si="91"/>
        <v>0</v>
      </c>
      <c r="DS54">
        <f t="shared" si="91"/>
        <v>0</v>
      </c>
      <c r="DT54">
        <f t="shared" si="92"/>
        <v>0</v>
      </c>
      <c r="DU54">
        <f t="shared" si="92"/>
        <v>0</v>
      </c>
      <c r="DV54">
        <f t="shared" si="92"/>
        <v>0</v>
      </c>
      <c r="DW54">
        <f t="shared" si="92"/>
        <v>0</v>
      </c>
      <c r="DX54">
        <f t="shared" si="92"/>
        <v>0</v>
      </c>
      <c r="DY54">
        <f t="shared" si="92"/>
        <v>0</v>
      </c>
      <c r="DZ54">
        <f t="shared" si="92"/>
        <v>0</v>
      </c>
      <c r="EA54">
        <f t="shared" si="92"/>
        <v>0</v>
      </c>
      <c r="EB54">
        <f t="shared" si="92"/>
        <v>0</v>
      </c>
      <c r="EC54">
        <f t="shared" si="92"/>
        <v>0</v>
      </c>
      <c r="ED54">
        <f t="shared" si="93"/>
        <v>0</v>
      </c>
      <c r="EE54">
        <f t="shared" si="93"/>
        <v>0</v>
      </c>
      <c r="EF54">
        <f t="shared" si="93"/>
        <v>0</v>
      </c>
      <c r="EG54">
        <f t="shared" si="93"/>
        <v>0</v>
      </c>
      <c r="EH54">
        <f t="shared" si="93"/>
        <v>0</v>
      </c>
      <c r="EI54">
        <f t="shared" si="93"/>
        <v>0</v>
      </c>
      <c r="EJ54">
        <f t="shared" si="93"/>
        <v>0</v>
      </c>
      <c r="EK54">
        <f t="shared" si="93"/>
        <v>0</v>
      </c>
      <c r="EL54">
        <f t="shared" si="93"/>
        <v>0</v>
      </c>
      <c r="EM54">
        <f t="shared" si="93"/>
        <v>0</v>
      </c>
      <c r="EN54">
        <f t="shared" si="94"/>
        <v>0</v>
      </c>
      <c r="EO54">
        <f t="shared" si="94"/>
        <v>0</v>
      </c>
      <c r="EP54">
        <f t="shared" si="94"/>
        <v>0</v>
      </c>
      <c r="EQ54">
        <f t="shared" si="94"/>
        <v>0</v>
      </c>
      <c r="ER54">
        <f t="shared" si="94"/>
        <v>0</v>
      </c>
      <c r="ES54">
        <f t="shared" si="94"/>
        <v>0</v>
      </c>
      <c r="ET54">
        <f t="shared" si="94"/>
        <v>0</v>
      </c>
      <c r="EU54">
        <f t="shared" si="94"/>
        <v>0</v>
      </c>
      <c r="EV54">
        <f t="shared" si="94"/>
        <v>0</v>
      </c>
      <c r="EW54">
        <f t="shared" si="94"/>
        <v>0</v>
      </c>
      <c r="EX54">
        <f t="shared" si="94"/>
        <v>0</v>
      </c>
      <c r="EZ54">
        <f t="shared" si="16"/>
        <v>0.55987321788665689</v>
      </c>
      <c r="FB54">
        <f t="shared" si="63"/>
        <v>5.5178188189017818E-2</v>
      </c>
      <c r="FC54">
        <f t="shared" si="64"/>
        <v>0.24269576509621002</v>
      </c>
      <c r="FH54" s="56"/>
    </row>
    <row r="55" spans="1:164" x14ac:dyDescent="0.25">
      <c r="A55">
        <v>540</v>
      </c>
      <c r="B55" s="19">
        <f>'Input spectra'!Y54</f>
        <v>5.49014274475675E-2</v>
      </c>
      <c r="C55">
        <f>'Input spectra'!B54</f>
        <v>3.72882151810741E-2</v>
      </c>
      <c r="D55">
        <f t="shared" si="80"/>
        <v>2.0653927966864227E-2</v>
      </c>
      <c r="E55">
        <f t="shared" si="80"/>
        <v>2.0089371297215192E-2</v>
      </c>
      <c r="F55">
        <f t="shared" si="80"/>
        <v>1.9539194689473252E-2</v>
      </c>
      <c r="G55">
        <f t="shared" si="80"/>
        <v>1.9003047558895377E-2</v>
      </c>
      <c r="H55">
        <f t="shared" si="80"/>
        <v>1.8480587616558998E-2</v>
      </c>
      <c r="I55">
        <f t="shared" si="80"/>
        <v>1.7971480677266772E-2</v>
      </c>
      <c r="J55">
        <f t="shared" si="80"/>
        <v>1.7475400471826844E-2</v>
      </c>
      <c r="K55">
        <f t="shared" si="80"/>
        <v>1.6992028463610337E-2</v>
      </c>
      <c r="L55">
        <f t="shared" si="80"/>
        <v>1.6521053669289749E-2</v>
      </c>
      <c r="M55">
        <f t="shared" si="80"/>
        <v>1.6062172483664323E-2</v>
      </c>
      <c r="N55">
        <f t="shared" si="81"/>
        <v>1.5615088508480314E-2</v>
      </c>
      <c r="O55">
        <f t="shared" si="81"/>
        <v>1.5179512385156288E-2</v>
      </c>
      <c r="P55">
        <f t="shared" si="81"/>
        <v>1.4755161631325592E-2</v>
      </c>
      <c r="Q55">
        <f t="shared" si="81"/>
        <v>1.4341760481109909E-2</v>
      </c>
      <c r="R55">
        <f t="shared" si="81"/>
        <v>1.3939039729039976E-2</v>
      </c>
      <c r="S55">
        <f t="shared" si="81"/>
        <v>1.3546736577541263E-2</v>
      </c>
      <c r="T55">
        <f t="shared" si="81"/>
        <v>1.3164594487904234E-2</v>
      </c>
      <c r="U55">
        <f t="shared" si="81"/>
        <v>1.2792363034660701E-2</v>
      </c>
      <c r="V55">
        <f t="shared" si="81"/>
        <v>1.2429797763289443E-2</v>
      </c>
      <c r="W55">
        <f t="shared" si="81"/>
        <v>1.207666005117604E-2</v>
      </c>
      <c r="X55">
        <f t="shared" si="82"/>
        <v>1.173271697175347E-2</v>
      </c>
      <c r="Y55">
        <f t="shared" si="82"/>
        <v>1.1397741161751735E-2</v>
      </c>
      <c r="Z55">
        <f t="shared" si="82"/>
        <v>1.1071510691486352E-2</v>
      </c>
      <c r="AA55">
        <f t="shared" si="82"/>
        <v>1.0753808938117062E-2</v>
      </c>
      <c r="AB55">
        <f t="shared" si="82"/>
        <v>1.0444424461809767E-2</v>
      </c>
      <c r="AC55">
        <f t="shared" si="82"/>
        <v>1.0143150884736035E-2</v>
      </c>
      <c r="AD55">
        <f t="shared" si="82"/>
        <v>9.849786772846111E-3</v>
      </c>
      <c r="AE55">
        <f t="shared" si="82"/>
        <v>9.5641355203527987E-3</v>
      </c>
      <c r="AF55">
        <f t="shared" si="82"/>
        <v>9.2860052368648246E-3</v>
      </c>
      <c r="AG55">
        <f t="shared" si="82"/>
        <v>9.0152086371098911E-3</v>
      </c>
      <c r="AH55">
        <f t="shared" si="83"/>
        <v>8.7515629331888084E-3</v>
      </c>
      <c r="AI55">
        <f t="shared" si="83"/>
        <v>8.4948897293034321E-3</v>
      </c>
      <c r="AJ55">
        <f t="shared" si="83"/>
        <v>8.2450149189024387E-3</v>
      </c>
      <c r="AK55">
        <f t="shared" si="83"/>
        <v>8.0017685841902459E-3</v>
      </c>
      <c r="AL55">
        <f t="shared" si="83"/>
        <v>7.7649848979455208E-3</v>
      </c>
      <c r="AM55">
        <f t="shared" si="83"/>
        <v>7.5345020275970386E-3</v>
      </c>
      <c r="AN55">
        <f t="shared" si="83"/>
        <v>7.3101620415056854E-3</v>
      </c>
      <c r="AO55">
        <f t="shared" si="83"/>
        <v>7.0918108174026842E-3</v>
      </c>
      <c r="AP55">
        <f t="shared" si="83"/>
        <v>6.8792979529351322E-3</v>
      </c>
      <c r="AQ55">
        <f t="shared" si="83"/>
        <v>6.6724766782710852E-3</v>
      </c>
      <c r="AR55">
        <f t="shared" si="84"/>
        <v>6.4712037707175089E-3</v>
      </c>
      <c r="AS55">
        <f t="shared" si="84"/>
        <v>6.2753394713053988E-3</v>
      </c>
      <c r="AT55">
        <f t="shared" si="84"/>
        <v>6.0847474032974516E-3</v>
      </c>
      <c r="AU55">
        <f t="shared" si="84"/>
        <v>5.8992944925746922E-3</v>
      </c>
      <c r="AV55">
        <f t="shared" si="84"/>
        <v>5.7188508898593097E-3</v>
      </c>
      <c r="AW55">
        <f t="shared" si="84"/>
        <v>5.5432898947321164E-3</v>
      </c>
      <c r="AX55">
        <f t="shared" si="84"/>
        <v>4.8497266991969802E-3</v>
      </c>
      <c r="AY55">
        <f t="shared" si="84"/>
        <v>4.0784686243822334E-3</v>
      </c>
      <c r="AZ55">
        <f t="shared" si="84"/>
        <v>3.6133667283889089E-3</v>
      </c>
      <c r="BA55">
        <f t="shared" si="84"/>
        <v>3.2576074107816435E-3</v>
      </c>
      <c r="BB55">
        <f t="shared" si="85"/>
        <v>2.9659681337680685E-3</v>
      </c>
      <c r="BC55">
        <f t="shared" si="85"/>
        <v>2.7184396517923857E-3</v>
      </c>
      <c r="BD55">
        <f t="shared" si="85"/>
        <v>2.5038497681483013E-3</v>
      </c>
      <c r="BE55">
        <f t="shared" si="85"/>
        <v>2.3151133121790536E-3</v>
      </c>
      <c r="BF55">
        <f t="shared" si="85"/>
        <v>2.1473583029769485E-3</v>
      </c>
      <c r="BG55">
        <f t="shared" si="85"/>
        <v>1.997042153530994E-3</v>
      </c>
      <c r="BH55">
        <f t="shared" si="85"/>
        <v>1.8614818807206404E-3</v>
      </c>
      <c r="BI55">
        <f t="shared" si="85"/>
        <v>1.7385818282226555E-3</v>
      </c>
      <c r="BJ55">
        <f t="shared" si="85"/>
        <v>1.6266651424039318E-3</v>
      </c>
      <c r="BK55">
        <f t="shared" si="85"/>
        <v>1.5243639279936873E-3</v>
      </c>
      <c r="BL55">
        <f t="shared" si="86"/>
        <v>1.4305445967171425E-3</v>
      </c>
      <c r="BM55">
        <f t="shared" si="86"/>
        <v>1.3442553563740212E-3</v>
      </c>
      <c r="BN55">
        <f t="shared" si="86"/>
        <v>1.2646881935754633E-3</v>
      </c>
      <c r="BO55">
        <f t="shared" si="86"/>
        <v>1.1911506683074374E-3</v>
      </c>
      <c r="BP55">
        <f t="shared" si="86"/>
        <v>1.1230445444345703E-3</v>
      </c>
      <c r="BQ55">
        <f t="shared" si="86"/>
        <v>1.05984930266701E-3</v>
      </c>
      <c r="BR55">
        <f t="shared" si="86"/>
        <v>1.0011092172213707E-3</v>
      </c>
      <c r="BS55">
        <f t="shared" si="86"/>
        <v>9.4642308372618587E-4</v>
      </c>
      <c r="BT55">
        <f t="shared" si="86"/>
        <v>8.9543595316890327E-4</v>
      </c>
      <c r="BU55">
        <f t="shared" si="86"/>
        <v>8.4783240672966229E-4</v>
      </c>
      <c r="BV55">
        <f t="shared" si="87"/>
        <v>8.0333103028054555E-4</v>
      </c>
      <c r="BW55">
        <f t="shared" si="87"/>
        <v>7.6167983429932258E-4</v>
      </c>
      <c r="BX55">
        <f t="shared" si="87"/>
        <v>7.2265242705232206E-4</v>
      </c>
      <c r="BY55">
        <f t="shared" si="87"/>
        <v>6.8604479395887338E-4</v>
      </c>
      <c r="BZ55">
        <f t="shared" si="87"/>
        <v>6.5167256921507975E-4</v>
      </c>
      <c r="CA55">
        <f t="shared" si="87"/>
        <v>6.1936871049124865E-4</v>
      </c>
      <c r="CB55">
        <f t="shared" si="87"/>
        <v>5.8898150619261889E-4</v>
      </c>
      <c r="CC55">
        <f t="shared" si="87"/>
        <v>5.603728590308888E-4</v>
      </c>
      <c r="CD55">
        <f t="shared" si="87"/>
        <v>5.3341680065235669E-4</v>
      </c>
      <c r="CE55">
        <f t="shared" si="87"/>
        <v>5.079982006340201E-4</v>
      </c>
      <c r="CF55">
        <f t="shared" si="88"/>
        <v>4.84011639889335E-4</v>
      </c>
      <c r="CG55">
        <f t="shared" si="88"/>
        <v>4.6136042385756402E-4</v>
      </c>
      <c r="CH55">
        <f t="shared" si="88"/>
        <v>4.3995571510789143E-4</v>
      </c>
      <c r="CI55">
        <f t="shared" si="88"/>
        <v>4.1971576841292653E-4</v>
      </c>
      <c r="CJ55">
        <f t="shared" si="88"/>
        <v>4.0056525411782837E-4</v>
      </c>
      <c r="CK55">
        <f t="shared" si="88"/>
        <v>3.8243465788931249E-4</v>
      </c>
      <c r="CL55">
        <f t="shared" si="88"/>
        <v>3.6525974677937211E-4</v>
      </c>
      <c r="CM55">
        <f t="shared" si="88"/>
        <v>3.4898109306363845E-4</v>
      </c>
      <c r="CN55">
        <f t="shared" si="88"/>
        <v>3.3354364857777379E-4</v>
      </c>
      <c r="CO55">
        <f t="shared" si="88"/>
        <v>3.1889636332719861E-4</v>
      </c>
      <c r="CP55">
        <f t="shared" si="89"/>
        <v>3.0499184302532973E-4</v>
      </c>
      <c r="CQ55">
        <f t="shared" si="89"/>
        <v>2.9178604095473991E-4</v>
      </c>
      <c r="CR55">
        <f t="shared" si="89"/>
        <v>1.8488659571975853E-4</v>
      </c>
      <c r="CS55">
        <f t="shared" si="89"/>
        <v>1.1818438753998088E-4</v>
      </c>
      <c r="CT55">
        <f t="shared" si="89"/>
        <v>8.0550663975062709E-5</v>
      </c>
      <c r="CU55">
        <f t="shared" si="89"/>
        <v>5.5148103390710796E-5</v>
      </c>
      <c r="CV55">
        <f t="shared" si="89"/>
        <v>3.7058980216557726E-5</v>
      </c>
      <c r="CW55">
        <f t="shared" si="89"/>
        <v>2.39748225083085E-5</v>
      </c>
      <c r="CX55">
        <f t="shared" si="89"/>
        <v>1.4571531933907801E-5</v>
      </c>
      <c r="CY55">
        <f t="shared" si="89"/>
        <v>7.9968867902428539E-6</v>
      </c>
      <c r="CZ55">
        <f t="shared" si="90"/>
        <v>3.659557114644087E-6</v>
      </c>
      <c r="DA55">
        <f t="shared" si="90"/>
        <v>1.1270298076421907E-6</v>
      </c>
      <c r="DB55">
        <f t="shared" si="90"/>
        <v>7.0456235615894806E-8</v>
      </c>
      <c r="DC55">
        <f t="shared" si="90"/>
        <v>0</v>
      </c>
      <c r="DD55">
        <f t="shared" si="90"/>
        <v>0</v>
      </c>
      <c r="DE55">
        <f t="shared" si="90"/>
        <v>0</v>
      </c>
      <c r="DF55">
        <f t="shared" si="90"/>
        <v>0</v>
      </c>
      <c r="DG55">
        <f t="shared" si="90"/>
        <v>0</v>
      </c>
      <c r="DH55">
        <f t="shared" si="90"/>
        <v>0</v>
      </c>
      <c r="DI55">
        <f t="shared" si="90"/>
        <v>0</v>
      </c>
      <c r="DJ55">
        <f t="shared" si="91"/>
        <v>0</v>
      </c>
      <c r="DK55">
        <f t="shared" si="91"/>
        <v>0</v>
      </c>
      <c r="DL55">
        <f t="shared" si="91"/>
        <v>0</v>
      </c>
      <c r="DM55">
        <f t="shared" si="91"/>
        <v>0</v>
      </c>
      <c r="DN55">
        <f t="shared" si="91"/>
        <v>0</v>
      </c>
      <c r="DO55">
        <f t="shared" si="91"/>
        <v>0</v>
      </c>
      <c r="DP55">
        <f t="shared" si="91"/>
        <v>0</v>
      </c>
      <c r="DQ55">
        <f t="shared" si="91"/>
        <v>0</v>
      </c>
      <c r="DR55">
        <f t="shared" si="91"/>
        <v>0</v>
      </c>
      <c r="DS55">
        <f t="shared" si="91"/>
        <v>0</v>
      </c>
      <c r="DT55">
        <f t="shared" si="92"/>
        <v>0</v>
      </c>
      <c r="DU55">
        <f t="shared" si="92"/>
        <v>0</v>
      </c>
      <c r="DV55">
        <f t="shared" si="92"/>
        <v>0</v>
      </c>
      <c r="DW55">
        <f t="shared" si="92"/>
        <v>0</v>
      </c>
      <c r="DX55">
        <f t="shared" si="92"/>
        <v>0</v>
      </c>
      <c r="DY55">
        <f t="shared" si="92"/>
        <v>0</v>
      </c>
      <c r="DZ55">
        <f t="shared" si="92"/>
        <v>0</v>
      </c>
      <c r="EA55">
        <f t="shared" si="92"/>
        <v>0</v>
      </c>
      <c r="EB55">
        <f t="shared" si="92"/>
        <v>0</v>
      </c>
      <c r="EC55">
        <f t="shared" si="92"/>
        <v>0</v>
      </c>
      <c r="ED55">
        <f t="shared" si="93"/>
        <v>0</v>
      </c>
      <c r="EE55">
        <f t="shared" si="93"/>
        <v>0</v>
      </c>
      <c r="EF55">
        <f t="shared" si="93"/>
        <v>0</v>
      </c>
      <c r="EG55">
        <f t="shared" si="93"/>
        <v>0</v>
      </c>
      <c r="EH55">
        <f t="shared" si="93"/>
        <v>0</v>
      </c>
      <c r="EI55">
        <f t="shared" si="93"/>
        <v>0</v>
      </c>
      <c r="EJ55">
        <f t="shared" si="93"/>
        <v>0</v>
      </c>
      <c r="EK55">
        <f t="shared" si="93"/>
        <v>0</v>
      </c>
      <c r="EL55">
        <f t="shared" si="93"/>
        <v>0</v>
      </c>
      <c r="EM55">
        <f t="shared" si="93"/>
        <v>0</v>
      </c>
      <c r="EN55">
        <f t="shared" si="94"/>
        <v>0</v>
      </c>
      <c r="EO55">
        <f t="shared" si="94"/>
        <v>0</v>
      </c>
      <c r="EP55">
        <f t="shared" si="94"/>
        <v>0</v>
      </c>
      <c r="EQ55">
        <f t="shared" si="94"/>
        <v>0</v>
      </c>
      <c r="ER55">
        <f t="shared" si="94"/>
        <v>0</v>
      </c>
      <c r="ES55">
        <f t="shared" si="94"/>
        <v>0</v>
      </c>
      <c r="ET55">
        <f t="shared" si="94"/>
        <v>0</v>
      </c>
      <c r="EU55">
        <f t="shared" si="94"/>
        <v>0</v>
      </c>
      <c r="EV55">
        <f t="shared" si="94"/>
        <v>0</v>
      </c>
      <c r="EW55">
        <f t="shared" si="94"/>
        <v>0</v>
      </c>
      <c r="EX55">
        <f t="shared" si="94"/>
        <v>0</v>
      </c>
      <c r="EZ55">
        <f t="shared" si="16"/>
        <v>0.59644328215435616</v>
      </c>
      <c r="FB55">
        <f t="shared" si="63"/>
        <v>4.8497479955099509E-2</v>
      </c>
      <c r="FC55">
        <f t="shared" si="64"/>
        <v>0.24362606734617756</v>
      </c>
      <c r="FH55" s="56"/>
    </row>
    <row r="56" spans="1:164" x14ac:dyDescent="0.25">
      <c r="A56">
        <v>545</v>
      </c>
      <c r="B56" s="19">
        <f>'Input spectra'!Y55</f>
        <v>5.46745446580355E-2</v>
      </c>
      <c r="C56">
        <f>'Input spectra'!B55</f>
        <v>3.1829941816214402E-2</v>
      </c>
      <c r="D56">
        <f t="shared" si="80"/>
        <v>2.0653927966864227E-2</v>
      </c>
      <c r="E56">
        <f t="shared" si="80"/>
        <v>2.0133737320261261E-2</v>
      </c>
      <c r="F56">
        <f t="shared" si="80"/>
        <v>1.9625591975687588E-2</v>
      </c>
      <c r="G56">
        <f t="shared" si="80"/>
        <v>1.912922665789607E-2</v>
      </c>
      <c r="H56">
        <f t="shared" si="80"/>
        <v>1.8644381742230896E-2</v>
      </c>
      <c r="I56">
        <f t="shared" si="80"/>
        <v>1.8170803137094828E-2</v>
      </c>
      <c r="J56">
        <f t="shared" si="80"/>
        <v>1.770824216881791E-2</v>
      </c>
      <c r="K56">
        <f t="shared" si="80"/>
        <v>1.7256455468879276E-2</v>
      </c>
      <c r="L56">
        <f t="shared" si="80"/>
        <v>1.6815204863434605E-2</v>
      </c>
      <c r="M56">
        <f t="shared" si="80"/>
        <v>1.6384257265102793E-2</v>
      </c>
      <c r="N56">
        <f t="shared" si="81"/>
        <v>1.5963384566966197E-2</v>
      </c>
      <c r="O56">
        <f t="shared" si="81"/>
        <v>1.5552363538739889E-2</v>
      </c>
      <c r="P56">
        <f t="shared" si="81"/>
        <v>1.5150975725066136E-2</v>
      </c>
      <c r="Q56">
        <f t="shared" si="81"/>
        <v>1.475900734589119E-2</v>
      </c>
      <c r="R56">
        <f t="shared" si="81"/>
        <v>1.437624919888238E-2</v>
      </c>
      <c r="S56">
        <f t="shared" si="81"/>
        <v>1.4002496563844355E-2</v>
      </c>
      <c r="T56">
        <f t="shared" si="81"/>
        <v>1.3637549109094038E-2</v>
      </c>
      <c r="U56">
        <f t="shared" si="81"/>
        <v>1.3281210799754776E-2</v>
      </c>
      <c r="V56">
        <f t="shared" si="81"/>
        <v>1.2933289807930915E-2</v>
      </c>
      <c r="W56">
        <f t="shared" si="81"/>
        <v>1.2593598424724768E-2</v>
      </c>
      <c r="X56">
        <f t="shared" si="82"/>
        <v>1.2261952974058779E-2</v>
      </c>
      <c r="Y56">
        <f t="shared" si="82"/>
        <v>1.1938173728266353E-2</v>
      </c>
      <c r="Z56">
        <f t="shared" si="82"/>
        <v>1.1622084825415609E-2</v>
      </c>
      <c r="AA56">
        <f t="shared" si="82"/>
        <v>1.1313514188330979E-2</v>
      </c>
      <c r="AB56">
        <f t="shared" si="82"/>
        <v>1.1012293445278359E-2</v>
      </c>
      <c r="AC56">
        <f t="shared" si="82"/>
        <v>1.0718257852280061E-2</v>
      </c>
      <c r="AD56">
        <f t="shared" si="82"/>
        <v>1.0431246217026654E-2</v>
      </c>
      <c r="AE56">
        <f t="shared" si="82"/>
        <v>1.0151100824353327E-2</v>
      </c>
      <c r="AF56">
        <f t="shared" si="82"/>
        <v>9.8776673632490972E-3</v>
      </c>
      <c r="AG56">
        <f t="shared" si="82"/>
        <v>9.6107948553677911E-3</v>
      </c>
      <c r="AH56">
        <f t="shared" si="83"/>
        <v>9.3503355850104337E-3</v>
      </c>
      <c r="AI56">
        <f t="shared" si="83"/>
        <v>9.096145030549143E-3</v>
      </c>
      <c r="AJ56">
        <f t="shared" si="83"/>
        <v>8.8480817972633706E-3</v>
      </c>
      <c r="AK56">
        <f t="shared" si="83"/>
        <v>8.6060075515598088E-3</v>
      </c>
      <c r="AL56">
        <f t="shared" si="83"/>
        <v>8.3697869565479525E-3</v>
      </c>
      <c r="AM56">
        <f t="shared" si="83"/>
        <v>8.1392876089437533E-3</v>
      </c>
      <c r="AN56">
        <f t="shared" si="83"/>
        <v>7.9143799772744463E-3</v>
      </c>
      <c r="AO56">
        <f t="shared" si="83"/>
        <v>7.6949373413581533E-3</v>
      </c>
      <c r="AP56">
        <f t="shared" si="83"/>
        <v>7.4808357330323578E-3</v>
      </c>
      <c r="AQ56">
        <f t="shared" si="83"/>
        <v>7.2719538781058791E-3</v>
      </c>
      <c r="AR56">
        <f t="shared" si="84"/>
        <v>7.0681731395095451E-3</v>
      </c>
      <c r="AS56">
        <f t="shared" si="84"/>
        <v>6.8693774616211453E-3</v>
      </c>
      <c r="AT56">
        <f t="shared" si="84"/>
        <v>6.6754533157408246E-3</v>
      </c>
      <c r="AU56">
        <f t="shared" si="84"/>
        <v>6.4862896466935686E-3</v>
      </c>
      <c r="AV56">
        <f t="shared" si="84"/>
        <v>6.3017778205357675E-3</v>
      </c>
      <c r="AW56">
        <f t="shared" si="84"/>
        <v>6.1218115733435207E-3</v>
      </c>
      <c r="AX56">
        <f t="shared" si="84"/>
        <v>5.3676931940528179E-3</v>
      </c>
      <c r="AY56">
        <f t="shared" si="84"/>
        <v>4.5240312650853187E-3</v>
      </c>
      <c r="AZ56">
        <f t="shared" si="84"/>
        <v>4.0169697926457481E-3</v>
      </c>
      <c r="BA56">
        <f t="shared" si="84"/>
        <v>3.6294709232095163E-3</v>
      </c>
      <c r="BB56">
        <f t="shared" si="85"/>
        <v>3.3118381946658218E-3</v>
      </c>
      <c r="BC56">
        <f t="shared" si="85"/>
        <v>3.0421482807534337E-3</v>
      </c>
      <c r="BD56">
        <f t="shared" si="85"/>
        <v>2.8081933234796724E-3</v>
      </c>
      <c r="BE56">
        <f t="shared" si="85"/>
        <v>2.602250135296275E-3</v>
      </c>
      <c r="BF56">
        <f t="shared" si="85"/>
        <v>2.4190194258578786E-3</v>
      </c>
      <c r="BG56">
        <f t="shared" si="85"/>
        <v>2.2546551445381054E-3</v>
      </c>
      <c r="BH56">
        <f t="shared" si="85"/>
        <v>2.1062492258704432E-3</v>
      </c>
      <c r="BI56">
        <f t="shared" si="85"/>
        <v>1.9715333776434241E-3</v>
      </c>
      <c r="BJ56">
        <f t="shared" si="85"/>
        <v>1.8486947626726925E-3</v>
      </c>
      <c r="BK56">
        <f t="shared" si="85"/>
        <v>1.7362560272901864E-3</v>
      </c>
      <c r="BL56">
        <f t="shared" si="86"/>
        <v>1.6329938797601626E-3</v>
      </c>
      <c r="BM56">
        <f t="shared" si="86"/>
        <v>1.5378818944265437E-3</v>
      </c>
      <c r="BN56">
        <f t="shared" si="86"/>
        <v>1.4500491570157161E-3</v>
      </c>
      <c r="BO56">
        <f t="shared" si="86"/>
        <v>1.3687496220519931E-3</v>
      </c>
      <c r="BP56">
        <f t="shared" si="86"/>
        <v>1.2933389251568125E-3</v>
      </c>
      <c r="BQ56">
        <f t="shared" si="86"/>
        <v>1.2232565140109818E-3</v>
      </c>
      <c r="BR56">
        <f t="shared" si="86"/>
        <v>1.1580116571662893E-3</v>
      </c>
      <c r="BS56">
        <f t="shared" si="86"/>
        <v>1.0971723347359566E-3</v>
      </c>
      <c r="BT56">
        <f t="shared" si="86"/>
        <v>1.0403563073553444E-3</v>
      </c>
      <c r="BU56">
        <f t="shared" si="86"/>
        <v>9.8722385662097312E-4</v>
      </c>
      <c r="BV56">
        <f t="shared" si="87"/>
        <v>9.374718255858866E-4</v>
      </c>
      <c r="BW56">
        <f t="shared" si="87"/>
        <v>8.9082868281036378E-4</v>
      </c>
      <c r="BX56">
        <f t="shared" si="87"/>
        <v>8.470504011964655E-4</v>
      </c>
      <c r="BY56">
        <f t="shared" si="87"/>
        <v>8.059169919337109E-4</v>
      </c>
      <c r="BZ56">
        <f t="shared" si="87"/>
        <v>7.6722956999418837E-4</v>
      </c>
      <c r="CA56">
        <f t="shared" si="87"/>
        <v>7.3080785452763245E-4</v>
      </c>
      <c r="CB56">
        <f t="shared" si="87"/>
        <v>6.9648802780883942E-4</v>
      </c>
      <c r="CC56">
        <f t="shared" si="87"/>
        <v>6.6412089187730219E-4</v>
      </c>
      <c r="CD56">
        <f t="shared" si="87"/>
        <v>6.3357027394652266E-4</v>
      </c>
      <c r="CE56">
        <f t="shared" si="87"/>
        <v>6.0471164095040871E-4</v>
      </c>
      <c r="CF56">
        <f t="shared" si="88"/>
        <v>5.7743089088821236E-4</v>
      </c>
      <c r="CG56">
        <f t="shared" si="88"/>
        <v>5.5162329440405116E-4</v>
      </c>
      <c r="CH56">
        <f t="shared" si="88"/>
        <v>5.2719256464411142E-4</v>
      </c>
      <c r="CI56">
        <f t="shared" si="88"/>
        <v>5.040500371367877E-4</v>
      </c>
      <c r="CJ56">
        <f t="shared" si="88"/>
        <v>4.8211394443617851E-4</v>
      </c>
      <c r="CK56">
        <f t="shared" si="88"/>
        <v>4.6130877270789215E-4</v>
      </c>
      <c r="CL56">
        <f t="shared" si="88"/>
        <v>4.4156468943331537E-4</v>
      </c>
      <c r="CM56">
        <f t="shared" si="88"/>
        <v>4.2281703305339436E-4</v>
      </c>
      <c r="CN56">
        <f t="shared" si="88"/>
        <v>4.0500585673486421E-4</v>
      </c>
      <c r="CO56">
        <f t="shared" si="88"/>
        <v>3.8807551957504422E-4</v>
      </c>
      <c r="CP56">
        <f t="shared" si="89"/>
        <v>3.7197431950863077E-4</v>
      </c>
      <c r="CQ56">
        <f t="shared" si="89"/>
        <v>3.5665416297538913E-4</v>
      </c>
      <c r="CR56">
        <f t="shared" si="89"/>
        <v>2.2648855696035371E-4</v>
      </c>
      <c r="CS56">
        <f t="shared" si="89"/>
        <v>1.450971894929099E-4</v>
      </c>
      <c r="CT56">
        <f t="shared" si="89"/>
        <v>9.9111960903637604E-5</v>
      </c>
      <c r="CU56">
        <f t="shared" si="89"/>
        <v>6.8005741093582183E-5</v>
      </c>
      <c r="CV56">
        <f t="shared" si="89"/>
        <v>4.5800109199066316E-5</v>
      </c>
      <c r="CW56">
        <f t="shared" si="89"/>
        <v>2.9695216943271252E-5</v>
      </c>
      <c r="CX56">
        <f t="shared" si="89"/>
        <v>1.8088158993703633E-5</v>
      </c>
      <c r="CY56">
        <f t="shared" si="89"/>
        <v>9.948741687306461E-6</v>
      </c>
      <c r="CZ56">
        <f t="shared" si="90"/>
        <v>4.5628247554546126E-6</v>
      </c>
      <c r="DA56">
        <f t="shared" si="90"/>
        <v>1.4083114639786493E-6</v>
      </c>
      <c r="DB56">
        <f t="shared" si="90"/>
        <v>8.8234981796983285E-8</v>
      </c>
      <c r="DC56">
        <f t="shared" si="90"/>
        <v>0</v>
      </c>
      <c r="DD56">
        <f t="shared" si="90"/>
        <v>0</v>
      </c>
      <c r="DE56">
        <f t="shared" si="90"/>
        <v>0</v>
      </c>
      <c r="DF56">
        <f t="shared" si="90"/>
        <v>0</v>
      </c>
      <c r="DG56">
        <f t="shared" si="90"/>
        <v>0</v>
      </c>
      <c r="DH56">
        <f t="shared" si="90"/>
        <v>0</v>
      </c>
      <c r="DI56">
        <f t="shared" si="90"/>
        <v>0</v>
      </c>
      <c r="DJ56">
        <f t="shared" si="91"/>
        <v>0</v>
      </c>
      <c r="DK56">
        <f t="shared" si="91"/>
        <v>0</v>
      </c>
      <c r="DL56">
        <f t="shared" si="91"/>
        <v>0</v>
      </c>
      <c r="DM56">
        <f t="shared" si="91"/>
        <v>0</v>
      </c>
      <c r="DN56">
        <f t="shared" si="91"/>
        <v>0</v>
      </c>
      <c r="DO56">
        <f t="shared" si="91"/>
        <v>0</v>
      </c>
      <c r="DP56">
        <f t="shared" si="91"/>
        <v>0</v>
      </c>
      <c r="DQ56">
        <f t="shared" si="91"/>
        <v>0</v>
      </c>
      <c r="DR56">
        <f t="shared" si="91"/>
        <v>0</v>
      </c>
      <c r="DS56">
        <f t="shared" si="91"/>
        <v>0</v>
      </c>
      <c r="DT56">
        <f t="shared" si="92"/>
        <v>0</v>
      </c>
      <c r="DU56">
        <f t="shared" si="92"/>
        <v>0</v>
      </c>
      <c r="DV56">
        <f t="shared" si="92"/>
        <v>0</v>
      </c>
      <c r="DW56">
        <f t="shared" si="92"/>
        <v>0</v>
      </c>
      <c r="DX56">
        <f t="shared" si="92"/>
        <v>0</v>
      </c>
      <c r="DY56">
        <f t="shared" si="92"/>
        <v>0</v>
      </c>
      <c r="DZ56">
        <f t="shared" si="92"/>
        <v>0</v>
      </c>
      <c r="EA56">
        <f t="shared" si="92"/>
        <v>0</v>
      </c>
      <c r="EB56">
        <f t="shared" si="92"/>
        <v>0</v>
      </c>
      <c r="EC56">
        <f t="shared" si="92"/>
        <v>0</v>
      </c>
      <c r="ED56">
        <f t="shared" si="93"/>
        <v>0</v>
      </c>
      <c r="EE56">
        <f t="shared" si="93"/>
        <v>0</v>
      </c>
      <c r="EF56">
        <f t="shared" si="93"/>
        <v>0</v>
      </c>
      <c r="EG56">
        <f t="shared" si="93"/>
        <v>0</v>
      </c>
      <c r="EH56">
        <f t="shared" si="93"/>
        <v>0</v>
      </c>
      <c r="EI56">
        <f t="shared" si="93"/>
        <v>0</v>
      </c>
      <c r="EJ56">
        <f t="shared" si="93"/>
        <v>0</v>
      </c>
      <c r="EK56">
        <f t="shared" si="93"/>
        <v>0</v>
      </c>
      <c r="EL56">
        <f t="shared" si="93"/>
        <v>0</v>
      </c>
      <c r="EM56">
        <f t="shared" si="93"/>
        <v>0</v>
      </c>
      <c r="EN56">
        <f t="shared" si="94"/>
        <v>0</v>
      </c>
      <c r="EO56">
        <f t="shared" si="94"/>
        <v>0</v>
      </c>
      <c r="EP56">
        <f t="shared" si="94"/>
        <v>0</v>
      </c>
      <c r="EQ56">
        <f t="shared" si="94"/>
        <v>0</v>
      </c>
      <c r="ER56">
        <f t="shared" si="94"/>
        <v>0</v>
      </c>
      <c r="ES56">
        <f t="shared" si="94"/>
        <v>0</v>
      </c>
      <c r="ET56">
        <f t="shared" si="94"/>
        <v>0</v>
      </c>
      <c r="EU56">
        <f t="shared" si="94"/>
        <v>0</v>
      </c>
      <c r="EV56">
        <f t="shared" si="94"/>
        <v>0</v>
      </c>
      <c r="EW56">
        <f t="shared" si="94"/>
        <v>0</v>
      </c>
      <c r="EX56">
        <f t="shared" si="94"/>
        <v>0</v>
      </c>
      <c r="EZ56">
        <f t="shared" si="16"/>
        <v>0.6261480138518476</v>
      </c>
      <c r="FB56">
        <f t="shared" si="63"/>
        <v>4.348984621973595E-2</v>
      </c>
      <c r="FC56">
        <f t="shared" si="64"/>
        <v>0.2443146389103589</v>
      </c>
      <c r="FH56" s="56"/>
    </row>
    <row r="57" spans="1:164" x14ac:dyDescent="0.25">
      <c r="A57">
        <v>550</v>
      </c>
      <c r="B57" s="19">
        <f>'Input spectra'!Y56</f>
        <v>5.4438020244348399E-2</v>
      </c>
      <c r="C57">
        <f>'Input spectra'!B56</f>
        <v>2.6371668451354802E-2</v>
      </c>
      <c r="D57">
        <f t="shared" si="80"/>
        <v>2.0653927966864227E-2</v>
      </c>
      <c r="E57">
        <f t="shared" si="80"/>
        <v>2.0178220777752904E-2</v>
      </c>
      <c r="F57">
        <f t="shared" si="80"/>
        <v>1.9712409300339934E-2</v>
      </c>
      <c r="G57">
        <f t="shared" si="80"/>
        <v>1.9256299277085429E-2</v>
      </c>
      <c r="H57">
        <f t="shared" si="80"/>
        <v>1.8809700123528183E-2</v>
      </c>
      <c r="I57">
        <f t="shared" si="80"/>
        <v>1.8372424860632893E-2</v>
      </c>
      <c r="J57">
        <f t="shared" si="80"/>
        <v>1.7944290048359419E-2</v>
      </c>
      <c r="K57">
        <f t="shared" si="80"/>
        <v>1.7525115720432458E-2</v>
      </c>
      <c r="L57">
        <f t="shared" si="80"/>
        <v>1.7114725320290229E-2</v>
      </c>
      <c r="M57">
        <f t="shared" si="80"/>
        <v>1.6712945638191139E-2</v>
      </c>
      <c r="N57">
        <f t="shared" si="81"/>
        <v>1.6319606749457875E-2</v>
      </c>
      <c r="O57">
        <f t="shared" si="81"/>
        <v>1.5934541953838588E-2</v>
      </c>
      <c r="P57">
        <f t="shared" si="81"/>
        <v>1.5557587715965347E-2</v>
      </c>
      <c r="Q57">
        <f t="shared" si="81"/>
        <v>1.5188583606890255E-2</v>
      </c>
      <c r="R57">
        <f t="shared" si="81"/>
        <v>1.4827372246679998E-2</v>
      </c>
      <c r="S57">
        <f t="shared" si="81"/>
        <v>1.4473799248050059E-2</v>
      </c>
      <c r="T57">
        <f t="shared" si="81"/>
        <v>1.4127713161019932E-2</v>
      </c>
      <c r="U57">
        <f t="shared" si="81"/>
        <v>1.3788965418571213E-2</v>
      </c>
      <c r="V57">
        <f t="shared" si="81"/>
        <v>1.3457410283290651E-2</v>
      </c>
      <c r="W57">
        <f t="shared" si="81"/>
        <v>1.3132904794980575E-2</v>
      </c>
      <c r="X57">
        <f t="shared" si="82"/>
        <v>1.2815308719219437E-2</v>
      </c>
      <c r="Y57">
        <f t="shared" si="82"/>
        <v>1.250448449685552E-2</v>
      </c>
      <c r="Z57">
        <f t="shared" si="82"/>
        <v>1.220029719441715E-2</v>
      </c>
      <c r="AA57">
        <f t="shared" si="82"/>
        <v>1.1902614455423004E-2</v>
      </c>
      <c r="AB57">
        <f t="shared" si="82"/>
        <v>1.1611306452576499E-2</v>
      </c>
      <c r="AC57">
        <f t="shared" si="82"/>
        <v>1.1326245840828428E-2</v>
      </c>
      <c r="AD57">
        <f t="shared" si="82"/>
        <v>1.1047307711292302E-2</v>
      </c>
      <c r="AE57">
        <f t="shared" si="82"/>
        <v>1.0774369545997226E-2</v>
      </c>
      <c r="AF57">
        <f t="shared" si="82"/>
        <v>1.050731117346327E-2</v>
      </c>
      <c r="AG57">
        <f t="shared" si="82"/>
        <v>1.0246014725084632E-2</v>
      </c>
      <c r="AH57">
        <f t="shared" si="83"/>
        <v>9.9903645923062022E-3</v>
      </c>
      <c r="AI57">
        <f t="shared" si="83"/>
        <v>9.7402473845792457E-3</v>
      </c>
      <c r="AJ57">
        <f t="shared" si="83"/>
        <v>9.4955518880823347E-3</v>
      </c>
      <c r="AK57">
        <f t="shared" si="83"/>
        <v>9.2561690251937705E-3</v>
      </c>
      <c r="AL57">
        <f t="shared" si="83"/>
        <v>9.0219918147021027E-3</v>
      </c>
      <c r="AM57">
        <f t="shared" si="83"/>
        <v>8.7929153327414803E-3</v>
      </c>
      <c r="AN57">
        <f t="shared" si="83"/>
        <v>8.5688366744388466E-3</v>
      </c>
      <c r="AO57">
        <f t="shared" si="83"/>
        <v>8.3496549162602775E-3</v>
      </c>
      <c r="AP57">
        <f t="shared" si="83"/>
        <v>8.1352710790438681E-3</v>
      </c>
      <c r="AQ57">
        <f t="shared" si="83"/>
        <v>7.9255880917068894E-3</v>
      </c>
      <c r="AR57">
        <f t="shared" si="84"/>
        <v>7.7205107556151554E-3</v>
      </c>
      <c r="AS57">
        <f t="shared" si="84"/>
        <v>7.5199457096026554E-3</v>
      </c>
      <c r="AT57">
        <f t="shared" si="84"/>
        <v>7.3238013956298358E-3</v>
      </c>
      <c r="AU57">
        <f t="shared" si="84"/>
        <v>7.1319880250690845E-3</v>
      </c>
      <c r="AV57">
        <f t="shared" si="84"/>
        <v>6.9444175456060938E-3</v>
      </c>
      <c r="AW57">
        <f t="shared" si="84"/>
        <v>6.761003608746128E-3</v>
      </c>
      <c r="AX57">
        <f t="shared" si="84"/>
        <v>5.9412436826494089E-3</v>
      </c>
      <c r="AY57">
        <f t="shared" si="84"/>
        <v>5.0184979368969049E-3</v>
      </c>
      <c r="AZ57">
        <f t="shared" si="84"/>
        <v>4.4658608766330867E-3</v>
      </c>
      <c r="BA57">
        <f t="shared" si="84"/>
        <v>4.0439745750158289E-3</v>
      </c>
      <c r="BB57">
        <f t="shared" si="85"/>
        <v>3.6982194364475239E-3</v>
      </c>
      <c r="BC57">
        <f t="shared" si="85"/>
        <v>3.4045711628149576E-3</v>
      </c>
      <c r="BD57">
        <f t="shared" si="85"/>
        <v>3.149687823031746E-3</v>
      </c>
      <c r="BE57">
        <f t="shared" si="85"/>
        <v>2.9251491830432136E-3</v>
      </c>
      <c r="BF57">
        <f t="shared" si="85"/>
        <v>2.7251901313207335E-3</v>
      </c>
      <c r="BG57">
        <f t="shared" si="85"/>
        <v>2.5456344974646421E-3</v>
      </c>
      <c r="BH57">
        <f t="shared" si="85"/>
        <v>2.3833298527895391E-3</v>
      </c>
      <c r="BI57">
        <f t="shared" si="85"/>
        <v>2.2358208384020387E-3</v>
      </c>
      <c r="BJ57">
        <f t="shared" si="85"/>
        <v>2.1011475336074879E-3</v>
      </c>
      <c r="BK57">
        <f t="shared" si="85"/>
        <v>1.9777143949938391E-3</v>
      </c>
      <c r="BL57">
        <f t="shared" si="86"/>
        <v>1.8642014293286521E-3</v>
      </c>
      <c r="BM57">
        <f t="shared" si="86"/>
        <v>1.7595018786563483E-3</v>
      </c>
      <c r="BN57">
        <f t="shared" si="86"/>
        <v>1.6626772228240147E-3</v>
      </c>
      <c r="BO57">
        <f t="shared" si="86"/>
        <v>1.5729238796226418E-3</v>
      </c>
      <c r="BP57">
        <f t="shared" si="86"/>
        <v>1.4895480367762904E-3</v>
      </c>
      <c r="BQ57">
        <f t="shared" si="86"/>
        <v>1.4119462792856548E-3</v>
      </c>
      <c r="BR57">
        <f t="shared" si="86"/>
        <v>1.339590437651049E-3</v>
      </c>
      <c r="BS57">
        <f t="shared" si="86"/>
        <v>1.2720155695956329E-3</v>
      </c>
      <c r="BT57">
        <f t="shared" si="86"/>
        <v>1.2088103078023043E-3</v>
      </c>
      <c r="BU57">
        <f t="shared" si="86"/>
        <v>1.1496090213649968E-3</v>
      </c>
      <c r="BV57">
        <f t="shared" si="87"/>
        <v>1.0940853865471359E-3</v>
      </c>
      <c r="BW57">
        <f t="shared" si="87"/>
        <v>1.0419470660614006E-3</v>
      </c>
      <c r="BX57">
        <f t="shared" si="87"/>
        <v>9.9293126996501785E-4</v>
      </c>
      <c r="BY57">
        <f t="shared" si="87"/>
        <v>9.4680102478063495E-4</v>
      </c>
      <c r="BZ57">
        <f t="shared" si="87"/>
        <v>9.0334201678169389E-4</v>
      </c>
      <c r="CA57">
        <f t="shared" si="87"/>
        <v>8.6235990466883099E-4</v>
      </c>
      <c r="CB57">
        <f t="shared" si="87"/>
        <v>8.2367801894042789E-4</v>
      </c>
      <c r="CC57">
        <f t="shared" si="87"/>
        <v>7.8713538208888885E-4</v>
      </c>
      <c r="CD57">
        <f t="shared" si="87"/>
        <v>7.5258499671550965E-4</v>
      </c>
      <c r="CE57">
        <f t="shared" si="87"/>
        <v>7.1989235873579126E-4</v>
      </c>
      <c r="CF57">
        <f t="shared" si="88"/>
        <v>6.8893416075477222E-4</v>
      </c>
      <c r="CG57">
        <f t="shared" si="88"/>
        <v>6.5959715694778891E-4</v>
      </c>
      <c r="CH57">
        <f t="shared" si="88"/>
        <v>6.3177716576951262E-4</v>
      </c>
      <c r="CI57">
        <f t="shared" si="88"/>
        <v>6.0537819081913431E-4</v>
      </c>
      <c r="CJ57">
        <f t="shared" si="88"/>
        <v>5.8031164342753155E-4</v>
      </c>
      <c r="CK57">
        <f t="shared" si="88"/>
        <v>5.5649565316671489E-4</v>
      </c>
      <c r="CL57">
        <f t="shared" si="88"/>
        <v>5.3385445463811866E-4</v>
      </c>
      <c r="CM57">
        <f t="shared" si="88"/>
        <v>5.1231784067107429E-4</v>
      </c>
      <c r="CN57">
        <f t="shared" si="88"/>
        <v>4.9182067353134139E-4</v>
      </c>
      <c r="CO57">
        <f t="shared" si="88"/>
        <v>4.7230244696075673E-4</v>
      </c>
      <c r="CP57">
        <f t="shared" si="89"/>
        <v>4.5370689288937459E-4</v>
      </c>
      <c r="CQ57">
        <f t="shared" si="89"/>
        <v>4.3598162751775249E-4</v>
      </c>
      <c r="CR57">
        <f t="shared" si="89"/>
        <v>2.7747612874152278E-4</v>
      </c>
      <c r="CS57">
        <f t="shared" si="89"/>
        <v>1.7815451516590655E-4</v>
      </c>
      <c r="CT57">
        <f t="shared" si="89"/>
        <v>1.2196139220990913E-4</v>
      </c>
      <c r="CU57">
        <f t="shared" si="89"/>
        <v>8.3868785425046565E-5</v>
      </c>
      <c r="CV57">
        <f t="shared" si="89"/>
        <v>5.6608254112807759E-5</v>
      </c>
      <c r="CW57">
        <f t="shared" si="89"/>
        <v>3.6783937927302316E-5</v>
      </c>
      <c r="CX57">
        <f t="shared" si="89"/>
        <v>2.2455594471751116E-5</v>
      </c>
      <c r="CY57">
        <f t="shared" si="89"/>
        <v>1.2378180636105944E-5</v>
      </c>
      <c r="CZ57">
        <f t="shared" si="90"/>
        <v>5.6895893461604067E-6</v>
      </c>
      <c r="DA57">
        <f t="shared" si="90"/>
        <v>1.7599661642426956E-6</v>
      </c>
      <c r="DB57">
        <f t="shared" si="90"/>
        <v>1.1051083889551473E-7</v>
      </c>
      <c r="DC57">
        <f t="shared" si="90"/>
        <v>0</v>
      </c>
      <c r="DD57">
        <f t="shared" si="90"/>
        <v>0</v>
      </c>
      <c r="DE57">
        <f t="shared" si="90"/>
        <v>0</v>
      </c>
      <c r="DF57">
        <f t="shared" si="90"/>
        <v>0</v>
      </c>
      <c r="DG57">
        <f t="shared" si="90"/>
        <v>0</v>
      </c>
      <c r="DH57">
        <f t="shared" si="90"/>
        <v>0</v>
      </c>
      <c r="DI57">
        <f t="shared" si="90"/>
        <v>0</v>
      </c>
      <c r="DJ57">
        <f t="shared" si="91"/>
        <v>0</v>
      </c>
      <c r="DK57">
        <f t="shared" si="91"/>
        <v>0</v>
      </c>
      <c r="DL57">
        <f t="shared" si="91"/>
        <v>0</v>
      </c>
      <c r="DM57">
        <f t="shared" si="91"/>
        <v>0</v>
      </c>
      <c r="DN57">
        <f t="shared" si="91"/>
        <v>0</v>
      </c>
      <c r="DO57">
        <f t="shared" si="91"/>
        <v>0</v>
      </c>
      <c r="DP57">
        <f t="shared" si="91"/>
        <v>0</v>
      </c>
      <c r="DQ57">
        <f t="shared" si="91"/>
        <v>0</v>
      </c>
      <c r="DR57">
        <f t="shared" si="91"/>
        <v>0</v>
      </c>
      <c r="DS57">
        <f t="shared" si="91"/>
        <v>0</v>
      </c>
      <c r="DT57">
        <f t="shared" si="92"/>
        <v>0</v>
      </c>
      <c r="DU57">
        <f t="shared" si="92"/>
        <v>0</v>
      </c>
      <c r="DV57">
        <f t="shared" si="92"/>
        <v>0</v>
      </c>
      <c r="DW57">
        <f t="shared" si="92"/>
        <v>0</v>
      </c>
      <c r="DX57">
        <f t="shared" si="92"/>
        <v>0</v>
      </c>
      <c r="DY57">
        <f t="shared" si="92"/>
        <v>0</v>
      </c>
      <c r="DZ57">
        <f t="shared" si="92"/>
        <v>0</v>
      </c>
      <c r="EA57">
        <f t="shared" si="92"/>
        <v>0</v>
      </c>
      <c r="EB57">
        <f t="shared" si="92"/>
        <v>0</v>
      </c>
      <c r="EC57">
        <f t="shared" si="92"/>
        <v>0</v>
      </c>
      <c r="ED57">
        <f t="shared" si="93"/>
        <v>0</v>
      </c>
      <c r="EE57">
        <f t="shared" si="93"/>
        <v>0</v>
      </c>
      <c r="EF57">
        <f t="shared" si="93"/>
        <v>0</v>
      </c>
      <c r="EG57">
        <f t="shared" si="93"/>
        <v>0</v>
      </c>
      <c r="EH57">
        <f t="shared" si="93"/>
        <v>0</v>
      </c>
      <c r="EI57">
        <f t="shared" si="93"/>
        <v>0</v>
      </c>
      <c r="EJ57">
        <f t="shared" si="93"/>
        <v>0</v>
      </c>
      <c r="EK57">
        <f t="shared" si="93"/>
        <v>0</v>
      </c>
      <c r="EL57">
        <f t="shared" si="93"/>
        <v>0</v>
      </c>
      <c r="EM57">
        <f t="shared" si="93"/>
        <v>0</v>
      </c>
      <c r="EN57">
        <f t="shared" si="94"/>
        <v>0</v>
      </c>
      <c r="EO57">
        <f t="shared" si="94"/>
        <v>0</v>
      </c>
      <c r="EP57">
        <f t="shared" si="94"/>
        <v>0</v>
      </c>
      <c r="EQ57">
        <f t="shared" si="94"/>
        <v>0</v>
      </c>
      <c r="ER57">
        <f t="shared" si="94"/>
        <v>0</v>
      </c>
      <c r="ES57">
        <f t="shared" si="94"/>
        <v>0</v>
      </c>
      <c r="ET57">
        <f t="shared" si="94"/>
        <v>0</v>
      </c>
      <c r="EU57">
        <f t="shared" si="94"/>
        <v>0</v>
      </c>
      <c r="EV57">
        <f t="shared" si="94"/>
        <v>0</v>
      </c>
      <c r="EW57">
        <f t="shared" si="94"/>
        <v>0</v>
      </c>
      <c r="EX57">
        <f t="shared" si="94"/>
        <v>0</v>
      </c>
      <c r="EZ57">
        <f t="shared" si="16"/>
        <v>0.65839341054214018</v>
      </c>
      <c r="FB57">
        <f t="shared" si="63"/>
        <v>3.842444744108181E-2</v>
      </c>
      <c r="FC57">
        <f t="shared" si="64"/>
        <v>0.24500368419523871</v>
      </c>
      <c r="FH57" s="56"/>
    </row>
    <row r="58" spans="1:164" x14ac:dyDescent="0.25">
      <c r="A58">
        <v>555</v>
      </c>
      <c r="B58" s="19">
        <f>'Input spectra'!Y57</f>
        <v>5.4201495830661403E-2</v>
      </c>
      <c r="C58">
        <f>'Input spectra'!B57</f>
        <v>2.0913395086495201E-2</v>
      </c>
      <c r="D58">
        <f t="shared" si="80"/>
        <v>2.0653927966864227E-2</v>
      </c>
      <c r="E58">
        <f t="shared" si="80"/>
        <v>2.0222802516947483E-2</v>
      </c>
      <c r="F58">
        <f t="shared" si="80"/>
        <v>1.9799610676992808E-2</v>
      </c>
      <c r="G58">
        <f t="shared" si="80"/>
        <v>1.9384216020861544E-2</v>
      </c>
      <c r="H58">
        <f t="shared" si="80"/>
        <v>1.8976484370927797E-2</v>
      </c>
      <c r="I58">
        <f t="shared" si="80"/>
        <v>1.8576283762081904E-2</v>
      </c>
      <c r="J58">
        <f t="shared" si="80"/>
        <v>1.8183484406298096E-2</v>
      </c>
      <c r="K58">
        <f t="shared" si="80"/>
        <v>1.7797958657757629E-2</v>
      </c>
      <c r="L58">
        <f t="shared" si="80"/>
        <v>1.7419580978518867E-2</v>
      </c>
      <c r="M58">
        <f t="shared" si="80"/>
        <v>1.7048227904725821E-2</v>
      </c>
      <c r="N58">
        <f t="shared" si="81"/>
        <v>1.6683778013346848E-2</v>
      </c>
      <c r="O58">
        <f t="shared" si="81"/>
        <v>1.6326111889435342E-2</v>
      </c>
      <c r="P58">
        <f t="shared" si="81"/>
        <v>1.5975112093904387E-2</v>
      </c>
      <c r="Q58">
        <f t="shared" si="81"/>
        <v>1.5630663131807353E-2</v>
      </c>
      <c r="R58">
        <f t="shared" si="81"/>
        <v>1.5292651421116684E-2</v>
      </c>
      <c r="S58">
        <f t="shared" si="81"/>
        <v>1.4960965261993191E-2</v>
      </c>
      <c r="T58">
        <f t="shared" si="81"/>
        <v>1.4635494806538222E-2</v>
      </c>
      <c r="U58">
        <f t="shared" si="81"/>
        <v>1.4316132029021286E-2</v>
      </c>
      <c r="V58">
        <f t="shared" si="81"/>
        <v>1.4002770696575758E-2</v>
      </c>
      <c r="W58">
        <f t="shared" si="81"/>
        <v>1.3695306340355467E-2</v>
      </c>
      <c r="X58">
        <f t="shared" si="82"/>
        <v>1.3393636227144968E-2</v>
      </c>
      <c r="Y58">
        <f t="shared" si="82"/>
        <v>1.3097659331416576E-2</v>
      </c>
      <c r="Z58">
        <f t="shared" si="82"/>
        <v>1.2807276307827168E-2</v>
      </c>
      <c r="AA58">
        <f t="shared" si="82"/>
        <v>1.2522389464147986E-2</v>
      </c>
      <c r="AB58">
        <f t="shared" si="82"/>
        <v>1.2242902734620753E-2</v>
      </c>
      <c r="AC58">
        <f t="shared" si="82"/>
        <v>1.1968721653733475E-2</v>
      </c>
      <c r="AD58">
        <f t="shared" si="82"/>
        <v>1.1699753330409424E-2</v>
      </c>
      <c r="AE58">
        <f t="shared" si="82"/>
        <v>1.143590642260296E-2</v>
      </c>
      <c r="AF58">
        <f t="shared" si="82"/>
        <v>1.1177091112295826E-2</v>
      </c>
      <c r="AG58">
        <f t="shared" si="82"/>
        <v>1.0923219080887727E-2</v>
      </c>
      <c r="AH58">
        <f t="shared" si="83"/>
        <v>1.0674203484975138E-2</v>
      </c>
      <c r="AI58">
        <f t="shared" si="83"/>
        <v>1.0429958932512235E-2</v>
      </c>
      <c r="AJ58">
        <f t="shared" si="83"/>
        <v>1.0190401459348094E-2</v>
      </c>
      <c r="AK58">
        <f t="shared" si="83"/>
        <v>9.9554485061342946E-3</v>
      </c>
      <c r="AL58">
        <f t="shared" si="83"/>
        <v>9.7250188955971852E-3</v>
      </c>
      <c r="AM58">
        <f t="shared" si="83"/>
        <v>9.499032810169181E-3</v>
      </c>
      <c r="AN58">
        <f t="shared" si="83"/>
        <v>9.2774117699734523E-3</v>
      </c>
      <c r="AO58">
        <f t="shared" si="83"/>
        <v>9.0600786111566193E-3</v>
      </c>
      <c r="AP58">
        <f t="shared" si="83"/>
        <v>8.8469574645639749E-3</v>
      </c>
      <c r="AQ58">
        <f t="shared" si="83"/>
        <v>8.6379737347519314E-3</v>
      </c>
      <c r="AR58">
        <f t="shared" si="84"/>
        <v>8.4330540793324856E-3</v>
      </c>
      <c r="AS58">
        <f t="shared" si="84"/>
        <v>8.2321263886445239E-3</v>
      </c>
      <c r="AT58">
        <f t="shared" si="84"/>
        <v>8.0351197657468586E-3</v>
      </c>
      <c r="AU58">
        <f t="shared" si="84"/>
        <v>7.841964506728083E-3</v>
      </c>
      <c r="AV58">
        <f t="shared" si="84"/>
        <v>7.6525920813282069E-3</v>
      </c>
      <c r="AW58">
        <f t="shared" si="84"/>
        <v>7.4669351138673306E-3</v>
      </c>
      <c r="AX58">
        <f t="shared" si="84"/>
        <v>6.5760793734877818E-3</v>
      </c>
      <c r="AY58">
        <f t="shared" si="84"/>
        <v>5.5670087289203356E-3</v>
      </c>
      <c r="AZ58">
        <f t="shared" si="84"/>
        <v>4.9649149480673884E-3</v>
      </c>
      <c r="BA58">
        <f t="shared" si="84"/>
        <v>4.505816607813724E-3</v>
      </c>
      <c r="BB58">
        <f t="shared" si="85"/>
        <v>4.1296785036620074E-3</v>
      </c>
      <c r="BC58">
        <f t="shared" si="85"/>
        <v>3.8101708835180364E-3</v>
      </c>
      <c r="BD58">
        <f t="shared" si="85"/>
        <v>3.5327102659234938E-3</v>
      </c>
      <c r="BE58">
        <f t="shared" si="85"/>
        <v>3.2881150151555997E-3</v>
      </c>
      <c r="BF58">
        <f t="shared" si="85"/>
        <v>3.0701122828784766E-3</v>
      </c>
      <c r="BG58">
        <f t="shared" si="85"/>
        <v>2.8741668145483151E-3</v>
      </c>
      <c r="BH58">
        <f t="shared" si="85"/>
        <v>2.6968609020379991E-3</v>
      </c>
      <c r="BI58">
        <f t="shared" si="85"/>
        <v>2.5355364905908801E-3</v>
      </c>
      <c r="BJ58">
        <f t="shared" si="85"/>
        <v>2.3880745740861181E-3</v>
      </c>
      <c r="BK58">
        <f t="shared" si="85"/>
        <v>2.252751994341746E-3</v>
      </c>
      <c r="BL58">
        <f t="shared" si="86"/>
        <v>2.1281445155332699E-3</v>
      </c>
      <c r="BM58">
        <f t="shared" si="86"/>
        <v>2.0130589170825881E-3</v>
      </c>
      <c r="BN58">
        <f t="shared" si="86"/>
        <v>1.9064840208502072E-3</v>
      </c>
      <c r="BO58">
        <f t="shared" si="86"/>
        <v>1.8075544944283176E-3</v>
      </c>
      <c r="BP58">
        <f t="shared" si="86"/>
        <v>1.7155235265149727E-3</v>
      </c>
      <c r="BQ58">
        <f t="shared" si="86"/>
        <v>1.6297418184610668E-3</v>
      </c>
      <c r="BR58">
        <f t="shared" si="86"/>
        <v>1.549641171175567E-3</v>
      </c>
      <c r="BS58">
        <f t="shared" si="86"/>
        <v>1.4747214799971161E-3</v>
      </c>
      <c r="BT58">
        <f t="shared" si="86"/>
        <v>1.4045403002012125E-3</v>
      </c>
      <c r="BU58">
        <f t="shared" si="86"/>
        <v>1.3387043811190936E-3</v>
      </c>
      <c r="BV58">
        <f t="shared" si="87"/>
        <v>1.2768627284429567E-3</v>
      </c>
      <c r="BW58">
        <f t="shared" si="87"/>
        <v>1.2187008674316216E-3</v>
      </c>
      <c r="BX58">
        <f t="shared" si="87"/>
        <v>1.1639360603356462E-3</v>
      </c>
      <c r="BY58">
        <f t="shared" si="87"/>
        <v>1.1123132897034066E-3</v>
      </c>
      <c r="BZ58">
        <f t="shared" si="87"/>
        <v>1.0636018620729104E-3</v>
      </c>
      <c r="CA58">
        <f t="shared" si="87"/>
        <v>1.0175925184344283E-3</v>
      </c>
      <c r="CB58">
        <f t="shared" si="87"/>
        <v>9.7409496186176483E-4</v>
      </c>
      <c r="CC58">
        <f t="shared" si="87"/>
        <v>9.3293573100044819E-4</v>
      </c>
      <c r="CD58">
        <f t="shared" si="87"/>
        <v>8.9395636217789098E-4</v>
      </c>
      <c r="CE58">
        <f t="shared" si="87"/>
        <v>8.5701179383891016E-4</v>
      </c>
      <c r="CF58">
        <f t="shared" si="88"/>
        <v>8.219689755856308E-4</v>
      </c>
      <c r="CG58">
        <f t="shared" si="88"/>
        <v>7.8870565088016032E-4</v>
      </c>
      <c r="CH58">
        <f t="shared" si="88"/>
        <v>7.5710928786942269E-4</v>
      </c>
      <c r="CI58">
        <f t="shared" si="88"/>
        <v>7.2707613712563388E-4</v>
      </c>
      <c r="CJ58">
        <f t="shared" si="88"/>
        <v>6.9851039859757092E-4</v>
      </c>
      <c r="CK58">
        <f t="shared" si="88"/>
        <v>6.7132348291487425E-4</v>
      </c>
      <c r="CL58">
        <f t="shared" si="88"/>
        <v>6.4543335451645802E-4</v>
      </c>
      <c r="CM58">
        <f t="shared" si="88"/>
        <v>6.2076394598967524E-4</v>
      </c>
      <c r="CN58">
        <f t="shared" si="88"/>
        <v>5.9724463459098309E-4</v>
      </c>
      <c r="CO58">
        <f t="shared" si="88"/>
        <v>5.7480977323534079E-4</v>
      </c>
      <c r="CP58">
        <f t="shared" si="89"/>
        <v>5.5339826934088648E-4</v>
      </c>
      <c r="CQ58">
        <f t="shared" si="89"/>
        <v>5.3295320583751182E-4</v>
      </c>
      <c r="CR58">
        <f t="shared" si="89"/>
        <v>3.399421280027824E-4</v>
      </c>
      <c r="CS58">
        <f t="shared" si="89"/>
        <v>2.187432532974742E-4</v>
      </c>
      <c r="CT58">
        <f t="shared" si="89"/>
        <v>1.5007856825919526E-4</v>
      </c>
      <c r="CU58">
        <f t="shared" si="89"/>
        <v>1.0343204934702645E-4</v>
      </c>
      <c r="CV58">
        <f t="shared" si="89"/>
        <v>6.9966960554005409E-5</v>
      </c>
      <c r="CW58">
        <f t="shared" si="89"/>
        <v>4.5564849451157905E-5</v>
      </c>
      <c r="CX58">
        <f t="shared" si="89"/>
        <v>2.7877559195231879E-5</v>
      </c>
      <c r="CY58">
        <f t="shared" si="89"/>
        <v>1.5400877887457829E-5</v>
      </c>
      <c r="CZ58">
        <f t="shared" si="90"/>
        <v>7.094602283211442E-6</v>
      </c>
      <c r="DA58">
        <f t="shared" si="90"/>
        <v>2.1994288752918248E-6</v>
      </c>
      <c r="DB58">
        <f t="shared" si="90"/>
        <v>1.3841047240753145E-7</v>
      </c>
      <c r="DC58">
        <f t="shared" si="90"/>
        <v>0</v>
      </c>
      <c r="DD58">
        <f t="shared" si="90"/>
        <v>0</v>
      </c>
      <c r="DE58">
        <f t="shared" si="90"/>
        <v>0</v>
      </c>
      <c r="DF58">
        <f t="shared" si="90"/>
        <v>0</v>
      </c>
      <c r="DG58">
        <f t="shared" si="90"/>
        <v>0</v>
      </c>
      <c r="DH58">
        <f t="shared" si="90"/>
        <v>0</v>
      </c>
      <c r="DI58">
        <f t="shared" si="90"/>
        <v>0</v>
      </c>
      <c r="DJ58">
        <f t="shared" si="91"/>
        <v>0</v>
      </c>
      <c r="DK58">
        <f t="shared" si="91"/>
        <v>0</v>
      </c>
      <c r="DL58">
        <f t="shared" si="91"/>
        <v>0</v>
      </c>
      <c r="DM58">
        <f t="shared" si="91"/>
        <v>0</v>
      </c>
      <c r="DN58">
        <f t="shared" si="91"/>
        <v>0</v>
      </c>
      <c r="DO58">
        <f t="shared" si="91"/>
        <v>0</v>
      </c>
      <c r="DP58">
        <f t="shared" si="91"/>
        <v>0</v>
      </c>
      <c r="DQ58">
        <f t="shared" si="91"/>
        <v>0</v>
      </c>
      <c r="DR58">
        <f t="shared" si="91"/>
        <v>0</v>
      </c>
      <c r="DS58">
        <f t="shared" si="91"/>
        <v>0</v>
      </c>
      <c r="DT58">
        <f t="shared" si="92"/>
        <v>0</v>
      </c>
      <c r="DU58">
        <f t="shared" si="92"/>
        <v>0</v>
      </c>
      <c r="DV58">
        <f t="shared" si="92"/>
        <v>0</v>
      </c>
      <c r="DW58">
        <f t="shared" si="92"/>
        <v>0</v>
      </c>
      <c r="DX58">
        <f t="shared" si="92"/>
        <v>0</v>
      </c>
      <c r="DY58">
        <f t="shared" si="92"/>
        <v>0</v>
      </c>
      <c r="DZ58">
        <f t="shared" si="92"/>
        <v>0</v>
      </c>
      <c r="EA58">
        <f t="shared" si="92"/>
        <v>0</v>
      </c>
      <c r="EB58">
        <f t="shared" si="92"/>
        <v>0</v>
      </c>
      <c r="EC58">
        <f t="shared" si="92"/>
        <v>0</v>
      </c>
      <c r="ED58">
        <f t="shared" si="93"/>
        <v>0</v>
      </c>
      <c r="EE58">
        <f t="shared" si="93"/>
        <v>0</v>
      </c>
      <c r="EF58">
        <f t="shared" si="93"/>
        <v>0</v>
      </c>
      <c r="EG58">
        <f t="shared" si="93"/>
        <v>0</v>
      </c>
      <c r="EH58">
        <f t="shared" si="93"/>
        <v>0</v>
      </c>
      <c r="EI58">
        <f t="shared" si="93"/>
        <v>0</v>
      </c>
      <c r="EJ58">
        <f t="shared" si="93"/>
        <v>0</v>
      </c>
      <c r="EK58">
        <f t="shared" si="93"/>
        <v>0</v>
      </c>
      <c r="EL58">
        <f t="shared" si="93"/>
        <v>0</v>
      </c>
      <c r="EM58">
        <f t="shared" si="93"/>
        <v>0</v>
      </c>
      <c r="EN58">
        <f t="shared" si="94"/>
        <v>0</v>
      </c>
      <c r="EO58">
        <f t="shared" si="94"/>
        <v>0</v>
      </c>
      <c r="EP58">
        <f t="shared" si="94"/>
        <v>0</v>
      </c>
      <c r="EQ58">
        <f t="shared" si="94"/>
        <v>0</v>
      </c>
      <c r="ER58">
        <f t="shared" si="94"/>
        <v>0</v>
      </c>
      <c r="ES58">
        <f t="shared" si="94"/>
        <v>0</v>
      </c>
      <c r="ET58">
        <f t="shared" si="94"/>
        <v>0</v>
      </c>
      <c r="EU58">
        <f t="shared" si="94"/>
        <v>0</v>
      </c>
      <c r="EV58">
        <f t="shared" si="94"/>
        <v>0</v>
      </c>
      <c r="EW58">
        <f t="shared" si="94"/>
        <v>0</v>
      </c>
      <c r="EX58">
        <f t="shared" si="94"/>
        <v>0</v>
      </c>
      <c r="EZ58">
        <f t="shared" si="16"/>
        <v>0.69344925020579173</v>
      </c>
      <c r="FB58">
        <f t="shared" si="63"/>
        <v>3.3302843417978456E-2</v>
      </c>
      <c r="FC58">
        <f t="shared" si="64"/>
        <v>0.24569288139924078</v>
      </c>
      <c r="FH58" s="56"/>
    </row>
    <row r="59" spans="1:164" x14ac:dyDescent="0.25">
      <c r="A59">
        <v>560</v>
      </c>
      <c r="B59" s="19">
        <f>'Input spectra'!Y58</f>
        <v>5.3964971416974303E-2</v>
      </c>
      <c r="C59">
        <f>'Input spectra'!B58</f>
        <v>1.54551217216355E-2</v>
      </c>
      <c r="D59">
        <f t="shared" si="80"/>
        <v>2.0653927966864227E-2</v>
      </c>
      <c r="E59">
        <f t="shared" si="80"/>
        <v>2.0267482754988499E-2</v>
      </c>
      <c r="F59">
        <f t="shared" si="80"/>
        <v>1.9887197804569087E-2</v>
      </c>
      <c r="G59">
        <f t="shared" si="80"/>
        <v>1.9512982496619022E-2</v>
      </c>
      <c r="H59">
        <f t="shared" si="80"/>
        <v>1.9144747482158202E-2</v>
      </c>
      <c r="I59">
        <f t="shared" si="80"/>
        <v>1.8782404664982294E-2</v>
      </c>
      <c r="J59">
        <f t="shared" si="80"/>
        <v>1.8425867184659963E-2</v>
      </c>
      <c r="K59">
        <f t="shared" si="80"/>
        <v>1.8075049399755582E-2</v>
      </c>
      <c r="L59">
        <f t="shared" si="80"/>
        <v>1.7729866871274497E-2</v>
      </c>
      <c r="M59">
        <f t="shared" si="80"/>
        <v>1.7390236346327807E-2</v>
      </c>
      <c r="N59">
        <f t="shared" si="81"/>
        <v>1.7056075742013965E-2</v>
      </c>
      <c r="O59">
        <f t="shared" si="81"/>
        <v>1.6727304129514245E-2</v>
      </c>
      <c r="P59">
        <f t="shared" si="81"/>
        <v>1.6403841718399401E-2</v>
      </c>
      <c r="Q59">
        <f t="shared" si="81"/>
        <v>1.6085609841144627E-2</v>
      </c>
      <c r="R59">
        <f t="shared" si="81"/>
        <v>1.5772530937850238E-2</v>
      </c>
      <c r="S59">
        <f t="shared" si="81"/>
        <v>1.546452854116531E-2</v>
      </c>
      <c r="T59">
        <f t="shared" si="81"/>
        <v>1.5161527261411623E-2</v>
      </c>
      <c r="U59">
        <f t="shared" si="81"/>
        <v>1.486345277190535E-2</v>
      </c>
      <c r="V59">
        <f t="shared" si="81"/>
        <v>1.4570231794473863E-2</v>
      </c>
      <c r="W59">
        <f t="shared" si="81"/>
        <v>1.4281792085165137E-2</v>
      </c>
      <c r="X59">
        <f t="shared" si="82"/>
        <v>1.3998062420147197E-2</v>
      </c>
      <c r="Y59">
        <f t="shared" si="82"/>
        <v>1.3718972581795188E-2</v>
      </c>
      <c r="Z59">
        <f t="shared" si="82"/>
        <v>1.3444453344963567E-2</v>
      </c>
      <c r="AA59">
        <f t="shared" si="82"/>
        <v>1.3174436463440993E-2</v>
      </c>
      <c r="AB59">
        <f t="shared" si="82"/>
        <v>1.2908854656585598E-2</v>
      </c>
      <c r="AC59">
        <f t="shared" si="82"/>
        <v>1.2647641596138189E-2</v>
      </c>
      <c r="AD59">
        <f t="shared" si="82"/>
        <v>1.2390731893211115E-2</v>
      </c>
      <c r="AE59">
        <f t="shared" si="82"/>
        <v>1.2138061085450494E-2</v>
      </c>
      <c r="AF59">
        <f t="shared" si="82"/>
        <v>1.1889565624369509E-2</v>
      </c>
      <c r="AG59">
        <f t="shared" si="82"/>
        <v>1.1645182862850547E-2</v>
      </c>
      <c r="AH59">
        <f t="shared" si="83"/>
        <v>1.1404851042814012E-2</v>
      </c>
      <c r="AI59">
        <f t="shared" si="83"/>
        <v>1.1168509283051556E-2</v>
      </c>
      <c r="AJ59">
        <f t="shared" si="83"/>
        <v>1.093609756722163E-2</v>
      </c>
      <c r="AK59">
        <f t="shared" si="83"/>
        <v>1.0707556732005217E-2</v>
      </c>
      <c r="AL59">
        <f t="shared" si="83"/>
        <v>1.0482828455419663E-2</v>
      </c>
      <c r="AM59">
        <f t="shared" si="83"/>
        <v>1.0261855245288493E-2</v>
      </c>
      <c r="AN59">
        <f t="shared" si="83"/>
        <v>1.0044580427865213E-2</v>
      </c>
      <c r="AO59">
        <f t="shared" si="83"/>
        <v>9.830948136609079E-3</v>
      </c>
      <c r="AP59">
        <f t="shared" si="83"/>
        <v>9.6209033011108048E-3</v>
      </c>
      <c r="AQ59">
        <f t="shared" si="83"/>
        <v>9.4143916361662753E-3</v>
      </c>
      <c r="AR59">
        <f t="shared" si="84"/>
        <v>9.2113596309963321E-3</v>
      </c>
      <c r="AS59">
        <f t="shared" si="84"/>
        <v>9.0117545386106841E-3</v>
      </c>
      <c r="AT59">
        <f t="shared" si="84"/>
        <v>8.8155243653140671E-3</v>
      </c>
      <c r="AU59">
        <f t="shared" si="84"/>
        <v>8.6226178603528245E-3</v>
      </c>
      <c r="AV59">
        <f t="shared" si="84"/>
        <v>8.4329845056999864E-3</v>
      </c>
      <c r="AW59">
        <f t="shared" si="84"/>
        <v>8.2465745059771105E-3</v>
      </c>
      <c r="AX59">
        <f t="shared" si="84"/>
        <v>7.2787487328119784E-3</v>
      </c>
      <c r="AY59">
        <f t="shared" si="84"/>
        <v>6.1754705446861987E-3</v>
      </c>
      <c r="AZ59">
        <f t="shared" si="84"/>
        <v>5.5197376547313172E-3</v>
      </c>
      <c r="BA59">
        <f t="shared" si="84"/>
        <v>5.0204033004264265E-3</v>
      </c>
      <c r="BB59">
        <f t="shared" si="85"/>
        <v>4.6114744775637958E-3</v>
      </c>
      <c r="BC59">
        <f t="shared" si="85"/>
        <v>4.2640912665210433E-3</v>
      </c>
      <c r="BD59">
        <f t="shared" si="85"/>
        <v>3.9623107190821715E-3</v>
      </c>
      <c r="BE59">
        <f t="shared" si="85"/>
        <v>3.6961193007064553E-3</v>
      </c>
      <c r="BF59">
        <f t="shared" si="85"/>
        <v>3.4586905776417547E-3</v>
      </c>
      <c r="BG59">
        <f t="shared" si="85"/>
        <v>3.2450985740797903E-3</v>
      </c>
      <c r="BH59">
        <f t="shared" si="85"/>
        <v>3.0516374879576876E-3</v>
      </c>
      <c r="BI59">
        <f t="shared" si="85"/>
        <v>2.875429544575119E-3</v>
      </c>
      <c r="BJ59">
        <f t="shared" si="85"/>
        <v>2.7141835973817732E-3</v>
      </c>
      <c r="BK59">
        <f t="shared" si="85"/>
        <v>2.5660386357386749E-3</v>
      </c>
      <c r="BL59">
        <f t="shared" si="86"/>
        <v>2.4294580015558525E-3</v>
      </c>
      <c r="BM59">
        <f t="shared" si="86"/>
        <v>2.3031553718717104E-3</v>
      </c>
      <c r="BN59">
        <f t="shared" si="86"/>
        <v>2.1860414468081618E-3</v>
      </c>
      <c r="BO59">
        <f t="shared" si="86"/>
        <v>2.0771845940261674E-3</v>
      </c>
      <c r="BP59">
        <f t="shared" si="86"/>
        <v>1.9757811748023399E-3</v>
      </c>
      <c r="BQ59">
        <f t="shared" si="86"/>
        <v>1.8811327554080683E-3</v>
      </c>
      <c r="BR59">
        <f t="shared" si="86"/>
        <v>1.7926283227380955E-3</v>
      </c>
      <c r="BS59">
        <f t="shared" si="86"/>
        <v>1.7097302073560703E-3</v>
      </c>
      <c r="BT59">
        <f t="shared" si="86"/>
        <v>1.6319628002476891E-3</v>
      </c>
      <c r="BU59">
        <f t="shared" si="86"/>
        <v>1.5589034069161739E-3</v>
      </c>
      <c r="BV59">
        <f t="shared" si="87"/>
        <v>1.4901747590580373E-3</v>
      </c>
      <c r="BW59">
        <f t="shared" si="87"/>
        <v>1.425438827610337E-3</v>
      </c>
      <c r="BX59">
        <f t="shared" si="87"/>
        <v>1.3643916689192387E-3</v>
      </c>
      <c r="BY59">
        <f t="shared" si="87"/>
        <v>1.3067590993973382E-3</v>
      </c>
      <c r="BZ59">
        <f t="shared" si="87"/>
        <v>1.2522930407192056E-3</v>
      </c>
      <c r="CA59">
        <f t="shared" si="87"/>
        <v>1.2007684123154861E-3</v>
      </c>
      <c r="CB59">
        <f t="shared" si="87"/>
        <v>1.1519804740511147E-3</v>
      </c>
      <c r="CC59">
        <f t="shared" si="87"/>
        <v>1.1057425418580103E-3</v>
      </c>
      <c r="CD59">
        <f t="shared" si="87"/>
        <v>1.0618840143851915E-3</v>
      </c>
      <c r="CE59">
        <f t="shared" si="87"/>
        <v>1.0202486606036448E-3</v>
      </c>
      <c r="CF59">
        <f t="shared" si="88"/>
        <v>9.8069312760611853E-4</v>
      </c>
      <c r="CG59">
        <f t="shared" si="88"/>
        <v>9.4308563519102584E-4</v>
      </c>
      <c r="CH59">
        <f t="shared" si="88"/>
        <v>9.0730482967038605E-4</v>
      </c>
      <c r="CI59">
        <f t="shared" si="88"/>
        <v>8.7323877403352795E-4</v>
      </c>
      <c r="CJ59">
        <f t="shared" si="88"/>
        <v>8.4078405538638788E-4</v>
      </c>
      <c r="CK59">
        <f t="shared" si="88"/>
        <v>8.0984499366421167E-4</v>
      </c>
      <c r="CL59">
        <f t="shared" si="88"/>
        <v>7.8033293813153199E-4</v>
      </c>
      <c r="CM59">
        <f t="shared" si="88"/>
        <v>7.5216564025159703E-4</v>
      </c>
      <c r="CN59">
        <f t="shared" si="88"/>
        <v>7.2526669321676591E-4</v>
      </c>
      <c r="CO59">
        <f t="shared" si="88"/>
        <v>6.9956502985113413E-4</v>
      </c>
      <c r="CP59">
        <f t="shared" si="89"/>
        <v>6.7499447178150172E-4</v>
      </c>
      <c r="CQ59">
        <f t="shared" si="89"/>
        <v>6.5149332376607315E-4</v>
      </c>
      <c r="CR59">
        <f t="shared" si="89"/>
        <v>4.1647060204846962E-4</v>
      </c>
      <c r="CS59">
        <f t="shared" si="89"/>
        <v>2.6857927691927502E-4</v>
      </c>
      <c r="CT59">
        <f t="shared" si="89"/>
        <v>1.8467792341993325E-4</v>
      </c>
      <c r="CU59">
        <f t="shared" si="89"/>
        <v>1.2755864745038814E-4</v>
      </c>
      <c r="CV59">
        <f t="shared" si="89"/>
        <v>8.6478123126891869E-5</v>
      </c>
      <c r="CW59">
        <f t="shared" si="89"/>
        <v>5.6441904333622246E-5</v>
      </c>
      <c r="CX59">
        <f t="shared" si="89"/>
        <v>3.4608672135637178E-5</v>
      </c>
      <c r="CY59">
        <f t="shared" si="89"/>
        <v>1.9161704508701168E-5</v>
      </c>
      <c r="CZ59">
        <f t="shared" si="90"/>
        <v>8.8465754722555686E-6</v>
      </c>
      <c r="DA59">
        <f t="shared" si="90"/>
        <v>2.7486252155018178E-6</v>
      </c>
      <c r="DB59">
        <f t="shared" si="90"/>
        <v>1.733536643422736E-7</v>
      </c>
      <c r="DC59">
        <f t="shared" si="90"/>
        <v>0</v>
      </c>
      <c r="DD59">
        <f t="shared" si="90"/>
        <v>0</v>
      </c>
      <c r="DE59">
        <f t="shared" si="90"/>
        <v>0</v>
      </c>
      <c r="DF59">
        <f t="shared" si="90"/>
        <v>0</v>
      </c>
      <c r="DG59">
        <f t="shared" si="90"/>
        <v>0</v>
      </c>
      <c r="DH59">
        <f t="shared" si="90"/>
        <v>0</v>
      </c>
      <c r="DI59">
        <f t="shared" si="90"/>
        <v>0</v>
      </c>
      <c r="DJ59">
        <f t="shared" si="91"/>
        <v>0</v>
      </c>
      <c r="DK59">
        <f t="shared" si="91"/>
        <v>0</v>
      </c>
      <c r="DL59">
        <f t="shared" si="91"/>
        <v>0</v>
      </c>
      <c r="DM59">
        <f t="shared" si="91"/>
        <v>0</v>
      </c>
      <c r="DN59">
        <f t="shared" si="91"/>
        <v>0</v>
      </c>
      <c r="DO59">
        <f t="shared" si="91"/>
        <v>0</v>
      </c>
      <c r="DP59">
        <f t="shared" si="91"/>
        <v>0</v>
      </c>
      <c r="DQ59">
        <f t="shared" si="91"/>
        <v>0</v>
      </c>
      <c r="DR59">
        <f t="shared" si="91"/>
        <v>0</v>
      </c>
      <c r="DS59">
        <f t="shared" si="91"/>
        <v>0</v>
      </c>
      <c r="DT59">
        <f t="shared" si="92"/>
        <v>0</v>
      </c>
      <c r="DU59">
        <f t="shared" si="92"/>
        <v>0</v>
      </c>
      <c r="DV59">
        <f t="shared" si="92"/>
        <v>0</v>
      </c>
      <c r="DW59">
        <f t="shared" si="92"/>
        <v>0</v>
      </c>
      <c r="DX59">
        <f t="shared" si="92"/>
        <v>0</v>
      </c>
      <c r="DY59">
        <f t="shared" si="92"/>
        <v>0</v>
      </c>
      <c r="DZ59">
        <f t="shared" si="92"/>
        <v>0</v>
      </c>
      <c r="EA59">
        <f t="shared" si="92"/>
        <v>0</v>
      </c>
      <c r="EB59">
        <f t="shared" si="92"/>
        <v>0</v>
      </c>
      <c r="EC59">
        <f t="shared" si="92"/>
        <v>0</v>
      </c>
      <c r="ED59">
        <f t="shared" si="93"/>
        <v>0</v>
      </c>
      <c r="EE59">
        <f t="shared" si="93"/>
        <v>0</v>
      </c>
      <c r="EF59">
        <f t="shared" si="93"/>
        <v>0</v>
      </c>
      <c r="EG59">
        <f t="shared" si="93"/>
        <v>0</v>
      </c>
      <c r="EH59">
        <f t="shared" si="93"/>
        <v>0</v>
      </c>
      <c r="EI59">
        <f t="shared" si="93"/>
        <v>0</v>
      </c>
      <c r="EJ59">
        <f t="shared" si="93"/>
        <v>0</v>
      </c>
      <c r="EK59">
        <f t="shared" si="93"/>
        <v>0</v>
      </c>
      <c r="EL59">
        <f t="shared" si="93"/>
        <v>0</v>
      </c>
      <c r="EM59">
        <f t="shared" si="93"/>
        <v>0</v>
      </c>
      <c r="EN59">
        <f t="shared" si="94"/>
        <v>0</v>
      </c>
      <c r="EO59">
        <f t="shared" si="94"/>
        <v>0</v>
      </c>
      <c r="EP59">
        <f t="shared" si="94"/>
        <v>0</v>
      </c>
      <c r="EQ59">
        <f t="shared" si="94"/>
        <v>0</v>
      </c>
      <c r="ER59">
        <f t="shared" si="94"/>
        <v>0</v>
      </c>
      <c r="ES59">
        <f t="shared" si="94"/>
        <v>0</v>
      </c>
      <c r="ET59">
        <f t="shared" si="94"/>
        <v>0</v>
      </c>
      <c r="EU59">
        <f t="shared" si="94"/>
        <v>0</v>
      </c>
      <c r="EV59">
        <f t="shared" si="94"/>
        <v>0</v>
      </c>
      <c r="EW59">
        <f t="shared" si="94"/>
        <v>0</v>
      </c>
      <c r="EX59">
        <f t="shared" si="94"/>
        <v>0</v>
      </c>
      <c r="EZ59">
        <f t="shared" si="16"/>
        <v>0.73163556647409578</v>
      </c>
      <c r="FB59">
        <f t="shared" si="63"/>
        <v>2.8124410501698005E-2</v>
      </c>
      <c r="FC59">
        <f t="shared" si="64"/>
        <v>0.24638220960530854</v>
      </c>
      <c r="FH59" s="56"/>
    </row>
    <row r="60" spans="1:164" x14ac:dyDescent="0.25">
      <c r="A60">
        <v>565</v>
      </c>
      <c r="B60" s="19">
        <f>'Input spectra'!Y59</f>
        <v>5.37284470032873E-2</v>
      </c>
      <c r="C60">
        <f>'Input spectra'!B59</f>
        <v>9.9968483567759499E-3</v>
      </c>
      <c r="D60">
        <f t="shared" si="80"/>
        <v>2.0653927966864227E-2</v>
      </c>
      <c r="E60">
        <f t="shared" si="80"/>
        <v>2.0312261709499183E-2</v>
      </c>
      <c r="F60">
        <f t="shared" si="80"/>
        <v>1.9975172389507141E-2</v>
      </c>
      <c r="G60">
        <f t="shared" si="80"/>
        <v>1.9642604349001534E-2</v>
      </c>
      <c r="H60">
        <f t="shared" si="80"/>
        <v>1.9314502570197772E-2</v>
      </c>
      <c r="I60">
        <f t="shared" si="80"/>
        <v>1.8990812668314424E-2</v>
      </c>
      <c r="J60">
        <f t="shared" si="80"/>
        <v>1.8671480884551141E-2</v>
      </c>
      <c r="K60">
        <f t="shared" si="80"/>
        <v>1.8356454079142492E-2</v>
      </c>
      <c r="L60">
        <f t="shared" si="80"/>
        <v>1.8045679724486962E-2</v>
      </c>
      <c r="M60">
        <f t="shared" si="80"/>
        <v>1.7739105898350208E-2</v>
      </c>
      <c r="N60">
        <f t="shared" si="81"/>
        <v>1.743668127714192E-2</v>
      </c>
      <c r="O60">
        <f t="shared" si="81"/>
        <v>1.7138355129265346E-2</v>
      </c>
      <c r="P60">
        <f t="shared" si="81"/>
        <v>1.6844077308538905E-2</v>
      </c>
      <c r="Q60">
        <f t="shared" si="81"/>
        <v>1.6553798247688937E-2</v>
      </c>
      <c r="R60">
        <f t="shared" si="81"/>
        <v>1.6267468951912927E-2</v>
      </c>
      <c r="S60">
        <f t="shared" si="81"/>
        <v>1.598504099251247E-2</v>
      </c>
      <c r="T60">
        <f t="shared" si="81"/>
        <v>1.5706466500595196E-2</v>
      </c>
      <c r="U60">
        <f t="shared" si="81"/>
        <v>1.5431698160844901E-2</v>
      </c>
      <c r="V60">
        <f t="shared" si="81"/>
        <v>1.5160689205359238E-2</v>
      </c>
      <c r="W60">
        <f t="shared" si="81"/>
        <v>1.4893393407554191E-2</v>
      </c>
      <c r="X60">
        <f t="shared" si="82"/>
        <v>1.4629765076134621E-2</v>
      </c>
      <c r="Y60">
        <f t="shared" si="82"/>
        <v>1.4369759049130196E-2</v>
      </c>
      <c r="Z60">
        <f t="shared" si="82"/>
        <v>1.4113330687996037E-2</v>
      </c>
      <c r="AA60">
        <f t="shared" si="82"/>
        <v>1.3860435871777335E-2</v>
      </c>
      <c r="AB60">
        <f t="shared" si="82"/>
        <v>1.3611030991337307E-2</v>
      </c>
      <c r="AC60">
        <f t="shared" si="82"/>
        <v>1.3365072943647785E-2</v>
      </c>
      <c r="AD60">
        <f t="shared" si="82"/>
        <v>1.3122519126141796E-2</v>
      </c>
      <c r="AE60">
        <f t="shared" si="82"/>
        <v>1.2883327431127455E-2</v>
      </c>
      <c r="AF60">
        <f t="shared" si="82"/>
        <v>1.264745624026254E-2</v>
      </c>
      <c r="AG60">
        <f t="shared" si="82"/>
        <v>1.2414864419089063E-2</v>
      </c>
      <c r="AH60">
        <f t="shared" si="83"/>
        <v>1.2185511311627253E-2</v>
      </c>
      <c r="AI60">
        <f t="shared" si="83"/>
        <v>1.1959356735028272E-2</v>
      </c>
      <c r="AJ60">
        <f t="shared" si="83"/>
        <v>1.1736360974285064E-2</v>
      </c>
      <c r="AK60">
        <f t="shared" si="83"/>
        <v>1.1516484777000702E-2</v>
      </c>
      <c r="AL60">
        <f t="shared" si="83"/>
        <v>1.1299689348213642E-2</v>
      </c>
      <c r="AM60">
        <f t="shared" si="83"/>
        <v>1.1085936345279259E-2</v>
      </c>
      <c r="AN60">
        <f t="shared" si="83"/>
        <v>1.087518787280705E-2</v>
      </c>
      <c r="AO60">
        <f t="shared" si="83"/>
        <v>1.0667406477652972E-2</v>
      </c>
      <c r="AP60">
        <f t="shared" si="83"/>
        <v>1.0462555143966263E-2</v>
      </c>
      <c r="AQ60">
        <f t="shared" si="83"/>
        <v>1.0260597288290159E-2</v>
      </c>
      <c r="AR60">
        <f t="shared" si="84"/>
        <v>1.0061496754716036E-2</v>
      </c>
      <c r="AS60">
        <f t="shared" si="84"/>
        <v>9.8652178100902665E-3</v>
      </c>
      <c r="AT60">
        <f t="shared" si="84"/>
        <v>9.671725139273309E-3</v>
      </c>
      <c r="AU60">
        <f t="shared" si="84"/>
        <v>9.4809838404504958E-3</v>
      </c>
      <c r="AV60">
        <f t="shared" si="84"/>
        <v>9.2929594204938775E-3</v>
      </c>
      <c r="AW60">
        <f t="shared" si="84"/>
        <v>9.1076177903746686E-3</v>
      </c>
      <c r="AX60">
        <f t="shared" si="84"/>
        <v>8.0564999456982679E-3</v>
      </c>
      <c r="AY60">
        <f t="shared" si="84"/>
        <v>6.8504358992953996E-3</v>
      </c>
      <c r="AZ60">
        <f t="shared" si="84"/>
        <v>6.136561068164576E-3</v>
      </c>
      <c r="BA60">
        <f t="shared" si="84"/>
        <v>5.5937583556384396E-3</v>
      </c>
      <c r="BB60">
        <f t="shared" si="85"/>
        <v>5.1494799990761441E-3</v>
      </c>
      <c r="BC60">
        <f t="shared" si="85"/>
        <v>4.772088939074718E-3</v>
      </c>
      <c r="BD60">
        <f t="shared" si="85"/>
        <v>4.4441533702875777E-3</v>
      </c>
      <c r="BE60">
        <f t="shared" si="85"/>
        <v>4.1547506161089221E-3</v>
      </c>
      <c r="BF60">
        <f t="shared" si="85"/>
        <v>3.8964504909416425E-3</v>
      </c>
      <c r="BG60">
        <f t="shared" si="85"/>
        <v>3.6639017269947762E-3</v>
      </c>
      <c r="BH60">
        <f t="shared" si="85"/>
        <v>3.4530855302441739E-3</v>
      </c>
      <c r="BI60">
        <f t="shared" si="85"/>
        <v>3.2608858505872467E-3</v>
      </c>
      <c r="BJ60">
        <f t="shared" si="85"/>
        <v>3.084825189395686E-3</v>
      </c>
      <c r="BK60">
        <f t="shared" si="85"/>
        <v>2.9228935527044453E-3</v>
      </c>
      <c r="BL60">
        <f t="shared" si="86"/>
        <v>2.7734329779971461E-3</v>
      </c>
      <c r="BM60">
        <f t="shared" si="86"/>
        <v>2.6350568391058523E-3</v>
      </c>
      <c r="BN60">
        <f t="shared" si="86"/>
        <v>2.506591796679196E-3</v>
      </c>
      <c r="BO60">
        <f t="shared" si="86"/>
        <v>2.3870349972625639E-3</v>
      </c>
      <c r="BP60">
        <f t="shared" si="86"/>
        <v>2.2755218394664356E-3</v>
      </c>
      <c r="BQ60">
        <f t="shared" si="86"/>
        <v>2.1713012474642284E-3</v>
      </c>
      <c r="BR60">
        <f t="shared" si="86"/>
        <v>2.0737163952897499E-3</v>
      </c>
      <c r="BS60">
        <f t="shared" si="86"/>
        <v>1.9821894653297748E-3</v>
      </c>
      <c r="BT60">
        <f t="shared" si="86"/>
        <v>1.8962094437665652E-3</v>
      </c>
      <c r="BU60">
        <f t="shared" si="86"/>
        <v>1.8153222372091779E-3</v>
      </c>
      <c r="BV60">
        <f t="shared" si="87"/>
        <v>1.7391225877832282E-3</v>
      </c>
      <c r="BW60">
        <f t="shared" si="87"/>
        <v>1.6672473988971906E-3</v>
      </c>
      <c r="BX60">
        <f t="shared" si="87"/>
        <v>1.5993701799043786E-3</v>
      </c>
      <c r="BY60">
        <f t="shared" si="87"/>
        <v>1.5351963872633964E-3</v>
      </c>
      <c r="BZ60">
        <f t="shared" si="87"/>
        <v>1.4744594906756963E-3</v>
      </c>
      <c r="CA60">
        <f t="shared" si="87"/>
        <v>1.4169176304803536E-3</v>
      </c>
      <c r="CB60">
        <f t="shared" si="87"/>
        <v>1.3623507610168177E-3</v>
      </c>
      <c r="CC60">
        <f t="shared" si="87"/>
        <v>1.3105581962901789E-3</v>
      </c>
      <c r="CD60">
        <f t="shared" si="87"/>
        <v>1.2613564908914646E-3</v>
      </c>
      <c r="CE60">
        <f t="shared" si="87"/>
        <v>1.2145776020197703E-3</v>
      </c>
      <c r="CF60">
        <f t="shared" si="88"/>
        <v>1.1700672885477676E-3</v>
      </c>
      <c r="CG60">
        <f t="shared" si="88"/>
        <v>1.1276837110411381E-3</v>
      </c>
      <c r="CH60">
        <f t="shared" si="88"/>
        <v>1.0872962029824941E-3</v>
      </c>
      <c r="CI60">
        <f t="shared" si="88"/>
        <v>1.0487841885310168E-3</v>
      </c>
      <c r="CJ60">
        <f t="shared" si="88"/>
        <v>1.0120362262484358E-3</v>
      </c>
      <c r="CK60">
        <f t="shared" si="88"/>
        <v>9.7694916155070138E-4</v>
      </c>
      <c r="CL60">
        <f t="shared" si="88"/>
        <v>9.434273733640125E-4</v>
      </c>
      <c r="CM60">
        <f t="shared" si="88"/>
        <v>9.1138210269786038E-4</v>
      </c>
      <c r="CN60">
        <f t="shared" si="88"/>
        <v>8.8073085269290525E-4</v>
      </c>
      <c r="CO60">
        <f t="shared" si="88"/>
        <v>8.5139685123315843E-4</v>
      </c>
      <c r="CP60">
        <f t="shared" si="89"/>
        <v>8.2330856848945226E-4</v>
      </c>
      <c r="CQ60">
        <f t="shared" si="89"/>
        <v>7.9639928283153645E-4</v>
      </c>
      <c r="CR60">
        <f t="shared" si="89"/>
        <v>5.1022732424971435E-4</v>
      </c>
      <c r="CS60">
        <f t="shared" si="89"/>
        <v>3.2976938444077283E-4</v>
      </c>
      <c r="CT60">
        <f t="shared" si="89"/>
        <v>2.2725386971839557E-4</v>
      </c>
      <c r="CU60">
        <f t="shared" si="89"/>
        <v>1.5731302475483703E-4</v>
      </c>
      <c r="CV60">
        <f t="shared" si="89"/>
        <v>1.0688567461462636E-4</v>
      </c>
      <c r="CW60">
        <f t="shared" si="89"/>
        <v>6.9915485361595693E-5</v>
      </c>
      <c r="CX60">
        <f t="shared" si="89"/>
        <v>4.2965030711759138E-5</v>
      </c>
      <c r="CY60">
        <f t="shared" si="89"/>
        <v>2.3840908444433081E-5</v>
      </c>
      <c r="CZ60">
        <f t="shared" si="90"/>
        <v>1.1031188847824638E-5</v>
      </c>
      <c r="DA60">
        <f t="shared" si="90"/>
        <v>3.4349556196901144E-6</v>
      </c>
      <c r="DB60">
        <f t="shared" si="90"/>
        <v>2.1711863573740846E-7</v>
      </c>
      <c r="DC60">
        <f t="shared" si="90"/>
        <v>0</v>
      </c>
      <c r="DD60">
        <f t="shared" si="90"/>
        <v>0</v>
      </c>
      <c r="DE60">
        <f t="shared" si="90"/>
        <v>0</v>
      </c>
      <c r="DF60">
        <f t="shared" si="90"/>
        <v>0</v>
      </c>
      <c r="DG60">
        <f t="shared" si="90"/>
        <v>0</v>
      </c>
      <c r="DH60">
        <f t="shared" si="90"/>
        <v>0</v>
      </c>
      <c r="DI60">
        <f t="shared" si="90"/>
        <v>0</v>
      </c>
      <c r="DJ60">
        <f t="shared" si="91"/>
        <v>0</v>
      </c>
      <c r="DK60">
        <f t="shared" si="91"/>
        <v>0</v>
      </c>
      <c r="DL60">
        <f t="shared" si="91"/>
        <v>0</v>
      </c>
      <c r="DM60">
        <f t="shared" si="91"/>
        <v>0</v>
      </c>
      <c r="DN60">
        <f t="shared" si="91"/>
        <v>0</v>
      </c>
      <c r="DO60">
        <f t="shared" si="91"/>
        <v>0</v>
      </c>
      <c r="DP60">
        <f t="shared" si="91"/>
        <v>0</v>
      </c>
      <c r="DQ60">
        <f t="shared" si="91"/>
        <v>0</v>
      </c>
      <c r="DR60">
        <f t="shared" si="91"/>
        <v>0</v>
      </c>
      <c r="DS60">
        <f t="shared" si="91"/>
        <v>0</v>
      </c>
      <c r="DT60">
        <f t="shared" si="92"/>
        <v>0</v>
      </c>
      <c r="DU60">
        <f t="shared" si="92"/>
        <v>0</v>
      </c>
      <c r="DV60">
        <f t="shared" si="92"/>
        <v>0</v>
      </c>
      <c r="DW60">
        <f t="shared" si="92"/>
        <v>0</v>
      </c>
      <c r="DX60">
        <f t="shared" si="92"/>
        <v>0</v>
      </c>
      <c r="DY60">
        <f t="shared" si="92"/>
        <v>0</v>
      </c>
      <c r="DZ60">
        <f t="shared" si="92"/>
        <v>0</v>
      </c>
      <c r="EA60">
        <f t="shared" si="92"/>
        <v>0</v>
      </c>
      <c r="EB60">
        <f t="shared" si="92"/>
        <v>0</v>
      </c>
      <c r="EC60">
        <f t="shared" si="92"/>
        <v>0</v>
      </c>
      <c r="ED60">
        <f t="shared" si="93"/>
        <v>0</v>
      </c>
      <c r="EE60">
        <f t="shared" si="93"/>
        <v>0</v>
      </c>
      <c r="EF60">
        <f t="shared" si="93"/>
        <v>0</v>
      </c>
      <c r="EG60">
        <f t="shared" si="93"/>
        <v>0</v>
      </c>
      <c r="EH60">
        <f t="shared" si="93"/>
        <v>0</v>
      </c>
      <c r="EI60">
        <f t="shared" si="93"/>
        <v>0</v>
      </c>
      <c r="EJ60">
        <f t="shared" si="93"/>
        <v>0</v>
      </c>
      <c r="EK60">
        <f t="shared" si="93"/>
        <v>0</v>
      </c>
      <c r="EL60">
        <f t="shared" si="93"/>
        <v>0</v>
      </c>
      <c r="EM60">
        <f t="shared" si="93"/>
        <v>0</v>
      </c>
      <c r="EN60">
        <f t="shared" si="94"/>
        <v>0</v>
      </c>
      <c r="EO60">
        <f t="shared" si="94"/>
        <v>0</v>
      </c>
      <c r="EP60">
        <f t="shared" si="94"/>
        <v>0</v>
      </c>
      <c r="EQ60">
        <f t="shared" si="94"/>
        <v>0</v>
      </c>
      <c r="ER60">
        <f t="shared" si="94"/>
        <v>0</v>
      </c>
      <c r="ES60">
        <f t="shared" si="94"/>
        <v>0</v>
      </c>
      <c r="ET60">
        <f t="shared" si="94"/>
        <v>0</v>
      </c>
      <c r="EU60">
        <f t="shared" si="94"/>
        <v>0</v>
      </c>
      <c r="EV60">
        <f t="shared" si="94"/>
        <v>0</v>
      </c>
      <c r="EW60">
        <f t="shared" si="94"/>
        <v>0</v>
      </c>
      <c r="EX60">
        <f t="shared" si="94"/>
        <v>0</v>
      </c>
      <c r="EZ60">
        <f t="shared" si="16"/>
        <v>0.77331594056213793</v>
      </c>
      <c r="FB60">
        <f t="shared" si="63"/>
        <v>2.2888518123558521E-2</v>
      </c>
      <c r="FC60">
        <f t="shared" si="64"/>
        <v>0.24707164787515254</v>
      </c>
      <c r="FH60" s="56"/>
    </row>
    <row r="61" spans="1:164" x14ac:dyDescent="0.25">
      <c r="A61">
        <v>570</v>
      </c>
      <c r="B61" s="19">
        <f>'Input spectra'!Y60</f>
        <v>5.3491922589600199E-2</v>
      </c>
      <c r="C61">
        <f>'Input spectra'!B60</f>
        <v>4.5385749919163304E-3</v>
      </c>
      <c r="D61">
        <f t="shared" si="80"/>
        <v>2.0653927966864227E-2</v>
      </c>
      <c r="E61">
        <f t="shared" si="80"/>
        <v>2.0357139598583606E-2</v>
      </c>
      <c r="F61">
        <f t="shared" si="80"/>
        <v>2.0063536145794071E-2</v>
      </c>
      <c r="G61">
        <f t="shared" si="80"/>
        <v>1.977308726014931E-2</v>
      </c>
      <c r="H61">
        <f t="shared" si="80"/>
        <v>1.9485762864296718E-2</v>
      </c>
      <c r="I61">
        <f t="shared" si="80"/>
        <v>1.9201533149554875E-2</v>
      </c>
      <c r="J61">
        <f t="shared" si="80"/>
        <v>1.8920368573610361E-2</v>
      </c>
      <c r="K61">
        <f t="shared" si="80"/>
        <v>1.8642239858233729E-2</v>
      </c>
      <c r="L61">
        <f t="shared" si="80"/>
        <v>1.8367117987014594E-2</v>
      </c>
      <c r="M61">
        <f t="shared" si="80"/>
        <v>1.8094974203115507E-2</v>
      </c>
      <c r="N61">
        <f t="shared" si="81"/>
        <v>1.7825780007044646E-2</v>
      </c>
      <c r="O61">
        <f t="shared" si="81"/>
        <v>1.7559507154446978E-2</v>
      </c>
      <c r="P61">
        <f t="shared" si="81"/>
        <v>1.7296127653913963E-2</v>
      </c>
      <c r="Q61">
        <f t="shared" si="81"/>
        <v>1.7035613764811421E-2</v>
      </c>
      <c r="R61">
        <f t="shared" si="81"/>
        <v>1.6777937995125575E-2</v>
      </c>
      <c r="S61">
        <f t="shared" si="81"/>
        <v>1.652307309932707E-2</v>
      </c>
      <c r="T61">
        <f t="shared" si="81"/>
        <v>1.6270992076252797E-2</v>
      </c>
      <c r="U61">
        <f t="shared" si="81"/>
        <v>1.6021668167005395E-2</v>
      </c>
      <c r="V61">
        <f t="shared" si="81"/>
        <v>1.5775074852870323E-2</v>
      </c>
      <c r="W61">
        <f t="shared" si="81"/>
        <v>1.55311858532503E-2</v>
      </c>
      <c r="X61">
        <f t="shared" si="82"/>
        <v>1.5289975123616982E-2</v>
      </c>
      <c r="Y61">
        <f t="shared" si="82"/>
        <v>1.5051416853479792E-2</v>
      </c>
      <c r="Z61">
        <f t="shared" si="82"/>
        <v>1.4815485464371675E-2</v>
      </c>
      <c r="AA61">
        <f t="shared" si="82"/>
        <v>1.4582155607851711E-2</v>
      </c>
      <c r="AB61">
        <f t="shared" si="82"/>
        <v>1.4351402163524419E-2</v>
      </c>
      <c r="AC61">
        <f t="shared" si="82"/>
        <v>1.4123200237075615E-2</v>
      </c>
      <c r="AD61">
        <f t="shared" si="82"/>
        <v>1.3897525158324674E-2</v>
      </c>
      <c r="AE61">
        <f t="shared" si="82"/>
        <v>1.367435247929312E-2</v>
      </c>
      <c r="AF61">
        <f t="shared" si="82"/>
        <v>1.3453657972289333E-2</v>
      </c>
      <c r="AG61">
        <f t="shared" si="82"/>
        <v>1.3235417628009288E-2</v>
      </c>
      <c r="AH61">
        <f t="shared" si="83"/>
        <v>1.3019607653653191E-2</v>
      </c>
      <c r="AI61">
        <f t="shared" si="83"/>
        <v>1.2806204471057878E-2</v>
      </c>
      <c r="AJ61">
        <f t="shared" si="83"/>
        <v>1.2595184714844833E-2</v>
      </c>
      <c r="AK61">
        <f t="shared" si="83"/>
        <v>1.2386525230583709E-2</v>
      </c>
      <c r="AL61">
        <f t="shared" si="83"/>
        <v>1.2180203072971249E-2</v>
      </c>
      <c r="AM61">
        <f t="shared" si="83"/>
        <v>1.1976195504025429E-2</v>
      </c>
      <c r="AN61">
        <f t="shared" si="83"/>
        <v>1.1774479991294736E-2</v>
      </c>
      <c r="AO61">
        <f t="shared" si="83"/>
        <v>1.1575034206082465E-2</v>
      </c>
      <c r="AP61">
        <f t="shared" si="83"/>
        <v>1.1377836021685871E-2</v>
      </c>
      <c r="AQ61">
        <f t="shared" si="83"/>
        <v>1.1182863511650076E-2</v>
      </c>
      <c r="AR61">
        <f t="shared" si="84"/>
        <v>1.0990094948036645E-2</v>
      </c>
      <c r="AS61">
        <f t="shared" si="84"/>
        <v>1.0799508799706642E-2</v>
      </c>
      <c r="AT61">
        <f t="shared" si="84"/>
        <v>1.0611083730618091E-2</v>
      </c>
      <c r="AU61">
        <f t="shared" si="84"/>
        <v>1.0424798598137743E-2</v>
      </c>
      <c r="AV61">
        <f t="shared" si="84"/>
        <v>1.0240632451366961E-2</v>
      </c>
      <c r="AW61">
        <f t="shared" si="84"/>
        <v>1.0058564529481683E-2</v>
      </c>
      <c r="AX61">
        <f t="shared" si="84"/>
        <v>8.9173556826381752E-3</v>
      </c>
      <c r="AY61">
        <f t="shared" si="84"/>
        <v>7.599173483344642E-3</v>
      </c>
      <c r="AZ61">
        <f t="shared" si="84"/>
        <v>6.8223136856938654E-3</v>
      </c>
      <c r="BA61">
        <f t="shared" si="84"/>
        <v>6.2325934130863896E-3</v>
      </c>
      <c r="BB61">
        <f t="shared" si="85"/>
        <v>5.7502528507745497E-3</v>
      </c>
      <c r="BC61">
        <f t="shared" si="85"/>
        <v>5.340606337682601E-3</v>
      </c>
      <c r="BD61">
        <f t="shared" si="85"/>
        <v>4.984591209246071E-3</v>
      </c>
      <c r="BE61">
        <f t="shared" si="85"/>
        <v>4.6702909937885789E-3</v>
      </c>
      <c r="BF61">
        <f t="shared" si="85"/>
        <v>4.3896168470529077E-3</v>
      </c>
      <c r="BG61">
        <f t="shared" si="85"/>
        <v>4.1367544185871184E-3</v>
      </c>
      <c r="BH61">
        <f t="shared" si="85"/>
        <v>3.9073447374516745E-3</v>
      </c>
      <c r="BI61">
        <f t="shared" si="85"/>
        <v>3.6980132414029814E-3</v>
      </c>
      <c r="BJ61">
        <f t="shared" si="85"/>
        <v>3.506080597609487E-3</v>
      </c>
      <c r="BK61">
        <f t="shared" si="85"/>
        <v>3.3293757161150109E-3</v>
      </c>
      <c r="BL61">
        <f t="shared" si="86"/>
        <v>3.1661096748806265E-3</v>
      </c>
      <c r="BM61">
        <f t="shared" si="86"/>
        <v>3.0147877256217117E-3</v>
      </c>
      <c r="BN61">
        <f t="shared" si="86"/>
        <v>2.8741460709051357E-3</v>
      </c>
      <c r="BO61">
        <f t="shared" si="86"/>
        <v>2.7431053044313708E-3</v>
      </c>
      <c r="BP61">
        <f t="shared" si="86"/>
        <v>2.620735387058609E-3</v>
      </c>
      <c r="BQ61">
        <f t="shared" si="86"/>
        <v>2.5062288101070332E-3</v>
      </c>
      <c r="BR61">
        <f t="shared" si="86"/>
        <v>2.3988796972286824E-3</v>
      </c>
      <c r="BS61">
        <f t="shared" si="86"/>
        <v>2.298067297144078E-3</v>
      </c>
      <c r="BT61">
        <f t="shared" si="86"/>
        <v>2.2032427786244863E-3</v>
      </c>
      <c r="BU61">
        <f t="shared" si="86"/>
        <v>2.1139185470285819E-3</v>
      </c>
      <c r="BV61">
        <f t="shared" si="87"/>
        <v>2.0296595127203094E-3</v>
      </c>
      <c r="BW61">
        <f t="shared" si="87"/>
        <v>1.9500758891137268E-3</v>
      </c>
      <c r="BX61">
        <f t="shared" si="87"/>
        <v>1.8748172028883771E-3</v>
      </c>
      <c r="BY61">
        <f t="shared" si="87"/>
        <v>1.8035672746059563E-3</v>
      </c>
      <c r="BZ61">
        <f t="shared" si="87"/>
        <v>1.7360399834171962E-3</v>
      </c>
      <c r="CA61">
        <f t="shared" si="87"/>
        <v>1.6719756707245731E-3</v>
      </c>
      <c r="CB61">
        <f t="shared" si="87"/>
        <v>1.61113806861344E-3</v>
      </c>
      <c r="CC61">
        <f t="shared" si="87"/>
        <v>1.5533116623850825E-3</v>
      </c>
      <c r="CD61">
        <f t="shared" si="87"/>
        <v>1.4982994145883262E-3</v>
      </c>
      <c r="CE61">
        <f t="shared" si="87"/>
        <v>1.4459207919521088E-3</v>
      </c>
      <c r="CF61">
        <f t="shared" si="88"/>
        <v>1.3960100475787075E-3</v>
      </c>
      <c r="CG61">
        <f t="shared" si="88"/>
        <v>1.3484147194013137E-3</v>
      </c>
      <c r="CH61">
        <f t="shared" si="88"/>
        <v>1.3029943127819982E-3</v>
      </c>
      <c r="CI61">
        <f t="shared" si="88"/>
        <v>1.2596191406297247E-3</v>
      </c>
      <c r="CJ61">
        <f t="shared" si="88"/>
        <v>1.2181692988558074E-3</v>
      </c>
      <c r="CK61">
        <f t="shared" si="88"/>
        <v>1.1785337585853612E-3</v>
      </c>
      <c r="CL61">
        <f t="shared" si="88"/>
        <v>1.140609559483309E-3</v>
      </c>
      <c r="CM61">
        <f t="shared" si="88"/>
        <v>1.1043010909673264E-3</v>
      </c>
      <c r="CN61">
        <f t="shared" si="88"/>
        <v>1.0695194500726082E-3</v>
      </c>
      <c r="CO61">
        <f t="shared" si="88"/>
        <v>1.0361818663863051E-3</v>
      </c>
      <c r="CP61">
        <f t="shared" si="89"/>
        <v>1.0042111858474183E-3</v>
      </c>
      <c r="CQ61">
        <f t="shared" si="89"/>
        <v>9.7353540636177559E-4</v>
      </c>
      <c r="CR61">
        <f t="shared" si="89"/>
        <v>6.2509075341823581E-4</v>
      </c>
      <c r="CS61">
        <f t="shared" si="89"/>
        <v>4.0490036372810772E-4</v>
      </c>
      <c r="CT61">
        <f t="shared" si="89"/>
        <v>2.7964534333945981E-4</v>
      </c>
      <c r="CU61">
        <f t="shared" si="89"/>
        <v>1.940079191192519E-4</v>
      </c>
      <c r="CV61">
        <f t="shared" si="89"/>
        <v>1.3210910487800772E-4</v>
      </c>
      <c r="CW61">
        <f t="shared" si="89"/>
        <v>8.6605424658495314E-5</v>
      </c>
      <c r="CX61">
        <f t="shared" si="89"/>
        <v>5.3339054928997398E-5</v>
      </c>
      <c r="CY61">
        <f t="shared" si="89"/>
        <v>2.9662753394289224E-5</v>
      </c>
      <c r="CZ61">
        <f t="shared" si="90"/>
        <v>1.3755280535163419E-5</v>
      </c>
      <c r="DA61">
        <f t="shared" si="90"/>
        <v>4.2926623981678808E-6</v>
      </c>
      <c r="DB61">
        <f t="shared" si="90"/>
        <v>2.7193253839387156E-7</v>
      </c>
      <c r="DC61">
        <f t="shared" si="90"/>
        <v>0</v>
      </c>
      <c r="DD61">
        <f t="shared" si="90"/>
        <v>0</v>
      </c>
      <c r="DE61">
        <f t="shared" si="90"/>
        <v>0</v>
      </c>
      <c r="DF61">
        <f t="shared" si="90"/>
        <v>0</v>
      </c>
      <c r="DG61">
        <f t="shared" si="90"/>
        <v>0</v>
      </c>
      <c r="DH61">
        <f t="shared" si="90"/>
        <v>0</v>
      </c>
      <c r="DI61">
        <f t="shared" si="90"/>
        <v>0</v>
      </c>
      <c r="DJ61">
        <f t="shared" si="91"/>
        <v>0</v>
      </c>
      <c r="DK61">
        <f t="shared" si="91"/>
        <v>0</v>
      </c>
      <c r="DL61">
        <f t="shared" si="91"/>
        <v>0</v>
      </c>
      <c r="DM61">
        <f t="shared" si="91"/>
        <v>0</v>
      </c>
      <c r="DN61">
        <f t="shared" si="91"/>
        <v>0</v>
      </c>
      <c r="DO61">
        <f t="shared" si="91"/>
        <v>0</v>
      </c>
      <c r="DP61">
        <f t="shared" si="91"/>
        <v>0</v>
      </c>
      <c r="DQ61">
        <f t="shared" si="91"/>
        <v>0</v>
      </c>
      <c r="DR61">
        <f t="shared" si="91"/>
        <v>0</v>
      </c>
      <c r="DS61">
        <f t="shared" si="91"/>
        <v>0</v>
      </c>
      <c r="DT61">
        <f t="shared" si="92"/>
        <v>0</v>
      </c>
      <c r="DU61">
        <f t="shared" si="92"/>
        <v>0</v>
      </c>
      <c r="DV61">
        <f t="shared" si="92"/>
        <v>0</v>
      </c>
      <c r="DW61">
        <f t="shared" si="92"/>
        <v>0</v>
      </c>
      <c r="DX61">
        <f t="shared" si="92"/>
        <v>0</v>
      </c>
      <c r="DY61">
        <f t="shared" si="92"/>
        <v>0</v>
      </c>
      <c r="DZ61">
        <f t="shared" si="92"/>
        <v>0</v>
      </c>
      <c r="EA61">
        <f t="shared" si="92"/>
        <v>0</v>
      </c>
      <c r="EB61">
        <f t="shared" si="92"/>
        <v>0</v>
      </c>
      <c r="EC61">
        <f t="shared" si="92"/>
        <v>0</v>
      </c>
      <c r="ED61">
        <f t="shared" si="93"/>
        <v>0</v>
      </c>
      <c r="EE61">
        <f t="shared" si="93"/>
        <v>0</v>
      </c>
      <c r="EF61">
        <f t="shared" si="93"/>
        <v>0</v>
      </c>
      <c r="EG61">
        <f t="shared" si="93"/>
        <v>0</v>
      </c>
      <c r="EH61">
        <f t="shared" si="93"/>
        <v>0</v>
      </c>
      <c r="EI61">
        <f t="shared" si="93"/>
        <v>0</v>
      </c>
      <c r="EJ61">
        <f t="shared" si="93"/>
        <v>0</v>
      </c>
      <c r="EK61">
        <f t="shared" si="93"/>
        <v>0</v>
      </c>
      <c r="EL61">
        <f t="shared" si="93"/>
        <v>0</v>
      </c>
      <c r="EM61">
        <f t="shared" si="93"/>
        <v>0</v>
      </c>
      <c r="EN61">
        <f t="shared" si="94"/>
        <v>0</v>
      </c>
      <c r="EO61">
        <f t="shared" si="94"/>
        <v>0</v>
      </c>
      <c r="EP61">
        <f t="shared" si="94"/>
        <v>0</v>
      </c>
      <c r="EQ61">
        <f t="shared" si="94"/>
        <v>0</v>
      </c>
      <c r="ER61">
        <f t="shared" si="94"/>
        <v>0</v>
      </c>
      <c r="ES61">
        <f t="shared" si="94"/>
        <v>0</v>
      </c>
      <c r="ET61">
        <f t="shared" si="94"/>
        <v>0</v>
      </c>
      <c r="EU61">
        <f t="shared" si="94"/>
        <v>0</v>
      </c>
      <c r="EV61">
        <f t="shared" si="94"/>
        <v>0</v>
      </c>
      <c r="EW61">
        <f t="shared" si="94"/>
        <v>0</v>
      </c>
      <c r="EX61">
        <f t="shared" si="94"/>
        <v>0</v>
      </c>
      <c r="EZ61">
        <f t="shared" si="16"/>
        <v>0.81890422476270097</v>
      </c>
      <c r="FB61">
        <f t="shared" si="63"/>
        <v>1.7594528718139768E-2</v>
      </c>
      <c r="FC61">
        <f t="shared" si="64"/>
        <v>0.24776117525263244</v>
      </c>
      <c r="FH61" s="56"/>
    </row>
    <row r="62" spans="1:164" x14ac:dyDescent="0.25">
      <c r="A62">
        <v>575</v>
      </c>
      <c r="B62" s="19">
        <f>'Input spectra'!Y61</f>
        <v>5.3255398175913203E-2</v>
      </c>
      <c r="C62">
        <f>'Input spectra'!B61</f>
        <v>0</v>
      </c>
      <c r="D62">
        <f t="shared" si="80"/>
        <v>2.0653927966864227E-2</v>
      </c>
      <c r="E62">
        <f t="shared" si="80"/>
        <v>2.0394612503829186E-2</v>
      </c>
      <c r="F62">
        <f t="shared" si="80"/>
        <v>2.013746902504664E-2</v>
      </c>
      <c r="G62">
        <f t="shared" si="80"/>
        <v>1.9882481773528013E-2</v>
      </c>
      <c r="H62">
        <f t="shared" si="80"/>
        <v>1.962963509839414E-2</v>
      </c>
      <c r="I62">
        <f t="shared" si="80"/>
        <v>1.9378913454192633E-2</v>
      </c>
      <c r="J62">
        <f t="shared" si="80"/>
        <v>1.9130301400219461E-2</v>
      </c>
      <c r="K62">
        <f t="shared" si="80"/>
        <v>1.8883783599844797E-2</v>
      </c>
      <c r="L62">
        <f t="shared" si="80"/>
        <v>1.8639344819843036E-2</v>
      </c>
      <c r="M62">
        <f t="shared" si="80"/>
        <v>1.8396969929727041E-2</v>
      </c>
      <c r="N62">
        <f t="shared" si="81"/>
        <v>1.8156643901086501E-2</v>
      </c>
      <c r="O62">
        <f t="shared" si="81"/>
        <v>1.7918351806930428E-2</v>
      </c>
      <c r="P62">
        <f t="shared" si="81"/>
        <v>1.7682078821033786E-2</v>
      </c>
      <c r="Q62">
        <f t="shared" si="81"/>
        <v>1.7447810217288175E-2</v>
      </c>
      <c r="R62">
        <f t="shared" si="81"/>
        <v>1.7215531369056559E-2</v>
      </c>
      <c r="S62">
        <f t="shared" si="81"/>
        <v>1.6985227748532065E-2</v>
      </c>
      <c r="T62">
        <f t="shared" si="81"/>
        <v>1.6756884926100741E-2</v>
      </c>
      <c r="U62">
        <f t="shared" si="81"/>
        <v>1.6530488569708322E-2</v>
      </c>
      <c r="V62">
        <f t="shared" si="81"/>
        <v>1.630602444423096E-2</v>
      </c>
      <c r="W62">
        <f t="shared" si="81"/>
        <v>1.6083478410849852E-2</v>
      </c>
      <c r="X62">
        <f t="shared" si="82"/>
        <v>1.586283642642982E-2</v>
      </c>
      <c r="Y62">
        <f t="shared" si="82"/>
        <v>1.5644084542901737E-2</v>
      </c>
      <c r="Z62">
        <f t="shared" si="82"/>
        <v>1.5427208906648835E-2</v>
      </c>
      <c r="AA62">
        <f t="shared" si="82"/>
        <v>1.5212195757896846E-2</v>
      </c>
      <c r="AB62">
        <f t="shared" si="82"/>
        <v>1.4999031430107957E-2</v>
      </c>
      <c r="AC62">
        <f t="shared" si="82"/>
        <v>1.4787702349378568E-2</v>
      </c>
      <c r="AD62">
        <f t="shared" si="82"/>
        <v>1.4578195033840767E-2</v>
      </c>
      <c r="AE62">
        <f t="shared" si="82"/>
        <v>1.4370496093067633E-2</v>
      </c>
      <c r="AF62">
        <f t="shared" si="82"/>
        <v>1.4164592227482188E-2</v>
      </c>
      <c r="AG62">
        <f t="shared" si="82"/>
        <v>1.3960470227770062E-2</v>
      </c>
      <c r="AH62">
        <f t="shared" si="83"/>
        <v>1.3758116974295884E-2</v>
      </c>
      <c r="AI62">
        <f t="shared" si="83"/>
        <v>1.3557519436523252E-2</v>
      </c>
      <c r="AJ62">
        <f t="shared" si="83"/>
        <v>1.3358664672438392E-2</v>
      </c>
      <c r="AK62">
        <f t="shared" si="83"/>
        <v>1.3161539827977388E-2</v>
      </c>
      <c r="AL62">
        <f t="shared" si="83"/>
        <v>1.2966132136457035E-2</v>
      </c>
      <c r="AM62">
        <f t="shared" si="83"/>
        <v>1.2772428918009223E-2</v>
      </c>
      <c r="AN62">
        <f t="shared" si="83"/>
        <v>1.2580417579018883E-2</v>
      </c>
      <c r="AO62">
        <f t="shared" si="83"/>
        <v>1.2390085611565448E-2</v>
      </c>
      <c r="AP62">
        <f t="shared" si="83"/>
        <v>1.2201420592867824E-2</v>
      </c>
      <c r="AQ62">
        <f t="shared" si="83"/>
        <v>1.2014410184732816E-2</v>
      </c>
      <c r="AR62">
        <f t="shared" si="84"/>
        <v>1.182904213300705E-2</v>
      </c>
      <c r="AS62">
        <f t="shared" si="84"/>
        <v>1.1645304267032286E-2</v>
      </c>
      <c r="AT62">
        <f t="shared" si="84"/>
        <v>1.1463184499104171E-2</v>
      </c>
      <c r="AU62">
        <f t="shared" si="84"/>
        <v>1.1282670823934405E-2</v>
      </c>
      <c r="AV62">
        <f t="shared" si="84"/>
        <v>1.1103751318116226E-2</v>
      </c>
      <c r="AW62">
        <f t="shared" si="84"/>
        <v>1.0926414139593306E-2</v>
      </c>
      <c r="AX62">
        <f t="shared" si="84"/>
        <v>9.7045732809293538E-3</v>
      </c>
      <c r="AY62">
        <f t="shared" si="84"/>
        <v>8.2852461750393402E-3</v>
      </c>
      <c r="AZ62">
        <f t="shared" si="84"/>
        <v>7.4519416414998109E-3</v>
      </c>
      <c r="BA62">
        <f t="shared" si="84"/>
        <v>6.8203279951693846E-3</v>
      </c>
      <c r="BB62">
        <f t="shared" si="85"/>
        <v>6.3040857175922956E-3</v>
      </c>
      <c r="BC62">
        <f t="shared" si="85"/>
        <v>5.8657620018407273E-3</v>
      </c>
      <c r="BD62">
        <f t="shared" si="85"/>
        <v>5.4848167434183737E-3</v>
      </c>
      <c r="BE62">
        <f t="shared" si="85"/>
        <v>5.1484348211738246E-3</v>
      </c>
      <c r="BF62">
        <f t="shared" si="85"/>
        <v>4.8479328440043656E-3</v>
      </c>
      <c r="BG62">
        <f t="shared" si="85"/>
        <v>4.5770791642260689E-3</v>
      </c>
      <c r="BH62">
        <f t="shared" si="85"/>
        <v>4.3312087693219486E-3</v>
      </c>
      <c r="BI62">
        <f t="shared" si="85"/>
        <v>4.106714892308707E-3</v>
      </c>
      <c r="BJ62">
        <f t="shared" si="85"/>
        <v>3.9007371813261061E-3</v>
      </c>
      <c r="BK62">
        <f t="shared" si="85"/>
        <v>3.7109602760006812E-3</v>
      </c>
      <c r="BL62">
        <f t="shared" si="86"/>
        <v>3.5354781384820374E-3</v>
      </c>
      <c r="BM62">
        <f t="shared" si="86"/>
        <v>3.3726994597009187E-3</v>
      </c>
      <c r="BN62">
        <f t="shared" si="86"/>
        <v>3.2212797628602199E-3</v>
      </c>
      <c r="BO62">
        <f t="shared" si="86"/>
        <v>3.0800714509050826E-3</v>
      </c>
      <c r="BP62">
        <f t="shared" si="86"/>
        <v>2.9480862661869678E-3</v>
      </c>
      <c r="BQ62">
        <f t="shared" si="86"/>
        <v>2.8244665522218289E-3</v>
      </c>
      <c r="BR62">
        <f t="shared" si="86"/>
        <v>2.7084628947573984E-3</v>
      </c>
      <c r="BS62">
        <f t="shared" si="86"/>
        <v>2.5994164757788883E-3</v>
      </c>
      <c r="BT62">
        <f t="shared" si="86"/>
        <v>2.496744969160795E-3</v>
      </c>
      <c r="BU62">
        <f t="shared" si="86"/>
        <v>2.399931138561497E-3</v>
      </c>
      <c r="BV62">
        <f t="shared" si="87"/>
        <v>2.3085135254635623E-3</v>
      </c>
      <c r="BW62">
        <f t="shared" si="87"/>
        <v>2.2220787739688657E-3</v>
      </c>
      <c r="BX62">
        <f t="shared" si="87"/>
        <v>2.140255251713697E-3</v>
      </c>
      <c r="BY62">
        <f t="shared" si="87"/>
        <v>2.0627077076562778E-3</v>
      </c>
      <c r="BZ62">
        <f t="shared" si="87"/>
        <v>1.9891327670889447E-3</v>
      </c>
      <c r="CA62">
        <f t="shared" si="87"/>
        <v>1.9192551084531528E-3</v>
      </c>
      <c r="CB62">
        <f t="shared" si="87"/>
        <v>1.85282419975465E-3</v>
      </c>
      <c r="CC62">
        <f t="shared" si="87"/>
        <v>1.789611497609394E-3</v>
      </c>
      <c r="CD62">
        <f t="shared" si="87"/>
        <v>1.7294080313176227E-3</v>
      </c>
      <c r="CE62">
        <f t="shared" si="87"/>
        <v>1.6720223093715579E-3</v>
      </c>
      <c r="CF62">
        <f t="shared" si="88"/>
        <v>1.6172784975369222E-3</v>
      </c>
      <c r="CG62">
        <f t="shared" si="88"/>
        <v>1.5650148269005378E-3</v>
      </c>
      <c r="CH62">
        <f t="shared" si="88"/>
        <v>1.5150821976280002E-3</v>
      </c>
      <c r="CI62">
        <f t="shared" si="88"/>
        <v>1.4673429500597053E-3</v>
      </c>
      <c r="CJ62">
        <f t="shared" si="88"/>
        <v>1.4216697795156486E-3</v>
      </c>
      <c r="CK62">
        <f t="shared" si="88"/>
        <v>1.3779447750255395E-3</v>
      </c>
      <c r="CL62">
        <f t="shared" si="88"/>
        <v>1.3360585653391631E-3</v>
      </c>
      <c r="CM62">
        <f t="shared" si="88"/>
        <v>1.2959095581473112E-3</v>
      </c>
      <c r="CN62">
        <f t="shared" si="88"/>
        <v>1.2574032605683944E-3</v>
      </c>
      <c r="CO62">
        <f t="shared" si="88"/>
        <v>1.2204516707177402E-3</v>
      </c>
      <c r="CP62">
        <f t="shared" si="89"/>
        <v>1.1849727316446009E-3</v>
      </c>
      <c r="CQ62">
        <f t="shared" si="89"/>
        <v>1.1508898401506006E-3</v>
      </c>
      <c r="CR62">
        <f t="shared" si="89"/>
        <v>7.403273320279154E-4</v>
      </c>
      <c r="CS62">
        <f t="shared" si="89"/>
        <v>4.804271903979027E-4</v>
      </c>
      <c r="CT62">
        <f t="shared" si="89"/>
        <v>3.3241889933444384E-4</v>
      </c>
      <c r="CU62">
        <f t="shared" si="89"/>
        <v>2.3104484134396026E-4</v>
      </c>
      <c r="CV62">
        <f t="shared" si="89"/>
        <v>1.5761889263226831E-4</v>
      </c>
      <c r="CW62">
        <f t="shared" si="89"/>
        <v>1.0351882192337021E-4</v>
      </c>
      <c r="CX62">
        <f t="shared" si="89"/>
        <v>6.3873136866478237E-5</v>
      </c>
      <c r="CY62">
        <f t="shared" si="89"/>
        <v>3.5586321115152929E-5</v>
      </c>
      <c r="CZ62">
        <f t="shared" si="90"/>
        <v>1.653254782125664E-5</v>
      </c>
      <c r="DA62">
        <f t="shared" si="90"/>
        <v>5.1688719453755921E-6</v>
      </c>
      <c r="DB62">
        <f t="shared" si="90"/>
        <v>3.2804159803258413E-7</v>
      </c>
      <c r="DC62">
        <f t="shared" si="90"/>
        <v>0</v>
      </c>
      <c r="DD62">
        <f t="shared" si="90"/>
        <v>0</v>
      </c>
      <c r="DE62">
        <f t="shared" si="90"/>
        <v>0</v>
      </c>
      <c r="DF62">
        <f t="shared" si="90"/>
        <v>0</v>
      </c>
      <c r="DG62">
        <f t="shared" si="90"/>
        <v>0</v>
      </c>
      <c r="DH62">
        <f t="shared" si="90"/>
        <v>0</v>
      </c>
      <c r="DI62">
        <f t="shared" si="90"/>
        <v>0</v>
      </c>
      <c r="DJ62">
        <f t="shared" si="91"/>
        <v>0</v>
      </c>
      <c r="DK62">
        <f t="shared" si="91"/>
        <v>0</v>
      </c>
      <c r="DL62">
        <f t="shared" si="91"/>
        <v>0</v>
      </c>
      <c r="DM62">
        <f t="shared" si="91"/>
        <v>0</v>
      </c>
      <c r="DN62">
        <f t="shared" si="91"/>
        <v>0</v>
      </c>
      <c r="DO62">
        <f t="shared" si="91"/>
        <v>0</v>
      </c>
      <c r="DP62">
        <f t="shared" si="91"/>
        <v>0</v>
      </c>
      <c r="DQ62">
        <f t="shared" si="91"/>
        <v>0</v>
      </c>
      <c r="DR62">
        <f t="shared" si="91"/>
        <v>0</v>
      </c>
      <c r="DS62">
        <f t="shared" si="91"/>
        <v>0</v>
      </c>
      <c r="DT62">
        <f t="shared" si="92"/>
        <v>0</v>
      </c>
      <c r="DU62">
        <f t="shared" si="92"/>
        <v>0</v>
      </c>
      <c r="DV62">
        <f t="shared" si="92"/>
        <v>0</v>
      </c>
      <c r="DW62">
        <f t="shared" si="92"/>
        <v>0</v>
      </c>
      <c r="DX62">
        <f t="shared" si="92"/>
        <v>0</v>
      </c>
      <c r="DY62">
        <f t="shared" si="92"/>
        <v>0</v>
      </c>
      <c r="DZ62">
        <f t="shared" si="92"/>
        <v>0</v>
      </c>
      <c r="EA62">
        <f t="shared" si="92"/>
        <v>0</v>
      </c>
      <c r="EB62">
        <f t="shared" si="92"/>
        <v>0</v>
      </c>
      <c r="EC62">
        <f t="shared" si="92"/>
        <v>0</v>
      </c>
      <c r="ED62">
        <f t="shared" si="93"/>
        <v>0</v>
      </c>
      <c r="EE62">
        <f t="shared" si="93"/>
        <v>0</v>
      </c>
      <c r="EF62">
        <f t="shared" si="93"/>
        <v>0</v>
      </c>
      <c r="EG62">
        <f t="shared" si="93"/>
        <v>0</v>
      </c>
      <c r="EH62">
        <f t="shared" si="93"/>
        <v>0</v>
      </c>
      <c r="EI62">
        <f t="shared" si="93"/>
        <v>0</v>
      </c>
      <c r="EJ62">
        <f t="shared" si="93"/>
        <v>0</v>
      </c>
      <c r="EK62">
        <f t="shared" si="93"/>
        <v>0</v>
      </c>
      <c r="EL62">
        <f t="shared" si="93"/>
        <v>0</v>
      </c>
      <c r="EM62">
        <f t="shared" si="93"/>
        <v>0</v>
      </c>
      <c r="EN62">
        <f t="shared" si="94"/>
        <v>0</v>
      </c>
      <c r="EO62">
        <f t="shared" si="94"/>
        <v>0</v>
      </c>
      <c r="EP62">
        <f t="shared" si="94"/>
        <v>0</v>
      </c>
      <c r="EQ62">
        <f t="shared" si="94"/>
        <v>0</v>
      </c>
      <c r="ER62">
        <f t="shared" si="94"/>
        <v>0</v>
      </c>
      <c r="ES62">
        <f t="shared" si="94"/>
        <v>0</v>
      </c>
      <c r="ET62">
        <f t="shared" si="94"/>
        <v>0</v>
      </c>
      <c r="EU62">
        <f t="shared" si="94"/>
        <v>0</v>
      </c>
      <c r="EV62">
        <f t="shared" si="94"/>
        <v>0</v>
      </c>
      <c r="EW62">
        <f t="shared" si="94"/>
        <v>0</v>
      </c>
      <c r="EX62">
        <f t="shared" si="94"/>
        <v>0</v>
      </c>
      <c r="EZ62">
        <f t="shared" si="16"/>
        <v>0.86021700723160832</v>
      </c>
      <c r="FB62">
        <f t="shared" si="63"/>
        <v>1.313815386575562E-2</v>
      </c>
      <c r="FC62">
        <f t="shared" si="64"/>
        <v>0.24833581797122342</v>
      </c>
      <c r="FH62" s="56"/>
    </row>
    <row r="63" spans="1:164" x14ac:dyDescent="0.25">
      <c r="A63">
        <v>580</v>
      </c>
      <c r="B63" s="19">
        <f>'Input spectra'!Y62</f>
        <v>5.3018873762226103E-2</v>
      </c>
      <c r="C63">
        <f>'Input spectra'!B62</f>
        <v>0</v>
      </c>
      <c r="D63">
        <f t="shared" ref="D63:M72" si="95">D$2*EXP(- D$1 * ($C63*_c1+$B63))</f>
        <v>2.0653927966864227E-2</v>
      </c>
      <c r="E63">
        <f t="shared" si="95"/>
        <v>2.0395094891910475E-2</v>
      </c>
      <c r="F63">
        <f t="shared" si="95"/>
        <v>2.0138421648189186E-2</v>
      </c>
      <c r="G63">
        <f t="shared" si="95"/>
        <v>1.9883892631286006E-2</v>
      </c>
      <c r="H63">
        <f t="shared" si="95"/>
        <v>1.9631492341422436E-2</v>
      </c>
      <c r="I63">
        <f t="shared" si="95"/>
        <v>1.9381205382785548E-2</v>
      </c>
      <c r="J63">
        <f t="shared" si="95"/>
        <v>1.9133016462861894E-2</v>
      </c>
      <c r="K63">
        <f t="shared" si="95"/>
        <v>1.8886910391775476E-2</v>
      </c>
      <c r="L63">
        <f t="shared" si="95"/>
        <v>1.8642872081629944E-2</v>
      </c>
      <c r="M63">
        <f t="shared" si="95"/>
        <v>1.8400886545854776E-2</v>
      </c>
      <c r="N63">
        <f t="shared" ref="N63:W72" si="96">N$2*EXP(- N$1 * ($C63*_c1+$B63))</f>
        <v>1.8160938898555586E-2</v>
      </c>
      <c r="O63">
        <f t="shared" si="96"/>
        <v>1.7923014353868436E-2</v>
      </c>
      <c r="P63">
        <f t="shared" si="96"/>
        <v>1.7687098225318179E-2</v>
      </c>
      <c r="Q63">
        <f t="shared" si="96"/>
        <v>1.7453175925180791E-2</v>
      </c>
      <c r="R63">
        <f t="shared" si="96"/>
        <v>1.7221232963849645E-2</v>
      </c>
      <c r="S63">
        <f t="shared" si="96"/>
        <v>1.6991254949205767E-2</v>
      </c>
      <c r="T63">
        <f t="shared" si="96"/>
        <v>1.6763227585991962E-2</v>
      </c>
      <c r="U63">
        <f t="shared" si="96"/>
        <v>1.6537136675190866E-2</v>
      </c>
      <c r="V63">
        <f t="shared" si="96"/>
        <v>1.6312968113406857E-2</v>
      </c>
      <c r="W63">
        <f t="shared" si="96"/>
        <v>1.6090707892251824E-2</v>
      </c>
      <c r="X63">
        <f t="shared" ref="X63:AG72" si="97">X$2*EXP(- X$1 * ($C63*_c1+$B63))</f>
        <v>1.5870342097734712E-2</v>
      </c>
      <c r="Y63">
        <f t="shared" si="97"/>
        <v>1.5651856909654937E-2</v>
      </c>
      <c r="Z63">
        <f t="shared" si="97"/>
        <v>1.5435238600999518E-2</v>
      </c>
      <c r="AA63">
        <f t="shared" si="97"/>
        <v>1.5220473537343987E-2</v>
      </c>
      <c r="AB63">
        <f t="shared" si="97"/>
        <v>1.5007548176257038E-2</v>
      </c>
      <c r="AC63">
        <f t="shared" si="97"/>
        <v>1.4796449066708862E-2</v>
      </c>
      <c r="AD63">
        <f t="shared" si="97"/>
        <v>1.4587162848483166E-2</v>
      </c>
      <c r="AE63">
        <f t="shared" si="97"/>
        <v>1.4379676251592892E-2</v>
      </c>
      <c r="AF63">
        <f t="shared" si="97"/>
        <v>1.4173976095699529E-2</v>
      </c>
      <c r="AG63">
        <f t="shared" si="97"/>
        <v>1.3970049289536065E-2</v>
      </c>
      <c r="AH63">
        <f t="shared" ref="AH63:AQ72" si="98">AH$2*EXP(- AH$1 * ($C63*_c1+$B63))</f>
        <v>1.3767882830333542E-2</v>
      </c>
      <c r="AI63">
        <f t="shared" si="98"/>
        <v>1.3567463803251171E-2</v>
      </c>
      <c r="AJ63">
        <f t="shared" si="98"/>
        <v>1.3368779380810008E-2</v>
      </c>
      <c r="AK63">
        <f t="shared" si="98"/>
        <v>1.3171816822330144E-2</v>
      </c>
      <c r="AL63">
        <f t="shared" si="98"/>
        <v>1.2976563473371444E-2</v>
      </c>
      <c r="AM63">
        <f t="shared" si="98"/>
        <v>1.2783006765177728E-2</v>
      </c>
      <c r="AN63">
        <f t="shared" si="98"/>
        <v>1.2591134214124434E-2</v>
      </c>
      <c r="AO63">
        <f t="shared" si="98"/>
        <v>1.2400933421169744E-2</v>
      </c>
      <c r="AP63">
        <f t="shared" si="98"/>
        <v>1.2212392071309131E-2</v>
      </c>
      <c r="AQ63">
        <f t="shared" si="98"/>
        <v>1.2025497933033258E-2</v>
      </c>
      <c r="AR63">
        <f t="shared" ref="AR63:BA72" si="99">AR$2*EXP(- AR$1 * ($C63*_c1+$B63))</f>
        <v>1.1840238857789353E-2</v>
      </c>
      <c r="AS63">
        <f t="shared" si="99"/>
        <v>1.1656602779445862E-2</v>
      </c>
      <c r="AT63">
        <f t="shared" si="99"/>
        <v>1.1474577713760476E-2</v>
      </c>
      <c r="AU63">
        <f t="shared" si="99"/>
        <v>1.1294151757851508E-2</v>
      </c>
      <c r="AV63">
        <f t="shared" si="99"/>
        <v>1.1115313089672509E-2</v>
      </c>
      <c r="AW63">
        <f t="shared" si="99"/>
        <v>1.0938049967490222E-2</v>
      </c>
      <c r="AX63">
        <f t="shared" si="99"/>
        <v>9.7151377221328331E-3</v>
      </c>
      <c r="AY63">
        <f t="shared" si="99"/>
        <v>8.2944617124551985E-3</v>
      </c>
      <c r="AZ63">
        <f t="shared" si="99"/>
        <v>7.4604067633020979E-3</v>
      </c>
      <c r="BA63">
        <f t="shared" si="99"/>
        <v>6.8282371305009295E-3</v>
      </c>
      <c r="BB63">
        <f t="shared" ref="BB63:BK72" si="100">BB$2*EXP(- BB$1 * ($C63*_c1+$B63))</f>
        <v>6.3115454786528248E-3</v>
      </c>
      <c r="BC63">
        <f t="shared" si="100"/>
        <v>5.8728419903704664E-3</v>
      </c>
      <c r="BD63">
        <f t="shared" si="100"/>
        <v>5.4915668175514838E-3</v>
      </c>
      <c r="BE63">
        <f t="shared" si="100"/>
        <v>5.1548928399434042E-3</v>
      </c>
      <c r="BF63">
        <f t="shared" si="100"/>
        <v>4.8541287341131393E-3</v>
      </c>
      <c r="BG63">
        <f t="shared" si="100"/>
        <v>4.5830372891127614E-3</v>
      </c>
      <c r="BH63">
        <f t="shared" si="100"/>
        <v>4.3369494153733378E-3</v>
      </c>
      <c r="BI63">
        <f t="shared" si="100"/>
        <v>4.1122552546906431E-3</v>
      </c>
      <c r="BJ63">
        <f t="shared" si="100"/>
        <v>3.9060920470336867E-3</v>
      </c>
      <c r="BK63">
        <f t="shared" si="100"/>
        <v>3.7161425140014464E-3</v>
      </c>
      <c r="BL63">
        <f t="shared" ref="BL63:BU72" si="101">BL$2*EXP(- BL$1 * ($C63*_c1+$B63))</f>
        <v>3.5404990617149889E-3</v>
      </c>
      <c r="BM63">
        <f t="shared" si="101"/>
        <v>3.3775690989610281E-3</v>
      </c>
      <c r="BN63">
        <f t="shared" si="101"/>
        <v>3.2260070783069906E-3</v>
      </c>
      <c r="BO63">
        <f t="shared" si="101"/>
        <v>3.0846644983063692E-3</v>
      </c>
      <c r="BP63">
        <f t="shared" si="101"/>
        <v>2.9525523296037482E-3</v>
      </c>
      <c r="BQ63">
        <f t="shared" si="101"/>
        <v>2.8288122513427361E-3</v>
      </c>
      <c r="BR63">
        <f t="shared" si="101"/>
        <v>2.712694272765936E-3</v>
      </c>
      <c r="BS63">
        <f t="shared" si="101"/>
        <v>2.6035390720509344E-3</v>
      </c>
      <c r="BT63">
        <f t="shared" si="101"/>
        <v>2.5007638799859353E-3</v>
      </c>
      <c r="BU63">
        <f t="shared" si="101"/>
        <v>2.4038510682977965E-3</v>
      </c>
      <c r="BV63">
        <f t="shared" ref="BV63:CE72" si="102">BV$2*EXP(- BV$1 * ($C63*_c1+$B63))</f>
        <v>2.3123388299690828E-3</v>
      </c>
      <c r="BW63">
        <f t="shared" si="102"/>
        <v>2.2258134977377326E-3</v>
      </c>
      <c r="BX63">
        <f t="shared" si="102"/>
        <v>2.1439031598352444E-3</v>
      </c>
      <c r="BY63">
        <f t="shared" si="102"/>
        <v>2.0662723134826809E-3</v>
      </c>
      <c r="BZ63">
        <f t="shared" si="102"/>
        <v>1.9926173563188975E-3</v>
      </c>
      <c r="CA63">
        <f t="shared" si="102"/>
        <v>1.9226627602019831E-3</v>
      </c>
      <c r="CB63">
        <f t="shared" si="102"/>
        <v>1.8561578050744489E-3</v>
      </c>
      <c r="CC63">
        <f t="shared" si="102"/>
        <v>1.7928737758387244E-3</v>
      </c>
      <c r="CD63">
        <f t="shared" si="102"/>
        <v>1.7326015445737861E-3</v>
      </c>
      <c r="CE63">
        <f t="shared" si="102"/>
        <v>1.6751494754451549E-3</v>
      </c>
      <c r="CF63">
        <f t="shared" ref="CF63:CO72" si="103">CF$2*EXP(- CF$1 * ($C63*_c1+$B63))</f>
        <v>1.6203416014055692E-3</v>
      </c>
      <c r="CG63">
        <f t="shared" si="103"/>
        <v>1.5680160310438439E-3</v>
      </c>
      <c r="CH63">
        <f t="shared" si="103"/>
        <v>1.5180235512975229E-3</v>
      </c>
      <c r="CI63">
        <f t="shared" si="103"/>
        <v>1.4702263976343042E-3</v>
      </c>
      <c r="CJ63">
        <f t="shared" si="103"/>
        <v>1.4244971680534039E-3</v>
      </c>
      <c r="CK63">
        <f t="shared" si="103"/>
        <v>1.3807178611074161E-3</v>
      </c>
      <c r="CL63">
        <f t="shared" si="103"/>
        <v>1.3387790212862538E-3</v>
      </c>
      <c r="CM63">
        <f t="shared" si="103"/>
        <v>1.2985789776822996E-3</v>
      </c>
      <c r="CN63">
        <f t="shared" si="103"/>
        <v>1.2600231639824425E-3</v>
      </c>
      <c r="CO63">
        <f t="shared" si="103"/>
        <v>1.2230235095960259E-3</v>
      </c>
      <c r="CP63">
        <f t="shared" ref="CP63:CY72" si="104">CP$2*EXP(- CP$1 * ($C63*_c1+$B63))</f>
        <v>1.1874978931969351E-3</v>
      </c>
      <c r="CQ63">
        <f t="shared" si="104"/>
        <v>1.1533696511877791E-3</v>
      </c>
      <c r="CR63">
        <f t="shared" si="104"/>
        <v>7.4194005654659647E-4</v>
      </c>
      <c r="CS63">
        <f t="shared" si="104"/>
        <v>4.814851382066908E-4</v>
      </c>
      <c r="CT63">
        <f t="shared" si="104"/>
        <v>3.3315879829071696E-4</v>
      </c>
      <c r="CU63">
        <f t="shared" si="104"/>
        <v>2.315645786289538E-4</v>
      </c>
      <c r="CV63">
        <f t="shared" si="104"/>
        <v>1.5797719413937559E-4</v>
      </c>
      <c r="CW63">
        <f t="shared" si="104"/>
        <v>1.0375659644856187E-4</v>
      </c>
      <c r="CX63">
        <f t="shared" si="104"/>
        <v>6.4021362640509583E-5</v>
      </c>
      <c r="CY63">
        <f t="shared" si="104"/>
        <v>3.5669747386162135E-5</v>
      </c>
      <c r="CZ63">
        <f t="shared" ref="CZ63:DI72" si="105">CZ$2*EXP(- CZ$1 * ($C63*_c1+$B63))</f>
        <v>1.6571697614215971E-5</v>
      </c>
      <c r="DA63">
        <f t="shared" si="105"/>
        <v>5.1812346065594619E-6</v>
      </c>
      <c r="DB63">
        <f t="shared" si="105"/>
        <v>3.2883396990197051E-7</v>
      </c>
      <c r="DC63">
        <f t="shared" si="105"/>
        <v>0</v>
      </c>
      <c r="DD63">
        <f t="shared" si="105"/>
        <v>0</v>
      </c>
      <c r="DE63">
        <f t="shared" si="105"/>
        <v>0</v>
      </c>
      <c r="DF63">
        <f t="shared" si="105"/>
        <v>0</v>
      </c>
      <c r="DG63">
        <f t="shared" si="105"/>
        <v>0</v>
      </c>
      <c r="DH63">
        <f t="shared" si="105"/>
        <v>0</v>
      </c>
      <c r="DI63">
        <f t="shared" si="105"/>
        <v>0</v>
      </c>
      <c r="DJ63">
        <f t="shared" ref="DJ63:DS72" si="106">DJ$2*EXP(- DJ$1 * ($C63*_c1+$B63))</f>
        <v>0</v>
      </c>
      <c r="DK63">
        <f t="shared" si="106"/>
        <v>0</v>
      </c>
      <c r="DL63">
        <f t="shared" si="106"/>
        <v>0</v>
      </c>
      <c r="DM63">
        <f t="shared" si="106"/>
        <v>0</v>
      </c>
      <c r="DN63">
        <f t="shared" si="106"/>
        <v>0</v>
      </c>
      <c r="DO63">
        <f t="shared" si="106"/>
        <v>0</v>
      </c>
      <c r="DP63">
        <f t="shared" si="106"/>
        <v>0</v>
      </c>
      <c r="DQ63">
        <f t="shared" si="106"/>
        <v>0</v>
      </c>
      <c r="DR63">
        <f t="shared" si="106"/>
        <v>0</v>
      </c>
      <c r="DS63">
        <f t="shared" si="106"/>
        <v>0</v>
      </c>
      <c r="DT63">
        <f t="shared" ref="DT63:EC72" si="107">DT$2*EXP(- DT$1 * ($C63*_c1+$B63))</f>
        <v>0</v>
      </c>
      <c r="DU63">
        <f t="shared" si="107"/>
        <v>0</v>
      </c>
      <c r="DV63">
        <f t="shared" si="107"/>
        <v>0</v>
      </c>
      <c r="DW63">
        <f t="shared" si="107"/>
        <v>0</v>
      </c>
      <c r="DX63">
        <f t="shared" si="107"/>
        <v>0</v>
      </c>
      <c r="DY63">
        <f t="shared" si="107"/>
        <v>0</v>
      </c>
      <c r="DZ63">
        <f t="shared" si="107"/>
        <v>0</v>
      </c>
      <c r="EA63">
        <f t="shared" si="107"/>
        <v>0</v>
      </c>
      <c r="EB63">
        <f t="shared" si="107"/>
        <v>0</v>
      </c>
      <c r="EC63">
        <f t="shared" si="107"/>
        <v>0</v>
      </c>
      <c r="ED63">
        <f t="shared" ref="ED63:EM72" si="108">ED$2*EXP(- ED$1 * ($C63*_c1+$B63))</f>
        <v>0</v>
      </c>
      <c r="EE63">
        <f t="shared" si="108"/>
        <v>0</v>
      </c>
      <c r="EF63">
        <f t="shared" si="108"/>
        <v>0</v>
      </c>
      <c r="EG63">
        <f t="shared" si="108"/>
        <v>0</v>
      </c>
      <c r="EH63">
        <f t="shared" si="108"/>
        <v>0</v>
      </c>
      <c r="EI63">
        <f t="shared" si="108"/>
        <v>0</v>
      </c>
      <c r="EJ63">
        <f t="shared" si="108"/>
        <v>0</v>
      </c>
      <c r="EK63">
        <f t="shared" si="108"/>
        <v>0</v>
      </c>
      <c r="EL63">
        <f t="shared" si="108"/>
        <v>0</v>
      </c>
      <c r="EM63">
        <f t="shared" si="108"/>
        <v>0</v>
      </c>
      <c r="EN63">
        <f t="shared" ref="EN63:EX72" si="109">EN$2*EXP(- EN$1 * ($C63*_c1+$B63))</f>
        <v>0</v>
      </c>
      <c r="EO63">
        <f t="shared" si="109"/>
        <v>0</v>
      </c>
      <c r="EP63">
        <f t="shared" si="109"/>
        <v>0</v>
      </c>
      <c r="EQ63">
        <f t="shared" si="109"/>
        <v>0</v>
      </c>
      <c r="ER63">
        <f t="shared" si="109"/>
        <v>0</v>
      </c>
      <c r="ES63">
        <f t="shared" si="109"/>
        <v>0</v>
      </c>
      <c r="ET63">
        <f t="shared" si="109"/>
        <v>0</v>
      </c>
      <c r="EU63">
        <f t="shared" si="109"/>
        <v>0</v>
      </c>
      <c r="EV63">
        <f t="shared" si="109"/>
        <v>0</v>
      </c>
      <c r="EW63">
        <f t="shared" si="109"/>
        <v>0</v>
      </c>
      <c r="EX63">
        <f t="shared" si="109"/>
        <v>0</v>
      </c>
      <c r="EZ63">
        <f t="shared" si="16"/>
        <v>0.86076944258733135</v>
      </c>
      <c r="FB63">
        <f t="shared" si="63"/>
        <v>1.3080573104657045E-2</v>
      </c>
      <c r="FC63">
        <f t="shared" si="64"/>
        <v>0.24834320870701529</v>
      </c>
      <c r="FH63" s="56"/>
    </row>
    <row r="64" spans="1:164" x14ac:dyDescent="0.25">
      <c r="A64">
        <v>585</v>
      </c>
      <c r="B64" s="19">
        <f>'Input spectra'!Y63</f>
        <v>5.2948228928148197E-2</v>
      </c>
      <c r="C64">
        <f>'Input spectra'!B63</f>
        <v>0</v>
      </c>
      <c r="D64">
        <f t="shared" si="95"/>
        <v>2.0653927966864227E-2</v>
      </c>
      <c r="E64">
        <f t="shared" si="95"/>
        <v>2.0395238973228872E-2</v>
      </c>
      <c r="F64">
        <f t="shared" si="95"/>
        <v>2.0138706185290473E-2</v>
      </c>
      <c r="G64">
        <f t="shared" si="95"/>
        <v>1.9884314044040313E-2</v>
      </c>
      <c r="H64">
        <f t="shared" si="95"/>
        <v>1.9632047094668151E-2</v>
      </c>
      <c r="I64">
        <f t="shared" si="95"/>
        <v>1.9381889985895646E-2</v>
      </c>
      <c r="J64">
        <f t="shared" si="95"/>
        <v>1.9133827469313854E-2</v>
      </c>
      <c r="K64">
        <f t="shared" si="95"/>
        <v>1.8887844398724866E-2</v>
      </c>
      <c r="L64">
        <f t="shared" si="95"/>
        <v>1.8643925729487528E-2</v>
      </c>
      <c r="M64">
        <f t="shared" si="95"/>
        <v>1.8402056517867221E-2</v>
      </c>
      <c r="N64">
        <f t="shared" si="96"/>
        <v>1.8162221920389673E-2</v>
      </c>
      <c r="O64">
        <f t="shared" si="96"/>
        <v>1.7924407193198755E-2</v>
      </c>
      <c r="P64">
        <f t="shared" si="96"/>
        <v>1.768859769141834E-2</v>
      </c>
      <c r="Q64">
        <f t="shared" si="96"/>
        <v>1.7454778868518026E-2</v>
      </c>
      <c r="R64">
        <f t="shared" si="96"/>
        <v>1.7222936275682874E-2</v>
      </c>
      <c r="S64">
        <f t="shared" si="96"/>
        <v>1.6993055561187024E-2</v>
      </c>
      <c r="T64">
        <f t="shared" si="96"/>
        <v>1.6765122469771219E-2</v>
      </c>
      <c r="U64">
        <f t="shared" si="96"/>
        <v>1.6539122842024162E-2</v>
      </c>
      <c r="V64">
        <f t="shared" si="96"/>
        <v>1.6315042613767764E-2</v>
      </c>
      <c r="W64">
        <f t="shared" si="96"/>
        <v>1.609286781544619E-2</v>
      </c>
      <c r="X64">
        <f t="shared" si="97"/>
        <v>1.5872584571518678E-2</v>
      </c>
      <c r="Y64">
        <f t="shared" si="97"/>
        <v>1.5654179099856183E-2</v>
      </c>
      <c r="Z64">
        <f t="shared" si="97"/>
        <v>1.5437637711141726E-2</v>
      </c>
      <c r="AA64">
        <f t="shared" si="97"/>
        <v>1.5222946808274488E-2</v>
      </c>
      <c r="AB64">
        <f t="shared" si="97"/>
        <v>1.5010092885777628E-2</v>
      </c>
      <c r="AC64">
        <f t="shared" si="97"/>
        <v>1.4799062529209749E-2</v>
      </c>
      <c r="AD64">
        <f t="shared" si="97"/>
        <v>1.4589842414580043E-2</v>
      </c>
      <c r="AE64">
        <f t="shared" si="97"/>
        <v>1.4382419307767083E-2</v>
      </c>
      <c r="AF64">
        <f t="shared" si="97"/>
        <v>1.417678006394122E-2</v>
      </c>
      <c r="AG64">
        <f t="shared" si="97"/>
        <v>1.3972911626990565E-2</v>
      </c>
      <c r="AH64">
        <f t="shared" si="98"/>
        <v>1.3770801028950563E-2</v>
      </c>
      <c r="AI64">
        <f t="shared" si="98"/>
        <v>1.3570435389437113E-2</v>
      </c>
      <c r="AJ64">
        <f t="shared" si="98"/>
        <v>1.3371801915083206E-2</v>
      </c>
      <c r="AK64">
        <f t="shared" si="98"/>
        <v>1.3174887898979071E-2</v>
      </c>
      <c r="AL64">
        <f t="shared" si="98"/>
        <v>1.2979680720115828E-2</v>
      </c>
      <c r="AM64">
        <f t="shared" si="98"/>
        <v>1.2786167842832584E-2</v>
      </c>
      <c r="AN64">
        <f t="shared" si="98"/>
        <v>1.259433681626698E-2</v>
      </c>
      <c r="AO64">
        <f t="shared" si="98"/>
        <v>1.2404175273809165E-2</v>
      </c>
      <c r="AP64">
        <f t="shared" si="98"/>
        <v>1.221567093255917E-2</v>
      </c>
      <c r="AQ64">
        <f t="shared" si="98"/>
        <v>1.2028811592787653E-2</v>
      </c>
      <c r="AR64">
        <f t="shared" si="99"/>
        <v>1.1843585137400026E-2</v>
      </c>
      <c r="AS64">
        <f t="shared" si="99"/>
        <v>1.1659979531403911E-2</v>
      </c>
      <c r="AT64">
        <f t="shared" si="99"/>
        <v>1.1477982821379898E-2</v>
      </c>
      <c r="AU64">
        <f t="shared" si="99"/>
        <v>1.1297583134955646E-2</v>
      </c>
      <c r="AV64">
        <f t="shared" si="99"/>
        <v>1.1118768680283215E-2</v>
      </c>
      <c r="AW64">
        <f t="shared" si="99"/>
        <v>1.0941527745519701E-2</v>
      </c>
      <c r="AX64">
        <f t="shared" si="99"/>
        <v>9.7182953269076677E-3</v>
      </c>
      <c r="AY64">
        <f t="shared" si="99"/>
        <v>8.2972161858105541E-3</v>
      </c>
      <c r="AZ64">
        <f t="shared" si="99"/>
        <v>7.462936980420244E-3</v>
      </c>
      <c r="BA64">
        <f t="shared" si="99"/>
        <v>6.8306012000778462E-3</v>
      </c>
      <c r="BB64">
        <f t="shared" si="100"/>
        <v>6.3137752628520507E-3</v>
      </c>
      <c r="BC64">
        <f t="shared" si="100"/>
        <v>5.8749582899216063E-3</v>
      </c>
      <c r="BD64">
        <f t="shared" si="100"/>
        <v>5.4935845324343372E-3</v>
      </c>
      <c r="BE64">
        <f t="shared" si="100"/>
        <v>5.1568232840286388E-3</v>
      </c>
      <c r="BF64">
        <f t="shared" si="100"/>
        <v>4.8559808506080035E-3</v>
      </c>
      <c r="BG64">
        <f t="shared" si="100"/>
        <v>4.5848183586033328E-3</v>
      </c>
      <c r="BH64">
        <f t="shared" si="100"/>
        <v>4.3386655000043732E-3</v>
      </c>
      <c r="BI64">
        <f t="shared" si="100"/>
        <v>4.1139114927954377E-3</v>
      </c>
      <c r="BJ64">
        <f t="shared" si="100"/>
        <v>3.9076928572717379E-3</v>
      </c>
      <c r="BK64">
        <f t="shared" si="100"/>
        <v>3.7176917418423397E-3</v>
      </c>
      <c r="BL64">
        <f t="shared" si="101"/>
        <v>3.5420000876243011E-3</v>
      </c>
      <c r="BM64">
        <f t="shared" si="101"/>
        <v>3.3790249202519267E-3</v>
      </c>
      <c r="BN64">
        <f t="shared" si="101"/>
        <v>3.2274203723500019E-3</v>
      </c>
      <c r="BO64">
        <f t="shared" si="101"/>
        <v>3.0860376722112912E-3</v>
      </c>
      <c r="BP64">
        <f t="shared" si="101"/>
        <v>2.9538875598721487E-3</v>
      </c>
      <c r="BQ64">
        <f t="shared" si="101"/>
        <v>2.8301115159443547E-3</v>
      </c>
      <c r="BR64">
        <f t="shared" si="101"/>
        <v>2.7139593773971731E-3</v>
      </c>
      <c r="BS64">
        <f t="shared" si="101"/>
        <v>2.6047716718598274E-3</v>
      </c>
      <c r="BT64">
        <f t="shared" si="101"/>
        <v>2.5019654977180309E-3</v>
      </c>
      <c r="BU64">
        <f t="shared" si="101"/>
        <v>2.4050231095830619E-3</v>
      </c>
      <c r="BV64">
        <f t="shared" si="102"/>
        <v>2.3134825963007392E-3</v>
      </c>
      <c r="BW64">
        <f t="shared" si="102"/>
        <v>2.2269301975697108E-3</v>
      </c>
      <c r="BX64">
        <f t="shared" si="102"/>
        <v>2.1449939181325487E-3</v>
      </c>
      <c r="BY64">
        <f t="shared" si="102"/>
        <v>2.0673381799892654E-3</v>
      </c>
      <c r="BZ64">
        <f t="shared" si="102"/>
        <v>1.9936593127545064E-3</v>
      </c>
      <c r="CA64">
        <f t="shared" si="102"/>
        <v>1.9236817265584217E-3</v>
      </c>
      <c r="CB64">
        <f t="shared" si="102"/>
        <v>1.8571546451498198E-3</v>
      </c>
      <c r="CC64">
        <f t="shared" si="102"/>
        <v>1.7938493021230648E-3</v>
      </c>
      <c r="CD64">
        <f t="shared" si="102"/>
        <v>1.7335565225796358E-3</v>
      </c>
      <c r="CE64">
        <f t="shared" si="102"/>
        <v>1.6760846275606764E-3</v>
      </c>
      <c r="CF64">
        <f t="shared" si="103"/>
        <v>1.6212576103350296E-3</v>
      </c>
      <c r="CG64">
        <f t="shared" si="103"/>
        <v>1.5689135428898758E-3</v>
      </c>
      <c r="CH64">
        <f t="shared" si="103"/>
        <v>1.5189031783311021E-3</v>
      </c>
      <c r="CI64">
        <f t="shared" si="103"/>
        <v>1.4710887207914228E-3</v>
      </c>
      <c r="CJ64">
        <f t="shared" si="103"/>
        <v>1.4253427391916532E-3</v>
      </c>
      <c r="CK64">
        <f t="shared" si="103"/>
        <v>1.3815472050509273E-3</v>
      </c>
      <c r="CL64">
        <f t="shared" si="103"/>
        <v>1.3395926376834491E-3</v>
      </c>
      <c r="CM64">
        <f t="shared" si="103"/>
        <v>1.2993773426975656E-3</v>
      </c>
      <c r="CN64">
        <f t="shared" si="103"/>
        <v>1.2608067318400139E-3</v>
      </c>
      <c r="CO64">
        <f t="shared" si="103"/>
        <v>1.2237927139919847E-3</v>
      </c>
      <c r="CP64">
        <f t="shared" si="104"/>
        <v>1.188253148593202E-3</v>
      </c>
      <c r="CQ64">
        <f t="shared" si="104"/>
        <v>1.1541113540002447E-3</v>
      </c>
      <c r="CR64">
        <f t="shared" si="104"/>
        <v>7.4242242421897631E-4</v>
      </c>
      <c r="CS64">
        <f t="shared" si="104"/>
        <v>4.8180157641538468E-4</v>
      </c>
      <c r="CT64">
        <f t="shared" si="104"/>
        <v>3.333801096762152E-4</v>
      </c>
      <c r="CU64">
        <f t="shared" si="104"/>
        <v>2.3172003978186144E-4</v>
      </c>
      <c r="CV64">
        <f t="shared" si="104"/>
        <v>1.5808436909539475E-4</v>
      </c>
      <c r="CW64">
        <f t="shared" si="104"/>
        <v>1.0382772052998481E-4</v>
      </c>
      <c r="CX64">
        <f t="shared" si="104"/>
        <v>6.4065701216669817E-5</v>
      </c>
      <c r="CY64">
        <f t="shared" si="104"/>
        <v>3.569470295742514E-5</v>
      </c>
      <c r="CZ64">
        <f t="shared" si="105"/>
        <v>1.6583408798685787E-5</v>
      </c>
      <c r="DA64">
        <f t="shared" si="105"/>
        <v>5.1849328030947938E-6</v>
      </c>
      <c r="DB64">
        <f t="shared" si="105"/>
        <v>3.2907100558966057E-7</v>
      </c>
      <c r="DC64">
        <f t="shared" si="105"/>
        <v>0</v>
      </c>
      <c r="DD64">
        <f t="shared" si="105"/>
        <v>0</v>
      </c>
      <c r="DE64">
        <f t="shared" si="105"/>
        <v>0</v>
      </c>
      <c r="DF64">
        <f t="shared" si="105"/>
        <v>0</v>
      </c>
      <c r="DG64">
        <f t="shared" si="105"/>
        <v>0</v>
      </c>
      <c r="DH64">
        <f t="shared" si="105"/>
        <v>0</v>
      </c>
      <c r="DI64">
        <f t="shared" si="105"/>
        <v>0</v>
      </c>
      <c r="DJ64">
        <f t="shared" si="106"/>
        <v>0</v>
      </c>
      <c r="DK64">
        <f t="shared" si="106"/>
        <v>0</v>
      </c>
      <c r="DL64">
        <f t="shared" si="106"/>
        <v>0</v>
      </c>
      <c r="DM64">
        <f t="shared" si="106"/>
        <v>0</v>
      </c>
      <c r="DN64">
        <f t="shared" si="106"/>
        <v>0</v>
      </c>
      <c r="DO64">
        <f t="shared" si="106"/>
        <v>0</v>
      </c>
      <c r="DP64">
        <f t="shared" si="106"/>
        <v>0</v>
      </c>
      <c r="DQ64">
        <f t="shared" si="106"/>
        <v>0</v>
      </c>
      <c r="DR64">
        <f t="shared" si="106"/>
        <v>0</v>
      </c>
      <c r="DS64">
        <f t="shared" si="106"/>
        <v>0</v>
      </c>
      <c r="DT64">
        <f t="shared" si="107"/>
        <v>0</v>
      </c>
      <c r="DU64">
        <f t="shared" si="107"/>
        <v>0</v>
      </c>
      <c r="DV64">
        <f t="shared" si="107"/>
        <v>0</v>
      </c>
      <c r="DW64">
        <f t="shared" si="107"/>
        <v>0</v>
      </c>
      <c r="DX64">
        <f t="shared" si="107"/>
        <v>0</v>
      </c>
      <c r="DY64">
        <f t="shared" si="107"/>
        <v>0</v>
      </c>
      <c r="DZ64">
        <f t="shared" si="107"/>
        <v>0</v>
      </c>
      <c r="EA64">
        <f t="shared" si="107"/>
        <v>0</v>
      </c>
      <c r="EB64">
        <f t="shared" si="107"/>
        <v>0</v>
      </c>
      <c r="EC64">
        <f t="shared" si="107"/>
        <v>0</v>
      </c>
      <c r="ED64">
        <f t="shared" si="108"/>
        <v>0</v>
      </c>
      <c r="EE64">
        <f t="shared" si="108"/>
        <v>0</v>
      </c>
      <c r="EF64">
        <f t="shared" si="108"/>
        <v>0</v>
      </c>
      <c r="EG64">
        <f t="shared" si="108"/>
        <v>0</v>
      </c>
      <c r="EH64">
        <f t="shared" si="108"/>
        <v>0</v>
      </c>
      <c r="EI64">
        <f t="shared" si="108"/>
        <v>0</v>
      </c>
      <c r="EJ64">
        <f t="shared" si="108"/>
        <v>0</v>
      </c>
      <c r="EK64">
        <f t="shared" si="108"/>
        <v>0</v>
      </c>
      <c r="EL64">
        <f t="shared" si="108"/>
        <v>0</v>
      </c>
      <c r="EM64">
        <f t="shared" si="108"/>
        <v>0</v>
      </c>
      <c r="EN64">
        <f t="shared" si="109"/>
        <v>0</v>
      </c>
      <c r="EO64">
        <f t="shared" si="109"/>
        <v>0</v>
      </c>
      <c r="EP64">
        <f t="shared" si="109"/>
        <v>0</v>
      </c>
      <c r="EQ64">
        <f t="shared" si="109"/>
        <v>0</v>
      </c>
      <c r="ER64">
        <f t="shared" si="109"/>
        <v>0</v>
      </c>
      <c r="ES64">
        <f t="shared" si="109"/>
        <v>0</v>
      </c>
      <c r="ET64">
        <f t="shared" si="109"/>
        <v>0</v>
      </c>
      <c r="EU64">
        <f t="shared" si="109"/>
        <v>0</v>
      </c>
      <c r="EV64">
        <f t="shared" si="109"/>
        <v>0</v>
      </c>
      <c r="EW64">
        <f t="shared" si="109"/>
        <v>0</v>
      </c>
      <c r="EX64">
        <f t="shared" si="109"/>
        <v>0</v>
      </c>
      <c r="EZ64">
        <f t="shared" si="16"/>
        <v>0.86093455075661063</v>
      </c>
      <c r="FB64">
        <f t="shared" si="63"/>
        <v>1.3063373629834119E-2</v>
      </c>
      <c r="FC64">
        <f t="shared" si="64"/>
        <v>0.24834541616442446</v>
      </c>
      <c r="FH64" s="56"/>
    </row>
    <row r="65" spans="1:164" x14ac:dyDescent="0.25">
      <c r="A65">
        <v>590</v>
      </c>
      <c r="B65" s="19">
        <f>'Input spectra'!Y64</f>
        <v>5.2881155092397297E-2</v>
      </c>
      <c r="C65">
        <f>'Input spectra'!B64</f>
        <v>0</v>
      </c>
      <c r="D65">
        <f t="shared" si="95"/>
        <v>2.0653927966864227E-2</v>
      </c>
      <c r="E65">
        <f t="shared" si="95"/>
        <v>2.039537577237855E-2</v>
      </c>
      <c r="F65">
        <f t="shared" si="95"/>
        <v>2.0138976343156704E-2</v>
      </c>
      <c r="G65">
        <f t="shared" si="95"/>
        <v>1.9884714163230191E-2</v>
      </c>
      <c r="H65">
        <f t="shared" si="95"/>
        <v>1.9632573820414934E-2</v>
      </c>
      <c r="I65">
        <f t="shared" si="95"/>
        <v>1.9382540005648142E-2</v>
      </c>
      <c r="J65">
        <f t="shared" si="95"/>
        <v>1.9134597512329248E-2</v>
      </c>
      <c r="K65">
        <f t="shared" si="95"/>
        <v>1.8888731235664969E-2</v>
      </c>
      <c r="L65">
        <f t="shared" si="95"/>
        <v>1.8644926172018402E-2</v>
      </c>
      <c r="M65">
        <f t="shared" si="95"/>
        <v>1.8403167418262166E-2</v>
      </c>
      <c r="N65">
        <f t="shared" si="96"/>
        <v>1.8163440171135553E-2</v>
      </c>
      <c r="O65">
        <f t="shared" si="96"/>
        <v>1.7925729726605631E-2</v>
      </c>
      <c r="P65">
        <f t="shared" si="96"/>
        <v>1.7690021479232376E-2</v>
      </c>
      <c r="Q65">
        <f t="shared" si="96"/>
        <v>1.745630092153768E-2</v>
      </c>
      <c r="R65">
        <f t="shared" si="96"/>
        <v>1.7224553643378288E-2</v>
      </c>
      <c r="S65">
        <f t="shared" si="96"/>
        <v>1.6994765331322638E-2</v>
      </c>
      <c r="T65">
        <f t="shared" si="96"/>
        <v>1.6766921768031573E-2</v>
      </c>
      <c r="U65">
        <f t="shared" si="96"/>
        <v>1.6541008831642841E-2</v>
      </c>
      <c r="V65">
        <f t="shared" si="96"/>
        <v>1.6317012495159502E-2</v>
      </c>
      <c r="W65">
        <f t="shared" si="96"/>
        <v>1.6094918825842058E-2</v>
      </c>
      <c r="X65">
        <f t="shared" si="97"/>
        <v>1.5874713984604372E-2</v>
      </c>
      <c r="Y65">
        <f t="shared" si="97"/>
        <v>1.5656384225413371E-2</v>
      </c>
      <c r="Z65">
        <f t="shared" si="97"/>
        <v>1.5439915894692433E-2</v>
      </c>
      <c r="AA65">
        <f t="shared" si="97"/>
        <v>1.52252954307285E-2</v>
      </c>
      <c r="AB65">
        <f t="shared" si="97"/>
        <v>1.5012509363082877E-2</v>
      </c>
      <c r="AC65">
        <f t="shared" si="97"/>
        <v>1.4801544312005676E-2</v>
      </c>
      <c r="AD65">
        <f t="shared" si="97"/>
        <v>1.4592386987853912E-2</v>
      </c>
      <c r="AE65">
        <f t="shared" si="97"/>
        <v>1.43850241905132E-2</v>
      </c>
      <c r="AF65">
        <f t="shared" si="97"/>
        <v>1.4179442808823071E-2</v>
      </c>
      <c r="AG65">
        <f t="shared" si="97"/>
        <v>1.3975629820005808E-2</v>
      </c>
      <c r="AH65">
        <f t="shared" si="98"/>
        <v>1.3773572289098908E-2</v>
      </c>
      <c r="AI65">
        <f t="shared" si="98"/>
        <v>1.3573257368391E-2</v>
      </c>
      <c r="AJ65">
        <f t="shared" si="98"/>
        <v>1.3374672296861319E-2</v>
      </c>
      <c r="AK65">
        <f t="shared" si="98"/>
        <v>1.3177804399622635E-2</v>
      </c>
      <c r="AL65">
        <f t="shared" si="98"/>
        <v>1.2982641087367665E-2</v>
      </c>
      <c r="AM65">
        <f t="shared" si="98"/>
        <v>1.2789169855818926E-2</v>
      </c>
      <c r="AN65">
        <f t="shared" si="98"/>
        <v>1.2597378285181999E-2</v>
      </c>
      <c r="AO65">
        <f t="shared" si="98"/>
        <v>1.2407254039602212E-2</v>
      </c>
      <c r="AP65">
        <f t="shared" si="98"/>
        <v>1.2218784866624694E-2</v>
      </c>
      <c r="AQ65">
        <f t="shared" si="98"/>
        <v>1.2031958596657774E-2</v>
      </c>
      <c r="AR65">
        <f t="shared" si="99"/>
        <v>1.1846763142439772E-2</v>
      </c>
      <c r="AS65">
        <f t="shared" si="99"/>
        <v>1.1663186498509039E-2</v>
      </c>
      <c r="AT65">
        <f t="shared" si="99"/>
        <v>1.1481216740677345E-2</v>
      </c>
      <c r="AU65">
        <f t="shared" si="99"/>
        <v>1.1300842025506554E-2</v>
      </c>
      <c r="AV65">
        <f t="shared" si="99"/>
        <v>1.1122050589788502E-2</v>
      </c>
      <c r="AW65">
        <f t="shared" si="99"/>
        <v>1.0944830750028186E-2</v>
      </c>
      <c r="AX65">
        <f t="shared" si="99"/>
        <v>9.7212942689149911E-3</v>
      </c>
      <c r="AY65">
        <f t="shared" si="99"/>
        <v>8.2998322708889051E-3</v>
      </c>
      <c r="AZ65">
        <f t="shared" si="99"/>
        <v>7.465340092730163E-3</v>
      </c>
      <c r="BA65">
        <f t="shared" si="99"/>
        <v>6.8328465266867446E-3</v>
      </c>
      <c r="BB65">
        <f t="shared" si="100"/>
        <v>6.3158930635794893E-3</v>
      </c>
      <c r="BC65">
        <f t="shared" si="100"/>
        <v>5.8769683192296095E-3</v>
      </c>
      <c r="BD65">
        <f t="shared" si="100"/>
        <v>5.4955009407115143E-3</v>
      </c>
      <c r="BE65">
        <f t="shared" si="100"/>
        <v>5.1586568158767977E-3</v>
      </c>
      <c r="BF65">
        <f t="shared" si="100"/>
        <v>4.8577399991841562E-3</v>
      </c>
      <c r="BG65">
        <f t="shared" si="100"/>
        <v>4.5865100380640105E-3</v>
      </c>
      <c r="BH65">
        <f t="shared" si="100"/>
        <v>4.3402954673519662E-3</v>
      </c>
      <c r="BI65">
        <f t="shared" si="100"/>
        <v>4.1154846276928629E-3</v>
      </c>
      <c r="BJ65">
        <f t="shared" si="100"/>
        <v>3.9092133559144888E-3</v>
      </c>
      <c r="BK65">
        <f t="shared" si="100"/>
        <v>3.7191632560755043E-3</v>
      </c>
      <c r="BL65">
        <f t="shared" si="101"/>
        <v>3.5434258276872649E-3</v>
      </c>
      <c r="BM65">
        <f t="shared" si="101"/>
        <v>3.380407732512975E-3</v>
      </c>
      <c r="BN65">
        <f t="shared" si="101"/>
        <v>3.228762799336525E-3</v>
      </c>
      <c r="BO65">
        <f t="shared" si="101"/>
        <v>3.0873419997924489E-3</v>
      </c>
      <c r="BP65">
        <f t="shared" si="101"/>
        <v>2.9551558549165079E-3</v>
      </c>
      <c r="BQ65">
        <f t="shared" si="101"/>
        <v>2.8313456567824772E-3</v>
      </c>
      <c r="BR65">
        <f t="shared" si="101"/>
        <v>2.7151610787589167E-3</v>
      </c>
      <c r="BS65">
        <f t="shared" si="101"/>
        <v>2.6059425055061625E-3</v>
      </c>
      <c r="BT65">
        <f t="shared" si="101"/>
        <v>2.5031069096737978E-3</v>
      </c>
      <c r="BU65">
        <f t="shared" si="101"/>
        <v>2.4061364346545833E-3</v>
      </c>
      <c r="BV65">
        <f t="shared" si="102"/>
        <v>2.314569070401467E-3</v>
      </c>
      <c r="BW65">
        <f t="shared" si="102"/>
        <v>2.2279909682591508E-3</v>
      </c>
      <c r="BX65">
        <f t="shared" si="102"/>
        <v>2.1460300536859313E-3</v>
      </c>
      <c r="BY65">
        <f t="shared" si="102"/>
        <v>2.0683506772492511E-3</v>
      </c>
      <c r="BZ65">
        <f t="shared" si="102"/>
        <v>1.9946491039657538E-3</v>
      </c>
      <c r="CA65">
        <f t="shared" si="102"/>
        <v>1.9246496853468982E-3</v>
      </c>
      <c r="CB65">
        <f t="shared" si="102"/>
        <v>1.8581015917784253E-3</v>
      </c>
      <c r="CC65">
        <f t="shared" si="102"/>
        <v>1.7947760081312969E-3</v>
      </c>
      <c r="CD65">
        <f t="shared" si="102"/>
        <v>1.7344637148961214E-3</v>
      </c>
      <c r="CE65">
        <f t="shared" si="102"/>
        <v>1.6769729921622823E-3</v>
      </c>
      <c r="CF65">
        <f t="shared" si="103"/>
        <v>1.6221277955141054E-3</v>
      </c>
      <c r="CG65">
        <f t="shared" si="103"/>
        <v>1.5697661621813042E-3</v>
      </c>
      <c r="CH65">
        <f t="shared" si="103"/>
        <v>1.5197388131427886E-3</v>
      </c>
      <c r="CI65">
        <f t="shared" si="103"/>
        <v>1.471907922775232E-3</v>
      </c>
      <c r="CJ65">
        <f t="shared" si="103"/>
        <v>1.426146032386347E-3</v>
      </c>
      <c r="CK65">
        <f t="shared" si="103"/>
        <v>1.382335087824111E-3</v>
      </c>
      <c r="CL65">
        <f t="shared" si="103"/>
        <v>1.3403655844957559E-3</v>
      </c>
      <c r="CM65">
        <f t="shared" si="103"/>
        <v>1.300135805709119E-3</v>
      </c>
      <c r="CN65">
        <f t="shared" si="103"/>
        <v>1.2615511423765464E-3</v>
      </c>
      <c r="CO65">
        <f t="shared" si="103"/>
        <v>1.2245234838857094E-3</v>
      </c>
      <c r="CP65">
        <f t="shared" si="104"/>
        <v>1.1889706714116202E-3</v>
      </c>
      <c r="CQ65">
        <f t="shared" si="104"/>
        <v>1.1548160061744209E-3</v>
      </c>
      <c r="CR65">
        <f t="shared" si="104"/>
        <v>7.4288069910201035E-4</v>
      </c>
      <c r="CS65">
        <f t="shared" si="104"/>
        <v>4.8210221157388828E-4</v>
      </c>
      <c r="CT65">
        <f t="shared" si="104"/>
        <v>3.3359037013079232E-4</v>
      </c>
      <c r="CU65">
        <f t="shared" si="104"/>
        <v>2.3186773917693851E-4</v>
      </c>
      <c r="CV65">
        <f t="shared" si="104"/>
        <v>1.5818619379485963E-4</v>
      </c>
      <c r="CW65">
        <f t="shared" si="104"/>
        <v>1.0389529450765387E-4</v>
      </c>
      <c r="CX65">
        <f t="shared" si="104"/>
        <v>6.410782695701708E-5</v>
      </c>
      <c r="CY65">
        <f t="shared" si="104"/>
        <v>3.5718413217096431E-5</v>
      </c>
      <c r="CZ65">
        <f t="shared" si="105"/>
        <v>1.6594535658253916E-5</v>
      </c>
      <c r="DA65">
        <f t="shared" si="105"/>
        <v>5.1884465037764598E-6</v>
      </c>
      <c r="DB65">
        <f t="shared" si="105"/>
        <v>3.292962175773275E-7</v>
      </c>
      <c r="DC65">
        <f t="shared" si="105"/>
        <v>0</v>
      </c>
      <c r="DD65">
        <f t="shared" si="105"/>
        <v>0</v>
      </c>
      <c r="DE65">
        <f t="shared" si="105"/>
        <v>0</v>
      </c>
      <c r="DF65">
        <f t="shared" si="105"/>
        <v>0</v>
      </c>
      <c r="DG65">
        <f t="shared" si="105"/>
        <v>0</v>
      </c>
      <c r="DH65">
        <f t="shared" si="105"/>
        <v>0</v>
      </c>
      <c r="DI65">
        <f t="shared" si="105"/>
        <v>0</v>
      </c>
      <c r="DJ65">
        <f t="shared" si="106"/>
        <v>0</v>
      </c>
      <c r="DK65">
        <f t="shared" si="106"/>
        <v>0</v>
      </c>
      <c r="DL65">
        <f t="shared" si="106"/>
        <v>0</v>
      </c>
      <c r="DM65">
        <f t="shared" si="106"/>
        <v>0</v>
      </c>
      <c r="DN65">
        <f t="shared" si="106"/>
        <v>0</v>
      </c>
      <c r="DO65">
        <f t="shared" si="106"/>
        <v>0</v>
      </c>
      <c r="DP65">
        <f t="shared" si="106"/>
        <v>0</v>
      </c>
      <c r="DQ65">
        <f t="shared" si="106"/>
        <v>0</v>
      </c>
      <c r="DR65">
        <f t="shared" si="106"/>
        <v>0</v>
      </c>
      <c r="DS65">
        <f t="shared" si="106"/>
        <v>0</v>
      </c>
      <c r="DT65">
        <f t="shared" si="107"/>
        <v>0</v>
      </c>
      <c r="DU65">
        <f t="shared" si="107"/>
        <v>0</v>
      </c>
      <c r="DV65">
        <f t="shared" si="107"/>
        <v>0</v>
      </c>
      <c r="DW65">
        <f t="shared" si="107"/>
        <v>0</v>
      </c>
      <c r="DX65">
        <f t="shared" si="107"/>
        <v>0</v>
      </c>
      <c r="DY65">
        <f t="shared" si="107"/>
        <v>0</v>
      </c>
      <c r="DZ65">
        <f t="shared" si="107"/>
        <v>0</v>
      </c>
      <c r="EA65">
        <f t="shared" si="107"/>
        <v>0</v>
      </c>
      <c r="EB65">
        <f t="shared" si="107"/>
        <v>0</v>
      </c>
      <c r="EC65">
        <f t="shared" si="107"/>
        <v>0</v>
      </c>
      <c r="ED65">
        <f t="shared" si="108"/>
        <v>0</v>
      </c>
      <c r="EE65">
        <f t="shared" si="108"/>
        <v>0</v>
      </c>
      <c r="EF65">
        <f t="shared" si="108"/>
        <v>0</v>
      </c>
      <c r="EG65">
        <f t="shared" si="108"/>
        <v>0</v>
      </c>
      <c r="EH65">
        <f t="shared" si="108"/>
        <v>0</v>
      </c>
      <c r="EI65">
        <f t="shared" si="108"/>
        <v>0</v>
      </c>
      <c r="EJ65">
        <f t="shared" si="108"/>
        <v>0</v>
      </c>
      <c r="EK65">
        <f t="shared" si="108"/>
        <v>0</v>
      </c>
      <c r="EL65">
        <f t="shared" si="108"/>
        <v>0</v>
      </c>
      <c r="EM65">
        <f t="shared" si="108"/>
        <v>0</v>
      </c>
      <c r="EN65">
        <f t="shared" si="109"/>
        <v>0</v>
      </c>
      <c r="EO65">
        <f t="shared" si="109"/>
        <v>0</v>
      </c>
      <c r="EP65">
        <f t="shared" si="109"/>
        <v>0</v>
      </c>
      <c r="EQ65">
        <f t="shared" si="109"/>
        <v>0</v>
      </c>
      <c r="ER65">
        <f t="shared" si="109"/>
        <v>0</v>
      </c>
      <c r="ES65">
        <f t="shared" si="109"/>
        <v>0</v>
      </c>
      <c r="ET65">
        <f t="shared" si="109"/>
        <v>0</v>
      </c>
      <c r="EU65">
        <f t="shared" si="109"/>
        <v>0</v>
      </c>
      <c r="EV65">
        <f t="shared" si="109"/>
        <v>0</v>
      </c>
      <c r="EW65">
        <f t="shared" si="109"/>
        <v>0</v>
      </c>
      <c r="EX65">
        <f t="shared" si="109"/>
        <v>0</v>
      </c>
      <c r="EZ65">
        <f t="shared" si="16"/>
        <v>0.86109135869687159</v>
      </c>
      <c r="FB65">
        <f t="shared" si="63"/>
        <v>1.3047043002347103E-2</v>
      </c>
      <c r="FC65">
        <f t="shared" si="64"/>
        <v>0.24834751203840283</v>
      </c>
      <c r="FH65" s="56"/>
    </row>
    <row r="66" spans="1:164" x14ac:dyDescent="0.25">
      <c r="A66">
        <v>595</v>
      </c>
      <c r="B66" s="19">
        <f>'Input spectra'!Y65</f>
        <v>5.2814081256646501E-2</v>
      </c>
      <c r="C66">
        <f>'Input spectra'!B65</f>
        <v>0</v>
      </c>
      <c r="D66">
        <f t="shared" si="95"/>
        <v>2.0653927966864227E-2</v>
      </c>
      <c r="E66">
        <f t="shared" si="95"/>
        <v>2.0395512572445797E-2</v>
      </c>
      <c r="F66">
        <f t="shared" si="95"/>
        <v>2.013924650464706E-2</v>
      </c>
      <c r="G66">
        <f t="shared" si="95"/>
        <v>1.988511429047141E-2</v>
      </c>
      <c r="H66">
        <f t="shared" si="95"/>
        <v>1.9633100560293718E-2</v>
      </c>
      <c r="I66">
        <f t="shared" si="95"/>
        <v>1.9383190047200662E-2</v>
      </c>
      <c r="J66">
        <f t="shared" si="95"/>
        <v>1.9135367586335109E-2</v>
      </c>
      <c r="K66">
        <f t="shared" si="95"/>
        <v>1.8889618114244534E-2</v>
      </c>
      <c r="L66">
        <f t="shared" si="95"/>
        <v>1.8645926668233524E-2</v>
      </c>
      <c r="M66">
        <f t="shared" si="95"/>
        <v>1.8404278385720247E-2</v>
      </c>
      <c r="N66">
        <f t="shared" si="96"/>
        <v>1.8164658503596918E-2</v>
      </c>
      <c r="O66">
        <f t="shared" si="96"/>
        <v>1.7927052357594227E-2</v>
      </c>
      <c r="P66">
        <f t="shared" si="96"/>
        <v>1.7691445381649719E-2</v>
      </c>
      <c r="Q66">
        <f t="shared" si="96"/>
        <v>1.745782310728004E-2</v>
      </c>
      <c r="R66">
        <f t="shared" si="96"/>
        <v>1.7226171162957108E-2</v>
      </c>
      <c r="S66">
        <f t="shared" si="96"/>
        <v>1.6996475273488167E-2</v>
      </c>
      <c r="T66">
        <f t="shared" si="96"/>
        <v>1.676872125939962E-2</v>
      </c>
      <c r="U66">
        <f t="shared" si="96"/>
        <v>1.6542895036324726E-2</v>
      </c>
      <c r="V66">
        <f t="shared" si="96"/>
        <v>1.63189826143951E-2</v>
      </c>
      <c r="W66">
        <f t="shared" si="96"/>
        <v>1.6096970097635933E-2</v>
      </c>
      <c r="X66">
        <f t="shared" si="97"/>
        <v>1.5876843683365033E-2</v>
      </c>
      <c r="Y66">
        <f t="shared" si="97"/>
        <v>1.5658589661595515E-2</v>
      </c>
      <c r="Z66">
        <f t="shared" si="97"/>
        <v>1.5442194414442263E-2</v>
      </c>
      <c r="AA66">
        <f t="shared" si="97"/>
        <v>1.5227644415532024E-2</v>
      </c>
      <c r="AB66">
        <f t="shared" si="97"/>
        <v>1.5014926229417195E-2</v>
      </c>
      <c r="AC66">
        <f t="shared" si="97"/>
        <v>1.4804026510993223E-2</v>
      </c>
      <c r="AD66">
        <f t="shared" si="97"/>
        <v>1.4594932004919629E-2</v>
      </c>
      <c r="AE66">
        <f t="shared" si="97"/>
        <v>1.4387629545044626E-2</v>
      </c>
      <c r="AF66">
        <f t="shared" si="97"/>
        <v>1.4182106053833316E-2</v>
      </c>
      <c r="AG66">
        <f t="shared" si="97"/>
        <v>1.3978348541799407E-2</v>
      </c>
      <c r="AH66">
        <f t="shared" si="98"/>
        <v>1.3776344106940499E-2</v>
      </c>
      <c r="AI66">
        <f t="shared" si="98"/>
        <v>1.3576079934176841E-2</v>
      </c>
      <c r="AJ66">
        <f t="shared" si="98"/>
        <v>1.3377543294793601E-2</v>
      </c>
      <c r="AK66">
        <f t="shared" si="98"/>
        <v>1.3180721545886563E-2</v>
      </c>
      <c r="AL66">
        <f t="shared" si="98"/>
        <v>1.2985602129811315E-2</v>
      </c>
      <c r="AM66">
        <f t="shared" si="98"/>
        <v>1.2792172573635833E-2</v>
      </c>
      <c r="AN66">
        <f t="shared" si="98"/>
        <v>1.2600420488596439E-2</v>
      </c>
      <c r="AO66">
        <f t="shared" si="98"/>
        <v>1.2410333569557208E-2</v>
      </c>
      <c r="AP66">
        <f t="shared" si="98"/>
        <v>1.2221899594472674E-2</v>
      </c>
      <c r="AQ66">
        <f t="shared" si="98"/>
        <v>1.2035106423853895E-2</v>
      </c>
      <c r="AR66">
        <f t="shared" si="99"/>
        <v>1.184994200023785E-2</v>
      </c>
      <c r="AS66">
        <f t="shared" si="99"/>
        <v>1.1666394347660135E-2</v>
      </c>
      <c r="AT66">
        <f t="shared" si="99"/>
        <v>1.1484451571130884E-2</v>
      </c>
      <c r="AU66">
        <f t="shared" si="99"/>
        <v>1.130410185611406E-2</v>
      </c>
      <c r="AV66">
        <f t="shared" si="99"/>
        <v>1.1125333468009866E-2</v>
      </c>
      <c r="AW66">
        <f t="shared" si="99"/>
        <v>1.0948134751640455E-2</v>
      </c>
      <c r="AX66">
        <f t="shared" si="99"/>
        <v>9.7242941363575707E-3</v>
      </c>
      <c r="AY66">
        <f t="shared" si="99"/>
        <v>8.3024491808103042E-3</v>
      </c>
      <c r="AZ66">
        <f t="shared" si="99"/>
        <v>7.4677439788572476E-3</v>
      </c>
      <c r="BA66">
        <f t="shared" si="99"/>
        <v>6.8350925913699947E-3</v>
      </c>
      <c r="BB66">
        <f t="shared" si="100"/>
        <v>6.3180115746711268E-3</v>
      </c>
      <c r="BC66">
        <f t="shared" si="100"/>
        <v>5.8789790362391422E-3</v>
      </c>
      <c r="BD66">
        <f t="shared" si="100"/>
        <v>5.4974180175177082E-3</v>
      </c>
      <c r="BE66">
        <f t="shared" si="100"/>
        <v>5.1604909996454985E-3</v>
      </c>
      <c r="BF66">
        <f t="shared" si="100"/>
        <v>4.8594997850370603E-3</v>
      </c>
      <c r="BG66">
        <f t="shared" si="100"/>
        <v>4.5882023417106784E-3</v>
      </c>
      <c r="BH66">
        <f t="shared" si="100"/>
        <v>4.3419260470522608E-3</v>
      </c>
      <c r="BI66">
        <f t="shared" si="100"/>
        <v>4.1170583641475644E-3</v>
      </c>
      <c r="BJ66">
        <f t="shared" si="100"/>
        <v>3.910734446189233E-3</v>
      </c>
      <c r="BK66">
        <f t="shared" si="100"/>
        <v>3.7206353527545208E-3</v>
      </c>
      <c r="BL66">
        <f t="shared" si="101"/>
        <v>3.5448521416448268E-3</v>
      </c>
      <c r="BM66">
        <f t="shared" si="101"/>
        <v>3.3817911106679673E-3</v>
      </c>
      <c r="BN66">
        <f t="shared" si="101"/>
        <v>3.2301057846978493E-3</v>
      </c>
      <c r="BO66">
        <f t="shared" si="101"/>
        <v>3.0886468786534712E-3</v>
      </c>
      <c r="BP66">
        <f t="shared" si="101"/>
        <v>2.9564246945219851E-3</v>
      </c>
      <c r="BQ66">
        <f t="shared" si="101"/>
        <v>2.832580335798546E-3</v>
      </c>
      <c r="BR66">
        <f t="shared" si="101"/>
        <v>2.7163633122163763E-3</v>
      </c>
      <c r="BS66">
        <f t="shared" si="101"/>
        <v>2.6071138654371762E-3</v>
      </c>
      <c r="BT66">
        <f t="shared" si="101"/>
        <v>2.5042488423486753E-3</v>
      </c>
      <c r="BU66">
        <f t="shared" si="101"/>
        <v>2.4072502751027371E-3</v>
      </c>
      <c r="BV66">
        <f t="shared" si="102"/>
        <v>2.3156560547398638E-3</v>
      </c>
      <c r="BW66">
        <f t="shared" si="102"/>
        <v>2.2290522442336034E-3</v>
      </c>
      <c r="BX66">
        <f t="shared" si="102"/>
        <v>2.1470666897427759E-3</v>
      </c>
      <c r="BY66">
        <f t="shared" si="102"/>
        <v>2.0693636703887734E-3</v>
      </c>
      <c r="BZ66">
        <f t="shared" si="102"/>
        <v>1.9956393865782317E-3</v>
      </c>
      <c r="CA66">
        <f t="shared" si="102"/>
        <v>1.925618131193187E-3</v>
      </c>
      <c r="CB66">
        <f t="shared" si="102"/>
        <v>1.8590490212466893E-3</v>
      </c>
      <c r="CC66">
        <f t="shared" si="102"/>
        <v>1.7957031928776386E-3</v>
      </c>
      <c r="CD66">
        <f t="shared" si="102"/>
        <v>1.735371381957956E-3</v>
      </c>
      <c r="CE66">
        <f t="shared" si="102"/>
        <v>1.6778618276181937E-3</v>
      </c>
      <c r="CF66">
        <f t="shared" si="103"/>
        <v>1.6229984477517405E-3</v>
      </c>
      <c r="CG66">
        <f t="shared" si="103"/>
        <v>1.5706192448250045E-3</v>
      </c>
      <c r="CH66">
        <f t="shared" si="103"/>
        <v>1.5205749076845924E-3</v>
      </c>
      <c r="CI66">
        <f t="shared" si="103"/>
        <v>1.4727275809462712E-3</v>
      </c>
      <c r="CJ66">
        <f t="shared" si="103"/>
        <v>1.4269497783001915E-3</v>
      </c>
      <c r="CK66">
        <f t="shared" si="103"/>
        <v>1.3831234199190843E-3</v>
      </c>
      <c r="CL66">
        <f t="shared" si="103"/>
        <v>1.3411389772994453E-3</v>
      </c>
      <c r="CM66">
        <f t="shared" si="103"/>
        <v>1.3008947114451371E-3</v>
      </c>
      <c r="CN66">
        <f t="shared" si="103"/>
        <v>1.2622959924309142E-3</v>
      </c>
      <c r="CO66">
        <f t="shared" si="103"/>
        <v>1.2252546901479714E-3</v>
      </c>
      <c r="CP66">
        <f t="shared" si="104"/>
        <v>1.1896886275038691E-3</v>
      </c>
      <c r="CQ66">
        <f t="shared" si="104"/>
        <v>1.1555210885797734E-3</v>
      </c>
      <c r="CR66">
        <f t="shared" si="104"/>
        <v>7.4333925686425305E-4</v>
      </c>
      <c r="CS66">
        <f t="shared" si="104"/>
        <v>4.8240303432309879E-4</v>
      </c>
      <c r="CT66">
        <f t="shared" si="104"/>
        <v>3.3380076319513636E-4</v>
      </c>
      <c r="CU66">
        <f t="shared" si="104"/>
        <v>2.3201553271627376E-4</v>
      </c>
      <c r="CV66">
        <f t="shared" si="104"/>
        <v>1.5828808408126051E-4</v>
      </c>
      <c r="CW66">
        <f t="shared" si="104"/>
        <v>1.0396291246435304E-4</v>
      </c>
      <c r="CX66">
        <f t="shared" si="104"/>
        <v>6.4149980396709886E-5</v>
      </c>
      <c r="CY66">
        <f t="shared" si="104"/>
        <v>3.5742139226343024E-5</v>
      </c>
      <c r="CZ66">
        <f t="shared" si="105"/>
        <v>1.6605669983537034E-5</v>
      </c>
      <c r="DA66">
        <f t="shared" si="105"/>
        <v>5.1919625856061399E-6</v>
      </c>
      <c r="DB66">
        <f t="shared" si="105"/>
        <v>3.2952158369719819E-7</v>
      </c>
      <c r="DC66">
        <f t="shared" si="105"/>
        <v>0</v>
      </c>
      <c r="DD66">
        <f t="shared" si="105"/>
        <v>0</v>
      </c>
      <c r="DE66">
        <f t="shared" si="105"/>
        <v>0</v>
      </c>
      <c r="DF66">
        <f t="shared" si="105"/>
        <v>0</v>
      </c>
      <c r="DG66">
        <f t="shared" si="105"/>
        <v>0</v>
      </c>
      <c r="DH66">
        <f t="shared" si="105"/>
        <v>0</v>
      </c>
      <c r="DI66">
        <f t="shared" si="105"/>
        <v>0</v>
      </c>
      <c r="DJ66">
        <f t="shared" si="106"/>
        <v>0</v>
      </c>
      <c r="DK66">
        <f t="shared" si="106"/>
        <v>0</v>
      </c>
      <c r="DL66">
        <f t="shared" si="106"/>
        <v>0</v>
      </c>
      <c r="DM66">
        <f t="shared" si="106"/>
        <v>0</v>
      </c>
      <c r="DN66">
        <f t="shared" si="106"/>
        <v>0</v>
      </c>
      <c r="DO66">
        <f t="shared" si="106"/>
        <v>0</v>
      </c>
      <c r="DP66">
        <f t="shared" si="106"/>
        <v>0</v>
      </c>
      <c r="DQ66">
        <f t="shared" si="106"/>
        <v>0</v>
      </c>
      <c r="DR66">
        <f t="shared" si="106"/>
        <v>0</v>
      </c>
      <c r="DS66">
        <f t="shared" si="106"/>
        <v>0</v>
      </c>
      <c r="DT66">
        <f t="shared" si="107"/>
        <v>0</v>
      </c>
      <c r="DU66">
        <f t="shared" si="107"/>
        <v>0</v>
      </c>
      <c r="DV66">
        <f t="shared" si="107"/>
        <v>0</v>
      </c>
      <c r="DW66">
        <f t="shared" si="107"/>
        <v>0</v>
      </c>
      <c r="DX66">
        <f t="shared" si="107"/>
        <v>0</v>
      </c>
      <c r="DY66">
        <f t="shared" si="107"/>
        <v>0</v>
      </c>
      <c r="DZ66">
        <f t="shared" si="107"/>
        <v>0</v>
      </c>
      <c r="EA66">
        <f t="shared" si="107"/>
        <v>0</v>
      </c>
      <c r="EB66">
        <f t="shared" si="107"/>
        <v>0</v>
      </c>
      <c r="EC66">
        <f t="shared" si="107"/>
        <v>0</v>
      </c>
      <c r="ED66">
        <f t="shared" si="108"/>
        <v>0</v>
      </c>
      <c r="EE66">
        <f t="shared" si="108"/>
        <v>0</v>
      </c>
      <c r="EF66">
        <f t="shared" si="108"/>
        <v>0</v>
      </c>
      <c r="EG66">
        <f t="shared" si="108"/>
        <v>0</v>
      </c>
      <c r="EH66">
        <f t="shared" si="108"/>
        <v>0</v>
      </c>
      <c r="EI66">
        <f t="shared" si="108"/>
        <v>0</v>
      </c>
      <c r="EJ66">
        <f t="shared" si="108"/>
        <v>0</v>
      </c>
      <c r="EK66">
        <f t="shared" si="108"/>
        <v>0</v>
      </c>
      <c r="EL66">
        <f t="shared" si="108"/>
        <v>0</v>
      </c>
      <c r="EM66">
        <f t="shared" si="108"/>
        <v>0</v>
      </c>
      <c r="EN66">
        <f t="shared" si="109"/>
        <v>0</v>
      </c>
      <c r="EO66">
        <f t="shared" si="109"/>
        <v>0</v>
      </c>
      <c r="EP66">
        <f t="shared" si="109"/>
        <v>0</v>
      </c>
      <c r="EQ66">
        <f t="shared" si="109"/>
        <v>0</v>
      </c>
      <c r="ER66">
        <f t="shared" si="109"/>
        <v>0</v>
      </c>
      <c r="ES66">
        <f t="shared" si="109"/>
        <v>0</v>
      </c>
      <c r="ET66">
        <f t="shared" si="109"/>
        <v>0</v>
      </c>
      <c r="EU66">
        <f t="shared" si="109"/>
        <v>0</v>
      </c>
      <c r="EV66">
        <f t="shared" si="109"/>
        <v>0</v>
      </c>
      <c r="EW66">
        <f t="shared" si="109"/>
        <v>0</v>
      </c>
      <c r="EX66">
        <f t="shared" si="109"/>
        <v>0</v>
      </c>
      <c r="EZ66">
        <f t="shared" si="16"/>
        <v>0.86124821122651896</v>
      </c>
      <c r="FB66">
        <f t="shared" si="63"/>
        <v>1.303071182717197E-2</v>
      </c>
      <c r="FC66">
        <f t="shared" si="64"/>
        <v>0.24834960791284702</v>
      </c>
      <c r="FH66" s="56"/>
    </row>
    <row r="67" spans="1:164" x14ac:dyDescent="0.25">
      <c r="A67">
        <v>600</v>
      </c>
      <c r="B67" s="19">
        <f>'Input spectra'!Y66</f>
        <v>5.2747007420895602E-2</v>
      </c>
      <c r="C67">
        <f>'Input spectra'!B66</f>
        <v>0</v>
      </c>
      <c r="D67">
        <f t="shared" si="95"/>
        <v>2.0653927966864227E-2</v>
      </c>
      <c r="E67">
        <f t="shared" si="95"/>
        <v>2.0395649373430622E-2</v>
      </c>
      <c r="F67">
        <f t="shared" si="95"/>
        <v>2.01395166697616E-2</v>
      </c>
      <c r="G67">
        <f t="shared" si="95"/>
        <v>1.9885514425764129E-2</v>
      </c>
      <c r="H67">
        <f t="shared" si="95"/>
        <v>1.9633627314304871E-2</v>
      </c>
      <c r="I67">
        <f t="shared" si="95"/>
        <v>1.938384011055394E-2</v>
      </c>
      <c r="J67">
        <f t="shared" si="95"/>
        <v>1.9136137691332687E-2</v>
      </c>
      <c r="K67">
        <f t="shared" si="95"/>
        <v>1.8890505034465526E-2</v>
      </c>
      <c r="L67">
        <f t="shared" si="95"/>
        <v>1.8646927218135788E-2</v>
      </c>
      <c r="M67">
        <f t="shared" si="95"/>
        <v>1.8405389420245517E-2</v>
      </c>
      <c r="N67">
        <f t="shared" si="96"/>
        <v>1.816587691777926E-2</v>
      </c>
      <c r="O67">
        <f t="shared" si="96"/>
        <v>1.7928375086171757E-2</v>
      </c>
      <c r="P67">
        <f t="shared" si="96"/>
        <v>1.7692869398679589E-2</v>
      </c>
      <c r="Q67">
        <f t="shared" si="96"/>
        <v>1.7459345425756671E-2</v>
      </c>
      <c r="R67">
        <f t="shared" si="96"/>
        <v>1.7227788834433603E-2</v>
      </c>
      <c r="S67">
        <f t="shared" si="96"/>
        <v>1.6998185387700922E-2</v>
      </c>
      <c r="T67">
        <f t="shared" si="96"/>
        <v>1.6770520943896094E-2</v>
      </c>
      <c r="U67">
        <f t="shared" si="96"/>
        <v>1.6544781456094351E-2</v>
      </c>
      <c r="V67">
        <f t="shared" si="96"/>
        <v>1.6320952971503273E-2</v>
      </c>
      <c r="W67">
        <f t="shared" si="96"/>
        <v>1.6099021630861143E-2</v>
      </c>
      <c r="X67">
        <f t="shared" si="97"/>
        <v>1.5878973667838987E-2</v>
      </c>
      <c r="Y67">
        <f t="shared" si="97"/>
        <v>1.5660795408446376E-2</v>
      </c>
      <c r="Z67">
        <f t="shared" si="97"/>
        <v>1.5444473270440835E-2</v>
      </c>
      <c r="AA67">
        <f t="shared" si="97"/>
        <v>1.5229993762740975E-2</v>
      </c>
      <c r="AB67">
        <f t="shared" si="97"/>
        <v>1.5017343484843224E-2</v>
      </c>
      <c r="AC67">
        <f t="shared" si="97"/>
        <v>1.4806509126242191E-2</v>
      </c>
      <c r="AD67">
        <f t="shared" si="97"/>
        <v>1.4597477465854597E-2</v>
      </c>
      <c r="AE67">
        <f t="shared" si="97"/>
        <v>1.4390235371446809E-2</v>
      </c>
      <c r="AF67">
        <f t="shared" si="97"/>
        <v>1.4184769799065898E-2</v>
      </c>
      <c r="AG67">
        <f t="shared" si="97"/>
        <v>1.3981067792474232E-2</v>
      </c>
      <c r="AH67">
        <f t="shared" si="98"/>
        <v>1.3779116482587579E-2</v>
      </c>
      <c r="AI67">
        <f t="shared" si="98"/>
        <v>1.3578903086916682E-2</v>
      </c>
      <c r="AJ67">
        <f t="shared" si="98"/>
        <v>1.3380414909012324E-2</v>
      </c>
      <c r="AK67">
        <f t="shared" si="98"/>
        <v>1.3183639337913786E-2</v>
      </c>
      <c r="AL67">
        <f t="shared" si="98"/>
        <v>1.298856384760079E-2</v>
      </c>
      <c r="AM67">
        <f t="shared" si="98"/>
        <v>1.2795175996448797E-2</v>
      </c>
      <c r="AN67">
        <f t="shared" si="98"/>
        <v>1.2603463426687686E-2</v>
      </c>
      <c r="AO67">
        <f t="shared" si="98"/>
        <v>1.2413413863863829E-2</v>
      </c>
      <c r="AP67">
        <f t="shared" si="98"/>
        <v>1.2225015116305469E-2</v>
      </c>
      <c r="AQ67">
        <f t="shared" si="98"/>
        <v>1.2038255074591421E-2</v>
      </c>
      <c r="AR67">
        <f t="shared" si="99"/>
        <v>1.1853121711023103E-2</v>
      </c>
      <c r="AS67">
        <f t="shared" si="99"/>
        <v>1.1669603079099807E-2</v>
      </c>
      <c r="AT67">
        <f t="shared" si="99"/>
        <v>1.1487687312997243E-2</v>
      </c>
      <c r="AU67">
        <f t="shared" si="99"/>
        <v>1.1307362627049343E-2</v>
      </c>
      <c r="AV67">
        <f t="shared" si="99"/>
        <v>1.1128617315233246E-2</v>
      </c>
      <c r="AW67">
        <f t="shared" si="99"/>
        <v>1.0951439750657523E-2</v>
      </c>
      <c r="AX67">
        <f t="shared" si="99"/>
        <v>9.7272949295209923E-3</v>
      </c>
      <c r="AY67">
        <f t="shared" si="99"/>
        <v>8.3050669158348332E-3</v>
      </c>
      <c r="AZ67">
        <f t="shared" si="99"/>
        <v>7.4701486390506798E-3</v>
      </c>
      <c r="BA67">
        <f t="shared" si="99"/>
        <v>6.8373393943702209E-3</v>
      </c>
      <c r="BB67">
        <f t="shared" si="100"/>
        <v>6.320130796365243E-3</v>
      </c>
      <c r="BC67">
        <f t="shared" si="100"/>
        <v>5.8809904411854979E-3</v>
      </c>
      <c r="BD67">
        <f t="shared" si="100"/>
        <v>5.499335763086137E-3</v>
      </c>
      <c r="BE67">
        <f t="shared" si="100"/>
        <v>5.1623258355665384E-3</v>
      </c>
      <c r="BF67">
        <f t="shared" si="100"/>
        <v>4.861260208397584E-3</v>
      </c>
      <c r="BG67">
        <f t="shared" si="100"/>
        <v>4.5898952697736488E-3</v>
      </c>
      <c r="BH67">
        <f t="shared" si="100"/>
        <v>4.3435572393353142E-3</v>
      </c>
      <c r="BI67">
        <f t="shared" si="100"/>
        <v>4.1186327023895811E-3</v>
      </c>
      <c r="BJ67">
        <f t="shared" si="100"/>
        <v>3.9122561283261824E-3</v>
      </c>
      <c r="BK67">
        <f t="shared" si="100"/>
        <v>3.7221080321099319E-3</v>
      </c>
      <c r="BL67">
        <f t="shared" si="101"/>
        <v>3.5462790297279994E-3</v>
      </c>
      <c r="BM67">
        <f t="shared" si="101"/>
        <v>3.3831750549484919E-3</v>
      </c>
      <c r="BN67">
        <f t="shared" si="101"/>
        <v>3.2314493286662313E-3</v>
      </c>
      <c r="BO67">
        <f t="shared" si="101"/>
        <v>3.0899523090273644E-3</v>
      </c>
      <c r="BP67">
        <f t="shared" si="101"/>
        <v>2.9576940789224002E-3</v>
      </c>
      <c r="BQ67">
        <f t="shared" si="101"/>
        <v>2.8338155532272504E-3</v>
      </c>
      <c r="BR67">
        <f t="shared" si="101"/>
        <v>2.7175660780051594E-3</v>
      </c>
      <c r="BS67">
        <f t="shared" si="101"/>
        <v>2.6082857518894349E-3</v>
      </c>
      <c r="BT67">
        <f t="shared" si="101"/>
        <v>2.5053912959802217E-3</v>
      </c>
      <c r="BU67">
        <f t="shared" si="101"/>
        <v>2.4083646311661021E-3</v>
      </c>
      <c r="BV67">
        <f t="shared" si="102"/>
        <v>2.3167435495555547E-3</v>
      </c>
      <c r="BW67">
        <f t="shared" si="102"/>
        <v>2.2301140257337576E-3</v>
      </c>
      <c r="BX67">
        <f t="shared" si="102"/>
        <v>2.1481038265448527E-3</v>
      </c>
      <c r="BY67">
        <f t="shared" si="102"/>
        <v>2.0703771596506972E-3</v>
      </c>
      <c r="BZ67">
        <f t="shared" si="102"/>
        <v>1.9966301608359085E-3</v>
      </c>
      <c r="CA67">
        <f t="shared" si="102"/>
        <v>1.9265870643423689E-3</v>
      </c>
      <c r="CB67">
        <f t="shared" si="102"/>
        <v>1.8599969338008104E-3</v>
      </c>
      <c r="CC67">
        <f t="shared" si="102"/>
        <v>1.7966308566094091E-3</v>
      </c>
      <c r="CD67">
        <f t="shared" si="102"/>
        <v>1.736279524013583E-3</v>
      </c>
      <c r="CE67">
        <f t="shared" si="102"/>
        <v>1.6787511341779771E-3</v>
      </c>
      <c r="CF67">
        <f t="shared" si="103"/>
        <v>1.6238695672986241E-3</v>
      </c>
      <c r="CG67">
        <f t="shared" si="103"/>
        <v>1.571472791072786E-3</v>
      </c>
      <c r="CH67">
        <f t="shared" si="103"/>
        <v>1.5214114622094401E-3</v>
      </c>
      <c r="CI67">
        <f t="shared" si="103"/>
        <v>1.4735476955585786E-3</v>
      </c>
      <c r="CJ67">
        <f t="shared" si="103"/>
        <v>1.4277539771883326E-3</v>
      </c>
      <c r="CK67">
        <f t="shared" si="103"/>
        <v>1.3839122015920937E-3</v>
      </c>
      <c r="CL67">
        <f t="shared" si="103"/>
        <v>1.3419128163518577E-3</v>
      </c>
      <c r="CM67">
        <f t="shared" si="103"/>
        <v>1.301654060164046E-3</v>
      </c>
      <c r="CN67">
        <f t="shared" si="103"/>
        <v>1.2630412822626214E-3</v>
      </c>
      <c r="CO67">
        <f t="shared" si="103"/>
        <v>1.2259863330393434E-3</v>
      </c>
      <c r="CP67">
        <f t="shared" si="104"/>
        <v>1.1904070171315821E-3</v>
      </c>
      <c r="CQ67">
        <f t="shared" si="104"/>
        <v>1.1562266014789851E-3</v>
      </c>
      <c r="CR67">
        <f t="shared" si="104"/>
        <v>7.4379809768031864E-4</v>
      </c>
      <c r="CS67">
        <f t="shared" si="104"/>
        <v>4.827040447800702E-4</v>
      </c>
      <c r="CT67">
        <f t="shared" si="104"/>
        <v>3.3401128895288408E-4</v>
      </c>
      <c r="CU67">
        <f t="shared" si="104"/>
        <v>2.3216342045987562E-4</v>
      </c>
      <c r="CV67">
        <f t="shared" si="104"/>
        <v>1.583900399968433E-4</v>
      </c>
      <c r="CW67">
        <f t="shared" si="104"/>
        <v>1.0403057442870528E-4</v>
      </c>
      <c r="CX67">
        <f t="shared" si="104"/>
        <v>6.4192161553961775E-5</v>
      </c>
      <c r="CY67">
        <f t="shared" si="104"/>
        <v>3.5765880995626671E-5</v>
      </c>
      <c r="CZ67">
        <f t="shared" si="105"/>
        <v>1.6616811779544394E-5</v>
      </c>
      <c r="DA67">
        <f t="shared" si="105"/>
        <v>5.1954810501974918E-6</v>
      </c>
      <c r="DB67">
        <f t="shared" si="105"/>
        <v>3.2974710405475938E-7</v>
      </c>
      <c r="DC67">
        <f t="shared" si="105"/>
        <v>0</v>
      </c>
      <c r="DD67">
        <f t="shared" si="105"/>
        <v>0</v>
      </c>
      <c r="DE67">
        <f t="shared" si="105"/>
        <v>0</v>
      </c>
      <c r="DF67">
        <f t="shared" si="105"/>
        <v>0</v>
      </c>
      <c r="DG67">
        <f t="shared" si="105"/>
        <v>0</v>
      </c>
      <c r="DH67">
        <f t="shared" si="105"/>
        <v>0</v>
      </c>
      <c r="DI67">
        <f t="shared" si="105"/>
        <v>0</v>
      </c>
      <c r="DJ67">
        <f t="shared" si="106"/>
        <v>0</v>
      </c>
      <c r="DK67">
        <f t="shared" si="106"/>
        <v>0</v>
      </c>
      <c r="DL67">
        <f t="shared" si="106"/>
        <v>0</v>
      </c>
      <c r="DM67">
        <f t="shared" si="106"/>
        <v>0</v>
      </c>
      <c r="DN67">
        <f t="shared" si="106"/>
        <v>0</v>
      </c>
      <c r="DO67">
        <f t="shared" si="106"/>
        <v>0</v>
      </c>
      <c r="DP67">
        <f t="shared" si="106"/>
        <v>0</v>
      </c>
      <c r="DQ67">
        <f t="shared" si="106"/>
        <v>0</v>
      </c>
      <c r="DR67">
        <f t="shared" si="106"/>
        <v>0</v>
      </c>
      <c r="DS67">
        <f t="shared" si="106"/>
        <v>0</v>
      </c>
      <c r="DT67">
        <f t="shared" si="107"/>
        <v>0</v>
      </c>
      <c r="DU67">
        <f t="shared" si="107"/>
        <v>0</v>
      </c>
      <c r="DV67">
        <f t="shared" si="107"/>
        <v>0</v>
      </c>
      <c r="DW67">
        <f t="shared" si="107"/>
        <v>0</v>
      </c>
      <c r="DX67">
        <f t="shared" si="107"/>
        <v>0</v>
      </c>
      <c r="DY67">
        <f t="shared" si="107"/>
        <v>0</v>
      </c>
      <c r="DZ67">
        <f t="shared" si="107"/>
        <v>0</v>
      </c>
      <c r="EA67">
        <f t="shared" si="107"/>
        <v>0</v>
      </c>
      <c r="EB67">
        <f t="shared" si="107"/>
        <v>0</v>
      </c>
      <c r="EC67">
        <f t="shared" si="107"/>
        <v>0</v>
      </c>
      <c r="ED67">
        <f t="shared" si="108"/>
        <v>0</v>
      </c>
      <c r="EE67">
        <f t="shared" si="108"/>
        <v>0</v>
      </c>
      <c r="EF67">
        <f t="shared" si="108"/>
        <v>0</v>
      </c>
      <c r="EG67">
        <f t="shared" si="108"/>
        <v>0</v>
      </c>
      <c r="EH67">
        <f t="shared" si="108"/>
        <v>0</v>
      </c>
      <c r="EI67">
        <f t="shared" si="108"/>
        <v>0</v>
      </c>
      <c r="EJ67">
        <f t="shared" si="108"/>
        <v>0</v>
      </c>
      <c r="EK67">
        <f t="shared" si="108"/>
        <v>0</v>
      </c>
      <c r="EL67">
        <f t="shared" si="108"/>
        <v>0</v>
      </c>
      <c r="EM67">
        <f t="shared" si="108"/>
        <v>0</v>
      </c>
      <c r="EN67">
        <f t="shared" si="109"/>
        <v>0</v>
      </c>
      <c r="EO67">
        <f t="shared" si="109"/>
        <v>0</v>
      </c>
      <c r="EP67">
        <f t="shared" si="109"/>
        <v>0</v>
      </c>
      <c r="EQ67">
        <f t="shared" si="109"/>
        <v>0</v>
      </c>
      <c r="ER67">
        <f t="shared" si="109"/>
        <v>0</v>
      </c>
      <c r="ES67">
        <f t="shared" si="109"/>
        <v>0</v>
      </c>
      <c r="ET67">
        <f t="shared" si="109"/>
        <v>0</v>
      </c>
      <c r="EU67">
        <f t="shared" si="109"/>
        <v>0</v>
      </c>
      <c r="EV67">
        <f t="shared" si="109"/>
        <v>0</v>
      </c>
      <c r="EW67">
        <f t="shared" si="109"/>
        <v>0</v>
      </c>
      <c r="EX67">
        <f t="shared" si="109"/>
        <v>0</v>
      </c>
      <c r="EZ67">
        <f t="shared" si="16"/>
        <v>0.86140510836138684</v>
      </c>
      <c r="FB67">
        <f t="shared" ref="FB67:FB98" si="110">(1-EXP(-(C67*_c1+B67)*_t))/2</f>
        <v>1.3014380104290346E-2</v>
      </c>
      <c r="FC67">
        <f t="shared" ref="FC67:FC98" si="111">LN(1-FB67)/(-(C67*_c1+B67))</f>
        <v>0.24835170378775415</v>
      </c>
      <c r="FH67" s="56"/>
    </row>
    <row r="68" spans="1:164" x14ac:dyDescent="0.25">
      <c r="A68">
        <v>605</v>
      </c>
      <c r="B68" s="19">
        <f>'Input spectra'!Y67</f>
        <v>5.2679933585144702E-2</v>
      </c>
      <c r="C68">
        <f>'Input spectra'!B67</f>
        <v>0</v>
      </c>
      <c r="D68">
        <f t="shared" si="95"/>
        <v>2.0653927966864227E-2</v>
      </c>
      <c r="E68">
        <f t="shared" si="95"/>
        <v>2.0395786175333021E-2</v>
      </c>
      <c r="F68">
        <f t="shared" si="95"/>
        <v>2.0139786838500363E-2</v>
      </c>
      <c r="G68">
        <f t="shared" si="95"/>
        <v>1.9885914569108515E-2</v>
      </c>
      <c r="H68">
        <f t="shared" si="95"/>
        <v>1.9634154082448781E-2</v>
      </c>
      <c r="I68">
        <f t="shared" si="95"/>
        <v>1.9384490195708703E-2</v>
      </c>
      <c r="J68">
        <f t="shared" si="95"/>
        <v>1.9136907827323222E-2</v>
      </c>
      <c r="K68">
        <f t="shared" si="95"/>
        <v>1.8891391996329894E-2</v>
      </c>
      <c r="L68">
        <f t="shared" si="95"/>
        <v>1.8647927821728066E-2</v>
      </c>
      <c r="M68">
        <f t="shared" si="95"/>
        <v>1.8406500521842027E-2</v>
      </c>
      <c r="N68">
        <f t="shared" si="96"/>
        <v>1.8167095413688054E-2</v>
      </c>
      <c r="O68">
        <f t="shared" si="96"/>
        <v>1.7929697912345412E-2</v>
      </c>
      <c r="P68">
        <f t="shared" si="96"/>
        <v>1.7694293530331216E-2</v>
      </c>
      <c r="Q68">
        <f t="shared" si="96"/>
        <v>1.746086787697915E-2</v>
      </c>
      <c r="R68">
        <f t="shared" si="96"/>
        <v>1.7229406657822032E-2</v>
      </c>
      <c r="S68">
        <f t="shared" si="96"/>
        <v>1.6999895673978211E-2</v>
      </c>
      <c r="T68">
        <f t="shared" si="96"/>
        <v>1.6772320821541724E-2</v>
      </c>
      <c r="U68">
        <f t="shared" si="96"/>
        <v>1.6546668090976234E-2</v>
      </c>
      <c r="V68">
        <f t="shared" si="96"/>
        <v>1.6322923566512743E-2</v>
      </c>
      <c r="W68">
        <f t="shared" si="96"/>
        <v>1.6101073425550991E-2</v>
      </c>
      <c r="X68">
        <f t="shared" si="97"/>
        <v>1.5881103938064568E-2</v>
      </c>
      <c r="Y68">
        <f t="shared" si="97"/>
        <v>1.5663001466009709E-2</v>
      </c>
      <c r="Z68">
        <f t="shared" si="97"/>
        <v>1.5446752462737768E-2</v>
      </c>
      <c r="AA68">
        <f t="shared" si="97"/>
        <v>1.5232343472411258E-2</v>
      </c>
      <c r="AB68">
        <f t="shared" si="97"/>
        <v>1.50197611294236E-2</v>
      </c>
      <c r="AC68">
        <f t="shared" si="97"/>
        <v>1.4808992157822384E-2</v>
      </c>
      <c r="AD68">
        <f t="shared" si="97"/>
        <v>1.460002337073623E-2</v>
      </c>
      <c r="AE68">
        <f t="shared" si="97"/>
        <v>1.439284166980521E-2</v>
      </c>
      <c r="AF68">
        <f t="shared" si="97"/>
        <v>1.4187434044614771E-2</v>
      </c>
      <c r="AG68">
        <f t="shared" si="97"/>
        <v>1.3983787572133166E-2</v>
      </c>
      <c r="AH68">
        <f t="shared" si="98"/>
        <v>1.3781889416152394E-2</v>
      </c>
      <c r="AI68">
        <f t="shared" si="98"/>
        <v>1.3581726826732574E-2</v>
      </c>
      <c r="AJ68">
        <f t="shared" si="98"/>
        <v>1.3383287139649773E-2</v>
      </c>
      <c r="AK68">
        <f t="shared" si="98"/>
        <v>1.3186557775847251E-2</v>
      </c>
      <c r="AL68">
        <f t="shared" si="98"/>
        <v>1.2991526240890113E-2</v>
      </c>
      <c r="AM68">
        <f t="shared" si="98"/>
        <v>1.2798180124423341E-2</v>
      </c>
      <c r="AN68">
        <f t="shared" si="98"/>
        <v>1.2606507099633159E-2</v>
      </c>
      <c r="AO68">
        <f t="shared" si="98"/>
        <v>1.2416494922711787E-2</v>
      </c>
      <c r="AP68">
        <f t="shared" si="98"/>
        <v>1.222813143232547E-2</v>
      </c>
      <c r="AQ68">
        <f t="shared" si="98"/>
        <v>1.2041404549085807E-2</v>
      </c>
      <c r="AR68">
        <f t="shared" si="99"/>
        <v>1.1856302275024402E-2</v>
      </c>
      <c r="AS68">
        <f t="shared" si="99"/>
        <v>1.1672812693070722E-2</v>
      </c>
      <c r="AT68">
        <f t="shared" si="99"/>
        <v>1.1490923966533206E-2</v>
      </c>
      <c r="AU68">
        <f t="shared" si="99"/>
        <v>1.1310624338583642E-2</v>
      </c>
      <c r="AV68">
        <f t="shared" si="99"/>
        <v>1.1131902131744661E-2</v>
      </c>
      <c r="AW68">
        <f t="shared" si="99"/>
        <v>1.0954745747380477E-2</v>
      </c>
      <c r="AX68">
        <f t="shared" si="99"/>
        <v>9.7302966486909181E-3</v>
      </c>
      <c r="AY68">
        <f t="shared" si="99"/>
        <v>8.3076854762226381E-3</v>
      </c>
      <c r="AZ68">
        <f t="shared" si="99"/>
        <v>7.4725540735597097E-3</v>
      </c>
      <c r="BA68">
        <f t="shared" si="99"/>
        <v>6.8395869359301155E-3</v>
      </c>
      <c r="BB68">
        <f t="shared" si="100"/>
        <v>6.3222507289001882E-3</v>
      </c>
      <c r="BC68">
        <f t="shared" si="100"/>
        <v>5.8830025343040394E-3</v>
      </c>
      <c r="BD68">
        <f t="shared" si="100"/>
        <v>5.501254177650094E-3</v>
      </c>
      <c r="BE68">
        <f t="shared" si="100"/>
        <v>5.1641613238717909E-3</v>
      </c>
      <c r="BF68">
        <f t="shared" si="100"/>
        <v>4.8630212694966693E-3</v>
      </c>
      <c r="BG68">
        <f t="shared" si="100"/>
        <v>4.5915888224833147E-3</v>
      </c>
      <c r="BH68">
        <f t="shared" si="100"/>
        <v>4.3451890444312609E-3</v>
      </c>
      <c r="BI68">
        <f t="shared" si="100"/>
        <v>4.1202076426490276E-3</v>
      </c>
      <c r="BJ68">
        <f t="shared" si="100"/>
        <v>3.9137784025556283E-3</v>
      </c>
      <c r="BK68">
        <f t="shared" si="100"/>
        <v>3.7235812943723686E-3</v>
      </c>
      <c r="BL68">
        <f t="shared" si="101"/>
        <v>3.5477064921678775E-3</v>
      </c>
      <c r="BM68">
        <f t="shared" si="101"/>
        <v>3.3845595655862255E-3</v>
      </c>
      <c r="BN68">
        <f t="shared" si="101"/>
        <v>3.2327934314740178E-3</v>
      </c>
      <c r="BO68">
        <f t="shared" si="101"/>
        <v>3.0912582911472256E-3</v>
      </c>
      <c r="BP68">
        <f t="shared" si="101"/>
        <v>2.9589640083516671E-3</v>
      </c>
      <c r="BQ68">
        <f t="shared" si="101"/>
        <v>2.8350513093033771E-3</v>
      </c>
      <c r="BR68">
        <f t="shared" si="101"/>
        <v>2.718769376360973E-3</v>
      </c>
      <c r="BS68">
        <f t="shared" si="101"/>
        <v>2.6094581650996061E-3</v>
      </c>
      <c r="BT68">
        <f t="shared" si="101"/>
        <v>2.5065342708060997E-3</v>
      </c>
      <c r="BU68">
        <f t="shared" si="101"/>
        <v>2.4094795030833653E-3</v>
      </c>
      <c r="BV68">
        <f t="shared" si="102"/>
        <v>2.317831555088272E-3</v>
      </c>
      <c r="BW68">
        <f t="shared" si="102"/>
        <v>2.231176313000413E-3</v>
      </c>
      <c r="BX68">
        <f t="shared" si="102"/>
        <v>2.1491414643340441E-3</v>
      </c>
      <c r="BY68">
        <f t="shared" si="102"/>
        <v>2.0713911452779998E-3</v>
      </c>
      <c r="BZ68">
        <f t="shared" si="102"/>
        <v>1.9976214269828694E-3</v>
      </c>
      <c r="CA68">
        <f t="shared" si="102"/>
        <v>1.9275564850396438E-3</v>
      </c>
      <c r="CB68">
        <f t="shared" si="102"/>
        <v>1.8609453296871085E-3</v>
      </c>
      <c r="CC68">
        <f t="shared" si="102"/>
        <v>1.7975589995740521E-3</v>
      </c>
      <c r="CD68">
        <f t="shared" si="102"/>
        <v>1.7371881413115714E-3</v>
      </c>
      <c r="CE68">
        <f t="shared" si="102"/>
        <v>1.6796409120913276E-3</v>
      </c>
      <c r="CF68">
        <f t="shared" si="103"/>
        <v>1.6247411544055761E-3</v>
      </c>
      <c r="CG68">
        <f t="shared" si="103"/>
        <v>1.5723268011765903E-3</v>
      </c>
      <c r="CH68">
        <f t="shared" si="103"/>
        <v>1.5222484769703926E-3</v>
      </c>
      <c r="CI68">
        <f t="shared" si="103"/>
        <v>1.4743682668663307E-3</v>
      </c>
      <c r="CJ68">
        <f t="shared" si="103"/>
        <v>1.428558629306056E-3</v>
      </c>
      <c r="CK68">
        <f t="shared" si="103"/>
        <v>1.3847014330995275E-3</v>
      </c>
      <c r="CL68">
        <f t="shared" si="103"/>
        <v>1.3426871019104781E-3</v>
      </c>
      <c r="CM68">
        <f t="shared" si="103"/>
        <v>1.3024138521244191E-3</v>
      </c>
      <c r="CN68">
        <f t="shared" si="103"/>
        <v>1.2637870121313217E-3</v>
      </c>
      <c r="CO68">
        <f t="shared" si="103"/>
        <v>1.2267184128205515E-3</v>
      </c>
      <c r="CP68">
        <f t="shared" si="104"/>
        <v>1.191125840556547E-3</v>
      </c>
      <c r="CQ68">
        <f t="shared" si="104"/>
        <v>1.1569325451348971E-3</v>
      </c>
      <c r="CR68">
        <f t="shared" si="104"/>
        <v>7.4425722172492695E-4</v>
      </c>
      <c r="CS68">
        <f t="shared" si="104"/>
        <v>4.8300524306192822E-4</v>
      </c>
      <c r="CT68">
        <f t="shared" si="104"/>
        <v>3.3422194748772386E-4</v>
      </c>
      <c r="CU68">
        <f t="shared" si="104"/>
        <v>2.323114024677901E-4</v>
      </c>
      <c r="CV68">
        <f t="shared" si="104"/>
        <v>1.5849206158388067E-4</v>
      </c>
      <c r="CW68">
        <f t="shared" si="104"/>
        <v>1.0409828042935195E-4</v>
      </c>
      <c r="CX68">
        <f t="shared" si="104"/>
        <v>6.4234370446998105E-5</v>
      </c>
      <c r="CY68">
        <f t="shared" si="104"/>
        <v>3.5789638535415988E-5</v>
      </c>
      <c r="CZ68">
        <f t="shared" si="105"/>
        <v>1.6627961051288554E-5</v>
      </c>
      <c r="DA68">
        <f t="shared" si="105"/>
        <v>5.1990018991652467E-6</v>
      </c>
      <c r="DB68">
        <f t="shared" si="105"/>
        <v>3.2997277875556911E-7</v>
      </c>
      <c r="DC68">
        <f t="shared" si="105"/>
        <v>0</v>
      </c>
      <c r="DD68">
        <f t="shared" si="105"/>
        <v>0</v>
      </c>
      <c r="DE68">
        <f t="shared" si="105"/>
        <v>0</v>
      </c>
      <c r="DF68">
        <f t="shared" si="105"/>
        <v>0</v>
      </c>
      <c r="DG68">
        <f t="shared" si="105"/>
        <v>0</v>
      </c>
      <c r="DH68">
        <f t="shared" si="105"/>
        <v>0</v>
      </c>
      <c r="DI68">
        <f t="shared" si="105"/>
        <v>0</v>
      </c>
      <c r="DJ68">
        <f t="shared" si="106"/>
        <v>0</v>
      </c>
      <c r="DK68">
        <f t="shared" si="106"/>
        <v>0</v>
      </c>
      <c r="DL68">
        <f t="shared" si="106"/>
        <v>0</v>
      </c>
      <c r="DM68">
        <f t="shared" si="106"/>
        <v>0</v>
      </c>
      <c r="DN68">
        <f t="shared" si="106"/>
        <v>0</v>
      </c>
      <c r="DO68">
        <f t="shared" si="106"/>
        <v>0</v>
      </c>
      <c r="DP68">
        <f t="shared" si="106"/>
        <v>0</v>
      </c>
      <c r="DQ68">
        <f t="shared" si="106"/>
        <v>0</v>
      </c>
      <c r="DR68">
        <f t="shared" si="106"/>
        <v>0</v>
      </c>
      <c r="DS68">
        <f t="shared" si="106"/>
        <v>0</v>
      </c>
      <c r="DT68">
        <f t="shared" si="107"/>
        <v>0</v>
      </c>
      <c r="DU68">
        <f t="shared" si="107"/>
        <v>0</v>
      </c>
      <c r="DV68">
        <f t="shared" si="107"/>
        <v>0</v>
      </c>
      <c r="DW68">
        <f t="shared" si="107"/>
        <v>0</v>
      </c>
      <c r="DX68">
        <f t="shared" si="107"/>
        <v>0</v>
      </c>
      <c r="DY68">
        <f t="shared" si="107"/>
        <v>0</v>
      </c>
      <c r="DZ68">
        <f t="shared" si="107"/>
        <v>0</v>
      </c>
      <c r="EA68">
        <f t="shared" si="107"/>
        <v>0</v>
      </c>
      <c r="EB68">
        <f t="shared" si="107"/>
        <v>0</v>
      </c>
      <c r="EC68">
        <f t="shared" si="107"/>
        <v>0</v>
      </c>
      <c r="ED68">
        <f t="shared" si="108"/>
        <v>0</v>
      </c>
      <c r="EE68">
        <f t="shared" si="108"/>
        <v>0</v>
      </c>
      <c r="EF68">
        <f t="shared" si="108"/>
        <v>0</v>
      </c>
      <c r="EG68">
        <f t="shared" si="108"/>
        <v>0</v>
      </c>
      <c r="EH68">
        <f t="shared" si="108"/>
        <v>0</v>
      </c>
      <c r="EI68">
        <f t="shared" si="108"/>
        <v>0</v>
      </c>
      <c r="EJ68">
        <f t="shared" si="108"/>
        <v>0</v>
      </c>
      <c r="EK68">
        <f t="shared" si="108"/>
        <v>0</v>
      </c>
      <c r="EL68">
        <f t="shared" si="108"/>
        <v>0</v>
      </c>
      <c r="EM68">
        <f t="shared" si="108"/>
        <v>0</v>
      </c>
      <c r="EN68">
        <f t="shared" si="109"/>
        <v>0</v>
      </c>
      <c r="EO68">
        <f t="shared" si="109"/>
        <v>0</v>
      </c>
      <c r="EP68">
        <f t="shared" si="109"/>
        <v>0</v>
      </c>
      <c r="EQ68">
        <f t="shared" si="109"/>
        <v>0</v>
      </c>
      <c r="ER68">
        <f t="shared" si="109"/>
        <v>0</v>
      </c>
      <c r="ES68">
        <f t="shared" si="109"/>
        <v>0</v>
      </c>
      <c r="ET68">
        <f t="shared" si="109"/>
        <v>0</v>
      </c>
      <c r="EU68">
        <f t="shared" si="109"/>
        <v>0</v>
      </c>
      <c r="EV68">
        <f t="shared" si="109"/>
        <v>0</v>
      </c>
      <c r="EW68">
        <f t="shared" si="109"/>
        <v>0</v>
      </c>
      <c r="EX68">
        <f t="shared" si="109"/>
        <v>0</v>
      </c>
      <c r="EZ68">
        <f t="shared" ref="EZ68:EZ131" si="112">SUM(D68:EX68)</f>
        <v>0.86156205011731501</v>
      </c>
      <c r="FB68">
        <f t="shared" si="110"/>
        <v>1.2998047833683912E-2</v>
      </c>
      <c r="FC68">
        <f t="shared" si="111"/>
        <v>0.24835379966312621</v>
      </c>
      <c r="FH68" s="56"/>
    </row>
    <row r="69" spans="1:164" x14ac:dyDescent="0.25">
      <c r="A69">
        <v>610</v>
      </c>
      <c r="B69" s="19">
        <f>'Input spectra'!Y68</f>
        <v>5.2612859749393802E-2</v>
      </c>
      <c r="C69">
        <f>'Input spectra'!B68</f>
        <v>0</v>
      </c>
      <c r="D69">
        <f t="shared" si="95"/>
        <v>2.0653927966864227E-2</v>
      </c>
      <c r="E69">
        <f t="shared" si="95"/>
        <v>2.039592297815301E-2</v>
      </c>
      <c r="F69">
        <f t="shared" si="95"/>
        <v>2.01400570108634E-2</v>
      </c>
      <c r="G69">
        <f t="shared" si="95"/>
        <v>1.9886314720504724E-2</v>
      </c>
      <c r="H69">
        <f t="shared" si="95"/>
        <v>1.9634680864725827E-2</v>
      </c>
      <c r="I69">
        <f t="shared" si="95"/>
        <v>1.9385140302665686E-2</v>
      </c>
      <c r="J69">
        <f t="shared" si="95"/>
        <v>1.9137677994307972E-2</v>
      </c>
      <c r="K69">
        <f t="shared" si="95"/>
        <v>1.8892278999839592E-2</v>
      </c>
      <c r="L69">
        <f t="shared" si="95"/>
        <v>1.8648928479013244E-2</v>
      </c>
      <c r="M69">
        <f t="shared" si="95"/>
        <v>1.8407611690513817E-2</v>
      </c>
      <c r="N69">
        <f t="shared" si="96"/>
        <v>1.8168313991328785E-2</v>
      </c>
      <c r="O69">
        <f t="shared" si="96"/>
        <v>1.7931020836122396E-2</v>
      </c>
      <c r="P69">
        <f t="shared" si="96"/>
        <v>1.7695717776613822E-2</v>
      </c>
      <c r="Q69">
        <f t="shared" si="96"/>
        <v>1.7462390460959057E-2</v>
      </c>
      <c r="R69">
        <f t="shared" si="96"/>
        <v>1.7231024633136666E-2</v>
      </c>
      <c r="S69">
        <f t="shared" si="96"/>
        <v>1.7001606132337348E-2</v>
      </c>
      <c r="T69">
        <f t="shared" si="96"/>
        <v>1.6774120892357233E-2</v>
      </c>
      <c r="U69">
        <f t="shared" si="96"/>
        <v>1.6548554940994907E-2</v>
      </c>
      <c r="V69">
        <f t="shared" si="96"/>
        <v>1.6324894399452238E-2</v>
      </c>
      <c r="W69">
        <f t="shared" si="96"/>
        <v>1.6103125481738811E-2</v>
      </c>
      <c r="X69">
        <f t="shared" si="97"/>
        <v>1.5883234494080106E-2</v>
      </c>
      <c r="Y69">
        <f t="shared" si="97"/>
        <v>1.5665207834329294E-2</v>
      </c>
      <c r="Z69">
        <f t="shared" si="97"/>
        <v>1.544903199138269E-2</v>
      </c>
      <c r="AA69">
        <f t="shared" si="97"/>
        <v>1.5234693544598797E-2</v>
      </c>
      <c r="AB69">
        <f t="shared" si="97"/>
        <v>1.5022179163220972E-2</v>
      </c>
      <c r="AC69">
        <f t="shared" si="97"/>
        <v>1.4811475605803618E-2</v>
      </c>
      <c r="AD69">
        <f t="shared" si="97"/>
        <v>1.4602569719641955E-2</v>
      </c>
      <c r="AE69">
        <f t="shared" si="97"/>
        <v>1.439544844020531E-2</v>
      </c>
      <c r="AF69">
        <f t="shared" si="97"/>
        <v>1.4190098790573903E-2</v>
      </c>
      <c r="AG69">
        <f t="shared" si="97"/>
        <v>1.3986507880879111E-2</v>
      </c>
      <c r="AH69">
        <f t="shared" si="98"/>
        <v>1.3784662907747222E-2</v>
      </c>
      <c r="AI69">
        <f t="shared" si="98"/>
        <v>1.3584551153746597E-2</v>
      </c>
      <c r="AJ69">
        <f t="shared" si="98"/>
        <v>1.3386159986838272E-2</v>
      </c>
      <c r="AK69">
        <f t="shared" si="98"/>
        <v>1.318947685982994E-2</v>
      </c>
      <c r="AL69">
        <f t="shared" si="98"/>
        <v>1.299448930983335E-2</v>
      </c>
      <c r="AM69">
        <f t="shared" si="98"/>
        <v>1.2801184957725023E-2</v>
      </c>
      <c r="AN69">
        <f t="shared" si="98"/>
        <v>1.260955150761032E-2</v>
      </c>
      <c r="AO69">
        <f t="shared" si="98"/>
        <v>1.2419576746290845E-2</v>
      </c>
      <c r="AP69">
        <f t="shared" si="98"/>
        <v>1.2231248542735124E-2</v>
      </c>
      <c r="AQ69">
        <f t="shared" si="98"/>
        <v>1.2044554847552565E-2</v>
      </c>
      <c r="AR69">
        <f t="shared" si="99"/>
        <v>1.1859483692470692E-2</v>
      </c>
      <c r="AS69">
        <f t="shared" si="99"/>
        <v>1.1676023189815603E-2</v>
      </c>
      <c r="AT69">
        <f t="shared" si="99"/>
        <v>1.1494161531995638E-2</v>
      </c>
      <c r="AU69">
        <f t="shared" si="99"/>
        <v>1.1313886990988285E-2</v>
      </c>
      <c r="AV69">
        <f t="shared" si="99"/>
        <v>1.1135187917830211E-2</v>
      </c>
      <c r="AW69">
        <f t="shared" si="99"/>
        <v>1.0958052742110506E-2</v>
      </c>
      <c r="AX69">
        <f t="shared" si="99"/>
        <v>9.7332992941530985E-3</v>
      </c>
      <c r="AY69">
        <f t="shared" si="99"/>
        <v>8.3103048622339536E-3</v>
      </c>
      <c r="AZ69">
        <f t="shared" si="99"/>
        <v>7.4749602826336735E-3</v>
      </c>
      <c r="BA69">
        <f t="shared" si="99"/>
        <v>6.8418352162924563E-3</v>
      </c>
      <c r="BB69">
        <f t="shared" si="100"/>
        <v>6.3243713725143966E-3</v>
      </c>
      <c r="BC69">
        <f t="shared" si="100"/>
        <v>5.8850153158302157E-3</v>
      </c>
      <c r="BD69">
        <f t="shared" si="100"/>
        <v>5.5031732614429533E-3</v>
      </c>
      <c r="BE69">
        <f t="shared" si="100"/>
        <v>5.1659974647932138E-3</v>
      </c>
      <c r="BF69">
        <f t="shared" si="100"/>
        <v>4.8647829685653475E-3</v>
      </c>
      <c r="BG69">
        <f t="shared" si="100"/>
        <v>4.593283000070154E-3</v>
      </c>
      <c r="BH69">
        <f t="shared" si="100"/>
        <v>4.3468214625703256E-3</v>
      </c>
      <c r="BI69">
        <f t="shared" si="100"/>
        <v>4.1217831851561131E-3</v>
      </c>
      <c r="BJ69">
        <f t="shared" si="100"/>
        <v>3.9153012691079585E-3</v>
      </c>
      <c r="BK69">
        <f t="shared" si="100"/>
        <v>3.7250551397725526E-3</v>
      </c>
      <c r="BL69">
        <f t="shared" si="101"/>
        <v>3.5491345291956554E-3</v>
      </c>
      <c r="BM69">
        <f t="shared" si="101"/>
        <v>3.3859446428129397E-3</v>
      </c>
      <c r="BN69">
        <f t="shared" si="101"/>
        <v>3.2341380933536565E-3</v>
      </c>
      <c r="BO69">
        <f t="shared" si="101"/>
        <v>3.0925648252462523E-3</v>
      </c>
      <c r="BP69">
        <f t="shared" si="101"/>
        <v>2.9602344830438015E-3</v>
      </c>
      <c r="BQ69">
        <f t="shared" si="101"/>
        <v>2.8362876042618171E-3</v>
      </c>
      <c r="BR69">
        <f t="shared" si="101"/>
        <v>2.71997320751963E-3</v>
      </c>
      <c r="BS69">
        <f t="shared" si="101"/>
        <v>2.6106311053044652E-3</v>
      </c>
      <c r="BT69">
        <f t="shared" si="101"/>
        <v>2.50767776706408E-3</v>
      </c>
      <c r="BU69">
        <f t="shared" si="101"/>
        <v>2.4105948910933227E-3</v>
      </c>
      <c r="BV69">
        <f t="shared" si="102"/>
        <v>2.3189200715778616E-3</v>
      </c>
      <c r="BW69">
        <f t="shared" si="102"/>
        <v>2.2322391062744844E-3</v>
      </c>
      <c r="BX69">
        <f t="shared" si="102"/>
        <v>2.150179603352351E-3</v>
      </c>
      <c r="BY69">
        <f t="shared" si="102"/>
        <v>2.0724056275137816E-3</v>
      </c>
      <c r="BZ69">
        <f t="shared" si="102"/>
        <v>1.9986131852633231E-3</v>
      </c>
      <c r="CA69">
        <f t="shared" si="102"/>
        <v>1.9285263935303362E-3</v>
      </c>
      <c r="CB69">
        <f t="shared" si="102"/>
        <v>1.8618942091520297E-3</v>
      </c>
      <c r="CC69">
        <f t="shared" si="102"/>
        <v>1.7984876220191403E-3</v>
      </c>
      <c r="CD69">
        <f t="shared" si="102"/>
        <v>1.7380972341006213E-3</v>
      </c>
      <c r="CE69">
        <f t="shared" si="102"/>
        <v>1.6805311616080736E-3</v>
      </c>
      <c r="CF69">
        <f t="shared" si="103"/>
        <v>1.6256132093235517E-3</v>
      </c>
      <c r="CG69">
        <f t="shared" si="103"/>
        <v>1.573181275388499E-3</v>
      </c>
      <c r="CH69">
        <f t="shared" si="103"/>
        <v>1.5230859522206523E-3</v>
      </c>
      <c r="CI69">
        <f t="shared" si="103"/>
        <v>1.4751892951238462E-3</v>
      </c>
      <c r="CJ69">
        <f t="shared" si="103"/>
        <v>1.4293637349087919E-3</v>
      </c>
      <c r="CK69">
        <f t="shared" si="103"/>
        <v>1.3854911146979219E-3</v>
      </c>
      <c r="CL69">
        <f t="shared" si="103"/>
        <v>1.3434618342329412E-3</v>
      </c>
      <c r="CM69">
        <f t="shared" si="103"/>
        <v>1.3031740875849823E-3</v>
      </c>
      <c r="CN69">
        <f t="shared" si="103"/>
        <v>1.2645331822968239E-3</v>
      </c>
      <c r="CO69">
        <f t="shared" si="103"/>
        <v>1.2274509297524779E-3</v>
      </c>
      <c r="CP69">
        <f t="shared" si="104"/>
        <v>1.1918450980407109E-3</v>
      </c>
      <c r="CQ69">
        <f t="shared" si="104"/>
        <v>1.1576389198105111E-3</v>
      </c>
      <c r="CR69">
        <f t="shared" si="104"/>
        <v>7.4471662917290646E-4</v>
      </c>
      <c r="CS69">
        <f t="shared" si="104"/>
        <v>4.8330662928587208E-4</v>
      </c>
      <c r="CT69">
        <f t="shared" si="104"/>
        <v>3.3443273888339735E-4</v>
      </c>
      <c r="CU69">
        <f t="shared" si="104"/>
        <v>2.3245947880010169E-4</v>
      </c>
      <c r="CV69">
        <f t="shared" si="104"/>
        <v>1.5859414888467262E-4</v>
      </c>
      <c r="CW69">
        <f t="shared" si="104"/>
        <v>1.0416603049495306E-4</v>
      </c>
      <c r="CX69">
        <f t="shared" si="104"/>
        <v>6.4276607094056212E-5</v>
      </c>
      <c r="CY69">
        <f t="shared" si="104"/>
        <v>3.5813411856186522E-5</v>
      </c>
      <c r="CZ69">
        <f t="shared" si="105"/>
        <v>1.6639117803785462E-5</v>
      </c>
      <c r="DA69">
        <f t="shared" si="105"/>
        <v>5.2025251341252402E-6</v>
      </c>
      <c r="DB69">
        <f t="shared" si="105"/>
        <v>3.3019860790525784E-7</v>
      </c>
      <c r="DC69">
        <f t="shared" si="105"/>
        <v>0</v>
      </c>
      <c r="DD69">
        <f t="shared" si="105"/>
        <v>0</v>
      </c>
      <c r="DE69">
        <f t="shared" si="105"/>
        <v>0</v>
      </c>
      <c r="DF69">
        <f t="shared" si="105"/>
        <v>0</v>
      </c>
      <c r="DG69">
        <f t="shared" si="105"/>
        <v>0</v>
      </c>
      <c r="DH69">
        <f t="shared" si="105"/>
        <v>0</v>
      </c>
      <c r="DI69">
        <f t="shared" si="105"/>
        <v>0</v>
      </c>
      <c r="DJ69">
        <f t="shared" si="106"/>
        <v>0</v>
      </c>
      <c r="DK69">
        <f t="shared" si="106"/>
        <v>0</v>
      </c>
      <c r="DL69">
        <f t="shared" si="106"/>
        <v>0</v>
      </c>
      <c r="DM69">
        <f t="shared" si="106"/>
        <v>0</v>
      </c>
      <c r="DN69">
        <f t="shared" si="106"/>
        <v>0</v>
      </c>
      <c r="DO69">
        <f t="shared" si="106"/>
        <v>0</v>
      </c>
      <c r="DP69">
        <f t="shared" si="106"/>
        <v>0</v>
      </c>
      <c r="DQ69">
        <f t="shared" si="106"/>
        <v>0</v>
      </c>
      <c r="DR69">
        <f t="shared" si="106"/>
        <v>0</v>
      </c>
      <c r="DS69">
        <f t="shared" si="106"/>
        <v>0</v>
      </c>
      <c r="DT69">
        <f t="shared" si="107"/>
        <v>0</v>
      </c>
      <c r="DU69">
        <f t="shared" si="107"/>
        <v>0</v>
      </c>
      <c r="DV69">
        <f t="shared" si="107"/>
        <v>0</v>
      </c>
      <c r="DW69">
        <f t="shared" si="107"/>
        <v>0</v>
      </c>
      <c r="DX69">
        <f t="shared" si="107"/>
        <v>0</v>
      </c>
      <c r="DY69">
        <f t="shared" si="107"/>
        <v>0</v>
      </c>
      <c r="DZ69">
        <f t="shared" si="107"/>
        <v>0</v>
      </c>
      <c r="EA69">
        <f t="shared" si="107"/>
        <v>0</v>
      </c>
      <c r="EB69">
        <f t="shared" si="107"/>
        <v>0</v>
      </c>
      <c r="EC69">
        <f t="shared" si="107"/>
        <v>0</v>
      </c>
      <c r="ED69">
        <f t="shared" si="108"/>
        <v>0</v>
      </c>
      <c r="EE69">
        <f t="shared" si="108"/>
        <v>0</v>
      </c>
      <c r="EF69">
        <f t="shared" si="108"/>
        <v>0</v>
      </c>
      <c r="EG69">
        <f t="shared" si="108"/>
        <v>0</v>
      </c>
      <c r="EH69">
        <f t="shared" si="108"/>
        <v>0</v>
      </c>
      <c r="EI69">
        <f t="shared" si="108"/>
        <v>0</v>
      </c>
      <c r="EJ69">
        <f t="shared" si="108"/>
        <v>0</v>
      </c>
      <c r="EK69">
        <f t="shared" si="108"/>
        <v>0</v>
      </c>
      <c r="EL69">
        <f t="shared" si="108"/>
        <v>0</v>
      </c>
      <c r="EM69">
        <f t="shared" si="108"/>
        <v>0</v>
      </c>
      <c r="EN69">
        <f t="shared" si="109"/>
        <v>0</v>
      </c>
      <c r="EO69">
        <f t="shared" si="109"/>
        <v>0</v>
      </c>
      <c r="EP69">
        <f t="shared" si="109"/>
        <v>0</v>
      </c>
      <c r="EQ69">
        <f t="shared" si="109"/>
        <v>0</v>
      </c>
      <c r="ER69">
        <f t="shared" si="109"/>
        <v>0</v>
      </c>
      <c r="ES69">
        <f t="shared" si="109"/>
        <v>0</v>
      </c>
      <c r="ET69">
        <f t="shared" si="109"/>
        <v>0</v>
      </c>
      <c r="EU69">
        <f t="shared" si="109"/>
        <v>0</v>
      </c>
      <c r="EV69">
        <f t="shared" si="109"/>
        <v>0</v>
      </c>
      <c r="EW69">
        <f t="shared" si="109"/>
        <v>0</v>
      </c>
      <c r="EX69">
        <f t="shared" si="109"/>
        <v>0</v>
      </c>
      <c r="EZ69">
        <f t="shared" si="112"/>
        <v>0.86171903651015203</v>
      </c>
      <c r="FB69">
        <f t="shared" si="110"/>
        <v>1.2981715015334239E-2</v>
      </c>
      <c r="FC69">
        <f t="shared" si="111"/>
        <v>0.24835589553895715</v>
      </c>
      <c r="FH69" s="56"/>
    </row>
    <row r="70" spans="1:164" x14ac:dyDescent="0.25">
      <c r="A70">
        <v>615</v>
      </c>
      <c r="B70" s="19">
        <f>'Input spectra'!Y69</f>
        <v>5.2487484428636301E-2</v>
      </c>
      <c r="C70">
        <f>'Input spectra'!B69</f>
        <v>0</v>
      </c>
      <c r="D70">
        <f t="shared" si="95"/>
        <v>2.0653927966864227E-2</v>
      </c>
      <c r="E70">
        <f t="shared" si="95"/>
        <v>2.0396178694294585E-2</v>
      </c>
      <c r="F70">
        <f t="shared" si="95"/>
        <v>2.0140562030416635E-2</v>
      </c>
      <c r="G70">
        <f t="shared" si="95"/>
        <v>1.9887062710497588E-2</v>
      </c>
      <c r="H70">
        <f t="shared" si="95"/>
        <v>1.9635665571181751E-2</v>
      </c>
      <c r="I70">
        <f t="shared" si="95"/>
        <v>1.9386355549847478E-2</v>
      </c>
      <c r="J70">
        <f t="shared" si="95"/>
        <v>1.9139117683968011E-2</v>
      </c>
      <c r="K70">
        <f t="shared" si="95"/>
        <v>1.8893937110476294E-2</v>
      </c>
      <c r="L70">
        <f t="shared" si="95"/>
        <v>1.8650799065133679E-2</v>
      </c>
      <c r="M70">
        <f t="shared" si="95"/>
        <v>1.8409688881902527E-2</v>
      </c>
      <c r="N70">
        <f t="shared" si="96"/>
        <v>1.8170591992322637E-2</v>
      </c>
      <c r="O70">
        <f t="shared" si="96"/>
        <v>1.7933493924891561E-2</v>
      </c>
      <c r="P70">
        <f t="shared" si="96"/>
        <v>1.7698380304448699E-2</v>
      </c>
      <c r="Q70">
        <f t="shared" si="96"/>
        <v>1.7465236851563197E-2</v>
      </c>
      <c r="R70">
        <f t="shared" si="96"/>
        <v>1.7234049381925597E-2</v>
      </c>
      <c r="S70">
        <f t="shared" si="96"/>
        <v>1.7004803805743273E-2</v>
      </c>
      <c r="T70">
        <f t="shared" si="96"/>
        <v>1.6777486127139547E-2</v>
      </c>
      <c r="U70">
        <f t="shared" si="96"/>
        <v>1.6552082443556514E-2</v>
      </c>
      <c r="V70">
        <f t="shared" si="96"/>
        <v>1.6328578945161584E-2</v>
      </c>
      <c r="W70">
        <f t="shared" si="96"/>
        <v>1.6106961914257624E-2</v>
      </c>
      <c r="X70">
        <f t="shared" si="97"/>
        <v>1.5887217724696777E-2</v>
      </c>
      <c r="Y70">
        <f t="shared" si="97"/>
        <v>1.5669332841297862E-2</v>
      </c>
      <c r="Z70">
        <f t="shared" si="97"/>
        <v>1.54532938192674E-2</v>
      </c>
      <c r="AA70">
        <f t="shared" si="97"/>
        <v>1.5239087303624171E-2</v>
      </c>
      <c r="AB70">
        <f t="shared" si="97"/>
        <v>1.5026700028627358E-2</v>
      </c>
      <c r="AC70">
        <f t="shared" si="97"/>
        <v>1.4816118817208176E-2</v>
      </c>
      <c r="AD70">
        <f t="shared" si="97"/>
        <v>1.4607330580405033E-2</v>
      </c>
      <c r="AE70">
        <f t="shared" si="97"/>
        <v>1.4400322316802178E-2</v>
      </c>
      <c r="AF70">
        <f t="shared" si="97"/>
        <v>1.4195081111971793E-2</v>
      </c>
      <c r="AG70">
        <f t="shared" si="97"/>
        <v>1.399159413791953E-2</v>
      </c>
      <c r="AH70">
        <f t="shared" si="98"/>
        <v>1.3789848652533489E-2</v>
      </c>
      <c r="AI70">
        <f t="shared" si="98"/>
        <v>1.3589831999036579E-2</v>
      </c>
      <c r="AJ70">
        <f t="shared" si="98"/>
        <v>1.3391531605442262E-2</v>
      </c>
      <c r="AK70">
        <f t="shared" si="98"/>
        <v>1.3194934984013649E-2</v>
      </c>
      <c r="AL70">
        <f t="shared" si="98"/>
        <v>1.3000029730725953E-2</v>
      </c>
      <c r="AM70">
        <f t="shared" si="98"/>
        <v>1.2806803524732265E-2</v>
      </c>
      <c r="AN70">
        <f t="shared" si="98"/>
        <v>1.2615244127832584E-2</v>
      </c>
      <c r="AO70">
        <f t="shared" si="98"/>
        <v>1.2425339383946195E-2</v>
      </c>
      <c r="AP70">
        <f t="shared" si="98"/>
        <v>1.2237077218587251E-2</v>
      </c>
      <c r="AQ70">
        <f t="shared" si="98"/>
        <v>1.2050445638343614E-2</v>
      </c>
      <c r="AR70">
        <f t="shared" si="99"/>
        <v>1.1865432730358921E-2</v>
      </c>
      <c r="AS70">
        <f t="shared" si="99"/>
        <v>1.1682026661817866E-2</v>
      </c>
      <c r="AT70">
        <f t="shared" si="99"/>
        <v>1.1500215679434598E-2</v>
      </c>
      <c r="AU70">
        <f t="shared" si="99"/>
        <v>1.1319988108944388E-2</v>
      </c>
      <c r="AV70">
        <f t="shared" si="99"/>
        <v>1.1141332354598325E-2</v>
      </c>
      <c r="AW70">
        <f t="shared" si="99"/>
        <v>1.0964236898661231E-2</v>
      </c>
      <c r="AX70">
        <f t="shared" si="99"/>
        <v>9.7389143645741014E-3</v>
      </c>
      <c r="AY70">
        <f t="shared" si="99"/>
        <v>8.3152032688667415E-3</v>
      </c>
      <c r="AZ70">
        <f t="shared" si="99"/>
        <v>7.4794600790968942E-3</v>
      </c>
      <c r="BA70">
        <f t="shared" si="99"/>
        <v>6.8460397143495187E-3</v>
      </c>
      <c r="BB70">
        <f t="shared" si="100"/>
        <v>6.328337215878826E-3</v>
      </c>
      <c r="BC70">
        <f t="shared" si="100"/>
        <v>5.8887794811149276E-3</v>
      </c>
      <c r="BD70">
        <f t="shared" si="100"/>
        <v>5.5067622342209813E-3</v>
      </c>
      <c r="BE70">
        <f t="shared" si="100"/>
        <v>5.1694313550810257E-3</v>
      </c>
      <c r="BF70">
        <f t="shared" si="100"/>
        <v>4.8680776718561377E-3</v>
      </c>
      <c r="BG70">
        <f t="shared" si="100"/>
        <v>4.5964514561837094E-3</v>
      </c>
      <c r="BH70">
        <f t="shared" si="100"/>
        <v>4.349874445354074E-3</v>
      </c>
      <c r="BI70">
        <f t="shared" si="100"/>
        <v>4.1247298262904386E-3</v>
      </c>
      <c r="BJ70">
        <f t="shared" si="100"/>
        <v>3.9181494210219015E-3</v>
      </c>
      <c r="BK70">
        <f t="shared" si="100"/>
        <v>3.7278116360564798E-3</v>
      </c>
      <c r="BL70">
        <f t="shared" si="101"/>
        <v>3.5518053769249356E-3</v>
      </c>
      <c r="BM70">
        <f t="shared" si="101"/>
        <v>3.3885351680533926E-3</v>
      </c>
      <c r="BN70">
        <f t="shared" si="101"/>
        <v>3.2366530535253638E-3</v>
      </c>
      <c r="BO70">
        <f t="shared" si="101"/>
        <v>3.0950084974378372E-3</v>
      </c>
      <c r="BP70">
        <f t="shared" si="101"/>
        <v>2.9626107344969338E-3</v>
      </c>
      <c r="BQ70">
        <f t="shared" si="101"/>
        <v>2.8385999493875727E-3</v>
      </c>
      <c r="BR70">
        <f t="shared" si="101"/>
        <v>2.7222248545724316E-3</v>
      </c>
      <c r="BS70">
        <f t="shared" si="101"/>
        <v>2.6128249949969873E-3</v>
      </c>
      <c r="BT70">
        <f t="shared" si="101"/>
        <v>2.5098166048198615E-3</v>
      </c>
      <c r="BU70">
        <f t="shared" si="101"/>
        <v>2.412681174217288E-3</v>
      </c>
      <c r="BV70">
        <f t="shared" si="102"/>
        <v>2.3209561123240883E-3</v>
      </c>
      <c r="BW70">
        <f t="shared" si="102"/>
        <v>2.2342270515697477E-3</v>
      </c>
      <c r="BX70">
        <f t="shared" si="102"/>
        <v>2.1521214517697005E-3</v>
      </c>
      <c r="BY70">
        <f t="shared" si="102"/>
        <v>2.0743032439665197E-3</v>
      </c>
      <c r="BZ70">
        <f t="shared" si="102"/>
        <v>2.0004683137952685E-3</v>
      </c>
      <c r="CA70">
        <f t="shared" si="102"/>
        <v>1.9303406685053932E-3</v>
      </c>
      <c r="CB70">
        <f t="shared" si="102"/>
        <v>1.8636691650893173E-3</v>
      </c>
      <c r="CC70">
        <f t="shared" si="102"/>
        <v>1.8002247022753238E-3</v>
      </c>
      <c r="CD70">
        <f t="shared" si="102"/>
        <v>1.739797798565692E-3</v>
      </c>
      <c r="CE70">
        <f t="shared" si="102"/>
        <v>1.6821964935525538E-3</v>
      </c>
      <c r="CF70">
        <f t="shared" si="103"/>
        <v>1.6272445215123198E-3</v>
      </c>
      <c r="CG70">
        <f t="shared" si="103"/>
        <v>1.5747797155579602E-3</v>
      </c>
      <c r="CH70">
        <f t="shared" si="103"/>
        <v>1.5246526080009118E-3</v>
      </c>
      <c r="CI70">
        <f t="shared" si="103"/>
        <v>1.4767251984751535E-3</v>
      </c>
      <c r="CJ70">
        <f t="shared" si="103"/>
        <v>1.4308698661313053E-3</v>
      </c>
      <c r="CK70">
        <f t="shared" si="103"/>
        <v>1.3869684060653462E-3</v>
      </c>
      <c r="CL70">
        <f t="shared" si="103"/>
        <v>1.3449111732935053E-3</v>
      </c>
      <c r="CM70">
        <f t="shared" si="103"/>
        <v>1.3045963201672739E-3</v>
      </c>
      <c r="CN70">
        <f t="shared" si="103"/>
        <v>1.2659291152529891E-3</v>
      </c>
      <c r="CO70">
        <f t="shared" si="103"/>
        <v>1.2288213334670534E-3</v>
      </c>
      <c r="CP70">
        <f t="shared" si="104"/>
        <v>1.1931907087297513E-3</v>
      </c>
      <c r="CQ70">
        <f t="shared" si="104"/>
        <v>1.1589604416325948E-3</v>
      </c>
      <c r="CR70">
        <f t="shared" si="104"/>
        <v>7.4557612036249337E-4</v>
      </c>
      <c r="CS70">
        <f t="shared" si="104"/>
        <v>4.8387048887958966E-4</v>
      </c>
      <c r="CT70">
        <f t="shared" si="104"/>
        <v>3.3482710957815487E-4</v>
      </c>
      <c r="CU70">
        <f t="shared" si="104"/>
        <v>2.3273651822972808E-4</v>
      </c>
      <c r="CV70">
        <f t="shared" si="104"/>
        <v>1.5878514821125579E-4</v>
      </c>
      <c r="CW70">
        <f t="shared" si="104"/>
        <v>1.0429278809687175E-4</v>
      </c>
      <c r="CX70">
        <f t="shared" si="104"/>
        <v>6.4355630893792357E-5</v>
      </c>
      <c r="CY70">
        <f t="shared" si="104"/>
        <v>3.585789162315702E-5</v>
      </c>
      <c r="CZ70">
        <f t="shared" si="105"/>
        <v>1.6659992234060765E-5</v>
      </c>
      <c r="DA70">
        <f t="shared" si="105"/>
        <v>5.209117216390885E-6</v>
      </c>
      <c r="DB70">
        <f t="shared" si="105"/>
        <v>3.3062114533915512E-7</v>
      </c>
      <c r="DC70">
        <f t="shared" si="105"/>
        <v>0</v>
      </c>
      <c r="DD70">
        <f t="shared" si="105"/>
        <v>0</v>
      </c>
      <c r="DE70">
        <f t="shared" si="105"/>
        <v>0</v>
      </c>
      <c r="DF70">
        <f t="shared" si="105"/>
        <v>0</v>
      </c>
      <c r="DG70">
        <f t="shared" si="105"/>
        <v>0</v>
      </c>
      <c r="DH70">
        <f t="shared" si="105"/>
        <v>0</v>
      </c>
      <c r="DI70">
        <f t="shared" si="105"/>
        <v>0</v>
      </c>
      <c r="DJ70">
        <f t="shared" si="106"/>
        <v>0</v>
      </c>
      <c r="DK70">
        <f t="shared" si="106"/>
        <v>0</v>
      </c>
      <c r="DL70">
        <f t="shared" si="106"/>
        <v>0</v>
      </c>
      <c r="DM70">
        <f t="shared" si="106"/>
        <v>0</v>
      </c>
      <c r="DN70">
        <f t="shared" si="106"/>
        <v>0</v>
      </c>
      <c r="DO70">
        <f t="shared" si="106"/>
        <v>0</v>
      </c>
      <c r="DP70">
        <f t="shared" si="106"/>
        <v>0</v>
      </c>
      <c r="DQ70">
        <f t="shared" si="106"/>
        <v>0</v>
      </c>
      <c r="DR70">
        <f t="shared" si="106"/>
        <v>0</v>
      </c>
      <c r="DS70">
        <f t="shared" si="106"/>
        <v>0</v>
      </c>
      <c r="DT70">
        <f t="shared" si="107"/>
        <v>0</v>
      </c>
      <c r="DU70">
        <f t="shared" si="107"/>
        <v>0</v>
      </c>
      <c r="DV70">
        <f t="shared" si="107"/>
        <v>0</v>
      </c>
      <c r="DW70">
        <f t="shared" si="107"/>
        <v>0</v>
      </c>
      <c r="DX70">
        <f t="shared" si="107"/>
        <v>0</v>
      </c>
      <c r="DY70">
        <f t="shared" si="107"/>
        <v>0</v>
      </c>
      <c r="DZ70">
        <f t="shared" si="107"/>
        <v>0</v>
      </c>
      <c r="EA70">
        <f t="shared" si="107"/>
        <v>0</v>
      </c>
      <c r="EB70">
        <f t="shared" si="107"/>
        <v>0</v>
      </c>
      <c r="EC70">
        <f t="shared" si="107"/>
        <v>0</v>
      </c>
      <c r="ED70">
        <f t="shared" si="108"/>
        <v>0</v>
      </c>
      <c r="EE70">
        <f t="shared" si="108"/>
        <v>0</v>
      </c>
      <c r="EF70">
        <f t="shared" si="108"/>
        <v>0</v>
      </c>
      <c r="EG70">
        <f t="shared" si="108"/>
        <v>0</v>
      </c>
      <c r="EH70">
        <f t="shared" si="108"/>
        <v>0</v>
      </c>
      <c r="EI70">
        <f t="shared" si="108"/>
        <v>0</v>
      </c>
      <c r="EJ70">
        <f t="shared" si="108"/>
        <v>0</v>
      </c>
      <c r="EK70">
        <f t="shared" si="108"/>
        <v>0</v>
      </c>
      <c r="EL70">
        <f t="shared" si="108"/>
        <v>0</v>
      </c>
      <c r="EM70">
        <f t="shared" si="108"/>
        <v>0</v>
      </c>
      <c r="EN70">
        <f t="shared" si="109"/>
        <v>0</v>
      </c>
      <c r="EO70">
        <f t="shared" si="109"/>
        <v>0</v>
      </c>
      <c r="EP70">
        <f t="shared" si="109"/>
        <v>0</v>
      </c>
      <c r="EQ70">
        <f t="shared" si="109"/>
        <v>0</v>
      </c>
      <c r="ER70">
        <f t="shared" si="109"/>
        <v>0</v>
      </c>
      <c r="ES70">
        <f t="shared" si="109"/>
        <v>0</v>
      </c>
      <c r="ET70">
        <f t="shared" si="109"/>
        <v>0</v>
      </c>
      <c r="EU70">
        <f t="shared" si="109"/>
        <v>0</v>
      </c>
      <c r="EV70">
        <f t="shared" si="109"/>
        <v>0</v>
      </c>
      <c r="EW70">
        <f t="shared" si="109"/>
        <v>0</v>
      </c>
      <c r="EX70">
        <f t="shared" si="109"/>
        <v>0</v>
      </c>
      <c r="EZ70">
        <f t="shared" si="112"/>
        <v>0.86201259735097113</v>
      </c>
      <c r="FB70">
        <f t="shared" si="110"/>
        <v>1.2951184021538609E-2</v>
      </c>
      <c r="FC70">
        <f t="shared" si="111"/>
        <v>0.24835981317964617</v>
      </c>
      <c r="FH70" s="56"/>
    </row>
    <row r="71" spans="1:164" x14ac:dyDescent="0.25">
      <c r="A71">
        <v>620</v>
      </c>
      <c r="B71" s="19">
        <f>'Input spectra'!Y70</f>
        <v>5.2163191009261901E-2</v>
      </c>
      <c r="C71">
        <f>'Input spectra'!B70</f>
        <v>0</v>
      </c>
      <c r="D71">
        <f t="shared" si="95"/>
        <v>2.0653927966864227E-2</v>
      </c>
      <c r="E71">
        <f t="shared" si="95"/>
        <v>2.0396840139672738E-2</v>
      </c>
      <c r="F71">
        <f t="shared" si="95"/>
        <v>2.0141868363125481E-2</v>
      </c>
      <c r="G71">
        <f t="shared" si="95"/>
        <v>1.9888997577686078E-2</v>
      </c>
      <c r="H71">
        <f t="shared" si="95"/>
        <v>1.9638212823241505E-2</v>
      </c>
      <c r="I71">
        <f t="shared" si="95"/>
        <v>1.9389499238475206E-2</v>
      </c>
      <c r="J71">
        <f t="shared" si="95"/>
        <v>1.9142842060244001E-2</v>
      </c>
      <c r="K71">
        <f t="shared" si="95"/>
        <v>1.889822662295881E-2</v>
      </c>
      <c r="L71">
        <f t="shared" si="95"/>
        <v>1.8655638357969184E-2</v>
      </c>
      <c r="M71">
        <f t="shared" si="95"/>
        <v>1.8415062792951589E-2</v>
      </c>
      <c r="N71">
        <f t="shared" si="96"/>
        <v>1.8176485551301431E-2</v>
      </c>
      <c r="O71">
        <f t="shared" si="96"/>
        <v>1.7939892351528777E-2</v>
      </c>
      <c r="P71">
        <f t="shared" si="96"/>
        <v>1.7705269006657823E-2</v>
      </c>
      <c r="Q71">
        <f t="shared" si="96"/>
        <v>1.747260142363E-2</v>
      </c>
      <c r="R71">
        <f t="shared" si="96"/>
        <v>1.7241875602710718E-2</v>
      </c>
      <c r="S71">
        <f t="shared" si="96"/>
        <v>1.7013077636899805E-2</v>
      </c>
      <c r="T71">
        <f t="shared" si="96"/>
        <v>1.6786193711345473E-2</v>
      </c>
      <c r="U71">
        <f t="shared" si="96"/>
        <v>1.6561210102761934E-2</v>
      </c>
      <c r="V71">
        <f t="shared" si="96"/>
        <v>1.6338113178850554E-2</v>
      </c>
      <c r="W71">
        <f t="shared" si="96"/>
        <v>1.611688939772455E-2</v>
      </c>
      <c r="X71">
        <f t="shared" si="97"/>
        <v>1.5897525307337235E-2</v>
      </c>
      <c r="Y71">
        <f t="shared" si="97"/>
        <v>1.5680007544913721E-2</v>
      </c>
      <c r="Z71">
        <f t="shared" si="97"/>
        <v>1.5464322836386168E-2</v>
      </c>
      <c r="AA71">
        <f t="shared" si="97"/>
        <v>1.5250457995832399E-2</v>
      </c>
      <c r="AB71">
        <f t="shared" si="97"/>
        <v>1.503839992491807E-2</v>
      </c>
      <c r="AC71">
        <f t="shared" si="97"/>
        <v>1.4828135612342171E-2</v>
      </c>
      <c r="AD71">
        <f t="shared" si="97"/>
        <v>1.4619652133285945E-2</v>
      </c>
      <c r="AE71">
        <f t="shared" si="97"/>
        <v>1.4412936648865218E-2</v>
      </c>
      <c r="AF71">
        <f t="shared" si="97"/>
        <v>1.4207976405586055E-2</v>
      </c>
      <c r="AG71">
        <f t="shared" si="97"/>
        <v>1.4004758734803752E-2</v>
      </c>
      <c r="AH71">
        <f t="shared" si="98"/>
        <v>1.3803271052185179E-2</v>
      </c>
      <c r="AI71">
        <f t="shared" si="98"/>
        <v>1.3603500857174378E-2</v>
      </c>
      <c r="AJ71">
        <f t="shared" si="98"/>
        <v>1.3405435732461479E-2</v>
      </c>
      <c r="AK71">
        <f t="shared" si="98"/>
        <v>1.3209063343454832E-2</v>
      </c>
      <c r="AL71">
        <f t="shared" si="98"/>
        <v>1.3014371437756432E-2</v>
      </c>
      <c r="AM71">
        <f t="shared" si="98"/>
        <v>1.2821347844640511E-2</v>
      </c>
      <c r="AN71">
        <f t="shared" si="98"/>
        <v>1.2629980474535354E-2</v>
      </c>
      <c r="AO71">
        <f t="shared" si="98"/>
        <v>1.2440257318508318E-2</v>
      </c>
      <c r="AP71">
        <f t="shared" si="98"/>
        <v>1.2252166447753964E-2</v>
      </c>
      <c r="AQ71">
        <f t="shared" si="98"/>
        <v>1.206569601308537E-2</v>
      </c>
      <c r="AR71">
        <f t="shared" si="99"/>
        <v>1.1880834244428561E-2</v>
      </c>
      <c r="AS71">
        <f t="shared" si="99"/>
        <v>1.1697569450320033E-2</v>
      </c>
      <c r="AT71">
        <f t="shared" si="99"/>
        <v>1.151589001740737E-2</v>
      </c>
      <c r="AU71">
        <f t="shared" si="99"/>
        <v>1.133578440995295E-2</v>
      </c>
      <c r="AV71">
        <f t="shared" si="99"/>
        <v>1.1157241169340654E-2</v>
      </c>
      <c r="AW71">
        <f t="shared" si="99"/>
        <v>1.0980248913585662E-2</v>
      </c>
      <c r="AX71">
        <f t="shared" si="99"/>
        <v>9.7534532289167402E-3</v>
      </c>
      <c r="AY71">
        <f t="shared" si="99"/>
        <v>8.3278867911849401E-3</v>
      </c>
      <c r="AZ71">
        <f t="shared" si="99"/>
        <v>7.4911117357613945E-3</v>
      </c>
      <c r="BA71">
        <f t="shared" si="99"/>
        <v>6.8569269777728169E-3</v>
      </c>
      <c r="BB71">
        <f t="shared" si="100"/>
        <v>6.3386067300419298E-3</v>
      </c>
      <c r="BC71">
        <f t="shared" si="100"/>
        <v>5.8985269709751426E-3</v>
      </c>
      <c r="BD71">
        <f t="shared" si="100"/>
        <v>5.5160562635231522E-3</v>
      </c>
      <c r="BE71">
        <f t="shared" si="100"/>
        <v>5.1783239816385052E-3</v>
      </c>
      <c r="BF71">
        <f t="shared" si="100"/>
        <v>4.8766100425446813E-3</v>
      </c>
      <c r="BG71">
        <f t="shared" si="100"/>
        <v>4.6046570661063511E-3</v>
      </c>
      <c r="BH71">
        <f t="shared" si="100"/>
        <v>4.3577811823521124E-3</v>
      </c>
      <c r="BI71">
        <f t="shared" si="100"/>
        <v>4.1323613270414349E-3</v>
      </c>
      <c r="BJ71">
        <f t="shared" si="100"/>
        <v>3.925526010593091E-3</v>
      </c>
      <c r="BK71">
        <f t="shared" si="100"/>
        <v>3.7349510020794827E-3</v>
      </c>
      <c r="BL71">
        <f t="shared" si="101"/>
        <v>3.5587230674908091E-3</v>
      </c>
      <c r="BM71">
        <f t="shared" si="101"/>
        <v>3.3952449683983463E-3</v>
      </c>
      <c r="BN71">
        <f t="shared" si="101"/>
        <v>3.2431672769156973E-3</v>
      </c>
      <c r="BO71">
        <f t="shared" si="101"/>
        <v>3.1013382137933614E-3</v>
      </c>
      <c r="BP71">
        <f t="shared" si="101"/>
        <v>2.9687659528555366E-3</v>
      </c>
      <c r="BQ71">
        <f t="shared" si="101"/>
        <v>2.8445897655028922E-3</v>
      </c>
      <c r="BR71">
        <f t="shared" si="101"/>
        <v>2.7280575717368999E-3</v>
      </c>
      <c r="BS71">
        <f t="shared" si="101"/>
        <v>2.6185082240016973E-3</v>
      </c>
      <c r="BT71">
        <f t="shared" si="101"/>
        <v>2.5153573474438928E-3</v>
      </c>
      <c r="BU71">
        <f t="shared" si="101"/>
        <v>2.4180858935607934E-3</v>
      </c>
      <c r="BV71">
        <f t="shared" si="102"/>
        <v>2.3262307925204428E-3</v>
      </c>
      <c r="BW71">
        <f t="shared" si="102"/>
        <v>2.2393772488405179E-3</v>
      </c>
      <c r="BX71">
        <f t="shared" si="102"/>
        <v>2.1571523383607971E-3</v>
      </c>
      <c r="BY71">
        <f t="shared" si="102"/>
        <v>2.0792196461832464E-3</v>
      </c>
      <c r="BZ71">
        <f t="shared" si="102"/>
        <v>2.0052747451093388E-3</v>
      </c>
      <c r="CA71">
        <f t="shared" si="102"/>
        <v>1.9350413585183545E-3</v>
      </c>
      <c r="CB71">
        <f t="shared" si="102"/>
        <v>1.8682680849898758E-3</v>
      </c>
      <c r="CC71">
        <f t="shared" si="102"/>
        <v>1.8047255873125528E-3</v>
      </c>
      <c r="CD71">
        <f t="shared" si="102"/>
        <v>1.7442041679685029E-3</v>
      </c>
      <c r="CE71">
        <f t="shared" si="102"/>
        <v>1.6865116682525925E-3</v>
      </c>
      <c r="CF71">
        <f t="shared" si="103"/>
        <v>1.6314716399684953E-3</v>
      </c>
      <c r="CG71">
        <f t="shared" si="103"/>
        <v>1.5789217479329973E-3</v>
      </c>
      <c r="CH71">
        <f t="shared" si="103"/>
        <v>1.5287123689012969E-3</v>
      </c>
      <c r="CI71">
        <f t="shared" si="103"/>
        <v>1.4807053584337938E-3</v>
      </c>
      <c r="CJ71">
        <f t="shared" si="103"/>
        <v>1.4347729619857499E-3</v>
      </c>
      <c r="CK71">
        <f t="shared" si="103"/>
        <v>1.3907968503624325E-3</v>
      </c>
      <c r="CL71">
        <f t="shared" si="103"/>
        <v>1.348667262832944E-3</v>
      </c>
      <c r="CM71">
        <f t="shared" si="103"/>
        <v>1.3082822437812899E-3</v>
      </c>
      <c r="CN71">
        <f t="shared" si="103"/>
        <v>1.269546960906167E-3</v>
      </c>
      <c r="CO71">
        <f t="shared" si="103"/>
        <v>1.2323730947495538E-3</v>
      </c>
      <c r="CP71">
        <f t="shared" si="104"/>
        <v>1.1966782908077406E-3</v>
      </c>
      <c r="CQ71">
        <f t="shared" si="104"/>
        <v>1.1623856667117613E-3</v>
      </c>
      <c r="CR71">
        <f t="shared" si="104"/>
        <v>7.4780386790298365E-4</v>
      </c>
      <c r="CS71">
        <f t="shared" si="104"/>
        <v>4.8533201063752845E-4</v>
      </c>
      <c r="CT71">
        <f t="shared" si="104"/>
        <v>3.3584933979415244E-4</v>
      </c>
      <c r="CU71">
        <f t="shared" si="104"/>
        <v>2.3345463559768689E-4</v>
      </c>
      <c r="CV71">
        <f t="shared" si="104"/>
        <v>1.5928025108780507E-4</v>
      </c>
      <c r="CW71">
        <f t="shared" si="104"/>
        <v>1.0462137284081398E-4</v>
      </c>
      <c r="CX71">
        <f t="shared" si="104"/>
        <v>6.4560483294036063E-5</v>
      </c>
      <c r="CY71">
        <f t="shared" si="104"/>
        <v>3.5973198555879877E-5</v>
      </c>
      <c r="CZ71">
        <f t="shared" si="105"/>
        <v>1.6714107190740275E-5</v>
      </c>
      <c r="DA71">
        <f t="shared" si="105"/>
        <v>5.2262069412271028E-6</v>
      </c>
      <c r="DB71">
        <f t="shared" si="105"/>
        <v>3.3171658234945885E-7</v>
      </c>
      <c r="DC71">
        <f t="shared" si="105"/>
        <v>0</v>
      </c>
      <c r="DD71">
        <f t="shared" si="105"/>
        <v>0</v>
      </c>
      <c r="DE71">
        <f t="shared" si="105"/>
        <v>0</v>
      </c>
      <c r="DF71">
        <f t="shared" si="105"/>
        <v>0</v>
      </c>
      <c r="DG71">
        <f t="shared" si="105"/>
        <v>0</v>
      </c>
      <c r="DH71">
        <f t="shared" si="105"/>
        <v>0</v>
      </c>
      <c r="DI71">
        <f t="shared" si="105"/>
        <v>0</v>
      </c>
      <c r="DJ71">
        <f t="shared" si="106"/>
        <v>0</v>
      </c>
      <c r="DK71">
        <f t="shared" si="106"/>
        <v>0</v>
      </c>
      <c r="DL71">
        <f t="shared" si="106"/>
        <v>0</v>
      </c>
      <c r="DM71">
        <f t="shared" si="106"/>
        <v>0</v>
      </c>
      <c r="DN71">
        <f t="shared" si="106"/>
        <v>0</v>
      </c>
      <c r="DO71">
        <f t="shared" si="106"/>
        <v>0</v>
      </c>
      <c r="DP71">
        <f t="shared" si="106"/>
        <v>0</v>
      </c>
      <c r="DQ71">
        <f t="shared" si="106"/>
        <v>0</v>
      </c>
      <c r="DR71">
        <f t="shared" si="106"/>
        <v>0</v>
      </c>
      <c r="DS71">
        <f t="shared" si="106"/>
        <v>0</v>
      </c>
      <c r="DT71">
        <f t="shared" si="107"/>
        <v>0</v>
      </c>
      <c r="DU71">
        <f t="shared" si="107"/>
        <v>0</v>
      </c>
      <c r="DV71">
        <f t="shared" si="107"/>
        <v>0</v>
      </c>
      <c r="DW71">
        <f t="shared" si="107"/>
        <v>0</v>
      </c>
      <c r="DX71">
        <f t="shared" si="107"/>
        <v>0</v>
      </c>
      <c r="DY71">
        <f t="shared" si="107"/>
        <v>0</v>
      </c>
      <c r="DZ71">
        <f t="shared" si="107"/>
        <v>0</v>
      </c>
      <c r="EA71">
        <f t="shared" si="107"/>
        <v>0</v>
      </c>
      <c r="EB71">
        <f t="shared" si="107"/>
        <v>0</v>
      </c>
      <c r="EC71">
        <f t="shared" si="107"/>
        <v>0</v>
      </c>
      <c r="ED71">
        <f t="shared" si="108"/>
        <v>0</v>
      </c>
      <c r="EE71">
        <f t="shared" si="108"/>
        <v>0</v>
      </c>
      <c r="EF71">
        <f t="shared" si="108"/>
        <v>0</v>
      </c>
      <c r="EG71">
        <f t="shared" si="108"/>
        <v>0</v>
      </c>
      <c r="EH71">
        <f t="shared" si="108"/>
        <v>0</v>
      </c>
      <c r="EI71">
        <f t="shared" si="108"/>
        <v>0</v>
      </c>
      <c r="EJ71">
        <f t="shared" si="108"/>
        <v>0</v>
      </c>
      <c r="EK71">
        <f t="shared" si="108"/>
        <v>0</v>
      </c>
      <c r="EL71">
        <f t="shared" si="108"/>
        <v>0</v>
      </c>
      <c r="EM71">
        <f t="shared" si="108"/>
        <v>0</v>
      </c>
      <c r="EN71">
        <f t="shared" si="109"/>
        <v>0</v>
      </c>
      <c r="EO71">
        <f t="shared" si="109"/>
        <v>0</v>
      </c>
      <c r="EP71">
        <f t="shared" si="109"/>
        <v>0</v>
      </c>
      <c r="EQ71">
        <f t="shared" si="109"/>
        <v>0</v>
      </c>
      <c r="ER71">
        <f t="shared" si="109"/>
        <v>0</v>
      </c>
      <c r="ES71">
        <f t="shared" si="109"/>
        <v>0</v>
      </c>
      <c r="ET71">
        <f t="shared" si="109"/>
        <v>0</v>
      </c>
      <c r="EU71">
        <f t="shared" si="109"/>
        <v>0</v>
      </c>
      <c r="EV71">
        <f t="shared" si="109"/>
        <v>0</v>
      </c>
      <c r="EW71">
        <f t="shared" si="109"/>
        <v>0</v>
      </c>
      <c r="EX71">
        <f t="shared" si="109"/>
        <v>0</v>
      </c>
      <c r="EZ71">
        <f t="shared" si="112"/>
        <v>0.86277264064554904</v>
      </c>
      <c r="FB71">
        <f t="shared" si="110"/>
        <v>1.2872204255589104E-2</v>
      </c>
      <c r="FC71">
        <f t="shared" si="111"/>
        <v>0.24836994648197855</v>
      </c>
      <c r="FH71" s="56"/>
    </row>
    <row r="72" spans="1:164" x14ac:dyDescent="0.25">
      <c r="A72">
        <v>625</v>
      </c>
      <c r="B72" s="19">
        <f>'Input spectra'!Y71</f>
        <v>5.1838897589887398E-2</v>
      </c>
      <c r="C72">
        <f>'Input spectra'!B71</f>
        <v>0</v>
      </c>
      <c r="D72">
        <f t="shared" si="95"/>
        <v>2.0653927966864227E-2</v>
      </c>
      <c r="E72">
        <f t="shared" si="95"/>
        <v>2.0397501606501483E-2</v>
      </c>
      <c r="F72">
        <f t="shared" si="95"/>
        <v>2.0143174780564096E-2</v>
      </c>
      <c r="G72">
        <f t="shared" si="95"/>
        <v>1.989093263312313E-2</v>
      </c>
      <c r="H72">
        <f t="shared" si="95"/>
        <v>1.9640760405745521E-2</v>
      </c>
      <c r="I72">
        <f t="shared" si="95"/>
        <v>1.9392643436883034E-2</v>
      </c>
      <c r="J72">
        <f t="shared" si="95"/>
        <v>1.9146567161264932E-2</v>
      </c>
      <c r="K72">
        <f t="shared" si="95"/>
        <v>1.8902517109294328E-2</v>
      </c>
      <c r="L72">
        <f t="shared" si="95"/>
        <v>1.866047890644822E-2</v>
      </c>
      <c r="M72">
        <f t="shared" si="95"/>
        <v>1.8420438272681156E-2</v>
      </c>
      <c r="N72">
        <f t="shared" si="96"/>
        <v>1.8182381021832558E-2</v>
      </c>
      <c r="O72">
        <f t="shared" si="96"/>
        <v>1.7946293061037566E-2</v>
      </c>
      <c r="P72">
        <f t="shared" si="96"/>
        <v>1.771216039014158E-2</v>
      </c>
      <c r="Q72">
        <f t="shared" si="96"/>
        <v>1.7479969101118289E-2</v>
      </c>
      <c r="R72">
        <f t="shared" si="96"/>
        <v>1.7249705377491216E-2</v>
      </c>
      <c r="S72">
        <f t="shared" si="96"/>
        <v>1.7021355493758886E-2</v>
      </c>
      <c r="T72">
        <f t="shared" si="96"/>
        <v>1.6794905814823374E-2</v>
      </c>
      <c r="U72">
        <f t="shared" si="96"/>
        <v>1.6570342795422386E-2</v>
      </c>
      <c r="V72">
        <f t="shared" si="96"/>
        <v>1.6347652979564819E-2</v>
      </c>
      <c r="W72">
        <f t="shared" si="96"/>
        <v>1.6126822999969714E-2</v>
      </c>
      <c r="X72">
        <f t="shared" si="97"/>
        <v>1.5907839577508624E-2</v>
      </c>
      <c r="Y72">
        <f t="shared" si="97"/>
        <v>1.5690689520651412E-2</v>
      </c>
      <c r="Z72">
        <f t="shared" si="97"/>
        <v>1.5475359724915396E-2</v>
      </c>
      <c r="AA72">
        <f t="shared" si="97"/>
        <v>1.5261837172317851E-2</v>
      </c>
      <c r="AB72">
        <f t="shared" si="97"/>
        <v>1.5050108930831857E-2</v>
      </c>
      <c r="AC72">
        <f t="shared" si="97"/>
        <v>1.4840162153845451E-2</v>
      </c>
      <c r="AD72">
        <f t="shared" si="97"/>
        <v>1.4631984079624075E-2</v>
      </c>
      <c r="AE72">
        <f t="shared" si="97"/>
        <v>1.4425562030776306E-2</v>
      </c>
      <c r="AF72">
        <f t="shared" si="97"/>
        <v>1.4220883413722843E-2</v>
      </c>
      <c r="AG72">
        <f t="shared" si="97"/>
        <v>1.4017935718168707E-2</v>
      </c>
      <c r="AH72">
        <f t="shared" si="98"/>
        <v>1.3816706516578693E-2</v>
      </c>
      <c r="AI72">
        <f t="shared" si="98"/>
        <v>1.3617183463656E-2</v>
      </c>
      <c r="AJ72">
        <f t="shared" si="98"/>
        <v>1.3419354295824042E-2</v>
      </c>
      <c r="AK72">
        <f t="shared" si="98"/>
        <v>1.3223206830711409E-2</v>
      </c>
      <c r="AL72">
        <f t="shared" si="98"/>
        <v>1.3028728966640001E-2</v>
      </c>
      <c r="AM72">
        <f t="shared" si="98"/>
        <v>1.2835908682116252E-2</v>
      </c>
      <c r="AN72">
        <f t="shared" si="98"/>
        <v>1.2644734035325464E-2</v>
      </c>
      <c r="AO72">
        <f t="shared" si="98"/>
        <v>1.2455193163629242E-2</v>
      </c>
      <c r="AP72">
        <f t="shared" si="98"/>
        <v>1.2267274283065989E-2</v>
      </c>
      <c r="AQ72">
        <f t="shared" si="98"/>
        <v>1.208096568785443E-2</v>
      </c>
      <c r="AR72">
        <f t="shared" si="99"/>
        <v>1.1896255749900204E-2</v>
      </c>
      <c r="AS72">
        <f t="shared" si="99"/>
        <v>1.1713132918305431E-2</v>
      </c>
      <c r="AT72">
        <f t="shared" si="99"/>
        <v>1.1531585718881293E-2</v>
      </c>
      <c r="AU72">
        <f t="shared" si="99"/>
        <v>1.1351602753663608E-2</v>
      </c>
      <c r="AV72">
        <f t="shared" si="99"/>
        <v>1.1173172700431309E-2</v>
      </c>
      <c r="AW72">
        <f t="shared" si="99"/>
        <v>1.0996284312227931E-2</v>
      </c>
      <c r="AX72">
        <f t="shared" si="99"/>
        <v>9.7680137977911672E-3</v>
      </c>
      <c r="AY72">
        <f t="shared" si="99"/>
        <v>8.3405896602025791E-3</v>
      </c>
      <c r="AZ72">
        <f t="shared" si="99"/>
        <v>7.5027815436161712E-3</v>
      </c>
      <c r="BA72">
        <f t="shared" si="99"/>
        <v>6.8678315552214222E-3</v>
      </c>
      <c r="BB72">
        <f t="shared" si="100"/>
        <v>6.3488929093917287E-3</v>
      </c>
      <c r="BC72">
        <f t="shared" si="100"/>
        <v>5.9082905955129932E-3</v>
      </c>
      <c r="BD72">
        <f t="shared" si="100"/>
        <v>5.5253659788086678E-3</v>
      </c>
      <c r="BE72">
        <f t="shared" si="100"/>
        <v>5.1872319055859045E-3</v>
      </c>
      <c r="BF72">
        <f t="shared" si="100"/>
        <v>4.8851573680787491E-3</v>
      </c>
      <c r="BG72">
        <f t="shared" si="100"/>
        <v>4.612877324728073E-3</v>
      </c>
      <c r="BH72">
        <f t="shared" si="100"/>
        <v>4.3657022913718624E-3</v>
      </c>
      <c r="BI72">
        <f t="shared" si="100"/>
        <v>4.1400069474575169E-3</v>
      </c>
      <c r="BJ72">
        <f t="shared" si="100"/>
        <v>3.9329164878617274E-3</v>
      </c>
      <c r="BK72">
        <f t="shared" si="100"/>
        <v>3.7421040411504277E-3</v>
      </c>
      <c r="BL72">
        <f t="shared" si="101"/>
        <v>3.5656542313294822E-3</v>
      </c>
      <c r="BM72">
        <f t="shared" si="101"/>
        <v>3.401968055139469E-3</v>
      </c>
      <c r="BN72">
        <f t="shared" si="101"/>
        <v>3.2496946111046495E-3</v>
      </c>
      <c r="BO72">
        <f t="shared" si="101"/>
        <v>3.1076808752859291E-3</v>
      </c>
      <c r="BP72">
        <f t="shared" si="101"/>
        <v>2.9749339595000275E-3</v>
      </c>
      <c r="BQ72">
        <f t="shared" si="101"/>
        <v>2.8505922209114331E-3</v>
      </c>
      <c r="BR72">
        <f t="shared" si="101"/>
        <v>2.733902786248701E-3</v>
      </c>
      <c r="BS72">
        <f t="shared" si="101"/>
        <v>2.6242038147573795E-3</v>
      </c>
      <c r="BT72">
        <f t="shared" si="101"/>
        <v>2.52091032196916E-3</v>
      </c>
      <c r="BU72">
        <f t="shared" si="101"/>
        <v>2.4235027201779404E-3</v>
      </c>
      <c r="BV72">
        <f t="shared" si="102"/>
        <v>2.3315174601262231E-3</v>
      </c>
      <c r="BW72">
        <f t="shared" si="102"/>
        <v>2.2445393180165682E-3</v>
      </c>
      <c r="BX72">
        <f t="shared" si="102"/>
        <v>2.1621949853568999E-3</v>
      </c>
      <c r="BY72">
        <f t="shared" si="102"/>
        <v>2.0841477009926352E-3</v>
      </c>
      <c r="BZ72">
        <f t="shared" si="102"/>
        <v>2.0100927246103116E-3</v>
      </c>
      <c r="CA72">
        <f t="shared" si="102"/>
        <v>1.9397534954675799E-3</v>
      </c>
      <c r="CB72">
        <f t="shared" si="102"/>
        <v>1.8728783535056554E-3</v>
      </c>
      <c r="CC72">
        <f t="shared" si="102"/>
        <v>1.8092377253706381E-3</v>
      </c>
      <c r="CD72">
        <f t="shared" si="102"/>
        <v>1.7486216973413584E-3</v>
      </c>
      <c r="CE72">
        <f t="shared" si="102"/>
        <v>1.6908379122496872E-3</v>
      </c>
      <c r="CF72">
        <f t="shared" si="103"/>
        <v>1.6357097392761704E-3</v>
      </c>
      <c r="CG72">
        <f t="shared" si="103"/>
        <v>1.5830746748045968E-3</v>
      </c>
      <c r="CH72">
        <f t="shared" si="103"/>
        <v>1.5327829399091673E-3</v>
      </c>
      <c r="CI72">
        <f t="shared" si="103"/>
        <v>1.4846962459626784E-3</v>
      </c>
      <c r="CJ72">
        <f t="shared" si="103"/>
        <v>1.4386867046205978E-3</v>
      </c>
      <c r="CK72">
        <f t="shared" si="103"/>
        <v>1.3946358623016322E-3</v>
      </c>
      <c r="CL72">
        <f t="shared" si="103"/>
        <v>1.3524338424396156E-3</v>
      </c>
      <c r="CM72">
        <f t="shared" si="103"/>
        <v>1.3119785813698664E-3</v>
      </c>
      <c r="CN72">
        <f t="shared" si="103"/>
        <v>1.2731751458484992E-3</v>
      </c>
      <c r="CO72">
        <f t="shared" si="103"/>
        <v>1.2359351219737873E-3</v>
      </c>
      <c r="CP72">
        <f t="shared" si="104"/>
        <v>1.2001760667538714E-3</v>
      </c>
      <c r="CQ72">
        <f t="shared" si="104"/>
        <v>1.1658210147998094E-3</v>
      </c>
      <c r="CR72">
        <f t="shared" si="104"/>
        <v>7.5003827185181251E-4</v>
      </c>
      <c r="CS72">
        <f t="shared" si="104"/>
        <v>4.8679794689459102E-4</v>
      </c>
      <c r="CT72">
        <f t="shared" si="104"/>
        <v>3.3687469088831284E-4</v>
      </c>
      <c r="CU72">
        <f t="shared" si="104"/>
        <v>2.3417496874406383E-4</v>
      </c>
      <c r="CV72">
        <f t="shared" si="104"/>
        <v>1.5977689772875015E-4</v>
      </c>
      <c r="CW72">
        <f t="shared" si="104"/>
        <v>1.0495099282349066E-4</v>
      </c>
      <c r="CX72">
        <f t="shared" si="104"/>
        <v>6.4765987766294411E-5</v>
      </c>
      <c r="CY72">
        <f t="shared" si="104"/>
        <v>3.6088876276960164E-5</v>
      </c>
      <c r="CZ72">
        <f t="shared" si="105"/>
        <v>1.6768397923524338E-5</v>
      </c>
      <c r="DA72">
        <f t="shared" si="105"/>
        <v>5.2433527328943945E-6</v>
      </c>
      <c r="DB72">
        <f t="shared" si="105"/>
        <v>3.3281564883797528E-7</v>
      </c>
      <c r="DC72">
        <f t="shared" si="105"/>
        <v>0</v>
      </c>
      <c r="DD72">
        <f t="shared" si="105"/>
        <v>0</v>
      </c>
      <c r="DE72">
        <f t="shared" si="105"/>
        <v>0</v>
      </c>
      <c r="DF72">
        <f t="shared" si="105"/>
        <v>0</v>
      </c>
      <c r="DG72">
        <f t="shared" si="105"/>
        <v>0</v>
      </c>
      <c r="DH72">
        <f t="shared" si="105"/>
        <v>0</v>
      </c>
      <c r="DI72">
        <f t="shared" si="105"/>
        <v>0</v>
      </c>
      <c r="DJ72">
        <f t="shared" si="106"/>
        <v>0</v>
      </c>
      <c r="DK72">
        <f t="shared" si="106"/>
        <v>0</v>
      </c>
      <c r="DL72">
        <f t="shared" si="106"/>
        <v>0</v>
      </c>
      <c r="DM72">
        <f t="shared" si="106"/>
        <v>0</v>
      </c>
      <c r="DN72">
        <f t="shared" si="106"/>
        <v>0</v>
      </c>
      <c r="DO72">
        <f t="shared" si="106"/>
        <v>0</v>
      </c>
      <c r="DP72">
        <f t="shared" si="106"/>
        <v>0</v>
      </c>
      <c r="DQ72">
        <f t="shared" si="106"/>
        <v>0</v>
      </c>
      <c r="DR72">
        <f t="shared" si="106"/>
        <v>0</v>
      </c>
      <c r="DS72">
        <f t="shared" si="106"/>
        <v>0</v>
      </c>
      <c r="DT72">
        <f t="shared" si="107"/>
        <v>0</v>
      </c>
      <c r="DU72">
        <f t="shared" si="107"/>
        <v>0</v>
      </c>
      <c r="DV72">
        <f t="shared" si="107"/>
        <v>0</v>
      </c>
      <c r="DW72">
        <f t="shared" si="107"/>
        <v>0</v>
      </c>
      <c r="DX72">
        <f t="shared" si="107"/>
        <v>0</v>
      </c>
      <c r="DY72">
        <f t="shared" si="107"/>
        <v>0</v>
      </c>
      <c r="DZ72">
        <f t="shared" si="107"/>
        <v>0</v>
      </c>
      <c r="EA72">
        <f t="shared" si="107"/>
        <v>0</v>
      </c>
      <c r="EB72">
        <f t="shared" si="107"/>
        <v>0</v>
      </c>
      <c r="EC72">
        <f t="shared" si="107"/>
        <v>0</v>
      </c>
      <c r="ED72">
        <f t="shared" si="108"/>
        <v>0</v>
      </c>
      <c r="EE72">
        <f t="shared" si="108"/>
        <v>0</v>
      </c>
      <c r="EF72">
        <f t="shared" si="108"/>
        <v>0</v>
      </c>
      <c r="EG72">
        <f t="shared" si="108"/>
        <v>0</v>
      </c>
      <c r="EH72">
        <f t="shared" si="108"/>
        <v>0</v>
      </c>
      <c r="EI72">
        <f t="shared" si="108"/>
        <v>0</v>
      </c>
      <c r="EJ72">
        <f t="shared" si="108"/>
        <v>0</v>
      </c>
      <c r="EK72">
        <f t="shared" si="108"/>
        <v>0</v>
      </c>
      <c r="EL72">
        <f t="shared" si="108"/>
        <v>0</v>
      </c>
      <c r="EM72">
        <f t="shared" si="108"/>
        <v>0</v>
      </c>
      <c r="EN72">
        <f t="shared" si="109"/>
        <v>0</v>
      </c>
      <c r="EO72">
        <f t="shared" si="109"/>
        <v>0</v>
      </c>
      <c r="EP72">
        <f t="shared" si="109"/>
        <v>0</v>
      </c>
      <c r="EQ72">
        <f t="shared" si="109"/>
        <v>0</v>
      </c>
      <c r="ER72">
        <f t="shared" si="109"/>
        <v>0</v>
      </c>
      <c r="ES72">
        <f t="shared" si="109"/>
        <v>0</v>
      </c>
      <c r="ET72">
        <f t="shared" si="109"/>
        <v>0</v>
      </c>
      <c r="EU72">
        <f t="shared" si="109"/>
        <v>0</v>
      </c>
      <c r="EV72">
        <f t="shared" si="109"/>
        <v>0</v>
      </c>
      <c r="EW72">
        <f t="shared" si="109"/>
        <v>0</v>
      </c>
      <c r="EX72">
        <f t="shared" si="109"/>
        <v>0</v>
      </c>
      <c r="EZ72">
        <f t="shared" si="112"/>
        <v>0.86353373023128466</v>
      </c>
      <c r="FB72">
        <f t="shared" si="110"/>
        <v>1.2793211682292083E-2</v>
      </c>
      <c r="FC72">
        <f t="shared" si="111"/>
        <v>0.24838007979502372</v>
      </c>
      <c r="FH72" s="56"/>
    </row>
    <row r="73" spans="1:164" x14ac:dyDescent="0.25">
      <c r="A73">
        <v>630</v>
      </c>
      <c r="B73" s="19">
        <f>'Input spectra'!Y72</f>
        <v>5.1514604170512998E-2</v>
      </c>
      <c r="C73">
        <f>'Input spectra'!B72</f>
        <v>0</v>
      </c>
      <c r="D73">
        <f t="shared" ref="D73:M82" si="113">D$2*EXP(- D$1 * ($C73*_c1+$B73))</f>
        <v>2.0653927966864227E-2</v>
      </c>
      <c r="E73">
        <f t="shared" si="113"/>
        <v>2.0398163094781506E-2</v>
      </c>
      <c r="F73">
        <f t="shared" si="113"/>
        <v>2.0144481282737971E-2</v>
      </c>
      <c r="G73">
        <f t="shared" si="113"/>
        <v>1.9892867876827067E-2</v>
      </c>
      <c r="H73">
        <f t="shared" si="113"/>
        <v>1.9643308318736667E-2</v>
      </c>
      <c r="I73">
        <f t="shared" si="113"/>
        <v>1.9395788145153622E-2</v>
      </c>
      <c r="J73">
        <f t="shared" si="113"/>
        <v>1.915029298717183E-2</v>
      </c>
      <c r="K73">
        <f t="shared" si="113"/>
        <v>1.8906808569703937E-2</v>
      </c>
      <c r="L73">
        <f t="shared" si="113"/>
        <v>1.8665320710896577E-2</v>
      </c>
      <c r="M73">
        <f t="shared" si="113"/>
        <v>1.8425815321549133E-2</v>
      </c>
      <c r="N73">
        <f t="shared" ref="N73:W82" si="114">N$2*EXP(- N$1 * ($C73*_c1+$B73))</f>
        <v>1.8188278404536011E-2</v>
      </c>
      <c r="O73">
        <f t="shared" si="114"/>
        <v>1.7952696054232414E-2</v>
      </c>
      <c r="P73">
        <f t="shared" si="114"/>
        <v>1.7719054455943593E-2</v>
      </c>
      <c r="Q73">
        <f t="shared" si="114"/>
        <v>1.748733988533752E-2</v>
      </c>
      <c r="R73">
        <f t="shared" si="114"/>
        <v>1.7257538707881007E-2</v>
      </c>
      <c r="S73">
        <f t="shared" si="114"/>
        <v>1.7029637378279255E-2</v>
      </c>
      <c r="T73">
        <f t="shared" si="114"/>
        <v>1.6803622439918751E-2</v>
      </c>
      <c r="U73">
        <f t="shared" si="114"/>
        <v>1.6579480524313562E-2</v>
      </c>
      <c r="V73">
        <f t="shared" si="114"/>
        <v>1.635719835055496E-2</v>
      </c>
      <c r="W73">
        <f t="shared" si="114"/>
        <v>1.61367627247644E-2</v>
      </c>
      <c r="X73">
        <f t="shared" ref="X73:AG82" si="115">X$2*EXP(- X$1 * ($C73*_c1+$B73))</f>
        <v>1.5918160539549787E-2</v>
      </c>
      <c r="Y73">
        <f t="shared" si="115"/>
        <v>1.5701378773465037E-2</v>
      </c>
      <c r="Z73">
        <f t="shared" si="115"/>
        <v>1.5486404490472911E-2</v>
      </c>
      <c r="AA73">
        <f t="shared" si="115"/>
        <v>1.5273224839411093E-2</v>
      </c>
      <c r="AB73">
        <f t="shared" si="115"/>
        <v>1.5061827053461523E-2</v>
      </c>
      <c r="AC73">
        <f t="shared" si="115"/>
        <v>1.4852198449622921E-2</v>
      </c>
      <c r="AD73">
        <f t="shared" si="115"/>
        <v>1.4644326428186485E-2</v>
      </c>
      <c r="AE73">
        <f t="shared" si="115"/>
        <v>1.4438198472214833E-2</v>
      </c>
      <c r="AF73">
        <f t="shared" si="115"/>
        <v>1.423380214702402E-2</v>
      </c>
      <c r="AG73">
        <f t="shared" si="115"/>
        <v>1.4031125099668739E-2</v>
      </c>
      <c r="AH73">
        <f t="shared" ref="AH73:AQ82" si="116">AH$2*EXP(- AH$1 * ($C73*_c1+$B73))</f>
        <v>1.3830155058430639E-2</v>
      </c>
      <c r="AI73">
        <f t="shared" si="116"/>
        <v>1.363087983230973E-2</v>
      </c>
      <c r="AJ73">
        <f t="shared" si="116"/>
        <v>1.3433287310518878E-2</v>
      </c>
      <c r="AK73">
        <f t="shared" si="116"/>
        <v>1.3237365461981345E-2</v>
      </c>
      <c r="AL73">
        <f t="shared" si="116"/>
        <v>1.3043102334831415E-2</v>
      </c>
      <c r="AM73">
        <f t="shared" si="116"/>
        <v>1.2850486055918013E-2</v>
      </c>
      <c r="AN73">
        <f t="shared" si="116"/>
        <v>1.2659504830311332E-2</v>
      </c>
      <c r="AO73">
        <f t="shared" si="116"/>
        <v>1.2470146940812478E-2</v>
      </c>
      <c r="AP73">
        <f t="shared" si="116"/>
        <v>1.2282400747466081E-2</v>
      </c>
      <c r="AQ73">
        <f t="shared" si="116"/>
        <v>1.2096254687075828E-2</v>
      </c>
      <c r="AR73">
        <f t="shared" ref="AR73:BA82" si="117">AR$2*EXP(- AR$1 * ($C73*_c1+$B73))</f>
        <v>1.1911697272722991E-2</v>
      </c>
      <c r="AS73">
        <f t="shared" si="117"/>
        <v>1.1728717093287846E-2</v>
      </c>
      <c r="AT73">
        <f t="shared" si="117"/>
        <v>1.1547302812973968E-2</v>
      </c>
      <c r="AU73">
        <f t="shared" si="117"/>
        <v>1.1367443170835496E-2</v>
      </c>
      <c r="AV73">
        <f t="shared" si="117"/>
        <v>1.1189126980307168E-2</v>
      </c>
      <c r="AW73">
        <f t="shared" si="117"/>
        <v>1.1012343128737284E-2</v>
      </c>
      <c r="AX73">
        <f t="shared" si="117"/>
        <v>9.7825961035992656E-3</v>
      </c>
      <c r="AY73">
        <f t="shared" si="117"/>
        <v>8.353311905429971E-3</v>
      </c>
      <c r="AZ73">
        <f t="shared" si="117"/>
        <v>7.514469530937512E-3</v>
      </c>
      <c r="BA73">
        <f t="shared" si="117"/>
        <v>6.878753474229839E-3</v>
      </c>
      <c r="BB73">
        <f t="shared" ref="BB73:BK82" si="118">BB$2*EXP(- BB$1 * ($C73*_c1+$B73))</f>
        <v>6.3591957809721851E-3</v>
      </c>
      <c r="BC73">
        <f t="shared" si="118"/>
        <v>5.9180703814356375E-3</v>
      </c>
      <c r="BD73">
        <f t="shared" si="118"/>
        <v>5.5346914065515151E-3</v>
      </c>
      <c r="BE73">
        <f t="shared" si="118"/>
        <v>5.1961551532382936E-3</v>
      </c>
      <c r="BF73">
        <f t="shared" si="118"/>
        <v>4.8937196746699722E-3</v>
      </c>
      <c r="BG73">
        <f t="shared" si="118"/>
        <v>4.6211122581998054E-3</v>
      </c>
      <c r="BH73">
        <f t="shared" si="118"/>
        <v>4.3736377985372429E-3</v>
      </c>
      <c r="BI73">
        <f t="shared" si="118"/>
        <v>4.147666713662632E-3</v>
      </c>
      <c r="BJ73">
        <f t="shared" si="118"/>
        <v>3.9403208789737833E-3</v>
      </c>
      <c r="BK73">
        <f t="shared" si="118"/>
        <v>3.7492707794554224E-3</v>
      </c>
      <c r="BL73">
        <f t="shared" ref="BL73:BU82" si="119">BL$2*EXP(- BL$1 * ($C73*_c1+$B73))</f>
        <v>3.572598894682233E-3</v>
      </c>
      <c r="BM73">
        <f t="shared" si="119"/>
        <v>3.4087044545857842E-3</v>
      </c>
      <c r="BN73">
        <f t="shared" si="119"/>
        <v>3.2562350824795593E-3</v>
      </c>
      <c r="BO73">
        <f t="shared" si="119"/>
        <v>3.1140365083901131E-3</v>
      </c>
      <c r="BP73">
        <f t="shared" si="119"/>
        <v>2.9811147809997696E-3</v>
      </c>
      <c r="BQ73">
        <f t="shared" si="119"/>
        <v>2.8566073422837501E-3</v>
      </c>
      <c r="BR73">
        <f t="shared" si="119"/>
        <v>2.7397605248850061E-3</v>
      </c>
      <c r="BS73">
        <f t="shared" si="119"/>
        <v>2.6299117941524235E-3</v>
      </c>
      <c r="BT73">
        <f t="shared" si="119"/>
        <v>2.5264755553991536E-3</v>
      </c>
      <c r="BU73">
        <f t="shared" si="119"/>
        <v>2.4289316811905918E-3</v>
      </c>
      <c r="BV73">
        <f t="shared" ref="BV73:CE82" si="120">BV$2*EXP(- BV$1 * ($C73*_c1+$B73))</f>
        <v>2.3368161423844023E-3</v>
      </c>
      <c r="BW73">
        <f t="shared" si="120"/>
        <v>2.2497132864642525E-3</v>
      </c>
      <c r="BX73">
        <f t="shared" si="120"/>
        <v>2.1672494202496068E-3</v>
      </c>
      <c r="BY73">
        <f t="shared" si="120"/>
        <v>2.0890874360130324E-3</v>
      </c>
      <c r="BZ73">
        <f t="shared" si="120"/>
        <v>2.01492228004447E-3</v>
      </c>
      <c r="CA73">
        <f t="shared" si="120"/>
        <v>1.9444771072281981E-3</v>
      </c>
      <c r="CB73">
        <f t="shared" si="120"/>
        <v>1.8774999986412872E-3</v>
      </c>
      <c r="CC73">
        <f t="shared" si="120"/>
        <v>1.8137611445841499E-3</v>
      </c>
      <c r="CD73">
        <f t="shared" si="120"/>
        <v>1.7530504149490067E-3</v>
      </c>
      <c r="CE73">
        <f t="shared" si="120"/>
        <v>1.6951752539388245E-3</v>
      </c>
      <c r="CF73">
        <f t="shared" ref="CF73:CO82" si="121">CF$2*EXP(- CF$1 * ($C73*_c1+$B73))</f>
        <v>1.6399588479604722E-3</v>
      </c>
      <c r="CG73">
        <f t="shared" si="121"/>
        <v>1.5872385248277849E-3</v>
      </c>
      <c r="CH73">
        <f t="shared" si="121"/>
        <v>1.5368643498090788E-3</v>
      </c>
      <c r="CI73">
        <f t="shared" si="121"/>
        <v>1.4886978899754074E-3</v>
      </c>
      <c r="CJ73">
        <f t="shared" si="121"/>
        <v>1.4426111230779041E-3</v>
      </c>
      <c r="CK73">
        <f t="shared" si="121"/>
        <v>1.3984854710527696E-3</v>
      </c>
      <c r="CL73">
        <f t="shared" si="121"/>
        <v>1.3562109414103456E-3</v>
      </c>
      <c r="CM73">
        <f t="shared" si="121"/>
        <v>1.3156853623559836E-3</v>
      </c>
      <c r="CN73">
        <f t="shared" si="121"/>
        <v>1.2768136996282036E-3</v>
      </c>
      <c r="CO73">
        <f t="shared" si="121"/>
        <v>1.2395074448122293E-3</v>
      </c>
      <c r="CP73">
        <f t="shared" ref="CP73:CY82" si="122">CP$2*EXP(- CP$1 * ($C73*_c1+$B73))</f>
        <v>1.2036840663638404E-3</v>
      </c>
      <c r="CQ73">
        <f t="shared" si="122"/>
        <v>1.1692665158145692E-3</v>
      </c>
      <c r="CR73">
        <f t="shared" si="122"/>
        <v>7.5227935209802382E-4</v>
      </c>
      <c r="CS73">
        <f t="shared" si="122"/>
        <v>4.8826831098468829E-4</v>
      </c>
      <c r="CT73">
        <f t="shared" si="122"/>
        <v>3.3790317238870489E-4</v>
      </c>
      <c r="CU73">
        <f t="shared" si="122"/>
        <v>2.3489752450572702E-4</v>
      </c>
      <c r="CV73">
        <f t="shared" si="122"/>
        <v>1.6027509294765294E-4</v>
      </c>
      <c r="CW73">
        <f t="shared" si="122"/>
        <v>1.0528165130652362E-4</v>
      </c>
      <c r="CX73">
        <f t="shared" si="122"/>
        <v>6.4972146386197855E-5</v>
      </c>
      <c r="CY73">
        <f t="shared" si="122"/>
        <v>3.6204925978728578E-5</v>
      </c>
      <c r="CZ73">
        <f t="shared" ref="CZ73:DI82" si="123">CZ$2*EXP(- CZ$1 * ($C73*_c1+$B73))</f>
        <v>1.6822865003368534E-5</v>
      </c>
      <c r="DA73">
        <f t="shared" si="123"/>
        <v>5.2605547753330703E-6</v>
      </c>
      <c r="DB73">
        <f t="shared" si="123"/>
        <v>3.3391835683014373E-7</v>
      </c>
      <c r="DC73">
        <f t="shared" si="123"/>
        <v>0</v>
      </c>
      <c r="DD73">
        <f t="shared" si="123"/>
        <v>0</v>
      </c>
      <c r="DE73">
        <f t="shared" si="123"/>
        <v>0</v>
      </c>
      <c r="DF73">
        <f t="shared" si="123"/>
        <v>0</v>
      </c>
      <c r="DG73">
        <f t="shared" si="123"/>
        <v>0</v>
      </c>
      <c r="DH73">
        <f t="shared" si="123"/>
        <v>0</v>
      </c>
      <c r="DI73">
        <f t="shared" si="123"/>
        <v>0</v>
      </c>
      <c r="DJ73">
        <f t="shared" ref="DJ73:DS82" si="124">DJ$2*EXP(- DJ$1 * ($C73*_c1+$B73))</f>
        <v>0</v>
      </c>
      <c r="DK73">
        <f t="shared" si="124"/>
        <v>0</v>
      </c>
      <c r="DL73">
        <f t="shared" si="124"/>
        <v>0</v>
      </c>
      <c r="DM73">
        <f t="shared" si="124"/>
        <v>0</v>
      </c>
      <c r="DN73">
        <f t="shared" si="124"/>
        <v>0</v>
      </c>
      <c r="DO73">
        <f t="shared" si="124"/>
        <v>0</v>
      </c>
      <c r="DP73">
        <f t="shared" si="124"/>
        <v>0</v>
      </c>
      <c r="DQ73">
        <f t="shared" si="124"/>
        <v>0</v>
      </c>
      <c r="DR73">
        <f t="shared" si="124"/>
        <v>0</v>
      </c>
      <c r="DS73">
        <f t="shared" si="124"/>
        <v>0</v>
      </c>
      <c r="DT73">
        <f t="shared" ref="DT73:EC82" si="125">DT$2*EXP(- DT$1 * ($C73*_c1+$B73))</f>
        <v>0</v>
      </c>
      <c r="DU73">
        <f t="shared" si="125"/>
        <v>0</v>
      </c>
      <c r="DV73">
        <f t="shared" si="125"/>
        <v>0</v>
      </c>
      <c r="DW73">
        <f t="shared" si="125"/>
        <v>0</v>
      </c>
      <c r="DX73">
        <f t="shared" si="125"/>
        <v>0</v>
      </c>
      <c r="DY73">
        <f t="shared" si="125"/>
        <v>0</v>
      </c>
      <c r="DZ73">
        <f t="shared" si="125"/>
        <v>0</v>
      </c>
      <c r="EA73">
        <f t="shared" si="125"/>
        <v>0</v>
      </c>
      <c r="EB73">
        <f t="shared" si="125"/>
        <v>0</v>
      </c>
      <c r="EC73">
        <f t="shared" si="125"/>
        <v>0</v>
      </c>
      <c r="ED73">
        <f t="shared" ref="ED73:EM82" si="126">ED$2*EXP(- ED$1 * ($C73*_c1+$B73))</f>
        <v>0</v>
      </c>
      <c r="EE73">
        <f t="shared" si="126"/>
        <v>0</v>
      </c>
      <c r="EF73">
        <f t="shared" si="126"/>
        <v>0</v>
      </c>
      <c r="EG73">
        <f t="shared" si="126"/>
        <v>0</v>
      </c>
      <c r="EH73">
        <f t="shared" si="126"/>
        <v>0</v>
      </c>
      <c r="EI73">
        <f t="shared" si="126"/>
        <v>0</v>
      </c>
      <c r="EJ73">
        <f t="shared" si="126"/>
        <v>0</v>
      </c>
      <c r="EK73">
        <f t="shared" si="126"/>
        <v>0</v>
      </c>
      <c r="EL73">
        <f t="shared" si="126"/>
        <v>0</v>
      </c>
      <c r="EM73">
        <f t="shared" si="126"/>
        <v>0</v>
      </c>
      <c r="EN73">
        <f t="shared" ref="EN73:EX82" si="127">EN$2*EXP(- EN$1 * ($C73*_c1+$B73))</f>
        <v>0</v>
      </c>
      <c r="EO73">
        <f t="shared" si="127"/>
        <v>0</v>
      </c>
      <c r="EP73">
        <f t="shared" si="127"/>
        <v>0</v>
      </c>
      <c r="EQ73">
        <f t="shared" si="127"/>
        <v>0</v>
      </c>
      <c r="ER73">
        <f t="shared" si="127"/>
        <v>0</v>
      </c>
      <c r="ES73">
        <f t="shared" si="127"/>
        <v>0</v>
      </c>
      <c r="ET73">
        <f t="shared" si="127"/>
        <v>0</v>
      </c>
      <c r="EU73">
        <f t="shared" si="127"/>
        <v>0</v>
      </c>
      <c r="EV73">
        <f t="shared" si="127"/>
        <v>0</v>
      </c>
      <c r="EW73">
        <f t="shared" si="127"/>
        <v>0</v>
      </c>
      <c r="EX73">
        <f t="shared" si="127"/>
        <v>0</v>
      </c>
      <c r="EZ73">
        <f t="shared" si="112"/>
        <v>0.86429586790704127</v>
      </c>
      <c r="FB73">
        <f t="shared" si="110"/>
        <v>1.2714206299570763E-2</v>
      </c>
      <c r="FC73">
        <f t="shared" si="111"/>
        <v>0.24839021311871518</v>
      </c>
      <c r="FH73" s="56"/>
    </row>
    <row r="74" spans="1:164" x14ac:dyDescent="0.25">
      <c r="A74">
        <v>635</v>
      </c>
      <c r="B74" s="19">
        <f>'Input spectra'!Y73</f>
        <v>5.1190310751138599E-2</v>
      </c>
      <c r="C74">
        <f>'Input spectra'!B73</f>
        <v>0</v>
      </c>
      <c r="D74">
        <f t="shared" si="113"/>
        <v>2.0653927966864227E-2</v>
      </c>
      <c r="E74">
        <f t="shared" si="113"/>
        <v>2.0398824604513505E-2</v>
      </c>
      <c r="F74">
        <f t="shared" si="113"/>
        <v>2.0145787869652609E-2</v>
      </c>
      <c r="G74">
        <f t="shared" si="113"/>
        <v>1.9894803308816201E-2</v>
      </c>
      <c r="H74">
        <f t="shared" si="113"/>
        <v>1.964585656225782E-2</v>
      </c>
      <c r="I74">
        <f t="shared" si="113"/>
        <v>1.9398933363369647E-2</v>
      </c>
      <c r="J74">
        <f t="shared" si="113"/>
        <v>1.9154019538105752E-2</v>
      </c>
      <c r="K74">
        <f t="shared" si="113"/>
        <v>1.8911101004408785E-2</v>
      </c>
      <c r="L74">
        <f t="shared" si="113"/>
        <v>1.8670163771640151E-2</v>
      </c>
      <c r="M74">
        <f t="shared" si="113"/>
        <v>1.8431193940013559E-2</v>
      </c>
      <c r="N74">
        <f t="shared" si="114"/>
        <v>1.8194177700032007E-2</v>
      </c>
      <c r="O74">
        <f t="shared" si="114"/>
        <v>1.7959101331928125E-2</v>
      </c>
      <c r="P74">
        <f t="shared" si="114"/>
        <v>1.7725951205107896E-2</v>
      </c>
      <c r="Q74">
        <f t="shared" si="114"/>
        <v>1.7494713777597714E-2</v>
      </c>
      <c r="R74">
        <f t="shared" si="114"/>
        <v>1.726537559549474E-2</v>
      </c>
      <c r="S74">
        <f t="shared" si="114"/>
        <v>1.7037923292420602E-2</v>
      </c>
      <c r="T74">
        <f t="shared" si="114"/>
        <v>1.681234358897836E-2</v>
      </c>
      <c r="U74">
        <f t="shared" si="114"/>
        <v>1.6588623292212702E-2</v>
      </c>
      <c r="V74">
        <f t="shared" si="114"/>
        <v>1.6366749295073448E-2</v>
      </c>
      <c r="W74">
        <f t="shared" si="114"/>
        <v>1.6146708575882233E-2</v>
      </c>
      <c r="X74">
        <f t="shared" si="115"/>
        <v>1.5928488197802401E-2</v>
      </c>
      <c r="Y74">
        <f t="shared" si="115"/>
        <v>1.5712075308312097E-2</v>
      </c>
      <c r="Z74">
        <f t="shared" si="115"/>
        <v>1.5497457138680545E-2</v>
      </c>
      <c r="AA74">
        <f t="shared" si="115"/>
        <v>1.5284621003447419E-2</v>
      </c>
      <c r="AB74">
        <f t="shared" si="115"/>
        <v>1.5073554299905416E-2</v>
      </c>
      <c r="AC74">
        <f t="shared" si="115"/>
        <v>1.4864244507585906E-2</v>
      </c>
      <c r="AD74">
        <f t="shared" si="115"/>
        <v>1.4656679187747653E-2</v>
      </c>
      <c r="AE74">
        <f t="shared" si="115"/>
        <v>1.4450845982868681E-2</v>
      </c>
      <c r="AF74">
        <f t="shared" si="115"/>
        <v>1.4246732616141128E-2</v>
      </c>
      <c r="AG74">
        <f t="shared" si="115"/>
        <v>1.4044326890969176E-2</v>
      </c>
      <c r="AH74">
        <f t="shared" si="116"/>
        <v>1.3843616690470012E-2</v>
      </c>
      <c r="AI74">
        <f t="shared" si="116"/>
        <v>1.3644589976977773E-2</v>
      </c>
      <c r="AJ74">
        <f t="shared" si="116"/>
        <v>1.3447234791550484E-2</v>
      </c>
      <c r="AK74">
        <f t="shared" si="116"/>
        <v>1.3251539253479959E-2</v>
      </c>
      <c r="AL74">
        <f t="shared" si="116"/>
        <v>1.3057491559804691E-2</v>
      </c>
      <c r="AM74">
        <f t="shared" si="116"/>
        <v>1.2865079984825627E-2</v>
      </c>
      <c r="AN74">
        <f t="shared" si="116"/>
        <v>1.2674292879624882E-2</v>
      </c>
      <c r="AO74">
        <f t="shared" si="116"/>
        <v>1.2485118671587371E-2</v>
      </c>
      <c r="AP74">
        <f t="shared" si="116"/>
        <v>1.2297545863925299E-2</v>
      </c>
      <c r="AQ74">
        <f t="shared" si="116"/>
        <v>1.2111563035205516E-2</v>
      </c>
      <c r="AR74">
        <f t="shared" si="117"/>
        <v>1.1927158838879756E-2</v>
      </c>
      <c r="AS74">
        <f t="shared" si="117"/>
        <v>1.1744322002817675E-2</v>
      </c>
      <c r="AT74">
        <f t="shared" si="117"/>
        <v>1.1563041328842687E-2</v>
      </c>
      <c r="AU74">
        <f t="shared" si="117"/>
        <v>1.1383305692270687E-2</v>
      </c>
      <c r="AV74">
        <f t="shared" si="117"/>
        <v>1.1205104041451443E-2</v>
      </c>
      <c r="AW74">
        <f t="shared" si="117"/>
        <v>1.102842539731284E-2</v>
      </c>
      <c r="AX74">
        <f t="shared" si="117"/>
        <v>9.7972001787913036E-3</v>
      </c>
      <c r="AY74">
        <f t="shared" si="117"/>
        <v>8.3660535564224463E-3</v>
      </c>
      <c r="AZ74">
        <f t="shared" si="117"/>
        <v>7.5261757260457716E-3</v>
      </c>
      <c r="BA74">
        <f t="shared" si="117"/>
        <v>6.8896927623763697E-3</v>
      </c>
      <c r="BB74">
        <f t="shared" si="118"/>
        <v>6.3695153718711624E-3</v>
      </c>
      <c r="BC74">
        <f t="shared" si="118"/>
        <v>5.9278663554944528E-3</v>
      </c>
      <c r="BD74">
        <f t="shared" si="118"/>
        <v>5.544032573270373E-3</v>
      </c>
      <c r="BE74">
        <f t="shared" si="118"/>
        <v>5.2050937509560188E-3</v>
      </c>
      <c r="BF74">
        <f t="shared" si="118"/>
        <v>4.9022969885759325E-3</v>
      </c>
      <c r="BG74">
        <f t="shared" si="118"/>
        <v>4.6293618927191731E-3</v>
      </c>
      <c r="BH74">
        <f t="shared" si="118"/>
        <v>4.3815877300196673E-3</v>
      </c>
      <c r="BI74">
        <f t="shared" si="118"/>
        <v>4.1553406518290651E-3</v>
      </c>
      <c r="BJ74">
        <f t="shared" si="118"/>
        <v>3.9477392101244617E-3</v>
      </c>
      <c r="BK74">
        <f t="shared" si="118"/>
        <v>3.7564512432307321E-3</v>
      </c>
      <c r="BL74">
        <f t="shared" si="119"/>
        <v>3.5795570838414569E-3</v>
      </c>
      <c r="BM74">
        <f t="shared" si="119"/>
        <v>3.4154541930984184E-3</v>
      </c>
      <c r="BN74">
        <f t="shared" si="119"/>
        <v>3.2627887174808785E-3</v>
      </c>
      <c r="BO74">
        <f t="shared" si="119"/>
        <v>3.1204051396346395E-3</v>
      </c>
      <c r="BP74">
        <f t="shared" si="119"/>
        <v>2.9873084439793335E-3</v>
      </c>
      <c r="BQ74">
        <f t="shared" si="119"/>
        <v>2.8626351563466801E-3</v>
      </c>
      <c r="BR74">
        <f t="shared" si="119"/>
        <v>2.7456308144803666E-3</v>
      </c>
      <c r="BS74">
        <f t="shared" si="119"/>
        <v>2.6356321891337076E-3</v>
      </c>
      <c r="BT74">
        <f t="shared" si="119"/>
        <v>2.5320530747969814E-3</v>
      </c>
      <c r="BU74">
        <f t="shared" si="119"/>
        <v>2.4343728037813715E-3</v>
      </c>
      <c r="BV74">
        <f t="shared" si="120"/>
        <v>2.3421268665998699E-3</v>
      </c>
      <c r="BW74">
        <f t="shared" si="120"/>
        <v>2.2548991816130123E-3</v>
      </c>
      <c r="BX74">
        <f t="shared" si="120"/>
        <v>2.1723156705947852E-3</v>
      </c>
      <c r="BY74">
        <f t="shared" si="120"/>
        <v>2.0940388789282495E-3</v>
      </c>
      <c r="BZ74">
        <f t="shared" si="120"/>
        <v>2.0197634392247676E-3</v>
      </c>
      <c r="CA74">
        <f t="shared" si="120"/>
        <v>1.9492122217432213E-3</v>
      </c>
      <c r="CB74">
        <f t="shared" si="120"/>
        <v>1.8821330484705128E-3</v>
      </c>
      <c r="CC74">
        <f t="shared" si="120"/>
        <v>1.818295873158004E-3</v>
      </c>
      <c r="CD74">
        <f t="shared" si="120"/>
        <v>1.7574903491277857E-3</v>
      </c>
      <c r="CE74">
        <f t="shared" si="120"/>
        <v>1.6995237217878329E-3</v>
      </c>
      <c r="CF74">
        <f t="shared" si="121"/>
        <v>1.6442189946206307E-3</v>
      </c>
      <c r="CG74">
        <f t="shared" si="121"/>
        <v>1.5914133267329602E-3</v>
      </c>
      <c r="CH74">
        <f t="shared" si="121"/>
        <v>1.5409566274622365E-3</v>
      </c>
      <c r="CI74">
        <f t="shared" si="121"/>
        <v>1.4927103194635142E-3</v>
      </c>
      <c r="CJ74">
        <f t="shared" si="121"/>
        <v>1.4465462464789474E-3</v>
      </c>
      <c r="CK74">
        <f t="shared" si="121"/>
        <v>1.4023457058661918E-3</v>
      </c>
      <c r="CL74">
        <f t="shared" si="121"/>
        <v>1.3599985891237848E-3</v>
      </c>
      <c r="CM74">
        <f t="shared" si="121"/>
        <v>1.3194026162457548E-3</v>
      </c>
      <c r="CN74">
        <f t="shared" si="121"/>
        <v>1.2804626518779468E-3</v>
      </c>
      <c r="CO74">
        <f t="shared" si="121"/>
        <v>1.2430900930231242E-3</v>
      </c>
      <c r="CP74">
        <f t="shared" si="122"/>
        <v>1.2072023195204386E-3</v>
      </c>
      <c r="CQ74">
        <f t="shared" si="122"/>
        <v>1.1727221997622939E-3</v>
      </c>
      <c r="CR74">
        <f t="shared" si="122"/>
        <v>7.5452712859009165E-4</v>
      </c>
      <c r="CS74">
        <f t="shared" si="122"/>
        <v>4.8974311628200773E-4</v>
      </c>
      <c r="CT74">
        <f t="shared" si="122"/>
        <v>3.389347938524877E-4</v>
      </c>
      <c r="CU74">
        <f t="shared" si="122"/>
        <v>2.3562230974064058E-4</v>
      </c>
      <c r="CV74">
        <f t="shared" si="122"/>
        <v>1.6077484157308493E-4</v>
      </c>
      <c r="CW74">
        <f t="shared" si="122"/>
        <v>1.0561335156181103E-4</v>
      </c>
      <c r="CX74">
        <f t="shared" si="122"/>
        <v>6.5178961235984084E-5</v>
      </c>
      <c r="CY74">
        <f t="shared" si="122"/>
        <v>3.6321348857350071E-5</v>
      </c>
      <c r="CZ74">
        <f t="shared" si="123"/>
        <v>1.6877509003083095E-5</v>
      </c>
      <c r="DA74">
        <f t="shared" si="123"/>
        <v>5.2778132530869244E-6</v>
      </c>
      <c r="DB74">
        <f t="shared" si="123"/>
        <v>3.3502471839124812E-7</v>
      </c>
      <c r="DC74">
        <f t="shared" si="123"/>
        <v>0</v>
      </c>
      <c r="DD74">
        <f t="shared" si="123"/>
        <v>0</v>
      </c>
      <c r="DE74">
        <f t="shared" si="123"/>
        <v>0</v>
      </c>
      <c r="DF74">
        <f t="shared" si="123"/>
        <v>0</v>
      </c>
      <c r="DG74">
        <f t="shared" si="123"/>
        <v>0</v>
      </c>
      <c r="DH74">
        <f t="shared" si="123"/>
        <v>0</v>
      </c>
      <c r="DI74">
        <f t="shared" si="123"/>
        <v>0</v>
      </c>
      <c r="DJ74">
        <f t="shared" si="124"/>
        <v>0</v>
      </c>
      <c r="DK74">
        <f t="shared" si="124"/>
        <v>0</v>
      </c>
      <c r="DL74">
        <f t="shared" si="124"/>
        <v>0</v>
      </c>
      <c r="DM74">
        <f t="shared" si="124"/>
        <v>0</v>
      </c>
      <c r="DN74">
        <f t="shared" si="124"/>
        <v>0</v>
      </c>
      <c r="DO74">
        <f t="shared" si="124"/>
        <v>0</v>
      </c>
      <c r="DP74">
        <f t="shared" si="124"/>
        <v>0</v>
      </c>
      <c r="DQ74">
        <f t="shared" si="124"/>
        <v>0</v>
      </c>
      <c r="DR74">
        <f t="shared" si="124"/>
        <v>0</v>
      </c>
      <c r="DS74">
        <f t="shared" si="124"/>
        <v>0</v>
      </c>
      <c r="DT74">
        <f t="shared" si="125"/>
        <v>0</v>
      </c>
      <c r="DU74">
        <f t="shared" si="125"/>
        <v>0</v>
      </c>
      <c r="DV74">
        <f t="shared" si="125"/>
        <v>0</v>
      </c>
      <c r="DW74">
        <f t="shared" si="125"/>
        <v>0</v>
      </c>
      <c r="DX74">
        <f t="shared" si="125"/>
        <v>0</v>
      </c>
      <c r="DY74">
        <f t="shared" si="125"/>
        <v>0</v>
      </c>
      <c r="DZ74">
        <f t="shared" si="125"/>
        <v>0</v>
      </c>
      <c r="EA74">
        <f t="shared" si="125"/>
        <v>0</v>
      </c>
      <c r="EB74">
        <f t="shared" si="125"/>
        <v>0</v>
      </c>
      <c r="EC74">
        <f t="shared" si="125"/>
        <v>0</v>
      </c>
      <c r="ED74">
        <f t="shared" si="126"/>
        <v>0</v>
      </c>
      <c r="EE74">
        <f t="shared" si="126"/>
        <v>0</v>
      </c>
      <c r="EF74">
        <f t="shared" si="126"/>
        <v>0</v>
      </c>
      <c r="EG74">
        <f t="shared" si="126"/>
        <v>0</v>
      </c>
      <c r="EH74">
        <f t="shared" si="126"/>
        <v>0</v>
      </c>
      <c r="EI74">
        <f t="shared" si="126"/>
        <v>0</v>
      </c>
      <c r="EJ74">
        <f t="shared" si="126"/>
        <v>0</v>
      </c>
      <c r="EK74">
        <f t="shared" si="126"/>
        <v>0</v>
      </c>
      <c r="EL74">
        <f t="shared" si="126"/>
        <v>0</v>
      </c>
      <c r="EM74">
        <f t="shared" si="126"/>
        <v>0</v>
      </c>
      <c r="EN74">
        <f t="shared" si="127"/>
        <v>0</v>
      </c>
      <c r="EO74">
        <f t="shared" si="127"/>
        <v>0</v>
      </c>
      <c r="EP74">
        <f t="shared" si="127"/>
        <v>0</v>
      </c>
      <c r="EQ74">
        <f t="shared" si="127"/>
        <v>0</v>
      </c>
      <c r="ER74">
        <f t="shared" si="127"/>
        <v>0</v>
      </c>
      <c r="ES74">
        <f t="shared" si="127"/>
        <v>0</v>
      </c>
      <c r="ET74">
        <f t="shared" si="127"/>
        <v>0</v>
      </c>
      <c r="EU74">
        <f t="shared" si="127"/>
        <v>0</v>
      </c>
      <c r="EV74">
        <f t="shared" si="127"/>
        <v>0</v>
      </c>
      <c r="EW74">
        <f t="shared" si="127"/>
        <v>0</v>
      </c>
      <c r="EX74">
        <f t="shared" si="127"/>
        <v>0</v>
      </c>
      <c r="EZ74">
        <f t="shared" si="112"/>
        <v>0.86505905547525197</v>
      </c>
      <c r="FB74">
        <f t="shared" si="110"/>
        <v>1.2635188105347972E-2</v>
      </c>
      <c r="FC74">
        <f t="shared" si="111"/>
        <v>0.24840034645298575</v>
      </c>
      <c r="FH74" s="56"/>
    </row>
    <row r="75" spans="1:164" x14ac:dyDescent="0.25">
      <c r="A75">
        <v>640</v>
      </c>
      <c r="B75" s="19">
        <f>'Input spectra'!Y74</f>
        <v>5.0866017331764102E-2</v>
      </c>
      <c r="C75">
        <f>'Input spectra'!B74</f>
        <v>0</v>
      </c>
      <c r="D75">
        <f t="shared" si="113"/>
        <v>2.0653927966864227E-2</v>
      </c>
      <c r="E75">
        <f t="shared" si="113"/>
        <v>2.039948613569818E-2</v>
      </c>
      <c r="F75">
        <f t="shared" si="113"/>
        <v>2.0147094541313502E-2</v>
      </c>
      <c r="G75">
        <f t="shared" si="113"/>
        <v>1.9896738929108853E-2</v>
      </c>
      <c r="H75">
        <f t="shared" si="113"/>
        <v>1.9648405136351854E-2</v>
      </c>
      <c r="I75">
        <f t="shared" si="113"/>
        <v>1.9402079091613809E-2</v>
      </c>
      <c r="J75">
        <f t="shared" si="113"/>
        <v>1.9157746814207795E-2</v>
      </c>
      <c r="K75">
        <f t="shared" si="113"/>
        <v>1.8915394413630073E-2</v>
      </c>
      <c r="L75">
        <f t="shared" si="113"/>
        <v>1.8675008089004904E-2</v>
      </c>
      <c r="M75">
        <f t="shared" si="113"/>
        <v>1.8436574128532609E-2</v>
      </c>
      <c r="N75">
        <f t="shared" si="114"/>
        <v>1.8200078908940948E-2</v>
      </c>
      <c r="O75">
        <f t="shared" si="114"/>
        <v>1.796550889493977E-2</v>
      </c>
      <c r="P75">
        <f t="shared" si="114"/>
        <v>1.7732850638678934E-2</v>
      </c>
      <c r="Q75">
        <f t="shared" si="114"/>
        <v>1.7502090779209445E-2</v>
      </c>
      <c r="R75">
        <f t="shared" si="114"/>
        <v>1.7273216041947804E-2</v>
      </c>
      <c r="S75">
        <f t="shared" si="114"/>
        <v>1.7046213238143579E-2</v>
      </c>
      <c r="T75">
        <f t="shared" si="114"/>
        <v>1.6821069264350143E-2</v>
      </c>
      <c r="U75">
        <f t="shared" si="114"/>
        <v>1.659777110189857E-2</v>
      </c>
      <c r="V75">
        <f t="shared" si="114"/>
        <v>1.6376305816374667E-2</v>
      </c>
      <c r="W75">
        <f t="shared" si="114"/>
        <v>1.6156660557099155E-2</v>
      </c>
      <c r="X75">
        <f t="shared" si="115"/>
        <v>1.5938822556610943E-2</v>
      </c>
      <c r="Y75">
        <f t="shared" si="115"/>
        <v>1.5722779130153471E-2</v>
      </c>
      <c r="Z75">
        <f t="shared" si="115"/>
        <v>1.5508517675164153E-2</v>
      </c>
      <c r="AA75">
        <f t="shared" si="115"/>
        <v>1.5296025670766853E-2</v>
      </c>
      <c r="AB75">
        <f t="shared" si="115"/>
        <v>1.5085290677267407E-2</v>
      </c>
      <c r="AC75">
        <f t="shared" si="115"/>
        <v>1.4876300335652152E-2</v>
      </c>
      <c r="AD75">
        <f t="shared" si="115"/>
        <v>1.4669042367089451E-2</v>
      </c>
      <c r="AE75">
        <f t="shared" si="115"/>
        <v>1.4463504572434215E-2</v>
      </c>
      <c r="AF75">
        <f t="shared" si="115"/>
        <v>1.4259674831735384E-2</v>
      </c>
      <c r="AG75">
        <f t="shared" si="115"/>
        <v>1.405754110374632E-2</v>
      </c>
      <c r="AH75">
        <f t="shared" si="116"/>
        <v>1.3857091425438202E-2</v>
      </c>
      <c r="AI75">
        <f t="shared" si="116"/>
        <v>1.3658313911516258E-2</v>
      </c>
      <c r="AJ75">
        <f t="shared" si="116"/>
        <v>1.3461196753938939E-2</v>
      </c>
      <c r="AK75">
        <f t="shared" si="116"/>
        <v>1.326572822143994E-2</v>
      </c>
      <c r="AL75">
        <f t="shared" si="116"/>
        <v>1.3071896659053126E-2</v>
      </c>
      <c r="AM75">
        <f t="shared" si="116"/>
        <v>1.2879690487640257E-2</v>
      </c>
      <c r="AN75">
        <f t="shared" si="116"/>
        <v>1.2689098203421557E-2</v>
      </c>
      <c r="AO75">
        <f t="shared" si="116"/>
        <v>1.2500108377509108E-2</v>
      </c>
      <c r="AP75">
        <f t="shared" si="116"/>
        <v>1.2312709655443026E-2</v>
      </c>
      <c r="AQ75">
        <f t="shared" si="116"/>
        <v>1.2126890756730407E-2</v>
      </c>
      <c r="AR75">
        <f t="shared" si="117"/>
        <v>1.1942640474387062E-2</v>
      </c>
      <c r="AS75">
        <f t="shared" si="117"/>
        <v>1.1759947674481975E-2</v>
      </c>
      <c r="AT75">
        <f t="shared" si="117"/>
        <v>1.1578801295684487E-2</v>
      </c>
      <c r="AU75">
        <f t="shared" si="117"/>
        <v>1.1399190348814236E-2</v>
      </c>
      <c r="AV75">
        <f t="shared" si="117"/>
        <v>1.122110391639373E-2</v>
      </c>
      <c r="AW75">
        <f t="shared" si="117"/>
        <v>1.1044531152203664E-2</v>
      </c>
      <c r="AX75">
        <f t="shared" si="117"/>
        <v>9.8118260558659898E-3</v>
      </c>
      <c r="AY75">
        <f t="shared" si="117"/>
        <v>8.3788146427804262E-3</v>
      </c>
      <c r="AZ75">
        <f t="shared" si="117"/>
        <v>7.5379001573054128E-3</v>
      </c>
      <c r="BA75">
        <f t="shared" si="117"/>
        <v>6.9006494472831758E-3</v>
      </c>
      <c r="BB75">
        <f t="shared" si="118"/>
        <v>6.379851709220479E-3</v>
      </c>
      <c r="BC75">
        <f t="shared" si="118"/>
        <v>5.9376785444850934E-3</v>
      </c>
      <c r="BD75">
        <f t="shared" si="118"/>
        <v>5.5533895055286751E-3</v>
      </c>
      <c r="BE75">
        <f t="shared" si="118"/>
        <v>5.2140477251447735E-3</v>
      </c>
      <c r="BF75">
        <f t="shared" si="118"/>
        <v>4.9108893361002335E-3</v>
      </c>
      <c r="BG75">
        <f t="shared" si="118"/>
        <v>4.6376262545305674E-3</v>
      </c>
      <c r="BH75">
        <f t="shared" si="118"/>
        <v>4.3895521120381215E-3</v>
      </c>
      <c r="BI75">
        <f t="shared" si="118"/>
        <v>4.1630287881775268E-3</v>
      </c>
      <c r="BJ75">
        <f t="shared" si="118"/>
        <v>3.9551715075582831E-3</v>
      </c>
      <c r="BK75">
        <f t="shared" si="118"/>
        <v>3.7636454587628683E-3</v>
      </c>
      <c r="BL75">
        <f t="shared" si="119"/>
        <v>3.5865288251507579E-3</v>
      </c>
      <c r="BM75">
        <f t="shared" si="119"/>
        <v>3.4222172970906949E-3</v>
      </c>
      <c r="BN75">
        <f t="shared" si="119"/>
        <v>3.2693555426022754E-3</v>
      </c>
      <c r="BO75">
        <f t="shared" si="119"/>
        <v>3.126786795602487E-3</v>
      </c>
      <c r="BP75">
        <f t="shared" si="119"/>
        <v>2.9935149751186057E-3</v>
      </c>
      <c r="BQ75">
        <f t="shared" si="119"/>
        <v>2.868675689883457E-3</v>
      </c>
      <c r="BR75">
        <f t="shared" si="119"/>
        <v>2.7515136819268298E-3</v>
      </c>
      <c r="BS75">
        <f t="shared" si="119"/>
        <v>2.6413650267067242E-3</v>
      </c>
      <c r="BT75">
        <f t="shared" si="119"/>
        <v>2.5376429072854986E-3</v>
      </c>
      <c r="BU75">
        <f t="shared" si="119"/>
        <v>2.4398261151937976E-3</v>
      </c>
      <c r="BV75">
        <f t="shared" si="120"/>
        <v>2.3474496601395708E-3</v>
      </c>
      <c r="BW75">
        <f t="shared" si="120"/>
        <v>2.2600970309555172E-3</v>
      </c>
      <c r="BX75">
        <f t="shared" si="120"/>
        <v>2.17739376401272E-3</v>
      </c>
      <c r="BY75">
        <f t="shared" si="120"/>
        <v>2.0990020574877116E-3</v>
      </c>
      <c r="BZ75">
        <f t="shared" si="120"/>
        <v>2.0246162300309807E-3</v>
      </c>
      <c r="CA75">
        <f t="shared" si="120"/>
        <v>1.953958867023708E-3</v>
      </c>
      <c r="CB75">
        <f t="shared" si="120"/>
        <v>1.8867775311363498E-3</v>
      </c>
      <c r="CC75">
        <f t="shared" si="120"/>
        <v>1.8228419393676335E-3</v>
      </c>
      <c r="CD75">
        <f t="shared" si="120"/>
        <v>1.7619415282857996E-3</v>
      </c>
      <c r="CE75">
        <f t="shared" si="120"/>
        <v>1.7038833443375674E-3</v>
      </c>
      <c r="CF75">
        <f t="shared" si="121"/>
        <v>1.6484902079301692E-3</v>
      </c>
      <c r="CG75">
        <f t="shared" si="121"/>
        <v>1.5955991093260895E-3</v>
      </c>
      <c r="CH75">
        <f t="shared" si="121"/>
        <v>1.5450598018066956E-3</v>
      </c>
      <c r="CI75">
        <f t="shared" si="121"/>
        <v>1.4967335634966726E-3</v>
      </c>
      <c r="CJ75">
        <f t="shared" si="121"/>
        <v>1.4504921040244423E-3</v>
      </c>
      <c r="CK75">
        <f t="shared" si="121"/>
        <v>1.406216596072984E-3</v>
      </c>
      <c r="CL75">
        <f t="shared" si="121"/>
        <v>1.3637968150406318E-3</v>
      </c>
      <c r="CM75">
        <f t="shared" si="121"/>
        <v>1.3231303726286585E-3</v>
      </c>
      <c r="CN75">
        <f t="shared" si="121"/>
        <v>1.2841220323150805E-3</v>
      </c>
      <c r="CO75">
        <f t="shared" si="121"/>
        <v>1.2466830964507289E-3</v>
      </c>
      <c r="CP75">
        <f t="shared" si="122"/>
        <v>1.2107308561938009E-3</v>
      </c>
      <c r="CQ75">
        <f t="shared" si="122"/>
        <v>1.1761880967379177E-3</v>
      </c>
      <c r="CR75">
        <f t="shared" si="122"/>
        <v>7.5678162133609444E-4</v>
      </c>
      <c r="CS75">
        <f t="shared" si="122"/>
        <v>4.91222376201133E-4</v>
      </c>
      <c r="CT75">
        <f t="shared" si="122"/>
        <v>3.3996956486599829E-4</v>
      </c>
      <c r="CU75">
        <f t="shared" si="122"/>
        <v>2.3634933132792902E-4</v>
      </c>
      <c r="CV75">
        <f t="shared" si="122"/>
        <v>1.6127614844867324E-4</v>
      </c>
      <c r="CW75">
        <f t="shared" si="122"/>
        <v>1.0594609687155954E-4</v>
      </c>
      <c r="CX75">
        <f t="shared" si="122"/>
        <v>6.5386434404518813E-5</v>
      </c>
      <c r="CY75">
        <f t="shared" si="122"/>
        <v>3.6438146112836083E-5</v>
      </c>
      <c r="CZ75">
        <f t="shared" si="123"/>
        <v>1.693233049733883E-5</v>
      </c>
      <c r="DA75">
        <f t="shared" si="123"/>
        <v>5.295128351305183E-6</v>
      </c>
      <c r="DB75">
        <f t="shared" si="123"/>
        <v>3.3613474562654793E-7</v>
      </c>
      <c r="DC75">
        <f t="shared" si="123"/>
        <v>0</v>
      </c>
      <c r="DD75">
        <f t="shared" si="123"/>
        <v>0</v>
      </c>
      <c r="DE75">
        <f t="shared" si="123"/>
        <v>0</v>
      </c>
      <c r="DF75">
        <f t="shared" si="123"/>
        <v>0</v>
      </c>
      <c r="DG75">
        <f t="shared" si="123"/>
        <v>0</v>
      </c>
      <c r="DH75">
        <f t="shared" si="123"/>
        <v>0</v>
      </c>
      <c r="DI75">
        <f t="shared" si="123"/>
        <v>0</v>
      </c>
      <c r="DJ75">
        <f t="shared" si="124"/>
        <v>0</v>
      </c>
      <c r="DK75">
        <f t="shared" si="124"/>
        <v>0</v>
      </c>
      <c r="DL75">
        <f t="shared" si="124"/>
        <v>0</v>
      </c>
      <c r="DM75">
        <f t="shared" si="124"/>
        <v>0</v>
      </c>
      <c r="DN75">
        <f t="shared" si="124"/>
        <v>0</v>
      </c>
      <c r="DO75">
        <f t="shared" si="124"/>
        <v>0</v>
      </c>
      <c r="DP75">
        <f t="shared" si="124"/>
        <v>0</v>
      </c>
      <c r="DQ75">
        <f t="shared" si="124"/>
        <v>0</v>
      </c>
      <c r="DR75">
        <f t="shared" si="124"/>
        <v>0</v>
      </c>
      <c r="DS75">
        <f t="shared" si="124"/>
        <v>0</v>
      </c>
      <c r="DT75">
        <f t="shared" si="125"/>
        <v>0</v>
      </c>
      <c r="DU75">
        <f t="shared" si="125"/>
        <v>0</v>
      </c>
      <c r="DV75">
        <f t="shared" si="125"/>
        <v>0</v>
      </c>
      <c r="DW75">
        <f t="shared" si="125"/>
        <v>0</v>
      </c>
      <c r="DX75">
        <f t="shared" si="125"/>
        <v>0</v>
      </c>
      <c r="DY75">
        <f t="shared" si="125"/>
        <v>0</v>
      </c>
      <c r="DZ75">
        <f t="shared" si="125"/>
        <v>0</v>
      </c>
      <c r="EA75">
        <f t="shared" si="125"/>
        <v>0</v>
      </c>
      <c r="EB75">
        <f t="shared" si="125"/>
        <v>0</v>
      </c>
      <c r="EC75">
        <f t="shared" si="125"/>
        <v>0</v>
      </c>
      <c r="ED75">
        <f t="shared" si="126"/>
        <v>0</v>
      </c>
      <c r="EE75">
        <f t="shared" si="126"/>
        <v>0</v>
      </c>
      <c r="EF75">
        <f t="shared" si="126"/>
        <v>0</v>
      </c>
      <c r="EG75">
        <f t="shared" si="126"/>
        <v>0</v>
      </c>
      <c r="EH75">
        <f t="shared" si="126"/>
        <v>0</v>
      </c>
      <c r="EI75">
        <f t="shared" si="126"/>
        <v>0</v>
      </c>
      <c r="EJ75">
        <f t="shared" si="126"/>
        <v>0</v>
      </c>
      <c r="EK75">
        <f t="shared" si="126"/>
        <v>0</v>
      </c>
      <c r="EL75">
        <f t="shared" si="126"/>
        <v>0</v>
      </c>
      <c r="EM75">
        <f t="shared" si="126"/>
        <v>0</v>
      </c>
      <c r="EN75">
        <f t="shared" si="127"/>
        <v>0</v>
      </c>
      <c r="EO75">
        <f t="shared" si="127"/>
        <v>0</v>
      </c>
      <c r="EP75">
        <f t="shared" si="127"/>
        <v>0</v>
      </c>
      <c r="EQ75">
        <f t="shared" si="127"/>
        <v>0</v>
      </c>
      <c r="ER75">
        <f t="shared" si="127"/>
        <v>0</v>
      </c>
      <c r="ES75">
        <f t="shared" si="127"/>
        <v>0</v>
      </c>
      <c r="ET75">
        <f t="shared" si="127"/>
        <v>0</v>
      </c>
      <c r="EU75">
        <f t="shared" si="127"/>
        <v>0</v>
      </c>
      <c r="EV75">
        <f t="shared" si="127"/>
        <v>0</v>
      </c>
      <c r="EW75">
        <f t="shared" si="127"/>
        <v>0</v>
      </c>
      <c r="EX75">
        <f t="shared" si="127"/>
        <v>0</v>
      </c>
      <c r="EZ75">
        <f t="shared" si="112"/>
        <v>0.86582329474193276</v>
      </c>
      <c r="FB75">
        <f t="shared" si="110"/>
        <v>1.255615709754615E-2</v>
      </c>
      <c r="FC75">
        <f t="shared" si="111"/>
        <v>0.24841047979777059</v>
      </c>
      <c r="FH75" s="56"/>
    </row>
    <row r="76" spans="1:164" x14ac:dyDescent="0.25">
      <c r="A76">
        <v>645</v>
      </c>
      <c r="B76" s="19">
        <f>'Input spectra'!Y75</f>
        <v>5.0541723912389702E-2</v>
      </c>
      <c r="C76">
        <f>'Input spectra'!B75</f>
        <v>0</v>
      </c>
      <c r="D76">
        <f t="shared" si="113"/>
        <v>2.0653927966864227E-2</v>
      </c>
      <c r="E76">
        <f t="shared" si="113"/>
        <v>2.0400147688336225E-2</v>
      </c>
      <c r="F76">
        <f t="shared" si="113"/>
        <v>2.0148401297726146E-2</v>
      </c>
      <c r="G76">
        <f t="shared" si="113"/>
        <v>1.9898674737723342E-2</v>
      </c>
      <c r="H76">
        <f t="shared" si="113"/>
        <v>1.9650954041061652E-2</v>
      </c>
      <c r="I76">
        <f t="shared" si="113"/>
        <v>1.9405225329968811E-2</v>
      </c>
      <c r="J76">
        <f t="shared" si="113"/>
        <v>1.9161474815619063E-2</v>
      </c>
      <c r="K76">
        <f t="shared" si="113"/>
        <v>1.891968879758904E-2</v>
      </c>
      <c r="L76">
        <f t="shared" si="113"/>
        <v>1.8679853663316894E-2</v>
      </c>
      <c r="M76">
        <f t="shared" si="113"/>
        <v>1.8441955887564594E-2</v>
      </c>
      <c r="N76">
        <f t="shared" si="114"/>
        <v>1.8205982031883439E-2</v>
      </c>
      <c r="O76">
        <f t="shared" si="114"/>
        <v>1.7971918744082716E-2</v>
      </c>
      <c r="P76">
        <f t="shared" si="114"/>
        <v>1.7739752757701541E-2</v>
      </c>
      <c r="Q76">
        <f t="shared" si="114"/>
        <v>1.7509470891483827E-2</v>
      </c>
      <c r="R76">
        <f t="shared" si="114"/>
        <v>1.7281060048856309E-2</v>
      </c>
      <c r="S76">
        <f t="shared" si="114"/>
        <v>1.7054507217409778E-2</v>
      </c>
      <c r="T76">
        <f t="shared" si="114"/>
        <v>1.6829799468383286E-2</v>
      </c>
      <c r="U76">
        <f t="shared" si="114"/>
        <v>1.6606923956151459E-2</v>
      </c>
      <c r="V76">
        <f t="shared" si="114"/>
        <v>1.6385867917714878E-2</v>
      </c>
      <c r="W76">
        <f t="shared" si="114"/>
        <v>1.6166618672193434E-2</v>
      </c>
      <c r="X76">
        <f t="shared" si="115"/>
        <v>1.5949163620322712E-2</v>
      </c>
      <c r="Y76">
        <f t="shared" si="115"/>
        <v>1.5733490243953398E-2</v>
      </c>
      <c r="Z76">
        <f t="shared" si="115"/>
        <v>1.551958610555359E-2</v>
      </c>
      <c r="AA76">
        <f t="shared" si="115"/>
        <v>1.5307438847714142E-2</v>
      </c>
      <c r="AB76">
        <f t="shared" si="115"/>
        <v>1.5097036192656883E-2</v>
      </c>
      <c r="AC76">
        <f t="shared" si="115"/>
        <v>1.4888365941745812E-2</v>
      </c>
      <c r="AD76">
        <f t="shared" si="115"/>
        <v>1.4681415975001142E-2</v>
      </c>
      <c r="AE76">
        <f t="shared" si="115"/>
        <v>1.4476174250616284E-2</v>
      </c>
      <c r="AF76">
        <f t="shared" si="115"/>
        <v>1.4272628804477676E-2</v>
      </c>
      <c r="AG76">
        <f t="shared" si="115"/>
        <v>1.4070767749687449E-2</v>
      </c>
      <c r="AH76">
        <f t="shared" si="116"/>
        <v>1.3870579276088981E-2</v>
      </c>
      <c r="AI76">
        <f t="shared" si="116"/>
        <v>1.3672051649795233E-2</v>
      </c>
      <c r="AJ76">
        <f t="shared" si="116"/>
        <v>1.3475173212719899E-2</v>
      </c>
      <c r="AK76">
        <f t="shared" si="116"/>
        <v>1.3279932382111337E-2</v>
      </c>
      <c r="AL76">
        <f t="shared" si="116"/>
        <v>1.3086317650089302E-2</v>
      </c>
      <c r="AM76">
        <f t="shared" si="116"/>
        <v>1.2894317583184408E-2</v>
      </c>
      <c r="AN76">
        <f t="shared" si="116"/>
        <v>1.2703920821880328E-2</v>
      </c>
      <c r="AO76">
        <f t="shared" si="116"/>
        <v>1.2515116080158747E-2</v>
      </c>
      <c r="AP76">
        <f t="shared" si="116"/>
        <v>1.2327892145046997E-2</v>
      </c>
      <c r="AQ76">
        <f t="shared" si="116"/>
        <v>1.2142237876168385E-2</v>
      </c>
      <c r="AR76">
        <f t="shared" si="117"/>
        <v>1.1958142205295222E-2</v>
      </c>
      <c r="AS76">
        <f t="shared" si="117"/>
        <v>1.1775594135904498E-2</v>
      </c>
      <c r="AT76">
        <f t="shared" si="117"/>
        <v>1.1594582742736184E-2</v>
      </c>
      <c r="AU76">
        <f t="shared" si="117"/>
        <v>1.1415097171354225E-2</v>
      </c>
      <c r="AV76">
        <f t="shared" si="117"/>
        <v>1.123712663771006E-2</v>
      </c>
      <c r="AW76">
        <f t="shared" si="117"/>
        <v>1.106066042770883E-2</v>
      </c>
      <c r="AX76">
        <f t="shared" si="117"/>
        <v>9.8264737673705409E-3</v>
      </c>
      <c r="AY76">
        <f t="shared" si="117"/>
        <v>8.3915951941494656E-3</v>
      </c>
      <c r="AZ76">
        <f t="shared" si="117"/>
        <v>7.5496428531250841E-3</v>
      </c>
      <c r="BA76">
        <f t="shared" si="117"/>
        <v>6.9116235566163324E-3</v>
      </c>
      <c r="BB76">
        <f t="shared" si="118"/>
        <v>6.3902048201959728E-3</v>
      </c>
      <c r="BC76">
        <f t="shared" si="118"/>
        <v>5.9475069752475624E-3</v>
      </c>
      <c r="BD76">
        <f t="shared" si="118"/>
        <v>5.5627622299346804E-3</v>
      </c>
      <c r="BE76">
        <f t="shared" si="118"/>
        <v>5.2230171022556648E-3</v>
      </c>
      <c r="BF76">
        <f t="shared" si="118"/>
        <v>4.9194967435925718E-3</v>
      </c>
      <c r="BG76">
        <f t="shared" si="118"/>
        <v>4.6459053699252238E-3</v>
      </c>
      <c r="BH76">
        <f t="shared" si="118"/>
        <v>4.3975309708592404E-3</v>
      </c>
      <c r="BI76">
        <f t="shared" si="118"/>
        <v>4.1707311489772312E-3</v>
      </c>
      <c r="BJ76">
        <f t="shared" si="118"/>
        <v>3.9626177975691703E-3</v>
      </c>
      <c r="BK76">
        <f t="shared" si="118"/>
        <v>3.7708534523886801E-3</v>
      </c>
      <c r="BL76">
        <f t="shared" si="119"/>
        <v>3.5935141450050396E-3</v>
      </c>
      <c r="BM76">
        <f t="shared" si="119"/>
        <v>3.4289937930282346E-3</v>
      </c>
      <c r="BN76">
        <f t="shared" si="119"/>
        <v>3.2759355843907326E-3</v>
      </c>
      <c r="BO76">
        <f t="shared" si="119"/>
        <v>3.133181502930996E-3</v>
      </c>
      <c r="BP76">
        <f t="shared" si="119"/>
        <v>2.9997344011528969E-3</v>
      </c>
      <c r="BQ76">
        <f t="shared" si="119"/>
        <v>2.8747289697338262E-3</v>
      </c>
      <c r="BR76">
        <f t="shared" si="119"/>
        <v>2.7574091541740565E-3</v>
      </c>
      <c r="BS76">
        <f t="shared" si="119"/>
        <v>2.6471103339357001E-3</v>
      </c>
      <c r="BT76">
        <f t="shared" si="119"/>
        <v>2.5432450800474309E-3</v>
      </c>
      <c r="BU76">
        <f t="shared" si="119"/>
        <v>2.4452916427324103E-3</v>
      </c>
      <c r="BV76">
        <f t="shared" si="120"/>
        <v>2.3527845504326406E-3</v>
      </c>
      <c r="BW76">
        <f t="shared" si="120"/>
        <v>2.2653068620478068E-3</v>
      </c>
      <c r="BX76">
        <f t="shared" si="120"/>
        <v>2.1824837281882552E-3</v>
      </c>
      <c r="BY76">
        <f t="shared" si="120"/>
        <v>2.1039769995066099E-3</v>
      </c>
      <c r="BZ76">
        <f t="shared" si="120"/>
        <v>2.0294806804098697E-3</v>
      </c>
      <c r="CA76">
        <f t="shared" si="120"/>
        <v>1.9587170711489249E-3</v>
      </c>
      <c r="CB76">
        <f t="shared" si="120"/>
        <v>1.89143347485126E-3</v>
      </c>
      <c r="CC76">
        <f t="shared" si="120"/>
        <v>1.8273993715591612E-3</v>
      </c>
      <c r="CD76">
        <f t="shared" si="120"/>
        <v>1.7664039809030983E-3</v>
      </c>
      <c r="CE76">
        <f t="shared" si="120"/>
        <v>1.7082541502020923E-3</v>
      </c>
      <c r="CF76">
        <f t="shared" si="121"/>
        <v>1.652772516637093E-3</v>
      </c>
      <c r="CG76">
        <f t="shared" si="121"/>
        <v>1.5997959014889013E-3</v>
      </c>
      <c r="CH76">
        <f t="shared" si="121"/>
        <v>1.5491739018575628E-3</v>
      </c>
      <c r="CI76">
        <f t="shared" si="121"/>
        <v>1.5007676512229021E-3</v>
      </c>
      <c r="CJ76">
        <f t="shared" si="121"/>
        <v>1.4544487249947542E-3</v>
      </c>
      <c r="CK76">
        <f t="shared" si="121"/>
        <v>1.410098171085191E-3</v>
      </c>
      <c r="CL76">
        <f t="shared" si="121"/>
        <v>1.3676056487038613E-3</v>
      </c>
      <c r="CM76">
        <f t="shared" si="121"/>
        <v>1.3268686611777696E-3</v>
      </c>
      <c r="CN76">
        <f t="shared" si="121"/>
        <v>1.2877918707418807E-3</v>
      </c>
      <c r="CO76">
        <f t="shared" si="121"/>
        <v>1.2502864850255581E-3</v>
      </c>
      <c r="CP76">
        <f t="shared" si="122"/>
        <v>1.2142697064416593E-3</v>
      </c>
      <c r="CQ76">
        <f t="shared" si="122"/>
        <v>1.1796642369253159E-3</v>
      </c>
      <c r="CR76">
        <f t="shared" si="122"/>
        <v>7.5904285040389241E-4</v>
      </c>
      <c r="CS76">
        <f t="shared" si="122"/>
        <v>4.9270610419716498E-4</v>
      </c>
      <c r="CT76">
        <f t="shared" si="122"/>
        <v>3.4100749504484019E-4</v>
      </c>
      <c r="CU76">
        <f t="shared" si="122"/>
        <v>2.3707859616794224E-4</v>
      </c>
      <c r="CV76">
        <f t="shared" si="122"/>
        <v>1.6177901843314742E-4</v>
      </c>
      <c r="CW76">
        <f t="shared" si="122"/>
        <v>1.0627989052831638E-4</v>
      </c>
      <c r="CX76">
        <f t="shared" si="122"/>
        <v>6.5594567987316708E-5</v>
      </c>
      <c r="CY76">
        <f t="shared" si="122"/>
        <v>3.6555318949056753E-5</v>
      </c>
      <c r="CZ76">
        <f t="shared" si="123"/>
        <v>1.6987330062673162E-5</v>
      </c>
      <c r="DA76">
        <f t="shared" si="123"/>
        <v>5.3125002557444854E-6</v>
      </c>
      <c r="DB76">
        <f t="shared" si="123"/>
        <v>3.372484506814096E-7</v>
      </c>
      <c r="DC76">
        <f t="shared" si="123"/>
        <v>0</v>
      </c>
      <c r="DD76">
        <f t="shared" si="123"/>
        <v>0</v>
      </c>
      <c r="DE76">
        <f t="shared" si="123"/>
        <v>0</v>
      </c>
      <c r="DF76">
        <f t="shared" si="123"/>
        <v>0</v>
      </c>
      <c r="DG76">
        <f t="shared" si="123"/>
        <v>0</v>
      </c>
      <c r="DH76">
        <f t="shared" si="123"/>
        <v>0</v>
      </c>
      <c r="DI76">
        <f t="shared" si="123"/>
        <v>0</v>
      </c>
      <c r="DJ76">
        <f t="shared" si="124"/>
        <v>0</v>
      </c>
      <c r="DK76">
        <f t="shared" si="124"/>
        <v>0</v>
      </c>
      <c r="DL76">
        <f t="shared" si="124"/>
        <v>0</v>
      </c>
      <c r="DM76">
        <f t="shared" si="124"/>
        <v>0</v>
      </c>
      <c r="DN76">
        <f t="shared" si="124"/>
        <v>0</v>
      </c>
      <c r="DO76">
        <f t="shared" si="124"/>
        <v>0</v>
      </c>
      <c r="DP76">
        <f t="shared" si="124"/>
        <v>0</v>
      </c>
      <c r="DQ76">
        <f t="shared" si="124"/>
        <v>0</v>
      </c>
      <c r="DR76">
        <f t="shared" si="124"/>
        <v>0</v>
      </c>
      <c r="DS76">
        <f t="shared" si="124"/>
        <v>0</v>
      </c>
      <c r="DT76">
        <f t="shared" si="125"/>
        <v>0</v>
      </c>
      <c r="DU76">
        <f t="shared" si="125"/>
        <v>0</v>
      </c>
      <c r="DV76">
        <f t="shared" si="125"/>
        <v>0</v>
      </c>
      <c r="DW76">
        <f t="shared" si="125"/>
        <v>0</v>
      </c>
      <c r="DX76">
        <f t="shared" si="125"/>
        <v>0</v>
      </c>
      <c r="DY76">
        <f t="shared" si="125"/>
        <v>0</v>
      </c>
      <c r="DZ76">
        <f t="shared" si="125"/>
        <v>0</v>
      </c>
      <c r="EA76">
        <f t="shared" si="125"/>
        <v>0</v>
      </c>
      <c r="EB76">
        <f t="shared" si="125"/>
        <v>0</v>
      </c>
      <c r="EC76">
        <f t="shared" si="125"/>
        <v>0</v>
      </c>
      <c r="ED76">
        <f t="shared" si="126"/>
        <v>0</v>
      </c>
      <c r="EE76">
        <f t="shared" si="126"/>
        <v>0</v>
      </c>
      <c r="EF76">
        <f t="shared" si="126"/>
        <v>0</v>
      </c>
      <c r="EG76">
        <f t="shared" si="126"/>
        <v>0</v>
      </c>
      <c r="EH76">
        <f t="shared" si="126"/>
        <v>0</v>
      </c>
      <c r="EI76">
        <f t="shared" si="126"/>
        <v>0</v>
      </c>
      <c r="EJ76">
        <f t="shared" si="126"/>
        <v>0</v>
      </c>
      <c r="EK76">
        <f t="shared" si="126"/>
        <v>0</v>
      </c>
      <c r="EL76">
        <f t="shared" si="126"/>
        <v>0</v>
      </c>
      <c r="EM76">
        <f t="shared" si="126"/>
        <v>0</v>
      </c>
      <c r="EN76">
        <f t="shared" si="127"/>
        <v>0</v>
      </c>
      <c r="EO76">
        <f t="shared" si="127"/>
        <v>0</v>
      </c>
      <c r="EP76">
        <f t="shared" si="127"/>
        <v>0</v>
      </c>
      <c r="EQ76">
        <f t="shared" si="127"/>
        <v>0</v>
      </c>
      <c r="ER76">
        <f t="shared" si="127"/>
        <v>0</v>
      </c>
      <c r="ES76">
        <f t="shared" si="127"/>
        <v>0</v>
      </c>
      <c r="ET76">
        <f t="shared" si="127"/>
        <v>0</v>
      </c>
      <c r="EU76">
        <f t="shared" si="127"/>
        <v>0</v>
      </c>
      <c r="EV76">
        <f t="shared" si="127"/>
        <v>0</v>
      </c>
      <c r="EW76">
        <f t="shared" si="127"/>
        <v>0</v>
      </c>
      <c r="EX76">
        <f t="shared" si="127"/>
        <v>0</v>
      </c>
      <c r="EZ76">
        <f t="shared" si="112"/>
        <v>0.86658858751668444</v>
      </c>
      <c r="FB76">
        <f t="shared" si="110"/>
        <v>1.2477113274087459E-2</v>
      </c>
      <c r="FC76">
        <f t="shared" si="111"/>
        <v>0.24842061315300354</v>
      </c>
      <c r="FH76" s="56"/>
    </row>
    <row r="77" spans="1:164" x14ac:dyDescent="0.25">
      <c r="A77">
        <v>650</v>
      </c>
      <c r="B77" s="19">
        <f>'Input spectra'!Y76</f>
        <v>5.0217430493015199E-2</v>
      </c>
      <c r="C77">
        <f>'Input spectra'!B76</f>
        <v>0</v>
      </c>
      <c r="D77">
        <f t="shared" si="113"/>
        <v>2.0653927966864227E-2</v>
      </c>
      <c r="E77">
        <f t="shared" si="113"/>
        <v>2.0400809262428331E-2</v>
      </c>
      <c r="F77">
        <f t="shared" si="113"/>
        <v>2.0149708138896039E-2</v>
      </c>
      <c r="G77">
        <f t="shared" si="113"/>
        <v>1.9900610734677991E-2</v>
      </c>
      <c r="H77">
        <f t="shared" si="113"/>
        <v>1.9653503276430107E-2</v>
      </c>
      <c r="I77">
        <f t="shared" si="113"/>
        <v>1.9408372078517373E-2</v>
      </c>
      <c r="J77">
        <f t="shared" si="113"/>
        <v>1.9165203542480705E-2</v>
      </c>
      <c r="K77">
        <f t="shared" si="113"/>
        <v>1.8923984156506986E-2</v>
      </c>
      <c r="L77">
        <f t="shared" si="113"/>
        <v>1.868470049490226E-2</v>
      </c>
      <c r="M77">
        <f t="shared" si="113"/>
        <v>1.8447339217567964E-2</v>
      </c>
      <c r="N77">
        <f t="shared" si="114"/>
        <v>1.8211887069480296E-2</v>
      </c>
      <c r="O77">
        <f t="shared" si="114"/>
        <v>1.797833088017263E-2</v>
      </c>
      <c r="P77">
        <f t="shared" si="114"/>
        <v>1.7746657563220983E-2</v>
      </c>
      <c r="Q77">
        <f t="shared" si="114"/>
        <v>1.7516854115732537E-2</v>
      </c>
      <c r="R77">
        <f t="shared" si="114"/>
        <v>1.7288907617837121E-2</v>
      </c>
      <c r="S77">
        <f t="shared" si="114"/>
        <v>1.7062805232181764E-2</v>
      </c>
      <c r="T77">
        <f t="shared" si="114"/>
        <v>1.6838534203428176E-2</v>
      </c>
      <c r="U77">
        <f t="shared" si="114"/>
        <v>1.661608185775321E-2</v>
      </c>
      <c r="V77">
        <f t="shared" si="114"/>
        <v>1.6395435602352276E-2</v>
      </c>
      <c r="W77">
        <f t="shared" si="114"/>
        <v>1.6176582924945674E-2</v>
      </c>
      <c r="X77">
        <f t="shared" si="115"/>
        <v>1.5959511393287842E-2</v>
      </c>
      <c r="Y77">
        <f t="shared" si="115"/>
        <v>1.5744208654679518E-2</v>
      </c>
      <c r="Z77">
        <f t="shared" si="115"/>
        <v>1.5530662435482746E-2</v>
      </c>
      <c r="AA77">
        <f t="shared" si="115"/>
        <v>1.5318860540638773E-2</v>
      </c>
      <c r="AB77">
        <f t="shared" si="115"/>
        <v>1.5108790853188789E-2</v>
      </c>
      <c r="AC77">
        <f t="shared" si="115"/>
        <v>1.4900441333797488E-2</v>
      </c>
      <c r="AD77">
        <f t="shared" si="115"/>
        <v>1.4693800020279434E-2</v>
      </c>
      <c r="AE77">
        <f t="shared" si="115"/>
        <v>1.448885502712826E-2</v>
      </c>
      <c r="AF77">
        <f t="shared" si="115"/>
        <v>1.4285594545048607E-2</v>
      </c>
      <c r="AG77">
        <f t="shared" si="115"/>
        <v>1.4084006840490847E-2</v>
      </c>
      <c r="AH77">
        <f t="shared" si="116"/>
        <v>1.3884080255188554E-2</v>
      </c>
      <c r="AI77">
        <f t="shared" si="116"/>
        <v>1.368580320569872E-2</v>
      </c>
      <c r="AJ77">
        <f t="shared" si="116"/>
        <v>1.3489164182944656E-2</v>
      </c>
      <c r="AK77">
        <f t="shared" si="116"/>
        <v>1.3294151751761621E-2</v>
      </c>
      <c r="AL77">
        <f t="shared" si="116"/>
        <v>1.3100754550445138E-2</v>
      </c>
      <c r="AM77">
        <f t="shared" si="116"/>
        <v>1.2908961290301977E-2</v>
      </c>
      <c r="AN77">
        <f t="shared" si="116"/>
        <v>1.271876075520376E-2</v>
      </c>
      <c r="AO77">
        <f t="shared" si="116"/>
        <v>1.2530141801143277E-2</v>
      </c>
      <c r="AP77">
        <f t="shared" si="116"/>
        <v>1.2343093355793356E-2</v>
      </c>
      <c r="AQ77">
        <f t="shared" si="116"/>
        <v>1.2157604418068377E-2</v>
      </c>
      <c r="AR77">
        <f t="shared" si="117"/>
        <v>1.1973664057688384E-2</v>
      </c>
      <c r="AS77">
        <f t="shared" si="117"/>
        <v>1.1791261414745761E-2</v>
      </c>
      <c r="AT77">
        <f t="shared" si="117"/>
        <v>1.1610385699274466E-2</v>
      </c>
      <c r="AU77">
        <f t="shared" si="117"/>
        <v>1.1431026190821859E-2</v>
      </c>
      <c r="AV77">
        <f t="shared" si="117"/>
        <v>1.1253172238022998E-2</v>
      </c>
      <c r="AW77">
        <f t="shared" si="117"/>
        <v>1.1076813258177515E-2</v>
      </c>
      <c r="AX77">
        <f t="shared" si="117"/>
        <v>9.8411433459007751E-3</v>
      </c>
      <c r="AY77">
        <f t="shared" si="117"/>
        <v>8.404395240220356E-3</v>
      </c>
      <c r="AZ77">
        <f t="shared" si="117"/>
        <v>7.5614038419576975E-3</v>
      </c>
      <c r="BA77">
        <f t="shared" si="117"/>
        <v>6.9226151180859291E-3</v>
      </c>
      <c r="BB77">
        <f t="shared" si="118"/>
        <v>6.4005747320175959E-3</v>
      </c>
      <c r="BC77">
        <f t="shared" si="118"/>
        <v>5.957351674666299E-3</v>
      </c>
      <c r="BD77">
        <f t="shared" si="118"/>
        <v>5.5721507731415695E-3</v>
      </c>
      <c r="BE77">
        <f t="shared" si="118"/>
        <v>5.2320019087853126E-3</v>
      </c>
      <c r="BF77">
        <f t="shared" si="118"/>
        <v>4.9281192374488435E-3</v>
      </c>
      <c r="BG77">
        <f t="shared" si="118"/>
        <v>4.6541992652413249E-3</v>
      </c>
      <c r="BH77">
        <f t="shared" si="118"/>
        <v>4.4055243327974138E-3</v>
      </c>
      <c r="BI77">
        <f t="shared" si="118"/>
        <v>4.1784477605460082E-3</v>
      </c>
      <c r="BJ77">
        <f t="shared" si="118"/>
        <v>3.9700781065005603E-3</v>
      </c>
      <c r="BK77">
        <f t="shared" si="118"/>
        <v>3.778075250495463E-3</v>
      </c>
      <c r="BL77">
        <f t="shared" si="119"/>
        <v>3.6005130698506245E-3</v>
      </c>
      <c r="BM77">
        <f t="shared" si="119"/>
        <v>3.4357837074290732E-3</v>
      </c>
      <c r="BN77">
        <f t="shared" si="119"/>
        <v>3.282528869446672E-3</v>
      </c>
      <c r="BO77">
        <f t="shared" si="119"/>
        <v>3.1395892883119905E-3</v>
      </c>
      <c r="BP77">
        <f t="shared" si="119"/>
        <v>3.0059667488730743E-3</v>
      </c>
      <c r="BQ77">
        <f t="shared" si="119"/>
        <v>2.8807950227941769E-3</v>
      </c>
      <c r="BR77">
        <f t="shared" si="119"/>
        <v>2.7633172582294595E-3</v>
      </c>
      <c r="BS77">
        <f t="shared" si="119"/>
        <v>2.6528681379437377E-3</v>
      </c>
      <c r="BT77">
        <f t="shared" si="119"/>
        <v>2.5488596203255215E-3</v>
      </c>
      <c r="BU77">
        <f t="shared" si="119"/>
        <v>2.4507694137629234E-3</v>
      </c>
      <c r="BV77">
        <f t="shared" si="120"/>
        <v>2.3581315649705559E-3</v>
      </c>
      <c r="BW77">
        <f t="shared" si="120"/>
        <v>2.2705287025094473E-3</v>
      </c>
      <c r="BX77">
        <f t="shared" si="120"/>
        <v>2.1875855908709595E-3</v>
      </c>
      <c r="BY77">
        <f t="shared" si="120"/>
        <v>2.1089637328660675E-3</v>
      </c>
      <c r="BZ77">
        <f t="shared" si="120"/>
        <v>2.0343568183753447E-3</v>
      </c>
      <c r="CA77">
        <f t="shared" si="120"/>
        <v>1.9634868622665194E-3</v>
      </c>
      <c r="CB77">
        <f t="shared" si="120"/>
        <v>1.8961009078973291E-3</v>
      </c>
      <c r="CC77">
        <f t="shared" si="120"/>
        <v>1.8319681981495857E-3</v>
      </c>
      <c r="CD77">
        <f t="shared" si="120"/>
        <v>1.770877735531868E-3</v>
      </c>
      <c r="CE77">
        <f t="shared" si="120"/>
        <v>1.7126361680688772E-3</v>
      </c>
      <c r="CF77">
        <f t="shared" si="121"/>
        <v>1.6570659495640911E-3</v>
      </c>
      <c r="CG77">
        <f t="shared" si="121"/>
        <v>1.6040037321790963E-3</v>
      </c>
      <c r="CH77">
        <f t="shared" si="121"/>
        <v>1.5532989567072094E-3</v>
      </c>
      <c r="CI77">
        <f t="shared" si="121"/>
        <v>1.5048126118687893E-3</v>
      </c>
      <c r="CJ77">
        <f t="shared" si="121"/>
        <v>1.4584161387501222E-3</v>
      </c>
      <c r="CK77">
        <f t="shared" si="121"/>
        <v>1.4139904603960478E-3</v>
      </c>
      <c r="CL77">
        <f t="shared" si="121"/>
        <v>1.3714251197389604E-3</v>
      </c>
      <c r="CM77">
        <f t="shared" si="121"/>
        <v>1.3306175116500041E-3</v>
      </c>
      <c r="CN77">
        <f t="shared" si="121"/>
        <v>1.2914721970457999E-3</v>
      </c>
      <c r="CO77">
        <f t="shared" si="121"/>
        <v>1.2539002887646416E-3</v>
      </c>
      <c r="CP77">
        <f t="shared" si="122"/>
        <v>1.2178189004096052E-3</v>
      </c>
      <c r="CQ77">
        <f t="shared" si="122"/>
        <v>1.1831506505975736E-3</v>
      </c>
      <c r="CR77">
        <f t="shared" si="122"/>
        <v>7.6131083592130989E-4</v>
      </c>
      <c r="CS77">
        <f t="shared" si="122"/>
        <v>4.9419431376584739E-4</v>
      </c>
      <c r="CT77">
        <f t="shared" si="122"/>
        <v>3.4204859403397448E-4</v>
      </c>
      <c r="CU77">
        <f t="shared" si="122"/>
        <v>2.3781011118232211E-4</v>
      </c>
      <c r="CV77">
        <f t="shared" si="122"/>
        <v>1.6228345640038747E-4</v>
      </c>
      <c r="CW77">
        <f t="shared" si="122"/>
        <v>1.0661473583500266E-4</v>
      </c>
      <c r="CX77">
        <f t="shared" si="122"/>
        <v>6.5803364086562948E-5</v>
      </c>
      <c r="CY77">
        <f t="shared" si="122"/>
        <v>3.6672868573753622E-5</v>
      </c>
      <c r="CZ77">
        <f t="shared" si="123"/>
        <v>1.7042508277496274E-5</v>
      </c>
      <c r="DA77">
        <f t="shared" si="123"/>
        <v>5.3299291527709078E-6</v>
      </c>
      <c r="DB77">
        <f t="shared" si="123"/>
        <v>3.3836584574144171E-7</v>
      </c>
      <c r="DC77">
        <f t="shared" si="123"/>
        <v>0</v>
      </c>
      <c r="DD77">
        <f t="shared" si="123"/>
        <v>0</v>
      </c>
      <c r="DE77">
        <f t="shared" si="123"/>
        <v>0</v>
      </c>
      <c r="DF77">
        <f t="shared" si="123"/>
        <v>0</v>
      </c>
      <c r="DG77">
        <f t="shared" si="123"/>
        <v>0</v>
      </c>
      <c r="DH77">
        <f t="shared" si="123"/>
        <v>0</v>
      </c>
      <c r="DI77">
        <f t="shared" si="123"/>
        <v>0</v>
      </c>
      <c r="DJ77">
        <f t="shared" si="124"/>
        <v>0</v>
      </c>
      <c r="DK77">
        <f t="shared" si="124"/>
        <v>0</v>
      </c>
      <c r="DL77">
        <f t="shared" si="124"/>
        <v>0</v>
      </c>
      <c r="DM77">
        <f t="shared" si="124"/>
        <v>0</v>
      </c>
      <c r="DN77">
        <f t="shared" si="124"/>
        <v>0</v>
      </c>
      <c r="DO77">
        <f t="shared" si="124"/>
        <v>0</v>
      </c>
      <c r="DP77">
        <f t="shared" si="124"/>
        <v>0</v>
      </c>
      <c r="DQ77">
        <f t="shared" si="124"/>
        <v>0</v>
      </c>
      <c r="DR77">
        <f t="shared" si="124"/>
        <v>0</v>
      </c>
      <c r="DS77">
        <f t="shared" si="124"/>
        <v>0</v>
      </c>
      <c r="DT77">
        <f t="shared" si="125"/>
        <v>0</v>
      </c>
      <c r="DU77">
        <f t="shared" si="125"/>
        <v>0</v>
      </c>
      <c r="DV77">
        <f t="shared" si="125"/>
        <v>0</v>
      </c>
      <c r="DW77">
        <f t="shared" si="125"/>
        <v>0</v>
      </c>
      <c r="DX77">
        <f t="shared" si="125"/>
        <v>0</v>
      </c>
      <c r="DY77">
        <f t="shared" si="125"/>
        <v>0</v>
      </c>
      <c r="DZ77">
        <f t="shared" si="125"/>
        <v>0</v>
      </c>
      <c r="EA77">
        <f t="shared" si="125"/>
        <v>0</v>
      </c>
      <c r="EB77">
        <f t="shared" si="125"/>
        <v>0</v>
      </c>
      <c r="EC77">
        <f t="shared" si="125"/>
        <v>0</v>
      </c>
      <c r="ED77">
        <f t="shared" si="126"/>
        <v>0</v>
      </c>
      <c r="EE77">
        <f t="shared" si="126"/>
        <v>0</v>
      </c>
      <c r="EF77">
        <f t="shared" si="126"/>
        <v>0</v>
      </c>
      <c r="EG77">
        <f t="shared" si="126"/>
        <v>0</v>
      </c>
      <c r="EH77">
        <f t="shared" si="126"/>
        <v>0</v>
      </c>
      <c r="EI77">
        <f t="shared" si="126"/>
        <v>0</v>
      </c>
      <c r="EJ77">
        <f t="shared" si="126"/>
        <v>0</v>
      </c>
      <c r="EK77">
        <f t="shared" si="126"/>
        <v>0</v>
      </c>
      <c r="EL77">
        <f t="shared" si="126"/>
        <v>0</v>
      </c>
      <c r="EM77">
        <f t="shared" si="126"/>
        <v>0</v>
      </c>
      <c r="EN77">
        <f t="shared" si="127"/>
        <v>0</v>
      </c>
      <c r="EO77">
        <f t="shared" si="127"/>
        <v>0</v>
      </c>
      <c r="EP77">
        <f t="shared" si="127"/>
        <v>0</v>
      </c>
      <c r="EQ77">
        <f t="shared" si="127"/>
        <v>0</v>
      </c>
      <c r="ER77">
        <f t="shared" si="127"/>
        <v>0</v>
      </c>
      <c r="ES77">
        <f t="shared" si="127"/>
        <v>0</v>
      </c>
      <c r="ET77">
        <f t="shared" si="127"/>
        <v>0</v>
      </c>
      <c r="EU77">
        <f t="shared" si="127"/>
        <v>0</v>
      </c>
      <c r="EV77">
        <f t="shared" si="127"/>
        <v>0</v>
      </c>
      <c r="EW77">
        <f t="shared" si="127"/>
        <v>0</v>
      </c>
      <c r="EX77">
        <f t="shared" si="127"/>
        <v>0</v>
      </c>
      <c r="EZ77">
        <f t="shared" si="112"/>
        <v>0.86735493561270505</v>
      </c>
      <c r="FB77">
        <f t="shared" si="110"/>
        <v>1.2398056632893673E-2</v>
      </c>
      <c r="FC77">
        <f t="shared" si="111"/>
        <v>0.24843074651861138</v>
      </c>
      <c r="FH77" s="56"/>
    </row>
    <row r="78" spans="1:164" x14ac:dyDescent="0.25">
      <c r="A78">
        <v>655</v>
      </c>
      <c r="B78" s="19">
        <f>'Input spectra'!Y77</f>
        <v>4.9893137073640799E-2</v>
      </c>
      <c r="C78">
        <f>'Input spectra'!B77</f>
        <v>0</v>
      </c>
      <c r="D78">
        <f t="shared" si="113"/>
        <v>2.0653927966864227E-2</v>
      </c>
      <c r="E78">
        <f t="shared" si="113"/>
        <v>2.0401470857975199E-2</v>
      </c>
      <c r="F78">
        <f t="shared" si="113"/>
        <v>2.0151015064828682E-2</v>
      </c>
      <c r="G78">
        <f t="shared" si="113"/>
        <v>1.9902546919991122E-2</v>
      </c>
      <c r="H78">
        <f t="shared" si="113"/>
        <v>1.9656052842500112E-2</v>
      </c>
      <c r="I78">
        <f t="shared" si="113"/>
        <v>1.9411519337342226E-2</v>
      </c>
      <c r="J78">
        <f t="shared" si="113"/>
        <v>1.9168932994933881E-2</v>
      </c>
      <c r="K78">
        <f t="shared" si="113"/>
        <v>1.8928280490605253E-2</v>
      </c>
      <c r="L78">
        <f t="shared" si="113"/>
        <v>1.8689548584087216E-2</v>
      </c>
      <c r="M78">
        <f t="shared" si="113"/>
        <v>1.8452724119001281E-2</v>
      </c>
      <c r="N78">
        <f t="shared" si="114"/>
        <v>1.8217794022352525E-2</v>
      </c>
      <c r="O78">
        <f t="shared" si="114"/>
        <v>1.7984745304025457E-2</v>
      </c>
      <c r="P78">
        <f t="shared" si="114"/>
        <v>1.7753565056282911E-2</v>
      </c>
      <c r="Q78">
        <f t="shared" si="114"/>
        <v>1.7524240453267802E-2</v>
      </c>
      <c r="R78">
        <f t="shared" si="114"/>
        <v>1.7296758750507815E-2</v>
      </c>
      <c r="S78">
        <f t="shared" si="114"/>
        <v>1.7071107284423032E-2</v>
      </c>
      <c r="T78">
        <f t="shared" si="114"/>
        <v>1.6847273471836427E-2</v>
      </c>
      <c r="U78">
        <f t="shared" si="114"/>
        <v>1.6625244809487176E-2</v>
      </c>
      <c r="V78">
        <f t="shared" si="114"/>
        <v>1.6405008873546924E-2</v>
      </c>
      <c r="W78">
        <f t="shared" si="114"/>
        <v>1.6186553319138795E-2</v>
      </c>
      <c r="X78">
        <f t="shared" si="115"/>
        <v>1.5969865879859265E-2</v>
      </c>
      <c r="Y78">
        <f t="shared" si="115"/>
        <v>1.5754934367302846E-2</v>
      </c>
      <c r="Z78">
        <f t="shared" si="115"/>
        <v>1.5541746670589517E-2</v>
      </c>
      <c r="AA78">
        <f t="shared" si="115"/>
        <v>1.5330290755894968E-2</v>
      </c>
      <c r="AB78">
        <f t="shared" si="115"/>
        <v>1.5120554665983589E-2</v>
      </c>
      <c r="AC78">
        <f t="shared" si="115"/>
        <v>1.4912526519744189E-2</v>
      </c>
      <c r="AD78">
        <f t="shared" si="115"/>
        <v>1.4706194511728424E-2</v>
      </c>
      <c r="AE78">
        <f t="shared" si="115"/>
        <v>1.4501546911691995E-2</v>
      </c>
      <c r="AF78">
        <f t="shared" si="115"/>
        <v>1.4298572064138466E-2</v>
      </c>
      <c r="AG78">
        <f t="shared" si="115"/>
        <v>1.4097258387865795E-2</v>
      </c>
      <c r="AH78">
        <f t="shared" si="116"/>
        <v>1.3897594375515541E-2</v>
      </c>
      <c r="AI78">
        <f t="shared" si="116"/>
        <v>1.3699568593124685E-2</v>
      </c>
      <c r="AJ78">
        <f t="shared" si="116"/>
        <v>1.3503169679680108E-2</v>
      </c>
      <c r="AK78">
        <f t="shared" si="116"/>
        <v>1.3308386346675661E-2</v>
      </c>
      <c r="AL78">
        <f t="shared" si="116"/>
        <v>1.3115207377671878E-2</v>
      </c>
      <c r="AM78">
        <f t="shared" si="116"/>
        <v>1.2923621627858237E-2</v>
      </c>
      <c r="AN78">
        <f t="shared" si="116"/>
        <v>1.2733618023617992E-2</v>
      </c>
      <c r="AO78">
        <f t="shared" si="116"/>
        <v>1.25451855620956E-2</v>
      </c>
      <c r="AP78">
        <f t="shared" si="116"/>
        <v>1.2358313310766658E-2</v>
      </c>
      <c r="AQ78">
        <f t="shared" si="116"/>
        <v>1.2172990407010366E-2</v>
      </c>
      <c r="AR78">
        <f t="shared" si="117"/>
        <v>1.1989206057684536E-2</v>
      </c>
      <c r="AS78">
        <f t="shared" si="117"/>
        <v>1.1806949538703067E-2</v>
      </c>
      <c r="AT78">
        <f t="shared" si="117"/>
        <v>1.1626210194615896E-2</v>
      </c>
      <c r="AU78">
        <f t="shared" si="117"/>
        <v>1.1446977438191482E-2</v>
      </c>
      <c r="AV78">
        <f t="shared" si="117"/>
        <v>1.126924075000167E-2</v>
      </c>
      <c r="AW78">
        <f t="shared" si="117"/>
        <v>1.1092989678009044E-2</v>
      </c>
      <c r="AX78">
        <f t="shared" si="117"/>
        <v>9.8558348241011545E-3</v>
      </c>
      <c r="AY78">
        <f t="shared" si="117"/>
        <v>8.4172148107291636E-3</v>
      </c>
      <c r="AZ78">
        <f t="shared" si="117"/>
        <v>7.5731831523004793E-3</v>
      </c>
      <c r="BA78">
        <f t="shared" si="117"/>
        <v>6.9336241594461093E-3</v>
      </c>
      <c r="BB78">
        <f t="shared" si="118"/>
        <v>6.4109614719494584E-3</v>
      </c>
      <c r="BC78">
        <f t="shared" si="118"/>
        <v>5.9672126696702337E-3</v>
      </c>
      <c r="BD78">
        <f t="shared" si="118"/>
        <v>5.5815551618474887E-3</v>
      </c>
      <c r="BE78">
        <f t="shared" si="118"/>
        <v>5.2410021712759091E-3</v>
      </c>
      <c r="BF78">
        <f t="shared" si="118"/>
        <v>4.9367568441111929E-3</v>
      </c>
      <c r="BG78">
        <f t="shared" si="118"/>
        <v>4.6625079668640608E-3</v>
      </c>
      <c r="BH78">
        <f t="shared" si="118"/>
        <v>4.4135322242148528E-3</v>
      </c>
      <c r="BI78">
        <f t="shared" si="118"/>
        <v>4.1861786492503675E-3</v>
      </c>
      <c r="BJ78">
        <f t="shared" si="118"/>
        <v>3.9775524607454744E-3</v>
      </c>
      <c r="BK78">
        <f t="shared" si="118"/>
        <v>3.7853108795210398E-3</v>
      </c>
      <c r="BL78">
        <f t="shared" si="119"/>
        <v>3.6075256261853339E-3</v>
      </c>
      <c r="BM78">
        <f t="shared" si="119"/>
        <v>3.4425870668637446E-3</v>
      </c>
      <c r="BN78">
        <f t="shared" si="119"/>
        <v>3.2891354244240431E-3</v>
      </c>
      <c r="BO78">
        <f t="shared" si="119"/>
        <v>3.1460101784918752E-3</v>
      </c>
      <c r="BP78">
        <f t="shared" si="119"/>
        <v>3.0122120451256569E-3</v>
      </c>
      <c r="BQ78">
        <f t="shared" si="119"/>
        <v>2.8868738760176424E-3</v>
      </c>
      <c r="BR78">
        <f t="shared" si="119"/>
        <v>2.7692380211583089E-3</v>
      </c>
      <c r="BS78">
        <f t="shared" si="119"/>
        <v>2.6586384659129281E-3</v>
      </c>
      <c r="BT78">
        <f t="shared" si="119"/>
        <v>2.5544865554226475E-3</v>
      </c>
      <c r="BU78">
        <f t="shared" si="119"/>
        <v>2.456259455712346E-3</v>
      </c>
      <c r="BV78">
        <f t="shared" si="120"/>
        <v>2.3634907313072663E-3</v>
      </c>
      <c r="BW78">
        <f t="shared" si="120"/>
        <v>2.2757625800236651E-3</v>
      </c>
      <c r="BX78">
        <f t="shared" si="120"/>
        <v>2.1926993798752643E-3</v>
      </c>
      <c r="BY78">
        <f t="shared" si="120"/>
        <v>2.1139622855132841E-3</v>
      </c>
      <c r="BZ78">
        <f t="shared" si="120"/>
        <v>2.0392446720086171E-3</v>
      </c>
      <c r="CA78">
        <f t="shared" si="120"/>
        <v>1.9682682685926802E-3</v>
      </c>
      <c r="CB78">
        <f t="shared" si="120"/>
        <v>1.9007798586264289E-3</v>
      </c>
      <c r="CC78">
        <f t="shared" si="120"/>
        <v>1.8365484476269478E-3</v>
      </c>
      <c r="CD78">
        <f t="shared" si="120"/>
        <v>1.7753628207966034E-3</v>
      </c>
      <c r="CE78">
        <f t="shared" si="120"/>
        <v>1.717029426698976E-3</v>
      </c>
      <c r="CF78">
        <f t="shared" si="121"/>
        <v>1.6613705356087211E-3</v>
      </c>
      <c r="CG78">
        <f t="shared" si="121"/>
        <v>1.6082226304305334E-3</v>
      </c>
      <c r="CH78">
        <f t="shared" si="121"/>
        <v>1.5574349955254667E-3</v>
      </c>
      <c r="CI78">
        <f t="shared" si="121"/>
        <v>1.5088684747396888E-3</v>
      </c>
      <c r="CJ78">
        <f t="shared" si="121"/>
        <v>1.4623943747308695E-3</v>
      </c>
      <c r="CK78">
        <f t="shared" si="121"/>
        <v>1.4178934935801957E-3</v>
      </c>
      <c r="CL78">
        <f t="shared" si="121"/>
        <v>1.3752552578541494E-3</v>
      </c>
      <c r="CM78">
        <f t="shared" si="121"/>
        <v>1.3343769538863468E-3</v>
      </c>
      <c r="CN78">
        <f t="shared" si="121"/>
        <v>1.2951630411996988E-3</v>
      </c>
      <c r="CO78">
        <f t="shared" si="121"/>
        <v>1.2575245377717654E-3</v>
      </c>
      <c r="CP78">
        <f t="shared" si="122"/>
        <v>1.2213784683313392E-3</v>
      </c>
      <c r="CQ78">
        <f t="shared" si="122"/>
        <v>1.1866473681172416E-3</v>
      </c>
      <c r="CR78">
        <f t="shared" si="122"/>
        <v>7.6358559807630962E-4</v>
      </c>
      <c r="CS78">
        <f t="shared" si="122"/>
        <v>4.9568701844368557E-4</v>
      </c>
      <c r="CT78">
        <f t="shared" si="122"/>
        <v>3.430928715078073E-4</v>
      </c>
      <c r="CU78">
        <f t="shared" si="122"/>
        <v>2.3854388331406669E-4</v>
      </c>
      <c r="CV78">
        <f t="shared" si="122"/>
        <v>1.6278946723946979E-4</v>
      </c>
      <c r="CW78">
        <f t="shared" si="122"/>
        <v>1.0695063610494533E-4</v>
      </c>
      <c r="CX78">
        <f t="shared" si="122"/>
        <v>6.6012824811134043E-5</v>
      </c>
      <c r="CY78">
        <f t="shared" si="122"/>
        <v>3.6790796198551769E-5</v>
      </c>
      <c r="CZ78">
        <f t="shared" si="123"/>
        <v>1.7097865722097084E-5</v>
      </c>
      <c r="DA78">
        <f t="shared" si="123"/>
        <v>5.3474152293619252E-6</v>
      </c>
      <c r="DB78">
        <f t="shared" si="123"/>
        <v>3.3948694303262576E-7</v>
      </c>
      <c r="DC78">
        <f t="shared" si="123"/>
        <v>0</v>
      </c>
      <c r="DD78">
        <f t="shared" si="123"/>
        <v>0</v>
      </c>
      <c r="DE78">
        <f t="shared" si="123"/>
        <v>0</v>
      </c>
      <c r="DF78">
        <f t="shared" si="123"/>
        <v>0</v>
      </c>
      <c r="DG78">
        <f t="shared" si="123"/>
        <v>0</v>
      </c>
      <c r="DH78">
        <f t="shared" si="123"/>
        <v>0</v>
      </c>
      <c r="DI78">
        <f t="shared" si="123"/>
        <v>0</v>
      </c>
      <c r="DJ78">
        <f t="shared" si="124"/>
        <v>0</v>
      </c>
      <c r="DK78">
        <f t="shared" si="124"/>
        <v>0</v>
      </c>
      <c r="DL78">
        <f t="shared" si="124"/>
        <v>0</v>
      </c>
      <c r="DM78">
        <f t="shared" si="124"/>
        <v>0</v>
      </c>
      <c r="DN78">
        <f t="shared" si="124"/>
        <v>0</v>
      </c>
      <c r="DO78">
        <f t="shared" si="124"/>
        <v>0</v>
      </c>
      <c r="DP78">
        <f t="shared" si="124"/>
        <v>0</v>
      </c>
      <c r="DQ78">
        <f t="shared" si="124"/>
        <v>0</v>
      </c>
      <c r="DR78">
        <f t="shared" si="124"/>
        <v>0</v>
      </c>
      <c r="DS78">
        <f t="shared" si="124"/>
        <v>0</v>
      </c>
      <c r="DT78">
        <f t="shared" si="125"/>
        <v>0</v>
      </c>
      <c r="DU78">
        <f t="shared" si="125"/>
        <v>0</v>
      </c>
      <c r="DV78">
        <f t="shared" si="125"/>
        <v>0</v>
      </c>
      <c r="DW78">
        <f t="shared" si="125"/>
        <v>0</v>
      </c>
      <c r="DX78">
        <f t="shared" si="125"/>
        <v>0</v>
      </c>
      <c r="DY78">
        <f t="shared" si="125"/>
        <v>0</v>
      </c>
      <c r="DZ78">
        <f t="shared" si="125"/>
        <v>0</v>
      </c>
      <c r="EA78">
        <f t="shared" si="125"/>
        <v>0</v>
      </c>
      <c r="EB78">
        <f t="shared" si="125"/>
        <v>0</v>
      </c>
      <c r="EC78">
        <f t="shared" si="125"/>
        <v>0</v>
      </c>
      <c r="ED78">
        <f t="shared" si="126"/>
        <v>0</v>
      </c>
      <c r="EE78">
        <f t="shared" si="126"/>
        <v>0</v>
      </c>
      <c r="EF78">
        <f t="shared" si="126"/>
        <v>0</v>
      </c>
      <c r="EG78">
        <f t="shared" si="126"/>
        <v>0</v>
      </c>
      <c r="EH78">
        <f t="shared" si="126"/>
        <v>0</v>
      </c>
      <c r="EI78">
        <f t="shared" si="126"/>
        <v>0</v>
      </c>
      <c r="EJ78">
        <f t="shared" si="126"/>
        <v>0</v>
      </c>
      <c r="EK78">
        <f t="shared" si="126"/>
        <v>0</v>
      </c>
      <c r="EL78">
        <f t="shared" si="126"/>
        <v>0</v>
      </c>
      <c r="EM78">
        <f t="shared" si="126"/>
        <v>0</v>
      </c>
      <c r="EN78">
        <f t="shared" si="127"/>
        <v>0</v>
      </c>
      <c r="EO78">
        <f t="shared" si="127"/>
        <v>0</v>
      </c>
      <c r="EP78">
        <f t="shared" si="127"/>
        <v>0</v>
      </c>
      <c r="EQ78">
        <f t="shared" si="127"/>
        <v>0</v>
      </c>
      <c r="ER78">
        <f t="shared" si="127"/>
        <v>0</v>
      </c>
      <c r="ES78">
        <f t="shared" si="127"/>
        <v>0</v>
      </c>
      <c r="ET78">
        <f t="shared" si="127"/>
        <v>0</v>
      </c>
      <c r="EU78">
        <f t="shared" si="127"/>
        <v>0</v>
      </c>
      <c r="EV78">
        <f t="shared" si="127"/>
        <v>0</v>
      </c>
      <c r="EW78">
        <f t="shared" si="127"/>
        <v>0</v>
      </c>
      <c r="EX78">
        <f t="shared" si="127"/>
        <v>0</v>
      </c>
      <c r="EZ78">
        <f t="shared" si="112"/>
        <v>0.86812234084679774</v>
      </c>
      <c r="FB78">
        <f t="shared" si="110"/>
        <v>1.2318987171886397E-2</v>
      </c>
      <c r="FC78">
        <f t="shared" si="111"/>
        <v>0.248440879894537</v>
      </c>
      <c r="FH78" s="56"/>
    </row>
    <row r="79" spans="1:164" x14ac:dyDescent="0.25">
      <c r="A79">
        <v>660</v>
      </c>
      <c r="B79" s="19">
        <f>'Input spectra'!Y78</f>
        <v>4.9568843654266399E-2</v>
      </c>
      <c r="C79">
        <f>'Input spectra'!B78</f>
        <v>0</v>
      </c>
      <c r="D79">
        <f t="shared" si="113"/>
        <v>2.0653927966864227E-2</v>
      </c>
      <c r="E79">
        <f t="shared" si="113"/>
        <v>2.0402132474977526E-2</v>
      </c>
      <c r="F79">
        <f t="shared" si="113"/>
        <v>2.0152322075529569E-2</v>
      </c>
      <c r="G79">
        <f t="shared" si="113"/>
        <v>1.9904483293681066E-2</v>
      </c>
      <c r="H79">
        <f t="shared" si="113"/>
        <v>1.9658602739314565E-2</v>
      </c>
      <c r="I79">
        <f t="shared" si="113"/>
        <v>1.9414667106526118E-2</v>
      </c>
      <c r="J79">
        <f t="shared" si="113"/>
        <v>1.9172663173119799E-2</v>
      </c>
      <c r="K79">
        <f t="shared" si="113"/>
        <v>1.8932577800105242E-2</v>
      </c>
      <c r="L79">
        <f t="shared" si="113"/>
        <v>1.8694397931198078E-2</v>
      </c>
      <c r="M79">
        <f t="shared" si="113"/>
        <v>1.845811059232327E-2</v>
      </c>
      <c r="N79">
        <f t="shared" si="114"/>
        <v>1.8223702891121334E-2</v>
      </c>
      <c r="O79">
        <f t="shared" si="114"/>
        <v>1.7991162016457441E-2</v>
      </c>
      <c r="P79">
        <f t="shared" si="114"/>
        <v>1.7760475237933393E-2</v>
      </c>
      <c r="Q79">
        <f t="shared" si="114"/>
        <v>1.7531629905402399E-2</v>
      </c>
      <c r="R79">
        <f t="shared" si="114"/>
        <v>1.7304613448486713E-2</v>
      </c>
      <c r="S79">
        <f t="shared" si="114"/>
        <v>1.7079413376098061E-2</v>
      </c>
      <c r="T79">
        <f t="shared" si="114"/>
        <v>1.6856017275960873E-2</v>
      </c>
      <c r="U79">
        <f t="shared" si="114"/>
        <v>1.6634412814138265E-2</v>
      </c>
      <c r="V79">
        <f t="shared" si="114"/>
        <v>1.6414587734560809E-2</v>
      </c>
      <c r="W79">
        <f t="shared" si="114"/>
        <v>1.6196529858558063E-2</v>
      </c>
      <c r="X79">
        <f t="shared" si="115"/>
        <v>1.5980227084392756E-2</v>
      </c>
      <c r="Y79">
        <f t="shared" si="115"/>
        <v>1.5765667386797782E-2</v>
      </c>
      <c r="Z79">
        <f t="shared" si="115"/>
        <v>1.5552838816515828E-2</v>
      </c>
      <c r="AA79">
        <f t="shared" si="115"/>
        <v>1.5341729499841691E-2</v>
      </c>
      <c r="AB79">
        <f t="shared" si="115"/>
        <v>1.5132327638167306E-2</v>
      </c>
      <c r="AC79">
        <f t="shared" si="115"/>
        <v>1.4924621507529377E-2</v>
      </c>
      <c r="AD79">
        <f t="shared" si="115"/>
        <v>1.4718599458159658E-2</v>
      </c>
      <c r="AE79">
        <f t="shared" si="115"/>
        <v>1.451424991403788E-2</v>
      </c>
      <c r="AF79">
        <f t="shared" si="115"/>
        <v>1.4311561372447259E-2</v>
      </c>
      <c r="AG79">
        <f t="shared" si="115"/>
        <v>1.4110522403532604E-2</v>
      </c>
      <c r="AH79">
        <f t="shared" si="116"/>
        <v>1.3911121649861002E-2</v>
      </c>
      <c r="AI79">
        <f t="shared" si="116"/>
        <v>1.3713347825985085E-2</v>
      </c>
      <c r="AJ79">
        <f t="shared" si="116"/>
        <v>1.3517189718008806E-2</v>
      </c>
      <c r="AK79">
        <f t="shared" si="116"/>
        <v>1.3322636183155779E-2</v>
      </c>
      <c r="AL79">
        <f t="shared" si="116"/>
        <v>1.3129676149340146E-2</v>
      </c>
      <c r="AM79">
        <f t="shared" si="116"/>
        <v>1.2938298614739913E-2</v>
      </c>
      <c r="AN79">
        <f t="shared" si="116"/>
        <v>1.274849264737281E-2</v>
      </c>
      <c r="AO79">
        <f t="shared" si="116"/>
        <v>1.2560247384674612E-2</v>
      </c>
      <c r="AP79">
        <f t="shared" si="116"/>
        <v>1.2373552033079938E-2</v>
      </c>
      <c r="AQ79">
        <f t="shared" si="116"/>
        <v>1.2188395867605454E-2</v>
      </c>
      <c r="AR79">
        <f t="shared" si="117"/>
        <v>1.2004768231435585E-2</v>
      </c>
      <c r="AS79">
        <f t="shared" si="117"/>
        <v>1.1822658535510582E-2</v>
      </c>
      <c r="AT79">
        <f t="shared" si="117"/>
        <v>1.1642056258117013E-2</v>
      </c>
      <c r="AU79">
        <f t="shared" si="117"/>
        <v>1.1462950944480682E-2</v>
      </c>
      <c r="AV79">
        <f t="shared" si="117"/>
        <v>1.1285332206361871E-2</v>
      </c>
      <c r="AW79">
        <f t="shared" si="117"/>
        <v>1.1109189721652984E-2</v>
      </c>
      <c r="AX79">
        <f t="shared" si="117"/>
        <v>9.8705482346648915E-3</v>
      </c>
      <c r="AY79">
        <f t="shared" si="117"/>
        <v>8.4300539354573208E-3</v>
      </c>
      <c r="AZ79">
        <f t="shared" si="117"/>
        <v>7.5849808126950569E-3</v>
      </c>
      <c r="BA79">
        <f t="shared" si="117"/>
        <v>6.9446507084951611E-3</v>
      </c>
      <c r="BB79">
        <f t="shared" si="118"/>
        <v>6.4213650672999252E-3</v>
      </c>
      <c r="BC79">
        <f t="shared" si="118"/>
        <v>5.9770899872328776E-3</v>
      </c>
      <c r="BD79">
        <f t="shared" si="118"/>
        <v>5.5909754227956602E-3</v>
      </c>
      <c r="BE79">
        <f t="shared" si="118"/>
        <v>5.2500179163153084E-3</v>
      </c>
      <c r="BF79">
        <f t="shared" si="118"/>
        <v>4.9454095900681207E-3</v>
      </c>
      <c r="BG79">
        <f t="shared" si="118"/>
        <v>4.6708315012257322E-3</v>
      </c>
      <c r="BH79">
        <f t="shared" si="118"/>
        <v>4.4215546715216962E-3</v>
      </c>
      <c r="BI79">
        <f t="shared" si="118"/>
        <v>4.1939238415056113E-3</v>
      </c>
      <c r="BJ79">
        <f t="shared" si="118"/>
        <v>3.9850408867466306E-3</v>
      </c>
      <c r="BK79">
        <f t="shared" si="118"/>
        <v>3.7925603659538752E-3</v>
      </c>
      <c r="BL79">
        <f t="shared" si="119"/>
        <v>3.6145518405586042E-3</v>
      </c>
      <c r="BM79">
        <f t="shared" si="119"/>
        <v>3.4494038979554064E-3</v>
      </c>
      <c r="BN79">
        <f t="shared" si="119"/>
        <v>3.2957552760304485E-3</v>
      </c>
      <c r="BO79">
        <f t="shared" si="119"/>
        <v>3.1524442002717605E-3</v>
      </c>
      <c r="BP79">
        <f t="shared" si="119"/>
        <v>3.0184703168129462E-3</v>
      </c>
      <c r="BQ79">
        <f t="shared" si="119"/>
        <v>2.8929655564142384E-3</v>
      </c>
      <c r="BR79">
        <f t="shared" si="119"/>
        <v>2.7751714700838736E-3</v>
      </c>
      <c r="BS79">
        <f t="shared" si="119"/>
        <v>2.6644213450844932E-3</v>
      </c>
      <c r="BT79">
        <f t="shared" si="119"/>
        <v>2.560125912701966E-3</v>
      </c>
      <c r="BU79">
        <f t="shared" si="119"/>
        <v>2.4617617960691332E-3</v>
      </c>
      <c r="BV79">
        <f t="shared" si="120"/>
        <v>2.3688620770593457E-3</v>
      </c>
      <c r="BW79">
        <f t="shared" si="120"/>
        <v>2.2810085223375067E-3</v>
      </c>
      <c r="BX79">
        <f t="shared" si="120"/>
        <v>2.1978251230806252E-3</v>
      </c>
      <c r="BY79">
        <f t="shared" si="120"/>
        <v>2.1189726854617024E-3</v>
      </c>
      <c r="BZ79">
        <f t="shared" si="120"/>
        <v>2.0441442694583757E-3</v>
      </c>
      <c r="CA79">
        <f t="shared" si="120"/>
        <v>1.9730613184123095E-3</v>
      </c>
      <c r="CB79">
        <f t="shared" si="120"/>
        <v>1.9054703554603981E-3</v>
      </c>
      <c r="CC79">
        <f t="shared" si="120"/>
        <v>1.8411401485505169E-3</v>
      </c>
      <c r="CD79">
        <f t="shared" si="120"/>
        <v>1.7798592653943002E-3</v>
      </c>
      <c r="CE79">
        <f t="shared" si="120"/>
        <v>1.7214339549272248E-3</v>
      </c>
      <c r="CF79">
        <f t="shared" si="121"/>
        <v>1.6656863037436114E-3</v>
      </c>
      <c r="CG79">
        <f t="shared" si="121"/>
        <v>1.6124526253534425E-3</v>
      </c>
      <c r="CH79">
        <f t="shared" si="121"/>
        <v>1.5615820475598421E-3</v>
      </c>
      <c r="CI79">
        <f t="shared" si="121"/>
        <v>1.5129352692199445E-3</v>
      </c>
      <c r="CJ79">
        <f t="shared" si="121"/>
        <v>1.4663834624576294E-3</v>
      </c>
      <c r="CK79">
        <f t="shared" si="121"/>
        <v>1.4218073002939134E-3</v>
      </c>
      <c r="CL79">
        <f t="shared" si="121"/>
        <v>1.3790960928406224E-3</v>
      </c>
      <c r="CM79">
        <f t="shared" si="121"/>
        <v>1.3381470178120967E-3</v>
      </c>
      <c r="CN79">
        <f t="shared" si="121"/>
        <v>1.2988644332621007E-3</v>
      </c>
      <c r="CO79">
        <f t="shared" si="121"/>
        <v>1.2611592622377302E-3</v>
      </c>
      <c r="CP79">
        <f t="shared" si="122"/>
        <v>1.2249484405289347E-3</v>
      </c>
      <c r="CQ79">
        <f t="shared" si="122"/>
        <v>1.1901544199366086E-3</v>
      </c>
      <c r="CR79">
        <f t="shared" si="122"/>
        <v>7.6586715711717749E-4</v>
      </c>
      <c r="CS79">
        <f t="shared" si="122"/>
        <v>4.9718423180807319E-4</v>
      </c>
      <c r="CT79">
        <f t="shared" si="122"/>
        <v>3.4414033717028165E-4</v>
      </c>
      <c r="CU79">
        <f t="shared" si="122"/>
        <v>2.3927991952759758E-4</v>
      </c>
      <c r="CV79">
        <f t="shared" si="122"/>
        <v>1.6329705585471581E-4</v>
      </c>
      <c r="CW79">
        <f t="shared" si="122"/>
        <v>1.0728759466191057E-4</v>
      </c>
      <c r="CX79">
        <f t="shared" si="122"/>
        <v>6.6222952276619461E-5</v>
      </c>
      <c r="CY79">
        <f t="shared" si="122"/>
        <v>3.6909103038972566E-5</v>
      </c>
      <c r="CZ79">
        <f t="shared" si="123"/>
        <v>1.7153402978649446E-5</v>
      </c>
      <c r="DA79">
        <f t="shared" si="123"/>
        <v>5.364958673108448E-6</v>
      </c>
      <c r="DB79">
        <f t="shared" si="123"/>
        <v>3.4061175482145227E-7</v>
      </c>
      <c r="DC79">
        <f t="shared" si="123"/>
        <v>0</v>
      </c>
      <c r="DD79">
        <f t="shared" si="123"/>
        <v>0</v>
      </c>
      <c r="DE79">
        <f t="shared" si="123"/>
        <v>0</v>
      </c>
      <c r="DF79">
        <f t="shared" si="123"/>
        <v>0</v>
      </c>
      <c r="DG79">
        <f t="shared" si="123"/>
        <v>0</v>
      </c>
      <c r="DH79">
        <f t="shared" si="123"/>
        <v>0</v>
      </c>
      <c r="DI79">
        <f t="shared" si="123"/>
        <v>0</v>
      </c>
      <c r="DJ79">
        <f t="shared" si="124"/>
        <v>0</v>
      </c>
      <c r="DK79">
        <f t="shared" si="124"/>
        <v>0</v>
      </c>
      <c r="DL79">
        <f t="shared" si="124"/>
        <v>0</v>
      </c>
      <c r="DM79">
        <f t="shared" si="124"/>
        <v>0</v>
      </c>
      <c r="DN79">
        <f t="shared" si="124"/>
        <v>0</v>
      </c>
      <c r="DO79">
        <f t="shared" si="124"/>
        <v>0</v>
      </c>
      <c r="DP79">
        <f t="shared" si="124"/>
        <v>0</v>
      </c>
      <c r="DQ79">
        <f t="shared" si="124"/>
        <v>0</v>
      </c>
      <c r="DR79">
        <f t="shared" si="124"/>
        <v>0</v>
      </c>
      <c r="DS79">
        <f t="shared" si="124"/>
        <v>0</v>
      </c>
      <c r="DT79">
        <f t="shared" si="125"/>
        <v>0</v>
      </c>
      <c r="DU79">
        <f t="shared" si="125"/>
        <v>0</v>
      </c>
      <c r="DV79">
        <f t="shared" si="125"/>
        <v>0</v>
      </c>
      <c r="DW79">
        <f t="shared" si="125"/>
        <v>0</v>
      </c>
      <c r="DX79">
        <f t="shared" si="125"/>
        <v>0</v>
      </c>
      <c r="DY79">
        <f t="shared" si="125"/>
        <v>0</v>
      </c>
      <c r="DZ79">
        <f t="shared" si="125"/>
        <v>0</v>
      </c>
      <c r="EA79">
        <f t="shared" si="125"/>
        <v>0</v>
      </c>
      <c r="EB79">
        <f t="shared" si="125"/>
        <v>0</v>
      </c>
      <c r="EC79">
        <f t="shared" si="125"/>
        <v>0</v>
      </c>
      <c r="ED79">
        <f t="shared" si="126"/>
        <v>0</v>
      </c>
      <c r="EE79">
        <f t="shared" si="126"/>
        <v>0</v>
      </c>
      <c r="EF79">
        <f t="shared" si="126"/>
        <v>0</v>
      </c>
      <c r="EG79">
        <f t="shared" si="126"/>
        <v>0</v>
      </c>
      <c r="EH79">
        <f t="shared" si="126"/>
        <v>0</v>
      </c>
      <c r="EI79">
        <f t="shared" si="126"/>
        <v>0</v>
      </c>
      <c r="EJ79">
        <f t="shared" si="126"/>
        <v>0</v>
      </c>
      <c r="EK79">
        <f t="shared" si="126"/>
        <v>0</v>
      </c>
      <c r="EL79">
        <f t="shared" si="126"/>
        <v>0</v>
      </c>
      <c r="EM79">
        <f t="shared" si="126"/>
        <v>0</v>
      </c>
      <c r="EN79">
        <f t="shared" si="127"/>
        <v>0</v>
      </c>
      <c r="EO79">
        <f t="shared" si="127"/>
        <v>0</v>
      </c>
      <c r="EP79">
        <f t="shared" si="127"/>
        <v>0</v>
      </c>
      <c r="EQ79">
        <f t="shared" si="127"/>
        <v>0</v>
      </c>
      <c r="ER79">
        <f t="shared" si="127"/>
        <v>0</v>
      </c>
      <c r="ES79">
        <f t="shared" si="127"/>
        <v>0</v>
      </c>
      <c r="ET79">
        <f t="shared" si="127"/>
        <v>0</v>
      </c>
      <c r="EU79">
        <f t="shared" si="127"/>
        <v>0</v>
      </c>
      <c r="EV79">
        <f t="shared" si="127"/>
        <v>0</v>
      </c>
      <c r="EW79">
        <f t="shared" si="127"/>
        <v>0</v>
      </c>
      <c r="EX79">
        <f t="shared" si="127"/>
        <v>0</v>
      </c>
      <c r="EZ79">
        <f t="shared" si="112"/>
        <v>0.86889080503937288</v>
      </c>
      <c r="FB79">
        <f t="shared" si="110"/>
        <v>1.2239904888986686E-2</v>
      </c>
      <c r="FC79">
        <f t="shared" si="111"/>
        <v>0.24845101328070915</v>
      </c>
      <c r="FH79" s="56"/>
    </row>
    <row r="80" spans="1:164" x14ac:dyDescent="0.25">
      <c r="A80">
        <v>665</v>
      </c>
      <c r="B80" s="19">
        <f>'Input spectra'!Y79</f>
        <v>4.9244550234891903E-2</v>
      </c>
      <c r="C80">
        <f>'Input spectra'!B79</f>
        <v>0</v>
      </c>
      <c r="D80">
        <f t="shared" si="113"/>
        <v>2.0653927966864227E-2</v>
      </c>
      <c r="E80">
        <f t="shared" si="113"/>
        <v>2.0402794113435999E-2</v>
      </c>
      <c r="F80">
        <f t="shared" si="113"/>
        <v>2.0153629171004196E-2</v>
      </c>
      <c r="G80">
        <f t="shared" si="113"/>
        <v>1.9906419855766147E-2</v>
      </c>
      <c r="H80">
        <f t="shared" si="113"/>
        <v>1.9661152966916381E-2</v>
      </c>
      <c r="I80">
        <f t="shared" si="113"/>
        <v>1.9417815386151806E-2</v>
      </c>
      <c r="J80">
        <f t="shared" si="113"/>
        <v>1.9176394077179672E-2</v>
      </c>
      <c r="K80">
        <f t="shared" si="113"/>
        <v>1.8936876085228392E-2</v>
      </c>
      <c r="L80">
        <f t="shared" si="113"/>
        <v>1.8699248536561235E-2</v>
      </c>
      <c r="M80">
        <f t="shared" si="113"/>
        <v>1.8463498637992772E-2</v>
      </c>
      <c r="N80">
        <f t="shared" si="114"/>
        <v>1.8229613676408147E-2</v>
      </c>
      <c r="O80">
        <f t="shared" si="114"/>
        <v>1.7997581018285122E-2</v>
      </c>
      <c r="P80">
        <f t="shared" si="114"/>
        <v>1.7767388109218903E-2</v>
      </c>
      <c r="Q80">
        <f t="shared" si="114"/>
        <v>1.753902247344967E-2</v>
      </c>
      <c r="R80">
        <f t="shared" si="114"/>
        <v>1.7312471713392879E-2</v>
      </c>
      <c r="S80">
        <f t="shared" si="114"/>
        <v>1.7087723509172269E-2</v>
      </c>
      <c r="T80">
        <f t="shared" si="114"/>
        <v>1.6864765618155576E-2</v>
      </c>
      <c r="U80">
        <f t="shared" si="114"/>
        <v>1.6643585874492908E-2</v>
      </c>
      <c r="V80">
        <f t="shared" si="114"/>
        <v>1.642417218865783E-2</v>
      </c>
      <c r="W80">
        <f t="shared" si="114"/>
        <v>1.6206512546991077E-2</v>
      </c>
      <c r="X80">
        <f t="shared" si="115"/>
        <v>1.5990595011246913E-2</v>
      </c>
      <c r="Y80">
        <f t="shared" si="115"/>
        <v>1.5776407718142132E-2</v>
      </c>
      <c r="Z80">
        <f t="shared" si="115"/>
        <v>1.5563938878907637E-2</v>
      </c>
      <c r="AA80">
        <f t="shared" si="115"/>
        <v>1.5353176778842653E-2</v>
      </c>
      <c r="AB80">
        <f t="shared" si="115"/>
        <v>1.5144109776871507E-2</v>
      </c>
      <c r="AC80">
        <f t="shared" si="115"/>
        <v>1.4936726305102959E-2</v>
      </c>
      <c r="AD80">
        <f t="shared" si="115"/>
        <v>1.4731014868392105E-2</v>
      </c>
      <c r="AE80">
        <f t="shared" si="115"/>
        <v>1.4526964043904824E-2</v>
      </c>
      <c r="AF80">
        <f t="shared" si="115"/>
        <v>1.432456248068472E-2</v>
      </c>
      <c r="AG80">
        <f t="shared" si="115"/>
        <v>1.4123798899222608E-2</v>
      </c>
      <c r="AH80">
        <f t="shared" si="116"/>
        <v>1.392466209102846E-2</v>
      </c>
      <c r="AI80">
        <f t="shared" si="116"/>
        <v>1.3727140918205871E-2</v>
      </c>
      <c r="AJ80">
        <f t="shared" si="116"/>
        <v>1.3531224313028967E-2</v>
      </c>
      <c r="AK80">
        <f t="shared" si="116"/>
        <v>1.3336901277521752E-2</v>
      </c>
      <c r="AL80">
        <f t="shared" si="116"/>
        <v>1.3144160883039937E-2</v>
      </c>
      <c r="AM80">
        <f t="shared" si="116"/>
        <v>1.2952992269855168E-2</v>
      </c>
      <c r="AN80">
        <f t="shared" si="116"/>
        <v>1.2763384646741651E-2</v>
      </c>
      <c r="AO80">
        <f t="shared" si="116"/>
        <v>1.2575327290565217E-2</v>
      </c>
      <c r="AP80">
        <f t="shared" si="116"/>
        <v>1.238880954587473E-2</v>
      </c>
      <c r="AQ80">
        <f t="shared" si="116"/>
        <v>1.2203820824495885E-2</v>
      </c>
      <c r="AR80">
        <f t="shared" si="117"/>
        <v>1.2020350605127373E-2</v>
      </c>
      <c r="AS80">
        <f t="shared" si="117"/>
        <v>1.1838388432939375E-2</v>
      </c>
      <c r="AT80">
        <f t="shared" si="117"/>
        <v>1.1657923919174371E-2</v>
      </c>
      <c r="AU80">
        <f t="shared" si="117"/>
        <v>1.1478946740750326E-2</v>
      </c>
      <c r="AV80">
        <f t="shared" si="117"/>
        <v>1.1301446639866099E-2</v>
      </c>
      <c r="AW80">
        <f t="shared" si="117"/>
        <v>1.1125413423609223E-2</v>
      </c>
      <c r="AX80">
        <f t="shared" si="117"/>
        <v>9.8852836103340037E-3</v>
      </c>
      <c r="AY80">
        <f t="shared" si="117"/>
        <v>8.4429126442316874E-3</v>
      </c>
      <c r="AZ80">
        <f t="shared" si="117"/>
        <v>7.5967968517275221E-3</v>
      </c>
      <c r="BA80">
        <f t="shared" si="117"/>
        <v>6.9556947930755827E-3</v>
      </c>
      <c r="BB80">
        <f t="shared" si="118"/>
        <v>6.4317855454216737E-3</v>
      </c>
      <c r="BC80">
        <f t="shared" si="118"/>
        <v>5.9869836543723935E-3</v>
      </c>
      <c r="BD80">
        <f t="shared" si="118"/>
        <v>5.6004115827744368E-3</v>
      </c>
      <c r="BE80">
        <f t="shared" si="118"/>
        <v>5.2590491705371079E-3</v>
      </c>
      <c r="BF80">
        <f t="shared" si="118"/>
        <v>4.9540775018545539E-3</v>
      </c>
      <c r="BG80">
        <f t="shared" si="118"/>
        <v>4.679169894805827E-3</v>
      </c>
      <c r="BH80">
        <f t="shared" si="118"/>
        <v>4.429591701176086E-3</v>
      </c>
      <c r="BI80">
        <f t="shared" si="118"/>
        <v>4.2016833637759125E-3</v>
      </c>
      <c r="BJ80">
        <f t="shared" si="118"/>
        <v>3.9925434109965305E-3</v>
      </c>
      <c r="BK80">
        <f t="shared" si="118"/>
        <v>3.7998237363331602E-3</v>
      </c>
      <c r="BL80">
        <f t="shared" si="119"/>
        <v>3.6215917395715815E-3</v>
      </c>
      <c r="BM80">
        <f t="shared" si="119"/>
        <v>3.4562342273799307E-3</v>
      </c>
      <c r="BN80">
        <f t="shared" si="119"/>
        <v>3.3023884510272414E-3</v>
      </c>
      <c r="BO80">
        <f t="shared" si="119"/>
        <v>3.1588913805075708E-3</v>
      </c>
      <c r="BP80">
        <f t="shared" si="119"/>
        <v>3.0247415908931383E-3</v>
      </c>
      <c r="BQ80">
        <f t="shared" si="119"/>
        <v>2.8990700910509763E-3</v>
      </c>
      <c r="BR80">
        <f t="shared" si="119"/>
        <v>2.7811176321875354E-3</v>
      </c>
      <c r="BS80">
        <f t="shared" si="119"/>
        <v>2.6702168027589071E-3</v>
      </c>
      <c r="BT80">
        <f t="shared" si="119"/>
        <v>2.5657777195870427E-3</v>
      </c>
      <c r="BU80">
        <f t="shared" si="119"/>
        <v>2.467276462383317E-3</v>
      </c>
      <c r="BV80">
        <f t="shared" si="120"/>
        <v>2.3742456299061304E-3</v>
      </c>
      <c r="BW80">
        <f t="shared" si="120"/>
        <v>2.2862665572619765E-3</v>
      </c>
      <c r="BX80">
        <f t="shared" si="120"/>
        <v>2.2029628484316697E-3</v>
      </c>
      <c r="BY80">
        <f t="shared" si="120"/>
        <v>2.1239949607911612E-3</v>
      </c>
      <c r="BZ80">
        <f t="shared" si="120"/>
        <v>2.0490556389409368E-3</v>
      </c>
      <c r="CA80">
        <f t="shared" si="120"/>
        <v>1.9778660400791874E-3</v>
      </c>
      <c r="CB80">
        <f t="shared" si="120"/>
        <v>1.9101724268912113E-3</v>
      </c>
      <c r="CC80">
        <f t="shared" si="120"/>
        <v>1.8457433295509672E-3</v>
      </c>
      <c r="CD80">
        <f t="shared" si="120"/>
        <v>1.7843670980946353E-3</v>
      </c>
      <c r="CE80">
        <f t="shared" si="120"/>
        <v>1.725849781662426E-3</v>
      </c>
      <c r="CF80">
        <f t="shared" si="121"/>
        <v>1.6700132830166537E-3</v>
      </c>
      <c r="CG80">
        <f t="shared" si="121"/>
        <v>1.61669374613462E-3</v>
      </c>
      <c r="CH80">
        <f t="shared" si="121"/>
        <v>1.5657401421357211E-3</v>
      </c>
      <c r="CI80">
        <f t="shared" si="121"/>
        <v>1.5170130247730994E-3</v>
      </c>
      <c r="CJ80">
        <f t="shared" si="121"/>
        <v>1.4703834315315612E-3</v>
      </c>
      <c r="CK80">
        <f t="shared" si="121"/>
        <v>1.4257319102753401E-3</v>
      </c>
      <c r="CL80">
        <f t="shared" si="121"/>
        <v>1.3829476545727743E-3</v>
      </c>
      <c r="CM80">
        <f t="shared" si="121"/>
        <v>1.3419277334371013E-3</v>
      </c>
      <c r="CN80">
        <f t="shared" si="121"/>
        <v>1.302576403377431E-3</v>
      </c>
      <c r="CO80">
        <f t="shared" si="121"/>
        <v>1.2648044924405994E-3</v>
      </c>
      <c r="CP80">
        <f t="shared" si="122"/>
        <v>1.2285288474130943E-3</v>
      </c>
      <c r="CQ80">
        <f t="shared" si="122"/>
        <v>1.1936718365979629E-3</v>
      </c>
      <c r="CR80">
        <f t="shared" si="122"/>
        <v>7.6815553335269997E-4</v>
      </c>
      <c r="CS80">
        <f t="shared" si="122"/>
        <v>4.9868596747741384E-4</v>
      </c>
      <c r="CT80">
        <f t="shared" si="122"/>
        <v>3.4519100075496679E-4</v>
      </c>
      <c r="CU80">
        <f t="shared" si="122"/>
        <v>2.4001822680882529E-4</v>
      </c>
      <c r="CV80">
        <f t="shared" si="122"/>
        <v>1.6380622716573892E-4</v>
      </c>
      <c r="CW80">
        <f t="shared" si="122"/>
        <v>1.0762561484013638E-4</v>
      </c>
      <c r="CX80">
        <f t="shared" si="122"/>
        <v>6.6433748605342936E-5</v>
      </c>
      <c r="CY80">
        <f t="shared" si="122"/>
        <v>3.7027790314446092E-5</v>
      </c>
      <c r="CZ80">
        <f t="shared" si="123"/>
        <v>1.7209120631218231E-5</v>
      </c>
      <c r="DA80">
        <f t="shared" si="123"/>
        <v>5.3825596722168262E-6</v>
      </c>
      <c r="DB80">
        <f t="shared" si="123"/>
        <v>3.4174029341505408E-7</v>
      </c>
      <c r="DC80">
        <f t="shared" si="123"/>
        <v>0</v>
      </c>
      <c r="DD80">
        <f t="shared" si="123"/>
        <v>0</v>
      </c>
      <c r="DE80">
        <f t="shared" si="123"/>
        <v>0</v>
      </c>
      <c r="DF80">
        <f t="shared" si="123"/>
        <v>0</v>
      </c>
      <c r="DG80">
        <f t="shared" si="123"/>
        <v>0</v>
      </c>
      <c r="DH80">
        <f t="shared" si="123"/>
        <v>0</v>
      </c>
      <c r="DI80">
        <f t="shared" si="123"/>
        <v>0</v>
      </c>
      <c r="DJ80">
        <f t="shared" si="124"/>
        <v>0</v>
      </c>
      <c r="DK80">
        <f t="shared" si="124"/>
        <v>0</v>
      </c>
      <c r="DL80">
        <f t="shared" si="124"/>
        <v>0</v>
      </c>
      <c r="DM80">
        <f t="shared" si="124"/>
        <v>0</v>
      </c>
      <c r="DN80">
        <f t="shared" si="124"/>
        <v>0</v>
      </c>
      <c r="DO80">
        <f t="shared" si="124"/>
        <v>0</v>
      </c>
      <c r="DP80">
        <f t="shared" si="124"/>
        <v>0</v>
      </c>
      <c r="DQ80">
        <f t="shared" si="124"/>
        <v>0</v>
      </c>
      <c r="DR80">
        <f t="shared" si="124"/>
        <v>0</v>
      </c>
      <c r="DS80">
        <f t="shared" si="124"/>
        <v>0</v>
      </c>
      <c r="DT80">
        <f t="shared" si="125"/>
        <v>0</v>
      </c>
      <c r="DU80">
        <f t="shared" si="125"/>
        <v>0</v>
      </c>
      <c r="DV80">
        <f t="shared" si="125"/>
        <v>0</v>
      </c>
      <c r="DW80">
        <f t="shared" si="125"/>
        <v>0</v>
      </c>
      <c r="DX80">
        <f t="shared" si="125"/>
        <v>0</v>
      </c>
      <c r="DY80">
        <f t="shared" si="125"/>
        <v>0</v>
      </c>
      <c r="DZ80">
        <f t="shared" si="125"/>
        <v>0</v>
      </c>
      <c r="EA80">
        <f t="shared" si="125"/>
        <v>0</v>
      </c>
      <c r="EB80">
        <f t="shared" si="125"/>
        <v>0</v>
      </c>
      <c r="EC80">
        <f t="shared" si="125"/>
        <v>0</v>
      </c>
      <c r="ED80">
        <f t="shared" si="126"/>
        <v>0</v>
      </c>
      <c r="EE80">
        <f t="shared" si="126"/>
        <v>0</v>
      </c>
      <c r="EF80">
        <f t="shared" si="126"/>
        <v>0</v>
      </c>
      <c r="EG80">
        <f t="shared" si="126"/>
        <v>0</v>
      </c>
      <c r="EH80">
        <f t="shared" si="126"/>
        <v>0</v>
      </c>
      <c r="EI80">
        <f t="shared" si="126"/>
        <v>0</v>
      </c>
      <c r="EJ80">
        <f t="shared" si="126"/>
        <v>0</v>
      </c>
      <c r="EK80">
        <f t="shared" si="126"/>
        <v>0</v>
      </c>
      <c r="EL80">
        <f t="shared" si="126"/>
        <v>0</v>
      </c>
      <c r="EM80">
        <f t="shared" si="126"/>
        <v>0</v>
      </c>
      <c r="EN80">
        <f t="shared" si="127"/>
        <v>0</v>
      </c>
      <c r="EO80">
        <f t="shared" si="127"/>
        <v>0</v>
      </c>
      <c r="EP80">
        <f t="shared" si="127"/>
        <v>0</v>
      </c>
      <c r="EQ80">
        <f t="shared" si="127"/>
        <v>0</v>
      </c>
      <c r="ER80">
        <f t="shared" si="127"/>
        <v>0</v>
      </c>
      <c r="ES80">
        <f t="shared" si="127"/>
        <v>0</v>
      </c>
      <c r="ET80">
        <f t="shared" si="127"/>
        <v>0</v>
      </c>
      <c r="EU80">
        <f t="shared" si="127"/>
        <v>0</v>
      </c>
      <c r="EV80">
        <f t="shared" si="127"/>
        <v>0</v>
      </c>
      <c r="EW80">
        <f t="shared" si="127"/>
        <v>0</v>
      </c>
      <c r="EX80">
        <f t="shared" si="127"/>
        <v>0</v>
      </c>
      <c r="EZ80">
        <f t="shared" si="112"/>
        <v>0.86966033001446441</v>
      </c>
      <c r="FB80">
        <f t="shared" si="110"/>
        <v>1.2160809782115312E-2</v>
      </c>
      <c r="FC80">
        <f t="shared" si="111"/>
        <v>0.24846114667705888</v>
      </c>
      <c r="FH80" s="56"/>
    </row>
    <row r="81" spans="1:164" x14ac:dyDescent="0.25">
      <c r="A81">
        <v>670</v>
      </c>
      <c r="B81" s="19">
        <f>'Input spectra'!Y80</f>
        <v>4.8772566563715702E-2</v>
      </c>
      <c r="C81">
        <f>'Input spectra'!B80</f>
        <v>0</v>
      </c>
      <c r="D81">
        <f t="shared" si="113"/>
        <v>2.0653927966864227E-2</v>
      </c>
      <c r="E81">
        <f t="shared" si="113"/>
        <v>2.0403757114728655E-2</v>
      </c>
      <c r="F81">
        <f t="shared" si="113"/>
        <v>2.0155531697575661E-2</v>
      </c>
      <c r="G81">
        <f t="shared" si="113"/>
        <v>1.9909238706866238E-2</v>
      </c>
      <c r="H81">
        <f t="shared" si="113"/>
        <v>1.9664865214592164E-2</v>
      </c>
      <c r="I81">
        <f t="shared" si="113"/>
        <v>1.9422398372800343E-2</v>
      </c>
      <c r="J81">
        <f t="shared" si="113"/>
        <v>1.9181825413119819E-2</v>
      </c>
      <c r="K81">
        <f t="shared" si="113"/>
        <v>1.8943133646291518E-2</v>
      </c>
      <c r="L81">
        <f t="shared" si="113"/>
        <v>1.8706310461700692E-2</v>
      </c>
      <c r="M81">
        <f t="shared" si="113"/>
        <v>1.8471343326912019E-2</v>
      </c>
      <c r="N81">
        <f t="shared" si="114"/>
        <v>1.8238219787207383E-2</v>
      </c>
      <c r="O81">
        <f t="shared" si="114"/>
        <v>1.800692746512627E-2</v>
      </c>
      <c r="P81">
        <f t="shared" si="114"/>
        <v>1.7777454060008864E-2</v>
      </c>
      <c r="Q81">
        <f t="shared" si="114"/>
        <v>1.7549787347541677E-2</v>
      </c>
      <c r="R81">
        <f t="shared" si="114"/>
        <v>1.7323915179305826E-2</v>
      </c>
      <c r="S81">
        <f t="shared" si="114"/>
        <v>1.7099825482327923E-2</v>
      </c>
      <c r="T81">
        <f t="shared" si="114"/>
        <v>1.6877506258633473E-2</v>
      </c>
      <c r="U81">
        <f t="shared" si="114"/>
        <v>1.6656945584802893E-2</v>
      </c>
      <c r="V81">
        <f t="shared" si="114"/>
        <v>1.6438131611530033E-2</v>
      </c>
      <c r="W81">
        <f t="shared" si="114"/>
        <v>1.6221052563183264E-2</v>
      </c>
      <c r="X81">
        <f t="shared" si="115"/>
        <v>1.6005696737369055E-2</v>
      </c>
      <c r="Y81">
        <f t="shared" si="115"/>
        <v>1.5792052504498055E-2</v>
      </c>
      <c r="Z81">
        <f t="shared" si="115"/>
        <v>1.5580108307353695E-2</v>
      </c>
      <c r="AA81">
        <f t="shared" si="115"/>
        <v>1.5369852660663208E-2</v>
      </c>
      <c r="AB81">
        <f t="shared" si="115"/>
        <v>1.5161274150671171E-2</v>
      </c>
      <c r="AC81">
        <f t="shared" si="115"/>
        <v>1.495436143471545E-2</v>
      </c>
      <c r="AD81">
        <f t="shared" si="115"/>
        <v>1.4749103240805595E-2</v>
      </c>
      <c r="AE81">
        <f t="shared" si="115"/>
        <v>1.4545488367203664E-2</v>
      </c>
      <c r="AF81">
        <f t="shared" si="115"/>
        <v>1.4343505682007427E-2</v>
      </c>
      <c r="AG81">
        <f t="shared" si="115"/>
        <v>1.4143144122735986E-2</v>
      </c>
      <c r="AH81">
        <f t="shared" si="116"/>
        <v>1.3944392695917769E-2</v>
      </c>
      <c r="AI81">
        <f t="shared" si="116"/>
        <v>1.3747240476680885E-2</v>
      </c>
      <c r="AJ81">
        <f t="shared" si="116"/>
        <v>1.3551676608345825E-2</v>
      </c>
      <c r="AK81">
        <f t="shared" si="116"/>
        <v>1.3357690302020522E-2</v>
      </c>
      <c r="AL81">
        <f t="shared" si="116"/>
        <v>1.316527083619772E-2</v>
      </c>
      <c r="AM81">
        <f t="shared" si="116"/>
        <v>1.2974407556354676E-2</v>
      </c>
      <c r="AN81">
        <f t="shared" si="116"/>
        <v>1.2785089874555114E-2</v>
      </c>
      <c r="AO81">
        <f t="shared" si="116"/>
        <v>1.2597307269053542E-2</v>
      </c>
      <c r="AP81">
        <f t="shared" si="116"/>
        <v>1.2411049283901784E-2</v>
      </c>
      <c r="AQ81">
        <f t="shared" si="116"/>
        <v>1.2226305528557777E-2</v>
      </c>
      <c r="AR81">
        <f t="shared" si="117"/>
        <v>1.2043065677496662E-2</v>
      </c>
      <c r="AS81">
        <f t="shared" si="117"/>
        <v>1.1861319469824065E-2</v>
      </c>
      <c r="AT81">
        <f t="shared" si="117"/>
        <v>1.1681056708891606E-2</v>
      </c>
      <c r="AU81">
        <f t="shared" si="117"/>
        <v>1.150226726191466E-2</v>
      </c>
      <c r="AV81">
        <f t="shared" si="117"/>
        <v>1.1324941059592268E-2</v>
      </c>
      <c r="AW81">
        <f t="shared" si="117"/>
        <v>1.1149068095729261E-2</v>
      </c>
      <c r="AX81">
        <f t="shared" si="117"/>
        <v>9.9067691110122993E-3</v>
      </c>
      <c r="AY81">
        <f t="shared" si="117"/>
        <v>8.4616625426652391E-3</v>
      </c>
      <c r="AZ81">
        <f t="shared" si="117"/>
        <v>7.6140270695962903E-3</v>
      </c>
      <c r="BA81">
        <f t="shared" si="117"/>
        <v>6.9717999836789316E-3</v>
      </c>
      <c r="BB81">
        <f t="shared" si="118"/>
        <v>6.4469819582855621E-3</v>
      </c>
      <c r="BC81">
        <f t="shared" si="118"/>
        <v>6.0014123816956458E-3</v>
      </c>
      <c r="BD81">
        <f t="shared" si="118"/>
        <v>5.6141736387355463E-3</v>
      </c>
      <c r="BE81">
        <f t="shared" si="118"/>
        <v>5.2722212209714205E-3</v>
      </c>
      <c r="BF81">
        <f t="shared" si="118"/>
        <v>4.9667201221163604E-3</v>
      </c>
      <c r="BG81">
        <f t="shared" si="118"/>
        <v>4.691332379151909E-3</v>
      </c>
      <c r="BH81">
        <f t="shared" si="118"/>
        <v>4.4413150791678801E-3</v>
      </c>
      <c r="BI81">
        <f t="shared" si="118"/>
        <v>4.2130024006437035E-3</v>
      </c>
      <c r="BJ81">
        <f t="shared" si="118"/>
        <v>4.0034879933071241E-3</v>
      </c>
      <c r="BK81">
        <f t="shared" si="118"/>
        <v>3.8104198660921405E-3</v>
      </c>
      <c r="BL81">
        <f t="shared" si="119"/>
        <v>3.6318622682617037E-3</v>
      </c>
      <c r="BM81">
        <f t="shared" si="119"/>
        <v>3.4661994112050488E-3</v>
      </c>
      <c r="BN81">
        <f t="shared" si="119"/>
        <v>3.3120663796098121E-3</v>
      </c>
      <c r="BO81">
        <f t="shared" si="119"/>
        <v>3.1682983137698963E-3</v>
      </c>
      <c r="BP81">
        <f t="shared" si="119"/>
        <v>3.0338922278778531E-3</v>
      </c>
      <c r="BQ81">
        <f t="shared" si="119"/>
        <v>2.907977787337492E-3</v>
      </c>
      <c r="BR81">
        <f t="shared" si="119"/>
        <v>2.7897945778399985E-3</v>
      </c>
      <c r="BS81">
        <f t="shared" si="119"/>
        <v>2.6786741695237395E-3</v>
      </c>
      <c r="BT81">
        <f t="shared" si="119"/>
        <v>2.5740257838175401E-3</v>
      </c>
      <c r="BU81">
        <f t="shared" si="119"/>
        <v>2.475324708578116E-3</v>
      </c>
      <c r="BV81">
        <f t="shared" si="120"/>
        <v>2.3821028385993676E-3</v>
      </c>
      <c r="BW81">
        <f t="shared" si="120"/>
        <v>2.2939408801600147E-3</v>
      </c>
      <c r="BX81">
        <f t="shared" si="120"/>
        <v>2.2104618730639479E-3</v>
      </c>
      <c r="BY81">
        <f t="shared" si="120"/>
        <v>2.1313257664698866E-3</v>
      </c>
      <c r="BZ81">
        <f t="shared" si="120"/>
        <v>2.0562248454636355E-3</v>
      </c>
      <c r="CA81">
        <f t="shared" si="120"/>
        <v>1.9848798503300253E-3</v>
      </c>
      <c r="CB81">
        <f t="shared" si="120"/>
        <v>1.9170366642803677E-3</v>
      </c>
      <c r="CC81">
        <f t="shared" si="120"/>
        <v>1.8524634710610696E-3</v>
      </c>
      <c r="CD81">
        <f t="shared" si="120"/>
        <v>1.7909483035682512E-3</v>
      </c>
      <c r="CE81">
        <f t="shared" si="120"/>
        <v>1.7322969198567007E-3</v>
      </c>
      <c r="CF81">
        <f t="shared" si="121"/>
        <v>1.6763309548642926E-3</v>
      </c>
      <c r="CG81">
        <f t="shared" si="121"/>
        <v>1.622886305579967E-3</v>
      </c>
      <c r="CH81">
        <f t="shared" si="121"/>
        <v>1.5718117148571765E-3</v>
      </c>
      <c r="CI81">
        <f t="shared" si="121"/>
        <v>1.5229675250559079E-3</v>
      </c>
      <c r="CJ81">
        <f t="shared" si="121"/>
        <v>1.4762245775160024E-3</v>
      </c>
      <c r="CK81">
        <f t="shared" si="121"/>
        <v>1.431463237772966E-3</v>
      </c>
      <c r="CL81">
        <f t="shared" si="121"/>
        <v>1.3885725296163111E-3</v>
      </c>
      <c r="CM81">
        <f t="shared" si="121"/>
        <v>1.3474493637069594E-3</v>
      </c>
      <c r="CN81">
        <f t="shared" si="121"/>
        <v>1.3079978486286595E-3</v>
      </c>
      <c r="CO81">
        <f t="shared" si="121"/>
        <v>1.2701286740379636E-3</v>
      </c>
      <c r="CP81">
        <f t="shared" si="122"/>
        <v>1.2337585570682062E-3</v>
      </c>
      <c r="CQ81">
        <f t="shared" si="122"/>
        <v>1.1988097443906816E-3</v>
      </c>
      <c r="CR81">
        <f t="shared" si="122"/>
        <v>7.7149830887518662E-4</v>
      </c>
      <c r="CS81">
        <f t="shared" si="122"/>
        <v>5.0087973486253278E-4</v>
      </c>
      <c r="CT81">
        <f t="shared" si="122"/>
        <v>3.467258935741444E-4</v>
      </c>
      <c r="CU81">
        <f t="shared" si="122"/>
        <v>2.4109684768250264E-4</v>
      </c>
      <c r="CV81">
        <f t="shared" si="122"/>
        <v>1.6455012430689942E-4</v>
      </c>
      <c r="CW81">
        <f t="shared" si="122"/>
        <v>1.0811948056401619E-4</v>
      </c>
      <c r="CX81">
        <f t="shared" si="122"/>
        <v>6.6741745683873959E-5</v>
      </c>
      <c r="CY81">
        <f t="shared" si="122"/>
        <v>3.7201212641659508E-5</v>
      </c>
      <c r="CZ81">
        <f t="shared" si="123"/>
        <v>1.7290536855050268E-5</v>
      </c>
      <c r="DA81">
        <f t="shared" si="123"/>
        <v>5.4082797786065168E-6</v>
      </c>
      <c r="DB81">
        <f t="shared" si="123"/>
        <v>3.4338947755895076E-7</v>
      </c>
      <c r="DC81">
        <f t="shared" si="123"/>
        <v>0</v>
      </c>
      <c r="DD81">
        <f t="shared" si="123"/>
        <v>0</v>
      </c>
      <c r="DE81">
        <f t="shared" si="123"/>
        <v>0</v>
      </c>
      <c r="DF81">
        <f t="shared" si="123"/>
        <v>0</v>
      </c>
      <c r="DG81">
        <f t="shared" si="123"/>
        <v>0</v>
      </c>
      <c r="DH81">
        <f t="shared" si="123"/>
        <v>0</v>
      </c>
      <c r="DI81">
        <f t="shared" si="123"/>
        <v>0</v>
      </c>
      <c r="DJ81">
        <f t="shared" si="124"/>
        <v>0</v>
      </c>
      <c r="DK81">
        <f t="shared" si="124"/>
        <v>0</v>
      </c>
      <c r="DL81">
        <f t="shared" si="124"/>
        <v>0</v>
      </c>
      <c r="DM81">
        <f t="shared" si="124"/>
        <v>0</v>
      </c>
      <c r="DN81">
        <f t="shared" si="124"/>
        <v>0</v>
      </c>
      <c r="DO81">
        <f t="shared" si="124"/>
        <v>0</v>
      </c>
      <c r="DP81">
        <f t="shared" si="124"/>
        <v>0</v>
      </c>
      <c r="DQ81">
        <f t="shared" si="124"/>
        <v>0</v>
      </c>
      <c r="DR81">
        <f t="shared" si="124"/>
        <v>0</v>
      </c>
      <c r="DS81">
        <f t="shared" si="124"/>
        <v>0</v>
      </c>
      <c r="DT81">
        <f t="shared" si="125"/>
        <v>0</v>
      </c>
      <c r="DU81">
        <f t="shared" si="125"/>
        <v>0</v>
      </c>
      <c r="DV81">
        <f t="shared" si="125"/>
        <v>0</v>
      </c>
      <c r="DW81">
        <f t="shared" si="125"/>
        <v>0</v>
      </c>
      <c r="DX81">
        <f t="shared" si="125"/>
        <v>0</v>
      </c>
      <c r="DY81">
        <f t="shared" si="125"/>
        <v>0</v>
      </c>
      <c r="DZ81">
        <f t="shared" si="125"/>
        <v>0</v>
      </c>
      <c r="EA81">
        <f t="shared" si="125"/>
        <v>0</v>
      </c>
      <c r="EB81">
        <f t="shared" si="125"/>
        <v>0</v>
      </c>
      <c r="EC81">
        <f t="shared" si="125"/>
        <v>0</v>
      </c>
      <c r="ED81">
        <f t="shared" si="126"/>
        <v>0</v>
      </c>
      <c r="EE81">
        <f t="shared" si="126"/>
        <v>0</v>
      </c>
      <c r="EF81">
        <f t="shared" si="126"/>
        <v>0</v>
      </c>
      <c r="EG81">
        <f t="shared" si="126"/>
        <v>0</v>
      </c>
      <c r="EH81">
        <f t="shared" si="126"/>
        <v>0</v>
      </c>
      <c r="EI81">
        <f t="shared" si="126"/>
        <v>0</v>
      </c>
      <c r="EJ81">
        <f t="shared" si="126"/>
        <v>0</v>
      </c>
      <c r="EK81">
        <f t="shared" si="126"/>
        <v>0</v>
      </c>
      <c r="EL81">
        <f t="shared" si="126"/>
        <v>0</v>
      </c>
      <c r="EM81">
        <f t="shared" si="126"/>
        <v>0</v>
      </c>
      <c r="EN81">
        <f t="shared" si="127"/>
        <v>0</v>
      </c>
      <c r="EO81">
        <f t="shared" si="127"/>
        <v>0</v>
      </c>
      <c r="EP81">
        <f t="shared" si="127"/>
        <v>0</v>
      </c>
      <c r="EQ81">
        <f t="shared" si="127"/>
        <v>0</v>
      </c>
      <c r="ER81">
        <f t="shared" si="127"/>
        <v>0</v>
      </c>
      <c r="ES81">
        <f t="shared" si="127"/>
        <v>0</v>
      </c>
      <c r="ET81">
        <f t="shared" si="127"/>
        <v>0</v>
      </c>
      <c r="EU81">
        <f t="shared" si="127"/>
        <v>0</v>
      </c>
      <c r="EV81">
        <f t="shared" si="127"/>
        <v>0</v>
      </c>
      <c r="EW81">
        <f t="shared" si="127"/>
        <v>0</v>
      </c>
      <c r="EX81">
        <f t="shared" si="127"/>
        <v>0</v>
      </c>
      <c r="EZ81">
        <f t="shared" si="112"/>
        <v>0.87078221254936727</v>
      </c>
      <c r="FB81">
        <f t="shared" si="110"/>
        <v>1.2045670130669484E-2</v>
      </c>
      <c r="FC81">
        <f t="shared" si="111"/>
        <v>0.24847589505978887</v>
      </c>
      <c r="FH81" s="56"/>
    </row>
    <row r="82" spans="1:164" x14ac:dyDescent="0.25">
      <c r="A82">
        <v>675</v>
      </c>
      <c r="B82" s="19">
        <f>'Input spectra'!Y81</f>
        <v>4.8299681722252998E-2</v>
      </c>
      <c r="C82">
        <f>'Input spectra'!B81</f>
        <v>0</v>
      </c>
      <c r="D82">
        <f t="shared" si="113"/>
        <v>2.0653927966864227E-2</v>
      </c>
      <c r="E82">
        <f t="shared" si="113"/>
        <v>2.0404722000287309E-2</v>
      </c>
      <c r="F82">
        <f t="shared" si="113"/>
        <v>2.0157438036804417E-2</v>
      </c>
      <c r="G82">
        <f t="shared" si="113"/>
        <v>1.9912063340377317E-2</v>
      </c>
      <c r="H82">
        <f t="shared" si="113"/>
        <v>1.9668585253078789E-2</v>
      </c>
      <c r="I82">
        <f t="shared" si="113"/>
        <v>1.9426991194635576E-2</v>
      </c>
      <c r="J82">
        <f t="shared" si="113"/>
        <v>1.9187268661973934E-2</v>
      </c>
      <c r="K82">
        <f t="shared" si="113"/>
        <v>1.8949405228767743E-2</v>
      </c>
      <c r="L82">
        <f t="shared" si="113"/>
        <v>1.8713388544989221E-2</v>
      </c>
      <c r="M82">
        <f t="shared" si="113"/>
        <v>1.847920633646212E-2</v>
      </c>
      <c r="N82">
        <f t="shared" si="114"/>
        <v>1.8246846404417517E-2</v>
      </c>
      <c r="O82">
        <f t="shared" si="114"/>
        <v>1.8016296625052084E-2</v>
      </c>
      <c r="P82">
        <f t="shared" si="114"/>
        <v>1.7787544949088904E-2</v>
      </c>
      <c r="Q82">
        <f t="shared" si="114"/>
        <v>1.7560579401340731E-2</v>
      </c>
      <c r="R82">
        <f t="shared" si="114"/>
        <v>1.7335388080275762E-2</v>
      </c>
      <c r="S82">
        <f t="shared" si="114"/>
        <v>1.7111959157585874E-2</v>
      </c>
      <c r="T82">
        <f t="shared" si="114"/>
        <v>1.6890280877757284E-2</v>
      </c>
      <c r="U82">
        <f t="shared" si="114"/>
        <v>1.6670341557643676E-2</v>
      </c>
      <c r="V82">
        <f t="shared" si="114"/>
        <v>1.6452129586041742E-2</v>
      </c>
      <c r="W82">
        <f t="shared" si="114"/>
        <v>1.6235633423269127E-2</v>
      </c>
      <c r="X82">
        <f t="shared" si="115"/>
        <v>1.6020841600744774E-2</v>
      </c>
      <c r="Y82">
        <f t="shared" si="115"/>
        <v>1.5807742720571651E-2</v>
      </c>
      <c r="Z82">
        <f t="shared" si="115"/>
        <v>1.5596325455121872E-2</v>
      </c>
      <c r="AA82">
        <f t="shared" si="115"/>
        <v>1.5386578546624114E-2</v>
      </c>
      <c r="AB82">
        <f t="shared" si="115"/>
        <v>1.5178490806753465E-2</v>
      </c>
      <c r="AC82">
        <f t="shared" si="115"/>
        <v>1.4972051116223527E-2</v>
      </c>
      <c r="AD82">
        <f t="shared" si="115"/>
        <v>1.4767248424380873E-2</v>
      </c>
      <c r="AE82">
        <f t="shared" si="115"/>
        <v>1.456407174880181E-2</v>
      </c>
      <c r="AF82">
        <f t="shared" si="115"/>
        <v>1.4362510174891423E-2</v>
      </c>
      <c r="AG82">
        <f t="shared" si="115"/>
        <v>1.4162552855484897E-2</v>
      </c>
      <c r="AH82">
        <f t="shared" si="116"/>
        <v>1.3964189010451128E-2</v>
      </c>
      <c r="AI82">
        <f t="shared" si="116"/>
        <v>1.3767407926298563E-2</v>
      </c>
      <c r="AJ82">
        <f t="shared" si="116"/>
        <v>1.3572198955783297E-2</v>
      </c>
      <c r="AK82">
        <f t="shared" si="116"/>
        <v>1.337855151751938E-2</v>
      </c>
      <c r="AL82">
        <f t="shared" si="116"/>
        <v>1.3186455095591382E-2</v>
      </c>
      <c r="AM82">
        <f t="shared" si="116"/>
        <v>1.2995899239169124E-2</v>
      </c>
      <c r="AN82">
        <f t="shared" si="116"/>
        <v>1.2806873562124595E-2</v>
      </c>
      <c r="AO82">
        <f t="shared" si="116"/>
        <v>1.2619367742651107E-2</v>
      </c>
      <c r="AP82">
        <f t="shared" si="116"/>
        <v>1.2433371522884559E-2</v>
      </c>
      <c r="AQ82">
        <f t="shared" si="116"/>
        <v>1.2248874708526866E-2</v>
      </c>
      <c r="AR82">
        <f t="shared" si="117"/>
        <v>1.2065867168471571E-2</v>
      </c>
      <c r="AS82">
        <f t="shared" si="117"/>
        <v>1.1884338834431551E-2</v>
      </c>
      <c r="AT82">
        <f t="shared" si="117"/>
        <v>1.1704279700568842E-2</v>
      </c>
      <c r="AU82">
        <f t="shared" si="117"/>
        <v>1.1525679823126621E-2</v>
      </c>
      <c r="AV82">
        <f t="shared" si="117"/>
        <v>1.1348529320063208E-2</v>
      </c>
      <c r="AW82">
        <f t="shared" si="117"/>
        <v>1.1172818370688229E-2</v>
      </c>
      <c r="AX82">
        <f t="shared" si="117"/>
        <v>9.928342466771432E-3</v>
      </c>
      <c r="AY82">
        <f t="shared" si="117"/>
        <v>8.4804899996446352E-3</v>
      </c>
      <c r="AZ82">
        <f t="shared" si="117"/>
        <v>7.6313293772869604E-3</v>
      </c>
      <c r="BA82">
        <f t="shared" si="117"/>
        <v>6.9879733211485181E-3</v>
      </c>
      <c r="BB82">
        <f t="shared" si="118"/>
        <v>6.4622433936355125E-3</v>
      </c>
      <c r="BC82">
        <f t="shared" si="118"/>
        <v>6.0159035313241925E-3</v>
      </c>
      <c r="BD82">
        <f t="shared" si="118"/>
        <v>5.627995885809256E-3</v>
      </c>
      <c r="BE82">
        <f t="shared" si="118"/>
        <v>5.285451507040565E-3</v>
      </c>
      <c r="BF82">
        <f t="shared" si="118"/>
        <v>4.9794192372578363E-3</v>
      </c>
      <c r="BG82">
        <f t="shared" si="118"/>
        <v>4.7035497900189509E-3</v>
      </c>
      <c r="BH82">
        <f t="shared" si="118"/>
        <v>4.4530919570169372E-3</v>
      </c>
      <c r="BI82">
        <f t="shared" si="118"/>
        <v>4.2243736293539526E-3</v>
      </c>
      <c r="BJ82">
        <f t="shared" si="118"/>
        <v>4.0144835603144685E-3</v>
      </c>
      <c r="BK82">
        <f t="shared" si="118"/>
        <v>3.8210658602438282E-3</v>
      </c>
      <c r="BL82">
        <f t="shared" si="119"/>
        <v>3.6421816166067305E-3</v>
      </c>
      <c r="BM82">
        <f t="shared" si="119"/>
        <v>3.4762124363058632E-3</v>
      </c>
      <c r="BN82">
        <f t="shared" si="119"/>
        <v>3.3217912298257788E-3</v>
      </c>
      <c r="BO82">
        <f t="shared" si="119"/>
        <v>3.1777513013766913E-3</v>
      </c>
      <c r="BP82">
        <f t="shared" si="119"/>
        <v>3.0430880988695746E-3</v>
      </c>
      <c r="BQ82">
        <f t="shared" si="119"/>
        <v>2.9169299396319633E-3</v>
      </c>
      <c r="BR82">
        <f t="shared" si="119"/>
        <v>2.7985152398683137E-3</v>
      </c>
      <c r="BS82">
        <f t="shared" si="119"/>
        <v>2.687174547955219E-3</v>
      </c>
      <c r="BT82">
        <f t="shared" si="119"/>
        <v>2.582316186922071E-3</v>
      </c>
      <c r="BU82">
        <f t="shared" si="119"/>
        <v>2.4834146501310867E-3</v>
      </c>
      <c r="BV82">
        <f t="shared" si="120"/>
        <v>2.3900011260810567E-3</v>
      </c>
      <c r="BW82">
        <f t="shared" si="120"/>
        <v>2.301655690155105E-3</v>
      </c>
      <c r="BX82">
        <f t="shared" si="120"/>
        <v>2.2180008161371816E-3</v>
      </c>
      <c r="BY82">
        <f t="shared" si="120"/>
        <v>2.1386959433192208E-3</v>
      </c>
      <c r="BZ82">
        <f t="shared" si="120"/>
        <v>2.0634328957902185E-3</v>
      </c>
      <c r="CA82">
        <f t="shared" si="120"/>
        <v>1.9919319955851431E-3</v>
      </c>
      <c r="CB82">
        <f t="shared" si="120"/>
        <v>1.9239387452320994E-3</v>
      </c>
      <c r="CC82">
        <f t="shared" si="120"/>
        <v>1.8592209809524573E-3</v>
      </c>
      <c r="CD82">
        <f t="shared" si="120"/>
        <v>1.7975664175032872E-3</v>
      </c>
      <c r="CE82">
        <f t="shared" si="120"/>
        <v>1.7387805209421276E-3</v>
      </c>
      <c r="CF82">
        <f t="shared" si="121"/>
        <v>1.6826846575479972E-3</v>
      </c>
      <c r="CG82">
        <f t="shared" si="121"/>
        <v>1.6291144765560434E-3</v>
      </c>
      <c r="CH82">
        <f t="shared" si="121"/>
        <v>1.577918491850019E-3</v>
      </c>
      <c r="CI82">
        <f t="shared" si="121"/>
        <v>1.5289568337483041E-3</v>
      </c>
      <c r="CJ82">
        <f t="shared" si="121"/>
        <v>1.4821001468470578E-3</v>
      </c>
      <c r="CK82">
        <f t="shared" si="121"/>
        <v>1.4372286137991888E-3</v>
      </c>
      <c r="CL82">
        <f t="shared" si="121"/>
        <v>1.3942310881020555E-3</v>
      </c>
      <c r="CM82">
        <f t="shared" si="121"/>
        <v>1.353004321587673E-3</v>
      </c>
      <c r="CN82">
        <f t="shared" si="121"/>
        <v>1.3134522744712113E-3</v>
      </c>
      <c r="CO82">
        <f t="shared" si="121"/>
        <v>1.2754854976060968E-3</v>
      </c>
      <c r="CP82">
        <f t="shared" si="122"/>
        <v>1.2390205780873789E-3</v>
      </c>
      <c r="CQ82">
        <f t="shared" si="122"/>
        <v>1.2039796405947933E-3</v>
      </c>
      <c r="CR82">
        <f t="shared" si="122"/>
        <v>7.7486205529768036E-4</v>
      </c>
      <c r="CS82">
        <f t="shared" si="122"/>
        <v>5.0308736913976383E-4</v>
      </c>
      <c r="CT82">
        <f t="shared" si="122"/>
        <v>3.4827056148651378E-4</v>
      </c>
      <c r="CU82">
        <f t="shared" si="122"/>
        <v>2.4218238912691352E-4</v>
      </c>
      <c r="CV82">
        <f t="shared" si="122"/>
        <v>1.6529882975875138E-4</v>
      </c>
      <c r="CW82">
        <f t="shared" si="122"/>
        <v>1.0861656195962404E-4</v>
      </c>
      <c r="CX82">
        <f t="shared" si="122"/>
        <v>6.7051762847179772E-5</v>
      </c>
      <c r="CY82">
        <f t="shared" si="122"/>
        <v>3.7375780654601401E-5</v>
      </c>
      <c r="CZ82">
        <f t="shared" si="123"/>
        <v>1.7372494813497609E-5</v>
      </c>
      <c r="DA82">
        <f t="shared" si="123"/>
        <v>5.434172246982365E-6</v>
      </c>
      <c r="DB82">
        <f t="shared" si="123"/>
        <v>3.4504979206380596E-7</v>
      </c>
      <c r="DC82">
        <f t="shared" si="123"/>
        <v>0</v>
      </c>
      <c r="DD82">
        <f t="shared" si="123"/>
        <v>0</v>
      </c>
      <c r="DE82">
        <f t="shared" si="123"/>
        <v>0</v>
      </c>
      <c r="DF82">
        <f t="shared" si="123"/>
        <v>0</v>
      </c>
      <c r="DG82">
        <f t="shared" si="123"/>
        <v>0</v>
      </c>
      <c r="DH82">
        <f t="shared" si="123"/>
        <v>0</v>
      </c>
      <c r="DI82">
        <f t="shared" si="123"/>
        <v>0</v>
      </c>
      <c r="DJ82">
        <f t="shared" si="124"/>
        <v>0</v>
      </c>
      <c r="DK82">
        <f t="shared" si="124"/>
        <v>0</v>
      </c>
      <c r="DL82">
        <f t="shared" si="124"/>
        <v>0</v>
      </c>
      <c r="DM82">
        <f t="shared" si="124"/>
        <v>0</v>
      </c>
      <c r="DN82">
        <f t="shared" si="124"/>
        <v>0</v>
      </c>
      <c r="DO82">
        <f t="shared" si="124"/>
        <v>0</v>
      </c>
      <c r="DP82">
        <f t="shared" si="124"/>
        <v>0</v>
      </c>
      <c r="DQ82">
        <f t="shared" si="124"/>
        <v>0</v>
      </c>
      <c r="DR82">
        <f t="shared" si="124"/>
        <v>0</v>
      </c>
      <c r="DS82">
        <f t="shared" si="124"/>
        <v>0</v>
      </c>
      <c r="DT82">
        <f t="shared" si="125"/>
        <v>0</v>
      </c>
      <c r="DU82">
        <f t="shared" si="125"/>
        <v>0</v>
      </c>
      <c r="DV82">
        <f t="shared" si="125"/>
        <v>0</v>
      </c>
      <c r="DW82">
        <f t="shared" si="125"/>
        <v>0</v>
      </c>
      <c r="DX82">
        <f t="shared" si="125"/>
        <v>0</v>
      </c>
      <c r="DY82">
        <f t="shared" si="125"/>
        <v>0</v>
      </c>
      <c r="DZ82">
        <f t="shared" si="125"/>
        <v>0</v>
      </c>
      <c r="EA82">
        <f t="shared" si="125"/>
        <v>0</v>
      </c>
      <c r="EB82">
        <f t="shared" si="125"/>
        <v>0</v>
      </c>
      <c r="EC82">
        <f t="shared" si="125"/>
        <v>0</v>
      </c>
      <c r="ED82">
        <f t="shared" si="126"/>
        <v>0</v>
      </c>
      <c r="EE82">
        <f t="shared" si="126"/>
        <v>0</v>
      </c>
      <c r="EF82">
        <f t="shared" si="126"/>
        <v>0</v>
      </c>
      <c r="EG82">
        <f t="shared" si="126"/>
        <v>0</v>
      </c>
      <c r="EH82">
        <f t="shared" si="126"/>
        <v>0</v>
      </c>
      <c r="EI82">
        <f t="shared" si="126"/>
        <v>0</v>
      </c>
      <c r="EJ82">
        <f t="shared" si="126"/>
        <v>0</v>
      </c>
      <c r="EK82">
        <f t="shared" si="126"/>
        <v>0</v>
      </c>
      <c r="EL82">
        <f t="shared" si="126"/>
        <v>0</v>
      </c>
      <c r="EM82">
        <f t="shared" si="126"/>
        <v>0</v>
      </c>
      <c r="EN82">
        <f t="shared" si="127"/>
        <v>0</v>
      </c>
      <c r="EO82">
        <f t="shared" si="127"/>
        <v>0</v>
      </c>
      <c r="EP82">
        <f t="shared" si="127"/>
        <v>0</v>
      </c>
      <c r="EQ82">
        <f t="shared" si="127"/>
        <v>0</v>
      </c>
      <c r="ER82">
        <f t="shared" si="127"/>
        <v>0</v>
      </c>
      <c r="ES82">
        <f t="shared" si="127"/>
        <v>0</v>
      </c>
      <c r="ET82">
        <f t="shared" si="127"/>
        <v>0</v>
      </c>
      <c r="EU82">
        <f t="shared" si="127"/>
        <v>0</v>
      </c>
      <c r="EV82">
        <f t="shared" si="127"/>
        <v>0</v>
      </c>
      <c r="EW82">
        <f t="shared" si="127"/>
        <v>0</v>
      </c>
      <c r="EX82">
        <f t="shared" si="127"/>
        <v>0</v>
      </c>
      <c r="EZ82">
        <f t="shared" si="112"/>
        <v>0.87190850011864118</v>
      </c>
      <c r="FB82">
        <f t="shared" si="110"/>
        <v>1.1930283387085905E-2</v>
      </c>
      <c r="FC82">
        <f t="shared" si="111"/>
        <v>0.24849067162325553</v>
      </c>
      <c r="FH82" s="56"/>
    </row>
    <row r="83" spans="1:164" x14ac:dyDescent="0.25">
      <c r="A83">
        <v>680</v>
      </c>
      <c r="B83" s="19">
        <f>'Input spectra'!Y82</f>
        <v>4.7826796880790397E-2</v>
      </c>
      <c r="C83">
        <f>'Input spectra'!B82</f>
        <v>0</v>
      </c>
      <c r="D83">
        <f t="shared" ref="D83:M92" si="128">D$2*EXP(- D$1 * ($C83*_c1+$B83))</f>
        <v>2.0653927966864227E-2</v>
      </c>
      <c r="E83">
        <f t="shared" si="128"/>
        <v>2.0405686931475014E-2</v>
      </c>
      <c r="F83">
        <f t="shared" si="128"/>
        <v>2.0159344556337479E-2</v>
      </c>
      <c r="G83">
        <f t="shared" si="128"/>
        <v>1.9914888374634735E-2</v>
      </c>
      <c r="H83">
        <f t="shared" si="128"/>
        <v>1.9672305995291892E-2</v>
      </c>
      <c r="I83">
        <f t="shared" si="128"/>
        <v>1.9431585102537112E-2</v>
      </c>
      <c r="J83">
        <f t="shared" si="128"/>
        <v>1.9192713455465089E-2</v>
      </c>
      <c r="K83">
        <f t="shared" si="128"/>
        <v>1.8955678887603005E-2</v>
      </c>
      <c r="L83">
        <f t="shared" si="128"/>
        <v>1.8720469306478943E-2</v>
      </c>
      <c r="M83">
        <f t="shared" si="128"/>
        <v>1.848707269319266E-2</v>
      </c>
      <c r="N83">
        <f t="shared" ref="N83:W92" si="129">N$2*EXP(- N$1 * ($C83*_c1+$B83))</f>
        <v>1.8255477101988854E-2</v>
      </c>
      <c r="O83">
        <f t="shared" si="129"/>
        <v>1.8025670659832748E-2</v>
      </c>
      <c r="P83">
        <f t="shared" si="129"/>
        <v>1.7797641565988124E-2</v>
      </c>
      <c r="Q83">
        <f t="shared" si="129"/>
        <v>1.7571378091597704E-2</v>
      </c>
      <c r="R83">
        <f t="shared" si="129"/>
        <v>1.7346868579265852E-2</v>
      </c>
      <c r="S83">
        <f t="shared" si="129"/>
        <v>1.7124101442643695E-2</v>
      </c>
      <c r="T83">
        <f t="shared" si="129"/>
        <v>1.6903065166016522E-2</v>
      </c>
      <c r="U83">
        <f t="shared" si="129"/>
        <v>1.6683748303893513E-2</v>
      </c>
      <c r="V83">
        <f t="shared" si="129"/>
        <v>1.6466139480599783E-2</v>
      </c>
      <c r="W83">
        <f t="shared" si="129"/>
        <v>1.6250227389870735E-2</v>
      </c>
      <c r="X83">
        <f t="shared" ref="X83:AG92" si="130">X$2*EXP(- X$1 * ($C83*_c1+$B83))</f>
        <v>1.6036000794448651E-2</v>
      </c>
      <c r="Y83">
        <f t="shared" si="130"/>
        <v>1.5823448525681589E-2</v>
      </c>
      <c r="Z83">
        <f t="shared" si="130"/>
        <v>1.561255948312454E-2</v>
      </c>
      <c r="AA83">
        <f t="shared" si="130"/>
        <v>1.5403322634142789E-2</v>
      </c>
      <c r="AB83">
        <f t="shared" si="130"/>
        <v>1.5195727013517558E-2</v>
      </c>
      <c r="AC83">
        <f t="shared" si="130"/>
        <v>1.4989761723053838E-2</v>
      </c>
      <c r="AD83">
        <f t="shared" si="130"/>
        <v>1.4785415931190421E-2</v>
      </c>
      <c r="AE83">
        <f t="shared" si="130"/>
        <v>1.458267887261217E-2</v>
      </c>
      <c r="AF83">
        <f t="shared" si="130"/>
        <v>1.4381539847864422E-2</v>
      </c>
      <c r="AG83">
        <f t="shared" si="130"/>
        <v>1.4181988222969589E-2</v>
      </c>
      <c r="AH83">
        <f t="shared" ref="AH83:AQ92" si="131">AH$2*EXP(- AH$1 * ($C83*_c1+$B83))</f>
        <v>1.3984013429045924E-2</v>
      </c>
      <c r="AI83">
        <f t="shared" si="131"/>
        <v>1.378760496192841E-2</v>
      </c>
      <c r="AJ83">
        <f t="shared" si="131"/>
        <v>1.3592752381791815E-2</v>
      </c>
      <c r="AK83">
        <f t="shared" si="131"/>
        <v>1.3399445312775831E-2</v>
      </c>
      <c r="AL83">
        <f t="shared" si="131"/>
        <v>1.3207673442612377E-2</v>
      </c>
      <c r="AM83">
        <f t="shared" si="131"/>
        <v>1.301742652225496E-2</v>
      </c>
      <c r="AN83">
        <f t="shared" si="131"/>
        <v>1.2828694365510132E-2</v>
      </c>
      <c r="AO83">
        <f t="shared" si="131"/>
        <v>1.2641466848671054E-2</v>
      </c>
      <c r="AP83">
        <f t="shared" si="131"/>
        <v>1.2455733910153087E-2</v>
      </c>
      <c r="AQ83">
        <f t="shared" si="131"/>
        <v>1.2271485550131451E-2</v>
      </c>
      <c r="AR83">
        <f t="shared" ref="AR83:BA92" si="132">AR$2*EXP(- AR$1 * ($C83*_c1+$B83))</f>
        <v>1.208871183018095E-2</v>
      </c>
      <c r="AS83">
        <f t="shared" si="132"/>
        <v>1.1907402872917706E-2</v>
      </c>
      <c r="AT83">
        <f t="shared" si="132"/>
        <v>1.1727548861642892E-2</v>
      </c>
      <c r="AU83">
        <f t="shared" si="132"/>
        <v>1.1549140039988545E-2</v>
      </c>
      <c r="AV83">
        <f t="shared" si="132"/>
        <v>1.1372166711565299E-2</v>
      </c>
      <c r="AW83">
        <f t="shared" si="132"/>
        <v>1.119661923961216E-2</v>
      </c>
      <c r="AX83">
        <f t="shared" si="132"/>
        <v>9.949962801487423E-3</v>
      </c>
      <c r="AY83">
        <f t="shared" si="132"/>
        <v>8.4993593482894682E-3</v>
      </c>
      <c r="AZ83">
        <f t="shared" si="132"/>
        <v>7.6486710031792408E-3</v>
      </c>
      <c r="BA83">
        <f t="shared" si="132"/>
        <v>7.0041841778879484E-3</v>
      </c>
      <c r="BB83">
        <f t="shared" ref="BB83:BK92" si="133">BB$2*EXP(- BB$1 * ($C83*_c1+$B83))</f>
        <v>6.4775409561858236E-3</v>
      </c>
      <c r="BC83">
        <f t="shared" si="133"/>
        <v>6.0304296716189656E-3</v>
      </c>
      <c r="BD83">
        <f t="shared" si="133"/>
        <v>5.6418521636284408E-3</v>
      </c>
      <c r="BE83">
        <f t="shared" si="133"/>
        <v>5.2987149936265529E-3</v>
      </c>
      <c r="BF83">
        <f t="shared" si="133"/>
        <v>4.992150822021397E-3</v>
      </c>
      <c r="BG83">
        <f t="shared" si="133"/>
        <v>4.7157990181004254E-3</v>
      </c>
      <c r="BH83">
        <f t="shared" si="133"/>
        <v>4.464900063195755E-3</v>
      </c>
      <c r="BI83">
        <f t="shared" si="133"/>
        <v>4.235775549915304E-3</v>
      </c>
      <c r="BJ83">
        <f t="shared" si="133"/>
        <v>4.025509326611533E-3</v>
      </c>
      <c r="BK83">
        <f t="shared" si="133"/>
        <v>3.8317415984120418E-3</v>
      </c>
      <c r="BL83">
        <f t="shared" ref="BL83:BU92" si="134">BL$2*EXP(- BL$1 * ($C83*_c1+$B83))</f>
        <v>3.652530285708546E-3</v>
      </c>
      <c r="BM83">
        <f t="shared" si="134"/>
        <v>3.4862543866529686E-3</v>
      </c>
      <c r="BN83">
        <f t="shared" si="134"/>
        <v>3.3315446340321793E-3</v>
      </c>
      <c r="BO83">
        <f t="shared" si="134"/>
        <v>3.1872324930747177E-3</v>
      </c>
      <c r="BP83">
        <f t="shared" si="134"/>
        <v>3.052311842981676E-3</v>
      </c>
      <c r="BQ83">
        <f t="shared" si="134"/>
        <v>2.925909650950801E-3</v>
      </c>
      <c r="BR83">
        <f t="shared" si="134"/>
        <v>2.8072631619489681E-3</v>
      </c>
      <c r="BS83">
        <f t="shared" si="134"/>
        <v>2.6957019010872036E-3</v>
      </c>
      <c r="BT83">
        <f t="shared" si="134"/>
        <v>2.5906332916952727E-3</v>
      </c>
      <c r="BU83">
        <f t="shared" si="134"/>
        <v>2.4915310315099526E-3</v>
      </c>
      <c r="BV83">
        <f t="shared" ref="BV83:CE92" si="135">BV$2*EXP(- BV$1 * ($C83*_c1+$B83))</f>
        <v>2.3979256017457786E-3</v>
      </c>
      <c r="BW83">
        <f t="shared" si="135"/>
        <v>2.3093964460208019E-3</v>
      </c>
      <c r="BX83">
        <f t="shared" si="135"/>
        <v>2.2255654713311942E-3</v>
      </c>
      <c r="BY83">
        <f t="shared" si="135"/>
        <v>2.1460916064211227E-3</v>
      </c>
      <c r="BZ83">
        <f t="shared" si="135"/>
        <v>2.0706662137764268E-3</v>
      </c>
      <c r="CA83">
        <f t="shared" si="135"/>
        <v>1.9990091966403329E-3</v>
      </c>
      <c r="CB83">
        <f t="shared" si="135"/>
        <v>1.9308656763718057E-3</v>
      </c>
      <c r="CC83">
        <f t="shared" si="135"/>
        <v>1.8660031412300157E-3</v>
      </c>
      <c r="CD83">
        <f t="shared" si="135"/>
        <v>1.8042089874385145E-3</v>
      </c>
      <c r="CE83">
        <f t="shared" si="135"/>
        <v>1.7452883887006351E-3</v>
      </c>
      <c r="CF83">
        <f t="shared" ref="CF83:CO92" si="136">CF$2*EXP(- CF$1 * ($C83*_c1+$B83))</f>
        <v>1.6890624423126735E-3</v>
      </c>
      <c r="CG83">
        <f t="shared" si="136"/>
        <v>1.6353665494613998E-3</v>
      </c>
      <c r="CH83">
        <f t="shared" si="136"/>
        <v>1.5840489947922776E-3</v>
      </c>
      <c r="CI83">
        <f t="shared" si="136"/>
        <v>1.5349696963366439E-3</v>
      </c>
      <c r="CJ83">
        <f t="shared" si="136"/>
        <v>1.4879991017222156E-3</v>
      </c>
      <c r="CK83">
        <f t="shared" si="136"/>
        <v>1.4430172105130586E-3</v>
      </c>
      <c r="CL83">
        <f t="shared" si="136"/>
        <v>1.3999127057247565E-3</v>
      </c>
      <c r="CM83">
        <f t="shared" si="136"/>
        <v>1.3585821801857614E-3</v>
      </c>
      <c r="CN83">
        <f t="shared" si="136"/>
        <v>1.3189294455815035E-3</v>
      </c>
      <c r="CO83">
        <f t="shared" si="136"/>
        <v>1.2808649138133267E-3</v>
      </c>
      <c r="CP83">
        <f t="shared" ref="CP83:CY92" si="137">CP$2*EXP(- CP$1 * ($C83*_c1+$B83))</f>
        <v>1.2443050418000964E-3</v>
      </c>
      <c r="CQ83">
        <f t="shared" si="137"/>
        <v>1.20917183210213E-3</v>
      </c>
      <c r="CR83">
        <f t="shared" si="137"/>
        <v>7.7824046771472538E-4</v>
      </c>
      <c r="CS83">
        <f t="shared" si="137"/>
        <v>5.0530473359524438E-4</v>
      </c>
      <c r="CT83">
        <f t="shared" si="137"/>
        <v>3.4982211091250413E-4</v>
      </c>
      <c r="CU83">
        <f t="shared" si="137"/>
        <v>2.4327281823467963E-4</v>
      </c>
      <c r="CV83">
        <f t="shared" si="137"/>
        <v>1.6605094183126657E-4</v>
      </c>
      <c r="CW83">
        <f t="shared" si="137"/>
        <v>1.0911592869652801E-4</v>
      </c>
      <c r="CX83">
        <f t="shared" si="137"/>
        <v>6.7363220048359253E-5</v>
      </c>
      <c r="CY83">
        <f t="shared" si="137"/>
        <v>3.7551167834150434E-5</v>
      </c>
      <c r="CZ83">
        <f t="shared" ref="CZ83:DI92" si="138">CZ$2*EXP(- CZ$1 * ($C83*_c1+$B83))</f>
        <v>1.7454841256525205E-5</v>
      </c>
      <c r="DA83">
        <f t="shared" si="138"/>
        <v>5.460188677125356E-6</v>
      </c>
      <c r="DB83">
        <f t="shared" si="138"/>
        <v>3.467181343168452E-7</v>
      </c>
      <c r="DC83">
        <f t="shared" si="138"/>
        <v>0</v>
      </c>
      <c r="DD83">
        <f t="shared" si="138"/>
        <v>0</v>
      </c>
      <c r="DE83">
        <f t="shared" si="138"/>
        <v>0</v>
      </c>
      <c r="DF83">
        <f t="shared" si="138"/>
        <v>0</v>
      </c>
      <c r="DG83">
        <f t="shared" si="138"/>
        <v>0</v>
      </c>
      <c r="DH83">
        <f t="shared" si="138"/>
        <v>0</v>
      </c>
      <c r="DI83">
        <f t="shared" si="138"/>
        <v>0</v>
      </c>
      <c r="DJ83">
        <f t="shared" ref="DJ83:DS92" si="139">DJ$2*EXP(- DJ$1 * ($C83*_c1+$B83))</f>
        <v>0</v>
      </c>
      <c r="DK83">
        <f t="shared" si="139"/>
        <v>0</v>
      </c>
      <c r="DL83">
        <f t="shared" si="139"/>
        <v>0</v>
      </c>
      <c r="DM83">
        <f t="shared" si="139"/>
        <v>0</v>
      </c>
      <c r="DN83">
        <f t="shared" si="139"/>
        <v>0</v>
      </c>
      <c r="DO83">
        <f t="shared" si="139"/>
        <v>0</v>
      </c>
      <c r="DP83">
        <f t="shared" si="139"/>
        <v>0</v>
      </c>
      <c r="DQ83">
        <f t="shared" si="139"/>
        <v>0</v>
      </c>
      <c r="DR83">
        <f t="shared" si="139"/>
        <v>0</v>
      </c>
      <c r="DS83">
        <f t="shared" si="139"/>
        <v>0</v>
      </c>
      <c r="DT83">
        <f t="shared" ref="DT83:EC92" si="140">DT$2*EXP(- DT$1 * ($C83*_c1+$B83))</f>
        <v>0</v>
      </c>
      <c r="DU83">
        <f t="shared" si="140"/>
        <v>0</v>
      </c>
      <c r="DV83">
        <f t="shared" si="140"/>
        <v>0</v>
      </c>
      <c r="DW83">
        <f t="shared" si="140"/>
        <v>0</v>
      </c>
      <c r="DX83">
        <f t="shared" si="140"/>
        <v>0</v>
      </c>
      <c r="DY83">
        <f t="shared" si="140"/>
        <v>0</v>
      </c>
      <c r="DZ83">
        <f t="shared" si="140"/>
        <v>0</v>
      </c>
      <c r="EA83">
        <f t="shared" si="140"/>
        <v>0</v>
      </c>
      <c r="EB83">
        <f t="shared" si="140"/>
        <v>0</v>
      </c>
      <c r="EC83">
        <f t="shared" si="140"/>
        <v>0</v>
      </c>
      <c r="ED83">
        <f t="shared" ref="ED83:EM92" si="141">ED$2*EXP(- ED$1 * ($C83*_c1+$B83))</f>
        <v>0</v>
      </c>
      <c r="EE83">
        <f t="shared" si="141"/>
        <v>0</v>
      </c>
      <c r="EF83">
        <f t="shared" si="141"/>
        <v>0</v>
      </c>
      <c r="EG83">
        <f t="shared" si="141"/>
        <v>0</v>
      </c>
      <c r="EH83">
        <f t="shared" si="141"/>
        <v>0</v>
      </c>
      <c r="EI83">
        <f t="shared" si="141"/>
        <v>0</v>
      </c>
      <c r="EJ83">
        <f t="shared" si="141"/>
        <v>0</v>
      </c>
      <c r="EK83">
        <f t="shared" si="141"/>
        <v>0</v>
      </c>
      <c r="EL83">
        <f t="shared" si="141"/>
        <v>0</v>
      </c>
      <c r="EM83">
        <f t="shared" si="141"/>
        <v>0</v>
      </c>
      <c r="EN83">
        <f t="shared" ref="EN83:EX92" si="142">EN$2*EXP(- EN$1 * ($C83*_c1+$B83))</f>
        <v>0</v>
      </c>
      <c r="EO83">
        <f t="shared" si="142"/>
        <v>0</v>
      </c>
      <c r="EP83">
        <f t="shared" si="142"/>
        <v>0</v>
      </c>
      <c r="EQ83">
        <f t="shared" si="142"/>
        <v>0</v>
      </c>
      <c r="ER83">
        <f t="shared" si="142"/>
        <v>0</v>
      </c>
      <c r="ES83">
        <f t="shared" si="142"/>
        <v>0</v>
      </c>
      <c r="ET83">
        <f t="shared" si="142"/>
        <v>0</v>
      </c>
      <c r="EU83">
        <f t="shared" si="142"/>
        <v>0</v>
      </c>
      <c r="EV83">
        <f t="shared" si="142"/>
        <v>0</v>
      </c>
      <c r="EW83">
        <f t="shared" si="142"/>
        <v>0</v>
      </c>
      <c r="EX83">
        <f t="shared" si="142"/>
        <v>0</v>
      </c>
      <c r="EZ83">
        <f t="shared" si="112"/>
        <v>0.87303705853572611</v>
      </c>
      <c r="FB83">
        <f t="shared" si="110"/>
        <v>1.1814869357955782E-2</v>
      </c>
      <c r="FC83">
        <f t="shared" si="111"/>
        <v>0.24850544820781603</v>
      </c>
      <c r="FH83" s="56"/>
    </row>
    <row r="84" spans="1:164" x14ac:dyDescent="0.25">
      <c r="A84">
        <v>685</v>
      </c>
      <c r="B84" s="19">
        <f>'Input spectra'!Y83</f>
        <v>4.7353912039327803E-2</v>
      </c>
      <c r="C84">
        <f>'Input spectra'!B83</f>
        <v>0</v>
      </c>
      <c r="D84">
        <f t="shared" si="128"/>
        <v>2.0653927966864227E-2</v>
      </c>
      <c r="E84">
        <f t="shared" si="128"/>
        <v>2.0406651908293934E-2</v>
      </c>
      <c r="F84">
        <f t="shared" si="128"/>
        <v>2.0161251256191906E-2</v>
      </c>
      <c r="G84">
        <f t="shared" si="128"/>
        <v>1.9917713809695346E-2</v>
      </c>
      <c r="H84">
        <f t="shared" si="128"/>
        <v>1.96760274413646E-2</v>
      </c>
      <c r="I84">
        <f t="shared" si="128"/>
        <v>1.9436180096761773E-2</v>
      </c>
      <c r="J84">
        <f t="shared" si="128"/>
        <v>1.9198159794031611E-2</v>
      </c>
      <c r="K84">
        <f t="shared" si="128"/>
        <v>1.8961954623484736E-2</v>
      </c>
      <c r="L84">
        <f t="shared" si="128"/>
        <v>1.8727552747183237E-2</v>
      </c>
      <c r="M84">
        <f t="shared" si="128"/>
        <v>1.8494942398528499E-2</v>
      </c>
      <c r="N84">
        <f t="shared" si="129"/>
        <v>1.8264111881851397E-2</v>
      </c>
      <c r="O84">
        <f t="shared" si="129"/>
        <v>1.8035049572004691E-2</v>
      </c>
      <c r="P84">
        <f t="shared" si="129"/>
        <v>1.7807743913957775E-2</v>
      </c>
      <c r="Q84">
        <f t="shared" si="129"/>
        <v>1.7582183422393614E-2</v>
      </c>
      <c r="R84">
        <f t="shared" si="129"/>
        <v>1.7358356681307942E-2</v>
      </c>
      <c r="S84">
        <f t="shared" si="129"/>
        <v>1.7136252343610721E-2</v>
      </c>
      <c r="T84">
        <f t="shared" si="129"/>
        <v>1.691585913072978E-2</v>
      </c>
      <c r="U84">
        <f t="shared" si="129"/>
        <v>1.6697165832216671E-2</v>
      </c>
      <c r="V84">
        <f t="shared" si="129"/>
        <v>1.6480161305354735E-2</v>
      </c>
      <c r="W84">
        <f t="shared" si="129"/>
        <v>1.6264834474769337E-2</v>
      </c>
      <c r="X84">
        <f t="shared" si="130"/>
        <v>1.6051174332040286E-2</v>
      </c>
      <c r="Y84">
        <f t="shared" si="130"/>
        <v>1.5839169935316377E-2</v>
      </c>
      <c r="Z84">
        <f t="shared" si="130"/>
        <v>1.5628810408932142E-2</v>
      </c>
      <c r="AA84">
        <f t="shared" si="130"/>
        <v>1.5420084943026661E-2</v>
      </c>
      <c r="AB84">
        <f t="shared" si="130"/>
        <v>1.5212982793164581E-2</v>
      </c>
      <c r="AC84">
        <f t="shared" si="130"/>
        <v>1.5007493279959181E-2</v>
      </c>
      <c r="AD84">
        <f t="shared" si="130"/>
        <v>1.4803605788697553E-2</v>
      </c>
      <c r="AE84">
        <f t="shared" si="130"/>
        <v>1.4601309768967905E-2</v>
      </c>
      <c r="AF84">
        <f t="shared" si="130"/>
        <v>1.4400594734288905E-2</v>
      </c>
      <c r="AG84">
        <f t="shared" si="130"/>
        <v>1.4201450261741098E-2</v>
      </c>
      <c r="AH84">
        <f t="shared" si="131"/>
        <v>1.4003865991600412E-2</v>
      </c>
      <c r="AI84">
        <f t="shared" si="131"/>
        <v>1.3807831626973644E-2</v>
      </c>
      <c r="AJ84">
        <f t="shared" si="131"/>
        <v>1.3613336933436058E-2</v>
      </c>
      <c r="AK84">
        <f t="shared" si="131"/>
        <v>1.342037173867093E-2</v>
      </c>
      <c r="AL84">
        <f t="shared" si="131"/>
        <v>1.3228925932111167E-2</v>
      </c>
      <c r="AM84">
        <f t="shared" si="131"/>
        <v>1.303898946458288E-2</v>
      </c>
      <c r="AN84">
        <f t="shared" si="131"/>
        <v>1.2850552347950971E-2</v>
      </c>
      <c r="AO84">
        <f t="shared" si="131"/>
        <v>1.2663604654766698E-2</v>
      </c>
      <c r="AP84">
        <f t="shared" si="131"/>
        <v>1.2478136517917193E-2</v>
      </c>
      <c r="AQ84">
        <f t="shared" si="131"/>
        <v>1.2294138130276942E-2</v>
      </c>
      <c r="AR84">
        <f t="shared" si="132"/>
        <v>1.2111599744361235E-2</v>
      </c>
      <c r="AS84">
        <f t="shared" si="132"/>
        <v>1.1930511671981519E-2</v>
      </c>
      <c r="AT84">
        <f t="shared" si="132"/>
        <v>1.1750864283902674E-2</v>
      </c>
      <c r="AU84">
        <f t="shared" si="132"/>
        <v>1.1572648009502258E-2</v>
      </c>
      <c r="AV84">
        <f t="shared" si="132"/>
        <v>1.1395853336431581E-2</v>
      </c>
      <c r="AW84">
        <f t="shared" si="132"/>
        <v>1.1220470810278724E-2</v>
      </c>
      <c r="AX84">
        <f t="shared" si="132"/>
        <v>9.9716302174634314E-3</v>
      </c>
      <c r="AY84">
        <f t="shared" si="132"/>
        <v>8.5182706818099745E-3</v>
      </c>
      <c r="AZ84">
        <f t="shared" si="132"/>
        <v>7.6660520366208119E-3</v>
      </c>
      <c r="BA84">
        <f t="shared" si="132"/>
        <v>7.0204326409352659E-3</v>
      </c>
      <c r="BB84">
        <f t="shared" si="133"/>
        <v>6.4928747314575864E-3</v>
      </c>
      <c r="BC84">
        <f t="shared" si="133"/>
        <v>6.0449908870692445E-3</v>
      </c>
      <c r="BD84">
        <f t="shared" si="133"/>
        <v>5.6557425559777171E-3</v>
      </c>
      <c r="BE84">
        <f t="shared" si="133"/>
        <v>5.3120117640438613E-3</v>
      </c>
      <c r="BF84">
        <f t="shared" si="133"/>
        <v>5.0049149594267152E-3</v>
      </c>
      <c r="BG84">
        <f t="shared" si="133"/>
        <v>4.7280801462563742E-3</v>
      </c>
      <c r="BH84">
        <f t="shared" si="133"/>
        <v>4.4767394805113906E-3</v>
      </c>
      <c r="BI84">
        <f t="shared" si="133"/>
        <v>4.2472082451675067E-3</v>
      </c>
      <c r="BJ84">
        <f t="shared" si="133"/>
        <v>4.0365653751405738E-3</v>
      </c>
      <c r="BK84">
        <f t="shared" si="133"/>
        <v>3.8424471636990761E-3</v>
      </c>
      <c r="BL84">
        <f t="shared" si="134"/>
        <v>3.6629083588773335E-3</v>
      </c>
      <c r="BM84">
        <f t="shared" si="134"/>
        <v>3.496325345804518E-3</v>
      </c>
      <c r="BN84">
        <f t="shared" si="134"/>
        <v>3.3413266760689039E-3</v>
      </c>
      <c r="BO84">
        <f t="shared" si="134"/>
        <v>3.1967419730141726E-3</v>
      </c>
      <c r="BP84">
        <f t="shared" si="134"/>
        <v>3.0615635446989086E-3</v>
      </c>
      <c r="BQ84">
        <f t="shared" si="134"/>
        <v>2.9349170061339193E-3</v>
      </c>
      <c r="BR84">
        <f t="shared" si="134"/>
        <v>2.8160384292945824E-3</v>
      </c>
      <c r="BS84">
        <f t="shared" si="134"/>
        <v>2.7042563145199382E-3</v>
      </c>
      <c r="BT84">
        <f t="shared" si="134"/>
        <v>2.598977184137684E-3</v>
      </c>
      <c r="BU84">
        <f t="shared" si="134"/>
        <v>2.4996739391262637E-3</v>
      </c>
      <c r="BV84">
        <f t="shared" si="135"/>
        <v>2.4058763524251333E-3</v>
      </c>
      <c r="BW84">
        <f t="shared" si="135"/>
        <v>2.3171632350163138E-3</v>
      </c>
      <c r="BX84">
        <f t="shared" si="135"/>
        <v>2.2331559263390694E-3</v>
      </c>
      <c r="BY84">
        <f t="shared" si="135"/>
        <v>2.1535128439076805E-3</v>
      </c>
      <c r="BZ84">
        <f t="shared" si="135"/>
        <v>2.0779248879974777E-3</v>
      </c>
      <c r="CA84">
        <f t="shared" si="135"/>
        <v>2.0061115425171762E-3</v>
      </c>
      <c r="CB84">
        <f t="shared" si="135"/>
        <v>1.9378175471698731E-3</v>
      </c>
      <c r="CC84">
        <f t="shared" si="135"/>
        <v>1.8728100418146717E-3</v>
      </c>
      <c r="CD84">
        <f t="shared" si="135"/>
        <v>1.8108761037465013E-3</v>
      </c>
      <c r="CE84">
        <f t="shared" si="135"/>
        <v>1.7518206139569702E-3</v>
      </c>
      <c r="CF84">
        <f t="shared" si="136"/>
        <v>1.6954644004352768E-3</v>
      </c>
      <c r="CG84">
        <f t="shared" si="136"/>
        <v>1.6416426160247685E-3</v>
      </c>
      <c r="CH84">
        <f t="shared" si="136"/>
        <v>1.5902033158636214E-3</v>
      </c>
      <c r="CI84">
        <f t="shared" si="136"/>
        <v>1.5410062054503194E-3</v>
      </c>
      <c r="CJ84">
        <f t="shared" si="136"/>
        <v>1.4939215352190395E-3</v>
      </c>
      <c r="CK84">
        <f t="shared" si="136"/>
        <v>1.4488291214384556E-3</v>
      </c>
      <c r="CL84">
        <f t="shared" si="136"/>
        <v>1.4056174764524815E-3</v>
      </c>
      <c r="CM84">
        <f t="shared" si="136"/>
        <v>1.3641830339110961E-3</v>
      </c>
      <c r="CN84">
        <f t="shared" si="136"/>
        <v>1.3244294568086038E-3</v>
      </c>
      <c r="CO84">
        <f t="shared" si="136"/>
        <v>1.2862670179451035E-3</v>
      </c>
      <c r="CP84">
        <f t="shared" si="137"/>
        <v>1.2496120439251896E-3</v>
      </c>
      <c r="CQ84">
        <f t="shared" si="137"/>
        <v>1.21438641506173E-3</v>
      </c>
      <c r="CR84">
        <f t="shared" si="137"/>
        <v>7.8163361007032087E-4</v>
      </c>
      <c r="CS84">
        <f t="shared" si="137"/>
        <v>5.0753187111486826E-4</v>
      </c>
      <c r="CT84">
        <f t="shared" si="137"/>
        <v>3.5138057250933956E-4</v>
      </c>
      <c r="CU84">
        <f t="shared" si="137"/>
        <v>2.4436815701256399E-4</v>
      </c>
      <c r="CV84">
        <f t="shared" si="137"/>
        <v>1.6680647602461862E-4</v>
      </c>
      <c r="CW84">
        <f t="shared" si="137"/>
        <v>1.0961759128162885E-4</v>
      </c>
      <c r="CX84">
        <f t="shared" si="137"/>
        <v>6.7676123976426246E-5</v>
      </c>
      <c r="CY84">
        <f t="shared" si="137"/>
        <v>3.7727378024275064E-5</v>
      </c>
      <c r="CZ84">
        <f t="shared" si="138"/>
        <v>1.7537578025568268E-5</v>
      </c>
      <c r="DA84">
        <f t="shared" si="138"/>
        <v>5.4863296625099957E-6</v>
      </c>
      <c r="DB84">
        <f t="shared" si="138"/>
        <v>3.4839454313284809E-7</v>
      </c>
      <c r="DC84">
        <f t="shared" si="138"/>
        <v>0</v>
      </c>
      <c r="DD84">
        <f t="shared" si="138"/>
        <v>0</v>
      </c>
      <c r="DE84">
        <f t="shared" si="138"/>
        <v>0</v>
      </c>
      <c r="DF84">
        <f t="shared" si="138"/>
        <v>0</v>
      </c>
      <c r="DG84">
        <f t="shared" si="138"/>
        <v>0</v>
      </c>
      <c r="DH84">
        <f t="shared" si="138"/>
        <v>0</v>
      </c>
      <c r="DI84">
        <f t="shared" si="138"/>
        <v>0</v>
      </c>
      <c r="DJ84">
        <f t="shared" si="139"/>
        <v>0</v>
      </c>
      <c r="DK84">
        <f t="shared" si="139"/>
        <v>0</v>
      </c>
      <c r="DL84">
        <f t="shared" si="139"/>
        <v>0</v>
      </c>
      <c r="DM84">
        <f t="shared" si="139"/>
        <v>0</v>
      </c>
      <c r="DN84">
        <f t="shared" si="139"/>
        <v>0</v>
      </c>
      <c r="DO84">
        <f t="shared" si="139"/>
        <v>0</v>
      </c>
      <c r="DP84">
        <f t="shared" si="139"/>
        <v>0</v>
      </c>
      <c r="DQ84">
        <f t="shared" si="139"/>
        <v>0</v>
      </c>
      <c r="DR84">
        <f t="shared" si="139"/>
        <v>0</v>
      </c>
      <c r="DS84">
        <f t="shared" si="139"/>
        <v>0</v>
      </c>
      <c r="DT84">
        <f t="shared" si="140"/>
        <v>0</v>
      </c>
      <c r="DU84">
        <f t="shared" si="140"/>
        <v>0</v>
      </c>
      <c r="DV84">
        <f t="shared" si="140"/>
        <v>0</v>
      </c>
      <c r="DW84">
        <f t="shared" si="140"/>
        <v>0</v>
      </c>
      <c r="DX84">
        <f t="shared" si="140"/>
        <v>0</v>
      </c>
      <c r="DY84">
        <f t="shared" si="140"/>
        <v>0</v>
      </c>
      <c r="DZ84">
        <f t="shared" si="140"/>
        <v>0</v>
      </c>
      <c r="EA84">
        <f t="shared" si="140"/>
        <v>0</v>
      </c>
      <c r="EB84">
        <f t="shared" si="140"/>
        <v>0</v>
      </c>
      <c r="EC84">
        <f t="shared" si="140"/>
        <v>0</v>
      </c>
      <c r="ED84">
        <f t="shared" si="141"/>
        <v>0</v>
      </c>
      <c r="EE84">
        <f t="shared" si="141"/>
        <v>0</v>
      </c>
      <c r="EF84">
        <f t="shared" si="141"/>
        <v>0</v>
      </c>
      <c r="EG84">
        <f t="shared" si="141"/>
        <v>0</v>
      </c>
      <c r="EH84">
        <f t="shared" si="141"/>
        <v>0</v>
      </c>
      <c r="EI84">
        <f t="shared" si="141"/>
        <v>0</v>
      </c>
      <c r="EJ84">
        <f t="shared" si="141"/>
        <v>0</v>
      </c>
      <c r="EK84">
        <f t="shared" si="141"/>
        <v>0</v>
      </c>
      <c r="EL84">
        <f t="shared" si="141"/>
        <v>0</v>
      </c>
      <c r="EM84">
        <f t="shared" si="141"/>
        <v>0</v>
      </c>
      <c r="EN84">
        <f t="shared" si="142"/>
        <v>0</v>
      </c>
      <c r="EO84">
        <f t="shared" si="142"/>
        <v>0</v>
      </c>
      <c r="EP84">
        <f t="shared" si="142"/>
        <v>0</v>
      </c>
      <c r="EQ84">
        <f t="shared" si="142"/>
        <v>0</v>
      </c>
      <c r="ER84">
        <f t="shared" si="142"/>
        <v>0</v>
      </c>
      <c r="ES84">
        <f t="shared" si="142"/>
        <v>0</v>
      </c>
      <c r="ET84">
        <f t="shared" si="142"/>
        <v>0</v>
      </c>
      <c r="EU84">
        <f t="shared" si="142"/>
        <v>0</v>
      </c>
      <c r="EV84">
        <f t="shared" si="142"/>
        <v>0</v>
      </c>
      <c r="EW84">
        <f t="shared" si="142"/>
        <v>0</v>
      </c>
      <c r="EX84">
        <f t="shared" si="142"/>
        <v>0</v>
      </c>
      <c r="EZ84">
        <f t="shared" si="112"/>
        <v>0.87416789351440349</v>
      </c>
      <c r="FB84">
        <f t="shared" si="110"/>
        <v>1.1699428036826887E-2</v>
      </c>
      <c r="FC84">
        <f t="shared" si="111"/>
        <v>0.24852022481326083</v>
      </c>
      <c r="FH84" s="56"/>
    </row>
    <row r="85" spans="1:164" x14ac:dyDescent="0.25">
      <c r="A85">
        <v>690</v>
      </c>
      <c r="B85" s="19">
        <f>'Input spectra'!Y84</f>
        <v>4.6881027197865098E-2</v>
      </c>
      <c r="C85">
        <f>'Input spectra'!B84</f>
        <v>0</v>
      </c>
      <c r="D85">
        <f t="shared" si="128"/>
        <v>2.0653927966864227E-2</v>
      </c>
      <c r="E85">
        <f t="shared" si="128"/>
        <v>2.040761693074622E-2</v>
      </c>
      <c r="F85">
        <f t="shared" si="128"/>
        <v>2.0163158136384751E-2</v>
      </c>
      <c r="G85">
        <f t="shared" si="128"/>
        <v>1.992053964561601E-2</v>
      </c>
      <c r="H85">
        <f t="shared" si="128"/>
        <v>1.9679749591430061E-2</v>
      </c>
      <c r="I85">
        <f t="shared" si="128"/>
        <v>1.9440776177566444E-2</v>
      </c>
      <c r="J85">
        <f t="shared" si="128"/>
        <v>1.9203607678111946E-2</v>
      </c>
      <c r="K85">
        <f t="shared" si="128"/>
        <v>1.8968232437100593E-2</v>
      </c>
      <c r="L85">
        <f t="shared" si="128"/>
        <v>1.8734638868115862E-2</v>
      </c>
      <c r="M85">
        <f t="shared" si="128"/>
        <v>1.8502815453895094E-2</v>
      </c>
      <c r="N85">
        <f t="shared" si="129"/>
        <v>1.8272750745936053E-2</v>
      </c>
      <c r="O85">
        <f t="shared" si="129"/>
        <v>1.8044433364105668E-2</v>
      </c>
      <c r="P85">
        <f t="shared" si="129"/>
        <v>1.7817851996250939E-2</v>
      </c>
      <c r="Q85">
        <f t="shared" si="129"/>
        <v>1.7592995397811988E-2</v>
      </c>
      <c r="R85">
        <f t="shared" si="129"/>
        <v>1.7369852391437221E-2</v>
      </c>
      <c r="S85">
        <f t="shared" si="129"/>
        <v>1.7148411866600623E-2</v>
      </c>
      <c r="T85">
        <f t="shared" si="129"/>
        <v>1.6928662779221188E-2</v>
      </c>
      <c r="U85">
        <f t="shared" si="129"/>
        <v>1.6710594151284393E-2</v>
      </c>
      <c r="V85">
        <f t="shared" si="129"/>
        <v>1.6494195070465813E-2</v>
      </c>
      <c r="W85">
        <f t="shared" si="129"/>
        <v>1.6279454689756782E-2</v>
      </c>
      <c r="X85">
        <f t="shared" si="130"/>
        <v>1.606636222709212E-2</v>
      </c>
      <c r="Y85">
        <f t="shared" si="130"/>
        <v>1.5854906964979921E-2</v>
      </c>
      <c r="Z85">
        <f t="shared" si="130"/>
        <v>1.56450782501334E-2</v>
      </c>
      <c r="AA85">
        <f t="shared" si="130"/>
        <v>1.5436865493104711E-2</v>
      </c>
      <c r="AB85">
        <f t="shared" si="130"/>
        <v>1.5230258167920875E-2</v>
      </c>
      <c r="AC85">
        <f t="shared" si="130"/>
        <v>1.5025245811721639E-2</v>
      </c>
      <c r="AD85">
        <f t="shared" si="130"/>
        <v>1.4821818024399367E-2</v>
      </c>
      <c r="AE85">
        <f t="shared" si="130"/>
        <v>1.461996446824093E-2</v>
      </c>
      <c r="AF85">
        <f t="shared" si="130"/>
        <v>1.441967486757155E-2</v>
      </c>
      <c r="AG85">
        <f t="shared" si="130"/>
        <v>1.4220939008400621E-2</v>
      </c>
      <c r="AH85">
        <f t="shared" si="131"/>
        <v>1.4023746738069482E-2</v>
      </c>
      <c r="AI85">
        <f t="shared" si="131"/>
        <v>1.3828087964901153E-2</v>
      </c>
      <c r="AJ85">
        <f t="shared" si="131"/>
        <v>1.3633952657851977E-2</v>
      </c>
      <c r="AK85">
        <f t="shared" si="131"/>
        <v>1.34413308461652E-2</v>
      </c>
      <c r="AL85">
        <f t="shared" si="131"/>
        <v>1.3250212619026475E-2</v>
      </c>
      <c r="AM85">
        <f t="shared" si="131"/>
        <v>1.3060588125221262E-2</v>
      </c>
      <c r="AN85">
        <f t="shared" si="131"/>
        <v>1.2872447572794104E-2</v>
      </c>
      <c r="AO85">
        <f t="shared" si="131"/>
        <v>1.2685781228709827E-2</v>
      </c>
      <c r="AP85">
        <f t="shared" si="131"/>
        <v>1.2500579418516573E-2</v>
      </c>
      <c r="AQ85">
        <f t="shared" si="131"/>
        <v>1.2316832526010709E-2</v>
      </c>
      <c r="AR85">
        <f t="shared" si="132"/>
        <v>1.2134530992903602E-2</v>
      </c>
      <c r="AS85">
        <f t="shared" si="132"/>
        <v>1.1953665318490228E-2</v>
      </c>
      <c r="AT85">
        <f t="shared" si="132"/>
        <v>1.1774226059319591E-2</v>
      </c>
      <c r="AU85">
        <f t="shared" si="132"/>
        <v>1.1596203828867026E-2</v>
      </c>
      <c r="AV85">
        <f t="shared" si="132"/>
        <v>1.1419589297208233E-2</v>
      </c>
      <c r="AW85">
        <f t="shared" si="132"/>
        <v>1.1244373190695191E-2</v>
      </c>
      <c r="AX85">
        <f t="shared" si="132"/>
        <v>9.9933448172253997E-3</v>
      </c>
      <c r="AY85">
        <f t="shared" si="132"/>
        <v>8.5372240936237836E-3</v>
      </c>
      <c r="AZ85">
        <f t="shared" si="132"/>
        <v>7.6834725671623902E-3</v>
      </c>
      <c r="BA85">
        <f t="shared" si="132"/>
        <v>7.0367187975304297E-3</v>
      </c>
      <c r="BB85">
        <f t="shared" si="133"/>
        <v>6.5082448051743472E-3</v>
      </c>
      <c r="BC85">
        <f t="shared" si="133"/>
        <v>6.0595872623683163E-3</v>
      </c>
      <c r="BD85">
        <f t="shared" si="133"/>
        <v>5.6696671468479815E-3</v>
      </c>
      <c r="BE85">
        <f t="shared" si="133"/>
        <v>5.325341901816041E-3</v>
      </c>
      <c r="BF85">
        <f t="shared" si="133"/>
        <v>5.0177117327057322E-3</v>
      </c>
      <c r="BG85">
        <f t="shared" si="133"/>
        <v>4.7403932575626256E-3</v>
      </c>
      <c r="BH85">
        <f t="shared" si="133"/>
        <v>4.4886102919904783E-3</v>
      </c>
      <c r="BI85">
        <f t="shared" si="133"/>
        <v>4.2586717981739023E-3</v>
      </c>
      <c r="BJ85">
        <f t="shared" si="133"/>
        <v>4.0476517890716459E-3</v>
      </c>
      <c r="BK85">
        <f t="shared" si="133"/>
        <v>3.8531826394394074E-3</v>
      </c>
      <c r="BL85">
        <f t="shared" si="134"/>
        <v>3.6733159196599891E-3</v>
      </c>
      <c r="BM85">
        <f t="shared" si="134"/>
        <v>3.506425397560047E-3</v>
      </c>
      <c r="BN85">
        <f t="shared" si="134"/>
        <v>3.3511374400220146E-3</v>
      </c>
      <c r="BO85">
        <f t="shared" si="134"/>
        <v>3.2062798255963272E-3</v>
      </c>
      <c r="BP85">
        <f t="shared" si="134"/>
        <v>3.0708432887620986E-3</v>
      </c>
      <c r="BQ85">
        <f t="shared" si="134"/>
        <v>2.9439520902824127E-3</v>
      </c>
      <c r="BR85">
        <f t="shared" si="134"/>
        <v>2.8248411273841456E-3</v>
      </c>
      <c r="BS85">
        <f t="shared" si="134"/>
        <v>2.71283787412531E-3</v>
      </c>
      <c r="BT85">
        <f t="shared" si="134"/>
        <v>2.6073479505268316E-3</v>
      </c>
      <c r="BU85">
        <f t="shared" si="134"/>
        <v>2.5078434596739877E-3</v>
      </c>
      <c r="BV85">
        <f t="shared" si="135"/>
        <v>2.4138534652386272E-3</v>
      </c>
      <c r="BW85">
        <f t="shared" si="135"/>
        <v>2.3249561446943138E-3</v>
      </c>
      <c r="BX85">
        <f t="shared" si="135"/>
        <v>2.2407722691529758E-3</v>
      </c>
      <c r="BY85">
        <f t="shared" si="135"/>
        <v>2.1609597442157464E-3</v>
      </c>
      <c r="BZ85">
        <f t="shared" si="135"/>
        <v>2.08520900733909E-3</v>
      </c>
      <c r="CA85">
        <f t="shared" si="135"/>
        <v>2.0132391225535437E-3</v>
      </c>
      <c r="CB85">
        <f t="shared" si="135"/>
        <v>1.9447944474188172E-3</v>
      </c>
      <c r="CC85">
        <f t="shared" si="135"/>
        <v>1.879641772955369E-3</v>
      </c>
      <c r="CD85">
        <f t="shared" si="135"/>
        <v>1.8175678571337715E-3</v>
      </c>
      <c r="CE85">
        <f t="shared" si="135"/>
        <v>1.7583772878758182E-3</v>
      </c>
      <c r="CF85">
        <f t="shared" si="136"/>
        <v>1.7018906235387232E-3</v>
      </c>
      <c r="CG85">
        <f t="shared" si="136"/>
        <v>1.6479427683269115E-3</v>
      </c>
      <c r="CH85">
        <f t="shared" si="136"/>
        <v>1.5963815476018552E-3</v>
      </c>
      <c r="CI85">
        <f t="shared" si="136"/>
        <v>1.5470664540830023E-3</v>
      </c>
      <c r="CJ85">
        <f t="shared" si="136"/>
        <v>1.4998675407855546E-3</v>
      </c>
      <c r="CK85">
        <f t="shared" si="136"/>
        <v>1.4546644404759398E-3</v>
      </c>
      <c r="CL85">
        <f t="shared" si="136"/>
        <v>1.4113454946362263E-3</v>
      </c>
      <c r="CM85">
        <f t="shared" si="136"/>
        <v>1.3698069775627615E-3</v>
      </c>
      <c r="CN85">
        <f t="shared" si="136"/>
        <v>1.3299524033971075E-3</v>
      </c>
      <c r="CO85">
        <f t="shared" si="136"/>
        <v>1.2916919056887488E-3</v>
      </c>
      <c r="CP85">
        <f t="shared" si="137"/>
        <v>1.2549416805897337E-3</v>
      </c>
      <c r="CQ85">
        <f t="shared" si="137"/>
        <v>1.2196234860372779E-3</v>
      </c>
      <c r="CR85">
        <f t="shared" si="137"/>
        <v>7.8504154658726307E-4</v>
      </c>
      <c r="CS85">
        <f t="shared" si="137"/>
        <v>5.097688247735502E-4</v>
      </c>
      <c r="CT85">
        <f t="shared" si="137"/>
        <v>3.5294597707082232E-4</v>
      </c>
      <c r="CU85">
        <f t="shared" si="137"/>
        <v>2.4546842756641537E-4</v>
      </c>
      <c r="CV85">
        <f t="shared" si="137"/>
        <v>1.6756544790950714E-4</v>
      </c>
      <c r="CW85">
        <f t="shared" si="137"/>
        <v>1.1012156027013301E-4</v>
      </c>
      <c r="CX85">
        <f t="shared" si="137"/>
        <v>6.799048135146527E-5</v>
      </c>
      <c r="CY85">
        <f t="shared" si="137"/>
        <v>3.7904415086981722E-5</v>
      </c>
      <c r="CZ85">
        <f t="shared" si="138"/>
        <v>1.7620706970790507E-5</v>
      </c>
      <c r="DA85">
        <f t="shared" si="138"/>
        <v>5.5125957994520853E-6</v>
      </c>
      <c r="DB85">
        <f t="shared" si="138"/>
        <v>3.5007905751426667E-7</v>
      </c>
      <c r="DC85">
        <f t="shared" si="138"/>
        <v>0</v>
      </c>
      <c r="DD85">
        <f t="shared" si="138"/>
        <v>0</v>
      </c>
      <c r="DE85">
        <f t="shared" si="138"/>
        <v>0</v>
      </c>
      <c r="DF85">
        <f t="shared" si="138"/>
        <v>0</v>
      </c>
      <c r="DG85">
        <f t="shared" si="138"/>
        <v>0</v>
      </c>
      <c r="DH85">
        <f t="shared" si="138"/>
        <v>0</v>
      </c>
      <c r="DI85">
        <f t="shared" si="138"/>
        <v>0</v>
      </c>
      <c r="DJ85">
        <f t="shared" si="139"/>
        <v>0</v>
      </c>
      <c r="DK85">
        <f t="shared" si="139"/>
        <v>0</v>
      </c>
      <c r="DL85">
        <f t="shared" si="139"/>
        <v>0</v>
      </c>
      <c r="DM85">
        <f t="shared" si="139"/>
        <v>0</v>
      </c>
      <c r="DN85">
        <f t="shared" si="139"/>
        <v>0</v>
      </c>
      <c r="DO85">
        <f t="shared" si="139"/>
        <v>0</v>
      </c>
      <c r="DP85">
        <f t="shared" si="139"/>
        <v>0</v>
      </c>
      <c r="DQ85">
        <f t="shared" si="139"/>
        <v>0</v>
      </c>
      <c r="DR85">
        <f t="shared" si="139"/>
        <v>0</v>
      </c>
      <c r="DS85">
        <f t="shared" si="139"/>
        <v>0</v>
      </c>
      <c r="DT85">
        <f t="shared" si="140"/>
        <v>0</v>
      </c>
      <c r="DU85">
        <f t="shared" si="140"/>
        <v>0</v>
      </c>
      <c r="DV85">
        <f t="shared" si="140"/>
        <v>0</v>
      </c>
      <c r="DW85">
        <f t="shared" si="140"/>
        <v>0</v>
      </c>
      <c r="DX85">
        <f t="shared" si="140"/>
        <v>0</v>
      </c>
      <c r="DY85">
        <f t="shared" si="140"/>
        <v>0</v>
      </c>
      <c r="DZ85">
        <f t="shared" si="140"/>
        <v>0</v>
      </c>
      <c r="EA85">
        <f t="shared" si="140"/>
        <v>0</v>
      </c>
      <c r="EB85">
        <f t="shared" si="140"/>
        <v>0</v>
      </c>
      <c r="EC85">
        <f t="shared" si="140"/>
        <v>0</v>
      </c>
      <c r="ED85">
        <f t="shared" si="141"/>
        <v>0</v>
      </c>
      <c r="EE85">
        <f t="shared" si="141"/>
        <v>0</v>
      </c>
      <c r="EF85">
        <f t="shared" si="141"/>
        <v>0</v>
      </c>
      <c r="EG85">
        <f t="shared" si="141"/>
        <v>0</v>
      </c>
      <c r="EH85">
        <f t="shared" si="141"/>
        <v>0</v>
      </c>
      <c r="EI85">
        <f t="shared" si="141"/>
        <v>0</v>
      </c>
      <c r="EJ85">
        <f t="shared" si="141"/>
        <v>0</v>
      </c>
      <c r="EK85">
        <f t="shared" si="141"/>
        <v>0</v>
      </c>
      <c r="EL85">
        <f t="shared" si="141"/>
        <v>0</v>
      </c>
      <c r="EM85">
        <f t="shared" si="141"/>
        <v>0</v>
      </c>
      <c r="EN85">
        <f t="shared" si="142"/>
        <v>0</v>
      </c>
      <c r="EO85">
        <f t="shared" si="142"/>
        <v>0</v>
      </c>
      <c r="EP85">
        <f t="shared" si="142"/>
        <v>0</v>
      </c>
      <c r="EQ85">
        <f t="shared" si="142"/>
        <v>0</v>
      </c>
      <c r="ER85">
        <f t="shared" si="142"/>
        <v>0</v>
      </c>
      <c r="ES85">
        <f t="shared" si="142"/>
        <v>0</v>
      </c>
      <c r="ET85">
        <f t="shared" si="142"/>
        <v>0</v>
      </c>
      <c r="EU85">
        <f t="shared" si="142"/>
        <v>0</v>
      </c>
      <c r="EV85">
        <f t="shared" si="142"/>
        <v>0</v>
      </c>
      <c r="EW85">
        <f t="shared" si="142"/>
        <v>0</v>
      </c>
      <c r="EX85">
        <f t="shared" si="142"/>
        <v>0</v>
      </c>
      <c r="EZ85">
        <f t="shared" si="112"/>
        <v>0.87530101078504896</v>
      </c>
      <c r="FB85">
        <f t="shared" si="110"/>
        <v>1.1583959417245382E-2</v>
      </c>
      <c r="FC85">
        <f t="shared" si="111"/>
        <v>0.24853500143938456</v>
      </c>
      <c r="FH85" s="56"/>
    </row>
    <row r="86" spans="1:164" x14ac:dyDescent="0.25">
      <c r="A86">
        <v>695</v>
      </c>
      <c r="B86" s="19">
        <f>'Input spectra'!Y85</f>
        <v>4.6408142356402497E-2</v>
      </c>
      <c r="C86">
        <f>'Input spectra'!B85</f>
        <v>0</v>
      </c>
      <c r="D86">
        <f t="shared" si="128"/>
        <v>2.0653927966864227E-2</v>
      </c>
      <c r="E86">
        <f t="shared" si="128"/>
        <v>2.0408581998834035E-2</v>
      </c>
      <c r="F86">
        <f t="shared" si="128"/>
        <v>2.0165065196933077E-2</v>
      </c>
      <c r="G86">
        <f t="shared" si="128"/>
        <v>1.9923365882453602E-2</v>
      </c>
      <c r="H86">
        <f t="shared" si="128"/>
        <v>1.968347244562145E-2</v>
      </c>
      <c r="I86">
        <f t="shared" si="128"/>
        <v>1.9445373345208072E-2</v>
      </c>
      <c r="J86">
        <f t="shared" si="128"/>
        <v>1.9209057108144672E-2</v>
      </c>
      <c r="K86">
        <f t="shared" si="128"/>
        <v>1.8974512329138455E-2</v>
      </c>
      <c r="L86">
        <f t="shared" si="128"/>
        <v>1.8741727670290961E-2</v>
      </c>
      <c r="M86">
        <f t="shared" si="128"/>
        <v>1.8510691860718506E-2</v>
      </c>
      <c r="N86">
        <f t="shared" si="129"/>
        <v>1.8281393696174649E-2</v>
      </c>
      <c r="O86">
        <f t="shared" si="129"/>
        <v>1.8053822038674738E-2</v>
      </c>
      <c r="P86">
        <f t="shared" si="129"/>
        <v>1.7827965816122546E-2</v>
      </c>
      <c r="Q86">
        <f t="shared" si="129"/>
        <v>1.760381402193887E-2</v>
      </c>
      <c r="R86">
        <f t="shared" si="129"/>
        <v>1.7381355714692195E-2</v>
      </c>
      <c r="S86">
        <f t="shared" si="129"/>
        <v>1.7160580017731401E-2</v>
      </c>
      <c r="T86">
        <f t="shared" si="129"/>
        <v>1.6941476118820412E-2</v>
      </c>
      <c r="U86">
        <f t="shared" si="129"/>
        <v>1.6724033269774889E-2</v>
      </c>
      <c r="V86">
        <f t="shared" si="129"/>
        <v>1.6508240786100893E-2</v>
      </c>
      <c r="W86">
        <f t="shared" si="129"/>
        <v>1.6294088046635496E-2</v>
      </c>
      <c r="X86">
        <f t="shared" si="130"/>
        <v>1.6081564493189413E-2</v>
      </c>
      <c r="Y86">
        <f t="shared" si="130"/>
        <v>1.5870659630191512E-2</v>
      </c>
      <c r="Z86">
        <f t="shared" si="130"/>
        <v>1.566136302433534E-2</v>
      </c>
      <c r="AA86">
        <f t="shared" si="130"/>
        <v>1.5453664304227493E-2</v>
      </c>
      <c r="AB86">
        <f t="shared" si="130"/>
        <v>1.5247553160038011E-2</v>
      </c>
      <c r="AC86">
        <f t="shared" si="130"/>
        <v>1.50430193431526E-2</v>
      </c>
      <c r="AD86">
        <f t="shared" si="130"/>
        <v>1.4840052665826782E-2</v>
      </c>
      <c r="AE86">
        <f t="shared" si="130"/>
        <v>1.4638643000841951E-2</v>
      </c>
      <c r="AF86">
        <f t="shared" si="130"/>
        <v>1.4438780281163289E-2</v>
      </c>
      <c r="AG86">
        <f t="shared" si="130"/>
        <v>1.4240454499599554E-2</v>
      </c>
      <c r="AH86">
        <f t="shared" si="131"/>
        <v>1.4043655708464742E-2</v>
      </c>
      <c r="AI86">
        <f t="shared" si="131"/>
        <v>1.3848374019241586E-2</v>
      </c>
      <c r="AJ86">
        <f t="shared" si="131"/>
        <v>1.3654599602246895E-2</v>
      </c>
      <c r="AK86">
        <f t="shared" si="131"/>
        <v>1.3462322686298732E-2</v>
      </c>
      <c r="AL86">
        <f t="shared" si="131"/>
        <v>1.3271533558385411E-2</v>
      </c>
      <c r="AM86">
        <f t="shared" si="131"/>
        <v>1.3082222563336307E-2</v>
      </c>
      <c r="AN86">
        <f t="shared" si="131"/>
        <v>1.2894380103494439E-2</v>
      </c>
      <c r="AO86">
        <f t="shared" si="131"/>
        <v>1.2707996638390902E-2</v>
      </c>
      <c r="AP86">
        <f t="shared" si="131"/>
        <v>1.2523062684421027E-2</v>
      </c>
      <c r="AQ86">
        <f t="shared" si="131"/>
        <v>1.2339568814522335E-2</v>
      </c>
      <c r="AR86">
        <f t="shared" si="132"/>
        <v>1.2157505657854268E-2</v>
      </c>
      <c r="AS86">
        <f t="shared" si="132"/>
        <v>1.197686389947965E-2</v>
      </c>
      <c r="AT86">
        <f t="shared" si="132"/>
        <v>1.1797634280047884E-2</v>
      </c>
      <c r="AU86">
        <f t="shared" si="132"/>
        <v>1.1619807595479944E-2</v>
      </c>
      <c r="AV86">
        <f t="shared" si="132"/>
        <v>1.1443374696655012E-2</v>
      </c>
      <c r="AW86">
        <f t="shared" si="132"/>
        <v>1.1268326489098894E-2</v>
      </c>
      <c r="AX86">
        <f t="shared" si="132"/>
        <v>1.0015106703522517E-2</v>
      </c>
      <c r="AY86">
        <f t="shared" si="132"/>
        <v>8.5562196773563762E-3</v>
      </c>
      <c r="AZ86">
        <f t="shared" si="132"/>
        <v>7.7009326845581746E-3</v>
      </c>
      <c r="BA86">
        <f t="shared" si="132"/>
        <v>7.0530427351157658E-3</v>
      </c>
      <c r="BB86">
        <f t="shared" si="133"/>
        <v>6.5236512632625603E-3</v>
      </c>
      <c r="BC86">
        <f t="shared" si="133"/>
        <v>6.0742188824139606E-3</v>
      </c>
      <c r="BD86">
        <f t="shared" si="133"/>
        <v>5.6836260204369124E-3</v>
      </c>
      <c r="BE86">
        <f t="shared" si="133"/>
        <v>5.3387054906762262E-3</v>
      </c>
      <c r="BF86">
        <f t="shared" si="133"/>
        <v>5.0305412253031931E-3</v>
      </c>
      <c r="BG86">
        <f t="shared" si="133"/>
        <v>4.7527384353113515E-3</v>
      </c>
      <c r="BH86">
        <f t="shared" si="133"/>
        <v>4.500512580879806E-3</v>
      </c>
      <c r="BI86">
        <f t="shared" si="133"/>
        <v>4.2701662922220223E-3</v>
      </c>
      <c r="BJ86">
        <f t="shared" si="133"/>
        <v>4.0587686518032259E-3</v>
      </c>
      <c r="BK86">
        <f t="shared" si="133"/>
        <v>3.8639481092003335E-3</v>
      </c>
      <c r="BL86">
        <f t="shared" si="134"/>
        <v>3.6837530518407857E-3</v>
      </c>
      <c r="BM86">
        <f t="shared" si="134"/>
        <v>3.5165546259611586E-3</v>
      </c>
      <c r="BN86">
        <f t="shared" si="134"/>
        <v>3.3609770102244591E-3</v>
      </c>
      <c r="BO86">
        <f t="shared" si="134"/>
        <v>3.2158461354742656E-3</v>
      </c>
      <c r="BP86">
        <f t="shared" si="134"/>
        <v>3.08015116016892E-3</v>
      </c>
      <c r="BQ86">
        <f t="shared" si="134"/>
        <v>2.9530149887593503E-3</v>
      </c>
      <c r="BR86">
        <f t="shared" si="134"/>
        <v>2.8336713419638403E-3</v>
      </c>
      <c r="BS86">
        <f t="shared" si="134"/>
        <v>2.7214466660476998E-3</v>
      </c>
      <c r="BT86">
        <f t="shared" si="134"/>
        <v>2.6157456774181203E-3</v>
      </c>
      <c r="BU86">
        <f t="shared" si="134"/>
        <v>2.5160396801304193E-3</v>
      </c>
      <c r="BV86">
        <f t="shared" si="135"/>
        <v>2.4218570275946218E-3</v>
      </c>
      <c r="BW86">
        <f t="shared" si="135"/>
        <v>2.332775262901919E-3</v>
      </c>
      <c r="BX86">
        <f t="shared" si="135"/>
        <v>2.2484145880651792E-3</v>
      </c>
      <c r="BY86">
        <f t="shared" si="135"/>
        <v>2.1684323960879841E-3</v>
      </c>
      <c r="BZ86">
        <f t="shared" si="135"/>
        <v>2.0925186609985626E-3</v>
      </c>
      <c r="CA86">
        <f t="shared" si="135"/>
        <v>2.0203920264047111E-3</v>
      </c>
      <c r="CB86">
        <f t="shared" si="135"/>
        <v>1.9517964672344369E-3</v>
      </c>
      <c r="CC86">
        <f t="shared" si="135"/>
        <v>1.8864984252302626E-3</v>
      </c>
      <c r="CD86">
        <f t="shared" si="135"/>
        <v>1.8242843386420324E-3</v>
      </c>
      <c r="CE86">
        <f t="shared" si="135"/>
        <v>1.7649585019630673E-3</v>
      </c>
      <c r="CF86">
        <f t="shared" si="136"/>
        <v>1.7083412035931987E-3</v>
      </c>
      <c r="CG86">
        <f t="shared" si="136"/>
        <v>1.6542670988019652E-3</v>
      </c>
      <c r="CH86">
        <f t="shared" si="136"/>
        <v>1.6025837829043048E-3</v>
      </c>
      <c r="CI86">
        <f t="shared" si="136"/>
        <v>1.5531505355940716E-3</v>
      </c>
      <c r="CJ86">
        <f t="shared" si="136"/>
        <v>1.5058372122417176E-3</v>
      </c>
      <c r="CK86">
        <f t="shared" si="136"/>
        <v>1.4605232619042602E-3</v>
      </c>
      <c r="CL86">
        <f t="shared" si="136"/>
        <v>1.4170968550114714E-3</v>
      </c>
      <c r="CM86">
        <f t="shared" si="136"/>
        <v>1.3754541063306536E-3</v>
      </c>
      <c r="CN86">
        <f t="shared" si="136"/>
        <v>1.335498380988781E-3</v>
      </c>
      <c r="CO86">
        <f t="shared" si="136"/>
        <v>1.2971396731351454E-3</v>
      </c>
      <c r="CP86">
        <f t="shared" si="137"/>
        <v>1.2602940483307846E-3</v>
      </c>
      <c r="CQ86">
        <f t="shared" si="137"/>
        <v>1.2248831420088875E-3</v>
      </c>
      <c r="CR86">
        <f t="shared" si="137"/>
        <v>7.8846434176835863E-4</v>
      </c>
      <c r="CS86">
        <f t="shared" si="137"/>
        <v>5.120156378360561E-4</v>
      </c>
      <c r="CT86">
        <f t="shared" si="137"/>
        <v>3.5451835552794054E-4</v>
      </c>
      <c r="CU86">
        <f t="shared" si="137"/>
        <v>2.4657365210161363E-4</v>
      </c>
      <c r="CV86">
        <f t="shared" si="137"/>
        <v>1.6832787312747808E-4</v>
      </c>
      <c r="CW86">
        <f t="shared" si="137"/>
        <v>1.1062784626577437E-4</v>
      </c>
      <c r="CX86">
        <f t="shared" si="137"/>
        <v>6.830629892477555E-5</v>
      </c>
      <c r="CY86">
        <f t="shared" si="137"/>
        <v>3.8082282902399327E-5</v>
      </c>
      <c r="CZ86">
        <f t="shared" si="138"/>
        <v>1.7704229951125424E-5</v>
      </c>
      <c r="DA86">
        <f t="shared" si="138"/>
        <v>5.5389876871223079E-6</v>
      </c>
      <c r="DB86">
        <f t="shared" si="138"/>
        <v>3.5177171665213163E-7</v>
      </c>
      <c r="DC86">
        <f t="shared" si="138"/>
        <v>0</v>
      </c>
      <c r="DD86">
        <f t="shared" si="138"/>
        <v>0</v>
      </c>
      <c r="DE86">
        <f t="shared" si="138"/>
        <v>0</v>
      </c>
      <c r="DF86">
        <f t="shared" si="138"/>
        <v>0</v>
      </c>
      <c r="DG86">
        <f t="shared" si="138"/>
        <v>0</v>
      </c>
      <c r="DH86">
        <f t="shared" si="138"/>
        <v>0</v>
      </c>
      <c r="DI86">
        <f t="shared" si="138"/>
        <v>0</v>
      </c>
      <c r="DJ86">
        <f t="shared" si="139"/>
        <v>0</v>
      </c>
      <c r="DK86">
        <f t="shared" si="139"/>
        <v>0</v>
      </c>
      <c r="DL86">
        <f t="shared" si="139"/>
        <v>0</v>
      </c>
      <c r="DM86">
        <f t="shared" si="139"/>
        <v>0</v>
      </c>
      <c r="DN86">
        <f t="shared" si="139"/>
        <v>0</v>
      </c>
      <c r="DO86">
        <f t="shared" si="139"/>
        <v>0</v>
      </c>
      <c r="DP86">
        <f t="shared" si="139"/>
        <v>0</v>
      </c>
      <c r="DQ86">
        <f t="shared" si="139"/>
        <v>0</v>
      </c>
      <c r="DR86">
        <f t="shared" si="139"/>
        <v>0</v>
      </c>
      <c r="DS86">
        <f t="shared" si="139"/>
        <v>0</v>
      </c>
      <c r="DT86">
        <f t="shared" si="140"/>
        <v>0</v>
      </c>
      <c r="DU86">
        <f t="shared" si="140"/>
        <v>0</v>
      </c>
      <c r="DV86">
        <f t="shared" si="140"/>
        <v>0</v>
      </c>
      <c r="DW86">
        <f t="shared" si="140"/>
        <v>0</v>
      </c>
      <c r="DX86">
        <f t="shared" si="140"/>
        <v>0</v>
      </c>
      <c r="DY86">
        <f t="shared" si="140"/>
        <v>0</v>
      </c>
      <c r="DZ86">
        <f t="shared" si="140"/>
        <v>0</v>
      </c>
      <c r="EA86">
        <f t="shared" si="140"/>
        <v>0</v>
      </c>
      <c r="EB86">
        <f t="shared" si="140"/>
        <v>0</v>
      </c>
      <c r="EC86">
        <f t="shared" si="140"/>
        <v>0</v>
      </c>
      <c r="ED86">
        <f t="shared" si="141"/>
        <v>0</v>
      </c>
      <c r="EE86">
        <f t="shared" si="141"/>
        <v>0</v>
      </c>
      <c r="EF86">
        <f t="shared" si="141"/>
        <v>0</v>
      </c>
      <c r="EG86">
        <f t="shared" si="141"/>
        <v>0</v>
      </c>
      <c r="EH86">
        <f t="shared" si="141"/>
        <v>0</v>
      </c>
      <c r="EI86">
        <f t="shared" si="141"/>
        <v>0</v>
      </c>
      <c r="EJ86">
        <f t="shared" si="141"/>
        <v>0</v>
      </c>
      <c r="EK86">
        <f t="shared" si="141"/>
        <v>0</v>
      </c>
      <c r="EL86">
        <f t="shared" si="141"/>
        <v>0</v>
      </c>
      <c r="EM86">
        <f t="shared" si="141"/>
        <v>0</v>
      </c>
      <c r="EN86">
        <f t="shared" si="142"/>
        <v>0</v>
      </c>
      <c r="EO86">
        <f t="shared" si="142"/>
        <v>0</v>
      </c>
      <c r="EP86">
        <f t="shared" si="142"/>
        <v>0</v>
      </c>
      <c r="EQ86">
        <f t="shared" si="142"/>
        <v>0</v>
      </c>
      <c r="ER86">
        <f t="shared" si="142"/>
        <v>0</v>
      </c>
      <c r="ES86">
        <f t="shared" si="142"/>
        <v>0</v>
      </c>
      <c r="ET86">
        <f t="shared" si="142"/>
        <v>0</v>
      </c>
      <c r="EU86">
        <f t="shared" si="142"/>
        <v>0</v>
      </c>
      <c r="EV86">
        <f t="shared" si="142"/>
        <v>0</v>
      </c>
      <c r="EW86">
        <f t="shared" si="142"/>
        <v>0</v>
      </c>
      <c r="EX86">
        <f t="shared" si="142"/>
        <v>0</v>
      </c>
      <c r="EZ86">
        <f t="shared" si="112"/>
        <v>0.87643641609468614</v>
      </c>
      <c r="FB86">
        <f t="shared" si="110"/>
        <v>1.1468463492756042E-2</v>
      </c>
      <c r="FC86">
        <f t="shared" si="111"/>
        <v>0.24854977808598186</v>
      </c>
      <c r="FH86" s="56"/>
    </row>
    <row r="87" spans="1:164" x14ac:dyDescent="0.25">
      <c r="A87">
        <v>700</v>
      </c>
      <c r="B87" s="19">
        <f>'Input spectra'!Y86</f>
        <v>4.6239135100465803E-2</v>
      </c>
      <c r="C87">
        <f>'Input spectra'!B86</f>
        <v>0</v>
      </c>
      <c r="D87">
        <f t="shared" si="128"/>
        <v>2.0653927966864227E-2</v>
      </c>
      <c r="E87">
        <f t="shared" si="128"/>
        <v>2.0408926921592869E-2</v>
      </c>
      <c r="F87">
        <f t="shared" si="128"/>
        <v>2.0165746816919829E-2</v>
      </c>
      <c r="G87">
        <f t="shared" si="128"/>
        <v>1.9924376066081686E-2</v>
      </c>
      <c r="H87">
        <f t="shared" si="128"/>
        <v>1.9684803150466834E-2</v>
      </c>
      <c r="I87">
        <f t="shared" si="128"/>
        <v>1.944701661923327E-2</v>
      </c>
      <c r="J87">
        <f t="shared" si="128"/>
        <v>1.9211005088928455E-2</v>
      </c>
      <c r="K87">
        <f t="shared" si="128"/>
        <v>1.8976757243111236E-2</v>
      </c>
      <c r="L87">
        <f t="shared" si="128"/>
        <v>1.8744261831975841E-2</v>
      </c>
      <c r="M87">
        <f t="shared" si="128"/>
        <v>1.8513507671977902E-2</v>
      </c>
      <c r="N87">
        <f t="shared" si="129"/>
        <v>1.8284483645462507E-2</v>
      </c>
      <c r="O87">
        <f t="shared" si="129"/>
        <v>1.8057178700294281E-2</v>
      </c>
      <c r="P87">
        <f t="shared" si="129"/>
        <v>1.7831581849489495E-2</v>
      </c>
      <c r="Q87">
        <f t="shared" si="129"/>
        <v>1.7607682170850139E-2</v>
      </c>
      <c r="R87">
        <f t="shared" si="129"/>
        <v>1.7385468806599989E-2</v>
      </c>
      <c r="S87">
        <f t="shared" si="129"/>
        <v>1.7164930963022712E-2</v>
      </c>
      <c r="T87">
        <f t="shared" si="129"/>
        <v>1.6946057910101849E-2</v>
      </c>
      <c r="U87">
        <f t="shared" si="129"/>
        <v>1.6728838981162814E-2</v>
      </c>
      <c r="V87">
        <f t="shared" si="129"/>
        <v>1.651326357251685E-2</v>
      </c>
      <c r="W87">
        <f t="shared" si="129"/>
        <v>1.6299321143106872E-2</v>
      </c>
      <c r="X87">
        <f t="shared" si="130"/>
        <v>1.6087001214155267E-2</v>
      </c>
      <c r="Y87">
        <f t="shared" si="130"/>
        <v>1.5876293368813625E-2</v>
      </c>
      <c r="Z87">
        <f t="shared" si="130"/>
        <v>1.5667187251814353E-2</v>
      </c>
      <c r="AA87">
        <f t="shared" si="130"/>
        <v>1.5459672569124172E-2</v>
      </c>
      <c r="AB87">
        <f t="shared" si="130"/>
        <v>1.5253739087599555E-2</v>
      </c>
      <c r="AC87">
        <f t="shared" si="130"/>
        <v>1.5049376634643985E-2</v>
      </c>
      <c r="AD87">
        <f t="shared" si="130"/>
        <v>1.4846575097867094E-2</v>
      </c>
      <c r="AE87">
        <f t="shared" si="130"/>
        <v>1.464532442474569E-2</v>
      </c>
      <c r="AF87">
        <f t="shared" si="130"/>
        <v>1.4445614622286584E-2</v>
      </c>
      <c r="AG87">
        <f t="shared" si="130"/>
        <v>1.4247435756691282E-2</v>
      </c>
      <c r="AH87">
        <f t="shared" si="131"/>
        <v>1.4050777953022502E-2</v>
      </c>
      <c r="AI87">
        <f t="shared" si="131"/>
        <v>1.3855631394872493E-2</v>
      </c>
      <c r="AJ87">
        <f t="shared" si="131"/>
        <v>1.3661986324033183E-2</v>
      </c>
      <c r="AK87">
        <f t="shared" si="131"/>
        <v>1.3469833040168107E-2</v>
      </c>
      <c r="AL87">
        <f t="shared" si="131"/>
        <v>1.3279161900486124E-2</v>
      </c>
      <c r="AM87">
        <f t="shared" si="131"/>
        <v>1.3089963319416939E-2</v>
      </c>
      <c r="AN87">
        <f t="shared" si="131"/>
        <v>1.2902227768288343E-2</v>
      </c>
      <c r="AO87">
        <f t="shared" si="131"/>
        <v>1.2715945775005273E-2</v>
      </c>
      <c r="AP87">
        <f t="shared" si="131"/>
        <v>1.2531107923730583E-2</v>
      </c>
      <c r="AQ87">
        <f t="shared" si="131"/>
        <v>1.2347704854567551E-2</v>
      </c>
      <c r="AR87">
        <f t="shared" si="132"/>
        <v>1.2165727263244159E-2</v>
      </c>
      <c r="AS87">
        <f t="shared" si="132"/>
        <v>1.1985165900799063E-2</v>
      </c>
      <c r="AT87">
        <f t="shared" si="132"/>
        <v>1.1806011573269253E-2</v>
      </c>
      <c r="AU87">
        <f t="shared" si="132"/>
        <v>1.1628255141379506E-2</v>
      </c>
      <c r="AV87">
        <f t="shared" si="132"/>
        <v>1.1451887520233421E-2</v>
      </c>
      <c r="AW87">
        <f t="shared" si="132"/>
        <v>1.1276899679006231E-2</v>
      </c>
      <c r="AX87">
        <f t="shared" si="132"/>
        <v>1.0022895809114163E-2</v>
      </c>
      <c r="AY87">
        <f t="shared" si="132"/>
        <v>8.5630188744975997E-3</v>
      </c>
      <c r="AZ87">
        <f t="shared" si="132"/>
        <v>7.7071824840485512E-3</v>
      </c>
      <c r="BA87">
        <f t="shared" si="132"/>
        <v>7.0588860297553027E-3</v>
      </c>
      <c r="BB87">
        <f t="shared" si="133"/>
        <v>6.529166315137295E-3</v>
      </c>
      <c r="BC87">
        <f t="shared" si="133"/>
        <v>6.0794567334714117E-3</v>
      </c>
      <c r="BD87">
        <f t="shared" si="133"/>
        <v>5.6886232009655952E-3</v>
      </c>
      <c r="BE87">
        <f t="shared" si="133"/>
        <v>5.3434897168797759E-3</v>
      </c>
      <c r="BF87">
        <f t="shared" si="133"/>
        <v>5.0351343899645764E-3</v>
      </c>
      <c r="BG87">
        <f t="shared" si="133"/>
        <v>4.7571583492825665E-3</v>
      </c>
      <c r="BH87">
        <f t="shared" si="133"/>
        <v>4.5047740651596221E-3</v>
      </c>
      <c r="BI87">
        <f t="shared" si="133"/>
        <v>4.2742819020707493E-3</v>
      </c>
      <c r="BJ87">
        <f t="shared" si="133"/>
        <v>4.062749178267747E-3</v>
      </c>
      <c r="BK87">
        <f t="shared" si="133"/>
        <v>3.867802938864177E-3</v>
      </c>
      <c r="BL87">
        <f t="shared" si="134"/>
        <v>3.6874904324228782E-3</v>
      </c>
      <c r="BM87">
        <f t="shared" si="134"/>
        <v>3.5201818671925372E-3</v>
      </c>
      <c r="BN87">
        <f t="shared" si="134"/>
        <v>3.364500638921325E-3</v>
      </c>
      <c r="BO87">
        <f t="shared" si="134"/>
        <v>3.2192720173816343E-3</v>
      </c>
      <c r="BP87">
        <f t="shared" si="134"/>
        <v>3.0834845971749354E-3</v>
      </c>
      <c r="BQ87">
        <f t="shared" si="134"/>
        <v>2.9562607975098629E-3</v>
      </c>
      <c r="BR87">
        <f t="shared" si="134"/>
        <v>2.836833918197449E-3</v>
      </c>
      <c r="BS87">
        <f t="shared" si="134"/>
        <v>2.7245300378065935E-3</v>
      </c>
      <c r="BT87">
        <f t="shared" si="134"/>
        <v>2.6187535494788987E-3</v>
      </c>
      <c r="BU87">
        <f t="shared" si="134"/>
        <v>2.5189754714232742E-3</v>
      </c>
      <c r="BV87">
        <f t="shared" si="135"/>
        <v>2.424723902963367E-3</v>
      </c>
      <c r="BW87">
        <f t="shared" si="135"/>
        <v>2.3355761602522418E-3</v>
      </c>
      <c r="BX87">
        <f t="shared" si="135"/>
        <v>2.2511522417214703E-3</v>
      </c>
      <c r="BY87">
        <f t="shared" si="135"/>
        <v>2.1711093570079775E-3</v>
      </c>
      <c r="BZ87">
        <f t="shared" si="135"/>
        <v>2.0951373143644862E-3</v>
      </c>
      <c r="CA87">
        <f t="shared" si="135"/>
        <v>2.0229546070090324E-3</v>
      </c>
      <c r="CB87">
        <f t="shared" si="135"/>
        <v>1.9543050729998956E-3</v>
      </c>
      <c r="CC87">
        <f t="shared" si="135"/>
        <v>1.8889550291422937E-3</v>
      </c>
      <c r="CD87">
        <f t="shared" si="135"/>
        <v>1.8266907993228232E-3</v>
      </c>
      <c r="CE87">
        <f t="shared" si="135"/>
        <v>1.7673165730774693E-3</v>
      </c>
      <c r="CF87">
        <f t="shared" si="136"/>
        <v>1.7106525422452886E-3</v>
      </c>
      <c r="CG87">
        <f t="shared" si="136"/>
        <v>1.6565332730555525E-3</v>
      </c>
      <c r="CH87">
        <f t="shared" si="136"/>
        <v>1.6048062785399067E-3</v>
      </c>
      <c r="CI87">
        <f t="shared" si="136"/>
        <v>1.5553307621977844E-3</v>
      </c>
      <c r="CJ87">
        <f t="shared" si="136"/>
        <v>1.5079765087073203E-3</v>
      </c>
      <c r="CK87">
        <f t="shared" si="136"/>
        <v>1.4626229014181743E-3</v>
      </c>
      <c r="CL87">
        <f t="shared" si="136"/>
        <v>1.4191580495804229E-3</v>
      </c>
      <c r="CM87">
        <f t="shared" si="136"/>
        <v>1.3774780109036937E-3</v>
      </c>
      <c r="CN87">
        <f t="shared" si="136"/>
        <v>1.3374860972184084E-3</v>
      </c>
      <c r="CO87">
        <f t="shared" si="136"/>
        <v>1.2990922528164333E-3</v>
      </c>
      <c r="CP87">
        <f t="shared" si="137"/>
        <v>1.2622124965524504E-3</v>
      </c>
      <c r="CQ87">
        <f t="shared" si="137"/>
        <v>1.2267684200459991E-3</v>
      </c>
      <c r="CR87">
        <f t="shared" si="137"/>
        <v>7.8969125235463363E-4</v>
      </c>
      <c r="CS87">
        <f t="shared" si="137"/>
        <v>5.1282104015174153E-4</v>
      </c>
      <c r="CT87">
        <f t="shared" si="137"/>
        <v>3.5508201518327852E-4</v>
      </c>
      <c r="CU87">
        <f t="shared" si="137"/>
        <v>2.469698610820301E-4</v>
      </c>
      <c r="CV87">
        <f t="shared" si="137"/>
        <v>1.6860120166772556E-4</v>
      </c>
      <c r="CW87">
        <f t="shared" si="137"/>
        <v>1.108093550198186E-4</v>
      </c>
      <c r="CX87">
        <f t="shared" si="137"/>
        <v>6.8419526416018411E-5</v>
      </c>
      <c r="CY87">
        <f t="shared" si="137"/>
        <v>3.8146054441011117E-5</v>
      </c>
      <c r="CZ87">
        <f t="shared" si="138"/>
        <v>1.7734176683297502E-5</v>
      </c>
      <c r="DA87">
        <f t="shared" si="138"/>
        <v>5.5484506653577371E-6</v>
      </c>
      <c r="DB87">
        <f t="shared" si="138"/>
        <v>3.5237864975991763E-7</v>
      </c>
      <c r="DC87">
        <f t="shared" si="138"/>
        <v>0</v>
      </c>
      <c r="DD87">
        <f t="shared" si="138"/>
        <v>0</v>
      </c>
      <c r="DE87">
        <f t="shared" si="138"/>
        <v>0</v>
      </c>
      <c r="DF87">
        <f t="shared" si="138"/>
        <v>0</v>
      </c>
      <c r="DG87">
        <f t="shared" si="138"/>
        <v>0</v>
      </c>
      <c r="DH87">
        <f t="shared" si="138"/>
        <v>0</v>
      </c>
      <c r="DI87">
        <f t="shared" si="138"/>
        <v>0</v>
      </c>
      <c r="DJ87">
        <f t="shared" si="139"/>
        <v>0</v>
      </c>
      <c r="DK87">
        <f t="shared" si="139"/>
        <v>0</v>
      </c>
      <c r="DL87">
        <f t="shared" si="139"/>
        <v>0</v>
      </c>
      <c r="DM87">
        <f t="shared" si="139"/>
        <v>0</v>
      </c>
      <c r="DN87">
        <f t="shared" si="139"/>
        <v>0</v>
      </c>
      <c r="DO87">
        <f t="shared" si="139"/>
        <v>0</v>
      </c>
      <c r="DP87">
        <f t="shared" si="139"/>
        <v>0</v>
      </c>
      <c r="DQ87">
        <f t="shared" si="139"/>
        <v>0</v>
      </c>
      <c r="DR87">
        <f t="shared" si="139"/>
        <v>0</v>
      </c>
      <c r="DS87">
        <f t="shared" si="139"/>
        <v>0</v>
      </c>
      <c r="DT87">
        <f t="shared" si="140"/>
        <v>0</v>
      </c>
      <c r="DU87">
        <f t="shared" si="140"/>
        <v>0</v>
      </c>
      <c r="DV87">
        <f t="shared" si="140"/>
        <v>0</v>
      </c>
      <c r="DW87">
        <f t="shared" si="140"/>
        <v>0</v>
      </c>
      <c r="DX87">
        <f t="shared" si="140"/>
        <v>0</v>
      </c>
      <c r="DY87">
        <f t="shared" si="140"/>
        <v>0</v>
      </c>
      <c r="DZ87">
        <f t="shared" si="140"/>
        <v>0</v>
      </c>
      <c r="EA87">
        <f t="shared" si="140"/>
        <v>0</v>
      </c>
      <c r="EB87">
        <f t="shared" si="140"/>
        <v>0</v>
      </c>
      <c r="EC87">
        <f t="shared" si="140"/>
        <v>0</v>
      </c>
      <c r="ED87">
        <f t="shared" si="141"/>
        <v>0</v>
      </c>
      <c r="EE87">
        <f t="shared" si="141"/>
        <v>0</v>
      </c>
      <c r="EF87">
        <f t="shared" si="141"/>
        <v>0</v>
      </c>
      <c r="EG87">
        <f t="shared" si="141"/>
        <v>0</v>
      </c>
      <c r="EH87">
        <f t="shared" si="141"/>
        <v>0</v>
      </c>
      <c r="EI87">
        <f t="shared" si="141"/>
        <v>0</v>
      </c>
      <c r="EJ87">
        <f t="shared" si="141"/>
        <v>0</v>
      </c>
      <c r="EK87">
        <f t="shared" si="141"/>
        <v>0</v>
      </c>
      <c r="EL87">
        <f t="shared" si="141"/>
        <v>0</v>
      </c>
      <c r="EM87">
        <f t="shared" si="141"/>
        <v>0</v>
      </c>
      <c r="EN87">
        <f t="shared" si="142"/>
        <v>0</v>
      </c>
      <c r="EO87">
        <f t="shared" si="142"/>
        <v>0</v>
      </c>
      <c r="EP87">
        <f t="shared" si="142"/>
        <v>0</v>
      </c>
      <c r="EQ87">
        <f t="shared" si="142"/>
        <v>0</v>
      </c>
      <c r="ER87">
        <f t="shared" si="142"/>
        <v>0</v>
      </c>
      <c r="ES87">
        <f t="shared" si="142"/>
        <v>0</v>
      </c>
      <c r="ET87">
        <f t="shared" si="142"/>
        <v>0</v>
      </c>
      <c r="EU87">
        <f t="shared" si="142"/>
        <v>0</v>
      </c>
      <c r="EV87">
        <f t="shared" si="142"/>
        <v>0</v>
      </c>
      <c r="EW87">
        <f t="shared" si="142"/>
        <v>0</v>
      </c>
      <c r="EX87">
        <f t="shared" si="142"/>
        <v>0</v>
      </c>
      <c r="EZ87">
        <f t="shared" si="112"/>
        <v>0.87684276175747</v>
      </c>
      <c r="FB87">
        <f t="shared" si="110"/>
        <v>1.14271790612267E-2</v>
      </c>
      <c r="FC87">
        <f t="shared" si="111"/>
        <v>0.24855505920858317</v>
      </c>
      <c r="FH87" s="56"/>
    </row>
    <row r="88" spans="1:164" x14ac:dyDescent="0.25">
      <c r="A88">
        <v>705</v>
      </c>
      <c r="B88" s="19">
        <f>'Input spectra'!Y87</f>
        <v>4.6084134168562503E-2</v>
      </c>
      <c r="C88">
        <f>'Input spectra'!B87</f>
        <v>0</v>
      </c>
      <c r="D88">
        <f t="shared" si="128"/>
        <v>2.0653927966864227E-2</v>
      </c>
      <c r="E88">
        <f t="shared" si="128"/>
        <v>2.0409243264313731E-2</v>
      </c>
      <c r="F88">
        <f t="shared" si="128"/>
        <v>2.0166371968519513E-2</v>
      </c>
      <c r="G88">
        <f t="shared" si="128"/>
        <v>1.9925302576680369E-2</v>
      </c>
      <c r="H88">
        <f t="shared" si="128"/>
        <v>1.9686023653435324E-2</v>
      </c>
      <c r="I88">
        <f t="shared" si="128"/>
        <v>1.9448523830486661E-2</v>
      </c>
      <c r="J88">
        <f t="shared" si="128"/>
        <v>1.9212791806224972E-2</v>
      </c>
      <c r="K88">
        <f t="shared" si="128"/>
        <v>1.8978816345356215E-2</v>
      </c>
      <c r="L88">
        <f t="shared" si="128"/>
        <v>1.8746586278530854E-2</v>
      </c>
      <c r="M88">
        <f t="shared" si="128"/>
        <v>1.8516090501974947E-2</v>
      </c>
      <c r="N88">
        <f t="shared" si="129"/>
        <v>1.8287317977123272E-2</v>
      </c>
      <c r="O88">
        <f t="shared" si="129"/>
        <v>1.8060257730254405E-2</v>
      </c>
      <c r="P88">
        <f t="shared" si="129"/>
        <v>1.7834898852127811E-2</v>
      </c>
      <c r="Q88">
        <f t="shared" si="129"/>
        <v>1.7611230497622886E-2</v>
      </c>
      <c r="R88">
        <f t="shared" si="129"/>
        <v>1.7389241885379932E-2</v>
      </c>
      <c r="S88">
        <f t="shared" si="129"/>
        <v>1.7168922297443132E-2</v>
      </c>
      <c r="T88">
        <f t="shared" si="129"/>
        <v>1.6950261078905415E-2</v>
      </c>
      <c r="U88">
        <f t="shared" si="129"/>
        <v>1.6733247637555237E-2</v>
      </c>
      <c r="V88">
        <f t="shared" si="129"/>
        <v>1.6517871443525338E-2</v>
      </c>
      <c r="W88">
        <f t="shared" si="129"/>
        <v>1.6304122028943348E-2</v>
      </c>
      <c r="X88">
        <f t="shared" si="130"/>
        <v>1.6091988987584301E-2</v>
      </c>
      <c r="Y88">
        <f t="shared" si="130"/>
        <v>1.5881461974525033E-2</v>
      </c>
      <c r="Z88">
        <f t="shared" si="130"/>
        <v>1.5672530705800488E-2</v>
      </c>
      <c r="AA88">
        <f t="shared" si="130"/>
        <v>1.5465184958061833E-2</v>
      </c>
      <c r="AB88">
        <f t="shared" si="130"/>
        <v>1.525941456823646E-2</v>
      </c>
      <c r="AC88">
        <f t="shared" si="130"/>
        <v>1.5055209433189843E-2</v>
      </c>
      <c r="AD88">
        <f t="shared" si="130"/>
        <v>1.4852559509389199E-2</v>
      </c>
      <c r="AE88">
        <f t="shared" si="130"/>
        <v>1.4651454812569005E-2</v>
      </c>
      <c r="AF88">
        <f t="shared" si="130"/>
        <v>1.4451885417398313E-2</v>
      </c>
      <c r="AG88">
        <f t="shared" si="130"/>
        <v>1.4253841457149865E-2</v>
      </c>
      <c r="AH88">
        <f t="shared" si="131"/>
        <v>1.4057313123371039E-2</v>
      </c>
      <c r="AI88">
        <f t="shared" si="131"/>
        <v>1.386229066555654E-2</v>
      </c>
      <c r="AJ88">
        <f t="shared" si="131"/>
        <v>1.3668764390822895E-2</v>
      </c>
      <c r="AK88">
        <f t="shared" si="131"/>
        <v>1.3476724663584702E-2</v>
      </c>
      <c r="AL88">
        <f t="shared" si="131"/>
        <v>1.3286161905232654E-2</v>
      </c>
      <c r="AM88">
        <f t="shared" si="131"/>
        <v>1.3097066593813303E-2</v>
      </c>
      <c r="AN88">
        <f t="shared" si="131"/>
        <v>1.2909429263710553E-2</v>
      </c>
      <c r="AO88">
        <f t="shared" si="131"/>
        <v>1.2723240505328913E-2</v>
      </c>
      <c r="AP88">
        <f t="shared" si="131"/>
        <v>1.2538490964778441E-2</v>
      </c>
      <c r="AQ88">
        <f t="shared" si="131"/>
        <v>1.2355171343561415E-2</v>
      </c>
      <c r="AR88">
        <f t="shared" si="132"/>
        <v>1.2173272398260715E-2</v>
      </c>
      <c r="AS88">
        <f t="shared" si="132"/>
        <v>1.1992784940229897E-2</v>
      </c>
      <c r="AT88">
        <f t="shared" si="132"/>
        <v>1.1813699835284913E-2</v>
      </c>
      <c r="AU88">
        <f t="shared" si="132"/>
        <v>1.1636008003397594E-2</v>
      </c>
      <c r="AV88">
        <f t="shared" si="132"/>
        <v>1.1459700418390704E-2</v>
      </c>
      <c r="AW88">
        <f t="shared" si="132"/>
        <v>1.1284768107634725E-2</v>
      </c>
      <c r="AX88">
        <f t="shared" si="132"/>
        <v>1.0030044725092771E-2</v>
      </c>
      <c r="AY88">
        <f t="shared" si="132"/>
        <v>8.5692593440819462E-3</v>
      </c>
      <c r="AZ88">
        <f t="shared" si="132"/>
        <v>7.7129187959482058E-3</v>
      </c>
      <c r="BA88">
        <f t="shared" si="132"/>
        <v>7.0642493223928857E-3</v>
      </c>
      <c r="BB88">
        <f t="shared" si="133"/>
        <v>6.5342284107747662E-3</v>
      </c>
      <c r="BC88">
        <f t="shared" si="133"/>
        <v>6.0842644729331803E-3</v>
      </c>
      <c r="BD88">
        <f t="shared" si="133"/>
        <v>5.6932101071180286E-3</v>
      </c>
      <c r="BE88">
        <f t="shared" si="133"/>
        <v>5.3478812236494319E-3</v>
      </c>
      <c r="BF88">
        <f t="shared" si="133"/>
        <v>5.0393505870301039E-3</v>
      </c>
      <c r="BG88">
        <f t="shared" si="133"/>
        <v>4.7612155803173984E-3</v>
      </c>
      <c r="BH88">
        <f t="shared" si="133"/>
        <v>4.5086859300710255E-3</v>
      </c>
      <c r="BI88">
        <f t="shared" si="133"/>
        <v>4.2780599215399484E-3</v>
      </c>
      <c r="BJ88">
        <f t="shared" si="133"/>
        <v>4.0664032540091441E-3</v>
      </c>
      <c r="BK88">
        <f t="shared" si="133"/>
        <v>3.8713416837720472E-3</v>
      </c>
      <c r="BL88">
        <f t="shared" si="134"/>
        <v>3.6909214143122184E-3</v>
      </c>
      <c r="BM88">
        <f t="shared" si="134"/>
        <v>3.5235117931427125E-3</v>
      </c>
      <c r="BN88">
        <f t="shared" si="134"/>
        <v>3.3677354975847167E-3</v>
      </c>
      <c r="BO88">
        <f t="shared" si="134"/>
        <v>3.2224171907971498E-3</v>
      </c>
      <c r="BP88">
        <f t="shared" si="134"/>
        <v>3.0865449499789428E-3</v>
      </c>
      <c r="BQ88">
        <f t="shared" si="134"/>
        <v>2.9592407490780801E-3</v>
      </c>
      <c r="BR88">
        <f t="shared" si="134"/>
        <v>2.8397375016825429E-3</v>
      </c>
      <c r="BS88">
        <f t="shared" si="134"/>
        <v>2.7273609489671768E-3</v>
      </c>
      <c r="BT88">
        <f t="shared" si="134"/>
        <v>2.621515187451236E-3</v>
      </c>
      <c r="BU88">
        <f t="shared" si="134"/>
        <v>2.5216709730585376E-3</v>
      </c>
      <c r="BV88">
        <f t="shared" si="135"/>
        <v>2.4273561719716282E-3</v>
      </c>
      <c r="BW88">
        <f t="shared" si="135"/>
        <v>2.3381478921143803E-3</v>
      </c>
      <c r="BX88">
        <f t="shared" si="135"/>
        <v>2.2536659451218312E-3</v>
      </c>
      <c r="BY88">
        <f t="shared" si="135"/>
        <v>2.1735673723835671E-3</v>
      </c>
      <c r="BZ88">
        <f t="shared" si="135"/>
        <v>2.0975418300467207E-3</v>
      </c>
      <c r="CA88">
        <f t="shared" si="135"/>
        <v>2.0253076733416958E-3</v>
      </c>
      <c r="CB88">
        <f t="shared" si="135"/>
        <v>1.9566086147450464E-3</v>
      </c>
      <c r="CC88">
        <f t="shared" si="135"/>
        <v>1.8912108564293146E-3</v>
      </c>
      <c r="CD88">
        <f t="shared" si="135"/>
        <v>1.8289006173509933E-3</v>
      </c>
      <c r="CE88">
        <f t="shared" si="135"/>
        <v>1.769481990746618E-3</v>
      </c>
      <c r="CF88">
        <f t="shared" si="136"/>
        <v>1.7127750798602368E-3</v>
      </c>
      <c r="CG88">
        <f t="shared" si="136"/>
        <v>1.6586143692266838E-3</v>
      </c>
      <c r="CH88">
        <f t="shared" si="136"/>
        <v>1.6068472963831023E-3</v>
      </c>
      <c r="CI88">
        <f t="shared" si="136"/>
        <v>1.5573329949213047E-3</v>
      </c>
      <c r="CJ88">
        <f t="shared" si="136"/>
        <v>1.5099411846602666E-3</v>
      </c>
      <c r="CK88">
        <f t="shared" si="136"/>
        <v>1.4645511886644186E-3</v>
      </c>
      <c r="CL88">
        <f t="shared" si="136"/>
        <v>1.4210510600529255E-3</v>
      </c>
      <c r="CM88">
        <f t="shared" si="136"/>
        <v>1.3793368041866067E-3</v>
      </c>
      <c r="CN88">
        <f t="shared" si="136"/>
        <v>1.3393116839980263E-3</v>
      </c>
      <c r="CO88">
        <f t="shared" si="136"/>
        <v>1.3008855980366878E-3</v>
      </c>
      <c r="CP88">
        <f t="shared" si="137"/>
        <v>1.2639745223060844E-3</v>
      </c>
      <c r="CQ88">
        <f t="shared" si="137"/>
        <v>1.2285000082286834E-3</v>
      </c>
      <c r="CR88">
        <f t="shared" si="137"/>
        <v>7.9081816215146922E-4</v>
      </c>
      <c r="CS88">
        <f t="shared" si="137"/>
        <v>5.1356080918922608E-4</v>
      </c>
      <c r="CT88">
        <f t="shared" si="137"/>
        <v>3.5559974987027699E-4</v>
      </c>
      <c r="CU88">
        <f t="shared" si="137"/>
        <v>2.4733379427057956E-4</v>
      </c>
      <c r="CV88">
        <f t="shared" si="137"/>
        <v>1.6885226851268961E-4</v>
      </c>
      <c r="CW88">
        <f t="shared" si="137"/>
        <v>1.1097608319399838E-4</v>
      </c>
      <c r="CX88">
        <f t="shared" si="137"/>
        <v>6.8523535276701647E-5</v>
      </c>
      <c r="CY88">
        <f t="shared" si="137"/>
        <v>3.8204634848072856E-5</v>
      </c>
      <c r="CZ88">
        <f t="shared" si="138"/>
        <v>1.7761686136869003E-5</v>
      </c>
      <c r="DA88">
        <f t="shared" si="138"/>
        <v>5.5571436197731849E-6</v>
      </c>
      <c r="DB88">
        <f t="shared" si="138"/>
        <v>3.5293620438813821E-7</v>
      </c>
      <c r="DC88">
        <f t="shared" si="138"/>
        <v>0</v>
      </c>
      <c r="DD88">
        <f t="shared" si="138"/>
        <v>0</v>
      </c>
      <c r="DE88">
        <f t="shared" si="138"/>
        <v>0</v>
      </c>
      <c r="DF88">
        <f t="shared" si="138"/>
        <v>0</v>
      </c>
      <c r="DG88">
        <f t="shared" si="138"/>
        <v>0</v>
      </c>
      <c r="DH88">
        <f t="shared" si="138"/>
        <v>0</v>
      </c>
      <c r="DI88">
        <f t="shared" si="138"/>
        <v>0</v>
      </c>
      <c r="DJ88">
        <f t="shared" si="139"/>
        <v>0</v>
      </c>
      <c r="DK88">
        <f t="shared" si="139"/>
        <v>0</v>
      </c>
      <c r="DL88">
        <f t="shared" si="139"/>
        <v>0</v>
      </c>
      <c r="DM88">
        <f t="shared" si="139"/>
        <v>0</v>
      </c>
      <c r="DN88">
        <f t="shared" si="139"/>
        <v>0</v>
      </c>
      <c r="DO88">
        <f t="shared" si="139"/>
        <v>0</v>
      </c>
      <c r="DP88">
        <f t="shared" si="139"/>
        <v>0</v>
      </c>
      <c r="DQ88">
        <f t="shared" si="139"/>
        <v>0</v>
      </c>
      <c r="DR88">
        <f t="shared" si="139"/>
        <v>0</v>
      </c>
      <c r="DS88">
        <f t="shared" si="139"/>
        <v>0</v>
      </c>
      <c r="DT88">
        <f t="shared" si="140"/>
        <v>0</v>
      </c>
      <c r="DU88">
        <f t="shared" si="140"/>
        <v>0</v>
      </c>
      <c r="DV88">
        <f t="shared" si="140"/>
        <v>0</v>
      </c>
      <c r="DW88">
        <f t="shared" si="140"/>
        <v>0</v>
      </c>
      <c r="DX88">
        <f t="shared" si="140"/>
        <v>0</v>
      </c>
      <c r="DY88">
        <f t="shared" si="140"/>
        <v>0</v>
      </c>
      <c r="DZ88">
        <f t="shared" si="140"/>
        <v>0</v>
      </c>
      <c r="EA88">
        <f t="shared" si="140"/>
        <v>0</v>
      </c>
      <c r="EB88">
        <f t="shared" si="140"/>
        <v>0</v>
      </c>
      <c r="EC88">
        <f t="shared" si="140"/>
        <v>0</v>
      </c>
      <c r="ED88">
        <f t="shared" si="141"/>
        <v>0</v>
      </c>
      <c r="EE88">
        <f t="shared" si="141"/>
        <v>0</v>
      </c>
      <c r="EF88">
        <f t="shared" si="141"/>
        <v>0</v>
      </c>
      <c r="EG88">
        <f t="shared" si="141"/>
        <v>0</v>
      </c>
      <c r="EH88">
        <f t="shared" si="141"/>
        <v>0</v>
      </c>
      <c r="EI88">
        <f t="shared" si="141"/>
        <v>0</v>
      </c>
      <c r="EJ88">
        <f t="shared" si="141"/>
        <v>0</v>
      </c>
      <c r="EK88">
        <f t="shared" si="141"/>
        <v>0</v>
      </c>
      <c r="EL88">
        <f t="shared" si="141"/>
        <v>0</v>
      </c>
      <c r="EM88">
        <f t="shared" si="141"/>
        <v>0</v>
      </c>
      <c r="EN88">
        <f t="shared" si="142"/>
        <v>0</v>
      </c>
      <c r="EO88">
        <f t="shared" si="142"/>
        <v>0</v>
      </c>
      <c r="EP88">
        <f t="shared" si="142"/>
        <v>0</v>
      </c>
      <c r="EQ88">
        <f t="shared" si="142"/>
        <v>0</v>
      </c>
      <c r="ER88">
        <f t="shared" si="142"/>
        <v>0</v>
      </c>
      <c r="ES88">
        <f t="shared" si="142"/>
        <v>0</v>
      </c>
      <c r="ET88">
        <f t="shared" si="142"/>
        <v>0</v>
      </c>
      <c r="EU88">
        <f t="shared" si="142"/>
        <v>0</v>
      </c>
      <c r="EV88">
        <f t="shared" si="142"/>
        <v>0</v>
      </c>
      <c r="EW88">
        <f t="shared" si="142"/>
        <v>0</v>
      </c>
      <c r="EX88">
        <f t="shared" si="142"/>
        <v>0</v>
      </c>
      <c r="EZ88">
        <f t="shared" si="112"/>
        <v>0.8772156896909663</v>
      </c>
      <c r="FB88">
        <f t="shared" si="110"/>
        <v>1.1389312972651833E-2</v>
      </c>
      <c r="FC88">
        <f t="shared" si="111"/>
        <v>0.24855990266517544</v>
      </c>
      <c r="FH88" s="56"/>
    </row>
    <row r="89" spans="1:164" x14ac:dyDescent="0.25">
      <c r="A89">
        <v>710</v>
      </c>
      <c r="B89" s="19">
        <f>'Input spectra'!Y88</f>
        <v>4.59291332366593E-2</v>
      </c>
      <c r="C89">
        <f>'Input spectra'!B88</f>
        <v>0</v>
      </c>
      <c r="D89">
        <f t="shared" si="128"/>
        <v>2.0653927966864227E-2</v>
      </c>
      <c r="E89">
        <f t="shared" si="128"/>
        <v>2.0409559611937977E-2</v>
      </c>
      <c r="F89">
        <f t="shared" si="128"/>
        <v>2.0166997139499317E-2</v>
      </c>
      <c r="G89">
        <f t="shared" si="128"/>
        <v>1.9926229130363057E-2</v>
      </c>
      <c r="H89">
        <f t="shared" si="128"/>
        <v>1.9687244232077798E-2</v>
      </c>
      <c r="I89">
        <f t="shared" si="128"/>
        <v>1.9450031158554155E-2</v>
      </c>
      <c r="J89">
        <f t="shared" si="128"/>
        <v>1.9214578689694919E-2</v>
      </c>
      <c r="K89">
        <f t="shared" si="128"/>
        <v>1.8980875671027249E-2</v>
      </c>
      <c r="L89">
        <f t="shared" si="128"/>
        <v>1.8748911013336839E-2</v>
      </c>
      <c r="M89">
        <f t="shared" si="128"/>
        <v>1.8518673692304075E-2</v>
      </c>
      <c r="N89">
        <f t="shared" si="129"/>
        <v>1.8290152748142136E-2</v>
      </c>
      <c r="O89">
        <f t="shared" si="129"/>
        <v>1.8063337285237048E-2</v>
      </c>
      <c r="P89">
        <f t="shared" si="129"/>
        <v>1.7838216471789705E-2</v>
      </c>
      <c r="Q89">
        <f t="shared" si="129"/>
        <v>1.7614779539459811E-2</v>
      </c>
      <c r="R89">
        <f t="shared" si="129"/>
        <v>1.739301578301173E-2</v>
      </c>
      <c r="S89">
        <f t="shared" si="129"/>
        <v>1.7172914559962272E-2</v>
      </c>
      <c r="T89">
        <f t="shared" si="129"/>
        <v>1.6954465290230376E-2</v>
      </c>
      <c r="U89">
        <f t="shared" si="129"/>
        <v>1.6737657455788667E-2</v>
      </c>
      <c r="V89">
        <f t="shared" si="129"/>
        <v>1.6522480600316924E-2</v>
      </c>
      <c r="W89">
        <f t="shared" si="129"/>
        <v>1.6308924328857419E-2</v>
      </c>
      <c r="X89">
        <f t="shared" si="130"/>
        <v>1.6096978307472077E-2</v>
      </c>
      <c r="Y89">
        <f t="shared" si="130"/>
        <v>1.5886632262901552E-2</v>
      </c>
      <c r="Z89">
        <f t="shared" si="130"/>
        <v>1.56778759822261E-2</v>
      </c>
      <c r="AA89">
        <f t="shared" si="130"/>
        <v>1.5470699312528299E-2</v>
      </c>
      <c r="AB89">
        <f t="shared" si="130"/>
        <v>1.5265092160557603E-2</v>
      </c>
      <c r="AC89">
        <f t="shared" si="130"/>
        <v>1.5061044492396704E-2</v>
      </c>
      <c r="AD89">
        <f t="shared" si="130"/>
        <v>1.4858546333129677E-2</v>
      </c>
      <c r="AE89">
        <f t="shared" si="130"/>
        <v>1.4657587766511972E-2</v>
      </c>
      <c r="AF89">
        <f t="shared" si="130"/>
        <v>1.445815893464214E-2</v>
      </c>
      <c r="AG89">
        <f t="shared" si="130"/>
        <v>1.4260250037635354E-2</v>
      </c>
      <c r="AH89">
        <f t="shared" si="131"/>
        <v>1.4063851333298709E-2</v>
      </c>
      <c r="AI89">
        <f t="shared" si="131"/>
        <v>1.3868953136808264E-2</v>
      </c>
      <c r="AJ89">
        <f t="shared" si="131"/>
        <v>1.3675545820387847E-2</v>
      </c>
      <c r="AK89">
        <f t="shared" si="131"/>
        <v>1.3483619812989562E-2</v>
      </c>
      <c r="AL89">
        <f t="shared" si="131"/>
        <v>1.3293165599976092E-2</v>
      </c>
      <c r="AM89">
        <f t="shared" si="131"/>
        <v>1.3104173722804662E-2</v>
      </c>
      <c r="AN89">
        <f t="shared" si="131"/>
        <v>1.2916634778712731E-2</v>
      </c>
      <c r="AO89">
        <f t="shared" si="131"/>
        <v>1.2730539420405411E-2</v>
      </c>
      <c r="AP89">
        <f t="shared" si="131"/>
        <v>1.254587835574455E-2</v>
      </c>
      <c r="AQ89">
        <f t="shared" si="131"/>
        <v>1.2362642347439501E-2</v>
      </c>
      <c r="AR89">
        <f t="shared" si="132"/>
        <v>1.2180822212739594E-2</v>
      </c>
      <c r="AS89">
        <f t="shared" si="132"/>
        <v>1.2000408823128254E-2</v>
      </c>
      <c r="AT89">
        <f t="shared" si="132"/>
        <v>1.1821393104018751E-2</v>
      </c>
      <c r="AU89">
        <f t="shared" si="132"/>
        <v>1.1643766034451679E-2</v>
      </c>
      <c r="AV89">
        <f t="shared" si="132"/>
        <v>1.1467518646793979E-2</v>
      </c>
      <c r="AW89">
        <f t="shared" si="132"/>
        <v>1.1292642026439665E-2</v>
      </c>
      <c r="AX89">
        <f t="shared" si="132"/>
        <v>1.003719874009671E-2</v>
      </c>
      <c r="AY89">
        <f t="shared" si="132"/>
        <v>8.5755043615320815E-3</v>
      </c>
      <c r="AZ89">
        <f t="shared" si="132"/>
        <v>7.7186593772776103E-3</v>
      </c>
      <c r="BA89">
        <f t="shared" si="132"/>
        <v>7.0696166900230065E-3</v>
      </c>
      <c r="BB89">
        <f t="shared" si="133"/>
        <v>6.5392944310805621E-3</v>
      </c>
      <c r="BC89">
        <f t="shared" si="133"/>
        <v>6.0890760144384102E-3</v>
      </c>
      <c r="BD89">
        <f t="shared" si="133"/>
        <v>5.6978007118293735E-3</v>
      </c>
      <c r="BE89">
        <f t="shared" si="133"/>
        <v>5.3522763395458415E-3</v>
      </c>
      <c r="BF89">
        <f t="shared" si="133"/>
        <v>5.0435703145510899E-3</v>
      </c>
      <c r="BG89">
        <f t="shared" si="133"/>
        <v>4.7652762716372263E-3</v>
      </c>
      <c r="BH89">
        <f t="shared" si="133"/>
        <v>4.5126011919756764E-3</v>
      </c>
      <c r="BI89">
        <f t="shared" si="133"/>
        <v>4.2818412803843752E-3</v>
      </c>
      <c r="BJ89">
        <f t="shared" si="133"/>
        <v>4.0700606162614545E-3</v>
      </c>
      <c r="BK89">
        <f t="shared" si="133"/>
        <v>3.8748836663618029E-3</v>
      </c>
      <c r="BL89">
        <f t="shared" si="134"/>
        <v>3.694355588518103E-3</v>
      </c>
      <c r="BM89">
        <f t="shared" si="134"/>
        <v>3.5268448690457155E-3</v>
      </c>
      <c r="BN89">
        <f t="shared" si="134"/>
        <v>3.3709734664601988E-3</v>
      </c>
      <c r="BO89">
        <f t="shared" si="134"/>
        <v>3.2255654369930187E-3</v>
      </c>
      <c r="BP89">
        <f t="shared" si="134"/>
        <v>3.0896083401774897E-3</v>
      </c>
      <c r="BQ89">
        <f t="shared" si="134"/>
        <v>2.9622237044784868E-3</v>
      </c>
      <c r="BR89">
        <f t="shared" si="134"/>
        <v>2.842644057071277E-3</v>
      </c>
      <c r="BS89">
        <f t="shared" si="134"/>
        <v>2.7301948015737649E-3</v>
      </c>
      <c r="BT89">
        <f t="shared" si="134"/>
        <v>2.6242797377420265E-3</v>
      </c>
      <c r="BU89">
        <f t="shared" si="134"/>
        <v>2.5243693590922974E-3</v>
      </c>
      <c r="BV89">
        <f t="shared" si="135"/>
        <v>2.4299912985588984E-3</v>
      </c>
      <c r="BW89">
        <f t="shared" si="135"/>
        <v>2.34072245574235E-3</v>
      </c>
      <c r="BX89">
        <f t="shared" si="135"/>
        <v>2.2561824553980064E-3</v>
      </c>
      <c r="BY89">
        <f t="shared" si="135"/>
        <v>2.1760281705943759E-3</v>
      </c>
      <c r="BZ89">
        <f t="shared" si="135"/>
        <v>2.0999491053073482E-3</v>
      </c>
      <c r="CA89">
        <f t="shared" si="135"/>
        <v>2.0276634767210258E-3</v>
      </c>
      <c r="CB89">
        <f t="shared" si="135"/>
        <v>1.9589148716776276E-3</v>
      </c>
      <c r="CC89">
        <f t="shared" si="135"/>
        <v>1.8934693776696948E-3</v>
      </c>
      <c r="CD89">
        <f t="shared" si="135"/>
        <v>1.8311131086809161E-3</v>
      </c>
      <c r="CE89">
        <f t="shared" si="135"/>
        <v>1.7716500616097388E-3</v>
      </c>
      <c r="CF89">
        <f t="shared" si="136"/>
        <v>1.7149002510701515E-3</v>
      </c>
      <c r="CG89">
        <f t="shared" si="136"/>
        <v>1.6606980798706678E-3</v>
      </c>
      <c r="CH89">
        <f t="shared" si="136"/>
        <v>1.6088909100248625E-3</v>
      </c>
      <c r="CI89">
        <f t="shared" si="136"/>
        <v>1.5593378051903699E-3</v>
      </c>
      <c r="CJ89">
        <f t="shared" si="136"/>
        <v>1.5119084203026884E-3</v>
      </c>
      <c r="CK89">
        <f t="shared" si="136"/>
        <v>1.466482018118705E-3</v>
      </c>
      <c r="CL89">
        <f t="shared" si="136"/>
        <v>1.4229465956061605E-3</v>
      </c>
      <c r="CM89">
        <f t="shared" si="136"/>
        <v>1.3811981057581743E-3</v>
      </c>
      <c r="CN89">
        <f t="shared" si="136"/>
        <v>1.3411397625920235E-3</v>
      </c>
      <c r="CO89">
        <f t="shared" si="136"/>
        <v>1.3026814188987373E-3</v>
      </c>
      <c r="CP89">
        <f t="shared" si="137"/>
        <v>1.265739007815713E-3</v>
      </c>
      <c r="CQ89">
        <f t="shared" si="137"/>
        <v>1.2302340405545193E-3</v>
      </c>
      <c r="CR89">
        <f t="shared" si="137"/>
        <v>7.9194668007766646E-4</v>
      </c>
      <c r="CS89">
        <f t="shared" si="137"/>
        <v>5.1430164537915896E-4</v>
      </c>
      <c r="CT89">
        <f t="shared" si="137"/>
        <v>3.5611823945105924E-4</v>
      </c>
      <c r="CU89">
        <f t="shared" si="137"/>
        <v>2.4769826374871956E-4</v>
      </c>
      <c r="CV89">
        <f t="shared" si="137"/>
        <v>1.6910370922545526E-4</v>
      </c>
      <c r="CW89">
        <f t="shared" si="137"/>
        <v>1.1114306223403737E-4</v>
      </c>
      <c r="CX89">
        <f t="shared" si="137"/>
        <v>6.8627702247849287E-5</v>
      </c>
      <c r="CY89">
        <f t="shared" si="137"/>
        <v>3.8263305216315136E-5</v>
      </c>
      <c r="CZ89">
        <f t="shared" si="138"/>
        <v>1.7789238263413091E-5</v>
      </c>
      <c r="DA89">
        <f t="shared" si="138"/>
        <v>5.5658501937485776E-6</v>
      </c>
      <c r="DB89">
        <f t="shared" si="138"/>
        <v>3.5349464121272208E-7</v>
      </c>
      <c r="DC89">
        <f t="shared" si="138"/>
        <v>0</v>
      </c>
      <c r="DD89">
        <f t="shared" si="138"/>
        <v>0</v>
      </c>
      <c r="DE89">
        <f t="shared" si="138"/>
        <v>0</v>
      </c>
      <c r="DF89">
        <f t="shared" si="138"/>
        <v>0</v>
      </c>
      <c r="DG89">
        <f t="shared" si="138"/>
        <v>0</v>
      </c>
      <c r="DH89">
        <f t="shared" si="138"/>
        <v>0</v>
      </c>
      <c r="DI89">
        <f t="shared" si="138"/>
        <v>0</v>
      </c>
      <c r="DJ89">
        <f t="shared" si="139"/>
        <v>0</v>
      </c>
      <c r="DK89">
        <f t="shared" si="139"/>
        <v>0</v>
      </c>
      <c r="DL89">
        <f t="shared" si="139"/>
        <v>0</v>
      </c>
      <c r="DM89">
        <f t="shared" si="139"/>
        <v>0</v>
      </c>
      <c r="DN89">
        <f t="shared" si="139"/>
        <v>0</v>
      </c>
      <c r="DO89">
        <f t="shared" si="139"/>
        <v>0</v>
      </c>
      <c r="DP89">
        <f t="shared" si="139"/>
        <v>0</v>
      </c>
      <c r="DQ89">
        <f t="shared" si="139"/>
        <v>0</v>
      </c>
      <c r="DR89">
        <f t="shared" si="139"/>
        <v>0</v>
      </c>
      <c r="DS89">
        <f t="shared" si="139"/>
        <v>0</v>
      </c>
      <c r="DT89">
        <f t="shared" si="140"/>
        <v>0</v>
      </c>
      <c r="DU89">
        <f t="shared" si="140"/>
        <v>0</v>
      </c>
      <c r="DV89">
        <f t="shared" si="140"/>
        <v>0</v>
      </c>
      <c r="DW89">
        <f t="shared" si="140"/>
        <v>0</v>
      </c>
      <c r="DX89">
        <f t="shared" si="140"/>
        <v>0</v>
      </c>
      <c r="DY89">
        <f t="shared" si="140"/>
        <v>0</v>
      </c>
      <c r="DZ89">
        <f t="shared" si="140"/>
        <v>0</v>
      </c>
      <c r="EA89">
        <f t="shared" si="140"/>
        <v>0</v>
      </c>
      <c r="EB89">
        <f t="shared" si="140"/>
        <v>0</v>
      </c>
      <c r="EC89">
        <f t="shared" si="140"/>
        <v>0</v>
      </c>
      <c r="ED89">
        <f t="shared" si="141"/>
        <v>0</v>
      </c>
      <c r="EE89">
        <f t="shared" si="141"/>
        <v>0</v>
      </c>
      <c r="EF89">
        <f t="shared" si="141"/>
        <v>0</v>
      </c>
      <c r="EG89">
        <f t="shared" si="141"/>
        <v>0</v>
      </c>
      <c r="EH89">
        <f t="shared" si="141"/>
        <v>0</v>
      </c>
      <c r="EI89">
        <f t="shared" si="141"/>
        <v>0</v>
      </c>
      <c r="EJ89">
        <f t="shared" si="141"/>
        <v>0</v>
      </c>
      <c r="EK89">
        <f t="shared" si="141"/>
        <v>0</v>
      </c>
      <c r="EL89">
        <f t="shared" si="141"/>
        <v>0</v>
      </c>
      <c r="EM89">
        <f t="shared" si="141"/>
        <v>0</v>
      </c>
      <c r="EN89">
        <f t="shared" si="142"/>
        <v>0</v>
      </c>
      <c r="EO89">
        <f t="shared" si="142"/>
        <v>0</v>
      </c>
      <c r="EP89">
        <f t="shared" si="142"/>
        <v>0</v>
      </c>
      <c r="EQ89">
        <f t="shared" si="142"/>
        <v>0</v>
      </c>
      <c r="ER89">
        <f t="shared" si="142"/>
        <v>0</v>
      </c>
      <c r="ES89">
        <f t="shared" si="142"/>
        <v>0</v>
      </c>
      <c r="ET89">
        <f t="shared" si="142"/>
        <v>0</v>
      </c>
      <c r="EU89">
        <f t="shared" si="142"/>
        <v>0</v>
      </c>
      <c r="EV89">
        <f t="shared" si="142"/>
        <v>0</v>
      </c>
      <c r="EW89">
        <f t="shared" si="142"/>
        <v>0</v>
      </c>
      <c r="EX89">
        <f t="shared" si="142"/>
        <v>0</v>
      </c>
      <c r="EZ89">
        <f t="shared" si="112"/>
        <v>0.87758886449118501</v>
      </c>
      <c r="FB89">
        <f t="shared" si="110"/>
        <v>1.1351443949323747E-2</v>
      </c>
      <c r="FC89">
        <f t="shared" si="111"/>
        <v>0.24856474612392718</v>
      </c>
      <c r="FH89" s="56"/>
    </row>
    <row r="90" spans="1:164" x14ac:dyDescent="0.25">
      <c r="A90">
        <v>715</v>
      </c>
      <c r="B90" s="19">
        <f>'Input spectra'!Y89</f>
        <v>4.5774132304756E-2</v>
      </c>
      <c r="C90">
        <f>'Input spectra'!B89</f>
        <v>0</v>
      </c>
      <c r="D90">
        <f t="shared" si="128"/>
        <v>2.0653927966864227E-2</v>
      </c>
      <c r="E90">
        <f t="shared" si="128"/>
        <v>2.0409875964465675E-2</v>
      </c>
      <c r="F90">
        <f t="shared" si="128"/>
        <v>2.016762232985984E-2</v>
      </c>
      <c r="G90">
        <f t="shared" si="128"/>
        <v>1.9927155727131753E-2</v>
      </c>
      <c r="H90">
        <f t="shared" si="128"/>
        <v>1.968846488639895E-2</v>
      </c>
      <c r="I90">
        <f t="shared" si="128"/>
        <v>1.9451538603444805E-2</v>
      </c>
      <c r="J90">
        <f t="shared" si="128"/>
        <v>1.9216365739353761E-2</v>
      </c>
      <c r="K90">
        <f t="shared" si="128"/>
        <v>1.8982935220148586E-2</v>
      </c>
      <c r="L90">
        <f t="shared" si="128"/>
        <v>1.8751236036429548E-2</v>
      </c>
      <c r="M90">
        <f t="shared" si="128"/>
        <v>1.8521257243015558E-2</v>
      </c>
      <c r="N90">
        <f t="shared" si="129"/>
        <v>1.8292987958587206E-2</v>
      </c>
      <c r="O90">
        <f t="shared" si="129"/>
        <v>1.8066417365331738E-2</v>
      </c>
      <c r="P90">
        <f t="shared" si="129"/>
        <v>1.784153470858996E-2</v>
      </c>
      <c r="Q90">
        <f t="shared" si="129"/>
        <v>1.7618329296505027E-2</v>
      </c>
      <c r="R90">
        <f t="shared" si="129"/>
        <v>1.7396790499673104E-2</v>
      </c>
      <c r="S90">
        <f t="shared" si="129"/>
        <v>1.7176907750795944E-2</v>
      </c>
      <c r="T90">
        <f t="shared" si="129"/>
        <v>1.6958670544335318E-2</v>
      </c>
      <c r="U90">
        <f t="shared" si="129"/>
        <v>1.6742068436169297E-2</v>
      </c>
      <c r="V90">
        <f t="shared" si="129"/>
        <v>1.65270910432504E-2</v>
      </c>
      <c r="W90">
        <f t="shared" si="129"/>
        <v>1.6313728043265592E-2</v>
      </c>
      <c r="X90">
        <f t="shared" si="130"/>
        <v>1.6101969174298087E-2</v>
      </c>
      <c r="Y90">
        <f t="shared" si="130"/>
        <v>1.5891804234490988E-2</v>
      </c>
      <c r="Z90">
        <f t="shared" si="130"/>
        <v>1.5683223081712751E-2</v>
      </c>
      <c r="AA90">
        <f t="shared" si="130"/>
        <v>1.5476215633224419E-2</v>
      </c>
      <c r="AB90">
        <f t="shared" si="130"/>
        <v>1.5270771865348689E-2</v>
      </c>
      <c r="AC90">
        <f t="shared" si="130"/>
        <v>1.506688181314075E-2</v>
      </c>
      <c r="AD90">
        <f t="shared" si="130"/>
        <v>1.486453557006086E-2</v>
      </c>
      <c r="AE90">
        <f t="shared" si="130"/>
        <v>1.466372328764875E-2</v>
      </c>
      <c r="AF90">
        <f t="shared" si="130"/>
        <v>1.4464435175199748E-2</v>
      </c>
      <c r="AG90">
        <f t="shared" si="130"/>
        <v>1.4266661499442626E-2</v>
      </c>
      <c r="AH90">
        <f t="shared" si="131"/>
        <v>1.4070392584219257E-2</v>
      </c>
      <c r="AI90">
        <f t="shared" si="131"/>
        <v>1.3875618810165927E-2</v>
      </c>
      <c r="AJ90">
        <f t="shared" si="131"/>
        <v>1.3682330614396407E-2</v>
      </c>
      <c r="AK90">
        <f t="shared" si="131"/>
        <v>1.3490518490186714E-2</v>
      </c>
      <c r="AL90">
        <f t="shared" si="131"/>
        <v>1.3300172986661604E-2</v>
      </c>
      <c r="AM90">
        <f t="shared" si="131"/>
        <v>1.3111284708482723E-2</v>
      </c>
      <c r="AN90">
        <f t="shared" si="131"/>
        <v>1.292384431553845E-2</v>
      </c>
      <c r="AO90">
        <f t="shared" si="131"/>
        <v>1.2737842522635436E-2</v>
      </c>
      <c r="AP90">
        <f t="shared" si="131"/>
        <v>1.2553270099191792E-2</v>
      </c>
      <c r="AQ90">
        <f t="shared" si="131"/>
        <v>1.2370117868931909E-2</v>
      </c>
      <c r="AR90">
        <f t="shared" si="132"/>
        <v>1.218837670958299E-2</v>
      </c>
      <c r="AS90">
        <f t="shared" si="132"/>
        <v>1.2008037552573163E-2</v>
      </c>
      <c r="AT90">
        <f t="shared" si="132"/>
        <v>1.1829091382731234E-2</v>
      </c>
      <c r="AU90">
        <f t="shared" si="132"/>
        <v>1.1651529237988104E-2</v>
      </c>
      <c r="AV90">
        <f t="shared" si="132"/>
        <v>1.1475342209079746E-2</v>
      </c>
      <c r="AW90">
        <f t="shared" si="132"/>
        <v>1.130052143925182E-2</v>
      </c>
      <c r="AX90">
        <f t="shared" si="132"/>
        <v>1.0044357857762911E-2</v>
      </c>
      <c r="AY90">
        <f t="shared" si="132"/>
        <v>8.5817539301623613E-3</v>
      </c>
      <c r="AZ90">
        <f t="shared" si="132"/>
        <v>7.7244042312144285E-3</v>
      </c>
      <c r="BA90">
        <f t="shared" si="132"/>
        <v>7.0749881357418214E-3</v>
      </c>
      <c r="BB90">
        <f t="shared" si="133"/>
        <v>6.544364379097503E-3</v>
      </c>
      <c r="BC90">
        <f t="shared" si="133"/>
        <v>6.0938913609938274E-3</v>
      </c>
      <c r="BD90">
        <f t="shared" si="133"/>
        <v>5.7023950180818935E-3</v>
      </c>
      <c r="BE90">
        <f t="shared" si="133"/>
        <v>5.3566750675351424E-3</v>
      </c>
      <c r="BF90">
        <f t="shared" si="133"/>
        <v>5.0477935754837822E-3</v>
      </c>
      <c r="BG90">
        <f t="shared" si="133"/>
        <v>4.7693404261932226E-3</v>
      </c>
      <c r="BH90">
        <f t="shared" si="133"/>
        <v>4.5165198538234651E-3</v>
      </c>
      <c r="BI90">
        <f t="shared" si="133"/>
        <v>4.2856259815556939E-3</v>
      </c>
      <c r="BJ90">
        <f t="shared" si="133"/>
        <v>4.0737212679806036E-3</v>
      </c>
      <c r="BK90">
        <f t="shared" si="133"/>
        <v>3.878428889595682E-3</v>
      </c>
      <c r="BL90">
        <f t="shared" si="134"/>
        <v>3.6977929580107906E-3</v>
      </c>
      <c r="BM90">
        <f t="shared" si="134"/>
        <v>3.5301810978812572E-3</v>
      </c>
      <c r="BN90">
        <f t="shared" si="134"/>
        <v>3.3742145485381437E-3</v>
      </c>
      <c r="BO90">
        <f t="shared" si="134"/>
        <v>3.2287167589712981E-3</v>
      </c>
      <c r="BP90">
        <f t="shared" si="134"/>
        <v>3.092674770785188E-3</v>
      </c>
      <c r="BQ90">
        <f t="shared" si="134"/>
        <v>2.9652096667389912E-3</v>
      </c>
      <c r="BR90">
        <f t="shared" si="134"/>
        <v>2.8455535874054869E-3</v>
      </c>
      <c r="BS90">
        <f t="shared" si="134"/>
        <v>2.7330315986826576E-3</v>
      </c>
      <c r="BT90">
        <f t="shared" si="134"/>
        <v>2.6270472034224932E-3</v>
      </c>
      <c r="BU90">
        <f t="shared" si="134"/>
        <v>2.5270706326110891E-3</v>
      </c>
      <c r="BV90">
        <f t="shared" si="135"/>
        <v>2.4326292858273557E-3</v>
      </c>
      <c r="BW90">
        <f t="shared" si="135"/>
        <v>2.3432998542542464E-3</v>
      </c>
      <c r="BX90">
        <f t="shared" si="135"/>
        <v>2.25870177568424E-3</v>
      </c>
      <c r="BY90">
        <f t="shared" si="135"/>
        <v>2.1784917547909861E-3</v>
      </c>
      <c r="BZ90">
        <f t="shared" si="135"/>
        <v>2.102359143313443E-3</v>
      </c>
      <c r="CA90">
        <f t="shared" si="135"/>
        <v>2.0300220203307109E-3</v>
      </c>
      <c r="CB90">
        <f t="shared" si="135"/>
        <v>1.9612238469980366E-3</v>
      </c>
      <c r="CC90">
        <f t="shared" si="135"/>
        <v>1.8957305960806091E-3</v>
      </c>
      <c r="CD90">
        <f t="shared" si="135"/>
        <v>1.8333282765465903E-3</v>
      </c>
      <c r="CE90">
        <f t="shared" si="135"/>
        <v>1.7738207889176807E-3</v>
      </c>
      <c r="CF90">
        <f t="shared" si="136"/>
        <v>1.7170280591427385E-3</v>
      </c>
      <c r="CG90">
        <f t="shared" si="136"/>
        <v>1.6627844082720584E-3</v>
      </c>
      <c r="CH90">
        <f t="shared" si="136"/>
        <v>1.6109371227665671E-3</v>
      </c>
      <c r="CI90">
        <f t="shared" si="136"/>
        <v>1.5613451963231494E-3</v>
      </c>
      <c r="CJ90">
        <f t="shared" si="136"/>
        <v>1.513878218969494E-3</v>
      </c>
      <c r="CK90">
        <f t="shared" si="136"/>
        <v>1.4684153931326222E-3</v>
      </c>
      <c r="CL90">
        <f t="shared" si="136"/>
        <v>1.4248446596083276E-3</v>
      </c>
      <c r="CM90">
        <f t="shared" si="136"/>
        <v>1.3830619190031287E-3</v>
      </c>
      <c r="CN90">
        <f t="shared" si="136"/>
        <v>1.3429703364015756E-3</v>
      </c>
      <c r="CO90">
        <f t="shared" si="136"/>
        <v>1.3044797188201103E-3</v>
      </c>
      <c r="CP90">
        <f t="shared" si="137"/>
        <v>1.2675059565151134E-3</v>
      </c>
      <c r="CQ90">
        <f t="shared" si="137"/>
        <v>1.2319705204734267E-3</v>
      </c>
      <c r="CR90">
        <f t="shared" si="137"/>
        <v>7.9307680842806904E-4</v>
      </c>
      <c r="CS90">
        <f t="shared" si="137"/>
        <v>5.1504355026096003E-4</v>
      </c>
      <c r="CT90">
        <f t="shared" si="137"/>
        <v>3.566374850263145E-4</v>
      </c>
      <c r="CU90">
        <f t="shared" si="137"/>
        <v>2.4806327030672332E-4</v>
      </c>
      <c r="CV90">
        <f t="shared" si="137"/>
        <v>1.6935552436275552E-4</v>
      </c>
      <c r="CW90">
        <f t="shared" si="137"/>
        <v>1.1131029251739854E-4</v>
      </c>
      <c r="CX90">
        <f t="shared" si="137"/>
        <v>6.8732027569815211E-5</v>
      </c>
      <c r="CY90">
        <f t="shared" si="137"/>
        <v>3.8322065683890249E-5</v>
      </c>
      <c r="CZ90">
        <f t="shared" si="138"/>
        <v>1.7816833129124598E-5</v>
      </c>
      <c r="DA90">
        <f t="shared" si="138"/>
        <v>5.5745704086221747E-6</v>
      </c>
      <c r="DB90">
        <f t="shared" si="138"/>
        <v>3.5405396162953394E-7</v>
      </c>
      <c r="DC90">
        <f t="shared" si="138"/>
        <v>0</v>
      </c>
      <c r="DD90">
        <f t="shared" si="138"/>
        <v>0</v>
      </c>
      <c r="DE90">
        <f t="shared" si="138"/>
        <v>0</v>
      </c>
      <c r="DF90">
        <f t="shared" si="138"/>
        <v>0</v>
      </c>
      <c r="DG90">
        <f t="shared" si="138"/>
        <v>0</v>
      </c>
      <c r="DH90">
        <f t="shared" si="138"/>
        <v>0</v>
      </c>
      <c r="DI90">
        <f t="shared" si="138"/>
        <v>0</v>
      </c>
      <c r="DJ90">
        <f t="shared" si="139"/>
        <v>0</v>
      </c>
      <c r="DK90">
        <f t="shared" si="139"/>
        <v>0</v>
      </c>
      <c r="DL90">
        <f t="shared" si="139"/>
        <v>0</v>
      </c>
      <c r="DM90">
        <f t="shared" si="139"/>
        <v>0</v>
      </c>
      <c r="DN90">
        <f t="shared" si="139"/>
        <v>0</v>
      </c>
      <c r="DO90">
        <f t="shared" si="139"/>
        <v>0</v>
      </c>
      <c r="DP90">
        <f t="shared" si="139"/>
        <v>0</v>
      </c>
      <c r="DQ90">
        <f t="shared" si="139"/>
        <v>0</v>
      </c>
      <c r="DR90">
        <f t="shared" si="139"/>
        <v>0</v>
      </c>
      <c r="DS90">
        <f t="shared" si="139"/>
        <v>0</v>
      </c>
      <c r="DT90">
        <f t="shared" si="140"/>
        <v>0</v>
      </c>
      <c r="DU90">
        <f t="shared" si="140"/>
        <v>0</v>
      </c>
      <c r="DV90">
        <f t="shared" si="140"/>
        <v>0</v>
      </c>
      <c r="DW90">
        <f t="shared" si="140"/>
        <v>0</v>
      </c>
      <c r="DX90">
        <f t="shared" si="140"/>
        <v>0</v>
      </c>
      <c r="DY90">
        <f t="shared" si="140"/>
        <v>0</v>
      </c>
      <c r="DZ90">
        <f t="shared" si="140"/>
        <v>0</v>
      </c>
      <c r="EA90">
        <f t="shared" si="140"/>
        <v>0</v>
      </c>
      <c r="EB90">
        <f t="shared" si="140"/>
        <v>0</v>
      </c>
      <c r="EC90">
        <f t="shared" si="140"/>
        <v>0</v>
      </c>
      <c r="ED90">
        <f t="shared" si="141"/>
        <v>0</v>
      </c>
      <c r="EE90">
        <f t="shared" si="141"/>
        <v>0</v>
      </c>
      <c r="EF90">
        <f t="shared" si="141"/>
        <v>0</v>
      </c>
      <c r="EG90">
        <f t="shared" si="141"/>
        <v>0</v>
      </c>
      <c r="EH90">
        <f t="shared" si="141"/>
        <v>0</v>
      </c>
      <c r="EI90">
        <f t="shared" si="141"/>
        <v>0</v>
      </c>
      <c r="EJ90">
        <f t="shared" si="141"/>
        <v>0</v>
      </c>
      <c r="EK90">
        <f t="shared" si="141"/>
        <v>0</v>
      </c>
      <c r="EL90">
        <f t="shared" si="141"/>
        <v>0</v>
      </c>
      <c r="EM90">
        <f t="shared" si="141"/>
        <v>0</v>
      </c>
      <c r="EN90">
        <f t="shared" si="142"/>
        <v>0</v>
      </c>
      <c r="EO90">
        <f t="shared" si="142"/>
        <v>0</v>
      </c>
      <c r="EP90">
        <f t="shared" si="142"/>
        <v>0</v>
      </c>
      <c r="EQ90">
        <f t="shared" si="142"/>
        <v>0</v>
      </c>
      <c r="ER90">
        <f t="shared" si="142"/>
        <v>0</v>
      </c>
      <c r="ES90">
        <f t="shared" si="142"/>
        <v>0</v>
      </c>
      <c r="ET90">
        <f t="shared" si="142"/>
        <v>0</v>
      </c>
      <c r="EU90">
        <f t="shared" si="142"/>
        <v>0</v>
      </c>
      <c r="EV90">
        <f t="shared" si="142"/>
        <v>0</v>
      </c>
      <c r="EW90">
        <f t="shared" si="142"/>
        <v>0</v>
      </c>
      <c r="EX90">
        <f t="shared" si="142"/>
        <v>0</v>
      </c>
      <c r="EZ90">
        <f t="shared" si="112"/>
        <v>0.87796228636189888</v>
      </c>
      <c r="FB90">
        <f t="shared" si="110"/>
        <v>1.1313571991014959E-2</v>
      </c>
      <c r="FC90">
        <f t="shared" si="111"/>
        <v>0.24856958958483394</v>
      </c>
      <c r="FH90" s="56"/>
    </row>
    <row r="91" spans="1:164" x14ac:dyDescent="0.25">
      <c r="A91">
        <v>720</v>
      </c>
      <c r="B91" s="19">
        <f>'Input spectra'!Y90</f>
        <v>4.56191313728527E-2</v>
      </c>
      <c r="C91">
        <f>'Input spectra'!B90</f>
        <v>0</v>
      </c>
      <c r="D91">
        <f t="shared" si="128"/>
        <v>2.0653927966864227E-2</v>
      </c>
      <c r="E91">
        <f t="shared" si="128"/>
        <v>2.0410192321896909E-2</v>
      </c>
      <c r="F91">
        <f t="shared" si="128"/>
        <v>2.016824753960168E-2</v>
      </c>
      <c r="G91">
        <f t="shared" si="128"/>
        <v>1.9928082366988457E-2</v>
      </c>
      <c r="H91">
        <f t="shared" si="128"/>
        <v>1.9689685616403472E-2</v>
      </c>
      <c r="I91">
        <f t="shared" si="128"/>
        <v>1.9453046165167662E-2</v>
      </c>
      <c r="J91">
        <f t="shared" si="128"/>
        <v>1.9218152955216946E-2</v>
      </c>
      <c r="K91">
        <f t="shared" si="128"/>
        <v>1.8984994992744468E-2</v>
      </c>
      <c r="L91">
        <f t="shared" si="128"/>
        <v>1.8753561347844734E-2</v>
      </c>
      <c r="M91">
        <f t="shared" si="128"/>
        <v>1.8523841154159674E-2</v>
      </c>
      <c r="N91">
        <f t="shared" si="129"/>
        <v>1.8295823608526596E-2</v>
      </c>
      <c r="O91">
        <f t="shared" si="129"/>
        <v>1.8069497970628012E-2</v>
      </c>
      <c r="P91">
        <f t="shared" si="129"/>
        <v>1.7844853562643374E-2</v>
      </c>
      <c r="Q91">
        <f t="shared" si="129"/>
        <v>1.762187976890266E-2</v>
      </c>
      <c r="R91">
        <f t="shared" si="129"/>
        <v>1.7400566035541798E-2</v>
      </c>
      <c r="S91">
        <f t="shared" si="129"/>
        <v>1.7180901870160005E-2</v>
      </c>
      <c r="T91">
        <f t="shared" si="129"/>
        <v>1.6962876841478885E-2</v>
      </c>
      <c r="U91">
        <f t="shared" si="129"/>
        <v>1.6746480579003391E-2</v>
      </c>
      <c r="V91">
        <f t="shared" si="129"/>
        <v>1.6531702772684648E-2</v>
      </c>
      <c r="W91">
        <f t="shared" si="129"/>
        <v>1.6318533172584505E-2</v>
      </c>
      <c r="X91">
        <f t="shared" si="130"/>
        <v>1.6106961588541954E-2</v>
      </c>
      <c r="Y91">
        <f t="shared" si="130"/>
        <v>1.5896977889841318E-2</v>
      </c>
      <c r="Z91">
        <f t="shared" si="130"/>
        <v>1.5688572004882211E-2</v>
      </c>
      <c r="AA91">
        <f t="shared" si="130"/>
        <v>1.5481733920851273E-2</v>
      </c>
      <c r="AB91">
        <f t="shared" si="130"/>
        <v>1.5276453683395705E-2</v>
      </c>
      <c r="AC91">
        <f t="shared" si="130"/>
        <v>1.5072721396298502E-2</v>
      </c>
      <c r="AD91">
        <f t="shared" si="130"/>
        <v>1.4870527221155462E-2</v>
      </c>
      <c r="AE91">
        <f t="shared" si="130"/>
        <v>1.4669861377053939E-2</v>
      </c>
      <c r="AF91">
        <f t="shared" si="130"/>
        <v>1.4470714140253308E-2</v>
      </c>
      <c r="AG91">
        <f t="shared" si="130"/>
        <v>1.427307584386713E-2</v>
      </c>
      <c r="AH91">
        <f t="shared" si="131"/>
        <v>1.407693687754708E-2</v>
      </c>
      <c r="AI91">
        <f t="shared" si="131"/>
        <v>1.3882287687168511E-2</v>
      </c>
      <c r="AJ91">
        <f t="shared" si="131"/>
        <v>1.3689118774517759E-2</v>
      </c>
      <c r="AK91">
        <f t="shared" si="131"/>
        <v>1.349742069698109E-2</v>
      </c>
      <c r="AL91">
        <f t="shared" si="131"/>
        <v>1.3307184067235361E-2</v>
      </c>
      <c r="AM91">
        <f t="shared" si="131"/>
        <v>1.3118399552940313E-2</v>
      </c>
      <c r="AN91">
        <f t="shared" si="131"/>
        <v>1.2931057876432521E-2</v>
      </c>
      <c r="AO91">
        <f t="shared" si="131"/>
        <v>1.2745149814421021E-2</v>
      </c>
      <c r="AP91">
        <f t="shared" si="131"/>
        <v>1.2560666197684542E-2</v>
      </c>
      <c r="AQ91">
        <f t="shared" si="131"/>
        <v>1.2377597910770373E-2</v>
      </c>
      <c r="AR91">
        <f t="shared" si="132"/>
        <v>1.2195935891694881E-2</v>
      </c>
      <c r="AS91">
        <f t="shared" si="132"/>
        <v>1.2015671131645598E-2</v>
      </c>
      <c r="AT91">
        <f t="shared" si="132"/>
        <v>1.1836794674684931E-2</v>
      </c>
      <c r="AU91">
        <f t="shared" si="132"/>
        <v>1.1659297617455492E-2</v>
      </c>
      <c r="AV91">
        <f t="shared" si="132"/>
        <v>1.1483171108886969E-2</v>
      </c>
      <c r="AW91">
        <f t="shared" si="132"/>
        <v>1.1308406349904616E-2</v>
      </c>
      <c r="AX91">
        <f t="shared" si="132"/>
        <v>1.005152208173089E-2</v>
      </c>
      <c r="AY91">
        <f t="shared" si="132"/>
        <v>8.5880080532895475E-3</v>
      </c>
      <c r="AZ91">
        <f t="shared" si="132"/>
        <v>7.7301533609386774E-3</v>
      </c>
      <c r="BA91">
        <f t="shared" si="132"/>
        <v>7.0803636626478317E-3</v>
      </c>
      <c r="BB91">
        <f t="shared" si="133"/>
        <v>6.5494382578707615E-3</v>
      </c>
      <c r="BC91">
        <f t="shared" si="133"/>
        <v>6.0987105156085292E-3</v>
      </c>
      <c r="BD91">
        <f t="shared" si="133"/>
        <v>5.7069930288602497E-3</v>
      </c>
      <c r="BE91">
        <f t="shared" si="133"/>
        <v>5.3610774105859052E-3</v>
      </c>
      <c r="BF91">
        <f t="shared" si="133"/>
        <v>5.0520203727869011E-3</v>
      </c>
      <c r="BG91">
        <f t="shared" si="133"/>
        <v>4.7734080469390722E-3</v>
      </c>
      <c r="BH91">
        <f t="shared" si="133"/>
        <v>4.5204419185668398E-3</v>
      </c>
      <c r="BI91">
        <f t="shared" si="133"/>
        <v>4.2894140280081696E-3</v>
      </c>
      <c r="BJ91">
        <f t="shared" si="133"/>
        <v>4.0773852121251657E-3</v>
      </c>
      <c r="BK91">
        <f t="shared" si="133"/>
        <v>3.8819773564386234E-3</v>
      </c>
      <c r="BL91">
        <f t="shared" si="134"/>
        <v>3.7012335257632948E-3</v>
      </c>
      <c r="BM91">
        <f t="shared" si="134"/>
        <v>3.5335204826318608E-3</v>
      </c>
      <c r="BN91">
        <f t="shared" si="134"/>
        <v>3.3774587468117928E-3</v>
      </c>
      <c r="BO91">
        <f t="shared" si="134"/>
        <v>3.2318711597369735E-3</v>
      </c>
      <c r="BP91">
        <f t="shared" si="134"/>
        <v>3.0957442448196382E-3</v>
      </c>
      <c r="BQ91">
        <f t="shared" si="134"/>
        <v>2.9681986388905468E-3</v>
      </c>
      <c r="BR91">
        <f t="shared" si="134"/>
        <v>2.8484660957301157E-3</v>
      </c>
      <c r="BS91">
        <f t="shared" si="134"/>
        <v>2.7358713433533262E-3</v>
      </c>
      <c r="BT91">
        <f t="shared" si="134"/>
        <v>2.6298175875670944E-3</v>
      </c>
      <c r="BU91">
        <f t="shared" si="134"/>
        <v>2.5297747967047476E-3</v>
      </c>
      <c r="BV91">
        <f t="shared" si="135"/>
        <v>2.4352701368825394E-3</v>
      </c>
      <c r="BW91">
        <f t="shared" si="135"/>
        <v>2.3458800907715949E-3</v>
      </c>
      <c r="BX91">
        <f t="shared" si="135"/>
        <v>2.2612239091182704E-3</v>
      </c>
      <c r="BY91">
        <f t="shared" si="135"/>
        <v>2.1809581281275426E-3</v>
      </c>
      <c r="BZ91">
        <f t="shared" si="135"/>
        <v>2.1047719472357101E-3</v>
      </c>
      <c r="CA91">
        <f t="shared" si="135"/>
        <v>2.032383307358139E-3</v>
      </c>
      <c r="CB91">
        <f t="shared" si="135"/>
        <v>1.9635355439104386E-3</v>
      </c>
      <c r="CC91">
        <f t="shared" si="135"/>
        <v>1.8979945148830705E-3</v>
      </c>
      <c r="CD91">
        <f t="shared" si="135"/>
        <v>1.8355461241859219E-3</v>
      </c>
      <c r="CE91">
        <f t="shared" si="135"/>
        <v>1.7759941759252708E-3</v>
      </c>
      <c r="CF91">
        <f t="shared" si="136"/>
        <v>1.7191585073497535E-3</v>
      </c>
      <c r="CG91">
        <f t="shared" si="136"/>
        <v>1.6648733577195325E-3</v>
      </c>
      <c r="CH91">
        <f t="shared" si="136"/>
        <v>1.6129859379137911E-3</v>
      </c>
      <c r="CI91">
        <f t="shared" si="136"/>
        <v>1.5633551716420788E-3</v>
      </c>
      <c r="CJ91">
        <f t="shared" si="136"/>
        <v>1.5158505839999335E-3</v>
      </c>
      <c r="CK91">
        <f t="shared" si="136"/>
        <v>1.4703513170621746E-3</v>
      </c>
      <c r="CL91">
        <f t="shared" si="136"/>
        <v>1.4267452554321157E-3</v>
      </c>
      <c r="CM91">
        <f t="shared" si="136"/>
        <v>1.3849282473107646E-3</v>
      </c>
      <c r="CN91">
        <f t="shared" si="136"/>
        <v>1.344803408832499E-3</v>
      </c>
      <c r="CO91">
        <f t="shared" si="136"/>
        <v>1.306280501223048E-3</v>
      </c>
      <c r="CP91">
        <f t="shared" si="137"/>
        <v>1.269275371842853E-3</v>
      </c>
      <c r="CQ91">
        <f t="shared" si="137"/>
        <v>1.2337094514401912E-3</v>
      </c>
      <c r="CR91">
        <f t="shared" si="137"/>
        <v>7.9420854950079298E-4</v>
      </c>
      <c r="CS91">
        <f t="shared" si="137"/>
        <v>5.1578652537626816E-4</v>
      </c>
      <c r="CT91">
        <f t="shared" si="137"/>
        <v>3.5715748769833575E-4</v>
      </c>
      <c r="CU91">
        <f t="shared" si="137"/>
        <v>2.4842881473602818E-4</v>
      </c>
      <c r="CV91">
        <f t="shared" si="137"/>
        <v>1.696077144821521E-4</v>
      </c>
      <c r="CW91">
        <f t="shared" si="137"/>
        <v>1.1147777442211249E-4</v>
      </c>
      <c r="CX91">
        <f t="shared" si="137"/>
        <v>6.8836511483318471E-5</v>
      </c>
      <c r="CY91">
        <f t="shared" si="137"/>
        <v>3.8380916389162546E-5</v>
      </c>
      <c r="CZ91">
        <f t="shared" si="138"/>
        <v>1.7844470800300977E-5</v>
      </c>
      <c r="DA91">
        <f t="shared" si="138"/>
        <v>5.5833042857656472E-6</v>
      </c>
      <c r="DB91">
        <f t="shared" si="138"/>
        <v>3.5461416703664598E-7</v>
      </c>
      <c r="DC91">
        <f t="shared" si="138"/>
        <v>0</v>
      </c>
      <c r="DD91">
        <f t="shared" si="138"/>
        <v>0</v>
      </c>
      <c r="DE91">
        <f t="shared" si="138"/>
        <v>0</v>
      </c>
      <c r="DF91">
        <f t="shared" si="138"/>
        <v>0</v>
      </c>
      <c r="DG91">
        <f t="shared" si="138"/>
        <v>0</v>
      </c>
      <c r="DH91">
        <f t="shared" si="138"/>
        <v>0</v>
      </c>
      <c r="DI91">
        <f t="shared" si="138"/>
        <v>0</v>
      </c>
      <c r="DJ91">
        <f t="shared" si="139"/>
        <v>0</v>
      </c>
      <c r="DK91">
        <f t="shared" si="139"/>
        <v>0</v>
      </c>
      <c r="DL91">
        <f t="shared" si="139"/>
        <v>0</v>
      </c>
      <c r="DM91">
        <f t="shared" si="139"/>
        <v>0</v>
      </c>
      <c r="DN91">
        <f t="shared" si="139"/>
        <v>0</v>
      </c>
      <c r="DO91">
        <f t="shared" si="139"/>
        <v>0</v>
      </c>
      <c r="DP91">
        <f t="shared" si="139"/>
        <v>0</v>
      </c>
      <c r="DQ91">
        <f t="shared" si="139"/>
        <v>0</v>
      </c>
      <c r="DR91">
        <f t="shared" si="139"/>
        <v>0</v>
      </c>
      <c r="DS91">
        <f t="shared" si="139"/>
        <v>0</v>
      </c>
      <c r="DT91">
        <f t="shared" si="140"/>
        <v>0</v>
      </c>
      <c r="DU91">
        <f t="shared" si="140"/>
        <v>0</v>
      </c>
      <c r="DV91">
        <f t="shared" si="140"/>
        <v>0</v>
      </c>
      <c r="DW91">
        <f t="shared" si="140"/>
        <v>0</v>
      </c>
      <c r="DX91">
        <f t="shared" si="140"/>
        <v>0</v>
      </c>
      <c r="DY91">
        <f t="shared" si="140"/>
        <v>0</v>
      </c>
      <c r="DZ91">
        <f t="shared" si="140"/>
        <v>0</v>
      </c>
      <c r="EA91">
        <f t="shared" si="140"/>
        <v>0</v>
      </c>
      <c r="EB91">
        <f t="shared" si="140"/>
        <v>0</v>
      </c>
      <c r="EC91">
        <f t="shared" si="140"/>
        <v>0</v>
      </c>
      <c r="ED91">
        <f t="shared" si="141"/>
        <v>0</v>
      </c>
      <c r="EE91">
        <f t="shared" si="141"/>
        <v>0</v>
      </c>
      <c r="EF91">
        <f t="shared" si="141"/>
        <v>0</v>
      </c>
      <c r="EG91">
        <f t="shared" si="141"/>
        <v>0</v>
      </c>
      <c r="EH91">
        <f t="shared" si="141"/>
        <v>0</v>
      </c>
      <c r="EI91">
        <f t="shared" si="141"/>
        <v>0</v>
      </c>
      <c r="EJ91">
        <f t="shared" si="141"/>
        <v>0</v>
      </c>
      <c r="EK91">
        <f t="shared" si="141"/>
        <v>0</v>
      </c>
      <c r="EL91">
        <f t="shared" si="141"/>
        <v>0</v>
      </c>
      <c r="EM91">
        <f t="shared" si="141"/>
        <v>0</v>
      </c>
      <c r="EN91">
        <f t="shared" si="142"/>
        <v>0</v>
      </c>
      <c r="EO91">
        <f t="shared" si="142"/>
        <v>0</v>
      </c>
      <c r="EP91">
        <f t="shared" si="142"/>
        <v>0</v>
      </c>
      <c r="EQ91">
        <f t="shared" si="142"/>
        <v>0</v>
      </c>
      <c r="ER91">
        <f t="shared" si="142"/>
        <v>0</v>
      </c>
      <c r="ES91">
        <f t="shared" si="142"/>
        <v>0</v>
      </c>
      <c r="ET91">
        <f t="shared" si="142"/>
        <v>0</v>
      </c>
      <c r="EU91">
        <f t="shared" si="142"/>
        <v>0</v>
      </c>
      <c r="EV91">
        <f t="shared" si="142"/>
        <v>0</v>
      </c>
      <c r="EW91">
        <f t="shared" si="142"/>
        <v>0</v>
      </c>
      <c r="EX91">
        <f t="shared" si="142"/>
        <v>0</v>
      </c>
      <c r="EZ91">
        <f t="shared" si="112"/>
        <v>0.87833595550706944</v>
      </c>
      <c r="FB91">
        <f t="shared" si="110"/>
        <v>1.1275697097498039E-2</v>
      </c>
      <c r="FC91">
        <f t="shared" si="111"/>
        <v>0.24857443304789256</v>
      </c>
      <c r="FH91" s="56"/>
    </row>
    <row r="92" spans="1:164" x14ac:dyDescent="0.25">
      <c r="A92">
        <v>725</v>
      </c>
      <c r="B92" s="19">
        <f>'Input spectra'!Y91</f>
        <v>4.54641304409494E-2</v>
      </c>
      <c r="C92">
        <f>'Input spectra'!B91</f>
        <v>0</v>
      </c>
      <c r="D92">
        <f t="shared" si="128"/>
        <v>2.0653927966864227E-2</v>
      </c>
      <c r="E92">
        <f t="shared" si="128"/>
        <v>2.0410508684231745E-2</v>
      </c>
      <c r="F92">
        <f t="shared" si="128"/>
        <v>2.0168872768725438E-2</v>
      </c>
      <c r="G92">
        <f t="shared" si="128"/>
        <v>1.9929009049935179E-2</v>
      </c>
      <c r="H92">
        <f t="shared" si="128"/>
        <v>1.9690906422096054E-2</v>
      </c>
      <c r="I92">
        <f t="shared" si="128"/>
        <v>1.9454553843731782E-2</v>
      </c>
      <c r="J92">
        <f t="shared" si="128"/>
        <v>1.9219940337299936E-2</v>
      </c>
      <c r="K92">
        <f t="shared" si="128"/>
        <v>1.8987054988839146E-2</v>
      </c>
      <c r="L92">
        <f t="shared" si="128"/>
        <v>1.8755886947618143E-2</v>
      </c>
      <c r="M92">
        <f t="shared" si="128"/>
        <v>1.8526425425786704E-2</v>
      </c>
      <c r="N92">
        <f t="shared" si="129"/>
        <v>1.8298659698028436E-2</v>
      </c>
      <c r="O92">
        <f t="shared" si="129"/>
        <v>1.807257910121543E-2</v>
      </c>
      <c r="P92">
        <f t="shared" si="129"/>
        <v>1.7848173034064767E-2</v>
      </c>
      <c r="Q92">
        <f t="shared" si="129"/>
        <v>1.7625430956796861E-2</v>
      </c>
      <c r="R92">
        <f t="shared" si="129"/>
        <v>1.7404342390795604E-2</v>
      </c>
      <c r="S92">
        <f t="shared" si="129"/>
        <v>1.7184896918270364E-2</v>
      </c>
      <c r="T92">
        <f t="shared" si="129"/>
        <v>1.6967084181919775E-2</v>
      </c>
      <c r="U92">
        <f t="shared" si="129"/>
        <v>1.6750893884597301E-2</v>
      </c>
      <c r="V92">
        <f t="shared" si="129"/>
        <v>1.6536315788978653E-2</v>
      </c>
      <c r="W92">
        <f t="shared" si="129"/>
        <v>1.6323339717230906E-2</v>
      </c>
      <c r="X92">
        <f t="shared" si="130"/>
        <v>1.6111955550683458E-2</v>
      </c>
      <c r="Y92">
        <f t="shared" si="130"/>
        <v>1.5902153229500698E-2</v>
      </c>
      <c r="Z92">
        <f t="shared" si="130"/>
        <v>1.5693922752356464E-2</v>
      </c>
      <c r="AA92">
        <f t="shared" si="130"/>
        <v>1.548725417611021E-2</v>
      </c>
      <c r="AB92">
        <f t="shared" si="130"/>
        <v>1.5282137615484932E-2</v>
      </c>
      <c r="AC92">
        <f t="shared" si="130"/>
        <v>1.5078563242746819E-2</v>
      </c>
      <c r="AD92">
        <f t="shared" si="130"/>
        <v>1.4876521287386592E-2</v>
      </c>
      <c r="AE92">
        <f t="shared" si="130"/>
        <v>1.4676002035802589E-2</v>
      </c>
      <c r="AF92">
        <f t="shared" si="130"/>
        <v>1.4476995830985518E-2</v>
      </c>
      <c r="AG92">
        <f t="shared" si="130"/>
        <v>1.4279493072204904E-2</v>
      </c>
      <c r="AH92">
        <f t="shared" si="131"/>
        <v>1.4083484214697234E-2</v>
      </c>
      <c r="AI92">
        <f t="shared" si="131"/>
        <v>1.388895976935575E-2</v>
      </c>
      <c r="AJ92">
        <f t="shared" si="131"/>
        <v>1.3695910302421921E-2</v>
      </c>
      <c r="AK92">
        <f t="shared" si="131"/>
        <v>1.3504326435178553E-2</v>
      </c>
      <c r="AL92">
        <f t="shared" si="131"/>
        <v>1.3314198843644568E-2</v>
      </c>
      <c r="AM92">
        <f t="shared" si="131"/>
        <v>1.31255182582714E-2</v>
      </c>
      <c r="AN92">
        <f t="shared" si="131"/>
        <v>1.2938275463641015E-2</v>
      </c>
      <c r="AO92">
        <f t="shared" si="131"/>
        <v>1.2752461298165575E-2</v>
      </c>
      <c r="AP92">
        <f t="shared" si="131"/>
        <v>1.2568066653788693E-2</v>
      </c>
      <c r="AQ92">
        <f t="shared" si="131"/>
        <v>1.2385082475688286E-2</v>
      </c>
      <c r="AR92">
        <f t="shared" si="132"/>
        <v>1.2203499761981051E-2</v>
      </c>
      <c r="AS92">
        <f t="shared" si="132"/>
        <v>1.2023309563428492E-2</v>
      </c>
      <c r="AT92">
        <f t="shared" si="132"/>
        <v>1.1844502983144545E-2</v>
      </c>
      <c r="AU92">
        <f t="shared" si="132"/>
        <v>1.166707117630477E-2</v>
      </c>
      <c r="AV92">
        <f t="shared" si="132"/>
        <v>1.1491005349857104E-2</v>
      </c>
      <c r="AW92">
        <f t="shared" si="132"/>
        <v>1.1316296762234154E-2</v>
      </c>
      <c r="AX92">
        <f t="shared" si="132"/>
        <v>1.005869141564276E-2</v>
      </c>
      <c r="AY92">
        <f t="shared" si="132"/>
        <v>8.5942667342328149E-3</v>
      </c>
      <c r="AZ92">
        <f t="shared" si="132"/>
        <v>7.735906769632748E-3</v>
      </c>
      <c r="BA92">
        <f t="shared" si="132"/>
        <v>7.0857432738418947E-3</v>
      </c>
      <c r="BB92">
        <f t="shared" si="133"/>
        <v>6.5545160704478722E-3</v>
      </c>
      <c r="BC92">
        <f t="shared" si="133"/>
        <v>6.1035334812939946E-3</v>
      </c>
      <c r="BD92">
        <f t="shared" si="133"/>
        <v>5.7115947471515112E-3</v>
      </c>
      <c r="BE92">
        <f t="shared" si="133"/>
        <v>5.3654833716691407E-3</v>
      </c>
      <c r="BF92">
        <f t="shared" si="133"/>
        <v>5.0562507094216464E-3</v>
      </c>
      <c r="BG92">
        <f t="shared" si="133"/>
        <v>4.7774791368309782E-3</v>
      </c>
      <c r="BH92">
        <f t="shared" si="133"/>
        <v>4.5243673891608143E-3</v>
      </c>
      <c r="BI92">
        <f t="shared" si="133"/>
        <v>4.2932054226986838E-3</v>
      </c>
      <c r="BJ92">
        <f t="shared" si="133"/>
        <v>4.0810524516563815E-3</v>
      </c>
      <c r="BK92">
        <f t="shared" si="133"/>
        <v>3.8855290698582832E-3</v>
      </c>
      <c r="BL92">
        <f t="shared" si="134"/>
        <v>3.7046772947514003E-3</v>
      </c>
      <c r="BM92">
        <f t="shared" si="134"/>
        <v>3.5368630262828733E-3</v>
      </c>
      <c r="BN92">
        <f t="shared" si="134"/>
        <v>3.3807060642772687E-3</v>
      </c>
      <c r="BO92">
        <f t="shared" si="134"/>
        <v>3.2350286422979666E-3</v>
      </c>
      <c r="BP92">
        <f t="shared" si="134"/>
        <v>3.0988167653014337E-3</v>
      </c>
      <c r="BQ92">
        <f t="shared" si="134"/>
        <v>2.9711906239671656E-3</v>
      </c>
      <c r="BR92">
        <f t="shared" si="134"/>
        <v>2.8513815850932244E-3</v>
      </c>
      <c r="BS92">
        <f t="shared" si="134"/>
        <v>2.7387140386484214E-3</v>
      </c>
      <c r="BT92">
        <f t="shared" si="134"/>
        <v>2.6325908932535312E-3</v>
      </c>
      <c r="BU92">
        <f t="shared" si="134"/>
        <v>2.5324818544664152E-3</v>
      </c>
      <c r="BV92">
        <f t="shared" si="135"/>
        <v>2.437913854833365E-3</v>
      </c>
      <c r="BW92">
        <f t="shared" si="135"/>
        <v>2.3484631684193564E-3</v>
      </c>
      <c r="BX92">
        <f t="shared" si="135"/>
        <v>2.263748858841343E-3</v>
      </c>
      <c r="BY92">
        <f t="shared" si="135"/>
        <v>2.1834272937617614E-3</v>
      </c>
      <c r="BZ92">
        <f t="shared" si="135"/>
        <v>2.1071875202484935E-3</v>
      </c>
      <c r="CA92">
        <f t="shared" si="135"/>
        <v>2.0347473409944063E-3</v>
      </c>
      <c r="CB92">
        <f t="shared" si="135"/>
        <v>1.9658499656227779E-3</v>
      </c>
      <c r="CC92">
        <f t="shared" si="135"/>
        <v>1.9002611373019397E-3</v>
      </c>
      <c r="CD92">
        <f t="shared" si="135"/>
        <v>1.8377666548407368E-3</v>
      </c>
      <c r="CE92">
        <f t="shared" si="135"/>
        <v>1.7781702258913255E-3</v>
      </c>
      <c r="CF92">
        <f t="shared" si="136"/>
        <v>1.7212915989670138E-3</v>
      </c>
      <c r="CG92">
        <f t="shared" si="136"/>
        <v>1.6669649315059001E-3</v>
      </c>
      <c r="CH92">
        <f t="shared" si="136"/>
        <v>1.6150373587763146E-3</v>
      </c>
      <c r="CI92">
        <f t="shared" si="136"/>
        <v>1.5653677344738737E-3</v>
      </c>
      <c r="CJ92">
        <f t="shared" si="136"/>
        <v>1.5178255187376088E-3</v>
      </c>
      <c r="CK92">
        <f t="shared" si="136"/>
        <v>1.4722897932677912E-3</v>
      </c>
      <c r="CL92">
        <f t="shared" si="136"/>
        <v>1.4286483864547137E-3</v>
      </c>
      <c r="CM92">
        <f t="shared" si="136"/>
        <v>1.3867970940749528E-3</v>
      </c>
      <c r="CN92">
        <f t="shared" si="136"/>
        <v>1.3466389832952584E-3</v>
      </c>
      <c r="CO92">
        <f t="shared" si="136"/>
        <v>1.3080837695345177E-3</v>
      </c>
      <c r="CP92">
        <f t="shared" si="137"/>
        <v>1.2710472572422995E-3</v>
      </c>
      <c r="CQ92">
        <f t="shared" si="137"/>
        <v>1.235450836914476E-3</v>
      </c>
      <c r="CR92">
        <f t="shared" si="137"/>
        <v>7.9534190559723498E-4</v>
      </c>
      <c r="CS92">
        <f t="shared" si="137"/>
        <v>5.1653057226894682E-4</v>
      </c>
      <c r="CT92">
        <f t="shared" si="137"/>
        <v>3.5767824857102374E-4</v>
      </c>
      <c r="CU92">
        <f t="shared" si="137"/>
        <v>2.487948978292377E-4</v>
      </c>
      <c r="CV92">
        <f t="shared" si="137"/>
        <v>1.6986028014203701E-4</v>
      </c>
      <c r="CW92">
        <f t="shared" si="137"/>
        <v>1.1164550832677877E-4</v>
      </c>
      <c r="CX92">
        <f t="shared" si="137"/>
        <v>6.8941154229444106E-5</v>
      </c>
      <c r="CY92">
        <f t="shared" si="137"/>
        <v>3.8439857470708914E-5</v>
      </c>
      <c r="CZ92">
        <f t="shared" si="138"/>
        <v>1.7872151343342549E-5</v>
      </c>
      <c r="DA92">
        <f t="shared" si="138"/>
        <v>5.5920518465841599E-6</v>
      </c>
      <c r="DB92">
        <f t="shared" si="138"/>
        <v>3.5517525883434306E-7</v>
      </c>
      <c r="DC92">
        <f t="shared" si="138"/>
        <v>0</v>
      </c>
      <c r="DD92">
        <f t="shared" si="138"/>
        <v>0</v>
      </c>
      <c r="DE92">
        <f t="shared" si="138"/>
        <v>0</v>
      </c>
      <c r="DF92">
        <f t="shared" si="138"/>
        <v>0</v>
      </c>
      <c r="DG92">
        <f t="shared" si="138"/>
        <v>0</v>
      </c>
      <c r="DH92">
        <f t="shared" si="138"/>
        <v>0</v>
      </c>
      <c r="DI92">
        <f t="shared" si="138"/>
        <v>0</v>
      </c>
      <c r="DJ92">
        <f t="shared" si="139"/>
        <v>0</v>
      </c>
      <c r="DK92">
        <f t="shared" si="139"/>
        <v>0</v>
      </c>
      <c r="DL92">
        <f t="shared" si="139"/>
        <v>0</v>
      </c>
      <c r="DM92">
        <f t="shared" si="139"/>
        <v>0</v>
      </c>
      <c r="DN92">
        <f t="shared" si="139"/>
        <v>0</v>
      </c>
      <c r="DO92">
        <f t="shared" si="139"/>
        <v>0</v>
      </c>
      <c r="DP92">
        <f t="shared" si="139"/>
        <v>0</v>
      </c>
      <c r="DQ92">
        <f t="shared" si="139"/>
        <v>0</v>
      </c>
      <c r="DR92">
        <f t="shared" si="139"/>
        <v>0</v>
      </c>
      <c r="DS92">
        <f t="shared" si="139"/>
        <v>0</v>
      </c>
      <c r="DT92">
        <f t="shared" si="140"/>
        <v>0</v>
      </c>
      <c r="DU92">
        <f t="shared" si="140"/>
        <v>0</v>
      </c>
      <c r="DV92">
        <f t="shared" si="140"/>
        <v>0</v>
      </c>
      <c r="DW92">
        <f t="shared" si="140"/>
        <v>0</v>
      </c>
      <c r="DX92">
        <f t="shared" si="140"/>
        <v>0</v>
      </c>
      <c r="DY92">
        <f t="shared" si="140"/>
        <v>0</v>
      </c>
      <c r="DZ92">
        <f t="shared" si="140"/>
        <v>0</v>
      </c>
      <c r="EA92">
        <f t="shared" si="140"/>
        <v>0</v>
      </c>
      <c r="EB92">
        <f t="shared" si="140"/>
        <v>0</v>
      </c>
      <c r="EC92">
        <f t="shared" si="140"/>
        <v>0</v>
      </c>
      <c r="ED92">
        <f t="shared" si="141"/>
        <v>0</v>
      </c>
      <c r="EE92">
        <f t="shared" si="141"/>
        <v>0</v>
      </c>
      <c r="EF92">
        <f t="shared" si="141"/>
        <v>0</v>
      </c>
      <c r="EG92">
        <f t="shared" si="141"/>
        <v>0</v>
      </c>
      <c r="EH92">
        <f t="shared" si="141"/>
        <v>0</v>
      </c>
      <c r="EI92">
        <f t="shared" si="141"/>
        <v>0</v>
      </c>
      <c r="EJ92">
        <f t="shared" si="141"/>
        <v>0</v>
      </c>
      <c r="EK92">
        <f t="shared" si="141"/>
        <v>0</v>
      </c>
      <c r="EL92">
        <f t="shared" si="141"/>
        <v>0</v>
      </c>
      <c r="EM92">
        <f t="shared" si="141"/>
        <v>0</v>
      </c>
      <c r="EN92">
        <f t="shared" si="142"/>
        <v>0</v>
      </c>
      <c r="EO92">
        <f t="shared" si="142"/>
        <v>0</v>
      </c>
      <c r="EP92">
        <f t="shared" si="142"/>
        <v>0</v>
      </c>
      <c r="EQ92">
        <f t="shared" si="142"/>
        <v>0</v>
      </c>
      <c r="ER92">
        <f t="shared" si="142"/>
        <v>0</v>
      </c>
      <c r="ES92">
        <f t="shared" si="142"/>
        <v>0</v>
      </c>
      <c r="ET92">
        <f t="shared" si="142"/>
        <v>0</v>
      </c>
      <c r="EU92">
        <f t="shared" si="142"/>
        <v>0</v>
      </c>
      <c r="EV92">
        <f t="shared" si="142"/>
        <v>0</v>
      </c>
      <c r="EW92">
        <f t="shared" si="142"/>
        <v>0</v>
      </c>
      <c r="EX92">
        <f t="shared" si="142"/>
        <v>0</v>
      </c>
      <c r="EZ92">
        <f t="shared" si="112"/>
        <v>0.87870987213085516</v>
      </c>
      <c r="FB92">
        <f t="shared" si="110"/>
        <v>1.1237819268545446E-2</v>
      </c>
      <c r="FC92">
        <f t="shared" si="111"/>
        <v>0.24857927651308601</v>
      </c>
      <c r="FH92" s="56"/>
    </row>
    <row r="93" spans="1:164" x14ac:dyDescent="0.25">
      <c r="A93">
        <v>730</v>
      </c>
      <c r="B93" s="19">
        <f>'Input spectra'!Y92</f>
        <v>4.5523781651201897E-2</v>
      </c>
      <c r="C93">
        <f>'Input spectra'!B92</f>
        <v>0</v>
      </c>
      <c r="D93">
        <f t="shared" ref="D93:M102" si="143">D$2*EXP(- D$1 * ($C93*_c1+$B93))</f>
        <v>2.0653927966864227E-2</v>
      </c>
      <c r="E93">
        <f t="shared" si="143"/>
        <v>2.0410386933440387E-2</v>
      </c>
      <c r="F93">
        <f t="shared" si="143"/>
        <v>2.0168632150626739E-2</v>
      </c>
      <c r="G93">
        <f t="shared" si="143"/>
        <v>1.9928652416273542E-2</v>
      </c>
      <c r="H93">
        <f t="shared" si="143"/>
        <v>1.9690436593141632E-2</v>
      </c>
      <c r="I93">
        <f t="shared" si="143"/>
        <v>1.9453973608543906E-2</v>
      </c>
      <c r="J93">
        <f t="shared" si="143"/>
        <v>1.9219252453988672E-2</v>
      </c>
      <c r="K93">
        <f t="shared" si="143"/>
        <v>1.8986262184824913E-2</v>
      </c>
      <c r="L93">
        <f t="shared" si="143"/>
        <v>1.8754991919889479E-2</v>
      </c>
      <c r="M93">
        <f t="shared" si="143"/>
        <v>1.8525430841156151E-2</v>
      </c>
      <c r="N93">
        <f t="shared" ref="N93:W102" si="144">N$2*EXP(- N$1 * ($C93*_c1+$B93))</f>
        <v>1.829756819338656E-2</v>
      </c>
      <c r="O93">
        <f t="shared" si="144"/>
        <v>1.8071393283782999E-2</v>
      </c>
      <c r="P93">
        <f t="shared" si="144"/>
        <v>1.7846895481643109E-2</v>
      </c>
      <c r="Q93">
        <f t="shared" si="144"/>
        <v>1.7624064218016367E-2</v>
      </c>
      <c r="R93">
        <f t="shared" si="144"/>
        <v>1.740288898536246E-2</v>
      </c>
      <c r="S93">
        <f t="shared" si="144"/>
        <v>1.7183359337211462E-2</v>
      </c>
      <c r="T93">
        <f t="shared" si="144"/>
        <v>1.6965464887825837E-2</v>
      </c>
      <c r="U93">
        <f t="shared" si="144"/>
        <v>1.6749195311864244E-2</v>
      </c>
      <c r="V93">
        <f t="shared" si="144"/>
        <v>1.653454034404718E-2</v>
      </c>
      <c r="W93">
        <f t="shared" si="144"/>
        <v>1.6321489778824357E-2</v>
      </c>
      <c r="X93">
        <f t="shared" ref="X93:AG102" si="145">X$2*EXP(- X$1 * ($C93*_c1+$B93))</f>
        <v>1.6110033470043906E-2</v>
      </c>
      <c r="Y93">
        <f t="shared" si="145"/>
        <v>1.5900161330623344E-2</v>
      </c>
      <c r="Z93">
        <f t="shared" si="145"/>
        <v>1.5691863332222281E-2</v>
      </c>
      <c r="AA93">
        <f t="shared" si="145"/>
        <v>1.5485129504916918E-2</v>
      </c>
      <c r="AB93">
        <f t="shared" si="145"/>
        <v>1.527994993687626E-2</v>
      </c>
      <c r="AC93">
        <f t="shared" si="145"/>
        <v>1.5076314774040089E-2</v>
      </c>
      <c r="AD93">
        <f t="shared" si="145"/>
        <v>1.4874214219798638E-2</v>
      </c>
      <c r="AE93">
        <f t="shared" si="145"/>
        <v>1.4673638534674016E-2</v>
      </c>
      <c r="AF93">
        <f t="shared" si="145"/>
        <v>1.4474578036003308E-2</v>
      </c>
      <c r="AG93">
        <f t="shared" si="145"/>
        <v>1.4277023097623383E-2</v>
      </c>
      <c r="AH93">
        <f t="shared" ref="AH93:AQ102" si="146">AH$2*EXP(- AH$1 * ($C93*_c1+$B93))</f>
        <v>1.4080964149557427E-2</v>
      </c>
      <c r="AI93">
        <f t="shared" si="146"/>
        <v>1.3886391677703109E-2</v>
      </c>
      <c r="AJ93">
        <f t="shared" si="146"/>
        <v>1.3693296223522453E-2</v>
      </c>
      <c r="AK93">
        <f t="shared" si="146"/>
        <v>1.3501668383733352E-2</v>
      </c>
      <c r="AL93">
        <f t="shared" si="146"/>
        <v>1.3311498810002766E-2</v>
      </c>
      <c r="AM93">
        <f t="shared" si="146"/>
        <v>1.3122778208641548E-2</v>
      </c>
      <c r="AN93">
        <f t="shared" si="146"/>
        <v>1.2935497340300894E-2</v>
      </c>
      <c r="AO93">
        <f t="shared" si="146"/>
        <v>1.2749647019670473E-2</v>
      </c>
      <c r="AP93">
        <f t="shared" si="146"/>
        <v>1.2565218115178118E-2</v>
      </c>
      <c r="AQ93">
        <f t="shared" si="146"/>
        <v>1.2382201548691173E-2</v>
      </c>
      <c r="AR93">
        <f t="shared" ref="AR93:BA102" si="147">AR$2*EXP(- AR$1 * ($C93*_c1+$B93))</f>
        <v>1.2200588295219424E-2</v>
      </c>
      <c r="AS93">
        <f t="shared" si="147"/>
        <v>1.2020369382619637E-2</v>
      </c>
      <c r="AT93">
        <f t="shared" si="147"/>
        <v>1.1841535891301673E-2</v>
      </c>
      <c r="AU93">
        <f t="shared" si="147"/>
        <v>1.1664078953936195E-2</v>
      </c>
      <c r="AV93">
        <f t="shared" si="147"/>
        <v>1.1487989755163934E-2</v>
      </c>
      <c r="AW93">
        <f t="shared" si="147"/>
        <v>1.1313259531306522E-2</v>
      </c>
      <c r="AX93">
        <f t="shared" si="147"/>
        <v>1.005593173394639E-2</v>
      </c>
      <c r="AY93">
        <f t="shared" si="147"/>
        <v>8.5918575774289567E-3</v>
      </c>
      <c r="AZ93">
        <f t="shared" si="147"/>
        <v>7.7336920969410501E-3</v>
      </c>
      <c r="BA93">
        <f t="shared" si="147"/>
        <v>7.0836724780011257E-3</v>
      </c>
      <c r="BB93">
        <f t="shared" ref="BB93:BK102" si="148">BB$2*EXP(- BB$1 * ($C93*_c1+$B93))</f>
        <v>6.5525614378717503E-3</v>
      </c>
      <c r="BC93">
        <f t="shared" si="148"/>
        <v>6.1016769395971816E-3</v>
      </c>
      <c r="BD93">
        <f t="shared" si="148"/>
        <v>5.7098233634916545E-3</v>
      </c>
      <c r="BE93">
        <f t="shared" si="148"/>
        <v>5.36378733462896E-3</v>
      </c>
      <c r="BF93">
        <f t="shared" si="148"/>
        <v>5.0546222697489514E-3</v>
      </c>
      <c r="BG93">
        <f t="shared" si="148"/>
        <v>4.7759119906524176E-3</v>
      </c>
      <c r="BH93">
        <f t="shared" si="148"/>
        <v>4.5228562912173788E-3</v>
      </c>
      <c r="BI93">
        <f t="shared" si="148"/>
        <v>4.2917459299090409E-3</v>
      </c>
      <c r="BJ93">
        <f t="shared" si="148"/>
        <v>4.0796407455159014E-3</v>
      </c>
      <c r="BK93">
        <f t="shared" si="148"/>
        <v>3.8841618290494434E-3</v>
      </c>
      <c r="BL93">
        <f t="shared" ref="BL93:BU102" si="149">BL$2*EXP(- BL$1 * ($C93*_c1+$B93))</f>
        <v>3.703351601097883E-3</v>
      </c>
      <c r="BM93">
        <f t="shared" si="149"/>
        <v>3.5355762936242173E-3</v>
      </c>
      <c r="BN93">
        <f t="shared" si="149"/>
        <v>3.3794559835637816E-3</v>
      </c>
      <c r="BO93">
        <f t="shared" si="149"/>
        <v>3.2338131384526373E-3</v>
      </c>
      <c r="BP93">
        <f t="shared" si="149"/>
        <v>3.0976339628031552E-3</v>
      </c>
      <c r="BQ93">
        <f t="shared" si="149"/>
        <v>2.9700388190199442E-3</v>
      </c>
      <c r="BR93">
        <f t="shared" si="149"/>
        <v>2.850259222851479E-3</v>
      </c>
      <c r="BS93">
        <f t="shared" si="149"/>
        <v>2.7376196943809999E-3</v>
      </c>
      <c r="BT93">
        <f t="shared" si="149"/>
        <v>2.6315232566163503E-3</v>
      </c>
      <c r="BU93">
        <f t="shared" si="149"/>
        <v>2.5314397162575324E-3</v>
      </c>
      <c r="BV93">
        <f t="shared" ref="BV93:CE102" si="150">BV$2*EXP(- BV$1 * ($C93*_c1+$B93))</f>
        <v>2.4368960957515911E-3</v>
      </c>
      <c r="BW93">
        <f t="shared" si="150"/>
        <v>2.3474687494555368E-3</v>
      </c>
      <c r="BX93">
        <f t="shared" si="150"/>
        <v>2.2627768130118507E-3</v>
      </c>
      <c r="BY93">
        <f t="shared" si="150"/>
        <v>2.1824767189543345E-3</v>
      </c>
      <c r="BZ93">
        <f t="shared" si="150"/>
        <v>2.1062575729967592E-3</v>
      </c>
      <c r="CA93">
        <f t="shared" si="150"/>
        <v>2.0338372310330761E-3</v>
      </c>
      <c r="CB93">
        <f t="shared" si="150"/>
        <v>1.9649589511032532E-3</v>
      </c>
      <c r="CC93">
        <f t="shared" si="150"/>
        <v>1.8993885205698647E-3</v>
      </c>
      <c r="CD93">
        <f t="shared" si="150"/>
        <v>1.8369117786943474E-3</v>
      </c>
      <c r="CE93">
        <f t="shared" si="150"/>
        <v>1.7773324702532488E-3</v>
      </c>
      <c r="CF93">
        <f t="shared" ref="CF93:CO102" si="151">CF$2*EXP(- CF$1 * ($C93*_c1+$B93))</f>
        <v>1.7204703779133107E-3</v>
      </c>
      <c r="CG93">
        <f t="shared" si="151"/>
        <v>1.6661596906051592E-3</v>
      </c>
      <c r="CH93">
        <f t="shared" si="151"/>
        <v>1.6142475726989697E-3</v>
      </c>
      <c r="CI93">
        <f t="shared" si="151"/>
        <v>1.5645929048379642E-3</v>
      </c>
      <c r="CJ93">
        <f t="shared" si="151"/>
        <v>1.5170651721621931E-3</v>
      </c>
      <c r="CK93">
        <f t="shared" si="151"/>
        <v>1.4715434796093683E-3</v>
      </c>
      <c r="CL93">
        <f t="shared" si="151"/>
        <v>1.4279156772054697E-3</v>
      </c>
      <c r="CM93">
        <f t="shared" si="151"/>
        <v>1.3860775809045531E-3</v>
      </c>
      <c r="CN93">
        <f t="shared" si="151"/>
        <v>1.3459322767203419E-3</v>
      </c>
      <c r="CO93">
        <f t="shared" si="151"/>
        <v>1.3073894977021312E-3</v>
      </c>
      <c r="CP93">
        <f t="shared" ref="CP93:CY102" si="152">CP$2*EXP(- CP$1 * ($C93*_c1+$B93))</f>
        <v>1.2703650648152587E-3</v>
      </c>
      <c r="CQ93">
        <f t="shared" si="152"/>
        <v>1.2347803840481394E-3</v>
      </c>
      <c r="CR93">
        <f t="shared" si="152"/>
        <v>7.9490554875602201E-4</v>
      </c>
      <c r="CS93">
        <f t="shared" si="152"/>
        <v>5.1624410317051099E-4</v>
      </c>
      <c r="CT93">
        <f t="shared" si="152"/>
        <v>3.574777469492121E-4</v>
      </c>
      <c r="CU93">
        <f t="shared" si="152"/>
        <v>2.4865394906067016E-4</v>
      </c>
      <c r="CV93">
        <f t="shared" si="152"/>
        <v>1.6976303722352246E-4</v>
      </c>
      <c r="CW93">
        <f t="shared" si="152"/>
        <v>1.1158092705248157E-4</v>
      </c>
      <c r="CX93">
        <f t="shared" si="152"/>
        <v>6.890086425878179E-5</v>
      </c>
      <c r="CY93">
        <f t="shared" si="152"/>
        <v>3.8417163630459268E-5</v>
      </c>
      <c r="CZ93">
        <f t="shared" ref="CZ93:DI102" si="153">CZ$2*EXP(- CZ$1 * ($C93*_c1+$B93))</f>
        <v>1.7861493567830155E-5</v>
      </c>
      <c r="DA93">
        <f t="shared" si="153"/>
        <v>5.5886837774080423E-6</v>
      </c>
      <c r="DB93">
        <f t="shared" si="153"/>
        <v>3.5495922089710204E-7</v>
      </c>
      <c r="DC93">
        <f t="shared" si="153"/>
        <v>0</v>
      </c>
      <c r="DD93">
        <f t="shared" si="153"/>
        <v>0</v>
      </c>
      <c r="DE93">
        <f t="shared" si="153"/>
        <v>0</v>
      </c>
      <c r="DF93">
        <f t="shared" si="153"/>
        <v>0</v>
      </c>
      <c r="DG93">
        <f t="shared" si="153"/>
        <v>0</v>
      </c>
      <c r="DH93">
        <f t="shared" si="153"/>
        <v>0</v>
      </c>
      <c r="DI93">
        <f t="shared" si="153"/>
        <v>0</v>
      </c>
      <c r="DJ93">
        <f t="shared" ref="DJ93:DS102" si="154">DJ$2*EXP(- DJ$1 * ($C93*_c1+$B93))</f>
        <v>0</v>
      </c>
      <c r="DK93">
        <f t="shared" si="154"/>
        <v>0</v>
      </c>
      <c r="DL93">
        <f t="shared" si="154"/>
        <v>0</v>
      </c>
      <c r="DM93">
        <f t="shared" si="154"/>
        <v>0</v>
      </c>
      <c r="DN93">
        <f t="shared" si="154"/>
        <v>0</v>
      </c>
      <c r="DO93">
        <f t="shared" si="154"/>
        <v>0</v>
      </c>
      <c r="DP93">
        <f t="shared" si="154"/>
        <v>0</v>
      </c>
      <c r="DQ93">
        <f t="shared" si="154"/>
        <v>0</v>
      </c>
      <c r="DR93">
        <f t="shared" si="154"/>
        <v>0</v>
      </c>
      <c r="DS93">
        <f t="shared" si="154"/>
        <v>0</v>
      </c>
      <c r="DT93">
        <f t="shared" ref="DT93:EC102" si="155">DT$2*EXP(- DT$1 * ($C93*_c1+$B93))</f>
        <v>0</v>
      </c>
      <c r="DU93">
        <f t="shared" si="155"/>
        <v>0</v>
      </c>
      <c r="DV93">
        <f t="shared" si="155"/>
        <v>0</v>
      </c>
      <c r="DW93">
        <f t="shared" si="155"/>
        <v>0</v>
      </c>
      <c r="DX93">
        <f t="shared" si="155"/>
        <v>0</v>
      </c>
      <c r="DY93">
        <f t="shared" si="155"/>
        <v>0</v>
      </c>
      <c r="DZ93">
        <f t="shared" si="155"/>
        <v>0</v>
      </c>
      <c r="EA93">
        <f t="shared" si="155"/>
        <v>0</v>
      </c>
      <c r="EB93">
        <f t="shared" si="155"/>
        <v>0</v>
      </c>
      <c r="EC93">
        <f t="shared" si="155"/>
        <v>0</v>
      </c>
      <c r="ED93">
        <f t="shared" ref="ED93:EM102" si="156">ED$2*EXP(- ED$1 * ($C93*_c1+$B93))</f>
        <v>0</v>
      </c>
      <c r="EE93">
        <f t="shared" si="156"/>
        <v>0</v>
      </c>
      <c r="EF93">
        <f t="shared" si="156"/>
        <v>0</v>
      </c>
      <c r="EG93">
        <f t="shared" si="156"/>
        <v>0</v>
      </c>
      <c r="EH93">
        <f t="shared" si="156"/>
        <v>0</v>
      </c>
      <c r="EI93">
        <f t="shared" si="156"/>
        <v>0</v>
      </c>
      <c r="EJ93">
        <f t="shared" si="156"/>
        <v>0</v>
      </c>
      <c r="EK93">
        <f t="shared" si="156"/>
        <v>0</v>
      </c>
      <c r="EL93">
        <f t="shared" si="156"/>
        <v>0</v>
      </c>
      <c r="EM93">
        <f t="shared" si="156"/>
        <v>0</v>
      </c>
      <c r="EN93">
        <f t="shared" ref="EN93:EX102" si="157">EN$2*EXP(- EN$1 * ($C93*_c1+$B93))</f>
        <v>0</v>
      </c>
      <c r="EO93">
        <f t="shared" si="157"/>
        <v>0</v>
      </c>
      <c r="EP93">
        <f t="shared" si="157"/>
        <v>0</v>
      </c>
      <c r="EQ93">
        <f t="shared" si="157"/>
        <v>0</v>
      </c>
      <c r="ER93">
        <f t="shared" si="157"/>
        <v>0</v>
      </c>
      <c r="ES93">
        <f t="shared" si="157"/>
        <v>0</v>
      </c>
      <c r="ET93">
        <f t="shared" si="157"/>
        <v>0</v>
      </c>
      <c r="EU93">
        <f t="shared" si="157"/>
        <v>0</v>
      </c>
      <c r="EV93">
        <f t="shared" si="157"/>
        <v>0</v>
      </c>
      <c r="EW93">
        <f t="shared" si="157"/>
        <v>0</v>
      </c>
      <c r="EX93">
        <f t="shared" si="157"/>
        <v>0</v>
      </c>
      <c r="EZ93">
        <f t="shared" si="112"/>
        <v>0.87856594317846803</v>
      </c>
      <c r="FB93">
        <f t="shared" si="110"/>
        <v>1.1252396678957499E-2</v>
      </c>
      <c r="FC93">
        <f t="shared" si="111"/>
        <v>0.24857741253332724</v>
      </c>
      <c r="FH93" s="56"/>
    </row>
    <row r="94" spans="1:164" x14ac:dyDescent="0.25">
      <c r="A94">
        <v>735</v>
      </c>
      <c r="B94" s="19">
        <f>'Input spectra'!Y93</f>
        <v>4.5602246632394997E-2</v>
      </c>
      <c r="C94">
        <f>'Input spectra'!B93</f>
        <v>0</v>
      </c>
      <c r="D94">
        <f t="shared" si="143"/>
        <v>2.0653927966864227E-2</v>
      </c>
      <c r="E94">
        <f t="shared" si="143"/>
        <v>2.0410226784006006E-2</v>
      </c>
      <c r="F94">
        <f t="shared" si="143"/>
        <v>2.0168315646841715E-2</v>
      </c>
      <c r="G94">
        <f t="shared" si="143"/>
        <v>1.9928183311393694E-2</v>
      </c>
      <c r="H94">
        <f t="shared" si="143"/>
        <v>1.9689818598945079E-2</v>
      </c>
      <c r="I94">
        <f t="shared" si="143"/>
        <v>1.9453210395678714E-2</v>
      </c>
      <c r="J94">
        <f t="shared" si="143"/>
        <v>1.9218347652318002E-2</v>
      </c>
      <c r="K94">
        <f t="shared" si="143"/>
        <v>1.8985219383769666E-2</v>
      </c>
      <c r="L94">
        <f t="shared" si="143"/>
        <v>1.8753814668768444E-2</v>
      </c>
      <c r="M94">
        <f t="shared" si="143"/>
        <v>1.8524122649523658E-2</v>
      </c>
      <c r="N94">
        <f t="shared" si="144"/>
        <v>1.829613253136772E-2</v>
      </c>
      <c r="O94">
        <f t="shared" si="144"/>
        <v>1.8069833582406474E-2</v>
      </c>
      <c r="P94">
        <f t="shared" si="144"/>
        <v>1.7845215133171468E-2</v>
      </c>
      <c r="Q94">
        <f t="shared" si="144"/>
        <v>1.7622266576274043E-2</v>
      </c>
      <c r="R94">
        <f t="shared" si="144"/>
        <v>1.7400977366061283E-2</v>
      </c>
      <c r="S94">
        <f t="shared" si="144"/>
        <v>1.7181337018273866E-2</v>
      </c>
      <c r="T94">
        <f t="shared" si="144"/>
        <v>1.6963335109705664E-2</v>
      </c>
      <c r="U94">
        <f t="shared" si="144"/>
        <v>1.6746961277865229E-2</v>
      </c>
      <c r="V94">
        <f t="shared" si="144"/>
        <v>1.6532205220639095E-2</v>
      </c>
      <c r="W94">
        <f t="shared" si="144"/>
        <v>1.631905669595685E-2</v>
      </c>
      <c r="X94">
        <f t="shared" si="145"/>
        <v>1.6107505521458038E-2</v>
      </c>
      <c r="Y94">
        <f t="shared" si="145"/>
        <v>1.5897541574160842E-2</v>
      </c>
      <c r="Z94">
        <f t="shared" si="145"/>
        <v>1.568915479013254E-2</v>
      </c>
      <c r="AA94">
        <f t="shared" si="145"/>
        <v>1.5482335164161715E-2</v>
      </c>
      <c r="AB94">
        <f t="shared" si="145"/>
        <v>1.5277072749432283E-2</v>
      </c>
      <c r="AC94">
        <f t="shared" si="145"/>
        <v>1.5073357657199202E-2</v>
      </c>
      <c r="AD94">
        <f t="shared" si="145"/>
        <v>1.4871180056465955E-2</v>
      </c>
      <c r="AE94">
        <f t="shared" si="145"/>
        <v>1.4670530173663777E-2</v>
      </c>
      <c r="AF94">
        <f t="shared" si="145"/>
        <v>1.447139829233259E-2</v>
      </c>
      <c r="AG94">
        <f t="shared" si="145"/>
        <v>1.4273774752803645E-2</v>
      </c>
      <c r="AH94">
        <f t="shared" si="146"/>
        <v>1.4077649951883891E-2</v>
      </c>
      <c r="AI94">
        <f t="shared" si="146"/>
        <v>1.3883014342542023E-2</v>
      </c>
      <c r="AJ94">
        <f t="shared" si="146"/>
        <v>1.3689858433596228E-2</v>
      </c>
      <c r="AK94">
        <f t="shared" si="146"/>
        <v>1.3498172789403603E-2</v>
      </c>
      <c r="AL94">
        <f t="shared" si="146"/>
        <v>1.3307948029551245E-2</v>
      </c>
      <c r="AM94">
        <f t="shared" si="146"/>
        <v>1.3119174828549011E-2</v>
      </c>
      <c r="AN94">
        <f t="shared" si="146"/>
        <v>1.293184391552391E-2</v>
      </c>
      <c r="AO94">
        <f t="shared" si="146"/>
        <v>1.2745946073916166E-2</v>
      </c>
      <c r="AP94">
        <f t="shared" si="146"/>
        <v>1.2561472141176894E-2</v>
      </c>
      <c r="AQ94">
        <f t="shared" si="146"/>
        <v>1.2378413008467402E-2</v>
      </c>
      <c r="AR94">
        <f t="shared" si="147"/>
        <v>1.2196759620360136E-2</v>
      </c>
      <c r="AS94">
        <f t="shared" si="147"/>
        <v>1.201650297454122E-2</v>
      </c>
      <c r="AT94">
        <f t="shared" si="147"/>
        <v>1.1837634121514565E-2</v>
      </c>
      <c r="AU94">
        <f t="shared" si="147"/>
        <v>1.1660144164307643E-2</v>
      </c>
      <c r="AV94">
        <f t="shared" si="147"/>
        <v>1.1484024258178769E-2</v>
      </c>
      <c r="AW94">
        <f t="shared" si="147"/>
        <v>1.1309265610326014E-2</v>
      </c>
      <c r="AX94">
        <f t="shared" si="147"/>
        <v>1.0052302811821229E-2</v>
      </c>
      <c r="AY94">
        <f t="shared" si="147"/>
        <v>8.5886896098818031E-3</v>
      </c>
      <c r="AZ94">
        <f t="shared" si="147"/>
        <v>7.7307798901667642E-3</v>
      </c>
      <c r="BA94">
        <f t="shared" si="147"/>
        <v>7.0809494823851332E-3</v>
      </c>
      <c r="BB94">
        <f t="shared" si="148"/>
        <v>6.549991209037165E-3</v>
      </c>
      <c r="BC94">
        <f t="shared" si="148"/>
        <v>6.0992357114564152E-3</v>
      </c>
      <c r="BD94">
        <f t="shared" si="148"/>
        <v>5.7074941285580163E-3</v>
      </c>
      <c r="BE94">
        <f t="shared" si="148"/>
        <v>5.3615571901765649E-3</v>
      </c>
      <c r="BF94">
        <f t="shared" si="148"/>
        <v>5.0524810248721783E-3</v>
      </c>
      <c r="BG94">
        <f t="shared" si="148"/>
        <v>4.7738513551807433E-3</v>
      </c>
      <c r="BH94">
        <f t="shared" si="148"/>
        <v>4.5208693671109981E-3</v>
      </c>
      <c r="BI94">
        <f t="shared" si="148"/>
        <v>4.2898268740373235E-3</v>
      </c>
      <c r="BJ94">
        <f t="shared" si="148"/>
        <v>4.07778453610615E-3</v>
      </c>
      <c r="BK94">
        <f t="shared" si="148"/>
        <v>3.8823640981646475E-3</v>
      </c>
      <c r="BL94">
        <f t="shared" si="149"/>
        <v>3.7016085109622928E-3</v>
      </c>
      <c r="BM94">
        <f t="shared" si="149"/>
        <v>3.5338844430900739E-3</v>
      </c>
      <c r="BN94">
        <f t="shared" si="149"/>
        <v>3.3778123359082248E-3</v>
      </c>
      <c r="BO94">
        <f t="shared" si="149"/>
        <v>3.2322149646486446E-3</v>
      </c>
      <c r="BP94">
        <f t="shared" si="149"/>
        <v>3.0960787962593401E-3</v>
      </c>
      <c r="BQ94">
        <f t="shared" si="149"/>
        <v>2.9685244189812244E-3</v>
      </c>
      <c r="BR94">
        <f t="shared" si="149"/>
        <v>2.8487835444487276E-3</v>
      </c>
      <c r="BS94">
        <f t="shared" si="149"/>
        <v>2.736180863860317E-3</v>
      </c>
      <c r="BT94">
        <f t="shared" si="149"/>
        <v>2.6301195506563324E-3</v>
      </c>
      <c r="BU94">
        <f t="shared" si="149"/>
        <v>2.5300695445510963E-3</v>
      </c>
      <c r="BV94">
        <f t="shared" si="150"/>
        <v>2.435557986222559E-3</v>
      </c>
      <c r="BW94">
        <f t="shared" si="150"/>
        <v>2.346161335622298E-3</v>
      </c>
      <c r="BX94">
        <f t="shared" si="150"/>
        <v>2.2614988231161172E-3</v>
      </c>
      <c r="BY94">
        <f t="shared" si="150"/>
        <v>2.1812269665527077E-3</v>
      </c>
      <c r="BZ94">
        <f t="shared" si="150"/>
        <v>2.1050349487735875E-3</v>
      </c>
      <c r="CA94">
        <f t="shared" si="150"/>
        <v>2.0326406956399632E-3</v>
      </c>
      <c r="CB94">
        <f t="shared" si="150"/>
        <v>1.9637875288670472E-3</v>
      </c>
      <c r="CC94">
        <f t="shared" si="150"/>
        <v>1.8982412939396636E-3</v>
      </c>
      <c r="CD94">
        <f t="shared" si="150"/>
        <v>1.8357878833207884E-3</v>
      </c>
      <c r="CE94">
        <f t="shared" si="150"/>
        <v>1.7762310906115268E-3</v>
      </c>
      <c r="CF94">
        <f t="shared" si="151"/>
        <v>1.719390743396E-3</v>
      </c>
      <c r="CG94">
        <f t="shared" si="151"/>
        <v>1.6651010720227844E-3</v>
      </c>
      <c r="CH94">
        <f t="shared" si="151"/>
        <v>1.6132092791359479E-3</v>
      </c>
      <c r="CI94">
        <f t="shared" si="151"/>
        <v>1.563574280819493E-3</v>
      </c>
      <c r="CJ94">
        <f t="shared" si="151"/>
        <v>1.5160655950942218E-3</v>
      </c>
      <c r="CK94">
        <f t="shared" si="151"/>
        <v>1.470562357459249E-3</v>
      </c>
      <c r="CL94">
        <f t="shared" si="151"/>
        <v>1.4269524463954239E-3</v>
      </c>
      <c r="CM94">
        <f t="shared" si="151"/>
        <v>1.385131704393914E-3</v>
      </c>
      <c r="CN94">
        <f t="shared" si="151"/>
        <v>1.3450032422557454E-3</v>
      </c>
      <c r="CO94">
        <f t="shared" si="151"/>
        <v>1.3064768162175471E-3</v>
      </c>
      <c r="CP94">
        <f t="shared" si="152"/>
        <v>1.2694682689660685E-3</v>
      </c>
      <c r="CQ94">
        <f t="shared" si="152"/>
        <v>1.2338990268654371E-3</v>
      </c>
      <c r="CR94">
        <f t="shared" si="152"/>
        <v>7.9433193113166635E-4</v>
      </c>
      <c r="CS94">
        <f t="shared" si="152"/>
        <v>5.1586752470668352E-4</v>
      </c>
      <c r="CT94">
        <f t="shared" si="152"/>
        <v>3.572141790050751E-4</v>
      </c>
      <c r="CU94">
        <f t="shared" si="152"/>
        <v>2.4846866716476864E-4</v>
      </c>
      <c r="CV94">
        <f t="shared" si="152"/>
        <v>1.6963520901992605E-4</v>
      </c>
      <c r="CW94">
        <f t="shared" si="152"/>
        <v>1.1149603396825684E-4</v>
      </c>
      <c r="CX94">
        <f t="shared" si="152"/>
        <v>6.8847902834736537E-5</v>
      </c>
      <c r="CY94">
        <f t="shared" si="152"/>
        <v>3.8387332638350706E-5</v>
      </c>
      <c r="CZ94">
        <f t="shared" si="153"/>
        <v>1.7847484047263965E-5</v>
      </c>
      <c r="DA94">
        <f t="shared" si="153"/>
        <v>5.5842565206604382E-6</v>
      </c>
      <c r="DB94">
        <f t="shared" si="153"/>
        <v>3.5467524549145869E-7</v>
      </c>
      <c r="DC94">
        <f t="shared" si="153"/>
        <v>0</v>
      </c>
      <c r="DD94">
        <f t="shared" si="153"/>
        <v>0</v>
      </c>
      <c r="DE94">
        <f t="shared" si="153"/>
        <v>0</v>
      </c>
      <c r="DF94">
        <f t="shared" si="153"/>
        <v>0</v>
      </c>
      <c r="DG94">
        <f t="shared" si="153"/>
        <v>0</v>
      </c>
      <c r="DH94">
        <f t="shared" si="153"/>
        <v>0</v>
      </c>
      <c r="DI94">
        <f t="shared" si="153"/>
        <v>0</v>
      </c>
      <c r="DJ94">
        <f t="shared" si="154"/>
        <v>0</v>
      </c>
      <c r="DK94">
        <f t="shared" si="154"/>
        <v>0</v>
      </c>
      <c r="DL94">
        <f t="shared" si="154"/>
        <v>0</v>
      </c>
      <c r="DM94">
        <f t="shared" si="154"/>
        <v>0</v>
      </c>
      <c r="DN94">
        <f t="shared" si="154"/>
        <v>0</v>
      </c>
      <c r="DO94">
        <f t="shared" si="154"/>
        <v>0</v>
      </c>
      <c r="DP94">
        <f t="shared" si="154"/>
        <v>0</v>
      </c>
      <c r="DQ94">
        <f t="shared" si="154"/>
        <v>0</v>
      </c>
      <c r="DR94">
        <f t="shared" si="154"/>
        <v>0</v>
      </c>
      <c r="DS94">
        <f t="shared" si="154"/>
        <v>0</v>
      </c>
      <c r="DT94">
        <f t="shared" si="155"/>
        <v>0</v>
      </c>
      <c r="DU94">
        <f t="shared" si="155"/>
        <v>0</v>
      </c>
      <c r="DV94">
        <f t="shared" si="155"/>
        <v>0</v>
      </c>
      <c r="DW94">
        <f t="shared" si="155"/>
        <v>0</v>
      </c>
      <c r="DX94">
        <f t="shared" si="155"/>
        <v>0</v>
      </c>
      <c r="DY94">
        <f t="shared" si="155"/>
        <v>0</v>
      </c>
      <c r="DZ94">
        <f t="shared" si="155"/>
        <v>0</v>
      </c>
      <c r="EA94">
        <f t="shared" si="155"/>
        <v>0</v>
      </c>
      <c r="EB94">
        <f t="shared" si="155"/>
        <v>0</v>
      </c>
      <c r="EC94">
        <f t="shared" si="155"/>
        <v>0</v>
      </c>
      <c r="ED94">
        <f t="shared" si="156"/>
        <v>0</v>
      </c>
      <c r="EE94">
        <f t="shared" si="156"/>
        <v>0</v>
      </c>
      <c r="EF94">
        <f t="shared" si="156"/>
        <v>0</v>
      </c>
      <c r="EG94">
        <f t="shared" si="156"/>
        <v>0</v>
      </c>
      <c r="EH94">
        <f t="shared" si="156"/>
        <v>0</v>
      </c>
      <c r="EI94">
        <f t="shared" si="156"/>
        <v>0</v>
      </c>
      <c r="EJ94">
        <f t="shared" si="156"/>
        <v>0</v>
      </c>
      <c r="EK94">
        <f t="shared" si="156"/>
        <v>0</v>
      </c>
      <c r="EL94">
        <f t="shared" si="156"/>
        <v>0</v>
      </c>
      <c r="EM94">
        <f t="shared" si="156"/>
        <v>0</v>
      </c>
      <c r="EN94">
        <f t="shared" si="157"/>
        <v>0</v>
      </c>
      <c r="EO94">
        <f t="shared" si="157"/>
        <v>0</v>
      </c>
      <c r="EP94">
        <f t="shared" si="157"/>
        <v>0</v>
      </c>
      <c r="EQ94">
        <f t="shared" si="157"/>
        <v>0</v>
      </c>
      <c r="ER94">
        <f t="shared" si="157"/>
        <v>0</v>
      </c>
      <c r="ES94">
        <f t="shared" si="157"/>
        <v>0</v>
      </c>
      <c r="ET94">
        <f t="shared" si="157"/>
        <v>0</v>
      </c>
      <c r="EU94">
        <f t="shared" si="157"/>
        <v>0</v>
      </c>
      <c r="EV94">
        <f t="shared" si="157"/>
        <v>0</v>
      </c>
      <c r="EW94">
        <f t="shared" si="157"/>
        <v>0</v>
      </c>
      <c r="EX94">
        <f t="shared" si="157"/>
        <v>0</v>
      </c>
      <c r="EZ94">
        <f t="shared" si="112"/>
        <v>0.87837667540977293</v>
      </c>
      <c r="FB94">
        <f t="shared" si="110"/>
        <v>1.127157108857646E-2</v>
      </c>
      <c r="FC94">
        <f t="shared" si="111"/>
        <v>0.2485749606617296</v>
      </c>
      <c r="FH94" s="56"/>
    </row>
    <row r="95" spans="1:164" x14ac:dyDescent="0.25">
      <c r="A95">
        <v>740</v>
      </c>
      <c r="B95" s="19">
        <f>'Input spectra'!Y94</f>
        <v>4.56807116135882E-2</v>
      </c>
      <c r="C95">
        <f>'Input spectra'!B94</f>
        <v>0</v>
      </c>
      <c r="D95">
        <f t="shared" si="143"/>
        <v>2.0653927966864227E-2</v>
      </c>
      <c r="E95">
        <f t="shared" si="143"/>
        <v>2.0410066635828235E-2</v>
      </c>
      <c r="F95">
        <f t="shared" si="143"/>
        <v>2.0167999148023544E-2</v>
      </c>
      <c r="G95">
        <f t="shared" si="143"/>
        <v>1.9927714217556212E-2</v>
      </c>
      <c r="H95">
        <f t="shared" si="143"/>
        <v>1.968920062414458E-2</v>
      </c>
      <c r="I95">
        <f t="shared" si="143"/>
        <v>1.9452447212755672E-2</v>
      </c>
      <c r="J95">
        <f t="shared" si="143"/>
        <v>1.9217442893243477E-2</v>
      </c>
      <c r="K95">
        <f t="shared" si="143"/>
        <v>1.8984176639989209E-2</v>
      </c>
      <c r="L95">
        <f t="shared" si="143"/>
        <v>1.8752637491543479E-2</v>
      </c>
      <c r="M95">
        <f t="shared" si="143"/>
        <v>1.8522814550270411E-2</v>
      </c>
      <c r="N95">
        <f t="shared" si="144"/>
        <v>1.8294696981993652E-2</v>
      </c>
      <c r="O95">
        <f t="shared" si="144"/>
        <v>1.8068274015644273E-2</v>
      </c>
      <c r="P95">
        <f t="shared" si="144"/>
        <v>1.7843534942910595E-2</v>
      </c>
      <c r="Q95">
        <f t="shared" si="144"/>
        <v>1.7620469117889864E-2</v>
      </c>
      <c r="R95">
        <f t="shared" si="144"/>
        <v>1.7399065956741816E-2</v>
      </c>
      <c r="S95">
        <f t="shared" si="144"/>
        <v>1.7179314937344085E-2</v>
      </c>
      <c r="T95">
        <f t="shared" si="144"/>
        <v>1.6961205598949508E-2</v>
      </c>
      <c r="U95">
        <f t="shared" si="144"/>
        <v>1.6744727541845181E-2</v>
      </c>
      <c r="V95">
        <f t="shared" si="144"/>
        <v>1.6529870427013465E-2</v>
      </c>
      <c r="W95">
        <f t="shared" si="144"/>
        <v>1.6316623975794725E-2</v>
      </c>
      <c r="X95">
        <f t="shared" si="145"/>
        <v>1.6104977969551917E-2</v>
      </c>
      <c r="Y95">
        <f t="shared" si="145"/>
        <v>1.5894922249336974E-2</v>
      </c>
      <c r="Z95">
        <f t="shared" si="145"/>
        <v>1.5686446715558987E-2</v>
      </c>
      <c r="AA95">
        <f t="shared" si="145"/>
        <v>1.5479541327654165E-2</v>
      </c>
      <c r="AB95">
        <f t="shared" si="145"/>
        <v>1.5274196103757593E-2</v>
      </c>
      <c r="AC95">
        <f t="shared" si="145"/>
        <v>1.5070401120376713E-2</v>
      </c>
      <c r="AD95">
        <f t="shared" si="145"/>
        <v>1.4868146512066607E-2</v>
      </c>
      <c r="AE95">
        <f t="shared" si="145"/>
        <v>1.4667422471106998E-2</v>
      </c>
      <c r="AF95">
        <f t="shared" si="145"/>
        <v>1.4468219247181011E-2</v>
      </c>
      <c r="AG95">
        <f t="shared" si="145"/>
        <v>1.4270527147055626E-2</v>
      </c>
      <c r="AH95">
        <f t="shared" si="146"/>
        <v>1.4074336534263909E-2</v>
      </c>
      <c r="AI95">
        <f t="shared" si="146"/>
        <v>1.3879637828788901E-2</v>
      </c>
      <c r="AJ95">
        <f t="shared" si="146"/>
        <v>1.368642150674923E-2</v>
      </c>
      <c r="AK95">
        <f t="shared" si="146"/>
        <v>1.3494678100086427E-2</v>
      </c>
      <c r="AL95">
        <f t="shared" si="146"/>
        <v>1.3304398196253902E-2</v>
      </c>
      <c r="AM95">
        <f t="shared" si="146"/>
        <v>1.3115572437907629E-2</v>
      </c>
      <c r="AN95">
        <f t="shared" si="146"/>
        <v>1.2928191522598442E-2</v>
      </c>
      <c r="AO95">
        <f t="shared" si="146"/>
        <v>1.2742246202466067E-2</v>
      </c>
      <c r="AP95">
        <f t="shared" si="146"/>
        <v>1.2557727283934728E-2</v>
      </c>
      <c r="AQ95">
        <f t="shared" si="146"/>
        <v>1.2374625627410431E-2</v>
      </c>
      <c r="AR95">
        <f t="shared" si="147"/>
        <v>1.2192932146979892E-2</v>
      </c>
      <c r="AS95">
        <f t="shared" si="147"/>
        <v>1.2012637810111056E-2</v>
      </c>
      <c r="AT95">
        <f t="shared" si="147"/>
        <v>1.183373363735523E-2</v>
      </c>
      <c r="AU95">
        <f t="shared" si="147"/>
        <v>1.1656210702050879E-2</v>
      </c>
      <c r="AV95">
        <f t="shared" si="147"/>
        <v>1.1480060130028936E-2</v>
      </c>
      <c r="AW95">
        <f t="shared" si="147"/>
        <v>1.1305273099319769E-2</v>
      </c>
      <c r="AX95">
        <f t="shared" si="147"/>
        <v>1.0048675199278916E-2</v>
      </c>
      <c r="AY95">
        <f t="shared" si="147"/>
        <v>8.5855228104194607E-3</v>
      </c>
      <c r="AZ95">
        <f t="shared" si="147"/>
        <v>7.7278687800159482E-3</v>
      </c>
      <c r="BA95">
        <f t="shared" si="147"/>
        <v>7.07822753350092E-3</v>
      </c>
      <c r="BB95">
        <f t="shared" si="148"/>
        <v>6.5474219883695835E-3</v>
      </c>
      <c r="BC95">
        <f t="shared" si="148"/>
        <v>6.0967954600298982E-3</v>
      </c>
      <c r="BD95">
        <f t="shared" si="148"/>
        <v>5.7051658438000688E-3</v>
      </c>
      <c r="BE95">
        <f t="shared" si="148"/>
        <v>5.3593279729690357E-3</v>
      </c>
      <c r="BF95">
        <f t="shared" si="148"/>
        <v>5.050340687072009E-3</v>
      </c>
      <c r="BG95">
        <f t="shared" si="148"/>
        <v>4.7717916087996852E-3</v>
      </c>
      <c r="BH95">
        <f t="shared" si="148"/>
        <v>4.5188833158750193E-3</v>
      </c>
      <c r="BI95">
        <f t="shared" si="148"/>
        <v>4.2879086762721876E-3</v>
      </c>
      <c r="BJ95">
        <f t="shared" si="148"/>
        <v>4.0759291712593329E-3</v>
      </c>
      <c r="BK95">
        <f t="shared" si="148"/>
        <v>3.8805671993348652E-3</v>
      </c>
      <c r="BL95">
        <f t="shared" si="149"/>
        <v>3.6998662412627671E-3</v>
      </c>
      <c r="BM95">
        <f t="shared" si="149"/>
        <v>3.5321934021433883E-3</v>
      </c>
      <c r="BN95">
        <f t="shared" si="149"/>
        <v>3.3761694876646509E-3</v>
      </c>
      <c r="BO95">
        <f t="shared" si="149"/>
        <v>3.2306175806736839E-3</v>
      </c>
      <c r="BP95">
        <f t="shared" si="149"/>
        <v>3.0945244104865913E-3</v>
      </c>
      <c r="BQ95">
        <f t="shared" si="149"/>
        <v>2.9670107911234796E-3</v>
      </c>
      <c r="BR95">
        <f t="shared" si="149"/>
        <v>2.8473086300560449E-3</v>
      </c>
      <c r="BS95">
        <f t="shared" si="149"/>
        <v>2.7347427895561618E-3</v>
      </c>
      <c r="BT95">
        <f t="shared" si="149"/>
        <v>2.6287165934605187E-3</v>
      </c>
      <c r="BU95">
        <f t="shared" si="149"/>
        <v>2.5287001144663106E-3</v>
      </c>
      <c r="BV95">
        <f t="shared" si="150"/>
        <v>2.4342206114548945E-3</v>
      </c>
      <c r="BW95">
        <f t="shared" si="150"/>
        <v>2.3448546499482423E-3</v>
      </c>
      <c r="BX95">
        <f t="shared" si="150"/>
        <v>2.2602215550141377E-3</v>
      </c>
      <c r="BY95">
        <f t="shared" si="150"/>
        <v>2.1799779297972301E-3</v>
      </c>
      <c r="BZ95">
        <f t="shared" si="150"/>
        <v>2.1038130342499357E-3</v>
      </c>
      <c r="CA95">
        <f t="shared" si="150"/>
        <v>2.0314448641856526E-3</v>
      </c>
      <c r="CB95">
        <f t="shared" si="150"/>
        <v>1.9626168049813341E-3</v>
      </c>
      <c r="CC95">
        <f t="shared" si="150"/>
        <v>1.8970947602319074E-3</v>
      </c>
      <c r="CD95">
        <f t="shared" si="150"/>
        <v>1.8346646755909276E-3</v>
      </c>
      <c r="CE95">
        <f t="shared" si="150"/>
        <v>1.7751303934741385E-3</v>
      </c>
      <c r="CF95">
        <f t="shared" si="151"/>
        <v>1.7183117863740437E-3</v>
      </c>
      <c r="CG95">
        <f t="shared" si="151"/>
        <v>1.6640431260489877E-3</v>
      </c>
      <c r="CH95">
        <f t="shared" si="151"/>
        <v>1.6121716534094708E-3</v>
      </c>
      <c r="CI95">
        <f t="shared" si="151"/>
        <v>1.5625563199734578E-3</v>
      </c>
      <c r="CJ95">
        <f t="shared" si="151"/>
        <v>1.5150666766362635E-3</v>
      </c>
      <c r="CK95">
        <f t="shared" si="151"/>
        <v>1.4695818894526771E-3</v>
      </c>
      <c r="CL95">
        <f t="shared" si="151"/>
        <v>1.4259898653531528E-3</v>
      </c>
      <c r="CM95">
        <f t="shared" si="151"/>
        <v>1.3841864733611211E-3</v>
      </c>
      <c r="CN95">
        <f t="shared" si="151"/>
        <v>1.3440748490604385E-3</v>
      </c>
      <c r="CO95">
        <f t="shared" si="151"/>
        <v>1.305564771870933E-3</v>
      </c>
      <c r="CP95">
        <f t="shared" si="152"/>
        <v>1.2685721061969398E-3</v>
      </c>
      <c r="CQ95">
        <f t="shared" si="152"/>
        <v>1.2330182987747513E-3</v>
      </c>
      <c r="CR95">
        <f t="shared" si="152"/>
        <v>7.937587274397317E-4</v>
      </c>
      <c r="CS95">
        <f t="shared" si="152"/>
        <v>5.1549122094108159E-4</v>
      </c>
      <c r="CT95">
        <f t="shared" si="152"/>
        <v>3.5695080538928898E-4</v>
      </c>
      <c r="CU95">
        <f t="shared" si="152"/>
        <v>2.4828352332973856E-4</v>
      </c>
      <c r="CV95">
        <f t="shared" si="152"/>
        <v>1.6950747706843416E-4</v>
      </c>
      <c r="CW95">
        <f t="shared" si="152"/>
        <v>1.1141120547245171E-4</v>
      </c>
      <c r="CX95">
        <f t="shared" si="152"/>
        <v>6.8794982120085337E-5</v>
      </c>
      <c r="CY95">
        <f t="shared" si="152"/>
        <v>3.83575248100576E-5</v>
      </c>
      <c r="CZ95">
        <f t="shared" si="153"/>
        <v>1.7833485514953904E-5</v>
      </c>
      <c r="DA95">
        <f t="shared" si="153"/>
        <v>5.5798327711075621E-6</v>
      </c>
      <c r="DB95">
        <f t="shared" si="153"/>
        <v>3.5439149727256283E-7</v>
      </c>
      <c r="DC95">
        <f t="shared" si="153"/>
        <v>0</v>
      </c>
      <c r="DD95">
        <f t="shared" si="153"/>
        <v>0</v>
      </c>
      <c r="DE95">
        <f t="shared" si="153"/>
        <v>0</v>
      </c>
      <c r="DF95">
        <f t="shared" si="153"/>
        <v>0</v>
      </c>
      <c r="DG95">
        <f t="shared" si="153"/>
        <v>0</v>
      </c>
      <c r="DH95">
        <f t="shared" si="153"/>
        <v>0</v>
      </c>
      <c r="DI95">
        <f t="shared" si="153"/>
        <v>0</v>
      </c>
      <c r="DJ95">
        <f t="shared" si="154"/>
        <v>0</v>
      </c>
      <c r="DK95">
        <f t="shared" si="154"/>
        <v>0</v>
      </c>
      <c r="DL95">
        <f t="shared" si="154"/>
        <v>0</v>
      </c>
      <c r="DM95">
        <f t="shared" si="154"/>
        <v>0</v>
      </c>
      <c r="DN95">
        <f t="shared" si="154"/>
        <v>0</v>
      </c>
      <c r="DO95">
        <f t="shared" si="154"/>
        <v>0</v>
      </c>
      <c r="DP95">
        <f t="shared" si="154"/>
        <v>0</v>
      </c>
      <c r="DQ95">
        <f t="shared" si="154"/>
        <v>0</v>
      </c>
      <c r="DR95">
        <f t="shared" si="154"/>
        <v>0</v>
      </c>
      <c r="DS95">
        <f t="shared" si="154"/>
        <v>0</v>
      </c>
      <c r="DT95">
        <f t="shared" si="155"/>
        <v>0</v>
      </c>
      <c r="DU95">
        <f t="shared" si="155"/>
        <v>0</v>
      </c>
      <c r="DV95">
        <f t="shared" si="155"/>
        <v>0</v>
      </c>
      <c r="DW95">
        <f t="shared" si="155"/>
        <v>0</v>
      </c>
      <c r="DX95">
        <f t="shared" si="155"/>
        <v>0</v>
      </c>
      <c r="DY95">
        <f t="shared" si="155"/>
        <v>0</v>
      </c>
      <c r="DZ95">
        <f t="shared" si="155"/>
        <v>0</v>
      </c>
      <c r="EA95">
        <f t="shared" si="155"/>
        <v>0</v>
      </c>
      <c r="EB95">
        <f t="shared" si="155"/>
        <v>0</v>
      </c>
      <c r="EC95">
        <f t="shared" si="155"/>
        <v>0</v>
      </c>
      <c r="ED95">
        <f t="shared" si="156"/>
        <v>0</v>
      </c>
      <c r="EE95">
        <f t="shared" si="156"/>
        <v>0</v>
      </c>
      <c r="EF95">
        <f t="shared" si="156"/>
        <v>0</v>
      </c>
      <c r="EG95">
        <f t="shared" si="156"/>
        <v>0</v>
      </c>
      <c r="EH95">
        <f t="shared" si="156"/>
        <v>0</v>
      </c>
      <c r="EI95">
        <f t="shared" si="156"/>
        <v>0</v>
      </c>
      <c r="EJ95">
        <f t="shared" si="156"/>
        <v>0</v>
      </c>
      <c r="EK95">
        <f t="shared" si="156"/>
        <v>0</v>
      </c>
      <c r="EL95">
        <f t="shared" si="156"/>
        <v>0</v>
      </c>
      <c r="EM95">
        <f t="shared" si="156"/>
        <v>0</v>
      </c>
      <c r="EN95">
        <f t="shared" si="157"/>
        <v>0</v>
      </c>
      <c r="EO95">
        <f t="shared" si="157"/>
        <v>0</v>
      </c>
      <c r="EP95">
        <f t="shared" si="157"/>
        <v>0</v>
      </c>
      <c r="EQ95">
        <f t="shared" si="157"/>
        <v>0</v>
      </c>
      <c r="ER95">
        <f t="shared" si="157"/>
        <v>0</v>
      </c>
      <c r="ES95">
        <f t="shared" si="157"/>
        <v>0</v>
      </c>
      <c r="ET95">
        <f t="shared" si="157"/>
        <v>0</v>
      </c>
      <c r="EU95">
        <f t="shared" si="157"/>
        <v>0</v>
      </c>
      <c r="EV95">
        <f t="shared" si="157"/>
        <v>0</v>
      </c>
      <c r="EW95">
        <f t="shared" si="157"/>
        <v>0</v>
      </c>
      <c r="EX95">
        <f t="shared" si="157"/>
        <v>0</v>
      </c>
      <c r="EZ95">
        <f t="shared" si="112"/>
        <v>0.87818747106598327</v>
      </c>
      <c r="FB95">
        <f t="shared" si="110"/>
        <v>1.1290744745950432E-2</v>
      </c>
      <c r="FC95">
        <f t="shared" si="111"/>
        <v>0.24857250879068316</v>
      </c>
      <c r="FH95" s="56"/>
    </row>
    <row r="96" spans="1:164" x14ac:dyDescent="0.25">
      <c r="A96">
        <v>745</v>
      </c>
      <c r="B96" s="19">
        <f>'Input spectra'!Y95</f>
        <v>4.5759176594781299E-2</v>
      </c>
      <c r="C96">
        <f>'Input spectra'!B95</f>
        <v>0</v>
      </c>
      <c r="D96">
        <f t="shared" si="143"/>
        <v>2.0653927966864227E-2</v>
      </c>
      <c r="E96">
        <f t="shared" si="143"/>
        <v>2.0409906488907056E-2</v>
      </c>
      <c r="F96">
        <f t="shared" si="143"/>
        <v>2.0167682654172146E-2</v>
      </c>
      <c r="G96">
        <f t="shared" si="143"/>
        <v>1.9927245134760827E-2</v>
      </c>
      <c r="H96">
        <f t="shared" si="143"/>
        <v>1.9688582668739532E-2</v>
      </c>
      <c r="I96">
        <f t="shared" si="143"/>
        <v>1.9451684059773613E-2</v>
      </c>
      <c r="J96">
        <f t="shared" si="143"/>
        <v>1.9216538176763096E-2</v>
      </c>
      <c r="K96">
        <f t="shared" si="143"/>
        <v>1.8983133953480388E-2</v>
      </c>
      <c r="L96">
        <f t="shared" si="143"/>
        <v>1.8751460388209944E-2</v>
      </c>
      <c r="M96">
        <f t="shared" si="143"/>
        <v>1.8521506543389889E-2</v>
      </c>
      <c r="N96">
        <f t="shared" si="144"/>
        <v>1.8293261545255523E-2</v>
      </c>
      <c r="O96">
        <f t="shared" si="144"/>
        <v>1.8066714583484779E-2</v>
      </c>
      <c r="P96">
        <f t="shared" si="144"/>
        <v>1.7841854910845591E-2</v>
      </c>
      <c r="Q96">
        <f t="shared" si="144"/>
        <v>1.761867184284514E-2</v>
      </c>
      <c r="R96">
        <f t="shared" si="144"/>
        <v>1.7397154757380989E-2</v>
      </c>
      <c r="S96">
        <f t="shared" si="144"/>
        <v>1.7177293094394121E-2</v>
      </c>
      <c r="T96">
        <f t="shared" si="144"/>
        <v>1.6959076355523805E-2</v>
      </c>
      <c r="U96">
        <f t="shared" si="144"/>
        <v>1.6742494103764355E-2</v>
      </c>
      <c r="V96">
        <f t="shared" si="144"/>
        <v>1.6527535963123719E-2</v>
      </c>
      <c r="W96">
        <f t="shared" si="144"/>
        <v>1.6314191618283919E-2</v>
      </c>
      <c r="X96">
        <f t="shared" si="145"/>
        <v>1.6102450814263303E-2</v>
      </c>
      <c r="Y96">
        <f t="shared" si="145"/>
        <v>1.5892303356080623E-2</v>
      </c>
      <c r="Z96">
        <f t="shared" si="145"/>
        <v>1.5683739108420938E-2</v>
      </c>
      <c r="AA96">
        <f t="shared" si="145"/>
        <v>1.5476747995303283E-2</v>
      </c>
      <c r="AB96">
        <f t="shared" si="145"/>
        <v>1.5271319999750177E-2</v>
      </c>
      <c r="AC96">
        <f t="shared" si="145"/>
        <v>1.5067445163458865E-2</v>
      </c>
      <c r="AD96">
        <f t="shared" si="145"/>
        <v>1.4865113586474353E-2</v>
      </c>
      <c r="AE96">
        <f t="shared" si="145"/>
        <v>1.4664315426864211E-2</v>
      </c>
      <c r="AF96">
        <f t="shared" si="145"/>
        <v>1.4465040900395128E-2</v>
      </c>
      <c r="AG96">
        <f t="shared" si="145"/>
        <v>1.4267280280211183E-2</v>
      </c>
      <c r="AH96">
        <f t="shared" si="146"/>
        <v>1.4071023896513895E-2</v>
      </c>
      <c r="AI96">
        <f t="shared" si="146"/>
        <v>1.3876262136243975E-2</v>
      </c>
      <c r="AJ96">
        <f t="shared" si="146"/>
        <v>1.3682985442764787E-2</v>
      </c>
      <c r="AK96">
        <f t="shared" si="146"/>
        <v>1.3491184315547525E-2</v>
      </c>
      <c r="AL96">
        <f t="shared" si="146"/>
        <v>1.3300849309858103E-2</v>
      </c>
      <c r="AM96">
        <f t="shared" si="146"/>
        <v>1.3111971036445715E-2</v>
      </c>
      <c r="AN96">
        <f t="shared" si="146"/>
        <v>1.2924540161233069E-2</v>
      </c>
      <c r="AO96">
        <f t="shared" si="146"/>
        <v>1.2738547405008334E-2</v>
      </c>
      <c r="AP96">
        <f t="shared" si="146"/>
        <v>1.2553983543118697E-2</v>
      </c>
      <c r="AQ96">
        <f t="shared" si="146"/>
        <v>1.2370839405165606E-2</v>
      </c>
      <c r="AR96">
        <f t="shared" si="147"/>
        <v>1.218910587470166E-2</v>
      </c>
      <c r="AS96">
        <f t="shared" si="147"/>
        <v>1.2008773888929127E-2</v>
      </c>
      <c r="AT96">
        <f t="shared" si="147"/>
        <v>1.1829834438400065E-2</v>
      </c>
      <c r="AU96">
        <f t="shared" si="147"/>
        <v>1.1652278566718138E-2</v>
      </c>
      <c r="AV96">
        <f t="shared" si="147"/>
        <v>1.1476097370241944E-2</v>
      </c>
      <c r="AW96">
        <f t="shared" si="147"/>
        <v>1.1301281997790029E-2</v>
      </c>
      <c r="AX96">
        <f t="shared" si="147"/>
        <v>1.0045048895846872E-2</v>
      </c>
      <c r="AY96">
        <f t="shared" si="147"/>
        <v>8.5823571786112478E-3</v>
      </c>
      <c r="AZ96">
        <f t="shared" si="147"/>
        <v>7.7249587660756661E-3</v>
      </c>
      <c r="BA96">
        <f t="shared" si="147"/>
        <v>7.0755066309461257E-3</v>
      </c>
      <c r="BB96">
        <f t="shared" si="148"/>
        <v>6.5448537754735636E-3</v>
      </c>
      <c r="BC96">
        <f t="shared" si="148"/>
        <v>6.0943561849268642E-3</v>
      </c>
      <c r="BD96">
        <f t="shared" si="148"/>
        <v>5.702838508830208E-3</v>
      </c>
      <c r="BE96">
        <f t="shared" si="148"/>
        <v>5.3570996826208493E-3</v>
      </c>
      <c r="BF96">
        <f t="shared" si="148"/>
        <v>5.0482012559641947E-3</v>
      </c>
      <c r="BG96">
        <f t="shared" si="148"/>
        <v>4.7697327511256379E-3</v>
      </c>
      <c r="BH96">
        <f t="shared" si="148"/>
        <v>4.5168981371259912E-3</v>
      </c>
      <c r="BI96">
        <f t="shared" si="148"/>
        <v>4.2859913362299365E-3</v>
      </c>
      <c r="BJ96">
        <f t="shared" si="148"/>
        <v>4.0740746505911864E-3</v>
      </c>
      <c r="BK96">
        <f t="shared" si="148"/>
        <v>3.8787711321749963E-3</v>
      </c>
      <c r="BL96">
        <f t="shared" si="149"/>
        <v>3.698124791613148E-3</v>
      </c>
      <c r="BM96">
        <f t="shared" si="149"/>
        <v>3.5305031703967587E-3</v>
      </c>
      <c r="BN96">
        <f t="shared" si="149"/>
        <v>3.3745274384442588E-3</v>
      </c>
      <c r="BO96">
        <f t="shared" si="149"/>
        <v>3.22902098613742E-3</v>
      </c>
      <c r="BP96">
        <f t="shared" si="149"/>
        <v>3.0929708050929277E-3</v>
      </c>
      <c r="BQ96">
        <f t="shared" si="149"/>
        <v>2.9654979350529848E-3</v>
      </c>
      <c r="BR96">
        <f t="shared" si="149"/>
        <v>2.8458344792778789E-3</v>
      </c>
      <c r="BS96">
        <f t="shared" si="149"/>
        <v>2.7333054710710894E-3</v>
      </c>
      <c r="BT96">
        <f t="shared" si="149"/>
        <v>2.6273143846295074E-3</v>
      </c>
      <c r="BU96">
        <f t="shared" si="149"/>
        <v>2.5273314256017672E-3</v>
      </c>
      <c r="BV96">
        <f t="shared" si="150"/>
        <v>2.4328839710451404E-3</v>
      </c>
      <c r="BW96">
        <f t="shared" si="150"/>
        <v>2.3435486920278278E-3</v>
      </c>
      <c r="BX96">
        <f t="shared" si="150"/>
        <v>2.2589450082982549E-3</v>
      </c>
      <c r="BY96">
        <f t="shared" si="150"/>
        <v>2.1787296082781062E-3</v>
      </c>
      <c r="BZ96">
        <f t="shared" si="150"/>
        <v>2.1025918290138454E-3</v>
      </c>
      <c r="CA96">
        <f t="shared" si="150"/>
        <v>2.0302497362560097E-3</v>
      </c>
      <c r="CB96">
        <f t="shared" si="150"/>
        <v>1.9614467790297916E-3</v>
      </c>
      <c r="CC96">
        <f t="shared" si="150"/>
        <v>1.895948919028076E-3</v>
      </c>
      <c r="CD96">
        <f t="shared" si="150"/>
        <v>1.8335421550840396E-3</v>
      </c>
      <c r="CE96">
        <f t="shared" si="150"/>
        <v>1.7740303784181508E-3</v>
      </c>
      <c r="CF96">
        <f t="shared" si="151"/>
        <v>1.7172335064223009E-3</v>
      </c>
      <c r="CG96">
        <f t="shared" si="151"/>
        <v>1.6629858522564207E-3</v>
      </c>
      <c r="CH96">
        <f t="shared" si="151"/>
        <v>1.611134695089984E-3</v>
      </c>
      <c r="CI96">
        <f t="shared" si="151"/>
        <v>1.5615390218681054E-3</v>
      </c>
      <c r="CJ96">
        <f t="shared" si="151"/>
        <v>1.5140684163543702E-3</v>
      </c>
      <c r="CK96">
        <f t="shared" si="151"/>
        <v>1.4686020751535176E-3</v>
      </c>
      <c r="CL96">
        <f t="shared" si="151"/>
        <v>1.4250279336403436E-3</v>
      </c>
      <c r="CM96">
        <f t="shared" si="151"/>
        <v>1.3832418873656951E-3</v>
      </c>
      <c r="CN96">
        <f t="shared" si="151"/>
        <v>1.3431470966917851E-3</v>
      </c>
      <c r="CO96">
        <f t="shared" si="151"/>
        <v>1.304653364217509E-3</v>
      </c>
      <c r="CP96">
        <f t="shared" si="152"/>
        <v>1.2676765760609617E-3</v>
      </c>
      <c r="CQ96">
        <f t="shared" si="152"/>
        <v>1.2321381993270534E-3</v>
      </c>
      <c r="CR96">
        <f t="shared" si="152"/>
        <v>7.9318593738151883E-4</v>
      </c>
      <c r="CS96">
        <f t="shared" si="152"/>
        <v>5.1511519167332567E-4</v>
      </c>
      <c r="CT96">
        <f t="shared" si="152"/>
        <v>3.5668762595857643E-4</v>
      </c>
      <c r="CU96">
        <f t="shared" si="152"/>
        <v>2.4809851745270577E-4</v>
      </c>
      <c r="CV96">
        <f t="shared" si="152"/>
        <v>1.6937984129657125E-4</v>
      </c>
      <c r="CW96">
        <f t="shared" si="152"/>
        <v>1.1132644151592622E-4</v>
      </c>
      <c r="CX96">
        <f t="shared" si="152"/>
        <v>6.874210208353657E-5</v>
      </c>
      <c r="CY96">
        <f t="shared" si="152"/>
        <v>3.8327740127593281E-5</v>
      </c>
      <c r="CZ96">
        <f t="shared" si="153"/>
        <v>1.7819497962281456E-5</v>
      </c>
      <c r="DA96">
        <f t="shared" si="153"/>
        <v>5.5754125259710865E-6</v>
      </c>
      <c r="DB96">
        <f t="shared" si="153"/>
        <v>3.5410797605866063E-7</v>
      </c>
      <c r="DC96">
        <f t="shared" si="153"/>
        <v>0</v>
      </c>
      <c r="DD96">
        <f t="shared" si="153"/>
        <v>0</v>
      </c>
      <c r="DE96">
        <f t="shared" si="153"/>
        <v>0</v>
      </c>
      <c r="DF96">
        <f t="shared" si="153"/>
        <v>0</v>
      </c>
      <c r="DG96">
        <f t="shared" si="153"/>
        <v>0</v>
      </c>
      <c r="DH96">
        <f t="shared" si="153"/>
        <v>0</v>
      </c>
      <c r="DI96">
        <f t="shared" si="153"/>
        <v>0</v>
      </c>
      <c r="DJ96">
        <f t="shared" si="154"/>
        <v>0</v>
      </c>
      <c r="DK96">
        <f t="shared" si="154"/>
        <v>0</v>
      </c>
      <c r="DL96">
        <f t="shared" si="154"/>
        <v>0</v>
      </c>
      <c r="DM96">
        <f t="shared" si="154"/>
        <v>0</v>
      </c>
      <c r="DN96">
        <f t="shared" si="154"/>
        <v>0</v>
      </c>
      <c r="DO96">
        <f t="shared" si="154"/>
        <v>0</v>
      </c>
      <c r="DP96">
        <f t="shared" si="154"/>
        <v>0</v>
      </c>
      <c r="DQ96">
        <f t="shared" si="154"/>
        <v>0</v>
      </c>
      <c r="DR96">
        <f t="shared" si="154"/>
        <v>0</v>
      </c>
      <c r="DS96">
        <f t="shared" si="154"/>
        <v>0</v>
      </c>
      <c r="DT96">
        <f t="shared" si="155"/>
        <v>0</v>
      </c>
      <c r="DU96">
        <f t="shared" si="155"/>
        <v>0</v>
      </c>
      <c r="DV96">
        <f t="shared" si="155"/>
        <v>0</v>
      </c>
      <c r="DW96">
        <f t="shared" si="155"/>
        <v>0</v>
      </c>
      <c r="DX96">
        <f t="shared" si="155"/>
        <v>0</v>
      </c>
      <c r="DY96">
        <f t="shared" si="155"/>
        <v>0</v>
      </c>
      <c r="DZ96">
        <f t="shared" si="155"/>
        <v>0</v>
      </c>
      <c r="EA96">
        <f t="shared" si="155"/>
        <v>0</v>
      </c>
      <c r="EB96">
        <f t="shared" si="155"/>
        <v>0</v>
      </c>
      <c r="EC96">
        <f t="shared" si="155"/>
        <v>0</v>
      </c>
      <c r="ED96">
        <f t="shared" si="156"/>
        <v>0</v>
      </c>
      <c r="EE96">
        <f t="shared" si="156"/>
        <v>0</v>
      </c>
      <c r="EF96">
        <f t="shared" si="156"/>
        <v>0</v>
      </c>
      <c r="EG96">
        <f t="shared" si="156"/>
        <v>0</v>
      </c>
      <c r="EH96">
        <f t="shared" si="156"/>
        <v>0</v>
      </c>
      <c r="EI96">
        <f t="shared" si="156"/>
        <v>0</v>
      </c>
      <c r="EJ96">
        <f t="shared" si="156"/>
        <v>0</v>
      </c>
      <c r="EK96">
        <f t="shared" si="156"/>
        <v>0</v>
      </c>
      <c r="EL96">
        <f t="shared" si="156"/>
        <v>0</v>
      </c>
      <c r="EM96">
        <f t="shared" si="156"/>
        <v>0</v>
      </c>
      <c r="EN96">
        <f t="shared" si="157"/>
        <v>0</v>
      </c>
      <c r="EO96">
        <f t="shared" si="157"/>
        <v>0</v>
      </c>
      <c r="EP96">
        <f t="shared" si="157"/>
        <v>0</v>
      </c>
      <c r="EQ96">
        <f t="shared" si="157"/>
        <v>0</v>
      </c>
      <c r="ER96">
        <f t="shared" si="157"/>
        <v>0</v>
      </c>
      <c r="ES96">
        <f t="shared" si="157"/>
        <v>0</v>
      </c>
      <c r="ET96">
        <f t="shared" si="157"/>
        <v>0</v>
      </c>
      <c r="EU96">
        <f t="shared" si="157"/>
        <v>0</v>
      </c>
      <c r="EV96">
        <f t="shared" si="157"/>
        <v>0</v>
      </c>
      <c r="EW96">
        <f t="shared" si="157"/>
        <v>0</v>
      </c>
      <c r="EX96">
        <f t="shared" si="157"/>
        <v>0</v>
      </c>
      <c r="EZ96">
        <f t="shared" si="112"/>
        <v>0.8779983301206078</v>
      </c>
      <c r="FB96">
        <f t="shared" si="110"/>
        <v>1.1309917651108725E-2</v>
      </c>
      <c r="FC96">
        <f t="shared" si="111"/>
        <v>0.24857005692018058</v>
      </c>
      <c r="FH96" s="56"/>
    </row>
    <row r="97" spans="1:164" x14ac:dyDescent="0.25">
      <c r="A97">
        <v>750</v>
      </c>
      <c r="B97" s="19">
        <f>'Input spectra'!Y96</f>
        <v>4.5837641575974503E-2</v>
      </c>
      <c r="C97">
        <f>'Input spectra'!B96</f>
        <v>0</v>
      </c>
      <c r="D97">
        <f t="shared" si="143"/>
        <v>2.0653927966864227E-2</v>
      </c>
      <c r="E97">
        <f t="shared" si="143"/>
        <v>2.0409746343242469E-2</v>
      </c>
      <c r="F97">
        <f t="shared" si="143"/>
        <v>2.0167366165287449E-2</v>
      </c>
      <c r="G97">
        <f t="shared" si="143"/>
        <v>1.9926776063007287E-2</v>
      </c>
      <c r="H97">
        <f t="shared" si="143"/>
        <v>1.968796473272932E-2</v>
      </c>
      <c r="I97">
        <f t="shared" si="143"/>
        <v>1.9450920936731356E-2</v>
      </c>
      <c r="J97">
        <f t="shared" si="143"/>
        <v>1.9215633502874845E-2</v>
      </c>
      <c r="K97">
        <f t="shared" si="143"/>
        <v>1.8982091324240054E-2</v>
      </c>
      <c r="L97">
        <f t="shared" si="143"/>
        <v>1.8750283358763203E-2</v>
      </c>
      <c r="M97">
        <f t="shared" si="143"/>
        <v>1.8520198628875564E-2</v>
      </c>
      <c r="N97">
        <f t="shared" si="144"/>
        <v>1.8291826221144489E-2</v>
      </c>
      <c r="O97">
        <f t="shared" si="144"/>
        <v>1.8065155285916366E-2</v>
      </c>
      <c r="P97">
        <f t="shared" si="144"/>
        <v>1.7840175036961555E-2</v>
      </c>
      <c r="Q97">
        <f t="shared" si="144"/>
        <v>1.7616874751121159E-2</v>
      </c>
      <c r="R97">
        <f t="shared" si="144"/>
        <v>1.7395243767955742E-2</v>
      </c>
      <c r="S97">
        <f t="shared" si="144"/>
        <v>1.717527148939595E-2</v>
      </c>
      <c r="T97">
        <f t="shared" si="144"/>
        <v>1.6956947379394995E-2</v>
      </c>
      <c r="U97">
        <f t="shared" si="144"/>
        <v>1.6740260963583008E-2</v>
      </c>
      <c r="V97">
        <f t="shared" si="144"/>
        <v>1.6525201828923287E-2</v>
      </c>
      <c r="W97">
        <f t="shared" si="144"/>
        <v>1.6311759623370368E-2</v>
      </c>
      <c r="X97">
        <f t="shared" si="145"/>
        <v>1.6099924055529954E-2</v>
      </c>
      <c r="Y97">
        <f t="shared" si="145"/>
        <v>1.5889684894320681E-2</v>
      </c>
      <c r="Z97">
        <f t="shared" si="145"/>
        <v>1.5681031968637699E-2</v>
      </c>
      <c r="AA97">
        <f t="shared" si="145"/>
        <v>1.5473955167018084E-2</v>
      </c>
      <c r="AB97">
        <f t="shared" si="145"/>
        <v>1.5268444437308038E-2</v>
      </c>
      <c r="AC97">
        <f t="shared" si="145"/>
        <v>1.5064489786331904E-2</v>
      </c>
      <c r="AD97">
        <f t="shared" si="145"/>
        <v>1.4862081279562952E-2</v>
      </c>
      <c r="AE97">
        <f t="shared" si="145"/>
        <v>1.4661209040795951E-2</v>
      </c>
      <c r="AF97">
        <f t="shared" si="145"/>
        <v>1.4461863251821517E-2</v>
      </c>
      <c r="AG97">
        <f t="shared" si="145"/>
        <v>1.4264034152102183E-2</v>
      </c>
      <c r="AH97">
        <f t="shared" si="146"/>
        <v>1.4067712038450281E-2</v>
      </c>
      <c r="AI97">
        <f t="shared" si="146"/>
        <v>1.3872887264707512E-2</v>
      </c>
      <c r="AJ97">
        <f t="shared" si="146"/>
        <v>1.3679550241426263E-2</v>
      </c>
      <c r="AK97">
        <f t="shared" si="146"/>
        <v>1.3487691435552642E-2</v>
      </c>
      <c r="AL97">
        <f t="shared" si="146"/>
        <v>1.3297301370111255E-2</v>
      </c>
      <c r="AM97">
        <f t="shared" si="146"/>
        <v>1.3108370623891641E-2</v>
      </c>
      <c r="AN97">
        <f t="shared" si="146"/>
        <v>1.2920889831136435E-2</v>
      </c>
      <c r="AO97">
        <f t="shared" si="146"/>
        <v>1.2734849681231203E-2</v>
      </c>
      <c r="AP97">
        <f t="shared" si="146"/>
        <v>1.2550240918395964E-2</v>
      </c>
      <c r="AQ97">
        <f t="shared" si="146"/>
        <v>1.2367054341378358E-2</v>
      </c>
      <c r="AR97">
        <f t="shared" si="147"/>
        <v>1.2185280803148513E-2</v>
      </c>
      <c r="AS97">
        <f t="shared" si="147"/>
        <v>1.2004911210595527E-2</v>
      </c>
      <c r="AT97">
        <f t="shared" si="147"/>
        <v>1.1825936524225589E-2</v>
      </c>
      <c r="AU97">
        <f t="shared" si="147"/>
        <v>1.1648347757861778E-2</v>
      </c>
      <c r="AV97">
        <f t="shared" si="147"/>
        <v>1.1472135978345441E-2</v>
      </c>
      <c r="AW97">
        <f t="shared" si="147"/>
        <v>1.1297292305239199E-2</v>
      </c>
      <c r="AX97">
        <f t="shared" si="147"/>
        <v>1.004142390105266E-2</v>
      </c>
      <c r="AY97">
        <f t="shared" si="147"/>
        <v>8.5791927140266185E-3</v>
      </c>
      <c r="AZ97">
        <f t="shared" si="147"/>
        <v>7.7220498479331169E-3</v>
      </c>
      <c r="BA97">
        <f t="shared" si="147"/>
        <v>7.0727867743185287E-3</v>
      </c>
      <c r="BB97">
        <f t="shared" si="148"/>
        <v>6.5422865699537999E-3</v>
      </c>
      <c r="BC97">
        <f t="shared" si="148"/>
        <v>6.0919178857566855E-3</v>
      </c>
      <c r="BD97">
        <f t="shared" si="148"/>
        <v>5.7005121232609783E-3</v>
      </c>
      <c r="BE97">
        <f t="shared" si="148"/>
        <v>5.3548723187466325E-3</v>
      </c>
      <c r="BF97">
        <f t="shared" si="148"/>
        <v>5.0460627311646336E-3</v>
      </c>
      <c r="BG97">
        <f t="shared" si="148"/>
        <v>4.7676747817751502E-3</v>
      </c>
      <c r="BH97">
        <f t="shared" si="148"/>
        <v>4.5149138304806172E-3</v>
      </c>
      <c r="BI97">
        <f t="shared" si="148"/>
        <v>4.2840748535270326E-3</v>
      </c>
      <c r="BJ97">
        <f t="shared" si="148"/>
        <v>4.0722209737176079E-3</v>
      </c>
      <c r="BK97">
        <f t="shared" si="148"/>
        <v>3.87697589630011E-3</v>
      </c>
      <c r="BL97">
        <f t="shared" si="149"/>
        <v>3.696384161627451E-3</v>
      </c>
      <c r="BM97">
        <f t="shared" si="149"/>
        <v>3.5288137474629622E-3</v>
      </c>
      <c r="BN97">
        <f t="shared" si="149"/>
        <v>3.3728861878584266E-3</v>
      </c>
      <c r="BO97">
        <f t="shared" si="149"/>
        <v>3.227425180649703E-3</v>
      </c>
      <c r="BP97">
        <f t="shared" si="149"/>
        <v>3.0914179796865549E-3</v>
      </c>
      <c r="BQ97">
        <f t="shared" si="149"/>
        <v>2.9639858503762075E-3</v>
      </c>
      <c r="BR97">
        <f t="shared" si="149"/>
        <v>2.844361091718877E-3</v>
      </c>
      <c r="BS97">
        <f t="shared" si="149"/>
        <v>2.7318689080078544E-3</v>
      </c>
      <c r="BT97">
        <f t="shared" si="149"/>
        <v>2.6259129237641032E-3</v>
      </c>
      <c r="BU97">
        <f t="shared" si="149"/>
        <v>2.5259634775562693E-3</v>
      </c>
      <c r="BV97">
        <f t="shared" si="150"/>
        <v>2.4315480645900537E-3</v>
      </c>
      <c r="BW97">
        <f t="shared" si="150"/>
        <v>2.3422434614557316E-3</v>
      </c>
      <c r="BX97">
        <f t="shared" si="150"/>
        <v>2.2576691825610343E-3</v>
      </c>
      <c r="BY97">
        <f t="shared" si="150"/>
        <v>2.1774820015857655E-3</v>
      </c>
      <c r="BZ97">
        <f t="shared" si="150"/>
        <v>2.1013713326535921E-3</v>
      </c>
      <c r="CA97">
        <f t="shared" si="150"/>
        <v>2.0290553114371375E-3</v>
      </c>
      <c r="CB97">
        <f t="shared" si="150"/>
        <v>1.9602774505963383E-3</v>
      </c>
      <c r="CC97">
        <f t="shared" si="150"/>
        <v>1.8948037699098952E-3</v>
      </c>
      <c r="CD97">
        <f t="shared" si="150"/>
        <v>1.8324203213796516E-3</v>
      </c>
      <c r="CE97">
        <f t="shared" si="150"/>
        <v>1.772931045020888E-3</v>
      </c>
      <c r="CF97">
        <f t="shared" si="151"/>
        <v>1.7161559031158918E-3</v>
      </c>
      <c r="CG97">
        <f t="shared" si="151"/>
        <v>1.6619292502180003E-3</v>
      </c>
      <c r="CH97">
        <f t="shared" si="151"/>
        <v>1.6100984037482056E-3</v>
      </c>
      <c r="CI97">
        <f t="shared" si="151"/>
        <v>1.5605223860719576E-3</v>
      </c>
      <c r="CJ97">
        <f t="shared" si="151"/>
        <v>1.5130708138148747E-3</v>
      </c>
      <c r="CK97">
        <f t="shared" si="151"/>
        <v>1.4676229141259221E-3</v>
      </c>
      <c r="CL97">
        <f t="shared" si="151"/>
        <v>1.4240666508189754E-3</v>
      </c>
      <c r="CM97">
        <f t="shared" si="151"/>
        <v>1.3822979459674517E-3</v>
      </c>
      <c r="CN97">
        <f t="shared" si="151"/>
        <v>1.3422199847074497E-3</v>
      </c>
      <c r="CO97">
        <f t="shared" si="151"/>
        <v>1.3037425928128007E-3</v>
      </c>
      <c r="CP97">
        <f t="shared" si="152"/>
        <v>1.2667816781115331E-3</v>
      </c>
      <c r="CQ97">
        <f t="shared" si="152"/>
        <v>1.2312587280736309E-3</v>
      </c>
      <c r="CR97">
        <f t="shared" si="152"/>
        <v>7.9261356065854103E-4</v>
      </c>
      <c r="CS97">
        <f t="shared" si="152"/>
        <v>5.1473943670317975E-4</v>
      </c>
      <c r="CT97">
        <f t="shared" si="152"/>
        <v>3.5642464056976427E-4</v>
      </c>
      <c r="CU97">
        <f t="shared" si="152"/>
        <v>2.4791364943087181E-4</v>
      </c>
      <c r="CV97">
        <f t="shared" si="152"/>
        <v>1.6925230163191557E-4</v>
      </c>
      <c r="CW97">
        <f t="shared" si="152"/>
        <v>1.1124174204957729E-4</v>
      </c>
      <c r="CX97">
        <f t="shared" si="152"/>
        <v>6.8689262693822403E-5</v>
      </c>
      <c r="CY97">
        <f t="shared" si="152"/>
        <v>3.8297978572984908E-5</v>
      </c>
      <c r="CZ97">
        <f t="shared" si="153"/>
        <v>1.7805521380634795E-5</v>
      </c>
      <c r="DA97">
        <f t="shared" si="153"/>
        <v>5.5709957824748626E-6</v>
      </c>
      <c r="DB97">
        <f t="shared" si="153"/>
        <v>3.538246816681422E-7</v>
      </c>
      <c r="DC97">
        <f t="shared" si="153"/>
        <v>0</v>
      </c>
      <c r="DD97">
        <f t="shared" si="153"/>
        <v>0</v>
      </c>
      <c r="DE97">
        <f t="shared" si="153"/>
        <v>0</v>
      </c>
      <c r="DF97">
        <f t="shared" si="153"/>
        <v>0</v>
      </c>
      <c r="DG97">
        <f t="shared" si="153"/>
        <v>0</v>
      </c>
      <c r="DH97">
        <f t="shared" si="153"/>
        <v>0</v>
      </c>
      <c r="DI97">
        <f t="shared" si="153"/>
        <v>0</v>
      </c>
      <c r="DJ97">
        <f t="shared" si="154"/>
        <v>0</v>
      </c>
      <c r="DK97">
        <f t="shared" si="154"/>
        <v>0</v>
      </c>
      <c r="DL97">
        <f t="shared" si="154"/>
        <v>0</v>
      </c>
      <c r="DM97">
        <f t="shared" si="154"/>
        <v>0</v>
      </c>
      <c r="DN97">
        <f t="shared" si="154"/>
        <v>0</v>
      </c>
      <c r="DO97">
        <f t="shared" si="154"/>
        <v>0</v>
      </c>
      <c r="DP97">
        <f t="shared" si="154"/>
        <v>0</v>
      </c>
      <c r="DQ97">
        <f t="shared" si="154"/>
        <v>0</v>
      </c>
      <c r="DR97">
        <f t="shared" si="154"/>
        <v>0</v>
      </c>
      <c r="DS97">
        <f t="shared" si="154"/>
        <v>0</v>
      </c>
      <c r="DT97">
        <f t="shared" si="155"/>
        <v>0</v>
      </c>
      <c r="DU97">
        <f t="shared" si="155"/>
        <v>0</v>
      </c>
      <c r="DV97">
        <f t="shared" si="155"/>
        <v>0</v>
      </c>
      <c r="DW97">
        <f t="shared" si="155"/>
        <v>0</v>
      </c>
      <c r="DX97">
        <f t="shared" si="155"/>
        <v>0</v>
      </c>
      <c r="DY97">
        <f t="shared" si="155"/>
        <v>0</v>
      </c>
      <c r="DZ97">
        <f t="shared" si="155"/>
        <v>0</v>
      </c>
      <c r="EA97">
        <f t="shared" si="155"/>
        <v>0</v>
      </c>
      <c r="EB97">
        <f t="shared" si="155"/>
        <v>0</v>
      </c>
      <c r="EC97">
        <f t="shared" si="155"/>
        <v>0</v>
      </c>
      <c r="ED97">
        <f t="shared" si="156"/>
        <v>0</v>
      </c>
      <c r="EE97">
        <f t="shared" si="156"/>
        <v>0</v>
      </c>
      <c r="EF97">
        <f t="shared" si="156"/>
        <v>0</v>
      </c>
      <c r="EG97">
        <f t="shared" si="156"/>
        <v>0</v>
      </c>
      <c r="EH97">
        <f t="shared" si="156"/>
        <v>0</v>
      </c>
      <c r="EI97">
        <f t="shared" si="156"/>
        <v>0</v>
      </c>
      <c r="EJ97">
        <f t="shared" si="156"/>
        <v>0</v>
      </c>
      <c r="EK97">
        <f t="shared" si="156"/>
        <v>0</v>
      </c>
      <c r="EL97">
        <f t="shared" si="156"/>
        <v>0</v>
      </c>
      <c r="EM97">
        <f t="shared" si="156"/>
        <v>0</v>
      </c>
      <c r="EN97">
        <f t="shared" si="157"/>
        <v>0</v>
      </c>
      <c r="EO97">
        <f t="shared" si="157"/>
        <v>0</v>
      </c>
      <c r="EP97">
        <f t="shared" si="157"/>
        <v>0</v>
      </c>
      <c r="EQ97">
        <f t="shared" si="157"/>
        <v>0</v>
      </c>
      <c r="ER97">
        <f t="shared" si="157"/>
        <v>0</v>
      </c>
      <c r="ES97">
        <f t="shared" si="157"/>
        <v>0</v>
      </c>
      <c r="ET97">
        <f t="shared" si="157"/>
        <v>0</v>
      </c>
      <c r="EU97">
        <f t="shared" si="157"/>
        <v>0</v>
      </c>
      <c r="EV97">
        <f t="shared" si="157"/>
        <v>0</v>
      </c>
      <c r="EW97">
        <f t="shared" si="157"/>
        <v>0</v>
      </c>
      <c r="EX97">
        <f t="shared" si="157"/>
        <v>0</v>
      </c>
      <c r="EZ97">
        <f t="shared" si="112"/>
        <v>0.87780925254716424</v>
      </c>
      <c r="FB97">
        <f t="shared" si="110"/>
        <v>1.1329089804081038E-2</v>
      </c>
      <c r="FC97">
        <f t="shared" si="111"/>
        <v>0.24856760505023198</v>
      </c>
      <c r="FH97" s="56"/>
    </row>
    <row r="98" spans="1:164" x14ac:dyDescent="0.25">
      <c r="A98">
        <v>755</v>
      </c>
      <c r="B98" s="19">
        <f>'Input spectra'!Y97</f>
        <v>4.5916106557167602E-2</v>
      </c>
      <c r="C98">
        <f>'Input spectra'!B97</f>
        <v>0</v>
      </c>
      <c r="D98">
        <f t="shared" si="143"/>
        <v>2.0653927966864227E-2</v>
      </c>
      <c r="E98">
        <f t="shared" si="143"/>
        <v>2.0409586198834456E-2</v>
      </c>
      <c r="F98">
        <f t="shared" si="143"/>
        <v>2.0167049681369374E-2</v>
      </c>
      <c r="G98">
        <f t="shared" si="143"/>
        <v>1.9926307002295324E-2</v>
      </c>
      <c r="H98">
        <f t="shared" si="143"/>
        <v>1.9687346816113338E-2</v>
      </c>
      <c r="I98">
        <f t="shared" si="143"/>
        <v>1.9450157843627729E-2</v>
      </c>
      <c r="J98">
        <f t="shared" si="143"/>
        <v>1.9214728871576728E-2</v>
      </c>
      <c r="K98">
        <f t="shared" si="143"/>
        <v>1.898104875226507E-2</v>
      </c>
      <c r="L98">
        <f t="shared" si="143"/>
        <v>1.8749106403198618E-2</v>
      </c>
      <c r="M98">
        <f t="shared" si="143"/>
        <v>1.8518890806720919E-2</v>
      </c>
      <c r="N98">
        <f t="shared" si="144"/>
        <v>1.8290391009651717E-2</v>
      </c>
      <c r="O98">
        <f t="shared" si="144"/>
        <v>1.8063596122927433E-2</v>
      </c>
      <c r="P98">
        <f t="shared" si="144"/>
        <v>1.7838495321243607E-2</v>
      </c>
      <c r="Q98">
        <f t="shared" si="144"/>
        <v>1.761507784269923E-2</v>
      </c>
      <c r="R98">
        <f t="shared" si="144"/>
        <v>1.7393332988443016E-2</v>
      </c>
      <c r="S98">
        <f t="shared" si="144"/>
        <v>1.7173250122321577E-2</v>
      </c>
      <c r="T98">
        <f t="shared" si="144"/>
        <v>1.6954818670529524E-2</v>
      </c>
      <c r="U98">
        <f t="shared" si="144"/>
        <v>1.6738028121261409E-2</v>
      </c>
      <c r="V98">
        <f t="shared" si="144"/>
        <v>1.652286802436561E-2</v>
      </c>
      <c r="W98">
        <f t="shared" si="144"/>
        <v>1.630932799100002E-2</v>
      </c>
      <c r="X98">
        <f t="shared" si="145"/>
        <v>1.6097397693289651E-2</v>
      </c>
      <c r="Y98">
        <f t="shared" si="145"/>
        <v>1.5887066863986058E-2</v>
      </c>
      <c r="Z98">
        <f t="shared" si="145"/>
        <v>1.5678325296128615E-2</v>
      </c>
      <c r="AA98">
        <f t="shared" si="145"/>
        <v>1.5471162842707612E-2</v>
      </c>
      <c r="AB98">
        <f t="shared" si="145"/>
        <v>1.5265569416329202E-2</v>
      </c>
      <c r="AC98">
        <f t="shared" si="145"/>
        <v>1.5061534988882117E-2</v>
      </c>
      <c r="AD98">
        <f t="shared" si="145"/>
        <v>1.485904959120621E-2</v>
      </c>
      <c r="AE98">
        <f t="shared" si="145"/>
        <v>1.4658103312762806E-2</v>
      </c>
      <c r="AF98">
        <f t="shared" si="145"/>
        <v>1.4458686301306803E-2</v>
      </c>
      <c r="AG98">
        <f t="shared" si="145"/>
        <v>1.426078876256056E-2</v>
      </c>
      <c r="AH98">
        <f t="shared" si="146"/>
        <v>1.4064400959889565E-2</v>
      </c>
      <c r="AI98">
        <f t="shared" si="146"/>
        <v>1.3869513213979841E-2</v>
      </c>
      <c r="AJ98">
        <f t="shared" si="146"/>
        <v>1.367611590251709E-2</v>
      </c>
      <c r="AK98">
        <f t="shared" si="146"/>
        <v>1.3484199459867598E-2</v>
      </c>
      <c r="AL98">
        <f t="shared" si="146"/>
        <v>1.329375437676085E-2</v>
      </c>
      <c r="AM98">
        <f t="shared" si="146"/>
        <v>1.3104771199973877E-2</v>
      </c>
      <c r="AN98">
        <f t="shared" si="146"/>
        <v>1.2917240532017283E-2</v>
      </c>
      <c r="AO98">
        <f t="shared" si="146"/>
        <v>1.2731153030823016E-2</v>
      </c>
      <c r="AP98">
        <f t="shared" si="146"/>
        <v>1.2546499409433804E-2</v>
      </c>
      <c r="AQ98">
        <f t="shared" si="146"/>
        <v>1.2363270435694249E-2</v>
      </c>
      <c r="AR98">
        <f t="shared" si="147"/>
        <v>1.2181456931943661E-2</v>
      </c>
      <c r="AS98">
        <f t="shared" si="147"/>
        <v>1.20010497747105E-2</v>
      </c>
      <c r="AT98">
        <f t="shared" si="147"/>
        <v>1.1822039894408474E-2</v>
      </c>
      <c r="AU98">
        <f t="shared" si="147"/>
        <v>1.1644418275034337E-2</v>
      </c>
      <c r="AV98">
        <f t="shared" si="147"/>
        <v>1.1468175953867262E-2</v>
      </c>
      <c r="AW98">
        <f t="shared" si="147"/>
        <v>1.1293304021169877E-2</v>
      </c>
      <c r="AX98">
        <f t="shared" si="147"/>
        <v>1.0037800214424037E-2</v>
      </c>
      <c r="AY98">
        <f t="shared" si="147"/>
        <v>8.5760294162352049E-3</v>
      </c>
      <c r="AZ98">
        <f t="shared" si="147"/>
        <v>7.7191420251756767E-3</v>
      </c>
      <c r="BA98">
        <f t="shared" si="147"/>
        <v>7.0700679632160765E-3</v>
      </c>
      <c r="BB98">
        <f t="shared" si="148"/>
        <v>6.5397203714151588E-3</v>
      </c>
      <c r="BC98">
        <f t="shared" si="148"/>
        <v>6.0894805621289072E-3</v>
      </c>
      <c r="BD98">
        <f t="shared" si="148"/>
        <v>5.6981866867050895E-3</v>
      </c>
      <c r="BE98">
        <f t="shared" si="148"/>
        <v>5.3526458809611821E-3</v>
      </c>
      <c r="BF98">
        <f t="shared" si="148"/>
        <v>5.0439251122894012E-3</v>
      </c>
      <c r="BG98">
        <f t="shared" si="148"/>
        <v>4.7656177003649472E-3</v>
      </c>
      <c r="BH98">
        <f t="shared" si="148"/>
        <v>4.5129303955557818E-3</v>
      </c>
      <c r="BI98">
        <f t="shared" si="148"/>
        <v>4.2821592277801209E-3</v>
      </c>
      <c r="BJ98">
        <f t="shared" si="148"/>
        <v>4.0703681402546833E-3</v>
      </c>
      <c r="BK98">
        <f t="shared" si="148"/>
        <v>3.8751814913254605E-3</v>
      </c>
      <c r="BL98">
        <f t="shared" si="149"/>
        <v>3.6946443509198817E-3</v>
      </c>
      <c r="BM98">
        <f t="shared" si="149"/>
        <v>3.5271251329549668E-3</v>
      </c>
      <c r="BN98">
        <f t="shared" si="149"/>
        <v>3.3712457355187324E-3</v>
      </c>
      <c r="BO98">
        <f t="shared" si="149"/>
        <v>3.2258301638205828E-3</v>
      </c>
      <c r="BP98">
        <f t="shared" si="149"/>
        <v>3.0898659338758848E-3</v>
      </c>
      <c r="BQ98">
        <f t="shared" si="149"/>
        <v>2.962474536699824E-3</v>
      </c>
      <c r="BR98">
        <f t="shared" si="149"/>
        <v>2.8428884669838973E-3</v>
      </c>
      <c r="BS98">
        <f t="shared" si="149"/>
        <v>2.7304330999694281E-3</v>
      </c>
      <c r="BT98">
        <f t="shared" si="149"/>
        <v>2.624512210465329E-3</v>
      </c>
      <c r="BU98">
        <f t="shared" si="149"/>
        <v>2.5245962699288423E-3</v>
      </c>
      <c r="BV98">
        <f t="shared" si="150"/>
        <v>2.4302128916866214E-3</v>
      </c>
      <c r="BW98">
        <f t="shared" si="150"/>
        <v>2.3409389578268633E-3</v>
      </c>
      <c r="BX98">
        <f t="shared" si="150"/>
        <v>2.2563940773952791E-3</v>
      </c>
      <c r="BY98">
        <f t="shared" si="150"/>
        <v>2.1762351093108797E-3</v>
      </c>
      <c r="BZ98">
        <f t="shared" si="150"/>
        <v>2.1001515447576962E-3</v>
      </c>
      <c r="CA98">
        <f t="shared" si="150"/>
        <v>2.02786158931539E-3</v>
      </c>
      <c r="CB98">
        <f t="shared" si="150"/>
        <v>1.9591088192651481E-3</v>
      </c>
      <c r="CC98">
        <f t="shared" si="150"/>
        <v>1.8936593124593501E-3</v>
      </c>
      <c r="CD98">
        <f t="shared" si="150"/>
        <v>1.8312991740575535E-3</v>
      </c>
      <c r="CE98">
        <f t="shared" si="150"/>
        <v>1.7718323928599424E-3</v>
      </c>
      <c r="CF98">
        <f t="shared" si="151"/>
        <v>1.7150789760302083E-3</v>
      </c>
      <c r="CG98">
        <f t="shared" si="151"/>
        <v>1.6608733195069205E-3</v>
      </c>
      <c r="CH98">
        <f t="shared" si="151"/>
        <v>1.6090627789551335E-3</v>
      </c>
      <c r="CI98">
        <f t="shared" si="151"/>
        <v>1.5595064121538219E-3</v>
      </c>
      <c r="CJ98">
        <f t="shared" si="151"/>
        <v>1.5120738685843998E-3</v>
      </c>
      <c r="CK98">
        <f t="shared" si="151"/>
        <v>1.4666444059343369E-3</v>
      </c>
      <c r="CL98">
        <f t="shared" si="151"/>
        <v>1.423106016451327E-3</v>
      </c>
      <c r="CM98">
        <f t="shared" si="151"/>
        <v>1.3813546487265124E-3</v>
      </c>
      <c r="CN98">
        <f t="shared" si="151"/>
        <v>1.3412935126654074E-3</v>
      </c>
      <c r="CO98">
        <f t="shared" si="151"/>
        <v>1.3028324572126482E-3</v>
      </c>
      <c r="CP98">
        <f t="shared" si="152"/>
        <v>1.2658874119023736E-3</v>
      </c>
      <c r="CQ98">
        <f t="shared" si="152"/>
        <v>1.2303798845660955E-3</v>
      </c>
      <c r="CR98">
        <f t="shared" si="152"/>
        <v>7.9204159697253006E-4</v>
      </c>
      <c r="CS98">
        <f t="shared" si="152"/>
        <v>5.1436395583055641E-4</v>
      </c>
      <c r="CT98">
        <f t="shared" si="152"/>
        <v>3.5616184907978632E-4</v>
      </c>
      <c r="CU98">
        <f t="shared" si="152"/>
        <v>2.4772891916151585E-4</v>
      </c>
      <c r="CV98">
        <f t="shared" si="152"/>
        <v>1.6912485800210073E-4</v>
      </c>
      <c r="CW98">
        <f t="shared" si="152"/>
        <v>1.1115710702433969E-4</v>
      </c>
      <c r="CX98">
        <f t="shared" si="152"/>
        <v>6.8636463919699353E-5</v>
      </c>
      <c r="CY98">
        <f t="shared" si="152"/>
        <v>3.8268240128273724E-5</v>
      </c>
      <c r="CZ98">
        <f t="shared" si="153"/>
        <v>1.7791555761408922E-5</v>
      </c>
      <c r="DA98">
        <f t="shared" si="153"/>
        <v>5.566582537844966E-6</v>
      </c>
      <c r="DB98">
        <f t="shared" si="153"/>
        <v>3.5354161391954453E-7</v>
      </c>
      <c r="DC98">
        <f t="shared" si="153"/>
        <v>0</v>
      </c>
      <c r="DD98">
        <f t="shared" si="153"/>
        <v>0</v>
      </c>
      <c r="DE98">
        <f t="shared" si="153"/>
        <v>0</v>
      </c>
      <c r="DF98">
        <f t="shared" si="153"/>
        <v>0</v>
      </c>
      <c r="DG98">
        <f t="shared" si="153"/>
        <v>0</v>
      </c>
      <c r="DH98">
        <f t="shared" si="153"/>
        <v>0</v>
      </c>
      <c r="DI98">
        <f t="shared" si="153"/>
        <v>0</v>
      </c>
      <c r="DJ98">
        <f t="shared" si="154"/>
        <v>0</v>
      </c>
      <c r="DK98">
        <f t="shared" si="154"/>
        <v>0</v>
      </c>
      <c r="DL98">
        <f t="shared" si="154"/>
        <v>0</v>
      </c>
      <c r="DM98">
        <f t="shared" si="154"/>
        <v>0</v>
      </c>
      <c r="DN98">
        <f t="shared" si="154"/>
        <v>0</v>
      </c>
      <c r="DO98">
        <f t="shared" si="154"/>
        <v>0</v>
      </c>
      <c r="DP98">
        <f t="shared" si="154"/>
        <v>0</v>
      </c>
      <c r="DQ98">
        <f t="shared" si="154"/>
        <v>0</v>
      </c>
      <c r="DR98">
        <f t="shared" si="154"/>
        <v>0</v>
      </c>
      <c r="DS98">
        <f t="shared" si="154"/>
        <v>0</v>
      </c>
      <c r="DT98">
        <f t="shared" si="155"/>
        <v>0</v>
      </c>
      <c r="DU98">
        <f t="shared" si="155"/>
        <v>0</v>
      </c>
      <c r="DV98">
        <f t="shared" si="155"/>
        <v>0</v>
      </c>
      <c r="DW98">
        <f t="shared" si="155"/>
        <v>0</v>
      </c>
      <c r="DX98">
        <f t="shared" si="155"/>
        <v>0</v>
      </c>
      <c r="DY98">
        <f t="shared" si="155"/>
        <v>0</v>
      </c>
      <c r="DZ98">
        <f t="shared" si="155"/>
        <v>0</v>
      </c>
      <c r="EA98">
        <f t="shared" si="155"/>
        <v>0</v>
      </c>
      <c r="EB98">
        <f t="shared" si="155"/>
        <v>0</v>
      </c>
      <c r="EC98">
        <f t="shared" si="155"/>
        <v>0</v>
      </c>
      <c r="ED98">
        <f t="shared" si="156"/>
        <v>0</v>
      </c>
      <c r="EE98">
        <f t="shared" si="156"/>
        <v>0</v>
      </c>
      <c r="EF98">
        <f t="shared" si="156"/>
        <v>0</v>
      </c>
      <c r="EG98">
        <f t="shared" si="156"/>
        <v>0</v>
      </c>
      <c r="EH98">
        <f t="shared" si="156"/>
        <v>0</v>
      </c>
      <c r="EI98">
        <f t="shared" si="156"/>
        <v>0</v>
      </c>
      <c r="EJ98">
        <f t="shared" si="156"/>
        <v>0</v>
      </c>
      <c r="EK98">
        <f t="shared" si="156"/>
        <v>0</v>
      </c>
      <c r="EL98">
        <f t="shared" si="156"/>
        <v>0</v>
      </c>
      <c r="EM98">
        <f t="shared" si="156"/>
        <v>0</v>
      </c>
      <c r="EN98">
        <f t="shared" si="157"/>
        <v>0</v>
      </c>
      <c r="EO98">
        <f t="shared" si="157"/>
        <v>0</v>
      </c>
      <c r="EP98">
        <f t="shared" si="157"/>
        <v>0</v>
      </c>
      <c r="EQ98">
        <f t="shared" si="157"/>
        <v>0</v>
      </c>
      <c r="ER98">
        <f t="shared" si="157"/>
        <v>0</v>
      </c>
      <c r="ES98">
        <f t="shared" si="157"/>
        <v>0</v>
      </c>
      <c r="ET98">
        <f t="shared" si="157"/>
        <v>0</v>
      </c>
      <c r="EU98">
        <f t="shared" si="157"/>
        <v>0</v>
      </c>
      <c r="EV98">
        <f t="shared" si="157"/>
        <v>0</v>
      </c>
      <c r="EW98">
        <f t="shared" si="157"/>
        <v>0</v>
      </c>
      <c r="EX98">
        <f t="shared" si="157"/>
        <v>0</v>
      </c>
      <c r="EZ98">
        <f t="shared" si="112"/>
        <v>0.8776202383191849</v>
      </c>
      <c r="FB98">
        <f t="shared" si="110"/>
        <v>1.1348261204896737E-2</v>
      </c>
      <c r="FC98">
        <f t="shared" si="111"/>
        <v>0.24856515318083502</v>
      </c>
      <c r="FH98" s="56"/>
    </row>
    <row r="99" spans="1:164" x14ac:dyDescent="0.25">
      <c r="A99">
        <v>760</v>
      </c>
      <c r="B99" s="19">
        <f>'Input spectra'!Y98</f>
        <v>4.58955859019557E-2</v>
      </c>
      <c r="C99">
        <f>'Input spectra'!B98</f>
        <v>0</v>
      </c>
      <c r="D99">
        <f t="shared" si="143"/>
        <v>2.0653927966864227E-2</v>
      </c>
      <c r="E99">
        <f t="shared" si="143"/>
        <v>2.0409628080685568E-2</v>
      </c>
      <c r="F99">
        <f t="shared" si="143"/>
        <v>2.016713244975385E-2</v>
      </c>
      <c r="G99">
        <f t="shared" si="143"/>
        <v>1.9926429672935609E-2</v>
      </c>
      <c r="H99">
        <f t="shared" si="143"/>
        <v>1.9687508415678984E-2</v>
      </c>
      <c r="I99">
        <f t="shared" si="143"/>
        <v>1.9450357409642998E-2</v>
      </c>
      <c r="J99">
        <f t="shared" si="143"/>
        <v>1.9214965452328862E-2</v>
      </c>
      <c r="K99">
        <f t="shared" si="143"/>
        <v>1.8981321406713235E-2</v>
      </c>
      <c r="L99">
        <f t="shared" si="143"/>
        <v>1.8749414200883524E-2</v>
      </c>
      <c r="M99">
        <f t="shared" si="143"/>
        <v>1.8519232827675067E-2</v>
      </c>
      <c r="N99">
        <f t="shared" si="144"/>
        <v>1.8290766344310358E-2</v>
      </c>
      <c r="O99">
        <f t="shared" si="144"/>
        <v>1.8064003872040137E-2</v>
      </c>
      <c r="P99">
        <f t="shared" si="144"/>
        <v>1.783893459578649E-2</v>
      </c>
      <c r="Q99">
        <f t="shared" si="144"/>
        <v>1.7615547763787834E-2</v>
      </c>
      <c r="R99">
        <f t="shared" si="144"/>
        <v>1.7393832687245821E-2</v>
      </c>
      <c r="S99">
        <f t="shared" si="144"/>
        <v>1.7173778739974162E-2</v>
      </c>
      <c r="T99">
        <f t="shared" si="144"/>
        <v>1.6955375358049338E-2</v>
      </c>
      <c r="U99">
        <f t="shared" si="144"/>
        <v>1.6738612039463186E-2</v>
      </c>
      <c r="V99">
        <f t="shared" si="144"/>
        <v>1.6523478343777393E-2</v>
      </c>
      <c r="W99">
        <f t="shared" si="144"/>
        <v>1.6309963891779824E-2</v>
      </c>
      <c r="X99">
        <f t="shared" si="145"/>
        <v>1.609805836514272E-2</v>
      </c>
      <c r="Y99">
        <f t="shared" si="145"/>
        <v>1.5887751506082754E-2</v>
      </c>
      <c r="Z99">
        <f t="shared" si="145"/>
        <v>1.5679033117022883E-2</v>
      </c>
      <c r="AA99">
        <f t="shared" si="145"/>
        <v>1.5471893060256075E-2</v>
      </c>
      <c r="AB99">
        <f t="shared" si="145"/>
        <v>1.5266321257610835E-2</v>
      </c>
      <c r="AC99">
        <f t="shared" si="145"/>
        <v>1.5062307690118541E-2</v>
      </c>
      <c r="AD99">
        <f t="shared" si="145"/>
        <v>1.485984239768254E-2</v>
      </c>
      <c r="AE99">
        <f t="shared" si="145"/>
        <v>1.465891547874912E-2</v>
      </c>
      <c r="AF99">
        <f t="shared" si="145"/>
        <v>1.4459517089980169E-2</v>
      </c>
      <c r="AG99">
        <f t="shared" si="145"/>
        <v>1.4261637445927655E-2</v>
      </c>
      <c r="AH99">
        <f t="shared" si="146"/>
        <v>1.4065266818709857E-2</v>
      </c>
      <c r="AI99">
        <f t="shared" si="146"/>
        <v>1.3870395537689352E-2</v>
      </c>
      <c r="AJ99">
        <f t="shared" si="146"/>
        <v>1.3677013989152725E-2</v>
      </c>
      <c r="AK99">
        <f t="shared" si="146"/>
        <v>1.3485112615992027E-2</v>
      </c>
      <c r="AL99">
        <f t="shared" si="146"/>
        <v>1.329468191738796E-2</v>
      </c>
      <c r="AM99">
        <f t="shared" si="146"/>
        <v>1.3105712448494775E-2</v>
      </c>
      <c r="AN99">
        <f t="shared" si="146"/>
        <v>1.2918194820126848E-2</v>
      </c>
      <c r="AO99">
        <f t="shared" si="146"/>
        <v>1.2732119698447005E-2</v>
      </c>
      <c r="AP99">
        <f t="shared" si="146"/>
        <v>1.2547477804656489E-2</v>
      </c>
      <c r="AQ99">
        <f t="shared" si="146"/>
        <v>1.2364259914686615E-2</v>
      </c>
      <c r="AR99">
        <f t="shared" si="147"/>
        <v>1.2182456858892129E-2</v>
      </c>
      <c r="AS99">
        <f t="shared" si="147"/>
        <v>1.2002059521746171E-2</v>
      </c>
      <c r="AT99">
        <f t="shared" si="147"/>
        <v>1.1823058841536928E-2</v>
      </c>
      <c r="AU99">
        <f t="shared" si="147"/>
        <v>1.1645445810065939E-2</v>
      </c>
      <c r="AV99">
        <f t="shared" si="147"/>
        <v>1.1469211472347994E-2</v>
      </c>
      <c r="AW99">
        <f t="shared" si="147"/>
        <v>1.1294346926312702E-2</v>
      </c>
      <c r="AX99">
        <f t="shared" si="147"/>
        <v>1.0038747777437462E-2</v>
      </c>
      <c r="AY99">
        <f t="shared" si="147"/>
        <v>8.5768565891146346E-3</v>
      </c>
      <c r="AZ99">
        <f t="shared" si="147"/>
        <v>7.7199023915125245E-3</v>
      </c>
      <c r="BA99">
        <f t="shared" si="147"/>
        <v>7.0707789028506881E-3</v>
      </c>
      <c r="BB99">
        <f t="shared" si="148"/>
        <v>6.540391402574188E-3</v>
      </c>
      <c r="BC99">
        <f t="shared" si="148"/>
        <v>6.0901178921466004E-3</v>
      </c>
      <c r="BD99">
        <f t="shared" si="148"/>
        <v>5.6987947578738827E-3</v>
      </c>
      <c r="BE99">
        <f t="shared" si="148"/>
        <v>5.3532280635626957E-3</v>
      </c>
      <c r="BF99">
        <f t="shared" si="148"/>
        <v>5.0444840683581977E-3</v>
      </c>
      <c r="BG99">
        <f t="shared" si="148"/>
        <v>4.7661555955061238E-3</v>
      </c>
      <c r="BH99">
        <f t="shared" si="148"/>
        <v>4.5134490317713235E-3</v>
      </c>
      <c r="BI99">
        <f t="shared" si="148"/>
        <v>4.2826601315388707E-3</v>
      </c>
      <c r="BJ99">
        <f t="shared" si="148"/>
        <v>4.0708526234885713E-3</v>
      </c>
      <c r="BK99">
        <f t="shared" si="148"/>
        <v>3.8756506951818561E-3</v>
      </c>
      <c r="BL99">
        <f t="shared" si="149"/>
        <v>3.6950992780626509E-3</v>
      </c>
      <c r="BM99">
        <f t="shared" si="149"/>
        <v>3.5275666719937647E-3</v>
      </c>
      <c r="BN99">
        <f t="shared" si="149"/>
        <v>3.3716746798675462E-3</v>
      </c>
      <c r="BO99">
        <f t="shared" si="149"/>
        <v>3.2262472265149138E-3</v>
      </c>
      <c r="BP99">
        <f t="shared" si="149"/>
        <v>3.0902717593945519E-3</v>
      </c>
      <c r="BQ99">
        <f t="shared" si="149"/>
        <v>2.9628697105247431E-3</v>
      </c>
      <c r="BR99">
        <f t="shared" si="149"/>
        <v>2.8432735234232664E-3</v>
      </c>
      <c r="BS99">
        <f t="shared" si="149"/>
        <v>2.7308085286280757E-3</v>
      </c>
      <c r="BT99">
        <f t="shared" si="149"/>
        <v>2.6248784616473221E-3</v>
      </c>
      <c r="BU99">
        <f t="shared" si="149"/>
        <v>2.5249537591874186E-3</v>
      </c>
      <c r="BV99">
        <f t="shared" si="150"/>
        <v>2.4305620036859385E-3</v>
      </c>
      <c r="BW99">
        <f t="shared" si="150"/>
        <v>2.3412800496429298E-3</v>
      </c>
      <c r="BX99">
        <f t="shared" si="150"/>
        <v>2.2567274813558441E-3</v>
      </c>
      <c r="BY99">
        <f t="shared" si="150"/>
        <v>2.1765611354532246E-3</v>
      </c>
      <c r="BZ99">
        <f t="shared" si="150"/>
        <v>2.100470482967417E-3</v>
      </c>
      <c r="CA99">
        <f t="shared" si="150"/>
        <v>2.0281737111970083E-3</v>
      </c>
      <c r="CB99">
        <f t="shared" si="150"/>
        <v>1.9594143797858573E-3</v>
      </c>
      <c r="CC99">
        <f t="shared" si="150"/>
        <v>1.8939585513997232E-3</v>
      </c>
      <c r="CD99">
        <f t="shared" si="150"/>
        <v>1.8315923172970813E-3</v>
      </c>
      <c r="CE99">
        <f t="shared" si="150"/>
        <v>1.7721196535205367E-3</v>
      </c>
      <c r="CF99">
        <f t="shared" si="151"/>
        <v>1.715360555496983E-3</v>
      </c>
      <c r="CG99">
        <f t="shared" si="151"/>
        <v>1.6611494083424523E-3</v>
      </c>
      <c r="CH99">
        <f t="shared" si="151"/>
        <v>1.6093335577208913E-3</v>
      </c>
      <c r="CI99">
        <f t="shared" si="151"/>
        <v>1.5597720521503646E-3</v>
      </c>
      <c r="CJ99">
        <f t="shared" si="151"/>
        <v>1.5123345325202344E-3</v>
      </c>
      <c r="CK99">
        <f t="shared" si="151"/>
        <v>1.4669002485319009E-3</v>
      </c>
      <c r="CL99">
        <f t="shared" si="151"/>
        <v>1.4233571849973754E-3</v>
      </c>
      <c r="CM99">
        <f t="shared" si="151"/>
        <v>1.3816012835731852E-3</v>
      </c>
      <c r="CN99">
        <f t="shared" si="151"/>
        <v>1.3415357476874233E-3</v>
      </c>
      <c r="CO99">
        <f t="shared" si="151"/>
        <v>1.3030704202253499E-3</v>
      </c>
      <c r="CP99">
        <f t="shared" si="152"/>
        <v>1.2661212250447548E-3</v>
      </c>
      <c r="CQ99">
        <f t="shared" si="152"/>
        <v>1.2306096646524168E-3</v>
      </c>
      <c r="CR99">
        <f t="shared" si="152"/>
        <v>7.9219114064349244E-4</v>
      </c>
      <c r="CS99">
        <f t="shared" si="152"/>
        <v>5.1446212749203769E-4</v>
      </c>
      <c r="CT99">
        <f t="shared" si="152"/>
        <v>3.5623055724661856E-4</v>
      </c>
      <c r="CU99">
        <f t="shared" si="152"/>
        <v>2.4777721768666364E-4</v>
      </c>
      <c r="CV99">
        <f t="shared" si="152"/>
        <v>1.6915817859187125E-4</v>
      </c>
      <c r="CW99">
        <f t="shared" si="152"/>
        <v>1.1117923508824183E-4</v>
      </c>
      <c r="CX99">
        <f t="shared" si="152"/>
        <v>6.8650268266765019E-5</v>
      </c>
      <c r="CY99">
        <f t="shared" si="152"/>
        <v>3.8276015282702002E-5</v>
      </c>
      <c r="CZ99">
        <f t="shared" si="153"/>
        <v>1.7795207079847974E-5</v>
      </c>
      <c r="DA99">
        <f t="shared" si="153"/>
        <v>5.5677363796144352E-6</v>
      </c>
      <c r="DB99">
        <f t="shared" si="153"/>
        <v>3.5361562170131947E-7</v>
      </c>
      <c r="DC99">
        <f t="shared" si="153"/>
        <v>0</v>
      </c>
      <c r="DD99">
        <f t="shared" si="153"/>
        <v>0</v>
      </c>
      <c r="DE99">
        <f t="shared" si="153"/>
        <v>0</v>
      </c>
      <c r="DF99">
        <f t="shared" si="153"/>
        <v>0</v>
      </c>
      <c r="DG99">
        <f t="shared" si="153"/>
        <v>0</v>
      </c>
      <c r="DH99">
        <f t="shared" si="153"/>
        <v>0</v>
      </c>
      <c r="DI99">
        <f t="shared" si="153"/>
        <v>0</v>
      </c>
      <c r="DJ99">
        <f t="shared" si="154"/>
        <v>0</v>
      </c>
      <c r="DK99">
        <f t="shared" si="154"/>
        <v>0</v>
      </c>
      <c r="DL99">
        <f t="shared" si="154"/>
        <v>0</v>
      </c>
      <c r="DM99">
        <f t="shared" si="154"/>
        <v>0</v>
      </c>
      <c r="DN99">
        <f t="shared" si="154"/>
        <v>0</v>
      </c>
      <c r="DO99">
        <f t="shared" si="154"/>
        <v>0</v>
      </c>
      <c r="DP99">
        <f t="shared" si="154"/>
        <v>0</v>
      </c>
      <c r="DQ99">
        <f t="shared" si="154"/>
        <v>0</v>
      </c>
      <c r="DR99">
        <f t="shared" si="154"/>
        <v>0</v>
      </c>
      <c r="DS99">
        <f t="shared" si="154"/>
        <v>0</v>
      </c>
      <c r="DT99">
        <f t="shared" si="155"/>
        <v>0</v>
      </c>
      <c r="DU99">
        <f t="shared" si="155"/>
        <v>0</v>
      </c>
      <c r="DV99">
        <f t="shared" si="155"/>
        <v>0</v>
      </c>
      <c r="DW99">
        <f t="shared" si="155"/>
        <v>0</v>
      </c>
      <c r="DX99">
        <f t="shared" si="155"/>
        <v>0</v>
      </c>
      <c r="DY99">
        <f t="shared" si="155"/>
        <v>0</v>
      </c>
      <c r="DZ99">
        <f t="shared" si="155"/>
        <v>0</v>
      </c>
      <c r="EA99">
        <f t="shared" si="155"/>
        <v>0</v>
      </c>
      <c r="EB99">
        <f t="shared" si="155"/>
        <v>0</v>
      </c>
      <c r="EC99">
        <f t="shared" si="155"/>
        <v>0</v>
      </c>
      <c r="ED99">
        <f t="shared" si="156"/>
        <v>0</v>
      </c>
      <c r="EE99">
        <f t="shared" si="156"/>
        <v>0</v>
      </c>
      <c r="EF99">
        <f t="shared" si="156"/>
        <v>0</v>
      </c>
      <c r="EG99">
        <f t="shared" si="156"/>
        <v>0</v>
      </c>
      <c r="EH99">
        <f t="shared" si="156"/>
        <v>0</v>
      </c>
      <c r="EI99">
        <f t="shared" si="156"/>
        <v>0</v>
      </c>
      <c r="EJ99">
        <f t="shared" si="156"/>
        <v>0</v>
      </c>
      <c r="EK99">
        <f t="shared" si="156"/>
        <v>0</v>
      </c>
      <c r="EL99">
        <f t="shared" si="156"/>
        <v>0</v>
      </c>
      <c r="EM99">
        <f t="shared" si="156"/>
        <v>0</v>
      </c>
      <c r="EN99">
        <f t="shared" si="157"/>
        <v>0</v>
      </c>
      <c r="EO99">
        <f t="shared" si="157"/>
        <v>0</v>
      </c>
      <c r="EP99">
        <f t="shared" si="157"/>
        <v>0</v>
      </c>
      <c r="EQ99">
        <f t="shared" si="157"/>
        <v>0</v>
      </c>
      <c r="ER99">
        <f t="shared" si="157"/>
        <v>0</v>
      </c>
      <c r="ES99">
        <f t="shared" si="157"/>
        <v>0</v>
      </c>
      <c r="ET99">
        <f t="shared" si="157"/>
        <v>0</v>
      </c>
      <c r="EU99">
        <f t="shared" si="157"/>
        <v>0</v>
      </c>
      <c r="EV99">
        <f t="shared" si="157"/>
        <v>0</v>
      </c>
      <c r="EW99">
        <f t="shared" si="157"/>
        <v>0</v>
      </c>
      <c r="EX99">
        <f t="shared" si="157"/>
        <v>0</v>
      </c>
      <c r="EZ99">
        <f t="shared" si="112"/>
        <v>0.87766966439298588</v>
      </c>
      <c r="FB99">
        <f t="shared" ref="FB99:FB130" si="158">(1-EXP(-(C99*_c1+B99)*_t))/2</f>
        <v>1.1343247452250182E-2</v>
      </c>
      <c r="FC99">
        <f t="shared" ref="FC99:FC130" si="159">LN(1-FB99)/(-(C99*_c1+B99))</f>
        <v>0.24856579440908166</v>
      </c>
      <c r="FH99" s="56"/>
    </row>
    <row r="100" spans="1:164" x14ac:dyDescent="0.25">
      <c r="A100">
        <v>765</v>
      </c>
      <c r="B100" s="19">
        <f>'Input spectra'!Y99</f>
        <v>4.5765568135907701E-2</v>
      </c>
      <c r="C100">
        <f>'Input spectra'!B99</f>
        <v>0</v>
      </c>
      <c r="D100">
        <f t="shared" si="143"/>
        <v>2.0653927966864227E-2</v>
      </c>
      <c r="E100">
        <f t="shared" si="143"/>
        <v>2.0409893443835554E-2</v>
      </c>
      <c r="F100">
        <f t="shared" si="143"/>
        <v>2.0167656873674004E-2</v>
      </c>
      <c r="G100">
        <f t="shared" si="143"/>
        <v>1.9927206925055417E-2</v>
      </c>
      <c r="H100">
        <f t="shared" si="143"/>
        <v>1.9688532332649535E-2</v>
      </c>
      <c r="I100">
        <f t="shared" si="143"/>
        <v>1.9451621896753618E-2</v>
      </c>
      <c r="J100">
        <f t="shared" si="143"/>
        <v>1.9216464482927961E-2</v>
      </c>
      <c r="K100">
        <f t="shared" si="143"/>
        <v>1.8983049021633423E-2</v>
      </c>
      <c r="L100">
        <f t="shared" si="143"/>
        <v>1.8751364507870873E-2</v>
      </c>
      <c r="M100">
        <f t="shared" si="143"/>
        <v>1.852140000082261E-2</v>
      </c>
      <c r="N100">
        <f t="shared" si="144"/>
        <v>1.8293144623495676E-2</v>
      </c>
      <c r="O100">
        <f t="shared" si="144"/>
        <v>1.8066587562367096E-2</v>
      </c>
      <c r="P100">
        <f t="shared" si="144"/>
        <v>1.7841718067031054E-2</v>
      </c>
      <c r="Q100">
        <f t="shared" si="144"/>
        <v>1.761852544984795E-2</v>
      </c>
      <c r="R100">
        <f t="shared" si="144"/>
        <v>1.7396999085595319E-2</v>
      </c>
      <c r="S100">
        <f t="shared" si="144"/>
        <v>1.7177128411120676E-2</v>
      </c>
      <c r="T100">
        <f t="shared" si="144"/>
        <v>1.6958902924996209E-2</v>
      </c>
      <c r="U100">
        <f t="shared" si="144"/>
        <v>1.6742312187175316E-2</v>
      </c>
      <c r="V100">
        <f t="shared" si="144"/>
        <v>1.6527345818651021E-2</v>
      </c>
      <c r="W100">
        <f t="shared" si="144"/>
        <v>1.6313993501116206E-2</v>
      </c>
      <c r="X100">
        <f t="shared" si="145"/>
        <v>1.6102244976625695E-2</v>
      </c>
      <c r="Y100">
        <f t="shared" si="145"/>
        <v>1.5892090047260131E-2</v>
      </c>
      <c r="Z100">
        <f t="shared" si="145"/>
        <v>1.5683518574791687E-2</v>
      </c>
      <c r="AA100">
        <f t="shared" si="145"/>
        <v>1.5476520480351561E-2</v>
      </c>
      <c r="AB100">
        <f t="shared" si="145"/>
        <v>1.5271085744099289E-2</v>
      </c>
      <c r="AC100">
        <f t="shared" si="145"/>
        <v>1.5067204404893814E-2</v>
      </c>
      <c r="AD100">
        <f t="shared" si="145"/>
        <v>1.4864866559966326E-2</v>
      </c>
      <c r="AE100">
        <f t="shared" si="145"/>
        <v>1.4664062364594905E-2</v>
      </c>
      <c r="AF100">
        <f t="shared" si="145"/>
        <v>1.4464782031780865E-2</v>
      </c>
      <c r="AG100">
        <f t="shared" si="145"/>
        <v>1.4267015831926874E-2</v>
      </c>
      <c r="AH100">
        <f t="shared" si="146"/>
        <v>1.4070754092516824E-2</v>
      </c>
      <c r="AI100">
        <f t="shared" si="146"/>
        <v>1.3875987197797384E-2</v>
      </c>
      <c r="AJ100">
        <f t="shared" si="146"/>
        <v>1.3682705588461313E-2</v>
      </c>
      <c r="AK100">
        <f t="shared" si="146"/>
        <v>1.3490899761332449E-2</v>
      </c>
      <c r="AL100">
        <f t="shared" si="146"/>
        <v>1.3300560269052431E-2</v>
      </c>
      <c r="AM100">
        <f t="shared" si="146"/>
        <v>1.3111677719769085E-2</v>
      </c>
      <c r="AN100">
        <f t="shared" si="146"/>
        <v>1.2924242776826494E-2</v>
      </c>
      <c r="AO100">
        <f t="shared" si="146"/>
        <v>1.2738246158456762E-2</v>
      </c>
      <c r="AP100">
        <f t="shared" si="146"/>
        <v>1.2553678637473423E-2</v>
      </c>
      <c r="AQ100">
        <f t="shared" si="146"/>
        <v>1.2370531040966498E-2</v>
      </c>
      <c r="AR100">
        <f t="shared" si="147"/>
        <v>1.2188794249999232E-2</v>
      </c>
      <c r="AS100">
        <f t="shared" si="147"/>
        <v>1.200845919930644E-2</v>
      </c>
      <c r="AT100">
        <f t="shared" si="147"/>
        <v>1.1829516876994477E-2</v>
      </c>
      <c r="AU100">
        <f t="shared" si="147"/>
        <v>1.1651958324242866E-2</v>
      </c>
      <c r="AV100">
        <f t="shared" si="147"/>
        <v>1.1475774635007496E-2</v>
      </c>
      <c r="AW100">
        <f t="shared" si="147"/>
        <v>1.1300956955725456E-2</v>
      </c>
      <c r="AX100">
        <f t="shared" si="147"/>
        <v>1.0044753564810003E-2</v>
      </c>
      <c r="AY100">
        <f t="shared" si="147"/>
        <v>8.5820993663859556E-3</v>
      </c>
      <c r="AZ100">
        <f t="shared" si="147"/>
        <v>7.7247217726311565E-3</v>
      </c>
      <c r="BA100">
        <f t="shared" si="147"/>
        <v>7.0752850397971532E-3</v>
      </c>
      <c r="BB100">
        <f t="shared" si="148"/>
        <v>6.544644620305279E-3</v>
      </c>
      <c r="BC100">
        <f t="shared" si="148"/>
        <v>6.0941575312908301E-3</v>
      </c>
      <c r="BD100">
        <f t="shared" si="148"/>
        <v>5.7026489723602386E-3</v>
      </c>
      <c r="BE100">
        <f t="shared" si="148"/>
        <v>5.3569182130429422E-3</v>
      </c>
      <c r="BF100">
        <f t="shared" si="148"/>
        <v>5.048027023726879E-3</v>
      </c>
      <c r="BG100">
        <f t="shared" si="148"/>
        <v>4.7695650813860176E-3</v>
      </c>
      <c r="BH100">
        <f t="shared" si="148"/>
        <v>4.5167364683541241E-3</v>
      </c>
      <c r="BI100">
        <f t="shared" si="148"/>
        <v>4.2858351927618568E-3</v>
      </c>
      <c r="BJ100">
        <f t="shared" si="148"/>
        <v>4.0739236236196075E-3</v>
      </c>
      <c r="BK100">
        <f t="shared" si="148"/>
        <v>3.8786248661141212E-3</v>
      </c>
      <c r="BL100">
        <f t="shared" si="149"/>
        <v>3.6979829740322874E-3</v>
      </c>
      <c r="BM100">
        <f t="shared" si="149"/>
        <v>3.5303655244071906E-3</v>
      </c>
      <c r="BN100">
        <f t="shared" si="149"/>
        <v>3.3743937168221961E-3</v>
      </c>
      <c r="BO100">
        <f t="shared" si="149"/>
        <v>3.22889096670645E-3</v>
      </c>
      <c r="BP100">
        <f t="shared" si="149"/>
        <v>3.0928442870399478E-3</v>
      </c>
      <c r="BQ100">
        <f t="shared" si="149"/>
        <v>2.9653747359490784E-3</v>
      </c>
      <c r="BR100">
        <f t="shared" si="149"/>
        <v>2.8457144326403836E-3</v>
      </c>
      <c r="BS100">
        <f t="shared" si="149"/>
        <v>2.7331884243472658E-3</v>
      </c>
      <c r="BT100">
        <f t="shared" si="149"/>
        <v>2.6272001975129523E-3</v>
      </c>
      <c r="BU100">
        <f t="shared" si="149"/>
        <v>2.5272199686145504E-3</v>
      </c>
      <c r="BV100">
        <f t="shared" si="150"/>
        <v>2.4327751243344051E-3</v>
      </c>
      <c r="BW100">
        <f t="shared" si="150"/>
        <v>2.3434423443371597E-3</v>
      </c>
      <c r="BX100">
        <f t="shared" si="150"/>
        <v>2.2588410560827219E-3</v>
      </c>
      <c r="BY100">
        <f t="shared" si="150"/>
        <v>2.1786279549383773E-3</v>
      </c>
      <c r="BZ100">
        <f t="shared" si="150"/>
        <v>2.102492384229715E-3</v>
      </c>
      <c r="CA100">
        <f t="shared" si="150"/>
        <v>2.0301524154034954E-3</v>
      </c>
      <c r="CB100">
        <f t="shared" si="150"/>
        <v>1.9613515026689274E-3</v>
      </c>
      <c r="CC100">
        <f t="shared" si="150"/>
        <v>1.895855612450861E-3</v>
      </c>
      <c r="CD100">
        <f t="shared" si="150"/>
        <v>1.8334507479138549E-3</v>
      </c>
      <c r="CE100">
        <f t="shared" si="150"/>
        <v>1.7739408042534389E-3</v>
      </c>
      <c r="CF100">
        <f t="shared" si="151"/>
        <v>1.7171457025184896E-3</v>
      </c>
      <c r="CG100">
        <f t="shared" si="151"/>
        <v>1.6628997592410362E-3</v>
      </c>
      <c r="CH100">
        <f t="shared" si="151"/>
        <v>1.6110502567066949E-3</v>
      </c>
      <c r="CI100">
        <f t="shared" si="151"/>
        <v>1.5614561847460773E-3</v>
      </c>
      <c r="CJ100">
        <f t="shared" si="151"/>
        <v>1.5139871297998532E-3</v>
      </c>
      <c r="CK100">
        <f t="shared" si="151"/>
        <v>1.4685222909610249E-3</v>
      </c>
      <c r="CL100">
        <f t="shared" si="151"/>
        <v>1.4249496059211538E-3</v>
      </c>
      <c r="CM100">
        <f t="shared" si="151"/>
        <v>1.3831649723917232E-3</v>
      </c>
      <c r="CN100">
        <f t="shared" si="151"/>
        <v>1.343071552753126E-3</v>
      </c>
      <c r="CO100">
        <f t="shared" si="151"/>
        <v>1.3045791514921794E-3</v>
      </c>
      <c r="CP100">
        <f t="shared" si="152"/>
        <v>1.2676036564955517E-3</v>
      </c>
      <c r="CQ100">
        <f t="shared" si="152"/>
        <v>1.232066536527169E-3</v>
      </c>
      <c r="CR100">
        <f t="shared" si="152"/>
        <v>7.9313929769182518E-4</v>
      </c>
      <c r="CS100">
        <f t="shared" si="152"/>
        <v>5.1508457344995719E-4</v>
      </c>
      <c r="CT100">
        <f t="shared" si="152"/>
        <v>3.5666619663619735E-4</v>
      </c>
      <c r="CU100">
        <f t="shared" si="152"/>
        <v>2.4808345345721244E-4</v>
      </c>
      <c r="CV100">
        <f t="shared" si="152"/>
        <v>1.6936944867248629E-4</v>
      </c>
      <c r="CW100">
        <f t="shared" si="152"/>
        <v>1.1131953971884183E-4</v>
      </c>
      <c r="CX100">
        <f t="shared" si="152"/>
        <v>6.8737796412254046E-5</v>
      </c>
      <c r="CY100">
        <f t="shared" si="152"/>
        <v>3.8325314968381241E-5</v>
      </c>
      <c r="CZ100">
        <f t="shared" si="153"/>
        <v>1.7818359058137831E-5</v>
      </c>
      <c r="DA100">
        <f t="shared" si="153"/>
        <v>5.5750526192556121E-6</v>
      </c>
      <c r="DB100">
        <f t="shared" si="153"/>
        <v>3.5408489119510272E-7</v>
      </c>
      <c r="DC100">
        <f t="shared" si="153"/>
        <v>0</v>
      </c>
      <c r="DD100">
        <f t="shared" si="153"/>
        <v>0</v>
      </c>
      <c r="DE100">
        <f t="shared" si="153"/>
        <v>0</v>
      </c>
      <c r="DF100">
        <f t="shared" si="153"/>
        <v>0</v>
      </c>
      <c r="DG100">
        <f t="shared" si="153"/>
        <v>0</v>
      </c>
      <c r="DH100">
        <f t="shared" si="153"/>
        <v>0</v>
      </c>
      <c r="DI100">
        <f t="shared" si="153"/>
        <v>0</v>
      </c>
      <c r="DJ100">
        <f t="shared" si="154"/>
        <v>0</v>
      </c>
      <c r="DK100">
        <f t="shared" si="154"/>
        <v>0</v>
      </c>
      <c r="DL100">
        <f t="shared" si="154"/>
        <v>0</v>
      </c>
      <c r="DM100">
        <f t="shared" si="154"/>
        <v>0</v>
      </c>
      <c r="DN100">
        <f t="shared" si="154"/>
        <v>0</v>
      </c>
      <c r="DO100">
        <f t="shared" si="154"/>
        <v>0</v>
      </c>
      <c r="DP100">
        <f t="shared" si="154"/>
        <v>0</v>
      </c>
      <c r="DQ100">
        <f t="shared" si="154"/>
        <v>0</v>
      </c>
      <c r="DR100">
        <f t="shared" si="154"/>
        <v>0</v>
      </c>
      <c r="DS100">
        <f t="shared" si="154"/>
        <v>0</v>
      </c>
      <c r="DT100">
        <f t="shared" si="155"/>
        <v>0</v>
      </c>
      <c r="DU100">
        <f t="shared" si="155"/>
        <v>0</v>
      </c>
      <c r="DV100">
        <f t="shared" si="155"/>
        <v>0</v>
      </c>
      <c r="DW100">
        <f t="shared" si="155"/>
        <v>0</v>
      </c>
      <c r="DX100">
        <f t="shared" si="155"/>
        <v>0</v>
      </c>
      <c r="DY100">
        <f t="shared" si="155"/>
        <v>0</v>
      </c>
      <c r="DZ100">
        <f t="shared" si="155"/>
        <v>0</v>
      </c>
      <c r="EA100">
        <f t="shared" si="155"/>
        <v>0</v>
      </c>
      <c r="EB100">
        <f t="shared" si="155"/>
        <v>0</v>
      </c>
      <c r="EC100">
        <f t="shared" si="155"/>
        <v>0</v>
      </c>
      <c r="ED100">
        <f t="shared" si="156"/>
        <v>0</v>
      </c>
      <c r="EE100">
        <f t="shared" si="156"/>
        <v>0</v>
      </c>
      <c r="EF100">
        <f t="shared" si="156"/>
        <v>0</v>
      </c>
      <c r="EG100">
        <f t="shared" si="156"/>
        <v>0</v>
      </c>
      <c r="EH100">
        <f t="shared" si="156"/>
        <v>0</v>
      </c>
      <c r="EI100">
        <f t="shared" si="156"/>
        <v>0</v>
      </c>
      <c r="EJ100">
        <f t="shared" si="156"/>
        <v>0</v>
      </c>
      <c r="EK100">
        <f t="shared" si="156"/>
        <v>0</v>
      </c>
      <c r="EL100">
        <f t="shared" si="156"/>
        <v>0</v>
      </c>
      <c r="EM100">
        <f t="shared" si="156"/>
        <v>0</v>
      </c>
      <c r="EN100">
        <f t="shared" si="157"/>
        <v>0</v>
      </c>
      <c r="EO100">
        <f t="shared" si="157"/>
        <v>0</v>
      </c>
      <c r="EP100">
        <f t="shared" si="157"/>
        <v>0</v>
      </c>
      <c r="EQ100">
        <f t="shared" si="157"/>
        <v>0</v>
      </c>
      <c r="ER100">
        <f t="shared" si="157"/>
        <v>0</v>
      </c>
      <c r="ES100">
        <f t="shared" si="157"/>
        <v>0</v>
      </c>
      <c r="ET100">
        <f t="shared" si="157"/>
        <v>0</v>
      </c>
      <c r="EU100">
        <f t="shared" si="157"/>
        <v>0</v>
      </c>
      <c r="EV100">
        <f t="shared" si="157"/>
        <v>0</v>
      </c>
      <c r="EW100">
        <f t="shared" si="157"/>
        <v>0</v>
      </c>
      <c r="EX100">
        <f t="shared" si="157"/>
        <v>0</v>
      </c>
      <c r="EZ100">
        <f t="shared" si="112"/>
        <v>0.87798292601210493</v>
      </c>
      <c r="FB100">
        <f t="shared" si="158"/>
        <v>1.131147938999294E-2</v>
      </c>
      <c r="FC100">
        <f t="shared" si="159"/>
        <v>0.24856985719759098</v>
      </c>
      <c r="FH100" s="56"/>
    </row>
    <row r="101" spans="1:164" x14ac:dyDescent="0.25">
      <c r="A101">
        <v>770</v>
      </c>
      <c r="B101" s="19">
        <f>'Input spectra'!Y100</f>
        <v>4.5635550369859702E-2</v>
      </c>
      <c r="C101">
        <f>'Input spectra'!B100</f>
        <v>0</v>
      </c>
      <c r="D101">
        <f t="shared" si="143"/>
        <v>2.0653927966864227E-2</v>
      </c>
      <c r="E101">
        <f t="shared" si="143"/>
        <v>2.0410158810435754E-2</v>
      </c>
      <c r="F101">
        <f t="shared" si="143"/>
        <v>2.0168181311231222E-2</v>
      </c>
      <c r="G101">
        <f t="shared" si="143"/>
        <v>1.992798420749279E-2</v>
      </c>
      <c r="H101">
        <f t="shared" si="143"/>
        <v>1.9689556302872429E-2</v>
      </c>
      <c r="I101">
        <f t="shared" si="143"/>
        <v>1.9452886466069803E-2</v>
      </c>
      <c r="J101">
        <f t="shared" si="143"/>
        <v>1.9217963630471995E-2</v>
      </c>
      <c r="K101">
        <f t="shared" si="143"/>
        <v>1.8984776793795208E-2</v>
      </c>
      <c r="L101">
        <f t="shared" si="143"/>
        <v>1.8753315017728422E-2</v>
      </c>
      <c r="M101">
        <f t="shared" si="143"/>
        <v>1.8523567427578901E-2</v>
      </c>
      <c r="N101">
        <f t="shared" si="144"/>
        <v>1.8295523211919643E-2</v>
      </c>
      <c r="O101">
        <f t="shared" si="144"/>
        <v>1.8069171622238686E-2</v>
      </c>
      <c r="P101">
        <f t="shared" si="144"/>
        <v>1.7844501972590358E-2</v>
      </c>
      <c r="Q101">
        <f t="shared" si="144"/>
        <v>1.7621503639248321E-2</v>
      </c>
      <c r="R101">
        <f t="shared" si="144"/>
        <v>1.7400166060360531E-2</v>
      </c>
      <c r="S101">
        <f t="shared" si="144"/>
        <v>1.7180478735606037E-2</v>
      </c>
      <c r="T101">
        <f t="shared" si="144"/>
        <v>1.6962431225853614E-2</v>
      </c>
      <c r="U101">
        <f t="shared" si="144"/>
        <v>1.6746013152822235E-2</v>
      </c>
      <c r="V101">
        <f t="shared" si="144"/>
        <v>1.6531214198743364E-2</v>
      </c>
      <c r="W101">
        <f t="shared" si="144"/>
        <v>1.6318024106025081E-2</v>
      </c>
      <c r="X101">
        <f t="shared" si="145"/>
        <v>1.6106432676917973E-2</v>
      </c>
      <c r="Y101">
        <f t="shared" si="145"/>
        <v>1.5896429773182848E-2</v>
      </c>
      <c r="Z101">
        <f t="shared" si="145"/>
        <v>1.5688005315760242E-2</v>
      </c>
      <c r="AA101">
        <f t="shared" si="145"/>
        <v>1.5481149284441666E-2</v>
      </c>
      <c r="AB101">
        <f t="shared" si="145"/>
        <v>1.5275851717542661E-2</v>
      </c>
      <c r="AC101">
        <f t="shared" si="145"/>
        <v>1.5072102711577584E-2</v>
      </c>
      <c r="AD101">
        <f t="shared" si="145"/>
        <v>1.4869892420936141E-2</v>
      </c>
      <c r="AE101">
        <f t="shared" si="145"/>
        <v>1.4669211057561683E-2</v>
      </c>
      <c r="AF101">
        <f t="shared" si="145"/>
        <v>1.4470048890631207E-2</v>
      </c>
      <c r="AG101">
        <f t="shared" si="145"/>
        <v>1.4272396246237084E-2</v>
      </c>
      <c r="AH101">
        <f t="shared" si="146"/>
        <v>1.4076243507070513E-2</v>
      </c>
      <c r="AI101">
        <f t="shared" si="146"/>
        <v>1.3881581112106651E-2</v>
      </c>
      <c r="AJ101">
        <f t="shared" si="146"/>
        <v>1.3688399556291472E-2</v>
      </c>
      <c r="AK101">
        <f t="shared" si="146"/>
        <v>1.3496689390230266E-2</v>
      </c>
      <c r="AL101">
        <f t="shared" si="146"/>
        <v>1.3306441219877865E-2</v>
      </c>
      <c r="AM101">
        <f t="shared" si="146"/>
        <v>1.3117645706230495E-2</v>
      </c>
      <c r="AN101">
        <f t="shared" si="146"/>
        <v>1.2930293565019298E-2</v>
      </c>
      <c r="AO101">
        <f t="shared" si="146"/>
        <v>1.2744375566405522E-2</v>
      </c>
      <c r="AP101">
        <f t="shared" si="146"/>
        <v>1.2559882534677339E-2</v>
      </c>
      <c r="AQ101">
        <f t="shared" si="146"/>
        <v>1.2376805347948265E-2</v>
      </c>
      <c r="AR101">
        <f t="shared" si="147"/>
        <v>1.2195134937857273E-2</v>
      </c>
      <c r="AS101">
        <f t="shared" si="147"/>
        <v>1.2014862289270458E-2</v>
      </c>
      <c r="AT101">
        <f t="shared" si="147"/>
        <v>1.1835978439984327E-2</v>
      </c>
      <c r="AU101">
        <f t="shared" si="147"/>
        <v>1.165847448043072E-2</v>
      </c>
      <c r="AV101">
        <f t="shared" si="147"/>
        <v>1.1482341553383266E-2</v>
      </c>
      <c r="AW101">
        <f t="shared" si="147"/>
        <v>1.1307570853665461E-2</v>
      </c>
      <c r="AX101">
        <f t="shared" si="147"/>
        <v>1.0050762945208562E-2</v>
      </c>
      <c r="AY101">
        <f t="shared" si="147"/>
        <v>8.5873453484110497E-3</v>
      </c>
      <c r="AZ101">
        <f t="shared" si="147"/>
        <v>7.7295441623933181E-3</v>
      </c>
      <c r="BA101">
        <f t="shared" si="147"/>
        <v>7.079794048459799E-3</v>
      </c>
      <c r="BB101">
        <f t="shared" si="148"/>
        <v>6.5489006039046432E-3</v>
      </c>
      <c r="BC101">
        <f t="shared" si="148"/>
        <v>6.0981998499701207E-3</v>
      </c>
      <c r="BD101">
        <f t="shared" si="148"/>
        <v>5.7065057935327349E-3</v>
      </c>
      <c r="BE101">
        <f t="shared" si="148"/>
        <v>5.360610906259982E-3</v>
      </c>
      <c r="BF101">
        <f t="shared" si="148"/>
        <v>5.0515724674635642E-3</v>
      </c>
      <c r="BG101">
        <f t="shared" si="148"/>
        <v>4.7729770062534217E-3</v>
      </c>
      <c r="BH101">
        <f t="shared" si="148"/>
        <v>4.5200262993894177E-3</v>
      </c>
      <c r="BI101">
        <f t="shared" si="148"/>
        <v>4.2890126078988728E-3</v>
      </c>
      <c r="BJ101">
        <f t="shared" si="148"/>
        <v>4.0769969404746021E-3</v>
      </c>
      <c r="BK101">
        <f t="shared" si="148"/>
        <v>3.881601319422542E-3</v>
      </c>
      <c r="BL101">
        <f t="shared" si="149"/>
        <v>3.7008689204698591E-3</v>
      </c>
      <c r="BM101">
        <f t="shared" si="149"/>
        <v>3.5331665974944015E-3</v>
      </c>
      <c r="BN101">
        <f t="shared" si="149"/>
        <v>3.3771149465038021E-3</v>
      </c>
      <c r="BO101">
        <f t="shared" si="149"/>
        <v>3.2315368733042507E-3</v>
      </c>
      <c r="BP101">
        <f t="shared" si="149"/>
        <v>3.0954189562117213E-3</v>
      </c>
      <c r="BQ101">
        <f t="shared" si="149"/>
        <v>2.9678818793039971E-3</v>
      </c>
      <c r="BR101">
        <f t="shared" si="149"/>
        <v>2.8481574373427775E-3</v>
      </c>
      <c r="BS101">
        <f t="shared" si="149"/>
        <v>2.7355703941421648E-3</v>
      </c>
      <c r="BT101">
        <f t="shared" si="149"/>
        <v>2.6295239869812571E-3</v>
      </c>
      <c r="BU101">
        <f t="shared" si="149"/>
        <v>2.5294882120215716E-3</v>
      </c>
      <c r="BV101">
        <f t="shared" si="150"/>
        <v>2.4349902601147624E-3</v>
      </c>
      <c r="BW101">
        <f t="shared" si="150"/>
        <v>2.3456066360237385E-3</v>
      </c>
      <c r="BX101">
        <f t="shared" si="150"/>
        <v>2.2609566103122926E-3</v>
      </c>
      <c r="BY101">
        <f t="shared" si="150"/>
        <v>2.1806967370345109E-3</v>
      </c>
      <c r="BZ101">
        <f t="shared" si="150"/>
        <v>2.1045162317629776E-3</v>
      </c>
      <c r="CA101">
        <f t="shared" si="150"/>
        <v>2.0321330500513027E-3</v>
      </c>
      <c r="CB101">
        <f t="shared" si="150"/>
        <v>1.9632905406369856E-3</v>
      </c>
      <c r="CC101">
        <f t="shared" si="150"/>
        <v>1.8977545736706316E-3</v>
      </c>
      <c r="CD101">
        <f t="shared" si="150"/>
        <v>1.8353110641928056E-3</v>
      </c>
      <c r="CE101">
        <f t="shared" si="150"/>
        <v>1.7757638265247472E-3</v>
      </c>
      <c r="CF101">
        <f t="shared" si="151"/>
        <v>1.718932707312625E-3</v>
      </c>
      <c r="CG101">
        <f t="shared" si="151"/>
        <v>1.6646519544820089E-3</v>
      </c>
      <c r="CH101">
        <f t="shared" si="151"/>
        <v>1.6127687869197124E-3</v>
      </c>
      <c r="CI101">
        <f t="shared" si="151"/>
        <v>1.5631421357501889E-3</v>
      </c>
      <c r="CJ101">
        <f t="shared" si="151"/>
        <v>1.5156415329482863E-3</v>
      </c>
      <c r="CK101">
        <f t="shared" si="151"/>
        <v>1.4701461269828928E-3</v>
      </c>
      <c r="CL101">
        <f t="shared" si="151"/>
        <v>1.4265438084106732E-3</v>
      </c>
      <c r="CM101">
        <f t="shared" si="151"/>
        <v>1.3847304309847616E-3</v>
      </c>
      <c r="CN101">
        <f t="shared" si="151"/>
        <v>1.3446091160255736E-3</v>
      </c>
      <c r="CO101">
        <f t="shared" si="151"/>
        <v>1.3060896296101386E-3</v>
      </c>
      <c r="CP101">
        <f t="shared" si="152"/>
        <v>1.2690878236435018E-3</v>
      </c>
      <c r="CQ101">
        <f t="shared" si="152"/>
        <v>1.2335251331370024E-3</v>
      </c>
      <c r="CR101">
        <f t="shared" si="152"/>
        <v>7.9408858956954713E-4</v>
      </c>
      <c r="CS101">
        <f t="shared" si="152"/>
        <v>5.1570777250309948E-4</v>
      </c>
      <c r="CT101">
        <f t="shared" si="152"/>
        <v>3.5710236877535052E-4</v>
      </c>
      <c r="CU101">
        <f t="shared" si="152"/>
        <v>2.4839006771432284E-4</v>
      </c>
      <c r="CV101">
        <f t="shared" si="152"/>
        <v>1.6958098261883541E-4</v>
      </c>
      <c r="CW101">
        <f t="shared" si="152"/>
        <v>1.1146002140938789E-4</v>
      </c>
      <c r="CX101">
        <f t="shared" si="152"/>
        <v>6.8825436154921728E-5</v>
      </c>
      <c r="CY101">
        <f t="shared" si="152"/>
        <v>3.8374678152284906E-5</v>
      </c>
      <c r="CZ101">
        <f t="shared" si="153"/>
        <v>1.7841541157689909E-5</v>
      </c>
      <c r="DA101">
        <f t="shared" si="153"/>
        <v>5.5823784727432138E-6</v>
      </c>
      <c r="DB101">
        <f t="shared" si="153"/>
        <v>3.545547834381208E-7</v>
      </c>
      <c r="DC101">
        <f t="shared" si="153"/>
        <v>0</v>
      </c>
      <c r="DD101">
        <f t="shared" si="153"/>
        <v>0</v>
      </c>
      <c r="DE101">
        <f t="shared" si="153"/>
        <v>0</v>
      </c>
      <c r="DF101">
        <f t="shared" si="153"/>
        <v>0</v>
      </c>
      <c r="DG101">
        <f t="shared" si="153"/>
        <v>0</v>
      </c>
      <c r="DH101">
        <f t="shared" si="153"/>
        <v>0</v>
      </c>
      <c r="DI101">
        <f t="shared" si="153"/>
        <v>0</v>
      </c>
      <c r="DJ101">
        <f t="shared" si="154"/>
        <v>0</v>
      </c>
      <c r="DK101">
        <f t="shared" si="154"/>
        <v>0</v>
      </c>
      <c r="DL101">
        <f t="shared" si="154"/>
        <v>0</v>
      </c>
      <c r="DM101">
        <f t="shared" si="154"/>
        <v>0</v>
      </c>
      <c r="DN101">
        <f t="shared" si="154"/>
        <v>0</v>
      </c>
      <c r="DO101">
        <f t="shared" si="154"/>
        <v>0</v>
      </c>
      <c r="DP101">
        <f t="shared" si="154"/>
        <v>0</v>
      </c>
      <c r="DQ101">
        <f t="shared" si="154"/>
        <v>0</v>
      </c>
      <c r="DR101">
        <f t="shared" si="154"/>
        <v>0</v>
      </c>
      <c r="DS101">
        <f t="shared" si="154"/>
        <v>0</v>
      </c>
      <c r="DT101">
        <f t="shared" si="155"/>
        <v>0</v>
      </c>
      <c r="DU101">
        <f t="shared" si="155"/>
        <v>0</v>
      </c>
      <c r="DV101">
        <f t="shared" si="155"/>
        <v>0</v>
      </c>
      <c r="DW101">
        <f t="shared" si="155"/>
        <v>0</v>
      </c>
      <c r="DX101">
        <f t="shared" si="155"/>
        <v>0</v>
      </c>
      <c r="DY101">
        <f t="shared" si="155"/>
        <v>0</v>
      </c>
      <c r="DZ101">
        <f t="shared" si="155"/>
        <v>0</v>
      </c>
      <c r="EA101">
        <f t="shared" si="155"/>
        <v>0</v>
      </c>
      <c r="EB101">
        <f t="shared" si="155"/>
        <v>0</v>
      </c>
      <c r="EC101">
        <f t="shared" si="155"/>
        <v>0</v>
      </c>
      <c r="ED101">
        <f t="shared" si="156"/>
        <v>0</v>
      </c>
      <c r="EE101">
        <f t="shared" si="156"/>
        <v>0</v>
      </c>
      <c r="EF101">
        <f t="shared" si="156"/>
        <v>0</v>
      </c>
      <c r="EG101">
        <f t="shared" si="156"/>
        <v>0</v>
      </c>
      <c r="EH101">
        <f t="shared" si="156"/>
        <v>0</v>
      </c>
      <c r="EI101">
        <f t="shared" si="156"/>
        <v>0</v>
      </c>
      <c r="EJ101">
        <f t="shared" si="156"/>
        <v>0</v>
      </c>
      <c r="EK101">
        <f t="shared" si="156"/>
        <v>0</v>
      </c>
      <c r="EL101">
        <f t="shared" si="156"/>
        <v>0</v>
      </c>
      <c r="EM101">
        <f t="shared" si="156"/>
        <v>0</v>
      </c>
      <c r="EN101">
        <f t="shared" si="157"/>
        <v>0</v>
      </c>
      <c r="EO101">
        <f t="shared" si="157"/>
        <v>0</v>
      </c>
      <c r="EP101">
        <f t="shared" si="157"/>
        <v>0</v>
      </c>
      <c r="EQ101">
        <f t="shared" si="157"/>
        <v>0</v>
      </c>
      <c r="ER101">
        <f t="shared" si="157"/>
        <v>0</v>
      </c>
      <c r="ES101">
        <f t="shared" si="157"/>
        <v>0</v>
      </c>
      <c r="ET101">
        <f t="shared" si="157"/>
        <v>0</v>
      </c>
      <c r="EU101">
        <f t="shared" si="157"/>
        <v>0</v>
      </c>
      <c r="EV101">
        <f t="shared" si="157"/>
        <v>0</v>
      </c>
      <c r="EW101">
        <f t="shared" si="157"/>
        <v>0</v>
      </c>
      <c r="EX101">
        <f t="shared" si="157"/>
        <v>0</v>
      </c>
      <c r="EZ101">
        <f t="shared" si="112"/>
        <v>0.87829636162584879</v>
      </c>
      <c r="FB101">
        <f t="shared" si="158"/>
        <v>1.1279709262462412E-2</v>
      </c>
      <c r="FC101">
        <f t="shared" si="159"/>
        <v>0.24857391998761308</v>
      </c>
      <c r="FH101" s="56"/>
    </row>
    <row r="102" spans="1:164" x14ac:dyDescent="0.25">
      <c r="A102">
        <v>775</v>
      </c>
      <c r="B102" s="19">
        <f>'Input spectra'!Y101</f>
        <v>4.5505532603811703E-2</v>
      </c>
      <c r="C102">
        <f>'Input spectra'!B101</f>
        <v>0</v>
      </c>
      <c r="D102">
        <f t="shared" si="143"/>
        <v>2.0653927966864227E-2</v>
      </c>
      <c r="E102">
        <f t="shared" si="143"/>
        <v>2.0410424180486213E-2</v>
      </c>
      <c r="F102">
        <f t="shared" si="143"/>
        <v>2.0168705762425857E-2</v>
      </c>
      <c r="G102">
        <f t="shared" si="143"/>
        <v>1.992876152024891E-2</v>
      </c>
      <c r="H102">
        <f t="shared" si="143"/>
        <v>1.9690580326350439E-2</v>
      </c>
      <c r="I102">
        <f t="shared" si="143"/>
        <v>1.94541511175969E-2</v>
      </c>
      <c r="J102">
        <f t="shared" si="143"/>
        <v>1.9219462894970073E-2</v>
      </c>
      <c r="K102">
        <f t="shared" si="143"/>
        <v>1.8986504723212901E-2</v>
      </c>
      <c r="L102">
        <f t="shared" si="143"/>
        <v>1.8755265730477266E-2</v>
      </c>
      <c r="M102">
        <f t="shared" si="143"/>
        <v>1.8525735107973618E-2</v>
      </c>
      <c r="N102">
        <f t="shared" si="144"/>
        <v>1.8297902109622465E-2</v>
      </c>
      <c r="O102">
        <f t="shared" si="144"/>
        <v>1.8071756051707768E-2</v>
      </c>
      <c r="P102">
        <f t="shared" si="144"/>
        <v>1.784728631253216E-2</v>
      </c>
      <c r="Q102">
        <f t="shared" si="144"/>
        <v>1.7624482332074028E-2</v>
      </c>
      <c r="R102">
        <f t="shared" si="144"/>
        <v>1.740333361164639E-2</v>
      </c>
      <c r="S102">
        <f t="shared" si="144"/>
        <v>1.7183829713557672E-2</v>
      </c>
      <c r="T102">
        <f t="shared" si="144"/>
        <v>1.6965960260774241E-2</v>
      </c>
      <c r="U102">
        <f t="shared" si="144"/>
        <v>1.6749714936584746E-2</v>
      </c>
      <c r="V102">
        <f t="shared" si="144"/>
        <v>1.6535083484266307E-2</v>
      </c>
      <c r="W102">
        <f t="shared" si="144"/>
        <v>1.6322055706752422E-2</v>
      </c>
      <c r="X102">
        <f t="shared" si="145"/>
        <v>1.6110621466302717E-2</v>
      </c>
      <c r="Y102">
        <f t="shared" si="145"/>
        <v>1.590077068417443E-2</v>
      </c>
      <c r="Z102">
        <f t="shared" si="145"/>
        <v>1.5692493340295648E-2</v>
      </c>
      <c r="AA102">
        <f t="shared" si="145"/>
        <v>1.5485779472940326E-2</v>
      </c>
      <c r="AB102">
        <f t="shared" si="145"/>
        <v>1.5280619178405019E-2</v>
      </c>
      <c r="AC102">
        <f t="shared" si="145"/>
        <v>1.5077002610687376E-2</v>
      </c>
      <c r="AD102">
        <f t="shared" si="145"/>
        <v>1.4874919981166313E-2</v>
      </c>
      <c r="AE102">
        <f t="shared" si="145"/>
        <v>1.4674361558283951E-2</v>
      </c>
      <c r="AF102">
        <f t="shared" si="145"/>
        <v>1.4475317667229228E-2</v>
      </c>
      <c r="AG102">
        <f t="shared" si="145"/>
        <v>1.4277778689623204E-2</v>
      </c>
      <c r="AH102">
        <f t="shared" si="146"/>
        <v>1.4081735063206089E-2</v>
      </c>
      <c r="AI102">
        <f t="shared" si="146"/>
        <v>1.3887177281525904E-2</v>
      </c>
      <c r="AJ102">
        <f t="shared" si="146"/>
        <v>1.369409589362885E-2</v>
      </c>
      <c r="AK102">
        <f t="shared" si="146"/>
        <v>1.3502481503751303E-2</v>
      </c>
      <c r="AL102">
        <f t="shared" si="146"/>
        <v>1.3312324771013505E-2</v>
      </c>
      <c r="AM102">
        <f t="shared" si="146"/>
        <v>1.3123616409114863E-2</v>
      </c>
      <c r="AN102">
        <f t="shared" si="146"/>
        <v>1.2936347186030888E-2</v>
      </c>
      <c r="AO102">
        <f t="shared" si="146"/>
        <v>1.2750507923711782E-2</v>
      </c>
      <c r="AP102">
        <f t="shared" si="146"/>
        <v>1.2566089497782623E-2</v>
      </c>
      <c r="AQ102">
        <f t="shared" si="146"/>
        <v>1.2383082837245162E-2</v>
      </c>
      <c r="AR102">
        <f t="shared" si="147"/>
        <v>1.2201478924181238E-2</v>
      </c>
      <c r="AS102">
        <f t="shared" si="147"/>
        <v>1.2021268793457766E-2</v>
      </c>
      <c r="AT102">
        <f t="shared" si="147"/>
        <v>1.1842443532433302E-2</v>
      </c>
      <c r="AU102">
        <f t="shared" si="147"/>
        <v>1.1664994280666235E-2</v>
      </c>
      <c r="AV102">
        <f t="shared" si="147"/>
        <v>1.148891222962448E-2</v>
      </c>
      <c r="AW102">
        <f t="shared" si="147"/>
        <v>1.1314188622396772E-2</v>
      </c>
      <c r="AX102">
        <f t="shared" si="147"/>
        <v>1.0056775920782707E-2</v>
      </c>
      <c r="AY102">
        <f t="shared" si="147"/>
        <v>8.5925945371488847E-3</v>
      </c>
      <c r="AZ102">
        <f t="shared" si="147"/>
        <v>7.734369562677243E-3</v>
      </c>
      <c r="BA102">
        <f t="shared" si="147"/>
        <v>7.0843059306687417E-3</v>
      </c>
      <c r="BB102">
        <f t="shared" si="148"/>
        <v>6.5531593551709233E-3</v>
      </c>
      <c r="BC102">
        <f t="shared" si="148"/>
        <v>6.1022448499618359E-3</v>
      </c>
      <c r="BD102">
        <f t="shared" si="148"/>
        <v>5.7103652231543268E-3</v>
      </c>
      <c r="BE102">
        <f t="shared" si="148"/>
        <v>5.3643061449672918E-3</v>
      </c>
      <c r="BF102">
        <f t="shared" si="148"/>
        <v>5.0551204013159377E-3</v>
      </c>
      <c r="BG102">
        <f t="shared" si="148"/>
        <v>4.7763913718530714E-3</v>
      </c>
      <c r="BH102">
        <f t="shared" si="148"/>
        <v>4.5233185266212381E-3</v>
      </c>
      <c r="BI102">
        <f t="shared" si="148"/>
        <v>4.2921923786950538E-3</v>
      </c>
      <c r="BJ102">
        <f t="shared" si="148"/>
        <v>4.0800725758012631E-3</v>
      </c>
      <c r="BK102">
        <f t="shared" si="148"/>
        <v>3.8845800568586115E-3</v>
      </c>
      <c r="BL102">
        <f t="shared" si="149"/>
        <v>3.7037571191316575E-3</v>
      </c>
      <c r="BM102">
        <f t="shared" si="149"/>
        <v>3.535969893017331E-3</v>
      </c>
      <c r="BN102">
        <f t="shared" si="149"/>
        <v>3.3798383706806576E-3</v>
      </c>
      <c r="BO102">
        <f t="shared" si="149"/>
        <v>3.234184948083571E-3</v>
      </c>
      <c r="BP102">
        <f t="shared" si="149"/>
        <v>3.0979957686926071E-3</v>
      </c>
      <c r="BQ102">
        <f t="shared" si="149"/>
        <v>2.970391142380153E-3</v>
      </c>
      <c r="BR102">
        <f t="shared" si="149"/>
        <v>2.8506025393293917E-3</v>
      </c>
      <c r="BS102">
        <f t="shared" si="149"/>
        <v>2.7379544398203259E-3</v>
      </c>
      <c r="BT102">
        <f t="shared" si="149"/>
        <v>2.6318498318686724E-3</v>
      </c>
      <c r="BU102">
        <f t="shared" si="149"/>
        <v>2.5317584912340303E-3</v>
      </c>
      <c r="BV102">
        <f t="shared" si="150"/>
        <v>2.4372074128618643E-3</v>
      </c>
      <c r="BW102">
        <f t="shared" si="150"/>
        <v>2.3477729265469925E-3</v>
      </c>
      <c r="BX102">
        <f t="shared" si="150"/>
        <v>2.2630741458984911E-3</v>
      </c>
      <c r="BY102">
        <f t="shared" si="150"/>
        <v>2.1827674836052812E-3</v>
      </c>
      <c r="BZ102">
        <f t="shared" si="150"/>
        <v>2.1065420274406755E-3</v>
      </c>
      <c r="CA102">
        <f t="shared" si="150"/>
        <v>2.0341156170237862E-3</v>
      </c>
      <c r="CB102">
        <f t="shared" si="150"/>
        <v>1.9652314955833296E-3</v>
      </c>
      <c r="CC102">
        <f t="shared" si="150"/>
        <v>1.8996554369623165E-3</v>
      </c>
      <c r="CD102">
        <f t="shared" si="150"/>
        <v>1.8371732680472269E-3</v>
      </c>
      <c r="CE102">
        <f t="shared" si="150"/>
        <v>1.7775887222577817E-3</v>
      </c>
      <c r="CF102">
        <f t="shared" si="151"/>
        <v>1.7207215718127416E-3</v>
      </c>
      <c r="CG102">
        <f t="shared" si="151"/>
        <v>1.6664059960087517E-3</v>
      </c>
      <c r="CH102">
        <f t="shared" si="151"/>
        <v>1.6144891503133408E-3</v>
      </c>
      <c r="CI102">
        <f t="shared" si="151"/>
        <v>1.5648299071260891E-3</v>
      </c>
      <c r="CJ102">
        <f t="shared" si="151"/>
        <v>1.5172977439388887E-3</v>
      </c>
      <c r="CK102">
        <f t="shared" si="151"/>
        <v>1.4717717585807913E-3</v>
      </c>
      <c r="CL102">
        <f t="shared" si="151"/>
        <v>1.4281397944591108E-3</v>
      </c>
      <c r="CM102">
        <f t="shared" si="151"/>
        <v>1.3862976613553211E-3</v>
      </c>
      <c r="CN102">
        <f t="shared" si="151"/>
        <v>1.3461484395175805E-3</v>
      </c>
      <c r="CO102">
        <f t="shared" si="151"/>
        <v>1.3076018566017804E-3</v>
      </c>
      <c r="CP102">
        <f t="shared" si="152"/>
        <v>1.2705737285208379E-3</v>
      </c>
      <c r="CQ102">
        <f t="shared" si="152"/>
        <v>1.2349854565237642E-3</v>
      </c>
      <c r="CR102">
        <f t="shared" si="152"/>
        <v>7.9503901763491186E-4</v>
      </c>
      <c r="CS102">
        <f t="shared" si="152"/>
        <v>5.1633172556263198E-4</v>
      </c>
      <c r="CT102">
        <f t="shared" si="152"/>
        <v>3.5753907431558513E-4</v>
      </c>
      <c r="CU102">
        <f t="shared" si="152"/>
        <v>2.4869706092577845E-4</v>
      </c>
      <c r="CV102">
        <f t="shared" si="152"/>
        <v>1.6979278076047362E-4</v>
      </c>
      <c r="CW102">
        <f t="shared" si="152"/>
        <v>1.1160068038332397E-4</v>
      </c>
      <c r="CX102">
        <f t="shared" si="152"/>
        <v>6.8913187637052945E-5</v>
      </c>
      <c r="CY102">
        <f t="shared" si="152"/>
        <v>3.8424104916198982E-5</v>
      </c>
      <c r="CZ102">
        <f t="shared" si="153"/>
        <v>1.7864753417692668E-5</v>
      </c>
      <c r="DA102">
        <f t="shared" si="153"/>
        <v>5.5897139527102395E-6</v>
      </c>
      <c r="DB102">
        <f t="shared" si="153"/>
        <v>3.5502529925679971E-7</v>
      </c>
      <c r="DC102">
        <f t="shared" si="153"/>
        <v>0</v>
      </c>
      <c r="DD102">
        <f t="shared" si="153"/>
        <v>0</v>
      </c>
      <c r="DE102">
        <f t="shared" si="153"/>
        <v>0</v>
      </c>
      <c r="DF102">
        <f t="shared" si="153"/>
        <v>0</v>
      </c>
      <c r="DG102">
        <f t="shared" si="153"/>
        <v>0</v>
      </c>
      <c r="DH102">
        <f t="shared" si="153"/>
        <v>0</v>
      </c>
      <c r="DI102">
        <f t="shared" si="153"/>
        <v>0</v>
      </c>
      <c r="DJ102">
        <f t="shared" si="154"/>
        <v>0</v>
      </c>
      <c r="DK102">
        <f t="shared" si="154"/>
        <v>0</v>
      </c>
      <c r="DL102">
        <f t="shared" si="154"/>
        <v>0</v>
      </c>
      <c r="DM102">
        <f t="shared" si="154"/>
        <v>0</v>
      </c>
      <c r="DN102">
        <f t="shared" si="154"/>
        <v>0</v>
      </c>
      <c r="DO102">
        <f t="shared" si="154"/>
        <v>0</v>
      </c>
      <c r="DP102">
        <f t="shared" si="154"/>
        <v>0</v>
      </c>
      <c r="DQ102">
        <f t="shared" si="154"/>
        <v>0</v>
      </c>
      <c r="DR102">
        <f t="shared" si="154"/>
        <v>0</v>
      </c>
      <c r="DS102">
        <f t="shared" si="154"/>
        <v>0</v>
      </c>
      <c r="DT102">
        <f t="shared" si="155"/>
        <v>0</v>
      </c>
      <c r="DU102">
        <f t="shared" si="155"/>
        <v>0</v>
      </c>
      <c r="DV102">
        <f t="shared" si="155"/>
        <v>0</v>
      </c>
      <c r="DW102">
        <f t="shared" si="155"/>
        <v>0</v>
      </c>
      <c r="DX102">
        <f t="shared" si="155"/>
        <v>0</v>
      </c>
      <c r="DY102">
        <f t="shared" si="155"/>
        <v>0</v>
      </c>
      <c r="DZ102">
        <f t="shared" si="155"/>
        <v>0</v>
      </c>
      <c r="EA102">
        <f t="shared" si="155"/>
        <v>0</v>
      </c>
      <c r="EB102">
        <f t="shared" si="155"/>
        <v>0</v>
      </c>
      <c r="EC102">
        <f t="shared" si="155"/>
        <v>0</v>
      </c>
      <c r="ED102">
        <f t="shared" si="156"/>
        <v>0</v>
      </c>
      <c r="EE102">
        <f t="shared" si="156"/>
        <v>0</v>
      </c>
      <c r="EF102">
        <f t="shared" si="156"/>
        <v>0</v>
      </c>
      <c r="EG102">
        <f t="shared" si="156"/>
        <v>0</v>
      </c>
      <c r="EH102">
        <f t="shared" si="156"/>
        <v>0</v>
      </c>
      <c r="EI102">
        <f t="shared" si="156"/>
        <v>0</v>
      </c>
      <c r="EJ102">
        <f t="shared" si="156"/>
        <v>0</v>
      </c>
      <c r="EK102">
        <f t="shared" si="156"/>
        <v>0</v>
      </c>
      <c r="EL102">
        <f t="shared" si="156"/>
        <v>0</v>
      </c>
      <c r="EM102">
        <f t="shared" si="156"/>
        <v>0</v>
      </c>
      <c r="EN102">
        <f t="shared" si="157"/>
        <v>0</v>
      </c>
      <c r="EO102">
        <f t="shared" si="157"/>
        <v>0</v>
      </c>
      <c r="EP102">
        <f t="shared" si="157"/>
        <v>0</v>
      </c>
      <c r="EQ102">
        <f t="shared" si="157"/>
        <v>0</v>
      </c>
      <c r="ER102">
        <f t="shared" si="157"/>
        <v>0</v>
      </c>
      <c r="ES102">
        <f t="shared" si="157"/>
        <v>0</v>
      </c>
      <c r="ET102">
        <f t="shared" si="157"/>
        <v>0</v>
      </c>
      <c r="EU102">
        <f t="shared" si="157"/>
        <v>0</v>
      </c>
      <c r="EV102">
        <f t="shared" si="157"/>
        <v>0</v>
      </c>
      <c r="EW102">
        <f t="shared" si="157"/>
        <v>0</v>
      </c>
      <c r="EX102">
        <f t="shared" si="157"/>
        <v>0</v>
      </c>
      <c r="EZ102">
        <f t="shared" si="112"/>
        <v>0.87860997135471119</v>
      </c>
      <c r="FB102">
        <f t="shared" si="158"/>
        <v>1.1247937069524205E-2</v>
      </c>
      <c r="FC102">
        <f t="shared" si="159"/>
        <v>0.24857798277914209</v>
      </c>
      <c r="FH102" s="56"/>
    </row>
    <row r="103" spans="1:164" x14ac:dyDescent="0.25">
      <c r="A103">
        <v>780</v>
      </c>
      <c r="B103" s="19">
        <f>'Input spectra'!Y102</f>
        <v>4.5375514837763697E-2</v>
      </c>
      <c r="C103">
        <f>'Input spectra'!B102</f>
        <v>0</v>
      </c>
      <c r="D103">
        <f t="shared" ref="D103:M112" si="160">D$2*EXP(- D$1 * ($C103*_c1+$B103))</f>
        <v>2.0653927966864227E-2</v>
      </c>
      <c r="E103">
        <f t="shared" si="160"/>
        <v>2.0410689553986977E-2</v>
      </c>
      <c r="F103">
        <f t="shared" si="160"/>
        <v>2.0169230227258264E-2</v>
      </c>
      <c r="G103">
        <f t="shared" si="160"/>
        <v>1.9929538863324964E-2</v>
      </c>
      <c r="H103">
        <f t="shared" si="160"/>
        <v>1.9691604403086333E-2</v>
      </c>
      <c r="I103">
        <f t="shared" si="160"/>
        <v>1.9455415851340259E-2</v>
      </c>
      <c r="J103">
        <f t="shared" si="160"/>
        <v>1.922096227643133E-2</v>
      </c>
      <c r="K103">
        <f t="shared" si="160"/>
        <v>1.8988232809900821E-2</v>
      </c>
      <c r="L103">
        <f t="shared" si="160"/>
        <v>1.8757216646138518E-2</v>
      </c>
      <c r="M103">
        <f t="shared" si="160"/>
        <v>1.8527903042036439E-2</v>
      </c>
      <c r="N103">
        <f t="shared" ref="N103:W112" si="161">N$2*EXP(- N$1 * ($C103*_c1+$B103))</f>
        <v>1.8300281316644362E-2</v>
      </c>
      <c r="O103">
        <f t="shared" si="161"/>
        <v>1.8074340850827205E-2</v>
      </c>
      <c r="P103">
        <f t="shared" si="161"/>
        <v>1.7850071086924251E-2</v>
      </c>
      <c r="Q103">
        <f t="shared" si="161"/>
        <v>1.7627461528410167E-2</v>
      </c>
      <c r="R103">
        <f t="shared" si="161"/>
        <v>1.7406501739557843E-2</v>
      </c>
      <c r="S103">
        <f t="shared" si="161"/>
        <v>1.7187181345103043E-2</v>
      </c>
      <c r="T103">
        <f t="shared" si="161"/>
        <v>1.6969490029910817E-2</v>
      </c>
      <c r="U103">
        <f t="shared" si="161"/>
        <v>1.6753417538643709E-2</v>
      </c>
      <c r="V103">
        <f t="shared" si="161"/>
        <v>1.6538953675431765E-2</v>
      </c>
      <c r="W103">
        <f t="shared" si="161"/>
        <v>1.6326088303544255E-2</v>
      </c>
      <c r="X103">
        <f t="shared" ref="X103:AG112" si="162">X$2*EXP(- X$1 * ($C103*_c1+$B103))</f>
        <v>1.6114811345063172E-2</v>
      </c>
      <c r="Y103">
        <f t="shared" si="162"/>
        <v>1.5905112780558485E-2</v>
      </c>
      <c r="Z103">
        <f t="shared" si="162"/>
        <v>1.5696982648765106E-2</v>
      </c>
      <c r="AA103">
        <f t="shared" si="162"/>
        <v>1.5490411046261593E-2</v>
      </c>
      <c r="AB103">
        <f t="shared" si="162"/>
        <v>1.5285388127150574E-2</v>
      </c>
      <c r="AC103">
        <f t="shared" si="162"/>
        <v>1.5081904102740884E-2</v>
      </c>
      <c r="AD103">
        <f t="shared" si="162"/>
        <v>1.487994924123137E-2</v>
      </c>
      <c r="AE103">
        <f t="shared" si="162"/>
        <v>1.4679513867396432E-2</v>
      </c>
      <c r="AF103">
        <f t="shared" si="162"/>
        <v>1.4480588362273209E-2</v>
      </c>
      <c r="AG103">
        <f t="shared" si="162"/>
        <v>1.4283163162850448E-2</v>
      </c>
      <c r="AH103">
        <f t="shared" ref="AH103:AQ112" si="163">AH$2*EXP(- AH$1 * ($C103*_c1+$B103))</f>
        <v>1.4087228761759052E-2</v>
      </c>
      <c r="AI103">
        <f t="shared" si="163"/>
        <v>1.3892775706964261E-2</v>
      </c>
      <c r="AJ103">
        <f t="shared" si="163"/>
        <v>1.3699794601459502E-2</v>
      </c>
      <c r="AK103">
        <f t="shared" si="163"/>
        <v>1.3508276102961835E-2</v>
      </c>
      <c r="AL103">
        <f t="shared" si="163"/>
        <v>1.3318210923609101E-2</v>
      </c>
      <c r="AM103">
        <f t="shared" si="163"/>
        <v>1.3129589829658617E-2</v>
      </c>
      <c r="AN103">
        <f t="shared" si="163"/>
        <v>1.2942403641187516E-2</v>
      </c>
      <c r="AO103">
        <f t="shared" si="163"/>
        <v>1.2756643231794712E-2</v>
      </c>
      <c r="AP103">
        <f t="shared" si="163"/>
        <v>1.2572299528304413E-2</v>
      </c>
      <c r="AQ103">
        <f t="shared" si="163"/>
        <v>1.2389363510471254E-2</v>
      </c>
      <c r="AR103">
        <f t="shared" ref="AR103:BA112" si="164">AR$2*EXP(- AR$1 * ($C103*_c1+$B103))</f>
        <v>1.2207826210687013E-2</v>
      </c>
      <c r="AS103">
        <f t="shared" si="164"/>
        <v>1.2027678713688879E-2</v>
      </c>
      <c r="AT103">
        <f t="shared" si="164"/>
        <v>1.1848912156269275E-2</v>
      </c>
      <c r="AU103">
        <f t="shared" si="164"/>
        <v>1.167151772698728E-2</v>
      </c>
      <c r="AV103">
        <f t="shared" si="164"/>
        <v>1.1495486665881545E-2</v>
      </c>
      <c r="AW103">
        <f t="shared" si="164"/>
        <v>1.1320810264184777E-2</v>
      </c>
      <c r="AX103">
        <f t="shared" si="164"/>
        <v>1.006279249368329E-2</v>
      </c>
      <c r="AY103">
        <f t="shared" si="164"/>
        <v>8.5978469345596355E-3</v>
      </c>
      <c r="AZ103">
        <f t="shared" si="164"/>
        <v>7.739197975362341E-3</v>
      </c>
      <c r="BA103">
        <f t="shared" si="164"/>
        <v>7.0888206882552618E-3</v>
      </c>
      <c r="BB103">
        <f t="shared" ref="BB103:BK112" si="165">BB$2*EXP(- BB$1 * ($C103*_c1+$B103))</f>
        <v>6.5574208759039349E-3</v>
      </c>
      <c r="BC103">
        <f t="shared" si="165"/>
        <v>6.1062925330445193E-3</v>
      </c>
      <c r="BD103">
        <f t="shared" si="165"/>
        <v>5.7142272629891631E-3</v>
      </c>
      <c r="BE103">
        <f t="shared" si="165"/>
        <v>5.3680039309195599E-3</v>
      </c>
      <c r="BF103">
        <f t="shared" si="165"/>
        <v>5.0586708270329139E-3</v>
      </c>
      <c r="BG103">
        <f t="shared" si="165"/>
        <v>4.7798081799309573E-3</v>
      </c>
      <c r="BH103">
        <f t="shared" si="165"/>
        <v>4.5266131517948914E-3</v>
      </c>
      <c r="BI103">
        <f t="shared" si="165"/>
        <v>4.2953745068968303E-3</v>
      </c>
      <c r="BJ103">
        <f t="shared" si="165"/>
        <v>4.0831505313486159E-3</v>
      </c>
      <c r="BK103">
        <f t="shared" si="165"/>
        <v>3.8875610801751685E-3</v>
      </c>
      <c r="BL103">
        <f t="shared" ref="BL103:BU112" si="166">BL$2*EXP(- BL$1 * ($C103*_c1+$B103))</f>
        <v>3.706647571775341E-3</v>
      </c>
      <c r="BM103">
        <f t="shared" si="166"/>
        <v>3.5387754127393098E-3</v>
      </c>
      <c r="BN103">
        <f t="shared" si="166"/>
        <v>3.38256399112248E-3</v>
      </c>
      <c r="BO103">
        <f t="shared" si="166"/>
        <v>3.2368351928211223E-3</v>
      </c>
      <c r="BP103">
        <f t="shared" si="166"/>
        <v>3.1005747262668245E-3</v>
      </c>
      <c r="BQ103">
        <f t="shared" si="166"/>
        <v>2.9729025269697121E-3</v>
      </c>
      <c r="BR103">
        <f t="shared" si="166"/>
        <v>2.8530497404007154E-3</v>
      </c>
      <c r="BS103">
        <f t="shared" si="166"/>
        <v>2.7403405631908793E-3</v>
      </c>
      <c r="BT103">
        <f t="shared" si="166"/>
        <v>2.6341777339932413E-3</v>
      </c>
      <c r="BU103">
        <f t="shared" si="166"/>
        <v>2.5340308080791128E-3</v>
      </c>
      <c r="BV103">
        <f t="shared" ref="BV103:CE112" si="167">BV$2*EXP(- BV$1 * ($C103*_c1+$B103))</f>
        <v>2.4394265844122388E-3</v>
      </c>
      <c r="BW103">
        <f t="shared" si="167"/>
        <v>2.3499412177529519E-3</v>
      </c>
      <c r="BX103">
        <f t="shared" si="167"/>
        <v>2.2651936646969897E-3</v>
      </c>
      <c r="BY103">
        <f t="shared" si="167"/>
        <v>2.184840196516115E-3</v>
      </c>
      <c r="BZ103">
        <f t="shared" si="167"/>
        <v>2.1085697731380816E-3</v>
      </c>
      <c r="CA103">
        <f t="shared" si="167"/>
        <v>2.0361001182061388E-3</v>
      </c>
      <c r="CB103">
        <f t="shared" si="167"/>
        <v>1.9671743694031295E-3</v>
      </c>
      <c r="CC103">
        <f t="shared" si="167"/>
        <v>1.9015582042311036E-3</v>
      </c>
      <c r="CD103">
        <f t="shared" si="167"/>
        <v>1.8390373613923529E-3</v>
      </c>
      <c r="CE103">
        <f t="shared" si="167"/>
        <v>1.7794154933778396E-3</v>
      </c>
      <c r="CF103">
        <f t="shared" ref="CF103:CO112" si="168">CF$2*EXP(- CF$1 * ($C103*_c1+$B103))</f>
        <v>1.7225122979542054E-3</v>
      </c>
      <c r="CG103">
        <f t="shared" si="168"/>
        <v>1.6681618857666935E-3</v>
      </c>
      <c r="CH103">
        <f t="shared" si="168"/>
        <v>1.6162113488430592E-3</v>
      </c>
      <c r="CI103">
        <f t="shared" si="168"/>
        <v>1.5665195008392882E-3</v>
      </c>
      <c r="CJ103">
        <f t="shared" si="168"/>
        <v>1.5189557647471729E-3</v>
      </c>
      <c r="CK103">
        <f t="shared" si="168"/>
        <v>1.4733991877401997E-3</v>
      </c>
      <c r="CL103">
        <f t="shared" si="168"/>
        <v>1.4297375660618737E-3</v>
      </c>
      <c r="CM103">
        <f t="shared" si="168"/>
        <v>1.3878666655086907E-3</v>
      </c>
      <c r="CN103">
        <f t="shared" si="168"/>
        <v>1.3476895252442654E-3</v>
      </c>
      <c r="CO103">
        <f t="shared" si="168"/>
        <v>1.3091158344919996E-3</v>
      </c>
      <c r="CP103">
        <f t="shared" ref="CP103:CY112" si="169">CP$2*EXP(- CP$1 * ($C103*_c1+$B103))</f>
        <v>1.2720613731621708E-3</v>
      </c>
      <c r="CQ103">
        <f t="shared" si="169"/>
        <v>1.2364475087317209E-3</v>
      </c>
      <c r="CR103">
        <f t="shared" si="169"/>
        <v>7.959905832477988E-4</v>
      </c>
      <c r="CS103">
        <f t="shared" si="169"/>
        <v>5.1695643354082417E-4</v>
      </c>
      <c r="CT103">
        <f t="shared" si="169"/>
        <v>3.5797631390920487E-4</v>
      </c>
      <c r="CU103">
        <f t="shared" si="169"/>
        <v>2.4900443355994109E-4</v>
      </c>
      <c r="CV103">
        <f t="shared" si="169"/>
        <v>1.7000484342736757E-4</v>
      </c>
      <c r="CW103">
        <f t="shared" si="169"/>
        <v>1.1174151686437603E-4</v>
      </c>
      <c r="CX103">
        <f t="shared" si="169"/>
        <v>6.9001051001113962E-5</v>
      </c>
      <c r="CY103">
        <f t="shared" si="169"/>
        <v>3.8473595342014831E-5</v>
      </c>
      <c r="CZ103">
        <f t="shared" ref="CZ103:DI112" si="170">CZ$2*EXP(- CZ$1 * ($C103*_c1+$B103))</f>
        <v>1.7887995877385565E-5</v>
      </c>
      <c r="DA103">
        <f t="shared" si="170"/>
        <v>5.597059071806286E-6</v>
      </c>
      <c r="DB103">
        <f t="shared" si="170"/>
        <v>3.5549643947866247E-7</v>
      </c>
      <c r="DC103">
        <f t="shared" si="170"/>
        <v>0</v>
      </c>
      <c r="DD103">
        <f t="shared" si="170"/>
        <v>0</v>
      </c>
      <c r="DE103">
        <f t="shared" si="170"/>
        <v>0</v>
      </c>
      <c r="DF103">
        <f t="shared" si="170"/>
        <v>0</v>
      </c>
      <c r="DG103">
        <f t="shared" si="170"/>
        <v>0</v>
      </c>
      <c r="DH103">
        <f t="shared" si="170"/>
        <v>0</v>
      </c>
      <c r="DI103">
        <f t="shared" si="170"/>
        <v>0</v>
      </c>
      <c r="DJ103">
        <f t="shared" ref="DJ103:DS112" si="171">DJ$2*EXP(- DJ$1 * ($C103*_c1+$B103))</f>
        <v>0</v>
      </c>
      <c r="DK103">
        <f t="shared" si="171"/>
        <v>0</v>
      </c>
      <c r="DL103">
        <f t="shared" si="171"/>
        <v>0</v>
      </c>
      <c r="DM103">
        <f t="shared" si="171"/>
        <v>0</v>
      </c>
      <c r="DN103">
        <f t="shared" si="171"/>
        <v>0</v>
      </c>
      <c r="DO103">
        <f t="shared" si="171"/>
        <v>0</v>
      </c>
      <c r="DP103">
        <f t="shared" si="171"/>
        <v>0</v>
      </c>
      <c r="DQ103">
        <f t="shared" si="171"/>
        <v>0</v>
      </c>
      <c r="DR103">
        <f t="shared" si="171"/>
        <v>0</v>
      </c>
      <c r="DS103">
        <f t="shared" si="171"/>
        <v>0</v>
      </c>
      <c r="DT103">
        <f t="shared" ref="DT103:EC112" si="172">DT$2*EXP(- DT$1 * ($C103*_c1+$B103))</f>
        <v>0</v>
      </c>
      <c r="DU103">
        <f t="shared" si="172"/>
        <v>0</v>
      </c>
      <c r="DV103">
        <f t="shared" si="172"/>
        <v>0</v>
      </c>
      <c r="DW103">
        <f t="shared" si="172"/>
        <v>0</v>
      </c>
      <c r="DX103">
        <f t="shared" si="172"/>
        <v>0</v>
      </c>
      <c r="DY103">
        <f t="shared" si="172"/>
        <v>0</v>
      </c>
      <c r="DZ103">
        <f t="shared" si="172"/>
        <v>0</v>
      </c>
      <c r="EA103">
        <f t="shared" si="172"/>
        <v>0</v>
      </c>
      <c r="EB103">
        <f t="shared" si="172"/>
        <v>0</v>
      </c>
      <c r="EC103">
        <f t="shared" si="172"/>
        <v>0</v>
      </c>
      <c r="ED103">
        <f t="shared" ref="ED103:EM112" si="173">ED$2*EXP(- ED$1 * ($C103*_c1+$B103))</f>
        <v>0</v>
      </c>
      <c r="EE103">
        <f t="shared" si="173"/>
        <v>0</v>
      </c>
      <c r="EF103">
        <f t="shared" si="173"/>
        <v>0</v>
      </c>
      <c r="EG103">
        <f t="shared" si="173"/>
        <v>0</v>
      </c>
      <c r="EH103">
        <f t="shared" si="173"/>
        <v>0</v>
      </c>
      <c r="EI103">
        <f t="shared" si="173"/>
        <v>0</v>
      </c>
      <c r="EJ103">
        <f t="shared" si="173"/>
        <v>0</v>
      </c>
      <c r="EK103">
        <f t="shared" si="173"/>
        <v>0</v>
      </c>
      <c r="EL103">
        <f t="shared" si="173"/>
        <v>0</v>
      </c>
      <c r="EM103">
        <f t="shared" si="173"/>
        <v>0</v>
      </c>
      <c r="EN103">
        <f t="shared" ref="EN103:EX112" si="174">EN$2*EXP(- EN$1 * ($C103*_c1+$B103))</f>
        <v>0</v>
      </c>
      <c r="EO103">
        <f t="shared" si="174"/>
        <v>0</v>
      </c>
      <c r="EP103">
        <f t="shared" si="174"/>
        <v>0</v>
      </c>
      <c r="EQ103">
        <f t="shared" si="174"/>
        <v>0</v>
      </c>
      <c r="ER103">
        <f t="shared" si="174"/>
        <v>0</v>
      </c>
      <c r="ES103">
        <f t="shared" si="174"/>
        <v>0</v>
      </c>
      <c r="ET103">
        <f t="shared" si="174"/>
        <v>0</v>
      </c>
      <c r="EU103">
        <f t="shared" si="174"/>
        <v>0</v>
      </c>
      <c r="EV103">
        <f t="shared" si="174"/>
        <v>0</v>
      </c>
      <c r="EW103">
        <f t="shared" si="174"/>
        <v>0</v>
      </c>
      <c r="EX103">
        <f t="shared" si="174"/>
        <v>0</v>
      </c>
      <c r="EZ103">
        <f t="shared" si="112"/>
        <v>0.87892375531928102</v>
      </c>
      <c r="FB103">
        <f t="shared" si="158"/>
        <v>1.1216162811044039E-2</v>
      </c>
      <c r="FC103">
        <f t="shared" si="159"/>
        <v>0.24858204557217234</v>
      </c>
      <c r="FH103" s="56"/>
    </row>
    <row r="104" spans="1:164" x14ac:dyDescent="0.25">
      <c r="A104">
        <v>785</v>
      </c>
      <c r="B104" s="19">
        <f>'Input spectra'!Y103</f>
        <v>4.5245497071715698E-2</v>
      </c>
      <c r="C104">
        <f>'Input spectra'!B103</f>
        <v>0</v>
      </c>
      <c r="D104">
        <f t="shared" si="160"/>
        <v>2.0653927966864227E-2</v>
      </c>
      <c r="E104">
        <f t="shared" si="160"/>
        <v>2.0410954930938089E-2</v>
      </c>
      <c r="F104">
        <f t="shared" si="160"/>
        <v>2.01697547057288E-2</v>
      </c>
      <c r="G104">
        <f t="shared" si="160"/>
        <v>1.9930316236722131E-2</v>
      </c>
      <c r="H104">
        <f t="shared" si="160"/>
        <v>1.9692628533082877E-2</v>
      </c>
      <c r="I104">
        <f t="shared" si="160"/>
        <v>1.9456680667305212E-2</v>
      </c>
      <c r="J104">
        <f t="shared" si="160"/>
        <v>1.9222461774864887E-2</v>
      </c>
      <c r="K104">
        <f t="shared" si="160"/>
        <v>1.8989961053873274E-2</v>
      </c>
      <c r="L104">
        <f t="shared" si="160"/>
        <v>1.8759167764733277E-2</v>
      </c>
      <c r="M104">
        <f t="shared" si="160"/>
        <v>1.8530071229797055E-2</v>
      </c>
      <c r="N104">
        <f t="shared" si="161"/>
        <v>1.8302660833025553E-2</v>
      </c>
      <c r="O104">
        <f t="shared" si="161"/>
        <v>1.8076926019649865E-2</v>
      </c>
      <c r="P104">
        <f t="shared" si="161"/>
        <v>1.7852856295834409E-2</v>
      </c>
      <c r="Q104">
        <f t="shared" si="161"/>
        <v>1.7630441228341853E-2</v>
      </c>
      <c r="R104">
        <f t="shared" si="161"/>
        <v>1.740967044419987E-2</v>
      </c>
      <c r="S104">
        <f t="shared" si="161"/>
        <v>1.7190533630369629E-2</v>
      </c>
      <c r="T104">
        <f t="shared" si="161"/>
        <v>1.6973020533416087E-2</v>
      </c>
      <c r="U104">
        <f t="shared" si="161"/>
        <v>1.675712095918E-2</v>
      </c>
      <c r="V104">
        <f t="shared" si="161"/>
        <v>1.6542824772451715E-2</v>
      </c>
      <c r="W104">
        <f t="shared" si="161"/>
        <v>1.6330121896646673E-2</v>
      </c>
      <c r="X104">
        <f t="shared" si="162"/>
        <v>1.611900231348265E-2</v>
      </c>
      <c r="Y104">
        <f t="shared" si="162"/>
        <v>1.5909456062658717E-2</v>
      </c>
      <c r="Z104">
        <f t="shared" si="162"/>
        <v>1.5701473241535924E-2</v>
      </c>
      <c r="AA104">
        <f t="shared" si="162"/>
        <v>1.5495044004819646E-2</v>
      </c>
      <c r="AB104">
        <f t="shared" si="162"/>
        <v>1.5290158564243678E-2</v>
      </c>
      <c r="AC104">
        <f t="shared" si="162"/>
        <v>1.5086807188255967E-2</v>
      </c>
      <c r="AD104">
        <f t="shared" si="162"/>
        <v>1.4884980201706031E-2</v>
      </c>
      <c r="AE104">
        <f t="shared" si="162"/>
        <v>1.4684667985534066E-2</v>
      </c>
      <c r="AF104">
        <f t="shared" si="162"/>
        <v>1.4485860976461687E-2</v>
      </c>
      <c r="AG104">
        <f t="shared" si="162"/>
        <v>1.4288549666684311E-2</v>
      </c>
      <c r="AH104">
        <f t="shared" si="163"/>
        <v>1.4092724603565216E-2</v>
      </c>
      <c r="AI104">
        <f t="shared" si="163"/>
        <v>1.3898376389331203E-2</v>
      </c>
      <c r="AJ104">
        <f t="shared" si="163"/>
        <v>1.3705495680769888E-2</v>
      </c>
      <c r="AK104">
        <f t="shared" si="163"/>
        <v>1.3514073188928598E-2</v>
      </c>
      <c r="AL104">
        <f t="shared" si="163"/>
        <v>1.3324099678814908E-2</v>
      </c>
      <c r="AM104">
        <f t="shared" si="163"/>
        <v>1.3135565969098739E-2</v>
      </c>
      <c r="AN104">
        <f t="shared" si="163"/>
        <v>1.2948462931816057E-2</v>
      </c>
      <c r="AO104">
        <f t="shared" si="163"/>
        <v>1.2762781492074174E-2</v>
      </c>
      <c r="AP104">
        <f t="shared" si="163"/>
        <v>1.2578512627758592E-2</v>
      </c>
      <c r="AQ104">
        <f t="shared" si="163"/>
        <v>1.239564736924142E-2</v>
      </c>
      <c r="AR104">
        <f t="shared" si="164"/>
        <v>1.2214176799091371E-2</v>
      </c>
      <c r="AS104">
        <f t="shared" si="164"/>
        <v>1.2034092051785284E-2</v>
      </c>
      <c r="AT104">
        <f t="shared" si="164"/>
        <v>1.1855384313421173E-2</v>
      </c>
      <c r="AU104">
        <f t="shared" si="164"/>
        <v>1.1678044821432868E-2</v>
      </c>
      <c r="AV104">
        <f t="shared" si="164"/>
        <v>1.1502064864306103E-2</v>
      </c>
      <c r="AW104">
        <f t="shared" si="164"/>
        <v>1.1327435781296186E-2</v>
      </c>
      <c r="AX104">
        <f t="shared" si="164"/>
        <v>1.0068812666062448E-2</v>
      </c>
      <c r="AY104">
        <f t="shared" si="164"/>
        <v>8.6031025426046639E-3</v>
      </c>
      <c r="AZ104">
        <f t="shared" si="164"/>
        <v>7.7440294023291929E-3</v>
      </c>
      <c r="BA104">
        <f t="shared" si="164"/>
        <v>7.0933383230518104E-3</v>
      </c>
      <c r="BB104">
        <f t="shared" si="165"/>
        <v>6.5616851679046627E-3</v>
      </c>
      <c r="BC104">
        <f t="shared" si="165"/>
        <v>6.1103429009978904E-3</v>
      </c>
      <c r="BD104">
        <f t="shared" si="165"/>
        <v>5.7180919148025876E-3</v>
      </c>
      <c r="BE104">
        <f t="shared" si="165"/>
        <v>5.3717042658726838E-3</v>
      </c>
      <c r="BF104">
        <f t="shared" si="165"/>
        <v>5.0622237463646353E-3</v>
      </c>
      <c r="BG104">
        <f t="shared" si="165"/>
        <v>4.7832274322343101E-3</v>
      </c>
      <c r="BH104">
        <f t="shared" si="165"/>
        <v>4.5299101766569528E-3</v>
      </c>
      <c r="BI104">
        <f t="shared" si="165"/>
        <v>4.2985589942519239E-3</v>
      </c>
      <c r="BJ104">
        <f t="shared" si="165"/>
        <v>4.0862308088670061E-3</v>
      </c>
      <c r="BK104">
        <f t="shared" si="165"/>
        <v>3.890544391126394E-3</v>
      </c>
      <c r="BL104">
        <f t="shared" si="166"/>
        <v>3.7095402801599437E-3</v>
      </c>
      <c r="BM104">
        <f t="shared" si="166"/>
        <v>3.5415831584250691E-3</v>
      </c>
      <c r="BN104">
        <f t="shared" si="166"/>
        <v>3.3852918096004153E-3</v>
      </c>
      <c r="BO104">
        <f t="shared" si="166"/>
        <v>3.2394876092950715E-3</v>
      </c>
      <c r="BP104">
        <f t="shared" si="166"/>
        <v>3.1031558307200776E-3</v>
      </c>
      <c r="BQ104">
        <f t="shared" si="166"/>
        <v>2.9754160348663553E-3</v>
      </c>
      <c r="BR104">
        <f t="shared" si="166"/>
        <v>2.8554990423587815E-3</v>
      </c>
      <c r="BS104">
        <f t="shared" si="166"/>
        <v>2.7427287660645307E-3</v>
      </c>
      <c r="BT104">
        <f t="shared" si="166"/>
        <v>2.6365076951746129E-3</v>
      </c>
      <c r="BU104">
        <f t="shared" si="166"/>
        <v>2.5363051643856457E-3</v>
      </c>
      <c r="BV104">
        <f t="shared" si="167"/>
        <v>2.4416477766040839E-3</v>
      </c>
      <c r="BW104">
        <f t="shared" si="167"/>
        <v>2.3521115114893522E-3</v>
      </c>
      <c r="BX104">
        <f t="shared" si="167"/>
        <v>2.2673151685651972E-3</v>
      </c>
      <c r="BY104">
        <f t="shared" si="167"/>
        <v>2.18691487763421E-3</v>
      </c>
      <c r="BZ104">
        <f t="shared" si="167"/>
        <v>2.1105994707322738E-3</v>
      </c>
      <c r="CA104">
        <f t="shared" si="167"/>
        <v>2.0380865554853922E-3</v>
      </c>
      <c r="CB104">
        <f t="shared" si="167"/>
        <v>1.9691191639934274E-3</v>
      </c>
      <c r="CC104">
        <f t="shared" si="167"/>
        <v>1.9034628773840889E-3</v>
      </c>
      <c r="CD104">
        <f t="shared" si="167"/>
        <v>1.8409033461453598E-3</v>
      </c>
      <c r="CE104">
        <f t="shared" si="167"/>
        <v>1.7812441418121959E-3</v>
      </c>
      <c r="CF104">
        <f t="shared" si="168"/>
        <v>1.7243048876743941E-3</v>
      </c>
      <c r="CG104">
        <f t="shared" si="168"/>
        <v>1.6699196257033129E-3</v>
      </c>
      <c r="CH104">
        <f t="shared" si="168"/>
        <v>1.6179353844664338E-3</v>
      </c>
      <c r="CI104">
        <f t="shared" si="168"/>
        <v>1.5682109188574181E-3</v>
      </c>
      <c r="CJ104">
        <f t="shared" si="168"/>
        <v>1.5206155973508093E-3</v>
      </c>
      <c r="CK104">
        <f t="shared" si="168"/>
        <v>1.4750284164487934E-3</v>
      </c>
      <c r="CL104">
        <f t="shared" si="168"/>
        <v>1.4313371252166005E-3</v>
      </c>
      <c r="CM104">
        <f t="shared" si="168"/>
        <v>1.3894374454524272E-3</v>
      </c>
      <c r="CN104">
        <f t="shared" si="168"/>
        <v>1.349232375223055E-3</v>
      </c>
      <c r="CO104">
        <f t="shared" si="168"/>
        <v>1.310631565308035E-3</v>
      </c>
      <c r="CP104">
        <f t="shared" si="169"/>
        <v>1.2735507596044939E-3</v>
      </c>
      <c r="CQ104">
        <f t="shared" si="169"/>
        <v>1.2379112918075572E-3</v>
      </c>
      <c r="CR104">
        <f t="shared" si="169"/>
        <v>7.9694328776971479E-4</v>
      </c>
      <c r="CS104">
        <f t="shared" si="169"/>
        <v>5.1758189735104983E-4</v>
      </c>
      <c r="CT104">
        <f t="shared" si="169"/>
        <v>3.5841408820931105E-4</v>
      </c>
      <c r="CU104">
        <f t="shared" si="169"/>
        <v>2.4931218608575126E-4</v>
      </c>
      <c r="CV104">
        <f t="shared" si="169"/>
        <v>1.702171709498961E-4</v>
      </c>
      <c r="CW104">
        <f t="shared" si="169"/>
        <v>1.118825310765524E-4</v>
      </c>
      <c r="CX104">
        <f t="shared" si="169"/>
        <v>6.9089026389752676E-5</v>
      </c>
      <c r="CY104">
        <f t="shared" si="169"/>
        <v>3.8523149511729288E-5</v>
      </c>
      <c r="CZ104">
        <f t="shared" si="170"/>
        <v>1.7911268576059089E-5</v>
      </c>
      <c r="DA104">
        <f t="shared" si="170"/>
        <v>5.6044138426975749E-6</v>
      </c>
      <c r="DB104">
        <f t="shared" si="170"/>
        <v>3.559682049323302E-7</v>
      </c>
      <c r="DC104">
        <f t="shared" si="170"/>
        <v>0</v>
      </c>
      <c r="DD104">
        <f t="shared" si="170"/>
        <v>0</v>
      </c>
      <c r="DE104">
        <f t="shared" si="170"/>
        <v>0</v>
      </c>
      <c r="DF104">
        <f t="shared" si="170"/>
        <v>0</v>
      </c>
      <c r="DG104">
        <f t="shared" si="170"/>
        <v>0</v>
      </c>
      <c r="DH104">
        <f t="shared" si="170"/>
        <v>0</v>
      </c>
      <c r="DI104">
        <f t="shared" si="170"/>
        <v>0</v>
      </c>
      <c r="DJ104">
        <f t="shared" si="171"/>
        <v>0</v>
      </c>
      <c r="DK104">
        <f t="shared" si="171"/>
        <v>0</v>
      </c>
      <c r="DL104">
        <f t="shared" si="171"/>
        <v>0</v>
      </c>
      <c r="DM104">
        <f t="shared" si="171"/>
        <v>0</v>
      </c>
      <c r="DN104">
        <f t="shared" si="171"/>
        <v>0</v>
      </c>
      <c r="DO104">
        <f t="shared" si="171"/>
        <v>0</v>
      </c>
      <c r="DP104">
        <f t="shared" si="171"/>
        <v>0</v>
      </c>
      <c r="DQ104">
        <f t="shared" si="171"/>
        <v>0</v>
      </c>
      <c r="DR104">
        <f t="shared" si="171"/>
        <v>0</v>
      </c>
      <c r="DS104">
        <f t="shared" si="171"/>
        <v>0</v>
      </c>
      <c r="DT104">
        <f t="shared" si="172"/>
        <v>0</v>
      </c>
      <c r="DU104">
        <f t="shared" si="172"/>
        <v>0</v>
      </c>
      <c r="DV104">
        <f t="shared" si="172"/>
        <v>0</v>
      </c>
      <c r="DW104">
        <f t="shared" si="172"/>
        <v>0</v>
      </c>
      <c r="DX104">
        <f t="shared" si="172"/>
        <v>0</v>
      </c>
      <c r="DY104">
        <f t="shared" si="172"/>
        <v>0</v>
      </c>
      <c r="DZ104">
        <f t="shared" si="172"/>
        <v>0</v>
      </c>
      <c r="EA104">
        <f t="shared" si="172"/>
        <v>0</v>
      </c>
      <c r="EB104">
        <f t="shared" si="172"/>
        <v>0</v>
      </c>
      <c r="EC104">
        <f t="shared" si="172"/>
        <v>0</v>
      </c>
      <c r="ED104">
        <f t="shared" si="173"/>
        <v>0</v>
      </c>
      <c r="EE104">
        <f t="shared" si="173"/>
        <v>0</v>
      </c>
      <c r="EF104">
        <f t="shared" si="173"/>
        <v>0</v>
      </c>
      <c r="EG104">
        <f t="shared" si="173"/>
        <v>0</v>
      </c>
      <c r="EH104">
        <f t="shared" si="173"/>
        <v>0</v>
      </c>
      <c r="EI104">
        <f t="shared" si="173"/>
        <v>0</v>
      </c>
      <c r="EJ104">
        <f t="shared" si="173"/>
        <v>0</v>
      </c>
      <c r="EK104">
        <f t="shared" si="173"/>
        <v>0</v>
      </c>
      <c r="EL104">
        <f t="shared" si="173"/>
        <v>0</v>
      </c>
      <c r="EM104">
        <f t="shared" si="173"/>
        <v>0</v>
      </c>
      <c r="EN104">
        <f t="shared" si="174"/>
        <v>0</v>
      </c>
      <c r="EO104">
        <f t="shared" si="174"/>
        <v>0</v>
      </c>
      <c r="EP104">
        <f t="shared" si="174"/>
        <v>0</v>
      </c>
      <c r="EQ104">
        <f t="shared" si="174"/>
        <v>0</v>
      </c>
      <c r="ER104">
        <f t="shared" si="174"/>
        <v>0</v>
      </c>
      <c r="ES104">
        <f t="shared" si="174"/>
        <v>0</v>
      </c>
      <c r="ET104">
        <f t="shared" si="174"/>
        <v>0</v>
      </c>
      <c r="EU104">
        <f t="shared" si="174"/>
        <v>0</v>
      </c>
      <c r="EV104">
        <f t="shared" si="174"/>
        <v>0</v>
      </c>
      <c r="EW104">
        <f t="shared" si="174"/>
        <v>0</v>
      </c>
      <c r="EX104">
        <f t="shared" si="174"/>
        <v>0</v>
      </c>
      <c r="EZ104">
        <f t="shared" si="112"/>
        <v>0.87923771364024395</v>
      </c>
      <c r="FB104">
        <f t="shared" si="158"/>
        <v>1.1184386486887743E-2</v>
      </c>
      <c r="FC104">
        <f t="shared" si="159"/>
        <v>0.24858610836669831</v>
      </c>
      <c r="FH104" s="56"/>
    </row>
    <row r="105" spans="1:164" x14ac:dyDescent="0.25">
      <c r="A105">
        <v>790</v>
      </c>
      <c r="B105" s="19">
        <f>'Input spectra'!Y104</f>
        <v>4.5115479305667699E-2</v>
      </c>
      <c r="C105">
        <f>'Input spectra'!B104</f>
        <v>0</v>
      </c>
      <c r="D105">
        <f t="shared" si="160"/>
        <v>2.0653927966864227E-2</v>
      </c>
      <c r="E105">
        <f t="shared" si="160"/>
        <v>2.0411220311339597E-2</v>
      </c>
      <c r="F105">
        <f t="shared" si="160"/>
        <v>2.0170279197837811E-2</v>
      </c>
      <c r="G105">
        <f t="shared" si="160"/>
        <v>1.9931093640441593E-2</v>
      </c>
      <c r="H105">
        <f t="shared" si="160"/>
        <v>1.9693652716342842E-2</v>
      </c>
      <c r="I105">
        <f t="shared" si="160"/>
        <v>1.9457945565497112E-2</v>
      </c>
      <c r="J105">
        <f t="shared" si="160"/>
        <v>1.9223961390279865E-2</v>
      </c>
      <c r="K105">
        <f t="shared" si="160"/>
        <v>1.8991689455144581E-2</v>
      </c>
      <c r="L105">
        <f t="shared" si="160"/>
        <v>1.8761119086282658E-2</v>
      </c>
      <c r="M105">
        <f t="shared" si="160"/>
        <v>1.8532239671285151E-2</v>
      </c>
      <c r="N105">
        <f t="shared" si="161"/>
        <v>1.8305040658806261E-2</v>
      </c>
      <c r="O105">
        <f t="shared" si="161"/>
        <v>1.8079511558228629E-2</v>
      </c>
      <c r="P105">
        <f t="shared" si="161"/>
        <v>1.7855641939330435E-2</v>
      </c>
      <c r="Q105">
        <f t="shared" si="161"/>
        <v>1.7633421431954215E-2</v>
      </c>
      <c r="R105">
        <f t="shared" si="161"/>
        <v>1.7412839725677448E-2</v>
      </c>
      <c r="S105">
        <f t="shared" si="161"/>
        <v>1.719388656948493E-2</v>
      </c>
      <c r="T105">
        <f t="shared" si="161"/>
        <v>1.6976551771442843E-2</v>
      </c>
      <c r="U105">
        <f t="shared" si="161"/>
        <v>1.6760825198374553E-2</v>
      </c>
      <c r="V105">
        <f t="shared" si="161"/>
        <v>1.6546696775538182E-2</v>
      </c>
      <c r="W105">
        <f t="shared" si="161"/>
        <v>1.6334156486305831E-2</v>
      </c>
      <c r="X105">
        <f t="shared" si="162"/>
        <v>1.6123194371844535E-2</v>
      </c>
      <c r="Y105">
        <f t="shared" si="162"/>
        <v>1.5913800530798914E-2</v>
      </c>
      <c r="Z105">
        <f t="shared" si="162"/>
        <v>1.5705965118975512E-2</v>
      </c>
      <c r="AA105">
        <f t="shared" si="162"/>
        <v>1.5499678349028795E-2</v>
      </c>
      <c r="AB105">
        <f t="shared" si="162"/>
        <v>1.5294930490148836E-2</v>
      </c>
      <c r="AC105">
        <f t="shared" si="162"/>
        <v>1.5091711867750658E-2</v>
      </c>
      <c r="AD105">
        <f t="shared" si="162"/>
        <v>1.4890012863165212E-2</v>
      </c>
      <c r="AE105">
        <f t="shared" si="162"/>
        <v>1.4689823913332022E-2</v>
      </c>
      <c r="AF105">
        <f t="shared" si="162"/>
        <v>1.4491135510493454E-2</v>
      </c>
      <c r="AG105">
        <f t="shared" si="162"/>
        <v>1.4293938201890581E-2</v>
      </c>
      <c r="AH105">
        <f t="shared" si="163"/>
        <v>1.4098222589460732E-2</v>
      </c>
      <c r="AI105">
        <f t="shared" si="163"/>
        <v>1.3903979329536584E-2</v>
      </c>
      <c r="AJ105">
        <f t="shared" si="163"/>
        <v>1.371119913254689E-2</v>
      </c>
      <c r="AK105">
        <f t="shared" si="163"/>
        <v>1.3519872762718784E-2</v>
      </c>
      <c r="AL105">
        <f t="shared" si="163"/>
        <v>1.3329991037781689E-2</v>
      </c>
      <c r="AM105">
        <f t="shared" si="163"/>
        <v>1.3141544828672776E-2</v>
      </c>
      <c r="AN105">
        <f t="shared" si="163"/>
        <v>1.2954525059243998E-2</v>
      </c>
      <c r="AO105">
        <f t="shared" si="163"/>
        <v>1.2768922705970711E-2</v>
      </c>
      <c r="AP105">
        <f t="shared" si="163"/>
        <v>1.2584728797661796E-2</v>
      </c>
      <c r="AQ105">
        <f t="shared" si="163"/>
        <v>1.2401934415171364E-2</v>
      </c>
      <c r="AR105">
        <f t="shared" si="164"/>
        <v>1.2220530691111982E-2</v>
      </c>
      <c r="AS105">
        <f t="shared" si="164"/>
        <v>1.2040508809569438E-2</v>
      </c>
      <c r="AT105">
        <f t="shared" si="164"/>
        <v>1.1861860005818977E-2</v>
      </c>
      <c r="AU105">
        <f t="shared" si="164"/>
        <v>1.1684575566043146E-2</v>
      </c>
      <c r="AV105">
        <f t="shared" si="164"/>
        <v>1.1508646827051021E-2</v>
      </c>
      <c r="AW105">
        <f t="shared" si="164"/>
        <v>1.1334065175999036E-2</v>
      </c>
      <c r="AX105">
        <f t="shared" si="164"/>
        <v>1.0074836440073608E-2</v>
      </c>
      <c r="AY105">
        <f t="shared" si="164"/>
        <v>8.6083613632465337E-3</v>
      </c>
      <c r="AZ105">
        <f t="shared" si="164"/>
        <v>7.7488638454595573E-3</v>
      </c>
      <c r="BA105">
        <f t="shared" si="164"/>
        <v>7.0978588368920039E-3</v>
      </c>
      <c r="BB105">
        <f t="shared" si="165"/>
        <v>6.5659522329752622E-3</v>
      </c>
      <c r="BC105">
        <f t="shared" si="165"/>
        <v>6.1143959556028546E-3</v>
      </c>
      <c r="BD105">
        <f t="shared" si="165"/>
        <v>5.7219591803611336E-3</v>
      </c>
      <c r="BE105">
        <f t="shared" si="165"/>
        <v>5.3754071515837686E-3</v>
      </c>
      <c r="BF105">
        <f t="shared" si="165"/>
        <v>5.0657791610624744E-3</v>
      </c>
      <c r="BG105">
        <f t="shared" si="165"/>
        <v>4.7866491305116185E-3</v>
      </c>
      <c r="BH105">
        <f t="shared" si="165"/>
        <v>4.5332096029552706E-3</v>
      </c>
      <c r="BI105">
        <f t="shared" si="165"/>
        <v>4.3017458425093557E-3</v>
      </c>
      <c r="BJ105">
        <f t="shared" si="165"/>
        <v>4.0893134101080992E-3</v>
      </c>
      <c r="BK105">
        <f t="shared" si="165"/>
        <v>3.8935299914678182E-3</v>
      </c>
      <c r="BL105">
        <f t="shared" si="166"/>
        <v>3.7124352460458695E-3</v>
      </c>
      <c r="BM105">
        <f t="shared" si="166"/>
        <v>3.54439313184074E-3</v>
      </c>
      <c r="BN105">
        <f t="shared" si="166"/>
        <v>3.388021827887036E-3</v>
      </c>
      <c r="BO105">
        <f t="shared" si="166"/>
        <v>3.242142199285042E-3</v>
      </c>
      <c r="BP105">
        <f t="shared" si="166"/>
        <v>3.1057390838395583E-3</v>
      </c>
      <c r="BQ105">
        <f t="shared" si="166"/>
        <v>2.9779316678652814E-3</v>
      </c>
      <c r="BR105">
        <f t="shared" si="166"/>
        <v>2.8579504470071706E-3</v>
      </c>
      <c r="BS105">
        <f t="shared" si="166"/>
        <v>2.7451190502535638E-3</v>
      </c>
      <c r="BT105">
        <f t="shared" si="166"/>
        <v>2.6388397172340474E-3</v>
      </c>
      <c r="BU105">
        <f t="shared" si="166"/>
        <v>2.5385815619840967E-3</v>
      </c>
      <c r="BV105">
        <f t="shared" si="167"/>
        <v>2.4438709912772707E-3</v>
      </c>
      <c r="BW105">
        <f t="shared" si="167"/>
        <v>2.3542838096056356E-3</v>
      </c>
      <c r="BX105">
        <f t="shared" si="167"/>
        <v>2.2694386593622639E-3</v>
      </c>
      <c r="BY105">
        <f t="shared" si="167"/>
        <v>2.1889915288285369E-3</v>
      </c>
      <c r="BZ105">
        <f t="shared" si="167"/>
        <v>2.1126311221021372E-3</v>
      </c>
      <c r="CA105">
        <f t="shared" si="167"/>
        <v>2.0400749307504205E-3</v>
      </c>
      <c r="CB105">
        <f t="shared" si="167"/>
        <v>1.9710658812531431E-3</v>
      </c>
      <c r="CC105">
        <f t="shared" si="167"/>
        <v>1.9053694583302783E-3</v>
      </c>
      <c r="CD105">
        <f t="shared" si="167"/>
        <v>1.8427712242253718E-3</v>
      </c>
      <c r="CE105">
        <f t="shared" si="167"/>
        <v>1.7830746694901063E-3</v>
      </c>
      <c r="CF105">
        <f t="shared" si="168"/>
        <v>1.7260993429127037E-3</v>
      </c>
      <c r="CG105">
        <f t="shared" si="168"/>
        <v>1.6716792177681405E-3</v>
      </c>
      <c r="CH105">
        <f t="shared" si="168"/>
        <v>1.6196612591431181E-3</v>
      </c>
      <c r="CI105">
        <f t="shared" si="168"/>
        <v>1.5699041631502359E-3</v>
      </c>
      <c r="CJ105">
        <f t="shared" si="168"/>
        <v>1.5222772437296303E-3</v>
      </c>
      <c r="CK105">
        <f t="shared" si="168"/>
        <v>1.476659446696445E-3</v>
      </c>
      <c r="CL105">
        <f t="shared" si="168"/>
        <v>1.4329384739231654E-3</v>
      </c>
      <c r="CM105">
        <f t="shared" si="168"/>
        <v>1.391010003196361E-3</v>
      </c>
      <c r="CN105">
        <f t="shared" si="168"/>
        <v>1.3507769914736839E-3</v>
      </c>
      <c r="CO105">
        <f t="shared" si="168"/>
        <v>1.3121490510794734E-3</v>
      </c>
      <c r="CP105">
        <f t="shared" si="169"/>
        <v>1.2750418898871865E-3</v>
      </c>
      <c r="CQ105">
        <f t="shared" si="169"/>
        <v>1.2393768078003819E-3</v>
      </c>
      <c r="CR105">
        <f t="shared" si="169"/>
        <v>7.9789713256379631E-4</v>
      </c>
      <c r="CS105">
        <f t="shared" si="169"/>
        <v>5.1820811790778752E-4</v>
      </c>
      <c r="CT105">
        <f t="shared" si="169"/>
        <v>3.5885239786980394E-4</v>
      </c>
      <c r="CU105">
        <f t="shared" si="169"/>
        <v>2.4962031897272929E-4</v>
      </c>
      <c r="CV105">
        <f t="shared" si="169"/>
        <v>1.7042976365885058E-4</v>
      </c>
      <c r="CW105">
        <f t="shared" si="169"/>
        <v>1.1202372324414401E-4</v>
      </c>
      <c r="CX105">
        <f t="shared" si="169"/>
        <v>6.9177113945798914E-5</v>
      </c>
      <c r="CY105">
        <f t="shared" si="169"/>
        <v>3.8572767507444761E-5</v>
      </c>
      <c r="CZ105">
        <f t="shared" si="170"/>
        <v>1.7934571553054862E-5</v>
      </c>
      <c r="DA105">
        <f t="shared" si="170"/>
        <v>5.6117782780669711E-6</v>
      </c>
      <c r="DB105">
        <f t="shared" si="170"/>
        <v>3.5644059644752358E-7</v>
      </c>
      <c r="DC105">
        <f t="shared" si="170"/>
        <v>0</v>
      </c>
      <c r="DD105">
        <f t="shared" si="170"/>
        <v>0</v>
      </c>
      <c r="DE105">
        <f t="shared" si="170"/>
        <v>0</v>
      </c>
      <c r="DF105">
        <f t="shared" si="170"/>
        <v>0</v>
      </c>
      <c r="DG105">
        <f t="shared" si="170"/>
        <v>0</v>
      </c>
      <c r="DH105">
        <f t="shared" si="170"/>
        <v>0</v>
      </c>
      <c r="DI105">
        <f t="shared" si="170"/>
        <v>0</v>
      </c>
      <c r="DJ105">
        <f t="shared" si="171"/>
        <v>0</v>
      </c>
      <c r="DK105">
        <f t="shared" si="171"/>
        <v>0</v>
      </c>
      <c r="DL105">
        <f t="shared" si="171"/>
        <v>0</v>
      </c>
      <c r="DM105">
        <f t="shared" si="171"/>
        <v>0</v>
      </c>
      <c r="DN105">
        <f t="shared" si="171"/>
        <v>0</v>
      </c>
      <c r="DO105">
        <f t="shared" si="171"/>
        <v>0</v>
      </c>
      <c r="DP105">
        <f t="shared" si="171"/>
        <v>0</v>
      </c>
      <c r="DQ105">
        <f t="shared" si="171"/>
        <v>0</v>
      </c>
      <c r="DR105">
        <f t="shared" si="171"/>
        <v>0</v>
      </c>
      <c r="DS105">
        <f t="shared" si="171"/>
        <v>0</v>
      </c>
      <c r="DT105">
        <f t="shared" si="172"/>
        <v>0</v>
      </c>
      <c r="DU105">
        <f t="shared" si="172"/>
        <v>0</v>
      </c>
      <c r="DV105">
        <f t="shared" si="172"/>
        <v>0</v>
      </c>
      <c r="DW105">
        <f t="shared" si="172"/>
        <v>0</v>
      </c>
      <c r="DX105">
        <f t="shared" si="172"/>
        <v>0</v>
      </c>
      <c r="DY105">
        <f t="shared" si="172"/>
        <v>0</v>
      </c>
      <c r="DZ105">
        <f t="shared" si="172"/>
        <v>0</v>
      </c>
      <c r="EA105">
        <f t="shared" si="172"/>
        <v>0</v>
      </c>
      <c r="EB105">
        <f t="shared" si="172"/>
        <v>0</v>
      </c>
      <c r="EC105">
        <f t="shared" si="172"/>
        <v>0</v>
      </c>
      <c r="ED105">
        <f t="shared" si="173"/>
        <v>0</v>
      </c>
      <c r="EE105">
        <f t="shared" si="173"/>
        <v>0</v>
      </c>
      <c r="EF105">
        <f t="shared" si="173"/>
        <v>0</v>
      </c>
      <c r="EG105">
        <f t="shared" si="173"/>
        <v>0</v>
      </c>
      <c r="EH105">
        <f t="shared" si="173"/>
        <v>0</v>
      </c>
      <c r="EI105">
        <f t="shared" si="173"/>
        <v>0</v>
      </c>
      <c r="EJ105">
        <f t="shared" si="173"/>
        <v>0</v>
      </c>
      <c r="EK105">
        <f t="shared" si="173"/>
        <v>0</v>
      </c>
      <c r="EL105">
        <f t="shared" si="173"/>
        <v>0</v>
      </c>
      <c r="EM105">
        <f t="shared" si="173"/>
        <v>0</v>
      </c>
      <c r="EN105">
        <f t="shared" si="174"/>
        <v>0</v>
      </c>
      <c r="EO105">
        <f t="shared" si="174"/>
        <v>0</v>
      </c>
      <c r="EP105">
        <f t="shared" si="174"/>
        <v>0</v>
      </c>
      <c r="EQ105">
        <f t="shared" si="174"/>
        <v>0</v>
      </c>
      <c r="ER105">
        <f t="shared" si="174"/>
        <v>0</v>
      </c>
      <c r="ES105">
        <f t="shared" si="174"/>
        <v>0</v>
      </c>
      <c r="ET105">
        <f t="shared" si="174"/>
        <v>0</v>
      </c>
      <c r="EU105">
        <f t="shared" si="174"/>
        <v>0</v>
      </c>
      <c r="EV105">
        <f t="shared" si="174"/>
        <v>0</v>
      </c>
      <c r="EW105">
        <f t="shared" si="174"/>
        <v>0</v>
      </c>
      <c r="EX105">
        <f t="shared" si="174"/>
        <v>0</v>
      </c>
      <c r="EZ105">
        <f t="shared" si="112"/>
        <v>0.8795518464383818</v>
      </c>
      <c r="FB105">
        <f t="shared" si="158"/>
        <v>1.1152608096920924E-2</v>
      </c>
      <c r="FC105">
        <f t="shared" si="159"/>
        <v>0.24859017116271964</v>
      </c>
      <c r="FH105" s="56"/>
    </row>
    <row r="106" spans="1:164" x14ac:dyDescent="0.25">
      <c r="A106">
        <v>795</v>
      </c>
      <c r="B106" s="19">
        <f>'Input spectra'!Y105</f>
        <v>4.51191776423722E-2</v>
      </c>
      <c r="C106">
        <f>'Input spectra'!B105</f>
        <v>0</v>
      </c>
      <c r="D106">
        <f t="shared" si="160"/>
        <v>2.0653927966864227E-2</v>
      </c>
      <c r="E106">
        <f t="shared" si="160"/>
        <v>2.0411212762584466E-2</v>
      </c>
      <c r="F106">
        <f t="shared" si="160"/>
        <v>2.0170264278546551E-2</v>
      </c>
      <c r="G106">
        <f t="shared" si="160"/>
        <v>1.9931071526885311E-2</v>
      </c>
      <c r="H106">
        <f t="shared" si="160"/>
        <v>1.9693623582860916E-2</v>
      </c>
      <c r="I106">
        <f t="shared" si="160"/>
        <v>1.9457909584513239E-2</v>
      </c>
      <c r="J106">
        <f t="shared" si="160"/>
        <v>1.9223918732317987E-2</v>
      </c>
      <c r="K106">
        <f t="shared" si="160"/>
        <v>1.8991640288844688E-2</v>
      </c>
      <c r="L106">
        <f t="shared" si="160"/>
        <v>1.8761063578416507E-2</v>
      </c>
      <c r="M106">
        <f t="shared" si="160"/>
        <v>1.8532177986771835E-2</v>
      </c>
      <c r="N106">
        <f t="shared" si="161"/>
        <v>1.8304972960727698E-2</v>
      </c>
      <c r="O106">
        <f t="shared" si="161"/>
        <v>1.8079438007844922E-2</v>
      </c>
      <c r="P106">
        <f t="shared" si="161"/>
        <v>1.7855562696095117E-2</v>
      </c>
      <c r="Q106">
        <f t="shared" si="161"/>
        <v>1.7633336653529397E-2</v>
      </c>
      <c r="R106">
        <f t="shared" si="161"/>
        <v>1.7412749567948849E-2</v>
      </c>
      <c r="S106">
        <f t="shared" si="161"/>
        <v>1.7193791186576809E-2</v>
      </c>
      <c r="T106">
        <f t="shared" si="161"/>
        <v>1.6976451315732805E-2</v>
      </c>
      <c r="U106">
        <f t="shared" si="161"/>
        <v>1.6760719820508269E-2</v>
      </c>
      <c r="V106">
        <f t="shared" si="161"/>
        <v>1.6546586624443981E-2</v>
      </c>
      <c r="W106">
        <f t="shared" si="161"/>
        <v>1.6334041709209199E-2</v>
      </c>
      <c r="X106">
        <f t="shared" si="162"/>
        <v>1.6123075114282511E-2</v>
      </c>
      <c r="Y106">
        <f t="shared" si="162"/>
        <v>1.5913676936634379E-2</v>
      </c>
      <c r="Z106">
        <f t="shared" si="162"/>
        <v>1.5705837330411365E-2</v>
      </c>
      <c r="AA106">
        <f t="shared" si="162"/>
        <v>1.5499546506622037E-2</v>
      </c>
      <c r="AB106">
        <f t="shared" si="162"/>
        <v>1.5294794732824548E-2</v>
      </c>
      <c r="AC106">
        <f t="shared" si="162"/>
        <v>1.5091572332815882E-2</v>
      </c>
      <c r="AD106">
        <f t="shared" si="162"/>
        <v>1.4889869686322717E-2</v>
      </c>
      <c r="AE106">
        <f t="shared" si="162"/>
        <v>1.4689677228693989E-2</v>
      </c>
      <c r="AF106">
        <f t="shared" si="162"/>
        <v>1.449098545059504E-2</v>
      </c>
      <c r="AG106">
        <f t="shared" si="162"/>
        <v>1.429378489770341E-2</v>
      </c>
      <c r="AH106">
        <f t="shared" si="163"/>
        <v>1.4098066170406256E-2</v>
      </c>
      <c r="AI106">
        <f t="shared" si="163"/>
        <v>1.3903819923499379E-2</v>
      </c>
      <c r="AJ106">
        <f t="shared" si="163"/>
        <v>1.3711036865887833E-2</v>
      </c>
      <c r="AK106">
        <f t="shared" si="163"/>
        <v>1.3519707760288135E-2</v>
      </c>
      <c r="AL106">
        <f t="shared" si="163"/>
        <v>1.3329823422932086E-2</v>
      </c>
      <c r="AM106">
        <f t="shared" si="163"/>
        <v>1.3141374723272137E-2</v>
      </c>
      <c r="AN106">
        <f t="shared" si="163"/>
        <v>1.2954352583688315E-2</v>
      </c>
      <c r="AO106">
        <f t="shared" si="163"/>
        <v>1.2768747979196754E-2</v>
      </c>
      <c r="AP106">
        <f t="shared" si="163"/>
        <v>1.2584551937159742E-2</v>
      </c>
      <c r="AQ106">
        <f t="shared" si="163"/>
        <v>1.2401755536997299E-2</v>
      </c>
      <c r="AR106">
        <f t="shared" si="164"/>
        <v>1.2220349909900353E-2</v>
      </c>
      <c r="AS106">
        <f t="shared" si="164"/>
        <v>1.2040326238545366E-2</v>
      </c>
      <c r="AT106">
        <f t="shared" si="164"/>
        <v>1.1861675756810531E-2</v>
      </c>
      <c r="AU106">
        <f t="shared" si="164"/>
        <v>1.1684389749493478E-2</v>
      </c>
      <c r="AV106">
        <f t="shared" si="164"/>
        <v>1.1508459552030448E-2</v>
      </c>
      <c r="AW106">
        <f t="shared" si="164"/>
        <v>1.1333876550217012E-2</v>
      </c>
      <c r="AX106">
        <f t="shared" si="164"/>
        <v>1.0074665044899497E-2</v>
      </c>
      <c r="AY106">
        <f t="shared" si="164"/>
        <v>8.6082117324386542E-3</v>
      </c>
      <c r="AZ106">
        <f t="shared" si="164"/>
        <v>7.748726288724141E-3</v>
      </c>
      <c r="BA106">
        <f t="shared" si="164"/>
        <v>7.0977302117253569E-3</v>
      </c>
      <c r="BB106">
        <f t="shared" si="165"/>
        <v>6.5658308185871268E-3</v>
      </c>
      <c r="BC106">
        <f t="shared" si="165"/>
        <v>6.1142806299060255E-3</v>
      </c>
      <c r="BD106">
        <f t="shared" si="165"/>
        <v>5.721849140414622E-3</v>
      </c>
      <c r="BE106">
        <f t="shared" si="165"/>
        <v>5.3753017882688719E-3</v>
      </c>
      <c r="BF106">
        <f t="shared" si="165"/>
        <v>5.0656779933048448E-3</v>
      </c>
      <c r="BG106">
        <f t="shared" si="165"/>
        <v>4.7865517669809102E-3</v>
      </c>
      <c r="BH106">
        <f t="shared" si="165"/>
        <v>4.5331157180488876E-3</v>
      </c>
      <c r="BI106">
        <f t="shared" si="165"/>
        <v>4.3016551604292781E-3</v>
      </c>
      <c r="BJ106">
        <f t="shared" si="165"/>
        <v>4.0892256938331664E-3</v>
      </c>
      <c r="BK106">
        <f t="shared" si="165"/>
        <v>3.8934450348439287E-3</v>
      </c>
      <c r="BL106">
        <f t="shared" si="166"/>
        <v>3.7123528679466572E-3</v>
      </c>
      <c r="BM106">
        <f t="shared" si="166"/>
        <v>3.5443131717514775E-3</v>
      </c>
      <c r="BN106">
        <f t="shared" si="166"/>
        <v>3.387944142495704E-3</v>
      </c>
      <c r="BO106">
        <f t="shared" si="166"/>
        <v>3.2420666598040326E-3</v>
      </c>
      <c r="BP106">
        <f t="shared" si="166"/>
        <v>3.1056655738688987E-3</v>
      </c>
      <c r="BQ106">
        <f t="shared" si="166"/>
        <v>2.9778600816647823E-3</v>
      </c>
      <c r="BR106">
        <f t="shared" si="166"/>
        <v>2.8578806880824982E-3</v>
      </c>
      <c r="BS106">
        <f t="shared" si="166"/>
        <v>2.745051030186867E-3</v>
      </c>
      <c r="BT106">
        <f t="shared" si="166"/>
        <v>2.6387733547075885E-3</v>
      </c>
      <c r="BU106">
        <f t="shared" si="166"/>
        <v>2.5385167819580055E-3</v>
      </c>
      <c r="BV106">
        <f t="shared" si="167"/>
        <v>2.4438077242916966E-3</v>
      </c>
      <c r="BW106">
        <f t="shared" si="167"/>
        <v>2.3542219911842559E-3</v>
      </c>
      <c r="BX106">
        <f t="shared" si="167"/>
        <v>2.2693782294991253E-3</v>
      </c>
      <c r="BY106">
        <f t="shared" si="167"/>
        <v>2.188932431543957E-3</v>
      </c>
      <c r="BZ106">
        <f t="shared" si="167"/>
        <v>2.112573305056258E-3</v>
      </c>
      <c r="CA106">
        <f t="shared" si="167"/>
        <v>2.040018344905227E-3</v>
      </c>
      <c r="CB106">
        <f t="shared" si="167"/>
        <v>1.9710104805754831E-3</v>
      </c>
      <c r="CC106">
        <f t="shared" si="167"/>
        <v>1.9053151995297654E-3</v>
      </c>
      <c r="CD106">
        <f t="shared" si="167"/>
        <v>1.8427180665221354E-3</v>
      </c>
      <c r="CE106">
        <f t="shared" si="167"/>
        <v>1.7830225744082109E-3</v>
      </c>
      <c r="CF106">
        <f t="shared" si="168"/>
        <v>1.7260482740957422E-3</v>
      </c>
      <c r="CG106">
        <f t="shared" si="168"/>
        <v>1.6716291408140755E-3</v>
      </c>
      <c r="CH106">
        <f t="shared" si="168"/>
        <v>1.6196121414558972E-3</v>
      </c>
      <c r="CI106">
        <f t="shared" si="168"/>
        <v>1.5698559738060848E-3</v>
      </c>
      <c r="CJ106">
        <f t="shared" si="168"/>
        <v>1.5222299533562348E-3</v>
      </c>
      <c r="CK106">
        <f t="shared" si="168"/>
        <v>1.4766130273634948E-3</v>
      </c>
      <c r="CL106">
        <f t="shared" si="168"/>
        <v>1.4328928990429404E-3</v>
      </c>
      <c r="CM106">
        <f t="shared" si="168"/>
        <v>1.39096524743323E-3</v>
      </c>
      <c r="CN106">
        <f t="shared" si="168"/>
        <v>1.3507330306615289E-3</v>
      </c>
      <c r="CO106">
        <f t="shared" si="168"/>
        <v>1.3121058621461867E-3</v>
      </c>
      <c r="CP106">
        <f t="shared" si="169"/>
        <v>1.2749994507854935E-3</v>
      </c>
      <c r="CQ106">
        <f t="shared" si="169"/>
        <v>1.2393350974443391E-3</v>
      </c>
      <c r="CR106">
        <f t="shared" si="169"/>
        <v>7.9786998481692949E-4</v>
      </c>
      <c r="CS106">
        <f t="shared" si="169"/>
        <v>5.1819029468894162E-4</v>
      </c>
      <c r="CT106">
        <f t="shared" si="169"/>
        <v>3.5883992281090024E-4</v>
      </c>
      <c r="CU106">
        <f t="shared" si="169"/>
        <v>2.4961154891691009E-4</v>
      </c>
      <c r="CV106">
        <f t="shared" si="169"/>
        <v>1.7042371282242118E-4</v>
      </c>
      <c r="CW106">
        <f t="shared" si="169"/>
        <v>1.1201970459218649E-4</v>
      </c>
      <c r="CX106">
        <f t="shared" si="169"/>
        <v>6.9174606756689839E-5</v>
      </c>
      <c r="CY106">
        <f t="shared" si="169"/>
        <v>3.8571355247988341E-5</v>
      </c>
      <c r="CZ106">
        <f t="shared" si="170"/>
        <v>1.793390828447735E-5</v>
      </c>
      <c r="DA106">
        <f t="shared" si="170"/>
        <v>5.6115686641014809E-6</v>
      </c>
      <c r="DB106">
        <f t="shared" si="170"/>
        <v>3.5642715068025646E-7</v>
      </c>
      <c r="DC106">
        <f t="shared" si="170"/>
        <v>0</v>
      </c>
      <c r="DD106">
        <f t="shared" si="170"/>
        <v>0</v>
      </c>
      <c r="DE106">
        <f t="shared" si="170"/>
        <v>0</v>
      </c>
      <c r="DF106">
        <f t="shared" si="170"/>
        <v>0</v>
      </c>
      <c r="DG106">
        <f t="shared" si="170"/>
        <v>0</v>
      </c>
      <c r="DH106">
        <f t="shared" si="170"/>
        <v>0</v>
      </c>
      <c r="DI106">
        <f t="shared" si="170"/>
        <v>0</v>
      </c>
      <c r="DJ106">
        <f t="shared" si="171"/>
        <v>0</v>
      </c>
      <c r="DK106">
        <f t="shared" si="171"/>
        <v>0</v>
      </c>
      <c r="DL106">
        <f t="shared" si="171"/>
        <v>0</v>
      </c>
      <c r="DM106">
        <f t="shared" si="171"/>
        <v>0</v>
      </c>
      <c r="DN106">
        <f t="shared" si="171"/>
        <v>0</v>
      </c>
      <c r="DO106">
        <f t="shared" si="171"/>
        <v>0</v>
      </c>
      <c r="DP106">
        <f t="shared" si="171"/>
        <v>0</v>
      </c>
      <c r="DQ106">
        <f t="shared" si="171"/>
        <v>0</v>
      </c>
      <c r="DR106">
        <f t="shared" si="171"/>
        <v>0</v>
      </c>
      <c r="DS106">
        <f t="shared" si="171"/>
        <v>0</v>
      </c>
      <c r="DT106">
        <f t="shared" si="172"/>
        <v>0</v>
      </c>
      <c r="DU106">
        <f t="shared" si="172"/>
        <v>0</v>
      </c>
      <c r="DV106">
        <f t="shared" si="172"/>
        <v>0</v>
      </c>
      <c r="DW106">
        <f t="shared" si="172"/>
        <v>0</v>
      </c>
      <c r="DX106">
        <f t="shared" si="172"/>
        <v>0</v>
      </c>
      <c r="DY106">
        <f t="shared" si="172"/>
        <v>0</v>
      </c>
      <c r="DZ106">
        <f t="shared" si="172"/>
        <v>0</v>
      </c>
      <c r="EA106">
        <f t="shared" si="172"/>
        <v>0</v>
      </c>
      <c r="EB106">
        <f t="shared" si="172"/>
        <v>0</v>
      </c>
      <c r="EC106">
        <f t="shared" si="172"/>
        <v>0</v>
      </c>
      <c r="ED106">
        <f t="shared" si="173"/>
        <v>0</v>
      </c>
      <c r="EE106">
        <f t="shared" si="173"/>
        <v>0</v>
      </c>
      <c r="EF106">
        <f t="shared" si="173"/>
        <v>0</v>
      </c>
      <c r="EG106">
        <f t="shared" si="173"/>
        <v>0</v>
      </c>
      <c r="EH106">
        <f t="shared" si="173"/>
        <v>0</v>
      </c>
      <c r="EI106">
        <f t="shared" si="173"/>
        <v>0</v>
      </c>
      <c r="EJ106">
        <f t="shared" si="173"/>
        <v>0</v>
      </c>
      <c r="EK106">
        <f t="shared" si="173"/>
        <v>0</v>
      </c>
      <c r="EL106">
        <f t="shared" si="173"/>
        <v>0</v>
      </c>
      <c r="EM106">
        <f t="shared" si="173"/>
        <v>0</v>
      </c>
      <c r="EN106">
        <f t="shared" si="174"/>
        <v>0</v>
      </c>
      <c r="EO106">
        <f t="shared" si="174"/>
        <v>0</v>
      </c>
      <c r="EP106">
        <f t="shared" si="174"/>
        <v>0</v>
      </c>
      <c r="EQ106">
        <f t="shared" si="174"/>
        <v>0</v>
      </c>
      <c r="ER106">
        <f t="shared" si="174"/>
        <v>0</v>
      </c>
      <c r="ES106">
        <f t="shared" si="174"/>
        <v>0</v>
      </c>
      <c r="ET106">
        <f t="shared" si="174"/>
        <v>0</v>
      </c>
      <c r="EU106">
        <f t="shared" si="174"/>
        <v>0</v>
      </c>
      <c r="EV106">
        <f t="shared" si="174"/>
        <v>0</v>
      </c>
      <c r="EW106">
        <f t="shared" si="174"/>
        <v>0</v>
      </c>
      <c r="EX106">
        <f t="shared" si="174"/>
        <v>0</v>
      </c>
      <c r="EZ106">
        <f t="shared" si="112"/>
        <v>0.87954290856399886</v>
      </c>
      <c r="FB106">
        <f t="shared" si="158"/>
        <v>1.1153512057211323E-2</v>
      </c>
      <c r="FC106">
        <f t="shared" si="159"/>
        <v>0.24859005559704903</v>
      </c>
      <c r="FH106" s="56"/>
    </row>
    <row r="107" spans="1:164" x14ac:dyDescent="0.25">
      <c r="A107">
        <v>800</v>
      </c>
      <c r="B107" s="19">
        <f>'Input spectra'!Y106</f>
        <v>4.5416435073807999E-2</v>
      </c>
      <c r="C107">
        <f>'Input spectra'!B106</f>
        <v>0</v>
      </c>
      <c r="D107">
        <f t="shared" si="160"/>
        <v>2.0653927966864227E-2</v>
      </c>
      <c r="E107">
        <f t="shared" si="160"/>
        <v>2.0410606033134424E-2</v>
      </c>
      <c r="F107">
        <f t="shared" si="160"/>
        <v>2.0169065162001371E-2</v>
      </c>
      <c r="G107">
        <f t="shared" si="160"/>
        <v>1.9929294208396304E-2</v>
      </c>
      <c r="H107">
        <f t="shared" si="160"/>
        <v>1.9691282091684043E-2</v>
      </c>
      <c r="I107">
        <f t="shared" si="160"/>
        <v>1.9455017795307918E-2</v>
      </c>
      <c r="J107">
        <f t="shared" si="160"/>
        <v>1.9220490366436544E-2</v>
      </c>
      <c r="K107">
        <f t="shared" si="160"/>
        <v>1.8987688915612502E-2</v>
      </c>
      <c r="L107">
        <f t="shared" si="160"/>
        <v>1.8756602616402916E-2</v>
      </c>
      <c r="M107">
        <f t="shared" si="160"/>
        <v>1.8527220705051844E-2</v>
      </c>
      <c r="N107">
        <f t="shared" si="161"/>
        <v>1.8299532480134596E-2</v>
      </c>
      <c r="O107">
        <f t="shared" si="161"/>
        <v>1.8073527302213815E-2</v>
      </c>
      <c r="P107">
        <f t="shared" si="161"/>
        <v>1.7849194593497476E-2</v>
      </c>
      <c r="Q107">
        <f t="shared" si="161"/>
        <v>1.7626523837498648E-2</v>
      </c>
      <c r="R107">
        <f t="shared" si="161"/>
        <v>1.7405504578697113E-2</v>
      </c>
      <c r="S107">
        <f t="shared" si="161"/>
        <v>1.7186126422202779E-2</v>
      </c>
      <c r="T107">
        <f t="shared" si="161"/>
        <v>1.6968379033420883E-2</v>
      </c>
      <c r="U107">
        <f t="shared" si="161"/>
        <v>1.6752252137718995E-2</v>
      </c>
      <c r="V107">
        <f t="shared" si="161"/>
        <v>1.6537735520095815E-2</v>
      </c>
      <c r="W107">
        <f t="shared" si="161"/>
        <v>1.6324819024851701E-2</v>
      </c>
      <c r="X107">
        <f t="shared" si="162"/>
        <v>1.6113492555261E-2</v>
      </c>
      <c r="Y107">
        <f t="shared" si="162"/>
        <v>1.59037460732461E-2</v>
      </c>
      <c r="Z107">
        <f t="shared" si="162"/>
        <v>1.5695569599053247E-2</v>
      </c>
      <c r="AA107">
        <f t="shared" si="162"/>
        <v>1.5488953210930074E-2</v>
      </c>
      <c r="AB107">
        <f t="shared" si="162"/>
        <v>1.5283887044804892E-2</v>
      </c>
      <c r="AC107">
        <f t="shared" si="162"/>
        <v>1.5080361293967648E-2</v>
      </c>
      <c r="AD107">
        <f t="shared" si="162"/>
        <v>1.4878366208752622E-2</v>
      </c>
      <c r="AE107">
        <f t="shared" si="162"/>
        <v>1.4677892096222812E-2</v>
      </c>
      <c r="AF107">
        <f t="shared" si="162"/>
        <v>1.4478929319856029E-2</v>
      </c>
      <c r="AG107">
        <f t="shared" si="162"/>
        <v>1.4281468299232613E-2</v>
      </c>
      <c r="AH107">
        <f t="shared" si="163"/>
        <v>1.4085499509724901E-2</v>
      </c>
      <c r="AI107">
        <f t="shared" si="163"/>
        <v>1.3891013482188295E-2</v>
      </c>
      <c r="AJ107">
        <f t="shared" si="163"/>
        <v>1.3698000802654015E-2</v>
      </c>
      <c r="AK107">
        <f t="shared" si="163"/>
        <v>1.3506452112023478E-2</v>
      </c>
      <c r="AL107">
        <f t="shared" si="163"/>
        <v>1.3316358105764335E-2</v>
      </c>
      <c r="AM107">
        <f t="shared" si="163"/>
        <v>1.3127709533608128E-2</v>
      </c>
      <c r="AN107">
        <f t="shared" si="163"/>
        <v>1.2940497199249543E-2</v>
      </c>
      <c r="AO107">
        <f t="shared" si="163"/>
        <v>1.275471196004732E-2</v>
      </c>
      <c r="AP107">
        <f t="shared" si="163"/>
        <v>1.2570344726726733E-2</v>
      </c>
      <c r="AQ107">
        <f t="shared" si="163"/>
        <v>1.2387386463083658E-2</v>
      </c>
      <c r="AR107">
        <f t="shared" si="164"/>
        <v>1.2205828185690265E-2</v>
      </c>
      <c r="AS107">
        <f t="shared" si="164"/>
        <v>1.2025660963602252E-2</v>
      </c>
      <c r="AT107">
        <f t="shared" si="164"/>
        <v>1.1846875918067646E-2</v>
      </c>
      <c r="AU107">
        <f t="shared" si="164"/>
        <v>1.1669464222237212E-2</v>
      </c>
      <c r="AV107">
        <f t="shared" si="164"/>
        <v>1.1493417100876358E-2</v>
      </c>
      <c r="AW107">
        <f t="shared" si="164"/>
        <v>1.1318725830078617E-2</v>
      </c>
      <c r="AX107">
        <f t="shared" si="164"/>
        <v>1.006089852146011E-2</v>
      </c>
      <c r="AY107">
        <f t="shared" si="164"/>
        <v>8.5961935117097339E-3</v>
      </c>
      <c r="AZ107">
        <f t="shared" si="164"/>
        <v>7.7376780135623591E-3</v>
      </c>
      <c r="BA107">
        <f t="shared" si="164"/>
        <v>7.0873994572873229E-3</v>
      </c>
      <c r="BB107">
        <f t="shared" si="165"/>
        <v>6.5560793570963623E-3</v>
      </c>
      <c r="BC107">
        <f t="shared" si="165"/>
        <v>6.1050183242562809E-3</v>
      </c>
      <c r="BD107">
        <f t="shared" si="165"/>
        <v>5.7130114891953583E-3</v>
      </c>
      <c r="BE107">
        <f t="shared" si="165"/>
        <v>5.366839859218377E-3</v>
      </c>
      <c r="BF107">
        <f t="shared" si="165"/>
        <v>5.0575531397014529E-3</v>
      </c>
      <c r="BG107">
        <f t="shared" si="165"/>
        <v>4.7787325511423721E-3</v>
      </c>
      <c r="BH107">
        <f t="shared" si="165"/>
        <v>4.5255759821944052E-3</v>
      </c>
      <c r="BI107">
        <f t="shared" si="165"/>
        <v>4.2943727476185065E-3</v>
      </c>
      <c r="BJ107">
        <f t="shared" si="165"/>
        <v>4.0821815621348923E-3</v>
      </c>
      <c r="BK107">
        <f t="shared" si="165"/>
        <v>3.8866226219549048E-3</v>
      </c>
      <c r="BL107">
        <f t="shared" si="166"/>
        <v>3.7057376221245552E-3</v>
      </c>
      <c r="BM107">
        <f t="shared" si="166"/>
        <v>3.5378921970714442E-3</v>
      </c>
      <c r="BN107">
        <f t="shared" si="166"/>
        <v>3.3817059250100126E-3</v>
      </c>
      <c r="BO107">
        <f t="shared" si="166"/>
        <v>3.2360008523923778E-3</v>
      </c>
      <c r="BP107">
        <f t="shared" si="166"/>
        <v>3.0997628245878314E-3</v>
      </c>
      <c r="BQ107">
        <f t="shared" si="166"/>
        <v>2.9721118949457208E-3</v>
      </c>
      <c r="BR107">
        <f t="shared" si="166"/>
        <v>2.8522793111474491E-3</v>
      </c>
      <c r="BS107">
        <f t="shared" si="166"/>
        <v>2.7395893591087303E-3</v>
      </c>
      <c r="BT107">
        <f t="shared" si="166"/>
        <v>2.633444855974739E-3</v>
      </c>
      <c r="BU107">
        <f t="shared" si="166"/>
        <v>2.5333154264199484E-3</v>
      </c>
      <c r="BV107">
        <f t="shared" si="167"/>
        <v>2.4387279310971927E-3</v>
      </c>
      <c r="BW107">
        <f t="shared" si="167"/>
        <v>2.3492585798622245E-3</v>
      </c>
      <c r="BX107">
        <f t="shared" si="167"/>
        <v>2.2645263787336059E-3</v>
      </c>
      <c r="BY107">
        <f t="shared" si="167"/>
        <v>2.1841876434966516E-3</v>
      </c>
      <c r="BZ107">
        <f t="shared" si="167"/>
        <v>2.1079313743206898E-3</v>
      </c>
      <c r="CA107">
        <f t="shared" si="167"/>
        <v>2.035475331354287E-3</v>
      </c>
      <c r="CB107">
        <f t="shared" si="167"/>
        <v>1.9665626855025322E-3</v>
      </c>
      <c r="CC107">
        <f t="shared" si="167"/>
        <v>1.9009591445922757E-3</v>
      </c>
      <c r="CD107">
        <f t="shared" si="167"/>
        <v>1.8384504750830924E-3</v>
      </c>
      <c r="CE107">
        <f t="shared" si="167"/>
        <v>1.7788403549394325E-3</v>
      </c>
      <c r="CF107">
        <f t="shared" si="168"/>
        <v>1.7219485053627719E-3</v>
      </c>
      <c r="CG107">
        <f t="shared" si="168"/>
        <v>1.6676090586072989E-3</v>
      </c>
      <c r="CH107">
        <f t="shared" si="168"/>
        <v>1.6156691266692544E-3</v>
      </c>
      <c r="CI107">
        <f t="shared" si="168"/>
        <v>1.5659875416948995E-3</v>
      </c>
      <c r="CJ107">
        <f t="shared" si="168"/>
        <v>1.5184337438305848E-3</v>
      </c>
      <c r="CK107">
        <f t="shared" si="168"/>
        <v>1.4728867961942198E-3</v>
      </c>
      <c r="CL107">
        <f t="shared" si="168"/>
        <v>1.4292345098746424E-3</v>
      </c>
      <c r="CM107">
        <f t="shared" si="168"/>
        <v>1.38737266451309E-3</v>
      </c>
      <c r="CN107">
        <f t="shared" si="168"/>
        <v>1.3472043122049607E-3</v>
      </c>
      <c r="CO107">
        <f t="shared" si="168"/>
        <v>1.3086391542706623E-3</v>
      </c>
      <c r="CP107">
        <f t="shared" si="169"/>
        <v>1.2715929819526459E-3</v>
      </c>
      <c r="CQ107">
        <f t="shared" si="169"/>
        <v>1.2359871733579218E-3</v>
      </c>
      <c r="CR107">
        <f t="shared" si="169"/>
        <v>7.956909761198006E-4</v>
      </c>
      <c r="CS107">
        <f t="shared" si="169"/>
        <v>5.1675973896271338E-4</v>
      </c>
      <c r="CT107">
        <f t="shared" si="169"/>
        <v>3.5783864472066767E-4</v>
      </c>
      <c r="CU107">
        <f t="shared" si="169"/>
        <v>2.4890765383046956E-4</v>
      </c>
      <c r="CV107">
        <f t="shared" si="169"/>
        <v>1.6993807281522993E-4</v>
      </c>
      <c r="CW107">
        <f t="shared" si="169"/>
        <v>1.1169717251998972E-4</v>
      </c>
      <c r="CX107">
        <f t="shared" si="169"/>
        <v>6.8973385863514269E-5</v>
      </c>
      <c r="CY107">
        <f t="shared" si="169"/>
        <v>3.8458012447455389E-5</v>
      </c>
      <c r="CZ107">
        <f t="shared" si="170"/>
        <v>1.7880677564686478E-5</v>
      </c>
      <c r="DA107">
        <f t="shared" si="170"/>
        <v>5.5947463166819994E-6</v>
      </c>
      <c r="DB107">
        <f t="shared" si="170"/>
        <v>3.5534809105831623E-7</v>
      </c>
      <c r="DC107">
        <f t="shared" si="170"/>
        <v>0</v>
      </c>
      <c r="DD107">
        <f t="shared" si="170"/>
        <v>0</v>
      </c>
      <c r="DE107">
        <f t="shared" si="170"/>
        <v>0</v>
      </c>
      <c r="DF107">
        <f t="shared" si="170"/>
        <v>0</v>
      </c>
      <c r="DG107">
        <f t="shared" si="170"/>
        <v>0</v>
      </c>
      <c r="DH107">
        <f t="shared" si="170"/>
        <v>0</v>
      </c>
      <c r="DI107">
        <f t="shared" si="170"/>
        <v>0</v>
      </c>
      <c r="DJ107">
        <f t="shared" si="171"/>
        <v>0</v>
      </c>
      <c r="DK107">
        <f t="shared" si="171"/>
        <v>0</v>
      </c>
      <c r="DL107">
        <f t="shared" si="171"/>
        <v>0</v>
      </c>
      <c r="DM107">
        <f t="shared" si="171"/>
        <v>0</v>
      </c>
      <c r="DN107">
        <f t="shared" si="171"/>
        <v>0</v>
      </c>
      <c r="DO107">
        <f t="shared" si="171"/>
        <v>0</v>
      </c>
      <c r="DP107">
        <f t="shared" si="171"/>
        <v>0</v>
      </c>
      <c r="DQ107">
        <f t="shared" si="171"/>
        <v>0</v>
      </c>
      <c r="DR107">
        <f t="shared" si="171"/>
        <v>0</v>
      </c>
      <c r="DS107">
        <f t="shared" si="171"/>
        <v>0</v>
      </c>
      <c r="DT107">
        <f t="shared" si="172"/>
        <v>0</v>
      </c>
      <c r="DU107">
        <f t="shared" si="172"/>
        <v>0</v>
      </c>
      <c r="DV107">
        <f t="shared" si="172"/>
        <v>0</v>
      </c>
      <c r="DW107">
        <f t="shared" si="172"/>
        <v>0</v>
      </c>
      <c r="DX107">
        <f t="shared" si="172"/>
        <v>0</v>
      </c>
      <c r="DY107">
        <f t="shared" si="172"/>
        <v>0</v>
      </c>
      <c r="DZ107">
        <f t="shared" si="172"/>
        <v>0</v>
      </c>
      <c r="EA107">
        <f t="shared" si="172"/>
        <v>0</v>
      </c>
      <c r="EB107">
        <f t="shared" si="172"/>
        <v>0</v>
      </c>
      <c r="EC107">
        <f t="shared" si="172"/>
        <v>0</v>
      </c>
      <c r="ED107">
        <f t="shared" si="173"/>
        <v>0</v>
      </c>
      <c r="EE107">
        <f t="shared" si="173"/>
        <v>0</v>
      </c>
      <c r="EF107">
        <f t="shared" si="173"/>
        <v>0</v>
      </c>
      <c r="EG107">
        <f t="shared" si="173"/>
        <v>0</v>
      </c>
      <c r="EH107">
        <f t="shared" si="173"/>
        <v>0</v>
      </c>
      <c r="EI107">
        <f t="shared" si="173"/>
        <v>0</v>
      </c>
      <c r="EJ107">
        <f t="shared" si="173"/>
        <v>0</v>
      </c>
      <c r="EK107">
        <f t="shared" si="173"/>
        <v>0</v>
      </c>
      <c r="EL107">
        <f t="shared" si="173"/>
        <v>0</v>
      </c>
      <c r="EM107">
        <f t="shared" si="173"/>
        <v>0</v>
      </c>
      <c r="EN107">
        <f t="shared" si="174"/>
        <v>0</v>
      </c>
      <c r="EO107">
        <f t="shared" si="174"/>
        <v>0</v>
      </c>
      <c r="EP107">
        <f t="shared" si="174"/>
        <v>0</v>
      </c>
      <c r="EQ107">
        <f t="shared" si="174"/>
        <v>0</v>
      </c>
      <c r="ER107">
        <f t="shared" si="174"/>
        <v>0</v>
      </c>
      <c r="ES107">
        <f t="shared" si="174"/>
        <v>0</v>
      </c>
      <c r="ET107">
        <f t="shared" si="174"/>
        <v>0</v>
      </c>
      <c r="EU107">
        <f t="shared" si="174"/>
        <v>0</v>
      </c>
      <c r="EV107">
        <f t="shared" si="174"/>
        <v>0</v>
      </c>
      <c r="EW107">
        <f t="shared" si="174"/>
        <v>0</v>
      </c>
      <c r="EX107">
        <f t="shared" si="174"/>
        <v>0</v>
      </c>
      <c r="EZ107">
        <f t="shared" si="112"/>
        <v>0.87882497991225628</v>
      </c>
      <c r="FB107">
        <f t="shared" si="158"/>
        <v>1.1226163283734492E-2</v>
      </c>
      <c r="FC107">
        <f t="shared" si="159"/>
        <v>0.24858076689714226</v>
      </c>
      <c r="FH107" s="56"/>
    </row>
    <row r="108" spans="1:164" x14ac:dyDescent="0.25">
      <c r="A108">
        <v>805</v>
      </c>
      <c r="B108" s="19">
        <f>'Input spectra'!Y107</f>
        <v>4.5713692505243701E-2</v>
      </c>
      <c r="C108">
        <f>'Input spectra'!B107</f>
        <v>0</v>
      </c>
      <c r="D108">
        <f t="shared" si="160"/>
        <v>2.0653927966864227E-2</v>
      </c>
      <c r="E108">
        <f t="shared" si="160"/>
        <v>2.0409999321719597E-2</v>
      </c>
      <c r="F108">
        <f t="shared" si="160"/>
        <v>2.0167866116743333E-2</v>
      </c>
      <c r="G108">
        <f t="shared" si="160"/>
        <v>1.992751704839657E-2</v>
      </c>
      <c r="H108">
        <f t="shared" si="160"/>
        <v>1.9688940878900881E-2</v>
      </c>
      <c r="I108">
        <f t="shared" si="160"/>
        <v>1.9452126435873577E-2</v>
      </c>
      <c r="J108">
        <f t="shared" si="160"/>
        <v>1.9217062611964923E-2</v>
      </c>
      <c r="K108">
        <f t="shared" si="160"/>
        <v>1.8983738364497328E-2</v>
      </c>
      <c r="L108">
        <f t="shared" si="160"/>
        <v>1.8752142715106484E-2</v>
      </c>
      <c r="M108">
        <f t="shared" si="160"/>
        <v>1.8522264749384412E-2</v>
      </c>
      <c r="N108">
        <f t="shared" si="161"/>
        <v>1.829409361652444E-2</v>
      </c>
      <c r="O108">
        <f t="shared" si="161"/>
        <v>1.8067618528968057E-2</v>
      </c>
      <c r="P108">
        <f t="shared" si="161"/>
        <v>1.7842828762053727E-2</v>
      </c>
      <c r="Q108">
        <f t="shared" si="161"/>
        <v>1.7619713653667539E-2</v>
      </c>
      <c r="R108">
        <f t="shared" si="161"/>
        <v>1.7398262603895747E-2</v>
      </c>
      <c r="S108">
        <f t="shared" si="161"/>
        <v>1.7178465074679187E-2</v>
      </c>
      <c r="T108">
        <f t="shared" si="161"/>
        <v>1.6960310589469552E-2</v>
      </c>
      <c r="U108">
        <f t="shared" si="161"/>
        <v>1.674378873288751E-2</v>
      </c>
      <c r="V108">
        <f t="shared" si="161"/>
        <v>1.6528889150382652E-2</v>
      </c>
      <c r="W108">
        <f t="shared" si="161"/>
        <v>1.6315601547895308E-2</v>
      </c>
      <c r="X108">
        <f t="shared" si="162"/>
        <v>1.6103915691520126E-2</v>
      </c>
      <c r="Y108">
        <f t="shared" si="162"/>
        <v>1.5893821407171493E-2</v>
      </c>
      <c r="Z108">
        <f t="shared" si="162"/>
        <v>1.5685308580250787E-2</v>
      </c>
      <c r="AA108">
        <f t="shared" si="162"/>
        <v>1.5478367155315339E-2</v>
      </c>
      <c r="AB108">
        <f t="shared" si="162"/>
        <v>1.5272987135749261E-2</v>
      </c>
      <c r="AC108">
        <f t="shared" si="162"/>
        <v>1.5069158583435997E-2</v>
      </c>
      <c r="AD108">
        <f t="shared" si="162"/>
        <v>1.4866871618432651E-2</v>
      </c>
      <c r="AE108">
        <f t="shared" si="162"/>
        <v>1.4666116418646067E-2</v>
      </c>
      <c r="AF108">
        <f t="shared" si="162"/>
        <v>1.4466883219510668E-2</v>
      </c>
      <c r="AG108">
        <f t="shared" si="162"/>
        <v>1.4269162313667989E-2</v>
      </c>
      <c r="AH108">
        <f t="shared" si="163"/>
        <v>1.4072944050647995E-2</v>
      </c>
      <c r="AI108">
        <f t="shared" si="163"/>
        <v>1.387821883655207E-2</v>
      </c>
      <c r="AJ108">
        <f t="shared" si="163"/>
        <v>1.3684977133737737E-2</v>
      </c>
      <c r="AK108">
        <f t="shared" si="163"/>
        <v>1.3493209460505058E-2</v>
      </c>
      <c r="AL108">
        <f t="shared" si="163"/>
        <v>1.3302906390784755E-2</v>
      </c>
      <c r="AM108">
        <f t="shared" si="163"/>
        <v>1.311405855382798E-2</v>
      </c>
      <c r="AN108">
        <f t="shared" si="163"/>
        <v>1.2926656633897771E-2</v>
      </c>
      <c r="AO108">
        <f t="shared" si="163"/>
        <v>1.2740691369962186E-2</v>
      </c>
      <c r="AP108">
        <f t="shared" si="163"/>
        <v>1.2556153555389067E-2</v>
      </c>
      <c r="AQ108">
        <f t="shared" si="163"/>
        <v>1.2373034037642451E-2</v>
      </c>
      <c r="AR108">
        <f t="shared" si="164"/>
        <v>1.219132371798066E-2</v>
      </c>
      <c r="AS108">
        <f t="shared" si="164"/>
        <v>1.2011013551155964E-2</v>
      </c>
      <c r="AT108">
        <f t="shared" si="164"/>
        <v>1.1832094545115881E-2</v>
      </c>
      <c r="AU108">
        <f t="shared" si="164"/>
        <v>1.1654557760706135E-2</v>
      </c>
      <c r="AV108">
        <f t="shared" si="164"/>
        <v>1.1478394311375139E-2</v>
      </c>
      <c r="AW108">
        <f t="shared" si="164"/>
        <v>1.1303595362880137E-2</v>
      </c>
      <c r="AX108">
        <f t="shared" si="164"/>
        <v>1.0047150809283114E-2</v>
      </c>
      <c r="AY108">
        <f t="shared" si="164"/>
        <v>8.5841920700324894E-3</v>
      </c>
      <c r="AZ108">
        <f t="shared" si="164"/>
        <v>7.7266454912326586E-3</v>
      </c>
      <c r="BA108">
        <f t="shared" si="164"/>
        <v>7.0770837392741884E-3</v>
      </c>
      <c r="BB108">
        <f t="shared" si="165"/>
        <v>6.5463423783121803E-3</v>
      </c>
      <c r="BC108">
        <f t="shared" si="165"/>
        <v>6.0957700497430113E-3</v>
      </c>
      <c r="BD108">
        <f t="shared" si="165"/>
        <v>5.7041874881226078E-3</v>
      </c>
      <c r="BE108">
        <f t="shared" si="165"/>
        <v>5.3583912511396313E-3</v>
      </c>
      <c r="BF108">
        <f t="shared" si="165"/>
        <v>5.0494413175710805E-3</v>
      </c>
      <c r="BG108">
        <f t="shared" si="165"/>
        <v>4.7709261086194311E-3</v>
      </c>
      <c r="BH108">
        <f t="shared" si="165"/>
        <v>4.5180487868573729E-3</v>
      </c>
      <c r="BI108">
        <f t="shared" si="165"/>
        <v>4.2871026634427331E-3</v>
      </c>
      <c r="BJ108">
        <f t="shared" si="165"/>
        <v>4.0751495647121773E-3</v>
      </c>
      <c r="BK108">
        <f t="shared" si="165"/>
        <v>3.879812163855848E-3</v>
      </c>
      <c r="BL108">
        <f t="shared" si="166"/>
        <v>3.6991341643729443E-3</v>
      </c>
      <c r="BM108">
        <f t="shared" si="166"/>
        <v>3.5314828548047594E-3</v>
      </c>
      <c r="BN108">
        <f t="shared" si="166"/>
        <v>3.3754791939466975E-3</v>
      </c>
      <c r="BO108">
        <f t="shared" si="166"/>
        <v>3.229946393920588E-3</v>
      </c>
      <c r="BP108">
        <f t="shared" si="166"/>
        <v>3.0938712943025812E-3</v>
      </c>
      <c r="BQ108">
        <f t="shared" si="166"/>
        <v>2.9663748039966604E-3</v>
      </c>
      <c r="BR108">
        <f t="shared" si="166"/>
        <v>2.846688912775537E-3</v>
      </c>
      <c r="BS108">
        <f t="shared" si="166"/>
        <v>2.7341385548052522E-3</v>
      </c>
      <c r="BT108">
        <f t="shared" si="166"/>
        <v>2.6281271171272355E-3</v>
      </c>
      <c r="BU108">
        <f t="shared" si="166"/>
        <v>2.5281247283254937E-3</v>
      </c>
      <c r="BV108">
        <f t="shared" si="167"/>
        <v>2.4336586969571708E-3</v>
      </c>
      <c r="BW108">
        <f t="shared" si="167"/>
        <v>2.3443056329110336E-3</v>
      </c>
      <c r="BX108">
        <f t="shared" si="167"/>
        <v>2.2596849010542252E-3</v>
      </c>
      <c r="BY108">
        <f t="shared" si="167"/>
        <v>2.1794531403778769E-3</v>
      </c>
      <c r="BZ108">
        <f t="shared" si="167"/>
        <v>2.1032996432411083E-3</v>
      </c>
      <c r="CA108">
        <f t="shared" si="167"/>
        <v>2.0309424348555678E-3</v>
      </c>
      <c r="CB108">
        <f t="shared" si="167"/>
        <v>1.9621249273528798E-3</v>
      </c>
      <c r="CC108">
        <f t="shared" si="167"/>
        <v>1.8966130487495468E-3</v>
      </c>
      <c r="CD108">
        <f t="shared" si="167"/>
        <v>1.8341927670532502E-3</v>
      </c>
      <c r="CE108">
        <f t="shared" si="167"/>
        <v>1.7746679451948486E-3</v>
      </c>
      <c r="CF108">
        <f t="shared" si="168"/>
        <v>1.7178584745403333E-3</v>
      </c>
      <c r="CG108">
        <f t="shared" si="168"/>
        <v>1.663598644251218E-3</v>
      </c>
      <c r="CH108">
        <f t="shared" si="168"/>
        <v>1.6117357113201634E-3</v>
      </c>
      <c r="CI108">
        <f t="shared" si="168"/>
        <v>1.5621286421569252E-3</v>
      </c>
      <c r="CJ108">
        <f t="shared" si="168"/>
        <v>1.514647001472975E-3</v>
      </c>
      <c r="CK108">
        <f t="shared" si="168"/>
        <v>1.4691699681647463E-3</v>
      </c>
      <c r="CL108">
        <f t="shared" si="168"/>
        <v>1.4255854611192372E-3</v>
      </c>
      <c r="CM108">
        <f t="shared" si="168"/>
        <v>1.3837893605106392E-3</v>
      </c>
      <c r="CN108">
        <f t="shared" si="168"/>
        <v>1.3436848123383463E-3</v>
      </c>
      <c r="CO108">
        <f t="shared" si="168"/>
        <v>1.3051816057654615E-3</v>
      </c>
      <c r="CP108">
        <f t="shared" si="169"/>
        <v>1.2681956143236485E-3</v>
      </c>
      <c r="CQ108">
        <f t="shared" si="169"/>
        <v>1.2326482933110972E-3</v>
      </c>
      <c r="CR108">
        <f t="shared" si="169"/>
        <v>7.9351791836579919E-4</v>
      </c>
      <c r="CS108">
        <f t="shared" si="169"/>
        <v>5.1533313253794262E-4</v>
      </c>
      <c r="CT108">
        <f t="shared" si="169"/>
        <v>3.5684016051637252E-4</v>
      </c>
      <c r="CU108">
        <f t="shared" si="169"/>
        <v>2.4820574370143549E-4</v>
      </c>
      <c r="CV108">
        <f t="shared" si="169"/>
        <v>1.694538166894992E-4</v>
      </c>
      <c r="CW108">
        <f t="shared" si="169"/>
        <v>1.1137556909635513E-4</v>
      </c>
      <c r="CX108">
        <f t="shared" si="169"/>
        <v>6.8772750298535742E-5</v>
      </c>
      <c r="CY108">
        <f t="shared" si="169"/>
        <v>3.8345002707307563E-5</v>
      </c>
      <c r="CZ108">
        <f t="shared" si="170"/>
        <v>1.7827604842220272E-5</v>
      </c>
      <c r="DA108">
        <f t="shared" si="170"/>
        <v>5.5779743992562823E-6</v>
      </c>
      <c r="DB108">
        <f t="shared" si="170"/>
        <v>3.5427229821800482E-7</v>
      </c>
      <c r="DC108">
        <f t="shared" si="170"/>
        <v>0</v>
      </c>
      <c r="DD108">
        <f t="shared" si="170"/>
        <v>0</v>
      </c>
      <c r="DE108">
        <f t="shared" si="170"/>
        <v>0</v>
      </c>
      <c r="DF108">
        <f t="shared" si="170"/>
        <v>0</v>
      </c>
      <c r="DG108">
        <f t="shared" si="170"/>
        <v>0</v>
      </c>
      <c r="DH108">
        <f t="shared" si="170"/>
        <v>0</v>
      </c>
      <c r="DI108">
        <f t="shared" si="170"/>
        <v>0</v>
      </c>
      <c r="DJ108">
        <f t="shared" si="171"/>
        <v>0</v>
      </c>
      <c r="DK108">
        <f t="shared" si="171"/>
        <v>0</v>
      </c>
      <c r="DL108">
        <f t="shared" si="171"/>
        <v>0</v>
      </c>
      <c r="DM108">
        <f t="shared" si="171"/>
        <v>0</v>
      </c>
      <c r="DN108">
        <f t="shared" si="171"/>
        <v>0</v>
      </c>
      <c r="DO108">
        <f t="shared" si="171"/>
        <v>0</v>
      </c>
      <c r="DP108">
        <f t="shared" si="171"/>
        <v>0</v>
      </c>
      <c r="DQ108">
        <f t="shared" si="171"/>
        <v>0</v>
      </c>
      <c r="DR108">
        <f t="shared" si="171"/>
        <v>0</v>
      </c>
      <c r="DS108">
        <f t="shared" si="171"/>
        <v>0</v>
      </c>
      <c r="DT108">
        <f t="shared" si="172"/>
        <v>0</v>
      </c>
      <c r="DU108">
        <f t="shared" si="172"/>
        <v>0</v>
      </c>
      <c r="DV108">
        <f t="shared" si="172"/>
        <v>0</v>
      </c>
      <c r="DW108">
        <f t="shared" si="172"/>
        <v>0</v>
      </c>
      <c r="DX108">
        <f t="shared" si="172"/>
        <v>0</v>
      </c>
      <c r="DY108">
        <f t="shared" si="172"/>
        <v>0</v>
      </c>
      <c r="DZ108">
        <f t="shared" si="172"/>
        <v>0</v>
      </c>
      <c r="EA108">
        <f t="shared" si="172"/>
        <v>0</v>
      </c>
      <c r="EB108">
        <f t="shared" si="172"/>
        <v>0</v>
      </c>
      <c r="EC108">
        <f t="shared" si="172"/>
        <v>0</v>
      </c>
      <c r="ED108">
        <f t="shared" si="173"/>
        <v>0</v>
      </c>
      <c r="EE108">
        <f t="shared" si="173"/>
        <v>0</v>
      </c>
      <c r="EF108">
        <f t="shared" si="173"/>
        <v>0</v>
      </c>
      <c r="EG108">
        <f t="shared" si="173"/>
        <v>0</v>
      </c>
      <c r="EH108">
        <f t="shared" si="173"/>
        <v>0</v>
      </c>
      <c r="EI108">
        <f t="shared" si="173"/>
        <v>0</v>
      </c>
      <c r="EJ108">
        <f t="shared" si="173"/>
        <v>0</v>
      </c>
      <c r="EK108">
        <f t="shared" si="173"/>
        <v>0</v>
      </c>
      <c r="EL108">
        <f t="shared" si="173"/>
        <v>0</v>
      </c>
      <c r="EM108">
        <f t="shared" si="173"/>
        <v>0</v>
      </c>
      <c r="EN108">
        <f t="shared" si="174"/>
        <v>0</v>
      </c>
      <c r="EO108">
        <f t="shared" si="174"/>
        <v>0</v>
      </c>
      <c r="EP108">
        <f t="shared" si="174"/>
        <v>0</v>
      </c>
      <c r="EQ108">
        <f t="shared" si="174"/>
        <v>0</v>
      </c>
      <c r="ER108">
        <f t="shared" si="174"/>
        <v>0</v>
      </c>
      <c r="ES108">
        <f t="shared" si="174"/>
        <v>0</v>
      </c>
      <c r="ET108">
        <f t="shared" si="174"/>
        <v>0</v>
      </c>
      <c r="EU108">
        <f t="shared" si="174"/>
        <v>0</v>
      </c>
      <c r="EV108">
        <f t="shared" si="174"/>
        <v>0</v>
      </c>
      <c r="EW108">
        <f t="shared" si="174"/>
        <v>0</v>
      </c>
      <c r="EX108">
        <f t="shared" si="174"/>
        <v>0</v>
      </c>
      <c r="EZ108">
        <f t="shared" si="112"/>
        <v>0.87810796243878797</v>
      </c>
      <c r="FB108">
        <f t="shared" si="158"/>
        <v>1.1298803713001515E-2</v>
      </c>
      <c r="FC108">
        <f t="shared" si="159"/>
        <v>0.2485714782050705</v>
      </c>
      <c r="FH108" s="56"/>
    </row>
    <row r="109" spans="1:164" x14ac:dyDescent="0.25">
      <c r="A109">
        <v>810</v>
      </c>
      <c r="B109" s="19">
        <f>'Input spectra'!Y108</f>
        <v>4.60109499366795E-2</v>
      </c>
      <c r="C109">
        <f>'Input spectra'!B108</f>
        <v>0</v>
      </c>
      <c r="D109">
        <f t="shared" si="160"/>
        <v>2.0653927966864227E-2</v>
      </c>
      <c r="E109">
        <f t="shared" si="160"/>
        <v>2.0409392628339448E-2</v>
      </c>
      <c r="F109">
        <f t="shared" si="160"/>
        <v>2.0166667142768196E-2</v>
      </c>
      <c r="G109">
        <f t="shared" si="160"/>
        <v>1.9925740046871972E-2</v>
      </c>
      <c r="H109">
        <f t="shared" si="160"/>
        <v>1.9686599944478331E-2</v>
      </c>
      <c r="I109">
        <f t="shared" si="160"/>
        <v>1.9449235506146339E-2</v>
      </c>
      <c r="J109">
        <f t="shared" si="160"/>
        <v>1.9213635468794076E-2</v>
      </c>
      <c r="K109">
        <f t="shared" si="160"/>
        <v>1.8979788635328104E-2</v>
      </c>
      <c r="L109">
        <f t="shared" si="160"/>
        <v>1.8747683874274997E-2</v>
      </c>
      <c r="M109">
        <f t="shared" si="160"/>
        <v>1.8517310119414827E-2</v>
      </c>
      <c r="N109">
        <f t="shared" si="161"/>
        <v>1.8288656369416637E-2</v>
      </c>
      <c r="O109">
        <f t="shared" si="161"/>
        <v>1.8061711687475886E-2</v>
      </c>
      <c r="P109">
        <f t="shared" si="161"/>
        <v>1.7836465200953871E-2</v>
      </c>
      <c r="Q109">
        <f t="shared" si="161"/>
        <v>1.7612906101019087E-2</v>
      </c>
      <c r="R109">
        <f t="shared" si="161"/>
        <v>1.7391023642290504E-2</v>
      </c>
      <c r="S109">
        <f t="shared" si="161"/>
        <v>1.7170807142482838E-2</v>
      </c>
      <c r="T109">
        <f t="shared" si="161"/>
        <v>1.6952245982053679E-2</v>
      </c>
      <c r="U109">
        <f t="shared" si="161"/>
        <v>1.6735329603852534E-2</v>
      </c>
      <c r="V109">
        <f t="shared" si="161"/>
        <v>1.6520047512771838E-2</v>
      </c>
      <c r="W109">
        <f t="shared" si="161"/>
        <v>1.630638927539976E-2</v>
      </c>
      <c r="X109">
        <f t="shared" si="162"/>
        <v>1.6094344519674952E-2</v>
      </c>
      <c r="Y109">
        <f t="shared" si="162"/>
        <v>1.588390293454315E-2</v>
      </c>
      <c r="Z109">
        <f t="shared" si="162"/>
        <v>1.5675054269615633E-2</v>
      </c>
      <c r="AA109">
        <f t="shared" si="162"/>
        <v>1.5467788334829528E-2</v>
      </c>
      <c r="AB109">
        <f t="shared" si="162"/>
        <v>1.5262095000109971E-2</v>
      </c>
      <c r="AC109">
        <f t="shared" si="162"/>
        <v>1.5057964195034084E-2</v>
      </c>
      <c r="AD109">
        <f t="shared" si="162"/>
        <v>1.485538590849677E-2</v>
      </c>
      <c r="AE109">
        <f t="shared" si="162"/>
        <v>1.4654350188378339E-2</v>
      </c>
      <c r="AF109">
        <f t="shared" si="162"/>
        <v>1.4454847141213919E-2</v>
      </c>
      <c r="AG109">
        <f t="shared" si="162"/>
        <v>1.425686693186465E-2</v>
      </c>
      <c r="AH109">
        <f t="shared" si="163"/>
        <v>1.4060399783190701E-2</v>
      </c>
      <c r="AI109">
        <f t="shared" si="163"/>
        <v>1.3865435975726009E-2</v>
      </c>
      <c r="AJ109">
        <f t="shared" si="163"/>
        <v>1.3671965847354825E-2</v>
      </c>
      <c r="AK109">
        <f t="shared" si="163"/>
        <v>1.347997979298997E-2</v>
      </c>
      <c r="AL109">
        <f t="shared" si="163"/>
        <v>1.3289468264252886E-2</v>
      </c>
      <c r="AM109">
        <f t="shared" si="163"/>
        <v>1.3100421769155397E-2</v>
      </c>
      <c r="AN109">
        <f t="shared" si="163"/>
        <v>1.2912830871783175E-2</v>
      </c>
      <c r="AO109">
        <f t="shared" si="163"/>
        <v>1.2726686191980979E-2</v>
      </c>
      <c r="AP109">
        <f t="shared" si="163"/>
        <v>1.2541978405039546E-2</v>
      </c>
      <c r="AQ109">
        <f t="shared" si="163"/>
        <v>1.2358698241384213E-2</v>
      </c>
      <c r="AR109">
        <f t="shared" si="164"/>
        <v>1.2176836486265228E-2</v>
      </c>
      <c r="AS109">
        <f t="shared" si="164"/>
        <v>1.1996383979449736E-2</v>
      </c>
      <c r="AT109">
        <f t="shared" si="164"/>
        <v>1.1817331614915419E-2</v>
      </c>
      <c r="AU109">
        <f t="shared" si="164"/>
        <v>1.1639670340545858E-2</v>
      </c>
      <c r="AV109">
        <f t="shared" si="164"/>
        <v>1.146339115782747E-2</v>
      </c>
      <c r="AW109">
        <f t="shared" si="164"/>
        <v>1.1288485121548154E-2</v>
      </c>
      <c r="AX109">
        <f t="shared" si="164"/>
        <v>1.0033421882663854E-2</v>
      </c>
      <c r="AY109">
        <f t="shared" si="164"/>
        <v>8.5722073839811074E-3</v>
      </c>
      <c r="AZ109">
        <f t="shared" si="164"/>
        <v>7.7156286992743593E-3</v>
      </c>
      <c r="BA109">
        <f t="shared" si="164"/>
        <v>7.0667830358004122E-3</v>
      </c>
      <c r="BB109">
        <f t="shared" si="165"/>
        <v>6.5366198607251036E-3</v>
      </c>
      <c r="BC109">
        <f t="shared" si="165"/>
        <v>6.0865357851109438E-3</v>
      </c>
      <c r="BD109">
        <f t="shared" si="165"/>
        <v>5.6953771161131041E-3</v>
      </c>
      <c r="BE109">
        <f t="shared" si="165"/>
        <v>5.3499559430624372E-3</v>
      </c>
      <c r="BF109">
        <f t="shared" si="165"/>
        <v>5.0413425060125087E-3</v>
      </c>
      <c r="BG109">
        <f t="shared" si="165"/>
        <v>4.7631324185458479E-3</v>
      </c>
      <c r="BH109">
        <f t="shared" si="165"/>
        <v>4.5105341111796845E-3</v>
      </c>
      <c r="BI109">
        <f t="shared" si="165"/>
        <v>4.2798448870304019E-3</v>
      </c>
      <c r="BJ109">
        <f t="shared" si="165"/>
        <v>4.0681296806624207E-3</v>
      </c>
      <c r="BK109">
        <f t="shared" si="165"/>
        <v>3.8730136395985913E-3</v>
      </c>
      <c r="BL109">
        <f t="shared" si="166"/>
        <v>3.6925424736860084E-3</v>
      </c>
      <c r="BM109">
        <f t="shared" si="166"/>
        <v>3.5250851238778193E-3</v>
      </c>
      <c r="BN109">
        <f t="shared" si="166"/>
        <v>3.3692639281558178E-3</v>
      </c>
      <c r="BO109">
        <f t="shared" si="166"/>
        <v>3.2239032631551407E-3</v>
      </c>
      <c r="BP109">
        <f t="shared" si="166"/>
        <v>3.0879909616898815E-3</v>
      </c>
      <c r="BQ109">
        <f t="shared" si="166"/>
        <v>2.960648787399346E-3</v>
      </c>
      <c r="BR109">
        <f t="shared" si="166"/>
        <v>2.8411094714490413E-3</v>
      </c>
      <c r="BS109">
        <f t="shared" si="166"/>
        <v>2.7286985956554281E-3</v>
      </c>
      <c r="BT109">
        <f t="shared" si="166"/>
        <v>2.6228201164375411E-3</v>
      </c>
      <c r="BU109">
        <f t="shared" si="166"/>
        <v>2.5229446658378099E-3</v>
      </c>
      <c r="BV109">
        <f t="shared" si="167"/>
        <v>2.4285999999231673E-3</v>
      </c>
      <c r="BW109">
        <f t="shared" si="167"/>
        <v>2.3393631282686241E-3</v>
      </c>
      <c r="BX109">
        <f t="shared" si="167"/>
        <v>2.2548537742836865E-3</v>
      </c>
      <c r="BY109">
        <f t="shared" si="167"/>
        <v>2.1747288998937458E-3</v>
      </c>
      <c r="BZ109">
        <f t="shared" si="167"/>
        <v>2.0986780894059337E-3</v>
      </c>
      <c r="CA109">
        <f t="shared" si="167"/>
        <v>2.0264196328789235E-3</v>
      </c>
      <c r="CB109">
        <f t="shared" si="167"/>
        <v>1.9576971834771358E-3</v>
      </c>
      <c r="CC109">
        <f t="shared" si="167"/>
        <v>1.8922768892324488E-3</v>
      </c>
      <c r="CD109">
        <f t="shared" si="167"/>
        <v>1.8299449195434006E-3</v>
      </c>
      <c r="CE109">
        <f t="shared" si="167"/>
        <v>1.7705053221649782E-3</v>
      </c>
      <c r="CF109">
        <f t="shared" si="168"/>
        <v>1.713778158498606E-3</v>
      </c>
      <c r="CG109">
        <f t="shared" si="168"/>
        <v>1.659597874495724E-3</v>
      </c>
      <c r="CH109">
        <f t="shared" si="168"/>
        <v>1.6078118720383814E-3</v>
      </c>
      <c r="CI109">
        <f t="shared" si="168"/>
        <v>1.5582792517020343E-3</v>
      </c>
      <c r="CJ109">
        <f t="shared" si="168"/>
        <v>1.5108697026737291E-3</v>
      </c>
      <c r="CK109">
        <f t="shared" si="168"/>
        <v>1.4654625195462596E-3</v>
      </c>
      <c r="CL109">
        <f t="shared" si="168"/>
        <v>1.4219457289292563E-3</v>
      </c>
      <c r="CM109">
        <f t="shared" si="168"/>
        <v>1.3802153114603009E-3</v>
      </c>
      <c r="CN109">
        <f t="shared" si="168"/>
        <v>1.3401745069786062E-3</v>
      </c>
      <c r="CO109">
        <f t="shared" si="168"/>
        <v>1.3017331924306595E-3</v>
      </c>
      <c r="CP109">
        <f t="shared" si="169"/>
        <v>1.264807323582436E-3</v>
      </c>
      <c r="CQ109">
        <f t="shared" si="169"/>
        <v>1.2293184328724094E-3</v>
      </c>
      <c r="CR109">
        <f t="shared" si="169"/>
        <v>7.9135079530270576E-4</v>
      </c>
      <c r="CS109">
        <f t="shared" si="169"/>
        <v>5.1391046451188503E-4</v>
      </c>
      <c r="CT109">
        <f t="shared" si="169"/>
        <v>3.5584446240217912E-4</v>
      </c>
      <c r="CU109">
        <f t="shared" si="169"/>
        <v>2.4750581293230299E-4</v>
      </c>
      <c r="CV109">
        <f t="shared" si="169"/>
        <v>1.6897094050171528E-4</v>
      </c>
      <c r="CW109">
        <f t="shared" si="169"/>
        <v>1.1105489164747668E-4</v>
      </c>
      <c r="CX109">
        <f t="shared" si="169"/>
        <v>6.8572698359102433E-5</v>
      </c>
      <c r="CY109">
        <f t="shared" si="169"/>
        <v>3.8232325048839322E-5</v>
      </c>
      <c r="CZ109">
        <f t="shared" si="170"/>
        <v>1.7774689648117269E-5</v>
      </c>
      <c r="DA109">
        <f t="shared" si="170"/>
        <v>5.5612527606453986E-6</v>
      </c>
      <c r="DB109">
        <f t="shared" si="170"/>
        <v>3.5319976226935605E-7</v>
      </c>
      <c r="DC109">
        <f t="shared" si="170"/>
        <v>0</v>
      </c>
      <c r="DD109">
        <f t="shared" si="170"/>
        <v>0</v>
      </c>
      <c r="DE109">
        <f t="shared" si="170"/>
        <v>0</v>
      </c>
      <c r="DF109">
        <f t="shared" si="170"/>
        <v>0</v>
      </c>
      <c r="DG109">
        <f t="shared" si="170"/>
        <v>0</v>
      </c>
      <c r="DH109">
        <f t="shared" si="170"/>
        <v>0</v>
      </c>
      <c r="DI109">
        <f t="shared" si="170"/>
        <v>0</v>
      </c>
      <c r="DJ109">
        <f t="shared" si="171"/>
        <v>0</v>
      </c>
      <c r="DK109">
        <f t="shared" si="171"/>
        <v>0</v>
      </c>
      <c r="DL109">
        <f t="shared" si="171"/>
        <v>0</v>
      </c>
      <c r="DM109">
        <f t="shared" si="171"/>
        <v>0</v>
      </c>
      <c r="DN109">
        <f t="shared" si="171"/>
        <v>0</v>
      </c>
      <c r="DO109">
        <f t="shared" si="171"/>
        <v>0</v>
      </c>
      <c r="DP109">
        <f t="shared" si="171"/>
        <v>0</v>
      </c>
      <c r="DQ109">
        <f t="shared" si="171"/>
        <v>0</v>
      </c>
      <c r="DR109">
        <f t="shared" si="171"/>
        <v>0</v>
      </c>
      <c r="DS109">
        <f t="shared" si="171"/>
        <v>0</v>
      </c>
      <c r="DT109">
        <f t="shared" si="172"/>
        <v>0</v>
      </c>
      <c r="DU109">
        <f t="shared" si="172"/>
        <v>0</v>
      </c>
      <c r="DV109">
        <f t="shared" si="172"/>
        <v>0</v>
      </c>
      <c r="DW109">
        <f t="shared" si="172"/>
        <v>0</v>
      </c>
      <c r="DX109">
        <f t="shared" si="172"/>
        <v>0</v>
      </c>
      <c r="DY109">
        <f t="shared" si="172"/>
        <v>0</v>
      </c>
      <c r="DZ109">
        <f t="shared" si="172"/>
        <v>0</v>
      </c>
      <c r="EA109">
        <f t="shared" si="172"/>
        <v>0</v>
      </c>
      <c r="EB109">
        <f t="shared" si="172"/>
        <v>0</v>
      </c>
      <c r="EC109">
        <f t="shared" si="172"/>
        <v>0</v>
      </c>
      <c r="ED109">
        <f t="shared" si="173"/>
        <v>0</v>
      </c>
      <c r="EE109">
        <f t="shared" si="173"/>
        <v>0</v>
      </c>
      <c r="EF109">
        <f t="shared" si="173"/>
        <v>0</v>
      </c>
      <c r="EG109">
        <f t="shared" si="173"/>
        <v>0</v>
      </c>
      <c r="EH109">
        <f t="shared" si="173"/>
        <v>0</v>
      </c>
      <c r="EI109">
        <f t="shared" si="173"/>
        <v>0</v>
      </c>
      <c r="EJ109">
        <f t="shared" si="173"/>
        <v>0</v>
      </c>
      <c r="EK109">
        <f t="shared" si="173"/>
        <v>0</v>
      </c>
      <c r="EL109">
        <f t="shared" si="173"/>
        <v>0</v>
      </c>
      <c r="EM109">
        <f t="shared" si="173"/>
        <v>0</v>
      </c>
      <c r="EN109">
        <f t="shared" si="174"/>
        <v>0</v>
      </c>
      <c r="EO109">
        <f t="shared" si="174"/>
        <v>0</v>
      </c>
      <c r="EP109">
        <f t="shared" si="174"/>
        <v>0</v>
      </c>
      <c r="EQ109">
        <f t="shared" si="174"/>
        <v>0</v>
      </c>
      <c r="ER109">
        <f t="shared" si="174"/>
        <v>0</v>
      </c>
      <c r="ES109">
        <f t="shared" si="174"/>
        <v>0</v>
      </c>
      <c r="ET109">
        <f t="shared" si="174"/>
        <v>0</v>
      </c>
      <c r="EU109">
        <f t="shared" si="174"/>
        <v>0</v>
      </c>
      <c r="EV109">
        <f t="shared" si="174"/>
        <v>0</v>
      </c>
      <c r="EW109">
        <f t="shared" si="174"/>
        <v>0</v>
      </c>
      <c r="EX109">
        <f t="shared" si="174"/>
        <v>0</v>
      </c>
      <c r="EZ109">
        <f t="shared" si="112"/>
        <v>0.87739185470243009</v>
      </c>
      <c r="FB109">
        <f t="shared" si="158"/>
        <v>1.1371433346617166E-2</v>
      </c>
      <c r="FC109">
        <f t="shared" si="159"/>
        <v>0.24856218952088777</v>
      </c>
      <c r="FH109" s="56"/>
    </row>
    <row r="110" spans="1:164" x14ac:dyDescent="0.25">
      <c r="A110">
        <v>815</v>
      </c>
      <c r="B110" s="19">
        <f>'Input spectra'!Y109</f>
        <v>4.6308207368115299E-2</v>
      </c>
      <c r="C110">
        <f>'Input spectra'!B109</f>
        <v>0</v>
      </c>
      <c r="D110">
        <f t="shared" si="160"/>
        <v>2.0653927966864227E-2</v>
      </c>
      <c r="E110">
        <f t="shared" si="160"/>
        <v>2.0408785952993447E-2</v>
      </c>
      <c r="F110">
        <f t="shared" si="160"/>
        <v>2.0165468240071725E-2</v>
      </c>
      <c r="G110">
        <f t="shared" si="160"/>
        <v>1.9923963203808383E-2</v>
      </c>
      <c r="H110">
        <f t="shared" si="160"/>
        <v>1.9684259288383292E-2</v>
      </c>
      <c r="I110">
        <f t="shared" si="160"/>
        <v>1.9446345006062345E-2</v>
      </c>
      <c r="J110">
        <f t="shared" si="160"/>
        <v>1.9210208936814986E-2</v>
      </c>
      <c r="K110">
        <f t="shared" si="160"/>
        <v>1.8975839727933822E-2</v>
      </c>
      <c r="L110">
        <f t="shared" si="160"/>
        <v>1.8743226093656303E-2</v>
      </c>
      <c r="M110">
        <f t="shared" si="160"/>
        <v>1.8512356814788467E-2</v>
      </c>
      <c r="N110">
        <f t="shared" si="161"/>
        <v>1.8283220738330747E-2</v>
      </c>
      <c r="O110">
        <f t="shared" si="161"/>
        <v>1.8055806777105759E-2</v>
      </c>
      <c r="P110">
        <f t="shared" si="161"/>
        <v>1.7830103909388204E-2</v>
      </c>
      <c r="Q110">
        <f t="shared" si="161"/>
        <v>1.7606101178536702E-2</v>
      </c>
      <c r="R110">
        <f t="shared" si="161"/>
        <v>1.7383787692627679E-2</v>
      </c>
      <c r="S110">
        <f t="shared" si="161"/>
        <v>1.7163152624091235E-2</v>
      </c>
      <c r="T110">
        <f t="shared" si="161"/>
        <v>1.694418520934899E-2</v>
      </c>
      <c r="U110">
        <f t="shared" si="161"/>
        <v>1.6726874748453906E-2</v>
      </c>
      <c r="V110">
        <f t="shared" si="161"/>
        <v>1.6511210604732075E-2</v>
      </c>
      <c r="W110">
        <f t="shared" si="161"/>
        <v>1.6297182204426466E-2</v>
      </c>
      <c r="X110">
        <f t="shared" si="162"/>
        <v>1.6084779036342575E-2</v>
      </c>
      <c r="Y110">
        <f t="shared" si="162"/>
        <v>1.5873990651496073E-2</v>
      </c>
      <c r="Z110">
        <f t="shared" si="162"/>
        <v>1.5664806662762307E-2</v>
      </c>
      <c r="AA110">
        <f t="shared" si="162"/>
        <v>1.5457216744527741E-2</v>
      </c>
      <c r="AB110">
        <f t="shared" si="162"/>
        <v>1.5251210632343318E-2</v>
      </c>
      <c r="AC110">
        <f t="shared" si="162"/>
        <v>1.5046778122579678E-2</v>
      </c>
      <c r="AD110">
        <f t="shared" si="162"/>
        <v>1.4843909072084261E-2</v>
      </c>
      <c r="AE110">
        <f t="shared" si="162"/>
        <v>1.4642593397840308E-2</v>
      </c>
      <c r="AF110">
        <f t="shared" si="162"/>
        <v>1.4442821076627694E-2</v>
      </c>
      <c r="AG110">
        <f t="shared" si="162"/>
        <v>1.4244582144685604E-2</v>
      </c>
      <c r="AH110">
        <f t="shared" si="163"/>
        <v>1.4047866697377098E-2</v>
      </c>
      <c r="AI110">
        <f t="shared" si="163"/>
        <v>1.3852664888855443E-2</v>
      </c>
      <c r="AJ110">
        <f t="shared" si="163"/>
        <v>1.3658966931732323E-2</v>
      </c>
      <c r="AK110">
        <f t="shared" si="163"/>
        <v>1.3466763096747804E-2</v>
      </c>
      <c r="AL110">
        <f t="shared" si="163"/>
        <v>1.3276043712442164E-2</v>
      </c>
      <c r="AM110">
        <f t="shared" si="163"/>
        <v>1.3086799164829459E-2</v>
      </c>
      <c r="AN110">
        <f t="shared" si="163"/>
        <v>1.2899019897072893E-2</v>
      </c>
      <c r="AO110">
        <f t="shared" si="163"/>
        <v>1.2712696409161978E-2</v>
      </c>
      <c r="AP110">
        <f t="shared" si="163"/>
        <v>1.2527819257591437E-2</v>
      </c>
      <c r="AQ110">
        <f t="shared" si="163"/>
        <v>1.2344379055041836E-2</v>
      </c>
      <c r="AR110">
        <f t="shared" si="164"/>
        <v>1.216236647006204E-2</v>
      </c>
      <c r="AS110">
        <f t="shared" si="164"/>
        <v>1.1981772226753319E-2</v>
      </c>
      <c r="AT110">
        <f t="shared" si="164"/>
        <v>1.1802587104455206E-2</v>
      </c>
      <c r="AU110">
        <f t="shared" si="164"/>
        <v>1.1624801937433126E-2</v>
      </c>
      <c r="AV110">
        <f t="shared" si="164"/>
        <v>1.1448407614567641E-2</v>
      </c>
      <c r="AW110">
        <f t="shared" si="164"/>
        <v>1.1273395079045465E-2</v>
      </c>
      <c r="AX110">
        <f t="shared" si="164"/>
        <v>1.0019711715932814E-2</v>
      </c>
      <c r="AY110">
        <f t="shared" si="164"/>
        <v>8.560239430162481E-3</v>
      </c>
      <c r="AZ110">
        <f t="shared" si="164"/>
        <v>7.7046276152588121E-3</v>
      </c>
      <c r="BA110">
        <f t="shared" si="164"/>
        <v>7.0564973250123193E-3</v>
      </c>
      <c r="BB110">
        <f t="shared" si="165"/>
        <v>6.5269117828576102E-3</v>
      </c>
      <c r="BC110">
        <f t="shared" si="165"/>
        <v>6.0773155091370101E-3</v>
      </c>
      <c r="BD110">
        <f t="shared" si="165"/>
        <v>5.686580352116154E-3</v>
      </c>
      <c r="BE110">
        <f t="shared" si="165"/>
        <v>5.3415339140496162E-3</v>
      </c>
      <c r="BF110">
        <f t="shared" si="165"/>
        <v>5.0332566841580521E-3</v>
      </c>
      <c r="BG110">
        <f t="shared" si="165"/>
        <v>4.7553514600894766E-3</v>
      </c>
      <c r="BH110">
        <f t="shared" si="165"/>
        <v>4.5030319343379336E-3</v>
      </c>
      <c r="BI110">
        <f t="shared" si="165"/>
        <v>4.2725993975453007E-3</v>
      </c>
      <c r="BJ110">
        <f t="shared" si="165"/>
        <v>4.0611218891190345E-3</v>
      </c>
      <c r="BK110">
        <f t="shared" si="165"/>
        <v>3.8662270282716848E-3</v>
      </c>
      <c r="BL110">
        <f t="shared" si="166"/>
        <v>3.68596252909537E-3</v>
      </c>
      <c r="BM110">
        <f t="shared" si="166"/>
        <v>3.5186989832552071E-3</v>
      </c>
      <c r="BN110">
        <f t="shared" si="166"/>
        <v>3.3630601065263834E-3</v>
      </c>
      <c r="BO110">
        <f t="shared" si="166"/>
        <v>3.2178714389022468E-3</v>
      </c>
      <c r="BP110">
        <f t="shared" si="166"/>
        <v>3.0821218054670019E-3</v>
      </c>
      <c r="BQ110">
        <f t="shared" si="166"/>
        <v>2.9549338237768712E-3</v>
      </c>
      <c r="BR110">
        <f t="shared" si="166"/>
        <v>2.8355409656924198E-3</v>
      </c>
      <c r="BS110">
        <f t="shared" si="166"/>
        <v>2.7232694600812786E-3</v>
      </c>
      <c r="BT110">
        <f t="shared" si="166"/>
        <v>2.6175238322220002E-3</v>
      </c>
      <c r="BU110">
        <f t="shared" si="166"/>
        <v>2.5177752171648151E-3</v>
      </c>
      <c r="BV110">
        <f t="shared" si="167"/>
        <v>2.4235518180923494E-3</v>
      </c>
      <c r="BW110">
        <f t="shared" si="167"/>
        <v>2.334431043919455E-3</v>
      </c>
      <c r="BX110">
        <f t="shared" si="167"/>
        <v>2.2500329762921122E-3</v>
      </c>
      <c r="BY110">
        <f t="shared" si="167"/>
        <v>2.1700148997987005E-3</v>
      </c>
      <c r="BZ110">
        <f t="shared" si="167"/>
        <v>2.0940666904528367E-3</v>
      </c>
      <c r="CA110">
        <f t="shared" si="167"/>
        <v>2.0219069029443855E-3</v>
      </c>
      <c r="CB110">
        <f t="shared" si="167"/>
        <v>1.9532794312770276E-3</v>
      </c>
      <c r="CC110">
        <f t="shared" si="167"/>
        <v>1.8879506433239122E-3</v>
      </c>
      <c r="CD110">
        <f t="shared" si="167"/>
        <v>1.8257069097173493E-3</v>
      </c>
      <c r="CE110">
        <f t="shared" si="167"/>
        <v>1.7663524628943146E-3</v>
      </c>
      <c r="CF110">
        <f t="shared" si="168"/>
        <v>1.7097075341627132E-3</v>
      </c>
      <c r="CG110">
        <f t="shared" si="168"/>
        <v>1.6556067261466259E-3</v>
      </c>
      <c r="CH110">
        <f t="shared" si="168"/>
        <v>1.603897585510566E-3</v>
      </c>
      <c r="CI110">
        <f t="shared" si="168"/>
        <v>1.5544393468979885E-3</v>
      </c>
      <c r="CJ110">
        <f t="shared" si="168"/>
        <v>1.5071018238820523E-3</v>
      </c>
      <c r="CK110">
        <f t="shared" si="168"/>
        <v>1.461764426669829E-3</v>
      </c>
      <c r="CL110">
        <f t="shared" si="168"/>
        <v>1.4183152895181203E-3</v>
      </c>
      <c r="CM110">
        <f t="shared" si="168"/>
        <v>1.3766504934584003E-3</v>
      </c>
      <c r="CN110">
        <f t="shared" si="168"/>
        <v>1.3366733721055797E-3</v>
      </c>
      <c r="CO110">
        <f t="shared" si="168"/>
        <v>1.2982938901302723E-3</v>
      </c>
      <c r="CP110">
        <f t="shared" si="169"/>
        <v>1.2614280854779125E-3</v>
      </c>
      <c r="CQ110">
        <f t="shared" si="169"/>
        <v>1.2259975676764045E-3</v>
      </c>
      <c r="CR110">
        <f t="shared" si="169"/>
        <v>7.8918959072268879E-4</v>
      </c>
      <c r="CS110">
        <f t="shared" si="169"/>
        <v>5.1249172401189667E-4</v>
      </c>
      <c r="CT110">
        <f t="shared" si="169"/>
        <v>3.5485154260400594E-4</v>
      </c>
      <c r="CU110">
        <f t="shared" si="169"/>
        <v>2.4680785594135256E-4</v>
      </c>
      <c r="CV110">
        <f t="shared" si="169"/>
        <v>1.6848944031960228E-4</v>
      </c>
      <c r="CW110">
        <f t="shared" si="169"/>
        <v>1.1073513750724707E-4</v>
      </c>
      <c r="CX110">
        <f t="shared" si="169"/>
        <v>6.8373228347515502E-5</v>
      </c>
      <c r="CY110">
        <f t="shared" si="169"/>
        <v>3.8119978496221175E-5</v>
      </c>
      <c r="CZ110">
        <f t="shared" si="170"/>
        <v>1.7721931514807999E-5</v>
      </c>
      <c r="DA110">
        <f t="shared" si="170"/>
        <v>5.544581250123642E-6</v>
      </c>
      <c r="DB110">
        <f t="shared" si="170"/>
        <v>3.5213047335234637E-7</v>
      </c>
      <c r="DC110">
        <f t="shared" si="170"/>
        <v>0</v>
      </c>
      <c r="DD110">
        <f t="shared" si="170"/>
        <v>0</v>
      </c>
      <c r="DE110">
        <f t="shared" si="170"/>
        <v>0</v>
      </c>
      <c r="DF110">
        <f t="shared" si="170"/>
        <v>0</v>
      </c>
      <c r="DG110">
        <f t="shared" si="170"/>
        <v>0</v>
      </c>
      <c r="DH110">
        <f t="shared" si="170"/>
        <v>0</v>
      </c>
      <c r="DI110">
        <f t="shared" si="170"/>
        <v>0</v>
      </c>
      <c r="DJ110">
        <f t="shared" si="171"/>
        <v>0</v>
      </c>
      <c r="DK110">
        <f t="shared" si="171"/>
        <v>0</v>
      </c>
      <c r="DL110">
        <f t="shared" si="171"/>
        <v>0</v>
      </c>
      <c r="DM110">
        <f t="shared" si="171"/>
        <v>0</v>
      </c>
      <c r="DN110">
        <f t="shared" si="171"/>
        <v>0</v>
      </c>
      <c r="DO110">
        <f t="shared" si="171"/>
        <v>0</v>
      </c>
      <c r="DP110">
        <f t="shared" si="171"/>
        <v>0</v>
      </c>
      <c r="DQ110">
        <f t="shared" si="171"/>
        <v>0</v>
      </c>
      <c r="DR110">
        <f t="shared" si="171"/>
        <v>0</v>
      </c>
      <c r="DS110">
        <f t="shared" si="171"/>
        <v>0</v>
      </c>
      <c r="DT110">
        <f t="shared" si="172"/>
        <v>0</v>
      </c>
      <c r="DU110">
        <f t="shared" si="172"/>
        <v>0</v>
      </c>
      <c r="DV110">
        <f t="shared" si="172"/>
        <v>0</v>
      </c>
      <c r="DW110">
        <f t="shared" si="172"/>
        <v>0</v>
      </c>
      <c r="DX110">
        <f t="shared" si="172"/>
        <v>0</v>
      </c>
      <c r="DY110">
        <f t="shared" si="172"/>
        <v>0</v>
      </c>
      <c r="DZ110">
        <f t="shared" si="172"/>
        <v>0</v>
      </c>
      <c r="EA110">
        <f t="shared" si="172"/>
        <v>0</v>
      </c>
      <c r="EB110">
        <f t="shared" si="172"/>
        <v>0</v>
      </c>
      <c r="EC110">
        <f t="shared" si="172"/>
        <v>0</v>
      </c>
      <c r="ED110">
        <f t="shared" si="173"/>
        <v>0</v>
      </c>
      <c r="EE110">
        <f t="shared" si="173"/>
        <v>0</v>
      </c>
      <c r="EF110">
        <f t="shared" si="173"/>
        <v>0</v>
      </c>
      <c r="EG110">
        <f t="shared" si="173"/>
        <v>0</v>
      </c>
      <c r="EH110">
        <f t="shared" si="173"/>
        <v>0</v>
      </c>
      <c r="EI110">
        <f t="shared" si="173"/>
        <v>0</v>
      </c>
      <c r="EJ110">
        <f t="shared" si="173"/>
        <v>0</v>
      </c>
      <c r="EK110">
        <f t="shared" si="173"/>
        <v>0</v>
      </c>
      <c r="EL110">
        <f t="shared" si="173"/>
        <v>0</v>
      </c>
      <c r="EM110">
        <f t="shared" si="173"/>
        <v>0</v>
      </c>
      <c r="EN110">
        <f t="shared" si="174"/>
        <v>0</v>
      </c>
      <c r="EO110">
        <f t="shared" si="174"/>
        <v>0</v>
      </c>
      <c r="EP110">
        <f t="shared" si="174"/>
        <v>0</v>
      </c>
      <c r="EQ110">
        <f t="shared" si="174"/>
        <v>0</v>
      </c>
      <c r="ER110">
        <f t="shared" si="174"/>
        <v>0</v>
      </c>
      <c r="ES110">
        <f t="shared" si="174"/>
        <v>0</v>
      </c>
      <c r="ET110">
        <f t="shared" si="174"/>
        <v>0</v>
      </c>
      <c r="EU110">
        <f t="shared" si="174"/>
        <v>0</v>
      </c>
      <c r="EV110">
        <f t="shared" si="174"/>
        <v>0</v>
      </c>
      <c r="EW110">
        <f t="shared" si="174"/>
        <v>0</v>
      </c>
      <c r="EX110">
        <f t="shared" si="174"/>
        <v>0</v>
      </c>
      <c r="EZ110">
        <f t="shared" si="112"/>
        <v>0.876676655264647</v>
      </c>
      <c r="FB110">
        <f t="shared" si="158"/>
        <v>1.1444052186185827E-2</v>
      </c>
      <c r="FC110">
        <f t="shared" si="159"/>
        <v>0.24855290084464485</v>
      </c>
      <c r="FH110" s="56"/>
    </row>
    <row r="111" spans="1:164" x14ac:dyDescent="0.25">
      <c r="A111">
        <v>820</v>
      </c>
      <c r="B111" s="19">
        <f>'Input spectra'!Y110</f>
        <v>4.6605464799551098E-2</v>
      </c>
      <c r="C111">
        <f>'Input spectra'!B110</f>
        <v>0</v>
      </c>
      <c r="D111">
        <f t="shared" si="160"/>
        <v>2.0653927966864227E-2</v>
      </c>
      <c r="E111">
        <f t="shared" si="160"/>
        <v>2.0408179295681048E-2</v>
      </c>
      <c r="F111">
        <f t="shared" si="160"/>
        <v>2.0164269408649686E-2</v>
      </c>
      <c r="G111">
        <f t="shared" si="160"/>
        <v>1.9922186519191674E-2</v>
      </c>
      <c r="H111">
        <f t="shared" si="160"/>
        <v>1.9681918910582675E-2</v>
      </c>
      <c r="I111">
        <f t="shared" si="160"/>
        <v>1.9443454935557738E-2</v>
      </c>
      <c r="J111">
        <f t="shared" si="160"/>
        <v>1.9206783015918664E-2</v>
      </c>
      <c r="K111">
        <f t="shared" si="160"/>
        <v>1.897189164214351E-2</v>
      </c>
      <c r="L111">
        <f t="shared" si="160"/>
        <v>1.8738769372998301E-2</v>
      </c>
      <c r="M111">
        <f t="shared" si="160"/>
        <v>1.8507404835150811E-2</v>
      </c>
      <c r="N111">
        <f t="shared" si="161"/>
        <v>1.827778672278646E-2</v>
      </c>
      <c r="O111">
        <f t="shared" si="161"/>
        <v>1.8049903797226333E-2</v>
      </c>
      <c r="P111">
        <f t="shared" si="161"/>
        <v>1.78237448865473E-2</v>
      </c>
      <c r="Q111">
        <f t="shared" si="161"/>
        <v>1.7599298885204201E-2</v>
      </c>
      <c r="R111">
        <f t="shared" si="161"/>
        <v>1.7376554753654083E-2</v>
      </c>
      <c r="S111">
        <f t="shared" si="161"/>
        <v>1.7155501517982542E-2</v>
      </c>
      <c r="T111">
        <f t="shared" si="161"/>
        <v>1.6936128269532093E-2</v>
      </c>
      <c r="U111">
        <f t="shared" si="161"/>
        <v>1.6718424164532533E-2</v>
      </c>
      <c r="V111">
        <f t="shared" si="161"/>
        <v>1.6502378423733421E-2</v>
      </c>
      <c r="W111">
        <f t="shared" si="161"/>
        <v>1.6287980332038487E-2</v>
      </c>
      <c r="X111">
        <f t="shared" si="162"/>
        <v>1.6075219238142098E-2</v>
      </c>
      <c r="Y111">
        <f t="shared" si="162"/>
        <v>1.5864084554167684E-2</v>
      </c>
      <c r="Z111">
        <f t="shared" si="162"/>
        <v>1.565456575530819E-2</v>
      </c>
      <c r="AA111">
        <f t="shared" si="162"/>
        <v>1.5446652379468441E-2</v>
      </c>
      <c r="AB111">
        <f t="shared" si="162"/>
        <v>1.5240334026909531E-2</v>
      </c>
      <c r="AC111">
        <f t="shared" si="162"/>
        <v>1.5035600359895124E-2</v>
      </c>
      <c r="AD111">
        <f t="shared" si="162"/>
        <v>1.4832441102339694E-2</v>
      </c>
      <c r="AE111">
        <f t="shared" si="162"/>
        <v>1.4630846039458734E-2</v>
      </c>
      <c r="AF111">
        <f t="shared" si="162"/>
        <v>1.4430805017420842E-2</v>
      </c>
      <c r="AG111">
        <f t="shared" si="162"/>
        <v>1.423230794300173E-2</v>
      </c>
      <c r="AH111">
        <f t="shared" si="163"/>
        <v>1.403534478324015E-2</v>
      </c>
      <c r="AI111">
        <f t="shared" si="163"/>
        <v>1.3839905565095689E-2</v>
      </c>
      <c r="AJ111">
        <f t="shared" si="163"/>
        <v>1.3645980375108464E-2</v>
      </c>
      <c r="AK111">
        <f t="shared" si="163"/>
        <v>1.3453559359060641E-2</v>
      </c>
      <c r="AL111">
        <f t="shared" si="163"/>
        <v>1.3262632721639883E-2</v>
      </c>
      <c r="AM111">
        <f t="shared" si="163"/>
        <v>1.3073190726104588E-2</v>
      </c>
      <c r="AN111">
        <f t="shared" si="163"/>
        <v>1.2885223693950988E-2</v>
      </c>
      <c r="AO111">
        <f t="shared" si="163"/>
        <v>1.2698722004582087E-2</v>
      </c>
      <c r="AP111">
        <f t="shared" si="163"/>
        <v>1.2513676094978412E-2</v>
      </c>
      <c r="AQ111">
        <f t="shared" si="163"/>
        <v>1.2330076459370544E-2</v>
      </c>
      <c r="AR111">
        <f t="shared" si="164"/>
        <v>1.2147913648913511E-2</v>
      </c>
      <c r="AS111">
        <f t="shared" si="164"/>
        <v>1.1967178271362925E-2</v>
      </c>
      <c r="AT111">
        <f t="shared" si="164"/>
        <v>1.178786099075289E-2</v>
      </c>
      <c r="AU111">
        <f t="shared" si="164"/>
        <v>1.1609952527075742E-2</v>
      </c>
      <c r="AV111">
        <f t="shared" si="164"/>
        <v>1.1433443655963479E-2</v>
      </c>
      <c r="AW111">
        <f t="shared" si="164"/>
        <v>1.1258325208370995E-2</v>
      </c>
      <c r="AX111">
        <f t="shared" si="164"/>
        <v>1.0006020283455552E-2</v>
      </c>
      <c r="AY111">
        <f t="shared" si="164"/>
        <v>8.5482881852161664E-3</v>
      </c>
      <c r="AZ111">
        <f t="shared" si="164"/>
        <v>7.6936422167893483E-3</v>
      </c>
      <c r="BA111">
        <f t="shared" si="164"/>
        <v>7.0462265850880371E-3</v>
      </c>
      <c r="BB111">
        <f t="shared" si="165"/>
        <v>6.5172181232640699E-3</v>
      </c>
      <c r="BC111">
        <f t="shared" si="165"/>
        <v>6.0681092006302922E-3</v>
      </c>
      <c r="BD111">
        <f t="shared" si="165"/>
        <v>5.6777971751135756E-3</v>
      </c>
      <c r="BE111">
        <f t="shared" si="165"/>
        <v>5.3331251431969449E-3</v>
      </c>
      <c r="BF111">
        <f t="shared" si="165"/>
        <v>5.0251838311734911E-3</v>
      </c>
      <c r="BG111">
        <f t="shared" si="165"/>
        <v>4.7475832124522005E-3</v>
      </c>
      <c r="BH111">
        <f t="shared" si="165"/>
        <v>4.4955422355433435E-3</v>
      </c>
      <c r="BI111">
        <f t="shared" si="165"/>
        <v>4.2653661741864878E-3</v>
      </c>
      <c r="BJ111">
        <f t="shared" si="165"/>
        <v>4.0541261692513732E-3</v>
      </c>
      <c r="BK111">
        <f t="shared" si="165"/>
        <v>3.859452309000316E-3</v>
      </c>
      <c r="BL111">
        <f t="shared" si="166"/>
        <v>3.6793943096700144E-3</v>
      </c>
      <c r="BM111">
        <f t="shared" si="166"/>
        <v>3.5123244119396099E-3</v>
      </c>
      <c r="BN111">
        <f t="shared" si="166"/>
        <v>3.3568677079862737E-3</v>
      </c>
      <c r="BO111">
        <f t="shared" si="166"/>
        <v>3.2118509000077671E-3</v>
      </c>
      <c r="BP111">
        <f t="shared" si="166"/>
        <v>3.076263804391658E-3</v>
      </c>
      <c r="BQ111">
        <f t="shared" si="166"/>
        <v>2.9492298917935915E-3</v>
      </c>
      <c r="BR111">
        <f t="shared" si="166"/>
        <v>2.8299833740722206E-3</v>
      </c>
      <c r="BS111">
        <f t="shared" si="166"/>
        <v>2.7178511265477535E-3</v>
      </c>
      <c r="BT111">
        <f t="shared" si="166"/>
        <v>2.6122382428407386E-3</v>
      </c>
      <c r="BU111">
        <f t="shared" si="166"/>
        <v>2.5126163605590762E-3</v>
      </c>
      <c r="BV111">
        <f t="shared" si="167"/>
        <v>2.4185141296074091E-3</v>
      </c>
      <c r="BW111">
        <f t="shared" si="167"/>
        <v>2.329509357894399E-3</v>
      </c>
      <c r="BX111">
        <f t="shared" si="167"/>
        <v>2.245222484996937E-3</v>
      </c>
      <c r="BY111">
        <f t="shared" si="167"/>
        <v>2.1653111178954018E-3</v>
      </c>
      <c r="BZ111">
        <f t="shared" si="167"/>
        <v>2.0894654240686235E-3</v>
      </c>
      <c r="CA111">
        <f t="shared" si="167"/>
        <v>2.0174042226220467E-3</v>
      </c>
      <c r="CB111">
        <f t="shared" si="167"/>
        <v>1.9488716482052736E-3</v>
      </c>
      <c r="CC111">
        <f t="shared" si="167"/>
        <v>1.8836342883588033E-3</v>
      </c>
      <c r="CD111">
        <f t="shared" si="167"/>
        <v>1.821478714791787E-3</v>
      </c>
      <c r="CE111">
        <f t="shared" si="167"/>
        <v>1.7622093444811934E-3</v>
      </c>
      <c r="CF111">
        <f t="shared" si="168"/>
        <v>1.7056465785125847E-3</v>
      </c>
      <c r="CG111">
        <f t="shared" si="168"/>
        <v>1.6516251760655117E-3</v>
      </c>
      <c r="CH111">
        <f t="shared" si="168"/>
        <v>1.5999928284801304E-3</v>
      </c>
      <c r="CI111">
        <f t="shared" si="168"/>
        <v>1.5506089043702891E-3</v>
      </c>
      <c r="CJ111">
        <f t="shared" si="168"/>
        <v>1.5033433416058815E-3</v>
      </c>
      <c r="CK111">
        <f t="shared" si="168"/>
        <v>1.4580756659262511E-3</v>
      </c>
      <c r="CL111">
        <f t="shared" si="168"/>
        <v>1.4146941191599796E-3</v>
      </c>
      <c r="CM111">
        <f t="shared" si="168"/>
        <v>1.3730948826629996E-3</v>
      </c>
      <c r="CN111">
        <f t="shared" si="168"/>
        <v>1.3331813837618562E-3</v>
      </c>
      <c r="CO111">
        <f t="shared" si="168"/>
        <v>1.2948636747920845E-3</v>
      </c>
      <c r="CP111">
        <f t="shared" si="169"/>
        <v>1.2580578758237735E-3</v>
      </c>
      <c r="CQ111">
        <f t="shared" si="169"/>
        <v>1.2226856734234481E-3</v>
      </c>
      <c r="CR111">
        <f t="shared" si="169"/>
        <v>7.8703428846217964E-4</v>
      </c>
      <c r="CS111">
        <f t="shared" si="169"/>
        <v>5.1107690019534888E-4</v>
      </c>
      <c r="CT111">
        <f t="shared" si="169"/>
        <v>3.5386139336946311E-4</v>
      </c>
      <c r="CU111">
        <f t="shared" si="169"/>
        <v>2.4611186716260466E-4</v>
      </c>
      <c r="CV111">
        <f t="shared" si="169"/>
        <v>1.680093122220897E-4</v>
      </c>
      <c r="CW111">
        <f t="shared" si="169"/>
        <v>1.1041630401723536E-4</v>
      </c>
      <c r="CX111">
        <f t="shared" si="169"/>
        <v>6.817433857101446E-5</v>
      </c>
      <c r="CY111">
        <f t="shared" si="169"/>
        <v>3.8007962076491062E-5</v>
      </c>
      <c r="CZ111">
        <f t="shared" si="170"/>
        <v>1.7669329976110814E-5</v>
      </c>
      <c r="DA111">
        <f t="shared" si="170"/>
        <v>5.527959717417144E-6</v>
      </c>
      <c r="DB111">
        <f t="shared" si="170"/>
        <v>3.5106442163680219E-7</v>
      </c>
      <c r="DC111">
        <f t="shared" si="170"/>
        <v>0</v>
      </c>
      <c r="DD111">
        <f t="shared" si="170"/>
        <v>0</v>
      </c>
      <c r="DE111">
        <f t="shared" si="170"/>
        <v>0</v>
      </c>
      <c r="DF111">
        <f t="shared" si="170"/>
        <v>0</v>
      </c>
      <c r="DG111">
        <f t="shared" si="170"/>
        <v>0</v>
      </c>
      <c r="DH111">
        <f t="shared" si="170"/>
        <v>0</v>
      </c>
      <c r="DI111">
        <f t="shared" si="170"/>
        <v>0</v>
      </c>
      <c r="DJ111">
        <f t="shared" si="171"/>
        <v>0</v>
      </c>
      <c r="DK111">
        <f t="shared" si="171"/>
        <v>0</v>
      </c>
      <c r="DL111">
        <f t="shared" si="171"/>
        <v>0</v>
      </c>
      <c r="DM111">
        <f t="shared" si="171"/>
        <v>0</v>
      </c>
      <c r="DN111">
        <f t="shared" si="171"/>
        <v>0</v>
      </c>
      <c r="DO111">
        <f t="shared" si="171"/>
        <v>0</v>
      </c>
      <c r="DP111">
        <f t="shared" si="171"/>
        <v>0</v>
      </c>
      <c r="DQ111">
        <f t="shared" si="171"/>
        <v>0</v>
      </c>
      <c r="DR111">
        <f t="shared" si="171"/>
        <v>0</v>
      </c>
      <c r="DS111">
        <f t="shared" si="171"/>
        <v>0</v>
      </c>
      <c r="DT111">
        <f t="shared" si="172"/>
        <v>0</v>
      </c>
      <c r="DU111">
        <f t="shared" si="172"/>
        <v>0</v>
      </c>
      <c r="DV111">
        <f t="shared" si="172"/>
        <v>0</v>
      </c>
      <c r="DW111">
        <f t="shared" si="172"/>
        <v>0</v>
      </c>
      <c r="DX111">
        <f t="shared" si="172"/>
        <v>0</v>
      </c>
      <c r="DY111">
        <f t="shared" si="172"/>
        <v>0</v>
      </c>
      <c r="DZ111">
        <f t="shared" si="172"/>
        <v>0</v>
      </c>
      <c r="EA111">
        <f t="shared" si="172"/>
        <v>0</v>
      </c>
      <c r="EB111">
        <f t="shared" si="172"/>
        <v>0</v>
      </c>
      <c r="EC111">
        <f t="shared" si="172"/>
        <v>0</v>
      </c>
      <c r="ED111">
        <f t="shared" si="173"/>
        <v>0</v>
      </c>
      <c r="EE111">
        <f t="shared" si="173"/>
        <v>0</v>
      </c>
      <c r="EF111">
        <f t="shared" si="173"/>
        <v>0</v>
      </c>
      <c r="EG111">
        <f t="shared" si="173"/>
        <v>0</v>
      </c>
      <c r="EH111">
        <f t="shared" si="173"/>
        <v>0</v>
      </c>
      <c r="EI111">
        <f t="shared" si="173"/>
        <v>0</v>
      </c>
      <c r="EJ111">
        <f t="shared" si="173"/>
        <v>0</v>
      </c>
      <c r="EK111">
        <f t="shared" si="173"/>
        <v>0</v>
      </c>
      <c r="EL111">
        <f t="shared" si="173"/>
        <v>0</v>
      </c>
      <c r="EM111">
        <f t="shared" si="173"/>
        <v>0</v>
      </c>
      <c r="EN111">
        <f t="shared" si="174"/>
        <v>0</v>
      </c>
      <c r="EO111">
        <f t="shared" si="174"/>
        <v>0</v>
      </c>
      <c r="EP111">
        <f t="shared" si="174"/>
        <v>0</v>
      </c>
      <c r="EQ111">
        <f t="shared" si="174"/>
        <v>0</v>
      </c>
      <c r="ER111">
        <f t="shared" si="174"/>
        <v>0</v>
      </c>
      <c r="ES111">
        <f t="shared" si="174"/>
        <v>0</v>
      </c>
      <c r="ET111">
        <f t="shared" si="174"/>
        <v>0</v>
      </c>
      <c r="EU111">
        <f t="shared" si="174"/>
        <v>0</v>
      </c>
      <c r="EV111">
        <f t="shared" si="174"/>
        <v>0</v>
      </c>
      <c r="EW111">
        <f t="shared" si="174"/>
        <v>0</v>
      </c>
      <c r="EX111">
        <f t="shared" si="174"/>
        <v>0</v>
      </c>
      <c r="EZ111">
        <f t="shared" si="112"/>
        <v>0.87596236268952721</v>
      </c>
      <c r="FB111">
        <f t="shared" si="158"/>
        <v>1.1516660233311715E-2</v>
      </c>
      <c r="FC111">
        <f t="shared" si="159"/>
        <v>0.24854361217639251</v>
      </c>
      <c r="FH111" s="56"/>
    </row>
    <row r="112" spans="1:164" x14ac:dyDescent="0.25">
      <c r="A112">
        <v>825</v>
      </c>
      <c r="B112" s="19">
        <f>'Input spectra'!Y111</f>
        <v>4.69027222309868E-2</v>
      </c>
      <c r="C112">
        <f>'Input spectra'!B111</f>
        <v>0</v>
      </c>
      <c r="D112">
        <f t="shared" si="160"/>
        <v>2.0653927966864227E-2</v>
      </c>
      <c r="E112">
        <f t="shared" si="160"/>
        <v>2.0407572656401723E-2</v>
      </c>
      <c r="F112">
        <f t="shared" si="160"/>
        <v>2.0163070648497837E-2</v>
      </c>
      <c r="G112">
        <f t="shared" si="160"/>
        <v>1.9920409993007707E-2</v>
      </c>
      <c r="H112">
        <f t="shared" si="160"/>
        <v>1.9679578811043395E-2</v>
      </c>
      <c r="I112">
        <f t="shared" si="160"/>
        <v>1.9440565294568685E-2</v>
      </c>
      <c r="J112">
        <f t="shared" si="160"/>
        <v>1.920335770599612E-2</v>
      </c>
      <c r="K112">
        <f t="shared" si="160"/>
        <v>1.8967944377786219E-2</v>
      </c>
      <c r="L112">
        <f t="shared" si="160"/>
        <v>1.8734313712048964E-2</v>
      </c>
      <c r="M112">
        <f t="shared" si="160"/>
        <v>1.850245418014743E-2</v>
      </c>
      <c r="N112">
        <f t="shared" si="161"/>
        <v>1.8272354322303622E-2</v>
      </c>
      <c r="O112">
        <f t="shared" si="161"/>
        <v>1.8044002747206477E-2</v>
      </c>
      <c r="P112">
        <f t="shared" si="161"/>
        <v>1.781738813162204E-2</v>
      </c>
      <c r="Q112">
        <f t="shared" si="161"/>
        <v>1.7592499220005785E-2</v>
      </c>
      <c r="R112">
        <f t="shared" si="161"/>
        <v>1.7369324824117044E-2</v>
      </c>
      <c r="S112">
        <f t="shared" si="161"/>
        <v>1.7147853822635614E-2</v>
      </c>
      <c r="T112">
        <f t="shared" si="161"/>
        <v>1.6928075160780449E-2</v>
      </c>
      <c r="U112">
        <f t="shared" si="161"/>
        <v>1.6709977849930429E-2</v>
      </c>
      <c r="V112">
        <f t="shared" si="161"/>
        <v>1.6493550967247288E-2</v>
      </c>
      <c r="W112">
        <f t="shared" si="161"/>
        <v>1.6278783655300558E-2</v>
      </c>
      <c r="X112">
        <f t="shared" si="162"/>
        <v>1.606566512169463E-2</v>
      </c>
      <c r="Y112">
        <f t="shared" si="162"/>
        <v>1.5854184638697814E-2</v>
      </c>
      <c r="Z112">
        <f t="shared" si="162"/>
        <v>1.5644331542873542E-2</v>
      </c>
      <c r="AA112">
        <f t="shared" si="162"/>
        <v>1.5436095234713483E-2</v>
      </c>
      <c r="AB112">
        <f t="shared" si="162"/>
        <v>1.5229465178272807E-2</v>
      </c>
      <c r="AC112">
        <f t="shared" si="162"/>
        <v>1.5024430900807371E-2</v>
      </c>
      <c r="AD112">
        <f t="shared" si="162"/>
        <v>1.4820981992412949E-2</v>
      </c>
      <c r="AE112">
        <f t="shared" si="162"/>
        <v>1.4619108105666455E-2</v>
      </c>
      <c r="AF112">
        <f t="shared" si="162"/>
        <v>1.4418798955269147E-2</v>
      </c>
      <c r="AG112">
        <f t="shared" si="162"/>
        <v>1.4220044317691768E-2</v>
      </c>
      <c r="AH112">
        <f t="shared" si="163"/>
        <v>1.4022834030821708E-2</v>
      </c>
      <c r="AI112">
        <f t="shared" si="163"/>
        <v>1.3827157993612064E-2</v>
      </c>
      <c r="AJ112">
        <f t="shared" si="163"/>
        <v>1.3633006165732669E-2</v>
      </c>
      <c r="AK112">
        <f t="shared" si="163"/>
        <v>1.3440368567223028E-2</v>
      </c>
      <c r="AL112">
        <f t="shared" si="163"/>
        <v>1.3249235278147196E-2</v>
      </c>
      <c r="AM112">
        <f t="shared" si="163"/>
        <v>1.3059596438250552E-2</v>
      </c>
      <c r="AN112">
        <f t="shared" si="163"/>
        <v>1.2871442246618452E-2</v>
      </c>
      <c r="AO112">
        <f t="shared" si="163"/>
        <v>1.2684762961336814E-2</v>
      </c>
      <c r="AP112">
        <f t="shared" si="163"/>
        <v>1.249954889915455E-2</v>
      </c>
      <c r="AQ112">
        <f t="shared" si="163"/>
        <v>1.2315790435147848E-2</v>
      </c>
      <c r="AR112">
        <f t="shared" si="164"/>
        <v>1.2133478002386362E-2</v>
      </c>
      <c r="AS112">
        <f t="shared" si="164"/>
        <v>1.1952602091601209E-2</v>
      </c>
      <c r="AT112">
        <f t="shared" si="164"/>
        <v>1.17731532508548E-2</v>
      </c>
      <c r="AU112">
        <f t="shared" si="164"/>
        <v>1.159512208521255E-2</v>
      </c>
      <c r="AV112">
        <f t="shared" si="164"/>
        <v>1.1418499256416324E-2</v>
      </c>
      <c r="AW112">
        <f t="shared" si="164"/>
        <v>1.1243275482559772E-2</v>
      </c>
      <c r="AX112">
        <f t="shared" si="164"/>
        <v>9.9923475596326514E-3</v>
      </c>
      <c r="AY112">
        <f t="shared" si="164"/>
        <v>8.5363536258143344E-3</v>
      </c>
      <c r="AZ112">
        <f t="shared" si="164"/>
        <v>7.6826724815012327E-3</v>
      </c>
      <c r="BA112">
        <f t="shared" si="164"/>
        <v>7.0359707942374622E-3</v>
      </c>
      <c r="BB112">
        <f t="shared" si="165"/>
        <v>6.5075388605307077E-3</v>
      </c>
      <c r="BC112">
        <f t="shared" si="165"/>
        <v>6.0589168384319759E-3</v>
      </c>
      <c r="BD112">
        <f t="shared" si="165"/>
        <v>5.6690275641196513E-3</v>
      </c>
      <c r="BE112">
        <f t="shared" si="165"/>
        <v>5.3247296096331134E-3</v>
      </c>
      <c r="BF112">
        <f t="shared" si="165"/>
        <v>5.0171239262580269E-3</v>
      </c>
      <c r="BG112">
        <f t="shared" si="165"/>
        <v>4.7398276548698817E-3</v>
      </c>
      <c r="BH112">
        <f t="shared" si="165"/>
        <v>4.4880649940417204E-3</v>
      </c>
      <c r="BI112">
        <f t="shared" si="165"/>
        <v>4.2581451961882389E-3</v>
      </c>
      <c r="BJ112">
        <f t="shared" si="165"/>
        <v>4.0471425002646787E-3</v>
      </c>
      <c r="BK112">
        <f t="shared" si="165"/>
        <v>3.852689460946255E-3</v>
      </c>
      <c r="BL112">
        <f t="shared" si="166"/>
        <v>3.6728377945162258E-3</v>
      </c>
      <c r="BM112">
        <f t="shared" si="166"/>
        <v>3.5059613889717564E-3</v>
      </c>
      <c r="BN112">
        <f t="shared" si="166"/>
        <v>3.35068671150217E-3</v>
      </c>
      <c r="BO112">
        <f t="shared" si="166"/>
        <v>3.2058416253571442E-3</v>
      </c>
      <c r="BP112">
        <f t="shared" si="166"/>
        <v>3.0704169372619433E-3</v>
      </c>
      <c r="BQ112">
        <f t="shared" si="166"/>
        <v>2.9435369701550484E-3</v>
      </c>
      <c r="BR112">
        <f t="shared" si="166"/>
        <v>2.8244366751970021E-3</v>
      </c>
      <c r="BS112">
        <f t="shared" si="166"/>
        <v>2.7124435735626524E-3</v>
      </c>
      <c r="BT112">
        <f t="shared" si="166"/>
        <v>2.6069633266975838E-3</v>
      </c>
      <c r="BU112">
        <f t="shared" si="166"/>
        <v>2.5074680743177209E-3</v>
      </c>
      <c r="BV112">
        <f t="shared" si="167"/>
        <v>2.4134869126564732E-3</v>
      </c>
      <c r="BW112">
        <f t="shared" si="167"/>
        <v>2.3245980482706498E-3</v>
      </c>
      <c r="BX112">
        <f t="shared" si="167"/>
        <v>2.2404222783628082E-3</v>
      </c>
      <c r="BY112">
        <f t="shared" si="167"/>
        <v>2.1606175320346278E-3</v>
      </c>
      <c r="BZ112">
        <f t="shared" si="167"/>
        <v>2.0848742679891287E-3</v>
      </c>
      <c r="CA112">
        <f t="shared" si="167"/>
        <v>2.0129115695319494E-3</v>
      </c>
      <c r="CB112">
        <f t="shared" si="167"/>
        <v>1.9444738117654758E-3</v>
      </c>
      <c r="CC112">
        <f t="shared" si="167"/>
        <v>1.8793278017238085E-3</v>
      </c>
      <c r="CD112">
        <f t="shared" si="167"/>
        <v>1.8172603120361701E-3</v>
      </c>
      <c r="CE112">
        <f t="shared" si="167"/>
        <v>1.7580759440776702E-3</v>
      </c>
      <c r="CF112">
        <f t="shared" si="168"/>
        <v>1.7015952685828293E-3</v>
      </c>
      <c r="CG112">
        <f t="shared" si="168"/>
        <v>1.647653201169615E-3</v>
      </c>
      <c r="CH112">
        <f t="shared" si="168"/>
        <v>1.5960975777471083E-3</v>
      </c>
      <c r="CI112">
        <f t="shared" si="168"/>
        <v>1.5467879008020378E-3</v>
      </c>
      <c r="CJ112">
        <f t="shared" si="168"/>
        <v>1.4995942324117404E-3</v>
      </c>
      <c r="CK112">
        <f t="shared" si="168"/>
        <v>1.454396213765901E-3</v>
      </c>
      <c r="CL112">
        <f t="shared" si="168"/>
        <v>1.4110821941895617E-3</v>
      </c>
      <c r="CM112">
        <f t="shared" si="168"/>
        <v>1.3695484552937406E-3</v>
      </c>
      <c r="CN112">
        <f t="shared" si="168"/>
        <v>1.3296985180526132E-3</v>
      </c>
      <c r="CO112">
        <f t="shared" si="168"/>
        <v>1.291442522407483E-3</v>
      </c>
      <c r="CP112">
        <f t="shared" si="169"/>
        <v>1.2546966704983355E-3</v>
      </c>
      <c r="CQ112">
        <f t="shared" si="169"/>
        <v>1.2193827258795505E-3</v>
      </c>
      <c r="CR112">
        <f t="shared" si="169"/>
        <v>7.8488487240175372E-4</v>
      </c>
      <c r="CS112">
        <f t="shared" si="169"/>
        <v>5.0966598224954642E-4</v>
      </c>
      <c r="CT112">
        <f t="shared" si="169"/>
        <v>3.5287400696779286E-4</v>
      </c>
      <c r="CU112">
        <f t="shared" si="169"/>
        <v>2.4541784104577594E-4</v>
      </c>
      <c r="CV112">
        <f t="shared" si="169"/>
        <v>1.6753055229928057E-4</v>
      </c>
      <c r="CW112">
        <f t="shared" si="169"/>
        <v>1.1009838852666497E-4</v>
      </c>
      <c r="CX112">
        <f t="shared" si="169"/>
        <v>6.7976027341762956E-5</v>
      </c>
      <c r="CY112">
        <f t="shared" si="169"/>
        <v>3.7896274819546071E-5</v>
      </c>
      <c r="CZ112">
        <f t="shared" si="170"/>
        <v>1.7616884567227767E-5</v>
      </c>
      <c r="DA112">
        <f t="shared" si="170"/>
        <v>5.5113880127025329E-6</v>
      </c>
      <c r="DB112">
        <f t="shared" si="170"/>
        <v>3.5000159732231055E-7</v>
      </c>
      <c r="DC112">
        <f t="shared" si="170"/>
        <v>0</v>
      </c>
      <c r="DD112">
        <f t="shared" si="170"/>
        <v>0</v>
      </c>
      <c r="DE112">
        <f t="shared" si="170"/>
        <v>0</v>
      </c>
      <c r="DF112">
        <f t="shared" si="170"/>
        <v>0</v>
      </c>
      <c r="DG112">
        <f t="shared" si="170"/>
        <v>0</v>
      </c>
      <c r="DH112">
        <f t="shared" si="170"/>
        <v>0</v>
      </c>
      <c r="DI112">
        <f t="shared" si="170"/>
        <v>0</v>
      </c>
      <c r="DJ112">
        <f t="shared" si="171"/>
        <v>0</v>
      </c>
      <c r="DK112">
        <f t="shared" si="171"/>
        <v>0</v>
      </c>
      <c r="DL112">
        <f t="shared" si="171"/>
        <v>0</v>
      </c>
      <c r="DM112">
        <f t="shared" si="171"/>
        <v>0</v>
      </c>
      <c r="DN112">
        <f t="shared" si="171"/>
        <v>0</v>
      </c>
      <c r="DO112">
        <f t="shared" si="171"/>
        <v>0</v>
      </c>
      <c r="DP112">
        <f t="shared" si="171"/>
        <v>0</v>
      </c>
      <c r="DQ112">
        <f t="shared" si="171"/>
        <v>0</v>
      </c>
      <c r="DR112">
        <f t="shared" si="171"/>
        <v>0</v>
      </c>
      <c r="DS112">
        <f t="shared" si="171"/>
        <v>0</v>
      </c>
      <c r="DT112">
        <f t="shared" si="172"/>
        <v>0</v>
      </c>
      <c r="DU112">
        <f t="shared" si="172"/>
        <v>0</v>
      </c>
      <c r="DV112">
        <f t="shared" si="172"/>
        <v>0</v>
      </c>
      <c r="DW112">
        <f t="shared" si="172"/>
        <v>0</v>
      </c>
      <c r="DX112">
        <f t="shared" si="172"/>
        <v>0</v>
      </c>
      <c r="DY112">
        <f t="shared" si="172"/>
        <v>0</v>
      </c>
      <c r="DZ112">
        <f t="shared" si="172"/>
        <v>0</v>
      </c>
      <c r="EA112">
        <f t="shared" si="172"/>
        <v>0</v>
      </c>
      <c r="EB112">
        <f t="shared" si="172"/>
        <v>0</v>
      </c>
      <c r="EC112">
        <f t="shared" si="172"/>
        <v>0</v>
      </c>
      <c r="ED112">
        <f t="shared" si="173"/>
        <v>0</v>
      </c>
      <c r="EE112">
        <f t="shared" si="173"/>
        <v>0</v>
      </c>
      <c r="EF112">
        <f t="shared" si="173"/>
        <v>0</v>
      </c>
      <c r="EG112">
        <f t="shared" si="173"/>
        <v>0</v>
      </c>
      <c r="EH112">
        <f t="shared" si="173"/>
        <v>0</v>
      </c>
      <c r="EI112">
        <f t="shared" si="173"/>
        <v>0</v>
      </c>
      <c r="EJ112">
        <f t="shared" si="173"/>
        <v>0</v>
      </c>
      <c r="EK112">
        <f t="shared" si="173"/>
        <v>0</v>
      </c>
      <c r="EL112">
        <f t="shared" si="173"/>
        <v>0</v>
      </c>
      <c r="EM112">
        <f t="shared" si="173"/>
        <v>0</v>
      </c>
      <c r="EN112">
        <f t="shared" si="174"/>
        <v>0</v>
      </c>
      <c r="EO112">
        <f t="shared" si="174"/>
        <v>0</v>
      </c>
      <c r="EP112">
        <f t="shared" si="174"/>
        <v>0</v>
      </c>
      <c r="EQ112">
        <f t="shared" si="174"/>
        <v>0</v>
      </c>
      <c r="ER112">
        <f t="shared" si="174"/>
        <v>0</v>
      </c>
      <c r="ES112">
        <f t="shared" si="174"/>
        <v>0</v>
      </c>
      <c r="ET112">
        <f t="shared" si="174"/>
        <v>0</v>
      </c>
      <c r="EU112">
        <f t="shared" si="174"/>
        <v>0</v>
      </c>
      <c r="EV112">
        <f t="shared" si="174"/>
        <v>0</v>
      </c>
      <c r="EW112">
        <f t="shared" si="174"/>
        <v>0</v>
      </c>
      <c r="EX112">
        <f t="shared" si="174"/>
        <v>0</v>
      </c>
      <c r="EZ112">
        <f t="shared" si="112"/>
        <v>0.87524897554377601</v>
      </c>
      <c r="FB112">
        <f t="shared" si="158"/>
        <v>1.1589257489598659E-2</v>
      </c>
      <c r="FC112">
        <f t="shared" si="159"/>
        <v>0.24853432351618238</v>
      </c>
      <c r="FH112" s="56"/>
    </row>
    <row r="113" spans="1:164" x14ac:dyDescent="0.25">
      <c r="A113">
        <v>830</v>
      </c>
      <c r="B113" s="19">
        <f>'Input spectra'!Y112</f>
        <v>4.6825090997958299E-2</v>
      </c>
      <c r="C113">
        <f>'Input spectra'!B112</f>
        <v>0</v>
      </c>
      <c r="D113">
        <f t="shared" ref="D113:M122" si="175">D$2*EXP(- D$1 * ($C113*_c1+$B113))</f>
        <v>2.0653927966864227E-2</v>
      </c>
      <c r="E113">
        <f t="shared" si="175"/>
        <v>2.0407731083519513E-2</v>
      </c>
      <c r="F113">
        <f t="shared" si="175"/>
        <v>2.0163383707735363E-2</v>
      </c>
      <c r="G113">
        <f t="shared" si="175"/>
        <v>1.9920873932207171E-2</v>
      </c>
      <c r="H113">
        <f t="shared" si="175"/>
        <v>1.9680189920519012E-2</v>
      </c>
      <c r="I113">
        <f t="shared" si="175"/>
        <v>1.9441319906741254E-2</v>
      </c>
      <c r="J113">
        <f t="shared" si="175"/>
        <v>1.9204252195030243E-2</v>
      </c>
      <c r="K113">
        <f t="shared" si="175"/>
        <v>1.8968975159230302E-2</v>
      </c>
      <c r="L113">
        <f t="shared" si="175"/>
        <v>1.873547724247784E-2</v>
      </c>
      <c r="M113">
        <f t="shared" si="175"/>
        <v>1.850374695680769E-2</v>
      </c>
      <c r="N113">
        <f t="shared" ref="N113:W122" si="176">N$2*EXP(- N$1 * ($C113*_c1+$B113))</f>
        <v>1.8273772882761583E-2</v>
      </c>
      <c r="O113">
        <f t="shared" si="176"/>
        <v>1.8045543668998791E-2</v>
      </c>
      <c r="P113">
        <f t="shared" si="176"/>
        <v>1.781904803190891E-2</v>
      </c>
      <c r="Q113">
        <f t="shared" si="176"/>
        <v>1.7594274755226774E-2</v>
      </c>
      <c r="R113">
        <f t="shared" si="176"/>
        <v>1.737121268964947E-2</v>
      </c>
      <c r="S113">
        <f t="shared" si="176"/>
        <v>1.7149850752455516E-2</v>
      </c>
      <c r="T113">
        <f t="shared" si="176"/>
        <v>1.6930177927126068E-2</v>
      </c>
      <c r="U113">
        <f t="shared" si="176"/>
        <v>1.6712183262968246E-2</v>
      </c>
      <c r="V113">
        <f t="shared" si="176"/>
        <v>1.6495855874740558E-2</v>
      </c>
      <c r="W113">
        <f t="shared" si="176"/>
        <v>1.6281184942280327E-2</v>
      </c>
      <c r="X113">
        <f t="shared" ref="X113:AG122" si="177">X$2*EXP(- X$1 * ($C113*_c1+$B113))</f>
        <v>1.6068159710133232E-2</v>
      </c>
      <c r="Y113">
        <f t="shared" si="177"/>
        <v>1.5856769487184858E-2</v>
      </c>
      <c r="Z113">
        <f t="shared" si="177"/>
        <v>1.5647003646294275E-2</v>
      </c>
      <c r="AA113">
        <f t="shared" si="177"/>
        <v>1.5438851623929635E-2</v>
      </c>
      <c r="AB113">
        <f t="shared" si="177"/>
        <v>1.5232302919805816E-2</v>
      </c>
      <c r="AC113">
        <f t="shared" si="177"/>
        <v>1.5027347096524007E-2</v>
      </c>
      <c r="AD113">
        <f t="shared" si="177"/>
        <v>1.4823973779213306E-2</v>
      </c>
      <c r="AE113">
        <f t="shared" si="177"/>
        <v>1.4622172655174312E-2</v>
      </c>
      <c r="AF113">
        <f t="shared" si="177"/>
        <v>1.4421933473524655E-2</v>
      </c>
      <c r="AG113">
        <f t="shared" si="177"/>
        <v>1.4223246044846481E-2</v>
      </c>
      <c r="AH113">
        <f t="shared" ref="AH113:AQ122" si="178">AH$2*EXP(- AH$1 * ($C113*_c1+$B113))</f>
        <v>1.402610024083591E-2</v>
      </c>
      <c r="AI113">
        <f t="shared" si="178"/>
        <v>1.38304859939544E-2</v>
      </c>
      <c r="AJ113">
        <f t="shared" si="178"/>
        <v>1.3636393297082043E-2</v>
      </c>
      <c r="AK113">
        <f t="shared" si="178"/>
        <v>1.344381220317277E-2</v>
      </c>
      <c r="AL113">
        <f t="shared" si="178"/>
        <v>1.3252732824911479E-2</v>
      </c>
      <c r="AM113">
        <f t="shared" si="178"/>
        <v>1.3063145334373033E-2</v>
      </c>
      <c r="AN113">
        <f t="shared" si="178"/>
        <v>1.2875039962683132E-2</v>
      </c>
      <c r="AO113">
        <f t="shared" si="178"/>
        <v>1.2688406999681105E-2</v>
      </c>
      <c r="AP113">
        <f t="shared" si="178"/>
        <v>1.2503236793584508E-2</v>
      </c>
      <c r="AQ113">
        <f t="shared" si="178"/>
        <v>1.2319519750655599E-2</v>
      </c>
      <c r="AR113">
        <f t="shared" ref="AR113:BA122" si="179">AR$2*EXP(- AR$1 * ($C113*_c1+$B113))</f>
        <v>1.2137246334869673E-2</v>
      </c>
      <c r="AS113">
        <f t="shared" si="179"/>
        <v>1.1956407067585198E-2</v>
      </c>
      <c r="AT113">
        <f t="shared" si="179"/>
        <v>1.1776992527215768E-2</v>
      </c>
      <c r="AU113">
        <f t="shared" si="179"/>
        <v>1.1598993348903937E-2</v>
      </c>
      <c r="AV113">
        <f t="shared" si="179"/>
        <v>1.1422400224196747E-2</v>
      </c>
      <c r="AW113">
        <f t="shared" si="179"/>
        <v>1.1247203900723155E-2</v>
      </c>
      <c r="AX113">
        <f t="shared" si="179"/>
        <v>9.9959165008404877E-3</v>
      </c>
      <c r="AY113">
        <f t="shared" si="179"/>
        <v>8.5394688260867786E-3</v>
      </c>
      <c r="AZ113">
        <f t="shared" si="179"/>
        <v>7.6855358085696941E-3</v>
      </c>
      <c r="BA113">
        <f t="shared" si="179"/>
        <v>7.0386477376832273E-3</v>
      </c>
      <c r="BB113">
        <f t="shared" ref="BB113:BK122" si="180">BB$2*EXP(- BB$1 * ($C113*_c1+$B113))</f>
        <v>6.5100652921526118E-3</v>
      </c>
      <c r="BC113">
        <f t="shared" si="180"/>
        <v>6.0613161554119921E-3</v>
      </c>
      <c r="BD113">
        <f t="shared" si="180"/>
        <v>5.6713165128120819E-3</v>
      </c>
      <c r="BE113">
        <f t="shared" si="180"/>
        <v>5.326920896623062E-3</v>
      </c>
      <c r="BF113">
        <f t="shared" si="180"/>
        <v>5.0192275889539492E-3</v>
      </c>
      <c r="BG113">
        <f t="shared" si="180"/>
        <v>4.741851859636834E-3</v>
      </c>
      <c r="BH113">
        <f t="shared" si="180"/>
        <v>4.4900165367214827E-3</v>
      </c>
      <c r="BI113">
        <f t="shared" si="180"/>
        <v>4.2600298339851104E-3</v>
      </c>
      <c r="BJ113">
        <f t="shared" si="180"/>
        <v>4.0489651816179055E-3</v>
      </c>
      <c r="BK113">
        <f t="shared" si="180"/>
        <v>3.8544544904252141E-3</v>
      </c>
      <c r="BL113">
        <f t="shared" ref="BL113:BU122" si="181">BL$2*EXP(- BL$1 * ($C113*_c1+$B113))</f>
        <v>3.6745489545638933E-3</v>
      </c>
      <c r="BM113">
        <f t="shared" si="181"/>
        <v>3.50762203198392E-3</v>
      </c>
      <c r="BN113">
        <f t="shared" si="181"/>
        <v>3.3522998309128381E-3</v>
      </c>
      <c r="BO113">
        <f t="shared" si="181"/>
        <v>3.2074099114931453E-3</v>
      </c>
      <c r="BP113">
        <f t="shared" si="181"/>
        <v>3.0719428219083437E-3</v>
      </c>
      <c r="BQ113">
        <f t="shared" si="181"/>
        <v>2.945022662594944E-3</v>
      </c>
      <c r="BR113">
        <f t="shared" si="181"/>
        <v>2.8258841917058199E-3</v>
      </c>
      <c r="BS113">
        <f t="shared" si="181"/>
        <v>2.7138547618031964E-3</v>
      </c>
      <c r="BT113">
        <f t="shared" si="181"/>
        <v>2.608339886090306E-3</v>
      </c>
      <c r="BU113">
        <f t="shared" si="181"/>
        <v>2.5088115731967675E-3</v>
      </c>
      <c r="BV113">
        <f t="shared" ref="BV113:CE122" si="182">BV$2*EXP(- BV$1 * ($C113*_c1+$B113))</f>
        <v>2.4147988028314646E-3</v>
      </c>
      <c r="BW113">
        <f t="shared" si="182"/>
        <v>2.3258796774742779E-3</v>
      </c>
      <c r="BX113">
        <f t="shared" si="182"/>
        <v>2.2416749009602998E-3</v>
      </c>
      <c r="BY113">
        <f t="shared" si="182"/>
        <v>2.1618423182926732E-3</v>
      </c>
      <c r="BZ113">
        <f t="shared" si="182"/>
        <v>2.0860723121420535E-3</v>
      </c>
      <c r="CA113">
        <f t="shared" si="182"/>
        <v>2.0140838968367857E-3</v>
      </c>
      <c r="CB113">
        <f t="shared" si="182"/>
        <v>1.9456213847016466E-3</v>
      </c>
      <c r="CC113">
        <f t="shared" si="182"/>
        <v>1.8804515254649242E-3</v>
      </c>
      <c r="CD113">
        <f t="shared" si="182"/>
        <v>1.8183610392990201E-3</v>
      </c>
      <c r="CE113">
        <f t="shared" si="182"/>
        <v>1.7591544794356251E-3</v>
      </c>
      <c r="CF113">
        <f t="shared" ref="CF113:CO122" si="183">CF$2*EXP(- CF$1 * ($C113*_c1+$B113))</f>
        <v>1.7026523723164414E-3</v>
      </c>
      <c r="CG113">
        <f t="shared" si="183"/>
        <v>1.6486895927155397E-3</v>
      </c>
      <c r="CH113">
        <f t="shared" si="183"/>
        <v>1.5971139387969222E-3</v>
      </c>
      <c r="CI113">
        <f t="shared" si="183"/>
        <v>1.5477848780947115E-3</v>
      </c>
      <c r="CJ113">
        <f t="shared" si="183"/>
        <v>1.5005724402570554E-3</v>
      </c>
      <c r="CK113">
        <f t="shared" si="183"/>
        <v>1.4553562363307283E-3</v>
      </c>
      <c r="CL113">
        <f t="shared" si="183"/>
        <v>1.412024587574447E-3</v>
      </c>
      <c r="CM113">
        <f t="shared" si="183"/>
        <v>1.3704737494234754E-3</v>
      </c>
      <c r="CN113">
        <f t="shared" si="183"/>
        <v>1.3306072184013089E-3</v>
      </c>
      <c r="CO113">
        <f t="shared" si="183"/>
        <v>1.2923351115759847E-3</v>
      </c>
      <c r="CP113">
        <f t="shared" ref="CP113:CY122" si="184">CP$2*EXP(- CP$1 * ($C113*_c1+$B113))</f>
        <v>1.2555736096595375E-3</v>
      </c>
      <c r="CQ113">
        <f t="shared" si="184"/>
        <v>1.2202444561052286E-3</v>
      </c>
      <c r="CR113">
        <f t="shared" si="184"/>
        <v>7.8544564317117318E-4</v>
      </c>
      <c r="CS113">
        <f t="shared" si="184"/>
        <v>5.100340788983151E-4</v>
      </c>
      <c r="CT113">
        <f t="shared" si="184"/>
        <v>3.5313160496140347E-4</v>
      </c>
      <c r="CU113">
        <f t="shared" si="184"/>
        <v>2.4559890265501213E-4</v>
      </c>
      <c r="CV113">
        <f t="shared" si="184"/>
        <v>1.6765545262721008E-4</v>
      </c>
      <c r="CW113">
        <f t="shared" si="184"/>
        <v>1.1018132636425488E-4</v>
      </c>
      <c r="CX113">
        <f t="shared" si="184"/>
        <v>6.8027762234486254E-5</v>
      </c>
      <c r="CY113">
        <f t="shared" si="184"/>
        <v>3.7925411166430208E-5</v>
      </c>
      <c r="CZ113">
        <f t="shared" ref="CZ113:DI122" si="185">CZ$2*EXP(- CZ$1 * ($C113*_c1+$B113))</f>
        <v>1.7630566081815641E-5</v>
      </c>
      <c r="DA113">
        <f t="shared" si="185"/>
        <v>5.5157110513312533E-6</v>
      </c>
      <c r="DB113">
        <f t="shared" si="185"/>
        <v>3.5027885184497037E-7</v>
      </c>
      <c r="DC113">
        <f t="shared" si="185"/>
        <v>0</v>
      </c>
      <c r="DD113">
        <f t="shared" si="185"/>
        <v>0</v>
      </c>
      <c r="DE113">
        <f t="shared" si="185"/>
        <v>0</v>
      </c>
      <c r="DF113">
        <f t="shared" si="185"/>
        <v>0</v>
      </c>
      <c r="DG113">
        <f t="shared" si="185"/>
        <v>0</v>
      </c>
      <c r="DH113">
        <f t="shared" si="185"/>
        <v>0</v>
      </c>
      <c r="DI113">
        <f t="shared" si="185"/>
        <v>0</v>
      </c>
      <c r="DJ113">
        <f t="shared" ref="DJ113:DS122" si="186">DJ$2*EXP(- DJ$1 * ($C113*_c1+$B113))</f>
        <v>0</v>
      </c>
      <c r="DK113">
        <f t="shared" si="186"/>
        <v>0</v>
      </c>
      <c r="DL113">
        <f t="shared" si="186"/>
        <v>0</v>
      </c>
      <c r="DM113">
        <f t="shared" si="186"/>
        <v>0</v>
      </c>
      <c r="DN113">
        <f t="shared" si="186"/>
        <v>0</v>
      </c>
      <c r="DO113">
        <f t="shared" si="186"/>
        <v>0</v>
      </c>
      <c r="DP113">
        <f t="shared" si="186"/>
        <v>0</v>
      </c>
      <c r="DQ113">
        <f t="shared" si="186"/>
        <v>0</v>
      </c>
      <c r="DR113">
        <f t="shared" si="186"/>
        <v>0</v>
      </c>
      <c r="DS113">
        <f t="shared" si="186"/>
        <v>0</v>
      </c>
      <c r="DT113">
        <f t="shared" ref="DT113:EC122" si="187">DT$2*EXP(- DT$1 * ($C113*_c1+$B113))</f>
        <v>0</v>
      </c>
      <c r="DU113">
        <f t="shared" si="187"/>
        <v>0</v>
      </c>
      <c r="DV113">
        <f t="shared" si="187"/>
        <v>0</v>
      </c>
      <c r="DW113">
        <f t="shared" si="187"/>
        <v>0</v>
      </c>
      <c r="DX113">
        <f t="shared" si="187"/>
        <v>0</v>
      </c>
      <c r="DY113">
        <f t="shared" si="187"/>
        <v>0</v>
      </c>
      <c r="DZ113">
        <f t="shared" si="187"/>
        <v>0</v>
      </c>
      <c r="EA113">
        <f t="shared" si="187"/>
        <v>0</v>
      </c>
      <c r="EB113">
        <f t="shared" si="187"/>
        <v>0</v>
      </c>
      <c r="EC113">
        <f t="shared" si="187"/>
        <v>0</v>
      </c>
      <c r="ED113">
        <f t="shared" ref="ED113:EM122" si="188">ED$2*EXP(- ED$1 * ($C113*_c1+$B113))</f>
        <v>0</v>
      </c>
      <c r="EE113">
        <f t="shared" si="188"/>
        <v>0</v>
      </c>
      <c r="EF113">
        <f t="shared" si="188"/>
        <v>0</v>
      </c>
      <c r="EG113">
        <f t="shared" si="188"/>
        <v>0</v>
      </c>
      <c r="EH113">
        <f t="shared" si="188"/>
        <v>0</v>
      </c>
      <c r="EI113">
        <f t="shared" si="188"/>
        <v>0</v>
      </c>
      <c r="EJ113">
        <f t="shared" si="188"/>
        <v>0</v>
      </c>
      <c r="EK113">
        <f t="shared" si="188"/>
        <v>0</v>
      </c>
      <c r="EL113">
        <f t="shared" si="188"/>
        <v>0</v>
      </c>
      <c r="EM113">
        <f t="shared" si="188"/>
        <v>0</v>
      </c>
      <c r="EN113">
        <f t="shared" ref="EN113:EX122" si="189">EN$2*EXP(- EN$1 * ($C113*_c1+$B113))</f>
        <v>0</v>
      </c>
      <c r="EO113">
        <f t="shared" si="189"/>
        <v>0</v>
      </c>
      <c r="EP113">
        <f t="shared" si="189"/>
        <v>0</v>
      </c>
      <c r="EQ113">
        <f t="shared" si="189"/>
        <v>0</v>
      </c>
      <c r="ER113">
        <f t="shared" si="189"/>
        <v>0</v>
      </c>
      <c r="ES113">
        <f t="shared" si="189"/>
        <v>0</v>
      </c>
      <c r="ET113">
        <f t="shared" si="189"/>
        <v>0</v>
      </c>
      <c r="EU113">
        <f t="shared" si="189"/>
        <v>0</v>
      </c>
      <c r="EV113">
        <f t="shared" si="189"/>
        <v>0</v>
      </c>
      <c r="EW113">
        <f t="shared" si="189"/>
        <v>0</v>
      </c>
      <c r="EX113">
        <f t="shared" si="189"/>
        <v>0</v>
      </c>
      <c r="EZ113">
        <f t="shared" si="112"/>
        <v>0.87543519521483482</v>
      </c>
      <c r="FB113">
        <f t="shared" si="158"/>
        <v>1.1570299157578623E-2</v>
      </c>
      <c r="FC113">
        <f t="shared" si="159"/>
        <v>0.24853674932572448</v>
      </c>
      <c r="FH113" s="56"/>
    </row>
    <row r="114" spans="1:164" x14ac:dyDescent="0.25">
      <c r="A114">
        <v>835</v>
      </c>
      <c r="B114" s="19">
        <f>'Input spectra'!Y113</f>
        <v>4.6633657999507798E-2</v>
      </c>
      <c r="C114">
        <f>'Input spectra'!B113</f>
        <v>0</v>
      </c>
      <c r="D114">
        <f t="shared" si="175"/>
        <v>2.0653927966864227E-2</v>
      </c>
      <c r="E114">
        <f t="shared" si="175"/>
        <v>2.0408121758574194E-2</v>
      </c>
      <c r="F114">
        <f t="shared" si="175"/>
        <v>2.0164155709914356E-2</v>
      </c>
      <c r="G114">
        <f t="shared" si="175"/>
        <v>1.9922018018847826E-2</v>
      </c>
      <c r="H114">
        <f t="shared" si="175"/>
        <v>1.9681696953324061E-2</v>
      </c>
      <c r="I114">
        <f t="shared" si="175"/>
        <v>1.9443180850883153E-2</v>
      </c>
      <c r="J114">
        <f t="shared" si="175"/>
        <v>1.9206458118262184E-2</v>
      </c>
      <c r="K114">
        <f t="shared" si="175"/>
        <v>1.8971517231003831E-2</v>
      </c>
      <c r="L114">
        <f t="shared" si="175"/>
        <v>1.8738346733067048E-2</v>
      </c>
      <c r="M114">
        <f t="shared" si="175"/>
        <v>1.8506935236439932E-2</v>
      </c>
      <c r="N114">
        <f t="shared" si="176"/>
        <v>1.8277271420754661E-2</v>
      </c>
      <c r="O114">
        <f t="shared" si="176"/>
        <v>1.804934403290458E-2</v>
      </c>
      <c r="P114">
        <f t="shared" si="176"/>
        <v>1.7823141886663379E-2</v>
      </c>
      <c r="Q114">
        <f t="shared" si="176"/>
        <v>1.7598653862306354E-2</v>
      </c>
      <c r="R114">
        <f t="shared" si="176"/>
        <v>1.7375868906233712E-2</v>
      </c>
      <c r="S114">
        <f t="shared" si="176"/>
        <v>1.7154776030596026E-2</v>
      </c>
      <c r="T114">
        <f t="shared" si="176"/>
        <v>1.6935364312921652E-2</v>
      </c>
      <c r="U114">
        <f t="shared" si="176"/>
        <v>1.6717622895746236E-2</v>
      </c>
      <c r="V114">
        <f t="shared" si="176"/>
        <v>1.6501540986244248E-2</v>
      </c>
      <c r="W114">
        <f t="shared" si="176"/>
        <v>1.6287107855862553E-2</v>
      </c>
      <c r="X114">
        <f t="shared" si="177"/>
        <v>1.6074312839955945E-2</v>
      </c>
      <c r="Y114">
        <f t="shared" si="177"/>
        <v>1.5863145337424733E-2</v>
      </c>
      <c r="Z114">
        <f t="shared" si="177"/>
        <v>1.5653594810354287E-2</v>
      </c>
      <c r="AA114">
        <f t="shared" si="177"/>
        <v>1.5445650783656562E-2</v>
      </c>
      <c r="AB114">
        <f t="shared" si="177"/>
        <v>1.523930284471361E-2</v>
      </c>
      <c r="AC114">
        <f t="shared" si="177"/>
        <v>1.5034540643023035E-2</v>
      </c>
      <c r="AD114">
        <f t="shared" si="177"/>
        <v>1.4831353889845385E-2</v>
      </c>
      <c r="AE114">
        <f t="shared" si="177"/>
        <v>1.4629732357853507E-2</v>
      </c>
      <c r="AF114">
        <f t="shared" si="177"/>
        <v>1.4429665880783805E-2</v>
      </c>
      <c r="AG114">
        <f t="shared" si="177"/>
        <v>1.4231144353089416E-2</v>
      </c>
      <c r="AH114">
        <f t="shared" si="178"/>
        <v>1.4034157729595311E-2</v>
      </c>
      <c r="AI114">
        <f t="shared" si="178"/>
        <v>1.3838696025155268E-2</v>
      </c>
      <c r="AJ114">
        <f t="shared" si="178"/>
        <v>1.3644749314310742E-2</v>
      </c>
      <c r="AK114">
        <f t="shared" si="178"/>
        <v>1.3452307730951598E-2</v>
      </c>
      <c r="AL114">
        <f t="shared" si="178"/>
        <v>1.3261361467978731E-2</v>
      </c>
      <c r="AM114">
        <f t="shared" si="178"/>
        <v>1.3071900776968529E-2</v>
      </c>
      <c r="AN114">
        <f t="shared" si="178"/>
        <v>1.2883915967839155E-2</v>
      </c>
      <c r="AO114">
        <f t="shared" si="178"/>
        <v>1.2697397408518723E-2</v>
      </c>
      <c r="AP114">
        <f t="shared" si="178"/>
        <v>1.2512335524615245E-2</v>
      </c>
      <c r="AQ114">
        <f t="shared" si="178"/>
        <v>1.2328720799088401E-2</v>
      </c>
      <c r="AR114">
        <f t="shared" si="179"/>
        <v>1.2146543771923151E-2</v>
      </c>
      <c r="AS114">
        <f t="shared" si="179"/>
        <v>1.1965795039805119E-2</v>
      </c>
      <c r="AT114">
        <f t="shared" si="179"/>
        <v>1.1786465255797723E-2</v>
      </c>
      <c r="AU114">
        <f t="shared" si="179"/>
        <v>1.1608545129021175E-2</v>
      </c>
      <c r="AV114">
        <f t="shared" si="179"/>
        <v>1.1432025424333152E-2</v>
      </c>
      <c r="AW114">
        <f t="shared" si="179"/>
        <v>1.1256896962011292E-2</v>
      </c>
      <c r="AX114">
        <f t="shared" si="179"/>
        <v>1.00047226996375E-2</v>
      </c>
      <c r="AY114">
        <f t="shared" si="179"/>
        <v>8.5471555433488614E-3</v>
      </c>
      <c r="AZ114">
        <f t="shared" si="179"/>
        <v>7.692601126946523E-3</v>
      </c>
      <c r="BA114">
        <f t="shared" si="179"/>
        <v>7.0452532395140523E-3</v>
      </c>
      <c r="BB114">
        <f t="shared" si="180"/>
        <v>6.5162994818456403E-3</v>
      </c>
      <c r="BC114">
        <f t="shared" si="180"/>
        <v>6.0672367583321255E-3</v>
      </c>
      <c r="BD114">
        <f t="shared" si="180"/>
        <v>5.676964844717242E-3</v>
      </c>
      <c r="BE114">
        <f t="shared" si="180"/>
        <v>5.3323283060548593E-3</v>
      </c>
      <c r="BF114">
        <f t="shared" si="180"/>
        <v>5.0244188389395464E-3</v>
      </c>
      <c r="BG114">
        <f t="shared" si="180"/>
        <v>4.7468470969301603E-3</v>
      </c>
      <c r="BH114">
        <f t="shared" si="180"/>
        <v>4.4948325267314135E-3</v>
      </c>
      <c r="BI114">
        <f t="shared" si="180"/>
        <v>4.2646807796276479E-3</v>
      </c>
      <c r="BJ114">
        <f t="shared" si="180"/>
        <v>4.0534632904695167E-3</v>
      </c>
      <c r="BK114">
        <f t="shared" si="180"/>
        <v>3.858810381557904E-3</v>
      </c>
      <c r="BL114">
        <f t="shared" si="181"/>
        <v>3.6787719589127243E-3</v>
      </c>
      <c r="BM114">
        <f t="shared" si="181"/>
        <v>3.5117204195247616E-3</v>
      </c>
      <c r="BN114">
        <f t="shared" si="181"/>
        <v>3.3562809860430108E-3</v>
      </c>
      <c r="BO114">
        <f t="shared" si="181"/>
        <v>3.2112804708339447E-3</v>
      </c>
      <c r="BP114">
        <f t="shared" si="181"/>
        <v>3.0757087842545401E-3</v>
      </c>
      <c r="BQ114">
        <f t="shared" si="181"/>
        <v>2.9486894778297263E-3</v>
      </c>
      <c r="BR114">
        <f t="shared" si="181"/>
        <v>2.8294568335666642E-3</v>
      </c>
      <c r="BS114">
        <f t="shared" si="181"/>
        <v>2.717337788066908E-3</v>
      </c>
      <c r="BT114">
        <f t="shared" si="181"/>
        <v>2.6117374888282078E-3</v>
      </c>
      <c r="BU114">
        <f t="shared" si="181"/>
        <v>2.5121276210998862E-3</v>
      </c>
      <c r="BV114">
        <f t="shared" si="182"/>
        <v>2.4180368771352396E-3</v>
      </c>
      <c r="BW114">
        <f t="shared" si="182"/>
        <v>2.3290431026673016E-3</v>
      </c>
      <c r="BX114">
        <f t="shared" si="182"/>
        <v>2.2447667712048491E-3</v>
      </c>
      <c r="BY114">
        <f t="shared" si="182"/>
        <v>2.1648655202912747E-3</v>
      </c>
      <c r="BZ114">
        <f t="shared" si="182"/>
        <v>2.0890295450367311E-3</v>
      </c>
      <c r="CA114">
        <f t="shared" si="182"/>
        <v>2.0169776896138106E-3</v>
      </c>
      <c r="CB114">
        <f t="shared" si="182"/>
        <v>1.9484541114860013E-3</v>
      </c>
      <c r="CC114">
        <f t="shared" si="182"/>
        <v>1.8832254190189941E-3</v>
      </c>
      <c r="CD114">
        <f t="shared" si="182"/>
        <v>1.8210782029848085E-3</v>
      </c>
      <c r="CE114">
        <f t="shared" si="182"/>
        <v>1.7618168978556293E-3</v>
      </c>
      <c r="CF114">
        <f t="shared" si="183"/>
        <v>1.7052619208127932E-3</v>
      </c>
      <c r="CG114">
        <f t="shared" si="183"/>
        <v>1.6512480458781801E-3</v>
      </c>
      <c r="CH114">
        <f t="shared" si="183"/>
        <v>1.5996229781080765E-3</v>
      </c>
      <c r="CI114">
        <f t="shared" si="183"/>
        <v>1.550246098817607E-3</v>
      </c>
      <c r="CJ114">
        <f t="shared" si="183"/>
        <v>1.5029873576608756E-3</v>
      </c>
      <c r="CK114">
        <f t="shared" si="183"/>
        <v>1.457726291330559E-3</v>
      </c>
      <c r="CL114">
        <f t="shared" si="183"/>
        <v>1.4143511518539074E-3</v>
      </c>
      <c r="CM114">
        <f t="shared" si="183"/>
        <v>1.3727581300984617E-3</v>
      </c>
      <c r="CN114">
        <f t="shared" si="183"/>
        <v>1.3328506622754671E-3</v>
      </c>
      <c r="CO114">
        <f t="shared" si="183"/>
        <v>1.294538809031912E-3</v>
      </c>
      <c r="CP114">
        <f t="shared" si="184"/>
        <v>1.2577386982241048E-3</v>
      </c>
      <c r="CQ114">
        <f t="shared" si="184"/>
        <v>1.2223720237226148E-3</v>
      </c>
      <c r="CR114">
        <f t="shared" si="184"/>
        <v>7.8683017599578834E-4</v>
      </c>
      <c r="CS114">
        <f t="shared" si="184"/>
        <v>5.1094291505421514E-4</v>
      </c>
      <c r="CT114">
        <f t="shared" si="184"/>
        <v>3.5376762683564145E-4</v>
      </c>
      <c r="CU114">
        <f t="shared" si="184"/>
        <v>2.4604595851904763E-4</v>
      </c>
      <c r="CV114">
        <f t="shared" si="184"/>
        <v>1.6796384586192269E-4</v>
      </c>
      <c r="CW114">
        <f t="shared" si="184"/>
        <v>1.1038611215307399E-4</v>
      </c>
      <c r="CX114">
        <f t="shared" si="184"/>
        <v>6.8155505055881232E-5</v>
      </c>
      <c r="CY114">
        <f t="shared" si="184"/>
        <v>3.7997355052697132E-5</v>
      </c>
      <c r="CZ114">
        <f t="shared" si="185"/>
        <v>1.7664349128742761E-5</v>
      </c>
      <c r="DA114">
        <f t="shared" si="185"/>
        <v>5.5263858476844968E-6</v>
      </c>
      <c r="DB114">
        <f t="shared" si="185"/>
        <v>3.5096348033111946E-7</v>
      </c>
      <c r="DC114">
        <f t="shared" si="185"/>
        <v>0</v>
      </c>
      <c r="DD114">
        <f t="shared" si="185"/>
        <v>0</v>
      </c>
      <c r="DE114">
        <f t="shared" si="185"/>
        <v>0</v>
      </c>
      <c r="DF114">
        <f t="shared" si="185"/>
        <v>0</v>
      </c>
      <c r="DG114">
        <f t="shared" si="185"/>
        <v>0</v>
      </c>
      <c r="DH114">
        <f t="shared" si="185"/>
        <v>0</v>
      </c>
      <c r="DI114">
        <f t="shared" si="185"/>
        <v>0</v>
      </c>
      <c r="DJ114">
        <f t="shared" si="186"/>
        <v>0</v>
      </c>
      <c r="DK114">
        <f t="shared" si="186"/>
        <v>0</v>
      </c>
      <c r="DL114">
        <f t="shared" si="186"/>
        <v>0</v>
      </c>
      <c r="DM114">
        <f t="shared" si="186"/>
        <v>0</v>
      </c>
      <c r="DN114">
        <f t="shared" si="186"/>
        <v>0</v>
      </c>
      <c r="DO114">
        <f t="shared" si="186"/>
        <v>0</v>
      </c>
      <c r="DP114">
        <f t="shared" si="186"/>
        <v>0</v>
      </c>
      <c r="DQ114">
        <f t="shared" si="186"/>
        <v>0</v>
      </c>
      <c r="DR114">
        <f t="shared" si="186"/>
        <v>0</v>
      </c>
      <c r="DS114">
        <f t="shared" si="186"/>
        <v>0</v>
      </c>
      <c r="DT114">
        <f t="shared" si="187"/>
        <v>0</v>
      </c>
      <c r="DU114">
        <f t="shared" si="187"/>
        <v>0</v>
      </c>
      <c r="DV114">
        <f t="shared" si="187"/>
        <v>0</v>
      </c>
      <c r="DW114">
        <f t="shared" si="187"/>
        <v>0</v>
      </c>
      <c r="DX114">
        <f t="shared" si="187"/>
        <v>0</v>
      </c>
      <c r="DY114">
        <f t="shared" si="187"/>
        <v>0</v>
      </c>
      <c r="DZ114">
        <f t="shared" si="187"/>
        <v>0</v>
      </c>
      <c r="EA114">
        <f t="shared" si="187"/>
        <v>0</v>
      </c>
      <c r="EB114">
        <f t="shared" si="187"/>
        <v>0</v>
      </c>
      <c r="EC114">
        <f t="shared" si="187"/>
        <v>0</v>
      </c>
      <c r="ED114">
        <f t="shared" si="188"/>
        <v>0</v>
      </c>
      <c r="EE114">
        <f t="shared" si="188"/>
        <v>0</v>
      </c>
      <c r="EF114">
        <f t="shared" si="188"/>
        <v>0</v>
      </c>
      <c r="EG114">
        <f t="shared" si="188"/>
        <v>0</v>
      </c>
      <c r="EH114">
        <f t="shared" si="188"/>
        <v>0</v>
      </c>
      <c r="EI114">
        <f t="shared" si="188"/>
        <v>0</v>
      </c>
      <c r="EJ114">
        <f t="shared" si="188"/>
        <v>0</v>
      </c>
      <c r="EK114">
        <f t="shared" si="188"/>
        <v>0</v>
      </c>
      <c r="EL114">
        <f t="shared" si="188"/>
        <v>0</v>
      </c>
      <c r="EM114">
        <f t="shared" si="188"/>
        <v>0</v>
      </c>
      <c r="EN114">
        <f t="shared" si="189"/>
        <v>0</v>
      </c>
      <c r="EO114">
        <f t="shared" si="189"/>
        <v>0</v>
      </c>
      <c r="EP114">
        <f t="shared" si="189"/>
        <v>0</v>
      </c>
      <c r="EQ114">
        <f t="shared" si="189"/>
        <v>0</v>
      </c>
      <c r="ER114">
        <f t="shared" si="189"/>
        <v>0</v>
      </c>
      <c r="ES114">
        <f t="shared" si="189"/>
        <v>0</v>
      </c>
      <c r="ET114">
        <f t="shared" si="189"/>
        <v>0</v>
      </c>
      <c r="EU114">
        <f t="shared" si="189"/>
        <v>0</v>
      </c>
      <c r="EV114">
        <f t="shared" si="189"/>
        <v>0</v>
      </c>
      <c r="EW114">
        <f t="shared" si="189"/>
        <v>0</v>
      </c>
      <c r="EX114">
        <f t="shared" si="189"/>
        <v>0</v>
      </c>
      <c r="EZ114">
        <f t="shared" si="112"/>
        <v>0.87589466307773578</v>
      </c>
      <c r="FB114">
        <f t="shared" si="158"/>
        <v>1.1523546139014407E-2</v>
      </c>
      <c r="FC114">
        <f t="shared" si="159"/>
        <v>0.24854273119872899</v>
      </c>
      <c r="FH114" s="56"/>
    </row>
    <row r="115" spans="1:164" x14ac:dyDescent="0.25">
      <c r="A115">
        <v>840</v>
      </c>
      <c r="B115" s="19">
        <f>'Input spectra'!Y114</f>
        <v>4.64422250010572E-2</v>
      </c>
      <c r="C115">
        <f>'Input spectra'!B114</f>
        <v>0</v>
      </c>
      <c r="D115">
        <f t="shared" si="175"/>
        <v>2.0653927966864227E-2</v>
      </c>
      <c r="E115">
        <f t="shared" si="175"/>
        <v>2.0408512441107758E-2</v>
      </c>
      <c r="F115">
        <f t="shared" si="175"/>
        <v>2.016492774165125E-2</v>
      </c>
      <c r="G115">
        <f t="shared" si="175"/>
        <v>1.992316217119515E-2</v>
      </c>
      <c r="H115">
        <f t="shared" si="175"/>
        <v>1.9683204101531855E-2</v>
      </c>
      <c r="I115">
        <f t="shared" si="175"/>
        <v>1.9445041973156635E-2</v>
      </c>
      <c r="J115">
        <f t="shared" si="175"/>
        <v>1.9208664294880579E-2</v>
      </c>
      <c r="K115">
        <f t="shared" si="175"/>
        <v>1.897405964344568E-2</v>
      </c>
      <c r="L115">
        <f t="shared" si="175"/>
        <v>1.8741216663142064E-2</v>
      </c>
      <c r="M115">
        <f t="shared" si="175"/>
        <v>1.8510124065427232E-2</v>
      </c>
      <c r="N115">
        <f t="shared" si="176"/>
        <v>1.8280770628547462E-2</v>
      </c>
      <c r="O115">
        <f t="shared" si="176"/>
        <v>1.8053145197161193E-2</v>
      </c>
      <c r="P115">
        <f t="shared" si="176"/>
        <v>1.7827236681964547E-2</v>
      </c>
      <c r="Q115">
        <f t="shared" si="176"/>
        <v>1.7603034059318828E-2</v>
      </c>
      <c r="R115">
        <f t="shared" si="176"/>
        <v>1.7380526370880098E-2</v>
      </c>
      <c r="S115">
        <f t="shared" si="176"/>
        <v>1.7159702723230759E-2</v>
      </c>
      <c r="T115">
        <f t="shared" si="176"/>
        <v>1.694055228751316E-2</v>
      </c>
      <c r="U115">
        <f t="shared" si="176"/>
        <v>1.6723064299065168E-2</v>
      </c>
      <c r="V115">
        <f t="shared" si="176"/>
        <v>1.6507228057057788E-2</v>
      </c>
      <c r="W115">
        <f t="shared" si="176"/>
        <v>1.6293032924134716E-2</v>
      </c>
      <c r="X115">
        <f t="shared" si="177"/>
        <v>1.6080468326053886E-2</v>
      </c>
      <c r="Y115">
        <f t="shared" si="177"/>
        <v>1.5869523751330959E-2</v>
      </c>
      <c r="Z115">
        <f t="shared" si="177"/>
        <v>1.566018875088478E-2</v>
      </c>
      <c r="AA115">
        <f t="shared" si="177"/>
        <v>1.5452452937684756E-2</v>
      </c>
      <c r="AB115">
        <f t="shared" si="177"/>
        <v>1.524630598640018E-2</v>
      </c>
      <c r="AC115">
        <f t="shared" si="177"/>
        <v>1.5041737633051448E-2</v>
      </c>
      <c r="AD115">
        <f t="shared" si="177"/>
        <v>1.48387376746632E-2</v>
      </c>
      <c r="AE115">
        <f t="shared" si="177"/>
        <v>1.4637295968919368E-2</v>
      </c>
      <c r="AF115">
        <f t="shared" si="177"/>
        <v>1.4437402433820093E-2</v>
      </c>
      <c r="AG115">
        <f t="shared" si="177"/>
        <v>1.4239047047340508E-2</v>
      </c>
      <c r="AH115">
        <f t="shared" si="178"/>
        <v>1.404221984709143E-2</v>
      </c>
      <c r="AI115">
        <f t="shared" si="178"/>
        <v>1.3846910929981865E-2</v>
      </c>
      <c r="AJ115">
        <f t="shared" si="178"/>
        <v>1.3653110451883398E-2</v>
      </c>
      <c r="AK115">
        <f t="shared" si="178"/>
        <v>1.3460808627296365E-2</v>
      </c>
      <c r="AL115">
        <f t="shared" si="178"/>
        <v>1.3269995729017931E-2</v>
      </c>
      <c r="AM115">
        <f t="shared" si="178"/>
        <v>1.3080662087811919E-2</v>
      </c>
      <c r="AN115">
        <f t="shared" si="178"/>
        <v>1.2892798092080467E-2</v>
      </c>
      <c r="AO115">
        <f t="shared" si="178"/>
        <v>1.2706394187537499E-2</v>
      </c>
      <c r="AP115">
        <f t="shared" si="178"/>
        <v>1.252144087688397E-2</v>
      </c>
      <c r="AQ115">
        <f t="shared" si="178"/>
        <v>1.2337928719484883E-2</v>
      </c>
      <c r="AR115">
        <f t="shared" si="179"/>
        <v>1.2155848331048099E-2</v>
      </c>
      <c r="AS115">
        <f t="shared" si="179"/>
        <v>1.1975190383304888E-2</v>
      </c>
      <c r="AT115">
        <f t="shared" si="179"/>
        <v>1.1795945603692216E-2</v>
      </c>
      <c r="AU115">
        <f t="shared" si="179"/>
        <v>1.1618104775036834E-2</v>
      </c>
      <c r="AV115">
        <f t="shared" si="179"/>
        <v>1.1441658735241014E-2</v>
      </c>
      <c r="AW115">
        <f t="shared" si="179"/>
        <v>1.1266598376970086E-2</v>
      </c>
      <c r="AX115">
        <f t="shared" si="179"/>
        <v>1.0013536656516253E-2</v>
      </c>
      <c r="AY115">
        <f t="shared" si="179"/>
        <v>8.5548491797324388E-3</v>
      </c>
      <c r="AZ115">
        <f t="shared" si="179"/>
        <v>7.6996729404754201E-3</v>
      </c>
      <c r="BA115">
        <f t="shared" si="179"/>
        <v>7.0518649403558354E-3</v>
      </c>
      <c r="BB115">
        <f t="shared" si="180"/>
        <v>6.5225396415434858E-3</v>
      </c>
      <c r="BC115">
        <f t="shared" si="180"/>
        <v>6.0731631444086009E-3</v>
      </c>
      <c r="BD115">
        <f t="shared" si="180"/>
        <v>5.6826188020628549E-3</v>
      </c>
      <c r="BE115">
        <f t="shared" si="180"/>
        <v>5.3377412046007903E-3</v>
      </c>
      <c r="BF115">
        <f t="shared" si="180"/>
        <v>5.0296154580931974E-3</v>
      </c>
      <c r="BG115">
        <f t="shared" si="180"/>
        <v>4.7518475963861124E-3</v>
      </c>
      <c r="BH115">
        <f t="shared" si="180"/>
        <v>4.4996536823703791E-3</v>
      </c>
      <c r="BI115">
        <f t="shared" si="180"/>
        <v>4.2693368030034921E-3</v>
      </c>
      <c r="BJ115">
        <f t="shared" si="180"/>
        <v>4.0579663963962662E-3</v>
      </c>
      <c r="BK115">
        <f t="shared" si="180"/>
        <v>3.8631711952516498E-3</v>
      </c>
      <c r="BL115">
        <f t="shared" si="181"/>
        <v>3.6829998165825903E-3</v>
      </c>
      <c r="BM115">
        <f t="shared" si="181"/>
        <v>3.5158235957173703E-3</v>
      </c>
      <c r="BN115">
        <f t="shared" si="181"/>
        <v>3.3602668691500889E-3</v>
      </c>
      <c r="BO115">
        <f t="shared" si="181"/>
        <v>3.2151557009932655E-3</v>
      </c>
      <c r="BP115">
        <f t="shared" si="181"/>
        <v>3.0794793633769015E-3</v>
      </c>
      <c r="BQ115">
        <f t="shared" si="181"/>
        <v>2.9523608585757151E-3</v>
      </c>
      <c r="BR115">
        <f t="shared" si="181"/>
        <v>2.8330339921624503E-3</v>
      </c>
      <c r="BS115">
        <f t="shared" si="181"/>
        <v>2.7208252845300307E-3</v>
      </c>
      <c r="BT115">
        <f t="shared" si="181"/>
        <v>2.6151395172563465E-3</v>
      </c>
      <c r="BU115">
        <f t="shared" si="181"/>
        <v>2.5154480520239606E-3</v>
      </c>
      <c r="BV115">
        <f t="shared" si="182"/>
        <v>2.4212792934675048E-3</v>
      </c>
      <c r="BW115">
        <f t="shared" si="182"/>
        <v>2.3322108304298234E-3</v>
      </c>
      <c r="BX115">
        <f t="shared" si="182"/>
        <v>2.2478629059667944E-3</v>
      </c>
      <c r="BY115">
        <f t="shared" si="182"/>
        <v>2.167892950049806E-3</v>
      </c>
      <c r="BZ115">
        <f t="shared" si="182"/>
        <v>2.0919909701285558E-3</v>
      </c>
      <c r="CA115">
        <f t="shared" si="182"/>
        <v>2.0198756401305666E-3</v>
      </c>
      <c r="CB115">
        <f t="shared" si="182"/>
        <v>1.9512909625779423E-3</v>
      </c>
      <c r="CC115">
        <f t="shared" si="182"/>
        <v>1.8860034044017274E-3</v>
      </c>
      <c r="CD115">
        <f t="shared" si="182"/>
        <v>1.8237994269085459E-3</v>
      </c>
      <c r="CE115">
        <f t="shared" si="182"/>
        <v>1.7644833457522537E-3</v>
      </c>
      <c r="CF115">
        <f t="shared" si="183"/>
        <v>1.7078754688004494E-3</v>
      </c>
      <c r="CG115">
        <f t="shared" si="183"/>
        <v>1.6538104692742815E-3</v>
      </c>
      <c r="CH115">
        <f t="shared" si="183"/>
        <v>1.6021359590780659E-3</v>
      </c>
      <c r="CI115">
        <f t="shared" si="183"/>
        <v>1.55271123326749E-3</v>
      </c>
      <c r="CJ115">
        <f t="shared" si="183"/>
        <v>1.5054061614655874E-3</v>
      </c>
      <c r="CK115">
        <f t="shared" si="183"/>
        <v>1.4601002059769586E-3</v>
      </c>
      <c r="CL115">
        <f t="shared" si="183"/>
        <v>1.4166815495661531E-3</v>
      </c>
      <c r="CM115">
        <f t="shared" si="183"/>
        <v>1.3750463185042215E-3</v>
      </c>
      <c r="CN115">
        <f t="shared" si="183"/>
        <v>1.3350978886636144E-3</v>
      </c>
      <c r="CO115">
        <f t="shared" si="183"/>
        <v>1.2967462642457421E-3</v>
      </c>
      <c r="CP115">
        <f t="shared" si="184"/>
        <v>1.2599075202284781E-3</v>
      </c>
      <c r="CQ115">
        <f t="shared" si="184"/>
        <v>1.2245033008786474E-3</v>
      </c>
      <c r="CR115">
        <f t="shared" si="184"/>
        <v>7.8821714938539936E-4</v>
      </c>
      <c r="CS115">
        <f t="shared" si="184"/>
        <v>5.1185337067672059E-4</v>
      </c>
      <c r="CT115">
        <f t="shared" si="184"/>
        <v>3.5440479424264659E-4</v>
      </c>
      <c r="CU115">
        <f t="shared" si="184"/>
        <v>2.4649382814464089E-4</v>
      </c>
      <c r="CV115">
        <f t="shared" si="184"/>
        <v>1.6827280636949016E-4</v>
      </c>
      <c r="CW115">
        <f t="shared" si="184"/>
        <v>1.1059127856191914E-4</v>
      </c>
      <c r="CX115">
        <f t="shared" si="184"/>
        <v>6.8283487753289848E-5</v>
      </c>
      <c r="CY115">
        <f t="shared" si="184"/>
        <v>3.806943541534264E-5</v>
      </c>
      <c r="CZ115">
        <f t="shared" si="185"/>
        <v>1.7698196909510797E-5</v>
      </c>
      <c r="DA115">
        <f t="shared" si="185"/>
        <v>5.5370813034370727E-6</v>
      </c>
      <c r="DB115">
        <f t="shared" si="185"/>
        <v>3.5164944694020033E-7</v>
      </c>
      <c r="DC115">
        <f t="shared" si="185"/>
        <v>0</v>
      </c>
      <c r="DD115">
        <f t="shared" si="185"/>
        <v>0</v>
      </c>
      <c r="DE115">
        <f t="shared" si="185"/>
        <v>0</v>
      </c>
      <c r="DF115">
        <f t="shared" si="185"/>
        <v>0</v>
      </c>
      <c r="DG115">
        <f t="shared" si="185"/>
        <v>0</v>
      </c>
      <c r="DH115">
        <f t="shared" si="185"/>
        <v>0</v>
      </c>
      <c r="DI115">
        <f t="shared" si="185"/>
        <v>0</v>
      </c>
      <c r="DJ115">
        <f t="shared" si="186"/>
        <v>0</v>
      </c>
      <c r="DK115">
        <f t="shared" si="186"/>
        <v>0</v>
      </c>
      <c r="DL115">
        <f t="shared" si="186"/>
        <v>0</v>
      </c>
      <c r="DM115">
        <f t="shared" si="186"/>
        <v>0</v>
      </c>
      <c r="DN115">
        <f t="shared" si="186"/>
        <v>0</v>
      </c>
      <c r="DO115">
        <f t="shared" si="186"/>
        <v>0</v>
      </c>
      <c r="DP115">
        <f t="shared" si="186"/>
        <v>0</v>
      </c>
      <c r="DQ115">
        <f t="shared" si="186"/>
        <v>0</v>
      </c>
      <c r="DR115">
        <f t="shared" si="186"/>
        <v>0</v>
      </c>
      <c r="DS115">
        <f t="shared" si="186"/>
        <v>0</v>
      </c>
      <c r="DT115">
        <f t="shared" si="187"/>
        <v>0</v>
      </c>
      <c r="DU115">
        <f t="shared" si="187"/>
        <v>0</v>
      </c>
      <c r="DV115">
        <f t="shared" si="187"/>
        <v>0</v>
      </c>
      <c r="DW115">
        <f t="shared" si="187"/>
        <v>0</v>
      </c>
      <c r="DX115">
        <f t="shared" si="187"/>
        <v>0</v>
      </c>
      <c r="DY115">
        <f t="shared" si="187"/>
        <v>0</v>
      </c>
      <c r="DZ115">
        <f t="shared" si="187"/>
        <v>0</v>
      </c>
      <c r="EA115">
        <f t="shared" si="187"/>
        <v>0</v>
      </c>
      <c r="EB115">
        <f t="shared" si="187"/>
        <v>0</v>
      </c>
      <c r="EC115">
        <f t="shared" si="187"/>
        <v>0</v>
      </c>
      <c r="ED115">
        <f t="shared" si="188"/>
        <v>0</v>
      </c>
      <c r="EE115">
        <f t="shared" si="188"/>
        <v>0</v>
      </c>
      <c r="EF115">
        <f t="shared" si="188"/>
        <v>0</v>
      </c>
      <c r="EG115">
        <f t="shared" si="188"/>
        <v>0</v>
      </c>
      <c r="EH115">
        <f t="shared" si="188"/>
        <v>0</v>
      </c>
      <c r="EI115">
        <f t="shared" si="188"/>
        <v>0</v>
      </c>
      <c r="EJ115">
        <f t="shared" si="188"/>
        <v>0</v>
      </c>
      <c r="EK115">
        <f t="shared" si="188"/>
        <v>0</v>
      </c>
      <c r="EL115">
        <f t="shared" si="188"/>
        <v>0</v>
      </c>
      <c r="EM115">
        <f t="shared" si="188"/>
        <v>0</v>
      </c>
      <c r="EN115">
        <f t="shared" si="189"/>
        <v>0</v>
      </c>
      <c r="EO115">
        <f t="shared" si="189"/>
        <v>0</v>
      </c>
      <c r="EP115">
        <f t="shared" si="189"/>
        <v>0</v>
      </c>
      <c r="EQ115">
        <f t="shared" si="189"/>
        <v>0</v>
      </c>
      <c r="ER115">
        <f t="shared" si="189"/>
        <v>0</v>
      </c>
      <c r="ES115">
        <f t="shared" si="189"/>
        <v>0</v>
      </c>
      <c r="ET115">
        <f t="shared" si="189"/>
        <v>0</v>
      </c>
      <c r="EU115">
        <f t="shared" si="189"/>
        <v>0</v>
      </c>
      <c r="EV115">
        <f t="shared" si="189"/>
        <v>0</v>
      </c>
      <c r="EW115">
        <f t="shared" si="189"/>
        <v>0</v>
      </c>
      <c r="EX115">
        <f t="shared" si="189"/>
        <v>0</v>
      </c>
      <c r="EZ115">
        <f t="shared" si="112"/>
        <v>0.87635450639532686</v>
      </c>
      <c r="FB115">
        <f t="shared" si="158"/>
        <v>1.1476788645200742E-2</v>
      </c>
      <c r="FC115">
        <f t="shared" si="159"/>
        <v>0.24854871307507004</v>
      </c>
      <c r="FH115" s="56"/>
    </row>
    <row r="116" spans="1:164" x14ac:dyDescent="0.25">
      <c r="A116">
        <v>845</v>
      </c>
      <c r="B116" s="19">
        <f>'Input spectra'!Y115</f>
        <v>4.6250792002606698E-2</v>
      </c>
      <c r="C116">
        <f>'Input spectra'!B115</f>
        <v>0</v>
      </c>
      <c r="D116">
        <f t="shared" si="175"/>
        <v>2.0653927966864227E-2</v>
      </c>
      <c r="E116">
        <f t="shared" si="175"/>
        <v>2.0408903131120343E-2</v>
      </c>
      <c r="F116">
        <f t="shared" si="175"/>
        <v>2.0165699802947183E-2</v>
      </c>
      <c r="G116">
        <f t="shared" si="175"/>
        <v>1.9924306389252914E-2</v>
      </c>
      <c r="H116">
        <f t="shared" si="175"/>
        <v>1.9684711365151226E-2</v>
      </c>
      <c r="I116">
        <f t="shared" si="175"/>
        <v>1.9446903273578751E-2</v>
      </c>
      <c r="J116">
        <f t="shared" si="175"/>
        <v>1.9210870724914529E-2</v>
      </c>
      <c r="K116">
        <f t="shared" si="175"/>
        <v>1.8976602396601504E-2</v>
      </c>
      <c r="L116">
        <f t="shared" si="175"/>
        <v>1.8744087032770185E-2</v>
      </c>
      <c r="M116">
        <f t="shared" si="175"/>
        <v>1.8513313443864251E-2</v>
      </c>
      <c r="N116">
        <f t="shared" si="176"/>
        <v>1.8284270506268227E-2</v>
      </c>
      <c r="O116">
        <f t="shared" si="176"/>
        <v>1.8056947161937193E-2</v>
      </c>
      <c r="P116">
        <f t="shared" si="176"/>
        <v>1.7831332418028496E-2</v>
      </c>
      <c r="Q116">
        <f t="shared" si="176"/>
        <v>1.7607415346535475E-2</v>
      </c>
      <c r="R116">
        <f t="shared" si="176"/>
        <v>1.7385185083923154E-2</v>
      </c>
      <c r="S116">
        <f t="shared" si="176"/>
        <v>1.7164630830765942E-2</v>
      </c>
      <c r="T116">
        <f t="shared" si="176"/>
        <v>1.6945741851387298E-2</v>
      </c>
      <c r="U116">
        <f t="shared" si="176"/>
        <v>1.6728507473501339E-2</v>
      </c>
      <c r="V116">
        <f t="shared" si="176"/>
        <v>1.6512917087856422E-2</v>
      </c>
      <c r="W116">
        <f t="shared" si="176"/>
        <v>1.6298960147880664E-2</v>
      </c>
      <c r="X116">
        <f t="shared" si="177"/>
        <v>1.6086626169329356E-2</v>
      </c>
      <c r="Y116">
        <f t="shared" si="177"/>
        <v>1.5875904729934349E-2</v>
      </c>
      <c r="Z116">
        <f t="shared" si="177"/>
        <v>1.5666785469055311E-2</v>
      </c>
      <c r="AA116">
        <f t="shared" si="177"/>
        <v>1.5459258087332889E-2</v>
      </c>
      <c r="AB116">
        <f t="shared" si="177"/>
        <v>1.5253312346343776E-2</v>
      </c>
      <c r="AC116">
        <f t="shared" si="177"/>
        <v>1.5048938068257642E-2</v>
      </c>
      <c r="AD116">
        <f t="shared" si="177"/>
        <v>1.4846125135495934E-2</v>
      </c>
      <c r="AE116">
        <f t="shared" si="177"/>
        <v>1.4644863490392537E-2</v>
      </c>
      <c r="AF116">
        <f t="shared" si="177"/>
        <v>1.4445143134856295E-2</v>
      </c>
      <c r="AG116">
        <f t="shared" si="177"/>
        <v>1.4246954130035341E-2</v>
      </c>
      <c r="AH116">
        <f t="shared" si="178"/>
        <v>1.4050286595983296E-2</v>
      </c>
      <c r="AI116">
        <f t="shared" si="178"/>
        <v>1.3855130711327258E-2</v>
      </c>
      <c r="AJ116">
        <f t="shared" si="178"/>
        <v>1.3661476712937607E-2</v>
      </c>
      <c r="AK116">
        <f t="shared" si="178"/>
        <v>1.3469314895599613E-2</v>
      </c>
      <c r="AL116">
        <f t="shared" si="178"/>
        <v>1.3278635611686842E-2</v>
      </c>
      <c r="AM116">
        <f t="shared" si="178"/>
        <v>1.308942927083633E-2</v>
      </c>
      <c r="AN116">
        <f t="shared" si="178"/>
        <v>1.2901686339625528E-2</v>
      </c>
      <c r="AO116">
        <f t="shared" si="178"/>
        <v>1.2715397341251026E-2</v>
      </c>
      <c r="AP116">
        <f t="shared" si="178"/>
        <v>1.2530552855209015E-2</v>
      </c>
      <c r="AQ116">
        <f t="shared" si="178"/>
        <v>1.2347143516977488E-2</v>
      </c>
      <c r="AR116">
        <f t="shared" si="179"/>
        <v>1.2165160017700192E-2</v>
      </c>
      <c r="AS116">
        <f t="shared" si="179"/>
        <v>1.1984593103872301E-2</v>
      </c>
      <c r="AT116">
        <f t="shared" si="179"/>
        <v>1.1805433577027773E-2</v>
      </c>
      <c r="AU116">
        <f t="shared" si="179"/>
        <v>1.1627672293428476E-2</v>
      </c>
      <c r="AV116">
        <f t="shared" si="179"/>
        <v>1.1451300163754948E-2</v>
      </c>
      <c r="AW116">
        <f t="shared" si="179"/>
        <v>1.1276308152798885E-2</v>
      </c>
      <c r="AX116">
        <f t="shared" si="179"/>
        <v>1.0022358378311454E-2</v>
      </c>
      <c r="AY116">
        <f t="shared" si="179"/>
        <v>8.5625497414656779E-3</v>
      </c>
      <c r="AZ116">
        <f t="shared" si="179"/>
        <v>7.7067512551273745E-3</v>
      </c>
      <c r="BA116">
        <f t="shared" si="179"/>
        <v>7.0584828460261064E-3</v>
      </c>
      <c r="BB116">
        <f t="shared" si="180"/>
        <v>6.5287857769631575E-3</v>
      </c>
      <c r="BC116">
        <f t="shared" si="180"/>
        <v>6.0790953192903091E-3</v>
      </c>
      <c r="BD116">
        <f t="shared" si="180"/>
        <v>5.6882783904515554E-3</v>
      </c>
      <c r="BE116">
        <f t="shared" si="180"/>
        <v>5.3431595978329013E-3</v>
      </c>
      <c r="BF116">
        <f t="shared" si="180"/>
        <v>5.0348174519680815E-3</v>
      </c>
      <c r="BG116">
        <f t="shared" si="180"/>
        <v>4.7568533635480355E-3</v>
      </c>
      <c r="BH116">
        <f t="shared" si="180"/>
        <v>4.5044800091790264E-3</v>
      </c>
      <c r="BI116">
        <f t="shared" si="180"/>
        <v>4.2739979096563241E-3</v>
      </c>
      <c r="BJ116">
        <f t="shared" si="180"/>
        <v>4.0624745049495431E-3</v>
      </c>
      <c r="BK116">
        <f t="shared" si="180"/>
        <v>3.8675369370693986E-3</v>
      </c>
      <c r="BL116">
        <f t="shared" si="181"/>
        <v>3.6872325331512054E-3</v>
      </c>
      <c r="BM116">
        <f t="shared" si="181"/>
        <v>3.5199315661569152E-3</v>
      </c>
      <c r="BN116">
        <f t="shared" si="181"/>
        <v>3.3642574858489612E-3</v>
      </c>
      <c r="BO116">
        <f t="shared" si="181"/>
        <v>3.2190356076076372E-3</v>
      </c>
      <c r="BP116">
        <f t="shared" si="181"/>
        <v>3.0832545649352307E-3</v>
      </c>
      <c r="BQ116">
        <f t="shared" si="181"/>
        <v>2.9560368105173746E-3</v>
      </c>
      <c r="BR116">
        <f t="shared" si="181"/>
        <v>2.8366156732034854E-3</v>
      </c>
      <c r="BS116">
        <f t="shared" si="181"/>
        <v>2.7243172569297218E-3</v>
      </c>
      <c r="BT116">
        <f t="shared" si="181"/>
        <v>2.6185459771395883E-3</v>
      </c>
      <c r="BU116">
        <f t="shared" si="181"/>
        <v>2.5187728717622915E-3</v>
      </c>
      <c r="BV116">
        <f t="shared" si="182"/>
        <v>2.4245260576506102E-3</v>
      </c>
      <c r="BW116">
        <f t="shared" si="182"/>
        <v>2.3353828666137569E-3</v>
      </c>
      <c r="BX116">
        <f t="shared" si="182"/>
        <v>2.2509633111280456E-3</v>
      </c>
      <c r="BY116">
        <f t="shared" si="182"/>
        <v>2.1709246134805236E-3</v>
      </c>
      <c r="BZ116">
        <f t="shared" si="182"/>
        <v>2.094956593360417E-3</v>
      </c>
      <c r="CA116">
        <f t="shared" si="182"/>
        <v>2.022777754360802E-3</v>
      </c>
      <c r="CB116">
        <f t="shared" si="182"/>
        <v>1.9541319439822518E-3</v>
      </c>
      <c r="CC116">
        <f t="shared" si="182"/>
        <v>1.8887854876490635E-3</v>
      </c>
      <c r="CD116">
        <f t="shared" si="182"/>
        <v>1.8265247171374149E-3</v>
      </c>
      <c r="CE116">
        <f t="shared" si="182"/>
        <v>1.7671538292239664E-3</v>
      </c>
      <c r="CF116">
        <f t="shared" si="183"/>
        <v>1.7104930224091763E-3</v>
      </c>
      <c r="CG116">
        <f t="shared" si="183"/>
        <v>1.6563768690648893E-3</v>
      </c>
      <c r="CH116">
        <f t="shared" si="183"/>
        <v>1.6046528878991672E-3</v>
      </c>
      <c r="CI116">
        <f t="shared" si="183"/>
        <v>1.5551802876677986E-3</v>
      </c>
      <c r="CJ116">
        <f t="shared" si="183"/>
        <v>1.507828857925692E-3</v>
      </c>
      <c r="CK116">
        <f t="shared" si="183"/>
        <v>1.4624779865553786E-3</v>
      </c>
      <c r="CL116">
        <f t="shared" si="183"/>
        <v>1.4190157870274517E-3</v>
      </c>
      <c r="CM116">
        <f t="shared" si="183"/>
        <v>1.3773383209876864E-3</v>
      </c>
      <c r="CN116">
        <f t="shared" si="183"/>
        <v>1.3373489039431817E-3</v>
      </c>
      <c r="CO116">
        <f t="shared" si="183"/>
        <v>1.2989574836252242E-3</v>
      </c>
      <c r="CP116">
        <f t="shared" si="184"/>
        <v>1.2620800821105318E-3</v>
      </c>
      <c r="CQ116">
        <f t="shared" si="184"/>
        <v>1.2266382940411217E-3</v>
      </c>
      <c r="CR116">
        <f t="shared" si="184"/>
        <v>7.8960656764207537E-4</v>
      </c>
      <c r="CS116">
        <f t="shared" si="184"/>
        <v>5.1276544865157887E-4</v>
      </c>
      <c r="CT116">
        <f t="shared" si="184"/>
        <v>3.5504310924562614E-4</v>
      </c>
      <c r="CU116">
        <f t="shared" si="184"/>
        <v>2.469425130130558E-4</v>
      </c>
      <c r="CV116">
        <f t="shared" si="184"/>
        <v>1.6858233519338026E-4</v>
      </c>
      <c r="CW116">
        <f t="shared" si="184"/>
        <v>1.1079682629822016E-4</v>
      </c>
      <c r="CX116">
        <f t="shared" si="184"/>
        <v>6.8411710777152202E-5</v>
      </c>
      <c r="CY116">
        <f t="shared" si="184"/>
        <v>3.8141652513260133E-5</v>
      </c>
      <c r="CZ116">
        <f t="shared" si="185"/>
        <v>1.7732109548160337E-5</v>
      </c>
      <c r="DA116">
        <f t="shared" si="185"/>
        <v>5.5477974585720076E-6</v>
      </c>
      <c r="DB116">
        <f t="shared" si="185"/>
        <v>3.5233675428760593E-7</v>
      </c>
      <c r="DC116">
        <f t="shared" si="185"/>
        <v>0</v>
      </c>
      <c r="DD116">
        <f t="shared" si="185"/>
        <v>0</v>
      </c>
      <c r="DE116">
        <f t="shared" si="185"/>
        <v>0</v>
      </c>
      <c r="DF116">
        <f t="shared" si="185"/>
        <v>0</v>
      </c>
      <c r="DG116">
        <f t="shared" si="185"/>
        <v>0</v>
      </c>
      <c r="DH116">
        <f t="shared" si="185"/>
        <v>0</v>
      </c>
      <c r="DI116">
        <f t="shared" si="185"/>
        <v>0</v>
      </c>
      <c r="DJ116">
        <f t="shared" si="186"/>
        <v>0</v>
      </c>
      <c r="DK116">
        <f t="shared" si="186"/>
        <v>0</v>
      </c>
      <c r="DL116">
        <f t="shared" si="186"/>
        <v>0</v>
      </c>
      <c r="DM116">
        <f t="shared" si="186"/>
        <v>0</v>
      </c>
      <c r="DN116">
        <f t="shared" si="186"/>
        <v>0</v>
      </c>
      <c r="DO116">
        <f t="shared" si="186"/>
        <v>0</v>
      </c>
      <c r="DP116">
        <f t="shared" si="186"/>
        <v>0</v>
      </c>
      <c r="DQ116">
        <f t="shared" si="186"/>
        <v>0</v>
      </c>
      <c r="DR116">
        <f t="shared" si="186"/>
        <v>0</v>
      </c>
      <c r="DS116">
        <f t="shared" si="186"/>
        <v>0</v>
      </c>
      <c r="DT116">
        <f t="shared" si="187"/>
        <v>0</v>
      </c>
      <c r="DU116">
        <f t="shared" si="187"/>
        <v>0</v>
      </c>
      <c r="DV116">
        <f t="shared" si="187"/>
        <v>0</v>
      </c>
      <c r="DW116">
        <f t="shared" si="187"/>
        <v>0</v>
      </c>
      <c r="DX116">
        <f t="shared" si="187"/>
        <v>0</v>
      </c>
      <c r="DY116">
        <f t="shared" si="187"/>
        <v>0</v>
      </c>
      <c r="DZ116">
        <f t="shared" si="187"/>
        <v>0</v>
      </c>
      <c r="EA116">
        <f t="shared" si="187"/>
        <v>0</v>
      </c>
      <c r="EB116">
        <f t="shared" si="187"/>
        <v>0</v>
      </c>
      <c r="EC116">
        <f t="shared" si="187"/>
        <v>0</v>
      </c>
      <c r="ED116">
        <f t="shared" si="188"/>
        <v>0</v>
      </c>
      <c r="EE116">
        <f t="shared" si="188"/>
        <v>0</v>
      </c>
      <c r="EF116">
        <f t="shared" si="188"/>
        <v>0</v>
      </c>
      <c r="EG116">
        <f t="shared" si="188"/>
        <v>0</v>
      </c>
      <c r="EH116">
        <f t="shared" si="188"/>
        <v>0</v>
      </c>
      <c r="EI116">
        <f t="shared" si="188"/>
        <v>0</v>
      </c>
      <c r="EJ116">
        <f t="shared" si="188"/>
        <v>0</v>
      </c>
      <c r="EK116">
        <f t="shared" si="188"/>
        <v>0</v>
      </c>
      <c r="EL116">
        <f t="shared" si="188"/>
        <v>0</v>
      </c>
      <c r="EM116">
        <f t="shared" si="188"/>
        <v>0</v>
      </c>
      <c r="EN116">
        <f t="shared" si="189"/>
        <v>0</v>
      </c>
      <c r="EO116">
        <f t="shared" si="189"/>
        <v>0</v>
      </c>
      <c r="EP116">
        <f t="shared" si="189"/>
        <v>0</v>
      </c>
      <c r="EQ116">
        <f t="shared" si="189"/>
        <v>0</v>
      </c>
      <c r="ER116">
        <f t="shared" si="189"/>
        <v>0</v>
      </c>
      <c r="ES116">
        <f t="shared" si="189"/>
        <v>0</v>
      </c>
      <c r="ET116">
        <f t="shared" si="189"/>
        <v>0</v>
      </c>
      <c r="EU116">
        <f t="shared" si="189"/>
        <v>0</v>
      </c>
      <c r="EV116">
        <f t="shared" si="189"/>
        <v>0</v>
      </c>
      <c r="EW116">
        <f t="shared" si="189"/>
        <v>0</v>
      </c>
      <c r="EX116">
        <f t="shared" si="189"/>
        <v>0</v>
      </c>
      <c r="EZ116">
        <f t="shared" si="112"/>
        <v>0.87681472555022999</v>
      </c>
      <c r="FB116">
        <f t="shared" si="158"/>
        <v>1.1430026675709304E-2</v>
      </c>
      <c r="FC116">
        <f t="shared" si="159"/>
        <v>0.24855469495473395</v>
      </c>
      <c r="FH116" s="56"/>
    </row>
    <row r="117" spans="1:164" x14ac:dyDescent="0.25">
      <c r="A117">
        <v>850</v>
      </c>
      <c r="B117" s="19">
        <f>'Input spectra'!Y116</f>
        <v>4.6059359004156197E-2</v>
      </c>
      <c r="C117">
        <f>'Input spectra'!B116</f>
        <v>0</v>
      </c>
      <c r="D117">
        <f t="shared" si="175"/>
        <v>2.0653927966864227E-2</v>
      </c>
      <c r="E117">
        <f t="shared" si="175"/>
        <v>2.0409293828612098E-2</v>
      </c>
      <c r="F117">
        <f t="shared" si="175"/>
        <v>2.0166471893803283E-2</v>
      </c>
      <c r="G117">
        <f t="shared" si="175"/>
        <v>1.992545067302489E-2</v>
      </c>
      <c r="H117">
        <f t="shared" si="175"/>
        <v>1.9686218744191013E-2</v>
      </c>
      <c r="I117">
        <f t="shared" si="175"/>
        <v>1.9448764752166559E-2</v>
      </c>
      <c r="J117">
        <f t="shared" si="175"/>
        <v>1.9213077408393141E-2</v>
      </c>
      <c r="K117">
        <f t="shared" si="175"/>
        <v>1.897914549051696E-2</v>
      </c>
      <c r="L117">
        <f t="shared" si="175"/>
        <v>1.8746957842018745E-2</v>
      </c>
      <c r="M117">
        <f t="shared" si="175"/>
        <v>1.8516503371845655E-2</v>
      </c>
      <c r="N117">
        <f t="shared" si="176"/>
        <v>1.8287771054045211E-2</v>
      </c>
      <c r="O117">
        <f t="shared" si="176"/>
        <v>1.8060749927401157E-2</v>
      </c>
      <c r="P117">
        <f t="shared" si="176"/>
        <v>1.7835429095071364E-2</v>
      </c>
      <c r="Q117">
        <f t="shared" si="176"/>
        <v>1.7611797724227638E-2</v>
      </c>
      <c r="R117">
        <f t="shared" si="176"/>
        <v>1.7389845045697506E-2</v>
      </c>
      <c r="S117">
        <f t="shared" si="176"/>
        <v>1.7169560353607918E-2</v>
      </c>
      <c r="T117">
        <f t="shared" si="176"/>
        <v>1.6950933005030925E-2</v>
      </c>
      <c r="U117">
        <f t="shared" si="176"/>
        <v>1.6733952419631222E-2</v>
      </c>
      <c r="V117">
        <f t="shared" si="176"/>
        <v>1.6518608079315645E-2</v>
      </c>
      <c r="W117">
        <f t="shared" si="176"/>
        <v>1.6304889527884534E-2</v>
      </c>
      <c r="X117">
        <f t="shared" si="177"/>
        <v>1.6092786370685015E-2</v>
      </c>
      <c r="Y117">
        <f t="shared" si="177"/>
        <v>1.5882288274266149E-2</v>
      </c>
      <c r="Z117">
        <f t="shared" si="177"/>
        <v>1.5673384966035941E-2</v>
      </c>
      <c r="AA117">
        <f t="shared" si="177"/>
        <v>1.5466066233920205E-2</v>
      </c>
      <c r="AB117">
        <f t="shared" si="177"/>
        <v>1.5260321926023331E-2</v>
      </c>
      <c r="AC117">
        <f t="shared" si="177"/>
        <v>1.5056141950290824E-2</v>
      </c>
      <c r="AD117">
        <f t="shared" si="177"/>
        <v>1.4853516274173693E-2</v>
      </c>
      <c r="AE117">
        <f t="shared" si="177"/>
        <v>1.4652434924294706E-2</v>
      </c>
      <c r="AF117">
        <f t="shared" si="177"/>
        <v>1.4452887986116389E-2</v>
      </c>
      <c r="AG117">
        <f t="shared" si="177"/>
        <v>1.4254865603610866E-2</v>
      </c>
      <c r="AH117">
        <f t="shared" si="178"/>
        <v>1.4058357978931488E-2</v>
      </c>
      <c r="AI117">
        <f t="shared" si="178"/>
        <v>1.3863355372086239E-2</v>
      </c>
      <c r="AJ117">
        <f t="shared" si="178"/>
        <v>1.3669848100612912E-2</v>
      </c>
      <c r="AK117">
        <f t="shared" si="178"/>
        <v>1.3477826539256041E-2</v>
      </c>
      <c r="AL117">
        <f t="shared" si="178"/>
        <v>1.3287281119645621E-2</v>
      </c>
      <c r="AM117">
        <f t="shared" si="178"/>
        <v>1.3098202329977536E-2</v>
      </c>
      <c r="AN117">
        <f t="shared" si="178"/>
        <v>1.2910580714695728E-2</v>
      </c>
      <c r="AO117">
        <f t="shared" si="178"/>
        <v>1.2724406874176121E-2</v>
      </c>
      <c r="AP117">
        <f t="shared" si="178"/>
        <v>1.2539671464412233E-2</v>
      </c>
      <c r="AQ117">
        <f t="shared" si="178"/>
        <v>1.2356365196702496E-2</v>
      </c>
      <c r="AR117">
        <f t="shared" si="179"/>
        <v>1.2174478837339301E-2</v>
      </c>
      <c r="AS117">
        <f t="shared" si="179"/>
        <v>1.1994003207299715E-2</v>
      </c>
      <c r="AT117">
        <f t="shared" si="179"/>
        <v>1.1814929181937859E-2</v>
      </c>
      <c r="AU117">
        <f t="shared" si="179"/>
        <v>1.1637247690679017E-2</v>
      </c>
      <c r="AV117">
        <f t="shared" si="179"/>
        <v>1.146094971671534E-2</v>
      </c>
      <c r="AW117">
        <f t="shared" si="179"/>
        <v>1.1286026296703253E-2</v>
      </c>
      <c r="AX117">
        <f t="shared" si="179"/>
        <v>1.0031187871863835E-2</v>
      </c>
      <c r="AY117">
        <f t="shared" si="179"/>
        <v>8.5702572347823702E-3</v>
      </c>
      <c r="AZ117">
        <f t="shared" si="179"/>
        <v>7.7138360768788774E-3</v>
      </c>
      <c r="BA117">
        <f t="shared" si="179"/>
        <v>7.0651069623478618E-3</v>
      </c>
      <c r="BB117">
        <f t="shared" si="180"/>
        <v>6.5350378938271465E-3</v>
      </c>
      <c r="BC117">
        <f t="shared" si="180"/>
        <v>6.0850332886316751E-3</v>
      </c>
      <c r="BD117">
        <f t="shared" si="180"/>
        <v>5.6939436154915682E-3</v>
      </c>
      <c r="BE117">
        <f t="shared" si="180"/>
        <v>5.3485834913289051E-3</v>
      </c>
      <c r="BF117">
        <f t="shared" si="180"/>
        <v>5.040024826123128E-3</v>
      </c>
      <c r="BG117">
        <f t="shared" si="180"/>
        <v>4.7618644039651237E-3</v>
      </c>
      <c r="BH117">
        <f t="shared" si="180"/>
        <v>4.5093115127039507E-3</v>
      </c>
      <c r="BI117">
        <f t="shared" si="180"/>
        <v>4.278664105135885E-3</v>
      </c>
      <c r="BJ117">
        <f t="shared" si="180"/>
        <v>4.0669876216869044E-3</v>
      </c>
      <c r="BK117">
        <f t="shared" si="180"/>
        <v>3.87190761258039E-3</v>
      </c>
      <c r="BL117">
        <f t="shared" si="181"/>
        <v>3.6914701142026999E-3</v>
      </c>
      <c r="BM117">
        <f t="shared" si="181"/>
        <v>3.5240443364451075E-3</v>
      </c>
      <c r="BN117">
        <f t="shared" si="181"/>
        <v>3.3682528417611924E-3</v>
      </c>
      <c r="BO117">
        <f t="shared" si="181"/>
        <v>3.2229201963204011E-3</v>
      </c>
      <c r="BP117">
        <f t="shared" si="181"/>
        <v>3.087034394596276E-3</v>
      </c>
      <c r="BQ117">
        <f t="shared" si="181"/>
        <v>2.9597173393462531E-3</v>
      </c>
      <c r="BR117">
        <f t="shared" si="181"/>
        <v>2.8402018824073014E-3</v>
      </c>
      <c r="BS117">
        <f t="shared" si="181"/>
        <v>2.7278137110105087E-3</v>
      </c>
      <c r="BT117">
        <f t="shared" si="181"/>
        <v>2.6219568742503123E-3</v>
      </c>
      <c r="BU117">
        <f t="shared" si="181"/>
        <v>2.522102086115841E-3</v>
      </c>
      <c r="BV117">
        <f t="shared" si="182"/>
        <v>2.4277771755147181E-3</v>
      </c>
      <c r="BW117">
        <f t="shared" si="182"/>
        <v>2.3385592170789816E-3</v>
      </c>
      <c r="BX117">
        <f t="shared" si="182"/>
        <v>2.254067992578628E-3</v>
      </c>
      <c r="BY117">
        <f t="shared" si="182"/>
        <v>2.1739605165039554E-3</v>
      </c>
      <c r="BZ117">
        <f t="shared" si="182"/>
        <v>2.0979264206836346E-3</v>
      </c>
      <c r="CA117">
        <f t="shared" si="182"/>
        <v>2.0256840382868535E-3</v>
      </c>
      <c r="CB117">
        <f t="shared" si="182"/>
        <v>1.9569770617124571E-3</v>
      </c>
      <c r="CC117">
        <f t="shared" si="182"/>
        <v>1.8915716748058502E-3</v>
      </c>
      <c r="CD117">
        <f t="shared" si="182"/>
        <v>1.8292540797476661E-3</v>
      </c>
      <c r="CE117">
        <f t="shared" si="182"/>
        <v>1.7698283543784695E-3</v>
      </c>
      <c r="CF117">
        <f t="shared" si="183"/>
        <v>1.7131145877781399E-3</v>
      </c>
      <c r="CG117">
        <f t="shared" si="183"/>
        <v>1.6589472514206142E-3</v>
      </c>
      <c r="CH117">
        <f t="shared" si="183"/>
        <v>1.6071737707733904E-3</v>
      </c>
      <c r="CI117">
        <f t="shared" si="183"/>
        <v>1.5576532682518691E-3</v>
      </c>
      <c r="CJ117">
        <f t="shared" si="183"/>
        <v>1.5102554533057615E-3</v>
      </c>
      <c r="CK117">
        <f t="shared" si="183"/>
        <v>1.4648596393615099E-3</v>
      </c>
      <c r="CL117">
        <f t="shared" si="183"/>
        <v>1.4213538705644807E-3</v>
      </c>
      <c r="CM117">
        <f t="shared" si="183"/>
        <v>1.3796341439063712E-3</v>
      </c>
      <c r="CN117">
        <f t="shared" si="183"/>
        <v>1.3396037145023548E-3</v>
      </c>
      <c r="CO117">
        <f t="shared" si="183"/>
        <v>1.301172473589036E-3</v>
      </c>
      <c r="CP117">
        <f t="shared" si="184"/>
        <v>1.2642563903192447E-3</v>
      </c>
      <c r="CQ117">
        <f t="shared" si="184"/>
        <v>1.2287770096891138E-3</v>
      </c>
      <c r="CR117">
        <f t="shared" si="184"/>
        <v>7.9099843507547056E-4</v>
      </c>
      <c r="CS117">
        <f t="shared" si="184"/>
        <v>5.1367915186968031E-4</v>
      </c>
      <c r="CT117">
        <f t="shared" si="184"/>
        <v>3.5568257391150427E-4</v>
      </c>
      <c r="CU117">
        <f t="shared" si="184"/>
        <v>2.4739201460825312E-4</v>
      </c>
      <c r="CV117">
        <f t="shared" si="184"/>
        <v>1.6889243337898057E-4</v>
      </c>
      <c r="CW117">
        <f t="shared" si="184"/>
        <v>1.1100275607072193E-4</v>
      </c>
      <c r="CX117">
        <f t="shared" si="184"/>
        <v>6.8540174578754357E-5</v>
      </c>
      <c r="CY117">
        <f t="shared" si="184"/>
        <v>3.8214006605834224E-5</v>
      </c>
      <c r="CZ117">
        <f t="shared" si="185"/>
        <v>1.7766087168969704E-5</v>
      </c>
      <c r="DA117">
        <f t="shared" si="185"/>
        <v>5.5585343531497256E-6</v>
      </c>
      <c r="DB117">
        <f t="shared" si="185"/>
        <v>3.5302540499384206E-7</v>
      </c>
      <c r="DC117">
        <f t="shared" si="185"/>
        <v>0</v>
      </c>
      <c r="DD117">
        <f t="shared" si="185"/>
        <v>0</v>
      </c>
      <c r="DE117">
        <f t="shared" si="185"/>
        <v>0</v>
      </c>
      <c r="DF117">
        <f t="shared" si="185"/>
        <v>0</v>
      </c>
      <c r="DG117">
        <f t="shared" si="185"/>
        <v>0</v>
      </c>
      <c r="DH117">
        <f t="shared" si="185"/>
        <v>0</v>
      </c>
      <c r="DI117">
        <f t="shared" si="185"/>
        <v>0</v>
      </c>
      <c r="DJ117">
        <f t="shared" si="186"/>
        <v>0</v>
      </c>
      <c r="DK117">
        <f t="shared" si="186"/>
        <v>0</v>
      </c>
      <c r="DL117">
        <f t="shared" si="186"/>
        <v>0</v>
      </c>
      <c r="DM117">
        <f t="shared" si="186"/>
        <v>0</v>
      </c>
      <c r="DN117">
        <f t="shared" si="186"/>
        <v>0</v>
      </c>
      <c r="DO117">
        <f t="shared" si="186"/>
        <v>0</v>
      </c>
      <c r="DP117">
        <f t="shared" si="186"/>
        <v>0</v>
      </c>
      <c r="DQ117">
        <f t="shared" si="186"/>
        <v>0</v>
      </c>
      <c r="DR117">
        <f t="shared" si="186"/>
        <v>0</v>
      </c>
      <c r="DS117">
        <f t="shared" si="186"/>
        <v>0</v>
      </c>
      <c r="DT117">
        <f t="shared" si="187"/>
        <v>0</v>
      </c>
      <c r="DU117">
        <f t="shared" si="187"/>
        <v>0</v>
      </c>
      <c r="DV117">
        <f t="shared" si="187"/>
        <v>0</v>
      </c>
      <c r="DW117">
        <f t="shared" si="187"/>
        <v>0</v>
      </c>
      <c r="DX117">
        <f t="shared" si="187"/>
        <v>0</v>
      </c>
      <c r="DY117">
        <f t="shared" si="187"/>
        <v>0</v>
      </c>
      <c r="DZ117">
        <f t="shared" si="187"/>
        <v>0</v>
      </c>
      <c r="EA117">
        <f t="shared" si="187"/>
        <v>0</v>
      </c>
      <c r="EB117">
        <f t="shared" si="187"/>
        <v>0</v>
      </c>
      <c r="EC117">
        <f t="shared" si="187"/>
        <v>0</v>
      </c>
      <c r="ED117">
        <f t="shared" si="188"/>
        <v>0</v>
      </c>
      <c r="EE117">
        <f t="shared" si="188"/>
        <v>0</v>
      </c>
      <c r="EF117">
        <f t="shared" si="188"/>
        <v>0</v>
      </c>
      <c r="EG117">
        <f t="shared" si="188"/>
        <v>0</v>
      </c>
      <c r="EH117">
        <f t="shared" si="188"/>
        <v>0</v>
      </c>
      <c r="EI117">
        <f t="shared" si="188"/>
        <v>0</v>
      </c>
      <c r="EJ117">
        <f t="shared" si="188"/>
        <v>0</v>
      </c>
      <c r="EK117">
        <f t="shared" si="188"/>
        <v>0</v>
      </c>
      <c r="EL117">
        <f t="shared" si="188"/>
        <v>0</v>
      </c>
      <c r="EM117">
        <f t="shared" si="188"/>
        <v>0</v>
      </c>
      <c r="EN117">
        <f t="shared" si="189"/>
        <v>0</v>
      </c>
      <c r="EO117">
        <f t="shared" si="189"/>
        <v>0</v>
      </c>
      <c r="EP117">
        <f t="shared" si="189"/>
        <v>0</v>
      </c>
      <c r="EQ117">
        <f t="shared" si="189"/>
        <v>0</v>
      </c>
      <c r="ER117">
        <f t="shared" si="189"/>
        <v>0</v>
      </c>
      <c r="ES117">
        <f t="shared" si="189"/>
        <v>0</v>
      </c>
      <c r="ET117">
        <f t="shared" si="189"/>
        <v>0</v>
      </c>
      <c r="EU117">
        <f t="shared" si="189"/>
        <v>0</v>
      </c>
      <c r="EV117">
        <f t="shared" si="189"/>
        <v>0</v>
      </c>
      <c r="EW117">
        <f t="shared" si="189"/>
        <v>0</v>
      </c>
      <c r="EX117">
        <f t="shared" si="189"/>
        <v>0</v>
      </c>
      <c r="EZ117">
        <f t="shared" si="112"/>
        <v>0.87727532092552052</v>
      </c>
      <c r="FB117">
        <f t="shared" si="158"/>
        <v>1.1383260230111603E-2</v>
      </c>
      <c r="FC117">
        <f t="shared" si="159"/>
        <v>0.24856067683770969</v>
      </c>
      <c r="FH117" s="56"/>
    </row>
    <row r="118" spans="1:164" x14ac:dyDescent="0.25">
      <c r="A118">
        <v>855</v>
      </c>
      <c r="B118" s="19">
        <f>'Input spectra'!Y117</f>
        <v>4.5867926005705703E-2</v>
      </c>
      <c r="C118">
        <f>'Input spectra'!B117</f>
        <v>0</v>
      </c>
      <c r="D118">
        <f t="shared" si="175"/>
        <v>2.0653927966864227E-2</v>
      </c>
      <c r="E118">
        <f t="shared" si="175"/>
        <v>2.0409684533583165E-2</v>
      </c>
      <c r="F118">
        <f t="shared" si="175"/>
        <v>2.0167244014220678E-2</v>
      </c>
      <c r="G118">
        <f t="shared" si="175"/>
        <v>1.992659502251486E-2</v>
      </c>
      <c r="H118">
        <f t="shared" si="175"/>
        <v>1.9687726238660053E-2</v>
      </c>
      <c r="I118">
        <f t="shared" si="175"/>
        <v>1.9450626408937105E-2</v>
      </c>
      <c r="J118">
        <f t="shared" si="175"/>
        <v>1.9215284345345533E-2</v>
      </c>
      <c r="K118">
        <f t="shared" si="175"/>
        <v>1.8981688925237716E-2</v>
      </c>
      <c r="L118">
        <f t="shared" si="175"/>
        <v>1.8749829090955069E-2</v>
      </c>
      <c r="M118">
        <f t="shared" si="175"/>
        <v>1.851969384946614E-2</v>
      </c>
      <c r="N118">
        <f t="shared" si="176"/>
        <v>1.8291272272006696E-2</v>
      </c>
      <c r="O118">
        <f t="shared" si="176"/>
        <v>1.8064553493721713E-2</v>
      </c>
      <c r="P118">
        <f t="shared" si="176"/>
        <v>1.7839526713309337E-2</v>
      </c>
      <c r="Q118">
        <f t="shared" si="176"/>
        <v>1.7616181192666735E-2</v>
      </c>
      <c r="R118">
        <f t="shared" si="176"/>
        <v>1.7394506256537864E-2</v>
      </c>
      <c r="S118">
        <f t="shared" si="176"/>
        <v>1.7174491292163151E-2</v>
      </c>
      <c r="T118">
        <f t="shared" si="176"/>
        <v>1.6956125748931055E-2</v>
      </c>
      <c r="U118">
        <f t="shared" si="176"/>
        <v>1.6739399138031491E-2</v>
      </c>
      <c r="V118">
        <f t="shared" si="176"/>
        <v>1.652430103211117E-2</v>
      </c>
      <c r="W118">
        <f t="shared" si="176"/>
        <v>1.6310821064930748E-2</v>
      </c>
      <c r="X118">
        <f t="shared" si="177"/>
        <v>1.6098948931023867E-2</v>
      </c>
      <c r="Y118">
        <f t="shared" si="177"/>
        <v>1.5888674385358015E-2</v>
      </c>
      <c r="Z118">
        <f t="shared" si="177"/>
        <v>1.5679987242997212E-2</v>
      </c>
      <c r="AA118">
        <f t="shared" si="177"/>
        <v>1.5472877378766538E-2</v>
      </c>
      <c r="AB118">
        <f t="shared" si="177"/>
        <v>1.5267334726918462E-2</v>
      </c>
      <c r="AC118">
        <f t="shared" si="177"/>
        <v>1.5063349280800973E-2</v>
      </c>
      <c r="AD118">
        <f t="shared" si="177"/>
        <v>1.4860911092527494E-2</v>
      </c>
      <c r="AE118">
        <f t="shared" si="177"/>
        <v>1.4660010272648611E-2</v>
      </c>
      <c r="AF118">
        <f t="shared" si="177"/>
        <v>1.4460636989825543E-2</v>
      </c>
      <c r="AG118">
        <f t="shared" si="177"/>
        <v>1.4262781470505382E-2</v>
      </c>
      <c r="AH118">
        <f t="shared" si="178"/>
        <v>1.4066433998598101E-2</v>
      </c>
      <c r="AI118">
        <f t="shared" si="178"/>
        <v>1.3871584915155321E-2</v>
      </c>
      <c r="AJ118">
        <f t="shared" si="178"/>
        <v>1.3678224618050764E-2</v>
      </c>
      <c r="AK118">
        <f t="shared" si="178"/>
        <v>1.3486343561662487E-2</v>
      </c>
      <c r="AL118">
        <f t="shared" si="178"/>
        <v>1.3295932256556807E-2</v>
      </c>
      <c r="AM118">
        <f t="shared" si="178"/>
        <v>1.3106981269173945E-2</v>
      </c>
      <c r="AN118">
        <f t="shared" si="178"/>
        <v>1.291948122151536E-2</v>
      </c>
      <c r="AO118">
        <f t="shared" si="178"/>
        <v>1.2733422790832793E-2</v>
      </c>
      <c r="AP118">
        <f t="shared" si="178"/>
        <v>1.254879670931898E-2</v>
      </c>
      <c r="AQ118">
        <f t="shared" si="178"/>
        <v>1.2365593763800021E-2</v>
      </c>
      <c r="AR118">
        <f t="shared" si="179"/>
        <v>1.218380479542947E-2</v>
      </c>
      <c r="AS118">
        <f t="shared" si="179"/>
        <v>1.2003420699384025E-2</v>
      </c>
      <c r="AT118">
        <f t="shared" si="179"/>
        <v>1.1824432424560868E-2</v>
      </c>
      <c r="AU118">
        <f t="shared" si="179"/>
        <v>1.1646830973276701E-2</v>
      </c>
      <c r="AV118">
        <f t="shared" si="179"/>
        <v>1.1470607400968336E-2</v>
      </c>
      <c r="AW118">
        <f t="shared" si="179"/>
        <v>1.1295752815894967E-2</v>
      </c>
      <c r="AX118">
        <f t="shared" si="179"/>
        <v>1.0040025144020158E-2</v>
      </c>
      <c r="AY118">
        <f t="shared" si="179"/>
        <v>8.5779716659219081E-3</v>
      </c>
      <c r="AZ118">
        <f t="shared" si="179"/>
        <v>7.7209274117119092E-3</v>
      </c>
      <c r="BA118">
        <f t="shared" si="179"/>
        <v>7.07173729514956E-3</v>
      </c>
      <c r="BB118">
        <f t="shared" si="180"/>
        <v>6.5412959978634238E-3</v>
      </c>
      <c r="BC118">
        <f t="shared" si="180"/>
        <v>6.0909770580926401E-3</v>
      </c>
      <c r="BD118">
        <f t="shared" si="180"/>
        <v>5.6996144827967006E-3</v>
      </c>
      <c r="BE118">
        <f t="shared" si="180"/>
        <v>5.3540128906721732E-3</v>
      </c>
      <c r="BF118">
        <f t="shared" si="180"/>
        <v>5.0452375861230131E-3</v>
      </c>
      <c r="BG118">
        <f t="shared" si="180"/>
        <v>4.7668807231924125E-3</v>
      </c>
      <c r="BH118">
        <f t="shared" si="180"/>
        <v>4.5141481984976983E-3</v>
      </c>
      <c r="BI118">
        <f t="shared" si="180"/>
        <v>4.2833353949979667E-3</v>
      </c>
      <c r="BJ118">
        <f t="shared" si="180"/>
        <v>4.0715057521720837E-3</v>
      </c>
      <c r="BK118">
        <f t="shared" si="180"/>
        <v>3.876283227360154E-3</v>
      </c>
      <c r="BL118">
        <f t="shared" si="181"/>
        <v>3.6957125653276179E-3</v>
      </c>
      <c r="BM118">
        <f t="shared" si="181"/>
        <v>3.5281619121902029E-3</v>
      </c>
      <c r="BN118">
        <f t="shared" si="181"/>
        <v>3.3722529425150223E-3</v>
      </c>
      <c r="BO118">
        <f t="shared" si="181"/>
        <v>3.2268094727817042E-3</v>
      </c>
      <c r="BP118">
        <f t="shared" si="181"/>
        <v>3.0908188580337308E-3</v>
      </c>
      <c r="BQ118">
        <f t="shared" si="181"/>
        <v>2.9634024507609815E-3</v>
      </c>
      <c r="BR118">
        <f t="shared" si="181"/>
        <v>2.8437926254986563E-3</v>
      </c>
      <c r="BS118">
        <f t="shared" si="181"/>
        <v>2.7313146525242867E-3</v>
      </c>
      <c r="BT118">
        <f t="shared" si="181"/>
        <v>2.6253722143684158E-3</v>
      </c>
      <c r="BU118">
        <f t="shared" si="181"/>
        <v>2.5254357008932388E-3</v>
      </c>
      <c r="BV118">
        <f t="shared" si="182"/>
        <v>2.4310326528978053E-3</v>
      </c>
      <c r="BW118">
        <f t="shared" si="182"/>
        <v>2.3417398876933435E-3</v>
      </c>
      <c r="BX118">
        <f t="shared" si="182"/>
        <v>2.257176956216691E-3</v>
      </c>
      <c r="BY118">
        <f t="shared" si="182"/>
        <v>2.1770006650489089E-3</v>
      </c>
      <c r="BZ118">
        <f t="shared" si="182"/>
        <v>2.1009004580579611E-3</v>
      </c>
      <c r="CA118">
        <f t="shared" si="182"/>
        <v>2.0285944978996511E-3</v>
      </c>
      <c r="CB118">
        <f t="shared" si="182"/>
        <v>1.959826321790841E-3</v>
      </c>
      <c r="CC118">
        <f t="shared" si="182"/>
        <v>1.8943619719258506E-3</v>
      </c>
      <c r="CD118">
        <f t="shared" si="182"/>
        <v>1.8319875208246297E-3</v>
      </c>
      <c r="CE118">
        <f t="shared" si="182"/>
        <v>1.7725069273327077E-3</v>
      </c>
      <c r="CF118">
        <f t="shared" si="183"/>
        <v>1.715740171055913E-3</v>
      </c>
      <c r="CG118">
        <f t="shared" si="183"/>
        <v>1.661521622521641E-3</v>
      </c>
      <c r="CH118">
        <f t="shared" si="183"/>
        <v>1.6096986139124867E-3</v>
      </c>
      <c r="CI118">
        <f t="shared" si="183"/>
        <v>1.56013018126295E-3</v>
      </c>
      <c r="CJ118">
        <f t="shared" si="183"/>
        <v>1.5126859538804472E-3</v>
      </c>
      <c r="CK118">
        <f t="shared" si="183"/>
        <v>1.4672451707012954E-3</v>
      </c>
      <c r="CL118">
        <f t="shared" si="183"/>
        <v>1.4236958065143414E-3</v>
      </c>
      <c r="CM118">
        <f t="shared" si="183"/>
        <v>1.3819337936283867E-3</v>
      </c>
      <c r="CN118">
        <f t="shared" si="183"/>
        <v>1.3418623267400897E-3</v>
      </c>
      <c r="CO118">
        <f t="shared" si="183"/>
        <v>1.3033912405668007E-3</v>
      </c>
      <c r="CP118">
        <f t="shared" si="184"/>
        <v>1.2664364513147153E-3</v>
      </c>
      <c r="CQ118">
        <f t="shared" si="184"/>
        <v>1.2309194543129948E-3</v>
      </c>
      <c r="CR118">
        <f t="shared" si="184"/>
        <v>7.9239275600283547E-4</v>
      </c>
      <c r="CS118">
        <f t="shared" si="184"/>
        <v>5.1459448322706649E-4</v>
      </c>
      <c r="CT118">
        <f t="shared" si="184"/>
        <v>3.5632319031092763E-4</v>
      </c>
      <c r="CU118">
        <f t="shared" si="184"/>
        <v>2.4784233441689458E-4</v>
      </c>
      <c r="CV118">
        <f t="shared" si="184"/>
        <v>1.6920310197360148E-4</v>
      </c>
      <c r="CW118">
        <f t="shared" si="184"/>
        <v>1.1120906858948653E-4</v>
      </c>
      <c r="CX118">
        <f t="shared" si="184"/>
        <v>6.8668879610229801E-5</v>
      </c>
      <c r="CY118">
        <f t="shared" si="184"/>
        <v>3.8286497952941541E-5</v>
      </c>
      <c r="CZ118">
        <f t="shared" si="185"/>
        <v>1.7800129896455329E-5</v>
      </c>
      <c r="DA118">
        <f t="shared" si="185"/>
        <v>5.5692920273081745E-6</v>
      </c>
      <c r="DB118">
        <f t="shared" si="185"/>
        <v>3.5371540168453599E-7</v>
      </c>
      <c r="DC118">
        <f t="shared" si="185"/>
        <v>0</v>
      </c>
      <c r="DD118">
        <f t="shared" si="185"/>
        <v>0</v>
      </c>
      <c r="DE118">
        <f t="shared" si="185"/>
        <v>0</v>
      </c>
      <c r="DF118">
        <f t="shared" si="185"/>
        <v>0</v>
      </c>
      <c r="DG118">
        <f t="shared" si="185"/>
        <v>0</v>
      </c>
      <c r="DH118">
        <f t="shared" si="185"/>
        <v>0</v>
      </c>
      <c r="DI118">
        <f t="shared" si="185"/>
        <v>0</v>
      </c>
      <c r="DJ118">
        <f t="shared" si="186"/>
        <v>0</v>
      </c>
      <c r="DK118">
        <f t="shared" si="186"/>
        <v>0</v>
      </c>
      <c r="DL118">
        <f t="shared" si="186"/>
        <v>0</v>
      </c>
      <c r="DM118">
        <f t="shared" si="186"/>
        <v>0</v>
      </c>
      <c r="DN118">
        <f t="shared" si="186"/>
        <v>0</v>
      </c>
      <c r="DO118">
        <f t="shared" si="186"/>
        <v>0</v>
      </c>
      <c r="DP118">
        <f t="shared" si="186"/>
        <v>0</v>
      </c>
      <c r="DQ118">
        <f t="shared" si="186"/>
        <v>0</v>
      </c>
      <c r="DR118">
        <f t="shared" si="186"/>
        <v>0</v>
      </c>
      <c r="DS118">
        <f t="shared" si="186"/>
        <v>0</v>
      </c>
      <c r="DT118">
        <f t="shared" si="187"/>
        <v>0</v>
      </c>
      <c r="DU118">
        <f t="shared" si="187"/>
        <v>0</v>
      </c>
      <c r="DV118">
        <f t="shared" si="187"/>
        <v>0</v>
      </c>
      <c r="DW118">
        <f t="shared" si="187"/>
        <v>0</v>
      </c>
      <c r="DX118">
        <f t="shared" si="187"/>
        <v>0</v>
      </c>
      <c r="DY118">
        <f t="shared" si="187"/>
        <v>0</v>
      </c>
      <c r="DZ118">
        <f t="shared" si="187"/>
        <v>0</v>
      </c>
      <c r="EA118">
        <f t="shared" si="187"/>
        <v>0</v>
      </c>
      <c r="EB118">
        <f t="shared" si="187"/>
        <v>0</v>
      </c>
      <c r="EC118">
        <f t="shared" si="187"/>
        <v>0</v>
      </c>
      <c r="ED118">
        <f t="shared" si="188"/>
        <v>0</v>
      </c>
      <c r="EE118">
        <f t="shared" si="188"/>
        <v>0</v>
      </c>
      <c r="EF118">
        <f t="shared" si="188"/>
        <v>0</v>
      </c>
      <c r="EG118">
        <f t="shared" si="188"/>
        <v>0</v>
      </c>
      <c r="EH118">
        <f t="shared" si="188"/>
        <v>0</v>
      </c>
      <c r="EI118">
        <f t="shared" si="188"/>
        <v>0</v>
      </c>
      <c r="EJ118">
        <f t="shared" si="188"/>
        <v>0</v>
      </c>
      <c r="EK118">
        <f t="shared" si="188"/>
        <v>0</v>
      </c>
      <c r="EL118">
        <f t="shared" si="188"/>
        <v>0</v>
      </c>
      <c r="EM118">
        <f t="shared" si="188"/>
        <v>0</v>
      </c>
      <c r="EN118">
        <f t="shared" si="189"/>
        <v>0</v>
      </c>
      <c r="EO118">
        <f t="shared" si="189"/>
        <v>0</v>
      </c>
      <c r="EP118">
        <f t="shared" si="189"/>
        <v>0</v>
      </c>
      <c r="EQ118">
        <f t="shared" si="189"/>
        <v>0</v>
      </c>
      <c r="ER118">
        <f t="shared" si="189"/>
        <v>0</v>
      </c>
      <c r="ES118">
        <f t="shared" si="189"/>
        <v>0</v>
      </c>
      <c r="ET118">
        <f t="shared" si="189"/>
        <v>0</v>
      </c>
      <c r="EU118">
        <f t="shared" si="189"/>
        <v>0</v>
      </c>
      <c r="EV118">
        <f t="shared" si="189"/>
        <v>0</v>
      </c>
      <c r="EW118">
        <f t="shared" si="189"/>
        <v>0</v>
      </c>
      <c r="EX118">
        <f t="shared" si="189"/>
        <v>0</v>
      </c>
      <c r="EZ118">
        <f t="shared" si="112"/>
        <v>0.87773629290472077</v>
      </c>
      <c r="FB118">
        <f t="shared" si="158"/>
        <v>1.1336489307979203E-2</v>
      </c>
      <c r="FC118">
        <f t="shared" si="159"/>
        <v>0.24856665872398151</v>
      </c>
      <c r="FH118" s="56"/>
    </row>
    <row r="119" spans="1:164" x14ac:dyDescent="0.25">
      <c r="A119">
        <v>860</v>
      </c>
      <c r="B119" s="19">
        <f>'Input spectra'!Y118</f>
        <v>4.5676493007255098E-2</v>
      </c>
      <c r="C119">
        <f>'Input spectra'!B118</f>
        <v>0</v>
      </c>
      <c r="D119">
        <f t="shared" si="175"/>
        <v>2.0653927966864227E-2</v>
      </c>
      <c r="E119">
        <f t="shared" si="175"/>
        <v>2.0410075246033683E-2</v>
      </c>
      <c r="F119">
        <f t="shared" si="175"/>
        <v>2.0168016164200508E-2</v>
      </c>
      <c r="G119">
        <f t="shared" si="175"/>
        <v>1.9927739437726591E-2</v>
      </c>
      <c r="H119">
        <f t="shared" si="175"/>
        <v>1.9689233848567193E-2</v>
      </c>
      <c r="I119">
        <f t="shared" si="175"/>
        <v>1.9452488243907447E-2</v>
      </c>
      <c r="J119">
        <f t="shared" si="175"/>
        <v>1.921749153580082E-2</v>
      </c>
      <c r="K119">
        <f t="shared" si="175"/>
        <v>1.8984232700809445E-2</v>
      </c>
      <c r="L119">
        <f t="shared" si="175"/>
        <v>1.8752700779646501E-2</v>
      </c>
      <c r="M119">
        <f t="shared" si="175"/>
        <v>1.8522884876820408E-2</v>
      </c>
      <c r="N119">
        <f t="shared" si="176"/>
        <v>1.8294774160280993E-2</v>
      </c>
      <c r="O119">
        <f t="shared" si="176"/>
        <v>1.8068357861067523E-2</v>
      </c>
      <c r="P119">
        <f t="shared" si="176"/>
        <v>1.7843625272958651E-2</v>
      </c>
      <c r="Q119">
        <f t="shared" si="176"/>
        <v>1.7620565752124243E-2</v>
      </c>
      <c r="R119">
        <f t="shared" si="176"/>
        <v>1.7399168716779038E-2</v>
      </c>
      <c r="S119">
        <f t="shared" si="176"/>
        <v>1.7179423646838228E-2</v>
      </c>
      <c r="T119">
        <f t="shared" si="176"/>
        <v>1.6961320083574847E-2</v>
      </c>
      <c r="U119">
        <f t="shared" si="176"/>
        <v>1.6744847629279001E-2</v>
      </c>
      <c r="V119">
        <f t="shared" si="176"/>
        <v>1.6529995946918955E-2</v>
      </c>
      <c r="W119">
        <f t="shared" si="176"/>
        <v>1.6316754759804021E-2</v>
      </c>
      <c r="X119">
        <f t="shared" si="177"/>
        <v>1.6105113851249263E-2</v>
      </c>
      <c r="Y119">
        <f t="shared" si="177"/>
        <v>1.5895063064242015E-2</v>
      </c>
      <c r="Z119">
        <f t="shared" si="177"/>
        <v>1.5686592301110181E-2</v>
      </c>
      <c r="AA119">
        <f t="shared" si="177"/>
        <v>1.5479691523192304E-2</v>
      </c>
      <c r="AB119">
        <f t="shared" si="177"/>
        <v>1.5274350750509463E-2</v>
      </c>
      <c r="AC119">
        <f t="shared" si="177"/>
        <v>1.5070560061438872E-2</v>
      </c>
      <c r="AD119">
        <f t="shared" si="177"/>
        <v>1.4868309592389266E-2</v>
      </c>
      <c r="AE119">
        <f t="shared" si="177"/>
        <v>1.4667589537478041E-2</v>
      </c>
      <c r="AF119">
        <f t="shared" si="177"/>
        <v>1.4468390148210124E-2</v>
      </c>
      <c r="AG119">
        <f t="shared" si="177"/>
        <v>1.4270701733158543E-2</v>
      </c>
      <c r="AH119">
        <f t="shared" si="178"/>
        <v>1.4074514657646768E-2</v>
      </c>
      <c r="AI119">
        <f t="shared" si="178"/>
        <v>1.3879819343432733E-2</v>
      </c>
      <c r="AJ119">
        <f t="shared" si="178"/>
        <v>1.3686606268394554E-2</v>
      </c>
      <c r="AK119">
        <f t="shared" si="178"/>
        <v>1.3494865966217941E-2</v>
      </c>
      <c r="AL119">
        <f t="shared" si="178"/>
        <v>1.3304589026085323E-2</v>
      </c>
      <c r="AM119">
        <f t="shared" si="178"/>
        <v>1.311576609236661E-2</v>
      </c>
      <c r="AN119">
        <f t="shared" si="178"/>
        <v>1.2928387864311636E-2</v>
      </c>
      <c r="AO119">
        <f t="shared" si="178"/>
        <v>1.2742445095744261E-2</v>
      </c>
      <c r="AP119">
        <f t="shared" si="178"/>
        <v>1.2557928594758126E-2</v>
      </c>
      <c r="AQ119">
        <f t="shared" si="178"/>
        <v>1.2374829223414026E-2</v>
      </c>
      <c r="AR119">
        <f t="shared" si="179"/>
        <v>1.2193137897438944E-2</v>
      </c>
      <c r="AS119">
        <f t="shared" si="179"/>
        <v>1.201284558592669E-2</v>
      </c>
      <c r="AT119">
        <f t="shared" si="179"/>
        <v>1.1833943311040139E-2</v>
      </c>
      <c r="AU119">
        <f t="shared" si="179"/>
        <v>1.1656422147715123E-2</v>
      </c>
      <c r="AV119">
        <f t="shared" si="179"/>
        <v>1.1480273223365858E-2</v>
      </c>
      <c r="AW119">
        <f t="shared" si="179"/>
        <v>1.1305487717592015E-2</v>
      </c>
      <c r="AX119">
        <f t="shared" si="179"/>
        <v>1.004887020163322E-2</v>
      </c>
      <c r="AY119">
        <f t="shared" si="179"/>
        <v>8.5856930411293102E-3</v>
      </c>
      <c r="AZ119">
        <f t="shared" si="179"/>
        <v>7.7280252656139539E-3</v>
      </c>
      <c r="BA119">
        <f t="shared" si="179"/>
        <v>7.0783738502651341E-3</v>
      </c>
      <c r="BB119">
        <f t="shared" si="180"/>
        <v>6.5475600948054482E-3</v>
      </c>
      <c r="BC119">
        <f t="shared" si="180"/>
        <v>6.0969266333386739E-3</v>
      </c>
      <c r="BD119">
        <f t="shared" si="180"/>
        <v>5.7052909979863542E-3</v>
      </c>
      <c r="BE119">
        <f t="shared" si="180"/>
        <v>5.3594478014517485E-3</v>
      </c>
      <c r="BF119">
        <f t="shared" si="180"/>
        <v>5.0504557375381735E-3</v>
      </c>
      <c r="BG119">
        <f t="shared" si="180"/>
        <v>4.7719023267907938E-3</v>
      </c>
      <c r="BH119">
        <f t="shared" si="180"/>
        <v>4.5189900721187698E-3</v>
      </c>
      <c r="BI119">
        <f t="shared" si="180"/>
        <v>4.2880117848044354E-3</v>
      </c>
      <c r="BJ119">
        <f t="shared" si="180"/>
        <v>4.0760289019749979E-3</v>
      </c>
      <c r="BK119">
        <f t="shared" si="180"/>
        <v>3.8806637869905252E-3</v>
      </c>
      <c r="BL119">
        <f t="shared" si="181"/>
        <v>3.6999598921229324E-3</v>
      </c>
      <c r="BM119">
        <f t="shared" si="181"/>
        <v>3.532284299007012E-3</v>
      </c>
      <c r="BN119">
        <f t="shared" si="181"/>
        <v>3.3762577937453751E-3</v>
      </c>
      <c r="BO119">
        <f t="shared" si="181"/>
        <v>3.2307034426485148E-3</v>
      </c>
      <c r="BP119">
        <f t="shared" si="181"/>
        <v>3.0946079609282455E-3</v>
      </c>
      <c r="BQ119">
        <f t="shared" si="181"/>
        <v>2.9670921504672894E-3</v>
      </c>
      <c r="BR119">
        <f t="shared" si="181"/>
        <v>2.8473879082095482E-3</v>
      </c>
      <c r="BS119">
        <f t="shared" si="181"/>
        <v>2.7348200872303378E-3</v>
      </c>
      <c r="BT119">
        <f t="shared" si="181"/>
        <v>2.6287920032813262E-3</v>
      </c>
      <c r="BU119">
        <f t="shared" si="181"/>
        <v>2.5287737219107922E-3</v>
      </c>
      <c r="BV119">
        <f t="shared" si="182"/>
        <v>2.4342924956456814E-3</v>
      </c>
      <c r="BW119">
        <f t="shared" si="182"/>
        <v>2.3449248843326739E-3</v>
      </c>
      <c r="BX119">
        <f t="shared" si="182"/>
        <v>2.2602902079485198E-3</v>
      </c>
      <c r="BY119">
        <f t="shared" si="182"/>
        <v>2.1800450650524827E-3</v>
      </c>
      <c r="BZ119">
        <f t="shared" si="182"/>
        <v>2.1038787114516012E-3</v>
      </c>
      <c r="CA119">
        <f t="shared" si="182"/>
        <v>2.0315091391987336E-3</v>
      </c>
      <c r="CB119">
        <f t="shared" si="182"/>
        <v>1.9626797302484552E-3</v>
      </c>
      <c r="CC119">
        <f t="shared" si="182"/>
        <v>1.8971563850717593E-3</v>
      </c>
      <c r="CD119">
        <f t="shared" si="182"/>
        <v>1.8347250464627303E-3</v>
      </c>
      <c r="CE119">
        <f t="shared" si="182"/>
        <v>1.7751895542128854E-3</v>
      </c>
      <c r="CF119">
        <f t="shared" si="183"/>
        <v>1.7183697784004942E-3</v>
      </c>
      <c r="CG119">
        <f t="shared" si="183"/>
        <v>1.6640999885577463E-3</v>
      </c>
      <c r="CH119">
        <f t="shared" si="183"/>
        <v>1.6122274235379674E-3</v>
      </c>
      <c r="CI119">
        <f t="shared" si="183"/>
        <v>1.5626110329542186E-3</v>
      </c>
      <c r="CJ119">
        <f t="shared" si="183"/>
        <v>1.5151203659345006E-3</v>
      </c>
      <c r="CK119">
        <f t="shared" si="183"/>
        <v>1.4696345868909476E-3</v>
      </c>
      <c r="CL119">
        <f t="shared" si="183"/>
        <v>1.4260416012245776E-3</v>
      </c>
      <c r="CM119">
        <f t="shared" si="183"/>
        <v>1.384237276532459E-3</v>
      </c>
      <c r="CN119">
        <f t="shared" si="183"/>
        <v>1.3441247470661324E-3</v>
      </c>
      <c r="CO119">
        <f t="shared" si="183"/>
        <v>1.3056137909991062E-3</v>
      </c>
      <c r="CP119">
        <f t="shared" si="184"/>
        <v>1.2686202715681831E-3</v>
      </c>
      <c r="CQ119">
        <f t="shared" si="184"/>
        <v>1.2330656344144537E-3</v>
      </c>
      <c r="CR119">
        <f t="shared" si="184"/>
        <v>7.9378953474903145E-4</v>
      </c>
      <c r="CS119">
        <f t="shared" si="184"/>
        <v>5.1551144562493958E-4</v>
      </c>
      <c r="CT119">
        <f t="shared" si="184"/>
        <v>3.5696496051827254E-4</v>
      </c>
      <c r="CU119">
        <f t="shared" si="184"/>
        <v>2.482934739283484E-4</v>
      </c>
      <c r="CV119">
        <f t="shared" si="184"/>
        <v>1.6951434202648006E-4</v>
      </c>
      <c r="CW119">
        <f t="shared" si="184"/>
        <v>1.1141576456589598E-4</v>
      </c>
      <c r="CX119">
        <f t="shared" si="184"/>
        <v>6.8797826324561089E-5</v>
      </c>
      <c r="CY119">
        <f t="shared" si="184"/>
        <v>3.8359126814951745E-5</v>
      </c>
      <c r="CZ119">
        <f t="shared" si="185"/>
        <v>1.7834237855372279E-5</v>
      </c>
      <c r="DA119">
        <f t="shared" si="185"/>
        <v>5.5800705212629913E-6</v>
      </c>
      <c r="DB119">
        <f t="shared" si="185"/>
        <v>3.5440674699044733E-7</v>
      </c>
      <c r="DC119">
        <f t="shared" si="185"/>
        <v>0</v>
      </c>
      <c r="DD119">
        <f t="shared" si="185"/>
        <v>0</v>
      </c>
      <c r="DE119">
        <f t="shared" si="185"/>
        <v>0</v>
      </c>
      <c r="DF119">
        <f t="shared" si="185"/>
        <v>0</v>
      </c>
      <c r="DG119">
        <f t="shared" si="185"/>
        <v>0</v>
      </c>
      <c r="DH119">
        <f t="shared" si="185"/>
        <v>0</v>
      </c>
      <c r="DI119">
        <f t="shared" si="185"/>
        <v>0</v>
      </c>
      <c r="DJ119">
        <f t="shared" si="186"/>
        <v>0</v>
      </c>
      <c r="DK119">
        <f t="shared" si="186"/>
        <v>0</v>
      </c>
      <c r="DL119">
        <f t="shared" si="186"/>
        <v>0</v>
      </c>
      <c r="DM119">
        <f t="shared" si="186"/>
        <v>0</v>
      </c>
      <c r="DN119">
        <f t="shared" si="186"/>
        <v>0</v>
      </c>
      <c r="DO119">
        <f t="shared" si="186"/>
        <v>0</v>
      </c>
      <c r="DP119">
        <f t="shared" si="186"/>
        <v>0</v>
      </c>
      <c r="DQ119">
        <f t="shared" si="186"/>
        <v>0</v>
      </c>
      <c r="DR119">
        <f t="shared" si="186"/>
        <v>0</v>
      </c>
      <c r="DS119">
        <f t="shared" si="186"/>
        <v>0</v>
      </c>
      <c r="DT119">
        <f t="shared" si="187"/>
        <v>0</v>
      </c>
      <c r="DU119">
        <f t="shared" si="187"/>
        <v>0</v>
      </c>
      <c r="DV119">
        <f t="shared" si="187"/>
        <v>0</v>
      </c>
      <c r="DW119">
        <f t="shared" si="187"/>
        <v>0</v>
      </c>
      <c r="DX119">
        <f t="shared" si="187"/>
        <v>0</v>
      </c>
      <c r="DY119">
        <f t="shared" si="187"/>
        <v>0</v>
      </c>
      <c r="DZ119">
        <f t="shared" si="187"/>
        <v>0</v>
      </c>
      <c r="EA119">
        <f t="shared" si="187"/>
        <v>0</v>
      </c>
      <c r="EB119">
        <f t="shared" si="187"/>
        <v>0</v>
      </c>
      <c r="EC119">
        <f t="shared" si="187"/>
        <v>0</v>
      </c>
      <c r="ED119">
        <f t="shared" si="188"/>
        <v>0</v>
      </c>
      <c r="EE119">
        <f t="shared" si="188"/>
        <v>0</v>
      </c>
      <c r="EF119">
        <f t="shared" si="188"/>
        <v>0</v>
      </c>
      <c r="EG119">
        <f t="shared" si="188"/>
        <v>0</v>
      </c>
      <c r="EH119">
        <f t="shared" si="188"/>
        <v>0</v>
      </c>
      <c r="EI119">
        <f t="shared" si="188"/>
        <v>0</v>
      </c>
      <c r="EJ119">
        <f t="shared" si="188"/>
        <v>0</v>
      </c>
      <c r="EK119">
        <f t="shared" si="188"/>
        <v>0</v>
      </c>
      <c r="EL119">
        <f t="shared" si="188"/>
        <v>0</v>
      </c>
      <c r="EM119">
        <f t="shared" si="188"/>
        <v>0</v>
      </c>
      <c r="EN119">
        <f t="shared" si="189"/>
        <v>0</v>
      </c>
      <c r="EO119">
        <f t="shared" si="189"/>
        <v>0</v>
      </c>
      <c r="EP119">
        <f t="shared" si="189"/>
        <v>0</v>
      </c>
      <c r="EQ119">
        <f t="shared" si="189"/>
        <v>0</v>
      </c>
      <c r="ER119">
        <f t="shared" si="189"/>
        <v>0</v>
      </c>
      <c r="ES119">
        <f t="shared" si="189"/>
        <v>0</v>
      </c>
      <c r="ET119">
        <f t="shared" si="189"/>
        <v>0</v>
      </c>
      <c r="EU119">
        <f t="shared" si="189"/>
        <v>0</v>
      </c>
      <c r="EV119">
        <f t="shared" si="189"/>
        <v>0</v>
      </c>
      <c r="EW119">
        <f t="shared" si="189"/>
        <v>0</v>
      </c>
      <c r="EX119">
        <f t="shared" si="189"/>
        <v>0</v>
      </c>
      <c r="EZ119">
        <f t="shared" si="112"/>
        <v>0.87819764187180649</v>
      </c>
      <c r="FB119">
        <f t="shared" si="158"/>
        <v>1.1289713908883614E-2</v>
      </c>
      <c r="FC119">
        <f t="shared" si="159"/>
        <v>0.24857264061353532</v>
      </c>
      <c r="FH119" s="56"/>
    </row>
    <row r="120" spans="1:164" x14ac:dyDescent="0.25">
      <c r="A120">
        <v>865</v>
      </c>
      <c r="B120" s="19">
        <f>'Input spectra'!Y119</f>
        <v>4.5563295074042297E-2</v>
      </c>
      <c r="C120">
        <f>'Input spectra'!B119</f>
        <v>0</v>
      </c>
      <c r="D120">
        <f t="shared" si="175"/>
        <v>2.0653927966864227E-2</v>
      </c>
      <c r="E120">
        <f t="shared" si="175"/>
        <v>2.0410306285174797E-2</v>
      </c>
      <c r="F120">
        <f t="shared" si="175"/>
        <v>2.0168472764918472E-2</v>
      </c>
      <c r="G120">
        <f t="shared" si="175"/>
        <v>1.9928416182892834E-2</v>
      </c>
      <c r="H120">
        <f t="shared" si="175"/>
        <v>1.9690125380982245E-2</v>
      </c>
      <c r="I120">
        <f t="shared" si="175"/>
        <v>1.9453589265798033E-2</v>
      </c>
      <c r="J120">
        <f t="shared" si="175"/>
        <v>1.9218796808320594E-2</v>
      </c>
      <c r="K120">
        <f t="shared" si="175"/>
        <v>1.8985737043543383E-2</v>
      </c>
      <c r="L120">
        <f t="shared" si="175"/>
        <v>1.875439907011886E-2</v>
      </c>
      <c r="M120">
        <f t="shared" si="175"/>
        <v>1.85247720500063E-2</v>
      </c>
      <c r="N120">
        <f t="shared" si="176"/>
        <v>1.8296845208121491E-2</v>
      </c>
      <c r="O120">
        <f t="shared" si="176"/>
        <v>1.8070607831988311E-2</v>
      </c>
      <c r="P120">
        <f t="shared" si="176"/>
        <v>1.78460492713922E-2</v>
      </c>
      <c r="Q120">
        <f t="shared" si="176"/>
        <v>1.7623158938035434E-2</v>
      </c>
      <c r="R120">
        <f t="shared" si="176"/>
        <v>1.7401926305194288E-2</v>
      </c>
      <c r="S120">
        <f t="shared" si="176"/>
        <v>1.7182340907378031E-2</v>
      </c>
      <c r="T120">
        <f t="shared" si="176"/>
        <v>1.6964392339989746E-2</v>
      </c>
      <c r="U120">
        <f t="shared" si="176"/>
        <v>1.6748070258988942E-2</v>
      </c>
      <c r="V120">
        <f t="shared" si="176"/>
        <v>1.6533364380556029E-2</v>
      </c>
      <c r="W120">
        <f t="shared" si="176"/>
        <v>1.6320264480758535E-2</v>
      </c>
      <c r="X120">
        <f t="shared" si="177"/>
        <v>1.6108760395219163E-2</v>
      </c>
      <c r="Y120">
        <f t="shared" si="177"/>
        <v>1.5898842018785591E-2</v>
      </c>
      <c r="Z120">
        <f t="shared" si="177"/>
        <v>1.5690499305202055E-2</v>
      </c>
      <c r="AA120">
        <f t="shared" si="177"/>
        <v>1.5483722266782709E-2</v>
      </c>
      <c r="AB120">
        <f t="shared" si="177"/>
        <v>1.5278500974086713E-2</v>
      </c>
      <c r="AC120">
        <f t="shared" si="177"/>
        <v>1.5074825555595094E-2</v>
      </c>
      <c r="AD120">
        <f t="shared" si="177"/>
        <v>1.4872686197389295E-2</v>
      </c>
      <c r="AE120">
        <f t="shared" si="177"/>
        <v>1.4672073142831513E-2</v>
      </c>
      <c r="AF120">
        <f t="shared" si="177"/>
        <v>1.4472976692246699E-2</v>
      </c>
      <c r="AG120">
        <f t="shared" si="177"/>
        <v>1.4275387202606281E-2</v>
      </c>
      <c r="AH120">
        <f t="shared" si="178"/>
        <v>1.4079295087213605E-2</v>
      </c>
      <c r="AI120">
        <f t="shared" si="178"/>
        <v>1.3884690815391044E-2</v>
      </c>
      <c r="AJ120">
        <f t="shared" si="178"/>
        <v>1.3691564912168792E-2</v>
      </c>
      <c r="AK120">
        <f t="shared" si="178"/>
        <v>1.3499907957975323E-2</v>
      </c>
      <c r="AL120">
        <f t="shared" si="178"/>
        <v>1.3309710588329542E-2</v>
      </c>
      <c r="AM120">
        <f t="shared" si="178"/>
        <v>1.3120963493534553E-2</v>
      </c>
      <c r="AN120">
        <f t="shared" si="178"/>
        <v>1.2933657418373091E-2</v>
      </c>
      <c r="AO120">
        <f t="shared" si="178"/>
        <v>1.27477831618046E-2</v>
      </c>
      <c r="AP120">
        <f t="shared" si="178"/>
        <v>1.2563331576663919E-2</v>
      </c>
      <c r="AQ120">
        <f t="shared" si="178"/>
        <v>1.2380293569361591E-2</v>
      </c>
      <c r="AR120">
        <f t="shared" si="179"/>
        <v>1.2198660099585812E-2</v>
      </c>
      <c r="AS120">
        <f t="shared" si="179"/>
        <v>1.2018422180005945E-2</v>
      </c>
      <c r="AT120">
        <f t="shared" si="179"/>
        <v>1.1839570875977631E-2</v>
      </c>
      <c r="AU120">
        <f t="shared" si="179"/>
        <v>1.1662097305249539E-2</v>
      </c>
      <c r="AV120">
        <f t="shared" si="179"/>
        <v>1.1485992637671609E-2</v>
      </c>
      <c r="AW120">
        <f t="shared" si="179"/>
        <v>1.1311248094904943E-2</v>
      </c>
      <c r="AX120">
        <f t="shared" si="179"/>
        <v>1.0054104116346678E-2</v>
      </c>
      <c r="AY120">
        <f t="shared" si="179"/>
        <v>8.590262105186805E-3</v>
      </c>
      <c r="AZ120">
        <f t="shared" si="179"/>
        <v>7.7322254297322156E-3</v>
      </c>
      <c r="BA120">
        <f t="shared" si="179"/>
        <v>7.0823011000507681E-3</v>
      </c>
      <c r="BB120">
        <f t="shared" si="180"/>
        <v>6.5512669950917113E-3</v>
      </c>
      <c r="BC120">
        <f t="shared" si="180"/>
        <v>6.1004474629636155E-3</v>
      </c>
      <c r="BD120">
        <f t="shared" si="180"/>
        <v>5.7086502877540905E-3</v>
      </c>
      <c r="BE120">
        <f t="shared" si="180"/>
        <v>5.3626641617771451E-3</v>
      </c>
      <c r="BF120">
        <f t="shared" si="180"/>
        <v>5.0535438674976941E-3</v>
      </c>
      <c r="BG120">
        <f t="shared" si="180"/>
        <v>4.7748741839619187E-3</v>
      </c>
      <c r="BH120">
        <f t="shared" si="180"/>
        <v>4.5218556061495845E-3</v>
      </c>
      <c r="BI120">
        <f t="shared" si="180"/>
        <v>4.2907794237961082E-3</v>
      </c>
      <c r="BJ120">
        <f t="shared" si="180"/>
        <v>4.0787058893392352E-3</v>
      </c>
      <c r="BK120">
        <f t="shared" si="180"/>
        <v>3.8832564230723097E-3</v>
      </c>
      <c r="BL120">
        <f t="shared" si="181"/>
        <v>3.7024737125806902E-3</v>
      </c>
      <c r="BM120">
        <f t="shared" si="181"/>
        <v>3.5347242097194809E-3</v>
      </c>
      <c r="BN120">
        <f t="shared" si="181"/>
        <v>3.3786281749533876E-3</v>
      </c>
      <c r="BO120">
        <f t="shared" si="181"/>
        <v>3.2330082307781274E-3</v>
      </c>
      <c r="BP120">
        <f t="shared" si="181"/>
        <v>3.0968507138719441E-3</v>
      </c>
      <c r="BQ120">
        <f t="shared" si="181"/>
        <v>2.9692761003733124E-3</v>
      </c>
      <c r="BR120">
        <f t="shared" si="181"/>
        <v>2.8495160046811108E-3</v>
      </c>
      <c r="BS120">
        <f t="shared" si="181"/>
        <v>2.7368950330540738E-3</v>
      </c>
      <c r="BT120">
        <f t="shared" si="181"/>
        <v>2.6308162842594148E-3</v>
      </c>
      <c r="BU120">
        <f t="shared" si="181"/>
        <v>2.5307496319844649E-3</v>
      </c>
      <c r="BV120">
        <f t="shared" si="182"/>
        <v>2.4362221582184661E-3</v>
      </c>
      <c r="BW120">
        <f t="shared" si="182"/>
        <v>2.3468102704968016E-3</v>
      </c>
      <c r="BX120">
        <f t="shared" si="182"/>
        <v>2.2621331521654243E-3</v>
      </c>
      <c r="BY120">
        <f t="shared" si="182"/>
        <v>2.1818472787234044E-3</v>
      </c>
      <c r="BZ120">
        <f t="shared" si="182"/>
        <v>2.1056417947266375E-3</v>
      </c>
      <c r="CA120">
        <f t="shared" si="182"/>
        <v>2.0332345913050931E-3</v>
      </c>
      <c r="CB120">
        <f t="shared" si="182"/>
        <v>1.9643689585660284E-3</v>
      </c>
      <c r="CC120">
        <f t="shared" si="182"/>
        <v>1.8988107131427598E-3</v>
      </c>
      <c r="CD120">
        <f t="shared" si="182"/>
        <v>1.836345721089345E-3</v>
      </c>
      <c r="CE120">
        <f t="shared" si="182"/>
        <v>1.7767777517706574E-3</v>
      </c>
      <c r="CF120">
        <f t="shared" si="183"/>
        <v>1.7199266104740748E-3</v>
      </c>
      <c r="CG120">
        <f t="shared" si="183"/>
        <v>1.6656265069885114E-3</v>
      </c>
      <c r="CH120">
        <f t="shared" si="183"/>
        <v>1.6137246249590563E-3</v>
      </c>
      <c r="CI120">
        <f t="shared" si="183"/>
        <v>1.5640798628770629E-3</v>
      </c>
      <c r="CJ120">
        <f t="shared" si="183"/>
        <v>1.5165617224414639E-3</v>
      </c>
      <c r="CK120">
        <f t="shared" si="183"/>
        <v>1.4710493239808082E-3</v>
      </c>
      <c r="CL120">
        <f t="shared" si="183"/>
        <v>1.4274305318510473E-3</v>
      </c>
      <c r="CM120">
        <f t="shared" si="183"/>
        <v>1.3856011753704107E-3</v>
      </c>
      <c r="CN120">
        <f t="shared" si="183"/>
        <v>1.3454643530355804E-3</v>
      </c>
      <c r="CO120">
        <f t="shared" si="183"/>
        <v>1.3069298095730534E-3</v>
      </c>
      <c r="CP120">
        <f t="shared" si="184"/>
        <v>1.2699133768871219E-3</v>
      </c>
      <c r="CQ120">
        <f t="shared" si="184"/>
        <v>1.2343364712274533E-3</v>
      </c>
      <c r="CR120">
        <f t="shared" si="184"/>
        <v>7.9461663443336635E-4</v>
      </c>
      <c r="CS120">
        <f t="shared" si="184"/>
        <v>5.1605443130716528E-4</v>
      </c>
      <c r="CT120">
        <f t="shared" si="184"/>
        <v>3.5734499501242071E-4</v>
      </c>
      <c r="CU120">
        <f t="shared" si="184"/>
        <v>2.4856062747519186E-4</v>
      </c>
      <c r="CV120">
        <f t="shared" si="184"/>
        <v>1.6969865341635669E-4</v>
      </c>
      <c r="CW120">
        <f t="shared" si="184"/>
        <v>1.1153816848705078E-4</v>
      </c>
      <c r="CX120">
        <f t="shared" si="184"/>
        <v>6.8874188835859159E-5</v>
      </c>
      <c r="CY120">
        <f t="shared" si="184"/>
        <v>3.8402138432505519E-5</v>
      </c>
      <c r="CZ120">
        <f t="shared" si="185"/>
        <v>1.7854437274534397E-5</v>
      </c>
      <c r="DA120">
        <f t="shared" si="185"/>
        <v>5.5864538593469983E-6</v>
      </c>
      <c r="DB120">
        <f t="shared" si="185"/>
        <v>3.5481618805417457E-7</v>
      </c>
      <c r="DC120">
        <f t="shared" si="185"/>
        <v>0</v>
      </c>
      <c r="DD120">
        <f t="shared" si="185"/>
        <v>0</v>
      </c>
      <c r="DE120">
        <f t="shared" si="185"/>
        <v>0</v>
      </c>
      <c r="DF120">
        <f t="shared" si="185"/>
        <v>0</v>
      </c>
      <c r="DG120">
        <f t="shared" si="185"/>
        <v>0</v>
      </c>
      <c r="DH120">
        <f t="shared" si="185"/>
        <v>0</v>
      </c>
      <c r="DI120">
        <f t="shared" si="185"/>
        <v>0</v>
      </c>
      <c r="DJ120">
        <f t="shared" si="186"/>
        <v>0</v>
      </c>
      <c r="DK120">
        <f t="shared" si="186"/>
        <v>0</v>
      </c>
      <c r="DL120">
        <f t="shared" si="186"/>
        <v>0</v>
      </c>
      <c r="DM120">
        <f t="shared" si="186"/>
        <v>0</v>
      </c>
      <c r="DN120">
        <f t="shared" si="186"/>
        <v>0</v>
      </c>
      <c r="DO120">
        <f t="shared" si="186"/>
        <v>0</v>
      </c>
      <c r="DP120">
        <f t="shared" si="186"/>
        <v>0</v>
      </c>
      <c r="DQ120">
        <f t="shared" si="186"/>
        <v>0</v>
      </c>
      <c r="DR120">
        <f t="shared" si="186"/>
        <v>0</v>
      </c>
      <c r="DS120">
        <f t="shared" si="186"/>
        <v>0</v>
      </c>
      <c r="DT120">
        <f t="shared" si="187"/>
        <v>0</v>
      </c>
      <c r="DU120">
        <f t="shared" si="187"/>
        <v>0</v>
      </c>
      <c r="DV120">
        <f t="shared" si="187"/>
        <v>0</v>
      </c>
      <c r="DW120">
        <f t="shared" si="187"/>
        <v>0</v>
      </c>
      <c r="DX120">
        <f t="shared" si="187"/>
        <v>0</v>
      </c>
      <c r="DY120">
        <f t="shared" si="187"/>
        <v>0</v>
      </c>
      <c r="DZ120">
        <f t="shared" si="187"/>
        <v>0</v>
      </c>
      <c r="EA120">
        <f t="shared" si="187"/>
        <v>0</v>
      </c>
      <c r="EB120">
        <f t="shared" si="187"/>
        <v>0</v>
      </c>
      <c r="EC120">
        <f t="shared" si="187"/>
        <v>0</v>
      </c>
      <c r="ED120">
        <f t="shared" si="188"/>
        <v>0</v>
      </c>
      <c r="EE120">
        <f t="shared" si="188"/>
        <v>0</v>
      </c>
      <c r="EF120">
        <f t="shared" si="188"/>
        <v>0</v>
      </c>
      <c r="EG120">
        <f t="shared" si="188"/>
        <v>0</v>
      </c>
      <c r="EH120">
        <f t="shared" si="188"/>
        <v>0</v>
      </c>
      <c r="EI120">
        <f t="shared" si="188"/>
        <v>0</v>
      </c>
      <c r="EJ120">
        <f t="shared" si="188"/>
        <v>0</v>
      </c>
      <c r="EK120">
        <f t="shared" si="188"/>
        <v>0</v>
      </c>
      <c r="EL120">
        <f t="shared" si="188"/>
        <v>0</v>
      </c>
      <c r="EM120">
        <f t="shared" si="188"/>
        <v>0</v>
      </c>
      <c r="EN120">
        <f t="shared" si="189"/>
        <v>0</v>
      </c>
      <c r="EO120">
        <f t="shared" si="189"/>
        <v>0</v>
      </c>
      <c r="EP120">
        <f t="shared" si="189"/>
        <v>0</v>
      </c>
      <c r="EQ120">
        <f t="shared" si="189"/>
        <v>0</v>
      </c>
      <c r="ER120">
        <f t="shared" si="189"/>
        <v>0</v>
      </c>
      <c r="ES120">
        <f t="shared" si="189"/>
        <v>0</v>
      </c>
      <c r="ET120">
        <f t="shared" si="189"/>
        <v>0</v>
      </c>
      <c r="EU120">
        <f t="shared" si="189"/>
        <v>0</v>
      </c>
      <c r="EV120">
        <f t="shared" si="189"/>
        <v>0</v>
      </c>
      <c r="EW120">
        <f t="shared" si="189"/>
        <v>0</v>
      </c>
      <c r="EX120">
        <f t="shared" si="189"/>
        <v>0</v>
      </c>
      <c r="EZ120">
        <f t="shared" si="112"/>
        <v>0.87847062371954698</v>
      </c>
      <c r="FB120">
        <f t="shared" si="158"/>
        <v>1.1262052628928376E-2</v>
      </c>
      <c r="FC120">
        <f t="shared" si="159"/>
        <v>0.24857617781889785</v>
      </c>
      <c r="FH120" s="56"/>
    </row>
    <row r="121" spans="1:164" x14ac:dyDescent="0.25">
      <c r="A121">
        <v>870</v>
      </c>
      <c r="B121" s="19">
        <f>'Input spectra'!Y120</f>
        <v>4.5567294274202197E-2</v>
      </c>
      <c r="C121">
        <f>'Input spectra'!B120</f>
        <v>0</v>
      </c>
      <c r="D121">
        <f t="shared" si="175"/>
        <v>2.0653927966864227E-2</v>
      </c>
      <c r="E121">
        <f t="shared" si="175"/>
        <v>2.0410298122686413E-2</v>
      </c>
      <c r="F121">
        <f t="shared" si="175"/>
        <v>2.0168456633373022E-2</v>
      </c>
      <c r="G121">
        <f t="shared" si="175"/>
        <v>1.9928392273589623E-2</v>
      </c>
      <c r="H121">
        <f t="shared" si="175"/>
        <v>1.969009388310641E-2</v>
      </c>
      <c r="I121">
        <f t="shared" si="175"/>
        <v>1.9453550366438272E-2</v>
      </c>
      <c r="J121">
        <f t="shared" si="175"/>
        <v>1.9218750692486759E-2</v>
      </c>
      <c r="K121">
        <f t="shared" si="175"/>
        <v>1.8985683894183942E-2</v>
      </c>
      <c r="L121">
        <f t="shared" si="175"/>
        <v>1.8754339068138236E-2</v>
      </c>
      <c r="M121">
        <f t="shared" si="175"/>
        <v>1.852470537428208E-2</v>
      </c>
      <c r="N121">
        <f t="shared" si="176"/>
        <v>1.8296772035521523E-2</v>
      </c>
      <c r="O121">
        <f t="shared" si="176"/>
        <v>1.8070528337387662E-2</v>
      </c>
      <c r="P121">
        <f t="shared" si="176"/>
        <v>1.7845963627689983E-2</v>
      </c>
      <c r="Q121">
        <f t="shared" si="176"/>
        <v>1.7623067316171546E-2</v>
      </c>
      <c r="R121">
        <f t="shared" si="176"/>
        <v>1.7401828874165991E-2</v>
      </c>
      <c r="S121">
        <f t="shared" si="176"/>
        <v>1.7182237834256431E-2</v>
      </c>
      <c r="T121">
        <f t="shared" si="176"/>
        <v>1.6964283789936141E-2</v>
      </c>
      <c r="U121">
        <f t="shared" si="176"/>
        <v>1.6747956395271064E-2</v>
      </c>
      <c r="V121">
        <f t="shared" si="176"/>
        <v>1.6533245364564148E-2</v>
      </c>
      <c r="W121">
        <f t="shared" si="176"/>
        <v>1.6320140472021464E-2</v>
      </c>
      <c r="X121">
        <f t="shared" si="177"/>
        <v>1.610863155142014E-2</v>
      </c>
      <c r="Y121">
        <f t="shared" si="177"/>
        <v>1.5898708495778034E-2</v>
      </c>
      <c r="Z121">
        <f t="shared" si="177"/>
        <v>1.569036125702522E-2</v>
      </c>
      <c r="AA121">
        <f t="shared" si="177"/>
        <v>1.5483579845677215E-2</v>
      </c>
      <c r="AB121">
        <f t="shared" si="177"/>
        <v>1.5278354330509971E-2</v>
      </c>
      <c r="AC121">
        <f t="shared" si="177"/>
        <v>1.50746748382366E-2</v>
      </c>
      <c r="AD121">
        <f t="shared" si="177"/>
        <v>1.4872531553185835E-2</v>
      </c>
      <c r="AE121">
        <f t="shared" si="177"/>
        <v>1.4671914716982244E-2</v>
      </c>
      <c r="AF121">
        <f t="shared" si="177"/>
        <v>1.4472814628228112E-2</v>
      </c>
      <c r="AG121">
        <f t="shared" si="177"/>
        <v>1.4275221642187069E-2</v>
      </c>
      <c r="AH121">
        <f t="shared" si="178"/>
        <v>1.4079126170469412E-2</v>
      </c>
      <c r="AI121">
        <f t="shared" si="178"/>
        <v>1.3884518680719108E-2</v>
      </c>
      <c r="AJ121">
        <f t="shared" si="178"/>
        <v>1.3691389696302476E-2</v>
      </c>
      <c r="AK121">
        <f t="shared" si="178"/>
        <v>1.3499729795998549E-2</v>
      </c>
      <c r="AL121">
        <f t="shared" si="178"/>
        <v>1.33095296136911E-2</v>
      </c>
      <c r="AM121">
        <f t="shared" si="178"/>
        <v>1.3120779838062332E-2</v>
      </c>
      <c r="AN121">
        <f t="shared" si="178"/>
        <v>1.2933471212288175E-2</v>
      </c>
      <c r="AO121">
        <f t="shared" si="178"/>
        <v>1.2747594533735274E-2</v>
      </c>
      <c r="AP121">
        <f t="shared" si="178"/>
        <v>1.2563140653659575E-2</v>
      </c>
      <c r="AQ121">
        <f t="shared" si="178"/>
        <v>1.238010047690653E-2</v>
      </c>
      <c r="AR121">
        <f t="shared" si="179"/>
        <v>1.2198464961612924E-2</v>
      </c>
      <c r="AS121">
        <f t="shared" si="179"/>
        <v>1.2018225118910321E-2</v>
      </c>
      <c r="AT121">
        <f t="shared" si="179"/>
        <v>1.1839372012630045E-2</v>
      </c>
      <c r="AU121">
        <f t="shared" si="179"/>
        <v>1.1661896759009843E-2</v>
      </c>
      <c r="AV121">
        <f t="shared" si="179"/>
        <v>1.1485790526402027E-2</v>
      </c>
      <c r="AW121">
        <f t="shared" si="179"/>
        <v>1.1311044534983267E-2</v>
      </c>
      <c r="AX121">
        <f t="shared" si="179"/>
        <v>1.0053919159523913E-2</v>
      </c>
      <c r="AY121">
        <f t="shared" si="179"/>
        <v>8.5901006420696108E-3</v>
      </c>
      <c r="AZ121">
        <f t="shared" si="179"/>
        <v>7.7320770021144011E-3</v>
      </c>
      <c r="BA121">
        <f t="shared" si="179"/>
        <v>7.0821623160660938E-3</v>
      </c>
      <c r="BB121">
        <f t="shared" si="180"/>
        <v>6.5511359972613608E-3</v>
      </c>
      <c r="BC121">
        <f t="shared" si="180"/>
        <v>6.1003230399890871E-3</v>
      </c>
      <c r="BD121">
        <f t="shared" si="180"/>
        <v>5.7085315728057362E-3</v>
      </c>
      <c r="BE121">
        <f t="shared" si="180"/>
        <v>5.3625504972346742E-3</v>
      </c>
      <c r="BF121">
        <f t="shared" si="180"/>
        <v>5.0534347339555126E-3</v>
      </c>
      <c r="BG121">
        <f t="shared" si="180"/>
        <v>4.7747691588901674E-3</v>
      </c>
      <c r="BH121">
        <f t="shared" si="180"/>
        <v>4.5217543379718521E-3</v>
      </c>
      <c r="BI121">
        <f t="shared" si="180"/>
        <v>4.2906816147020941E-3</v>
      </c>
      <c r="BJ121">
        <f t="shared" si="180"/>
        <v>4.0786112833812293E-3</v>
      </c>
      <c r="BK121">
        <f t="shared" si="180"/>
        <v>3.8831647976270006E-3</v>
      </c>
      <c r="BL121">
        <f t="shared" si="181"/>
        <v>3.7023848720457875E-3</v>
      </c>
      <c r="BM121">
        <f t="shared" si="181"/>
        <v>3.5346379807465575E-3</v>
      </c>
      <c r="BN121">
        <f t="shared" si="181"/>
        <v>3.3785444027678666E-3</v>
      </c>
      <c r="BO121">
        <f t="shared" si="181"/>
        <v>3.2329267762879425E-3</v>
      </c>
      <c r="BP121">
        <f t="shared" si="181"/>
        <v>3.0967714513607369E-3</v>
      </c>
      <c r="BQ121">
        <f t="shared" si="181"/>
        <v>2.9691989156350571E-3</v>
      </c>
      <c r="BR121">
        <f t="shared" si="181"/>
        <v>2.849440793493618E-3</v>
      </c>
      <c r="BS121">
        <f t="shared" si="181"/>
        <v>2.7368216999164854E-3</v>
      </c>
      <c r="BT121">
        <f t="shared" si="181"/>
        <v>2.6307447413380564E-3</v>
      </c>
      <c r="BU121">
        <f t="shared" si="181"/>
        <v>2.5306797982250851E-3</v>
      </c>
      <c r="BV121">
        <f t="shared" si="182"/>
        <v>2.436153958592762E-3</v>
      </c>
      <c r="BW121">
        <f t="shared" si="182"/>
        <v>2.3467436353583715E-3</v>
      </c>
      <c r="BX121">
        <f t="shared" si="182"/>
        <v>2.2620680166956925E-3</v>
      </c>
      <c r="BY121">
        <f t="shared" si="182"/>
        <v>2.181783582452091E-3</v>
      </c>
      <c r="BZ121">
        <f t="shared" si="182"/>
        <v>2.1055794811144831E-3</v>
      </c>
      <c r="CA121">
        <f t="shared" si="182"/>
        <v>2.0331736073789038E-3</v>
      </c>
      <c r="CB121">
        <f t="shared" si="182"/>
        <v>1.9643092545979872E-3</v>
      </c>
      <c r="CC121">
        <f t="shared" si="182"/>
        <v>1.8987522423674057E-3</v>
      </c>
      <c r="CD121">
        <f t="shared" si="182"/>
        <v>1.8362884394527734E-3</v>
      </c>
      <c r="CE121">
        <f t="shared" si="182"/>
        <v>1.7767216177074379E-3</v>
      </c>
      <c r="CF121">
        <f t="shared" si="183"/>
        <v>1.7198715847081107E-3</v>
      </c>
      <c r="CG121">
        <f t="shared" si="183"/>
        <v>1.6655725523546823E-3</v>
      </c>
      <c r="CH121">
        <f t="shared" si="183"/>
        <v>1.6136717062429733E-3</v>
      </c>
      <c r="CI121">
        <f t="shared" si="183"/>
        <v>1.5640279466706715E-3</v>
      </c>
      <c r="CJ121">
        <f t="shared" si="183"/>
        <v>1.5165107770125645E-3</v>
      </c>
      <c r="CK121">
        <f t="shared" si="183"/>
        <v>1.4709993191548457E-3</v>
      </c>
      <c r="CL121">
        <f t="shared" si="183"/>
        <v>1.4273814389037455E-3</v>
      </c>
      <c r="CM121">
        <f t="shared" si="183"/>
        <v>1.3855529669300286E-3</v>
      </c>
      <c r="CN121">
        <f t="shared" si="183"/>
        <v>1.3454170029937283E-3</v>
      </c>
      <c r="CO121">
        <f t="shared" si="183"/>
        <v>1.3068832930031471E-3</v>
      </c>
      <c r="CP121">
        <f t="shared" si="184"/>
        <v>1.2698676699696677E-3</v>
      </c>
      <c r="CQ121">
        <f t="shared" si="184"/>
        <v>1.2342915511814605E-3</v>
      </c>
      <c r="CR121">
        <f t="shared" si="184"/>
        <v>7.9458739892625772E-4</v>
      </c>
      <c r="CS121">
        <f t="shared" si="184"/>
        <v>5.160352382779194E-4</v>
      </c>
      <c r="CT121">
        <f t="shared" si="184"/>
        <v>3.5733156177980135E-4</v>
      </c>
      <c r="CU121">
        <f t="shared" si="184"/>
        <v>2.4855118423941773E-4</v>
      </c>
      <c r="CV121">
        <f t="shared" si="184"/>
        <v>1.6969213841615445E-4</v>
      </c>
      <c r="CW121">
        <f t="shared" si="184"/>
        <v>1.1153384175539903E-4</v>
      </c>
      <c r="CX121">
        <f t="shared" si="184"/>
        <v>6.8871489560418068E-5</v>
      </c>
      <c r="CY121">
        <f t="shared" si="184"/>
        <v>3.8400618042005647E-5</v>
      </c>
      <c r="CZ121">
        <f t="shared" si="185"/>
        <v>1.7853723254128015E-5</v>
      </c>
      <c r="DA121">
        <f t="shared" si="185"/>
        <v>5.5862282162977141E-6</v>
      </c>
      <c r="DB121">
        <f t="shared" si="185"/>
        <v>3.5480171474362192E-7</v>
      </c>
      <c r="DC121">
        <f t="shared" si="185"/>
        <v>0</v>
      </c>
      <c r="DD121">
        <f t="shared" si="185"/>
        <v>0</v>
      </c>
      <c r="DE121">
        <f t="shared" si="185"/>
        <v>0</v>
      </c>
      <c r="DF121">
        <f t="shared" si="185"/>
        <v>0</v>
      </c>
      <c r="DG121">
        <f t="shared" si="185"/>
        <v>0</v>
      </c>
      <c r="DH121">
        <f t="shared" si="185"/>
        <v>0</v>
      </c>
      <c r="DI121">
        <f t="shared" si="185"/>
        <v>0</v>
      </c>
      <c r="DJ121">
        <f t="shared" si="186"/>
        <v>0</v>
      </c>
      <c r="DK121">
        <f t="shared" si="186"/>
        <v>0</v>
      </c>
      <c r="DL121">
        <f t="shared" si="186"/>
        <v>0</v>
      </c>
      <c r="DM121">
        <f t="shared" si="186"/>
        <v>0</v>
      </c>
      <c r="DN121">
        <f t="shared" si="186"/>
        <v>0</v>
      </c>
      <c r="DO121">
        <f t="shared" si="186"/>
        <v>0</v>
      </c>
      <c r="DP121">
        <f t="shared" si="186"/>
        <v>0</v>
      </c>
      <c r="DQ121">
        <f t="shared" si="186"/>
        <v>0</v>
      </c>
      <c r="DR121">
        <f t="shared" si="186"/>
        <v>0</v>
      </c>
      <c r="DS121">
        <f t="shared" si="186"/>
        <v>0</v>
      </c>
      <c r="DT121">
        <f t="shared" si="187"/>
        <v>0</v>
      </c>
      <c r="DU121">
        <f t="shared" si="187"/>
        <v>0</v>
      </c>
      <c r="DV121">
        <f t="shared" si="187"/>
        <v>0</v>
      </c>
      <c r="DW121">
        <f t="shared" si="187"/>
        <v>0</v>
      </c>
      <c r="DX121">
        <f t="shared" si="187"/>
        <v>0</v>
      </c>
      <c r="DY121">
        <f t="shared" si="187"/>
        <v>0</v>
      </c>
      <c r="DZ121">
        <f t="shared" si="187"/>
        <v>0</v>
      </c>
      <c r="EA121">
        <f t="shared" si="187"/>
        <v>0</v>
      </c>
      <c r="EB121">
        <f t="shared" si="187"/>
        <v>0</v>
      </c>
      <c r="EC121">
        <f t="shared" si="187"/>
        <v>0</v>
      </c>
      <c r="ED121">
        <f t="shared" si="188"/>
        <v>0</v>
      </c>
      <c r="EE121">
        <f t="shared" si="188"/>
        <v>0</v>
      </c>
      <c r="EF121">
        <f t="shared" si="188"/>
        <v>0</v>
      </c>
      <c r="EG121">
        <f t="shared" si="188"/>
        <v>0</v>
      </c>
      <c r="EH121">
        <f t="shared" si="188"/>
        <v>0</v>
      </c>
      <c r="EI121">
        <f t="shared" si="188"/>
        <v>0</v>
      </c>
      <c r="EJ121">
        <f t="shared" si="188"/>
        <v>0</v>
      </c>
      <c r="EK121">
        <f t="shared" si="188"/>
        <v>0</v>
      </c>
      <c r="EL121">
        <f t="shared" si="188"/>
        <v>0</v>
      </c>
      <c r="EM121">
        <f t="shared" si="188"/>
        <v>0</v>
      </c>
      <c r="EN121">
        <f t="shared" si="189"/>
        <v>0</v>
      </c>
      <c r="EO121">
        <f t="shared" si="189"/>
        <v>0</v>
      </c>
      <c r="EP121">
        <f t="shared" si="189"/>
        <v>0</v>
      </c>
      <c r="EQ121">
        <f t="shared" si="189"/>
        <v>0</v>
      </c>
      <c r="ER121">
        <f t="shared" si="189"/>
        <v>0</v>
      </c>
      <c r="ES121">
        <f t="shared" si="189"/>
        <v>0</v>
      </c>
      <c r="ET121">
        <f t="shared" si="189"/>
        <v>0</v>
      </c>
      <c r="EU121">
        <f t="shared" si="189"/>
        <v>0</v>
      </c>
      <c r="EV121">
        <f t="shared" si="189"/>
        <v>0</v>
      </c>
      <c r="EW121">
        <f t="shared" si="189"/>
        <v>0</v>
      </c>
      <c r="EX121">
        <f t="shared" si="189"/>
        <v>0</v>
      </c>
      <c r="EZ121">
        <f t="shared" si="112"/>
        <v>0.87846097722118222</v>
      </c>
      <c r="FB121">
        <f t="shared" si="158"/>
        <v>1.1263029908389954E-2</v>
      </c>
      <c r="FC121">
        <f t="shared" si="159"/>
        <v>0.24857605285200143</v>
      </c>
      <c r="FH121" s="56"/>
    </row>
    <row r="122" spans="1:164" x14ac:dyDescent="0.25">
      <c r="A122">
        <v>875</v>
      </c>
      <c r="B122" s="19">
        <f>'Input spectra'!Y121</f>
        <v>4.5571293474362201E-2</v>
      </c>
      <c r="C122">
        <f>'Input spectra'!B121</f>
        <v>0</v>
      </c>
      <c r="D122">
        <f t="shared" si="175"/>
        <v>2.0653927966864227E-2</v>
      </c>
      <c r="E122">
        <f t="shared" si="175"/>
        <v>2.0410289960201295E-2</v>
      </c>
      <c r="F122">
        <f t="shared" si="175"/>
        <v>2.0168440501840475E-2</v>
      </c>
      <c r="G122">
        <f t="shared" si="175"/>
        <v>1.9928368364315094E-2</v>
      </c>
      <c r="H122">
        <f t="shared" si="175"/>
        <v>1.9690062385280958E-2</v>
      </c>
      <c r="I122">
        <f t="shared" si="175"/>
        <v>1.9453511467156296E-2</v>
      </c>
      <c r="J122">
        <f t="shared" si="175"/>
        <v>1.9218704576763581E-2</v>
      </c>
      <c r="K122">
        <f t="shared" si="175"/>
        <v>1.8985630744973288E-2</v>
      </c>
      <c r="L122">
        <f t="shared" si="175"/>
        <v>1.8754279066349577E-2</v>
      </c>
      <c r="M122">
        <f t="shared" si="175"/>
        <v>1.8524638698797845E-2</v>
      </c>
      <c r="N122">
        <f t="shared" si="176"/>
        <v>1.8296698863214188E-2</v>
      </c>
      <c r="O122">
        <f t="shared" si="176"/>
        <v>1.8070448843136713E-2</v>
      </c>
      <c r="P122">
        <f t="shared" si="176"/>
        <v>1.7845877984398774E-2</v>
      </c>
      <c r="Q122">
        <f t="shared" si="176"/>
        <v>1.7622975694783997E-2</v>
      </c>
      <c r="R122">
        <f t="shared" si="176"/>
        <v>1.7401731443683198E-2</v>
      </c>
      <c r="S122">
        <f t="shared" si="176"/>
        <v>1.7182134761753145E-2</v>
      </c>
      <c r="T122">
        <f t="shared" si="176"/>
        <v>1.6964175240577115E-2</v>
      </c>
      <c r="U122">
        <f t="shared" si="176"/>
        <v>1.6747842532327299E-2</v>
      </c>
      <c r="V122">
        <f t="shared" si="176"/>
        <v>1.6533126349429002E-2</v>
      </c>
      <c r="W122">
        <f t="shared" si="176"/>
        <v>1.6320016464226667E-2</v>
      </c>
      <c r="X122">
        <f t="shared" si="177"/>
        <v>1.6108502708651655E-2</v>
      </c>
      <c r="Y122">
        <f t="shared" si="177"/>
        <v>1.5898574973891837E-2</v>
      </c>
      <c r="Z122">
        <f t="shared" si="177"/>
        <v>1.5690223210062956E-2</v>
      </c>
      <c r="AA122">
        <f t="shared" si="177"/>
        <v>1.5483437425881727E-2</v>
      </c>
      <c r="AB122">
        <f t="shared" si="177"/>
        <v>1.5278207688340713E-2</v>
      </c>
      <c r="AC122">
        <f t="shared" si="177"/>
        <v>1.5074524122384966E-2</v>
      </c>
      <c r="AD122">
        <f t="shared" si="177"/>
        <v>1.4872376910590344E-2</v>
      </c>
      <c r="AE122">
        <f t="shared" si="177"/>
        <v>1.4671756292843618E-2</v>
      </c>
      <c r="AF122">
        <f t="shared" si="177"/>
        <v>1.4472652566024265E-2</v>
      </c>
      <c r="AG122">
        <f t="shared" si="177"/>
        <v>1.4275056083687959E-2</v>
      </c>
      <c r="AH122">
        <f t="shared" si="178"/>
        <v>1.40789572557518E-2</v>
      </c>
      <c r="AI122">
        <f t="shared" si="178"/>
        <v>1.3884346548181195E-2</v>
      </c>
      <c r="AJ122">
        <f t="shared" si="178"/>
        <v>1.3691214482678456E-2</v>
      </c>
      <c r="AK122">
        <f t="shared" si="178"/>
        <v>1.3499551636373021E-2</v>
      </c>
      <c r="AL122">
        <f t="shared" si="178"/>
        <v>1.3309348641513402E-2</v>
      </c>
      <c r="AM122">
        <f t="shared" si="178"/>
        <v>1.3120596185160751E-2</v>
      </c>
      <c r="AN122">
        <f t="shared" si="178"/>
        <v>1.2933285008884065E-2</v>
      </c>
      <c r="AO122">
        <f t="shared" si="178"/>
        <v>1.2747405908457058E-2</v>
      </c>
      <c r="AP122">
        <f t="shared" si="178"/>
        <v>1.2562949733556657E-2</v>
      </c>
      <c r="AQ122">
        <f t="shared" si="178"/>
        <v>1.2379907387463078E-2</v>
      </c>
      <c r="AR122">
        <f t="shared" si="179"/>
        <v>1.2198269826761591E-2</v>
      </c>
      <c r="AS122">
        <f t="shared" si="179"/>
        <v>1.2018028061045821E-2</v>
      </c>
      <c r="AT122">
        <f t="shared" si="179"/>
        <v>1.1839173152622661E-2</v>
      </c>
      <c r="AU122">
        <f t="shared" si="179"/>
        <v>1.1661696216218816E-2</v>
      </c>
      <c r="AV122">
        <f t="shared" si="179"/>
        <v>1.1485588418688858E-2</v>
      </c>
      <c r="AW122">
        <f t="shared" si="179"/>
        <v>1.1310840978724899E-2</v>
      </c>
      <c r="AX122">
        <f t="shared" si="179"/>
        <v>1.0053734206103638E-2</v>
      </c>
      <c r="AY122">
        <f t="shared" si="179"/>
        <v>8.5899391819872859E-3</v>
      </c>
      <c r="AZ122">
        <f t="shared" si="179"/>
        <v>7.7319285773457952E-3</v>
      </c>
      <c r="BA122">
        <f t="shared" si="179"/>
        <v>7.0820235348010114E-3</v>
      </c>
      <c r="BB122">
        <f t="shared" si="180"/>
        <v>6.5510050020504132E-3</v>
      </c>
      <c r="BC122">
        <f t="shared" si="180"/>
        <v>6.10019861955225E-3</v>
      </c>
      <c r="BD122">
        <f t="shared" si="180"/>
        <v>5.708412860326131E-3</v>
      </c>
      <c r="BE122">
        <f t="shared" si="180"/>
        <v>5.3624368351013821E-3</v>
      </c>
      <c r="BF122">
        <f t="shared" si="180"/>
        <v>5.0533256027701168E-3</v>
      </c>
      <c r="BG122">
        <f t="shared" si="180"/>
        <v>4.7746641361284779E-3</v>
      </c>
      <c r="BH122">
        <f t="shared" si="180"/>
        <v>4.5216530720620452E-3</v>
      </c>
      <c r="BI122">
        <f t="shared" si="180"/>
        <v>4.2905838078376533E-3</v>
      </c>
      <c r="BJ122">
        <f t="shared" si="180"/>
        <v>4.0785166796176147E-3</v>
      </c>
      <c r="BK122">
        <f t="shared" si="180"/>
        <v>3.8830731743435911E-3</v>
      </c>
      <c r="BL122">
        <f t="shared" si="181"/>
        <v>3.7022960336426033E-3</v>
      </c>
      <c r="BM122">
        <f t="shared" si="181"/>
        <v>3.5345517538771724E-3</v>
      </c>
      <c r="BN122">
        <f t="shared" si="181"/>
        <v>3.3784606326594524E-3</v>
      </c>
      <c r="BO122">
        <f t="shared" si="181"/>
        <v>3.2328453238499714E-3</v>
      </c>
      <c r="BP122">
        <f t="shared" si="181"/>
        <v>3.0966921908782167E-3</v>
      </c>
      <c r="BQ122">
        <f t="shared" si="181"/>
        <v>2.969121732903176E-3</v>
      </c>
      <c r="BR122">
        <f t="shared" si="181"/>
        <v>2.8493655842912755E-3</v>
      </c>
      <c r="BS122">
        <f t="shared" si="181"/>
        <v>2.7367483687438039E-3</v>
      </c>
      <c r="BT122">
        <f t="shared" si="181"/>
        <v>2.6306732003622485E-3</v>
      </c>
      <c r="BU122">
        <f t="shared" si="181"/>
        <v>2.5306099663927038E-3</v>
      </c>
      <c r="BV122">
        <f t="shared" si="182"/>
        <v>2.4360857608762363E-3</v>
      </c>
      <c r="BW122">
        <f t="shared" si="182"/>
        <v>2.3466770021119726E-3</v>
      </c>
      <c r="BX122">
        <f t="shared" si="182"/>
        <v>2.2620028831014578E-3</v>
      </c>
      <c r="BY122">
        <f t="shared" si="182"/>
        <v>2.1817198880403083E-3</v>
      </c>
      <c r="BZ122">
        <f t="shared" si="182"/>
        <v>2.105517169346414E-3</v>
      </c>
      <c r="CA122">
        <f t="shared" si="182"/>
        <v>2.0331126252818373E-3</v>
      </c>
      <c r="CB122">
        <f t="shared" si="182"/>
        <v>1.9642495524445553E-3</v>
      </c>
      <c r="CC122">
        <f t="shared" si="182"/>
        <v>1.8986937733925621E-3</v>
      </c>
      <c r="CD122">
        <f t="shared" si="182"/>
        <v>1.8362311596030021E-3</v>
      </c>
      <c r="CE122">
        <f t="shared" si="182"/>
        <v>1.7766654854176709E-3</v>
      </c>
      <c r="CF122">
        <f t="shared" si="183"/>
        <v>1.7198165607025895E-3</v>
      </c>
      <c r="CG122">
        <f t="shared" si="183"/>
        <v>1.6655185994686045E-3</v>
      </c>
      <c r="CH122">
        <f t="shared" si="183"/>
        <v>1.6136187892622474E-3</v>
      </c>
      <c r="CI122">
        <f t="shared" si="183"/>
        <v>1.5639760321875232E-3</v>
      </c>
      <c r="CJ122">
        <f t="shared" si="183"/>
        <v>1.5164598332950592E-3</v>
      </c>
      <c r="CK122">
        <f t="shared" si="183"/>
        <v>1.4709493160286772E-3</v>
      </c>
      <c r="CL122">
        <f t="shared" si="183"/>
        <v>1.4273323476448729E-3</v>
      </c>
      <c r="CM122">
        <f t="shared" si="183"/>
        <v>1.3855047601669342E-3</v>
      </c>
      <c r="CN122">
        <f t="shared" si="183"/>
        <v>1.3453696546182339E-3</v>
      </c>
      <c r="CO122">
        <f t="shared" si="183"/>
        <v>1.3068367780888692E-3</v>
      </c>
      <c r="CP122">
        <f t="shared" si="184"/>
        <v>1.2698219646973027E-3</v>
      </c>
      <c r="CQ122">
        <f t="shared" si="184"/>
        <v>1.2342466327701993E-3</v>
      </c>
      <c r="CR122">
        <f t="shared" si="184"/>
        <v>7.9455816449478011E-4</v>
      </c>
      <c r="CS122">
        <f t="shared" si="184"/>
        <v>5.1601604596249759E-4</v>
      </c>
      <c r="CT122">
        <f t="shared" si="184"/>
        <v>3.5731812905216064E-4</v>
      </c>
      <c r="CU122">
        <f t="shared" si="184"/>
        <v>2.4854174136240773E-4</v>
      </c>
      <c r="CV122">
        <f t="shared" si="184"/>
        <v>1.6968562366607322E-4</v>
      </c>
      <c r="CW122">
        <f t="shared" si="184"/>
        <v>1.1152951519158752E-4</v>
      </c>
      <c r="CX122">
        <f t="shared" si="184"/>
        <v>6.886879039076528E-5</v>
      </c>
      <c r="CY122">
        <f t="shared" si="184"/>
        <v>3.8399097711699967E-5</v>
      </c>
      <c r="CZ122">
        <f t="shared" si="185"/>
        <v>1.7853009262276144E-5</v>
      </c>
      <c r="DA122">
        <f t="shared" si="185"/>
        <v>5.5860025823623969E-6</v>
      </c>
      <c r="DB122">
        <f t="shared" si="185"/>
        <v>3.5478724202344975E-7</v>
      </c>
      <c r="DC122">
        <f t="shared" si="185"/>
        <v>0</v>
      </c>
      <c r="DD122">
        <f t="shared" si="185"/>
        <v>0</v>
      </c>
      <c r="DE122">
        <f t="shared" si="185"/>
        <v>0</v>
      </c>
      <c r="DF122">
        <f t="shared" si="185"/>
        <v>0</v>
      </c>
      <c r="DG122">
        <f t="shared" si="185"/>
        <v>0</v>
      </c>
      <c r="DH122">
        <f t="shared" si="185"/>
        <v>0</v>
      </c>
      <c r="DI122">
        <f t="shared" si="185"/>
        <v>0</v>
      </c>
      <c r="DJ122">
        <f t="shared" si="186"/>
        <v>0</v>
      </c>
      <c r="DK122">
        <f t="shared" si="186"/>
        <v>0</v>
      </c>
      <c r="DL122">
        <f t="shared" si="186"/>
        <v>0</v>
      </c>
      <c r="DM122">
        <f t="shared" si="186"/>
        <v>0</v>
      </c>
      <c r="DN122">
        <f t="shared" si="186"/>
        <v>0</v>
      </c>
      <c r="DO122">
        <f t="shared" si="186"/>
        <v>0</v>
      </c>
      <c r="DP122">
        <f t="shared" si="186"/>
        <v>0</v>
      </c>
      <c r="DQ122">
        <f t="shared" si="186"/>
        <v>0</v>
      </c>
      <c r="DR122">
        <f t="shared" si="186"/>
        <v>0</v>
      </c>
      <c r="DS122">
        <f t="shared" si="186"/>
        <v>0</v>
      </c>
      <c r="DT122">
        <f t="shared" si="187"/>
        <v>0</v>
      </c>
      <c r="DU122">
        <f t="shared" si="187"/>
        <v>0</v>
      </c>
      <c r="DV122">
        <f t="shared" si="187"/>
        <v>0</v>
      </c>
      <c r="DW122">
        <f t="shared" si="187"/>
        <v>0</v>
      </c>
      <c r="DX122">
        <f t="shared" si="187"/>
        <v>0</v>
      </c>
      <c r="DY122">
        <f t="shared" si="187"/>
        <v>0</v>
      </c>
      <c r="DZ122">
        <f t="shared" si="187"/>
        <v>0</v>
      </c>
      <c r="EA122">
        <f t="shared" si="187"/>
        <v>0</v>
      </c>
      <c r="EB122">
        <f t="shared" si="187"/>
        <v>0</v>
      </c>
      <c r="EC122">
        <f t="shared" si="187"/>
        <v>0</v>
      </c>
      <c r="ED122">
        <f t="shared" si="188"/>
        <v>0</v>
      </c>
      <c r="EE122">
        <f t="shared" si="188"/>
        <v>0</v>
      </c>
      <c r="EF122">
        <f t="shared" si="188"/>
        <v>0</v>
      </c>
      <c r="EG122">
        <f t="shared" si="188"/>
        <v>0</v>
      </c>
      <c r="EH122">
        <f t="shared" si="188"/>
        <v>0</v>
      </c>
      <c r="EI122">
        <f t="shared" si="188"/>
        <v>0</v>
      </c>
      <c r="EJ122">
        <f t="shared" si="188"/>
        <v>0</v>
      </c>
      <c r="EK122">
        <f t="shared" si="188"/>
        <v>0</v>
      </c>
      <c r="EL122">
        <f t="shared" si="188"/>
        <v>0</v>
      </c>
      <c r="EM122">
        <f t="shared" si="188"/>
        <v>0</v>
      </c>
      <c r="EN122">
        <f t="shared" si="189"/>
        <v>0</v>
      </c>
      <c r="EO122">
        <f t="shared" si="189"/>
        <v>0</v>
      </c>
      <c r="EP122">
        <f t="shared" si="189"/>
        <v>0</v>
      </c>
      <c r="EQ122">
        <f t="shared" si="189"/>
        <v>0</v>
      </c>
      <c r="ER122">
        <f t="shared" si="189"/>
        <v>0</v>
      </c>
      <c r="ES122">
        <f t="shared" si="189"/>
        <v>0</v>
      </c>
      <c r="ET122">
        <f t="shared" si="189"/>
        <v>0</v>
      </c>
      <c r="EU122">
        <f t="shared" si="189"/>
        <v>0</v>
      </c>
      <c r="EV122">
        <f t="shared" si="189"/>
        <v>0</v>
      </c>
      <c r="EW122">
        <f t="shared" si="189"/>
        <v>0</v>
      </c>
      <c r="EX122">
        <f t="shared" si="189"/>
        <v>0</v>
      </c>
      <c r="EZ122">
        <f t="shared" si="112"/>
        <v>0.87845133088760874</v>
      </c>
      <c r="FB122">
        <f t="shared" si="158"/>
        <v>1.1264007185897373E-2</v>
      </c>
      <c r="FC122">
        <f t="shared" si="159"/>
        <v>0.24857592788510485</v>
      </c>
      <c r="FH122" s="56"/>
    </row>
    <row r="123" spans="1:164" x14ac:dyDescent="0.25">
      <c r="A123">
        <v>880</v>
      </c>
      <c r="B123" s="19">
        <f>'Input spectra'!Y122</f>
        <v>4.5575292674522198E-2</v>
      </c>
      <c r="C123">
        <f>'Input spectra'!B122</f>
        <v>0</v>
      </c>
      <c r="D123">
        <f t="shared" ref="D123:M132" si="190">D$2*EXP(- D$1 * ($C123*_c1+$B123))</f>
        <v>2.0653927966864227E-2</v>
      </c>
      <c r="E123">
        <f t="shared" si="190"/>
        <v>2.0410281797719438E-2</v>
      </c>
      <c r="F123">
        <f t="shared" si="190"/>
        <v>2.016842437032083E-2</v>
      </c>
      <c r="G123">
        <f t="shared" si="190"/>
        <v>1.992834445506925E-2</v>
      </c>
      <c r="H123">
        <f t="shared" si="190"/>
        <v>1.9690030887505896E-2</v>
      </c>
      <c r="I123">
        <f t="shared" si="190"/>
        <v>1.9453472567952101E-2</v>
      </c>
      <c r="J123">
        <f t="shared" si="190"/>
        <v>1.9218658461151058E-2</v>
      </c>
      <c r="K123">
        <f t="shared" si="190"/>
        <v>1.8985577595911424E-2</v>
      </c>
      <c r="L123">
        <f t="shared" si="190"/>
        <v>1.8754219064752886E-2</v>
      </c>
      <c r="M123">
        <f t="shared" si="190"/>
        <v>1.8524572023553593E-2</v>
      </c>
      <c r="N123">
        <f t="shared" ref="N123:W132" si="191">N$2*EXP(- N$1 * ($C123*_c1+$B123))</f>
        <v>1.8296625691199483E-2</v>
      </c>
      <c r="O123">
        <f t="shared" si="191"/>
        <v>1.807036934923547E-2</v>
      </c>
      <c r="P123">
        <f t="shared" si="191"/>
        <v>1.7845792341518566E-2</v>
      </c>
      <c r="Q123">
        <f t="shared" si="191"/>
        <v>1.7622884073872778E-2</v>
      </c>
      <c r="R123">
        <f t="shared" si="191"/>
        <v>1.7401634013745903E-2</v>
      </c>
      <c r="S123">
        <f t="shared" si="191"/>
        <v>1.7182031689868166E-2</v>
      </c>
      <c r="T123">
        <f t="shared" si="191"/>
        <v>1.6964066691912666E-2</v>
      </c>
      <c r="U123">
        <f t="shared" si="191"/>
        <v>1.6747728670157645E-2</v>
      </c>
      <c r="V123">
        <f t="shared" si="191"/>
        <v>1.6533007335150594E-2</v>
      </c>
      <c r="W123">
        <f t="shared" si="191"/>
        <v>1.6319892457374134E-2</v>
      </c>
      <c r="X123">
        <f t="shared" ref="X123:AG132" si="192">X$2*EXP(- X$1 * ($C123*_c1+$B123))</f>
        <v>1.6108373866913699E-2</v>
      </c>
      <c r="Y123">
        <f t="shared" si="192"/>
        <v>1.5898441453126997E-2</v>
      </c>
      <c r="Z123">
        <f t="shared" si="192"/>
        <v>1.5690085164315262E-2</v>
      </c>
      <c r="AA123">
        <f t="shared" si="192"/>
        <v>1.5483295007396231E-2</v>
      </c>
      <c r="AB123">
        <f t="shared" si="192"/>
        <v>1.5278061047578935E-2</v>
      </c>
      <c r="AC123">
        <f t="shared" si="192"/>
        <v>1.5074373408040184E-2</v>
      </c>
      <c r="AD123">
        <f t="shared" si="192"/>
        <v>1.4872222269602805E-2</v>
      </c>
      <c r="AE123">
        <f t="shared" si="192"/>
        <v>1.4671597870415623E-2</v>
      </c>
      <c r="AF123">
        <f t="shared" si="192"/>
        <v>1.4472490505635142E-2</v>
      </c>
      <c r="AG123">
        <f t="shared" si="192"/>
        <v>1.4274890527108931E-2</v>
      </c>
      <c r="AH123">
        <f t="shared" ref="AH123:AQ132" si="193">AH$2*EXP(- AH$1 * ($C123*_c1+$B123))</f>
        <v>1.4078788343060745E-2</v>
      </c>
      <c r="AI123">
        <f t="shared" si="193"/>
        <v>1.3884174417777289E-2</v>
      </c>
      <c r="AJ123">
        <f t="shared" si="193"/>
        <v>1.3691039271296708E-2</v>
      </c>
      <c r="AK123">
        <f t="shared" si="193"/>
        <v>1.3499373479098714E-2</v>
      </c>
      <c r="AL123">
        <f t="shared" si="193"/>
        <v>1.3309167671796417E-2</v>
      </c>
      <c r="AM123">
        <f t="shared" si="193"/>
        <v>1.3120412534829779E-2</v>
      </c>
      <c r="AN123">
        <f t="shared" si="193"/>
        <v>1.2933098808160726E-2</v>
      </c>
      <c r="AO123">
        <f t="shared" si="193"/>
        <v>1.274721728596992E-2</v>
      </c>
      <c r="AP123">
        <f t="shared" si="193"/>
        <v>1.2562758816355119E-2</v>
      </c>
      <c r="AQ123">
        <f t="shared" si="193"/>
        <v>1.2379714301031196E-2</v>
      </c>
      <c r="AR123">
        <f t="shared" ref="AR123:BA132" si="194">AR$2*EXP(- AR$1 * ($C123*_c1+$B123))</f>
        <v>1.2198074695031765E-2</v>
      </c>
      <c r="AS123">
        <f t="shared" si="194"/>
        <v>1.2017831006412396E-2</v>
      </c>
      <c r="AT123">
        <f t="shared" si="194"/>
        <v>1.1838974295955429E-2</v>
      </c>
      <c r="AU123">
        <f t="shared" si="194"/>
        <v>1.1661495676876408E-2</v>
      </c>
      <c r="AV123">
        <f t="shared" si="194"/>
        <v>1.148538631453204E-2</v>
      </c>
      <c r="AW123">
        <f t="shared" si="194"/>
        <v>1.1310637426129779E-2</v>
      </c>
      <c r="AX123">
        <f t="shared" si="194"/>
        <v>1.0053549256085792E-2</v>
      </c>
      <c r="AY123">
        <f t="shared" si="194"/>
        <v>8.589777724939773E-3</v>
      </c>
      <c r="AZ123">
        <f t="shared" si="194"/>
        <v>7.7317801554263477E-3</v>
      </c>
      <c r="BA123">
        <f t="shared" si="194"/>
        <v>7.0818847562554715E-3</v>
      </c>
      <c r="BB123">
        <f t="shared" ref="BB123:BK132" si="195">BB$2*EXP(- BB$1 * ($C123*_c1+$B123))</f>
        <v>6.5508740094588199E-3</v>
      </c>
      <c r="BC123">
        <f t="shared" si="195"/>
        <v>6.1000742016530576E-3</v>
      </c>
      <c r="BD123">
        <f t="shared" si="195"/>
        <v>5.7082941503152256E-3</v>
      </c>
      <c r="BE123">
        <f t="shared" si="195"/>
        <v>5.3623231753772184E-3</v>
      </c>
      <c r="BF123">
        <f t="shared" si="195"/>
        <v>5.0532164739414565E-3</v>
      </c>
      <c r="BG123">
        <f t="shared" si="195"/>
        <v>4.7745591156768026E-3</v>
      </c>
      <c r="BH123">
        <f t="shared" si="195"/>
        <v>4.521551808420116E-3</v>
      </c>
      <c r="BI123">
        <f t="shared" si="195"/>
        <v>4.2904860032027389E-3</v>
      </c>
      <c r="BJ123">
        <f t="shared" si="195"/>
        <v>4.0784220780483429E-3</v>
      </c>
      <c r="BK123">
        <f t="shared" si="195"/>
        <v>3.8829815532220335E-3</v>
      </c>
      <c r="BL123">
        <f t="shared" ref="BL123:BU132" si="196">BL$2*EXP(- BL$1 * ($C123*_c1+$B123))</f>
        <v>3.702207197371089E-3</v>
      </c>
      <c r="BM123">
        <f t="shared" si="196"/>
        <v>3.5344655291112766E-3</v>
      </c>
      <c r="BN123">
        <f t="shared" si="196"/>
        <v>3.3783768646280959E-3</v>
      </c>
      <c r="BO123">
        <f t="shared" si="196"/>
        <v>3.2327638734641665E-3</v>
      </c>
      <c r="BP123">
        <f t="shared" si="196"/>
        <v>3.0966129324243325E-3</v>
      </c>
      <c r="BQ123">
        <f t="shared" si="196"/>
        <v>2.9690445521776188E-3</v>
      </c>
      <c r="BR123">
        <f t="shared" si="196"/>
        <v>2.849290377074033E-3</v>
      </c>
      <c r="BS123">
        <f t="shared" si="196"/>
        <v>2.7366750395359778E-3</v>
      </c>
      <c r="BT123">
        <f t="shared" si="196"/>
        <v>2.6306016613319395E-3</v>
      </c>
      <c r="BU123">
        <f t="shared" si="196"/>
        <v>2.5305401364872689E-3</v>
      </c>
      <c r="BV123">
        <f t="shared" ref="BV123:CE132" si="197">BV$2*EXP(- BV$1 * ($C123*_c1+$B123))</f>
        <v>2.4360175650688385E-3</v>
      </c>
      <c r="BW123">
        <f t="shared" si="197"/>
        <v>2.346610370757553E-3</v>
      </c>
      <c r="BX123">
        <f t="shared" si="197"/>
        <v>2.2619377513826691E-3</v>
      </c>
      <c r="BY123">
        <f t="shared" si="197"/>
        <v>2.1816561954880031E-3</v>
      </c>
      <c r="BZ123">
        <f t="shared" si="197"/>
        <v>2.1054548594223767E-3</v>
      </c>
      <c r="CA123">
        <f t="shared" si="197"/>
        <v>2.0330516450138402E-3</v>
      </c>
      <c r="CB123">
        <f t="shared" si="197"/>
        <v>1.964189852105678E-3</v>
      </c>
      <c r="CC123">
        <f t="shared" si="197"/>
        <v>1.898635306218175E-3</v>
      </c>
      <c r="CD123">
        <f t="shared" si="197"/>
        <v>1.8361738815399771E-3</v>
      </c>
      <c r="CE123">
        <f t="shared" si="197"/>
        <v>1.7766093549013012E-3</v>
      </c>
      <c r="CF123">
        <f t="shared" ref="CF123:CO132" si="198">CF$2*EXP(- CF$1 * ($C123*_c1+$B123))</f>
        <v>1.7197615384574561E-3</v>
      </c>
      <c r="CG123">
        <f t="shared" si="198"/>
        <v>1.6654646483302222E-3</v>
      </c>
      <c r="CH123">
        <f t="shared" si="198"/>
        <v>1.6135658740168229E-3</v>
      </c>
      <c r="CI123">
        <f t="shared" si="198"/>
        <v>1.5639241194275628E-3</v>
      </c>
      <c r="CJ123">
        <f t="shared" si="198"/>
        <v>1.5164088912888918E-3</v>
      </c>
      <c r="CK123">
        <f t="shared" si="198"/>
        <v>1.4708993146022463E-3</v>
      </c>
      <c r="CL123">
        <f t="shared" si="198"/>
        <v>1.4272832580743732E-3</v>
      </c>
      <c r="CM123">
        <f t="shared" si="198"/>
        <v>1.3854565550810705E-3</v>
      </c>
      <c r="CN123">
        <f t="shared" si="198"/>
        <v>1.34532230790904E-3</v>
      </c>
      <c r="CO123">
        <f t="shared" si="198"/>
        <v>1.3067902648301617E-3</v>
      </c>
      <c r="CP123">
        <f t="shared" ref="CP123:CY132" si="199">CP$2*EXP(- CP$1 * ($C123*_c1+$B123))</f>
        <v>1.269776261069969E-3</v>
      </c>
      <c r="CQ123">
        <f t="shared" si="199"/>
        <v>1.2342017159936117E-3</v>
      </c>
      <c r="CR123">
        <f t="shared" si="199"/>
        <v>7.9452893113889469E-4</v>
      </c>
      <c r="CS123">
        <f t="shared" si="199"/>
        <v>5.1599685436087405E-4</v>
      </c>
      <c r="CT123">
        <f t="shared" si="199"/>
        <v>3.573046968294801E-4</v>
      </c>
      <c r="CU123">
        <f t="shared" si="199"/>
        <v>2.4853229884414852E-4</v>
      </c>
      <c r="CV123">
        <f t="shared" si="199"/>
        <v>1.6967910916610359E-4</v>
      </c>
      <c r="CW123">
        <f t="shared" si="199"/>
        <v>1.1152518879560987E-4</v>
      </c>
      <c r="CX123">
        <f t="shared" si="199"/>
        <v>6.8866091326896703E-5</v>
      </c>
      <c r="CY123">
        <f t="shared" si="199"/>
        <v>3.839757744158615E-5</v>
      </c>
      <c r="CZ123">
        <f t="shared" ref="CZ123:DI132" si="200">CZ$2*EXP(- CZ$1 * ($C123*_c1+$B123))</f>
        <v>1.7852295298977668E-5</v>
      </c>
      <c r="DA123">
        <f t="shared" si="200"/>
        <v>5.585776957540685E-6</v>
      </c>
      <c r="DB123">
        <f t="shared" si="200"/>
        <v>3.5477276989363451E-7</v>
      </c>
      <c r="DC123">
        <f t="shared" si="200"/>
        <v>0</v>
      </c>
      <c r="DD123">
        <f t="shared" si="200"/>
        <v>0</v>
      </c>
      <c r="DE123">
        <f t="shared" si="200"/>
        <v>0</v>
      </c>
      <c r="DF123">
        <f t="shared" si="200"/>
        <v>0</v>
      </c>
      <c r="DG123">
        <f t="shared" si="200"/>
        <v>0</v>
      </c>
      <c r="DH123">
        <f t="shared" si="200"/>
        <v>0</v>
      </c>
      <c r="DI123">
        <f t="shared" si="200"/>
        <v>0</v>
      </c>
      <c r="DJ123">
        <f t="shared" ref="DJ123:DS132" si="201">DJ$2*EXP(- DJ$1 * ($C123*_c1+$B123))</f>
        <v>0</v>
      </c>
      <c r="DK123">
        <f t="shared" si="201"/>
        <v>0</v>
      </c>
      <c r="DL123">
        <f t="shared" si="201"/>
        <v>0</v>
      </c>
      <c r="DM123">
        <f t="shared" si="201"/>
        <v>0</v>
      </c>
      <c r="DN123">
        <f t="shared" si="201"/>
        <v>0</v>
      </c>
      <c r="DO123">
        <f t="shared" si="201"/>
        <v>0</v>
      </c>
      <c r="DP123">
        <f t="shared" si="201"/>
        <v>0</v>
      </c>
      <c r="DQ123">
        <f t="shared" si="201"/>
        <v>0</v>
      </c>
      <c r="DR123">
        <f t="shared" si="201"/>
        <v>0</v>
      </c>
      <c r="DS123">
        <f t="shared" si="201"/>
        <v>0</v>
      </c>
      <c r="DT123">
        <f t="shared" ref="DT123:EC132" si="202">DT$2*EXP(- DT$1 * ($C123*_c1+$B123))</f>
        <v>0</v>
      </c>
      <c r="DU123">
        <f t="shared" si="202"/>
        <v>0</v>
      </c>
      <c r="DV123">
        <f t="shared" si="202"/>
        <v>0</v>
      </c>
      <c r="DW123">
        <f t="shared" si="202"/>
        <v>0</v>
      </c>
      <c r="DX123">
        <f t="shared" si="202"/>
        <v>0</v>
      </c>
      <c r="DY123">
        <f t="shared" si="202"/>
        <v>0</v>
      </c>
      <c r="DZ123">
        <f t="shared" si="202"/>
        <v>0</v>
      </c>
      <c r="EA123">
        <f t="shared" si="202"/>
        <v>0</v>
      </c>
      <c r="EB123">
        <f t="shared" si="202"/>
        <v>0</v>
      </c>
      <c r="EC123">
        <f t="shared" si="202"/>
        <v>0</v>
      </c>
      <c r="ED123">
        <f t="shared" ref="ED123:EM132" si="203">ED$2*EXP(- ED$1 * ($C123*_c1+$B123))</f>
        <v>0</v>
      </c>
      <c r="EE123">
        <f t="shared" si="203"/>
        <v>0</v>
      </c>
      <c r="EF123">
        <f t="shared" si="203"/>
        <v>0</v>
      </c>
      <c r="EG123">
        <f t="shared" si="203"/>
        <v>0</v>
      </c>
      <c r="EH123">
        <f t="shared" si="203"/>
        <v>0</v>
      </c>
      <c r="EI123">
        <f t="shared" si="203"/>
        <v>0</v>
      </c>
      <c r="EJ123">
        <f t="shared" si="203"/>
        <v>0</v>
      </c>
      <c r="EK123">
        <f t="shared" si="203"/>
        <v>0</v>
      </c>
      <c r="EL123">
        <f t="shared" si="203"/>
        <v>0</v>
      </c>
      <c r="EM123">
        <f t="shared" si="203"/>
        <v>0</v>
      </c>
      <c r="EN123">
        <f t="shared" ref="EN123:EX132" si="204">EN$2*EXP(- EN$1 * ($C123*_c1+$B123))</f>
        <v>0</v>
      </c>
      <c r="EO123">
        <f t="shared" si="204"/>
        <v>0</v>
      </c>
      <c r="EP123">
        <f t="shared" si="204"/>
        <v>0</v>
      </c>
      <c r="EQ123">
        <f t="shared" si="204"/>
        <v>0</v>
      </c>
      <c r="ER123">
        <f t="shared" si="204"/>
        <v>0</v>
      </c>
      <c r="ES123">
        <f t="shared" si="204"/>
        <v>0</v>
      </c>
      <c r="ET123">
        <f t="shared" si="204"/>
        <v>0</v>
      </c>
      <c r="EU123">
        <f t="shared" si="204"/>
        <v>0</v>
      </c>
      <c r="EV123">
        <f t="shared" si="204"/>
        <v>0</v>
      </c>
      <c r="EW123">
        <f t="shared" si="204"/>
        <v>0</v>
      </c>
      <c r="EX123">
        <f t="shared" si="204"/>
        <v>0</v>
      </c>
      <c r="EZ123">
        <f t="shared" si="112"/>
        <v>0.87844168471882322</v>
      </c>
      <c r="FB123">
        <f t="shared" si="158"/>
        <v>1.1264984461450578E-2</v>
      </c>
      <c r="FC123">
        <f t="shared" si="159"/>
        <v>0.24857580291820855</v>
      </c>
      <c r="FH123" s="56"/>
    </row>
    <row r="124" spans="1:164" x14ac:dyDescent="0.25">
      <c r="A124">
        <v>885</v>
      </c>
      <c r="B124" s="19">
        <f>'Input spectra'!Y123</f>
        <v>4.5579291874682099E-2</v>
      </c>
      <c r="C124">
        <f>'Input spectra'!B123</f>
        <v>0</v>
      </c>
      <c r="D124">
        <f t="shared" si="190"/>
        <v>2.0653927966864227E-2</v>
      </c>
      <c r="E124">
        <f t="shared" si="190"/>
        <v>2.0410273635240849E-2</v>
      </c>
      <c r="F124">
        <f t="shared" si="190"/>
        <v>2.0168408238814085E-2</v>
      </c>
      <c r="G124">
        <f t="shared" si="190"/>
        <v>1.9928320545852092E-2</v>
      </c>
      <c r="H124">
        <f t="shared" si="190"/>
        <v>1.9689999389781217E-2</v>
      </c>
      <c r="I124">
        <f t="shared" si="190"/>
        <v>1.9453433668825692E-2</v>
      </c>
      <c r="J124">
        <f t="shared" si="190"/>
        <v>1.9218612345649193E-2</v>
      </c>
      <c r="K124">
        <f t="shared" si="190"/>
        <v>1.8985524446998348E-2</v>
      </c>
      <c r="L124">
        <f t="shared" si="190"/>
        <v>1.8754159063348163E-2</v>
      </c>
      <c r="M124">
        <f t="shared" si="190"/>
        <v>1.8524505348549325E-2</v>
      </c>
      <c r="N124">
        <f t="shared" si="191"/>
        <v>1.8296552519477406E-2</v>
      </c>
      <c r="O124">
        <f t="shared" si="191"/>
        <v>1.807028985568393E-2</v>
      </c>
      <c r="P124">
        <f t="shared" si="191"/>
        <v>1.7845706699049363E-2</v>
      </c>
      <c r="Q124">
        <f t="shared" si="191"/>
        <v>1.7622792453437897E-2</v>
      </c>
      <c r="R124">
        <f t="shared" si="191"/>
        <v>1.7401536584354109E-2</v>
      </c>
      <c r="S124">
        <f t="shared" si="191"/>
        <v>1.7181928618601496E-2</v>
      </c>
      <c r="T124">
        <f t="shared" si="191"/>
        <v>1.6963958143942786E-2</v>
      </c>
      <c r="U124">
        <f t="shared" si="191"/>
        <v>1.6747614808762096E-2</v>
      </c>
      <c r="V124">
        <f t="shared" si="191"/>
        <v>1.6532888321728917E-2</v>
      </c>
      <c r="W124">
        <f t="shared" si="191"/>
        <v>1.6319768451463865E-2</v>
      </c>
      <c r="X124">
        <f t="shared" si="192"/>
        <v>1.610824502620627E-2</v>
      </c>
      <c r="Y124">
        <f t="shared" si="192"/>
        <v>1.5898307933483503E-2</v>
      </c>
      <c r="Z124">
        <f t="shared" si="192"/>
        <v>1.5689947119782121E-2</v>
      </c>
      <c r="AA124">
        <f t="shared" si="192"/>
        <v>1.548315259022072E-2</v>
      </c>
      <c r="AB124">
        <f t="shared" si="192"/>
        <v>1.5277914408224621E-2</v>
      </c>
      <c r="AC124">
        <f t="shared" si="192"/>
        <v>1.5074222695202239E-2</v>
      </c>
      <c r="AD124">
        <f t="shared" si="192"/>
        <v>1.4872067630223206E-2</v>
      </c>
      <c r="AE124">
        <f t="shared" si="192"/>
        <v>1.4671439449698242E-2</v>
      </c>
      <c r="AF124">
        <f t="shared" si="192"/>
        <v>1.4472328447060727E-2</v>
      </c>
      <c r="AG124">
        <f t="shared" si="192"/>
        <v>1.4274724972449972E-2</v>
      </c>
      <c r="AH124">
        <f t="shared" si="193"/>
        <v>1.407861943239623E-2</v>
      </c>
      <c r="AI124">
        <f t="shared" si="193"/>
        <v>1.3884002289507362E-2</v>
      </c>
      <c r="AJ124">
        <f t="shared" si="193"/>
        <v>1.3690864062157207E-2</v>
      </c>
      <c r="AK124">
        <f t="shared" si="193"/>
        <v>1.3499195324175603E-2</v>
      </c>
      <c r="AL124">
        <f t="shared" si="193"/>
        <v>1.3308986704540114E-2</v>
      </c>
      <c r="AM124">
        <f t="shared" si="193"/>
        <v>1.3120228887069384E-2</v>
      </c>
      <c r="AN124">
        <f t="shared" si="193"/>
        <v>1.2932912610118131E-2</v>
      </c>
      <c r="AO124">
        <f t="shared" si="193"/>
        <v>1.274702866627382E-2</v>
      </c>
      <c r="AP124">
        <f t="shared" si="193"/>
        <v>1.2562567902054926E-2</v>
      </c>
      <c r="AQ124">
        <f t="shared" si="193"/>
        <v>1.2379521217610844E-2</v>
      </c>
      <c r="AR124">
        <f t="shared" si="194"/>
        <v>1.2197879566423403E-2</v>
      </c>
      <c r="AS124">
        <f t="shared" si="194"/>
        <v>1.2017633955010001E-2</v>
      </c>
      <c r="AT124">
        <f t="shared" si="194"/>
        <v>1.1838775442628298E-2</v>
      </c>
      <c r="AU124">
        <f t="shared" si="194"/>
        <v>1.1661295140982563E-2</v>
      </c>
      <c r="AV124">
        <f t="shared" si="194"/>
        <v>1.1485184213931519E-2</v>
      </c>
      <c r="AW124">
        <f t="shared" si="194"/>
        <v>1.1310433877197844E-2</v>
      </c>
      <c r="AX124">
        <f t="shared" si="194"/>
        <v>1.0053364309470321E-2</v>
      </c>
      <c r="AY124">
        <f t="shared" si="194"/>
        <v>8.5896162709270217E-3</v>
      </c>
      <c r="AZ124">
        <f t="shared" si="194"/>
        <v>7.7316317363560075E-3</v>
      </c>
      <c r="BA124">
        <f t="shared" si="194"/>
        <v>7.0817459804294238E-3</v>
      </c>
      <c r="BB124">
        <f t="shared" si="195"/>
        <v>6.5507430194865317E-3</v>
      </c>
      <c r="BC124">
        <f t="shared" si="195"/>
        <v>6.0999497862914585E-3</v>
      </c>
      <c r="BD124">
        <f t="shared" si="195"/>
        <v>5.7081754427729722E-3</v>
      </c>
      <c r="BE124">
        <f t="shared" si="195"/>
        <v>5.3622095180621372E-3</v>
      </c>
      <c r="BF124">
        <f t="shared" si="195"/>
        <v>5.0531073474694857E-3</v>
      </c>
      <c r="BG124">
        <f t="shared" si="195"/>
        <v>4.774454097535092E-3</v>
      </c>
      <c r="BH124">
        <f t="shared" si="195"/>
        <v>4.521450547046015E-3</v>
      </c>
      <c r="BI124">
        <f t="shared" si="195"/>
        <v>4.2903882007972998E-3</v>
      </c>
      <c r="BJ124">
        <f t="shared" si="195"/>
        <v>4.0783274786733662E-3</v>
      </c>
      <c r="BK124">
        <f t="shared" si="195"/>
        <v>3.8828899342622791E-3</v>
      </c>
      <c r="BL124">
        <f t="shared" si="196"/>
        <v>3.7021183632311959E-3</v>
      </c>
      <c r="BM124">
        <f t="shared" si="196"/>
        <v>3.5343793064488214E-3</v>
      </c>
      <c r="BN124">
        <f t="shared" si="196"/>
        <v>3.3782930986737477E-3</v>
      </c>
      <c r="BO124">
        <f t="shared" si="196"/>
        <v>3.2326824251304766E-3</v>
      </c>
      <c r="BP124">
        <f t="shared" si="196"/>
        <v>3.0965336759990357E-3</v>
      </c>
      <c r="BQ124">
        <f t="shared" si="196"/>
        <v>2.9689673734583353E-3</v>
      </c>
      <c r="BR124">
        <f t="shared" si="196"/>
        <v>2.8492151718418389E-3</v>
      </c>
      <c r="BS124">
        <f t="shared" si="196"/>
        <v>2.7366017122929581E-3</v>
      </c>
      <c r="BT124">
        <f t="shared" si="196"/>
        <v>2.6305301242470778E-3</v>
      </c>
      <c r="BU124">
        <f t="shared" si="196"/>
        <v>2.5304703085087294E-3</v>
      </c>
      <c r="BV124">
        <f t="shared" si="197"/>
        <v>2.4359493711705164E-3</v>
      </c>
      <c r="BW124">
        <f t="shared" si="197"/>
        <v>2.34654374129506E-3</v>
      </c>
      <c r="BX124">
        <f t="shared" si="197"/>
        <v>2.2618726215392734E-3</v>
      </c>
      <c r="BY124">
        <f t="shared" si="197"/>
        <v>2.1815925047951232E-3</v>
      </c>
      <c r="BZ124">
        <f t="shared" si="197"/>
        <v>2.1053925513423192E-3</v>
      </c>
      <c r="CA124">
        <f t="shared" si="197"/>
        <v>2.0329906665748601E-3</v>
      </c>
      <c r="CB124">
        <f t="shared" si="197"/>
        <v>1.9641301535813019E-3</v>
      </c>
      <c r="CC124">
        <f t="shared" si="197"/>
        <v>1.8985768408441908E-3</v>
      </c>
      <c r="CD124">
        <f t="shared" si="197"/>
        <v>1.8361166052636439E-3</v>
      </c>
      <c r="CE124">
        <f t="shared" si="197"/>
        <v>1.7765532261582748E-3</v>
      </c>
      <c r="CF124">
        <f t="shared" si="198"/>
        <v>1.7197065179726558E-3</v>
      </c>
      <c r="CG124">
        <f t="shared" si="198"/>
        <v>1.6654106989394801E-3</v>
      </c>
      <c r="CH124">
        <f t="shared" si="198"/>
        <v>1.6135129605066444E-3</v>
      </c>
      <c r="CI124">
        <f t="shared" si="198"/>
        <v>1.5638722083907339E-3</v>
      </c>
      <c r="CJ124">
        <f t="shared" si="198"/>
        <v>1.5163579509940061E-3</v>
      </c>
      <c r="CK124">
        <f t="shared" si="198"/>
        <v>1.4708493148754961E-3</v>
      </c>
      <c r="CL124">
        <f t="shared" si="198"/>
        <v>1.4272341701921892E-3</v>
      </c>
      <c r="CM124">
        <f t="shared" si="198"/>
        <v>1.3854083516723803E-3</v>
      </c>
      <c r="CN124">
        <f t="shared" si="198"/>
        <v>1.3452749628660883E-3</v>
      </c>
      <c r="CO124">
        <f t="shared" si="198"/>
        <v>1.3067437532269664E-3</v>
      </c>
      <c r="CP124">
        <f t="shared" si="199"/>
        <v>1.2697305590876082E-3</v>
      </c>
      <c r="CQ124">
        <f t="shared" si="199"/>
        <v>1.2341568008516393E-3</v>
      </c>
      <c r="CR124">
        <f t="shared" si="199"/>
        <v>7.9449969885856265E-4</v>
      </c>
      <c r="CS124">
        <f t="shared" si="199"/>
        <v>5.1597766347302244E-4</v>
      </c>
      <c r="CT124">
        <f t="shared" si="199"/>
        <v>3.5729126511174097E-4</v>
      </c>
      <c r="CU124">
        <f t="shared" si="199"/>
        <v>2.4852285668462666E-4</v>
      </c>
      <c r="CV124">
        <f t="shared" si="199"/>
        <v>1.6967259491623609E-4</v>
      </c>
      <c r="CW124">
        <f t="shared" si="199"/>
        <v>1.1152086256745967E-4</v>
      </c>
      <c r="CX124">
        <f t="shared" si="199"/>
        <v>6.8863392368808283E-5</v>
      </c>
      <c r="CY124">
        <f t="shared" si="199"/>
        <v>3.8396057231661823E-5</v>
      </c>
      <c r="CZ124">
        <f t="shared" si="200"/>
        <v>1.785158136423146E-5</v>
      </c>
      <c r="DA124">
        <f t="shared" si="200"/>
        <v>5.5855513418322132E-6</v>
      </c>
      <c r="DB124">
        <f t="shared" si="200"/>
        <v>3.5475829835415242E-7</v>
      </c>
      <c r="DC124">
        <f t="shared" si="200"/>
        <v>0</v>
      </c>
      <c r="DD124">
        <f t="shared" si="200"/>
        <v>0</v>
      </c>
      <c r="DE124">
        <f t="shared" si="200"/>
        <v>0</v>
      </c>
      <c r="DF124">
        <f t="shared" si="200"/>
        <v>0</v>
      </c>
      <c r="DG124">
        <f t="shared" si="200"/>
        <v>0</v>
      </c>
      <c r="DH124">
        <f t="shared" si="200"/>
        <v>0</v>
      </c>
      <c r="DI124">
        <f t="shared" si="200"/>
        <v>0</v>
      </c>
      <c r="DJ124">
        <f t="shared" si="201"/>
        <v>0</v>
      </c>
      <c r="DK124">
        <f t="shared" si="201"/>
        <v>0</v>
      </c>
      <c r="DL124">
        <f t="shared" si="201"/>
        <v>0</v>
      </c>
      <c r="DM124">
        <f t="shared" si="201"/>
        <v>0</v>
      </c>
      <c r="DN124">
        <f t="shared" si="201"/>
        <v>0</v>
      </c>
      <c r="DO124">
        <f t="shared" si="201"/>
        <v>0</v>
      </c>
      <c r="DP124">
        <f t="shared" si="201"/>
        <v>0</v>
      </c>
      <c r="DQ124">
        <f t="shared" si="201"/>
        <v>0</v>
      </c>
      <c r="DR124">
        <f t="shared" si="201"/>
        <v>0</v>
      </c>
      <c r="DS124">
        <f t="shared" si="201"/>
        <v>0</v>
      </c>
      <c r="DT124">
        <f t="shared" si="202"/>
        <v>0</v>
      </c>
      <c r="DU124">
        <f t="shared" si="202"/>
        <v>0</v>
      </c>
      <c r="DV124">
        <f t="shared" si="202"/>
        <v>0</v>
      </c>
      <c r="DW124">
        <f t="shared" si="202"/>
        <v>0</v>
      </c>
      <c r="DX124">
        <f t="shared" si="202"/>
        <v>0</v>
      </c>
      <c r="DY124">
        <f t="shared" si="202"/>
        <v>0</v>
      </c>
      <c r="DZ124">
        <f t="shared" si="202"/>
        <v>0</v>
      </c>
      <c r="EA124">
        <f t="shared" si="202"/>
        <v>0</v>
      </c>
      <c r="EB124">
        <f t="shared" si="202"/>
        <v>0</v>
      </c>
      <c r="EC124">
        <f t="shared" si="202"/>
        <v>0</v>
      </c>
      <c r="ED124">
        <f t="shared" si="203"/>
        <v>0</v>
      </c>
      <c r="EE124">
        <f t="shared" si="203"/>
        <v>0</v>
      </c>
      <c r="EF124">
        <f t="shared" si="203"/>
        <v>0</v>
      </c>
      <c r="EG124">
        <f t="shared" si="203"/>
        <v>0</v>
      </c>
      <c r="EH124">
        <f t="shared" si="203"/>
        <v>0</v>
      </c>
      <c r="EI124">
        <f t="shared" si="203"/>
        <v>0</v>
      </c>
      <c r="EJ124">
        <f t="shared" si="203"/>
        <v>0</v>
      </c>
      <c r="EK124">
        <f t="shared" si="203"/>
        <v>0</v>
      </c>
      <c r="EL124">
        <f t="shared" si="203"/>
        <v>0</v>
      </c>
      <c r="EM124">
        <f t="shared" si="203"/>
        <v>0</v>
      </c>
      <c r="EN124">
        <f t="shared" si="204"/>
        <v>0</v>
      </c>
      <c r="EO124">
        <f t="shared" si="204"/>
        <v>0</v>
      </c>
      <c r="EP124">
        <f t="shared" si="204"/>
        <v>0</v>
      </c>
      <c r="EQ124">
        <f t="shared" si="204"/>
        <v>0</v>
      </c>
      <c r="ER124">
        <f t="shared" si="204"/>
        <v>0</v>
      </c>
      <c r="ES124">
        <f t="shared" si="204"/>
        <v>0</v>
      </c>
      <c r="ET124">
        <f t="shared" si="204"/>
        <v>0</v>
      </c>
      <c r="EU124">
        <f t="shared" si="204"/>
        <v>0</v>
      </c>
      <c r="EV124">
        <f t="shared" si="204"/>
        <v>0</v>
      </c>
      <c r="EW124">
        <f t="shared" si="204"/>
        <v>0</v>
      </c>
      <c r="EX124">
        <f t="shared" si="204"/>
        <v>0</v>
      </c>
      <c r="EZ124">
        <f t="shared" si="112"/>
        <v>0.87843203871482267</v>
      </c>
      <c r="FB124">
        <f t="shared" si="158"/>
        <v>1.1265961735049679E-2</v>
      </c>
      <c r="FC124">
        <f t="shared" si="159"/>
        <v>0.24857567795131782</v>
      </c>
      <c r="FH124" s="56"/>
    </row>
    <row r="125" spans="1:164" x14ac:dyDescent="0.25">
      <c r="A125">
        <v>890</v>
      </c>
      <c r="B125" s="19">
        <f>'Input spectra'!Y124</f>
        <v>4.5583291074842103E-2</v>
      </c>
      <c r="C125">
        <f>'Input spectra'!B124</f>
        <v>0</v>
      </c>
      <c r="D125">
        <f t="shared" si="190"/>
        <v>2.0653927966864227E-2</v>
      </c>
      <c r="E125">
        <f t="shared" si="190"/>
        <v>2.0410265472765522E-2</v>
      </c>
      <c r="F125">
        <f t="shared" si="190"/>
        <v>2.0168392107320247E-2</v>
      </c>
      <c r="G125">
        <f t="shared" si="190"/>
        <v>1.9928296636663623E-2</v>
      </c>
      <c r="H125">
        <f t="shared" si="190"/>
        <v>1.9689967892106929E-2</v>
      </c>
      <c r="I125">
        <f t="shared" si="190"/>
        <v>1.945339476977706E-2</v>
      </c>
      <c r="J125">
        <f t="shared" si="190"/>
        <v>1.9218566230257979E-2</v>
      </c>
      <c r="K125">
        <f t="shared" si="190"/>
        <v>1.8985471298234056E-2</v>
      </c>
      <c r="L125">
        <f t="shared" si="190"/>
        <v>1.8754099062135408E-2</v>
      </c>
      <c r="M125">
        <f t="shared" si="190"/>
        <v>1.8524438673785039E-2</v>
      </c>
      <c r="N125">
        <f t="shared" si="191"/>
        <v>1.8296479348047956E-2</v>
      </c>
      <c r="O125">
        <f t="shared" si="191"/>
        <v>1.8070210362482093E-2</v>
      </c>
      <c r="P125">
        <f t="shared" si="191"/>
        <v>1.7845621056991161E-2</v>
      </c>
      <c r="Q125">
        <f t="shared" si="191"/>
        <v>1.7622700833479339E-2</v>
      </c>
      <c r="R125">
        <f t="shared" si="191"/>
        <v>1.7401439155507806E-2</v>
      </c>
      <c r="S125">
        <f t="shared" si="191"/>
        <v>1.7181825547953125E-2</v>
      </c>
      <c r="T125">
        <f t="shared" si="191"/>
        <v>1.6963849596667469E-2</v>
      </c>
      <c r="U125">
        <f t="shared" si="191"/>
        <v>1.6747500948140648E-2</v>
      </c>
      <c r="V125">
        <f t="shared" si="191"/>
        <v>1.6532769309163958E-2</v>
      </c>
      <c r="W125">
        <f t="shared" si="191"/>
        <v>1.6319644446495845E-2</v>
      </c>
      <c r="X125">
        <f t="shared" si="192"/>
        <v>1.6108116186529353E-2</v>
      </c>
      <c r="Y125">
        <f t="shared" si="192"/>
        <v>1.5898174414961344E-2</v>
      </c>
      <c r="Z125">
        <f t="shared" si="192"/>
        <v>1.5689809076463519E-2</v>
      </c>
      <c r="AA125">
        <f t="shared" si="192"/>
        <v>1.5483010174355175E-2</v>
      </c>
      <c r="AB125">
        <f t="shared" si="192"/>
        <v>1.5277767770277754E-2</v>
      </c>
      <c r="AC125">
        <f t="shared" si="192"/>
        <v>1.5074071983871109E-2</v>
      </c>
      <c r="AD125">
        <f t="shared" si="192"/>
        <v>1.4871912992451521E-2</v>
      </c>
      <c r="AE125">
        <f t="shared" si="192"/>
        <v>1.4671281030691449E-2</v>
      </c>
      <c r="AF125">
        <f t="shared" si="192"/>
        <v>1.4472166390300989E-2</v>
      </c>
      <c r="AG125">
        <f t="shared" si="192"/>
        <v>1.4274559419711046E-2</v>
      </c>
      <c r="AH125">
        <f t="shared" si="193"/>
        <v>1.4078450523758222E-2</v>
      </c>
      <c r="AI125">
        <f t="shared" si="193"/>
        <v>1.3883830163371384E-2</v>
      </c>
      <c r="AJ125">
        <f t="shared" si="193"/>
        <v>1.3690688855259916E-2</v>
      </c>
      <c r="AK125">
        <f t="shared" si="193"/>
        <v>1.3499017171603645E-2</v>
      </c>
      <c r="AL125">
        <f t="shared" si="193"/>
        <v>1.3308805739744453E-2</v>
      </c>
      <c r="AM125">
        <f t="shared" si="193"/>
        <v>1.3120045241879522E-2</v>
      </c>
      <c r="AN125">
        <f t="shared" si="193"/>
        <v>1.2932726414756224E-2</v>
      </c>
      <c r="AO125">
        <f t="shared" si="193"/>
        <v>1.2746840049368706E-2</v>
      </c>
      <c r="AP125">
        <f t="shared" si="193"/>
        <v>1.2562376990656023E-2</v>
      </c>
      <c r="AQ125">
        <f t="shared" si="193"/>
        <v>1.2379328137201958E-2</v>
      </c>
      <c r="AR125">
        <f t="shared" si="194"/>
        <v>1.2197684440936444E-2</v>
      </c>
      <c r="AS125">
        <f t="shared" si="194"/>
        <v>1.2017436906838572E-2</v>
      </c>
      <c r="AT125">
        <f t="shared" si="194"/>
        <v>1.1838576592641203E-2</v>
      </c>
      <c r="AU125">
        <f t="shared" si="194"/>
        <v>1.1661094608537209E-2</v>
      </c>
      <c r="AV125">
        <f t="shared" si="194"/>
        <v>1.148498211688722E-2</v>
      </c>
      <c r="AW125">
        <f t="shared" si="194"/>
        <v>1.1310230331929018E-2</v>
      </c>
      <c r="AX125">
        <f t="shared" si="194"/>
        <v>1.005317936625715E-2</v>
      </c>
      <c r="AY125">
        <f t="shared" si="194"/>
        <v>8.5894548199489662E-3</v>
      </c>
      <c r="AZ125">
        <f t="shared" si="194"/>
        <v>7.7314833201347129E-3</v>
      </c>
      <c r="BA125">
        <f t="shared" si="194"/>
        <v>7.0816072073228084E-3</v>
      </c>
      <c r="BB125">
        <f t="shared" si="195"/>
        <v>6.5506120321334894E-3</v>
      </c>
      <c r="BC125">
        <f t="shared" si="195"/>
        <v>6.0998253734673973E-3</v>
      </c>
      <c r="BD125">
        <f t="shared" si="195"/>
        <v>5.7080567376993135E-3</v>
      </c>
      <c r="BE125">
        <f t="shared" si="195"/>
        <v>5.3620958631560812E-3</v>
      </c>
      <c r="BF125">
        <f t="shared" si="195"/>
        <v>5.0529982233541481E-3</v>
      </c>
      <c r="BG125">
        <f t="shared" si="195"/>
        <v>4.7743490817032897E-3</v>
      </c>
      <c r="BH125">
        <f t="shared" si="195"/>
        <v>4.5213492879396877E-3</v>
      </c>
      <c r="BI125">
        <f t="shared" si="195"/>
        <v>4.2902904006212822E-3</v>
      </c>
      <c r="BJ125">
        <f t="shared" si="195"/>
        <v>4.0782328814926274E-3</v>
      </c>
      <c r="BK125">
        <f t="shared" si="195"/>
        <v>3.8827983174642721E-3</v>
      </c>
      <c r="BL125">
        <f t="shared" si="196"/>
        <v>3.7020295312228673E-3</v>
      </c>
      <c r="BM125">
        <f t="shared" si="196"/>
        <v>3.5342930858897502E-3</v>
      </c>
      <c r="BN125">
        <f t="shared" si="196"/>
        <v>3.3782093347963517E-3</v>
      </c>
      <c r="BO125">
        <f t="shared" si="196"/>
        <v>3.2326009788488461E-3</v>
      </c>
      <c r="BP125">
        <f t="shared" si="196"/>
        <v>3.0964544216022694E-3</v>
      </c>
      <c r="BQ125">
        <f t="shared" si="196"/>
        <v>2.968890196745269E-3</v>
      </c>
      <c r="BR125">
        <f t="shared" si="196"/>
        <v>2.8491399685946382E-3</v>
      </c>
      <c r="BS125">
        <f t="shared" si="196"/>
        <v>2.7365283870146866E-3</v>
      </c>
      <c r="BT125">
        <f t="shared" si="196"/>
        <v>2.6304585891076082E-3</v>
      </c>
      <c r="BU125">
        <f t="shared" si="196"/>
        <v>2.5304004824570282E-3</v>
      </c>
      <c r="BV125">
        <f t="shared" si="197"/>
        <v>2.4358811791812133E-3</v>
      </c>
      <c r="BW125">
        <f t="shared" si="197"/>
        <v>2.3464771137244366E-3</v>
      </c>
      <c r="BX125">
        <f t="shared" si="197"/>
        <v>2.2618074935712132E-3</v>
      </c>
      <c r="BY125">
        <f t="shared" si="197"/>
        <v>2.1815288159616111E-3</v>
      </c>
      <c r="BZ125">
        <f t="shared" si="197"/>
        <v>2.1053302451061831E-3</v>
      </c>
      <c r="CA125">
        <f t="shared" si="197"/>
        <v>2.032929689964838E-3</v>
      </c>
      <c r="CB125">
        <f t="shared" si="197"/>
        <v>1.9640704568713693E-3</v>
      </c>
      <c r="CC125">
        <f t="shared" si="197"/>
        <v>1.8985183772705508E-3</v>
      </c>
      <c r="CD125">
        <f t="shared" si="197"/>
        <v>1.8360593307739437E-3</v>
      </c>
      <c r="CE125">
        <f t="shared" si="197"/>
        <v>1.7764970991885323E-3</v>
      </c>
      <c r="CF125">
        <f t="shared" si="198"/>
        <v>1.7196514992481294E-3</v>
      </c>
      <c r="CG125">
        <f t="shared" si="198"/>
        <v>1.665356751296319E-3</v>
      </c>
      <c r="CH125">
        <f t="shared" si="198"/>
        <v>1.6134600487316523E-3</v>
      </c>
      <c r="CI125">
        <f t="shared" si="198"/>
        <v>1.5638202990769772E-3</v>
      </c>
      <c r="CJ125">
        <f t="shared" si="198"/>
        <v>1.516307012410342E-3</v>
      </c>
      <c r="CK125">
        <f t="shared" si="198"/>
        <v>1.4707993168483666E-3</v>
      </c>
      <c r="CL125">
        <f t="shared" si="198"/>
        <v>1.4271850839982603E-3</v>
      </c>
      <c r="CM125">
        <f t="shared" si="198"/>
        <v>1.385360149940803E-3</v>
      </c>
      <c r="CN125">
        <f t="shared" si="198"/>
        <v>1.3452276194893188E-3</v>
      </c>
      <c r="CO125">
        <f t="shared" si="198"/>
        <v>1.3066972432792226E-3</v>
      </c>
      <c r="CP125">
        <f t="shared" si="199"/>
        <v>1.2696848587501592E-3</v>
      </c>
      <c r="CQ125">
        <f t="shared" si="199"/>
        <v>1.23411188734422E-3</v>
      </c>
      <c r="CR125">
        <f t="shared" si="199"/>
        <v>7.9447046765374269E-4</v>
      </c>
      <c r="CS125">
        <f t="shared" si="199"/>
        <v>5.1595847329891542E-4</v>
      </c>
      <c r="CT125">
        <f t="shared" si="199"/>
        <v>3.5727783389892357E-4</v>
      </c>
      <c r="CU125">
        <f t="shared" si="199"/>
        <v>2.485134148838281E-4</v>
      </c>
      <c r="CV125">
        <f t="shared" si="199"/>
        <v>1.6966608091646083E-4</v>
      </c>
      <c r="CW125">
        <f t="shared" si="199"/>
        <v>1.1151653650713019E-4</v>
      </c>
      <c r="CX125">
        <f t="shared" si="199"/>
        <v>6.8860693516495724E-5</v>
      </c>
      <c r="CY125">
        <f t="shared" si="199"/>
        <v>3.8394537081924547E-5</v>
      </c>
      <c r="CZ125">
        <f t="shared" si="200"/>
        <v>1.7850867458036344E-5</v>
      </c>
      <c r="DA125">
        <f t="shared" si="200"/>
        <v>5.5853257352366038E-6</v>
      </c>
      <c r="DB125">
        <f t="shared" si="200"/>
        <v>3.547438274049786E-7</v>
      </c>
      <c r="DC125">
        <f t="shared" si="200"/>
        <v>0</v>
      </c>
      <c r="DD125">
        <f t="shared" si="200"/>
        <v>0</v>
      </c>
      <c r="DE125">
        <f t="shared" si="200"/>
        <v>0</v>
      </c>
      <c r="DF125">
        <f t="shared" si="200"/>
        <v>0</v>
      </c>
      <c r="DG125">
        <f t="shared" si="200"/>
        <v>0</v>
      </c>
      <c r="DH125">
        <f t="shared" si="200"/>
        <v>0</v>
      </c>
      <c r="DI125">
        <f t="shared" si="200"/>
        <v>0</v>
      </c>
      <c r="DJ125">
        <f t="shared" si="201"/>
        <v>0</v>
      </c>
      <c r="DK125">
        <f t="shared" si="201"/>
        <v>0</v>
      </c>
      <c r="DL125">
        <f t="shared" si="201"/>
        <v>0</v>
      </c>
      <c r="DM125">
        <f t="shared" si="201"/>
        <v>0</v>
      </c>
      <c r="DN125">
        <f t="shared" si="201"/>
        <v>0</v>
      </c>
      <c r="DO125">
        <f t="shared" si="201"/>
        <v>0</v>
      </c>
      <c r="DP125">
        <f t="shared" si="201"/>
        <v>0</v>
      </c>
      <c r="DQ125">
        <f t="shared" si="201"/>
        <v>0</v>
      </c>
      <c r="DR125">
        <f t="shared" si="201"/>
        <v>0</v>
      </c>
      <c r="DS125">
        <f t="shared" si="201"/>
        <v>0</v>
      </c>
      <c r="DT125">
        <f t="shared" si="202"/>
        <v>0</v>
      </c>
      <c r="DU125">
        <f t="shared" si="202"/>
        <v>0</v>
      </c>
      <c r="DV125">
        <f t="shared" si="202"/>
        <v>0</v>
      </c>
      <c r="DW125">
        <f t="shared" si="202"/>
        <v>0</v>
      </c>
      <c r="DX125">
        <f t="shared" si="202"/>
        <v>0</v>
      </c>
      <c r="DY125">
        <f t="shared" si="202"/>
        <v>0</v>
      </c>
      <c r="DZ125">
        <f t="shared" si="202"/>
        <v>0</v>
      </c>
      <c r="EA125">
        <f t="shared" si="202"/>
        <v>0</v>
      </c>
      <c r="EB125">
        <f t="shared" si="202"/>
        <v>0</v>
      </c>
      <c r="EC125">
        <f t="shared" si="202"/>
        <v>0</v>
      </c>
      <c r="ED125">
        <f t="shared" si="203"/>
        <v>0</v>
      </c>
      <c r="EE125">
        <f t="shared" si="203"/>
        <v>0</v>
      </c>
      <c r="EF125">
        <f t="shared" si="203"/>
        <v>0</v>
      </c>
      <c r="EG125">
        <f t="shared" si="203"/>
        <v>0</v>
      </c>
      <c r="EH125">
        <f t="shared" si="203"/>
        <v>0</v>
      </c>
      <c r="EI125">
        <f t="shared" si="203"/>
        <v>0</v>
      </c>
      <c r="EJ125">
        <f t="shared" si="203"/>
        <v>0</v>
      </c>
      <c r="EK125">
        <f t="shared" si="203"/>
        <v>0</v>
      </c>
      <c r="EL125">
        <f t="shared" si="203"/>
        <v>0</v>
      </c>
      <c r="EM125">
        <f t="shared" si="203"/>
        <v>0</v>
      </c>
      <c r="EN125">
        <f t="shared" si="204"/>
        <v>0</v>
      </c>
      <c r="EO125">
        <f t="shared" si="204"/>
        <v>0</v>
      </c>
      <c r="EP125">
        <f t="shared" si="204"/>
        <v>0</v>
      </c>
      <c r="EQ125">
        <f t="shared" si="204"/>
        <v>0</v>
      </c>
      <c r="ER125">
        <f t="shared" si="204"/>
        <v>0</v>
      </c>
      <c r="ES125">
        <f t="shared" si="204"/>
        <v>0</v>
      </c>
      <c r="ET125">
        <f t="shared" si="204"/>
        <v>0</v>
      </c>
      <c r="EU125">
        <f t="shared" si="204"/>
        <v>0</v>
      </c>
      <c r="EV125">
        <f t="shared" si="204"/>
        <v>0</v>
      </c>
      <c r="EW125">
        <f t="shared" si="204"/>
        <v>0</v>
      </c>
      <c r="EX125">
        <f t="shared" si="204"/>
        <v>0</v>
      </c>
      <c r="EZ125">
        <f t="shared" si="112"/>
        <v>0.87842239287560253</v>
      </c>
      <c r="FB125">
        <f t="shared" si="158"/>
        <v>1.1266939006694621E-2</v>
      </c>
      <c r="FC125">
        <f t="shared" si="159"/>
        <v>0.24857555298442668</v>
      </c>
      <c r="FH125" s="56"/>
    </row>
    <row r="126" spans="1:164" x14ac:dyDescent="0.25">
      <c r="A126">
        <v>895</v>
      </c>
      <c r="B126" s="19">
        <f>'Input spectra'!Y125</f>
        <v>4.5587290275002003E-2</v>
      </c>
      <c r="C126">
        <f>'Input spectra'!B125</f>
        <v>0</v>
      </c>
      <c r="D126">
        <f t="shared" si="190"/>
        <v>2.0653927966864227E-2</v>
      </c>
      <c r="E126">
        <f t="shared" si="190"/>
        <v>2.0410257310293459E-2</v>
      </c>
      <c r="F126">
        <f t="shared" si="190"/>
        <v>2.0168375975839311E-2</v>
      </c>
      <c r="G126">
        <f t="shared" si="190"/>
        <v>1.9928272727503835E-2</v>
      </c>
      <c r="H126">
        <f t="shared" si="190"/>
        <v>1.9689936394483024E-2</v>
      </c>
      <c r="I126">
        <f t="shared" si="190"/>
        <v>1.9453355870806217E-2</v>
      </c>
      <c r="J126">
        <f t="shared" si="190"/>
        <v>1.9218520114977419E-2</v>
      </c>
      <c r="K126">
        <f t="shared" si="190"/>
        <v>1.8985418149618554E-2</v>
      </c>
      <c r="L126">
        <f t="shared" si="190"/>
        <v>1.8754039061114613E-2</v>
      </c>
      <c r="M126">
        <f t="shared" si="190"/>
        <v>1.8524371999260734E-2</v>
      </c>
      <c r="N126">
        <f t="shared" si="191"/>
        <v>1.8296406176911136E-2</v>
      </c>
      <c r="O126">
        <f t="shared" si="191"/>
        <v>1.8070130869629952E-2</v>
      </c>
      <c r="P126">
        <f t="shared" si="191"/>
        <v>1.7845535415343956E-2</v>
      </c>
      <c r="Q126">
        <f t="shared" si="191"/>
        <v>1.7622609213997116E-2</v>
      </c>
      <c r="R126">
        <f t="shared" si="191"/>
        <v>1.7401341727206997E-2</v>
      </c>
      <c r="S126">
        <f t="shared" si="191"/>
        <v>1.7181722477923055E-2</v>
      </c>
      <c r="T126">
        <f t="shared" si="191"/>
        <v>1.696374105008672E-2</v>
      </c>
      <c r="U126">
        <f t="shared" si="191"/>
        <v>1.6747387088293295E-2</v>
      </c>
      <c r="V126">
        <f t="shared" si="191"/>
        <v>1.6532650297455716E-2</v>
      </c>
      <c r="W126">
        <f t="shared" si="191"/>
        <v>1.6319520442470075E-2</v>
      </c>
      <c r="X126">
        <f t="shared" si="192"/>
        <v>1.6107987347882949E-2</v>
      </c>
      <c r="Y126">
        <f t="shared" si="192"/>
        <v>1.5898040897560518E-2</v>
      </c>
      <c r="Z126">
        <f t="shared" si="192"/>
        <v>1.5689671034359455E-2</v>
      </c>
      <c r="AA126">
        <f t="shared" si="192"/>
        <v>1.5482867759799592E-2</v>
      </c>
      <c r="AB126">
        <f t="shared" si="192"/>
        <v>1.5277621133738326E-2</v>
      </c>
      <c r="AC126">
        <f t="shared" si="192"/>
        <v>1.5073921274046789E-2</v>
      </c>
      <c r="AD126">
        <f t="shared" si="192"/>
        <v>1.4871758356287745E-2</v>
      </c>
      <c r="AE126">
        <f t="shared" si="192"/>
        <v>1.4671122613395234E-2</v>
      </c>
      <c r="AF126">
        <f t="shared" si="192"/>
        <v>1.4472004335355919E-2</v>
      </c>
      <c r="AG126">
        <f t="shared" si="192"/>
        <v>1.427439386889214E-2</v>
      </c>
      <c r="AH126">
        <f t="shared" si="193"/>
        <v>1.4078281617146703E-2</v>
      </c>
      <c r="AI126">
        <f t="shared" si="193"/>
        <v>1.3883658039369333E-2</v>
      </c>
      <c r="AJ126">
        <f t="shared" si="193"/>
        <v>1.3690513650604816E-2</v>
      </c>
      <c r="AK126">
        <f t="shared" si="193"/>
        <v>1.3498839021382823E-2</v>
      </c>
      <c r="AL126">
        <f t="shared" si="193"/>
        <v>1.3308624777409409E-2</v>
      </c>
      <c r="AM126">
        <f t="shared" si="193"/>
        <v>1.3119861599260164E-2</v>
      </c>
      <c r="AN126">
        <f t="shared" si="193"/>
        <v>1.2932540222074983E-2</v>
      </c>
      <c r="AO126">
        <f t="shared" si="193"/>
        <v>1.2746651435254549E-2</v>
      </c>
      <c r="AP126">
        <f t="shared" si="193"/>
        <v>1.2562186082158377E-2</v>
      </c>
      <c r="AQ126">
        <f t="shared" si="193"/>
        <v>1.2379135059804508E-2</v>
      </c>
      <c r="AR126">
        <f t="shared" si="194"/>
        <v>1.2197489318570847E-2</v>
      </c>
      <c r="AS126">
        <f t="shared" si="194"/>
        <v>1.2017239861898064E-2</v>
      </c>
      <c r="AT126">
        <f t="shared" si="194"/>
        <v>1.1838377745994097E-2</v>
      </c>
      <c r="AU126">
        <f t="shared" si="194"/>
        <v>1.1660894079540298E-2</v>
      </c>
      <c r="AV126">
        <f t="shared" si="194"/>
        <v>1.1484780023399092E-2</v>
      </c>
      <c r="AW126">
        <f t="shared" si="194"/>
        <v>1.1310026790323249E-2</v>
      </c>
      <c r="AX126">
        <f t="shared" si="194"/>
        <v>1.0052994426446228E-2</v>
      </c>
      <c r="AY126">
        <f t="shared" si="194"/>
        <v>8.5892933720055596E-3</v>
      </c>
      <c r="AZ126">
        <f t="shared" si="194"/>
        <v>7.7313349067624155E-3</v>
      </c>
      <c r="BA126">
        <f t="shared" si="194"/>
        <v>7.0814684369355793E-3</v>
      </c>
      <c r="BB126">
        <f t="shared" si="195"/>
        <v>6.5504810473996471E-3</v>
      </c>
      <c r="BC126">
        <f t="shared" si="195"/>
        <v>6.0997009631808272E-3</v>
      </c>
      <c r="BD126">
        <f t="shared" si="195"/>
        <v>5.7079380350942037E-3</v>
      </c>
      <c r="BE126">
        <f t="shared" si="195"/>
        <v>5.3619822106590045E-3</v>
      </c>
      <c r="BF126">
        <f t="shared" si="195"/>
        <v>5.0528891015953958E-3</v>
      </c>
      <c r="BG126">
        <f t="shared" si="195"/>
        <v>4.7742440681813516E-3</v>
      </c>
      <c r="BH126">
        <f t="shared" si="195"/>
        <v>4.5212480311010881E-3</v>
      </c>
      <c r="BI126">
        <f t="shared" si="195"/>
        <v>4.2901926026746393E-3</v>
      </c>
      <c r="BJ126">
        <f t="shared" si="195"/>
        <v>4.0781382865060821E-3</v>
      </c>
      <c r="BK126">
        <f t="shared" si="195"/>
        <v>3.8827067028279652E-3</v>
      </c>
      <c r="BL126">
        <f t="shared" si="196"/>
        <v>3.7019407013460575E-3</v>
      </c>
      <c r="BM126">
        <f t="shared" si="196"/>
        <v>3.5342068674340163E-3</v>
      </c>
      <c r="BN126">
        <f t="shared" si="196"/>
        <v>3.3781255729958609E-3</v>
      </c>
      <c r="BO126">
        <f t="shared" si="196"/>
        <v>3.2325195346192283E-3</v>
      </c>
      <c r="BP126">
        <f t="shared" si="196"/>
        <v>3.0963751692339859E-3</v>
      </c>
      <c r="BQ126">
        <f t="shared" si="196"/>
        <v>2.9688130220383718E-3</v>
      </c>
      <c r="BR126">
        <f t="shared" si="196"/>
        <v>2.8490647673323822E-3</v>
      </c>
      <c r="BS126">
        <f t="shared" si="196"/>
        <v>2.7364550637011152E-3</v>
      </c>
      <c r="BT126">
        <f t="shared" si="196"/>
        <v>2.6303870559134801E-3</v>
      </c>
      <c r="BU126">
        <f t="shared" si="196"/>
        <v>2.5303306583321157E-3</v>
      </c>
      <c r="BV126">
        <f t="shared" si="197"/>
        <v>2.4358129891008788E-3</v>
      </c>
      <c r="BW126">
        <f t="shared" si="197"/>
        <v>2.3464104880456327E-3</v>
      </c>
      <c r="BX126">
        <f t="shared" si="197"/>
        <v>2.2617423674784385E-3</v>
      </c>
      <c r="BY126">
        <f t="shared" si="197"/>
        <v>2.181465128987415E-3</v>
      </c>
      <c r="BZ126">
        <f t="shared" si="197"/>
        <v>2.105267940713917E-3</v>
      </c>
      <c r="CA126">
        <f t="shared" si="197"/>
        <v>2.0328687151837223E-3</v>
      </c>
      <c r="CB126">
        <f t="shared" si="197"/>
        <v>1.9640107619758275E-3</v>
      </c>
      <c r="CC126">
        <f t="shared" si="197"/>
        <v>1.8984599154972025E-3</v>
      </c>
      <c r="CD126">
        <f t="shared" si="197"/>
        <v>1.836002058070824E-3</v>
      </c>
      <c r="CE126">
        <f t="shared" si="197"/>
        <v>1.7764409739920212E-3</v>
      </c>
      <c r="CF126">
        <f t="shared" si="198"/>
        <v>1.7195964822838232E-3</v>
      </c>
      <c r="CG126">
        <f t="shared" si="198"/>
        <v>1.6653028054006854E-3</v>
      </c>
      <c r="CH126">
        <f t="shared" si="198"/>
        <v>1.6134071386917921E-3</v>
      </c>
      <c r="CI126">
        <f t="shared" si="198"/>
        <v>1.5637683914862376E-3</v>
      </c>
      <c r="CJ126">
        <f t="shared" si="198"/>
        <v>1.5162560755378445E-3</v>
      </c>
      <c r="CK126">
        <f t="shared" si="198"/>
        <v>1.4707493205208028E-3</v>
      </c>
      <c r="CL126">
        <f t="shared" si="198"/>
        <v>1.427135999492531E-3</v>
      </c>
      <c r="CM126">
        <f t="shared" si="198"/>
        <v>1.3853119498862827E-3</v>
      </c>
      <c r="CN126">
        <f t="shared" si="198"/>
        <v>1.3451802777786747E-3</v>
      </c>
      <c r="CO126">
        <f t="shared" si="198"/>
        <v>1.3066507349868736E-3</v>
      </c>
      <c r="CP126">
        <f t="shared" si="199"/>
        <v>1.2696391600575648E-3</v>
      </c>
      <c r="CQ126">
        <f t="shared" si="199"/>
        <v>1.2340669754712971E-3</v>
      </c>
      <c r="CR126">
        <f t="shared" si="199"/>
        <v>7.9444123752439718E-4</v>
      </c>
      <c r="CS126">
        <f t="shared" si="199"/>
        <v>5.1593928383852721E-4</v>
      </c>
      <c r="CT126">
        <f t="shared" si="199"/>
        <v>3.5726440319100975E-4</v>
      </c>
      <c r="CU126">
        <f t="shared" si="199"/>
        <v>2.4850397344173961E-4</v>
      </c>
      <c r="CV126">
        <f t="shared" si="199"/>
        <v>1.6965956716676845E-4</v>
      </c>
      <c r="CW126">
        <f t="shared" si="199"/>
        <v>1.1151221061461516E-4</v>
      </c>
      <c r="CX126">
        <f t="shared" si="199"/>
        <v>6.8857994769955003E-5</v>
      </c>
      <c r="CY126">
        <f t="shared" si="199"/>
        <v>3.8393016992372011E-5</v>
      </c>
      <c r="CZ126">
        <f t="shared" si="200"/>
        <v>1.7850153580391213E-5</v>
      </c>
      <c r="DA126">
        <f t="shared" si="200"/>
        <v>5.5851001377535011E-6</v>
      </c>
      <c r="DB126">
        <f t="shared" si="200"/>
        <v>3.5472935704608987E-7</v>
      </c>
      <c r="DC126">
        <f t="shared" si="200"/>
        <v>0</v>
      </c>
      <c r="DD126">
        <f t="shared" si="200"/>
        <v>0</v>
      </c>
      <c r="DE126">
        <f t="shared" si="200"/>
        <v>0</v>
      </c>
      <c r="DF126">
        <f t="shared" si="200"/>
        <v>0</v>
      </c>
      <c r="DG126">
        <f t="shared" si="200"/>
        <v>0</v>
      </c>
      <c r="DH126">
        <f t="shared" si="200"/>
        <v>0</v>
      </c>
      <c r="DI126">
        <f t="shared" si="200"/>
        <v>0</v>
      </c>
      <c r="DJ126">
        <f t="shared" si="201"/>
        <v>0</v>
      </c>
      <c r="DK126">
        <f t="shared" si="201"/>
        <v>0</v>
      </c>
      <c r="DL126">
        <f t="shared" si="201"/>
        <v>0</v>
      </c>
      <c r="DM126">
        <f t="shared" si="201"/>
        <v>0</v>
      </c>
      <c r="DN126">
        <f t="shared" si="201"/>
        <v>0</v>
      </c>
      <c r="DO126">
        <f t="shared" si="201"/>
        <v>0</v>
      </c>
      <c r="DP126">
        <f t="shared" si="201"/>
        <v>0</v>
      </c>
      <c r="DQ126">
        <f t="shared" si="201"/>
        <v>0</v>
      </c>
      <c r="DR126">
        <f t="shared" si="201"/>
        <v>0</v>
      </c>
      <c r="DS126">
        <f t="shared" si="201"/>
        <v>0</v>
      </c>
      <c r="DT126">
        <f t="shared" si="202"/>
        <v>0</v>
      </c>
      <c r="DU126">
        <f t="shared" si="202"/>
        <v>0</v>
      </c>
      <c r="DV126">
        <f t="shared" si="202"/>
        <v>0</v>
      </c>
      <c r="DW126">
        <f t="shared" si="202"/>
        <v>0</v>
      </c>
      <c r="DX126">
        <f t="shared" si="202"/>
        <v>0</v>
      </c>
      <c r="DY126">
        <f t="shared" si="202"/>
        <v>0</v>
      </c>
      <c r="DZ126">
        <f t="shared" si="202"/>
        <v>0</v>
      </c>
      <c r="EA126">
        <f t="shared" si="202"/>
        <v>0</v>
      </c>
      <c r="EB126">
        <f t="shared" si="202"/>
        <v>0</v>
      </c>
      <c r="EC126">
        <f t="shared" si="202"/>
        <v>0</v>
      </c>
      <c r="ED126">
        <f t="shared" si="203"/>
        <v>0</v>
      </c>
      <c r="EE126">
        <f t="shared" si="203"/>
        <v>0</v>
      </c>
      <c r="EF126">
        <f t="shared" si="203"/>
        <v>0</v>
      </c>
      <c r="EG126">
        <f t="shared" si="203"/>
        <v>0</v>
      </c>
      <c r="EH126">
        <f t="shared" si="203"/>
        <v>0</v>
      </c>
      <c r="EI126">
        <f t="shared" si="203"/>
        <v>0</v>
      </c>
      <c r="EJ126">
        <f t="shared" si="203"/>
        <v>0</v>
      </c>
      <c r="EK126">
        <f t="shared" si="203"/>
        <v>0</v>
      </c>
      <c r="EL126">
        <f t="shared" si="203"/>
        <v>0</v>
      </c>
      <c r="EM126">
        <f t="shared" si="203"/>
        <v>0</v>
      </c>
      <c r="EN126">
        <f t="shared" si="204"/>
        <v>0</v>
      </c>
      <c r="EO126">
        <f t="shared" si="204"/>
        <v>0</v>
      </c>
      <c r="EP126">
        <f t="shared" si="204"/>
        <v>0</v>
      </c>
      <c r="EQ126">
        <f t="shared" si="204"/>
        <v>0</v>
      </c>
      <c r="ER126">
        <f t="shared" si="204"/>
        <v>0</v>
      </c>
      <c r="ES126">
        <f t="shared" si="204"/>
        <v>0</v>
      </c>
      <c r="ET126">
        <f t="shared" si="204"/>
        <v>0</v>
      </c>
      <c r="EU126">
        <f t="shared" si="204"/>
        <v>0</v>
      </c>
      <c r="EV126">
        <f t="shared" si="204"/>
        <v>0</v>
      </c>
      <c r="EW126">
        <f t="shared" si="204"/>
        <v>0</v>
      </c>
      <c r="EX126">
        <f t="shared" si="204"/>
        <v>0</v>
      </c>
      <c r="EZ126">
        <f t="shared" si="112"/>
        <v>0.87841274720116069</v>
      </c>
      <c r="FB126">
        <f t="shared" si="158"/>
        <v>1.1267916276385348E-2</v>
      </c>
      <c r="FC126">
        <f t="shared" si="159"/>
        <v>0.24857542801753607</v>
      </c>
      <c r="FH126" s="56"/>
    </row>
    <row r="127" spans="1:164" x14ac:dyDescent="0.25">
      <c r="A127">
        <v>900</v>
      </c>
      <c r="B127" s="19">
        <f>'Input spectra'!Y126</f>
        <v>4.5591289475162E-2</v>
      </c>
      <c r="C127">
        <f>'Input spectra'!B126</f>
        <v>0</v>
      </c>
      <c r="D127">
        <f t="shared" si="190"/>
        <v>2.0653927966864227E-2</v>
      </c>
      <c r="E127">
        <f t="shared" si="190"/>
        <v>2.0410249147824661E-2</v>
      </c>
      <c r="F127">
        <f t="shared" si="190"/>
        <v>2.0168359844371278E-2</v>
      </c>
      <c r="G127">
        <f t="shared" si="190"/>
        <v>1.9928248818372737E-2</v>
      </c>
      <c r="H127">
        <f t="shared" si="190"/>
        <v>1.9689904896909506E-2</v>
      </c>
      <c r="I127">
        <f t="shared" si="190"/>
        <v>1.9453316971913149E-2</v>
      </c>
      <c r="J127">
        <f t="shared" si="190"/>
        <v>1.9218473999807514E-2</v>
      </c>
      <c r="K127">
        <f t="shared" si="190"/>
        <v>1.8985365001151836E-2</v>
      </c>
      <c r="L127">
        <f t="shared" si="190"/>
        <v>1.8753979060285784E-2</v>
      </c>
      <c r="M127">
        <f t="shared" si="190"/>
        <v>1.8524305324976405E-2</v>
      </c>
      <c r="N127">
        <f t="shared" si="191"/>
        <v>1.8296333006066937E-2</v>
      </c>
      <c r="O127">
        <f t="shared" si="191"/>
        <v>1.807005137712751E-2</v>
      </c>
      <c r="P127">
        <f t="shared" si="191"/>
        <v>1.7845449774107749E-2</v>
      </c>
      <c r="Q127">
        <f t="shared" si="191"/>
        <v>1.7622517594991213E-2</v>
      </c>
      <c r="R127">
        <f t="shared" si="191"/>
        <v>1.7401244299451672E-2</v>
      </c>
      <c r="S127">
        <f t="shared" si="191"/>
        <v>1.7181619408511279E-2</v>
      </c>
      <c r="T127">
        <f t="shared" si="191"/>
        <v>1.6963632504200521E-2</v>
      </c>
      <c r="U127">
        <f t="shared" si="191"/>
        <v>1.6747273229220028E-2</v>
      </c>
      <c r="V127">
        <f t="shared" si="191"/>
        <v>1.6532531286604184E-2</v>
      </c>
      <c r="W127">
        <f t="shared" si="191"/>
        <v>1.6319396439386541E-2</v>
      </c>
      <c r="X127">
        <f t="shared" si="192"/>
        <v>1.610785851026704E-2</v>
      </c>
      <c r="Y127">
        <f t="shared" si="192"/>
        <v>1.5897907381280999E-2</v>
      </c>
      <c r="Z127">
        <f t="shared" si="192"/>
        <v>1.5689532993469913E-2</v>
      </c>
      <c r="AA127">
        <f t="shared" si="192"/>
        <v>1.5482725346553953E-2</v>
      </c>
      <c r="AB127">
        <f t="shared" si="192"/>
        <v>1.5277474498606317E-2</v>
      </c>
      <c r="AC127">
        <f t="shared" si="192"/>
        <v>1.5073770565729255E-2</v>
      </c>
      <c r="AD127">
        <f t="shared" si="192"/>
        <v>1.4871603721731852E-2</v>
      </c>
      <c r="AE127">
        <f t="shared" si="192"/>
        <v>1.4670964197809572E-2</v>
      </c>
      <c r="AF127">
        <f t="shared" si="192"/>
        <v>1.4471842282225486E-2</v>
      </c>
      <c r="AG127">
        <f t="shared" si="192"/>
        <v>1.4274228319993225E-2</v>
      </c>
      <c r="AH127">
        <f t="shared" si="193"/>
        <v>1.4078112712561644E-2</v>
      </c>
      <c r="AI127">
        <f t="shared" si="193"/>
        <v>1.3883485917501173E-2</v>
      </c>
      <c r="AJ127">
        <f t="shared" si="193"/>
        <v>1.3690338448191867E-2</v>
      </c>
      <c r="AK127">
        <f t="shared" si="193"/>
        <v>1.3498660873513091E-2</v>
      </c>
      <c r="AL127">
        <f t="shared" si="193"/>
        <v>1.330844381753494E-2</v>
      </c>
      <c r="AM127">
        <f t="shared" si="193"/>
        <v>1.3119677959211264E-2</v>
      </c>
      <c r="AN127">
        <f t="shared" si="193"/>
        <v>1.2932354032074355E-2</v>
      </c>
      <c r="AO127">
        <f t="shared" si="193"/>
        <v>1.2746462823931298E-2</v>
      </c>
      <c r="AP127">
        <f t="shared" si="193"/>
        <v>1.2561995176561931E-2</v>
      </c>
      <c r="AQ127">
        <f t="shared" si="193"/>
        <v>1.2378941985418435E-2</v>
      </c>
      <c r="AR127">
        <f t="shared" si="194"/>
        <v>1.2197294199326556E-2</v>
      </c>
      <c r="AS127">
        <f t="shared" si="194"/>
        <v>1.2017042820188416E-2</v>
      </c>
      <c r="AT127">
        <f t="shared" si="194"/>
        <v>1.1838178902686913E-2</v>
      </c>
      <c r="AU127">
        <f t="shared" si="194"/>
        <v>1.1660693553991764E-2</v>
      </c>
      <c r="AV127">
        <f t="shared" si="194"/>
        <v>1.148457793346706E-2</v>
      </c>
      <c r="AW127">
        <f t="shared" si="194"/>
        <v>1.1309823252380457E-2</v>
      </c>
      <c r="AX127">
        <f t="shared" si="194"/>
        <v>1.0052809490037482E-2</v>
      </c>
      <c r="AY127">
        <f t="shared" si="194"/>
        <v>8.5891319270967326E-3</v>
      </c>
      <c r="AZ127">
        <f t="shared" si="194"/>
        <v>7.7311864962390552E-3</v>
      </c>
      <c r="BA127">
        <f t="shared" si="194"/>
        <v>7.0813296692676751E-3</v>
      </c>
      <c r="BB127">
        <f t="shared" si="195"/>
        <v>6.5503500652849475E-3</v>
      </c>
      <c r="BC127">
        <f t="shared" si="195"/>
        <v>6.0995765554316909E-3</v>
      </c>
      <c r="BD127">
        <f t="shared" si="195"/>
        <v>5.7078193349575862E-3</v>
      </c>
      <c r="BE127">
        <f t="shared" si="195"/>
        <v>5.3618685605708498E-3</v>
      </c>
      <c r="BF127">
        <f t="shared" si="195"/>
        <v>5.0527799821931752E-3</v>
      </c>
      <c r="BG127">
        <f t="shared" si="195"/>
        <v>4.7741390569692203E-3</v>
      </c>
      <c r="BH127">
        <f t="shared" si="195"/>
        <v>4.5211467765301598E-3</v>
      </c>
      <c r="BI127">
        <f t="shared" si="195"/>
        <v>4.2900948069573173E-3</v>
      </c>
      <c r="BJ127">
        <f t="shared" si="195"/>
        <v>4.0780436937136733E-3</v>
      </c>
      <c r="BK127">
        <f t="shared" si="195"/>
        <v>3.8826150903533046E-3</v>
      </c>
      <c r="BL127">
        <f t="shared" si="196"/>
        <v>3.7018518736007108E-3</v>
      </c>
      <c r="BM127">
        <f t="shared" si="196"/>
        <v>3.5341206510815645E-3</v>
      </c>
      <c r="BN127">
        <f t="shared" si="196"/>
        <v>3.3780418132722191E-3</v>
      </c>
      <c r="BO127">
        <f t="shared" si="196"/>
        <v>3.2324380924415664E-3</v>
      </c>
      <c r="BP127">
        <f t="shared" si="196"/>
        <v>3.0962959188941298E-3</v>
      </c>
      <c r="BQ127">
        <f t="shared" si="196"/>
        <v>2.9687358493375878E-3</v>
      </c>
      <c r="BR127">
        <f t="shared" si="196"/>
        <v>2.8489895680550142E-3</v>
      </c>
      <c r="BS127">
        <f t="shared" si="196"/>
        <v>2.7363817423521879E-3</v>
      </c>
      <c r="BT127">
        <f t="shared" si="196"/>
        <v>2.6303155246646379E-3</v>
      </c>
      <c r="BU127">
        <f t="shared" si="196"/>
        <v>2.5302608361339358E-3</v>
      </c>
      <c r="BV127">
        <f t="shared" si="197"/>
        <v>2.435744800929457E-3</v>
      </c>
      <c r="BW127">
        <f t="shared" si="197"/>
        <v>2.3463438642585912E-3</v>
      </c>
      <c r="BX127">
        <f t="shared" si="197"/>
        <v>2.2616772432608912E-3</v>
      </c>
      <c r="BY127">
        <f t="shared" si="197"/>
        <v>2.1814014438724782E-3</v>
      </c>
      <c r="BZ127">
        <f t="shared" si="197"/>
        <v>2.1052056381654634E-3</v>
      </c>
      <c r="CA127">
        <f t="shared" si="197"/>
        <v>2.0328077422314557E-3</v>
      </c>
      <c r="CB127">
        <f t="shared" si="197"/>
        <v>1.9639510688946185E-3</v>
      </c>
      <c r="CC127">
        <f t="shared" si="197"/>
        <v>1.8984014555240873E-3</v>
      </c>
      <c r="CD127">
        <f t="shared" si="197"/>
        <v>1.8359447871542261E-3</v>
      </c>
      <c r="CE127">
        <f t="shared" si="197"/>
        <v>1.7763848505686821E-3</v>
      </c>
      <c r="CF127">
        <f t="shared" si="198"/>
        <v>1.7195414670796785E-3</v>
      </c>
      <c r="CG127">
        <f t="shared" si="198"/>
        <v>1.6652488612525194E-3</v>
      </c>
      <c r="CH127">
        <f t="shared" si="198"/>
        <v>1.6133542303870044E-3</v>
      </c>
      <c r="CI127">
        <f t="shared" si="198"/>
        <v>1.5637164856184555E-3</v>
      </c>
      <c r="CJ127">
        <f t="shared" si="198"/>
        <v>1.5162051403764538E-3</v>
      </c>
      <c r="CK127">
        <f t="shared" si="198"/>
        <v>1.4706993258927434E-3</v>
      </c>
      <c r="CL127">
        <f t="shared" si="198"/>
        <v>1.4270869166749408E-3</v>
      </c>
      <c r="CM127">
        <f t="shared" si="198"/>
        <v>1.3852637515087585E-3</v>
      </c>
      <c r="CN127">
        <f t="shared" si="198"/>
        <v>1.3451329377340952E-3</v>
      </c>
      <c r="CO127">
        <f t="shared" si="198"/>
        <v>1.3066042283498584E-3</v>
      </c>
      <c r="CP127">
        <f t="shared" si="199"/>
        <v>1.2695934630097638E-3</v>
      </c>
      <c r="CQ127">
        <f t="shared" si="199"/>
        <v>1.2340220652328087E-3</v>
      </c>
      <c r="CR127">
        <f t="shared" si="199"/>
        <v>7.9441200847048482E-4</v>
      </c>
      <c r="CS127">
        <f t="shared" si="199"/>
        <v>5.1592009509183058E-4</v>
      </c>
      <c r="CT127">
        <f t="shared" si="199"/>
        <v>3.5725097298797961E-4</v>
      </c>
      <c r="CU127">
        <f t="shared" si="199"/>
        <v>2.4849453235834717E-4</v>
      </c>
      <c r="CV127">
        <f t="shared" si="199"/>
        <v>1.6965305366714912E-4</v>
      </c>
      <c r="CW127">
        <f t="shared" si="199"/>
        <v>1.1150788488990782E-4</v>
      </c>
      <c r="CX127">
        <f t="shared" si="199"/>
        <v>6.8855296129181862E-5</v>
      </c>
      <c r="CY127">
        <f t="shared" si="199"/>
        <v>3.8391496963001755E-5</v>
      </c>
      <c r="CZ127">
        <f t="shared" si="200"/>
        <v>1.7849439731294889E-5</v>
      </c>
      <c r="DA127">
        <f t="shared" si="200"/>
        <v>5.5848745493825247E-6</v>
      </c>
      <c r="DB127">
        <f t="shared" si="200"/>
        <v>3.5471488727746134E-7</v>
      </c>
      <c r="DC127">
        <f t="shared" si="200"/>
        <v>0</v>
      </c>
      <c r="DD127">
        <f t="shared" si="200"/>
        <v>0</v>
      </c>
      <c r="DE127">
        <f t="shared" si="200"/>
        <v>0</v>
      </c>
      <c r="DF127">
        <f t="shared" si="200"/>
        <v>0</v>
      </c>
      <c r="DG127">
        <f t="shared" si="200"/>
        <v>0</v>
      </c>
      <c r="DH127">
        <f t="shared" si="200"/>
        <v>0</v>
      </c>
      <c r="DI127">
        <f t="shared" si="200"/>
        <v>0</v>
      </c>
      <c r="DJ127">
        <f t="shared" si="201"/>
        <v>0</v>
      </c>
      <c r="DK127">
        <f t="shared" si="201"/>
        <v>0</v>
      </c>
      <c r="DL127">
        <f t="shared" si="201"/>
        <v>0</v>
      </c>
      <c r="DM127">
        <f t="shared" si="201"/>
        <v>0</v>
      </c>
      <c r="DN127">
        <f t="shared" si="201"/>
        <v>0</v>
      </c>
      <c r="DO127">
        <f t="shared" si="201"/>
        <v>0</v>
      </c>
      <c r="DP127">
        <f t="shared" si="201"/>
        <v>0</v>
      </c>
      <c r="DQ127">
        <f t="shared" si="201"/>
        <v>0</v>
      </c>
      <c r="DR127">
        <f t="shared" si="201"/>
        <v>0</v>
      </c>
      <c r="DS127">
        <f t="shared" si="201"/>
        <v>0</v>
      </c>
      <c r="DT127">
        <f t="shared" si="202"/>
        <v>0</v>
      </c>
      <c r="DU127">
        <f t="shared" si="202"/>
        <v>0</v>
      </c>
      <c r="DV127">
        <f t="shared" si="202"/>
        <v>0</v>
      </c>
      <c r="DW127">
        <f t="shared" si="202"/>
        <v>0</v>
      </c>
      <c r="DX127">
        <f t="shared" si="202"/>
        <v>0</v>
      </c>
      <c r="DY127">
        <f t="shared" si="202"/>
        <v>0</v>
      </c>
      <c r="DZ127">
        <f t="shared" si="202"/>
        <v>0</v>
      </c>
      <c r="EA127">
        <f t="shared" si="202"/>
        <v>0</v>
      </c>
      <c r="EB127">
        <f t="shared" si="202"/>
        <v>0</v>
      </c>
      <c r="EC127">
        <f t="shared" si="202"/>
        <v>0</v>
      </c>
      <c r="ED127">
        <f t="shared" si="203"/>
        <v>0</v>
      </c>
      <c r="EE127">
        <f t="shared" si="203"/>
        <v>0</v>
      </c>
      <c r="EF127">
        <f t="shared" si="203"/>
        <v>0</v>
      </c>
      <c r="EG127">
        <f t="shared" si="203"/>
        <v>0</v>
      </c>
      <c r="EH127">
        <f t="shared" si="203"/>
        <v>0</v>
      </c>
      <c r="EI127">
        <f t="shared" si="203"/>
        <v>0</v>
      </c>
      <c r="EJ127">
        <f t="shared" si="203"/>
        <v>0</v>
      </c>
      <c r="EK127">
        <f t="shared" si="203"/>
        <v>0</v>
      </c>
      <c r="EL127">
        <f t="shared" si="203"/>
        <v>0</v>
      </c>
      <c r="EM127">
        <f t="shared" si="203"/>
        <v>0</v>
      </c>
      <c r="EN127">
        <f t="shared" si="204"/>
        <v>0</v>
      </c>
      <c r="EO127">
        <f t="shared" si="204"/>
        <v>0</v>
      </c>
      <c r="EP127">
        <f t="shared" si="204"/>
        <v>0</v>
      </c>
      <c r="EQ127">
        <f t="shared" si="204"/>
        <v>0</v>
      </c>
      <c r="ER127">
        <f t="shared" si="204"/>
        <v>0</v>
      </c>
      <c r="ES127">
        <f t="shared" si="204"/>
        <v>0</v>
      </c>
      <c r="ET127">
        <f t="shared" si="204"/>
        <v>0</v>
      </c>
      <c r="EU127">
        <f t="shared" si="204"/>
        <v>0</v>
      </c>
      <c r="EV127">
        <f t="shared" si="204"/>
        <v>0</v>
      </c>
      <c r="EW127">
        <f t="shared" si="204"/>
        <v>0</v>
      </c>
      <c r="EX127">
        <f t="shared" si="204"/>
        <v>0</v>
      </c>
      <c r="EZ127">
        <f t="shared" si="112"/>
        <v>0.87840310169149272</v>
      </c>
      <c r="FB127">
        <f t="shared" si="158"/>
        <v>1.1268893544122027E-2</v>
      </c>
      <c r="FC127">
        <f t="shared" si="159"/>
        <v>0.24857530305064982</v>
      </c>
      <c r="FH127" s="56"/>
    </row>
    <row r="128" spans="1:164" x14ac:dyDescent="0.25">
      <c r="A128">
        <v>905</v>
      </c>
      <c r="B128" s="19">
        <f>'Input spectra'!Y127</f>
        <v>4.5595288675321997E-2</v>
      </c>
      <c r="C128">
        <f>'Input spectra'!B127</f>
        <v>0</v>
      </c>
      <c r="D128">
        <f t="shared" si="190"/>
        <v>2.0653927966864227E-2</v>
      </c>
      <c r="E128">
        <f t="shared" si="190"/>
        <v>2.0410240985359127E-2</v>
      </c>
      <c r="F128">
        <f t="shared" si="190"/>
        <v>2.0168343712916145E-2</v>
      </c>
      <c r="G128">
        <f t="shared" si="190"/>
        <v>1.9928224909270317E-2</v>
      </c>
      <c r="H128">
        <f t="shared" si="190"/>
        <v>1.9689873399386371E-2</v>
      </c>
      <c r="I128">
        <f t="shared" si="190"/>
        <v>1.9453278073097869E-2</v>
      </c>
      <c r="J128">
        <f t="shared" si="190"/>
        <v>1.9218427884748267E-2</v>
      </c>
      <c r="K128">
        <f t="shared" si="190"/>
        <v>1.8985311852833902E-2</v>
      </c>
      <c r="L128">
        <f t="shared" si="190"/>
        <v>1.8753919059648919E-2</v>
      </c>
      <c r="M128">
        <f t="shared" si="190"/>
        <v>1.8524238650932057E-2</v>
      </c>
      <c r="N128">
        <f t="shared" si="191"/>
        <v>1.8296259835515364E-2</v>
      </c>
      <c r="O128">
        <f t="shared" si="191"/>
        <v>1.8069971884974761E-2</v>
      </c>
      <c r="P128">
        <f t="shared" si="191"/>
        <v>1.7845364133282537E-2</v>
      </c>
      <c r="Q128">
        <f t="shared" si="191"/>
        <v>1.7622425976461634E-2</v>
      </c>
      <c r="R128">
        <f t="shared" si="191"/>
        <v>1.7401146872241834E-2</v>
      </c>
      <c r="S128">
        <f t="shared" si="191"/>
        <v>1.7181516339717789E-2</v>
      </c>
      <c r="T128">
        <f t="shared" si="191"/>
        <v>1.696352395900888E-2</v>
      </c>
      <c r="U128">
        <f t="shared" si="191"/>
        <v>1.6747159370920851E-2</v>
      </c>
      <c r="V128">
        <f t="shared" si="191"/>
        <v>1.6532412276609353E-2</v>
      </c>
      <c r="W128">
        <f t="shared" si="191"/>
        <v>1.6319272437245236E-2</v>
      </c>
      <c r="X128">
        <f t="shared" si="192"/>
        <v>1.6107729673681619E-2</v>
      </c>
      <c r="Y128">
        <f t="shared" si="192"/>
        <v>1.5897773866122795E-2</v>
      </c>
      <c r="Z128">
        <f t="shared" si="192"/>
        <v>1.5689394953794879E-2</v>
      </c>
      <c r="AA128">
        <f t="shared" si="192"/>
        <v>1.5482582934618246E-2</v>
      </c>
      <c r="AB128">
        <f t="shared" si="192"/>
        <v>1.5277327864881717E-2</v>
      </c>
      <c r="AC128">
        <f t="shared" si="192"/>
        <v>1.5073619858918494E-2</v>
      </c>
      <c r="AD128">
        <f t="shared" si="192"/>
        <v>1.4871449088783826E-2</v>
      </c>
      <c r="AE128">
        <f t="shared" si="192"/>
        <v>1.4670805783934445E-2</v>
      </c>
      <c r="AF128">
        <f t="shared" si="192"/>
        <v>1.4471680230909679E-2</v>
      </c>
      <c r="AG128">
        <f t="shared" si="192"/>
        <v>1.4274062773014282E-2</v>
      </c>
      <c r="AH128">
        <f t="shared" si="193"/>
        <v>1.407794381000302E-2</v>
      </c>
      <c r="AI128">
        <f t="shared" si="193"/>
        <v>1.3883313797766887E-2</v>
      </c>
      <c r="AJ128">
        <f t="shared" si="193"/>
        <v>1.3690163248021046E-2</v>
      </c>
      <c r="AK128">
        <f t="shared" si="193"/>
        <v>1.3498482727994426E-2</v>
      </c>
      <c r="AL128">
        <f t="shared" si="193"/>
        <v>1.3308262860121017E-2</v>
      </c>
      <c r="AM128">
        <f t="shared" si="193"/>
        <v>1.3119494321732796E-2</v>
      </c>
      <c r="AN128">
        <f t="shared" si="193"/>
        <v>1.2932167844754308E-2</v>
      </c>
      <c r="AO128">
        <f t="shared" si="193"/>
        <v>1.2746274215398914E-2</v>
      </c>
      <c r="AP128">
        <f t="shared" si="193"/>
        <v>1.2561804273866649E-2</v>
      </c>
      <c r="AQ128">
        <f t="shared" si="193"/>
        <v>1.2378748914043697E-2</v>
      </c>
      <c r="AR128">
        <f t="shared" si="194"/>
        <v>1.2197099083203523E-2</v>
      </c>
      <c r="AS128">
        <f t="shared" si="194"/>
        <v>1.2016845781709579E-2</v>
      </c>
      <c r="AT128">
        <f t="shared" si="194"/>
        <v>1.1837980062719598E-2</v>
      </c>
      <c r="AU128">
        <f t="shared" si="194"/>
        <v>1.1660493031891548E-2</v>
      </c>
      <c r="AV128">
        <f t="shared" si="194"/>
        <v>1.1484375847091071E-2</v>
      </c>
      <c r="AW128">
        <f t="shared" si="194"/>
        <v>1.1309619718100584E-2</v>
      </c>
      <c r="AX128">
        <f t="shared" si="194"/>
        <v>1.0052624557030853E-2</v>
      </c>
      <c r="AY128">
        <f t="shared" si="194"/>
        <v>8.5889704852224347E-3</v>
      </c>
      <c r="AZ128">
        <f t="shared" si="194"/>
        <v>7.7310380885645793E-3</v>
      </c>
      <c r="BA128">
        <f t="shared" si="194"/>
        <v>7.0811909043190478E-3</v>
      </c>
      <c r="BB128">
        <f t="shared" si="195"/>
        <v>6.5502190857893387E-3</v>
      </c>
      <c r="BC128">
        <f t="shared" si="195"/>
        <v>6.0994521502199389E-3</v>
      </c>
      <c r="BD128">
        <f t="shared" si="195"/>
        <v>5.7077006372894118E-3</v>
      </c>
      <c r="BE128">
        <f t="shared" si="195"/>
        <v>5.3617549128915703E-3</v>
      </c>
      <c r="BF128">
        <f t="shared" si="195"/>
        <v>5.0526708651474368E-3</v>
      </c>
      <c r="BG128">
        <f t="shared" si="195"/>
        <v>4.774034048066849E-3</v>
      </c>
      <c r="BH128">
        <f t="shared" si="195"/>
        <v>4.5210455242268559E-3</v>
      </c>
      <c r="BI128">
        <f t="shared" si="195"/>
        <v>4.289997013469265E-3</v>
      </c>
      <c r="BJ128">
        <f t="shared" si="195"/>
        <v>4.077949103115353E-3</v>
      </c>
      <c r="BK128">
        <f t="shared" si="195"/>
        <v>3.8825234800402403E-3</v>
      </c>
      <c r="BL128">
        <f t="shared" si="196"/>
        <v>3.7017630479867785E-3</v>
      </c>
      <c r="BM128">
        <f t="shared" si="196"/>
        <v>3.5340344368323452E-3</v>
      </c>
      <c r="BN128">
        <f t="shared" si="196"/>
        <v>3.3779580556253784E-3</v>
      </c>
      <c r="BO128">
        <f t="shared" si="196"/>
        <v>3.2323566523158112E-3</v>
      </c>
      <c r="BP128">
        <f t="shared" si="196"/>
        <v>3.0962166705826503E-3</v>
      </c>
      <c r="BQ128">
        <f t="shared" si="196"/>
        <v>2.968658678642867E-3</v>
      </c>
      <c r="BR128">
        <f t="shared" si="196"/>
        <v>2.8489143707624842E-3</v>
      </c>
      <c r="BS128">
        <f t="shared" si="196"/>
        <v>2.7363084229678537E-3</v>
      </c>
      <c r="BT128">
        <f t="shared" si="196"/>
        <v>2.6302439953610306E-3</v>
      </c>
      <c r="BU128">
        <f t="shared" si="196"/>
        <v>2.5301910158624366E-3</v>
      </c>
      <c r="BV128">
        <f t="shared" si="197"/>
        <v>2.435676614666895E-3</v>
      </c>
      <c r="BW128">
        <f t="shared" si="197"/>
        <v>2.3462772423632609E-3</v>
      </c>
      <c r="BX128">
        <f t="shared" si="197"/>
        <v>2.2616121209185196E-3</v>
      </c>
      <c r="BY128">
        <f t="shared" si="197"/>
        <v>2.1813377606167477E-3</v>
      </c>
      <c r="BZ128">
        <f t="shared" si="197"/>
        <v>2.1051433374607693E-3</v>
      </c>
      <c r="CA128">
        <f t="shared" si="197"/>
        <v>2.0327467711079845E-3</v>
      </c>
      <c r="CB128">
        <f t="shared" si="197"/>
        <v>1.9638913776276893E-3</v>
      </c>
      <c r="CC128">
        <f t="shared" si="197"/>
        <v>1.8983429973511519E-3</v>
      </c>
      <c r="CD128">
        <f t="shared" si="197"/>
        <v>1.8358875180240954E-3</v>
      </c>
      <c r="CE128">
        <f t="shared" si="197"/>
        <v>1.7763287289184605E-3</v>
      </c>
      <c r="CF128">
        <f t="shared" si="198"/>
        <v>1.7194864536356404E-3</v>
      </c>
      <c r="CG128">
        <f t="shared" si="198"/>
        <v>1.6651949188517662E-3</v>
      </c>
      <c r="CH128">
        <f t="shared" si="198"/>
        <v>1.6133013238172338E-3</v>
      </c>
      <c r="CI128">
        <f t="shared" si="198"/>
        <v>1.5636645814735752E-3</v>
      </c>
      <c r="CJ128">
        <f t="shared" si="198"/>
        <v>1.5161542069261139E-3</v>
      </c>
      <c r="CK128">
        <f t="shared" si="198"/>
        <v>1.4706493329641331E-3</v>
      </c>
      <c r="CL128">
        <f t="shared" si="198"/>
        <v>1.4270378355454331E-3</v>
      </c>
      <c r="CM128">
        <f t="shared" si="198"/>
        <v>1.3852155548081731E-3</v>
      </c>
      <c r="CN128">
        <f t="shared" si="198"/>
        <v>1.3450855993555227E-3</v>
      </c>
      <c r="CO128">
        <f t="shared" si="198"/>
        <v>1.3065577233681185E-3</v>
      </c>
      <c r="CP128">
        <f t="shared" si="199"/>
        <v>1.269547767606698E-3</v>
      </c>
      <c r="CQ128">
        <f t="shared" si="199"/>
        <v>1.2339771566286962E-3</v>
      </c>
      <c r="CR128">
        <f t="shared" si="199"/>
        <v>7.9438278049196668E-4</v>
      </c>
      <c r="CS128">
        <f t="shared" si="199"/>
        <v>5.1590090705879918E-4</v>
      </c>
      <c r="CT128">
        <f t="shared" si="199"/>
        <v>3.5723754328981477E-4</v>
      </c>
      <c r="CU128">
        <f t="shared" si="199"/>
        <v>2.4848509163363731E-4</v>
      </c>
      <c r="CV128">
        <f t="shared" si="199"/>
        <v>1.6964654041759337E-4</v>
      </c>
      <c r="CW128">
        <f t="shared" si="199"/>
        <v>1.1150355933300178E-4</v>
      </c>
      <c r="CX128">
        <f t="shared" si="199"/>
        <v>6.885259759417221E-5</v>
      </c>
      <c r="CY128">
        <f t="shared" si="199"/>
        <v>3.8389976993811435E-5</v>
      </c>
      <c r="CZ128">
        <f t="shared" si="200"/>
        <v>1.7848725910746246E-5</v>
      </c>
      <c r="DA128">
        <f t="shared" si="200"/>
        <v>5.5846489701233105E-6</v>
      </c>
      <c r="DB128">
        <f t="shared" si="200"/>
        <v>3.5470041809906919E-7</v>
      </c>
      <c r="DC128">
        <f t="shared" si="200"/>
        <v>0</v>
      </c>
      <c r="DD128">
        <f t="shared" si="200"/>
        <v>0</v>
      </c>
      <c r="DE128">
        <f t="shared" si="200"/>
        <v>0</v>
      </c>
      <c r="DF128">
        <f t="shared" si="200"/>
        <v>0</v>
      </c>
      <c r="DG128">
        <f t="shared" si="200"/>
        <v>0</v>
      </c>
      <c r="DH128">
        <f t="shared" si="200"/>
        <v>0</v>
      </c>
      <c r="DI128">
        <f t="shared" si="200"/>
        <v>0</v>
      </c>
      <c r="DJ128">
        <f t="shared" si="201"/>
        <v>0</v>
      </c>
      <c r="DK128">
        <f t="shared" si="201"/>
        <v>0</v>
      </c>
      <c r="DL128">
        <f t="shared" si="201"/>
        <v>0</v>
      </c>
      <c r="DM128">
        <f t="shared" si="201"/>
        <v>0</v>
      </c>
      <c r="DN128">
        <f t="shared" si="201"/>
        <v>0</v>
      </c>
      <c r="DO128">
        <f t="shared" si="201"/>
        <v>0</v>
      </c>
      <c r="DP128">
        <f t="shared" si="201"/>
        <v>0</v>
      </c>
      <c r="DQ128">
        <f t="shared" si="201"/>
        <v>0</v>
      </c>
      <c r="DR128">
        <f t="shared" si="201"/>
        <v>0</v>
      </c>
      <c r="DS128">
        <f t="shared" si="201"/>
        <v>0</v>
      </c>
      <c r="DT128">
        <f t="shared" si="202"/>
        <v>0</v>
      </c>
      <c r="DU128">
        <f t="shared" si="202"/>
        <v>0</v>
      </c>
      <c r="DV128">
        <f t="shared" si="202"/>
        <v>0</v>
      </c>
      <c r="DW128">
        <f t="shared" si="202"/>
        <v>0</v>
      </c>
      <c r="DX128">
        <f t="shared" si="202"/>
        <v>0</v>
      </c>
      <c r="DY128">
        <f t="shared" si="202"/>
        <v>0</v>
      </c>
      <c r="DZ128">
        <f t="shared" si="202"/>
        <v>0</v>
      </c>
      <c r="EA128">
        <f t="shared" si="202"/>
        <v>0</v>
      </c>
      <c r="EB128">
        <f t="shared" si="202"/>
        <v>0</v>
      </c>
      <c r="EC128">
        <f t="shared" si="202"/>
        <v>0</v>
      </c>
      <c r="ED128">
        <f t="shared" si="203"/>
        <v>0</v>
      </c>
      <c r="EE128">
        <f t="shared" si="203"/>
        <v>0</v>
      </c>
      <c r="EF128">
        <f t="shared" si="203"/>
        <v>0</v>
      </c>
      <c r="EG128">
        <f t="shared" si="203"/>
        <v>0</v>
      </c>
      <c r="EH128">
        <f t="shared" si="203"/>
        <v>0</v>
      </c>
      <c r="EI128">
        <f t="shared" si="203"/>
        <v>0</v>
      </c>
      <c r="EJ128">
        <f t="shared" si="203"/>
        <v>0</v>
      </c>
      <c r="EK128">
        <f t="shared" si="203"/>
        <v>0</v>
      </c>
      <c r="EL128">
        <f t="shared" si="203"/>
        <v>0</v>
      </c>
      <c r="EM128">
        <f t="shared" si="203"/>
        <v>0</v>
      </c>
      <c r="EN128">
        <f t="shared" si="204"/>
        <v>0</v>
      </c>
      <c r="EO128">
        <f t="shared" si="204"/>
        <v>0</v>
      </c>
      <c r="EP128">
        <f t="shared" si="204"/>
        <v>0</v>
      </c>
      <c r="EQ128">
        <f t="shared" si="204"/>
        <v>0</v>
      </c>
      <c r="ER128">
        <f t="shared" si="204"/>
        <v>0</v>
      </c>
      <c r="ES128">
        <f t="shared" si="204"/>
        <v>0</v>
      </c>
      <c r="ET128">
        <f t="shared" si="204"/>
        <v>0</v>
      </c>
      <c r="EU128">
        <f t="shared" si="204"/>
        <v>0</v>
      </c>
      <c r="EV128">
        <f t="shared" si="204"/>
        <v>0</v>
      </c>
      <c r="EW128">
        <f t="shared" si="204"/>
        <v>0</v>
      </c>
      <c r="EX128">
        <f t="shared" si="204"/>
        <v>0</v>
      </c>
      <c r="EZ128">
        <f t="shared" si="112"/>
        <v>0.87839345634659505</v>
      </c>
      <c r="FB128">
        <f t="shared" si="158"/>
        <v>1.1269870809904492E-2</v>
      </c>
      <c r="FC128">
        <f t="shared" si="159"/>
        <v>0.24857517808376089</v>
      </c>
      <c r="FH128" s="56"/>
    </row>
    <row r="129" spans="1:164" x14ac:dyDescent="0.25">
      <c r="A129">
        <v>910</v>
      </c>
      <c r="B129" s="19">
        <f>'Input spectra'!Y128</f>
        <v>4.5576806258787003E-2</v>
      </c>
      <c r="C129">
        <f>'Input spectra'!B128</f>
        <v>0</v>
      </c>
      <c r="D129">
        <f t="shared" si="190"/>
        <v>2.0653927966864227E-2</v>
      </c>
      <c r="E129">
        <f t="shared" si="190"/>
        <v>2.0410278708451534E-2</v>
      </c>
      <c r="F129">
        <f t="shared" si="190"/>
        <v>2.01684182649998E-2</v>
      </c>
      <c r="G129">
        <f t="shared" si="190"/>
        <v>1.992833540610273E-2</v>
      </c>
      <c r="H129">
        <f t="shared" si="190"/>
        <v>1.9690018966501136E-2</v>
      </c>
      <c r="I129">
        <f t="shared" si="190"/>
        <v>1.9453457845722687E-2</v>
      </c>
      <c r="J129">
        <f t="shared" si="190"/>
        <v>1.9218641007723559E-2</v>
      </c>
      <c r="K129">
        <f t="shared" si="190"/>
        <v>1.8985557480532024E-2</v>
      </c>
      <c r="L129">
        <f t="shared" si="190"/>
        <v>1.8754196355893937E-2</v>
      </c>
      <c r="M129">
        <f t="shared" si="190"/>
        <v>1.8524546788920127E-2</v>
      </c>
      <c r="N129">
        <f t="shared" si="191"/>
        <v>1.8296597997735694E-2</v>
      </c>
      <c r="O129">
        <f t="shared" si="191"/>
        <v>1.807033926313114E-2</v>
      </c>
      <c r="P129">
        <f t="shared" si="191"/>
        <v>1.7845759928215424E-2</v>
      </c>
      <c r="Q129">
        <f t="shared" si="191"/>
        <v>1.762284939807085E-2</v>
      </c>
      <c r="R129">
        <f t="shared" si="191"/>
        <v>1.7401597139409777E-2</v>
      </c>
      <c r="S129">
        <f t="shared" si="191"/>
        <v>1.7181992680233245E-2</v>
      </c>
      <c r="T129">
        <f t="shared" si="191"/>
        <v>1.696402560949135E-2</v>
      </c>
      <c r="U129">
        <f t="shared" si="191"/>
        <v>1.6747685576745486E-2</v>
      </c>
      <c r="V129">
        <f t="shared" si="191"/>
        <v>1.6532962291832397E-2</v>
      </c>
      <c r="W129">
        <f t="shared" si="191"/>
        <v>1.6319845524530009E-2</v>
      </c>
      <c r="X129">
        <f t="shared" si="192"/>
        <v>1.6108325104225069E-2</v>
      </c>
      <c r="Y129">
        <f t="shared" si="192"/>
        <v>1.5898390919582589E-2</v>
      </c>
      <c r="Z129">
        <f t="shared" si="192"/>
        <v>1.5690032918217009E-2</v>
      </c>
      <c r="AA129">
        <f t="shared" si="192"/>
        <v>1.5483241106365163E-2</v>
      </c>
      <c r="AB129">
        <f t="shared" si="192"/>
        <v>1.5278005548561022E-2</v>
      </c>
      <c r="AC129">
        <f t="shared" si="192"/>
        <v>1.5074316367312122E-2</v>
      </c>
      <c r="AD129">
        <f t="shared" si="192"/>
        <v>1.4872163742777779E-2</v>
      </c>
      <c r="AE129">
        <f t="shared" si="192"/>
        <v>1.4671537912449012E-2</v>
      </c>
      <c r="AF129">
        <f t="shared" si="192"/>
        <v>1.4472429170830187E-2</v>
      </c>
      <c r="AG129">
        <f t="shared" si="192"/>
        <v>1.4274827869122365E-2</v>
      </c>
      <c r="AH129">
        <f t="shared" si="193"/>
        <v>1.4078724414908376E-2</v>
      </c>
      <c r="AI129">
        <f t="shared" si="193"/>
        <v>1.3884109271839548E-2</v>
      </c>
      <c r="AJ129">
        <f t="shared" si="193"/>
        <v>1.3690972959324147E-2</v>
      </c>
      <c r="AK129">
        <f t="shared" si="193"/>
        <v>1.3499306052217476E-2</v>
      </c>
      <c r="AL129">
        <f t="shared" si="193"/>
        <v>1.3309099180513647E-2</v>
      </c>
      <c r="AM129">
        <f t="shared" si="193"/>
        <v>1.3120343029039023E-2</v>
      </c>
      <c r="AN129">
        <f t="shared" si="193"/>
        <v>1.2933028337147259E-2</v>
      </c>
      <c r="AO129">
        <f t="shared" si="193"/>
        <v>1.2747145898416048E-2</v>
      </c>
      <c r="AP129">
        <f t="shared" si="193"/>
        <v>1.2562686560345459E-2</v>
      </c>
      <c r="AQ129">
        <f t="shared" si="193"/>
        <v>1.2379641224057884E-2</v>
      </c>
      <c r="AR129">
        <f t="shared" si="194"/>
        <v>1.2198000843999648E-2</v>
      </c>
      <c r="AS129">
        <f t="shared" si="194"/>
        <v>1.201775642764418E-2</v>
      </c>
      <c r="AT129">
        <f t="shared" si="194"/>
        <v>1.1838899035196785E-2</v>
      </c>
      <c r="AU129">
        <f t="shared" si="194"/>
        <v>1.1661419779301043E-2</v>
      </c>
      <c r="AV129">
        <f t="shared" si="194"/>
        <v>1.1485309824746739E-2</v>
      </c>
      <c r="AW129">
        <f t="shared" si="194"/>
        <v>1.1310560388179387E-2</v>
      </c>
      <c r="AX129">
        <f t="shared" si="194"/>
        <v>1.0053479258617257E-2</v>
      </c>
      <c r="AY129">
        <f t="shared" si="194"/>
        <v>8.5897166188008307E-3</v>
      </c>
      <c r="AZ129">
        <f t="shared" si="194"/>
        <v>7.7317239826666471E-3</v>
      </c>
      <c r="BA129">
        <f t="shared" si="194"/>
        <v>7.0818322332065137E-3</v>
      </c>
      <c r="BB129">
        <f t="shared" si="195"/>
        <v>6.5508244331473082E-3</v>
      </c>
      <c r="BC129">
        <f t="shared" si="195"/>
        <v>6.1000271136555382E-3</v>
      </c>
      <c r="BD129">
        <f t="shared" si="195"/>
        <v>5.708249222574166E-3</v>
      </c>
      <c r="BE129">
        <f t="shared" si="195"/>
        <v>5.3622801590114582E-3</v>
      </c>
      <c r="BF129">
        <f t="shared" si="195"/>
        <v>5.0531751723779583E-3</v>
      </c>
      <c r="BG129">
        <f t="shared" si="195"/>
        <v>4.7745193690057232E-3</v>
      </c>
      <c r="BH129">
        <f t="shared" si="195"/>
        <v>4.5215134835843874E-3</v>
      </c>
      <c r="BI129">
        <f t="shared" si="195"/>
        <v>4.2904489874934278E-3</v>
      </c>
      <c r="BJ129">
        <f t="shared" si="195"/>
        <v>4.0783862745996996E-3</v>
      </c>
      <c r="BK129">
        <f t="shared" si="195"/>
        <v>3.8829468777801636E-3</v>
      </c>
      <c r="BL129">
        <f t="shared" si="196"/>
        <v>3.7021735759084021E-3</v>
      </c>
      <c r="BM129">
        <f t="shared" si="196"/>
        <v>3.5344328960223285E-3</v>
      </c>
      <c r="BN129">
        <f t="shared" si="196"/>
        <v>3.3783451613368615E-3</v>
      </c>
      <c r="BO129">
        <f t="shared" si="196"/>
        <v>3.2327330473297957E-3</v>
      </c>
      <c r="BP129">
        <f t="shared" si="196"/>
        <v>3.0965829358681248E-3</v>
      </c>
      <c r="BQ129">
        <f t="shared" si="196"/>
        <v>2.9690153419770567E-3</v>
      </c>
      <c r="BR129">
        <f t="shared" si="196"/>
        <v>2.8492619137850702E-3</v>
      </c>
      <c r="BS129">
        <f t="shared" si="196"/>
        <v>2.7366472870152371E-3</v>
      </c>
      <c r="BT129">
        <f t="shared" si="196"/>
        <v>2.630574586337758E-3</v>
      </c>
      <c r="BU129">
        <f t="shared" si="196"/>
        <v>2.5305137083437225E-3</v>
      </c>
      <c r="BV129">
        <f t="shared" si="197"/>
        <v>2.4359917553805799E-3</v>
      </c>
      <c r="BW129">
        <f t="shared" si="197"/>
        <v>2.3465851531660701E-3</v>
      </c>
      <c r="BX129">
        <f t="shared" si="197"/>
        <v>2.261913101356588E-3</v>
      </c>
      <c r="BY129">
        <f t="shared" si="197"/>
        <v>2.1816320901416079E-3</v>
      </c>
      <c r="BZ129">
        <f t="shared" si="197"/>
        <v>2.1054312773576864E-3</v>
      </c>
      <c r="CA129">
        <f t="shared" si="197"/>
        <v>2.033028566182489E-3</v>
      </c>
      <c r="CB129">
        <f t="shared" si="197"/>
        <v>1.9641672576875481E-3</v>
      </c>
      <c r="CC129">
        <f t="shared" si="197"/>
        <v>1.8986131785142849E-3</v>
      </c>
      <c r="CD129">
        <f t="shared" si="197"/>
        <v>1.8361522038775626E-3</v>
      </c>
      <c r="CE129">
        <f t="shared" si="197"/>
        <v>1.7765881115493903E-3</v>
      </c>
      <c r="CF129">
        <f t="shared" si="198"/>
        <v>1.7197407145515006E-3</v>
      </c>
      <c r="CG129">
        <f t="shared" si="198"/>
        <v>1.6654442298045971E-3</v>
      </c>
      <c r="CH129">
        <f t="shared" si="198"/>
        <v>1.6135458475441808E-3</v>
      </c>
      <c r="CI129">
        <f t="shared" si="198"/>
        <v>1.5639044723641841E-3</v>
      </c>
      <c r="CJ129">
        <f t="shared" si="198"/>
        <v>1.5163896116253042E-3</v>
      </c>
      <c r="CK129">
        <f t="shared" si="198"/>
        <v>1.4708803909184872E-3</v>
      </c>
      <c r="CL129">
        <f t="shared" si="198"/>
        <v>1.4272646794993551E-3</v>
      </c>
      <c r="CM129">
        <f t="shared" si="198"/>
        <v>1.38543831125559E-3</v>
      </c>
      <c r="CN129">
        <f t="shared" si="198"/>
        <v>1.3453043889520243E-3</v>
      </c>
      <c r="CO129">
        <f t="shared" si="198"/>
        <v>1.3067726613078077E-3</v>
      </c>
      <c r="CP129">
        <f t="shared" si="199"/>
        <v>1.2697589639674646E-3</v>
      </c>
      <c r="CQ129">
        <f t="shared" si="199"/>
        <v>1.2341847166891808E-3</v>
      </c>
      <c r="CR129">
        <f t="shared" si="199"/>
        <v>7.9451786742023526E-4</v>
      </c>
      <c r="CS129">
        <f t="shared" si="199"/>
        <v>5.1598959106810354E-4</v>
      </c>
      <c r="CT129">
        <f t="shared" si="199"/>
        <v>3.5729961324443553E-4</v>
      </c>
      <c r="CU129">
        <f t="shared" si="199"/>
        <v>2.4852872521136148E-4</v>
      </c>
      <c r="CV129">
        <f t="shared" si="199"/>
        <v>1.6967664367717082E-4</v>
      </c>
      <c r="CW129">
        <f t="shared" si="199"/>
        <v>1.1152355142075205E-4</v>
      </c>
      <c r="CX129">
        <f t="shared" si="199"/>
        <v>6.8865069835077024E-5</v>
      </c>
      <c r="CY129">
        <f t="shared" si="199"/>
        <v>3.83970020780036E-5</v>
      </c>
      <c r="CZ129">
        <f t="shared" si="200"/>
        <v>1.7852025091490031E-5</v>
      </c>
      <c r="DA129">
        <f t="shared" si="200"/>
        <v>5.5856915672978678E-6</v>
      </c>
      <c r="DB129">
        <f t="shared" si="200"/>
        <v>3.5476729275539686E-7</v>
      </c>
      <c r="DC129">
        <f t="shared" si="200"/>
        <v>0</v>
      </c>
      <c r="DD129">
        <f t="shared" si="200"/>
        <v>0</v>
      </c>
      <c r="DE129">
        <f t="shared" si="200"/>
        <v>0</v>
      </c>
      <c r="DF129">
        <f t="shared" si="200"/>
        <v>0</v>
      </c>
      <c r="DG129">
        <f t="shared" si="200"/>
        <v>0</v>
      </c>
      <c r="DH129">
        <f t="shared" si="200"/>
        <v>0</v>
      </c>
      <c r="DI129">
        <f t="shared" si="200"/>
        <v>0</v>
      </c>
      <c r="DJ129">
        <f t="shared" si="201"/>
        <v>0</v>
      </c>
      <c r="DK129">
        <f t="shared" si="201"/>
        <v>0</v>
      </c>
      <c r="DL129">
        <f t="shared" si="201"/>
        <v>0</v>
      </c>
      <c r="DM129">
        <f t="shared" si="201"/>
        <v>0</v>
      </c>
      <c r="DN129">
        <f t="shared" si="201"/>
        <v>0</v>
      </c>
      <c r="DO129">
        <f t="shared" si="201"/>
        <v>0</v>
      </c>
      <c r="DP129">
        <f t="shared" si="201"/>
        <v>0</v>
      </c>
      <c r="DQ129">
        <f t="shared" si="201"/>
        <v>0</v>
      </c>
      <c r="DR129">
        <f t="shared" si="201"/>
        <v>0</v>
      </c>
      <c r="DS129">
        <f t="shared" si="201"/>
        <v>0</v>
      </c>
      <c r="DT129">
        <f t="shared" si="202"/>
        <v>0</v>
      </c>
      <c r="DU129">
        <f t="shared" si="202"/>
        <v>0</v>
      </c>
      <c r="DV129">
        <f t="shared" si="202"/>
        <v>0</v>
      </c>
      <c r="DW129">
        <f t="shared" si="202"/>
        <v>0</v>
      </c>
      <c r="DX129">
        <f t="shared" si="202"/>
        <v>0</v>
      </c>
      <c r="DY129">
        <f t="shared" si="202"/>
        <v>0</v>
      </c>
      <c r="DZ129">
        <f t="shared" si="202"/>
        <v>0</v>
      </c>
      <c r="EA129">
        <f t="shared" si="202"/>
        <v>0</v>
      </c>
      <c r="EB129">
        <f t="shared" si="202"/>
        <v>0</v>
      </c>
      <c r="EC129">
        <f t="shared" si="202"/>
        <v>0</v>
      </c>
      <c r="ED129">
        <f t="shared" si="203"/>
        <v>0</v>
      </c>
      <c r="EE129">
        <f t="shared" si="203"/>
        <v>0</v>
      </c>
      <c r="EF129">
        <f t="shared" si="203"/>
        <v>0</v>
      </c>
      <c r="EG129">
        <f t="shared" si="203"/>
        <v>0</v>
      </c>
      <c r="EH129">
        <f t="shared" si="203"/>
        <v>0</v>
      </c>
      <c r="EI129">
        <f t="shared" si="203"/>
        <v>0</v>
      </c>
      <c r="EJ129">
        <f t="shared" si="203"/>
        <v>0</v>
      </c>
      <c r="EK129">
        <f t="shared" si="203"/>
        <v>0</v>
      </c>
      <c r="EL129">
        <f t="shared" si="203"/>
        <v>0</v>
      </c>
      <c r="EM129">
        <f t="shared" si="203"/>
        <v>0</v>
      </c>
      <c r="EN129">
        <f t="shared" si="204"/>
        <v>0</v>
      </c>
      <c r="EO129">
        <f t="shared" si="204"/>
        <v>0</v>
      </c>
      <c r="EP129">
        <f t="shared" si="204"/>
        <v>0</v>
      </c>
      <c r="EQ129">
        <f t="shared" si="204"/>
        <v>0</v>
      </c>
      <c r="ER129">
        <f t="shared" si="204"/>
        <v>0</v>
      </c>
      <c r="ES129">
        <f t="shared" si="204"/>
        <v>0</v>
      </c>
      <c r="ET129">
        <f t="shared" si="204"/>
        <v>0</v>
      </c>
      <c r="EU129">
        <f t="shared" si="204"/>
        <v>0</v>
      </c>
      <c r="EV129">
        <f t="shared" si="204"/>
        <v>0</v>
      </c>
      <c r="EW129">
        <f t="shared" si="204"/>
        <v>0</v>
      </c>
      <c r="EX129">
        <f t="shared" si="204"/>
        <v>0</v>
      </c>
      <c r="EZ129">
        <f t="shared" si="112"/>
        <v>0.87843803395947151</v>
      </c>
      <c r="FB129">
        <f t="shared" si="158"/>
        <v>1.1265354332125221E-2</v>
      </c>
      <c r="FC129">
        <f t="shared" si="159"/>
        <v>0.24857575562177309</v>
      </c>
      <c r="FH129" s="56"/>
    </row>
    <row r="130" spans="1:164" x14ac:dyDescent="0.25">
      <c r="A130">
        <v>915</v>
      </c>
      <c r="B130" s="19">
        <f>'Input spectra'!Y129</f>
        <v>4.55242889196334E-2</v>
      </c>
      <c r="C130">
        <f>'Input spectra'!B129</f>
        <v>0</v>
      </c>
      <c r="D130">
        <f t="shared" si="190"/>
        <v>2.0653927966864227E-2</v>
      </c>
      <c r="E130">
        <f t="shared" si="190"/>
        <v>2.0410385898085918E-2</v>
      </c>
      <c r="F130">
        <f t="shared" si="190"/>
        <v>2.0168630104444765E-2</v>
      </c>
      <c r="G130">
        <f t="shared" si="190"/>
        <v>1.9928649383520899E-2</v>
      </c>
      <c r="H130">
        <f t="shared" si="190"/>
        <v>1.9690432597807284E-2</v>
      </c>
      <c r="I130">
        <f t="shared" si="190"/>
        <v>1.9453968674351192E-2</v>
      </c>
      <c r="J130">
        <f t="shared" si="190"/>
        <v>1.9219246604397534E-2</v>
      </c>
      <c r="K130">
        <f t="shared" si="190"/>
        <v>1.8986255443034099E-2</v>
      </c>
      <c r="L130">
        <f t="shared" si="190"/>
        <v>1.8754984308838759E-2</v>
      </c>
      <c r="M130">
        <f t="shared" si="190"/>
        <v>1.8525422383528462E-2</v>
      </c>
      <c r="N130">
        <f t="shared" si="191"/>
        <v>1.8297558911610199E-2</v>
      </c>
      <c r="O130">
        <f t="shared" si="191"/>
        <v>1.8071383200033757E-2</v>
      </c>
      <c r="P130">
        <f t="shared" si="191"/>
        <v>1.7846884617846399E-2</v>
      </c>
      <c r="Q130">
        <f t="shared" si="191"/>
        <v>1.7624052595849364E-2</v>
      </c>
      <c r="R130">
        <f t="shared" si="191"/>
        <v>1.740287662625617E-2</v>
      </c>
      <c r="S130">
        <f t="shared" si="191"/>
        <v>1.7183346262352826E-2</v>
      </c>
      <c r="T130">
        <f t="shared" si="191"/>
        <v>1.6965451118159801E-2</v>
      </c>
      <c r="U130">
        <f t="shared" si="191"/>
        <v>1.6749180868095813E-2</v>
      </c>
      <c r="V130">
        <f t="shared" si="191"/>
        <v>1.6534525246643447E-2</v>
      </c>
      <c r="W130">
        <f t="shared" si="191"/>
        <v>1.6321474048016548E-2</v>
      </c>
      <c r="X130">
        <f t="shared" si="192"/>
        <v>1.6110017125829379E-2</v>
      </c>
      <c r="Y130">
        <f t="shared" si="192"/>
        <v>1.5900144392767577E-2</v>
      </c>
      <c r="Z130">
        <f t="shared" si="192"/>
        <v>1.5691845820260876E-2</v>
      </c>
      <c r="AA130">
        <f t="shared" si="192"/>
        <v>1.5485111438157539E-2</v>
      </c>
      <c r="AB130">
        <f t="shared" si="192"/>
        <v>1.5279931334400611E-2</v>
      </c>
      <c r="AC130">
        <f t="shared" si="192"/>
        <v>1.5076295654705842E-2</v>
      </c>
      <c r="AD130">
        <f t="shared" si="192"/>
        <v>1.4874194602241353E-2</v>
      </c>
      <c r="AE130">
        <f t="shared" si="192"/>
        <v>1.4673618437309048E-2</v>
      </c>
      <c r="AF130">
        <f t="shared" si="192"/>
        <v>1.4474557477027715E-2</v>
      </c>
      <c r="AG130">
        <f t="shared" si="192"/>
        <v>1.4277002095017803E-2</v>
      </c>
      <c r="AH130">
        <f t="shared" si="193"/>
        <v>1.4080942721087938E-2</v>
      </c>
      <c r="AI130">
        <f t="shared" si="193"/>
        <v>1.3886369840923089E-2</v>
      </c>
      <c r="AJ130">
        <f t="shared" si="193"/>
        <v>1.3693273995774422E-2</v>
      </c>
      <c r="AK130">
        <f t="shared" si="193"/>
        <v>1.3501645782150795E-2</v>
      </c>
      <c r="AL130">
        <f t="shared" si="193"/>
        <v>1.3311475851511949E-2</v>
      </c>
      <c r="AM130">
        <f t="shared" si="193"/>
        <v>1.3122754909963313E-2</v>
      </c>
      <c r="AN130">
        <f t="shared" si="193"/>
        <v>1.2935473717952457E-2</v>
      </c>
      <c r="AO130">
        <f t="shared" si="193"/>
        <v>1.2749623089967179E-2</v>
      </c>
      <c r="AP130">
        <f t="shared" si="193"/>
        <v>1.2565193894235223E-2</v>
      </c>
      <c r="AQ130">
        <f t="shared" si="193"/>
        <v>1.2382177052425567E-2</v>
      </c>
      <c r="AR130">
        <f t="shared" si="194"/>
        <v>1.2200563539351386E-2</v>
      </c>
      <c r="AS130">
        <f t="shared" si="194"/>
        <v>1.2020344382674551E-2</v>
      </c>
      <c r="AT130">
        <f t="shared" si="194"/>
        <v>1.1841510662611727E-2</v>
      </c>
      <c r="AU130">
        <f t="shared" si="194"/>
        <v>1.1664053511642089E-2</v>
      </c>
      <c r="AV130">
        <f t="shared" si="194"/>
        <v>1.1487964114216554E-2</v>
      </c>
      <c r="AW130">
        <f t="shared" si="194"/>
        <v>1.1313233706468617E-2</v>
      </c>
      <c r="AX130">
        <f t="shared" si="194"/>
        <v>1.0055908269112863E-2</v>
      </c>
      <c r="AY130">
        <f t="shared" si="194"/>
        <v>8.5918370930762253E-3</v>
      </c>
      <c r="AZ130">
        <f t="shared" si="194"/>
        <v>7.7336732662862482E-3</v>
      </c>
      <c r="BA130">
        <f t="shared" si="194"/>
        <v>7.0836548707382142E-3</v>
      </c>
      <c r="BB130">
        <f t="shared" si="195"/>
        <v>6.5525448183550127E-3</v>
      </c>
      <c r="BC130">
        <f t="shared" si="195"/>
        <v>6.1016611541583384E-3</v>
      </c>
      <c r="BD130">
        <f t="shared" si="195"/>
        <v>5.7098083021631819E-3</v>
      </c>
      <c r="BE130">
        <f t="shared" si="195"/>
        <v>5.3637729139844083E-3</v>
      </c>
      <c r="BF130">
        <f t="shared" si="195"/>
        <v>5.0546084238962388E-3</v>
      </c>
      <c r="BG130">
        <f t="shared" si="195"/>
        <v>4.775898665989391E-3</v>
      </c>
      <c r="BH130">
        <f t="shared" si="195"/>
        <v>4.5228434431432134E-3</v>
      </c>
      <c r="BI130">
        <f t="shared" si="195"/>
        <v>4.2917335206437909E-3</v>
      </c>
      <c r="BJ130">
        <f t="shared" si="195"/>
        <v>4.079628742590379E-3</v>
      </c>
      <c r="BK130">
        <f t="shared" si="195"/>
        <v>3.884150204222035E-3</v>
      </c>
      <c r="BL130">
        <f t="shared" si="196"/>
        <v>3.703340329554888E-3</v>
      </c>
      <c r="BM130">
        <f t="shared" si="196"/>
        <v>3.5355653533750741E-3</v>
      </c>
      <c r="BN130">
        <f t="shared" si="196"/>
        <v>3.3794453549742111E-3</v>
      </c>
      <c r="BO130">
        <f t="shared" si="196"/>
        <v>3.2338028038778445E-3</v>
      </c>
      <c r="BP130">
        <f t="shared" si="196"/>
        <v>3.0976239062951807E-3</v>
      </c>
      <c r="BQ130">
        <f t="shared" si="196"/>
        <v>2.9700290260910229E-3</v>
      </c>
      <c r="BR130">
        <f t="shared" si="196"/>
        <v>2.8502496802803859E-3</v>
      </c>
      <c r="BS130">
        <f t="shared" si="196"/>
        <v>2.7376103900528868E-3</v>
      </c>
      <c r="BT130">
        <f t="shared" si="196"/>
        <v>2.6315141793890164E-3</v>
      </c>
      <c r="BU130">
        <f t="shared" si="196"/>
        <v>2.531430855848804E-3</v>
      </c>
      <c r="BV130">
        <f t="shared" si="197"/>
        <v>2.4368874426437329E-3</v>
      </c>
      <c r="BW130">
        <f t="shared" si="197"/>
        <v>2.347460294813549E-3</v>
      </c>
      <c r="BX130">
        <f t="shared" si="197"/>
        <v>2.2627685486131801E-3</v>
      </c>
      <c r="BY130">
        <f t="shared" si="197"/>
        <v>2.1824686371280416E-3</v>
      </c>
      <c r="BZ130">
        <f t="shared" si="197"/>
        <v>2.1062496665705806E-3</v>
      </c>
      <c r="CA130">
        <f t="shared" si="197"/>
        <v>2.0338294932871295E-3</v>
      </c>
      <c r="CB130">
        <f t="shared" si="197"/>
        <v>1.9649513757293529E-3</v>
      </c>
      <c r="CC130">
        <f t="shared" si="197"/>
        <v>1.8993811016356191E-3</v>
      </c>
      <c r="CD130">
        <f t="shared" si="197"/>
        <v>1.836904510611343E-3</v>
      </c>
      <c r="CE130">
        <f t="shared" si="197"/>
        <v>1.7773253477487501E-3</v>
      </c>
      <c r="CF130">
        <f t="shared" si="198"/>
        <v>1.7204633960049972E-3</v>
      </c>
      <c r="CG130">
        <f t="shared" si="198"/>
        <v>1.6661528445784995E-3</v>
      </c>
      <c r="CH130">
        <f t="shared" si="198"/>
        <v>1.6142408580868939E-3</v>
      </c>
      <c r="CI130">
        <f t="shared" si="198"/>
        <v>1.564586317402545E-3</v>
      </c>
      <c r="CJ130">
        <f t="shared" si="198"/>
        <v>1.5170587078780944E-3</v>
      </c>
      <c r="CK130">
        <f t="shared" si="198"/>
        <v>1.4715371346488485E-3</v>
      </c>
      <c r="CL130">
        <f t="shared" si="198"/>
        <v>1.4279094479247628E-3</v>
      </c>
      <c r="CM130">
        <f t="shared" si="198"/>
        <v>1.3860714638314676E-3</v>
      </c>
      <c r="CN130">
        <f t="shared" si="198"/>
        <v>1.3459262685429488E-3</v>
      </c>
      <c r="CO130">
        <f t="shared" si="198"/>
        <v>1.3073835952584186E-3</v>
      </c>
      <c r="CP130">
        <f t="shared" si="199"/>
        <v>1.2703592650836529E-3</v>
      </c>
      <c r="CQ130">
        <f t="shared" si="199"/>
        <v>1.2347746841388065E-3</v>
      </c>
      <c r="CR130">
        <f t="shared" si="199"/>
        <v>7.9490183904416215E-4</v>
      </c>
      <c r="CS130">
        <f t="shared" si="199"/>
        <v>5.1624166774492638E-4</v>
      </c>
      <c r="CT130">
        <f t="shared" si="199"/>
        <v>3.5747604238382173E-4</v>
      </c>
      <c r="CU130">
        <f t="shared" si="199"/>
        <v>2.4865275078771946E-4</v>
      </c>
      <c r="CV130">
        <f t="shared" si="199"/>
        <v>1.6976221051741104E-4</v>
      </c>
      <c r="CW130">
        <f t="shared" si="199"/>
        <v>1.1158037801945836E-4</v>
      </c>
      <c r="CX130">
        <f t="shared" si="199"/>
        <v>6.8900521737546417E-5</v>
      </c>
      <c r="CY130">
        <f t="shared" si="199"/>
        <v>3.841697070158177E-5</v>
      </c>
      <c r="CZ130">
        <f t="shared" si="200"/>
        <v>1.7861402962341697E-5</v>
      </c>
      <c r="DA130">
        <f t="shared" si="200"/>
        <v>5.5886551443565673E-6</v>
      </c>
      <c r="DB130">
        <f t="shared" si="200"/>
        <v>3.5495738429385969E-7</v>
      </c>
      <c r="DC130">
        <f t="shared" si="200"/>
        <v>0</v>
      </c>
      <c r="DD130">
        <f t="shared" si="200"/>
        <v>0</v>
      </c>
      <c r="DE130">
        <f t="shared" si="200"/>
        <v>0</v>
      </c>
      <c r="DF130">
        <f t="shared" si="200"/>
        <v>0</v>
      </c>
      <c r="DG130">
        <f t="shared" si="200"/>
        <v>0</v>
      </c>
      <c r="DH130">
        <f t="shared" si="200"/>
        <v>0</v>
      </c>
      <c r="DI130">
        <f t="shared" si="200"/>
        <v>0</v>
      </c>
      <c r="DJ130">
        <f t="shared" si="201"/>
        <v>0</v>
      </c>
      <c r="DK130">
        <f t="shared" si="201"/>
        <v>0</v>
      </c>
      <c r="DL130">
        <f t="shared" si="201"/>
        <v>0</v>
      </c>
      <c r="DM130">
        <f t="shared" si="201"/>
        <v>0</v>
      </c>
      <c r="DN130">
        <f t="shared" si="201"/>
        <v>0</v>
      </c>
      <c r="DO130">
        <f t="shared" si="201"/>
        <v>0</v>
      </c>
      <c r="DP130">
        <f t="shared" si="201"/>
        <v>0</v>
      </c>
      <c r="DQ130">
        <f t="shared" si="201"/>
        <v>0</v>
      </c>
      <c r="DR130">
        <f t="shared" si="201"/>
        <v>0</v>
      </c>
      <c r="DS130">
        <f t="shared" si="201"/>
        <v>0</v>
      </c>
      <c r="DT130">
        <f t="shared" si="202"/>
        <v>0</v>
      </c>
      <c r="DU130">
        <f t="shared" si="202"/>
        <v>0</v>
      </c>
      <c r="DV130">
        <f t="shared" si="202"/>
        <v>0</v>
      </c>
      <c r="DW130">
        <f t="shared" si="202"/>
        <v>0</v>
      </c>
      <c r="DX130">
        <f t="shared" si="202"/>
        <v>0</v>
      </c>
      <c r="DY130">
        <f t="shared" si="202"/>
        <v>0</v>
      </c>
      <c r="DZ130">
        <f t="shared" si="202"/>
        <v>0</v>
      </c>
      <c r="EA130">
        <f t="shared" si="202"/>
        <v>0</v>
      </c>
      <c r="EB130">
        <f t="shared" si="202"/>
        <v>0</v>
      </c>
      <c r="EC130">
        <f t="shared" si="202"/>
        <v>0</v>
      </c>
      <c r="ED130">
        <f t="shared" si="203"/>
        <v>0</v>
      </c>
      <c r="EE130">
        <f t="shared" si="203"/>
        <v>0</v>
      </c>
      <c r="EF130">
        <f t="shared" si="203"/>
        <v>0</v>
      </c>
      <c r="EG130">
        <f t="shared" si="203"/>
        <v>0</v>
      </c>
      <c r="EH130">
        <f t="shared" si="203"/>
        <v>0</v>
      </c>
      <c r="EI130">
        <f t="shared" si="203"/>
        <v>0</v>
      </c>
      <c r="EJ130">
        <f t="shared" si="203"/>
        <v>0</v>
      </c>
      <c r="EK130">
        <f t="shared" si="203"/>
        <v>0</v>
      </c>
      <c r="EL130">
        <f t="shared" si="203"/>
        <v>0</v>
      </c>
      <c r="EM130">
        <f t="shared" si="203"/>
        <v>0</v>
      </c>
      <c r="EN130">
        <f t="shared" si="204"/>
        <v>0</v>
      </c>
      <c r="EO130">
        <f t="shared" si="204"/>
        <v>0</v>
      </c>
      <c r="EP130">
        <f t="shared" si="204"/>
        <v>0</v>
      </c>
      <c r="EQ130">
        <f t="shared" si="204"/>
        <v>0</v>
      </c>
      <c r="ER130">
        <f t="shared" si="204"/>
        <v>0</v>
      </c>
      <c r="ES130">
        <f t="shared" si="204"/>
        <v>0</v>
      </c>
      <c r="ET130">
        <f t="shared" si="204"/>
        <v>0</v>
      </c>
      <c r="EU130">
        <f t="shared" si="204"/>
        <v>0</v>
      </c>
      <c r="EV130">
        <f t="shared" si="204"/>
        <v>0</v>
      </c>
      <c r="EW130">
        <f t="shared" si="204"/>
        <v>0</v>
      </c>
      <c r="EX130">
        <f t="shared" si="204"/>
        <v>0</v>
      </c>
      <c r="EZ130">
        <f t="shared" si="112"/>
        <v>0.87856471937710023</v>
      </c>
      <c r="FB130">
        <f t="shared" si="158"/>
        <v>1.125252064205684E-2</v>
      </c>
      <c r="FC130">
        <f t="shared" si="159"/>
        <v>0.24857739668221521</v>
      </c>
      <c r="FH130" s="56"/>
    </row>
    <row r="131" spans="1:164" x14ac:dyDescent="0.25">
      <c r="A131">
        <v>920</v>
      </c>
      <c r="B131" s="19">
        <f>'Input spectra'!Y130</f>
        <v>4.5471771580479797E-2</v>
      </c>
      <c r="C131">
        <f>'Input spectra'!B130</f>
        <v>0</v>
      </c>
      <c r="D131">
        <f t="shared" si="190"/>
        <v>2.0653927966864227E-2</v>
      </c>
      <c r="E131">
        <f t="shared" si="190"/>
        <v>2.041049308828323E-2</v>
      </c>
      <c r="F131">
        <f t="shared" si="190"/>
        <v>2.0168841946114791E-2</v>
      </c>
      <c r="G131">
        <f t="shared" si="190"/>
        <v>1.9928963365885885E-2</v>
      </c>
      <c r="H131">
        <f t="shared" si="190"/>
        <v>1.9690846237802651E-2</v>
      </c>
      <c r="I131">
        <f t="shared" si="190"/>
        <v>1.9454479516393557E-2</v>
      </c>
      <c r="J131">
        <f t="shared" si="190"/>
        <v>1.9219852220154401E-2</v>
      </c>
      <c r="K131">
        <f t="shared" si="190"/>
        <v>1.8986953431195244E-2</v>
      </c>
      <c r="L131">
        <f t="shared" si="190"/>
        <v>1.8755772294889228E-2</v>
      </c>
      <c r="M131">
        <f t="shared" si="190"/>
        <v>1.8526298019523282E-2</v>
      </c>
      <c r="N131">
        <f t="shared" si="191"/>
        <v>1.8298519875950665E-2</v>
      </c>
      <c r="O131">
        <f t="shared" si="191"/>
        <v>1.8072427197245382E-2</v>
      </c>
      <c r="P131">
        <f t="shared" si="191"/>
        <v>1.7848009378358457E-2</v>
      </c>
      <c r="Q131">
        <f t="shared" si="191"/>
        <v>1.7625255875776052E-2</v>
      </c>
      <c r="R131">
        <f t="shared" si="191"/>
        <v>1.7404156207179364E-2</v>
      </c>
      <c r="S131">
        <f t="shared" si="191"/>
        <v>1.7184699951106403E-2</v>
      </c>
      <c r="T131">
        <f t="shared" si="191"/>
        <v>1.696687674661556E-2</v>
      </c>
      <c r="U131">
        <f t="shared" si="191"/>
        <v>1.6750676292950923E-2</v>
      </c>
      <c r="V131">
        <f t="shared" si="191"/>
        <v>1.6536088349209492E-2</v>
      </c>
      <c r="W131">
        <f t="shared" si="191"/>
        <v>1.6323102734010064E-2</v>
      </c>
      <c r="X131">
        <f t="shared" si="192"/>
        <v>1.6111709325163964E-2</v>
      </c>
      <c r="Y131">
        <f t="shared" si="192"/>
        <v>1.5901898059347497E-2</v>
      </c>
      <c r="Z131">
        <f t="shared" si="192"/>
        <v>1.5693658931776183E-2</v>
      </c>
      <c r="AA131">
        <f t="shared" si="192"/>
        <v>1.5486981995880713E-2</v>
      </c>
      <c r="AB131">
        <f t="shared" si="192"/>
        <v>1.5281857362984656E-2</v>
      </c>
      <c r="AC131">
        <f t="shared" si="192"/>
        <v>1.5078275201983888E-2</v>
      </c>
      <c r="AD131">
        <f t="shared" si="192"/>
        <v>1.4876225739027728E-2</v>
      </c>
      <c r="AE131">
        <f t="shared" si="192"/>
        <v>1.4675699257201802E-2</v>
      </c>
      <c r="AF131">
        <f t="shared" si="192"/>
        <v>1.4476686096212596E-2</v>
      </c>
      <c r="AG131">
        <f t="shared" si="192"/>
        <v>1.4279176652073677E-2</v>
      </c>
      <c r="AH131">
        <f t="shared" si="193"/>
        <v>1.4083161376793647E-2</v>
      </c>
      <c r="AI131">
        <f t="shared" si="193"/>
        <v>1.3888630778065719E-2</v>
      </c>
      <c r="AJ131">
        <f t="shared" si="193"/>
        <v>1.3695575418958991E-2</v>
      </c>
      <c r="AK131">
        <f t="shared" si="193"/>
        <v>1.3503985917611344E-2</v>
      </c>
      <c r="AL131">
        <f t="shared" si="193"/>
        <v>1.3313852946924025E-2</v>
      </c>
      <c r="AM131">
        <f t="shared" si="193"/>
        <v>1.3125167234257841E-2</v>
      </c>
      <c r="AN131">
        <f t="shared" si="193"/>
        <v>1.2937919561130976E-2</v>
      </c>
      <c r="AO131">
        <f t="shared" si="193"/>
        <v>1.2752100762918463E-2</v>
      </c>
      <c r="AP131">
        <f t="shared" si="193"/>
        <v>1.2567701728553232E-2</v>
      </c>
      <c r="AQ131">
        <f t="shared" si="193"/>
        <v>1.2384713400228781E-2</v>
      </c>
      <c r="AR131">
        <f t="shared" si="194"/>
        <v>1.2203126773103437E-2</v>
      </c>
      <c r="AS131">
        <f t="shared" si="194"/>
        <v>1.202293289500622E-2</v>
      </c>
      <c r="AT131">
        <f t="shared" si="194"/>
        <v>1.1844122866144242E-2</v>
      </c>
      <c r="AU131">
        <f t="shared" si="194"/>
        <v>1.1666687838811739E-2</v>
      </c>
      <c r="AV131">
        <f t="shared" si="194"/>
        <v>1.149061901710061E-2</v>
      </c>
      <c r="AW131">
        <f t="shared" si="194"/>
        <v>1.1315907656612542E-2</v>
      </c>
      <c r="AX131">
        <f t="shared" si="194"/>
        <v>1.0058337866479129E-2</v>
      </c>
      <c r="AY131">
        <f t="shared" si="194"/>
        <v>8.5939580908160548E-3</v>
      </c>
      <c r="AZ131">
        <f t="shared" si="194"/>
        <v>7.7356230413494972E-3</v>
      </c>
      <c r="BA131">
        <f t="shared" si="194"/>
        <v>7.0854779773586287E-3</v>
      </c>
      <c r="BB131">
        <f t="shared" si="195"/>
        <v>6.5542656553723017E-3</v>
      </c>
      <c r="BC131">
        <f t="shared" si="195"/>
        <v>6.1032956323785973E-3</v>
      </c>
      <c r="BD131">
        <f t="shared" si="195"/>
        <v>5.7113678075796396E-3</v>
      </c>
      <c r="BE131">
        <f t="shared" si="195"/>
        <v>5.36526608451144E-3</v>
      </c>
      <c r="BF131">
        <f t="shared" si="195"/>
        <v>5.056042081933161E-3</v>
      </c>
      <c r="BG131">
        <f t="shared" si="195"/>
        <v>4.7772783614341433E-3</v>
      </c>
      <c r="BH131">
        <f t="shared" si="195"/>
        <v>4.5241737938968097E-3</v>
      </c>
      <c r="BI131">
        <f t="shared" si="195"/>
        <v>4.2930184383752129E-3</v>
      </c>
      <c r="BJ131">
        <f t="shared" si="195"/>
        <v>4.0808715890951579E-3</v>
      </c>
      <c r="BK131">
        <f t="shared" si="195"/>
        <v>3.8853539035751438E-3</v>
      </c>
      <c r="BL131">
        <f t="shared" si="196"/>
        <v>3.7045074509080857E-3</v>
      </c>
      <c r="BM131">
        <f t="shared" si="196"/>
        <v>3.5366981735751829E-3</v>
      </c>
      <c r="BN131">
        <f t="shared" si="196"/>
        <v>3.3805459069011913E-3</v>
      </c>
      <c r="BO131">
        <f t="shared" si="196"/>
        <v>3.2348729144232864E-3</v>
      </c>
      <c r="BP131">
        <f t="shared" si="196"/>
        <v>3.0986652266626231E-3</v>
      </c>
      <c r="BQ131">
        <f t="shared" si="196"/>
        <v>2.9710430562980084E-3</v>
      </c>
      <c r="BR131">
        <f t="shared" si="196"/>
        <v>2.8512377892091732E-3</v>
      </c>
      <c r="BS131">
        <f t="shared" si="196"/>
        <v>2.7385738320335443E-3</v>
      </c>
      <c r="BT131">
        <f t="shared" si="196"/>
        <v>2.6324541080457006E-3</v>
      </c>
      <c r="BU131">
        <f t="shared" si="196"/>
        <v>2.5323483357605208E-3</v>
      </c>
      <c r="BV131">
        <f t="shared" si="197"/>
        <v>2.4377834592411991E-3</v>
      </c>
      <c r="BW131">
        <f t="shared" si="197"/>
        <v>2.348335762838659E-3</v>
      </c>
      <c r="BX131">
        <f t="shared" si="197"/>
        <v>2.2636243193967943E-3</v>
      </c>
      <c r="BY131">
        <f t="shared" si="197"/>
        <v>2.1833055048884795E-3</v>
      </c>
      <c r="BZ131">
        <f t="shared" si="197"/>
        <v>2.107068373894501E-3</v>
      </c>
      <c r="CA131">
        <f t="shared" si="197"/>
        <v>2.0346307359231097E-3</v>
      </c>
      <c r="CB131">
        <f t="shared" si="197"/>
        <v>1.9657358068000514E-3</v>
      </c>
      <c r="CC131">
        <f t="shared" si="197"/>
        <v>1.9001493353551983E-3</v>
      </c>
      <c r="CD131">
        <f t="shared" si="197"/>
        <v>1.837657125579605E-3</v>
      </c>
      <c r="CE131">
        <f t="shared" si="197"/>
        <v>1.7780628898812691E-3</v>
      </c>
      <c r="CF131">
        <f t="shared" si="198"/>
        <v>1.721186381148741E-3</v>
      </c>
      <c r="CG131">
        <f t="shared" si="198"/>
        <v>1.6668617608544809E-3</v>
      </c>
      <c r="CH131">
        <f t="shared" si="198"/>
        <v>1.6149361679949179E-3</v>
      </c>
      <c r="CI131">
        <f t="shared" si="198"/>
        <v>1.5652684597177952E-3</v>
      </c>
      <c r="CJ131">
        <f t="shared" si="198"/>
        <v>1.5177280993649009E-3</v>
      </c>
      <c r="CK131">
        <f t="shared" si="198"/>
        <v>1.4721941716133371E-3</v>
      </c>
      <c r="CL131">
        <f t="shared" si="198"/>
        <v>1.4285545076250321E-3</v>
      </c>
      <c r="CM131">
        <f t="shared" si="198"/>
        <v>1.3867049057613935E-3</v>
      </c>
      <c r="CN131">
        <f t="shared" si="198"/>
        <v>1.3465484356035558E-3</v>
      </c>
      <c r="CO131">
        <f t="shared" si="198"/>
        <v>1.3079948148289409E-3</v>
      </c>
      <c r="CP131">
        <f t="shared" si="199"/>
        <v>1.2709598500028623E-3</v>
      </c>
      <c r="CQ131">
        <f t="shared" si="199"/>
        <v>1.2353649336058537E-3</v>
      </c>
      <c r="CR131">
        <f t="shared" si="199"/>
        <v>7.9528599623245933E-4</v>
      </c>
      <c r="CS131">
        <f t="shared" si="199"/>
        <v>5.1649386756890574E-4</v>
      </c>
      <c r="CT131">
        <f t="shared" si="199"/>
        <v>3.5765255864124581E-4</v>
      </c>
      <c r="CU131">
        <f t="shared" si="199"/>
        <v>2.48776838257702E-4</v>
      </c>
      <c r="CV131">
        <f t="shared" si="199"/>
        <v>1.6984782050845853E-4</v>
      </c>
      <c r="CW131">
        <f t="shared" si="199"/>
        <v>1.1163723357404243E-4</v>
      </c>
      <c r="CX131">
        <f t="shared" si="199"/>
        <v>6.8935991890739902E-5</v>
      </c>
      <c r="CY131">
        <f t="shared" si="199"/>
        <v>3.8436949709979227E-5</v>
      </c>
      <c r="CZ131">
        <f t="shared" si="200"/>
        <v>1.7870785759495071E-5</v>
      </c>
      <c r="DA131">
        <f t="shared" si="200"/>
        <v>5.5916202937879767E-6</v>
      </c>
      <c r="DB131">
        <f t="shared" si="200"/>
        <v>3.5514757768723912E-7</v>
      </c>
      <c r="DC131">
        <f t="shared" si="200"/>
        <v>0</v>
      </c>
      <c r="DD131">
        <f t="shared" si="200"/>
        <v>0</v>
      </c>
      <c r="DE131">
        <f t="shared" si="200"/>
        <v>0</v>
      </c>
      <c r="DF131">
        <f t="shared" si="200"/>
        <v>0</v>
      </c>
      <c r="DG131">
        <f t="shared" si="200"/>
        <v>0</v>
      </c>
      <c r="DH131">
        <f t="shared" si="200"/>
        <v>0</v>
      </c>
      <c r="DI131">
        <f t="shared" si="200"/>
        <v>0</v>
      </c>
      <c r="DJ131">
        <f t="shared" si="201"/>
        <v>0</v>
      </c>
      <c r="DK131">
        <f t="shared" si="201"/>
        <v>0</v>
      </c>
      <c r="DL131">
        <f t="shared" si="201"/>
        <v>0</v>
      </c>
      <c r="DM131">
        <f t="shared" si="201"/>
        <v>0</v>
      </c>
      <c r="DN131">
        <f t="shared" si="201"/>
        <v>0</v>
      </c>
      <c r="DO131">
        <f t="shared" si="201"/>
        <v>0</v>
      </c>
      <c r="DP131">
        <f t="shared" si="201"/>
        <v>0</v>
      </c>
      <c r="DQ131">
        <f t="shared" si="201"/>
        <v>0</v>
      </c>
      <c r="DR131">
        <f t="shared" si="201"/>
        <v>0</v>
      </c>
      <c r="DS131">
        <f t="shared" si="201"/>
        <v>0</v>
      </c>
      <c r="DT131">
        <f t="shared" si="202"/>
        <v>0</v>
      </c>
      <c r="DU131">
        <f t="shared" si="202"/>
        <v>0</v>
      </c>
      <c r="DV131">
        <f t="shared" si="202"/>
        <v>0</v>
      </c>
      <c r="DW131">
        <f t="shared" si="202"/>
        <v>0</v>
      </c>
      <c r="DX131">
        <f t="shared" si="202"/>
        <v>0</v>
      </c>
      <c r="DY131">
        <f t="shared" si="202"/>
        <v>0</v>
      </c>
      <c r="DZ131">
        <f t="shared" si="202"/>
        <v>0</v>
      </c>
      <c r="EA131">
        <f t="shared" si="202"/>
        <v>0</v>
      </c>
      <c r="EB131">
        <f t="shared" si="202"/>
        <v>0</v>
      </c>
      <c r="EC131">
        <f t="shared" si="202"/>
        <v>0</v>
      </c>
      <c r="ED131">
        <f t="shared" si="203"/>
        <v>0</v>
      </c>
      <c r="EE131">
        <f t="shared" si="203"/>
        <v>0</v>
      </c>
      <c r="EF131">
        <f t="shared" si="203"/>
        <v>0</v>
      </c>
      <c r="EG131">
        <f t="shared" si="203"/>
        <v>0</v>
      </c>
      <c r="EH131">
        <f t="shared" si="203"/>
        <v>0</v>
      </c>
      <c r="EI131">
        <f t="shared" si="203"/>
        <v>0</v>
      </c>
      <c r="EJ131">
        <f t="shared" si="203"/>
        <v>0</v>
      </c>
      <c r="EK131">
        <f t="shared" si="203"/>
        <v>0</v>
      </c>
      <c r="EL131">
        <f t="shared" si="203"/>
        <v>0</v>
      </c>
      <c r="EM131">
        <f t="shared" si="203"/>
        <v>0</v>
      </c>
      <c r="EN131">
        <f t="shared" si="204"/>
        <v>0</v>
      </c>
      <c r="EO131">
        <f t="shared" si="204"/>
        <v>0</v>
      </c>
      <c r="EP131">
        <f t="shared" si="204"/>
        <v>0</v>
      </c>
      <c r="EQ131">
        <f t="shared" si="204"/>
        <v>0</v>
      </c>
      <c r="ER131">
        <f t="shared" si="204"/>
        <v>0</v>
      </c>
      <c r="ES131">
        <f t="shared" si="204"/>
        <v>0</v>
      </c>
      <c r="ET131">
        <f t="shared" si="204"/>
        <v>0</v>
      </c>
      <c r="EU131">
        <f t="shared" si="204"/>
        <v>0</v>
      </c>
      <c r="EV131">
        <f t="shared" si="204"/>
        <v>0</v>
      </c>
      <c r="EW131">
        <f t="shared" si="204"/>
        <v>0</v>
      </c>
      <c r="EX131">
        <f t="shared" si="204"/>
        <v>0</v>
      </c>
      <c r="EZ131">
        <f t="shared" si="112"/>
        <v>0.87869143321929066</v>
      </c>
      <c r="FB131">
        <f t="shared" ref="FB131:FB152" si="205">(1-EXP(-(C131*_c1+B131)*_t))/2</f>
        <v>1.1239686614988365E-2</v>
      </c>
      <c r="FC131">
        <f t="shared" ref="FC131:FC153" si="206">LN(1-FB131)/(-(C131*_c1+B131))</f>
        <v>0.24857903774290402</v>
      </c>
      <c r="FH131" s="56"/>
    </row>
    <row r="132" spans="1:164" x14ac:dyDescent="0.25">
      <c r="A132">
        <v>925</v>
      </c>
      <c r="B132" s="19">
        <f>'Input spectra'!Y131</f>
        <v>4.5419254241326201E-2</v>
      </c>
      <c r="C132">
        <f>'Input spectra'!B131</f>
        <v>0</v>
      </c>
      <c r="D132">
        <f t="shared" si="190"/>
        <v>2.0653927966864227E-2</v>
      </c>
      <c r="E132">
        <f t="shared" si="190"/>
        <v>2.041060027904348E-2</v>
      </c>
      <c r="F132">
        <f t="shared" si="190"/>
        <v>2.0169053790009901E-2</v>
      </c>
      <c r="G132">
        <f t="shared" si="190"/>
        <v>1.9929277353197761E-2</v>
      </c>
      <c r="H132">
        <f t="shared" si="190"/>
        <v>1.9691259886487417E-2</v>
      </c>
      <c r="I132">
        <f t="shared" si="190"/>
        <v>1.9454990371850129E-2</v>
      </c>
      <c r="J132">
        <f t="shared" si="190"/>
        <v>1.9220457854994766E-2</v>
      </c>
      <c r="K132">
        <f t="shared" si="190"/>
        <v>1.898765144501639E-2</v>
      </c>
      <c r="L132">
        <f t="shared" si="190"/>
        <v>1.8756560314046739E-2</v>
      </c>
      <c r="M132">
        <f t="shared" si="190"/>
        <v>1.8527173696906547E-2</v>
      </c>
      <c r="N132">
        <f t="shared" si="191"/>
        <v>1.8299480890759751E-2</v>
      </c>
      <c r="O132">
        <f t="shared" si="191"/>
        <v>1.8073471254769498E-2</v>
      </c>
      <c r="P132">
        <f t="shared" si="191"/>
        <v>1.7849134209756066E-2</v>
      </c>
      <c r="Q132">
        <f t="shared" si="191"/>
        <v>1.7626459237856527E-2</v>
      </c>
      <c r="R132">
        <f t="shared" si="191"/>
        <v>1.7405435882186276E-2</v>
      </c>
      <c r="S132">
        <f t="shared" si="191"/>
        <v>1.7186053746502384E-2</v>
      </c>
      <c r="T132">
        <f t="shared" si="191"/>
        <v>1.6968302494868689E-2</v>
      </c>
      <c r="U132">
        <f t="shared" si="191"/>
        <v>1.6752171851322745E-2</v>
      </c>
      <c r="V132">
        <f t="shared" si="191"/>
        <v>1.6537651599544498E-2</v>
      </c>
      <c r="W132">
        <f t="shared" si="191"/>
        <v>1.6324731582526775E-2</v>
      </c>
      <c r="X132">
        <f t="shared" si="192"/>
        <v>1.6113401702247499E-2</v>
      </c>
      <c r="Y132">
        <f t="shared" si="192"/>
        <v>1.5903651919343675E-2</v>
      </c>
      <c r="Z132">
        <f t="shared" si="192"/>
        <v>1.569547225278714E-2</v>
      </c>
      <c r="AA132">
        <f t="shared" si="192"/>
        <v>1.5488852779561977E-2</v>
      </c>
      <c r="AB132">
        <f t="shared" si="192"/>
        <v>1.528378363434375E-2</v>
      </c>
      <c r="AC132">
        <f t="shared" si="192"/>
        <v>1.5080255009180385E-2</v>
      </c>
      <c r="AD132">
        <f t="shared" si="192"/>
        <v>1.4878257153174779E-2</v>
      </c>
      <c r="AE132">
        <f t="shared" si="192"/>
        <v>1.4677780372169111E-2</v>
      </c>
      <c r="AF132">
        <f t="shared" si="192"/>
        <v>1.4478815028430856E-2</v>
      </c>
      <c r="AG132">
        <f t="shared" si="192"/>
        <v>1.428135154034043E-2</v>
      </c>
      <c r="AH132">
        <f t="shared" si="193"/>
        <v>1.4085380382080577E-2</v>
      </c>
      <c r="AI132">
        <f t="shared" si="193"/>
        <v>1.3890892083327361E-2</v>
      </c>
      <c r="AJ132">
        <f t="shared" si="193"/>
        <v>1.369787722894285E-2</v>
      </c>
      <c r="AK132">
        <f t="shared" si="193"/>
        <v>1.3506326458669405E-2</v>
      </c>
      <c r="AL132">
        <f t="shared" si="193"/>
        <v>1.3316230466825665E-2</v>
      </c>
      <c r="AM132">
        <f t="shared" si="193"/>
        <v>1.312758000200411E-2</v>
      </c>
      <c r="AN132">
        <f t="shared" si="193"/>
        <v>1.2940365866770245E-2</v>
      </c>
      <c r="AO132">
        <f t="shared" si="193"/>
        <v>1.275457891736345E-2</v>
      </c>
      <c r="AP132">
        <f t="shared" si="193"/>
        <v>1.2570210063399373E-2</v>
      </c>
      <c r="AQ132">
        <f t="shared" si="193"/>
        <v>1.2387250267573924E-2</v>
      </c>
      <c r="AR132">
        <f t="shared" si="194"/>
        <v>1.2205690545368915E-2</v>
      </c>
      <c r="AS132">
        <f t="shared" si="194"/>
        <v>1.2025521964759199E-2</v>
      </c>
      <c r="AT132">
        <f t="shared" si="194"/>
        <v>1.1846735645921416E-2</v>
      </c>
      <c r="AU132">
        <f t="shared" si="194"/>
        <v>1.1669322760944333E-2</v>
      </c>
      <c r="AV132">
        <f t="shared" si="194"/>
        <v>1.1493274533540664E-2</v>
      </c>
      <c r="AW132">
        <f t="shared" si="194"/>
        <v>1.1318582238760503E-2</v>
      </c>
      <c r="AX132">
        <f t="shared" si="194"/>
        <v>1.0060768050857843E-2</v>
      </c>
      <c r="AY132">
        <f t="shared" si="194"/>
        <v>8.5960796121495407E-3</v>
      </c>
      <c r="AZ132">
        <f t="shared" si="194"/>
        <v>7.7375733079802934E-3</v>
      </c>
      <c r="BA132">
        <f t="shared" si="194"/>
        <v>7.0873015531884853E-3</v>
      </c>
      <c r="BB132">
        <f t="shared" si="195"/>
        <v>6.5559869443178294E-3</v>
      </c>
      <c r="BC132">
        <f t="shared" si="195"/>
        <v>6.1049305484335674E-3</v>
      </c>
      <c r="BD132">
        <f t="shared" si="195"/>
        <v>5.7129277389398438E-3</v>
      </c>
      <c r="BE132">
        <f t="shared" si="195"/>
        <v>5.3667596707082359E-3</v>
      </c>
      <c r="BF132">
        <f t="shared" si="195"/>
        <v>5.0574761466040292E-3</v>
      </c>
      <c r="BG132">
        <f t="shared" si="195"/>
        <v>4.778658455455091E-3</v>
      </c>
      <c r="BH132">
        <f t="shared" si="195"/>
        <v>4.5255045359602428E-3</v>
      </c>
      <c r="BI132">
        <f t="shared" si="195"/>
        <v>4.2943037408028342E-3</v>
      </c>
      <c r="BJ132">
        <f t="shared" si="195"/>
        <v>4.0821148142293493E-3</v>
      </c>
      <c r="BK132">
        <f t="shared" si="195"/>
        <v>3.8865579759550552E-3</v>
      </c>
      <c r="BL132">
        <f t="shared" si="196"/>
        <v>3.7056749400838787E-3</v>
      </c>
      <c r="BM132">
        <f t="shared" si="196"/>
        <v>3.5378313567389131E-3</v>
      </c>
      <c r="BN132">
        <f t="shared" si="196"/>
        <v>3.3816468172344826E-3</v>
      </c>
      <c r="BO132">
        <f t="shared" si="196"/>
        <v>3.2359433790832646E-3</v>
      </c>
      <c r="BP132">
        <f t="shared" si="196"/>
        <v>3.0997068970880911E-3</v>
      </c>
      <c r="BQ132">
        <f t="shared" si="196"/>
        <v>2.9720574327161756E-3</v>
      </c>
      <c r="BR132">
        <f t="shared" si="196"/>
        <v>2.8522262406901456E-3</v>
      </c>
      <c r="BS132">
        <f t="shared" si="196"/>
        <v>2.7395376130764917E-3</v>
      </c>
      <c r="BT132">
        <f t="shared" si="196"/>
        <v>2.633394372427681E-3</v>
      </c>
      <c r="BU132">
        <f t="shared" si="196"/>
        <v>2.5332661481993479E-3</v>
      </c>
      <c r="BV132">
        <f t="shared" si="197"/>
        <v>2.4386798052940723E-3</v>
      </c>
      <c r="BW132">
        <f t="shared" si="197"/>
        <v>2.34921155736312E-3</v>
      </c>
      <c r="BX132">
        <f t="shared" si="197"/>
        <v>2.2644804138297861E-3</v>
      </c>
      <c r="BY132">
        <f t="shared" si="197"/>
        <v>2.1841426935459212E-3</v>
      </c>
      <c r="BZ132">
        <f t="shared" si="197"/>
        <v>2.1078873994530979E-3</v>
      </c>
      <c r="CA132">
        <f t="shared" si="197"/>
        <v>2.0354322942147348E-3</v>
      </c>
      <c r="CB132">
        <f t="shared" si="197"/>
        <v>1.9665205510246081E-3</v>
      </c>
      <c r="CC132">
        <f t="shared" si="197"/>
        <v>1.9009178797986482E-3</v>
      </c>
      <c r="CD132">
        <f t="shared" si="197"/>
        <v>1.8384100489086369E-3</v>
      </c>
      <c r="CE132">
        <f t="shared" si="197"/>
        <v>1.7788007380739011E-3</v>
      </c>
      <c r="CF132">
        <f t="shared" si="198"/>
        <v>1.7219096701103511E-3</v>
      </c>
      <c r="CG132">
        <f t="shared" si="198"/>
        <v>1.6675709787608245E-3</v>
      </c>
      <c r="CH132">
        <f t="shared" si="198"/>
        <v>1.6156317773972E-3</v>
      </c>
      <c r="CI132">
        <f t="shared" si="198"/>
        <v>1.5659508994395437E-3</v>
      </c>
      <c r="CJ132">
        <f t="shared" si="198"/>
        <v>1.5183977862159937E-3</v>
      </c>
      <c r="CK132">
        <f t="shared" si="198"/>
        <v>1.4728515019428808E-3</v>
      </c>
      <c r="CL132">
        <f t="shared" si="198"/>
        <v>1.4291998587317469E-3</v>
      </c>
      <c r="CM132">
        <f t="shared" si="198"/>
        <v>1.3873386371776042E-3</v>
      </c>
      <c r="CN132">
        <f t="shared" si="198"/>
        <v>1.3471708902667307E-3</v>
      </c>
      <c r="CO132">
        <f t="shared" si="198"/>
        <v>1.3086063201529065E-3</v>
      </c>
      <c r="CP132">
        <f t="shared" si="199"/>
        <v>1.2715607188592654E-3</v>
      </c>
      <c r="CQ132">
        <f t="shared" si="199"/>
        <v>1.2359554652251331E-3</v>
      </c>
      <c r="CR132">
        <f t="shared" si="199"/>
        <v>7.9567033907480605E-4</v>
      </c>
      <c r="CS132">
        <f t="shared" si="199"/>
        <v>5.1674619060020294E-4</v>
      </c>
      <c r="CT132">
        <f t="shared" si="199"/>
        <v>3.5782916205972517E-4</v>
      </c>
      <c r="CU132">
        <f t="shared" si="199"/>
        <v>2.4890098765219633E-4</v>
      </c>
      <c r="CV132">
        <f t="shared" si="199"/>
        <v>1.6993347367207396E-4</v>
      </c>
      <c r="CW132">
        <f t="shared" si="199"/>
        <v>1.1169411809925864E-4</v>
      </c>
      <c r="CX132">
        <f t="shared" si="199"/>
        <v>6.8971480304052973E-5</v>
      </c>
      <c r="CY132">
        <f t="shared" si="199"/>
        <v>3.8456939108596659E-5</v>
      </c>
      <c r="CZ132">
        <f t="shared" si="200"/>
        <v>1.7880173485537989E-5</v>
      </c>
      <c r="DA132">
        <f t="shared" si="200"/>
        <v>5.5945870164263406E-6</v>
      </c>
      <c r="DB132">
        <f t="shared" si="200"/>
        <v>3.5533787299011096E-7</v>
      </c>
      <c r="DC132">
        <f t="shared" si="200"/>
        <v>0</v>
      </c>
      <c r="DD132">
        <f t="shared" si="200"/>
        <v>0</v>
      </c>
      <c r="DE132">
        <f t="shared" si="200"/>
        <v>0</v>
      </c>
      <c r="DF132">
        <f t="shared" si="200"/>
        <v>0</v>
      </c>
      <c r="DG132">
        <f t="shared" si="200"/>
        <v>0</v>
      </c>
      <c r="DH132">
        <f t="shared" si="200"/>
        <v>0</v>
      </c>
      <c r="DI132">
        <f t="shared" si="200"/>
        <v>0</v>
      </c>
      <c r="DJ132">
        <f t="shared" si="201"/>
        <v>0</v>
      </c>
      <c r="DK132">
        <f t="shared" si="201"/>
        <v>0</v>
      </c>
      <c r="DL132">
        <f t="shared" si="201"/>
        <v>0</v>
      </c>
      <c r="DM132">
        <f t="shared" si="201"/>
        <v>0</v>
      </c>
      <c r="DN132">
        <f t="shared" si="201"/>
        <v>0</v>
      </c>
      <c r="DO132">
        <f t="shared" si="201"/>
        <v>0</v>
      </c>
      <c r="DP132">
        <f t="shared" si="201"/>
        <v>0</v>
      </c>
      <c r="DQ132">
        <f t="shared" si="201"/>
        <v>0</v>
      </c>
      <c r="DR132">
        <f t="shared" si="201"/>
        <v>0</v>
      </c>
      <c r="DS132">
        <f t="shared" si="201"/>
        <v>0</v>
      </c>
      <c r="DT132">
        <f t="shared" si="202"/>
        <v>0</v>
      </c>
      <c r="DU132">
        <f t="shared" si="202"/>
        <v>0</v>
      </c>
      <c r="DV132">
        <f t="shared" si="202"/>
        <v>0</v>
      </c>
      <c r="DW132">
        <f t="shared" si="202"/>
        <v>0</v>
      </c>
      <c r="DX132">
        <f t="shared" si="202"/>
        <v>0</v>
      </c>
      <c r="DY132">
        <f t="shared" si="202"/>
        <v>0</v>
      </c>
      <c r="DZ132">
        <f t="shared" si="202"/>
        <v>0</v>
      </c>
      <c r="EA132">
        <f t="shared" si="202"/>
        <v>0</v>
      </c>
      <c r="EB132">
        <f t="shared" si="202"/>
        <v>0</v>
      </c>
      <c r="EC132">
        <f t="shared" si="202"/>
        <v>0</v>
      </c>
      <c r="ED132">
        <f t="shared" si="203"/>
        <v>0</v>
      </c>
      <c r="EE132">
        <f t="shared" si="203"/>
        <v>0</v>
      </c>
      <c r="EF132">
        <f t="shared" si="203"/>
        <v>0</v>
      </c>
      <c r="EG132">
        <f t="shared" si="203"/>
        <v>0</v>
      </c>
      <c r="EH132">
        <f t="shared" si="203"/>
        <v>0</v>
      </c>
      <c r="EI132">
        <f t="shared" si="203"/>
        <v>0</v>
      </c>
      <c r="EJ132">
        <f t="shared" si="203"/>
        <v>0</v>
      </c>
      <c r="EK132">
        <f t="shared" si="203"/>
        <v>0</v>
      </c>
      <c r="EL132">
        <f t="shared" si="203"/>
        <v>0</v>
      </c>
      <c r="EM132">
        <f t="shared" si="203"/>
        <v>0</v>
      </c>
      <c r="EN132">
        <f t="shared" si="204"/>
        <v>0</v>
      </c>
      <c r="EO132">
        <f t="shared" si="204"/>
        <v>0</v>
      </c>
      <c r="EP132">
        <f t="shared" si="204"/>
        <v>0</v>
      </c>
      <c r="EQ132">
        <f t="shared" si="204"/>
        <v>0</v>
      </c>
      <c r="ER132">
        <f t="shared" si="204"/>
        <v>0</v>
      </c>
      <c r="ES132">
        <f t="shared" si="204"/>
        <v>0</v>
      </c>
      <c r="ET132">
        <f t="shared" si="204"/>
        <v>0</v>
      </c>
      <c r="EU132">
        <f t="shared" si="204"/>
        <v>0</v>
      </c>
      <c r="EV132">
        <f t="shared" si="204"/>
        <v>0</v>
      </c>
      <c r="EW132">
        <f t="shared" si="204"/>
        <v>0</v>
      </c>
      <c r="EX132">
        <f t="shared" si="204"/>
        <v>0</v>
      </c>
      <c r="EZ132">
        <f t="shared" ref="EZ132:EZ183" si="207">SUM(D132:EX132)</f>
        <v>0.87881817549399588</v>
      </c>
      <c r="FB132">
        <f t="shared" si="205"/>
        <v>1.1226852250911024E-2</v>
      </c>
      <c r="FC132">
        <f t="shared" si="206"/>
        <v>0.24858067880383605</v>
      </c>
      <c r="FH132" s="56"/>
    </row>
    <row r="133" spans="1:164" x14ac:dyDescent="0.25">
      <c r="A133">
        <v>930</v>
      </c>
      <c r="B133" s="19">
        <f>'Input spectra'!Y132</f>
        <v>4.5366736902172598E-2</v>
      </c>
      <c r="C133">
        <f>'Input spectra'!B132</f>
        <v>0</v>
      </c>
      <c r="D133">
        <f t="shared" ref="D133:M142" si="208">D$2*EXP(- D$1 * ($C133*_c1+$B133))</f>
        <v>2.0653927966864227E-2</v>
      </c>
      <c r="E133">
        <f t="shared" si="208"/>
        <v>2.0410707470366669E-2</v>
      </c>
      <c r="F133">
        <f t="shared" si="208"/>
        <v>2.016926563613012E-2</v>
      </c>
      <c r="G133">
        <f t="shared" si="208"/>
        <v>1.9929591345456615E-2</v>
      </c>
      <c r="H133">
        <f t="shared" si="208"/>
        <v>1.9691673543861768E-2</v>
      </c>
      <c r="I133">
        <f t="shared" si="208"/>
        <v>1.9455501240721262E-2</v>
      </c>
      <c r="J133">
        <f t="shared" si="208"/>
        <v>1.9221063508919233E-2</v>
      </c>
      <c r="K133">
        <f t="shared" si="208"/>
        <v>1.8988349484498492E-2</v>
      </c>
      <c r="L133">
        <f t="shared" si="208"/>
        <v>1.8757348366312682E-2</v>
      </c>
      <c r="M133">
        <f t="shared" si="208"/>
        <v>1.852804941568021E-2</v>
      </c>
      <c r="N133">
        <f t="shared" ref="N133:W142" si="209">N$2*EXP(- N$1 * ($C133*_c1+$B133))</f>
        <v>1.8300441956040102E-2</v>
      </c>
      <c r="O133">
        <f t="shared" si="209"/>
        <v>1.8074515372609595E-2</v>
      </c>
      <c r="P133">
        <f t="shared" si="209"/>
        <v>1.7850259112043687E-2</v>
      </c>
      <c r="Q133">
        <f t="shared" si="209"/>
        <v>1.7627662682096392E-2</v>
      </c>
      <c r="R133">
        <f t="shared" si="209"/>
        <v>1.7406715651283825E-2</v>
      </c>
      <c r="S133">
        <f t="shared" si="209"/>
        <v>1.7187407648549157E-2</v>
      </c>
      <c r="T133">
        <f t="shared" si="209"/>
        <v>1.6969728362929263E-2</v>
      </c>
      <c r="U133">
        <f t="shared" si="209"/>
        <v>1.6753667543223192E-2</v>
      </c>
      <c r="V133">
        <f t="shared" si="209"/>
        <v>1.6539214997662435E-2</v>
      </c>
      <c r="W133">
        <f t="shared" si="209"/>
        <v>1.6326360593582893E-2</v>
      </c>
      <c r="X133">
        <f t="shared" ref="X133:AG142" si="210">X$2*EXP(- X$1 * ($C133*_c1+$B133))</f>
        <v>1.6115094257098648E-2</v>
      </c>
      <c r="Y133">
        <f t="shared" si="210"/>
        <v>1.590540597277745E-2</v>
      </c>
      <c r="Z133">
        <f t="shared" si="210"/>
        <v>1.5697285783317947E-2</v>
      </c>
      <c r="AA133">
        <f t="shared" si="210"/>
        <v>1.5490723789228625E-2</v>
      </c>
      <c r="AB133">
        <f t="shared" si="210"/>
        <v>1.5285710148508496E-2</v>
      </c>
      <c r="AC133">
        <f t="shared" si="210"/>
        <v>1.5082235076329465E-2</v>
      </c>
      <c r="AD133">
        <f t="shared" si="210"/>
        <v>1.4880288844720377E-2</v>
      </c>
      <c r="AE133">
        <f t="shared" si="210"/>
        <v>1.467986178225282E-2</v>
      </c>
      <c r="AF133">
        <f t="shared" si="210"/>
        <v>1.4480944273728528E-2</v>
      </c>
      <c r="AG133">
        <f t="shared" si="210"/>
        <v>1.4283526759868506E-2</v>
      </c>
      <c r="AH133">
        <f t="shared" ref="AH133:AQ142" si="211">AH$2*EXP(- AH$1 * ($C133*_c1+$B133))</f>
        <v>1.4087599737003808E-2</v>
      </c>
      <c r="AI133">
        <f t="shared" si="211"/>
        <v>1.3893153756767954E-2</v>
      </c>
      <c r="AJ133">
        <f t="shared" si="211"/>
        <v>1.370017942579101E-2</v>
      </c>
      <c r="AK133">
        <f t="shared" si="211"/>
        <v>1.3508667405395284E-2</v>
      </c>
      <c r="AL133">
        <f t="shared" si="211"/>
        <v>1.3318608411292676E-2</v>
      </c>
      <c r="AM133">
        <f t="shared" si="211"/>
        <v>1.3129993213283637E-2</v>
      </c>
      <c r="AN133">
        <f t="shared" si="211"/>
        <v>1.2942812634957704E-2</v>
      </c>
      <c r="AO133">
        <f t="shared" si="211"/>
        <v>1.2757057553395713E-2</v>
      </c>
      <c r="AP133">
        <f t="shared" si="211"/>
        <v>1.2572718898873535E-2</v>
      </c>
      <c r="AQ133">
        <f t="shared" si="211"/>
        <v>1.2389787654567422E-2</v>
      </c>
      <c r="AR133">
        <f t="shared" ref="AR133:BA142" si="212">AR$2*EXP(- AR$1 * ($C133*_c1+$B133))</f>
        <v>1.2208254856260954E-2</v>
      </c>
      <c r="AS133">
        <f t="shared" si="212"/>
        <v>1.2028111592053522E-2</v>
      </c>
      <c r="AT133">
        <f t="shared" si="212"/>
        <v>1.184934900207037E-2</v>
      </c>
      <c r="AU133">
        <f t="shared" si="212"/>
        <v>1.1671958278174247E-2</v>
      </c>
      <c r="AV133">
        <f t="shared" si="212"/>
        <v>1.1495930663678516E-2</v>
      </c>
      <c r="AW133">
        <f t="shared" si="212"/>
        <v>1.1321257453061879E-2</v>
      </c>
      <c r="AX133">
        <f t="shared" si="212"/>
        <v>1.0063198822390838E-2</v>
      </c>
      <c r="AY133">
        <f t="shared" si="212"/>
        <v>8.5982016572059405E-3</v>
      </c>
      <c r="AZ133">
        <f t="shared" si="212"/>
        <v>7.739524066302567E-3</v>
      </c>
      <c r="BA133">
        <f t="shared" si="212"/>
        <v>7.0891255983485434E-3</v>
      </c>
      <c r="BB133">
        <f t="shared" ref="BB133:BK142" si="213">BB$2*EXP(- BB$1 * ($C133*_c1+$B133))</f>
        <v>6.5577086853102822E-3</v>
      </c>
      <c r="BC133">
        <f t="shared" si="213"/>
        <v>6.1065659024405342E-3</v>
      </c>
      <c r="BD133">
        <f t="shared" si="213"/>
        <v>5.7144880963601336E-3</v>
      </c>
      <c r="BE133">
        <f t="shared" si="213"/>
        <v>5.3682536726905108E-3</v>
      </c>
      <c r="BF133">
        <f t="shared" si="213"/>
        <v>5.0589106180241776E-3</v>
      </c>
      <c r="BG133">
        <f t="shared" si="213"/>
        <v>4.7800389481673783E-3</v>
      </c>
      <c r="BH133">
        <f t="shared" si="213"/>
        <v>4.5268356694486119E-3</v>
      </c>
      <c r="BI133">
        <f t="shared" si="213"/>
        <v>4.295589428041831E-3</v>
      </c>
      <c r="BJ133">
        <f t="shared" si="213"/>
        <v>4.0833584181083028E-3</v>
      </c>
      <c r="BK133">
        <f t="shared" si="213"/>
        <v>3.8877624214773707E-3</v>
      </c>
      <c r="BL133">
        <f t="shared" ref="BL133:BU142" si="214">BL$2*EXP(- BL$1 * ($C133*_c1+$B133))</f>
        <v>3.7068427971981882E-3</v>
      </c>
      <c r="BM133">
        <f t="shared" si="214"/>
        <v>3.5389649029825619E-3</v>
      </c>
      <c r="BN133">
        <f t="shared" si="214"/>
        <v>3.3827480860908038E-3</v>
      </c>
      <c r="BO133">
        <f t="shared" si="214"/>
        <v>3.2370141979749601E-3</v>
      </c>
      <c r="BP133">
        <f t="shared" si="214"/>
        <v>3.1007489176892622E-3</v>
      </c>
      <c r="BQ133">
        <f t="shared" si="214"/>
        <v>2.9730721554637298E-3</v>
      </c>
      <c r="BR133">
        <f t="shared" si="214"/>
        <v>2.853215034842056E-3</v>
      </c>
      <c r="BS133">
        <f t="shared" si="214"/>
        <v>2.7405017333010559E-3</v>
      </c>
      <c r="BT133">
        <f t="shared" si="214"/>
        <v>2.6343349726548736E-3</v>
      </c>
      <c r="BU133">
        <f t="shared" si="214"/>
        <v>2.5341842932858055E-3</v>
      </c>
      <c r="BV133">
        <f t="shared" ref="BV133:CE142" si="215">BV$2*EXP(- BV$1 * ($C133*_c1+$B133))</f>
        <v>2.4395764809234891E-3</v>
      </c>
      <c r="BW133">
        <f t="shared" si="215"/>
        <v>2.3500876785086978E-3</v>
      </c>
      <c r="BX133">
        <f t="shared" si="215"/>
        <v>2.2653368320345599E-3</v>
      </c>
      <c r="BY133">
        <f t="shared" si="215"/>
        <v>2.1849802032234168E-3</v>
      </c>
      <c r="BZ133">
        <f t="shared" si="215"/>
        <v>2.1087067433700709E-3</v>
      </c>
      <c r="CA133">
        <f t="shared" si="215"/>
        <v>2.036234168286361E-3</v>
      </c>
      <c r="CB133">
        <f t="shared" si="215"/>
        <v>1.9673056085280378E-3</v>
      </c>
      <c r="CC133">
        <f t="shared" si="215"/>
        <v>1.9016867350916458E-3</v>
      </c>
      <c r="CD133">
        <f t="shared" si="215"/>
        <v>1.8391632807247811E-3</v>
      </c>
      <c r="CE133">
        <f t="shared" si="215"/>
        <v>1.7795388924536535E-3</v>
      </c>
      <c r="CF133">
        <f t="shared" ref="CF133:CO142" si="216">CF$2*EXP(- CF$1 * ($C133*_c1+$B133))</f>
        <v>1.7226332630175002E-3</v>
      </c>
      <c r="CG133">
        <f t="shared" si="216"/>
        <v>1.6682804984258686E-3</v>
      </c>
      <c r="CH133">
        <f t="shared" si="216"/>
        <v>1.6163276864227429E-3</v>
      </c>
      <c r="CI133">
        <f t="shared" si="216"/>
        <v>1.5666336366974571E-3</v>
      </c>
      <c r="CJ133">
        <f t="shared" si="216"/>
        <v>1.5190677685617004E-3</v>
      </c>
      <c r="CK133">
        <f t="shared" si="216"/>
        <v>1.4735091257684662E-3</v>
      </c>
      <c r="CL133">
        <f t="shared" si="216"/>
        <v>1.4298455013765509E-3</v>
      </c>
      <c r="CM133">
        <f t="shared" si="216"/>
        <v>1.3879726582123966E-3</v>
      </c>
      <c r="CN133">
        <f t="shared" si="216"/>
        <v>1.3477936326654208E-3</v>
      </c>
      <c r="CO133">
        <f t="shared" si="216"/>
        <v>1.3092181113639079E-3</v>
      </c>
      <c r="CP133">
        <f t="shared" ref="CP133:CY142" si="217">CP$2*EXP(- CP$1 * ($C133*_c1+$B133))</f>
        <v>1.2721618717870995E-3</v>
      </c>
      <c r="CQ133">
        <f t="shared" si="217"/>
        <v>1.2365462791315194E-3</v>
      </c>
      <c r="CR133">
        <f t="shared" si="217"/>
        <v>7.9605486766092426E-4</v>
      </c>
      <c r="CS133">
        <f t="shared" si="217"/>
        <v>5.1699863689900853E-4</v>
      </c>
      <c r="CT133">
        <f t="shared" si="217"/>
        <v>3.5800585268229879E-4</v>
      </c>
      <c r="CU133">
        <f t="shared" si="217"/>
        <v>2.4902519900210521E-4</v>
      </c>
      <c r="CV133">
        <f t="shared" si="217"/>
        <v>1.70019170030029E-4</v>
      </c>
      <c r="CW133">
        <f t="shared" si="217"/>
        <v>1.1175103160986893E-4</v>
      </c>
      <c r="CX133">
        <f t="shared" si="217"/>
        <v>6.9006986986886015E-5</v>
      </c>
      <c r="CY133">
        <f t="shared" si="217"/>
        <v>3.8476938902837573E-5</v>
      </c>
      <c r="CZ133">
        <f t="shared" ref="CZ133:DI142" si="218">CZ$2*EXP(- CZ$1 * ($C133*_c1+$B133))</f>
        <v>1.7889566143059666E-5</v>
      </c>
      <c r="DA133">
        <f t="shared" si="218"/>
        <v>5.597555313106353E-6</v>
      </c>
      <c r="DB133">
        <f t="shared" si="218"/>
        <v>3.5552827025708051E-7</v>
      </c>
      <c r="DC133">
        <f t="shared" si="218"/>
        <v>0</v>
      </c>
      <c r="DD133">
        <f t="shared" si="218"/>
        <v>0</v>
      </c>
      <c r="DE133">
        <f t="shared" si="218"/>
        <v>0</v>
      </c>
      <c r="DF133">
        <f t="shared" si="218"/>
        <v>0</v>
      </c>
      <c r="DG133">
        <f t="shared" si="218"/>
        <v>0</v>
      </c>
      <c r="DH133">
        <f t="shared" si="218"/>
        <v>0</v>
      </c>
      <c r="DI133">
        <f t="shared" si="218"/>
        <v>0</v>
      </c>
      <c r="DJ133">
        <f t="shared" ref="DJ133:DS142" si="219">DJ$2*EXP(- DJ$1 * ($C133*_c1+$B133))</f>
        <v>0</v>
      </c>
      <c r="DK133">
        <f t="shared" si="219"/>
        <v>0</v>
      </c>
      <c r="DL133">
        <f t="shared" si="219"/>
        <v>0</v>
      </c>
      <c r="DM133">
        <f t="shared" si="219"/>
        <v>0</v>
      </c>
      <c r="DN133">
        <f t="shared" si="219"/>
        <v>0</v>
      </c>
      <c r="DO133">
        <f t="shared" si="219"/>
        <v>0</v>
      </c>
      <c r="DP133">
        <f t="shared" si="219"/>
        <v>0</v>
      </c>
      <c r="DQ133">
        <f t="shared" si="219"/>
        <v>0</v>
      </c>
      <c r="DR133">
        <f t="shared" si="219"/>
        <v>0</v>
      </c>
      <c r="DS133">
        <f t="shared" si="219"/>
        <v>0</v>
      </c>
      <c r="DT133">
        <f t="shared" ref="DT133:EC142" si="220">DT$2*EXP(- DT$1 * ($C133*_c1+$B133))</f>
        <v>0</v>
      </c>
      <c r="DU133">
        <f t="shared" si="220"/>
        <v>0</v>
      </c>
      <c r="DV133">
        <f t="shared" si="220"/>
        <v>0</v>
      </c>
      <c r="DW133">
        <f t="shared" si="220"/>
        <v>0</v>
      </c>
      <c r="DX133">
        <f t="shared" si="220"/>
        <v>0</v>
      </c>
      <c r="DY133">
        <f t="shared" si="220"/>
        <v>0</v>
      </c>
      <c r="DZ133">
        <f t="shared" si="220"/>
        <v>0</v>
      </c>
      <c r="EA133">
        <f t="shared" si="220"/>
        <v>0</v>
      </c>
      <c r="EB133">
        <f t="shared" si="220"/>
        <v>0</v>
      </c>
      <c r="EC133">
        <f t="shared" si="220"/>
        <v>0</v>
      </c>
      <c r="ED133">
        <f t="shared" ref="ED133:EM142" si="221">ED$2*EXP(- ED$1 * ($C133*_c1+$B133))</f>
        <v>0</v>
      </c>
      <c r="EE133">
        <f t="shared" si="221"/>
        <v>0</v>
      </c>
      <c r="EF133">
        <f t="shared" si="221"/>
        <v>0</v>
      </c>
      <c r="EG133">
        <f t="shared" si="221"/>
        <v>0</v>
      </c>
      <c r="EH133">
        <f t="shared" si="221"/>
        <v>0</v>
      </c>
      <c r="EI133">
        <f t="shared" si="221"/>
        <v>0</v>
      </c>
      <c r="EJ133">
        <f t="shared" si="221"/>
        <v>0</v>
      </c>
      <c r="EK133">
        <f t="shared" si="221"/>
        <v>0</v>
      </c>
      <c r="EL133">
        <f t="shared" si="221"/>
        <v>0</v>
      </c>
      <c r="EM133">
        <f t="shared" si="221"/>
        <v>0</v>
      </c>
      <c r="EN133">
        <f t="shared" ref="EN133:EX142" si="222">EN$2*EXP(- EN$1 * ($C133*_c1+$B133))</f>
        <v>0</v>
      </c>
      <c r="EO133">
        <f t="shared" si="222"/>
        <v>0</v>
      </c>
      <c r="EP133">
        <f t="shared" si="222"/>
        <v>0</v>
      </c>
      <c r="EQ133">
        <f t="shared" si="222"/>
        <v>0</v>
      </c>
      <c r="ER133">
        <f t="shared" si="222"/>
        <v>0</v>
      </c>
      <c r="ES133">
        <f t="shared" si="222"/>
        <v>0</v>
      </c>
      <c r="ET133">
        <f t="shared" si="222"/>
        <v>0</v>
      </c>
      <c r="EU133">
        <f t="shared" si="222"/>
        <v>0</v>
      </c>
      <c r="EV133">
        <f t="shared" si="222"/>
        <v>0</v>
      </c>
      <c r="EW133">
        <f t="shared" si="222"/>
        <v>0</v>
      </c>
      <c r="EX133">
        <f t="shared" si="222"/>
        <v>0</v>
      </c>
      <c r="EZ133">
        <f t="shared" si="207"/>
        <v>0.87894494620916697</v>
      </c>
      <c r="FB133">
        <f t="shared" si="205"/>
        <v>1.1214017549815936E-2</v>
      </c>
      <c r="FC133">
        <f t="shared" si="206"/>
        <v>0.24858231986501281</v>
      </c>
      <c r="FH133" s="56"/>
    </row>
    <row r="134" spans="1:164" x14ac:dyDescent="0.25">
      <c r="A134">
        <v>935</v>
      </c>
      <c r="B134" s="19">
        <f>'Input spectra'!Y133</f>
        <v>4.5314219563019002E-2</v>
      </c>
      <c r="C134">
        <f>'Input spectra'!B133</f>
        <v>0</v>
      </c>
      <c r="D134">
        <f t="shared" si="208"/>
        <v>2.0653927966864227E-2</v>
      </c>
      <c r="E134">
        <f t="shared" si="208"/>
        <v>2.0410814662252797E-2</v>
      </c>
      <c r="F134">
        <f t="shared" si="208"/>
        <v>2.0169477484475465E-2</v>
      </c>
      <c r="G134">
        <f t="shared" si="208"/>
        <v>1.9929905342662518E-2</v>
      </c>
      <c r="H134">
        <f t="shared" si="208"/>
        <v>1.9692087209925883E-2</v>
      </c>
      <c r="I134">
        <f t="shared" si="208"/>
        <v>1.9456012123007307E-2</v>
      </c>
      <c r="J134">
        <f t="shared" si="208"/>
        <v>1.9221669181928396E-2</v>
      </c>
      <c r="K134">
        <f t="shared" si="208"/>
        <v>1.8989047549642486E-2</v>
      </c>
      <c r="L134">
        <f t="shared" si="208"/>
        <v>1.8758136451688445E-2</v>
      </c>
      <c r="M134">
        <f t="shared" si="208"/>
        <v>1.8528925175846232E-2</v>
      </c>
      <c r="N134">
        <f t="shared" si="209"/>
        <v>1.8301403071794366E-2</v>
      </c>
      <c r="O134">
        <f t="shared" si="209"/>
        <v>1.8075559550769154E-2</v>
      </c>
      <c r="P134">
        <f t="shared" si="209"/>
        <v>1.7851384085225797E-2</v>
      </c>
      <c r="Q134">
        <f t="shared" si="209"/>
        <v>1.7628866208501254E-2</v>
      </c>
      <c r="R134">
        <f t="shared" si="209"/>
        <v>1.7407995514478927E-2</v>
      </c>
      <c r="S134">
        <f t="shared" si="209"/>
        <v>1.7188761657255133E-2</v>
      </c>
      <c r="T134">
        <f t="shared" si="209"/>
        <v>1.6971154350807344E-2</v>
      </c>
      <c r="U134">
        <f t="shared" si="209"/>
        <v>1.6755163368664193E-2</v>
      </c>
      <c r="V134">
        <f t="shared" si="209"/>
        <v>1.6540778543577276E-2</v>
      </c>
      <c r="W134">
        <f t="shared" si="209"/>
        <v>1.6327989767194642E-2</v>
      </c>
      <c r="X134">
        <f t="shared" si="210"/>
        <v>1.6116786989736089E-2</v>
      </c>
      <c r="Y134">
        <f t="shared" si="210"/>
        <v>1.590716021967015E-2</v>
      </c>
      <c r="Z134">
        <f t="shared" si="210"/>
        <v>1.5699099523392813E-2</v>
      </c>
      <c r="AA134">
        <f t="shared" si="210"/>
        <v>1.5492595024907956E-2</v>
      </c>
      <c r="AB134">
        <f t="shared" si="210"/>
        <v>1.5287636905509503E-2</v>
      </c>
      <c r="AC134">
        <f t="shared" si="210"/>
        <v>1.5084215403465254E-2</v>
      </c>
      <c r="AD134">
        <f t="shared" si="210"/>
        <v>1.4882320813702407E-2</v>
      </c>
      <c r="AE134">
        <f t="shared" si="210"/>
        <v>1.4681943487494775E-2</v>
      </c>
      <c r="AF134">
        <f t="shared" si="210"/>
        <v>1.4483073832151656E-2</v>
      </c>
      <c r="AG134">
        <f t="shared" si="210"/>
        <v>1.4285702310708363E-2</v>
      </c>
      <c r="AH134">
        <f t="shared" si="211"/>
        <v>1.4089819441618433E-2</v>
      </c>
      <c r="AI134">
        <f t="shared" si="211"/>
        <v>1.389541579844744E-2</v>
      </c>
      <c r="AJ134">
        <f t="shared" si="211"/>
        <v>1.3702482009568489E-2</v>
      </c>
      <c r="AK134">
        <f t="shared" si="211"/>
        <v>1.3511008757859285E-2</v>
      </c>
      <c r="AL134">
        <f t="shared" si="211"/>
        <v>1.3320986780400872E-2</v>
      </c>
      <c r="AM134">
        <f t="shared" si="211"/>
        <v>1.3132406868177956E-2</v>
      </c>
      <c r="AN134">
        <f t="shared" si="211"/>
        <v>1.2945259865780812E-2</v>
      </c>
      <c r="AO134">
        <f t="shared" si="211"/>
        <v>1.2759536671108839E-2</v>
      </c>
      <c r="AP134">
        <f t="shared" si="211"/>
        <v>1.2575228235075644E-2</v>
      </c>
      <c r="AQ134">
        <f t="shared" si="211"/>
        <v>1.2392325561315719E-2</v>
      </c>
      <c r="AR134">
        <f t="shared" si="212"/>
        <v>1.2210819705892717E-2</v>
      </c>
      <c r="AS134">
        <f t="shared" si="212"/>
        <v>1.2030701777009252E-2</v>
      </c>
      <c r="AT134">
        <f t="shared" si="212"/>
        <v>1.1851962934718248E-2</v>
      </c>
      <c r="AU134">
        <f t="shared" si="212"/>
        <v>1.1674594390635881E-2</v>
      </c>
      <c r="AV134">
        <f t="shared" si="212"/>
        <v>1.1498587407655993E-2</v>
      </c>
      <c r="AW134">
        <f t="shared" si="212"/>
        <v>1.1323933299666081E-2</v>
      </c>
      <c r="AX134">
        <f t="shared" si="212"/>
        <v>1.0065630181219972E-2</v>
      </c>
      <c r="AY134">
        <f t="shared" si="212"/>
        <v>8.6003242261145415E-3</v>
      </c>
      <c r="AZ134">
        <f t="shared" si="212"/>
        <v>7.7414753164402822E-3</v>
      </c>
      <c r="BA134">
        <f t="shared" si="212"/>
        <v>7.0909501129595934E-3</v>
      </c>
      <c r="BB134">
        <f t="shared" si="213"/>
        <v>6.5594308784683759E-3</v>
      </c>
      <c r="BC134">
        <f t="shared" si="213"/>
        <v>6.1082016945168136E-3</v>
      </c>
      <c r="BD134">
        <f t="shared" si="213"/>
        <v>5.7160488799568752E-3</v>
      </c>
      <c r="BE134">
        <f t="shared" si="213"/>
        <v>5.3697480905740107E-3</v>
      </c>
      <c r="BF134">
        <f t="shared" si="213"/>
        <v>5.0603454963089748E-3</v>
      </c>
      <c r="BG134">
        <f t="shared" si="213"/>
        <v>4.7814198396861803E-3</v>
      </c>
      <c r="BH134">
        <f t="shared" si="213"/>
        <v>4.5281671944770504E-3</v>
      </c>
      <c r="BI134">
        <f t="shared" si="213"/>
        <v>4.2968755002074132E-3</v>
      </c>
      <c r="BJ134">
        <f t="shared" si="213"/>
        <v>4.0846024008473992E-3</v>
      </c>
      <c r="BK134">
        <f t="shared" si="213"/>
        <v>3.8889672402577275E-3</v>
      </c>
      <c r="BL134">
        <f t="shared" si="214"/>
        <v>3.7080110223669713E-3</v>
      </c>
      <c r="BM134">
        <f t="shared" si="214"/>
        <v>3.5400988124224611E-3</v>
      </c>
      <c r="BN134">
        <f t="shared" si="214"/>
        <v>3.3838497135869118E-3</v>
      </c>
      <c r="BO134">
        <f t="shared" si="214"/>
        <v>3.2380853712155933E-3</v>
      </c>
      <c r="BP134">
        <f t="shared" si="214"/>
        <v>3.1017912885838547E-3</v>
      </c>
      <c r="BQ134">
        <f t="shared" si="214"/>
        <v>2.9740872246589133E-3</v>
      </c>
      <c r="BR134">
        <f t="shared" si="214"/>
        <v>2.8542041717837014E-3</v>
      </c>
      <c r="BS134">
        <f t="shared" si="214"/>
        <v>2.7414661928266038E-3</v>
      </c>
      <c r="BT134">
        <f t="shared" si="214"/>
        <v>2.6352759088472365E-3</v>
      </c>
      <c r="BU134">
        <f t="shared" si="214"/>
        <v>2.5351027711404562E-3</v>
      </c>
      <c r="BV134">
        <f t="shared" si="215"/>
        <v>2.4404734862506308E-3</v>
      </c>
      <c r="BW134">
        <f t="shared" si="215"/>
        <v>2.3509641263972027E-3</v>
      </c>
      <c r="BX134">
        <f t="shared" si="215"/>
        <v>2.2661935741335637E-3</v>
      </c>
      <c r="BY134">
        <f t="shared" si="215"/>
        <v>2.1858180340440592E-3</v>
      </c>
      <c r="BZ134">
        <f t="shared" si="215"/>
        <v>2.1095264057691674E-3</v>
      </c>
      <c r="CA134">
        <f t="shared" si="215"/>
        <v>2.0370363582623919E-3</v>
      </c>
      <c r="CB134">
        <f t="shared" si="215"/>
        <v>1.9680909794354043E-3</v>
      </c>
      <c r="CC134">
        <f t="shared" si="215"/>
        <v>1.9024559013599187E-3</v>
      </c>
      <c r="CD134">
        <f t="shared" si="215"/>
        <v>1.8399168211544305E-3</v>
      </c>
      <c r="CE134">
        <f t="shared" si="215"/>
        <v>1.780277353147585E-3</v>
      </c>
      <c r="CF134">
        <f t="shared" si="216"/>
        <v>1.723357159997914E-3</v>
      </c>
      <c r="CG134">
        <f t="shared" si="216"/>
        <v>1.6689903199780057E-3</v>
      </c>
      <c r="CH134">
        <f t="shared" si="216"/>
        <v>1.6170238952006046E-3</v>
      </c>
      <c r="CI134">
        <f t="shared" si="216"/>
        <v>1.5673166716212567E-3</v>
      </c>
      <c r="CJ134">
        <f t="shared" si="216"/>
        <v>1.5197380465324058E-3</v>
      </c>
      <c r="CK134">
        <f t="shared" si="216"/>
        <v>1.4741670432211387E-3</v>
      </c>
      <c r="CL134">
        <f t="shared" si="216"/>
        <v>1.430491435691146E-3</v>
      </c>
      <c r="CM134">
        <f t="shared" si="216"/>
        <v>1.3886069689981277E-3</v>
      </c>
      <c r="CN134">
        <f t="shared" si="216"/>
        <v>1.3484166629326342E-3</v>
      </c>
      <c r="CO134">
        <f t="shared" si="216"/>
        <v>1.3098301885956024E-3</v>
      </c>
      <c r="CP134">
        <f t="shared" si="217"/>
        <v>1.2727633089206632E-3</v>
      </c>
      <c r="CQ134">
        <f t="shared" si="217"/>
        <v>1.2371373754599525E-3</v>
      </c>
      <c r="CR134">
        <f t="shared" si="217"/>
        <v>7.9643958208057972E-4</v>
      </c>
      <c r="CS134">
        <f t="shared" si="217"/>
        <v>5.1725120652554226E-4</v>
      </c>
      <c r="CT134">
        <f t="shared" si="217"/>
        <v>3.5818263055202674E-4</v>
      </c>
      <c r="CU134">
        <f t="shared" si="217"/>
        <v>2.4914947233834687E-4</v>
      </c>
      <c r="CV134">
        <f t="shared" si="217"/>
        <v>1.7010490960410623E-4</v>
      </c>
      <c r="CW134">
        <f t="shared" si="217"/>
        <v>1.1180797412064276E-4</v>
      </c>
      <c r="CX134">
        <f t="shared" si="217"/>
        <v>6.9042511948644184E-5</v>
      </c>
      <c r="CY134">
        <f t="shared" si="217"/>
        <v>3.8496949098108297E-5</v>
      </c>
      <c r="CZ134">
        <f t="shared" si="218"/>
        <v>1.7898963734650657E-5</v>
      </c>
      <c r="DA134">
        <f t="shared" si="218"/>
        <v>5.6005251846631428E-6</v>
      </c>
      <c r="DB134">
        <f t="shared" si="218"/>
        <v>3.5571876954278209E-7</v>
      </c>
      <c r="DC134">
        <f t="shared" si="218"/>
        <v>0</v>
      </c>
      <c r="DD134">
        <f t="shared" si="218"/>
        <v>0</v>
      </c>
      <c r="DE134">
        <f t="shared" si="218"/>
        <v>0</v>
      </c>
      <c r="DF134">
        <f t="shared" si="218"/>
        <v>0</v>
      </c>
      <c r="DG134">
        <f t="shared" si="218"/>
        <v>0</v>
      </c>
      <c r="DH134">
        <f t="shared" si="218"/>
        <v>0</v>
      </c>
      <c r="DI134">
        <f t="shared" si="218"/>
        <v>0</v>
      </c>
      <c r="DJ134">
        <f t="shared" si="219"/>
        <v>0</v>
      </c>
      <c r="DK134">
        <f t="shared" si="219"/>
        <v>0</v>
      </c>
      <c r="DL134">
        <f t="shared" si="219"/>
        <v>0</v>
      </c>
      <c r="DM134">
        <f t="shared" si="219"/>
        <v>0</v>
      </c>
      <c r="DN134">
        <f t="shared" si="219"/>
        <v>0</v>
      </c>
      <c r="DO134">
        <f t="shared" si="219"/>
        <v>0</v>
      </c>
      <c r="DP134">
        <f t="shared" si="219"/>
        <v>0</v>
      </c>
      <c r="DQ134">
        <f t="shared" si="219"/>
        <v>0</v>
      </c>
      <c r="DR134">
        <f t="shared" si="219"/>
        <v>0</v>
      </c>
      <c r="DS134">
        <f t="shared" si="219"/>
        <v>0</v>
      </c>
      <c r="DT134">
        <f t="shared" si="220"/>
        <v>0</v>
      </c>
      <c r="DU134">
        <f t="shared" si="220"/>
        <v>0</v>
      </c>
      <c r="DV134">
        <f t="shared" si="220"/>
        <v>0</v>
      </c>
      <c r="DW134">
        <f t="shared" si="220"/>
        <v>0</v>
      </c>
      <c r="DX134">
        <f t="shared" si="220"/>
        <v>0</v>
      </c>
      <c r="DY134">
        <f t="shared" si="220"/>
        <v>0</v>
      </c>
      <c r="DZ134">
        <f t="shared" si="220"/>
        <v>0</v>
      </c>
      <c r="EA134">
        <f t="shared" si="220"/>
        <v>0</v>
      </c>
      <c r="EB134">
        <f t="shared" si="220"/>
        <v>0</v>
      </c>
      <c r="EC134">
        <f t="shared" si="220"/>
        <v>0</v>
      </c>
      <c r="ED134">
        <f t="shared" si="221"/>
        <v>0</v>
      </c>
      <c r="EE134">
        <f t="shared" si="221"/>
        <v>0</v>
      </c>
      <c r="EF134">
        <f t="shared" si="221"/>
        <v>0</v>
      </c>
      <c r="EG134">
        <f t="shared" si="221"/>
        <v>0</v>
      </c>
      <c r="EH134">
        <f t="shared" si="221"/>
        <v>0</v>
      </c>
      <c r="EI134">
        <f t="shared" si="221"/>
        <v>0</v>
      </c>
      <c r="EJ134">
        <f t="shared" si="221"/>
        <v>0</v>
      </c>
      <c r="EK134">
        <f t="shared" si="221"/>
        <v>0</v>
      </c>
      <c r="EL134">
        <f t="shared" si="221"/>
        <v>0</v>
      </c>
      <c r="EM134">
        <f t="shared" si="221"/>
        <v>0</v>
      </c>
      <c r="EN134">
        <f t="shared" si="222"/>
        <v>0</v>
      </c>
      <c r="EO134">
        <f t="shared" si="222"/>
        <v>0</v>
      </c>
      <c r="EP134">
        <f t="shared" si="222"/>
        <v>0</v>
      </c>
      <c r="EQ134">
        <f t="shared" si="222"/>
        <v>0</v>
      </c>
      <c r="ER134">
        <f t="shared" si="222"/>
        <v>0</v>
      </c>
      <c r="ES134">
        <f t="shared" si="222"/>
        <v>0</v>
      </c>
      <c r="ET134">
        <f t="shared" si="222"/>
        <v>0</v>
      </c>
      <c r="EU134">
        <f t="shared" si="222"/>
        <v>0</v>
      </c>
      <c r="EV134">
        <f t="shared" si="222"/>
        <v>0</v>
      </c>
      <c r="EW134">
        <f t="shared" si="222"/>
        <v>0</v>
      </c>
      <c r="EX134">
        <f t="shared" si="222"/>
        <v>0</v>
      </c>
      <c r="EZ134">
        <f t="shared" si="207"/>
        <v>0.87907174537276089</v>
      </c>
      <c r="FB134">
        <f t="shared" si="205"/>
        <v>1.1201182511694219E-2</v>
      </c>
      <c r="FC134">
        <f t="shared" si="206"/>
        <v>0.24858396092643573</v>
      </c>
      <c r="FH134" s="56"/>
    </row>
    <row r="135" spans="1:164" x14ac:dyDescent="0.25">
      <c r="A135">
        <v>940</v>
      </c>
      <c r="B135" s="19">
        <f>'Input spectra'!Y134</f>
        <v>4.5261702223865399E-2</v>
      </c>
      <c r="C135">
        <f>'Input spectra'!B134</f>
        <v>0</v>
      </c>
      <c r="D135">
        <f t="shared" si="208"/>
        <v>2.0653927966864227E-2</v>
      </c>
      <c r="E135">
        <f t="shared" si="208"/>
        <v>2.0410921854701874E-2</v>
      </c>
      <c r="F135">
        <f t="shared" si="208"/>
        <v>2.0169689335045964E-2</v>
      </c>
      <c r="G135">
        <f t="shared" si="208"/>
        <v>1.9930219344815547E-2</v>
      </c>
      <c r="H135">
        <f t="shared" si="208"/>
        <v>1.9692500884679946E-2</v>
      </c>
      <c r="I135">
        <f t="shared" si="208"/>
        <v>1.9456523018708621E-2</v>
      </c>
      <c r="J135">
        <f t="shared" si="208"/>
        <v>1.9222274874022862E-2</v>
      </c>
      <c r="K135">
        <f t="shared" si="208"/>
        <v>1.8989745640449321E-2</v>
      </c>
      <c r="L135">
        <f t="shared" si="208"/>
        <v>1.8758924570175421E-2</v>
      </c>
      <c r="M135">
        <f t="shared" si="208"/>
        <v>1.8529800977406564E-2</v>
      </c>
      <c r="N135">
        <f t="shared" si="209"/>
        <v>1.8302364238025198E-2</v>
      </c>
      <c r="O135">
        <f t="shared" si="209"/>
        <v>1.8076603789251657E-2</v>
      </c>
      <c r="P135">
        <f t="shared" si="209"/>
        <v>1.7852509129306852E-2</v>
      </c>
      <c r="Q135">
        <f t="shared" si="209"/>
        <v>1.7630069817076731E-2</v>
      </c>
      <c r="R135">
        <f t="shared" si="209"/>
        <v>1.7409275471778504E-2</v>
      </c>
      <c r="S135">
        <f t="shared" si="209"/>
        <v>1.719011577262871E-2</v>
      </c>
      <c r="T135">
        <f t="shared" si="209"/>
        <v>1.6972580458512999E-2</v>
      </c>
      <c r="U135">
        <f t="shared" si="209"/>
        <v>1.6756659327657668E-2</v>
      </c>
      <c r="V135">
        <f t="shared" si="209"/>
        <v>1.6542342237302988E-2</v>
      </c>
      <c r="W135">
        <f t="shared" si="209"/>
        <v>1.632961910337824E-2</v>
      </c>
      <c r="X135">
        <f t="shared" si="210"/>
        <v>1.6118479900178499E-2</v>
      </c>
      <c r="Y135">
        <f t="shared" si="210"/>
        <v>1.5908914660043117E-2</v>
      </c>
      <c r="Z135">
        <f t="shared" si="210"/>
        <v>1.5700913473035955E-2</v>
      </c>
      <c r="AA135">
        <f t="shared" si="210"/>
        <v>1.5494466486627272E-2</v>
      </c>
      <c r="AB135">
        <f t="shared" si="210"/>
        <v>1.5289563905377373E-2</v>
      </c>
      <c r="AC135">
        <f t="shared" si="210"/>
        <v>1.5086195990621894E-2</v>
      </c>
      <c r="AD135">
        <f t="shared" si="210"/>
        <v>1.4884353060158751E-2</v>
      </c>
      <c r="AE135">
        <f t="shared" si="210"/>
        <v>1.4684025487936831E-2</v>
      </c>
      <c r="AF135">
        <f t="shared" si="210"/>
        <v>1.4485203703746286E-2</v>
      </c>
      <c r="AG135">
        <f t="shared" si="210"/>
        <v>1.4287878192910462E-2</v>
      </c>
      <c r="AH135">
        <f t="shared" si="211"/>
        <v>1.4092039495979548E-2</v>
      </c>
      <c r="AI135">
        <f t="shared" si="211"/>
        <v>1.3897678208425778E-2</v>
      </c>
      <c r="AJ135">
        <f t="shared" si="211"/>
        <v>1.370478498034032E-2</v>
      </c>
      <c r="AK135">
        <f t="shared" si="211"/>
        <v>1.3513350516131735E-2</v>
      </c>
      <c r="AL135">
        <f t="shared" si="211"/>
        <v>1.3323365574226084E-2</v>
      </c>
      <c r="AM135">
        <f t="shared" si="211"/>
        <v>1.3134820966768615E-2</v>
      </c>
      <c r="AN135">
        <f t="shared" si="211"/>
        <v>1.2947707559327044E-2</v>
      </c>
      <c r="AO135">
        <f t="shared" si="211"/>
        <v>1.2762016270596435E-2</v>
      </c>
      <c r="AP135">
        <f t="shared" si="211"/>
        <v>1.2577738072105634E-2</v>
      </c>
      <c r="AQ135">
        <f t="shared" si="211"/>
        <v>1.2394863987925277E-2</v>
      </c>
      <c r="AR135">
        <f t="shared" si="212"/>
        <v>1.2213385094377388E-2</v>
      </c>
      <c r="AS135">
        <f t="shared" si="212"/>
        <v>1.2033292519746483E-2</v>
      </c>
      <c r="AT135">
        <f t="shared" si="212"/>
        <v>1.1854577443992225E-2</v>
      </c>
      <c r="AU135">
        <f t="shared" si="212"/>
        <v>1.1677231098463669E-2</v>
      </c>
      <c r="AV135">
        <f t="shared" si="212"/>
        <v>1.1501244765614951E-2</v>
      </c>
      <c r="AW135">
        <f t="shared" si="212"/>
        <v>1.1326609778722563E-2</v>
      </c>
      <c r="AX135">
        <f t="shared" si="212"/>
        <v>1.0068062127487143E-2</v>
      </c>
      <c r="AY135">
        <f t="shared" si="212"/>
        <v>8.6024473190046621E-3</v>
      </c>
      <c r="AZ135">
        <f t="shared" si="212"/>
        <v>7.7434270585174337E-3</v>
      </c>
      <c r="BA135">
        <f t="shared" si="212"/>
        <v>7.0927750971424572E-3</v>
      </c>
      <c r="BB135">
        <f t="shared" si="213"/>
        <v>6.5611535239108619E-3</v>
      </c>
      <c r="BC135">
        <f t="shared" si="213"/>
        <v>6.1098379247797518E-3</v>
      </c>
      <c r="BD135">
        <f t="shared" si="213"/>
        <v>5.7176100898464702E-3</v>
      </c>
      <c r="BE135">
        <f t="shared" si="213"/>
        <v>5.3712429244745152E-3</v>
      </c>
      <c r="BF135">
        <f t="shared" si="213"/>
        <v>5.0617807815738214E-3</v>
      </c>
      <c r="BG135">
        <f t="shared" si="213"/>
        <v>4.7828011301267086E-3</v>
      </c>
      <c r="BH135">
        <f t="shared" si="213"/>
        <v>4.5294991111607275E-3</v>
      </c>
      <c r="BI135">
        <f t="shared" si="213"/>
        <v>4.2981619574148271E-3</v>
      </c>
      <c r="BJ135">
        <f t="shared" si="213"/>
        <v>4.0858467625620584E-3</v>
      </c>
      <c r="BK135">
        <f t="shared" si="213"/>
        <v>3.8901724324117981E-3</v>
      </c>
      <c r="BL135">
        <f t="shared" si="214"/>
        <v>3.7091796157062221E-3</v>
      </c>
      <c r="BM135">
        <f t="shared" si="214"/>
        <v>3.5412330851749829E-3</v>
      </c>
      <c r="BN135">
        <f t="shared" si="214"/>
        <v>3.3849516998396023E-3</v>
      </c>
      <c r="BO135">
        <f t="shared" si="214"/>
        <v>3.239156898922423E-3</v>
      </c>
      <c r="BP135">
        <f t="shared" si="214"/>
        <v>3.1028340098896256E-3</v>
      </c>
      <c r="BQ135">
        <f t="shared" si="214"/>
        <v>2.9751026404200116E-3</v>
      </c>
      <c r="BR135">
        <f t="shared" si="214"/>
        <v>2.8551936516339176E-3</v>
      </c>
      <c r="BS135">
        <f t="shared" si="214"/>
        <v>2.7424309917725453E-3</v>
      </c>
      <c r="BT135">
        <f t="shared" si="214"/>
        <v>2.6362171811247694E-3</v>
      </c>
      <c r="BU135">
        <f t="shared" si="214"/>
        <v>2.5360215818839077E-3</v>
      </c>
      <c r="BV135">
        <f t="shared" si="215"/>
        <v>2.4413708213967241E-3</v>
      </c>
      <c r="BW135">
        <f t="shared" si="215"/>
        <v>2.3518409011504923E-3</v>
      </c>
      <c r="BX135">
        <f t="shared" si="215"/>
        <v>2.2670506402492942E-3</v>
      </c>
      <c r="BY135">
        <f t="shared" si="215"/>
        <v>2.1866561861309921E-3</v>
      </c>
      <c r="BZ135">
        <f t="shared" si="215"/>
        <v>2.110346386774182E-3</v>
      </c>
      <c r="CA135">
        <f t="shared" si="215"/>
        <v>2.0378388642672799E-3</v>
      </c>
      <c r="CB135">
        <f t="shared" si="215"/>
        <v>1.9688766638718234E-3</v>
      </c>
      <c r="CC135">
        <f t="shared" si="215"/>
        <v>1.9032253787292462E-3</v>
      </c>
      <c r="CD135">
        <f t="shared" si="215"/>
        <v>1.8406706703240296E-3</v>
      </c>
      <c r="CE135">
        <f t="shared" si="215"/>
        <v>1.7810161202828081E-3</v>
      </c>
      <c r="CF135">
        <f t="shared" si="216"/>
        <v>1.7240813611793726E-3</v>
      </c>
      <c r="CG135">
        <f t="shared" si="216"/>
        <v>1.6697004435456829E-3</v>
      </c>
      <c r="CH135">
        <f t="shared" si="216"/>
        <v>1.6177204038598991E-3</v>
      </c>
      <c r="CI135">
        <f t="shared" si="216"/>
        <v>1.5680000043407228E-3</v>
      </c>
      <c r="CJ135">
        <f t="shared" si="216"/>
        <v>1.5204086202585524E-3</v>
      </c>
      <c r="CK135">
        <f t="shared" si="216"/>
        <v>1.4748252544320016E-3</v>
      </c>
      <c r="CL135">
        <f t="shared" si="216"/>
        <v>1.431137661807295E-3</v>
      </c>
      <c r="CM135">
        <f t="shared" si="216"/>
        <v>1.3892415696672156E-3</v>
      </c>
      <c r="CN135">
        <f t="shared" si="216"/>
        <v>1.3490399812014413E-3</v>
      </c>
      <c r="CO135">
        <f t="shared" si="216"/>
        <v>1.3104425519817075E-3</v>
      </c>
      <c r="CP135">
        <f t="shared" si="217"/>
        <v>1.273365030394321E-3</v>
      </c>
      <c r="CQ135">
        <f t="shared" si="217"/>
        <v>1.2377287543454359E-3</v>
      </c>
      <c r="CR135">
        <f t="shared" si="217"/>
        <v>7.9682448242358146E-4</v>
      </c>
      <c r="CS135">
        <f t="shared" si="217"/>
        <v>5.1750389954005377E-4</v>
      </c>
      <c r="CT135">
        <f t="shared" si="217"/>
        <v>3.5835949571199027E-4</v>
      </c>
      <c r="CU135">
        <f t="shared" si="217"/>
        <v>2.4927380769185496E-4</v>
      </c>
      <c r="CV135">
        <f t="shared" si="217"/>
        <v>1.7019069241609931E-4</v>
      </c>
      <c r="CW135">
        <f t="shared" si="217"/>
        <v>1.1186494564635709E-4</v>
      </c>
      <c r="CX135">
        <f t="shared" si="217"/>
        <v>6.907805519873754E-5</v>
      </c>
      <c r="CY135">
        <f t="shared" si="217"/>
        <v>3.8516969699817936E-5</v>
      </c>
      <c r="CZ135">
        <f t="shared" si="218"/>
        <v>1.7908366262902879E-5</v>
      </c>
      <c r="DA135">
        <f t="shared" si="218"/>
        <v>5.6034966319322893E-6</v>
      </c>
      <c r="DB135">
        <f t="shared" si="218"/>
        <v>3.5590937090187955E-7</v>
      </c>
      <c r="DC135">
        <f t="shared" si="218"/>
        <v>0</v>
      </c>
      <c r="DD135">
        <f t="shared" si="218"/>
        <v>0</v>
      </c>
      <c r="DE135">
        <f t="shared" si="218"/>
        <v>0</v>
      </c>
      <c r="DF135">
        <f t="shared" si="218"/>
        <v>0</v>
      </c>
      <c r="DG135">
        <f t="shared" si="218"/>
        <v>0</v>
      </c>
      <c r="DH135">
        <f t="shared" si="218"/>
        <v>0</v>
      </c>
      <c r="DI135">
        <f t="shared" si="218"/>
        <v>0</v>
      </c>
      <c r="DJ135">
        <f t="shared" si="219"/>
        <v>0</v>
      </c>
      <c r="DK135">
        <f t="shared" si="219"/>
        <v>0</v>
      </c>
      <c r="DL135">
        <f t="shared" si="219"/>
        <v>0</v>
      </c>
      <c r="DM135">
        <f t="shared" si="219"/>
        <v>0</v>
      </c>
      <c r="DN135">
        <f t="shared" si="219"/>
        <v>0</v>
      </c>
      <c r="DO135">
        <f t="shared" si="219"/>
        <v>0</v>
      </c>
      <c r="DP135">
        <f t="shared" si="219"/>
        <v>0</v>
      </c>
      <c r="DQ135">
        <f t="shared" si="219"/>
        <v>0</v>
      </c>
      <c r="DR135">
        <f t="shared" si="219"/>
        <v>0</v>
      </c>
      <c r="DS135">
        <f t="shared" si="219"/>
        <v>0</v>
      </c>
      <c r="DT135">
        <f t="shared" si="220"/>
        <v>0</v>
      </c>
      <c r="DU135">
        <f t="shared" si="220"/>
        <v>0</v>
      </c>
      <c r="DV135">
        <f t="shared" si="220"/>
        <v>0</v>
      </c>
      <c r="DW135">
        <f t="shared" si="220"/>
        <v>0</v>
      </c>
      <c r="DX135">
        <f t="shared" si="220"/>
        <v>0</v>
      </c>
      <c r="DY135">
        <f t="shared" si="220"/>
        <v>0</v>
      </c>
      <c r="DZ135">
        <f t="shared" si="220"/>
        <v>0</v>
      </c>
      <c r="EA135">
        <f t="shared" si="220"/>
        <v>0</v>
      </c>
      <c r="EB135">
        <f t="shared" si="220"/>
        <v>0</v>
      </c>
      <c r="EC135">
        <f t="shared" si="220"/>
        <v>0</v>
      </c>
      <c r="ED135">
        <f t="shared" si="221"/>
        <v>0</v>
      </c>
      <c r="EE135">
        <f t="shared" si="221"/>
        <v>0</v>
      </c>
      <c r="EF135">
        <f t="shared" si="221"/>
        <v>0</v>
      </c>
      <c r="EG135">
        <f t="shared" si="221"/>
        <v>0</v>
      </c>
      <c r="EH135">
        <f t="shared" si="221"/>
        <v>0</v>
      </c>
      <c r="EI135">
        <f t="shared" si="221"/>
        <v>0</v>
      </c>
      <c r="EJ135">
        <f t="shared" si="221"/>
        <v>0</v>
      </c>
      <c r="EK135">
        <f t="shared" si="221"/>
        <v>0</v>
      </c>
      <c r="EL135">
        <f t="shared" si="221"/>
        <v>0</v>
      </c>
      <c r="EM135">
        <f t="shared" si="221"/>
        <v>0</v>
      </c>
      <c r="EN135">
        <f t="shared" si="222"/>
        <v>0</v>
      </c>
      <c r="EO135">
        <f t="shared" si="222"/>
        <v>0</v>
      </c>
      <c r="EP135">
        <f t="shared" si="222"/>
        <v>0</v>
      </c>
      <c r="EQ135">
        <f t="shared" si="222"/>
        <v>0</v>
      </c>
      <c r="ER135">
        <f t="shared" si="222"/>
        <v>0</v>
      </c>
      <c r="ES135">
        <f t="shared" si="222"/>
        <v>0</v>
      </c>
      <c r="ET135">
        <f t="shared" si="222"/>
        <v>0</v>
      </c>
      <c r="EU135">
        <f t="shared" si="222"/>
        <v>0</v>
      </c>
      <c r="EV135">
        <f t="shared" si="222"/>
        <v>0</v>
      </c>
      <c r="EW135">
        <f t="shared" si="222"/>
        <v>0</v>
      </c>
      <c r="EX135">
        <f t="shared" si="222"/>
        <v>0</v>
      </c>
      <c r="EZ135">
        <f t="shared" si="207"/>
        <v>0.8791985729927364</v>
      </c>
      <c r="FB135">
        <f t="shared" si="205"/>
        <v>1.1188347136537047E-2</v>
      </c>
      <c r="FC135">
        <f t="shared" si="206"/>
        <v>0.24858560198810142</v>
      </c>
      <c r="FH135" s="56"/>
    </row>
    <row r="136" spans="1:164" x14ac:dyDescent="0.25">
      <c r="A136">
        <v>945</v>
      </c>
      <c r="B136" s="19">
        <f>'Input spectra'!Y135</f>
        <v>4.5209184884711803E-2</v>
      </c>
      <c r="C136">
        <f>'Input spectra'!B135</f>
        <v>0</v>
      </c>
      <c r="D136">
        <f t="shared" si="208"/>
        <v>2.0653927966864227E-2</v>
      </c>
      <c r="E136">
        <f t="shared" si="208"/>
        <v>2.0411029047713896E-2</v>
      </c>
      <c r="F136">
        <f t="shared" si="208"/>
        <v>2.0169901187841646E-2</v>
      </c>
      <c r="G136">
        <f t="shared" si="208"/>
        <v>1.9930533351915785E-2</v>
      </c>
      <c r="H136">
        <f t="shared" si="208"/>
        <v>1.969291456812414E-2</v>
      </c>
      <c r="I136">
        <f t="shared" si="208"/>
        <v>1.9457033927825551E-2</v>
      </c>
      <c r="J136">
        <f t="shared" si="208"/>
        <v>1.9222880585203231E-2</v>
      </c>
      <c r="K136">
        <f t="shared" si="208"/>
        <v>1.8990443756919939E-2</v>
      </c>
      <c r="L136">
        <f t="shared" si="208"/>
        <v>1.8759712721775002E-2</v>
      </c>
      <c r="M136">
        <f t="shared" si="208"/>
        <v>1.8530676820363166E-2</v>
      </c>
      <c r="N136">
        <f t="shared" si="209"/>
        <v>1.8303325454735252E-2</v>
      </c>
      <c r="O136">
        <f t="shared" si="209"/>
        <v>1.8077648088060595E-2</v>
      </c>
      <c r="P136">
        <f t="shared" si="209"/>
        <v>1.785363424429133E-2</v>
      </c>
      <c r="Q136">
        <f t="shared" si="209"/>
        <v>1.7631273507828425E-2</v>
      </c>
      <c r="R136">
        <f t="shared" si="209"/>
        <v>1.7410555523189469E-2</v>
      </c>
      <c r="S136">
        <f t="shared" si="209"/>
        <v>1.7191469994678295E-2</v>
      </c>
      <c r="T136">
        <f t="shared" si="209"/>
        <v>1.6974006686056305E-2</v>
      </c>
      <c r="U136">
        <f t="shared" si="209"/>
        <v>1.6758155420215543E-2</v>
      </c>
      <c r="V136">
        <f t="shared" si="209"/>
        <v>1.6543906078853549E-2</v>
      </c>
      <c r="W136">
        <f t="shared" si="209"/>
        <v>1.6331248602149913E-2</v>
      </c>
      <c r="X136">
        <f t="shared" si="210"/>
        <v>1.6120172988444547E-2</v>
      </c>
      <c r="Y136">
        <f t="shared" si="210"/>
        <v>1.5910669293917688E-2</v>
      </c>
      <c r="Z136">
        <f t="shared" si="210"/>
        <v>1.5702727632271579E-2</v>
      </c>
      <c r="AA136">
        <f t="shared" si="210"/>
        <v>1.5496338174413876E-2</v>
      </c>
      <c r="AB136">
        <f t="shared" si="210"/>
        <v>1.5291491148142728E-2</v>
      </c>
      <c r="AC136">
        <f t="shared" si="210"/>
        <v>1.508817683783352E-2</v>
      </c>
      <c r="AD136">
        <f t="shared" si="210"/>
        <v>1.4886385584127297E-2</v>
      </c>
      <c r="AE136">
        <f t="shared" si="210"/>
        <v>1.4686107783620856E-2</v>
      </c>
      <c r="AF136">
        <f t="shared" si="210"/>
        <v>1.4487333888558471E-2</v>
      </c>
      <c r="AG136">
        <f t="shared" si="210"/>
        <v>1.4290054406525273E-2</v>
      </c>
      <c r="AH136">
        <f t="shared" si="211"/>
        <v>1.4094259900142259E-2</v>
      </c>
      <c r="AI136">
        <f t="shared" si="211"/>
        <v>1.3899940986762931E-2</v>
      </c>
      <c r="AJ136">
        <f t="shared" si="211"/>
        <v>1.3707088338171546E-2</v>
      </c>
      <c r="AK136">
        <f t="shared" si="211"/>
        <v>1.351569268028297E-2</v>
      </c>
      <c r="AL136">
        <f t="shared" si="211"/>
        <v>1.3325744792844152E-2</v>
      </c>
      <c r="AM136">
        <f t="shared" si="211"/>
        <v>1.3137235509137179E-2</v>
      </c>
      <c r="AN136">
        <f t="shared" si="211"/>
        <v>1.2950155715683894E-2</v>
      </c>
      <c r="AO136">
        <f t="shared" si="211"/>
        <v>1.2764496351952124E-2</v>
      </c>
      <c r="AP136">
        <f t="shared" si="211"/>
        <v>1.2580248410063463E-2</v>
      </c>
      <c r="AQ136">
        <f t="shared" si="211"/>
        <v>1.2397402934502588E-2</v>
      </c>
      <c r="AR136">
        <f t="shared" si="212"/>
        <v>1.2215951021828176E-2</v>
      </c>
      <c r="AS136">
        <f t="shared" si="212"/>
        <v>1.2035883820385325E-2</v>
      </c>
      <c r="AT136">
        <f t="shared" si="212"/>
        <v>1.1857192530019503E-2</v>
      </c>
      <c r="AU136">
        <f t="shared" si="212"/>
        <v>1.1679868401792077E-2</v>
      </c>
      <c r="AV136">
        <f t="shared" si="212"/>
        <v>1.1503902737697287E-2</v>
      </c>
      <c r="AW136">
        <f t="shared" si="212"/>
        <v>1.1329286890380803E-2</v>
      </c>
      <c r="AX136">
        <f t="shared" si="212"/>
        <v>1.007049466133428E-2</v>
      </c>
      <c r="AY136">
        <f t="shared" si="212"/>
        <v>8.6045709360056538E-3</v>
      </c>
      <c r="AZ136">
        <f t="shared" si="212"/>
        <v>7.7453792926580455E-3</v>
      </c>
      <c r="BA136">
        <f t="shared" si="212"/>
        <v>7.0946005510179877E-3</v>
      </c>
      <c r="BB136">
        <f t="shared" si="213"/>
        <v>6.5628766217565148E-3</v>
      </c>
      <c r="BC136">
        <f t="shared" si="213"/>
        <v>6.1114745933467307E-3</v>
      </c>
      <c r="BD136">
        <f t="shared" si="213"/>
        <v>5.7191717261453508E-3</v>
      </c>
      <c r="BE136">
        <f t="shared" si="213"/>
        <v>5.3727381745078346E-3</v>
      </c>
      <c r="BF136">
        <f t="shared" si="213"/>
        <v>5.0632164739341503E-3</v>
      </c>
      <c r="BG136">
        <f t="shared" si="213"/>
        <v>4.7841828196042062E-3</v>
      </c>
      <c r="BH136">
        <f t="shared" si="213"/>
        <v>4.5308314196148445E-3</v>
      </c>
      <c r="BI136">
        <f t="shared" si="213"/>
        <v>4.2994487997793495E-3</v>
      </c>
      <c r="BJ136">
        <f t="shared" si="213"/>
        <v>4.0870915033677348E-3</v>
      </c>
      <c r="BK136">
        <f t="shared" si="213"/>
        <v>3.8913779980552909E-3</v>
      </c>
      <c r="BL136">
        <f t="shared" si="214"/>
        <v>3.7103485773319705E-3</v>
      </c>
      <c r="BM136">
        <f t="shared" si="214"/>
        <v>3.5423677213565342E-3</v>
      </c>
      <c r="BN136">
        <f t="shared" si="214"/>
        <v>3.3860540449657068E-3</v>
      </c>
      <c r="BO136">
        <f t="shared" si="214"/>
        <v>3.2402287812127476E-3</v>
      </c>
      <c r="BP136">
        <f t="shared" si="214"/>
        <v>3.1038770817243709E-3</v>
      </c>
      <c r="BQ136">
        <f t="shared" si="214"/>
        <v>2.9761184028653498E-3</v>
      </c>
      <c r="BR136">
        <f t="shared" si="214"/>
        <v>2.8561834745115815E-3</v>
      </c>
      <c r="BS136">
        <f t="shared" si="214"/>
        <v>2.7433961302583314E-3</v>
      </c>
      <c r="BT136">
        <f t="shared" si="214"/>
        <v>2.6371587896075162E-3</v>
      </c>
      <c r="BU136">
        <f t="shared" si="214"/>
        <v>2.5369407256368103E-3</v>
      </c>
      <c r="BV136">
        <f t="shared" si="215"/>
        <v>2.4422684864830397E-3</v>
      </c>
      <c r="BW136">
        <f t="shared" si="215"/>
        <v>2.3527180028904671E-3</v>
      </c>
      <c r="BX136">
        <f t="shared" si="215"/>
        <v>2.2679080305042926E-3</v>
      </c>
      <c r="BY136">
        <f t="shared" si="215"/>
        <v>2.1874946596074051E-3</v>
      </c>
      <c r="BZ136">
        <f t="shared" si="215"/>
        <v>2.111166686508958E-3</v>
      </c>
      <c r="CA136">
        <f t="shared" si="215"/>
        <v>2.0386416864255274E-3</v>
      </c>
      <c r="CB136">
        <f t="shared" si="215"/>
        <v>1.9696626619624584E-3</v>
      </c>
      <c r="CC136">
        <f t="shared" si="215"/>
        <v>1.9039951673254576E-3</v>
      </c>
      <c r="CD136">
        <f t="shared" si="215"/>
        <v>1.8414248283600751E-3</v>
      </c>
      <c r="CE136">
        <f t="shared" si="215"/>
        <v>1.7817551939864873E-3</v>
      </c>
      <c r="CF136">
        <f t="shared" si="216"/>
        <v>1.7248058666897096E-3</v>
      </c>
      <c r="CG136">
        <f t="shared" si="216"/>
        <v>1.6704108692574019E-3</v>
      </c>
      <c r="CH136">
        <f t="shared" si="216"/>
        <v>1.6184172125297957E-3</v>
      </c>
      <c r="CI136">
        <f t="shared" si="216"/>
        <v>1.5686836349856901E-3</v>
      </c>
      <c r="CJ136">
        <f t="shared" si="216"/>
        <v>1.52107948987064E-3</v>
      </c>
      <c r="CK136">
        <f t="shared" si="216"/>
        <v>1.4754837595322172E-3</v>
      </c>
      <c r="CL136">
        <f t="shared" si="216"/>
        <v>1.4317841798568195E-3</v>
      </c>
      <c r="CM136">
        <f t="shared" si="216"/>
        <v>1.3898764603521379E-3</v>
      </c>
      <c r="CN136">
        <f t="shared" si="216"/>
        <v>1.3496635876049732E-3</v>
      </c>
      <c r="CO136">
        <f t="shared" si="216"/>
        <v>1.3110552016560048E-3</v>
      </c>
      <c r="CP136">
        <f t="shared" si="217"/>
        <v>1.2739670363424989E-3</v>
      </c>
      <c r="CQ136">
        <f t="shared" si="217"/>
        <v>1.2383204159230386E-3</v>
      </c>
      <c r="CR136">
        <f t="shared" si="217"/>
        <v>7.9720956877978152E-4</v>
      </c>
      <c r="CS136">
        <f t="shared" si="217"/>
        <v>5.1775671600282156E-4</v>
      </c>
      <c r="CT136">
        <f t="shared" si="217"/>
        <v>3.585364482052919E-4</v>
      </c>
      <c r="CU136">
        <f t="shared" si="217"/>
        <v>2.4939820509357836E-4</v>
      </c>
      <c r="CV136">
        <f t="shared" si="217"/>
        <v>1.7027651848781276E-4</v>
      </c>
      <c r="CW136">
        <f t="shared" si="217"/>
        <v>1.1192194620179641E-4</v>
      </c>
      <c r="CX136">
        <f t="shared" si="217"/>
        <v>6.9113616746580971E-5</v>
      </c>
      <c r="CY136">
        <f t="shared" si="217"/>
        <v>3.8537000713378447E-5</v>
      </c>
      <c r="CZ136">
        <f t="shared" si="218"/>
        <v>1.7917773730409625E-5</v>
      </c>
      <c r="DA136">
        <f t="shared" si="218"/>
        <v>5.6064696557498081E-6</v>
      </c>
      <c r="DB136">
        <f t="shared" si="218"/>
        <v>3.5610007438906581E-7</v>
      </c>
      <c r="DC136">
        <f t="shared" si="218"/>
        <v>0</v>
      </c>
      <c r="DD136">
        <f t="shared" si="218"/>
        <v>0</v>
      </c>
      <c r="DE136">
        <f t="shared" si="218"/>
        <v>0</v>
      </c>
      <c r="DF136">
        <f t="shared" si="218"/>
        <v>0</v>
      </c>
      <c r="DG136">
        <f t="shared" si="218"/>
        <v>0</v>
      </c>
      <c r="DH136">
        <f t="shared" si="218"/>
        <v>0</v>
      </c>
      <c r="DI136">
        <f t="shared" si="218"/>
        <v>0</v>
      </c>
      <c r="DJ136">
        <f t="shared" si="219"/>
        <v>0</v>
      </c>
      <c r="DK136">
        <f t="shared" si="219"/>
        <v>0</v>
      </c>
      <c r="DL136">
        <f t="shared" si="219"/>
        <v>0</v>
      </c>
      <c r="DM136">
        <f t="shared" si="219"/>
        <v>0</v>
      </c>
      <c r="DN136">
        <f t="shared" si="219"/>
        <v>0</v>
      </c>
      <c r="DO136">
        <f t="shared" si="219"/>
        <v>0</v>
      </c>
      <c r="DP136">
        <f t="shared" si="219"/>
        <v>0</v>
      </c>
      <c r="DQ136">
        <f t="shared" si="219"/>
        <v>0</v>
      </c>
      <c r="DR136">
        <f t="shared" si="219"/>
        <v>0</v>
      </c>
      <c r="DS136">
        <f t="shared" si="219"/>
        <v>0</v>
      </c>
      <c r="DT136">
        <f t="shared" si="220"/>
        <v>0</v>
      </c>
      <c r="DU136">
        <f t="shared" si="220"/>
        <v>0</v>
      </c>
      <c r="DV136">
        <f t="shared" si="220"/>
        <v>0</v>
      </c>
      <c r="DW136">
        <f t="shared" si="220"/>
        <v>0</v>
      </c>
      <c r="DX136">
        <f t="shared" si="220"/>
        <v>0</v>
      </c>
      <c r="DY136">
        <f t="shared" si="220"/>
        <v>0</v>
      </c>
      <c r="DZ136">
        <f t="shared" si="220"/>
        <v>0</v>
      </c>
      <c r="EA136">
        <f t="shared" si="220"/>
        <v>0</v>
      </c>
      <c r="EB136">
        <f t="shared" si="220"/>
        <v>0</v>
      </c>
      <c r="EC136">
        <f t="shared" si="220"/>
        <v>0</v>
      </c>
      <c r="ED136">
        <f t="shared" si="221"/>
        <v>0</v>
      </c>
      <c r="EE136">
        <f t="shared" si="221"/>
        <v>0</v>
      </c>
      <c r="EF136">
        <f t="shared" si="221"/>
        <v>0</v>
      </c>
      <c r="EG136">
        <f t="shared" si="221"/>
        <v>0</v>
      </c>
      <c r="EH136">
        <f t="shared" si="221"/>
        <v>0</v>
      </c>
      <c r="EI136">
        <f t="shared" si="221"/>
        <v>0</v>
      </c>
      <c r="EJ136">
        <f t="shared" si="221"/>
        <v>0</v>
      </c>
      <c r="EK136">
        <f t="shared" si="221"/>
        <v>0</v>
      </c>
      <c r="EL136">
        <f t="shared" si="221"/>
        <v>0</v>
      </c>
      <c r="EM136">
        <f t="shared" si="221"/>
        <v>0</v>
      </c>
      <c r="EN136">
        <f t="shared" si="222"/>
        <v>0</v>
      </c>
      <c r="EO136">
        <f t="shared" si="222"/>
        <v>0</v>
      </c>
      <c r="EP136">
        <f t="shared" si="222"/>
        <v>0</v>
      </c>
      <c r="EQ136">
        <f t="shared" si="222"/>
        <v>0</v>
      </c>
      <c r="ER136">
        <f t="shared" si="222"/>
        <v>0</v>
      </c>
      <c r="ES136">
        <f t="shared" si="222"/>
        <v>0</v>
      </c>
      <c r="ET136">
        <f t="shared" si="222"/>
        <v>0</v>
      </c>
      <c r="EU136">
        <f t="shared" si="222"/>
        <v>0</v>
      </c>
      <c r="EV136">
        <f t="shared" si="222"/>
        <v>0</v>
      </c>
      <c r="EW136">
        <f t="shared" si="222"/>
        <v>0</v>
      </c>
      <c r="EX136">
        <f t="shared" si="222"/>
        <v>0</v>
      </c>
      <c r="EZ136">
        <f t="shared" si="207"/>
        <v>0.87932542907705269</v>
      </c>
      <c r="FB136">
        <f t="shared" si="205"/>
        <v>1.1175511424335594E-2</v>
      </c>
      <c r="FC136">
        <f t="shared" si="206"/>
        <v>0.24858724305001129</v>
      </c>
      <c r="FH136" s="56"/>
    </row>
    <row r="137" spans="1:164" x14ac:dyDescent="0.25">
      <c r="A137">
        <v>950</v>
      </c>
      <c r="B137" s="19">
        <f>'Input spectra'!Y136</f>
        <v>4.51566675455582E-2</v>
      </c>
      <c r="C137">
        <f>'Input spectra'!B136</f>
        <v>0</v>
      </c>
      <c r="D137">
        <f t="shared" si="208"/>
        <v>2.0653927966864227E-2</v>
      </c>
      <c r="E137">
        <f t="shared" si="208"/>
        <v>2.0411136241288867E-2</v>
      </c>
      <c r="F137">
        <f t="shared" si="208"/>
        <v>2.0170113042862522E-2</v>
      </c>
      <c r="G137">
        <f t="shared" si="208"/>
        <v>1.9930847363963309E-2</v>
      </c>
      <c r="H137">
        <f t="shared" si="208"/>
        <v>1.9693328260258644E-2</v>
      </c>
      <c r="I137">
        <f t="shared" si="208"/>
        <v>1.9457544850358451E-2</v>
      </c>
      <c r="J137">
        <f t="shared" si="208"/>
        <v>1.9223486315470106E-2</v>
      </c>
      <c r="K137">
        <f t="shared" si="208"/>
        <v>1.8991141899055281E-2</v>
      </c>
      <c r="L137">
        <f t="shared" si="208"/>
        <v>1.8760500906488578E-2</v>
      </c>
      <c r="M137">
        <f t="shared" si="208"/>
        <v>1.8531552704717992E-2</v>
      </c>
      <c r="N137">
        <f t="shared" si="209"/>
        <v>1.830428672192717E-2</v>
      </c>
      <c r="O137">
        <f t="shared" si="209"/>
        <v>1.8078692447199448E-2</v>
      </c>
      <c r="P137">
        <f t="shared" si="209"/>
        <v>1.7854759430183699E-2</v>
      </c>
      <c r="Q137">
        <f t="shared" si="209"/>
        <v>1.7632477280761952E-2</v>
      </c>
      <c r="R137">
        <f t="shared" si="209"/>
        <v>1.7411835668718748E-2</v>
      </c>
      <c r="S137">
        <f t="shared" si="209"/>
        <v>1.7192824323412292E-2</v>
      </c>
      <c r="T137">
        <f t="shared" si="209"/>
        <v>1.6975433033447323E-2</v>
      </c>
      <c r="U137">
        <f t="shared" si="209"/>
        <v>1.6759651646349738E-2</v>
      </c>
      <c r="V137">
        <f t="shared" si="209"/>
        <v>1.6545470068242935E-2</v>
      </c>
      <c r="W137">
        <f t="shared" si="209"/>
        <v>1.6332878263525884E-2</v>
      </c>
      <c r="X137">
        <f t="shared" si="210"/>
        <v>1.6121866254552922E-2</v>
      </c>
      <c r="Y137">
        <f t="shared" si="210"/>
        <v>1.5912424121315202E-2</v>
      </c>
      <c r="Z137">
        <f t="shared" si="210"/>
        <v>1.5704542001123908E-2</v>
      </c>
      <c r="AA137">
        <f t="shared" si="210"/>
        <v>1.549821008829508E-2</v>
      </c>
      <c r="AB137">
        <f t="shared" si="210"/>
        <v>1.5293418633836179E-2</v>
      </c>
      <c r="AC137">
        <f t="shared" si="210"/>
        <v>1.5090157945134285E-2</v>
      </c>
      <c r="AD137">
        <f t="shared" si="210"/>
        <v>1.4888418385645946E-2</v>
      </c>
      <c r="AE137">
        <f t="shared" si="210"/>
        <v>1.4688190374588711E-2</v>
      </c>
      <c r="AF137">
        <f t="shared" si="210"/>
        <v>1.4489464386634279E-2</v>
      </c>
      <c r="AG137">
        <f t="shared" si="210"/>
        <v>1.4292230951603277E-2</v>
      </c>
      <c r="AH137">
        <f t="shared" si="211"/>
        <v>1.4096480654161688E-2</v>
      </c>
      <c r="AI137">
        <f t="shared" si="211"/>
        <v>1.3902204133518874E-2</v>
      </c>
      <c r="AJ137">
        <f t="shared" si="211"/>
        <v>1.3709392083127218E-2</v>
      </c>
      <c r="AK137">
        <f t="shared" si="211"/>
        <v>1.3518035250383337E-2</v>
      </c>
      <c r="AL137">
        <f t="shared" si="211"/>
        <v>1.332812443633094E-2</v>
      </c>
      <c r="AM137">
        <f t="shared" si="211"/>
        <v>1.3139650495365229E-2</v>
      </c>
      <c r="AN137">
        <f t="shared" si="211"/>
        <v>1.2952604334938868E-2</v>
      </c>
      <c r="AO137">
        <f t="shared" si="211"/>
        <v>1.276697691526955E-2</v>
      </c>
      <c r="AP137">
        <f t="shared" si="211"/>
        <v>1.2582759249049108E-2</v>
      </c>
      <c r="AQ137">
        <f t="shared" si="211"/>
        <v>1.2399942401154157E-2</v>
      </c>
      <c r="AR137">
        <f t="shared" si="212"/>
        <v>1.2218517488358314E-2</v>
      </c>
      <c r="AS137">
        <f t="shared" si="212"/>
        <v>1.2038475679045924E-2</v>
      </c>
      <c r="AT137">
        <f t="shared" si="212"/>
        <v>1.1859808192927312E-2</v>
      </c>
      <c r="AU137">
        <f t="shared" si="212"/>
        <v>1.1682506300755593E-2</v>
      </c>
      <c r="AV137">
        <f t="shared" si="212"/>
        <v>1.1506561324044923E-2</v>
      </c>
      <c r="AW137">
        <f t="shared" si="212"/>
        <v>1.1331964634790324E-2</v>
      </c>
      <c r="AX137">
        <f t="shared" si="212"/>
        <v>1.0072927782903349E-2</v>
      </c>
      <c r="AY137">
        <f t="shared" si="212"/>
        <v>8.6066950772468991E-3</v>
      </c>
      <c r="AZ137">
        <f t="shared" si="212"/>
        <v>7.7473320189861746E-3</v>
      </c>
      <c r="BA137">
        <f t="shared" si="212"/>
        <v>7.0964264747070691E-3</v>
      </c>
      <c r="BB137">
        <f t="shared" si="213"/>
        <v>6.5646001721241503E-3</v>
      </c>
      <c r="BC137">
        <f t="shared" si="213"/>
        <v>6.113111700335158E-3</v>
      </c>
      <c r="BD137">
        <f t="shared" si="213"/>
        <v>5.7207337889699809E-3</v>
      </c>
      <c r="BE137">
        <f t="shared" si="213"/>
        <v>5.3742338407898127E-3</v>
      </c>
      <c r="BF137">
        <f t="shared" si="213"/>
        <v>5.0646525735054283E-3</v>
      </c>
      <c r="BG137">
        <f t="shared" si="213"/>
        <v>4.7855649082339498E-3</v>
      </c>
      <c r="BH137">
        <f t="shared" si="213"/>
        <v>4.5321641199546356E-3</v>
      </c>
      <c r="BI137">
        <f t="shared" si="213"/>
        <v>4.3007360274162944E-3</v>
      </c>
      <c r="BJ137">
        <f t="shared" si="213"/>
        <v>4.0883366233799168E-3</v>
      </c>
      <c r="BK137">
        <f t="shared" si="213"/>
        <v>3.8925839373039504E-3</v>
      </c>
      <c r="BL137">
        <f t="shared" si="214"/>
        <v>3.7115179073602829E-3</v>
      </c>
      <c r="BM137">
        <f t="shared" si="214"/>
        <v>3.5435027210835609E-3</v>
      </c>
      <c r="BN137">
        <f t="shared" si="214"/>
        <v>3.3871567490820968E-3</v>
      </c>
      <c r="BO137">
        <f t="shared" si="214"/>
        <v>3.2413010182039035E-3</v>
      </c>
      <c r="BP137">
        <f t="shared" si="214"/>
        <v>3.104920504205928E-3</v>
      </c>
      <c r="BQ137">
        <f t="shared" si="214"/>
        <v>2.9771345121132929E-3</v>
      </c>
      <c r="BR137">
        <f t="shared" si="214"/>
        <v>2.8571736405356126E-3</v>
      </c>
      <c r="BS137">
        <f t="shared" si="214"/>
        <v>2.7443616084034564E-3</v>
      </c>
      <c r="BT137">
        <f t="shared" si="214"/>
        <v>2.6381007344155626E-3</v>
      </c>
      <c r="BU137">
        <f t="shared" si="214"/>
        <v>2.5378602025198579E-3</v>
      </c>
      <c r="BV137">
        <f t="shared" si="215"/>
        <v>2.4431664816308928E-3</v>
      </c>
      <c r="BW137">
        <f t="shared" si="215"/>
        <v>2.3535954317390755E-3</v>
      </c>
      <c r="BX137">
        <f t="shared" si="215"/>
        <v>2.2687657450211479E-3</v>
      </c>
      <c r="BY137">
        <f t="shared" si="215"/>
        <v>2.1883334545965342E-3</v>
      </c>
      <c r="BZ137">
        <f t="shared" si="215"/>
        <v>2.1119873050973875E-3</v>
      </c>
      <c r="CA137">
        <f t="shared" si="215"/>
        <v>2.0394448248616851E-3</v>
      </c>
      <c r="CB137">
        <f t="shared" si="215"/>
        <v>1.9704489738325242E-3</v>
      </c>
      <c r="CC137">
        <f t="shared" si="215"/>
        <v>1.9047652672744334E-3</v>
      </c>
      <c r="CD137">
        <f t="shared" si="215"/>
        <v>1.8421792953891157E-3</v>
      </c>
      <c r="CE137">
        <f t="shared" si="215"/>
        <v>1.7824945743858407E-3</v>
      </c>
      <c r="CF137">
        <f t="shared" si="216"/>
        <v>1.7255306766568116E-3</v>
      </c>
      <c r="CG137">
        <f t="shared" si="216"/>
        <v>1.6711215972417199E-3</v>
      </c>
      <c r="CH137">
        <f t="shared" si="216"/>
        <v>1.6191143213395197E-3</v>
      </c>
      <c r="CI137">
        <f t="shared" si="216"/>
        <v>1.5693675636860515E-3</v>
      </c>
      <c r="CJ137">
        <f t="shared" si="216"/>
        <v>1.5217506554992264E-3</v>
      </c>
      <c r="CK137">
        <f t="shared" si="216"/>
        <v>1.4761425586530062E-3</v>
      </c>
      <c r="CL137">
        <f t="shared" si="216"/>
        <v>1.4324309899716003E-3</v>
      </c>
      <c r="CM137">
        <f t="shared" si="216"/>
        <v>1.3905116411854338E-3</v>
      </c>
      <c r="CN137">
        <f t="shared" si="216"/>
        <v>1.3502874822764232E-3</v>
      </c>
      <c r="CO137">
        <f t="shared" si="216"/>
        <v>1.3116681377523377E-3</v>
      </c>
      <c r="CP137">
        <f t="shared" si="217"/>
        <v>1.2745693268996876E-3</v>
      </c>
      <c r="CQ137">
        <f t="shared" si="217"/>
        <v>1.2389123603278934E-3</v>
      </c>
      <c r="CR137">
        <f t="shared" si="217"/>
        <v>7.9759484123907579E-4</v>
      </c>
      <c r="CS137">
        <f t="shared" si="217"/>
        <v>5.1800965597415417E-4</v>
      </c>
      <c r="CT137">
        <f t="shared" si="217"/>
        <v>3.5871348807505572E-4</v>
      </c>
      <c r="CU137">
        <f t="shared" si="217"/>
        <v>2.4952266457448178E-4</v>
      </c>
      <c r="CV137">
        <f t="shared" si="217"/>
        <v>1.7036238784106232E-4</v>
      </c>
      <c r="CW137">
        <f t="shared" si="217"/>
        <v>1.1197897580175279E-4</v>
      </c>
      <c r="CX137">
        <f t="shared" si="217"/>
        <v>6.9149196601594188E-5</v>
      </c>
      <c r="CY137">
        <f t="shared" si="217"/>
        <v>3.855704214420458E-5</v>
      </c>
      <c r="CZ137">
        <f t="shared" si="218"/>
        <v>1.7927186139765537E-5</v>
      </c>
      <c r="DA137">
        <f t="shared" si="218"/>
        <v>5.6094442569521638E-6</v>
      </c>
      <c r="DB137">
        <f t="shared" si="218"/>
        <v>3.5629088005906317E-7</v>
      </c>
      <c r="DC137">
        <f t="shared" si="218"/>
        <v>0</v>
      </c>
      <c r="DD137">
        <f t="shared" si="218"/>
        <v>0</v>
      </c>
      <c r="DE137">
        <f t="shared" si="218"/>
        <v>0</v>
      </c>
      <c r="DF137">
        <f t="shared" si="218"/>
        <v>0</v>
      </c>
      <c r="DG137">
        <f t="shared" si="218"/>
        <v>0</v>
      </c>
      <c r="DH137">
        <f t="shared" si="218"/>
        <v>0</v>
      </c>
      <c r="DI137">
        <f t="shared" si="218"/>
        <v>0</v>
      </c>
      <c r="DJ137">
        <f t="shared" si="219"/>
        <v>0</v>
      </c>
      <c r="DK137">
        <f t="shared" si="219"/>
        <v>0</v>
      </c>
      <c r="DL137">
        <f t="shared" si="219"/>
        <v>0</v>
      </c>
      <c r="DM137">
        <f t="shared" si="219"/>
        <v>0</v>
      </c>
      <c r="DN137">
        <f t="shared" si="219"/>
        <v>0</v>
      </c>
      <c r="DO137">
        <f t="shared" si="219"/>
        <v>0</v>
      </c>
      <c r="DP137">
        <f t="shared" si="219"/>
        <v>0</v>
      </c>
      <c r="DQ137">
        <f t="shared" si="219"/>
        <v>0</v>
      </c>
      <c r="DR137">
        <f t="shared" si="219"/>
        <v>0</v>
      </c>
      <c r="DS137">
        <f t="shared" si="219"/>
        <v>0</v>
      </c>
      <c r="DT137">
        <f t="shared" si="220"/>
        <v>0</v>
      </c>
      <c r="DU137">
        <f t="shared" si="220"/>
        <v>0</v>
      </c>
      <c r="DV137">
        <f t="shared" si="220"/>
        <v>0</v>
      </c>
      <c r="DW137">
        <f t="shared" si="220"/>
        <v>0</v>
      </c>
      <c r="DX137">
        <f t="shared" si="220"/>
        <v>0</v>
      </c>
      <c r="DY137">
        <f t="shared" si="220"/>
        <v>0</v>
      </c>
      <c r="DZ137">
        <f t="shared" si="220"/>
        <v>0</v>
      </c>
      <c r="EA137">
        <f t="shared" si="220"/>
        <v>0</v>
      </c>
      <c r="EB137">
        <f t="shared" si="220"/>
        <v>0</v>
      </c>
      <c r="EC137">
        <f t="shared" si="220"/>
        <v>0</v>
      </c>
      <c r="ED137">
        <f t="shared" si="221"/>
        <v>0</v>
      </c>
      <c r="EE137">
        <f t="shared" si="221"/>
        <v>0</v>
      </c>
      <c r="EF137">
        <f t="shared" si="221"/>
        <v>0</v>
      </c>
      <c r="EG137">
        <f t="shared" si="221"/>
        <v>0</v>
      </c>
      <c r="EH137">
        <f t="shared" si="221"/>
        <v>0</v>
      </c>
      <c r="EI137">
        <f t="shared" si="221"/>
        <v>0</v>
      </c>
      <c r="EJ137">
        <f t="shared" si="221"/>
        <v>0</v>
      </c>
      <c r="EK137">
        <f t="shared" si="221"/>
        <v>0</v>
      </c>
      <c r="EL137">
        <f t="shared" si="221"/>
        <v>0</v>
      </c>
      <c r="EM137">
        <f t="shared" si="221"/>
        <v>0</v>
      </c>
      <c r="EN137">
        <f t="shared" si="222"/>
        <v>0</v>
      </c>
      <c r="EO137">
        <f t="shared" si="222"/>
        <v>0</v>
      </c>
      <c r="EP137">
        <f t="shared" si="222"/>
        <v>0</v>
      </c>
      <c r="EQ137">
        <f t="shared" si="222"/>
        <v>0</v>
      </c>
      <c r="ER137">
        <f t="shared" si="222"/>
        <v>0</v>
      </c>
      <c r="ES137">
        <f t="shared" si="222"/>
        <v>0</v>
      </c>
      <c r="ET137">
        <f t="shared" si="222"/>
        <v>0</v>
      </c>
      <c r="EU137">
        <f t="shared" si="222"/>
        <v>0</v>
      </c>
      <c r="EV137">
        <f t="shared" si="222"/>
        <v>0</v>
      </c>
      <c r="EW137">
        <f t="shared" si="222"/>
        <v>0</v>
      </c>
      <c r="EX137">
        <f t="shared" si="222"/>
        <v>0</v>
      </c>
      <c r="EZ137">
        <f t="shared" si="207"/>
        <v>0.87945231363367504</v>
      </c>
      <c r="FB137">
        <f t="shared" si="205"/>
        <v>1.1162675375080977E-2</v>
      </c>
      <c r="FC137">
        <f t="shared" si="206"/>
        <v>0.2485888841121644</v>
      </c>
      <c r="FH137" s="56"/>
    </row>
    <row r="138" spans="1:164" x14ac:dyDescent="0.25">
      <c r="A138">
        <v>955</v>
      </c>
      <c r="B138" s="19">
        <f>'Input spectra'!Y137</f>
        <v>4.5104150206404597E-2</v>
      </c>
      <c r="C138">
        <f>'Input spectra'!B137</f>
        <v>0</v>
      </c>
      <c r="D138">
        <f t="shared" si="208"/>
        <v>2.0653927966864227E-2</v>
      </c>
      <c r="E138">
        <f t="shared" si="208"/>
        <v>2.0411243435426794E-2</v>
      </c>
      <c r="F138">
        <f t="shared" si="208"/>
        <v>2.017032490010863E-2</v>
      </c>
      <c r="G138">
        <f t="shared" si="208"/>
        <v>1.9931161380958191E-2</v>
      </c>
      <c r="H138">
        <f t="shared" si="208"/>
        <v>1.9693741961083644E-2</v>
      </c>
      <c r="I138">
        <f t="shared" si="208"/>
        <v>1.945805578630767E-2</v>
      </c>
      <c r="J138">
        <f t="shared" si="208"/>
        <v>1.9224092064824085E-2</v>
      </c>
      <c r="K138">
        <f t="shared" si="208"/>
        <v>1.8991840066856291E-2</v>
      </c>
      <c r="L138">
        <f t="shared" si="208"/>
        <v>1.8761289124317539E-2</v>
      </c>
      <c r="M138">
        <f t="shared" si="208"/>
        <v>1.8532428630473004E-2</v>
      </c>
      <c r="N138">
        <f t="shared" si="209"/>
        <v>1.8305248039603615E-2</v>
      </c>
      <c r="O138">
        <f t="shared" si="209"/>
        <v>1.8079736866671702E-2</v>
      </c>
      <c r="P138">
        <f t="shared" si="209"/>
        <v>1.7855884686988423E-2</v>
      </c>
      <c r="Q138">
        <f t="shared" si="209"/>
        <v>1.7633681135882921E-2</v>
      </c>
      <c r="R138">
        <f t="shared" si="209"/>
        <v>1.7413115908373262E-2</v>
      </c>
      <c r="S138">
        <f t="shared" si="209"/>
        <v>1.71941787588391E-2</v>
      </c>
      <c r="T138">
        <f t="shared" si="209"/>
        <v>1.6976859500696131E-2</v>
      </c>
      <c r="U138">
        <f t="shared" si="209"/>
        <v>1.6761148006072184E-2</v>
      </c>
      <c r="V138">
        <f t="shared" si="209"/>
        <v>1.6547034205485114E-2</v>
      </c>
      <c r="W138">
        <f t="shared" si="209"/>
        <v>1.6334508087522379E-2</v>
      </c>
      <c r="X138">
        <f t="shared" si="210"/>
        <v>1.6123559698522295E-2</v>
      </c>
      <c r="Y138">
        <f t="shared" si="210"/>
        <v>1.5914179142257009E-2</v>
      </c>
      <c r="Z138">
        <f t="shared" si="210"/>
        <v>1.5706356579617161E-2</v>
      </c>
      <c r="AA138">
        <f t="shared" si="210"/>
        <v>1.5500082228298193E-2</v>
      </c>
      <c r="AB138">
        <f t="shared" si="210"/>
        <v>1.529534636248835E-2</v>
      </c>
      <c r="AC138">
        <f t="shared" si="210"/>
        <v>1.5092139312558336E-2</v>
      </c>
      <c r="AD138">
        <f t="shared" si="210"/>
        <v>1.4890451464752595E-2</v>
      </c>
      <c r="AE138">
        <f t="shared" si="210"/>
        <v>1.4690273260882271E-2</v>
      </c>
      <c r="AF138">
        <f t="shared" si="210"/>
        <v>1.4491595198019774E-2</v>
      </c>
      <c r="AG138">
        <f t="shared" si="210"/>
        <v>1.4294407828194956E-2</v>
      </c>
      <c r="AH138">
        <f t="shared" si="211"/>
        <v>1.4098701758092956E-2</v>
      </c>
      <c r="AI138">
        <f t="shared" si="211"/>
        <v>1.3904467648753596E-2</v>
      </c>
      <c r="AJ138">
        <f t="shared" si="211"/>
        <v>1.3711696215272398E-2</v>
      </c>
      <c r="AK138">
        <f t="shared" si="211"/>
        <v>1.3520378226503194E-2</v>
      </c>
      <c r="AL138">
        <f t="shared" si="211"/>
        <v>1.3330504504762314E-2</v>
      </c>
      <c r="AM138">
        <f t="shared" si="211"/>
        <v>1.3142065925534355E-2</v>
      </c>
      <c r="AN138">
        <f t="shared" si="211"/>
        <v>1.295505341717949E-2</v>
      </c>
      <c r="AO138">
        <f t="shared" si="211"/>
        <v>1.2769457960642374E-2</v>
      </c>
      <c r="AP138">
        <f t="shared" si="211"/>
        <v>1.2585270589162572E-2</v>
      </c>
      <c r="AQ138">
        <f t="shared" si="211"/>
        <v>1.2402482387986521E-2</v>
      </c>
      <c r="AR138">
        <f t="shared" si="212"/>
        <v>1.2221084494081056E-2</v>
      </c>
      <c r="AS138">
        <f t="shared" si="212"/>
        <v>1.2041068095848442E-2</v>
      </c>
      <c r="AT138">
        <f t="shared" si="212"/>
        <v>1.1862424432842911E-2</v>
      </c>
      <c r="AU138">
        <f t="shared" si="212"/>
        <v>1.1685144795488746E-2</v>
      </c>
      <c r="AV138">
        <f t="shared" si="212"/>
        <v>1.1509220524799822E-2</v>
      </c>
      <c r="AW138">
        <f t="shared" si="212"/>
        <v>1.1334643012100678E-2</v>
      </c>
      <c r="AX138">
        <f t="shared" si="212"/>
        <v>1.0075361492336348E-2</v>
      </c>
      <c r="AY138">
        <f t="shared" si="212"/>
        <v>8.6088197428578137E-3</v>
      </c>
      <c r="AZ138">
        <f t="shared" si="212"/>
        <v>7.7492852376259084E-3</v>
      </c>
      <c r="BA138">
        <f t="shared" si="212"/>
        <v>7.0982528683306151E-3</v>
      </c>
      <c r="BB138">
        <f t="shared" si="213"/>
        <v>6.5663241751326073E-3</v>
      </c>
      <c r="BC138">
        <f t="shared" si="213"/>
        <v>6.1147492458624771E-3</v>
      </c>
      <c r="BD138">
        <f t="shared" si="213"/>
        <v>5.7222962784368569E-3</v>
      </c>
      <c r="BE138">
        <f t="shared" si="213"/>
        <v>5.3757299234363249E-3</v>
      </c>
      <c r="BF138">
        <f t="shared" si="213"/>
        <v>5.0660890804031539E-3</v>
      </c>
      <c r="BG138">
        <f t="shared" si="213"/>
        <v>4.7869473961312491E-3</v>
      </c>
      <c r="BH138">
        <f t="shared" si="213"/>
        <v>4.5334972122953723E-3</v>
      </c>
      <c r="BI138">
        <f t="shared" si="213"/>
        <v>4.3020236404410104E-3</v>
      </c>
      <c r="BJ138">
        <f t="shared" si="213"/>
        <v>4.0895821227141292E-3</v>
      </c>
      <c r="BK138">
        <f t="shared" si="213"/>
        <v>3.8937902502735574E-3</v>
      </c>
      <c r="BL138">
        <f t="shared" si="214"/>
        <v>3.7126876059072637E-3</v>
      </c>
      <c r="BM138">
        <f t="shared" si="214"/>
        <v>3.5446380844725454E-3</v>
      </c>
      <c r="BN138">
        <f t="shared" si="214"/>
        <v>3.3882598123056813E-3</v>
      </c>
      <c r="BO138">
        <f t="shared" si="214"/>
        <v>3.2423736100132658E-3</v>
      </c>
      <c r="BP138">
        <f t="shared" si="214"/>
        <v>3.1059642774521733E-3</v>
      </c>
      <c r="BQ138">
        <f t="shared" si="214"/>
        <v>2.9781509682822462E-3</v>
      </c>
      <c r="BR138">
        <f t="shared" si="214"/>
        <v>2.8581641498249717E-3</v>
      </c>
      <c r="BS138">
        <f t="shared" si="214"/>
        <v>2.7453274263274556E-3</v>
      </c>
      <c r="BT138">
        <f t="shared" si="214"/>
        <v>2.6390430156690396E-3</v>
      </c>
      <c r="BU138">
        <f t="shared" si="214"/>
        <v>2.5387800126537895E-3</v>
      </c>
      <c r="BV138">
        <f t="shared" si="215"/>
        <v>2.4440648069616439E-3</v>
      </c>
      <c r="BW138">
        <f t="shared" si="215"/>
        <v>2.3544731878183088E-3</v>
      </c>
      <c r="BX138">
        <f t="shared" si="215"/>
        <v>2.2696237839224943E-3</v>
      </c>
      <c r="BY138">
        <f t="shared" si="215"/>
        <v>2.1891725712216647E-3</v>
      </c>
      <c r="BZ138">
        <f t="shared" si="215"/>
        <v>2.1128082426634101E-3</v>
      </c>
      <c r="CA138">
        <f t="shared" si="215"/>
        <v>2.0402482797003537E-3</v>
      </c>
      <c r="CB138">
        <f t="shared" si="215"/>
        <v>1.9712355996072848E-3</v>
      </c>
      <c r="CC138">
        <f t="shared" si="215"/>
        <v>1.9055356787021048E-3</v>
      </c>
      <c r="CD138">
        <f t="shared" si="215"/>
        <v>1.8429340715377517E-3</v>
      </c>
      <c r="CE138">
        <f t="shared" si="215"/>
        <v>1.7832342616081389E-3</v>
      </c>
      <c r="CF138">
        <f t="shared" si="216"/>
        <v>1.7262557912086202E-3</v>
      </c>
      <c r="CG138">
        <f t="shared" si="216"/>
        <v>1.6718326276272475E-3</v>
      </c>
      <c r="CH138">
        <f t="shared" si="216"/>
        <v>1.6198117304183513E-3</v>
      </c>
      <c r="CI138">
        <f t="shared" si="216"/>
        <v>1.5700517905717555E-3</v>
      </c>
      <c r="CJ138">
        <f t="shared" si="216"/>
        <v>1.5224221172749268E-3</v>
      </c>
      <c r="CK138">
        <f t="shared" si="216"/>
        <v>1.4768016519256483E-3</v>
      </c>
      <c r="CL138">
        <f t="shared" si="216"/>
        <v>1.4330780922835785E-3</v>
      </c>
      <c r="CM138">
        <f t="shared" si="216"/>
        <v>1.3911471122997024E-3</v>
      </c>
      <c r="CN138">
        <f t="shared" si="216"/>
        <v>1.3509116653490454E-3</v>
      </c>
      <c r="CO138">
        <f t="shared" si="216"/>
        <v>1.3122813604046128E-3</v>
      </c>
      <c r="CP138">
        <f t="shared" si="217"/>
        <v>1.2751719022004412E-3</v>
      </c>
      <c r="CQ138">
        <f t="shared" si="217"/>
        <v>1.2395045876951978E-3</v>
      </c>
      <c r="CR138">
        <f t="shared" si="217"/>
        <v>7.9798029989140359E-4</v>
      </c>
      <c r="CS138">
        <f t="shared" si="217"/>
        <v>5.1826271951438906E-4</v>
      </c>
      <c r="CT138">
        <f t="shared" si="217"/>
        <v>3.5889061536442673E-4</v>
      </c>
      <c r="CU138">
        <f t="shared" si="217"/>
        <v>2.4964718616554498E-4</v>
      </c>
      <c r="CV138">
        <f t="shared" si="217"/>
        <v>1.7044830049767448E-4</v>
      </c>
      <c r="CW138">
        <f t="shared" si="217"/>
        <v>1.1203603446102577E-4</v>
      </c>
      <c r="CX138">
        <f t="shared" si="217"/>
        <v>6.9184794773201753E-5</v>
      </c>
      <c r="CY138">
        <f t="shared" si="217"/>
        <v>3.8577093997713903E-5</v>
      </c>
      <c r="CZ138">
        <f t="shared" si="218"/>
        <v>1.7936603493566625E-5</v>
      </c>
      <c r="DA138">
        <f t="shared" si="218"/>
        <v>5.6124204363762637E-6</v>
      </c>
      <c r="DB138">
        <f t="shared" si="218"/>
        <v>3.5648178796662336E-7</v>
      </c>
      <c r="DC138">
        <f t="shared" si="218"/>
        <v>0</v>
      </c>
      <c r="DD138">
        <f t="shared" si="218"/>
        <v>0</v>
      </c>
      <c r="DE138">
        <f t="shared" si="218"/>
        <v>0</v>
      </c>
      <c r="DF138">
        <f t="shared" si="218"/>
        <v>0</v>
      </c>
      <c r="DG138">
        <f t="shared" si="218"/>
        <v>0</v>
      </c>
      <c r="DH138">
        <f t="shared" si="218"/>
        <v>0</v>
      </c>
      <c r="DI138">
        <f t="shared" si="218"/>
        <v>0</v>
      </c>
      <c r="DJ138">
        <f t="shared" si="219"/>
        <v>0</v>
      </c>
      <c r="DK138">
        <f t="shared" si="219"/>
        <v>0</v>
      </c>
      <c r="DL138">
        <f t="shared" si="219"/>
        <v>0</v>
      </c>
      <c r="DM138">
        <f t="shared" si="219"/>
        <v>0</v>
      </c>
      <c r="DN138">
        <f t="shared" si="219"/>
        <v>0</v>
      </c>
      <c r="DO138">
        <f t="shared" si="219"/>
        <v>0</v>
      </c>
      <c r="DP138">
        <f t="shared" si="219"/>
        <v>0</v>
      </c>
      <c r="DQ138">
        <f t="shared" si="219"/>
        <v>0</v>
      </c>
      <c r="DR138">
        <f t="shared" si="219"/>
        <v>0</v>
      </c>
      <c r="DS138">
        <f t="shared" si="219"/>
        <v>0</v>
      </c>
      <c r="DT138">
        <f t="shared" si="220"/>
        <v>0</v>
      </c>
      <c r="DU138">
        <f t="shared" si="220"/>
        <v>0</v>
      </c>
      <c r="DV138">
        <f t="shared" si="220"/>
        <v>0</v>
      </c>
      <c r="DW138">
        <f t="shared" si="220"/>
        <v>0</v>
      </c>
      <c r="DX138">
        <f t="shared" si="220"/>
        <v>0</v>
      </c>
      <c r="DY138">
        <f t="shared" si="220"/>
        <v>0</v>
      </c>
      <c r="DZ138">
        <f t="shared" si="220"/>
        <v>0</v>
      </c>
      <c r="EA138">
        <f t="shared" si="220"/>
        <v>0</v>
      </c>
      <c r="EB138">
        <f t="shared" si="220"/>
        <v>0</v>
      </c>
      <c r="EC138">
        <f t="shared" si="220"/>
        <v>0</v>
      </c>
      <c r="ED138">
        <f t="shared" si="221"/>
        <v>0</v>
      </c>
      <c r="EE138">
        <f t="shared" si="221"/>
        <v>0</v>
      </c>
      <c r="EF138">
        <f t="shared" si="221"/>
        <v>0</v>
      </c>
      <c r="EG138">
        <f t="shared" si="221"/>
        <v>0</v>
      </c>
      <c r="EH138">
        <f t="shared" si="221"/>
        <v>0</v>
      </c>
      <c r="EI138">
        <f t="shared" si="221"/>
        <v>0</v>
      </c>
      <c r="EJ138">
        <f t="shared" si="221"/>
        <v>0</v>
      </c>
      <c r="EK138">
        <f t="shared" si="221"/>
        <v>0</v>
      </c>
      <c r="EL138">
        <f t="shared" si="221"/>
        <v>0</v>
      </c>
      <c r="EM138">
        <f t="shared" si="221"/>
        <v>0</v>
      </c>
      <c r="EN138">
        <f t="shared" si="222"/>
        <v>0</v>
      </c>
      <c r="EO138">
        <f t="shared" si="222"/>
        <v>0</v>
      </c>
      <c r="EP138">
        <f t="shared" si="222"/>
        <v>0</v>
      </c>
      <c r="EQ138">
        <f t="shared" si="222"/>
        <v>0</v>
      </c>
      <c r="ER138">
        <f t="shared" si="222"/>
        <v>0</v>
      </c>
      <c r="ES138">
        <f t="shared" si="222"/>
        <v>0</v>
      </c>
      <c r="ET138">
        <f t="shared" si="222"/>
        <v>0</v>
      </c>
      <c r="EU138">
        <f t="shared" si="222"/>
        <v>0</v>
      </c>
      <c r="EV138">
        <f t="shared" si="222"/>
        <v>0</v>
      </c>
      <c r="EW138">
        <f t="shared" si="222"/>
        <v>0</v>
      </c>
      <c r="EX138">
        <f t="shared" si="222"/>
        <v>0</v>
      </c>
      <c r="EZ138">
        <f t="shared" si="207"/>
        <v>0.87957922667056909</v>
      </c>
      <c r="FB138">
        <f t="shared" si="205"/>
        <v>1.1149838988764371E-2</v>
      </c>
      <c r="FC138">
        <f t="shared" si="206"/>
        <v>0.24859052517455976</v>
      </c>
      <c r="FH138" s="56"/>
    </row>
    <row r="139" spans="1:164" x14ac:dyDescent="0.25">
      <c r="A139">
        <v>960</v>
      </c>
      <c r="B139" s="19">
        <f>'Input spectra'!Y138</f>
        <v>4.5051632867251001E-2</v>
      </c>
      <c r="C139">
        <f>'Input spectra'!B138</f>
        <v>0</v>
      </c>
      <c r="D139">
        <f t="shared" si="208"/>
        <v>2.0653927966864227E-2</v>
      </c>
      <c r="E139">
        <f t="shared" si="208"/>
        <v>2.0411350630127677E-2</v>
      </c>
      <c r="F139">
        <f t="shared" si="208"/>
        <v>2.0170536759579978E-2</v>
      </c>
      <c r="G139">
        <f t="shared" si="208"/>
        <v>1.9931475402900516E-2</v>
      </c>
      <c r="H139">
        <f t="shared" si="208"/>
        <v>1.9694155670599324E-2</v>
      </c>
      <c r="I139">
        <f t="shared" si="208"/>
        <v>1.9458566735673567E-2</v>
      </c>
      <c r="J139">
        <f t="shared" si="208"/>
        <v>1.9224697833265771E-2</v>
      </c>
      <c r="K139">
        <f t="shared" si="208"/>
        <v>1.8992538260323915E-2</v>
      </c>
      <c r="L139">
        <f t="shared" si="208"/>
        <v>1.8762077375263281E-2</v>
      </c>
      <c r="M139">
        <f t="shared" si="208"/>
        <v>1.8533304597630154E-2</v>
      </c>
      <c r="N139">
        <f t="shared" si="209"/>
        <v>1.830620940776723E-2</v>
      </c>
      <c r="O139">
        <f t="shared" si="209"/>
        <v>1.8080781346480848E-2</v>
      </c>
      <c r="P139">
        <f t="shared" si="209"/>
        <v>1.7857010014709976E-2</v>
      </c>
      <c r="Q139">
        <f t="shared" si="209"/>
        <v>1.7634885073196948E-2</v>
      </c>
      <c r="R139">
        <f t="shared" si="209"/>
        <v>1.7414396242159923E-2</v>
      </c>
      <c r="S139">
        <f t="shared" si="209"/>
        <v>1.7195533300967129E-2</v>
      </c>
      <c r="T139">
        <f t="shared" si="209"/>
        <v>1.6978286087812797E-2</v>
      </c>
      <c r="U139">
        <f t="shared" si="209"/>
        <v>1.6762644499394803E-2</v>
      </c>
      <c r="V139">
        <f t="shared" si="209"/>
        <v>1.6548598490594073E-2</v>
      </c>
      <c r="W139">
        <f t="shared" si="209"/>
        <v>1.6336138074155626E-2</v>
      </c>
      <c r="X139">
        <f t="shared" si="210"/>
        <v>1.612525332037135E-2</v>
      </c>
      <c r="Y139">
        <f t="shared" si="210"/>
        <v>1.5915934356764451E-2</v>
      </c>
      <c r="Z139">
        <f t="shared" si="210"/>
        <v>1.5708171367775563E-2</v>
      </c>
      <c r="AA139">
        <f t="shared" si="210"/>
        <v>1.5501954594450529E-2</v>
      </c>
      <c r="AB139">
        <f t="shared" si="210"/>
        <v>1.5297274334129862E-2</v>
      </c>
      <c r="AC139">
        <f t="shared" si="210"/>
        <v>1.5094120940139824E-2</v>
      </c>
      <c r="AD139">
        <f t="shared" si="210"/>
        <v>1.489248482148515E-2</v>
      </c>
      <c r="AE139">
        <f t="shared" si="210"/>
        <v>1.4692356442543417E-2</v>
      </c>
      <c r="AF139">
        <f t="shared" si="210"/>
        <v>1.4493726322761028E-2</v>
      </c>
      <c r="AG139">
        <f t="shared" si="210"/>
        <v>1.4296585036350807E-2</v>
      </c>
      <c r="AH139">
        <f t="shared" si="211"/>
        <v>1.4100923211991198E-2</v>
      </c>
      <c r="AI139">
        <f t="shared" si="211"/>
        <v>1.3906731532527087E-2</v>
      </c>
      <c r="AJ139">
        <f t="shared" si="211"/>
        <v>1.3714000734672166E-2</v>
      </c>
      <c r="AK139">
        <f t="shared" si="211"/>
        <v>1.3522721608712917E-2</v>
      </c>
      <c r="AL139">
        <f t="shared" si="211"/>
        <v>1.3332884998214159E-2</v>
      </c>
      <c r="AM139">
        <f t="shared" si="211"/>
        <v>1.3144481799726167E-2</v>
      </c>
      <c r="AN139">
        <f t="shared" si="211"/>
        <v>1.2957502962493305E-2</v>
      </c>
      <c r="AO139">
        <f t="shared" si="211"/>
        <v>1.2771939488164278E-2</v>
      </c>
      <c r="AP139">
        <f t="shared" si="211"/>
        <v>1.2587782430503871E-2</v>
      </c>
      <c r="AQ139">
        <f t="shared" si="211"/>
        <v>1.2405022895106229E-2</v>
      </c>
      <c r="AR139">
        <f t="shared" si="212"/>
        <v>1.2223652039109682E-2</v>
      </c>
      <c r="AS139">
        <f t="shared" si="212"/>
        <v>1.2043661070913075E-2</v>
      </c>
      <c r="AT139">
        <f t="shared" si="212"/>
        <v>1.1865041249893583E-2</v>
      </c>
      <c r="AU139">
        <f t="shared" si="212"/>
        <v>1.1687783886126088E-2</v>
      </c>
      <c r="AV139">
        <f t="shared" si="212"/>
        <v>1.1511880340103971E-2</v>
      </c>
      <c r="AW139">
        <f t="shared" si="212"/>
        <v>1.1337322022461455E-2</v>
      </c>
      <c r="AX139">
        <f t="shared" si="212"/>
        <v>1.007779578977531E-2</v>
      </c>
      <c r="AY139">
        <f t="shared" si="212"/>
        <v>8.6109449329678425E-3</v>
      </c>
      <c r="AZ139">
        <f t="shared" si="212"/>
        <v>7.751238948701368E-3</v>
      </c>
      <c r="BA139">
        <f t="shared" si="212"/>
        <v>7.1000797320095741E-3</v>
      </c>
      <c r="BB139">
        <f t="shared" si="213"/>
        <v>6.5680486309007587E-3</v>
      </c>
      <c r="BC139">
        <f t="shared" si="213"/>
        <v>6.1163872300461592E-3</v>
      </c>
      <c r="BD139">
        <f t="shared" si="213"/>
        <v>5.7238591946625061E-3</v>
      </c>
      <c r="BE139">
        <f t="shared" si="213"/>
        <v>5.3772264225632783E-3</v>
      </c>
      <c r="BF139">
        <f t="shared" si="213"/>
        <v>5.0675259947428573E-3</v>
      </c>
      <c r="BG139">
        <f t="shared" si="213"/>
        <v>4.7883302834114466E-3</v>
      </c>
      <c r="BH139">
        <f t="shared" si="213"/>
        <v>4.5348306967523564E-3</v>
      </c>
      <c r="BI139">
        <f t="shared" si="213"/>
        <v>4.3033116389688793E-3</v>
      </c>
      <c r="BJ139">
        <f t="shared" si="213"/>
        <v>4.0908280014859289E-3</v>
      </c>
      <c r="BK139">
        <f t="shared" si="213"/>
        <v>3.8949969370799275E-3</v>
      </c>
      <c r="BL139">
        <f t="shared" si="214"/>
        <v>3.713857673089052E-3</v>
      </c>
      <c r="BM139">
        <f t="shared" si="214"/>
        <v>3.5457738116400073E-3</v>
      </c>
      <c r="BN139">
        <f t="shared" si="214"/>
        <v>3.3893632347534075E-3</v>
      </c>
      <c r="BO139">
        <f t="shared" si="214"/>
        <v>3.243446556758249E-3</v>
      </c>
      <c r="BP139">
        <f t="shared" si="214"/>
        <v>3.1070084015810211E-3</v>
      </c>
      <c r="BQ139">
        <f t="shared" si="214"/>
        <v>2.9791677714906561E-3</v>
      </c>
      <c r="BR139">
        <f t="shared" si="214"/>
        <v>2.8591550024986588E-3</v>
      </c>
      <c r="BS139">
        <f t="shared" si="214"/>
        <v>2.7462935841499067E-3</v>
      </c>
      <c r="BT139">
        <f t="shared" si="214"/>
        <v>2.6399856334881171E-3</v>
      </c>
      <c r="BU139">
        <f t="shared" si="214"/>
        <v>2.5397001561593864E-3</v>
      </c>
      <c r="BV139">
        <f t="shared" si="215"/>
        <v>2.4449634625966967E-3</v>
      </c>
      <c r="BW139">
        <f t="shared" si="215"/>
        <v>2.3553512712502066E-3</v>
      </c>
      <c r="BX139">
        <f t="shared" si="215"/>
        <v>2.2704821473310127E-3</v>
      </c>
      <c r="BY139">
        <f t="shared" si="215"/>
        <v>2.1900120096061261E-3</v>
      </c>
      <c r="BZ139">
        <f t="shared" si="215"/>
        <v>2.1136294993310129E-3</v>
      </c>
      <c r="CA139">
        <f t="shared" si="215"/>
        <v>2.0410520510661819E-3</v>
      </c>
      <c r="CB139">
        <f t="shared" si="215"/>
        <v>1.9720225394120544E-3</v>
      </c>
      <c r="CC139">
        <f t="shared" si="215"/>
        <v>1.9063064017344543E-3</v>
      </c>
      <c r="CD139">
        <f t="shared" si="215"/>
        <v>1.8436891569326354E-3</v>
      </c>
      <c r="CE139">
        <f t="shared" si="215"/>
        <v>1.7839742557807044E-3</v>
      </c>
      <c r="CF139">
        <f t="shared" si="216"/>
        <v>1.7269812104731299E-3</v>
      </c>
      <c r="CG139">
        <f t="shared" si="216"/>
        <v>1.6725439605426507E-3</v>
      </c>
      <c r="CH139">
        <f t="shared" si="216"/>
        <v>1.6205094398956273E-3</v>
      </c>
      <c r="CI139">
        <f t="shared" si="216"/>
        <v>1.5707363157728073E-3</v>
      </c>
      <c r="CJ139">
        <f t="shared" si="216"/>
        <v>1.5230938753284138E-3</v>
      </c>
      <c r="CK139">
        <f t="shared" si="216"/>
        <v>1.4774610394814806E-3</v>
      </c>
      <c r="CL139">
        <f t="shared" si="216"/>
        <v>1.4337254869247543E-3</v>
      </c>
      <c r="CM139">
        <f t="shared" si="216"/>
        <v>1.3917828738276039E-3</v>
      </c>
      <c r="CN139">
        <f t="shared" si="216"/>
        <v>1.3515361369561562E-3</v>
      </c>
      <c r="CO139">
        <f t="shared" si="216"/>
        <v>1.3128948697467985E-3</v>
      </c>
      <c r="CP139">
        <f t="shared" si="217"/>
        <v>1.2757747623793768E-3</v>
      </c>
      <c r="CQ139">
        <f t="shared" si="217"/>
        <v>1.2400970981602142E-3</v>
      </c>
      <c r="CR139">
        <f t="shared" si="217"/>
        <v>7.9836594482674743E-4</v>
      </c>
      <c r="CS139">
        <f t="shared" si="217"/>
        <v>5.1851590668389354E-4</v>
      </c>
      <c r="CT139">
        <f t="shared" si="217"/>
        <v>3.5906783011657148E-4</v>
      </c>
      <c r="CU139">
        <f t="shared" si="217"/>
        <v>2.4977176989776347E-4</v>
      </c>
      <c r="CV139">
        <f t="shared" si="217"/>
        <v>1.7053425647948684E-4</v>
      </c>
      <c r="CW139">
        <f t="shared" si="217"/>
        <v>1.1209312219442249E-4</v>
      </c>
      <c r="CX139">
        <f t="shared" si="217"/>
        <v>6.9220411270833122E-5</v>
      </c>
      <c r="CY139">
        <f t="shared" si="217"/>
        <v>3.8597156279326804E-5</v>
      </c>
      <c r="CZ139">
        <f t="shared" si="218"/>
        <v>1.7946025794410262E-5</v>
      </c>
      <c r="DA139">
        <f t="shared" si="218"/>
        <v>5.6153981948594569E-6</v>
      </c>
      <c r="DB139">
        <f t="shared" si="218"/>
        <v>3.5667279816652717E-7</v>
      </c>
      <c r="DC139">
        <f t="shared" si="218"/>
        <v>0</v>
      </c>
      <c r="DD139">
        <f t="shared" si="218"/>
        <v>0</v>
      </c>
      <c r="DE139">
        <f t="shared" si="218"/>
        <v>0</v>
      </c>
      <c r="DF139">
        <f t="shared" si="218"/>
        <v>0</v>
      </c>
      <c r="DG139">
        <f t="shared" si="218"/>
        <v>0</v>
      </c>
      <c r="DH139">
        <f t="shared" si="218"/>
        <v>0</v>
      </c>
      <c r="DI139">
        <f t="shared" si="218"/>
        <v>0</v>
      </c>
      <c r="DJ139">
        <f t="shared" si="219"/>
        <v>0</v>
      </c>
      <c r="DK139">
        <f t="shared" si="219"/>
        <v>0</v>
      </c>
      <c r="DL139">
        <f t="shared" si="219"/>
        <v>0</v>
      </c>
      <c r="DM139">
        <f t="shared" si="219"/>
        <v>0</v>
      </c>
      <c r="DN139">
        <f t="shared" si="219"/>
        <v>0</v>
      </c>
      <c r="DO139">
        <f t="shared" si="219"/>
        <v>0</v>
      </c>
      <c r="DP139">
        <f t="shared" si="219"/>
        <v>0</v>
      </c>
      <c r="DQ139">
        <f t="shared" si="219"/>
        <v>0</v>
      </c>
      <c r="DR139">
        <f t="shared" si="219"/>
        <v>0</v>
      </c>
      <c r="DS139">
        <f t="shared" si="219"/>
        <v>0</v>
      </c>
      <c r="DT139">
        <f t="shared" si="220"/>
        <v>0</v>
      </c>
      <c r="DU139">
        <f t="shared" si="220"/>
        <v>0</v>
      </c>
      <c r="DV139">
        <f t="shared" si="220"/>
        <v>0</v>
      </c>
      <c r="DW139">
        <f t="shared" si="220"/>
        <v>0</v>
      </c>
      <c r="DX139">
        <f t="shared" si="220"/>
        <v>0</v>
      </c>
      <c r="DY139">
        <f t="shared" si="220"/>
        <v>0</v>
      </c>
      <c r="DZ139">
        <f t="shared" si="220"/>
        <v>0</v>
      </c>
      <c r="EA139">
        <f t="shared" si="220"/>
        <v>0</v>
      </c>
      <c r="EB139">
        <f t="shared" si="220"/>
        <v>0</v>
      </c>
      <c r="EC139">
        <f t="shared" si="220"/>
        <v>0</v>
      </c>
      <c r="ED139">
        <f t="shared" si="221"/>
        <v>0</v>
      </c>
      <c r="EE139">
        <f t="shared" si="221"/>
        <v>0</v>
      </c>
      <c r="EF139">
        <f t="shared" si="221"/>
        <v>0</v>
      </c>
      <c r="EG139">
        <f t="shared" si="221"/>
        <v>0</v>
      </c>
      <c r="EH139">
        <f t="shared" si="221"/>
        <v>0</v>
      </c>
      <c r="EI139">
        <f t="shared" si="221"/>
        <v>0</v>
      </c>
      <c r="EJ139">
        <f t="shared" si="221"/>
        <v>0</v>
      </c>
      <c r="EK139">
        <f t="shared" si="221"/>
        <v>0</v>
      </c>
      <c r="EL139">
        <f t="shared" si="221"/>
        <v>0</v>
      </c>
      <c r="EM139">
        <f t="shared" si="221"/>
        <v>0</v>
      </c>
      <c r="EN139">
        <f t="shared" si="222"/>
        <v>0</v>
      </c>
      <c r="EO139">
        <f t="shared" si="222"/>
        <v>0</v>
      </c>
      <c r="EP139">
        <f t="shared" si="222"/>
        <v>0</v>
      </c>
      <c r="EQ139">
        <f t="shared" si="222"/>
        <v>0</v>
      </c>
      <c r="ER139">
        <f t="shared" si="222"/>
        <v>0</v>
      </c>
      <c r="ES139">
        <f t="shared" si="222"/>
        <v>0</v>
      </c>
      <c r="ET139">
        <f t="shared" si="222"/>
        <v>0</v>
      </c>
      <c r="EU139">
        <f t="shared" si="222"/>
        <v>0</v>
      </c>
      <c r="EV139">
        <f t="shared" si="222"/>
        <v>0</v>
      </c>
      <c r="EW139">
        <f t="shared" si="222"/>
        <v>0</v>
      </c>
      <c r="EX139">
        <f t="shared" si="222"/>
        <v>0</v>
      </c>
      <c r="EZ139">
        <f t="shared" si="207"/>
        <v>0.87970616819570235</v>
      </c>
      <c r="FB139">
        <f t="shared" si="205"/>
        <v>1.1137002265376894E-2</v>
      </c>
      <c r="FC139">
        <f t="shared" si="206"/>
        <v>0.24859216623720137</v>
      </c>
      <c r="FH139" s="56"/>
    </row>
    <row r="140" spans="1:164" x14ac:dyDescent="0.25">
      <c r="A140">
        <v>965</v>
      </c>
      <c r="B140" s="19">
        <f>'Input spectra'!Y139</f>
        <v>4.4999115528097398E-2</v>
      </c>
      <c r="C140">
        <f>'Input spectra'!B139</f>
        <v>0</v>
      </c>
      <c r="D140">
        <f t="shared" si="208"/>
        <v>2.0653927966864227E-2</v>
      </c>
      <c r="E140">
        <f t="shared" si="208"/>
        <v>2.041145782539152E-2</v>
      </c>
      <c r="F140">
        <f t="shared" si="208"/>
        <v>2.0170748621276602E-2</v>
      </c>
      <c r="G140">
        <f t="shared" si="208"/>
        <v>1.9931789429790354E-2</v>
      </c>
      <c r="H140">
        <f t="shared" si="208"/>
        <v>1.9694569388805861E-2</v>
      </c>
      <c r="I140">
        <f t="shared" si="208"/>
        <v>1.9459077698456485E-2</v>
      </c>
      <c r="J140">
        <f t="shared" si="208"/>
        <v>1.9225303620795768E-2</v>
      </c>
      <c r="K140">
        <f t="shared" si="208"/>
        <v>1.8993236479459094E-2</v>
      </c>
      <c r="L140">
        <f t="shared" si="208"/>
        <v>1.8762865659327194E-2</v>
      </c>
      <c r="M140">
        <f t="shared" si="208"/>
        <v>1.85341806061914E-2</v>
      </c>
      <c r="N140">
        <f t="shared" si="209"/>
        <v>1.8307170826420669E-2</v>
      </c>
      <c r="O140">
        <f t="shared" si="209"/>
        <v>1.8081825886630366E-2</v>
      </c>
      <c r="P140">
        <f t="shared" si="209"/>
        <v>1.7858135413352821E-2</v>
      </c>
      <c r="Q140">
        <f t="shared" si="209"/>
        <v>1.7636089092709636E-2</v>
      </c>
      <c r="R140">
        <f t="shared" si="209"/>
        <v>1.7415676670085659E-2</v>
      </c>
      <c r="S140">
        <f t="shared" si="209"/>
        <v>1.7196887949804784E-2</v>
      </c>
      <c r="T140">
        <f t="shared" si="209"/>
        <v>1.6979712794807394E-2</v>
      </c>
      <c r="U140">
        <f t="shared" si="209"/>
        <v>1.676414112632953E-2</v>
      </c>
      <c r="V140">
        <f t="shared" si="209"/>
        <v>1.6550162923583786E-2</v>
      </c>
      <c r="W140">
        <f t="shared" si="209"/>
        <v>1.6337768223441851E-2</v>
      </c>
      <c r="X140">
        <f t="shared" si="210"/>
        <v>1.6126947120118779E-2</v>
      </c>
      <c r="Y140">
        <f t="shared" si="210"/>
        <v>1.591768976485888E-2</v>
      </c>
      <c r="Z140">
        <f t="shared" si="210"/>
        <v>1.5709986365623336E-2</v>
      </c>
      <c r="AA140">
        <f t="shared" si="210"/>
        <v>1.5503827186779409E-2</v>
      </c>
      <c r="AB140">
        <f t="shared" si="210"/>
        <v>1.5299202548791349E-2</v>
      </c>
      <c r="AC140">
        <f t="shared" si="210"/>
        <v>1.5096102827912917E-2</v>
      </c>
      <c r="AD140">
        <f t="shared" si="210"/>
        <v>1.4894518455881522E-2</v>
      </c>
      <c r="AE140">
        <f t="shared" si="210"/>
        <v>1.4694439919614031E-2</v>
      </c>
      <c r="AF140">
        <f t="shared" si="210"/>
        <v>1.4495857760904129E-2</v>
      </c>
      <c r="AG140">
        <f t="shared" si="210"/>
        <v>1.4298762576121326E-2</v>
      </c>
      <c r="AH140">
        <f t="shared" si="211"/>
        <v>1.4103145015911556E-2</v>
      </c>
      <c r="AI140">
        <f t="shared" si="211"/>
        <v>1.3908995784899351E-2</v>
      </c>
      <c r="AJ140">
        <f t="shared" si="211"/>
        <v>1.3716305641391603E-2</v>
      </c>
      <c r="AK140">
        <f t="shared" si="211"/>
        <v>1.3525065397082887E-2</v>
      </c>
      <c r="AL140">
        <f t="shared" si="211"/>
        <v>1.3335265916762377E-2</v>
      </c>
      <c r="AM140">
        <f t="shared" si="211"/>
        <v>1.3146898118022287E-2</v>
      </c>
      <c r="AN140">
        <f t="shared" si="211"/>
        <v>1.2959952970967867E-2</v>
      </c>
      <c r="AO140">
        <f t="shared" si="211"/>
        <v>1.2774421497928954E-2</v>
      </c>
      <c r="AP140">
        <f t="shared" si="211"/>
        <v>1.2590294773173041E-2</v>
      </c>
      <c r="AQ140">
        <f t="shared" si="211"/>
        <v>1.2407563922619855E-2</v>
      </c>
      <c r="AR140">
        <f t="shared" si="212"/>
        <v>1.2226220123557495E-2</v>
      </c>
      <c r="AS140">
        <f t="shared" si="212"/>
        <v>1.204625460436004E-2</v>
      </c>
      <c r="AT140">
        <f t="shared" si="212"/>
        <v>1.1867658644206646E-2</v>
      </c>
      <c r="AU140">
        <f t="shared" si="212"/>
        <v>1.1690423572802207E-2</v>
      </c>
      <c r="AV140">
        <f t="shared" si="212"/>
        <v>1.1514540770099396E-2</v>
      </c>
      <c r="AW140">
        <f t="shared" si="212"/>
        <v>1.1340001666022283E-2</v>
      </c>
      <c r="AX140">
        <f t="shared" si="212"/>
        <v>1.0080230675362302E-2</v>
      </c>
      <c r="AY140">
        <f t="shared" si="212"/>
        <v>8.6130706477064688E-3</v>
      </c>
      <c r="AZ140">
        <f t="shared" si="212"/>
        <v>7.7531931523367017E-3</v>
      </c>
      <c r="BA140">
        <f t="shared" si="212"/>
        <v>7.1019070658649213E-3</v>
      </c>
      <c r="BB140">
        <f t="shared" si="213"/>
        <v>6.5697735395475109E-3</v>
      </c>
      <c r="BC140">
        <f t="shared" si="213"/>
        <v>6.1180256530037119E-3</v>
      </c>
      <c r="BD140">
        <f t="shared" si="213"/>
        <v>5.7254225377634891E-3</v>
      </c>
      <c r="BE140">
        <f t="shared" si="213"/>
        <v>5.3787233382866142E-3</v>
      </c>
      <c r="BF140">
        <f t="shared" si="213"/>
        <v>5.0689633166401049E-3</v>
      </c>
      <c r="BG140">
        <f t="shared" si="213"/>
        <v>4.7897135701899206E-3</v>
      </c>
      <c r="BH140">
        <f t="shared" si="213"/>
        <v>4.5361645734409255E-3</v>
      </c>
      <c r="BI140">
        <f t="shared" si="213"/>
        <v>4.30460002311532E-3</v>
      </c>
      <c r="BJ140">
        <f t="shared" si="213"/>
        <v>4.0920742598109143E-3</v>
      </c>
      <c r="BK140">
        <f t="shared" si="213"/>
        <v>3.8962039978389135E-3</v>
      </c>
      <c r="BL140">
        <f t="shared" si="214"/>
        <v>3.715028109021825E-3</v>
      </c>
      <c r="BM140">
        <f t="shared" si="214"/>
        <v>3.5469099027025039E-3</v>
      </c>
      <c r="BN140">
        <f t="shared" si="214"/>
        <v>3.3904670165422601E-3</v>
      </c>
      <c r="BO140">
        <f t="shared" si="214"/>
        <v>3.2445198585563059E-3</v>
      </c>
      <c r="BP140">
        <f t="shared" si="214"/>
        <v>3.1080528767104283E-3</v>
      </c>
      <c r="BQ140">
        <f t="shared" si="214"/>
        <v>2.9801849218570094E-3</v>
      </c>
      <c r="BR140">
        <f t="shared" si="214"/>
        <v>2.860146198675717E-3</v>
      </c>
      <c r="BS140">
        <f t="shared" si="214"/>
        <v>2.7472600819904297E-3</v>
      </c>
      <c r="BT140">
        <f t="shared" si="214"/>
        <v>2.6409285879930118E-3</v>
      </c>
      <c r="BU140">
        <f t="shared" si="214"/>
        <v>2.5406206331574752E-3</v>
      </c>
      <c r="BV140">
        <f t="shared" si="215"/>
        <v>2.4458624486575014E-3</v>
      </c>
      <c r="BW140">
        <f t="shared" si="215"/>
        <v>2.3562296821568523E-3</v>
      </c>
      <c r="BX140">
        <f t="shared" si="215"/>
        <v>2.2713408353694309E-3</v>
      </c>
      <c r="BY140">
        <f t="shared" si="215"/>
        <v>2.190851769873299E-3</v>
      </c>
      <c r="BZ140">
        <f t="shared" si="215"/>
        <v>2.1144510752242325E-3</v>
      </c>
      <c r="CA140">
        <f t="shared" si="215"/>
        <v>2.041856139083868E-3</v>
      </c>
      <c r="CB140">
        <f t="shared" si="215"/>
        <v>1.9728097933721981E-3</v>
      </c>
      <c r="CC140">
        <f t="shared" si="215"/>
        <v>1.9070774364975151E-3</v>
      </c>
      <c r="CD140">
        <f t="shared" si="215"/>
        <v>1.8444445517004711E-3</v>
      </c>
      <c r="CE140">
        <f t="shared" si="215"/>
        <v>1.7847145570309138E-3</v>
      </c>
      <c r="CF140">
        <f t="shared" si="216"/>
        <v>1.7277069345783889E-3</v>
      </c>
      <c r="CG140">
        <f t="shared" si="216"/>
        <v>1.6732555961166504E-3</v>
      </c>
      <c r="CH140">
        <f t="shared" si="216"/>
        <v>1.6212074499007397E-3</v>
      </c>
      <c r="CI140">
        <f t="shared" si="216"/>
        <v>1.5714211394192697E-3</v>
      </c>
      <c r="CJ140">
        <f t="shared" si="216"/>
        <v>1.5237659297904183E-3</v>
      </c>
      <c r="CK140">
        <f t="shared" si="216"/>
        <v>1.4781207214519003E-3</v>
      </c>
      <c r="CL140">
        <f t="shared" si="216"/>
        <v>1.4343731740271881E-3</v>
      </c>
      <c r="CM140">
        <f t="shared" si="216"/>
        <v>1.3924189259018585E-3</v>
      </c>
      <c r="CN140">
        <f t="shared" si="216"/>
        <v>1.3521608972311334E-3</v>
      </c>
      <c r="CO140">
        <f t="shared" si="216"/>
        <v>1.3135086659129261E-3</v>
      </c>
      <c r="CP140">
        <f t="shared" si="217"/>
        <v>1.276377907571176E-3</v>
      </c>
      <c r="CQ140">
        <f t="shared" si="217"/>
        <v>1.2406898918582696E-3</v>
      </c>
      <c r="CR140">
        <f t="shared" si="217"/>
        <v>7.9875177613513348E-4</v>
      </c>
      <c r="CS140">
        <f t="shared" si="217"/>
        <v>5.1876921754306427E-4</v>
      </c>
      <c r="CT140">
        <f t="shared" si="217"/>
        <v>3.592451323746778E-4</v>
      </c>
      <c r="CU140">
        <f t="shared" si="217"/>
        <v>2.4989641580214813E-4</v>
      </c>
      <c r="CV140">
        <f t="shared" si="217"/>
        <v>1.706202558083481E-4</v>
      </c>
      <c r="CW140">
        <f t="shared" si="217"/>
        <v>1.1215023901675761E-4</v>
      </c>
      <c r="CX140">
        <f t="shared" si="217"/>
        <v>6.9256046103922548E-5</v>
      </c>
      <c r="CY140">
        <f t="shared" si="217"/>
        <v>3.8617228994466489E-5</v>
      </c>
      <c r="CZ140">
        <f t="shared" si="218"/>
        <v>1.7955453044895181E-5</v>
      </c>
      <c r="DA140">
        <f t="shared" si="218"/>
        <v>5.6183775332395384E-6</v>
      </c>
      <c r="DB140">
        <f t="shared" si="218"/>
        <v>3.5686391071358511E-7</v>
      </c>
      <c r="DC140">
        <f t="shared" si="218"/>
        <v>0</v>
      </c>
      <c r="DD140">
        <f t="shared" si="218"/>
        <v>0</v>
      </c>
      <c r="DE140">
        <f t="shared" si="218"/>
        <v>0</v>
      </c>
      <c r="DF140">
        <f t="shared" si="218"/>
        <v>0</v>
      </c>
      <c r="DG140">
        <f t="shared" si="218"/>
        <v>0</v>
      </c>
      <c r="DH140">
        <f t="shared" si="218"/>
        <v>0</v>
      </c>
      <c r="DI140">
        <f t="shared" si="218"/>
        <v>0</v>
      </c>
      <c r="DJ140">
        <f t="shared" si="219"/>
        <v>0</v>
      </c>
      <c r="DK140">
        <f t="shared" si="219"/>
        <v>0</v>
      </c>
      <c r="DL140">
        <f t="shared" si="219"/>
        <v>0</v>
      </c>
      <c r="DM140">
        <f t="shared" si="219"/>
        <v>0</v>
      </c>
      <c r="DN140">
        <f t="shared" si="219"/>
        <v>0</v>
      </c>
      <c r="DO140">
        <f t="shared" si="219"/>
        <v>0</v>
      </c>
      <c r="DP140">
        <f t="shared" si="219"/>
        <v>0</v>
      </c>
      <c r="DQ140">
        <f t="shared" si="219"/>
        <v>0</v>
      </c>
      <c r="DR140">
        <f t="shared" si="219"/>
        <v>0</v>
      </c>
      <c r="DS140">
        <f t="shared" si="219"/>
        <v>0</v>
      </c>
      <c r="DT140">
        <f t="shared" si="220"/>
        <v>0</v>
      </c>
      <c r="DU140">
        <f t="shared" si="220"/>
        <v>0</v>
      </c>
      <c r="DV140">
        <f t="shared" si="220"/>
        <v>0</v>
      </c>
      <c r="DW140">
        <f t="shared" si="220"/>
        <v>0</v>
      </c>
      <c r="DX140">
        <f t="shared" si="220"/>
        <v>0</v>
      </c>
      <c r="DY140">
        <f t="shared" si="220"/>
        <v>0</v>
      </c>
      <c r="DZ140">
        <f t="shared" si="220"/>
        <v>0</v>
      </c>
      <c r="EA140">
        <f t="shared" si="220"/>
        <v>0</v>
      </c>
      <c r="EB140">
        <f t="shared" si="220"/>
        <v>0</v>
      </c>
      <c r="EC140">
        <f t="shared" si="220"/>
        <v>0</v>
      </c>
      <c r="ED140">
        <f t="shared" si="221"/>
        <v>0</v>
      </c>
      <c r="EE140">
        <f t="shared" si="221"/>
        <v>0</v>
      </c>
      <c r="EF140">
        <f t="shared" si="221"/>
        <v>0</v>
      </c>
      <c r="EG140">
        <f t="shared" si="221"/>
        <v>0</v>
      </c>
      <c r="EH140">
        <f t="shared" si="221"/>
        <v>0</v>
      </c>
      <c r="EI140">
        <f t="shared" si="221"/>
        <v>0</v>
      </c>
      <c r="EJ140">
        <f t="shared" si="221"/>
        <v>0</v>
      </c>
      <c r="EK140">
        <f t="shared" si="221"/>
        <v>0</v>
      </c>
      <c r="EL140">
        <f t="shared" si="221"/>
        <v>0</v>
      </c>
      <c r="EM140">
        <f t="shared" si="221"/>
        <v>0</v>
      </c>
      <c r="EN140">
        <f t="shared" si="222"/>
        <v>0</v>
      </c>
      <c r="EO140">
        <f t="shared" si="222"/>
        <v>0</v>
      </c>
      <c r="EP140">
        <f t="shared" si="222"/>
        <v>0</v>
      </c>
      <c r="EQ140">
        <f t="shared" si="222"/>
        <v>0</v>
      </c>
      <c r="ER140">
        <f t="shared" si="222"/>
        <v>0</v>
      </c>
      <c r="ES140">
        <f t="shared" si="222"/>
        <v>0</v>
      </c>
      <c r="ET140">
        <f t="shared" si="222"/>
        <v>0</v>
      </c>
      <c r="EU140">
        <f t="shared" si="222"/>
        <v>0</v>
      </c>
      <c r="EV140">
        <f t="shared" si="222"/>
        <v>0</v>
      </c>
      <c r="EW140">
        <f t="shared" si="222"/>
        <v>0</v>
      </c>
      <c r="EX140">
        <f t="shared" si="222"/>
        <v>0</v>
      </c>
      <c r="EZ140">
        <f t="shared" si="207"/>
        <v>0.87983313821704712</v>
      </c>
      <c r="FB140">
        <f t="shared" si="205"/>
        <v>1.1124165204909775E-2</v>
      </c>
      <c r="FC140">
        <f t="shared" si="206"/>
        <v>0.24859380730008329</v>
      </c>
      <c r="FH140" s="56"/>
    </row>
    <row r="141" spans="1:164" x14ac:dyDescent="0.25">
      <c r="A141">
        <v>970</v>
      </c>
      <c r="B141" s="19">
        <f>'Input spectra'!Y140</f>
        <v>4.4946598188943802E-2</v>
      </c>
      <c r="C141">
        <f>'Input spectra'!B140</f>
        <v>0</v>
      </c>
      <c r="D141">
        <f t="shared" si="208"/>
        <v>2.0653927966864227E-2</v>
      </c>
      <c r="E141">
        <f t="shared" si="208"/>
        <v>2.0411565021218325E-2</v>
      </c>
      <c r="F141">
        <f t="shared" si="208"/>
        <v>2.0170960485198518E-2</v>
      </c>
      <c r="G141">
        <f t="shared" si="208"/>
        <v>1.9932103461627795E-2</v>
      </c>
      <c r="H141">
        <f t="shared" si="208"/>
        <v>1.9694983115703446E-2</v>
      </c>
      <c r="I141">
        <f t="shared" si="208"/>
        <v>1.9459588674656789E-2</v>
      </c>
      <c r="J141">
        <f t="shared" si="208"/>
        <v>1.9225909427414676E-2</v>
      </c>
      <c r="K141">
        <f t="shared" si="208"/>
        <v>1.8993934724262772E-2</v>
      </c>
      <c r="L141">
        <f t="shared" si="208"/>
        <v>1.8763653976510666E-2</v>
      </c>
      <c r="M141">
        <f t="shared" si="208"/>
        <v>1.8535056656158698E-2</v>
      </c>
      <c r="N141">
        <f t="shared" si="209"/>
        <v>1.8308132295566583E-2</v>
      </c>
      <c r="O141">
        <f t="shared" si="209"/>
        <v>1.8082870487123738E-2</v>
      </c>
      <c r="P141">
        <f t="shared" si="209"/>
        <v>1.7859260882921436E-2</v>
      </c>
      <c r="Q141">
        <f t="shared" si="209"/>
        <v>1.7637293194426602E-2</v>
      </c>
      <c r="R141">
        <f t="shared" si="209"/>
        <v>1.7416957192157394E-2</v>
      </c>
      <c r="S141">
        <f t="shared" si="209"/>
        <v>1.719824270536047E-2</v>
      </c>
      <c r="T141">
        <f t="shared" si="209"/>
        <v>1.6981139621689997E-2</v>
      </c>
      <c r="U141">
        <f t="shared" si="209"/>
        <v>1.6765637886888292E-2</v>
      </c>
      <c r="V141">
        <f t="shared" si="209"/>
        <v>1.6551727504468233E-2</v>
      </c>
      <c r="W141">
        <f t="shared" si="209"/>
        <v>1.6339398535397291E-2</v>
      </c>
      <c r="X141">
        <f t="shared" si="210"/>
        <v>1.612864109778326E-2</v>
      </c>
      <c r="Y141">
        <f t="shared" si="210"/>
        <v>1.5919445366561646E-2</v>
      </c>
      <c r="Z141">
        <f t="shared" si="210"/>
        <v>1.5711801573184712E-2</v>
      </c>
      <c r="AA141">
        <f t="shared" si="210"/>
        <v>1.5505700005312152E-2</v>
      </c>
      <c r="AB141">
        <f t="shared" si="210"/>
        <v>1.5301131006503439E-2</v>
      </c>
      <c r="AC141">
        <f t="shared" si="210"/>
        <v>1.5098084975911771E-2</v>
      </c>
      <c r="AD141">
        <f t="shared" si="210"/>
        <v>1.489655236797963E-2</v>
      </c>
      <c r="AE141">
        <f t="shared" si="210"/>
        <v>1.4696523692136006E-2</v>
      </c>
      <c r="AF141">
        <f t="shared" si="210"/>
        <v>1.4497989512495162E-2</v>
      </c>
      <c r="AG141">
        <f t="shared" si="210"/>
        <v>1.4300940447557028E-2</v>
      </c>
      <c r="AH141">
        <f t="shared" si="211"/>
        <v>1.4105367169909183E-2</v>
      </c>
      <c r="AI141">
        <f t="shared" si="211"/>
        <v>1.3911260405930406E-2</v>
      </c>
      <c r="AJ141">
        <f t="shared" si="211"/>
        <v>1.3718610935495807E-2</v>
      </c>
      <c r="AK141">
        <f t="shared" si="211"/>
        <v>1.3527409591683503E-2</v>
      </c>
      <c r="AL141">
        <f t="shared" si="211"/>
        <v>1.3337647260482874E-2</v>
      </c>
      <c r="AM141">
        <f t="shared" si="211"/>
        <v>1.3149314880504356E-2</v>
      </c>
      <c r="AN141">
        <f t="shared" si="211"/>
        <v>1.2962403442690755E-2</v>
      </c>
      <c r="AO141">
        <f t="shared" si="211"/>
        <v>1.2776903990030123E-2</v>
      </c>
      <c r="AP141">
        <f t="shared" si="211"/>
        <v>1.2592807617270139E-2</v>
      </c>
      <c r="AQ141">
        <f t="shared" si="211"/>
        <v>1.2410105470633998E-2</v>
      </c>
      <c r="AR141">
        <f t="shared" si="212"/>
        <v>1.2228788747537824E-2</v>
      </c>
      <c r="AS141">
        <f t="shared" si="212"/>
        <v>1.204884869630958E-2</v>
      </c>
      <c r="AT141">
        <f t="shared" si="212"/>
        <v>1.1870276615909441E-2</v>
      </c>
      <c r="AU141">
        <f t="shared" si="212"/>
        <v>1.1693063855651714E-2</v>
      </c>
      <c r="AV141">
        <f t="shared" si="212"/>
        <v>1.1517201814928156E-2</v>
      </c>
      <c r="AW141">
        <f t="shared" si="212"/>
        <v>1.1342681942932821E-2</v>
      </c>
      <c r="AX141">
        <f t="shared" si="212"/>
        <v>1.0082666149239429E-2</v>
      </c>
      <c r="AY141">
        <f t="shared" si="212"/>
        <v>8.6151968872031984E-3</v>
      </c>
      <c r="AZ141">
        <f t="shared" si="212"/>
        <v>7.755147848656092E-3</v>
      </c>
      <c r="BA141">
        <f t="shared" si="212"/>
        <v>7.1037348700176651E-3</v>
      </c>
      <c r="BB141">
        <f t="shared" si="213"/>
        <v>6.5714989011917968E-3</v>
      </c>
      <c r="BC141">
        <f t="shared" si="213"/>
        <v>6.1196645148526695E-3</v>
      </c>
      <c r="BD141">
        <f t="shared" si="213"/>
        <v>5.7269863078563948E-3</v>
      </c>
      <c r="BE141">
        <f t="shared" si="213"/>
        <v>5.3802206707223056E-3</v>
      </c>
      <c r="BF141">
        <f t="shared" si="213"/>
        <v>5.0704010462104925E-3</v>
      </c>
      <c r="BG141">
        <f t="shared" si="213"/>
        <v>4.7910972565820787E-3</v>
      </c>
      <c r="BH141">
        <f t="shared" si="213"/>
        <v>4.5374988424764506E-3</v>
      </c>
      <c r="BI141">
        <f t="shared" si="213"/>
        <v>4.3058887929957827E-3</v>
      </c>
      <c r="BJ141">
        <f t="shared" si="213"/>
        <v>4.0933208978047118E-3</v>
      </c>
      <c r="BK141">
        <f t="shared" si="213"/>
        <v>3.8974114326664031E-3</v>
      </c>
      <c r="BL141">
        <f t="shared" si="214"/>
        <v>3.716198913821796E-3</v>
      </c>
      <c r="BM141">
        <f t="shared" si="214"/>
        <v>3.5480463577766295E-3</v>
      </c>
      <c r="BN141">
        <f t="shared" si="214"/>
        <v>3.3915711577892625E-3</v>
      </c>
      <c r="BO141">
        <f t="shared" si="214"/>
        <v>3.2455935155249293E-3</v>
      </c>
      <c r="BP141">
        <f t="shared" si="214"/>
        <v>3.1090977029583889E-3</v>
      </c>
      <c r="BQ141">
        <f t="shared" si="214"/>
        <v>2.9812024194998329E-3</v>
      </c>
      <c r="BR141">
        <f t="shared" si="214"/>
        <v>2.8611377384752303E-3</v>
      </c>
      <c r="BS141">
        <f t="shared" si="214"/>
        <v>2.7482269199686857E-3</v>
      </c>
      <c r="BT141">
        <f t="shared" si="214"/>
        <v>2.6418718793039808E-3</v>
      </c>
      <c r="BU141">
        <f t="shared" si="214"/>
        <v>2.5415414437689235E-3</v>
      </c>
      <c r="BV141">
        <f t="shared" si="215"/>
        <v>2.446761765265551E-3</v>
      </c>
      <c r="BW141">
        <f t="shared" si="215"/>
        <v>2.3571084206603751E-3</v>
      </c>
      <c r="BX141">
        <f t="shared" si="215"/>
        <v>2.2721998481605218E-3</v>
      </c>
      <c r="BY141">
        <f t="shared" si="215"/>
        <v>2.1916918521466084E-3</v>
      </c>
      <c r="BZ141">
        <f t="shared" si="215"/>
        <v>2.1152729704671529E-3</v>
      </c>
      <c r="CA141">
        <f t="shared" si="215"/>
        <v>2.0426605438781591E-3</v>
      </c>
      <c r="CB141">
        <f t="shared" si="215"/>
        <v>1.9735973616131293E-3</v>
      </c>
      <c r="CC141">
        <f t="shared" si="215"/>
        <v>1.9078487831173715E-3</v>
      </c>
      <c r="CD141">
        <f t="shared" si="215"/>
        <v>1.8452002559680141E-3</v>
      </c>
      <c r="CE141">
        <f t="shared" si="215"/>
        <v>1.785455165486196E-3</v>
      </c>
      <c r="CF141">
        <f t="shared" si="216"/>
        <v>1.7284329636525E-3</v>
      </c>
      <c r="CG141">
        <f t="shared" si="216"/>
        <v>1.6739675344780221E-3</v>
      </c>
      <c r="CH141">
        <f t="shared" si="216"/>
        <v>1.6219057605631362E-3</v>
      </c>
      <c r="CI141">
        <f t="shared" si="216"/>
        <v>1.5721062616412614E-3</v>
      </c>
      <c r="CJ141">
        <f t="shared" si="216"/>
        <v>1.5244382807917279E-3</v>
      </c>
      <c r="CK141">
        <f t="shared" si="216"/>
        <v>1.4787806979683626E-3</v>
      </c>
      <c r="CL141">
        <f t="shared" si="216"/>
        <v>1.4350211537229995E-3</v>
      </c>
      <c r="CM141">
        <f t="shared" si="216"/>
        <v>1.3930552686552476E-3</v>
      </c>
      <c r="CN141">
        <f t="shared" si="216"/>
        <v>1.3527859463074166E-3</v>
      </c>
      <c r="CO141">
        <f t="shared" si="216"/>
        <v>1.31412274903709E-3</v>
      </c>
      <c r="CP141">
        <f t="shared" si="217"/>
        <v>1.2769813379105836E-3</v>
      </c>
      <c r="CQ141">
        <f t="shared" si="217"/>
        <v>1.2412829689247556E-3</v>
      </c>
      <c r="CR141">
        <f t="shared" si="217"/>
        <v>7.9913779390663152E-4</v>
      </c>
      <c r="CS141">
        <f t="shared" si="217"/>
        <v>5.1902265215232743E-4</v>
      </c>
      <c r="CT141">
        <f t="shared" si="217"/>
        <v>3.5942252218195466E-4</v>
      </c>
      <c r="CU141">
        <f t="shared" si="217"/>
        <v>2.5002112390972526E-4</v>
      </c>
      <c r="CV141">
        <f t="shared" si="217"/>
        <v>1.7070629850611784E-4</v>
      </c>
      <c r="CW141">
        <f t="shared" si="217"/>
        <v>1.1220738494285333E-4</v>
      </c>
      <c r="CX141">
        <f t="shared" si="217"/>
        <v>6.9291699281909163E-5</v>
      </c>
      <c r="CY141">
        <f t="shared" si="217"/>
        <v>3.8637312148558984E-5</v>
      </c>
      <c r="CZ141">
        <f t="shared" si="218"/>
        <v>1.7964885247621494E-5</v>
      </c>
      <c r="DA141">
        <f t="shared" si="218"/>
        <v>5.6213584523547473E-6</v>
      </c>
      <c r="DB141">
        <f t="shared" si="218"/>
        <v>3.5705512566263673E-7</v>
      </c>
      <c r="DC141">
        <f t="shared" si="218"/>
        <v>0</v>
      </c>
      <c r="DD141">
        <f t="shared" si="218"/>
        <v>0</v>
      </c>
      <c r="DE141">
        <f t="shared" si="218"/>
        <v>0</v>
      </c>
      <c r="DF141">
        <f t="shared" si="218"/>
        <v>0</v>
      </c>
      <c r="DG141">
        <f t="shared" si="218"/>
        <v>0</v>
      </c>
      <c r="DH141">
        <f t="shared" si="218"/>
        <v>0</v>
      </c>
      <c r="DI141">
        <f t="shared" si="218"/>
        <v>0</v>
      </c>
      <c r="DJ141">
        <f t="shared" si="219"/>
        <v>0</v>
      </c>
      <c r="DK141">
        <f t="shared" si="219"/>
        <v>0</v>
      </c>
      <c r="DL141">
        <f t="shared" si="219"/>
        <v>0</v>
      </c>
      <c r="DM141">
        <f t="shared" si="219"/>
        <v>0</v>
      </c>
      <c r="DN141">
        <f t="shared" si="219"/>
        <v>0</v>
      </c>
      <c r="DO141">
        <f t="shared" si="219"/>
        <v>0</v>
      </c>
      <c r="DP141">
        <f t="shared" si="219"/>
        <v>0</v>
      </c>
      <c r="DQ141">
        <f t="shared" si="219"/>
        <v>0</v>
      </c>
      <c r="DR141">
        <f t="shared" si="219"/>
        <v>0</v>
      </c>
      <c r="DS141">
        <f t="shared" si="219"/>
        <v>0</v>
      </c>
      <c r="DT141">
        <f t="shared" si="220"/>
        <v>0</v>
      </c>
      <c r="DU141">
        <f t="shared" si="220"/>
        <v>0</v>
      </c>
      <c r="DV141">
        <f t="shared" si="220"/>
        <v>0</v>
      </c>
      <c r="DW141">
        <f t="shared" si="220"/>
        <v>0</v>
      </c>
      <c r="DX141">
        <f t="shared" si="220"/>
        <v>0</v>
      </c>
      <c r="DY141">
        <f t="shared" si="220"/>
        <v>0</v>
      </c>
      <c r="DZ141">
        <f t="shared" si="220"/>
        <v>0</v>
      </c>
      <c r="EA141">
        <f t="shared" si="220"/>
        <v>0</v>
      </c>
      <c r="EB141">
        <f t="shared" si="220"/>
        <v>0</v>
      </c>
      <c r="EC141">
        <f t="shared" si="220"/>
        <v>0</v>
      </c>
      <c r="ED141">
        <f t="shared" si="221"/>
        <v>0</v>
      </c>
      <c r="EE141">
        <f t="shared" si="221"/>
        <v>0</v>
      </c>
      <c r="EF141">
        <f t="shared" si="221"/>
        <v>0</v>
      </c>
      <c r="EG141">
        <f t="shared" si="221"/>
        <v>0</v>
      </c>
      <c r="EH141">
        <f t="shared" si="221"/>
        <v>0</v>
      </c>
      <c r="EI141">
        <f t="shared" si="221"/>
        <v>0</v>
      </c>
      <c r="EJ141">
        <f t="shared" si="221"/>
        <v>0</v>
      </c>
      <c r="EK141">
        <f t="shared" si="221"/>
        <v>0</v>
      </c>
      <c r="EL141">
        <f t="shared" si="221"/>
        <v>0</v>
      </c>
      <c r="EM141">
        <f t="shared" si="221"/>
        <v>0</v>
      </c>
      <c r="EN141">
        <f t="shared" si="222"/>
        <v>0</v>
      </c>
      <c r="EO141">
        <f t="shared" si="222"/>
        <v>0</v>
      </c>
      <c r="EP141">
        <f t="shared" si="222"/>
        <v>0</v>
      </c>
      <c r="EQ141">
        <f t="shared" si="222"/>
        <v>0</v>
      </c>
      <c r="ER141">
        <f t="shared" si="222"/>
        <v>0</v>
      </c>
      <c r="ES141">
        <f t="shared" si="222"/>
        <v>0</v>
      </c>
      <c r="ET141">
        <f t="shared" si="222"/>
        <v>0</v>
      </c>
      <c r="EU141">
        <f t="shared" si="222"/>
        <v>0</v>
      </c>
      <c r="EV141">
        <f t="shared" si="222"/>
        <v>0</v>
      </c>
      <c r="EW141">
        <f t="shared" si="222"/>
        <v>0</v>
      </c>
      <c r="EX141">
        <f t="shared" si="222"/>
        <v>0</v>
      </c>
      <c r="EZ141">
        <f t="shared" si="207"/>
        <v>0.87996013674257678</v>
      </c>
      <c r="FB141">
        <f t="shared" si="205"/>
        <v>1.1111327807354021E-2</v>
      </c>
      <c r="FC141">
        <f t="shared" si="206"/>
        <v>0.24859544836320704</v>
      </c>
      <c r="FH141" s="56"/>
    </row>
    <row r="142" spans="1:164" x14ac:dyDescent="0.25">
      <c r="A142">
        <v>975</v>
      </c>
      <c r="B142" s="19">
        <f>'Input spectra'!Y141</f>
        <v>4.4894080849790199E-2</v>
      </c>
      <c r="C142">
        <f>'Input spectra'!B141</f>
        <v>0</v>
      </c>
      <c r="D142">
        <f t="shared" si="208"/>
        <v>2.0653927966864227E-2</v>
      </c>
      <c r="E142">
        <f t="shared" si="208"/>
        <v>2.0411672217608097E-2</v>
      </c>
      <c r="F142">
        <f t="shared" si="208"/>
        <v>2.0171172351345752E-2</v>
      </c>
      <c r="G142">
        <f t="shared" si="208"/>
        <v>1.9932417498412906E-2</v>
      </c>
      <c r="H142">
        <f t="shared" si="208"/>
        <v>1.9695396851292252E-2</v>
      </c>
      <c r="I142">
        <f t="shared" si="208"/>
        <v>1.9460099664274821E-2</v>
      </c>
      <c r="J142">
        <f t="shared" si="208"/>
        <v>1.9226515253123092E-2</v>
      </c>
      <c r="K142">
        <f t="shared" si="208"/>
        <v>1.8994632994735892E-2</v>
      </c>
      <c r="L142">
        <f t="shared" si="208"/>
        <v>1.8764442326815088E-2</v>
      </c>
      <c r="M142">
        <f t="shared" si="208"/>
        <v>1.8535932747534008E-2</v>
      </c>
      <c r="N142">
        <f t="shared" si="209"/>
        <v>1.8309093815207622E-2</v>
      </c>
      <c r="O142">
        <f t="shared" si="209"/>
        <v>1.8083915147964459E-2</v>
      </c>
      <c r="P142">
        <f t="shared" si="209"/>
        <v>1.7860386423420284E-2</v>
      </c>
      <c r="Q142">
        <f t="shared" si="209"/>
        <v>1.7638497378353459E-2</v>
      </c>
      <c r="R142">
        <f t="shared" si="209"/>
        <v>1.7418237808382045E-2</v>
      </c>
      <c r="S142">
        <f t="shared" si="209"/>
        <v>1.7199597567642597E-2</v>
      </c>
      <c r="T142">
        <f t="shared" si="209"/>
        <v>1.6982566568470681E-2</v>
      </c>
      <c r="U142">
        <f t="shared" si="209"/>
        <v>1.6767134781083017E-2</v>
      </c>
      <c r="V142">
        <f t="shared" si="209"/>
        <v>1.6553292233261394E-2</v>
      </c>
      <c r="W142">
        <f t="shared" si="209"/>
        <v>1.6341029010038168E-2</v>
      </c>
      <c r="X142">
        <f t="shared" si="210"/>
        <v>1.6130335253383483E-2</v>
      </c>
      <c r="Y142">
        <f t="shared" si="210"/>
        <v>1.5921201161894102E-2</v>
      </c>
      <c r="Z142">
        <f t="shared" si="210"/>
        <v>1.571361699048392E-2</v>
      </c>
      <c r="AA142">
        <f t="shared" si="210"/>
        <v>1.5507573050076086E-2</v>
      </c>
      <c r="AB142">
        <f t="shared" si="210"/>
        <v>1.5303059707296772E-2</v>
      </c>
      <c r="AC142">
        <f t="shared" si="210"/>
        <v>1.5100067384170556E-2</v>
      </c>
      <c r="AD142">
        <f t="shared" si="210"/>
        <v>1.4898586557817393E-2</v>
      </c>
      <c r="AE142">
        <f t="shared" si="210"/>
        <v>1.469860776015124E-2</v>
      </c>
      <c r="AF142">
        <f t="shared" si="210"/>
        <v>1.4500121577580223E-2</v>
      </c>
      <c r="AG142">
        <f t="shared" si="210"/>
        <v>1.4303118650708426E-2</v>
      </c>
      <c r="AH142">
        <f t="shared" si="211"/>
        <v>1.4107589674039234E-2</v>
      </c>
      <c r="AI142">
        <f t="shared" si="211"/>
        <v>1.3913525395680275E-2</v>
      </c>
      <c r="AJ142">
        <f t="shared" si="211"/>
        <v>1.3720916617049888E-2</v>
      </c>
      <c r="AK142">
        <f t="shared" si="211"/>
        <v>1.3529754192585173E-2</v>
      </c>
      <c r="AL142">
        <f t="shared" si="211"/>
        <v>1.3340029029451578E-2</v>
      </c>
      <c r="AM142">
        <f t="shared" si="211"/>
        <v>1.3151732087254026E-2</v>
      </c>
      <c r="AN142">
        <f t="shared" si="211"/>
        <v>1.2964854377749555E-2</v>
      </c>
      <c r="AO142">
        <f t="shared" si="211"/>
        <v>1.2779386964561516E-2</v>
      </c>
      <c r="AP142">
        <f t="shared" si="211"/>
        <v>1.2595320962895248E-2</v>
      </c>
      <c r="AQ142">
        <f t="shared" si="211"/>
        <v>1.2412647539255276E-2</v>
      </c>
      <c r="AR142">
        <f t="shared" si="212"/>
        <v>1.2231357911164019E-2</v>
      </c>
      <c r="AS142">
        <f t="shared" si="212"/>
        <v>1.2051443346881968E-2</v>
      </c>
      <c r="AT142">
        <f t="shared" si="212"/>
        <v>1.187289516512934E-2</v>
      </c>
      <c r="AU142">
        <f t="shared" si="212"/>
        <v>1.169570473480926E-2</v>
      </c>
      <c r="AV142">
        <f t="shared" si="212"/>
        <v>1.1519863474732338E-2</v>
      </c>
      <c r="AW142">
        <f t="shared" si="212"/>
        <v>1.1345362853342764E-2</v>
      </c>
      <c r="AX142">
        <f t="shared" si="212"/>
        <v>1.0085102211548824E-2</v>
      </c>
      <c r="AY142">
        <f t="shared" si="212"/>
        <v>8.6173236515875769E-3</v>
      </c>
      <c r="AZ142">
        <f t="shared" si="212"/>
        <v>7.7571030377837514E-3</v>
      </c>
      <c r="BA142">
        <f t="shared" si="212"/>
        <v>7.1055631445888475E-3</v>
      </c>
      <c r="BB142">
        <f t="shared" si="213"/>
        <v>6.5732247159525853E-3</v>
      </c>
      <c r="BC142">
        <f t="shared" si="213"/>
        <v>6.1213038157106004E-3</v>
      </c>
      <c r="BD142">
        <f t="shared" si="213"/>
        <v>5.7285505050578486E-3</v>
      </c>
      <c r="BE142">
        <f t="shared" si="213"/>
        <v>5.3817184199863545E-3</v>
      </c>
      <c r="BF142">
        <f t="shared" si="213"/>
        <v>5.0718391835696507E-3</v>
      </c>
      <c r="BG142">
        <f t="shared" si="213"/>
        <v>4.7924813427033669E-3</v>
      </c>
      <c r="BH142">
        <f t="shared" si="213"/>
        <v>4.5388335039743362E-3</v>
      </c>
      <c r="BI142">
        <f t="shared" si="213"/>
        <v>4.3071779487257556E-3</v>
      </c>
      <c r="BJ142">
        <f t="shared" si="213"/>
        <v>4.0945679155829874E-3</v>
      </c>
      <c r="BK142">
        <f t="shared" si="213"/>
        <v>3.8986192416783205E-3</v>
      </c>
      <c r="BL142">
        <f t="shared" si="214"/>
        <v>3.7173700876052145E-3</v>
      </c>
      <c r="BM142">
        <f t="shared" si="214"/>
        <v>3.5491831769790165E-3</v>
      </c>
      <c r="BN142">
        <f t="shared" si="214"/>
        <v>3.3926756586114761E-3</v>
      </c>
      <c r="BO142">
        <f t="shared" si="214"/>
        <v>3.2466675277816499E-3</v>
      </c>
      <c r="BP142">
        <f t="shared" si="214"/>
        <v>3.1101428804429379E-3</v>
      </c>
      <c r="BQ142">
        <f t="shared" si="214"/>
        <v>2.9822202645376937E-3</v>
      </c>
      <c r="BR142">
        <f t="shared" si="214"/>
        <v>2.8621296220163244E-3</v>
      </c>
      <c r="BS142">
        <f t="shared" si="214"/>
        <v>2.7491940982043803E-3</v>
      </c>
      <c r="BT142">
        <f t="shared" si="214"/>
        <v>2.6428155075413256E-3</v>
      </c>
      <c r="BU142">
        <f t="shared" si="214"/>
        <v>2.5424625881146465E-3</v>
      </c>
      <c r="BV142">
        <f t="shared" si="215"/>
        <v>2.4476614125423846E-3</v>
      </c>
      <c r="BW142">
        <f t="shared" si="215"/>
        <v>2.3579874868829495E-3</v>
      </c>
      <c r="BX142">
        <f t="shared" si="215"/>
        <v>2.2730591858271068E-3</v>
      </c>
      <c r="BY142">
        <f t="shared" si="215"/>
        <v>2.1925322565495274E-3</v>
      </c>
      <c r="BZ142">
        <f t="shared" si="215"/>
        <v>2.1160951851839061E-3</v>
      </c>
      <c r="CA142">
        <f t="shared" si="215"/>
        <v>2.0434652655738528E-3</v>
      </c>
      <c r="CB142">
        <f t="shared" si="215"/>
        <v>1.9743852442603137E-3</v>
      </c>
      <c r="CC142">
        <f t="shared" si="215"/>
        <v>1.9086204417201587E-3</v>
      </c>
      <c r="CD142">
        <f t="shared" si="215"/>
        <v>1.845956269862073E-3</v>
      </c>
      <c r="CE142">
        <f t="shared" si="215"/>
        <v>1.786196081274033E-3</v>
      </c>
      <c r="CF142">
        <f t="shared" si="216"/>
        <v>1.7291592978236191E-3</v>
      </c>
      <c r="CG142">
        <f t="shared" si="216"/>
        <v>1.6746797757555959E-3</v>
      </c>
      <c r="CH142">
        <f t="shared" si="216"/>
        <v>1.6226043720123208E-3</v>
      </c>
      <c r="CI142">
        <f t="shared" si="216"/>
        <v>1.5727916825689578E-3</v>
      </c>
      <c r="CJ142">
        <f t="shared" si="216"/>
        <v>1.525110928463189E-3</v>
      </c>
      <c r="CK142">
        <f t="shared" si="216"/>
        <v>1.479440969162381E-3</v>
      </c>
      <c r="CL142">
        <f t="shared" si="216"/>
        <v>1.4356694261443677E-3</v>
      </c>
      <c r="CM142">
        <f t="shared" si="216"/>
        <v>1.3936919022206132E-3</v>
      </c>
      <c r="CN142">
        <f t="shared" si="216"/>
        <v>1.3534112843185066E-3</v>
      </c>
      <c r="CO142">
        <f t="shared" si="216"/>
        <v>1.314737119253447E-3</v>
      </c>
      <c r="CP142">
        <f t="shared" si="217"/>
        <v>1.2775850535324085E-3</v>
      </c>
      <c r="CQ142">
        <f t="shared" si="217"/>
        <v>1.2418763294951285E-3</v>
      </c>
      <c r="CR142">
        <f t="shared" si="217"/>
        <v>7.9952399823135468E-4</v>
      </c>
      <c r="CS142">
        <f t="shared" si="217"/>
        <v>5.1927621057213877E-4</v>
      </c>
      <c r="CT142">
        <f t="shared" si="217"/>
        <v>3.5959999958163269E-4</v>
      </c>
      <c r="CU142">
        <f t="shared" si="217"/>
        <v>2.5014589425153671E-4</v>
      </c>
      <c r="CV142">
        <f t="shared" si="217"/>
        <v>1.7079238459466676E-4</v>
      </c>
      <c r="CW142">
        <f t="shared" si="217"/>
        <v>1.1226455998753942E-4</v>
      </c>
      <c r="CX142">
        <f t="shared" si="217"/>
        <v>6.9327370814237005E-5</v>
      </c>
      <c r="CY142">
        <f t="shared" si="217"/>
        <v>3.8657405747033146E-5</v>
      </c>
      <c r="CZ142">
        <f t="shared" si="218"/>
        <v>1.7974322405190667E-5</v>
      </c>
      <c r="DA142">
        <f t="shared" si="218"/>
        <v>5.6243409530437682E-6</v>
      </c>
      <c r="DB142">
        <f t="shared" si="218"/>
        <v>3.5724644306855118E-7</v>
      </c>
      <c r="DC142">
        <f t="shared" si="218"/>
        <v>0</v>
      </c>
      <c r="DD142">
        <f t="shared" si="218"/>
        <v>0</v>
      </c>
      <c r="DE142">
        <f t="shared" si="218"/>
        <v>0</v>
      </c>
      <c r="DF142">
        <f t="shared" si="218"/>
        <v>0</v>
      </c>
      <c r="DG142">
        <f t="shared" si="218"/>
        <v>0</v>
      </c>
      <c r="DH142">
        <f t="shared" si="218"/>
        <v>0</v>
      </c>
      <c r="DI142">
        <f t="shared" si="218"/>
        <v>0</v>
      </c>
      <c r="DJ142">
        <f t="shared" si="219"/>
        <v>0</v>
      </c>
      <c r="DK142">
        <f t="shared" si="219"/>
        <v>0</v>
      </c>
      <c r="DL142">
        <f t="shared" si="219"/>
        <v>0</v>
      </c>
      <c r="DM142">
        <f t="shared" si="219"/>
        <v>0</v>
      </c>
      <c r="DN142">
        <f t="shared" si="219"/>
        <v>0</v>
      </c>
      <c r="DO142">
        <f t="shared" si="219"/>
        <v>0</v>
      </c>
      <c r="DP142">
        <f t="shared" si="219"/>
        <v>0</v>
      </c>
      <c r="DQ142">
        <f t="shared" si="219"/>
        <v>0</v>
      </c>
      <c r="DR142">
        <f t="shared" si="219"/>
        <v>0</v>
      </c>
      <c r="DS142">
        <f t="shared" si="219"/>
        <v>0</v>
      </c>
      <c r="DT142">
        <f t="shared" si="220"/>
        <v>0</v>
      </c>
      <c r="DU142">
        <f t="shared" si="220"/>
        <v>0</v>
      </c>
      <c r="DV142">
        <f t="shared" si="220"/>
        <v>0</v>
      </c>
      <c r="DW142">
        <f t="shared" si="220"/>
        <v>0</v>
      </c>
      <c r="DX142">
        <f t="shared" si="220"/>
        <v>0</v>
      </c>
      <c r="DY142">
        <f t="shared" si="220"/>
        <v>0</v>
      </c>
      <c r="DZ142">
        <f t="shared" si="220"/>
        <v>0</v>
      </c>
      <c r="EA142">
        <f t="shared" si="220"/>
        <v>0</v>
      </c>
      <c r="EB142">
        <f t="shared" si="220"/>
        <v>0</v>
      </c>
      <c r="EC142">
        <f t="shared" si="220"/>
        <v>0</v>
      </c>
      <c r="ED142">
        <f t="shared" si="221"/>
        <v>0</v>
      </c>
      <c r="EE142">
        <f t="shared" si="221"/>
        <v>0</v>
      </c>
      <c r="EF142">
        <f t="shared" si="221"/>
        <v>0</v>
      </c>
      <c r="EG142">
        <f t="shared" si="221"/>
        <v>0</v>
      </c>
      <c r="EH142">
        <f t="shared" si="221"/>
        <v>0</v>
      </c>
      <c r="EI142">
        <f t="shared" si="221"/>
        <v>0</v>
      </c>
      <c r="EJ142">
        <f t="shared" si="221"/>
        <v>0</v>
      </c>
      <c r="EK142">
        <f t="shared" si="221"/>
        <v>0</v>
      </c>
      <c r="EL142">
        <f t="shared" si="221"/>
        <v>0</v>
      </c>
      <c r="EM142">
        <f t="shared" si="221"/>
        <v>0</v>
      </c>
      <c r="EN142">
        <f t="shared" si="222"/>
        <v>0</v>
      </c>
      <c r="EO142">
        <f t="shared" si="222"/>
        <v>0</v>
      </c>
      <c r="EP142">
        <f t="shared" si="222"/>
        <v>0</v>
      </c>
      <c r="EQ142">
        <f t="shared" si="222"/>
        <v>0</v>
      </c>
      <c r="ER142">
        <f t="shared" si="222"/>
        <v>0</v>
      </c>
      <c r="ES142">
        <f t="shared" si="222"/>
        <v>0</v>
      </c>
      <c r="ET142">
        <f t="shared" si="222"/>
        <v>0</v>
      </c>
      <c r="EU142">
        <f t="shared" si="222"/>
        <v>0</v>
      </c>
      <c r="EV142">
        <f t="shared" si="222"/>
        <v>0</v>
      </c>
      <c r="EW142">
        <f t="shared" si="222"/>
        <v>0</v>
      </c>
      <c r="EX142">
        <f t="shared" si="222"/>
        <v>0</v>
      </c>
      <c r="EZ142">
        <f t="shared" si="207"/>
        <v>0.88008716378026763</v>
      </c>
      <c r="FB142">
        <f t="shared" si="205"/>
        <v>1.1098490072700917E-2</v>
      </c>
      <c r="FC142">
        <f t="shared" si="206"/>
        <v>0.24859708942657416</v>
      </c>
      <c r="FH142" s="56"/>
    </row>
    <row r="143" spans="1:164" x14ac:dyDescent="0.25">
      <c r="A143">
        <v>980</v>
      </c>
      <c r="B143" s="19">
        <f>'Input spectra'!Y142</f>
        <v>4.4841563510636499E-2</v>
      </c>
      <c r="C143">
        <f>'Input spectra'!B142</f>
        <v>0</v>
      </c>
      <c r="D143">
        <f t="shared" ref="D143:M158" si="223">D$2*EXP(- D$1 * ($C143*_c1+$B143))</f>
        <v>2.0653927966864227E-2</v>
      </c>
      <c r="E143">
        <f t="shared" si="223"/>
        <v>2.0411779414560835E-2</v>
      </c>
      <c r="F143">
        <f t="shared" si="223"/>
        <v>2.0171384219718327E-2</v>
      </c>
      <c r="G143">
        <f t="shared" si="223"/>
        <v>1.9932731540145771E-2</v>
      </c>
      <c r="H143">
        <f t="shared" si="223"/>
        <v>1.9695810595572471E-2</v>
      </c>
      <c r="I143">
        <f t="shared" si="223"/>
        <v>1.9460610667310939E-2</v>
      </c>
      <c r="J143">
        <f t="shared" si="223"/>
        <v>1.9227121097921625E-2</v>
      </c>
      <c r="K143">
        <f t="shared" si="223"/>
        <v>1.8995331290879405E-2</v>
      </c>
      <c r="L143">
        <f t="shared" si="223"/>
        <v>1.8765230710241859E-2</v>
      </c>
      <c r="M143">
        <f t="shared" si="223"/>
        <v>1.8536808880319288E-2</v>
      </c>
      <c r="N143">
        <f t="shared" ref="N143:W158" si="224">N$2*EXP(- N$1 * ($C143*_c1+$B143))</f>
        <v>1.8310055385346444E-2</v>
      </c>
      <c r="O143">
        <f t="shared" si="224"/>
        <v>1.8084959869156012E-2</v>
      </c>
      <c r="P143">
        <f t="shared" si="224"/>
        <v>1.7861512034853838E-2</v>
      </c>
      <c r="Q143">
        <f t="shared" si="224"/>
        <v>1.7639701644495822E-2</v>
      </c>
      <c r="R143">
        <f t="shared" si="224"/>
        <v>1.7419518518766539E-2</v>
      </c>
      <c r="S143">
        <f t="shared" si="224"/>
        <v>1.7200952536659573E-2</v>
      </c>
      <c r="T143">
        <f t="shared" si="224"/>
        <v>1.6983993635159518E-2</v>
      </c>
      <c r="U143">
        <f t="shared" si="224"/>
        <v>1.6768631808925641E-2</v>
      </c>
      <c r="V143">
        <f t="shared" si="224"/>
        <v>1.6554857109977259E-2</v>
      </c>
      <c r="W143">
        <f t="shared" si="224"/>
        <v>1.6342659647380731E-2</v>
      </c>
      <c r="X143">
        <f t="shared" ref="X143:AG158" si="225">X$2*EXP(- X$1 * ($C143*_c1+$B143))</f>
        <v>1.6132029586938143E-2</v>
      </c>
      <c r="Y143">
        <f t="shared" si="225"/>
        <v>1.5922957150877604E-2</v>
      </c>
      <c r="Z143">
        <f t="shared" si="225"/>
        <v>1.5715432617545197E-2</v>
      </c>
      <c r="AA143">
        <f t="shared" si="225"/>
        <v>1.5509446321098538E-2</v>
      </c>
      <c r="AB143">
        <f t="shared" si="225"/>
        <v>1.530498865120199E-2</v>
      </c>
      <c r="AC143">
        <f t="shared" si="225"/>
        <v>1.5102050052723449E-2</v>
      </c>
      <c r="AD143">
        <f t="shared" si="225"/>
        <v>1.490062102543274E-2</v>
      </c>
      <c r="AE143">
        <f t="shared" si="225"/>
        <v>1.4700692123701637E-2</v>
      </c>
      <c r="AF143">
        <f t="shared" si="225"/>
        <v>1.450225395620542E-2</v>
      </c>
      <c r="AG143">
        <f t="shared" si="225"/>
        <v>1.4305297185626047E-2</v>
      </c>
      <c r="AH143">
        <f t="shared" ref="AH143:AQ158" si="226">AH$2*EXP(- AH$1 * ($C143*_c1+$B143))</f>
        <v>1.4109812528356885E-2</v>
      </c>
      <c r="AI143">
        <f t="shared" si="226"/>
        <v>1.3915790754208993E-2</v>
      </c>
      <c r="AJ143">
        <f t="shared" si="226"/>
        <v>1.3723222686118966E-2</v>
      </c>
      <c r="AK143">
        <f t="shared" si="226"/>
        <v>1.3532099199858321E-2</v>
      </c>
      <c r="AL143">
        <f t="shared" si="226"/>
        <v>1.3342411223744431E-2</v>
      </c>
      <c r="AM143">
        <f t="shared" si="226"/>
        <v>1.3154149738352971E-2</v>
      </c>
      <c r="AN143">
        <f t="shared" si="226"/>
        <v>1.2967305776231883E-2</v>
      </c>
      <c r="AO143">
        <f t="shared" si="226"/>
        <v>1.2781870421616888E-2</v>
      </c>
      <c r="AP143">
        <f t="shared" si="226"/>
        <v>1.2597834810148466E-2</v>
      </c>
      <c r="AQ143">
        <f t="shared" si="226"/>
        <v>1.2415190128590336E-2</v>
      </c>
      <c r="AR143">
        <f t="shared" ref="AR143:BA158" si="227">AR$2*EXP(- AR$1 * ($C143*_c1+$B143))</f>
        <v>1.2233927614549462E-2</v>
      </c>
      <c r="AS143">
        <f t="shared" si="227"/>
        <v>1.2054038556197506E-2</v>
      </c>
      <c r="AT143">
        <f t="shared" si="227"/>
        <v>1.1875514291993744E-2</v>
      </c>
      <c r="AU143">
        <f t="shared" si="227"/>
        <v>1.1698346210409521E-2</v>
      </c>
      <c r="AV143">
        <f t="shared" si="227"/>
        <v>1.152252574965407E-2</v>
      </c>
      <c r="AW143">
        <f t="shared" si="227"/>
        <v>1.1348044397401849E-2</v>
      </c>
      <c r="AX143">
        <f t="shared" si="227"/>
        <v>1.0087538862432662E-2</v>
      </c>
      <c r="AY143">
        <f t="shared" si="227"/>
        <v>8.6194509409891831E-3</v>
      </c>
      <c r="AZ143">
        <f t="shared" si="227"/>
        <v>7.7590587198439276E-3</v>
      </c>
      <c r="BA143">
        <f t="shared" si="227"/>
        <v>7.10739188969954E-3</v>
      </c>
      <c r="BB143">
        <f t="shared" ref="BB143:BK158" si="228">BB$2*EXP(- BB$1 * ($C143*_c1+$B143))</f>
        <v>6.5749509839488759E-3</v>
      </c>
      <c r="BC143">
        <f t="shared" si="228"/>
        <v>6.1229435556951067E-3</v>
      </c>
      <c r="BD143">
        <f t="shared" si="228"/>
        <v>5.7301151294845074E-3</v>
      </c>
      <c r="BE143">
        <f t="shared" si="228"/>
        <v>5.3832165861948033E-3</v>
      </c>
      <c r="BF143">
        <f t="shared" si="228"/>
        <v>5.0732777288332448E-3</v>
      </c>
      <c r="BG143">
        <f t="shared" si="228"/>
        <v>4.7938658286692613E-3</v>
      </c>
      <c r="BH143">
        <f t="shared" si="228"/>
        <v>4.5401685580500253E-3</v>
      </c>
      <c r="BI143">
        <f t="shared" si="228"/>
        <v>4.3084674904207594E-3</v>
      </c>
      <c r="BJ143">
        <f t="shared" si="228"/>
        <v>4.0958153132614437E-3</v>
      </c>
      <c r="BK143">
        <f t="shared" si="228"/>
        <v>3.8998274249906276E-3</v>
      </c>
      <c r="BL143">
        <f t="shared" ref="BL143:BU158" si="229">BL$2*EXP(- BL$1 * ($C143*_c1+$B143))</f>
        <v>3.7185416304883691E-3</v>
      </c>
      <c r="BM143">
        <f t="shared" si="229"/>
        <v>3.5503203604263364E-3</v>
      </c>
      <c r="BN143">
        <f t="shared" si="229"/>
        <v>3.3937805191260021E-3</v>
      </c>
      <c r="BO143">
        <f t="shared" si="229"/>
        <v>3.247741895444039E-3</v>
      </c>
      <c r="BP143">
        <f t="shared" si="229"/>
        <v>3.1111884092821511E-3</v>
      </c>
      <c r="BQ143">
        <f t="shared" si="229"/>
        <v>2.9832384570892025E-3</v>
      </c>
      <c r="BR143">
        <f t="shared" si="229"/>
        <v>2.8631218494181666E-3</v>
      </c>
      <c r="BS143">
        <f t="shared" si="229"/>
        <v>2.7501616168172606E-3</v>
      </c>
      <c r="BT143">
        <f t="shared" si="229"/>
        <v>2.6437594728253916E-3</v>
      </c>
      <c r="BU143">
        <f t="shared" si="229"/>
        <v>2.543384066315602E-3</v>
      </c>
      <c r="BV143">
        <f t="shared" ref="BV143:CE158" si="230">BV$2*EXP(- BV$1 * ($C143*_c1+$B143))</f>
        <v>2.4485613906095874E-3</v>
      </c>
      <c r="BW143">
        <f t="shared" si="230"/>
        <v>2.3588668809467984E-3</v>
      </c>
      <c r="BX143">
        <f t="shared" si="230"/>
        <v>2.2739188484920542E-3</v>
      </c>
      <c r="BY143">
        <f t="shared" si="230"/>
        <v>2.1933729832055784E-3</v>
      </c>
      <c r="BZ143">
        <f t="shared" si="230"/>
        <v>2.1169177194986758E-3</v>
      </c>
      <c r="CA143">
        <f t="shared" si="230"/>
        <v>2.0442703042957955E-3</v>
      </c>
      <c r="CB143">
        <f t="shared" si="230"/>
        <v>1.9751734414392664E-3</v>
      </c>
      <c r="CC143">
        <f t="shared" si="230"/>
        <v>1.9093924124320646E-3</v>
      </c>
      <c r="CD143">
        <f t="shared" si="230"/>
        <v>1.846712593509509E-3</v>
      </c>
      <c r="CE143">
        <f t="shared" si="230"/>
        <v>1.7869373045219603E-3</v>
      </c>
      <c r="CF143">
        <f t="shared" ref="CF143:CO158" si="231">CF$2*EXP(- CF$1 * ($C143*_c1+$B143))</f>
        <v>1.7298859372199577E-3</v>
      </c>
      <c r="CG143">
        <f t="shared" si="231"/>
        <v>1.6753923200782583E-3</v>
      </c>
      <c r="CH143">
        <f t="shared" si="231"/>
        <v>1.6233032843778535E-3</v>
      </c>
      <c r="CI143">
        <f t="shared" si="231"/>
        <v>1.5734774023325926E-3</v>
      </c>
      <c r="CJ143">
        <f t="shared" si="231"/>
        <v>1.5257838729357065E-3</v>
      </c>
      <c r="CK143">
        <f t="shared" si="231"/>
        <v>1.4801015351655301E-3</v>
      </c>
      <c r="CL143">
        <f t="shared" si="231"/>
        <v>1.436317991423533E-3</v>
      </c>
      <c r="CM143">
        <f t="shared" si="231"/>
        <v>1.3943288267308589E-3</v>
      </c>
      <c r="CN143">
        <f t="shared" si="231"/>
        <v>1.3540369113979674E-3</v>
      </c>
      <c r="CO143">
        <f t="shared" si="231"/>
        <v>1.3153517766962175E-3</v>
      </c>
      <c r="CP143">
        <f t="shared" ref="CP143:CY158" si="232">CP$2*EXP(- CP$1 * ($C143*_c1+$B143))</f>
        <v>1.2781890545715236E-3</v>
      </c>
      <c r="CQ143">
        <f t="shared" si="232"/>
        <v>1.2424699737049103E-3</v>
      </c>
      <c r="CR143">
        <f t="shared" si="232"/>
        <v>7.9991038919946045E-4</v>
      </c>
      <c r="CS143">
        <f t="shared" si="232"/>
        <v>5.1952989286298387E-4</v>
      </c>
      <c r="CT143">
        <f t="shared" si="232"/>
        <v>3.5977756461696384E-4</v>
      </c>
      <c r="CU143">
        <f t="shared" si="232"/>
        <v>2.5027072685864004E-4</v>
      </c>
      <c r="CV143">
        <f t="shared" si="232"/>
        <v>1.7087851409587664E-4</v>
      </c>
      <c r="CW143">
        <f t="shared" si="232"/>
        <v>1.1232176416565332E-4</v>
      </c>
      <c r="CX143">
        <f t="shared" si="232"/>
        <v>6.9363060710354976E-5</v>
      </c>
      <c r="CY143">
        <f t="shared" si="232"/>
        <v>3.8677509795320673E-5</v>
      </c>
      <c r="CZ143">
        <f t="shared" ref="CZ143:DI158" si="233">CZ$2*EXP(- CZ$1 * ($C143*_c1+$B143))</f>
        <v>1.7983764520205542E-5</v>
      </c>
      <c r="DA143">
        <f t="shared" si="233"/>
        <v>5.6273250361457355E-6</v>
      </c>
      <c r="DB143">
        <f t="shared" si="233"/>
        <v>3.5743786298622728E-7</v>
      </c>
      <c r="DC143">
        <f t="shared" si="233"/>
        <v>0</v>
      </c>
      <c r="DD143">
        <f t="shared" si="233"/>
        <v>0</v>
      </c>
      <c r="DE143">
        <f t="shared" si="233"/>
        <v>0</v>
      </c>
      <c r="DF143">
        <f t="shared" si="233"/>
        <v>0</v>
      </c>
      <c r="DG143">
        <f t="shared" si="233"/>
        <v>0</v>
      </c>
      <c r="DH143">
        <f t="shared" si="233"/>
        <v>0</v>
      </c>
      <c r="DI143">
        <f t="shared" si="233"/>
        <v>0</v>
      </c>
      <c r="DJ143">
        <f t="shared" ref="DJ143:DS158" si="234">DJ$2*EXP(- DJ$1 * ($C143*_c1+$B143))</f>
        <v>0</v>
      </c>
      <c r="DK143">
        <f t="shared" si="234"/>
        <v>0</v>
      </c>
      <c r="DL143">
        <f t="shared" si="234"/>
        <v>0</v>
      </c>
      <c r="DM143">
        <f t="shared" si="234"/>
        <v>0</v>
      </c>
      <c r="DN143">
        <f t="shared" si="234"/>
        <v>0</v>
      </c>
      <c r="DO143">
        <f t="shared" si="234"/>
        <v>0</v>
      </c>
      <c r="DP143">
        <f t="shared" si="234"/>
        <v>0</v>
      </c>
      <c r="DQ143">
        <f t="shared" si="234"/>
        <v>0</v>
      </c>
      <c r="DR143">
        <f t="shared" si="234"/>
        <v>0</v>
      </c>
      <c r="DS143">
        <f t="shared" si="234"/>
        <v>0</v>
      </c>
      <c r="DT143">
        <f t="shared" ref="DT143:EC158" si="235">DT$2*EXP(- DT$1 * ($C143*_c1+$B143))</f>
        <v>0</v>
      </c>
      <c r="DU143">
        <f t="shared" si="235"/>
        <v>0</v>
      </c>
      <c r="DV143">
        <f t="shared" si="235"/>
        <v>0</v>
      </c>
      <c r="DW143">
        <f t="shared" si="235"/>
        <v>0</v>
      </c>
      <c r="DX143">
        <f t="shared" si="235"/>
        <v>0</v>
      </c>
      <c r="DY143">
        <f t="shared" si="235"/>
        <v>0</v>
      </c>
      <c r="DZ143">
        <f t="shared" si="235"/>
        <v>0</v>
      </c>
      <c r="EA143">
        <f t="shared" si="235"/>
        <v>0</v>
      </c>
      <c r="EB143">
        <f t="shared" si="235"/>
        <v>0</v>
      </c>
      <c r="EC143">
        <f t="shared" si="235"/>
        <v>0</v>
      </c>
      <c r="ED143">
        <f t="shared" ref="ED143:EM158" si="236">ED$2*EXP(- ED$1 * ($C143*_c1+$B143))</f>
        <v>0</v>
      </c>
      <c r="EE143">
        <f t="shared" si="236"/>
        <v>0</v>
      </c>
      <c r="EF143">
        <f t="shared" si="236"/>
        <v>0</v>
      </c>
      <c r="EG143">
        <f t="shared" si="236"/>
        <v>0</v>
      </c>
      <c r="EH143">
        <f t="shared" si="236"/>
        <v>0</v>
      </c>
      <c r="EI143">
        <f t="shared" si="236"/>
        <v>0</v>
      </c>
      <c r="EJ143">
        <f t="shared" si="236"/>
        <v>0</v>
      </c>
      <c r="EK143">
        <f t="shared" si="236"/>
        <v>0</v>
      </c>
      <c r="EL143">
        <f t="shared" si="236"/>
        <v>0</v>
      </c>
      <c r="EM143">
        <f t="shared" si="236"/>
        <v>0</v>
      </c>
      <c r="EN143">
        <f t="shared" ref="EN143:EX158" si="237">EN$2*EXP(- EN$1 * ($C143*_c1+$B143))</f>
        <v>0</v>
      </c>
      <c r="EO143">
        <f t="shared" si="237"/>
        <v>0</v>
      </c>
      <c r="EP143">
        <f t="shared" si="237"/>
        <v>0</v>
      </c>
      <c r="EQ143">
        <f t="shared" si="237"/>
        <v>0</v>
      </c>
      <c r="ER143">
        <f t="shared" si="237"/>
        <v>0</v>
      </c>
      <c r="ES143">
        <f t="shared" si="237"/>
        <v>0</v>
      </c>
      <c r="ET143">
        <f t="shared" si="237"/>
        <v>0</v>
      </c>
      <c r="EU143">
        <f t="shared" si="237"/>
        <v>0</v>
      </c>
      <c r="EV143">
        <f t="shared" si="237"/>
        <v>0</v>
      </c>
      <c r="EW143">
        <f t="shared" si="237"/>
        <v>0</v>
      </c>
      <c r="EX143">
        <f t="shared" si="237"/>
        <v>0</v>
      </c>
      <c r="EZ143">
        <f t="shared" si="207"/>
        <v>0.88021421933809851</v>
      </c>
      <c r="FB143">
        <f t="shared" si="205"/>
        <v>1.1085652000941526E-2</v>
      </c>
      <c r="FC143">
        <f t="shared" si="206"/>
        <v>0.24859873049018172</v>
      </c>
      <c r="FH143" s="56"/>
    </row>
    <row r="144" spans="1:164" x14ac:dyDescent="0.25">
      <c r="A144">
        <v>985</v>
      </c>
      <c r="B144" s="19">
        <f>'Input spectra'!Y143</f>
        <v>4.4789046171482903E-2</v>
      </c>
      <c r="C144">
        <f>'Input spectra'!B143</f>
        <v>0</v>
      </c>
      <c r="D144">
        <f t="shared" si="223"/>
        <v>2.0653927966864227E-2</v>
      </c>
      <c r="E144">
        <f t="shared" si="223"/>
        <v>2.0411886612076546E-2</v>
      </c>
      <c r="F144">
        <f t="shared" si="223"/>
        <v>2.0171596090316265E-2</v>
      </c>
      <c r="G144">
        <f t="shared" si="223"/>
        <v>1.9933045586826462E-2</v>
      </c>
      <c r="H144">
        <f t="shared" si="223"/>
        <v>1.9696224348544279E-2</v>
      </c>
      <c r="I144">
        <f t="shared" si="223"/>
        <v>1.946112168376549E-2</v>
      </c>
      <c r="J144">
        <f t="shared" si="223"/>
        <v>1.9227726961810871E-2</v>
      </c>
      <c r="K144">
        <f t="shared" si="223"/>
        <v>1.899602961269424E-2</v>
      </c>
      <c r="L144">
        <f t="shared" si="223"/>
        <v>1.8766019126792363E-2</v>
      </c>
      <c r="M144">
        <f t="shared" si="223"/>
        <v>1.853768505451649E-2</v>
      </c>
      <c r="N144">
        <f t="shared" si="224"/>
        <v>1.8311017005985693E-2</v>
      </c>
      <c r="O144">
        <f t="shared" si="224"/>
        <v>1.8086004650701884E-2</v>
      </c>
      <c r="P144">
        <f t="shared" si="224"/>
        <v>1.7862637717226567E-2</v>
      </c>
      <c r="Q144">
        <f t="shared" si="224"/>
        <v>1.7640905992859297E-2</v>
      </c>
      <c r="R144">
        <f t="shared" si="224"/>
        <v>1.7420799323317793E-2</v>
      </c>
      <c r="S144">
        <f t="shared" si="224"/>
        <v>1.7202307612419799E-2</v>
      </c>
      <c r="T144">
        <f t="shared" si="224"/>
        <v>1.6985420821766586E-2</v>
      </c>
      <c r="U144">
        <f t="shared" si="224"/>
        <v>1.6770128970428091E-2</v>
      </c>
      <c r="V144">
        <f t="shared" si="224"/>
        <v>1.6556422134629802E-2</v>
      </c>
      <c r="W144">
        <f t="shared" si="224"/>
        <v>1.6344290447441203E-2</v>
      </c>
      <c r="X144">
        <f t="shared" si="225"/>
        <v>1.6133724098465928E-2</v>
      </c>
      <c r="Y144">
        <f t="shared" si="225"/>
        <v>1.592471333353351E-2</v>
      </c>
      <c r="Z144">
        <f t="shared" si="225"/>
        <v>1.5717248454392777E-2</v>
      </c>
      <c r="AA144">
        <f t="shared" si="225"/>
        <v>1.5511319818406836E-2</v>
      </c>
      <c r="AB144">
        <f t="shared" si="225"/>
        <v>1.530691783824973E-2</v>
      </c>
      <c r="AC144">
        <f t="shared" si="225"/>
        <v>1.510403298160462E-2</v>
      </c>
      <c r="AD144">
        <f t="shared" si="225"/>
        <v>1.4902655770863599E-2</v>
      </c>
      <c r="AE144">
        <f t="shared" si="225"/>
        <v>1.4702776782829099E-2</v>
      </c>
      <c r="AF144">
        <f t="shared" si="225"/>
        <v>1.4504386648416854E-2</v>
      </c>
      <c r="AG144">
        <f t="shared" si="225"/>
        <v>1.4307476052360419E-2</v>
      </c>
      <c r="AH144">
        <f t="shared" si="226"/>
        <v>1.4112035732917305E-2</v>
      </c>
      <c r="AI144">
        <f t="shared" si="226"/>
        <v>1.3918056481576596E-2</v>
      </c>
      <c r="AJ144">
        <f t="shared" si="226"/>
        <v>1.3725529142768164E-2</v>
      </c>
      <c r="AK144">
        <f t="shared" si="226"/>
        <v>1.3534444613573374E-2</v>
      </c>
      <c r="AL144">
        <f t="shared" si="226"/>
        <v>1.3344793843437378E-2</v>
      </c>
      <c r="AM144">
        <f t="shared" si="226"/>
        <v>1.3156567833882865E-2</v>
      </c>
      <c r="AN144">
        <f t="shared" si="226"/>
        <v>1.2969757638225355E-2</v>
      </c>
      <c r="AO144">
        <f t="shared" si="226"/>
        <v>1.2784354361290006E-2</v>
      </c>
      <c r="AP144">
        <f t="shared" si="226"/>
        <v>1.2600349159129904E-2</v>
      </c>
      <c r="AQ144">
        <f t="shared" si="226"/>
        <v>1.2417733238745829E-2</v>
      </c>
      <c r="AR144">
        <f t="shared" si="227"/>
        <v>1.2236497857807541E-2</v>
      </c>
      <c r="AS144">
        <f t="shared" si="227"/>
        <v>1.2056634324376501E-2</v>
      </c>
      <c r="AT144">
        <f t="shared" si="227"/>
        <v>1.1878133996630073E-2</v>
      </c>
      <c r="AU144">
        <f t="shared" si="227"/>
        <v>1.1700988282587199E-2</v>
      </c>
      <c r="AV144">
        <f t="shared" si="227"/>
        <v>1.1525188639835499E-2</v>
      </c>
      <c r="AW144">
        <f t="shared" si="227"/>
        <v>1.1350726575259833E-2</v>
      </c>
      <c r="AX144">
        <f t="shared" si="227"/>
        <v>1.0089976102033139E-2</v>
      </c>
      <c r="AY144">
        <f t="shared" si="227"/>
        <v>8.6215787555376146E-3</v>
      </c>
      <c r="AZ144">
        <f t="shared" si="227"/>
        <v>7.7610148949608911E-3</v>
      </c>
      <c r="BA144">
        <f t="shared" si="227"/>
        <v>7.1092211054708384E-3</v>
      </c>
      <c r="BB144">
        <f t="shared" si="228"/>
        <v>6.5766777052996932E-3</v>
      </c>
      <c r="BC144">
        <f t="shared" si="228"/>
        <v>6.1245837349238139E-3</v>
      </c>
      <c r="BD144">
        <f t="shared" si="228"/>
        <v>5.7316801812530528E-3</v>
      </c>
      <c r="BE144">
        <f t="shared" si="228"/>
        <v>5.3847151694637147E-3</v>
      </c>
      <c r="BF144">
        <f t="shared" si="228"/>
        <v>5.0747166821169636E-3</v>
      </c>
      <c r="BG144">
        <f t="shared" si="228"/>
        <v>4.7952507145952693E-3</v>
      </c>
      <c r="BH144">
        <f t="shared" si="228"/>
        <v>4.5415040048189846E-3</v>
      </c>
      <c r="BI144">
        <f t="shared" si="228"/>
        <v>4.3097574181963456E-3</v>
      </c>
      <c r="BJ144">
        <f t="shared" si="228"/>
        <v>4.0970630909558121E-3</v>
      </c>
      <c r="BK144">
        <f t="shared" si="228"/>
        <v>3.901035982719315E-3</v>
      </c>
      <c r="BL144">
        <f t="shared" si="229"/>
        <v>3.7197135425875785E-3</v>
      </c>
      <c r="BM144">
        <f t="shared" si="229"/>
        <v>3.5514579082352908E-3</v>
      </c>
      <c r="BN144">
        <f t="shared" si="229"/>
        <v>3.3948857394499746E-3</v>
      </c>
      <c r="BO144">
        <f t="shared" si="229"/>
        <v>3.2488166186297016E-3</v>
      </c>
      <c r="BP144">
        <f t="shared" si="229"/>
        <v>3.1122342895941383E-3</v>
      </c>
      <c r="BQ144">
        <f t="shared" si="229"/>
        <v>2.9842569972730031E-3</v>
      </c>
      <c r="BR144">
        <f t="shared" si="229"/>
        <v>2.8641144207999618E-3</v>
      </c>
      <c r="BS144">
        <f t="shared" si="229"/>
        <v>2.7511294759271104E-3</v>
      </c>
      <c r="BT144">
        <f t="shared" si="229"/>
        <v>2.6447037752765626E-3</v>
      </c>
      <c r="BU144">
        <f t="shared" si="229"/>
        <v>2.5443058784927869E-3</v>
      </c>
      <c r="BV144">
        <f t="shared" si="230"/>
        <v>2.4494616995887832E-3</v>
      </c>
      <c r="BW144">
        <f t="shared" si="230"/>
        <v>2.3597466029741834E-3</v>
      </c>
      <c r="BX144">
        <f t="shared" si="230"/>
        <v>2.2747788362782735E-3</v>
      </c>
      <c r="BY144">
        <f t="shared" si="230"/>
        <v>2.1942140322383265E-3</v>
      </c>
      <c r="BZ144">
        <f t="shared" si="230"/>
        <v>2.1177405735356863E-3</v>
      </c>
      <c r="CA144">
        <f t="shared" si="230"/>
        <v>2.0450756601688796E-3</v>
      </c>
      <c r="CB144">
        <f t="shared" si="230"/>
        <v>1.9759619532755497E-3</v>
      </c>
      <c r="CC144">
        <f t="shared" si="230"/>
        <v>1.9101646953793234E-3</v>
      </c>
      <c r="CD144">
        <f t="shared" si="230"/>
        <v>1.8474692270372311E-3</v>
      </c>
      <c r="CE144">
        <f t="shared" si="230"/>
        <v>1.7876788353575637E-3</v>
      </c>
      <c r="CF144">
        <f t="shared" si="231"/>
        <v>1.7306128819697764E-3</v>
      </c>
      <c r="CG144">
        <f t="shared" si="231"/>
        <v>1.6761051675749463E-3</v>
      </c>
      <c r="CH144">
        <f t="shared" si="231"/>
        <v>1.6240024977893475E-3</v>
      </c>
      <c r="CI144">
        <f t="shared" si="231"/>
        <v>1.5741634210624529E-3</v>
      </c>
      <c r="CJ144">
        <f t="shared" si="231"/>
        <v>1.5264571143402386E-3</v>
      </c>
      <c r="CK144">
        <f t="shared" si="231"/>
        <v>1.4807623961094383E-3</v>
      </c>
      <c r="CL144">
        <f t="shared" si="231"/>
        <v>1.4369668496927923E-3</v>
      </c>
      <c r="CM144">
        <f t="shared" si="231"/>
        <v>1.3949660423189457E-3</v>
      </c>
      <c r="CN144">
        <f t="shared" si="231"/>
        <v>1.3546628276794213E-3</v>
      </c>
      <c r="CO144">
        <f t="shared" si="231"/>
        <v>1.3159667214996814E-3</v>
      </c>
      <c r="CP144">
        <f t="shared" si="232"/>
        <v>1.2787933411628632E-3</v>
      </c>
      <c r="CQ144">
        <f t="shared" si="232"/>
        <v>1.2430639016896851E-3</v>
      </c>
      <c r="CR144">
        <f t="shared" si="232"/>
        <v>8.0029696690114762E-4</v>
      </c>
      <c r="CS144">
        <f t="shared" si="232"/>
        <v>5.1978369908537662E-4</v>
      </c>
      <c r="CT144">
        <f t="shared" si="232"/>
        <v>3.5995521733122086E-4</v>
      </c>
      <c r="CU144">
        <f t="shared" si="232"/>
        <v>2.5039562176210756E-4</v>
      </c>
      <c r="CV144">
        <f t="shared" si="232"/>
        <v>1.7096468703163995E-4</v>
      </c>
      <c r="CW144">
        <f t="shared" si="232"/>
        <v>1.1237899749203964E-4</v>
      </c>
      <c r="CX144">
        <f t="shared" si="232"/>
        <v>6.9398768979716657E-5</v>
      </c>
      <c r="CY144">
        <f t="shared" si="232"/>
        <v>3.8697624298855998E-5</v>
      </c>
      <c r="CZ144">
        <f t="shared" si="233"/>
        <v>1.7993211595270299E-5</v>
      </c>
      <c r="DA144">
        <f t="shared" si="233"/>
        <v>5.6303107025002121E-6</v>
      </c>
      <c r="DB144">
        <f t="shared" si="233"/>
        <v>3.5762938547059218E-7</v>
      </c>
      <c r="DC144">
        <f t="shared" si="233"/>
        <v>0</v>
      </c>
      <c r="DD144">
        <f t="shared" si="233"/>
        <v>0</v>
      </c>
      <c r="DE144">
        <f t="shared" si="233"/>
        <v>0</v>
      </c>
      <c r="DF144">
        <f t="shared" si="233"/>
        <v>0</v>
      </c>
      <c r="DG144">
        <f t="shared" si="233"/>
        <v>0</v>
      </c>
      <c r="DH144">
        <f t="shared" si="233"/>
        <v>0</v>
      </c>
      <c r="DI144">
        <f t="shared" si="233"/>
        <v>0</v>
      </c>
      <c r="DJ144">
        <f t="shared" si="234"/>
        <v>0</v>
      </c>
      <c r="DK144">
        <f t="shared" si="234"/>
        <v>0</v>
      </c>
      <c r="DL144">
        <f t="shared" si="234"/>
        <v>0</v>
      </c>
      <c r="DM144">
        <f t="shared" si="234"/>
        <v>0</v>
      </c>
      <c r="DN144">
        <f t="shared" si="234"/>
        <v>0</v>
      </c>
      <c r="DO144">
        <f t="shared" si="234"/>
        <v>0</v>
      </c>
      <c r="DP144">
        <f t="shared" si="234"/>
        <v>0</v>
      </c>
      <c r="DQ144">
        <f t="shared" si="234"/>
        <v>0</v>
      </c>
      <c r="DR144">
        <f t="shared" si="234"/>
        <v>0</v>
      </c>
      <c r="DS144">
        <f t="shared" si="234"/>
        <v>0</v>
      </c>
      <c r="DT144">
        <f t="shared" si="235"/>
        <v>0</v>
      </c>
      <c r="DU144">
        <f t="shared" si="235"/>
        <v>0</v>
      </c>
      <c r="DV144">
        <f t="shared" si="235"/>
        <v>0</v>
      </c>
      <c r="DW144">
        <f t="shared" si="235"/>
        <v>0</v>
      </c>
      <c r="DX144">
        <f t="shared" si="235"/>
        <v>0</v>
      </c>
      <c r="DY144">
        <f t="shared" si="235"/>
        <v>0</v>
      </c>
      <c r="DZ144">
        <f t="shared" si="235"/>
        <v>0</v>
      </c>
      <c r="EA144">
        <f t="shared" si="235"/>
        <v>0</v>
      </c>
      <c r="EB144">
        <f t="shared" si="235"/>
        <v>0</v>
      </c>
      <c r="EC144">
        <f t="shared" si="235"/>
        <v>0</v>
      </c>
      <c r="ED144">
        <f t="shared" si="236"/>
        <v>0</v>
      </c>
      <c r="EE144">
        <f t="shared" si="236"/>
        <v>0</v>
      </c>
      <c r="EF144">
        <f t="shared" si="236"/>
        <v>0</v>
      </c>
      <c r="EG144">
        <f t="shared" si="236"/>
        <v>0</v>
      </c>
      <c r="EH144">
        <f t="shared" si="236"/>
        <v>0</v>
      </c>
      <c r="EI144">
        <f t="shared" si="236"/>
        <v>0</v>
      </c>
      <c r="EJ144">
        <f t="shared" si="236"/>
        <v>0</v>
      </c>
      <c r="EK144">
        <f t="shared" si="236"/>
        <v>0</v>
      </c>
      <c r="EL144">
        <f t="shared" si="236"/>
        <v>0</v>
      </c>
      <c r="EM144">
        <f t="shared" si="236"/>
        <v>0</v>
      </c>
      <c r="EN144">
        <f t="shared" si="237"/>
        <v>0</v>
      </c>
      <c r="EO144">
        <f t="shared" si="237"/>
        <v>0</v>
      </c>
      <c r="EP144">
        <f t="shared" si="237"/>
        <v>0</v>
      </c>
      <c r="EQ144">
        <f t="shared" si="237"/>
        <v>0</v>
      </c>
      <c r="ER144">
        <f t="shared" si="237"/>
        <v>0</v>
      </c>
      <c r="ES144">
        <f t="shared" si="237"/>
        <v>0</v>
      </c>
      <c r="ET144">
        <f t="shared" si="237"/>
        <v>0</v>
      </c>
      <c r="EU144">
        <f t="shared" si="237"/>
        <v>0</v>
      </c>
      <c r="EV144">
        <f t="shared" si="237"/>
        <v>0</v>
      </c>
      <c r="EW144">
        <f t="shared" si="237"/>
        <v>0</v>
      </c>
      <c r="EX144">
        <f t="shared" si="237"/>
        <v>0</v>
      </c>
      <c r="EZ144">
        <f t="shared" si="207"/>
        <v>0.88034130342405092</v>
      </c>
      <c r="FB144">
        <f t="shared" si="205"/>
        <v>1.1072813592067021E-2</v>
      </c>
      <c r="FC144">
        <f t="shared" si="206"/>
        <v>0.24860037155403267</v>
      </c>
      <c r="FH144" s="56"/>
    </row>
    <row r="145" spans="1:164" x14ac:dyDescent="0.25">
      <c r="A145">
        <v>990</v>
      </c>
      <c r="B145" s="19">
        <f>'Input spectra'!Y144</f>
        <v>4.47365288323293E-2</v>
      </c>
      <c r="C145">
        <f>'Input spectra'!B144</f>
        <v>0</v>
      </c>
      <c r="D145">
        <f t="shared" si="223"/>
        <v>2.0653927966864227E-2</v>
      </c>
      <c r="E145">
        <f t="shared" si="223"/>
        <v>2.0411993810155231E-2</v>
      </c>
      <c r="F145">
        <f t="shared" si="223"/>
        <v>2.0171807963139592E-2</v>
      </c>
      <c r="G145">
        <f t="shared" si="223"/>
        <v>1.9933359638455064E-2</v>
      </c>
      <c r="H145">
        <f t="shared" si="223"/>
        <v>1.9696638110207859E-2</v>
      </c>
      <c r="I145">
        <f t="shared" si="223"/>
        <v>1.9461632713638832E-2</v>
      </c>
      <c r="J145">
        <f t="shared" si="223"/>
        <v>1.9228332844791432E-2</v>
      </c>
      <c r="K145">
        <f t="shared" si="223"/>
        <v>1.8996727960181356E-2</v>
      </c>
      <c r="L145">
        <f t="shared" si="223"/>
        <v>1.8766807576467995E-2</v>
      </c>
      <c r="M145">
        <f t="shared" si="223"/>
        <v>1.8538561270127575E-2</v>
      </c>
      <c r="N145">
        <f t="shared" si="224"/>
        <v>1.831197867712803E-2</v>
      </c>
      <c r="O145">
        <f t="shared" si="224"/>
        <v>1.8087049492605561E-2</v>
      </c>
      <c r="P145">
        <f t="shared" si="224"/>
        <v>1.7863763470542946E-2</v>
      </c>
      <c r="Q145">
        <f t="shared" si="224"/>
        <v>1.76421104234495E-2</v>
      </c>
      <c r="R145">
        <f t="shared" si="224"/>
        <v>1.7422080222042734E-2</v>
      </c>
      <c r="S145">
        <f t="shared" si="224"/>
        <v>1.7203662794931695E-2</v>
      </c>
      <c r="T145">
        <f t="shared" si="224"/>
        <v>1.6986848128301958E-2</v>
      </c>
      <c r="U145">
        <f t="shared" si="224"/>
        <v>1.6771626265602305E-2</v>
      </c>
      <c r="V145">
        <f t="shared" si="224"/>
        <v>1.6557987307233013E-2</v>
      </c>
      <c r="W145">
        <f t="shared" si="224"/>
        <v>1.6345921410235827E-2</v>
      </c>
      <c r="X145">
        <f t="shared" si="225"/>
        <v>1.6135418787985537E-2</v>
      </c>
      <c r="Y145">
        <f t="shared" si="225"/>
        <v>1.5926469709883182E-2</v>
      </c>
      <c r="Z145">
        <f t="shared" si="225"/>
        <v>1.5719064501050897E-2</v>
      </c>
      <c r="AA145">
        <f t="shared" si="225"/>
        <v>1.5513193542028318E-2</v>
      </c>
      <c r="AB145">
        <f t="shared" si="225"/>
        <v>1.5308847268470642E-2</v>
      </c>
      <c r="AC145">
        <f t="shared" si="225"/>
        <v>1.5106016170848254E-2</v>
      </c>
      <c r="AD145">
        <f t="shared" si="225"/>
        <v>1.4904690794147909E-2</v>
      </c>
      <c r="AE145">
        <f t="shared" si="225"/>
        <v>1.4704861737575547E-2</v>
      </c>
      <c r="AF145">
        <f t="shared" si="225"/>
        <v>1.4506519654260641E-2</v>
      </c>
      <c r="AG145">
        <f t="shared" si="225"/>
        <v>1.4309655250962084E-2</v>
      </c>
      <c r="AH145">
        <f t="shared" si="226"/>
        <v>1.4114259287775682E-2</v>
      </c>
      <c r="AI145">
        <f t="shared" si="226"/>
        <v>1.3920322577843144E-2</v>
      </c>
      <c r="AJ145">
        <f t="shared" si="226"/>
        <v>1.3727835987062622E-2</v>
      </c>
      <c r="AK145">
        <f t="shared" si="226"/>
        <v>1.3536790433800782E-2</v>
      </c>
      <c r="AL145">
        <f t="shared" si="226"/>
        <v>1.3347176888606389E-2</v>
      </c>
      <c r="AM145">
        <f t="shared" si="226"/>
        <v>1.3158986373925411E-2</v>
      </c>
      <c r="AN145">
        <f t="shared" si="226"/>
        <v>1.2972209963817611E-2</v>
      </c>
      <c r="AO145">
        <f t="shared" si="226"/>
        <v>1.2786838783674656E-2</v>
      </c>
      <c r="AP145">
        <f t="shared" si="226"/>
        <v>1.2602864009939702E-2</v>
      </c>
      <c r="AQ145">
        <f t="shared" si="226"/>
        <v>1.2420276869828443E-2</v>
      </c>
      <c r="AR145">
        <f t="shared" si="227"/>
        <v>1.2239068641051681E-2</v>
      </c>
      <c r="AS145">
        <f t="shared" si="227"/>
        <v>1.2059230651539311E-2</v>
      </c>
      <c r="AT145">
        <f t="shared" si="227"/>
        <v>1.1880754279165783E-2</v>
      </c>
      <c r="AU145">
        <f t="shared" si="227"/>
        <v>1.1703630951477034E-2</v>
      </c>
      <c r="AV145">
        <f t="shared" si="227"/>
        <v>1.1527852145418818E-2</v>
      </c>
      <c r="AW145">
        <f t="shared" si="227"/>
        <v>1.1353409387066523E-2</v>
      </c>
      <c r="AX145">
        <f t="shared" si="227"/>
        <v>1.00924139304925E-2</v>
      </c>
      <c r="AY145">
        <f t="shared" si="227"/>
        <v>8.6237070953625143E-3</v>
      </c>
      <c r="AZ145">
        <f t="shared" si="227"/>
        <v>7.7629715632589512E-3</v>
      </c>
      <c r="BA145">
        <f t="shared" si="227"/>
        <v>7.1110507920238795E-3</v>
      </c>
      <c r="BB145">
        <f t="shared" si="228"/>
        <v>6.5784048801240998E-3</v>
      </c>
      <c r="BC145">
        <f t="shared" si="228"/>
        <v>6.1262243535143857E-3</v>
      </c>
      <c r="BD145">
        <f t="shared" si="228"/>
        <v>5.7332456604802075E-3</v>
      </c>
      <c r="BE145">
        <f t="shared" si="228"/>
        <v>5.386214169909192E-3</v>
      </c>
      <c r="BF145">
        <f t="shared" si="228"/>
        <v>5.0761560435365399E-3</v>
      </c>
      <c r="BG145">
        <f t="shared" si="228"/>
        <v>4.7966360005969365E-3</v>
      </c>
      <c r="BH145">
        <f t="shared" si="228"/>
        <v>4.5428398443967252E-3</v>
      </c>
      <c r="BI145">
        <f t="shared" si="228"/>
        <v>4.3110477321681084E-3</v>
      </c>
      <c r="BJ145">
        <f t="shared" si="228"/>
        <v>4.0983112487818643E-3</v>
      </c>
      <c r="BK145">
        <f t="shared" si="228"/>
        <v>3.9022449149804174E-3</v>
      </c>
      <c r="BL145">
        <f t="shared" si="229"/>
        <v>3.7208858240192055E-3</v>
      </c>
      <c r="BM145">
        <f t="shared" si="229"/>
        <v>3.5525958205226268E-3</v>
      </c>
      <c r="BN145">
        <f t="shared" si="229"/>
        <v>3.3959913197005708E-3</v>
      </c>
      <c r="BO145">
        <f t="shared" si="229"/>
        <v>3.2498916974562876E-3</v>
      </c>
      <c r="BP145">
        <f t="shared" si="229"/>
        <v>3.1132805214970569E-3</v>
      </c>
      <c r="BQ145">
        <f t="shared" si="229"/>
        <v>2.9852758852077872E-3</v>
      </c>
      <c r="BR145">
        <f t="shared" si="229"/>
        <v>2.8651073362809601E-3</v>
      </c>
      <c r="BS145">
        <f t="shared" si="229"/>
        <v>2.7520976756537632E-3</v>
      </c>
      <c r="BT145">
        <f t="shared" si="229"/>
        <v>2.6456484150152691E-3</v>
      </c>
      <c r="BU145">
        <f t="shared" si="229"/>
        <v>2.5452280247672491E-3</v>
      </c>
      <c r="BV145">
        <f t="shared" si="230"/>
        <v>2.4503623396016474E-3</v>
      </c>
      <c r="BW145">
        <f t="shared" si="230"/>
        <v>2.3606266530874186E-3</v>
      </c>
      <c r="BX145">
        <f t="shared" si="230"/>
        <v>2.2756391493087258E-3</v>
      </c>
      <c r="BY145">
        <f t="shared" si="230"/>
        <v>2.1950554037713887E-3</v>
      </c>
      <c r="BZ145">
        <f t="shared" si="230"/>
        <v>2.1185637474192172E-3</v>
      </c>
      <c r="CA145">
        <f t="shared" si="230"/>
        <v>2.0458813333180496E-3</v>
      </c>
      <c r="CB145">
        <f t="shared" si="230"/>
        <v>1.9767507798947792E-3</v>
      </c>
      <c r="CC145">
        <f t="shared" si="230"/>
        <v>1.9109372906882249E-3</v>
      </c>
      <c r="CD145">
        <f t="shared" si="230"/>
        <v>1.8482261705722045E-3</v>
      </c>
      <c r="CE145">
        <f t="shared" si="230"/>
        <v>1.7884206739084843E-3</v>
      </c>
      <c r="CF145">
        <f t="shared" si="231"/>
        <v>1.7313401322013951E-3</v>
      </c>
      <c r="CG145">
        <f t="shared" si="231"/>
        <v>1.6768183183746563E-3</v>
      </c>
      <c r="CH145">
        <f t="shared" si="231"/>
        <v>1.6247020123764746E-3</v>
      </c>
      <c r="CI145">
        <f t="shared" si="231"/>
        <v>1.5748497388888849E-3</v>
      </c>
      <c r="CJ145">
        <f t="shared" si="231"/>
        <v>1.5271306528078065E-3</v>
      </c>
      <c r="CK145">
        <f t="shared" si="231"/>
        <v>1.4814235521257971E-3</v>
      </c>
      <c r="CL145">
        <f t="shared" si="231"/>
        <v>1.4376160010845047E-3</v>
      </c>
      <c r="CM145">
        <f t="shared" si="231"/>
        <v>1.395603549117899E-3</v>
      </c>
      <c r="CN145">
        <f t="shared" si="231"/>
        <v>1.355289033296556E-3</v>
      </c>
      <c r="CO145">
        <f t="shared" si="231"/>
        <v>1.3165819537981852E-3</v>
      </c>
      <c r="CP145">
        <f t="shared" si="232"/>
        <v>1.2793979134414282E-3</v>
      </c>
      <c r="CQ145">
        <f t="shared" si="232"/>
        <v>1.2436581135851043E-3</v>
      </c>
      <c r="CR145">
        <f t="shared" si="232"/>
        <v>8.0068373142666105E-4</v>
      </c>
      <c r="CS145">
        <f t="shared" si="232"/>
        <v>5.2003762929986189E-4</v>
      </c>
      <c r="CT145">
        <f t="shared" si="232"/>
        <v>3.6013295776769842E-4</v>
      </c>
      <c r="CU145">
        <f t="shared" si="232"/>
        <v>2.5052057899302785E-4</v>
      </c>
      <c r="CV145">
        <f t="shared" si="232"/>
        <v>1.7105090342386063E-4</v>
      </c>
      <c r="CW145">
        <f t="shared" si="232"/>
        <v>1.12436259981551E-4</v>
      </c>
      <c r="CX145">
        <f t="shared" si="232"/>
        <v>6.9434495631780707E-5</v>
      </c>
      <c r="CY145">
        <f t="shared" si="232"/>
        <v>3.8717749263076471E-5</v>
      </c>
      <c r="CZ145">
        <f t="shared" si="233"/>
        <v>1.8002663632990522E-5</v>
      </c>
      <c r="DA145">
        <f t="shared" si="233"/>
        <v>5.6332979529472244E-6</v>
      </c>
      <c r="DB145">
        <f t="shared" si="233"/>
        <v>3.5782101057660357E-7</v>
      </c>
      <c r="DC145">
        <f t="shared" si="233"/>
        <v>0</v>
      </c>
      <c r="DD145">
        <f t="shared" si="233"/>
        <v>0</v>
      </c>
      <c r="DE145">
        <f t="shared" si="233"/>
        <v>0</v>
      </c>
      <c r="DF145">
        <f t="shared" si="233"/>
        <v>0</v>
      </c>
      <c r="DG145">
        <f t="shared" si="233"/>
        <v>0</v>
      </c>
      <c r="DH145">
        <f t="shared" si="233"/>
        <v>0</v>
      </c>
      <c r="DI145">
        <f t="shared" si="233"/>
        <v>0</v>
      </c>
      <c r="DJ145">
        <f t="shared" si="234"/>
        <v>0</v>
      </c>
      <c r="DK145">
        <f t="shared" si="234"/>
        <v>0</v>
      </c>
      <c r="DL145">
        <f t="shared" si="234"/>
        <v>0</v>
      </c>
      <c r="DM145">
        <f t="shared" si="234"/>
        <v>0</v>
      </c>
      <c r="DN145">
        <f t="shared" si="234"/>
        <v>0</v>
      </c>
      <c r="DO145">
        <f t="shared" si="234"/>
        <v>0</v>
      </c>
      <c r="DP145">
        <f t="shared" si="234"/>
        <v>0</v>
      </c>
      <c r="DQ145">
        <f t="shared" si="234"/>
        <v>0</v>
      </c>
      <c r="DR145">
        <f t="shared" si="234"/>
        <v>0</v>
      </c>
      <c r="DS145">
        <f t="shared" si="234"/>
        <v>0</v>
      </c>
      <c r="DT145">
        <f t="shared" si="235"/>
        <v>0</v>
      </c>
      <c r="DU145">
        <f t="shared" si="235"/>
        <v>0</v>
      </c>
      <c r="DV145">
        <f t="shared" si="235"/>
        <v>0</v>
      </c>
      <c r="DW145">
        <f t="shared" si="235"/>
        <v>0</v>
      </c>
      <c r="DX145">
        <f t="shared" si="235"/>
        <v>0</v>
      </c>
      <c r="DY145">
        <f t="shared" si="235"/>
        <v>0</v>
      </c>
      <c r="DZ145">
        <f t="shared" si="235"/>
        <v>0</v>
      </c>
      <c r="EA145">
        <f t="shared" si="235"/>
        <v>0</v>
      </c>
      <c r="EB145">
        <f t="shared" si="235"/>
        <v>0</v>
      </c>
      <c r="EC145">
        <f t="shared" si="235"/>
        <v>0</v>
      </c>
      <c r="ED145">
        <f t="shared" si="236"/>
        <v>0</v>
      </c>
      <c r="EE145">
        <f t="shared" si="236"/>
        <v>0</v>
      </c>
      <c r="EF145">
        <f t="shared" si="236"/>
        <v>0</v>
      </c>
      <c r="EG145">
        <f t="shared" si="236"/>
        <v>0</v>
      </c>
      <c r="EH145">
        <f t="shared" si="236"/>
        <v>0</v>
      </c>
      <c r="EI145">
        <f t="shared" si="236"/>
        <v>0</v>
      </c>
      <c r="EJ145">
        <f t="shared" si="236"/>
        <v>0</v>
      </c>
      <c r="EK145">
        <f t="shared" si="236"/>
        <v>0</v>
      </c>
      <c r="EL145">
        <f t="shared" si="236"/>
        <v>0</v>
      </c>
      <c r="EM145">
        <f t="shared" si="236"/>
        <v>0</v>
      </c>
      <c r="EN145">
        <f t="shared" si="237"/>
        <v>0</v>
      </c>
      <c r="EO145">
        <f t="shared" si="237"/>
        <v>0</v>
      </c>
      <c r="EP145">
        <f t="shared" si="237"/>
        <v>0</v>
      </c>
      <c r="EQ145">
        <f t="shared" si="237"/>
        <v>0</v>
      </c>
      <c r="ER145">
        <f t="shared" si="237"/>
        <v>0</v>
      </c>
      <c r="ES145">
        <f t="shared" si="237"/>
        <v>0</v>
      </c>
      <c r="ET145">
        <f t="shared" si="237"/>
        <v>0</v>
      </c>
      <c r="EU145">
        <f t="shared" si="237"/>
        <v>0</v>
      </c>
      <c r="EV145">
        <f t="shared" si="237"/>
        <v>0</v>
      </c>
      <c r="EW145">
        <f t="shared" si="237"/>
        <v>0</v>
      </c>
      <c r="EX145">
        <f t="shared" si="237"/>
        <v>0</v>
      </c>
      <c r="EZ145">
        <f t="shared" si="207"/>
        <v>0.8804684160461097</v>
      </c>
      <c r="FB145">
        <f t="shared" si="205"/>
        <v>1.1059974846068577E-2</v>
      </c>
      <c r="FC145">
        <f t="shared" si="206"/>
        <v>0.24860201261812417</v>
      </c>
      <c r="FH145" s="56"/>
    </row>
    <row r="146" spans="1:164" x14ac:dyDescent="0.25">
      <c r="A146">
        <v>995</v>
      </c>
      <c r="B146" s="19">
        <f>'Input spectra'!Y145</f>
        <v>4.4684011493175697E-2</v>
      </c>
      <c r="C146">
        <f>'Input spectra'!B145</f>
        <v>0</v>
      </c>
      <c r="D146">
        <f t="shared" si="223"/>
        <v>2.0653927966864227E-2</v>
      </c>
      <c r="E146">
        <f t="shared" si="223"/>
        <v>2.0412101008796892E-2</v>
      </c>
      <c r="F146">
        <f t="shared" si="223"/>
        <v>2.0172019838188331E-2</v>
      </c>
      <c r="G146">
        <f t="shared" si="223"/>
        <v>1.9933673695031653E-2</v>
      </c>
      <c r="H146">
        <f t="shared" si="223"/>
        <v>1.9697051880563393E-2</v>
      </c>
      <c r="I146">
        <f t="shared" si="223"/>
        <v>1.9462143756931314E-2</v>
      </c>
      <c r="J146">
        <f t="shared" si="223"/>
        <v>1.9228938746863912E-2</v>
      </c>
      <c r="K146">
        <f t="shared" si="223"/>
        <v>1.8997426333341689E-2</v>
      </c>
      <c r="L146">
        <f t="shared" si="223"/>
        <v>1.8767596059270145E-2</v>
      </c>
      <c r="M146">
        <f t="shared" si="223"/>
        <v>1.8539437527154503E-2</v>
      </c>
      <c r="N146">
        <f t="shared" si="224"/>
        <v>1.8312940398776099E-2</v>
      </c>
      <c r="O146">
        <f t="shared" si="224"/>
        <v>1.8088094394870528E-2</v>
      </c>
      <c r="P146">
        <f t="shared" si="224"/>
        <v>1.7864889294807441E-2</v>
      </c>
      <c r="Q146">
        <f t="shared" si="224"/>
        <v>1.764331493627205E-2</v>
      </c>
      <c r="R146">
        <f t="shared" si="224"/>
        <v>1.7423361214948294E-2</v>
      </c>
      <c r="S146">
        <f t="shared" si="224"/>
        <v>1.720501808420366E-2</v>
      </c>
      <c r="T146">
        <f t="shared" si="224"/>
        <v>1.6988275554775719E-2</v>
      </c>
      <c r="U146">
        <f t="shared" si="224"/>
        <v>1.6773123694460216E-2</v>
      </c>
      <c r="V146">
        <f t="shared" si="224"/>
        <v>1.6559552627800879E-2</v>
      </c>
      <c r="W146">
        <f t="shared" si="224"/>
        <v>1.6347552535780841E-2</v>
      </c>
      <c r="X146">
        <f t="shared" si="225"/>
        <v>1.6137113655515657E-2</v>
      </c>
      <c r="Y146">
        <f t="shared" si="225"/>
        <v>1.5928226279947982E-2</v>
      </c>
      <c r="Z146">
        <f t="shared" si="225"/>
        <v>1.5720880757543805E-2</v>
      </c>
      <c r="AA146">
        <f t="shared" si="225"/>
        <v>1.5515067491990319E-2</v>
      </c>
      <c r="AB146">
        <f t="shared" si="225"/>
        <v>1.5310776941895383E-2</v>
      </c>
      <c r="AC146">
        <f t="shared" si="225"/>
        <v>1.5107999620488536E-2</v>
      </c>
      <c r="AD146">
        <f t="shared" si="225"/>
        <v>1.490672609532361E-2</v>
      </c>
      <c r="AE146">
        <f t="shared" si="225"/>
        <v>1.4706946987982902E-2</v>
      </c>
      <c r="AF146">
        <f t="shared" si="225"/>
        <v>1.4508652973782909E-2</v>
      </c>
      <c r="AG146">
        <f t="shared" si="225"/>
        <v>1.4311834781481588E-2</v>
      </c>
      <c r="AH146">
        <f t="shared" si="226"/>
        <v>1.4116483192987212E-2</v>
      </c>
      <c r="AI146">
        <f t="shared" si="226"/>
        <v>1.3922589043068697E-2</v>
      </c>
      <c r="AJ146">
        <f t="shared" si="226"/>
        <v>1.3730143219067499E-2</v>
      </c>
      <c r="AK146">
        <f t="shared" si="226"/>
        <v>1.3539136660611E-2</v>
      </c>
      <c r="AL146">
        <f t="shared" si="226"/>
        <v>1.3349560359327441E-2</v>
      </c>
      <c r="AM146">
        <f t="shared" si="226"/>
        <v>1.3161405358562325E-2</v>
      </c>
      <c r="AN146">
        <f t="shared" si="226"/>
        <v>1.2974662753096314E-2</v>
      </c>
      <c r="AO146">
        <f t="shared" si="226"/>
        <v>1.2789323688864651E-2</v>
      </c>
      <c r="AP146">
        <f t="shared" si="226"/>
        <v>1.2605379362678019E-2</v>
      </c>
      <c r="AQ146">
        <f t="shared" si="226"/>
        <v>1.2422821021944884E-2</v>
      </c>
      <c r="AR146">
        <f t="shared" si="227"/>
        <v>1.224163996439533E-2</v>
      </c>
      <c r="AS146">
        <f t="shared" si="227"/>
        <v>1.2061827537806309E-2</v>
      </c>
      <c r="AT146">
        <f t="shared" si="227"/>
        <v>1.1883375139728359E-2</v>
      </c>
      <c r="AU146">
        <f t="shared" si="227"/>
        <v>1.170627421721379E-2</v>
      </c>
      <c r="AV146">
        <f t="shared" si="227"/>
        <v>1.1530516266546246E-2</v>
      </c>
      <c r="AW146">
        <f t="shared" si="227"/>
        <v>1.1356092832971757E-2</v>
      </c>
      <c r="AX146">
        <f t="shared" si="227"/>
        <v>1.0094852347953018E-2</v>
      </c>
      <c r="AY146">
        <f t="shared" si="227"/>
        <v>8.6258359605935545E-3</v>
      </c>
      <c r="AZ146">
        <f t="shared" si="227"/>
        <v>7.764928724862446E-3</v>
      </c>
      <c r="BA146">
        <f t="shared" si="227"/>
        <v>7.1128809494798275E-3</v>
      </c>
      <c r="BB146">
        <f t="shared" si="228"/>
        <v>6.5801325085411873E-3</v>
      </c>
      <c r="BC146">
        <f t="shared" si="228"/>
        <v>6.127865411584517E-3</v>
      </c>
      <c r="BD146">
        <f t="shared" si="228"/>
        <v>5.7348115672827193E-3</v>
      </c>
      <c r="BE146">
        <f t="shared" si="228"/>
        <v>5.3877135876473706E-3</v>
      </c>
      <c r="BF146">
        <f t="shared" si="228"/>
        <v>5.0775958132077345E-3</v>
      </c>
      <c r="BG146">
        <f t="shared" si="228"/>
        <v>4.7980216867898381E-3</v>
      </c>
      <c r="BH146">
        <f t="shared" si="228"/>
        <v>4.5441760768987855E-3</v>
      </c>
      <c r="BI146">
        <f t="shared" si="228"/>
        <v>4.3123384324516706E-3</v>
      </c>
      <c r="BJ146">
        <f t="shared" si="228"/>
        <v>4.0995597868554072E-3</v>
      </c>
      <c r="BK146">
        <f t="shared" si="228"/>
        <v>3.9034542218900031E-3</v>
      </c>
      <c r="BL146">
        <f t="shared" si="229"/>
        <v>3.7220584748996455E-3</v>
      </c>
      <c r="BM146">
        <f t="shared" si="229"/>
        <v>3.5537340974051254E-3</v>
      </c>
      <c r="BN146">
        <f t="shared" si="229"/>
        <v>3.3970972599950047E-3</v>
      </c>
      <c r="BO146">
        <f t="shared" si="229"/>
        <v>3.2509671320414832E-3</v>
      </c>
      <c r="BP146">
        <f t="shared" si="229"/>
        <v>3.1143271051090986E-3</v>
      </c>
      <c r="BQ146">
        <f t="shared" si="229"/>
        <v>2.9862951210122834E-3</v>
      </c>
      <c r="BR146">
        <f t="shared" si="229"/>
        <v>2.8661005959804524E-3</v>
      </c>
      <c r="BS146">
        <f t="shared" si="229"/>
        <v>2.7530662161170914E-3</v>
      </c>
      <c r="BT146">
        <f t="shared" si="229"/>
        <v>2.6465933921619856E-3</v>
      </c>
      <c r="BU146">
        <f t="shared" si="229"/>
        <v>2.5461505052600769E-3</v>
      </c>
      <c r="BV146">
        <f t="shared" si="230"/>
        <v>2.4512633107698963E-3</v>
      </c>
      <c r="BW146">
        <f t="shared" si="230"/>
        <v>2.3615070314088609E-3</v>
      </c>
      <c r="BX146">
        <f t="shared" si="230"/>
        <v>2.2764997877064179E-3</v>
      </c>
      <c r="BY146">
        <f t="shared" si="230"/>
        <v>2.1958970979284276E-3</v>
      </c>
      <c r="BZ146">
        <f t="shared" si="230"/>
        <v>2.1193872412735939E-3</v>
      </c>
      <c r="CA146">
        <f t="shared" si="230"/>
        <v>2.0466873238683004E-3</v>
      </c>
      <c r="CB146">
        <f t="shared" si="230"/>
        <v>1.97753992142262E-3</v>
      </c>
      <c r="CC146">
        <f t="shared" si="230"/>
        <v>1.9117101984851086E-3</v>
      </c>
      <c r="CD146">
        <f t="shared" si="230"/>
        <v>1.8489834242414454E-3</v>
      </c>
      <c r="CE146">
        <f t="shared" si="230"/>
        <v>1.7891628203024162E-3</v>
      </c>
      <c r="CF146">
        <f t="shared" si="231"/>
        <v>1.732067688043185E-3</v>
      </c>
      <c r="CG146">
        <f t="shared" si="231"/>
        <v>1.6775317726064379E-3</v>
      </c>
      <c r="CH146">
        <f t="shared" si="231"/>
        <v>1.6254018282689624E-3</v>
      </c>
      <c r="CI146">
        <f t="shared" si="231"/>
        <v>1.5755363559422928E-3</v>
      </c>
      <c r="CJ146">
        <f t="shared" si="231"/>
        <v>1.5278044884694869E-3</v>
      </c>
      <c r="CK146">
        <f t="shared" si="231"/>
        <v>1.4820850033463553E-3</v>
      </c>
      <c r="CL146">
        <f t="shared" si="231"/>
        <v>1.4382654457310892E-3</v>
      </c>
      <c r="CM146">
        <f t="shared" si="231"/>
        <v>1.3962413472608038E-3</v>
      </c>
      <c r="CN146">
        <f t="shared" si="231"/>
        <v>1.3559155283831194E-3</v>
      </c>
      <c r="CO146">
        <f t="shared" si="231"/>
        <v>1.3171974737261369E-3</v>
      </c>
      <c r="CP146">
        <f t="shared" si="232"/>
        <v>1.2800027715422822E-3</v>
      </c>
      <c r="CQ146">
        <f t="shared" si="232"/>
        <v>1.2442526095268838E-3</v>
      </c>
      <c r="CR146">
        <f t="shared" si="232"/>
        <v>8.010706828662879E-4</v>
      </c>
      <c r="CS146">
        <f t="shared" si="232"/>
        <v>5.2029168356701352E-4</v>
      </c>
      <c r="CT146">
        <f t="shared" si="232"/>
        <v>3.6031078596971241E-4</v>
      </c>
      <c r="CU146">
        <f t="shared" si="232"/>
        <v>2.5064559858250482E-4</v>
      </c>
      <c r="CV146">
        <f t="shared" si="232"/>
        <v>1.7113716329445345E-4</v>
      </c>
      <c r="CW146">
        <f t="shared" si="232"/>
        <v>1.1249355164904733E-4</v>
      </c>
      <c r="CX146">
        <f t="shared" si="232"/>
        <v>6.9470240676010599E-5</v>
      </c>
      <c r="CY146">
        <f t="shared" si="232"/>
        <v>3.8737884693422245E-5</v>
      </c>
      <c r="CZ146">
        <f t="shared" si="233"/>
        <v>1.8012120635973148E-5</v>
      </c>
      <c r="DA146">
        <f t="shared" si="233"/>
        <v>5.6362867883272356E-6</v>
      </c>
      <c r="DB146">
        <f t="shared" si="233"/>
        <v>3.5801273835924821E-7</v>
      </c>
      <c r="DC146">
        <f t="shared" si="233"/>
        <v>0</v>
      </c>
      <c r="DD146">
        <f t="shared" si="233"/>
        <v>0</v>
      </c>
      <c r="DE146">
        <f t="shared" si="233"/>
        <v>0</v>
      </c>
      <c r="DF146">
        <f t="shared" si="233"/>
        <v>0</v>
      </c>
      <c r="DG146">
        <f t="shared" si="233"/>
        <v>0</v>
      </c>
      <c r="DH146">
        <f t="shared" si="233"/>
        <v>0</v>
      </c>
      <c r="DI146">
        <f t="shared" si="233"/>
        <v>0</v>
      </c>
      <c r="DJ146">
        <f t="shared" si="234"/>
        <v>0</v>
      </c>
      <c r="DK146">
        <f t="shared" si="234"/>
        <v>0</v>
      </c>
      <c r="DL146">
        <f t="shared" si="234"/>
        <v>0</v>
      </c>
      <c r="DM146">
        <f t="shared" si="234"/>
        <v>0</v>
      </c>
      <c r="DN146">
        <f t="shared" si="234"/>
        <v>0</v>
      </c>
      <c r="DO146">
        <f t="shared" si="234"/>
        <v>0</v>
      </c>
      <c r="DP146">
        <f t="shared" si="234"/>
        <v>0</v>
      </c>
      <c r="DQ146">
        <f t="shared" si="234"/>
        <v>0</v>
      </c>
      <c r="DR146">
        <f t="shared" si="234"/>
        <v>0</v>
      </c>
      <c r="DS146">
        <f t="shared" si="234"/>
        <v>0</v>
      </c>
      <c r="DT146">
        <f t="shared" si="235"/>
        <v>0</v>
      </c>
      <c r="DU146">
        <f t="shared" si="235"/>
        <v>0</v>
      </c>
      <c r="DV146">
        <f t="shared" si="235"/>
        <v>0</v>
      </c>
      <c r="DW146">
        <f t="shared" si="235"/>
        <v>0</v>
      </c>
      <c r="DX146">
        <f t="shared" si="235"/>
        <v>0</v>
      </c>
      <c r="DY146">
        <f t="shared" si="235"/>
        <v>0</v>
      </c>
      <c r="DZ146">
        <f t="shared" si="235"/>
        <v>0</v>
      </c>
      <c r="EA146">
        <f t="shared" si="235"/>
        <v>0</v>
      </c>
      <c r="EB146">
        <f t="shared" si="235"/>
        <v>0</v>
      </c>
      <c r="EC146">
        <f t="shared" si="235"/>
        <v>0</v>
      </c>
      <c r="ED146">
        <f t="shared" si="236"/>
        <v>0</v>
      </c>
      <c r="EE146">
        <f t="shared" si="236"/>
        <v>0</v>
      </c>
      <c r="EF146">
        <f t="shared" si="236"/>
        <v>0</v>
      </c>
      <c r="EG146">
        <f t="shared" si="236"/>
        <v>0</v>
      </c>
      <c r="EH146">
        <f t="shared" si="236"/>
        <v>0</v>
      </c>
      <c r="EI146">
        <f t="shared" si="236"/>
        <v>0</v>
      </c>
      <c r="EJ146">
        <f t="shared" si="236"/>
        <v>0</v>
      </c>
      <c r="EK146">
        <f t="shared" si="236"/>
        <v>0</v>
      </c>
      <c r="EL146">
        <f t="shared" si="236"/>
        <v>0</v>
      </c>
      <c r="EM146">
        <f t="shared" si="236"/>
        <v>0</v>
      </c>
      <c r="EN146">
        <f t="shared" si="237"/>
        <v>0</v>
      </c>
      <c r="EO146">
        <f t="shared" si="237"/>
        <v>0</v>
      </c>
      <c r="EP146">
        <f t="shared" si="237"/>
        <v>0</v>
      </c>
      <c r="EQ146">
        <f t="shared" si="237"/>
        <v>0</v>
      </c>
      <c r="ER146">
        <f t="shared" si="237"/>
        <v>0</v>
      </c>
      <c r="ES146">
        <f t="shared" si="237"/>
        <v>0</v>
      </c>
      <c r="ET146">
        <f t="shared" si="237"/>
        <v>0</v>
      </c>
      <c r="EU146">
        <f t="shared" si="237"/>
        <v>0</v>
      </c>
      <c r="EV146">
        <f t="shared" si="237"/>
        <v>0</v>
      </c>
      <c r="EW146">
        <f t="shared" si="237"/>
        <v>0</v>
      </c>
      <c r="EX146">
        <f t="shared" si="237"/>
        <v>0</v>
      </c>
      <c r="EZ146">
        <f t="shared" si="207"/>
        <v>0.88059555721226013</v>
      </c>
      <c r="FB146">
        <f t="shared" si="205"/>
        <v>1.1047135762937255E-2</v>
      </c>
      <c r="FC146">
        <f t="shared" si="206"/>
        <v>0.24860365368245527</v>
      </c>
      <c r="FH146" s="56"/>
    </row>
    <row r="147" spans="1:164" x14ac:dyDescent="0.25">
      <c r="A147">
        <v>1000</v>
      </c>
      <c r="B147" s="19">
        <f>'Input spectra'!Y146</f>
        <v>4.4631494154022101E-2</v>
      </c>
      <c r="C147">
        <f>'Input spectra'!B146</f>
        <v>0</v>
      </c>
      <c r="D147">
        <f t="shared" si="223"/>
        <v>2.0653927966864227E-2</v>
      </c>
      <c r="E147">
        <f t="shared" si="223"/>
        <v>2.0412208208001534E-2</v>
      </c>
      <c r="F147">
        <f t="shared" si="223"/>
        <v>2.0172231715462504E-2</v>
      </c>
      <c r="G147">
        <f t="shared" si="223"/>
        <v>1.9933987756556304E-2</v>
      </c>
      <c r="H147">
        <f t="shared" si="223"/>
        <v>1.9697465659611068E-2</v>
      </c>
      <c r="I147">
        <f t="shared" si="223"/>
        <v>1.9462654813643288E-2</v>
      </c>
      <c r="J147">
        <f t="shared" si="223"/>
        <v>1.9229544668028911E-2</v>
      </c>
      <c r="K147">
        <f t="shared" si="223"/>
        <v>1.8998124732176182E-2</v>
      </c>
      <c r="L147">
        <f t="shared" si="223"/>
        <v>1.8768384575200206E-2</v>
      </c>
      <c r="M147">
        <f t="shared" si="223"/>
        <v>1.8540313825599224E-2</v>
      </c>
      <c r="N147">
        <f t="shared" si="224"/>
        <v>1.831390217093256E-2</v>
      </c>
      <c r="O147">
        <f t="shared" si="224"/>
        <v>1.8089139357500273E-2</v>
      </c>
      <c r="P147">
        <f t="shared" si="224"/>
        <v>1.7866015190024526E-2</v>
      </c>
      <c r="Q147">
        <f t="shared" si="224"/>
        <v>1.7644519531332559E-2</v>
      </c>
      <c r="R147">
        <f t="shared" si="224"/>
        <v>1.7424642302041382E-2</v>
      </c>
      <c r="S147">
        <f t="shared" si="224"/>
        <v>1.7206373480244112E-2</v>
      </c>
      <c r="T147">
        <f t="shared" si="224"/>
        <v>1.6989703101197944E-2</v>
      </c>
      <c r="U147">
        <f t="shared" si="224"/>
        <v>1.6774621257013757E-2</v>
      </c>
      <c r="V147">
        <f t="shared" si="224"/>
        <v>1.6561118096347385E-2</v>
      </c>
      <c r="W147">
        <f t="shared" si="224"/>
        <v>1.6349183824092482E-2</v>
      </c>
      <c r="X147">
        <f t="shared" si="225"/>
        <v>1.6138808701074998E-2</v>
      </c>
      <c r="Y147">
        <f t="shared" si="225"/>
        <v>1.5929983043749273E-2</v>
      </c>
      <c r="Z147">
        <f t="shared" si="225"/>
        <v>1.5722697223895743E-2</v>
      </c>
      <c r="AA147">
        <f t="shared" si="225"/>
        <v>1.5516941668320183E-2</v>
      </c>
      <c r="AB147">
        <f t="shared" si="225"/>
        <v>1.5312706858554603E-2</v>
      </c>
      <c r="AC147">
        <f t="shared" si="225"/>
        <v>1.510998333055966E-2</v>
      </c>
      <c r="AD147">
        <f t="shared" si="225"/>
        <v>1.490876167442865E-2</v>
      </c>
      <c r="AE147">
        <f t="shared" si="225"/>
        <v>1.4709032534093086E-2</v>
      </c>
      <c r="AF147">
        <f t="shared" si="225"/>
        <v>1.451078660702978E-2</v>
      </c>
      <c r="AG147">
        <f t="shared" si="225"/>
        <v>1.4314014643969487E-2</v>
      </c>
      <c r="AH147">
        <f t="shared" si="226"/>
        <v>1.4118707448607099E-2</v>
      </c>
      <c r="AI147">
        <f t="shared" si="226"/>
        <v>1.3924855877313329E-2</v>
      </c>
      <c r="AJ147">
        <f t="shared" si="226"/>
        <v>1.373245083884795E-2</v>
      </c>
      <c r="AK147">
        <f t="shared" si="226"/>
        <v>1.3541483294074499E-2</v>
      </c>
      <c r="AL147">
        <f t="shared" si="226"/>
        <v>1.335194425567653E-2</v>
      </c>
      <c r="AM147">
        <f t="shared" si="226"/>
        <v>1.3163824787875332E-2</v>
      </c>
      <c r="AN147">
        <f t="shared" si="226"/>
        <v>1.2977116006149137E-2</v>
      </c>
      <c r="AO147">
        <f t="shared" si="226"/>
        <v>1.2791809076953814E-2</v>
      </c>
      <c r="AP147">
        <f t="shared" si="226"/>
        <v>1.2607895217445035E-2</v>
      </c>
      <c r="AQ147">
        <f t="shared" si="226"/>
        <v>1.2425365695201883E-2</v>
      </c>
      <c r="AR147">
        <f t="shared" si="227"/>
        <v>1.224421182795196E-2</v>
      </c>
      <c r="AS147">
        <f t="shared" si="227"/>
        <v>1.2064424983297895E-2</v>
      </c>
      <c r="AT147">
        <f t="shared" si="227"/>
        <v>1.1885996578445314E-2</v>
      </c>
      <c r="AU147">
        <f t="shared" si="227"/>
        <v>1.1708918079932268E-2</v>
      </c>
      <c r="AV147">
        <f t="shared" si="227"/>
        <v>1.153318100336004E-2</v>
      </c>
      <c r="AW147">
        <f t="shared" si="227"/>
        <v>1.1358776913125408E-2</v>
      </c>
      <c r="AX147">
        <f t="shared" si="227"/>
        <v>1.0097291354557001E-2</v>
      </c>
      <c r="AY147">
        <f t="shared" si="227"/>
        <v>8.6279653513604369E-3</v>
      </c>
      <c r="AZ147">
        <f t="shared" si="227"/>
        <v>7.7668863798957448E-3</v>
      </c>
      <c r="BA147">
        <f t="shared" si="227"/>
        <v>7.1147115779598771E-3</v>
      </c>
      <c r="BB147">
        <f t="shared" si="228"/>
        <v>6.581860590670079E-3</v>
      </c>
      <c r="BC147">
        <f t="shared" si="228"/>
        <v>6.1295069092519314E-3</v>
      </c>
      <c r="BD147">
        <f t="shared" si="228"/>
        <v>5.7363779017773741E-3</v>
      </c>
      <c r="BE147">
        <f t="shared" si="228"/>
        <v>5.3892134227944153E-3</v>
      </c>
      <c r="BF147">
        <f t="shared" si="228"/>
        <v>5.0790359912463402E-3</v>
      </c>
      <c r="BG147">
        <f t="shared" si="228"/>
        <v>4.7994077732895846E-3</v>
      </c>
      <c r="BH147">
        <f t="shared" si="228"/>
        <v>4.5455127024407425E-3</v>
      </c>
      <c r="BI147">
        <f t="shared" si="228"/>
        <v>4.3136295191626923E-3</v>
      </c>
      <c r="BJ147">
        <f t="shared" si="228"/>
        <v>4.100808705292283E-3</v>
      </c>
      <c r="BK147">
        <f t="shared" si="228"/>
        <v>3.9046639035641754E-3</v>
      </c>
      <c r="BL147">
        <f t="shared" si="229"/>
        <v>3.7232314953453325E-3</v>
      </c>
      <c r="BM147">
        <f t="shared" si="229"/>
        <v>3.5548727389996056E-3</v>
      </c>
      <c r="BN147">
        <f t="shared" si="229"/>
        <v>3.3982035604505282E-3</v>
      </c>
      <c r="BO147">
        <f t="shared" si="229"/>
        <v>3.2520429225030142E-3</v>
      </c>
      <c r="BP147">
        <f t="shared" si="229"/>
        <v>3.115374040548497E-3</v>
      </c>
      <c r="BQ147">
        <f t="shared" si="229"/>
        <v>2.9873147048052619E-3</v>
      </c>
      <c r="BR147">
        <f t="shared" si="229"/>
        <v>2.8670942000177703E-3</v>
      </c>
      <c r="BS147">
        <f t="shared" si="229"/>
        <v>2.7540350974370096E-3</v>
      </c>
      <c r="BT147">
        <f t="shared" si="229"/>
        <v>2.6475387068372273E-3</v>
      </c>
      <c r="BU147">
        <f t="shared" si="229"/>
        <v>2.5470733200924018E-3</v>
      </c>
      <c r="BV147">
        <f t="shared" si="230"/>
        <v>2.4521646132152929E-3</v>
      </c>
      <c r="BW147">
        <f t="shared" si="230"/>
        <v>2.3623877380609132E-3</v>
      </c>
      <c r="BX147">
        <f t="shared" si="230"/>
        <v>2.2773607515944017E-3</v>
      </c>
      <c r="BY147">
        <f t="shared" si="230"/>
        <v>2.1967391148331526E-3</v>
      </c>
      <c r="BZ147">
        <f t="shared" si="230"/>
        <v>2.1202110552231905E-3</v>
      </c>
      <c r="CA147">
        <f t="shared" si="230"/>
        <v>2.0474936319446733E-3</v>
      </c>
      <c r="CB147">
        <f t="shared" si="230"/>
        <v>1.978329377984788E-3</v>
      </c>
      <c r="CC147">
        <f t="shared" si="230"/>
        <v>1.9124834188963651E-3</v>
      </c>
      <c r="CD147">
        <f t="shared" si="230"/>
        <v>1.8497409881720213E-3</v>
      </c>
      <c r="CE147">
        <f t="shared" si="230"/>
        <v>1.7899052746671057E-3</v>
      </c>
      <c r="CF147">
        <f t="shared" si="231"/>
        <v>1.7327955496235718E-3</v>
      </c>
      <c r="CG147">
        <f t="shared" si="231"/>
        <v>1.6782455303993955E-3</v>
      </c>
      <c r="CH147">
        <f t="shared" si="231"/>
        <v>1.6261019455965928E-3</v>
      </c>
      <c r="CI147">
        <f t="shared" si="231"/>
        <v>1.5762232723531351E-3</v>
      </c>
      <c r="CJ147">
        <f t="shared" si="231"/>
        <v>1.5284786214564143E-3</v>
      </c>
      <c r="CK147">
        <f t="shared" si="231"/>
        <v>1.4827467499029213E-3</v>
      </c>
      <c r="CL147">
        <f t="shared" si="231"/>
        <v>1.4389151837650236E-3</v>
      </c>
      <c r="CM147">
        <f t="shared" si="231"/>
        <v>1.3968794368808054E-3</v>
      </c>
      <c r="CN147">
        <f t="shared" si="231"/>
        <v>1.3565423130729218E-3</v>
      </c>
      <c r="CO147">
        <f t="shared" si="231"/>
        <v>1.3178132814180064E-3</v>
      </c>
      <c r="CP147">
        <f t="shared" si="232"/>
        <v>1.2806079156005526E-3</v>
      </c>
      <c r="CQ147">
        <f t="shared" si="232"/>
        <v>1.2448473896508039E-3</v>
      </c>
      <c r="CR147">
        <f t="shared" si="232"/>
        <v>8.0145782131035956E-4</v>
      </c>
      <c r="CS147">
        <f t="shared" si="232"/>
        <v>5.2054586194743516E-4</v>
      </c>
      <c r="CT147">
        <f t="shared" si="232"/>
        <v>3.6048870198060012E-4</v>
      </c>
      <c r="CU147">
        <f t="shared" si="232"/>
        <v>2.5077068056165774E-4</v>
      </c>
      <c r="CV147">
        <f t="shared" si="232"/>
        <v>1.712234666653443E-4</v>
      </c>
      <c r="CW147">
        <f t="shared" si="232"/>
        <v>1.1255087250939631E-4</v>
      </c>
      <c r="CX147">
        <f t="shared" si="232"/>
        <v>6.9506004121874644E-5</v>
      </c>
      <c r="CY147">
        <f t="shared" si="232"/>
        <v>3.8758030595336313E-5</v>
      </c>
      <c r="CZ147">
        <f t="shared" si="233"/>
        <v>1.8021582606826483E-5</v>
      </c>
      <c r="DA147">
        <f t="shared" si="233"/>
        <v>5.6392772094811581E-6</v>
      </c>
      <c r="DB147">
        <f t="shared" si="233"/>
        <v>3.5820456887354234E-7</v>
      </c>
      <c r="DC147">
        <f t="shared" si="233"/>
        <v>0</v>
      </c>
      <c r="DD147">
        <f t="shared" si="233"/>
        <v>0</v>
      </c>
      <c r="DE147">
        <f t="shared" si="233"/>
        <v>0</v>
      </c>
      <c r="DF147">
        <f t="shared" si="233"/>
        <v>0</v>
      </c>
      <c r="DG147">
        <f t="shared" si="233"/>
        <v>0</v>
      </c>
      <c r="DH147">
        <f t="shared" si="233"/>
        <v>0</v>
      </c>
      <c r="DI147">
        <f t="shared" si="233"/>
        <v>0</v>
      </c>
      <c r="DJ147">
        <f t="shared" si="234"/>
        <v>0</v>
      </c>
      <c r="DK147">
        <f t="shared" si="234"/>
        <v>0</v>
      </c>
      <c r="DL147">
        <f t="shared" si="234"/>
        <v>0</v>
      </c>
      <c r="DM147">
        <f t="shared" si="234"/>
        <v>0</v>
      </c>
      <c r="DN147">
        <f t="shared" si="234"/>
        <v>0</v>
      </c>
      <c r="DO147">
        <f t="shared" si="234"/>
        <v>0</v>
      </c>
      <c r="DP147">
        <f t="shared" si="234"/>
        <v>0</v>
      </c>
      <c r="DQ147">
        <f t="shared" si="234"/>
        <v>0</v>
      </c>
      <c r="DR147">
        <f t="shared" si="234"/>
        <v>0</v>
      </c>
      <c r="DS147">
        <f t="shared" si="234"/>
        <v>0</v>
      </c>
      <c r="DT147">
        <f t="shared" si="235"/>
        <v>0</v>
      </c>
      <c r="DU147">
        <f t="shared" si="235"/>
        <v>0</v>
      </c>
      <c r="DV147">
        <f t="shared" si="235"/>
        <v>0</v>
      </c>
      <c r="DW147">
        <f t="shared" si="235"/>
        <v>0</v>
      </c>
      <c r="DX147">
        <f t="shared" si="235"/>
        <v>0</v>
      </c>
      <c r="DY147">
        <f t="shared" si="235"/>
        <v>0</v>
      </c>
      <c r="DZ147">
        <f t="shared" si="235"/>
        <v>0</v>
      </c>
      <c r="EA147">
        <f t="shared" si="235"/>
        <v>0</v>
      </c>
      <c r="EB147">
        <f t="shared" si="235"/>
        <v>0</v>
      </c>
      <c r="EC147">
        <f t="shared" si="235"/>
        <v>0</v>
      </c>
      <c r="ED147">
        <f t="shared" si="236"/>
        <v>0</v>
      </c>
      <c r="EE147">
        <f t="shared" si="236"/>
        <v>0</v>
      </c>
      <c r="EF147">
        <f t="shared" si="236"/>
        <v>0</v>
      </c>
      <c r="EG147">
        <f t="shared" si="236"/>
        <v>0</v>
      </c>
      <c r="EH147">
        <f t="shared" si="236"/>
        <v>0</v>
      </c>
      <c r="EI147">
        <f t="shared" si="236"/>
        <v>0</v>
      </c>
      <c r="EJ147">
        <f t="shared" si="236"/>
        <v>0</v>
      </c>
      <c r="EK147">
        <f t="shared" si="236"/>
        <v>0</v>
      </c>
      <c r="EL147">
        <f t="shared" si="236"/>
        <v>0</v>
      </c>
      <c r="EM147">
        <f t="shared" si="236"/>
        <v>0</v>
      </c>
      <c r="EN147">
        <f t="shared" si="237"/>
        <v>0</v>
      </c>
      <c r="EO147">
        <f t="shared" si="237"/>
        <v>0</v>
      </c>
      <c r="EP147">
        <f t="shared" si="237"/>
        <v>0</v>
      </c>
      <c r="EQ147">
        <f t="shared" si="237"/>
        <v>0</v>
      </c>
      <c r="ER147">
        <f t="shared" si="237"/>
        <v>0</v>
      </c>
      <c r="ES147">
        <f t="shared" si="237"/>
        <v>0</v>
      </c>
      <c r="ET147">
        <f t="shared" si="237"/>
        <v>0</v>
      </c>
      <c r="EU147">
        <f t="shared" si="237"/>
        <v>0</v>
      </c>
      <c r="EV147">
        <f t="shared" si="237"/>
        <v>0</v>
      </c>
      <c r="EW147">
        <f t="shared" si="237"/>
        <v>0</v>
      </c>
      <c r="EX147">
        <f t="shared" si="237"/>
        <v>0</v>
      </c>
      <c r="EZ147">
        <f t="shared" si="207"/>
        <v>0.88072272693049236</v>
      </c>
      <c r="FB147">
        <f t="shared" si="205"/>
        <v>1.103429634266434E-2</v>
      </c>
      <c r="FC147">
        <f t="shared" si="206"/>
        <v>0.24860529474702994</v>
      </c>
      <c r="FH147" s="56"/>
    </row>
    <row r="148" spans="1:164" x14ac:dyDescent="0.25">
      <c r="A148">
        <v>1005</v>
      </c>
      <c r="B148" s="19">
        <f>'Input spectra'!Y147</f>
        <v>4.4578976814868498E-2</v>
      </c>
      <c r="C148">
        <f>'Input spectra'!B147</f>
        <v>0</v>
      </c>
      <c r="D148">
        <f t="shared" si="223"/>
        <v>2.0653927966864227E-2</v>
      </c>
      <c r="E148">
        <f t="shared" si="223"/>
        <v>2.0412315407769159E-2</v>
      </c>
      <c r="F148">
        <f t="shared" si="223"/>
        <v>2.017244359496213E-2</v>
      </c>
      <c r="G148">
        <f t="shared" si="223"/>
        <v>1.9934301823029094E-2</v>
      </c>
      <c r="H148">
        <f t="shared" si="223"/>
        <v>1.9697879447351064E-2</v>
      </c>
      <c r="I148">
        <f t="shared" si="223"/>
        <v>1.9463165883775106E-2</v>
      </c>
      <c r="J148">
        <f t="shared" si="223"/>
        <v>1.9230150608287033E-2</v>
      </c>
      <c r="K148">
        <f t="shared" si="223"/>
        <v>1.899882315668578E-2</v>
      </c>
      <c r="L148">
        <f t="shared" si="223"/>
        <v>1.8769173124259571E-2</v>
      </c>
      <c r="M148">
        <f t="shared" si="223"/>
        <v>1.8541190165463701E-2</v>
      </c>
      <c r="N148">
        <f t="shared" si="224"/>
        <v>1.8314863993600057E-2</v>
      </c>
      <c r="O148">
        <f t="shared" si="224"/>
        <v>1.8090184380498284E-2</v>
      </c>
      <c r="P148">
        <f t="shared" si="224"/>
        <v>1.7867141156198668E-2</v>
      </c>
      <c r="Q148">
        <f t="shared" si="224"/>
        <v>1.7645724208636637E-2</v>
      </c>
      <c r="R148">
        <f t="shared" si="224"/>
        <v>1.7425923483328939E-2</v>
      </c>
      <c r="S148">
        <f t="shared" si="224"/>
        <v>1.7207728983061464E-2</v>
      </c>
      <c r="T148">
        <f t="shared" si="224"/>
        <v>1.6991130767578713E-2</v>
      </c>
      <c r="U148">
        <f t="shared" si="224"/>
        <v>1.6776118953274868E-2</v>
      </c>
      <c r="V148">
        <f t="shared" si="224"/>
        <v>1.6562683712886522E-2</v>
      </c>
      <c r="W148">
        <f t="shared" si="224"/>
        <v>1.6350815275186996E-2</v>
      </c>
      <c r="X148">
        <f t="shared" si="225"/>
        <v>1.6140503924682251E-2</v>
      </c>
      <c r="Y148">
        <f t="shared" si="225"/>
        <v>1.5931740001308429E-2</v>
      </c>
      <c r="Z148">
        <f t="shared" si="225"/>
        <v>1.5724513900130962E-2</v>
      </c>
      <c r="AA148">
        <f t="shared" si="225"/>
        <v>1.5518816071045254E-2</v>
      </c>
      <c r="AB148">
        <f t="shared" si="225"/>
        <v>1.5314637018478966E-2</v>
      </c>
      <c r="AC148">
        <f t="shared" si="225"/>
        <v>1.5111967301095817E-2</v>
      </c>
      <c r="AD148">
        <f t="shared" si="225"/>
        <v>1.4910797531500986E-2</v>
      </c>
      <c r="AE148">
        <f t="shared" si="225"/>
        <v>1.4711118375948037E-2</v>
      </c>
      <c r="AF148">
        <f t="shared" si="225"/>
        <v>1.4512920554047399E-2</v>
      </c>
      <c r="AG148">
        <f t="shared" si="225"/>
        <v>1.4316194838476345E-2</v>
      </c>
      <c r="AH148">
        <f t="shared" si="226"/>
        <v>1.4120932054690552E-2</v>
      </c>
      <c r="AI148">
        <f t="shared" si="226"/>
        <v>1.3927123080637123E-2</v>
      </c>
      <c r="AJ148">
        <f t="shared" si="226"/>
        <v>1.3734758846469153E-2</v>
      </c>
      <c r="AK148">
        <f t="shared" si="226"/>
        <v>1.354383033426176E-2</v>
      </c>
      <c r="AL148">
        <f t="shared" si="226"/>
        <v>1.335432857772966E-2</v>
      </c>
      <c r="AM148">
        <f t="shared" si="226"/>
        <v>1.3166244661946179E-2</v>
      </c>
      <c r="AN148">
        <f t="shared" si="226"/>
        <v>1.2979569723063768E-2</v>
      </c>
      <c r="AO148">
        <f t="shared" si="226"/>
        <v>1.2794294948035986E-2</v>
      </c>
      <c r="AP148">
        <f t="shared" si="226"/>
        <v>1.2610411574340945E-2</v>
      </c>
      <c r="AQ148">
        <f t="shared" si="226"/>
        <v>1.2427910889706188E-2</v>
      </c>
      <c r="AR148">
        <f t="shared" si="227"/>
        <v>1.2246784231835062E-2</v>
      </c>
      <c r="AS148">
        <f t="shared" si="227"/>
        <v>1.2067022988134493E-2</v>
      </c>
      <c r="AT148">
        <f t="shared" si="227"/>
        <v>1.1888618595444182E-2</v>
      </c>
      <c r="AU148">
        <f t="shared" si="227"/>
        <v>1.1711562539767297E-2</v>
      </c>
      <c r="AV148">
        <f t="shared" si="227"/>
        <v>1.1535846356002487E-2</v>
      </c>
      <c r="AW148">
        <f t="shared" si="227"/>
        <v>1.1361461627677384E-2</v>
      </c>
      <c r="AX148">
        <f t="shared" si="227"/>
        <v>1.0099730950446792E-2</v>
      </c>
      <c r="AY148">
        <f t="shared" si="227"/>
        <v>8.6300952677928963E-3</v>
      </c>
      <c r="AZ148">
        <f t="shared" si="227"/>
        <v>7.7688445284832507E-3</v>
      </c>
      <c r="BA148">
        <f t="shared" si="227"/>
        <v>7.1165426775852544E-3</v>
      </c>
      <c r="BB148">
        <f t="shared" si="228"/>
        <v>6.5835891266299304E-3</v>
      </c>
      <c r="BC148">
        <f t="shared" si="228"/>
        <v>6.1311488466343897E-3</v>
      </c>
      <c r="BD148">
        <f t="shared" si="228"/>
        <v>5.7379446640809838E-3</v>
      </c>
      <c r="BE148">
        <f t="shared" si="228"/>
        <v>5.3907136754665266E-3</v>
      </c>
      <c r="BF148">
        <f t="shared" si="228"/>
        <v>5.0804765777681853E-3</v>
      </c>
      <c r="BG148">
        <f t="shared" si="228"/>
        <v>4.8007942602118206E-3</v>
      </c>
      <c r="BH148">
        <f t="shared" si="228"/>
        <v>4.5468497211382042E-3</v>
      </c>
      <c r="BI148">
        <f t="shared" si="228"/>
        <v>4.3149209924168664E-3</v>
      </c>
      <c r="BJ148">
        <f t="shared" si="228"/>
        <v>4.1020580042083659E-3</v>
      </c>
      <c r="BK148">
        <f t="shared" si="228"/>
        <v>3.9058739601190735E-3</v>
      </c>
      <c r="BL148">
        <f t="shared" si="229"/>
        <v>3.7244048854727361E-3</v>
      </c>
      <c r="BM148">
        <f t="shared" si="229"/>
        <v>3.556011745422923E-3</v>
      </c>
      <c r="BN148">
        <f t="shared" si="229"/>
        <v>3.3993102211844323E-3</v>
      </c>
      <c r="BO148">
        <f t="shared" si="229"/>
        <v>3.253119068958644E-3</v>
      </c>
      <c r="BP148">
        <f t="shared" si="229"/>
        <v>3.1164213279335252E-3</v>
      </c>
      <c r="BQ148">
        <f t="shared" si="229"/>
        <v>2.9883346367055338E-3</v>
      </c>
      <c r="BR148">
        <f t="shared" si="229"/>
        <v>2.8680881485122875E-3</v>
      </c>
      <c r="BS148">
        <f t="shared" si="229"/>
        <v>2.7550043197334746E-3</v>
      </c>
      <c r="BT148">
        <f t="shared" si="229"/>
        <v>2.6484843591615534E-3</v>
      </c>
      <c r="BU148">
        <f t="shared" si="229"/>
        <v>2.5479964693854015E-3</v>
      </c>
      <c r="BV148">
        <f t="shared" si="230"/>
        <v>2.4530662470596439E-3</v>
      </c>
      <c r="BW148">
        <f t="shared" si="230"/>
        <v>2.3632687731660238E-3</v>
      </c>
      <c r="BX148">
        <f t="shared" si="230"/>
        <v>2.2782220410957777E-3</v>
      </c>
      <c r="BY148">
        <f t="shared" si="230"/>
        <v>2.1975814546093225E-3</v>
      </c>
      <c r="BZ148">
        <f t="shared" si="230"/>
        <v>2.1210351893924287E-3</v>
      </c>
      <c r="CA148">
        <f t="shared" si="230"/>
        <v>2.048300257672261E-3</v>
      </c>
      <c r="CB148">
        <f t="shared" si="230"/>
        <v>1.9791191497070481E-3</v>
      </c>
      <c r="CC148">
        <f t="shared" si="230"/>
        <v>1.9132569520484361E-3</v>
      </c>
      <c r="CD148">
        <f t="shared" si="230"/>
        <v>1.8504988624910529E-3</v>
      </c>
      <c r="CE148">
        <f t="shared" si="230"/>
        <v>1.7906480371303525E-3</v>
      </c>
      <c r="CF148">
        <f t="shared" si="231"/>
        <v>1.7335237170710354E-3</v>
      </c>
      <c r="CG148">
        <f t="shared" si="231"/>
        <v>1.6789595918826887E-3</v>
      </c>
      <c r="CH148">
        <f t="shared" si="231"/>
        <v>1.6268023644892048E-3</v>
      </c>
      <c r="CI148">
        <f t="shared" si="231"/>
        <v>1.5769104882519288E-3</v>
      </c>
      <c r="CJ148">
        <f t="shared" si="231"/>
        <v>1.5291530518997819E-3</v>
      </c>
      <c r="CK148">
        <f t="shared" si="231"/>
        <v>1.483408791927361E-3</v>
      </c>
      <c r="CL148">
        <f t="shared" si="231"/>
        <v>1.4395652153188462E-3</v>
      </c>
      <c r="CM148">
        <f t="shared" si="231"/>
        <v>1.3975178181111104E-3</v>
      </c>
      <c r="CN148">
        <f t="shared" si="231"/>
        <v>1.3571693874998346E-3</v>
      </c>
      <c r="CO148">
        <f t="shared" si="231"/>
        <v>1.3184293770083279E-3</v>
      </c>
      <c r="CP148">
        <f t="shared" si="232"/>
        <v>1.2812133457514314E-3</v>
      </c>
      <c r="CQ148">
        <f t="shared" si="232"/>
        <v>1.2454424540927096E-3</v>
      </c>
      <c r="CR148">
        <f t="shared" si="232"/>
        <v>8.0184514684925089E-4</v>
      </c>
      <c r="CS148">
        <f t="shared" si="232"/>
        <v>5.2080016450175984E-4</v>
      </c>
      <c r="CT148">
        <f t="shared" si="232"/>
        <v>3.6066670584372043E-4</v>
      </c>
      <c r="CU148">
        <f t="shared" si="232"/>
        <v>2.5089582496162153E-4</v>
      </c>
      <c r="CV148">
        <f t="shared" si="232"/>
        <v>1.7130981355847005E-4</v>
      </c>
      <c r="CW148">
        <f t="shared" si="232"/>
        <v>1.1260822257747302E-4</v>
      </c>
      <c r="CX148">
        <f t="shared" si="232"/>
        <v>6.9541785978846071E-5</v>
      </c>
      <c r="CY148">
        <f t="shared" si="232"/>
        <v>3.8778186974264468E-5</v>
      </c>
      <c r="CZ148">
        <f t="shared" si="233"/>
        <v>1.8031049548160216E-5</v>
      </c>
      <c r="DA148">
        <f t="shared" si="233"/>
        <v>5.6422692172503505E-6</v>
      </c>
      <c r="DB148">
        <f t="shared" si="233"/>
        <v>3.5839650217453166E-7</v>
      </c>
      <c r="DC148">
        <f t="shared" si="233"/>
        <v>0</v>
      </c>
      <c r="DD148">
        <f t="shared" si="233"/>
        <v>0</v>
      </c>
      <c r="DE148">
        <f t="shared" si="233"/>
        <v>0</v>
      </c>
      <c r="DF148">
        <f t="shared" si="233"/>
        <v>0</v>
      </c>
      <c r="DG148">
        <f t="shared" si="233"/>
        <v>0</v>
      </c>
      <c r="DH148">
        <f t="shared" si="233"/>
        <v>0</v>
      </c>
      <c r="DI148">
        <f t="shared" si="233"/>
        <v>0</v>
      </c>
      <c r="DJ148">
        <f t="shared" si="234"/>
        <v>0</v>
      </c>
      <c r="DK148">
        <f t="shared" si="234"/>
        <v>0</v>
      </c>
      <c r="DL148">
        <f t="shared" si="234"/>
        <v>0</v>
      </c>
      <c r="DM148">
        <f t="shared" si="234"/>
        <v>0</v>
      </c>
      <c r="DN148">
        <f t="shared" si="234"/>
        <v>0</v>
      </c>
      <c r="DO148">
        <f t="shared" si="234"/>
        <v>0</v>
      </c>
      <c r="DP148">
        <f t="shared" si="234"/>
        <v>0</v>
      </c>
      <c r="DQ148">
        <f t="shared" si="234"/>
        <v>0</v>
      </c>
      <c r="DR148">
        <f t="shared" si="234"/>
        <v>0</v>
      </c>
      <c r="DS148">
        <f t="shared" si="234"/>
        <v>0</v>
      </c>
      <c r="DT148">
        <f t="shared" si="235"/>
        <v>0</v>
      </c>
      <c r="DU148">
        <f t="shared" si="235"/>
        <v>0</v>
      </c>
      <c r="DV148">
        <f t="shared" si="235"/>
        <v>0</v>
      </c>
      <c r="DW148">
        <f t="shared" si="235"/>
        <v>0</v>
      </c>
      <c r="DX148">
        <f t="shared" si="235"/>
        <v>0</v>
      </c>
      <c r="DY148">
        <f t="shared" si="235"/>
        <v>0</v>
      </c>
      <c r="DZ148">
        <f t="shared" si="235"/>
        <v>0</v>
      </c>
      <c r="EA148">
        <f t="shared" si="235"/>
        <v>0</v>
      </c>
      <c r="EB148">
        <f t="shared" si="235"/>
        <v>0</v>
      </c>
      <c r="EC148">
        <f t="shared" si="235"/>
        <v>0</v>
      </c>
      <c r="ED148">
        <f t="shared" si="236"/>
        <v>0</v>
      </c>
      <c r="EE148">
        <f t="shared" si="236"/>
        <v>0</v>
      </c>
      <c r="EF148">
        <f t="shared" si="236"/>
        <v>0</v>
      </c>
      <c r="EG148">
        <f t="shared" si="236"/>
        <v>0</v>
      </c>
      <c r="EH148">
        <f t="shared" si="236"/>
        <v>0</v>
      </c>
      <c r="EI148">
        <f t="shared" si="236"/>
        <v>0</v>
      </c>
      <c r="EJ148">
        <f t="shared" si="236"/>
        <v>0</v>
      </c>
      <c r="EK148">
        <f t="shared" si="236"/>
        <v>0</v>
      </c>
      <c r="EL148">
        <f t="shared" si="236"/>
        <v>0</v>
      </c>
      <c r="EM148">
        <f t="shared" si="236"/>
        <v>0</v>
      </c>
      <c r="EN148">
        <f t="shared" si="237"/>
        <v>0</v>
      </c>
      <c r="EO148">
        <f t="shared" si="237"/>
        <v>0</v>
      </c>
      <c r="EP148">
        <f t="shared" si="237"/>
        <v>0</v>
      </c>
      <c r="EQ148">
        <f t="shared" si="237"/>
        <v>0</v>
      </c>
      <c r="ER148">
        <f t="shared" si="237"/>
        <v>0</v>
      </c>
      <c r="ES148">
        <f t="shared" si="237"/>
        <v>0</v>
      </c>
      <c r="ET148">
        <f t="shared" si="237"/>
        <v>0</v>
      </c>
      <c r="EU148">
        <f t="shared" si="237"/>
        <v>0</v>
      </c>
      <c r="EV148">
        <f t="shared" si="237"/>
        <v>0</v>
      </c>
      <c r="EW148">
        <f t="shared" si="237"/>
        <v>0</v>
      </c>
      <c r="EX148">
        <f t="shared" si="237"/>
        <v>0</v>
      </c>
      <c r="EZ148">
        <f t="shared" si="207"/>
        <v>0.88084992520879746</v>
      </c>
      <c r="FB148">
        <f t="shared" si="205"/>
        <v>1.1021456585240896E-2</v>
      </c>
      <c r="FC148">
        <f t="shared" si="206"/>
        <v>0.24860693581184234</v>
      </c>
      <c r="FH148" s="56"/>
    </row>
    <row r="149" spans="1:164" x14ac:dyDescent="0.25">
      <c r="A149">
        <v>1010</v>
      </c>
      <c r="B149" s="19">
        <f>'Input spectra'!Y148</f>
        <v>4.4526459475714902E-2</v>
      </c>
      <c r="C149">
        <f>'Input spectra'!B148</f>
        <v>0</v>
      </c>
      <c r="D149">
        <f t="shared" si="223"/>
        <v>2.0653927966864227E-2</v>
      </c>
      <c r="E149">
        <f t="shared" si="223"/>
        <v>2.0412422608099771E-2</v>
      </c>
      <c r="F149">
        <f t="shared" si="223"/>
        <v>2.0172655476687243E-2</v>
      </c>
      <c r="G149">
        <f t="shared" si="223"/>
        <v>1.9934615894450107E-2</v>
      </c>
      <c r="H149">
        <f t="shared" si="223"/>
        <v>1.9698293243783565E-2</v>
      </c>
      <c r="I149">
        <f t="shared" si="223"/>
        <v>1.9463676967327127E-2</v>
      </c>
      <c r="J149">
        <f t="shared" si="223"/>
        <v>1.9230756567638879E-2</v>
      </c>
      <c r="K149">
        <f t="shared" si="223"/>
        <v>1.899952160687143E-2</v>
      </c>
      <c r="L149">
        <f t="shared" si="223"/>
        <v>1.876996170644963E-2</v>
      </c>
      <c r="M149">
        <f t="shared" si="223"/>
        <v>1.8542066546749891E-2</v>
      </c>
      <c r="N149">
        <f t="shared" si="224"/>
        <v>1.8315825866781252E-2</v>
      </c>
      <c r="O149">
        <f t="shared" si="224"/>
        <v>1.8091229463868052E-2</v>
      </c>
      <c r="P149">
        <f t="shared" si="224"/>
        <v>1.7868267193334349E-2</v>
      </c>
      <c r="Q149">
        <f t="shared" si="224"/>
        <v>1.7646928968189906E-2</v>
      </c>
      <c r="R149">
        <f t="shared" si="224"/>
        <v>1.7427204758817882E-2</v>
      </c>
      <c r="S149">
        <f t="shared" si="224"/>
        <v>1.7209084592664119E-2</v>
      </c>
      <c r="T149">
        <f t="shared" si="224"/>
        <v>1.6992558553928103E-2</v>
      </c>
      <c r="U149">
        <f t="shared" si="224"/>
        <v>1.6777616783255487E-2</v>
      </c>
      <c r="V149">
        <f t="shared" si="224"/>
        <v>1.6564249477432288E-2</v>
      </c>
      <c r="W149">
        <f t="shared" si="224"/>
        <v>1.6352446889080628E-2</v>
      </c>
      <c r="X149">
        <f t="shared" si="225"/>
        <v>1.6142199326356122E-2</v>
      </c>
      <c r="Y149">
        <f t="shared" si="225"/>
        <v>1.593349715264681E-2</v>
      </c>
      <c r="Z149">
        <f t="shared" si="225"/>
        <v>1.572633078627371E-2</v>
      </c>
      <c r="AA149">
        <f t="shared" si="225"/>
        <v>1.5520690700192881E-2</v>
      </c>
      <c r="AB149">
        <f t="shared" si="225"/>
        <v>1.531656742169913E-2</v>
      </c>
      <c r="AC149">
        <f t="shared" si="225"/>
        <v>1.5113951532131209E-2</v>
      </c>
      <c r="AD149">
        <f t="shared" si="225"/>
        <v>1.4912833666578569E-2</v>
      </c>
      <c r="AE149">
        <f t="shared" si="225"/>
        <v>1.471320451358969E-2</v>
      </c>
      <c r="AF149">
        <f t="shared" si="225"/>
        <v>1.4515054814881901E-2</v>
      </c>
      <c r="AG149">
        <f t="shared" si="225"/>
        <v>1.4318375365052729E-2</v>
      </c>
      <c r="AH149">
        <f t="shared" si="226"/>
        <v>1.4123157011292794E-2</v>
      </c>
      <c r="AI149">
        <f t="shared" si="226"/>
        <v>1.3929390653100173E-2</v>
      </c>
      <c r="AJ149">
        <f t="shared" si="226"/>
        <v>1.373706724199629E-2</v>
      </c>
      <c r="AK149">
        <f t="shared" si="226"/>
        <v>1.354617778124328E-2</v>
      </c>
      <c r="AL149">
        <f t="shared" si="226"/>
        <v>1.3356713325562852E-2</v>
      </c>
      <c r="AM149">
        <f t="shared" si="226"/>
        <v>1.3168664980856623E-2</v>
      </c>
      <c r="AN149">
        <f t="shared" si="226"/>
        <v>1.2982023903927916E-2</v>
      </c>
      <c r="AO149">
        <f t="shared" si="226"/>
        <v>1.2796781302205032E-2</v>
      </c>
      <c r="AP149">
        <f t="shared" si="226"/>
        <v>1.2612928433465967E-2</v>
      </c>
      <c r="AQ149">
        <f t="shared" si="226"/>
        <v>1.2430456605564568E-2</v>
      </c>
      <c r="AR149">
        <f t="shared" si="227"/>
        <v>1.2249357176158155E-2</v>
      </c>
      <c r="AS149">
        <f t="shared" si="227"/>
        <v>1.2069621552436554E-2</v>
      </c>
      <c r="AT149">
        <f t="shared" si="227"/>
        <v>1.1891241190852535E-2</v>
      </c>
      <c r="AU149">
        <f t="shared" si="227"/>
        <v>1.1714207596853734E-2</v>
      </c>
      <c r="AV149">
        <f t="shared" si="227"/>
        <v>1.1538512324615904E-2</v>
      </c>
      <c r="AW149">
        <f t="shared" si="227"/>
        <v>1.1364146976777626E-2</v>
      </c>
      <c r="AX149">
        <f t="shared" si="227"/>
        <v>1.0102171135764766E-2</v>
      </c>
      <c r="AY149">
        <f t="shared" si="227"/>
        <v>8.6322257100207005E-3</v>
      </c>
      <c r="AZ149">
        <f t="shared" si="227"/>
        <v>7.7708031707493944E-3</v>
      </c>
      <c r="BA149">
        <f t="shared" si="227"/>
        <v>7.1183742484772191E-3</v>
      </c>
      <c r="BB149">
        <f t="shared" si="228"/>
        <v>6.5853181165399259E-3</v>
      </c>
      <c r="BC149">
        <f t="shared" si="228"/>
        <v>6.1327912238496752E-3</v>
      </c>
      <c r="BD149">
        <f t="shared" si="228"/>
        <v>5.7395118543103968E-3</v>
      </c>
      <c r="BE149">
        <f t="shared" si="228"/>
        <v>5.3922143457799335E-3</v>
      </c>
      <c r="BF149">
        <f t="shared" si="228"/>
        <v>5.0819175728891294E-3</v>
      </c>
      <c r="BG149">
        <f t="shared" si="228"/>
        <v>4.8021811476722217E-3</v>
      </c>
      <c r="BH149">
        <f t="shared" si="228"/>
        <v>4.5481871331068124E-3</v>
      </c>
      <c r="BI149">
        <f t="shared" si="228"/>
        <v>4.3162128523299226E-3</v>
      </c>
      <c r="BJ149">
        <f t="shared" si="228"/>
        <v>4.1033076837195684E-3</v>
      </c>
      <c r="BK149">
        <f t="shared" si="228"/>
        <v>3.9070843916708736E-3</v>
      </c>
      <c r="BL149">
        <f t="shared" si="229"/>
        <v>3.7255786453983621E-3</v>
      </c>
      <c r="BM149">
        <f t="shared" si="229"/>
        <v>3.5571511167919725E-3</v>
      </c>
      <c r="BN149">
        <f t="shared" si="229"/>
        <v>3.4004172423140449E-3</v>
      </c>
      <c r="BO149">
        <f t="shared" si="229"/>
        <v>3.254195571526178E-3</v>
      </c>
      <c r="BP149">
        <f t="shared" si="229"/>
        <v>3.1174689673824961E-3</v>
      </c>
      <c r="BQ149">
        <f t="shared" si="229"/>
        <v>2.9893549168319503E-3</v>
      </c>
      <c r="BR149">
        <f t="shared" si="229"/>
        <v>2.8690824415834176E-3</v>
      </c>
      <c r="BS149">
        <f t="shared" si="229"/>
        <v>2.7559738831264861E-3</v>
      </c>
      <c r="BT149">
        <f t="shared" si="229"/>
        <v>2.6494303492555649E-3</v>
      </c>
      <c r="BU149">
        <f t="shared" si="229"/>
        <v>2.5489199532602955E-3</v>
      </c>
      <c r="BV149">
        <f t="shared" si="230"/>
        <v>2.4539682124248004E-3</v>
      </c>
      <c r="BW149">
        <f t="shared" si="230"/>
        <v>2.364150136846687E-3</v>
      </c>
      <c r="BX149">
        <f t="shared" si="230"/>
        <v>2.27908365633369E-3</v>
      </c>
      <c r="BY149">
        <f t="shared" si="230"/>
        <v>2.1984241173807419E-3</v>
      </c>
      <c r="BZ149">
        <f t="shared" si="230"/>
        <v>2.1218596439057796E-3</v>
      </c>
      <c r="CA149">
        <f t="shared" si="230"/>
        <v>2.0491072011762038E-3</v>
      </c>
      <c r="CB149">
        <f t="shared" si="230"/>
        <v>1.9799092367152153E-3</v>
      </c>
      <c r="CC149">
        <f t="shared" si="230"/>
        <v>1.9140307980678138E-3</v>
      </c>
      <c r="CD149">
        <f t="shared" si="230"/>
        <v>1.8512570473257115E-3</v>
      </c>
      <c r="CE149">
        <f t="shared" si="230"/>
        <v>1.791391107820009E-3</v>
      </c>
      <c r="CF149">
        <f t="shared" si="231"/>
        <v>1.7342521905141092E-3</v>
      </c>
      <c r="CG149">
        <f t="shared" si="231"/>
        <v>1.679673957185532E-3</v>
      </c>
      <c r="CH149">
        <f t="shared" si="231"/>
        <v>1.6275030850766931E-3</v>
      </c>
      <c r="CI149">
        <f t="shared" si="231"/>
        <v>1.5775980037692472E-3</v>
      </c>
      <c r="CJ149">
        <f t="shared" si="231"/>
        <v>1.5298277799308398E-3</v>
      </c>
      <c r="CK149">
        <f t="shared" si="231"/>
        <v>1.4840711295516004E-3</v>
      </c>
      <c r="CL149">
        <f t="shared" si="231"/>
        <v>1.4402155405251547E-3</v>
      </c>
      <c r="CM149">
        <f t="shared" si="231"/>
        <v>1.3981564910849867E-3</v>
      </c>
      <c r="CN149">
        <f t="shared" si="231"/>
        <v>1.3577967517977914E-3</v>
      </c>
      <c r="CO149">
        <f t="shared" si="231"/>
        <v>1.3190457606316972E-3</v>
      </c>
      <c r="CP149">
        <f t="shared" si="232"/>
        <v>1.2818190621301736E-3</v>
      </c>
      <c r="CQ149">
        <f t="shared" si="232"/>
        <v>1.2460378029885114E-3</v>
      </c>
      <c r="CR149">
        <f t="shared" si="232"/>
        <v>8.0223265957338012E-4</v>
      </c>
      <c r="CS149">
        <f t="shared" si="232"/>
        <v>5.210545912906503E-4</v>
      </c>
      <c r="CT149">
        <f t="shared" si="232"/>
        <v>3.6084479760245319E-4</v>
      </c>
      <c r="CU149">
        <f t="shared" si="232"/>
        <v>2.5102103181354668E-4</v>
      </c>
      <c r="CV149">
        <f t="shared" si="232"/>
        <v>1.7139620399577875E-4</v>
      </c>
      <c r="CW149">
        <f t="shared" si="232"/>
        <v>1.1266560186816023E-4</v>
      </c>
      <c r="CX149">
        <f t="shared" si="232"/>
        <v>6.9577586256402949E-5</v>
      </c>
      <c r="CY149">
        <f t="shared" si="232"/>
        <v>3.8798353835655366E-5</v>
      </c>
      <c r="CZ149">
        <f t="shared" si="233"/>
        <v>1.8040521462585386E-5</v>
      </c>
      <c r="DA149">
        <f t="shared" si="233"/>
        <v>5.6452628124766146E-6</v>
      </c>
      <c r="DB149">
        <f t="shared" si="233"/>
        <v>3.5858853831729142E-7</v>
      </c>
      <c r="DC149">
        <f t="shared" si="233"/>
        <v>0</v>
      </c>
      <c r="DD149">
        <f t="shared" si="233"/>
        <v>0</v>
      </c>
      <c r="DE149">
        <f t="shared" si="233"/>
        <v>0</v>
      </c>
      <c r="DF149">
        <f t="shared" si="233"/>
        <v>0</v>
      </c>
      <c r="DG149">
        <f t="shared" si="233"/>
        <v>0</v>
      </c>
      <c r="DH149">
        <f t="shared" si="233"/>
        <v>0</v>
      </c>
      <c r="DI149">
        <f t="shared" si="233"/>
        <v>0</v>
      </c>
      <c r="DJ149">
        <f t="shared" si="234"/>
        <v>0</v>
      </c>
      <c r="DK149">
        <f t="shared" si="234"/>
        <v>0</v>
      </c>
      <c r="DL149">
        <f t="shared" si="234"/>
        <v>0</v>
      </c>
      <c r="DM149">
        <f t="shared" si="234"/>
        <v>0</v>
      </c>
      <c r="DN149">
        <f t="shared" si="234"/>
        <v>0</v>
      </c>
      <c r="DO149">
        <f t="shared" si="234"/>
        <v>0</v>
      </c>
      <c r="DP149">
        <f t="shared" si="234"/>
        <v>0</v>
      </c>
      <c r="DQ149">
        <f t="shared" si="234"/>
        <v>0</v>
      </c>
      <c r="DR149">
        <f t="shared" si="234"/>
        <v>0</v>
      </c>
      <c r="DS149">
        <f t="shared" si="234"/>
        <v>0</v>
      </c>
      <c r="DT149">
        <f t="shared" si="235"/>
        <v>0</v>
      </c>
      <c r="DU149">
        <f t="shared" si="235"/>
        <v>0</v>
      </c>
      <c r="DV149">
        <f t="shared" si="235"/>
        <v>0</v>
      </c>
      <c r="DW149">
        <f t="shared" si="235"/>
        <v>0</v>
      </c>
      <c r="DX149">
        <f t="shared" si="235"/>
        <v>0</v>
      </c>
      <c r="DY149">
        <f t="shared" si="235"/>
        <v>0</v>
      </c>
      <c r="DZ149">
        <f t="shared" si="235"/>
        <v>0</v>
      </c>
      <c r="EA149">
        <f t="shared" si="235"/>
        <v>0</v>
      </c>
      <c r="EB149">
        <f t="shared" si="235"/>
        <v>0</v>
      </c>
      <c r="EC149">
        <f t="shared" si="235"/>
        <v>0</v>
      </c>
      <c r="ED149">
        <f t="shared" si="236"/>
        <v>0</v>
      </c>
      <c r="EE149">
        <f t="shared" si="236"/>
        <v>0</v>
      </c>
      <c r="EF149">
        <f t="shared" si="236"/>
        <v>0</v>
      </c>
      <c r="EG149">
        <f t="shared" si="236"/>
        <v>0</v>
      </c>
      <c r="EH149">
        <f t="shared" si="236"/>
        <v>0</v>
      </c>
      <c r="EI149">
        <f t="shared" si="236"/>
        <v>0</v>
      </c>
      <c r="EJ149">
        <f t="shared" si="236"/>
        <v>0</v>
      </c>
      <c r="EK149">
        <f t="shared" si="236"/>
        <v>0</v>
      </c>
      <c r="EL149">
        <f t="shared" si="236"/>
        <v>0</v>
      </c>
      <c r="EM149">
        <f t="shared" si="236"/>
        <v>0</v>
      </c>
      <c r="EN149">
        <f t="shared" si="237"/>
        <v>0</v>
      </c>
      <c r="EO149">
        <f t="shared" si="237"/>
        <v>0</v>
      </c>
      <c r="EP149">
        <f t="shared" si="237"/>
        <v>0</v>
      </c>
      <c r="EQ149">
        <f t="shared" si="237"/>
        <v>0</v>
      </c>
      <c r="ER149">
        <f t="shared" si="237"/>
        <v>0</v>
      </c>
      <c r="ES149">
        <f t="shared" si="237"/>
        <v>0</v>
      </c>
      <c r="ET149">
        <f t="shared" si="237"/>
        <v>0</v>
      </c>
      <c r="EU149">
        <f t="shared" si="237"/>
        <v>0</v>
      </c>
      <c r="EV149">
        <f t="shared" si="237"/>
        <v>0</v>
      </c>
      <c r="EW149">
        <f t="shared" si="237"/>
        <v>0</v>
      </c>
      <c r="EX149">
        <f t="shared" si="237"/>
        <v>0</v>
      </c>
      <c r="EZ149">
        <f t="shared" si="207"/>
        <v>0.88097715205517024</v>
      </c>
      <c r="FB149">
        <f t="shared" si="205"/>
        <v>1.1008616490658041E-2</v>
      </c>
      <c r="FC149">
        <f t="shared" si="206"/>
        <v>0.24860857687689397</v>
      </c>
      <c r="FH149" s="56"/>
    </row>
    <row r="150" spans="1:164" x14ac:dyDescent="0.25">
      <c r="A150">
        <v>1015</v>
      </c>
      <c r="B150" s="19">
        <f>'Input spectra'!Y149</f>
        <v>4.4473942136561299E-2</v>
      </c>
      <c r="C150">
        <f>'Input spectra'!B149</f>
        <v>0</v>
      </c>
      <c r="D150">
        <f t="shared" si="223"/>
        <v>2.0653927966864227E-2</v>
      </c>
      <c r="E150">
        <f t="shared" si="223"/>
        <v>2.0412529808993374E-2</v>
      </c>
      <c r="F150">
        <f t="shared" si="223"/>
        <v>2.017286736063786E-2</v>
      </c>
      <c r="G150">
        <f t="shared" si="223"/>
        <v>1.9934929970819415E-2</v>
      </c>
      <c r="H150">
        <f t="shared" si="223"/>
        <v>1.9698707048908751E-2</v>
      </c>
      <c r="I150">
        <f t="shared" si="223"/>
        <v>1.9464188064299694E-2</v>
      </c>
      <c r="J150">
        <f t="shared" si="223"/>
        <v>1.9231362546085047E-2</v>
      </c>
      <c r="K150">
        <f t="shared" si="223"/>
        <v>1.9000220082734075E-2</v>
      </c>
      <c r="L150">
        <f t="shared" si="223"/>
        <v>1.8770750321771775E-2</v>
      </c>
      <c r="M150">
        <f t="shared" si="223"/>
        <v>1.8542942969459752E-2</v>
      </c>
      <c r="N150">
        <f t="shared" si="224"/>
        <v>1.8316787790478791E-2</v>
      </c>
      <c r="O150">
        <f t="shared" si="224"/>
        <v>1.8092274607613059E-2</v>
      </c>
      <c r="P150">
        <f t="shared" si="224"/>
        <v>1.7869393301436033E-2</v>
      </c>
      <c r="Q150">
        <f t="shared" si="224"/>
        <v>1.7648133809997978E-2</v>
      </c>
      <c r="R150">
        <f t="shared" si="224"/>
        <v>1.7428486128515139E-2</v>
      </c>
      <c r="S150">
        <f t="shared" si="224"/>
        <v>1.7210440309060493E-2</v>
      </c>
      <c r="T150">
        <f t="shared" si="224"/>
        <v>1.6993986460256197E-2</v>
      </c>
      <c r="U150">
        <f t="shared" si="224"/>
        <v>1.6779114746967552E-2</v>
      </c>
      <c r="V150">
        <f t="shared" si="224"/>
        <v>1.6565815389998659E-2</v>
      </c>
      <c r="W150">
        <f t="shared" si="224"/>
        <v>1.6354078665789619E-2</v>
      </c>
      <c r="X150">
        <f t="shared" si="225"/>
        <v>1.6143894906115314E-2</v>
      </c>
      <c r="Y150">
        <f t="shared" si="225"/>
        <v>1.5935254497785798E-2</v>
      </c>
      <c r="Z150">
        <f t="shared" si="225"/>
        <v>1.5728147882348241E-2</v>
      </c>
      <c r="AA150">
        <f t="shared" si="225"/>
        <v>1.5522565555790414E-2</v>
      </c>
      <c r="AB150">
        <f t="shared" si="225"/>
        <v>1.5318498068245768E-2</v>
      </c>
      <c r="AC150">
        <f t="shared" si="225"/>
        <v>1.5115936023700038E-2</v>
      </c>
      <c r="AD150">
        <f t="shared" si="225"/>
        <v>1.4914870079699367E-2</v>
      </c>
      <c r="AE150">
        <f t="shared" si="225"/>
        <v>1.4715290947059992E-2</v>
      </c>
      <c r="AF150">
        <f t="shared" si="225"/>
        <v>1.4517189389579441E-2</v>
      </c>
      <c r="AG150">
        <f t="shared" si="225"/>
        <v>1.432055622374922E-2</v>
      </c>
      <c r="AH150">
        <f t="shared" si="226"/>
        <v>1.4125382318469054E-2</v>
      </c>
      <c r="AI150">
        <f t="shared" si="226"/>
        <v>1.3931658594762577E-2</v>
      </c>
      <c r="AJ150">
        <f t="shared" si="226"/>
        <v>1.3739376025494559E-2</v>
      </c>
      <c r="AK150">
        <f t="shared" si="226"/>
        <v>1.3548525635089563E-2</v>
      </c>
      <c r="AL150">
        <f t="shared" si="226"/>
        <v>1.3359098499252139E-2</v>
      </c>
      <c r="AM150">
        <f t="shared" si="226"/>
        <v>1.3171085744688438E-2</v>
      </c>
      <c r="AN150">
        <f t="shared" si="226"/>
        <v>1.2984478548829302E-2</v>
      </c>
      <c r="AO150">
        <f t="shared" si="226"/>
        <v>1.2799268139554829E-2</v>
      </c>
      <c r="AP150">
        <f t="shared" si="226"/>
        <v>1.2615445794920339E-2</v>
      </c>
      <c r="AQ150">
        <f t="shared" si="226"/>
        <v>1.2433002842883819E-2</v>
      </c>
      <c r="AR150">
        <f t="shared" si="227"/>
        <v>1.2251930661034784E-2</v>
      </c>
      <c r="AS150">
        <f t="shared" si="227"/>
        <v>1.207222067632456E-2</v>
      </c>
      <c r="AT150">
        <f t="shared" si="227"/>
        <v>1.1893864364797968E-2</v>
      </c>
      <c r="AU150">
        <f t="shared" si="227"/>
        <v>1.1716853251326469E-2</v>
      </c>
      <c r="AV150">
        <f t="shared" si="227"/>
        <v>1.1541178909342645E-2</v>
      </c>
      <c r="AW150">
        <f t="shared" si="227"/>
        <v>1.1366832960576119E-2</v>
      </c>
      <c r="AX150">
        <f t="shared" si="227"/>
        <v>1.0104611910653335E-2</v>
      </c>
      <c r="AY150">
        <f t="shared" si="227"/>
        <v>8.634356678173645E-3</v>
      </c>
      <c r="AZ150">
        <f t="shared" si="227"/>
        <v>7.772762306818639E-3</v>
      </c>
      <c r="BA150">
        <f t="shared" si="227"/>
        <v>7.1202062907570586E-3</v>
      </c>
      <c r="BB150">
        <f t="shared" si="228"/>
        <v>6.5870475605192807E-3</v>
      </c>
      <c r="BC150">
        <f t="shared" si="228"/>
        <v>6.1344340410156104E-3</v>
      </c>
      <c r="BD150">
        <f t="shared" si="228"/>
        <v>5.7410794725824893E-3</v>
      </c>
      <c r="BE150">
        <f t="shared" si="228"/>
        <v>5.3937154338509008E-3</v>
      </c>
      <c r="BF150">
        <f t="shared" si="228"/>
        <v>5.0833589767250633E-3</v>
      </c>
      <c r="BG150">
        <f t="shared" si="228"/>
        <v>4.8035684357864983E-3</v>
      </c>
      <c r="BH150">
        <f t="shared" si="228"/>
        <v>4.5495249384622464E-3</v>
      </c>
      <c r="BI150">
        <f t="shared" si="228"/>
        <v>4.3175050990176241E-3</v>
      </c>
      <c r="BJ150">
        <f t="shared" si="228"/>
        <v>4.1045577439418387E-3</v>
      </c>
      <c r="BK150">
        <f t="shared" si="228"/>
        <v>3.9082951983357862E-3</v>
      </c>
      <c r="BL150">
        <f t="shared" si="229"/>
        <v>3.7267527752387558E-3</v>
      </c>
      <c r="BM150">
        <f t="shared" si="229"/>
        <v>3.5582908532236848E-3</v>
      </c>
      <c r="BN150">
        <f t="shared" si="229"/>
        <v>3.4015246239567326E-3</v>
      </c>
      <c r="BO150">
        <f t="shared" si="229"/>
        <v>3.2552724303234566E-3</v>
      </c>
      <c r="BP150">
        <f t="shared" si="229"/>
        <v>3.1185169590137616E-3</v>
      </c>
      <c r="BQ150">
        <f t="shared" si="229"/>
        <v>2.9903755453034022E-3</v>
      </c>
      <c r="BR150">
        <f t="shared" si="229"/>
        <v>2.8700770793506172E-3</v>
      </c>
      <c r="BS150">
        <f t="shared" si="229"/>
        <v>2.7569437877360847E-3</v>
      </c>
      <c r="BT150">
        <f t="shared" si="229"/>
        <v>2.650376677239909E-3</v>
      </c>
      <c r="BU150">
        <f t="shared" si="229"/>
        <v>2.5498437718383484E-3</v>
      </c>
      <c r="BV150">
        <f t="shared" si="230"/>
        <v>2.4548705094326602E-3</v>
      </c>
      <c r="BW150">
        <f t="shared" si="230"/>
        <v>2.3650318292254427E-3</v>
      </c>
      <c r="BX150">
        <f t="shared" si="230"/>
        <v>2.2799455974313325E-3</v>
      </c>
      <c r="BY150">
        <f t="shared" si="230"/>
        <v>2.1992671032712635E-3</v>
      </c>
      <c r="BZ150">
        <f t="shared" si="230"/>
        <v>2.1226844188877623E-3</v>
      </c>
      <c r="CA150">
        <f t="shared" si="230"/>
        <v>2.0499144625816929E-3</v>
      </c>
      <c r="CB150">
        <f t="shared" si="230"/>
        <v>1.9806996391351561E-3</v>
      </c>
      <c r="CC150">
        <f t="shared" si="230"/>
        <v>1.9148049570810431E-3</v>
      </c>
      <c r="CD150">
        <f t="shared" si="230"/>
        <v>1.8520155428032221E-3</v>
      </c>
      <c r="CE150">
        <f t="shared" si="230"/>
        <v>1.7921344868639816E-3</v>
      </c>
      <c r="CF150">
        <f t="shared" si="231"/>
        <v>1.7349809700813808E-3</v>
      </c>
      <c r="CG150">
        <f t="shared" si="231"/>
        <v>1.6803886264371948E-3</v>
      </c>
      <c r="CH150">
        <f t="shared" si="231"/>
        <v>1.6282041074890082E-3</v>
      </c>
      <c r="CI150">
        <f t="shared" si="231"/>
        <v>1.5782858190357208E-3</v>
      </c>
      <c r="CJ150">
        <f t="shared" si="231"/>
        <v>1.530502805680897E-3</v>
      </c>
      <c r="CK150">
        <f t="shared" si="231"/>
        <v>1.4847337629076242E-3</v>
      </c>
      <c r="CL150">
        <f t="shared" si="231"/>
        <v>1.4408661595166075E-3</v>
      </c>
      <c r="CM150">
        <f t="shared" si="231"/>
        <v>1.3987954559357622E-3</v>
      </c>
      <c r="CN150">
        <f t="shared" si="231"/>
        <v>1.3584244061007884E-3</v>
      </c>
      <c r="CO150">
        <f t="shared" si="231"/>
        <v>1.3196624324227745E-3</v>
      </c>
      <c r="CP150">
        <f t="shared" si="232"/>
        <v>1.2824250648720986E-3</v>
      </c>
      <c r="CQ150">
        <f t="shared" si="232"/>
        <v>1.2466334364741845E-3</v>
      </c>
      <c r="CR150">
        <f t="shared" si="232"/>
        <v>8.0262035957320973E-4</v>
      </c>
      <c r="CS150">
        <f t="shared" si="232"/>
        <v>5.2130914237479887E-4</v>
      </c>
      <c r="CT150">
        <f t="shared" si="232"/>
        <v>3.6102297730020014E-4</v>
      </c>
      <c r="CU150">
        <f t="shared" si="232"/>
        <v>2.5114630114859916E-4</v>
      </c>
      <c r="CV150">
        <f t="shared" si="232"/>
        <v>1.7148263799922941E-4</v>
      </c>
      <c r="CW150">
        <f t="shared" si="232"/>
        <v>1.1272301039634826E-4</v>
      </c>
      <c r="CX150">
        <f t="shared" si="232"/>
        <v>6.9613404964028239E-5</v>
      </c>
      <c r="CY150">
        <f t="shared" si="232"/>
        <v>3.8818531184960478E-5</v>
      </c>
      <c r="CZ150">
        <f t="shared" si="233"/>
        <v>1.8049998352714415E-5</v>
      </c>
      <c r="DA150">
        <f t="shared" si="233"/>
        <v>5.6482579960022026E-6</v>
      </c>
      <c r="DB150">
        <f t="shared" si="233"/>
        <v>3.5878067735692625E-7</v>
      </c>
      <c r="DC150">
        <f t="shared" si="233"/>
        <v>0</v>
      </c>
      <c r="DD150">
        <f t="shared" si="233"/>
        <v>0</v>
      </c>
      <c r="DE150">
        <f t="shared" si="233"/>
        <v>0</v>
      </c>
      <c r="DF150">
        <f t="shared" si="233"/>
        <v>0</v>
      </c>
      <c r="DG150">
        <f t="shared" si="233"/>
        <v>0</v>
      </c>
      <c r="DH150">
        <f t="shared" si="233"/>
        <v>0</v>
      </c>
      <c r="DI150">
        <f t="shared" si="233"/>
        <v>0</v>
      </c>
      <c r="DJ150">
        <f t="shared" si="234"/>
        <v>0</v>
      </c>
      <c r="DK150">
        <f t="shared" si="234"/>
        <v>0</v>
      </c>
      <c r="DL150">
        <f t="shared" si="234"/>
        <v>0</v>
      </c>
      <c r="DM150">
        <f t="shared" si="234"/>
        <v>0</v>
      </c>
      <c r="DN150">
        <f t="shared" si="234"/>
        <v>0</v>
      </c>
      <c r="DO150">
        <f t="shared" si="234"/>
        <v>0</v>
      </c>
      <c r="DP150">
        <f t="shared" si="234"/>
        <v>0</v>
      </c>
      <c r="DQ150">
        <f t="shared" si="234"/>
        <v>0</v>
      </c>
      <c r="DR150">
        <f t="shared" si="234"/>
        <v>0</v>
      </c>
      <c r="DS150">
        <f t="shared" si="234"/>
        <v>0</v>
      </c>
      <c r="DT150">
        <f t="shared" si="235"/>
        <v>0</v>
      </c>
      <c r="DU150">
        <f t="shared" si="235"/>
        <v>0</v>
      </c>
      <c r="DV150">
        <f t="shared" si="235"/>
        <v>0</v>
      </c>
      <c r="DW150">
        <f t="shared" si="235"/>
        <v>0</v>
      </c>
      <c r="DX150">
        <f t="shared" si="235"/>
        <v>0</v>
      </c>
      <c r="DY150">
        <f t="shared" si="235"/>
        <v>0</v>
      </c>
      <c r="DZ150">
        <f t="shared" si="235"/>
        <v>0</v>
      </c>
      <c r="EA150">
        <f t="shared" si="235"/>
        <v>0</v>
      </c>
      <c r="EB150">
        <f t="shared" si="235"/>
        <v>0</v>
      </c>
      <c r="EC150">
        <f t="shared" si="235"/>
        <v>0</v>
      </c>
      <c r="ED150">
        <f t="shared" si="236"/>
        <v>0</v>
      </c>
      <c r="EE150">
        <f t="shared" si="236"/>
        <v>0</v>
      </c>
      <c r="EF150">
        <f t="shared" si="236"/>
        <v>0</v>
      </c>
      <c r="EG150">
        <f t="shared" si="236"/>
        <v>0</v>
      </c>
      <c r="EH150">
        <f t="shared" si="236"/>
        <v>0</v>
      </c>
      <c r="EI150">
        <f t="shared" si="236"/>
        <v>0</v>
      </c>
      <c r="EJ150">
        <f t="shared" si="236"/>
        <v>0</v>
      </c>
      <c r="EK150">
        <f t="shared" si="236"/>
        <v>0</v>
      </c>
      <c r="EL150">
        <f t="shared" si="236"/>
        <v>0</v>
      </c>
      <c r="EM150">
        <f t="shared" si="236"/>
        <v>0</v>
      </c>
      <c r="EN150">
        <f t="shared" si="237"/>
        <v>0</v>
      </c>
      <c r="EO150">
        <f t="shared" si="237"/>
        <v>0</v>
      </c>
      <c r="EP150">
        <f t="shared" si="237"/>
        <v>0</v>
      </c>
      <c r="EQ150">
        <f t="shared" si="237"/>
        <v>0</v>
      </c>
      <c r="ER150">
        <f t="shared" si="237"/>
        <v>0</v>
      </c>
      <c r="ES150">
        <f t="shared" si="237"/>
        <v>0</v>
      </c>
      <c r="ET150">
        <f t="shared" si="237"/>
        <v>0</v>
      </c>
      <c r="EU150">
        <f t="shared" si="237"/>
        <v>0</v>
      </c>
      <c r="EV150">
        <f t="shared" si="237"/>
        <v>0</v>
      </c>
      <c r="EW150">
        <f t="shared" si="237"/>
        <v>0</v>
      </c>
      <c r="EX150">
        <f t="shared" si="237"/>
        <v>0</v>
      </c>
      <c r="EZ150">
        <f t="shared" si="207"/>
        <v>0.8811044074776081</v>
      </c>
      <c r="FB150">
        <f t="shared" si="205"/>
        <v>1.0995776058907003E-2</v>
      </c>
      <c r="FC150">
        <f t="shared" si="206"/>
        <v>0.24861021794218902</v>
      </c>
      <c r="FH150" s="56"/>
    </row>
    <row r="151" spans="1:164" x14ac:dyDescent="0.25">
      <c r="A151">
        <v>1020</v>
      </c>
      <c r="B151" s="19">
        <f>'Input spectra'!Y150</f>
        <v>4.4421424797407703E-2</v>
      </c>
      <c r="C151">
        <f>'Input spectra'!B150</f>
        <v>0</v>
      </c>
      <c r="D151">
        <f t="shared" si="223"/>
        <v>2.0653927966864227E-2</v>
      </c>
      <c r="E151">
        <f t="shared" si="223"/>
        <v>2.0412637010449965E-2</v>
      </c>
      <c r="F151">
        <f t="shared" si="223"/>
        <v>2.0173079246814003E-2</v>
      </c>
      <c r="G151">
        <f t="shared" si="223"/>
        <v>1.9935244052137101E-2</v>
      </c>
      <c r="H151">
        <f t="shared" si="223"/>
        <v>1.9699120862726804E-2</v>
      </c>
      <c r="I151">
        <f t="shared" si="223"/>
        <v>1.9464699174693165E-2</v>
      </c>
      <c r="J151">
        <f t="shared" si="223"/>
        <v>1.9231968543626139E-2</v>
      </c>
      <c r="K151">
        <f t="shared" si="223"/>
        <v>1.9000918584274652E-2</v>
      </c>
      <c r="L151">
        <f t="shared" si="223"/>
        <v>1.8771538970227399E-2</v>
      </c>
      <c r="M151">
        <f t="shared" si="223"/>
        <v>1.8543819433595243E-2</v>
      </c>
      <c r="N151">
        <f t="shared" si="224"/>
        <v>1.8317749764695329E-2</v>
      </c>
      <c r="O151">
        <f t="shared" si="224"/>
        <v>1.8093319811736796E-2</v>
      </c>
      <c r="P151">
        <f t="shared" si="224"/>
        <v>1.7870519480508194E-2</v>
      </c>
      <c r="Q151">
        <f t="shared" si="224"/>
        <v>1.7649338734066471E-2</v>
      </c>
      <c r="R151">
        <f t="shared" si="224"/>
        <v>1.7429767592427634E-2</v>
      </c>
      <c r="S151">
        <f t="shared" si="224"/>
        <v>1.7211796132259004E-2</v>
      </c>
      <c r="T151">
        <f t="shared" si="224"/>
        <v>1.6995414486573077E-2</v>
      </c>
      <c r="U151">
        <f t="shared" si="224"/>
        <v>1.6780612844423004E-2</v>
      </c>
      <c r="V151">
        <f t="shared" si="224"/>
        <v>1.6567381450599643E-2</v>
      </c>
      <c r="W151">
        <f t="shared" si="224"/>
        <v>1.6355710605330219E-2</v>
      </c>
      <c r="X151">
        <f t="shared" si="225"/>
        <v>1.6145590663978537E-2</v>
      </c>
      <c r="Y151">
        <f t="shared" si="225"/>
        <v>1.5937012036746766E-2</v>
      </c>
      <c r="Z151">
        <f t="shared" si="225"/>
        <v>1.5729965188378815E-2</v>
      </c>
      <c r="AA151">
        <f t="shared" si="225"/>
        <v>1.5524440637865206E-2</v>
      </c>
      <c r="AB151">
        <f t="shared" si="225"/>
        <v>1.532042895814955E-2</v>
      </c>
      <c r="AC151">
        <f t="shared" si="225"/>
        <v>1.5117920775836517E-2</v>
      </c>
      <c r="AD151">
        <f t="shared" si="225"/>
        <v>1.4916906770901345E-2</v>
      </c>
      <c r="AE151">
        <f t="shared" si="225"/>
        <v>1.4717377676400892E-2</v>
      </c>
      <c r="AF151">
        <f t="shared" si="225"/>
        <v>1.4519324278186172E-2</v>
      </c>
      <c r="AG151">
        <f t="shared" si="225"/>
        <v>1.4322737414616402E-2</v>
      </c>
      <c r="AH151">
        <f t="shared" si="226"/>
        <v>1.4127607976274567E-2</v>
      </c>
      <c r="AI151">
        <f t="shared" si="226"/>
        <v>1.393392690568445E-2</v>
      </c>
      <c r="AJ151">
        <f t="shared" si="226"/>
        <v>1.3741685197029162E-2</v>
      </c>
      <c r="AK151">
        <f t="shared" si="226"/>
        <v>1.355087389587113E-2</v>
      </c>
      <c r="AL151">
        <f t="shared" si="226"/>
        <v>1.3361484098873569E-2</v>
      </c>
      <c r="AM151">
        <f t="shared" si="226"/>
        <v>1.3173506953523413E-2</v>
      </c>
      <c r="AN151">
        <f t="shared" si="226"/>
        <v>1.2986933657855672E-2</v>
      </c>
      <c r="AO151">
        <f t="shared" si="226"/>
        <v>1.2801755460179275E-2</v>
      </c>
      <c r="AP151">
        <f t="shared" si="226"/>
        <v>1.2617963658804321E-2</v>
      </c>
      <c r="AQ151">
        <f t="shared" si="226"/>
        <v>1.2435549601770757E-2</v>
      </c>
      <c r="AR151">
        <f t="shared" si="227"/>
        <v>1.2254504686578512E-2</v>
      </c>
      <c r="AS151">
        <f t="shared" si="227"/>
        <v>1.207482035991901E-2</v>
      </c>
      <c r="AT151">
        <f t="shared" si="227"/>
        <v>1.1896488117408103E-2</v>
      </c>
      <c r="AU151">
        <f t="shared" si="227"/>
        <v>1.1719499503320425E-2</v>
      </c>
      <c r="AV151">
        <f t="shared" si="227"/>
        <v>1.1543846110325098E-2</v>
      </c>
      <c r="AW151">
        <f t="shared" si="227"/>
        <v>1.1369519579222874E-2</v>
      </c>
      <c r="AX151">
        <f t="shared" si="227"/>
        <v>1.0107053275254943E-2</v>
      </c>
      <c r="AY151">
        <f t="shared" si="227"/>
        <v>8.6364881723815651E-3</v>
      </c>
      <c r="AZ151">
        <f t="shared" si="227"/>
        <v>7.774721936815482E-3</v>
      </c>
      <c r="BA151">
        <f t="shared" si="227"/>
        <v>7.1220388045460945E-3</v>
      </c>
      <c r="BB151">
        <f t="shared" si="228"/>
        <v>6.5887774586872467E-3</v>
      </c>
      <c r="BC151">
        <f t="shared" si="228"/>
        <v>6.1360772982500473E-3</v>
      </c>
      <c r="BD151">
        <f t="shared" si="228"/>
        <v>5.7426475190141737E-3</v>
      </c>
      <c r="BE151">
        <f t="shared" si="228"/>
        <v>5.3952169397957226E-3</v>
      </c>
      <c r="BF151">
        <f t="shared" si="228"/>
        <v>5.0848007893919142E-3</v>
      </c>
      <c r="BG151">
        <f t="shared" si="228"/>
        <v>4.8049561246703947E-3</v>
      </c>
      <c r="BH151">
        <f t="shared" si="228"/>
        <v>4.5508631373202156E-3</v>
      </c>
      <c r="BI151">
        <f t="shared" si="228"/>
        <v>4.3187977325957689E-3</v>
      </c>
      <c r="BJ151">
        <f t="shared" si="228"/>
        <v>4.1058081849911585E-3</v>
      </c>
      <c r="BK151">
        <f t="shared" si="228"/>
        <v>3.9095063802300602E-3</v>
      </c>
      <c r="BL151">
        <f t="shared" si="229"/>
        <v>3.7279272751104945E-3</v>
      </c>
      <c r="BM151">
        <f t="shared" si="229"/>
        <v>3.5594309548350285E-3</v>
      </c>
      <c r="BN151">
        <f t="shared" si="229"/>
        <v>3.4026323662299002E-3</v>
      </c>
      <c r="BO151">
        <f t="shared" si="229"/>
        <v>3.2563496454683619E-3</v>
      </c>
      <c r="BP151">
        <f t="shared" si="229"/>
        <v>3.1195653029457144E-3</v>
      </c>
      <c r="BQ151">
        <f t="shared" si="229"/>
        <v>2.991396522238822E-3</v>
      </c>
      <c r="BR151">
        <f t="shared" si="229"/>
        <v>2.8710720619333839E-3</v>
      </c>
      <c r="BS151">
        <f t="shared" si="229"/>
        <v>2.7579140336823553E-3</v>
      </c>
      <c r="BT151">
        <f t="shared" si="229"/>
        <v>2.6513233432352719E-3</v>
      </c>
      <c r="BU151">
        <f t="shared" si="229"/>
        <v>2.5507679252408685E-3</v>
      </c>
      <c r="BV151">
        <f t="shared" si="230"/>
        <v>2.4557731382051635E-3</v>
      </c>
      <c r="BW151">
        <f t="shared" si="230"/>
        <v>2.3659138504248762E-3</v>
      </c>
      <c r="BX151">
        <f t="shared" si="230"/>
        <v>2.2808078645119431E-3</v>
      </c>
      <c r="BY151">
        <f t="shared" si="230"/>
        <v>2.2001104124047869E-3</v>
      </c>
      <c r="BZ151">
        <f t="shared" si="230"/>
        <v>2.1235095144629432E-3</v>
      </c>
      <c r="CA151">
        <f t="shared" si="230"/>
        <v>2.0507220420139674E-3</v>
      </c>
      <c r="CB151">
        <f t="shared" si="230"/>
        <v>1.9814903570927857E-3</v>
      </c>
      <c r="CC151">
        <f t="shared" si="230"/>
        <v>1.9155794292147188E-3</v>
      </c>
      <c r="CD151">
        <f t="shared" si="230"/>
        <v>1.8527743490508602E-3</v>
      </c>
      <c r="CE151">
        <f t="shared" si="230"/>
        <v>1.7928781743902277E-3</v>
      </c>
      <c r="CF151">
        <f t="shared" si="231"/>
        <v>1.7357100559014917E-3</v>
      </c>
      <c r="CG151">
        <f t="shared" si="231"/>
        <v>1.6811035997670015E-3</v>
      </c>
      <c r="CH151">
        <f t="shared" si="231"/>
        <v>1.628905431856156E-3</v>
      </c>
      <c r="CI151">
        <f t="shared" si="231"/>
        <v>1.5789739341820366E-3</v>
      </c>
      <c r="CJ151">
        <f t="shared" si="231"/>
        <v>1.5311781292813194E-3</v>
      </c>
      <c r="CK151">
        <f t="shared" si="231"/>
        <v>1.4853966921274748E-3</v>
      </c>
      <c r="CL151">
        <f t="shared" si="231"/>
        <v>1.4415170724259216E-3</v>
      </c>
      <c r="CM151">
        <f t="shared" si="231"/>
        <v>1.3994347127968263E-3</v>
      </c>
      <c r="CN151">
        <f t="shared" si="231"/>
        <v>1.3590523505428828E-3</v>
      </c>
      <c r="CO151">
        <f t="shared" si="231"/>
        <v>1.3202793925162814E-3</v>
      </c>
      <c r="CP151">
        <f t="shared" si="232"/>
        <v>1.2830313541125895E-3</v>
      </c>
      <c r="CQ151">
        <f t="shared" si="232"/>
        <v>1.2472293546857693E-3</v>
      </c>
      <c r="CR151">
        <f t="shared" si="232"/>
        <v>8.0300824693924544E-4</v>
      </c>
      <c r="CS151">
        <f t="shared" si="232"/>
        <v>5.2156381781492771E-4</v>
      </c>
      <c r="CT151">
        <f t="shared" si="232"/>
        <v>3.6120124498038414E-4</v>
      </c>
      <c r="CU151">
        <f t="shared" si="232"/>
        <v>2.5127163299796038E-4</v>
      </c>
      <c r="CV151">
        <f t="shared" si="232"/>
        <v>1.7156911559079212E-4</v>
      </c>
      <c r="CW151">
        <f t="shared" si="232"/>
        <v>1.1278044817693502E-4</v>
      </c>
      <c r="CX151">
        <f t="shared" si="232"/>
        <v>6.964924211120978E-5</v>
      </c>
      <c r="CY151">
        <f t="shared" si="232"/>
        <v>3.8838719027634108E-5</v>
      </c>
      <c r="CZ151">
        <f t="shared" si="233"/>
        <v>1.8059480221161106E-5</v>
      </c>
      <c r="DA151">
        <f t="shared" si="233"/>
        <v>5.6512547686698106E-6</v>
      </c>
      <c r="DB151">
        <f t="shared" si="233"/>
        <v>3.5897291934857046E-7</v>
      </c>
      <c r="DC151">
        <f t="shared" si="233"/>
        <v>0</v>
      </c>
      <c r="DD151">
        <f t="shared" si="233"/>
        <v>0</v>
      </c>
      <c r="DE151">
        <f t="shared" si="233"/>
        <v>0</v>
      </c>
      <c r="DF151">
        <f t="shared" si="233"/>
        <v>0</v>
      </c>
      <c r="DG151">
        <f t="shared" si="233"/>
        <v>0</v>
      </c>
      <c r="DH151">
        <f t="shared" si="233"/>
        <v>0</v>
      </c>
      <c r="DI151">
        <f t="shared" si="233"/>
        <v>0</v>
      </c>
      <c r="DJ151">
        <f t="shared" si="234"/>
        <v>0</v>
      </c>
      <c r="DK151">
        <f t="shared" si="234"/>
        <v>0</v>
      </c>
      <c r="DL151">
        <f t="shared" si="234"/>
        <v>0</v>
      </c>
      <c r="DM151">
        <f t="shared" si="234"/>
        <v>0</v>
      </c>
      <c r="DN151">
        <f t="shared" si="234"/>
        <v>0</v>
      </c>
      <c r="DO151">
        <f t="shared" si="234"/>
        <v>0</v>
      </c>
      <c r="DP151">
        <f t="shared" si="234"/>
        <v>0</v>
      </c>
      <c r="DQ151">
        <f t="shared" si="234"/>
        <v>0</v>
      </c>
      <c r="DR151">
        <f t="shared" si="234"/>
        <v>0</v>
      </c>
      <c r="DS151">
        <f t="shared" si="234"/>
        <v>0</v>
      </c>
      <c r="DT151">
        <f t="shared" si="235"/>
        <v>0</v>
      </c>
      <c r="DU151">
        <f t="shared" si="235"/>
        <v>0</v>
      </c>
      <c r="DV151">
        <f t="shared" si="235"/>
        <v>0</v>
      </c>
      <c r="DW151">
        <f t="shared" si="235"/>
        <v>0</v>
      </c>
      <c r="DX151">
        <f t="shared" si="235"/>
        <v>0</v>
      </c>
      <c r="DY151">
        <f t="shared" si="235"/>
        <v>0</v>
      </c>
      <c r="DZ151">
        <f t="shared" si="235"/>
        <v>0</v>
      </c>
      <c r="EA151">
        <f t="shared" si="235"/>
        <v>0</v>
      </c>
      <c r="EB151">
        <f t="shared" si="235"/>
        <v>0</v>
      </c>
      <c r="EC151">
        <f t="shared" si="235"/>
        <v>0</v>
      </c>
      <c r="ED151">
        <f t="shared" si="236"/>
        <v>0</v>
      </c>
      <c r="EE151">
        <f t="shared" si="236"/>
        <v>0</v>
      </c>
      <c r="EF151">
        <f t="shared" si="236"/>
        <v>0</v>
      </c>
      <c r="EG151">
        <f t="shared" si="236"/>
        <v>0</v>
      </c>
      <c r="EH151">
        <f t="shared" si="236"/>
        <v>0</v>
      </c>
      <c r="EI151">
        <f t="shared" si="236"/>
        <v>0</v>
      </c>
      <c r="EJ151">
        <f t="shared" si="236"/>
        <v>0</v>
      </c>
      <c r="EK151">
        <f t="shared" si="236"/>
        <v>0</v>
      </c>
      <c r="EL151">
        <f t="shared" si="236"/>
        <v>0</v>
      </c>
      <c r="EM151">
        <f t="shared" si="236"/>
        <v>0</v>
      </c>
      <c r="EN151">
        <f t="shared" si="237"/>
        <v>0</v>
      </c>
      <c r="EO151">
        <f t="shared" si="237"/>
        <v>0</v>
      </c>
      <c r="EP151">
        <f t="shared" si="237"/>
        <v>0</v>
      </c>
      <c r="EQ151">
        <f t="shared" si="237"/>
        <v>0</v>
      </c>
      <c r="ER151">
        <f t="shared" si="237"/>
        <v>0</v>
      </c>
      <c r="ES151">
        <f t="shared" si="237"/>
        <v>0</v>
      </c>
      <c r="ET151">
        <f t="shared" si="237"/>
        <v>0</v>
      </c>
      <c r="EU151">
        <f t="shared" si="237"/>
        <v>0</v>
      </c>
      <c r="EV151">
        <f t="shared" si="237"/>
        <v>0</v>
      </c>
      <c r="EW151">
        <f t="shared" si="237"/>
        <v>0</v>
      </c>
      <c r="EX151">
        <f t="shared" si="237"/>
        <v>0</v>
      </c>
      <c r="EZ151">
        <f t="shared" si="207"/>
        <v>0.88123169148410962</v>
      </c>
      <c r="FB151">
        <f t="shared" si="205"/>
        <v>1.0982935289978846E-2</v>
      </c>
      <c r="FC151">
        <f t="shared" si="206"/>
        <v>0.24861185900772145</v>
      </c>
      <c r="FH151" s="56"/>
    </row>
    <row r="152" spans="1:164" x14ac:dyDescent="0.25">
      <c r="A152">
        <v>1025</v>
      </c>
      <c r="B152" s="19">
        <f>'Input spectra'!Y151</f>
        <v>4.43689074582541E-2</v>
      </c>
      <c r="C152">
        <f>'Input spectra'!B151</f>
        <v>0</v>
      </c>
      <c r="D152">
        <f t="shared" si="223"/>
        <v>2.0653927966864227E-2</v>
      </c>
      <c r="E152">
        <f t="shared" si="223"/>
        <v>2.0412744212469556E-2</v>
      </c>
      <c r="F152">
        <f t="shared" si="223"/>
        <v>2.0173291135215699E-2</v>
      </c>
      <c r="G152">
        <f t="shared" si="223"/>
        <v>1.9935558138403239E-2</v>
      </c>
      <c r="H152">
        <f t="shared" si="223"/>
        <v>1.9699534685237913E-2</v>
      </c>
      <c r="I152">
        <f t="shared" si="223"/>
        <v>1.9465210298507892E-2</v>
      </c>
      <c r="J152">
        <f t="shared" si="223"/>
        <v>1.9232574560262762E-2</v>
      </c>
      <c r="K152">
        <f t="shared" si="223"/>
        <v>1.9001617111494114E-2</v>
      </c>
      <c r="L152">
        <f t="shared" si="223"/>
        <v>1.8772327651817893E-2</v>
      </c>
      <c r="M152">
        <f t="shared" si="223"/>
        <v>1.854469593915832E-2</v>
      </c>
      <c r="N152">
        <f t="shared" si="224"/>
        <v>1.831871178943352E-2</v>
      </c>
      <c r="O152">
        <f t="shared" si="224"/>
        <v>1.8094365076242749E-2</v>
      </c>
      <c r="P152">
        <f t="shared" si="224"/>
        <v>1.7871645730555302E-2</v>
      </c>
      <c r="Q152">
        <f t="shared" si="224"/>
        <v>1.7650543740400999E-2</v>
      </c>
      <c r="R152">
        <f t="shared" si="224"/>
        <v>1.7431049150562303E-2</v>
      </c>
      <c r="S152">
        <f t="shared" si="224"/>
        <v>1.7213152062268058E-2</v>
      </c>
      <c r="T152">
        <f t="shared" si="224"/>
        <v>1.699684263288883E-2</v>
      </c>
      <c r="U152">
        <f t="shared" si="224"/>
        <v>1.6782111075633783E-2</v>
      </c>
      <c r="V152">
        <f t="shared" si="224"/>
        <v>1.6568947659249229E-2</v>
      </c>
      <c r="W152">
        <f t="shared" si="224"/>
        <v>1.6357342707718676E-2</v>
      </c>
      <c r="X152">
        <f t="shared" si="225"/>
        <v>1.6147286599964492E-2</v>
      </c>
      <c r="Y152">
        <f t="shared" si="225"/>
        <v>1.5938769769551088E-2</v>
      </c>
      <c r="Z152">
        <f t="shared" si="225"/>
        <v>1.5731782704389689E-2</v>
      </c>
      <c r="AA152">
        <f t="shared" si="225"/>
        <v>1.5526315946444618E-2</v>
      </c>
      <c r="AB152">
        <f t="shared" si="225"/>
        <v>1.532236009144115E-2</v>
      </c>
      <c r="AC152">
        <f t="shared" si="225"/>
        <v>1.5119905788574852E-2</v>
      </c>
      <c r="AD152">
        <f t="shared" si="225"/>
        <v>1.4918943740222478E-2</v>
      </c>
      <c r="AE152">
        <f t="shared" si="225"/>
        <v>1.4719464701654349E-2</v>
      </c>
      <c r="AF152">
        <f t="shared" si="225"/>
        <v>1.4521459480748261E-2</v>
      </c>
      <c r="AG152">
        <f t="shared" si="225"/>
        <v>1.4324918937704871E-2</v>
      </c>
      <c r="AH152">
        <f t="shared" si="226"/>
        <v>1.4129833984764585E-2</v>
      </c>
      <c r="AI152">
        <f t="shared" si="226"/>
        <v>1.3936195585925914E-2</v>
      </c>
      <c r="AJ152">
        <f t="shared" si="226"/>
        <v>1.374399475666532E-2</v>
      </c>
      <c r="AK152">
        <f t="shared" si="226"/>
        <v>1.3553222563658509E-2</v>
      </c>
      <c r="AL152">
        <f t="shared" si="226"/>
        <v>1.3363870124503203E-2</v>
      </c>
      <c r="AM152">
        <f t="shared" si="226"/>
        <v>1.3175928607443353E-2</v>
      </c>
      <c r="AN152">
        <f t="shared" si="226"/>
        <v>1.2989389231094777E-2</v>
      </c>
      <c r="AO152">
        <f t="shared" si="226"/>
        <v>1.2804243264172288E-2</v>
      </c>
      <c r="AP152">
        <f t="shared" si="226"/>
        <v>1.2620482025218187E-2</v>
      </c>
      <c r="AQ152">
        <f t="shared" si="226"/>
        <v>1.2438096882332215E-2</v>
      </c>
      <c r="AR152">
        <f t="shared" si="227"/>
        <v>1.2257079252902927E-2</v>
      </c>
      <c r="AS152">
        <f t="shared" si="227"/>
        <v>1.2077420603340439E-2</v>
      </c>
      <c r="AT152">
        <f t="shared" si="227"/>
        <v>1.1899112448810593E-2</v>
      </c>
      <c r="AU152">
        <f t="shared" si="227"/>
        <v>1.1722146352970546E-2</v>
      </c>
      <c r="AV152">
        <f t="shared" si="227"/>
        <v>1.1546513927705677E-2</v>
      </c>
      <c r="AW152">
        <f t="shared" si="227"/>
        <v>1.1372206832867941E-2</v>
      </c>
      <c r="AX152">
        <f t="shared" si="227"/>
        <v>1.0109495229712074E-2</v>
      </c>
      <c r="AY152">
        <f t="shared" si="227"/>
        <v>8.6386201927743222E-3</v>
      </c>
      <c r="AZ152">
        <f t="shared" si="227"/>
        <v>7.7766820608644481E-3</v>
      </c>
      <c r="BA152">
        <f t="shared" si="227"/>
        <v>7.1238717899656766E-3</v>
      </c>
      <c r="BB152">
        <f t="shared" si="228"/>
        <v>6.5905078111631009E-3</v>
      </c>
      <c r="BC152">
        <f t="shared" si="228"/>
        <v>6.1377209956708688E-3</v>
      </c>
      <c r="BD152">
        <f t="shared" si="228"/>
        <v>5.7442159937223904E-3</v>
      </c>
      <c r="BE152">
        <f t="shared" si="228"/>
        <v>5.3967188637307284E-3</v>
      </c>
      <c r="BF152">
        <f t="shared" si="228"/>
        <v>5.0862430110056398E-3</v>
      </c>
      <c r="BG152">
        <f t="shared" si="228"/>
        <v>4.8063442144396888E-3</v>
      </c>
      <c r="BH152">
        <f t="shared" si="228"/>
        <v>4.552201729796466E-3</v>
      </c>
      <c r="BI152">
        <f t="shared" si="228"/>
        <v>4.3200907531801879E-3</v>
      </c>
      <c r="BJ152">
        <f t="shared" si="228"/>
        <v>4.1070590069835471E-3</v>
      </c>
      <c r="BK152">
        <f t="shared" si="228"/>
        <v>3.9107179374699794E-3</v>
      </c>
      <c r="BL152">
        <f t="shared" si="229"/>
        <v>3.7291021451301971E-3</v>
      </c>
      <c r="BM152">
        <f t="shared" si="229"/>
        <v>3.5605714217430097E-3</v>
      </c>
      <c r="BN152">
        <f t="shared" si="229"/>
        <v>3.4037404692509911E-3</v>
      </c>
      <c r="BO152">
        <f t="shared" si="229"/>
        <v>3.2574272170788152E-3</v>
      </c>
      <c r="BP152">
        <f t="shared" si="229"/>
        <v>3.1206139992967859E-3</v>
      </c>
      <c r="BQ152">
        <f t="shared" si="229"/>
        <v>2.9924178477571833E-3</v>
      </c>
      <c r="BR152">
        <f t="shared" si="229"/>
        <v>2.8720673894512554E-3</v>
      </c>
      <c r="BS152">
        <f t="shared" si="229"/>
        <v>2.7588846210854232E-3</v>
      </c>
      <c r="BT152">
        <f t="shared" si="229"/>
        <v>2.6522703473623867E-3</v>
      </c>
      <c r="BU152">
        <f t="shared" si="229"/>
        <v>2.551692413589208E-3</v>
      </c>
      <c r="BV152">
        <f t="shared" si="230"/>
        <v>2.4566760988642975E-3</v>
      </c>
      <c r="BW152">
        <f t="shared" si="230"/>
        <v>2.3667962005676189E-3</v>
      </c>
      <c r="BX152">
        <f t="shared" si="230"/>
        <v>2.2816704576988081E-3</v>
      </c>
      <c r="BY152">
        <f t="shared" si="230"/>
        <v>2.2009540449052603E-3</v>
      </c>
      <c r="BZ152">
        <f t="shared" si="230"/>
        <v>2.1243349307559396E-3</v>
      </c>
      <c r="CA152">
        <f t="shared" si="230"/>
        <v>2.0515299395983174E-3</v>
      </c>
      <c r="CB152">
        <f t="shared" si="230"/>
        <v>1.9822813907140711E-3</v>
      </c>
      <c r="CC152">
        <f t="shared" si="230"/>
        <v>1.9163542145954871E-3</v>
      </c>
      <c r="CD152">
        <f t="shared" si="230"/>
        <v>1.853533466195955E-3</v>
      </c>
      <c r="CE152">
        <f t="shared" si="230"/>
        <v>1.7936221705267604E-3</v>
      </c>
      <c r="CF152">
        <f t="shared" si="231"/>
        <v>1.7364394481031377E-3</v>
      </c>
      <c r="CG152">
        <f t="shared" si="231"/>
        <v>1.6818188773043315E-3</v>
      </c>
      <c r="CH152">
        <f t="shared" si="231"/>
        <v>1.6296070583081998E-3</v>
      </c>
      <c r="CI152">
        <f t="shared" si="231"/>
        <v>1.5796623493389394E-3</v>
      </c>
      <c r="CJ152">
        <f t="shared" si="231"/>
        <v>1.5318537508635314E-3</v>
      </c>
      <c r="CK152">
        <f t="shared" si="231"/>
        <v>1.4860599173432555E-3</v>
      </c>
      <c r="CL152">
        <f t="shared" si="231"/>
        <v>1.4421682793858753E-3</v>
      </c>
      <c r="CM152">
        <f t="shared" si="231"/>
        <v>1.4000742618016295E-3</v>
      </c>
      <c r="CN152">
        <f t="shared" si="231"/>
        <v>1.359680585258194E-3</v>
      </c>
      <c r="CO152">
        <f t="shared" si="231"/>
        <v>1.3208966410470037E-3</v>
      </c>
      <c r="CP152">
        <f t="shared" si="232"/>
        <v>1.2836379299870936E-3</v>
      </c>
      <c r="CQ152">
        <f t="shared" si="232"/>
        <v>1.2478255577593707E-3</v>
      </c>
      <c r="CR152">
        <f t="shared" si="232"/>
        <v>8.0339632176203699E-4</v>
      </c>
      <c r="CS152">
        <f t="shared" si="232"/>
        <v>5.2181861767178846E-4</v>
      </c>
      <c r="CT152">
        <f t="shared" si="232"/>
        <v>3.6137960068644953E-4</v>
      </c>
      <c r="CU152">
        <f t="shared" si="232"/>
        <v>2.5139702739282758E-4</v>
      </c>
      <c r="CV152">
        <f t="shared" si="232"/>
        <v>1.7165563679244819E-4</v>
      </c>
      <c r="CW152">
        <f t="shared" si="232"/>
        <v>1.1283791522482601E-4</v>
      </c>
      <c r="CX152">
        <f t="shared" si="232"/>
        <v>6.9685097707440305E-5</v>
      </c>
      <c r="CY152">
        <f t="shared" si="232"/>
        <v>3.8858917369133416E-5</v>
      </c>
      <c r="CZ152">
        <f t="shared" si="233"/>
        <v>1.8068967070540618E-5</v>
      </c>
      <c r="DA152">
        <f t="shared" si="233"/>
        <v>5.6542531313225837E-6</v>
      </c>
      <c r="DB152">
        <f t="shared" si="233"/>
        <v>3.5916526434738783E-7</v>
      </c>
      <c r="DC152">
        <f t="shared" si="233"/>
        <v>0</v>
      </c>
      <c r="DD152">
        <f t="shared" si="233"/>
        <v>0</v>
      </c>
      <c r="DE152">
        <f t="shared" si="233"/>
        <v>0</v>
      </c>
      <c r="DF152">
        <f t="shared" si="233"/>
        <v>0</v>
      </c>
      <c r="DG152">
        <f t="shared" si="233"/>
        <v>0</v>
      </c>
      <c r="DH152">
        <f t="shared" si="233"/>
        <v>0</v>
      </c>
      <c r="DI152">
        <f t="shared" si="233"/>
        <v>0</v>
      </c>
      <c r="DJ152">
        <f t="shared" si="234"/>
        <v>0</v>
      </c>
      <c r="DK152">
        <f t="shared" si="234"/>
        <v>0</v>
      </c>
      <c r="DL152">
        <f t="shared" si="234"/>
        <v>0</v>
      </c>
      <c r="DM152">
        <f t="shared" si="234"/>
        <v>0</v>
      </c>
      <c r="DN152">
        <f t="shared" si="234"/>
        <v>0</v>
      </c>
      <c r="DO152">
        <f t="shared" si="234"/>
        <v>0</v>
      </c>
      <c r="DP152">
        <f t="shared" si="234"/>
        <v>0</v>
      </c>
      <c r="DQ152">
        <f t="shared" si="234"/>
        <v>0</v>
      </c>
      <c r="DR152">
        <f t="shared" si="234"/>
        <v>0</v>
      </c>
      <c r="DS152">
        <f t="shared" si="234"/>
        <v>0</v>
      </c>
      <c r="DT152">
        <f t="shared" si="235"/>
        <v>0</v>
      </c>
      <c r="DU152">
        <f t="shared" si="235"/>
        <v>0</v>
      </c>
      <c r="DV152">
        <f t="shared" si="235"/>
        <v>0</v>
      </c>
      <c r="DW152">
        <f t="shared" si="235"/>
        <v>0</v>
      </c>
      <c r="DX152">
        <f t="shared" si="235"/>
        <v>0</v>
      </c>
      <c r="DY152">
        <f t="shared" si="235"/>
        <v>0</v>
      </c>
      <c r="DZ152">
        <f t="shared" si="235"/>
        <v>0</v>
      </c>
      <c r="EA152">
        <f t="shared" si="235"/>
        <v>0</v>
      </c>
      <c r="EB152">
        <f t="shared" si="235"/>
        <v>0</v>
      </c>
      <c r="EC152">
        <f t="shared" si="235"/>
        <v>0</v>
      </c>
      <c r="ED152">
        <f t="shared" si="236"/>
        <v>0</v>
      </c>
      <c r="EE152">
        <f t="shared" si="236"/>
        <v>0</v>
      </c>
      <c r="EF152">
        <f t="shared" si="236"/>
        <v>0</v>
      </c>
      <c r="EG152">
        <f t="shared" si="236"/>
        <v>0</v>
      </c>
      <c r="EH152">
        <f t="shared" si="236"/>
        <v>0</v>
      </c>
      <c r="EI152">
        <f t="shared" si="236"/>
        <v>0</v>
      </c>
      <c r="EJ152">
        <f t="shared" si="236"/>
        <v>0</v>
      </c>
      <c r="EK152">
        <f t="shared" si="236"/>
        <v>0</v>
      </c>
      <c r="EL152">
        <f t="shared" si="236"/>
        <v>0</v>
      </c>
      <c r="EM152">
        <f t="shared" si="236"/>
        <v>0</v>
      </c>
      <c r="EN152">
        <f t="shared" si="237"/>
        <v>0</v>
      </c>
      <c r="EO152">
        <f t="shared" si="237"/>
        <v>0</v>
      </c>
      <c r="EP152">
        <f t="shared" si="237"/>
        <v>0</v>
      </c>
      <c r="EQ152">
        <f t="shared" si="237"/>
        <v>0</v>
      </c>
      <c r="ER152">
        <f t="shared" si="237"/>
        <v>0</v>
      </c>
      <c r="ES152">
        <f t="shared" si="237"/>
        <v>0</v>
      </c>
      <c r="ET152">
        <f t="shared" si="237"/>
        <v>0</v>
      </c>
      <c r="EU152">
        <f t="shared" si="237"/>
        <v>0</v>
      </c>
      <c r="EV152">
        <f t="shared" si="237"/>
        <v>0</v>
      </c>
      <c r="EW152">
        <f t="shared" si="237"/>
        <v>0</v>
      </c>
      <c r="EX152">
        <f t="shared" si="237"/>
        <v>0</v>
      </c>
      <c r="EZ152">
        <f t="shared" si="207"/>
        <v>0.88135900408267809</v>
      </c>
      <c r="FB152">
        <f t="shared" si="205"/>
        <v>1.0970094183864743E-2</v>
      </c>
      <c r="FC152">
        <f t="shared" si="206"/>
        <v>0.24861350007349295</v>
      </c>
      <c r="FH152" s="56"/>
    </row>
    <row r="153" spans="1:164" x14ac:dyDescent="0.25">
      <c r="A153">
        <v>1030</v>
      </c>
      <c r="B153" s="19">
        <f>'Input spectra'!Y152</f>
        <v>4.4316390119100497E-2</v>
      </c>
      <c r="C153">
        <f>'Input spectra'!B152</f>
        <v>0</v>
      </c>
      <c r="D153">
        <f t="shared" si="223"/>
        <v>2.0653927966864227E-2</v>
      </c>
      <c r="E153">
        <f t="shared" si="223"/>
        <v>2.0412851415052141E-2</v>
      </c>
      <c r="F153">
        <f t="shared" si="223"/>
        <v>2.0173503025842969E-2</v>
      </c>
      <c r="G153">
        <f t="shared" si="223"/>
        <v>1.9935872229617908E-2</v>
      </c>
      <c r="H153">
        <f t="shared" si="223"/>
        <v>1.9699948516442252E-2</v>
      </c>
      <c r="I153">
        <f t="shared" si="223"/>
        <v>1.9465721435744227E-2</v>
      </c>
      <c r="J153">
        <f t="shared" si="223"/>
        <v>1.9233180595995516E-2</v>
      </c>
      <c r="K153">
        <f t="shared" si="223"/>
        <v>1.9002315664393404E-2</v>
      </c>
      <c r="L153">
        <f t="shared" si="223"/>
        <v>1.8773116366544652E-2</v>
      </c>
      <c r="M153">
        <f t="shared" si="223"/>
        <v>1.8545572486150942E-2</v>
      </c>
      <c r="N153">
        <f t="shared" si="224"/>
        <v>1.8319673864696021E-2</v>
      </c>
      <c r="O153">
        <f t="shared" si="224"/>
        <v>1.809541040113441E-2</v>
      </c>
      <c r="P153">
        <f t="shared" si="224"/>
        <v>1.7872772051581838E-2</v>
      </c>
      <c r="Q153">
        <f t="shared" si="224"/>
        <v>1.7651748829007181E-2</v>
      </c>
      <c r="R153">
        <f t="shared" si="224"/>
        <v>1.7432330802926065E-2</v>
      </c>
      <c r="S153">
        <f t="shared" si="224"/>
        <v>1.7214508099096078E-2</v>
      </c>
      <c r="T153">
        <f t="shared" si="224"/>
        <v>1.6998270899213533E-2</v>
      </c>
      <c r="U153">
        <f t="shared" si="224"/>
        <v>1.678360944061183E-2</v>
      </c>
      <c r="V153">
        <f t="shared" si="224"/>
        <v>1.6570514015961411E-2</v>
      </c>
      <c r="W153">
        <f t="shared" si="224"/>
        <v>1.6358974972971244E-2</v>
      </c>
      <c r="X153">
        <f t="shared" si="225"/>
        <v>1.6148982714091892E-2</v>
      </c>
      <c r="Y153">
        <f t="shared" si="225"/>
        <v>1.5940527696220144E-2</v>
      </c>
      <c r="Z153">
        <f t="shared" si="225"/>
        <v>1.5733600430405122E-2</v>
      </c>
      <c r="AA153">
        <f t="shared" si="225"/>
        <v>1.5528191481556007E-2</v>
      </c>
      <c r="AB153">
        <f t="shared" si="225"/>
        <v>1.5324291468151244E-2</v>
      </c>
      <c r="AC153">
        <f t="shared" si="225"/>
        <v>1.5121891061949269E-2</v>
      </c>
      <c r="AD153">
        <f t="shared" si="225"/>
        <v>1.4920980987700743E-2</v>
      </c>
      <c r="AE153">
        <f t="shared" si="225"/>
        <v>1.4721552022862322E-2</v>
      </c>
      <c r="AF153">
        <f t="shared" si="225"/>
        <v>1.4523594997311876E-2</v>
      </c>
      <c r="AG153">
        <f t="shared" si="225"/>
        <v>1.4327100793065229E-2</v>
      </c>
      <c r="AH153">
        <f t="shared" si="226"/>
        <v>1.4132060343994359E-2</v>
      </c>
      <c r="AI153">
        <f t="shared" si="226"/>
        <v>1.3938464635547097E-2</v>
      </c>
      <c r="AJ153">
        <f t="shared" si="226"/>
        <v>1.3746304704468259E-2</v>
      </c>
      <c r="AK153">
        <f t="shared" si="226"/>
        <v>1.3555571638522244E-2</v>
      </c>
      <c r="AL153">
        <f t="shared" si="226"/>
        <v>1.3366256576217116E-2</v>
      </c>
      <c r="AM153">
        <f t="shared" si="226"/>
        <v>1.3178350706530074E-2</v>
      </c>
      <c r="AN153">
        <f t="shared" si="226"/>
        <v>1.2991845268634394E-2</v>
      </c>
      <c r="AO153">
        <f t="shared" si="226"/>
        <v>1.2806731551627802E-2</v>
      </c>
      <c r="AP153">
        <f t="shared" si="226"/>
        <v>1.2623000894262238E-2</v>
      </c>
      <c r="AQ153">
        <f t="shared" si="226"/>
        <v>1.244064468467506E-2</v>
      </c>
      <c r="AR153">
        <f t="shared" si="227"/>
        <v>1.2259654360121644E-2</v>
      </c>
      <c r="AS153">
        <f t="shared" si="227"/>
        <v>1.2080021406709397E-2</v>
      </c>
      <c r="AT153">
        <f t="shared" si="227"/>
        <v>1.1901737359133116E-2</v>
      </c>
      <c r="AU153">
        <f t="shared" si="227"/>
        <v>1.1724793800411816E-2</v>
      </c>
      <c r="AV153">
        <f t="shared" si="227"/>
        <v>1.1549182361626838E-2</v>
      </c>
      <c r="AW153">
        <f t="shared" si="227"/>
        <v>1.1374894721661408E-2</v>
      </c>
      <c r="AX153">
        <f t="shared" si="227"/>
        <v>1.0111937774167239E-2</v>
      </c>
      <c r="AY153">
        <f t="shared" si="227"/>
        <v>8.6407527394818107E-3</v>
      </c>
      <c r="AZ153">
        <f t="shared" si="227"/>
        <v>7.7786426790900955E-3</v>
      </c>
      <c r="BA153">
        <f t="shared" si="227"/>
        <v>7.1257052471371879E-3</v>
      </c>
      <c r="BB153">
        <f t="shared" si="228"/>
        <v>6.5922386180661558E-3</v>
      </c>
      <c r="BC153">
        <f t="shared" si="228"/>
        <v>6.1393651333959886E-3</v>
      </c>
      <c r="BD153">
        <f t="shared" si="228"/>
        <v>5.7457848968241144E-3</v>
      </c>
      <c r="BE153">
        <f t="shared" si="228"/>
        <v>5.3982212057722767E-3</v>
      </c>
      <c r="BF153">
        <f t="shared" si="228"/>
        <v>5.0876856416822306E-3</v>
      </c>
      <c r="BG153">
        <f t="shared" si="228"/>
        <v>4.80773270521019E-3</v>
      </c>
      <c r="BH153">
        <f t="shared" si="228"/>
        <v>4.5535407160067756E-3</v>
      </c>
      <c r="BI153">
        <f t="shared" si="228"/>
        <v>4.3213841608867503E-3</v>
      </c>
      <c r="BJ153">
        <f t="shared" si="228"/>
        <v>4.1083102100350558E-3</v>
      </c>
      <c r="BK153">
        <f t="shared" si="228"/>
        <v>3.9119298701718623E-3</v>
      </c>
      <c r="BL153">
        <f t="shared" si="229"/>
        <v>3.7302773854145156E-3</v>
      </c>
      <c r="BM153">
        <f t="shared" si="229"/>
        <v>3.5617122540646719E-3</v>
      </c>
      <c r="BN153">
        <f t="shared" si="229"/>
        <v>3.4048489331374868E-3</v>
      </c>
      <c r="BO153">
        <f t="shared" si="229"/>
        <v>3.2585051452727752E-3</v>
      </c>
      <c r="BP153">
        <f t="shared" si="229"/>
        <v>3.1216630481854489E-3</v>
      </c>
      <c r="BQ153">
        <f t="shared" si="229"/>
        <v>2.9934395219774995E-3</v>
      </c>
      <c r="BR153">
        <f t="shared" si="229"/>
        <v>2.8730630620238131E-3</v>
      </c>
      <c r="BS153">
        <f t="shared" si="229"/>
        <v>2.7598555500654566E-3</v>
      </c>
      <c r="BT153">
        <f t="shared" si="229"/>
        <v>2.6532176897420259E-3</v>
      </c>
      <c r="BU153">
        <f t="shared" si="229"/>
        <v>2.5526172370047631E-3</v>
      </c>
      <c r="BV153">
        <f t="shared" si="230"/>
        <v>2.4575793915320929E-3</v>
      </c>
      <c r="BW153">
        <f t="shared" si="230"/>
        <v>2.3676788797763479E-3</v>
      </c>
      <c r="BX153">
        <f t="shared" si="230"/>
        <v>2.2825333771152594E-3</v>
      </c>
      <c r="BY153">
        <f t="shared" si="230"/>
        <v>2.2017980008966782E-3</v>
      </c>
      <c r="BZ153">
        <f t="shared" si="230"/>
        <v>2.1251606678914146E-3</v>
      </c>
      <c r="CA153">
        <f t="shared" si="230"/>
        <v>2.05233815546008E-3</v>
      </c>
      <c r="CB153">
        <f t="shared" si="230"/>
        <v>1.9830727401250288E-3</v>
      </c>
      <c r="CC153">
        <f t="shared" si="230"/>
        <v>1.9171293133500456E-3</v>
      </c>
      <c r="CD153">
        <f t="shared" si="230"/>
        <v>1.8542928943658865E-3</v>
      </c>
      <c r="CE153">
        <f t="shared" si="230"/>
        <v>1.7943664754016438E-3</v>
      </c>
      <c r="CF153">
        <f t="shared" si="231"/>
        <v>1.7371691468150688E-3</v>
      </c>
      <c r="CG153">
        <f t="shared" si="231"/>
        <v>1.6825344591786197E-3</v>
      </c>
      <c r="CH153">
        <f t="shared" si="231"/>
        <v>1.6303089869752583E-3</v>
      </c>
      <c r="CI153">
        <f t="shared" si="231"/>
        <v>1.5803510646372303E-3</v>
      </c>
      <c r="CJ153">
        <f t="shared" si="231"/>
        <v>1.5325296705590156E-3</v>
      </c>
      <c r="CK153">
        <f t="shared" si="231"/>
        <v>1.4867234386871271E-3</v>
      </c>
      <c r="CL153">
        <f t="shared" si="231"/>
        <v>1.4428197805293063E-3</v>
      </c>
      <c r="CM153">
        <f t="shared" si="231"/>
        <v>1.4007141030836826E-3</v>
      </c>
      <c r="CN153">
        <f t="shared" si="231"/>
        <v>1.3603091103809039E-3</v>
      </c>
      <c r="CO153">
        <f t="shared" si="231"/>
        <v>1.3215141781497892E-3</v>
      </c>
      <c r="CP153">
        <f t="shared" si="232"/>
        <v>1.2842447926311226E-3</v>
      </c>
      <c r="CQ153">
        <f t="shared" si="232"/>
        <v>1.2484220458311593E-3</v>
      </c>
      <c r="CR153">
        <f t="shared" si="232"/>
        <v>8.0378458413217751E-4</v>
      </c>
      <c r="CS153">
        <f t="shared" si="232"/>
        <v>5.2207354200616246E-4</v>
      </c>
      <c r="CT153">
        <f t="shared" si="232"/>
        <v>3.6155804446186225E-4</v>
      </c>
      <c r="CU153">
        <f t="shared" si="232"/>
        <v>2.5152248436441333E-4</v>
      </c>
      <c r="CV153">
        <f t="shared" si="232"/>
        <v>1.7174220162618982E-4</v>
      </c>
      <c r="CW153">
        <f t="shared" si="232"/>
        <v>1.1289541155493432E-4</v>
      </c>
      <c r="CX153">
        <f t="shared" si="232"/>
        <v>6.9720971762217437E-5</v>
      </c>
      <c r="CY153">
        <f t="shared" si="232"/>
        <v>3.8879126214918384E-5</v>
      </c>
      <c r="CZ153">
        <f t="shared" si="233"/>
        <v>1.8078458903469494E-5</v>
      </c>
      <c r="DA153">
        <f t="shared" si="233"/>
        <v>5.6572530848041135E-6</v>
      </c>
      <c r="DB153">
        <f t="shared" si="233"/>
        <v>3.5935771240857166E-7</v>
      </c>
      <c r="DC153">
        <f t="shared" si="233"/>
        <v>0</v>
      </c>
      <c r="DD153">
        <f t="shared" si="233"/>
        <v>0</v>
      </c>
      <c r="DE153">
        <f t="shared" si="233"/>
        <v>0</v>
      </c>
      <c r="DF153">
        <f t="shared" si="233"/>
        <v>0</v>
      </c>
      <c r="DG153">
        <f t="shared" si="233"/>
        <v>0</v>
      </c>
      <c r="DH153">
        <f t="shared" si="233"/>
        <v>0</v>
      </c>
      <c r="DI153">
        <f t="shared" si="233"/>
        <v>0</v>
      </c>
      <c r="DJ153">
        <f t="shared" si="234"/>
        <v>0</v>
      </c>
      <c r="DK153">
        <f t="shared" si="234"/>
        <v>0</v>
      </c>
      <c r="DL153">
        <f t="shared" si="234"/>
        <v>0</v>
      </c>
      <c r="DM153">
        <f t="shared" si="234"/>
        <v>0</v>
      </c>
      <c r="DN153">
        <f t="shared" si="234"/>
        <v>0</v>
      </c>
      <c r="DO153">
        <f t="shared" si="234"/>
        <v>0</v>
      </c>
      <c r="DP153">
        <f t="shared" si="234"/>
        <v>0</v>
      </c>
      <c r="DQ153">
        <f t="shared" si="234"/>
        <v>0</v>
      </c>
      <c r="DR153">
        <f t="shared" si="234"/>
        <v>0</v>
      </c>
      <c r="DS153">
        <f t="shared" si="234"/>
        <v>0</v>
      </c>
      <c r="DT153">
        <f t="shared" si="235"/>
        <v>0</v>
      </c>
      <c r="DU153">
        <f t="shared" si="235"/>
        <v>0</v>
      </c>
      <c r="DV153">
        <f t="shared" si="235"/>
        <v>0</v>
      </c>
      <c r="DW153">
        <f t="shared" si="235"/>
        <v>0</v>
      </c>
      <c r="DX153">
        <f t="shared" si="235"/>
        <v>0</v>
      </c>
      <c r="DY153">
        <f t="shared" si="235"/>
        <v>0</v>
      </c>
      <c r="DZ153">
        <f t="shared" si="235"/>
        <v>0</v>
      </c>
      <c r="EA153">
        <f t="shared" si="235"/>
        <v>0</v>
      </c>
      <c r="EB153">
        <f t="shared" si="235"/>
        <v>0</v>
      </c>
      <c r="EC153">
        <f t="shared" si="235"/>
        <v>0</v>
      </c>
      <c r="ED153">
        <f t="shared" si="236"/>
        <v>0</v>
      </c>
      <c r="EE153">
        <f t="shared" si="236"/>
        <v>0</v>
      </c>
      <c r="EF153">
        <f t="shared" si="236"/>
        <v>0</v>
      </c>
      <c r="EG153">
        <f t="shared" si="236"/>
        <v>0</v>
      </c>
      <c r="EH153">
        <f t="shared" si="236"/>
        <v>0</v>
      </c>
      <c r="EI153">
        <f t="shared" si="236"/>
        <v>0</v>
      </c>
      <c r="EJ153">
        <f t="shared" si="236"/>
        <v>0</v>
      </c>
      <c r="EK153">
        <f t="shared" si="236"/>
        <v>0</v>
      </c>
      <c r="EL153">
        <f t="shared" si="236"/>
        <v>0</v>
      </c>
      <c r="EM153">
        <f t="shared" si="236"/>
        <v>0</v>
      </c>
      <c r="EN153">
        <f t="shared" si="237"/>
        <v>0</v>
      </c>
      <c r="EO153">
        <f t="shared" si="237"/>
        <v>0</v>
      </c>
      <c r="EP153">
        <f t="shared" si="237"/>
        <v>0</v>
      </c>
      <c r="EQ153">
        <f t="shared" si="237"/>
        <v>0</v>
      </c>
      <c r="ER153">
        <f t="shared" si="237"/>
        <v>0</v>
      </c>
      <c r="ES153">
        <f t="shared" si="237"/>
        <v>0</v>
      </c>
      <c r="ET153">
        <f t="shared" si="237"/>
        <v>0</v>
      </c>
      <c r="EU153">
        <f t="shared" si="237"/>
        <v>0</v>
      </c>
      <c r="EV153">
        <f t="shared" si="237"/>
        <v>0</v>
      </c>
      <c r="EW153">
        <f t="shared" si="237"/>
        <v>0</v>
      </c>
      <c r="EX153">
        <f t="shared" si="237"/>
        <v>0</v>
      </c>
      <c r="EZ153">
        <f t="shared" si="207"/>
        <v>0.88148634528131731</v>
      </c>
      <c r="FB153">
        <f>(1-EXP(-(C153*_c1+B153)*_t))/2</f>
        <v>1.0957252740555867E-2</v>
      </c>
      <c r="FC153">
        <f t="shared" si="206"/>
        <v>0.24861514113950509</v>
      </c>
      <c r="FH153" s="56"/>
    </row>
    <row r="154" spans="1:164" x14ac:dyDescent="0.25">
      <c r="A154">
        <v>1035</v>
      </c>
      <c r="B154" s="19">
        <f>'Input spectra'!Y153</f>
        <v>4.4263872779946901E-2</v>
      </c>
      <c r="C154">
        <f>'Input spectra'!B153</f>
        <v>0</v>
      </c>
      <c r="D154">
        <f t="shared" si="223"/>
        <v>2.0653927966864227E-2</v>
      </c>
      <c r="E154">
        <f t="shared" si="223"/>
        <v>2.0412958618197724E-2</v>
      </c>
      <c r="F154">
        <f t="shared" si="223"/>
        <v>2.0173714918695837E-2</v>
      </c>
      <c r="G154">
        <f t="shared" si="223"/>
        <v>1.9936186325781188E-2</v>
      </c>
      <c r="H154">
        <f t="shared" si="223"/>
        <v>1.9700362356340009E-2</v>
      </c>
      <c r="I154">
        <f t="shared" si="223"/>
        <v>1.946623258640252E-2</v>
      </c>
      <c r="J154">
        <f t="shared" si="223"/>
        <v>1.9233786650824997E-2</v>
      </c>
      <c r="K154">
        <f t="shared" si="223"/>
        <v>1.9003014242973459E-2</v>
      </c>
      <c r="L154">
        <f t="shared" si="223"/>
        <v>1.8773905114409066E-2</v>
      </c>
      <c r="M154">
        <f t="shared" si="223"/>
        <v>1.8546449074575068E-2</v>
      </c>
      <c r="N154">
        <f t="shared" si="224"/>
        <v>1.8320635990485477E-2</v>
      </c>
      <c r="O154">
        <f t="shared" si="224"/>
        <v>1.8096455786415264E-2</v>
      </c>
      <c r="P154">
        <f t="shared" si="224"/>
        <v>1.787389844359227E-2</v>
      </c>
      <c r="Q154">
        <f t="shared" si="224"/>
        <v>1.7652953999890631E-2</v>
      </c>
      <c r="R154">
        <f t="shared" si="224"/>
        <v>1.7433612549525853E-2</v>
      </c>
      <c r="S154">
        <f t="shared" si="224"/>
        <v>1.7215864242751473E-2</v>
      </c>
      <c r="T154">
        <f t="shared" si="224"/>
        <v>1.6999699285557276E-2</v>
      </c>
      <c r="U154">
        <f t="shared" si="224"/>
        <v>1.678510793936909E-2</v>
      </c>
      <c r="V154">
        <f t="shared" si="224"/>
        <v>1.6572080520750185E-2</v>
      </c>
      <c r="W154">
        <f t="shared" si="224"/>
        <v>1.6360607401104163E-2</v>
      </c>
      <c r="X154">
        <f t="shared" si="225"/>
        <v>1.6150679006379457E-2</v>
      </c>
      <c r="Y154">
        <f t="shared" si="225"/>
        <v>1.5942285816775315E-2</v>
      </c>
      <c r="Z154">
        <f t="shared" si="225"/>
        <v>1.5735418366449382E-2</v>
      </c>
      <c r="AA154">
        <f t="shared" si="225"/>
        <v>1.5530067243226742E-2</v>
      </c>
      <c r="AB154">
        <f t="shared" si="225"/>
        <v>1.532622308831052E-2</v>
      </c>
      <c r="AC154">
        <f t="shared" si="225"/>
        <v>1.5123876595993983E-2</v>
      </c>
      <c r="AD154">
        <f t="shared" si="225"/>
        <v>1.4923018513374124E-2</v>
      </c>
      <c r="AE154">
        <f t="shared" si="225"/>
        <v>1.4723639640066779E-2</v>
      </c>
      <c r="AF154">
        <f t="shared" si="225"/>
        <v>1.4525730827923194E-2</v>
      </c>
      <c r="AG154">
        <f t="shared" si="225"/>
        <v>1.4329282980748079E-2</v>
      </c>
      <c r="AH154">
        <f t="shared" si="226"/>
        <v>1.4134287054019154E-2</v>
      </c>
      <c r="AI154">
        <f t="shared" si="226"/>
        <v>1.3940734054608144E-2</v>
      </c>
      <c r="AJ154">
        <f t="shared" si="226"/>
        <v>1.3748615040503218E-2</v>
      </c>
      <c r="AK154">
        <f t="shared" si="226"/>
        <v>1.3557921120532893E-2</v>
      </c>
      <c r="AL154">
        <f t="shared" si="226"/>
        <v>1.3368643454091394E-2</v>
      </c>
      <c r="AM154">
        <f t="shared" si="226"/>
        <v>1.3180773250865412E-2</v>
      </c>
      <c r="AN154">
        <f t="shared" si="226"/>
        <v>1.2994301770562312E-2</v>
      </c>
      <c r="AO154">
        <f t="shared" si="226"/>
        <v>1.2809220322639769E-2</v>
      </c>
      <c r="AP154">
        <f t="shared" si="226"/>
        <v>1.2625520266036791E-2</v>
      </c>
      <c r="AQ154">
        <f t="shared" si="226"/>
        <v>1.2443193008906164E-2</v>
      </c>
      <c r="AR154">
        <f t="shared" si="227"/>
        <v>1.22622300083483E-2</v>
      </c>
      <c r="AS154">
        <f t="shared" si="227"/>
        <v>1.2082622770146467E-2</v>
      </c>
      <c r="AT154">
        <f t="shared" si="227"/>
        <v>1.1904362848503382E-2</v>
      </c>
      <c r="AU154">
        <f t="shared" si="227"/>
        <v>1.1727441845779245E-2</v>
      </c>
      <c r="AV154">
        <f t="shared" si="227"/>
        <v>1.1551851412231062E-2</v>
      </c>
      <c r="AW154">
        <f t="shared" si="227"/>
        <v>1.1377583245753392E-2</v>
      </c>
      <c r="AX154">
        <f t="shared" si="227"/>
        <v>1.0114380908762988E-2</v>
      </c>
      <c r="AY154">
        <f t="shared" si="227"/>
        <v>8.6428858126339561E-3</v>
      </c>
      <c r="AZ154">
        <f t="shared" si="227"/>
        <v>7.7806037916170138E-3</v>
      </c>
      <c r="BA154">
        <f t="shared" si="227"/>
        <v>7.1275391761820434E-3</v>
      </c>
      <c r="BB154">
        <f t="shared" si="228"/>
        <v>6.5939698795157509E-3</v>
      </c>
      <c r="BC154">
        <f t="shared" si="228"/>
        <v>6.1410097115433522E-3</v>
      </c>
      <c r="BD154">
        <f t="shared" si="228"/>
        <v>5.7473542284363511E-3</v>
      </c>
      <c r="BE154">
        <f t="shared" si="228"/>
        <v>5.3997239660367614E-3</v>
      </c>
      <c r="BF154">
        <f t="shared" si="228"/>
        <v>5.0891286815377117E-3</v>
      </c>
      <c r="BG154">
        <f t="shared" si="228"/>
        <v>4.8091215970977423E-3</v>
      </c>
      <c r="BH154">
        <f t="shared" si="228"/>
        <v>4.5548800960669572E-3</v>
      </c>
      <c r="BI154">
        <f t="shared" si="228"/>
        <v>4.3226779558313572E-3</v>
      </c>
      <c r="BJ154">
        <f t="shared" si="228"/>
        <v>4.109561794261773E-3</v>
      </c>
      <c r="BK154">
        <f t="shared" si="228"/>
        <v>3.9131421784520662E-3</v>
      </c>
      <c r="BL154">
        <f t="shared" si="229"/>
        <v>3.7314529960801417E-3</v>
      </c>
      <c r="BM154">
        <f t="shared" si="229"/>
        <v>3.5628534519170966E-3</v>
      </c>
      <c r="BN154">
        <f t="shared" si="229"/>
        <v>3.4059577580069062E-3</v>
      </c>
      <c r="BO154">
        <f t="shared" si="229"/>
        <v>3.2595834301682404E-3</v>
      </c>
      <c r="BP154">
        <f t="shared" si="229"/>
        <v>3.1227124497302142E-3</v>
      </c>
      <c r="BQ154">
        <f t="shared" si="229"/>
        <v>2.9944615450188243E-3</v>
      </c>
      <c r="BR154">
        <f t="shared" si="229"/>
        <v>2.8740590797706775E-3</v>
      </c>
      <c r="BS154">
        <f t="shared" si="229"/>
        <v>2.7608268207426662E-3</v>
      </c>
      <c r="BT154">
        <f t="shared" si="229"/>
        <v>2.6541653704950092E-3</v>
      </c>
      <c r="BU154">
        <f t="shared" si="229"/>
        <v>2.5535423956089742E-3</v>
      </c>
      <c r="BV154">
        <f t="shared" si="230"/>
        <v>2.4584830163306252E-3</v>
      </c>
      <c r="BW154">
        <f t="shared" si="230"/>
        <v>2.3685618881737858E-3</v>
      </c>
      <c r="BX154">
        <f t="shared" si="230"/>
        <v>2.2833966228846757E-3</v>
      </c>
      <c r="BY154">
        <f t="shared" si="230"/>
        <v>2.2026422805030833E-3</v>
      </c>
      <c r="BZ154">
        <f t="shared" si="230"/>
        <v>2.1259867259940815E-3</v>
      </c>
      <c r="CA154">
        <f t="shared" si="230"/>
        <v>2.0531466897246438E-3</v>
      </c>
      <c r="CB154">
        <f t="shared" si="230"/>
        <v>1.9838644054517248E-3</v>
      </c>
      <c r="CC154">
        <f t="shared" si="230"/>
        <v>1.917904725605143E-3</v>
      </c>
      <c r="CD154">
        <f t="shared" si="230"/>
        <v>1.8550526336880882E-3</v>
      </c>
      <c r="CE154">
        <f t="shared" si="230"/>
        <v>1.7951110891429964E-3</v>
      </c>
      <c r="CF154">
        <f t="shared" si="231"/>
        <v>1.7378991521660885E-3</v>
      </c>
      <c r="CG154">
        <f t="shared" si="231"/>
        <v>1.6832503455193549E-3</v>
      </c>
      <c r="CH154">
        <f t="shared" si="231"/>
        <v>1.6310112179875047E-3</v>
      </c>
      <c r="CI154">
        <f t="shared" si="231"/>
        <v>1.5810400802077672E-3</v>
      </c>
      <c r="CJ154">
        <f t="shared" si="231"/>
        <v>1.5332058884993125E-3</v>
      </c>
      <c r="CK154">
        <f t="shared" si="231"/>
        <v>1.4873872562913102E-3</v>
      </c>
      <c r="CL154">
        <f t="shared" si="231"/>
        <v>1.4434715759891119E-3</v>
      </c>
      <c r="CM154">
        <f t="shared" si="231"/>
        <v>1.4013542367765581E-3</v>
      </c>
      <c r="CN154">
        <f t="shared" si="231"/>
        <v>1.3609379260452559E-3</v>
      </c>
      <c r="CO154">
        <f t="shared" si="231"/>
        <v>1.3221320039595499E-3</v>
      </c>
      <c r="CP154">
        <f t="shared" si="232"/>
        <v>1.2848519421802514E-3</v>
      </c>
      <c r="CQ154">
        <f t="shared" si="232"/>
        <v>1.2490188190373704E-3</v>
      </c>
      <c r="CR154">
        <f t="shared" si="232"/>
        <v>8.0417303414030466E-4</v>
      </c>
      <c r="CS154">
        <f t="shared" si="232"/>
        <v>5.2232859087886078E-4</v>
      </c>
      <c r="CT154">
        <f t="shared" si="232"/>
        <v>3.6173657635010955E-4</v>
      </c>
      <c r="CU154">
        <f t="shared" si="232"/>
        <v>2.5164800394394591E-4</v>
      </c>
      <c r="CV154">
        <f t="shared" si="232"/>
        <v>1.7182881011402044E-4</v>
      </c>
      <c r="CW154">
        <f t="shared" si="232"/>
        <v>1.1295293718218065E-4</v>
      </c>
      <c r="CX154">
        <f t="shared" si="232"/>
        <v>6.9756864285043654E-5</v>
      </c>
      <c r="CY154">
        <f t="shared" si="232"/>
        <v>3.8899345570451833E-5</v>
      </c>
      <c r="CZ154">
        <f t="shared" si="233"/>
        <v>1.8087955722565644E-5</v>
      </c>
      <c r="DA154">
        <f t="shared" si="233"/>
        <v>5.6602546299584393E-6</v>
      </c>
      <c r="DB154">
        <f t="shared" si="233"/>
        <v>3.5955026358734478E-7</v>
      </c>
      <c r="DC154">
        <f t="shared" si="233"/>
        <v>0</v>
      </c>
      <c r="DD154">
        <f t="shared" si="233"/>
        <v>0</v>
      </c>
      <c r="DE154">
        <f t="shared" si="233"/>
        <v>0</v>
      </c>
      <c r="DF154">
        <f t="shared" si="233"/>
        <v>0</v>
      </c>
      <c r="DG154">
        <f t="shared" si="233"/>
        <v>0</v>
      </c>
      <c r="DH154">
        <f t="shared" si="233"/>
        <v>0</v>
      </c>
      <c r="DI154">
        <f t="shared" si="233"/>
        <v>0</v>
      </c>
      <c r="DJ154">
        <f t="shared" si="234"/>
        <v>0</v>
      </c>
      <c r="DK154">
        <f t="shared" si="234"/>
        <v>0</v>
      </c>
      <c r="DL154">
        <f t="shared" si="234"/>
        <v>0</v>
      </c>
      <c r="DM154">
        <f t="shared" si="234"/>
        <v>0</v>
      </c>
      <c r="DN154">
        <f t="shared" si="234"/>
        <v>0</v>
      </c>
      <c r="DO154">
        <f t="shared" si="234"/>
        <v>0</v>
      </c>
      <c r="DP154">
        <f t="shared" si="234"/>
        <v>0</v>
      </c>
      <c r="DQ154">
        <f t="shared" si="234"/>
        <v>0</v>
      </c>
      <c r="DR154">
        <f t="shared" si="234"/>
        <v>0</v>
      </c>
      <c r="DS154">
        <f t="shared" si="234"/>
        <v>0</v>
      </c>
      <c r="DT154">
        <f t="shared" si="235"/>
        <v>0</v>
      </c>
      <c r="DU154">
        <f t="shared" si="235"/>
        <v>0</v>
      </c>
      <c r="DV154">
        <f t="shared" si="235"/>
        <v>0</v>
      </c>
      <c r="DW154">
        <f t="shared" si="235"/>
        <v>0</v>
      </c>
      <c r="DX154">
        <f t="shared" si="235"/>
        <v>0</v>
      </c>
      <c r="DY154">
        <f t="shared" si="235"/>
        <v>0</v>
      </c>
      <c r="DZ154">
        <f t="shared" si="235"/>
        <v>0</v>
      </c>
      <c r="EA154">
        <f t="shared" si="235"/>
        <v>0</v>
      </c>
      <c r="EB154">
        <f t="shared" si="235"/>
        <v>0</v>
      </c>
      <c r="EC154">
        <f t="shared" si="235"/>
        <v>0</v>
      </c>
      <c r="ED154">
        <f t="shared" si="236"/>
        <v>0</v>
      </c>
      <c r="EE154">
        <f t="shared" si="236"/>
        <v>0</v>
      </c>
      <c r="EF154">
        <f t="shared" si="236"/>
        <v>0</v>
      </c>
      <c r="EG154">
        <f t="shared" si="236"/>
        <v>0</v>
      </c>
      <c r="EH154">
        <f t="shared" si="236"/>
        <v>0</v>
      </c>
      <c r="EI154">
        <f t="shared" si="236"/>
        <v>0</v>
      </c>
      <c r="EJ154">
        <f t="shared" si="236"/>
        <v>0</v>
      </c>
      <c r="EK154">
        <f t="shared" si="236"/>
        <v>0</v>
      </c>
      <c r="EL154">
        <f t="shared" si="236"/>
        <v>0</v>
      </c>
      <c r="EM154">
        <f t="shared" si="236"/>
        <v>0</v>
      </c>
      <c r="EN154">
        <f t="shared" si="237"/>
        <v>0</v>
      </c>
      <c r="EO154">
        <f t="shared" si="237"/>
        <v>0</v>
      </c>
      <c r="EP154">
        <f t="shared" si="237"/>
        <v>0</v>
      </c>
      <c r="EQ154">
        <f t="shared" si="237"/>
        <v>0</v>
      </c>
      <c r="ER154">
        <f t="shared" si="237"/>
        <v>0</v>
      </c>
      <c r="ES154">
        <f t="shared" si="237"/>
        <v>0</v>
      </c>
      <c r="ET154">
        <f t="shared" si="237"/>
        <v>0</v>
      </c>
      <c r="EU154">
        <f t="shared" si="237"/>
        <v>0</v>
      </c>
      <c r="EV154">
        <f t="shared" si="237"/>
        <v>0</v>
      </c>
      <c r="EW154">
        <f t="shared" si="237"/>
        <v>0</v>
      </c>
      <c r="EX154">
        <f t="shared" si="237"/>
        <v>0</v>
      </c>
      <c r="EZ154">
        <f t="shared" si="207"/>
        <v>0.8816137150880341</v>
      </c>
      <c r="FB154">
        <f t="shared" ref="FB154:FB183" si="238">(1-EXP(-(C154*_c1+B154)*_t))/2</f>
        <v>1.0944410960043394E-2</v>
      </c>
      <c r="FC154">
        <f t="shared" ref="FC154:FC183" si="239">LN(1-FB154)/(-(C154*_c1+B154))</f>
        <v>0.24861678220575439</v>
      </c>
      <c r="FH154" s="56"/>
    </row>
    <row r="155" spans="1:164" x14ac:dyDescent="0.25">
      <c r="A155">
        <v>1040</v>
      </c>
      <c r="B155" s="19">
        <f>'Input spectra'!Y154</f>
        <v>4.4211355440793298E-2</v>
      </c>
      <c r="C155">
        <f>'Input spectra'!B154</f>
        <v>0</v>
      </c>
      <c r="D155">
        <f t="shared" si="223"/>
        <v>2.0653927966864227E-2</v>
      </c>
      <c r="E155">
        <f t="shared" si="223"/>
        <v>2.0413065821906315E-2</v>
      </c>
      <c r="F155">
        <f t="shared" si="223"/>
        <v>2.0173926813774324E-2</v>
      </c>
      <c r="G155">
        <f t="shared" si="223"/>
        <v>1.9936500426893156E-2</v>
      </c>
      <c r="H155">
        <f t="shared" si="223"/>
        <v>1.9700776204931367E-2</v>
      </c>
      <c r="I155">
        <f t="shared" si="223"/>
        <v>1.9466743750483129E-2</v>
      </c>
      <c r="J155">
        <f t="shared" si="223"/>
        <v>1.9234392724751814E-2</v>
      </c>
      <c r="K155">
        <f t="shared" si="223"/>
        <v>1.9003712847235232E-2</v>
      </c>
      <c r="L155">
        <f t="shared" si="223"/>
        <v>1.8774693895412527E-2</v>
      </c>
      <c r="M155">
        <f t="shared" si="223"/>
        <v>1.8547325704432654E-2</v>
      </c>
      <c r="N155">
        <f t="shared" si="224"/>
        <v>1.8321598166804547E-2</v>
      </c>
      <c r="O155">
        <f t="shared" si="224"/>
        <v>1.8097501232088805E-2</v>
      </c>
      <c r="P155">
        <f t="shared" si="224"/>
        <v>1.7875024906591073E-2</v>
      </c>
      <c r="Q155">
        <f t="shared" si="224"/>
        <v>1.765415925305697E-2</v>
      </c>
      <c r="R155">
        <f t="shared" si="224"/>
        <v>1.7434894390368598E-2</v>
      </c>
      <c r="S155">
        <f t="shared" si="224"/>
        <v>1.721722049324266E-2</v>
      </c>
      <c r="T155">
        <f t="shared" si="224"/>
        <v>1.7001127791930141E-2</v>
      </c>
      <c r="U155">
        <f t="shared" si="224"/>
        <v>1.6786606571917509E-2</v>
      </c>
      <c r="V155">
        <f t="shared" si="224"/>
        <v>1.6573647173629556E-2</v>
      </c>
      <c r="W155">
        <f t="shared" si="224"/>
        <v>1.6362239992133702E-2</v>
      </c>
      <c r="X155">
        <f t="shared" si="225"/>
        <v>1.6152375476845889E-2</v>
      </c>
      <c r="Y155">
        <f t="shared" si="225"/>
        <v>1.594404413123799E-2</v>
      </c>
      <c r="Z155">
        <f t="shared" si="225"/>
        <v>1.5737236512546739E-2</v>
      </c>
      <c r="AA155">
        <f t="shared" si="225"/>
        <v>1.5531943231484189E-2</v>
      </c>
      <c r="AB155">
        <f t="shared" si="225"/>
        <v>1.5328154951949663E-2</v>
      </c>
      <c r="AC155">
        <f t="shared" si="225"/>
        <v>1.5125862390743223E-2</v>
      </c>
      <c r="AD155">
        <f t="shared" si="225"/>
        <v>1.4925056317280612E-2</v>
      </c>
      <c r="AE155">
        <f t="shared" si="225"/>
        <v>1.4725727553309698E-2</v>
      </c>
      <c r="AF155">
        <f t="shared" si="225"/>
        <v>1.45278669726284E-2</v>
      </c>
      <c r="AG155">
        <f t="shared" si="225"/>
        <v>1.4331465500804042E-2</v>
      </c>
      <c r="AH155">
        <f t="shared" si="226"/>
        <v>1.4136514114894246E-2</v>
      </c>
      <c r="AI155">
        <f t="shared" si="226"/>
        <v>1.3943003843169205E-2</v>
      </c>
      <c r="AJ155">
        <f t="shared" si="226"/>
        <v>1.3750925764835446E-2</v>
      </c>
      <c r="AK155">
        <f t="shared" si="226"/>
        <v>1.3560271009761022E-2</v>
      </c>
      <c r="AL155">
        <f t="shared" si="226"/>
        <v>1.3371030758202139E-2</v>
      </c>
      <c r="AM155">
        <f t="shared" si="226"/>
        <v>1.3183196240531216E-2</v>
      </c>
      <c r="AN155">
        <f t="shared" si="226"/>
        <v>1.2996758736966339E-2</v>
      </c>
      <c r="AO155">
        <f t="shared" si="226"/>
        <v>1.281170957730216E-2</v>
      </c>
      <c r="AP155">
        <f t="shared" si="226"/>
        <v>1.2628040140642184E-2</v>
      </c>
      <c r="AQ155">
        <f t="shared" si="226"/>
        <v>1.2445741855132437E-2</v>
      </c>
      <c r="AR155">
        <f t="shared" si="227"/>
        <v>1.2264806197696558E-2</v>
      </c>
      <c r="AS155">
        <f t="shared" si="227"/>
        <v>1.2085224693772259E-2</v>
      </c>
      <c r="AT155">
        <f t="shared" si="227"/>
        <v>1.1906988917049128E-2</v>
      </c>
      <c r="AU155">
        <f t="shared" si="227"/>
        <v>1.1730090489207876E-2</v>
      </c>
      <c r="AV155">
        <f t="shared" si="227"/>
        <v>1.1554521079660868E-2</v>
      </c>
      <c r="AW155">
        <f t="shared" si="227"/>
        <v>1.1380272405294056E-2</v>
      </c>
      <c r="AX155">
        <f t="shared" si="227"/>
        <v>1.0116824633641903E-2</v>
      </c>
      <c r="AY155">
        <f t="shared" si="227"/>
        <v>8.6450194123607223E-3</v>
      </c>
      <c r="AZ155">
        <f t="shared" si="227"/>
        <v>7.7825653985698256E-3</v>
      </c>
      <c r="BA155">
        <f t="shared" si="227"/>
        <v>7.1293735772216876E-3</v>
      </c>
      <c r="BB155">
        <f t="shared" si="228"/>
        <v>6.5957015956312629E-3</v>
      </c>
      <c r="BC155">
        <f t="shared" si="228"/>
        <v>6.1426547302309399E-3</v>
      </c>
      <c r="BD155">
        <f t="shared" si="228"/>
        <v>5.7489239886761396E-3</v>
      </c>
      <c r="BE155">
        <f t="shared" si="228"/>
        <v>5.4012271446406083E-3</v>
      </c>
      <c r="BF155">
        <f t="shared" si="228"/>
        <v>5.0905721306881398E-3</v>
      </c>
      <c r="BG155">
        <f t="shared" si="228"/>
        <v>4.8105108902182234E-3</v>
      </c>
      <c r="BH155">
        <f t="shared" si="228"/>
        <v>4.5562198700928582E-3</v>
      </c>
      <c r="BI155">
        <f t="shared" si="228"/>
        <v>4.3239721381299447E-3</v>
      </c>
      <c r="BJ155">
        <f t="shared" si="228"/>
        <v>4.1108137597798237E-3</v>
      </c>
      <c r="BK155">
        <f t="shared" si="228"/>
        <v>3.9143548624269815E-3</v>
      </c>
      <c r="BL155">
        <f t="shared" si="229"/>
        <v>3.7326289772438015E-3</v>
      </c>
      <c r="BM155">
        <f t="shared" si="229"/>
        <v>3.5639950154174025E-3</v>
      </c>
      <c r="BN155">
        <f t="shared" si="229"/>
        <v>3.4070669439768084E-3</v>
      </c>
      <c r="BO155">
        <f t="shared" si="229"/>
        <v>3.2606620718832477E-3</v>
      </c>
      <c r="BP155">
        <f t="shared" si="229"/>
        <v>3.1237622040496339E-3</v>
      </c>
      <c r="BQ155">
        <f t="shared" si="229"/>
        <v>2.9954839170002524E-3</v>
      </c>
      <c r="BR155">
        <f t="shared" si="229"/>
        <v>2.8750554428115128E-3</v>
      </c>
      <c r="BS155">
        <f t="shared" si="229"/>
        <v>2.7617984332373043E-3</v>
      </c>
      <c r="BT155">
        <f t="shared" si="229"/>
        <v>2.6551133897421957E-3</v>
      </c>
      <c r="BU155">
        <f t="shared" si="229"/>
        <v>2.5544678895233247E-3</v>
      </c>
      <c r="BV155">
        <f t="shared" si="230"/>
        <v>2.4593869733820152E-3</v>
      </c>
      <c r="BW155">
        <f t="shared" si="230"/>
        <v>2.3694452258827014E-3</v>
      </c>
      <c r="BX155">
        <f t="shared" si="230"/>
        <v>2.2842601951304823E-3</v>
      </c>
      <c r="BY155">
        <f t="shared" si="230"/>
        <v>2.2034868838485661E-3</v>
      </c>
      <c r="BZ155">
        <f t="shared" si="230"/>
        <v>2.126813105188701E-3</v>
      </c>
      <c r="CA155">
        <f t="shared" si="230"/>
        <v>2.053955542517446E-3</v>
      </c>
      <c r="CB155">
        <f t="shared" si="230"/>
        <v>1.9846563868202772E-3</v>
      </c>
      <c r="CC155">
        <f t="shared" si="230"/>
        <v>1.9186804514875798E-3</v>
      </c>
      <c r="CD155">
        <f t="shared" si="230"/>
        <v>1.8558126842900449E-3</v>
      </c>
      <c r="CE155">
        <f t="shared" si="230"/>
        <v>1.7958560118789897E-3</v>
      </c>
      <c r="CF155">
        <f t="shared" si="231"/>
        <v>1.7386294642850555E-3</v>
      </c>
      <c r="CG155">
        <f t="shared" si="231"/>
        <v>1.6839665364560823E-3</v>
      </c>
      <c r="CH155">
        <f t="shared" si="231"/>
        <v>1.6317137514751711E-3</v>
      </c>
      <c r="CI155">
        <f t="shared" si="231"/>
        <v>1.5817293961814661E-3</v>
      </c>
      <c r="CJ155">
        <f t="shared" si="231"/>
        <v>1.5338824048160202E-3</v>
      </c>
      <c r="CK155">
        <f t="shared" si="231"/>
        <v>1.488051370288084E-3</v>
      </c>
      <c r="CL155">
        <f t="shared" si="231"/>
        <v>1.44412366589825E-3</v>
      </c>
      <c r="CM155">
        <f t="shared" si="231"/>
        <v>1.4019946630138894E-3</v>
      </c>
      <c r="CN155">
        <f t="shared" si="231"/>
        <v>1.3615670323855553E-3</v>
      </c>
      <c r="CO155">
        <f t="shared" si="231"/>
        <v>1.3227501186112596E-3</v>
      </c>
      <c r="CP155">
        <f t="shared" si="232"/>
        <v>1.28545937877012E-3</v>
      </c>
      <c r="CQ155">
        <f t="shared" si="232"/>
        <v>1.2496158775143046E-3</v>
      </c>
      <c r="CR155">
        <f t="shared" si="232"/>
        <v>8.0456167187709907E-4</v>
      </c>
      <c r="CS155">
        <f t="shared" si="232"/>
        <v>5.2258376435072428E-4</v>
      </c>
      <c r="CT155">
        <f t="shared" si="232"/>
        <v>3.6191519639470029E-4</v>
      </c>
      <c r="CU155">
        <f t="shared" si="232"/>
        <v>2.5177358616266908E-4</v>
      </c>
      <c r="CV155">
        <f t="shared" si="232"/>
        <v>1.7191546227795452E-4</v>
      </c>
      <c r="CW155">
        <f t="shared" si="232"/>
        <v>1.130104921214933E-4</v>
      </c>
      <c r="CX155">
        <f t="shared" si="232"/>
        <v>6.9792775285426378E-5</v>
      </c>
      <c r="CY155">
        <f t="shared" si="232"/>
        <v>3.8919575441199443E-5</v>
      </c>
      <c r="CZ155">
        <f t="shared" si="233"/>
        <v>1.8097457530448362E-5</v>
      </c>
      <c r="DA155">
        <f t="shared" si="233"/>
        <v>5.6632577676300488E-6</v>
      </c>
      <c r="DB155">
        <f t="shared" si="233"/>
        <v>3.5974291793895996E-7</v>
      </c>
      <c r="DC155">
        <f t="shared" si="233"/>
        <v>0</v>
      </c>
      <c r="DD155">
        <f t="shared" si="233"/>
        <v>0</v>
      </c>
      <c r="DE155">
        <f t="shared" si="233"/>
        <v>0</v>
      </c>
      <c r="DF155">
        <f t="shared" si="233"/>
        <v>0</v>
      </c>
      <c r="DG155">
        <f t="shared" si="233"/>
        <v>0</v>
      </c>
      <c r="DH155">
        <f t="shared" si="233"/>
        <v>0</v>
      </c>
      <c r="DI155">
        <f t="shared" si="233"/>
        <v>0</v>
      </c>
      <c r="DJ155">
        <f t="shared" si="234"/>
        <v>0</v>
      </c>
      <c r="DK155">
        <f t="shared" si="234"/>
        <v>0</v>
      </c>
      <c r="DL155">
        <f t="shared" si="234"/>
        <v>0</v>
      </c>
      <c r="DM155">
        <f t="shared" si="234"/>
        <v>0</v>
      </c>
      <c r="DN155">
        <f t="shared" si="234"/>
        <v>0</v>
      </c>
      <c r="DO155">
        <f t="shared" si="234"/>
        <v>0</v>
      </c>
      <c r="DP155">
        <f t="shared" si="234"/>
        <v>0</v>
      </c>
      <c r="DQ155">
        <f t="shared" si="234"/>
        <v>0</v>
      </c>
      <c r="DR155">
        <f t="shared" si="234"/>
        <v>0</v>
      </c>
      <c r="DS155">
        <f t="shared" si="234"/>
        <v>0</v>
      </c>
      <c r="DT155">
        <f t="shared" si="235"/>
        <v>0</v>
      </c>
      <c r="DU155">
        <f t="shared" si="235"/>
        <v>0</v>
      </c>
      <c r="DV155">
        <f t="shared" si="235"/>
        <v>0</v>
      </c>
      <c r="DW155">
        <f t="shared" si="235"/>
        <v>0</v>
      </c>
      <c r="DX155">
        <f t="shared" si="235"/>
        <v>0</v>
      </c>
      <c r="DY155">
        <f t="shared" si="235"/>
        <v>0</v>
      </c>
      <c r="DZ155">
        <f t="shared" si="235"/>
        <v>0</v>
      </c>
      <c r="EA155">
        <f t="shared" si="235"/>
        <v>0</v>
      </c>
      <c r="EB155">
        <f t="shared" si="235"/>
        <v>0</v>
      </c>
      <c r="EC155">
        <f t="shared" si="235"/>
        <v>0</v>
      </c>
      <c r="ED155">
        <f t="shared" si="236"/>
        <v>0</v>
      </c>
      <c r="EE155">
        <f t="shared" si="236"/>
        <v>0</v>
      </c>
      <c r="EF155">
        <f t="shared" si="236"/>
        <v>0</v>
      </c>
      <c r="EG155">
        <f t="shared" si="236"/>
        <v>0</v>
      </c>
      <c r="EH155">
        <f t="shared" si="236"/>
        <v>0</v>
      </c>
      <c r="EI155">
        <f t="shared" si="236"/>
        <v>0</v>
      </c>
      <c r="EJ155">
        <f t="shared" si="236"/>
        <v>0</v>
      </c>
      <c r="EK155">
        <f t="shared" si="236"/>
        <v>0</v>
      </c>
      <c r="EL155">
        <f t="shared" si="236"/>
        <v>0</v>
      </c>
      <c r="EM155">
        <f t="shared" si="236"/>
        <v>0</v>
      </c>
      <c r="EN155">
        <f t="shared" si="237"/>
        <v>0</v>
      </c>
      <c r="EO155">
        <f t="shared" si="237"/>
        <v>0</v>
      </c>
      <c r="EP155">
        <f t="shared" si="237"/>
        <v>0</v>
      </c>
      <c r="EQ155">
        <f t="shared" si="237"/>
        <v>0</v>
      </c>
      <c r="ER155">
        <f t="shared" si="237"/>
        <v>0</v>
      </c>
      <c r="ES155">
        <f t="shared" si="237"/>
        <v>0</v>
      </c>
      <c r="ET155">
        <f t="shared" si="237"/>
        <v>0</v>
      </c>
      <c r="EU155">
        <f t="shared" si="237"/>
        <v>0</v>
      </c>
      <c r="EV155">
        <f t="shared" si="237"/>
        <v>0</v>
      </c>
      <c r="EW155">
        <f t="shared" si="237"/>
        <v>0</v>
      </c>
      <c r="EX155">
        <f t="shared" si="237"/>
        <v>0</v>
      </c>
      <c r="EZ155">
        <f t="shared" si="207"/>
        <v>0.88174111351083984</v>
      </c>
      <c r="FB155">
        <f t="shared" si="238"/>
        <v>1.0931568842318329E-2</v>
      </c>
      <c r="FC155">
        <f t="shared" si="239"/>
        <v>0.24861842327224262</v>
      </c>
      <c r="FH155" s="56"/>
    </row>
    <row r="156" spans="1:164" x14ac:dyDescent="0.25">
      <c r="A156">
        <v>1045</v>
      </c>
      <c r="B156" s="19">
        <f>'Input spectra'!Y155</f>
        <v>4.4158838101639702E-2</v>
      </c>
      <c r="C156">
        <f>'Input spectra'!B155</f>
        <v>0</v>
      </c>
      <c r="D156">
        <f t="shared" si="223"/>
        <v>2.0653927966864227E-2</v>
      </c>
      <c r="E156">
        <f t="shared" si="223"/>
        <v>2.0413173026177914E-2</v>
      </c>
      <c r="F156">
        <f t="shared" si="223"/>
        <v>2.0174138711078458E-2</v>
      </c>
      <c r="G156">
        <f t="shared" si="223"/>
        <v>1.993681453295389E-2</v>
      </c>
      <c r="H156">
        <f t="shared" si="223"/>
        <v>1.9701190062216507E-2</v>
      </c>
      <c r="I156">
        <f t="shared" si="223"/>
        <v>1.9467254927986399E-2</v>
      </c>
      <c r="J156">
        <f t="shared" si="223"/>
        <v>1.9234998817776565E-2</v>
      </c>
      <c r="K156">
        <f t="shared" si="223"/>
        <v>1.9004411477179663E-2</v>
      </c>
      <c r="L156">
        <f t="shared" si="223"/>
        <v>1.8775482709556427E-2</v>
      </c>
      <c r="M156">
        <f t="shared" si="223"/>
        <v>1.8548202375725662E-2</v>
      </c>
      <c r="N156">
        <f t="shared" si="224"/>
        <v>1.8322560393655884E-2</v>
      </c>
      <c r="O156">
        <f t="shared" si="224"/>
        <v>1.8098546738158514E-2</v>
      </c>
      <c r="P156">
        <f t="shared" si="224"/>
        <v>1.7876151440582719E-2</v>
      </c>
      <c r="Q156">
        <f t="shared" si="224"/>
        <v>1.7655364588511812E-2</v>
      </c>
      <c r="R156">
        <f t="shared" si="224"/>
        <v>1.7436176325461222E-2</v>
      </c>
      <c r="S156">
        <f t="shared" si="224"/>
        <v>1.7218576850578055E-2</v>
      </c>
      <c r="T156">
        <f t="shared" si="224"/>
        <v>1.7002556418342214E-2</v>
      </c>
      <c r="U156">
        <f t="shared" si="224"/>
        <v>1.6788105338269032E-2</v>
      </c>
      <c r="V156">
        <f t="shared" si="224"/>
        <v>1.657521397461352E-2</v>
      </c>
      <c r="W156">
        <f t="shared" si="224"/>
        <v>1.6363872746076105E-2</v>
      </c>
      <c r="X156">
        <f t="shared" si="225"/>
        <v>1.615407212550991E-2</v>
      </c>
      <c r="Y156">
        <f t="shared" si="225"/>
        <v>1.5945802639629549E-2</v>
      </c>
      <c r="Z156">
        <f t="shared" si="225"/>
        <v>1.5739054868721462E-2</v>
      </c>
      <c r="AA156">
        <f t="shared" si="225"/>
        <v>1.5533819446355717E-2</v>
      </c>
      <c r="AB156">
        <f t="shared" si="225"/>
        <v>1.533008705909936E-2</v>
      </c>
      <c r="AC156">
        <f t="shared" si="225"/>
        <v>1.512784844623122E-2</v>
      </c>
      <c r="AD156">
        <f t="shared" si="225"/>
        <v>1.4927094399458196E-2</v>
      </c>
      <c r="AE156">
        <f t="shared" si="225"/>
        <v>1.4727815762633057E-2</v>
      </c>
      <c r="AF156">
        <f t="shared" si="225"/>
        <v>1.4530003431473679E-2</v>
      </c>
      <c r="AG156">
        <f t="shared" si="225"/>
        <v>1.4333648353283742E-2</v>
      </c>
      <c r="AH156">
        <f t="shared" si="226"/>
        <v>1.4138741526674914E-2</v>
      </c>
      <c r="AI156">
        <f t="shared" si="226"/>
        <v>1.3945274001290439E-2</v>
      </c>
      <c r="AJ156">
        <f t="shared" si="226"/>
        <v>1.3753236877530205E-2</v>
      </c>
      <c r="AK156">
        <f t="shared" si="226"/>
        <v>1.3562621306277209E-2</v>
      </c>
      <c r="AL156">
        <f t="shared" si="226"/>
        <v>1.3373418488625466E-2</v>
      </c>
      <c r="AM156">
        <f t="shared" si="226"/>
        <v>1.3185619675609349E-2</v>
      </c>
      <c r="AN156">
        <f t="shared" si="226"/>
        <v>1.2999216167934294E-2</v>
      </c>
      <c r="AO156">
        <f t="shared" si="226"/>
        <v>1.2814199315708964E-2</v>
      </c>
      <c r="AP156">
        <f t="shared" si="226"/>
        <v>1.2630560518178773E-2</v>
      </c>
      <c r="AQ156">
        <f t="shared" si="226"/>
        <v>1.2448291223460799E-2</v>
      </c>
      <c r="AR156">
        <f t="shared" si="227"/>
        <v>1.2267382928280101E-2</v>
      </c>
      <c r="AS156">
        <f t="shared" si="227"/>
        <v>1.2087827177707403E-2</v>
      </c>
      <c r="AT156">
        <f t="shared" si="227"/>
        <v>1.1909615564898116E-2</v>
      </c>
      <c r="AU156">
        <f t="shared" si="227"/>
        <v>1.1732739730832782E-2</v>
      </c>
      <c r="AV156">
        <f t="shared" si="227"/>
        <v>1.1557191364058807E-2</v>
      </c>
      <c r="AW156">
        <f t="shared" si="227"/>
        <v>1.1382962200433586E-2</v>
      </c>
      <c r="AX156">
        <f t="shared" si="227"/>
        <v>1.0119268948946603E-2</v>
      </c>
      <c r="AY156">
        <f t="shared" si="227"/>
        <v>8.6471535387920954E-3</v>
      </c>
      <c r="AZ156">
        <f t="shared" si="227"/>
        <v>7.7845275000731793E-3</v>
      </c>
      <c r="BA156">
        <f t="shared" si="227"/>
        <v>7.1312084503775963E-3</v>
      </c>
      <c r="BB156">
        <f t="shared" si="228"/>
        <v>6.5974337665320954E-3</v>
      </c>
      <c r="BC156">
        <f t="shared" si="228"/>
        <v>6.144300189576758E-3</v>
      </c>
      <c r="BD156">
        <f t="shared" si="228"/>
        <v>5.7504941776605487E-3</v>
      </c>
      <c r="BE156">
        <f t="shared" si="228"/>
        <v>5.4027307417002729E-3</v>
      </c>
      <c r="BF156">
        <f t="shared" si="228"/>
        <v>5.0920159892496051E-3</v>
      </c>
      <c r="BG156">
        <f t="shared" si="228"/>
        <v>4.8119005846875449E-3</v>
      </c>
      <c r="BH156">
        <f t="shared" si="228"/>
        <v>4.5575600382003617E-3</v>
      </c>
      <c r="BI156">
        <f t="shared" si="228"/>
        <v>4.325266707898485E-3</v>
      </c>
      <c r="BJ156">
        <f t="shared" si="228"/>
        <v>4.1120661067053661E-3</v>
      </c>
      <c r="BK156">
        <f t="shared" si="228"/>
        <v>3.9155679222130368E-3</v>
      </c>
      <c r="BL156">
        <f t="shared" si="229"/>
        <v>3.7338053290222589E-3</v>
      </c>
      <c r="BM156">
        <f t="shared" si="229"/>
        <v>3.5651369446827457E-3</v>
      </c>
      <c r="BN156">
        <f t="shared" si="229"/>
        <v>3.4081764911647883E-3</v>
      </c>
      <c r="BO156">
        <f t="shared" si="229"/>
        <v>3.2617410705358743E-3</v>
      </c>
      <c r="BP156">
        <f t="shared" si="229"/>
        <v>3.1248123112622987E-3</v>
      </c>
      <c r="BQ156">
        <f t="shared" si="229"/>
        <v>2.9965066380409199E-3</v>
      </c>
      <c r="BR156">
        <f t="shared" si="229"/>
        <v>2.8760521512660232E-3</v>
      </c>
      <c r="BS156">
        <f t="shared" si="229"/>
        <v>2.7627703876696671E-3</v>
      </c>
      <c r="BT156">
        <f t="shared" si="229"/>
        <v>2.6560617476044904E-3</v>
      </c>
      <c r="BU156">
        <f t="shared" si="229"/>
        <v>2.5553937188693434E-3</v>
      </c>
      <c r="BV156">
        <f t="shared" si="230"/>
        <v>2.460291262808429E-3</v>
      </c>
      <c r="BW156">
        <f t="shared" si="230"/>
        <v>2.3703288930259081E-3</v>
      </c>
      <c r="BX156">
        <f t="shared" si="230"/>
        <v>2.2851240939761519E-3</v>
      </c>
      <c r="BY156">
        <f t="shared" si="230"/>
        <v>2.2043318110572642E-3</v>
      </c>
      <c r="BZ156">
        <f t="shared" si="230"/>
        <v>2.1276398056000833E-3</v>
      </c>
      <c r="CA156">
        <f t="shared" si="230"/>
        <v>2.0547647139639732E-3</v>
      </c>
      <c r="CB156">
        <f t="shared" si="230"/>
        <v>1.9854486843568532E-3</v>
      </c>
      <c r="CC156">
        <f t="shared" si="230"/>
        <v>1.919456491124207E-3</v>
      </c>
      <c r="CD156">
        <f t="shared" si="230"/>
        <v>1.8565730462992934E-3</v>
      </c>
      <c r="CE156">
        <f t="shared" si="230"/>
        <v>1.7966012437378475E-3</v>
      </c>
      <c r="CF156">
        <f t="shared" si="231"/>
        <v>1.7393600833008811E-3</v>
      </c>
      <c r="CG156">
        <f t="shared" si="231"/>
        <v>1.6846830321184017E-3</v>
      </c>
      <c r="CH156">
        <f t="shared" si="231"/>
        <v>1.6324165875685433E-3</v>
      </c>
      <c r="CI156">
        <f t="shared" si="231"/>
        <v>1.5824190126892989E-3</v>
      </c>
      <c r="CJ156">
        <f t="shared" si="231"/>
        <v>1.5345592196407954E-3</v>
      </c>
      <c r="CK156">
        <f t="shared" si="231"/>
        <v>1.4887157808097867E-3</v>
      </c>
      <c r="CL156">
        <f t="shared" si="231"/>
        <v>1.4447760503897387E-3</v>
      </c>
      <c r="CM156">
        <f t="shared" si="231"/>
        <v>1.4026353819293702E-3</v>
      </c>
      <c r="CN156">
        <f t="shared" si="231"/>
        <v>1.3621964295361701E-3</v>
      </c>
      <c r="CO156">
        <f t="shared" si="231"/>
        <v>1.3233685222399563E-3</v>
      </c>
      <c r="CP156">
        <f t="shared" si="232"/>
        <v>1.2860671025364317E-3</v>
      </c>
      <c r="CQ156">
        <f t="shared" si="232"/>
        <v>1.2502132213983272E-3</v>
      </c>
      <c r="CR156">
        <f t="shared" si="232"/>
        <v>8.0495049743328556E-4</v>
      </c>
      <c r="CS156">
        <f t="shared" si="232"/>
        <v>5.2283906248262344E-4</v>
      </c>
      <c r="CT156">
        <f t="shared" si="232"/>
        <v>3.6209390463916454E-4</v>
      </c>
      <c r="CU156">
        <f t="shared" si="232"/>
        <v>2.5189923105184235E-4</v>
      </c>
      <c r="CV156">
        <f t="shared" si="232"/>
        <v>1.7200215814001756E-4</v>
      </c>
      <c r="CW156">
        <f t="shared" si="232"/>
        <v>1.1306807638780814E-4</v>
      </c>
      <c r="CX156">
        <f t="shared" si="232"/>
        <v>6.9828704772877898E-5</v>
      </c>
      <c r="CY156">
        <f t="shared" si="232"/>
        <v>3.8939815832629705E-5</v>
      </c>
      <c r="CZ156">
        <f t="shared" si="233"/>
        <v>1.8106964329738318E-5</v>
      </c>
      <c r="DA156">
        <f t="shared" si="233"/>
        <v>5.6662624986638769E-6</v>
      </c>
      <c r="DB156">
        <f t="shared" si="233"/>
        <v>3.5993567551869906E-7</v>
      </c>
      <c r="DC156">
        <f t="shared" si="233"/>
        <v>0</v>
      </c>
      <c r="DD156">
        <f t="shared" si="233"/>
        <v>0</v>
      </c>
      <c r="DE156">
        <f t="shared" si="233"/>
        <v>0</v>
      </c>
      <c r="DF156">
        <f t="shared" si="233"/>
        <v>0</v>
      </c>
      <c r="DG156">
        <f t="shared" si="233"/>
        <v>0</v>
      </c>
      <c r="DH156">
        <f t="shared" si="233"/>
        <v>0</v>
      </c>
      <c r="DI156">
        <f t="shared" si="233"/>
        <v>0</v>
      </c>
      <c r="DJ156">
        <f t="shared" si="234"/>
        <v>0</v>
      </c>
      <c r="DK156">
        <f t="shared" si="234"/>
        <v>0</v>
      </c>
      <c r="DL156">
        <f t="shared" si="234"/>
        <v>0</v>
      </c>
      <c r="DM156">
        <f t="shared" si="234"/>
        <v>0</v>
      </c>
      <c r="DN156">
        <f t="shared" si="234"/>
        <v>0</v>
      </c>
      <c r="DO156">
        <f t="shared" si="234"/>
        <v>0</v>
      </c>
      <c r="DP156">
        <f t="shared" si="234"/>
        <v>0</v>
      </c>
      <c r="DQ156">
        <f t="shared" si="234"/>
        <v>0</v>
      </c>
      <c r="DR156">
        <f t="shared" si="234"/>
        <v>0</v>
      </c>
      <c r="DS156">
        <f t="shared" si="234"/>
        <v>0</v>
      </c>
      <c r="DT156">
        <f t="shared" si="235"/>
        <v>0</v>
      </c>
      <c r="DU156">
        <f t="shared" si="235"/>
        <v>0</v>
      </c>
      <c r="DV156">
        <f t="shared" si="235"/>
        <v>0</v>
      </c>
      <c r="DW156">
        <f t="shared" si="235"/>
        <v>0</v>
      </c>
      <c r="DX156">
        <f t="shared" si="235"/>
        <v>0</v>
      </c>
      <c r="DY156">
        <f t="shared" si="235"/>
        <v>0</v>
      </c>
      <c r="DZ156">
        <f t="shared" si="235"/>
        <v>0</v>
      </c>
      <c r="EA156">
        <f t="shared" si="235"/>
        <v>0</v>
      </c>
      <c r="EB156">
        <f t="shared" si="235"/>
        <v>0</v>
      </c>
      <c r="EC156">
        <f t="shared" si="235"/>
        <v>0</v>
      </c>
      <c r="ED156">
        <f t="shared" si="236"/>
        <v>0</v>
      </c>
      <c r="EE156">
        <f t="shared" si="236"/>
        <v>0</v>
      </c>
      <c r="EF156">
        <f t="shared" si="236"/>
        <v>0</v>
      </c>
      <c r="EG156">
        <f t="shared" si="236"/>
        <v>0</v>
      </c>
      <c r="EH156">
        <f t="shared" si="236"/>
        <v>0</v>
      </c>
      <c r="EI156">
        <f t="shared" si="236"/>
        <v>0</v>
      </c>
      <c r="EJ156">
        <f t="shared" si="236"/>
        <v>0</v>
      </c>
      <c r="EK156">
        <f t="shared" si="236"/>
        <v>0</v>
      </c>
      <c r="EL156">
        <f t="shared" si="236"/>
        <v>0</v>
      </c>
      <c r="EM156">
        <f t="shared" si="236"/>
        <v>0</v>
      </c>
      <c r="EN156">
        <f t="shared" si="237"/>
        <v>0</v>
      </c>
      <c r="EO156">
        <f t="shared" si="237"/>
        <v>0</v>
      </c>
      <c r="EP156">
        <f t="shared" si="237"/>
        <v>0</v>
      </c>
      <c r="EQ156">
        <f t="shared" si="237"/>
        <v>0</v>
      </c>
      <c r="ER156">
        <f t="shared" si="237"/>
        <v>0</v>
      </c>
      <c r="ES156">
        <f t="shared" si="237"/>
        <v>0</v>
      </c>
      <c r="ET156">
        <f t="shared" si="237"/>
        <v>0</v>
      </c>
      <c r="EU156">
        <f t="shared" si="237"/>
        <v>0</v>
      </c>
      <c r="EV156">
        <f t="shared" si="237"/>
        <v>0</v>
      </c>
      <c r="EW156">
        <f t="shared" si="237"/>
        <v>0</v>
      </c>
      <c r="EX156">
        <f t="shared" si="237"/>
        <v>0</v>
      </c>
      <c r="EZ156">
        <f t="shared" si="207"/>
        <v>0.88186854055774555</v>
      </c>
      <c r="FB156">
        <f t="shared" si="238"/>
        <v>1.0918726387372013E-2</v>
      </c>
      <c r="FC156">
        <f t="shared" si="239"/>
        <v>0.24862006433896869</v>
      </c>
      <c r="FH156" s="56"/>
    </row>
    <row r="157" spans="1:164" x14ac:dyDescent="0.25">
      <c r="A157">
        <v>1050</v>
      </c>
      <c r="B157" s="19">
        <f>'Input spectra'!Y156</f>
        <v>4.41063207624861E-2</v>
      </c>
      <c r="C157">
        <f>'Input spectra'!B156</f>
        <v>0</v>
      </c>
      <c r="D157">
        <f t="shared" si="223"/>
        <v>2.0653927966864227E-2</v>
      </c>
      <c r="E157">
        <f t="shared" si="223"/>
        <v>2.0413280231012521E-2</v>
      </c>
      <c r="F157">
        <f t="shared" si="223"/>
        <v>2.0174350610608262E-2</v>
      </c>
      <c r="G157">
        <f t="shared" si="223"/>
        <v>1.9937128643963464E-2</v>
      </c>
      <c r="H157">
        <f t="shared" si="223"/>
        <v>1.9701603928195609E-2</v>
      </c>
      <c r="I157">
        <f t="shared" si="223"/>
        <v>1.946776611891269E-2</v>
      </c>
      <c r="J157">
        <f t="shared" si="223"/>
        <v>1.9235604929899851E-2</v>
      </c>
      <c r="K157">
        <f t="shared" si="223"/>
        <v>1.9005110132807694E-2</v>
      </c>
      <c r="L157">
        <f t="shared" si="223"/>
        <v>1.8776271556842156E-2</v>
      </c>
      <c r="M157">
        <f t="shared" si="223"/>
        <v>1.8549079088456051E-2</v>
      </c>
      <c r="N157">
        <f t="shared" si="224"/>
        <v>1.8323522671042144E-2</v>
      </c>
      <c r="O157">
        <f t="shared" si="224"/>
        <v>1.8099592304627883E-2</v>
      </c>
      <c r="P157">
        <f t="shared" si="224"/>
        <v>1.7877278045571682E-2</v>
      </c>
      <c r="Q157">
        <f t="shared" si="224"/>
        <v>1.7656570006260777E-2</v>
      </c>
      <c r="R157">
        <f t="shared" si="224"/>
        <v>1.7437458354810659E-2</v>
      </c>
      <c r="S157">
        <f t="shared" si="224"/>
        <v>1.7219933314766078E-2</v>
      </c>
      <c r="T157">
        <f t="shared" si="224"/>
        <v>1.7003985164803583E-2</v>
      </c>
      <c r="U157">
        <f t="shared" si="224"/>
        <v>1.6789604238435601E-2</v>
      </c>
      <c r="V157">
        <f t="shared" si="224"/>
        <v>1.6576780923716075E-2</v>
      </c>
      <c r="W157">
        <f t="shared" si="224"/>
        <v>1.6365505662947637E-2</v>
      </c>
      <c r="X157">
        <f t="shared" si="225"/>
        <v>1.6155768952390237E-2</v>
      </c>
      <c r="Y157">
        <f t="shared" si="225"/>
        <v>1.5947561341971388E-2</v>
      </c>
      <c r="Z157">
        <f t="shared" si="225"/>
        <v>1.5740873434997821E-2</v>
      </c>
      <c r="AA157">
        <f t="shared" si="225"/>
        <v>1.5535695887868703E-2</v>
      </c>
      <c r="AB157">
        <f t="shared" si="225"/>
        <v>1.5332019409790312E-2</v>
      </c>
      <c r="AC157">
        <f t="shared" si="225"/>
        <v>1.512983476249221E-2</v>
      </c>
      <c r="AD157">
        <f t="shared" si="225"/>
        <v>1.4929132759944879E-2</v>
      </c>
      <c r="AE157">
        <f t="shared" si="225"/>
        <v>1.4729904268078844E-2</v>
      </c>
      <c r="AF157">
        <f t="shared" si="225"/>
        <v>1.4532140204505235E-2</v>
      </c>
      <c r="AG157">
        <f t="shared" si="225"/>
        <v>1.4335831538237814E-2</v>
      </c>
      <c r="AH157">
        <f t="shared" si="226"/>
        <v>1.4140969289416447E-2</v>
      </c>
      <c r="AI157">
        <f t="shared" si="226"/>
        <v>1.3947544529032021E-2</v>
      </c>
      <c r="AJ157">
        <f t="shared" si="226"/>
        <v>1.3755548378652772E-2</v>
      </c>
      <c r="AK157">
        <f t="shared" si="226"/>
        <v>1.3564972010152047E-2</v>
      </c>
      <c r="AL157">
        <f t="shared" si="226"/>
        <v>1.3375806645437506E-2</v>
      </c>
      <c r="AM157">
        <f t="shared" si="226"/>
        <v>1.3188043556181693E-2</v>
      </c>
      <c r="AN157">
        <f t="shared" si="226"/>
        <v>1.3001674063554023E-2</v>
      </c>
      <c r="AO157">
        <f t="shared" si="226"/>
        <v>1.2816689537954191E-2</v>
      </c>
      <c r="AP157">
        <f t="shared" si="226"/>
        <v>1.2633081398746939E-2</v>
      </c>
      <c r="AQ157">
        <f t="shared" si="226"/>
        <v>1.2450841113998197E-2</v>
      </c>
      <c r="AR157">
        <f t="shared" si="227"/>
        <v>1.2269960200212638E-2</v>
      </c>
      <c r="AS157">
        <f t="shared" si="227"/>
        <v>1.2090430222072561E-2</v>
      </c>
      <c r="AT157">
        <f t="shared" si="227"/>
        <v>1.1912242792178139E-2</v>
      </c>
      <c r="AU157">
        <f t="shared" si="227"/>
        <v>1.1735389570789064E-2</v>
      </c>
      <c r="AV157">
        <f t="shared" si="227"/>
        <v>1.1559862265567459E-2</v>
      </c>
      <c r="AW157">
        <f t="shared" si="227"/>
        <v>1.1385652631322213E-2</v>
      </c>
      <c r="AX157">
        <f t="shared" si="227"/>
        <v>1.012171385481974E-2</v>
      </c>
      <c r="AY157">
        <f t="shared" si="227"/>
        <v>8.6492881920581018E-3</v>
      </c>
      <c r="AZ157">
        <f t="shared" si="227"/>
        <v>7.7864900962517618E-3</v>
      </c>
      <c r="BA157">
        <f t="shared" si="227"/>
        <v>7.1330437957712774E-3</v>
      </c>
      <c r="BB157">
        <f t="shared" si="228"/>
        <v>6.5991663923376841E-3</v>
      </c>
      <c r="BC157">
        <f t="shared" si="228"/>
        <v>6.1459460896988501E-3</v>
      </c>
      <c r="BD157">
        <f t="shared" si="228"/>
        <v>5.7520647955066808E-3</v>
      </c>
      <c r="BE157">
        <f t="shared" si="228"/>
        <v>5.4042347573322481E-3</v>
      </c>
      <c r="BF157">
        <f t="shared" si="228"/>
        <v>5.093460257338229E-3</v>
      </c>
      <c r="BG157">
        <f t="shared" si="228"/>
        <v>4.8132906806216515E-3</v>
      </c>
      <c r="BH157">
        <f t="shared" si="228"/>
        <v>4.5589006005053801E-3</v>
      </c>
      <c r="BI157">
        <f t="shared" si="228"/>
        <v>4.3265616652529842E-3</v>
      </c>
      <c r="BJ157">
        <f t="shared" si="228"/>
        <v>4.113318835154596E-3</v>
      </c>
      <c r="BK157">
        <f t="shared" si="228"/>
        <v>3.9167813579266972E-3</v>
      </c>
      <c r="BL157">
        <f t="shared" si="229"/>
        <v>3.7349820515323144E-3</v>
      </c>
      <c r="BM157">
        <f t="shared" si="229"/>
        <v>3.5662792398303191E-3</v>
      </c>
      <c r="BN157">
        <f t="shared" si="229"/>
        <v>3.4092863996884803E-3</v>
      </c>
      <c r="BO157">
        <f t="shared" si="229"/>
        <v>3.2628204262442361E-3</v>
      </c>
      <c r="BP157">
        <f t="shared" si="229"/>
        <v>3.1258627714868406E-3</v>
      </c>
      <c r="BQ157">
        <f t="shared" si="229"/>
        <v>2.9975297082600032E-3</v>
      </c>
      <c r="BR157">
        <f t="shared" si="229"/>
        <v>2.8770492052539549E-3</v>
      </c>
      <c r="BS157">
        <f t="shared" si="229"/>
        <v>2.763742684160091E-3</v>
      </c>
      <c r="BT157">
        <f t="shared" si="229"/>
        <v>2.6570104442028399E-3</v>
      </c>
      <c r="BU157">
        <f t="shared" si="229"/>
        <v>2.556319883768603E-3</v>
      </c>
      <c r="BV157">
        <f t="shared" si="230"/>
        <v>2.4611958847320773E-3</v>
      </c>
      <c r="BW157">
        <f t="shared" si="230"/>
        <v>2.3712128897262672E-3</v>
      </c>
      <c r="BX157">
        <f t="shared" si="230"/>
        <v>2.2859883195452037E-3</v>
      </c>
      <c r="BY157">
        <f t="shared" si="230"/>
        <v>2.2051770622533635E-3</v>
      </c>
      <c r="BZ157">
        <f t="shared" si="230"/>
        <v>2.1284668273530861E-3</v>
      </c>
      <c r="CA157">
        <f t="shared" si="230"/>
        <v>2.0555742041897616E-3</v>
      </c>
      <c r="CB157">
        <f t="shared" si="230"/>
        <v>1.9862412981876704E-3</v>
      </c>
      <c r="CC157">
        <f t="shared" si="230"/>
        <v>1.9202328446419274E-3</v>
      </c>
      <c r="CD157">
        <f t="shared" si="230"/>
        <v>1.8573337198434239E-3</v>
      </c>
      <c r="CE157">
        <f t="shared" si="230"/>
        <v>1.7973467848478482E-3</v>
      </c>
      <c r="CF157">
        <f t="shared" si="231"/>
        <v>1.7400910093425322E-3</v>
      </c>
      <c r="CG157">
        <f t="shared" si="231"/>
        <v>1.685399832635968E-3</v>
      </c>
      <c r="CH157">
        <f t="shared" si="231"/>
        <v>1.6331197263979645E-3</v>
      </c>
      <c r="CI157">
        <f t="shared" si="231"/>
        <v>1.5831089298622956E-3</v>
      </c>
      <c r="CJ157">
        <f t="shared" si="231"/>
        <v>1.5352363331053527E-3</v>
      </c>
      <c r="CK157">
        <f t="shared" si="231"/>
        <v>1.489380487988816E-3</v>
      </c>
      <c r="CL157">
        <f t="shared" si="231"/>
        <v>1.4454287295966553E-3</v>
      </c>
      <c r="CM157">
        <f t="shared" si="231"/>
        <v>1.4032763936567569E-3</v>
      </c>
      <c r="CN157">
        <f t="shared" si="231"/>
        <v>1.3628261176315299E-3</v>
      </c>
      <c r="CO157">
        <f t="shared" si="231"/>
        <v>1.3239872149807402E-3</v>
      </c>
      <c r="CP157">
        <f t="shared" si="232"/>
        <v>1.286675113614954E-3</v>
      </c>
      <c r="CQ157">
        <f t="shared" si="232"/>
        <v>1.2508108508258696E-3</v>
      </c>
      <c r="CR157">
        <f t="shared" si="232"/>
        <v>8.053395108996329E-4</v>
      </c>
      <c r="CS157">
        <f t="shared" si="232"/>
        <v>5.2309448533545834E-4</v>
      </c>
      <c r="CT157">
        <f t="shared" si="232"/>
        <v>3.6227270112705433E-4</v>
      </c>
      <c r="CU157">
        <f t="shared" si="232"/>
        <v>2.5202493864274068E-4</v>
      </c>
      <c r="CV157">
        <f t="shared" si="232"/>
        <v>1.7208889772224638E-4</v>
      </c>
      <c r="CW157">
        <f t="shared" si="232"/>
        <v>1.1312568999606874E-4</v>
      </c>
      <c r="CX157">
        <f t="shared" si="232"/>
        <v>6.9864652756915395E-5</v>
      </c>
      <c r="CY157">
        <f t="shared" si="232"/>
        <v>3.8960066750213985E-5</v>
      </c>
      <c r="CZ157">
        <f t="shared" si="233"/>
        <v>1.8116476123057549E-5</v>
      </c>
      <c r="DA157">
        <f t="shared" si="233"/>
        <v>5.6692688239053064E-6</v>
      </c>
      <c r="DB157">
        <f t="shared" si="233"/>
        <v>3.6012853638187392E-7</v>
      </c>
      <c r="DC157">
        <f t="shared" si="233"/>
        <v>0</v>
      </c>
      <c r="DD157">
        <f t="shared" si="233"/>
        <v>0</v>
      </c>
      <c r="DE157">
        <f t="shared" si="233"/>
        <v>0</v>
      </c>
      <c r="DF157">
        <f t="shared" si="233"/>
        <v>0</v>
      </c>
      <c r="DG157">
        <f t="shared" si="233"/>
        <v>0</v>
      </c>
      <c r="DH157">
        <f t="shared" si="233"/>
        <v>0</v>
      </c>
      <c r="DI157">
        <f t="shared" si="233"/>
        <v>0</v>
      </c>
      <c r="DJ157">
        <f t="shared" si="234"/>
        <v>0</v>
      </c>
      <c r="DK157">
        <f t="shared" si="234"/>
        <v>0</v>
      </c>
      <c r="DL157">
        <f t="shared" si="234"/>
        <v>0</v>
      </c>
      <c r="DM157">
        <f t="shared" si="234"/>
        <v>0</v>
      </c>
      <c r="DN157">
        <f t="shared" si="234"/>
        <v>0</v>
      </c>
      <c r="DO157">
        <f t="shared" si="234"/>
        <v>0</v>
      </c>
      <c r="DP157">
        <f t="shared" si="234"/>
        <v>0</v>
      </c>
      <c r="DQ157">
        <f t="shared" si="234"/>
        <v>0</v>
      </c>
      <c r="DR157">
        <f t="shared" si="234"/>
        <v>0</v>
      </c>
      <c r="DS157">
        <f t="shared" si="234"/>
        <v>0</v>
      </c>
      <c r="DT157">
        <f t="shared" si="235"/>
        <v>0</v>
      </c>
      <c r="DU157">
        <f t="shared" si="235"/>
        <v>0</v>
      </c>
      <c r="DV157">
        <f t="shared" si="235"/>
        <v>0</v>
      </c>
      <c r="DW157">
        <f t="shared" si="235"/>
        <v>0</v>
      </c>
      <c r="DX157">
        <f t="shared" si="235"/>
        <v>0</v>
      </c>
      <c r="DY157">
        <f t="shared" si="235"/>
        <v>0</v>
      </c>
      <c r="DZ157">
        <f t="shared" si="235"/>
        <v>0</v>
      </c>
      <c r="EA157">
        <f t="shared" si="235"/>
        <v>0</v>
      </c>
      <c r="EB157">
        <f t="shared" si="235"/>
        <v>0</v>
      </c>
      <c r="EC157">
        <f t="shared" si="235"/>
        <v>0</v>
      </c>
      <c r="ED157">
        <f t="shared" si="236"/>
        <v>0</v>
      </c>
      <c r="EE157">
        <f t="shared" si="236"/>
        <v>0</v>
      </c>
      <c r="EF157">
        <f t="shared" si="236"/>
        <v>0</v>
      </c>
      <c r="EG157">
        <f t="shared" si="236"/>
        <v>0</v>
      </c>
      <c r="EH157">
        <f t="shared" si="236"/>
        <v>0</v>
      </c>
      <c r="EI157">
        <f t="shared" si="236"/>
        <v>0</v>
      </c>
      <c r="EJ157">
        <f t="shared" si="236"/>
        <v>0</v>
      </c>
      <c r="EK157">
        <f t="shared" si="236"/>
        <v>0</v>
      </c>
      <c r="EL157">
        <f t="shared" si="236"/>
        <v>0</v>
      </c>
      <c r="EM157">
        <f t="shared" si="236"/>
        <v>0</v>
      </c>
      <c r="EN157">
        <f t="shared" si="237"/>
        <v>0</v>
      </c>
      <c r="EO157">
        <f t="shared" si="237"/>
        <v>0</v>
      </c>
      <c r="EP157">
        <f t="shared" si="237"/>
        <v>0</v>
      </c>
      <c r="EQ157">
        <f t="shared" si="237"/>
        <v>0</v>
      </c>
      <c r="ER157">
        <f t="shared" si="237"/>
        <v>0</v>
      </c>
      <c r="ES157">
        <f t="shared" si="237"/>
        <v>0</v>
      </c>
      <c r="ET157">
        <f t="shared" si="237"/>
        <v>0</v>
      </c>
      <c r="EU157">
        <f t="shared" si="237"/>
        <v>0</v>
      </c>
      <c r="EV157">
        <f t="shared" si="237"/>
        <v>0</v>
      </c>
      <c r="EW157">
        <f t="shared" si="237"/>
        <v>0</v>
      </c>
      <c r="EX157">
        <f t="shared" si="237"/>
        <v>0</v>
      </c>
      <c r="EZ157">
        <f t="shared" si="207"/>
        <v>0.88199599623676772</v>
      </c>
      <c r="FB157">
        <f t="shared" si="238"/>
        <v>1.0905883595195398E-2</v>
      </c>
      <c r="FC157">
        <f t="shared" si="239"/>
        <v>0.2486217054059319</v>
      </c>
      <c r="FH157" s="56"/>
    </row>
    <row r="158" spans="1:164" x14ac:dyDescent="0.25">
      <c r="A158">
        <v>1055</v>
      </c>
      <c r="B158" s="19">
        <f>'Input spectra'!Y157</f>
        <v>4.4053803423332497E-2</v>
      </c>
      <c r="C158">
        <f>'Input spectra'!B157</f>
        <v>0</v>
      </c>
      <c r="D158">
        <f t="shared" si="223"/>
        <v>2.0653927966864227E-2</v>
      </c>
      <c r="E158">
        <f t="shared" si="223"/>
        <v>2.0413387436410139E-2</v>
      </c>
      <c r="F158">
        <f t="shared" si="223"/>
        <v>2.0174562512363752E-2</v>
      </c>
      <c r="G158">
        <f t="shared" si="223"/>
        <v>1.9937442759921958E-2</v>
      </c>
      <c r="H158">
        <f t="shared" si="223"/>
        <v>1.970201780286886E-2</v>
      </c>
      <c r="I158">
        <f t="shared" si="223"/>
        <v>1.9468277323262347E-2</v>
      </c>
      <c r="J158">
        <f t="shared" si="223"/>
        <v>1.923621106112228E-2</v>
      </c>
      <c r="K158">
        <f t="shared" si="223"/>
        <v>1.900580881412027E-2</v>
      </c>
      <c r="L158">
        <f t="shared" si="223"/>
        <v>1.8777060437271117E-2</v>
      </c>
      <c r="M158">
        <f t="shared" si="223"/>
        <v>1.8549955842625775E-2</v>
      </c>
      <c r="N158">
        <f t="shared" si="224"/>
        <v>1.8324484998965978E-2</v>
      </c>
      <c r="O158">
        <f t="shared" si="224"/>
        <v>1.8100637931500407E-2</v>
      </c>
      <c r="P158">
        <f t="shared" si="224"/>
        <v>1.7878404721562439E-2</v>
      </c>
      <c r="Q158">
        <f t="shared" si="224"/>
        <v>1.7657775506309484E-2</v>
      </c>
      <c r="R158">
        <f t="shared" si="224"/>
        <v>1.7438740478423843E-2</v>
      </c>
      <c r="S158">
        <f t="shared" si="224"/>
        <v>1.7221289885815144E-2</v>
      </c>
      <c r="T158">
        <f t="shared" si="224"/>
        <v>1.7005414031324339E-2</v>
      </c>
      <c r="U158">
        <f t="shared" si="224"/>
        <v>1.6791103272429164E-2</v>
      </c>
      <c r="V158">
        <f t="shared" si="224"/>
        <v>1.6578348020951233E-2</v>
      </c>
      <c r="W158">
        <f t="shared" si="224"/>
        <v>1.6367138742764548E-2</v>
      </c>
      <c r="X158">
        <f t="shared" si="225"/>
        <v>1.6157465957505592E-2</v>
      </c>
      <c r="Y158">
        <f t="shared" si="225"/>
        <v>1.5949320238284891E-2</v>
      </c>
      <c r="Z158">
        <f t="shared" si="225"/>
        <v>1.5742692211400094E-2</v>
      </c>
      <c r="AA158">
        <f t="shared" si="225"/>
        <v>1.5537572556050523E-2</v>
      </c>
      <c r="AB158">
        <f t="shared" si="225"/>
        <v>1.5333952004053212E-2</v>
      </c>
      <c r="AC158">
        <f t="shared" si="225"/>
        <v>1.5131821339560434E-2</v>
      </c>
      <c r="AD158">
        <f t="shared" si="225"/>
        <v>1.4931171398778666E-2</v>
      </c>
      <c r="AE158">
        <f t="shared" si="225"/>
        <v>1.4731993069689048E-2</v>
      </c>
      <c r="AF158">
        <f t="shared" si="225"/>
        <v>1.453427729176927E-2</v>
      </c>
      <c r="AG158">
        <f t="shared" si="225"/>
        <v>1.4338015055716892E-2</v>
      </c>
      <c r="AH158">
        <f t="shared" si="226"/>
        <v>1.4143197403174145E-2</v>
      </c>
      <c r="AI158">
        <f t="shared" si="226"/>
        <v>1.3949815426454126E-2</v>
      </c>
      <c r="AJ158">
        <f t="shared" si="226"/>
        <v>1.375786026826842E-2</v>
      </c>
      <c r="AK158">
        <f t="shared" si="226"/>
        <v>1.3567323121456143E-2</v>
      </c>
      <c r="AL158">
        <f t="shared" si="226"/>
        <v>1.3378195228714399E-2</v>
      </c>
      <c r="AM158">
        <f t="shared" si="226"/>
        <v>1.3190467882330137E-2</v>
      </c>
      <c r="AN158">
        <f t="shared" si="226"/>
        <v>1.3004132423913376E-2</v>
      </c>
      <c r="AO158">
        <f t="shared" si="226"/>
        <v>1.2819180244131865E-2</v>
      </c>
      <c r="AP158">
        <f t="shared" si="226"/>
        <v>1.2635602782447079E-2</v>
      </c>
      <c r="AQ158">
        <f t="shared" si="226"/>
        <v>1.2453391526851602E-2</v>
      </c>
      <c r="AR158">
        <f t="shared" si="227"/>
        <v>1.2272538013607901E-2</v>
      </c>
      <c r="AS158">
        <f t="shared" si="227"/>
        <v>1.2093033826988418E-2</v>
      </c>
      <c r="AT158">
        <f t="shared" si="227"/>
        <v>1.1914870599017021E-2</v>
      </c>
      <c r="AU158">
        <f t="shared" si="227"/>
        <v>1.1738040009211855E-2</v>
      </c>
      <c r="AV158">
        <f t="shared" si="227"/>
        <v>1.1562533784329445E-2</v>
      </c>
      <c r="AW158">
        <f t="shared" si="227"/>
        <v>1.1388343698110197E-2</v>
      </c>
      <c r="AX158">
        <f t="shared" si="227"/>
        <v>1.0124159351404E-2</v>
      </c>
      <c r="AY158">
        <f t="shared" si="227"/>
        <v>8.6514233722887971E-3</v>
      </c>
      <c r="AZ158">
        <f t="shared" si="227"/>
        <v>7.7884531872302867E-3</v>
      </c>
      <c r="BA158">
        <f t="shared" si="227"/>
        <v>7.1348796135242707E-3</v>
      </c>
      <c r="BB158">
        <f t="shared" si="228"/>
        <v>6.6008994731674977E-3</v>
      </c>
      <c r="BC158">
        <f t="shared" si="228"/>
        <v>6.1475924307152884E-3</v>
      </c>
      <c r="BD158">
        <f t="shared" si="228"/>
        <v>5.7536358423316688E-3</v>
      </c>
      <c r="BE158">
        <f t="shared" si="228"/>
        <v>5.4057391916530551E-3</v>
      </c>
      <c r="BF158">
        <f t="shared" si="228"/>
        <v>5.0949049350701697E-3</v>
      </c>
      <c r="BG158">
        <f t="shared" si="228"/>
        <v>4.8146811781365198E-3</v>
      </c>
      <c r="BH158">
        <f t="shared" si="228"/>
        <v>4.5602415571238649E-3</v>
      </c>
      <c r="BI158">
        <f t="shared" si="228"/>
        <v>4.3278570103094825E-3</v>
      </c>
      <c r="BJ158">
        <f t="shared" si="228"/>
        <v>4.1145719452437427E-3</v>
      </c>
      <c r="BK158">
        <f t="shared" si="228"/>
        <v>3.9179951696844606E-3</v>
      </c>
      <c r="BL158">
        <f t="shared" si="229"/>
        <v>3.7361591448908057E-3</v>
      </c>
      <c r="BM158">
        <f t="shared" si="229"/>
        <v>3.5674219009773547E-3</v>
      </c>
      <c r="BN158">
        <f t="shared" si="229"/>
        <v>3.4103966696655591E-3</v>
      </c>
      <c r="BO158">
        <f t="shared" si="229"/>
        <v>3.2639001391264878E-3</v>
      </c>
      <c r="BP158">
        <f t="shared" si="229"/>
        <v>3.1269135848419299E-3</v>
      </c>
      <c r="BQ158">
        <f t="shared" si="229"/>
        <v>2.9985531277767177E-3</v>
      </c>
      <c r="BR158">
        <f t="shared" si="229"/>
        <v>2.8780466048950954E-3</v>
      </c>
      <c r="BS158">
        <f t="shared" si="229"/>
        <v>2.7647153228289568E-3</v>
      </c>
      <c r="BT158">
        <f t="shared" si="229"/>
        <v>2.6579594796582347E-3</v>
      </c>
      <c r="BU158">
        <f t="shared" si="229"/>
        <v>2.5572463843427191E-3</v>
      </c>
      <c r="BV158">
        <f t="shared" si="230"/>
        <v>2.4621008392752153E-3</v>
      </c>
      <c r="BW158">
        <f t="shared" si="230"/>
        <v>2.3720972161066834E-3</v>
      </c>
      <c r="BX158">
        <f t="shared" si="230"/>
        <v>2.2868528719612018E-3</v>
      </c>
      <c r="BY158">
        <f t="shared" si="230"/>
        <v>2.2060226375610961E-3</v>
      </c>
      <c r="BZ158">
        <f t="shared" si="230"/>
        <v>2.1292941705726163E-3</v>
      </c>
      <c r="CA158">
        <f t="shared" si="230"/>
        <v>2.0563840133203956E-3</v>
      </c>
      <c r="CB158">
        <f t="shared" si="230"/>
        <v>1.9870342284389977E-3</v>
      </c>
      <c r="CC158">
        <f t="shared" si="230"/>
        <v>1.9210095121676952E-3</v>
      </c>
      <c r="CD158">
        <f t="shared" si="230"/>
        <v>1.8580947050500778E-3</v>
      </c>
      <c r="CE158">
        <f t="shared" si="230"/>
        <v>1.7980926353373221E-3</v>
      </c>
      <c r="CF158">
        <f t="shared" si="231"/>
        <v>1.7408222425390296E-3</v>
      </c>
      <c r="CG158">
        <f t="shared" si="231"/>
        <v>1.686116938138491E-3</v>
      </c>
      <c r="CH158">
        <f t="shared" si="231"/>
        <v>1.6338231680938337E-3</v>
      </c>
      <c r="CI158">
        <f t="shared" si="231"/>
        <v>1.5837991478315429E-3</v>
      </c>
      <c r="CJ158">
        <f t="shared" si="231"/>
        <v>1.5359137453414646E-3</v>
      </c>
      <c r="CK158">
        <f t="shared" si="231"/>
        <v>1.4900454919576287E-3</v>
      </c>
      <c r="CL158">
        <f t="shared" si="231"/>
        <v>1.4460817036521388E-3</v>
      </c>
      <c r="CM158">
        <f t="shared" si="231"/>
        <v>1.4039176983298655E-3</v>
      </c>
      <c r="CN158">
        <f t="shared" si="231"/>
        <v>1.363456096806127E-3</v>
      </c>
      <c r="CO158">
        <f t="shared" si="231"/>
        <v>1.3246061969687758E-3</v>
      </c>
      <c r="CP158">
        <f t="shared" si="232"/>
        <v>1.2872834121415194E-3</v>
      </c>
      <c r="CQ158">
        <f t="shared" si="232"/>
        <v>1.2514087659334277E-3</v>
      </c>
      <c r="CR158">
        <f t="shared" si="232"/>
        <v>8.0572871236695353E-4</v>
      </c>
      <c r="CS158">
        <f t="shared" si="232"/>
        <v>5.2335003297015916E-4</v>
      </c>
      <c r="CT158">
        <f t="shared" si="232"/>
        <v>3.6245158590194281E-4</v>
      </c>
      <c r="CU158">
        <f t="shared" si="232"/>
        <v>2.5215070896665462E-4</v>
      </c>
      <c r="CV158">
        <f t="shared" si="232"/>
        <v>1.7217568104668869E-4</v>
      </c>
      <c r="CW158">
        <f t="shared" si="232"/>
        <v>1.1318333296122619E-4</v>
      </c>
      <c r="CX158">
        <f t="shared" si="232"/>
        <v>6.9900619247060942E-5</v>
      </c>
      <c r="CY158">
        <f t="shared" si="232"/>
        <v>3.8980328199426481E-5</v>
      </c>
      <c r="CZ158">
        <f t="shared" si="233"/>
        <v>1.8125992913029476E-5</v>
      </c>
      <c r="DA158">
        <f t="shared" si="233"/>
        <v>5.6722767442001711E-6</v>
      </c>
      <c r="DB158">
        <f t="shared" si="233"/>
        <v>3.603215005838259E-7</v>
      </c>
      <c r="DC158">
        <f t="shared" si="233"/>
        <v>0</v>
      </c>
      <c r="DD158">
        <f t="shared" si="233"/>
        <v>0</v>
      </c>
      <c r="DE158">
        <f t="shared" si="233"/>
        <v>0</v>
      </c>
      <c r="DF158">
        <f t="shared" si="233"/>
        <v>0</v>
      </c>
      <c r="DG158">
        <f t="shared" si="233"/>
        <v>0</v>
      </c>
      <c r="DH158">
        <f t="shared" si="233"/>
        <v>0</v>
      </c>
      <c r="DI158">
        <f t="shared" si="233"/>
        <v>0</v>
      </c>
      <c r="DJ158">
        <f t="shared" si="234"/>
        <v>0</v>
      </c>
      <c r="DK158">
        <f t="shared" si="234"/>
        <v>0</v>
      </c>
      <c r="DL158">
        <f t="shared" si="234"/>
        <v>0</v>
      </c>
      <c r="DM158">
        <f t="shared" si="234"/>
        <v>0</v>
      </c>
      <c r="DN158">
        <f t="shared" si="234"/>
        <v>0</v>
      </c>
      <c r="DO158">
        <f t="shared" si="234"/>
        <v>0</v>
      </c>
      <c r="DP158">
        <f t="shared" si="234"/>
        <v>0</v>
      </c>
      <c r="DQ158">
        <f t="shared" si="234"/>
        <v>0</v>
      </c>
      <c r="DR158">
        <f t="shared" si="234"/>
        <v>0</v>
      </c>
      <c r="DS158">
        <f t="shared" si="234"/>
        <v>0</v>
      </c>
      <c r="DT158">
        <f t="shared" si="235"/>
        <v>0</v>
      </c>
      <c r="DU158">
        <f t="shared" si="235"/>
        <v>0</v>
      </c>
      <c r="DV158">
        <f t="shared" si="235"/>
        <v>0</v>
      </c>
      <c r="DW158">
        <f t="shared" si="235"/>
        <v>0</v>
      </c>
      <c r="DX158">
        <f t="shared" si="235"/>
        <v>0</v>
      </c>
      <c r="DY158">
        <f t="shared" si="235"/>
        <v>0</v>
      </c>
      <c r="DZ158">
        <f t="shared" si="235"/>
        <v>0</v>
      </c>
      <c r="EA158">
        <f t="shared" si="235"/>
        <v>0</v>
      </c>
      <c r="EB158">
        <f t="shared" si="235"/>
        <v>0</v>
      </c>
      <c r="EC158">
        <f t="shared" si="235"/>
        <v>0</v>
      </c>
      <c r="ED158">
        <f t="shared" si="236"/>
        <v>0</v>
      </c>
      <c r="EE158">
        <f t="shared" si="236"/>
        <v>0</v>
      </c>
      <c r="EF158">
        <f t="shared" si="236"/>
        <v>0</v>
      </c>
      <c r="EG158">
        <f t="shared" si="236"/>
        <v>0</v>
      </c>
      <c r="EH158">
        <f t="shared" si="236"/>
        <v>0</v>
      </c>
      <c r="EI158">
        <f t="shared" si="236"/>
        <v>0</v>
      </c>
      <c r="EJ158">
        <f t="shared" si="236"/>
        <v>0</v>
      </c>
      <c r="EK158">
        <f t="shared" si="236"/>
        <v>0</v>
      </c>
      <c r="EL158">
        <f t="shared" si="236"/>
        <v>0</v>
      </c>
      <c r="EM158">
        <f t="shared" si="236"/>
        <v>0</v>
      </c>
      <c r="EN158">
        <f t="shared" si="237"/>
        <v>0</v>
      </c>
      <c r="EO158">
        <f t="shared" si="237"/>
        <v>0</v>
      </c>
      <c r="EP158">
        <f t="shared" si="237"/>
        <v>0</v>
      </c>
      <c r="EQ158">
        <f t="shared" si="237"/>
        <v>0</v>
      </c>
      <c r="ER158">
        <f t="shared" si="237"/>
        <v>0</v>
      </c>
      <c r="ES158">
        <f t="shared" si="237"/>
        <v>0</v>
      </c>
      <c r="ET158">
        <f t="shared" si="237"/>
        <v>0</v>
      </c>
      <c r="EU158">
        <f t="shared" si="237"/>
        <v>0</v>
      </c>
      <c r="EV158">
        <f t="shared" si="237"/>
        <v>0</v>
      </c>
      <c r="EW158">
        <f t="shared" si="237"/>
        <v>0</v>
      </c>
      <c r="EX158">
        <f t="shared" si="237"/>
        <v>0</v>
      </c>
      <c r="EZ158">
        <f t="shared" si="207"/>
        <v>0.88212348055592216</v>
      </c>
      <c r="FB158">
        <f t="shared" si="238"/>
        <v>1.0893040465779769E-2</v>
      </c>
      <c r="FC158">
        <f t="shared" si="239"/>
        <v>0.24862334647313375</v>
      </c>
      <c r="FH158" s="56"/>
    </row>
    <row r="159" spans="1:164" x14ac:dyDescent="0.25">
      <c r="A159">
        <v>1060</v>
      </c>
      <c r="B159" s="19">
        <f>'Input spectra'!Y158</f>
        <v>4.4001286084178901E-2</v>
      </c>
      <c r="C159">
        <f>'Input spectra'!B158</f>
        <v>0</v>
      </c>
      <c r="D159">
        <f t="shared" ref="D159:S174" si="240">D$2*EXP(- D$1 * ($C159*_c1+$B159))</f>
        <v>2.0653927966864227E-2</v>
      </c>
      <c r="E159">
        <f t="shared" si="240"/>
        <v>2.0413494642370775E-2</v>
      </c>
      <c r="F159">
        <f t="shared" si="240"/>
        <v>2.0174774416344965E-2</v>
      </c>
      <c r="G159">
        <f t="shared" si="240"/>
        <v>1.9937756880829455E-2</v>
      </c>
      <c r="H159">
        <f t="shared" si="240"/>
        <v>1.9702431686236439E-2</v>
      </c>
      <c r="I159">
        <f t="shared" si="240"/>
        <v>1.9468788541035727E-2</v>
      </c>
      <c r="J159">
        <f t="shared" si="240"/>
        <v>1.9236817211444445E-2</v>
      </c>
      <c r="K159">
        <f t="shared" si="240"/>
        <v>1.9006507521118338E-2</v>
      </c>
      <c r="L159">
        <f t="shared" si="240"/>
        <v>1.8777849350844689E-2</v>
      </c>
      <c r="M159">
        <f t="shared" si="240"/>
        <v>1.8550832638236793E-2</v>
      </c>
      <c r="N159">
        <f t="shared" si="240"/>
        <v>1.832544737743004E-2</v>
      </c>
      <c r="O159">
        <f t="shared" si="240"/>
        <v>1.8101683618779566E-2</v>
      </c>
      <c r="P159">
        <f t="shared" si="240"/>
        <v>1.7879531468559463E-2</v>
      </c>
      <c r="Q159">
        <f t="shared" si="240"/>
        <v>1.7658981088663553E-2</v>
      </c>
      <c r="R159">
        <f t="shared" si="240"/>
        <v>1.7440022696307698E-2</v>
      </c>
      <c r="S159">
        <f t="shared" si="240"/>
        <v>1.7222646563733672E-2</v>
      </c>
      <c r="T159">
        <f t="shared" ref="T159:AI175" si="241">T$2*EXP(- T$1 * ($C159*_c1+$B159))</f>
        <v>1.7006843017914563E-2</v>
      </c>
      <c r="U159">
        <f t="shared" si="241"/>
        <v>1.6792602440261675E-2</v>
      </c>
      <c r="V159">
        <f t="shared" si="241"/>
        <v>1.6579915266332988E-2</v>
      </c>
      <c r="W159">
        <f t="shared" si="241"/>
        <v>1.6368771985543103E-2</v>
      </c>
      <c r="X159">
        <f t="shared" si="241"/>
        <v>1.6159163140874688E-2</v>
      </c>
      <c r="Y159">
        <f t="shared" si="241"/>
        <v>1.5951079328591456E-2</v>
      </c>
      <c r="Z159">
        <f t="shared" si="241"/>
        <v>1.5744511197952567E-2</v>
      </c>
      <c r="AA159">
        <f t="shared" si="241"/>
        <v>1.5539449450928559E-2</v>
      </c>
      <c r="AB159">
        <f t="shared" si="241"/>
        <v>1.5335884841918763E-2</v>
      </c>
      <c r="AC159">
        <f t="shared" si="241"/>
        <v>1.5133808177470133E-2</v>
      </c>
      <c r="AD159">
        <f t="shared" si="241"/>
        <v>1.4933210315997564E-2</v>
      </c>
      <c r="AE159">
        <f t="shared" si="241"/>
        <v>1.473408216750567E-2</v>
      </c>
      <c r="AF159">
        <f t="shared" si="241"/>
        <v>1.4536414693311992E-2</v>
      </c>
      <c r="AG159">
        <f t="shared" si="241"/>
        <v>1.4340198905771626E-2</v>
      </c>
      <c r="AH159">
        <f t="shared" si="241"/>
        <v>1.4145425868003318E-2</v>
      </c>
      <c r="AI159">
        <f t="shared" si="241"/>
        <v>1.3952086693616948E-2</v>
      </c>
      <c r="AJ159">
        <f t="shared" ref="AJ159:AY174" si="242">AJ$2*EXP(- AJ$1 * ($C159*_c1+$B159))</f>
        <v>1.376017254644245E-2</v>
      </c>
      <c r="AK159">
        <f t="shared" si="242"/>
        <v>1.3569674640260109E-2</v>
      </c>
      <c r="AL159">
        <f t="shared" si="242"/>
        <v>1.3380584238532302E-2</v>
      </c>
      <c r="AM159">
        <f t="shared" si="242"/>
        <v>1.3192892654136593E-2</v>
      </c>
      <c r="AN159">
        <f t="shared" si="242"/>
        <v>1.3006591249100231E-2</v>
      </c>
      <c r="AO159">
        <f t="shared" si="242"/>
        <v>1.2821671434336027E-2</v>
      </c>
      <c r="AP159">
        <f t="shared" si="242"/>
        <v>1.2638124669379608E-2</v>
      </c>
      <c r="AQ159">
        <f t="shared" si="242"/>
        <v>1.2455942462128005E-2</v>
      </c>
      <c r="AR159">
        <f t="shared" si="242"/>
        <v>1.227511636857965E-2</v>
      </c>
      <c r="AS159">
        <f t="shared" si="242"/>
        <v>1.2095637992575684E-2</v>
      </c>
      <c r="AT159">
        <f t="shared" si="242"/>
        <v>1.1917498985542608E-2</v>
      </c>
      <c r="AU159">
        <f t="shared" si="242"/>
        <v>1.174069104623632E-2</v>
      </c>
      <c r="AV159">
        <f t="shared" si="242"/>
        <v>1.1565205920487409E-2</v>
      </c>
      <c r="AW159">
        <f t="shared" si="242"/>
        <v>1.139103540094784E-2</v>
      </c>
      <c r="AX159">
        <f t="shared" si="242"/>
        <v>1.0126605438842105E-2</v>
      </c>
      <c r="AY159">
        <f t="shared" si="242"/>
        <v>8.6535590796142665E-3</v>
      </c>
      <c r="AZ159">
        <f t="shared" ref="AZ159:BO175" si="243">AZ$2*EXP(- AZ$1 * ($C159*_c1+$B159))</f>
        <v>7.7904167731334996E-3</v>
      </c>
      <c r="BA159">
        <f t="shared" si="243"/>
        <v>7.1367159037581448E-3</v>
      </c>
      <c r="BB159">
        <f t="shared" si="243"/>
        <v>6.6026330091410344E-3</v>
      </c>
      <c r="BC159">
        <f t="shared" si="243"/>
        <v>6.1492392127441764E-3</v>
      </c>
      <c r="BD159">
        <f t="shared" si="243"/>
        <v>5.7552073182526812E-3</v>
      </c>
      <c r="BE159">
        <f t="shared" si="243"/>
        <v>5.4072440447792466E-3</v>
      </c>
      <c r="BF159">
        <f t="shared" si="243"/>
        <v>5.0963500225616127E-3</v>
      </c>
      <c r="BG159">
        <f t="shared" si="243"/>
        <v>4.816072077348162E-3</v>
      </c>
      <c r="BH159">
        <f t="shared" si="243"/>
        <v>4.5615829081717988E-3</v>
      </c>
      <c r="BI159">
        <f t="shared" si="243"/>
        <v>4.3291527431840553E-3</v>
      </c>
      <c r="BJ159">
        <f t="shared" si="243"/>
        <v>4.1158254370890716E-3</v>
      </c>
      <c r="BK159">
        <f t="shared" si="243"/>
        <v>3.9192093576028639E-3</v>
      </c>
      <c r="BL159">
        <f t="shared" si="243"/>
        <v>3.7373366092146071E-3</v>
      </c>
      <c r="BM159">
        <f t="shared" si="243"/>
        <v>3.5685649282411218E-3</v>
      </c>
      <c r="BN159">
        <f t="shared" si="243"/>
        <v>3.411507301213733E-3</v>
      </c>
      <c r="BO159">
        <f t="shared" si="243"/>
        <v>3.2649802093008226E-3</v>
      </c>
      <c r="BP159">
        <f t="shared" ref="BP159:CE174" si="244">BP$2*EXP(- BP$1 * ($C159*_c1+$B159))</f>
        <v>3.1279647514462785E-3</v>
      </c>
      <c r="BQ159">
        <f t="shared" si="244"/>
        <v>2.9995768967103222E-3</v>
      </c>
      <c r="BR159">
        <f t="shared" si="244"/>
        <v>2.8790443503092732E-3</v>
      </c>
      <c r="BS159">
        <f t="shared" si="244"/>
        <v>2.7656883037966858E-3</v>
      </c>
      <c r="BT159">
        <f t="shared" si="244"/>
        <v>2.6589088540917077E-3</v>
      </c>
      <c r="BU159">
        <f t="shared" si="244"/>
        <v>2.5581732207133525E-3</v>
      </c>
      <c r="BV159">
        <f t="shared" si="244"/>
        <v>2.4630061265601432E-3</v>
      </c>
      <c r="BW159">
        <f t="shared" si="244"/>
        <v>2.3729818722901092E-3</v>
      </c>
      <c r="BX159">
        <f t="shared" si="244"/>
        <v>2.2877177513477604E-3</v>
      </c>
      <c r="BY159">
        <f t="shared" si="244"/>
        <v>2.2068685371047429E-3</v>
      </c>
      <c r="BZ159">
        <f t="shared" si="244"/>
        <v>2.130121835383629E-3</v>
      </c>
      <c r="CA159">
        <f t="shared" si="244"/>
        <v>2.0571941414815114E-3</v>
      </c>
      <c r="CB159">
        <f t="shared" si="244"/>
        <v>1.9878274752371532E-3</v>
      </c>
      <c r="CC159">
        <f t="shared" si="244"/>
        <v>1.9217864938285152E-3</v>
      </c>
      <c r="CD159">
        <f t="shared" si="244"/>
        <v>1.8588560020469493E-3</v>
      </c>
      <c r="CE159">
        <f t="shared" si="244"/>
        <v>1.7988387953346535E-3</v>
      </c>
      <c r="CF159">
        <f t="shared" ref="CF159:CU174" si="245">CF$2*EXP(- CF$1 * ($C159*_c1+$B159))</f>
        <v>1.7415537830194471E-3</v>
      </c>
      <c r="CG159">
        <f t="shared" si="245"/>
        <v>1.6868343487557362E-3</v>
      </c>
      <c r="CH159">
        <f t="shared" si="245"/>
        <v>1.6345269127866057E-3</v>
      </c>
      <c r="CI159">
        <f t="shared" si="245"/>
        <v>1.5844896667281843E-3</v>
      </c>
      <c r="CJ159">
        <f t="shared" si="245"/>
        <v>1.5365914564809623E-3</v>
      </c>
      <c r="CK159">
        <f t="shared" si="245"/>
        <v>1.4907107928487401E-3</v>
      </c>
      <c r="CL159">
        <f t="shared" si="245"/>
        <v>1.4467349726893866E-3</v>
      </c>
      <c r="CM159">
        <f t="shared" si="245"/>
        <v>1.4045592960825737E-3</v>
      </c>
      <c r="CN159">
        <f t="shared" si="245"/>
        <v>1.3640863671945151E-3</v>
      </c>
      <c r="CO159">
        <f t="shared" si="245"/>
        <v>1.3252254683392894E-3</v>
      </c>
      <c r="CP159">
        <f t="shared" si="245"/>
        <v>1.2878919982520238E-3</v>
      </c>
      <c r="CQ159">
        <f t="shared" si="245"/>
        <v>1.2520069668575627E-3</v>
      </c>
      <c r="CR159">
        <f t="shared" si="245"/>
        <v>8.0611810192610393E-4</v>
      </c>
      <c r="CS159">
        <f t="shared" si="245"/>
        <v>5.2360570544768541E-4</v>
      </c>
      <c r="CT159">
        <f t="shared" si="245"/>
        <v>3.6263055900742468E-4</v>
      </c>
      <c r="CU159">
        <f t="shared" si="245"/>
        <v>2.5227654205489051E-4</v>
      </c>
      <c r="CV159">
        <f t="shared" ref="CV159:DK175" si="246">CV$2*EXP(- CV$1 * ($C159*_c1+$B159))</f>
        <v>1.722625081354034E-4</v>
      </c>
      <c r="CW159">
        <f t="shared" si="246"/>
        <v>1.1324100529823926E-4</v>
      </c>
      <c r="CX159">
        <f t="shared" si="246"/>
        <v>6.9936604252841532E-5</v>
      </c>
      <c r="CY159">
        <f t="shared" si="246"/>
        <v>3.9000600185744223E-5</v>
      </c>
      <c r="CZ159">
        <f t="shared" si="246"/>
        <v>1.8135514702278897E-5</v>
      </c>
      <c r="DA159">
        <f t="shared" si="246"/>
        <v>5.6752862603947498E-6</v>
      </c>
      <c r="DB159">
        <f t="shared" si="246"/>
        <v>3.6051456817992599E-7</v>
      </c>
      <c r="DC159">
        <f t="shared" si="246"/>
        <v>0</v>
      </c>
      <c r="DD159">
        <f t="shared" si="246"/>
        <v>0</v>
      </c>
      <c r="DE159">
        <f t="shared" si="246"/>
        <v>0</v>
      </c>
      <c r="DF159">
        <f t="shared" si="246"/>
        <v>0</v>
      </c>
      <c r="DG159">
        <f t="shared" si="246"/>
        <v>0</v>
      </c>
      <c r="DH159">
        <f t="shared" si="246"/>
        <v>0</v>
      </c>
      <c r="DI159">
        <f t="shared" si="246"/>
        <v>0</v>
      </c>
      <c r="DJ159">
        <f t="shared" si="246"/>
        <v>0</v>
      </c>
      <c r="DK159">
        <f t="shared" si="246"/>
        <v>0</v>
      </c>
      <c r="DL159">
        <f t="shared" ref="DL159:EA174" si="247">DL$2*EXP(- DL$1 * ($C159*_c1+$B159))</f>
        <v>0</v>
      </c>
      <c r="DM159">
        <f t="shared" si="247"/>
        <v>0</v>
      </c>
      <c r="DN159">
        <f t="shared" si="247"/>
        <v>0</v>
      </c>
      <c r="DO159">
        <f t="shared" si="247"/>
        <v>0</v>
      </c>
      <c r="DP159">
        <f t="shared" si="247"/>
        <v>0</v>
      </c>
      <c r="DQ159">
        <f t="shared" si="247"/>
        <v>0</v>
      </c>
      <c r="DR159">
        <f t="shared" si="247"/>
        <v>0</v>
      </c>
      <c r="DS159">
        <f t="shared" si="247"/>
        <v>0</v>
      </c>
      <c r="DT159">
        <f t="shared" si="247"/>
        <v>0</v>
      </c>
      <c r="DU159">
        <f t="shared" si="247"/>
        <v>0</v>
      </c>
      <c r="DV159">
        <f t="shared" si="247"/>
        <v>0</v>
      </c>
      <c r="DW159">
        <f t="shared" si="247"/>
        <v>0</v>
      </c>
      <c r="DX159">
        <f t="shared" si="247"/>
        <v>0</v>
      </c>
      <c r="DY159">
        <f t="shared" si="247"/>
        <v>0</v>
      </c>
      <c r="DZ159">
        <f t="shared" si="247"/>
        <v>0</v>
      </c>
      <c r="EA159">
        <f t="shared" si="247"/>
        <v>0</v>
      </c>
      <c r="EB159">
        <f t="shared" ref="EB159:EQ181" si="248">EB$2*EXP(- EB$1 * ($C159*_c1+$B159))</f>
        <v>0</v>
      </c>
      <c r="EC159">
        <f t="shared" si="248"/>
        <v>0</v>
      </c>
      <c r="ED159">
        <f t="shared" si="248"/>
        <v>0</v>
      </c>
      <c r="EE159">
        <f t="shared" si="248"/>
        <v>0</v>
      </c>
      <c r="EF159">
        <f t="shared" si="248"/>
        <v>0</v>
      </c>
      <c r="EG159">
        <f t="shared" si="248"/>
        <v>0</v>
      </c>
      <c r="EH159">
        <f t="shared" si="248"/>
        <v>0</v>
      </c>
      <c r="EI159">
        <f t="shared" si="248"/>
        <v>0</v>
      </c>
      <c r="EJ159">
        <f t="shared" si="248"/>
        <v>0</v>
      </c>
      <c r="EK159">
        <f t="shared" si="248"/>
        <v>0</v>
      </c>
      <c r="EL159">
        <f t="shared" si="248"/>
        <v>0</v>
      </c>
      <c r="EM159">
        <f t="shared" si="248"/>
        <v>0</v>
      </c>
      <c r="EN159">
        <f t="shared" si="248"/>
        <v>0</v>
      </c>
      <c r="EO159">
        <f t="shared" si="248"/>
        <v>0</v>
      </c>
      <c r="EP159">
        <f t="shared" si="248"/>
        <v>0</v>
      </c>
      <c r="EQ159">
        <f t="shared" si="248"/>
        <v>0</v>
      </c>
      <c r="ER159">
        <f t="shared" ref="EN159:EX182" si="249">ER$2*EXP(- ER$1 * ($C159*_c1+$B159))</f>
        <v>0</v>
      </c>
      <c r="ES159">
        <f t="shared" si="249"/>
        <v>0</v>
      </c>
      <c r="ET159">
        <f t="shared" si="249"/>
        <v>0</v>
      </c>
      <c r="EU159">
        <f t="shared" si="249"/>
        <v>0</v>
      </c>
      <c r="EV159">
        <f t="shared" si="249"/>
        <v>0</v>
      </c>
      <c r="EW159">
        <f t="shared" si="249"/>
        <v>0</v>
      </c>
      <c r="EX159">
        <f t="shared" si="249"/>
        <v>0</v>
      </c>
      <c r="EZ159">
        <f t="shared" si="207"/>
        <v>0.88225099352323011</v>
      </c>
      <c r="FB159">
        <f t="shared" si="238"/>
        <v>1.0880196999116243E-2</v>
      </c>
      <c r="FC159">
        <f t="shared" si="239"/>
        <v>0.24862498754057341</v>
      </c>
      <c r="FH159" s="56"/>
    </row>
    <row r="160" spans="1:164" x14ac:dyDescent="0.25">
      <c r="A160">
        <v>1065</v>
      </c>
      <c r="B160" s="19">
        <f>'Input spectra'!Y159</f>
        <v>4.3948768745025298E-2</v>
      </c>
      <c r="C160">
        <f>'Input spectra'!B159</f>
        <v>0</v>
      </c>
      <c r="D160">
        <f t="shared" si="240"/>
        <v>2.0653927966864227E-2</v>
      </c>
      <c r="E160">
        <f t="shared" si="240"/>
        <v>2.041360184889443E-2</v>
      </c>
      <c r="F160">
        <f t="shared" si="240"/>
        <v>2.0174986322551911E-2</v>
      </c>
      <c r="G160">
        <f t="shared" si="240"/>
        <v>1.9938071006686028E-2</v>
      </c>
      <c r="H160">
        <f t="shared" si="240"/>
        <v>1.9702845578298534E-2</v>
      </c>
      <c r="I160">
        <f t="shared" si="240"/>
        <v>1.9469299772233183E-2</v>
      </c>
      <c r="J160">
        <f t="shared" si="240"/>
        <v>1.9237423380866956E-2</v>
      </c>
      <c r="K160">
        <f t="shared" si="240"/>
        <v>1.9007206253802846E-2</v>
      </c>
      <c r="L160">
        <f t="shared" si="240"/>
        <v>1.8778638297564276E-2</v>
      </c>
      <c r="M160">
        <f t="shared" si="240"/>
        <v>1.8551709475291063E-2</v>
      </c>
      <c r="N160">
        <f t="shared" si="240"/>
        <v>1.8326409806436988E-2</v>
      </c>
      <c r="O160">
        <f t="shared" si="240"/>
        <v>1.8102729366468857E-2</v>
      </c>
      <c r="P160">
        <f t="shared" si="240"/>
        <v>1.7880658286567229E-2</v>
      </c>
      <c r="Q160">
        <f t="shared" si="240"/>
        <v>1.7660186753328602E-2</v>
      </c>
      <c r="R160">
        <f t="shared" si="240"/>
        <v>1.744130500846916E-2</v>
      </c>
      <c r="S160">
        <f t="shared" si="240"/>
        <v>1.7224003348530081E-2</v>
      </c>
      <c r="T160">
        <f t="shared" si="241"/>
        <v>1.7008272124584351E-2</v>
      </c>
      <c r="U160">
        <f t="shared" si="241"/>
        <v>1.6794101741945081E-2</v>
      </c>
      <c r="V160">
        <f t="shared" si="241"/>
        <v>1.6581482659875347E-2</v>
      </c>
      <c r="W160">
        <f t="shared" si="241"/>
        <v>1.637040539129956E-2</v>
      </c>
      <c r="X160">
        <f t="shared" si="241"/>
        <v>1.6160860502516264E-2</v>
      </c>
      <c r="Y160">
        <f t="shared" si="241"/>
        <v>1.5952838612912478E-2</v>
      </c>
      <c r="Z160">
        <f t="shared" si="241"/>
        <v>1.5746330394679507E-2</v>
      </c>
      <c r="AA160">
        <f t="shared" si="241"/>
        <v>1.5541326572530195E-2</v>
      </c>
      <c r="AB160">
        <f t="shared" si="241"/>
        <v>1.5337817923417674E-2</v>
      </c>
      <c r="AC160">
        <f t="shared" si="241"/>
        <v>1.5135795276255559E-2</v>
      </c>
      <c r="AD160">
        <f t="shared" si="241"/>
        <v>1.4935249511639589E-2</v>
      </c>
      <c r="AE160">
        <f t="shared" si="241"/>
        <v>1.4736171561570715E-2</v>
      </c>
      <c r="AF160">
        <f t="shared" si="241"/>
        <v>1.4538552409179622E-2</v>
      </c>
      <c r="AG160">
        <f t="shared" si="241"/>
        <v>1.4342383088452671E-2</v>
      </c>
      <c r="AH160">
        <f t="shared" si="241"/>
        <v>1.4147654683959277E-2</v>
      </c>
      <c r="AI160">
        <f t="shared" si="241"/>
        <v>1.3954358330580686E-2</v>
      </c>
      <c r="AJ160">
        <f t="shared" si="242"/>
        <v>1.3762485213240165E-2</v>
      </c>
      <c r="AK160">
        <f t="shared" si="242"/>
        <v>1.3572026566634579E-2</v>
      </c>
      <c r="AL160">
        <f t="shared" si="242"/>
        <v>1.3382973674967383E-2</v>
      </c>
      <c r="AM160">
        <f t="shared" si="242"/>
        <v>1.3195317871682988E-2</v>
      </c>
      <c r="AN160">
        <f t="shared" si="242"/>
        <v>1.3009050539202477E-2</v>
      </c>
      <c r="AO160">
        <f t="shared" si="242"/>
        <v>1.2824163108660747E-2</v>
      </c>
      <c r="AP160">
        <f t="shared" si="242"/>
        <v>1.2640647059644969E-2</v>
      </c>
      <c r="AQ160">
        <f t="shared" si="242"/>
        <v>1.2458493919934414E-2</v>
      </c>
      <c r="AR160">
        <f t="shared" si="242"/>
        <v>1.227769526524166E-2</v>
      </c>
      <c r="AS160">
        <f t="shared" si="242"/>
        <v>1.2098242718955097E-2</v>
      </c>
      <c r="AT160">
        <f t="shared" si="242"/>
        <v>1.1920127951882778E-2</v>
      </c>
      <c r="AU160">
        <f t="shared" si="242"/>
        <v>1.1743342681997651E-2</v>
      </c>
      <c r="AV160">
        <f t="shared" si="242"/>
        <v>1.1567878674184037E-2</v>
      </c>
      <c r="AW160">
        <f t="shared" si="242"/>
        <v>1.1393727739985475E-2</v>
      </c>
      <c r="AX160">
        <f t="shared" si="242"/>
        <v>1.0129052117276809E-2</v>
      </c>
      <c r="AY160">
        <f t="shared" si="242"/>
        <v>8.6556953141646315E-3</v>
      </c>
      <c r="AZ160">
        <f t="shared" si="243"/>
        <v>7.7923808540861809E-3</v>
      </c>
      <c r="BA160">
        <f t="shared" si="243"/>
        <v>7.138552666594503E-3</v>
      </c>
      <c r="BB160">
        <f t="shared" si="243"/>
        <v>6.6043670003778244E-3</v>
      </c>
      <c r="BC160">
        <f t="shared" si="243"/>
        <v>6.1508864359036495E-3</v>
      </c>
      <c r="BD160">
        <f t="shared" si="243"/>
        <v>5.7567792233869132E-3</v>
      </c>
      <c r="BE160">
        <f t="shared" si="243"/>
        <v>5.4087493168274142E-3</v>
      </c>
      <c r="BF160">
        <f t="shared" si="243"/>
        <v>5.0977955199287828E-3</v>
      </c>
      <c r="BG160">
        <f t="shared" si="243"/>
        <v>4.8174633783726242E-3</v>
      </c>
      <c r="BH160">
        <f t="shared" si="243"/>
        <v>4.5629246537651994E-3</v>
      </c>
      <c r="BI160">
        <f t="shared" si="243"/>
        <v>4.3304488639928128E-3</v>
      </c>
      <c r="BJ160">
        <f t="shared" si="243"/>
        <v>4.1170793108068846E-3</v>
      </c>
      <c r="BK160">
        <f t="shared" si="243"/>
        <v>3.9204239217984806E-3</v>
      </c>
      <c r="BL160">
        <f t="shared" si="243"/>
        <v>3.7385144446206299E-3</v>
      </c>
      <c r="BM160">
        <f t="shared" si="243"/>
        <v>3.5697083217389263E-3</v>
      </c>
      <c r="BN160">
        <f t="shared" si="243"/>
        <v>3.4126182944507538E-3</v>
      </c>
      <c r="BO160">
        <f t="shared" si="243"/>
        <v>3.2660606368854739E-3</v>
      </c>
      <c r="BP160">
        <f t="shared" si="244"/>
        <v>3.1290162714186368E-3</v>
      </c>
      <c r="BQ160">
        <f t="shared" si="244"/>
        <v>3.0006010151801149E-3</v>
      </c>
      <c r="BR160">
        <f t="shared" si="244"/>
        <v>2.88004244161636E-3</v>
      </c>
      <c r="BS160">
        <f t="shared" si="244"/>
        <v>2.7666616271837434E-3</v>
      </c>
      <c r="BT160">
        <f t="shared" si="244"/>
        <v>2.659858567624337E-3</v>
      </c>
      <c r="BU160">
        <f t="shared" si="244"/>
        <v>2.5591003930022075E-3</v>
      </c>
      <c r="BV160">
        <f t="shared" si="244"/>
        <v>2.463911746709208E-3</v>
      </c>
      <c r="BW160">
        <f t="shared" si="244"/>
        <v>2.3738668583995425E-3</v>
      </c>
      <c r="BX160">
        <f t="shared" si="244"/>
        <v>2.2885829578285373E-3</v>
      </c>
      <c r="BY160">
        <f t="shared" si="244"/>
        <v>2.2077147610086328E-3</v>
      </c>
      <c r="BZ160">
        <f t="shared" si="244"/>
        <v>2.130949821911129E-3</v>
      </c>
      <c r="CA160">
        <f t="shared" si="244"/>
        <v>2.0580045887987936E-3</v>
      </c>
      <c r="CB160">
        <f t="shared" si="244"/>
        <v>1.9886210387085059E-3</v>
      </c>
      <c r="CC160">
        <f t="shared" si="244"/>
        <v>1.9225637897514448E-3</v>
      </c>
      <c r="CD160">
        <f t="shared" si="244"/>
        <v>1.8596176109617851E-3</v>
      </c>
      <c r="CE160">
        <f t="shared" si="244"/>
        <v>1.7995852649682798E-3</v>
      </c>
      <c r="CF160">
        <f t="shared" si="245"/>
        <v>1.7422856309129147E-3</v>
      </c>
      <c r="CG160">
        <f t="shared" si="245"/>
        <v>1.6875520646175244E-3</v>
      </c>
      <c r="CH160">
        <f t="shared" si="245"/>
        <v>1.6352309606067926E-3</v>
      </c>
      <c r="CI160">
        <f t="shared" si="245"/>
        <v>1.5851804866834208E-3</v>
      </c>
      <c r="CJ160">
        <f t="shared" si="245"/>
        <v>1.5372694666557344E-3</v>
      </c>
      <c r="CK160">
        <f t="shared" si="245"/>
        <v>1.4913763907947258E-3</v>
      </c>
      <c r="CL160">
        <f t="shared" si="245"/>
        <v>1.4473885368416573E-3</v>
      </c>
      <c r="CM160">
        <f t="shared" si="245"/>
        <v>1.4052011870488205E-3</v>
      </c>
      <c r="CN160">
        <f t="shared" si="245"/>
        <v>1.3647169289313108E-3</v>
      </c>
      <c r="CO160">
        <f t="shared" si="245"/>
        <v>1.3258450292275715E-3</v>
      </c>
      <c r="CP160">
        <f t="shared" si="245"/>
        <v>1.2885008720824277E-3</v>
      </c>
      <c r="CQ160">
        <f t="shared" si="245"/>
        <v>1.2526054537349014E-3</v>
      </c>
      <c r="CR160">
        <f t="shared" si="245"/>
        <v>8.0650767966798447E-4</v>
      </c>
      <c r="CS160">
        <f t="shared" si="245"/>
        <v>5.2386150282902704E-4</v>
      </c>
      <c r="CT160">
        <f t="shared" si="245"/>
        <v>3.628096204871164E-4</v>
      </c>
      <c r="CU160">
        <f t="shared" si="245"/>
        <v>2.5240243793877014E-4</v>
      </c>
      <c r="CV160">
        <f t="shared" si="246"/>
        <v>1.7234937901046058E-4</v>
      </c>
      <c r="CW160">
        <f t="shared" si="246"/>
        <v>1.1329870702207429E-4</v>
      </c>
      <c r="CX160">
        <f t="shared" si="246"/>
        <v>6.9972607783789091E-5</v>
      </c>
      <c r="CY160">
        <f t="shared" si="246"/>
        <v>3.9020882714647127E-5</v>
      </c>
      <c r="CZ160">
        <f t="shared" si="246"/>
        <v>1.8145041493431991E-5</v>
      </c>
      <c r="DA160">
        <f t="shared" si="246"/>
        <v>5.6782973733357732E-6</v>
      </c>
      <c r="DB160">
        <f t="shared" si="246"/>
        <v>3.6070773922557484E-7</v>
      </c>
      <c r="DC160">
        <f t="shared" si="246"/>
        <v>0</v>
      </c>
      <c r="DD160">
        <f t="shared" si="246"/>
        <v>0</v>
      </c>
      <c r="DE160">
        <f t="shared" si="246"/>
        <v>0</v>
      </c>
      <c r="DF160">
        <f t="shared" si="246"/>
        <v>0</v>
      </c>
      <c r="DG160">
        <f t="shared" si="246"/>
        <v>0</v>
      </c>
      <c r="DH160">
        <f t="shared" si="246"/>
        <v>0</v>
      </c>
      <c r="DI160">
        <f t="shared" si="246"/>
        <v>0</v>
      </c>
      <c r="DJ160">
        <f t="shared" si="246"/>
        <v>0</v>
      </c>
      <c r="DK160">
        <f t="shared" si="246"/>
        <v>0</v>
      </c>
      <c r="DL160">
        <f t="shared" si="247"/>
        <v>0</v>
      </c>
      <c r="DM160">
        <f t="shared" si="247"/>
        <v>0</v>
      </c>
      <c r="DN160">
        <f t="shared" si="247"/>
        <v>0</v>
      </c>
      <c r="DO160">
        <f t="shared" si="247"/>
        <v>0</v>
      </c>
      <c r="DP160">
        <f t="shared" si="247"/>
        <v>0</v>
      </c>
      <c r="DQ160">
        <f t="shared" si="247"/>
        <v>0</v>
      </c>
      <c r="DR160">
        <f t="shared" si="247"/>
        <v>0</v>
      </c>
      <c r="DS160">
        <f t="shared" si="247"/>
        <v>0</v>
      </c>
      <c r="DT160">
        <f t="shared" si="247"/>
        <v>0</v>
      </c>
      <c r="DU160">
        <f t="shared" si="247"/>
        <v>0</v>
      </c>
      <c r="DV160">
        <f t="shared" si="247"/>
        <v>0</v>
      </c>
      <c r="DW160">
        <f t="shared" si="247"/>
        <v>0</v>
      </c>
      <c r="DX160">
        <f t="shared" si="247"/>
        <v>0</v>
      </c>
      <c r="DY160">
        <f t="shared" si="247"/>
        <v>0</v>
      </c>
      <c r="DZ160">
        <f t="shared" si="247"/>
        <v>0</v>
      </c>
      <c r="EA160">
        <f t="shared" si="247"/>
        <v>0</v>
      </c>
      <c r="EB160">
        <f t="shared" si="248"/>
        <v>0</v>
      </c>
      <c r="EC160">
        <f t="shared" si="248"/>
        <v>0</v>
      </c>
      <c r="ED160">
        <f t="shared" si="248"/>
        <v>0</v>
      </c>
      <c r="EE160">
        <f t="shared" si="248"/>
        <v>0</v>
      </c>
      <c r="EF160">
        <f t="shared" si="248"/>
        <v>0</v>
      </c>
      <c r="EG160">
        <f t="shared" si="248"/>
        <v>0</v>
      </c>
      <c r="EH160">
        <f t="shared" si="248"/>
        <v>0</v>
      </c>
      <c r="EI160">
        <f t="shared" si="248"/>
        <v>0</v>
      </c>
      <c r="EJ160">
        <f t="shared" si="248"/>
        <v>0</v>
      </c>
      <c r="EK160">
        <f t="shared" si="248"/>
        <v>0</v>
      </c>
      <c r="EL160">
        <f t="shared" si="248"/>
        <v>0</v>
      </c>
      <c r="EM160">
        <f t="shared" si="248"/>
        <v>0</v>
      </c>
      <c r="EN160">
        <f t="shared" si="249"/>
        <v>0</v>
      </c>
      <c r="EO160">
        <f t="shared" si="249"/>
        <v>0</v>
      </c>
      <c r="EP160">
        <f t="shared" si="249"/>
        <v>0</v>
      </c>
      <c r="EQ160">
        <f t="shared" si="249"/>
        <v>0</v>
      </c>
      <c r="ER160">
        <f t="shared" si="249"/>
        <v>0</v>
      </c>
      <c r="ES160">
        <f t="shared" si="249"/>
        <v>0</v>
      </c>
      <c r="ET160">
        <f t="shared" si="249"/>
        <v>0</v>
      </c>
      <c r="EU160">
        <f t="shared" si="249"/>
        <v>0</v>
      </c>
      <c r="EV160">
        <f t="shared" si="249"/>
        <v>0</v>
      </c>
      <c r="EW160">
        <f t="shared" si="249"/>
        <v>0</v>
      </c>
      <c r="EX160">
        <f t="shared" si="249"/>
        <v>0</v>
      </c>
      <c r="EZ160">
        <f t="shared" si="207"/>
        <v>0.88237853514671494</v>
      </c>
      <c r="FB160">
        <f t="shared" si="238"/>
        <v>1.0867353195195883E-2</v>
      </c>
      <c r="FC160">
        <f t="shared" si="239"/>
        <v>0.24862662860825005</v>
      </c>
      <c r="FH160" s="56"/>
    </row>
    <row r="161" spans="1:164" x14ac:dyDescent="0.25">
      <c r="A161">
        <v>1070</v>
      </c>
      <c r="B161" s="19">
        <f>'Input spectra'!Y160</f>
        <v>4.3896251405871702E-2</v>
      </c>
      <c r="C161">
        <f>'Input spectra'!B160</f>
        <v>0</v>
      </c>
      <c r="D161">
        <f t="shared" si="240"/>
        <v>2.0653927966864227E-2</v>
      </c>
      <c r="E161">
        <f t="shared" si="240"/>
        <v>2.0413709055981107E-2</v>
      </c>
      <c r="F161">
        <f t="shared" si="240"/>
        <v>2.0175198230984619E-2</v>
      </c>
      <c r="G161">
        <f t="shared" si="240"/>
        <v>1.9938385137491757E-2</v>
      </c>
      <c r="H161">
        <f t="shared" si="240"/>
        <v>1.9703259479055324E-2</v>
      </c>
      <c r="I161">
        <f t="shared" si="240"/>
        <v>1.9469811016855066E-2</v>
      </c>
      <c r="J161">
        <f t="shared" si="240"/>
        <v>1.923802956939041E-2</v>
      </c>
      <c r="K161">
        <f t="shared" si="240"/>
        <v>1.9007905012174725E-2</v>
      </c>
      <c r="L161">
        <f t="shared" si="240"/>
        <v>1.877942727743126E-2</v>
      </c>
      <c r="M161">
        <f t="shared" si="240"/>
        <v>1.8552586353790552E-2</v>
      </c>
      <c r="N161">
        <f t="shared" si="240"/>
        <v>1.832737228598947E-2</v>
      </c>
      <c r="O161">
        <f t="shared" si="240"/>
        <v>1.8103775174571769E-2</v>
      </c>
      <c r="P161">
        <f t="shared" si="240"/>
        <v>1.7881785175590217E-2</v>
      </c>
      <c r="Q161">
        <f t="shared" si="240"/>
        <v>1.7661392500310253E-2</v>
      </c>
      <c r="R161">
        <f t="shared" si="240"/>
        <v>1.744258741491516E-2</v>
      </c>
      <c r="S161">
        <f t="shared" si="240"/>
        <v>1.7225360240212793E-2</v>
      </c>
      <c r="T161">
        <f t="shared" si="241"/>
        <v>1.7009701351343793E-2</v>
      </c>
      <c r="U161">
        <f t="shared" si="241"/>
        <v>1.6795601177491327E-2</v>
      </c>
      <c r="V161">
        <f t="shared" si="241"/>
        <v>1.6583050201592321E-2</v>
      </c>
      <c r="W161">
        <f t="shared" si="241"/>
        <v>1.6372038960050187E-2</v>
      </c>
      <c r="X161">
        <f t="shared" si="241"/>
        <v>1.6162558042449031E-2</v>
      </c>
      <c r="Y161">
        <f t="shared" si="241"/>
        <v>1.5954598091269354E-2</v>
      </c>
      <c r="Z161">
        <f t="shared" si="241"/>
        <v>1.5748149801605212E-2</v>
      </c>
      <c r="AA161">
        <f t="shared" si="241"/>
        <v>1.5543203920882818E-2</v>
      </c>
      <c r="AB161">
        <f t="shared" si="241"/>
        <v>1.533975124858065E-2</v>
      </c>
      <c r="AC161">
        <f t="shared" si="241"/>
        <v>1.5137782635950964E-2</v>
      </c>
      <c r="AD161">
        <f t="shared" si="241"/>
        <v>1.4937288985742758E-2</v>
      </c>
      <c r="AE161">
        <f t="shared" si="241"/>
        <v>1.4738261251926187E-2</v>
      </c>
      <c r="AF161">
        <f t="shared" si="241"/>
        <v>1.4540690439418382E-2</v>
      </c>
      <c r="AG161">
        <f t="shared" si="241"/>
        <v>1.4344567603810691E-2</v>
      </c>
      <c r="AH161">
        <f t="shared" si="241"/>
        <v>1.4149883851097353E-2</v>
      </c>
      <c r="AI161">
        <f t="shared" si="241"/>
        <v>1.3956630337405553E-2</v>
      </c>
      <c r="AJ161">
        <f t="shared" si="242"/>
        <v>1.3764798268726881E-2</v>
      </c>
      <c r="AK161">
        <f t="shared" si="242"/>
        <v>1.357437890065019E-2</v>
      </c>
      <c r="AL161">
        <f t="shared" si="242"/>
        <v>1.3385363538095827E-2</v>
      </c>
      <c r="AM161">
        <f t="shared" si="242"/>
        <v>1.3197743535051256E-2</v>
      </c>
      <c r="AN161">
        <f t="shared" si="242"/>
        <v>1.3011510294308018E-2</v>
      </c>
      <c r="AO161">
        <f t="shared" si="242"/>
        <v>1.2826655267200098E-2</v>
      </c>
      <c r="AP161">
        <f t="shared" si="242"/>
        <v>1.2643169953343617E-2</v>
      </c>
      <c r="AQ161">
        <f t="shared" si="242"/>
        <v>1.2461045900377868E-2</v>
      </c>
      <c r="AR161">
        <f t="shared" si="242"/>
        <v>1.228027470370774E-2</v>
      </c>
      <c r="AS161">
        <f t="shared" si="242"/>
        <v>1.210084800624742E-2</v>
      </c>
      <c r="AT161">
        <f t="shared" si="242"/>
        <v>1.1922757498165435E-2</v>
      </c>
      <c r="AU161">
        <f t="shared" si="242"/>
        <v>1.1745994916631076E-2</v>
      </c>
      <c r="AV161">
        <f t="shared" si="242"/>
        <v>1.157055204556204E-2</v>
      </c>
      <c r="AW161">
        <f t="shared" si="242"/>
        <v>1.139642071537347E-2</v>
      </c>
      <c r="AX161">
        <f t="shared" si="242"/>
        <v>1.0131499386850904E-2</v>
      </c>
      <c r="AY161">
        <f t="shared" si="242"/>
        <v>8.6578320760700433E-3</v>
      </c>
      <c r="AZ161">
        <f t="shared" si="243"/>
        <v>7.7943454302131371E-3</v>
      </c>
      <c r="BA161">
        <f t="shared" si="243"/>
        <v>7.140389902154977E-3</v>
      </c>
      <c r="BB161">
        <f t="shared" si="243"/>
        <v>6.6061014469974309E-3</v>
      </c>
      <c r="BC161">
        <f t="shared" si="243"/>
        <v>6.1525341003118763E-3</v>
      </c>
      <c r="BD161">
        <f t="shared" si="243"/>
        <v>5.7583515578515957E-3</v>
      </c>
      <c r="BE161">
        <f t="shared" si="243"/>
        <v>5.4102550079141738E-3</v>
      </c>
      <c r="BF161">
        <f t="shared" si="243"/>
        <v>5.0992414272879325E-3</v>
      </c>
      <c r="BG161">
        <f t="shared" si="243"/>
        <v>4.8188550813259836E-3</v>
      </c>
      <c r="BH161">
        <f t="shared" si="243"/>
        <v>4.5642667940201187E-3</v>
      </c>
      <c r="BI161">
        <f t="shared" si="243"/>
        <v>4.331745372851901E-3</v>
      </c>
      <c r="BJ161">
        <f t="shared" si="243"/>
        <v>4.1183335665135167E-3</v>
      </c>
      <c r="BK161">
        <f t="shared" si="243"/>
        <v>3.9216388623879179E-3</v>
      </c>
      <c r="BL161">
        <f t="shared" si="243"/>
        <v>3.7396926512258213E-3</v>
      </c>
      <c r="BM161">
        <f t="shared" si="243"/>
        <v>3.5708520815881111E-3</v>
      </c>
      <c r="BN161">
        <f t="shared" si="243"/>
        <v>3.4137296494944082E-3</v>
      </c>
      <c r="BO161">
        <f t="shared" si="243"/>
        <v>3.2671414219987136E-3</v>
      </c>
      <c r="BP161">
        <f t="shared" si="244"/>
        <v>3.1300681448777953E-3</v>
      </c>
      <c r="BQ161">
        <f t="shared" si="244"/>
        <v>3.0016254833054338E-3</v>
      </c>
      <c r="BR161">
        <f t="shared" si="244"/>
        <v>2.881040878936268E-3</v>
      </c>
      <c r="BS161">
        <f t="shared" si="244"/>
        <v>2.7676352931106356E-3</v>
      </c>
      <c r="BT161">
        <f t="shared" si="244"/>
        <v>2.6608086203772411E-3</v>
      </c>
      <c r="BU161">
        <f t="shared" si="244"/>
        <v>2.5600279013310327E-3</v>
      </c>
      <c r="BV161">
        <f t="shared" si="244"/>
        <v>2.4648176998447987E-3</v>
      </c>
      <c r="BW161">
        <f t="shared" si="244"/>
        <v>2.374752174558026E-3</v>
      </c>
      <c r="BX161">
        <f t="shared" si="244"/>
        <v>2.2894484915272381E-3</v>
      </c>
      <c r="BY161">
        <f t="shared" si="244"/>
        <v>2.2085613093971407E-3</v>
      </c>
      <c r="BZ161">
        <f t="shared" si="244"/>
        <v>2.1317781302801673E-3</v>
      </c>
      <c r="CA161">
        <f t="shared" si="244"/>
        <v>2.0588153553979752E-3</v>
      </c>
      <c r="CB161">
        <f t="shared" si="244"/>
        <v>1.9894149189794764E-3</v>
      </c>
      <c r="CC161">
        <f t="shared" si="244"/>
        <v>1.9233414000635917E-3</v>
      </c>
      <c r="CD161">
        <f t="shared" si="244"/>
        <v>1.8603795319223836E-3</v>
      </c>
      <c r="CE161">
        <f t="shared" si="244"/>
        <v>1.8003320443666919E-3</v>
      </c>
      <c r="CF161">
        <f t="shared" si="245"/>
        <v>1.7430177863486148E-3</v>
      </c>
      <c r="CG161">
        <f t="shared" si="245"/>
        <v>1.688270085853731E-3</v>
      </c>
      <c r="CH161">
        <f t="shared" si="245"/>
        <v>1.6359353116849613E-3</v>
      </c>
      <c r="CI161">
        <f t="shared" si="245"/>
        <v>1.585871607828511E-3</v>
      </c>
      <c r="CJ161">
        <f t="shared" si="245"/>
        <v>1.5379477759977283E-3</v>
      </c>
      <c r="CK161">
        <f t="shared" si="245"/>
        <v>1.4920422859282189E-3</v>
      </c>
      <c r="CL161">
        <f t="shared" si="245"/>
        <v>1.4480423962422691E-3</v>
      </c>
      <c r="CM161">
        <f t="shared" si="245"/>
        <v>1.405843371362606E-3</v>
      </c>
      <c r="CN161">
        <f t="shared" si="245"/>
        <v>1.3653477821511924E-3</v>
      </c>
      <c r="CO161">
        <f t="shared" si="245"/>
        <v>1.3264648797689758E-3</v>
      </c>
      <c r="CP161">
        <f t="shared" si="245"/>
        <v>1.2891100337687556E-3</v>
      </c>
      <c r="CQ161">
        <f t="shared" si="245"/>
        <v>1.2532042267021353E-3</v>
      </c>
      <c r="CR161">
        <f t="shared" si="245"/>
        <v>8.0689744568353912E-4</v>
      </c>
      <c r="CS161">
        <f t="shared" si="245"/>
        <v>5.2411742517520293E-4</v>
      </c>
      <c r="CT161">
        <f t="shared" si="245"/>
        <v>3.6298877038465566E-4</v>
      </c>
      <c r="CU161">
        <f t="shared" si="245"/>
        <v>2.5252839664963102E-4</v>
      </c>
      <c r="CV161">
        <f t="shared" si="246"/>
        <v>1.7243629369394141E-4</v>
      </c>
      <c r="CW161">
        <f t="shared" si="246"/>
        <v>1.1335643814770531E-4</v>
      </c>
      <c r="CX161">
        <f t="shared" si="246"/>
        <v>7.0008629849440369E-5</v>
      </c>
      <c r="CY161">
        <f t="shared" si="246"/>
        <v>3.9041175791617924E-5</v>
      </c>
      <c r="CZ161">
        <f t="shared" si="246"/>
        <v>1.8154573289116313E-5</v>
      </c>
      <c r="DA161">
        <f t="shared" si="246"/>
        <v>5.6813100838704208E-6</v>
      </c>
      <c r="DB161">
        <f t="shared" si="246"/>
        <v>3.6090101377620297E-7</v>
      </c>
      <c r="DC161">
        <f t="shared" si="246"/>
        <v>0</v>
      </c>
      <c r="DD161">
        <f t="shared" si="246"/>
        <v>0</v>
      </c>
      <c r="DE161">
        <f t="shared" si="246"/>
        <v>0</v>
      </c>
      <c r="DF161">
        <f t="shared" si="246"/>
        <v>0</v>
      </c>
      <c r="DG161">
        <f t="shared" si="246"/>
        <v>0</v>
      </c>
      <c r="DH161">
        <f t="shared" si="246"/>
        <v>0</v>
      </c>
      <c r="DI161">
        <f t="shared" si="246"/>
        <v>0</v>
      </c>
      <c r="DJ161">
        <f t="shared" si="246"/>
        <v>0</v>
      </c>
      <c r="DK161">
        <f t="shared" si="246"/>
        <v>0</v>
      </c>
      <c r="DL161">
        <f t="shared" si="247"/>
        <v>0</v>
      </c>
      <c r="DM161">
        <f t="shared" si="247"/>
        <v>0</v>
      </c>
      <c r="DN161">
        <f t="shared" si="247"/>
        <v>0</v>
      </c>
      <c r="DO161">
        <f t="shared" si="247"/>
        <v>0</v>
      </c>
      <c r="DP161">
        <f t="shared" si="247"/>
        <v>0</v>
      </c>
      <c r="DQ161">
        <f t="shared" si="247"/>
        <v>0</v>
      </c>
      <c r="DR161">
        <f t="shared" si="247"/>
        <v>0</v>
      </c>
      <c r="DS161">
        <f t="shared" si="247"/>
        <v>0</v>
      </c>
      <c r="DT161">
        <f t="shared" si="247"/>
        <v>0</v>
      </c>
      <c r="DU161">
        <f t="shared" si="247"/>
        <v>0</v>
      </c>
      <c r="DV161">
        <f t="shared" si="247"/>
        <v>0</v>
      </c>
      <c r="DW161">
        <f t="shared" si="247"/>
        <v>0</v>
      </c>
      <c r="DX161">
        <f t="shared" si="247"/>
        <v>0</v>
      </c>
      <c r="DY161">
        <f t="shared" si="247"/>
        <v>0</v>
      </c>
      <c r="DZ161">
        <f t="shared" si="247"/>
        <v>0</v>
      </c>
      <c r="EA161">
        <f t="shared" si="247"/>
        <v>0</v>
      </c>
      <c r="EB161">
        <f t="shared" si="248"/>
        <v>0</v>
      </c>
      <c r="EC161">
        <f t="shared" si="248"/>
        <v>0</v>
      </c>
      <c r="ED161">
        <f t="shared" si="248"/>
        <v>0</v>
      </c>
      <c r="EE161">
        <f t="shared" si="248"/>
        <v>0</v>
      </c>
      <c r="EF161">
        <f t="shared" si="248"/>
        <v>0</v>
      </c>
      <c r="EG161">
        <f t="shared" si="248"/>
        <v>0</v>
      </c>
      <c r="EH161">
        <f t="shared" si="248"/>
        <v>0</v>
      </c>
      <c r="EI161">
        <f t="shared" si="248"/>
        <v>0</v>
      </c>
      <c r="EJ161">
        <f t="shared" si="248"/>
        <v>0</v>
      </c>
      <c r="EK161">
        <f t="shared" si="248"/>
        <v>0</v>
      </c>
      <c r="EL161">
        <f t="shared" si="248"/>
        <v>0</v>
      </c>
      <c r="EM161">
        <f t="shared" si="248"/>
        <v>0</v>
      </c>
      <c r="EN161">
        <f t="shared" si="249"/>
        <v>0</v>
      </c>
      <c r="EO161">
        <f t="shared" si="249"/>
        <v>0</v>
      </c>
      <c r="EP161">
        <f t="shared" si="249"/>
        <v>0</v>
      </c>
      <c r="EQ161">
        <f t="shared" si="249"/>
        <v>0</v>
      </c>
      <c r="ER161">
        <f t="shared" si="249"/>
        <v>0</v>
      </c>
      <c r="ES161">
        <f t="shared" si="249"/>
        <v>0</v>
      </c>
      <c r="ET161">
        <f t="shared" si="249"/>
        <v>0</v>
      </c>
      <c r="EU161">
        <f t="shared" si="249"/>
        <v>0</v>
      </c>
      <c r="EV161">
        <f t="shared" si="249"/>
        <v>0</v>
      </c>
      <c r="EW161">
        <f t="shared" si="249"/>
        <v>0</v>
      </c>
      <c r="EX161">
        <f t="shared" si="249"/>
        <v>0</v>
      </c>
      <c r="EZ161">
        <f t="shared" si="207"/>
        <v>0.88250610543440067</v>
      </c>
      <c r="FB161">
        <f t="shared" si="238"/>
        <v>1.085450905400992E-2</v>
      </c>
      <c r="FC161">
        <f t="shared" si="239"/>
        <v>0.24862826967616272</v>
      </c>
      <c r="FH161" s="56"/>
    </row>
    <row r="162" spans="1:164" x14ac:dyDescent="0.25">
      <c r="A162">
        <v>1075</v>
      </c>
      <c r="B162" s="19">
        <f>'Input spectra'!Y161</f>
        <v>4.3843734066718099E-2</v>
      </c>
      <c r="C162">
        <f>'Input spectra'!B161</f>
        <v>0</v>
      </c>
      <c r="D162">
        <f t="shared" si="240"/>
        <v>2.0653927966864227E-2</v>
      </c>
      <c r="E162">
        <f t="shared" si="240"/>
        <v>2.0413816263630806E-2</v>
      </c>
      <c r="F162">
        <f t="shared" si="240"/>
        <v>2.0175410141643115E-2</v>
      </c>
      <c r="G162">
        <f t="shared" si="240"/>
        <v>1.9938699273246721E-2</v>
      </c>
      <c r="H162">
        <f t="shared" si="240"/>
        <v>1.9703673388506988E-2</v>
      </c>
      <c r="I162">
        <f t="shared" si="240"/>
        <v>1.9470322274901728E-2</v>
      </c>
      <c r="J162">
        <f t="shared" si="240"/>
        <v>1.9238635777015407E-2</v>
      </c>
      <c r="K162">
        <f t="shared" si="240"/>
        <v>1.9008603796234931E-2</v>
      </c>
      <c r="L162">
        <f t="shared" si="240"/>
        <v>1.878021629044704E-2</v>
      </c>
      <c r="M162">
        <f t="shared" si="240"/>
        <v>1.8553463273737213E-2</v>
      </c>
      <c r="N162">
        <f t="shared" si="240"/>
        <v>1.8328334816090145E-2</v>
      </c>
      <c r="O162">
        <f t="shared" si="240"/>
        <v>1.8104821043091787E-2</v>
      </c>
      <c r="P162">
        <f t="shared" si="240"/>
        <v>1.7882912135632895E-2</v>
      </c>
      <c r="Q162">
        <f t="shared" si="240"/>
        <v>1.7662598329614122E-2</v>
      </c>
      <c r="R162">
        <f t="shared" si="240"/>
        <v>1.7443869915652631E-2</v>
      </c>
      <c r="S162">
        <f t="shared" si="240"/>
        <v>1.7226717238790223E-2</v>
      </c>
      <c r="T162">
        <f t="shared" si="241"/>
        <v>1.7011130698202981E-2</v>
      </c>
      <c r="U162">
        <f t="shared" si="241"/>
        <v>1.6797100746912375E-2</v>
      </c>
      <c r="V162">
        <f t="shared" si="241"/>
        <v>1.6584617891497917E-2</v>
      </c>
      <c r="W162">
        <f t="shared" si="241"/>
        <v>1.6373672691811246E-2</v>
      </c>
      <c r="X162">
        <f t="shared" si="241"/>
        <v>1.6164255760691724E-2</v>
      </c>
      <c r="Y162">
        <f t="shared" si="241"/>
        <v>1.5956357763683489E-2</v>
      </c>
      <c r="Z162">
        <f t="shared" si="241"/>
        <v>1.5749969418753965E-2</v>
      </c>
      <c r="AA162">
        <f t="shared" si="241"/>
        <v>1.5545081496013819E-2</v>
      </c>
      <c r="AB162">
        <f t="shared" si="241"/>
        <v>1.5341684817438408E-2</v>
      </c>
      <c r="AC162">
        <f t="shared" si="241"/>
        <v>1.5139770256590607E-2</v>
      </c>
      <c r="AD162">
        <f t="shared" si="241"/>
        <v>1.4939328738345102E-2</v>
      </c>
      <c r="AE162">
        <f t="shared" si="241"/>
        <v>1.4740351238614108E-2</v>
      </c>
      <c r="AF162">
        <f t="shared" si="241"/>
        <v>1.4542828784074506E-2</v>
      </c>
      <c r="AG162">
        <f t="shared" si="241"/>
        <v>1.4346752451896358E-2</v>
      </c>
      <c r="AH162">
        <f t="shared" si="241"/>
        <v>1.4152113369472877E-2</v>
      </c>
      <c r="AI162">
        <f t="shared" si="241"/>
        <v>1.3958902714151761E-2</v>
      </c>
      <c r="AJ162">
        <f t="shared" si="242"/>
        <v>1.3767111712967925E-2</v>
      </c>
      <c r="AK162">
        <f t="shared" si="242"/>
        <v>1.3576731642377597E-2</v>
      </c>
      <c r="AL162">
        <f t="shared" si="242"/>
        <v>1.3387753827993832E-2</v>
      </c>
      <c r="AM162">
        <f t="shared" si="242"/>
        <v>1.3200169644323356E-2</v>
      </c>
      <c r="AN162">
        <f t="shared" si="242"/>
        <v>1.301397051450478E-2</v>
      </c>
      <c r="AO162">
        <f t="shared" si="242"/>
        <v>1.2829147910048182E-2</v>
      </c>
      <c r="AP162">
        <f t="shared" si="242"/>
        <v>1.264569335057603E-2</v>
      </c>
      <c r="AQ162">
        <f t="shared" si="242"/>
        <v>1.2463598403565422E-2</v>
      </c>
      <c r="AR162">
        <f t="shared" si="242"/>
        <v>1.228285468409172E-2</v>
      </c>
      <c r="AS162">
        <f t="shared" si="242"/>
        <v>1.2103453854573443E-2</v>
      </c>
      <c r="AT162">
        <f t="shared" si="242"/>
        <v>1.1925387624518514E-2</v>
      </c>
      <c r="AU162">
        <f t="shared" si="242"/>
        <v>1.1748647750271847E-2</v>
      </c>
      <c r="AV162">
        <f t="shared" si="242"/>
        <v>1.157322603476417E-2</v>
      </c>
      <c r="AW162">
        <f t="shared" si="242"/>
        <v>1.1399114327262233E-2</v>
      </c>
      <c r="AX162">
        <f t="shared" si="242"/>
        <v>1.0133947247707215E-2</v>
      </c>
      <c r="AY162">
        <f t="shared" si="242"/>
        <v>8.659969365460686E-3</v>
      </c>
      <c r="AZ162">
        <f t="shared" si="243"/>
        <v>7.7963105016392118E-3</v>
      </c>
      <c r="BA162">
        <f t="shared" si="243"/>
        <v>7.1422276105612302E-3</v>
      </c>
      <c r="BB162">
        <f t="shared" si="243"/>
        <v>6.607836349119444E-3</v>
      </c>
      <c r="BC162">
        <f t="shared" si="243"/>
        <v>6.1541822060870565E-3</v>
      </c>
      <c r="BD162">
        <f t="shared" si="243"/>
        <v>5.7599243217639901E-3</v>
      </c>
      <c r="BE162">
        <f t="shared" si="243"/>
        <v>5.4117611181561786E-3</v>
      </c>
      <c r="BF162">
        <f t="shared" si="243"/>
        <v>5.1006877447553507E-3</v>
      </c>
      <c r="BG162">
        <f t="shared" si="243"/>
        <v>4.8202471863243524E-3</v>
      </c>
      <c r="BH162">
        <f t="shared" si="243"/>
        <v>4.5656093290526419E-3</v>
      </c>
      <c r="BI162">
        <f t="shared" si="243"/>
        <v>4.3330422698774984E-3</v>
      </c>
      <c r="BJ162">
        <f t="shared" si="243"/>
        <v>4.1195882043253401E-3</v>
      </c>
      <c r="BK162">
        <f t="shared" si="243"/>
        <v>3.9228541794878212E-3</v>
      </c>
      <c r="BL162">
        <f t="shared" si="243"/>
        <v>3.7408712291471667E-3</v>
      </c>
      <c r="BM162">
        <f t="shared" si="243"/>
        <v>3.57199620790606E-3</v>
      </c>
      <c r="BN162">
        <f t="shared" si="243"/>
        <v>3.4148413664625223E-3</v>
      </c>
      <c r="BO162">
        <f t="shared" si="243"/>
        <v>3.2682225647588528E-3</v>
      </c>
      <c r="BP162">
        <f t="shared" si="244"/>
        <v>3.1311203719425855E-3</v>
      </c>
      <c r="BQ162">
        <f t="shared" si="244"/>
        <v>3.0026503012056593E-3</v>
      </c>
      <c r="BR162">
        <f t="shared" si="244"/>
        <v>2.8820396623889508E-3</v>
      </c>
      <c r="BS162">
        <f t="shared" si="244"/>
        <v>2.7686093016979132E-3</v>
      </c>
      <c r="BT162">
        <f t="shared" si="244"/>
        <v>2.6617590124715846E-3</v>
      </c>
      <c r="BU162">
        <f t="shared" si="244"/>
        <v>2.5609557458216212E-3</v>
      </c>
      <c r="BV162">
        <f t="shared" si="244"/>
        <v>2.4657239860893508E-3</v>
      </c>
      <c r="BW162">
        <f t="shared" si="244"/>
        <v>2.3756378208886495E-3</v>
      </c>
      <c r="BX162">
        <f t="shared" si="244"/>
        <v>2.2903143525676165E-3</v>
      </c>
      <c r="BY162">
        <f t="shared" si="244"/>
        <v>2.2094081823946913E-3</v>
      </c>
      <c r="BZ162">
        <f t="shared" si="244"/>
        <v>2.1326067606158459E-3</v>
      </c>
      <c r="CA162">
        <f t="shared" si="244"/>
        <v>2.0596264414048408E-3</v>
      </c>
      <c r="CB162">
        <f t="shared" si="244"/>
        <v>1.9902091161765338E-3</v>
      </c>
      <c r="CC162">
        <f t="shared" si="244"/>
        <v>1.9241193248921153E-3</v>
      </c>
      <c r="CD162">
        <f t="shared" si="244"/>
        <v>1.861141765056596E-3</v>
      </c>
      <c r="CE162">
        <f t="shared" si="244"/>
        <v>1.8010791336584338E-3</v>
      </c>
      <c r="CF162">
        <f t="shared" si="245"/>
        <v>1.7437502494557857E-3</v>
      </c>
      <c r="CG162">
        <f t="shared" si="245"/>
        <v>1.6889884125942866E-3</v>
      </c>
      <c r="CH162">
        <f t="shared" si="245"/>
        <v>1.6366399661517357E-3</v>
      </c>
      <c r="CI162">
        <f t="shared" si="245"/>
        <v>1.58656303029477E-3</v>
      </c>
      <c r="CJ162">
        <f t="shared" si="245"/>
        <v>1.5386263846389493E-3</v>
      </c>
      <c r="CK162">
        <f t="shared" si="245"/>
        <v>1.4927084783819139E-3</v>
      </c>
      <c r="CL162">
        <f t="shared" si="245"/>
        <v>1.4486965510246016E-3</v>
      </c>
      <c r="CM162">
        <f t="shared" si="245"/>
        <v>1.406485849157992E-3</v>
      </c>
      <c r="CN162">
        <f t="shared" si="245"/>
        <v>1.3659789269889009E-3</v>
      </c>
      <c r="CO162">
        <f t="shared" si="245"/>
        <v>1.3270850200989188E-3</v>
      </c>
      <c r="CP162">
        <f t="shared" si="245"/>
        <v>1.2897194834470965E-3</v>
      </c>
      <c r="CQ162">
        <f t="shared" si="245"/>
        <v>1.2538032858960225E-3</v>
      </c>
      <c r="CR162">
        <f t="shared" si="245"/>
        <v>8.0728740006375649E-4</v>
      </c>
      <c r="CS162">
        <f t="shared" si="245"/>
        <v>5.2437347254726246E-4</v>
      </c>
      <c r="CT162">
        <f t="shared" si="245"/>
        <v>3.6316800874370197E-4</v>
      </c>
      <c r="CU162">
        <f t="shared" si="245"/>
        <v>2.5265441821882632E-4</v>
      </c>
      <c r="CV162">
        <f t="shared" si="246"/>
        <v>1.7252325220793816E-4</v>
      </c>
      <c r="CW162">
        <f t="shared" si="246"/>
        <v>1.1341419869011392E-4</v>
      </c>
      <c r="CX162">
        <f t="shared" si="246"/>
        <v>7.0044670459337119E-5</v>
      </c>
      <c r="CY162">
        <f t="shared" si="246"/>
        <v>3.9061479422142208E-5</v>
      </c>
      <c r="CZ162">
        <f t="shared" si="246"/>
        <v>1.8164110091960804E-5</v>
      </c>
      <c r="DA162">
        <f t="shared" si="246"/>
        <v>5.6843243928463209E-6</v>
      </c>
      <c r="DB162">
        <f t="shared" si="246"/>
        <v>3.610943918872703E-7</v>
      </c>
      <c r="DC162">
        <f t="shared" si="246"/>
        <v>0</v>
      </c>
      <c r="DD162">
        <f t="shared" si="246"/>
        <v>0</v>
      </c>
      <c r="DE162">
        <f t="shared" si="246"/>
        <v>0</v>
      </c>
      <c r="DF162">
        <f t="shared" si="246"/>
        <v>0</v>
      </c>
      <c r="DG162">
        <f t="shared" si="246"/>
        <v>0</v>
      </c>
      <c r="DH162">
        <f t="shared" si="246"/>
        <v>0</v>
      </c>
      <c r="DI162">
        <f t="shared" si="246"/>
        <v>0</v>
      </c>
      <c r="DJ162">
        <f t="shared" si="246"/>
        <v>0</v>
      </c>
      <c r="DK162">
        <f t="shared" si="246"/>
        <v>0</v>
      </c>
      <c r="DL162">
        <f t="shared" si="247"/>
        <v>0</v>
      </c>
      <c r="DM162">
        <f t="shared" si="247"/>
        <v>0</v>
      </c>
      <c r="DN162">
        <f t="shared" si="247"/>
        <v>0</v>
      </c>
      <c r="DO162">
        <f t="shared" si="247"/>
        <v>0</v>
      </c>
      <c r="DP162">
        <f t="shared" si="247"/>
        <v>0</v>
      </c>
      <c r="DQ162">
        <f t="shared" si="247"/>
        <v>0</v>
      </c>
      <c r="DR162">
        <f t="shared" si="247"/>
        <v>0</v>
      </c>
      <c r="DS162">
        <f t="shared" si="247"/>
        <v>0</v>
      </c>
      <c r="DT162">
        <f t="shared" si="247"/>
        <v>0</v>
      </c>
      <c r="DU162">
        <f t="shared" si="247"/>
        <v>0</v>
      </c>
      <c r="DV162">
        <f t="shared" si="247"/>
        <v>0</v>
      </c>
      <c r="DW162">
        <f t="shared" si="247"/>
        <v>0</v>
      </c>
      <c r="DX162">
        <f t="shared" si="247"/>
        <v>0</v>
      </c>
      <c r="DY162">
        <f t="shared" si="247"/>
        <v>0</v>
      </c>
      <c r="DZ162">
        <f t="shared" si="247"/>
        <v>0</v>
      </c>
      <c r="EA162">
        <f t="shared" si="247"/>
        <v>0</v>
      </c>
      <c r="EB162">
        <f t="shared" si="248"/>
        <v>0</v>
      </c>
      <c r="EC162">
        <f t="shared" si="248"/>
        <v>0</v>
      </c>
      <c r="ED162">
        <f t="shared" si="248"/>
        <v>0</v>
      </c>
      <c r="EE162">
        <f t="shared" si="248"/>
        <v>0</v>
      </c>
      <c r="EF162">
        <f t="shared" si="248"/>
        <v>0</v>
      </c>
      <c r="EG162">
        <f t="shared" si="248"/>
        <v>0</v>
      </c>
      <c r="EH162">
        <f t="shared" si="248"/>
        <v>0</v>
      </c>
      <c r="EI162">
        <f t="shared" si="248"/>
        <v>0</v>
      </c>
      <c r="EJ162">
        <f t="shared" si="248"/>
        <v>0</v>
      </c>
      <c r="EK162">
        <f t="shared" si="248"/>
        <v>0</v>
      </c>
      <c r="EL162">
        <f t="shared" si="248"/>
        <v>0</v>
      </c>
      <c r="EM162">
        <f t="shared" si="248"/>
        <v>0</v>
      </c>
      <c r="EN162">
        <f t="shared" si="249"/>
        <v>0</v>
      </c>
      <c r="EO162">
        <f t="shared" si="249"/>
        <v>0</v>
      </c>
      <c r="EP162">
        <f t="shared" si="249"/>
        <v>0</v>
      </c>
      <c r="EQ162">
        <f t="shared" si="249"/>
        <v>0</v>
      </c>
      <c r="ER162">
        <f t="shared" si="249"/>
        <v>0</v>
      </c>
      <c r="ES162">
        <f t="shared" si="249"/>
        <v>0</v>
      </c>
      <c r="ET162">
        <f t="shared" si="249"/>
        <v>0</v>
      </c>
      <c r="EU162">
        <f t="shared" si="249"/>
        <v>0</v>
      </c>
      <c r="EV162">
        <f t="shared" si="249"/>
        <v>0</v>
      </c>
      <c r="EW162">
        <f t="shared" si="249"/>
        <v>0</v>
      </c>
      <c r="EX162">
        <f t="shared" si="249"/>
        <v>0</v>
      </c>
      <c r="EZ162">
        <f t="shared" si="207"/>
        <v>0.88263370439431699</v>
      </c>
      <c r="FB162">
        <f t="shared" si="238"/>
        <v>1.084166457554947E-2</v>
      </c>
      <c r="FC162">
        <f t="shared" si="239"/>
        <v>0.24862991074431062</v>
      </c>
      <c r="FH162" s="56"/>
    </row>
    <row r="163" spans="1:164" x14ac:dyDescent="0.25">
      <c r="A163">
        <v>1080</v>
      </c>
      <c r="B163" s="19">
        <f>'Input spectra'!Y162</f>
        <v>4.3791216727564503E-2</v>
      </c>
      <c r="C163">
        <f>'Input spectra'!B162</f>
        <v>0</v>
      </c>
      <c r="D163">
        <f t="shared" si="240"/>
        <v>2.0653927966864227E-2</v>
      </c>
      <c r="E163">
        <f t="shared" si="240"/>
        <v>2.0413923471843533E-2</v>
      </c>
      <c r="F163">
        <f t="shared" si="240"/>
        <v>2.0175622054527418E-2</v>
      </c>
      <c r="G163">
        <f t="shared" si="240"/>
        <v>1.9939013413950993E-2</v>
      </c>
      <c r="H163">
        <f t="shared" si="240"/>
        <v>1.9704087306653715E-2</v>
      </c>
      <c r="I163">
        <f t="shared" si="240"/>
        <v>1.9470833546373526E-2</v>
      </c>
      <c r="J163">
        <f t="shared" si="240"/>
        <v>1.9239242003742555E-2</v>
      </c>
      <c r="K163">
        <f t="shared" si="240"/>
        <v>1.9009302605984404E-2</v>
      </c>
      <c r="L163">
        <f t="shared" si="240"/>
        <v>1.8781005336613008E-2</v>
      </c>
      <c r="M163">
        <f t="shared" si="240"/>
        <v>1.8554340235133002E-2</v>
      </c>
      <c r="N163">
        <f t="shared" si="240"/>
        <v>1.8329297396741672E-2</v>
      </c>
      <c r="O163">
        <f t="shared" si="240"/>
        <v>1.8105866972032408E-2</v>
      </c>
      <c r="P163">
        <f t="shared" si="240"/>
        <v>1.7884039166699742E-2</v>
      </c>
      <c r="Q163">
        <f t="shared" si="240"/>
        <v>1.7663804241245831E-2</v>
      </c>
      <c r="R163">
        <f t="shared" si="240"/>
        <v>1.7445152510688504E-2</v>
      </c>
      <c r="S163">
        <f t="shared" si="240"/>
        <v>1.7228074344270795E-2</v>
      </c>
      <c r="T163">
        <f t="shared" si="241"/>
        <v>1.7012560165172004E-2</v>
      </c>
      <c r="U163">
        <f t="shared" si="241"/>
        <v>1.6798600450220171E-2</v>
      </c>
      <c r="V163">
        <f t="shared" si="241"/>
        <v>1.6586185729606139E-2</v>
      </c>
      <c r="W163">
        <f t="shared" si="241"/>
        <v>1.6375306586599005E-2</v>
      </c>
      <c r="X163">
        <f t="shared" si="241"/>
        <v>1.6165953657263074E-2</v>
      </c>
      <c r="Y163">
        <f t="shared" si="241"/>
        <v>1.5958117630176284E-2</v>
      </c>
      <c r="Z163">
        <f t="shared" si="241"/>
        <v>1.5751789246150054E-2</v>
      </c>
      <c r="AA163">
        <f t="shared" si="241"/>
        <v>1.5546959297950596E-2</v>
      </c>
      <c r="AB163">
        <f t="shared" si="241"/>
        <v>1.5343618630021667E-2</v>
      </c>
      <c r="AC163">
        <f t="shared" si="241"/>
        <v>1.5141758138208752E-2</v>
      </c>
      <c r="AD163">
        <f t="shared" si="241"/>
        <v>1.4941368769484646E-2</v>
      </c>
      <c r="AE163">
        <f t="shared" si="241"/>
        <v>1.4742441521676501E-2</v>
      </c>
      <c r="AF163">
        <f t="shared" si="241"/>
        <v>1.454496744319423E-2</v>
      </c>
      <c r="AG163">
        <f t="shared" si="241"/>
        <v>1.4348937632760345E-2</v>
      </c>
      <c r="AH163">
        <f t="shared" si="241"/>
        <v>1.4154343239141191E-2</v>
      </c>
      <c r="AI163">
        <f t="shared" si="241"/>
        <v>1.3961175460879547E-2</v>
      </c>
      <c r="AJ163">
        <f t="shared" si="242"/>
        <v>1.3769425546028634E-2</v>
      </c>
      <c r="AK163">
        <f t="shared" si="242"/>
        <v>1.3579084791887464E-2</v>
      </c>
      <c r="AL163">
        <f t="shared" si="242"/>
        <v>1.3390144544737604E-2</v>
      </c>
      <c r="AM163">
        <f t="shared" si="242"/>
        <v>1.3202596199581255E-2</v>
      </c>
      <c r="AN163">
        <f t="shared" si="242"/>
        <v>1.3016431199880699E-2</v>
      </c>
      <c r="AO163">
        <f t="shared" si="242"/>
        <v>1.2831641037299115E-2</v>
      </c>
      <c r="AP163">
        <f t="shared" si="242"/>
        <v>1.2648217251442705E-2</v>
      </c>
      <c r="AQ163">
        <f t="shared" si="242"/>
        <v>1.2466151429604153E-2</v>
      </c>
      <c r="AR163">
        <f t="shared" si="242"/>
        <v>1.2285435206507446E-2</v>
      </c>
      <c r="AS163">
        <f t="shared" si="242"/>
        <v>1.2106060264053982E-2</v>
      </c>
      <c r="AT163">
        <f t="shared" si="242"/>
        <v>1.1928018331069979E-2</v>
      </c>
      <c r="AU163">
        <f t="shared" si="242"/>
        <v>1.1751301183055252E-2</v>
      </c>
      <c r="AV163">
        <f t="shared" si="242"/>
        <v>1.1575900641933206E-2</v>
      </c>
      <c r="AW163">
        <f t="shared" si="242"/>
        <v>1.1401808575802204E-2</v>
      </c>
      <c r="AX163">
        <f t="shared" si="242"/>
        <v>1.0136395699988598E-2</v>
      </c>
      <c r="AY163">
        <f t="shared" si="242"/>
        <v>8.6621071824667748E-3</v>
      </c>
      <c r="AZ163">
        <f t="shared" si="243"/>
        <v>7.7982760684892748E-3</v>
      </c>
      <c r="BA163">
        <f t="shared" si="243"/>
        <v>7.1440657919349601E-3</v>
      </c>
      <c r="BB163">
        <f t="shared" si="243"/>
        <v>6.6095717068634921E-3</v>
      </c>
      <c r="BC163">
        <f t="shared" si="243"/>
        <v>6.1558307533474193E-3</v>
      </c>
      <c r="BD163">
        <f t="shared" si="243"/>
        <v>5.7614975152413921E-3</v>
      </c>
      <c r="BE163">
        <f t="shared" si="243"/>
        <v>5.4132676476701148E-3</v>
      </c>
      <c r="BF163">
        <f t="shared" si="243"/>
        <v>5.1021344724473568E-3</v>
      </c>
      <c r="BG163">
        <f t="shared" si="243"/>
        <v>4.8216396934838762E-3</v>
      </c>
      <c r="BH163">
        <f t="shared" si="243"/>
        <v>4.5669522589788895E-3</v>
      </c>
      <c r="BI163">
        <f t="shared" si="243"/>
        <v>4.3343395551858205E-3</v>
      </c>
      <c r="BJ163">
        <f t="shared" si="243"/>
        <v>4.1208432243587615E-3</v>
      </c>
      <c r="BK163">
        <f t="shared" si="243"/>
        <v>3.9240698732148707E-3</v>
      </c>
      <c r="BL163">
        <f t="shared" si="243"/>
        <v>3.7420501785016872E-3</v>
      </c>
      <c r="BM163">
        <f t="shared" si="243"/>
        <v>3.5731407008101905E-3</v>
      </c>
      <c r="BN163">
        <f t="shared" si="243"/>
        <v>3.4159534454729613E-3</v>
      </c>
      <c r="BO163">
        <f t="shared" si="243"/>
        <v>3.2693040652842426E-3</v>
      </c>
      <c r="BP163">
        <f t="shared" si="244"/>
        <v>3.1321729527318777E-3</v>
      </c>
      <c r="BQ163">
        <f t="shared" si="244"/>
        <v>3.0036754690002123E-3</v>
      </c>
      <c r="BR163">
        <f t="shared" si="244"/>
        <v>2.8830387920944041E-3</v>
      </c>
      <c r="BS163">
        <f t="shared" si="244"/>
        <v>2.7695836530661666E-3</v>
      </c>
      <c r="BT163">
        <f t="shared" si="244"/>
        <v>2.6627097440285732E-3</v>
      </c>
      <c r="BU163">
        <f t="shared" si="244"/>
        <v>2.5618839265958097E-3</v>
      </c>
      <c r="BV163">
        <f t="shared" si="244"/>
        <v>2.4666306055653453E-3</v>
      </c>
      <c r="BW163">
        <f t="shared" si="244"/>
        <v>2.3765237975145481E-3</v>
      </c>
      <c r="BX163">
        <f t="shared" si="244"/>
        <v>2.2911805410734715E-3</v>
      </c>
      <c r="BY163">
        <f t="shared" si="244"/>
        <v>2.210255380125755E-3</v>
      </c>
      <c r="BZ163">
        <f t="shared" si="244"/>
        <v>2.133435713043314E-3</v>
      </c>
      <c r="CA163">
        <f t="shared" si="244"/>
        <v>2.0604378469452228E-3</v>
      </c>
      <c r="CB163">
        <f t="shared" si="244"/>
        <v>1.991003630426199E-3</v>
      </c>
      <c r="CC163">
        <f t="shared" si="244"/>
        <v>1.9248975643642271E-3</v>
      </c>
      <c r="CD163">
        <f t="shared" si="244"/>
        <v>1.8619043104923258E-3</v>
      </c>
      <c r="CE163">
        <f t="shared" si="244"/>
        <v>1.8018265329721025E-3</v>
      </c>
      <c r="CF163">
        <f t="shared" si="245"/>
        <v>1.7444830203637188E-3</v>
      </c>
      <c r="CG163">
        <f t="shared" si="245"/>
        <v>1.6897070449691785E-3</v>
      </c>
      <c r="CH163">
        <f t="shared" si="245"/>
        <v>1.6373449241377962E-3</v>
      </c>
      <c r="CI163">
        <f t="shared" si="245"/>
        <v>1.5872547542135707E-3</v>
      </c>
      <c r="CJ163">
        <f t="shared" si="245"/>
        <v>1.5393052927114615E-3</v>
      </c>
      <c r="CK163">
        <f t="shared" si="245"/>
        <v>1.4933749682885626E-3</v>
      </c>
      <c r="CL163">
        <f t="shared" si="245"/>
        <v>1.449351001322093E-3</v>
      </c>
      <c r="CM163">
        <f t="shared" si="245"/>
        <v>1.4071286205691003E-3</v>
      </c>
      <c r="CN163">
        <f t="shared" si="245"/>
        <v>1.3666103635792393E-3</v>
      </c>
      <c r="CO163">
        <f t="shared" si="245"/>
        <v>1.3277054503528806E-3</v>
      </c>
      <c r="CP163">
        <f t="shared" si="245"/>
        <v>1.2903292212536042E-3</v>
      </c>
      <c r="CQ163">
        <f t="shared" si="245"/>
        <v>1.2544026314533845E-3</v>
      </c>
      <c r="CR163">
        <f t="shared" si="245"/>
        <v>8.0767754289966839E-4</v>
      </c>
      <c r="CS163">
        <f t="shared" si="245"/>
        <v>5.2462964500628458E-4</v>
      </c>
      <c r="CT163">
        <f t="shared" si="245"/>
        <v>3.6334733560793627E-4</v>
      </c>
      <c r="CU163">
        <f t="shared" si="245"/>
        <v>2.5278050267772467E-4</v>
      </c>
      <c r="CV163">
        <f t="shared" si="246"/>
        <v>1.7261025457455432E-4</v>
      </c>
      <c r="CW163">
        <f t="shared" si="246"/>
        <v>1.1347198866428939E-4</v>
      </c>
      <c r="CX163">
        <f t="shared" si="246"/>
        <v>7.0080729623025944E-5</v>
      </c>
      <c r="CY163">
        <f t="shared" si="246"/>
        <v>3.9081793611708428E-5</v>
      </c>
      <c r="CZ163">
        <f t="shared" si="246"/>
        <v>1.8173651904595773E-5</v>
      </c>
      <c r="DA163">
        <f t="shared" si="246"/>
        <v>5.6873403011115518E-6</v>
      </c>
      <c r="DB163">
        <f t="shared" si="246"/>
        <v>3.6128787361426669E-7</v>
      </c>
      <c r="DC163">
        <f t="shared" si="246"/>
        <v>0</v>
      </c>
      <c r="DD163">
        <f t="shared" si="246"/>
        <v>0</v>
      </c>
      <c r="DE163">
        <f t="shared" si="246"/>
        <v>0</v>
      </c>
      <c r="DF163">
        <f t="shared" si="246"/>
        <v>0</v>
      </c>
      <c r="DG163">
        <f t="shared" si="246"/>
        <v>0</v>
      </c>
      <c r="DH163">
        <f t="shared" si="246"/>
        <v>0</v>
      </c>
      <c r="DI163">
        <f t="shared" si="246"/>
        <v>0</v>
      </c>
      <c r="DJ163">
        <f t="shared" si="246"/>
        <v>0</v>
      </c>
      <c r="DK163">
        <f t="shared" si="246"/>
        <v>0</v>
      </c>
      <c r="DL163">
        <f t="shared" si="247"/>
        <v>0</v>
      </c>
      <c r="DM163">
        <f t="shared" si="247"/>
        <v>0</v>
      </c>
      <c r="DN163">
        <f t="shared" si="247"/>
        <v>0</v>
      </c>
      <c r="DO163">
        <f t="shared" si="247"/>
        <v>0</v>
      </c>
      <c r="DP163">
        <f t="shared" si="247"/>
        <v>0</v>
      </c>
      <c r="DQ163">
        <f t="shared" si="247"/>
        <v>0</v>
      </c>
      <c r="DR163">
        <f t="shared" si="247"/>
        <v>0</v>
      </c>
      <c r="DS163">
        <f t="shared" si="247"/>
        <v>0</v>
      </c>
      <c r="DT163">
        <f t="shared" si="247"/>
        <v>0</v>
      </c>
      <c r="DU163">
        <f t="shared" si="247"/>
        <v>0</v>
      </c>
      <c r="DV163">
        <f t="shared" si="247"/>
        <v>0</v>
      </c>
      <c r="DW163">
        <f t="shared" si="247"/>
        <v>0</v>
      </c>
      <c r="DX163">
        <f t="shared" si="247"/>
        <v>0</v>
      </c>
      <c r="DY163">
        <f t="shared" si="247"/>
        <v>0</v>
      </c>
      <c r="DZ163">
        <f t="shared" si="247"/>
        <v>0</v>
      </c>
      <c r="EA163">
        <f t="shared" si="247"/>
        <v>0</v>
      </c>
      <c r="EB163">
        <f t="shared" si="248"/>
        <v>0</v>
      </c>
      <c r="EC163">
        <f t="shared" si="248"/>
        <v>0</v>
      </c>
      <c r="ED163">
        <f t="shared" si="248"/>
        <v>0</v>
      </c>
      <c r="EE163">
        <f t="shared" si="248"/>
        <v>0</v>
      </c>
      <c r="EF163">
        <f t="shared" si="248"/>
        <v>0</v>
      </c>
      <c r="EG163">
        <f t="shared" si="248"/>
        <v>0</v>
      </c>
      <c r="EH163">
        <f t="shared" si="248"/>
        <v>0</v>
      </c>
      <c r="EI163">
        <f t="shared" si="248"/>
        <v>0</v>
      </c>
      <c r="EJ163">
        <f t="shared" si="248"/>
        <v>0</v>
      </c>
      <c r="EK163">
        <f t="shared" si="248"/>
        <v>0</v>
      </c>
      <c r="EL163">
        <f t="shared" si="248"/>
        <v>0</v>
      </c>
      <c r="EM163">
        <f t="shared" si="248"/>
        <v>0</v>
      </c>
      <c r="EN163">
        <f t="shared" si="249"/>
        <v>0</v>
      </c>
      <c r="EO163">
        <f t="shared" si="249"/>
        <v>0</v>
      </c>
      <c r="EP163">
        <f t="shared" si="249"/>
        <v>0</v>
      </c>
      <c r="EQ163">
        <f t="shared" si="249"/>
        <v>0</v>
      </c>
      <c r="ER163">
        <f t="shared" si="249"/>
        <v>0</v>
      </c>
      <c r="ES163">
        <f t="shared" si="249"/>
        <v>0</v>
      </c>
      <c r="ET163">
        <f t="shared" si="249"/>
        <v>0</v>
      </c>
      <c r="EU163">
        <f t="shared" si="249"/>
        <v>0</v>
      </c>
      <c r="EV163">
        <f t="shared" si="249"/>
        <v>0</v>
      </c>
      <c r="EW163">
        <f t="shared" si="249"/>
        <v>0</v>
      </c>
      <c r="EX163">
        <f t="shared" si="249"/>
        <v>0</v>
      </c>
      <c r="EZ163">
        <f t="shared" si="207"/>
        <v>0.88276133203449292</v>
      </c>
      <c r="FB163">
        <f t="shared" si="238"/>
        <v>1.0828819759805652E-2</v>
      </c>
      <c r="FC163">
        <f t="shared" si="239"/>
        <v>0.24863155181269536</v>
      </c>
      <c r="FH163" s="56"/>
    </row>
    <row r="164" spans="1:164" x14ac:dyDescent="0.25">
      <c r="A164">
        <v>1085</v>
      </c>
      <c r="B164" s="19">
        <f>'Input spectra'!Y163</f>
        <v>4.37386993884109E-2</v>
      </c>
      <c r="C164">
        <f>'Input spectra'!B163</f>
        <v>0</v>
      </c>
      <c r="D164">
        <f t="shared" si="240"/>
        <v>2.0653927966864227E-2</v>
      </c>
      <c r="E164">
        <f t="shared" si="240"/>
        <v>2.0414030680619293E-2</v>
      </c>
      <c r="F164">
        <f t="shared" si="240"/>
        <v>2.0175833969637551E-2</v>
      </c>
      <c r="G164">
        <f t="shared" si="240"/>
        <v>1.9939327559604654E-2</v>
      </c>
      <c r="H164">
        <f t="shared" si="240"/>
        <v>1.9704501233495687E-2</v>
      </c>
      <c r="I164">
        <f t="shared" si="240"/>
        <v>1.9471344831270804E-2</v>
      </c>
      <c r="J164">
        <f t="shared" si="240"/>
        <v>1.923984824957245E-2</v>
      </c>
      <c r="K164">
        <f t="shared" si="240"/>
        <v>1.901000144142409E-2</v>
      </c>
      <c r="L164">
        <f t="shared" si="240"/>
        <v>1.8781794415930558E-2</v>
      </c>
      <c r="M164">
        <f t="shared" si="240"/>
        <v>1.8555217237979885E-2</v>
      </c>
      <c r="N164">
        <f t="shared" si="240"/>
        <v>1.8330260027946698E-2</v>
      </c>
      <c r="O164">
        <f t="shared" si="240"/>
        <v>1.8106912961397121E-2</v>
      </c>
      <c r="P164">
        <f t="shared" si="240"/>
        <v>1.7885166268795237E-2</v>
      </c>
      <c r="Q164">
        <f t="shared" si="240"/>
        <v>1.7665010235211005E-2</v>
      </c>
      <c r="R164">
        <f t="shared" si="240"/>
        <v>1.7446435200029711E-2</v>
      </c>
      <c r="S164">
        <f t="shared" si="240"/>
        <v>1.7229431556662934E-2</v>
      </c>
      <c r="T164">
        <f t="shared" si="241"/>
        <v>1.7013989752260955E-2</v>
      </c>
      <c r="U164">
        <f t="shared" si="241"/>
        <v>1.6800100287426671E-2</v>
      </c>
      <c r="V164">
        <f t="shared" si="241"/>
        <v>1.6587753715930999E-2</v>
      </c>
      <c r="W164">
        <f t="shared" si="241"/>
        <v>1.6376940644429728E-2</v>
      </c>
      <c r="X164">
        <f t="shared" si="241"/>
        <v>1.6167651732181806E-2</v>
      </c>
      <c r="Y164">
        <f t="shared" si="241"/>
        <v>1.5959877690769141E-2</v>
      </c>
      <c r="Z164">
        <f t="shared" si="241"/>
        <v>1.5753609283817773E-2</v>
      </c>
      <c r="AA164">
        <f t="shared" si="241"/>
        <v>1.5548837326720539E-2</v>
      </c>
      <c r="AB164">
        <f t="shared" si="241"/>
        <v>1.5345552686361143E-2</v>
      </c>
      <c r="AC164">
        <f t="shared" si="241"/>
        <v>1.5143746280839662E-2</v>
      </c>
      <c r="AD164">
        <f t="shared" si="241"/>
        <v>1.4943409079199428E-2</v>
      </c>
      <c r="AE164">
        <f t="shared" si="241"/>
        <v>1.4744532101155389E-2</v>
      </c>
      <c r="AF164">
        <f t="shared" si="241"/>
        <v>1.4547106416823798E-2</v>
      </c>
      <c r="AG164">
        <f t="shared" si="241"/>
        <v>1.4351123146453343E-2</v>
      </c>
      <c r="AH164">
        <f t="shared" si="241"/>
        <v>1.4156573460157647E-2</v>
      </c>
      <c r="AI164">
        <f t="shared" si="241"/>
        <v>1.3963448577649147E-2</v>
      </c>
      <c r="AJ164">
        <f t="shared" si="242"/>
        <v>1.3771739767974356E-2</v>
      </c>
      <c r="AK164">
        <f t="shared" si="242"/>
        <v>1.358143834925047E-2</v>
      </c>
      <c r="AL164">
        <f t="shared" si="242"/>
        <v>1.339253568840337E-2</v>
      </c>
      <c r="AM164">
        <f t="shared" si="242"/>
        <v>1.3205023200906937E-2</v>
      </c>
      <c r="AN164">
        <f t="shared" si="242"/>
        <v>1.3018892350523734E-2</v>
      </c>
      <c r="AO164">
        <f t="shared" si="242"/>
        <v>1.2834134649047035E-2</v>
      </c>
      <c r="AP164">
        <f t="shared" si="242"/>
        <v>1.2650741656044164E-2</v>
      </c>
      <c r="AQ164">
        <f t="shared" si="242"/>
        <v>1.2468704978601163E-2</v>
      </c>
      <c r="AR164">
        <f t="shared" si="242"/>
        <v>1.22880162710688E-2</v>
      </c>
      <c r="AS164">
        <f t="shared" si="242"/>
        <v>1.210866723480988E-2</v>
      </c>
      <c r="AT164">
        <f t="shared" si="242"/>
        <v>1.1930649617947819E-2</v>
      </c>
      <c r="AU164">
        <f t="shared" si="242"/>
        <v>1.1753955215116605E-2</v>
      </c>
      <c r="AV164">
        <f t="shared" si="242"/>
        <v>1.1578575867211964E-2</v>
      </c>
      <c r="AW164">
        <f t="shared" si="242"/>
        <v>1.1404503461143857E-2</v>
      </c>
      <c r="AX164">
        <f t="shared" si="242"/>
        <v>1.0138844743837949E-2</v>
      </c>
      <c r="AY164">
        <f t="shared" si="242"/>
        <v>8.6642455272185597E-3</v>
      </c>
      <c r="AZ164">
        <f t="shared" si="243"/>
        <v>7.8002421308882323E-3</v>
      </c>
      <c r="BA164">
        <f t="shared" si="243"/>
        <v>7.1459044463978915E-3</v>
      </c>
      <c r="BB164">
        <f t="shared" si="243"/>
        <v>6.6113075203492293E-3</v>
      </c>
      <c r="BC164">
        <f t="shared" si="243"/>
        <v>6.1574797422112287E-3</v>
      </c>
      <c r="BD164">
        <f t="shared" si="243"/>
        <v>5.7630711384011272E-3</v>
      </c>
      <c r="BE164">
        <f t="shared" si="243"/>
        <v>5.4147745965726982E-3</v>
      </c>
      <c r="BF164">
        <f t="shared" si="243"/>
        <v>5.1035816104803063E-3</v>
      </c>
      <c r="BG164">
        <f t="shared" si="243"/>
        <v>4.8230326029207347E-3</v>
      </c>
      <c r="BH164">
        <f t="shared" si="243"/>
        <v>4.5682955839150162E-3</v>
      </c>
      <c r="BI164">
        <f t="shared" si="243"/>
        <v>4.335637228893117E-3</v>
      </c>
      <c r="BJ164">
        <f t="shared" si="243"/>
        <v>4.1220986267302244E-3</v>
      </c>
      <c r="BK164">
        <f t="shared" si="243"/>
        <v>3.9252859436857829E-3</v>
      </c>
      <c r="BL164">
        <f t="shared" si="243"/>
        <v>3.7432294994064422E-3</v>
      </c>
      <c r="BM164">
        <f t="shared" si="243"/>
        <v>3.5742855604179598E-3</v>
      </c>
      <c r="BN164">
        <f t="shared" si="243"/>
        <v>3.4170658866436274E-3</v>
      </c>
      <c r="BO164">
        <f t="shared" si="243"/>
        <v>3.2703859236932718E-3</v>
      </c>
      <c r="BP164">
        <f t="shared" si="244"/>
        <v>3.1332258873645823E-3</v>
      </c>
      <c r="BQ164">
        <f t="shared" si="244"/>
        <v>3.0047009868085536E-3</v>
      </c>
      <c r="BR164">
        <f t="shared" si="244"/>
        <v>2.884038268172664E-3</v>
      </c>
      <c r="BS164">
        <f t="shared" si="244"/>
        <v>2.7705583473360313E-3</v>
      </c>
      <c r="BT164">
        <f t="shared" si="244"/>
        <v>2.6636608151694571E-3</v>
      </c>
      <c r="BU164">
        <f t="shared" si="244"/>
        <v>2.5628124437754793E-3</v>
      </c>
      <c r="BV164">
        <f t="shared" si="244"/>
        <v>2.467537558395308E-3</v>
      </c>
      <c r="BW164">
        <f t="shared" si="244"/>
        <v>2.3774101045589031E-3</v>
      </c>
      <c r="BX164">
        <f t="shared" si="244"/>
        <v>2.2920470571686493E-3</v>
      </c>
      <c r="BY164">
        <f t="shared" si="244"/>
        <v>2.211102902714852E-3</v>
      </c>
      <c r="BZ164">
        <f t="shared" si="244"/>
        <v>2.1342649876877704E-3</v>
      </c>
      <c r="CA164">
        <f t="shared" si="244"/>
        <v>2.0612495721450039E-3</v>
      </c>
      <c r="CB164">
        <f t="shared" si="244"/>
        <v>1.9917984618550428E-3</v>
      </c>
      <c r="CC164">
        <f t="shared" si="244"/>
        <v>1.925676118607189E-3</v>
      </c>
      <c r="CD164">
        <f t="shared" si="244"/>
        <v>1.8626671683575292E-3</v>
      </c>
      <c r="CE164">
        <f t="shared" si="244"/>
        <v>1.8025742424363496E-3</v>
      </c>
      <c r="CF164">
        <f t="shared" si="245"/>
        <v>1.7452160992017603E-3</v>
      </c>
      <c r="CG164">
        <f t="shared" si="245"/>
        <v>1.6904259831084473E-3</v>
      </c>
      <c r="CH164">
        <f t="shared" si="245"/>
        <v>1.638050185773879E-3</v>
      </c>
      <c r="CI164">
        <f t="shared" si="245"/>
        <v>1.5879467797163427E-3</v>
      </c>
      <c r="CJ164">
        <f t="shared" si="245"/>
        <v>1.5399845003473865E-3</v>
      </c>
      <c r="CK164">
        <f t="shared" si="245"/>
        <v>1.4940417557809771E-3</v>
      </c>
      <c r="CL164">
        <f t="shared" si="245"/>
        <v>1.4500057472682428E-3</v>
      </c>
      <c r="CM164">
        <f t="shared" si="245"/>
        <v>1.4077716857301154E-3</v>
      </c>
      <c r="CN164">
        <f t="shared" si="245"/>
        <v>1.367242092057073E-3</v>
      </c>
      <c r="CO164">
        <f t="shared" si="245"/>
        <v>1.3283261706664047E-3</v>
      </c>
      <c r="CP164">
        <f t="shared" si="245"/>
        <v>1.290939247324496E-3</v>
      </c>
      <c r="CQ164">
        <f t="shared" si="245"/>
        <v>1.2550022635111106E-3</v>
      </c>
      <c r="CR164">
        <f t="shared" si="245"/>
        <v>8.0806787428235115E-4</v>
      </c>
      <c r="CS164">
        <f t="shared" si="245"/>
        <v>5.2488594261337809E-4</v>
      </c>
      <c r="CT164">
        <f t="shared" si="245"/>
        <v>3.6352675102106102E-4</v>
      </c>
      <c r="CU164">
        <f t="shared" si="245"/>
        <v>2.5290665005771068E-4</v>
      </c>
      <c r="CV164">
        <f t="shared" si="246"/>
        <v>1.7269730081590447E-4</v>
      </c>
      <c r="CW164">
        <f t="shared" si="246"/>
        <v>1.135298080852286E-4</v>
      </c>
      <c r="CX164">
        <f t="shared" si="246"/>
        <v>7.011680735005838E-5</v>
      </c>
      <c r="CY164">
        <f t="shared" si="246"/>
        <v>3.9102118365807891E-5</v>
      </c>
      <c r="CZ164">
        <f t="shared" si="246"/>
        <v>1.8183198729652927E-5</v>
      </c>
      <c r="DA164">
        <f t="shared" si="246"/>
        <v>5.6903578095146423E-6</v>
      </c>
      <c r="DB164">
        <f t="shared" si="246"/>
        <v>3.6148145901271177E-7</v>
      </c>
      <c r="DC164">
        <f t="shared" si="246"/>
        <v>0</v>
      </c>
      <c r="DD164">
        <f t="shared" si="246"/>
        <v>0</v>
      </c>
      <c r="DE164">
        <f t="shared" si="246"/>
        <v>0</v>
      </c>
      <c r="DF164">
        <f t="shared" si="246"/>
        <v>0</v>
      </c>
      <c r="DG164">
        <f t="shared" si="246"/>
        <v>0</v>
      </c>
      <c r="DH164">
        <f t="shared" si="246"/>
        <v>0</v>
      </c>
      <c r="DI164">
        <f t="shared" si="246"/>
        <v>0</v>
      </c>
      <c r="DJ164">
        <f t="shared" si="246"/>
        <v>0</v>
      </c>
      <c r="DK164">
        <f t="shared" si="246"/>
        <v>0</v>
      </c>
      <c r="DL164">
        <f t="shared" si="247"/>
        <v>0</v>
      </c>
      <c r="DM164">
        <f t="shared" si="247"/>
        <v>0</v>
      </c>
      <c r="DN164">
        <f t="shared" si="247"/>
        <v>0</v>
      </c>
      <c r="DO164">
        <f t="shared" si="247"/>
        <v>0</v>
      </c>
      <c r="DP164">
        <f t="shared" si="247"/>
        <v>0</v>
      </c>
      <c r="DQ164">
        <f t="shared" si="247"/>
        <v>0</v>
      </c>
      <c r="DR164">
        <f t="shared" si="247"/>
        <v>0</v>
      </c>
      <c r="DS164">
        <f t="shared" si="247"/>
        <v>0</v>
      </c>
      <c r="DT164">
        <f t="shared" si="247"/>
        <v>0</v>
      </c>
      <c r="DU164">
        <f t="shared" si="247"/>
        <v>0</v>
      </c>
      <c r="DV164">
        <f t="shared" si="247"/>
        <v>0</v>
      </c>
      <c r="DW164">
        <f t="shared" si="247"/>
        <v>0</v>
      </c>
      <c r="DX164">
        <f t="shared" si="247"/>
        <v>0</v>
      </c>
      <c r="DY164">
        <f t="shared" si="247"/>
        <v>0</v>
      </c>
      <c r="DZ164">
        <f t="shared" si="247"/>
        <v>0</v>
      </c>
      <c r="EA164">
        <f t="shared" si="247"/>
        <v>0</v>
      </c>
      <c r="EB164">
        <f t="shared" si="248"/>
        <v>0</v>
      </c>
      <c r="EC164">
        <f t="shared" si="248"/>
        <v>0</v>
      </c>
      <c r="ED164">
        <f t="shared" si="248"/>
        <v>0</v>
      </c>
      <c r="EE164">
        <f t="shared" si="248"/>
        <v>0</v>
      </c>
      <c r="EF164">
        <f t="shared" si="248"/>
        <v>0</v>
      </c>
      <c r="EG164">
        <f t="shared" si="248"/>
        <v>0</v>
      </c>
      <c r="EH164">
        <f t="shared" si="248"/>
        <v>0</v>
      </c>
      <c r="EI164">
        <f t="shared" si="248"/>
        <v>0</v>
      </c>
      <c r="EJ164">
        <f t="shared" si="248"/>
        <v>0</v>
      </c>
      <c r="EK164">
        <f t="shared" si="248"/>
        <v>0</v>
      </c>
      <c r="EL164">
        <f t="shared" si="248"/>
        <v>0</v>
      </c>
      <c r="EM164">
        <f t="shared" si="248"/>
        <v>0</v>
      </c>
      <c r="EN164">
        <f t="shared" si="249"/>
        <v>0</v>
      </c>
      <c r="EO164">
        <f t="shared" si="249"/>
        <v>0</v>
      </c>
      <c r="EP164">
        <f t="shared" si="249"/>
        <v>0</v>
      </c>
      <c r="EQ164">
        <f t="shared" si="249"/>
        <v>0</v>
      </c>
      <c r="ER164">
        <f t="shared" si="249"/>
        <v>0</v>
      </c>
      <c r="ES164">
        <f t="shared" si="249"/>
        <v>0</v>
      </c>
      <c r="ET164">
        <f t="shared" si="249"/>
        <v>0</v>
      </c>
      <c r="EU164">
        <f t="shared" si="249"/>
        <v>0</v>
      </c>
      <c r="EV164">
        <f t="shared" si="249"/>
        <v>0</v>
      </c>
      <c r="EW164">
        <f t="shared" si="249"/>
        <v>0</v>
      </c>
      <c r="EX164">
        <f t="shared" si="249"/>
        <v>0</v>
      </c>
      <c r="EZ164">
        <f t="shared" si="207"/>
        <v>0.88288898836296181</v>
      </c>
      <c r="FB164">
        <f t="shared" si="238"/>
        <v>1.0815974606769696E-2</v>
      </c>
      <c r="FC164">
        <f t="shared" si="239"/>
        <v>0.24863319288131874</v>
      </c>
      <c r="FH164" s="56"/>
    </row>
    <row r="165" spans="1:164" x14ac:dyDescent="0.25">
      <c r="A165">
        <v>1090</v>
      </c>
      <c r="B165" s="19">
        <f>'Input spectra'!Y164</f>
        <v>4.3686182049257297E-2</v>
      </c>
      <c r="C165">
        <f>'Input spectra'!B164</f>
        <v>0</v>
      </c>
      <c r="D165">
        <f t="shared" si="240"/>
        <v>2.0653927966864227E-2</v>
      </c>
      <c r="E165">
        <f t="shared" si="240"/>
        <v>2.0414137889958085E-2</v>
      </c>
      <c r="F165">
        <f t="shared" si="240"/>
        <v>2.017604588697354E-2</v>
      </c>
      <c r="G165">
        <f t="shared" si="240"/>
        <v>1.9939641710207786E-2</v>
      </c>
      <c r="H165">
        <f t="shared" si="240"/>
        <v>1.9704915169033083E-2</v>
      </c>
      <c r="I165">
        <f t="shared" si="240"/>
        <v>1.9471856129593922E-2</v>
      </c>
      <c r="J165">
        <f t="shared" si="240"/>
        <v>1.9240454514505699E-2</v>
      </c>
      <c r="K165">
        <f t="shared" si="240"/>
        <v>1.9010700302554934E-2</v>
      </c>
      <c r="L165">
        <f t="shared" si="240"/>
        <v>1.8782583528401078E-2</v>
      </c>
      <c r="M165">
        <f t="shared" si="240"/>
        <v>1.8556094282279816E-2</v>
      </c>
      <c r="N165">
        <f t="shared" si="240"/>
        <v>1.8331222709707877E-2</v>
      </c>
      <c r="O165">
        <f t="shared" si="240"/>
        <v>1.8107959011189414E-2</v>
      </c>
      <c r="P165">
        <f t="shared" si="240"/>
        <v>1.7886293441923849E-2</v>
      </c>
      <c r="Q165">
        <f t="shared" si="240"/>
        <v>1.766621631151526E-2</v>
      </c>
      <c r="R165">
        <f t="shared" si="240"/>
        <v>1.7447717983683192E-2</v>
      </c>
      <c r="S165">
        <f t="shared" si="240"/>
        <v>1.723078887597506E-2</v>
      </c>
      <c r="T165">
        <f t="shared" si="241"/>
        <v>1.701541945947993E-2</v>
      </c>
      <c r="U165">
        <f t="shared" si="241"/>
        <v>1.6801600258543825E-2</v>
      </c>
      <c r="V165">
        <f t="shared" si="241"/>
        <v>1.6589321850486512E-2</v>
      </c>
      <c r="W165">
        <f t="shared" si="241"/>
        <v>1.6378574865319691E-2</v>
      </c>
      <c r="X165">
        <f t="shared" si="241"/>
        <v>1.6169349985466663E-2</v>
      </c>
      <c r="Y165">
        <f t="shared" si="241"/>
        <v>1.596163794548347E-2</v>
      </c>
      <c r="Z165">
        <f t="shared" si="241"/>
        <v>1.5755429531781419E-2</v>
      </c>
      <c r="AA165">
        <f t="shared" si="241"/>
        <v>1.5550715582351054E-2</v>
      </c>
      <c r="AB165">
        <f t="shared" si="241"/>
        <v>1.5347486986487569E-2</v>
      </c>
      <c r="AC165">
        <f t="shared" si="241"/>
        <v>1.514573468451761E-2</v>
      </c>
      <c r="AD165">
        <f t="shared" si="241"/>
        <v>1.4945449667527488E-2</v>
      </c>
      <c r="AE165">
        <f t="shared" si="241"/>
        <v>1.4746622977092809E-2</v>
      </c>
      <c r="AF165">
        <f t="shared" si="241"/>
        <v>1.4549245705009465E-2</v>
      </c>
      <c r="AG165">
        <f t="shared" si="241"/>
        <v>1.4353308993026045E-2</v>
      </c>
      <c r="AH165">
        <f t="shared" si="241"/>
        <v>1.4158804032577604E-2</v>
      </c>
      <c r="AI165">
        <f t="shared" si="241"/>
        <v>1.396572206452081E-2</v>
      </c>
      <c r="AJ165">
        <f t="shared" si="242"/>
        <v>1.3774054378870453E-2</v>
      </c>
      <c r="AK165">
        <f t="shared" si="242"/>
        <v>1.3583792314537305E-2</v>
      </c>
      <c r="AL165">
        <f t="shared" si="242"/>
        <v>1.3394927259067364E-2</v>
      </c>
      <c r="AM165">
        <f t="shared" si="242"/>
        <v>1.3207450648382404E-2</v>
      </c>
      <c r="AN165">
        <f t="shared" si="242"/>
        <v>1.3021353966521858E-2</v>
      </c>
      <c r="AO165">
        <f t="shared" si="242"/>
        <v>1.2836628745386094E-2</v>
      </c>
      <c r="AP165">
        <f t="shared" si="242"/>
        <v>1.2653266564480944E-2</v>
      </c>
      <c r="AQ165">
        <f t="shared" si="242"/>
        <v>1.2471259050663569E-2</v>
      </c>
      <c r="AR165">
        <f t="shared" si="242"/>
        <v>1.229059787788968E-2</v>
      </c>
      <c r="AS165">
        <f t="shared" si="242"/>
        <v>1.2111274766961999E-2</v>
      </c>
      <c r="AT165">
        <f t="shared" si="242"/>
        <v>1.1933281485280049E-2</v>
      </c>
      <c r="AU165">
        <f t="shared" si="242"/>
        <v>1.1756609846591257E-2</v>
      </c>
      <c r="AV165">
        <f t="shared" si="242"/>
        <v>1.1581251710743288E-2</v>
      </c>
      <c r="AW165">
        <f t="shared" si="242"/>
        <v>1.1407198983437705E-2</v>
      </c>
      <c r="AX165">
        <f t="shared" si="242"/>
        <v>1.0141294379398194E-2</v>
      </c>
      <c r="AY165">
        <f t="shared" si="242"/>
        <v>8.6663843998463202E-3</v>
      </c>
      <c r="AZ165">
        <f t="shared" si="243"/>
        <v>7.802208688961019E-3</v>
      </c>
      <c r="BA165">
        <f t="shared" si="243"/>
        <v>7.1477435740717847E-3</v>
      </c>
      <c r="BB165">
        <f t="shared" si="243"/>
        <v>6.6130437896963429E-3</v>
      </c>
      <c r="BC165">
        <f t="shared" si="243"/>
        <v>6.1591291727967788E-3</v>
      </c>
      <c r="BD165">
        <f t="shared" si="243"/>
        <v>5.7646451913605512E-3</v>
      </c>
      <c r="BE165">
        <f t="shared" si="243"/>
        <v>5.4162819649806789E-3</v>
      </c>
      <c r="BF165">
        <f t="shared" si="243"/>
        <v>5.1050291589705829E-3</v>
      </c>
      <c r="BG165">
        <f t="shared" si="243"/>
        <v>4.8244259147511405E-3</v>
      </c>
      <c r="BH165">
        <f t="shared" si="243"/>
        <v>4.5696393039772101E-3</v>
      </c>
      <c r="BI165">
        <f t="shared" si="243"/>
        <v>4.3369352911156716E-3</v>
      </c>
      <c r="BJ165">
        <f t="shared" si="243"/>
        <v>4.1233544115562067E-3</v>
      </c>
      <c r="BK165">
        <f t="shared" si="243"/>
        <v>3.9265023910173107E-3</v>
      </c>
      <c r="BL165">
        <f t="shared" si="243"/>
        <v>3.7444091919785266E-3</v>
      </c>
      <c r="BM165">
        <f t="shared" si="243"/>
        <v>3.5754307868468625E-3</v>
      </c>
      <c r="BN165">
        <f t="shared" si="243"/>
        <v>3.4181786900924619E-3</v>
      </c>
      <c r="BO165">
        <f t="shared" si="243"/>
        <v>3.2714681401043695E-3</v>
      </c>
      <c r="BP165">
        <f t="shared" si="244"/>
        <v>3.1342791759596507E-3</v>
      </c>
      <c r="BQ165">
        <f t="shared" si="244"/>
        <v>3.0057268547501854E-3</v>
      </c>
      <c r="BR165">
        <f t="shared" si="244"/>
        <v>2.88503809074381E-3</v>
      </c>
      <c r="BS165">
        <f t="shared" si="244"/>
        <v>2.7715333846281827E-3</v>
      </c>
      <c r="BT165">
        <f t="shared" si="244"/>
        <v>2.664612226015529E-3</v>
      </c>
      <c r="BU165">
        <f t="shared" si="244"/>
        <v>2.5637412974825551E-3</v>
      </c>
      <c r="BV165">
        <f t="shared" si="244"/>
        <v>2.4684448447018087E-3</v>
      </c>
      <c r="BW165">
        <f t="shared" si="244"/>
        <v>2.3782967421449417E-3</v>
      </c>
      <c r="BX165">
        <f t="shared" si="244"/>
        <v>2.2929139009770427E-3</v>
      </c>
      <c r="BY165">
        <f t="shared" si="244"/>
        <v>2.211950750286548E-3</v>
      </c>
      <c r="BZ165">
        <f t="shared" si="244"/>
        <v>2.1350945846744618E-3</v>
      </c>
      <c r="CA165">
        <f t="shared" si="244"/>
        <v>2.062061617130117E-3</v>
      </c>
      <c r="CB165">
        <f t="shared" si="244"/>
        <v>1.9925936105896869E-3</v>
      </c>
      <c r="CC165">
        <f t="shared" si="244"/>
        <v>1.9264549877483154E-3</v>
      </c>
      <c r="CD165">
        <f t="shared" si="244"/>
        <v>1.8634303387802143E-3</v>
      </c>
      <c r="CE165">
        <f t="shared" si="244"/>
        <v>1.8033222621798781E-3</v>
      </c>
      <c r="CF165">
        <f t="shared" si="245"/>
        <v>1.7459494860993109E-3</v>
      </c>
      <c r="CG165">
        <f t="shared" si="245"/>
        <v>1.6911452271421905E-3</v>
      </c>
      <c r="CH165">
        <f t="shared" si="245"/>
        <v>1.6387557511907765E-3</v>
      </c>
      <c r="CI165">
        <f t="shared" si="245"/>
        <v>1.5886391069345738E-3</v>
      </c>
      <c r="CJ165">
        <f t="shared" si="245"/>
        <v>1.5406640076789048E-3</v>
      </c>
      <c r="CK165">
        <f t="shared" si="245"/>
        <v>1.4947088409920288E-3</v>
      </c>
      <c r="CL165">
        <f t="shared" si="245"/>
        <v>1.450660788996611E-3</v>
      </c>
      <c r="CM165">
        <f t="shared" si="245"/>
        <v>1.4084150447752825E-3</v>
      </c>
      <c r="CN165">
        <f t="shared" si="245"/>
        <v>1.3678741125573298E-3</v>
      </c>
      <c r="CO165">
        <f t="shared" si="245"/>
        <v>1.328947181175098E-3</v>
      </c>
      <c r="CP165">
        <f t="shared" si="245"/>
        <v>1.2915495617960542E-3</v>
      </c>
      <c r="CQ165">
        <f t="shared" si="245"/>
        <v>1.2556021822061534E-3</v>
      </c>
      <c r="CR165">
        <f t="shared" si="245"/>
        <v>8.0845839430292491E-4</v>
      </c>
      <c r="CS165">
        <f t="shared" si="245"/>
        <v>5.2514236542968156E-4</v>
      </c>
      <c r="CT165">
        <f t="shared" si="245"/>
        <v>3.6370625502680045E-4</v>
      </c>
      <c r="CU165">
        <f t="shared" si="245"/>
        <v>2.5303286039018438E-4</v>
      </c>
      <c r="CV165">
        <f t="shared" si="246"/>
        <v>1.7278439095411434E-4</v>
      </c>
      <c r="CW165">
        <f t="shared" si="246"/>
        <v>1.1358765696793613E-4</v>
      </c>
      <c r="CX165">
        <f t="shared" si="246"/>
        <v>7.015290364999087E-5</v>
      </c>
      <c r="CY165">
        <f t="shared" si="246"/>
        <v>3.9122453689934751E-5</v>
      </c>
      <c r="CZ165">
        <f t="shared" si="246"/>
        <v>1.8192750569765348E-5</v>
      </c>
      <c r="DA165">
        <f t="shared" si="246"/>
        <v>5.6933769189045701E-6</v>
      </c>
      <c r="DB165">
        <f t="shared" si="246"/>
        <v>3.6167514813815459E-7</v>
      </c>
      <c r="DC165">
        <f t="shared" si="246"/>
        <v>0</v>
      </c>
      <c r="DD165">
        <f t="shared" si="246"/>
        <v>0</v>
      </c>
      <c r="DE165">
        <f t="shared" si="246"/>
        <v>0</v>
      </c>
      <c r="DF165">
        <f t="shared" si="246"/>
        <v>0</v>
      </c>
      <c r="DG165">
        <f t="shared" si="246"/>
        <v>0</v>
      </c>
      <c r="DH165">
        <f t="shared" si="246"/>
        <v>0</v>
      </c>
      <c r="DI165">
        <f t="shared" si="246"/>
        <v>0</v>
      </c>
      <c r="DJ165">
        <f t="shared" si="246"/>
        <v>0</v>
      </c>
      <c r="DK165">
        <f t="shared" si="246"/>
        <v>0</v>
      </c>
      <c r="DL165">
        <f t="shared" si="247"/>
        <v>0</v>
      </c>
      <c r="DM165">
        <f t="shared" si="247"/>
        <v>0</v>
      </c>
      <c r="DN165">
        <f t="shared" si="247"/>
        <v>0</v>
      </c>
      <c r="DO165">
        <f t="shared" si="247"/>
        <v>0</v>
      </c>
      <c r="DP165">
        <f t="shared" si="247"/>
        <v>0</v>
      </c>
      <c r="DQ165">
        <f t="shared" si="247"/>
        <v>0</v>
      </c>
      <c r="DR165">
        <f t="shared" si="247"/>
        <v>0</v>
      </c>
      <c r="DS165">
        <f t="shared" si="247"/>
        <v>0</v>
      </c>
      <c r="DT165">
        <f t="shared" si="247"/>
        <v>0</v>
      </c>
      <c r="DU165">
        <f t="shared" si="247"/>
        <v>0</v>
      </c>
      <c r="DV165">
        <f t="shared" si="247"/>
        <v>0</v>
      </c>
      <c r="DW165">
        <f t="shared" si="247"/>
        <v>0</v>
      </c>
      <c r="DX165">
        <f t="shared" si="247"/>
        <v>0</v>
      </c>
      <c r="DY165">
        <f t="shared" si="247"/>
        <v>0</v>
      </c>
      <c r="DZ165">
        <f t="shared" si="247"/>
        <v>0</v>
      </c>
      <c r="EA165">
        <f t="shared" si="247"/>
        <v>0</v>
      </c>
      <c r="EB165">
        <f t="shared" si="248"/>
        <v>0</v>
      </c>
      <c r="EC165">
        <f t="shared" si="248"/>
        <v>0</v>
      </c>
      <c r="ED165">
        <f t="shared" si="248"/>
        <v>0</v>
      </c>
      <c r="EE165">
        <f t="shared" si="248"/>
        <v>0</v>
      </c>
      <c r="EF165">
        <f t="shared" si="248"/>
        <v>0</v>
      </c>
      <c r="EG165">
        <f t="shared" si="248"/>
        <v>0</v>
      </c>
      <c r="EH165">
        <f t="shared" si="248"/>
        <v>0</v>
      </c>
      <c r="EI165">
        <f t="shared" si="248"/>
        <v>0</v>
      </c>
      <c r="EJ165">
        <f t="shared" si="248"/>
        <v>0</v>
      </c>
      <c r="EK165">
        <f t="shared" si="248"/>
        <v>0</v>
      </c>
      <c r="EL165">
        <f t="shared" si="248"/>
        <v>0</v>
      </c>
      <c r="EM165">
        <f t="shared" si="248"/>
        <v>0</v>
      </c>
      <c r="EN165">
        <f t="shared" si="249"/>
        <v>0</v>
      </c>
      <c r="EO165">
        <f t="shared" si="249"/>
        <v>0</v>
      </c>
      <c r="EP165">
        <f t="shared" si="249"/>
        <v>0</v>
      </c>
      <c r="EQ165">
        <f t="shared" si="249"/>
        <v>0</v>
      </c>
      <c r="ER165">
        <f t="shared" si="249"/>
        <v>0</v>
      </c>
      <c r="ES165">
        <f t="shared" si="249"/>
        <v>0</v>
      </c>
      <c r="ET165">
        <f t="shared" si="249"/>
        <v>0</v>
      </c>
      <c r="EU165">
        <f t="shared" si="249"/>
        <v>0</v>
      </c>
      <c r="EV165">
        <f t="shared" si="249"/>
        <v>0</v>
      </c>
      <c r="EW165">
        <f t="shared" si="249"/>
        <v>0</v>
      </c>
      <c r="EX165">
        <f t="shared" si="249"/>
        <v>0</v>
      </c>
      <c r="EZ165">
        <f t="shared" si="207"/>
        <v>0.88301667338775991</v>
      </c>
      <c r="FB165">
        <f t="shared" si="238"/>
        <v>1.0803129116432608E-2</v>
      </c>
      <c r="FC165">
        <f t="shared" si="239"/>
        <v>0.24863483395017216</v>
      </c>
      <c r="FH165" s="56"/>
    </row>
    <row r="166" spans="1:164" x14ac:dyDescent="0.25">
      <c r="A166">
        <v>1095</v>
      </c>
      <c r="B166" s="19">
        <f>'Input spectra'!Y165</f>
        <v>4.3633664710103597E-2</v>
      </c>
      <c r="C166">
        <f>'Input spectra'!B165</f>
        <v>0</v>
      </c>
      <c r="D166">
        <f t="shared" si="240"/>
        <v>2.0653927966864227E-2</v>
      </c>
      <c r="E166">
        <f t="shared" si="240"/>
        <v>2.0414245099859913E-2</v>
      </c>
      <c r="F166">
        <f t="shared" si="240"/>
        <v>2.0176257806535407E-2</v>
      </c>
      <c r="G166">
        <f t="shared" si="240"/>
        <v>1.9939955865760459E-2</v>
      </c>
      <c r="H166">
        <f t="shared" si="240"/>
        <v>1.9705329113266088E-2</v>
      </c>
      <c r="I166">
        <f t="shared" si="240"/>
        <v>1.947236744134323E-2</v>
      </c>
      <c r="J166">
        <f t="shared" si="240"/>
        <v>1.9241060798542903E-2</v>
      </c>
      <c r="K166">
        <f t="shared" si="240"/>
        <v>1.901139918937788E-2</v>
      </c>
      <c r="L166">
        <f t="shared" si="240"/>
        <v>1.878337267402597E-2</v>
      </c>
      <c r="M166">
        <f t="shared" si="240"/>
        <v>1.8556971368034757E-2</v>
      </c>
      <c r="N166">
        <f t="shared" si="240"/>
        <v>1.8332185442027873E-2</v>
      </c>
      <c r="O166">
        <f t="shared" si="240"/>
        <v>1.810900512141278E-2</v>
      </c>
      <c r="P166">
        <f t="shared" si="240"/>
        <v>1.7887420686090068E-2</v>
      </c>
      <c r="Q166">
        <f t="shared" si="240"/>
        <v>1.7667422470164222E-2</v>
      </c>
      <c r="R166">
        <f t="shared" si="240"/>
        <v>1.7449000861655881E-2</v>
      </c>
      <c r="S166">
        <f t="shared" si="240"/>
        <v>1.7232146302215597E-2</v>
      </c>
      <c r="T166">
        <f t="shared" si="241"/>
        <v>1.7016849286839025E-2</v>
      </c>
      <c r="U166">
        <f t="shared" si="241"/>
        <v>1.6803100363583602E-2</v>
      </c>
      <c r="V166">
        <f t="shared" si="241"/>
        <v>1.6590890133286695E-2</v>
      </c>
      <c r="W166">
        <f t="shared" si="241"/>
        <v>1.6380209249285162E-2</v>
      </c>
      <c r="X166">
        <f t="shared" si="241"/>
        <v>1.6171048417136378E-2</v>
      </c>
      <c r="Y166">
        <f t="shared" si="241"/>
        <v>1.5963398394340689E-2</v>
      </c>
      <c r="Z166">
        <f t="shared" si="241"/>
        <v>1.5757249990065295E-2</v>
      </c>
      <c r="AA166">
        <f t="shared" si="241"/>
        <v>1.5552594064869547E-2</v>
      </c>
      <c r="AB166">
        <f t="shared" si="241"/>
        <v>1.5349421530431669E-2</v>
      </c>
      <c r="AC166">
        <f t="shared" si="241"/>
        <v>1.5147723349276878E-2</v>
      </c>
      <c r="AD166">
        <f t="shared" si="241"/>
        <v>1.4947490534506877E-2</v>
      </c>
      <c r="AE166">
        <f t="shared" si="241"/>
        <v>1.4748714149530801E-2</v>
      </c>
      <c r="AF166">
        <f t="shared" si="241"/>
        <v>1.4551385307797491E-2</v>
      </c>
      <c r="AG166">
        <f t="shared" si="241"/>
        <v>1.4355495172529157E-2</v>
      </c>
      <c r="AH166">
        <f t="shared" si="241"/>
        <v>1.4161034956456438E-2</v>
      </c>
      <c r="AI166">
        <f t="shared" si="241"/>
        <v>1.39679959215548E-2</v>
      </c>
      <c r="AJ166">
        <f t="shared" si="242"/>
        <v>1.3776369378782297E-2</v>
      </c>
      <c r="AK166">
        <f t="shared" si="242"/>
        <v>1.3586146687818677E-2</v>
      </c>
      <c r="AL166">
        <f t="shared" si="242"/>
        <v>1.3397319256805847E-2</v>
      </c>
      <c r="AM166">
        <f t="shared" si="242"/>
        <v>1.3209878542089671E-2</v>
      </c>
      <c r="AN166">
        <f t="shared" si="242"/>
        <v>1.3023816047963065E-2</v>
      </c>
      <c r="AO166">
        <f t="shared" si="242"/>
        <v>1.2839123326410471E-2</v>
      </c>
      <c r="AP166">
        <f t="shared" si="242"/>
        <v>1.2655791976853608E-2</v>
      </c>
      <c r="AQ166">
        <f t="shared" si="242"/>
        <v>1.2473813645898528E-2</v>
      </c>
      <c r="AR166">
        <f t="shared" si="242"/>
        <v>1.2293180027084015E-2</v>
      </c>
      <c r="AS166">
        <f t="shared" si="242"/>
        <v>1.2113882860631241E-2</v>
      </c>
      <c r="AT166">
        <f t="shared" si="242"/>
        <v>1.1935913933194724E-2</v>
      </c>
      <c r="AU166">
        <f t="shared" si="242"/>
        <v>1.1759265077614588E-2</v>
      </c>
      <c r="AV166">
        <f t="shared" si="242"/>
        <v>1.1583928172670064E-2</v>
      </c>
      <c r="AW166">
        <f t="shared" si="242"/>
        <v>1.1409895142834303E-2</v>
      </c>
      <c r="AX166">
        <f t="shared" si="242"/>
        <v>1.0143744606812303E-2</v>
      </c>
      <c r="AY166">
        <f t="shared" si="242"/>
        <v>8.6685238004803704E-3</v>
      </c>
      <c r="AZ166">
        <f t="shared" si="243"/>
        <v>7.8041757428326045E-3</v>
      </c>
      <c r="BA166">
        <f t="shared" si="243"/>
        <v>7.1495831750784293E-3</v>
      </c>
      <c r="BB166">
        <f t="shared" si="243"/>
        <v>6.6147805150245549E-3</v>
      </c>
      <c r="BC166">
        <f t="shared" si="243"/>
        <v>6.1607790452223969E-3</v>
      </c>
      <c r="BD166">
        <f t="shared" si="243"/>
        <v>5.7662196742370598E-3</v>
      </c>
      <c r="BE166">
        <f t="shared" si="243"/>
        <v>5.4177897530108422E-3</v>
      </c>
      <c r="BF166">
        <f t="shared" si="243"/>
        <v>5.1064771180346124E-3</v>
      </c>
      <c r="BG166">
        <f t="shared" si="243"/>
        <v>4.8258196290913427E-3</v>
      </c>
      <c r="BH166">
        <f t="shared" si="243"/>
        <v>4.5709834192816951E-3</v>
      </c>
      <c r="BI166">
        <f t="shared" si="243"/>
        <v>4.3382337419698045E-3</v>
      </c>
      <c r="BJ166">
        <f t="shared" si="243"/>
        <v>4.1246105789532247E-3</v>
      </c>
      <c r="BK166">
        <f t="shared" si="243"/>
        <v>3.9277192153262469E-3</v>
      </c>
      <c r="BL166">
        <f t="shared" si="243"/>
        <v>3.7455892563350748E-3</v>
      </c>
      <c r="BM166">
        <f t="shared" si="243"/>
        <v>3.576576380214433E-3</v>
      </c>
      <c r="BN166">
        <f t="shared" si="243"/>
        <v>3.4192918559374469E-3</v>
      </c>
      <c r="BO166">
        <f t="shared" si="243"/>
        <v>3.2725507146360048E-3</v>
      </c>
      <c r="BP166">
        <f t="shared" si="244"/>
        <v>3.1353328186360745E-3</v>
      </c>
      <c r="BQ166">
        <f t="shared" si="244"/>
        <v>3.0067530729446521E-3</v>
      </c>
      <c r="BR166">
        <f t="shared" si="244"/>
        <v>2.8860382599279642E-3</v>
      </c>
      <c r="BS166">
        <f t="shared" si="244"/>
        <v>2.7725087650633425E-3</v>
      </c>
      <c r="BT166">
        <f t="shared" si="244"/>
        <v>2.6655639766881276E-3</v>
      </c>
      <c r="BU166">
        <f t="shared" si="244"/>
        <v>2.5646704878390081E-3</v>
      </c>
      <c r="BV166">
        <f t="shared" si="244"/>
        <v>2.4693524646074655E-3</v>
      </c>
      <c r="BW166">
        <f t="shared" si="244"/>
        <v>2.3791837103959382E-3</v>
      </c>
      <c r="BX166">
        <f t="shared" si="244"/>
        <v>2.2937810726225936E-3</v>
      </c>
      <c r="BY166">
        <f t="shared" si="244"/>
        <v>2.2127989229654599E-3</v>
      </c>
      <c r="BZ166">
        <f t="shared" si="244"/>
        <v>2.1359245041286854E-3</v>
      </c>
      <c r="CA166">
        <f t="shared" si="244"/>
        <v>2.0628739820265445E-3</v>
      </c>
      <c r="CB166">
        <f t="shared" si="244"/>
        <v>1.9933890767568048E-3</v>
      </c>
      <c r="CC166">
        <f t="shared" si="244"/>
        <v>1.9272341719149724E-3</v>
      </c>
      <c r="CD166">
        <f t="shared" si="244"/>
        <v>1.8641938218884435E-3</v>
      </c>
      <c r="CE166">
        <f t="shared" si="244"/>
        <v>1.8040705923314478E-3</v>
      </c>
      <c r="CF166">
        <f t="shared" si="245"/>
        <v>1.7466831811858269E-3</v>
      </c>
      <c r="CG166">
        <f t="shared" si="245"/>
        <v>1.6918647772005617E-3</v>
      </c>
      <c r="CH166">
        <f t="shared" si="245"/>
        <v>1.6394616205193391E-3</v>
      </c>
      <c r="CI166">
        <f t="shared" si="245"/>
        <v>1.5893317359998095E-3</v>
      </c>
      <c r="CJ166">
        <f t="shared" si="245"/>
        <v>1.5413438148382558E-3</v>
      </c>
      <c r="CK166">
        <f t="shared" si="245"/>
        <v>1.495376224054649E-3</v>
      </c>
      <c r="CL166">
        <f t="shared" si="245"/>
        <v>1.4513161266408183E-3</v>
      </c>
      <c r="CM166">
        <f t="shared" si="245"/>
        <v>1.4090586978389094E-3</v>
      </c>
      <c r="CN166">
        <f t="shared" si="245"/>
        <v>1.3685064252150006E-3</v>
      </c>
      <c r="CO166">
        <f t="shared" si="245"/>
        <v>1.3295684820146319E-3</v>
      </c>
      <c r="CP166">
        <f t="shared" si="245"/>
        <v>1.2921601648046264E-3</v>
      </c>
      <c r="CQ166">
        <f t="shared" si="245"/>
        <v>1.2562023876755333E-3</v>
      </c>
      <c r="CR166">
        <f t="shared" si="245"/>
        <v>8.088491030525546E-4</v>
      </c>
      <c r="CS166">
        <f t="shared" si="245"/>
        <v>5.2539891351636406E-4</v>
      </c>
      <c r="CT166">
        <f t="shared" si="245"/>
        <v>3.6388584766890045E-4</v>
      </c>
      <c r="CU166">
        <f t="shared" si="245"/>
        <v>2.531591337065617E-4</v>
      </c>
      <c r="CV166">
        <f t="shared" si="246"/>
        <v>1.7287152501132104E-4</v>
      </c>
      <c r="CW166">
        <f t="shared" si="246"/>
        <v>1.1364553532742422E-4</v>
      </c>
      <c r="CX166">
        <f t="shared" si="246"/>
        <v>7.0189018532384884E-5</v>
      </c>
      <c r="CY166">
        <f t="shared" si="246"/>
        <v>3.9142799589586063E-5</v>
      </c>
      <c r="CZ166">
        <f t="shared" si="246"/>
        <v>1.8202307427567516E-5</v>
      </c>
      <c r="DA166">
        <f t="shared" si="246"/>
        <v>5.6963976301307703E-6</v>
      </c>
      <c r="DB166">
        <f t="shared" si="246"/>
        <v>3.6186894104617464E-7</v>
      </c>
      <c r="DC166">
        <f t="shared" si="246"/>
        <v>0</v>
      </c>
      <c r="DD166">
        <f t="shared" si="246"/>
        <v>0</v>
      </c>
      <c r="DE166">
        <f t="shared" si="246"/>
        <v>0</v>
      </c>
      <c r="DF166">
        <f t="shared" si="246"/>
        <v>0</v>
      </c>
      <c r="DG166">
        <f t="shared" si="246"/>
        <v>0</v>
      </c>
      <c r="DH166">
        <f t="shared" si="246"/>
        <v>0</v>
      </c>
      <c r="DI166">
        <f t="shared" si="246"/>
        <v>0</v>
      </c>
      <c r="DJ166">
        <f t="shared" si="246"/>
        <v>0</v>
      </c>
      <c r="DK166">
        <f t="shared" si="246"/>
        <v>0</v>
      </c>
      <c r="DL166">
        <f t="shared" si="247"/>
        <v>0</v>
      </c>
      <c r="DM166">
        <f t="shared" si="247"/>
        <v>0</v>
      </c>
      <c r="DN166">
        <f t="shared" si="247"/>
        <v>0</v>
      </c>
      <c r="DO166">
        <f t="shared" si="247"/>
        <v>0</v>
      </c>
      <c r="DP166">
        <f t="shared" si="247"/>
        <v>0</v>
      </c>
      <c r="DQ166">
        <f t="shared" si="247"/>
        <v>0</v>
      </c>
      <c r="DR166">
        <f t="shared" si="247"/>
        <v>0</v>
      </c>
      <c r="DS166">
        <f t="shared" si="247"/>
        <v>0</v>
      </c>
      <c r="DT166">
        <f t="shared" si="247"/>
        <v>0</v>
      </c>
      <c r="DU166">
        <f t="shared" si="247"/>
        <v>0</v>
      </c>
      <c r="DV166">
        <f t="shared" si="247"/>
        <v>0</v>
      </c>
      <c r="DW166">
        <f t="shared" si="247"/>
        <v>0</v>
      </c>
      <c r="DX166">
        <f t="shared" si="247"/>
        <v>0</v>
      </c>
      <c r="DY166">
        <f t="shared" si="247"/>
        <v>0</v>
      </c>
      <c r="DZ166">
        <f t="shared" si="247"/>
        <v>0</v>
      </c>
      <c r="EA166">
        <f t="shared" si="247"/>
        <v>0</v>
      </c>
      <c r="EB166">
        <f t="shared" si="248"/>
        <v>0</v>
      </c>
      <c r="EC166">
        <f t="shared" si="248"/>
        <v>0</v>
      </c>
      <c r="ED166">
        <f t="shared" si="248"/>
        <v>0</v>
      </c>
      <c r="EE166">
        <f t="shared" si="248"/>
        <v>0</v>
      </c>
      <c r="EF166">
        <f t="shared" si="248"/>
        <v>0</v>
      </c>
      <c r="EG166">
        <f t="shared" si="248"/>
        <v>0</v>
      </c>
      <c r="EH166">
        <f t="shared" si="248"/>
        <v>0</v>
      </c>
      <c r="EI166">
        <f t="shared" si="248"/>
        <v>0</v>
      </c>
      <c r="EJ166">
        <f t="shared" si="248"/>
        <v>0</v>
      </c>
      <c r="EK166">
        <f t="shared" si="248"/>
        <v>0</v>
      </c>
      <c r="EL166">
        <f t="shared" si="248"/>
        <v>0</v>
      </c>
      <c r="EM166">
        <f t="shared" si="248"/>
        <v>0</v>
      </c>
      <c r="EN166">
        <f t="shared" si="249"/>
        <v>0</v>
      </c>
      <c r="EO166">
        <f t="shared" si="249"/>
        <v>0</v>
      </c>
      <c r="EP166">
        <f t="shared" si="249"/>
        <v>0</v>
      </c>
      <c r="EQ166">
        <f t="shared" si="249"/>
        <v>0</v>
      </c>
      <c r="ER166">
        <f t="shared" si="249"/>
        <v>0</v>
      </c>
      <c r="ES166">
        <f t="shared" si="249"/>
        <v>0</v>
      </c>
      <c r="ET166">
        <f t="shared" si="249"/>
        <v>0</v>
      </c>
      <c r="EU166">
        <f t="shared" si="249"/>
        <v>0</v>
      </c>
      <c r="EV166">
        <f t="shared" si="249"/>
        <v>0</v>
      </c>
      <c r="EW166">
        <f t="shared" si="249"/>
        <v>0</v>
      </c>
      <c r="EX166">
        <f t="shared" si="249"/>
        <v>0</v>
      </c>
      <c r="EZ166">
        <f t="shared" si="207"/>
        <v>0.88314438711692689</v>
      </c>
      <c r="FB166">
        <f t="shared" si="238"/>
        <v>1.0790283288785618E-2</v>
      </c>
      <c r="FC166">
        <f t="shared" si="239"/>
        <v>0.24863647501926556</v>
      </c>
      <c r="FH166" s="56"/>
    </row>
    <row r="167" spans="1:164" x14ac:dyDescent="0.25">
      <c r="A167">
        <v>1100</v>
      </c>
      <c r="B167" s="19">
        <f>'Input spectra'!Y166</f>
        <v>4.3581147370950001E-2</v>
      </c>
      <c r="C167">
        <f>'Input spectra'!B166</f>
        <v>0</v>
      </c>
      <c r="D167">
        <f t="shared" si="240"/>
        <v>2.0653927966864227E-2</v>
      </c>
      <c r="E167">
        <f t="shared" si="240"/>
        <v>2.041435231032478E-2</v>
      </c>
      <c r="F167">
        <f t="shared" si="240"/>
        <v>2.0176469728323179E-2</v>
      </c>
      <c r="G167">
        <f t="shared" si="240"/>
        <v>1.9940270026262759E-2</v>
      </c>
      <c r="H167">
        <f t="shared" si="240"/>
        <v>1.9705743066194884E-2</v>
      </c>
      <c r="I167">
        <f t="shared" si="240"/>
        <v>1.947287876651908E-2</v>
      </c>
      <c r="J167">
        <f t="shared" si="240"/>
        <v>1.9241667101684658E-2</v>
      </c>
      <c r="K167">
        <f t="shared" si="240"/>
        <v>1.9012098101893866E-2</v>
      </c>
      <c r="L167">
        <f t="shared" si="240"/>
        <v>1.8784161852806618E-2</v>
      </c>
      <c r="M167">
        <f t="shared" si="240"/>
        <v>1.8557848495246668E-2</v>
      </c>
      <c r="N167">
        <f t="shared" si="240"/>
        <v>1.8333148224909338E-2</v>
      </c>
      <c r="O167">
        <f t="shared" si="240"/>
        <v>1.811005129207071E-2</v>
      </c>
      <c r="P167">
        <f t="shared" si="240"/>
        <v>1.7888548001298358E-2</v>
      </c>
      <c r="Q167">
        <f t="shared" si="240"/>
        <v>1.7668628711163509E-2</v>
      </c>
      <c r="R167">
        <f t="shared" si="240"/>
        <v>1.7450283833954708E-2</v>
      </c>
      <c r="S167">
        <f t="shared" si="240"/>
        <v>1.7233503835392964E-2</v>
      </c>
      <c r="T167">
        <f t="shared" si="241"/>
        <v>1.701827923434833E-2</v>
      </c>
      <c r="U167">
        <f t="shared" si="241"/>
        <v>1.6804600602557944E-2</v>
      </c>
      <c r="V167">
        <f t="shared" si="241"/>
        <v>1.6592458564345554E-2</v>
      </c>
      <c r="W167">
        <f t="shared" si="241"/>
        <v>1.6381843796342412E-2</v>
      </c>
      <c r="X167">
        <f t="shared" si="241"/>
        <v>1.617274702720968E-2</v>
      </c>
      <c r="Y167">
        <f t="shared" si="241"/>
        <v>1.5965159037362193E-2</v>
      </c>
      <c r="Z167">
        <f t="shared" si="241"/>
        <v>1.5759070658693693E-2</v>
      </c>
      <c r="AA167">
        <f t="shared" si="241"/>
        <v>1.555447277430342E-2</v>
      </c>
      <c r="AB167">
        <f t="shared" si="241"/>
        <v>1.5351356318224178E-2</v>
      </c>
      <c r="AC167">
        <f t="shared" si="241"/>
        <v>1.5149712275151737E-2</v>
      </c>
      <c r="AD167">
        <f t="shared" si="241"/>
        <v>1.4949531680175635E-2</v>
      </c>
      <c r="AE167">
        <f t="shared" si="241"/>
        <v>1.4750805618511408E-2</v>
      </c>
      <c r="AF167">
        <f t="shared" si="241"/>
        <v>1.4553525225234131E-2</v>
      </c>
      <c r="AG167">
        <f t="shared" si="241"/>
        <v>1.4357681685013376E-2</v>
      </c>
      <c r="AH167">
        <f t="shared" si="241"/>
        <v>1.4163266231849514E-2</v>
      </c>
      <c r="AI167">
        <f t="shared" si="241"/>
        <v>1.3970270148811378E-2</v>
      </c>
      <c r="AJ167">
        <f t="shared" si="242"/>
        <v>1.3778684767775266E-2</v>
      </c>
      <c r="AK167">
        <f t="shared" si="242"/>
        <v>1.3588501469165289E-2</v>
      </c>
      <c r="AL167">
        <f t="shared" si="242"/>
        <v>1.3399711681695074E-2</v>
      </c>
      <c r="AM167">
        <f t="shared" si="242"/>
        <v>1.3212306882110763E-2</v>
      </c>
      <c r="AN167">
        <f t="shared" si="242"/>
        <v>1.302627859493535E-2</v>
      </c>
      <c r="AO167">
        <f t="shared" si="242"/>
        <v>1.2841618392214342E-2</v>
      </c>
      <c r="AP167">
        <f t="shared" si="242"/>
        <v>1.2658317893262721E-2</v>
      </c>
      <c r="AQ167">
        <f t="shared" si="242"/>
        <v>1.2476368764413189E-2</v>
      </c>
      <c r="AR167">
        <f t="shared" si="242"/>
        <v>1.229576271876574E-2</v>
      </c>
      <c r="AS167">
        <f t="shared" si="242"/>
        <v>1.2116491515938516E-2</v>
      </c>
      <c r="AT167">
        <f t="shared" si="242"/>
        <v>1.1938546961819908E-2</v>
      </c>
      <c r="AU167">
        <f t="shared" si="242"/>
        <v>1.1761920908321996E-2</v>
      </c>
      <c r="AV167">
        <f t="shared" si="242"/>
        <v>1.1586605253135195E-2</v>
      </c>
      <c r="AW167">
        <f t="shared" si="242"/>
        <v>1.1412591939484219E-2</v>
      </c>
      <c r="AX167">
        <f t="shared" si="242"/>
        <v>1.0146195426223262E-2</v>
      </c>
      <c r="AY167">
        <f t="shared" si="242"/>
        <v>8.6706637292510522E-3</v>
      </c>
      <c r="AZ167">
        <f t="shared" si="243"/>
        <v>7.8061432926279806E-3</v>
      </c>
      <c r="BA167">
        <f t="shared" si="243"/>
        <v>7.1514232495396421E-3</v>
      </c>
      <c r="BB167">
        <f t="shared" si="243"/>
        <v>6.6165176964536089E-3</v>
      </c>
      <c r="BC167">
        <f t="shared" si="243"/>
        <v>6.1624293596064354E-3</v>
      </c>
      <c r="BD167">
        <f t="shared" si="243"/>
        <v>5.7677945871480668E-3</v>
      </c>
      <c r="BE167">
        <f t="shared" si="243"/>
        <v>5.4192979607799964E-3</v>
      </c>
      <c r="BF167">
        <f t="shared" si="243"/>
        <v>5.107925487788839E-3</v>
      </c>
      <c r="BG167">
        <f t="shared" si="243"/>
        <v>4.8272137460576153E-3</v>
      </c>
      <c r="BH167">
        <f t="shared" si="243"/>
        <v>4.5723279299447238E-3</v>
      </c>
      <c r="BI167">
        <f t="shared" si="243"/>
        <v>4.3395325815718663E-3</v>
      </c>
      <c r="BJ167">
        <f t="shared" si="243"/>
        <v>4.1258671290378213E-3</v>
      </c>
      <c r="BK167">
        <f t="shared" si="243"/>
        <v>3.9289364167294115E-3</v>
      </c>
      <c r="BL167">
        <f t="shared" si="243"/>
        <v>3.7467696925932515E-3</v>
      </c>
      <c r="BM167">
        <f t="shared" si="243"/>
        <v>3.5777223406382361E-3</v>
      </c>
      <c r="BN167">
        <f t="shared" si="243"/>
        <v>3.4204053842965959E-3</v>
      </c>
      <c r="BO167">
        <f t="shared" si="243"/>
        <v>3.2736336474066814E-3</v>
      </c>
      <c r="BP167">
        <f t="shared" si="244"/>
        <v>3.1363868155128813E-3</v>
      </c>
      <c r="BQ167">
        <f t="shared" si="244"/>
        <v>3.0077796415115335E-3</v>
      </c>
      <c r="BR167">
        <f t="shared" si="244"/>
        <v>2.887038775845284E-3</v>
      </c>
      <c r="BS167">
        <f t="shared" si="244"/>
        <v>2.773484488762269E-3</v>
      </c>
      <c r="BT167">
        <f t="shared" si="244"/>
        <v>2.666516067308629E-3</v>
      </c>
      <c r="BU167">
        <f t="shared" si="244"/>
        <v>2.5656000149668493E-3</v>
      </c>
      <c r="BV167">
        <f t="shared" si="244"/>
        <v>2.4702604182349347E-3</v>
      </c>
      <c r="BW167">
        <f t="shared" si="244"/>
        <v>2.3800710094352088E-3</v>
      </c>
      <c r="BX167">
        <f t="shared" si="244"/>
        <v>2.2946485722292855E-3</v>
      </c>
      <c r="BY167">
        <f t="shared" si="244"/>
        <v>2.2136474208762466E-3</v>
      </c>
      <c r="BZ167">
        <f t="shared" si="244"/>
        <v>2.136754746175782E-3</v>
      </c>
      <c r="CA167">
        <f t="shared" si="244"/>
        <v>2.0636866669603154E-3</v>
      </c>
      <c r="CB167">
        <f t="shared" si="244"/>
        <v>1.9941848604831162E-3</v>
      </c>
      <c r="CC167">
        <f t="shared" si="244"/>
        <v>1.9280136712345746E-3</v>
      </c>
      <c r="CD167">
        <f t="shared" si="244"/>
        <v>1.8649576178103265E-3</v>
      </c>
      <c r="CE167">
        <f t="shared" si="244"/>
        <v>1.8048192330198667E-3</v>
      </c>
      <c r="CF167">
        <f t="shared" si="245"/>
        <v>1.7474171845908149E-3</v>
      </c>
      <c r="CG167">
        <f t="shared" si="245"/>
        <v>1.6925846334137652E-3</v>
      </c>
      <c r="CH167">
        <f t="shared" si="245"/>
        <v>1.6401677938904697E-3</v>
      </c>
      <c r="CI167">
        <f t="shared" si="245"/>
        <v>1.5900246670436497E-3</v>
      </c>
      <c r="CJ167">
        <f t="shared" si="245"/>
        <v>1.5420239219577341E-3</v>
      </c>
      <c r="CK167">
        <f t="shared" si="245"/>
        <v>1.4960439051018252E-3</v>
      </c>
      <c r="CL167">
        <f t="shared" si="245"/>
        <v>1.4519717603345425E-3</v>
      </c>
      <c r="CM167">
        <f t="shared" si="245"/>
        <v>1.4097026450553614E-3</v>
      </c>
      <c r="CN167">
        <f t="shared" si="245"/>
        <v>1.3691390301651361E-3</v>
      </c>
      <c r="CO167">
        <f t="shared" si="245"/>
        <v>1.3301900733207368E-3</v>
      </c>
      <c r="CP167">
        <f t="shared" si="245"/>
        <v>1.2927710564866212E-3</v>
      </c>
      <c r="CQ167">
        <f t="shared" si="245"/>
        <v>1.2568028800563323E-3</v>
      </c>
      <c r="CR167">
        <f t="shared" si="245"/>
        <v>8.0924000062244711E-4</v>
      </c>
      <c r="CS167">
        <f t="shared" si="245"/>
        <v>5.2565558693462295E-4</v>
      </c>
      <c r="CT167">
        <f t="shared" si="245"/>
        <v>3.6406552899112765E-4</v>
      </c>
      <c r="CU167">
        <f t="shared" si="245"/>
        <v>2.5328547003827361E-4</v>
      </c>
      <c r="CV167">
        <f t="shared" si="246"/>
        <v>1.7295870300967225E-4</v>
      </c>
      <c r="CW167">
        <f t="shared" si="246"/>
        <v>1.1370344317871252E-4</v>
      </c>
      <c r="CX167">
        <f t="shared" si="246"/>
        <v>7.0225152006806542E-5</v>
      </c>
      <c r="CY167">
        <f t="shared" si="246"/>
        <v>3.9163156070261618E-5</v>
      </c>
      <c r="CZ167">
        <f t="shared" si="246"/>
        <v>1.8211869305695244E-5</v>
      </c>
      <c r="DA167">
        <f t="shared" si="246"/>
        <v>5.6994199440431093E-6</v>
      </c>
      <c r="DB167">
        <f t="shared" si="246"/>
        <v>3.6206283779238013E-7</v>
      </c>
      <c r="DC167">
        <f t="shared" si="246"/>
        <v>0</v>
      </c>
      <c r="DD167">
        <f t="shared" si="246"/>
        <v>0</v>
      </c>
      <c r="DE167">
        <f t="shared" si="246"/>
        <v>0</v>
      </c>
      <c r="DF167">
        <f t="shared" si="246"/>
        <v>0</v>
      </c>
      <c r="DG167">
        <f t="shared" si="246"/>
        <v>0</v>
      </c>
      <c r="DH167">
        <f t="shared" si="246"/>
        <v>0</v>
      </c>
      <c r="DI167">
        <f t="shared" si="246"/>
        <v>0</v>
      </c>
      <c r="DJ167">
        <f t="shared" si="246"/>
        <v>0</v>
      </c>
      <c r="DK167">
        <f t="shared" si="246"/>
        <v>0</v>
      </c>
      <c r="DL167">
        <f t="shared" si="247"/>
        <v>0</v>
      </c>
      <c r="DM167">
        <f t="shared" si="247"/>
        <v>0</v>
      </c>
      <c r="DN167">
        <f t="shared" si="247"/>
        <v>0</v>
      </c>
      <c r="DO167">
        <f t="shared" si="247"/>
        <v>0</v>
      </c>
      <c r="DP167">
        <f t="shared" si="247"/>
        <v>0</v>
      </c>
      <c r="DQ167">
        <f t="shared" si="247"/>
        <v>0</v>
      </c>
      <c r="DR167">
        <f t="shared" si="247"/>
        <v>0</v>
      </c>
      <c r="DS167">
        <f t="shared" si="247"/>
        <v>0</v>
      </c>
      <c r="DT167">
        <f t="shared" si="247"/>
        <v>0</v>
      </c>
      <c r="DU167">
        <f t="shared" si="247"/>
        <v>0</v>
      </c>
      <c r="DV167">
        <f t="shared" si="247"/>
        <v>0</v>
      </c>
      <c r="DW167">
        <f t="shared" si="247"/>
        <v>0</v>
      </c>
      <c r="DX167">
        <f t="shared" si="247"/>
        <v>0</v>
      </c>
      <c r="DY167">
        <f t="shared" si="247"/>
        <v>0</v>
      </c>
      <c r="DZ167">
        <f t="shared" si="247"/>
        <v>0</v>
      </c>
      <c r="EA167">
        <f t="shared" si="247"/>
        <v>0</v>
      </c>
      <c r="EB167">
        <f t="shared" si="248"/>
        <v>0</v>
      </c>
      <c r="EC167">
        <f t="shared" si="248"/>
        <v>0</v>
      </c>
      <c r="ED167">
        <f t="shared" si="248"/>
        <v>0</v>
      </c>
      <c r="EE167">
        <f t="shared" si="248"/>
        <v>0</v>
      </c>
      <c r="EF167">
        <f t="shared" si="248"/>
        <v>0</v>
      </c>
      <c r="EG167">
        <f t="shared" si="248"/>
        <v>0</v>
      </c>
      <c r="EH167">
        <f t="shared" si="248"/>
        <v>0</v>
      </c>
      <c r="EI167">
        <f t="shared" si="248"/>
        <v>0</v>
      </c>
      <c r="EJ167">
        <f t="shared" si="248"/>
        <v>0</v>
      </c>
      <c r="EK167">
        <f t="shared" si="248"/>
        <v>0</v>
      </c>
      <c r="EL167">
        <f t="shared" si="248"/>
        <v>0</v>
      </c>
      <c r="EM167">
        <f t="shared" si="248"/>
        <v>0</v>
      </c>
      <c r="EN167">
        <f t="shared" si="249"/>
        <v>0</v>
      </c>
      <c r="EO167">
        <f t="shared" si="249"/>
        <v>0</v>
      </c>
      <c r="EP167">
        <f t="shared" si="249"/>
        <v>0</v>
      </c>
      <c r="EQ167">
        <f t="shared" si="249"/>
        <v>0</v>
      </c>
      <c r="ER167">
        <f t="shared" si="249"/>
        <v>0</v>
      </c>
      <c r="ES167">
        <f t="shared" si="249"/>
        <v>0</v>
      </c>
      <c r="ET167">
        <f t="shared" si="249"/>
        <v>0</v>
      </c>
      <c r="EU167">
        <f t="shared" si="249"/>
        <v>0</v>
      </c>
      <c r="EV167">
        <f t="shared" si="249"/>
        <v>0</v>
      </c>
      <c r="EW167">
        <f t="shared" si="249"/>
        <v>0</v>
      </c>
      <c r="EX167">
        <f t="shared" si="249"/>
        <v>0</v>
      </c>
      <c r="EZ167">
        <f t="shared" si="207"/>
        <v>0.88327212955850076</v>
      </c>
      <c r="FB167">
        <f t="shared" si="238"/>
        <v>1.07774371238199E-2</v>
      </c>
      <c r="FC167">
        <f t="shared" si="239"/>
        <v>0.24863811608859185</v>
      </c>
      <c r="FH167" s="56"/>
    </row>
    <row r="168" spans="1:164" x14ac:dyDescent="0.25">
      <c r="A168">
        <v>1105</v>
      </c>
      <c r="B168" s="19">
        <f>'Input spectra'!Y167</f>
        <v>4.3528630031796398E-2</v>
      </c>
      <c r="C168">
        <f>'Input spectra'!B167</f>
        <v>0</v>
      </c>
      <c r="D168">
        <f t="shared" si="240"/>
        <v>2.0653927966864227E-2</v>
      </c>
      <c r="E168">
        <f t="shared" si="240"/>
        <v>2.041445952135269E-2</v>
      </c>
      <c r="F168">
        <f t="shared" si="240"/>
        <v>2.0176681652336874E-2</v>
      </c>
      <c r="G168">
        <f t="shared" si="240"/>
        <v>1.9940584191714756E-2</v>
      </c>
      <c r="H168">
        <f t="shared" si="240"/>
        <v>1.9706157027819655E-2</v>
      </c>
      <c r="I168">
        <f t="shared" si="240"/>
        <v>1.9473390105121828E-2</v>
      </c>
      <c r="J168">
        <f t="shared" si="240"/>
        <v>1.9242273423931575E-2</v>
      </c>
      <c r="K168">
        <f t="shared" si="240"/>
        <v>1.9012797040103849E-2</v>
      </c>
      <c r="L168">
        <f t="shared" si="240"/>
        <v>1.8784951064744419E-2</v>
      </c>
      <c r="M168">
        <f t="shared" si="240"/>
        <v>1.8558725663917506E-2</v>
      </c>
      <c r="N168">
        <f t="shared" si="240"/>
        <v>1.8334111058354918E-2</v>
      </c>
      <c r="O168">
        <f t="shared" si="240"/>
        <v>1.811109752316669E-2</v>
      </c>
      <c r="P168">
        <f t="shared" si="240"/>
        <v>1.7889675387553199E-2</v>
      </c>
      <c r="Q168">
        <f t="shared" si="240"/>
        <v>1.7669835034518744E-2</v>
      </c>
      <c r="R168">
        <f t="shared" si="240"/>
        <v>1.745156690058661E-2</v>
      </c>
      <c r="S168">
        <f t="shared" si="240"/>
        <v>1.7234861475515589E-2</v>
      </c>
      <c r="T168">
        <f t="shared" si="241"/>
        <v>1.7019709302017943E-2</v>
      </c>
      <c r="U168">
        <f t="shared" si="241"/>
        <v>1.6806100975478817E-2</v>
      </c>
      <c r="V168">
        <f t="shared" si="241"/>
        <v>1.6594027143677106E-2</v>
      </c>
      <c r="W168">
        <f t="shared" si="241"/>
        <v>1.6383478506507721E-2</v>
      </c>
      <c r="X168">
        <f t="shared" si="241"/>
        <v>1.6174445815705318E-2</v>
      </c>
      <c r="Y168">
        <f t="shared" si="241"/>
        <v>1.5966919874569413E-2</v>
      </c>
      <c r="Z168">
        <f t="shared" si="241"/>
        <v>1.5760891537690922E-2</v>
      </c>
      <c r="AA168">
        <f t="shared" si="241"/>
        <v>1.5556351710680084E-2</v>
      </c>
      <c r="AB168">
        <f t="shared" si="241"/>
        <v>1.5353291349895831E-2</v>
      </c>
      <c r="AC168">
        <f t="shared" si="241"/>
        <v>1.5151701462176474E-2</v>
      </c>
      <c r="AD168">
        <f t="shared" si="241"/>
        <v>1.4951573104571826E-2</v>
      </c>
      <c r="AE168">
        <f t="shared" si="241"/>
        <v>1.4752897384076683E-2</v>
      </c>
      <c r="AF168">
        <f t="shared" si="241"/>
        <v>1.4555665457365667E-2</v>
      </c>
      <c r="AG168">
        <f t="shared" si="241"/>
        <v>1.4359868530529429E-2</v>
      </c>
      <c r="AH168">
        <f t="shared" si="241"/>
        <v>1.4165497858812227E-2</v>
      </c>
      <c r="AI168">
        <f t="shared" si="241"/>
        <v>1.3972544746350825E-2</v>
      </c>
      <c r="AJ168">
        <f t="shared" si="242"/>
        <v>1.3781000545914752E-2</v>
      </c>
      <c r="AK168">
        <f t="shared" si="242"/>
        <v>1.3590856658647874E-2</v>
      </c>
      <c r="AL168">
        <f t="shared" si="242"/>
        <v>1.3402104533811323E-2</v>
      </c>
      <c r="AM168">
        <f t="shared" si="242"/>
        <v>1.3214735668527726E-2</v>
      </c>
      <c r="AN168">
        <f t="shared" si="242"/>
        <v>1.3028741607526741E-2</v>
      </c>
      <c r="AO168">
        <f t="shared" si="242"/>
        <v>1.2844113942891927E-2</v>
      </c>
      <c r="AP168">
        <f t="shared" si="242"/>
        <v>1.2660844313808893E-2</v>
      </c>
      <c r="AQ168">
        <f t="shared" si="242"/>
        <v>1.2478924406314748E-2</v>
      </c>
      <c r="AR168">
        <f t="shared" si="242"/>
        <v>1.2298345953048836E-2</v>
      </c>
      <c r="AS168">
        <f t="shared" si="242"/>
        <v>1.2119100733004774E-2</v>
      </c>
      <c r="AT168">
        <f t="shared" si="242"/>
        <v>1.1941180571283709E-2</v>
      </c>
      <c r="AU168">
        <f t="shared" si="242"/>
        <v>1.1764577338848925E-2</v>
      </c>
      <c r="AV168">
        <f t="shared" si="242"/>
        <v>1.1589282952281635E-2</v>
      </c>
      <c r="AW168">
        <f t="shared" si="242"/>
        <v>1.1415289373538083E-2</v>
      </c>
      <c r="AX168">
        <f t="shared" si="242"/>
        <v>1.0148646837774108E-2</v>
      </c>
      <c r="AY168">
        <f t="shared" si="242"/>
        <v>8.6728041862887406E-3</v>
      </c>
      <c r="AZ168">
        <f t="shared" si="243"/>
        <v>7.8081113384721795E-3</v>
      </c>
      <c r="BA168">
        <f t="shared" si="243"/>
        <v>7.1532637975772776E-3</v>
      </c>
      <c r="BB168">
        <f t="shared" si="243"/>
        <v>6.6182553341032919E-3</v>
      </c>
      <c r="BC168">
        <f t="shared" si="243"/>
        <v>6.1640801160672883E-3</v>
      </c>
      <c r="BD168">
        <f t="shared" si="243"/>
        <v>5.7693699302110322E-3</v>
      </c>
      <c r="BE168">
        <f t="shared" si="243"/>
        <v>5.4208065884049916E-3</v>
      </c>
      <c r="BF168">
        <f t="shared" si="243"/>
        <v>5.109374268349752E-3</v>
      </c>
      <c r="BG168">
        <f t="shared" si="243"/>
        <v>4.8286082657662743E-3</v>
      </c>
      <c r="BH168">
        <f t="shared" si="243"/>
        <v>4.5736728360825903E-3</v>
      </c>
      <c r="BI168">
        <f t="shared" si="243"/>
        <v>4.3408318100382481E-3</v>
      </c>
      <c r="BJ168">
        <f t="shared" si="243"/>
        <v>4.1271240619265848E-3</v>
      </c>
      <c r="BK168">
        <f t="shared" si="243"/>
        <v>3.9301539953436691E-3</v>
      </c>
      <c r="BL168">
        <f t="shared" si="243"/>
        <v>3.7479505008702662E-3</v>
      </c>
      <c r="BM168">
        <f t="shared" si="243"/>
        <v>3.5788686682358822E-3</v>
      </c>
      <c r="BN168">
        <f t="shared" si="243"/>
        <v>3.4215192752879682E-3</v>
      </c>
      <c r="BO168">
        <f t="shared" si="243"/>
        <v>3.2747169385349477E-3</v>
      </c>
      <c r="BP168">
        <f t="shared" si="244"/>
        <v>3.1374411667091429E-3</v>
      </c>
      <c r="BQ168">
        <f t="shared" si="244"/>
        <v>3.008806560570457E-3</v>
      </c>
      <c r="BR168">
        <f t="shared" si="244"/>
        <v>2.8880396386159754E-3</v>
      </c>
      <c r="BS168">
        <f t="shared" si="244"/>
        <v>2.7744605558457677E-3</v>
      </c>
      <c r="BT168">
        <f t="shared" si="244"/>
        <v>2.6674684979984585E-3</v>
      </c>
      <c r="BU168">
        <f t="shared" si="244"/>
        <v>2.5665298789881367E-3</v>
      </c>
      <c r="BV168">
        <f t="shared" si="244"/>
        <v>2.4711687057069249E-3</v>
      </c>
      <c r="BW168">
        <f t="shared" si="244"/>
        <v>2.3809586393861203E-3</v>
      </c>
      <c r="BX168">
        <f t="shared" si="244"/>
        <v>2.2955163999211535E-3</v>
      </c>
      <c r="BY168">
        <f t="shared" si="244"/>
        <v>2.2144962441436205E-3</v>
      </c>
      <c r="BZ168">
        <f t="shared" si="244"/>
        <v>2.137585310941147E-3</v>
      </c>
      <c r="CA168">
        <f t="shared" si="244"/>
        <v>2.0644996720575125E-3</v>
      </c>
      <c r="CB168">
        <f t="shared" si="244"/>
        <v>1.9949809618953962E-3</v>
      </c>
      <c r="CC168">
        <f t="shared" si="244"/>
        <v>1.9287934858345916E-3</v>
      </c>
      <c r="CD168">
        <f t="shared" si="244"/>
        <v>1.8657217266740314E-3</v>
      </c>
      <c r="CE168">
        <f t="shared" si="244"/>
        <v>1.8055681843740002E-3</v>
      </c>
      <c r="CF168">
        <f t="shared" si="245"/>
        <v>1.7481514964438397E-3</v>
      </c>
      <c r="CG168">
        <f t="shared" si="245"/>
        <v>1.6933047959120661E-3</v>
      </c>
      <c r="CH168">
        <f t="shared" si="245"/>
        <v>1.6408742714351316E-3</v>
      </c>
      <c r="CI168">
        <f t="shared" si="245"/>
        <v>1.5907179001977542E-3</v>
      </c>
      <c r="CJ168">
        <f t="shared" si="245"/>
        <v>1.5427043291696967E-3</v>
      </c>
      <c r="CK168">
        <f t="shared" si="245"/>
        <v>1.496711884266608E-3</v>
      </c>
      <c r="CL168">
        <f t="shared" si="245"/>
        <v>1.4526276902115263E-3</v>
      </c>
      <c r="CM168">
        <f t="shared" si="245"/>
        <v>1.4103468865590697E-3</v>
      </c>
      <c r="CN168">
        <f t="shared" si="245"/>
        <v>1.3697719275428521E-3</v>
      </c>
      <c r="CO168">
        <f t="shared" si="245"/>
        <v>1.330811955229212E-3</v>
      </c>
      <c r="CP168">
        <f t="shared" si="245"/>
        <v>1.2933822369785154E-3</v>
      </c>
      <c r="CQ168">
        <f t="shared" si="245"/>
        <v>1.2574036594857015E-3</v>
      </c>
      <c r="CR168">
        <f t="shared" si="245"/>
        <v>8.0963108710385549E-4</v>
      </c>
      <c r="CS168">
        <f t="shared" si="245"/>
        <v>5.2591238574568725E-4</v>
      </c>
      <c r="CT168">
        <f t="shared" si="245"/>
        <v>3.6424529903727137E-4</v>
      </c>
      <c r="CU168">
        <f t="shared" si="245"/>
        <v>2.5341186941676757E-4</v>
      </c>
      <c r="CV168">
        <f t="shared" si="246"/>
        <v>1.730459249713274E-4</v>
      </c>
      <c r="CW168">
        <f t="shared" si="246"/>
        <v>1.1376138053682862E-4</v>
      </c>
      <c r="CX168">
        <f t="shared" si="246"/>
        <v>7.0261304082827166E-5</v>
      </c>
      <c r="CY168">
        <f t="shared" si="246"/>
        <v>3.9183523137464196E-5</v>
      </c>
      <c r="CZ168">
        <f t="shared" si="246"/>
        <v>1.8221436206785791E-5</v>
      </c>
      <c r="DA168">
        <f t="shared" si="246"/>
        <v>5.7024438614919267E-6</v>
      </c>
      <c r="DB168">
        <f t="shared" si="246"/>
        <v>3.6225683843240993E-7</v>
      </c>
      <c r="DC168">
        <f t="shared" si="246"/>
        <v>0</v>
      </c>
      <c r="DD168">
        <f t="shared" si="246"/>
        <v>0</v>
      </c>
      <c r="DE168">
        <f t="shared" si="246"/>
        <v>0</v>
      </c>
      <c r="DF168">
        <f t="shared" si="246"/>
        <v>0</v>
      </c>
      <c r="DG168">
        <f t="shared" si="246"/>
        <v>0</v>
      </c>
      <c r="DH168">
        <f t="shared" si="246"/>
        <v>0</v>
      </c>
      <c r="DI168">
        <f t="shared" si="246"/>
        <v>0</v>
      </c>
      <c r="DJ168">
        <f t="shared" si="246"/>
        <v>0</v>
      </c>
      <c r="DK168">
        <f t="shared" si="246"/>
        <v>0</v>
      </c>
      <c r="DL168">
        <f t="shared" si="247"/>
        <v>0</v>
      </c>
      <c r="DM168">
        <f t="shared" si="247"/>
        <v>0</v>
      </c>
      <c r="DN168">
        <f t="shared" si="247"/>
        <v>0</v>
      </c>
      <c r="DO168">
        <f t="shared" si="247"/>
        <v>0</v>
      </c>
      <c r="DP168">
        <f t="shared" si="247"/>
        <v>0</v>
      </c>
      <c r="DQ168">
        <f t="shared" si="247"/>
        <v>0</v>
      </c>
      <c r="DR168">
        <f t="shared" si="247"/>
        <v>0</v>
      </c>
      <c r="DS168">
        <f t="shared" si="247"/>
        <v>0</v>
      </c>
      <c r="DT168">
        <f t="shared" si="247"/>
        <v>0</v>
      </c>
      <c r="DU168">
        <f t="shared" si="247"/>
        <v>0</v>
      </c>
      <c r="DV168">
        <f t="shared" si="247"/>
        <v>0</v>
      </c>
      <c r="DW168">
        <f t="shared" si="247"/>
        <v>0</v>
      </c>
      <c r="DX168">
        <f t="shared" si="247"/>
        <v>0</v>
      </c>
      <c r="DY168">
        <f t="shared" si="247"/>
        <v>0</v>
      </c>
      <c r="DZ168">
        <f t="shared" si="247"/>
        <v>0</v>
      </c>
      <c r="EA168">
        <f t="shared" si="247"/>
        <v>0</v>
      </c>
      <c r="EB168">
        <f t="shared" si="248"/>
        <v>0</v>
      </c>
      <c r="EC168">
        <f t="shared" si="248"/>
        <v>0</v>
      </c>
      <c r="ED168">
        <f t="shared" si="248"/>
        <v>0</v>
      </c>
      <c r="EE168">
        <f t="shared" si="248"/>
        <v>0</v>
      </c>
      <c r="EF168">
        <f t="shared" si="248"/>
        <v>0</v>
      </c>
      <c r="EG168">
        <f t="shared" si="248"/>
        <v>0</v>
      </c>
      <c r="EH168">
        <f t="shared" si="248"/>
        <v>0</v>
      </c>
      <c r="EI168">
        <f t="shared" si="248"/>
        <v>0</v>
      </c>
      <c r="EJ168">
        <f t="shared" si="248"/>
        <v>0</v>
      </c>
      <c r="EK168">
        <f t="shared" si="248"/>
        <v>0</v>
      </c>
      <c r="EL168">
        <f t="shared" si="248"/>
        <v>0</v>
      </c>
      <c r="EM168">
        <f t="shared" si="248"/>
        <v>0</v>
      </c>
      <c r="EN168">
        <f t="shared" si="249"/>
        <v>0</v>
      </c>
      <c r="EO168">
        <f t="shared" si="249"/>
        <v>0</v>
      </c>
      <c r="EP168">
        <f t="shared" si="249"/>
        <v>0</v>
      </c>
      <c r="EQ168">
        <f t="shared" si="249"/>
        <v>0</v>
      </c>
      <c r="ER168">
        <f t="shared" si="249"/>
        <v>0</v>
      </c>
      <c r="ES168">
        <f t="shared" si="249"/>
        <v>0</v>
      </c>
      <c r="ET168">
        <f t="shared" si="249"/>
        <v>0</v>
      </c>
      <c r="EU168">
        <f t="shared" si="249"/>
        <v>0</v>
      </c>
      <c r="EV168">
        <f t="shared" si="249"/>
        <v>0</v>
      </c>
      <c r="EW168">
        <f t="shared" si="249"/>
        <v>0</v>
      </c>
      <c r="EX168">
        <f t="shared" si="249"/>
        <v>0</v>
      </c>
      <c r="EZ168">
        <f t="shared" si="207"/>
        <v>0.88339990072052765</v>
      </c>
      <c r="FB168">
        <f t="shared" si="238"/>
        <v>1.0764590621526515E-2</v>
      </c>
      <c r="FC168">
        <f t="shared" si="239"/>
        <v>0.24863975715815595</v>
      </c>
      <c r="FH168" s="56"/>
    </row>
    <row r="169" spans="1:164" x14ac:dyDescent="0.25">
      <c r="A169">
        <v>1110</v>
      </c>
      <c r="B169" s="19">
        <f>'Input spectra'!Y168</f>
        <v>4.3476112692642802E-2</v>
      </c>
      <c r="C169">
        <f>'Input spectra'!B168</f>
        <v>0</v>
      </c>
      <c r="D169">
        <f t="shared" si="240"/>
        <v>2.0653927966864227E-2</v>
      </c>
      <c r="E169">
        <f t="shared" si="240"/>
        <v>2.0414566732943645E-2</v>
      </c>
      <c r="F169">
        <f t="shared" si="240"/>
        <v>2.0176893578576518E-2</v>
      </c>
      <c r="G169">
        <f t="shared" si="240"/>
        <v>1.9940898362116533E-2</v>
      </c>
      <c r="H169">
        <f t="shared" si="240"/>
        <v>1.970657099814058E-2</v>
      </c>
      <c r="I169">
        <f t="shared" si="240"/>
        <v>1.9473901457151822E-2</v>
      </c>
      <c r="J169">
        <f t="shared" si="240"/>
        <v>1.9242879765284247E-2</v>
      </c>
      <c r="K169">
        <f t="shared" si="240"/>
        <v>1.9013496004008763E-2</v>
      </c>
      <c r="L169">
        <f t="shared" si="240"/>
        <v>1.8785740309840766E-2</v>
      </c>
      <c r="M169">
        <f t="shared" si="240"/>
        <v>1.8559602874049234E-2</v>
      </c>
      <c r="N169">
        <f t="shared" si="240"/>
        <v>1.8335073942367285E-2</v>
      </c>
      <c r="O169">
        <f t="shared" si="240"/>
        <v>1.8112143814704221E-2</v>
      </c>
      <c r="P169">
        <f t="shared" si="240"/>
        <v>1.7890802844859072E-2</v>
      </c>
      <c r="Q169">
        <f t="shared" si="240"/>
        <v>1.7671041440235551E-2</v>
      </c>
      <c r="R169">
        <f t="shared" si="240"/>
        <v>1.7452850061558525E-2</v>
      </c>
      <c r="S169">
        <f t="shared" si="240"/>
        <v>1.7236219222591897E-2</v>
      </c>
      <c r="T169">
        <f t="shared" si="241"/>
        <v>1.7021139489857964E-2</v>
      </c>
      <c r="U169">
        <f t="shared" si="241"/>
        <v>1.680760148235818E-2</v>
      </c>
      <c r="V169">
        <f t="shared" si="241"/>
        <v>1.6595595871295367E-2</v>
      </c>
      <c r="W169">
        <f t="shared" si="241"/>
        <v>1.638511337979736E-2</v>
      </c>
      <c r="X169">
        <f t="shared" si="241"/>
        <v>1.6176144782642028E-2</v>
      </c>
      <c r="Y169">
        <f t="shared" si="241"/>
        <v>1.5968680905983759E-2</v>
      </c>
      <c r="Z169">
        <f t="shared" si="241"/>
        <v>1.5762712627081288E-2</v>
      </c>
      <c r="AA169">
        <f t="shared" si="241"/>
        <v>1.5558230874026958E-2</v>
      </c>
      <c r="AB169">
        <f t="shared" si="241"/>
        <v>1.5355226625477369E-2</v>
      </c>
      <c r="AC169">
        <f t="shared" si="241"/>
        <v>1.5153690910385383E-2</v>
      </c>
      <c r="AD169">
        <f t="shared" si="241"/>
        <v>1.4953614807733511E-2</v>
      </c>
      <c r="AE169">
        <f t="shared" si="241"/>
        <v>1.4754989446268683E-2</v>
      </c>
      <c r="AF169">
        <f t="shared" si="241"/>
        <v>1.4557806004238373E-2</v>
      </c>
      <c r="AG169">
        <f t="shared" si="241"/>
        <v>1.4362055709128038E-2</v>
      </c>
      <c r="AH169">
        <f t="shared" si="241"/>
        <v>1.4167729837399966E-2</v>
      </c>
      <c r="AI169">
        <f t="shared" si="241"/>
        <v>1.3974819714233431E-2</v>
      </c>
      <c r="AJ169">
        <f t="shared" si="242"/>
        <v>1.3783316713266162E-2</v>
      </c>
      <c r="AK169">
        <f t="shared" si="242"/>
        <v>1.3593212256337171E-2</v>
      </c>
      <c r="AL169">
        <f t="shared" si="242"/>
        <v>1.340449781323089E-2</v>
      </c>
      <c r="AM169">
        <f t="shared" si="242"/>
        <v>1.3217164901422624E-2</v>
      </c>
      <c r="AN169">
        <f t="shared" si="242"/>
        <v>1.3031205085825278E-2</v>
      </c>
      <c r="AO169">
        <f t="shared" si="242"/>
        <v>1.2846609978537446E-2</v>
      </c>
      <c r="AP169">
        <f t="shared" si="242"/>
        <v>1.2663371238592739E-2</v>
      </c>
      <c r="AQ169">
        <f t="shared" si="242"/>
        <v>1.2481480571710413E-2</v>
      </c>
      <c r="AR169">
        <f t="shared" si="242"/>
        <v>1.2300929730047299E-2</v>
      </c>
      <c r="AS169">
        <f t="shared" si="242"/>
        <v>1.2121710511950986E-2</v>
      </c>
      <c r="AT169">
        <f t="shared" si="242"/>
        <v>1.1943814761714258E-2</v>
      </c>
      <c r="AU169">
        <f t="shared" si="242"/>
        <v>1.1767234369330843E-2</v>
      </c>
      <c r="AV169">
        <f t="shared" si="242"/>
        <v>1.1591961270252358E-2</v>
      </c>
      <c r="AW169">
        <f t="shared" si="242"/>
        <v>1.1417987445146542E-2</v>
      </c>
      <c r="AX169">
        <f t="shared" si="242"/>
        <v>1.0151098841607907E-2</v>
      </c>
      <c r="AY169">
        <f t="shared" si="242"/>
        <v>8.6749451717238486E-3</v>
      </c>
      <c r="AZ169">
        <f t="shared" si="243"/>
        <v>7.8100798804902651E-3</v>
      </c>
      <c r="BA169">
        <f t="shared" si="243"/>
        <v>7.1551048193132178E-3</v>
      </c>
      <c r="BB169">
        <f t="shared" si="243"/>
        <v>6.6199934280934151E-3</v>
      </c>
      <c r="BC169">
        <f t="shared" si="243"/>
        <v>6.1657313147233748E-3</v>
      </c>
      <c r="BD169">
        <f t="shared" si="243"/>
        <v>5.7709457035434409E-3</v>
      </c>
      <c r="BE169">
        <f t="shared" si="243"/>
        <v>5.4223156360027084E-3</v>
      </c>
      <c r="BF169">
        <f t="shared" si="243"/>
        <v>5.1108234598338711E-3</v>
      </c>
      <c r="BG169">
        <f t="shared" si="243"/>
        <v>4.8300031883336675E-3</v>
      </c>
      <c r="BH169">
        <f t="shared" si="243"/>
        <v>4.575018137811619E-3</v>
      </c>
      <c r="BI169">
        <f t="shared" si="243"/>
        <v>4.3421314274853726E-3</v>
      </c>
      <c r="BJ169">
        <f t="shared" si="243"/>
        <v>4.1283813777361353E-3</v>
      </c>
      <c r="BK169">
        <f t="shared" si="243"/>
        <v>3.9313719512859158E-3</v>
      </c>
      <c r="BL169">
        <f t="shared" si="243"/>
        <v>3.7491316812833602E-3</v>
      </c>
      <c r="BM169">
        <f t="shared" si="243"/>
        <v>3.5800153631250159E-3</v>
      </c>
      <c r="BN169">
        <f t="shared" si="243"/>
        <v>3.4226335290296582E-3</v>
      </c>
      <c r="BO169">
        <f t="shared" si="243"/>
        <v>3.2758005881393893E-3</v>
      </c>
      <c r="BP169">
        <f t="shared" si="244"/>
        <v>3.1384958723439708E-3</v>
      </c>
      <c r="BQ169">
        <f t="shared" si="244"/>
        <v>3.0098338302410868E-3</v>
      </c>
      <c r="BR169">
        <f t="shared" si="244"/>
        <v>2.8890408483602838E-3</v>
      </c>
      <c r="BS169">
        <f t="shared" si="244"/>
        <v>2.7754369664346854E-3</v>
      </c>
      <c r="BT169">
        <f t="shared" si="244"/>
        <v>2.6684212688790816E-3</v>
      </c>
      <c r="BU169">
        <f t="shared" si="244"/>
        <v>2.5674600800249738E-3</v>
      </c>
      <c r="BV169">
        <f t="shared" si="244"/>
        <v>2.4720773271461865E-3</v>
      </c>
      <c r="BW169">
        <f t="shared" si="244"/>
        <v>2.3818466003720832E-3</v>
      </c>
      <c r="BX169">
        <f t="shared" si="244"/>
        <v>2.2963845558222787E-3</v>
      </c>
      <c r="BY169">
        <f t="shared" si="244"/>
        <v>2.2153453928923385E-3</v>
      </c>
      <c r="BZ169">
        <f t="shared" si="244"/>
        <v>2.138416198550222E-3</v>
      </c>
      <c r="CA169">
        <f t="shared" si="244"/>
        <v>2.0653129974442666E-3</v>
      </c>
      <c r="CB169">
        <f t="shared" si="244"/>
        <v>1.9957773811204679E-3</v>
      </c>
      <c r="CC169">
        <f t="shared" si="244"/>
        <v>1.9295736158425432E-3</v>
      </c>
      <c r="CD169">
        <f t="shared" si="244"/>
        <v>1.8664861486077761E-3</v>
      </c>
      <c r="CE169">
        <f t="shared" si="244"/>
        <v>1.8063174465227669E-3</v>
      </c>
      <c r="CF169">
        <f t="shared" si="245"/>
        <v>1.7488861168745197E-3</v>
      </c>
      <c r="CG169">
        <f t="shared" si="245"/>
        <v>1.6940252648257827E-3</v>
      </c>
      <c r="CH169">
        <f t="shared" si="245"/>
        <v>1.6415810532843427E-3</v>
      </c>
      <c r="CI169">
        <f t="shared" si="245"/>
        <v>1.5914114355938403E-3</v>
      </c>
      <c r="CJ169">
        <f t="shared" si="245"/>
        <v>1.5433850366065565E-3</v>
      </c>
      <c r="CK169">
        <f t="shared" si="245"/>
        <v>1.4973801616821058E-3</v>
      </c>
      <c r="CL169">
        <f t="shared" si="245"/>
        <v>1.45328391640557E-3</v>
      </c>
      <c r="CM169">
        <f t="shared" si="245"/>
        <v>1.4109914224845243E-3</v>
      </c>
      <c r="CN169">
        <f t="shared" si="245"/>
        <v>1.3704051174833261E-3</v>
      </c>
      <c r="CO169">
        <f t="shared" si="245"/>
        <v>1.3314341278759178E-3</v>
      </c>
      <c r="CP169">
        <f t="shared" si="245"/>
        <v>1.2939937064168489E-3</v>
      </c>
      <c r="CQ169">
        <f t="shared" si="245"/>
        <v>1.2580047261008568E-3</v>
      </c>
      <c r="CR169">
        <f t="shared" si="245"/>
        <v>8.1002236258807608E-4</v>
      </c>
      <c r="CS169">
        <f t="shared" si="245"/>
        <v>5.2616931001081492E-4</v>
      </c>
      <c r="CT169">
        <f t="shared" si="245"/>
        <v>3.6442515785114208E-4</v>
      </c>
      <c r="CU169">
        <f t="shared" si="245"/>
        <v>2.5353833187350631E-4</v>
      </c>
      <c r="CV169">
        <f t="shared" si="246"/>
        <v>1.7313319091845692E-4</v>
      </c>
      <c r="CW169">
        <f t="shared" si="246"/>
        <v>1.1381934741680766E-4</v>
      </c>
      <c r="CX169">
        <f t="shared" si="246"/>
        <v>7.0297474770022905E-5</v>
      </c>
      <c r="CY169">
        <f t="shared" si="246"/>
        <v>3.9203900796699382E-5</v>
      </c>
      <c r="CZ169">
        <f t="shared" si="246"/>
        <v>1.8231008133477763E-5</v>
      </c>
      <c r="DA169">
        <f t="shared" si="246"/>
        <v>5.7054693833280011E-6</v>
      </c>
      <c r="DB169">
        <f t="shared" si="246"/>
        <v>3.6245094302193244E-7</v>
      </c>
      <c r="DC169">
        <f t="shared" si="246"/>
        <v>0</v>
      </c>
      <c r="DD169">
        <f t="shared" si="246"/>
        <v>0</v>
      </c>
      <c r="DE169">
        <f t="shared" si="246"/>
        <v>0</v>
      </c>
      <c r="DF169">
        <f t="shared" si="246"/>
        <v>0</v>
      </c>
      <c r="DG169">
        <f t="shared" si="246"/>
        <v>0</v>
      </c>
      <c r="DH169">
        <f t="shared" si="246"/>
        <v>0</v>
      </c>
      <c r="DI169">
        <f t="shared" si="246"/>
        <v>0</v>
      </c>
      <c r="DJ169">
        <f t="shared" si="246"/>
        <v>0</v>
      </c>
      <c r="DK169">
        <f t="shared" si="246"/>
        <v>0</v>
      </c>
      <c r="DL169">
        <f t="shared" si="247"/>
        <v>0</v>
      </c>
      <c r="DM169">
        <f t="shared" si="247"/>
        <v>0</v>
      </c>
      <c r="DN169">
        <f t="shared" si="247"/>
        <v>0</v>
      </c>
      <c r="DO169">
        <f t="shared" si="247"/>
        <v>0</v>
      </c>
      <c r="DP169">
        <f t="shared" si="247"/>
        <v>0</v>
      </c>
      <c r="DQ169">
        <f t="shared" si="247"/>
        <v>0</v>
      </c>
      <c r="DR169">
        <f t="shared" si="247"/>
        <v>0</v>
      </c>
      <c r="DS169">
        <f t="shared" si="247"/>
        <v>0</v>
      </c>
      <c r="DT169">
        <f t="shared" si="247"/>
        <v>0</v>
      </c>
      <c r="DU169">
        <f t="shared" si="247"/>
        <v>0</v>
      </c>
      <c r="DV169">
        <f t="shared" si="247"/>
        <v>0</v>
      </c>
      <c r="DW169">
        <f t="shared" si="247"/>
        <v>0</v>
      </c>
      <c r="DX169">
        <f t="shared" si="247"/>
        <v>0</v>
      </c>
      <c r="DY169">
        <f t="shared" si="247"/>
        <v>0</v>
      </c>
      <c r="DZ169">
        <f t="shared" si="247"/>
        <v>0</v>
      </c>
      <c r="EA169">
        <f t="shared" si="247"/>
        <v>0</v>
      </c>
      <c r="EB169">
        <f t="shared" si="248"/>
        <v>0</v>
      </c>
      <c r="EC169">
        <f t="shared" si="248"/>
        <v>0</v>
      </c>
      <c r="ED169">
        <f t="shared" si="248"/>
        <v>0</v>
      </c>
      <c r="EE169">
        <f t="shared" si="248"/>
        <v>0</v>
      </c>
      <c r="EF169">
        <f t="shared" si="248"/>
        <v>0</v>
      </c>
      <c r="EG169">
        <f t="shared" si="248"/>
        <v>0</v>
      </c>
      <c r="EH169">
        <f t="shared" si="248"/>
        <v>0</v>
      </c>
      <c r="EI169">
        <f t="shared" si="248"/>
        <v>0</v>
      </c>
      <c r="EJ169">
        <f t="shared" si="248"/>
        <v>0</v>
      </c>
      <c r="EK169">
        <f t="shared" si="248"/>
        <v>0</v>
      </c>
      <c r="EL169">
        <f t="shared" si="248"/>
        <v>0</v>
      </c>
      <c r="EM169">
        <f t="shared" si="248"/>
        <v>0</v>
      </c>
      <c r="EN169">
        <f t="shared" si="249"/>
        <v>0</v>
      </c>
      <c r="EO169">
        <f t="shared" si="249"/>
        <v>0</v>
      </c>
      <c r="EP169">
        <f t="shared" si="249"/>
        <v>0</v>
      </c>
      <c r="EQ169">
        <f t="shared" si="249"/>
        <v>0</v>
      </c>
      <c r="ER169">
        <f t="shared" si="249"/>
        <v>0</v>
      </c>
      <c r="ES169">
        <f t="shared" si="249"/>
        <v>0</v>
      </c>
      <c r="ET169">
        <f t="shared" si="249"/>
        <v>0</v>
      </c>
      <c r="EU169">
        <f t="shared" si="249"/>
        <v>0</v>
      </c>
      <c r="EV169">
        <f t="shared" si="249"/>
        <v>0</v>
      </c>
      <c r="EW169">
        <f t="shared" si="249"/>
        <v>0</v>
      </c>
      <c r="EX169">
        <f t="shared" si="249"/>
        <v>0</v>
      </c>
      <c r="EZ169">
        <f t="shared" si="207"/>
        <v>0.88352770061105224</v>
      </c>
      <c r="FB169">
        <f t="shared" si="238"/>
        <v>1.0751743781896639E-2</v>
      </c>
      <c r="FC169">
        <f t="shared" si="239"/>
        <v>0.24864139822795178</v>
      </c>
      <c r="FH169" s="56"/>
    </row>
    <row r="170" spans="1:164" x14ac:dyDescent="0.25">
      <c r="A170">
        <v>1115</v>
      </c>
      <c r="B170" s="19">
        <f>'Input spectra'!Y169</f>
        <v>4.3423595353489199E-2</v>
      </c>
      <c r="C170">
        <f>'Input spectra'!B169</f>
        <v>0</v>
      </c>
      <c r="D170">
        <f t="shared" si="240"/>
        <v>2.0653927966864227E-2</v>
      </c>
      <c r="E170">
        <f t="shared" si="240"/>
        <v>2.0414673945097647E-2</v>
      </c>
      <c r="F170">
        <f t="shared" si="240"/>
        <v>2.0177105507042135E-2</v>
      </c>
      <c r="G170">
        <f t="shared" si="240"/>
        <v>1.9941212537468167E-2</v>
      </c>
      <c r="H170">
        <f t="shared" si="240"/>
        <v>1.9706984977157845E-2</v>
      </c>
      <c r="I170">
        <f t="shared" si="240"/>
        <v>1.9474412822609415E-2</v>
      </c>
      <c r="J170">
        <f t="shared" si="240"/>
        <v>1.9243486125743284E-2</v>
      </c>
      <c r="K170">
        <f t="shared" si="240"/>
        <v>1.9014194993609557E-2</v>
      </c>
      <c r="L170">
        <f t="shared" si="240"/>
        <v>1.878652958809705E-2</v>
      </c>
      <c r="M170">
        <f t="shared" si="240"/>
        <v>1.8560480125643805E-2</v>
      </c>
      <c r="N170">
        <f t="shared" si="240"/>
        <v>1.8336036876949083E-2</v>
      </c>
      <c r="O170">
        <f t="shared" si="240"/>
        <v>1.8113190166686791E-2</v>
      </c>
      <c r="P170">
        <f t="shared" si="240"/>
        <v>1.7891930373220451E-2</v>
      </c>
      <c r="Q170">
        <f t="shared" si="240"/>
        <v>1.7672247928319555E-2</v>
      </c>
      <c r="R170">
        <f t="shared" si="240"/>
        <v>1.7454133316877386E-2</v>
      </c>
      <c r="S170">
        <f t="shared" si="240"/>
        <v>1.7237577076630314E-2</v>
      </c>
      <c r="T170">
        <f t="shared" si="241"/>
        <v>1.7022569797878494E-2</v>
      </c>
      <c r="U170">
        <f t="shared" si="241"/>
        <v>1.6809102123207988E-2</v>
      </c>
      <c r="V170">
        <f t="shared" si="241"/>
        <v>1.6597164747214361E-2</v>
      </c>
      <c r="W170">
        <f t="shared" si="241"/>
        <v>1.6386748416227608E-2</v>
      </c>
      <c r="X170">
        <f t="shared" si="241"/>
        <v>1.6177843928038557E-2</v>
      </c>
      <c r="Y170">
        <f t="shared" si="241"/>
        <v>1.5970442131626648E-2</v>
      </c>
      <c r="Z170">
        <f t="shared" si="241"/>
        <v>1.5764533926889101E-2</v>
      </c>
      <c r="AA170">
        <f t="shared" si="241"/>
        <v>1.5560110264371456E-2</v>
      </c>
      <c r="AB170">
        <f t="shared" si="241"/>
        <v>1.5357162144999539E-2</v>
      </c>
      <c r="AC170">
        <f t="shared" si="241"/>
        <v>1.5155680619812754E-2</v>
      </c>
      <c r="AD170">
        <f t="shared" si="241"/>
        <v>1.4955656789698752E-2</v>
      </c>
      <c r="AE170">
        <f t="shared" si="241"/>
        <v>1.4757081805129475E-2</v>
      </c>
      <c r="AF170">
        <f t="shared" si="241"/>
        <v>1.4559946865898536E-2</v>
      </c>
      <c r="AG170">
        <f t="shared" si="241"/>
        <v>1.4364243220859933E-2</v>
      </c>
      <c r="AH170">
        <f t="shared" si="241"/>
        <v>1.4169962167668139E-2</v>
      </c>
      <c r="AI170">
        <f t="shared" si="241"/>
        <v>1.3977095052519492E-2</v>
      </c>
      <c r="AJ170">
        <f t="shared" si="242"/>
        <v>1.3785633269894909E-2</v>
      </c>
      <c r="AK170">
        <f t="shared" si="242"/>
        <v>1.3595568262303929E-2</v>
      </c>
      <c r="AL170">
        <f t="shared" si="242"/>
        <v>1.3406891520030082E-2</v>
      </c>
      <c r="AM170">
        <f t="shared" si="242"/>
        <v>1.3219594580877526E-2</v>
      </c>
      <c r="AN170">
        <f t="shared" si="242"/>
        <v>1.3033669029919016E-2</v>
      </c>
      <c r="AO170">
        <f t="shared" si="242"/>
        <v>1.2849106499245149E-2</v>
      </c>
      <c r="AP170">
        <f t="shared" si="242"/>
        <v>1.2665898667714897E-2</v>
      </c>
      <c r="AQ170">
        <f t="shared" si="242"/>
        <v>1.2484037260707419E-2</v>
      </c>
      <c r="AR170">
        <f t="shared" si="242"/>
        <v>1.2303514049875147E-2</v>
      </c>
      <c r="AS170">
        <f t="shared" si="242"/>
        <v>1.2124320852898151E-2</v>
      </c>
      <c r="AT170">
        <f t="shared" si="242"/>
        <v>1.1946449533239716E-2</v>
      </c>
      <c r="AU170">
        <f t="shared" si="242"/>
        <v>1.1769891999903253E-2</v>
      </c>
      <c r="AV170">
        <f t="shared" si="242"/>
        <v>1.1594640207190381E-2</v>
      </c>
      <c r="AW170">
        <f t="shared" si="242"/>
        <v>1.1420686154460293E-2</v>
      </c>
      <c r="AX170">
        <f t="shared" si="242"/>
        <v>1.0153551437867761E-2</v>
      </c>
      <c r="AY170">
        <f t="shared" si="242"/>
        <v>8.6770866856868169E-3</v>
      </c>
      <c r="AZ170">
        <f t="shared" si="243"/>
        <v>7.8120489188073274E-3</v>
      </c>
      <c r="BA170">
        <f t="shared" si="243"/>
        <v>7.1569463148693805E-3</v>
      </c>
      <c r="BB170">
        <f t="shared" si="243"/>
        <v>6.6217319785438229E-3</v>
      </c>
      <c r="BC170">
        <f t="shared" si="243"/>
        <v>6.1673829556931478E-3</v>
      </c>
      <c r="BD170">
        <f t="shared" si="243"/>
        <v>5.7725219072628101E-3</v>
      </c>
      <c r="BE170">
        <f t="shared" si="243"/>
        <v>5.4238251036900584E-3</v>
      </c>
      <c r="BF170">
        <f t="shared" si="243"/>
        <v>5.1122730623577471E-3</v>
      </c>
      <c r="BG170">
        <f t="shared" si="243"/>
        <v>4.8313985138761749E-3</v>
      </c>
      <c r="BH170">
        <f t="shared" si="243"/>
        <v>4.5763638352481683E-3</v>
      </c>
      <c r="BI170">
        <f t="shared" si="243"/>
        <v>4.3434314340296985E-3</v>
      </c>
      <c r="BJ170">
        <f t="shared" si="243"/>
        <v>4.129639076583127E-3</v>
      </c>
      <c r="BK170">
        <f t="shared" si="243"/>
        <v>3.9325902846730878E-3</v>
      </c>
      <c r="BL170">
        <f t="shared" si="243"/>
        <v>3.7503132339498152E-3</v>
      </c>
      <c r="BM170">
        <f t="shared" si="243"/>
        <v>3.5811624254233204E-3</v>
      </c>
      <c r="BN170">
        <f t="shared" si="243"/>
        <v>3.4237481456397996E-3</v>
      </c>
      <c r="BO170">
        <f t="shared" si="243"/>
        <v>3.2768845963386307E-3</v>
      </c>
      <c r="BP170">
        <f t="shared" si="244"/>
        <v>3.1395509325365155E-3</v>
      </c>
      <c r="BQ170">
        <f t="shared" si="244"/>
        <v>3.0108614506431292E-3</v>
      </c>
      <c r="BR170">
        <f t="shared" si="244"/>
        <v>2.8900424051984956E-3</v>
      </c>
      <c r="BS170">
        <f t="shared" si="244"/>
        <v>2.7764137206499114E-3</v>
      </c>
      <c r="BT170">
        <f t="shared" si="244"/>
        <v>2.6693743800720099E-3</v>
      </c>
      <c r="BU170">
        <f t="shared" si="244"/>
        <v>2.5683906181995066E-3</v>
      </c>
      <c r="BV170">
        <f t="shared" si="244"/>
        <v>2.4729862826755157E-3</v>
      </c>
      <c r="BW170">
        <f t="shared" si="244"/>
        <v>2.3827348925165555E-3</v>
      </c>
      <c r="BX170">
        <f t="shared" si="244"/>
        <v>2.2972530400567882E-3</v>
      </c>
      <c r="BY170">
        <f t="shared" si="244"/>
        <v>2.2161948672472075E-3</v>
      </c>
      <c r="BZ170">
        <f t="shared" si="244"/>
        <v>2.1392474091284971E-3</v>
      </c>
      <c r="CA170">
        <f t="shared" si="244"/>
        <v>2.0661266432467577E-3</v>
      </c>
      <c r="CB170">
        <f t="shared" si="244"/>
        <v>1.9965741182852068E-3</v>
      </c>
      <c r="CC170">
        <f t="shared" si="244"/>
        <v>1.9303540613860015E-3</v>
      </c>
      <c r="CD170">
        <f t="shared" si="244"/>
        <v>1.8672508837398313E-3</v>
      </c>
      <c r="CE170">
        <f t="shared" si="244"/>
        <v>1.8070670195951379E-3</v>
      </c>
      <c r="CF170">
        <f t="shared" si="245"/>
        <v>1.7496210460125278E-3</v>
      </c>
      <c r="CG170">
        <f t="shared" si="245"/>
        <v>1.6947460402852888E-3</v>
      </c>
      <c r="CH170">
        <f t="shared" si="245"/>
        <v>1.6422881395691774E-3</v>
      </c>
      <c r="CI170">
        <f t="shared" si="245"/>
        <v>1.5921052733636823E-3</v>
      </c>
      <c r="CJ170">
        <f t="shared" si="245"/>
        <v>1.5440660444007864E-3</v>
      </c>
      <c r="CK170">
        <f t="shared" si="245"/>
        <v>1.4980487374814872E-3</v>
      </c>
      <c r="CL170">
        <f t="shared" si="245"/>
        <v>1.4539404390505359E-3</v>
      </c>
      <c r="CM170">
        <f t="shared" si="245"/>
        <v>1.4116362529662781E-3</v>
      </c>
      <c r="CN170">
        <f t="shared" si="245"/>
        <v>1.3710386001217982E-3</v>
      </c>
      <c r="CO170">
        <f t="shared" si="245"/>
        <v>1.3320565913967782E-3</v>
      </c>
      <c r="CP170">
        <f t="shared" si="245"/>
        <v>1.2946054649382263E-3</v>
      </c>
      <c r="CQ170">
        <f t="shared" si="245"/>
        <v>1.2586060800390789E-3</v>
      </c>
      <c r="CR170">
        <f t="shared" si="245"/>
        <v>8.1041382716644966E-4</v>
      </c>
      <c r="CS170">
        <f t="shared" si="245"/>
        <v>5.2642635979129428E-4</v>
      </c>
      <c r="CT170">
        <f t="shared" si="245"/>
        <v>3.6460510547657203E-4</v>
      </c>
      <c r="CU170">
        <f t="shared" si="245"/>
        <v>2.5366485743996838E-4</v>
      </c>
      <c r="CV170">
        <f t="shared" si="246"/>
        <v>1.7322050087324238E-4</v>
      </c>
      <c r="CW170">
        <f t="shared" si="246"/>
        <v>1.1387734383369244E-4</v>
      </c>
      <c r="CX170">
        <f t="shared" si="246"/>
        <v>7.0333664077974813E-5</v>
      </c>
      <c r="CY170">
        <f t="shared" si="246"/>
        <v>3.9224289053475649E-5</v>
      </c>
      <c r="CZ170">
        <f t="shared" si="246"/>
        <v>1.824058508841118E-5</v>
      </c>
      <c r="DA170">
        <f t="shared" si="246"/>
        <v>5.7084965104025676E-6</v>
      </c>
      <c r="DB170">
        <f t="shared" si="246"/>
        <v>3.6264515161664594E-7</v>
      </c>
      <c r="DC170">
        <f t="shared" si="246"/>
        <v>0</v>
      </c>
      <c r="DD170">
        <f t="shared" si="246"/>
        <v>0</v>
      </c>
      <c r="DE170">
        <f t="shared" si="246"/>
        <v>0</v>
      </c>
      <c r="DF170">
        <f t="shared" si="246"/>
        <v>0</v>
      </c>
      <c r="DG170">
        <f t="shared" si="246"/>
        <v>0</v>
      </c>
      <c r="DH170">
        <f t="shared" si="246"/>
        <v>0</v>
      </c>
      <c r="DI170">
        <f t="shared" si="246"/>
        <v>0</v>
      </c>
      <c r="DJ170">
        <f t="shared" si="246"/>
        <v>0</v>
      </c>
      <c r="DK170">
        <f t="shared" si="246"/>
        <v>0</v>
      </c>
      <c r="DL170">
        <f t="shared" si="247"/>
        <v>0</v>
      </c>
      <c r="DM170">
        <f t="shared" si="247"/>
        <v>0</v>
      </c>
      <c r="DN170">
        <f t="shared" si="247"/>
        <v>0</v>
      </c>
      <c r="DO170">
        <f t="shared" si="247"/>
        <v>0</v>
      </c>
      <c r="DP170">
        <f t="shared" si="247"/>
        <v>0</v>
      </c>
      <c r="DQ170">
        <f t="shared" si="247"/>
        <v>0</v>
      </c>
      <c r="DR170">
        <f t="shared" si="247"/>
        <v>0</v>
      </c>
      <c r="DS170">
        <f t="shared" si="247"/>
        <v>0</v>
      </c>
      <c r="DT170">
        <f t="shared" si="247"/>
        <v>0</v>
      </c>
      <c r="DU170">
        <f t="shared" si="247"/>
        <v>0</v>
      </c>
      <c r="DV170">
        <f t="shared" si="247"/>
        <v>0</v>
      </c>
      <c r="DW170">
        <f t="shared" si="247"/>
        <v>0</v>
      </c>
      <c r="DX170">
        <f t="shared" si="247"/>
        <v>0</v>
      </c>
      <c r="DY170">
        <f t="shared" si="247"/>
        <v>0</v>
      </c>
      <c r="DZ170">
        <f t="shared" si="247"/>
        <v>0</v>
      </c>
      <c r="EA170">
        <f t="shared" si="247"/>
        <v>0</v>
      </c>
      <c r="EB170">
        <f t="shared" si="248"/>
        <v>0</v>
      </c>
      <c r="EC170">
        <f t="shared" si="248"/>
        <v>0</v>
      </c>
      <c r="ED170">
        <f t="shared" si="248"/>
        <v>0</v>
      </c>
      <c r="EE170">
        <f t="shared" si="248"/>
        <v>0</v>
      </c>
      <c r="EF170">
        <f t="shared" si="248"/>
        <v>0</v>
      </c>
      <c r="EG170">
        <f t="shared" si="248"/>
        <v>0</v>
      </c>
      <c r="EH170">
        <f t="shared" si="248"/>
        <v>0</v>
      </c>
      <c r="EI170">
        <f t="shared" si="248"/>
        <v>0</v>
      </c>
      <c r="EJ170">
        <f t="shared" si="248"/>
        <v>0</v>
      </c>
      <c r="EK170">
        <f t="shared" si="248"/>
        <v>0</v>
      </c>
      <c r="EL170">
        <f t="shared" si="248"/>
        <v>0</v>
      </c>
      <c r="EM170">
        <f t="shared" si="248"/>
        <v>0</v>
      </c>
      <c r="EN170">
        <f t="shared" si="249"/>
        <v>0</v>
      </c>
      <c r="EO170">
        <f t="shared" si="249"/>
        <v>0</v>
      </c>
      <c r="EP170">
        <f t="shared" si="249"/>
        <v>0</v>
      </c>
      <c r="EQ170">
        <f t="shared" si="249"/>
        <v>0</v>
      </c>
      <c r="ER170">
        <f t="shared" si="249"/>
        <v>0</v>
      </c>
      <c r="ES170">
        <f t="shared" si="249"/>
        <v>0</v>
      </c>
      <c r="ET170">
        <f t="shared" si="249"/>
        <v>0</v>
      </c>
      <c r="EU170">
        <f t="shared" si="249"/>
        <v>0</v>
      </c>
      <c r="EV170">
        <f t="shared" si="249"/>
        <v>0</v>
      </c>
      <c r="EW170">
        <f t="shared" si="249"/>
        <v>0</v>
      </c>
      <c r="EX170">
        <f t="shared" si="249"/>
        <v>0</v>
      </c>
      <c r="EZ170">
        <f t="shared" si="207"/>
        <v>0.88365552923812407</v>
      </c>
      <c r="FB170">
        <f t="shared" si="238"/>
        <v>1.0738896604921444E-2</v>
      </c>
      <c r="FC170">
        <f t="shared" si="239"/>
        <v>0.24864303929798121</v>
      </c>
    </row>
    <row r="171" spans="1:164" x14ac:dyDescent="0.25">
      <c r="A171">
        <v>1120</v>
      </c>
      <c r="B171" s="19">
        <f>'Input spectra'!Y170</f>
        <v>4.3371078014335603E-2</v>
      </c>
      <c r="C171">
        <f>'Input spectra'!B170</f>
        <v>0</v>
      </c>
      <c r="D171">
        <f t="shared" si="240"/>
        <v>2.0653927966864227E-2</v>
      </c>
      <c r="E171">
        <f t="shared" si="240"/>
        <v>2.0414781157814702E-2</v>
      </c>
      <c r="F171">
        <f t="shared" si="240"/>
        <v>2.0177317437733745E-2</v>
      </c>
      <c r="G171">
        <f t="shared" si="240"/>
        <v>1.9941526717769737E-2</v>
      </c>
      <c r="H171">
        <f t="shared" si="240"/>
        <v>1.9707398964871635E-2</v>
      </c>
      <c r="I171">
        <f t="shared" si="240"/>
        <v>1.9474924201494961E-2</v>
      </c>
      <c r="J171">
        <f t="shared" si="240"/>
        <v>1.9244092505309285E-2</v>
      </c>
      <c r="K171">
        <f t="shared" si="240"/>
        <v>1.9014894008907175E-2</v>
      </c>
      <c r="L171">
        <f t="shared" si="240"/>
        <v>1.8787318899514665E-2</v>
      </c>
      <c r="M171">
        <f t="shared" si="240"/>
        <v>1.8561357418703187E-2</v>
      </c>
      <c r="N171">
        <f t="shared" si="240"/>
        <v>1.8336999862102969E-2</v>
      </c>
      <c r="O171">
        <f t="shared" si="240"/>
        <v>1.8114236579117888E-2</v>
      </c>
      <c r="P171">
        <f t="shared" si="240"/>
        <v>1.7893057972641818E-2</v>
      </c>
      <c r="Q171">
        <f t="shared" si="240"/>
        <v>1.7673454498776379E-2</v>
      </c>
      <c r="R171">
        <f t="shared" si="240"/>
        <v>1.7455416666550132E-2</v>
      </c>
      <c r="S171">
        <f t="shared" si="240"/>
        <v>1.7238935037639264E-2</v>
      </c>
      <c r="T171">
        <f t="shared" si="241"/>
        <v>1.7024000226089624E-2</v>
      </c>
      <c r="U171">
        <f t="shared" si="241"/>
        <v>1.6810602898040209E-2</v>
      </c>
      <c r="V171">
        <f t="shared" si="241"/>
        <v>1.6598733771448104E-2</v>
      </c>
      <c r="W171">
        <f t="shared" si="241"/>
        <v>1.6388383615814742E-2</v>
      </c>
      <c r="X171">
        <f t="shared" si="241"/>
        <v>1.6179543251913647E-2</v>
      </c>
      <c r="Y171">
        <f t="shared" si="241"/>
        <v>1.5972203551519508E-2</v>
      </c>
      <c r="Z171">
        <f t="shared" si="241"/>
        <v>1.5766355437138672E-2</v>
      </c>
      <c r="AA171">
        <f t="shared" si="241"/>
        <v>1.5561989881740998E-2</v>
      </c>
      <c r="AB171">
        <f t="shared" si="241"/>
        <v>1.5359097908493087E-2</v>
      </c>
      <c r="AC171">
        <f t="shared" si="241"/>
        <v>1.5157670590492889E-2</v>
      </c>
      <c r="AD171">
        <f t="shared" si="241"/>
        <v>1.4957699050505625E-2</v>
      </c>
      <c r="AE171">
        <f t="shared" si="241"/>
        <v>1.4759174460701125E-2</v>
      </c>
      <c r="AF171">
        <f t="shared" si="241"/>
        <v>1.4562088042392448E-2</v>
      </c>
      <c r="AG171">
        <f t="shared" si="241"/>
        <v>1.4366431065775856E-2</v>
      </c>
      <c r="AH171">
        <f t="shared" si="241"/>
        <v>1.4172194849672158E-2</v>
      </c>
      <c r="AI171">
        <f t="shared" si="241"/>
        <v>1.3979370761269316E-2</v>
      </c>
      <c r="AJ171">
        <f t="shared" si="242"/>
        <v>1.3787950215866417E-2</v>
      </c>
      <c r="AK171">
        <f t="shared" si="242"/>
        <v>1.3597924676618914E-2</v>
      </c>
      <c r="AL171">
        <f t="shared" si="242"/>
        <v>1.3409285654285213E-2</v>
      </c>
      <c r="AM171">
        <f t="shared" si="242"/>
        <v>1.3222024706974528E-2</v>
      </c>
      <c r="AN171">
        <f t="shared" si="242"/>
        <v>1.3036133439896031E-2</v>
      </c>
      <c r="AO171">
        <f t="shared" si="242"/>
        <v>1.2851603505109298E-2</v>
      </c>
      <c r="AP171">
        <f t="shared" si="242"/>
        <v>1.2668426601276029E-2</v>
      </c>
      <c r="AQ171">
        <f t="shared" si="242"/>
        <v>1.2486594473413017E-2</v>
      </c>
      <c r="AR171">
        <f t="shared" si="242"/>
        <v>1.2306098912646425E-2</v>
      </c>
      <c r="AS171">
        <f t="shared" si="242"/>
        <v>1.2126931755967289E-2</v>
      </c>
      <c r="AT171">
        <f t="shared" si="242"/>
        <v>1.1949084885988266E-2</v>
      </c>
      <c r="AU171">
        <f t="shared" si="242"/>
        <v>1.1772550230701683E-2</v>
      </c>
      <c r="AV171">
        <f t="shared" si="242"/>
        <v>1.1597319763238747E-2</v>
      </c>
      <c r="AW171">
        <f t="shared" si="242"/>
        <v>1.1423385501630056E-2</v>
      </c>
      <c r="AX171">
        <f t="shared" si="242"/>
        <v>1.0156004626696805E-2</v>
      </c>
      <c r="AY171">
        <f t="shared" si="242"/>
        <v>8.6792287283081176E-3</v>
      </c>
      <c r="AZ171">
        <f t="shared" si="243"/>
        <v>7.8140184535484911E-3</v>
      </c>
      <c r="BA171">
        <f t="shared" si="243"/>
        <v>7.1587882843677083E-3</v>
      </c>
      <c r="BB171">
        <f t="shared" si="243"/>
        <v>6.6234709855743923E-3</v>
      </c>
      <c r="BC171">
        <f t="shared" si="243"/>
        <v>6.1690350390950924E-3</v>
      </c>
      <c r="BD171">
        <f t="shared" si="243"/>
        <v>5.7740985414866924E-3</v>
      </c>
      <c r="BE171">
        <f t="shared" si="243"/>
        <v>5.4253349915839863E-3</v>
      </c>
      <c r="BF171">
        <f t="shared" si="243"/>
        <v>5.1137230760379638E-3</v>
      </c>
      <c r="BG171">
        <f t="shared" si="243"/>
        <v>4.8327942425102112E-3</v>
      </c>
      <c r="BH171">
        <f t="shared" si="243"/>
        <v>4.5777099285086329E-3</v>
      </c>
      <c r="BI171">
        <f t="shared" si="243"/>
        <v>4.3447318297877187E-3</v>
      </c>
      <c r="BJ171">
        <f t="shared" si="243"/>
        <v>4.1308971585842539E-3</v>
      </c>
      <c r="BK171">
        <f t="shared" si="243"/>
        <v>3.9338089956221529E-3</v>
      </c>
      <c r="BL171">
        <f t="shared" si="243"/>
        <v>3.751495158986947E-3</v>
      </c>
      <c r="BM171">
        <f t="shared" si="243"/>
        <v>3.5823098552485153E-3</v>
      </c>
      <c r="BN171">
        <f t="shared" si="243"/>
        <v>3.4248631252365644E-3</v>
      </c>
      <c r="BO171">
        <f t="shared" si="243"/>
        <v>3.2779689632513359E-3</v>
      </c>
      <c r="BP171">
        <f t="shared" si="244"/>
        <v>3.1406063474059675E-3</v>
      </c>
      <c r="BQ171">
        <f t="shared" si="244"/>
        <v>3.0118894218963319E-3</v>
      </c>
      <c r="BR171">
        <f t="shared" si="244"/>
        <v>2.8910443092509401E-3</v>
      </c>
      <c r="BS171">
        <f t="shared" si="244"/>
        <v>2.7773908186123778E-3</v>
      </c>
      <c r="BT171">
        <f t="shared" si="244"/>
        <v>2.670327831698795E-3</v>
      </c>
      <c r="BU171">
        <f t="shared" si="244"/>
        <v>2.5693214936339252E-3</v>
      </c>
      <c r="BV171">
        <f t="shared" si="244"/>
        <v>2.4738955724177536E-3</v>
      </c>
      <c r="BW171">
        <f t="shared" si="244"/>
        <v>2.3836235159430388E-3</v>
      </c>
      <c r="BX171">
        <f t="shared" si="244"/>
        <v>2.2981218527488565E-3</v>
      </c>
      <c r="BY171">
        <f t="shared" si="244"/>
        <v>2.2170446673330803E-3</v>
      </c>
      <c r="BZ171">
        <f t="shared" si="244"/>
        <v>2.1400789428015128E-3</v>
      </c>
      <c r="CA171">
        <f t="shared" si="244"/>
        <v>2.0669406095912167E-3</v>
      </c>
      <c r="CB171">
        <f t="shared" si="244"/>
        <v>1.997371173516537E-3</v>
      </c>
      <c r="CC171">
        <f t="shared" si="244"/>
        <v>1.9311348225925895E-3</v>
      </c>
      <c r="CD171">
        <f t="shared" si="244"/>
        <v>1.8680159321985204E-3</v>
      </c>
      <c r="CE171">
        <f t="shared" si="244"/>
        <v>1.8078169037201376E-3</v>
      </c>
      <c r="CF171">
        <f t="shared" si="245"/>
        <v>1.7503562839875908E-3</v>
      </c>
      <c r="CG171">
        <f t="shared" si="245"/>
        <v>1.6954671224210138E-3</v>
      </c>
      <c r="CH171">
        <f t="shared" si="245"/>
        <v>1.6429955304207667E-3</v>
      </c>
      <c r="CI171">
        <f t="shared" si="245"/>
        <v>1.592799413639111E-3</v>
      </c>
      <c r="CJ171">
        <f t="shared" si="245"/>
        <v>1.5447473526849164E-3</v>
      </c>
      <c r="CK171">
        <f t="shared" si="245"/>
        <v>1.4987176117979791E-3</v>
      </c>
      <c r="CL171">
        <f t="shared" si="245"/>
        <v>1.454597258280345E-3</v>
      </c>
      <c r="CM171">
        <f t="shared" si="245"/>
        <v>1.4122813781389447E-3</v>
      </c>
      <c r="CN171">
        <f t="shared" si="245"/>
        <v>1.3716723755935701E-3</v>
      </c>
      <c r="CO171">
        <f t="shared" si="245"/>
        <v>1.3326793459277802E-3</v>
      </c>
      <c r="CP171">
        <f t="shared" si="245"/>
        <v>1.2952175126793167E-3</v>
      </c>
      <c r="CQ171">
        <f t="shared" si="245"/>
        <v>1.2592077214377147E-3</v>
      </c>
      <c r="CR171">
        <f t="shared" si="245"/>
        <v>8.1080548093036069E-4</v>
      </c>
      <c r="CS171">
        <f t="shared" si="245"/>
        <v>5.2668353514844315E-4</v>
      </c>
      <c r="CT171">
        <f t="shared" si="245"/>
        <v>3.6478514195741486E-4</v>
      </c>
      <c r="CU171">
        <f t="shared" si="245"/>
        <v>2.5379144614764797E-4</v>
      </c>
      <c r="CV171">
        <f t="shared" si="246"/>
        <v>1.7330785485787653E-4</v>
      </c>
      <c r="CW171">
        <f t="shared" si="246"/>
        <v>1.1393536980253344E-4</v>
      </c>
      <c r="CX171">
        <f t="shared" si="246"/>
        <v>7.0369872016268903E-5</v>
      </c>
      <c r="CY171">
        <f t="shared" si="246"/>
        <v>3.9244687913304322E-5</v>
      </c>
      <c r="CZ171">
        <f t="shared" si="246"/>
        <v>1.8250167074227425E-5</v>
      </c>
      <c r="DA171">
        <f t="shared" si="246"/>
        <v>5.7115252435673093E-6</v>
      </c>
      <c r="DB171">
        <f t="shared" si="246"/>
        <v>3.6283946427227853E-7</v>
      </c>
      <c r="DC171">
        <f t="shared" si="246"/>
        <v>0</v>
      </c>
      <c r="DD171">
        <f t="shared" si="246"/>
        <v>0</v>
      </c>
      <c r="DE171">
        <f t="shared" si="246"/>
        <v>0</v>
      </c>
      <c r="DF171">
        <f t="shared" si="246"/>
        <v>0</v>
      </c>
      <c r="DG171">
        <f t="shared" si="246"/>
        <v>0</v>
      </c>
      <c r="DH171">
        <f t="shared" si="246"/>
        <v>0</v>
      </c>
      <c r="DI171">
        <f t="shared" si="246"/>
        <v>0</v>
      </c>
      <c r="DJ171">
        <f t="shared" si="246"/>
        <v>0</v>
      </c>
      <c r="DK171">
        <f t="shared" si="246"/>
        <v>0</v>
      </c>
      <c r="DL171">
        <f t="shared" si="247"/>
        <v>0</v>
      </c>
      <c r="DM171">
        <f t="shared" si="247"/>
        <v>0</v>
      </c>
      <c r="DN171">
        <f t="shared" si="247"/>
        <v>0</v>
      </c>
      <c r="DO171">
        <f t="shared" si="247"/>
        <v>0</v>
      </c>
      <c r="DP171">
        <f t="shared" si="247"/>
        <v>0</v>
      </c>
      <c r="DQ171">
        <f t="shared" si="247"/>
        <v>0</v>
      </c>
      <c r="DR171">
        <f t="shared" si="247"/>
        <v>0</v>
      </c>
      <c r="DS171">
        <f t="shared" si="247"/>
        <v>0</v>
      </c>
      <c r="DT171">
        <f t="shared" si="247"/>
        <v>0</v>
      </c>
      <c r="DU171">
        <f t="shared" si="247"/>
        <v>0</v>
      </c>
      <c r="DV171">
        <f t="shared" si="247"/>
        <v>0</v>
      </c>
      <c r="DW171">
        <f t="shared" si="247"/>
        <v>0</v>
      </c>
      <c r="DX171">
        <f t="shared" si="247"/>
        <v>0</v>
      </c>
      <c r="DY171">
        <f t="shared" si="247"/>
        <v>0</v>
      </c>
      <c r="DZ171">
        <f t="shared" si="247"/>
        <v>0</v>
      </c>
      <c r="EA171">
        <f t="shared" si="247"/>
        <v>0</v>
      </c>
      <c r="EB171">
        <f t="shared" si="248"/>
        <v>0</v>
      </c>
      <c r="EC171">
        <f t="shared" si="248"/>
        <v>0</v>
      </c>
      <c r="ED171">
        <f t="shared" si="248"/>
        <v>0</v>
      </c>
      <c r="EE171">
        <f t="shared" si="248"/>
        <v>0</v>
      </c>
      <c r="EF171">
        <f t="shared" si="248"/>
        <v>0</v>
      </c>
      <c r="EG171">
        <f t="shared" si="248"/>
        <v>0</v>
      </c>
      <c r="EH171">
        <f t="shared" si="248"/>
        <v>0</v>
      </c>
      <c r="EI171">
        <f t="shared" si="248"/>
        <v>0</v>
      </c>
      <c r="EJ171">
        <f t="shared" si="248"/>
        <v>0</v>
      </c>
      <c r="EK171">
        <f t="shared" si="248"/>
        <v>0</v>
      </c>
      <c r="EL171">
        <f t="shared" si="248"/>
        <v>0</v>
      </c>
      <c r="EM171">
        <f t="shared" si="248"/>
        <v>0</v>
      </c>
      <c r="EN171">
        <f t="shared" si="249"/>
        <v>0</v>
      </c>
      <c r="EO171">
        <f t="shared" si="249"/>
        <v>0</v>
      </c>
      <c r="EP171">
        <f t="shared" si="249"/>
        <v>0</v>
      </c>
      <c r="EQ171">
        <f t="shared" si="249"/>
        <v>0</v>
      </c>
      <c r="ER171">
        <f t="shared" si="249"/>
        <v>0</v>
      </c>
      <c r="ES171">
        <f t="shared" si="249"/>
        <v>0</v>
      </c>
      <c r="ET171">
        <f t="shared" si="249"/>
        <v>0</v>
      </c>
      <c r="EU171">
        <f t="shared" si="249"/>
        <v>0</v>
      </c>
      <c r="EV171">
        <f t="shared" si="249"/>
        <v>0</v>
      </c>
      <c r="EW171">
        <f t="shared" si="249"/>
        <v>0</v>
      </c>
      <c r="EX171">
        <f t="shared" si="249"/>
        <v>0</v>
      </c>
      <c r="EZ171">
        <f t="shared" si="207"/>
        <v>0.88378338660979361</v>
      </c>
      <c r="FB171">
        <f t="shared" si="238"/>
        <v>1.0726049090592049E-2</v>
      </c>
      <c r="FC171">
        <f t="shared" si="239"/>
        <v>0.24864468036824586</v>
      </c>
    </row>
    <row r="172" spans="1:164" x14ac:dyDescent="0.25">
      <c r="A172">
        <v>1125</v>
      </c>
      <c r="B172" s="19">
        <f>'Input spectra'!Y171</f>
        <v>4.3318560675182E-2</v>
      </c>
      <c r="C172">
        <f>'Input spectra'!B171</f>
        <v>0</v>
      </c>
      <c r="D172">
        <f t="shared" si="240"/>
        <v>2.0653927966864227E-2</v>
      </c>
      <c r="E172">
        <f t="shared" si="240"/>
        <v>2.041488837109481E-2</v>
      </c>
      <c r="F172">
        <f t="shared" si="240"/>
        <v>2.0177529370651377E-2</v>
      </c>
      <c r="G172">
        <f t="shared" si="240"/>
        <v>1.9941840903021323E-2</v>
      </c>
      <c r="H172">
        <f t="shared" si="240"/>
        <v>1.9707812961282125E-2</v>
      </c>
      <c r="I172">
        <f t="shared" si="240"/>
        <v>1.947543559380881E-2</v>
      </c>
      <c r="J172">
        <f t="shared" si="240"/>
        <v>1.9244698903982851E-2</v>
      </c>
      <c r="K172">
        <f t="shared" si="240"/>
        <v>1.9015593049902562E-2</v>
      </c>
      <c r="L172">
        <f t="shared" si="240"/>
        <v>1.8788108244095006E-2</v>
      </c>
      <c r="M172">
        <f t="shared" si="240"/>
        <v>1.8562234753229337E-2</v>
      </c>
      <c r="N172">
        <f t="shared" si="240"/>
        <v>1.83379628978316E-2</v>
      </c>
      <c r="O172">
        <f t="shared" si="240"/>
        <v>1.8115283052001011E-2</v>
      </c>
      <c r="P172">
        <f t="shared" si="240"/>
        <v>1.7894185643127652E-2</v>
      </c>
      <c r="Q172">
        <f t="shared" si="240"/>
        <v>1.7674661151611641E-2</v>
      </c>
      <c r="R172">
        <f t="shared" si="240"/>
        <v>1.7456700110583704E-2</v>
      </c>
      <c r="S172">
        <f t="shared" si="240"/>
        <v>1.7240293105627177E-2</v>
      </c>
      <c r="T172">
        <f t="shared" si="241"/>
        <v>1.7025430774501457E-2</v>
      </c>
      <c r="U172">
        <f t="shared" si="241"/>
        <v>1.6812103806866804E-2</v>
      </c>
      <c r="V172">
        <f t="shared" si="241"/>
        <v>1.6600302944010617E-2</v>
      </c>
      <c r="W172">
        <f t="shared" si="241"/>
        <v>1.6390018978575054E-2</v>
      </c>
      <c r="X172">
        <f t="shared" si="241"/>
        <v>1.6181242754286052E-2</v>
      </c>
      <c r="Y172">
        <f t="shared" si="241"/>
        <v>1.5973965165683762E-2</v>
      </c>
      <c r="Z172">
        <f t="shared" si="241"/>
        <v>1.5768177157854321E-2</v>
      </c>
      <c r="AA172">
        <f t="shared" si="241"/>
        <v>1.5563869726163007E-2</v>
      </c>
      <c r="AB172">
        <f t="shared" si="241"/>
        <v>1.5361033915988767E-2</v>
      </c>
      <c r="AC172">
        <f t="shared" si="241"/>
        <v>1.5159660822460088E-2</v>
      </c>
      <c r="AD172">
        <f t="shared" si="241"/>
        <v>1.4959741590192208E-2</v>
      </c>
      <c r="AE172">
        <f t="shared" si="241"/>
        <v>1.4761267413025712E-2</v>
      </c>
      <c r="AF172">
        <f t="shared" si="241"/>
        <v>1.4564229533766408E-2</v>
      </c>
      <c r="AG172">
        <f t="shared" si="241"/>
        <v>1.4368619243926557E-2</v>
      </c>
      <c r="AH172">
        <f t="shared" si="241"/>
        <v>1.4174427883467443E-2</v>
      </c>
      <c r="AI172">
        <f t="shared" si="241"/>
        <v>1.3981646840543224E-2</v>
      </c>
      <c r="AJ172">
        <f t="shared" si="242"/>
        <v>1.3790267551246127E-2</v>
      </c>
      <c r="AK172">
        <f t="shared" si="242"/>
        <v>1.3600281499352902E-2</v>
      </c>
      <c r="AL172">
        <f t="shared" si="242"/>
        <v>1.341168021607262E-2</v>
      </c>
      <c r="AM172">
        <f t="shared" si="242"/>
        <v>1.3224455279795731E-2</v>
      </c>
      <c r="AN172">
        <f t="shared" si="242"/>
        <v>1.3038598315844408E-2</v>
      </c>
      <c r="AO172">
        <f t="shared" si="242"/>
        <v>1.2854100996224176E-2</v>
      </c>
      <c r="AP172">
        <f t="shared" si="242"/>
        <v>1.267095503937681E-2</v>
      </c>
      <c r="AQ172">
        <f t="shared" si="242"/>
        <v>1.2489152209934483E-2</v>
      </c>
      <c r="AR172">
        <f t="shared" si="242"/>
        <v>1.2308684318475198E-2</v>
      </c>
      <c r="AS172">
        <f t="shared" si="242"/>
        <v>1.2129543221279454E-2</v>
      </c>
      <c r="AT172">
        <f t="shared" si="242"/>
        <v>1.195172082008813E-2</v>
      </c>
      <c r="AU172">
        <f t="shared" si="242"/>
        <v>1.1775209061861695E-2</v>
      </c>
      <c r="AV172">
        <f t="shared" si="242"/>
        <v>1.1599999938540531E-2</v>
      </c>
      <c r="AW172">
        <f t="shared" si="242"/>
        <v>1.1426085486806596E-2</v>
      </c>
      <c r="AX172">
        <f t="shared" si="242"/>
        <v>1.0158458408238208E-2</v>
      </c>
      <c r="AY172">
        <f t="shared" si="242"/>
        <v>8.6813712997182574E-3</v>
      </c>
      <c r="AZ172">
        <f t="shared" si="243"/>
        <v>7.815988484838915E-3</v>
      </c>
      <c r="BA172">
        <f t="shared" si="243"/>
        <v>7.1606307279301826E-3</v>
      </c>
      <c r="BB172">
        <f t="shared" si="243"/>
        <v>6.6252104493050318E-3</v>
      </c>
      <c r="BC172">
        <f t="shared" si="243"/>
        <v>6.1706875650477241E-3</v>
      </c>
      <c r="BD172">
        <f t="shared" si="243"/>
        <v>5.775675606332669E-3</v>
      </c>
      <c r="BE172">
        <f t="shared" si="243"/>
        <v>5.4268452998014706E-3</v>
      </c>
      <c r="BF172">
        <f t="shared" si="243"/>
        <v>5.1151735009911407E-3</v>
      </c>
      <c r="BG172">
        <f t="shared" si="243"/>
        <v>4.8341903743522249E-3</v>
      </c>
      <c r="BH172">
        <f t="shared" si="243"/>
        <v>4.5790564177094414E-3</v>
      </c>
      <c r="BI172">
        <f t="shared" si="243"/>
        <v>4.3460326148759623E-3</v>
      </c>
      <c r="BJ172">
        <f t="shared" si="243"/>
        <v>4.1321556238562403E-3</v>
      </c>
      <c r="BK172">
        <f t="shared" si="243"/>
        <v>3.93502808425012E-3</v>
      </c>
      <c r="BL172">
        <f t="shared" si="243"/>
        <v>3.7526774565121105E-3</v>
      </c>
      <c r="BM172">
        <f t="shared" si="243"/>
        <v>3.5834576527183602E-3</v>
      </c>
      <c r="BN172">
        <f t="shared" si="243"/>
        <v>3.4259784679381631E-3</v>
      </c>
      <c r="BO172">
        <f t="shared" si="243"/>
        <v>3.2790536889962087E-3</v>
      </c>
      <c r="BP172">
        <f t="shared" si="244"/>
        <v>3.1416621170715577E-3</v>
      </c>
      <c r="BQ172">
        <f t="shared" si="244"/>
        <v>3.0129177441204826E-3</v>
      </c>
      <c r="BR172">
        <f t="shared" si="244"/>
        <v>2.8920465606379867E-3</v>
      </c>
      <c r="BS172">
        <f t="shared" si="244"/>
        <v>2.7783682604430576E-3</v>
      </c>
      <c r="BT172">
        <f t="shared" si="244"/>
        <v>2.6712816238810342E-3</v>
      </c>
      <c r="BU172">
        <f t="shared" si="244"/>
        <v>2.5702527064504648E-3</v>
      </c>
      <c r="BV172">
        <f t="shared" si="244"/>
        <v>2.4748051964957867E-3</v>
      </c>
      <c r="BW172">
        <f t="shared" si="244"/>
        <v>2.3845124707750839E-3</v>
      </c>
      <c r="BX172">
        <f t="shared" si="244"/>
        <v>2.298990994022706E-3</v>
      </c>
      <c r="BY172">
        <f t="shared" si="244"/>
        <v>2.2178947932748592E-3</v>
      </c>
      <c r="BZ172">
        <f t="shared" si="244"/>
        <v>2.1409107996948561E-3</v>
      </c>
      <c r="CA172">
        <f t="shared" si="244"/>
        <v>2.0677548966039233E-3</v>
      </c>
      <c r="CB172">
        <f t="shared" si="244"/>
        <v>1.9981685469414355E-3</v>
      </c>
      <c r="CC172">
        <f t="shared" si="244"/>
        <v>1.9319158995899815E-3</v>
      </c>
      <c r="CD172">
        <f t="shared" si="244"/>
        <v>1.8687812941122195E-3</v>
      </c>
      <c r="CE172">
        <f t="shared" si="244"/>
        <v>1.8085670990268454E-3</v>
      </c>
      <c r="CF172">
        <f t="shared" si="245"/>
        <v>1.7510918309294906E-3</v>
      </c>
      <c r="CG172">
        <f t="shared" si="245"/>
        <v>1.6961885113634429E-3</v>
      </c>
      <c r="CH172">
        <f t="shared" si="245"/>
        <v>1.6437032259702987E-3</v>
      </c>
      <c r="CI172">
        <f t="shared" si="245"/>
        <v>1.5934938565520165E-3</v>
      </c>
      <c r="CJ172">
        <f t="shared" si="245"/>
        <v>1.5454289615915357E-3</v>
      </c>
      <c r="CK172">
        <f t="shared" si="245"/>
        <v>1.4993867847648684E-3</v>
      </c>
      <c r="CL172">
        <f t="shared" si="245"/>
        <v>1.4552543742289807E-3</v>
      </c>
      <c r="CM172">
        <f t="shared" si="245"/>
        <v>1.4129267981371992E-3</v>
      </c>
      <c r="CN172">
        <f t="shared" si="245"/>
        <v>1.3723064440340077E-3</v>
      </c>
      <c r="CO172">
        <f t="shared" si="245"/>
        <v>1.3333023916049758E-3</v>
      </c>
      <c r="CP172">
        <f t="shared" si="245"/>
        <v>1.295829849776854E-3</v>
      </c>
      <c r="CQ172">
        <f t="shared" si="245"/>
        <v>1.2598096504341765E-3</v>
      </c>
      <c r="CR172">
        <f t="shared" si="245"/>
        <v>8.1119732397123823E-4</v>
      </c>
      <c r="CS172">
        <f t="shared" si="245"/>
        <v>5.2694083614360991E-4</v>
      </c>
      <c r="CT172">
        <f t="shared" si="245"/>
        <v>3.6496526733754612E-4</v>
      </c>
      <c r="CU172">
        <f t="shared" si="245"/>
        <v>2.5391809802805508E-4</v>
      </c>
      <c r="CV172">
        <f t="shared" si="246"/>
        <v>1.7339525289456341E-4</v>
      </c>
      <c r="CW172">
        <f t="shared" si="246"/>
        <v>1.1399342533838881E-4</v>
      </c>
      <c r="CX172">
        <f t="shared" si="246"/>
        <v>7.040609859449615E-5</v>
      </c>
      <c r="CY172">
        <f t="shared" si="246"/>
        <v>3.9265097381699578E-5</v>
      </c>
      <c r="CZ172">
        <f t="shared" si="246"/>
        <v>1.8259754093569278E-5</v>
      </c>
      <c r="DA172">
        <f t="shared" si="246"/>
        <v>5.7145555836743634E-6</v>
      </c>
      <c r="DB172">
        <f t="shared" si="246"/>
        <v>3.6303388104458828E-7</v>
      </c>
      <c r="DC172">
        <f t="shared" si="246"/>
        <v>0</v>
      </c>
      <c r="DD172">
        <f t="shared" si="246"/>
        <v>0</v>
      </c>
      <c r="DE172">
        <f t="shared" si="246"/>
        <v>0</v>
      </c>
      <c r="DF172">
        <f t="shared" si="246"/>
        <v>0</v>
      </c>
      <c r="DG172">
        <f t="shared" si="246"/>
        <v>0</v>
      </c>
      <c r="DH172">
        <f t="shared" si="246"/>
        <v>0</v>
      </c>
      <c r="DI172">
        <f t="shared" si="246"/>
        <v>0</v>
      </c>
      <c r="DJ172">
        <f t="shared" si="246"/>
        <v>0</v>
      </c>
      <c r="DK172">
        <f t="shared" si="246"/>
        <v>0</v>
      </c>
      <c r="DL172">
        <f t="shared" si="247"/>
        <v>0</v>
      </c>
      <c r="DM172">
        <f t="shared" si="247"/>
        <v>0</v>
      </c>
      <c r="DN172">
        <f t="shared" si="247"/>
        <v>0</v>
      </c>
      <c r="DO172">
        <f t="shared" si="247"/>
        <v>0</v>
      </c>
      <c r="DP172">
        <f t="shared" si="247"/>
        <v>0</v>
      </c>
      <c r="DQ172">
        <f t="shared" si="247"/>
        <v>0</v>
      </c>
      <c r="DR172">
        <f t="shared" si="247"/>
        <v>0</v>
      </c>
      <c r="DS172">
        <f t="shared" si="247"/>
        <v>0</v>
      </c>
      <c r="DT172">
        <f t="shared" si="247"/>
        <v>0</v>
      </c>
      <c r="DU172">
        <f t="shared" si="247"/>
        <v>0</v>
      </c>
      <c r="DV172">
        <f t="shared" si="247"/>
        <v>0</v>
      </c>
      <c r="DW172">
        <f t="shared" si="247"/>
        <v>0</v>
      </c>
      <c r="DX172">
        <f t="shared" si="247"/>
        <v>0</v>
      </c>
      <c r="DY172">
        <f t="shared" si="247"/>
        <v>0</v>
      </c>
      <c r="DZ172">
        <f t="shared" si="247"/>
        <v>0</v>
      </c>
      <c r="EA172">
        <f t="shared" si="247"/>
        <v>0</v>
      </c>
      <c r="EB172">
        <f t="shared" si="248"/>
        <v>0</v>
      </c>
      <c r="EC172">
        <f t="shared" si="248"/>
        <v>0</v>
      </c>
      <c r="ED172">
        <f t="shared" si="248"/>
        <v>0</v>
      </c>
      <c r="EE172">
        <f t="shared" si="248"/>
        <v>0</v>
      </c>
      <c r="EF172">
        <f t="shared" si="248"/>
        <v>0</v>
      </c>
      <c r="EG172">
        <f t="shared" si="248"/>
        <v>0</v>
      </c>
      <c r="EH172">
        <f t="shared" si="248"/>
        <v>0</v>
      </c>
      <c r="EI172">
        <f t="shared" si="248"/>
        <v>0</v>
      </c>
      <c r="EJ172">
        <f t="shared" si="248"/>
        <v>0</v>
      </c>
      <c r="EK172">
        <f t="shared" si="248"/>
        <v>0</v>
      </c>
      <c r="EL172">
        <f t="shared" si="248"/>
        <v>0</v>
      </c>
      <c r="EM172">
        <f t="shared" si="248"/>
        <v>0</v>
      </c>
      <c r="EN172">
        <f t="shared" si="249"/>
        <v>0</v>
      </c>
      <c r="EO172">
        <f t="shared" si="249"/>
        <v>0</v>
      </c>
      <c r="EP172">
        <f t="shared" si="249"/>
        <v>0</v>
      </c>
      <c r="EQ172">
        <f t="shared" si="249"/>
        <v>0</v>
      </c>
      <c r="ER172">
        <f t="shared" si="249"/>
        <v>0</v>
      </c>
      <c r="ES172">
        <f t="shared" si="249"/>
        <v>0</v>
      </c>
      <c r="ET172">
        <f t="shared" si="249"/>
        <v>0</v>
      </c>
      <c r="EU172">
        <f t="shared" si="249"/>
        <v>0</v>
      </c>
      <c r="EV172">
        <f t="shared" si="249"/>
        <v>0</v>
      </c>
      <c r="EW172">
        <f t="shared" si="249"/>
        <v>0</v>
      </c>
      <c r="EX172">
        <f t="shared" si="249"/>
        <v>0</v>
      </c>
      <c r="EZ172">
        <f t="shared" si="207"/>
        <v>0.88391127273411607</v>
      </c>
      <c r="FB172">
        <f t="shared" si="238"/>
        <v>1.0713201238899572E-2</v>
      </c>
      <c r="FC172">
        <f t="shared" si="239"/>
        <v>0.24864632143874243</v>
      </c>
    </row>
    <row r="173" spans="1:164" x14ac:dyDescent="0.25">
      <c r="A173">
        <v>1130</v>
      </c>
      <c r="B173" s="19">
        <f>'Input spectra'!Y172</f>
        <v>4.3266043336028397E-2</v>
      </c>
      <c r="C173">
        <f>'Input spectra'!B172</f>
        <v>0</v>
      </c>
      <c r="D173">
        <f t="shared" si="240"/>
        <v>2.0653927966864227E-2</v>
      </c>
      <c r="E173">
        <f t="shared" si="240"/>
        <v>2.0414995584937978E-2</v>
      </c>
      <c r="F173">
        <f t="shared" si="240"/>
        <v>2.0177741305795052E-2</v>
      </c>
      <c r="G173">
        <f t="shared" si="240"/>
        <v>1.9942155093222995E-2</v>
      </c>
      <c r="H173">
        <f t="shared" si="240"/>
        <v>1.9708226966389505E-2</v>
      </c>
      <c r="I173">
        <f t="shared" si="240"/>
        <v>1.9475946999551321E-2</v>
      </c>
      <c r="J173">
        <f t="shared" si="240"/>
        <v>1.9245305321764584E-2</v>
      </c>
      <c r="K173">
        <f t="shared" si="240"/>
        <v>1.901629211659666E-2</v>
      </c>
      <c r="L173">
        <f t="shared" si="240"/>
        <v>1.8788897621839464E-2</v>
      </c>
      <c r="M173">
        <f t="shared" si="240"/>
        <v>1.8563112129224211E-2</v>
      </c>
      <c r="N173">
        <f t="shared" si="240"/>
        <v>1.8338925984137638E-2</v>
      </c>
      <c r="O173">
        <f t="shared" si="240"/>
        <v>1.8116329585339645E-2</v>
      </c>
      <c r="P173">
        <f t="shared" si="240"/>
        <v>1.7895313384682424E-2</v>
      </c>
      <c r="Q173">
        <f t="shared" si="240"/>
        <v>1.7675867886830975E-2</v>
      </c>
      <c r="R173">
        <f t="shared" si="240"/>
        <v>1.7457983648985036E-2</v>
      </c>
      <c r="S173">
        <f t="shared" si="240"/>
        <v>1.7241651280602479E-2</v>
      </c>
      <c r="T173">
        <f t="shared" si="241"/>
        <v>1.7026861443124097E-2</v>
      </c>
      <c r="U173">
        <f t="shared" si="241"/>
        <v>1.6813604849699737E-2</v>
      </c>
      <c r="V173">
        <f t="shared" si="241"/>
        <v>1.6601872264915926E-2</v>
      </c>
      <c r="W173">
        <f t="shared" si="241"/>
        <v>1.6391654504524813E-2</v>
      </c>
      <c r="X173">
        <f t="shared" si="241"/>
        <v>1.6182942435174513E-2</v>
      </c>
      <c r="Y173">
        <f t="shared" si="241"/>
        <v>1.5975726974140833E-2</v>
      </c>
      <c r="Z173">
        <f t="shared" si="241"/>
        <v>1.5769999089060367E-2</v>
      </c>
      <c r="AA173">
        <f t="shared" si="241"/>
        <v>1.5565749797664915E-2</v>
      </c>
      <c r="AB173">
        <f t="shared" si="241"/>
        <v>1.5362970167517337E-2</v>
      </c>
      <c r="AC173">
        <f t="shared" si="241"/>
        <v>1.5161651315748658E-2</v>
      </c>
      <c r="AD173">
        <f t="shared" si="241"/>
        <v>1.496178440879658E-2</v>
      </c>
      <c r="AE173">
        <f t="shared" si="241"/>
        <v>1.4763360662145316E-2</v>
      </c>
      <c r="AF173">
        <f t="shared" si="241"/>
        <v>1.4566371340066723E-2</v>
      </c>
      <c r="AG173">
        <f t="shared" si="241"/>
        <v>1.4370807755362789E-2</v>
      </c>
      <c r="AH173">
        <f t="shared" si="241"/>
        <v>1.4176661269109422E-2</v>
      </c>
      <c r="AI173">
        <f t="shared" si="241"/>
        <v>1.3983923290401542E-2</v>
      </c>
      <c r="AJ173">
        <f t="shared" si="242"/>
        <v>1.3792585276099485E-2</v>
      </c>
      <c r="AK173">
        <f t="shared" si="242"/>
        <v>1.3602638730576679E-2</v>
      </c>
      <c r="AL173">
        <f t="shared" si="242"/>
        <v>1.3414075205468648E-2</v>
      </c>
      <c r="AM173">
        <f t="shared" si="242"/>
        <v>1.3226886299423259E-2</v>
      </c>
      <c r="AN173">
        <f t="shared" si="242"/>
        <v>1.3041063657852256E-2</v>
      </c>
      <c r="AO173">
        <f t="shared" si="242"/>
        <v>1.2856598972684081E-2</v>
      </c>
      <c r="AP173">
        <f t="shared" si="242"/>
        <v>1.2673483982117942E-2</v>
      </c>
      <c r="AQ173">
        <f t="shared" si="242"/>
        <v>1.2491710470379117E-2</v>
      </c>
      <c r="AR173">
        <f t="shared" si="242"/>
        <v>1.2311270267475563E-2</v>
      </c>
      <c r="AS173">
        <f t="shared" si="242"/>
        <v>1.2132155248955719E-2</v>
      </c>
      <c r="AT173">
        <f t="shared" si="242"/>
        <v>1.1954357335667553E-2</v>
      </c>
      <c r="AU173">
        <f t="shared" si="242"/>
        <v>1.1777868493518879E-2</v>
      </c>
      <c r="AV173">
        <f t="shared" si="242"/>
        <v>1.1602680733238852E-2</v>
      </c>
      <c r="AW173">
        <f t="shared" si="242"/>
        <v>1.1428786110140705E-2</v>
      </c>
      <c r="AX173">
        <f t="shared" si="242"/>
        <v>1.0160912782635175E-2</v>
      </c>
      <c r="AY173">
        <f t="shared" si="242"/>
        <v>8.6835144000477725E-3</v>
      </c>
      <c r="AZ173">
        <f t="shared" si="243"/>
        <v>7.8179590128037834E-3</v>
      </c>
      <c r="BA173">
        <f t="shared" si="243"/>
        <v>7.162473645678809E-3</v>
      </c>
      <c r="BB173">
        <f t="shared" si="243"/>
        <v>6.6269503698556794E-3</v>
      </c>
      <c r="BC173">
        <f t="shared" si="243"/>
        <v>6.1723405336695921E-3</v>
      </c>
      <c r="BD173">
        <f t="shared" si="243"/>
        <v>5.7772531019183561E-3</v>
      </c>
      <c r="BE173">
        <f t="shared" si="243"/>
        <v>5.42835602845952E-3</v>
      </c>
      <c r="BF173">
        <f t="shared" si="243"/>
        <v>5.1166243373339283E-3</v>
      </c>
      <c r="BG173">
        <f t="shared" si="243"/>
        <v>4.8355869095186967E-3</v>
      </c>
      <c r="BH173">
        <f t="shared" si="243"/>
        <v>4.5804033029670536E-3</v>
      </c>
      <c r="BI173">
        <f t="shared" si="243"/>
        <v>4.3473337894109907E-3</v>
      </c>
      <c r="BJ173">
        <f t="shared" si="243"/>
        <v>4.1334144725158495E-3</v>
      </c>
      <c r="BK173">
        <f t="shared" si="243"/>
        <v>3.9362475506740319E-3</v>
      </c>
      <c r="BL173">
        <f t="shared" si="243"/>
        <v>3.7538601266426963E-3</v>
      </c>
      <c r="BM173">
        <f t="shared" si="243"/>
        <v>3.5846058179506497E-3</v>
      </c>
      <c r="BN173">
        <f t="shared" si="243"/>
        <v>3.4270941738628446E-3</v>
      </c>
      <c r="BO173">
        <f t="shared" si="243"/>
        <v>3.2801387736919908E-3</v>
      </c>
      <c r="BP173">
        <f t="shared" si="244"/>
        <v>3.142718241652557E-3</v>
      </c>
      <c r="BQ173">
        <f t="shared" si="244"/>
        <v>3.01394641743541E-3</v>
      </c>
      <c r="BR173">
        <f t="shared" si="244"/>
        <v>2.8930491594800481E-3</v>
      </c>
      <c r="BS173">
        <f t="shared" si="244"/>
        <v>2.779346046262969E-3</v>
      </c>
      <c r="BT173">
        <f t="shared" si="244"/>
        <v>2.6722357567403685E-3</v>
      </c>
      <c r="BU173">
        <f t="shared" si="244"/>
        <v>2.5711842567714051E-3</v>
      </c>
      <c r="BV173">
        <f t="shared" si="244"/>
        <v>2.475715155032547E-3</v>
      </c>
      <c r="BW173">
        <f t="shared" si="244"/>
        <v>2.3854017571362856E-3</v>
      </c>
      <c r="BX173">
        <f t="shared" si="244"/>
        <v>2.2998604640026036E-3</v>
      </c>
      <c r="BY173">
        <f t="shared" si="244"/>
        <v>2.2187452451974932E-3</v>
      </c>
      <c r="BZ173">
        <f t="shared" si="244"/>
        <v>2.1417429799341645E-3</v>
      </c>
      <c r="CA173">
        <f t="shared" si="244"/>
        <v>2.068569504411207E-3</v>
      </c>
      <c r="CB173">
        <f t="shared" si="244"/>
        <v>1.9989662386869279E-3</v>
      </c>
      <c r="CC173">
        <f t="shared" si="244"/>
        <v>1.9326972925059046E-3</v>
      </c>
      <c r="CD173">
        <f t="shared" si="244"/>
        <v>1.8695469696093569E-3</v>
      </c>
      <c r="CE173">
        <f t="shared" si="244"/>
        <v>1.8093176056443927E-3</v>
      </c>
      <c r="CF173">
        <f t="shared" si="245"/>
        <v>1.7518276869680628E-3</v>
      </c>
      <c r="CG173">
        <f t="shared" si="245"/>
        <v>1.6969102072431162E-3</v>
      </c>
      <c r="CH173">
        <f t="shared" si="245"/>
        <v>1.6444112263490174E-3</v>
      </c>
      <c r="CI173">
        <f t="shared" si="245"/>
        <v>1.5941886022343447E-3</v>
      </c>
      <c r="CJ173">
        <f t="shared" si="245"/>
        <v>1.5461108712532922E-3</v>
      </c>
      <c r="CK173">
        <f t="shared" si="245"/>
        <v>1.5000562565155025E-3</v>
      </c>
      <c r="CL173">
        <f t="shared" si="245"/>
        <v>1.455911787030486E-3</v>
      </c>
      <c r="CM173">
        <f t="shared" si="245"/>
        <v>1.4135725130957786E-3</v>
      </c>
      <c r="CN173">
        <f t="shared" si="245"/>
        <v>1.3729408055785377E-3</v>
      </c>
      <c r="CO173">
        <f t="shared" si="245"/>
        <v>1.3339257285644797E-3</v>
      </c>
      <c r="CP173">
        <f t="shared" si="245"/>
        <v>1.2964424763676366E-3</v>
      </c>
      <c r="CQ173">
        <f t="shared" si="245"/>
        <v>1.2604118671659427E-3</v>
      </c>
      <c r="CR173">
        <f t="shared" si="245"/>
        <v>8.1158935638055531E-4</v>
      </c>
      <c r="CS173">
        <f t="shared" si="245"/>
        <v>5.2719826283817244E-4</v>
      </c>
      <c r="CT173">
        <f t="shared" si="245"/>
        <v>3.6514548166086298E-4</v>
      </c>
      <c r="CU173">
        <f t="shared" si="245"/>
        <v>2.5404481311271532E-4</v>
      </c>
      <c r="CV173">
        <f t="shared" si="246"/>
        <v>1.7348269500551812E-4</v>
      </c>
      <c r="CW173">
        <f t="shared" si="246"/>
        <v>1.1405151045632434E-4</v>
      </c>
      <c r="CX173">
        <f t="shared" si="246"/>
        <v>7.0442343822252381E-5</v>
      </c>
      <c r="CY173">
        <f t="shared" si="246"/>
        <v>3.9285517464178482E-5</v>
      </c>
      <c r="CZ173">
        <f t="shared" si="246"/>
        <v>1.8269346149080913E-5</v>
      </c>
      <c r="DA173">
        <f t="shared" si="246"/>
        <v>5.7175875315763202E-6</v>
      </c>
      <c r="DB173">
        <f t="shared" si="246"/>
        <v>3.6322840198936289E-7</v>
      </c>
      <c r="DC173">
        <f t="shared" si="246"/>
        <v>0</v>
      </c>
      <c r="DD173">
        <f t="shared" si="246"/>
        <v>0</v>
      </c>
      <c r="DE173">
        <f t="shared" si="246"/>
        <v>0</v>
      </c>
      <c r="DF173">
        <f t="shared" si="246"/>
        <v>0</v>
      </c>
      <c r="DG173">
        <f t="shared" si="246"/>
        <v>0</v>
      </c>
      <c r="DH173">
        <f t="shared" si="246"/>
        <v>0</v>
      </c>
      <c r="DI173">
        <f t="shared" si="246"/>
        <v>0</v>
      </c>
      <c r="DJ173">
        <f t="shared" si="246"/>
        <v>0</v>
      </c>
      <c r="DK173">
        <f t="shared" si="246"/>
        <v>0</v>
      </c>
      <c r="DL173">
        <f t="shared" si="247"/>
        <v>0</v>
      </c>
      <c r="DM173">
        <f t="shared" si="247"/>
        <v>0</v>
      </c>
      <c r="DN173">
        <f t="shared" si="247"/>
        <v>0</v>
      </c>
      <c r="DO173">
        <f t="shared" si="247"/>
        <v>0</v>
      </c>
      <c r="DP173">
        <f t="shared" si="247"/>
        <v>0</v>
      </c>
      <c r="DQ173">
        <f t="shared" si="247"/>
        <v>0</v>
      </c>
      <c r="DR173">
        <f t="shared" si="247"/>
        <v>0</v>
      </c>
      <c r="DS173">
        <f t="shared" si="247"/>
        <v>0</v>
      </c>
      <c r="DT173">
        <f t="shared" si="247"/>
        <v>0</v>
      </c>
      <c r="DU173">
        <f t="shared" si="247"/>
        <v>0</v>
      </c>
      <c r="DV173">
        <f t="shared" si="247"/>
        <v>0</v>
      </c>
      <c r="DW173">
        <f t="shared" si="247"/>
        <v>0</v>
      </c>
      <c r="DX173">
        <f t="shared" si="247"/>
        <v>0</v>
      </c>
      <c r="DY173">
        <f t="shared" si="247"/>
        <v>0</v>
      </c>
      <c r="DZ173">
        <f t="shared" si="247"/>
        <v>0</v>
      </c>
      <c r="EA173">
        <f t="shared" si="247"/>
        <v>0</v>
      </c>
      <c r="EB173">
        <f t="shared" si="248"/>
        <v>0</v>
      </c>
      <c r="EC173">
        <f t="shared" si="248"/>
        <v>0</v>
      </c>
      <c r="ED173">
        <f t="shared" si="248"/>
        <v>0</v>
      </c>
      <c r="EE173">
        <f t="shared" si="248"/>
        <v>0</v>
      </c>
      <c r="EF173">
        <f t="shared" si="248"/>
        <v>0</v>
      </c>
      <c r="EG173">
        <f t="shared" si="248"/>
        <v>0</v>
      </c>
      <c r="EH173">
        <f t="shared" si="248"/>
        <v>0</v>
      </c>
      <c r="EI173">
        <f t="shared" si="248"/>
        <v>0</v>
      </c>
      <c r="EJ173">
        <f t="shared" si="248"/>
        <v>0</v>
      </c>
      <c r="EK173">
        <f t="shared" si="248"/>
        <v>0</v>
      </c>
      <c r="EL173">
        <f t="shared" si="248"/>
        <v>0</v>
      </c>
      <c r="EM173">
        <f t="shared" si="248"/>
        <v>0</v>
      </c>
      <c r="EN173">
        <f t="shared" si="249"/>
        <v>0</v>
      </c>
      <c r="EO173">
        <f t="shared" si="249"/>
        <v>0</v>
      </c>
      <c r="EP173">
        <f t="shared" si="249"/>
        <v>0</v>
      </c>
      <c r="EQ173">
        <f t="shared" si="249"/>
        <v>0</v>
      </c>
      <c r="ER173">
        <f t="shared" si="249"/>
        <v>0</v>
      </c>
      <c r="ES173">
        <f t="shared" si="249"/>
        <v>0</v>
      </c>
      <c r="ET173">
        <f t="shared" si="249"/>
        <v>0</v>
      </c>
      <c r="EU173">
        <f t="shared" si="249"/>
        <v>0</v>
      </c>
      <c r="EV173">
        <f t="shared" si="249"/>
        <v>0</v>
      </c>
      <c r="EW173">
        <f t="shared" si="249"/>
        <v>0</v>
      </c>
      <c r="EX173">
        <f t="shared" si="249"/>
        <v>0</v>
      </c>
      <c r="EZ173">
        <f t="shared" si="207"/>
        <v>0.88403918761914779</v>
      </c>
      <c r="FB173">
        <f t="shared" si="238"/>
        <v>1.0700353049835187E-2</v>
      </c>
      <c r="FC173">
        <f t="shared" si="239"/>
        <v>0.24864796250947524</v>
      </c>
    </row>
    <row r="174" spans="1:164" x14ac:dyDescent="0.25">
      <c r="A174">
        <v>1135</v>
      </c>
      <c r="B174" s="19">
        <f>'Input spectra'!Y173</f>
        <v>4.3213525996874801E-2</v>
      </c>
      <c r="C174">
        <f>'Input spectra'!B173</f>
        <v>0</v>
      </c>
      <c r="D174">
        <f t="shared" si="240"/>
        <v>2.0653927966864227E-2</v>
      </c>
      <c r="E174">
        <f t="shared" si="240"/>
        <v>2.0415102799344203E-2</v>
      </c>
      <c r="F174">
        <f t="shared" si="240"/>
        <v>2.0177953243164789E-2</v>
      </c>
      <c r="G174">
        <f t="shared" si="240"/>
        <v>1.9942469288374839E-2</v>
      </c>
      <c r="H174">
        <f t="shared" si="240"/>
        <v>1.9708640980193953E-2</v>
      </c>
      <c r="I174">
        <f t="shared" si="240"/>
        <v>1.947645841872284E-2</v>
      </c>
      <c r="J174">
        <f t="shared" si="240"/>
        <v>1.9245911758655088E-2</v>
      </c>
      <c r="K174">
        <f t="shared" si="240"/>
        <v>1.9016991208990419E-2</v>
      </c>
      <c r="L174">
        <f t="shared" si="240"/>
        <v>1.8789687032749438E-2</v>
      </c>
      <c r="M174">
        <f t="shared" si="240"/>
        <v>1.8563989546689776E-2</v>
      </c>
      <c r="N174">
        <f t="shared" si="240"/>
        <v>1.8339889121023731E-2</v>
      </c>
      <c r="O174">
        <f t="shared" si="240"/>
        <v>1.8117376179137289E-2</v>
      </c>
      <c r="P174">
        <f t="shared" si="240"/>
        <v>1.7896441197310625E-2</v>
      </c>
      <c r="Q174">
        <f t="shared" si="240"/>
        <v>1.767707470444E-2</v>
      </c>
      <c r="R174">
        <f t="shared" si="240"/>
        <v>1.7459267281761066E-2</v>
      </c>
      <c r="S174">
        <f t="shared" ref="N174:AC189" si="250">S$2*EXP(- S$1 * ($C174*_c1+$B174))</f>
        <v>1.7243009562573602E-2</v>
      </c>
      <c r="T174">
        <f t="shared" si="250"/>
        <v>1.702829223196764E-2</v>
      </c>
      <c r="U174">
        <f t="shared" si="250"/>
        <v>1.6815106026550966E-2</v>
      </c>
      <c r="V174">
        <f t="shared" si="250"/>
        <v>1.6603441734178048E-2</v>
      </c>
      <c r="W174">
        <f t="shared" si="250"/>
        <v>1.6393290193680309E-2</v>
      </c>
      <c r="X174">
        <f t="shared" si="241"/>
        <v>1.6184642294597786E-2</v>
      </c>
      <c r="Y174">
        <f t="shared" si="241"/>
        <v>1.5977488976912157E-2</v>
      </c>
      <c r="Z174">
        <f t="shared" si="241"/>
        <v>1.5771821230781122E-2</v>
      </c>
      <c r="AA174">
        <f t="shared" si="241"/>
        <v>1.5567630096274151E-2</v>
      </c>
      <c r="AB174">
        <f t="shared" si="241"/>
        <v>1.5364906663109553E-2</v>
      </c>
      <c r="AC174">
        <f t="shared" si="241"/>
        <v>1.5163642070392913E-2</v>
      </c>
      <c r="AD174">
        <f t="shared" si="241"/>
        <v>1.4963827506356832E-2</v>
      </c>
      <c r="AE174">
        <f t="shared" si="241"/>
        <v>1.4765454208102022E-2</v>
      </c>
      <c r="AF174">
        <f t="shared" si="241"/>
        <v>1.4568513461339706E-2</v>
      </c>
      <c r="AG174">
        <f t="shared" si="241"/>
        <v>1.4372996600135317E-2</v>
      </c>
      <c r="AH174">
        <f t="shared" si="241"/>
        <v>1.4178895006653536E-2</v>
      </c>
      <c r="AI174">
        <f t="shared" si="241"/>
        <v>1.3986200110904606E-2</v>
      </c>
      <c r="AJ174">
        <f t="shared" si="242"/>
        <v>1.3794903390491949E-2</v>
      </c>
      <c r="AK174">
        <f t="shared" si="242"/>
        <v>1.3604996370361049E-2</v>
      </c>
      <c r="AL174">
        <f t="shared" si="242"/>
        <v>1.3416470622549657E-2</v>
      </c>
      <c r="AM174">
        <f t="shared" si="242"/>
        <v>1.3229317765939243E-2</v>
      </c>
      <c r="AN174">
        <f t="shared" si="242"/>
        <v>1.3043529466007696E-2</v>
      </c>
      <c r="AO174">
        <f t="shared" si="242"/>
        <v>1.2859097434583333E-2</v>
      </c>
      <c r="AP174">
        <f t="shared" si="242"/>
        <v>1.2676013429600142E-2</v>
      </c>
      <c r="AQ174">
        <f t="shared" si="242"/>
        <v>1.2494269254854237E-2</v>
      </c>
      <c r="AR174">
        <f t="shared" si="242"/>
        <v>1.2313856759761632E-2</v>
      </c>
      <c r="AS174">
        <f t="shared" si="242"/>
        <v>1.2134767839117188E-2</v>
      </c>
      <c r="AT174">
        <f t="shared" si="242"/>
        <v>1.1956994432854803E-2</v>
      </c>
      <c r="AU174">
        <f t="shared" si="242"/>
        <v>1.178052852580886E-2</v>
      </c>
      <c r="AV174">
        <f t="shared" si="242"/>
        <v>1.1605362147476848E-2</v>
      </c>
      <c r="AW174">
        <f t="shared" si="242"/>
        <v>1.1431487371783221E-2</v>
      </c>
      <c r="AX174">
        <f t="shared" si="242"/>
        <v>1.0163367750030945E-2</v>
      </c>
      <c r="AY174">
        <f t="shared" ref="AR174:BG189" si="251">AY$2*EXP(- AY$1 * ($C174*_c1+$B174))</f>
        <v>8.6856580294272338E-3</v>
      </c>
      <c r="AZ174">
        <f t="shared" si="251"/>
        <v>7.8199300375683175E-3</v>
      </c>
      <c r="BA174">
        <f t="shared" si="251"/>
        <v>7.1643170377356296E-3</v>
      </c>
      <c r="BB174">
        <f t="shared" si="243"/>
        <v>6.6286907473463051E-3</v>
      </c>
      <c r="BC174">
        <f t="shared" si="243"/>
        <v>6.1739939450792744E-3</v>
      </c>
      <c r="BD174">
        <f t="shared" si="243"/>
        <v>5.7788310283613991E-3</v>
      </c>
      <c r="BE174">
        <f t="shared" si="243"/>
        <v>5.4298671776751772E-3</v>
      </c>
      <c r="BF174">
        <f t="shared" si="243"/>
        <v>5.1180755851830103E-3</v>
      </c>
      <c r="BG174">
        <f t="shared" si="243"/>
        <v>4.8369838481261418E-3</v>
      </c>
      <c r="BH174">
        <f t="shared" si="243"/>
        <v>4.5817505843979674E-3</v>
      </c>
      <c r="BI174">
        <f t="shared" si="243"/>
        <v>4.3486353535094032E-3</v>
      </c>
      <c r="BJ174">
        <f t="shared" si="243"/>
        <v>4.1346737046798789E-3</v>
      </c>
      <c r="BK174">
        <f t="shared" si="243"/>
        <v>3.9374673950109667E-3</v>
      </c>
      <c r="BL174">
        <f t="shared" si="243"/>
        <v>3.7550431694961324E-3</v>
      </c>
      <c r="BM174">
        <f t="shared" si="243"/>
        <v>3.5857543510632185E-3</v>
      </c>
      <c r="BN174">
        <f t="shared" si="243"/>
        <v>3.428210243128896E-3</v>
      </c>
      <c r="BO174">
        <f t="shared" si="243"/>
        <v>3.2812242174574645E-3</v>
      </c>
      <c r="BP174">
        <f t="shared" si="244"/>
        <v>3.1437747212682762E-3</v>
      </c>
      <c r="BQ174">
        <f t="shared" si="244"/>
        <v>3.0149754419609839E-3</v>
      </c>
      <c r="BR174">
        <f t="shared" si="244"/>
        <v>2.8940521058975783E-3</v>
      </c>
      <c r="BS174">
        <f t="shared" si="244"/>
        <v>2.7803241761931714E-3</v>
      </c>
      <c r="BT174">
        <f t="shared" si="244"/>
        <v>2.6731902303984804E-3</v>
      </c>
      <c r="BU174">
        <f t="shared" si="244"/>
        <v>2.5721161447190685E-3</v>
      </c>
      <c r="BV174">
        <f t="shared" si="244"/>
        <v>2.4766254481510103E-3</v>
      </c>
      <c r="BW174">
        <f t="shared" si="244"/>
        <v>2.3862913751502846E-3</v>
      </c>
      <c r="BX174">
        <f t="shared" si="244"/>
        <v>2.3007302628128652E-3</v>
      </c>
      <c r="BY174">
        <f t="shared" si="244"/>
        <v>2.2195960232259801E-3</v>
      </c>
      <c r="BZ174">
        <f t="shared" si="244"/>
        <v>2.1425754836451238E-3</v>
      </c>
      <c r="CA174">
        <f t="shared" si="244"/>
        <v>2.0693844331394471E-3</v>
      </c>
      <c r="CB174">
        <f t="shared" si="244"/>
        <v>1.9997642488800912E-3</v>
      </c>
      <c r="CC174">
        <f t="shared" si="244"/>
        <v>1.9334790014681363E-3</v>
      </c>
      <c r="CD174">
        <f t="shared" si="244"/>
        <v>1.8703129588184136E-3</v>
      </c>
      <c r="CE174">
        <f t="shared" ref="BV174:CK189" si="252">CE$2*EXP(- CE$1 * ($C174*_c1+$B174))</f>
        <v>1.810068423701965E-3</v>
      </c>
      <c r="CF174">
        <f t="shared" si="245"/>
        <v>1.7525638522331989E-3</v>
      </c>
      <c r="CG174">
        <f t="shared" si="245"/>
        <v>1.6976322101906294E-3</v>
      </c>
      <c r="CH174">
        <f t="shared" si="245"/>
        <v>1.6451195316882225E-3</v>
      </c>
      <c r="CI174">
        <f t="shared" si="245"/>
        <v>1.5948836508181E-3</v>
      </c>
      <c r="CJ174">
        <f t="shared" si="245"/>
        <v>1.5467930818028914E-3</v>
      </c>
      <c r="CK174">
        <f t="shared" si="245"/>
        <v>1.5007260271832866E-3</v>
      </c>
      <c r="CL174">
        <f t="shared" si="245"/>
        <v>1.456569496818964E-3</v>
      </c>
      <c r="CM174">
        <f t="shared" si="245"/>
        <v>1.4142185231494815E-3</v>
      </c>
      <c r="CN174">
        <f t="shared" si="245"/>
        <v>1.3735754603626507E-3</v>
      </c>
      <c r="CO174">
        <f t="shared" si="245"/>
        <v>1.3345493569424701E-3</v>
      </c>
      <c r="CP174">
        <f t="shared" si="245"/>
        <v>1.2970553925885275E-3</v>
      </c>
      <c r="CQ174">
        <f t="shared" si="245"/>
        <v>1.2610143717705568E-3</v>
      </c>
      <c r="CR174">
        <f t="shared" si="245"/>
        <v>8.1198157824982924E-4</v>
      </c>
      <c r="CS174">
        <f t="shared" si="245"/>
        <v>5.2745581529353843E-4</v>
      </c>
      <c r="CT174">
        <f t="shared" si="245"/>
        <v>3.6532578497128416E-4</v>
      </c>
      <c r="CU174">
        <f t="shared" ref="CP174:DE189" si="253">CU$2*EXP(- CU$1 * ($C174*_c1+$B174))</f>
        <v>2.541715914331701E-4</v>
      </c>
      <c r="CV174">
        <f t="shared" si="253"/>
        <v>1.7357018121296706E-4</v>
      </c>
      <c r="CW174">
        <f t="shared" si="253"/>
        <v>1.1410962517141353E-4</v>
      </c>
      <c r="CX174">
        <f t="shared" si="253"/>
        <v>7.0478607709138476E-5</v>
      </c>
      <c r="CY174">
        <f t="shared" si="253"/>
        <v>3.930594816626095E-5</v>
      </c>
      <c r="CZ174">
        <f t="shared" si="246"/>
        <v>1.827894324340788E-5</v>
      </c>
      <c r="DA174">
        <f t="shared" si="246"/>
        <v>5.7206210881262174E-6</v>
      </c>
      <c r="DB174">
        <f t="shared" si="246"/>
        <v>3.6342302716242003E-7</v>
      </c>
      <c r="DC174">
        <f t="shared" si="246"/>
        <v>0</v>
      </c>
      <c r="DD174">
        <f t="shared" si="246"/>
        <v>0</v>
      </c>
      <c r="DE174">
        <f t="shared" si="246"/>
        <v>0</v>
      </c>
      <c r="DF174">
        <f t="shared" si="246"/>
        <v>0</v>
      </c>
      <c r="DG174">
        <f t="shared" si="246"/>
        <v>0</v>
      </c>
      <c r="DH174">
        <f t="shared" si="246"/>
        <v>0</v>
      </c>
      <c r="DI174">
        <f t="shared" si="246"/>
        <v>0</v>
      </c>
      <c r="DJ174">
        <f t="shared" si="246"/>
        <v>0</v>
      </c>
      <c r="DK174">
        <f t="shared" si="246"/>
        <v>0</v>
      </c>
      <c r="DL174">
        <f t="shared" si="247"/>
        <v>0</v>
      </c>
      <c r="DM174">
        <f t="shared" si="247"/>
        <v>0</v>
      </c>
      <c r="DN174">
        <f t="shared" si="247"/>
        <v>0</v>
      </c>
      <c r="DO174">
        <f t="shared" si="247"/>
        <v>0</v>
      </c>
      <c r="DP174">
        <f t="shared" si="247"/>
        <v>0</v>
      </c>
      <c r="DQ174">
        <f t="shared" si="247"/>
        <v>0</v>
      </c>
      <c r="DR174">
        <f t="shared" si="247"/>
        <v>0</v>
      </c>
      <c r="DS174">
        <f t="shared" si="247"/>
        <v>0</v>
      </c>
      <c r="DT174">
        <f t="shared" si="247"/>
        <v>0</v>
      </c>
      <c r="DU174">
        <f t="shared" si="247"/>
        <v>0</v>
      </c>
      <c r="DV174">
        <f t="shared" si="247"/>
        <v>0</v>
      </c>
      <c r="DW174">
        <f t="shared" si="247"/>
        <v>0</v>
      </c>
      <c r="DX174">
        <f t="shared" si="247"/>
        <v>0</v>
      </c>
      <c r="DY174">
        <f t="shared" si="247"/>
        <v>0</v>
      </c>
      <c r="DZ174">
        <f t="shared" si="247"/>
        <v>0</v>
      </c>
      <c r="EA174">
        <f t="shared" ref="DT174:EC189" si="254">EA$2*EXP(- EA$1 * ($C174*_c1+$B174))</f>
        <v>0</v>
      </c>
      <c r="EB174">
        <f t="shared" si="254"/>
        <v>0</v>
      </c>
      <c r="EC174">
        <f t="shared" si="254"/>
        <v>0</v>
      </c>
      <c r="ED174">
        <f t="shared" si="248"/>
        <v>0</v>
      </c>
      <c r="EE174">
        <f t="shared" si="248"/>
        <v>0</v>
      </c>
      <c r="EF174">
        <f t="shared" si="248"/>
        <v>0</v>
      </c>
      <c r="EG174">
        <f t="shared" si="248"/>
        <v>0</v>
      </c>
      <c r="EH174">
        <f t="shared" si="248"/>
        <v>0</v>
      </c>
      <c r="EI174">
        <f t="shared" si="248"/>
        <v>0</v>
      </c>
      <c r="EJ174">
        <f t="shared" si="248"/>
        <v>0</v>
      </c>
      <c r="EK174">
        <f t="shared" si="248"/>
        <v>0</v>
      </c>
      <c r="EL174">
        <f t="shared" si="248"/>
        <v>0</v>
      </c>
      <c r="EM174">
        <f t="shared" si="248"/>
        <v>0</v>
      </c>
      <c r="EN174">
        <f t="shared" si="249"/>
        <v>0</v>
      </c>
      <c r="EO174">
        <f t="shared" si="249"/>
        <v>0</v>
      </c>
      <c r="EP174">
        <f t="shared" si="249"/>
        <v>0</v>
      </c>
      <c r="EQ174">
        <f t="shared" si="249"/>
        <v>0</v>
      </c>
      <c r="ER174">
        <f t="shared" si="249"/>
        <v>0</v>
      </c>
      <c r="ES174">
        <f t="shared" si="249"/>
        <v>0</v>
      </c>
      <c r="ET174">
        <f t="shared" si="249"/>
        <v>0</v>
      </c>
      <c r="EU174">
        <f t="shared" si="249"/>
        <v>0</v>
      </c>
      <c r="EV174">
        <f t="shared" si="249"/>
        <v>0</v>
      </c>
      <c r="EW174">
        <f t="shared" si="249"/>
        <v>0</v>
      </c>
      <c r="EX174">
        <f t="shared" si="249"/>
        <v>0</v>
      </c>
      <c r="EZ174">
        <f t="shared" si="207"/>
        <v>0.88416713127294566</v>
      </c>
      <c r="FB174">
        <f t="shared" si="238"/>
        <v>1.0687504523390012E-2</v>
      </c>
      <c r="FC174">
        <f t="shared" si="239"/>
        <v>0.24864960358044086</v>
      </c>
    </row>
    <row r="175" spans="1:164" x14ac:dyDescent="0.25">
      <c r="A175">
        <v>1140</v>
      </c>
      <c r="B175" s="19">
        <f>'Input spectra'!Y174</f>
        <v>4.3161008657721198E-2</v>
      </c>
      <c r="C175">
        <f>'Input spectra'!B174</f>
        <v>0</v>
      </c>
      <c r="D175">
        <f t="shared" ref="D175:S190" si="255">D$2*EXP(- D$1 * ($C175*_c1+$B175))</f>
        <v>2.0653927966864227E-2</v>
      </c>
      <c r="E175">
        <f t="shared" si="255"/>
        <v>2.0415210014313491E-2</v>
      </c>
      <c r="F175">
        <f t="shared" si="255"/>
        <v>2.0178165182760617E-2</v>
      </c>
      <c r="G175">
        <f t="shared" si="255"/>
        <v>1.9942783488476928E-2</v>
      </c>
      <c r="H175">
        <f t="shared" si="255"/>
        <v>1.9709055002695656E-2</v>
      </c>
      <c r="I175">
        <f t="shared" si="255"/>
        <v>1.9476969851323727E-2</v>
      </c>
      <c r="J175">
        <f t="shared" si="255"/>
        <v>1.9246518214654965E-2</v>
      </c>
      <c r="K175">
        <f t="shared" si="255"/>
        <v>1.901769032708478E-2</v>
      </c>
      <c r="L175">
        <f t="shared" si="255"/>
        <v>1.8790476476826311E-2</v>
      </c>
      <c r="M175">
        <f t="shared" si="255"/>
        <v>1.8564867005627986E-2</v>
      </c>
      <c r="N175">
        <f t="shared" si="250"/>
        <v>1.8340852308492538E-2</v>
      </c>
      <c r="O175">
        <f t="shared" si="250"/>
        <v>1.811842283339743E-2</v>
      </c>
      <c r="P175">
        <f t="shared" si="250"/>
        <v>1.7897569081016723E-2</v>
      </c>
      <c r="Q175">
        <f t="shared" si="250"/>
        <v>1.7678281604444342E-2</v>
      </c>
      <c r="R175">
        <f t="shared" si="250"/>
        <v>1.7460551008918735E-2</v>
      </c>
      <c r="S175">
        <f t="shared" si="250"/>
        <v>1.7244367951548972E-2</v>
      </c>
      <c r="T175">
        <f t="shared" si="250"/>
        <v>1.7029723141042192E-2</v>
      </c>
      <c r="U175">
        <f t="shared" si="250"/>
        <v>1.6816607337432465E-2</v>
      </c>
      <c r="V175">
        <f t="shared" si="250"/>
        <v>1.6605011351811017E-2</v>
      </c>
      <c r="W175">
        <f t="shared" si="250"/>
        <v>1.6394926046057832E-2</v>
      </c>
      <c r="X175">
        <f t="shared" si="241"/>
        <v>1.6186342332574623E-2</v>
      </c>
      <c r="Y175">
        <f t="shared" si="241"/>
        <v>1.5979251174019157E-2</v>
      </c>
      <c r="Z175">
        <f t="shared" si="241"/>
        <v>1.5773643583040918E-2</v>
      </c>
      <c r="AA175">
        <f t="shared" ref="AA175:AP190" si="256">AA$2*EXP(- AA$1 * ($C175*_c1+$B175))</f>
        <v>1.5569510622018147E-2</v>
      </c>
      <c r="AB175">
        <f t="shared" si="256"/>
        <v>1.5366843402796183E-2</v>
      </c>
      <c r="AC175">
        <f t="shared" si="256"/>
        <v>1.5165633086427172E-2</v>
      </c>
      <c r="AD175">
        <f t="shared" si="256"/>
        <v>1.4965870882911054E-2</v>
      </c>
      <c r="AE175">
        <f t="shared" si="256"/>
        <v>1.4767548050937929E-2</v>
      </c>
      <c r="AF175">
        <f t="shared" si="256"/>
        <v>1.4570655897631677E-2</v>
      </c>
      <c r="AG175">
        <f t="shared" si="256"/>
        <v>1.437518577829491E-2</v>
      </c>
      <c r="AH175">
        <f t="shared" si="256"/>
        <v>1.4181129096155232E-2</v>
      </c>
      <c r="AI175">
        <f t="shared" si="256"/>
        <v>1.3988477302112766E-2</v>
      </c>
      <c r="AJ175">
        <f t="shared" si="256"/>
        <v>1.3797221894488986E-2</v>
      </c>
      <c r="AK175">
        <f t="shared" si="256"/>
        <v>1.3607354418776821E-2</v>
      </c>
      <c r="AL175">
        <f t="shared" si="256"/>
        <v>1.3418866467392022E-2</v>
      </c>
      <c r="AM175">
        <f t="shared" si="256"/>
        <v>1.3231749679425838E-2</v>
      </c>
      <c r="AN175">
        <f t="shared" si="256"/>
        <v>1.3045995740398867E-2</v>
      </c>
      <c r="AO175">
        <f t="shared" si="256"/>
        <v>1.286159638201627E-2</v>
      </c>
      <c r="AP175">
        <f t="shared" si="256"/>
        <v>1.2678543381924147E-2</v>
      </c>
      <c r="AQ175">
        <f t="shared" ref="AH175:AW190" si="257">AQ$2*EXP(- AQ$1 * ($C175*_c1+$B175))</f>
        <v>1.2496828563467182E-2</v>
      </c>
      <c r="AR175">
        <f t="shared" si="251"/>
        <v>1.2316443795447544E-2</v>
      </c>
      <c r="AS175">
        <f t="shared" si="251"/>
        <v>1.2137380991884987E-2</v>
      </c>
      <c r="AT175">
        <f t="shared" si="251"/>
        <v>1.1959632111778182E-2</v>
      </c>
      <c r="AU175">
        <f t="shared" si="251"/>
        <v>1.178318915886729E-2</v>
      </c>
      <c r="AV175">
        <f t="shared" si="251"/>
        <v>1.1608044181397699E-2</v>
      </c>
      <c r="AW175">
        <f t="shared" si="251"/>
        <v>1.1434189271885008E-2</v>
      </c>
      <c r="AX175">
        <f t="shared" si="251"/>
        <v>1.0165823310568794E-2</v>
      </c>
      <c r="AY175">
        <f t="shared" si="251"/>
        <v>8.6878021879872452E-3</v>
      </c>
      <c r="AZ175">
        <f t="shared" si="251"/>
        <v>7.8219015592577677E-3</v>
      </c>
      <c r="BA175">
        <f t="shared" si="251"/>
        <v>7.1661609042227162E-3</v>
      </c>
      <c r="BB175">
        <f t="shared" si="243"/>
        <v>6.6304315818969126E-3</v>
      </c>
      <c r="BC175">
        <f t="shared" ref="BC175:BR190" si="258">BC$2*EXP(- BC$1 * ($C175*_c1+$B175))</f>
        <v>6.1756477993953835E-3</v>
      </c>
      <c r="BD175">
        <f t="shared" si="258"/>
        <v>5.7804093857794772E-3</v>
      </c>
      <c r="BE175">
        <f t="shared" si="258"/>
        <v>5.431378747565517E-3</v>
      </c>
      <c r="BF175">
        <f t="shared" si="258"/>
        <v>5.1195272446551048E-3</v>
      </c>
      <c r="BG175">
        <f t="shared" si="258"/>
        <v>4.8383811902911094E-3</v>
      </c>
      <c r="BH175">
        <f t="shared" si="258"/>
        <v>4.5830982621187129E-3</v>
      </c>
      <c r="BI175">
        <f t="shared" si="258"/>
        <v>4.3499373072878322E-3</v>
      </c>
      <c r="BJ175">
        <f t="shared" si="258"/>
        <v>4.1359333204651618E-3</v>
      </c>
      <c r="BK175">
        <f t="shared" si="258"/>
        <v>3.9386876173780391E-3</v>
      </c>
      <c r="BL175">
        <f t="shared" si="258"/>
        <v>3.7562265851898832E-3</v>
      </c>
      <c r="BM175">
        <f t="shared" si="258"/>
        <v>3.5869032521739373E-3</v>
      </c>
      <c r="BN175">
        <f t="shared" si="258"/>
        <v>3.429326675854643E-3</v>
      </c>
      <c r="BO175">
        <f t="shared" si="258"/>
        <v>3.2823100204114513E-3</v>
      </c>
      <c r="BP175">
        <f t="shared" si="258"/>
        <v>3.144831556038067E-3</v>
      </c>
      <c r="BQ175">
        <f t="shared" si="258"/>
        <v>3.0160048178171153E-3</v>
      </c>
      <c r="BR175">
        <f t="shared" si="258"/>
        <v>2.8950554000110721E-3</v>
      </c>
      <c r="BS175">
        <f t="shared" ref="BL175:CA190" si="259">BS$2*EXP(- BS$1 * ($C175*_c1+$B175))</f>
        <v>2.781302650354766E-3</v>
      </c>
      <c r="BT175">
        <f t="shared" si="259"/>
        <v>2.6741450449770973E-3</v>
      </c>
      <c r="BU175">
        <f t="shared" si="259"/>
        <v>2.573048370415824E-3</v>
      </c>
      <c r="BV175">
        <f t="shared" si="252"/>
        <v>2.4775360759741994E-3</v>
      </c>
      <c r="BW175">
        <f t="shared" si="252"/>
        <v>2.3871813249407691E-3</v>
      </c>
      <c r="BX175">
        <f t="shared" si="252"/>
        <v>2.3016003905778539E-3</v>
      </c>
      <c r="BY175">
        <f t="shared" si="252"/>
        <v>2.2204471274853651E-3</v>
      </c>
      <c r="BZ175">
        <f t="shared" si="252"/>
        <v>2.1434083109534686E-3</v>
      </c>
      <c r="CA175">
        <f t="shared" si="252"/>
        <v>2.0701996829150734E-3</v>
      </c>
      <c r="CB175">
        <f t="shared" si="252"/>
        <v>2.0005625776480544E-3</v>
      </c>
      <c r="CC175">
        <f t="shared" si="252"/>
        <v>1.9342610266045066E-3</v>
      </c>
      <c r="CD175">
        <f t="shared" si="252"/>
        <v>1.8710792618679237E-3</v>
      </c>
      <c r="CE175">
        <f t="shared" si="252"/>
        <v>1.810819553328802E-3</v>
      </c>
      <c r="CF175">
        <f t="shared" si="252"/>
        <v>1.7533003268548441E-3</v>
      </c>
      <c r="CG175">
        <f t="shared" si="252"/>
        <v>1.6983545203366345E-3</v>
      </c>
      <c r="CH175">
        <f t="shared" si="252"/>
        <v>1.6458281421192719E-3</v>
      </c>
      <c r="CI175">
        <f t="shared" si="252"/>
        <v>1.595579002435344E-3</v>
      </c>
      <c r="CJ175">
        <f t="shared" si="252"/>
        <v>1.5474755933730982E-3</v>
      </c>
      <c r="CK175">
        <f t="shared" si="252"/>
        <v>1.5013960969016867E-3</v>
      </c>
      <c r="CL175">
        <f t="shared" ref="CF175:CU190" si="260">CL$2*EXP(- CL$1 * ($C175*_c1+$B175))</f>
        <v>1.4572275037285792E-3</v>
      </c>
      <c r="CM175">
        <f t="shared" si="260"/>
        <v>1.4148648284331676E-3</v>
      </c>
      <c r="CN175">
        <f t="shared" si="260"/>
        <v>1.3742104085218991E-3</v>
      </c>
      <c r="CO175">
        <f t="shared" si="260"/>
        <v>1.3351732768751891E-3</v>
      </c>
      <c r="CP175">
        <f t="shared" si="253"/>
        <v>1.2976685985764543E-3</v>
      </c>
      <c r="CQ175">
        <f t="shared" si="253"/>
        <v>1.2616171643856286E-3</v>
      </c>
      <c r="CR175">
        <f t="shared" si="253"/>
        <v>8.123739896706213E-4</v>
      </c>
      <c r="CS175">
        <f t="shared" si="253"/>
        <v>5.2771349357114649E-4</v>
      </c>
      <c r="CT175">
        <f t="shared" si="253"/>
        <v>3.6550617731275018E-4</v>
      </c>
      <c r="CU175">
        <f t="shared" si="253"/>
        <v>2.5429843302097658E-4</v>
      </c>
      <c r="CV175">
        <f t="shared" si="253"/>
        <v>1.736577115391478E-4</v>
      </c>
      <c r="CW175">
        <f t="shared" si="253"/>
        <v>1.1416776949873754E-4</v>
      </c>
      <c r="CX175">
        <f t="shared" si="253"/>
        <v>7.0514890264760169E-5</v>
      </c>
      <c r="CY175">
        <f t="shared" si="253"/>
        <v>3.9326389493469787E-5</v>
      </c>
      <c r="CZ175">
        <f t="shared" si="246"/>
        <v>1.8288545379197127E-5</v>
      </c>
      <c r="DA175">
        <f t="shared" si="246"/>
        <v>5.7236562541775507E-6</v>
      </c>
      <c r="DB175">
        <f t="shared" si="246"/>
        <v>3.6361775661960755E-7</v>
      </c>
      <c r="DC175">
        <f t="shared" ref="DC175:DR190" si="261">DC$2*EXP(- DC$1 * ($C175*_c1+$B175))</f>
        <v>0</v>
      </c>
      <c r="DD175">
        <f t="shared" si="261"/>
        <v>0</v>
      </c>
      <c r="DE175">
        <f t="shared" si="261"/>
        <v>0</v>
      </c>
      <c r="DF175">
        <f t="shared" si="261"/>
        <v>0</v>
      </c>
      <c r="DG175">
        <f t="shared" si="261"/>
        <v>0</v>
      </c>
      <c r="DH175">
        <f t="shared" si="261"/>
        <v>0</v>
      </c>
      <c r="DI175">
        <f t="shared" si="261"/>
        <v>0</v>
      </c>
      <c r="DJ175">
        <f t="shared" si="261"/>
        <v>0</v>
      </c>
      <c r="DK175">
        <f t="shared" si="261"/>
        <v>0</v>
      </c>
      <c r="DL175">
        <f t="shared" si="261"/>
        <v>0</v>
      </c>
      <c r="DM175">
        <f t="shared" si="261"/>
        <v>0</v>
      </c>
      <c r="DN175">
        <f t="shared" si="261"/>
        <v>0</v>
      </c>
      <c r="DO175">
        <f t="shared" si="261"/>
        <v>0</v>
      </c>
      <c r="DP175">
        <f t="shared" si="261"/>
        <v>0</v>
      </c>
      <c r="DQ175">
        <f t="shared" si="261"/>
        <v>0</v>
      </c>
      <c r="DR175">
        <f t="shared" si="261"/>
        <v>0</v>
      </c>
      <c r="DS175">
        <f t="shared" ref="DJ175:DY190" si="262">DS$2*EXP(- DS$1 * ($C175*_c1+$B175))</f>
        <v>0</v>
      </c>
      <c r="DT175">
        <f t="shared" si="254"/>
        <v>0</v>
      </c>
      <c r="DU175">
        <f t="shared" si="254"/>
        <v>0</v>
      </c>
      <c r="DV175">
        <f t="shared" si="254"/>
        <v>0</v>
      </c>
      <c r="DW175">
        <f t="shared" si="254"/>
        <v>0</v>
      </c>
      <c r="DX175">
        <f t="shared" si="254"/>
        <v>0</v>
      </c>
      <c r="DY175">
        <f t="shared" si="254"/>
        <v>0</v>
      </c>
      <c r="DZ175">
        <f t="shared" si="254"/>
        <v>0</v>
      </c>
      <c r="EA175">
        <f t="shared" si="254"/>
        <v>0</v>
      </c>
      <c r="EB175">
        <f t="shared" si="254"/>
        <v>0</v>
      </c>
      <c r="EC175">
        <f t="shared" si="254"/>
        <v>0</v>
      </c>
      <c r="ED175">
        <f t="shared" si="248"/>
        <v>0</v>
      </c>
      <c r="EE175">
        <f t="shared" si="248"/>
        <v>0</v>
      </c>
      <c r="EF175">
        <f t="shared" si="248"/>
        <v>0</v>
      </c>
      <c r="EG175">
        <f t="shared" si="248"/>
        <v>0</v>
      </c>
      <c r="EH175">
        <f t="shared" si="248"/>
        <v>0</v>
      </c>
      <c r="EI175">
        <f t="shared" si="248"/>
        <v>0</v>
      </c>
      <c r="EJ175">
        <f t="shared" si="248"/>
        <v>0</v>
      </c>
      <c r="EK175">
        <f t="shared" si="248"/>
        <v>0</v>
      </c>
      <c r="EL175">
        <f t="shared" si="248"/>
        <v>0</v>
      </c>
      <c r="EM175">
        <f t="shared" si="248"/>
        <v>0</v>
      </c>
      <c r="EN175">
        <f t="shared" si="249"/>
        <v>0</v>
      </c>
      <c r="EO175">
        <f t="shared" si="249"/>
        <v>0</v>
      </c>
      <c r="EP175">
        <f t="shared" si="249"/>
        <v>0</v>
      </c>
      <c r="EQ175">
        <f t="shared" si="249"/>
        <v>0</v>
      </c>
      <c r="ER175">
        <f t="shared" si="249"/>
        <v>0</v>
      </c>
      <c r="ES175">
        <f t="shared" si="249"/>
        <v>0</v>
      </c>
      <c r="ET175">
        <f t="shared" si="249"/>
        <v>0</v>
      </c>
      <c r="EU175">
        <f t="shared" si="249"/>
        <v>0</v>
      </c>
      <c r="EV175">
        <f t="shared" si="249"/>
        <v>0</v>
      </c>
      <c r="EW175">
        <f t="shared" si="249"/>
        <v>0</v>
      </c>
      <c r="EX175">
        <f t="shared" si="249"/>
        <v>0</v>
      </c>
      <c r="EZ175">
        <f t="shared" si="207"/>
        <v>0.88429510370357456</v>
      </c>
      <c r="FB175">
        <f t="shared" si="238"/>
        <v>1.0674655659555166E-2</v>
      </c>
      <c r="FC175">
        <f t="shared" si="239"/>
        <v>0.24865124465163591</v>
      </c>
    </row>
    <row r="176" spans="1:164" x14ac:dyDescent="0.25">
      <c r="A176">
        <v>1145</v>
      </c>
      <c r="B176" s="19">
        <f>'Input spectra'!Y175</f>
        <v>4.3108491318567602E-2</v>
      </c>
      <c r="C176">
        <f>'Input spectra'!B175</f>
        <v>0</v>
      </c>
      <c r="D176">
        <f t="shared" si="255"/>
        <v>2.0653927966864227E-2</v>
      </c>
      <c r="E176">
        <f t="shared" si="255"/>
        <v>2.0415317229845846E-2</v>
      </c>
      <c r="F176">
        <f t="shared" si="255"/>
        <v>2.0178377124582557E-2</v>
      </c>
      <c r="G176">
        <f t="shared" si="255"/>
        <v>1.9943097693529345E-2</v>
      </c>
      <c r="H176">
        <f t="shared" si="255"/>
        <v>1.9709469033894794E-2</v>
      </c>
      <c r="I176">
        <f t="shared" si="255"/>
        <v>1.9477481297354327E-2</v>
      </c>
      <c r="J176">
        <f t="shared" si="255"/>
        <v>1.9247124689764816E-2</v>
      </c>
      <c r="K176">
        <f t="shared" si="255"/>
        <v>1.9018389470880692E-2</v>
      </c>
      <c r="L176">
        <f t="shared" si="255"/>
        <v>1.8791265954071486E-2</v>
      </c>
      <c r="M176">
        <f t="shared" si="255"/>
        <v>1.8565744506040805E-2</v>
      </c>
      <c r="N176">
        <f t="shared" si="250"/>
        <v>1.8341815546546719E-2</v>
      </c>
      <c r="O176">
        <f t="shared" si="250"/>
        <v>1.8119469548123567E-2</v>
      </c>
      <c r="P176">
        <f t="shared" si="250"/>
        <v>1.7898697035805204E-2</v>
      </c>
      <c r="Q176">
        <f t="shared" si="250"/>
        <v>1.7679488586849625E-2</v>
      </c>
      <c r="R176">
        <f t="shared" si="250"/>
        <v>1.7461834830464984E-2</v>
      </c>
      <c r="S176">
        <f t="shared" si="250"/>
        <v>1.7245726447537014E-2</v>
      </c>
      <c r="T176">
        <f t="shared" si="250"/>
        <v>1.7031154170357856E-2</v>
      </c>
      <c r="U176">
        <f t="shared" si="250"/>
        <v>1.6818108782356195E-2</v>
      </c>
      <c r="V176">
        <f t="shared" si="250"/>
        <v>1.660658111782885E-2</v>
      </c>
      <c r="W176">
        <f t="shared" si="250"/>
        <v>1.6396562061673666E-2</v>
      </c>
      <c r="X176">
        <f t="shared" si="250"/>
        <v>1.6188042549123784E-2</v>
      </c>
      <c r="Y176">
        <f t="shared" si="250"/>
        <v>1.598101356548327E-2</v>
      </c>
      <c r="Z176">
        <f t="shared" si="250"/>
        <v>1.5775466145864083E-2</v>
      </c>
      <c r="AA176">
        <f t="shared" si="250"/>
        <v>1.5571391374924342E-2</v>
      </c>
      <c r="AB176">
        <f t="shared" si="250"/>
        <v>1.5368780386607992E-2</v>
      </c>
      <c r="AC176">
        <f t="shared" si="250"/>
        <v>1.5167624363885751E-2</v>
      </c>
      <c r="AD176">
        <f t="shared" si="256"/>
        <v>1.4967914538497343E-2</v>
      </c>
      <c r="AE176">
        <f t="shared" si="256"/>
        <v>1.4769642190695131E-2</v>
      </c>
      <c r="AF176">
        <f t="shared" si="256"/>
        <v>1.4572798648988961E-2</v>
      </c>
      <c r="AG176">
        <f t="shared" si="256"/>
        <v>1.4377375289892349E-2</v>
      </c>
      <c r="AH176">
        <f t="shared" si="257"/>
        <v>1.4183363537669965E-2</v>
      </c>
      <c r="AI176">
        <f t="shared" si="257"/>
        <v>1.3990754864086375E-2</v>
      </c>
      <c r="AJ176">
        <f t="shared" si="257"/>
        <v>1.3799540788156083E-2</v>
      </c>
      <c r="AK176">
        <f t="shared" si="257"/>
        <v>1.360971287589482E-2</v>
      </c>
      <c r="AL176">
        <f t="shared" si="257"/>
        <v>1.3421262740072132E-2</v>
      </c>
      <c r="AM176">
        <f t="shared" si="257"/>
        <v>1.3234182039965204E-2</v>
      </c>
      <c r="AN176">
        <f t="shared" si="257"/>
        <v>1.3048462481113927E-2</v>
      </c>
      <c r="AO176">
        <f t="shared" si="257"/>
        <v>1.2864095815077246E-2</v>
      </c>
      <c r="AP176">
        <f t="shared" si="257"/>
        <v>1.2681073839190723E-2</v>
      </c>
      <c r="AQ176">
        <f t="shared" si="257"/>
        <v>1.2499388396325322E-2</v>
      </c>
      <c r="AR176">
        <f t="shared" si="251"/>
        <v>1.2319031374647463E-2</v>
      </c>
      <c r="AS176">
        <f t="shared" si="251"/>
        <v>1.2139994707380274E-2</v>
      </c>
      <c r="AT176">
        <f t="shared" si="251"/>
        <v>1.1962270372566022E-2</v>
      </c>
      <c r="AU176">
        <f t="shared" si="251"/>
        <v>1.1785850392829852E-2</v>
      </c>
      <c r="AV176">
        <f t="shared" si="251"/>
        <v>1.1610726835144613E-2</v>
      </c>
      <c r="AW176">
        <f t="shared" si="251"/>
        <v>1.1436891810596971E-2</v>
      </c>
      <c r="AX176">
        <f t="shared" si="251"/>
        <v>1.0168279464392025E-2</v>
      </c>
      <c r="AY176">
        <f t="shared" si="251"/>
        <v>8.6899468758584401E-3</v>
      </c>
      <c r="AZ176">
        <f t="shared" si="251"/>
        <v>7.8238735779974141E-3</v>
      </c>
      <c r="BA176">
        <f t="shared" si="251"/>
        <v>7.1680052452621724E-3</v>
      </c>
      <c r="BB176">
        <f t="shared" si="251"/>
        <v>6.6321728736275336E-3</v>
      </c>
      <c r="BC176">
        <f t="shared" si="251"/>
        <v>6.1773020967365623E-3</v>
      </c>
      <c r="BD176">
        <f t="shared" si="251"/>
        <v>5.781988174290301E-3</v>
      </c>
      <c r="BE176">
        <f t="shared" si="251"/>
        <v>5.432890738247648E-3</v>
      </c>
      <c r="BF176">
        <f t="shared" si="251"/>
        <v>5.1209793158669597E-3</v>
      </c>
      <c r="BG176">
        <f t="shared" si="251"/>
        <v>4.8397789361301824E-3</v>
      </c>
      <c r="BH176">
        <f t="shared" si="258"/>
        <v>4.5844463362458548E-3</v>
      </c>
      <c r="BI176">
        <f t="shared" si="258"/>
        <v>4.3512396508629449E-3</v>
      </c>
      <c r="BJ176">
        <f t="shared" si="258"/>
        <v>4.1371933199885686E-3</v>
      </c>
      <c r="BK176">
        <f t="shared" si="258"/>
        <v>3.9399082178924009E-3</v>
      </c>
      <c r="BL176">
        <f t="shared" si="259"/>
        <v>3.7574103738414514E-3</v>
      </c>
      <c r="BM176">
        <f t="shared" si="259"/>
        <v>3.5880525214007156E-3</v>
      </c>
      <c r="BN176">
        <f t="shared" si="259"/>
        <v>3.4304434721584513E-3</v>
      </c>
      <c r="BO176">
        <f t="shared" si="259"/>
        <v>3.2833961826728114E-3</v>
      </c>
      <c r="BP176">
        <f t="shared" si="259"/>
        <v>3.1458887460813208E-3</v>
      </c>
      <c r="BQ176">
        <f t="shared" si="259"/>
        <v>3.0170345451237556E-3</v>
      </c>
      <c r="BR176">
        <f t="shared" si="259"/>
        <v>2.8960590419410672E-3</v>
      </c>
      <c r="BS176">
        <f t="shared" si="259"/>
        <v>2.7822814688688983E-3</v>
      </c>
      <c r="BT176">
        <f t="shared" si="259"/>
        <v>2.6751002005979902E-3</v>
      </c>
      <c r="BU176">
        <f t="shared" si="259"/>
        <v>2.5739809339840828E-3</v>
      </c>
      <c r="BV176">
        <f t="shared" si="252"/>
        <v>2.4784470386251816E-3</v>
      </c>
      <c r="BW176">
        <f t="shared" si="252"/>
        <v>2.3880716066314723E-3</v>
      </c>
      <c r="BX176">
        <f t="shared" si="252"/>
        <v>2.3024708474219785E-3</v>
      </c>
      <c r="BY176">
        <f t="shared" si="252"/>
        <v>2.2212985581007406E-3</v>
      </c>
      <c r="BZ176">
        <f t="shared" si="252"/>
        <v>2.1442414619849822E-3</v>
      </c>
      <c r="CA176">
        <f t="shared" si="252"/>
        <v>2.0710152538645651E-3</v>
      </c>
      <c r="CB176">
        <f t="shared" si="252"/>
        <v>2.0013612251179955E-3</v>
      </c>
      <c r="CC176">
        <f t="shared" si="252"/>
        <v>1.9350433680428972E-3</v>
      </c>
      <c r="CD176">
        <f t="shared" si="252"/>
        <v>1.8718458788864734E-3</v>
      </c>
      <c r="CE176">
        <f t="shared" si="252"/>
        <v>1.8115709946541962E-3</v>
      </c>
      <c r="CF176">
        <f t="shared" si="260"/>
        <v>1.7540371109629981E-3</v>
      </c>
      <c r="CG176">
        <f t="shared" si="260"/>
        <v>1.6990771378118383E-3</v>
      </c>
      <c r="CH176">
        <f t="shared" si="260"/>
        <v>1.6465370577735791E-3</v>
      </c>
      <c r="CI176">
        <f t="shared" si="260"/>
        <v>1.5962746572181958E-3</v>
      </c>
      <c r="CJ176">
        <f t="shared" si="260"/>
        <v>1.5481584060967363E-3</v>
      </c>
      <c r="CK176">
        <f t="shared" si="260"/>
        <v>1.5020664658042279E-3</v>
      </c>
      <c r="CL176">
        <f t="shared" si="260"/>
        <v>1.4578858078935567E-3</v>
      </c>
      <c r="CM176">
        <f t="shared" si="260"/>
        <v>1.4155114290817586E-3</v>
      </c>
      <c r="CN176">
        <f t="shared" si="260"/>
        <v>1.3748456501918986E-3</v>
      </c>
      <c r="CO176">
        <f t="shared" si="260"/>
        <v>1.3357974884989424E-3</v>
      </c>
      <c r="CP176">
        <f t="shared" si="253"/>
        <v>1.2982820944684099E-3</v>
      </c>
      <c r="CQ176">
        <f t="shared" si="253"/>
        <v>1.2622202451488332E-3</v>
      </c>
      <c r="CR176">
        <f t="shared" si="253"/>
        <v>8.127665907345376E-4</v>
      </c>
      <c r="CS176">
        <f t="shared" si="253"/>
        <v>5.2797129773246413E-4</v>
      </c>
      <c r="CT176">
        <f t="shared" si="253"/>
        <v>3.6568665872922324E-4</v>
      </c>
      <c r="CU176">
        <f t="shared" si="253"/>
        <v>2.5442533790770769E-4</v>
      </c>
      <c r="CV176">
        <f t="shared" si="253"/>
        <v>1.737452860063091E-4</v>
      </c>
      <c r="CW176">
        <f t="shared" si="253"/>
        <v>1.1422594345338521E-4</v>
      </c>
      <c r="CX176">
        <f t="shared" si="253"/>
        <v>7.055119149872818E-5</v>
      </c>
      <c r="CY176">
        <f t="shared" si="253"/>
        <v>3.9346841451330677E-5</v>
      </c>
      <c r="CZ176">
        <f t="shared" si="253"/>
        <v>1.8298152559096995E-5</v>
      </c>
      <c r="DA176">
        <f t="shared" si="253"/>
        <v>5.7266930305842665E-6</v>
      </c>
      <c r="DB176">
        <f t="shared" si="253"/>
        <v>3.6381259041680278E-7</v>
      </c>
      <c r="DC176">
        <f t="shared" si="253"/>
        <v>0</v>
      </c>
      <c r="DD176">
        <f t="shared" si="253"/>
        <v>0</v>
      </c>
      <c r="DE176">
        <f t="shared" si="253"/>
        <v>0</v>
      </c>
      <c r="DF176">
        <f t="shared" si="261"/>
        <v>0</v>
      </c>
      <c r="DG176">
        <f t="shared" si="261"/>
        <v>0</v>
      </c>
      <c r="DH176">
        <f t="shared" si="261"/>
        <v>0</v>
      </c>
      <c r="DI176">
        <f t="shared" si="261"/>
        <v>0</v>
      </c>
      <c r="DJ176">
        <f t="shared" si="262"/>
        <v>0</v>
      </c>
      <c r="DK176">
        <f t="shared" si="262"/>
        <v>0</v>
      </c>
      <c r="DL176">
        <f t="shared" si="262"/>
        <v>0</v>
      </c>
      <c r="DM176">
        <f t="shared" si="262"/>
        <v>0</v>
      </c>
      <c r="DN176">
        <f t="shared" si="262"/>
        <v>0</v>
      </c>
      <c r="DO176">
        <f t="shared" si="262"/>
        <v>0</v>
      </c>
      <c r="DP176">
        <f t="shared" si="262"/>
        <v>0</v>
      </c>
      <c r="DQ176">
        <f t="shared" si="262"/>
        <v>0</v>
      </c>
      <c r="DR176">
        <f t="shared" si="262"/>
        <v>0</v>
      </c>
      <c r="DS176">
        <f t="shared" si="262"/>
        <v>0</v>
      </c>
      <c r="DT176">
        <f t="shared" si="254"/>
        <v>0</v>
      </c>
      <c r="DU176">
        <f t="shared" si="254"/>
        <v>0</v>
      </c>
      <c r="DV176">
        <f t="shared" si="254"/>
        <v>0</v>
      </c>
      <c r="DW176">
        <f t="shared" si="254"/>
        <v>0</v>
      </c>
      <c r="DX176">
        <f t="shared" si="254"/>
        <v>0</v>
      </c>
      <c r="DY176">
        <f t="shared" si="254"/>
        <v>0</v>
      </c>
      <c r="DZ176">
        <f t="shared" si="254"/>
        <v>0</v>
      </c>
      <c r="EA176">
        <f t="shared" si="254"/>
        <v>0</v>
      </c>
      <c r="EB176">
        <f t="shared" si="254"/>
        <v>0</v>
      </c>
      <c r="EC176">
        <f t="shared" si="254"/>
        <v>0</v>
      </c>
      <c r="ED176">
        <f t="shared" si="248"/>
        <v>0</v>
      </c>
      <c r="EE176">
        <f t="shared" si="248"/>
        <v>0</v>
      </c>
      <c r="EF176">
        <f t="shared" si="248"/>
        <v>0</v>
      </c>
      <c r="EG176">
        <f t="shared" si="248"/>
        <v>0</v>
      </c>
      <c r="EH176">
        <f t="shared" si="248"/>
        <v>0</v>
      </c>
      <c r="EI176">
        <f t="shared" si="248"/>
        <v>0</v>
      </c>
      <c r="EJ176">
        <f t="shared" si="248"/>
        <v>0</v>
      </c>
      <c r="EK176">
        <f t="shared" si="248"/>
        <v>0</v>
      </c>
      <c r="EL176">
        <f t="shared" si="248"/>
        <v>0</v>
      </c>
      <c r="EM176">
        <f t="shared" si="248"/>
        <v>0</v>
      </c>
      <c r="EN176">
        <f t="shared" si="249"/>
        <v>0</v>
      </c>
      <c r="EO176">
        <f t="shared" si="249"/>
        <v>0</v>
      </c>
      <c r="EP176">
        <f t="shared" si="249"/>
        <v>0</v>
      </c>
      <c r="EQ176">
        <f t="shared" si="249"/>
        <v>0</v>
      </c>
      <c r="ER176">
        <f t="shared" si="249"/>
        <v>0</v>
      </c>
      <c r="ES176">
        <f t="shared" si="249"/>
        <v>0</v>
      </c>
      <c r="ET176">
        <f t="shared" si="249"/>
        <v>0</v>
      </c>
      <c r="EU176">
        <f t="shared" si="249"/>
        <v>0</v>
      </c>
      <c r="EV176">
        <f t="shared" si="249"/>
        <v>0</v>
      </c>
      <c r="EW176">
        <f t="shared" si="249"/>
        <v>0</v>
      </c>
      <c r="EX176">
        <f t="shared" si="249"/>
        <v>0</v>
      </c>
      <c r="EZ176">
        <f t="shared" si="207"/>
        <v>0.88442310491909737</v>
      </c>
      <c r="FB176">
        <f t="shared" si="238"/>
        <v>1.0661806458321876E-2</v>
      </c>
      <c r="FC176">
        <f t="shared" si="239"/>
        <v>0.24865288572306735</v>
      </c>
    </row>
    <row r="177" spans="1:159" x14ac:dyDescent="0.25">
      <c r="A177">
        <v>1150</v>
      </c>
      <c r="B177" s="19">
        <f>'Input spectra'!Y176</f>
        <v>4.3055973979413999E-2</v>
      </c>
      <c r="C177">
        <f>'Input spectra'!B176</f>
        <v>0</v>
      </c>
      <c r="D177">
        <f t="shared" si="255"/>
        <v>2.0653927966864227E-2</v>
      </c>
      <c r="E177">
        <f t="shared" si="255"/>
        <v>2.0415424445941271E-2</v>
      </c>
      <c r="F177">
        <f t="shared" si="255"/>
        <v>2.0178589068630633E-2</v>
      </c>
      <c r="G177">
        <f t="shared" si="255"/>
        <v>1.994341190353216E-2</v>
      </c>
      <c r="H177">
        <f t="shared" si="255"/>
        <v>1.970988307379155E-2</v>
      </c>
      <c r="I177">
        <f t="shared" si="255"/>
        <v>1.9477992756814996E-2</v>
      </c>
      <c r="J177">
        <f t="shared" si="255"/>
        <v>1.9247731183985244E-2</v>
      </c>
      <c r="K177">
        <f t="shared" si="255"/>
        <v>1.9019088640379093E-2</v>
      </c>
      <c r="L177">
        <f t="shared" si="255"/>
        <v>1.8792055464486354E-2</v>
      </c>
      <c r="M177">
        <f t="shared" si="255"/>
        <v>1.8566622047930192E-2</v>
      </c>
      <c r="N177">
        <f t="shared" si="250"/>
        <v>1.8342778835188926E-2</v>
      </c>
      <c r="O177">
        <f t="shared" si="250"/>
        <v>1.8120516323319187E-2</v>
      </c>
      <c r="P177">
        <f t="shared" si="250"/>
        <v>1.7899825061680544E-2</v>
      </c>
      <c r="Q177">
        <f t="shared" si="250"/>
        <v>1.7680695651661478E-2</v>
      </c>
      <c r="R177">
        <f t="shared" si="250"/>
        <v>1.7463118746406749E-2</v>
      </c>
      <c r="S177">
        <f t="shared" si="250"/>
        <v>1.7247085050546167E-2</v>
      </c>
      <c r="T177">
        <f t="shared" si="250"/>
        <v>1.7032585319924735E-2</v>
      </c>
      <c r="U177">
        <f t="shared" si="250"/>
        <v>1.6819610361334128E-2</v>
      </c>
      <c r="V177">
        <f t="shared" si="250"/>
        <v>1.6608151032245583E-2</v>
      </c>
      <c r="W177">
        <f t="shared" si="250"/>
        <v>1.6398198240544098E-2</v>
      </c>
      <c r="X177">
        <f t="shared" si="250"/>
        <v>1.6189742944264018E-2</v>
      </c>
      <c r="Y177">
        <f t="shared" si="250"/>
        <v>1.5982776151325935E-2</v>
      </c>
      <c r="Z177">
        <f t="shared" si="250"/>
        <v>1.5777288919274938E-2</v>
      </c>
      <c r="AA177">
        <f t="shared" si="250"/>
        <v>1.5573272355020174E-2</v>
      </c>
      <c r="AB177">
        <f t="shared" si="250"/>
        <v>1.5370717614575756E-2</v>
      </c>
      <c r="AC177">
        <f t="shared" si="250"/>
        <v>1.5169615902802977E-2</v>
      </c>
      <c r="AD177">
        <f t="shared" si="256"/>
        <v>1.4969958473153805E-2</v>
      </c>
      <c r="AE177">
        <f t="shared" si="256"/>
        <v>1.4771736627415736E-2</v>
      </c>
      <c r="AF177">
        <f t="shared" si="256"/>
        <v>1.4574941715457892E-2</v>
      </c>
      <c r="AG177">
        <f t="shared" si="256"/>
        <v>1.4379565134978419E-2</v>
      </c>
      <c r="AH177">
        <f t="shared" si="257"/>
        <v>1.4185598331253201E-2</v>
      </c>
      <c r="AI177">
        <f t="shared" si="257"/>
        <v>1.3993032796885805E-2</v>
      </c>
      <c r="AJ177">
        <f t="shared" si="257"/>
        <v>1.3801860071558729E-2</v>
      </c>
      <c r="AK177">
        <f t="shared" si="257"/>
        <v>1.3612071741785886E-2</v>
      </c>
      <c r="AL177">
        <f t="shared" si="257"/>
        <v>1.3423659440666385E-2</v>
      </c>
      <c r="AM177">
        <f t="shared" si="257"/>
        <v>1.3236614847639525E-2</v>
      </c>
      <c r="AN177">
        <f t="shared" si="257"/>
        <v>1.3050929688241047E-2</v>
      </c>
      <c r="AO177">
        <f t="shared" si="257"/>
        <v>1.2866595733860635E-2</v>
      </c>
      <c r="AP177">
        <f t="shared" si="257"/>
        <v>1.2683604801500645E-2</v>
      </c>
      <c r="AQ177">
        <f t="shared" si="257"/>
        <v>1.2501948753536036E-2</v>
      </c>
      <c r="AR177">
        <f t="shared" si="251"/>
        <v>1.2321619497475579E-2</v>
      </c>
      <c r="AS177">
        <f t="shared" si="251"/>
        <v>1.2142608985724224E-2</v>
      </c>
      <c r="AT177">
        <f t="shared" si="251"/>
        <v>1.1964909215346679E-2</v>
      </c>
      <c r="AU177">
        <f t="shared" si="251"/>
        <v>1.1788512227832259E-2</v>
      </c>
      <c r="AV177">
        <f t="shared" si="251"/>
        <v>1.1613410108860836E-2</v>
      </c>
      <c r="AW177">
        <f t="shared" si="251"/>
        <v>1.1439594988070049E-2</v>
      </c>
      <c r="AX177">
        <f t="shared" si="251"/>
        <v>1.0170736211643988E-2</v>
      </c>
      <c r="AY177">
        <f t="shared" si="251"/>
        <v>8.6920920931714846E-3</v>
      </c>
      <c r="AZ177">
        <f t="shared" si="251"/>
        <v>7.825846093912573E-3</v>
      </c>
      <c r="BA177">
        <f t="shared" si="251"/>
        <v>7.1698500609761314E-3</v>
      </c>
      <c r="BB177">
        <f t="shared" si="251"/>
        <v>6.6339146226582352E-3</v>
      </c>
      <c r="BC177">
        <f t="shared" si="251"/>
        <v>6.1789568372214868E-3</v>
      </c>
      <c r="BD177">
        <f t="shared" si="251"/>
        <v>5.7835673940116157E-3</v>
      </c>
      <c r="BE177">
        <f t="shared" si="251"/>
        <v>5.4344031498387109E-3</v>
      </c>
      <c r="BF177">
        <f t="shared" si="251"/>
        <v>5.1224317989353608E-3</v>
      </c>
      <c r="BG177">
        <f t="shared" si="251"/>
        <v>4.8411770857599767E-3</v>
      </c>
      <c r="BH177">
        <f t="shared" si="258"/>
        <v>4.5857948068959925E-3</v>
      </c>
      <c r="BI177">
        <f t="shared" si="258"/>
        <v>4.3525423843514448E-3</v>
      </c>
      <c r="BJ177">
        <f t="shared" si="258"/>
        <v>4.1384537033670029E-3</v>
      </c>
      <c r="BK177">
        <f t="shared" si="258"/>
        <v>3.9411291966712416E-3</v>
      </c>
      <c r="BL177">
        <f t="shared" si="259"/>
        <v>3.7585945355683766E-3</v>
      </c>
      <c r="BM177">
        <f t="shared" si="259"/>
        <v>3.5892021588615009E-3</v>
      </c>
      <c r="BN177">
        <f t="shared" si="259"/>
        <v>3.4315606321587222E-3</v>
      </c>
      <c r="BO177">
        <f t="shared" si="259"/>
        <v>3.2844827043604446E-3</v>
      </c>
      <c r="BP177">
        <f t="shared" si="259"/>
        <v>3.1469462915174676E-3</v>
      </c>
      <c r="BQ177">
        <f t="shared" si="259"/>
        <v>3.018064624000897E-3</v>
      </c>
      <c r="BR177">
        <f t="shared" si="259"/>
        <v>2.897063031808143E-3</v>
      </c>
      <c r="BS177">
        <f t="shared" si="259"/>
        <v>2.7832606318567549E-3</v>
      </c>
      <c r="BT177">
        <f t="shared" si="259"/>
        <v>2.6760556973829727E-3</v>
      </c>
      <c r="BU177">
        <f t="shared" si="259"/>
        <v>2.5749138355463021E-3</v>
      </c>
      <c r="BV177">
        <f t="shared" si="252"/>
        <v>2.4793583362270684E-3</v>
      </c>
      <c r="BW177">
        <f t="shared" si="252"/>
        <v>2.3889622203461741E-3</v>
      </c>
      <c r="BX177">
        <f t="shared" si="252"/>
        <v>2.303341633469696E-3</v>
      </c>
      <c r="BY177">
        <f t="shared" si="252"/>
        <v>2.2221503151972494E-3</v>
      </c>
      <c r="BZ177">
        <f t="shared" si="252"/>
        <v>2.1450749368654978E-3</v>
      </c>
      <c r="CA177">
        <f t="shared" si="252"/>
        <v>2.0718311461144505E-3</v>
      </c>
      <c r="CB177">
        <f t="shared" si="252"/>
        <v>2.0021601914171445E-3</v>
      </c>
      <c r="CC177">
        <f t="shared" si="252"/>
        <v>1.9358260259112407E-3</v>
      </c>
      <c r="CD177">
        <f t="shared" si="252"/>
        <v>1.8726128100027021E-3</v>
      </c>
      <c r="CE177">
        <f t="shared" si="252"/>
        <v>1.8123227478074942E-3</v>
      </c>
      <c r="CF177">
        <f t="shared" si="260"/>
        <v>1.7547742046877162E-3</v>
      </c>
      <c r="CG177">
        <f t="shared" si="260"/>
        <v>1.6998000627470038E-3</v>
      </c>
      <c r="CH177">
        <f t="shared" si="260"/>
        <v>1.6472462787826146E-3</v>
      </c>
      <c r="CI177">
        <f t="shared" si="260"/>
        <v>1.5969706152988324E-3</v>
      </c>
      <c r="CJ177">
        <f t="shared" si="260"/>
        <v>1.5488415201066869E-3</v>
      </c>
      <c r="CK177">
        <f t="shared" si="260"/>
        <v>1.5027371340244949E-3</v>
      </c>
      <c r="CL177">
        <f t="shared" si="260"/>
        <v>1.4585444094481815E-3</v>
      </c>
      <c r="CM177">
        <f t="shared" si="260"/>
        <v>1.416158325230238E-3</v>
      </c>
      <c r="CN177">
        <f t="shared" si="260"/>
        <v>1.375481185508327E-3</v>
      </c>
      <c r="CO177">
        <f t="shared" si="260"/>
        <v>1.3364219919500997E-3</v>
      </c>
      <c r="CP177">
        <f t="shared" si="253"/>
        <v>1.2988958804014514E-3</v>
      </c>
      <c r="CQ177">
        <f t="shared" si="253"/>
        <v>1.2628236141979119E-3</v>
      </c>
      <c r="CR177">
        <f t="shared" si="253"/>
        <v>8.1315938153322779E-4</v>
      </c>
      <c r="CS177">
        <f t="shared" si="253"/>
        <v>5.282292278389895E-4</v>
      </c>
      <c r="CT177">
        <f t="shared" si="253"/>
        <v>3.6586722926468723E-4</v>
      </c>
      <c r="CU177">
        <f t="shared" si="253"/>
        <v>2.5455230612495195E-4</v>
      </c>
      <c r="CV177">
        <f t="shared" si="253"/>
        <v>1.7383290463671107E-4</v>
      </c>
      <c r="CW177">
        <f t="shared" si="253"/>
        <v>1.1428414705045313E-4</v>
      </c>
      <c r="CX177">
        <f t="shared" si="253"/>
        <v>7.0587511420658149E-5</v>
      </c>
      <c r="CY177">
        <f t="shared" si="253"/>
        <v>3.9367304045372149E-5</v>
      </c>
      <c r="CZ177">
        <f t="shared" si="253"/>
        <v>1.8307764785757211E-5</v>
      </c>
      <c r="DA177">
        <f t="shared" si="253"/>
        <v>5.7297314182007644E-6</v>
      </c>
      <c r="DB177">
        <f t="shared" si="253"/>
        <v>3.6400752860991345E-7</v>
      </c>
      <c r="DC177">
        <f t="shared" si="253"/>
        <v>0</v>
      </c>
      <c r="DD177">
        <f t="shared" si="253"/>
        <v>0</v>
      </c>
      <c r="DE177">
        <f t="shared" si="253"/>
        <v>0</v>
      </c>
      <c r="DF177">
        <f t="shared" si="261"/>
        <v>0</v>
      </c>
      <c r="DG177">
        <f t="shared" si="261"/>
        <v>0</v>
      </c>
      <c r="DH177">
        <f t="shared" si="261"/>
        <v>0</v>
      </c>
      <c r="DI177">
        <f t="shared" si="261"/>
        <v>0</v>
      </c>
      <c r="DJ177">
        <f t="shared" si="262"/>
        <v>0</v>
      </c>
      <c r="DK177">
        <f t="shared" si="262"/>
        <v>0</v>
      </c>
      <c r="DL177">
        <f t="shared" si="262"/>
        <v>0</v>
      </c>
      <c r="DM177">
        <f t="shared" si="262"/>
        <v>0</v>
      </c>
      <c r="DN177">
        <f t="shared" si="262"/>
        <v>0</v>
      </c>
      <c r="DO177">
        <f t="shared" si="262"/>
        <v>0</v>
      </c>
      <c r="DP177">
        <f t="shared" si="262"/>
        <v>0</v>
      </c>
      <c r="DQ177">
        <f t="shared" si="262"/>
        <v>0</v>
      </c>
      <c r="DR177">
        <f t="shared" si="262"/>
        <v>0</v>
      </c>
      <c r="DS177">
        <f t="shared" si="262"/>
        <v>0</v>
      </c>
      <c r="DT177">
        <f t="shared" si="254"/>
        <v>0</v>
      </c>
      <c r="DU177">
        <f t="shared" si="254"/>
        <v>0</v>
      </c>
      <c r="DV177">
        <f t="shared" si="254"/>
        <v>0</v>
      </c>
      <c r="DW177">
        <f t="shared" si="254"/>
        <v>0</v>
      </c>
      <c r="DX177">
        <f t="shared" si="254"/>
        <v>0</v>
      </c>
      <c r="DY177">
        <f t="shared" si="254"/>
        <v>0</v>
      </c>
      <c r="DZ177">
        <f t="shared" si="254"/>
        <v>0</v>
      </c>
      <c r="EA177">
        <f t="shared" si="254"/>
        <v>0</v>
      </c>
      <c r="EB177">
        <f t="shared" si="254"/>
        <v>0</v>
      </c>
      <c r="EC177">
        <f t="shared" si="254"/>
        <v>0</v>
      </c>
      <c r="ED177">
        <f t="shared" si="248"/>
        <v>0</v>
      </c>
      <c r="EE177">
        <f t="shared" si="248"/>
        <v>0</v>
      </c>
      <c r="EF177">
        <f t="shared" si="248"/>
        <v>0</v>
      </c>
      <c r="EG177">
        <f t="shared" si="248"/>
        <v>0</v>
      </c>
      <c r="EH177">
        <f t="shared" si="248"/>
        <v>0</v>
      </c>
      <c r="EI177">
        <f t="shared" si="248"/>
        <v>0</v>
      </c>
      <c r="EJ177">
        <f t="shared" si="248"/>
        <v>0</v>
      </c>
      <c r="EK177">
        <f t="shared" si="248"/>
        <v>0</v>
      </c>
      <c r="EL177">
        <f t="shared" si="248"/>
        <v>0</v>
      </c>
      <c r="EM177">
        <f t="shared" si="248"/>
        <v>0</v>
      </c>
      <c r="EN177">
        <f t="shared" si="249"/>
        <v>0</v>
      </c>
      <c r="EO177">
        <f t="shared" si="249"/>
        <v>0</v>
      </c>
      <c r="EP177">
        <f t="shared" si="249"/>
        <v>0</v>
      </c>
      <c r="EQ177">
        <f t="shared" si="249"/>
        <v>0</v>
      </c>
      <c r="ER177">
        <f t="shared" si="249"/>
        <v>0</v>
      </c>
      <c r="ES177">
        <f t="shared" si="249"/>
        <v>0</v>
      </c>
      <c r="ET177">
        <f t="shared" si="249"/>
        <v>0</v>
      </c>
      <c r="EU177">
        <f t="shared" si="249"/>
        <v>0</v>
      </c>
      <c r="EV177">
        <f t="shared" si="249"/>
        <v>0</v>
      </c>
      <c r="EW177">
        <f t="shared" si="249"/>
        <v>0</v>
      </c>
      <c r="EX177">
        <f t="shared" si="249"/>
        <v>0</v>
      </c>
      <c r="EZ177">
        <f t="shared" si="207"/>
        <v>0.88455113492758108</v>
      </c>
      <c r="FB177">
        <f t="shared" si="238"/>
        <v>1.0648956919681152E-2</v>
      </c>
      <c r="FC177">
        <f t="shared" si="239"/>
        <v>0.24865452679472663</v>
      </c>
    </row>
    <row r="178" spans="1:159" x14ac:dyDescent="0.25">
      <c r="A178">
        <v>1155</v>
      </c>
      <c r="B178" s="19">
        <f>'Input spectra'!Y177</f>
        <v>4.3003456640260403E-2</v>
      </c>
      <c r="C178">
        <f>'Input spectra'!B177</f>
        <v>0</v>
      </c>
      <c r="D178">
        <f t="shared" si="255"/>
        <v>2.0653927966864227E-2</v>
      </c>
      <c r="E178">
        <f t="shared" si="255"/>
        <v>2.0415531662599767E-2</v>
      </c>
      <c r="F178">
        <f t="shared" si="255"/>
        <v>2.0178801014904869E-2</v>
      </c>
      <c r="G178">
        <f t="shared" si="255"/>
        <v>1.9943726118485459E-2</v>
      </c>
      <c r="H178">
        <f t="shared" si="255"/>
        <v>1.9710297122386106E-2</v>
      </c>
      <c r="I178">
        <f t="shared" si="255"/>
        <v>1.9478504229706085E-2</v>
      </c>
      <c r="J178">
        <f t="shared" si="255"/>
        <v>1.9248337697316847E-2</v>
      </c>
      <c r="K178">
        <f t="shared" si="255"/>
        <v>1.9019787835580931E-2</v>
      </c>
      <c r="L178">
        <f t="shared" si="255"/>
        <v>1.8792845008072306E-2</v>
      </c>
      <c r="M178">
        <f t="shared" si="255"/>
        <v>1.8567499631298109E-2</v>
      </c>
      <c r="N178">
        <f t="shared" si="250"/>
        <v>1.8343742174421817E-2</v>
      </c>
      <c r="O178">
        <f t="shared" si="250"/>
        <v>1.8121563158987788E-2</v>
      </c>
      <c r="P178">
        <f t="shared" si="250"/>
        <v>1.7900953158647228E-2</v>
      </c>
      <c r="Q178">
        <f t="shared" si="250"/>
        <v>1.768190279888553E-2</v>
      </c>
      <c r="R178">
        <f t="shared" si="250"/>
        <v>1.7464402756750971E-2</v>
      </c>
      <c r="S178">
        <f t="shared" si="250"/>
        <v>1.7248443760584858E-2</v>
      </c>
      <c r="T178">
        <f t="shared" si="250"/>
        <v>1.7034016589752933E-2</v>
      </c>
      <c r="U178">
        <f t="shared" si="250"/>
        <v>1.6821112074378228E-2</v>
      </c>
      <c r="V178">
        <f t="shared" si="250"/>
        <v>1.6609721095075237E-2</v>
      </c>
      <c r="W178">
        <f t="shared" si="250"/>
        <v>1.6399834582685419E-2</v>
      </c>
      <c r="X178">
        <f t="shared" si="250"/>
        <v>1.619144351801409E-2</v>
      </c>
      <c r="Y178">
        <f t="shared" si="250"/>
        <v>1.5984538931568589E-2</v>
      </c>
      <c r="Z178">
        <f t="shared" si="250"/>
        <v>1.5779111903297824E-2</v>
      </c>
      <c r="AA178">
        <f t="shared" si="250"/>
        <v>1.5575153562333089E-2</v>
      </c>
      <c r="AB178">
        <f t="shared" si="250"/>
        <v>1.5372655086730247E-2</v>
      </c>
      <c r="AC178">
        <f t="shared" si="250"/>
        <v>1.5171607703213181E-2</v>
      </c>
      <c r="AD178">
        <f t="shared" si="256"/>
        <v>1.4972002686918546E-2</v>
      </c>
      <c r="AE178">
        <f t="shared" si="256"/>
        <v>1.4773831361141857E-2</v>
      </c>
      <c r="AF178">
        <f t="shared" si="256"/>
        <v>1.4577085097084811E-2</v>
      </c>
      <c r="AG178">
        <f t="shared" si="256"/>
        <v>1.4381755313603917E-2</v>
      </c>
      <c r="AH178">
        <f t="shared" si="257"/>
        <v>1.4187833476960413E-2</v>
      </c>
      <c r="AI178">
        <f t="shared" si="257"/>
        <v>1.3995311100571428E-2</v>
      </c>
      <c r="AJ178">
        <f t="shared" si="257"/>
        <v>1.3804179744762423E-2</v>
      </c>
      <c r="AK178">
        <f t="shared" si="257"/>
        <v>1.3614431016520866E-2</v>
      </c>
      <c r="AL178">
        <f t="shared" si="257"/>
        <v>1.3426056569251195E-2</v>
      </c>
      <c r="AM178">
        <f t="shared" si="257"/>
        <v>1.3239048102530997E-2</v>
      </c>
      <c r="AN178">
        <f t="shared" si="257"/>
        <v>1.3053397361868417E-2</v>
      </c>
      <c r="AO178">
        <f t="shared" si="257"/>
        <v>1.2869096138460828E-2</v>
      </c>
      <c r="AP178">
        <f t="shared" si="257"/>
        <v>1.268613626895471E-2</v>
      </c>
      <c r="AQ178">
        <f t="shared" si="257"/>
        <v>1.2504509635206735E-2</v>
      </c>
      <c r="AR178">
        <f t="shared" si="251"/>
        <v>1.2324208164046103E-2</v>
      </c>
      <c r="AS178">
        <f t="shared" si="251"/>
        <v>1.2145223827038046E-2</v>
      </c>
      <c r="AT178">
        <f t="shared" si="251"/>
        <v>1.196754864024854E-2</v>
      </c>
      <c r="AU178">
        <f t="shared" si="251"/>
        <v>1.179117466401026E-2</v>
      </c>
      <c r="AV178">
        <f t="shared" si="251"/>
        <v>1.1616094002689646E-2</v>
      </c>
      <c r="AW178">
        <f t="shared" si="251"/>
        <v>1.1442298804455216E-2</v>
      </c>
      <c r="AX178">
        <f t="shared" si="251"/>
        <v>1.0173193552468056E-2</v>
      </c>
      <c r="AY178">
        <f t="shared" si="251"/>
        <v>8.6942378400570799E-3</v>
      </c>
      <c r="AZ178">
        <f t="shared" si="251"/>
        <v>7.8278191071285887E-3</v>
      </c>
      <c r="BA178">
        <f t="shared" si="251"/>
        <v>7.1716953514867603E-3</v>
      </c>
      <c r="BB178">
        <f t="shared" si="251"/>
        <v>6.6356568291091132E-3</v>
      </c>
      <c r="BC178">
        <f t="shared" si="251"/>
        <v>6.1806120209688623E-3</v>
      </c>
      <c r="BD178">
        <f t="shared" si="251"/>
        <v>5.7851470450611944E-3</v>
      </c>
      <c r="BE178">
        <f t="shared" si="251"/>
        <v>5.4359159824558766E-3</v>
      </c>
      <c r="BF178">
        <f t="shared" si="251"/>
        <v>5.1238846939771236E-3</v>
      </c>
      <c r="BG178">
        <f t="shared" si="251"/>
        <v>4.8425756392971413E-3</v>
      </c>
      <c r="BH178">
        <f t="shared" si="258"/>
        <v>4.5871436741857586E-3</v>
      </c>
      <c r="BI178">
        <f t="shared" si="258"/>
        <v>4.3538455078700683E-3</v>
      </c>
      <c r="BJ178">
        <f t="shared" si="258"/>
        <v>4.1397144707174044E-3</v>
      </c>
      <c r="BK178">
        <f t="shared" si="258"/>
        <v>3.942350553831785E-3</v>
      </c>
      <c r="BL178">
        <f t="shared" si="259"/>
        <v>3.7597790704882337E-3</v>
      </c>
      <c r="BM178">
        <f t="shared" si="259"/>
        <v>3.590352164674277E-3</v>
      </c>
      <c r="BN178">
        <f t="shared" si="259"/>
        <v>3.4326781559738985E-3</v>
      </c>
      <c r="BO178">
        <f t="shared" si="259"/>
        <v>3.2855695855932899E-3</v>
      </c>
      <c r="BP178">
        <f t="shared" si="259"/>
        <v>3.1480041924659805E-3</v>
      </c>
      <c r="BQ178">
        <f t="shared" si="259"/>
        <v>3.019095054568573E-3</v>
      </c>
      <c r="BR178">
        <f t="shared" si="259"/>
        <v>2.8980673697329199E-3</v>
      </c>
      <c r="BS178">
        <f t="shared" si="259"/>
        <v>2.7842401394395666E-3</v>
      </c>
      <c r="BT178">
        <f t="shared" si="259"/>
        <v>2.6770115354539025E-3</v>
      </c>
      <c r="BU178">
        <f t="shared" si="259"/>
        <v>2.575847075224983E-3</v>
      </c>
      <c r="BV178">
        <f t="shared" si="252"/>
        <v>2.4802699689030188E-3</v>
      </c>
      <c r="BW178">
        <f t="shared" si="252"/>
        <v>2.3898531662087004E-3</v>
      </c>
      <c r="BX178">
        <f t="shared" si="252"/>
        <v>2.3042127488455098E-3</v>
      </c>
      <c r="BY178">
        <f t="shared" si="252"/>
        <v>2.2230023989000796E-3</v>
      </c>
      <c r="BZ178">
        <f t="shared" si="252"/>
        <v>2.1459087357208959E-3</v>
      </c>
      <c r="CA178">
        <f t="shared" si="252"/>
        <v>2.0726473597913087E-3</v>
      </c>
      <c r="CB178">
        <f t="shared" si="252"/>
        <v>2.0029594766727806E-3</v>
      </c>
      <c r="CC178">
        <f t="shared" si="252"/>
        <v>1.9366090003375227E-3</v>
      </c>
      <c r="CD178">
        <f t="shared" si="252"/>
        <v>1.8733800553453015E-3</v>
      </c>
      <c r="CE178">
        <f t="shared" si="252"/>
        <v>1.8130748129180961E-3</v>
      </c>
      <c r="CF178">
        <f t="shared" si="260"/>
        <v>1.7555116081591064E-3</v>
      </c>
      <c r="CG178">
        <f t="shared" si="260"/>
        <v>1.7005232952729489E-3</v>
      </c>
      <c r="CH178">
        <f t="shared" si="260"/>
        <v>1.6479558052779051E-3</v>
      </c>
      <c r="CI178">
        <f t="shared" si="260"/>
        <v>1.5976668768094883E-3</v>
      </c>
      <c r="CJ178">
        <f t="shared" si="260"/>
        <v>1.549524935535891E-3</v>
      </c>
      <c r="CK178">
        <f t="shared" si="260"/>
        <v>1.5034081016961325E-3</v>
      </c>
      <c r="CL178">
        <f t="shared" si="260"/>
        <v>1.4592033085267999E-3</v>
      </c>
      <c r="CM178">
        <f t="shared" si="260"/>
        <v>1.4168055170136506E-3</v>
      </c>
      <c r="CN178">
        <f t="shared" si="260"/>
        <v>1.3761170146069257E-3</v>
      </c>
      <c r="CO178">
        <f t="shared" si="260"/>
        <v>1.3370467873650943E-3</v>
      </c>
      <c r="CP178">
        <f t="shared" si="253"/>
        <v>1.2995099565127008E-3</v>
      </c>
      <c r="CQ178">
        <f t="shared" si="253"/>
        <v>1.2634272716706715E-3</v>
      </c>
      <c r="CR178">
        <f t="shared" si="253"/>
        <v>8.1355236215838644E-4</v>
      </c>
      <c r="CS178">
        <f t="shared" si="253"/>
        <v>5.2848728395225072E-4</v>
      </c>
      <c r="CT178">
        <f t="shared" si="253"/>
        <v>3.6604788896314766E-4</v>
      </c>
      <c r="CU178">
        <f t="shared" si="253"/>
        <v>2.546793377043139E-4</v>
      </c>
      <c r="CV178">
        <f t="shared" si="253"/>
        <v>1.7392056745262486E-4</v>
      </c>
      <c r="CW178">
        <f t="shared" si="253"/>
        <v>1.143423803050455E-4</v>
      </c>
      <c r="CX178">
        <f t="shared" si="253"/>
        <v>7.062385004017069E-5</v>
      </c>
      <c r="CY178">
        <f t="shared" si="253"/>
        <v>3.9387777281125607E-5</v>
      </c>
      <c r="CZ178">
        <f t="shared" si="253"/>
        <v>1.8317382061828895E-5</v>
      </c>
      <c r="DA178">
        <f t="shared" si="253"/>
        <v>5.7327714178818964E-6</v>
      </c>
      <c r="DB178">
        <f t="shared" si="253"/>
        <v>3.6420257125487682E-7</v>
      </c>
      <c r="DC178">
        <f t="shared" si="253"/>
        <v>0</v>
      </c>
      <c r="DD178">
        <f t="shared" si="253"/>
        <v>0</v>
      </c>
      <c r="DE178">
        <f t="shared" si="253"/>
        <v>0</v>
      </c>
      <c r="DF178">
        <f t="shared" si="261"/>
        <v>0</v>
      </c>
      <c r="DG178">
        <f t="shared" si="261"/>
        <v>0</v>
      </c>
      <c r="DH178">
        <f t="shared" si="261"/>
        <v>0</v>
      </c>
      <c r="DI178">
        <f t="shared" si="261"/>
        <v>0</v>
      </c>
      <c r="DJ178">
        <f t="shared" si="262"/>
        <v>0</v>
      </c>
      <c r="DK178">
        <f t="shared" si="262"/>
        <v>0</v>
      </c>
      <c r="DL178">
        <f t="shared" si="262"/>
        <v>0</v>
      </c>
      <c r="DM178">
        <f t="shared" si="262"/>
        <v>0</v>
      </c>
      <c r="DN178">
        <f t="shared" si="262"/>
        <v>0</v>
      </c>
      <c r="DO178">
        <f t="shared" si="262"/>
        <v>0</v>
      </c>
      <c r="DP178">
        <f t="shared" si="262"/>
        <v>0</v>
      </c>
      <c r="DQ178">
        <f t="shared" si="262"/>
        <v>0</v>
      </c>
      <c r="DR178">
        <f t="shared" si="262"/>
        <v>0</v>
      </c>
      <c r="DS178">
        <f t="shared" si="262"/>
        <v>0</v>
      </c>
      <c r="DT178">
        <f t="shared" si="254"/>
        <v>0</v>
      </c>
      <c r="DU178">
        <f t="shared" si="254"/>
        <v>0</v>
      </c>
      <c r="DV178">
        <f t="shared" si="254"/>
        <v>0</v>
      </c>
      <c r="DW178">
        <f t="shared" si="254"/>
        <v>0</v>
      </c>
      <c r="DX178">
        <f t="shared" si="254"/>
        <v>0</v>
      </c>
      <c r="DY178">
        <f t="shared" si="254"/>
        <v>0</v>
      </c>
      <c r="DZ178">
        <f t="shared" si="254"/>
        <v>0</v>
      </c>
      <c r="EA178">
        <f t="shared" si="254"/>
        <v>0</v>
      </c>
      <c r="EB178">
        <f t="shared" si="254"/>
        <v>0</v>
      </c>
      <c r="EC178">
        <f t="shared" si="254"/>
        <v>0</v>
      </c>
      <c r="ED178">
        <f t="shared" si="248"/>
        <v>0</v>
      </c>
      <c r="EE178">
        <f t="shared" si="248"/>
        <v>0</v>
      </c>
      <c r="EF178">
        <f t="shared" si="248"/>
        <v>0</v>
      </c>
      <c r="EG178">
        <f t="shared" si="248"/>
        <v>0</v>
      </c>
      <c r="EH178">
        <f t="shared" si="248"/>
        <v>0</v>
      </c>
      <c r="EI178">
        <f t="shared" si="248"/>
        <v>0</v>
      </c>
      <c r="EJ178">
        <f t="shared" si="248"/>
        <v>0</v>
      </c>
      <c r="EK178">
        <f t="shared" si="248"/>
        <v>0</v>
      </c>
      <c r="EL178">
        <f t="shared" si="248"/>
        <v>0</v>
      </c>
      <c r="EM178">
        <f t="shared" si="248"/>
        <v>0</v>
      </c>
      <c r="EN178">
        <f t="shared" si="249"/>
        <v>0</v>
      </c>
      <c r="EO178">
        <f t="shared" si="249"/>
        <v>0</v>
      </c>
      <c r="EP178">
        <f t="shared" si="249"/>
        <v>0</v>
      </c>
      <c r="EQ178">
        <f t="shared" si="249"/>
        <v>0</v>
      </c>
      <c r="ER178">
        <f t="shared" si="249"/>
        <v>0</v>
      </c>
      <c r="ES178">
        <f t="shared" si="249"/>
        <v>0</v>
      </c>
      <c r="ET178">
        <f t="shared" si="249"/>
        <v>0</v>
      </c>
      <c r="EU178">
        <f t="shared" si="249"/>
        <v>0</v>
      </c>
      <c r="EV178">
        <f t="shared" si="249"/>
        <v>0</v>
      </c>
      <c r="EW178">
        <f t="shared" si="249"/>
        <v>0</v>
      </c>
      <c r="EX178">
        <f t="shared" si="249"/>
        <v>0</v>
      </c>
      <c r="EZ178">
        <f t="shared" si="207"/>
        <v>0.88467919373709569</v>
      </c>
      <c r="FB178">
        <f t="shared" si="238"/>
        <v>1.0636107043624277E-2</v>
      </c>
      <c r="FC178">
        <f t="shared" si="239"/>
        <v>0.2486561678666207</v>
      </c>
    </row>
    <row r="179" spans="1:159" x14ac:dyDescent="0.25">
      <c r="A179">
        <v>1160</v>
      </c>
      <c r="B179" s="19">
        <f>'Input spectra'!Y178</f>
        <v>4.29509393011068E-2</v>
      </c>
      <c r="C179">
        <f>'Input spectra'!B178</f>
        <v>0</v>
      </c>
      <c r="D179">
        <f t="shared" si="255"/>
        <v>2.0653927966864227E-2</v>
      </c>
      <c r="E179">
        <f t="shared" si="255"/>
        <v>2.0415638879821337E-2</v>
      </c>
      <c r="F179">
        <f t="shared" si="255"/>
        <v>2.0179012963405286E-2</v>
      </c>
      <c r="G179">
        <f t="shared" si="255"/>
        <v>1.9944040338389316E-2</v>
      </c>
      <c r="H179">
        <f t="shared" si="255"/>
        <v>1.9710711179678646E-2</v>
      </c>
      <c r="I179">
        <f t="shared" si="255"/>
        <v>1.9479015716027948E-2</v>
      </c>
      <c r="J179">
        <f t="shared" si="255"/>
        <v>1.9248944229760236E-2</v>
      </c>
      <c r="K179">
        <f t="shared" si="255"/>
        <v>1.9020487056487154E-2</v>
      </c>
      <c r="L179">
        <f t="shared" si="255"/>
        <v>1.8793634584830736E-2</v>
      </c>
      <c r="M179">
        <f t="shared" si="255"/>
        <v>1.8568377256146514E-2</v>
      </c>
      <c r="N179">
        <f t="shared" si="250"/>
        <v>1.8344705564248054E-2</v>
      </c>
      <c r="O179">
        <f t="shared" si="250"/>
        <v>1.8122610055132861E-2</v>
      </c>
      <c r="P179">
        <f t="shared" si="250"/>
        <v>1.7902081326709732E-2</v>
      </c>
      <c r="Q179">
        <f t="shared" si="250"/>
        <v>1.7683110028527398E-2</v>
      </c>
      <c r="R179">
        <f t="shared" si="250"/>
        <v>1.7465686861504598E-2</v>
      </c>
      <c r="S179">
        <f t="shared" si="250"/>
        <v>1.7249802577661517E-2</v>
      </c>
      <c r="T179">
        <f t="shared" si="250"/>
        <v>1.7035447979852559E-2</v>
      </c>
      <c r="U179">
        <f t="shared" si="250"/>
        <v>1.6822613921500473E-2</v>
      </c>
      <c r="V179">
        <f t="shared" si="250"/>
        <v>1.6611291306331846E-2</v>
      </c>
      <c r="W179">
        <f t="shared" si="250"/>
        <v>1.6401471088113927E-2</v>
      </c>
      <c r="X179">
        <f t="shared" si="250"/>
        <v>1.619314427039276E-2</v>
      </c>
      <c r="Y179">
        <f t="shared" si="250"/>
        <v>1.5986301906232674E-2</v>
      </c>
      <c r="Z179">
        <f t="shared" si="250"/>
        <v>1.5780935097957072E-2</v>
      </c>
      <c r="AA179">
        <f t="shared" si="250"/>
        <v>1.5577034996890535E-2</v>
      </c>
      <c r="AB179">
        <f t="shared" si="250"/>
        <v>1.5374592803102247E-2</v>
      </c>
      <c r="AC179">
        <f t="shared" si="250"/>
        <v>1.5173599765150696E-2</v>
      </c>
      <c r="AD179">
        <f t="shared" si="256"/>
        <v>1.4974047179829681E-2</v>
      </c>
      <c r="AE179">
        <f t="shared" si="256"/>
        <v>1.4775926391915609E-2</v>
      </c>
      <c r="AF179">
        <f t="shared" si="256"/>
        <v>1.4579228793916064E-2</v>
      </c>
      <c r="AG179">
        <f t="shared" si="256"/>
        <v>1.4383945825819641E-2</v>
      </c>
      <c r="AH179">
        <f t="shared" si="257"/>
        <v>1.4190068974847082E-2</v>
      </c>
      <c r="AI179">
        <f t="shared" si="257"/>
        <v>1.3997589775203633E-2</v>
      </c>
      <c r="AJ179">
        <f t="shared" si="257"/>
        <v>1.3806499807832681E-2</v>
      </c>
      <c r="AK179">
        <f t="shared" si="257"/>
        <v>1.3616790700170623E-2</v>
      </c>
      <c r="AL179">
        <f t="shared" si="257"/>
        <v>1.3428454125902994E-2</v>
      </c>
      <c r="AM179">
        <f t="shared" si="257"/>
        <v>1.3241481804721832E-2</v>
      </c>
      <c r="AN179">
        <f t="shared" si="257"/>
        <v>1.3055865502084244E-2</v>
      </c>
      <c r="AO179">
        <f t="shared" si="257"/>
        <v>1.2871597028972238E-2</v>
      </c>
      <c r="AP179">
        <f t="shared" si="257"/>
        <v>1.2688668241653744E-2</v>
      </c>
      <c r="AQ179">
        <f t="shared" si="257"/>
        <v>1.2507071041444851E-2</v>
      </c>
      <c r="AR179">
        <f t="shared" si="251"/>
        <v>1.2326797374473267E-2</v>
      </c>
      <c r="AS179">
        <f t="shared" si="251"/>
        <v>1.2147839231442971E-2</v>
      </c>
      <c r="AT179">
        <f t="shared" si="251"/>
        <v>1.1970188647400017E-2</v>
      </c>
      <c r="AU179">
        <f t="shared" si="251"/>
        <v>1.1793837701499627E-2</v>
      </c>
      <c r="AV179">
        <f t="shared" si="251"/>
        <v>1.161877851677435E-2</v>
      </c>
      <c r="AW179">
        <f t="shared" si="251"/>
        <v>1.1445003259903485E-2</v>
      </c>
      <c r="AX179">
        <f t="shared" si="251"/>
        <v>1.0175651487007643E-2</v>
      </c>
      <c r="AY179">
        <f t="shared" si="251"/>
        <v>8.6963841166459548E-3</v>
      </c>
      <c r="AZ179">
        <f t="shared" si="251"/>
        <v>7.8297926177708383E-3</v>
      </c>
      <c r="BA179">
        <f t="shared" si="251"/>
        <v>7.1735411169162573E-3</v>
      </c>
      <c r="BB179">
        <f t="shared" si="251"/>
        <v>6.6373994931002954E-3</v>
      </c>
      <c r="BC179">
        <f t="shared" si="251"/>
        <v>6.1822676480974281E-3</v>
      </c>
      <c r="BD179">
        <f t="shared" si="251"/>
        <v>5.7867271275568464E-3</v>
      </c>
      <c r="BE179">
        <f t="shared" si="251"/>
        <v>5.4374292362163517E-3</v>
      </c>
      <c r="BF179">
        <f t="shared" si="251"/>
        <v>5.1253380011090982E-3</v>
      </c>
      <c r="BG179">
        <f t="shared" si="251"/>
        <v>4.8439745968583622E-3</v>
      </c>
      <c r="BH179">
        <f t="shared" si="258"/>
        <v>4.5884929382318225E-3</v>
      </c>
      <c r="BI179">
        <f t="shared" si="258"/>
        <v>4.3551490215355884E-3</v>
      </c>
      <c r="BJ179">
        <f t="shared" si="258"/>
        <v>4.1409756221567505E-3</v>
      </c>
      <c r="BK179">
        <f t="shared" si="258"/>
        <v>3.9435722894912914E-3</v>
      </c>
      <c r="BL179">
        <f t="shared" si="259"/>
        <v>3.7609639787186361E-3</v>
      </c>
      <c r="BM179">
        <f t="shared" si="259"/>
        <v>3.5915025389570668E-3</v>
      </c>
      <c r="BN179">
        <f t="shared" si="259"/>
        <v>3.4337960437224604E-3</v>
      </c>
      <c r="BO179">
        <f t="shared" si="259"/>
        <v>3.2866568264903265E-3</v>
      </c>
      <c r="BP179">
        <f t="shared" si="259"/>
        <v>3.1490624490463702E-3</v>
      </c>
      <c r="BQ179">
        <f t="shared" si="259"/>
        <v>3.0201258369468593E-3</v>
      </c>
      <c r="BR179">
        <f t="shared" si="259"/>
        <v>2.8990720558360614E-3</v>
      </c>
      <c r="BS179">
        <f t="shared" si="259"/>
        <v>2.785219991738606E-3</v>
      </c>
      <c r="BT179">
        <f t="shared" si="259"/>
        <v>2.677967714932681E-3</v>
      </c>
      <c r="BU179">
        <f t="shared" si="259"/>
        <v>2.5767806531426705E-3</v>
      </c>
      <c r="BV179">
        <f t="shared" si="252"/>
        <v>2.481181936776235E-3</v>
      </c>
      <c r="BW179">
        <f t="shared" si="252"/>
        <v>2.3907444443429229E-3</v>
      </c>
      <c r="BX179">
        <f t="shared" si="252"/>
        <v>2.3050841936739703E-3</v>
      </c>
      <c r="BY179">
        <f t="shared" si="252"/>
        <v>2.2238548093344687E-3</v>
      </c>
      <c r="BZ179">
        <f t="shared" si="252"/>
        <v>2.1467428586771074E-3</v>
      </c>
      <c r="CA179">
        <f t="shared" si="252"/>
        <v>2.0734638950217683E-3</v>
      </c>
      <c r="CB179">
        <f t="shared" si="252"/>
        <v>2.0037590810122359E-3</v>
      </c>
      <c r="CC179">
        <f t="shared" si="252"/>
        <v>1.9373922914497793E-3</v>
      </c>
      <c r="CD179">
        <f t="shared" si="252"/>
        <v>1.8741476150430161E-3</v>
      </c>
      <c r="CE179">
        <f t="shared" si="252"/>
        <v>1.8138271901154562E-3</v>
      </c>
      <c r="CF179">
        <f t="shared" si="260"/>
        <v>1.7562493215073332E-3</v>
      </c>
      <c r="CG179">
        <f t="shared" si="260"/>
        <v>1.7012468355205482E-3</v>
      </c>
      <c r="CH179">
        <f t="shared" si="260"/>
        <v>1.6486656373910344E-3</v>
      </c>
      <c r="CI179">
        <f t="shared" si="260"/>
        <v>1.5983634418824558E-3</v>
      </c>
      <c r="CJ179">
        <f t="shared" si="260"/>
        <v>1.5502086525173472E-3</v>
      </c>
      <c r="CK179">
        <f t="shared" si="260"/>
        <v>1.5040793689528448E-3</v>
      </c>
      <c r="CL179">
        <f t="shared" si="260"/>
        <v>1.4598625052638186E-3</v>
      </c>
      <c r="CM179">
        <f t="shared" si="260"/>
        <v>1.4174530045671036E-3</v>
      </c>
      <c r="CN179">
        <f t="shared" si="260"/>
        <v>1.3767531376234978E-3</v>
      </c>
      <c r="CO179">
        <f t="shared" si="260"/>
        <v>1.3376718748804232E-3</v>
      </c>
      <c r="CP179">
        <f t="shared" si="253"/>
        <v>1.3001243229393449E-3</v>
      </c>
      <c r="CQ179">
        <f t="shared" si="253"/>
        <v>1.264031217704985E-3</v>
      </c>
      <c r="CR179">
        <f t="shared" si="253"/>
        <v>8.1394553270175212E-4</v>
      </c>
      <c r="CS179">
        <f t="shared" si="253"/>
        <v>5.2874546613380599E-4</v>
      </c>
      <c r="CT179">
        <f t="shared" si="253"/>
        <v>3.6622863786863196E-4</v>
      </c>
      <c r="CU179">
        <f t="shared" si="253"/>
        <v>2.548064326774137E-4</v>
      </c>
      <c r="CV179">
        <f t="shared" si="253"/>
        <v>1.7400827447633304E-4</v>
      </c>
      <c r="CW179">
        <f t="shared" si="253"/>
        <v>1.1440064323227426E-4</v>
      </c>
      <c r="CX179">
        <f t="shared" si="253"/>
        <v>7.066020736689139E-5</v>
      </c>
      <c r="CY179">
        <f t="shared" si="253"/>
        <v>3.940826116412538E-5</v>
      </c>
      <c r="CZ179">
        <f t="shared" si="253"/>
        <v>1.8327004389964557E-5</v>
      </c>
      <c r="DA179">
        <f t="shared" si="253"/>
        <v>5.7358130304829708E-6</v>
      </c>
      <c r="DB179">
        <f t="shared" si="253"/>
        <v>3.6439771840766043E-7</v>
      </c>
      <c r="DC179">
        <f t="shared" si="253"/>
        <v>0</v>
      </c>
      <c r="DD179">
        <f t="shared" si="253"/>
        <v>0</v>
      </c>
      <c r="DE179">
        <f t="shared" si="253"/>
        <v>0</v>
      </c>
      <c r="DF179">
        <f t="shared" si="261"/>
        <v>0</v>
      </c>
      <c r="DG179">
        <f t="shared" si="261"/>
        <v>0</v>
      </c>
      <c r="DH179">
        <f t="shared" si="261"/>
        <v>0</v>
      </c>
      <c r="DI179">
        <f t="shared" si="261"/>
        <v>0</v>
      </c>
      <c r="DJ179">
        <f t="shared" si="262"/>
        <v>0</v>
      </c>
      <c r="DK179">
        <f t="shared" si="262"/>
        <v>0</v>
      </c>
      <c r="DL179">
        <f t="shared" si="262"/>
        <v>0</v>
      </c>
      <c r="DM179">
        <f t="shared" si="262"/>
        <v>0</v>
      </c>
      <c r="DN179">
        <f t="shared" si="262"/>
        <v>0</v>
      </c>
      <c r="DO179">
        <f t="shared" si="262"/>
        <v>0</v>
      </c>
      <c r="DP179">
        <f t="shared" si="262"/>
        <v>0</v>
      </c>
      <c r="DQ179">
        <f t="shared" si="262"/>
        <v>0</v>
      </c>
      <c r="DR179">
        <f t="shared" si="262"/>
        <v>0</v>
      </c>
      <c r="DS179">
        <f t="shared" si="262"/>
        <v>0</v>
      </c>
      <c r="DT179">
        <f t="shared" si="254"/>
        <v>0</v>
      </c>
      <c r="DU179">
        <f t="shared" si="254"/>
        <v>0</v>
      </c>
      <c r="DV179">
        <f t="shared" si="254"/>
        <v>0</v>
      </c>
      <c r="DW179">
        <f t="shared" si="254"/>
        <v>0</v>
      </c>
      <c r="DX179">
        <f t="shared" si="254"/>
        <v>0</v>
      </c>
      <c r="DY179">
        <f t="shared" si="254"/>
        <v>0</v>
      </c>
      <c r="DZ179">
        <f t="shared" si="254"/>
        <v>0</v>
      </c>
      <c r="EA179">
        <f t="shared" si="254"/>
        <v>0</v>
      </c>
      <c r="EB179">
        <f t="shared" si="254"/>
        <v>0</v>
      </c>
      <c r="EC179">
        <f t="shared" si="254"/>
        <v>0</v>
      </c>
      <c r="ED179">
        <f t="shared" si="248"/>
        <v>0</v>
      </c>
      <c r="EE179">
        <f t="shared" si="248"/>
        <v>0</v>
      </c>
      <c r="EF179">
        <f t="shared" si="248"/>
        <v>0</v>
      </c>
      <c r="EG179">
        <f t="shared" si="248"/>
        <v>0</v>
      </c>
      <c r="EH179">
        <f t="shared" si="248"/>
        <v>0</v>
      </c>
      <c r="EI179">
        <f t="shared" si="248"/>
        <v>0</v>
      </c>
      <c r="EJ179">
        <f t="shared" si="248"/>
        <v>0</v>
      </c>
      <c r="EK179">
        <f t="shared" si="248"/>
        <v>0</v>
      </c>
      <c r="EL179">
        <f t="shared" si="248"/>
        <v>0</v>
      </c>
      <c r="EM179">
        <f t="shared" si="248"/>
        <v>0</v>
      </c>
      <c r="EN179">
        <f t="shared" si="249"/>
        <v>0</v>
      </c>
      <c r="EO179">
        <f t="shared" si="249"/>
        <v>0</v>
      </c>
      <c r="EP179">
        <f t="shared" si="249"/>
        <v>0</v>
      </c>
      <c r="EQ179">
        <f t="shared" si="249"/>
        <v>0</v>
      </c>
      <c r="ER179">
        <f t="shared" si="249"/>
        <v>0</v>
      </c>
      <c r="ES179">
        <f t="shared" si="249"/>
        <v>0</v>
      </c>
      <c r="ET179">
        <f t="shared" si="249"/>
        <v>0</v>
      </c>
      <c r="EU179">
        <f t="shared" si="249"/>
        <v>0</v>
      </c>
      <c r="EV179">
        <f t="shared" si="249"/>
        <v>0</v>
      </c>
      <c r="EW179">
        <f t="shared" si="249"/>
        <v>0</v>
      </c>
      <c r="EX179">
        <f t="shared" si="249"/>
        <v>0</v>
      </c>
      <c r="EZ179">
        <f t="shared" si="207"/>
        <v>0.88480728135571329</v>
      </c>
      <c r="FB179">
        <f t="shared" si="238"/>
        <v>1.0623256830142314E-2</v>
      </c>
      <c r="FC179">
        <f t="shared" si="239"/>
        <v>0.24865780893874628</v>
      </c>
    </row>
    <row r="180" spans="1:159" x14ac:dyDescent="0.25">
      <c r="A180">
        <v>1165</v>
      </c>
      <c r="B180" s="19">
        <f>'Input spectra'!Y179</f>
        <v>4.2898421961953197E-2</v>
      </c>
      <c r="C180">
        <f>'Input spectra'!B179</f>
        <v>0</v>
      </c>
      <c r="D180">
        <f t="shared" si="255"/>
        <v>2.0653927966864227E-2</v>
      </c>
      <c r="E180">
        <f t="shared" si="255"/>
        <v>2.0415746097605984E-2</v>
      </c>
      <c r="F180">
        <f t="shared" si="255"/>
        <v>2.0179224914131908E-2</v>
      </c>
      <c r="G180">
        <f t="shared" si="255"/>
        <v>1.994435456324381E-2</v>
      </c>
      <c r="H180">
        <f t="shared" si="255"/>
        <v>1.9711125245669352E-2</v>
      </c>
      <c r="I180">
        <f t="shared" si="255"/>
        <v>1.9479527215780942E-2</v>
      </c>
      <c r="J180">
        <f t="shared" si="255"/>
        <v>1.9249550781316006E-2</v>
      </c>
      <c r="K180">
        <f t="shared" si="255"/>
        <v>1.9021186303098705E-2</v>
      </c>
      <c r="L180">
        <f t="shared" si="255"/>
        <v>1.8794424194763043E-2</v>
      </c>
      <c r="M180">
        <f t="shared" si="255"/>
        <v>1.8569254922477369E-2</v>
      </c>
      <c r="N180">
        <f t="shared" si="250"/>
        <v>1.8345669004670287E-2</v>
      </c>
      <c r="O180">
        <f t="shared" si="250"/>
        <v>1.8123657011757905E-2</v>
      </c>
      <c r="P180">
        <f t="shared" si="250"/>
        <v>1.7903209565872536E-2</v>
      </c>
      <c r="Q180">
        <f t="shared" si="250"/>
        <v>1.7684317340592715E-2</v>
      </c>
      <c r="R180">
        <f t="shared" si="250"/>
        <v>1.7466971060674564E-2</v>
      </c>
      <c r="S180">
        <f t="shared" si="250"/>
        <v>1.725116150178458E-2</v>
      </c>
      <c r="T180">
        <f t="shared" si="250"/>
        <v>1.7036879490233716E-2</v>
      </c>
      <c r="U180">
        <f t="shared" si="250"/>
        <v>1.6824115902712822E-2</v>
      </c>
      <c r="V180">
        <f t="shared" si="250"/>
        <v>1.6612861666029443E-2</v>
      </c>
      <c r="W180">
        <f t="shared" si="250"/>
        <v>1.6403107756845912E-2</v>
      </c>
      <c r="X180">
        <f t="shared" si="250"/>
        <v>1.6194845201418791E-2</v>
      </c>
      <c r="Y180">
        <f t="shared" si="250"/>
        <v>1.598806507533963E-2</v>
      </c>
      <c r="Z180">
        <f t="shared" si="250"/>
        <v>1.5782758503277018E-2</v>
      </c>
      <c r="AA180">
        <f t="shared" si="250"/>
        <v>1.557891665871996E-2</v>
      </c>
      <c r="AB180">
        <f t="shared" si="250"/>
        <v>1.5376530763722536E-2</v>
      </c>
      <c r="AC180">
        <f t="shared" si="250"/>
        <v>1.5175592088649865E-2</v>
      </c>
      <c r="AD180">
        <f t="shared" si="256"/>
        <v>1.4976091951925329E-2</v>
      </c>
      <c r="AE180">
        <f t="shared" si="256"/>
        <v>1.4778021719779117E-2</v>
      </c>
      <c r="AF180">
        <f t="shared" si="256"/>
        <v>1.4581372805998005E-2</v>
      </c>
      <c r="AG180">
        <f t="shared" si="256"/>
        <v>1.4386136671676404E-2</v>
      </c>
      <c r="AH180">
        <f t="shared" si="257"/>
        <v>1.4192304824968702E-2</v>
      </c>
      <c r="AI180">
        <f t="shared" si="257"/>
        <v>1.3999868820842818E-2</v>
      </c>
      <c r="AJ180">
        <f t="shared" si="257"/>
        <v>1.3808820260835032E-2</v>
      </c>
      <c r="AK180">
        <f t="shared" si="257"/>
        <v>1.3619150792806031E-2</v>
      </c>
      <c r="AL180">
        <f t="shared" si="257"/>
        <v>1.3430852110698221E-2</v>
      </c>
      <c r="AM180">
        <f t="shared" si="257"/>
        <v>1.3243915954294255E-2</v>
      </c>
      <c r="AN180">
        <f t="shared" si="257"/>
        <v>1.3058334108976747E-2</v>
      </c>
      <c r="AO180">
        <f t="shared" si="257"/>
        <v>1.2874098405489288E-2</v>
      </c>
      <c r="AP180">
        <f t="shared" si="257"/>
        <v>1.269120071969858E-2</v>
      </c>
      <c r="AQ180">
        <f t="shared" si="257"/>
        <v>1.2509632972357831E-2</v>
      </c>
      <c r="AR180">
        <f t="shared" si="251"/>
        <v>1.2329387128871336E-2</v>
      </c>
      <c r="AS180">
        <f t="shared" si="251"/>
        <v>1.2150455199060257E-2</v>
      </c>
      <c r="AT180">
        <f t="shared" si="251"/>
        <v>1.1972829236929555E-2</v>
      </c>
      <c r="AU180">
        <f t="shared" si="251"/>
        <v>1.1796501340436166E-2</v>
      </c>
      <c r="AV180">
        <f t="shared" si="251"/>
        <v>1.1621463651258294E-2</v>
      </c>
      <c r="AW180">
        <f t="shared" si="251"/>
        <v>1.14477083545659E-2</v>
      </c>
      <c r="AX180">
        <f t="shared" si="251"/>
        <v>1.0178110015406196E-2</v>
      </c>
      <c r="AY180">
        <f t="shared" si="251"/>
        <v>8.6985309230688743E-3</v>
      </c>
      <c r="AZ180">
        <f t="shared" si="251"/>
        <v>7.8317666259647319E-3</v>
      </c>
      <c r="BA180">
        <f t="shared" si="251"/>
        <v>7.1753873573868494E-3</v>
      </c>
      <c r="BB180">
        <f t="shared" si="251"/>
        <v>6.6391426147519427E-3</v>
      </c>
      <c r="BC180">
        <f t="shared" si="251"/>
        <v>6.1839237187259546E-3</v>
      </c>
      <c r="BD180">
        <f t="shared" si="251"/>
        <v>5.7883076416164114E-3</v>
      </c>
      <c r="BE180">
        <f t="shared" si="251"/>
        <v>5.438942911237375E-3</v>
      </c>
      <c r="BF180">
        <f t="shared" si="251"/>
        <v>5.1267917204481659E-3</v>
      </c>
      <c r="BG180">
        <f t="shared" si="251"/>
        <v>4.8453739585603535E-3</v>
      </c>
      <c r="BH180">
        <f t="shared" si="258"/>
        <v>4.5898425991508854E-3</v>
      </c>
      <c r="BI180">
        <f t="shared" si="258"/>
        <v>4.3564529254648144E-3</v>
      </c>
      <c r="BJ180">
        <f t="shared" si="258"/>
        <v>4.1422371578020509E-3</v>
      </c>
      <c r="BK180">
        <f t="shared" si="258"/>
        <v>3.9447944037670568E-3</v>
      </c>
      <c r="BL180">
        <f t="shared" si="259"/>
        <v>3.7621492603772348E-3</v>
      </c>
      <c r="BM180">
        <f t="shared" si="259"/>
        <v>3.5926532818279316E-3</v>
      </c>
      <c r="BN180">
        <f t="shared" si="259"/>
        <v>3.4349142955229259E-3</v>
      </c>
      <c r="BO180">
        <f t="shared" si="259"/>
        <v>3.2877444271705719E-3</v>
      </c>
      <c r="BP180">
        <f t="shared" si="259"/>
        <v>3.1501210613781886E-3</v>
      </c>
      <c r="BQ180">
        <f t="shared" si="259"/>
        <v>3.0211569712558701E-3</v>
      </c>
      <c r="BR180">
        <f t="shared" si="259"/>
        <v>2.9000770902382713E-3</v>
      </c>
      <c r="BS180">
        <f t="shared" si="259"/>
        <v>2.7862001888751876E-3</v>
      </c>
      <c r="BT180">
        <f t="shared" si="259"/>
        <v>2.6789242359412527E-3</v>
      </c>
      <c r="BU180">
        <f t="shared" si="259"/>
        <v>2.5777145694219541E-3</v>
      </c>
      <c r="BV180">
        <f t="shared" si="252"/>
        <v>2.482094239969966E-3</v>
      </c>
      <c r="BW180">
        <f t="shared" si="252"/>
        <v>2.3916360548727608E-3</v>
      </c>
      <c r="BX180">
        <f t="shared" si="252"/>
        <v>2.305955968079676E-3</v>
      </c>
      <c r="BY180">
        <f t="shared" si="252"/>
        <v>2.224707546625702E-3</v>
      </c>
      <c r="BZ180">
        <f t="shared" si="252"/>
        <v>2.147577305860111E-3</v>
      </c>
      <c r="CA180">
        <f t="shared" si="252"/>
        <v>2.0742807519325071E-3</v>
      </c>
      <c r="CB180">
        <f t="shared" si="252"/>
        <v>2.0045590045628921E-3</v>
      </c>
      <c r="CC180">
        <f t="shared" si="252"/>
        <v>1.9381758993760993E-3</v>
      </c>
      <c r="CD180">
        <f t="shared" si="252"/>
        <v>1.8749154892246434E-3</v>
      </c>
      <c r="CE180">
        <f t="shared" si="252"/>
        <v>1.8145798795290815E-3</v>
      </c>
      <c r="CF180">
        <f t="shared" si="260"/>
        <v>1.7569873448626157E-3</v>
      </c>
      <c r="CG180">
        <f t="shared" si="260"/>
        <v>1.7019706836207309E-3</v>
      </c>
      <c r="CH180">
        <f t="shared" si="260"/>
        <v>1.6493757752536428E-3</v>
      </c>
      <c r="CI180">
        <f t="shared" si="260"/>
        <v>1.5990603106500847E-3</v>
      </c>
      <c r="CJ180">
        <f t="shared" si="260"/>
        <v>1.5508926711841134E-3</v>
      </c>
      <c r="CK180">
        <f t="shared" si="260"/>
        <v>1.5047509359283956E-3</v>
      </c>
      <c r="CL180">
        <f t="shared" si="260"/>
        <v>1.4605219997937053E-3</v>
      </c>
      <c r="CM180">
        <f t="shared" si="260"/>
        <v>1.4181007880257645E-3</v>
      </c>
      <c r="CN180">
        <f t="shared" si="260"/>
        <v>1.3773895546939096E-3</v>
      </c>
      <c r="CO180">
        <f t="shared" si="260"/>
        <v>1.3382972546326474E-3</v>
      </c>
      <c r="CP180">
        <f t="shared" si="253"/>
        <v>1.3007389798186358E-3</v>
      </c>
      <c r="CQ180">
        <f t="shared" si="253"/>
        <v>1.2646354524387914E-3</v>
      </c>
      <c r="CR180">
        <f t="shared" si="253"/>
        <v>8.1433889325510775E-4</v>
      </c>
      <c r="CS180">
        <f t="shared" si="253"/>
        <v>5.2900377444524351E-4</v>
      </c>
      <c r="CT180">
        <f t="shared" si="253"/>
        <v>3.6640947602518926E-4</v>
      </c>
      <c r="CU180">
        <f t="shared" si="253"/>
        <v>2.5493359107588723E-4</v>
      </c>
      <c r="CV180">
        <f t="shared" si="253"/>
        <v>1.7409602573012918E-4</v>
      </c>
      <c r="CW180">
        <f t="shared" si="253"/>
        <v>1.1445893584725904E-4</v>
      </c>
      <c r="CX180">
        <f t="shared" si="253"/>
        <v>7.069658341045073E-5</v>
      </c>
      <c r="CY180">
        <f t="shared" si="253"/>
        <v>3.9428755699908618E-5</v>
      </c>
      <c r="CZ180">
        <f t="shared" si="253"/>
        <v>1.8336631772818107E-5</v>
      </c>
      <c r="DA180">
        <f t="shared" si="253"/>
        <v>5.7388562568597452E-6</v>
      </c>
      <c r="DB180">
        <f t="shared" si="253"/>
        <v>3.6459297012426168E-7</v>
      </c>
      <c r="DC180">
        <f t="shared" si="253"/>
        <v>0</v>
      </c>
      <c r="DD180">
        <f t="shared" si="253"/>
        <v>0</v>
      </c>
      <c r="DE180">
        <f t="shared" si="253"/>
        <v>0</v>
      </c>
      <c r="DF180">
        <f t="shared" si="261"/>
        <v>0</v>
      </c>
      <c r="DG180">
        <f t="shared" si="261"/>
        <v>0</v>
      </c>
      <c r="DH180">
        <f t="shared" si="261"/>
        <v>0</v>
      </c>
      <c r="DI180">
        <f t="shared" si="261"/>
        <v>0</v>
      </c>
      <c r="DJ180">
        <f t="shared" si="262"/>
        <v>0</v>
      </c>
      <c r="DK180">
        <f t="shared" si="262"/>
        <v>0</v>
      </c>
      <c r="DL180">
        <f t="shared" si="262"/>
        <v>0</v>
      </c>
      <c r="DM180">
        <f t="shared" si="262"/>
        <v>0</v>
      </c>
      <c r="DN180">
        <f t="shared" si="262"/>
        <v>0</v>
      </c>
      <c r="DO180">
        <f t="shared" si="262"/>
        <v>0</v>
      </c>
      <c r="DP180">
        <f t="shared" si="262"/>
        <v>0</v>
      </c>
      <c r="DQ180">
        <f t="shared" si="262"/>
        <v>0</v>
      </c>
      <c r="DR180">
        <f t="shared" si="262"/>
        <v>0</v>
      </c>
      <c r="DS180">
        <f t="shared" si="262"/>
        <v>0</v>
      </c>
      <c r="DT180">
        <f t="shared" si="254"/>
        <v>0</v>
      </c>
      <c r="DU180">
        <f t="shared" si="254"/>
        <v>0</v>
      </c>
      <c r="DV180">
        <f t="shared" si="254"/>
        <v>0</v>
      </c>
      <c r="DW180">
        <f t="shared" si="254"/>
        <v>0</v>
      </c>
      <c r="DX180">
        <f t="shared" si="254"/>
        <v>0</v>
      </c>
      <c r="DY180">
        <f t="shared" si="254"/>
        <v>0</v>
      </c>
      <c r="DZ180">
        <f t="shared" si="254"/>
        <v>0</v>
      </c>
      <c r="EA180">
        <f t="shared" si="254"/>
        <v>0</v>
      </c>
      <c r="EB180">
        <f t="shared" si="254"/>
        <v>0</v>
      </c>
      <c r="EC180">
        <f t="shared" si="254"/>
        <v>0</v>
      </c>
      <c r="ED180">
        <f t="shared" si="248"/>
        <v>0</v>
      </c>
      <c r="EE180">
        <f t="shared" si="248"/>
        <v>0</v>
      </c>
      <c r="EF180">
        <f t="shared" si="248"/>
        <v>0</v>
      </c>
      <c r="EG180">
        <f t="shared" si="248"/>
        <v>0</v>
      </c>
      <c r="EH180">
        <f t="shared" si="248"/>
        <v>0</v>
      </c>
      <c r="EI180">
        <f t="shared" si="248"/>
        <v>0</v>
      </c>
      <c r="EJ180">
        <f t="shared" si="248"/>
        <v>0</v>
      </c>
      <c r="EK180">
        <f t="shared" si="248"/>
        <v>0</v>
      </c>
      <c r="EL180">
        <f t="shared" si="248"/>
        <v>0</v>
      </c>
      <c r="EM180">
        <f t="shared" si="248"/>
        <v>0</v>
      </c>
      <c r="EN180">
        <f t="shared" si="249"/>
        <v>0</v>
      </c>
      <c r="EO180">
        <f t="shared" si="249"/>
        <v>0</v>
      </c>
      <c r="EP180">
        <f t="shared" si="249"/>
        <v>0</v>
      </c>
      <c r="EQ180">
        <f t="shared" si="249"/>
        <v>0</v>
      </c>
      <c r="ER180">
        <f t="shared" si="249"/>
        <v>0</v>
      </c>
      <c r="ES180">
        <f t="shared" si="249"/>
        <v>0</v>
      </c>
      <c r="ET180">
        <f t="shared" si="249"/>
        <v>0</v>
      </c>
      <c r="EU180">
        <f t="shared" si="249"/>
        <v>0</v>
      </c>
      <c r="EV180">
        <f t="shared" si="249"/>
        <v>0</v>
      </c>
      <c r="EW180">
        <f t="shared" si="249"/>
        <v>0</v>
      </c>
      <c r="EX180">
        <f t="shared" si="249"/>
        <v>0</v>
      </c>
      <c r="EZ180">
        <f t="shared" si="207"/>
        <v>0.88493539779150798</v>
      </c>
      <c r="FB180">
        <f t="shared" si="238"/>
        <v>1.0610406279226381E-2</v>
      </c>
      <c r="FC180">
        <f t="shared" si="239"/>
        <v>0.24865945001110248</v>
      </c>
    </row>
    <row r="181" spans="1:159" x14ac:dyDescent="0.25">
      <c r="A181">
        <v>1170</v>
      </c>
      <c r="B181" s="19">
        <f>'Input spectra'!Y180</f>
        <v>4.2845904622799601E-2</v>
      </c>
      <c r="C181">
        <f>'Input spectra'!B180</f>
        <v>0</v>
      </c>
      <c r="D181">
        <f t="shared" si="255"/>
        <v>2.0653927966864227E-2</v>
      </c>
      <c r="E181">
        <f t="shared" si="255"/>
        <v>2.0415853315953716E-2</v>
      </c>
      <c r="F181">
        <f t="shared" si="255"/>
        <v>2.0179436867084764E-2</v>
      </c>
      <c r="G181">
        <f t="shared" si="255"/>
        <v>1.9944668793049021E-2</v>
      </c>
      <c r="H181">
        <f t="shared" si="255"/>
        <v>1.971153932035841E-2</v>
      </c>
      <c r="I181">
        <f t="shared" si="255"/>
        <v>1.9480038728965407E-2</v>
      </c>
      <c r="J181">
        <f t="shared" si="255"/>
        <v>1.9250157351984761E-2</v>
      </c>
      <c r="K181">
        <f t="shared" si="255"/>
        <v>1.9021885575416526E-2</v>
      </c>
      <c r="L181">
        <f t="shared" si="255"/>
        <v>1.8795213837870615E-2</v>
      </c>
      <c r="M181">
        <f t="shared" si="255"/>
        <v>1.8570132630292637E-2</v>
      </c>
      <c r="N181">
        <f t="shared" si="250"/>
        <v>1.8346632495691174E-2</v>
      </c>
      <c r="O181">
        <f t="shared" si="250"/>
        <v>1.8124704028866404E-2</v>
      </c>
      <c r="P181">
        <f t="shared" si="250"/>
        <v>1.7904337876140129E-2</v>
      </c>
      <c r="Q181">
        <f t="shared" si="250"/>
        <v>1.768552473508711E-2</v>
      </c>
      <c r="R181">
        <f t="shared" si="250"/>
        <v>1.7468255354267815E-2</v>
      </c>
      <c r="S181">
        <f t="shared" si="250"/>
        <v>1.7252520532962477E-2</v>
      </c>
      <c r="T181">
        <f t="shared" si="250"/>
        <v>1.7038311120906511E-2</v>
      </c>
      <c r="U181">
        <f t="shared" si="250"/>
        <v>1.6825618018027257E-2</v>
      </c>
      <c r="V181">
        <f t="shared" si="250"/>
        <v>1.661443217418206E-2</v>
      </c>
      <c r="W181">
        <f t="shared" si="250"/>
        <v>1.6404744588897669E-2</v>
      </c>
      <c r="X181">
        <f t="shared" si="250"/>
        <v>1.6196546311110949E-2</v>
      </c>
      <c r="Y181">
        <f t="shared" si="250"/>
        <v>1.5989828438910902E-2</v>
      </c>
      <c r="Z181">
        <f t="shared" si="250"/>
        <v>1.5784582119282006E-2</v>
      </c>
      <c r="AA181">
        <f t="shared" si="250"/>
        <v>1.558079854784882E-2</v>
      </c>
      <c r="AB181">
        <f t="shared" si="250"/>
        <v>1.5378468968621906E-2</v>
      </c>
      <c r="AC181">
        <f t="shared" si="250"/>
        <v>1.5177584673745028E-2</v>
      </c>
      <c r="AD181">
        <f t="shared" si="256"/>
        <v>1.4978137003243613E-2</v>
      </c>
      <c r="AE181">
        <f t="shared" si="256"/>
        <v>1.4780117344774508E-2</v>
      </c>
      <c r="AF181">
        <f t="shared" si="256"/>
        <v>1.4583517133376992E-2</v>
      </c>
      <c r="AG181">
        <f t="shared" si="256"/>
        <v>1.438832785122502E-2</v>
      </c>
      <c r="AH181">
        <f t="shared" si="257"/>
        <v>1.4194541027380769E-2</v>
      </c>
      <c r="AI181">
        <f t="shared" si="257"/>
        <v>1.4002148237549385E-2</v>
      </c>
      <c r="AJ181">
        <f t="shared" si="257"/>
        <v>1.3811141103835006E-2</v>
      </c>
      <c r="AK181">
        <f t="shared" si="257"/>
        <v>1.3621511294497972E-2</v>
      </c>
      <c r="AL181">
        <f t="shared" si="257"/>
        <v>1.3433250523713332E-2</v>
      </c>
      <c r="AM181">
        <f t="shared" si="257"/>
        <v>1.3246350551330503E-2</v>
      </c>
      <c r="AN181">
        <f t="shared" si="257"/>
        <v>1.3060803182634171E-2</v>
      </c>
      <c r="AO181">
        <f t="shared" si="257"/>
        <v>1.2876600268106431E-2</v>
      </c>
      <c r="AP181">
        <f t="shared" si="257"/>
        <v>1.2693733703190083E-2</v>
      </c>
      <c r="AQ181">
        <f t="shared" si="257"/>
        <v>1.251219542805315E-2</v>
      </c>
      <c r="AR181">
        <f t="shared" si="251"/>
        <v>1.2331977427354592E-2</v>
      </c>
      <c r="AS181">
        <f t="shared" si="251"/>
        <v>1.2153071730011192E-2</v>
      </c>
      <c r="AT181">
        <f t="shared" si="251"/>
        <v>1.1975470408965622E-2</v>
      </c>
      <c r="AU181">
        <f t="shared" si="251"/>
        <v>1.1799165580955716E-2</v>
      </c>
      <c r="AV181">
        <f t="shared" si="251"/>
        <v>1.162414940628485E-2</v>
      </c>
      <c r="AW181">
        <f t="shared" si="251"/>
        <v>1.1450414088593545E-2</v>
      </c>
      <c r="AX181">
        <f t="shared" si="251"/>
        <v>1.0180569137807197E-2</v>
      </c>
      <c r="AY181">
        <f t="shared" si="251"/>
        <v>8.7006782594566314E-3</v>
      </c>
      <c r="AZ181">
        <f t="shared" si="251"/>
        <v>7.8337411318357072E-3</v>
      </c>
      <c r="BA181">
        <f t="shared" si="251"/>
        <v>7.1772340730207971E-3</v>
      </c>
      <c r="BB181">
        <f t="shared" si="251"/>
        <v>6.6408861941842446E-3</v>
      </c>
      <c r="BC181">
        <f t="shared" si="251"/>
        <v>6.1855802329732453E-3</v>
      </c>
      <c r="BD181">
        <f t="shared" si="251"/>
        <v>5.7898885873577596E-3</v>
      </c>
      <c r="BE181">
        <f t="shared" si="251"/>
        <v>5.4404570076362173E-3</v>
      </c>
      <c r="BF181">
        <f t="shared" si="251"/>
        <v>5.1282458521112436E-3</v>
      </c>
      <c r="BG181">
        <f t="shared" si="251"/>
        <v>4.8467737245198698E-3</v>
      </c>
      <c r="BH181">
        <f t="shared" si="258"/>
        <v>4.5911926570596819E-3</v>
      </c>
      <c r="BI181">
        <f t="shared" si="258"/>
        <v>4.3577572197745868E-3</v>
      </c>
      <c r="BJ181">
        <f t="shared" si="258"/>
        <v>4.1434990777703545E-3</v>
      </c>
      <c r="BK181">
        <f t="shared" si="258"/>
        <v>3.9460168967764154E-3</v>
      </c>
      <c r="BL181">
        <f t="shared" si="259"/>
        <v>3.763334915581716E-3</v>
      </c>
      <c r="BM181">
        <f t="shared" si="259"/>
        <v>3.5938043934049682E-3</v>
      </c>
      <c r="BN181">
        <f t="shared" si="259"/>
        <v>3.4360329114938529E-3</v>
      </c>
      <c r="BO181">
        <f t="shared" si="259"/>
        <v>3.2888323877530829E-3</v>
      </c>
      <c r="BP181">
        <f t="shared" si="259"/>
        <v>3.1511800295810281E-3</v>
      </c>
      <c r="BQ181">
        <f t="shared" si="259"/>
        <v>3.0221884576157624E-3</v>
      </c>
      <c r="BR181">
        <f t="shared" si="259"/>
        <v>2.9010824730602964E-3</v>
      </c>
      <c r="BS181">
        <f t="shared" si="259"/>
        <v>2.7871807309706701E-3</v>
      </c>
      <c r="BT181">
        <f t="shared" si="259"/>
        <v>2.679881098601605E-3</v>
      </c>
      <c r="BU181">
        <f t="shared" si="259"/>
        <v>2.5786488241854679E-3</v>
      </c>
      <c r="BV181">
        <f t="shared" si="252"/>
        <v>2.4830068786075043E-3</v>
      </c>
      <c r="BW181">
        <f t="shared" si="252"/>
        <v>2.3925279979221774E-3</v>
      </c>
      <c r="BX181">
        <f t="shared" si="252"/>
        <v>2.3068280721872708E-3</v>
      </c>
      <c r="BY181">
        <f t="shared" si="252"/>
        <v>2.2255606108991127E-3</v>
      </c>
      <c r="BZ181">
        <f t="shared" si="252"/>
        <v>2.1484120773959349E-3</v>
      </c>
      <c r="CA181">
        <f t="shared" si="252"/>
        <v>2.0750979306502545E-3</v>
      </c>
      <c r="CB181">
        <f t="shared" si="252"/>
        <v>2.0053592474521815E-3</v>
      </c>
      <c r="CC181">
        <f t="shared" si="252"/>
        <v>1.9389598242446229E-3</v>
      </c>
      <c r="CD181">
        <f t="shared" si="252"/>
        <v>1.8756836780190334E-3</v>
      </c>
      <c r="CE181">
        <f t="shared" si="252"/>
        <v>1.8153328812885337E-3</v>
      </c>
      <c r="CF181">
        <f t="shared" si="260"/>
        <v>1.7577256783552267E-3</v>
      </c>
      <c r="CG181">
        <f t="shared" si="260"/>
        <v>1.7026948397044824E-3</v>
      </c>
      <c r="CH181">
        <f t="shared" si="260"/>
        <v>1.6500862189974268E-3</v>
      </c>
      <c r="CI181">
        <f t="shared" si="260"/>
        <v>1.5997574832447819E-3</v>
      </c>
      <c r="CJ181">
        <f t="shared" si="260"/>
        <v>1.5515769916693062E-3</v>
      </c>
      <c r="CK181">
        <f t="shared" si="260"/>
        <v>1.5054228027566079E-3</v>
      </c>
      <c r="CL181">
        <f t="shared" si="260"/>
        <v>1.4611817922509881E-3</v>
      </c>
      <c r="CM181">
        <f t="shared" si="260"/>
        <v>1.4187488675248645E-3</v>
      </c>
      <c r="CN181">
        <f t="shared" si="260"/>
        <v>1.3780262659540904E-3</v>
      </c>
      <c r="CO181">
        <f t="shared" si="260"/>
        <v>1.3389229267583912E-3</v>
      </c>
      <c r="CP181">
        <f t="shared" si="253"/>
        <v>1.3013539272878898E-3</v>
      </c>
      <c r="CQ181">
        <f t="shared" si="253"/>
        <v>1.2652399760100953E-3</v>
      </c>
      <c r="CR181">
        <f t="shared" si="253"/>
        <v>8.1473244391028058E-4</v>
      </c>
      <c r="CS181">
        <f t="shared" si="253"/>
        <v>5.2926220894818153E-4</v>
      </c>
      <c r="CT181">
        <f t="shared" si="253"/>
        <v>3.6659040347689022E-4</v>
      </c>
      <c r="CU181">
        <f t="shared" si="253"/>
        <v>2.5506081293138626E-4</v>
      </c>
      <c r="CV181">
        <f t="shared" si="253"/>
        <v>1.7418382123631827E-4</v>
      </c>
      <c r="CW181">
        <f t="shared" si="253"/>
        <v>1.1451725816512718E-4</v>
      </c>
      <c r="CX181">
        <f t="shared" si="253"/>
        <v>7.0732978180484203E-5</v>
      </c>
      <c r="CY181">
        <f t="shared" si="253"/>
        <v>3.9449260894015377E-5</v>
      </c>
      <c r="CZ181">
        <f t="shared" si="253"/>
        <v>1.8346264213044842E-5</v>
      </c>
      <c r="DA181">
        <f t="shared" si="253"/>
        <v>5.741901097868435E-6</v>
      </c>
      <c r="DB181">
        <f t="shared" si="253"/>
        <v>3.6478832646070793E-7</v>
      </c>
      <c r="DC181">
        <f t="shared" si="253"/>
        <v>0</v>
      </c>
      <c r="DD181">
        <f t="shared" si="253"/>
        <v>0</v>
      </c>
      <c r="DE181">
        <f t="shared" si="253"/>
        <v>0</v>
      </c>
      <c r="DF181">
        <f t="shared" si="261"/>
        <v>0</v>
      </c>
      <c r="DG181">
        <f t="shared" si="261"/>
        <v>0</v>
      </c>
      <c r="DH181">
        <f t="shared" si="261"/>
        <v>0</v>
      </c>
      <c r="DI181">
        <f t="shared" si="261"/>
        <v>0</v>
      </c>
      <c r="DJ181">
        <f t="shared" si="262"/>
        <v>0</v>
      </c>
      <c r="DK181">
        <f t="shared" si="262"/>
        <v>0</v>
      </c>
      <c r="DL181">
        <f t="shared" si="262"/>
        <v>0</v>
      </c>
      <c r="DM181">
        <f t="shared" si="262"/>
        <v>0</v>
      </c>
      <c r="DN181">
        <f t="shared" si="262"/>
        <v>0</v>
      </c>
      <c r="DO181">
        <f t="shared" si="262"/>
        <v>0</v>
      </c>
      <c r="DP181">
        <f t="shared" si="262"/>
        <v>0</v>
      </c>
      <c r="DQ181">
        <f t="shared" si="262"/>
        <v>0</v>
      </c>
      <c r="DR181">
        <f t="shared" si="262"/>
        <v>0</v>
      </c>
      <c r="DS181">
        <f t="shared" si="262"/>
        <v>0</v>
      </c>
      <c r="DT181">
        <f t="shared" si="254"/>
        <v>0</v>
      </c>
      <c r="DU181">
        <f t="shared" si="254"/>
        <v>0</v>
      </c>
      <c r="DV181">
        <f t="shared" si="254"/>
        <v>0</v>
      </c>
      <c r="DW181">
        <f t="shared" si="254"/>
        <v>0</v>
      </c>
      <c r="DX181">
        <f t="shared" si="254"/>
        <v>0</v>
      </c>
      <c r="DY181">
        <f t="shared" si="254"/>
        <v>0</v>
      </c>
      <c r="DZ181">
        <f t="shared" si="254"/>
        <v>0</v>
      </c>
      <c r="EA181">
        <f t="shared" si="254"/>
        <v>0</v>
      </c>
      <c r="EB181">
        <f t="shared" si="254"/>
        <v>0</v>
      </c>
      <c r="EC181">
        <f t="shared" si="254"/>
        <v>0</v>
      </c>
      <c r="ED181">
        <f t="shared" si="248"/>
        <v>0</v>
      </c>
      <c r="EE181">
        <f t="shared" ref="ED181:EM196" si="263">EE$2*EXP(- EE$1 * ($C181*_c1+$B181))</f>
        <v>0</v>
      </c>
      <c r="EF181">
        <f t="shared" si="263"/>
        <v>0</v>
      </c>
      <c r="EG181">
        <f t="shared" si="263"/>
        <v>0</v>
      </c>
      <c r="EH181">
        <f t="shared" si="263"/>
        <v>0</v>
      </c>
      <c r="EI181">
        <f t="shared" si="263"/>
        <v>0</v>
      </c>
      <c r="EJ181">
        <f t="shared" si="263"/>
        <v>0</v>
      </c>
      <c r="EK181">
        <f t="shared" si="263"/>
        <v>0</v>
      </c>
      <c r="EL181">
        <f t="shared" si="263"/>
        <v>0</v>
      </c>
      <c r="EM181">
        <f t="shared" si="263"/>
        <v>0</v>
      </c>
      <c r="EN181">
        <f t="shared" si="249"/>
        <v>0</v>
      </c>
      <c r="EO181">
        <f t="shared" si="249"/>
        <v>0</v>
      </c>
      <c r="EP181">
        <f t="shared" si="249"/>
        <v>0</v>
      </c>
      <c r="EQ181">
        <f t="shared" si="249"/>
        <v>0</v>
      </c>
      <c r="ER181">
        <f t="shared" si="249"/>
        <v>0</v>
      </c>
      <c r="ES181">
        <f t="shared" si="249"/>
        <v>0</v>
      </c>
      <c r="ET181">
        <f t="shared" si="249"/>
        <v>0</v>
      </c>
      <c r="EU181">
        <f t="shared" si="249"/>
        <v>0</v>
      </c>
      <c r="EV181">
        <f t="shared" si="249"/>
        <v>0</v>
      </c>
      <c r="EW181">
        <f t="shared" si="249"/>
        <v>0</v>
      </c>
      <c r="EX181">
        <f t="shared" si="249"/>
        <v>0</v>
      </c>
      <c r="EZ181">
        <f t="shared" si="207"/>
        <v>0.88506354305255841</v>
      </c>
      <c r="FB181">
        <f t="shared" si="238"/>
        <v>1.0597555390867708E-2</v>
      </c>
      <c r="FC181">
        <f t="shared" si="239"/>
        <v>0.24866109108369117</v>
      </c>
    </row>
    <row r="182" spans="1:159" x14ac:dyDescent="0.25">
      <c r="A182">
        <v>1175</v>
      </c>
      <c r="B182" s="19">
        <f>'Input spectra'!Y181</f>
        <v>4.2793387283645998E-2</v>
      </c>
      <c r="C182">
        <f>'Input spectra'!B181</f>
        <v>0</v>
      </c>
      <c r="D182">
        <f t="shared" si="255"/>
        <v>2.0653927966864227E-2</v>
      </c>
      <c r="E182">
        <f t="shared" si="255"/>
        <v>2.0415960534864528E-2</v>
      </c>
      <c r="F182">
        <f t="shared" si="255"/>
        <v>2.017964882226387E-2</v>
      </c>
      <c r="G182">
        <f t="shared" si="255"/>
        <v>1.9944983027805025E-2</v>
      </c>
      <c r="H182">
        <f t="shared" si="255"/>
        <v>1.9711953403745996E-2</v>
      </c>
      <c r="I182">
        <f t="shared" si="255"/>
        <v>1.9480550255581711E-2</v>
      </c>
      <c r="J182">
        <f t="shared" si="255"/>
        <v>1.9250763941767102E-2</v>
      </c>
      <c r="K182">
        <f t="shared" si="255"/>
        <v>1.9022584873441564E-2</v>
      </c>
      <c r="L182">
        <f t="shared" si="255"/>
        <v>1.8796003514154846E-2</v>
      </c>
      <c r="M182">
        <f t="shared" si="255"/>
        <v>1.8571010379594275E-2</v>
      </c>
      <c r="N182">
        <f t="shared" si="250"/>
        <v>1.8347596037313375E-2</v>
      </c>
      <c r="O182">
        <f t="shared" si="250"/>
        <v>1.8125751106461863E-2</v>
      </c>
      <c r="P182">
        <f t="shared" si="250"/>
        <v>1.7905466257516982E-2</v>
      </c>
      <c r="Q182">
        <f t="shared" si="250"/>
        <v>1.768673221201621E-2</v>
      </c>
      <c r="R182">
        <f t="shared" si="250"/>
        <v>1.746953974229129E-2</v>
      </c>
      <c r="S182">
        <f t="shared" si="250"/>
        <v>1.7253879671203641E-2</v>
      </c>
      <c r="T182">
        <f t="shared" si="250"/>
        <v>1.7039742871881057E-2</v>
      </c>
      <c r="U182">
        <f t="shared" si="250"/>
        <v>1.6827120267455749E-2</v>
      </c>
      <c r="V182">
        <f t="shared" si="250"/>
        <v>1.6616002830803733E-2</v>
      </c>
      <c r="W182">
        <f t="shared" si="250"/>
        <v>1.6406381584285496E-2</v>
      </c>
      <c r="X182">
        <f t="shared" si="250"/>
        <v>1.6198247599487996E-2</v>
      </c>
      <c r="Y182">
        <f t="shared" si="250"/>
        <v>1.5991591996967942E-2</v>
      </c>
      <c r="Z182">
        <f t="shared" si="250"/>
        <v>1.5786405945996382E-2</v>
      </c>
      <c r="AA182">
        <f t="shared" si="250"/>
        <v>1.5582680664304571E-2</v>
      </c>
      <c r="AB182">
        <f t="shared" si="250"/>
        <v>1.5380407417831143E-2</v>
      </c>
      <c r="AC182">
        <f t="shared" si="250"/>
        <v>1.5179577520470533E-2</v>
      </c>
      <c r="AD182">
        <f t="shared" si="256"/>
        <v>1.498018233382266E-2</v>
      </c>
      <c r="AE182">
        <f t="shared" si="256"/>
        <v>1.4782213266943921E-2</v>
      </c>
      <c r="AF182">
        <f t="shared" si="256"/>
        <v>1.4585661776099398E-2</v>
      </c>
      <c r="AG182">
        <f t="shared" si="256"/>
        <v>1.4390519364516319E-2</v>
      </c>
      <c r="AH182">
        <f t="shared" si="257"/>
        <v>1.4196777582138793E-2</v>
      </c>
      <c r="AI182">
        <f t="shared" si="257"/>
        <v>1.4004428025383755E-2</v>
      </c>
      <c r="AJ182">
        <f t="shared" si="257"/>
        <v>1.381346233689815E-2</v>
      </c>
      <c r="AK182">
        <f t="shared" si="257"/>
        <v>1.3623872205317352E-2</v>
      </c>
      <c r="AL182">
        <f t="shared" si="257"/>
        <v>1.3435649365024799E-2</v>
      </c>
      <c r="AM182">
        <f t="shared" si="257"/>
        <v>1.3248785595912837E-2</v>
      </c>
      <c r="AN182">
        <f t="shared" si="257"/>
        <v>1.3063272723144767E-2</v>
      </c>
      <c r="AO182">
        <f t="shared" si="257"/>
        <v>1.2879102616918129E-2</v>
      </c>
      <c r="AP182">
        <f t="shared" si="257"/>
        <v>1.2696267192229133E-2</v>
      </c>
      <c r="AQ182">
        <f t="shared" si="257"/>
        <v>1.2514758408638306E-2</v>
      </c>
      <c r="AR182">
        <f t="shared" si="251"/>
        <v>1.2334568270037339E-2</v>
      </c>
      <c r="AS182">
        <f t="shared" si="251"/>
        <v>1.2155688824417085E-2</v>
      </c>
      <c r="AT182">
        <f t="shared" si="251"/>
        <v>1.1978112163636721E-2</v>
      </c>
      <c r="AU182">
        <f t="shared" si="251"/>
        <v>1.1801830423194144E-2</v>
      </c>
      <c r="AV182">
        <f t="shared" si="251"/>
        <v>1.1626835781997431E-2</v>
      </c>
      <c r="AW182">
        <f t="shared" si="251"/>
        <v>1.1453120462137537E-2</v>
      </c>
      <c r="AX182">
        <f t="shared" si="251"/>
        <v>1.0183028854354161E-2</v>
      </c>
      <c r="AY182">
        <f t="shared" si="251"/>
        <v>8.702826125940059E-3</v>
      </c>
      <c r="AZ182">
        <f t="shared" si="251"/>
        <v>7.835716135509237E-3</v>
      </c>
      <c r="BA182">
        <f t="shared" si="251"/>
        <v>7.1790812639403942E-3</v>
      </c>
      <c r="BB182">
        <f t="shared" si="251"/>
        <v>6.642630231517426E-3</v>
      </c>
      <c r="BC182">
        <f t="shared" si="251"/>
        <v>6.1872371909581312E-3</v>
      </c>
      <c r="BD182">
        <f t="shared" si="251"/>
        <v>5.7914699648987976E-3</v>
      </c>
      <c r="BE182">
        <f t="shared" si="251"/>
        <v>5.4419715255301804E-3</v>
      </c>
      <c r="BF182">
        <f t="shared" si="251"/>
        <v>5.1297003962152811E-3</v>
      </c>
      <c r="BG182">
        <f t="shared" si="251"/>
        <v>4.8481738948536928E-3</v>
      </c>
      <c r="BH182">
        <f t="shared" si="258"/>
        <v>4.5925431120749857E-3</v>
      </c>
      <c r="BI182">
        <f t="shared" si="258"/>
        <v>4.3590619045817828E-3</v>
      </c>
      <c r="BJ182">
        <f t="shared" si="258"/>
        <v>4.1447613821787438E-3</v>
      </c>
      <c r="BK182">
        <f t="shared" si="258"/>
        <v>3.9472397686367375E-3</v>
      </c>
      <c r="BL182">
        <f t="shared" si="259"/>
        <v>3.7645209444498043E-3</v>
      </c>
      <c r="BM182">
        <f t="shared" si="259"/>
        <v>3.5949558738063146E-3</v>
      </c>
      <c r="BN182">
        <f t="shared" si="259"/>
        <v>3.4371518917538368E-3</v>
      </c>
      <c r="BO182">
        <f t="shared" si="259"/>
        <v>3.2899207083569569E-3</v>
      </c>
      <c r="BP182">
        <f t="shared" si="259"/>
        <v>3.1522393537745217E-3</v>
      </c>
      <c r="BQ182">
        <f t="shared" si="259"/>
        <v>3.0232202961467339E-3</v>
      </c>
      <c r="BR182">
        <f t="shared" si="259"/>
        <v>2.9020882044229245E-3</v>
      </c>
      <c r="BS182">
        <f t="shared" si="259"/>
        <v>2.7881616181464537E-3</v>
      </c>
      <c r="BT182">
        <f t="shared" si="259"/>
        <v>2.6808383030357706E-3</v>
      </c>
      <c r="BU182">
        <f t="shared" si="259"/>
        <v>2.5795834175558916E-3</v>
      </c>
      <c r="BV182">
        <f t="shared" si="252"/>
        <v>2.48391985281219E-3</v>
      </c>
      <c r="BW182">
        <f t="shared" si="252"/>
        <v>2.3934202736151846E-3</v>
      </c>
      <c r="BX182">
        <f t="shared" si="252"/>
        <v>2.3077005061214479E-3</v>
      </c>
      <c r="BY182">
        <f t="shared" si="252"/>
        <v>2.2264140022800823E-3</v>
      </c>
      <c r="BZ182">
        <f t="shared" si="252"/>
        <v>2.1492471734106569E-3</v>
      </c>
      <c r="CA182">
        <f t="shared" si="252"/>
        <v>2.0759154313017883E-3</v>
      </c>
      <c r="CB182">
        <f t="shared" si="252"/>
        <v>2.0061598098075886E-3</v>
      </c>
      <c r="CC182">
        <f t="shared" si="252"/>
        <v>1.9397440661835428E-3</v>
      </c>
      <c r="CD182">
        <f t="shared" si="252"/>
        <v>1.8764521815550889E-3</v>
      </c>
      <c r="CE182">
        <f t="shared" si="252"/>
        <v>1.8160861955234279E-3</v>
      </c>
      <c r="CF182">
        <f t="shared" si="260"/>
        <v>1.7584643221154944E-3</v>
      </c>
      <c r="CG182">
        <f t="shared" si="260"/>
        <v>1.7034193039028444E-3</v>
      </c>
      <c r="CH182">
        <f t="shared" si="260"/>
        <v>1.6507969687541409E-3</v>
      </c>
      <c r="CI182">
        <f t="shared" si="260"/>
        <v>1.6004549597990131E-3</v>
      </c>
      <c r="CJ182">
        <f t="shared" si="260"/>
        <v>1.5522616141061013E-3</v>
      </c>
      <c r="CK182">
        <f t="shared" si="260"/>
        <v>1.506094969571366E-3</v>
      </c>
      <c r="CL182">
        <f t="shared" si="260"/>
        <v>1.4618418827702564E-3</v>
      </c>
      <c r="CM182">
        <f t="shared" si="260"/>
        <v>1.419397243199695E-3</v>
      </c>
      <c r="CN182">
        <f t="shared" si="260"/>
        <v>1.3786632715400325E-3</v>
      </c>
      <c r="CO182">
        <f t="shared" si="260"/>
        <v>1.3395488913943436E-3</v>
      </c>
      <c r="CP182">
        <f t="shared" si="253"/>
        <v>1.3019691654844888E-3</v>
      </c>
      <c r="CQ182">
        <f t="shared" si="253"/>
        <v>1.2658447885569668E-3</v>
      </c>
      <c r="CR182">
        <f t="shared" si="253"/>
        <v>8.1512618475914256E-4</v>
      </c>
      <c r="CS182">
        <f t="shared" si="253"/>
        <v>5.2952076970426832E-4</v>
      </c>
      <c r="CT182">
        <f t="shared" si="253"/>
        <v>3.6677142026782759E-4</v>
      </c>
      <c r="CU182">
        <f t="shared" si="253"/>
        <v>2.5518809827557837E-4</v>
      </c>
      <c r="CV182">
        <f t="shared" si="253"/>
        <v>1.7427166101721656E-4</v>
      </c>
      <c r="CW182">
        <f t="shared" si="253"/>
        <v>1.1457561020101369E-4</v>
      </c>
      <c r="CX182">
        <f t="shared" si="253"/>
        <v>7.0769391686632238E-5</v>
      </c>
      <c r="CY182">
        <f t="shared" si="253"/>
        <v>3.9469776751988594E-5</v>
      </c>
      <c r="CZ182">
        <f t="shared" si="253"/>
        <v>1.8355901713301465E-5</v>
      </c>
      <c r="DA182">
        <f t="shared" si="253"/>
        <v>5.7449475543657092E-6</v>
      </c>
      <c r="DB182">
        <f t="shared" si="253"/>
        <v>3.6498378747305668E-7</v>
      </c>
      <c r="DC182">
        <f t="shared" si="253"/>
        <v>0</v>
      </c>
      <c r="DD182">
        <f t="shared" si="253"/>
        <v>0</v>
      </c>
      <c r="DE182">
        <f t="shared" si="253"/>
        <v>0</v>
      </c>
      <c r="DF182">
        <f t="shared" si="261"/>
        <v>0</v>
      </c>
      <c r="DG182">
        <f t="shared" si="261"/>
        <v>0</v>
      </c>
      <c r="DH182">
        <f t="shared" si="261"/>
        <v>0</v>
      </c>
      <c r="DI182">
        <f t="shared" si="261"/>
        <v>0</v>
      </c>
      <c r="DJ182">
        <f t="shared" si="262"/>
        <v>0</v>
      </c>
      <c r="DK182">
        <f t="shared" si="262"/>
        <v>0</v>
      </c>
      <c r="DL182">
        <f t="shared" si="262"/>
        <v>0</v>
      </c>
      <c r="DM182">
        <f t="shared" si="262"/>
        <v>0</v>
      </c>
      <c r="DN182">
        <f t="shared" si="262"/>
        <v>0</v>
      </c>
      <c r="DO182">
        <f t="shared" si="262"/>
        <v>0</v>
      </c>
      <c r="DP182">
        <f t="shared" si="262"/>
        <v>0</v>
      </c>
      <c r="DQ182">
        <f t="shared" si="262"/>
        <v>0</v>
      </c>
      <c r="DR182">
        <f t="shared" si="262"/>
        <v>0</v>
      </c>
      <c r="DS182">
        <f t="shared" si="262"/>
        <v>0</v>
      </c>
      <c r="DT182">
        <f t="shared" si="254"/>
        <v>0</v>
      </c>
      <c r="DU182">
        <f t="shared" si="254"/>
        <v>0</v>
      </c>
      <c r="DV182">
        <f t="shared" si="254"/>
        <v>0</v>
      </c>
      <c r="DW182">
        <f t="shared" si="254"/>
        <v>0</v>
      </c>
      <c r="DX182">
        <f t="shared" si="254"/>
        <v>0</v>
      </c>
      <c r="DY182">
        <f t="shared" si="254"/>
        <v>0</v>
      </c>
      <c r="DZ182">
        <f t="shared" si="254"/>
        <v>0</v>
      </c>
      <c r="EA182">
        <f t="shared" si="254"/>
        <v>0</v>
      </c>
      <c r="EB182">
        <f t="shared" si="254"/>
        <v>0</v>
      </c>
      <c r="EC182">
        <f t="shared" si="254"/>
        <v>0</v>
      </c>
      <c r="ED182">
        <f t="shared" si="263"/>
        <v>0</v>
      </c>
      <c r="EE182">
        <f t="shared" si="263"/>
        <v>0</v>
      </c>
      <c r="EF182">
        <f t="shared" si="263"/>
        <v>0</v>
      </c>
      <c r="EG182">
        <f t="shared" si="263"/>
        <v>0</v>
      </c>
      <c r="EH182">
        <f t="shared" si="263"/>
        <v>0</v>
      </c>
      <c r="EI182">
        <f t="shared" si="263"/>
        <v>0</v>
      </c>
      <c r="EJ182">
        <f t="shared" si="263"/>
        <v>0</v>
      </c>
      <c r="EK182">
        <f t="shared" si="263"/>
        <v>0</v>
      </c>
      <c r="EL182">
        <f t="shared" si="263"/>
        <v>0</v>
      </c>
      <c r="EM182">
        <f t="shared" si="263"/>
        <v>0</v>
      </c>
      <c r="EN182">
        <f t="shared" si="249"/>
        <v>0</v>
      </c>
      <c r="EO182">
        <f t="shared" si="249"/>
        <v>0</v>
      </c>
      <c r="EP182">
        <f t="shared" si="249"/>
        <v>0</v>
      </c>
      <c r="EQ182">
        <f t="shared" si="249"/>
        <v>0</v>
      </c>
      <c r="ER182">
        <f t="shared" si="249"/>
        <v>0</v>
      </c>
      <c r="ES182">
        <f t="shared" si="249"/>
        <v>0</v>
      </c>
      <c r="ET182">
        <f t="shared" ref="EN182:EX197" si="264">ET$2*EXP(- ET$1 * ($C182*_c1+$B182))</f>
        <v>0</v>
      </c>
      <c r="EU182">
        <f t="shared" si="264"/>
        <v>0</v>
      </c>
      <c r="EV182">
        <f t="shared" si="264"/>
        <v>0</v>
      </c>
      <c r="EW182">
        <f t="shared" si="264"/>
        <v>0</v>
      </c>
      <c r="EX182">
        <f t="shared" si="264"/>
        <v>0</v>
      </c>
      <c r="EZ182">
        <f t="shared" si="207"/>
        <v>0.88519171714694345</v>
      </c>
      <c r="FB182">
        <f t="shared" si="238"/>
        <v>1.0584704165057301E-2</v>
      </c>
      <c r="FC182">
        <f t="shared" si="239"/>
        <v>0.24866273215650894</v>
      </c>
    </row>
    <row r="183" spans="1:159" x14ac:dyDescent="0.25">
      <c r="A183">
        <v>1180</v>
      </c>
      <c r="B183" s="19">
        <f>'Input spectra'!Y182</f>
        <v>4.2740869944492402E-2</v>
      </c>
      <c r="C183">
        <f>'Input spectra'!B182</f>
        <v>0</v>
      </c>
      <c r="D183">
        <f t="shared" si="255"/>
        <v>2.0653927966864227E-2</v>
      </c>
      <c r="E183">
        <f t="shared" si="255"/>
        <v>2.0416067754338428E-2</v>
      </c>
      <c r="F183">
        <f t="shared" si="255"/>
        <v>2.017986077966925E-2</v>
      </c>
      <c r="G183">
        <f t="shared" si="255"/>
        <v>1.9945297267511899E-2</v>
      </c>
      <c r="H183">
        <f t="shared" si="255"/>
        <v>1.9712367495832297E-2</v>
      </c>
      <c r="I183">
        <f t="shared" si="255"/>
        <v>1.9481061795630198E-2</v>
      </c>
      <c r="J183">
        <f t="shared" si="255"/>
        <v>1.9251370550663637E-2</v>
      </c>
      <c r="K183">
        <f t="shared" si="255"/>
        <v>1.9023284197174768E-2</v>
      </c>
      <c r="L183">
        <f t="shared" si="255"/>
        <v>1.8796793223617134E-2</v>
      </c>
      <c r="M183">
        <f t="shared" si="255"/>
        <v>1.8571888170384243E-2</v>
      </c>
      <c r="N183">
        <f t="shared" si="250"/>
        <v>1.8348559629539549E-2</v>
      </c>
      <c r="O183">
        <f t="shared" si="250"/>
        <v>1.8126798244547767E-2</v>
      </c>
      <c r="P183">
        <f t="shared" si="250"/>
        <v>1.7906594710007578E-2</v>
      </c>
      <c r="Q183">
        <f t="shared" si="250"/>
        <v>1.7687939771385639E-2</v>
      </c>
      <c r="R183">
        <f t="shared" si="250"/>
        <v>1.7470824224751939E-2</v>
      </c>
      <c r="S183">
        <f t="shared" si="250"/>
        <v>1.7255238916516511E-2</v>
      </c>
      <c r="T183">
        <f t="shared" si="250"/>
        <v>1.7041174743167457E-2</v>
      </c>
      <c r="U183">
        <f t="shared" si="250"/>
        <v>1.6828622651010268E-2</v>
      </c>
      <c r="V183">
        <f t="shared" si="250"/>
        <v>1.6617573635908493E-2</v>
      </c>
      <c r="W183">
        <f t="shared" si="250"/>
        <v>1.6408018743025693E-2</v>
      </c>
      <c r="X183">
        <f t="shared" si="250"/>
        <v>1.6199949066568711E-2</v>
      </c>
      <c r="Y183">
        <f t="shared" si="250"/>
        <v>1.5993355749532197E-2</v>
      </c>
      <c r="Z183">
        <f t="shared" si="250"/>
        <v>1.5788229983444486E-2</v>
      </c>
      <c r="AA183">
        <f t="shared" si="250"/>
        <v>1.5584563008114675E-2</v>
      </c>
      <c r="AB183">
        <f t="shared" si="250"/>
        <v>1.5382346111381048E-2</v>
      </c>
      <c r="AC183">
        <f t="shared" si="250"/>
        <v>1.5181570628860733E-2</v>
      </c>
      <c r="AD183">
        <f t="shared" si="256"/>
        <v>1.4982227943700606E-2</v>
      </c>
      <c r="AE183">
        <f t="shared" si="256"/>
        <v>1.4784309486329495E-2</v>
      </c>
      <c r="AF183">
        <f t="shared" si="256"/>
        <v>1.4587806734211593E-2</v>
      </c>
      <c r="AG183">
        <f t="shared" si="256"/>
        <v>1.4392711211601131E-2</v>
      </c>
      <c r="AH183">
        <f t="shared" si="257"/>
        <v>1.4199014489298292E-2</v>
      </c>
      <c r="AI183">
        <f t="shared" si="257"/>
        <v>1.4006708184406349E-2</v>
      </c>
      <c r="AJ183">
        <f t="shared" si="257"/>
        <v>1.3815783960090025E-2</v>
      </c>
      <c r="AK183">
        <f t="shared" si="257"/>
        <v>1.3626233525335079E-2</v>
      </c>
      <c r="AL183">
        <f t="shared" si="257"/>
        <v>1.3438048634709102E-2</v>
      </c>
      <c r="AM183">
        <f t="shared" si="257"/>
        <v>1.3251221088123525E-2</v>
      </c>
      <c r="AN183">
        <f t="shared" si="257"/>
        <v>1.3065742730596812E-2</v>
      </c>
      <c r="AO183">
        <f t="shared" si="257"/>
        <v>1.2881605452018866E-2</v>
      </c>
      <c r="AP183">
        <f t="shared" si="257"/>
        <v>1.2698801186916625E-2</v>
      </c>
      <c r="AQ183">
        <f t="shared" si="257"/>
        <v>1.2517321914220813E-2</v>
      </c>
      <c r="AR183">
        <f t="shared" si="251"/>
        <v>1.2337159657033912E-2</v>
      </c>
      <c r="AS183">
        <f t="shared" si="251"/>
        <v>1.2158306482399269E-2</v>
      </c>
      <c r="AT183">
        <f t="shared" si="251"/>
        <v>1.1980754501071379E-2</v>
      </c>
      <c r="AU183">
        <f t="shared" si="251"/>
        <v>1.1804495867287346E-2</v>
      </c>
      <c r="AV183">
        <f t="shared" si="251"/>
        <v>1.1629522778539477E-2</v>
      </c>
      <c r="AW183">
        <f t="shared" si="251"/>
        <v>1.1455827475349029E-2</v>
      </c>
      <c r="AX183">
        <f t="shared" si="251"/>
        <v>1.0185489165190638E-2</v>
      </c>
      <c r="AY183">
        <f t="shared" si="251"/>
        <v>8.7049745226500143E-3</v>
      </c>
      <c r="AZ183">
        <f t="shared" si="251"/>
        <v>7.837691637110825E-3</v>
      </c>
      <c r="BA183">
        <f t="shared" si="251"/>
        <v>7.1809289302679638E-3</v>
      </c>
      <c r="BB183">
        <f t="shared" si="251"/>
        <v>6.6443747268717414E-3</v>
      </c>
      <c r="BC183">
        <f t="shared" si="251"/>
        <v>6.1888945927994817E-3</v>
      </c>
      <c r="BD183">
        <f t="shared" si="251"/>
        <v>5.7930517743574597E-3</v>
      </c>
      <c r="BE183">
        <f t="shared" si="251"/>
        <v>5.4434864650366012E-3</v>
      </c>
      <c r="BF183">
        <f t="shared" si="251"/>
        <v>5.1311553528772588E-3</v>
      </c>
      <c r="BG183">
        <f t="shared" si="251"/>
        <v>4.8495744696786429E-3</v>
      </c>
      <c r="BH183">
        <f t="shared" si="258"/>
        <v>4.5938939643136003E-3</v>
      </c>
      <c r="BI183">
        <f t="shared" si="258"/>
        <v>4.3603669800033155E-3</v>
      </c>
      <c r="BJ183">
        <f t="shared" si="258"/>
        <v>4.146024071144336E-3</v>
      </c>
      <c r="BK183">
        <f t="shared" si="258"/>
        <v>3.9484630194654277E-3</v>
      </c>
      <c r="BL183">
        <f t="shared" si="259"/>
        <v>3.7657073470992622E-3</v>
      </c>
      <c r="BM183">
        <f t="shared" si="259"/>
        <v>3.5961077231501425E-3</v>
      </c>
      <c r="BN183">
        <f t="shared" si="259"/>
        <v>3.4382712364215127E-3</v>
      </c>
      <c r="BO183">
        <f t="shared" si="259"/>
        <v>3.2910093891013298E-3</v>
      </c>
      <c r="BP183">
        <f t="shared" si="259"/>
        <v>3.1532990340783404E-3</v>
      </c>
      <c r="BQ183">
        <f t="shared" si="259"/>
        <v>3.0242524869690231E-3</v>
      </c>
      <c r="BR183">
        <f t="shared" si="259"/>
        <v>2.9030942844469861E-3</v>
      </c>
      <c r="BS183">
        <f t="shared" si="259"/>
        <v>2.7891428505239825E-3</v>
      </c>
      <c r="BT183">
        <f t="shared" si="259"/>
        <v>2.681795849365824E-3</v>
      </c>
      <c r="BU183">
        <f t="shared" si="259"/>
        <v>2.5805183496559474E-3</v>
      </c>
      <c r="BV183">
        <f t="shared" si="252"/>
        <v>2.4848331627074067E-3</v>
      </c>
      <c r="BW183">
        <f t="shared" si="252"/>
        <v>2.3943128820758386E-3</v>
      </c>
      <c r="BX183">
        <f t="shared" si="252"/>
        <v>2.3085732700069451E-3</v>
      </c>
      <c r="BY183">
        <f t="shared" si="252"/>
        <v>2.22726772089404E-3</v>
      </c>
      <c r="BZ183">
        <f t="shared" si="252"/>
        <v>2.1500825940304028E-3</v>
      </c>
      <c r="CA183">
        <f t="shared" si="252"/>
        <v>2.0767332540139369E-3</v>
      </c>
      <c r="CB183">
        <f t="shared" si="252"/>
        <v>2.0069606917566471E-3</v>
      </c>
      <c r="CC183">
        <f t="shared" si="252"/>
        <v>1.9405286253211017E-3</v>
      </c>
      <c r="CD183">
        <f t="shared" si="252"/>
        <v>1.8772209999617657E-3</v>
      </c>
      <c r="CE183">
        <f t="shared" si="252"/>
        <v>1.8168398223634328E-3</v>
      </c>
      <c r="CF183">
        <f t="shared" si="260"/>
        <v>1.7592032762738016E-3</v>
      </c>
      <c r="CG183">
        <f t="shared" si="260"/>
        <v>1.7041440763469133E-3</v>
      </c>
      <c r="CH183">
        <f t="shared" si="260"/>
        <v>1.6515080246555945E-3</v>
      </c>
      <c r="CI183">
        <f t="shared" si="260"/>
        <v>1.601152740445301E-3</v>
      </c>
      <c r="CJ183">
        <f t="shared" si="260"/>
        <v>1.552946538627732E-3</v>
      </c>
      <c r="CK183">
        <f t="shared" si="260"/>
        <v>1.5067674365066123E-3</v>
      </c>
      <c r="CL183">
        <f t="shared" si="260"/>
        <v>1.4625022714861596E-3</v>
      </c>
      <c r="CM183">
        <f t="shared" si="260"/>
        <v>1.4200459151856102E-3</v>
      </c>
      <c r="CN183">
        <f t="shared" si="260"/>
        <v>1.3793005715877899E-3</v>
      </c>
      <c r="CO183">
        <f t="shared" si="260"/>
        <v>1.3401751486772568E-3</v>
      </c>
      <c r="CP183">
        <f t="shared" si="253"/>
        <v>1.3025846945458792E-3</v>
      </c>
      <c r="CQ183">
        <f t="shared" si="253"/>
        <v>1.2664498902175431E-3</v>
      </c>
      <c r="CR183">
        <f t="shared" si="253"/>
        <v>8.1552011589360951E-4</v>
      </c>
      <c r="CS183">
        <f t="shared" si="253"/>
        <v>5.2977945677518264E-4</v>
      </c>
      <c r="CT183">
        <f t="shared" si="253"/>
        <v>3.6695252644211563E-4</v>
      </c>
      <c r="CU183">
        <f t="shared" si="253"/>
        <v>2.5531544714014689E-4</v>
      </c>
      <c r="CV183">
        <f t="shared" si="253"/>
        <v>1.7435954509515149E-4</v>
      </c>
      <c r="CW183">
        <f t="shared" si="253"/>
        <v>1.1463399197006139E-4</v>
      </c>
      <c r="CX183">
        <f t="shared" si="253"/>
        <v>7.0805823938540222E-5</v>
      </c>
      <c r="CY183">
        <f t="shared" si="253"/>
        <v>3.9490303279374084E-5</v>
      </c>
      <c r="CZ183">
        <f t="shared" si="253"/>
        <v>1.836554427624606E-5</v>
      </c>
      <c r="DA183">
        <f t="shared" si="253"/>
        <v>5.7479956272086896E-6</v>
      </c>
      <c r="DB183">
        <f t="shared" si="253"/>
        <v>3.6517935321739543E-7</v>
      </c>
      <c r="DC183">
        <f t="shared" si="253"/>
        <v>0</v>
      </c>
      <c r="DD183">
        <f t="shared" si="253"/>
        <v>0</v>
      </c>
      <c r="DE183">
        <f t="shared" si="253"/>
        <v>0</v>
      </c>
      <c r="DF183">
        <f t="shared" si="261"/>
        <v>0</v>
      </c>
      <c r="DG183">
        <f t="shared" si="261"/>
        <v>0</v>
      </c>
      <c r="DH183">
        <f t="shared" si="261"/>
        <v>0</v>
      </c>
      <c r="DI183">
        <f t="shared" si="261"/>
        <v>0</v>
      </c>
      <c r="DJ183">
        <f t="shared" si="262"/>
        <v>0</v>
      </c>
      <c r="DK183">
        <f t="shared" si="262"/>
        <v>0</v>
      </c>
      <c r="DL183">
        <f t="shared" si="262"/>
        <v>0</v>
      </c>
      <c r="DM183">
        <f t="shared" si="262"/>
        <v>0</v>
      </c>
      <c r="DN183">
        <f t="shared" si="262"/>
        <v>0</v>
      </c>
      <c r="DO183">
        <f t="shared" si="262"/>
        <v>0</v>
      </c>
      <c r="DP183">
        <f t="shared" si="262"/>
        <v>0</v>
      </c>
      <c r="DQ183">
        <f t="shared" si="262"/>
        <v>0</v>
      </c>
      <c r="DR183">
        <f t="shared" si="262"/>
        <v>0</v>
      </c>
      <c r="DS183">
        <f t="shared" si="262"/>
        <v>0</v>
      </c>
      <c r="DT183">
        <f t="shared" si="254"/>
        <v>0</v>
      </c>
      <c r="DU183">
        <f t="shared" si="254"/>
        <v>0</v>
      </c>
      <c r="DV183">
        <f t="shared" si="254"/>
        <v>0</v>
      </c>
      <c r="DW183">
        <f t="shared" si="254"/>
        <v>0</v>
      </c>
      <c r="DX183">
        <f t="shared" si="254"/>
        <v>0</v>
      </c>
      <c r="DY183">
        <f t="shared" si="254"/>
        <v>0</v>
      </c>
      <c r="DZ183">
        <f t="shared" si="254"/>
        <v>0</v>
      </c>
      <c r="EA183">
        <f t="shared" si="254"/>
        <v>0</v>
      </c>
      <c r="EB183">
        <f t="shared" si="254"/>
        <v>0</v>
      </c>
      <c r="EC183">
        <f t="shared" si="254"/>
        <v>0</v>
      </c>
      <c r="ED183">
        <f t="shared" si="263"/>
        <v>0</v>
      </c>
      <c r="EE183">
        <f t="shared" si="263"/>
        <v>0</v>
      </c>
      <c r="EF183">
        <f t="shared" si="263"/>
        <v>0</v>
      </c>
      <c r="EG183">
        <f t="shared" si="263"/>
        <v>0</v>
      </c>
      <c r="EH183">
        <f t="shared" si="263"/>
        <v>0</v>
      </c>
      <c r="EI183">
        <f t="shared" si="263"/>
        <v>0</v>
      </c>
      <c r="EJ183">
        <f t="shared" si="263"/>
        <v>0</v>
      </c>
      <c r="EK183">
        <f t="shared" si="263"/>
        <v>0</v>
      </c>
      <c r="EL183">
        <f t="shared" si="263"/>
        <v>0</v>
      </c>
      <c r="EM183">
        <f t="shared" si="263"/>
        <v>0</v>
      </c>
      <c r="EN183">
        <f t="shared" si="264"/>
        <v>0</v>
      </c>
      <c r="EO183">
        <f t="shared" si="264"/>
        <v>0</v>
      </c>
      <c r="EP183">
        <f t="shared" si="264"/>
        <v>0</v>
      </c>
      <c r="EQ183">
        <f t="shared" si="264"/>
        <v>0</v>
      </c>
      <c r="ER183">
        <f t="shared" si="264"/>
        <v>0</v>
      </c>
      <c r="ES183">
        <f t="shared" si="264"/>
        <v>0</v>
      </c>
      <c r="ET183">
        <f t="shared" si="264"/>
        <v>0</v>
      </c>
      <c r="EU183">
        <f t="shared" si="264"/>
        <v>0</v>
      </c>
      <c r="EV183">
        <f t="shared" si="264"/>
        <v>0</v>
      </c>
      <c r="EW183">
        <f t="shared" si="264"/>
        <v>0</v>
      </c>
      <c r="EX183">
        <f t="shared" si="264"/>
        <v>0</v>
      </c>
      <c r="EZ183">
        <f t="shared" si="207"/>
        <v>0.8853199200827454</v>
      </c>
      <c r="FB183">
        <f t="shared" si="238"/>
        <v>1.0571852601786391E-2</v>
      </c>
      <c r="FC183">
        <f t="shared" si="239"/>
        <v>0.24866437322955762</v>
      </c>
    </row>
    <row r="184" spans="1:159" x14ac:dyDescent="0.25">
      <c r="A184">
        <v>1185</v>
      </c>
      <c r="B184" s="19">
        <f>'Input spectra'!Y183</f>
        <v>4.2688352605338799E-2</v>
      </c>
      <c r="C184">
        <f>'Input spectra'!B183</f>
        <v>0</v>
      </c>
      <c r="D184">
        <f t="shared" si="255"/>
        <v>2.0653927966864227E-2</v>
      </c>
      <c r="E184">
        <f t="shared" si="255"/>
        <v>2.0416174974375416E-2</v>
      </c>
      <c r="F184">
        <f t="shared" si="255"/>
        <v>2.0180072739300933E-2</v>
      </c>
      <c r="G184">
        <f t="shared" si="255"/>
        <v>1.9945611512169718E-2</v>
      </c>
      <c r="H184">
        <f t="shared" si="255"/>
        <v>1.9712781596617497E-2</v>
      </c>
      <c r="I184">
        <f t="shared" si="255"/>
        <v>1.9481573349111225E-2</v>
      </c>
      <c r="J184">
        <f t="shared" si="255"/>
        <v>1.925197717867496E-2</v>
      </c>
      <c r="K184">
        <f t="shared" si="255"/>
        <v>1.9023983546617079E-2</v>
      </c>
      <c r="L184">
        <f t="shared" si="255"/>
        <v>1.8797582966258872E-2</v>
      </c>
      <c r="M184">
        <f t="shared" si="255"/>
        <v>1.8572766002664508E-2</v>
      </c>
      <c r="N184">
        <f t="shared" si="250"/>
        <v>1.834952327237235E-2</v>
      </c>
      <c r="O184">
        <f t="shared" si="250"/>
        <v>1.8127845443127618E-2</v>
      </c>
      <c r="P184">
        <f t="shared" si="250"/>
        <v>1.7907723233616408E-2</v>
      </c>
      <c r="Q184">
        <f t="shared" si="250"/>
        <v>1.7689147413201031E-2</v>
      </c>
      <c r="R184">
        <f t="shared" si="250"/>
        <v>1.7472108801656696E-2</v>
      </c>
      <c r="S184">
        <f t="shared" si="250"/>
        <v>1.7256598268909518E-2</v>
      </c>
      <c r="T184">
        <f t="shared" si="250"/>
        <v>1.7042606734775829E-2</v>
      </c>
      <c r="U184">
        <f t="shared" si="250"/>
        <v>1.6830125168702793E-2</v>
      </c>
      <c r="V184">
        <f t="shared" si="250"/>
        <v>1.661914458951038E-2</v>
      </c>
      <c r="W184">
        <f t="shared" si="250"/>
        <v>1.6409656065134563E-2</v>
      </c>
      <c r="X184">
        <f t="shared" si="250"/>
        <v>1.6201650712371854E-2</v>
      </c>
      <c r="Y184">
        <f t="shared" si="250"/>
        <v>1.5995119696625121E-2</v>
      </c>
      <c r="Z184">
        <f t="shared" si="250"/>
        <v>1.5790054231650669E-2</v>
      </c>
      <c r="AA184">
        <f t="shared" si="250"/>
        <v>1.5586445579306593E-2</v>
      </c>
      <c r="AB184">
        <f t="shared" si="250"/>
        <v>1.5384285049302417E-2</v>
      </c>
      <c r="AC184">
        <f t="shared" si="250"/>
        <v>1.5183563998949986E-2</v>
      </c>
      <c r="AD184">
        <f t="shared" si="256"/>
        <v>1.4984273832915592E-2</v>
      </c>
      <c r="AE184">
        <f t="shared" si="256"/>
        <v>1.4786406002973375E-2</v>
      </c>
      <c r="AF184">
        <f t="shared" si="256"/>
        <v>1.4589952007759959E-2</v>
      </c>
      <c r="AG184">
        <f t="shared" si="256"/>
        <v>1.4394903392530295E-2</v>
      </c>
      <c r="AH184">
        <f t="shared" si="257"/>
        <v>1.4201251748914793E-2</v>
      </c>
      <c r="AI184">
        <f t="shared" si="257"/>
        <v>1.4008988714677607E-2</v>
      </c>
      <c r="AJ184">
        <f t="shared" si="257"/>
        <v>1.3818105973476201E-2</v>
      </c>
      <c r="AK184">
        <f t="shared" si="257"/>
        <v>1.3628595254622075E-2</v>
      </c>
      <c r="AL184">
        <f t="shared" si="257"/>
        <v>1.3440448332842738E-2</v>
      </c>
      <c r="AM184">
        <f t="shared" si="257"/>
        <v>1.3253657028044858E-2</v>
      </c>
      <c r="AN184">
        <f t="shared" si="257"/>
        <v>1.306821320507859E-2</v>
      </c>
      <c r="AO184">
        <f t="shared" si="257"/>
        <v>1.2884108773503145E-2</v>
      </c>
      <c r="AP184">
        <f t="shared" si="257"/>
        <v>1.2701335687353484E-2</v>
      </c>
      <c r="AQ184">
        <f t="shared" si="257"/>
        <v>1.2519885944908214E-2</v>
      </c>
      <c r="AR184">
        <f t="shared" si="251"/>
        <v>1.2339751588458665E-2</v>
      </c>
      <c r="AS184">
        <f t="shared" si="251"/>
        <v>1.2160924704079113E-2</v>
      </c>
      <c r="AT184">
        <f t="shared" si="251"/>
        <v>1.1983397421398147E-2</v>
      </c>
      <c r="AU184">
        <f t="shared" si="251"/>
        <v>1.1807161913371255E-2</v>
      </c>
      <c r="AV184">
        <f t="shared" si="251"/>
        <v>1.1632210396054466E-2</v>
      </c>
      <c r="AW184">
        <f t="shared" si="251"/>
        <v>1.1458535128379211E-2</v>
      </c>
      <c r="AX184">
        <f t="shared" si="251"/>
        <v>1.0187950070460219E-2</v>
      </c>
      <c r="AY184">
        <f t="shared" si="251"/>
        <v>8.7071234497173924E-3</v>
      </c>
      <c r="AZ184">
        <f t="shared" si="251"/>
        <v>7.8396676367660078E-3</v>
      </c>
      <c r="BA184">
        <f t="shared" si="251"/>
        <v>7.1827770721258587E-3</v>
      </c>
      <c r="BB184">
        <f t="shared" si="251"/>
        <v>6.646119680367474E-3</v>
      </c>
      <c r="BC184">
        <f t="shared" si="251"/>
        <v>6.1905524386161913E-3</v>
      </c>
      <c r="BD184">
        <f t="shared" si="251"/>
        <v>5.7946340158517165E-3</v>
      </c>
      <c r="BE184">
        <f t="shared" si="251"/>
        <v>5.4450018262728493E-3</v>
      </c>
      <c r="BF184">
        <f t="shared" si="251"/>
        <v>5.132610722214194E-3</v>
      </c>
      <c r="BG184">
        <f t="shared" si="251"/>
        <v>4.8509754491115713E-3</v>
      </c>
      <c r="BH184">
        <f t="shared" si="258"/>
        <v>4.5952452138923643E-3</v>
      </c>
      <c r="BI184">
        <f t="shared" si="258"/>
        <v>4.3616724461561333E-3</v>
      </c>
      <c r="BJ184">
        <f t="shared" si="258"/>
        <v>4.1472871447842874E-3</v>
      </c>
      <c r="BK184">
        <f t="shared" si="258"/>
        <v>3.94968664937993E-3</v>
      </c>
      <c r="BL184">
        <f t="shared" si="259"/>
        <v>3.7668941236478869E-3</v>
      </c>
      <c r="BM184">
        <f t="shared" si="259"/>
        <v>3.5972599415546652E-3</v>
      </c>
      <c r="BN184">
        <f t="shared" si="259"/>
        <v>3.4393909456155538E-3</v>
      </c>
      <c r="BO184">
        <f t="shared" si="259"/>
        <v>3.2920984301053773E-3</v>
      </c>
      <c r="BP184">
        <f t="shared" si="259"/>
        <v>3.1543590706121978E-3</v>
      </c>
      <c r="BQ184">
        <f t="shared" si="259"/>
        <v>3.0252850302029096E-3</v>
      </c>
      <c r="BR184">
        <f t="shared" si="259"/>
        <v>2.9041007132533541E-3</v>
      </c>
      <c r="BS184">
        <f t="shared" si="259"/>
        <v>2.7901244282247423E-3</v>
      </c>
      <c r="BT184">
        <f t="shared" si="259"/>
        <v>2.6827537377138852E-3</v>
      </c>
      <c r="BU184">
        <f t="shared" si="259"/>
        <v>2.5814536206084033E-3</v>
      </c>
      <c r="BV184">
        <f t="shared" si="252"/>
        <v>2.485746808416585E-3</v>
      </c>
      <c r="BW184">
        <f t="shared" si="252"/>
        <v>2.3952058234282428E-3</v>
      </c>
      <c r="BX184">
        <f t="shared" si="252"/>
        <v>2.3094463639685503E-3</v>
      </c>
      <c r="BY184">
        <f t="shared" si="252"/>
        <v>2.2281217668664631E-3</v>
      </c>
      <c r="BZ184">
        <f t="shared" si="252"/>
        <v>2.150918339381348E-3</v>
      </c>
      <c r="CA184">
        <f t="shared" si="252"/>
        <v>2.0775513989135783E-3</v>
      </c>
      <c r="CB184">
        <f t="shared" si="252"/>
        <v>2.0077618934269429E-3</v>
      </c>
      <c r="CC184">
        <f t="shared" si="252"/>
        <v>1.9413135017855966E-3</v>
      </c>
      <c r="CD184">
        <f t="shared" si="252"/>
        <v>1.8779901333680722E-3</v>
      </c>
      <c r="CE184">
        <f t="shared" si="252"/>
        <v>1.8175937619382711E-3</v>
      </c>
      <c r="CF184">
        <f t="shared" si="260"/>
        <v>1.7599425409605858E-3</v>
      </c>
      <c r="CG184">
        <f t="shared" si="260"/>
        <v>1.7048691571678418E-3</v>
      </c>
      <c r="CH184">
        <f t="shared" si="260"/>
        <v>1.6522193868336557E-3</v>
      </c>
      <c r="CI184">
        <f t="shared" si="260"/>
        <v>1.6018508253162272E-3</v>
      </c>
      <c r="CJ184">
        <f t="shared" si="260"/>
        <v>1.5536317653674914E-3</v>
      </c>
      <c r="CK184">
        <f t="shared" si="260"/>
        <v>1.5074402036963502E-3</v>
      </c>
      <c r="CL184">
        <f t="shared" si="260"/>
        <v>1.4631629585334083E-3</v>
      </c>
      <c r="CM184">
        <f t="shared" si="260"/>
        <v>1.4206948836180259E-3</v>
      </c>
      <c r="CN184">
        <f t="shared" si="260"/>
        <v>1.3799381662334812E-3</v>
      </c>
      <c r="CO184">
        <f t="shared" si="260"/>
        <v>1.3408016987439477E-3</v>
      </c>
      <c r="CP184">
        <f t="shared" si="253"/>
        <v>1.3032005146095724E-3</v>
      </c>
      <c r="CQ184">
        <f t="shared" si="253"/>
        <v>1.2670552811300272E-3</v>
      </c>
      <c r="CR184">
        <f t="shared" si="253"/>
        <v>8.1591423740564218E-4</v>
      </c>
      <c r="CS184">
        <f t="shared" si="253"/>
        <v>5.3003827022263315E-4</v>
      </c>
      <c r="CT184">
        <f t="shared" si="253"/>
        <v>3.6713372204389056E-4</v>
      </c>
      <c r="CU184">
        <f t="shared" si="253"/>
        <v>2.5544285955679102E-4</v>
      </c>
      <c r="CV184">
        <f t="shared" si="253"/>
        <v>1.7444747349246176E-4</v>
      </c>
      <c r="CW184">
        <f t="shared" si="253"/>
        <v>1.1469240348742071E-4</v>
      </c>
      <c r="CX184">
        <f t="shared" si="253"/>
        <v>7.0842274945858531E-5</v>
      </c>
      <c r="CY184">
        <f t="shared" si="253"/>
        <v>3.951084048172055E-5</v>
      </c>
      <c r="CZ184">
        <f t="shared" si="253"/>
        <v>1.8375191904538118E-5</v>
      </c>
      <c r="DA184">
        <f t="shared" si="253"/>
        <v>5.7510453172549557E-6</v>
      </c>
      <c r="DB184">
        <f t="shared" si="253"/>
        <v>3.6537502374984169E-7</v>
      </c>
      <c r="DC184">
        <f t="shared" si="253"/>
        <v>0</v>
      </c>
      <c r="DD184">
        <f t="shared" si="253"/>
        <v>0</v>
      </c>
      <c r="DE184">
        <f t="shared" si="253"/>
        <v>0</v>
      </c>
      <c r="DF184">
        <f t="shared" si="261"/>
        <v>0</v>
      </c>
      <c r="DG184">
        <f t="shared" si="261"/>
        <v>0</v>
      </c>
      <c r="DH184">
        <f t="shared" si="261"/>
        <v>0</v>
      </c>
      <c r="DI184">
        <f t="shared" si="261"/>
        <v>0</v>
      </c>
      <c r="DJ184">
        <f t="shared" si="262"/>
        <v>0</v>
      </c>
      <c r="DK184">
        <f t="shared" si="262"/>
        <v>0</v>
      </c>
      <c r="DL184">
        <f t="shared" si="262"/>
        <v>0</v>
      </c>
      <c r="DM184">
        <f t="shared" si="262"/>
        <v>0</v>
      </c>
      <c r="DN184">
        <f t="shared" si="262"/>
        <v>0</v>
      </c>
      <c r="DO184">
        <f t="shared" si="262"/>
        <v>0</v>
      </c>
      <c r="DP184">
        <f t="shared" si="262"/>
        <v>0</v>
      </c>
      <c r="DQ184">
        <f t="shared" si="262"/>
        <v>0</v>
      </c>
      <c r="DR184">
        <f t="shared" si="262"/>
        <v>0</v>
      </c>
      <c r="DS184">
        <f t="shared" si="262"/>
        <v>0</v>
      </c>
      <c r="DT184">
        <f t="shared" si="254"/>
        <v>0</v>
      </c>
      <c r="DU184">
        <f t="shared" si="254"/>
        <v>0</v>
      </c>
      <c r="DV184">
        <f t="shared" si="254"/>
        <v>0</v>
      </c>
      <c r="DW184">
        <f t="shared" si="254"/>
        <v>0</v>
      </c>
      <c r="DX184">
        <f t="shared" si="254"/>
        <v>0</v>
      </c>
      <c r="DY184">
        <f t="shared" si="254"/>
        <v>0</v>
      </c>
      <c r="DZ184">
        <f t="shared" si="254"/>
        <v>0</v>
      </c>
      <c r="EA184">
        <f t="shared" si="254"/>
        <v>0</v>
      </c>
      <c r="EB184">
        <f t="shared" si="254"/>
        <v>0</v>
      </c>
      <c r="EC184">
        <f t="shared" si="254"/>
        <v>0</v>
      </c>
      <c r="ED184">
        <f t="shared" si="263"/>
        <v>0</v>
      </c>
      <c r="EE184">
        <f t="shared" si="263"/>
        <v>0</v>
      </c>
      <c r="EF184">
        <f t="shared" si="263"/>
        <v>0</v>
      </c>
      <c r="EG184">
        <f t="shared" si="263"/>
        <v>0</v>
      </c>
      <c r="EH184">
        <f t="shared" si="263"/>
        <v>0</v>
      </c>
      <c r="EI184">
        <f t="shared" si="263"/>
        <v>0</v>
      </c>
      <c r="EJ184">
        <f t="shared" si="263"/>
        <v>0</v>
      </c>
      <c r="EK184">
        <f t="shared" si="263"/>
        <v>0</v>
      </c>
      <c r="EL184">
        <f t="shared" si="263"/>
        <v>0</v>
      </c>
      <c r="EM184">
        <f t="shared" si="263"/>
        <v>0</v>
      </c>
      <c r="EN184">
        <f t="shared" si="264"/>
        <v>0</v>
      </c>
      <c r="EO184">
        <f t="shared" si="264"/>
        <v>0</v>
      </c>
      <c r="EP184">
        <f t="shared" si="264"/>
        <v>0</v>
      </c>
      <c r="EQ184">
        <f t="shared" si="264"/>
        <v>0</v>
      </c>
      <c r="ER184">
        <f t="shared" si="264"/>
        <v>0</v>
      </c>
      <c r="ES184">
        <f t="shared" si="264"/>
        <v>0</v>
      </c>
      <c r="ET184">
        <f t="shared" si="264"/>
        <v>0</v>
      </c>
      <c r="EU184">
        <f t="shared" si="264"/>
        <v>0</v>
      </c>
      <c r="EV184">
        <f t="shared" si="264"/>
        <v>0</v>
      </c>
      <c r="EW184">
        <f t="shared" si="264"/>
        <v>0</v>
      </c>
      <c r="EX184">
        <f t="shared" si="264"/>
        <v>0</v>
      </c>
      <c r="EZ184">
        <f t="shared" ref="EZ184:EZ247" si="265">SUM(D184:EX184)</f>
        <v>0.88544815186805137</v>
      </c>
      <c r="FB184">
        <f t="shared" ref="FB184:FB247" si="266">(1-EXP(-(C184*_c1+B184)*_t))/2</f>
        <v>1.0559000701046095E-2</v>
      </c>
      <c r="FC184">
        <f t="shared" ref="FC184:FC247" si="267">LN(1-FB184)/(-(C184*_c1+B184))</f>
        <v>0.24866601430283652</v>
      </c>
    </row>
    <row r="185" spans="1:159" x14ac:dyDescent="0.25">
      <c r="A185">
        <v>1190</v>
      </c>
      <c r="B185" s="19">
        <f>'Input spectra'!Y184</f>
        <v>4.2635835266185203E-2</v>
      </c>
      <c r="C185">
        <f>'Input spectra'!B184</f>
        <v>0</v>
      </c>
      <c r="D185">
        <f t="shared" si="255"/>
        <v>2.0653927966864227E-2</v>
      </c>
      <c r="E185">
        <f t="shared" si="255"/>
        <v>2.0416282194975498E-2</v>
      </c>
      <c r="F185">
        <f t="shared" si="255"/>
        <v>2.0180284701158936E-2</v>
      </c>
      <c r="G185">
        <f t="shared" si="255"/>
        <v>1.9945925761778571E-2</v>
      </c>
      <c r="H185">
        <f t="shared" si="255"/>
        <v>1.9713195706101774E-2</v>
      </c>
      <c r="I185">
        <f t="shared" si="255"/>
        <v>1.9482084916025138E-2</v>
      </c>
      <c r="J185">
        <f t="shared" si="255"/>
        <v>1.9252583825801681E-2</v>
      </c>
      <c r="K185">
        <f t="shared" si="255"/>
        <v>1.9024682921769443E-2</v>
      </c>
      <c r="L185">
        <f t="shared" si="255"/>
        <v>1.8798372742081453E-2</v>
      </c>
      <c r="M185">
        <f t="shared" si="255"/>
        <v>1.8573643876437028E-2</v>
      </c>
      <c r="N185">
        <f t="shared" si="250"/>
        <v>1.8350486965814438E-2</v>
      </c>
      <c r="O185">
        <f t="shared" si="250"/>
        <v>1.8128892702204906E-2</v>
      </c>
      <c r="P185">
        <f t="shared" si="250"/>
        <v>1.7908851828347942E-2</v>
      </c>
      <c r="Q185">
        <f t="shared" si="250"/>
        <v>1.7690355137468014E-2</v>
      </c>
      <c r="R185">
        <f t="shared" si="250"/>
        <v>1.7473393473012515E-2</v>
      </c>
      <c r="S185">
        <f t="shared" si="250"/>
        <v>1.7257957728391102E-2</v>
      </c>
      <c r="T185">
        <f t="shared" si="250"/>
        <v>1.7044038846716274E-2</v>
      </c>
      <c r="U185">
        <f t="shared" si="250"/>
        <v>1.68316278205453E-2</v>
      </c>
      <c r="V185">
        <f t="shared" si="250"/>
        <v>1.6620715691623433E-2</v>
      </c>
      <c r="W185">
        <f t="shared" si="250"/>
        <v>1.6411293550628401E-2</v>
      </c>
      <c r="X185">
        <f t="shared" si="250"/>
        <v>1.6203352536916207E-2</v>
      </c>
      <c r="Y185">
        <f t="shared" si="250"/>
        <v>1.5996883838268174E-2</v>
      </c>
      <c r="Z185">
        <f t="shared" si="250"/>
        <v>1.5791878690639288E-2</v>
      </c>
      <c r="AA185">
        <f t="shared" si="250"/>
        <v>1.5588328377907792E-2</v>
      </c>
      <c r="AB185">
        <f t="shared" si="250"/>
        <v>1.5386224231626052E-2</v>
      </c>
      <c r="AC185">
        <f t="shared" si="250"/>
        <v>1.5185557630772655E-2</v>
      </c>
      <c r="AD185">
        <f t="shared" si="256"/>
        <v>1.4986320001505762E-2</v>
      </c>
      <c r="AE185">
        <f t="shared" si="256"/>
        <v>1.4788502816917719E-2</v>
      </c>
      <c r="AF185">
        <f t="shared" si="256"/>
        <v>1.4592097596790884E-2</v>
      </c>
      <c r="AG185">
        <f t="shared" si="256"/>
        <v>1.4397095907354664E-2</v>
      </c>
      <c r="AH185">
        <f t="shared" si="257"/>
        <v>1.4203489361043825E-2</v>
      </c>
      <c r="AI185">
        <f t="shared" si="257"/>
        <v>1.401126961625797E-2</v>
      </c>
      <c r="AJ185">
        <f t="shared" si="257"/>
        <v>1.3820428377122253E-2</v>
      </c>
      <c r="AK185">
        <f t="shared" si="257"/>
        <v>1.3630957393249276E-2</v>
      </c>
      <c r="AL185">
        <f t="shared" si="257"/>
        <v>1.344284845950222E-2</v>
      </c>
      <c r="AM185">
        <f t="shared" si="257"/>
        <v>1.3256093415759134E-2</v>
      </c>
      <c r="AN185">
        <f t="shared" si="257"/>
        <v>1.3070684146678413E-2</v>
      </c>
      <c r="AO185">
        <f t="shared" si="257"/>
        <v>1.2886612581465486E-2</v>
      </c>
      <c r="AP185">
        <f t="shared" si="257"/>
        <v>1.2703870693640647E-2</v>
      </c>
      <c r="AQ185">
        <f t="shared" si="257"/>
        <v>1.252245050080807E-2</v>
      </c>
      <c r="AR185">
        <f t="shared" si="251"/>
        <v>1.234234406442598E-2</v>
      </c>
      <c r="AS185">
        <f t="shared" si="251"/>
        <v>1.2163543489578002E-2</v>
      </c>
      <c r="AT185">
        <f t="shared" si="251"/>
        <v>1.1986040924745617E-2</v>
      </c>
      <c r="AU185">
        <f t="shared" si="251"/>
        <v>1.1809828561581828E-2</v>
      </c>
      <c r="AV185">
        <f t="shared" si="251"/>
        <v>1.1634898634685906E-2</v>
      </c>
      <c r="AW185">
        <f t="shared" si="251"/>
        <v>1.1461243421379309E-2</v>
      </c>
      <c r="AX185">
        <f t="shared" si="251"/>
        <v>1.0190411570306517E-2</v>
      </c>
      <c r="AY185">
        <f t="shared" si="251"/>
        <v>8.7092729072731166E-3</v>
      </c>
      <c r="AZ185">
        <f t="shared" si="251"/>
        <v>7.8416441346003483E-3</v>
      </c>
      <c r="BA185">
        <f t="shared" si="251"/>
        <v>7.1846256896364669E-3</v>
      </c>
      <c r="BB185">
        <f t="shared" si="251"/>
        <v>6.6478650921249442E-3</v>
      </c>
      <c r="BC185">
        <f t="shared" si="251"/>
        <v>6.1922107285271926E-3</v>
      </c>
      <c r="BD185">
        <f t="shared" si="251"/>
        <v>5.7962166894995667E-3</v>
      </c>
      <c r="BE185">
        <f t="shared" si="251"/>
        <v>5.4465176093563255E-3</v>
      </c>
      <c r="BF185">
        <f t="shared" si="251"/>
        <v>5.1340665043431329E-3</v>
      </c>
      <c r="BG185">
        <f t="shared" si="251"/>
        <v>4.8523768332693652E-3</v>
      </c>
      <c r="BH185">
        <f t="shared" si="258"/>
        <v>4.5965968609281531E-3</v>
      </c>
      <c r="BI185">
        <f t="shared" si="258"/>
        <v>4.3629783031572172E-3</v>
      </c>
      <c r="BJ185">
        <f t="shared" si="258"/>
        <v>4.1485506032157855E-3</v>
      </c>
      <c r="BK185">
        <f t="shared" si="258"/>
        <v>3.9509106584977218E-3</v>
      </c>
      <c r="BL185">
        <f t="shared" si="259"/>
        <v>3.7680812742135147E-3</v>
      </c>
      <c r="BM185">
        <f t="shared" si="259"/>
        <v>3.5984125291381318E-3</v>
      </c>
      <c r="BN185">
        <f t="shared" si="259"/>
        <v>3.4405110194546712E-3</v>
      </c>
      <c r="BO185">
        <f t="shared" si="259"/>
        <v>3.2931878314883139E-3</v>
      </c>
      <c r="BP185">
        <f t="shared" si="259"/>
        <v>3.1554194634958468E-3</v>
      </c>
      <c r="BQ185">
        <f t="shared" si="259"/>
        <v>3.0263179259687138E-3</v>
      </c>
      <c r="BR185">
        <f t="shared" si="259"/>
        <v>2.9051074909629405E-3</v>
      </c>
      <c r="BS185">
        <f t="shared" si="259"/>
        <v>2.7911063513702621E-3</v>
      </c>
      <c r="BT185">
        <f t="shared" si="259"/>
        <v>2.6837119682021162E-3</v>
      </c>
      <c r="BU185">
        <f t="shared" si="259"/>
        <v>2.5823892305360703E-3</v>
      </c>
      <c r="BV185">
        <f t="shared" si="252"/>
        <v>2.4866607900631992E-3</v>
      </c>
      <c r="BW185">
        <f t="shared" si="252"/>
        <v>2.396099097796547E-3</v>
      </c>
      <c r="BX185">
        <f t="shared" si="252"/>
        <v>2.3103197881310959E-3</v>
      </c>
      <c r="BY185">
        <f t="shared" si="252"/>
        <v>2.228976140322878E-3</v>
      </c>
      <c r="BZ185">
        <f t="shared" si="252"/>
        <v>2.1517544095897164E-3</v>
      </c>
      <c r="CA185">
        <f t="shared" si="252"/>
        <v>2.0783698661276414E-3</v>
      </c>
      <c r="CB185">
        <f t="shared" si="252"/>
        <v>2.0085634149461119E-3</v>
      </c>
      <c r="CC185">
        <f t="shared" si="252"/>
        <v>1.9420986957053748E-3</v>
      </c>
      <c r="CD185">
        <f t="shared" si="252"/>
        <v>1.8787595819030696E-3</v>
      </c>
      <c r="CE185">
        <f t="shared" si="252"/>
        <v>1.8183480143777195E-3</v>
      </c>
      <c r="CF185">
        <f t="shared" si="260"/>
        <v>1.7606821163063395E-3</v>
      </c>
      <c r="CG185">
        <f t="shared" si="260"/>
        <v>1.7055945464968384E-3</v>
      </c>
      <c r="CH185">
        <f t="shared" si="260"/>
        <v>1.6529310554202485E-3</v>
      </c>
      <c r="CI185">
        <f t="shared" si="260"/>
        <v>1.6025492145444293E-3</v>
      </c>
      <c r="CJ185">
        <f t="shared" si="260"/>
        <v>1.5543172944587312E-3</v>
      </c>
      <c r="CK185">
        <f t="shared" si="260"/>
        <v>1.5081132712746418E-3</v>
      </c>
      <c r="CL185">
        <f t="shared" si="260"/>
        <v>1.4638239440467743E-3</v>
      </c>
      <c r="CM185">
        <f t="shared" si="260"/>
        <v>1.421344148632419E-3</v>
      </c>
      <c r="CN185">
        <f t="shared" si="260"/>
        <v>1.3805760556132867E-3</v>
      </c>
      <c r="CO185">
        <f t="shared" si="260"/>
        <v>1.3414285417312961E-3</v>
      </c>
      <c r="CP185">
        <f t="shared" si="253"/>
        <v>1.303816625813145E-3</v>
      </c>
      <c r="CQ185">
        <f t="shared" si="253"/>
        <v>1.2676609614326875E-3</v>
      </c>
      <c r="CR185">
        <f t="shared" si="253"/>
        <v>8.1630854938724508E-4</v>
      </c>
      <c r="CS185">
        <f t="shared" si="253"/>
        <v>5.3029721010835833E-4</v>
      </c>
      <c r="CT185">
        <f t="shared" si="253"/>
        <v>3.6731500711731027E-4</v>
      </c>
      <c r="CU185">
        <f t="shared" si="253"/>
        <v>2.5557033555722572E-4</v>
      </c>
      <c r="CV185">
        <f t="shared" si="253"/>
        <v>1.7453544623149728E-4</v>
      </c>
      <c r="CW185">
        <f t="shared" si="253"/>
        <v>1.1475084476824983E-4</v>
      </c>
      <c r="CX185">
        <f t="shared" si="253"/>
        <v>7.0878744718242472E-5</v>
      </c>
      <c r="CY185">
        <f t="shared" si="253"/>
        <v>3.9531388364579575E-5</v>
      </c>
      <c r="CZ185">
        <f t="shared" si="253"/>
        <v>1.8384844600838516E-5</v>
      </c>
      <c r="DA185">
        <f t="shared" si="253"/>
        <v>5.7540966253625399E-6</v>
      </c>
      <c r="DB185">
        <f t="shared" si="253"/>
        <v>3.6557079912654301E-7</v>
      </c>
      <c r="DC185">
        <f t="shared" si="253"/>
        <v>0</v>
      </c>
      <c r="DD185">
        <f t="shared" si="253"/>
        <v>0</v>
      </c>
      <c r="DE185">
        <f t="shared" si="253"/>
        <v>0</v>
      </c>
      <c r="DF185">
        <f t="shared" si="261"/>
        <v>0</v>
      </c>
      <c r="DG185">
        <f t="shared" si="261"/>
        <v>0</v>
      </c>
      <c r="DH185">
        <f t="shared" si="261"/>
        <v>0</v>
      </c>
      <c r="DI185">
        <f t="shared" si="261"/>
        <v>0</v>
      </c>
      <c r="DJ185">
        <f t="shared" si="262"/>
        <v>0</v>
      </c>
      <c r="DK185">
        <f t="shared" si="262"/>
        <v>0</v>
      </c>
      <c r="DL185">
        <f t="shared" si="262"/>
        <v>0</v>
      </c>
      <c r="DM185">
        <f t="shared" si="262"/>
        <v>0</v>
      </c>
      <c r="DN185">
        <f t="shared" si="262"/>
        <v>0</v>
      </c>
      <c r="DO185">
        <f t="shared" si="262"/>
        <v>0</v>
      </c>
      <c r="DP185">
        <f t="shared" si="262"/>
        <v>0</v>
      </c>
      <c r="DQ185">
        <f t="shared" si="262"/>
        <v>0</v>
      </c>
      <c r="DR185">
        <f t="shared" si="262"/>
        <v>0</v>
      </c>
      <c r="DS185">
        <f t="shared" si="262"/>
        <v>0</v>
      </c>
      <c r="DT185">
        <f t="shared" si="254"/>
        <v>0</v>
      </c>
      <c r="DU185">
        <f t="shared" si="254"/>
        <v>0</v>
      </c>
      <c r="DV185">
        <f t="shared" si="254"/>
        <v>0</v>
      </c>
      <c r="DW185">
        <f t="shared" si="254"/>
        <v>0</v>
      </c>
      <c r="DX185">
        <f t="shared" si="254"/>
        <v>0</v>
      </c>
      <c r="DY185">
        <f t="shared" si="254"/>
        <v>0</v>
      </c>
      <c r="DZ185">
        <f t="shared" si="254"/>
        <v>0</v>
      </c>
      <c r="EA185">
        <f t="shared" si="254"/>
        <v>0</v>
      </c>
      <c r="EB185">
        <f t="shared" si="254"/>
        <v>0</v>
      </c>
      <c r="EC185">
        <f t="shared" si="254"/>
        <v>0</v>
      </c>
      <c r="ED185">
        <f t="shared" si="263"/>
        <v>0</v>
      </c>
      <c r="EE185">
        <f t="shared" si="263"/>
        <v>0</v>
      </c>
      <c r="EF185">
        <f t="shared" si="263"/>
        <v>0</v>
      </c>
      <c r="EG185">
        <f t="shared" si="263"/>
        <v>0</v>
      </c>
      <c r="EH185">
        <f t="shared" si="263"/>
        <v>0</v>
      </c>
      <c r="EI185">
        <f t="shared" si="263"/>
        <v>0</v>
      </c>
      <c r="EJ185">
        <f t="shared" si="263"/>
        <v>0</v>
      </c>
      <c r="EK185">
        <f t="shared" si="263"/>
        <v>0</v>
      </c>
      <c r="EL185">
        <f t="shared" si="263"/>
        <v>0</v>
      </c>
      <c r="EM185">
        <f t="shared" si="263"/>
        <v>0</v>
      </c>
      <c r="EN185">
        <f t="shared" si="264"/>
        <v>0</v>
      </c>
      <c r="EO185">
        <f t="shared" si="264"/>
        <v>0</v>
      </c>
      <c r="EP185">
        <f t="shared" si="264"/>
        <v>0</v>
      </c>
      <c r="EQ185">
        <f t="shared" si="264"/>
        <v>0</v>
      </c>
      <c r="ER185">
        <f t="shared" si="264"/>
        <v>0</v>
      </c>
      <c r="ES185">
        <f t="shared" si="264"/>
        <v>0</v>
      </c>
      <c r="ET185">
        <f t="shared" si="264"/>
        <v>0</v>
      </c>
      <c r="EU185">
        <f t="shared" si="264"/>
        <v>0</v>
      </c>
      <c r="EV185">
        <f t="shared" si="264"/>
        <v>0</v>
      </c>
      <c r="EW185">
        <f t="shared" si="264"/>
        <v>0</v>
      </c>
      <c r="EX185">
        <f t="shared" si="264"/>
        <v>0</v>
      </c>
      <c r="EZ185">
        <f t="shared" si="265"/>
        <v>0.88557641251094832</v>
      </c>
      <c r="FB185">
        <f t="shared" si="266"/>
        <v>1.0546148462827587E-2</v>
      </c>
      <c r="FC185">
        <f t="shared" si="267"/>
        <v>0.24866765537634483</v>
      </c>
    </row>
    <row r="186" spans="1:159" x14ac:dyDescent="0.25">
      <c r="A186">
        <v>1195</v>
      </c>
      <c r="B186" s="19">
        <f>'Input spectra'!Y185</f>
        <v>4.25833179270316E-2</v>
      </c>
      <c r="C186">
        <f>'Input spectra'!B185</f>
        <v>0</v>
      </c>
      <c r="D186">
        <f t="shared" si="255"/>
        <v>2.0653927966864227E-2</v>
      </c>
      <c r="E186">
        <f t="shared" si="255"/>
        <v>2.0416389416138676E-2</v>
      </c>
      <c r="F186">
        <f t="shared" si="255"/>
        <v>2.0180496665243287E-2</v>
      </c>
      <c r="G186">
        <f t="shared" si="255"/>
        <v>1.9946240016338525E-2</v>
      </c>
      <c r="H186">
        <f t="shared" si="255"/>
        <v>1.9713609824285317E-2</v>
      </c>
      <c r="I186">
        <f t="shared" si="255"/>
        <v>1.9482596496372295E-2</v>
      </c>
      <c r="J186">
        <f t="shared" si="255"/>
        <v>1.9253190492044398E-2</v>
      </c>
      <c r="K186">
        <f t="shared" si="255"/>
        <v>1.9025382322632803E-2</v>
      </c>
      <c r="L186">
        <f t="shared" si="255"/>
        <v>1.8799162551086268E-2</v>
      </c>
      <c r="M186">
        <f t="shared" si="255"/>
        <v>1.8574521791703762E-2</v>
      </c>
      <c r="N186">
        <f t="shared" si="250"/>
        <v>1.8351450709868471E-2</v>
      </c>
      <c r="O186">
        <f t="shared" si="250"/>
        <v>1.8129940021783128E-2</v>
      </c>
      <c r="P186">
        <f t="shared" si="250"/>
        <v>1.7909980494206671E-2</v>
      </c>
      <c r="Q186">
        <f t="shared" si="250"/>
        <v>1.7691562944192211E-2</v>
      </c>
      <c r="R186">
        <f t="shared" si="250"/>
        <v>1.7474678238826334E-2</v>
      </c>
      <c r="S186">
        <f t="shared" si="250"/>
        <v>1.7259317294969694E-2</v>
      </c>
      <c r="T186">
        <f t="shared" si="250"/>
        <v>1.7045471078998911E-2</v>
      </c>
      <c r="U186">
        <f t="shared" si="250"/>
        <v>1.6833130606549767E-2</v>
      </c>
      <c r="V186">
        <f t="shared" si="250"/>
        <v>1.6622286942261689E-2</v>
      </c>
      <c r="W186">
        <f t="shared" si="250"/>
        <v>1.6412931199523518E-2</v>
      </c>
      <c r="X186">
        <f t="shared" si="250"/>
        <v>1.6205054540220538E-2</v>
      </c>
      <c r="Y186">
        <f t="shared" si="250"/>
        <v>1.5998648174482804E-2</v>
      </c>
      <c r="Z186">
        <f t="shared" si="250"/>
        <v>1.5793703360434692E-2</v>
      </c>
      <c r="AA186">
        <f t="shared" si="250"/>
        <v>1.5590211403945748E-2</v>
      </c>
      <c r="AB186">
        <f t="shared" si="250"/>
        <v>1.5388163658382761E-2</v>
      </c>
      <c r="AC186">
        <f t="shared" si="250"/>
        <v>1.5187551524363102E-2</v>
      </c>
      <c r="AD186">
        <f t="shared" si="256"/>
        <v>1.4988366449509264E-2</v>
      </c>
      <c r="AE186">
        <f t="shared" si="256"/>
        <v>1.4790599928204685E-2</v>
      </c>
      <c r="AF186">
        <f t="shared" si="256"/>
        <v>1.4594243501350763E-2</v>
      </c>
      <c r="AG186">
        <f t="shared" si="256"/>
        <v>1.4399288756125093E-2</v>
      </c>
      <c r="AH186">
        <f t="shared" si="257"/>
        <v>1.4205727325740939E-2</v>
      </c>
      <c r="AI186">
        <f t="shared" si="257"/>
        <v>1.40135508892079E-2</v>
      </c>
      <c r="AJ186">
        <f t="shared" si="257"/>
        <v>1.3822751171093774E-2</v>
      </c>
      <c r="AK186">
        <f t="shared" si="257"/>
        <v>1.3633319941287629E-2</v>
      </c>
      <c r="AL186">
        <f t="shared" si="257"/>
        <v>1.344524901476407E-2</v>
      </c>
      <c r="AM186">
        <f t="shared" si="257"/>
        <v>1.325853025134867E-2</v>
      </c>
      <c r="AN186">
        <f t="shared" si="257"/>
        <v>1.3073155555484599E-2</v>
      </c>
      <c r="AO186">
        <f t="shared" si="257"/>
        <v>1.2889116876000428E-2</v>
      </c>
      <c r="AP186">
        <f t="shared" si="257"/>
        <v>1.2706406205879079E-2</v>
      </c>
      <c r="AQ186">
        <f t="shared" si="257"/>
        <v>1.2525015582027964E-2</v>
      </c>
      <c r="AR186">
        <f t="shared" si="251"/>
        <v>1.2344937085050261E-2</v>
      </c>
      <c r="AS186">
        <f t="shared" si="251"/>
        <v>1.2166162839017353E-2</v>
      </c>
      <c r="AT186">
        <f t="shared" si="251"/>
        <v>1.1988685011242395E-2</v>
      </c>
      <c r="AU186">
        <f t="shared" si="251"/>
        <v>1.1812495812055056E-2</v>
      </c>
      <c r="AV186">
        <f t="shared" si="251"/>
        <v>1.1637587494577335E-2</v>
      </c>
      <c r="AW186">
        <f t="shared" si="251"/>
        <v>1.1463952354500579E-2</v>
      </c>
      <c r="AX186">
        <f t="shared" si="251"/>
        <v>1.0192873664873191E-2</v>
      </c>
      <c r="AY186">
        <f t="shared" si="251"/>
        <v>8.7114228954481444E-3</v>
      </c>
      <c r="AZ186">
        <f t="shared" si="251"/>
        <v>7.8436211307394491E-3</v>
      </c>
      <c r="BA186">
        <f t="shared" si="251"/>
        <v>7.1864747829222062E-3</v>
      </c>
      <c r="BB186">
        <f t="shared" si="251"/>
        <v>6.649610962264501E-3</v>
      </c>
      <c r="BC186">
        <f t="shared" si="251"/>
        <v>6.1938694626514452E-3</v>
      </c>
      <c r="BD186">
        <f t="shared" si="251"/>
        <v>5.7977997954190442E-3</v>
      </c>
      <c r="BE186">
        <f t="shared" si="251"/>
        <v>5.4480338144044637E-3</v>
      </c>
      <c r="BF186">
        <f t="shared" si="251"/>
        <v>5.1355226993811606E-3</v>
      </c>
      <c r="BG186">
        <f t="shared" si="251"/>
        <v>4.8537786222689434E-3</v>
      </c>
      <c r="BH186">
        <f t="shared" si="258"/>
        <v>4.5979489055378749E-3</v>
      </c>
      <c r="BI186">
        <f t="shared" si="258"/>
        <v>4.3642845511235855E-3</v>
      </c>
      <c r="BJ186">
        <f t="shared" si="258"/>
        <v>4.1498144465560577E-3</v>
      </c>
      <c r="BK186">
        <f t="shared" si="258"/>
        <v>3.9521350469363193E-3</v>
      </c>
      <c r="BL186">
        <f t="shared" si="259"/>
        <v>3.7692687989140184E-3</v>
      </c>
      <c r="BM186">
        <f t="shared" si="259"/>
        <v>3.5995654860188297E-3</v>
      </c>
      <c r="BN186">
        <f t="shared" si="259"/>
        <v>3.4416314580576163E-3</v>
      </c>
      <c r="BO186">
        <f t="shared" si="259"/>
        <v>3.2942775933693944E-3</v>
      </c>
      <c r="BP186">
        <f t="shared" si="259"/>
        <v>3.1564802128490796E-3</v>
      </c>
      <c r="BQ186">
        <f t="shared" si="259"/>
        <v>3.0273511743867981E-3</v>
      </c>
      <c r="BR186">
        <f t="shared" si="259"/>
        <v>2.9061146176967028E-3</v>
      </c>
      <c r="BS186">
        <f t="shared" si="259"/>
        <v>2.792088620082114E-3</v>
      </c>
      <c r="BT186">
        <f t="shared" si="259"/>
        <v>2.6846705409527233E-3</v>
      </c>
      <c r="BU186">
        <f t="shared" si="259"/>
        <v>2.5833251795618069E-3</v>
      </c>
      <c r="BV186">
        <f t="shared" si="252"/>
        <v>2.4875751077707703E-3</v>
      </c>
      <c r="BW186">
        <f t="shared" si="252"/>
        <v>2.396992705304947E-3</v>
      </c>
      <c r="BX186">
        <f t="shared" si="252"/>
        <v>2.3111935426194633E-3</v>
      </c>
      <c r="BY186">
        <f t="shared" si="252"/>
        <v>2.2298308413888578E-3</v>
      </c>
      <c r="BZ186">
        <f t="shared" si="252"/>
        <v>2.1525908047817818E-3</v>
      </c>
      <c r="CA186">
        <f t="shared" si="252"/>
        <v>2.0791886557831036E-3</v>
      </c>
      <c r="CB186">
        <f t="shared" si="252"/>
        <v>2.0093652564418421E-3</v>
      </c>
      <c r="CC186">
        <f t="shared" si="252"/>
        <v>1.942884207208836E-3</v>
      </c>
      <c r="CD186">
        <f t="shared" si="252"/>
        <v>1.8795293456958728E-3</v>
      </c>
      <c r="CE186">
        <f t="shared" si="252"/>
        <v>1.8191025798116086E-3</v>
      </c>
      <c r="CF186">
        <f t="shared" si="260"/>
        <v>1.7614220024416104E-3</v>
      </c>
      <c r="CG186">
        <f t="shared" si="260"/>
        <v>1.7063202444651678E-3</v>
      </c>
      <c r="CH186">
        <f t="shared" si="260"/>
        <v>1.6536430305473533E-3</v>
      </c>
      <c r="CI186">
        <f t="shared" si="260"/>
        <v>1.6032479082626044E-3</v>
      </c>
      <c r="CJ186">
        <f t="shared" si="260"/>
        <v>1.5550031260348619E-3</v>
      </c>
      <c r="CK186">
        <f t="shared" si="260"/>
        <v>1.5087866393756104E-3</v>
      </c>
      <c r="CL186">
        <f t="shared" si="260"/>
        <v>1.4644852281610898E-3</v>
      </c>
      <c r="CM186">
        <f t="shared" si="260"/>
        <v>1.4219937103643302E-3</v>
      </c>
      <c r="CN186">
        <f t="shared" si="260"/>
        <v>1.3812142398634498E-3</v>
      </c>
      <c r="CO186">
        <f t="shared" si="260"/>
        <v>1.3420556777762468E-3</v>
      </c>
      <c r="CP186">
        <f t="shared" si="253"/>
        <v>1.3044330282942385E-3</v>
      </c>
      <c r="CQ186">
        <f t="shared" si="253"/>
        <v>1.2682669312638584E-3</v>
      </c>
      <c r="CR186">
        <f t="shared" si="253"/>
        <v>8.1670305193046818E-4</v>
      </c>
      <c r="CS186">
        <f t="shared" si="253"/>
        <v>5.3055627649412746E-4</v>
      </c>
      <c r="CT186">
        <f t="shared" si="253"/>
        <v>3.6749638170655453E-4</v>
      </c>
      <c r="CU186">
        <f t="shared" si="253"/>
        <v>2.5569787517318174E-4</v>
      </c>
      <c r="CV186">
        <f t="shared" si="253"/>
        <v>1.7462346333461939E-4</v>
      </c>
      <c r="CW186">
        <f t="shared" si="253"/>
        <v>1.1480931582771471E-4</v>
      </c>
      <c r="CX186">
        <f t="shared" si="253"/>
        <v>7.0915233265352382E-5</v>
      </c>
      <c r="CY186">
        <f t="shared" si="253"/>
        <v>3.9551946933505635E-5</v>
      </c>
      <c r="CZ186">
        <f t="shared" si="253"/>
        <v>1.8394502367809546E-5</v>
      </c>
      <c r="DA186">
        <f t="shared" si="253"/>
        <v>5.7571495523899296E-6</v>
      </c>
      <c r="DB186">
        <f t="shared" si="253"/>
        <v>3.6576667940367716E-7</v>
      </c>
      <c r="DC186">
        <f t="shared" si="253"/>
        <v>0</v>
      </c>
      <c r="DD186">
        <f t="shared" si="253"/>
        <v>0</v>
      </c>
      <c r="DE186">
        <f t="shared" si="253"/>
        <v>0</v>
      </c>
      <c r="DF186">
        <f t="shared" si="261"/>
        <v>0</v>
      </c>
      <c r="DG186">
        <f t="shared" si="261"/>
        <v>0</v>
      </c>
      <c r="DH186">
        <f t="shared" si="261"/>
        <v>0</v>
      </c>
      <c r="DI186">
        <f t="shared" si="261"/>
        <v>0</v>
      </c>
      <c r="DJ186">
        <f t="shared" si="262"/>
        <v>0</v>
      </c>
      <c r="DK186">
        <f t="shared" si="262"/>
        <v>0</v>
      </c>
      <c r="DL186">
        <f t="shared" si="262"/>
        <v>0</v>
      </c>
      <c r="DM186">
        <f t="shared" si="262"/>
        <v>0</v>
      </c>
      <c r="DN186">
        <f t="shared" si="262"/>
        <v>0</v>
      </c>
      <c r="DO186">
        <f t="shared" si="262"/>
        <v>0</v>
      </c>
      <c r="DP186">
        <f t="shared" si="262"/>
        <v>0</v>
      </c>
      <c r="DQ186">
        <f t="shared" si="262"/>
        <v>0</v>
      </c>
      <c r="DR186">
        <f t="shared" si="262"/>
        <v>0</v>
      </c>
      <c r="DS186">
        <f t="shared" si="262"/>
        <v>0</v>
      </c>
      <c r="DT186">
        <f t="shared" si="254"/>
        <v>0</v>
      </c>
      <c r="DU186">
        <f t="shared" si="254"/>
        <v>0</v>
      </c>
      <c r="DV186">
        <f t="shared" si="254"/>
        <v>0</v>
      </c>
      <c r="DW186">
        <f t="shared" si="254"/>
        <v>0</v>
      </c>
      <c r="DX186">
        <f t="shared" si="254"/>
        <v>0</v>
      </c>
      <c r="DY186">
        <f t="shared" si="254"/>
        <v>0</v>
      </c>
      <c r="DZ186">
        <f t="shared" si="254"/>
        <v>0</v>
      </c>
      <c r="EA186">
        <f t="shared" si="254"/>
        <v>0</v>
      </c>
      <c r="EB186">
        <f t="shared" si="254"/>
        <v>0</v>
      </c>
      <c r="EC186">
        <f t="shared" si="254"/>
        <v>0</v>
      </c>
      <c r="ED186">
        <f t="shared" si="263"/>
        <v>0</v>
      </c>
      <c r="EE186">
        <f t="shared" si="263"/>
        <v>0</v>
      </c>
      <c r="EF186">
        <f t="shared" si="263"/>
        <v>0</v>
      </c>
      <c r="EG186">
        <f t="shared" si="263"/>
        <v>0</v>
      </c>
      <c r="EH186">
        <f t="shared" si="263"/>
        <v>0</v>
      </c>
      <c r="EI186">
        <f t="shared" si="263"/>
        <v>0</v>
      </c>
      <c r="EJ186">
        <f t="shared" si="263"/>
        <v>0</v>
      </c>
      <c r="EK186">
        <f t="shared" si="263"/>
        <v>0</v>
      </c>
      <c r="EL186">
        <f t="shared" si="263"/>
        <v>0</v>
      </c>
      <c r="EM186">
        <f t="shared" si="263"/>
        <v>0</v>
      </c>
      <c r="EN186">
        <f t="shared" si="264"/>
        <v>0</v>
      </c>
      <c r="EO186">
        <f t="shared" si="264"/>
        <v>0</v>
      </c>
      <c r="EP186">
        <f t="shared" si="264"/>
        <v>0</v>
      </c>
      <c r="EQ186">
        <f t="shared" si="264"/>
        <v>0</v>
      </c>
      <c r="ER186">
        <f t="shared" si="264"/>
        <v>0</v>
      </c>
      <c r="ES186">
        <f t="shared" si="264"/>
        <v>0</v>
      </c>
      <c r="ET186">
        <f t="shared" si="264"/>
        <v>0</v>
      </c>
      <c r="EU186">
        <f t="shared" si="264"/>
        <v>0</v>
      </c>
      <c r="EV186">
        <f t="shared" si="264"/>
        <v>0</v>
      </c>
      <c r="EW186">
        <f t="shared" si="264"/>
        <v>0</v>
      </c>
      <c r="EX186">
        <f t="shared" si="264"/>
        <v>0</v>
      </c>
      <c r="EZ186">
        <f t="shared" si="265"/>
        <v>0.88570470201952534</v>
      </c>
      <c r="FB186">
        <f t="shared" si="266"/>
        <v>1.053329588712193E-2</v>
      </c>
      <c r="FC186">
        <f t="shared" si="267"/>
        <v>0.24866929645008443</v>
      </c>
    </row>
    <row r="187" spans="1:159" x14ac:dyDescent="0.25">
      <c r="A187">
        <v>1200</v>
      </c>
      <c r="B187" s="19">
        <f>'Input spectra'!Y186</f>
        <v>4.2530800587877997E-2</v>
      </c>
      <c r="C187">
        <f>'Input spectra'!B186</f>
        <v>0</v>
      </c>
      <c r="D187">
        <f t="shared" si="255"/>
        <v>2.0653927966864227E-2</v>
      </c>
      <c r="E187">
        <f t="shared" si="255"/>
        <v>2.0416496637864951E-2</v>
      </c>
      <c r="F187">
        <f t="shared" si="255"/>
        <v>2.0180708631554006E-2</v>
      </c>
      <c r="G187">
        <f t="shared" si="255"/>
        <v>1.9946554275849661E-2</v>
      </c>
      <c r="H187">
        <f t="shared" si="255"/>
        <v>1.9714023951168304E-2</v>
      </c>
      <c r="I187">
        <f t="shared" si="255"/>
        <v>1.9483108090153047E-2</v>
      </c>
      <c r="J187">
        <f t="shared" si="255"/>
        <v>1.9253797177403713E-2</v>
      </c>
      <c r="K187">
        <f t="shared" si="255"/>
        <v>1.9026081749208109E-2</v>
      </c>
      <c r="L187">
        <f t="shared" si="255"/>
        <v>1.8799952393274713E-2</v>
      </c>
      <c r="M187">
        <f t="shared" si="255"/>
        <v>1.857539974846667E-2</v>
      </c>
      <c r="N187">
        <f t="shared" si="250"/>
        <v>1.8352414504537107E-2</v>
      </c>
      <c r="O187">
        <f t="shared" si="250"/>
        <v>1.8130987401865781E-2</v>
      </c>
      <c r="P187">
        <f t="shared" si="250"/>
        <v>1.7911109231197073E-2</v>
      </c>
      <c r="Q187">
        <f t="shared" si="250"/>
        <v>1.7692770833379261E-2</v>
      </c>
      <c r="R187">
        <f t="shared" si="250"/>
        <v>1.7475963099105103E-2</v>
      </c>
      <c r="S187">
        <f t="shared" si="250"/>
        <v>1.7260676968653733E-2</v>
      </c>
      <c r="T187">
        <f t="shared" si="250"/>
        <v>1.7046903431633849E-2</v>
      </c>
      <c r="U187">
        <f t="shared" si="250"/>
        <v>1.683463352672817E-2</v>
      </c>
      <c r="V187">
        <f t="shared" si="250"/>
        <v>1.6623858341439191E-2</v>
      </c>
      <c r="W187">
        <f t="shared" si="250"/>
        <v>1.6414569011836216E-2</v>
      </c>
      <c r="X187">
        <f t="shared" si="250"/>
        <v>1.6206756722303629E-2</v>
      </c>
      <c r="Y187">
        <f t="shared" si="250"/>
        <v>1.6000412705290474E-2</v>
      </c>
      <c r="Z187">
        <f t="shared" si="250"/>
        <v>1.579552824106124E-2</v>
      </c>
      <c r="AA187">
        <f t="shared" si="250"/>
        <v>1.5592094657447928E-2</v>
      </c>
      <c r="AB187">
        <f t="shared" si="250"/>
        <v>1.5390103329603355E-2</v>
      </c>
      <c r="AC187">
        <f t="shared" si="250"/>
        <v>1.51895456797557E-2</v>
      </c>
      <c r="AD187">
        <f t="shared" si="256"/>
        <v>1.4990413176964253E-2</v>
      </c>
      <c r="AE187">
        <f t="shared" si="256"/>
        <v>1.4792697336876435E-2</v>
      </c>
      <c r="AF187">
        <f t="shared" si="256"/>
        <v>1.4596389721485995E-2</v>
      </c>
      <c r="AG187">
        <f t="shared" si="256"/>
        <v>1.4401481938892442E-2</v>
      </c>
      <c r="AH187">
        <f t="shared" si="257"/>
        <v>1.4207965643061682E-2</v>
      </c>
      <c r="AI187">
        <f t="shared" si="257"/>
        <v>1.4015832533587855E-2</v>
      </c>
      <c r="AJ187">
        <f t="shared" si="257"/>
        <v>1.3825074355456367E-2</v>
      </c>
      <c r="AK187">
        <f t="shared" si="257"/>
        <v>1.3635682898808095E-2</v>
      </c>
      <c r="AL187">
        <f t="shared" si="257"/>
        <v>1.3447649998704823E-2</v>
      </c>
      <c r="AM187">
        <f t="shared" si="257"/>
        <v>1.32609675348958E-2</v>
      </c>
      <c r="AN187">
        <f t="shared" si="257"/>
        <v>1.3075627431585492E-2</v>
      </c>
      <c r="AO187">
        <f t="shared" si="257"/>
        <v>1.2891621657202526E-2</v>
      </c>
      <c r="AP187">
        <f t="shared" si="257"/>
        <v>1.2708942224169757E-2</v>
      </c>
      <c r="AQ187">
        <f t="shared" si="257"/>
        <v>1.2527581188675502E-2</v>
      </c>
      <c r="AR187">
        <f t="shared" si="251"/>
        <v>1.234753065044593E-2</v>
      </c>
      <c r="AS187">
        <f t="shared" si="251"/>
        <v>1.2168782752518608E-2</v>
      </c>
      <c r="AT187">
        <f t="shared" si="251"/>
        <v>1.1991329681017127E-2</v>
      </c>
      <c r="AU187">
        <f t="shared" si="251"/>
        <v>1.1815163664926957E-2</v>
      </c>
      <c r="AV187">
        <f t="shared" si="251"/>
        <v>1.1640276975872334E-2</v>
      </c>
      <c r="AW187">
        <f t="shared" si="251"/>
        <v>1.1466661927894325E-2</v>
      </c>
      <c r="AX187">
        <f t="shared" si="251"/>
        <v>1.0195336354303933E-2</v>
      </c>
      <c r="AY187">
        <f t="shared" si="251"/>
        <v>8.7135734143734649E-3</v>
      </c>
      <c r="AZ187">
        <f t="shared" si="251"/>
        <v>7.8455986253089388E-3</v>
      </c>
      <c r="BA187">
        <f t="shared" si="251"/>
        <v>7.1883243521055256E-3</v>
      </c>
      <c r="BB187">
        <f t="shared" si="251"/>
        <v>6.6513572909065247E-3</v>
      </c>
      <c r="BC187">
        <f t="shared" si="251"/>
        <v>6.1955286411079433E-3</v>
      </c>
      <c r="BD187">
        <f t="shared" si="251"/>
        <v>5.7993833337282143E-3</v>
      </c>
      <c r="BE187">
        <f t="shared" si="251"/>
        <v>5.4495504415347316E-3</v>
      </c>
      <c r="BF187">
        <f t="shared" si="251"/>
        <v>5.1369793074453893E-3</v>
      </c>
      <c r="BG187">
        <f t="shared" si="251"/>
        <v>4.8551808162272591E-3</v>
      </c>
      <c r="BH187">
        <f t="shared" si="258"/>
        <v>4.5993013478384708E-3</v>
      </c>
      <c r="BI187">
        <f t="shared" si="258"/>
        <v>4.3655911901722905E-3</v>
      </c>
      <c r="BJ187">
        <f t="shared" si="258"/>
        <v>4.1510786749223644E-3</v>
      </c>
      <c r="BK187">
        <f t="shared" si="258"/>
        <v>3.9533598148132733E-3</v>
      </c>
      <c r="BL187">
        <f t="shared" si="259"/>
        <v>3.7704566978673079E-3</v>
      </c>
      <c r="BM187">
        <f t="shared" si="259"/>
        <v>3.6007188123150851E-3</v>
      </c>
      <c r="BN187">
        <f t="shared" si="259"/>
        <v>3.4427522615431785E-3</v>
      </c>
      <c r="BO187">
        <f t="shared" si="259"/>
        <v>3.2953677158679123E-3</v>
      </c>
      <c r="BP187">
        <f t="shared" si="259"/>
        <v>3.1575413187917315E-3</v>
      </c>
      <c r="BQ187">
        <f t="shared" si="259"/>
        <v>3.0283847755775651E-3</v>
      </c>
      <c r="BR187">
        <f t="shared" si="259"/>
        <v>2.907122093575638E-3</v>
      </c>
      <c r="BS187">
        <f t="shared" si="259"/>
        <v>2.7930712344819116E-3</v>
      </c>
      <c r="BT187">
        <f t="shared" si="259"/>
        <v>2.6856294560879557E-3</v>
      </c>
      <c r="BU187">
        <f t="shared" si="259"/>
        <v>2.5842614678085124E-3</v>
      </c>
      <c r="BV187">
        <f t="shared" si="252"/>
        <v>2.4884897616628634E-3</v>
      </c>
      <c r="BW187">
        <f t="shared" si="252"/>
        <v>2.3978866460776845E-3</v>
      </c>
      <c r="BX187">
        <f t="shared" si="252"/>
        <v>2.3120676275585803E-3</v>
      </c>
      <c r="BY187">
        <f t="shared" si="252"/>
        <v>2.2306858701900247E-3</v>
      </c>
      <c r="BZ187">
        <f t="shared" si="252"/>
        <v>2.153427525083866E-3</v>
      </c>
      <c r="CA187">
        <f t="shared" si="252"/>
        <v>2.0800077680069935E-3</v>
      </c>
      <c r="CB187">
        <f t="shared" si="252"/>
        <v>2.0101674180418717E-3</v>
      </c>
      <c r="CC187">
        <f t="shared" si="252"/>
        <v>1.9436700364244316E-3</v>
      </c>
      <c r="CD187">
        <f t="shared" si="252"/>
        <v>1.8802994248756483E-3</v>
      </c>
      <c r="CE187">
        <f t="shared" si="252"/>
        <v>1.8198574583698222E-3</v>
      </c>
      <c r="CF187">
        <f t="shared" si="260"/>
        <v>1.7621621994970004E-3</v>
      </c>
      <c r="CG187">
        <f t="shared" si="260"/>
        <v>1.7070462512041495E-3</v>
      </c>
      <c r="CH187">
        <f t="shared" si="260"/>
        <v>1.654355312347008E-3</v>
      </c>
      <c r="CI187">
        <f t="shared" si="260"/>
        <v>1.6039469066035062E-3</v>
      </c>
      <c r="CJ187">
        <f t="shared" si="260"/>
        <v>1.5556892602293529E-3</v>
      </c>
      <c r="CK187">
        <f t="shared" si="260"/>
        <v>1.509460308133438E-3</v>
      </c>
      <c r="CL187">
        <f t="shared" si="260"/>
        <v>1.4651468110112487E-3</v>
      </c>
      <c r="CM187">
        <f t="shared" si="260"/>
        <v>1.42264356894936E-3</v>
      </c>
      <c r="CN187">
        <f t="shared" si="260"/>
        <v>1.3818527191202777E-3</v>
      </c>
      <c r="CO187">
        <f t="shared" si="260"/>
        <v>1.342683107015808E-3</v>
      </c>
      <c r="CP187">
        <f t="shared" si="253"/>
        <v>1.3050497221905597E-3</v>
      </c>
      <c r="CQ187">
        <f t="shared" si="253"/>
        <v>1.2688731907619421E-3</v>
      </c>
      <c r="CR187">
        <f t="shared" si="253"/>
        <v>8.1709774512740523E-4</v>
      </c>
      <c r="CS187">
        <f t="shared" si="253"/>
        <v>5.3081546944173962E-4</v>
      </c>
      <c r="CT187">
        <f t="shared" si="253"/>
        <v>3.6767784585582485E-4</v>
      </c>
      <c r="CU187">
        <f t="shared" si="253"/>
        <v>2.5582547843640573E-4</v>
      </c>
      <c r="CV187">
        <f t="shared" si="253"/>
        <v>1.7471152482420057E-4</v>
      </c>
      <c r="CW187">
        <f t="shared" si="253"/>
        <v>1.1486781668098896E-4</v>
      </c>
      <c r="CX187">
        <f t="shared" si="253"/>
        <v>7.0951740596853502E-5</v>
      </c>
      <c r="CY187">
        <f t="shared" si="253"/>
        <v>3.9572516194056093E-5</v>
      </c>
      <c r="CZ187">
        <f t="shared" si="253"/>
        <v>1.8404165208114884E-5</v>
      </c>
      <c r="DA187">
        <f t="shared" si="253"/>
        <v>5.7602040991960679E-6</v>
      </c>
      <c r="DB187">
        <f t="shared" si="253"/>
        <v>3.6596266463745191E-7</v>
      </c>
      <c r="DC187">
        <f t="shared" si="253"/>
        <v>0</v>
      </c>
      <c r="DD187">
        <f t="shared" si="253"/>
        <v>0</v>
      </c>
      <c r="DE187">
        <f t="shared" si="253"/>
        <v>0</v>
      </c>
      <c r="DF187">
        <f t="shared" si="261"/>
        <v>0</v>
      </c>
      <c r="DG187">
        <f t="shared" si="261"/>
        <v>0</v>
      </c>
      <c r="DH187">
        <f t="shared" si="261"/>
        <v>0</v>
      </c>
      <c r="DI187">
        <f t="shared" si="261"/>
        <v>0</v>
      </c>
      <c r="DJ187">
        <f t="shared" si="262"/>
        <v>0</v>
      </c>
      <c r="DK187">
        <f t="shared" si="262"/>
        <v>0</v>
      </c>
      <c r="DL187">
        <f t="shared" si="262"/>
        <v>0</v>
      </c>
      <c r="DM187">
        <f t="shared" si="262"/>
        <v>0</v>
      </c>
      <c r="DN187">
        <f t="shared" si="262"/>
        <v>0</v>
      </c>
      <c r="DO187">
        <f t="shared" si="262"/>
        <v>0</v>
      </c>
      <c r="DP187">
        <f t="shared" si="262"/>
        <v>0</v>
      </c>
      <c r="DQ187">
        <f t="shared" si="262"/>
        <v>0</v>
      </c>
      <c r="DR187">
        <f t="shared" si="262"/>
        <v>0</v>
      </c>
      <c r="DS187">
        <f t="shared" si="262"/>
        <v>0</v>
      </c>
      <c r="DT187">
        <f t="shared" si="254"/>
        <v>0</v>
      </c>
      <c r="DU187">
        <f t="shared" si="254"/>
        <v>0</v>
      </c>
      <c r="DV187">
        <f t="shared" si="254"/>
        <v>0</v>
      </c>
      <c r="DW187">
        <f t="shared" si="254"/>
        <v>0</v>
      </c>
      <c r="DX187">
        <f t="shared" si="254"/>
        <v>0</v>
      </c>
      <c r="DY187">
        <f t="shared" si="254"/>
        <v>0</v>
      </c>
      <c r="DZ187">
        <f t="shared" si="254"/>
        <v>0</v>
      </c>
      <c r="EA187">
        <f t="shared" si="254"/>
        <v>0</v>
      </c>
      <c r="EB187">
        <f t="shared" si="254"/>
        <v>0</v>
      </c>
      <c r="EC187">
        <f t="shared" si="254"/>
        <v>0</v>
      </c>
      <c r="ED187">
        <f t="shared" si="263"/>
        <v>0</v>
      </c>
      <c r="EE187">
        <f t="shared" si="263"/>
        <v>0</v>
      </c>
      <c r="EF187">
        <f t="shared" si="263"/>
        <v>0</v>
      </c>
      <c r="EG187">
        <f t="shared" si="263"/>
        <v>0</v>
      </c>
      <c r="EH187">
        <f t="shared" si="263"/>
        <v>0</v>
      </c>
      <c r="EI187">
        <f t="shared" si="263"/>
        <v>0</v>
      </c>
      <c r="EJ187">
        <f t="shared" si="263"/>
        <v>0</v>
      </c>
      <c r="EK187">
        <f t="shared" si="263"/>
        <v>0</v>
      </c>
      <c r="EL187">
        <f t="shared" si="263"/>
        <v>0</v>
      </c>
      <c r="EM187">
        <f t="shared" si="263"/>
        <v>0</v>
      </c>
      <c r="EN187">
        <f t="shared" si="264"/>
        <v>0</v>
      </c>
      <c r="EO187">
        <f t="shared" si="264"/>
        <v>0</v>
      </c>
      <c r="EP187">
        <f t="shared" si="264"/>
        <v>0</v>
      </c>
      <c r="EQ187">
        <f t="shared" si="264"/>
        <v>0</v>
      </c>
      <c r="ER187">
        <f t="shared" si="264"/>
        <v>0</v>
      </c>
      <c r="ES187">
        <f t="shared" si="264"/>
        <v>0</v>
      </c>
      <c r="ET187">
        <f t="shared" si="264"/>
        <v>0</v>
      </c>
      <c r="EU187">
        <f t="shared" si="264"/>
        <v>0</v>
      </c>
      <c r="EV187">
        <f t="shared" si="264"/>
        <v>0</v>
      </c>
      <c r="EW187">
        <f t="shared" si="264"/>
        <v>0</v>
      </c>
      <c r="EX187">
        <f t="shared" si="264"/>
        <v>0</v>
      </c>
      <c r="EZ187">
        <f t="shared" si="265"/>
        <v>0.88583302040187761</v>
      </c>
      <c r="FB187">
        <f t="shared" si="266"/>
        <v>1.0520442973920352E-2</v>
      </c>
      <c r="FC187">
        <f t="shared" si="267"/>
        <v>0.24867093752405198</v>
      </c>
    </row>
    <row r="188" spans="1:159" x14ac:dyDescent="0.25">
      <c r="A188">
        <v>1205</v>
      </c>
      <c r="B188" s="19">
        <f>'Input spectra'!Y187</f>
        <v>4.2478283248724401E-2</v>
      </c>
      <c r="C188">
        <f>'Input spectra'!B187</f>
        <v>0</v>
      </c>
      <c r="D188">
        <f t="shared" si="255"/>
        <v>2.0653927966864227E-2</v>
      </c>
      <c r="E188">
        <f t="shared" si="255"/>
        <v>2.0416603860154328E-2</v>
      </c>
      <c r="F188">
        <f t="shared" si="255"/>
        <v>2.0180920600091121E-2</v>
      </c>
      <c r="G188">
        <f t="shared" si="255"/>
        <v>1.9946868540312062E-2</v>
      </c>
      <c r="H188">
        <f t="shared" si="255"/>
        <v>1.9714438086750916E-2</v>
      </c>
      <c r="I188">
        <f t="shared" si="255"/>
        <v>1.9483619697367748E-2</v>
      </c>
      <c r="J188">
        <f t="shared" si="255"/>
        <v>1.9254403881880228E-2</v>
      </c>
      <c r="K188">
        <f t="shared" si="255"/>
        <v>1.9026781201496302E-2</v>
      </c>
      <c r="L188">
        <f t="shared" si="255"/>
        <v>1.8800742268648186E-2</v>
      </c>
      <c r="M188">
        <f t="shared" si="255"/>
        <v>1.857627774672772E-2</v>
      </c>
      <c r="N188">
        <f t="shared" si="250"/>
        <v>1.8353378349823004E-2</v>
      </c>
      <c r="O188">
        <f t="shared" si="250"/>
        <v>1.8132034842456356E-2</v>
      </c>
      <c r="P188">
        <f t="shared" si="250"/>
        <v>1.7912238039323635E-2</v>
      </c>
      <c r="Q188">
        <f t="shared" si="250"/>
        <v>1.7693978805034791E-2</v>
      </c>
      <c r="R188">
        <f t="shared" si="250"/>
        <v>1.7477248053855761E-2</v>
      </c>
      <c r="S188">
        <f t="shared" si="250"/>
        <v>1.7262036749451655E-2</v>
      </c>
      <c r="T188">
        <f t="shared" si="250"/>
        <v>1.7048335904631205E-2</v>
      </c>
      <c r="U188">
        <f t="shared" si="250"/>
        <v>1.6836136581092488E-2</v>
      </c>
      <c r="V188">
        <f t="shared" si="250"/>
        <v>1.6625429889169981E-2</v>
      </c>
      <c r="W188">
        <f t="shared" si="250"/>
        <v>1.6416206987582803E-2</v>
      </c>
      <c r="X188">
        <f t="shared" si="250"/>
        <v>1.620845908318426E-2</v>
      </c>
      <c r="Y188">
        <f t="shared" si="250"/>
        <v>1.6002177430712649E-2</v>
      </c>
      <c r="Z188">
        <f t="shared" si="250"/>
        <v>1.5797353332543295E-2</v>
      </c>
      <c r="AA188">
        <f t="shared" si="250"/>
        <v>1.5593978138441811E-2</v>
      </c>
      <c r="AB188">
        <f t="shared" si="250"/>
        <v>1.5392043245318648E-2</v>
      </c>
      <c r="AC188">
        <f t="shared" si="250"/>
        <v>1.5191540096984826E-2</v>
      </c>
      <c r="AD188">
        <f t="shared" si="256"/>
        <v>1.4992460183908894E-2</v>
      </c>
      <c r="AE188">
        <f t="shared" si="256"/>
        <v>1.4794795042975144E-2</v>
      </c>
      <c r="AF188">
        <f t="shared" si="256"/>
        <v>1.4598536257242993E-2</v>
      </c>
      <c r="AG188">
        <f t="shared" si="256"/>
        <v>1.4403675455707586E-2</v>
      </c>
      <c r="AH188">
        <f t="shared" si="257"/>
        <v>1.4210204313061617E-2</v>
      </c>
      <c r="AI188">
        <f t="shared" si="257"/>
        <v>1.4018114549458316E-2</v>
      </c>
      <c r="AJ188">
        <f t="shared" si="257"/>
        <v>1.3827397930275641E-2</v>
      </c>
      <c r="AK188">
        <f t="shared" si="257"/>
        <v>1.3638046265881647E-2</v>
      </c>
      <c r="AL188">
        <f t="shared" si="257"/>
        <v>1.3450051411401034E-2</v>
      </c>
      <c r="AM188">
        <f t="shared" si="257"/>
        <v>1.3263405266482866E-2</v>
      </c>
      <c r="AN188">
        <f t="shared" si="257"/>
        <v>1.3078099775069444E-2</v>
      </c>
      <c r="AO188">
        <f t="shared" si="257"/>
        <v>1.2894126925166357E-2</v>
      </c>
      <c r="AP188">
        <f t="shared" si="257"/>
        <v>1.2711478748613685E-2</v>
      </c>
      <c r="AQ188">
        <f t="shared" si="257"/>
        <v>1.2530147320858309E-2</v>
      </c>
      <c r="AR188">
        <f t="shared" si="251"/>
        <v>1.2350124760727445E-2</v>
      </c>
      <c r="AS188">
        <f t="shared" si="251"/>
        <v>1.2171403230203231E-2</v>
      </c>
      <c r="AT188">
        <f t="shared" si="251"/>
        <v>1.1993974934198478E-2</v>
      </c>
      <c r="AU188">
        <f t="shared" si="251"/>
        <v>1.1817832120333589E-2</v>
      </c>
      <c r="AV188">
        <f t="shared" si="251"/>
        <v>1.1642967078714508E-2</v>
      </c>
      <c r="AW188">
        <f t="shared" si="251"/>
        <v>1.1469372141711873E-2</v>
      </c>
      <c r="AX188">
        <f t="shared" si="251"/>
        <v>1.0197799638742462E-2</v>
      </c>
      <c r="AY188">
        <f t="shared" si="251"/>
        <v>8.7157244641801017E-3</v>
      </c>
      <c r="AZ188">
        <f t="shared" si="251"/>
        <v>7.8475766184344792E-3</v>
      </c>
      <c r="BA188">
        <f t="shared" si="251"/>
        <v>7.190174397308906E-3</v>
      </c>
      <c r="BB188">
        <f t="shared" si="251"/>
        <v>6.6531040781714268E-3</v>
      </c>
      <c r="BC188">
        <f t="shared" si="251"/>
        <v>6.1971882640157114E-3</v>
      </c>
      <c r="BD188">
        <f t="shared" si="251"/>
        <v>5.8009673045451744E-3</v>
      </c>
      <c r="BE188">
        <f t="shared" si="251"/>
        <v>5.4510674908646271E-3</v>
      </c>
      <c r="BF188">
        <f t="shared" si="251"/>
        <v>5.1384363286529674E-3</v>
      </c>
      <c r="BG188">
        <f t="shared" si="251"/>
        <v>4.8565834152613004E-3</v>
      </c>
      <c r="BH188">
        <f t="shared" si="258"/>
        <v>4.6006541879469185E-3</v>
      </c>
      <c r="BI188">
        <f t="shared" si="258"/>
        <v>4.366898220420419E-3</v>
      </c>
      <c r="BJ188">
        <f t="shared" si="258"/>
        <v>4.1523432884320033E-3</v>
      </c>
      <c r="BK188">
        <f t="shared" si="258"/>
        <v>3.9545849622461722E-3</v>
      </c>
      <c r="BL188">
        <f t="shared" si="259"/>
        <v>3.7716449711913303E-3</v>
      </c>
      <c r="BM188">
        <f t="shared" si="259"/>
        <v>3.6018725081452606E-3</v>
      </c>
      <c r="BN188">
        <f t="shared" si="259"/>
        <v>3.4438734300301843E-3</v>
      </c>
      <c r="BO188">
        <f t="shared" si="259"/>
        <v>3.2964581991032013E-3</v>
      </c>
      <c r="BP188">
        <f t="shared" si="259"/>
        <v>3.1586027814436749E-3</v>
      </c>
      <c r="BQ188">
        <f t="shared" si="259"/>
        <v>3.0294187296614587E-3</v>
      </c>
      <c r="BR188">
        <f t="shared" si="259"/>
        <v>2.9081299187207863E-3</v>
      </c>
      <c r="BS188">
        <f t="shared" si="259"/>
        <v>2.7940541946913128E-3</v>
      </c>
      <c r="BT188">
        <f t="shared" si="259"/>
        <v>2.6865887137301082E-3</v>
      </c>
      <c r="BU188">
        <f t="shared" si="259"/>
        <v>2.5851980953991334E-3</v>
      </c>
      <c r="BV188">
        <f t="shared" si="252"/>
        <v>2.4894047518630902E-3</v>
      </c>
      <c r="BW188">
        <f t="shared" si="252"/>
        <v>2.3987809202390483E-3</v>
      </c>
      <c r="BX188">
        <f t="shared" si="252"/>
        <v>2.3129420430734226E-3</v>
      </c>
      <c r="BY188">
        <f t="shared" si="252"/>
        <v>2.2315412268520485E-3</v>
      </c>
      <c r="BZ188">
        <f t="shared" si="252"/>
        <v>2.154264570622341E-3</v>
      </c>
      <c r="CA188">
        <f t="shared" si="252"/>
        <v>2.0808272029263896E-3</v>
      </c>
      <c r="CB188">
        <f t="shared" si="252"/>
        <v>2.0109698998739892E-3</v>
      </c>
      <c r="CC188">
        <f t="shared" si="252"/>
        <v>1.9444561834806653E-3</v>
      </c>
      <c r="CD188">
        <f t="shared" si="252"/>
        <v>1.8810698195716165E-3</v>
      </c>
      <c r="CE188">
        <f t="shared" si="252"/>
        <v>1.8206126501822983E-3</v>
      </c>
      <c r="CF188">
        <f t="shared" si="260"/>
        <v>1.7629027076031664E-3</v>
      </c>
      <c r="CG188">
        <f t="shared" si="260"/>
        <v>1.70777256684516E-3</v>
      </c>
      <c r="CH188">
        <f t="shared" si="260"/>
        <v>1.6550679009513073E-3</v>
      </c>
      <c r="CI188">
        <f t="shared" si="260"/>
        <v>1.6046462096999472E-3</v>
      </c>
      <c r="CJ188">
        <f t="shared" si="260"/>
        <v>1.5563756971757321E-3</v>
      </c>
      <c r="CK188">
        <f t="shared" si="260"/>
        <v>1.5101342776823673E-3</v>
      </c>
      <c r="CL188">
        <f t="shared" si="260"/>
        <v>1.4658086927322044E-3</v>
      </c>
      <c r="CM188">
        <f t="shared" si="260"/>
        <v>1.4232937245231721E-3</v>
      </c>
      <c r="CN188">
        <f t="shared" si="260"/>
        <v>1.3824914935201393E-3</v>
      </c>
      <c r="CO188">
        <f t="shared" si="260"/>
        <v>1.343310829587052E-3</v>
      </c>
      <c r="CP188">
        <f t="shared" si="253"/>
        <v>1.3056667076398799E-3</v>
      </c>
      <c r="CQ188">
        <f t="shared" si="253"/>
        <v>1.2694797400654046E-3</v>
      </c>
      <c r="CR188">
        <f t="shared" si="253"/>
        <v>8.1749262907019444E-4</v>
      </c>
      <c r="CS188">
        <f t="shared" si="253"/>
        <v>5.3107478901302395E-4</v>
      </c>
      <c r="CT188">
        <f t="shared" si="253"/>
        <v>3.678593996093447E-4</v>
      </c>
      <c r="CU188">
        <f t="shared" si="253"/>
        <v>2.5595314537866018E-4</v>
      </c>
      <c r="CV188">
        <f t="shared" si="253"/>
        <v>1.7479963072262466E-4</v>
      </c>
      <c r="CW188">
        <f t="shared" si="253"/>
        <v>1.1492634734325396E-4</v>
      </c>
      <c r="CX188">
        <f t="shared" si="253"/>
        <v>7.0988266722416104E-5</v>
      </c>
      <c r="CY188">
        <f t="shared" si="253"/>
        <v>3.9593096151791199E-5</v>
      </c>
      <c r="CZ188">
        <f t="shared" si="253"/>
        <v>1.8413833124419606E-5</v>
      </c>
      <c r="DA188">
        <f t="shared" si="253"/>
        <v>5.7632602666403544E-6</v>
      </c>
      <c r="DB188">
        <f t="shared" si="253"/>
        <v>3.6615875488410512E-7</v>
      </c>
      <c r="DC188">
        <f t="shared" si="253"/>
        <v>0</v>
      </c>
      <c r="DD188">
        <f t="shared" si="253"/>
        <v>0</v>
      </c>
      <c r="DE188">
        <f t="shared" si="253"/>
        <v>0</v>
      </c>
      <c r="DF188">
        <f t="shared" si="261"/>
        <v>0</v>
      </c>
      <c r="DG188">
        <f t="shared" si="261"/>
        <v>0</v>
      </c>
      <c r="DH188">
        <f t="shared" si="261"/>
        <v>0</v>
      </c>
      <c r="DI188">
        <f t="shared" si="261"/>
        <v>0</v>
      </c>
      <c r="DJ188">
        <f t="shared" si="262"/>
        <v>0</v>
      </c>
      <c r="DK188">
        <f t="shared" si="262"/>
        <v>0</v>
      </c>
      <c r="DL188">
        <f t="shared" si="262"/>
        <v>0</v>
      </c>
      <c r="DM188">
        <f t="shared" si="262"/>
        <v>0</v>
      </c>
      <c r="DN188">
        <f t="shared" si="262"/>
        <v>0</v>
      </c>
      <c r="DO188">
        <f t="shared" si="262"/>
        <v>0</v>
      </c>
      <c r="DP188">
        <f t="shared" si="262"/>
        <v>0</v>
      </c>
      <c r="DQ188">
        <f t="shared" si="262"/>
        <v>0</v>
      </c>
      <c r="DR188">
        <f t="shared" si="262"/>
        <v>0</v>
      </c>
      <c r="DS188">
        <f t="shared" si="262"/>
        <v>0</v>
      </c>
      <c r="DT188">
        <f t="shared" si="254"/>
        <v>0</v>
      </c>
      <c r="DU188">
        <f t="shared" si="254"/>
        <v>0</v>
      </c>
      <c r="DV188">
        <f t="shared" si="254"/>
        <v>0</v>
      </c>
      <c r="DW188">
        <f t="shared" si="254"/>
        <v>0</v>
      </c>
      <c r="DX188">
        <f t="shared" si="254"/>
        <v>0</v>
      </c>
      <c r="DY188">
        <f t="shared" si="254"/>
        <v>0</v>
      </c>
      <c r="DZ188">
        <f t="shared" si="254"/>
        <v>0</v>
      </c>
      <c r="EA188">
        <f t="shared" si="254"/>
        <v>0</v>
      </c>
      <c r="EB188">
        <f t="shared" si="254"/>
        <v>0</v>
      </c>
      <c r="EC188">
        <f t="shared" si="254"/>
        <v>0</v>
      </c>
      <c r="ED188">
        <f t="shared" si="263"/>
        <v>0</v>
      </c>
      <c r="EE188">
        <f t="shared" si="263"/>
        <v>0</v>
      </c>
      <c r="EF188">
        <f t="shared" si="263"/>
        <v>0</v>
      </c>
      <c r="EG188">
        <f t="shared" si="263"/>
        <v>0</v>
      </c>
      <c r="EH188">
        <f t="shared" si="263"/>
        <v>0</v>
      </c>
      <c r="EI188">
        <f t="shared" si="263"/>
        <v>0</v>
      </c>
      <c r="EJ188">
        <f t="shared" si="263"/>
        <v>0</v>
      </c>
      <c r="EK188">
        <f t="shared" si="263"/>
        <v>0</v>
      </c>
      <c r="EL188">
        <f t="shared" si="263"/>
        <v>0</v>
      </c>
      <c r="EM188">
        <f t="shared" si="263"/>
        <v>0</v>
      </c>
      <c r="EN188">
        <f t="shared" si="264"/>
        <v>0</v>
      </c>
      <c r="EO188">
        <f t="shared" si="264"/>
        <v>0</v>
      </c>
      <c r="EP188">
        <f t="shared" si="264"/>
        <v>0</v>
      </c>
      <c r="EQ188">
        <f t="shared" si="264"/>
        <v>0</v>
      </c>
      <c r="ER188">
        <f t="shared" si="264"/>
        <v>0</v>
      </c>
      <c r="ES188">
        <f t="shared" si="264"/>
        <v>0</v>
      </c>
      <c r="ET188">
        <f t="shared" si="264"/>
        <v>0</v>
      </c>
      <c r="EU188">
        <f t="shared" si="264"/>
        <v>0</v>
      </c>
      <c r="EV188">
        <f t="shared" si="264"/>
        <v>0</v>
      </c>
      <c r="EW188">
        <f t="shared" si="264"/>
        <v>0</v>
      </c>
      <c r="EX188">
        <f t="shared" si="264"/>
        <v>0</v>
      </c>
      <c r="EZ188">
        <f t="shared" si="265"/>
        <v>0.88596136766609945</v>
      </c>
      <c r="FB188">
        <f t="shared" si="266"/>
        <v>1.0507589723213917E-2</v>
      </c>
      <c r="FC188">
        <f t="shared" si="267"/>
        <v>0.24867257859824929</v>
      </c>
    </row>
    <row r="189" spans="1:159" x14ac:dyDescent="0.25">
      <c r="A189">
        <v>1210</v>
      </c>
      <c r="B189" s="19">
        <f>'Input spectra'!Y188</f>
        <v>4.2425765909570798E-2</v>
      </c>
      <c r="C189">
        <f>'Input spectra'!B188</f>
        <v>0</v>
      </c>
      <c r="D189">
        <f t="shared" si="255"/>
        <v>2.0653927966864227E-2</v>
      </c>
      <c r="E189">
        <f t="shared" si="255"/>
        <v>2.041671108300681E-2</v>
      </c>
      <c r="F189">
        <f t="shared" si="255"/>
        <v>2.0181132570854649E-2</v>
      </c>
      <c r="G189">
        <f t="shared" si="255"/>
        <v>1.9947182809725801E-2</v>
      </c>
      <c r="H189">
        <f t="shared" si="255"/>
        <v>1.9714852231033343E-2</v>
      </c>
      <c r="I189">
        <f t="shared" si="255"/>
        <v>1.948413131801675E-2</v>
      </c>
      <c r="J189">
        <f t="shared" si="255"/>
        <v>1.9255010605474552E-2</v>
      </c>
      <c r="K189">
        <f t="shared" si="255"/>
        <v>1.9027480679498329E-2</v>
      </c>
      <c r="L189">
        <f t="shared" si="255"/>
        <v>1.8801532177208077E-2</v>
      </c>
      <c r="M189">
        <f t="shared" si="255"/>
        <v>1.8577155786488872E-2</v>
      </c>
      <c r="N189">
        <f t="shared" si="250"/>
        <v>1.8354342245728818E-2</v>
      </c>
      <c r="O189">
        <f t="shared" si="250"/>
        <v>1.813308234355835E-2</v>
      </c>
      <c r="P189">
        <f t="shared" si="250"/>
        <v>1.7913366918590835E-2</v>
      </c>
      <c r="Q189">
        <f t="shared" si="250"/>
        <v>1.7695186859164429E-2</v>
      </c>
      <c r="R189">
        <f t="shared" si="250"/>
        <v>1.7478533103085264E-2</v>
      </c>
      <c r="S189">
        <f t="shared" si="250"/>
        <v>1.7263396637371906E-2</v>
      </c>
      <c r="T189">
        <f t="shared" si="250"/>
        <v>1.7049768498001085E-2</v>
      </c>
      <c r="U189">
        <f t="shared" si="250"/>
        <v>1.6837639769654706E-2</v>
      </c>
      <c r="V189">
        <f t="shared" si="250"/>
        <v>1.6627001585468103E-2</v>
      </c>
      <c r="W189">
        <f t="shared" si="250"/>
        <v>1.6417845126779587E-2</v>
      </c>
      <c r="X189">
        <f t="shared" si="250"/>
        <v>1.6210161622881206E-2</v>
      </c>
      <c r="Y189">
        <f t="shared" si="250"/>
        <v>1.6003942350770795E-2</v>
      </c>
      <c r="Z189">
        <f t="shared" si="250"/>
        <v>1.5799178634905219E-2</v>
      </c>
      <c r="AA189">
        <f t="shared" si="250"/>
        <v>1.559586184695488E-2</v>
      </c>
      <c r="AB189">
        <f t="shared" si="250"/>
        <v>1.5393983405559458E-2</v>
      </c>
      <c r="AC189">
        <f t="shared" si="250"/>
        <v>1.5193534776084856E-2</v>
      </c>
      <c r="AD189">
        <f t="shared" si="256"/>
        <v>1.4994507470381349E-2</v>
      </c>
      <c r="AE189">
        <f t="shared" si="256"/>
        <v>1.4796893046542988E-2</v>
      </c>
      <c r="AF189">
        <f t="shared" si="256"/>
        <v>1.4600683108668168E-2</v>
      </c>
      <c r="AG189">
        <f t="shared" si="256"/>
        <v>1.4405869306621404E-2</v>
      </c>
      <c r="AH189">
        <f t="shared" si="257"/>
        <v>1.4212443335796313E-2</v>
      </c>
      <c r="AI189">
        <f t="shared" si="257"/>
        <v>1.4020396936879764E-2</v>
      </c>
      <c r="AJ189">
        <f t="shared" si="257"/>
        <v>1.3829721895617226E-2</v>
      </c>
      <c r="AK189">
        <f t="shared" si="257"/>
        <v>1.3640410042579269E-2</v>
      </c>
      <c r="AL189">
        <f t="shared" si="257"/>
        <v>1.3452453252929267E-2</v>
      </c>
      <c r="AM189">
        <f t="shared" si="257"/>
        <v>1.3265843446192237E-2</v>
      </c>
      <c r="AN189">
        <f t="shared" si="257"/>
        <v>1.308057258602483E-2</v>
      </c>
      <c r="AO189">
        <f t="shared" si="257"/>
        <v>1.2896632679986517E-2</v>
      </c>
      <c r="AP189">
        <f t="shared" si="257"/>
        <v>1.2714015779311879E-2</v>
      </c>
      <c r="AQ189">
        <f t="shared" si="257"/>
        <v>1.2532713978684043E-2</v>
      </c>
      <c r="AR189">
        <f t="shared" si="251"/>
        <v>1.2352719416009279E-2</v>
      </c>
      <c r="AS189">
        <f t="shared" si="251"/>
        <v>1.2174024272192718E-2</v>
      </c>
      <c r="AT189">
        <f t="shared" si="251"/>
        <v>1.1996620770915151E-2</v>
      </c>
      <c r="AU189">
        <f t="shared" si="251"/>
        <v>1.1820501178411028E-2</v>
      </c>
      <c r="AV189">
        <f t="shared" si="251"/>
        <v>1.1645657803247498E-2</v>
      </c>
      <c r="AW189">
        <f t="shared" si="251"/>
        <v>1.1472082996104594E-2</v>
      </c>
      <c r="AX189">
        <f t="shared" si="251"/>
        <v>1.0200263518332543E-2</v>
      </c>
      <c r="AY189">
        <f t="shared" si="251"/>
        <v>8.7178760449991097E-3</v>
      </c>
      <c r="AZ189">
        <f t="shared" si="251"/>
        <v>7.849555110241763E-3</v>
      </c>
      <c r="BA189">
        <f t="shared" si="251"/>
        <v>7.1920249186548588E-3</v>
      </c>
      <c r="BB189">
        <f t="shared" si="251"/>
        <v>6.6548513241796534E-3</v>
      </c>
      <c r="BC189">
        <f t="shared" si="251"/>
        <v>6.1988483314938062E-3</v>
      </c>
      <c r="BD189">
        <f t="shared" si="251"/>
        <v>5.8025517079880549E-3</v>
      </c>
      <c r="BE189">
        <f t="shared" si="251"/>
        <v>5.452584962511684E-3</v>
      </c>
      <c r="BF189">
        <f t="shared" si="251"/>
        <v>5.1398937631210789E-3</v>
      </c>
      <c r="BG189">
        <f t="shared" si="251"/>
        <v>4.8579864194880891E-3</v>
      </c>
      <c r="BH189">
        <f t="shared" si="258"/>
        <v>4.6020074259802285E-3</v>
      </c>
      <c r="BI189">
        <f t="shared" si="258"/>
        <v>4.3682056419850953E-3</v>
      </c>
      <c r="BJ189">
        <f t="shared" si="258"/>
        <v>4.1536082872023058E-3</v>
      </c>
      <c r="BK189">
        <f t="shared" si="258"/>
        <v>3.9558104893526406E-3</v>
      </c>
      <c r="BL189">
        <f t="shared" si="259"/>
        <v>3.7728336190040704E-3</v>
      </c>
      <c r="BM189">
        <f t="shared" si="259"/>
        <v>3.6030265736277578E-3</v>
      </c>
      <c r="BN189">
        <f t="shared" si="259"/>
        <v>3.4449949636375017E-3</v>
      </c>
      <c r="BO189">
        <f t="shared" si="259"/>
        <v>3.2975490431946344E-3</v>
      </c>
      <c r="BP189">
        <f t="shared" si="259"/>
        <v>3.1596646009248242E-3</v>
      </c>
      <c r="BQ189">
        <f t="shared" si="259"/>
        <v>3.0304530367589646E-3</v>
      </c>
      <c r="BR189">
        <f t="shared" si="259"/>
        <v>2.9091380932532293E-3</v>
      </c>
      <c r="BS189">
        <f t="shared" si="259"/>
        <v>2.7950375008320176E-3</v>
      </c>
      <c r="BT189">
        <f t="shared" si="259"/>
        <v>2.6875483140015172E-3</v>
      </c>
      <c r="BU189">
        <f t="shared" si="259"/>
        <v>2.5861350624566599E-3</v>
      </c>
      <c r="BV189">
        <f t="shared" si="252"/>
        <v>2.4903200784951083E-3</v>
      </c>
      <c r="BW189">
        <f t="shared" si="252"/>
        <v>2.3996755279133732E-3</v>
      </c>
      <c r="BX189">
        <f t="shared" si="252"/>
        <v>2.313816789289012E-3</v>
      </c>
      <c r="BY189">
        <f t="shared" si="252"/>
        <v>2.2323969115006482E-3</v>
      </c>
      <c r="BZ189">
        <f t="shared" si="252"/>
        <v>2.1551019415236277E-3</v>
      </c>
      <c r="CA189">
        <f t="shared" si="252"/>
        <v>2.0816469606684202E-3</v>
      </c>
      <c r="CB189">
        <f t="shared" si="252"/>
        <v>2.0117727020660357E-3</v>
      </c>
      <c r="CC189">
        <f t="shared" si="252"/>
        <v>1.9452426485060926E-3</v>
      </c>
      <c r="CD189">
        <f t="shared" si="252"/>
        <v>1.8818405299130506E-3</v>
      </c>
      <c r="CE189">
        <f t="shared" si="252"/>
        <v>1.8213681553790298E-3</v>
      </c>
      <c r="CF189">
        <f t="shared" si="260"/>
        <v>1.7636435268908199E-3</v>
      </c>
      <c r="CG189">
        <f t="shared" si="260"/>
        <v>1.7084991915196311E-3</v>
      </c>
      <c r="CH189">
        <f t="shared" si="260"/>
        <v>1.6557807964924026E-3</v>
      </c>
      <c r="CI189">
        <f t="shared" si="260"/>
        <v>1.6053458176847973E-3</v>
      </c>
      <c r="CJ189">
        <f t="shared" si="260"/>
        <v>1.5570624370075867E-3</v>
      </c>
      <c r="CK189">
        <f t="shared" si="260"/>
        <v>1.5108085481567001E-3</v>
      </c>
      <c r="CL189">
        <f t="shared" si="260"/>
        <v>1.4664708734589728E-3</v>
      </c>
      <c r="CM189">
        <f t="shared" si="260"/>
        <v>1.4239441772214919E-3</v>
      </c>
      <c r="CN189">
        <f t="shared" si="260"/>
        <v>1.3831305631994677E-3</v>
      </c>
      <c r="CO189">
        <f t="shared" si="260"/>
        <v>1.3439388456271159E-3</v>
      </c>
      <c r="CP189">
        <f t="shared" si="253"/>
        <v>1.3062839847800365E-3</v>
      </c>
      <c r="CQ189">
        <f t="shared" si="253"/>
        <v>1.2700865793127797E-3</v>
      </c>
      <c r="CR189">
        <f t="shared" si="253"/>
        <v>8.1788770385101892E-4</v>
      </c>
      <c r="CS189">
        <f t="shared" si="253"/>
        <v>5.3133423526984024E-4</v>
      </c>
      <c r="CT189">
        <f t="shared" si="253"/>
        <v>3.6804104301135923E-4</v>
      </c>
      <c r="CU189">
        <f t="shared" si="253"/>
        <v>2.5608087603172351E-4</v>
      </c>
      <c r="CV189">
        <f t="shared" si="253"/>
        <v>1.7488778105228674E-4</v>
      </c>
      <c r="CW189">
        <f t="shared" si="253"/>
        <v>1.1498490782969882E-4</v>
      </c>
      <c r="CX189">
        <f t="shared" si="253"/>
        <v>7.1024811651715405E-5</v>
      </c>
      <c r="CY189">
        <f t="shared" si="253"/>
        <v>3.9613686812274101E-5</v>
      </c>
      <c r="CZ189">
        <f t="shared" si="253"/>
        <v>1.8423506119390199E-5</v>
      </c>
      <c r="DA189">
        <f t="shared" si="253"/>
        <v>5.7663180555826453E-6</v>
      </c>
      <c r="DB189">
        <f t="shared" si="253"/>
        <v>3.6635495019990481E-7</v>
      </c>
      <c r="DC189">
        <f t="shared" si="253"/>
        <v>0</v>
      </c>
      <c r="DD189">
        <f t="shared" si="253"/>
        <v>0</v>
      </c>
      <c r="DE189">
        <f t="shared" si="253"/>
        <v>0</v>
      </c>
      <c r="DF189">
        <f t="shared" si="261"/>
        <v>0</v>
      </c>
      <c r="DG189">
        <f t="shared" si="261"/>
        <v>0</v>
      </c>
      <c r="DH189">
        <f t="shared" si="261"/>
        <v>0</v>
      </c>
      <c r="DI189">
        <f t="shared" si="261"/>
        <v>0</v>
      </c>
      <c r="DJ189">
        <f t="shared" si="262"/>
        <v>0</v>
      </c>
      <c r="DK189">
        <f t="shared" si="262"/>
        <v>0</v>
      </c>
      <c r="DL189">
        <f t="shared" si="262"/>
        <v>0</v>
      </c>
      <c r="DM189">
        <f t="shared" si="262"/>
        <v>0</v>
      </c>
      <c r="DN189">
        <f t="shared" si="262"/>
        <v>0</v>
      </c>
      <c r="DO189">
        <f t="shared" si="262"/>
        <v>0</v>
      </c>
      <c r="DP189">
        <f t="shared" si="262"/>
        <v>0</v>
      </c>
      <c r="DQ189">
        <f t="shared" si="262"/>
        <v>0</v>
      </c>
      <c r="DR189">
        <f t="shared" si="262"/>
        <v>0</v>
      </c>
      <c r="DS189">
        <f t="shared" si="262"/>
        <v>0</v>
      </c>
      <c r="DT189">
        <f t="shared" si="254"/>
        <v>0</v>
      </c>
      <c r="DU189">
        <f t="shared" si="254"/>
        <v>0</v>
      </c>
      <c r="DV189">
        <f t="shared" si="254"/>
        <v>0</v>
      </c>
      <c r="DW189">
        <f t="shared" si="254"/>
        <v>0</v>
      </c>
      <c r="DX189">
        <f t="shared" si="254"/>
        <v>0</v>
      </c>
      <c r="DY189">
        <f t="shared" si="254"/>
        <v>0</v>
      </c>
      <c r="DZ189">
        <f t="shared" si="254"/>
        <v>0</v>
      </c>
      <c r="EA189">
        <f t="shared" si="254"/>
        <v>0</v>
      </c>
      <c r="EB189">
        <f t="shared" si="254"/>
        <v>0</v>
      </c>
      <c r="EC189">
        <f t="shared" si="254"/>
        <v>0</v>
      </c>
      <c r="ED189">
        <f t="shared" si="263"/>
        <v>0</v>
      </c>
      <c r="EE189">
        <f t="shared" si="263"/>
        <v>0</v>
      </c>
      <c r="EF189">
        <f t="shared" si="263"/>
        <v>0</v>
      </c>
      <c r="EG189">
        <f t="shared" si="263"/>
        <v>0</v>
      </c>
      <c r="EH189">
        <f t="shared" si="263"/>
        <v>0</v>
      </c>
      <c r="EI189">
        <f t="shared" si="263"/>
        <v>0</v>
      </c>
      <c r="EJ189">
        <f t="shared" si="263"/>
        <v>0</v>
      </c>
      <c r="EK189">
        <f t="shared" si="263"/>
        <v>0</v>
      </c>
      <c r="EL189">
        <f t="shared" si="263"/>
        <v>0</v>
      </c>
      <c r="EM189">
        <f t="shared" si="263"/>
        <v>0</v>
      </c>
      <c r="EN189">
        <f t="shared" si="264"/>
        <v>0</v>
      </c>
      <c r="EO189">
        <f t="shared" si="264"/>
        <v>0</v>
      </c>
      <c r="EP189">
        <f t="shared" si="264"/>
        <v>0</v>
      </c>
      <c r="EQ189">
        <f t="shared" si="264"/>
        <v>0</v>
      </c>
      <c r="ER189">
        <f t="shared" si="264"/>
        <v>0</v>
      </c>
      <c r="ES189">
        <f t="shared" si="264"/>
        <v>0</v>
      </c>
      <c r="ET189">
        <f t="shared" si="264"/>
        <v>0</v>
      </c>
      <c r="EU189">
        <f t="shared" si="264"/>
        <v>0</v>
      </c>
      <c r="EV189">
        <f t="shared" si="264"/>
        <v>0</v>
      </c>
      <c r="EW189">
        <f t="shared" si="264"/>
        <v>0</v>
      </c>
      <c r="EX189">
        <f t="shared" si="264"/>
        <v>0</v>
      </c>
      <c r="EZ189">
        <f t="shared" si="265"/>
        <v>0.8860897438202896</v>
      </c>
      <c r="FB189">
        <f t="shared" si="266"/>
        <v>1.0494736134993798E-2</v>
      </c>
      <c r="FC189">
        <f t="shared" si="267"/>
        <v>0.2486742196726783</v>
      </c>
    </row>
    <row r="190" spans="1:159" x14ac:dyDescent="0.25">
      <c r="A190">
        <v>1215</v>
      </c>
      <c r="B190" s="19">
        <f>'Input spectra'!Y189</f>
        <v>4.2373248570417098E-2</v>
      </c>
      <c r="C190">
        <f>'Input spectra'!B189</f>
        <v>0</v>
      </c>
      <c r="D190">
        <f t="shared" si="255"/>
        <v>2.0653927966864227E-2</v>
      </c>
      <c r="E190">
        <f t="shared" si="255"/>
        <v>2.0416818306422398E-2</v>
      </c>
      <c r="F190">
        <f t="shared" si="255"/>
        <v>2.0181344543844619E-2</v>
      </c>
      <c r="G190">
        <f t="shared" si="255"/>
        <v>1.9947497084090954E-2</v>
      </c>
      <c r="H190">
        <f t="shared" si="255"/>
        <v>1.9715266384015762E-2</v>
      </c>
      <c r="I190">
        <f t="shared" si="255"/>
        <v>1.9484642952100409E-2</v>
      </c>
      <c r="J190">
        <f t="shared" si="255"/>
        <v>1.925561734818728E-2</v>
      </c>
      <c r="K190">
        <f t="shared" si="255"/>
        <v>1.9028180183215133E-2</v>
      </c>
      <c r="L190">
        <f t="shared" si="255"/>
        <v>1.8802322118955786E-2</v>
      </c>
      <c r="M190">
        <f t="shared" si="255"/>
        <v>1.8578033867752083E-2</v>
      </c>
      <c r="N190">
        <f t="shared" si="255"/>
        <v>1.8355306192257212E-2</v>
      </c>
      <c r="O190">
        <f t="shared" si="255"/>
        <v>1.8134129905175267E-2</v>
      </c>
      <c r="P190">
        <f t="shared" si="255"/>
        <v>1.791449586900316E-2</v>
      </c>
      <c r="Q190">
        <f t="shared" si="255"/>
        <v>1.7696394995773808E-2</v>
      </c>
      <c r="R190">
        <f t="shared" si="255"/>
        <v>1.747981824680055E-2</v>
      </c>
      <c r="S190">
        <f t="shared" si="255"/>
        <v>1.7264756632422915E-2</v>
      </c>
      <c r="T190">
        <f t="shared" ref="N190:AC206" si="268">T$2*EXP(- T$1 * ($C190*_c1+$B190))</f>
        <v>1.7051201211753617E-2</v>
      </c>
      <c r="U190">
        <f t="shared" si="268"/>
        <v>1.6839143092426803E-2</v>
      </c>
      <c r="V190">
        <f t="shared" si="268"/>
        <v>1.6628573430347602E-2</v>
      </c>
      <c r="W190">
        <f t="shared" si="268"/>
        <v>1.6419483429442879E-2</v>
      </c>
      <c r="X190">
        <f t="shared" si="268"/>
        <v>1.6211864341413258E-2</v>
      </c>
      <c r="Y190">
        <f t="shared" si="268"/>
        <v>1.6005707465486376E-2</v>
      </c>
      <c r="Z190">
        <f t="shared" si="268"/>
        <v>1.5801004148171378E-2</v>
      </c>
      <c r="AA190">
        <f t="shared" si="268"/>
        <v>1.559774578301462E-2</v>
      </c>
      <c r="AB190">
        <f t="shared" si="268"/>
        <v>1.5395923810356614E-2</v>
      </c>
      <c r="AC190">
        <f t="shared" si="268"/>
        <v>1.519552971709018E-2</v>
      </c>
      <c r="AD190">
        <f t="shared" si="256"/>
        <v>1.4996555036419791E-2</v>
      </c>
      <c r="AE190">
        <f t="shared" si="256"/>
        <v>1.4798991347622152E-2</v>
      </c>
      <c r="AF190">
        <f t="shared" si="256"/>
        <v>1.460283027580795E-2</v>
      </c>
      <c r="AG190">
        <f t="shared" si="256"/>
        <v>1.4408063491684789E-2</v>
      </c>
      <c r="AH190">
        <f t="shared" si="257"/>
        <v>1.4214682711321352E-2</v>
      </c>
      <c r="AI190">
        <f t="shared" si="257"/>
        <v>1.40226796959127E-2</v>
      </c>
      <c r="AJ190">
        <f t="shared" si="257"/>
        <v>1.3832046251546756E-2</v>
      </c>
      <c r="AK190">
        <f t="shared" si="257"/>
        <v>1.3642774228971961E-2</v>
      </c>
      <c r="AL190">
        <f t="shared" si="257"/>
        <v>1.3454855523366106E-2</v>
      </c>
      <c r="AM190">
        <f t="shared" si="257"/>
        <v>1.326828207410629E-2</v>
      </c>
      <c r="AN190">
        <f t="shared" si="257"/>
        <v>1.3083045864540043E-2</v>
      </c>
      <c r="AO190">
        <f t="shared" si="257"/>
        <v>1.2899138921757621E-2</v>
      </c>
      <c r="AP190">
        <f t="shared" si="257"/>
        <v>1.2716553316365389E-2</v>
      </c>
      <c r="AQ190">
        <f t="shared" si="257"/>
        <v>1.2535281162260372E-2</v>
      </c>
      <c r="AR190">
        <f t="shared" si="257"/>
        <v>1.2355314616405939E-2</v>
      </c>
      <c r="AS190">
        <f t="shared" si="257"/>
        <v>1.2176645878608595E-2</v>
      </c>
      <c r="AT190">
        <f t="shared" si="257"/>
        <v>1.1999267191295872E-2</v>
      </c>
      <c r="AU190">
        <f t="shared" si="257"/>
        <v>1.1823170839295398E-2</v>
      </c>
      <c r="AV190">
        <f t="shared" si="257"/>
        <v>1.1648349149614984E-2</v>
      </c>
      <c r="AW190">
        <f t="shared" si="257"/>
        <v>1.1474794491223895E-2</v>
      </c>
      <c r="AX190">
        <f t="shared" ref="AR190:BG206" si="269">AX$2*EXP(- AX$1 * ($C190*_c1+$B190))</f>
        <v>1.020272799321797E-2</v>
      </c>
      <c r="AY190">
        <f t="shared" si="269"/>
        <v>8.7200281569615786E-3</v>
      </c>
      <c r="AZ190">
        <f t="shared" si="269"/>
        <v>7.8515341008565179E-3</v>
      </c>
      <c r="BA190">
        <f t="shared" si="269"/>
        <v>7.1938759162659327E-3</v>
      </c>
      <c r="BB190">
        <f t="shared" si="269"/>
        <v>6.6565990290516812E-3</v>
      </c>
      <c r="BC190">
        <f t="shared" si="269"/>
        <v>6.2005088436613209E-3</v>
      </c>
      <c r="BD190">
        <f t="shared" si="269"/>
        <v>5.804136544175019E-3</v>
      </c>
      <c r="BE190">
        <f t="shared" si="269"/>
        <v>5.4541028565934686E-3</v>
      </c>
      <c r="BF190">
        <f t="shared" si="269"/>
        <v>5.1413516109669382E-3</v>
      </c>
      <c r="BG190">
        <f t="shared" si="269"/>
        <v>4.8593898290246818E-3</v>
      </c>
      <c r="BH190">
        <f t="shared" si="258"/>
        <v>4.6033610620554504E-3</v>
      </c>
      <c r="BI190">
        <f t="shared" si="258"/>
        <v>4.3695134549834782E-3</v>
      </c>
      <c r="BJ190">
        <f t="shared" si="258"/>
        <v>4.1548736713506442E-3</v>
      </c>
      <c r="BK190">
        <f t="shared" si="258"/>
        <v>3.9570363962503421E-3</v>
      </c>
      <c r="BL190">
        <f t="shared" si="259"/>
        <v>3.7740226414235516E-3</v>
      </c>
      <c r="BM190">
        <f t="shared" si="259"/>
        <v>3.604181008881018E-3</v>
      </c>
      <c r="BN190">
        <f t="shared" si="259"/>
        <v>3.4461168624840368E-3</v>
      </c>
      <c r="BO190">
        <f t="shared" si="259"/>
        <v>3.2986402482616255E-3</v>
      </c>
      <c r="BP190">
        <f t="shared" si="259"/>
        <v>3.160726777355136E-3</v>
      </c>
      <c r="BQ190">
        <f t="shared" si="259"/>
        <v>3.03148769699061E-3</v>
      </c>
      <c r="BR190">
        <f t="shared" si="259"/>
        <v>2.9101466172940919E-3</v>
      </c>
      <c r="BS190">
        <f t="shared" si="259"/>
        <v>2.796021153025771E-3</v>
      </c>
      <c r="BT190">
        <f t="shared" si="259"/>
        <v>2.6885082570245653E-3</v>
      </c>
      <c r="BU190">
        <f t="shared" si="259"/>
        <v>2.5870723691041285E-3</v>
      </c>
      <c r="BV190">
        <f t="shared" si="259"/>
        <v>2.4912357416826208E-3</v>
      </c>
      <c r="BW190">
        <f t="shared" si="259"/>
        <v>2.4005704692250424E-3</v>
      </c>
      <c r="BX190">
        <f t="shared" si="259"/>
        <v>2.3146918663304204E-3</v>
      </c>
      <c r="BY190">
        <f t="shared" si="259"/>
        <v>2.2332529242615907E-3</v>
      </c>
      <c r="BZ190">
        <f t="shared" si="259"/>
        <v>2.1559396379141967E-3</v>
      </c>
      <c r="CA190">
        <f t="shared" si="259"/>
        <v>2.0824670413602648E-3</v>
      </c>
      <c r="CB190">
        <f t="shared" ref="BV190:CK215" si="270">CB$2*EXP(- CB$1 * ($C190*_c1+$B190))</f>
        <v>2.0125758247459039E-3</v>
      </c>
      <c r="CC190">
        <f t="shared" si="270"/>
        <v>1.9460294316293223E-3</v>
      </c>
      <c r="CD190">
        <f t="shared" si="270"/>
        <v>1.8826115560292775E-3</v>
      </c>
      <c r="CE190">
        <f t="shared" si="270"/>
        <v>1.8221239740900631E-3</v>
      </c>
      <c r="CF190">
        <f t="shared" si="260"/>
        <v>1.7643846574907302E-3</v>
      </c>
      <c r="CG190">
        <f t="shared" si="260"/>
        <v>1.7092261253590518E-3</v>
      </c>
      <c r="CH190">
        <f t="shared" si="260"/>
        <v>1.6564939991025034E-3</v>
      </c>
      <c r="CI190">
        <f t="shared" si="260"/>
        <v>1.606045730690986E-3</v>
      </c>
      <c r="CJ190">
        <f t="shared" si="260"/>
        <v>1.5577494798585648E-3</v>
      </c>
      <c r="CK190">
        <f t="shared" si="260"/>
        <v>1.511483119690801E-3</v>
      </c>
      <c r="CL190">
        <f t="shared" si="260"/>
        <v>1.4671333533266308E-3</v>
      </c>
      <c r="CM190">
        <f t="shared" si="260"/>
        <v>1.4245949271801087E-3</v>
      </c>
      <c r="CN190">
        <f t="shared" si="260"/>
        <v>1.3837699282947598E-3</v>
      </c>
      <c r="CO190">
        <f t="shared" si="260"/>
        <v>1.3445671552732008E-3</v>
      </c>
      <c r="CP190">
        <f t="shared" si="260"/>
        <v>1.3069015537489324E-3</v>
      </c>
      <c r="CQ190">
        <f t="shared" si="260"/>
        <v>1.2706937086426685E-3</v>
      </c>
      <c r="CR190">
        <f t="shared" si="260"/>
        <v>8.1828296956210696E-4</v>
      </c>
      <c r="CS190">
        <f t="shared" si="260"/>
        <v>5.3159380827407844E-4</v>
      </c>
      <c r="CT190">
        <f t="shared" si="260"/>
        <v>3.6822277610613593E-4</v>
      </c>
      <c r="CU190">
        <f t="shared" si="260"/>
        <v>2.5620867042738999E-4</v>
      </c>
      <c r="CV190">
        <f t="shared" ref="CP190:DE206" si="271">CV$2*EXP(- CV$1 * ($C190*_c1+$B190))</f>
        <v>1.749759758355933E-4</v>
      </c>
      <c r="CW190">
        <f t="shared" si="271"/>
        <v>1.1504349815552051E-4</v>
      </c>
      <c r="CX190">
        <f t="shared" si="271"/>
        <v>7.1061375394431675E-5</v>
      </c>
      <c r="CY190">
        <f t="shared" si="271"/>
        <v>3.9634288181070872E-5</v>
      </c>
      <c r="CZ190">
        <f t="shared" si="271"/>
        <v>1.8433184195694563E-5</v>
      </c>
      <c r="DA190">
        <f t="shared" si="271"/>
        <v>5.7693774668832567E-6</v>
      </c>
      <c r="DB190">
        <f t="shared" si="271"/>
        <v>3.6655125064114967E-7</v>
      </c>
      <c r="DC190">
        <f t="shared" si="271"/>
        <v>0</v>
      </c>
      <c r="DD190">
        <f t="shared" si="271"/>
        <v>0</v>
      </c>
      <c r="DE190">
        <f t="shared" si="271"/>
        <v>0</v>
      </c>
      <c r="DF190">
        <f t="shared" si="261"/>
        <v>0</v>
      </c>
      <c r="DG190">
        <f t="shared" si="261"/>
        <v>0</v>
      </c>
      <c r="DH190">
        <f t="shared" si="261"/>
        <v>0</v>
      </c>
      <c r="DI190">
        <f t="shared" si="261"/>
        <v>0</v>
      </c>
      <c r="DJ190">
        <f t="shared" si="262"/>
        <v>0</v>
      </c>
      <c r="DK190">
        <f t="shared" si="262"/>
        <v>0</v>
      </c>
      <c r="DL190">
        <f t="shared" si="262"/>
        <v>0</v>
      </c>
      <c r="DM190">
        <f t="shared" si="262"/>
        <v>0</v>
      </c>
      <c r="DN190">
        <f t="shared" si="262"/>
        <v>0</v>
      </c>
      <c r="DO190">
        <f t="shared" si="262"/>
        <v>0</v>
      </c>
      <c r="DP190">
        <f t="shared" si="262"/>
        <v>0</v>
      </c>
      <c r="DQ190">
        <f t="shared" si="262"/>
        <v>0</v>
      </c>
      <c r="DR190">
        <f t="shared" si="262"/>
        <v>0</v>
      </c>
      <c r="DS190">
        <f t="shared" si="262"/>
        <v>0</v>
      </c>
      <c r="DT190">
        <f t="shared" si="262"/>
        <v>0</v>
      </c>
      <c r="DU190">
        <f t="shared" si="262"/>
        <v>0</v>
      </c>
      <c r="DV190">
        <f t="shared" si="262"/>
        <v>0</v>
      </c>
      <c r="DW190">
        <f t="shared" si="262"/>
        <v>0</v>
      </c>
      <c r="DX190">
        <f t="shared" si="262"/>
        <v>0</v>
      </c>
      <c r="DY190">
        <f t="shared" si="262"/>
        <v>0</v>
      </c>
      <c r="DZ190">
        <f t="shared" ref="DT190:EI215" si="272">DZ$2*EXP(- DZ$1 * ($C190*_c1+$B190))</f>
        <v>0</v>
      </c>
      <c r="EA190">
        <f t="shared" si="272"/>
        <v>0</v>
      </c>
      <c r="EB190">
        <f t="shared" si="272"/>
        <v>0</v>
      </c>
      <c r="EC190">
        <f t="shared" si="272"/>
        <v>0</v>
      </c>
      <c r="ED190">
        <f t="shared" si="263"/>
        <v>0</v>
      </c>
      <c r="EE190">
        <f t="shared" si="263"/>
        <v>0</v>
      </c>
      <c r="EF190">
        <f t="shared" si="263"/>
        <v>0</v>
      </c>
      <c r="EG190">
        <f t="shared" si="263"/>
        <v>0</v>
      </c>
      <c r="EH190">
        <f t="shared" si="263"/>
        <v>0</v>
      </c>
      <c r="EI190">
        <f t="shared" si="263"/>
        <v>0</v>
      </c>
      <c r="EJ190">
        <f t="shared" si="263"/>
        <v>0</v>
      </c>
      <c r="EK190">
        <f t="shared" si="263"/>
        <v>0</v>
      </c>
      <c r="EL190">
        <f t="shared" si="263"/>
        <v>0</v>
      </c>
      <c r="EM190">
        <f t="shared" si="263"/>
        <v>0</v>
      </c>
      <c r="EN190">
        <f t="shared" si="264"/>
        <v>0</v>
      </c>
      <c r="EO190">
        <f t="shared" si="264"/>
        <v>0</v>
      </c>
      <c r="EP190">
        <f t="shared" si="264"/>
        <v>0</v>
      </c>
      <c r="EQ190">
        <f t="shared" si="264"/>
        <v>0</v>
      </c>
      <c r="ER190">
        <f t="shared" si="264"/>
        <v>0</v>
      </c>
      <c r="ES190">
        <f t="shared" si="264"/>
        <v>0</v>
      </c>
      <c r="ET190">
        <f t="shared" si="264"/>
        <v>0</v>
      </c>
      <c r="EU190">
        <f t="shared" si="264"/>
        <v>0</v>
      </c>
      <c r="EV190">
        <f t="shared" si="264"/>
        <v>0</v>
      </c>
      <c r="EW190">
        <f t="shared" si="264"/>
        <v>0</v>
      </c>
      <c r="EX190">
        <f t="shared" si="264"/>
        <v>0</v>
      </c>
      <c r="EZ190">
        <f t="shared" si="265"/>
        <v>0.88621814887254968</v>
      </c>
      <c r="FB190">
        <f t="shared" si="266"/>
        <v>1.0481882209251059E-2</v>
      </c>
      <c r="FC190">
        <f t="shared" si="267"/>
        <v>0.24867586074733097</v>
      </c>
    </row>
    <row r="191" spans="1:159" x14ac:dyDescent="0.25">
      <c r="A191">
        <v>1220</v>
      </c>
      <c r="B191" s="19">
        <f>'Input spectra'!Y190</f>
        <v>4.2320731231263502E-2</v>
      </c>
      <c r="C191">
        <f>'Input spectra'!B190</f>
        <v>0</v>
      </c>
      <c r="D191">
        <f t="shared" ref="D191:M216" si="273">D$2*EXP(- D$1 * ($C191*_c1+$B191))</f>
        <v>2.0653927966864227E-2</v>
      </c>
      <c r="E191">
        <f t="shared" si="273"/>
        <v>2.0416925530401097E-2</v>
      </c>
      <c r="F191">
        <f t="shared" si="273"/>
        <v>2.0181556519061051E-2</v>
      </c>
      <c r="G191">
        <f t="shared" si="273"/>
        <v>1.9947811363407605E-2</v>
      </c>
      <c r="H191">
        <f t="shared" si="273"/>
        <v>1.9715680545698357E-2</v>
      </c>
      <c r="I191">
        <f t="shared" si="273"/>
        <v>1.9485154599619071E-2</v>
      </c>
      <c r="J191">
        <f t="shared" si="273"/>
        <v>1.9256224110019017E-2</v>
      </c>
      <c r="K191">
        <f t="shared" si="273"/>
        <v>1.9028879712647665E-2</v>
      </c>
      <c r="L191">
        <f t="shared" si="273"/>
        <v>1.8803112093892699E-2</v>
      </c>
      <c r="M191">
        <f t="shared" si="273"/>
        <v>1.8578911990519316E-2</v>
      </c>
      <c r="N191">
        <f t="shared" si="268"/>
        <v>1.8356270189410839E-2</v>
      </c>
      <c r="O191">
        <f t="shared" si="268"/>
        <v>1.8135177527310586E-2</v>
      </c>
      <c r="P191">
        <f t="shared" si="268"/>
        <v>1.7915624890565095E-2</v>
      </c>
      <c r="Q191">
        <f t="shared" si="268"/>
        <v>1.769760321486856E-2</v>
      </c>
      <c r="R191">
        <f t="shared" si="268"/>
        <v>1.7481103485008569E-2</v>
      </c>
      <c r="S191">
        <f t="shared" si="268"/>
        <v>1.7266116734613129E-2</v>
      </c>
      <c r="T191">
        <f t="shared" si="268"/>
        <v>1.7052634045898907E-2</v>
      </c>
      <c r="U191">
        <f t="shared" si="268"/>
        <v>1.684064654942076E-2</v>
      </c>
      <c r="V191">
        <f t="shared" si="268"/>
        <v>1.6630145423822525E-2</v>
      </c>
      <c r="W191">
        <f t="shared" si="268"/>
        <v>1.6421121895588992E-2</v>
      </c>
      <c r="X191">
        <f t="shared" si="268"/>
        <v>1.6213567238799194E-2</v>
      </c>
      <c r="Y191">
        <f t="shared" si="268"/>
        <v>1.6007472774880859E-2</v>
      </c>
      <c r="Z191">
        <f t="shared" si="268"/>
        <v>1.5802829872366139E-2</v>
      </c>
      <c r="AA191">
        <f t="shared" si="268"/>
        <v>1.559962994664851E-2</v>
      </c>
      <c r="AB191">
        <f t="shared" si="268"/>
        <v>1.539786445974093E-2</v>
      </c>
      <c r="AC191">
        <f t="shared" si="268"/>
        <v>1.5197524920035179E-2</v>
      </c>
      <c r="AD191">
        <f t="shared" ref="AD191:AQ209" si="274">AD$2*EXP(- AD$1 * ($C191*_c1+$B191))</f>
        <v>1.4998602882062392E-2</v>
      </c>
      <c r="AE191">
        <f t="shared" si="274"/>
        <v>1.4801089946254819E-2</v>
      </c>
      <c r="AF191">
        <f t="shared" si="274"/>
        <v>1.4604977758708754E-2</v>
      </c>
      <c r="AG191">
        <f t="shared" si="274"/>
        <v>1.4410258010948624E-2</v>
      </c>
      <c r="AH191">
        <f t="shared" si="274"/>
        <v>1.4216922439692315E-2</v>
      </c>
      <c r="AI191">
        <f t="shared" si="274"/>
        <v>1.4024962826617618E-2</v>
      </c>
      <c r="AJ191">
        <f t="shared" si="274"/>
        <v>1.3834370998129869E-2</v>
      </c>
      <c r="AK191">
        <f t="shared" si="274"/>
        <v>1.3645138825130725E-2</v>
      </c>
      <c r="AL191">
        <f t="shared" si="274"/>
        <v>1.3457258222788131E-2</v>
      </c>
      <c r="AM191">
        <f t="shared" si="274"/>
        <v>1.3270721150307408E-2</v>
      </c>
      <c r="AN191">
        <f t="shared" si="274"/>
        <v>1.3085519610703483E-2</v>
      </c>
      <c r="AO191">
        <f t="shared" si="274"/>
        <v>1.2901645650574289E-2</v>
      </c>
      <c r="AP191">
        <f t="shared" si="274"/>
        <v>1.2719091359875265E-2</v>
      </c>
      <c r="AQ191">
        <f t="shared" si="274"/>
        <v>1.2537848871694984E-2</v>
      </c>
      <c r="AR191">
        <f t="shared" si="269"/>
        <v>1.2357910362031937E-2</v>
      </c>
      <c r="AS191">
        <f t="shared" si="269"/>
        <v>1.2179268049572397E-2</v>
      </c>
      <c r="AT191">
        <f t="shared" si="269"/>
        <v>1.2001914195469391E-2</v>
      </c>
      <c r="AU191">
        <f t="shared" si="269"/>
        <v>1.1825841103122828E-2</v>
      </c>
      <c r="AV191">
        <f t="shared" si="269"/>
        <v>1.1651041117960666E-2</v>
      </c>
      <c r="AW191">
        <f t="shared" si="269"/>
        <v>1.1477506627221206E-2</v>
      </c>
      <c r="AX191">
        <f t="shared" si="269"/>
        <v>1.0205193063542563E-2</v>
      </c>
      <c r="AY191">
        <f t="shared" si="269"/>
        <v>8.722180800198617E-3</v>
      </c>
      <c r="AZ191">
        <f t="shared" si="269"/>
        <v>7.8535135904044973E-3</v>
      </c>
      <c r="BA191">
        <f t="shared" si="269"/>
        <v>7.1957273902646954E-3</v>
      </c>
      <c r="BB191">
        <f t="shared" si="269"/>
        <v>6.6583471929080127E-3</v>
      </c>
      <c r="BC191">
        <f t="shared" si="269"/>
        <v>6.2021698006373693E-3</v>
      </c>
      <c r="BD191">
        <f t="shared" si="269"/>
        <v>5.8057218132242568E-3</v>
      </c>
      <c r="BE191">
        <f t="shared" si="269"/>
        <v>5.4556211732275728E-3</v>
      </c>
      <c r="BF191">
        <f t="shared" si="269"/>
        <v>5.1428098723077893E-3</v>
      </c>
      <c r="BG191">
        <f t="shared" si="269"/>
        <v>4.8607936439881618E-3</v>
      </c>
      <c r="BH191">
        <f t="shared" ref="BH191:BU209" si="275">BH$2*EXP(- BH$1 * ($C191*_c1+$B191))</f>
        <v>4.6047150962896591E-3</v>
      </c>
      <c r="BI191">
        <f t="shared" si="275"/>
        <v>4.3708216595327561E-3</v>
      </c>
      <c r="BJ191">
        <f t="shared" si="275"/>
        <v>4.1561394409944177E-3</v>
      </c>
      <c r="BK191">
        <f t="shared" si="275"/>
        <v>3.9582626830569683E-3</v>
      </c>
      <c r="BL191">
        <f t="shared" si="275"/>
        <v>3.7752120385678278E-3</v>
      </c>
      <c r="BM191">
        <f t="shared" si="275"/>
        <v>3.6053358140235138E-3</v>
      </c>
      <c r="BN191">
        <f t="shared" si="275"/>
        <v>3.4472391266887298E-3</v>
      </c>
      <c r="BO191">
        <f t="shared" si="275"/>
        <v>3.2997318144236225E-3</v>
      </c>
      <c r="BP191">
        <f t="shared" si="275"/>
        <v>3.1617893108546002E-3</v>
      </c>
      <c r="BQ191">
        <f t="shared" si="275"/>
        <v>3.0325227104769587E-3</v>
      </c>
      <c r="BR191">
        <f t="shared" si="275"/>
        <v>2.9111554909645367E-3</v>
      </c>
      <c r="BS191">
        <f t="shared" si="275"/>
        <v>2.7970051513943549E-3</v>
      </c>
      <c r="BT191">
        <f t="shared" si="275"/>
        <v>2.6894685429216737E-3</v>
      </c>
      <c r="BU191">
        <f t="shared" si="275"/>
        <v>2.5880100154646152E-3</v>
      </c>
      <c r="BV191">
        <f t="shared" si="270"/>
        <v>2.492151741549372E-3</v>
      </c>
      <c r="BW191">
        <f t="shared" si="270"/>
        <v>2.4014657442984789E-3</v>
      </c>
      <c r="BX191">
        <f t="shared" si="270"/>
        <v>2.3155672743227613E-3</v>
      </c>
      <c r="BY191">
        <f t="shared" si="270"/>
        <v>2.2341092652606882E-3</v>
      </c>
      <c r="BZ191">
        <f t="shared" si="270"/>
        <v>2.1567776599205639E-3</v>
      </c>
      <c r="CA191">
        <f t="shared" si="270"/>
        <v>2.0832874451291489E-3</v>
      </c>
      <c r="CB191">
        <f t="shared" si="270"/>
        <v>2.013379268041533E-3</v>
      </c>
      <c r="CC191">
        <f t="shared" si="270"/>
        <v>1.9468165329790111E-3</v>
      </c>
      <c r="CD191">
        <f t="shared" si="270"/>
        <v>1.8833828980496738E-3</v>
      </c>
      <c r="CE191">
        <f t="shared" si="270"/>
        <v>1.8228801064454963E-3</v>
      </c>
      <c r="CF191">
        <f t="shared" si="270"/>
        <v>1.7651260995337154E-3</v>
      </c>
      <c r="CG191">
        <f t="shared" si="270"/>
        <v>1.7099533684949637E-3</v>
      </c>
      <c r="CH191">
        <f t="shared" si="270"/>
        <v>1.657207508913873E-3</v>
      </c>
      <c r="CI191">
        <f t="shared" si="270"/>
        <v>1.606745948851496E-3</v>
      </c>
      <c r="CJ191">
        <f t="shared" si="270"/>
        <v>1.5584368258623675E-3</v>
      </c>
      <c r="CK191">
        <f t="shared" si="270"/>
        <v>1.5121579924190888E-3</v>
      </c>
      <c r="CL191">
        <f t="shared" ref="CF191:CO217" si="276">CL$2*EXP(- CL$1 * ($C191*_c1+$B191))</f>
        <v>1.4677961324703135E-3</v>
      </c>
      <c r="CM191">
        <f t="shared" si="276"/>
        <v>1.4252459745348683E-3</v>
      </c>
      <c r="CN191">
        <f t="shared" si="276"/>
        <v>1.3844095889425717E-3</v>
      </c>
      <c r="CO191">
        <f t="shared" si="276"/>
        <v>1.34519575866257E-3</v>
      </c>
      <c r="CP191">
        <f t="shared" si="271"/>
        <v>1.3075194146845324E-3</v>
      </c>
      <c r="CQ191">
        <f t="shared" si="271"/>
        <v>1.2713011281937339E-3</v>
      </c>
      <c r="CR191">
        <f t="shared" si="271"/>
        <v>8.1867842629572874E-4</v>
      </c>
      <c r="CS191">
        <f t="shared" si="271"/>
        <v>5.3185350808765788E-4</v>
      </c>
      <c r="CT191">
        <f t="shared" si="271"/>
        <v>3.6840459893796288E-4</v>
      </c>
      <c r="CU191">
        <f t="shared" si="271"/>
        <v>2.5633652859746936E-4</v>
      </c>
      <c r="CV191">
        <f t="shared" si="271"/>
        <v>1.7506421509496176E-4</v>
      </c>
      <c r="CW191">
        <f t="shared" si="271"/>
        <v>1.1510211833592339E-4</v>
      </c>
      <c r="CX191">
        <f t="shared" si="271"/>
        <v>7.1097957960249998E-5</v>
      </c>
      <c r="CY191">
        <f t="shared" si="271"/>
        <v>3.9654900263750365E-5</v>
      </c>
      <c r="CZ191">
        <f t="shared" si="271"/>
        <v>1.8442867356001933E-5</v>
      </c>
      <c r="DA191">
        <f t="shared" si="271"/>
        <v>5.7724385014029452E-6</v>
      </c>
      <c r="DB191">
        <f t="shared" si="271"/>
        <v>3.6674765626416712E-7</v>
      </c>
      <c r="DC191">
        <f t="shared" si="271"/>
        <v>0</v>
      </c>
      <c r="DD191">
        <f t="shared" si="271"/>
        <v>0</v>
      </c>
      <c r="DE191">
        <f t="shared" si="271"/>
        <v>0</v>
      </c>
      <c r="DF191">
        <f t="shared" ref="DF191:DS209" si="277">DF$2*EXP(- DF$1 * ($C191*_c1+$B191))</f>
        <v>0</v>
      </c>
      <c r="DG191">
        <f t="shared" si="277"/>
        <v>0</v>
      </c>
      <c r="DH191">
        <f t="shared" si="277"/>
        <v>0</v>
      </c>
      <c r="DI191">
        <f t="shared" si="277"/>
        <v>0</v>
      </c>
      <c r="DJ191">
        <f t="shared" si="277"/>
        <v>0</v>
      </c>
      <c r="DK191">
        <f t="shared" si="277"/>
        <v>0</v>
      </c>
      <c r="DL191">
        <f t="shared" si="277"/>
        <v>0</v>
      </c>
      <c r="DM191">
        <f t="shared" si="277"/>
        <v>0</v>
      </c>
      <c r="DN191">
        <f t="shared" si="277"/>
        <v>0</v>
      </c>
      <c r="DO191">
        <f t="shared" si="277"/>
        <v>0</v>
      </c>
      <c r="DP191">
        <f t="shared" si="277"/>
        <v>0</v>
      </c>
      <c r="DQ191">
        <f t="shared" si="277"/>
        <v>0</v>
      </c>
      <c r="DR191">
        <f t="shared" si="277"/>
        <v>0</v>
      </c>
      <c r="DS191">
        <f t="shared" si="277"/>
        <v>0</v>
      </c>
      <c r="DT191">
        <f t="shared" si="272"/>
        <v>0</v>
      </c>
      <c r="DU191">
        <f t="shared" si="272"/>
        <v>0</v>
      </c>
      <c r="DV191">
        <f t="shared" si="272"/>
        <v>0</v>
      </c>
      <c r="DW191">
        <f t="shared" si="272"/>
        <v>0</v>
      </c>
      <c r="DX191">
        <f t="shared" si="272"/>
        <v>0</v>
      </c>
      <c r="DY191">
        <f t="shared" si="272"/>
        <v>0</v>
      </c>
      <c r="DZ191">
        <f t="shared" si="272"/>
        <v>0</v>
      </c>
      <c r="EA191">
        <f t="shared" si="272"/>
        <v>0</v>
      </c>
      <c r="EB191">
        <f t="shared" si="272"/>
        <v>0</v>
      </c>
      <c r="EC191">
        <f t="shared" si="272"/>
        <v>0</v>
      </c>
      <c r="ED191">
        <f t="shared" si="263"/>
        <v>0</v>
      </c>
      <c r="EE191">
        <f t="shared" si="263"/>
        <v>0</v>
      </c>
      <c r="EF191">
        <f t="shared" si="263"/>
        <v>0</v>
      </c>
      <c r="EG191">
        <f t="shared" si="263"/>
        <v>0</v>
      </c>
      <c r="EH191">
        <f t="shared" si="263"/>
        <v>0</v>
      </c>
      <c r="EI191">
        <f t="shared" si="263"/>
        <v>0</v>
      </c>
      <c r="EJ191">
        <f t="shared" si="263"/>
        <v>0</v>
      </c>
      <c r="EK191">
        <f t="shared" si="263"/>
        <v>0</v>
      </c>
      <c r="EL191">
        <f t="shared" si="263"/>
        <v>0</v>
      </c>
      <c r="EM191">
        <f t="shared" si="263"/>
        <v>0</v>
      </c>
      <c r="EN191">
        <f t="shared" si="264"/>
        <v>0</v>
      </c>
      <c r="EO191">
        <f t="shared" si="264"/>
        <v>0</v>
      </c>
      <c r="EP191">
        <f t="shared" si="264"/>
        <v>0</v>
      </c>
      <c r="EQ191">
        <f t="shared" si="264"/>
        <v>0</v>
      </c>
      <c r="ER191">
        <f t="shared" si="264"/>
        <v>0</v>
      </c>
      <c r="ES191">
        <f t="shared" si="264"/>
        <v>0</v>
      </c>
      <c r="ET191">
        <f t="shared" si="264"/>
        <v>0</v>
      </c>
      <c r="EU191">
        <f t="shared" si="264"/>
        <v>0</v>
      </c>
      <c r="EV191">
        <f t="shared" si="264"/>
        <v>0</v>
      </c>
      <c r="EW191">
        <f t="shared" si="264"/>
        <v>0</v>
      </c>
      <c r="EX191">
        <f t="shared" si="264"/>
        <v>0</v>
      </c>
      <c r="EZ191">
        <f t="shared" si="265"/>
        <v>0.886346582830982</v>
      </c>
      <c r="FB191">
        <f t="shared" si="266"/>
        <v>1.0469027945976928E-2</v>
      </c>
      <c r="FC191">
        <f t="shared" si="267"/>
        <v>0.24867750182221321</v>
      </c>
    </row>
    <row r="192" spans="1:159" x14ac:dyDescent="0.25">
      <c r="A192">
        <v>1225</v>
      </c>
      <c r="B192" s="19">
        <f>'Input spectra'!Y191</f>
        <v>4.2268213892109899E-2</v>
      </c>
      <c r="C192">
        <f>'Input spectra'!B191</f>
        <v>0</v>
      </c>
      <c r="D192">
        <f t="shared" si="273"/>
        <v>2.0653927966864227E-2</v>
      </c>
      <c r="E192">
        <f t="shared" si="273"/>
        <v>2.0417032754942908E-2</v>
      </c>
      <c r="F192">
        <f t="shared" si="273"/>
        <v>2.0181768496503969E-2</v>
      </c>
      <c r="G192">
        <f t="shared" si="273"/>
        <v>1.9948125647675827E-2</v>
      </c>
      <c r="H192">
        <f t="shared" si="273"/>
        <v>1.9716094716081312E-2</v>
      </c>
      <c r="I192">
        <f t="shared" si="273"/>
        <v>1.9485666260573097E-2</v>
      </c>
      <c r="J192">
        <f t="shared" si="273"/>
        <v>1.9256830890970366E-2</v>
      </c>
      <c r="K192">
        <f t="shared" si="273"/>
        <v>1.9029579267796866E-2</v>
      </c>
      <c r="L192">
        <f t="shared" si="273"/>
        <v>1.8803902102020216E-2</v>
      </c>
      <c r="M192">
        <f t="shared" si="273"/>
        <v>1.8579790154792539E-2</v>
      </c>
      <c r="N192">
        <f t="shared" si="268"/>
        <v>1.8357234237192363E-2</v>
      </c>
      <c r="O192">
        <f t="shared" si="268"/>
        <v>1.8136225209967816E-2</v>
      </c>
      <c r="P192">
        <f t="shared" si="268"/>
        <v>1.791675398328112E-2</v>
      </c>
      <c r="Q192">
        <f t="shared" si="268"/>
        <v>1.7698811516454315E-2</v>
      </c>
      <c r="R192">
        <f t="shared" si="268"/>
        <v>1.7482388817716271E-2</v>
      </c>
      <c r="S192">
        <f t="shared" si="268"/>
        <v>1.7267476943950984E-2</v>
      </c>
      <c r="T192">
        <f t="shared" si="268"/>
        <v>1.7054067000447072E-2</v>
      </c>
      <c r="U192">
        <f t="shared" si="268"/>
        <v>1.6842150140648566E-2</v>
      </c>
      <c r="V192">
        <f t="shared" si="268"/>
        <v>1.6631717565906912E-2</v>
      </c>
      <c r="W192">
        <f t="shared" si="268"/>
        <v>1.6422760525234236E-2</v>
      </c>
      <c r="X192">
        <f t="shared" si="268"/>
        <v>1.62152703150578E-2</v>
      </c>
      <c r="Y192">
        <f t="shared" si="268"/>
        <v>1.6009238278975716E-2</v>
      </c>
      <c r="Z192">
        <f t="shared" si="268"/>
        <v>1.5804655807513876E-2</v>
      </c>
      <c r="AA192">
        <f t="shared" si="268"/>
        <v>1.5601514337884046E-2</v>
      </c>
      <c r="AB192">
        <f t="shared" si="268"/>
        <v>1.5399805353743244E-2</v>
      </c>
      <c r="AC192">
        <f t="shared" si="268"/>
        <v>1.5199520384954248E-2</v>
      </c>
      <c r="AD192">
        <f t="shared" si="274"/>
        <v>1.5000651007347333E-2</v>
      </c>
      <c r="AE192">
        <f t="shared" si="274"/>
        <v>1.4803188842483191E-2</v>
      </c>
      <c r="AF192">
        <f t="shared" si="274"/>
        <v>1.4607125557417023E-2</v>
      </c>
      <c r="AG192">
        <f t="shared" si="274"/>
        <v>1.4412452864463817E-2</v>
      </c>
      <c r="AH192">
        <f t="shared" si="274"/>
        <v>1.42191625209648E-2</v>
      </c>
      <c r="AI192">
        <f t="shared" si="274"/>
        <v>1.4027246329055042E-2</v>
      </c>
      <c r="AJ192">
        <f t="shared" si="274"/>
        <v>1.383669613543223E-2</v>
      </c>
      <c r="AK192">
        <f t="shared" si="274"/>
        <v>1.3647503831126588E-2</v>
      </c>
      <c r="AL192">
        <f t="shared" si="274"/>
        <v>1.3459661351271957E-2</v>
      </c>
      <c r="AM192">
        <f t="shared" si="274"/>
        <v>1.3273160674878005E-2</v>
      </c>
      <c r="AN192">
        <f t="shared" si="274"/>
        <v>1.3087993824603574E-2</v>
      </c>
      <c r="AO192">
        <f t="shared" si="274"/>
        <v>1.2904152866531177E-2</v>
      </c>
      <c r="AP192">
        <f t="shared" si="274"/>
        <v>1.2721629909942595E-2</v>
      </c>
      <c r="AQ192">
        <f t="shared" si="274"/>
        <v>1.2540417107095601E-2</v>
      </c>
      <c r="AR192">
        <f t="shared" si="269"/>
        <v>1.2360506653001826E-2</v>
      </c>
      <c r="AS192">
        <f t="shared" si="269"/>
        <v>1.21818907852057E-2</v>
      </c>
      <c r="AT192">
        <f t="shared" si="269"/>
        <v>1.2004561783564491E-2</v>
      </c>
      <c r="AU192">
        <f t="shared" si="269"/>
        <v>1.1828511970029503E-2</v>
      </c>
      <c r="AV192">
        <f t="shared" si="269"/>
        <v>1.1653733708428289E-2</v>
      </c>
      <c r="AW192">
        <f t="shared" si="269"/>
        <v>1.1480219404248008E-2</v>
      </c>
      <c r="AX192">
        <f t="shared" si="269"/>
        <v>1.0207658729450194E-2</v>
      </c>
      <c r="AY192">
        <f t="shared" si="269"/>
        <v>8.7243339748413855E-3</v>
      </c>
      <c r="AZ192">
        <f t="shared" si="269"/>
        <v>7.8554935790114914E-3</v>
      </c>
      <c r="BA192">
        <f t="shared" si="269"/>
        <v>7.1975793407737581E-3</v>
      </c>
      <c r="BB192">
        <f t="shared" si="269"/>
        <v>6.6600958158691903E-3</v>
      </c>
      <c r="BC192">
        <f t="shared" si="269"/>
        <v>6.2038312025411079E-3</v>
      </c>
      <c r="BD192">
        <f t="shared" si="269"/>
        <v>5.8073075152539977E-3</v>
      </c>
      <c r="BE192">
        <f t="shared" si="269"/>
        <v>5.4571399125316316E-3</v>
      </c>
      <c r="BF192">
        <f t="shared" si="269"/>
        <v>5.1442685472609159E-3</v>
      </c>
      <c r="BG192">
        <f t="shared" si="269"/>
        <v>4.8621978644956551E-3</v>
      </c>
      <c r="BH192">
        <f t="shared" si="275"/>
        <v>4.6060695287999708E-3</v>
      </c>
      <c r="BI192">
        <f t="shared" si="275"/>
        <v>4.372130255750159E-3</v>
      </c>
      <c r="BJ192">
        <f t="shared" si="275"/>
        <v>4.1574055962510679E-3</v>
      </c>
      <c r="BK192">
        <f t="shared" si="275"/>
        <v>3.9594893498902575E-3</v>
      </c>
      <c r="BL192">
        <f t="shared" si="275"/>
        <v>3.7764018105549977E-3</v>
      </c>
      <c r="BM192">
        <f t="shared" si="275"/>
        <v>3.6064909891737633E-3</v>
      </c>
      <c r="BN192">
        <f t="shared" si="275"/>
        <v>3.4483617563705665E-3</v>
      </c>
      <c r="BO192">
        <f t="shared" si="275"/>
        <v>3.3008237418001188E-3</v>
      </c>
      <c r="BP192">
        <f t="shared" si="275"/>
        <v>3.162852201543255E-3</v>
      </c>
      <c r="BQ192">
        <f t="shared" si="275"/>
        <v>3.0335580773386221E-3</v>
      </c>
      <c r="BR192">
        <f t="shared" si="275"/>
        <v>2.9121647143857733E-3</v>
      </c>
      <c r="BS192">
        <f t="shared" si="275"/>
        <v>2.7979894960595995E-3</v>
      </c>
      <c r="BT192">
        <f t="shared" si="275"/>
        <v>2.6904291718153127E-3</v>
      </c>
      <c r="BU192">
        <f t="shared" si="275"/>
        <v>2.5889480016612456E-3</v>
      </c>
      <c r="BV192">
        <f t="shared" si="270"/>
        <v>2.4930680782191575E-3</v>
      </c>
      <c r="BW192">
        <f t="shared" si="270"/>
        <v>2.4023613532581597E-3</v>
      </c>
      <c r="BX192">
        <f t="shared" si="270"/>
        <v>2.3164430133912014E-3</v>
      </c>
      <c r="BY192">
        <f t="shared" si="270"/>
        <v>2.2349659346238056E-3</v>
      </c>
      <c r="BZ192">
        <f t="shared" si="270"/>
        <v>2.1576160076692994E-3</v>
      </c>
      <c r="CA192">
        <f t="shared" si="270"/>
        <v>2.0841081721023535E-3</v>
      </c>
      <c r="CB192">
        <f t="shared" si="270"/>
        <v>2.0141830320809183E-3</v>
      </c>
      <c r="CC192">
        <f t="shared" si="270"/>
        <v>1.9476039526838723E-3</v>
      </c>
      <c r="CD192">
        <f t="shared" si="270"/>
        <v>1.8841545561036725E-3</v>
      </c>
      <c r="CE192">
        <f t="shared" si="270"/>
        <v>1.8236365525754843E-3</v>
      </c>
      <c r="CF192">
        <f t="shared" si="276"/>
        <v>1.7658678531506542E-3</v>
      </c>
      <c r="CG192">
        <f t="shared" si="276"/>
        <v>1.7106809210589674E-3</v>
      </c>
      <c r="CH192">
        <f t="shared" si="276"/>
        <v>1.6579213260588341E-3</v>
      </c>
      <c r="CI192">
        <f t="shared" si="276"/>
        <v>1.6074464722993734E-3</v>
      </c>
      <c r="CJ192">
        <f t="shared" si="276"/>
        <v>1.5591244751527616E-3</v>
      </c>
      <c r="CK192">
        <f t="shared" si="276"/>
        <v>1.5128331664760472E-3</v>
      </c>
      <c r="CL192">
        <f t="shared" si="276"/>
        <v>1.4684592110252204E-3</v>
      </c>
      <c r="CM192">
        <f t="shared" si="276"/>
        <v>1.4258973194216846E-3</v>
      </c>
      <c r="CN192">
        <f t="shared" si="276"/>
        <v>1.3850495452795268E-3</v>
      </c>
      <c r="CO192">
        <f t="shared" si="276"/>
        <v>1.3458246559325529E-3</v>
      </c>
      <c r="CP192">
        <f t="shared" si="271"/>
        <v>1.3081375677248704E-3</v>
      </c>
      <c r="CQ192">
        <f t="shared" si="271"/>
        <v>1.2719088381047093E-3</v>
      </c>
      <c r="CR192">
        <f t="shared" si="271"/>
        <v>8.1907407414420221E-4</v>
      </c>
      <c r="CS192">
        <f t="shared" si="271"/>
        <v>5.3211333477252911E-4</v>
      </c>
      <c r="CT192">
        <f t="shared" si="271"/>
        <v>3.6858651155115144E-4</v>
      </c>
      <c r="CU192">
        <f t="shared" si="271"/>
        <v>2.5646445057378767E-4</v>
      </c>
      <c r="CV192">
        <f t="shared" si="271"/>
        <v>1.7515249885282131E-4</v>
      </c>
      <c r="CW192">
        <f t="shared" si="271"/>
        <v>1.1516076838611991E-4</v>
      </c>
      <c r="CX192">
        <f t="shared" si="271"/>
        <v>7.1134559358860581E-5</v>
      </c>
      <c r="CY192">
        <f t="shared" si="271"/>
        <v>3.9675523065884451E-5</v>
      </c>
      <c r="CZ192">
        <f t="shared" si="271"/>
        <v>1.8452555602983023E-5</v>
      </c>
      <c r="DA192">
        <f t="shared" si="271"/>
        <v>5.7755011600029417E-6</v>
      </c>
      <c r="DB192">
        <f t="shared" si="271"/>
        <v>3.6694416712531625E-7</v>
      </c>
      <c r="DC192">
        <f t="shared" si="271"/>
        <v>0</v>
      </c>
      <c r="DD192">
        <f t="shared" si="271"/>
        <v>0</v>
      </c>
      <c r="DE192">
        <f t="shared" si="271"/>
        <v>0</v>
      </c>
      <c r="DF192">
        <f t="shared" si="277"/>
        <v>0</v>
      </c>
      <c r="DG192">
        <f t="shared" si="277"/>
        <v>0</v>
      </c>
      <c r="DH192">
        <f t="shared" si="277"/>
        <v>0</v>
      </c>
      <c r="DI192">
        <f t="shared" si="277"/>
        <v>0</v>
      </c>
      <c r="DJ192">
        <f t="shared" si="277"/>
        <v>0</v>
      </c>
      <c r="DK192">
        <f t="shared" si="277"/>
        <v>0</v>
      </c>
      <c r="DL192">
        <f t="shared" si="277"/>
        <v>0</v>
      </c>
      <c r="DM192">
        <f t="shared" si="277"/>
        <v>0</v>
      </c>
      <c r="DN192">
        <f t="shared" si="277"/>
        <v>0</v>
      </c>
      <c r="DO192">
        <f t="shared" si="277"/>
        <v>0</v>
      </c>
      <c r="DP192">
        <f t="shared" si="277"/>
        <v>0</v>
      </c>
      <c r="DQ192">
        <f t="shared" si="277"/>
        <v>0</v>
      </c>
      <c r="DR192">
        <f t="shared" si="277"/>
        <v>0</v>
      </c>
      <c r="DS192">
        <f t="shared" si="277"/>
        <v>0</v>
      </c>
      <c r="DT192">
        <f t="shared" si="272"/>
        <v>0</v>
      </c>
      <c r="DU192">
        <f t="shared" si="272"/>
        <v>0</v>
      </c>
      <c r="DV192">
        <f t="shared" si="272"/>
        <v>0</v>
      </c>
      <c r="DW192">
        <f t="shared" si="272"/>
        <v>0</v>
      </c>
      <c r="DX192">
        <f t="shared" si="272"/>
        <v>0</v>
      </c>
      <c r="DY192">
        <f t="shared" si="272"/>
        <v>0</v>
      </c>
      <c r="DZ192">
        <f t="shared" si="272"/>
        <v>0</v>
      </c>
      <c r="EA192">
        <f t="shared" si="272"/>
        <v>0</v>
      </c>
      <c r="EB192">
        <f t="shared" si="272"/>
        <v>0</v>
      </c>
      <c r="EC192">
        <f t="shared" si="272"/>
        <v>0</v>
      </c>
      <c r="ED192">
        <f t="shared" si="263"/>
        <v>0</v>
      </c>
      <c r="EE192">
        <f t="shared" si="263"/>
        <v>0</v>
      </c>
      <c r="EF192">
        <f t="shared" si="263"/>
        <v>0</v>
      </c>
      <c r="EG192">
        <f t="shared" si="263"/>
        <v>0</v>
      </c>
      <c r="EH192">
        <f t="shared" si="263"/>
        <v>0</v>
      </c>
      <c r="EI192">
        <f t="shared" si="263"/>
        <v>0</v>
      </c>
      <c r="EJ192">
        <f t="shared" si="263"/>
        <v>0</v>
      </c>
      <c r="EK192">
        <f t="shared" si="263"/>
        <v>0</v>
      </c>
      <c r="EL192">
        <f t="shared" si="263"/>
        <v>0</v>
      </c>
      <c r="EM192">
        <f t="shared" si="263"/>
        <v>0</v>
      </c>
      <c r="EN192">
        <f t="shared" si="264"/>
        <v>0</v>
      </c>
      <c r="EO192">
        <f t="shared" si="264"/>
        <v>0</v>
      </c>
      <c r="EP192">
        <f t="shared" si="264"/>
        <v>0</v>
      </c>
      <c r="EQ192">
        <f t="shared" si="264"/>
        <v>0</v>
      </c>
      <c r="ER192">
        <f t="shared" si="264"/>
        <v>0</v>
      </c>
      <c r="ES192">
        <f t="shared" si="264"/>
        <v>0</v>
      </c>
      <c r="ET192">
        <f t="shared" si="264"/>
        <v>0</v>
      </c>
      <c r="EU192">
        <f t="shared" si="264"/>
        <v>0</v>
      </c>
      <c r="EV192">
        <f t="shared" si="264"/>
        <v>0</v>
      </c>
      <c r="EW192">
        <f t="shared" si="264"/>
        <v>0</v>
      </c>
      <c r="EX192">
        <f t="shared" si="264"/>
        <v>0</v>
      </c>
      <c r="EZ192">
        <f t="shared" si="265"/>
        <v>0.88647504570369318</v>
      </c>
      <c r="FB192">
        <f t="shared" si="266"/>
        <v>1.0456173345162523E-2</v>
      </c>
      <c r="FC192">
        <f t="shared" si="267"/>
        <v>0.2486791428973224</v>
      </c>
    </row>
    <row r="193" spans="1:159" x14ac:dyDescent="0.25">
      <c r="A193">
        <v>1230</v>
      </c>
      <c r="B193" s="19">
        <f>'Input spectra'!Y192</f>
        <v>4.2215696552956303E-2</v>
      </c>
      <c r="C193">
        <f>'Input spectra'!B192</f>
        <v>0</v>
      </c>
      <c r="D193">
        <f t="shared" si="273"/>
        <v>2.0653927966864227E-2</v>
      </c>
      <c r="E193">
        <f t="shared" si="273"/>
        <v>2.0417139980047839E-2</v>
      </c>
      <c r="F193">
        <f t="shared" si="273"/>
        <v>2.0181980476173398E-2</v>
      </c>
      <c r="G193">
        <f t="shared" si="273"/>
        <v>1.9948439936895698E-2</v>
      </c>
      <c r="H193">
        <f t="shared" si="273"/>
        <v>1.9716508895164811E-2</v>
      </c>
      <c r="I193">
        <f t="shared" si="273"/>
        <v>1.948617793496283E-2</v>
      </c>
      <c r="J193">
        <f t="shared" si="273"/>
        <v>1.9257437691041927E-2</v>
      </c>
      <c r="K193">
        <f t="shared" si="273"/>
        <v>1.9030278848663682E-2</v>
      </c>
      <c r="L193">
        <f t="shared" si="273"/>
        <v>1.8804692143339727E-2</v>
      </c>
      <c r="M193">
        <f t="shared" si="273"/>
        <v>1.8580668360573704E-2</v>
      </c>
      <c r="N193">
        <f t="shared" si="268"/>
        <v>1.8358198335604439E-2</v>
      </c>
      <c r="O193">
        <f t="shared" si="268"/>
        <v>1.813727295315045E-2</v>
      </c>
      <c r="P193">
        <f t="shared" si="268"/>
        <v>1.7917883147155721E-2</v>
      </c>
      <c r="Q193">
        <f t="shared" si="268"/>
        <v>1.7700019900536702E-2</v>
      </c>
      <c r="R193">
        <f t="shared" si="268"/>
        <v>1.7483674244930601E-2</v>
      </c>
      <c r="S193">
        <f t="shared" si="268"/>
        <v>1.7268837260444918E-2</v>
      </c>
      <c r="T193">
        <f t="shared" si="268"/>
        <v>1.7055500075408233E-2</v>
      </c>
      <c r="U193">
        <f t="shared" si="268"/>
        <v>1.6843653866122198E-2</v>
      </c>
      <c r="V193">
        <f t="shared" si="268"/>
        <v>1.6633289856614823E-2</v>
      </c>
      <c r="W193">
        <f t="shared" si="268"/>
        <v>1.6424399318394931E-2</v>
      </c>
      <c r="X193">
        <f t="shared" si="268"/>
        <v>1.621697357020787E-2</v>
      </c>
      <c r="Y193">
        <f t="shared" si="268"/>
        <v>1.6011003977792426E-2</v>
      </c>
      <c r="Z193">
        <f t="shared" si="268"/>
        <v>1.5806481953638964E-2</v>
      </c>
      <c r="AA193">
        <f t="shared" si="268"/>
        <v>1.5603398956748721E-2</v>
      </c>
      <c r="AB193">
        <f t="shared" si="268"/>
        <v>1.5401746492394385E-2</v>
      </c>
      <c r="AC193">
        <f t="shared" si="268"/>
        <v>1.5201516111881789E-2</v>
      </c>
      <c r="AD193">
        <f t="shared" si="274"/>
        <v>1.5002699412312803E-2</v>
      </c>
      <c r="AE193">
        <f t="shared" si="274"/>
        <v>1.4805288036349465E-2</v>
      </c>
      <c r="AF193">
        <f t="shared" si="274"/>
        <v>1.46092736719792E-2</v>
      </c>
      <c r="AG193">
        <f t="shared" si="274"/>
        <v>1.441464805228128E-2</v>
      </c>
      <c r="AH193">
        <f t="shared" si="274"/>
        <v>1.4221402955194412E-2</v>
      </c>
      <c r="AI193">
        <f t="shared" si="274"/>
        <v>1.4029530203285491E-2</v>
      </c>
      <c r="AJ193">
        <f t="shared" si="274"/>
        <v>1.3839021663519505E-2</v>
      </c>
      <c r="AK193">
        <f t="shared" si="274"/>
        <v>1.3649869247030582E-2</v>
      </c>
      <c r="AL193">
        <f t="shared" si="274"/>
        <v>1.3462064908894201E-2</v>
      </c>
      <c r="AM193">
        <f t="shared" si="274"/>
        <v>1.3275600647900504E-2</v>
      </c>
      <c r="AN193">
        <f t="shared" si="274"/>
        <v>1.3090468506328759E-2</v>
      </c>
      <c r="AO193">
        <f t="shared" si="274"/>
        <v>1.2906660569722951E-2</v>
      </c>
      <c r="AP193">
        <f t="shared" si="274"/>
        <v>1.2724168966668479E-2</v>
      </c>
      <c r="AQ193">
        <f t="shared" si="274"/>
        <v>1.254298586856996E-2</v>
      </c>
      <c r="AR193">
        <f t="shared" si="269"/>
        <v>1.2363103489430179E-2</v>
      </c>
      <c r="AS193">
        <f t="shared" si="269"/>
        <v>1.2184514085630104E-2</v>
      </c>
      <c r="AT193">
        <f t="shared" si="269"/>
        <v>1.2007209955709986E-2</v>
      </c>
      <c r="AU193">
        <f t="shared" si="269"/>
        <v>1.1831183440151624E-2</v>
      </c>
      <c r="AV193">
        <f t="shared" si="269"/>
        <v>1.1656426921161624E-2</v>
      </c>
      <c r="AW193">
        <f t="shared" si="269"/>
        <v>1.1482932822455811E-2</v>
      </c>
      <c r="AX193">
        <f t="shared" si="269"/>
        <v>1.0210124991084757E-2</v>
      </c>
      <c r="AY193">
        <f t="shared" si="269"/>
        <v>8.7264876810210622E-3</v>
      </c>
      <c r="AZ193">
        <f t="shared" si="269"/>
        <v>7.8574740668033178E-3</v>
      </c>
      <c r="BA193">
        <f t="shared" si="269"/>
        <v>7.1994317679157588E-3</v>
      </c>
      <c r="BB193">
        <f t="shared" si="269"/>
        <v>6.6618448980557826E-3</v>
      </c>
      <c r="BC193">
        <f t="shared" si="269"/>
        <v>6.2054930494917218E-3</v>
      </c>
      <c r="BD193">
        <f t="shared" si="269"/>
        <v>5.8088936503824995E-3</v>
      </c>
      <c r="BE193">
        <f t="shared" si="269"/>
        <v>5.4586590746233069E-3</v>
      </c>
      <c r="BF193">
        <f t="shared" si="269"/>
        <v>5.1457276359436312E-3</v>
      </c>
      <c r="BG193">
        <f t="shared" si="269"/>
        <v>4.8636024906643172E-3</v>
      </c>
      <c r="BH193">
        <f t="shared" si="275"/>
        <v>4.6074243597035358E-3</v>
      </c>
      <c r="BI193">
        <f t="shared" si="275"/>
        <v>4.3734392437529499E-3</v>
      </c>
      <c r="BJ193">
        <f t="shared" si="275"/>
        <v>4.158672137238072E-3</v>
      </c>
      <c r="BK193">
        <f t="shared" si="275"/>
        <v>3.9607163968679781E-3</v>
      </c>
      <c r="BL193">
        <f t="shared" si="275"/>
        <v>3.7775919575031942E-3</v>
      </c>
      <c r="BM193">
        <f t="shared" si="275"/>
        <v>3.6076465344503186E-3</v>
      </c>
      <c r="BN193">
        <f t="shared" si="275"/>
        <v>3.4494847516485668E-3</v>
      </c>
      <c r="BO193">
        <f t="shared" si="275"/>
        <v>3.3019160305106459E-3</v>
      </c>
      <c r="BP193">
        <f t="shared" si="275"/>
        <v>3.1639154495411749E-3</v>
      </c>
      <c r="BQ193">
        <f t="shared" si="275"/>
        <v>3.0345937976962493E-3</v>
      </c>
      <c r="BR193">
        <f t="shared" si="275"/>
        <v>2.9131742876790504E-3</v>
      </c>
      <c r="BS193">
        <f t="shared" si="275"/>
        <v>2.7989741871433773E-3</v>
      </c>
      <c r="BT193">
        <f t="shared" si="275"/>
        <v>2.6913901438279939E-3</v>
      </c>
      <c r="BU193">
        <f t="shared" si="275"/>
        <v>2.5898863278171875E-3</v>
      </c>
      <c r="BV193">
        <f t="shared" si="270"/>
        <v>2.4939847518158152E-3</v>
      </c>
      <c r="BW193">
        <f t="shared" si="270"/>
        <v>2.4032572962286052E-3</v>
      </c>
      <c r="BX193">
        <f t="shared" si="270"/>
        <v>2.3173190836609518E-3</v>
      </c>
      <c r="BY193">
        <f t="shared" si="270"/>
        <v>2.2358229324768533E-3</v>
      </c>
      <c r="BZ193">
        <f t="shared" si="270"/>
        <v>2.1584546812870205E-3</v>
      </c>
      <c r="CA193">
        <f t="shared" si="270"/>
        <v>2.0849292224072069E-3</v>
      </c>
      <c r="CB193">
        <f t="shared" si="270"/>
        <v>2.0149871169921041E-3</v>
      </c>
      <c r="CC193">
        <f t="shared" si="270"/>
        <v>1.9483916908726688E-3</v>
      </c>
      <c r="CD193">
        <f t="shared" si="270"/>
        <v>1.8849265303207592E-3</v>
      </c>
      <c r="CE193">
        <f t="shared" si="270"/>
        <v>1.8243933126102353E-3</v>
      </c>
      <c r="CF193">
        <f t="shared" si="276"/>
        <v>1.7666099184724781E-3</v>
      </c>
      <c r="CG193">
        <f t="shared" si="276"/>
        <v>1.7114087831827187E-3</v>
      </c>
      <c r="CH193">
        <f t="shared" si="276"/>
        <v>1.658635450669767E-3</v>
      </c>
      <c r="CI193">
        <f t="shared" si="276"/>
        <v>1.6081473011677193E-3</v>
      </c>
      <c r="CJ193">
        <f t="shared" si="276"/>
        <v>1.5598124278635691E-3</v>
      </c>
      <c r="CK193">
        <f t="shared" si="276"/>
        <v>1.5135086419962188E-3</v>
      </c>
      <c r="CL193">
        <f t="shared" si="276"/>
        <v>1.4691225891266108E-3</v>
      </c>
      <c r="CM193">
        <f t="shared" si="276"/>
        <v>1.4265489619765309E-3</v>
      </c>
      <c r="CN193">
        <f t="shared" si="276"/>
        <v>1.3856897974423102E-3</v>
      </c>
      <c r="CO193">
        <f t="shared" si="276"/>
        <v>1.3464538472205429E-3</v>
      </c>
      <c r="CP193">
        <f t="shared" si="271"/>
        <v>1.3087560130080438E-3</v>
      </c>
      <c r="CQ193">
        <f t="shared" si="271"/>
        <v>1.2725168385143933E-3</v>
      </c>
      <c r="CR193">
        <f t="shared" si="271"/>
        <v>8.1946991319988829E-4</v>
      </c>
      <c r="CS193">
        <f t="shared" si="271"/>
        <v>5.323732883906725E-4</v>
      </c>
      <c r="CT193">
        <f t="shared" si="271"/>
        <v>3.6876851399003413E-4</v>
      </c>
      <c r="CU193">
        <f t="shared" si="271"/>
        <v>2.565924363881868E-4</v>
      </c>
      <c r="CV193">
        <f t="shared" si="271"/>
        <v>1.7524082713161215E-4</v>
      </c>
      <c r="CW193">
        <f t="shared" si="271"/>
        <v>1.1521944832133018E-4</v>
      </c>
      <c r="CX193">
        <f t="shared" si="271"/>
        <v>7.1171179599958603E-5</v>
      </c>
      <c r="CY193">
        <f t="shared" si="271"/>
        <v>3.9696156593047856E-5</v>
      </c>
      <c r="CZ193">
        <f t="shared" si="271"/>
        <v>1.8462248939309915E-5</v>
      </c>
      <c r="DA193">
        <f t="shared" si="271"/>
        <v>5.7785654435449269E-6</v>
      </c>
      <c r="DB193">
        <f t="shared" si="271"/>
        <v>3.6714078328098568E-7</v>
      </c>
      <c r="DC193">
        <f t="shared" si="271"/>
        <v>0</v>
      </c>
      <c r="DD193">
        <f t="shared" si="271"/>
        <v>0</v>
      </c>
      <c r="DE193">
        <f t="shared" si="271"/>
        <v>0</v>
      </c>
      <c r="DF193">
        <f t="shared" si="277"/>
        <v>0</v>
      </c>
      <c r="DG193">
        <f t="shared" si="277"/>
        <v>0</v>
      </c>
      <c r="DH193">
        <f t="shared" si="277"/>
        <v>0</v>
      </c>
      <c r="DI193">
        <f t="shared" si="277"/>
        <v>0</v>
      </c>
      <c r="DJ193">
        <f t="shared" si="277"/>
        <v>0</v>
      </c>
      <c r="DK193">
        <f t="shared" si="277"/>
        <v>0</v>
      </c>
      <c r="DL193">
        <f t="shared" si="277"/>
        <v>0</v>
      </c>
      <c r="DM193">
        <f t="shared" si="277"/>
        <v>0</v>
      </c>
      <c r="DN193">
        <f t="shared" si="277"/>
        <v>0</v>
      </c>
      <c r="DO193">
        <f t="shared" si="277"/>
        <v>0</v>
      </c>
      <c r="DP193">
        <f t="shared" si="277"/>
        <v>0</v>
      </c>
      <c r="DQ193">
        <f t="shared" si="277"/>
        <v>0</v>
      </c>
      <c r="DR193">
        <f t="shared" si="277"/>
        <v>0</v>
      </c>
      <c r="DS193">
        <f t="shared" si="277"/>
        <v>0</v>
      </c>
      <c r="DT193">
        <f t="shared" si="272"/>
        <v>0</v>
      </c>
      <c r="DU193">
        <f t="shared" si="272"/>
        <v>0</v>
      </c>
      <c r="DV193">
        <f t="shared" si="272"/>
        <v>0</v>
      </c>
      <c r="DW193">
        <f t="shared" si="272"/>
        <v>0</v>
      </c>
      <c r="DX193">
        <f t="shared" si="272"/>
        <v>0</v>
      </c>
      <c r="DY193">
        <f t="shared" si="272"/>
        <v>0</v>
      </c>
      <c r="DZ193">
        <f t="shared" si="272"/>
        <v>0</v>
      </c>
      <c r="EA193">
        <f t="shared" si="272"/>
        <v>0</v>
      </c>
      <c r="EB193">
        <f t="shared" si="272"/>
        <v>0</v>
      </c>
      <c r="EC193">
        <f t="shared" si="272"/>
        <v>0</v>
      </c>
      <c r="ED193">
        <f t="shared" si="263"/>
        <v>0</v>
      </c>
      <c r="EE193">
        <f t="shared" si="263"/>
        <v>0</v>
      </c>
      <c r="EF193">
        <f t="shared" si="263"/>
        <v>0</v>
      </c>
      <c r="EG193">
        <f t="shared" si="263"/>
        <v>0</v>
      </c>
      <c r="EH193">
        <f t="shared" si="263"/>
        <v>0</v>
      </c>
      <c r="EI193">
        <f t="shared" si="263"/>
        <v>0</v>
      </c>
      <c r="EJ193">
        <f t="shared" si="263"/>
        <v>0</v>
      </c>
      <c r="EK193">
        <f t="shared" si="263"/>
        <v>0</v>
      </c>
      <c r="EL193">
        <f t="shared" si="263"/>
        <v>0</v>
      </c>
      <c r="EM193">
        <f t="shared" si="263"/>
        <v>0</v>
      </c>
      <c r="EN193">
        <f t="shared" si="264"/>
        <v>0</v>
      </c>
      <c r="EO193">
        <f t="shared" si="264"/>
        <v>0</v>
      </c>
      <c r="EP193">
        <f t="shared" si="264"/>
        <v>0</v>
      </c>
      <c r="EQ193">
        <f t="shared" si="264"/>
        <v>0</v>
      </c>
      <c r="ER193">
        <f t="shared" si="264"/>
        <v>0</v>
      </c>
      <c r="ES193">
        <f t="shared" si="264"/>
        <v>0</v>
      </c>
      <c r="ET193">
        <f t="shared" si="264"/>
        <v>0</v>
      </c>
      <c r="EU193">
        <f t="shared" si="264"/>
        <v>0</v>
      </c>
      <c r="EV193">
        <f t="shared" si="264"/>
        <v>0</v>
      </c>
      <c r="EW193">
        <f t="shared" si="264"/>
        <v>0</v>
      </c>
      <c r="EX193">
        <f t="shared" si="264"/>
        <v>0</v>
      </c>
      <c r="EZ193">
        <f t="shared" si="265"/>
        <v>0.88660353749879273</v>
      </c>
      <c r="FB193">
        <f t="shared" si="266"/>
        <v>1.0443318406799018E-2</v>
      </c>
      <c r="FC193">
        <f t="shared" si="267"/>
        <v>0.24868078397266299</v>
      </c>
    </row>
    <row r="194" spans="1:159" x14ac:dyDescent="0.25">
      <c r="A194">
        <v>1235</v>
      </c>
      <c r="B194" s="19">
        <f>'Input spectra'!Y193</f>
        <v>4.21631792138027E-2</v>
      </c>
      <c r="C194">
        <f>'Input spectra'!B193</f>
        <v>0</v>
      </c>
      <c r="D194">
        <f t="shared" si="273"/>
        <v>2.0653927966864227E-2</v>
      </c>
      <c r="E194">
        <f t="shared" si="273"/>
        <v>2.0417247205715888E-2</v>
      </c>
      <c r="F194">
        <f t="shared" si="273"/>
        <v>2.0182192458069362E-2</v>
      </c>
      <c r="G194">
        <f t="shared" si="273"/>
        <v>1.9948754231067303E-2</v>
      </c>
      <c r="H194">
        <f t="shared" si="273"/>
        <v>1.9716923082949034E-2</v>
      </c>
      <c r="I194">
        <f t="shared" si="273"/>
        <v>1.9486689622788628E-2</v>
      </c>
      <c r="J194">
        <f t="shared" si="273"/>
        <v>1.9258044510234308E-2</v>
      </c>
      <c r="K194">
        <f t="shared" si="273"/>
        <v>1.9030978455249054E-2</v>
      </c>
      <c r="L194">
        <f t="shared" si="273"/>
        <v>1.8805482217852634E-2</v>
      </c>
      <c r="M194">
        <f t="shared" si="273"/>
        <v>1.8581546607864777E-2</v>
      </c>
      <c r="N194">
        <f t="shared" si="268"/>
        <v>1.8359162484649728E-2</v>
      </c>
      <c r="O194">
        <f t="shared" si="268"/>
        <v>1.8138320756861986E-2</v>
      </c>
      <c r="P194">
        <f t="shared" si="268"/>
        <v>1.7919012382193383E-2</v>
      </c>
      <c r="Q194">
        <f t="shared" si="268"/>
        <v>1.770122836712136E-2</v>
      </c>
      <c r="R194">
        <f t="shared" si="268"/>
        <v>1.7484959766658509E-2</v>
      </c>
      <c r="S194">
        <f t="shared" si="268"/>
        <v>1.7270197684103383E-2</v>
      </c>
      <c r="T194">
        <f t="shared" si="268"/>
        <v>1.705693327079251E-2</v>
      </c>
      <c r="U194">
        <f t="shared" si="268"/>
        <v>1.6845157725853651E-2</v>
      </c>
      <c r="V194">
        <f t="shared" si="268"/>
        <v>1.6634862295960302E-2</v>
      </c>
      <c r="W194">
        <f t="shared" si="268"/>
        <v>1.6426038275087391E-2</v>
      </c>
      <c r="X194">
        <f t="shared" si="268"/>
        <v>1.6218677004268191E-2</v>
      </c>
      <c r="Y194">
        <f t="shared" si="268"/>
        <v>1.6012769871352462E-2</v>
      </c>
      <c r="Z194">
        <f t="shared" si="268"/>
        <v>1.5808308310765774E-2</v>
      </c>
      <c r="AA194">
        <f t="shared" si="268"/>
        <v>1.560528380327003E-2</v>
      </c>
      <c r="AB194">
        <f t="shared" si="268"/>
        <v>1.5403687875725198E-2</v>
      </c>
      <c r="AC194">
        <f t="shared" si="268"/>
        <v>1.5203512100852199E-2</v>
      </c>
      <c r="AD194">
        <f t="shared" si="274"/>
        <v>1.5004748096996996E-2</v>
      </c>
      <c r="AE194">
        <f t="shared" si="274"/>
        <v>1.4807387527895847E-2</v>
      </c>
      <c r="AF194">
        <f t="shared" si="274"/>
        <v>1.4611422102441735E-2</v>
      </c>
      <c r="AG194">
        <f t="shared" si="274"/>
        <v>1.4416843574451931E-2</v>
      </c>
      <c r="AH194">
        <f t="shared" si="274"/>
        <v>1.4223643742436766E-2</v>
      </c>
      <c r="AI194">
        <f t="shared" si="274"/>
        <v>1.40318144493695E-2</v>
      </c>
      <c r="AJ194">
        <f t="shared" si="274"/>
        <v>1.3841347582457369E-2</v>
      </c>
      <c r="AK194">
        <f t="shared" si="274"/>
        <v>1.3652235072913754E-2</v>
      </c>
      <c r="AL194">
        <f t="shared" si="274"/>
        <v>1.3464468895731494E-2</v>
      </c>
      <c r="AM194">
        <f t="shared" si="274"/>
        <v>1.3278041069457342E-2</v>
      </c>
      <c r="AN194">
        <f t="shared" si="274"/>
        <v>1.3092943655967493E-2</v>
      </c>
      <c r="AO194">
        <f t="shared" si="274"/>
        <v>1.2909168760244298E-2</v>
      </c>
      <c r="AP194">
        <f t="shared" si="274"/>
        <v>1.2726708530154038E-2</v>
      </c>
      <c r="AQ194">
        <f t="shared" si="274"/>
        <v>1.254555515622582E-2</v>
      </c>
      <c r="AR194">
        <f t="shared" si="269"/>
        <v>1.2365700871431594E-2</v>
      </c>
      <c r="AS194">
        <f t="shared" si="269"/>
        <v>1.2187137950967233E-2</v>
      </c>
      <c r="AT194">
        <f t="shared" si="269"/>
        <v>1.2009858712034714E-2</v>
      </c>
      <c r="AU194">
        <f t="shared" si="269"/>
        <v>1.1833855513625428E-2</v>
      </c>
      <c r="AV194">
        <f t="shared" si="269"/>
        <v>1.1659120756304481E-2</v>
      </c>
      <c r="AW194">
        <f t="shared" si="269"/>
        <v>1.1485646881996164E-2</v>
      </c>
      <c r="AX194">
        <f t="shared" si="269"/>
        <v>1.0212591848590186E-2</v>
      </c>
      <c r="AY194">
        <f t="shared" si="269"/>
        <v>8.7286419188688704E-3</v>
      </c>
      <c r="AZ194">
        <f t="shared" si="269"/>
        <v>7.8594550539058325E-3</v>
      </c>
      <c r="BA194">
        <f t="shared" si="269"/>
        <v>7.2012846718133685E-3</v>
      </c>
      <c r="BB194">
        <f t="shared" si="269"/>
        <v>6.6635944395883944E-3</v>
      </c>
      <c r="BC194">
        <f t="shared" si="269"/>
        <v>6.2071553416084262E-3</v>
      </c>
      <c r="BD194">
        <f t="shared" si="269"/>
        <v>5.8104802187280546E-3</v>
      </c>
      <c r="BE194">
        <f t="shared" si="269"/>
        <v>5.4601786596202954E-3</v>
      </c>
      <c r="BF194">
        <f t="shared" si="269"/>
        <v>5.147187138473285E-3</v>
      </c>
      <c r="BG194">
        <f t="shared" si="269"/>
        <v>4.8650075226113398E-3</v>
      </c>
      <c r="BH194">
        <f t="shared" si="275"/>
        <v>4.6087795891175364E-3</v>
      </c>
      <c r="BI194">
        <f t="shared" si="275"/>
        <v>4.3747486236584265E-3</v>
      </c>
      <c r="BJ194">
        <f t="shared" si="275"/>
        <v>4.1599390640729402E-3</v>
      </c>
      <c r="BK194">
        <f t="shared" si="275"/>
        <v>3.9619438241079372E-3</v>
      </c>
      <c r="BL194">
        <f t="shared" si="275"/>
        <v>3.7787824795305872E-3</v>
      </c>
      <c r="BM194">
        <f t="shared" si="275"/>
        <v>3.6088024499717711E-3</v>
      </c>
      <c r="BN194">
        <f t="shared" si="275"/>
        <v>3.4506081126417926E-3</v>
      </c>
      <c r="BO194">
        <f t="shared" si="275"/>
        <v>3.3030086806747736E-3</v>
      </c>
      <c r="BP194">
        <f t="shared" si="275"/>
        <v>3.164979054968476E-3</v>
      </c>
      <c r="BQ194">
        <f t="shared" si="275"/>
        <v>3.0356298716705307E-3</v>
      </c>
      <c r="BR194">
        <f t="shared" si="275"/>
        <v>2.9141842109656614E-3</v>
      </c>
      <c r="BS194">
        <f t="shared" si="275"/>
        <v>2.7999592247676015E-3</v>
      </c>
      <c r="BT194">
        <f t="shared" si="275"/>
        <v>2.6923514590822734E-3</v>
      </c>
      <c r="BU194">
        <f t="shared" si="275"/>
        <v>2.5908249940556558E-3</v>
      </c>
      <c r="BV194">
        <f t="shared" si="270"/>
        <v>2.4949017624632296E-3</v>
      </c>
      <c r="BW194">
        <f t="shared" si="270"/>
        <v>2.4041535733343813E-3</v>
      </c>
      <c r="BX194">
        <f t="shared" si="270"/>
        <v>2.3181954852572722E-3</v>
      </c>
      <c r="BY194">
        <f t="shared" si="270"/>
        <v>2.2366802589457915E-3</v>
      </c>
      <c r="BZ194">
        <f t="shared" si="270"/>
        <v>2.1592936809003934E-3</v>
      </c>
      <c r="CA194">
        <f t="shared" si="270"/>
        <v>2.0857505961710877E-3</v>
      </c>
      <c r="CB194">
        <f t="shared" si="270"/>
        <v>2.0157915229031863E-3</v>
      </c>
      <c r="CC194">
        <f t="shared" si="270"/>
        <v>1.9491797476742171E-3</v>
      </c>
      <c r="CD194">
        <f t="shared" si="270"/>
        <v>1.8856988208304714E-3</v>
      </c>
      <c r="CE194">
        <f t="shared" si="270"/>
        <v>1.8251503866800109E-3</v>
      </c>
      <c r="CF194">
        <f t="shared" si="276"/>
        <v>1.7673522956301742E-3</v>
      </c>
      <c r="CG194">
        <f t="shared" si="276"/>
        <v>1.7121369549979296E-3</v>
      </c>
      <c r="CH194">
        <f t="shared" si="276"/>
        <v>1.6593498828791073E-3</v>
      </c>
      <c r="CI194">
        <f t="shared" si="276"/>
        <v>1.6088484355896941E-3</v>
      </c>
      <c r="CJ194">
        <f t="shared" si="276"/>
        <v>1.5605006841286726E-3</v>
      </c>
      <c r="CK194">
        <f t="shared" si="276"/>
        <v>1.5141844191142062E-3</v>
      </c>
      <c r="CL194">
        <f t="shared" si="276"/>
        <v>1.4697862669098051E-3</v>
      </c>
      <c r="CM194">
        <f t="shared" si="276"/>
        <v>1.4272009023354431E-3</v>
      </c>
      <c r="CN194">
        <f t="shared" si="276"/>
        <v>1.3863303455676698E-3</v>
      </c>
      <c r="CO194">
        <f t="shared" si="276"/>
        <v>1.3470833326639977E-3</v>
      </c>
      <c r="CP194">
        <f t="shared" si="271"/>
        <v>1.3093747506722159E-3</v>
      </c>
      <c r="CQ194">
        <f t="shared" si="271"/>
        <v>1.2731251295616506E-3</v>
      </c>
      <c r="CR194">
        <f t="shared" si="271"/>
        <v>8.198659435551932E-4</v>
      </c>
      <c r="CS194">
        <f t="shared" si="271"/>
        <v>5.3263336900409911E-4</v>
      </c>
      <c r="CT194">
        <f t="shared" si="271"/>
        <v>3.6895060629896556E-4</v>
      </c>
      <c r="CU194">
        <f t="shared" si="271"/>
        <v>2.5672048607252446E-4</v>
      </c>
      <c r="CV194">
        <f t="shared" si="271"/>
        <v>1.7532919995378601E-4</v>
      </c>
      <c r="CW194">
        <f t="shared" si="271"/>
        <v>1.1527815815678205E-4</v>
      </c>
      <c r="CX194">
        <f t="shared" si="271"/>
        <v>7.1207818693244245E-5</v>
      </c>
      <c r="CY194">
        <f t="shared" si="271"/>
        <v>3.9716800850818194E-5</v>
      </c>
      <c r="CZ194">
        <f t="shared" si="271"/>
        <v>1.8471947367656101E-5</v>
      </c>
      <c r="DA194">
        <f t="shared" si="271"/>
        <v>5.7816313528910398E-6</v>
      </c>
      <c r="DB194">
        <f t="shared" si="271"/>
        <v>3.6733750478759437E-7</v>
      </c>
      <c r="DC194">
        <f t="shared" si="271"/>
        <v>0</v>
      </c>
      <c r="DD194">
        <f t="shared" si="271"/>
        <v>0</v>
      </c>
      <c r="DE194">
        <f t="shared" si="271"/>
        <v>0</v>
      </c>
      <c r="DF194">
        <f t="shared" si="277"/>
        <v>0</v>
      </c>
      <c r="DG194">
        <f t="shared" si="277"/>
        <v>0</v>
      </c>
      <c r="DH194">
        <f t="shared" si="277"/>
        <v>0</v>
      </c>
      <c r="DI194">
        <f t="shared" si="277"/>
        <v>0</v>
      </c>
      <c r="DJ194">
        <f t="shared" si="277"/>
        <v>0</v>
      </c>
      <c r="DK194">
        <f t="shared" si="277"/>
        <v>0</v>
      </c>
      <c r="DL194">
        <f t="shared" si="277"/>
        <v>0</v>
      </c>
      <c r="DM194">
        <f t="shared" si="277"/>
        <v>0</v>
      </c>
      <c r="DN194">
        <f t="shared" si="277"/>
        <v>0</v>
      </c>
      <c r="DO194">
        <f t="shared" si="277"/>
        <v>0</v>
      </c>
      <c r="DP194">
        <f t="shared" si="277"/>
        <v>0</v>
      </c>
      <c r="DQ194">
        <f t="shared" si="277"/>
        <v>0</v>
      </c>
      <c r="DR194">
        <f t="shared" si="277"/>
        <v>0</v>
      </c>
      <c r="DS194">
        <f t="shared" si="277"/>
        <v>0</v>
      </c>
      <c r="DT194">
        <f t="shared" si="272"/>
        <v>0</v>
      </c>
      <c r="DU194">
        <f t="shared" si="272"/>
        <v>0</v>
      </c>
      <c r="DV194">
        <f t="shared" si="272"/>
        <v>0</v>
      </c>
      <c r="DW194">
        <f t="shared" si="272"/>
        <v>0</v>
      </c>
      <c r="DX194">
        <f t="shared" si="272"/>
        <v>0</v>
      </c>
      <c r="DY194">
        <f t="shared" si="272"/>
        <v>0</v>
      </c>
      <c r="DZ194">
        <f t="shared" si="272"/>
        <v>0</v>
      </c>
      <c r="EA194">
        <f t="shared" si="272"/>
        <v>0</v>
      </c>
      <c r="EB194">
        <f t="shared" si="272"/>
        <v>0</v>
      </c>
      <c r="EC194">
        <f t="shared" si="272"/>
        <v>0</v>
      </c>
      <c r="ED194">
        <f t="shared" si="263"/>
        <v>0</v>
      </c>
      <c r="EE194">
        <f t="shared" si="263"/>
        <v>0</v>
      </c>
      <c r="EF194">
        <f t="shared" si="263"/>
        <v>0</v>
      </c>
      <c r="EG194">
        <f t="shared" si="263"/>
        <v>0</v>
      </c>
      <c r="EH194">
        <f t="shared" si="263"/>
        <v>0</v>
      </c>
      <c r="EI194">
        <f t="shared" si="263"/>
        <v>0</v>
      </c>
      <c r="EJ194">
        <f t="shared" si="263"/>
        <v>0</v>
      </c>
      <c r="EK194">
        <f t="shared" si="263"/>
        <v>0</v>
      </c>
      <c r="EL194">
        <f t="shared" si="263"/>
        <v>0</v>
      </c>
      <c r="EM194">
        <f t="shared" si="263"/>
        <v>0</v>
      </c>
      <c r="EN194">
        <f t="shared" si="264"/>
        <v>0</v>
      </c>
      <c r="EO194">
        <f t="shared" si="264"/>
        <v>0</v>
      </c>
      <c r="EP194">
        <f t="shared" si="264"/>
        <v>0</v>
      </c>
      <c r="EQ194">
        <f t="shared" si="264"/>
        <v>0</v>
      </c>
      <c r="ER194">
        <f t="shared" si="264"/>
        <v>0</v>
      </c>
      <c r="ES194">
        <f t="shared" si="264"/>
        <v>0</v>
      </c>
      <c r="ET194">
        <f t="shared" si="264"/>
        <v>0</v>
      </c>
      <c r="EU194">
        <f t="shared" si="264"/>
        <v>0</v>
      </c>
      <c r="EV194">
        <f t="shared" si="264"/>
        <v>0</v>
      </c>
      <c r="EW194">
        <f t="shared" si="264"/>
        <v>0</v>
      </c>
      <c r="EX194">
        <f t="shared" si="264"/>
        <v>0</v>
      </c>
      <c r="EZ194">
        <f t="shared" si="265"/>
        <v>0.88673205822439072</v>
      </c>
      <c r="FB194">
        <f t="shared" si="266"/>
        <v>1.0430463130877476E-2</v>
      </c>
      <c r="FC194">
        <f t="shared" si="267"/>
        <v>0.2486824250482291</v>
      </c>
    </row>
    <row r="195" spans="1:159" x14ac:dyDescent="0.25">
      <c r="A195">
        <v>1240</v>
      </c>
      <c r="B195" s="19">
        <f>'Input spectra'!Y194</f>
        <v>4.2110661874649097E-2</v>
      </c>
      <c r="C195">
        <f>'Input spectra'!B194</f>
        <v>0</v>
      </c>
      <c r="D195">
        <f t="shared" si="273"/>
        <v>2.0653927966864227E-2</v>
      </c>
      <c r="E195">
        <f t="shared" si="273"/>
        <v>2.0417354431947057E-2</v>
      </c>
      <c r="F195">
        <f t="shared" si="273"/>
        <v>2.0182404442191881E-2</v>
      </c>
      <c r="G195">
        <f t="shared" si="273"/>
        <v>1.9949068530190715E-2</v>
      </c>
      <c r="H195">
        <f t="shared" si="273"/>
        <v>1.9717337279434161E-2</v>
      </c>
      <c r="I195">
        <f t="shared" si="273"/>
        <v>1.9487201324050848E-2</v>
      </c>
      <c r="J195">
        <f t="shared" si="273"/>
        <v>1.9258651348548105E-2</v>
      </c>
      <c r="K195">
        <f t="shared" si="273"/>
        <v>1.9031678087553936E-2</v>
      </c>
      <c r="L195">
        <f t="shared" si="273"/>
        <v>1.8806272325560324E-2</v>
      </c>
      <c r="M195">
        <f t="shared" si="273"/>
        <v>1.8582424896667723E-2</v>
      </c>
      <c r="N195">
        <f t="shared" si="268"/>
        <v>1.8360126684330891E-2</v>
      </c>
      <c r="O195">
        <f t="shared" si="268"/>
        <v>1.813936862110592E-2</v>
      </c>
      <c r="P195">
        <f t="shared" si="268"/>
        <v>1.7920141688398592E-2</v>
      </c>
      <c r="Q195">
        <f t="shared" si="268"/>
        <v>1.7702436916213919E-2</v>
      </c>
      <c r="R195">
        <f t="shared" si="268"/>
        <v>1.7486245382906943E-2</v>
      </c>
      <c r="S195">
        <f t="shared" si="268"/>
        <v>1.7271558214934809E-2</v>
      </c>
      <c r="T195">
        <f t="shared" si="268"/>
        <v>1.7058366586610016E-2</v>
      </c>
      <c r="U195">
        <f t="shared" si="268"/>
        <v>1.6846661719854904E-2</v>
      </c>
      <c r="V195">
        <f t="shared" si="268"/>
        <v>1.6636434883957399E-2</v>
      </c>
      <c r="W195">
        <f t="shared" si="268"/>
        <v>1.6427677395327935E-2</v>
      </c>
      <c r="X195">
        <f t="shared" si="268"/>
        <v>1.6220380617257557E-2</v>
      </c>
      <c r="Y195">
        <f t="shared" si="268"/>
        <v>1.6014535959677299E-2</v>
      </c>
      <c r="Z195">
        <f t="shared" si="268"/>
        <v>1.5810134878918695E-2</v>
      </c>
      <c r="AA195">
        <f t="shared" si="268"/>
        <v>1.5607168877475475E-2</v>
      </c>
      <c r="AB195">
        <f t="shared" si="268"/>
        <v>1.5405629503766519E-2</v>
      </c>
      <c r="AC195">
        <f t="shared" si="268"/>
        <v>1.5205508351899889E-2</v>
      </c>
      <c r="AD195">
        <f t="shared" si="274"/>
        <v>1.5006797061438103E-2</v>
      </c>
      <c r="AE195">
        <f t="shared" si="274"/>
        <v>1.4809487317164555E-2</v>
      </c>
      <c r="AF195">
        <f t="shared" si="274"/>
        <v>1.4613570848851081E-2</v>
      </c>
      <c r="AG195">
        <f t="shared" si="274"/>
        <v>1.4419039431026697E-2</v>
      </c>
      <c r="AH195">
        <f t="shared" si="274"/>
        <v>1.4225884882747484E-2</v>
      </c>
      <c r="AI195">
        <f t="shared" si="274"/>
        <v>1.4034099067367616E-2</v>
      </c>
      <c r="AJ195">
        <f t="shared" si="274"/>
        <v>1.3843673892311521E-2</v>
      </c>
      <c r="AK195">
        <f t="shared" si="274"/>
        <v>1.365460130884716E-2</v>
      </c>
      <c r="AL195">
        <f t="shared" si="274"/>
        <v>1.346687331186049E-2</v>
      </c>
      <c r="AM195">
        <f t="shared" si="274"/>
        <v>1.328048193963097E-2</v>
      </c>
      <c r="AN195">
        <f t="shared" si="274"/>
        <v>1.3095419273608249E-2</v>
      </c>
      <c r="AO195">
        <f t="shared" si="274"/>
        <v>1.2911677438189922E-2</v>
      </c>
      <c r="AP195">
        <f t="shared" si="274"/>
        <v>1.2729248600500419E-2</v>
      </c>
      <c r="AQ195">
        <f t="shared" si="274"/>
        <v>1.2548124970170969E-2</v>
      </c>
      <c r="AR195">
        <f t="shared" si="269"/>
        <v>1.2368298799120688E-2</v>
      </c>
      <c r="AS195">
        <f t="shared" si="269"/>
        <v>1.2189762381338736E-2</v>
      </c>
      <c r="AT195">
        <f t="shared" si="269"/>
        <v>1.2012508052667547E-2</v>
      </c>
      <c r="AU195">
        <f t="shared" si="269"/>
        <v>1.1836528190587182E-2</v>
      </c>
      <c r="AV195">
        <f t="shared" si="269"/>
        <v>1.1661815214000703E-2</v>
      </c>
      <c r="AW195">
        <f t="shared" si="269"/>
        <v>1.1488361583020646E-2</v>
      </c>
      <c r="AX195">
        <f t="shared" si="269"/>
        <v>1.021505930211045E-2</v>
      </c>
      <c r="AY195">
        <f t="shared" si="269"/>
        <v>8.7307966885160522E-3</v>
      </c>
      <c r="AZ195">
        <f t="shared" si="269"/>
        <v>7.8614365404449174E-3</v>
      </c>
      <c r="BA195">
        <f t="shared" si="269"/>
        <v>7.2031380525892866E-3</v>
      </c>
      <c r="BB195">
        <f t="shared" si="269"/>
        <v>6.6653444405876585E-3</v>
      </c>
      <c r="BC195">
        <f t="shared" si="269"/>
        <v>6.2088180790104705E-3</v>
      </c>
      <c r="BD195">
        <f t="shared" si="269"/>
        <v>5.8120672204089851E-3</v>
      </c>
      <c r="BE195">
        <f t="shared" si="269"/>
        <v>5.461698667640325E-3</v>
      </c>
      <c r="BF195">
        <f t="shared" si="269"/>
        <v>5.1486470549672574E-3</v>
      </c>
      <c r="BG195">
        <f t="shared" si="269"/>
        <v>4.8664129604539452E-3</v>
      </c>
      <c r="BH195">
        <f t="shared" si="275"/>
        <v>4.6101352171591921E-3</v>
      </c>
      <c r="BI195">
        <f t="shared" si="275"/>
        <v>4.3760583955839228E-3</v>
      </c>
      <c r="BJ195">
        <f t="shared" si="275"/>
        <v>4.1612063768732208E-3</v>
      </c>
      <c r="BK195">
        <f t="shared" si="275"/>
        <v>3.9631716317279795E-3</v>
      </c>
      <c r="BL195">
        <f t="shared" si="275"/>
        <v>3.779973376755385E-3</v>
      </c>
      <c r="BM195">
        <f t="shared" si="275"/>
        <v>3.6099587358567505E-3</v>
      </c>
      <c r="BN195">
        <f t="shared" si="275"/>
        <v>3.4517318394693417E-3</v>
      </c>
      <c r="BO195">
        <f t="shared" si="275"/>
        <v>3.3041016924121118E-3</v>
      </c>
      <c r="BP195">
        <f t="shared" si="275"/>
        <v>3.1660430179453148E-3</v>
      </c>
      <c r="BQ195">
        <f t="shared" si="275"/>
        <v>3.0366662993821991E-3</v>
      </c>
      <c r="BR195">
        <f t="shared" si="275"/>
        <v>2.9151944843669388E-3</v>
      </c>
      <c r="BS195">
        <f t="shared" si="275"/>
        <v>2.8009446090542299E-3</v>
      </c>
      <c r="BT195">
        <f t="shared" si="275"/>
        <v>2.6933131177007512E-3</v>
      </c>
      <c r="BU195">
        <f t="shared" si="275"/>
        <v>2.5917640004999073E-3</v>
      </c>
      <c r="BV195">
        <f t="shared" si="270"/>
        <v>2.4958191102853315E-3</v>
      </c>
      <c r="BW195">
        <f t="shared" si="270"/>
        <v>2.4050501847001022E-3</v>
      </c>
      <c r="BX195">
        <f t="shared" si="270"/>
        <v>2.3190722183054685E-3</v>
      </c>
      <c r="BY195">
        <f t="shared" si="270"/>
        <v>2.2375379141566275E-3</v>
      </c>
      <c r="BZ195">
        <f t="shared" si="270"/>
        <v>2.1601330066361338E-3</v>
      </c>
      <c r="CA195">
        <f t="shared" si="270"/>
        <v>2.0865722935214256E-3</v>
      </c>
      <c r="CB195">
        <f t="shared" si="270"/>
        <v>2.0165962499423115E-3</v>
      </c>
      <c r="CC195">
        <f t="shared" si="270"/>
        <v>1.9499681232173845E-3</v>
      </c>
      <c r="CD195">
        <f t="shared" si="270"/>
        <v>1.8864714277624006E-3</v>
      </c>
      <c r="CE195">
        <f t="shared" si="270"/>
        <v>1.825907774915128E-3</v>
      </c>
      <c r="CF195">
        <f t="shared" si="276"/>
        <v>1.768094984754784E-3</v>
      </c>
      <c r="CG195">
        <f t="shared" si="276"/>
        <v>1.712865436636368E-3</v>
      </c>
      <c r="CH195">
        <f t="shared" si="276"/>
        <v>1.6600646228193488E-3</v>
      </c>
      <c r="CI195">
        <f t="shared" si="276"/>
        <v>1.6095498756985159E-3</v>
      </c>
      <c r="CJ195">
        <f t="shared" si="276"/>
        <v>1.561189244082013E-3</v>
      </c>
      <c r="CK195">
        <f t="shared" si="276"/>
        <v>1.5148604979646719E-3</v>
      </c>
      <c r="CL195">
        <f t="shared" si="276"/>
        <v>1.470450244510185E-3</v>
      </c>
      <c r="CM195">
        <f t="shared" si="276"/>
        <v>1.4278531406345194E-3</v>
      </c>
      <c r="CN195">
        <f t="shared" si="276"/>
        <v>1.3869711897924175E-3</v>
      </c>
      <c r="CO195">
        <f t="shared" si="276"/>
        <v>1.3477131124004385E-3</v>
      </c>
      <c r="CP195">
        <f t="shared" si="271"/>
        <v>1.3099937808556147E-3</v>
      </c>
      <c r="CQ195">
        <f t="shared" si="271"/>
        <v>1.2737337113854124E-3</v>
      </c>
      <c r="CR195">
        <f t="shared" si="271"/>
        <v>8.2026216530256719E-4</v>
      </c>
      <c r="CS195">
        <f t="shared" si="271"/>
        <v>5.328935766748499E-4</v>
      </c>
      <c r="CT195">
        <f t="shared" si="271"/>
        <v>3.6913278852232219E-4</v>
      </c>
      <c r="CU195">
        <f t="shared" si="271"/>
        <v>2.5684859965867423E-4</v>
      </c>
      <c r="CV195">
        <f t="shared" si="271"/>
        <v>1.7541761734180575E-4</v>
      </c>
      <c r="CW195">
        <f t="shared" si="271"/>
        <v>1.1533689790771111E-4</v>
      </c>
      <c r="CX195">
        <f t="shared" si="271"/>
        <v>7.1244476648422633E-5</v>
      </c>
      <c r="CY195">
        <f t="shared" si="271"/>
        <v>3.9737455844776005E-5</v>
      </c>
      <c r="CZ195">
        <f t="shared" si="271"/>
        <v>1.8481650890696475E-5</v>
      </c>
      <c r="DA195">
        <f t="shared" si="271"/>
        <v>5.7846988889038765E-6</v>
      </c>
      <c r="DB195">
        <f t="shared" si="271"/>
        <v>3.6753433170159162E-7</v>
      </c>
      <c r="DC195">
        <f t="shared" si="271"/>
        <v>0</v>
      </c>
      <c r="DD195">
        <f t="shared" si="271"/>
        <v>0</v>
      </c>
      <c r="DE195">
        <f t="shared" si="271"/>
        <v>0</v>
      </c>
      <c r="DF195">
        <f t="shared" si="277"/>
        <v>0</v>
      </c>
      <c r="DG195">
        <f t="shared" si="277"/>
        <v>0</v>
      </c>
      <c r="DH195">
        <f t="shared" si="277"/>
        <v>0</v>
      </c>
      <c r="DI195">
        <f t="shared" si="277"/>
        <v>0</v>
      </c>
      <c r="DJ195">
        <f t="shared" si="277"/>
        <v>0</v>
      </c>
      <c r="DK195">
        <f t="shared" si="277"/>
        <v>0</v>
      </c>
      <c r="DL195">
        <f t="shared" si="277"/>
        <v>0</v>
      </c>
      <c r="DM195">
        <f t="shared" si="277"/>
        <v>0</v>
      </c>
      <c r="DN195">
        <f t="shared" si="277"/>
        <v>0</v>
      </c>
      <c r="DO195">
        <f t="shared" si="277"/>
        <v>0</v>
      </c>
      <c r="DP195">
        <f t="shared" si="277"/>
        <v>0</v>
      </c>
      <c r="DQ195">
        <f t="shared" si="277"/>
        <v>0</v>
      </c>
      <c r="DR195">
        <f t="shared" si="277"/>
        <v>0</v>
      </c>
      <c r="DS195">
        <f t="shared" si="277"/>
        <v>0</v>
      </c>
      <c r="DT195">
        <f t="shared" si="272"/>
        <v>0</v>
      </c>
      <c r="DU195">
        <f t="shared" si="272"/>
        <v>0</v>
      </c>
      <c r="DV195">
        <f t="shared" si="272"/>
        <v>0</v>
      </c>
      <c r="DW195">
        <f t="shared" si="272"/>
        <v>0</v>
      </c>
      <c r="DX195">
        <f t="shared" si="272"/>
        <v>0</v>
      </c>
      <c r="DY195">
        <f t="shared" si="272"/>
        <v>0</v>
      </c>
      <c r="DZ195">
        <f t="shared" si="272"/>
        <v>0</v>
      </c>
      <c r="EA195">
        <f t="shared" si="272"/>
        <v>0</v>
      </c>
      <c r="EB195">
        <f t="shared" si="272"/>
        <v>0</v>
      </c>
      <c r="EC195">
        <f t="shared" si="272"/>
        <v>0</v>
      </c>
      <c r="ED195">
        <f t="shared" si="263"/>
        <v>0</v>
      </c>
      <c r="EE195">
        <f t="shared" si="263"/>
        <v>0</v>
      </c>
      <c r="EF195">
        <f t="shared" si="263"/>
        <v>0</v>
      </c>
      <c r="EG195">
        <f t="shared" si="263"/>
        <v>0</v>
      </c>
      <c r="EH195">
        <f t="shared" si="263"/>
        <v>0</v>
      </c>
      <c r="EI195">
        <f t="shared" si="263"/>
        <v>0</v>
      </c>
      <c r="EJ195">
        <f t="shared" si="263"/>
        <v>0</v>
      </c>
      <c r="EK195">
        <f t="shared" si="263"/>
        <v>0</v>
      </c>
      <c r="EL195">
        <f t="shared" si="263"/>
        <v>0</v>
      </c>
      <c r="EM195">
        <f t="shared" si="263"/>
        <v>0</v>
      </c>
      <c r="EN195">
        <f t="shared" si="264"/>
        <v>0</v>
      </c>
      <c r="EO195">
        <f t="shared" si="264"/>
        <v>0</v>
      </c>
      <c r="EP195">
        <f t="shared" si="264"/>
        <v>0</v>
      </c>
      <c r="EQ195">
        <f t="shared" si="264"/>
        <v>0</v>
      </c>
      <c r="ER195">
        <f t="shared" si="264"/>
        <v>0</v>
      </c>
      <c r="ES195">
        <f t="shared" si="264"/>
        <v>0</v>
      </c>
      <c r="ET195">
        <f t="shared" si="264"/>
        <v>0</v>
      </c>
      <c r="EU195">
        <f t="shared" si="264"/>
        <v>0</v>
      </c>
      <c r="EV195">
        <f t="shared" si="264"/>
        <v>0</v>
      </c>
      <c r="EW195">
        <f t="shared" si="264"/>
        <v>0</v>
      </c>
      <c r="EX195">
        <f t="shared" si="264"/>
        <v>0</v>
      </c>
      <c r="EZ195">
        <f t="shared" si="265"/>
        <v>0.88686060788860199</v>
      </c>
      <c r="FB195">
        <f t="shared" si="266"/>
        <v>1.0417607517389016E-2</v>
      </c>
      <c r="FC195">
        <f t="shared" si="267"/>
        <v>0.24868406612401989</v>
      </c>
    </row>
    <row r="196" spans="1:159" x14ac:dyDescent="0.25">
      <c r="A196">
        <v>1245</v>
      </c>
      <c r="B196" s="19">
        <f>'Input spectra'!Y195</f>
        <v>4.2058144535495501E-2</v>
      </c>
      <c r="C196">
        <f>'Input spectra'!B195</f>
        <v>0</v>
      </c>
      <c r="D196">
        <f t="shared" si="273"/>
        <v>2.0653927966864227E-2</v>
      </c>
      <c r="E196">
        <f t="shared" si="273"/>
        <v>2.0417461658741351E-2</v>
      </c>
      <c r="F196">
        <f t="shared" si="273"/>
        <v>2.0182616428540981E-2</v>
      </c>
      <c r="G196">
        <f t="shared" si="273"/>
        <v>1.9949382834266009E-2</v>
      </c>
      <c r="H196">
        <f t="shared" si="273"/>
        <v>1.9717751484620381E-2</v>
      </c>
      <c r="I196">
        <f t="shared" si="273"/>
        <v>1.9487713038749837E-2</v>
      </c>
      <c r="J196">
        <f t="shared" si="273"/>
        <v>1.9259258205983922E-2</v>
      </c>
      <c r="K196">
        <f t="shared" si="273"/>
        <v>1.9032377745579272E-2</v>
      </c>
      <c r="L196">
        <f t="shared" si="273"/>
        <v>1.8807062466464197E-2</v>
      </c>
      <c r="M196">
        <f t="shared" si="273"/>
        <v>1.8583303226984503E-2</v>
      </c>
      <c r="N196">
        <f t="shared" si="268"/>
        <v>1.8361090934650583E-2</v>
      </c>
      <c r="O196">
        <f t="shared" si="268"/>
        <v>1.8140416545885749E-2</v>
      </c>
      <c r="P196">
        <f t="shared" si="268"/>
        <v>1.7921271065775832E-2</v>
      </c>
      <c r="Q196">
        <f t="shared" si="268"/>
        <v>1.7703645547820009E-2</v>
      </c>
      <c r="R196">
        <f t="shared" si="268"/>
        <v>1.7487531093682857E-2</v>
      </c>
      <c r="S196">
        <f t="shared" si="268"/>
        <v>1.7272918852947652E-2</v>
      </c>
      <c r="T196">
        <f t="shared" si="268"/>
        <v>1.7059800022870872E-2</v>
      </c>
      <c r="U196">
        <f t="shared" si="268"/>
        <v>1.6848165848137947E-2</v>
      </c>
      <c r="V196">
        <f t="shared" si="268"/>
        <v>1.6638007620620173E-2</v>
      </c>
      <c r="W196">
        <f t="shared" si="268"/>
        <v>1.6429316679132878E-2</v>
      </c>
      <c r="X196">
        <f t="shared" si="268"/>
        <v>1.6222084409194763E-2</v>
      </c>
      <c r="Y196">
        <f t="shared" si="268"/>
        <v>1.6016302242788424E-2</v>
      </c>
      <c r="Z196">
        <f t="shared" si="268"/>
        <v>1.5811961658122105E-2</v>
      </c>
      <c r="AA196">
        <f t="shared" si="268"/>
        <v>1.5609054179392561E-2</v>
      </c>
      <c r="AB196">
        <f t="shared" si="268"/>
        <v>1.5407571376549193E-2</v>
      </c>
      <c r="AC196">
        <f t="shared" si="268"/>
        <v>1.5207504865059267E-2</v>
      </c>
      <c r="AD196">
        <f t="shared" si="274"/>
        <v>1.5008846305674332E-2</v>
      </c>
      <c r="AE196">
        <f t="shared" si="274"/>
        <v>1.4811587404197805E-2</v>
      </c>
      <c r="AF196">
        <f t="shared" si="274"/>
        <v>1.4615719911253704E-2</v>
      </c>
      <c r="AG196">
        <f t="shared" si="274"/>
        <v>1.4421235622056508E-2</v>
      </c>
      <c r="AH196">
        <f t="shared" si="274"/>
        <v>1.4228126376182195E-2</v>
      </c>
      <c r="AI196">
        <f t="shared" si="274"/>
        <v>1.4036384057340392E-2</v>
      </c>
      <c r="AJ196">
        <f t="shared" si="274"/>
        <v>1.3846000593147653E-2</v>
      </c>
      <c r="AK196">
        <f t="shared" si="274"/>
        <v>1.3656967954901875E-2</v>
      </c>
      <c r="AL196">
        <f t="shared" si="274"/>
        <v>1.3469278157357841E-2</v>
      </c>
      <c r="AM196">
        <f t="shared" si="274"/>
        <v>1.3282923258503861E-2</v>
      </c>
      <c r="AN196">
        <f t="shared" si="274"/>
        <v>1.3097895359339516E-2</v>
      </c>
      <c r="AO196">
        <f t="shared" si="274"/>
        <v>1.2914186603654544E-2</v>
      </c>
      <c r="AP196">
        <f t="shared" si="274"/>
        <v>1.2731789177808778E-2</v>
      </c>
      <c r="AQ196">
        <f t="shared" si="274"/>
        <v>1.2550695310513203E-2</v>
      </c>
      <c r="AR196">
        <f t="shared" si="269"/>
        <v>1.2370897272612105E-2</v>
      </c>
      <c r="AS196">
        <f t="shared" si="269"/>
        <v>1.2192387376866292E-2</v>
      </c>
      <c r="AT196">
        <f t="shared" si="269"/>
        <v>1.2015157977737379E-2</v>
      </c>
      <c r="AU196">
        <f t="shared" si="269"/>
        <v>1.1839201471173186E-2</v>
      </c>
      <c r="AV196">
        <f t="shared" si="269"/>
        <v>1.166451029439416E-2</v>
      </c>
      <c r="AW196">
        <f t="shared" si="269"/>
        <v>1.149107692568088E-2</v>
      </c>
      <c r="AX196">
        <f t="shared" si="269"/>
        <v>1.0217527351789549E-2</v>
      </c>
      <c r="AY196">
        <f t="shared" si="269"/>
        <v>8.7329519900938915E-3</v>
      </c>
      <c r="AZ196">
        <f t="shared" si="269"/>
        <v>7.8634185265464892E-3</v>
      </c>
      <c r="BA196">
        <f t="shared" si="269"/>
        <v>7.2049919103662485E-3</v>
      </c>
      <c r="BB196">
        <f t="shared" si="269"/>
        <v>6.6670949011742413E-3</v>
      </c>
      <c r="BC196">
        <f t="shared" si="269"/>
        <v>6.2104812618171351E-3</v>
      </c>
      <c r="BD196">
        <f t="shared" si="269"/>
        <v>5.8136546555436477E-3</v>
      </c>
      <c r="BE196">
        <f t="shared" si="269"/>
        <v>5.4632190988011574E-3</v>
      </c>
      <c r="BF196">
        <f t="shared" si="269"/>
        <v>5.1501073855429623E-3</v>
      </c>
      <c r="BG196">
        <f t="shared" si="269"/>
        <v>4.8678188043093937E-3</v>
      </c>
      <c r="BH196">
        <f t="shared" si="275"/>
        <v>4.6114912439457539E-3</v>
      </c>
      <c r="BI196">
        <f t="shared" si="275"/>
        <v>4.3773685596468076E-3</v>
      </c>
      <c r="BJ196">
        <f t="shared" si="275"/>
        <v>4.1624740757564959E-3</v>
      </c>
      <c r="BK196">
        <f t="shared" si="275"/>
        <v>3.964399819845984E-3</v>
      </c>
      <c r="BL196">
        <f t="shared" si="275"/>
        <v>3.781164649295832E-3</v>
      </c>
      <c r="BM196">
        <f t="shared" si="275"/>
        <v>3.6111153922239237E-3</v>
      </c>
      <c r="BN196">
        <f t="shared" si="275"/>
        <v>3.4528559322503523E-3</v>
      </c>
      <c r="BO196">
        <f t="shared" si="275"/>
        <v>3.3051950658423111E-3</v>
      </c>
      <c r="BP196">
        <f t="shared" si="275"/>
        <v>3.1671073385918869E-3</v>
      </c>
      <c r="BQ196">
        <f t="shared" si="275"/>
        <v>3.0377030809520277E-3</v>
      </c>
      <c r="BR196">
        <f t="shared" si="275"/>
        <v>2.9162051080042582E-3</v>
      </c>
      <c r="BS196">
        <f t="shared" si="275"/>
        <v>2.8019303401252628E-3</v>
      </c>
      <c r="BT196">
        <f t="shared" si="275"/>
        <v>2.6942751198060703E-3</v>
      </c>
      <c r="BU196">
        <f t="shared" si="275"/>
        <v>2.5927033472732449E-3</v>
      </c>
      <c r="BV196">
        <f t="shared" si="270"/>
        <v>2.496736795406095E-3</v>
      </c>
      <c r="BW196">
        <f t="shared" si="270"/>
        <v>2.4059471304504272E-3</v>
      </c>
      <c r="BX196">
        <f t="shared" si="270"/>
        <v>2.3199492829308948E-3</v>
      </c>
      <c r="BY196">
        <f t="shared" si="270"/>
        <v>2.2383958982354177E-3</v>
      </c>
      <c r="BZ196">
        <f t="shared" si="270"/>
        <v>2.1609726586210073E-3</v>
      </c>
      <c r="CA196">
        <f t="shared" si="270"/>
        <v>2.0873943145856997E-3</v>
      </c>
      <c r="CB196">
        <f t="shared" si="270"/>
        <v>2.0174012982376774E-3</v>
      </c>
      <c r="CC196">
        <f t="shared" si="270"/>
        <v>1.950756817631091E-3</v>
      </c>
      <c r="CD196">
        <f t="shared" si="270"/>
        <v>1.8872443512461909E-3</v>
      </c>
      <c r="CE196">
        <f t="shared" si="270"/>
        <v>1.8266654774459559E-3</v>
      </c>
      <c r="CF196">
        <f t="shared" si="276"/>
        <v>1.7688379859774046E-3</v>
      </c>
      <c r="CG196">
        <f t="shared" si="276"/>
        <v>1.7135942282298572E-3</v>
      </c>
      <c r="CH196">
        <f t="shared" si="276"/>
        <v>1.6607796706230417E-3</v>
      </c>
      <c r="CI196">
        <f t="shared" si="276"/>
        <v>1.6102516216274603E-3</v>
      </c>
      <c r="CJ196">
        <f t="shared" si="276"/>
        <v>1.5618781078575912E-3</v>
      </c>
      <c r="CK196">
        <f t="shared" si="276"/>
        <v>1.5155368786823379E-3</v>
      </c>
      <c r="CL196">
        <f t="shared" si="276"/>
        <v>1.4711145220631932E-3</v>
      </c>
      <c r="CM196">
        <f t="shared" si="276"/>
        <v>1.4285056770099195E-3</v>
      </c>
      <c r="CN196">
        <f t="shared" si="276"/>
        <v>1.387612330253428E-3</v>
      </c>
      <c r="CO196">
        <f t="shared" si="276"/>
        <v>1.3483431865674515E-3</v>
      </c>
      <c r="CP196">
        <f t="shared" si="271"/>
        <v>1.310613103696534E-3</v>
      </c>
      <c r="CQ196">
        <f t="shared" si="271"/>
        <v>1.2743425841246763E-3</v>
      </c>
      <c r="CR196">
        <f t="shared" si="271"/>
        <v>8.2065857853450539E-4</v>
      </c>
      <c r="CS196">
        <f t="shared" si="271"/>
        <v>5.3315391146499622E-4</v>
      </c>
      <c r="CT196">
        <f t="shared" si="271"/>
        <v>3.693150607045024E-4</v>
      </c>
      <c r="CU196">
        <f t="shared" si="271"/>
        <v>2.569767771785256E-4</v>
      </c>
      <c r="CV196">
        <f t="shared" si="271"/>
        <v>1.7550607931814566E-4</v>
      </c>
      <c r="CW196">
        <f t="shared" si="271"/>
        <v>1.1539566758936075E-4</v>
      </c>
      <c r="CX196">
        <f t="shared" si="271"/>
        <v>7.1281153475203924E-5</v>
      </c>
      <c r="CY196">
        <f t="shared" si="271"/>
        <v>3.9758121580504712E-5</v>
      </c>
      <c r="CZ196">
        <f t="shared" si="271"/>
        <v>1.8491359511107339E-5</v>
      </c>
      <c r="DA196">
        <f t="shared" si="271"/>
        <v>5.787768052446491E-6</v>
      </c>
      <c r="DB196">
        <f t="shared" si="271"/>
        <v>3.6773126407945662E-7</v>
      </c>
      <c r="DC196">
        <f t="shared" si="271"/>
        <v>0</v>
      </c>
      <c r="DD196">
        <f t="shared" si="271"/>
        <v>0</v>
      </c>
      <c r="DE196">
        <f t="shared" si="271"/>
        <v>0</v>
      </c>
      <c r="DF196">
        <f t="shared" si="277"/>
        <v>0</v>
      </c>
      <c r="DG196">
        <f t="shared" si="277"/>
        <v>0</v>
      </c>
      <c r="DH196">
        <f t="shared" si="277"/>
        <v>0</v>
      </c>
      <c r="DI196">
        <f t="shared" si="277"/>
        <v>0</v>
      </c>
      <c r="DJ196">
        <f t="shared" si="277"/>
        <v>0</v>
      </c>
      <c r="DK196">
        <f t="shared" si="277"/>
        <v>0</v>
      </c>
      <c r="DL196">
        <f t="shared" si="277"/>
        <v>0</v>
      </c>
      <c r="DM196">
        <f t="shared" si="277"/>
        <v>0</v>
      </c>
      <c r="DN196">
        <f t="shared" si="277"/>
        <v>0</v>
      </c>
      <c r="DO196">
        <f t="shared" si="277"/>
        <v>0</v>
      </c>
      <c r="DP196">
        <f t="shared" si="277"/>
        <v>0</v>
      </c>
      <c r="DQ196">
        <f t="shared" si="277"/>
        <v>0</v>
      </c>
      <c r="DR196">
        <f t="shared" si="277"/>
        <v>0</v>
      </c>
      <c r="DS196">
        <f t="shared" si="277"/>
        <v>0</v>
      </c>
      <c r="DT196">
        <f t="shared" si="272"/>
        <v>0</v>
      </c>
      <c r="DU196">
        <f t="shared" si="272"/>
        <v>0</v>
      </c>
      <c r="DV196">
        <f t="shared" si="272"/>
        <v>0</v>
      </c>
      <c r="DW196">
        <f t="shared" si="272"/>
        <v>0</v>
      </c>
      <c r="DX196">
        <f t="shared" si="272"/>
        <v>0</v>
      </c>
      <c r="DY196">
        <f t="shared" si="272"/>
        <v>0</v>
      </c>
      <c r="DZ196">
        <f t="shared" si="272"/>
        <v>0</v>
      </c>
      <c r="EA196">
        <f t="shared" si="272"/>
        <v>0</v>
      </c>
      <c r="EB196">
        <f t="shared" si="272"/>
        <v>0</v>
      </c>
      <c r="EC196">
        <f t="shared" si="272"/>
        <v>0</v>
      </c>
      <c r="ED196">
        <f t="shared" si="263"/>
        <v>0</v>
      </c>
      <c r="EE196">
        <f t="shared" si="263"/>
        <v>0</v>
      </c>
      <c r="EF196">
        <f t="shared" si="263"/>
        <v>0</v>
      </c>
      <c r="EG196">
        <f t="shared" si="263"/>
        <v>0</v>
      </c>
      <c r="EH196">
        <f t="shared" si="263"/>
        <v>0</v>
      </c>
      <c r="EI196">
        <f t="shared" si="263"/>
        <v>0</v>
      </c>
      <c r="EJ196">
        <f t="shared" si="263"/>
        <v>0</v>
      </c>
      <c r="EK196">
        <f t="shared" si="263"/>
        <v>0</v>
      </c>
      <c r="EL196">
        <f t="shared" si="263"/>
        <v>0</v>
      </c>
      <c r="EM196">
        <f t="shared" si="263"/>
        <v>0</v>
      </c>
      <c r="EN196">
        <f t="shared" si="264"/>
        <v>0</v>
      </c>
      <c r="EO196">
        <f t="shared" si="264"/>
        <v>0</v>
      </c>
      <c r="EP196">
        <f t="shared" si="264"/>
        <v>0</v>
      </c>
      <c r="EQ196">
        <f t="shared" si="264"/>
        <v>0</v>
      </c>
      <c r="ER196">
        <f t="shared" si="264"/>
        <v>0</v>
      </c>
      <c r="ES196">
        <f t="shared" si="264"/>
        <v>0</v>
      </c>
      <c r="ET196">
        <f t="shared" si="264"/>
        <v>0</v>
      </c>
      <c r="EU196">
        <f t="shared" si="264"/>
        <v>0</v>
      </c>
      <c r="EV196">
        <f t="shared" si="264"/>
        <v>0</v>
      </c>
      <c r="EW196">
        <f t="shared" si="264"/>
        <v>0</v>
      </c>
      <c r="EX196">
        <f t="shared" si="264"/>
        <v>0</v>
      </c>
      <c r="EZ196">
        <f t="shared" si="265"/>
        <v>0.8869891864995435</v>
      </c>
      <c r="FB196">
        <f t="shared" si="266"/>
        <v>1.0404751566324866E-2</v>
      </c>
      <c r="FC196">
        <f t="shared" si="267"/>
        <v>0.24868570720003993</v>
      </c>
    </row>
    <row r="197" spans="1:159" x14ac:dyDescent="0.25">
      <c r="A197">
        <v>1250</v>
      </c>
      <c r="B197" s="19">
        <f>'Input spectra'!Y196</f>
        <v>4.2005627196341898E-2</v>
      </c>
      <c r="C197">
        <f>'Input spectra'!B196</f>
        <v>0</v>
      </c>
      <c r="D197">
        <f t="shared" si="273"/>
        <v>2.0653927966864227E-2</v>
      </c>
      <c r="E197">
        <f t="shared" si="273"/>
        <v>2.0417568886098775E-2</v>
      </c>
      <c r="F197">
        <f t="shared" si="273"/>
        <v>2.0182828417116681E-2</v>
      </c>
      <c r="G197">
        <f t="shared" si="273"/>
        <v>1.9949697143293265E-2</v>
      </c>
      <c r="H197">
        <f t="shared" si="273"/>
        <v>1.9718165698507872E-2</v>
      </c>
      <c r="I197">
        <f t="shared" si="273"/>
        <v>1.9488224766885949E-2</v>
      </c>
      <c r="J197">
        <f t="shared" si="273"/>
        <v>1.9259865082542366E-2</v>
      </c>
      <c r="K197">
        <f t="shared" si="273"/>
        <v>1.9033077429326004E-2</v>
      </c>
      <c r="L197">
        <f t="shared" si="273"/>
        <v>1.8807852640565646E-2</v>
      </c>
      <c r="M197">
        <f t="shared" si="273"/>
        <v>1.8584181598817077E-2</v>
      </c>
      <c r="N197">
        <f t="shared" si="268"/>
        <v>1.8362055235611466E-2</v>
      </c>
      <c r="O197">
        <f t="shared" si="268"/>
        <v>1.8141464531204968E-2</v>
      </c>
      <c r="P197">
        <f t="shared" si="268"/>
        <v>1.7922400514329587E-2</v>
      </c>
      <c r="Q197">
        <f t="shared" si="268"/>
        <v>1.770485426194527E-2</v>
      </c>
      <c r="R197">
        <f t="shared" si="268"/>
        <v>1.74888168989932E-2</v>
      </c>
      <c r="S197">
        <f t="shared" si="268"/>
        <v>1.7274279598150342E-2</v>
      </c>
      <c r="T197">
        <f t="shared" si="268"/>
        <v>1.7061233579585208E-2</v>
      </c>
      <c r="U197">
        <f t="shared" si="268"/>
        <v>1.6849670110714771E-2</v>
      </c>
      <c r="V197">
        <f t="shared" si="268"/>
        <v>1.6639580505962672E-2</v>
      </c>
      <c r="W197">
        <f t="shared" si="268"/>
        <v>1.6430956126518553E-2</v>
      </c>
      <c r="X197">
        <f t="shared" si="268"/>
        <v>1.6223788380098605E-2</v>
      </c>
      <c r="Y197">
        <f t="shared" si="268"/>
        <v>1.601806872070732E-2</v>
      </c>
      <c r="Z197">
        <f t="shared" si="268"/>
        <v>1.5813788648400388E-2</v>
      </c>
      <c r="AA197">
        <f t="shared" si="268"/>
        <v>1.5610939709048794E-2</v>
      </c>
      <c r="AB197">
        <f t="shared" si="268"/>
        <v>1.5409513494104077E-2</v>
      </c>
      <c r="AC197">
        <f t="shared" si="268"/>
        <v>1.5209501640364755E-2</v>
      </c>
      <c r="AD197">
        <f t="shared" si="274"/>
        <v>1.5010895829743885E-2</v>
      </c>
      <c r="AE197">
        <f t="shared" si="274"/>
        <v>1.4813687789037822E-2</v>
      </c>
      <c r="AF197">
        <f t="shared" si="274"/>
        <v>1.4617869289696071E-2</v>
      </c>
      <c r="AG197">
        <f t="shared" si="274"/>
        <v>1.4423432147592308E-2</v>
      </c>
      <c r="AH197">
        <f t="shared" si="274"/>
        <v>1.4230368222796544E-2</v>
      </c>
      <c r="AI197">
        <f t="shared" si="274"/>
        <v>1.4038669419348389E-2</v>
      </c>
      <c r="AJ197">
        <f t="shared" si="274"/>
        <v>1.3848327685031482E-2</v>
      </c>
      <c r="AK197">
        <f t="shared" si="274"/>
        <v>1.3659335011148981E-2</v>
      </c>
      <c r="AL197">
        <f t="shared" si="274"/>
        <v>1.3471683432300229E-2</v>
      </c>
      <c r="AM197">
        <f t="shared" si="274"/>
        <v>1.3285365026158496E-2</v>
      </c>
      <c r="AN197">
        <f t="shared" si="274"/>
        <v>1.3100371913249805E-2</v>
      </c>
      <c r="AO197">
        <f t="shared" si="274"/>
        <v>1.2916696256732906E-2</v>
      </c>
      <c r="AP197">
        <f t="shared" si="274"/>
        <v>1.27343302621803E-2</v>
      </c>
      <c r="AQ197">
        <f t="shared" si="274"/>
        <v>1.2553266177360351E-2</v>
      </c>
      <c r="AR197">
        <f t="shared" si="269"/>
        <v>1.2373496292020515E-2</v>
      </c>
      <c r="AS197">
        <f t="shared" si="269"/>
        <v>1.2195012937671603E-2</v>
      </c>
      <c r="AT197">
        <f t="shared" si="269"/>
        <v>1.2017808487373136E-2</v>
      </c>
      <c r="AU197">
        <f t="shared" si="269"/>
        <v>1.1841875355519768E-2</v>
      </c>
      <c r="AV197">
        <f t="shared" si="269"/>
        <v>1.1667205997628761E-2</v>
      </c>
      <c r="AW197">
        <f t="shared" si="269"/>
        <v>1.1493792910128519E-2</v>
      </c>
      <c r="AX197">
        <f t="shared" si="269"/>
        <v>1.0219995997771522E-2</v>
      </c>
      <c r="AY197">
        <f t="shared" si="269"/>
        <v>8.7351078237337017E-3</v>
      </c>
      <c r="AZ197">
        <f t="shared" si="269"/>
        <v>7.8654010123364922E-3</v>
      </c>
      <c r="BA197">
        <f t="shared" si="269"/>
        <v>7.2068462452670196E-3</v>
      </c>
      <c r="BB197">
        <f t="shared" si="269"/>
        <v>6.6688458214688388E-3</v>
      </c>
      <c r="BC197">
        <f t="shared" si="269"/>
        <v>6.2121448901477335E-3</v>
      </c>
      <c r="BD197">
        <f t="shared" si="269"/>
        <v>5.8152425242504312E-3</v>
      </c>
      <c r="BE197">
        <f t="shared" si="269"/>
        <v>5.4647399532205864E-3</v>
      </c>
      <c r="BF197">
        <f t="shared" si="269"/>
        <v>5.1515681303178464E-3</v>
      </c>
      <c r="BG197">
        <f t="shared" si="269"/>
        <v>4.8692250542949744E-3</v>
      </c>
      <c r="BH197">
        <f t="shared" si="275"/>
        <v>4.6128476695945098E-3</v>
      </c>
      <c r="BI197">
        <f t="shared" si="275"/>
        <v>4.3786791159644827E-3</v>
      </c>
      <c r="BJ197">
        <f t="shared" si="275"/>
        <v>4.1637421608403859E-3</v>
      </c>
      <c r="BK197">
        <f t="shared" si="275"/>
        <v>3.9656283885798676E-3</v>
      </c>
      <c r="BL197">
        <f t="shared" si="275"/>
        <v>3.7823562972702108E-3</v>
      </c>
      <c r="BM197">
        <f t="shared" si="275"/>
        <v>3.6122724191919951E-3</v>
      </c>
      <c r="BN197">
        <f t="shared" si="275"/>
        <v>3.4539803911040009E-3</v>
      </c>
      <c r="BO197">
        <f t="shared" si="275"/>
        <v>3.3062888010850595E-3</v>
      </c>
      <c r="BP197">
        <f t="shared" si="275"/>
        <v>3.1681720170284298E-3</v>
      </c>
      <c r="BQ197">
        <f t="shared" si="275"/>
        <v>3.0387402165008314E-3</v>
      </c>
      <c r="BR197">
        <f t="shared" si="275"/>
        <v>2.9172160819990385E-3</v>
      </c>
      <c r="BS197">
        <f t="shared" si="275"/>
        <v>2.8029164181027433E-3</v>
      </c>
      <c r="BT197">
        <f t="shared" si="275"/>
        <v>2.6952374655209175E-3</v>
      </c>
      <c r="BU197">
        <f t="shared" si="275"/>
        <v>2.5936430344990157E-3</v>
      </c>
      <c r="BV197">
        <f t="shared" si="270"/>
        <v>2.4976548179495416E-3</v>
      </c>
      <c r="BW197">
        <f t="shared" si="270"/>
        <v>2.4068444107100627E-3</v>
      </c>
      <c r="BX197">
        <f t="shared" si="270"/>
        <v>2.3208266792589527E-3</v>
      </c>
      <c r="BY197">
        <f t="shared" si="270"/>
        <v>2.239254211308266E-3</v>
      </c>
      <c r="BZ197">
        <f t="shared" si="270"/>
        <v>2.1618126369818275E-3</v>
      </c>
      <c r="CA197">
        <f t="shared" si="270"/>
        <v>2.0882166594914397E-3</v>
      </c>
      <c r="CB197">
        <f t="shared" si="270"/>
        <v>2.0182066679175345E-3</v>
      </c>
      <c r="CC197">
        <f t="shared" si="270"/>
        <v>1.9515458310443089E-3</v>
      </c>
      <c r="CD197">
        <f t="shared" si="270"/>
        <v>1.8880175914115398E-3</v>
      </c>
      <c r="CE197">
        <f t="shared" si="270"/>
        <v>1.8274234944029191E-3</v>
      </c>
      <c r="CF197">
        <f t="shared" si="276"/>
        <v>1.7695812994291881E-3</v>
      </c>
      <c r="CG197">
        <f t="shared" si="276"/>
        <v>1.7143233299102779E-3</v>
      </c>
      <c r="CH197">
        <f t="shared" si="276"/>
        <v>1.6614950264227937E-3</v>
      </c>
      <c r="CI197">
        <f t="shared" si="276"/>
        <v>1.6109536735098619E-3</v>
      </c>
      <c r="CJ197">
        <f t="shared" si="276"/>
        <v>1.5625672755894661E-3</v>
      </c>
      <c r="CK197">
        <f t="shared" si="276"/>
        <v>1.5162135614019876E-3</v>
      </c>
      <c r="CL197">
        <f t="shared" si="276"/>
        <v>1.4717790997043336E-3</v>
      </c>
      <c r="CM197">
        <f t="shared" si="276"/>
        <v>1.4291585115978665E-3</v>
      </c>
      <c r="CN197">
        <f t="shared" si="276"/>
        <v>1.3882537670876387E-3</v>
      </c>
      <c r="CO197">
        <f t="shared" si="276"/>
        <v>1.3489735553026871E-3</v>
      </c>
      <c r="CP197">
        <f t="shared" si="271"/>
        <v>1.311232719333333E-3</v>
      </c>
      <c r="CQ197">
        <f t="shared" si="271"/>
        <v>1.2749517479185063E-3</v>
      </c>
      <c r="CR197">
        <f t="shared" si="271"/>
        <v>8.2105518334354825E-4</v>
      </c>
      <c r="CS197">
        <f t="shared" si="271"/>
        <v>5.3341437343663975E-4</v>
      </c>
      <c r="CT197">
        <f t="shared" si="271"/>
        <v>3.6949742288992657E-4</v>
      </c>
      <c r="CU197">
        <f t="shared" si="271"/>
        <v>2.5710501866398397E-4</v>
      </c>
      <c r="CV197">
        <f t="shared" si="271"/>
        <v>1.7559458590529138E-4</v>
      </c>
      <c r="CW197">
        <f t="shared" si="271"/>
        <v>1.1545446721698206E-4</v>
      </c>
      <c r="CX197">
        <f t="shared" si="271"/>
        <v>7.1317849183303274E-5</v>
      </c>
      <c r="CY197">
        <f t="shared" si="271"/>
        <v>3.977879806359064E-5</v>
      </c>
      <c r="CZ197">
        <f t="shared" si="271"/>
        <v>1.8501073231566398E-5</v>
      </c>
      <c r="DA197">
        <f t="shared" si="271"/>
        <v>5.7908388443823951E-6</v>
      </c>
      <c r="DB197">
        <f t="shared" si="271"/>
        <v>3.6792830197769923E-7</v>
      </c>
      <c r="DC197">
        <f t="shared" si="271"/>
        <v>0</v>
      </c>
      <c r="DD197">
        <f t="shared" si="271"/>
        <v>0</v>
      </c>
      <c r="DE197">
        <f t="shared" si="271"/>
        <v>0</v>
      </c>
      <c r="DF197">
        <f t="shared" si="277"/>
        <v>0</v>
      </c>
      <c r="DG197">
        <f t="shared" si="277"/>
        <v>0</v>
      </c>
      <c r="DH197">
        <f t="shared" si="277"/>
        <v>0</v>
      </c>
      <c r="DI197">
        <f t="shared" si="277"/>
        <v>0</v>
      </c>
      <c r="DJ197">
        <f t="shared" si="277"/>
        <v>0</v>
      </c>
      <c r="DK197">
        <f t="shared" si="277"/>
        <v>0</v>
      </c>
      <c r="DL197">
        <f t="shared" si="277"/>
        <v>0</v>
      </c>
      <c r="DM197">
        <f t="shared" si="277"/>
        <v>0</v>
      </c>
      <c r="DN197">
        <f t="shared" si="277"/>
        <v>0</v>
      </c>
      <c r="DO197">
        <f t="shared" si="277"/>
        <v>0</v>
      </c>
      <c r="DP197">
        <f t="shared" si="277"/>
        <v>0</v>
      </c>
      <c r="DQ197">
        <f t="shared" si="277"/>
        <v>0</v>
      </c>
      <c r="DR197">
        <f t="shared" si="277"/>
        <v>0</v>
      </c>
      <c r="DS197">
        <f t="shared" si="277"/>
        <v>0</v>
      </c>
      <c r="DT197">
        <f t="shared" si="272"/>
        <v>0</v>
      </c>
      <c r="DU197">
        <f t="shared" si="272"/>
        <v>0</v>
      </c>
      <c r="DV197">
        <f t="shared" si="272"/>
        <v>0</v>
      </c>
      <c r="DW197">
        <f t="shared" si="272"/>
        <v>0</v>
      </c>
      <c r="DX197">
        <f t="shared" si="272"/>
        <v>0</v>
      </c>
      <c r="DY197">
        <f t="shared" si="272"/>
        <v>0</v>
      </c>
      <c r="DZ197">
        <f t="shared" si="272"/>
        <v>0</v>
      </c>
      <c r="EA197">
        <f t="shared" si="272"/>
        <v>0</v>
      </c>
      <c r="EB197">
        <f t="shared" si="272"/>
        <v>0</v>
      </c>
      <c r="EC197">
        <f t="shared" si="272"/>
        <v>0</v>
      </c>
      <c r="ED197">
        <f t="shared" si="272"/>
        <v>0</v>
      </c>
      <c r="EE197">
        <f t="shared" si="272"/>
        <v>0</v>
      </c>
      <c r="EF197">
        <f t="shared" si="272"/>
        <v>0</v>
      </c>
      <c r="EG197">
        <f t="shared" si="272"/>
        <v>0</v>
      </c>
      <c r="EH197">
        <f t="shared" si="272"/>
        <v>0</v>
      </c>
      <c r="EI197">
        <f t="shared" si="272"/>
        <v>0</v>
      </c>
      <c r="EJ197">
        <f t="shared" ref="ED197:ES217" si="278">EJ$2*EXP(- EJ$1 * ($C197*_c1+$B197))</f>
        <v>0</v>
      </c>
      <c r="EK197">
        <f t="shared" si="278"/>
        <v>0</v>
      </c>
      <c r="EL197">
        <f t="shared" si="278"/>
        <v>0</v>
      </c>
      <c r="EM197">
        <f t="shared" si="278"/>
        <v>0</v>
      </c>
      <c r="EN197">
        <f t="shared" si="264"/>
        <v>0</v>
      </c>
      <c r="EO197">
        <f t="shared" si="264"/>
        <v>0</v>
      </c>
      <c r="EP197">
        <f t="shared" si="264"/>
        <v>0</v>
      </c>
      <c r="EQ197">
        <f t="shared" si="264"/>
        <v>0</v>
      </c>
      <c r="ER197">
        <f t="shared" si="264"/>
        <v>0</v>
      </c>
      <c r="ES197">
        <f t="shared" si="264"/>
        <v>0</v>
      </c>
      <c r="ET197">
        <f t="shared" si="264"/>
        <v>0</v>
      </c>
      <c r="EU197">
        <f t="shared" si="264"/>
        <v>0</v>
      </c>
      <c r="EV197">
        <f t="shared" si="264"/>
        <v>0</v>
      </c>
      <c r="EW197">
        <f t="shared" si="264"/>
        <v>0</v>
      </c>
      <c r="EX197">
        <f t="shared" si="264"/>
        <v>0</v>
      </c>
      <c r="EZ197">
        <f t="shared" si="265"/>
        <v>0.88711779406533331</v>
      </c>
      <c r="FB197">
        <f t="shared" si="266"/>
        <v>1.0391895277676089E-2</v>
      </c>
      <c r="FC197">
        <f t="shared" si="267"/>
        <v>0.24868734827628605</v>
      </c>
    </row>
    <row r="198" spans="1:159" x14ac:dyDescent="0.25">
      <c r="A198">
        <v>1255</v>
      </c>
      <c r="B198" s="19">
        <f>'Input spectra'!Y197</f>
        <v>4.1953109857188302E-2</v>
      </c>
      <c r="C198">
        <f>'Input spectra'!B197</f>
        <v>0</v>
      </c>
      <c r="D198">
        <f t="shared" si="273"/>
        <v>2.0653927966864227E-2</v>
      </c>
      <c r="E198">
        <f t="shared" si="273"/>
        <v>2.0417676114019331E-2</v>
      </c>
      <c r="F198">
        <f t="shared" si="273"/>
        <v>2.018304040791901E-2</v>
      </c>
      <c r="G198">
        <f t="shared" si="273"/>
        <v>1.9950011457272567E-2</v>
      </c>
      <c r="H198">
        <f t="shared" si="273"/>
        <v>1.9718579921096824E-2</v>
      </c>
      <c r="I198">
        <f t="shared" si="273"/>
        <v>1.9488736508459538E-2</v>
      </c>
      <c r="J198">
        <f t="shared" si="273"/>
        <v>1.9260471978224034E-2</v>
      </c>
      <c r="K198">
        <f t="shared" si="273"/>
        <v>1.9033777138795078E-2</v>
      </c>
      <c r="L198">
        <f t="shared" si="273"/>
        <v>1.8808642847866062E-2</v>
      </c>
      <c r="M198">
        <f t="shared" si="273"/>
        <v>1.8585060012167406E-2</v>
      </c>
      <c r="N198">
        <f t="shared" si="268"/>
        <v>1.8363019587216201E-2</v>
      </c>
      <c r="O198">
        <f t="shared" si="268"/>
        <v>1.8142512577067078E-2</v>
      </c>
      <c r="P198">
        <f t="shared" si="268"/>
        <v>1.7923530034064345E-2</v>
      </c>
      <c r="Q198">
        <f t="shared" si="268"/>
        <v>1.7706063058595331E-2</v>
      </c>
      <c r="R198">
        <f t="shared" si="268"/>
        <v>1.7490102798844918E-2</v>
      </c>
      <c r="S198">
        <f t="shared" si="268"/>
        <v>1.7275640450551334E-2</v>
      </c>
      <c r="T198">
        <f t="shared" si="268"/>
        <v>1.7062667256763139E-2</v>
      </c>
      <c r="U198">
        <f t="shared" si="268"/>
        <v>1.6851174507597367E-2</v>
      </c>
      <c r="V198">
        <f t="shared" si="268"/>
        <v>1.6641153539998958E-2</v>
      </c>
      <c r="W198">
        <f t="shared" si="268"/>
        <v>1.6432595737501277E-2</v>
      </c>
      <c r="X198">
        <f t="shared" si="268"/>
        <v>1.6225492529987885E-2</v>
      </c>
      <c r="Y198">
        <f t="shared" si="268"/>
        <v>1.6019835393455473E-2</v>
      </c>
      <c r="Z198">
        <f t="shared" si="268"/>
        <v>1.5815615849777937E-2</v>
      </c>
      <c r="AA198">
        <f t="shared" si="268"/>
        <v>1.5612825466471683E-2</v>
      </c>
      <c r="AB198">
        <f t="shared" si="268"/>
        <v>1.5411455856462017E-2</v>
      </c>
      <c r="AC198">
        <f t="shared" si="268"/>
        <v>1.5211498677850764E-2</v>
      </c>
      <c r="AD198">
        <f t="shared" si="274"/>
        <v>1.5012945633684978E-2</v>
      </c>
      <c r="AE198">
        <f t="shared" si="274"/>
        <v>1.4815788471726836E-2</v>
      </c>
      <c r="AF198">
        <f t="shared" si="274"/>
        <v>1.4620018984224662E-2</v>
      </c>
      <c r="AG198">
        <f t="shared" si="274"/>
        <v>1.4425629007685044E-2</v>
      </c>
      <c r="AH198">
        <f t="shared" si="274"/>
        <v>1.4232610422646171E-2</v>
      </c>
      <c r="AI198">
        <f t="shared" si="274"/>
        <v>1.4040955153452184E-2</v>
      </c>
      <c r="AJ198">
        <f t="shared" si="274"/>
        <v>1.385065516802873E-2</v>
      </c>
      <c r="AK198">
        <f t="shared" si="274"/>
        <v>1.3661702477659571E-2</v>
      </c>
      <c r="AL198">
        <f t="shared" si="274"/>
        <v>1.3474089136764339E-2</v>
      </c>
      <c r="AM198">
        <f t="shared" si="274"/>
        <v>1.3287807242677372E-2</v>
      </c>
      <c r="AN198">
        <f t="shared" si="274"/>
        <v>1.3102848935427633E-2</v>
      </c>
      <c r="AO198">
        <f t="shared" si="274"/>
        <v>1.2919206397519768E-2</v>
      </c>
      <c r="AP198">
        <f t="shared" si="274"/>
        <v>1.2736871853716188E-2</v>
      </c>
      <c r="AQ198">
        <f t="shared" si="274"/>
        <v>1.2555837570820266E-2</v>
      </c>
      <c r="AR198">
        <f t="shared" si="269"/>
        <v>1.237609585746061E-2</v>
      </c>
      <c r="AS198">
        <f t="shared" si="269"/>
        <v>1.21976390638764E-2</v>
      </c>
      <c r="AT198">
        <f t="shared" si="269"/>
        <v>1.2020459581703767E-2</v>
      </c>
      <c r="AU198">
        <f t="shared" si="269"/>
        <v>1.1844549843763284E-2</v>
      </c>
      <c r="AV198">
        <f t="shared" si="269"/>
        <v>1.1669902323848447E-2</v>
      </c>
      <c r="AW198">
        <f t="shared" si="269"/>
        <v>1.1496509536515253E-2</v>
      </c>
      <c r="AX198">
        <f t="shared" si="269"/>
        <v>1.0222465240200441E-2</v>
      </c>
      <c r="AY198">
        <f t="shared" si="269"/>
        <v>8.7372641895668273E-3</v>
      </c>
      <c r="AZ198">
        <f t="shared" si="269"/>
        <v>7.8673839979409091E-3</v>
      </c>
      <c r="BA198">
        <f t="shared" si="269"/>
        <v>7.2087010574143932E-3</v>
      </c>
      <c r="BB198">
        <f t="shared" si="269"/>
        <v>6.6705972015921808E-3</v>
      </c>
      <c r="BC198">
        <f t="shared" si="269"/>
        <v>6.2138089641216076E-3</v>
      </c>
      <c r="BD198">
        <f t="shared" si="269"/>
        <v>5.8168308266477549E-3</v>
      </c>
      <c r="BE198">
        <f t="shared" si="269"/>
        <v>5.4662612310164387E-3</v>
      </c>
      <c r="BF198">
        <f t="shared" si="269"/>
        <v>5.1530292894093931E-3</v>
      </c>
      <c r="BG198">
        <f t="shared" si="269"/>
        <v>4.8706317105280152E-3</v>
      </c>
      <c r="BH198">
        <f t="shared" si="275"/>
        <v>4.6142044942227801E-3</v>
      </c>
      <c r="BI198">
        <f t="shared" si="275"/>
        <v>4.3799900646543872E-3</v>
      </c>
      <c r="BJ198">
        <f t="shared" si="275"/>
        <v>4.165010632242545E-3</v>
      </c>
      <c r="BK198">
        <f t="shared" si="275"/>
        <v>3.966857338047582E-3</v>
      </c>
      <c r="BL198">
        <f t="shared" si="275"/>
        <v>3.7835483207968399E-3</v>
      </c>
      <c r="BM198">
        <f t="shared" si="275"/>
        <v>3.6134298168797084E-3</v>
      </c>
      <c r="BN198">
        <f t="shared" si="275"/>
        <v>3.4551052161495032E-3</v>
      </c>
      <c r="BO198">
        <f t="shared" si="275"/>
        <v>3.3073828982600867E-3</v>
      </c>
      <c r="BP198">
        <f t="shared" si="275"/>
        <v>3.1692370533752214E-3</v>
      </c>
      <c r="BQ198">
        <f t="shared" si="275"/>
        <v>3.0397777061494657E-3</v>
      </c>
      <c r="BR198">
        <f t="shared" si="275"/>
        <v>2.9182274064727394E-3</v>
      </c>
      <c r="BS198">
        <f t="shared" si="275"/>
        <v>2.8039028431087578E-3</v>
      </c>
      <c r="BT198">
        <f t="shared" si="275"/>
        <v>2.6962001549680247E-3</v>
      </c>
      <c r="BU198">
        <f t="shared" si="275"/>
        <v>2.5945830623006119E-3</v>
      </c>
      <c r="BV198">
        <f t="shared" si="270"/>
        <v>2.4985731780397388E-3</v>
      </c>
      <c r="BW198">
        <f t="shared" si="270"/>
        <v>2.4077420256037618E-3</v>
      </c>
      <c r="BX198">
        <f t="shared" si="270"/>
        <v>2.3217044074150908E-3</v>
      </c>
      <c r="BY198">
        <f t="shared" si="270"/>
        <v>2.2401128535013259E-3</v>
      </c>
      <c r="BZ198">
        <f t="shared" si="270"/>
        <v>2.1626529418454585E-3</v>
      </c>
      <c r="CA198">
        <f t="shared" si="270"/>
        <v>2.0890393283662253E-3</v>
      </c>
      <c r="CB198">
        <f t="shared" si="270"/>
        <v>2.0190123591101814E-3</v>
      </c>
      <c r="CC198">
        <f t="shared" si="270"/>
        <v>1.9523351635860622E-3</v>
      </c>
      <c r="CD198">
        <f t="shared" si="270"/>
        <v>1.8887911483881973E-3</v>
      </c>
      <c r="CE198">
        <f t="shared" si="270"/>
        <v>1.8281818259164961E-3</v>
      </c>
      <c r="CF198">
        <f t="shared" si="276"/>
        <v>1.7703249252413414E-3</v>
      </c>
      <c r="CG198">
        <f t="shared" si="276"/>
        <v>1.7150527418095659E-3</v>
      </c>
      <c r="CH198">
        <f t="shared" si="276"/>
        <v>1.6622106903512693E-3</v>
      </c>
      <c r="CI198">
        <f t="shared" si="276"/>
        <v>1.6116560314791129E-3</v>
      </c>
      <c r="CJ198">
        <f t="shared" si="276"/>
        <v>1.5632567474117565E-3</v>
      </c>
      <c r="CK198">
        <f t="shared" si="276"/>
        <v>1.5168905462584641E-3</v>
      </c>
      <c r="CL198">
        <f t="shared" si="276"/>
        <v>1.4724439775691714E-3</v>
      </c>
      <c r="CM198">
        <f t="shared" si="276"/>
        <v>1.4298116445346446E-3</v>
      </c>
      <c r="CN198">
        <f t="shared" si="276"/>
        <v>1.3888955004320519E-3</v>
      </c>
      <c r="CO198">
        <f t="shared" si="276"/>
        <v>1.34960421874386E-3</v>
      </c>
      <c r="CP198">
        <f t="shared" si="271"/>
        <v>1.3118526279044358E-3</v>
      </c>
      <c r="CQ198">
        <f t="shared" si="271"/>
        <v>1.2755612029060326E-3</v>
      </c>
      <c r="CR198">
        <f t="shared" si="271"/>
        <v>8.214519798222799E-4</v>
      </c>
      <c r="CS198">
        <f t="shared" si="271"/>
        <v>5.3367496265191265E-4</v>
      </c>
      <c r="CT198">
        <f t="shared" si="271"/>
        <v>3.6967987512303684E-4</v>
      </c>
      <c r="CU198">
        <f t="shared" si="271"/>
        <v>2.5723332414697082E-4</v>
      </c>
      <c r="CV198">
        <f t="shared" si="271"/>
        <v>1.7568313712573979E-4</v>
      </c>
      <c r="CW198">
        <f t="shared" si="271"/>
        <v>1.15513296805834E-4</v>
      </c>
      <c r="CX198">
        <f t="shared" si="271"/>
        <v>7.1354563782440798E-5</v>
      </c>
      <c r="CY198">
        <f t="shared" si="271"/>
        <v>3.9799485299623034E-5</v>
      </c>
      <c r="CZ198">
        <f t="shared" si="271"/>
        <v>1.8510792054752762E-5</v>
      </c>
      <c r="DA198">
        <f t="shared" si="271"/>
        <v>5.7939112655755574E-6</v>
      </c>
      <c r="DB198">
        <f t="shared" si="271"/>
        <v>3.6812544545285938E-7</v>
      </c>
      <c r="DC198">
        <f t="shared" si="271"/>
        <v>0</v>
      </c>
      <c r="DD198">
        <f t="shared" si="271"/>
        <v>0</v>
      </c>
      <c r="DE198">
        <f t="shared" si="271"/>
        <v>0</v>
      </c>
      <c r="DF198">
        <f t="shared" si="277"/>
        <v>0</v>
      </c>
      <c r="DG198">
        <f t="shared" si="277"/>
        <v>0</v>
      </c>
      <c r="DH198">
        <f t="shared" si="277"/>
        <v>0</v>
      </c>
      <c r="DI198">
        <f t="shared" si="277"/>
        <v>0</v>
      </c>
      <c r="DJ198">
        <f t="shared" si="277"/>
        <v>0</v>
      </c>
      <c r="DK198">
        <f t="shared" si="277"/>
        <v>0</v>
      </c>
      <c r="DL198">
        <f t="shared" si="277"/>
        <v>0</v>
      </c>
      <c r="DM198">
        <f t="shared" si="277"/>
        <v>0</v>
      </c>
      <c r="DN198">
        <f t="shared" si="277"/>
        <v>0</v>
      </c>
      <c r="DO198">
        <f t="shared" si="277"/>
        <v>0</v>
      </c>
      <c r="DP198">
        <f t="shared" si="277"/>
        <v>0</v>
      </c>
      <c r="DQ198">
        <f t="shared" si="277"/>
        <v>0</v>
      </c>
      <c r="DR198">
        <f t="shared" si="277"/>
        <v>0</v>
      </c>
      <c r="DS198">
        <f t="shared" si="277"/>
        <v>0</v>
      </c>
      <c r="DT198">
        <f t="shared" si="272"/>
        <v>0</v>
      </c>
      <c r="DU198">
        <f t="shared" si="272"/>
        <v>0</v>
      </c>
      <c r="DV198">
        <f t="shared" si="272"/>
        <v>0</v>
      </c>
      <c r="DW198">
        <f t="shared" si="272"/>
        <v>0</v>
      </c>
      <c r="DX198">
        <f t="shared" si="272"/>
        <v>0</v>
      </c>
      <c r="DY198">
        <f t="shared" si="272"/>
        <v>0</v>
      </c>
      <c r="DZ198">
        <f t="shared" si="272"/>
        <v>0</v>
      </c>
      <c r="EA198">
        <f t="shared" si="272"/>
        <v>0</v>
      </c>
      <c r="EB198">
        <f t="shared" si="272"/>
        <v>0</v>
      </c>
      <c r="EC198">
        <f t="shared" si="272"/>
        <v>0</v>
      </c>
      <c r="ED198">
        <f t="shared" si="278"/>
        <v>0</v>
      </c>
      <c r="EE198">
        <f t="shared" si="278"/>
        <v>0</v>
      </c>
      <c r="EF198">
        <f t="shared" si="278"/>
        <v>0</v>
      </c>
      <c r="EG198">
        <f t="shared" si="278"/>
        <v>0</v>
      </c>
      <c r="EH198">
        <f t="shared" si="278"/>
        <v>0</v>
      </c>
      <c r="EI198">
        <f t="shared" si="278"/>
        <v>0</v>
      </c>
      <c r="EJ198">
        <f t="shared" si="278"/>
        <v>0</v>
      </c>
      <c r="EK198">
        <f t="shared" si="278"/>
        <v>0</v>
      </c>
      <c r="EL198">
        <f t="shared" si="278"/>
        <v>0</v>
      </c>
      <c r="EM198">
        <f t="shared" si="278"/>
        <v>0</v>
      </c>
      <c r="EN198">
        <f t="shared" si="278"/>
        <v>0</v>
      </c>
      <c r="EO198">
        <f t="shared" si="278"/>
        <v>0</v>
      </c>
      <c r="EP198">
        <f t="shared" si="278"/>
        <v>0</v>
      </c>
      <c r="EQ198">
        <f t="shared" si="278"/>
        <v>0</v>
      </c>
      <c r="ER198">
        <f t="shared" si="278"/>
        <v>0</v>
      </c>
      <c r="ES198">
        <f t="shared" si="278"/>
        <v>0</v>
      </c>
      <c r="ET198">
        <f t="shared" ref="EN198:EX226" si="279">ET$2*EXP(- ET$1 * ($C198*_c1+$B198))</f>
        <v>0</v>
      </c>
      <c r="EU198">
        <f t="shared" si="279"/>
        <v>0</v>
      </c>
      <c r="EV198">
        <f t="shared" si="279"/>
        <v>0</v>
      </c>
      <c r="EW198">
        <f t="shared" si="279"/>
        <v>0</v>
      </c>
      <c r="EX198">
        <f t="shared" si="279"/>
        <v>0</v>
      </c>
      <c r="EZ198">
        <f t="shared" si="265"/>
        <v>0.88724643059409558</v>
      </c>
      <c r="FB198">
        <f t="shared" si="266"/>
        <v>1.0379038651433858E-2</v>
      </c>
      <c r="FC198">
        <f t="shared" si="267"/>
        <v>0.24868898935276004</v>
      </c>
    </row>
    <row r="199" spans="1:159" x14ac:dyDescent="0.25">
      <c r="A199">
        <v>1260</v>
      </c>
      <c r="B199" s="19">
        <f>'Input spectra'!Y198</f>
        <v>4.1900592518034699E-2</v>
      </c>
      <c r="C199">
        <f>'Input spectra'!B198</f>
        <v>0</v>
      </c>
      <c r="D199">
        <f t="shared" si="273"/>
        <v>2.0653927966864227E-2</v>
      </c>
      <c r="E199">
        <f t="shared" si="273"/>
        <v>2.0417783342503017E-2</v>
      </c>
      <c r="F199">
        <f t="shared" si="273"/>
        <v>2.0183252400947992E-2</v>
      </c>
      <c r="G199">
        <f t="shared" si="273"/>
        <v>1.9950325776203984E-2</v>
      </c>
      <c r="H199">
        <f t="shared" si="273"/>
        <v>1.9718994152387412E-2</v>
      </c>
      <c r="I199">
        <f t="shared" si="273"/>
        <v>1.9489248263470958E-2</v>
      </c>
      <c r="J199">
        <f t="shared" si="273"/>
        <v>1.9261078893029533E-2</v>
      </c>
      <c r="K199">
        <f t="shared" si="273"/>
        <v>1.903447687398744E-2</v>
      </c>
      <c r="L199">
        <f t="shared" si="273"/>
        <v>1.8809433088366845E-2</v>
      </c>
      <c r="M199">
        <f t="shared" si="273"/>
        <v>1.8585938467037457E-2</v>
      </c>
      <c r="N199">
        <f t="shared" si="268"/>
        <v>1.8363983989467446E-2</v>
      </c>
      <c r="O199">
        <f t="shared" si="268"/>
        <v>1.8143560683475571E-2</v>
      </c>
      <c r="P199">
        <f t="shared" si="268"/>
        <v>1.7924659624984591E-2</v>
      </c>
      <c r="Q199">
        <f t="shared" si="268"/>
        <v>1.7707271937775829E-2</v>
      </c>
      <c r="R199">
        <f t="shared" si="268"/>
        <v>1.7491388793244966E-2</v>
      </c>
      <c r="S199">
        <f t="shared" si="268"/>
        <v>1.727700141015907E-2</v>
      </c>
      <c r="T199">
        <f t="shared" si="268"/>
        <v>1.7064101054414783E-2</v>
      </c>
      <c r="U199">
        <f t="shared" si="268"/>
        <v>1.6852679038797728E-2</v>
      </c>
      <c r="V199">
        <f t="shared" si="268"/>
        <v>1.6642726722743081E-2</v>
      </c>
      <c r="W199">
        <f t="shared" si="268"/>
        <v>1.6434235512097373E-2</v>
      </c>
      <c r="X199">
        <f t="shared" si="268"/>
        <v>1.6227196858881399E-2</v>
      </c>
      <c r="Y199">
        <f t="shared" si="268"/>
        <v>1.6021602261054365E-2</v>
      </c>
      <c r="Z199">
        <f t="shared" si="268"/>
        <v>1.5817443262279147E-2</v>
      </c>
      <c r="AA199">
        <f t="shared" si="268"/>
        <v>1.5614711451688742E-2</v>
      </c>
      <c r="AB199">
        <f t="shared" si="268"/>
        <v>1.5413398463653872E-2</v>
      </c>
      <c r="AC199">
        <f t="shared" si="268"/>
        <v>1.5213495977551728E-2</v>
      </c>
      <c r="AD199">
        <f t="shared" si="274"/>
        <v>1.5014995717535827E-2</v>
      </c>
      <c r="AE199">
        <f t="shared" si="274"/>
        <v>1.4817889452307088E-2</v>
      </c>
      <c r="AF199">
        <f t="shared" si="274"/>
        <v>1.4622168994885956E-2</v>
      </c>
      <c r="AG199">
        <f t="shared" si="274"/>
        <v>1.4427826202385679E-2</v>
      </c>
      <c r="AH199">
        <f t="shared" si="274"/>
        <v>1.4234852975786739E-2</v>
      </c>
      <c r="AI199">
        <f t="shared" si="274"/>
        <v>1.4043241259712357E-2</v>
      </c>
      <c r="AJ199">
        <f t="shared" si="274"/>
        <v>1.3852983042205133E-2</v>
      </c>
      <c r="AK199">
        <f t="shared" si="274"/>
        <v>1.3664070354504754E-2</v>
      </c>
      <c r="AL199">
        <f t="shared" si="274"/>
        <v>1.3476495270826871E-2</v>
      </c>
      <c r="AM199">
        <f t="shared" si="274"/>
        <v>1.3290249908143002E-2</v>
      </c>
      <c r="AN199">
        <f t="shared" si="274"/>
        <v>1.3105326425961546E-2</v>
      </c>
      <c r="AO199">
        <f t="shared" si="274"/>
        <v>1.2921717026109909E-2</v>
      </c>
      <c r="AP199">
        <f t="shared" si="274"/>
        <v>1.2739413952517667E-2</v>
      </c>
      <c r="AQ199">
        <f t="shared" si="274"/>
        <v>1.2558409491000814E-2</v>
      </c>
      <c r="AR199">
        <f t="shared" si="269"/>
        <v>1.2378695969047107E-2</v>
      </c>
      <c r="AS199">
        <f t="shared" si="269"/>
        <v>1.2200265755602438E-2</v>
      </c>
      <c r="AT199">
        <f t="shared" si="269"/>
        <v>1.2023111260858263E-2</v>
      </c>
      <c r="AU199">
        <f t="shared" si="269"/>
        <v>1.1847224936040129E-2</v>
      </c>
      <c r="AV199">
        <f t="shared" si="269"/>
        <v>1.1672599273197189E-2</v>
      </c>
      <c r="AW199">
        <f t="shared" si="269"/>
        <v>1.1499226804992806E-2</v>
      </c>
      <c r="AX199">
        <f t="shared" si="269"/>
        <v>1.0224935079220414E-2</v>
      </c>
      <c r="AY199">
        <f t="shared" si="269"/>
        <v>8.7394210877246494E-3</v>
      </c>
      <c r="AZ199">
        <f t="shared" si="269"/>
        <v>7.8693674834857466E-3</v>
      </c>
      <c r="BA199">
        <f t="shared" si="269"/>
        <v>7.2105563469312016E-3</v>
      </c>
      <c r="BB199">
        <f t="shared" si="269"/>
        <v>6.6723490416650284E-3</v>
      </c>
      <c r="BC199">
        <f t="shared" si="269"/>
        <v>6.2154734838581367E-3</v>
      </c>
      <c r="BD199">
        <f t="shared" si="269"/>
        <v>5.8184195628540715E-3</v>
      </c>
      <c r="BE199">
        <f t="shared" si="269"/>
        <v>5.4677829323065757E-3</v>
      </c>
      <c r="BF199">
        <f t="shared" si="269"/>
        <v>5.154490862935116E-3</v>
      </c>
      <c r="BG199">
        <f t="shared" si="269"/>
        <v>4.8720387731258754E-3</v>
      </c>
      <c r="BH199">
        <f t="shared" si="275"/>
        <v>4.6155617179479223E-3</v>
      </c>
      <c r="BI199">
        <f t="shared" si="275"/>
        <v>4.3813014058339955E-3</v>
      </c>
      <c r="BJ199">
        <f t="shared" si="275"/>
        <v>4.1662794900806637E-3</v>
      </c>
      <c r="BK199">
        <f t="shared" si="275"/>
        <v>3.9680866683671186E-3</v>
      </c>
      <c r="BL199">
        <f t="shared" si="275"/>
        <v>3.7847407199940769E-3</v>
      </c>
      <c r="BM199">
        <f t="shared" si="275"/>
        <v>3.6145875854058452E-3</v>
      </c>
      <c r="BN199">
        <f t="shared" si="275"/>
        <v>3.4562304075061129E-3</v>
      </c>
      <c r="BO199">
        <f t="shared" si="275"/>
        <v>3.3084773574871616E-3</v>
      </c>
      <c r="BP199">
        <f t="shared" si="275"/>
        <v>3.1703024477525779E-3</v>
      </c>
      <c r="BQ199">
        <f t="shared" si="275"/>
        <v>3.0408155500188275E-3</v>
      </c>
      <c r="BR199">
        <f t="shared" si="275"/>
        <v>2.9192390815468627E-3</v>
      </c>
      <c r="BS199">
        <f t="shared" si="275"/>
        <v>2.804889615265435E-3</v>
      </c>
      <c r="BT199">
        <f t="shared" si="275"/>
        <v>2.6971631882701662E-3</v>
      </c>
      <c r="BU199">
        <f t="shared" si="275"/>
        <v>2.5955234308014702E-3</v>
      </c>
      <c r="BV199">
        <f t="shared" si="270"/>
        <v>2.4994918758007969E-3</v>
      </c>
      <c r="BW199">
        <f t="shared" si="270"/>
        <v>2.4086399752563229E-3</v>
      </c>
      <c r="BX199">
        <f t="shared" si="270"/>
        <v>2.322582467524805E-3</v>
      </c>
      <c r="BY199">
        <f t="shared" si="270"/>
        <v>2.2409718249407984E-3</v>
      </c>
      <c r="BZ199">
        <f t="shared" si="270"/>
        <v>2.1634935733388125E-3</v>
      </c>
      <c r="CA199">
        <f t="shared" si="270"/>
        <v>2.0898623213376866E-3</v>
      </c>
      <c r="CB199">
        <f t="shared" si="270"/>
        <v>2.0198183719439709E-3</v>
      </c>
      <c r="CC199">
        <f t="shared" si="270"/>
        <v>1.9531248153854272E-3</v>
      </c>
      <c r="CD199">
        <f t="shared" si="270"/>
        <v>1.8895650223059678E-3</v>
      </c>
      <c r="CE199">
        <f t="shared" si="270"/>
        <v>1.8289404721172193E-3</v>
      </c>
      <c r="CF199">
        <f t="shared" si="276"/>
        <v>1.7710688635451269E-3</v>
      </c>
      <c r="CG199">
        <f t="shared" si="276"/>
        <v>1.7157824640597131E-3</v>
      </c>
      <c r="CH199">
        <f t="shared" si="276"/>
        <v>1.6629266625411904E-3</v>
      </c>
      <c r="CI199">
        <f t="shared" si="276"/>
        <v>1.6123586956686637E-3</v>
      </c>
      <c r="CJ199">
        <f t="shared" si="276"/>
        <v>1.5639465234586398E-3</v>
      </c>
      <c r="CK199">
        <f t="shared" si="276"/>
        <v>1.5175678333866701E-3</v>
      </c>
      <c r="CL199">
        <f t="shared" si="276"/>
        <v>1.4731091557933331E-3</v>
      </c>
      <c r="CM199">
        <f t="shared" si="276"/>
        <v>1.4304650759566012E-3</v>
      </c>
      <c r="CN199">
        <f t="shared" si="276"/>
        <v>1.3895375304237313E-3</v>
      </c>
      <c r="CO199">
        <f t="shared" si="276"/>
        <v>1.3502351770287486E-3</v>
      </c>
      <c r="CP199">
        <f t="shared" si="271"/>
        <v>1.3124728295483329E-3</v>
      </c>
      <c r="CQ199">
        <f t="shared" si="271"/>
        <v>1.2761709492264525E-3</v>
      </c>
      <c r="CR199">
        <f t="shared" si="271"/>
        <v>8.2184896806333026E-4</v>
      </c>
      <c r="CS199">
        <f t="shared" si="271"/>
        <v>5.3393567917297722E-4</v>
      </c>
      <c r="CT199">
        <f t="shared" si="271"/>
        <v>3.6986241744829744E-4</v>
      </c>
      <c r="CU199">
        <f t="shared" si="271"/>
        <v>2.5736169365942325E-4</v>
      </c>
      <c r="CV199">
        <f t="shared" si="271"/>
        <v>1.7577173300199926E-4</v>
      </c>
      <c r="CW199">
        <f t="shared" si="271"/>
        <v>1.1557215637118325E-4</v>
      </c>
      <c r="CX199">
        <f t="shared" si="271"/>
        <v>7.1391297282341683E-5</v>
      </c>
      <c r="CY199">
        <f t="shared" si="271"/>
        <v>3.9820183294194027E-5</v>
      </c>
      <c r="CZ199">
        <f t="shared" si="271"/>
        <v>1.8520515983346963E-5</v>
      </c>
      <c r="DA199">
        <f t="shared" si="271"/>
        <v>5.7969853168904081E-6</v>
      </c>
      <c r="DB199">
        <f t="shared" si="271"/>
        <v>3.6832269456150739E-7</v>
      </c>
      <c r="DC199">
        <f t="shared" si="271"/>
        <v>0</v>
      </c>
      <c r="DD199">
        <f t="shared" si="271"/>
        <v>0</v>
      </c>
      <c r="DE199">
        <f t="shared" si="271"/>
        <v>0</v>
      </c>
      <c r="DF199">
        <f t="shared" si="277"/>
        <v>0</v>
      </c>
      <c r="DG199">
        <f t="shared" si="277"/>
        <v>0</v>
      </c>
      <c r="DH199">
        <f t="shared" si="277"/>
        <v>0</v>
      </c>
      <c r="DI199">
        <f t="shared" si="277"/>
        <v>0</v>
      </c>
      <c r="DJ199">
        <f t="shared" si="277"/>
        <v>0</v>
      </c>
      <c r="DK199">
        <f t="shared" si="277"/>
        <v>0</v>
      </c>
      <c r="DL199">
        <f t="shared" si="277"/>
        <v>0</v>
      </c>
      <c r="DM199">
        <f t="shared" si="277"/>
        <v>0</v>
      </c>
      <c r="DN199">
        <f t="shared" si="277"/>
        <v>0</v>
      </c>
      <c r="DO199">
        <f t="shared" si="277"/>
        <v>0</v>
      </c>
      <c r="DP199">
        <f t="shared" si="277"/>
        <v>0</v>
      </c>
      <c r="DQ199">
        <f t="shared" si="277"/>
        <v>0</v>
      </c>
      <c r="DR199">
        <f t="shared" si="277"/>
        <v>0</v>
      </c>
      <c r="DS199">
        <f t="shared" si="277"/>
        <v>0</v>
      </c>
      <c r="DT199">
        <f t="shared" si="272"/>
        <v>0</v>
      </c>
      <c r="DU199">
        <f t="shared" si="272"/>
        <v>0</v>
      </c>
      <c r="DV199">
        <f t="shared" si="272"/>
        <v>0</v>
      </c>
      <c r="DW199">
        <f t="shared" si="272"/>
        <v>0</v>
      </c>
      <c r="DX199">
        <f t="shared" si="272"/>
        <v>0</v>
      </c>
      <c r="DY199">
        <f t="shared" si="272"/>
        <v>0</v>
      </c>
      <c r="DZ199">
        <f t="shared" si="272"/>
        <v>0</v>
      </c>
      <c r="EA199">
        <f t="shared" si="272"/>
        <v>0</v>
      </c>
      <c r="EB199">
        <f t="shared" si="272"/>
        <v>0</v>
      </c>
      <c r="EC199">
        <f t="shared" si="272"/>
        <v>0</v>
      </c>
      <c r="ED199">
        <f t="shared" si="278"/>
        <v>0</v>
      </c>
      <c r="EE199">
        <f t="shared" si="278"/>
        <v>0</v>
      </c>
      <c r="EF199">
        <f t="shared" si="278"/>
        <v>0</v>
      </c>
      <c r="EG199">
        <f t="shared" si="278"/>
        <v>0</v>
      </c>
      <c r="EH199">
        <f t="shared" si="278"/>
        <v>0</v>
      </c>
      <c r="EI199">
        <f t="shared" si="278"/>
        <v>0</v>
      </c>
      <c r="EJ199">
        <f t="shared" si="278"/>
        <v>0</v>
      </c>
      <c r="EK199">
        <f t="shared" si="278"/>
        <v>0</v>
      </c>
      <c r="EL199">
        <f t="shared" si="278"/>
        <v>0</v>
      </c>
      <c r="EM199">
        <f t="shared" si="278"/>
        <v>0</v>
      </c>
      <c r="EN199">
        <f t="shared" si="279"/>
        <v>0</v>
      </c>
      <c r="EO199">
        <f t="shared" si="279"/>
        <v>0</v>
      </c>
      <c r="EP199">
        <f t="shared" si="279"/>
        <v>0</v>
      </c>
      <c r="EQ199">
        <f t="shared" si="279"/>
        <v>0</v>
      </c>
      <c r="ER199">
        <f t="shared" si="279"/>
        <v>0</v>
      </c>
      <c r="ES199">
        <f t="shared" si="279"/>
        <v>0</v>
      </c>
      <c r="ET199">
        <f t="shared" si="279"/>
        <v>0</v>
      </c>
      <c r="EU199">
        <f t="shared" si="279"/>
        <v>0</v>
      </c>
      <c r="EV199">
        <f t="shared" si="279"/>
        <v>0</v>
      </c>
      <c r="EW199">
        <f t="shared" si="279"/>
        <v>0</v>
      </c>
      <c r="EX199">
        <f t="shared" si="279"/>
        <v>0</v>
      </c>
      <c r="EZ199">
        <f t="shared" si="265"/>
        <v>0.88737509609395271</v>
      </c>
      <c r="FB199">
        <f t="shared" si="266"/>
        <v>1.0366181687589293E-2</v>
      </c>
      <c r="FC199">
        <f t="shared" si="267"/>
        <v>0.24869063042945871</v>
      </c>
    </row>
    <row r="200" spans="1:159" x14ac:dyDescent="0.25">
      <c r="A200">
        <v>1265</v>
      </c>
      <c r="B200" s="19">
        <f>'Input spectra'!Y199</f>
        <v>4.1848075178881103E-2</v>
      </c>
      <c r="C200">
        <f>'Input spectra'!B199</f>
        <v>0</v>
      </c>
      <c r="D200">
        <f t="shared" si="273"/>
        <v>2.0653927966864227E-2</v>
      </c>
      <c r="E200">
        <f t="shared" si="273"/>
        <v>2.0417890571549843E-2</v>
      </c>
      <c r="F200">
        <f t="shared" si="273"/>
        <v>2.0183464396203644E-2</v>
      </c>
      <c r="G200">
        <f t="shared" si="273"/>
        <v>1.99506401000876E-2</v>
      </c>
      <c r="H200">
        <f t="shared" si="273"/>
        <v>1.9719408392379817E-2</v>
      </c>
      <c r="I200">
        <f t="shared" si="273"/>
        <v>1.9489760031920558E-2</v>
      </c>
      <c r="J200">
        <f t="shared" si="273"/>
        <v>1.9261685826959463E-2</v>
      </c>
      <c r="K200">
        <f t="shared" si="273"/>
        <v>1.9035176634904036E-2</v>
      </c>
      <c r="L200">
        <f t="shared" si="273"/>
        <v>1.8810223362069389E-2</v>
      </c>
      <c r="M200">
        <f t="shared" si="273"/>
        <v>1.8586816963429193E-2</v>
      </c>
      <c r="N200">
        <f t="shared" si="268"/>
        <v>1.836494844236786E-2</v>
      </c>
      <c r="O200">
        <f t="shared" si="268"/>
        <v>1.8144608850433952E-2</v>
      </c>
      <c r="P200">
        <f t="shared" si="268"/>
        <v>1.7925789287094811E-2</v>
      </c>
      <c r="Q200">
        <f t="shared" si="268"/>
        <v>1.7708480899492396E-2</v>
      </c>
      <c r="R200">
        <f t="shared" si="268"/>
        <v>1.7492674882200295E-2</v>
      </c>
      <c r="S200">
        <f t="shared" si="268"/>
        <v>1.7278362476981994E-2</v>
      </c>
      <c r="T200">
        <f t="shared" si="268"/>
        <v>1.7065534972550277E-2</v>
      </c>
      <c r="U200">
        <f t="shared" si="268"/>
        <v>1.6854183704327837E-2</v>
      </c>
      <c r="V200">
        <f t="shared" si="268"/>
        <v>1.6644300054209103E-2</v>
      </c>
      <c r="W200">
        <f t="shared" si="268"/>
        <v>1.643587545032317E-2</v>
      </c>
      <c r="X200">
        <f t="shared" si="268"/>
        <v>1.6228901366797954E-2</v>
      </c>
      <c r="Y200">
        <f t="shared" si="268"/>
        <v>1.602336932352549E-2</v>
      </c>
      <c r="Z200">
        <f t="shared" si="268"/>
        <v>1.5819270885928403E-2</v>
      </c>
      <c r="AA200">
        <f t="shared" si="268"/>
        <v>1.5616597664727488E-2</v>
      </c>
      <c r="AB200">
        <f t="shared" si="268"/>
        <v>1.5415341315710505E-2</v>
      </c>
      <c r="AC200">
        <f t="shared" si="268"/>
        <v>1.5215493539502068E-2</v>
      </c>
      <c r="AD200">
        <f t="shared" si="274"/>
        <v>1.5017046081334657E-2</v>
      </c>
      <c r="AE200">
        <f t="shared" si="274"/>
        <v>1.4819990730820819E-2</v>
      </c>
      <c r="AF200">
        <f t="shared" si="274"/>
        <v>1.4624319321726446E-2</v>
      </c>
      <c r="AG200">
        <f t="shared" si="274"/>
        <v>1.4430023731745172E-2</v>
      </c>
      <c r="AH200">
        <f t="shared" si="274"/>
        <v>1.4237095882273914E-2</v>
      </c>
      <c r="AI200">
        <f t="shared" si="274"/>
        <v>1.4045527738189506E-2</v>
      </c>
      <c r="AJ200">
        <f t="shared" si="274"/>
        <v>1.3855311307626433E-2</v>
      </c>
      <c r="AK200">
        <f t="shared" si="274"/>
        <v>1.3666438641755652E-2</v>
      </c>
      <c r="AL200">
        <f t="shared" si="274"/>
        <v>1.3478901834564544E-2</v>
      </c>
      <c r="AM200">
        <f t="shared" si="274"/>
        <v>1.3292693022637917E-2</v>
      </c>
      <c r="AN200">
        <f t="shared" si="274"/>
        <v>1.3107804384940098E-2</v>
      </c>
      <c r="AO200">
        <f t="shared" si="274"/>
        <v>1.2924228142598124E-2</v>
      </c>
      <c r="AP200">
        <f t="shared" si="274"/>
        <v>1.2741956558685975E-2</v>
      </c>
      <c r="AQ200">
        <f t="shared" si="274"/>
        <v>1.2560981938009887E-2</v>
      </c>
      <c r="AR200">
        <f t="shared" si="269"/>
        <v>1.2381296626894746E-2</v>
      </c>
      <c r="AS200">
        <f t="shared" si="269"/>
        <v>1.2202893012971498E-2</v>
      </c>
      <c r="AT200">
        <f t="shared" si="269"/>
        <v>1.2025763524965627E-2</v>
      </c>
      <c r="AU200">
        <f t="shared" si="269"/>
        <v>1.1849900632486723E-2</v>
      </c>
      <c r="AV200">
        <f t="shared" si="269"/>
        <v>1.1675296845818998E-2</v>
      </c>
      <c r="AW200">
        <f t="shared" si="269"/>
        <v>1.1501944715712942E-2</v>
      </c>
      <c r="AX200">
        <f t="shared" si="269"/>
        <v>1.0227405514975581E-2</v>
      </c>
      <c r="AY200">
        <f t="shared" si="269"/>
        <v>8.7415785183385768E-3</v>
      </c>
      <c r="AZ200">
        <f t="shared" si="269"/>
        <v>7.8713514690970515E-3</v>
      </c>
      <c r="BA200">
        <f t="shared" si="269"/>
        <v>7.2124121139402995E-3</v>
      </c>
      <c r="BB200">
        <f t="shared" si="269"/>
        <v>6.6741013418081729E-3</v>
      </c>
      <c r="BC200">
        <f t="shared" si="269"/>
        <v>6.2171384494767263E-3</v>
      </c>
      <c r="BD200">
        <f t="shared" si="269"/>
        <v>5.8200087329878664E-3</v>
      </c>
      <c r="BE200">
        <f t="shared" si="269"/>
        <v>5.4693050572088885E-3</v>
      </c>
      <c r="BF200">
        <f t="shared" si="269"/>
        <v>5.1559528510125609E-3</v>
      </c>
      <c r="BG200">
        <f t="shared" si="269"/>
        <v>4.8734462422059472E-3</v>
      </c>
      <c r="BH200">
        <f t="shared" si="275"/>
        <v>4.6169193408873259E-3</v>
      </c>
      <c r="BI200">
        <f t="shared" si="275"/>
        <v>4.3826131396208163E-3</v>
      </c>
      <c r="BJ200">
        <f t="shared" si="275"/>
        <v>4.1675487344724682E-3</v>
      </c>
      <c r="BK200">
        <f t="shared" si="275"/>
        <v>3.9693163796565021E-3</v>
      </c>
      <c r="BL200">
        <f t="shared" si="275"/>
        <v>3.7859334949803154E-3</v>
      </c>
      <c r="BM200">
        <f t="shared" si="275"/>
        <v>3.6157457248892234E-3</v>
      </c>
      <c r="BN200">
        <f t="shared" si="275"/>
        <v>3.4573559652931228E-3</v>
      </c>
      <c r="BO200">
        <f t="shared" si="275"/>
        <v>3.3095721788860906E-3</v>
      </c>
      <c r="BP200">
        <f t="shared" si="275"/>
        <v>3.1713682002808587E-3</v>
      </c>
      <c r="BQ200">
        <f t="shared" si="275"/>
        <v>3.0418537482298554E-3</v>
      </c>
      <c r="BR200">
        <f t="shared" si="275"/>
        <v>2.9202511073429527E-3</v>
      </c>
      <c r="BS200">
        <f t="shared" si="275"/>
        <v>2.8058767346949474E-3</v>
      </c>
      <c r="BT200">
        <f t="shared" si="275"/>
        <v>2.6981265655501609E-3</v>
      </c>
      <c r="BU200">
        <f t="shared" si="275"/>
        <v>2.5964641401250714E-3</v>
      </c>
      <c r="BV200">
        <f t="shared" si="270"/>
        <v>2.5004109113568756E-3</v>
      </c>
      <c r="BW200">
        <f t="shared" si="270"/>
        <v>2.409538259792593E-3</v>
      </c>
      <c r="BX200">
        <f t="shared" si="270"/>
        <v>2.3234608597136387E-3</v>
      </c>
      <c r="BY200">
        <f t="shared" si="270"/>
        <v>2.2418311257529329E-3</v>
      </c>
      <c r="BZ200">
        <f t="shared" si="270"/>
        <v>2.1643345315888528E-3</v>
      </c>
      <c r="CA200">
        <f t="shared" si="270"/>
        <v>2.090685638533504E-3</v>
      </c>
      <c r="CB200">
        <f t="shared" si="270"/>
        <v>2.0206247065473054E-3</v>
      </c>
      <c r="CC200">
        <f t="shared" si="270"/>
        <v>1.9539147865715329E-3</v>
      </c>
      <c r="CD200">
        <f t="shared" si="270"/>
        <v>1.8903392132947076E-3</v>
      </c>
      <c r="CE200">
        <f t="shared" si="270"/>
        <v>1.8296994331356757E-3</v>
      </c>
      <c r="CF200">
        <f t="shared" si="276"/>
        <v>1.771813114471862E-3</v>
      </c>
      <c r="CG200">
        <f t="shared" si="276"/>
        <v>1.7165124967927683E-3</v>
      </c>
      <c r="CH200">
        <f t="shared" si="276"/>
        <v>1.663642943125336E-3</v>
      </c>
      <c r="CI200">
        <f t="shared" si="276"/>
        <v>1.6130616662120231E-3</v>
      </c>
      <c r="CJ200">
        <f t="shared" si="276"/>
        <v>1.5646366038643534E-3</v>
      </c>
      <c r="CK200">
        <f t="shared" si="276"/>
        <v>1.5182454229215692E-3</v>
      </c>
      <c r="CL200">
        <f t="shared" si="276"/>
        <v>1.4737746345125061E-3</v>
      </c>
      <c r="CM200">
        <f t="shared" si="276"/>
        <v>1.431118806000145E-3</v>
      </c>
      <c r="CN200">
        <f t="shared" si="276"/>
        <v>1.3901798571998053E-3</v>
      </c>
      <c r="CO200">
        <f t="shared" si="276"/>
        <v>1.3508664302951971E-3</v>
      </c>
      <c r="CP200">
        <f t="shared" si="271"/>
        <v>1.3130933244035789E-3</v>
      </c>
      <c r="CQ200">
        <f t="shared" si="271"/>
        <v>1.2767809870190296E-3</v>
      </c>
      <c r="CR200">
        <f t="shared" si="271"/>
        <v>8.2224614815937301E-4</v>
      </c>
      <c r="CS200">
        <f t="shared" si="271"/>
        <v>5.3419652306202622E-4</v>
      </c>
      <c r="CT200">
        <f t="shared" si="271"/>
        <v>3.7004504991019452E-4</v>
      </c>
      <c r="CU200">
        <f t="shared" si="271"/>
        <v>2.5749012723329462E-4</v>
      </c>
      <c r="CV200">
        <f t="shared" si="271"/>
        <v>1.7586037355658932E-4</v>
      </c>
      <c r="CW200">
        <f t="shared" si="271"/>
        <v>1.1563104592830423E-4</v>
      </c>
      <c r="CX200">
        <f t="shared" si="271"/>
        <v>7.1428049692736059E-5</v>
      </c>
      <c r="CY200">
        <f t="shared" si="271"/>
        <v>3.9840892052898683E-5</v>
      </c>
      <c r="CZ200">
        <f t="shared" si="271"/>
        <v>1.8530245020030917E-5</v>
      </c>
      <c r="DA200">
        <f t="shared" si="271"/>
        <v>5.8000609991918312E-6</v>
      </c>
      <c r="DB200">
        <f t="shared" si="271"/>
        <v>3.6852004936024373E-7</v>
      </c>
      <c r="DC200">
        <f t="shared" si="271"/>
        <v>0</v>
      </c>
      <c r="DD200">
        <f t="shared" si="271"/>
        <v>0</v>
      </c>
      <c r="DE200">
        <f t="shared" si="271"/>
        <v>0</v>
      </c>
      <c r="DF200">
        <f t="shared" si="277"/>
        <v>0</v>
      </c>
      <c r="DG200">
        <f t="shared" si="277"/>
        <v>0</v>
      </c>
      <c r="DH200">
        <f t="shared" si="277"/>
        <v>0</v>
      </c>
      <c r="DI200">
        <f t="shared" si="277"/>
        <v>0</v>
      </c>
      <c r="DJ200">
        <f t="shared" si="277"/>
        <v>0</v>
      </c>
      <c r="DK200">
        <f t="shared" si="277"/>
        <v>0</v>
      </c>
      <c r="DL200">
        <f t="shared" si="277"/>
        <v>0</v>
      </c>
      <c r="DM200">
        <f t="shared" si="277"/>
        <v>0</v>
      </c>
      <c r="DN200">
        <f t="shared" si="277"/>
        <v>0</v>
      </c>
      <c r="DO200">
        <f t="shared" si="277"/>
        <v>0</v>
      </c>
      <c r="DP200">
        <f t="shared" si="277"/>
        <v>0</v>
      </c>
      <c r="DQ200">
        <f t="shared" si="277"/>
        <v>0</v>
      </c>
      <c r="DR200">
        <f t="shared" si="277"/>
        <v>0</v>
      </c>
      <c r="DS200">
        <f t="shared" si="277"/>
        <v>0</v>
      </c>
      <c r="DT200">
        <f t="shared" si="272"/>
        <v>0</v>
      </c>
      <c r="DU200">
        <f t="shared" si="272"/>
        <v>0</v>
      </c>
      <c r="DV200">
        <f t="shared" si="272"/>
        <v>0</v>
      </c>
      <c r="DW200">
        <f t="shared" si="272"/>
        <v>0</v>
      </c>
      <c r="DX200">
        <f t="shared" si="272"/>
        <v>0</v>
      </c>
      <c r="DY200">
        <f t="shared" si="272"/>
        <v>0</v>
      </c>
      <c r="DZ200">
        <f t="shared" si="272"/>
        <v>0</v>
      </c>
      <c r="EA200">
        <f t="shared" si="272"/>
        <v>0</v>
      </c>
      <c r="EB200">
        <f t="shared" si="272"/>
        <v>0</v>
      </c>
      <c r="EC200">
        <f t="shared" si="272"/>
        <v>0</v>
      </c>
      <c r="ED200">
        <f t="shared" si="278"/>
        <v>0</v>
      </c>
      <c r="EE200">
        <f t="shared" si="278"/>
        <v>0</v>
      </c>
      <c r="EF200">
        <f t="shared" si="278"/>
        <v>0</v>
      </c>
      <c r="EG200">
        <f t="shared" si="278"/>
        <v>0</v>
      </c>
      <c r="EH200">
        <f t="shared" si="278"/>
        <v>0</v>
      </c>
      <c r="EI200">
        <f t="shared" si="278"/>
        <v>0</v>
      </c>
      <c r="EJ200">
        <f t="shared" si="278"/>
        <v>0</v>
      </c>
      <c r="EK200">
        <f t="shared" si="278"/>
        <v>0</v>
      </c>
      <c r="EL200">
        <f t="shared" si="278"/>
        <v>0</v>
      </c>
      <c r="EM200">
        <f t="shared" si="278"/>
        <v>0</v>
      </c>
      <c r="EN200">
        <f t="shared" si="278"/>
        <v>0</v>
      </c>
      <c r="EO200">
        <f t="shared" si="278"/>
        <v>0</v>
      </c>
      <c r="EP200">
        <f t="shared" si="278"/>
        <v>0</v>
      </c>
      <c r="EQ200">
        <f t="shared" si="278"/>
        <v>0</v>
      </c>
      <c r="ER200">
        <f t="shared" si="278"/>
        <v>0</v>
      </c>
      <c r="ES200">
        <f t="shared" si="278"/>
        <v>0</v>
      </c>
      <c r="ET200">
        <f t="shared" si="279"/>
        <v>0</v>
      </c>
      <c r="EU200">
        <f t="shared" si="279"/>
        <v>0</v>
      </c>
      <c r="EV200">
        <f t="shared" si="279"/>
        <v>0</v>
      </c>
      <c r="EW200">
        <f t="shared" si="279"/>
        <v>0</v>
      </c>
      <c r="EX200">
        <f t="shared" si="279"/>
        <v>0</v>
      </c>
      <c r="EZ200">
        <f t="shared" si="265"/>
        <v>0.88750379057303208</v>
      </c>
      <c r="FB200">
        <f t="shared" si="266"/>
        <v>1.0353324386133511E-2</v>
      </c>
      <c r="FC200">
        <f t="shared" si="267"/>
        <v>0.24869227150638384</v>
      </c>
    </row>
    <row r="201" spans="1:159" x14ac:dyDescent="0.25">
      <c r="A201">
        <v>1270</v>
      </c>
      <c r="B201" s="19">
        <f>'Input spectra'!Y200</f>
        <v>4.17955578397275E-2</v>
      </c>
      <c r="C201">
        <f>'Input spectra'!B200</f>
        <v>0</v>
      </c>
      <c r="D201">
        <f t="shared" si="273"/>
        <v>2.0653927966864227E-2</v>
      </c>
      <c r="E201">
        <f t="shared" si="273"/>
        <v>2.0417997801159809E-2</v>
      </c>
      <c r="F201">
        <f t="shared" si="273"/>
        <v>2.0183676393685995E-2</v>
      </c>
      <c r="G201">
        <f t="shared" si="273"/>
        <v>1.995095442892349E-2</v>
      </c>
      <c r="H201">
        <f t="shared" si="273"/>
        <v>1.971982264107423E-2</v>
      </c>
      <c r="I201">
        <f t="shared" si="273"/>
        <v>1.9490271813808694E-2</v>
      </c>
      <c r="J201">
        <f t="shared" si="273"/>
        <v>1.9262292780014425E-2</v>
      </c>
      <c r="K201">
        <f t="shared" si="273"/>
        <v>1.9035876421545812E-2</v>
      </c>
      <c r="L201">
        <f t="shared" si="273"/>
        <v>1.8811013668975089E-2</v>
      </c>
      <c r="M201">
        <f t="shared" si="273"/>
        <v>1.8587695501344571E-2</v>
      </c>
      <c r="N201">
        <f t="shared" si="268"/>
        <v>1.8365912945920104E-2</v>
      </c>
      <c r="O201">
        <f t="shared" si="268"/>
        <v>1.8145657077945715E-2</v>
      </c>
      <c r="P201">
        <f t="shared" si="268"/>
        <v>1.7926919020399494E-2</v>
      </c>
      <c r="Q201">
        <f t="shared" si="268"/>
        <v>1.7709689943750669E-2</v>
      </c>
      <c r="R201">
        <f t="shared" si="268"/>
        <v>1.7493961065717864E-2</v>
      </c>
      <c r="S201">
        <f t="shared" si="268"/>
        <v>1.7279723651028554E-2</v>
      </c>
      <c r="T201">
        <f t="shared" si="268"/>
        <v>1.7066969011179732E-2</v>
      </c>
      <c r="U201">
        <f t="shared" si="268"/>
        <v>1.6855688504199696E-2</v>
      </c>
      <c r="V201">
        <f t="shared" si="268"/>
        <v>1.6645873534411083E-2</v>
      </c>
      <c r="W201">
        <f t="shared" si="268"/>
        <v>1.6437515552194998E-2</v>
      </c>
      <c r="X201">
        <f t="shared" si="268"/>
        <v>1.6230606053756352E-2</v>
      </c>
      <c r="Y201">
        <f t="shared" si="268"/>
        <v>1.6025136580890345E-2</v>
      </c>
      <c r="Z201">
        <f t="shared" si="268"/>
        <v>1.5821098720750104E-2</v>
      </c>
      <c r="AA201">
        <f t="shared" si="268"/>
        <v>1.5618484105615442E-2</v>
      </c>
      <c r="AB201">
        <f t="shared" si="268"/>
        <v>1.5417284412662782E-2</v>
      </c>
      <c r="AC201">
        <f t="shared" si="268"/>
        <v>1.5217491363736221E-2</v>
      </c>
      <c r="AD201">
        <f t="shared" si="274"/>
        <v>1.5019096725119691E-2</v>
      </c>
      <c r="AE201">
        <f t="shared" si="274"/>
        <v>1.4822092307310276E-2</v>
      </c>
      <c r="AF201">
        <f t="shared" si="274"/>
        <v>1.4626469964792629E-2</v>
      </c>
      <c r="AG201">
        <f t="shared" si="274"/>
        <v>1.4432221595814495E-2</v>
      </c>
      <c r="AH201">
        <f t="shared" si="274"/>
        <v>1.4239339142163368E-2</v>
      </c>
      <c r="AI201">
        <f t="shared" si="274"/>
        <v>1.4047814588944231E-2</v>
      </c>
      <c r="AJ201">
        <f t="shared" si="274"/>
        <v>1.3857639964358388E-2</v>
      </c>
      <c r="AK201">
        <f t="shared" si="274"/>
        <v>1.3668807339483394E-2</v>
      </c>
      <c r="AL201">
        <f t="shared" si="274"/>
        <v>1.3481308828054085E-2</v>
      </c>
      <c r="AM201">
        <f t="shared" si="274"/>
        <v>1.329513658624466E-2</v>
      </c>
      <c r="AN201">
        <f t="shared" si="274"/>
        <v>1.3110282812451864E-2</v>
      </c>
      <c r="AO201">
        <f t="shared" si="274"/>
        <v>1.2926739747079226E-2</v>
      </c>
      <c r="AP201">
        <f t="shared" si="274"/>
        <v>1.2744499672322378E-2</v>
      </c>
      <c r="AQ201">
        <f t="shared" si="274"/>
        <v>1.2563554911955406E-2</v>
      </c>
      <c r="AR201">
        <f t="shared" si="269"/>
        <v>1.2383897831118294E-2</v>
      </c>
      <c r="AS201">
        <f t="shared" si="269"/>
        <v>1.2205520836105389E-2</v>
      </c>
      <c r="AT201">
        <f t="shared" si="269"/>
        <v>1.2028416374154903E-2</v>
      </c>
      <c r="AU201">
        <f t="shared" si="269"/>
        <v>1.1852576933239514E-2</v>
      </c>
      <c r="AV201">
        <f t="shared" si="269"/>
        <v>1.1677995041857911E-2</v>
      </c>
      <c r="AW201">
        <f t="shared" si="269"/>
        <v>1.150466326882746E-2</v>
      </c>
      <c r="AX201">
        <f t="shared" si="269"/>
        <v>1.0229876547610119E-2</v>
      </c>
      <c r="AY201">
        <f t="shared" si="269"/>
        <v>8.7437364815400511E-3</v>
      </c>
      <c r="AZ201">
        <f t="shared" si="269"/>
        <v>7.8733359549008949E-3</v>
      </c>
      <c r="BA201">
        <f t="shared" si="269"/>
        <v>7.2142683585645828E-3</v>
      </c>
      <c r="BB201">
        <f t="shared" si="269"/>
        <v>6.6758541021424405E-3</v>
      </c>
      <c r="BC201">
        <f t="shared" si="269"/>
        <v>6.2188038610968182E-3</v>
      </c>
      <c r="BD201">
        <f t="shared" si="269"/>
        <v>5.8215983371676583E-3</v>
      </c>
      <c r="BE201">
        <f t="shared" si="269"/>
        <v>5.4708276058413035E-3</v>
      </c>
      <c r="BF201">
        <f t="shared" si="269"/>
        <v>5.1574152537593098E-3</v>
      </c>
      <c r="BG201">
        <f t="shared" si="269"/>
        <v>4.8748541178856601E-3</v>
      </c>
      <c r="BH201">
        <f t="shared" si="275"/>
        <v>4.6182773631584153E-3</v>
      </c>
      <c r="BI201">
        <f t="shared" si="275"/>
        <v>4.3839252661323934E-3</v>
      </c>
      <c r="BJ201">
        <f t="shared" si="275"/>
        <v>4.1688183655357227E-3</v>
      </c>
      <c r="BK201">
        <f t="shared" si="275"/>
        <v>3.9705464720337959E-3</v>
      </c>
      <c r="BL201">
        <f t="shared" si="275"/>
        <v>3.7871266458739863E-3</v>
      </c>
      <c r="BM201">
        <f t="shared" si="275"/>
        <v>3.616904235448702E-3</v>
      </c>
      <c r="BN201">
        <f t="shared" si="275"/>
        <v>3.4584818896298661E-3</v>
      </c>
      <c r="BO201">
        <f t="shared" si="275"/>
        <v>3.3106673625767232E-3</v>
      </c>
      <c r="BP201">
        <f t="shared" si="275"/>
        <v>3.1724343110804631E-3</v>
      </c>
      <c r="BQ201">
        <f t="shared" si="275"/>
        <v>3.0428923009035297E-3</v>
      </c>
      <c r="BR201">
        <f t="shared" si="275"/>
        <v>2.9212634839825961E-3</v>
      </c>
      <c r="BS201">
        <f t="shared" si="275"/>
        <v>2.8068642015195095E-3</v>
      </c>
      <c r="BT201">
        <f t="shared" si="275"/>
        <v>2.6990902869308718E-3</v>
      </c>
      <c r="BU201">
        <f t="shared" si="275"/>
        <v>2.597405190394943E-3</v>
      </c>
      <c r="BV201">
        <f t="shared" si="270"/>
        <v>2.5013302848321769E-3</v>
      </c>
      <c r="BW201">
        <f t="shared" si="270"/>
        <v>2.4104368793374637E-3</v>
      </c>
      <c r="BX201">
        <f t="shared" si="270"/>
        <v>2.324339584107184E-3</v>
      </c>
      <c r="BY201">
        <f t="shared" si="270"/>
        <v>2.2426907560640272E-3</v>
      </c>
      <c r="BZ201">
        <f t="shared" si="270"/>
        <v>2.1651758167225903E-3</v>
      </c>
      <c r="CA201">
        <f t="shared" si="270"/>
        <v>2.0915092800814082E-3</v>
      </c>
      <c r="CB201">
        <f t="shared" si="270"/>
        <v>2.0214313630486391E-3</v>
      </c>
      <c r="CC201">
        <f t="shared" si="270"/>
        <v>1.9547050772735601E-3</v>
      </c>
      <c r="CD201">
        <f t="shared" si="270"/>
        <v>1.8911137214843272E-3</v>
      </c>
      <c r="CE201">
        <f t="shared" si="270"/>
        <v>1.8304587091025057E-3</v>
      </c>
      <c r="CF201">
        <f t="shared" si="276"/>
        <v>1.7725576781529191E-3</v>
      </c>
      <c r="CG201">
        <f t="shared" si="276"/>
        <v>1.7172428401408359E-3</v>
      </c>
      <c r="CH201">
        <f t="shared" si="276"/>
        <v>1.6643595322365422E-3</v>
      </c>
      <c r="CI201">
        <f t="shared" si="276"/>
        <v>1.6137649432427577E-3</v>
      </c>
      <c r="CJ201">
        <f t="shared" si="276"/>
        <v>1.5653269887631936E-3</v>
      </c>
      <c r="CK201">
        <f t="shared" si="276"/>
        <v>1.5189233149981855E-3</v>
      </c>
      <c r="CL201">
        <f t="shared" si="276"/>
        <v>1.4744404138624396E-3</v>
      </c>
      <c r="CM201">
        <f t="shared" si="276"/>
        <v>1.4317728348017481E-3</v>
      </c>
      <c r="CN201">
        <f t="shared" si="276"/>
        <v>1.3908224808974656E-3</v>
      </c>
      <c r="CO201">
        <f t="shared" si="276"/>
        <v>1.351497978681113E-3</v>
      </c>
      <c r="CP201">
        <f t="shared" si="271"/>
        <v>1.313714112608795E-3</v>
      </c>
      <c r="CQ201">
        <f t="shared" si="271"/>
        <v>1.2773913164230936E-3</v>
      </c>
      <c r="CR201">
        <f t="shared" si="271"/>
        <v>8.2264352020312761E-4</v>
      </c>
      <c r="CS201">
        <f t="shared" si="271"/>
        <v>5.3445749438128288E-4</v>
      </c>
      <c r="CT201">
        <f t="shared" si="271"/>
        <v>3.7022777255323611E-4</v>
      </c>
      <c r="CU201">
        <f t="shared" si="271"/>
        <v>2.5761862490055398E-4</v>
      </c>
      <c r="CV201">
        <f t="shared" si="271"/>
        <v>1.7594905881204107E-4</v>
      </c>
      <c r="CW201">
        <f t="shared" si="271"/>
        <v>1.1568996549247924E-4</v>
      </c>
      <c r="CX201">
        <f t="shared" si="271"/>
        <v>7.1464821023359127E-5</v>
      </c>
      <c r="CY201">
        <f t="shared" si="271"/>
        <v>3.9861611581334956E-5</v>
      </c>
      <c r="CZ201">
        <f t="shared" si="271"/>
        <v>1.853997916748797E-5</v>
      </c>
      <c r="DA201">
        <f t="shared" si="271"/>
        <v>5.803138313345176E-6</v>
      </c>
      <c r="DB201">
        <f t="shared" si="271"/>
        <v>3.6871750990569935E-7</v>
      </c>
      <c r="DC201">
        <f t="shared" si="271"/>
        <v>0</v>
      </c>
      <c r="DD201">
        <f t="shared" si="271"/>
        <v>0</v>
      </c>
      <c r="DE201">
        <f t="shared" si="271"/>
        <v>0</v>
      </c>
      <c r="DF201">
        <f t="shared" si="277"/>
        <v>0</v>
      </c>
      <c r="DG201">
        <f t="shared" si="277"/>
        <v>0</v>
      </c>
      <c r="DH201">
        <f t="shared" si="277"/>
        <v>0</v>
      </c>
      <c r="DI201">
        <f t="shared" si="277"/>
        <v>0</v>
      </c>
      <c r="DJ201">
        <f t="shared" si="277"/>
        <v>0</v>
      </c>
      <c r="DK201">
        <f t="shared" si="277"/>
        <v>0</v>
      </c>
      <c r="DL201">
        <f t="shared" si="277"/>
        <v>0</v>
      </c>
      <c r="DM201">
        <f t="shared" si="277"/>
        <v>0</v>
      </c>
      <c r="DN201">
        <f t="shared" si="277"/>
        <v>0</v>
      </c>
      <c r="DO201">
        <f t="shared" si="277"/>
        <v>0</v>
      </c>
      <c r="DP201">
        <f t="shared" si="277"/>
        <v>0</v>
      </c>
      <c r="DQ201">
        <f t="shared" si="277"/>
        <v>0</v>
      </c>
      <c r="DR201">
        <f t="shared" si="277"/>
        <v>0</v>
      </c>
      <c r="DS201">
        <f t="shared" si="277"/>
        <v>0</v>
      </c>
      <c r="DT201">
        <f t="shared" si="272"/>
        <v>0</v>
      </c>
      <c r="DU201">
        <f t="shared" si="272"/>
        <v>0</v>
      </c>
      <c r="DV201">
        <f t="shared" si="272"/>
        <v>0</v>
      </c>
      <c r="DW201">
        <f t="shared" si="272"/>
        <v>0</v>
      </c>
      <c r="DX201">
        <f t="shared" si="272"/>
        <v>0</v>
      </c>
      <c r="DY201">
        <f t="shared" si="272"/>
        <v>0</v>
      </c>
      <c r="DZ201">
        <f t="shared" si="272"/>
        <v>0</v>
      </c>
      <c r="EA201">
        <f t="shared" si="272"/>
        <v>0</v>
      </c>
      <c r="EB201">
        <f t="shared" si="272"/>
        <v>0</v>
      </c>
      <c r="EC201">
        <f t="shared" si="272"/>
        <v>0</v>
      </c>
      <c r="ED201">
        <f t="shared" si="278"/>
        <v>0</v>
      </c>
      <c r="EE201">
        <f t="shared" si="278"/>
        <v>0</v>
      </c>
      <c r="EF201">
        <f t="shared" si="278"/>
        <v>0</v>
      </c>
      <c r="EG201">
        <f t="shared" si="278"/>
        <v>0</v>
      </c>
      <c r="EH201">
        <f t="shared" si="278"/>
        <v>0</v>
      </c>
      <c r="EI201">
        <f t="shared" si="278"/>
        <v>0</v>
      </c>
      <c r="EJ201">
        <f t="shared" si="278"/>
        <v>0</v>
      </c>
      <c r="EK201">
        <f t="shared" si="278"/>
        <v>0</v>
      </c>
      <c r="EL201">
        <f t="shared" si="278"/>
        <v>0</v>
      </c>
      <c r="EM201">
        <f t="shared" si="278"/>
        <v>0</v>
      </c>
      <c r="EN201">
        <f t="shared" si="279"/>
        <v>0</v>
      </c>
      <c r="EO201">
        <f t="shared" si="279"/>
        <v>0</v>
      </c>
      <c r="EP201">
        <f t="shared" si="279"/>
        <v>0</v>
      </c>
      <c r="EQ201">
        <f t="shared" si="279"/>
        <v>0</v>
      </c>
      <c r="ER201">
        <f t="shared" si="279"/>
        <v>0</v>
      </c>
      <c r="ES201">
        <f t="shared" si="279"/>
        <v>0</v>
      </c>
      <c r="ET201">
        <f t="shared" si="279"/>
        <v>0</v>
      </c>
      <c r="EU201">
        <f t="shared" si="279"/>
        <v>0</v>
      </c>
      <c r="EV201">
        <f t="shared" si="279"/>
        <v>0</v>
      </c>
      <c r="EW201">
        <f t="shared" si="279"/>
        <v>0</v>
      </c>
      <c r="EX201">
        <f t="shared" si="279"/>
        <v>0</v>
      </c>
      <c r="EZ201">
        <f t="shared" si="265"/>
        <v>0.88763251403946442</v>
      </c>
      <c r="FB201">
        <f t="shared" si="266"/>
        <v>1.0340466747057686E-2</v>
      </c>
      <c r="FC201">
        <f t="shared" si="267"/>
        <v>0.24869391258353227</v>
      </c>
    </row>
    <row r="202" spans="1:159" x14ac:dyDescent="0.25">
      <c r="A202">
        <v>1275</v>
      </c>
      <c r="B202" s="19">
        <f>'Input spectra'!Y201</f>
        <v>4.1743040500573897E-2</v>
      </c>
      <c r="C202">
        <f>'Input spectra'!B201</f>
        <v>0</v>
      </c>
      <c r="D202">
        <f t="shared" si="273"/>
        <v>2.0653927966864227E-2</v>
      </c>
      <c r="E202">
        <f t="shared" si="273"/>
        <v>2.0418105031332918E-2</v>
      </c>
      <c r="F202">
        <f t="shared" si="273"/>
        <v>2.0183888393395067E-2</v>
      </c>
      <c r="G202">
        <f t="shared" si="273"/>
        <v>1.9951268762711735E-2</v>
      </c>
      <c r="H202">
        <f t="shared" si="273"/>
        <v>1.9720236898470831E-2</v>
      </c>
      <c r="I202">
        <f t="shared" si="273"/>
        <v>1.9490783609135715E-2</v>
      </c>
      <c r="J202">
        <f t="shared" si="273"/>
        <v>1.9262899752195028E-2</v>
      </c>
      <c r="K202">
        <f t="shared" si="273"/>
        <v>1.9036576233913714E-2</v>
      </c>
      <c r="L202">
        <f t="shared" si="273"/>
        <v>1.8811804009085338E-2</v>
      </c>
      <c r="M202">
        <f t="shared" si="273"/>
        <v>1.8588574080785555E-2</v>
      </c>
      <c r="N202">
        <f t="shared" si="268"/>
        <v>1.8366877500126839E-2</v>
      </c>
      <c r="O202">
        <f t="shared" si="268"/>
        <v>1.8146705366014357E-2</v>
      </c>
      <c r="P202">
        <f t="shared" si="268"/>
        <v>1.7928048824903123E-2</v>
      </c>
      <c r="Q202">
        <f t="shared" si="268"/>
        <v>1.7710899070556285E-2</v>
      </c>
      <c r="R202">
        <f t="shared" si="268"/>
        <v>1.7495247343804615E-2</v>
      </c>
      <c r="S202">
        <f t="shared" si="268"/>
        <v>1.7281084932307195E-2</v>
      </c>
      <c r="T202">
        <f t="shared" si="268"/>
        <v>1.706840317031328E-2</v>
      </c>
      <c r="U202">
        <f t="shared" si="268"/>
        <v>1.6857193438425302E-2</v>
      </c>
      <c r="V202">
        <f t="shared" si="268"/>
        <v>1.6647447163363083E-2</v>
      </c>
      <c r="W202">
        <f t="shared" si="268"/>
        <v>1.6439155817729183E-2</v>
      </c>
      <c r="X202">
        <f t="shared" si="268"/>
        <v>1.6232310919775398E-2</v>
      </c>
      <c r="Y202">
        <f t="shared" si="268"/>
        <v>1.6026904033170423E-2</v>
      </c>
      <c r="Z202">
        <f t="shared" si="268"/>
        <v>1.5822926766768657E-2</v>
      </c>
      <c r="AA202">
        <f t="shared" si="268"/>
        <v>1.5620370774380126E-2</v>
      </c>
      <c r="AB202">
        <f t="shared" si="268"/>
        <v>1.5419227754541569E-2</v>
      </c>
      <c r="AC202">
        <f t="shared" si="268"/>
        <v>1.5219489450288629E-2</v>
      </c>
      <c r="AD202">
        <f t="shared" si="274"/>
        <v>1.5021147648929169E-2</v>
      </c>
      <c r="AE202">
        <f t="shared" si="274"/>
        <v>1.4824194181817718E-2</v>
      </c>
      <c r="AF202">
        <f t="shared" si="274"/>
        <v>1.462862092413101E-2</v>
      </c>
      <c r="AG202">
        <f t="shared" si="274"/>
        <v>1.4434419794644632E-2</v>
      </c>
      <c r="AH202">
        <f t="shared" si="274"/>
        <v>1.4241582755510789E-2</v>
      </c>
      <c r="AI202">
        <f t="shared" si="274"/>
        <v>1.4050101812037146E-2</v>
      </c>
      <c r="AJ202">
        <f t="shared" si="274"/>
        <v>1.3859969012466769E-2</v>
      </c>
      <c r="AK202">
        <f t="shared" si="274"/>
        <v>1.367117644775913E-2</v>
      </c>
      <c r="AL202">
        <f t="shared" si="274"/>
        <v>1.3483716251372237E-2</v>
      </c>
      <c r="AM202">
        <f t="shared" si="274"/>
        <v>1.3297580599045792E-2</v>
      </c>
      <c r="AN202">
        <f t="shared" si="274"/>
        <v>1.3112761708585432E-2</v>
      </c>
      <c r="AO202">
        <f t="shared" si="274"/>
        <v>1.292925183964805E-2</v>
      </c>
      <c r="AP202">
        <f t="shared" si="274"/>
        <v>1.274704329352816E-2</v>
      </c>
      <c r="AQ202">
        <f t="shared" si="274"/>
        <v>1.2566128412945304E-2</v>
      </c>
      <c r="AR202">
        <f t="shared" si="269"/>
        <v>1.2386499581832536E-2</v>
      </c>
      <c r="AS202">
        <f t="shared" si="269"/>
        <v>1.2208149225125942E-2</v>
      </c>
      <c r="AT202">
        <f t="shared" si="269"/>
        <v>1.2031069808555154E-2</v>
      </c>
      <c r="AU202">
        <f t="shared" si="269"/>
        <v>1.1855253838434986E-2</v>
      </c>
      <c r="AV202">
        <f t="shared" si="269"/>
        <v>1.1680693861458006E-2</v>
      </c>
      <c r="AW202">
        <f t="shared" si="269"/>
        <v>1.1507382464488193E-2</v>
      </c>
      <c r="AX202">
        <f t="shared" si="269"/>
        <v>1.0232348177268241E-2</v>
      </c>
      <c r="AY202">
        <f t="shared" si="269"/>
        <v>8.7458949774605523E-3</v>
      </c>
      <c r="AZ202">
        <f t="shared" si="269"/>
        <v>7.8753209410233841E-3</v>
      </c>
      <c r="BA202">
        <f t="shared" si="269"/>
        <v>7.2161250809269712E-3</v>
      </c>
      <c r="BB202">
        <f t="shared" si="269"/>
        <v>6.6776073227886859E-3</v>
      </c>
      <c r="BC202">
        <f t="shared" si="269"/>
        <v>6.2204697188378852E-3</v>
      </c>
      <c r="BD202">
        <f t="shared" si="269"/>
        <v>5.8231883755119947E-3</v>
      </c>
      <c r="BE202">
        <f t="shared" si="269"/>
        <v>5.4723505783217784E-3</v>
      </c>
      <c r="BF202">
        <f t="shared" si="269"/>
        <v>5.158878071292978E-3</v>
      </c>
      <c r="BG202">
        <f t="shared" si="269"/>
        <v>4.8762624002824731E-3</v>
      </c>
      <c r="BH202">
        <f t="shared" si="275"/>
        <v>4.6196357848786521E-3</v>
      </c>
      <c r="BI202">
        <f t="shared" si="275"/>
        <v>4.3852377854863064E-3</v>
      </c>
      <c r="BJ202">
        <f t="shared" si="275"/>
        <v>4.1700883833882228E-3</v>
      </c>
      <c r="BK202">
        <f t="shared" si="275"/>
        <v>3.9717769456170983E-3</v>
      </c>
      <c r="BL202">
        <f t="shared" si="275"/>
        <v>3.7883201727935589E-3</v>
      </c>
      <c r="BM202">
        <f t="shared" si="275"/>
        <v>3.6180631172031759E-3</v>
      </c>
      <c r="BN202">
        <f t="shared" si="275"/>
        <v>3.4596081806357133E-3</v>
      </c>
      <c r="BO202">
        <f t="shared" si="275"/>
        <v>3.3117629086789452E-3</v>
      </c>
      <c r="BP202">
        <f t="shared" si="275"/>
        <v>3.1735007802718286E-3</v>
      </c>
      <c r="BQ202">
        <f t="shared" si="275"/>
        <v>3.0439312081608706E-3</v>
      </c>
      <c r="BR202">
        <f t="shared" si="275"/>
        <v>2.9222762115874213E-3</v>
      </c>
      <c r="BS202">
        <f t="shared" si="275"/>
        <v>2.8078520158613795E-3</v>
      </c>
      <c r="BT202">
        <f t="shared" si="275"/>
        <v>2.7000543525352045E-3</v>
      </c>
      <c r="BU202">
        <f t="shared" si="275"/>
        <v>2.5983465817346549E-3</v>
      </c>
      <c r="BV202">
        <f t="shared" si="270"/>
        <v>2.5022499963509512E-3</v>
      </c>
      <c r="BW202">
        <f t="shared" si="270"/>
        <v>2.4113358340158743E-3</v>
      </c>
      <c r="BX202">
        <f t="shared" si="270"/>
        <v>2.3252186408310787E-3</v>
      </c>
      <c r="BY202">
        <f t="shared" si="270"/>
        <v>2.2435507160004282E-3</v>
      </c>
      <c r="BZ202">
        <f t="shared" si="270"/>
        <v>2.1660174288670856E-3</v>
      </c>
      <c r="CA202">
        <f t="shared" si="270"/>
        <v>2.0923332461091804E-3</v>
      </c>
      <c r="CB202">
        <f t="shared" si="270"/>
        <v>2.0222383415764772E-3</v>
      </c>
      <c r="CC202">
        <f t="shared" si="270"/>
        <v>1.9554956876207414E-3</v>
      </c>
      <c r="CD202">
        <f t="shared" si="270"/>
        <v>1.8918885470047895E-3</v>
      </c>
      <c r="CE202">
        <f t="shared" si="270"/>
        <v>1.8312183001484045E-3</v>
      </c>
      <c r="CF202">
        <f t="shared" si="276"/>
        <v>1.7733025547197266E-3</v>
      </c>
      <c r="CG202">
        <f t="shared" si="276"/>
        <v>1.7179734942360766E-3</v>
      </c>
      <c r="CH202">
        <f t="shared" si="276"/>
        <v>1.6650764300077025E-3</v>
      </c>
      <c r="CI202">
        <f t="shared" si="276"/>
        <v>1.6144685268944931E-3</v>
      </c>
      <c r="CJ202">
        <f t="shared" si="276"/>
        <v>1.5660176782895153E-3</v>
      </c>
      <c r="CK202">
        <f t="shared" si="276"/>
        <v>1.5196015097516027E-3</v>
      </c>
      <c r="CL202">
        <f t="shared" si="276"/>
        <v>1.4751064939789438E-3</v>
      </c>
      <c r="CM202">
        <f t="shared" si="276"/>
        <v>1.4324271624979446E-3</v>
      </c>
      <c r="CN202">
        <f t="shared" si="276"/>
        <v>1.3914654016539665E-3</v>
      </c>
      <c r="CO202">
        <f t="shared" si="276"/>
        <v>1.3521298223244688E-3</v>
      </c>
      <c r="CP202">
        <f t="shared" si="271"/>
        <v>1.3143351943026682E-3</v>
      </c>
      <c r="CQ202">
        <f t="shared" si="271"/>
        <v>1.2780019375780419E-3</v>
      </c>
      <c r="CR202">
        <f t="shared" si="271"/>
        <v>8.2304108428735742E-4</v>
      </c>
      <c r="CS202">
        <f t="shared" si="271"/>
        <v>5.3471859319300079E-4</v>
      </c>
      <c r="CT202">
        <f t="shared" si="271"/>
        <v>3.704105854219524E-4</v>
      </c>
      <c r="CU202">
        <f t="shared" si="271"/>
        <v>2.5774718669318653E-4</v>
      </c>
      <c r="CV202">
        <f t="shared" si="271"/>
        <v>1.7603778879089681E-4</v>
      </c>
      <c r="CW202">
        <f t="shared" si="271"/>
        <v>1.1574891507899828E-4</v>
      </c>
      <c r="CX202">
        <f t="shared" si="271"/>
        <v>7.1501611283951035E-5</v>
      </c>
      <c r="CY202">
        <f t="shared" si="271"/>
        <v>3.9882341885103725E-5</v>
      </c>
      <c r="CZ202">
        <f t="shared" si="271"/>
        <v>1.8549718428402863E-5</v>
      </c>
      <c r="DA202">
        <f t="shared" si="271"/>
        <v>5.8062172602162457E-6</v>
      </c>
      <c r="DB202">
        <f t="shared" si="271"/>
        <v>3.6891507625453549E-7</v>
      </c>
      <c r="DC202">
        <f t="shared" si="271"/>
        <v>0</v>
      </c>
      <c r="DD202">
        <f t="shared" si="271"/>
        <v>0</v>
      </c>
      <c r="DE202">
        <f t="shared" si="271"/>
        <v>0</v>
      </c>
      <c r="DF202">
        <f t="shared" si="277"/>
        <v>0</v>
      </c>
      <c r="DG202">
        <f t="shared" si="277"/>
        <v>0</v>
      </c>
      <c r="DH202">
        <f t="shared" si="277"/>
        <v>0</v>
      </c>
      <c r="DI202">
        <f t="shared" si="277"/>
        <v>0</v>
      </c>
      <c r="DJ202">
        <f t="shared" si="277"/>
        <v>0</v>
      </c>
      <c r="DK202">
        <f t="shared" si="277"/>
        <v>0</v>
      </c>
      <c r="DL202">
        <f t="shared" si="277"/>
        <v>0</v>
      </c>
      <c r="DM202">
        <f t="shared" si="277"/>
        <v>0</v>
      </c>
      <c r="DN202">
        <f t="shared" si="277"/>
        <v>0</v>
      </c>
      <c r="DO202">
        <f t="shared" si="277"/>
        <v>0</v>
      </c>
      <c r="DP202">
        <f t="shared" si="277"/>
        <v>0</v>
      </c>
      <c r="DQ202">
        <f t="shared" si="277"/>
        <v>0</v>
      </c>
      <c r="DR202">
        <f t="shared" si="277"/>
        <v>0</v>
      </c>
      <c r="DS202">
        <f t="shared" si="277"/>
        <v>0</v>
      </c>
      <c r="DT202">
        <f t="shared" si="272"/>
        <v>0</v>
      </c>
      <c r="DU202">
        <f t="shared" si="272"/>
        <v>0</v>
      </c>
      <c r="DV202">
        <f t="shared" si="272"/>
        <v>0</v>
      </c>
      <c r="DW202">
        <f t="shared" si="272"/>
        <v>0</v>
      </c>
      <c r="DX202">
        <f t="shared" si="272"/>
        <v>0</v>
      </c>
      <c r="DY202">
        <f t="shared" si="272"/>
        <v>0</v>
      </c>
      <c r="DZ202">
        <f t="shared" si="272"/>
        <v>0</v>
      </c>
      <c r="EA202">
        <f t="shared" si="272"/>
        <v>0</v>
      </c>
      <c r="EB202">
        <f t="shared" si="272"/>
        <v>0</v>
      </c>
      <c r="EC202">
        <f t="shared" si="272"/>
        <v>0</v>
      </c>
      <c r="ED202">
        <f t="shared" si="278"/>
        <v>0</v>
      </c>
      <c r="EE202">
        <f t="shared" si="278"/>
        <v>0</v>
      </c>
      <c r="EF202">
        <f t="shared" si="278"/>
        <v>0</v>
      </c>
      <c r="EG202">
        <f t="shared" si="278"/>
        <v>0</v>
      </c>
      <c r="EH202">
        <f t="shared" si="278"/>
        <v>0</v>
      </c>
      <c r="EI202">
        <f t="shared" si="278"/>
        <v>0</v>
      </c>
      <c r="EJ202">
        <f t="shared" si="278"/>
        <v>0</v>
      </c>
      <c r="EK202">
        <f t="shared" si="278"/>
        <v>0</v>
      </c>
      <c r="EL202">
        <f t="shared" si="278"/>
        <v>0</v>
      </c>
      <c r="EM202">
        <f t="shared" si="278"/>
        <v>0</v>
      </c>
      <c r="EN202">
        <f t="shared" si="278"/>
        <v>0</v>
      </c>
      <c r="EO202">
        <f t="shared" si="278"/>
        <v>0</v>
      </c>
      <c r="EP202">
        <f t="shared" si="278"/>
        <v>0</v>
      </c>
      <c r="EQ202">
        <f t="shared" si="278"/>
        <v>0</v>
      </c>
      <c r="ER202">
        <f t="shared" si="278"/>
        <v>0</v>
      </c>
      <c r="ES202">
        <f t="shared" si="278"/>
        <v>0</v>
      </c>
      <c r="ET202">
        <f t="shared" si="279"/>
        <v>0</v>
      </c>
      <c r="EU202">
        <f t="shared" si="279"/>
        <v>0</v>
      </c>
      <c r="EV202">
        <f t="shared" si="279"/>
        <v>0</v>
      </c>
      <c r="EW202">
        <f t="shared" si="279"/>
        <v>0</v>
      </c>
      <c r="EX202">
        <f t="shared" si="279"/>
        <v>0</v>
      </c>
      <c r="EZ202">
        <f t="shared" si="265"/>
        <v>0.88776126650138221</v>
      </c>
      <c r="FB202">
        <f t="shared" si="266"/>
        <v>1.0327608770352936E-2</v>
      </c>
      <c r="FC202">
        <f t="shared" si="267"/>
        <v>0.24869555366090859</v>
      </c>
    </row>
    <row r="203" spans="1:159" x14ac:dyDescent="0.25">
      <c r="A203">
        <v>1280</v>
      </c>
      <c r="B203" s="19">
        <f>'Input spectra'!Y202</f>
        <v>4.1690523161420301E-2</v>
      </c>
      <c r="C203">
        <f>'Input spectra'!B202</f>
        <v>0</v>
      </c>
      <c r="D203">
        <f t="shared" si="273"/>
        <v>2.0653927966864227E-2</v>
      </c>
      <c r="E203">
        <f t="shared" si="273"/>
        <v>2.041821226206917E-2</v>
      </c>
      <c r="F203">
        <f t="shared" si="273"/>
        <v>2.0184100395330879E-2</v>
      </c>
      <c r="G203">
        <f t="shared" si="273"/>
        <v>1.9951583101452411E-2</v>
      </c>
      <c r="H203">
        <f t="shared" si="273"/>
        <v>1.9720651164569801E-2</v>
      </c>
      <c r="I203">
        <f t="shared" si="273"/>
        <v>1.9491295417901983E-2</v>
      </c>
      <c r="J203">
        <f t="shared" si="273"/>
        <v>1.9263506743501867E-2</v>
      </c>
      <c r="K203">
        <f t="shared" si="273"/>
        <v>1.9037276072008686E-2</v>
      </c>
      <c r="L203">
        <f t="shared" si="273"/>
        <v>1.8812594382401533E-2</v>
      </c>
      <c r="M203">
        <f t="shared" si="273"/>
        <v>1.8589452701754113E-2</v>
      </c>
      <c r="N203">
        <f t="shared" si="268"/>
        <v>1.8367842104990723E-2</v>
      </c>
      <c r="O203">
        <f t="shared" si="268"/>
        <v>1.8147753714643382E-2</v>
      </c>
      <c r="P203">
        <f t="shared" si="268"/>
        <v>1.7929178700610188E-2</v>
      </c>
      <c r="Q203">
        <f t="shared" si="268"/>
        <v>1.771210827991488E-2</v>
      </c>
      <c r="R203">
        <f t="shared" si="268"/>
        <v>1.7496533716467505E-2</v>
      </c>
      <c r="S203">
        <f t="shared" si="268"/>
        <v>1.7282446320826365E-2</v>
      </c>
      <c r="T203">
        <f t="shared" si="268"/>
        <v>1.7069837449961045E-2</v>
      </c>
      <c r="U203">
        <f t="shared" si="268"/>
        <v>1.6858698507016642E-2</v>
      </c>
      <c r="V203">
        <f t="shared" si="268"/>
        <v>1.6649020941079163E-2</v>
      </c>
      <c r="W203">
        <f t="shared" si="268"/>
        <v>1.6440796246942058E-2</v>
      </c>
      <c r="X203">
        <f t="shared" si="268"/>
        <v>1.6234015964873904E-2</v>
      </c>
      <c r="Y203">
        <f t="shared" si="268"/>
        <v>1.602867168038722E-2</v>
      </c>
      <c r="Z203">
        <f t="shared" si="268"/>
        <v>1.5824755024008458E-2</v>
      </c>
      <c r="AA203">
        <f t="shared" si="268"/>
        <v>1.5622257671049068E-2</v>
      </c>
      <c r="AB203">
        <f t="shared" si="268"/>
        <v>1.5421171341377738E-2</v>
      </c>
      <c r="AC203">
        <f t="shared" si="268"/>
        <v>1.5221487799193729E-2</v>
      </c>
      <c r="AD203">
        <f t="shared" si="274"/>
        <v>1.5023198852801326E-2</v>
      </c>
      <c r="AE203">
        <f t="shared" si="274"/>
        <v>1.4826296354385402E-2</v>
      </c>
      <c r="AF203">
        <f t="shared" si="274"/>
        <v>1.4630772199788098E-2</v>
      </c>
      <c r="AG203">
        <f t="shared" si="274"/>
        <v>1.4436618328286568E-2</v>
      </c>
      <c r="AH203">
        <f t="shared" si="274"/>
        <v>1.4243826722371865E-2</v>
      </c>
      <c r="AI203">
        <f t="shared" si="274"/>
        <v>1.4052389407528874E-2</v>
      </c>
      <c r="AJ203">
        <f t="shared" si="274"/>
        <v>1.3862298452017347E-2</v>
      </c>
      <c r="AK203">
        <f t="shared" si="274"/>
        <v>1.3673545966654013E-2</v>
      </c>
      <c r="AL203">
        <f t="shared" si="274"/>
        <v>1.3486124104595758E-2</v>
      </c>
      <c r="AM203">
        <f t="shared" si="274"/>
        <v>1.3300025061123884E-2</v>
      </c>
      <c r="AN203">
        <f t="shared" si="274"/>
        <v>1.311524107342941E-2</v>
      </c>
      <c r="AO203">
        <f t="shared" si="274"/>
        <v>1.2931764420399448E-2</v>
      </c>
      <c r="AP203">
        <f t="shared" si="274"/>
        <v>1.2749587422404623E-2</v>
      </c>
      <c r="AQ203">
        <f t="shared" si="274"/>
        <v>1.2568702441087537E-2</v>
      </c>
      <c r="AR203">
        <f t="shared" si="269"/>
        <v>1.2389101879152289E-2</v>
      </c>
      <c r="AS203">
        <f t="shared" si="269"/>
        <v>1.221077818015502E-2</v>
      </c>
      <c r="AT203">
        <f t="shared" si="269"/>
        <v>1.2033723828295477E-2</v>
      </c>
      <c r="AU203">
        <f t="shared" si="269"/>
        <v>1.1857931348209654E-2</v>
      </c>
      <c r="AV203">
        <f t="shared" si="269"/>
        <v>1.1683393304763383E-2</v>
      </c>
      <c r="AW203">
        <f t="shared" si="269"/>
        <v>1.1510102302847009E-2</v>
      </c>
      <c r="AX203">
        <f t="shared" si="269"/>
        <v>1.0234820404094191E-2</v>
      </c>
      <c r="AY203">
        <f t="shared" si="269"/>
        <v>8.7480540062315846E-3</v>
      </c>
      <c r="AZ203">
        <f t="shared" si="269"/>
        <v>7.8773064275906562E-3</v>
      </c>
      <c r="BA203">
        <f t="shared" si="269"/>
        <v>7.217982281150421E-3</v>
      </c>
      <c r="BB203">
        <f t="shared" si="269"/>
        <v>6.6793610038677967E-3</v>
      </c>
      <c r="BC203">
        <f t="shared" si="269"/>
        <v>6.2221360228194317E-3</v>
      </c>
      <c r="BD203">
        <f t="shared" si="269"/>
        <v>5.8247788481394606E-3</v>
      </c>
      <c r="BE203">
        <f t="shared" si="269"/>
        <v>5.473873974768304E-3</v>
      </c>
      <c r="BF203">
        <f t="shared" si="269"/>
        <v>5.1603413037312109E-3</v>
      </c>
      <c r="BG203">
        <f t="shared" si="269"/>
        <v>4.8776710895138842E-3</v>
      </c>
      <c r="BH203">
        <f t="shared" si="275"/>
        <v>4.620994606165529E-3</v>
      </c>
      <c r="BI203">
        <f t="shared" si="275"/>
        <v>4.3865506978001696E-3</v>
      </c>
      <c r="BJ203">
        <f t="shared" si="275"/>
        <v>4.171358788147804E-3</v>
      </c>
      <c r="BK203">
        <f t="shared" si="275"/>
        <v>3.9730078005245457E-3</v>
      </c>
      <c r="BL203">
        <f t="shared" si="275"/>
        <v>3.7895140758575389E-3</v>
      </c>
      <c r="BM203">
        <f t="shared" si="275"/>
        <v>3.6192223702715774E-3</v>
      </c>
      <c r="BN203">
        <f t="shared" si="275"/>
        <v>3.4607348384300728E-3</v>
      </c>
      <c r="BO203">
        <f t="shared" si="275"/>
        <v>3.3128588173126851E-3</v>
      </c>
      <c r="BP203">
        <f t="shared" si="275"/>
        <v>3.1745676079754362E-3</v>
      </c>
      <c r="BQ203">
        <f t="shared" si="275"/>
        <v>3.0449704701229403E-3</v>
      </c>
      <c r="BR203">
        <f t="shared" si="275"/>
        <v>2.9232892902790989E-3</v>
      </c>
      <c r="BS203">
        <f t="shared" si="275"/>
        <v>2.8088401778428589E-3</v>
      </c>
      <c r="BT203">
        <f t="shared" si="275"/>
        <v>2.7010187624861097E-3</v>
      </c>
      <c r="BU203">
        <f t="shared" si="275"/>
        <v>2.5992883142678231E-3</v>
      </c>
      <c r="BV203">
        <f t="shared" si="270"/>
        <v>2.5031700460374927E-3</v>
      </c>
      <c r="BW203">
        <f t="shared" si="270"/>
        <v>2.4122351239528102E-3</v>
      </c>
      <c r="BX203">
        <f t="shared" si="270"/>
        <v>2.3260980300110093E-3</v>
      </c>
      <c r="BY203">
        <f t="shared" si="270"/>
        <v>2.2444110056885299E-3</v>
      </c>
      <c r="BZ203">
        <f t="shared" si="270"/>
        <v>2.1668593681494499E-3</v>
      </c>
      <c r="CA203">
        <f t="shared" si="270"/>
        <v>2.0931575367446509E-3</v>
      </c>
      <c r="CB203">
        <f t="shared" si="270"/>
        <v>2.0230456422593761E-3</v>
      </c>
      <c r="CC203">
        <f t="shared" si="270"/>
        <v>1.9562866177423623E-3</v>
      </c>
      <c r="CD203">
        <f t="shared" si="270"/>
        <v>1.8926636899861112E-3</v>
      </c>
      <c r="CE203">
        <f t="shared" si="270"/>
        <v>1.831978206404122E-3</v>
      </c>
      <c r="CF203">
        <f t="shared" si="276"/>
        <v>1.7740477443037666E-3</v>
      </c>
      <c r="CG203">
        <f t="shared" si="276"/>
        <v>1.7187044592107074E-3</v>
      </c>
      <c r="CH203">
        <f t="shared" si="276"/>
        <v>1.6657936365717674E-3</v>
      </c>
      <c r="CI203">
        <f t="shared" si="276"/>
        <v>1.6151724173009121E-3</v>
      </c>
      <c r="CJ203">
        <f t="shared" si="276"/>
        <v>1.5667086725777335E-3</v>
      </c>
      <c r="CK203">
        <f t="shared" si="276"/>
        <v>1.5202800073169649E-3</v>
      </c>
      <c r="CL203">
        <f t="shared" si="276"/>
        <v>1.4757728749978903E-3</v>
      </c>
      <c r="CM203">
        <f t="shared" si="276"/>
        <v>1.4330817892253306E-3</v>
      </c>
      <c r="CN203">
        <f t="shared" si="276"/>
        <v>1.3921086196066262E-3</v>
      </c>
      <c r="CO203">
        <f t="shared" si="276"/>
        <v>1.3527619613633011E-3</v>
      </c>
      <c r="CP203">
        <f t="shared" si="271"/>
        <v>1.3149565696239495E-3</v>
      </c>
      <c r="CQ203">
        <f t="shared" si="271"/>
        <v>1.2786128506233369E-3</v>
      </c>
      <c r="CR203">
        <f t="shared" si="271"/>
        <v>8.2343884050487123E-4</v>
      </c>
      <c r="CS203">
        <f t="shared" si="271"/>
        <v>5.3497981955946369E-4</v>
      </c>
      <c r="CT203">
        <f t="shared" si="271"/>
        <v>3.7059348856089541E-4</v>
      </c>
      <c r="CU203">
        <f t="shared" si="271"/>
        <v>2.5787581264319326E-4</v>
      </c>
      <c r="CV203">
        <f t="shared" si="271"/>
        <v>1.7612656351571028E-4</v>
      </c>
      <c r="CW203">
        <f t="shared" si="271"/>
        <v>1.1580789470315919E-4</v>
      </c>
      <c r="CX203">
        <f t="shared" si="271"/>
        <v>7.1538420484256997E-5</v>
      </c>
      <c r="CY203">
        <f t="shared" si="271"/>
        <v>3.9903082969808765E-5</v>
      </c>
      <c r="CZ203">
        <f t="shared" si="271"/>
        <v>1.8559462805461756E-5</v>
      </c>
      <c r="DA203">
        <f t="shared" si="271"/>
        <v>5.8092978406713043E-6</v>
      </c>
      <c r="DB203">
        <f t="shared" si="271"/>
        <v>3.6911274846344372E-7</v>
      </c>
      <c r="DC203">
        <f t="shared" si="271"/>
        <v>0</v>
      </c>
      <c r="DD203">
        <f t="shared" si="271"/>
        <v>0</v>
      </c>
      <c r="DE203">
        <f t="shared" si="271"/>
        <v>0</v>
      </c>
      <c r="DF203">
        <f t="shared" si="277"/>
        <v>0</v>
      </c>
      <c r="DG203">
        <f t="shared" si="277"/>
        <v>0</v>
      </c>
      <c r="DH203">
        <f t="shared" si="277"/>
        <v>0</v>
      </c>
      <c r="DI203">
        <f t="shared" si="277"/>
        <v>0</v>
      </c>
      <c r="DJ203">
        <f t="shared" si="277"/>
        <v>0</v>
      </c>
      <c r="DK203">
        <f t="shared" si="277"/>
        <v>0</v>
      </c>
      <c r="DL203">
        <f t="shared" si="277"/>
        <v>0</v>
      </c>
      <c r="DM203">
        <f t="shared" si="277"/>
        <v>0</v>
      </c>
      <c r="DN203">
        <f t="shared" si="277"/>
        <v>0</v>
      </c>
      <c r="DO203">
        <f t="shared" si="277"/>
        <v>0</v>
      </c>
      <c r="DP203">
        <f t="shared" si="277"/>
        <v>0</v>
      </c>
      <c r="DQ203">
        <f t="shared" si="277"/>
        <v>0</v>
      </c>
      <c r="DR203">
        <f t="shared" si="277"/>
        <v>0</v>
      </c>
      <c r="DS203">
        <f t="shared" si="277"/>
        <v>0</v>
      </c>
      <c r="DT203">
        <f t="shared" si="272"/>
        <v>0</v>
      </c>
      <c r="DU203">
        <f t="shared" si="272"/>
        <v>0</v>
      </c>
      <c r="DV203">
        <f t="shared" si="272"/>
        <v>0</v>
      </c>
      <c r="DW203">
        <f t="shared" si="272"/>
        <v>0</v>
      </c>
      <c r="DX203">
        <f t="shared" si="272"/>
        <v>0</v>
      </c>
      <c r="DY203">
        <f t="shared" si="272"/>
        <v>0</v>
      </c>
      <c r="DZ203">
        <f t="shared" si="272"/>
        <v>0</v>
      </c>
      <c r="EA203">
        <f t="shared" si="272"/>
        <v>0</v>
      </c>
      <c r="EB203">
        <f t="shared" si="272"/>
        <v>0</v>
      </c>
      <c r="EC203">
        <f t="shared" si="272"/>
        <v>0</v>
      </c>
      <c r="ED203">
        <f t="shared" si="278"/>
        <v>0</v>
      </c>
      <c r="EE203">
        <f t="shared" si="278"/>
        <v>0</v>
      </c>
      <c r="EF203">
        <f t="shared" si="278"/>
        <v>0</v>
      </c>
      <c r="EG203">
        <f t="shared" si="278"/>
        <v>0</v>
      </c>
      <c r="EH203">
        <f t="shared" si="278"/>
        <v>0</v>
      </c>
      <c r="EI203">
        <f t="shared" si="278"/>
        <v>0</v>
      </c>
      <c r="EJ203">
        <f t="shared" si="278"/>
        <v>0</v>
      </c>
      <c r="EK203">
        <f t="shared" si="278"/>
        <v>0</v>
      </c>
      <c r="EL203">
        <f t="shared" si="278"/>
        <v>0</v>
      </c>
      <c r="EM203">
        <f t="shared" si="278"/>
        <v>0</v>
      </c>
      <c r="EN203">
        <f t="shared" si="279"/>
        <v>0</v>
      </c>
      <c r="EO203">
        <f t="shared" si="279"/>
        <v>0</v>
      </c>
      <c r="EP203">
        <f t="shared" si="279"/>
        <v>0</v>
      </c>
      <c r="EQ203">
        <f t="shared" si="279"/>
        <v>0</v>
      </c>
      <c r="ER203">
        <f t="shared" si="279"/>
        <v>0</v>
      </c>
      <c r="ES203">
        <f t="shared" si="279"/>
        <v>0</v>
      </c>
      <c r="ET203">
        <f t="shared" si="279"/>
        <v>0</v>
      </c>
      <c r="EU203">
        <f t="shared" si="279"/>
        <v>0</v>
      </c>
      <c r="EV203">
        <f t="shared" si="279"/>
        <v>0</v>
      </c>
      <c r="EW203">
        <f t="shared" si="279"/>
        <v>0</v>
      </c>
      <c r="EX203">
        <f t="shared" si="279"/>
        <v>0</v>
      </c>
      <c r="EZ203">
        <f t="shared" si="265"/>
        <v>0.88789004796691939</v>
      </c>
      <c r="FB203">
        <f t="shared" si="266"/>
        <v>1.031475045601038E-2</v>
      </c>
      <c r="FC203">
        <f t="shared" si="267"/>
        <v>0.24869719473850674</v>
      </c>
    </row>
    <row r="204" spans="1:159" x14ac:dyDescent="0.25">
      <c r="A204">
        <v>1285</v>
      </c>
      <c r="B204" s="19">
        <f>'Input spectra'!Y203</f>
        <v>4.1638005822266698E-2</v>
      </c>
      <c r="C204">
        <f>'Input spectra'!B203</f>
        <v>0</v>
      </c>
      <c r="D204">
        <f t="shared" si="273"/>
        <v>2.0653927966864227E-2</v>
      </c>
      <c r="E204">
        <f t="shared" si="273"/>
        <v>2.0418319493368572E-2</v>
      </c>
      <c r="F204">
        <f t="shared" si="273"/>
        <v>2.0184312399493462E-2</v>
      </c>
      <c r="G204">
        <f t="shared" si="273"/>
        <v>1.9951897445145597E-2</v>
      </c>
      <c r="H204">
        <f t="shared" si="273"/>
        <v>1.9721065439371323E-2</v>
      </c>
      <c r="I204">
        <f t="shared" si="273"/>
        <v>1.949180724010784E-2</v>
      </c>
      <c r="J204">
        <f t="shared" si="273"/>
        <v>1.9264113753935552E-2</v>
      </c>
      <c r="K204">
        <f t="shared" si="273"/>
        <v>1.9037975935831678E-2</v>
      </c>
      <c r="L204">
        <f t="shared" si="273"/>
        <v>1.8813384788925067E-2</v>
      </c>
      <c r="M204">
        <f t="shared" si="273"/>
        <v>1.8590331364252203E-2</v>
      </c>
      <c r="N204">
        <f t="shared" si="268"/>
        <v>1.836880676051442E-2</v>
      </c>
      <c r="O204">
        <f t="shared" si="268"/>
        <v>1.814880212383628E-2</v>
      </c>
      <c r="P204">
        <f t="shared" si="268"/>
        <v>1.7930308647525178E-2</v>
      </c>
      <c r="Q204">
        <f t="shared" si="268"/>
        <v>1.7713317571832084E-2</v>
      </c>
      <c r="R204">
        <f t="shared" si="268"/>
        <v>1.7497820183713493E-2</v>
      </c>
      <c r="S204">
        <f t="shared" si="268"/>
        <v>1.7283807816594516E-2</v>
      </c>
      <c r="T204">
        <f t="shared" si="268"/>
        <v>1.7071271850133154E-2</v>
      </c>
      <c r="U204">
        <f t="shared" si="268"/>
        <v>1.6860203709985717E-2</v>
      </c>
      <c r="V204">
        <f t="shared" si="268"/>
        <v>1.6650594867573389E-2</v>
      </c>
      <c r="W204">
        <f t="shared" si="268"/>
        <v>1.6442436839849962E-2</v>
      </c>
      <c r="X204">
        <f t="shared" si="268"/>
        <v>1.6235721189070677E-2</v>
      </c>
      <c r="Y204">
        <f t="shared" si="268"/>
        <v>1.6030439522562237E-2</v>
      </c>
      <c r="Z204">
        <f t="shared" si="268"/>
        <v>1.5826583492493915E-2</v>
      </c>
      <c r="AA204">
        <f t="shared" si="268"/>
        <v>1.5624144795649797E-2</v>
      </c>
      <c r="AB204">
        <f t="shared" si="268"/>
        <v>1.5423115173202167E-2</v>
      </c>
      <c r="AC204">
        <f t="shared" si="268"/>
        <v>1.5223486410485976E-2</v>
      </c>
      <c r="AD204">
        <f t="shared" si="274"/>
        <v>1.5025250336774406E-2</v>
      </c>
      <c r="AE204">
        <f t="shared" si="274"/>
        <v>1.4828398825055596E-2</v>
      </c>
      <c r="AF204">
        <f t="shared" si="274"/>
        <v>1.4632923791810411E-2</v>
      </c>
      <c r="AG204">
        <f t="shared" si="274"/>
        <v>1.4438817196791302E-2</v>
      </c>
      <c r="AH204">
        <f t="shared" si="274"/>
        <v>1.4246071042802301E-2</v>
      </c>
      <c r="AI204">
        <f t="shared" si="274"/>
        <v>1.4054677375480048E-2</v>
      </c>
      <c r="AJ204">
        <f t="shared" si="274"/>
        <v>1.3864628283075919E-2</v>
      </c>
      <c r="AK204">
        <f t="shared" si="274"/>
        <v>1.3675915896239212E-2</v>
      </c>
      <c r="AL204">
        <f t="shared" si="274"/>
        <v>1.3488532387801415E-2</v>
      </c>
      <c r="AM204">
        <f t="shared" si="274"/>
        <v>1.330246997256153E-2</v>
      </c>
      <c r="AN204">
        <f t="shared" si="274"/>
        <v>1.3117720907072425E-2</v>
      </c>
      <c r="AO204">
        <f t="shared" si="274"/>
        <v>1.2934277489428289E-2</v>
      </c>
      <c r="AP204">
        <f t="shared" si="274"/>
        <v>1.2752132059053092E-2</v>
      </c>
      <c r="AQ204">
        <f t="shared" si="274"/>
        <v>1.2571276996490089E-2</v>
      </c>
      <c r="AR204">
        <f t="shared" si="269"/>
        <v>1.2391704723192386E-2</v>
      </c>
      <c r="AS204">
        <f t="shared" si="269"/>
        <v>1.2213407701314511E-2</v>
      </c>
      <c r="AT204">
        <f t="shared" si="269"/>
        <v>1.2036378433504998E-2</v>
      </c>
      <c r="AU204">
        <f t="shared" si="269"/>
        <v>1.1860609462700062E-2</v>
      </c>
      <c r="AV204">
        <f t="shared" si="269"/>
        <v>1.1686093371918187E-2</v>
      </c>
      <c r="AW204">
        <f t="shared" si="269"/>
        <v>1.1512822784055816E-2</v>
      </c>
      <c r="AX204">
        <f t="shared" si="269"/>
        <v>1.0237293228232249E-2</v>
      </c>
      <c r="AY204">
        <f t="shared" si="269"/>
        <v>8.7502135679846903E-3</v>
      </c>
      <c r="AZ204">
        <f t="shared" si="269"/>
        <v>7.8792924147288827E-3</v>
      </c>
      <c r="BA204">
        <f t="shared" si="269"/>
        <v>7.2198399593579182E-3</v>
      </c>
      <c r="BB204">
        <f t="shared" si="269"/>
        <v>6.6811151455006918E-3</v>
      </c>
      <c r="BC204">
        <f t="shared" si="269"/>
        <v>6.2238027731609932E-3</v>
      </c>
      <c r="BD204">
        <f t="shared" si="269"/>
        <v>5.8263697551686686E-3</v>
      </c>
      <c r="BE204">
        <f t="shared" si="269"/>
        <v>5.4753977952989048E-3</v>
      </c>
      <c r="BF204">
        <f t="shared" si="269"/>
        <v>5.1618049511916913E-3</v>
      </c>
      <c r="BG204">
        <f t="shared" si="269"/>
        <v>4.8790801856974202E-3</v>
      </c>
      <c r="BH204">
        <f t="shared" si="275"/>
        <v>4.6223538271365746E-3</v>
      </c>
      <c r="BI204">
        <f t="shared" si="275"/>
        <v>4.3878640031916319E-3</v>
      </c>
      <c r="BJ204">
        <f t="shared" si="275"/>
        <v>4.1726295799323371E-3</v>
      </c>
      <c r="BK204">
        <f t="shared" si="275"/>
        <v>3.9742390368743118E-3</v>
      </c>
      <c r="BL204">
        <f t="shared" si="275"/>
        <v>3.7907083551844693E-3</v>
      </c>
      <c r="BM204">
        <f t="shared" si="275"/>
        <v>3.6203819947728797E-3</v>
      </c>
      <c r="BN204">
        <f t="shared" si="275"/>
        <v>3.4618618631323942E-3</v>
      </c>
      <c r="BO204">
        <f t="shared" si="275"/>
        <v>3.3139550885979085E-3</v>
      </c>
      <c r="BP204">
        <f t="shared" si="275"/>
        <v>3.1756347943118052E-3</v>
      </c>
      <c r="BQ204">
        <f t="shared" si="275"/>
        <v>3.0460100869108431E-3</v>
      </c>
      <c r="BR204">
        <f t="shared" si="275"/>
        <v>2.9243027201793412E-3</v>
      </c>
      <c r="BS204">
        <f t="shared" si="275"/>
        <v>2.8098286875862916E-3</v>
      </c>
      <c r="BT204">
        <f t="shared" si="275"/>
        <v>2.701983516906582E-3</v>
      </c>
      <c r="BU204">
        <f t="shared" si="275"/>
        <v>2.6002303881181086E-3</v>
      </c>
      <c r="BV204">
        <f t="shared" si="270"/>
        <v>2.5040904340161421E-3</v>
      </c>
      <c r="BW204">
        <f t="shared" si="270"/>
        <v>2.4131347492733039E-3</v>
      </c>
      <c r="BX204">
        <f t="shared" si="270"/>
        <v>2.3269777517727092E-3</v>
      </c>
      <c r="BY204">
        <f t="shared" si="270"/>
        <v>2.2452716252547768E-3</v>
      </c>
      <c r="BZ204">
        <f t="shared" si="270"/>
        <v>2.1677016346968426E-3</v>
      </c>
      <c r="CA204">
        <f t="shared" si="270"/>
        <v>2.0939821521157027E-3</v>
      </c>
      <c r="CB204">
        <f t="shared" si="270"/>
        <v>2.0238532652259449E-3</v>
      </c>
      <c r="CC204">
        <f t="shared" si="270"/>
        <v>1.9570778677677611E-3</v>
      </c>
      <c r="CD204">
        <f t="shared" si="270"/>
        <v>1.893439150558362E-3</v>
      </c>
      <c r="CE204">
        <f t="shared" si="270"/>
        <v>1.832738428000461E-3</v>
      </c>
      <c r="CF204">
        <f t="shared" si="276"/>
        <v>1.7747932470365782E-3</v>
      </c>
      <c r="CG204">
        <f t="shared" si="276"/>
        <v>1.7194357351970016E-3</v>
      </c>
      <c r="CH204">
        <f t="shared" si="276"/>
        <v>1.6665111520617446E-3</v>
      </c>
      <c r="CI204">
        <f t="shared" si="276"/>
        <v>1.6158766145957567E-3</v>
      </c>
      <c r="CJ204">
        <f t="shared" si="276"/>
        <v>1.5673999717623224E-3</v>
      </c>
      <c r="CK204">
        <f t="shared" si="276"/>
        <v>1.5209588078294767E-3</v>
      </c>
      <c r="CL204">
        <f t="shared" si="276"/>
        <v>1.476439557055212E-3</v>
      </c>
      <c r="CM204">
        <f t="shared" si="276"/>
        <v>1.4337367151205649E-3</v>
      </c>
      <c r="CN204">
        <f t="shared" si="276"/>
        <v>1.3927521348928264E-3</v>
      </c>
      <c r="CO204">
        <f t="shared" si="276"/>
        <v>1.3533943959357117E-3</v>
      </c>
      <c r="CP204">
        <f t="shared" si="271"/>
        <v>1.315578238711457E-3</v>
      </c>
      <c r="CQ204">
        <f t="shared" si="271"/>
        <v>1.2792240556985094E-3</v>
      </c>
      <c r="CR204">
        <f t="shared" si="271"/>
        <v>8.2383678894852239E-4</v>
      </c>
      <c r="CS204">
        <f t="shared" si="271"/>
        <v>5.3524117354298629E-4</v>
      </c>
      <c r="CT204">
        <f t="shared" si="271"/>
        <v>3.7077648201463921E-4</v>
      </c>
      <c r="CU204">
        <f t="shared" si="271"/>
        <v>2.5800450278259127E-4</v>
      </c>
      <c r="CV204">
        <f t="shared" si="271"/>
        <v>1.7621538300904656E-4</v>
      </c>
      <c r="CW204">
        <f t="shared" si="271"/>
        <v>1.1586690438026759E-4</v>
      </c>
      <c r="CX204">
        <f t="shared" si="271"/>
        <v>7.1575248634027204E-5</v>
      </c>
      <c r="CY204">
        <f t="shared" si="271"/>
        <v>3.9923834841056783E-5</v>
      </c>
      <c r="CZ204">
        <f t="shared" si="271"/>
        <v>1.8569212301352213E-5</v>
      </c>
      <c r="DA204">
        <f t="shared" si="271"/>
        <v>5.8123800555770749E-6</v>
      </c>
      <c r="DB204">
        <f t="shared" si="271"/>
        <v>3.6931052658914611E-7</v>
      </c>
      <c r="DC204">
        <f t="shared" si="271"/>
        <v>0</v>
      </c>
      <c r="DD204">
        <f t="shared" si="271"/>
        <v>0</v>
      </c>
      <c r="DE204">
        <f t="shared" si="271"/>
        <v>0</v>
      </c>
      <c r="DF204">
        <f t="shared" si="277"/>
        <v>0</v>
      </c>
      <c r="DG204">
        <f t="shared" si="277"/>
        <v>0</v>
      </c>
      <c r="DH204">
        <f t="shared" si="277"/>
        <v>0</v>
      </c>
      <c r="DI204">
        <f t="shared" si="277"/>
        <v>0</v>
      </c>
      <c r="DJ204">
        <f t="shared" si="277"/>
        <v>0</v>
      </c>
      <c r="DK204">
        <f t="shared" si="277"/>
        <v>0</v>
      </c>
      <c r="DL204">
        <f t="shared" si="277"/>
        <v>0</v>
      </c>
      <c r="DM204">
        <f t="shared" si="277"/>
        <v>0</v>
      </c>
      <c r="DN204">
        <f t="shared" si="277"/>
        <v>0</v>
      </c>
      <c r="DO204">
        <f t="shared" si="277"/>
        <v>0</v>
      </c>
      <c r="DP204">
        <f t="shared" si="277"/>
        <v>0</v>
      </c>
      <c r="DQ204">
        <f t="shared" si="277"/>
        <v>0</v>
      </c>
      <c r="DR204">
        <f t="shared" si="277"/>
        <v>0</v>
      </c>
      <c r="DS204">
        <f t="shared" si="277"/>
        <v>0</v>
      </c>
      <c r="DT204">
        <f t="shared" si="272"/>
        <v>0</v>
      </c>
      <c r="DU204">
        <f t="shared" si="272"/>
        <v>0</v>
      </c>
      <c r="DV204">
        <f t="shared" si="272"/>
        <v>0</v>
      </c>
      <c r="DW204">
        <f t="shared" si="272"/>
        <v>0</v>
      </c>
      <c r="DX204">
        <f t="shared" si="272"/>
        <v>0</v>
      </c>
      <c r="DY204">
        <f t="shared" si="272"/>
        <v>0</v>
      </c>
      <c r="DZ204">
        <f t="shared" si="272"/>
        <v>0</v>
      </c>
      <c r="EA204">
        <f t="shared" si="272"/>
        <v>0</v>
      </c>
      <c r="EB204">
        <f t="shared" si="272"/>
        <v>0</v>
      </c>
      <c r="EC204">
        <f t="shared" si="272"/>
        <v>0</v>
      </c>
      <c r="ED204">
        <f t="shared" si="278"/>
        <v>0</v>
      </c>
      <c r="EE204">
        <f t="shared" si="278"/>
        <v>0</v>
      </c>
      <c r="EF204">
        <f t="shared" si="278"/>
        <v>0</v>
      </c>
      <c r="EG204">
        <f t="shared" si="278"/>
        <v>0</v>
      </c>
      <c r="EH204">
        <f t="shared" si="278"/>
        <v>0</v>
      </c>
      <c r="EI204">
        <f t="shared" si="278"/>
        <v>0</v>
      </c>
      <c r="EJ204">
        <f t="shared" si="278"/>
        <v>0</v>
      </c>
      <c r="EK204">
        <f t="shared" si="278"/>
        <v>0</v>
      </c>
      <c r="EL204">
        <f t="shared" si="278"/>
        <v>0</v>
      </c>
      <c r="EM204">
        <f t="shared" si="278"/>
        <v>0</v>
      </c>
      <c r="EN204">
        <f t="shared" si="278"/>
        <v>0</v>
      </c>
      <c r="EO204">
        <f t="shared" si="278"/>
        <v>0</v>
      </c>
      <c r="EP204">
        <f t="shared" si="278"/>
        <v>0</v>
      </c>
      <c r="EQ204">
        <f t="shared" si="278"/>
        <v>0</v>
      </c>
      <c r="ER204">
        <f t="shared" si="278"/>
        <v>0</v>
      </c>
      <c r="ES204">
        <f t="shared" si="278"/>
        <v>0</v>
      </c>
      <c r="ET204">
        <f t="shared" si="279"/>
        <v>0</v>
      </c>
      <c r="EU204">
        <f t="shared" si="279"/>
        <v>0</v>
      </c>
      <c r="EV204">
        <f t="shared" si="279"/>
        <v>0</v>
      </c>
      <c r="EW204">
        <f t="shared" si="279"/>
        <v>0</v>
      </c>
      <c r="EX204">
        <f t="shared" si="279"/>
        <v>0</v>
      </c>
      <c r="EZ204">
        <f t="shared" si="265"/>
        <v>0.88801885844421369</v>
      </c>
      <c r="FB204">
        <f t="shared" si="266"/>
        <v>1.0301891804021135E-2</v>
      </c>
      <c r="FC204">
        <f t="shared" si="267"/>
        <v>0.24869883581633156</v>
      </c>
    </row>
    <row r="205" spans="1:159" x14ac:dyDescent="0.25">
      <c r="A205">
        <v>1290</v>
      </c>
      <c r="B205" s="19">
        <f>'Input spectra'!Y204</f>
        <v>4.1585488483113102E-2</v>
      </c>
      <c r="C205">
        <f>'Input spectra'!B204</f>
        <v>0</v>
      </c>
      <c r="D205">
        <f t="shared" si="273"/>
        <v>2.0653927966864227E-2</v>
      </c>
      <c r="E205">
        <f t="shared" si="273"/>
        <v>2.0418426725231125E-2</v>
      </c>
      <c r="F205">
        <f t="shared" si="273"/>
        <v>2.0184524405882837E-2</v>
      </c>
      <c r="G205">
        <f t="shared" si="273"/>
        <v>1.9952211793791367E-2</v>
      </c>
      <c r="H205">
        <f t="shared" si="273"/>
        <v>1.9721479722875582E-2</v>
      </c>
      <c r="I205">
        <f t="shared" si="273"/>
        <v>1.9492319075753647E-2</v>
      </c>
      <c r="J205">
        <f t="shared" si="273"/>
        <v>1.926472078349668E-2</v>
      </c>
      <c r="K205">
        <f t="shared" si="273"/>
        <v>1.9038675825383631E-2</v>
      </c>
      <c r="L205">
        <f t="shared" si="273"/>
        <v>1.8814175228657335E-2</v>
      </c>
      <c r="M205">
        <f t="shared" si="273"/>
        <v>1.859121006828179E-2</v>
      </c>
      <c r="N205">
        <f t="shared" si="268"/>
        <v>1.8369771466700591E-2</v>
      </c>
      <c r="O205">
        <f t="shared" si="268"/>
        <v>1.8149850593596559E-2</v>
      </c>
      <c r="P205">
        <f t="shared" si="268"/>
        <v>1.7931438665652576E-2</v>
      </c>
      <c r="Q205">
        <f t="shared" si="268"/>
        <v>1.7714526946313543E-2</v>
      </c>
      <c r="R205">
        <f t="shared" si="268"/>
        <v>1.7499106745549529E-2</v>
      </c>
      <c r="S205">
        <f t="shared" si="268"/>
        <v>1.7285169419620092E-2</v>
      </c>
      <c r="T205">
        <f t="shared" si="268"/>
        <v>1.7072706370839741E-2</v>
      </c>
      <c r="U205">
        <f t="shared" si="268"/>
        <v>1.6861709047344523E-2</v>
      </c>
      <c r="V205">
        <f t="shared" si="268"/>
        <v>1.6652168942859823E-2</v>
      </c>
      <c r="W205">
        <f t="shared" si="268"/>
        <v>1.6444077596469219E-2</v>
      </c>
      <c r="X205">
        <f t="shared" si="268"/>
        <v>1.6237426592384533E-2</v>
      </c>
      <c r="Y205">
        <f t="shared" si="268"/>
        <v>1.6032207559716977E-2</v>
      </c>
      <c r="Z205">
        <f t="shared" si="268"/>
        <v>1.5828412172249434E-2</v>
      </c>
      <c r="AA205">
        <f t="shared" si="268"/>
        <v>1.5626032148209849E-2</v>
      </c>
      <c r="AB205">
        <f t="shared" si="268"/>
        <v>1.5425059250045741E-2</v>
      </c>
      <c r="AC205">
        <f t="shared" si="268"/>
        <v>1.5225485284199813E-2</v>
      </c>
      <c r="AD205">
        <f t="shared" si="274"/>
        <v>1.5027302100886658E-2</v>
      </c>
      <c r="AE205">
        <f t="shared" si="274"/>
        <v>1.4830501593870575E-2</v>
      </c>
      <c r="AF205">
        <f t="shared" si="274"/>
        <v>1.4635075700244474E-2</v>
      </c>
      <c r="AG205">
        <f t="shared" si="274"/>
        <v>1.4441016400209835E-2</v>
      </c>
      <c r="AH205">
        <f t="shared" si="274"/>
        <v>1.4248315716857805E-2</v>
      </c>
      <c r="AI205">
        <f t="shared" si="274"/>
        <v>1.405696571595131E-2</v>
      </c>
      <c r="AJ205">
        <f t="shared" si="274"/>
        <v>1.3866958505708281E-2</v>
      </c>
      <c r="AK205">
        <f t="shared" si="274"/>
        <v>1.367828623658591E-2</v>
      </c>
      <c r="AL205">
        <f t="shared" si="274"/>
        <v>1.3490941101065997E-2</v>
      </c>
      <c r="AM205">
        <f t="shared" si="274"/>
        <v>1.3304915333441329E-2</v>
      </c>
      <c r="AN205">
        <f t="shared" si="274"/>
        <v>1.3120201209603114E-2</v>
      </c>
      <c r="AO205">
        <f t="shared" si="274"/>
        <v>1.293679104682946E-2</v>
      </c>
      <c r="AP205">
        <f t="shared" si="274"/>
        <v>1.2754677203574911E-2</v>
      </c>
      <c r="AQ205">
        <f t="shared" si="274"/>
        <v>1.2573852079260968E-2</v>
      </c>
      <c r="AR205">
        <f t="shared" si="269"/>
        <v>1.2394308114067693E-2</v>
      </c>
      <c r="AS205">
        <f t="shared" si="269"/>
        <v>1.2216037788726326E-2</v>
      </c>
      <c r="AT205">
        <f t="shared" si="269"/>
        <v>1.2039033624312872E-2</v>
      </c>
      <c r="AU205">
        <f t="shared" si="269"/>
        <v>1.1863288182042785E-2</v>
      </c>
      <c r="AV205">
        <f t="shared" si="269"/>
        <v>1.1688794063066591E-2</v>
      </c>
      <c r="AW205">
        <f t="shared" si="269"/>
        <v>1.1515543908266554E-2</v>
      </c>
      <c r="AX205">
        <f t="shared" si="269"/>
        <v>1.0239766649826735E-2</v>
      </c>
      <c r="AY205">
        <f t="shared" si="269"/>
        <v>8.7523736628514395E-3</v>
      </c>
      <c r="AZ205">
        <f t="shared" si="269"/>
        <v>7.8812789025642632E-3</v>
      </c>
      <c r="BA205">
        <f t="shared" si="269"/>
        <v>7.2216981156724798E-3</v>
      </c>
      <c r="BB205">
        <f t="shared" si="269"/>
        <v>6.6828697478083232E-3</v>
      </c>
      <c r="BC205">
        <f t="shared" si="269"/>
        <v>6.2254699699821371E-3</v>
      </c>
      <c r="BD205">
        <f t="shared" si="269"/>
        <v>5.8279610967182658E-3</v>
      </c>
      <c r="BE205">
        <f t="shared" si="269"/>
        <v>5.4769220400316372E-3</v>
      </c>
      <c r="BF205">
        <f t="shared" si="269"/>
        <v>5.1632690137921322E-3</v>
      </c>
      <c r="BG205">
        <f t="shared" si="269"/>
        <v>4.8804896889506457E-3</v>
      </c>
      <c r="BH205">
        <f t="shared" si="275"/>
        <v>4.6237134479093518E-3</v>
      </c>
      <c r="BI205">
        <f t="shared" si="275"/>
        <v>4.3891777017783795E-3</v>
      </c>
      <c r="BJ205">
        <f t="shared" si="275"/>
        <v>4.173900758859728E-3</v>
      </c>
      <c r="BK205">
        <f t="shared" si="275"/>
        <v>3.9754706547846033E-3</v>
      </c>
      <c r="BL205">
        <f t="shared" si="275"/>
        <v>3.7919030108929312E-3</v>
      </c>
      <c r="BM205">
        <f t="shared" si="275"/>
        <v>3.6215419908260916E-3</v>
      </c>
      <c r="BN205">
        <f t="shared" si="275"/>
        <v>3.4629892548621644E-3</v>
      </c>
      <c r="BO205">
        <f t="shared" si="275"/>
        <v>3.3150517226546226E-3</v>
      </c>
      <c r="BP205">
        <f t="shared" si="275"/>
        <v>3.1767023394014961E-3</v>
      </c>
      <c r="BQ205">
        <f t="shared" si="275"/>
        <v>3.0470500586457232E-3</v>
      </c>
      <c r="BR205">
        <f t="shared" si="275"/>
        <v>2.9253165014099043E-3</v>
      </c>
      <c r="BS205">
        <f t="shared" si="275"/>
        <v>2.8108175452140655E-3</v>
      </c>
      <c r="BT205">
        <f t="shared" si="275"/>
        <v>2.7029486159196592E-3</v>
      </c>
      <c r="BU205">
        <f t="shared" si="275"/>
        <v>2.601172803409216E-3</v>
      </c>
      <c r="BV205">
        <f t="shared" si="270"/>
        <v>2.5050111604112855E-3</v>
      </c>
      <c r="BW205">
        <f t="shared" si="270"/>
        <v>2.4140347101024341E-3</v>
      </c>
      <c r="BX205">
        <f t="shared" si="270"/>
        <v>2.3278578062419595E-3</v>
      </c>
      <c r="BY205">
        <f t="shared" si="270"/>
        <v>2.2461325748256598E-3</v>
      </c>
      <c r="BZ205">
        <f t="shared" si="270"/>
        <v>2.1685442286364723E-3</v>
      </c>
      <c r="CA205">
        <f t="shared" si="270"/>
        <v>2.0948070923502669E-3</v>
      </c>
      <c r="CB205">
        <f t="shared" si="270"/>
        <v>2.0246612106048414E-3</v>
      </c>
      <c r="CC205">
        <f t="shared" si="270"/>
        <v>1.9578694378263274E-3</v>
      </c>
      <c r="CD205">
        <f t="shared" si="270"/>
        <v>1.894214928851665E-3</v>
      </c>
      <c r="CE205">
        <f t="shared" si="270"/>
        <v>1.8334989650682797E-3</v>
      </c>
      <c r="CF205">
        <f t="shared" si="276"/>
        <v>1.7755390630497547E-3</v>
      </c>
      <c r="CG205">
        <f t="shared" si="276"/>
        <v>1.7201673223272887E-3</v>
      </c>
      <c r="CH205">
        <f t="shared" si="276"/>
        <v>1.6672289766106996E-3</v>
      </c>
      <c r="CI205">
        <f t="shared" si="276"/>
        <v>1.6165811189128268E-3</v>
      </c>
      <c r="CJ205">
        <f t="shared" si="276"/>
        <v>1.5680915759778151E-3</v>
      </c>
      <c r="CK205">
        <f t="shared" si="276"/>
        <v>1.5216379114244036E-3</v>
      </c>
      <c r="CL205">
        <f t="shared" si="276"/>
        <v>1.4771065402869037E-3</v>
      </c>
      <c r="CM205">
        <f t="shared" si="276"/>
        <v>1.4343919403203688E-3</v>
      </c>
      <c r="CN205">
        <f t="shared" si="276"/>
        <v>1.3933959476500131E-3</v>
      </c>
      <c r="CO205">
        <f t="shared" si="276"/>
        <v>1.3540271261798659E-3</v>
      </c>
      <c r="CP205">
        <f t="shared" si="271"/>
        <v>1.3162002017040738E-3</v>
      </c>
      <c r="CQ205">
        <f t="shared" si="271"/>
        <v>1.2798355529431557E-3</v>
      </c>
      <c r="CR205">
        <f t="shared" si="271"/>
        <v>8.2423492971120936E-4</v>
      </c>
      <c r="CS205">
        <f t="shared" si="271"/>
        <v>5.3550265520591305E-4</v>
      </c>
      <c r="CT205">
        <f t="shared" si="271"/>
        <v>3.7095956582777989E-4</v>
      </c>
      <c r="CU205">
        <f t="shared" si="271"/>
        <v>2.5813325714341362E-4</v>
      </c>
      <c r="CV205">
        <f t="shared" si="271"/>
        <v>1.7630424729348217E-4</v>
      </c>
      <c r="CW205">
        <f t="shared" si="271"/>
        <v>1.1592594412563688E-4</v>
      </c>
      <c r="CX205">
        <f t="shared" si="271"/>
        <v>7.1612095743016899E-5</v>
      </c>
      <c r="CY205">
        <f t="shared" si="271"/>
        <v>3.9944597504457393E-5</v>
      </c>
      <c r="CZ205">
        <f t="shared" si="271"/>
        <v>1.8578966918763221E-5</v>
      </c>
      <c r="DA205">
        <f t="shared" si="271"/>
        <v>5.8154639058007421E-6</v>
      </c>
      <c r="DB205">
        <f t="shared" si="271"/>
        <v>3.6950841068839493E-7</v>
      </c>
      <c r="DC205">
        <f t="shared" si="271"/>
        <v>0</v>
      </c>
      <c r="DD205">
        <f t="shared" si="271"/>
        <v>0</v>
      </c>
      <c r="DE205">
        <f t="shared" si="271"/>
        <v>0</v>
      </c>
      <c r="DF205">
        <f t="shared" si="277"/>
        <v>0</v>
      </c>
      <c r="DG205">
        <f t="shared" si="277"/>
        <v>0</v>
      </c>
      <c r="DH205">
        <f t="shared" si="277"/>
        <v>0</v>
      </c>
      <c r="DI205">
        <f t="shared" si="277"/>
        <v>0</v>
      </c>
      <c r="DJ205">
        <f t="shared" si="277"/>
        <v>0</v>
      </c>
      <c r="DK205">
        <f t="shared" si="277"/>
        <v>0</v>
      </c>
      <c r="DL205">
        <f t="shared" si="277"/>
        <v>0</v>
      </c>
      <c r="DM205">
        <f t="shared" si="277"/>
        <v>0</v>
      </c>
      <c r="DN205">
        <f t="shared" si="277"/>
        <v>0</v>
      </c>
      <c r="DO205">
        <f t="shared" si="277"/>
        <v>0</v>
      </c>
      <c r="DP205">
        <f t="shared" si="277"/>
        <v>0</v>
      </c>
      <c r="DQ205">
        <f t="shared" si="277"/>
        <v>0</v>
      </c>
      <c r="DR205">
        <f t="shared" si="277"/>
        <v>0</v>
      </c>
      <c r="DS205">
        <f t="shared" si="277"/>
        <v>0</v>
      </c>
      <c r="DT205">
        <f t="shared" si="272"/>
        <v>0</v>
      </c>
      <c r="DU205">
        <f t="shared" si="272"/>
        <v>0</v>
      </c>
      <c r="DV205">
        <f t="shared" si="272"/>
        <v>0</v>
      </c>
      <c r="DW205">
        <f t="shared" si="272"/>
        <v>0</v>
      </c>
      <c r="DX205">
        <f t="shared" si="272"/>
        <v>0</v>
      </c>
      <c r="DY205">
        <f t="shared" si="272"/>
        <v>0</v>
      </c>
      <c r="DZ205">
        <f t="shared" si="272"/>
        <v>0</v>
      </c>
      <c r="EA205">
        <f t="shared" si="272"/>
        <v>0</v>
      </c>
      <c r="EB205">
        <f t="shared" si="272"/>
        <v>0</v>
      </c>
      <c r="EC205">
        <f t="shared" si="272"/>
        <v>0</v>
      </c>
      <c r="ED205">
        <f t="shared" si="278"/>
        <v>0</v>
      </c>
      <c r="EE205">
        <f t="shared" si="278"/>
        <v>0</v>
      </c>
      <c r="EF205">
        <f t="shared" si="278"/>
        <v>0</v>
      </c>
      <c r="EG205">
        <f t="shared" si="278"/>
        <v>0</v>
      </c>
      <c r="EH205">
        <f t="shared" si="278"/>
        <v>0</v>
      </c>
      <c r="EI205">
        <f t="shared" si="278"/>
        <v>0</v>
      </c>
      <c r="EJ205">
        <f t="shared" si="278"/>
        <v>0</v>
      </c>
      <c r="EK205">
        <f t="shared" si="278"/>
        <v>0</v>
      </c>
      <c r="EL205">
        <f t="shared" si="278"/>
        <v>0</v>
      </c>
      <c r="EM205">
        <f t="shared" si="278"/>
        <v>0</v>
      </c>
      <c r="EN205">
        <f t="shared" si="279"/>
        <v>0</v>
      </c>
      <c r="EO205">
        <f t="shared" si="279"/>
        <v>0</v>
      </c>
      <c r="EP205">
        <f t="shared" si="279"/>
        <v>0</v>
      </c>
      <c r="EQ205">
        <f t="shared" si="279"/>
        <v>0</v>
      </c>
      <c r="ER205">
        <f t="shared" si="279"/>
        <v>0</v>
      </c>
      <c r="ES205">
        <f t="shared" si="279"/>
        <v>0</v>
      </c>
      <c r="ET205">
        <f t="shared" si="279"/>
        <v>0</v>
      </c>
      <c r="EU205">
        <f t="shared" si="279"/>
        <v>0</v>
      </c>
      <c r="EV205">
        <f t="shared" si="279"/>
        <v>0</v>
      </c>
      <c r="EW205">
        <f t="shared" si="279"/>
        <v>0</v>
      </c>
      <c r="EX205">
        <f t="shared" si="279"/>
        <v>0</v>
      </c>
      <c r="EZ205">
        <f t="shared" si="265"/>
        <v>0.88814769794140669</v>
      </c>
      <c r="FB205">
        <f t="shared" si="266"/>
        <v>1.0289032814376375E-2</v>
      </c>
      <c r="FC205">
        <f t="shared" si="267"/>
        <v>0.2487004768943768</v>
      </c>
    </row>
    <row r="206" spans="1:159" x14ac:dyDescent="0.25">
      <c r="A206">
        <v>1295</v>
      </c>
      <c r="B206" s="19">
        <f>'Input spectra'!Y205</f>
        <v>4.1532971143959499E-2</v>
      </c>
      <c r="C206">
        <f>'Input spectra'!B205</f>
        <v>0</v>
      </c>
      <c r="D206">
        <f t="shared" si="273"/>
        <v>2.0653927966864227E-2</v>
      </c>
      <c r="E206">
        <f t="shared" si="273"/>
        <v>2.0418533957656835E-2</v>
      </c>
      <c r="F206">
        <f t="shared" si="273"/>
        <v>2.018473641449902E-2</v>
      </c>
      <c r="G206">
        <f t="shared" si="273"/>
        <v>1.9952526147389807E-2</v>
      </c>
      <c r="H206">
        <f t="shared" si="273"/>
        <v>1.9721894015082758E-2</v>
      </c>
      <c r="I206">
        <f t="shared" si="273"/>
        <v>1.9492830924839749E-2</v>
      </c>
      <c r="J206">
        <f t="shared" si="273"/>
        <v>1.9265327832185857E-2</v>
      </c>
      <c r="K206">
        <f t="shared" si="273"/>
        <v>1.9039375740665491E-2</v>
      </c>
      <c r="L206">
        <f t="shared" si="273"/>
        <v>1.8814965701599736E-2</v>
      </c>
      <c r="M206">
        <f t="shared" si="273"/>
        <v>1.8592088813844835E-2</v>
      </c>
      <c r="N206">
        <f t="shared" si="268"/>
        <v>1.8370736223551891E-2</v>
      </c>
      <c r="O206">
        <f t="shared" si="268"/>
        <v>1.8150899123927713E-2</v>
      </c>
      <c r="P206">
        <f t="shared" si="268"/>
        <v>1.7932568754996873E-2</v>
      </c>
      <c r="Q206">
        <f t="shared" si="268"/>
        <v>1.7715736403364886E-2</v>
      </c>
      <c r="R206">
        <f t="shared" si="268"/>
        <v>1.7500393401982568E-2</v>
      </c>
      <c r="S206">
        <f t="shared" ref="N206:AC222" si="280">S$2*EXP(- S$1 * ($C206*_c1+$B206))</f>
        <v>1.7286531129911544E-2</v>
      </c>
      <c r="T206">
        <f t="shared" si="280"/>
        <v>1.7074141012090923E-2</v>
      </c>
      <c r="U206">
        <f t="shared" si="280"/>
        <v>1.6863214519105062E-2</v>
      </c>
      <c r="V206">
        <f t="shared" si="280"/>
        <v>1.6653743166952534E-2</v>
      </c>
      <c r="W206">
        <f t="shared" si="280"/>
        <v>1.6445718516816175E-2</v>
      </c>
      <c r="X206">
        <f t="shared" si="280"/>
        <v>1.6239132174834286E-2</v>
      </c>
      <c r="Y206">
        <f t="shared" si="280"/>
        <v>1.6033975791872945E-2</v>
      </c>
      <c r="Z206">
        <f t="shared" si="280"/>
        <v>1.583024106329943E-2</v>
      </c>
      <c r="AA206">
        <f t="shared" si="280"/>
        <v>1.562791972875676E-2</v>
      </c>
      <c r="AB206">
        <f t="shared" si="280"/>
        <v>1.542700357193934E-2</v>
      </c>
      <c r="AC206">
        <f t="shared" si="280"/>
        <v>1.5227484420369704E-2</v>
      </c>
      <c r="AD206">
        <f t="shared" si="274"/>
        <v>1.5029354145176334E-2</v>
      </c>
      <c r="AE206">
        <f t="shared" si="274"/>
        <v>1.4832604660872616E-2</v>
      </c>
      <c r="AF206">
        <f t="shared" si="274"/>
        <v>1.4637227925136817E-2</v>
      </c>
      <c r="AG206">
        <f t="shared" si="274"/>
        <v>1.4443215938593179E-2</v>
      </c>
      <c r="AH206">
        <f t="shared" si="274"/>
        <v>1.4250560744594095E-2</v>
      </c>
      <c r="AI206">
        <f t="shared" si="274"/>
        <v>1.4059254429003312E-2</v>
      </c>
      <c r="AJ206">
        <f t="shared" si="274"/>
        <v>1.3869289119980246E-2</v>
      </c>
      <c r="AK206">
        <f t="shared" si="274"/>
        <v>1.3680656987765303E-2</v>
      </c>
      <c r="AL206">
        <f t="shared" si="274"/>
        <v>1.3493350244466297E-2</v>
      </c>
      <c r="AM206">
        <f t="shared" si="274"/>
        <v>1.3307361143845904E-2</v>
      </c>
      <c r="AN206">
        <f t="shared" si="274"/>
        <v>1.3122681981110133E-2</v>
      </c>
      <c r="AO206">
        <f t="shared" si="274"/>
        <v>1.2939305092697874E-2</v>
      </c>
      <c r="AP206">
        <f t="shared" si="274"/>
        <v>1.2757222856071445E-2</v>
      </c>
      <c r="AQ206">
        <f t="shared" si="274"/>
        <v>1.257642768950819E-2</v>
      </c>
      <c r="AR206">
        <f t="shared" si="269"/>
        <v>1.2396912051893094E-2</v>
      </c>
      <c r="AS206">
        <f t="shared" si="269"/>
        <v>1.2218668442512404E-2</v>
      </c>
      <c r="AT206">
        <f t="shared" si="269"/>
        <v>1.2041689400848274E-2</v>
      </c>
      <c r="AU206">
        <f t="shared" si="269"/>
        <v>1.1865967506374428E-2</v>
      </c>
      <c r="AV206">
        <f t="shared" si="269"/>
        <v>1.16914953783528E-2</v>
      </c>
      <c r="AW206">
        <f t="shared" ref="AR206:BG222" si="281">AW$2*EXP(- AW$1 * ($C206*_c1+$B206))</f>
        <v>1.1518265675631198E-2</v>
      </c>
      <c r="AX206">
        <f t="shared" si="281"/>
        <v>1.0242240669021997E-2</v>
      </c>
      <c r="AY206">
        <f t="shared" si="281"/>
        <v>8.7545342909634439E-3</v>
      </c>
      <c r="AZ206">
        <f t="shared" si="281"/>
        <v>7.8832658912230315E-3</v>
      </c>
      <c r="BA206">
        <f t="shared" si="281"/>
        <v>7.2235567502171557E-3</v>
      </c>
      <c r="BB206">
        <f t="shared" si="281"/>
        <v>6.6846248109116747E-3</v>
      </c>
      <c r="BC206">
        <f t="shared" si="281"/>
        <v>6.2271376134024666E-3</v>
      </c>
      <c r="BD206">
        <f t="shared" si="281"/>
        <v>5.8295528729069325E-3</v>
      </c>
      <c r="BE206">
        <f t="shared" si="281"/>
        <v>5.4784467090845919E-3</v>
      </c>
      <c r="BF206">
        <f t="shared" si="281"/>
        <v>5.1647334916502833E-3</v>
      </c>
      <c r="BG206">
        <f t="shared" si="281"/>
        <v>4.8818995993911577E-3</v>
      </c>
      <c r="BH206">
        <f t="shared" si="275"/>
        <v>4.6250734686014601E-3</v>
      </c>
      <c r="BI206">
        <f t="shared" si="275"/>
        <v>4.3904917936781326E-3</v>
      </c>
      <c r="BJ206">
        <f t="shared" si="275"/>
        <v>4.175172325047917E-3</v>
      </c>
      <c r="BK206">
        <f t="shared" si="275"/>
        <v>3.9767026543736685E-3</v>
      </c>
      <c r="BL206">
        <f t="shared" si="275"/>
        <v>3.7930980431015427E-3</v>
      </c>
      <c r="BM206">
        <f t="shared" si="275"/>
        <v>3.6227023585502613E-3</v>
      </c>
      <c r="BN206">
        <f t="shared" si="275"/>
        <v>3.4641170137389098E-3</v>
      </c>
      <c r="BO206">
        <f t="shared" si="275"/>
        <v>3.3161487196028735E-3</v>
      </c>
      <c r="BP206">
        <f t="shared" si="275"/>
        <v>3.1777702433651114E-3</v>
      </c>
      <c r="BQ206">
        <f t="shared" si="275"/>
        <v>3.0480903854487678E-3</v>
      </c>
      <c r="BR206">
        <f t="shared" si="275"/>
        <v>2.9263306340925849E-3</v>
      </c>
      <c r="BS206">
        <f t="shared" si="275"/>
        <v>2.8118067508486094E-3</v>
      </c>
      <c r="BT206">
        <f t="shared" si="275"/>
        <v>2.7039140596484242E-3</v>
      </c>
      <c r="BU206">
        <f t="shared" si="275"/>
        <v>2.602115560264896E-3</v>
      </c>
      <c r="BV206">
        <f t="shared" si="270"/>
        <v>2.5059322253473551E-3</v>
      </c>
      <c r="BW206">
        <f t="shared" si="270"/>
        <v>2.414935006565326E-3</v>
      </c>
      <c r="BX206">
        <f t="shared" si="270"/>
        <v>2.3287381935445895E-3</v>
      </c>
      <c r="BY206">
        <f t="shared" si="270"/>
        <v>2.2469938545277195E-3</v>
      </c>
      <c r="BZ206">
        <f t="shared" si="270"/>
        <v>2.1693871500955988E-3</v>
      </c>
      <c r="CA206">
        <f t="shared" si="270"/>
        <v>2.0956323575763267E-3</v>
      </c>
      <c r="CB206">
        <f t="shared" si="270"/>
        <v>2.0254694785247778E-3</v>
      </c>
      <c r="CC206">
        <f t="shared" si="270"/>
        <v>1.9586613280475032E-3</v>
      </c>
      <c r="CD206">
        <f t="shared" si="270"/>
        <v>1.8949910249961969E-3</v>
      </c>
      <c r="CE206">
        <f t="shared" si="270"/>
        <v>1.8342598177384906E-3</v>
      </c>
      <c r="CF206">
        <f t="shared" si="276"/>
        <v>1.7762851924749449E-3</v>
      </c>
      <c r="CG206">
        <f t="shared" si="276"/>
        <v>1.7208992207339547E-3</v>
      </c>
      <c r="CH206">
        <f t="shared" si="276"/>
        <v>1.667947110351755E-3</v>
      </c>
      <c r="CI206">
        <f t="shared" si="276"/>
        <v>1.6172859303859807E-3</v>
      </c>
      <c r="CJ206">
        <f t="shared" si="276"/>
        <v>1.5687834853588046E-3</v>
      </c>
      <c r="CK206">
        <f t="shared" si="276"/>
        <v>1.5223173182370706E-3</v>
      </c>
      <c r="CL206">
        <f t="shared" si="276"/>
        <v>1.477773824829021E-3</v>
      </c>
      <c r="CM206">
        <f t="shared" si="276"/>
        <v>1.4350474649615264E-3</v>
      </c>
      <c r="CN206">
        <f t="shared" si="276"/>
        <v>1.3940400580156941E-3</v>
      </c>
      <c r="CO206">
        <f t="shared" si="276"/>
        <v>1.3546601522339953E-3</v>
      </c>
      <c r="CP206">
        <f t="shared" si="271"/>
        <v>1.316822458740749E-3</v>
      </c>
      <c r="CQ206">
        <f t="shared" si="271"/>
        <v>1.2804473424969395E-3</v>
      </c>
      <c r="CR206">
        <f t="shared" si="271"/>
        <v>8.2463326288587525E-4</v>
      </c>
      <c r="CS206">
        <f t="shared" si="271"/>
        <v>5.3576426461061965E-4</v>
      </c>
      <c r="CT206">
        <f t="shared" si="271"/>
        <v>3.7114274004493557E-4</v>
      </c>
      <c r="CU206">
        <f t="shared" ref="CP206:DE222" si="282">CU$2*EXP(- CU$1 * ($C206*_c1+$B206))</f>
        <v>2.5826207575770923E-4</v>
      </c>
      <c r="CV206">
        <f t="shared" si="282"/>
        <v>1.7639315639160494E-4</v>
      </c>
      <c r="CW206">
        <f t="shared" si="282"/>
        <v>1.1598501395458829E-4</v>
      </c>
      <c r="CX206">
        <f t="shared" si="282"/>
        <v>7.164896182098633E-5</v>
      </c>
      <c r="CY206">
        <f t="shared" si="282"/>
        <v>3.9965370965623123E-5</v>
      </c>
      <c r="CZ206">
        <f t="shared" si="282"/>
        <v>1.8588726660385173E-5</v>
      </c>
      <c r="DA206">
        <f t="shared" si="282"/>
        <v>5.8185493922099505E-6</v>
      </c>
      <c r="DB206">
        <f t="shared" si="282"/>
        <v>3.6970640081797306E-7</v>
      </c>
      <c r="DC206">
        <f t="shared" si="282"/>
        <v>0</v>
      </c>
      <c r="DD206">
        <f t="shared" si="282"/>
        <v>0</v>
      </c>
      <c r="DE206">
        <f t="shared" si="282"/>
        <v>0</v>
      </c>
      <c r="DF206">
        <f t="shared" si="277"/>
        <v>0</v>
      </c>
      <c r="DG206">
        <f t="shared" si="277"/>
        <v>0</v>
      </c>
      <c r="DH206">
        <f t="shared" si="277"/>
        <v>0</v>
      </c>
      <c r="DI206">
        <f t="shared" si="277"/>
        <v>0</v>
      </c>
      <c r="DJ206">
        <f t="shared" si="277"/>
        <v>0</v>
      </c>
      <c r="DK206">
        <f t="shared" si="277"/>
        <v>0</v>
      </c>
      <c r="DL206">
        <f t="shared" si="277"/>
        <v>0</v>
      </c>
      <c r="DM206">
        <f t="shared" si="277"/>
        <v>0</v>
      </c>
      <c r="DN206">
        <f t="shared" si="277"/>
        <v>0</v>
      </c>
      <c r="DO206">
        <f t="shared" si="277"/>
        <v>0</v>
      </c>
      <c r="DP206">
        <f t="shared" si="277"/>
        <v>0</v>
      </c>
      <c r="DQ206">
        <f t="shared" si="277"/>
        <v>0</v>
      </c>
      <c r="DR206">
        <f t="shared" si="277"/>
        <v>0</v>
      </c>
      <c r="DS206">
        <f t="shared" si="277"/>
        <v>0</v>
      </c>
      <c r="DT206">
        <f t="shared" si="272"/>
        <v>0</v>
      </c>
      <c r="DU206">
        <f t="shared" si="272"/>
        <v>0</v>
      </c>
      <c r="DV206">
        <f t="shared" si="272"/>
        <v>0</v>
      </c>
      <c r="DW206">
        <f t="shared" si="272"/>
        <v>0</v>
      </c>
      <c r="DX206">
        <f t="shared" si="272"/>
        <v>0</v>
      </c>
      <c r="DY206">
        <f t="shared" si="272"/>
        <v>0</v>
      </c>
      <c r="DZ206">
        <f t="shared" si="272"/>
        <v>0</v>
      </c>
      <c r="EA206">
        <f t="shared" si="272"/>
        <v>0</v>
      </c>
      <c r="EB206">
        <f t="shared" si="272"/>
        <v>0</v>
      </c>
      <c r="EC206">
        <f t="shared" si="272"/>
        <v>0</v>
      </c>
      <c r="ED206">
        <f t="shared" si="278"/>
        <v>0</v>
      </c>
      <c r="EE206">
        <f t="shared" si="278"/>
        <v>0</v>
      </c>
      <c r="EF206">
        <f t="shared" si="278"/>
        <v>0</v>
      </c>
      <c r="EG206">
        <f t="shared" si="278"/>
        <v>0</v>
      </c>
      <c r="EH206">
        <f t="shared" si="278"/>
        <v>0</v>
      </c>
      <c r="EI206">
        <f t="shared" si="278"/>
        <v>0</v>
      </c>
      <c r="EJ206">
        <f t="shared" si="278"/>
        <v>0</v>
      </c>
      <c r="EK206">
        <f t="shared" si="278"/>
        <v>0</v>
      </c>
      <c r="EL206">
        <f t="shared" si="278"/>
        <v>0</v>
      </c>
      <c r="EM206">
        <f t="shared" si="278"/>
        <v>0</v>
      </c>
      <c r="EN206">
        <f t="shared" si="278"/>
        <v>0</v>
      </c>
      <c r="EO206">
        <f t="shared" si="278"/>
        <v>0</v>
      </c>
      <c r="EP206">
        <f t="shared" si="278"/>
        <v>0</v>
      </c>
      <c r="EQ206">
        <f t="shared" si="278"/>
        <v>0</v>
      </c>
      <c r="ER206">
        <f t="shared" si="278"/>
        <v>0</v>
      </c>
      <c r="ES206">
        <f t="shared" si="278"/>
        <v>0</v>
      </c>
      <c r="ET206">
        <f t="shared" si="279"/>
        <v>0</v>
      </c>
      <c r="EU206">
        <f t="shared" si="279"/>
        <v>0</v>
      </c>
      <c r="EV206">
        <f t="shared" si="279"/>
        <v>0</v>
      </c>
      <c r="EW206">
        <f t="shared" si="279"/>
        <v>0</v>
      </c>
      <c r="EX206">
        <f t="shared" si="279"/>
        <v>0</v>
      </c>
      <c r="EZ206">
        <f t="shared" si="265"/>
        <v>0.88827656646664033</v>
      </c>
      <c r="FB206">
        <f t="shared" si="266"/>
        <v>1.0276173487067275E-2</v>
      </c>
      <c r="FC206">
        <f t="shared" si="267"/>
        <v>0.24870211797265276</v>
      </c>
    </row>
    <row r="207" spans="1:159" x14ac:dyDescent="0.25">
      <c r="A207">
        <v>1300</v>
      </c>
      <c r="B207" s="19">
        <f>'Input spectra'!Y206</f>
        <v>4.1480453804805903E-2</v>
      </c>
      <c r="C207">
        <f>'Input spectra'!B206</f>
        <v>0</v>
      </c>
      <c r="D207">
        <f t="shared" si="273"/>
        <v>2.0653927966864227E-2</v>
      </c>
      <c r="E207">
        <f t="shared" si="273"/>
        <v>2.0418641190645702E-2</v>
      </c>
      <c r="F207">
        <f t="shared" si="273"/>
        <v>2.0184948425342044E-2</v>
      </c>
      <c r="G207">
        <f t="shared" si="273"/>
        <v>1.9952840505940983E-2</v>
      </c>
      <c r="H207">
        <f t="shared" si="273"/>
        <v>1.9722308315993038E-2</v>
      </c>
      <c r="I207">
        <f t="shared" si="273"/>
        <v>1.9493342787366506E-2</v>
      </c>
      <c r="J207">
        <f t="shared" si="273"/>
        <v>1.9265934900003681E-2</v>
      </c>
      <c r="K207">
        <f t="shared" si="273"/>
        <v>1.904007568167821E-2</v>
      </c>
      <c r="L207">
        <f t="shared" si="273"/>
        <v>1.8815756207753664E-2</v>
      </c>
      <c r="M207">
        <f t="shared" si="273"/>
        <v>1.8592967600943304E-2</v>
      </c>
      <c r="N207">
        <f t="shared" si="280"/>
        <v>1.8371701031070983E-2</v>
      </c>
      <c r="O207">
        <f t="shared" si="280"/>
        <v>1.8151947714833243E-2</v>
      </c>
      <c r="P207">
        <f t="shared" si="280"/>
        <v>1.7933698915562554E-2</v>
      </c>
      <c r="Q207">
        <f t="shared" si="280"/>
        <v>1.7716945942991755E-2</v>
      </c>
      <c r="R207">
        <f t="shared" si="280"/>
        <v>1.7501680153019564E-2</v>
      </c>
      <c r="S207">
        <f t="shared" si="280"/>
        <v>1.7287892947477325E-2</v>
      </c>
      <c r="T207">
        <f t="shared" si="280"/>
        <v>1.7075575773896838E-2</v>
      </c>
      <c r="U207">
        <f t="shared" si="280"/>
        <v>1.6864720125279332E-2</v>
      </c>
      <c r="V207">
        <f t="shared" si="280"/>
        <v>1.6655317539865586E-2</v>
      </c>
      <c r="W207">
        <f t="shared" si="280"/>
        <v>1.6447359600907163E-2</v>
      </c>
      <c r="X207">
        <f t="shared" si="280"/>
        <v>1.624083793643875E-2</v>
      </c>
      <c r="Y207">
        <f t="shared" si="280"/>
        <v>1.6035744219051642E-2</v>
      </c>
      <c r="Z207">
        <f t="shared" si="280"/>
        <v>1.5832070165668313E-2</v>
      </c>
      <c r="AA207">
        <f t="shared" si="280"/>
        <v>1.5629807537318068E-2</v>
      </c>
      <c r="AB207">
        <f t="shared" si="280"/>
        <v>1.5428948138913852E-2</v>
      </c>
      <c r="AC207">
        <f t="shared" si="280"/>
        <v>1.5229483819030104E-2</v>
      </c>
      <c r="AD207">
        <f t="shared" si="274"/>
        <v>1.50314064696817E-2</v>
      </c>
      <c r="AE207">
        <f t="shared" si="274"/>
        <v>1.4834708026104006E-2</v>
      </c>
      <c r="AF207">
        <f t="shared" si="274"/>
        <v>1.463938046653398E-2</v>
      </c>
      <c r="AG207">
        <f t="shared" si="274"/>
        <v>1.4445415811992355E-2</v>
      </c>
      <c r="AH207">
        <f t="shared" si="274"/>
        <v>1.4252806126066898E-2</v>
      </c>
      <c r="AI207">
        <f t="shared" si="274"/>
        <v>1.406154351469672E-2</v>
      </c>
      <c r="AJ207">
        <f t="shared" si="274"/>
        <v>1.3871620125957638E-2</v>
      </c>
      <c r="AK207">
        <f t="shared" si="274"/>
        <v>1.3683028149848593E-2</v>
      </c>
      <c r="AL207">
        <f t="shared" si="274"/>
        <v>1.349575981807913E-2</v>
      </c>
      <c r="AM207">
        <f t="shared" si="274"/>
        <v>1.3309807403857893E-2</v>
      </c>
      <c r="AN207">
        <f t="shared" si="274"/>
        <v>1.3125163221682163E-2</v>
      </c>
      <c r="AO207">
        <f t="shared" si="274"/>
        <v>1.2941819627128448E-2</v>
      </c>
      <c r="AP207">
        <f t="shared" si="274"/>
        <v>1.2759769016644076E-2</v>
      </c>
      <c r="AQ207">
        <f t="shared" si="274"/>
        <v>1.257900382733981E-2</v>
      </c>
      <c r="AR207">
        <f t="shared" si="281"/>
        <v>1.2399516536783494E-2</v>
      </c>
      <c r="AS207">
        <f t="shared" si="281"/>
        <v>1.2221299662794713E-2</v>
      </c>
      <c r="AT207">
        <f t="shared" si="281"/>
        <v>1.2044345763240417E-2</v>
      </c>
      <c r="AU207">
        <f t="shared" si="281"/>
        <v>1.1868647435831629E-2</v>
      </c>
      <c r="AV207">
        <f t="shared" si="281"/>
        <v>1.1694197317921057E-2</v>
      </c>
      <c r="AW207">
        <f t="shared" si="281"/>
        <v>1.1520988086301765E-2</v>
      </c>
      <c r="AX207">
        <f t="shared" si="281"/>
        <v>1.024471528596242E-2</v>
      </c>
      <c r="AY207">
        <f t="shared" si="281"/>
        <v>8.7566954524523344E-3</v>
      </c>
      <c r="AZ207">
        <f t="shared" si="281"/>
        <v>7.8852533808314515E-3</v>
      </c>
      <c r="BA207">
        <f t="shared" si="281"/>
        <v>7.2254158631150272E-3</v>
      </c>
      <c r="BB207">
        <f t="shared" si="281"/>
        <v>6.686380334931759E-3</v>
      </c>
      <c r="BC207">
        <f t="shared" si="281"/>
        <v>6.2288057035416117E-3</v>
      </c>
      <c r="BD207">
        <f t="shared" si="281"/>
        <v>5.8311450838533811E-3</v>
      </c>
      <c r="BE207">
        <f t="shared" si="281"/>
        <v>5.4799718025758896E-3</v>
      </c>
      <c r="BF207">
        <f t="shared" si="281"/>
        <v>5.1661983848839237E-3</v>
      </c>
      <c r="BG207">
        <f t="shared" si="281"/>
        <v>4.8833099171365878E-3</v>
      </c>
      <c r="BH207">
        <f t="shared" si="275"/>
        <v>4.6264338893305303E-3</v>
      </c>
      <c r="BI207">
        <f t="shared" si="275"/>
        <v>4.3918062790086459E-3</v>
      </c>
      <c r="BJ207">
        <f t="shared" si="275"/>
        <v>4.1764442786148834E-3</v>
      </c>
      <c r="BK207">
        <f t="shared" si="275"/>
        <v>3.9779350357597876E-3</v>
      </c>
      <c r="BL207">
        <f t="shared" si="275"/>
        <v>3.7942934519289589E-3</v>
      </c>
      <c r="BM207">
        <f t="shared" si="275"/>
        <v>3.6238630980644751E-3</v>
      </c>
      <c r="BN207">
        <f t="shared" si="275"/>
        <v>3.4652451398821961E-3</v>
      </c>
      <c r="BO207">
        <f t="shared" si="275"/>
        <v>3.3172460795627464E-3</v>
      </c>
      <c r="BP207">
        <f t="shared" si="275"/>
        <v>3.1788385063232921E-3</v>
      </c>
      <c r="BQ207">
        <f t="shared" si="275"/>
        <v>3.0491310674412042E-3</v>
      </c>
      <c r="BR207">
        <f t="shared" si="275"/>
        <v>2.9273451183492224E-3</v>
      </c>
      <c r="BS207">
        <f t="shared" si="275"/>
        <v>2.8127963046123976E-3</v>
      </c>
      <c r="BT207">
        <f t="shared" si="275"/>
        <v>2.7048798482160021E-3</v>
      </c>
      <c r="BU207">
        <f t="shared" si="275"/>
        <v>2.6030586588089437E-3</v>
      </c>
      <c r="BV207">
        <f t="shared" si="270"/>
        <v>2.5068536289488286E-3</v>
      </c>
      <c r="BW207">
        <f t="shared" si="270"/>
        <v>2.4158356387871524E-3</v>
      </c>
      <c r="BX207">
        <f t="shared" si="270"/>
        <v>2.3296189138064748E-3</v>
      </c>
      <c r="BY207">
        <f t="shared" si="270"/>
        <v>2.2478554644875448E-3</v>
      </c>
      <c r="BZ207">
        <f t="shared" si="270"/>
        <v>2.1702303992015286E-3</v>
      </c>
      <c r="CA207">
        <f t="shared" si="270"/>
        <v>2.0964579479219145E-3</v>
      </c>
      <c r="CB207">
        <f t="shared" si="270"/>
        <v>2.0262780691145152E-3</v>
      </c>
      <c r="CC207">
        <f t="shared" si="270"/>
        <v>1.9594535385607835E-3</v>
      </c>
      <c r="CD207">
        <f t="shared" si="270"/>
        <v>1.8957674391221868E-3</v>
      </c>
      <c r="CE207">
        <f t="shared" si="270"/>
        <v>1.8350209861420594E-3</v>
      </c>
      <c r="CF207">
        <f t="shared" si="276"/>
        <v>1.7770316354438528E-3</v>
      </c>
      <c r="CG207">
        <f t="shared" si="276"/>
        <v>1.7216314305494417E-3</v>
      </c>
      <c r="CH207">
        <f t="shared" si="276"/>
        <v>1.6686655534180902E-3</v>
      </c>
      <c r="CI207">
        <f t="shared" si="276"/>
        <v>1.6179910491491349E-3</v>
      </c>
      <c r="CJ207">
        <f t="shared" si="276"/>
        <v>1.5694757000399428E-3</v>
      </c>
      <c r="CK207">
        <f t="shared" si="276"/>
        <v>1.5229970284028637E-3</v>
      </c>
      <c r="CL207">
        <f t="shared" si="276"/>
        <v>1.4784414108176809E-3</v>
      </c>
      <c r="CM207">
        <f t="shared" si="276"/>
        <v>1.4357032891808834E-3</v>
      </c>
      <c r="CN207">
        <f t="shared" si="276"/>
        <v>1.394684466127442E-3</v>
      </c>
      <c r="CO207">
        <f t="shared" si="276"/>
        <v>1.3552934742363939E-3</v>
      </c>
      <c r="CP207">
        <f t="shared" si="282"/>
        <v>1.3174450099604966E-3</v>
      </c>
      <c r="CQ207">
        <f t="shared" si="282"/>
        <v>1.2810594244995906E-3</v>
      </c>
      <c r="CR207">
        <f t="shared" si="282"/>
        <v>8.250317885655083E-4</v>
      </c>
      <c r="CS207">
        <f t="shared" si="282"/>
        <v>5.3602600181951144E-4</v>
      </c>
      <c r="CT207">
        <f t="shared" si="282"/>
        <v>3.7132600471074633E-4</v>
      </c>
      <c r="CU207">
        <f t="shared" si="282"/>
        <v>2.5839095865754316E-4</v>
      </c>
      <c r="CV207">
        <f t="shared" si="282"/>
        <v>1.7648211032601411E-4</v>
      </c>
      <c r="CW207">
        <f t="shared" si="282"/>
        <v>1.1604411388245088E-4</v>
      </c>
      <c r="CX207">
        <f t="shared" si="282"/>
        <v>7.1685846877700768E-5</v>
      </c>
      <c r="CY207">
        <f t="shared" si="282"/>
        <v>3.9986155230169437E-5</v>
      </c>
      <c r="CZ207">
        <f t="shared" si="282"/>
        <v>1.8598491528909866E-5</v>
      </c>
      <c r="DA207">
        <f t="shared" si="282"/>
        <v>5.8216365156728032E-6</v>
      </c>
      <c r="DB207">
        <f t="shared" si="282"/>
        <v>3.6990449703469363E-7</v>
      </c>
      <c r="DC207">
        <f t="shared" si="282"/>
        <v>0</v>
      </c>
      <c r="DD207">
        <f t="shared" si="282"/>
        <v>0</v>
      </c>
      <c r="DE207">
        <f t="shared" si="282"/>
        <v>0</v>
      </c>
      <c r="DF207">
        <f t="shared" si="277"/>
        <v>0</v>
      </c>
      <c r="DG207">
        <f t="shared" si="277"/>
        <v>0</v>
      </c>
      <c r="DH207">
        <f t="shared" si="277"/>
        <v>0</v>
      </c>
      <c r="DI207">
        <f t="shared" si="277"/>
        <v>0</v>
      </c>
      <c r="DJ207">
        <f t="shared" si="277"/>
        <v>0</v>
      </c>
      <c r="DK207">
        <f t="shared" si="277"/>
        <v>0</v>
      </c>
      <c r="DL207">
        <f t="shared" si="277"/>
        <v>0</v>
      </c>
      <c r="DM207">
        <f t="shared" si="277"/>
        <v>0</v>
      </c>
      <c r="DN207">
        <f t="shared" si="277"/>
        <v>0</v>
      </c>
      <c r="DO207">
        <f t="shared" si="277"/>
        <v>0</v>
      </c>
      <c r="DP207">
        <f t="shared" si="277"/>
        <v>0</v>
      </c>
      <c r="DQ207">
        <f t="shared" si="277"/>
        <v>0</v>
      </c>
      <c r="DR207">
        <f t="shared" si="277"/>
        <v>0</v>
      </c>
      <c r="DS207">
        <f t="shared" si="277"/>
        <v>0</v>
      </c>
      <c r="DT207">
        <f t="shared" si="272"/>
        <v>0</v>
      </c>
      <c r="DU207">
        <f t="shared" si="272"/>
        <v>0</v>
      </c>
      <c r="DV207">
        <f t="shared" si="272"/>
        <v>0</v>
      </c>
      <c r="DW207">
        <f t="shared" si="272"/>
        <v>0</v>
      </c>
      <c r="DX207">
        <f t="shared" si="272"/>
        <v>0</v>
      </c>
      <c r="DY207">
        <f t="shared" si="272"/>
        <v>0</v>
      </c>
      <c r="DZ207">
        <f t="shared" si="272"/>
        <v>0</v>
      </c>
      <c r="EA207">
        <f t="shared" si="272"/>
        <v>0</v>
      </c>
      <c r="EB207">
        <f t="shared" si="272"/>
        <v>0</v>
      </c>
      <c r="EC207">
        <f t="shared" si="272"/>
        <v>0</v>
      </c>
      <c r="ED207">
        <f t="shared" si="278"/>
        <v>0</v>
      </c>
      <c r="EE207">
        <f t="shared" si="278"/>
        <v>0</v>
      </c>
      <c r="EF207">
        <f t="shared" si="278"/>
        <v>0</v>
      </c>
      <c r="EG207">
        <f t="shared" si="278"/>
        <v>0</v>
      </c>
      <c r="EH207">
        <f t="shared" si="278"/>
        <v>0</v>
      </c>
      <c r="EI207">
        <f t="shared" si="278"/>
        <v>0</v>
      </c>
      <c r="EJ207">
        <f t="shared" si="278"/>
        <v>0</v>
      </c>
      <c r="EK207">
        <f t="shared" si="278"/>
        <v>0</v>
      </c>
      <c r="EL207">
        <f t="shared" si="278"/>
        <v>0</v>
      </c>
      <c r="EM207">
        <f t="shared" si="278"/>
        <v>0</v>
      </c>
      <c r="EN207">
        <f t="shared" si="279"/>
        <v>0</v>
      </c>
      <c r="EO207">
        <f t="shared" si="279"/>
        <v>0</v>
      </c>
      <c r="EP207">
        <f t="shared" si="279"/>
        <v>0</v>
      </c>
      <c r="EQ207">
        <f t="shared" si="279"/>
        <v>0</v>
      </c>
      <c r="ER207">
        <f t="shared" si="279"/>
        <v>0</v>
      </c>
      <c r="ES207">
        <f t="shared" si="279"/>
        <v>0</v>
      </c>
      <c r="ET207">
        <f t="shared" si="279"/>
        <v>0</v>
      </c>
      <c r="EU207">
        <f t="shared" si="279"/>
        <v>0</v>
      </c>
      <c r="EV207">
        <f t="shared" si="279"/>
        <v>0</v>
      </c>
      <c r="EW207">
        <f t="shared" si="279"/>
        <v>0</v>
      </c>
      <c r="EX207">
        <f t="shared" si="279"/>
        <v>0</v>
      </c>
      <c r="EZ207">
        <f t="shared" si="265"/>
        <v>0.88840546402806064</v>
      </c>
      <c r="FB207">
        <f t="shared" si="266"/>
        <v>1.0263313822084841E-2</v>
      </c>
      <c r="FC207">
        <f t="shared" si="267"/>
        <v>0.24870375905114794</v>
      </c>
    </row>
    <row r="208" spans="1:159" x14ac:dyDescent="0.25">
      <c r="A208">
        <v>1305</v>
      </c>
      <c r="B208" s="19">
        <f>'Input spectra'!Y207</f>
        <v>4.14279364656523E-2</v>
      </c>
      <c r="C208">
        <f>'Input spectra'!B207</f>
        <v>0</v>
      </c>
      <c r="D208">
        <f t="shared" si="273"/>
        <v>2.0653927966864227E-2</v>
      </c>
      <c r="E208">
        <f t="shared" si="273"/>
        <v>2.0418748424197729E-2</v>
      </c>
      <c r="F208">
        <f t="shared" si="273"/>
        <v>2.0185160438411929E-2</v>
      </c>
      <c r="G208">
        <f t="shared" si="273"/>
        <v>1.9953154869444985E-2</v>
      </c>
      <c r="H208">
        <f t="shared" si="273"/>
        <v>1.9722722625606599E-2</v>
      </c>
      <c r="I208">
        <f t="shared" si="273"/>
        <v>1.9493854663334267E-2</v>
      </c>
      <c r="J208">
        <f t="shared" si="273"/>
        <v>1.9266541986950762E-2</v>
      </c>
      <c r="K208">
        <f t="shared" si="273"/>
        <v>1.9040775648422728E-2</v>
      </c>
      <c r="L208">
        <f t="shared" si="273"/>
        <v>1.8816546747120515E-2</v>
      </c>
      <c r="M208">
        <f t="shared" si="273"/>
        <v>1.8593846429579158E-2</v>
      </c>
      <c r="N208">
        <f t="shared" si="280"/>
        <v>1.8372665889260533E-2</v>
      </c>
      <c r="O208">
        <f t="shared" si="280"/>
        <v>1.8152996366316645E-2</v>
      </c>
      <c r="P208">
        <f t="shared" si="280"/>
        <v>1.7934829147354114E-2</v>
      </c>
      <c r="Q208">
        <f t="shared" si="280"/>
        <v>1.7718155565199786E-2</v>
      </c>
      <c r="R208">
        <f t="shared" si="280"/>
        <v>1.7502966998667477E-2</v>
      </c>
      <c r="S208">
        <f t="shared" si="280"/>
        <v>1.7289254872325886E-2</v>
      </c>
      <c r="T208">
        <f t="shared" si="280"/>
        <v>1.7077010656267617E-2</v>
      </c>
      <c r="U208">
        <f t="shared" si="280"/>
        <v>1.6866225865879332E-2</v>
      </c>
      <c r="V208">
        <f t="shared" si="280"/>
        <v>1.6656892061613051E-2</v>
      </c>
      <c r="W208">
        <f t="shared" si="280"/>
        <v>1.644900084875852E-2</v>
      </c>
      <c r="X208">
        <f t="shared" si="280"/>
        <v>1.6242543877216745E-2</v>
      </c>
      <c r="Y208">
        <f t="shared" si="280"/>
        <v>1.6037512841274588E-2</v>
      </c>
      <c r="Z208">
        <f t="shared" si="280"/>
        <v>1.5833899479380503E-2</v>
      </c>
      <c r="AA208">
        <f t="shared" si="280"/>
        <v>1.5631695573921318E-2</v>
      </c>
      <c r="AB208">
        <f t="shared" si="280"/>
        <v>1.5430892951000173E-2</v>
      </c>
      <c r="AC208">
        <f t="shared" si="280"/>
        <v>1.5231483480215484E-2</v>
      </c>
      <c r="AD208">
        <f t="shared" si="274"/>
        <v>1.5033459074441017E-2</v>
      </c>
      <c r="AE208">
        <f t="shared" si="274"/>
        <v>1.4836811689607031E-2</v>
      </c>
      <c r="AF208">
        <f t="shared" si="274"/>
        <v>1.4641533324482507E-2</v>
      </c>
      <c r="AG208">
        <f t="shared" si="274"/>
        <v>1.4447616020458387E-2</v>
      </c>
      <c r="AH208">
        <f t="shared" si="274"/>
        <v>1.4255051861331953E-2</v>
      </c>
      <c r="AI208">
        <f t="shared" si="274"/>
        <v>1.4063832973092202E-2</v>
      </c>
      <c r="AJ208">
        <f t="shared" si="274"/>
        <v>1.3873951523706287E-2</v>
      </c>
      <c r="AK208">
        <f t="shared" si="274"/>
        <v>1.3685399722907004E-2</v>
      </c>
      <c r="AL208">
        <f t="shared" si="274"/>
        <v>1.3498169821981319E-2</v>
      </c>
      <c r="AM208">
        <f t="shared" si="274"/>
        <v>1.331225411355994E-2</v>
      </c>
      <c r="AN208">
        <f t="shared" si="274"/>
        <v>1.3127644931407889E-2</v>
      </c>
      <c r="AO208">
        <f t="shared" si="274"/>
        <v>1.2944334650216131E-2</v>
      </c>
      <c r="AP208">
        <f t="shared" si="274"/>
        <v>1.2762315685394212E-2</v>
      </c>
      <c r="AQ208">
        <f t="shared" si="274"/>
        <v>1.2581580492863892E-2</v>
      </c>
      <c r="AR208">
        <f t="shared" si="281"/>
        <v>1.2402121568853831E-2</v>
      </c>
      <c r="AS208">
        <f t="shared" si="281"/>
        <v>1.2223931449695241E-2</v>
      </c>
      <c r="AT208">
        <f t="shared" si="281"/>
        <v>1.2047002711618541E-2</v>
      </c>
      <c r="AU208">
        <f t="shared" si="281"/>
        <v>1.1871327970551055E-2</v>
      </c>
      <c r="AV208">
        <f t="shared" si="281"/>
        <v>1.1696899881915633E-2</v>
      </c>
      <c r="AW208">
        <f t="shared" si="281"/>
        <v>1.1523711140430304E-2</v>
      </c>
      <c r="AX208">
        <f t="shared" si="281"/>
        <v>1.0247190500792428E-2</v>
      </c>
      <c r="AY208">
        <f t="shared" si="281"/>
        <v>8.7588571474497869E-3</v>
      </c>
      <c r="AZ208">
        <f t="shared" si="281"/>
        <v>7.8872413715158213E-3</v>
      </c>
      <c r="BA208">
        <f t="shared" si="281"/>
        <v>7.2272754544892067E-3</v>
      </c>
      <c r="BB208">
        <f t="shared" si="281"/>
        <v>6.688136319989625E-3</v>
      </c>
      <c r="BC208">
        <f t="shared" si="281"/>
        <v>6.2304742405192388E-3</v>
      </c>
      <c r="BD208">
        <f t="shared" si="281"/>
        <v>5.8327377296763542E-3</v>
      </c>
      <c r="BE208">
        <f t="shared" si="281"/>
        <v>5.4814973206236874E-3</v>
      </c>
      <c r="BF208">
        <f t="shared" si="281"/>
        <v>5.1676636936108687E-3</v>
      </c>
      <c r="BG208">
        <f t="shared" si="281"/>
        <v>4.8847206423045996E-3</v>
      </c>
      <c r="BH208">
        <f t="shared" si="275"/>
        <v>4.6277947102142305E-3</v>
      </c>
      <c r="BI208">
        <f t="shared" si="275"/>
        <v>4.3931211578877105E-3</v>
      </c>
      <c r="BJ208">
        <f t="shared" si="275"/>
        <v>4.1777166196786397E-3</v>
      </c>
      <c r="BK208">
        <f t="shared" si="275"/>
        <v>3.9791677990612812E-3</v>
      </c>
      <c r="BL208">
        <f t="shared" si="275"/>
        <v>3.7954892374938718E-3</v>
      </c>
      <c r="BM208">
        <f t="shared" si="275"/>
        <v>3.6250242094878564E-3</v>
      </c>
      <c r="BN208">
        <f t="shared" si="275"/>
        <v>3.4663736334116279E-3</v>
      </c>
      <c r="BO208">
        <f t="shared" si="275"/>
        <v>3.3183438026543675E-3</v>
      </c>
      <c r="BP208">
        <f t="shared" si="275"/>
        <v>3.17990712839672E-3</v>
      </c>
      <c r="BQ208">
        <f t="shared" si="275"/>
        <v>3.0501721047443016E-3</v>
      </c>
      <c r="BR208">
        <f t="shared" si="275"/>
        <v>2.9283599543016986E-3</v>
      </c>
      <c r="BS208">
        <f t="shared" si="275"/>
        <v>2.8137862066279461E-3</v>
      </c>
      <c r="BT208">
        <f t="shared" si="275"/>
        <v>2.7058459817455634E-3</v>
      </c>
      <c r="BU208">
        <f t="shared" si="275"/>
        <v>2.6040020991651984E-3</v>
      </c>
      <c r="BV208">
        <f t="shared" si="270"/>
        <v>2.5077753713402297E-3</v>
      </c>
      <c r="BW208">
        <f t="shared" si="270"/>
        <v>2.4167366068931313E-3</v>
      </c>
      <c r="BX208">
        <f t="shared" si="270"/>
        <v>2.3304999671535402E-3</v>
      </c>
      <c r="BY208">
        <f t="shared" si="270"/>
        <v>2.248717404831773E-3</v>
      </c>
      <c r="BZ208">
        <f t="shared" si="270"/>
        <v>2.1710739760816208E-3</v>
      </c>
      <c r="CA208">
        <f t="shared" si="270"/>
        <v>2.0972838635151141E-3</v>
      </c>
      <c r="CB208">
        <f t="shared" si="270"/>
        <v>2.0270869825028668E-3</v>
      </c>
      <c r="CC208">
        <f t="shared" si="270"/>
        <v>1.9602460694957153E-3</v>
      </c>
      <c r="CD208">
        <f t="shared" si="270"/>
        <v>1.8965441713599182E-3</v>
      </c>
      <c r="CE208">
        <f t="shared" si="270"/>
        <v>1.8357824704100076E-3</v>
      </c>
      <c r="CF208">
        <f t="shared" si="276"/>
        <v>1.7777783920882384E-3</v>
      </c>
      <c r="CG208">
        <f t="shared" si="276"/>
        <v>1.722363951906248E-3</v>
      </c>
      <c r="CH208">
        <f t="shared" si="276"/>
        <v>1.6693843059429425E-3</v>
      </c>
      <c r="CI208">
        <f t="shared" si="276"/>
        <v>1.6186964753362647E-3</v>
      </c>
      <c r="CJ208">
        <f t="shared" si="276"/>
        <v>1.5701682201559415E-3</v>
      </c>
      <c r="CK208">
        <f t="shared" si="276"/>
        <v>1.523677042057229E-3</v>
      </c>
      <c r="CL208">
        <f t="shared" si="276"/>
        <v>1.479109298389063E-3</v>
      </c>
      <c r="CM208">
        <f t="shared" si="276"/>
        <v>1.4363594131153493E-3</v>
      </c>
      <c r="CN208">
        <f t="shared" si="276"/>
        <v>1.395329172122893E-3</v>
      </c>
      <c r="CO208">
        <f t="shared" si="276"/>
        <v>1.3559270923254223E-3</v>
      </c>
      <c r="CP208">
        <f t="shared" si="282"/>
        <v>1.3180678555023977E-3</v>
      </c>
      <c r="CQ208">
        <f t="shared" si="282"/>
        <v>1.2816717990909066E-3</v>
      </c>
      <c r="CR208">
        <f t="shared" si="282"/>
        <v>8.254305068431415E-4</v>
      </c>
      <c r="CS208">
        <f t="shared" si="282"/>
        <v>5.3628786689502504E-4</v>
      </c>
      <c r="CT208">
        <f t="shared" si="282"/>
        <v>3.7150935986987442E-4</v>
      </c>
      <c r="CU208">
        <f t="shared" si="282"/>
        <v>2.5851990587499635E-4</v>
      </c>
      <c r="CV208">
        <f t="shared" si="282"/>
        <v>1.7657110911932036E-4</v>
      </c>
      <c r="CW208">
        <f t="shared" si="282"/>
        <v>1.1610324392456144E-4</v>
      </c>
      <c r="CX208">
        <f t="shared" si="282"/>
        <v>7.1722750922930515E-5</v>
      </c>
      <c r="CY208">
        <f t="shared" si="282"/>
        <v>4.0006950303714697E-5</v>
      </c>
      <c r="CZ208">
        <f t="shared" si="282"/>
        <v>1.860826152703053E-5</v>
      </c>
      <c r="DA208">
        <f t="shared" si="282"/>
        <v>5.8247252770578655E-6</v>
      </c>
      <c r="DB208">
        <f t="shared" si="282"/>
        <v>3.7010269939540039E-7</v>
      </c>
      <c r="DC208">
        <f t="shared" si="282"/>
        <v>0</v>
      </c>
      <c r="DD208">
        <f t="shared" si="282"/>
        <v>0</v>
      </c>
      <c r="DE208">
        <f t="shared" si="282"/>
        <v>0</v>
      </c>
      <c r="DF208">
        <f t="shared" si="277"/>
        <v>0</v>
      </c>
      <c r="DG208">
        <f t="shared" si="277"/>
        <v>0</v>
      </c>
      <c r="DH208">
        <f t="shared" si="277"/>
        <v>0</v>
      </c>
      <c r="DI208">
        <f t="shared" si="277"/>
        <v>0</v>
      </c>
      <c r="DJ208">
        <f t="shared" si="277"/>
        <v>0</v>
      </c>
      <c r="DK208">
        <f t="shared" si="277"/>
        <v>0</v>
      </c>
      <c r="DL208">
        <f t="shared" si="277"/>
        <v>0</v>
      </c>
      <c r="DM208">
        <f t="shared" si="277"/>
        <v>0</v>
      </c>
      <c r="DN208">
        <f t="shared" si="277"/>
        <v>0</v>
      </c>
      <c r="DO208">
        <f t="shared" si="277"/>
        <v>0</v>
      </c>
      <c r="DP208">
        <f t="shared" si="277"/>
        <v>0</v>
      </c>
      <c r="DQ208">
        <f t="shared" si="277"/>
        <v>0</v>
      </c>
      <c r="DR208">
        <f t="shared" si="277"/>
        <v>0</v>
      </c>
      <c r="DS208">
        <f t="shared" si="277"/>
        <v>0</v>
      </c>
      <c r="DT208">
        <f t="shared" si="272"/>
        <v>0</v>
      </c>
      <c r="DU208">
        <f t="shared" si="272"/>
        <v>0</v>
      </c>
      <c r="DV208">
        <f t="shared" si="272"/>
        <v>0</v>
      </c>
      <c r="DW208">
        <f t="shared" si="272"/>
        <v>0</v>
      </c>
      <c r="DX208">
        <f t="shared" si="272"/>
        <v>0</v>
      </c>
      <c r="DY208">
        <f t="shared" si="272"/>
        <v>0</v>
      </c>
      <c r="DZ208">
        <f t="shared" si="272"/>
        <v>0</v>
      </c>
      <c r="EA208">
        <f t="shared" si="272"/>
        <v>0</v>
      </c>
      <c r="EB208">
        <f t="shared" si="272"/>
        <v>0</v>
      </c>
      <c r="EC208">
        <f t="shared" si="272"/>
        <v>0</v>
      </c>
      <c r="ED208">
        <f t="shared" si="278"/>
        <v>0</v>
      </c>
      <c r="EE208">
        <f t="shared" si="278"/>
        <v>0</v>
      </c>
      <c r="EF208">
        <f t="shared" si="278"/>
        <v>0</v>
      </c>
      <c r="EG208">
        <f t="shared" si="278"/>
        <v>0</v>
      </c>
      <c r="EH208">
        <f t="shared" si="278"/>
        <v>0</v>
      </c>
      <c r="EI208">
        <f t="shared" si="278"/>
        <v>0</v>
      </c>
      <c r="EJ208">
        <f t="shared" si="278"/>
        <v>0</v>
      </c>
      <c r="EK208">
        <f t="shared" si="278"/>
        <v>0</v>
      </c>
      <c r="EL208">
        <f t="shared" si="278"/>
        <v>0</v>
      </c>
      <c r="EM208">
        <f t="shared" si="278"/>
        <v>0</v>
      </c>
      <c r="EN208">
        <f t="shared" si="278"/>
        <v>0</v>
      </c>
      <c r="EO208">
        <f t="shared" si="278"/>
        <v>0</v>
      </c>
      <c r="EP208">
        <f t="shared" si="278"/>
        <v>0</v>
      </c>
      <c r="EQ208">
        <f t="shared" si="278"/>
        <v>0</v>
      </c>
      <c r="ER208">
        <f t="shared" si="278"/>
        <v>0</v>
      </c>
      <c r="ES208">
        <f t="shared" si="278"/>
        <v>0</v>
      </c>
      <c r="ET208">
        <f t="shared" si="279"/>
        <v>0</v>
      </c>
      <c r="EU208">
        <f t="shared" si="279"/>
        <v>0</v>
      </c>
      <c r="EV208">
        <f t="shared" si="279"/>
        <v>0</v>
      </c>
      <c r="EW208">
        <f t="shared" si="279"/>
        <v>0</v>
      </c>
      <c r="EX208">
        <f t="shared" si="279"/>
        <v>0</v>
      </c>
      <c r="EZ208">
        <f t="shared" si="265"/>
        <v>0.88853439063381601</v>
      </c>
      <c r="FB208">
        <f t="shared" si="266"/>
        <v>1.0250453819420358E-2</v>
      </c>
      <c r="FC208">
        <f t="shared" si="267"/>
        <v>0.24870540012986711</v>
      </c>
    </row>
    <row r="209" spans="1:159" x14ac:dyDescent="0.25">
      <c r="A209">
        <v>1310</v>
      </c>
      <c r="B209" s="19">
        <f>'Input spectra'!Y208</f>
        <v>4.1375419126498697E-2</v>
      </c>
      <c r="C209">
        <f>'Input spectra'!B208</f>
        <v>0</v>
      </c>
      <c r="D209">
        <f t="shared" si="273"/>
        <v>2.0653927966864227E-2</v>
      </c>
      <c r="E209">
        <f t="shared" si="273"/>
        <v>2.0418855658312921E-2</v>
      </c>
      <c r="F209">
        <f t="shared" si="273"/>
        <v>2.0185372453708699E-2</v>
      </c>
      <c r="G209">
        <f t="shared" si="273"/>
        <v>1.9953469237901891E-2</v>
      </c>
      <c r="H209">
        <f t="shared" si="273"/>
        <v>1.9723136943923626E-2</v>
      </c>
      <c r="I209">
        <f t="shared" si="273"/>
        <v>1.9494366552743388E-2</v>
      </c>
      <c r="J209">
        <f t="shared" si="273"/>
        <v>1.9267149093027697E-2</v>
      </c>
      <c r="K209">
        <f t="shared" si="273"/>
        <v>1.9041475640899988E-2</v>
      </c>
      <c r="L209">
        <f t="shared" si="273"/>
        <v>1.8817337319701678E-2</v>
      </c>
      <c r="M209">
        <f t="shared" si="273"/>
        <v>1.859472529975436E-2</v>
      </c>
      <c r="N209">
        <f t="shared" si="280"/>
        <v>1.8373630798123194E-2</v>
      </c>
      <c r="O209">
        <f t="shared" si="280"/>
        <v>1.815404507838142E-2</v>
      </c>
      <c r="P209">
        <f t="shared" si="280"/>
        <v>1.7935959450376036E-2</v>
      </c>
      <c r="Q209">
        <f t="shared" si="280"/>
        <v>1.7719365269994618E-2</v>
      </c>
      <c r="R209">
        <f t="shared" si="280"/>
        <v>1.7504253938933258E-2</v>
      </c>
      <c r="S209">
        <f t="shared" si="280"/>
        <v>1.7290616904465671E-2</v>
      </c>
      <c r="T209">
        <f t="shared" si="280"/>
        <v>1.7078445659213383E-2</v>
      </c>
      <c r="U209">
        <f t="shared" si="280"/>
        <v>1.6867731740917068E-2</v>
      </c>
      <c r="V209">
        <f t="shared" si="280"/>
        <v>1.6658466732208995E-2</v>
      </c>
      <c r="W209">
        <f t="shared" si="280"/>
        <v>1.6450642260386596E-2</v>
      </c>
      <c r="X209">
        <f t="shared" si="280"/>
        <v>1.6244249997187092E-2</v>
      </c>
      <c r="Y209">
        <f t="shared" si="280"/>
        <v>1.603928165856329E-2</v>
      </c>
      <c r="Z209">
        <f t="shared" si="280"/>
        <v>1.5835729004460414E-2</v>
      </c>
      <c r="AA209">
        <f t="shared" si="280"/>
        <v>1.5633583838594058E-2</v>
      </c>
      <c r="AB209">
        <f t="shared" si="280"/>
        <v>1.5432838008229194E-2</v>
      </c>
      <c r="AC209">
        <f t="shared" si="280"/>
        <v>1.523348340396031E-2</v>
      </c>
      <c r="AD209">
        <f t="shared" si="274"/>
        <v>1.5035511959492553E-2</v>
      </c>
      <c r="AE209">
        <f t="shared" si="274"/>
        <v>1.4838915651423997E-2</v>
      </c>
      <c r="AF209">
        <f t="shared" si="274"/>
        <v>1.464368649902895E-2</v>
      </c>
      <c r="AG209">
        <f t="shared" ref="AD209:AQ227" si="283">AG$2*EXP(- AG$1 * ($C209*_c1+$B209))</f>
        <v>1.444981656404231E-2</v>
      </c>
      <c r="AH209">
        <f t="shared" si="283"/>
        <v>1.4257297950445004E-2</v>
      </c>
      <c r="AI209">
        <f t="shared" si="283"/>
        <v>1.4066122804250443E-2</v>
      </c>
      <c r="AJ209">
        <f t="shared" si="283"/>
        <v>1.3876283313292043E-2</v>
      </c>
      <c r="AK209">
        <f t="shared" si="283"/>
        <v>1.3687771707011763E-2</v>
      </c>
      <c r="AL209">
        <f t="shared" si="283"/>
        <v>1.3500580256249705E-2</v>
      </c>
      <c r="AM209">
        <f t="shared" si="283"/>
        <v>1.3314701273034715E-2</v>
      </c>
      <c r="AN209">
        <f t="shared" si="283"/>
        <v>1.3130127110376021E-2</v>
      </c>
      <c r="AO209">
        <f t="shared" si="283"/>
        <v>1.2946850162055884E-2</v>
      </c>
      <c r="AP209">
        <f t="shared" si="283"/>
        <v>1.2764862862423277E-2</v>
      </c>
      <c r="AQ209">
        <f t="shared" si="283"/>
        <v>1.2584157686188533E-2</v>
      </c>
      <c r="AR209">
        <f t="shared" si="281"/>
        <v>1.2404727148219061E-2</v>
      </c>
      <c r="AS209">
        <f t="shared" si="281"/>
        <v>1.2226563803336008E-2</v>
      </c>
      <c r="AT209">
        <f t="shared" si="281"/>
        <v>1.2049660246111911E-2</v>
      </c>
      <c r="AU209">
        <f t="shared" si="281"/>
        <v>1.1874009110669404E-2</v>
      </c>
      <c r="AV209">
        <f t="shared" si="281"/>
        <v>1.1699603070480834E-2</v>
      </c>
      <c r="AW209">
        <f t="shared" si="281"/>
        <v>1.1526434838168897E-2</v>
      </c>
      <c r="AX209">
        <f t="shared" si="281"/>
        <v>1.0249666313656473E-2</v>
      </c>
      <c r="AY209">
        <f t="shared" si="281"/>
        <v>8.7610193760874998E-3</v>
      </c>
      <c r="AZ209">
        <f t="shared" si="281"/>
        <v>7.8892298634024704E-3</v>
      </c>
      <c r="BA209">
        <f t="shared" si="281"/>
        <v>7.2291355244628397E-3</v>
      </c>
      <c r="BB209">
        <f t="shared" si="281"/>
        <v>6.6898927662063477E-3</v>
      </c>
      <c r="BC209">
        <f t="shared" si="281"/>
        <v>6.232143224455043E-3</v>
      </c>
      <c r="BD209">
        <f t="shared" si="281"/>
        <v>5.8343308104946302E-3</v>
      </c>
      <c r="BE209">
        <f t="shared" si="281"/>
        <v>5.4830232633461731E-3</v>
      </c>
      <c r="BF209">
        <f t="shared" si="281"/>
        <v>5.169129417948966E-3</v>
      </c>
      <c r="BG209">
        <f t="shared" si="281"/>
        <v>4.8861317750128943E-3</v>
      </c>
      <c r="BH209">
        <f t="shared" si="275"/>
        <v>4.6291559313702615E-3</v>
      </c>
      <c r="BI209">
        <f t="shared" si="275"/>
        <v>4.3944364304331516E-3</v>
      </c>
      <c r="BJ209">
        <f t="shared" si="275"/>
        <v>4.1789893483572364E-3</v>
      </c>
      <c r="BK209">
        <f t="shared" ref="BH209:BU227" si="284">BK$2*EXP(- BK$1 * ($C209*_c1+$B209))</f>
        <v>3.980400944396504E-3</v>
      </c>
      <c r="BL209">
        <f t="shared" si="284"/>
        <v>3.7966853999150132E-3</v>
      </c>
      <c r="BM209">
        <f t="shared" si="284"/>
        <v>3.6261856929395682E-3</v>
      </c>
      <c r="BN209">
        <f t="shared" si="284"/>
        <v>3.4675024944468475E-3</v>
      </c>
      <c r="BO209">
        <f t="shared" si="284"/>
        <v>3.3194418889979024E-3</v>
      </c>
      <c r="BP209">
        <f t="shared" si="284"/>
        <v>3.1809761097061186E-3</v>
      </c>
      <c r="BQ209">
        <f t="shared" si="284"/>
        <v>3.0512134974793703E-3</v>
      </c>
      <c r="BR209">
        <f t="shared" si="284"/>
        <v>2.9293751420719381E-3</v>
      </c>
      <c r="BS209">
        <f t="shared" si="284"/>
        <v>2.8147764570178148E-3</v>
      </c>
      <c r="BT209">
        <f t="shared" si="284"/>
        <v>2.7068124603603231E-3</v>
      </c>
      <c r="BU209">
        <f t="shared" si="284"/>
        <v>2.6049458814575458E-3</v>
      </c>
      <c r="BV209">
        <f t="shared" si="270"/>
        <v>2.5086974526461274E-3</v>
      </c>
      <c r="BW209">
        <f t="shared" si="270"/>
        <v>2.4176379110085293E-3</v>
      </c>
      <c r="BX209">
        <f t="shared" si="270"/>
        <v>2.3313813537117569E-3</v>
      </c>
      <c r="BY209">
        <f t="shared" si="270"/>
        <v>2.2495796756870899E-3</v>
      </c>
      <c r="BZ209">
        <f t="shared" si="270"/>
        <v>2.1719178808632814E-3</v>
      </c>
      <c r="CA209">
        <f t="shared" si="270"/>
        <v>2.0981101044840584E-3</v>
      </c>
      <c r="CB209">
        <f t="shared" si="270"/>
        <v>2.0278962188186984E-3</v>
      </c>
      <c r="CC209">
        <f t="shared" si="270"/>
        <v>1.961038920981898E-3</v>
      </c>
      <c r="CD209">
        <f t="shared" si="270"/>
        <v>1.8973212218397278E-3</v>
      </c>
      <c r="CE209">
        <f t="shared" si="270"/>
        <v>1.8365442706734102E-3</v>
      </c>
      <c r="CF209">
        <f t="shared" si="276"/>
        <v>1.7785254625399163E-3</v>
      </c>
      <c r="CG209">
        <f t="shared" si="276"/>
        <v>1.7230967849369287E-3</v>
      </c>
      <c r="CH209">
        <f t="shared" si="276"/>
        <v>1.6701033680596069E-3</v>
      </c>
      <c r="CI209">
        <f t="shared" si="276"/>
        <v>1.6194022090814033E-3</v>
      </c>
      <c r="CJ209">
        <f t="shared" si="276"/>
        <v>1.5708610458415716E-3</v>
      </c>
      <c r="CK209">
        <f t="shared" si="276"/>
        <v>1.5243573593356735E-3</v>
      </c>
      <c r="CL209">
        <f t="shared" si="276"/>
        <v>1.4797774876794071E-3</v>
      </c>
      <c r="CM209">
        <f t="shared" si="276"/>
        <v>1.4370158369018948E-3</v>
      </c>
      <c r="CN209">
        <f t="shared" si="276"/>
        <v>1.3959741761397464E-3</v>
      </c>
      <c r="CO209">
        <f t="shared" si="276"/>
        <v>1.3565610066395048E-3</v>
      </c>
      <c r="CP209">
        <f t="shared" si="282"/>
        <v>1.3186909955055976E-3</v>
      </c>
      <c r="CQ209">
        <f t="shared" si="282"/>
        <v>1.2822844664107508E-3</v>
      </c>
      <c r="CR209">
        <f t="shared" si="282"/>
        <v>8.2582941781185308E-4</v>
      </c>
      <c r="CS209">
        <f t="shared" si="282"/>
        <v>5.3654985989962697E-4</v>
      </c>
      <c r="CT209">
        <f t="shared" si="282"/>
        <v>3.7169280556700402E-4</v>
      </c>
      <c r="CU209">
        <f t="shared" si="282"/>
        <v>2.5864891744216591E-4</v>
      </c>
      <c r="CV209">
        <f t="shared" si="282"/>
        <v>1.7666015279414578E-4</v>
      </c>
      <c r="CW209">
        <f t="shared" si="282"/>
        <v>1.1616240409626463E-4</v>
      </c>
      <c r="CX209">
        <f t="shared" si="282"/>
        <v>7.1759673966450928E-5</v>
      </c>
      <c r="CY209">
        <f t="shared" si="282"/>
        <v>4.0027756191880192E-5</v>
      </c>
      <c r="CZ209">
        <f t="shared" si="282"/>
        <v>1.8618036657441795E-5</v>
      </c>
      <c r="DA209">
        <f t="shared" si="282"/>
        <v>5.8278156772341618E-6</v>
      </c>
      <c r="DB209">
        <f t="shared" si="282"/>
        <v>3.7030100795696732E-7</v>
      </c>
      <c r="DC209">
        <f t="shared" si="282"/>
        <v>0</v>
      </c>
      <c r="DD209">
        <f t="shared" si="282"/>
        <v>0</v>
      </c>
      <c r="DE209">
        <f t="shared" si="282"/>
        <v>0</v>
      </c>
      <c r="DF209">
        <f t="shared" si="277"/>
        <v>0</v>
      </c>
      <c r="DG209">
        <f t="shared" si="277"/>
        <v>0</v>
      </c>
      <c r="DH209">
        <f t="shared" si="277"/>
        <v>0</v>
      </c>
      <c r="DI209">
        <f t="shared" ref="DF209:DS227" si="285">DI$2*EXP(- DI$1 * ($C209*_c1+$B209))</f>
        <v>0</v>
      </c>
      <c r="DJ209">
        <f t="shared" si="285"/>
        <v>0</v>
      </c>
      <c r="DK209">
        <f t="shared" si="285"/>
        <v>0</v>
      </c>
      <c r="DL209">
        <f t="shared" si="285"/>
        <v>0</v>
      </c>
      <c r="DM209">
        <f t="shared" si="285"/>
        <v>0</v>
      </c>
      <c r="DN209">
        <f t="shared" si="285"/>
        <v>0</v>
      </c>
      <c r="DO209">
        <f t="shared" si="285"/>
        <v>0</v>
      </c>
      <c r="DP209">
        <f t="shared" si="285"/>
        <v>0</v>
      </c>
      <c r="DQ209">
        <f t="shared" si="285"/>
        <v>0</v>
      </c>
      <c r="DR209">
        <f t="shared" si="285"/>
        <v>0</v>
      </c>
      <c r="DS209">
        <f t="shared" si="285"/>
        <v>0</v>
      </c>
      <c r="DT209">
        <f t="shared" si="272"/>
        <v>0</v>
      </c>
      <c r="DU209">
        <f t="shared" si="272"/>
        <v>0</v>
      </c>
      <c r="DV209">
        <f t="shared" si="272"/>
        <v>0</v>
      </c>
      <c r="DW209">
        <f t="shared" si="272"/>
        <v>0</v>
      </c>
      <c r="DX209">
        <f t="shared" si="272"/>
        <v>0</v>
      </c>
      <c r="DY209">
        <f t="shared" si="272"/>
        <v>0</v>
      </c>
      <c r="DZ209">
        <f t="shared" si="272"/>
        <v>0</v>
      </c>
      <c r="EA209">
        <f t="shared" si="272"/>
        <v>0</v>
      </c>
      <c r="EB209">
        <f t="shared" si="272"/>
        <v>0</v>
      </c>
      <c r="EC209">
        <f t="shared" si="272"/>
        <v>0</v>
      </c>
      <c r="ED209">
        <f t="shared" si="278"/>
        <v>0</v>
      </c>
      <c r="EE209">
        <f t="shared" si="278"/>
        <v>0</v>
      </c>
      <c r="EF209">
        <f t="shared" si="278"/>
        <v>0</v>
      </c>
      <c r="EG209">
        <f t="shared" si="278"/>
        <v>0</v>
      </c>
      <c r="EH209">
        <f t="shared" si="278"/>
        <v>0</v>
      </c>
      <c r="EI209">
        <f t="shared" si="278"/>
        <v>0</v>
      </c>
      <c r="EJ209">
        <f t="shared" si="278"/>
        <v>0</v>
      </c>
      <c r="EK209">
        <f t="shared" si="278"/>
        <v>0</v>
      </c>
      <c r="EL209">
        <f t="shared" si="278"/>
        <v>0</v>
      </c>
      <c r="EM209">
        <f t="shared" si="278"/>
        <v>0</v>
      </c>
      <c r="EN209">
        <f t="shared" si="279"/>
        <v>0</v>
      </c>
      <c r="EO209">
        <f t="shared" si="279"/>
        <v>0</v>
      </c>
      <c r="EP209">
        <f t="shared" si="279"/>
        <v>0</v>
      </c>
      <c r="EQ209">
        <f t="shared" si="279"/>
        <v>0</v>
      </c>
      <c r="ER209">
        <f t="shared" si="279"/>
        <v>0</v>
      </c>
      <c r="ES209">
        <f t="shared" si="279"/>
        <v>0</v>
      </c>
      <c r="ET209">
        <f t="shared" si="279"/>
        <v>0</v>
      </c>
      <c r="EU209">
        <f t="shared" si="279"/>
        <v>0</v>
      </c>
      <c r="EV209">
        <f t="shared" si="279"/>
        <v>0</v>
      </c>
      <c r="EW209">
        <f t="shared" si="279"/>
        <v>0</v>
      </c>
      <c r="EX209">
        <f t="shared" si="279"/>
        <v>0</v>
      </c>
      <c r="EZ209">
        <f t="shared" si="265"/>
        <v>0.88866334629205579</v>
      </c>
      <c r="FB209">
        <f t="shared" si="266"/>
        <v>1.0237593479064833E-2</v>
      </c>
      <c r="FC209">
        <f t="shared" si="267"/>
        <v>0.2487070412088096</v>
      </c>
    </row>
    <row r="210" spans="1:159" x14ac:dyDescent="0.25">
      <c r="A210">
        <v>1315</v>
      </c>
      <c r="B210" s="19">
        <f>'Input spectra'!Y209</f>
        <v>4.1322901787345101E-2</v>
      </c>
      <c r="C210">
        <f>'Input spectra'!B209</f>
        <v>0</v>
      </c>
      <c r="D210">
        <f t="shared" si="273"/>
        <v>2.0653927966864227E-2</v>
      </c>
      <c r="E210">
        <f t="shared" si="273"/>
        <v>2.0418962892991277E-2</v>
      </c>
      <c r="F210">
        <f t="shared" si="273"/>
        <v>2.0185584471232376E-2</v>
      </c>
      <c r="G210">
        <f t="shared" si="273"/>
        <v>1.9953783611311768E-2</v>
      </c>
      <c r="H210">
        <f t="shared" si="273"/>
        <v>1.9723551270944304E-2</v>
      </c>
      <c r="I210">
        <f t="shared" si="273"/>
        <v>1.9494878455594222E-2</v>
      </c>
      <c r="J210">
        <f t="shared" si="273"/>
        <v>1.9267756218235094E-2</v>
      </c>
      <c r="K210">
        <f t="shared" si="273"/>
        <v>1.9042175659110948E-2</v>
      </c>
      <c r="L210">
        <f t="shared" si="273"/>
        <v>1.8818127925498557E-2</v>
      </c>
      <c r="M210">
        <f t="shared" si="273"/>
        <v>1.8595604211470874E-2</v>
      </c>
      <c r="N210">
        <f t="shared" si="280"/>
        <v>1.8374595757661635E-2</v>
      </c>
      <c r="O210">
        <f t="shared" si="280"/>
        <v>1.8155093851031069E-2</v>
      </c>
      <c r="P210">
        <f t="shared" si="280"/>
        <v>1.793708982463281E-2</v>
      </c>
      <c r="Q210">
        <f t="shared" si="280"/>
        <v>1.772057505738189E-2</v>
      </c>
      <c r="R210">
        <f t="shared" si="280"/>
        <v>1.7505540973823872E-2</v>
      </c>
      <c r="S210">
        <f t="shared" si="280"/>
        <v>1.7291979043905142E-2</v>
      </c>
      <c r="T210">
        <f t="shared" si="280"/>
        <v>1.7079880782744278E-2</v>
      </c>
      <c r="U210">
        <f t="shared" si="280"/>
        <v>1.6869237750404539E-2</v>
      </c>
      <c r="V210">
        <f t="shared" si="280"/>
        <v>1.6660041551667497E-2</v>
      </c>
      <c r="W210">
        <f t="shared" si="280"/>
        <v>1.6452283835807723E-2</v>
      </c>
      <c r="X210">
        <f t="shared" si="280"/>
        <v>1.6245956296368613E-2</v>
      </c>
      <c r="Y210">
        <f t="shared" si="280"/>
        <v>1.604105067093926E-2</v>
      </c>
      <c r="Z210">
        <f t="shared" si="280"/>
        <v>1.583755874093248E-2</v>
      </c>
      <c r="AA210">
        <f t="shared" si="280"/>
        <v>1.5635472331363833E-2</v>
      </c>
      <c r="AB210">
        <f t="shared" si="280"/>
        <v>1.5434783310631819E-2</v>
      </c>
      <c r="AC210">
        <f t="shared" si="280"/>
        <v>1.5235483590299059E-2</v>
      </c>
      <c r="AD210">
        <f t="shared" si="283"/>
        <v>1.5037565124874584E-2</v>
      </c>
      <c r="AE210">
        <f t="shared" si="283"/>
        <v>1.4841019911597197E-2</v>
      </c>
      <c r="AF210">
        <f t="shared" si="283"/>
        <v>1.4645839990219867E-2</v>
      </c>
      <c r="AG210">
        <f t="shared" si="283"/>
        <v>1.445201744279517E-2</v>
      </c>
      <c r="AH210">
        <f t="shared" si="283"/>
        <v>1.4259544393461804E-2</v>
      </c>
      <c r="AI210">
        <f t="shared" si="283"/>
        <v>1.4068413008232134E-2</v>
      </c>
      <c r="AJ210">
        <f t="shared" si="283"/>
        <v>1.3878615494780758E-2</v>
      </c>
      <c r="AK210">
        <f t="shared" si="283"/>
        <v>1.3690144102234115E-2</v>
      </c>
      <c r="AL210">
        <f t="shared" si="283"/>
        <v>1.3502991120961136E-2</v>
      </c>
      <c r="AM210">
        <f t="shared" si="283"/>
        <v>1.3317148882364897E-2</v>
      </c>
      <c r="AN210">
        <f t="shared" si="283"/>
        <v>1.3132609758675282E-2</v>
      </c>
      <c r="AO210">
        <f t="shared" si="283"/>
        <v>1.2949366162742688E-2</v>
      </c>
      <c r="AP210">
        <f t="shared" si="283"/>
        <v>1.2767410547832713E-2</v>
      </c>
      <c r="AQ210">
        <f t="shared" si="283"/>
        <v>1.2586735407421843E-2</v>
      </c>
      <c r="AR210">
        <f t="shared" si="281"/>
        <v>1.2407333274994169E-2</v>
      </c>
      <c r="AS210">
        <f t="shared" si="281"/>
        <v>1.2229196723839058E-2</v>
      </c>
      <c r="AT210">
        <f t="shared" si="281"/>
        <v>1.2052318366849821E-2</v>
      </c>
      <c r="AU210">
        <f t="shared" si="281"/>
        <v>1.1876690856323409E-2</v>
      </c>
      <c r="AV210">
        <f t="shared" si="281"/>
        <v>1.1702306883761003E-2</v>
      </c>
      <c r="AW210">
        <f t="shared" si="281"/>
        <v>1.1529159179669669E-2</v>
      </c>
      <c r="AX210">
        <f t="shared" si="281"/>
        <v>1.025214272469905E-2</v>
      </c>
      <c r="AY210">
        <f t="shared" si="281"/>
        <v>8.7631821384972133E-3</v>
      </c>
      <c r="AZ210">
        <f t="shared" si="281"/>
        <v>7.8912188566177578E-3</v>
      </c>
      <c r="BA210">
        <f t="shared" si="281"/>
        <v>7.2309960731591011E-3</v>
      </c>
      <c r="BB210">
        <f t="shared" si="281"/>
        <v>6.6916496737030404E-3</v>
      </c>
      <c r="BC210">
        <f t="shared" si="281"/>
        <v>6.233812655468754E-3</v>
      </c>
      <c r="BD210">
        <f t="shared" si="281"/>
        <v>5.8359243264270166E-3</v>
      </c>
      <c r="BE210">
        <f t="shared" si="281"/>
        <v>5.4845496308615679E-3</v>
      </c>
      <c r="BF210">
        <f t="shared" si="281"/>
        <v>5.1705955580160969E-3</v>
      </c>
      <c r="BG210">
        <f t="shared" si="281"/>
        <v>4.8875433153792031E-3</v>
      </c>
      <c r="BH210">
        <f t="shared" si="284"/>
        <v>4.6305175529163592E-3</v>
      </c>
      <c r="BI210">
        <f t="shared" si="284"/>
        <v>4.3957520967628314E-3</v>
      </c>
      <c r="BJ210">
        <f t="shared" si="284"/>
        <v>4.1802624647687605E-3</v>
      </c>
      <c r="BK210">
        <f t="shared" si="284"/>
        <v>3.9816344718838484E-3</v>
      </c>
      <c r="BL210">
        <f t="shared" si="284"/>
        <v>3.7978819393111496E-3</v>
      </c>
      <c r="BM210">
        <f t="shared" si="284"/>
        <v>3.6273475485388111E-3</v>
      </c>
      <c r="BN210">
        <f t="shared" si="284"/>
        <v>3.4686317231075372E-3</v>
      </c>
      <c r="BO210">
        <f t="shared" si="284"/>
        <v>3.3205403387135558E-3</v>
      </c>
      <c r="BP210">
        <f t="shared" si="284"/>
        <v>3.1820454503722504E-3</v>
      </c>
      <c r="BQ210">
        <f t="shared" si="284"/>
        <v>3.0522552457677623E-3</v>
      </c>
      <c r="BR210">
        <f t="shared" si="284"/>
        <v>2.9303906817819058E-3</v>
      </c>
      <c r="BS210">
        <f t="shared" si="284"/>
        <v>2.8157670559046067E-3</v>
      </c>
      <c r="BT210">
        <f t="shared" si="284"/>
        <v>2.7077792841835378E-3</v>
      </c>
      <c r="BU210">
        <f t="shared" si="284"/>
        <v>2.6058900058099151E-3</v>
      </c>
      <c r="BV210">
        <f t="shared" si="270"/>
        <v>2.5096198729911371E-3</v>
      </c>
      <c r="BW210">
        <f t="shared" si="270"/>
        <v>2.4185395512586571E-3</v>
      </c>
      <c r="BX210">
        <f t="shared" si="270"/>
        <v>2.332263073607144E-3</v>
      </c>
      <c r="BY210">
        <f t="shared" si="270"/>
        <v>2.2504422771802298E-3</v>
      </c>
      <c r="BZ210">
        <f t="shared" si="270"/>
        <v>2.1727621136739678E-3</v>
      </c>
      <c r="CA210">
        <f t="shared" si="270"/>
        <v>2.098936670956932E-3</v>
      </c>
      <c r="CB210">
        <f t="shared" si="270"/>
        <v>2.0287057781909258E-3</v>
      </c>
      <c r="CC210">
        <f t="shared" si="270"/>
        <v>1.961832093148983E-3</v>
      </c>
      <c r="CD210">
        <f t="shared" si="270"/>
        <v>1.898098590692005E-3</v>
      </c>
      <c r="CE210">
        <f t="shared" si="270"/>
        <v>1.8373063870633969E-3</v>
      </c>
      <c r="CF210">
        <f t="shared" si="276"/>
        <v>1.7792728469307568E-3</v>
      </c>
      <c r="CG210">
        <f t="shared" si="276"/>
        <v>1.723829929774095E-3</v>
      </c>
      <c r="CH210">
        <f t="shared" si="276"/>
        <v>1.6708227399014348E-3</v>
      </c>
      <c r="CI210">
        <f t="shared" si="276"/>
        <v>1.6201082505186428E-3</v>
      </c>
      <c r="CJ210">
        <f t="shared" si="276"/>
        <v>1.5715541772316633E-3</v>
      </c>
      <c r="CK210">
        <f t="shared" si="276"/>
        <v>1.5250379803737639E-3</v>
      </c>
      <c r="CL210">
        <f t="shared" si="276"/>
        <v>1.4804459788250151E-3</v>
      </c>
      <c r="CM210">
        <f t="shared" si="276"/>
        <v>1.4376725606775544E-3</v>
      </c>
      <c r="CN210">
        <f t="shared" si="276"/>
        <v>1.3966194783157652E-3</v>
      </c>
      <c r="CO210">
        <f t="shared" si="276"/>
        <v>1.3571952173171309E-3</v>
      </c>
      <c r="CP210">
        <f t="shared" si="282"/>
        <v>1.3193144301093084E-3</v>
      </c>
      <c r="CQ210">
        <f t="shared" si="282"/>
        <v>1.2828974265990539E-3</v>
      </c>
      <c r="CR210">
        <f t="shared" si="282"/>
        <v>8.2622852156476569E-4</v>
      </c>
      <c r="CS210">
        <f t="shared" si="282"/>
        <v>5.3681198089581455E-4</v>
      </c>
      <c r="CT210">
        <f t="shared" si="282"/>
        <v>3.718763418468414E-4</v>
      </c>
      <c r="CU210">
        <f t="shared" si="282"/>
        <v>2.5877799339116476E-4</v>
      </c>
      <c r="CV210">
        <f t="shared" si="282"/>
        <v>1.7674924137312372E-4</v>
      </c>
      <c r="CW210">
        <f t="shared" si="282"/>
        <v>1.1622159441291296E-4</v>
      </c>
      <c r="CX210">
        <f t="shared" si="282"/>
        <v>7.1796616018042337E-5</v>
      </c>
      <c r="CY210">
        <f t="shared" si="282"/>
        <v>4.0048572900290155E-5</v>
      </c>
      <c r="CZ210">
        <f t="shared" si="282"/>
        <v>1.8627816922839708E-5</v>
      </c>
      <c r="DA210">
        <f t="shared" si="282"/>
        <v>5.830907717071179E-6</v>
      </c>
      <c r="DB210">
        <f t="shared" si="282"/>
        <v>3.7049942277629909E-7</v>
      </c>
      <c r="DC210">
        <f t="shared" si="282"/>
        <v>0</v>
      </c>
      <c r="DD210">
        <f t="shared" si="282"/>
        <v>0</v>
      </c>
      <c r="DE210">
        <f t="shared" si="282"/>
        <v>0</v>
      </c>
      <c r="DF210">
        <f t="shared" si="285"/>
        <v>0</v>
      </c>
      <c r="DG210">
        <f t="shared" si="285"/>
        <v>0</v>
      </c>
      <c r="DH210">
        <f t="shared" si="285"/>
        <v>0</v>
      </c>
      <c r="DI210">
        <f t="shared" si="285"/>
        <v>0</v>
      </c>
      <c r="DJ210">
        <f t="shared" si="285"/>
        <v>0</v>
      </c>
      <c r="DK210">
        <f t="shared" si="285"/>
        <v>0</v>
      </c>
      <c r="DL210">
        <f t="shared" si="285"/>
        <v>0</v>
      </c>
      <c r="DM210">
        <f t="shared" si="285"/>
        <v>0</v>
      </c>
      <c r="DN210">
        <f t="shared" si="285"/>
        <v>0</v>
      </c>
      <c r="DO210">
        <f t="shared" si="285"/>
        <v>0</v>
      </c>
      <c r="DP210">
        <f t="shared" si="285"/>
        <v>0</v>
      </c>
      <c r="DQ210">
        <f t="shared" si="285"/>
        <v>0</v>
      </c>
      <c r="DR210">
        <f t="shared" si="285"/>
        <v>0</v>
      </c>
      <c r="DS210">
        <f t="shared" si="285"/>
        <v>0</v>
      </c>
      <c r="DT210">
        <f t="shared" si="272"/>
        <v>0</v>
      </c>
      <c r="DU210">
        <f t="shared" si="272"/>
        <v>0</v>
      </c>
      <c r="DV210">
        <f t="shared" si="272"/>
        <v>0</v>
      </c>
      <c r="DW210">
        <f t="shared" si="272"/>
        <v>0</v>
      </c>
      <c r="DX210">
        <f t="shared" si="272"/>
        <v>0</v>
      </c>
      <c r="DY210">
        <f t="shared" si="272"/>
        <v>0</v>
      </c>
      <c r="DZ210">
        <f t="shared" si="272"/>
        <v>0</v>
      </c>
      <c r="EA210">
        <f t="shared" si="272"/>
        <v>0</v>
      </c>
      <c r="EB210">
        <f t="shared" si="272"/>
        <v>0</v>
      </c>
      <c r="EC210">
        <f t="shared" si="272"/>
        <v>0</v>
      </c>
      <c r="ED210">
        <f t="shared" si="278"/>
        <v>0</v>
      </c>
      <c r="EE210">
        <f t="shared" si="278"/>
        <v>0</v>
      </c>
      <c r="EF210">
        <f t="shared" si="278"/>
        <v>0</v>
      </c>
      <c r="EG210">
        <f t="shared" si="278"/>
        <v>0</v>
      </c>
      <c r="EH210">
        <f t="shared" si="278"/>
        <v>0</v>
      </c>
      <c r="EI210">
        <f t="shared" si="278"/>
        <v>0</v>
      </c>
      <c r="EJ210">
        <f t="shared" si="278"/>
        <v>0</v>
      </c>
      <c r="EK210">
        <f t="shared" si="278"/>
        <v>0</v>
      </c>
      <c r="EL210">
        <f t="shared" si="278"/>
        <v>0</v>
      </c>
      <c r="EM210">
        <f t="shared" si="278"/>
        <v>0</v>
      </c>
      <c r="EN210">
        <f t="shared" si="278"/>
        <v>0</v>
      </c>
      <c r="EO210">
        <f t="shared" si="278"/>
        <v>0</v>
      </c>
      <c r="EP210">
        <f t="shared" si="278"/>
        <v>0</v>
      </c>
      <c r="EQ210">
        <f t="shared" si="278"/>
        <v>0</v>
      </c>
      <c r="ER210">
        <f t="shared" si="278"/>
        <v>0</v>
      </c>
      <c r="ES210">
        <f t="shared" si="278"/>
        <v>0</v>
      </c>
      <c r="ET210">
        <f t="shared" si="279"/>
        <v>0</v>
      </c>
      <c r="EU210">
        <f t="shared" si="279"/>
        <v>0</v>
      </c>
      <c r="EV210">
        <f t="shared" si="279"/>
        <v>0</v>
      </c>
      <c r="EW210">
        <f t="shared" si="279"/>
        <v>0</v>
      </c>
      <c r="EX210">
        <f t="shared" si="279"/>
        <v>0</v>
      </c>
      <c r="EZ210">
        <f t="shared" si="265"/>
        <v>0.88879233101093524</v>
      </c>
      <c r="FB210">
        <f t="shared" si="266"/>
        <v>1.022473280100944E-2</v>
      </c>
      <c r="FC210">
        <f t="shared" si="267"/>
        <v>0.2487086822879748</v>
      </c>
    </row>
    <row r="211" spans="1:159" x14ac:dyDescent="0.25">
      <c r="A211">
        <v>1320</v>
      </c>
      <c r="B211" s="19">
        <f>'Input spectra'!Y210</f>
        <v>4.1270384448191498E-2</v>
      </c>
      <c r="C211">
        <f>'Input spectra'!B210</f>
        <v>0</v>
      </c>
      <c r="D211">
        <f t="shared" si="273"/>
        <v>2.0653927966864227E-2</v>
      </c>
      <c r="E211">
        <f t="shared" si="273"/>
        <v>2.0419070128232807E-2</v>
      </c>
      <c r="F211">
        <f t="shared" si="273"/>
        <v>2.0185796490982982E-2</v>
      </c>
      <c r="G211">
        <f t="shared" si="273"/>
        <v>1.9954097989674704E-2</v>
      </c>
      <c r="H211">
        <f t="shared" si="273"/>
        <v>1.9723965606668815E-2</v>
      </c>
      <c r="I211">
        <f t="shared" si="273"/>
        <v>1.9495390371887116E-2</v>
      </c>
      <c r="J211">
        <f t="shared" si="273"/>
        <v>1.9268363362573551E-2</v>
      </c>
      <c r="K211">
        <f t="shared" si="273"/>
        <v>1.9042875703056541E-2</v>
      </c>
      <c r="L211">
        <f t="shared" si="273"/>
        <v>1.8818918564512541E-2</v>
      </c>
      <c r="M211">
        <f t="shared" si="273"/>
        <v>1.8596483164730667E-2</v>
      </c>
      <c r="N211">
        <f t="shared" si="280"/>
        <v>1.8375560767878513E-2</v>
      </c>
      <c r="O211">
        <f t="shared" si="280"/>
        <v>1.8156142684269096E-2</v>
      </c>
      <c r="P211">
        <f t="shared" si="280"/>
        <v>1.7938220270128931E-2</v>
      </c>
      <c r="Q211">
        <f t="shared" si="280"/>
        <v>1.7721784927367239E-2</v>
      </c>
      <c r="R211">
        <f t="shared" si="280"/>
        <v>1.7506828103346268E-2</v>
      </c>
      <c r="S211">
        <f t="shared" si="280"/>
        <v>1.7293341290652745E-2</v>
      </c>
      <c r="T211">
        <f t="shared" si="280"/>
        <v>1.7081316026870425E-2</v>
      </c>
      <c r="U211">
        <f t="shared" si="280"/>
        <v>1.6870743894353751E-2</v>
      </c>
      <c r="V211">
        <f t="shared" si="280"/>
        <v>1.6661616520002621E-2</v>
      </c>
      <c r="W211">
        <f t="shared" si="280"/>
        <v>1.6453925575038258E-2</v>
      </c>
      <c r="X211">
        <f t="shared" si="280"/>
        <v>1.6247662774780128E-2</v>
      </c>
      <c r="Y211">
        <f t="shared" si="280"/>
        <v>1.6042819878424017E-2</v>
      </c>
      <c r="Z211">
        <f t="shared" si="280"/>
        <v>1.5839388688821114E-2</v>
      </c>
      <c r="AA211">
        <f t="shared" si="280"/>
        <v>1.5637361052258204E-2</v>
      </c>
      <c r="AB211">
        <f t="shared" si="280"/>
        <v>1.5436728858238954E-2</v>
      </c>
      <c r="AC211">
        <f t="shared" si="280"/>
        <v>1.5237484039266209E-2</v>
      </c>
      <c r="AD211">
        <f t="shared" si="283"/>
        <v>1.5039618570625392E-2</v>
      </c>
      <c r="AE211">
        <f t="shared" si="283"/>
        <v>1.4843124470168946E-2</v>
      </c>
      <c r="AF211">
        <f t="shared" si="283"/>
        <v>1.4647993798101826E-2</v>
      </c>
      <c r="AG211">
        <f t="shared" si="283"/>
        <v>1.4454218656768011E-2</v>
      </c>
      <c r="AH211">
        <f t="shared" si="283"/>
        <v>1.4261791190438116E-2</v>
      </c>
      <c r="AI211">
        <f t="shared" si="283"/>
        <v>1.4070703585097977E-2</v>
      </c>
      <c r="AJ211">
        <f t="shared" si="283"/>
        <v>1.3880948068238301E-2</v>
      </c>
      <c r="AK211">
        <f t="shared" si="283"/>
        <v>1.3692516908645315E-2</v>
      </c>
      <c r="AL211">
        <f t="shared" si="283"/>
        <v>1.3505402416192485E-2</v>
      </c>
      <c r="AM211">
        <f t="shared" si="283"/>
        <v>1.3319596941633182E-2</v>
      </c>
      <c r="AN211">
        <f t="shared" si="283"/>
        <v>1.3135092876394415E-2</v>
      </c>
      <c r="AO211">
        <f t="shared" si="283"/>
        <v>1.2951882652371542E-2</v>
      </c>
      <c r="AP211">
        <f t="shared" si="283"/>
        <v>1.2769958741723989E-2</v>
      </c>
      <c r="AQ211">
        <f t="shared" si="283"/>
        <v>1.2589313656671961E-2</v>
      </c>
      <c r="AR211">
        <f t="shared" si="281"/>
        <v>1.2409939949294159E-2</v>
      </c>
      <c r="AS211">
        <f t="shared" si="281"/>
        <v>1.2231830211326462E-2</v>
      </c>
      <c r="AT211">
        <f t="shared" si="281"/>
        <v>1.2054977073961599E-2</v>
      </c>
      <c r="AU211">
        <f t="shared" si="281"/>
        <v>1.1879373207649823E-2</v>
      </c>
      <c r="AV211">
        <f t="shared" si="281"/>
        <v>1.1705011321900511E-2</v>
      </c>
      <c r="AW211">
        <f t="shared" si="281"/>
        <v>1.1531884165084773E-2</v>
      </c>
      <c r="AX211">
        <f t="shared" si="281"/>
        <v>1.0254619734064677E-2</v>
      </c>
      <c r="AY211">
        <f t="shared" si="281"/>
        <v>8.7653454348106917E-3</v>
      </c>
      <c r="AZ211">
        <f t="shared" si="281"/>
        <v>7.893208351288079E-3</v>
      </c>
      <c r="BA211">
        <f t="shared" si="281"/>
        <v>7.2328571007011996E-3</v>
      </c>
      <c r="BB211">
        <f t="shared" si="281"/>
        <v>6.693407042600844E-3</v>
      </c>
      <c r="BC211">
        <f t="shared" si="281"/>
        <v>6.235482533680131E-3</v>
      </c>
      <c r="BD211">
        <f t="shared" si="281"/>
        <v>5.837518277592357E-3</v>
      </c>
      <c r="BE211">
        <f t="shared" si="281"/>
        <v>5.4860764232881254E-3</v>
      </c>
      <c r="BF211">
        <f t="shared" si="281"/>
        <v>5.1720621139301776E-3</v>
      </c>
      <c r="BG211">
        <f t="shared" si="281"/>
        <v>4.8889552635212937E-3</v>
      </c>
      <c r="BH211">
        <f t="shared" si="284"/>
        <v>4.6318795749702955E-3</v>
      </c>
      <c r="BI211">
        <f t="shared" si="284"/>
        <v>4.3970681569946461E-3</v>
      </c>
      <c r="BJ211">
        <f t="shared" si="284"/>
        <v>4.1815359690313319E-3</v>
      </c>
      <c r="BK211">
        <f t="shared" si="284"/>
        <v>3.9828683816417439E-3</v>
      </c>
      <c r="BL211">
        <f t="shared" si="284"/>
        <v>3.7990788558010867E-3</v>
      </c>
      <c r="BM211">
        <f t="shared" si="284"/>
        <v>3.6285097764048231E-3</v>
      </c>
      <c r="BN211">
        <f t="shared" si="284"/>
        <v>3.4697613195134179E-3</v>
      </c>
      <c r="BO211">
        <f t="shared" si="284"/>
        <v>3.3216391519215729E-3</v>
      </c>
      <c r="BP211">
        <f t="shared" si="284"/>
        <v>3.1831151505159212E-3</v>
      </c>
      <c r="BQ211">
        <f t="shared" si="284"/>
        <v>3.053297349730871E-3</v>
      </c>
      <c r="BR211">
        <f t="shared" si="284"/>
        <v>2.9314065735536118E-3</v>
      </c>
      <c r="BS211">
        <f t="shared" si="284"/>
        <v>2.8167580034109672E-3</v>
      </c>
      <c r="BT211">
        <f t="shared" si="284"/>
        <v>2.7087464533385106E-3</v>
      </c>
      <c r="BU211">
        <f t="shared" si="284"/>
        <v>2.6068344723462812E-3</v>
      </c>
      <c r="BV211">
        <f t="shared" si="270"/>
        <v>2.5105426324999198E-3</v>
      </c>
      <c r="BW211">
        <f t="shared" si="270"/>
        <v>2.4194415277688746E-3</v>
      </c>
      <c r="BX211">
        <f t="shared" si="270"/>
        <v>2.3331451269657682E-3</v>
      </c>
      <c r="BY211">
        <f t="shared" si="270"/>
        <v>2.2513052094379768E-3</v>
      </c>
      <c r="BZ211">
        <f t="shared" si="270"/>
        <v>2.173606674641186E-3</v>
      </c>
      <c r="CA211">
        <f t="shared" si="270"/>
        <v>2.0997635630619705E-3</v>
      </c>
      <c r="CB211">
        <f t="shared" si="270"/>
        <v>2.0295156607485175E-3</v>
      </c>
      <c r="CC211">
        <f t="shared" si="270"/>
        <v>1.9626255861266758E-3</v>
      </c>
      <c r="CD211">
        <f t="shared" si="270"/>
        <v>1.8988762780471936E-3</v>
      </c>
      <c r="CE211">
        <f t="shared" si="270"/>
        <v>1.8380688197111516E-3</v>
      </c>
      <c r="CF211">
        <f t="shared" si="276"/>
        <v>1.7800205453926857E-3</v>
      </c>
      <c r="CG211">
        <f t="shared" si="276"/>
        <v>1.7245633865504149E-3</v>
      </c>
      <c r="CH211">
        <f t="shared" si="276"/>
        <v>1.6715424216018364E-3</v>
      </c>
      <c r="CI211">
        <f t="shared" si="276"/>
        <v>1.6208145997821332E-3</v>
      </c>
      <c r="CJ211">
        <f t="shared" si="276"/>
        <v>1.5722476144611069E-3</v>
      </c>
      <c r="CK211">
        <f t="shared" si="276"/>
        <v>1.5257189053071284E-3</v>
      </c>
      <c r="CL211">
        <f t="shared" si="276"/>
        <v>1.4811147719622508E-3</v>
      </c>
      <c r="CM211">
        <f t="shared" si="276"/>
        <v>1.4383295845794243E-3</v>
      </c>
      <c r="CN211">
        <f t="shared" si="276"/>
        <v>1.3972650787887771E-3</v>
      </c>
      <c r="CO211">
        <f t="shared" si="276"/>
        <v>1.3578297244968541E-3</v>
      </c>
      <c r="CP211">
        <f t="shared" si="282"/>
        <v>1.3199381594528076E-3</v>
      </c>
      <c r="CQ211">
        <f t="shared" si="282"/>
        <v>1.2835106797958139E-3</v>
      </c>
      <c r="CR211">
        <f t="shared" si="282"/>
        <v>8.2662781819504787E-4</v>
      </c>
      <c r="CS211">
        <f t="shared" si="282"/>
        <v>5.3707422994611577E-4</v>
      </c>
      <c r="CT211">
        <f t="shared" si="282"/>
        <v>3.7205996875411501E-4</v>
      </c>
      <c r="CU211">
        <f t="shared" si="282"/>
        <v>2.589071337541221E-4</v>
      </c>
      <c r="CV211">
        <f t="shared" si="282"/>
        <v>1.7683837487889918E-4</v>
      </c>
      <c r="CW211">
        <f t="shared" si="282"/>
        <v>1.162808148898667E-4</v>
      </c>
      <c r="CX211">
        <f t="shared" si="282"/>
        <v>7.1833577087490169E-5</v>
      </c>
      <c r="CY211">
        <f t="shared" si="282"/>
        <v>4.0069400434571717E-5</v>
      </c>
      <c r="CZ211">
        <f t="shared" si="282"/>
        <v>1.8637602325921742E-5</v>
      </c>
      <c r="DA211">
        <f t="shared" si="282"/>
        <v>5.8340013974388667E-6</v>
      </c>
      <c r="DB211">
        <f t="shared" si="282"/>
        <v>3.7069794391033072E-7</v>
      </c>
      <c r="DC211">
        <f t="shared" si="282"/>
        <v>0</v>
      </c>
      <c r="DD211">
        <f t="shared" si="282"/>
        <v>0</v>
      </c>
      <c r="DE211">
        <f t="shared" si="282"/>
        <v>0</v>
      </c>
      <c r="DF211">
        <f t="shared" si="285"/>
        <v>0</v>
      </c>
      <c r="DG211">
        <f t="shared" si="285"/>
        <v>0</v>
      </c>
      <c r="DH211">
        <f t="shared" si="285"/>
        <v>0</v>
      </c>
      <c r="DI211">
        <f t="shared" si="285"/>
        <v>0</v>
      </c>
      <c r="DJ211">
        <f t="shared" si="285"/>
        <v>0</v>
      </c>
      <c r="DK211">
        <f t="shared" si="285"/>
        <v>0</v>
      </c>
      <c r="DL211">
        <f t="shared" si="285"/>
        <v>0</v>
      </c>
      <c r="DM211">
        <f t="shared" si="285"/>
        <v>0</v>
      </c>
      <c r="DN211">
        <f t="shared" si="285"/>
        <v>0</v>
      </c>
      <c r="DO211">
        <f t="shared" si="285"/>
        <v>0</v>
      </c>
      <c r="DP211">
        <f t="shared" si="285"/>
        <v>0</v>
      </c>
      <c r="DQ211">
        <f t="shared" si="285"/>
        <v>0</v>
      </c>
      <c r="DR211">
        <f t="shared" si="285"/>
        <v>0</v>
      </c>
      <c r="DS211">
        <f t="shared" si="285"/>
        <v>0</v>
      </c>
      <c r="DT211">
        <f t="shared" si="272"/>
        <v>0</v>
      </c>
      <c r="DU211">
        <f t="shared" si="272"/>
        <v>0</v>
      </c>
      <c r="DV211">
        <f t="shared" si="272"/>
        <v>0</v>
      </c>
      <c r="DW211">
        <f t="shared" si="272"/>
        <v>0</v>
      </c>
      <c r="DX211">
        <f t="shared" si="272"/>
        <v>0</v>
      </c>
      <c r="DY211">
        <f t="shared" si="272"/>
        <v>0</v>
      </c>
      <c r="DZ211">
        <f t="shared" si="272"/>
        <v>0</v>
      </c>
      <c r="EA211">
        <f t="shared" si="272"/>
        <v>0</v>
      </c>
      <c r="EB211">
        <f t="shared" si="272"/>
        <v>0</v>
      </c>
      <c r="EC211">
        <f t="shared" si="272"/>
        <v>0</v>
      </c>
      <c r="ED211">
        <f t="shared" si="278"/>
        <v>0</v>
      </c>
      <c r="EE211">
        <f t="shared" si="278"/>
        <v>0</v>
      </c>
      <c r="EF211">
        <f t="shared" si="278"/>
        <v>0</v>
      </c>
      <c r="EG211">
        <f t="shared" si="278"/>
        <v>0</v>
      </c>
      <c r="EH211">
        <f t="shared" si="278"/>
        <v>0</v>
      </c>
      <c r="EI211">
        <f t="shared" si="278"/>
        <v>0</v>
      </c>
      <c r="EJ211">
        <f t="shared" si="278"/>
        <v>0</v>
      </c>
      <c r="EK211">
        <f t="shared" si="278"/>
        <v>0</v>
      </c>
      <c r="EL211">
        <f t="shared" si="278"/>
        <v>0</v>
      </c>
      <c r="EM211">
        <f t="shared" si="278"/>
        <v>0</v>
      </c>
      <c r="EN211">
        <f t="shared" si="279"/>
        <v>0</v>
      </c>
      <c r="EO211">
        <f t="shared" si="279"/>
        <v>0</v>
      </c>
      <c r="EP211">
        <f t="shared" si="279"/>
        <v>0</v>
      </c>
      <c r="EQ211">
        <f t="shared" si="279"/>
        <v>0</v>
      </c>
      <c r="ER211">
        <f t="shared" si="279"/>
        <v>0</v>
      </c>
      <c r="ES211">
        <f t="shared" si="279"/>
        <v>0</v>
      </c>
      <c r="ET211">
        <f t="shared" si="279"/>
        <v>0</v>
      </c>
      <c r="EU211">
        <f t="shared" si="279"/>
        <v>0</v>
      </c>
      <c r="EV211">
        <f t="shared" si="279"/>
        <v>0</v>
      </c>
      <c r="EW211">
        <f t="shared" si="279"/>
        <v>0</v>
      </c>
      <c r="EX211">
        <f t="shared" si="279"/>
        <v>0</v>
      </c>
      <c r="EZ211">
        <f t="shared" si="265"/>
        <v>0.88892134479861007</v>
      </c>
      <c r="FB211">
        <f t="shared" si="266"/>
        <v>1.0211871785245352E-2</v>
      </c>
      <c r="FC211">
        <f t="shared" si="267"/>
        <v>0.2487103233673621</v>
      </c>
    </row>
    <row r="212" spans="1:159" x14ac:dyDescent="0.25">
      <c r="A212">
        <v>1325</v>
      </c>
      <c r="B212" s="19">
        <f>'Input spectra'!Y211</f>
        <v>4.1217867109037902E-2</v>
      </c>
      <c r="C212">
        <f>'Input spectra'!B211</f>
        <v>0</v>
      </c>
      <c r="D212">
        <f t="shared" si="273"/>
        <v>2.0653927966864227E-2</v>
      </c>
      <c r="E212">
        <f t="shared" si="273"/>
        <v>2.0419177364037505E-2</v>
      </c>
      <c r="F212">
        <f t="shared" si="273"/>
        <v>2.0186008512960544E-2</v>
      </c>
      <c r="G212">
        <f t="shared" si="273"/>
        <v>1.9954412372990771E-2</v>
      </c>
      <c r="H212">
        <f t="shared" si="273"/>
        <v>1.972437995109734E-2</v>
      </c>
      <c r="I212">
        <f t="shared" si="273"/>
        <v>1.9495902301622431E-2</v>
      </c>
      <c r="J212">
        <f t="shared" si="273"/>
        <v>1.9268970526043674E-2</v>
      </c>
      <c r="K212">
        <f t="shared" si="273"/>
        <v>1.9043575772737721E-2</v>
      </c>
      <c r="L212">
        <f t="shared" si="273"/>
        <v>1.881970923674503E-2</v>
      </c>
      <c r="M212">
        <f t="shared" si="273"/>
        <v>1.8597362159535696E-2</v>
      </c>
      <c r="N212">
        <f t="shared" si="280"/>
        <v>1.8376525828776493E-2</v>
      </c>
      <c r="O212">
        <f t="shared" si="280"/>
        <v>1.8157191578098992E-2</v>
      </c>
      <c r="P212">
        <f t="shared" si="280"/>
        <v>1.7939350786868879E-2</v>
      </c>
      <c r="Q212">
        <f t="shared" si="280"/>
        <v>1.7722994879956308E-2</v>
      </c>
      <c r="R212">
        <f t="shared" si="280"/>
        <v>1.7508115327507411E-2</v>
      </c>
      <c r="S212">
        <f t="shared" si="280"/>
        <v>1.7294703644716941E-2</v>
      </c>
      <c r="T212">
        <f t="shared" si="280"/>
        <v>1.7082751391601966E-2</v>
      </c>
      <c r="U212">
        <f t="shared" si="280"/>
        <v>1.6872250172776708E-2</v>
      </c>
      <c r="V212">
        <f t="shared" si="280"/>
        <v>1.6663191637228448E-2</v>
      </c>
      <c r="W212">
        <f t="shared" si="280"/>
        <v>1.6455567478094537E-2</v>
      </c>
      <c r="X212">
        <f t="shared" si="280"/>
        <v>1.6249369432440472E-2</v>
      </c>
      <c r="Y212">
        <f t="shared" si="280"/>
        <v>1.6044589281039082E-2</v>
      </c>
      <c r="Z212">
        <f t="shared" si="280"/>
        <v>1.5841218848150748E-2</v>
      </c>
      <c r="AA212">
        <f t="shared" si="280"/>
        <v>1.5639250001304724E-2</v>
      </c>
      <c r="AB212">
        <f t="shared" si="280"/>
        <v>1.5438674651081499E-2</v>
      </c>
      <c r="AC212">
        <f t="shared" si="280"/>
        <v>1.5239484750896244E-2</v>
      </c>
      <c r="AD212">
        <f t="shared" si="283"/>
        <v>1.5041672296783262E-2</v>
      </c>
      <c r="AE212">
        <f t="shared" si="283"/>
        <v>1.4845229327181558E-2</v>
      </c>
      <c r="AF212">
        <f t="shared" si="283"/>
        <v>1.4650147922721396E-2</v>
      </c>
      <c r="AG212">
        <f t="shared" si="283"/>
        <v>1.4456420206011896E-2</v>
      </c>
      <c r="AH212">
        <f t="shared" si="283"/>
        <v>1.4264038341429712E-2</v>
      </c>
      <c r="AI212">
        <f t="shared" si="283"/>
        <v>1.4072994534908685E-2</v>
      </c>
      <c r="AJ212">
        <f t="shared" si="283"/>
        <v>1.3883281033730547E-2</v>
      </c>
      <c r="AK212">
        <f t="shared" si="283"/>
        <v>1.3694890126316634E-2</v>
      </c>
      <c r="AL212">
        <f t="shared" si="283"/>
        <v>1.3507814142020624E-2</v>
      </c>
      <c r="AM212">
        <f t="shared" si="283"/>
        <v>1.3322045450922282E-2</v>
      </c>
      <c r="AN212">
        <f t="shared" si="283"/>
        <v>1.3137576463622177E-2</v>
      </c>
      <c r="AO212">
        <f t="shared" si="283"/>
        <v>1.2954399631037462E-2</v>
      </c>
      <c r="AP212">
        <f t="shared" si="283"/>
        <v>1.2772507444198592E-2</v>
      </c>
      <c r="AQ212">
        <f t="shared" si="283"/>
        <v>1.2591892434047045E-2</v>
      </c>
      <c r="AR212">
        <f t="shared" si="281"/>
        <v>1.2412547171234061E-2</v>
      </c>
      <c r="AS212">
        <f t="shared" si="281"/>
        <v>1.2234464265920316E-2</v>
      </c>
      <c r="AT212">
        <f t="shared" si="281"/>
        <v>1.2057636367576592E-2</v>
      </c>
      <c r="AU212">
        <f t="shared" si="281"/>
        <v>1.1882056164785444E-2</v>
      </c>
      <c r="AV212">
        <f t="shared" si="281"/>
        <v>1.1707716385043768E-2</v>
      </c>
      <c r="AW212">
        <f t="shared" si="281"/>
        <v>1.1534609794566405E-2</v>
      </c>
      <c r="AX212">
        <f t="shared" si="281"/>
        <v>1.0257097341897919E-2</v>
      </c>
      <c r="AY212">
        <f t="shared" si="281"/>
        <v>8.7675092651597376E-3</v>
      </c>
      <c r="AZ212">
        <f t="shared" si="281"/>
        <v>7.8951983475398536E-3</v>
      </c>
      <c r="BA212">
        <f t="shared" si="281"/>
        <v>7.2347186072123752E-3</v>
      </c>
      <c r="BB212">
        <f t="shared" si="281"/>
        <v>6.6951648730209307E-3</v>
      </c>
      <c r="BC212">
        <f t="shared" si="281"/>
        <v>6.2371528592089671E-3</v>
      </c>
      <c r="BD212">
        <f t="shared" si="281"/>
        <v>5.8391126641095231E-3</v>
      </c>
      <c r="BE212">
        <f t="shared" si="281"/>
        <v>5.487603640744132E-3</v>
      </c>
      <c r="BF212">
        <f t="shared" si="281"/>
        <v>5.1735290858091554E-3</v>
      </c>
      <c r="BG212">
        <f t="shared" si="281"/>
        <v>4.8903676195569679E-3</v>
      </c>
      <c r="BH212">
        <f t="shared" si="284"/>
        <v>4.6332419976498757E-3</v>
      </c>
      <c r="BI212">
        <f t="shared" si="284"/>
        <v>4.3983846112465273E-3</v>
      </c>
      <c r="BJ212">
        <f t="shared" si="284"/>
        <v>4.1828098612631077E-3</v>
      </c>
      <c r="BK212">
        <f t="shared" si="284"/>
        <v>3.9841026737886575E-3</v>
      </c>
      <c r="BL212">
        <f t="shared" si="284"/>
        <v>3.8002761495036668E-3</v>
      </c>
      <c r="BM212">
        <f t="shared" si="284"/>
        <v>3.6296723766568815E-3</v>
      </c>
      <c r="BN212">
        <f t="shared" si="284"/>
        <v>3.4708912837842503E-3</v>
      </c>
      <c r="BO212">
        <f t="shared" si="284"/>
        <v>3.3227383287422379E-3</v>
      </c>
      <c r="BP212">
        <f t="shared" si="284"/>
        <v>3.1841852102579738E-3</v>
      </c>
      <c r="BQ212">
        <f t="shared" si="284"/>
        <v>3.0543398094901313E-3</v>
      </c>
      <c r="BR212">
        <f t="shared" si="284"/>
        <v>2.932422817509106E-3</v>
      </c>
      <c r="BS212">
        <f t="shared" si="284"/>
        <v>2.8177492996595854E-3</v>
      </c>
      <c r="BT212">
        <f t="shared" si="284"/>
        <v>2.709713967948587E-3</v>
      </c>
      <c r="BU212">
        <f t="shared" si="284"/>
        <v>2.6077792811906629E-3</v>
      </c>
      <c r="BV212">
        <f t="shared" si="270"/>
        <v>2.5114657312971817E-3</v>
      </c>
      <c r="BW212">
        <f t="shared" si="270"/>
        <v>2.420343840664588E-3</v>
      </c>
      <c r="BX212">
        <f t="shared" si="270"/>
        <v>2.3340275139137451E-3</v>
      </c>
      <c r="BY212">
        <f t="shared" si="270"/>
        <v>2.2521684725871609E-3</v>
      </c>
      <c r="BZ212">
        <f t="shared" si="270"/>
        <v>2.1744515638924908E-3</v>
      </c>
      <c r="CA212">
        <f t="shared" si="270"/>
        <v>2.100590780927458E-3</v>
      </c>
      <c r="CB212">
        <f t="shared" si="270"/>
        <v>2.0303258666204919E-3</v>
      </c>
      <c r="CC212">
        <f t="shared" si="270"/>
        <v>1.9634194000447314E-3</v>
      </c>
      <c r="CD212">
        <f t="shared" si="270"/>
        <v>1.8996542840357899E-3</v>
      </c>
      <c r="CE212">
        <f t="shared" si="270"/>
        <v>1.8388315687479125E-3</v>
      </c>
      <c r="CF212">
        <f t="shared" si="276"/>
        <v>1.7807685580576839E-3</v>
      </c>
      <c r="CG212">
        <f t="shared" si="276"/>
        <v>1.7252971553986119E-3</v>
      </c>
      <c r="CH212">
        <f t="shared" si="276"/>
        <v>1.6722624132942776E-3</v>
      </c>
      <c r="CI212">
        <f t="shared" si="276"/>
        <v>1.6215212570060836E-3</v>
      </c>
      <c r="CJ212">
        <f t="shared" si="276"/>
        <v>1.5729413576648515E-3</v>
      </c>
      <c r="CK212">
        <f t="shared" si="276"/>
        <v>1.5264001342714557E-3</v>
      </c>
      <c r="CL212">
        <f t="shared" si="276"/>
        <v>1.4817838672275387E-3</v>
      </c>
      <c r="CM212">
        <f t="shared" si="276"/>
        <v>1.4389869087446641E-3</v>
      </c>
      <c r="CN212">
        <f t="shared" si="276"/>
        <v>1.3979109776966715E-3</v>
      </c>
      <c r="CO212">
        <f t="shared" si="276"/>
        <v>1.3584645283172933E-3</v>
      </c>
      <c r="CP212">
        <f t="shared" si="282"/>
        <v>1.3205621836754387E-3</v>
      </c>
      <c r="CQ212">
        <f t="shared" si="282"/>
        <v>1.2841242261410948E-3</v>
      </c>
      <c r="CR212">
        <f t="shared" si="282"/>
        <v>8.2702730779591217E-4</v>
      </c>
      <c r="CS212">
        <f t="shared" si="282"/>
        <v>5.3733660711308866E-4</v>
      </c>
      <c r="CT212">
        <f t="shared" si="282"/>
        <v>3.7224368633357523E-4</v>
      </c>
      <c r="CU212">
        <f t="shared" si="282"/>
        <v>2.5903633856318289E-4</v>
      </c>
      <c r="CV212">
        <f t="shared" si="282"/>
        <v>1.7692755333412836E-4</v>
      </c>
      <c r="CW212">
        <f t="shared" si="282"/>
        <v>1.1634006554249395E-4</v>
      </c>
      <c r="CX212">
        <f t="shared" si="282"/>
        <v>7.1870557184584849E-5</v>
      </c>
      <c r="CY212">
        <f t="shared" si="282"/>
        <v>4.0090238800354949E-5</v>
      </c>
      <c r="CZ212">
        <f t="shared" si="282"/>
        <v>1.8647392869386782E-5</v>
      </c>
      <c r="DA212">
        <f t="shared" si="282"/>
        <v>5.8370967192076324E-6</v>
      </c>
      <c r="DB212">
        <f t="shared" si="282"/>
        <v>3.7089657141602788E-7</v>
      </c>
      <c r="DC212">
        <f t="shared" si="282"/>
        <v>0</v>
      </c>
      <c r="DD212">
        <f t="shared" si="282"/>
        <v>0</v>
      </c>
      <c r="DE212">
        <f t="shared" si="282"/>
        <v>0</v>
      </c>
      <c r="DF212">
        <f t="shared" si="285"/>
        <v>0</v>
      </c>
      <c r="DG212">
        <f t="shared" si="285"/>
        <v>0</v>
      </c>
      <c r="DH212">
        <f t="shared" si="285"/>
        <v>0</v>
      </c>
      <c r="DI212">
        <f t="shared" si="285"/>
        <v>0</v>
      </c>
      <c r="DJ212">
        <f t="shared" si="285"/>
        <v>0</v>
      </c>
      <c r="DK212">
        <f t="shared" si="285"/>
        <v>0</v>
      </c>
      <c r="DL212">
        <f t="shared" si="285"/>
        <v>0</v>
      </c>
      <c r="DM212">
        <f t="shared" si="285"/>
        <v>0</v>
      </c>
      <c r="DN212">
        <f t="shared" si="285"/>
        <v>0</v>
      </c>
      <c r="DO212">
        <f t="shared" si="285"/>
        <v>0</v>
      </c>
      <c r="DP212">
        <f t="shared" si="285"/>
        <v>0</v>
      </c>
      <c r="DQ212">
        <f t="shared" si="285"/>
        <v>0</v>
      </c>
      <c r="DR212">
        <f t="shared" si="285"/>
        <v>0</v>
      </c>
      <c r="DS212">
        <f t="shared" si="285"/>
        <v>0</v>
      </c>
      <c r="DT212">
        <f t="shared" si="272"/>
        <v>0</v>
      </c>
      <c r="DU212">
        <f t="shared" si="272"/>
        <v>0</v>
      </c>
      <c r="DV212">
        <f t="shared" si="272"/>
        <v>0</v>
      </c>
      <c r="DW212">
        <f t="shared" si="272"/>
        <v>0</v>
      </c>
      <c r="DX212">
        <f t="shared" si="272"/>
        <v>0</v>
      </c>
      <c r="DY212">
        <f t="shared" si="272"/>
        <v>0</v>
      </c>
      <c r="DZ212">
        <f t="shared" si="272"/>
        <v>0</v>
      </c>
      <c r="EA212">
        <f t="shared" si="272"/>
        <v>0</v>
      </c>
      <c r="EB212">
        <f t="shared" si="272"/>
        <v>0</v>
      </c>
      <c r="EC212">
        <f t="shared" si="272"/>
        <v>0</v>
      </c>
      <c r="ED212">
        <f t="shared" si="278"/>
        <v>0</v>
      </c>
      <c r="EE212">
        <f t="shared" si="278"/>
        <v>0</v>
      </c>
      <c r="EF212">
        <f t="shared" si="278"/>
        <v>0</v>
      </c>
      <c r="EG212">
        <f t="shared" si="278"/>
        <v>0</v>
      </c>
      <c r="EH212">
        <f t="shared" si="278"/>
        <v>0</v>
      </c>
      <c r="EI212">
        <f t="shared" si="278"/>
        <v>0</v>
      </c>
      <c r="EJ212">
        <f t="shared" si="278"/>
        <v>0</v>
      </c>
      <c r="EK212">
        <f t="shared" si="278"/>
        <v>0</v>
      </c>
      <c r="EL212">
        <f t="shared" si="278"/>
        <v>0</v>
      </c>
      <c r="EM212">
        <f t="shared" si="278"/>
        <v>0</v>
      </c>
      <c r="EN212">
        <f t="shared" si="278"/>
        <v>0</v>
      </c>
      <c r="EO212">
        <f t="shared" si="278"/>
        <v>0</v>
      </c>
      <c r="EP212">
        <f t="shared" si="278"/>
        <v>0</v>
      </c>
      <c r="EQ212">
        <f t="shared" si="278"/>
        <v>0</v>
      </c>
      <c r="ER212">
        <f t="shared" si="278"/>
        <v>0</v>
      </c>
      <c r="ES212">
        <f t="shared" si="278"/>
        <v>0</v>
      </c>
      <c r="ET212">
        <f t="shared" si="279"/>
        <v>0</v>
      </c>
      <c r="EU212">
        <f t="shared" si="279"/>
        <v>0</v>
      </c>
      <c r="EV212">
        <f t="shared" si="279"/>
        <v>0</v>
      </c>
      <c r="EW212">
        <f t="shared" si="279"/>
        <v>0</v>
      </c>
      <c r="EX212">
        <f t="shared" si="279"/>
        <v>0</v>
      </c>
      <c r="EZ212">
        <f t="shared" si="265"/>
        <v>0.88905038766323896</v>
      </c>
      <c r="FB212">
        <f t="shared" si="266"/>
        <v>1.0199010431763633E-2</v>
      </c>
      <c r="FC212">
        <f t="shared" si="267"/>
        <v>0.24871196444697355</v>
      </c>
    </row>
    <row r="213" spans="1:159" x14ac:dyDescent="0.25">
      <c r="A213">
        <v>1330</v>
      </c>
      <c r="B213" s="19">
        <f>'Input spectra'!Y212</f>
        <v>4.1165349769884202E-2</v>
      </c>
      <c r="C213">
        <f>'Input spectra'!B212</f>
        <v>0</v>
      </c>
      <c r="D213">
        <f t="shared" si="273"/>
        <v>2.0653927966864227E-2</v>
      </c>
      <c r="E213">
        <f t="shared" si="273"/>
        <v>2.0419284600405378E-2</v>
      </c>
      <c r="F213">
        <f t="shared" si="273"/>
        <v>2.0186220537165084E-2</v>
      </c>
      <c r="G213">
        <f t="shared" si="273"/>
        <v>1.9954726761260051E-2</v>
      </c>
      <c r="H213">
        <f t="shared" si="273"/>
        <v>1.9724794304230065E-2</v>
      </c>
      <c r="I213">
        <f t="shared" si="273"/>
        <v>1.9496414244800517E-2</v>
      </c>
      <c r="J213">
        <f t="shared" si="273"/>
        <v>1.9269577708646062E-2</v>
      </c>
      <c r="K213">
        <f t="shared" si="273"/>
        <v>1.9044275868155436E-2</v>
      </c>
      <c r="L213">
        <f t="shared" si="273"/>
        <v>1.8820499942197422E-2</v>
      </c>
      <c r="M213">
        <f t="shared" si="273"/>
        <v>1.8598241195887932E-2</v>
      </c>
      <c r="N213">
        <f t="shared" si="280"/>
        <v>1.8377490940358232E-2</v>
      </c>
      <c r="O213">
        <f t="shared" si="280"/>
        <v>1.8158240532524267E-2</v>
      </c>
      <c r="P213">
        <f t="shared" si="280"/>
        <v>1.7940481374857153E-2</v>
      </c>
      <c r="Q213">
        <f t="shared" si="280"/>
        <v>1.7724204915154734E-2</v>
      </c>
      <c r="R213">
        <f t="shared" si="280"/>
        <v>1.7509402646314256E-2</v>
      </c>
      <c r="S213">
        <f t="shared" si="280"/>
        <v>1.7296066106106178E-2</v>
      </c>
      <c r="T213">
        <f t="shared" si="280"/>
        <v>1.7084186876949039E-2</v>
      </c>
      <c r="U213">
        <f t="shared" si="280"/>
        <v>1.6873756585685424E-2</v>
      </c>
      <c r="V213">
        <f t="shared" si="280"/>
        <v>1.6664766903359055E-2</v>
      </c>
      <c r="W213">
        <f t="shared" si="280"/>
        <v>1.6457209544992916E-2</v>
      </c>
      <c r="X213">
        <f t="shared" si="280"/>
        <v>1.6251076269368472E-2</v>
      </c>
      <c r="Y213">
        <f t="shared" si="280"/>
        <v>1.6046358878805976E-2</v>
      </c>
      <c r="Z213">
        <f t="shared" si="280"/>
        <v>1.5843049218945821E-2</v>
      </c>
      <c r="AA213">
        <f t="shared" si="280"/>
        <v>1.5641139178530956E-2</v>
      </c>
      <c r="AB213">
        <f t="shared" si="280"/>
        <v>1.5440620689190379E-2</v>
      </c>
      <c r="AC213">
        <f t="shared" si="280"/>
        <v>1.5241485725223653E-2</v>
      </c>
      <c r="AD213">
        <f t="shared" si="283"/>
        <v>1.5043726303386486E-2</v>
      </c>
      <c r="AE213">
        <f t="shared" si="283"/>
        <v>1.4847334482677357E-2</v>
      </c>
      <c r="AF213">
        <f t="shared" si="283"/>
        <v>1.4652302364125161E-2</v>
      </c>
      <c r="AG213">
        <f t="shared" si="283"/>
        <v>1.4458622090577893E-2</v>
      </c>
      <c r="AH213">
        <f t="shared" si="283"/>
        <v>1.4266285846492376E-2</v>
      </c>
      <c r="AI213">
        <f t="shared" si="283"/>
        <v>1.4075285857724983E-2</v>
      </c>
      <c r="AJ213">
        <f t="shared" si="283"/>
        <v>1.3885614391323395E-2</v>
      </c>
      <c r="AK213">
        <f t="shared" si="283"/>
        <v>1.3697263755319353E-2</v>
      </c>
      <c r="AL213">
        <f t="shared" si="283"/>
        <v>1.3510226298522459E-2</v>
      </c>
      <c r="AM213">
        <f t="shared" si="283"/>
        <v>1.3324494410314925E-2</v>
      </c>
      <c r="AN213">
        <f t="shared" si="283"/>
        <v>1.3140060520447349E-2</v>
      </c>
      <c r="AO213">
        <f t="shared" si="283"/>
        <v>1.2956917098835492E-2</v>
      </c>
      <c r="AP213">
        <f t="shared" si="283"/>
        <v>1.2775056655358028E-2</v>
      </c>
      <c r="AQ213">
        <f t="shared" si="283"/>
        <v>1.2594471739655277E-2</v>
      </c>
      <c r="AR213">
        <f t="shared" si="281"/>
        <v>1.2415154940928933E-2</v>
      </c>
      <c r="AS213">
        <f t="shared" si="281"/>
        <v>1.2237098887742751E-2</v>
      </c>
      <c r="AT213">
        <f t="shared" si="281"/>
        <v>1.2060296247824192E-2</v>
      </c>
      <c r="AU213">
        <f t="shared" si="281"/>
        <v>1.1884739727867095E-2</v>
      </c>
      <c r="AV213">
        <f t="shared" si="281"/>
        <v>1.1710422073335214E-2</v>
      </c>
      <c r="AW213">
        <f t="shared" si="281"/>
        <v>1.1537336068266799E-2</v>
      </c>
      <c r="AX213">
        <f t="shared" si="281"/>
        <v>1.0259575548343376E-2</v>
      </c>
      <c r="AY213">
        <f t="shared" si="281"/>
        <v>8.7696736296761849E-3</v>
      </c>
      <c r="AZ213">
        <f t="shared" si="281"/>
        <v>7.8971888454995448E-3</v>
      </c>
      <c r="BA213">
        <f t="shared" si="281"/>
        <v>7.2365805928159025E-3</v>
      </c>
      <c r="BB213">
        <f t="shared" si="281"/>
        <v>6.6969231650845116E-3</v>
      </c>
      <c r="BC213">
        <f t="shared" si="281"/>
        <v>6.2388236321750919E-3</v>
      </c>
      <c r="BD213">
        <f t="shared" si="281"/>
        <v>5.8407074860974267E-3</v>
      </c>
      <c r="BE213">
        <f t="shared" si="281"/>
        <v>5.4891312833479132E-3</v>
      </c>
      <c r="BF213">
        <f t="shared" si="281"/>
        <v>5.174996473771014E-3</v>
      </c>
      <c r="BG213">
        <f t="shared" si="281"/>
        <v>4.8917803836040627E-3</v>
      </c>
      <c r="BH213">
        <f t="shared" si="284"/>
        <v>4.6346048210729419E-3</v>
      </c>
      <c r="BI213">
        <f t="shared" si="284"/>
        <v>4.3997014596364441E-3</v>
      </c>
      <c r="BJ213">
        <f t="shared" si="284"/>
        <v>4.1840841415822861E-3</v>
      </c>
      <c r="BK213">
        <f t="shared" si="284"/>
        <v>3.9853373484430906E-3</v>
      </c>
      <c r="BL213">
        <f t="shared" si="284"/>
        <v>3.8014738205377715E-3</v>
      </c>
      <c r="BM213">
        <f t="shared" si="284"/>
        <v>3.6308353494143037E-3</v>
      </c>
      <c r="BN213">
        <f t="shared" si="284"/>
        <v>3.4720216160398351E-3</v>
      </c>
      <c r="BO213">
        <f t="shared" si="284"/>
        <v>3.3238378692958775E-3</v>
      </c>
      <c r="BP213">
        <f t="shared" si="284"/>
        <v>3.1852556297192964E-3</v>
      </c>
      <c r="BQ213">
        <f t="shared" si="284"/>
        <v>3.0553826251670212E-3</v>
      </c>
      <c r="BR213">
        <f t="shared" si="284"/>
        <v>2.9334394137704839E-3</v>
      </c>
      <c r="BS213">
        <f t="shared" si="284"/>
        <v>2.8187409447731956E-3</v>
      </c>
      <c r="BT213">
        <f t="shared" si="284"/>
        <v>2.7106818281371599E-3</v>
      </c>
      <c r="BU213">
        <f t="shared" si="284"/>
        <v>2.6087244324671278E-3</v>
      </c>
      <c r="BV213">
        <f t="shared" si="270"/>
        <v>2.5123891695076777E-3</v>
      </c>
      <c r="BW213">
        <f t="shared" si="270"/>
        <v>2.4212464900712507E-3</v>
      </c>
      <c r="BX213">
        <f t="shared" si="270"/>
        <v>2.3349102345772378E-3</v>
      </c>
      <c r="BY213">
        <f t="shared" si="270"/>
        <v>2.2530320667546659E-3</v>
      </c>
      <c r="BZ213">
        <f t="shared" si="270"/>
        <v>2.1752967815554902E-3</v>
      </c>
      <c r="CA213">
        <f t="shared" si="270"/>
        <v>2.1014183246817323E-3</v>
      </c>
      <c r="CB213">
        <f t="shared" si="270"/>
        <v>2.0311363959359214E-3</v>
      </c>
      <c r="CC213">
        <f t="shared" si="270"/>
        <v>1.9642135350329622E-3</v>
      </c>
      <c r="CD213">
        <f t="shared" si="270"/>
        <v>1.9004326087883455E-3</v>
      </c>
      <c r="CE213">
        <f t="shared" si="270"/>
        <v>1.8395946343049739E-3</v>
      </c>
      <c r="CF213">
        <f t="shared" si="276"/>
        <v>1.7815168850577898E-3</v>
      </c>
      <c r="CG213">
        <f t="shared" si="276"/>
        <v>1.7260312364514689E-3</v>
      </c>
      <c r="CH213">
        <f t="shared" si="276"/>
        <v>1.6729827151122849E-3</v>
      </c>
      <c r="CI213">
        <f t="shared" si="276"/>
        <v>1.6222282223247628E-3</v>
      </c>
      <c r="CJ213">
        <f t="shared" si="276"/>
        <v>1.5736354069779078E-3</v>
      </c>
      <c r="CK213">
        <f t="shared" si="276"/>
        <v>1.5270816674024955E-3</v>
      </c>
      <c r="CL213">
        <f t="shared" si="276"/>
        <v>1.4824532647573672E-3</v>
      </c>
      <c r="CM213">
        <f t="shared" si="276"/>
        <v>1.4396445333104964E-3</v>
      </c>
      <c r="CN213">
        <f t="shared" si="276"/>
        <v>1.3985571751774051E-3</v>
      </c>
      <c r="CO213">
        <f t="shared" si="276"/>
        <v>1.3590996289171335E-3</v>
      </c>
      <c r="CP213">
        <f t="shared" si="282"/>
        <v>1.3211865029166127E-3</v>
      </c>
      <c r="CQ213">
        <f t="shared" si="282"/>
        <v>1.2847380657750294E-3</v>
      </c>
      <c r="CR213">
        <f t="shared" si="282"/>
        <v>8.2742699046061774E-4</v>
      </c>
      <c r="CS213">
        <f t="shared" si="282"/>
        <v>5.3759911245932282E-4</v>
      </c>
      <c r="CT213">
        <f t="shared" si="282"/>
        <v>3.7242749462999499E-4</v>
      </c>
      <c r="CU213">
        <f t="shared" si="282"/>
        <v>2.5916560785050854E-4</v>
      </c>
      <c r="CV213">
        <f t="shared" si="282"/>
        <v>1.7701677676147917E-4</v>
      </c>
      <c r="CW213">
        <f t="shared" si="282"/>
        <v>1.1639934638617081E-4</v>
      </c>
      <c r="CX213">
        <f t="shared" si="282"/>
        <v>7.1907556319121928E-5</v>
      </c>
      <c r="CY213">
        <f t="shared" si="282"/>
        <v>4.0111088003272878E-5</v>
      </c>
      <c r="CZ213">
        <f t="shared" si="282"/>
        <v>1.8657188555935142E-5</v>
      </c>
      <c r="DA213">
        <f t="shared" si="282"/>
        <v>5.8401936832483548E-6</v>
      </c>
      <c r="DB213">
        <f t="shared" si="282"/>
        <v>3.7109530535038693E-7</v>
      </c>
      <c r="DC213">
        <f t="shared" si="282"/>
        <v>0</v>
      </c>
      <c r="DD213">
        <f t="shared" si="282"/>
        <v>0</v>
      </c>
      <c r="DE213">
        <f t="shared" si="282"/>
        <v>0</v>
      </c>
      <c r="DF213">
        <f t="shared" si="285"/>
        <v>0</v>
      </c>
      <c r="DG213">
        <f t="shared" si="285"/>
        <v>0</v>
      </c>
      <c r="DH213">
        <f t="shared" si="285"/>
        <v>0</v>
      </c>
      <c r="DI213">
        <f t="shared" si="285"/>
        <v>0</v>
      </c>
      <c r="DJ213">
        <f t="shared" si="285"/>
        <v>0</v>
      </c>
      <c r="DK213">
        <f t="shared" si="285"/>
        <v>0</v>
      </c>
      <c r="DL213">
        <f t="shared" si="285"/>
        <v>0</v>
      </c>
      <c r="DM213">
        <f t="shared" si="285"/>
        <v>0</v>
      </c>
      <c r="DN213">
        <f t="shared" si="285"/>
        <v>0</v>
      </c>
      <c r="DO213">
        <f t="shared" si="285"/>
        <v>0</v>
      </c>
      <c r="DP213">
        <f t="shared" si="285"/>
        <v>0</v>
      </c>
      <c r="DQ213">
        <f t="shared" si="285"/>
        <v>0</v>
      </c>
      <c r="DR213">
        <f t="shared" si="285"/>
        <v>0</v>
      </c>
      <c r="DS213">
        <f t="shared" si="285"/>
        <v>0</v>
      </c>
      <c r="DT213">
        <f t="shared" si="272"/>
        <v>0</v>
      </c>
      <c r="DU213">
        <f t="shared" si="272"/>
        <v>0</v>
      </c>
      <c r="DV213">
        <f t="shared" si="272"/>
        <v>0</v>
      </c>
      <c r="DW213">
        <f t="shared" si="272"/>
        <v>0</v>
      </c>
      <c r="DX213">
        <f t="shared" si="272"/>
        <v>0</v>
      </c>
      <c r="DY213">
        <f t="shared" si="272"/>
        <v>0</v>
      </c>
      <c r="DZ213">
        <f t="shared" si="272"/>
        <v>0</v>
      </c>
      <c r="EA213">
        <f t="shared" si="272"/>
        <v>0</v>
      </c>
      <c r="EB213">
        <f t="shared" si="272"/>
        <v>0</v>
      </c>
      <c r="EC213">
        <f t="shared" si="272"/>
        <v>0</v>
      </c>
      <c r="ED213">
        <f t="shared" si="278"/>
        <v>0</v>
      </c>
      <c r="EE213">
        <f t="shared" si="278"/>
        <v>0</v>
      </c>
      <c r="EF213">
        <f t="shared" si="278"/>
        <v>0</v>
      </c>
      <c r="EG213">
        <f t="shared" si="278"/>
        <v>0</v>
      </c>
      <c r="EH213">
        <f t="shared" si="278"/>
        <v>0</v>
      </c>
      <c r="EI213">
        <f t="shared" si="278"/>
        <v>0</v>
      </c>
      <c r="EJ213">
        <f t="shared" si="278"/>
        <v>0</v>
      </c>
      <c r="EK213">
        <f t="shared" si="278"/>
        <v>0</v>
      </c>
      <c r="EL213">
        <f t="shared" si="278"/>
        <v>0</v>
      </c>
      <c r="EM213">
        <f t="shared" si="278"/>
        <v>0</v>
      </c>
      <c r="EN213">
        <f t="shared" si="279"/>
        <v>0</v>
      </c>
      <c r="EO213">
        <f t="shared" si="279"/>
        <v>0</v>
      </c>
      <c r="EP213">
        <f t="shared" si="279"/>
        <v>0</v>
      </c>
      <c r="EQ213">
        <f t="shared" si="279"/>
        <v>0</v>
      </c>
      <c r="ER213">
        <f t="shared" si="279"/>
        <v>0</v>
      </c>
      <c r="ES213">
        <f t="shared" si="279"/>
        <v>0</v>
      </c>
      <c r="ET213">
        <f t="shared" si="279"/>
        <v>0</v>
      </c>
      <c r="EU213">
        <f t="shared" si="279"/>
        <v>0</v>
      </c>
      <c r="EV213">
        <f t="shared" si="279"/>
        <v>0</v>
      </c>
      <c r="EW213">
        <f t="shared" si="279"/>
        <v>0</v>
      </c>
      <c r="EX213">
        <f t="shared" si="279"/>
        <v>0</v>
      </c>
      <c r="EZ213">
        <f t="shared" si="265"/>
        <v>0.88917945961298162</v>
      </c>
      <c r="FB213">
        <f t="shared" si="266"/>
        <v>1.0186148740555401E-2</v>
      </c>
      <c r="FC213">
        <f t="shared" si="267"/>
        <v>0.24871360552680646</v>
      </c>
    </row>
    <row r="214" spans="1:159" x14ac:dyDescent="0.25">
      <c r="A214">
        <v>1335</v>
      </c>
      <c r="B214" s="19">
        <f>'Input spectra'!Y213</f>
        <v>4.1112832430730599E-2</v>
      </c>
      <c r="C214">
        <f>'Input spectra'!B213</f>
        <v>0</v>
      </c>
      <c r="D214">
        <f t="shared" si="273"/>
        <v>2.0653927966864227E-2</v>
      </c>
      <c r="E214">
        <f t="shared" si="273"/>
        <v>2.0419391837336431E-2</v>
      </c>
      <c r="F214">
        <f t="shared" si="273"/>
        <v>2.0186432563596625E-2</v>
      </c>
      <c r="G214">
        <f t="shared" si="273"/>
        <v>1.9955041154482621E-2</v>
      </c>
      <c r="H214">
        <f t="shared" si="273"/>
        <v>1.9725208666067171E-2</v>
      </c>
      <c r="I214">
        <f t="shared" si="273"/>
        <v>1.9496926201421721E-2</v>
      </c>
      <c r="J214">
        <f t="shared" si="273"/>
        <v>1.9270184910381322E-2</v>
      </c>
      <c r="K214">
        <f t="shared" si="273"/>
        <v>1.9044975989310622E-2</v>
      </c>
      <c r="L214">
        <f t="shared" si="273"/>
        <v>1.8821290680871107E-2</v>
      </c>
      <c r="M214">
        <f t="shared" si="273"/>
        <v>1.8599120273789332E-2</v>
      </c>
      <c r="N214">
        <f t="shared" si="280"/>
        <v>1.8378456102626395E-2</v>
      </c>
      <c r="O214">
        <f t="shared" si="280"/>
        <v>1.8159289547548418E-2</v>
      </c>
      <c r="P214">
        <f t="shared" si="280"/>
        <v>1.7941612034098241E-2</v>
      </c>
      <c r="Q214">
        <f t="shared" si="280"/>
        <v>1.7725415032968157E-2</v>
      </c>
      <c r="R214">
        <f t="shared" si="280"/>
        <v>1.7510690059773765E-2</v>
      </c>
      <c r="S214">
        <f t="shared" si="280"/>
        <v>1.7297428674828912E-2</v>
      </c>
      <c r="T214">
        <f t="shared" si="280"/>
        <v>1.7085622482921767E-2</v>
      </c>
      <c r="U214">
        <f t="shared" si="280"/>
        <v>1.6875263133091893E-2</v>
      </c>
      <c r="V214">
        <f t="shared" si="280"/>
        <v>1.6666342318408509E-2</v>
      </c>
      <c r="W214">
        <f t="shared" si="280"/>
        <v>1.6458851775749735E-2</v>
      </c>
      <c r="X214">
        <f t="shared" si="280"/>
        <v>1.6252783285582953E-2</v>
      </c>
      <c r="Y214">
        <f t="shared" si="280"/>
        <v>1.6048128671746219E-2</v>
      </c>
      <c r="Z214">
        <f t="shared" si="280"/>
        <v>1.5844879801230758E-2</v>
      </c>
      <c r="AA214">
        <f t="shared" si="280"/>
        <v>1.564302858396446E-2</v>
      </c>
      <c r="AB214">
        <f t="shared" si="280"/>
        <v>1.5442566972596496E-2</v>
      </c>
      <c r="AC214">
        <f t="shared" si="280"/>
        <v>1.5243486962282927E-2</v>
      </c>
      <c r="AD214">
        <f t="shared" si="283"/>
        <v>1.5045780590473358E-2</v>
      </c>
      <c r="AE214">
        <f t="shared" si="283"/>
        <v>1.4849439936698662E-2</v>
      </c>
      <c r="AF214">
        <f t="shared" si="283"/>
        <v>1.4654457122359701E-2</v>
      </c>
      <c r="AG214">
        <f t="shared" si="283"/>
        <v>1.4460824310517069E-2</v>
      </c>
      <c r="AH214">
        <f t="shared" si="283"/>
        <v>1.426853370568189E-2</v>
      </c>
      <c r="AI214">
        <f t="shared" si="283"/>
        <v>1.4077577553607593E-2</v>
      </c>
      <c r="AJ214">
        <f t="shared" si="283"/>
        <v>1.3887948141082729E-2</v>
      </c>
      <c r="AK214">
        <f t="shared" si="283"/>
        <v>1.3699637795724759E-2</v>
      </c>
      <c r="AL214">
        <f t="shared" si="283"/>
        <v>1.3512638885774884E-2</v>
      </c>
      <c r="AM214">
        <f t="shared" si="283"/>
        <v>1.3326943819893846E-2</v>
      </c>
      <c r="AN214">
        <f t="shared" si="283"/>
        <v>1.3142545046958711E-2</v>
      </c>
      <c r="AO214">
        <f t="shared" si="283"/>
        <v>1.2959435055860672E-2</v>
      </c>
      <c r="AP214">
        <f t="shared" si="283"/>
        <v>1.2777606375303818E-2</v>
      </c>
      <c r="AQ214">
        <f t="shared" si="283"/>
        <v>1.2597051573604853E-2</v>
      </c>
      <c r="AR214">
        <f t="shared" si="281"/>
        <v>1.2417763258493848E-2</v>
      </c>
      <c r="AS214">
        <f t="shared" si="281"/>
        <v>1.2239734076915901E-2</v>
      </c>
      <c r="AT214">
        <f t="shared" si="281"/>
        <v>1.2062956714833794E-2</v>
      </c>
      <c r="AU214">
        <f t="shared" si="281"/>
        <v>1.188742389703162E-2</v>
      </c>
      <c r="AV214">
        <f t="shared" si="281"/>
        <v>1.1713128386919318E-2</v>
      </c>
      <c r="AW214">
        <f t="shared" si="281"/>
        <v>1.1540062986338208E-2</v>
      </c>
      <c r="AX214">
        <f t="shared" si="281"/>
        <v>1.0262054353545666E-2</v>
      </c>
      <c r="AY214">
        <f t="shared" si="281"/>
        <v>8.7718385284918966E-3</v>
      </c>
      <c r="AZ214">
        <f t="shared" si="281"/>
        <v>7.8991798452936329E-3</v>
      </c>
      <c r="BA214">
        <f t="shared" si="281"/>
        <v>7.2384430576350771E-3</v>
      </c>
      <c r="BB214">
        <f t="shared" si="281"/>
        <v>6.6986819189128145E-3</v>
      </c>
      <c r="BC214">
        <f t="shared" si="281"/>
        <v>6.2404948526983547E-3</v>
      </c>
      <c r="BD214">
        <f t="shared" si="281"/>
        <v>5.8423027436749998E-3</v>
      </c>
      <c r="BE214">
        <f t="shared" si="281"/>
        <v>5.4906593512178137E-3</v>
      </c>
      <c r="BF214">
        <f t="shared" si="281"/>
        <v>5.1764642779337641E-3</v>
      </c>
      <c r="BG214">
        <f t="shared" si="281"/>
        <v>4.893193555780443E-3</v>
      </c>
      <c r="BH214">
        <f t="shared" si="284"/>
        <v>4.6359680453573653E-3</v>
      </c>
      <c r="BI214">
        <f t="shared" si="284"/>
        <v>4.401018702282395E-3</v>
      </c>
      <c r="BJ214">
        <f t="shared" si="284"/>
        <v>4.1853588101070901E-3</v>
      </c>
      <c r="BK214">
        <f t="shared" si="284"/>
        <v>3.9865724057235805E-3</v>
      </c>
      <c r="BL214">
        <f t="shared" si="284"/>
        <v>3.8026718690223151E-3</v>
      </c>
      <c r="BM214">
        <f t="shared" si="284"/>
        <v>3.6319986947964387E-3</v>
      </c>
      <c r="BN214">
        <f t="shared" si="284"/>
        <v>3.4731523164000066E-3</v>
      </c>
      <c r="BO214">
        <f t="shared" si="284"/>
        <v>3.3249377737028527E-3</v>
      </c>
      <c r="BP214">
        <f t="shared" si="284"/>
        <v>3.1863264090208113E-3</v>
      </c>
      <c r="BQ214">
        <f t="shared" si="284"/>
        <v>3.0564257968830554E-3</v>
      </c>
      <c r="BR214">
        <f t="shared" si="284"/>
        <v>2.934456362459877E-3</v>
      </c>
      <c r="BS214">
        <f t="shared" si="284"/>
        <v>2.8197329388745694E-3</v>
      </c>
      <c r="BT214">
        <f t="shared" si="284"/>
        <v>2.7116500340276595E-3</v>
      </c>
      <c r="BU214">
        <f t="shared" si="284"/>
        <v>2.609669926299781E-3</v>
      </c>
      <c r="BV214">
        <f t="shared" si="270"/>
        <v>2.5133129472562029E-3</v>
      </c>
      <c r="BW214">
        <f t="shared" si="270"/>
        <v>2.4221494761143586E-3</v>
      </c>
      <c r="BX214">
        <f t="shared" si="270"/>
        <v>2.3357932890824529E-3</v>
      </c>
      <c r="BY214">
        <f t="shared" si="270"/>
        <v>2.2538959920674166E-3</v>
      </c>
      <c r="BZ214">
        <f t="shared" si="270"/>
        <v>2.1761423277578355E-3</v>
      </c>
      <c r="CA214">
        <f t="shared" si="270"/>
        <v>2.1022461944531765E-3</v>
      </c>
      <c r="CB214">
        <f t="shared" si="270"/>
        <v>2.0319472488239264E-3</v>
      </c>
      <c r="CC214">
        <f t="shared" si="270"/>
        <v>1.9650079912212261E-3</v>
      </c>
      <c r="CD214">
        <f t="shared" si="270"/>
        <v>1.9012112524354617E-3</v>
      </c>
      <c r="CE214">
        <f t="shared" si="270"/>
        <v>1.8403580165136813E-3</v>
      </c>
      <c r="CF214">
        <f t="shared" si="276"/>
        <v>1.7822655265250925E-3</v>
      </c>
      <c r="CG214">
        <f t="shared" si="276"/>
        <v>1.7267656298418197E-3</v>
      </c>
      <c r="CH214">
        <f t="shared" si="276"/>
        <v>1.6737033271894376E-3</v>
      </c>
      <c r="CI214">
        <f t="shared" si="276"/>
        <v>1.6229354958724939E-3</v>
      </c>
      <c r="CJ214">
        <f t="shared" si="276"/>
        <v>1.5743297625353415E-3</v>
      </c>
      <c r="CK214">
        <f t="shared" si="276"/>
        <v>1.5277635048360548E-3</v>
      </c>
      <c r="CL214">
        <f t="shared" si="276"/>
        <v>1.4831229646882821E-3</v>
      </c>
      <c r="CM214">
        <f t="shared" si="276"/>
        <v>1.4403024584142042E-3</v>
      </c>
      <c r="CN214">
        <f t="shared" si="276"/>
        <v>1.3992036713689926E-3</v>
      </c>
      <c r="CO214">
        <f t="shared" si="276"/>
        <v>1.3597350264351205E-3</v>
      </c>
      <c r="CP214">
        <f t="shared" si="282"/>
        <v>1.3218111173158016E-3</v>
      </c>
      <c r="CQ214">
        <f t="shared" si="282"/>
        <v>1.2853521988378141E-3</v>
      </c>
      <c r="CR214">
        <f t="shared" si="282"/>
        <v>8.2782686628246616E-4</v>
      </c>
      <c r="CS214">
        <f t="shared" si="282"/>
        <v>5.3786174604743666E-4</v>
      </c>
      <c r="CT214">
        <f t="shared" si="282"/>
        <v>3.7261139368816823E-4</v>
      </c>
      <c r="CU214">
        <f t="shared" si="282"/>
        <v>2.5929494164827577E-4</v>
      </c>
      <c r="CV214">
        <f t="shared" si="282"/>
        <v>1.771060451836305E-4</v>
      </c>
      <c r="CW214">
        <f t="shared" si="282"/>
        <v>1.1645865743628085E-4</v>
      </c>
      <c r="CX214">
        <f t="shared" si="282"/>
        <v>7.1944574500901795E-5</v>
      </c>
      <c r="CY214">
        <f t="shared" si="282"/>
        <v>4.0131948048961377E-5</v>
      </c>
      <c r="CZ214">
        <f t="shared" si="282"/>
        <v>1.8666989388268501E-5</v>
      </c>
      <c r="DA214">
        <f t="shared" si="282"/>
        <v>5.8432922904323546E-6</v>
      </c>
      <c r="DB214">
        <f t="shared" si="282"/>
        <v>3.7129414577043384E-7</v>
      </c>
      <c r="DC214">
        <f t="shared" si="282"/>
        <v>0</v>
      </c>
      <c r="DD214">
        <f t="shared" si="282"/>
        <v>0</v>
      </c>
      <c r="DE214">
        <f t="shared" si="282"/>
        <v>0</v>
      </c>
      <c r="DF214">
        <f t="shared" si="285"/>
        <v>0</v>
      </c>
      <c r="DG214">
        <f t="shared" si="285"/>
        <v>0</v>
      </c>
      <c r="DH214">
        <f t="shared" si="285"/>
        <v>0</v>
      </c>
      <c r="DI214">
        <f t="shared" si="285"/>
        <v>0</v>
      </c>
      <c r="DJ214">
        <f t="shared" si="285"/>
        <v>0</v>
      </c>
      <c r="DK214">
        <f t="shared" si="285"/>
        <v>0</v>
      </c>
      <c r="DL214">
        <f t="shared" si="285"/>
        <v>0</v>
      </c>
      <c r="DM214">
        <f t="shared" si="285"/>
        <v>0</v>
      </c>
      <c r="DN214">
        <f t="shared" si="285"/>
        <v>0</v>
      </c>
      <c r="DO214">
        <f t="shared" si="285"/>
        <v>0</v>
      </c>
      <c r="DP214">
        <f t="shared" si="285"/>
        <v>0</v>
      </c>
      <c r="DQ214">
        <f t="shared" si="285"/>
        <v>0</v>
      </c>
      <c r="DR214">
        <f t="shared" si="285"/>
        <v>0</v>
      </c>
      <c r="DS214">
        <f t="shared" si="285"/>
        <v>0</v>
      </c>
      <c r="DT214">
        <f t="shared" si="272"/>
        <v>0</v>
      </c>
      <c r="DU214">
        <f t="shared" si="272"/>
        <v>0</v>
      </c>
      <c r="DV214">
        <f t="shared" si="272"/>
        <v>0</v>
      </c>
      <c r="DW214">
        <f t="shared" si="272"/>
        <v>0</v>
      </c>
      <c r="DX214">
        <f t="shared" si="272"/>
        <v>0</v>
      </c>
      <c r="DY214">
        <f t="shared" si="272"/>
        <v>0</v>
      </c>
      <c r="DZ214">
        <f t="shared" si="272"/>
        <v>0</v>
      </c>
      <c r="EA214">
        <f t="shared" si="272"/>
        <v>0</v>
      </c>
      <c r="EB214">
        <f t="shared" si="272"/>
        <v>0</v>
      </c>
      <c r="EC214">
        <f t="shared" si="272"/>
        <v>0</v>
      </c>
      <c r="ED214">
        <f t="shared" si="278"/>
        <v>0</v>
      </c>
      <c r="EE214">
        <f t="shared" si="278"/>
        <v>0</v>
      </c>
      <c r="EF214">
        <f t="shared" si="278"/>
        <v>0</v>
      </c>
      <c r="EG214">
        <f t="shared" si="278"/>
        <v>0</v>
      </c>
      <c r="EH214">
        <f t="shared" si="278"/>
        <v>0</v>
      </c>
      <c r="EI214">
        <f t="shared" si="278"/>
        <v>0</v>
      </c>
      <c r="EJ214">
        <f t="shared" si="278"/>
        <v>0</v>
      </c>
      <c r="EK214">
        <f t="shared" si="278"/>
        <v>0</v>
      </c>
      <c r="EL214">
        <f t="shared" si="278"/>
        <v>0</v>
      </c>
      <c r="EM214">
        <f t="shared" si="278"/>
        <v>0</v>
      </c>
      <c r="EN214">
        <f t="shared" si="278"/>
        <v>0</v>
      </c>
      <c r="EO214">
        <f t="shared" si="278"/>
        <v>0</v>
      </c>
      <c r="EP214">
        <f t="shared" si="278"/>
        <v>0</v>
      </c>
      <c r="EQ214">
        <f t="shared" si="278"/>
        <v>0</v>
      </c>
      <c r="ER214">
        <f t="shared" si="278"/>
        <v>0</v>
      </c>
      <c r="ES214">
        <f t="shared" si="278"/>
        <v>0</v>
      </c>
      <c r="ET214">
        <f t="shared" si="279"/>
        <v>0</v>
      </c>
      <c r="EU214">
        <f t="shared" si="279"/>
        <v>0</v>
      </c>
      <c r="EV214">
        <f t="shared" si="279"/>
        <v>0</v>
      </c>
      <c r="EW214">
        <f t="shared" si="279"/>
        <v>0</v>
      </c>
      <c r="EX214">
        <f t="shared" si="279"/>
        <v>0</v>
      </c>
      <c r="EZ214">
        <f t="shared" si="265"/>
        <v>0.88930856065600539</v>
      </c>
      <c r="FB214">
        <f t="shared" si="266"/>
        <v>1.017328671161194E-2</v>
      </c>
      <c r="FC214">
        <f t="shared" si="267"/>
        <v>0.2487152466068617</v>
      </c>
    </row>
    <row r="215" spans="1:159" x14ac:dyDescent="0.25">
      <c r="A215">
        <v>1340</v>
      </c>
      <c r="B215" s="19">
        <f>'Input spectra'!Y214</f>
        <v>4.1060315091577003E-2</v>
      </c>
      <c r="C215">
        <f>'Input spectra'!B214</f>
        <v>0</v>
      </c>
      <c r="D215">
        <f t="shared" si="273"/>
        <v>2.0653927966864227E-2</v>
      </c>
      <c r="E215">
        <f t="shared" si="273"/>
        <v>2.0419499074830667E-2</v>
      </c>
      <c r="F215">
        <f t="shared" si="273"/>
        <v>2.0186644592255189E-2</v>
      </c>
      <c r="G215">
        <f t="shared" si="273"/>
        <v>1.9955355552658559E-2</v>
      </c>
      <c r="H215">
        <f t="shared" si="273"/>
        <v>1.9725623036608839E-2</v>
      </c>
      <c r="I215">
        <f t="shared" si="273"/>
        <v>1.9497438171486407E-2</v>
      </c>
      <c r="J215">
        <f t="shared" si="273"/>
        <v>1.9270792131250051E-2</v>
      </c>
      <c r="K215">
        <f t="shared" si="273"/>
        <v>1.9045676136204233E-2</v>
      </c>
      <c r="L215">
        <f t="shared" si="273"/>
        <v>1.8822081452767481E-2</v>
      </c>
      <c r="M215">
        <f t="shared" si="273"/>
        <v>1.8599999393241865E-2</v>
      </c>
      <c r="N215">
        <f t="shared" si="280"/>
        <v>1.8379421315583643E-2</v>
      </c>
      <c r="O215">
        <f t="shared" si="280"/>
        <v>1.816033862317494E-2</v>
      </c>
      <c r="P215">
        <f t="shared" si="280"/>
        <v>1.7942742764596627E-2</v>
      </c>
      <c r="Q215">
        <f t="shared" si="280"/>
        <v>1.772662523340222E-2</v>
      </c>
      <c r="R215">
        <f t="shared" si="280"/>
        <v>1.751197756789289E-2</v>
      </c>
      <c r="S215">
        <f t="shared" si="280"/>
        <v>1.72987913508936E-2</v>
      </c>
      <c r="T215">
        <f t="shared" si="280"/>
        <v>1.7087058209530291E-2</v>
      </c>
      <c r="U215">
        <f t="shared" si="280"/>
        <v>1.6876769815008134E-2</v>
      </c>
      <c r="V215">
        <f t="shared" si="280"/>
        <v>1.6667917882390897E-2</v>
      </c>
      <c r="W215">
        <f t="shared" si="280"/>
        <v>1.6460494170381354E-2</v>
      </c>
      <c r="X215">
        <f t="shared" si="280"/>
        <v>1.6254490481102744E-2</v>
      </c>
      <c r="Y215">
        <f t="shared" si="280"/>
        <v>1.6049898659881337E-2</v>
      </c>
      <c r="Z215">
        <f t="shared" si="280"/>
        <v>1.5846710595029994E-2</v>
      </c>
      <c r="AA215">
        <f t="shared" si="280"/>
        <v>1.5644918217632801E-2</v>
      </c>
      <c r="AB215">
        <f t="shared" si="280"/>
        <v>1.5444513501330775E-2</v>
      </c>
      <c r="AC215">
        <f t="shared" si="280"/>
        <v>1.5245488462108563E-2</v>
      </c>
      <c r="AD215">
        <f t="shared" si="283"/>
        <v>1.5047835158082178E-2</v>
      </c>
      <c r="AE215">
        <f t="shared" si="283"/>
        <v>1.4851545689287812E-2</v>
      </c>
      <c r="AF215">
        <f t="shared" si="283"/>
        <v>1.4656612197471611E-2</v>
      </c>
      <c r="AG215">
        <f t="shared" si="283"/>
        <v>1.4463026865880508E-2</v>
      </c>
      <c r="AH215">
        <f t="shared" si="283"/>
        <v>1.4270781919054053E-2</v>
      </c>
      <c r="AI215">
        <f t="shared" si="283"/>
        <v>1.4079869622617263E-2</v>
      </c>
      <c r="AJ215">
        <f t="shared" si="283"/>
        <v>1.3890282283074472E-2</v>
      </c>
      <c r="AK215">
        <f t="shared" si="283"/>
        <v>1.3702012247604161E-2</v>
      </c>
      <c r="AL215">
        <f t="shared" si="283"/>
        <v>1.3515051903854828E-2</v>
      </c>
      <c r="AM215">
        <f t="shared" si="283"/>
        <v>1.3329393679741806E-2</v>
      </c>
      <c r="AN215">
        <f t="shared" si="283"/>
        <v>1.3145030043245076E-2</v>
      </c>
      <c r="AO215">
        <f t="shared" si="283"/>
        <v>1.2961953502208084E-2</v>
      </c>
      <c r="AP215">
        <f t="shared" si="283"/>
        <v>1.2780156604137512E-2</v>
      </c>
      <c r="AQ215">
        <f t="shared" si="283"/>
        <v>1.2599631936004002E-2</v>
      </c>
      <c r="AR215">
        <f t="shared" si="281"/>
        <v>1.2420372124043908E-2</v>
      </c>
      <c r="AS215">
        <f t="shared" si="281"/>
        <v>1.224236983356195E-2</v>
      </c>
      <c r="AT215">
        <f t="shared" si="281"/>
        <v>1.2065617768734844E-2</v>
      </c>
      <c r="AU215">
        <f t="shared" si="281"/>
        <v>1.1890108672415909E-2</v>
      </c>
      <c r="AV215">
        <f t="shared" si="281"/>
        <v>1.171583532594059E-2</v>
      </c>
      <c r="AW215">
        <f t="shared" si="281"/>
        <v>1.1542790548932938E-2</v>
      </c>
      <c r="AX215">
        <f t="shared" si="281"/>
        <v>1.0264533757649465E-2</v>
      </c>
      <c r="AY215">
        <f t="shared" si="281"/>
        <v>8.7740039617387709E-3</v>
      </c>
      <c r="AZ215">
        <f t="shared" si="281"/>
        <v>7.9011713470486401E-3</v>
      </c>
      <c r="BA215">
        <f t="shared" si="281"/>
        <v>7.2403060017932367E-3</v>
      </c>
      <c r="BB215">
        <f t="shared" si="281"/>
        <v>6.7004411346271156E-3</v>
      </c>
      <c r="BC215">
        <f t="shared" si="281"/>
        <v>6.2421665208986475E-3</v>
      </c>
      <c r="BD215">
        <f t="shared" si="281"/>
        <v>5.8438984369612165E-3</v>
      </c>
      <c r="BE215">
        <f t="shared" si="281"/>
        <v>5.492187844472223E-3</v>
      </c>
      <c r="BF215">
        <f t="shared" si="281"/>
        <v>5.177932498415457E-3</v>
      </c>
      <c r="BG215">
        <f t="shared" si="281"/>
        <v>4.8946071362040147E-3</v>
      </c>
      <c r="BH215">
        <f t="shared" si="284"/>
        <v>4.6373316706210567E-3</v>
      </c>
      <c r="BI215">
        <f t="shared" si="284"/>
        <v>4.4023363393024201E-3</v>
      </c>
      <c r="BJ215">
        <f t="shared" si="284"/>
        <v>4.1866338669557888E-3</v>
      </c>
      <c r="BK215">
        <f t="shared" si="284"/>
        <v>3.9878078457487049E-3</v>
      </c>
      <c r="BL215">
        <f t="shared" si="284"/>
        <v>3.8038702950762534E-3</v>
      </c>
      <c r="BM215">
        <f t="shared" si="284"/>
        <v>3.6331624129226797E-3</v>
      </c>
      <c r="BN215">
        <f t="shared" si="284"/>
        <v>3.4742833849846434E-3</v>
      </c>
      <c r="BO215">
        <f t="shared" si="284"/>
        <v>3.3260380420835687E-3</v>
      </c>
      <c r="BP215">
        <f t="shared" si="284"/>
        <v>3.1873975482834861E-3</v>
      </c>
      <c r="BQ215">
        <f t="shared" si="284"/>
        <v>3.0574693247597934E-3</v>
      </c>
      <c r="BR215">
        <f t="shared" si="284"/>
        <v>2.9354736636994644E-3</v>
      </c>
      <c r="BS215">
        <f t="shared" si="284"/>
        <v>2.8207252820865265E-3</v>
      </c>
      <c r="BT215">
        <f t="shared" si="284"/>
        <v>2.7126185857435665E-3</v>
      </c>
      <c r="BU215">
        <f t="shared" si="284"/>
        <v>2.6106157628127788E-3</v>
      </c>
      <c r="BV215">
        <f t="shared" si="270"/>
        <v>2.5142370646676028E-3</v>
      </c>
      <c r="BW215">
        <f t="shared" si="270"/>
        <v>2.4230527989194603E-3</v>
      </c>
      <c r="BX215">
        <f t="shared" si="270"/>
        <v>2.3366766775556498E-3</v>
      </c>
      <c r="BY215">
        <f t="shared" si="270"/>
        <v>2.2547602486523923E-3</v>
      </c>
      <c r="BZ215">
        <f t="shared" si="270"/>
        <v>2.1769882026272326E-3</v>
      </c>
      <c r="CA215">
        <f t="shared" ref="BV215:CE240" si="286">CA$2*EXP(- CA$1 * ($C215*_c1+$B215))</f>
        <v>2.10307439037023E-3</v>
      </c>
      <c r="CB215">
        <f t="shared" si="286"/>
        <v>2.0327584254136804E-3</v>
      </c>
      <c r="CC215">
        <f t="shared" si="286"/>
        <v>1.9658027687394389E-3</v>
      </c>
      <c r="CD215">
        <f t="shared" si="286"/>
        <v>1.9019902151077969E-3</v>
      </c>
      <c r="CE215">
        <f t="shared" si="286"/>
        <v>1.8411217155054371E-3</v>
      </c>
      <c r="CF215">
        <f t="shared" si="276"/>
        <v>1.783014482591741E-3</v>
      </c>
      <c r="CG215">
        <f t="shared" si="276"/>
        <v>1.7275003357025596E-3</v>
      </c>
      <c r="CH215">
        <f t="shared" si="276"/>
        <v>1.6744242496593759E-3</v>
      </c>
      <c r="CI215">
        <f t="shared" si="276"/>
        <v>1.6236430777836622E-3</v>
      </c>
      <c r="CJ215">
        <f t="shared" si="276"/>
        <v>1.5750244244722821E-3</v>
      </c>
      <c r="CK215">
        <f t="shared" si="276"/>
        <v>1.5284456467080049E-3</v>
      </c>
      <c r="CL215">
        <f t="shared" si="276"/>
        <v>1.4837929671568943E-3</v>
      </c>
      <c r="CM215">
        <f t="shared" si="276"/>
        <v>1.4409606841931356E-3</v>
      </c>
      <c r="CN215">
        <f t="shared" si="276"/>
        <v>1.3998504664095176E-3</v>
      </c>
      <c r="CO215">
        <f t="shared" si="276"/>
        <v>1.3603707210100686E-3</v>
      </c>
      <c r="CP215">
        <f t="shared" si="282"/>
        <v>1.3224360270125486E-3</v>
      </c>
      <c r="CQ215">
        <f t="shared" si="282"/>
        <v>1.2859666254697148E-3</v>
      </c>
      <c r="CR215">
        <f t="shared" si="282"/>
        <v>8.2822693535480646E-4</v>
      </c>
      <c r="CS215">
        <f t="shared" si="282"/>
        <v>5.3812450794008069E-4</v>
      </c>
      <c r="CT215">
        <f t="shared" si="282"/>
        <v>3.7279538355291213E-4</v>
      </c>
      <c r="CU215">
        <f t="shared" si="282"/>
        <v>2.5942433998867807E-4</v>
      </c>
      <c r="CV215">
        <f t="shared" si="282"/>
        <v>1.7719535862327301E-4</v>
      </c>
      <c r="CW215">
        <f t="shared" si="282"/>
        <v>1.1651799870821577E-4</v>
      </c>
      <c r="CX215">
        <f t="shared" si="282"/>
        <v>7.1981611739730067E-5</v>
      </c>
      <c r="CY215">
        <f t="shared" si="282"/>
        <v>4.0152818943059313E-5</v>
      </c>
      <c r="CZ215">
        <f t="shared" si="282"/>
        <v>1.8676795369090026E-5</v>
      </c>
      <c r="DA215">
        <f t="shared" si="282"/>
        <v>5.846392541631433E-6</v>
      </c>
      <c r="DB215">
        <f t="shared" si="282"/>
        <v>3.7149309273322623E-7</v>
      </c>
      <c r="DC215">
        <f t="shared" si="282"/>
        <v>0</v>
      </c>
      <c r="DD215">
        <f t="shared" si="282"/>
        <v>0</v>
      </c>
      <c r="DE215">
        <f t="shared" si="282"/>
        <v>0</v>
      </c>
      <c r="DF215">
        <f t="shared" si="285"/>
        <v>0</v>
      </c>
      <c r="DG215">
        <f t="shared" si="285"/>
        <v>0</v>
      </c>
      <c r="DH215">
        <f t="shared" si="285"/>
        <v>0</v>
      </c>
      <c r="DI215">
        <f t="shared" si="285"/>
        <v>0</v>
      </c>
      <c r="DJ215">
        <f t="shared" si="285"/>
        <v>0</v>
      </c>
      <c r="DK215">
        <f t="shared" si="285"/>
        <v>0</v>
      </c>
      <c r="DL215">
        <f t="shared" si="285"/>
        <v>0</v>
      </c>
      <c r="DM215">
        <f t="shared" si="285"/>
        <v>0</v>
      </c>
      <c r="DN215">
        <f t="shared" si="285"/>
        <v>0</v>
      </c>
      <c r="DO215">
        <f t="shared" si="285"/>
        <v>0</v>
      </c>
      <c r="DP215">
        <f t="shared" si="285"/>
        <v>0</v>
      </c>
      <c r="DQ215">
        <f t="shared" si="285"/>
        <v>0</v>
      </c>
      <c r="DR215">
        <f t="shared" si="285"/>
        <v>0</v>
      </c>
      <c r="DS215">
        <f t="shared" si="285"/>
        <v>0</v>
      </c>
      <c r="DT215">
        <f t="shared" si="272"/>
        <v>0</v>
      </c>
      <c r="DU215">
        <f t="shared" si="272"/>
        <v>0</v>
      </c>
      <c r="DV215">
        <f t="shared" si="272"/>
        <v>0</v>
      </c>
      <c r="DW215">
        <f t="shared" si="272"/>
        <v>0</v>
      </c>
      <c r="DX215">
        <f t="shared" si="272"/>
        <v>0</v>
      </c>
      <c r="DY215">
        <f t="shared" ref="DT215:EC240" si="287">DY$2*EXP(- DY$1 * ($C215*_c1+$B215))</f>
        <v>0</v>
      </c>
      <c r="DZ215">
        <f t="shared" si="287"/>
        <v>0</v>
      </c>
      <c r="EA215">
        <f t="shared" si="287"/>
        <v>0</v>
      </c>
      <c r="EB215">
        <f t="shared" si="287"/>
        <v>0</v>
      </c>
      <c r="EC215">
        <f t="shared" si="287"/>
        <v>0</v>
      </c>
      <c r="ED215">
        <f t="shared" si="278"/>
        <v>0</v>
      </c>
      <c r="EE215">
        <f t="shared" si="278"/>
        <v>0</v>
      </c>
      <c r="EF215">
        <f t="shared" si="278"/>
        <v>0</v>
      </c>
      <c r="EG215">
        <f t="shared" si="278"/>
        <v>0</v>
      </c>
      <c r="EH215">
        <f t="shared" si="278"/>
        <v>0</v>
      </c>
      <c r="EI215">
        <f t="shared" si="278"/>
        <v>0</v>
      </c>
      <c r="EJ215">
        <f t="shared" si="278"/>
        <v>0</v>
      </c>
      <c r="EK215">
        <f t="shared" si="278"/>
        <v>0</v>
      </c>
      <c r="EL215">
        <f t="shared" si="278"/>
        <v>0</v>
      </c>
      <c r="EM215">
        <f t="shared" si="278"/>
        <v>0</v>
      </c>
      <c r="EN215">
        <f t="shared" si="279"/>
        <v>0</v>
      </c>
      <c r="EO215">
        <f t="shared" si="279"/>
        <v>0</v>
      </c>
      <c r="EP215">
        <f t="shared" si="279"/>
        <v>0</v>
      </c>
      <c r="EQ215">
        <f t="shared" si="279"/>
        <v>0</v>
      </c>
      <c r="ER215">
        <f t="shared" si="279"/>
        <v>0</v>
      </c>
      <c r="ES215">
        <f t="shared" si="279"/>
        <v>0</v>
      </c>
      <c r="ET215">
        <f t="shared" si="279"/>
        <v>0</v>
      </c>
      <c r="EU215">
        <f t="shared" si="279"/>
        <v>0</v>
      </c>
      <c r="EV215">
        <f t="shared" si="279"/>
        <v>0</v>
      </c>
      <c r="EW215">
        <f t="shared" si="279"/>
        <v>0</v>
      </c>
      <c r="EX215">
        <f t="shared" si="279"/>
        <v>0</v>
      </c>
      <c r="EZ215">
        <f t="shared" si="265"/>
        <v>0.88943769080047419</v>
      </c>
      <c r="FB215">
        <f t="shared" si="266"/>
        <v>1.0160424344924202E-2</v>
      </c>
      <c r="FC215">
        <f t="shared" si="267"/>
        <v>0.24871688768713657</v>
      </c>
    </row>
    <row r="216" spans="1:159" x14ac:dyDescent="0.25">
      <c r="A216">
        <v>1345</v>
      </c>
      <c r="B216" s="19">
        <f>'Input spectra'!Y215</f>
        <v>4.10077977524234E-2</v>
      </c>
      <c r="C216">
        <f>'Input spectra'!B215</f>
        <v>0</v>
      </c>
      <c r="D216">
        <f t="shared" si="273"/>
        <v>2.0653927966864227E-2</v>
      </c>
      <c r="E216">
        <f t="shared" si="273"/>
        <v>2.0419606312888083E-2</v>
      </c>
      <c r="F216">
        <f t="shared" si="273"/>
        <v>2.0186856623140802E-2</v>
      </c>
      <c r="G216">
        <f t="shared" si="273"/>
        <v>1.9955669955787941E-2</v>
      </c>
      <c r="H216">
        <f t="shared" si="273"/>
        <v>1.9726037415855255E-2</v>
      </c>
      <c r="I216">
        <f t="shared" ref="D216:M241" si="288">I$2*EXP(- I$1 * ($C216*_c1+$B216))</f>
        <v>1.949795015499492E-2</v>
      </c>
      <c r="J216">
        <f t="shared" si="288"/>
        <v>1.927139937125286E-2</v>
      </c>
      <c r="K216">
        <f t="shared" si="288"/>
        <v>1.9046376308837216E-2</v>
      </c>
      <c r="L216">
        <f t="shared" si="288"/>
        <v>1.8822872257887941E-2</v>
      </c>
      <c r="M216">
        <f t="shared" si="288"/>
        <v>1.8600878554247493E-2</v>
      </c>
      <c r="N216">
        <f t="shared" si="280"/>
        <v>1.8380386579232636E-2</v>
      </c>
      <c r="O216">
        <f t="shared" si="280"/>
        <v>1.8161387759407344E-2</v>
      </c>
      <c r="P216">
        <f t="shared" si="280"/>
        <v>1.7943873566356811E-2</v>
      </c>
      <c r="Q216">
        <f t="shared" si="280"/>
        <v>1.7727835516462561E-2</v>
      </c>
      <c r="R216">
        <f t="shared" si="280"/>
        <v>1.7513265170678596E-2</v>
      </c>
      <c r="S216">
        <f t="shared" si="280"/>
        <v>1.7300154134308698E-2</v>
      </c>
      <c r="T216">
        <f t="shared" si="280"/>
        <v>1.7088494056784753E-2</v>
      </c>
      <c r="U216">
        <f t="shared" si="280"/>
        <v>1.687827663144615E-2</v>
      </c>
      <c r="V216">
        <f t="shared" si="280"/>
        <v>1.6669493595320294E-2</v>
      </c>
      <c r="W216">
        <f t="shared" si="280"/>
        <v>1.646213672890412E-2</v>
      </c>
      <c r="X216">
        <f t="shared" si="280"/>
        <v>1.6256197855946689E-2</v>
      </c>
      <c r="Y216">
        <f t="shared" si="280"/>
        <v>1.6051668843232864E-2</v>
      </c>
      <c r="Z216">
        <f t="shared" si="280"/>
        <v>1.5848541600367971E-2</v>
      </c>
      <c r="AA216">
        <f t="shared" si="280"/>
        <v>1.5646808079563555E-2</v>
      </c>
      <c r="AB216">
        <f t="shared" si="280"/>
        <v>1.544646027542414E-2</v>
      </c>
      <c r="AC216">
        <f t="shared" si="280"/>
        <v>1.5247490224735063E-2</v>
      </c>
      <c r="AD216">
        <f t="shared" si="283"/>
        <v>1.5049890006251255E-2</v>
      </c>
      <c r="AE216">
        <f t="shared" si="283"/>
        <v>1.4853651740487141E-2</v>
      </c>
      <c r="AF216">
        <f t="shared" si="283"/>
        <v>1.4658767589507493E-2</v>
      </c>
      <c r="AG216">
        <f t="shared" si="283"/>
        <v>1.4465229756719298E-2</v>
      </c>
      <c r="AH216">
        <f t="shared" si="283"/>
        <v>1.4273030486664673E-2</v>
      </c>
      <c r="AI216">
        <f t="shared" si="283"/>
        <v>1.4082162064814744E-2</v>
      </c>
      <c r="AJ216">
        <f t="shared" si="283"/>
        <v>1.3892616817364542E-2</v>
      </c>
      <c r="AK216">
        <f t="shared" si="283"/>
        <v>1.3704387111028877E-2</v>
      </c>
      <c r="AL216">
        <f t="shared" si="283"/>
        <v>1.3517465352839224E-2</v>
      </c>
      <c r="AM216">
        <f t="shared" si="283"/>
        <v>1.3331843989941576E-2</v>
      </c>
      <c r="AN216">
        <f t="shared" si="283"/>
        <v>1.3147515509395273E-2</v>
      </c>
      <c r="AO216">
        <f t="shared" si="283"/>
        <v>1.2964472437972821E-2</v>
      </c>
      <c r="AP216">
        <f t="shared" si="283"/>
        <v>1.2782707341960676E-2</v>
      </c>
      <c r="AQ216">
        <f t="shared" si="283"/>
        <v>1.260221282696097E-2</v>
      </c>
      <c r="AR216">
        <f t="shared" si="281"/>
        <v>1.2422981537694245E-2</v>
      </c>
      <c r="AS216">
        <f t="shared" si="281"/>
        <v>1.2245006157803103E-2</v>
      </c>
      <c r="AT216">
        <f t="shared" si="281"/>
        <v>1.2068279409656806E-2</v>
      </c>
      <c r="AU216">
        <f t="shared" si="281"/>
        <v>1.1892794054156879E-2</v>
      </c>
      <c r="AV216">
        <f t="shared" si="281"/>
        <v>1.171854289054357E-2</v>
      </c>
      <c r="AW216">
        <f t="shared" si="281"/>
        <v>1.1545518756203329E-2</v>
      </c>
      <c r="AX216">
        <f t="shared" si="281"/>
        <v>1.0267013760799464E-2</v>
      </c>
      <c r="AY216">
        <f t="shared" si="281"/>
        <v>8.7761699295487404E-3</v>
      </c>
      <c r="AZ216">
        <f t="shared" si="281"/>
        <v>7.9031633508911212E-3</v>
      </c>
      <c r="BA216">
        <f t="shared" si="281"/>
        <v>7.2421694254137499E-3</v>
      </c>
      <c r="BB216">
        <f t="shared" si="281"/>
        <v>6.7022008123487128E-3</v>
      </c>
      <c r="BC216">
        <f t="shared" si="281"/>
        <v>6.2438386368958926E-3</v>
      </c>
      <c r="BD216">
        <f t="shared" si="281"/>
        <v>5.8454945660750815E-3</v>
      </c>
      <c r="BE216">
        <f t="shared" si="281"/>
        <v>5.4937167632295612E-3</v>
      </c>
      <c r="BF216">
        <f t="shared" si="281"/>
        <v>5.1794011353341754E-3</v>
      </c>
      <c r="BG216">
        <f t="shared" si="281"/>
        <v>4.8960211249927136E-3</v>
      </c>
      <c r="BH216">
        <f t="shared" si="284"/>
        <v>4.63869569698196E-3</v>
      </c>
      <c r="BI216">
        <f t="shared" si="284"/>
        <v>4.4036543708145925E-3</v>
      </c>
      <c r="BJ216">
        <f t="shared" si="284"/>
        <v>4.1879093122466834E-3</v>
      </c>
      <c r="BK216">
        <f t="shared" si="284"/>
        <v>3.9890436686370765E-3</v>
      </c>
      <c r="BL216">
        <f t="shared" si="284"/>
        <v>3.8050690988185791E-3</v>
      </c>
      <c r="BM216">
        <f t="shared" si="284"/>
        <v>3.6343265039124576E-3</v>
      </c>
      <c r="BN216">
        <f t="shared" si="284"/>
        <v>3.4754148219136626E-3</v>
      </c>
      <c r="BO216">
        <f t="shared" si="284"/>
        <v>3.3271386745584702E-3</v>
      </c>
      <c r="BP216">
        <f t="shared" si="284"/>
        <v>3.188469047628329E-3</v>
      </c>
      <c r="BQ216">
        <f t="shared" si="284"/>
        <v>3.0585132089188372E-3</v>
      </c>
      <c r="BR216">
        <f t="shared" si="284"/>
        <v>2.9364913176114673E-3</v>
      </c>
      <c r="BS216">
        <f t="shared" si="284"/>
        <v>2.82171797453193E-3</v>
      </c>
      <c r="BT216">
        <f t="shared" si="284"/>
        <v>2.7135874834084022E-3</v>
      </c>
      <c r="BU216">
        <f t="shared" si="284"/>
        <v>2.6115619421303205E-3</v>
      </c>
      <c r="BV216">
        <f t="shared" si="286"/>
        <v>2.5151615218667687E-3</v>
      </c>
      <c r="BW216">
        <f t="shared" si="286"/>
        <v>2.4239564586121475E-3</v>
      </c>
      <c r="BX216">
        <f t="shared" si="286"/>
        <v>2.3375604001231345E-3</v>
      </c>
      <c r="BY216">
        <f t="shared" si="286"/>
        <v>2.2556248366366193E-3</v>
      </c>
      <c r="BZ216">
        <f t="shared" si="286"/>
        <v>2.1778344062914358E-3</v>
      </c>
      <c r="CA216">
        <f t="shared" si="286"/>
        <v>2.1039029125613793E-3</v>
      </c>
      <c r="CB216">
        <f t="shared" si="286"/>
        <v>2.0335699258344103E-3</v>
      </c>
      <c r="CC216">
        <f t="shared" si="286"/>
        <v>1.966597867717568E-3</v>
      </c>
      <c r="CD216">
        <f t="shared" si="286"/>
        <v>1.9027694969360619E-3</v>
      </c>
      <c r="CE216">
        <f t="shared" si="286"/>
        <v>1.8418857314116983E-3</v>
      </c>
      <c r="CF216">
        <f t="shared" si="276"/>
        <v>1.7837637533899384E-3</v>
      </c>
      <c r="CG216">
        <f t="shared" si="276"/>
        <v>1.7282353541666383E-3</v>
      </c>
      <c r="CH216">
        <f t="shared" si="276"/>
        <v>1.6751454826557976E-3</v>
      </c>
      <c r="CI216">
        <f t="shared" si="276"/>
        <v>1.6243509681927119E-3</v>
      </c>
      <c r="CJ216">
        <f t="shared" si="276"/>
        <v>1.5757193929239175E-3</v>
      </c>
      <c r="CK216">
        <f t="shared" si="276"/>
        <v>1.5291280931542773E-3</v>
      </c>
      <c r="CL216">
        <f t="shared" si="276"/>
        <v>1.4844632722998759E-3</v>
      </c>
      <c r="CM216">
        <f t="shared" si="276"/>
        <v>1.4416192107847008E-3</v>
      </c>
      <c r="CN216">
        <f t="shared" si="276"/>
        <v>1.4004975604371259E-3</v>
      </c>
      <c r="CO216">
        <f t="shared" si="276"/>
        <v>1.3610067127808564E-3</v>
      </c>
      <c r="CP216">
        <f t="shared" si="282"/>
        <v>1.3230612321464604E-3</v>
      </c>
      <c r="CQ216">
        <f t="shared" si="282"/>
        <v>1.2865813458110649E-3</v>
      </c>
      <c r="CR216">
        <f t="shared" si="282"/>
        <v>8.2862719777103205E-4</v>
      </c>
      <c r="CS216">
        <f t="shared" si="282"/>
        <v>5.3838739819993579E-4</v>
      </c>
      <c r="CT216">
        <f t="shared" si="282"/>
        <v>3.7297946426906558E-4</v>
      </c>
      <c r="CU216">
        <f t="shared" si="282"/>
        <v>2.595538029039247E-4</v>
      </c>
      <c r="CV216">
        <f t="shared" si="282"/>
        <v>1.7728471710310879E-4</v>
      </c>
      <c r="CW216">
        <f t="shared" si="282"/>
        <v>1.1657737021737507E-4</v>
      </c>
      <c r="CX216">
        <f t="shared" si="282"/>
        <v>7.2018668045417379E-5</v>
      </c>
      <c r="CY216">
        <f t="shared" si="282"/>
        <v>4.0173700691208495E-5</v>
      </c>
      <c r="CZ216">
        <f t="shared" si="282"/>
        <v>1.8686606501104276E-5</v>
      </c>
      <c r="DA216">
        <f t="shared" si="282"/>
        <v>5.8494944377178491E-6</v>
      </c>
      <c r="DB216">
        <f t="shared" si="282"/>
        <v>3.7169214629585174E-7</v>
      </c>
      <c r="DC216">
        <f t="shared" si="282"/>
        <v>0</v>
      </c>
      <c r="DD216">
        <f t="shared" si="282"/>
        <v>0</v>
      </c>
      <c r="DE216">
        <f t="shared" si="282"/>
        <v>0</v>
      </c>
      <c r="DF216">
        <f t="shared" si="285"/>
        <v>0</v>
      </c>
      <c r="DG216">
        <f t="shared" si="285"/>
        <v>0</v>
      </c>
      <c r="DH216">
        <f t="shared" si="285"/>
        <v>0</v>
      </c>
      <c r="DI216">
        <f t="shared" si="285"/>
        <v>0</v>
      </c>
      <c r="DJ216">
        <f t="shared" si="285"/>
        <v>0</v>
      </c>
      <c r="DK216">
        <f t="shared" si="285"/>
        <v>0</v>
      </c>
      <c r="DL216">
        <f t="shared" si="285"/>
        <v>0</v>
      </c>
      <c r="DM216">
        <f t="shared" si="285"/>
        <v>0</v>
      </c>
      <c r="DN216">
        <f t="shared" si="285"/>
        <v>0</v>
      </c>
      <c r="DO216">
        <f t="shared" si="285"/>
        <v>0</v>
      </c>
      <c r="DP216">
        <f t="shared" si="285"/>
        <v>0</v>
      </c>
      <c r="DQ216">
        <f t="shared" si="285"/>
        <v>0</v>
      </c>
      <c r="DR216">
        <f t="shared" si="285"/>
        <v>0</v>
      </c>
      <c r="DS216">
        <f t="shared" si="285"/>
        <v>0</v>
      </c>
      <c r="DT216">
        <f t="shared" si="287"/>
        <v>0</v>
      </c>
      <c r="DU216">
        <f t="shared" si="287"/>
        <v>0</v>
      </c>
      <c r="DV216">
        <f t="shared" si="287"/>
        <v>0</v>
      </c>
      <c r="DW216">
        <f t="shared" si="287"/>
        <v>0</v>
      </c>
      <c r="DX216">
        <f t="shared" si="287"/>
        <v>0</v>
      </c>
      <c r="DY216">
        <f t="shared" si="287"/>
        <v>0</v>
      </c>
      <c r="DZ216">
        <f t="shared" si="287"/>
        <v>0</v>
      </c>
      <c r="EA216">
        <f t="shared" si="287"/>
        <v>0</v>
      </c>
      <c r="EB216">
        <f t="shared" si="287"/>
        <v>0</v>
      </c>
      <c r="EC216">
        <f t="shared" si="287"/>
        <v>0</v>
      </c>
      <c r="ED216">
        <f t="shared" si="278"/>
        <v>0</v>
      </c>
      <c r="EE216">
        <f t="shared" si="278"/>
        <v>0</v>
      </c>
      <c r="EF216">
        <f t="shared" si="278"/>
        <v>0</v>
      </c>
      <c r="EG216">
        <f t="shared" si="278"/>
        <v>0</v>
      </c>
      <c r="EH216">
        <f t="shared" si="278"/>
        <v>0</v>
      </c>
      <c r="EI216">
        <f t="shared" si="278"/>
        <v>0</v>
      </c>
      <c r="EJ216">
        <f t="shared" si="278"/>
        <v>0</v>
      </c>
      <c r="EK216">
        <f t="shared" si="278"/>
        <v>0</v>
      </c>
      <c r="EL216">
        <f t="shared" si="278"/>
        <v>0</v>
      </c>
      <c r="EM216">
        <f t="shared" si="278"/>
        <v>0</v>
      </c>
      <c r="EN216">
        <f t="shared" si="278"/>
        <v>0</v>
      </c>
      <c r="EO216">
        <f t="shared" si="278"/>
        <v>0</v>
      </c>
      <c r="EP216">
        <f t="shared" si="278"/>
        <v>0</v>
      </c>
      <c r="EQ216">
        <f t="shared" si="278"/>
        <v>0</v>
      </c>
      <c r="ER216">
        <f t="shared" si="278"/>
        <v>0</v>
      </c>
      <c r="ES216">
        <f t="shared" si="278"/>
        <v>0</v>
      </c>
      <c r="ET216">
        <f t="shared" si="279"/>
        <v>0</v>
      </c>
      <c r="EU216">
        <f t="shared" si="279"/>
        <v>0</v>
      </c>
      <c r="EV216">
        <f t="shared" si="279"/>
        <v>0</v>
      </c>
      <c r="EW216">
        <f t="shared" si="279"/>
        <v>0</v>
      </c>
      <c r="EX216">
        <f t="shared" si="279"/>
        <v>0</v>
      </c>
      <c r="EZ216">
        <f t="shared" si="265"/>
        <v>0.88956685005455816</v>
      </c>
      <c r="FB216">
        <f t="shared" si="266"/>
        <v>1.0147561640483416E-2</v>
      </c>
      <c r="FC216">
        <f t="shared" si="267"/>
        <v>0.24871852876763045</v>
      </c>
    </row>
    <row r="217" spans="1:159" x14ac:dyDescent="0.25">
      <c r="A217">
        <v>1350</v>
      </c>
      <c r="B217" s="19">
        <f>'Input spectra'!Y216</f>
        <v>4.0955280413269797E-2</v>
      </c>
      <c r="C217">
        <f>'Input spectra'!B216</f>
        <v>0</v>
      </c>
      <c r="D217">
        <f t="shared" si="288"/>
        <v>2.0653927966864227E-2</v>
      </c>
      <c r="E217">
        <f t="shared" si="288"/>
        <v>2.0419713551508692E-2</v>
      </c>
      <c r="F217">
        <f t="shared" si="288"/>
        <v>2.0187068656253485E-2</v>
      </c>
      <c r="G217">
        <f t="shared" si="288"/>
        <v>1.9955984363870846E-2</v>
      </c>
      <c r="H217">
        <f t="shared" si="288"/>
        <v>1.97264518038066E-2</v>
      </c>
      <c r="I217">
        <f t="shared" si="288"/>
        <v>1.9498462151947615E-2</v>
      </c>
      <c r="J217">
        <f t="shared" si="288"/>
        <v>1.9272006630390345E-2</v>
      </c>
      <c r="K217">
        <f t="shared" si="288"/>
        <v>1.9047076507210513E-2</v>
      </c>
      <c r="L217">
        <f t="shared" si="288"/>
        <v>1.8823663096233886E-2</v>
      </c>
      <c r="M217">
        <f t="shared" si="288"/>
        <v>1.8601757756808179E-2</v>
      </c>
      <c r="N217">
        <f t="shared" si="280"/>
        <v>1.838135189357604E-2</v>
      </c>
      <c r="O217">
        <f t="shared" si="280"/>
        <v>1.8162436956249122E-2</v>
      </c>
      <c r="P217">
        <f t="shared" si="280"/>
        <v>1.7945004439383277E-2</v>
      </c>
      <c r="Q217">
        <f t="shared" si="280"/>
        <v>1.772904588215482E-2</v>
      </c>
      <c r="R217">
        <f t="shared" si="280"/>
        <v>1.7514552868137846E-2</v>
      </c>
      <c r="S217">
        <f t="shared" si="280"/>
        <v>1.7301517025082664E-2</v>
      </c>
      <c r="T217">
        <f t="shared" si="280"/>
        <v>1.7089930024695284E-2</v>
      </c>
      <c r="U217">
        <f t="shared" si="280"/>
        <v>1.6879783582417957E-2</v>
      </c>
      <c r="V217">
        <f t="shared" si="280"/>
        <v>1.6671069457210783E-2</v>
      </c>
      <c r="W217">
        <f t="shared" si="280"/>
        <v>1.6463779451334388E-2</v>
      </c>
      <c r="X217">
        <f t="shared" si="280"/>
        <v>1.6257905410133621E-2</v>
      </c>
      <c r="Y217">
        <f t="shared" si="280"/>
        <v>1.6053439221822324E-2</v>
      </c>
      <c r="Z217">
        <f t="shared" si="280"/>
        <v>1.5850372817269136E-2</v>
      </c>
      <c r="AA217">
        <f t="shared" si="280"/>
        <v>1.5648698169784286E-2</v>
      </c>
      <c r="AB217">
        <f t="shared" si="280"/>
        <v>1.5448407294907519E-2</v>
      </c>
      <c r="AC217">
        <f t="shared" si="280"/>
        <v>1.5249492250196934E-2</v>
      </c>
      <c r="AD217">
        <f t="shared" si="283"/>
        <v>1.5051945135018899E-2</v>
      </c>
      <c r="AE217">
        <f t="shared" si="283"/>
        <v>1.4855758090338999E-2</v>
      </c>
      <c r="AF217">
        <f t="shared" si="283"/>
        <v>1.4660923298513952E-2</v>
      </c>
      <c r="AG217">
        <f t="shared" si="283"/>
        <v>1.4467432983084538E-2</v>
      </c>
      <c r="AH217">
        <f t="shared" si="283"/>
        <v>1.4275279408569567E-2</v>
      </c>
      <c r="AI217">
        <f t="shared" si="283"/>
        <v>1.4084454880260796E-2</v>
      </c>
      <c r="AJ217">
        <f t="shared" si="283"/>
        <v>1.3894951744018873E-2</v>
      </c>
      <c r="AK217">
        <f t="shared" si="283"/>
        <v>1.3706762386070234E-2</v>
      </c>
      <c r="AL217">
        <f t="shared" si="283"/>
        <v>1.3519879232805019E-2</v>
      </c>
      <c r="AM217">
        <f t="shared" si="283"/>
        <v>1.3334294750575943E-2</v>
      </c>
      <c r="AN217">
        <f t="shared" si="283"/>
        <v>1.3150001445498138E-2</v>
      </c>
      <c r="AO217">
        <f t="shared" si="283"/>
        <v>1.2966991863249989E-2</v>
      </c>
      <c r="AP217">
        <f t="shared" si="283"/>
        <v>1.2785258588874897E-2</v>
      </c>
      <c r="AQ217">
        <f t="shared" si="283"/>
        <v>1.2604794246584027E-2</v>
      </c>
      <c r="AR217">
        <f t="shared" si="281"/>
        <v>1.2425591499560008E-2</v>
      </c>
      <c r="AS217">
        <f t="shared" si="281"/>
        <v>1.2247643049761583E-2</v>
      </c>
      <c r="AT217">
        <f t="shared" si="281"/>
        <v>1.2070941637729175E-2</v>
      </c>
      <c r="AU217">
        <f t="shared" si="281"/>
        <v>1.1895480042391467E-2</v>
      </c>
      <c r="AV217">
        <f t="shared" si="281"/>
        <v>1.172125108087283E-2</v>
      </c>
      <c r="AW217">
        <f t="shared" si="281"/>
        <v>1.154824760830175E-2</v>
      </c>
      <c r="AX217">
        <f t="shared" si="281"/>
        <v>1.0269494363140404E-2</v>
      </c>
      <c r="AY217">
        <f t="shared" si="281"/>
        <v>8.7783364320537655E-3</v>
      </c>
      <c r="AZ217">
        <f t="shared" si="281"/>
        <v>7.9051558569476574E-3</v>
      </c>
      <c r="BA217">
        <f t="shared" si="281"/>
        <v>7.2440333286200144E-3</v>
      </c>
      <c r="BB217">
        <f t="shared" si="281"/>
        <v>6.7039609521989422E-3</v>
      </c>
      <c r="BC217">
        <f t="shared" si="281"/>
        <v>6.2455112008100427E-3</v>
      </c>
      <c r="BD217">
        <f t="shared" si="281"/>
        <v>5.8470911311356306E-3</v>
      </c>
      <c r="BE217">
        <f t="shared" si="281"/>
        <v>5.4952461076082778E-3</v>
      </c>
      <c r="BF217">
        <f t="shared" si="281"/>
        <v>5.1808701888080332E-3</v>
      </c>
      <c r="BG217">
        <f t="shared" si="281"/>
        <v>4.8974355222645123E-3</v>
      </c>
      <c r="BH217">
        <f t="shared" si="284"/>
        <v>4.6400601245580545E-3</v>
      </c>
      <c r="BI217">
        <f t="shared" si="284"/>
        <v>4.404972796937019E-3</v>
      </c>
      <c r="BJ217">
        <f t="shared" si="284"/>
        <v>4.1891851460981117E-3</v>
      </c>
      <c r="BK217">
        <f t="shared" si="284"/>
        <v>3.9902798745073444E-3</v>
      </c>
      <c r="BL217">
        <f t="shared" si="284"/>
        <v>3.8062682803683225E-3</v>
      </c>
      <c r="BM217">
        <f t="shared" si="284"/>
        <v>3.6354909678852402E-3</v>
      </c>
      <c r="BN217">
        <f t="shared" si="284"/>
        <v>3.4765466273070185E-3</v>
      </c>
      <c r="BO217">
        <f t="shared" si="284"/>
        <v>3.3282396712480404E-3</v>
      </c>
      <c r="BP217">
        <f t="shared" si="284"/>
        <v>3.1895409071763872E-3</v>
      </c>
      <c r="BQ217">
        <f t="shared" si="284"/>
        <v>3.059557449481829E-3</v>
      </c>
      <c r="BR217">
        <f t="shared" si="284"/>
        <v>2.9375093243181475E-3</v>
      </c>
      <c r="BS217">
        <f t="shared" si="284"/>
        <v>2.8227110163336839E-3</v>
      </c>
      <c r="BT217">
        <f t="shared" si="284"/>
        <v>2.7145567271457346E-3</v>
      </c>
      <c r="BU217">
        <f t="shared" si="284"/>
        <v>2.6125084643766508E-3</v>
      </c>
      <c r="BV217">
        <f t="shared" si="286"/>
        <v>2.5160863189786359E-3</v>
      </c>
      <c r="BW217">
        <f t="shared" si="286"/>
        <v>2.4248604553180611E-3</v>
      </c>
      <c r="BX217">
        <f t="shared" si="286"/>
        <v>2.33844445691126E-3</v>
      </c>
      <c r="BY217">
        <f t="shared" si="286"/>
        <v>2.2564897561471731E-3</v>
      </c>
      <c r="BZ217">
        <f t="shared" si="286"/>
        <v>2.1786809388782487E-3</v>
      </c>
      <c r="CA217">
        <f t="shared" si="286"/>
        <v>2.1047317611551631E-3</v>
      </c>
      <c r="CB217">
        <f t="shared" si="286"/>
        <v>2.0343817502153929E-3</v>
      </c>
      <c r="CC217">
        <f t="shared" si="286"/>
        <v>1.9673932882856319E-3</v>
      </c>
      <c r="CD217">
        <f t="shared" si="286"/>
        <v>1.9035490980510209E-3</v>
      </c>
      <c r="CE217">
        <f t="shared" si="286"/>
        <v>1.8426500643639752E-3</v>
      </c>
      <c r="CF217">
        <f t="shared" si="276"/>
        <v>1.7845133390519431E-3</v>
      </c>
      <c r="CG217">
        <f t="shared" ref="CF217:CO242" si="289">CG$2*EXP(- CG$1 * ($C217*_c1+$B217))</f>
        <v>1.7289706853670633E-3</v>
      </c>
      <c r="CH217">
        <f t="shared" si="289"/>
        <v>1.6758670263124563E-3</v>
      </c>
      <c r="CI217">
        <f t="shared" si="289"/>
        <v>1.6250591672341437E-3</v>
      </c>
      <c r="CJ217">
        <f t="shared" si="289"/>
        <v>1.5764146680254953E-3</v>
      </c>
      <c r="CK217">
        <f t="shared" si="289"/>
        <v>1.5298108443108629E-3</v>
      </c>
      <c r="CL217">
        <f t="shared" si="289"/>
        <v>1.4851338802539605E-3</v>
      </c>
      <c r="CM217">
        <f t="shared" si="289"/>
        <v>1.4422780383263726E-3</v>
      </c>
      <c r="CN217">
        <f t="shared" si="289"/>
        <v>1.401144953590027E-3</v>
      </c>
      <c r="CO217">
        <f t="shared" si="289"/>
        <v>1.3616430018864268E-3</v>
      </c>
      <c r="CP217">
        <f t="shared" si="282"/>
        <v>1.3236867328572104E-3</v>
      </c>
      <c r="CQ217">
        <f t="shared" si="282"/>
        <v>1.287196360002263E-3</v>
      </c>
      <c r="CR217">
        <f t="shared" si="282"/>
        <v>8.2902765362458141E-4</v>
      </c>
      <c r="CS217">
        <f t="shared" si="282"/>
        <v>5.3865041688971318E-4</v>
      </c>
      <c r="CT217">
        <f t="shared" si="282"/>
        <v>3.7316363588148964E-4</v>
      </c>
      <c r="CU217">
        <f t="shared" si="282"/>
        <v>2.5968333042624108E-4</v>
      </c>
      <c r="CV217">
        <f t="shared" si="282"/>
        <v>1.7737412064585127E-4</v>
      </c>
      <c r="CW217">
        <f t="shared" si="282"/>
        <v>1.1663677197916607E-4</v>
      </c>
      <c r="CX217">
        <f t="shared" si="282"/>
        <v>7.205574342777938E-5</v>
      </c>
      <c r="CY217">
        <f t="shared" si="282"/>
        <v>4.0194593299053639E-5</v>
      </c>
      <c r="CZ217">
        <f t="shared" si="282"/>
        <v>1.8696422787017227E-5</v>
      </c>
      <c r="DA217">
        <f t="shared" si="282"/>
        <v>5.8525979795643256E-6</v>
      </c>
      <c r="DB217">
        <f t="shared" si="282"/>
        <v>3.7189130651542887E-7</v>
      </c>
      <c r="DC217">
        <f t="shared" si="282"/>
        <v>0</v>
      </c>
      <c r="DD217">
        <f t="shared" si="282"/>
        <v>0</v>
      </c>
      <c r="DE217">
        <f t="shared" si="282"/>
        <v>0</v>
      </c>
      <c r="DF217">
        <f t="shared" si="285"/>
        <v>0</v>
      </c>
      <c r="DG217">
        <f t="shared" si="285"/>
        <v>0</v>
      </c>
      <c r="DH217">
        <f t="shared" si="285"/>
        <v>0</v>
      </c>
      <c r="DI217">
        <f t="shared" si="285"/>
        <v>0</v>
      </c>
      <c r="DJ217">
        <f t="shared" si="285"/>
        <v>0</v>
      </c>
      <c r="DK217">
        <f t="shared" si="285"/>
        <v>0</v>
      </c>
      <c r="DL217">
        <f t="shared" si="285"/>
        <v>0</v>
      </c>
      <c r="DM217">
        <f t="shared" si="285"/>
        <v>0</v>
      </c>
      <c r="DN217">
        <f t="shared" si="285"/>
        <v>0</v>
      </c>
      <c r="DO217">
        <f t="shared" si="285"/>
        <v>0</v>
      </c>
      <c r="DP217">
        <f t="shared" si="285"/>
        <v>0</v>
      </c>
      <c r="DQ217">
        <f t="shared" si="285"/>
        <v>0</v>
      </c>
      <c r="DR217">
        <f t="shared" si="285"/>
        <v>0</v>
      </c>
      <c r="DS217">
        <f t="shared" si="285"/>
        <v>0</v>
      </c>
      <c r="DT217">
        <f t="shared" si="287"/>
        <v>0</v>
      </c>
      <c r="DU217">
        <f t="shared" si="287"/>
        <v>0</v>
      </c>
      <c r="DV217">
        <f t="shared" si="287"/>
        <v>0</v>
      </c>
      <c r="DW217">
        <f t="shared" si="287"/>
        <v>0</v>
      </c>
      <c r="DX217">
        <f t="shared" si="287"/>
        <v>0</v>
      </c>
      <c r="DY217">
        <f t="shared" si="287"/>
        <v>0</v>
      </c>
      <c r="DZ217">
        <f t="shared" si="287"/>
        <v>0</v>
      </c>
      <c r="EA217">
        <f t="shared" si="287"/>
        <v>0</v>
      </c>
      <c r="EB217">
        <f t="shared" si="287"/>
        <v>0</v>
      </c>
      <c r="EC217">
        <f t="shared" si="287"/>
        <v>0</v>
      </c>
      <c r="ED217">
        <f t="shared" si="278"/>
        <v>0</v>
      </c>
      <c r="EE217">
        <f t="shared" ref="ED217:EM242" si="290">EE$2*EXP(- EE$1 * ($C217*_c1+$B217))</f>
        <v>0</v>
      </c>
      <c r="EF217">
        <f t="shared" si="290"/>
        <v>0</v>
      </c>
      <c r="EG217">
        <f t="shared" si="290"/>
        <v>0</v>
      </c>
      <c r="EH217">
        <f t="shared" si="290"/>
        <v>0</v>
      </c>
      <c r="EI217">
        <f t="shared" si="290"/>
        <v>0</v>
      </c>
      <c r="EJ217">
        <f t="shared" si="290"/>
        <v>0</v>
      </c>
      <c r="EK217">
        <f t="shared" si="290"/>
        <v>0</v>
      </c>
      <c r="EL217">
        <f t="shared" si="290"/>
        <v>0</v>
      </c>
      <c r="EM217">
        <f t="shared" si="290"/>
        <v>0</v>
      </c>
      <c r="EN217">
        <f t="shared" si="279"/>
        <v>0</v>
      </c>
      <c r="EO217">
        <f t="shared" si="279"/>
        <v>0</v>
      </c>
      <c r="EP217">
        <f t="shared" si="279"/>
        <v>0</v>
      </c>
      <c r="EQ217">
        <f t="shared" si="279"/>
        <v>0</v>
      </c>
      <c r="ER217">
        <f t="shared" si="279"/>
        <v>0</v>
      </c>
      <c r="ES217">
        <f t="shared" si="279"/>
        <v>0</v>
      </c>
      <c r="ET217">
        <f t="shared" si="279"/>
        <v>0</v>
      </c>
      <c r="EU217">
        <f t="shared" si="279"/>
        <v>0</v>
      </c>
      <c r="EV217">
        <f t="shared" si="279"/>
        <v>0</v>
      </c>
      <c r="EW217">
        <f t="shared" si="279"/>
        <v>0</v>
      </c>
      <c r="EX217">
        <f t="shared" si="279"/>
        <v>0</v>
      </c>
      <c r="EZ217">
        <f t="shared" si="265"/>
        <v>0.88969603842643019</v>
      </c>
      <c r="FB217">
        <f t="shared" si="266"/>
        <v>1.01346985982807E-2</v>
      </c>
      <c r="FC217">
        <f t="shared" si="267"/>
        <v>0.24872016984834822</v>
      </c>
    </row>
    <row r="218" spans="1:159" x14ac:dyDescent="0.25">
      <c r="A218">
        <v>1355</v>
      </c>
      <c r="B218" s="19">
        <f>'Input spectra'!Y217</f>
        <v>4.0902763074116201E-2</v>
      </c>
      <c r="C218">
        <f>'Input spectra'!B217</f>
        <v>0</v>
      </c>
      <c r="D218">
        <f t="shared" si="288"/>
        <v>2.0653927966864227E-2</v>
      </c>
      <c r="E218">
        <f t="shared" si="288"/>
        <v>2.0419820790692485E-2</v>
      </c>
      <c r="F218">
        <f t="shared" si="288"/>
        <v>2.0187280691593264E-2</v>
      </c>
      <c r="G218">
        <f t="shared" si="288"/>
        <v>1.9956298776907355E-2</v>
      </c>
      <c r="H218">
        <f t="shared" si="288"/>
        <v>1.9726866200463058E-2</v>
      </c>
      <c r="I218">
        <f t="shared" si="288"/>
        <v>1.9498974162344845E-2</v>
      </c>
      <c r="J218">
        <f t="shared" si="288"/>
        <v>1.9272613908663114E-2</v>
      </c>
      <c r="K218">
        <f t="shared" si="288"/>
        <v>1.9047776731325069E-2</v>
      </c>
      <c r="L218">
        <f t="shared" si="288"/>
        <v>1.8824453967806708E-2</v>
      </c>
      <c r="M218">
        <f t="shared" si="288"/>
        <v>1.860263700092589E-2</v>
      </c>
      <c r="N218">
        <f t="shared" si="280"/>
        <v>1.8382317258616516E-2</v>
      </c>
      <c r="O218">
        <f t="shared" si="280"/>
        <v>1.816348621370378E-2</v>
      </c>
      <c r="P218">
        <f t="shared" si="280"/>
        <v>1.7946135383680523E-2</v>
      </c>
      <c r="Q218">
        <f t="shared" si="280"/>
        <v>1.7730256330484643E-2</v>
      </c>
      <c r="R218">
        <f t="shared" si="280"/>
        <v>1.7515840660277594E-2</v>
      </c>
      <c r="S218">
        <f t="shared" si="280"/>
        <v>1.7302880023223954E-2</v>
      </c>
      <c r="T218">
        <f t="shared" si="280"/>
        <v>1.7091366113272031E-2</v>
      </c>
      <c r="U218">
        <f t="shared" si="280"/>
        <v>1.6881290667935561E-2</v>
      </c>
      <c r="V218">
        <f t="shared" si="280"/>
        <v>1.6672645468076442E-2</v>
      </c>
      <c r="W218">
        <f t="shared" si="280"/>
        <v>1.6465422337688513E-2</v>
      </c>
      <c r="X218">
        <f t="shared" si="280"/>
        <v>1.6259613143682374E-2</v>
      </c>
      <c r="Y218">
        <f t="shared" si="280"/>
        <v>1.6055209795671255E-2</v>
      </c>
      <c r="Z218">
        <f t="shared" si="280"/>
        <v>1.5852204245757926E-2</v>
      </c>
      <c r="AA218">
        <f t="shared" si="280"/>
        <v>1.565058848832258E-2</v>
      </c>
      <c r="AB218">
        <f t="shared" si="280"/>
        <v>1.5450354559811842E-2</v>
      </c>
      <c r="AC218">
        <f t="shared" si="280"/>
        <v>1.5251494538528686E-2</v>
      </c>
      <c r="AD218">
        <f t="shared" si="283"/>
        <v>1.505400054442343E-2</v>
      </c>
      <c r="AE218">
        <f t="shared" si="283"/>
        <v>1.4857864738885736E-2</v>
      </c>
      <c r="AF218">
        <f t="shared" si="283"/>
        <v>1.4663079324537601E-2</v>
      </c>
      <c r="AG218">
        <f t="shared" si="283"/>
        <v>1.4469636545027332E-2</v>
      </c>
      <c r="AH218">
        <f t="shared" si="283"/>
        <v>1.4277528684824556E-2</v>
      </c>
      <c r="AI218">
        <f t="shared" si="283"/>
        <v>1.4086748069016192E-2</v>
      </c>
      <c r="AJ218">
        <f t="shared" si="283"/>
        <v>1.3897287063103413E-2</v>
      </c>
      <c r="AK218">
        <f t="shared" si="283"/>
        <v>1.3709138072799576E-2</v>
      </c>
      <c r="AL218">
        <f t="shared" si="283"/>
        <v>1.3522293543829176E-2</v>
      </c>
      <c r="AM218">
        <f t="shared" si="283"/>
        <v>1.3336745961727708E-2</v>
      </c>
      <c r="AN218">
        <f t="shared" si="283"/>
        <v>1.3152487851642537E-2</v>
      </c>
      <c r="AO218">
        <f t="shared" si="283"/>
        <v>1.2969511778134718E-2</v>
      </c>
      <c r="AP218">
        <f t="shared" si="283"/>
        <v>1.2787810344981785E-2</v>
      </c>
      <c r="AQ218">
        <f t="shared" si="283"/>
        <v>1.2607376194981463E-2</v>
      </c>
      <c r="AR218">
        <f t="shared" si="281"/>
        <v>1.2428202009756372E-2</v>
      </c>
      <c r="AS218">
        <f t="shared" si="281"/>
        <v>1.2250280509559647E-2</v>
      </c>
      <c r="AT218">
        <f t="shared" si="281"/>
        <v>1.2073604453081477E-2</v>
      </c>
      <c r="AU218">
        <f t="shared" si="281"/>
        <v>1.1898166637256659E-2</v>
      </c>
      <c r="AV218">
        <f t="shared" si="281"/>
        <v>1.1723959897072983E-2</v>
      </c>
      <c r="AW218">
        <f t="shared" si="281"/>
        <v>1.1550977105380611E-2</v>
      </c>
      <c r="AX218">
        <f t="shared" si="281"/>
        <v>1.0271975564817053E-2</v>
      </c>
      <c r="AY218">
        <f t="shared" si="281"/>
        <v>8.7805034693858447E-3</v>
      </c>
      <c r="AZ218">
        <f t="shared" si="281"/>
        <v>7.9071488653448645E-3</v>
      </c>
      <c r="BA218">
        <f t="shared" si="281"/>
        <v>7.2458977115354584E-3</v>
      </c>
      <c r="BB218">
        <f t="shared" si="281"/>
        <v>6.7057215542991652E-3</v>
      </c>
      <c r="BC218">
        <f t="shared" si="281"/>
        <v>6.2471842127610833E-3</v>
      </c>
      <c r="BD218">
        <f t="shared" si="281"/>
        <v>5.8486881322619326E-3</v>
      </c>
      <c r="BE218">
        <f t="shared" si="281"/>
        <v>5.4967758777268588E-3</v>
      </c>
      <c r="BF218">
        <f t="shared" si="281"/>
        <v>5.1823396589551806E-3</v>
      </c>
      <c r="BG218">
        <f t="shared" si="281"/>
        <v>4.8988503281374163E-3</v>
      </c>
      <c r="BH218">
        <f t="shared" si="284"/>
        <v>4.6414249534673536E-3</v>
      </c>
      <c r="BI218">
        <f t="shared" si="284"/>
        <v>4.4062916177878449E-3</v>
      </c>
      <c r="BJ218">
        <f t="shared" si="284"/>
        <v>4.1904613686284476E-3</v>
      </c>
      <c r="BK218">
        <f t="shared" si="284"/>
        <v>3.9915164634781947E-3</v>
      </c>
      <c r="BL218">
        <f t="shared" si="284"/>
        <v>3.8074678398445508E-3</v>
      </c>
      <c r="BM218">
        <f t="shared" si="284"/>
        <v>3.636655804960533E-3</v>
      </c>
      <c r="BN218">
        <f t="shared" si="284"/>
        <v>3.4776788012847062E-3</v>
      </c>
      <c r="BO218">
        <f t="shared" si="284"/>
        <v>3.3293410322728042E-3</v>
      </c>
      <c r="BP218">
        <f t="shared" si="284"/>
        <v>3.1906131270487493E-3</v>
      </c>
      <c r="BQ218">
        <f t="shared" si="284"/>
        <v>3.0606020465704519E-3</v>
      </c>
      <c r="BR218">
        <f t="shared" si="284"/>
        <v>2.9385276839418101E-3</v>
      </c>
      <c r="BS218">
        <f t="shared" si="284"/>
        <v>2.8237044076147369E-3</v>
      </c>
      <c r="BT218">
        <f t="shared" si="284"/>
        <v>2.7155263170791735E-3</v>
      </c>
      <c r="BU218">
        <f t="shared" si="284"/>
        <v>2.6134553296760592E-3</v>
      </c>
      <c r="BV218">
        <f t="shared" si="286"/>
        <v>2.5170114561281864E-3</v>
      </c>
      <c r="BW218">
        <f t="shared" si="286"/>
        <v>2.4257647891628865E-3</v>
      </c>
      <c r="BX218">
        <f t="shared" si="286"/>
        <v>2.3393288480464268E-3</v>
      </c>
      <c r="BY218">
        <f t="shared" si="286"/>
        <v>2.2573550073111772E-3</v>
      </c>
      <c r="BZ218">
        <f t="shared" si="286"/>
        <v>2.1795278005155251E-3</v>
      </c>
      <c r="CA218">
        <f t="shared" si="286"/>
        <v>2.10556093628017E-3</v>
      </c>
      <c r="CB218">
        <f t="shared" si="286"/>
        <v>2.0351938986859571E-3</v>
      </c>
      <c r="CC218">
        <f t="shared" si="286"/>
        <v>1.9681890305737028E-3</v>
      </c>
      <c r="CD218">
        <f t="shared" si="286"/>
        <v>1.9043290185834917E-3</v>
      </c>
      <c r="CE218">
        <f t="shared" si="286"/>
        <v>1.8434147144938337E-3</v>
      </c>
      <c r="CF218">
        <f t="shared" si="289"/>
        <v>1.7852632397100702E-3</v>
      </c>
      <c r="CG218">
        <f t="shared" si="289"/>
        <v>1.7297063294368972E-3</v>
      </c>
      <c r="CH218">
        <f t="shared" si="289"/>
        <v>1.6765888807631648E-3</v>
      </c>
      <c r="CI218">
        <f t="shared" si="289"/>
        <v>1.6257676750425179E-3</v>
      </c>
      <c r="CJ218">
        <f t="shared" si="289"/>
        <v>1.5771102499123222E-3</v>
      </c>
      <c r="CK218">
        <f t="shared" si="289"/>
        <v>1.5304939003138141E-3</v>
      </c>
      <c r="CL218">
        <f t="shared" si="289"/>
        <v>1.4858047911559427E-3</v>
      </c>
      <c r="CM218">
        <f t="shared" si="289"/>
        <v>1.4429371669556874E-3</v>
      </c>
      <c r="CN218">
        <f t="shared" si="289"/>
        <v>1.401792646006494E-3</v>
      </c>
      <c r="CO218">
        <f t="shared" si="289"/>
        <v>1.3622795884657875E-3</v>
      </c>
      <c r="CP218">
        <f t="shared" si="282"/>
        <v>1.3243125292845377E-3</v>
      </c>
      <c r="CQ218">
        <f t="shared" si="282"/>
        <v>1.2878116681837766E-3</v>
      </c>
      <c r="CR218">
        <f t="shared" si="282"/>
        <v>8.2942830300893804E-4</v>
      </c>
      <c r="CS218">
        <f t="shared" si="282"/>
        <v>5.3891356407215478E-4</v>
      </c>
      <c r="CT218">
        <f t="shared" si="282"/>
        <v>3.733478984350675E-4</v>
      </c>
      <c r="CU218">
        <f t="shared" si="282"/>
        <v>2.5981292258786862E-4</v>
      </c>
      <c r="CV218">
        <f t="shared" si="282"/>
        <v>1.7746356927422543E-4</v>
      </c>
      <c r="CW218">
        <f t="shared" si="282"/>
        <v>1.1669620400900391E-4</v>
      </c>
      <c r="CX218">
        <f t="shared" si="282"/>
        <v>7.2092837896636799E-5</v>
      </c>
      <c r="CY218">
        <f t="shared" si="282"/>
        <v>4.0215496772242402E-5</v>
      </c>
      <c r="CZ218">
        <f t="shared" si="282"/>
        <v>1.8706244229536277E-5</v>
      </c>
      <c r="DA218">
        <f t="shared" si="282"/>
        <v>5.8557031680440425E-6</v>
      </c>
      <c r="DB218">
        <f t="shared" si="282"/>
        <v>3.720905734491064E-7</v>
      </c>
      <c r="DC218">
        <f t="shared" si="282"/>
        <v>0</v>
      </c>
      <c r="DD218">
        <f t="shared" si="282"/>
        <v>0</v>
      </c>
      <c r="DE218">
        <f t="shared" si="282"/>
        <v>0</v>
      </c>
      <c r="DF218">
        <f t="shared" si="285"/>
        <v>0</v>
      </c>
      <c r="DG218">
        <f t="shared" si="285"/>
        <v>0</v>
      </c>
      <c r="DH218">
        <f t="shared" si="285"/>
        <v>0</v>
      </c>
      <c r="DI218">
        <f t="shared" si="285"/>
        <v>0</v>
      </c>
      <c r="DJ218">
        <f t="shared" si="285"/>
        <v>0</v>
      </c>
      <c r="DK218">
        <f t="shared" si="285"/>
        <v>0</v>
      </c>
      <c r="DL218">
        <f t="shared" si="285"/>
        <v>0</v>
      </c>
      <c r="DM218">
        <f t="shared" si="285"/>
        <v>0</v>
      </c>
      <c r="DN218">
        <f t="shared" si="285"/>
        <v>0</v>
      </c>
      <c r="DO218">
        <f t="shared" si="285"/>
        <v>0</v>
      </c>
      <c r="DP218">
        <f t="shared" si="285"/>
        <v>0</v>
      </c>
      <c r="DQ218">
        <f t="shared" si="285"/>
        <v>0</v>
      </c>
      <c r="DR218">
        <f t="shared" si="285"/>
        <v>0</v>
      </c>
      <c r="DS218">
        <f t="shared" si="285"/>
        <v>0</v>
      </c>
      <c r="DT218">
        <f t="shared" si="287"/>
        <v>0</v>
      </c>
      <c r="DU218">
        <f t="shared" si="287"/>
        <v>0</v>
      </c>
      <c r="DV218">
        <f t="shared" si="287"/>
        <v>0</v>
      </c>
      <c r="DW218">
        <f t="shared" si="287"/>
        <v>0</v>
      </c>
      <c r="DX218">
        <f t="shared" si="287"/>
        <v>0</v>
      </c>
      <c r="DY218">
        <f t="shared" si="287"/>
        <v>0</v>
      </c>
      <c r="DZ218">
        <f t="shared" si="287"/>
        <v>0</v>
      </c>
      <c r="EA218">
        <f t="shared" si="287"/>
        <v>0</v>
      </c>
      <c r="EB218">
        <f t="shared" si="287"/>
        <v>0</v>
      </c>
      <c r="EC218">
        <f t="shared" si="287"/>
        <v>0</v>
      </c>
      <c r="ED218">
        <f t="shared" si="290"/>
        <v>0</v>
      </c>
      <c r="EE218">
        <f t="shared" si="290"/>
        <v>0</v>
      </c>
      <c r="EF218">
        <f t="shared" si="290"/>
        <v>0</v>
      </c>
      <c r="EG218">
        <f t="shared" si="290"/>
        <v>0</v>
      </c>
      <c r="EH218">
        <f t="shared" si="290"/>
        <v>0</v>
      </c>
      <c r="EI218">
        <f t="shared" si="290"/>
        <v>0</v>
      </c>
      <c r="EJ218">
        <f t="shared" si="290"/>
        <v>0</v>
      </c>
      <c r="EK218">
        <f t="shared" si="290"/>
        <v>0</v>
      </c>
      <c r="EL218">
        <f t="shared" si="290"/>
        <v>0</v>
      </c>
      <c r="EM218">
        <f t="shared" si="290"/>
        <v>0</v>
      </c>
      <c r="EN218">
        <f t="shared" si="279"/>
        <v>0</v>
      </c>
      <c r="EO218">
        <f t="shared" si="279"/>
        <v>0</v>
      </c>
      <c r="EP218">
        <f t="shared" si="279"/>
        <v>0</v>
      </c>
      <c r="EQ218">
        <f t="shared" si="279"/>
        <v>0</v>
      </c>
      <c r="ER218">
        <f t="shared" si="279"/>
        <v>0</v>
      </c>
      <c r="ES218">
        <f t="shared" si="279"/>
        <v>0</v>
      </c>
      <c r="ET218">
        <f t="shared" si="279"/>
        <v>0</v>
      </c>
      <c r="EU218">
        <f t="shared" si="279"/>
        <v>0</v>
      </c>
      <c r="EV218">
        <f t="shared" si="279"/>
        <v>0</v>
      </c>
      <c r="EW218">
        <f t="shared" si="279"/>
        <v>0</v>
      </c>
      <c r="EX218">
        <f t="shared" si="279"/>
        <v>0</v>
      </c>
      <c r="EZ218">
        <f t="shared" si="265"/>
        <v>0.88982525592426298</v>
      </c>
      <c r="FB218">
        <f t="shared" si="266"/>
        <v>1.0121835218307174E-2</v>
      </c>
      <c r="FC218">
        <f t="shared" si="267"/>
        <v>0.24872181092928927</v>
      </c>
    </row>
    <row r="219" spans="1:159" x14ac:dyDescent="0.25">
      <c r="A219">
        <v>1360</v>
      </c>
      <c r="B219" s="19">
        <f>'Input spectra'!Y218</f>
        <v>4.0850245734962598E-2</v>
      </c>
      <c r="C219">
        <f>'Input spectra'!B218</f>
        <v>0</v>
      </c>
      <c r="D219">
        <f t="shared" si="288"/>
        <v>2.0653927966864227E-2</v>
      </c>
      <c r="E219">
        <f t="shared" si="288"/>
        <v>2.0419928030439478E-2</v>
      </c>
      <c r="F219">
        <f t="shared" si="288"/>
        <v>2.0187492729160161E-2</v>
      </c>
      <c r="G219">
        <f t="shared" si="288"/>
        <v>1.9956613194897544E-2</v>
      </c>
      <c r="H219">
        <f t="shared" si="288"/>
        <v>1.972728060582481E-2</v>
      </c>
      <c r="I219">
        <f t="shared" si="288"/>
        <v>1.9499486186186962E-2</v>
      </c>
      <c r="J219">
        <f t="shared" si="288"/>
        <v>1.9273221206071767E-2</v>
      </c>
      <c r="K219">
        <f t="shared" si="288"/>
        <v>1.9048476981181835E-2</v>
      </c>
      <c r="L219">
        <f t="shared" si="288"/>
        <v>1.8825244872607803E-2</v>
      </c>
      <c r="M219">
        <f t="shared" si="288"/>
        <v>1.8603516286602586E-2</v>
      </c>
      <c r="N219">
        <f t="shared" si="280"/>
        <v>1.8383282674356727E-2</v>
      </c>
      <c r="O219">
        <f t="shared" si="280"/>
        <v>1.8164535531774821E-2</v>
      </c>
      <c r="P219">
        <f t="shared" si="280"/>
        <v>1.7947266399253033E-2</v>
      </c>
      <c r="Q219">
        <f t="shared" si="280"/>
        <v>1.773146686145767E-2</v>
      </c>
      <c r="R219">
        <f t="shared" si="280"/>
        <v>1.7517128547104813E-2</v>
      </c>
      <c r="S219">
        <f t="shared" si="280"/>
        <v>1.7304243128741025E-2</v>
      </c>
      <c r="T219">
        <f t="shared" si="280"/>
        <v>1.7092802322525129E-2</v>
      </c>
      <c r="U219">
        <f t="shared" si="280"/>
        <v>1.6882797888010979E-2</v>
      </c>
      <c r="V219">
        <f t="shared" si="280"/>
        <v>1.6674221627931363E-2</v>
      </c>
      <c r="W219">
        <f t="shared" si="280"/>
        <v>1.6467065387982857E-2</v>
      </c>
      <c r="X219">
        <f t="shared" si="280"/>
        <v>1.626132105661179E-2</v>
      </c>
      <c r="Y219">
        <f t="shared" si="280"/>
        <v>1.6056980564801194E-2</v>
      </c>
      <c r="Z219">
        <f t="shared" si="280"/>
        <v>1.5854035885858792E-2</v>
      </c>
      <c r="AA219">
        <f t="shared" si="280"/>
        <v>1.5652479035206019E-2</v>
      </c>
      <c r="AB219">
        <f t="shared" si="280"/>
        <v>1.5452302070168044E-2</v>
      </c>
      <c r="AC219">
        <f t="shared" si="280"/>
        <v>1.5253497089764834E-2</v>
      </c>
      <c r="AD219">
        <f t="shared" si="283"/>
        <v>1.5056056234503165E-2</v>
      </c>
      <c r="AE219">
        <f t="shared" si="283"/>
        <v>1.4859971686169707E-2</v>
      </c>
      <c r="AF219">
        <f t="shared" si="283"/>
        <v>1.4665235667625062E-2</v>
      </c>
      <c r="AG219">
        <f t="shared" si="283"/>
        <v>1.4471840442598791E-2</v>
      </c>
      <c r="AH219">
        <f t="shared" si="283"/>
        <v>1.4279778315485474E-2</v>
      </c>
      <c r="AI219">
        <f t="shared" si="283"/>
        <v>1.4089041631141712E-2</v>
      </c>
      <c r="AJ219">
        <f t="shared" si="283"/>
        <v>1.3899622774684114E-2</v>
      </c>
      <c r="AK219">
        <f t="shared" si="283"/>
        <v>1.3711514171288261E-2</v>
      </c>
      <c r="AL219">
        <f t="shared" si="283"/>
        <v>1.3524708285988674E-2</v>
      </c>
      <c r="AM219">
        <f t="shared" si="283"/>
        <v>1.3339197623479694E-2</v>
      </c>
      <c r="AN219">
        <f t="shared" si="283"/>
        <v>1.3154974727917339E-2</v>
      </c>
      <c r="AO219">
        <f t="shared" si="283"/>
        <v>1.2972032182722153E-2</v>
      </c>
      <c r="AP219">
        <f t="shared" si="283"/>
        <v>1.2790362610382962E-2</v>
      </c>
      <c r="AQ219">
        <f t="shared" si="283"/>
        <v>1.2609958672261591E-2</v>
      </c>
      <c r="AR219">
        <f t="shared" si="281"/>
        <v>1.2430813068398539E-2</v>
      </c>
      <c r="AS219">
        <f t="shared" si="281"/>
        <v>1.2252918537319574E-2</v>
      </c>
      <c r="AT219">
        <f t="shared" si="281"/>
        <v>1.2076267855843264E-2</v>
      </c>
      <c r="AU219">
        <f t="shared" si="281"/>
        <v>1.1900853838889459E-2</v>
      </c>
      <c r="AV219">
        <f t="shared" si="281"/>
        <v>1.1726669339288663E-2</v>
      </c>
      <c r="AW219">
        <f t="shared" si="281"/>
        <v>1.155370724759236E-2</v>
      </c>
      <c r="AX219">
        <f t="shared" si="281"/>
        <v>1.0274457365974215E-2</v>
      </c>
      <c r="AY219">
        <f t="shared" si="281"/>
        <v>8.7826710416770079E-3</v>
      </c>
      <c r="AZ219">
        <f t="shared" si="281"/>
        <v>7.909142376209391E-3</v>
      </c>
      <c r="BA219">
        <f t="shared" si="281"/>
        <v>7.2477625742835457E-3</v>
      </c>
      <c r="BB219">
        <f t="shared" si="281"/>
        <v>6.7074826187707801E-3</v>
      </c>
      <c r="BC219">
        <f t="shared" si="281"/>
        <v>6.2488576728690313E-3</v>
      </c>
      <c r="BD219">
        <f t="shared" si="281"/>
        <v>5.8502855695730912E-3</v>
      </c>
      <c r="BE219">
        <f t="shared" si="281"/>
        <v>5.4983060737038205E-3</v>
      </c>
      <c r="BF219">
        <f t="shared" si="281"/>
        <v>5.1838095458938008E-3</v>
      </c>
      <c r="BG219">
        <f t="shared" si="281"/>
        <v>4.9002655427294655E-3</v>
      </c>
      <c r="BH219">
        <f t="shared" si="284"/>
        <v>4.6427901838279068E-3</v>
      </c>
      <c r="BI219">
        <f t="shared" si="284"/>
        <v>4.4076108334852497E-3</v>
      </c>
      <c r="BJ219">
        <f t="shared" si="284"/>
        <v>4.1917379799561007E-3</v>
      </c>
      <c r="BK219">
        <f t="shared" si="284"/>
        <v>3.9927534356683511E-3</v>
      </c>
      <c r="BL219">
        <f t="shared" si="284"/>
        <v>3.8086677773663691E-3</v>
      </c>
      <c r="BM219">
        <f t="shared" si="284"/>
        <v>3.6378210152578812E-3</v>
      </c>
      <c r="BN219">
        <f t="shared" si="284"/>
        <v>3.4788113439667579E-3</v>
      </c>
      <c r="BO219">
        <f t="shared" si="284"/>
        <v>3.3304427577533235E-3</v>
      </c>
      <c r="BP219">
        <f t="shared" si="284"/>
        <v>3.1916857073665452E-3</v>
      </c>
      <c r="BQ219">
        <f t="shared" si="284"/>
        <v>3.0616470003064322E-3</v>
      </c>
      <c r="BR219">
        <f t="shared" si="284"/>
        <v>2.9395463966048023E-3</v>
      </c>
      <c r="BS219">
        <f t="shared" si="284"/>
        <v>2.8246981484980811E-3</v>
      </c>
      <c r="BT219">
        <f t="shared" si="284"/>
        <v>2.7164962533323743E-3</v>
      </c>
      <c r="BU219">
        <f t="shared" si="284"/>
        <v>2.6144025381528804E-3</v>
      </c>
      <c r="BV219">
        <f t="shared" si="286"/>
        <v>2.5179369334404492E-3</v>
      </c>
      <c r="BW219">
        <f t="shared" si="286"/>
        <v>2.4266694602723582E-3</v>
      </c>
      <c r="BX219">
        <f t="shared" si="286"/>
        <v>2.3402135736550842E-3</v>
      </c>
      <c r="BY219">
        <f t="shared" si="286"/>
        <v>2.2582205902558043E-3</v>
      </c>
      <c r="BZ219">
        <f t="shared" si="286"/>
        <v>2.1803749913311683E-3</v>
      </c>
      <c r="CA219">
        <f t="shared" si="286"/>
        <v>2.1063904380650392E-3</v>
      </c>
      <c r="CB219">
        <f t="shared" si="286"/>
        <v>2.0360063713754819E-3</v>
      </c>
      <c r="CC219">
        <f t="shared" si="286"/>
        <v>1.9689850947119058E-3</v>
      </c>
      <c r="CD219">
        <f t="shared" si="286"/>
        <v>1.9051092586643459E-3</v>
      </c>
      <c r="CE219">
        <f t="shared" si="286"/>
        <v>1.8441796819328943E-3</v>
      </c>
      <c r="CF219">
        <f t="shared" si="289"/>
        <v>1.7860134554966887E-3</v>
      </c>
      <c r="CG219">
        <f t="shared" si="289"/>
        <v>1.7304422865092603E-3</v>
      </c>
      <c r="CH219">
        <f t="shared" si="289"/>
        <v>1.6773110461417932E-3</v>
      </c>
      <c r="CI219">
        <f t="shared" si="289"/>
        <v>1.6264764917524543E-3</v>
      </c>
      <c r="CJ219">
        <f t="shared" si="289"/>
        <v>1.5778061387197657E-3</v>
      </c>
      <c r="CK219">
        <f t="shared" si="289"/>
        <v>1.5311772612992438E-3</v>
      </c>
      <c r="CL219">
        <f t="shared" si="289"/>
        <v>1.4864760051426801E-3</v>
      </c>
      <c r="CM219">
        <f t="shared" si="289"/>
        <v>1.4435965968102431E-3</v>
      </c>
      <c r="CN219">
        <f t="shared" si="289"/>
        <v>1.4024406378248648E-3</v>
      </c>
      <c r="CO219">
        <f t="shared" si="289"/>
        <v>1.3629164726580119E-3</v>
      </c>
      <c r="CP219">
        <f t="shared" si="282"/>
        <v>1.3249386215682477E-3</v>
      </c>
      <c r="CQ219">
        <f t="shared" si="282"/>
        <v>1.2884272704961391E-3</v>
      </c>
      <c r="CR219">
        <f t="shared" si="282"/>
        <v>8.2982914601763117E-4</v>
      </c>
      <c r="CS219">
        <f t="shared" si="282"/>
        <v>5.391768398100333E-4</v>
      </c>
      <c r="CT219">
        <f t="shared" si="282"/>
        <v>3.7353225197470449E-4</v>
      </c>
      <c r="CU219">
        <f t="shared" si="282"/>
        <v>2.5994257942106493E-4</v>
      </c>
      <c r="CV219">
        <f t="shared" si="282"/>
        <v>1.7755306301096764E-4</v>
      </c>
      <c r="CW219">
        <f t="shared" si="282"/>
        <v>1.1675566632231163E-4</v>
      </c>
      <c r="CX219">
        <f t="shared" si="282"/>
        <v>7.2129951461815409E-5</v>
      </c>
      <c r="CY219">
        <f t="shared" si="282"/>
        <v>4.023641111642538E-5</v>
      </c>
      <c r="CZ219">
        <f t="shared" si="282"/>
        <v>1.8716070831370258E-5</v>
      </c>
      <c r="DA219">
        <f t="shared" si="282"/>
        <v>5.858810004030649E-6</v>
      </c>
      <c r="DB219">
        <f t="shared" si="282"/>
        <v>3.722899471540642E-7</v>
      </c>
      <c r="DC219">
        <f t="shared" si="282"/>
        <v>0</v>
      </c>
      <c r="DD219">
        <f t="shared" si="282"/>
        <v>0</v>
      </c>
      <c r="DE219">
        <f t="shared" si="282"/>
        <v>0</v>
      </c>
      <c r="DF219">
        <f t="shared" si="285"/>
        <v>0</v>
      </c>
      <c r="DG219">
        <f t="shared" si="285"/>
        <v>0</v>
      </c>
      <c r="DH219">
        <f t="shared" si="285"/>
        <v>0</v>
      </c>
      <c r="DI219">
        <f t="shared" si="285"/>
        <v>0</v>
      </c>
      <c r="DJ219">
        <f t="shared" si="285"/>
        <v>0</v>
      </c>
      <c r="DK219">
        <f t="shared" si="285"/>
        <v>0</v>
      </c>
      <c r="DL219">
        <f t="shared" si="285"/>
        <v>0</v>
      </c>
      <c r="DM219">
        <f t="shared" si="285"/>
        <v>0</v>
      </c>
      <c r="DN219">
        <f t="shared" si="285"/>
        <v>0</v>
      </c>
      <c r="DO219">
        <f t="shared" si="285"/>
        <v>0</v>
      </c>
      <c r="DP219">
        <f t="shared" si="285"/>
        <v>0</v>
      </c>
      <c r="DQ219">
        <f t="shared" si="285"/>
        <v>0</v>
      </c>
      <c r="DR219">
        <f t="shared" si="285"/>
        <v>0</v>
      </c>
      <c r="DS219">
        <f t="shared" si="285"/>
        <v>0</v>
      </c>
      <c r="DT219">
        <f t="shared" si="287"/>
        <v>0</v>
      </c>
      <c r="DU219">
        <f t="shared" si="287"/>
        <v>0</v>
      </c>
      <c r="DV219">
        <f t="shared" si="287"/>
        <v>0</v>
      </c>
      <c r="DW219">
        <f t="shared" si="287"/>
        <v>0</v>
      </c>
      <c r="DX219">
        <f t="shared" si="287"/>
        <v>0</v>
      </c>
      <c r="DY219">
        <f t="shared" si="287"/>
        <v>0</v>
      </c>
      <c r="DZ219">
        <f t="shared" si="287"/>
        <v>0</v>
      </c>
      <c r="EA219">
        <f t="shared" si="287"/>
        <v>0</v>
      </c>
      <c r="EB219">
        <f t="shared" si="287"/>
        <v>0</v>
      </c>
      <c r="EC219">
        <f t="shared" si="287"/>
        <v>0</v>
      </c>
      <c r="ED219">
        <f t="shared" si="290"/>
        <v>0</v>
      </c>
      <c r="EE219">
        <f t="shared" si="290"/>
        <v>0</v>
      </c>
      <c r="EF219">
        <f t="shared" si="290"/>
        <v>0</v>
      </c>
      <c r="EG219">
        <f t="shared" si="290"/>
        <v>0</v>
      </c>
      <c r="EH219">
        <f t="shared" si="290"/>
        <v>0</v>
      </c>
      <c r="EI219">
        <f t="shared" si="290"/>
        <v>0</v>
      </c>
      <c r="EJ219">
        <f t="shared" si="290"/>
        <v>0</v>
      </c>
      <c r="EK219">
        <f t="shared" si="290"/>
        <v>0</v>
      </c>
      <c r="EL219">
        <f t="shared" si="290"/>
        <v>0</v>
      </c>
      <c r="EM219">
        <f t="shared" si="290"/>
        <v>0</v>
      </c>
      <c r="EN219">
        <f t="shared" si="279"/>
        <v>0</v>
      </c>
      <c r="EO219">
        <f t="shared" si="279"/>
        <v>0</v>
      </c>
      <c r="EP219">
        <f t="shared" si="279"/>
        <v>0</v>
      </c>
      <c r="EQ219">
        <f t="shared" si="279"/>
        <v>0</v>
      </c>
      <c r="ER219">
        <f t="shared" si="279"/>
        <v>0</v>
      </c>
      <c r="ES219">
        <f t="shared" si="279"/>
        <v>0</v>
      </c>
      <c r="ET219">
        <f t="shared" si="279"/>
        <v>0</v>
      </c>
      <c r="EU219">
        <f t="shared" si="279"/>
        <v>0</v>
      </c>
      <c r="EV219">
        <f t="shared" si="279"/>
        <v>0</v>
      </c>
      <c r="EW219">
        <f t="shared" si="279"/>
        <v>0</v>
      </c>
      <c r="EX219">
        <f t="shared" si="279"/>
        <v>0</v>
      </c>
      <c r="EZ219">
        <f t="shared" si="265"/>
        <v>0.88995450255623521</v>
      </c>
      <c r="FB219">
        <f t="shared" si="266"/>
        <v>1.0108971500553954E-2</v>
      </c>
      <c r="FC219">
        <f t="shared" si="267"/>
        <v>0.24872345201044757</v>
      </c>
    </row>
    <row r="220" spans="1:159" x14ac:dyDescent="0.25">
      <c r="A220">
        <v>1365</v>
      </c>
      <c r="B220" s="19">
        <f>'Input spectra'!Y219</f>
        <v>4.0797728395809002E-2</v>
      </c>
      <c r="C220">
        <f>'Input spectra'!B219</f>
        <v>0</v>
      </c>
      <c r="D220">
        <f t="shared" si="288"/>
        <v>2.0653927966864227E-2</v>
      </c>
      <c r="E220">
        <f t="shared" si="288"/>
        <v>2.0420035270749662E-2</v>
      </c>
      <c r="F220">
        <f t="shared" si="288"/>
        <v>2.01877047689542E-2</v>
      </c>
      <c r="G220">
        <f t="shared" si="288"/>
        <v>1.9956927617841489E-2</v>
      </c>
      <c r="H220">
        <f t="shared" si="288"/>
        <v>1.9727695019892043E-2</v>
      </c>
      <c r="I220">
        <f t="shared" si="288"/>
        <v>1.9499998223474323E-2</v>
      </c>
      <c r="J220">
        <f t="shared" si="288"/>
        <v>1.9273828522616908E-2</v>
      </c>
      <c r="K220">
        <f t="shared" si="288"/>
        <v>1.904917725678176E-2</v>
      </c>
      <c r="L220">
        <f t="shared" si="288"/>
        <v>1.8826035810638572E-2</v>
      </c>
      <c r="M220">
        <f t="shared" si="288"/>
        <v>1.8604395613840235E-2</v>
      </c>
      <c r="N220">
        <f t="shared" si="280"/>
        <v>1.8384248140799336E-2</v>
      </c>
      <c r="O220">
        <f t="shared" si="280"/>
        <v>1.8165584910465746E-2</v>
      </c>
      <c r="P220">
        <f t="shared" si="280"/>
        <v>1.7948397486105307E-2</v>
      </c>
      <c r="Q220">
        <f t="shared" si="280"/>
        <v>1.7732677475079544E-2</v>
      </c>
      <c r="R220">
        <f t="shared" si="280"/>
        <v>1.751841652862645E-2</v>
      </c>
      <c r="S220">
        <f t="shared" si="280"/>
        <v>1.7305606341642337E-2</v>
      </c>
      <c r="T220">
        <f t="shared" si="280"/>
        <v>1.7094238652464715E-2</v>
      </c>
      <c r="U220">
        <f t="shared" si="280"/>
        <v>1.6884305242656224E-2</v>
      </c>
      <c r="V220">
        <f t="shared" si="280"/>
        <v>1.6675797936789621E-2</v>
      </c>
      <c r="W220">
        <f t="shared" si="280"/>
        <v>1.6468708602233779E-2</v>
      </c>
      <c r="X220">
        <f t="shared" si="280"/>
        <v>1.6263029148940716E-2</v>
      </c>
      <c r="Y220">
        <f t="shared" si="280"/>
        <v>1.6058751529233674E-2</v>
      </c>
      <c r="Z220">
        <f t="shared" si="280"/>
        <v>1.5855867737596188E-2</v>
      </c>
      <c r="AA220">
        <f t="shared" si="280"/>
        <v>1.5654369810462174E-2</v>
      </c>
      <c r="AB220">
        <f t="shared" si="280"/>
        <v>1.5454249826007066E-2</v>
      </c>
      <c r="AC220">
        <f t="shared" si="280"/>
        <v>1.5255499903939901E-2</v>
      </c>
      <c r="AD220">
        <f t="shared" si="283"/>
        <v>1.5058112205296438E-2</v>
      </c>
      <c r="AE220">
        <f t="shared" si="283"/>
        <v>1.4862078932233276E-2</v>
      </c>
      <c r="AF220">
        <f t="shared" si="283"/>
        <v>1.4667392327822959E-2</v>
      </c>
      <c r="AG220">
        <f t="shared" si="283"/>
        <v>1.4474044675850038E-2</v>
      </c>
      <c r="AH220">
        <f t="shared" si="283"/>
        <v>1.4282028300608167E-2</v>
      </c>
      <c r="AI220">
        <f t="shared" si="283"/>
        <v>1.4091335566698148E-2</v>
      </c>
      <c r="AJ220">
        <f t="shared" si="283"/>
        <v>1.3901958878826939E-2</v>
      </c>
      <c r="AK220">
        <f t="shared" si="283"/>
        <v>1.3713890681607652E-2</v>
      </c>
      <c r="AL220">
        <f t="shared" si="283"/>
        <v>1.3527123459360503E-2</v>
      </c>
      <c r="AM220">
        <f t="shared" si="283"/>
        <v>1.3341649735914727E-2</v>
      </c>
      <c r="AN220">
        <f t="shared" si="283"/>
        <v>1.3157462074411439E-2</v>
      </c>
      <c r="AO220">
        <f t="shared" si="283"/>
        <v>1.2974553077107463E-2</v>
      </c>
      <c r="AP220">
        <f t="shared" si="283"/>
        <v>1.2792915385180084E-2</v>
      </c>
      <c r="AQ220">
        <f t="shared" si="283"/>
        <v>1.2612541678532749E-2</v>
      </c>
      <c r="AR220">
        <f t="shared" si="281"/>
        <v>1.2433424675601729E-2</v>
      </c>
      <c r="AS220">
        <f t="shared" si="281"/>
        <v>1.2255557133163677E-2</v>
      </c>
      <c r="AT220">
        <f t="shared" si="281"/>
        <v>1.2078931846144112E-2</v>
      </c>
      <c r="AU220">
        <f t="shared" si="281"/>
        <v>1.1903541647426904E-2</v>
      </c>
      <c r="AV220">
        <f t="shared" si="281"/>
        <v>1.1729379407664546E-2</v>
      </c>
      <c r="AW220">
        <f t="shared" si="281"/>
        <v>1.1556438035089473E-2</v>
      </c>
      <c r="AX220">
        <f t="shared" si="281"/>
        <v>1.0276939766756733E-2</v>
      </c>
      <c r="AY220">
        <f t="shared" si="281"/>
        <v>8.7848391490593109E-3</v>
      </c>
      <c r="AZ220">
        <f t="shared" si="281"/>
        <v>7.9111363896679186E-3</v>
      </c>
      <c r="BA220">
        <f t="shared" si="281"/>
        <v>7.2496279169877685E-3</v>
      </c>
      <c r="BB220">
        <f t="shared" si="281"/>
        <v>6.7092441457352152E-3</v>
      </c>
      <c r="BC220">
        <f t="shared" si="281"/>
        <v>6.2505315812539366E-3</v>
      </c>
      <c r="BD220">
        <f t="shared" si="281"/>
        <v>5.8518834431882374E-3</v>
      </c>
      <c r="BE220">
        <f t="shared" si="281"/>
        <v>5.4998366956577165E-3</v>
      </c>
      <c r="BF220">
        <f t="shared" si="281"/>
        <v>5.1852798497421084E-3</v>
      </c>
      <c r="BG220">
        <f t="shared" si="281"/>
        <v>4.9016811661587324E-3</v>
      </c>
      <c r="BH220">
        <f t="shared" si="284"/>
        <v>4.6441558157577952E-3</v>
      </c>
      <c r="BI220">
        <f t="shared" si="284"/>
        <v>4.4089304441474473E-3</v>
      </c>
      <c r="BJ220">
        <f t="shared" si="284"/>
        <v>4.193014980199518E-3</v>
      </c>
      <c r="BK220">
        <f t="shared" si="284"/>
        <v>3.993990791196572E-3</v>
      </c>
      <c r="BL220">
        <f t="shared" si="284"/>
        <v>3.8098680930529192E-3</v>
      </c>
      <c r="BM220">
        <f t="shared" si="284"/>
        <v>3.6389865988968686E-3</v>
      </c>
      <c r="BN220">
        <f t="shared" si="284"/>
        <v>3.4799442554732476E-3</v>
      </c>
      <c r="BO220">
        <f t="shared" si="284"/>
        <v>3.3315448478102032E-3</v>
      </c>
      <c r="BP220">
        <f t="shared" si="284"/>
        <v>3.1927586482509442E-3</v>
      </c>
      <c r="BQ220">
        <f t="shared" si="284"/>
        <v>3.0626923108115359E-3</v>
      </c>
      <c r="BR220">
        <f t="shared" si="284"/>
        <v>2.940565462429514E-3</v>
      </c>
      <c r="BS220">
        <f t="shared" si="284"/>
        <v>2.8256922391067503E-3</v>
      </c>
      <c r="BT220">
        <f t="shared" si="284"/>
        <v>2.7174665360290362E-3</v>
      </c>
      <c r="BU220">
        <f t="shared" si="284"/>
        <v>2.615350089931493E-3</v>
      </c>
      <c r="BV220">
        <f t="shared" si="286"/>
        <v>2.5188627510404973E-3</v>
      </c>
      <c r="BW220">
        <f t="shared" si="286"/>
        <v>2.4275744687722563E-3</v>
      </c>
      <c r="BX220">
        <f t="shared" si="286"/>
        <v>2.3410986338637291E-3</v>
      </c>
      <c r="BY220">
        <f t="shared" si="286"/>
        <v>2.2590865051082751E-3</v>
      </c>
      <c r="BZ220">
        <f t="shared" si="286"/>
        <v>2.1812225114531307E-3</v>
      </c>
      <c r="CA220">
        <f t="shared" si="286"/>
        <v>2.1072202666384612E-3</v>
      </c>
      <c r="CB220">
        <f t="shared" si="286"/>
        <v>2.0368191684134005E-3</v>
      </c>
      <c r="CC220">
        <f t="shared" si="286"/>
        <v>1.9697814808304175E-3</v>
      </c>
      <c r="CD220">
        <f t="shared" si="286"/>
        <v>1.9058898184245085E-3</v>
      </c>
      <c r="CE220">
        <f t="shared" si="286"/>
        <v>1.844944966812831E-3</v>
      </c>
      <c r="CF220">
        <f t="shared" si="289"/>
        <v>1.7867639865442246E-3</v>
      </c>
      <c r="CG220">
        <f t="shared" si="289"/>
        <v>1.7311785567173292E-3</v>
      </c>
      <c r="CH220">
        <f t="shared" si="289"/>
        <v>1.6780335225822685E-3</v>
      </c>
      <c r="CI220">
        <f t="shared" si="289"/>
        <v>1.6271856174986297E-3</v>
      </c>
      <c r="CJ220">
        <f t="shared" si="289"/>
        <v>1.5785023345832516E-3</v>
      </c>
      <c r="CK220">
        <f t="shared" si="289"/>
        <v>1.5318609274033263E-3</v>
      </c>
      <c r="CL220">
        <f t="shared" si="289"/>
        <v>1.4871475223510917E-3</v>
      </c>
      <c r="CM220">
        <f t="shared" si="289"/>
        <v>1.4442563280277015E-3</v>
      </c>
      <c r="CN220">
        <f t="shared" si="289"/>
        <v>1.4030889291835405E-3</v>
      </c>
      <c r="CO220">
        <f t="shared" si="289"/>
        <v>1.3635536546022383E-3</v>
      </c>
      <c r="CP220">
        <f t="shared" si="282"/>
        <v>1.3255650098482113E-3</v>
      </c>
      <c r="CQ220">
        <f t="shared" si="282"/>
        <v>1.2890431670799516E-3</v>
      </c>
      <c r="CR220">
        <f t="shared" si="282"/>
        <v>8.3023018274423451E-4</v>
      </c>
      <c r="CS220">
        <f t="shared" si="282"/>
        <v>5.3944024416615157E-4</v>
      </c>
      <c r="CT220">
        <f t="shared" si="282"/>
        <v>3.7371669654532821E-4</v>
      </c>
      <c r="CU220">
        <f t="shared" si="282"/>
        <v>2.6007230095810363E-4</v>
      </c>
      <c r="CV220">
        <f t="shared" si="282"/>
        <v>1.776426018788258E-4</v>
      </c>
      <c r="CW220">
        <f t="shared" si="282"/>
        <v>1.1681515893452008E-4</v>
      </c>
      <c r="CX220">
        <f t="shared" si="282"/>
        <v>7.2167084133146022E-5</v>
      </c>
      <c r="CY220">
        <f t="shared" si="282"/>
        <v>4.0257336337256119E-5</v>
      </c>
      <c r="CZ220">
        <f t="shared" si="282"/>
        <v>1.872590259522941E-5</v>
      </c>
      <c r="DA220">
        <f t="shared" si="282"/>
        <v>5.861918488398257E-6</v>
      </c>
      <c r="DB220">
        <f t="shared" si="282"/>
        <v>3.7248942768751219E-7</v>
      </c>
      <c r="DC220">
        <f t="shared" si="282"/>
        <v>0</v>
      </c>
      <c r="DD220">
        <f t="shared" si="282"/>
        <v>0</v>
      </c>
      <c r="DE220">
        <f t="shared" si="282"/>
        <v>0</v>
      </c>
      <c r="DF220">
        <f t="shared" si="285"/>
        <v>0</v>
      </c>
      <c r="DG220">
        <f t="shared" si="285"/>
        <v>0</v>
      </c>
      <c r="DH220">
        <f t="shared" si="285"/>
        <v>0</v>
      </c>
      <c r="DI220">
        <f t="shared" si="285"/>
        <v>0</v>
      </c>
      <c r="DJ220">
        <f t="shared" si="285"/>
        <v>0</v>
      </c>
      <c r="DK220">
        <f t="shared" si="285"/>
        <v>0</v>
      </c>
      <c r="DL220">
        <f t="shared" si="285"/>
        <v>0</v>
      </c>
      <c r="DM220">
        <f t="shared" si="285"/>
        <v>0</v>
      </c>
      <c r="DN220">
        <f t="shared" si="285"/>
        <v>0</v>
      </c>
      <c r="DO220">
        <f t="shared" si="285"/>
        <v>0</v>
      </c>
      <c r="DP220">
        <f t="shared" si="285"/>
        <v>0</v>
      </c>
      <c r="DQ220">
        <f t="shared" si="285"/>
        <v>0</v>
      </c>
      <c r="DR220">
        <f t="shared" si="285"/>
        <v>0</v>
      </c>
      <c r="DS220">
        <f t="shared" si="285"/>
        <v>0</v>
      </c>
      <c r="DT220">
        <f t="shared" si="287"/>
        <v>0</v>
      </c>
      <c r="DU220">
        <f t="shared" si="287"/>
        <v>0</v>
      </c>
      <c r="DV220">
        <f t="shared" si="287"/>
        <v>0</v>
      </c>
      <c r="DW220">
        <f t="shared" si="287"/>
        <v>0</v>
      </c>
      <c r="DX220">
        <f t="shared" si="287"/>
        <v>0</v>
      </c>
      <c r="DY220">
        <f t="shared" si="287"/>
        <v>0</v>
      </c>
      <c r="DZ220">
        <f t="shared" si="287"/>
        <v>0</v>
      </c>
      <c r="EA220">
        <f t="shared" si="287"/>
        <v>0</v>
      </c>
      <c r="EB220">
        <f t="shared" si="287"/>
        <v>0</v>
      </c>
      <c r="EC220">
        <f t="shared" si="287"/>
        <v>0</v>
      </c>
      <c r="ED220">
        <f t="shared" si="290"/>
        <v>0</v>
      </c>
      <c r="EE220">
        <f t="shared" si="290"/>
        <v>0</v>
      </c>
      <c r="EF220">
        <f t="shared" si="290"/>
        <v>0</v>
      </c>
      <c r="EG220">
        <f t="shared" si="290"/>
        <v>0</v>
      </c>
      <c r="EH220">
        <f t="shared" si="290"/>
        <v>0</v>
      </c>
      <c r="EI220">
        <f t="shared" si="290"/>
        <v>0</v>
      </c>
      <c r="EJ220">
        <f t="shared" si="290"/>
        <v>0</v>
      </c>
      <c r="EK220">
        <f t="shared" si="290"/>
        <v>0</v>
      </c>
      <c r="EL220">
        <f t="shared" si="290"/>
        <v>0</v>
      </c>
      <c r="EM220">
        <f t="shared" si="290"/>
        <v>0</v>
      </c>
      <c r="EN220">
        <f t="shared" si="279"/>
        <v>0</v>
      </c>
      <c r="EO220">
        <f t="shared" si="279"/>
        <v>0</v>
      </c>
      <c r="EP220">
        <f t="shared" si="279"/>
        <v>0</v>
      </c>
      <c r="EQ220">
        <f t="shared" si="279"/>
        <v>0</v>
      </c>
      <c r="ER220">
        <f t="shared" si="279"/>
        <v>0</v>
      </c>
      <c r="ES220">
        <f t="shared" si="279"/>
        <v>0</v>
      </c>
      <c r="ET220">
        <f t="shared" si="279"/>
        <v>0</v>
      </c>
      <c r="EU220">
        <f t="shared" si="279"/>
        <v>0</v>
      </c>
      <c r="EV220">
        <f t="shared" si="279"/>
        <v>0</v>
      </c>
      <c r="EW220">
        <f t="shared" si="279"/>
        <v>0</v>
      </c>
      <c r="EX220">
        <f t="shared" si="279"/>
        <v>0</v>
      </c>
      <c r="EZ220">
        <f t="shared" si="265"/>
        <v>0.89008377833052732</v>
      </c>
      <c r="FB220">
        <f t="shared" si="266"/>
        <v>1.0096107445012215E-2</v>
      </c>
      <c r="FC220">
        <f t="shared" si="267"/>
        <v>0.24872509309182525</v>
      </c>
    </row>
    <row r="221" spans="1:159" x14ac:dyDescent="0.25">
      <c r="A221">
        <v>1370</v>
      </c>
      <c r="B221" s="19">
        <f>'Input spectra'!Y220</f>
        <v>4.0745211056655399E-2</v>
      </c>
      <c r="C221">
        <f>'Input spectra'!B220</f>
        <v>0</v>
      </c>
      <c r="D221">
        <f t="shared" si="288"/>
        <v>2.0653927966864227E-2</v>
      </c>
      <c r="E221">
        <f t="shared" si="288"/>
        <v>2.0420142511623045E-2</v>
      </c>
      <c r="F221">
        <f t="shared" si="288"/>
        <v>2.0187916810975402E-2</v>
      </c>
      <c r="G221">
        <f t="shared" si="288"/>
        <v>1.9957242045739274E-2</v>
      </c>
      <c r="H221">
        <f t="shared" si="288"/>
        <v>1.9728109442664937E-2</v>
      </c>
      <c r="I221">
        <f t="shared" si="288"/>
        <v>1.9500510274207277E-2</v>
      </c>
      <c r="J221">
        <f t="shared" si="288"/>
        <v>1.9274435858299143E-2</v>
      </c>
      <c r="K221">
        <f t="shared" si="288"/>
        <v>1.9049877558125781E-2</v>
      </c>
      <c r="L221">
        <f t="shared" si="288"/>
        <v>1.8826826781900407E-2</v>
      </c>
      <c r="M221">
        <f t="shared" si="288"/>
        <v>1.86052749826408E-2</v>
      </c>
      <c r="N221">
        <f t="shared" si="280"/>
        <v>1.8385213657947003E-2</v>
      </c>
      <c r="O221">
        <f t="shared" si="280"/>
        <v>1.8166634349780053E-2</v>
      </c>
      <c r="P221">
        <f t="shared" si="280"/>
        <v>1.7949528644241833E-2</v>
      </c>
      <c r="Q221">
        <f t="shared" si="280"/>
        <v>1.7733888171355908E-2</v>
      </c>
      <c r="R221">
        <f t="shared" si="280"/>
        <v>1.7519704604849484E-2</v>
      </c>
      <c r="S221">
        <f t="shared" si="280"/>
        <v>1.7306969661936351E-2</v>
      </c>
      <c r="T221">
        <f t="shared" si="280"/>
        <v>1.7095675103100935E-2</v>
      </c>
      <c r="U221">
        <f t="shared" si="280"/>
        <v>1.6885812731883307E-2</v>
      </c>
      <c r="V221">
        <f t="shared" si="280"/>
        <v>1.6677374394665309E-2</v>
      </c>
      <c r="W221">
        <f t="shared" si="280"/>
        <v>1.6470351980457636E-2</v>
      </c>
      <c r="X221">
        <f t="shared" si="280"/>
        <v>1.6264737420687993E-2</v>
      </c>
      <c r="Y221">
        <f t="shared" si="280"/>
        <v>1.6060522688990241E-2</v>
      </c>
      <c r="Z221">
        <f t="shared" si="280"/>
        <v>1.5857699800994565E-2</v>
      </c>
      <c r="AA221">
        <f t="shared" si="280"/>
        <v>1.5656260814118642E-2</v>
      </c>
      <c r="AB221">
        <f t="shared" si="280"/>
        <v>1.5456197827359849E-2</v>
      </c>
      <c r="AC221">
        <f t="shared" si="280"/>
        <v>1.5257502981088409E-2</v>
      </c>
      <c r="AD221">
        <f t="shared" si="283"/>
        <v>1.5060168456841577E-2</v>
      </c>
      <c r="AE221">
        <f t="shared" si="283"/>
        <v>1.4864186477118813E-2</v>
      </c>
      <c r="AF221">
        <f t="shared" si="283"/>
        <v>1.466954930517793E-2</v>
      </c>
      <c r="AG221">
        <f t="shared" si="283"/>
        <v>1.4476249244832198E-2</v>
      </c>
      <c r="AH221">
        <f t="shared" si="283"/>
        <v>1.428427864024848E-2</v>
      </c>
      <c r="AI221">
        <f t="shared" si="283"/>
        <v>1.4093629875746298E-2</v>
      </c>
      <c r="AJ221">
        <f t="shared" si="283"/>
        <v>1.3904295375597875E-2</v>
      </c>
      <c r="AK221">
        <f t="shared" si="283"/>
        <v>1.371626760382913E-2</v>
      </c>
      <c r="AL221">
        <f t="shared" si="283"/>
        <v>1.3529539064021661E-2</v>
      </c>
      <c r="AM221">
        <f t="shared" si="283"/>
        <v>1.3344102299115659E-2</v>
      </c>
      <c r="AN221">
        <f t="shared" si="283"/>
        <v>1.3159949891213748E-2</v>
      </c>
      <c r="AO221">
        <f t="shared" si="283"/>
        <v>1.2977074461385829E-2</v>
      </c>
      <c r="AP221">
        <f t="shared" si="283"/>
        <v>1.2795468669474811E-2</v>
      </c>
      <c r="AQ221">
        <f t="shared" si="283"/>
        <v>1.2615125213903294E-2</v>
      </c>
      <c r="AR221">
        <f t="shared" si="281"/>
        <v>1.2436036831481192E-2</v>
      </c>
      <c r="AS221">
        <f t="shared" si="281"/>
        <v>1.2258196297214282E-2</v>
      </c>
      <c r="AT221">
        <f t="shared" si="281"/>
        <v>1.2081596424113638E-2</v>
      </c>
      <c r="AU221">
        <f t="shared" si="281"/>
        <v>1.1906230063006064E-2</v>
      </c>
      <c r="AV221">
        <f t="shared" si="281"/>
        <v>1.1732090102345343E-2</v>
      </c>
      <c r="AW221">
        <f t="shared" si="281"/>
        <v>1.1559169468024471E-2</v>
      </c>
      <c r="AX221">
        <f t="shared" si="281"/>
        <v>1.0279422767309478E-2</v>
      </c>
      <c r="AY221">
        <f t="shared" si="281"/>
        <v>8.7870077916648529E-3</v>
      </c>
      <c r="AZ221">
        <f t="shared" si="281"/>
        <v>7.9131309058471534E-3</v>
      </c>
      <c r="BA221">
        <f t="shared" si="281"/>
        <v>7.2514937397716531E-3</v>
      </c>
      <c r="BB221">
        <f t="shared" si="281"/>
        <v>6.7110061353139313E-3</v>
      </c>
      <c r="BC221">
        <f t="shared" si="281"/>
        <v>6.2522059380358827E-3</v>
      </c>
      <c r="BD221">
        <f t="shared" si="281"/>
        <v>5.8534817532265408E-3</v>
      </c>
      <c r="BE221">
        <f t="shared" si="281"/>
        <v>5.5013677437071281E-3</v>
      </c>
      <c r="BF221">
        <f t="shared" si="281"/>
        <v>5.1867505706183559E-3</v>
      </c>
      <c r="BG221">
        <f t="shared" si="281"/>
        <v>4.9030971985433262E-3</v>
      </c>
      <c r="BH221">
        <f t="shared" si="284"/>
        <v>4.6455218493751376E-3</v>
      </c>
      <c r="BI221">
        <f t="shared" si="284"/>
        <v>4.4102504498926874E-3</v>
      </c>
      <c r="BJ221">
        <f t="shared" si="284"/>
        <v>4.1942923694771794E-3</v>
      </c>
      <c r="BK221">
        <f t="shared" si="284"/>
        <v>3.9952285301816555E-3</v>
      </c>
      <c r="BL221">
        <f t="shared" si="284"/>
        <v>3.8110687870233817E-3</v>
      </c>
      <c r="BM221">
        <f t="shared" si="284"/>
        <v>3.6401525559971158E-3</v>
      </c>
      <c r="BN221">
        <f t="shared" si="284"/>
        <v>3.4810775359242858E-3</v>
      </c>
      <c r="BO221">
        <f t="shared" si="284"/>
        <v>3.3326473025640855E-3</v>
      </c>
      <c r="BP221">
        <f t="shared" si="284"/>
        <v>3.1938319498231575E-3</v>
      </c>
      <c r="BQ221">
        <f t="shared" si="284"/>
        <v>3.0637379782075722E-3</v>
      </c>
      <c r="BR221">
        <f t="shared" si="284"/>
        <v>2.941584881538378E-3</v>
      </c>
      <c r="BS221">
        <f t="shared" si="284"/>
        <v>2.8266866795638233E-3</v>
      </c>
      <c r="BT221">
        <f t="shared" si="284"/>
        <v>2.718437165292902E-3</v>
      </c>
      <c r="BU221">
        <f t="shared" si="284"/>
        <v>2.6162979851363237E-3</v>
      </c>
      <c r="BV221">
        <f t="shared" si="286"/>
        <v>2.5197889090534521E-3</v>
      </c>
      <c r="BW221">
        <f t="shared" si="286"/>
        <v>2.4284798147884076E-3</v>
      </c>
      <c r="BX221">
        <f t="shared" si="286"/>
        <v>2.3419840287989056E-3</v>
      </c>
      <c r="BY221">
        <f t="shared" si="286"/>
        <v>2.2599527519958605E-3</v>
      </c>
      <c r="BZ221">
        <f t="shared" si="286"/>
        <v>2.182070361009415E-3</v>
      </c>
      <c r="CA221">
        <f t="shared" si="286"/>
        <v>2.1080504221291773E-3</v>
      </c>
      <c r="CB221">
        <f t="shared" si="286"/>
        <v>2.0376322899291958E-3</v>
      </c>
      <c r="CC221">
        <f t="shared" si="286"/>
        <v>1.9705781890594679E-3</v>
      </c>
      <c r="CD221">
        <f t="shared" si="286"/>
        <v>1.9066706979949586E-3</v>
      </c>
      <c r="CE221">
        <f t="shared" si="286"/>
        <v>1.8457105692653742E-3</v>
      </c>
      <c r="CF221">
        <f t="shared" si="289"/>
        <v>1.787514832985159E-3</v>
      </c>
      <c r="CG221">
        <f t="shared" si="289"/>
        <v>1.7319151401943376E-3</v>
      </c>
      <c r="CH221">
        <f t="shared" si="289"/>
        <v>1.6787563102185761E-3</v>
      </c>
      <c r="CI221">
        <f t="shared" si="289"/>
        <v>1.6278950524157806E-3</v>
      </c>
      <c r="CJ221">
        <f t="shared" si="289"/>
        <v>1.5791988376382667E-3</v>
      </c>
      <c r="CK221">
        <f t="shared" si="289"/>
        <v>1.5325448987622958E-3</v>
      </c>
      <c r="CL221">
        <f t="shared" si="289"/>
        <v>1.4878193429181581E-3</v>
      </c>
      <c r="CM221">
        <f t="shared" si="289"/>
        <v>1.4449163607457871E-3</v>
      </c>
      <c r="CN221">
        <f t="shared" si="289"/>
        <v>1.4037375202209867E-3</v>
      </c>
      <c r="CO221">
        <f t="shared" si="289"/>
        <v>1.3641911344376692E-3</v>
      </c>
      <c r="CP221">
        <f t="shared" si="282"/>
        <v>1.3261916942643665E-3</v>
      </c>
      <c r="CQ221">
        <f t="shared" si="282"/>
        <v>1.2896593580758826E-3</v>
      </c>
      <c r="CR221">
        <f t="shared" si="282"/>
        <v>8.3063141328236739E-4</v>
      </c>
      <c r="CS221">
        <f t="shared" si="282"/>
        <v>5.397037772033441E-4</v>
      </c>
      <c r="CT221">
        <f t="shared" si="282"/>
        <v>3.7390123219188833E-4</v>
      </c>
      <c r="CU221">
        <f t="shared" si="282"/>
        <v>2.6020208723127441E-4</v>
      </c>
      <c r="CV221">
        <f t="shared" si="282"/>
        <v>1.7773218590055916E-4</v>
      </c>
      <c r="CW221">
        <f t="shared" si="282"/>
        <v>1.1687468186106809E-4</v>
      </c>
      <c r="CX221">
        <f t="shared" si="282"/>
        <v>7.2204235920464549E-5</v>
      </c>
      <c r="CY221">
        <f t="shared" si="282"/>
        <v>4.0278272440391078E-5</v>
      </c>
      <c r="CZ221">
        <f t="shared" si="282"/>
        <v>1.8735739523825406E-5</v>
      </c>
      <c r="DA221">
        <f t="shared" si="282"/>
        <v>5.8650286220214397E-6</v>
      </c>
      <c r="DB221">
        <f t="shared" si="282"/>
        <v>3.7268901510669143E-7</v>
      </c>
      <c r="DC221">
        <f t="shared" si="282"/>
        <v>0</v>
      </c>
      <c r="DD221">
        <f t="shared" si="282"/>
        <v>0</v>
      </c>
      <c r="DE221">
        <f t="shared" si="282"/>
        <v>0</v>
      </c>
      <c r="DF221">
        <f t="shared" si="285"/>
        <v>0</v>
      </c>
      <c r="DG221">
        <f t="shared" si="285"/>
        <v>0</v>
      </c>
      <c r="DH221">
        <f t="shared" si="285"/>
        <v>0</v>
      </c>
      <c r="DI221">
        <f t="shared" si="285"/>
        <v>0</v>
      </c>
      <c r="DJ221">
        <f t="shared" si="285"/>
        <v>0</v>
      </c>
      <c r="DK221">
        <f t="shared" si="285"/>
        <v>0</v>
      </c>
      <c r="DL221">
        <f t="shared" si="285"/>
        <v>0</v>
      </c>
      <c r="DM221">
        <f t="shared" si="285"/>
        <v>0</v>
      </c>
      <c r="DN221">
        <f t="shared" si="285"/>
        <v>0</v>
      </c>
      <c r="DO221">
        <f t="shared" si="285"/>
        <v>0</v>
      </c>
      <c r="DP221">
        <f t="shared" si="285"/>
        <v>0</v>
      </c>
      <c r="DQ221">
        <f t="shared" si="285"/>
        <v>0</v>
      </c>
      <c r="DR221">
        <f t="shared" si="285"/>
        <v>0</v>
      </c>
      <c r="DS221">
        <f t="shared" si="285"/>
        <v>0</v>
      </c>
      <c r="DT221">
        <f t="shared" si="287"/>
        <v>0</v>
      </c>
      <c r="DU221">
        <f t="shared" si="287"/>
        <v>0</v>
      </c>
      <c r="DV221">
        <f t="shared" si="287"/>
        <v>0</v>
      </c>
      <c r="DW221">
        <f t="shared" si="287"/>
        <v>0</v>
      </c>
      <c r="DX221">
        <f t="shared" si="287"/>
        <v>0</v>
      </c>
      <c r="DY221">
        <f t="shared" si="287"/>
        <v>0</v>
      </c>
      <c r="DZ221">
        <f t="shared" si="287"/>
        <v>0</v>
      </c>
      <c r="EA221">
        <f t="shared" si="287"/>
        <v>0</v>
      </c>
      <c r="EB221">
        <f t="shared" si="287"/>
        <v>0</v>
      </c>
      <c r="EC221">
        <f t="shared" si="287"/>
        <v>0</v>
      </c>
      <c r="ED221">
        <f t="shared" si="290"/>
        <v>0</v>
      </c>
      <c r="EE221">
        <f t="shared" si="290"/>
        <v>0</v>
      </c>
      <c r="EF221">
        <f t="shared" si="290"/>
        <v>0</v>
      </c>
      <c r="EG221">
        <f t="shared" si="290"/>
        <v>0</v>
      </c>
      <c r="EH221">
        <f t="shared" si="290"/>
        <v>0</v>
      </c>
      <c r="EI221">
        <f t="shared" si="290"/>
        <v>0</v>
      </c>
      <c r="EJ221">
        <f t="shared" si="290"/>
        <v>0</v>
      </c>
      <c r="EK221">
        <f t="shared" si="290"/>
        <v>0</v>
      </c>
      <c r="EL221">
        <f t="shared" si="290"/>
        <v>0</v>
      </c>
      <c r="EM221">
        <f t="shared" si="290"/>
        <v>0</v>
      </c>
      <c r="EN221">
        <f t="shared" si="279"/>
        <v>0</v>
      </c>
      <c r="EO221">
        <f t="shared" si="279"/>
        <v>0</v>
      </c>
      <c r="EP221">
        <f t="shared" si="279"/>
        <v>0</v>
      </c>
      <c r="EQ221">
        <f t="shared" si="279"/>
        <v>0</v>
      </c>
      <c r="ER221">
        <f t="shared" si="279"/>
        <v>0</v>
      </c>
      <c r="ES221">
        <f t="shared" si="279"/>
        <v>0</v>
      </c>
      <c r="ET221">
        <f t="shared" si="279"/>
        <v>0</v>
      </c>
      <c r="EU221">
        <f t="shared" si="279"/>
        <v>0</v>
      </c>
      <c r="EV221">
        <f t="shared" si="279"/>
        <v>0</v>
      </c>
      <c r="EW221">
        <f t="shared" si="279"/>
        <v>0</v>
      </c>
      <c r="EX221">
        <f t="shared" si="279"/>
        <v>0</v>
      </c>
      <c r="EZ221">
        <f t="shared" si="265"/>
        <v>0.89021308325531989</v>
      </c>
      <c r="FB221">
        <f t="shared" si="266"/>
        <v>1.0083243051673019E-2</v>
      </c>
      <c r="FC221">
        <f t="shared" si="267"/>
        <v>0.24872673417342453</v>
      </c>
    </row>
    <row r="222" spans="1:159" x14ac:dyDescent="0.25">
      <c r="A222">
        <v>1375</v>
      </c>
      <c r="B222" s="19">
        <f>'Input spectra'!Y221</f>
        <v>4.0692693717501803E-2</v>
      </c>
      <c r="C222">
        <f>'Input spectra'!B221</f>
        <v>0</v>
      </c>
      <c r="D222">
        <f t="shared" si="288"/>
        <v>2.0653927966864227E-2</v>
      </c>
      <c r="E222">
        <f t="shared" si="288"/>
        <v>2.042024975305963E-2</v>
      </c>
      <c r="F222">
        <f t="shared" si="288"/>
        <v>2.0188128855223794E-2</v>
      </c>
      <c r="G222">
        <f t="shared" si="288"/>
        <v>1.9957556478590967E-2</v>
      </c>
      <c r="H222">
        <f t="shared" si="288"/>
        <v>1.9728523874143672E-2</v>
      </c>
      <c r="I222">
        <f t="shared" si="288"/>
        <v>1.9501022338386177E-2</v>
      </c>
      <c r="J222">
        <f t="shared" si="288"/>
        <v>1.9275043213119066E-2</v>
      </c>
      <c r="K222">
        <f t="shared" si="288"/>
        <v>1.9050577885214852E-2</v>
      </c>
      <c r="L222">
        <f t="shared" si="288"/>
        <v>1.8827617786394701E-2</v>
      </c>
      <c r="M222">
        <f t="shared" si="288"/>
        <v>1.8606154393006245E-2</v>
      </c>
      <c r="N222">
        <f t="shared" si="280"/>
        <v>1.8386179225802397E-2</v>
      </c>
      <c r="O222">
        <f t="shared" si="280"/>
        <v>1.8167683849721252E-2</v>
      </c>
      <c r="P222">
        <f t="shared" si="280"/>
        <v>1.7950659873667101E-2</v>
      </c>
      <c r="Q222">
        <f t="shared" si="280"/>
        <v>1.7735098950292405E-2</v>
      </c>
      <c r="R222">
        <f t="shared" ref="N222:AC238" si="291">R$2*EXP(- R$1 * ($C222*_c1+$B222))</f>
        <v>1.7520992775780866E-2</v>
      </c>
      <c r="S222">
        <f t="shared" si="291"/>
        <v>1.7308333089631527E-2</v>
      </c>
      <c r="T222">
        <f t="shared" si="291"/>
        <v>1.7097111674443933E-2</v>
      </c>
      <c r="U222">
        <f t="shared" si="291"/>
        <v>1.6887320355704252E-2</v>
      </c>
      <c r="V222">
        <f t="shared" si="291"/>
        <v>1.6678951001572514E-2</v>
      </c>
      <c r="W222">
        <f t="shared" si="291"/>
        <v>1.6471995522670795E-2</v>
      </c>
      <c r="X222">
        <f t="shared" si="291"/>
        <v>1.6266445871872464E-2</v>
      </c>
      <c r="Y222">
        <f t="shared" si="291"/>
        <v>1.6062294044092432E-2</v>
      </c>
      <c r="Z222">
        <f t="shared" si="291"/>
        <v>1.5859532076078375E-2</v>
      </c>
      <c r="AA222">
        <f t="shared" si="291"/>
        <v>1.5658152046203012E-2</v>
      </c>
      <c r="AB222">
        <f t="shared" si="291"/>
        <v>1.5458146074257341E-2</v>
      </c>
      <c r="AC222">
        <f t="shared" si="291"/>
        <v>1.5259506321244886E-2</v>
      </c>
      <c r="AD222">
        <f t="shared" si="283"/>
        <v>1.506222498917692E-2</v>
      </c>
      <c r="AE222">
        <f t="shared" si="283"/>
        <v>1.4866294320868693E-2</v>
      </c>
      <c r="AF222">
        <f t="shared" si="283"/>
        <v>1.4671706599736614E-2</v>
      </c>
      <c r="AG222">
        <f t="shared" si="283"/>
        <v>1.4478454149596408E-2</v>
      </c>
      <c r="AH222">
        <f t="shared" si="283"/>
        <v>1.4286529334462275E-2</v>
      </c>
      <c r="AI222">
        <f t="shared" si="283"/>
        <v>1.4095924558346977E-2</v>
      </c>
      <c r="AJ222">
        <f t="shared" si="283"/>
        <v>1.3906632265062904E-2</v>
      </c>
      <c r="AK222">
        <f t="shared" si="283"/>
        <v>1.3718644938024084E-2</v>
      </c>
      <c r="AL222">
        <f t="shared" si="283"/>
        <v>1.3531955100049174E-2</v>
      </c>
      <c r="AM222">
        <f t="shared" si="283"/>
        <v>1.3346555313165351E-2</v>
      </c>
      <c r="AN222">
        <f t="shared" si="283"/>
        <v>1.3162438178413189E-2</v>
      </c>
      <c r="AO222">
        <f t="shared" si="283"/>
        <v>1.2979596335652453E-2</v>
      </c>
      <c r="AP222">
        <f t="shared" si="283"/>
        <v>1.2798022463368837E-2</v>
      </c>
      <c r="AQ222">
        <f t="shared" si="283"/>
        <v>1.2617709278481605E-2</v>
      </c>
      <c r="AR222">
        <f t="shared" si="281"/>
        <v>1.2438649536152202E-2</v>
      </c>
      <c r="AS222">
        <f t="shared" si="281"/>
        <v>1.2260836029593753E-2</v>
      </c>
      <c r="AT222">
        <f t="shared" si="281"/>
        <v>1.2084261589881476E-2</v>
      </c>
      <c r="AU222">
        <f t="shared" si="281"/>
        <v>1.190891908576404E-2</v>
      </c>
      <c r="AV222">
        <f t="shared" ref="AR222:BG238" si="292">AV$2*EXP(- AV$1 * ($C222*_c1+$B222))</f>
        <v>1.173480142347579E-2</v>
      </c>
      <c r="AW222">
        <f t="shared" si="292"/>
        <v>1.1561901546549905E-2</v>
      </c>
      <c r="AX222">
        <f t="shared" si="292"/>
        <v>1.0281906367777363E-2</v>
      </c>
      <c r="AY222">
        <f t="shared" si="292"/>
        <v>8.7891769696257574E-3</v>
      </c>
      <c r="AZ222">
        <f t="shared" si="292"/>
        <v>7.9151259248738427E-3</v>
      </c>
      <c r="BA222">
        <f t="shared" si="292"/>
        <v>7.253360042758757E-3</v>
      </c>
      <c r="BB222">
        <f t="shared" si="292"/>
        <v>6.7127685876284199E-3</v>
      </c>
      <c r="BC222">
        <f t="shared" si="292"/>
        <v>6.2538807433349811E-3</v>
      </c>
      <c r="BD222">
        <f t="shared" si="292"/>
        <v>5.8550804998071977E-3</v>
      </c>
      <c r="BE222">
        <f t="shared" si="292"/>
        <v>5.5028992179706731E-3</v>
      </c>
      <c r="BF222">
        <f t="shared" si="292"/>
        <v>5.1882217086408229E-3</v>
      </c>
      <c r="BG222">
        <f t="shared" si="292"/>
        <v>4.9045136400013871E-3</v>
      </c>
      <c r="BH222">
        <f t="shared" si="284"/>
        <v>4.6468882847980871E-3</v>
      </c>
      <c r="BI222">
        <f t="shared" si="284"/>
        <v>4.4115708508392559E-3</v>
      </c>
      <c r="BJ222">
        <f t="shared" si="284"/>
        <v>4.1955701479076046E-3</v>
      </c>
      <c r="BK222">
        <f t="shared" si="284"/>
        <v>3.9964666527424345E-3</v>
      </c>
      <c r="BL222">
        <f t="shared" si="284"/>
        <v>3.8122698593969742E-3</v>
      </c>
      <c r="BM222">
        <f t="shared" si="284"/>
        <v>3.6413188866782822E-3</v>
      </c>
      <c r="BN222">
        <f t="shared" si="284"/>
        <v>3.482211185440023E-3</v>
      </c>
      <c r="BO222">
        <f t="shared" si="284"/>
        <v>3.3337501221356557E-3</v>
      </c>
      <c r="BP222">
        <f t="shared" si="284"/>
        <v>3.1949056122044365E-3</v>
      </c>
      <c r="BQ222">
        <f t="shared" si="284"/>
        <v>3.0647840026163907E-3</v>
      </c>
      <c r="BR222">
        <f t="shared" si="284"/>
        <v>2.9426046540538681E-3</v>
      </c>
      <c r="BS222">
        <f t="shared" si="284"/>
        <v>2.8276814699924216E-3</v>
      </c>
      <c r="BT222">
        <f t="shared" si="284"/>
        <v>2.7194081412477591E-3</v>
      </c>
      <c r="BU222">
        <f t="shared" si="284"/>
        <v>2.6172462238918406E-3</v>
      </c>
      <c r="BV222">
        <f t="shared" si="286"/>
        <v>2.5207154076044781E-3</v>
      </c>
      <c r="BW222">
        <f t="shared" si="286"/>
        <v>2.4293854984466872E-3</v>
      </c>
      <c r="BX222">
        <f t="shared" si="286"/>
        <v>2.3428697585872061E-3</v>
      </c>
      <c r="BY222">
        <f t="shared" si="286"/>
        <v>2.2608193310458789E-3</v>
      </c>
      <c r="BZ222">
        <f t="shared" si="286"/>
        <v>2.182918540128074E-3</v>
      </c>
      <c r="CA222">
        <f t="shared" si="286"/>
        <v>2.108880904665978E-3</v>
      </c>
      <c r="CB222">
        <f t="shared" si="286"/>
        <v>2.0384457360524038E-3</v>
      </c>
      <c r="CC222">
        <f t="shared" si="286"/>
        <v>1.9713752195293401E-3</v>
      </c>
      <c r="CD222">
        <f t="shared" si="286"/>
        <v>1.9074518975067279E-3</v>
      </c>
      <c r="CE222">
        <f t="shared" si="286"/>
        <v>1.846476489422307E-3</v>
      </c>
      <c r="CF222">
        <f t="shared" si="289"/>
        <v>1.7882659949520284E-3</v>
      </c>
      <c r="CG222">
        <f t="shared" si="289"/>
        <v>1.7326520370735748E-3</v>
      </c>
      <c r="CH222">
        <f t="shared" si="289"/>
        <v>1.6794794091847588E-3</v>
      </c>
      <c r="CI222">
        <f t="shared" si="289"/>
        <v>1.6286047966387026E-3</v>
      </c>
      <c r="CJ222">
        <f t="shared" si="289"/>
        <v>1.5798956480203568E-3</v>
      </c>
      <c r="CK222">
        <f t="shared" si="289"/>
        <v>1.5332291755124473E-3</v>
      </c>
      <c r="CL222">
        <f t="shared" si="289"/>
        <v>1.4884914669809216E-3</v>
      </c>
      <c r="CM222">
        <f t="shared" si="289"/>
        <v>1.4455766951022872E-3</v>
      </c>
      <c r="CN222">
        <f t="shared" si="289"/>
        <v>1.4043864110757324E-3</v>
      </c>
      <c r="CO222">
        <f t="shared" si="289"/>
        <v>1.364828912303573E-3</v>
      </c>
      <c r="CP222">
        <f t="shared" si="282"/>
        <v>1.326818674956717E-3</v>
      </c>
      <c r="CQ222">
        <f t="shared" si="282"/>
        <v>1.2902758436246673E-3</v>
      </c>
      <c r="CR222">
        <f t="shared" si="282"/>
        <v>8.3103283772569447E-4</v>
      </c>
      <c r="CS222">
        <f t="shared" si="282"/>
        <v>5.399674389844751E-4</v>
      </c>
      <c r="CT222">
        <f t="shared" ref="CP222:DE238" si="293">CT$2*EXP(- CT$1 * ($C222*_c1+$B222))</f>
        <v>3.7408585895935673E-4</v>
      </c>
      <c r="CU222">
        <f t="shared" si="293"/>
        <v>2.6033193827288331E-4</v>
      </c>
      <c r="CV222">
        <f t="shared" si="293"/>
        <v>1.7782181509893861E-4</v>
      </c>
      <c r="CW222">
        <f t="shared" si="293"/>
        <v>1.1693423511740215E-4</v>
      </c>
      <c r="CX222">
        <f t="shared" si="293"/>
        <v>7.224140683361194E-5</v>
      </c>
      <c r="CY222">
        <f t="shared" si="293"/>
        <v>4.029921943148969E-5</v>
      </c>
      <c r="CZ222">
        <f t="shared" si="293"/>
        <v>1.8745581619871335E-5</v>
      </c>
      <c r="DA222">
        <f t="shared" si="293"/>
        <v>5.8681404057752373E-6</v>
      </c>
      <c r="DB222">
        <f t="shared" si="293"/>
        <v>3.7288870946887342E-7</v>
      </c>
      <c r="DC222">
        <f t="shared" si="293"/>
        <v>0</v>
      </c>
      <c r="DD222">
        <f t="shared" si="293"/>
        <v>0</v>
      </c>
      <c r="DE222">
        <f t="shared" si="293"/>
        <v>0</v>
      </c>
      <c r="DF222">
        <f t="shared" si="285"/>
        <v>0</v>
      </c>
      <c r="DG222">
        <f t="shared" si="285"/>
        <v>0</v>
      </c>
      <c r="DH222">
        <f t="shared" si="285"/>
        <v>0</v>
      </c>
      <c r="DI222">
        <f t="shared" si="285"/>
        <v>0</v>
      </c>
      <c r="DJ222">
        <f t="shared" si="285"/>
        <v>0</v>
      </c>
      <c r="DK222">
        <f t="shared" si="285"/>
        <v>0</v>
      </c>
      <c r="DL222">
        <f t="shared" si="285"/>
        <v>0</v>
      </c>
      <c r="DM222">
        <f t="shared" si="285"/>
        <v>0</v>
      </c>
      <c r="DN222">
        <f t="shared" si="285"/>
        <v>0</v>
      </c>
      <c r="DO222">
        <f t="shared" si="285"/>
        <v>0</v>
      </c>
      <c r="DP222">
        <f t="shared" si="285"/>
        <v>0</v>
      </c>
      <c r="DQ222">
        <f t="shared" si="285"/>
        <v>0</v>
      </c>
      <c r="DR222">
        <f t="shared" si="285"/>
        <v>0</v>
      </c>
      <c r="DS222">
        <f t="shared" si="285"/>
        <v>0</v>
      </c>
      <c r="DT222">
        <f t="shared" si="287"/>
        <v>0</v>
      </c>
      <c r="DU222">
        <f t="shared" si="287"/>
        <v>0</v>
      </c>
      <c r="DV222">
        <f t="shared" si="287"/>
        <v>0</v>
      </c>
      <c r="DW222">
        <f t="shared" si="287"/>
        <v>0</v>
      </c>
      <c r="DX222">
        <f t="shared" si="287"/>
        <v>0</v>
      </c>
      <c r="DY222">
        <f t="shared" si="287"/>
        <v>0</v>
      </c>
      <c r="DZ222">
        <f t="shared" si="287"/>
        <v>0</v>
      </c>
      <c r="EA222">
        <f t="shared" si="287"/>
        <v>0</v>
      </c>
      <c r="EB222">
        <f t="shared" si="287"/>
        <v>0</v>
      </c>
      <c r="EC222">
        <f t="shared" si="287"/>
        <v>0</v>
      </c>
      <c r="ED222">
        <f t="shared" si="290"/>
        <v>0</v>
      </c>
      <c r="EE222">
        <f t="shared" si="290"/>
        <v>0</v>
      </c>
      <c r="EF222">
        <f t="shared" si="290"/>
        <v>0</v>
      </c>
      <c r="EG222">
        <f t="shared" si="290"/>
        <v>0</v>
      </c>
      <c r="EH222">
        <f t="shared" si="290"/>
        <v>0</v>
      </c>
      <c r="EI222">
        <f t="shared" si="290"/>
        <v>0</v>
      </c>
      <c r="EJ222">
        <f t="shared" si="290"/>
        <v>0</v>
      </c>
      <c r="EK222">
        <f t="shared" si="290"/>
        <v>0</v>
      </c>
      <c r="EL222">
        <f t="shared" si="290"/>
        <v>0</v>
      </c>
      <c r="EM222">
        <f t="shared" si="290"/>
        <v>0</v>
      </c>
      <c r="EN222">
        <f t="shared" si="279"/>
        <v>0</v>
      </c>
      <c r="EO222">
        <f t="shared" si="279"/>
        <v>0</v>
      </c>
      <c r="EP222">
        <f t="shared" si="279"/>
        <v>0</v>
      </c>
      <c r="EQ222">
        <f t="shared" si="279"/>
        <v>0</v>
      </c>
      <c r="ER222">
        <f t="shared" si="279"/>
        <v>0</v>
      </c>
      <c r="ES222">
        <f t="shared" si="279"/>
        <v>0</v>
      </c>
      <c r="ET222">
        <f t="shared" si="279"/>
        <v>0</v>
      </c>
      <c r="EU222">
        <f t="shared" si="279"/>
        <v>0</v>
      </c>
      <c r="EV222">
        <f t="shared" si="279"/>
        <v>0</v>
      </c>
      <c r="EW222">
        <f t="shared" si="279"/>
        <v>0</v>
      </c>
      <c r="EX222">
        <f t="shared" si="279"/>
        <v>0</v>
      </c>
      <c r="EZ222">
        <f t="shared" si="265"/>
        <v>0.89034241733879971</v>
      </c>
      <c r="FB222">
        <f t="shared" si="266"/>
        <v>1.0070378320527595E-2</v>
      </c>
      <c r="FC222">
        <f t="shared" si="267"/>
        <v>0.248728375255242</v>
      </c>
    </row>
    <row r="223" spans="1:159" x14ac:dyDescent="0.25">
      <c r="A223">
        <v>1380</v>
      </c>
      <c r="B223" s="19">
        <f>'Input spectra'!Y222</f>
        <v>4.06401763783482E-2</v>
      </c>
      <c r="C223">
        <f>'Input spectra'!B222</f>
        <v>0</v>
      </c>
      <c r="D223">
        <f t="shared" si="288"/>
        <v>2.0653927966864227E-2</v>
      </c>
      <c r="E223">
        <f t="shared" si="288"/>
        <v>2.0420356995059424E-2</v>
      </c>
      <c r="F223">
        <f t="shared" si="288"/>
        <v>2.0188340901699395E-2</v>
      </c>
      <c r="G223">
        <f t="shared" si="288"/>
        <v>1.9957870916396656E-2</v>
      </c>
      <c r="H223">
        <f t="shared" si="288"/>
        <v>1.9728938314328436E-2</v>
      </c>
      <c r="I223">
        <f t="shared" si="288"/>
        <v>1.9501534416011383E-2</v>
      </c>
      <c r="J223">
        <f t="shared" si="288"/>
        <v>1.9275650587077291E-2</v>
      </c>
      <c r="K223">
        <f t="shared" si="288"/>
        <v>1.9051278238049914E-2</v>
      </c>
      <c r="L223">
        <f t="shared" si="288"/>
        <v>1.8828408824122858E-2</v>
      </c>
      <c r="M223">
        <f t="shared" si="288"/>
        <v>1.8607033844938538E-2</v>
      </c>
      <c r="N223">
        <f t="shared" si="291"/>
        <v>1.8387144844368174E-2</v>
      </c>
      <c r="O223">
        <f t="shared" si="291"/>
        <v>1.8168733410292841E-2</v>
      </c>
      <c r="P223">
        <f t="shared" si="291"/>
        <v>1.7951791174385608E-2</v>
      </c>
      <c r="Q223">
        <f t="shared" si="291"/>
        <v>1.7736309811894679E-2</v>
      </c>
      <c r="R223">
        <f t="shared" si="291"/>
        <v>1.752228104142756E-2</v>
      </c>
      <c r="S223">
        <f t="shared" si="291"/>
        <v>1.7309696624736328E-2</v>
      </c>
      <c r="T223">
        <f t="shared" si="291"/>
        <v>1.709854836650385E-2</v>
      </c>
      <c r="U223">
        <f t="shared" si="291"/>
        <v>1.6888828114131071E-2</v>
      </c>
      <c r="V223">
        <f t="shared" si="291"/>
        <v>1.6680527757525317E-2</v>
      </c>
      <c r="W223">
        <f t="shared" si="291"/>
        <v>1.6473639228889614E-2</v>
      </c>
      <c r="X223">
        <f t="shared" si="291"/>
        <v>1.6268154502512983E-2</v>
      </c>
      <c r="Y223">
        <f t="shared" si="291"/>
        <v>1.6064065594561795E-2</v>
      </c>
      <c r="Z223">
        <f t="shared" si="291"/>
        <v>1.5861364562872089E-2</v>
      </c>
      <c r="AA223">
        <f t="shared" si="291"/>
        <v>1.5660043506742875E-2</v>
      </c>
      <c r="AB223">
        <f t="shared" si="291"/>
        <v>1.5460094566730491E-2</v>
      </c>
      <c r="AC223">
        <f t="shared" si="291"/>
        <v>1.5261509924443866E-2</v>
      </c>
      <c r="AD223">
        <f t="shared" si="283"/>
        <v>1.5064281802340812E-2</v>
      </c>
      <c r="AE223">
        <f t="shared" si="283"/>
        <v>1.4868402463525297E-2</v>
      </c>
      <c r="AF223">
        <f t="shared" si="283"/>
        <v>1.4673864211545659E-2</v>
      </c>
      <c r="AG223">
        <f t="shared" si="283"/>
        <v>1.4480659390193811E-2</v>
      </c>
      <c r="AH223">
        <f t="shared" si="283"/>
        <v>1.428878038330542E-2</v>
      </c>
      <c r="AI223">
        <f t="shared" si="283"/>
        <v>1.4098219614561001E-2</v>
      </c>
      <c r="AJ223">
        <f t="shared" si="283"/>
        <v>1.3908969547288028E-2</v>
      </c>
      <c r="AK223">
        <f t="shared" si="283"/>
        <v>1.3721022684263923E-2</v>
      </c>
      <c r="AL223">
        <f t="shared" si="283"/>
        <v>1.3534371567520066E-2</v>
      </c>
      <c r="AM223">
        <f t="shared" si="283"/>
        <v>1.3349008778146683E-2</v>
      </c>
      <c r="AN223">
        <f t="shared" si="283"/>
        <v>1.3164926936098708E-2</v>
      </c>
      <c r="AO223">
        <f t="shared" si="283"/>
        <v>1.2982118700002562E-2</v>
      </c>
      <c r="AP223">
        <f t="shared" si="283"/>
        <v>1.280057676696387E-2</v>
      </c>
      <c r="AQ223">
        <f t="shared" si="283"/>
        <v>1.2620293872376084E-2</v>
      </c>
      <c r="AR223">
        <f t="shared" si="292"/>
        <v>1.2441262789730052E-2</v>
      </c>
      <c r="AS223">
        <f t="shared" si="292"/>
        <v>1.226347633042448E-2</v>
      </c>
      <c r="AT223">
        <f t="shared" si="292"/>
        <v>1.2086927343577294E-2</v>
      </c>
      <c r="AU223">
        <f t="shared" si="292"/>
        <v>1.1911608715837968E-2</v>
      </c>
      <c r="AV223">
        <f t="shared" si="292"/>
        <v>1.1737513371200667E-2</v>
      </c>
      <c r="AW223">
        <f t="shared" si="292"/>
        <v>1.1564634270818367E-2</v>
      </c>
      <c r="AX223">
        <f t="shared" si="292"/>
        <v>1.0284390568305331E-2</v>
      </c>
      <c r="AY223">
        <f t="shared" si="292"/>
        <v>8.7913466830741825E-3</v>
      </c>
      <c r="AZ223">
        <f t="shared" si="292"/>
        <v>7.9171214468747621E-3</v>
      </c>
      <c r="BA223">
        <f t="shared" si="292"/>
        <v>7.2552268260726695E-3</v>
      </c>
      <c r="BB223">
        <f t="shared" si="292"/>
        <v>6.7145315028002061E-3</v>
      </c>
      <c r="BC223">
        <f t="shared" si="292"/>
        <v>6.2555559972713804E-3</v>
      </c>
      <c r="BD223">
        <f t="shared" si="292"/>
        <v>5.8566796830494417E-3</v>
      </c>
      <c r="BE223">
        <f t="shared" si="292"/>
        <v>5.5044311185670006E-3</v>
      </c>
      <c r="BF223">
        <f t="shared" si="292"/>
        <v>5.1896932639278288E-3</v>
      </c>
      <c r="BG223">
        <f t="shared" si="292"/>
        <v>4.9059304906510929E-3</v>
      </c>
      <c r="BH223">
        <f t="shared" si="284"/>
        <v>4.6482551221448294E-3</v>
      </c>
      <c r="BI223">
        <f t="shared" si="284"/>
        <v>4.4128916471054729E-3</v>
      </c>
      <c r="BJ223">
        <f t="shared" si="284"/>
        <v>4.1968483156093481E-3</v>
      </c>
      <c r="BK223">
        <f t="shared" si="284"/>
        <v>3.9977051589977792E-3</v>
      </c>
      <c r="BL223">
        <f t="shared" si="284"/>
        <v>3.8134713102929521E-3</v>
      </c>
      <c r="BM223">
        <f t="shared" si="284"/>
        <v>3.6424855910600663E-3</v>
      </c>
      <c r="BN223">
        <f t="shared" si="284"/>
        <v>3.4833452041406502E-3</v>
      </c>
      <c r="BO223">
        <f t="shared" si="284"/>
        <v>3.3348533066456347E-3</v>
      </c>
      <c r="BP223">
        <f t="shared" si="284"/>
        <v>3.1959796355160736E-3</v>
      </c>
      <c r="BQ223">
        <f t="shared" si="284"/>
        <v>3.065830384159883E-3</v>
      </c>
      <c r="BR223">
        <f t="shared" si="284"/>
        <v>2.9436247800985011E-3</v>
      </c>
      <c r="BS223">
        <f t="shared" si="284"/>
        <v>2.8286766105157101E-3</v>
      </c>
      <c r="BT223">
        <f t="shared" si="284"/>
        <v>2.7203794640174397E-3</v>
      </c>
      <c r="BU223">
        <f t="shared" si="284"/>
        <v>2.618194806322559E-3</v>
      </c>
      <c r="BV223">
        <f t="shared" si="286"/>
        <v>2.5216422468187891E-3</v>
      </c>
      <c r="BW223">
        <f t="shared" si="286"/>
        <v>2.4302915198730155E-3</v>
      </c>
      <c r="BX223">
        <f t="shared" si="286"/>
        <v>2.343755823355271E-3</v>
      </c>
      <c r="BY223">
        <f t="shared" si="286"/>
        <v>2.2616862423856985E-3</v>
      </c>
      <c r="BZ223">
        <f t="shared" si="286"/>
        <v>2.1837670489372098E-3</v>
      </c>
      <c r="CA223">
        <f t="shared" si="286"/>
        <v>2.1097117143777061E-3</v>
      </c>
      <c r="CB223">
        <f t="shared" si="286"/>
        <v>2.0392595069126107E-3</v>
      </c>
      <c r="CC223">
        <f t="shared" si="286"/>
        <v>1.9721725723703684E-3</v>
      </c>
      <c r="CD223">
        <f t="shared" si="286"/>
        <v>1.9082334170909029E-3</v>
      </c>
      <c r="CE223">
        <f t="shared" si="286"/>
        <v>1.8472427274154688E-3</v>
      </c>
      <c r="CF223">
        <f t="shared" si="289"/>
        <v>1.7890174725774257E-3</v>
      </c>
      <c r="CG223">
        <f t="shared" si="289"/>
        <v>1.733389247488388E-3</v>
      </c>
      <c r="CH223">
        <f t="shared" si="289"/>
        <v>1.6802028196149178E-3</v>
      </c>
      <c r="CI223">
        <f t="shared" si="289"/>
        <v>1.6293148503022492E-3</v>
      </c>
      <c r="CJ223">
        <f t="shared" si="289"/>
        <v>1.5805927658651281E-3</v>
      </c>
      <c r="CK223">
        <f t="shared" si="289"/>
        <v>1.533913757790138E-3</v>
      </c>
      <c r="CL223">
        <f t="shared" si="289"/>
        <v>1.4891638946764874E-3</v>
      </c>
      <c r="CM223">
        <f t="shared" si="289"/>
        <v>1.4462373312350524E-3</v>
      </c>
      <c r="CN223">
        <f t="shared" si="289"/>
        <v>1.405035601886371E-3</v>
      </c>
      <c r="CO223">
        <f t="shared" si="289"/>
        <v>1.3654669883392831E-3</v>
      </c>
      <c r="CP223">
        <f t="shared" si="293"/>
        <v>1.3274459520653322E-3</v>
      </c>
      <c r="CQ223">
        <f t="shared" si="293"/>
        <v>1.2908926238671084E-3</v>
      </c>
      <c r="CR223">
        <f t="shared" si="293"/>
        <v>8.3143445616792541E-4</v>
      </c>
      <c r="CS223">
        <f t="shared" si="293"/>
        <v>5.4023122957244023E-4</v>
      </c>
      <c r="CT223">
        <f t="shared" si="293"/>
        <v>3.7427057689272771E-4</v>
      </c>
      <c r="CU223">
        <f t="shared" si="293"/>
        <v>2.6046185411525218E-4</v>
      </c>
      <c r="CV223">
        <f t="shared" si="293"/>
        <v>1.7791148949674641E-4</v>
      </c>
      <c r="CW223">
        <f t="shared" si="293"/>
        <v>1.1699381871897683E-4</v>
      </c>
      <c r="CX223">
        <f t="shared" si="293"/>
        <v>7.2278596882434241E-5</v>
      </c>
      <c r="CY223">
        <f t="shared" si="293"/>
        <v>4.0320177316214304E-5</v>
      </c>
      <c r="CZ223">
        <f t="shared" si="293"/>
        <v>1.8755428886081729E-5</v>
      </c>
      <c r="DA223">
        <f t="shared" si="293"/>
        <v>5.8712538405351515E-6</v>
      </c>
      <c r="DB223">
        <f t="shared" si="293"/>
        <v>3.7308851083136052E-7</v>
      </c>
      <c r="DC223">
        <f t="shared" si="293"/>
        <v>0</v>
      </c>
      <c r="DD223">
        <f t="shared" si="293"/>
        <v>0</v>
      </c>
      <c r="DE223">
        <f t="shared" si="293"/>
        <v>0</v>
      </c>
      <c r="DF223">
        <f t="shared" si="285"/>
        <v>0</v>
      </c>
      <c r="DG223">
        <f t="shared" si="285"/>
        <v>0</v>
      </c>
      <c r="DH223">
        <f t="shared" si="285"/>
        <v>0</v>
      </c>
      <c r="DI223">
        <f t="shared" si="285"/>
        <v>0</v>
      </c>
      <c r="DJ223">
        <f t="shared" si="285"/>
        <v>0</v>
      </c>
      <c r="DK223">
        <f t="shared" si="285"/>
        <v>0</v>
      </c>
      <c r="DL223">
        <f t="shared" si="285"/>
        <v>0</v>
      </c>
      <c r="DM223">
        <f t="shared" si="285"/>
        <v>0</v>
      </c>
      <c r="DN223">
        <f t="shared" si="285"/>
        <v>0</v>
      </c>
      <c r="DO223">
        <f t="shared" si="285"/>
        <v>0</v>
      </c>
      <c r="DP223">
        <f t="shared" si="285"/>
        <v>0</v>
      </c>
      <c r="DQ223">
        <f t="shared" si="285"/>
        <v>0</v>
      </c>
      <c r="DR223">
        <f t="shared" si="285"/>
        <v>0</v>
      </c>
      <c r="DS223">
        <f t="shared" si="285"/>
        <v>0</v>
      </c>
      <c r="DT223">
        <f t="shared" si="287"/>
        <v>0</v>
      </c>
      <c r="DU223">
        <f t="shared" si="287"/>
        <v>0</v>
      </c>
      <c r="DV223">
        <f t="shared" si="287"/>
        <v>0</v>
      </c>
      <c r="DW223">
        <f t="shared" si="287"/>
        <v>0</v>
      </c>
      <c r="DX223">
        <f t="shared" si="287"/>
        <v>0</v>
      </c>
      <c r="DY223">
        <f t="shared" si="287"/>
        <v>0</v>
      </c>
      <c r="DZ223">
        <f t="shared" si="287"/>
        <v>0</v>
      </c>
      <c r="EA223">
        <f t="shared" si="287"/>
        <v>0</v>
      </c>
      <c r="EB223">
        <f t="shared" si="287"/>
        <v>0</v>
      </c>
      <c r="EC223">
        <f t="shared" si="287"/>
        <v>0</v>
      </c>
      <c r="ED223">
        <f t="shared" si="290"/>
        <v>0</v>
      </c>
      <c r="EE223">
        <f t="shared" si="290"/>
        <v>0</v>
      </c>
      <c r="EF223">
        <f t="shared" si="290"/>
        <v>0</v>
      </c>
      <c r="EG223">
        <f t="shared" si="290"/>
        <v>0</v>
      </c>
      <c r="EH223">
        <f t="shared" si="290"/>
        <v>0</v>
      </c>
      <c r="EI223">
        <f t="shared" si="290"/>
        <v>0</v>
      </c>
      <c r="EJ223">
        <f t="shared" si="290"/>
        <v>0</v>
      </c>
      <c r="EK223">
        <f t="shared" si="290"/>
        <v>0</v>
      </c>
      <c r="EL223">
        <f t="shared" si="290"/>
        <v>0</v>
      </c>
      <c r="EM223">
        <f t="shared" si="290"/>
        <v>0</v>
      </c>
      <c r="EN223">
        <f t="shared" si="279"/>
        <v>0</v>
      </c>
      <c r="EO223">
        <f t="shared" si="279"/>
        <v>0</v>
      </c>
      <c r="EP223">
        <f t="shared" si="279"/>
        <v>0</v>
      </c>
      <c r="EQ223">
        <f t="shared" si="279"/>
        <v>0</v>
      </c>
      <c r="ER223">
        <f t="shared" si="279"/>
        <v>0</v>
      </c>
      <c r="ES223">
        <f t="shared" si="279"/>
        <v>0</v>
      </c>
      <c r="ET223">
        <f t="shared" si="279"/>
        <v>0</v>
      </c>
      <c r="EU223">
        <f t="shared" si="279"/>
        <v>0</v>
      </c>
      <c r="EV223">
        <f t="shared" si="279"/>
        <v>0</v>
      </c>
      <c r="EW223">
        <f t="shared" si="279"/>
        <v>0</v>
      </c>
      <c r="EX223">
        <f t="shared" si="279"/>
        <v>0</v>
      </c>
      <c r="EZ223">
        <f t="shared" si="265"/>
        <v>0.89047178058915355</v>
      </c>
      <c r="FB223">
        <f t="shared" si="266"/>
        <v>1.0057513251566952E-2</v>
      </c>
      <c r="FC223">
        <f t="shared" si="267"/>
        <v>0.24873001633727995</v>
      </c>
    </row>
    <row r="224" spans="1:159" x14ac:dyDescent="0.25">
      <c r="A224">
        <v>1385</v>
      </c>
      <c r="B224" s="19">
        <f>'Input spectra'!Y223</f>
        <v>4.0587659039194597E-2</v>
      </c>
      <c r="C224">
        <f>'Input spectra'!B223</f>
        <v>0</v>
      </c>
      <c r="D224">
        <f t="shared" si="288"/>
        <v>2.0653927966864227E-2</v>
      </c>
      <c r="E224">
        <f t="shared" si="288"/>
        <v>2.0420464237622421E-2</v>
      </c>
      <c r="F224">
        <f t="shared" si="288"/>
        <v>2.0188552950402235E-2</v>
      </c>
      <c r="G224">
        <f t="shared" si="288"/>
        <v>1.9958185359156416E-2</v>
      </c>
      <c r="H224">
        <f t="shared" si="288"/>
        <v>1.9729352763219406E-2</v>
      </c>
      <c r="I224">
        <f t="shared" si="288"/>
        <v>1.9502046507083239E-2</v>
      </c>
      <c r="J224">
        <f t="shared" si="288"/>
        <v>1.9276257980174415E-2</v>
      </c>
      <c r="K224">
        <f t="shared" si="288"/>
        <v>1.9051978616631916E-2</v>
      </c>
      <c r="L224">
        <f t="shared" si="288"/>
        <v>1.882919989508627E-2</v>
      </c>
      <c r="M224">
        <f t="shared" si="288"/>
        <v>1.8607913338439641E-2</v>
      </c>
      <c r="N224">
        <f t="shared" si="291"/>
        <v>1.8388110513646999E-2</v>
      </c>
      <c r="O224">
        <f t="shared" si="291"/>
        <v>1.816978303149832E-2</v>
      </c>
      <c r="P224">
        <f t="shared" si="291"/>
        <v>1.7952922546401847E-2</v>
      </c>
      <c r="Q224">
        <f t="shared" si="291"/>
        <v>1.7737520756168371E-2</v>
      </c>
      <c r="R224">
        <f t="shared" si="291"/>
        <v>1.7523569401796536E-2</v>
      </c>
      <c r="S224">
        <f t="shared" si="291"/>
        <v>1.7311060267259211E-2</v>
      </c>
      <c r="T224">
        <f t="shared" si="291"/>
        <v>1.7099985179290827E-2</v>
      </c>
      <c r="U224">
        <f t="shared" si="291"/>
        <v>1.689033600717578E-2</v>
      </c>
      <c r="V224">
        <f t="shared" si="291"/>
        <v>1.6682104662537819E-2</v>
      </c>
      <c r="W224">
        <f t="shared" si="291"/>
        <v>1.6475283099130465E-2</v>
      </c>
      <c r="X224">
        <f t="shared" si="291"/>
        <v>1.6269863312628398E-2</v>
      </c>
      <c r="Y224">
        <f t="shared" si="291"/>
        <v>1.6065837340419879E-2</v>
      </c>
      <c r="Z224">
        <f t="shared" si="291"/>
        <v>1.5863197261400157E-2</v>
      </c>
      <c r="AA224">
        <f t="shared" si="291"/>
        <v>1.5661935195765829E-2</v>
      </c>
      <c r="AB224">
        <f t="shared" si="291"/>
        <v>1.5462043304810255E-2</v>
      </c>
      <c r="AC224">
        <f t="shared" si="291"/>
        <v>1.526351379071989E-2</v>
      </c>
      <c r="AD224">
        <f t="shared" si="283"/>
        <v>1.5066338896371602E-2</v>
      </c>
      <c r="AE224">
        <f t="shared" si="283"/>
        <v>1.487051090513101E-2</v>
      </c>
      <c r="AF224">
        <f t="shared" si="283"/>
        <v>1.467602214065172E-2</v>
      </c>
      <c r="AG224">
        <f t="shared" si="283"/>
        <v>1.4482864966675564E-2</v>
      </c>
      <c r="AH224">
        <f t="shared" si="283"/>
        <v>1.429103178683379E-2</v>
      </c>
      <c r="AI224">
        <f t="shared" si="283"/>
        <v>1.4100515044449206E-2</v>
      </c>
      <c r="AJ224">
        <f t="shared" si="283"/>
        <v>1.3911307222339259E-2</v>
      </c>
      <c r="AK224">
        <f t="shared" si="283"/>
        <v>1.3723400842620061E-2</v>
      </c>
      <c r="AL224">
        <f t="shared" si="283"/>
        <v>1.3536788466511384E-2</v>
      </c>
      <c r="AM224">
        <f t="shared" si="283"/>
        <v>1.335146269414255E-2</v>
      </c>
      <c r="AN224">
        <f t="shared" si="283"/>
        <v>1.3167416164359262E-2</v>
      </c>
      <c r="AO224">
        <f t="shared" si="283"/>
        <v>1.2984641554531388E-2</v>
      </c>
      <c r="AP224">
        <f t="shared" si="283"/>
        <v>1.2803131580361638E-2</v>
      </c>
      <c r="AQ224">
        <f t="shared" si="283"/>
        <v>1.2622878995695157E-2</v>
      </c>
      <c r="AR224">
        <f t="shared" si="292"/>
        <v>1.2443876592330065E-2</v>
      </c>
      <c r="AS224">
        <f t="shared" si="292"/>
        <v>1.2266117199828869E-2</v>
      </c>
      <c r="AT224">
        <f t="shared" si="292"/>
        <v>1.2089593685330786E-2</v>
      </c>
      <c r="AU224">
        <f t="shared" si="292"/>
        <v>1.1914298953365002E-2</v>
      </c>
      <c r="AV224">
        <f t="shared" si="292"/>
        <v>1.1740225945664777E-2</v>
      </c>
      <c r="AW224">
        <f t="shared" si="292"/>
        <v>1.1567367640982479E-2</v>
      </c>
      <c r="AX224">
        <f t="shared" si="292"/>
        <v>1.0286875369038363E-2</v>
      </c>
      <c r="AY224">
        <f t="shared" si="292"/>
        <v>8.7935169321423211E-3</v>
      </c>
      <c r="AZ224">
        <f t="shared" si="292"/>
        <v>7.9191174719767179E-3</v>
      </c>
      <c r="BA224">
        <f t="shared" si="292"/>
        <v>7.257094089837008E-3</v>
      </c>
      <c r="BB224">
        <f t="shared" si="292"/>
        <v>6.7162948809508446E-3</v>
      </c>
      <c r="BC224">
        <f t="shared" si="292"/>
        <v>6.2572316999652579E-3</v>
      </c>
      <c r="BD224">
        <f t="shared" si="292"/>
        <v>5.8582793030725368E-3</v>
      </c>
      <c r="BE224">
        <f t="shared" si="292"/>
        <v>5.5059634456147951E-3</v>
      </c>
      <c r="BF224">
        <f t="shared" si="292"/>
        <v>5.1911652365977234E-3</v>
      </c>
      <c r="BG224">
        <f t="shared" si="292"/>
        <v>4.9073477506106529E-3</v>
      </c>
      <c r="BH224">
        <f t="shared" si="284"/>
        <v>4.6496223615335877E-3</v>
      </c>
      <c r="BI224">
        <f t="shared" si="284"/>
        <v>4.4142128388096951E-3</v>
      </c>
      <c r="BJ224">
        <f t="shared" si="284"/>
        <v>4.1981268727009991E-3</v>
      </c>
      <c r="BK224">
        <f t="shared" si="284"/>
        <v>3.9989440490665962E-3</v>
      </c>
      <c r="BL224">
        <f t="shared" si="284"/>
        <v>3.8146731398306074E-3</v>
      </c>
      <c r="BM224">
        <f t="shared" si="284"/>
        <v>3.6436526692622036E-3</v>
      </c>
      <c r="BN224">
        <f t="shared" si="284"/>
        <v>3.4844795921463952E-3</v>
      </c>
      <c r="BO224">
        <f t="shared" si="284"/>
        <v>3.3359568562147876E-3</v>
      </c>
      <c r="BP224">
        <f t="shared" si="284"/>
        <v>3.1970540198794019E-3</v>
      </c>
      <c r="BQ224">
        <f t="shared" si="284"/>
        <v>3.0668771229599824E-3</v>
      </c>
      <c r="BR224">
        <f t="shared" si="284"/>
        <v>2.9446452597948376E-3</v>
      </c>
      <c r="BS224">
        <f t="shared" si="284"/>
        <v>2.8296721012568966E-3</v>
      </c>
      <c r="BT224">
        <f t="shared" si="284"/>
        <v>2.7213511337258194E-3</v>
      </c>
      <c r="BU224">
        <f t="shared" si="284"/>
        <v>2.6191437325530391E-3</v>
      </c>
      <c r="BV224">
        <f t="shared" si="286"/>
        <v>2.5225694268216424E-3</v>
      </c>
      <c r="BW224">
        <f t="shared" si="286"/>
        <v>2.4311978791933609E-3</v>
      </c>
      <c r="BX224">
        <f t="shared" si="286"/>
        <v>2.3446422232297885E-3</v>
      </c>
      <c r="BY224">
        <f t="shared" si="286"/>
        <v>2.2625534861427351E-3</v>
      </c>
      <c r="BZ224">
        <f t="shared" si="286"/>
        <v>2.1846158875649738E-3</v>
      </c>
      <c r="CA224">
        <f t="shared" si="286"/>
        <v>2.1105428513932553E-3</v>
      </c>
      <c r="CB224">
        <f t="shared" si="286"/>
        <v>2.0400736026394556E-3</v>
      </c>
      <c r="CC224">
        <f t="shared" si="286"/>
        <v>1.9729702477129414E-3</v>
      </c>
      <c r="CD224">
        <f t="shared" si="286"/>
        <v>1.9090152568786239E-3</v>
      </c>
      <c r="CE224">
        <f t="shared" si="286"/>
        <v>1.8480092833767529E-3</v>
      </c>
      <c r="CF224">
        <f t="shared" si="289"/>
        <v>1.7897692659939988E-3</v>
      </c>
      <c r="CG224">
        <f t="shared" si="289"/>
        <v>1.7341267715721802E-3</v>
      </c>
      <c r="CH224">
        <f t="shared" si="289"/>
        <v>1.6809265416432107E-3</v>
      </c>
      <c r="CI224">
        <f t="shared" si="289"/>
        <v>1.6300252135413333E-3</v>
      </c>
      <c r="CJ224">
        <f t="shared" si="289"/>
        <v>1.5812901913082463E-3</v>
      </c>
      <c r="CK224">
        <f t="shared" si="289"/>
        <v>1.5345986457317839E-3</v>
      </c>
      <c r="CL224">
        <f t="shared" si="289"/>
        <v>1.4898366261420209E-3</v>
      </c>
      <c r="CM224">
        <f t="shared" si="289"/>
        <v>1.4468982692819954E-3</v>
      </c>
      <c r="CN224">
        <f t="shared" si="289"/>
        <v>1.4056850927915599E-3</v>
      </c>
      <c r="CO224">
        <f t="shared" si="289"/>
        <v>1.366105362684198E-3</v>
      </c>
      <c r="CP224">
        <f t="shared" si="293"/>
        <v>1.3280735257303483E-3</v>
      </c>
      <c r="CQ224">
        <f t="shared" si="293"/>
        <v>1.2915096989440759E-3</v>
      </c>
      <c r="CR224">
        <f t="shared" si="293"/>
        <v>8.3183626870281518E-4</v>
      </c>
      <c r="CS224">
        <f t="shared" si="293"/>
        <v>5.4049514903016537E-4</v>
      </c>
      <c r="CT224">
        <f t="shared" si="293"/>
        <v>3.7445538603701745E-4</v>
      </c>
      <c r="CU224">
        <f t="shared" si="293"/>
        <v>2.6059183479071915E-4</v>
      </c>
      <c r="CV224">
        <f t="shared" si="293"/>
        <v>1.7800120911677636E-4</v>
      </c>
      <c r="CW224">
        <f t="shared" si="293"/>
        <v>1.1705343268125445E-4</v>
      </c>
      <c r="CX224">
        <f t="shared" si="293"/>
        <v>7.2315806076782513E-5</v>
      </c>
      <c r="CY224">
        <f t="shared" si="293"/>
        <v>4.034114610023022E-5</v>
      </c>
      <c r="CZ224">
        <f t="shared" si="293"/>
        <v>1.8765281325172519E-5</v>
      </c>
      <c r="DA224">
        <f t="shared" si="293"/>
        <v>5.874368927177149E-6</v>
      </c>
      <c r="DB224">
        <f t="shared" si="293"/>
        <v>3.7328841925148547E-7</v>
      </c>
      <c r="DC224">
        <f t="shared" si="293"/>
        <v>0</v>
      </c>
      <c r="DD224">
        <f t="shared" si="293"/>
        <v>0</v>
      </c>
      <c r="DE224">
        <f t="shared" si="293"/>
        <v>0</v>
      </c>
      <c r="DF224">
        <f t="shared" si="285"/>
        <v>0</v>
      </c>
      <c r="DG224">
        <f t="shared" si="285"/>
        <v>0</v>
      </c>
      <c r="DH224">
        <f t="shared" si="285"/>
        <v>0</v>
      </c>
      <c r="DI224">
        <f t="shared" si="285"/>
        <v>0</v>
      </c>
      <c r="DJ224">
        <f t="shared" si="285"/>
        <v>0</v>
      </c>
      <c r="DK224">
        <f t="shared" si="285"/>
        <v>0</v>
      </c>
      <c r="DL224">
        <f t="shared" si="285"/>
        <v>0</v>
      </c>
      <c r="DM224">
        <f t="shared" si="285"/>
        <v>0</v>
      </c>
      <c r="DN224">
        <f t="shared" si="285"/>
        <v>0</v>
      </c>
      <c r="DO224">
        <f t="shared" si="285"/>
        <v>0</v>
      </c>
      <c r="DP224">
        <f t="shared" si="285"/>
        <v>0</v>
      </c>
      <c r="DQ224">
        <f t="shared" si="285"/>
        <v>0</v>
      </c>
      <c r="DR224">
        <f t="shared" si="285"/>
        <v>0</v>
      </c>
      <c r="DS224">
        <f t="shared" si="285"/>
        <v>0</v>
      </c>
      <c r="DT224">
        <f t="shared" si="287"/>
        <v>0</v>
      </c>
      <c r="DU224">
        <f t="shared" si="287"/>
        <v>0</v>
      </c>
      <c r="DV224">
        <f t="shared" si="287"/>
        <v>0</v>
      </c>
      <c r="DW224">
        <f t="shared" si="287"/>
        <v>0</v>
      </c>
      <c r="DX224">
        <f t="shared" si="287"/>
        <v>0</v>
      </c>
      <c r="DY224">
        <f t="shared" si="287"/>
        <v>0</v>
      </c>
      <c r="DZ224">
        <f t="shared" si="287"/>
        <v>0</v>
      </c>
      <c r="EA224">
        <f t="shared" si="287"/>
        <v>0</v>
      </c>
      <c r="EB224">
        <f t="shared" si="287"/>
        <v>0</v>
      </c>
      <c r="EC224">
        <f t="shared" si="287"/>
        <v>0</v>
      </c>
      <c r="ED224">
        <f t="shared" si="290"/>
        <v>0</v>
      </c>
      <c r="EE224">
        <f t="shared" si="290"/>
        <v>0</v>
      </c>
      <c r="EF224">
        <f t="shared" si="290"/>
        <v>0</v>
      </c>
      <c r="EG224">
        <f t="shared" si="290"/>
        <v>0</v>
      </c>
      <c r="EH224">
        <f t="shared" si="290"/>
        <v>0</v>
      </c>
      <c r="EI224">
        <f t="shared" si="290"/>
        <v>0</v>
      </c>
      <c r="EJ224">
        <f t="shared" si="290"/>
        <v>0</v>
      </c>
      <c r="EK224">
        <f t="shared" si="290"/>
        <v>0</v>
      </c>
      <c r="EL224">
        <f t="shared" si="290"/>
        <v>0</v>
      </c>
      <c r="EM224">
        <f t="shared" si="290"/>
        <v>0</v>
      </c>
      <c r="EN224">
        <f t="shared" si="279"/>
        <v>0</v>
      </c>
      <c r="EO224">
        <f t="shared" si="279"/>
        <v>0</v>
      </c>
      <c r="EP224">
        <f t="shared" si="279"/>
        <v>0</v>
      </c>
      <c r="EQ224">
        <f t="shared" si="279"/>
        <v>0</v>
      </c>
      <c r="ER224">
        <f t="shared" si="279"/>
        <v>0</v>
      </c>
      <c r="ES224">
        <f t="shared" si="279"/>
        <v>0</v>
      </c>
      <c r="ET224">
        <f t="shared" si="279"/>
        <v>0</v>
      </c>
      <c r="EU224">
        <f t="shared" si="279"/>
        <v>0</v>
      </c>
      <c r="EV224">
        <f t="shared" si="279"/>
        <v>0</v>
      </c>
      <c r="EW224">
        <f t="shared" si="279"/>
        <v>0</v>
      </c>
      <c r="EX224">
        <f t="shared" si="279"/>
        <v>0</v>
      </c>
      <c r="EZ224">
        <f t="shared" si="265"/>
        <v>0.89060117301457353</v>
      </c>
      <c r="FB224">
        <f t="shared" si="266"/>
        <v>1.0044647844782262E-2</v>
      </c>
      <c r="FC224">
        <f t="shared" si="267"/>
        <v>0.24873165741953224</v>
      </c>
    </row>
    <row r="225" spans="1:159" x14ac:dyDescent="0.25">
      <c r="A225">
        <v>1390</v>
      </c>
      <c r="B225" s="19">
        <f>'Input spectra'!Y224</f>
        <v>4.0535141700041001E-2</v>
      </c>
      <c r="C225">
        <f>'Input spectra'!B224</f>
        <v>0</v>
      </c>
      <c r="D225">
        <f t="shared" si="288"/>
        <v>2.0653927966864227E-2</v>
      </c>
      <c r="E225">
        <f t="shared" si="288"/>
        <v>2.0420571480748634E-2</v>
      </c>
      <c r="F225">
        <f t="shared" si="288"/>
        <v>2.0188765001332331E-2</v>
      </c>
      <c r="G225">
        <f t="shared" si="288"/>
        <v>1.9958499806870318E-2</v>
      </c>
      <c r="H225">
        <f t="shared" si="288"/>
        <v>1.9729767220816773E-2</v>
      </c>
      <c r="I225">
        <f t="shared" si="288"/>
        <v>1.9502558611602099E-2</v>
      </c>
      <c r="J225">
        <f t="shared" si="288"/>
        <v>1.9276865392411042E-2</v>
      </c>
      <c r="K225">
        <f t="shared" si="288"/>
        <v>1.9052679020961808E-2</v>
      </c>
      <c r="L225">
        <f t="shared" si="288"/>
        <v>1.8829990999286336E-2</v>
      </c>
      <c r="M225">
        <f t="shared" si="288"/>
        <v>1.8608792873511519E-2</v>
      </c>
      <c r="N225">
        <f t="shared" si="291"/>
        <v>1.8389076233641541E-2</v>
      </c>
      <c r="O225">
        <f t="shared" si="291"/>
        <v>1.8170832713341196E-2</v>
      </c>
      <c r="P225">
        <f t="shared" si="291"/>
        <v>1.7954053989720307E-2</v>
      </c>
      <c r="Q225">
        <f t="shared" si="291"/>
        <v>1.7738731783119129E-2</v>
      </c>
      <c r="R225">
        <f t="shared" si="291"/>
        <v>1.7524857856894758E-2</v>
      </c>
      <c r="S225">
        <f t="shared" si="291"/>
        <v>1.7312424017208641E-2</v>
      </c>
      <c r="T225">
        <f t="shared" si="291"/>
        <v>1.7101422112815016E-2</v>
      </c>
      <c r="U225">
        <f t="shared" si="291"/>
        <v>1.68918440348504E-2</v>
      </c>
      <c r="V225">
        <f t="shared" si="291"/>
        <v>1.6683681716624106E-2</v>
      </c>
      <c r="W225">
        <f t="shared" si="291"/>
        <v>1.6476927133409713E-2</v>
      </c>
      <c r="X225">
        <f t="shared" si="291"/>
        <v>1.6271572302237556E-2</v>
      </c>
      <c r="Y225">
        <f t="shared" si="291"/>
        <v>1.6067609281688232E-2</v>
      </c>
      <c r="Z225">
        <f t="shared" si="291"/>
        <v>1.5865030171687049E-2</v>
      </c>
      <c r="AA225">
        <f t="shared" si="291"/>
        <v>1.5663827113299476E-2</v>
      </c>
      <c r="AB225">
        <f t="shared" si="291"/>
        <v>1.5463992288527593E-2</v>
      </c>
      <c r="AC225">
        <f t="shared" si="291"/>
        <v>1.5265517920107496E-2</v>
      </c>
      <c r="AD225">
        <f t="shared" si="283"/>
        <v>1.5068396271307643E-2</v>
      </c>
      <c r="AE225">
        <f t="shared" si="283"/>
        <v>1.4872619645728226E-2</v>
      </c>
      <c r="AF225">
        <f t="shared" si="283"/>
        <v>1.4678180387101458E-2</v>
      </c>
      <c r="AG225">
        <f t="shared" si="283"/>
        <v>1.4485070879092817E-2</v>
      </c>
      <c r="AH225">
        <f t="shared" si="283"/>
        <v>1.4293283545103274E-2</v>
      </c>
      <c r="AI225">
        <f t="shared" si="283"/>
        <v>1.4102810848072429E-2</v>
      </c>
      <c r="AJ225">
        <f t="shared" si="283"/>
        <v>1.3913645290282618E-2</v>
      </c>
      <c r="AK225">
        <f t="shared" si="283"/>
        <v>1.3725779413163929E-2</v>
      </c>
      <c r="AL225">
        <f t="shared" si="283"/>
        <v>1.3539205797100188E-2</v>
      </c>
      <c r="AM225">
        <f t="shared" si="283"/>
        <v>1.3353917061235857E-2</v>
      </c>
      <c r="AN225">
        <f t="shared" si="283"/>
        <v>1.3169905863283827E-2</v>
      </c>
      <c r="AO225">
        <f t="shared" si="283"/>
        <v>1.2987164899334189E-2</v>
      </c>
      <c r="AP225">
        <f t="shared" si="283"/>
        <v>1.2805686903663889E-2</v>
      </c>
      <c r="AQ225">
        <f t="shared" si="283"/>
        <v>1.2625464648547269E-2</v>
      </c>
      <c r="AR225">
        <f t="shared" si="292"/>
        <v>1.2446490944067584E-2</v>
      </c>
      <c r="AS225">
        <f t="shared" si="292"/>
        <v>1.2268758637929363E-2</v>
      </c>
      <c r="AT225">
        <f t="shared" si="292"/>
        <v>1.2092260615271674E-2</v>
      </c>
      <c r="AU225">
        <f t="shared" si="292"/>
        <v>1.191698979848234E-2</v>
      </c>
      <c r="AV225">
        <f t="shared" si="292"/>
        <v>1.1742939147012963E-2</v>
      </c>
      <c r="AW225">
        <f t="shared" si="292"/>
        <v>1.1570101657194902E-2</v>
      </c>
      <c r="AX225">
        <f t="shared" si="292"/>
        <v>1.0289360770121473E-2</v>
      </c>
      <c r="AY225">
        <f t="shared" si="292"/>
        <v>8.7956877169623991E-3</v>
      </c>
      <c r="AZ225">
        <f t="shared" si="292"/>
        <v>7.9211140003065481E-3</v>
      </c>
      <c r="BA225">
        <f t="shared" si="292"/>
        <v>7.2589618341754305E-3</v>
      </c>
      <c r="BB225">
        <f t="shared" si="292"/>
        <v>6.7180587222019248E-3</v>
      </c>
      <c r="BC225">
        <f t="shared" si="292"/>
        <v>6.258907851536823E-3</v>
      </c>
      <c r="BD225">
        <f t="shared" si="292"/>
        <v>5.859879359995779E-3</v>
      </c>
      <c r="BE225">
        <f t="shared" si="292"/>
        <v>5.5074961992327689E-3</v>
      </c>
      <c r="BF225">
        <f t="shared" si="292"/>
        <v>5.1926376267688902E-3</v>
      </c>
      <c r="BG225">
        <f t="shared" si="292"/>
        <v>4.908765419998312E-3</v>
      </c>
      <c r="BH225">
        <f t="shared" si="284"/>
        <v>4.650990003082619E-3</v>
      </c>
      <c r="BI225">
        <f t="shared" si="284"/>
        <v>4.4155344260703149E-3</v>
      </c>
      <c r="BJ225">
        <f t="shared" si="284"/>
        <v>4.1994058193011849E-3</v>
      </c>
      <c r="BK225">
        <f t="shared" si="284"/>
        <v>4.0001833230678303E-3</v>
      </c>
      <c r="BL225">
        <f t="shared" si="284"/>
        <v>3.81587534812927E-3</v>
      </c>
      <c r="BM225">
        <f t="shared" si="284"/>
        <v>3.6448201214044702E-3</v>
      </c>
      <c r="BN225">
        <f t="shared" si="284"/>
        <v>3.4856143495775264E-3</v>
      </c>
      <c r="BO225">
        <f t="shared" si="284"/>
        <v>3.3370607709639162E-3</v>
      </c>
      <c r="BP225">
        <f t="shared" si="284"/>
        <v>3.1981287654157943E-3</v>
      </c>
      <c r="BQ225">
        <f t="shared" si="284"/>
        <v>3.0679242191386635E-3</v>
      </c>
      <c r="BR225">
        <f t="shared" si="284"/>
        <v>2.9456660932654787E-3</v>
      </c>
      <c r="BS225">
        <f t="shared" si="284"/>
        <v>2.8306679423392321E-3</v>
      </c>
      <c r="BT225">
        <f t="shared" si="284"/>
        <v>2.7223231504968186E-3</v>
      </c>
      <c r="BU225">
        <f t="shared" si="284"/>
        <v>2.6200930027078856E-3</v>
      </c>
      <c r="BV225">
        <f t="shared" si="286"/>
        <v>2.5234969477383414E-3</v>
      </c>
      <c r="BW225">
        <f t="shared" si="286"/>
        <v>2.4321045765337383E-3</v>
      </c>
      <c r="BX225">
        <f t="shared" si="286"/>
        <v>2.3455289583374935E-3</v>
      </c>
      <c r="BY225">
        <f t="shared" si="286"/>
        <v>2.2634210624444548E-3</v>
      </c>
      <c r="BZ225">
        <f t="shared" si="286"/>
        <v>2.185465056139568E-3</v>
      </c>
      <c r="CA225">
        <f t="shared" si="286"/>
        <v>2.1113743158415687E-3</v>
      </c>
      <c r="CB225">
        <f t="shared" si="286"/>
        <v>2.0408880233626289E-3</v>
      </c>
      <c r="CC225">
        <f t="shared" si="286"/>
        <v>1.9737682456874997E-3</v>
      </c>
      <c r="CD225">
        <f t="shared" si="286"/>
        <v>1.9097974170010836E-3</v>
      </c>
      <c r="CE225">
        <f t="shared" si="286"/>
        <v>1.8487761574381076E-3</v>
      </c>
      <c r="CF225">
        <f t="shared" si="289"/>
        <v>1.7905213753344519E-3</v>
      </c>
      <c r="CG225">
        <f t="shared" si="289"/>
        <v>1.7348646094584115E-3</v>
      </c>
      <c r="CH225">
        <f t="shared" si="289"/>
        <v>1.6816505754038541E-3</v>
      </c>
      <c r="CI225">
        <f t="shared" si="289"/>
        <v>1.6307358864909261E-3</v>
      </c>
      <c r="CJ225">
        <f t="shared" si="289"/>
        <v>1.581987924485437E-3</v>
      </c>
      <c r="CK225">
        <f t="shared" si="289"/>
        <v>1.535283839473864E-3</v>
      </c>
      <c r="CL225">
        <f t="shared" si="289"/>
        <v>1.4905096615147513E-3</v>
      </c>
      <c r="CM225">
        <f t="shared" si="289"/>
        <v>1.4475595093810935E-3</v>
      </c>
      <c r="CN225">
        <f t="shared" si="289"/>
        <v>1.4063348839300209E-3</v>
      </c>
      <c r="CO225">
        <f t="shared" si="289"/>
        <v>1.3667440354777811E-3</v>
      </c>
      <c r="CP225">
        <f t="shared" si="293"/>
        <v>1.3287013960919679E-3</v>
      </c>
      <c r="CQ225">
        <f t="shared" si="293"/>
        <v>1.2921270689965076E-3</v>
      </c>
      <c r="CR225">
        <f t="shared" si="293"/>
        <v>8.3223827542416428E-4</v>
      </c>
      <c r="CS225">
        <f t="shared" si="293"/>
        <v>5.4075919742060735E-4</v>
      </c>
      <c r="CT225">
        <f t="shared" si="293"/>
        <v>3.7464028643726456E-4</v>
      </c>
      <c r="CU225">
        <f t="shared" si="293"/>
        <v>2.6072188033163853E-4</v>
      </c>
      <c r="CV225">
        <f t="shared" si="293"/>
        <v>1.7809097398183369E-4</v>
      </c>
      <c r="CW225">
        <f t="shared" si="293"/>
        <v>1.1711307701970526E-4</v>
      </c>
      <c r="CX225">
        <f t="shared" si="293"/>
        <v>7.2353034426512913E-5</v>
      </c>
      <c r="CY225">
        <f t="shared" si="293"/>
        <v>4.0362125789205702E-5</v>
      </c>
      <c r="CZ225">
        <f t="shared" si="293"/>
        <v>1.8775138939861094E-5</v>
      </c>
      <c r="DA225">
        <f t="shared" si="293"/>
        <v>5.8774856665776633E-6</v>
      </c>
      <c r="DB225">
        <f t="shared" si="293"/>
        <v>3.7348843478661205E-7</v>
      </c>
      <c r="DC225">
        <f t="shared" si="293"/>
        <v>0</v>
      </c>
      <c r="DD225">
        <f t="shared" si="293"/>
        <v>0</v>
      </c>
      <c r="DE225">
        <f t="shared" si="293"/>
        <v>0</v>
      </c>
      <c r="DF225">
        <f t="shared" si="285"/>
        <v>0</v>
      </c>
      <c r="DG225">
        <f t="shared" si="285"/>
        <v>0</v>
      </c>
      <c r="DH225">
        <f t="shared" si="285"/>
        <v>0</v>
      </c>
      <c r="DI225">
        <f t="shared" si="285"/>
        <v>0</v>
      </c>
      <c r="DJ225">
        <f t="shared" si="285"/>
        <v>0</v>
      </c>
      <c r="DK225">
        <f t="shared" si="285"/>
        <v>0</v>
      </c>
      <c r="DL225">
        <f t="shared" si="285"/>
        <v>0</v>
      </c>
      <c r="DM225">
        <f t="shared" si="285"/>
        <v>0</v>
      </c>
      <c r="DN225">
        <f t="shared" si="285"/>
        <v>0</v>
      </c>
      <c r="DO225">
        <f t="shared" si="285"/>
        <v>0</v>
      </c>
      <c r="DP225">
        <f t="shared" si="285"/>
        <v>0</v>
      </c>
      <c r="DQ225">
        <f t="shared" si="285"/>
        <v>0</v>
      </c>
      <c r="DR225">
        <f t="shared" si="285"/>
        <v>0</v>
      </c>
      <c r="DS225">
        <f t="shared" si="285"/>
        <v>0</v>
      </c>
      <c r="DT225">
        <f t="shared" si="287"/>
        <v>0</v>
      </c>
      <c r="DU225">
        <f t="shared" si="287"/>
        <v>0</v>
      </c>
      <c r="DV225">
        <f t="shared" si="287"/>
        <v>0</v>
      </c>
      <c r="DW225">
        <f t="shared" si="287"/>
        <v>0</v>
      </c>
      <c r="DX225">
        <f t="shared" si="287"/>
        <v>0</v>
      </c>
      <c r="DY225">
        <f t="shared" si="287"/>
        <v>0</v>
      </c>
      <c r="DZ225">
        <f t="shared" si="287"/>
        <v>0</v>
      </c>
      <c r="EA225">
        <f t="shared" si="287"/>
        <v>0</v>
      </c>
      <c r="EB225">
        <f t="shared" si="287"/>
        <v>0</v>
      </c>
      <c r="EC225">
        <f t="shared" si="287"/>
        <v>0</v>
      </c>
      <c r="ED225">
        <f t="shared" si="290"/>
        <v>0</v>
      </c>
      <c r="EE225">
        <f t="shared" si="290"/>
        <v>0</v>
      </c>
      <c r="EF225">
        <f t="shared" si="290"/>
        <v>0</v>
      </c>
      <c r="EG225">
        <f t="shared" si="290"/>
        <v>0</v>
      </c>
      <c r="EH225">
        <f t="shared" si="290"/>
        <v>0</v>
      </c>
      <c r="EI225">
        <f t="shared" si="290"/>
        <v>0</v>
      </c>
      <c r="EJ225">
        <f t="shared" si="290"/>
        <v>0</v>
      </c>
      <c r="EK225">
        <f t="shared" si="290"/>
        <v>0</v>
      </c>
      <c r="EL225">
        <f t="shared" si="290"/>
        <v>0</v>
      </c>
      <c r="EM225">
        <f t="shared" si="290"/>
        <v>0</v>
      </c>
      <c r="EN225">
        <f t="shared" si="279"/>
        <v>0</v>
      </c>
      <c r="EO225">
        <f t="shared" si="279"/>
        <v>0</v>
      </c>
      <c r="EP225">
        <f t="shared" si="279"/>
        <v>0</v>
      </c>
      <c r="EQ225">
        <f t="shared" si="279"/>
        <v>0</v>
      </c>
      <c r="ER225">
        <f t="shared" si="279"/>
        <v>0</v>
      </c>
      <c r="ES225">
        <f t="shared" si="279"/>
        <v>0</v>
      </c>
      <c r="ET225">
        <f t="shared" si="279"/>
        <v>0</v>
      </c>
      <c r="EU225">
        <f t="shared" si="279"/>
        <v>0</v>
      </c>
      <c r="EV225">
        <f t="shared" si="279"/>
        <v>0</v>
      </c>
      <c r="EW225">
        <f t="shared" si="279"/>
        <v>0</v>
      </c>
      <c r="EX225">
        <f t="shared" si="279"/>
        <v>0</v>
      </c>
      <c r="EZ225">
        <f t="shared" si="265"/>
        <v>0.89073059462325055</v>
      </c>
      <c r="FB225">
        <f t="shared" si="266"/>
        <v>1.0031782100164754E-2</v>
      </c>
      <c r="FC225">
        <f t="shared" si="267"/>
        <v>0.24873329850200934</v>
      </c>
    </row>
    <row r="226" spans="1:159" x14ac:dyDescent="0.25">
      <c r="A226">
        <v>1395</v>
      </c>
      <c r="B226" s="19">
        <f>'Input spectra'!Y225</f>
        <v>4.0482624360887398E-2</v>
      </c>
      <c r="C226">
        <f>'Input spectra'!B225</f>
        <v>0</v>
      </c>
      <c r="D226">
        <f t="shared" si="288"/>
        <v>2.0653927966864227E-2</v>
      </c>
      <c r="E226">
        <f t="shared" si="288"/>
        <v>2.0420678724438056E-2</v>
      </c>
      <c r="F226">
        <f t="shared" si="288"/>
        <v>2.0188977054489712E-2</v>
      </c>
      <c r="G226">
        <f t="shared" si="288"/>
        <v>1.9958814259538455E-2</v>
      </c>
      <c r="H226">
        <f t="shared" si="288"/>
        <v>1.9730181687120714E-2</v>
      </c>
      <c r="I226">
        <f t="shared" si="288"/>
        <v>1.9503070729568323E-2</v>
      </c>
      <c r="J226">
        <f t="shared" si="288"/>
        <v>1.9277472823787771E-2</v>
      </c>
      <c r="K226">
        <f t="shared" si="288"/>
        <v>1.9053379451040534E-2</v>
      </c>
      <c r="L226">
        <f t="shared" si="288"/>
        <v>1.8830782136724449E-2</v>
      </c>
      <c r="M226">
        <f t="shared" si="288"/>
        <v>1.8609672450156135E-2</v>
      </c>
      <c r="N226">
        <f t="shared" si="291"/>
        <v>1.8390042004354453E-2</v>
      </c>
      <c r="O226">
        <f t="shared" si="291"/>
        <v>1.8171882455824968E-2</v>
      </c>
      <c r="P226">
        <f t="shared" si="291"/>
        <v>1.7955185504345487E-2</v>
      </c>
      <c r="Q226">
        <f t="shared" si="291"/>
        <v>1.7739942892752596E-2</v>
      </c>
      <c r="R226">
        <f t="shared" si="291"/>
        <v>1.7526146406729188E-2</v>
      </c>
      <c r="S226">
        <f t="shared" si="291"/>
        <v>1.7313787874593079E-2</v>
      </c>
      <c r="T226">
        <f t="shared" si="291"/>
        <v>1.7102859167086554E-2</v>
      </c>
      <c r="U226">
        <f t="shared" si="291"/>
        <v>1.6893352197166953E-2</v>
      </c>
      <c r="V226">
        <f t="shared" si="291"/>
        <v>1.668525891979827E-2</v>
      </c>
      <c r="W226">
        <f t="shared" si="291"/>
        <v>1.6478571331743724E-2</v>
      </c>
      <c r="X226">
        <f t="shared" si="291"/>
        <v>1.6273281471359317E-2</v>
      </c>
      <c r="Y226">
        <f t="shared" si="291"/>
        <v>1.6069381418388408E-2</v>
      </c>
      <c r="Z226">
        <f t="shared" si="291"/>
        <v>1.5866863293757229E-2</v>
      </c>
      <c r="AA226">
        <f t="shared" si="291"/>
        <v>1.5665719259371415E-2</v>
      </c>
      <c r="AB226">
        <f t="shared" si="291"/>
        <v>1.5465941517913466E-2</v>
      </c>
      <c r="AC226">
        <f t="shared" si="291"/>
        <v>1.5267522312641234E-2</v>
      </c>
      <c r="AD226">
        <f t="shared" si="283"/>
        <v>1.5070453927187292E-2</v>
      </c>
      <c r="AE226">
        <f t="shared" si="283"/>
        <v>1.4874728685359344E-2</v>
      </c>
      <c r="AF226">
        <f t="shared" si="283"/>
        <v>1.4680338950941542E-2</v>
      </c>
      <c r="AG226">
        <f t="shared" si="283"/>
        <v>1.4487277127496744E-2</v>
      </c>
      <c r="AH226">
        <f t="shared" si="283"/>
        <v>1.4295535658169765E-2</v>
      </c>
      <c r="AI226">
        <f t="shared" si="283"/>
        <v>1.4105107025491521E-2</v>
      </c>
      <c r="AJ226">
        <f t="shared" si="283"/>
        <v>1.3915983751184137E-2</v>
      </c>
      <c r="AK226">
        <f t="shared" si="283"/>
        <v>1.3728158395966963E-2</v>
      </c>
      <c r="AL226">
        <f t="shared" si="283"/>
        <v>1.3541623559363551E-2</v>
      </c>
      <c r="AM226">
        <f t="shared" si="283"/>
        <v>1.3356371879509532E-2</v>
      </c>
      <c r="AN226">
        <f t="shared" si="283"/>
        <v>1.3172396032961399E-2</v>
      </c>
      <c r="AO226">
        <f t="shared" si="283"/>
        <v>1.2989688734506248E-2</v>
      </c>
      <c r="AP226">
        <f t="shared" si="283"/>
        <v>1.2808242736972394E-2</v>
      </c>
      <c r="AQ226">
        <f t="shared" si="283"/>
        <v>1.2628050831040889E-2</v>
      </c>
      <c r="AR226">
        <f t="shared" si="292"/>
        <v>1.2449105845057979E-2</v>
      </c>
      <c r="AS226">
        <f t="shared" si="292"/>
        <v>1.2271400644848426E-2</v>
      </c>
      <c r="AT226">
        <f t="shared" si="292"/>
        <v>1.2094928133529715E-2</v>
      </c>
      <c r="AU226">
        <f t="shared" si="292"/>
        <v>1.1919681251327205E-2</v>
      </c>
      <c r="AV226">
        <f t="shared" si="292"/>
        <v>1.1745652975390099E-2</v>
      </c>
      <c r="AW226">
        <f t="shared" si="292"/>
        <v>1.1572836319608338E-2</v>
      </c>
      <c r="AX226">
        <f t="shared" si="292"/>
        <v>1.029184677169971E-2</v>
      </c>
      <c r="AY226">
        <f t="shared" si="292"/>
        <v>8.79785903766667E-3</v>
      </c>
      <c r="AZ226">
        <f t="shared" si="292"/>
        <v>7.9231110319911251E-3</v>
      </c>
      <c r="BA226">
        <f t="shared" si="292"/>
        <v>7.2608300592116167E-3</v>
      </c>
      <c r="BB226">
        <f t="shared" si="292"/>
        <v>6.7198230266750664E-3</v>
      </c>
      <c r="BC226">
        <f t="shared" si="292"/>
        <v>6.2605844521063207E-3</v>
      </c>
      <c r="BD226">
        <f t="shared" si="292"/>
        <v>5.8614798539384991E-3</v>
      </c>
      <c r="BE226">
        <f t="shared" si="292"/>
        <v>5.5090293795396752E-3</v>
      </c>
      <c r="BF226">
        <f t="shared" si="292"/>
        <v>5.1941104345597467E-3</v>
      </c>
      <c r="BG226">
        <f t="shared" si="292"/>
        <v>4.9101834989323479E-3</v>
      </c>
      <c r="BH226">
        <f t="shared" si="284"/>
        <v>4.6523580469102141E-3</v>
      </c>
      <c r="BI226">
        <f t="shared" si="284"/>
        <v>4.4168564090057583E-3</v>
      </c>
      <c r="BJ226">
        <f t="shared" si="284"/>
        <v>4.2006851555285675E-3</v>
      </c>
      <c r="BK226">
        <f t="shared" si="284"/>
        <v>4.0014229811204619E-3</v>
      </c>
      <c r="BL226">
        <f t="shared" si="284"/>
        <v>3.8170779353083094E-3</v>
      </c>
      <c r="BM226">
        <f t="shared" si="284"/>
        <v>3.6459879476066783E-3</v>
      </c>
      <c r="BN226">
        <f t="shared" si="284"/>
        <v>3.4867494765543515E-3</v>
      </c>
      <c r="BO226">
        <f t="shared" si="284"/>
        <v>3.3381650510138647E-3</v>
      </c>
      <c r="BP226">
        <f t="shared" si="284"/>
        <v>3.1992038722466671E-3</v>
      </c>
      <c r="BQ226">
        <f t="shared" si="284"/>
        <v>3.0689716728179444E-3</v>
      </c>
      <c r="BR226">
        <f t="shared" si="284"/>
        <v>2.9466872806330697E-3</v>
      </c>
      <c r="BS226">
        <f t="shared" si="284"/>
        <v>2.8316641338860132E-3</v>
      </c>
      <c r="BT226">
        <f t="shared" si="284"/>
        <v>2.7232955144544007E-3</v>
      </c>
      <c r="BU226">
        <f t="shared" si="284"/>
        <v>2.6210426169117496E-3</v>
      </c>
      <c r="BV226">
        <f t="shared" si="286"/>
        <v>2.5244248096942378E-3</v>
      </c>
      <c r="BW226">
        <f t="shared" si="286"/>
        <v>2.4330116120202094E-3</v>
      </c>
      <c r="BX226">
        <f t="shared" si="286"/>
        <v>2.3464160288051714E-3</v>
      </c>
      <c r="BY226">
        <f t="shared" si="286"/>
        <v>2.2642889714183712E-3</v>
      </c>
      <c r="BZ226">
        <f t="shared" si="286"/>
        <v>2.1863145547892445E-3</v>
      </c>
      <c r="CA226">
        <f t="shared" si="286"/>
        <v>2.112206107851641E-3</v>
      </c>
      <c r="CB226">
        <f t="shared" si="286"/>
        <v>2.0417027692118733E-3</v>
      </c>
      <c r="CC226">
        <f t="shared" si="286"/>
        <v>1.9745665664245367E-3</v>
      </c>
      <c r="CD226">
        <f t="shared" si="286"/>
        <v>1.9105798975895298E-3</v>
      </c>
      <c r="CE226">
        <f t="shared" si="286"/>
        <v>1.8495433497315355E-3</v>
      </c>
      <c r="CF226">
        <f t="shared" si="289"/>
        <v>1.7912738007315448E-3</v>
      </c>
      <c r="CG226">
        <f t="shared" si="289"/>
        <v>1.7356027612805993E-3</v>
      </c>
      <c r="CH226">
        <f t="shared" si="289"/>
        <v>1.6823749210311222E-3</v>
      </c>
      <c r="CI226">
        <f t="shared" si="289"/>
        <v>1.6314468692860582E-3</v>
      </c>
      <c r="CJ226">
        <f t="shared" si="289"/>
        <v>1.5826859655324855E-3</v>
      </c>
      <c r="CK226">
        <f t="shared" si="289"/>
        <v>1.535969339152917E-3</v>
      </c>
      <c r="CL226">
        <f t="shared" si="289"/>
        <v>1.4911830009319692E-3</v>
      </c>
      <c r="CM226">
        <f t="shared" si="289"/>
        <v>1.4482210516703852E-3</v>
      </c>
      <c r="CN226">
        <f t="shared" si="289"/>
        <v>1.4069849754405396E-3</v>
      </c>
      <c r="CO226">
        <f t="shared" si="289"/>
        <v>1.3673830068595613E-3</v>
      </c>
      <c r="CP226">
        <f t="shared" si="293"/>
        <v>1.3293295632904594E-3</v>
      </c>
      <c r="CQ226">
        <f t="shared" si="293"/>
        <v>1.2927447341654079E-3</v>
      </c>
      <c r="CR226">
        <f t="shared" si="293"/>
        <v>8.3264047642581866E-4</v>
      </c>
      <c r="CS226">
        <f t="shared" si="293"/>
        <v>5.4102337480675374E-4</v>
      </c>
      <c r="CT226">
        <f t="shared" si="293"/>
        <v>3.7482527813852986E-4</v>
      </c>
      <c r="CU226">
        <f t="shared" si="293"/>
        <v>2.6085199077038065E-4</v>
      </c>
      <c r="CV226">
        <f t="shared" si="293"/>
        <v>1.781807841147352E-4</v>
      </c>
      <c r="CW226">
        <f t="shared" si="293"/>
        <v>1.1717275174980735E-4</v>
      </c>
      <c r="CX226">
        <f t="shared" si="293"/>
        <v>7.2390281941486708E-5</v>
      </c>
      <c r="CY226">
        <f t="shared" si="293"/>
        <v>4.0383116388811941E-5</v>
      </c>
      <c r="CZ226">
        <f t="shared" si="293"/>
        <v>1.8785001732866242E-5</v>
      </c>
      <c r="DA226">
        <f t="shared" si="293"/>
        <v>5.8806040596135912E-6</v>
      </c>
      <c r="DB226">
        <f t="shared" si="293"/>
        <v>3.7368855749413463E-7</v>
      </c>
      <c r="DC226">
        <f t="shared" si="293"/>
        <v>0</v>
      </c>
      <c r="DD226">
        <f t="shared" si="293"/>
        <v>0</v>
      </c>
      <c r="DE226">
        <f t="shared" si="293"/>
        <v>0</v>
      </c>
      <c r="DF226">
        <f t="shared" si="285"/>
        <v>0</v>
      </c>
      <c r="DG226">
        <f t="shared" si="285"/>
        <v>0</v>
      </c>
      <c r="DH226">
        <f t="shared" si="285"/>
        <v>0</v>
      </c>
      <c r="DI226">
        <f t="shared" si="285"/>
        <v>0</v>
      </c>
      <c r="DJ226">
        <f t="shared" si="285"/>
        <v>0</v>
      </c>
      <c r="DK226">
        <f t="shared" si="285"/>
        <v>0</v>
      </c>
      <c r="DL226">
        <f t="shared" si="285"/>
        <v>0</v>
      </c>
      <c r="DM226">
        <f t="shared" si="285"/>
        <v>0</v>
      </c>
      <c r="DN226">
        <f t="shared" si="285"/>
        <v>0</v>
      </c>
      <c r="DO226">
        <f t="shared" si="285"/>
        <v>0</v>
      </c>
      <c r="DP226">
        <f t="shared" si="285"/>
        <v>0</v>
      </c>
      <c r="DQ226">
        <f t="shared" si="285"/>
        <v>0</v>
      </c>
      <c r="DR226">
        <f t="shared" si="285"/>
        <v>0</v>
      </c>
      <c r="DS226">
        <f t="shared" si="285"/>
        <v>0</v>
      </c>
      <c r="DT226">
        <f t="shared" si="287"/>
        <v>0</v>
      </c>
      <c r="DU226">
        <f t="shared" si="287"/>
        <v>0</v>
      </c>
      <c r="DV226">
        <f t="shared" si="287"/>
        <v>0</v>
      </c>
      <c r="DW226">
        <f t="shared" si="287"/>
        <v>0</v>
      </c>
      <c r="DX226">
        <f t="shared" si="287"/>
        <v>0</v>
      </c>
      <c r="DY226">
        <f t="shared" si="287"/>
        <v>0</v>
      </c>
      <c r="DZ226">
        <f t="shared" si="287"/>
        <v>0</v>
      </c>
      <c r="EA226">
        <f t="shared" si="287"/>
        <v>0</v>
      </c>
      <c r="EB226">
        <f t="shared" si="287"/>
        <v>0</v>
      </c>
      <c r="EC226">
        <f t="shared" si="287"/>
        <v>0</v>
      </c>
      <c r="ED226">
        <f t="shared" si="290"/>
        <v>0</v>
      </c>
      <c r="EE226">
        <f t="shared" si="290"/>
        <v>0</v>
      </c>
      <c r="EF226">
        <f t="shared" si="290"/>
        <v>0</v>
      </c>
      <c r="EG226">
        <f t="shared" si="290"/>
        <v>0</v>
      </c>
      <c r="EH226">
        <f t="shared" si="290"/>
        <v>0</v>
      </c>
      <c r="EI226">
        <f t="shared" si="290"/>
        <v>0</v>
      </c>
      <c r="EJ226">
        <f t="shared" si="290"/>
        <v>0</v>
      </c>
      <c r="EK226">
        <f t="shared" si="290"/>
        <v>0</v>
      </c>
      <c r="EL226">
        <f t="shared" si="290"/>
        <v>0</v>
      </c>
      <c r="EM226">
        <f t="shared" si="290"/>
        <v>0</v>
      </c>
      <c r="EN226">
        <f t="shared" si="279"/>
        <v>0</v>
      </c>
      <c r="EO226">
        <f t="shared" si="279"/>
        <v>0</v>
      </c>
      <c r="EP226">
        <f t="shared" si="279"/>
        <v>0</v>
      </c>
      <c r="EQ226">
        <f t="shared" si="279"/>
        <v>0</v>
      </c>
      <c r="ER226">
        <f t="shared" si="279"/>
        <v>0</v>
      </c>
      <c r="ES226">
        <f t="shared" si="279"/>
        <v>0</v>
      </c>
      <c r="ET226">
        <f t="shared" si="279"/>
        <v>0</v>
      </c>
      <c r="EU226">
        <f t="shared" ref="EN226:EX247" si="294">EU$2*EXP(- EU$1 * ($C226*_c1+$B226))</f>
        <v>0</v>
      </c>
      <c r="EV226">
        <f t="shared" si="294"/>
        <v>0</v>
      </c>
      <c r="EW226">
        <f t="shared" si="294"/>
        <v>0</v>
      </c>
      <c r="EX226">
        <f t="shared" si="294"/>
        <v>0</v>
      </c>
      <c r="EZ226">
        <f t="shared" si="265"/>
        <v>0.89086004542338293</v>
      </c>
      <c r="FB226">
        <f t="shared" si="266"/>
        <v>1.0018916017705382E-2</v>
      </c>
      <c r="FC226">
        <f t="shared" si="267"/>
        <v>0.24873493958469978</v>
      </c>
    </row>
    <row r="227" spans="1:159" x14ac:dyDescent="0.25">
      <c r="A227">
        <v>1400</v>
      </c>
      <c r="B227" s="19">
        <f>'Input spectra'!Y226</f>
        <v>4.0430107021733802E-2</v>
      </c>
      <c r="C227">
        <f>'Input spectra'!B226</f>
        <v>0</v>
      </c>
      <c r="D227">
        <f t="shared" si="288"/>
        <v>2.0653927966864227E-2</v>
      </c>
      <c r="E227">
        <f t="shared" si="288"/>
        <v>2.0420785968690697E-2</v>
      </c>
      <c r="F227">
        <f t="shared" si="288"/>
        <v>2.0189189109874391E-2</v>
      </c>
      <c r="G227">
        <f t="shared" si="288"/>
        <v>1.9959128717160889E-2</v>
      </c>
      <c r="H227">
        <f t="shared" si="288"/>
        <v>1.9730596162131415E-2</v>
      </c>
      <c r="I227">
        <f t="shared" si="288"/>
        <v>1.950358286098226E-2</v>
      </c>
      <c r="J227">
        <f t="shared" si="288"/>
        <v>1.9278080274305213E-2</v>
      </c>
      <c r="K227">
        <f t="shared" si="288"/>
        <v>1.905407990686904E-2</v>
      </c>
      <c r="L227">
        <f t="shared" si="288"/>
        <v>1.8831573307402004E-2</v>
      </c>
      <c r="M227">
        <f t="shared" si="288"/>
        <v>1.8610552068375457E-2</v>
      </c>
      <c r="N227">
        <f t="shared" si="291"/>
        <v>1.8391007825788411E-2</v>
      </c>
      <c r="O227">
        <f t="shared" si="291"/>
        <v>1.8172932258953143E-2</v>
      </c>
      <c r="P227">
        <f t="shared" si="291"/>
        <v>1.7956317090281879E-2</v>
      </c>
      <c r="Q227">
        <f t="shared" si="291"/>
        <v>1.7741154085074415E-2</v>
      </c>
      <c r="R227">
        <f t="shared" si="291"/>
        <v>1.7527435051306797E-2</v>
      </c>
      <c r="S227">
        <f t="shared" si="291"/>
        <v>1.7315151839420992E-2</v>
      </c>
      <c r="T227">
        <f t="shared" si="291"/>
        <v>1.7104296342115594E-2</v>
      </c>
      <c r="U227">
        <f t="shared" si="291"/>
        <v>1.6894860494137461E-2</v>
      </c>
      <c r="V227">
        <f t="shared" si="291"/>
        <v>1.6686836272074408E-2</v>
      </c>
      <c r="W227">
        <f t="shared" si="291"/>
        <v>1.6480215694148873E-2</v>
      </c>
      <c r="X227">
        <f t="shared" si="291"/>
        <v>1.6274990820012537E-2</v>
      </c>
      <c r="Y227">
        <f t="shared" si="291"/>
        <v>1.6071153750541956E-2</v>
      </c>
      <c r="Z227">
        <f t="shared" si="291"/>
        <v>1.5868696627635171E-2</v>
      </c>
      <c r="AA227">
        <f t="shared" si="291"/>
        <v>1.5667611634009253E-2</v>
      </c>
      <c r="AB227">
        <f t="shared" si="291"/>
        <v>1.5467890992998843E-2</v>
      </c>
      <c r="AC227">
        <f t="shared" si="291"/>
        <v>1.5269526968355655E-2</v>
      </c>
      <c r="AD227">
        <f t="shared" si="283"/>
        <v>1.5072511864048914E-2</v>
      </c>
      <c r="AE227">
        <f t="shared" si="283"/>
        <v>1.4876838024066771E-2</v>
      </c>
      <c r="AF227">
        <f t="shared" si="283"/>
        <v>1.4682497832218646E-2</v>
      </c>
      <c r="AG227">
        <f t="shared" si="283"/>
        <v>1.4489483711938514E-2</v>
      </c>
      <c r="AH227">
        <f t="shared" si="283"/>
        <v>1.4297788126089164E-2</v>
      </c>
      <c r="AI227">
        <f t="shared" si="283"/>
        <v>1.4107403576767341E-2</v>
      </c>
      <c r="AJ227">
        <f t="shared" ref="AH227:AQ247" si="295">AJ$2*EXP(- AJ$1 * ($C227*_c1+$B227))</f>
        <v>1.391832260510986E-2</v>
      </c>
      <c r="AK227">
        <f t="shared" si="295"/>
        <v>1.373053779110062E-2</v>
      </c>
      <c r="AL227">
        <f t="shared" si="295"/>
        <v>1.3544041753378557E-2</v>
      </c>
      <c r="AM227">
        <f t="shared" si="295"/>
        <v>1.335882714904651E-2</v>
      </c>
      <c r="AN227">
        <f t="shared" si="295"/>
        <v>1.3174886673480985E-2</v>
      </c>
      <c r="AO227">
        <f t="shared" si="295"/>
        <v>1.2992213060142853E-2</v>
      </c>
      <c r="AP227">
        <f t="shared" si="295"/>
        <v>1.2810799080388943E-2</v>
      </c>
      <c r="AQ227">
        <f t="shared" si="295"/>
        <v>1.263063754328451E-2</v>
      </c>
      <c r="AR227">
        <f t="shared" si="292"/>
        <v>1.2451721295416645E-2</v>
      </c>
      <c r="AS227">
        <f t="shared" si="292"/>
        <v>1.2274043220708551E-2</v>
      </c>
      <c r="AT227">
        <f t="shared" si="292"/>
        <v>1.2097596240234687E-2</v>
      </c>
      <c r="AU227">
        <f t="shared" si="292"/>
        <v>1.1922373312036855E-2</v>
      </c>
      <c r="AV227">
        <f t="shared" si="292"/>
        <v>1.1748367430941094E-2</v>
      </c>
      <c r="AW227">
        <f t="shared" si="292"/>
        <v>1.1575571628375513E-2</v>
      </c>
      <c r="AX227">
        <f t="shared" si="292"/>
        <v>1.0294333373918161E-2</v>
      </c>
      <c r="AY227">
        <f t="shared" si="292"/>
        <v>8.8000308943874221E-3</v>
      </c>
      <c r="AZ227">
        <f t="shared" si="292"/>
        <v>7.9251085671573542E-3</v>
      </c>
      <c r="BA227">
        <f t="shared" si="292"/>
        <v>7.2626987650692854E-3</v>
      </c>
      <c r="BB227">
        <f t="shared" si="292"/>
        <v>6.7215877944919221E-3</v>
      </c>
      <c r="BC227">
        <f t="shared" si="292"/>
        <v>6.2622615017940246E-3</v>
      </c>
      <c r="BD227">
        <f t="shared" si="292"/>
        <v>5.8630807850200565E-3</v>
      </c>
      <c r="BE227">
        <f t="shared" si="292"/>
        <v>5.5105629866542922E-3</v>
      </c>
      <c r="BF227">
        <f t="shared" si="292"/>
        <v>5.1955836600887434E-3</v>
      </c>
      <c r="BG227">
        <f t="shared" si="292"/>
        <v>4.9116019875310732E-3</v>
      </c>
      <c r="BH227">
        <f t="shared" si="284"/>
        <v>4.6537264931346984E-3</v>
      </c>
      <c r="BI227">
        <f t="shared" si="284"/>
        <v>4.4181787877344879E-3</v>
      </c>
      <c r="BJ227">
        <f t="shared" si="284"/>
        <v>4.2019648815018453E-3</v>
      </c>
      <c r="BK227">
        <f t="shared" si="284"/>
        <v>4.0026630233435077E-3</v>
      </c>
      <c r="BL227">
        <f t="shared" si="284"/>
        <v>3.81828090148713E-3</v>
      </c>
      <c r="BM227">
        <f t="shared" si="284"/>
        <v>3.6471561479886785E-3</v>
      </c>
      <c r="BN227">
        <f t="shared" ref="BL227:CA247" si="296">BN$2*EXP(- BN$1 * ($C227*_c1+$B227))</f>
        <v>3.4878849731972161E-3</v>
      </c>
      <c r="BO227">
        <f t="shared" si="296"/>
        <v>3.3392696964855157E-3</v>
      </c>
      <c r="BP227">
        <f t="shared" si="296"/>
        <v>3.200279340493474E-3</v>
      </c>
      <c r="BQ227">
        <f t="shared" si="296"/>
        <v>3.0700194841198811E-3</v>
      </c>
      <c r="BR227">
        <f t="shared" si="296"/>
        <v>2.9477088220202967E-3</v>
      </c>
      <c r="BS227">
        <f t="shared" si="296"/>
        <v>2.8326606760205766E-3</v>
      </c>
      <c r="BT227">
        <f t="shared" si="296"/>
        <v>2.7242682257225758E-3</v>
      </c>
      <c r="BU227">
        <f t="shared" si="296"/>
        <v>2.6219925752893262E-3</v>
      </c>
      <c r="BV227">
        <f t="shared" si="286"/>
        <v>2.5253530128147264E-3</v>
      </c>
      <c r="BW227">
        <f t="shared" si="286"/>
        <v>2.4339189857788845E-3</v>
      </c>
      <c r="BX227">
        <f t="shared" si="286"/>
        <v>2.3473034347596539E-3</v>
      </c>
      <c r="BY227">
        <f t="shared" si="286"/>
        <v>2.2651572131920485E-3</v>
      </c>
      <c r="BZ227">
        <f t="shared" si="286"/>
        <v>2.1871643836423042E-3</v>
      </c>
      <c r="CA227">
        <f t="shared" si="286"/>
        <v>2.1130382275525174E-3</v>
      </c>
      <c r="CB227">
        <f t="shared" si="286"/>
        <v>2.0425178403169816E-3</v>
      </c>
      <c r="CC227">
        <f t="shared" si="286"/>
        <v>1.975365210054598E-3</v>
      </c>
      <c r="CD227">
        <f t="shared" si="286"/>
        <v>1.9113626987752629E-3</v>
      </c>
      <c r="CE227">
        <f t="shared" si="286"/>
        <v>1.8503108603890948E-3</v>
      </c>
      <c r="CF227">
        <f t="shared" si="289"/>
        <v>1.7920265423180925E-3</v>
      </c>
      <c r="CG227">
        <f t="shared" si="289"/>
        <v>1.7363412271723172E-3</v>
      </c>
      <c r="CH227">
        <f t="shared" si="289"/>
        <v>1.6830995786593463E-3</v>
      </c>
      <c r="CI227">
        <f t="shared" si="289"/>
        <v>1.6321581620618187E-3</v>
      </c>
      <c r="CJ227">
        <f t="shared" si="289"/>
        <v>1.5833843145852372E-3</v>
      </c>
      <c r="CK227">
        <f t="shared" si="289"/>
        <v>1.5366551449055425E-3</v>
      </c>
      <c r="CL227">
        <f t="shared" si="289"/>
        <v>1.4918566445310264E-3</v>
      </c>
      <c r="CM227">
        <f t="shared" si="289"/>
        <v>1.4488828962879734E-3</v>
      </c>
      <c r="CN227">
        <f t="shared" si="289"/>
        <v>1.4076353674619653E-3</v>
      </c>
      <c r="CO227">
        <f t="shared" si="289"/>
        <v>1.3680222769691325E-3</v>
      </c>
      <c r="CP227">
        <f t="shared" si="293"/>
        <v>1.3299580274661574E-3</v>
      </c>
      <c r="CQ227">
        <f t="shared" si="293"/>
        <v>1.293362694591849E-3</v>
      </c>
      <c r="CR227">
        <f t="shared" si="293"/>
        <v>8.3304287180166882E-4</v>
      </c>
      <c r="CS227">
        <f t="shared" si="293"/>
        <v>5.4128768125162293E-4</v>
      </c>
      <c r="CT227">
        <f t="shared" si="293"/>
        <v>3.7501036118589641E-4</v>
      </c>
      <c r="CU227">
        <f t="shared" si="293"/>
        <v>2.6098216613933215E-4</v>
      </c>
      <c r="CV227">
        <f t="shared" si="293"/>
        <v>1.7827063953830918E-4</v>
      </c>
      <c r="CW227">
        <f t="shared" si="293"/>
        <v>1.1723245688704674E-4</v>
      </c>
      <c r="CX227">
        <f t="shared" si="293"/>
        <v>7.242754863157019E-5</v>
      </c>
      <c r="CY227">
        <f t="shared" si="293"/>
        <v>4.0404117904723096E-5</v>
      </c>
      <c r="CZ227">
        <f t="shared" si="293"/>
        <v>1.8794869706908189E-5</v>
      </c>
      <c r="DA227">
        <f t="shared" si="293"/>
        <v>5.8837241071622953E-6</v>
      </c>
      <c r="DB227">
        <f t="shared" si="293"/>
        <v>3.7388878743147839E-7</v>
      </c>
      <c r="DC227">
        <f t="shared" si="293"/>
        <v>0</v>
      </c>
      <c r="DD227">
        <f t="shared" si="293"/>
        <v>0</v>
      </c>
      <c r="DE227">
        <f t="shared" si="293"/>
        <v>0</v>
      </c>
      <c r="DF227">
        <f t="shared" si="285"/>
        <v>0</v>
      </c>
      <c r="DG227">
        <f t="shared" si="285"/>
        <v>0</v>
      </c>
      <c r="DH227">
        <f t="shared" si="285"/>
        <v>0</v>
      </c>
      <c r="DI227">
        <f t="shared" si="285"/>
        <v>0</v>
      </c>
      <c r="DJ227">
        <f t="shared" si="285"/>
        <v>0</v>
      </c>
      <c r="DK227">
        <f t="shared" si="285"/>
        <v>0</v>
      </c>
      <c r="DL227">
        <f t="shared" ref="DJ227:DY247" si="297">DL$2*EXP(- DL$1 * ($C227*_c1+$B227))</f>
        <v>0</v>
      </c>
      <c r="DM227">
        <f t="shared" si="297"/>
        <v>0</v>
      </c>
      <c r="DN227">
        <f t="shared" si="297"/>
        <v>0</v>
      </c>
      <c r="DO227">
        <f t="shared" si="297"/>
        <v>0</v>
      </c>
      <c r="DP227">
        <f t="shared" si="297"/>
        <v>0</v>
      </c>
      <c r="DQ227">
        <f t="shared" si="297"/>
        <v>0</v>
      </c>
      <c r="DR227">
        <f t="shared" si="297"/>
        <v>0</v>
      </c>
      <c r="DS227">
        <f t="shared" si="297"/>
        <v>0</v>
      </c>
      <c r="DT227">
        <f t="shared" si="287"/>
        <v>0</v>
      </c>
      <c r="DU227">
        <f t="shared" si="287"/>
        <v>0</v>
      </c>
      <c r="DV227">
        <f t="shared" si="287"/>
        <v>0</v>
      </c>
      <c r="DW227">
        <f t="shared" si="287"/>
        <v>0</v>
      </c>
      <c r="DX227">
        <f t="shared" si="287"/>
        <v>0</v>
      </c>
      <c r="DY227">
        <f t="shared" si="287"/>
        <v>0</v>
      </c>
      <c r="DZ227">
        <f t="shared" si="287"/>
        <v>0</v>
      </c>
      <c r="EA227">
        <f t="shared" si="287"/>
        <v>0</v>
      </c>
      <c r="EB227">
        <f t="shared" si="287"/>
        <v>0</v>
      </c>
      <c r="EC227">
        <f t="shared" si="287"/>
        <v>0</v>
      </c>
      <c r="ED227">
        <f t="shared" si="290"/>
        <v>0</v>
      </c>
      <c r="EE227">
        <f t="shared" si="290"/>
        <v>0</v>
      </c>
      <c r="EF227">
        <f t="shared" si="290"/>
        <v>0</v>
      </c>
      <c r="EG227">
        <f t="shared" si="290"/>
        <v>0</v>
      </c>
      <c r="EH227">
        <f t="shared" si="290"/>
        <v>0</v>
      </c>
      <c r="EI227">
        <f t="shared" si="290"/>
        <v>0</v>
      </c>
      <c r="EJ227">
        <f t="shared" si="290"/>
        <v>0</v>
      </c>
      <c r="EK227">
        <f t="shared" si="290"/>
        <v>0</v>
      </c>
      <c r="EL227">
        <f t="shared" si="290"/>
        <v>0</v>
      </c>
      <c r="EM227">
        <f t="shared" si="290"/>
        <v>0</v>
      </c>
      <c r="EN227">
        <f t="shared" si="294"/>
        <v>0</v>
      </c>
      <c r="EO227">
        <f t="shared" si="294"/>
        <v>0</v>
      </c>
      <c r="EP227">
        <f t="shared" si="294"/>
        <v>0</v>
      </c>
      <c r="EQ227">
        <f t="shared" si="294"/>
        <v>0</v>
      </c>
      <c r="ER227">
        <f t="shared" si="294"/>
        <v>0</v>
      </c>
      <c r="ES227">
        <f t="shared" si="294"/>
        <v>0</v>
      </c>
      <c r="ET227">
        <f t="shared" si="294"/>
        <v>0</v>
      </c>
      <c r="EU227">
        <f t="shared" si="294"/>
        <v>0</v>
      </c>
      <c r="EV227">
        <f t="shared" si="294"/>
        <v>0</v>
      </c>
      <c r="EW227">
        <f t="shared" si="294"/>
        <v>0</v>
      </c>
      <c r="EX227">
        <f t="shared" si="294"/>
        <v>0</v>
      </c>
      <c r="EZ227">
        <f t="shared" si="265"/>
        <v>0.89098952542316634</v>
      </c>
      <c r="FB227">
        <f t="shared" si="266"/>
        <v>1.0006049597395428E-2</v>
      </c>
      <c r="FC227">
        <f t="shared" si="267"/>
        <v>0.24873658066761389</v>
      </c>
    </row>
    <row r="228" spans="1:159" x14ac:dyDescent="0.25">
      <c r="A228">
        <v>1405</v>
      </c>
      <c r="B228" s="19">
        <f>'Input spectra'!Y227</f>
        <v>4.0377589682580199E-2</v>
      </c>
      <c r="C228">
        <f>'Input spectra'!B227</f>
        <v>0</v>
      </c>
      <c r="D228">
        <f t="shared" si="288"/>
        <v>2.0653927966864227E-2</v>
      </c>
      <c r="E228">
        <f t="shared" si="288"/>
        <v>2.0420893213506559E-2</v>
      </c>
      <c r="F228">
        <f t="shared" si="288"/>
        <v>2.0189401167486402E-2</v>
      </c>
      <c r="G228">
        <f t="shared" si="288"/>
        <v>1.9959443179737708E-2</v>
      </c>
      <c r="H228">
        <f t="shared" si="288"/>
        <v>1.9731010645849055E-2</v>
      </c>
      <c r="I228">
        <f t="shared" si="288"/>
        <v>1.9504095005844262E-2</v>
      </c>
      <c r="J228">
        <f t="shared" si="288"/>
        <v>1.927868774396397E-2</v>
      </c>
      <c r="K228">
        <f t="shared" si="288"/>
        <v>1.9054780388448267E-2</v>
      </c>
      <c r="L228">
        <f t="shared" si="288"/>
        <v>1.8832364511320403E-2</v>
      </c>
      <c r="M228">
        <f t="shared" si="288"/>
        <v>1.8611431728171448E-2</v>
      </c>
      <c r="N228">
        <f t="shared" si="291"/>
        <v>1.8391973697946068E-2</v>
      </c>
      <c r="O228">
        <f t="shared" si="291"/>
        <v>1.8173982122729228E-2</v>
      </c>
      <c r="P228">
        <f t="shared" si="291"/>
        <v>1.795744874753398E-2</v>
      </c>
      <c r="Q228">
        <f t="shared" si="291"/>
        <v>1.7742365360090238E-2</v>
      </c>
      <c r="R228">
        <f t="shared" si="291"/>
        <v>1.752872379063454E-2</v>
      </c>
      <c r="S228">
        <f t="shared" si="291"/>
        <v>1.7316515911700841E-2</v>
      </c>
      <c r="T228">
        <f t="shared" si="291"/>
        <v>1.710573363791228E-2</v>
      </c>
      <c r="U228">
        <f t="shared" si="291"/>
        <v>1.6896368925773939E-2</v>
      </c>
      <c r="V228">
        <f t="shared" si="291"/>
        <v>1.6688413773466613E-2</v>
      </c>
      <c r="W228">
        <f t="shared" si="291"/>
        <v>1.648186022064153E-2</v>
      </c>
      <c r="X228">
        <f t="shared" si="291"/>
        <v>1.6276700348216069E-2</v>
      </c>
      <c r="Y228">
        <f t="shared" si="291"/>
        <v>1.6072926278170443E-2</v>
      </c>
      <c r="Z228">
        <f t="shared" si="291"/>
        <v>1.5870530173345353E-2</v>
      </c>
      <c r="AA228">
        <f t="shared" si="291"/>
        <v>1.5669504237240603E-2</v>
      </c>
      <c r="AB228">
        <f t="shared" si="291"/>
        <v>1.5469840713814688E-2</v>
      </c>
      <c r="AC228">
        <f t="shared" si="291"/>
        <v>1.5271531887285316E-2</v>
      </c>
      <c r="AD228">
        <f t="shared" ref="AD228:AG247" si="298">AD$2*EXP(- AD$1 * ($C228*_c1+$B228))</f>
        <v>1.5074570081930879E-2</v>
      </c>
      <c r="AE228">
        <f t="shared" si="298"/>
        <v>1.4878947661892915E-2</v>
      </c>
      <c r="AF228">
        <f t="shared" si="298"/>
        <v>1.4684657030979452E-2</v>
      </c>
      <c r="AG228">
        <f t="shared" si="298"/>
        <v>1.4491690632469316E-2</v>
      </c>
      <c r="AH228">
        <f t="shared" si="295"/>
        <v>1.4300040948917387E-2</v>
      </c>
      <c r="AI228">
        <f t="shared" si="295"/>
        <v>1.4109700501960762E-2</v>
      </c>
      <c r="AJ228">
        <f t="shared" si="295"/>
        <v>1.3920661852125848E-2</v>
      </c>
      <c r="AK228">
        <f t="shared" si="295"/>
        <v>1.3732917598636369E-2</v>
      </c>
      <c r="AL228">
        <f t="shared" si="295"/>
        <v>1.3546460379222308E-2</v>
      </c>
      <c r="AM228">
        <f t="shared" si="295"/>
        <v>1.3361282869929752E-2</v>
      </c>
      <c r="AN228">
        <f t="shared" si="295"/>
        <v>1.3177377784931615E-2</v>
      </c>
      <c r="AO228">
        <f t="shared" si="295"/>
        <v>1.2994737876339323E-2</v>
      </c>
      <c r="AP228">
        <f t="shared" si="295"/>
        <v>1.2813355934015348E-2</v>
      </c>
      <c r="AQ228">
        <f t="shared" si="295"/>
        <v>1.2633224785386641E-2</v>
      </c>
      <c r="AR228">
        <f t="shared" si="292"/>
        <v>1.2454337295258997E-2</v>
      </c>
      <c r="AS228">
        <f t="shared" si="292"/>
        <v>1.2276686365632254E-2</v>
      </c>
      <c r="AT228">
        <f t="shared" si="292"/>
        <v>1.21002649355164E-2</v>
      </c>
      <c r="AU228">
        <f t="shared" si="292"/>
        <v>1.1925065980748573E-2</v>
      </c>
      <c r="AV228">
        <f t="shared" si="292"/>
        <v>1.1751082513810891E-2</v>
      </c>
      <c r="AW228">
        <f t="shared" si="292"/>
        <v>1.1578307583649203E-2</v>
      </c>
      <c r="AX228">
        <f t="shared" si="292"/>
        <v>1.0296820576921946E-2</v>
      </c>
      <c r="AY228">
        <f t="shared" si="292"/>
        <v>8.8022032872569836E-3</v>
      </c>
      <c r="AZ228">
        <f t="shared" si="292"/>
        <v>7.9271066059321688E-3</v>
      </c>
      <c r="BA228">
        <f t="shared" si="292"/>
        <v>7.2645679518721839E-3</v>
      </c>
      <c r="BB228">
        <f t="shared" si="292"/>
        <v>6.7233530257741741E-3</v>
      </c>
      <c r="BC228">
        <f t="shared" si="292"/>
        <v>6.2639390007202421E-3</v>
      </c>
      <c r="BD228">
        <f t="shared" si="292"/>
        <v>5.8646821533598495E-3</v>
      </c>
      <c r="BE228">
        <f t="shared" si="292"/>
        <v>5.5120970206954381E-3</v>
      </c>
      <c r="BF228">
        <f t="shared" si="292"/>
        <v>5.1970573034743669E-3</v>
      </c>
      <c r="BG228">
        <f t="shared" si="292"/>
        <v>4.9130208859128359E-3</v>
      </c>
      <c r="BH228">
        <f t="shared" ref="BH228:BK247" si="299">BH$2*EXP(- BH$1 * ($C228*_c1+$B228))</f>
        <v>4.6550953418744356E-3</v>
      </c>
      <c r="BI228">
        <f t="shared" si="299"/>
        <v>4.4195015623750018E-3</v>
      </c>
      <c r="BJ228">
        <f t="shared" si="299"/>
        <v>4.2032449973397543E-3</v>
      </c>
      <c r="BK228">
        <f t="shared" si="299"/>
        <v>4.0039034498560236E-3</v>
      </c>
      <c r="BL228">
        <f t="shared" si="296"/>
        <v>3.8194842467851754E-3</v>
      </c>
      <c r="BM228">
        <f t="shared" si="296"/>
        <v>3.6483247226703625E-3</v>
      </c>
      <c r="BN228">
        <f t="shared" si="296"/>
        <v>3.4890208396265066E-3</v>
      </c>
      <c r="BO228">
        <f t="shared" si="296"/>
        <v>3.3403747074997928E-3</v>
      </c>
      <c r="BP228">
        <f t="shared" si="296"/>
        <v>3.2013551702777124E-3</v>
      </c>
      <c r="BQ228">
        <f t="shared" si="296"/>
        <v>3.0710676531665749E-3</v>
      </c>
      <c r="BR228">
        <f t="shared" si="296"/>
        <v>2.9487307175498898E-3</v>
      </c>
      <c r="BS228">
        <f t="shared" si="296"/>
        <v>2.8336575688663046E-3</v>
      </c>
      <c r="BT228">
        <f t="shared" si="296"/>
        <v>2.7252412844253962E-3</v>
      </c>
      <c r="BU228">
        <f t="shared" si="296"/>
        <v>2.6229428779653559E-3</v>
      </c>
      <c r="BV228">
        <f t="shared" si="286"/>
        <v>2.5262815572252512E-3</v>
      </c>
      <c r="BW228">
        <f t="shared" si="286"/>
        <v>2.4348266979359184E-3</v>
      </c>
      <c r="BX228">
        <f t="shared" si="286"/>
        <v>2.3481911763278203E-3</v>
      </c>
      <c r="BY228">
        <f t="shared" si="286"/>
        <v>2.2660257878930981E-3</v>
      </c>
      <c r="BZ228">
        <f t="shared" si="286"/>
        <v>2.1880145428270987E-3</v>
      </c>
      <c r="CA228">
        <f t="shared" si="286"/>
        <v>2.1138706750732945E-3</v>
      </c>
      <c r="CB228">
        <f t="shared" si="286"/>
        <v>2.0433332368078008E-3</v>
      </c>
      <c r="CC228">
        <f t="shared" si="286"/>
        <v>1.9761641767082837E-3</v>
      </c>
      <c r="CD228">
        <f t="shared" si="286"/>
        <v>1.9121458206896387E-3</v>
      </c>
      <c r="CE228">
        <f t="shared" si="286"/>
        <v>1.8510786895428975E-3</v>
      </c>
      <c r="CF228">
        <f t="shared" si="289"/>
        <v>1.7927796002269673E-3</v>
      </c>
      <c r="CG228">
        <f t="shared" si="289"/>
        <v>1.7370800072671957E-3</v>
      </c>
      <c r="CH228">
        <f t="shared" si="289"/>
        <v>1.6838245484229169E-3</v>
      </c>
      <c r="CI228">
        <f t="shared" si="289"/>
        <v>1.632869764953356E-3</v>
      </c>
      <c r="CJ228">
        <f t="shared" si="289"/>
        <v>1.5840829717795979E-3</v>
      </c>
      <c r="CK228">
        <f t="shared" si="289"/>
        <v>1.537341256868402E-3</v>
      </c>
      <c r="CL228">
        <f t="shared" si="289"/>
        <v>1.492530592449338E-3</v>
      </c>
      <c r="CM228">
        <f t="shared" si="289"/>
        <v>1.4495450433720234E-3</v>
      </c>
      <c r="CN228">
        <f t="shared" si="289"/>
        <v>1.4082860601332126E-3</v>
      </c>
      <c r="CO228">
        <f t="shared" si="289"/>
        <v>1.368661845946154E-3</v>
      </c>
      <c r="CP228">
        <f t="shared" si="293"/>
        <v>1.3305867887594637E-3</v>
      </c>
      <c r="CQ228">
        <f t="shared" si="293"/>
        <v>1.2939809504169707E-3</v>
      </c>
      <c r="CR228">
        <f t="shared" si="293"/>
        <v>8.3344546164565154E-4</v>
      </c>
      <c r="CS228">
        <f t="shared" si="293"/>
        <v>5.415521168182641E-4</v>
      </c>
      <c r="CT228">
        <f t="shared" si="293"/>
        <v>3.7519553562446952E-4</v>
      </c>
      <c r="CU228">
        <f t="shared" si="293"/>
        <v>2.6111240647089571E-4</v>
      </c>
      <c r="CV228">
        <f t="shared" si="293"/>
        <v>1.7836054027539541E-4</v>
      </c>
      <c r="CW228">
        <f t="shared" si="293"/>
        <v>1.1729219244691736E-4</v>
      </c>
      <c r="CX228">
        <f t="shared" si="293"/>
        <v>7.246483450663475E-5</v>
      </c>
      <c r="CY228">
        <f t="shared" si="293"/>
        <v>4.0425130342616251E-5</v>
      </c>
      <c r="CZ228">
        <f t="shared" si="293"/>
        <v>1.8804742864708605E-5</v>
      </c>
      <c r="DA228">
        <f t="shared" si="293"/>
        <v>5.8868458101016034E-6</v>
      </c>
      <c r="DB228">
        <f t="shared" si="293"/>
        <v>3.7408912465609921E-7</v>
      </c>
      <c r="DC228">
        <f t="shared" si="293"/>
        <v>0</v>
      </c>
      <c r="DD228">
        <f t="shared" si="293"/>
        <v>0</v>
      </c>
      <c r="DE228">
        <f t="shared" si="293"/>
        <v>0</v>
      </c>
      <c r="DF228">
        <f t="shared" ref="DF228:DI247" si="300">DF$2*EXP(- DF$1 * ($C228*_c1+$B228))</f>
        <v>0</v>
      </c>
      <c r="DG228">
        <f t="shared" si="300"/>
        <v>0</v>
      </c>
      <c r="DH228">
        <f t="shared" si="300"/>
        <v>0</v>
      </c>
      <c r="DI228">
        <f t="shared" si="300"/>
        <v>0</v>
      </c>
      <c r="DJ228">
        <f t="shared" si="297"/>
        <v>0</v>
      </c>
      <c r="DK228">
        <f t="shared" si="297"/>
        <v>0</v>
      </c>
      <c r="DL228">
        <f t="shared" si="297"/>
        <v>0</v>
      </c>
      <c r="DM228">
        <f t="shared" si="297"/>
        <v>0</v>
      </c>
      <c r="DN228">
        <f t="shared" si="297"/>
        <v>0</v>
      </c>
      <c r="DO228">
        <f t="shared" si="297"/>
        <v>0</v>
      </c>
      <c r="DP228">
        <f t="shared" si="297"/>
        <v>0</v>
      </c>
      <c r="DQ228">
        <f t="shared" si="297"/>
        <v>0</v>
      </c>
      <c r="DR228">
        <f t="shared" si="297"/>
        <v>0</v>
      </c>
      <c r="DS228">
        <f t="shared" si="297"/>
        <v>0</v>
      </c>
      <c r="DT228">
        <f t="shared" si="287"/>
        <v>0</v>
      </c>
      <c r="DU228">
        <f t="shared" si="287"/>
        <v>0</v>
      </c>
      <c r="DV228">
        <f t="shared" si="287"/>
        <v>0</v>
      </c>
      <c r="DW228">
        <f t="shared" si="287"/>
        <v>0</v>
      </c>
      <c r="DX228">
        <f t="shared" si="287"/>
        <v>0</v>
      </c>
      <c r="DY228">
        <f t="shared" si="287"/>
        <v>0</v>
      </c>
      <c r="DZ228">
        <f t="shared" si="287"/>
        <v>0</v>
      </c>
      <c r="EA228">
        <f t="shared" si="287"/>
        <v>0</v>
      </c>
      <c r="EB228">
        <f t="shared" si="287"/>
        <v>0</v>
      </c>
      <c r="EC228">
        <f t="shared" si="287"/>
        <v>0</v>
      </c>
      <c r="ED228">
        <f t="shared" si="290"/>
        <v>0</v>
      </c>
      <c r="EE228">
        <f t="shared" si="290"/>
        <v>0</v>
      </c>
      <c r="EF228">
        <f t="shared" si="290"/>
        <v>0</v>
      </c>
      <c r="EG228">
        <f t="shared" si="290"/>
        <v>0</v>
      </c>
      <c r="EH228">
        <f t="shared" si="290"/>
        <v>0</v>
      </c>
      <c r="EI228">
        <f t="shared" si="290"/>
        <v>0</v>
      </c>
      <c r="EJ228">
        <f t="shared" si="290"/>
        <v>0</v>
      </c>
      <c r="EK228">
        <f t="shared" si="290"/>
        <v>0</v>
      </c>
      <c r="EL228">
        <f t="shared" si="290"/>
        <v>0</v>
      </c>
      <c r="EM228">
        <f t="shared" si="290"/>
        <v>0</v>
      </c>
      <c r="EN228">
        <f t="shared" si="294"/>
        <v>0</v>
      </c>
      <c r="EO228">
        <f t="shared" si="294"/>
        <v>0</v>
      </c>
      <c r="EP228">
        <f t="shared" si="294"/>
        <v>0</v>
      </c>
      <c r="EQ228">
        <f t="shared" si="294"/>
        <v>0</v>
      </c>
      <c r="ER228">
        <f t="shared" si="294"/>
        <v>0</v>
      </c>
      <c r="ES228">
        <f t="shared" si="294"/>
        <v>0</v>
      </c>
      <c r="ET228">
        <f t="shared" si="294"/>
        <v>0</v>
      </c>
      <c r="EU228">
        <f t="shared" si="294"/>
        <v>0</v>
      </c>
      <c r="EV228">
        <f t="shared" si="294"/>
        <v>0</v>
      </c>
      <c r="EW228">
        <f t="shared" si="294"/>
        <v>0</v>
      </c>
      <c r="EX228">
        <f t="shared" si="294"/>
        <v>0</v>
      </c>
      <c r="EZ228">
        <f t="shared" si="265"/>
        <v>0.89111903463080444</v>
      </c>
      <c r="FB228">
        <f t="shared" si="266"/>
        <v>9.9931828392259558E-3</v>
      </c>
      <c r="FC228">
        <f t="shared" si="267"/>
        <v>0.24873822175074026</v>
      </c>
    </row>
    <row r="229" spans="1:159" x14ac:dyDescent="0.25">
      <c r="A229">
        <v>1410</v>
      </c>
      <c r="B229" s="19">
        <f>'Input spectra'!Y228</f>
        <v>4.0325072343426603E-2</v>
      </c>
      <c r="C229">
        <f>'Input spectra'!B228</f>
        <v>0</v>
      </c>
      <c r="D229">
        <f t="shared" si="288"/>
        <v>2.0653927966864227E-2</v>
      </c>
      <c r="E229">
        <f t="shared" si="288"/>
        <v>2.0421000458885639E-2</v>
      </c>
      <c r="F229">
        <f t="shared" si="288"/>
        <v>2.0189613227325768E-2</v>
      </c>
      <c r="G229">
        <f t="shared" si="288"/>
        <v>1.9959757647268987E-2</v>
      </c>
      <c r="H229">
        <f t="shared" si="288"/>
        <v>1.973142513827382E-2</v>
      </c>
      <c r="I229">
        <f t="shared" si="288"/>
        <v>1.9504607164154683E-2</v>
      </c>
      <c r="J229">
        <f t="shared" si="288"/>
        <v>1.9279295232764639E-2</v>
      </c>
      <c r="K229">
        <f t="shared" si="288"/>
        <v>1.9055480895779173E-2</v>
      </c>
      <c r="L229">
        <f t="shared" si="288"/>
        <v>1.8833155748481035E-2</v>
      </c>
      <c r="M229">
        <f t="shared" si="288"/>
        <v>1.8612311429546075E-2</v>
      </c>
      <c r="N229">
        <f t="shared" si="291"/>
        <v>1.8392939620830096E-2</v>
      </c>
      <c r="O229">
        <f t="shared" si="291"/>
        <v>1.8175032047156717E-2</v>
      </c>
      <c r="P229">
        <f t="shared" si="291"/>
        <v>1.7958580476106278E-2</v>
      </c>
      <c r="Q229">
        <f t="shared" si="291"/>
        <v>1.7743576717805704E-2</v>
      </c>
      <c r="R229">
        <f t="shared" si="291"/>
        <v>1.7530012624719395E-2</v>
      </c>
      <c r="S229">
        <f t="shared" si="291"/>
        <v>1.7317880091441095E-2</v>
      </c>
      <c r="T229">
        <f t="shared" si="291"/>
        <v>1.7107171054486763E-2</v>
      </c>
      <c r="U229">
        <f t="shared" si="291"/>
        <v>1.6897877492088421E-2</v>
      </c>
      <c r="V229">
        <f t="shared" si="291"/>
        <v>1.6689991423988984E-2</v>
      </c>
      <c r="W229">
        <f t="shared" si="291"/>
        <v>1.6483504911238071E-2</v>
      </c>
      <c r="X229">
        <f t="shared" si="291"/>
        <v>1.6278410055988776E-2</v>
      </c>
      <c r="Y229">
        <f t="shared" si="291"/>
        <v>1.607469900129542E-2</v>
      </c>
      <c r="Z229">
        <f t="shared" si="291"/>
        <v>1.587236393091224E-2</v>
      </c>
      <c r="AA229">
        <f t="shared" si="291"/>
        <v>1.5671397069093079E-2</v>
      </c>
      <c r="AB229">
        <f t="shared" si="291"/>
        <v>1.5471790680391981E-2</v>
      </c>
      <c r="AC229">
        <f t="shared" si="291"/>
        <v>1.5273537069464773E-2</v>
      </c>
      <c r="AD229">
        <f t="shared" si="298"/>
        <v>1.5076628580871561E-2</v>
      </c>
      <c r="AE229">
        <f t="shared" si="298"/>
        <v>1.4881057598880197E-2</v>
      </c>
      <c r="AF229">
        <f t="shared" si="298"/>
        <v>1.4686816547270651E-2</v>
      </c>
      <c r="AG229">
        <f t="shared" si="298"/>
        <v>1.4493897889140335E-2</v>
      </c>
      <c r="AH229">
        <f t="shared" si="295"/>
        <v>1.4302294126710354E-2</v>
      </c>
      <c r="AI229">
        <f t="shared" si="295"/>
        <v>1.4111997801132663E-2</v>
      </c>
      <c r="AJ229">
        <f t="shared" si="295"/>
        <v>1.3923001492298161E-2</v>
      </c>
      <c r="AK229">
        <f t="shared" si="295"/>
        <v>1.3735297818645683E-2</v>
      </c>
      <c r="AL229">
        <f t="shared" si="295"/>
        <v>1.3548879436971915E-2</v>
      </c>
      <c r="AM229">
        <f t="shared" si="295"/>
        <v>1.336373904224222E-2</v>
      </c>
      <c r="AN229">
        <f t="shared" si="295"/>
        <v>1.3179869367402331E-2</v>
      </c>
      <c r="AO229">
        <f t="shared" si="295"/>
        <v>1.2997263183190987E-2</v>
      </c>
      <c r="AP229">
        <f t="shared" si="295"/>
        <v>1.2815913297953436E-2</v>
      </c>
      <c r="AQ229">
        <f t="shared" si="295"/>
        <v>1.2635812557455823E-2</v>
      </c>
      <c r="AR229">
        <f t="shared" si="292"/>
        <v>1.2456953844700476E-2</v>
      </c>
      <c r="AS229">
        <f t="shared" si="292"/>
        <v>1.2279330079742082E-2</v>
      </c>
      <c r="AT229">
        <f t="shared" si="292"/>
        <v>1.2102934219504691E-2</v>
      </c>
      <c r="AU229">
        <f t="shared" si="292"/>
        <v>1.1927759257599676E-2</v>
      </c>
      <c r="AV229">
        <f t="shared" si="292"/>
        <v>1.1753798224144463E-2</v>
      </c>
      <c r="AW229">
        <f t="shared" si="292"/>
        <v>1.1581044185582211E-2</v>
      </c>
      <c r="AX229">
        <f t="shared" si="292"/>
        <v>1.0299308380856218E-2</v>
      </c>
      <c r="AY229">
        <f t="shared" si="292"/>
        <v>8.8043762164077034E-3</v>
      </c>
      <c r="AZ229">
        <f t="shared" si="292"/>
        <v>7.9291051484425331E-3</v>
      </c>
      <c r="BA229">
        <f t="shared" si="292"/>
        <v>7.2664376197440917E-3</v>
      </c>
      <c r="BB229">
        <f t="shared" si="292"/>
        <v>6.7251187206435383E-3</v>
      </c>
      <c r="BC229">
        <f t="shared" si="292"/>
        <v>6.2656169490053135E-3</v>
      </c>
      <c r="BD229">
        <f t="shared" si="292"/>
        <v>5.8662839590773027E-3</v>
      </c>
      <c r="BE229">
        <f t="shared" si="292"/>
        <v>5.5136314817819587E-3</v>
      </c>
      <c r="BF229">
        <f t="shared" si="292"/>
        <v>5.1985313648351336E-3</v>
      </c>
      <c r="BG229">
        <f t="shared" si="292"/>
        <v>4.914440194196016E-3</v>
      </c>
      <c r="BH229">
        <f t="shared" si="299"/>
        <v>4.6564645932478197E-3</v>
      </c>
      <c r="BI229">
        <f t="shared" si="299"/>
        <v>4.4208247330458335E-3</v>
      </c>
      <c r="BJ229">
        <f t="shared" si="299"/>
        <v>4.2045255031610655E-3</v>
      </c>
      <c r="BK229">
        <f t="shared" si="299"/>
        <v>4.0051442607771008E-3</v>
      </c>
      <c r="BL229">
        <f t="shared" si="296"/>
        <v>3.8206879713219267E-3</v>
      </c>
      <c r="BM229">
        <f t="shared" si="296"/>
        <v>3.6494936717716571E-3</v>
      </c>
      <c r="BN229">
        <f t="shared" si="296"/>
        <v>3.4901570759626474E-3</v>
      </c>
      <c r="BO229">
        <f t="shared" si="296"/>
        <v>3.3414800841776583E-3</v>
      </c>
      <c r="BP229">
        <f t="shared" si="296"/>
        <v>3.2024313617209197E-3</v>
      </c>
      <c r="BQ229">
        <f t="shared" si="296"/>
        <v>3.0721161800801667E-3</v>
      </c>
      <c r="BR229">
        <f t="shared" si="296"/>
        <v>2.9497529673446219E-3</v>
      </c>
      <c r="BS229">
        <f t="shared" si="296"/>
        <v>2.8346548125466227E-3</v>
      </c>
      <c r="BT229">
        <f t="shared" si="296"/>
        <v>2.7262146906869588E-3</v>
      </c>
      <c r="BU229">
        <f t="shared" si="296"/>
        <v>2.6238935250646254E-3</v>
      </c>
      <c r="BV229">
        <f t="shared" si="286"/>
        <v>2.5272104430512994E-3</v>
      </c>
      <c r="BW229">
        <f t="shared" si="286"/>
        <v>2.4357347486175154E-3</v>
      </c>
      <c r="BX229">
        <f t="shared" si="286"/>
        <v>2.3490792536365991E-3</v>
      </c>
      <c r="BY229">
        <f t="shared" si="286"/>
        <v>2.2668946956491808E-3</v>
      </c>
      <c r="BZ229">
        <f t="shared" si="286"/>
        <v>2.1888650324720293E-3</v>
      </c>
      <c r="CA229">
        <f t="shared" si="286"/>
        <v>2.1147034505431196E-3</v>
      </c>
      <c r="CB229">
        <f t="shared" si="286"/>
        <v>2.0441489588142285E-3</v>
      </c>
      <c r="CC229">
        <f t="shared" si="286"/>
        <v>1.9769634665162449E-3</v>
      </c>
      <c r="CD229">
        <f t="shared" si="286"/>
        <v>1.9129292634640653E-3</v>
      </c>
      <c r="CE229">
        <f t="shared" si="286"/>
        <v>1.8518468373251115E-3</v>
      </c>
      <c r="CF229">
        <f t="shared" si="289"/>
        <v>1.7935329745910951E-3</v>
      </c>
      <c r="CG229">
        <f t="shared" si="289"/>
        <v>1.7378191016989223E-3</v>
      </c>
      <c r="CH229">
        <f t="shared" si="289"/>
        <v>1.6845498304562806E-3</v>
      </c>
      <c r="CI229">
        <f t="shared" si="289"/>
        <v>1.6335816780958768E-3</v>
      </c>
      <c r="CJ229">
        <f t="shared" si="289"/>
        <v>1.5847819372515324E-3</v>
      </c>
      <c r="CK229">
        <f t="shared" si="289"/>
        <v>1.5380276751782169E-3</v>
      </c>
      <c r="CL229">
        <f t="shared" si="289"/>
        <v>1.4932048448243797E-3</v>
      </c>
      <c r="CM229">
        <f t="shared" si="289"/>
        <v>1.4502074930607645E-3</v>
      </c>
      <c r="CN229">
        <f t="shared" si="289"/>
        <v>1.4089370535932595E-3</v>
      </c>
      <c r="CO229">
        <f t="shared" si="289"/>
        <v>1.3693017139303509E-3</v>
      </c>
      <c r="CP229">
        <f t="shared" si="293"/>
        <v>1.3312158473108456E-3</v>
      </c>
      <c r="CQ229">
        <f t="shared" si="293"/>
        <v>1.2945995017819799E-3</v>
      </c>
      <c r="CR229">
        <f t="shared" si="293"/>
        <v>8.3384824605174863E-4</v>
      </c>
      <c r="CS229">
        <f t="shared" si="293"/>
        <v>5.4181668156975699E-4</v>
      </c>
      <c r="CT229">
        <f t="shared" si="293"/>
        <v>3.7538080149937677E-4</v>
      </c>
      <c r="CU229">
        <f t="shared" si="293"/>
        <v>2.6124271179749022E-4</v>
      </c>
      <c r="CV229">
        <f t="shared" si="293"/>
        <v>1.784504863488452E-4</v>
      </c>
      <c r="CW229">
        <f t="shared" si="293"/>
        <v>1.1735195844492092E-4</v>
      </c>
      <c r="CX229">
        <f t="shared" si="293"/>
        <v>7.2502139576556887E-5</v>
      </c>
      <c r="CY229">
        <f t="shared" si="293"/>
        <v>4.0446153708171461E-5</v>
      </c>
      <c r="CZ229">
        <f t="shared" si="293"/>
        <v>1.8814621208990569E-5</v>
      </c>
      <c r="DA229">
        <f t="shared" si="293"/>
        <v>5.8899691693098089E-6</v>
      </c>
      <c r="DB229">
        <f t="shared" si="293"/>
        <v>3.7428956922548379E-7</v>
      </c>
      <c r="DC229">
        <f t="shared" si="293"/>
        <v>0</v>
      </c>
      <c r="DD229">
        <f t="shared" si="293"/>
        <v>0</v>
      </c>
      <c r="DE229">
        <f t="shared" si="293"/>
        <v>0</v>
      </c>
      <c r="DF229">
        <f t="shared" si="300"/>
        <v>0</v>
      </c>
      <c r="DG229">
        <f t="shared" si="300"/>
        <v>0</v>
      </c>
      <c r="DH229">
        <f t="shared" si="300"/>
        <v>0</v>
      </c>
      <c r="DI229">
        <f t="shared" si="300"/>
        <v>0</v>
      </c>
      <c r="DJ229">
        <f t="shared" si="297"/>
        <v>0</v>
      </c>
      <c r="DK229">
        <f t="shared" si="297"/>
        <v>0</v>
      </c>
      <c r="DL229">
        <f t="shared" si="297"/>
        <v>0</v>
      </c>
      <c r="DM229">
        <f t="shared" si="297"/>
        <v>0</v>
      </c>
      <c r="DN229">
        <f t="shared" si="297"/>
        <v>0</v>
      </c>
      <c r="DO229">
        <f t="shared" si="297"/>
        <v>0</v>
      </c>
      <c r="DP229">
        <f t="shared" si="297"/>
        <v>0</v>
      </c>
      <c r="DQ229">
        <f t="shared" si="297"/>
        <v>0</v>
      </c>
      <c r="DR229">
        <f t="shared" si="297"/>
        <v>0</v>
      </c>
      <c r="DS229">
        <f t="shared" si="297"/>
        <v>0</v>
      </c>
      <c r="DT229">
        <f t="shared" si="287"/>
        <v>0</v>
      </c>
      <c r="DU229">
        <f t="shared" si="287"/>
        <v>0</v>
      </c>
      <c r="DV229">
        <f t="shared" si="287"/>
        <v>0</v>
      </c>
      <c r="DW229">
        <f t="shared" si="287"/>
        <v>0</v>
      </c>
      <c r="DX229">
        <f t="shared" si="287"/>
        <v>0</v>
      </c>
      <c r="DY229">
        <f t="shared" si="287"/>
        <v>0</v>
      </c>
      <c r="DZ229">
        <f t="shared" si="287"/>
        <v>0</v>
      </c>
      <c r="EA229">
        <f t="shared" si="287"/>
        <v>0</v>
      </c>
      <c r="EB229">
        <f t="shared" si="287"/>
        <v>0</v>
      </c>
      <c r="EC229">
        <f t="shared" si="287"/>
        <v>0</v>
      </c>
      <c r="ED229">
        <f t="shared" si="290"/>
        <v>0</v>
      </c>
      <c r="EE229">
        <f t="shared" si="290"/>
        <v>0</v>
      </c>
      <c r="EF229">
        <f t="shared" si="290"/>
        <v>0</v>
      </c>
      <c r="EG229">
        <f t="shared" si="290"/>
        <v>0</v>
      </c>
      <c r="EH229">
        <f t="shared" si="290"/>
        <v>0</v>
      </c>
      <c r="EI229">
        <f t="shared" si="290"/>
        <v>0</v>
      </c>
      <c r="EJ229">
        <f t="shared" si="290"/>
        <v>0</v>
      </c>
      <c r="EK229">
        <f t="shared" si="290"/>
        <v>0</v>
      </c>
      <c r="EL229">
        <f t="shared" si="290"/>
        <v>0</v>
      </c>
      <c r="EM229">
        <f t="shared" si="290"/>
        <v>0</v>
      </c>
      <c r="EN229">
        <f t="shared" si="294"/>
        <v>0</v>
      </c>
      <c r="EO229">
        <f t="shared" si="294"/>
        <v>0</v>
      </c>
      <c r="EP229">
        <f t="shared" si="294"/>
        <v>0</v>
      </c>
      <c r="EQ229">
        <f t="shared" si="294"/>
        <v>0</v>
      </c>
      <c r="ER229">
        <f t="shared" si="294"/>
        <v>0</v>
      </c>
      <c r="ES229">
        <f t="shared" si="294"/>
        <v>0</v>
      </c>
      <c r="ET229">
        <f t="shared" si="294"/>
        <v>0</v>
      </c>
      <c r="EU229">
        <f t="shared" si="294"/>
        <v>0</v>
      </c>
      <c r="EV229">
        <f t="shared" si="294"/>
        <v>0</v>
      </c>
      <c r="EW229">
        <f t="shared" si="294"/>
        <v>0</v>
      </c>
      <c r="EX229">
        <f t="shared" si="294"/>
        <v>0</v>
      </c>
      <c r="EZ229">
        <f t="shared" si="265"/>
        <v>0.89124857305449889</v>
      </c>
      <c r="FB229">
        <f t="shared" si="266"/>
        <v>9.980315743188084E-3</v>
      </c>
      <c r="FC229">
        <f t="shared" si="267"/>
        <v>0.2487398628340893</v>
      </c>
    </row>
    <row r="230" spans="1:159" x14ac:dyDescent="0.25">
      <c r="A230">
        <v>1415</v>
      </c>
      <c r="B230" s="19">
        <f>'Input spectra'!Y229</f>
        <v>4.0272555004273E-2</v>
      </c>
      <c r="C230">
        <f>'Input spectra'!B229</f>
        <v>0</v>
      </c>
      <c r="D230">
        <f t="shared" si="288"/>
        <v>2.0653927966864227E-2</v>
      </c>
      <c r="E230">
        <f t="shared" si="288"/>
        <v>2.042110770482795E-2</v>
      </c>
      <c r="F230">
        <f t="shared" si="288"/>
        <v>2.0189825289392508E-2</v>
      </c>
      <c r="G230">
        <f t="shared" si="288"/>
        <v>1.9960072119754806E-2</v>
      </c>
      <c r="H230">
        <f t="shared" si="288"/>
        <v>1.973183963940589E-2</v>
      </c>
      <c r="I230">
        <f t="shared" si="288"/>
        <v>1.9505119335913878E-2</v>
      </c>
      <c r="J230">
        <f t="shared" si="288"/>
        <v>1.927990274070783E-2</v>
      </c>
      <c r="K230">
        <f t="shared" si="288"/>
        <v>1.9056181428862697E-2</v>
      </c>
      <c r="L230">
        <f t="shared" si="288"/>
        <v>1.883394701888531E-2</v>
      </c>
      <c r="M230">
        <f t="shared" si="288"/>
        <v>1.8613191172501306E-2</v>
      </c>
      <c r="N230">
        <f t="shared" si="291"/>
        <v>1.8393905594443153E-2</v>
      </c>
      <c r="O230">
        <f t="shared" si="291"/>
        <v>1.8176082032239121E-2</v>
      </c>
      <c r="P230">
        <f t="shared" si="291"/>
        <v>1.7959712276003272E-2</v>
      </c>
      <c r="Q230">
        <f t="shared" si="291"/>
        <v>1.7744788158226464E-2</v>
      </c>
      <c r="R230">
        <f t="shared" si="291"/>
        <v>1.7531301553568326E-2</v>
      </c>
      <c r="S230">
        <f t="shared" si="291"/>
        <v>1.7319244378650216E-2</v>
      </c>
      <c r="T230">
        <f t="shared" si="291"/>
        <v>1.7108608591849192E-2</v>
      </c>
      <c r="U230">
        <f t="shared" si="291"/>
        <v>1.6899386193092922E-2</v>
      </c>
      <c r="V230">
        <f t="shared" si="291"/>
        <v>1.6691569223655615E-2</v>
      </c>
      <c r="W230">
        <f t="shared" si="291"/>
        <v>1.648514976595487E-2</v>
      </c>
      <c r="X230">
        <f t="shared" si="291"/>
        <v>1.6280119943349523E-2</v>
      </c>
      <c r="Y230">
        <f t="shared" si="291"/>
        <v>1.607647191993845E-2</v>
      </c>
      <c r="Z230">
        <f t="shared" si="291"/>
        <v>1.5874197900360321E-2</v>
      </c>
      <c r="AA230">
        <f t="shared" si="291"/>
        <v>1.5673290129594297E-2</v>
      </c>
      <c r="AB230">
        <f t="shared" si="291"/>
        <v>1.5473740892761698E-2</v>
      </c>
      <c r="AC230">
        <f t="shared" si="291"/>
        <v>1.5275542514928598E-2</v>
      </c>
      <c r="AD230">
        <f t="shared" si="298"/>
        <v>1.5078687360909341E-2</v>
      </c>
      <c r="AE230">
        <f t="shared" si="298"/>
        <v>1.4883167835071034E-2</v>
      </c>
      <c r="AF230">
        <f t="shared" si="298"/>
        <v>1.4688976381138936E-2</v>
      </c>
      <c r="AG230">
        <f t="shared" si="298"/>
        <v>1.4496105482002771E-2</v>
      </c>
      <c r="AH230">
        <f t="shared" si="295"/>
        <v>1.4304547659523995E-2</v>
      </c>
      <c r="AI230">
        <f t="shared" si="295"/>
        <v>1.4114295474343935E-2</v>
      </c>
      <c r="AJ230">
        <f t="shared" si="295"/>
        <v>1.3925341525692882E-2</v>
      </c>
      <c r="AK230">
        <f t="shared" si="295"/>
        <v>1.3737678451200054E-2</v>
      </c>
      <c r="AL230">
        <f t="shared" si="295"/>
        <v>1.3551298926704508E-2</v>
      </c>
      <c r="AM230">
        <f t="shared" si="295"/>
        <v>1.3366195666066906E-2</v>
      </c>
      <c r="AN230">
        <f t="shared" si="295"/>
        <v>1.3182361420982194E-2</v>
      </c>
      <c r="AO230">
        <f t="shared" si="295"/>
        <v>1.2999788980793197E-2</v>
      </c>
      <c r="AP230">
        <f t="shared" si="295"/>
        <v>1.2818471172305064E-2</v>
      </c>
      <c r="AQ230">
        <f t="shared" si="295"/>
        <v>1.2638400859600609E-2</v>
      </c>
      <c r="AR230">
        <f t="shared" si="292"/>
        <v>1.2459570943856552E-2</v>
      </c>
      <c r="AS230">
        <f t="shared" si="292"/>
        <v>1.2281974363160607E-2</v>
      </c>
      <c r="AT230">
        <f t="shared" si="292"/>
        <v>1.2105604092329433E-2</v>
      </c>
      <c r="AU230">
        <f t="shared" si="292"/>
        <v>1.1930453142727514E-2</v>
      </c>
      <c r="AV230">
        <f t="shared" si="292"/>
        <v>1.1756514562086821E-2</v>
      </c>
      <c r="AW230">
        <f t="shared" si="292"/>
        <v>1.1583781434327379E-2</v>
      </c>
      <c r="AX230">
        <f t="shared" si="292"/>
        <v>1.0301796785866169E-2</v>
      </c>
      <c r="AY230">
        <f t="shared" si="292"/>
        <v>8.8065496819719723E-3</v>
      </c>
      <c r="AZ230">
        <f t="shared" si="292"/>
        <v>7.9311041948154533E-3</v>
      </c>
      <c r="BA230">
        <f t="shared" si="292"/>
        <v>7.2683077688088229E-3</v>
      </c>
      <c r="BB230">
        <f t="shared" si="292"/>
        <v>6.7268848792217647E-3</v>
      </c>
      <c r="BC230">
        <f t="shared" si="292"/>
        <v>6.2672953467696104E-3</v>
      </c>
      <c r="BD230">
        <f t="shared" si="292"/>
        <v>5.8678862022918769E-3</v>
      </c>
      <c r="BE230">
        <f t="shared" si="292"/>
        <v>5.5151663700327355E-3</v>
      </c>
      <c r="BF230">
        <f t="shared" si="292"/>
        <v>5.2000058442895972E-3</v>
      </c>
      <c r="BG230">
        <f t="shared" si="292"/>
        <v>4.9158599124990284E-3</v>
      </c>
      <c r="BH230">
        <f t="shared" si="299"/>
        <v>4.6578342473732812E-3</v>
      </c>
      <c r="BI230">
        <f t="shared" si="299"/>
        <v>4.4221482998655524E-3</v>
      </c>
      <c r="BJ230">
        <f t="shared" si="299"/>
        <v>4.2058063990845843E-3</v>
      </c>
      <c r="BK230">
        <f t="shared" si="299"/>
        <v>4.0063854562258664E-3</v>
      </c>
      <c r="BL230">
        <f t="shared" si="296"/>
        <v>3.8218920752169012E-3</v>
      </c>
      <c r="BM230">
        <f t="shared" si="296"/>
        <v>3.65066299541253E-3</v>
      </c>
      <c r="BN230">
        <f t="shared" si="296"/>
        <v>3.4912936823261031E-3</v>
      </c>
      <c r="BO230">
        <f t="shared" si="296"/>
        <v>3.3425858266401161E-3</v>
      </c>
      <c r="BP230">
        <f t="shared" si="296"/>
        <v>3.2035079149446725E-3</v>
      </c>
      <c r="BQ230">
        <f t="shared" si="296"/>
        <v>3.0731650649828404E-3</v>
      </c>
      <c r="BR230">
        <f t="shared" si="296"/>
        <v>2.950775571527306E-3</v>
      </c>
      <c r="BS230">
        <f t="shared" si="296"/>
        <v>2.8356524071849985E-3</v>
      </c>
      <c r="BT230">
        <f t="shared" si="296"/>
        <v>2.7271884446314061E-3</v>
      </c>
      <c r="BU230">
        <f t="shared" si="296"/>
        <v>2.6248445167119648E-3</v>
      </c>
      <c r="BV230">
        <f t="shared" si="286"/>
        <v>2.5281396704184074E-3</v>
      </c>
      <c r="BW230">
        <f t="shared" si="286"/>
        <v>2.436643137949925E-3</v>
      </c>
      <c r="BX230">
        <f t="shared" si="286"/>
        <v>2.3499676668129652E-3</v>
      </c>
      <c r="BY230">
        <f t="shared" si="286"/>
        <v>2.2677639365880071E-3</v>
      </c>
      <c r="BZ230">
        <f t="shared" si="286"/>
        <v>2.1897158527055464E-3</v>
      </c>
      <c r="CA230">
        <f t="shared" si="286"/>
        <v>2.1155365540911912E-3</v>
      </c>
      <c r="CB230">
        <f t="shared" si="286"/>
        <v>2.0449650064662144E-3</v>
      </c>
      <c r="CC230">
        <f t="shared" si="286"/>
        <v>1.9777630796091864E-3</v>
      </c>
      <c r="CD230">
        <f t="shared" si="286"/>
        <v>1.913713027230005E-3</v>
      </c>
      <c r="CE230">
        <f t="shared" si="286"/>
        <v>1.8526153038679585E-3</v>
      </c>
      <c r="CF230">
        <f t="shared" si="289"/>
        <v>1.7942866655434604E-3</v>
      </c>
      <c r="CG230">
        <f t="shared" si="289"/>
        <v>1.7385585106012415E-3</v>
      </c>
      <c r="CH230">
        <f t="shared" si="289"/>
        <v>1.685275424893944E-3</v>
      </c>
      <c r="CI230">
        <f t="shared" si="289"/>
        <v>1.6342939016246473E-3</v>
      </c>
      <c r="CJ230">
        <f t="shared" si="289"/>
        <v>1.5854812111370663E-3</v>
      </c>
      <c r="CK230">
        <f t="shared" si="289"/>
        <v>1.5387143999717706E-3</v>
      </c>
      <c r="CL230">
        <f t="shared" si="289"/>
        <v>1.493879401793691E-3</v>
      </c>
      <c r="CM230">
        <f t="shared" si="289"/>
        <v>1.4508702454924887E-3</v>
      </c>
      <c r="CN230">
        <f t="shared" si="289"/>
        <v>1.4095883479811483E-3</v>
      </c>
      <c r="CO230">
        <f t="shared" si="289"/>
        <v>1.3699418810615123E-3</v>
      </c>
      <c r="CP230">
        <f t="shared" si="293"/>
        <v>1.3318452032608371E-3</v>
      </c>
      <c r="CQ230">
        <f t="shared" si="293"/>
        <v>1.2952183488281512E-3</v>
      </c>
      <c r="CR230">
        <f t="shared" si="293"/>
        <v>8.3425122511398728E-4</v>
      </c>
      <c r="CS230">
        <f t="shared" si="293"/>
        <v>5.4208137556921259E-4</v>
      </c>
      <c r="CT230">
        <f t="shared" si="293"/>
        <v>3.7556615885576814E-4</v>
      </c>
      <c r="CU230">
        <f t="shared" si="293"/>
        <v>2.6137308215155072E-4</v>
      </c>
      <c r="CV230">
        <f t="shared" si="293"/>
        <v>1.7854047778152147E-4</v>
      </c>
      <c r="CW230">
        <f t="shared" si="293"/>
        <v>1.1741175489656718E-4</v>
      </c>
      <c r="CX230">
        <f t="shared" si="293"/>
        <v>7.2539463851218128E-5</v>
      </c>
      <c r="CY230">
        <f t="shared" si="293"/>
        <v>4.0467188007071741E-5</v>
      </c>
      <c r="CZ230">
        <f t="shared" si="293"/>
        <v>1.8824504742478599E-5</v>
      </c>
      <c r="DA230">
        <f t="shared" si="293"/>
        <v>5.8930941856656738E-6</v>
      </c>
      <c r="DB230">
        <f t="shared" si="293"/>
        <v>3.7449012119714975E-7</v>
      </c>
      <c r="DC230">
        <f t="shared" si="293"/>
        <v>0</v>
      </c>
      <c r="DD230">
        <f t="shared" si="293"/>
        <v>0</v>
      </c>
      <c r="DE230">
        <f t="shared" si="293"/>
        <v>0</v>
      </c>
      <c r="DF230">
        <f t="shared" si="300"/>
        <v>0</v>
      </c>
      <c r="DG230">
        <f t="shared" si="300"/>
        <v>0</v>
      </c>
      <c r="DH230">
        <f t="shared" si="300"/>
        <v>0</v>
      </c>
      <c r="DI230">
        <f t="shared" si="300"/>
        <v>0</v>
      </c>
      <c r="DJ230">
        <f t="shared" si="297"/>
        <v>0</v>
      </c>
      <c r="DK230">
        <f t="shared" si="297"/>
        <v>0</v>
      </c>
      <c r="DL230">
        <f t="shared" si="297"/>
        <v>0</v>
      </c>
      <c r="DM230">
        <f t="shared" si="297"/>
        <v>0</v>
      </c>
      <c r="DN230">
        <f t="shared" si="297"/>
        <v>0</v>
      </c>
      <c r="DO230">
        <f t="shared" si="297"/>
        <v>0</v>
      </c>
      <c r="DP230">
        <f t="shared" si="297"/>
        <v>0</v>
      </c>
      <c r="DQ230">
        <f t="shared" si="297"/>
        <v>0</v>
      </c>
      <c r="DR230">
        <f t="shared" si="297"/>
        <v>0</v>
      </c>
      <c r="DS230">
        <f t="shared" si="297"/>
        <v>0</v>
      </c>
      <c r="DT230">
        <f t="shared" si="287"/>
        <v>0</v>
      </c>
      <c r="DU230">
        <f t="shared" si="287"/>
        <v>0</v>
      </c>
      <c r="DV230">
        <f t="shared" si="287"/>
        <v>0</v>
      </c>
      <c r="DW230">
        <f t="shared" si="287"/>
        <v>0</v>
      </c>
      <c r="DX230">
        <f t="shared" si="287"/>
        <v>0</v>
      </c>
      <c r="DY230">
        <f t="shared" si="287"/>
        <v>0</v>
      </c>
      <c r="DZ230">
        <f t="shared" si="287"/>
        <v>0</v>
      </c>
      <c r="EA230">
        <f t="shared" si="287"/>
        <v>0</v>
      </c>
      <c r="EB230">
        <f t="shared" si="287"/>
        <v>0</v>
      </c>
      <c r="EC230">
        <f t="shared" si="287"/>
        <v>0</v>
      </c>
      <c r="ED230">
        <f t="shared" si="290"/>
        <v>0</v>
      </c>
      <c r="EE230">
        <f t="shared" si="290"/>
        <v>0</v>
      </c>
      <c r="EF230">
        <f t="shared" si="290"/>
        <v>0</v>
      </c>
      <c r="EG230">
        <f t="shared" si="290"/>
        <v>0</v>
      </c>
      <c r="EH230">
        <f t="shared" si="290"/>
        <v>0</v>
      </c>
      <c r="EI230">
        <f t="shared" si="290"/>
        <v>0</v>
      </c>
      <c r="EJ230">
        <f t="shared" si="290"/>
        <v>0</v>
      </c>
      <c r="EK230">
        <f t="shared" si="290"/>
        <v>0</v>
      </c>
      <c r="EL230">
        <f t="shared" si="290"/>
        <v>0</v>
      </c>
      <c r="EM230">
        <f t="shared" si="290"/>
        <v>0</v>
      </c>
      <c r="EN230">
        <f t="shared" si="294"/>
        <v>0</v>
      </c>
      <c r="EO230">
        <f t="shared" si="294"/>
        <v>0</v>
      </c>
      <c r="EP230">
        <f t="shared" si="294"/>
        <v>0</v>
      </c>
      <c r="EQ230">
        <f t="shared" si="294"/>
        <v>0</v>
      </c>
      <c r="ER230">
        <f t="shared" si="294"/>
        <v>0</v>
      </c>
      <c r="ES230">
        <f t="shared" si="294"/>
        <v>0</v>
      </c>
      <c r="ET230">
        <f t="shared" si="294"/>
        <v>0</v>
      </c>
      <c r="EU230">
        <f t="shared" si="294"/>
        <v>0</v>
      </c>
      <c r="EV230">
        <f t="shared" si="294"/>
        <v>0</v>
      </c>
      <c r="EW230">
        <f t="shared" si="294"/>
        <v>0</v>
      </c>
      <c r="EX230">
        <f t="shared" si="294"/>
        <v>0</v>
      </c>
      <c r="EZ230">
        <f t="shared" si="265"/>
        <v>0.89137814070245702</v>
      </c>
      <c r="FB230">
        <f t="shared" si="266"/>
        <v>9.9674483092729305E-3</v>
      </c>
      <c r="FC230">
        <f t="shared" si="267"/>
        <v>0.24874150391764946</v>
      </c>
    </row>
    <row r="231" spans="1:159" x14ac:dyDescent="0.25">
      <c r="A231">
        <v>1420</v>
      </c>
      <c r="B231" s="19">
        <f>'Input spectra'!Y230</f>
        <v>4.0220037665119397E-2</v>
      </c>
      <c r="C231">
        <f>'Input spectra'!B230</f>
        <v>0</v>
      </c>
      <c r="D231">
        <f t="shared" si="288"/>
        <v>2.0653927966864227E-2</v>
      </c>
      <c r="E231">
        <f t="shared" si="288"/>
        <v>2.0421214951333488E-2</v>
      </c>
      <c r="F231">
        <f t="shared" si="288"/>
        <v>2.0190037353686647E-2</v>
      </c>
      <c r="G231">
        <f t="shared" si="288"/>
        <v>1.9960386597195241E-2</v>
      </c>
      <c r="H231">
        <f t="shared" si="288"/>
        <v>1.9732254149245454E-2</v>
      </c>
      <c r="I231">
        <f t="shared" si="288"/>
        <v>1.9505631521122196E-2</v>
      </c>
      <c r="J231">
        <f t="shared" si="288"/>
        <v>1.9280510267794138E-2</v>
      </c>
      <c r="K231">
        <f t="shared" si="288"/>
        <v>1.9056881987699788E-2</v>
      </c>
      <c r="L231">
        <f t="shared" si="288"/>
        <v>1.883473832253461E-2</v>
      </c>
      <c r="M231">
        <f t="shared" si="288"/>
        <v>1.8614070957039101E-2</v>
      </c>
      <c r="N231">
        <f t="shared" si="291"/>
        <v>1.839487161878791E-2</v>
      </c>
      <c r="O231">
        <f t="shared" si="291"/>
        <v>1.8177132077979941E-2</v>
      </c>
      <c r="P231">
        <f t="shared" si="291"/>
        <v>1.7960844147229454E-2</v>
      </c>
      <c r="Q231">
        <f t="shared" si="291"/>
        <v>1.7745999681358166E-2</v>
      </c>
      <c r="R231">
        <f t="shared" si="291"/>
        <v>1.7532590577188298E-2</v>
      </c>
      <c r="S231">
        <f t="shared" si="291"/>
        <v>1.732060877333667E-2</v>
      </c>
      <c r="T231">
        <f t="shared" si="291"/>
        <v>1.7110046250009715E-2</v>
      </c>
      <c r="U231">
        <f t="shared" si="291"/>
        <v>1.6900895028799476E-2</v>
      </c>
      <c r="V231">
        <f t="shared" si="291"/>
        <v>1.6693147172480612E-2</v>
      </c>
      <c r="W231">
        <f t="shared" si="291"/>
        <v>1.6486794784808308E-2</v>
      </c>
      <c r="X231">
        <f t="shared" si="291"/>
        <v>1.6281830010317168E-2</v>
      </c>
      <c r="Y231">
        <f t="shared" si="291"/>
        <v>1.60782450341211E-2</v>
      </c>
      <c r="Z231">
        <f t="shared" si="291"/>
        <v>1.5876032081714071E-2</v>
      </c>
      <c r="AA231">
        <f t="shared" si="291"/>
        <v>1.5675183418771874E-2</v>
      </c>
      <c r="AB231">
        <f t="shared" si="291"/>
        <v>1.5475691350954822E-2</v>
      </c>
      <c r="AC231">
        <f t="shared" si="291"/>
        <v>1.5277548223711357E-2</v>
      </c>
      <c r="AD231">
        <f t="shared" si="298"/>
        <v>1.5080746422082602E-2</v>
      </c>
      <c r="AE231">
        <f t="shared" si="298"/>
        <v>1.4885278370507861E-2</v>
      </c>
      <c r="AF231">
        <f t="shared" si="298"/>
        <v>1.4691136532631013E-2</v>
      </c>
      <c r="AG231">
        <f t="shared" si="298"/>
        <v>1.4498313411107832E-2</v>
      </c>
      <c r="AH231">
        <f t="shared" si="295"/>
        <v>1.4306801547414247E-2</v>
      </c>
      <c r="AI231">
        <f t="shared" si="295"/>
        <v>1.4116593521655474E-2</v>
      </c>
      <c r="AJ231">
        <f t="shared" si="295"/>
        <v>1.3927681952376094E-2</v>
      </c>
      <c r="AK231">
        <f t="shared" si="295"/>
        <v>1.374005949637099E-2</v>
      </c>
      <c r="AL231">
        <f t="shared" si="295"/>
        <v>1.355371884849723E-2</v>
      </c>
      <c r="AM231">
        <f t="shared" si="295"/>
        <v>1.3368652741486808E-2</v>
      </c>
      <c r="AN231">
        <f t="shared" si="295"/>
        <v>1.3184853945760282E-2</v>
      </c>
      <c r="AO231">
        <f t="shared" si="295"/>
        <v>1.3002315269241319E-2</v>
      </c>
      <c r="AP231">
        <f t="shared" si="295"/>
        <v>1.2821029557172096E-2</v>
      </c>
      <c r="AQ231">
        <f t="shared" si="295"/>
        <v>1.2640989691929581E-2</v>
      </c>
      <c r="AR231">
        <f t="shared" si="292"/>
        <v>1.2462188592842713E-2</v>
      </c>
      <c r="AS231">
        <f t="shared" si="292"/>
        <v>1.2284619216010421E-2</v>
      </c>
      <c r="AT231">
        <f t="shared" si="292"/>
        <v>1.2108274554120516E-2</v>
      </c>
      <c r="AU231">
        <f t="shared" si="292"/>
        <v>1.1933147636269469E-2</v>
      </c>
      <c r="AV231">
        <f t="shared" si="292"/>
        <v>1.1759231527783005E-2</v>
      </c>
      <c r="AW231">
        <f t="shared" si="292"/>
        <v>1.1586519330037586E-2</v>
      </c>
      <c r="AX231">
        <f t="shared" si="292"/>
        <v>1.0304285792097025E-2</v>
      </c>
      <c r="AY231">
        <f t="shared" si="292"/>
        <v>8.8087236840822085E-3</v>
      </c>
      <c r="AZ231">
        <f t="shared" si="292"/>
        <v>7.9331037451779562E-3</v>
      </c>
      <c r="BA231">
        <f t="shared" si="292"/>
        <v>7.2701783991902186E-3</v>
      </c>
      <c r="BB231">
        <f t="shared" si="292"/>
        <v>6.7286515016306298E-3</v>
      </c>
      <c r="BC231">
        <f t="shared" si="292"/>
        <v>6.2689741941335348E-3</v>
      </c>
      <c r="BD231">
        <f t="shared" si="292"/>
        <v>5.8694888831230642E-3</v>
      </c>
      <c r="BE231">
        <f t="shared" si="292"/>
        <v>5.5167016855666839E-3</v>
      </c>
      <c r="BF231">
        <f t="shared" si="292"/>
        <v>5.2014807419563406E-3</v>
      </c>
      <c r="BG231">
        <f t="shared" si="292"/>
        <v>4.9172800409403236E-3</v>
      </c>
      <c r="BH231">
        <f t="shared" si="299"/>
        <v>4.6592043043692877E-3</v>
      </c>
      <c r="BI231">
        <f t="shared" si="299"/>
        <v>4.4234722629527623E-3</v>
      </c>
      <c r="BJ231">
        <f t="shared" si="299"/>
        <v>4.2070876852291572E-3</v>
      </c>
      <c r="BK231">
        <f t="shared" si="299"/>
        <v>4.0076270363214872E-3</v>
      </c>
      <c r="BL231">
        <f t="shared" si="296"/>
        <v>3.8230965585896561E-3</v>
      </c>
      <c r="BM231">
        <f t="shared" si="296"/>
        <v>3.6518326937129849E-3</v>
      </c>
      <c r="BN231">
        <f t="shared" si="296"/>
        <v>3.4924306588373765E-3</v>
      </c>
      <c r="BO231">
        <f t="shared" si="296"/>
        <v>3.3436919350082095E-3</v>
      </c>
      <c r="BP231">
        <f t="shared" si="296"/>
        <v>3.2045848300705912E-3</v>
      </c>
      <c r="BQ231">
        <f t="shared" si="296"/>
        <v>3.0742143079968203E-3</v>
      </c>
      <c r="BR231">
        <f t="shared" si="296"/>
        <v>2.9517985302208016E-3</v>
      </c>
      <c r="BS231">
        <f t="shared" si="296"/>
        <v>2.8366503529049444E-3</v>
      </c>
      <c r="BT231">
        <f t="shared" si="296"/>
        <v>2.7281625463829234E-3</v>
      </c>
      <c r="BU231">
        <f t="shared" si="296"/>
        <v>2.6257958530322514E-3</v>
      </c>
      <c r="BV231">
        <f t="shared" si="286"/>
        <v>2.5290692394521544E-3</v>
      </c>
      <c r="BW231">
        <f t="shared" si="286"/>
        <v>2.4375518660594451E-3</v>
      </c>
      <c r="BX231">
        <f t="shared" si="286"/>
        <v>2.3508564159839436E-3</v>
      </c>
      <c r="BY231">
        <f t="shared" si="286"/>
        <v>2.268633510837335E-3</v>
      </c>
      <c r="BZ231">
        <f t="shared" si="286"/>
        <v>2.1905670036561522E-3</v>
      </c>
      <c r="CA231">
        <f t="shared" si="286"/>
        <v>2.1163699858467574E-3</v>
      </c>
      <c r="CB231">
        <f t="shared" si="286"/>
        <v>2.0457813798937592E-3</v>
      </c>
      <c r="CC231">
        <f t="shared" si="286"/>
        <v>1.9785630161178662E-3</v>
      </c>
      <c r="CD231">
        <f t="shared" si="286"/>
        <v>1.9144971121189747E-3</v>
      </c>
      <c r="CE231">
        <f t="shared" si="286"/>
        <v>1.8533840893037161E-3</v>
      </c>
      <c r="CF231">
        <f t="shared" si="289"/>
        <v>1.7950406732171009E-3</v>
      </c>
      <c r="CG231">
        <f t="shared" si="289"/>
        <v>1.7392982341079542E-3</v>
      </c>
      <c r="CH231">
        <f t="shared" si="289"/>
        <v>1.6860013318704696E-3</v>
      </c>
      <c r="CI231">
        <f t="shared" si="289"/>
        <v>1.6350064356749927E-3</v>
      </c>
      <c r="CJ231">
        <f t="shared" si="289"/>
        <v>1.5861807935722849E-3</v>
      </c>
      <c r="CK231">
        <f t="shared" si="289"/>
        <v>1.5394014313859072E-3</v>
      </c>
      <c r="CL231">
        <f t="shared" si="289"/>
        <v>1.4945542634948728E-3</v>
      </c>
      <c r="CM231">
        <f t="shared" si="289"/>
        <v>1.4515333008055507E-3</v>
      </c>
      <c r="CN231">
        <f t="shared" si="289"/>
        <v>1.410239943435986E-3</v>
      </c>
      <c r="CO231">
        <f t="shared" si="289"/>
        <v>1.3705823474794944E-3</v>
      </c>
      <c r="CP231">
        <f t="shared" si="293"/>
        <v>1.3324748567500387E-3</v>
      </c>
      <c r="CQ231">
        <f t="shared" si="293"/>
        <v>1.2958374916968265E-3</v>
      </c>
      <c r="CR231">
        <f t="shared" si="293"/>
        <v>8.3465439892644038E-4</v>
      </c>
      <c r="CS231">
        <f t="shared" si="293"/>
        <v>5.4234619887977233E-4</v>
      </c>
      <c r="CT231">
        <f t="shared" si="293"/>
        <v>3.7575160773881572E-4</v>
      </c>
      <c r="CU231">
        <f t="shared" si="293"/>
        <v>2.6150351756552847E-4</v>
      </c>
      <c r="CV231">
        <f t="shared" si="293"/>
        <v>1.7863051459629848E-4</v>
      </c>
      <c r="CW231">
        <f t="shared" si="293"/>
        <v>1.1747158181737371E-4</v>
      </c>
      <c r="CX231">
        <f t="shared" si="293"/>
        <v>7.2576807340505136E-5</v>
      </c>
      <c r="CY231">
        <f t="shared" si="293"/>
        <v>4.048823324500304E-5</v>
      </c>
      <c r="CZ231">
        <f t="shared" si="293"/>
        <v>1.883439346789864E-5</v>
      </c>
      <c r="DA231">
        <f t="shared" si="293"/>
        <v>5.8962208600484201E-6</v>
      </c>
      <c r="DB231">
        <f t="shared" si="293"/>
        <v>3.7469078062864525E-7</v>
      </c>
      <c r="DC231">
        <f t="shared" si="293"/>
        <v>0</v>
      </c>
      <c r="DD231">
        <f t="shared" si="293"/>
        <v>0</v>
      </c>
      <c r="DE231">
        <f t="shared" si="293"/>
        <v>0</v>
      </c>
      <c r="DF231">
        <f t="shared" si="300"/>
        <v>0</v>
      </c>
      <c r="DG231">
        <f t="shared" si="300"/>
        <v>0</v>
      </c>
      <c r="DH231">
        <f t="shared" si="300"/>
        <v>0</v>
      </c>
      <c r="DI231">
        <f t="shared" si="300"/>
        <v>0</v>
      </c>
      <c r="DJ231">
        <f t="shared" si="297"/>
        <v>0</v>
      </c>
      <c r="DK231">
        <f t="shared" si="297"/>
        <v>0</v>
      </c>
      <c r="DL231">
        <f t="shared" si="297"/>
        <v>0</v>
      </c>
      <c r="DM231">
        <f t="shared" si="297"/>
        <v>0</v>
      </c>
      <c r="DN231">
        <f t="shared" si="297"/>
        <v>0</v>
      </c>
      <c r="DO231">
        <f t="shared" si="297"/>
        <v>0</v>
      </c>
      <c r="DP231">
        <f t="shared" si="297"/>
        <v>0</v>
      </c>
      <c r="DQ231">
        <f t="shared" si="297"/>
        <v>0</v>
      </c>
      <c r="DR231">
        <f t="shared" si="297"/>
        <v>0</v>
      </c>
      <c r="DS231">
        <f t="shared" si="297"/>
        <v>0</v>
      </c>
      <c r="DT231">
        <f t="shared" si="287"/>
        <v>0</v>
      </c>
      <c r="DU231">
        <f t="shared" si="287"/>
        <v>0</v>
      </c>
      <c r="DV231">
        <f t="shared" si="287"/>
        <v>0</v>
      </c>
      <c r="DW231">
        <f t="shared" si="287"/>
        <v>0</v>
      </c>
      <c r="DX231">
        <f t="shared" si="287"/>
        <v>0</v>
      </c>
      <c r="DY231">
        <f t="shared" si="287"/>
        <v>0</v>
      </c>
      <c r="DZ231">
        <f t="shared" si="287"/>
        <v>0</v>
      </c>
      <c r="EA231">
        <f t="shared" si="287"/>
        <v>0</v>
      </c>
      <c r="EB231">
        <f t="shared" si="287"/>
        <v>0</v>
      </c>
      <c r="EC231">
        <f t="shared" si="287"/>
        <v>0</v>
      </c>
      <c r="ED231">
        <f t="shared" si="290"/>
        <v>0</v>
      </c>
      <c r="EE231">
        <f t="shared" si="290"/>
        <v>0</v>
      </c>
      <c r="EF231">
        <f t="shared" si="290"/>
        <v>0</v>
      </c>
      <c r="EG231">
        <f t="shared" si="290"/>
        <v>0</v>
      </c>
      <c r="EH231">
        <f t="shared" si="290"/>
        <v>0</v>
      </c>
      <c r="EI231">
        <f t="shared" si="290"/>
        <v>0</v>
      </c>
      <c r="EJ231">
        <f t="shared" si="290"/>
        <v>0</v>
      </c>
      <c r="EK231">
        <f t="shared" si="290"/>
        <v>0</v>
      </c>
      <c r="EL231">
        <f t="shared" si="290"/>
        <v>0</v>
      </c>
      <c r="EM231">
        <f t="shared" si="290"/>
        <v>0</v>
      </c>
      <c r="EN231">
        <f t="shared" si="294"/>
        <v>0</v>
      </c>
      <c r="EO231">
        <f t="shared" si="294"/>
        <v>0</v>
      </c>
      <c r="EP231">
        <f t="shared" si="294"/>
        <v>0</v>
      </c>
      <c r="EQ231">
        <f t="shared" si="294"/>
        <v>0</v>
      </c>
      <c r="ER231">
        <f t="shared" si="294"/>
        <v>0</v>
      </c>
      <c r="ES231">
        <f t="shared" si="294"/>
        <v>0</v>
      </c>
      <c r="ET231">
        <f t="shared" si="294"/>
        <v>0</v>
      </c>
      <c r="EU231">
        <f t="shared" si="294"/>
        <v>0</v>
      </c>
      <c r="EV231">
        <f t="shared" si="294"/>
        <v>0</v>
      </c>
      <c r="EW231">
        <f t="shared" si="294"/>
        <v>0</v>
      </c>
      <c r="EX231">
        <f t="shared" si="294"/>
        <v>0</v>
      </c>
      <c r="EZ231">
        <f t="shared" si="265"/>
        <v>0.8915077375828887</v>
      </c>
      <c r="FB231">
        <f t="shared" si="266"/>
        <v>9.9545805374716689E-3</v>
      </c>
      <c r="FC231">
        <f t="shared" si="267"/>
        <v>0.24874314500143133</v>
      </c>
    </row>
    <row r="232" spans="1:159" x14ac:dyDescent="0.25">
      <c r="A232">
        <v>1425</v>
      </c>
      <c r="B232" s="19">
        <f>'Input spectra'!Y231</f>
        <v>4.0167520325965801E-2</v>
      </c>
      <c r="C232">
        <f>'Input spectra'!B231</f>
        <v>0</v>
      </c>
      <c r="D232">
        <f t="shared" si="288"/>
        <v>2.0653927966864227E-2</v>
      </c>
      <c r="E232">
        <f t="shared" si="288"/>
        <v>2.0421322198402255E-2</v>
      </c>
      <c r="F232">
        <f t="shared" si="288"/>
        <v>2.0190249420208209E-2</v>
      </c>
      <c r="G232">
        <f t="shared" si="288"/>
        <v>1.996070107959037E-2</v>
      </c>
      <c r="H232">
        <f t="shared" si="288"/>
        <v>1.9732668667792691E-2</v>
      </c>
      <c r="I232">
        <f t="shared" si="288"/>
        <v>1.9506143719779996E-2</v>
      </c>
      <c r="J232">
        <f t="shared" si="288"/>
        <v>1.9281117814024175E-2</v>
      </c>
      <c r="K232">
        <f t="shared" si="288"/>
        <v>1.9057582572291395E-2</v>
      </c>
      <c r="L232">
        <f t="shared" si="288"/>
        <v>1.883552965943034E-2</v>
      </c>
      <c r="M232">
        <f t="shared" si="288"/>
        <v>1.8614950783161423E-2</v>
      </c>
      <c r="N232">
        <f t="shared" si="291"/>
        <v>1.8395837693867025E-2</v>
      </c>
      <c r="O232">
        <f t="shared" si="291"/>
        <v>1.817818218438268E-2</v>
      </c>
      <c r="P232">
        <f t="shared" si="291"/>
        <v>1.7961976089789326E-2</v>
      </c>
      <c r="Q232">
        <f t="shared" si="291"/>
        <v>1.7747211287206452E-2</v>
      </c>
      <c r="R232">
        <f t="shared" si="291"/>
        <v>1.7533879695586282E-2</v>
      </c>
      <c r="S232">
        <f t="shared" si="291"/>
        <v>1.7321973275508926E-2</v>
      </c>
      <c r="T232">
        <f t="shared" si="291"/>
        <v>1.7111484028978479E-2</v>
      </c>
      <c r="U232">
        <f t="shared" si="291"/>
        <v>1.6902403999220106E-2</v>
      </c>
      <c r="V232">
        <f t="shared" si="291"/>
        <v>1.6694725270478071E-2</v>
      </c>
      <c r="W232">
        <f t="shared" si="291"/>
        <v>1.6488439967814756E-2</v>
      </c>
      <c r="X232">
        <f t="shared" si="291"/>
        <v>1.6283540256910586E-2</v>
      </c>
      <c r="Y232">
        <f t="shared" si="291"/>
        <v>1.6080018343864935E-2</v>
      </c>
      <c r="Z232">
        <f t="shared" si="291"/>
        <v>1.5877866474997976E-2</v>
      </c>
      <c r="AA232">
        <f t="shared" si="291"/>
        <v>1.5677076936653437E-2</v>
      </c>
      <c r="AB232">
        <f t="shared" si="291"/>
        <v>1.5477642055002338E-2</v>
      </c>
      <c r="AC232">
        <f t="shared" si="291"/>
        <v>1.5279554195847625E-2</v>
      </c>
      <c r="AD232">
        <f t="shared" si="298"/>
        <v>1.5082805764429734E-2</v>
      </c>
      <c r="AE232">
        <f t="shared" si="298"/>
        <v>1.4887389205233109E-2</v>
      </c>
      <c r="AF232">
        <f t="shared" si="298"/>
        <v>1.4693297001793589E-2</v>
      </c>
      <c r="AG232">
        <f t="shared" si="298"/>
        <v>1.450052167650673E-2</v>
      </c>
      <c r="AH232">
        <f t="shared" si="295"/>
        <v>1.4309055790437059E-2</v>
      </c>
      <c r="AI232">
        <f t="shared" si="295"/>
        <v>1.4118891943128193E-2</v>
      </c>
      <c r="AJ232">
        <f t="shared" si="295"/>
        <v>1.3930022772413902E-2</v>
      </c>
      <c r="AK232">
        <f t="shared" si="295"/>
        <v>1.3742440954230002E-2</v>
      </c>
      <c r="AL232">
        <f t="shared" si="295"/>
        <v>1.3556139202427233E-2</v>
      </c>
      <c r="AM232">
        <f t="shared" si="295"/>
        <v>1.3371110268584941E-2</v>
      </c>
      <c r="AN232">
        <f t="shared" si="295"/>
        <v>1.3187346941825688E-2</v>
      </c>
      <c r="AO232">
        <f t="shared" si="295"/>
        <v>1.3004842048630743E-2</v>
      </c>
      <c r="AP232">
        <f t="shared" si="295"/>
        <v>1.2823588452656428E-2</v>
      </c>
      <c r="AQ232">
        <f t="shared" si="295"/>
        <v>1.2643579054551341E-2</v>
      </c>
      <c r="AR232">
        <f t="shared" si="292"/>
        <v>1.2464806791774473E-2</v>
      </c>
      <c r="AS232">
        <f t="shared" si="292"/>
        <v>1.2287264638414154E-2</v>
      </c>
      <c r="AT232">
        <f t="shared" si="292"/>
        <v>1.2110945605007865E-2</v>
      </c>
      <c r="AU232">
        <f t="shared" si="292"/>
        <v>1.1935842738362946E-2</v>
      </c>
      <c r="AV232">
        <f t="shared" si="292"/>
        <v>1.1761949121378091E-2</v>
      </c>
      <c r="AW232">
        <f t="shared" si="292"/>
        <v>1.1589257872865745E-2</v>
      </c>
      <c r="AX232">
        <f t="shared" si="292"/>
        <v>1.0306775399694044E-2</v>
      </c>
      <c r="AY232">
        <f t="shared" si="292"/>
        <v>8.8108982228708652E-3</v>
      </c>
      <c r="AZ232">
        <f t="shared" si="292"/>
        <v>7.9351037996571033E-3</v>
      </c>
      <c r="BA232">
        <f t="shared" si="292"/>
        <v>7.2720495110121554E-3</v>
      </c>
      <c r="BB232">
        <f t="shared" si="292"/>
        <v>6.7304185879919478E-3</v>
      </c>
      <c r="BC232">
        <f t="shared" si="292"/>
        <v>6.2706534912175252E-3</v>
      </c>
      <c r="BD232">
        <f t="shared" si="292"/>
        <v>5.8710920016903896E-3</v>
      </c>
      <c r="BE232">
        <f t="shared" si="292"/>
        <v>5.5182374285027494E-3</v>
      </c>
      <c r="BF232">
        <f t="shared" si="292"/>
        <v>5.2029560579539853E-3</v>
      </c>
      <c r="BG232">
        <f t="shared" si="292"/>
        <v>4.9187005796383848E-3</v>
      </c>
      <c r="BH232">
        <f t="shared" si="299"/>
        <v>4.6605747643543383E-3</v>
      </c>
      <c r="BI232">
        <f t="shared" si="299"/>
        <v>4.4247966224261028E-3</v>
      </c>
      <c r="BJ232">
        <f t="shared" si="299"/>
        <v>4.2083693617136608E-3</v>
      </c>
      <c r="BK232">
        <f t="shared" si="299"/>
        <v>4.0088690011831655E-3</v>
      </c>
      <c r="BL232">
        <f t="shared" si="296"/>
        <v>3.8243014215597849E-3</v>
      </c>
      <c r="BM232">
        <f t="shared" si="296"/>
        <v>3.6530027667930672E-3</v>
      </c>
      <c r="BN232">
        <f t="shared" si="296"/>
        <v>3.4935680056170097E-3</v>
      </c>
      <c r="BO232">
        <f t="shared" si="296"/>
        <v>3.3447984094030214E-3</v>
      </c>
      <c r="BP232">
        <f t="shared" si="296"/>
        <v>3.2056621072203339E-3</v>
      </c>
      <c r="BQ232">
        <f t="shared" si="296"/>
        <v>3.0752639092443738E-3</v>
      </c>
      <c r="BR232">
        <f t="shared" si="296"/>
        <v>2.9528218435480062E-3</v>
      </c>
      <c r="BS232">
        <f t="shared" si="296"/>
        <v>2.8376486498300161E-3</v>
      </c>
      <c r="BT232">
        <f t="shared" si="296"/>
        <v>2.7291369960657412E-3</v>
      </c>
      <c r="BU232">
        <f t="shared" si="296"/>
        <v>2.6267475341504062E-3</v>
      </c>
      <c r="BV232">
        <f t="shared" si="286"/>
        <v>2.5299991502781677E-3</v>
      </c>
      <c r="BW232">
        <f t="shared" si="286"/>
        <v>2.4384609330724192E-3</v>
      </c>
      <c r="BX232">
        <f t="shared" si="286"/>
        <v>2.3517455012766054E-3</v>
      </c>
      <c r="BY232">
        <f t="shared" si="286"/>
        <v>2.2695034185249742E-3</v>
      </c>
      <c r="BZ232">
        <f t="shared" si="286"/>
        <v>2.1914184854523967E-3</v>
      </c>
      <c r="CA232">
        <f t="shared" si="286"/>
        <v>2.1172037459391176E-3</v>
      </c>
      <c r="CB232">
        <f t="shared" si="286"/>
        <v>2.0465980792269164E-3</v>
      </c>
      <c r="CC232">
        <f t="shared" si="286"/>
        <v>1.979363276173094E-3</v>
      </c>
      <c r="CD232">
        <f t="shared" si="286"/>
        <v>1.9152815182625442E-3</v>
      </c>
      <c r="CE232">
        <f t="shared" si="286"/>
        <v>1.8541531937647162E-3</v>
      </c>
      <c r="CF232">
        <f t="shared" si="289"/>
        <v>1.7957949977451123E-3</v>
      </c>
      <c r="CG232">
        <f t="shared" si="289"/>
        <v>1.7400382723529188E-3</v>
      </c>
      <c r="CH232">
        <f t="shared" si="289"/>
        <v>1.6867275515204791E-3</v>
      </c>
      <c r="CI232">
        <f t="shared" si="289"/>
        <v>1.6357192803822963E-3</v>
      </c>
      <c r="CJ232">
        <f t="shared" si="289"/>
        <v>1.5868806846933334E-3</v>
      </c>
      <c r="CK232">
        <f t="shared" si="289"/>
        <v>1.5400887695575316E-3</v>
      </c>
      <c r="CL232">
        <f t="shared" si="289"/>
        <v>1.4952294300655871E-3</v>
      </c>
      <c r="CM232">
        <f t="shared" si="289"/>
        <v>1.4521966591383687E-3</v>
      </c>
      <c r="CN232">
        <f t="shared" si="289"/>
        <v>1.4108918400969432E-3</v>
      </c>
      <c r="CO232">
        <f t="shared" si="289"/>
        <v>1.3712231133242167E-3</v>
      </c>
      <c r="CP232">
        <f t="shared" si="293"/>
        <v>1.3331048079191176E-3</v>
      </c>
      <c r="CQ232">
        <f t="shared" si="293"/>
        <v>1.2964569305294158E-3</v>
      </c>
      <c r="CR232">
        <f t="shared" si="293"/>
        <v>8.3505776758322576E-4</v>
      </c>
      <c r="CS232">
        <f t="shared" si="293"/>
        <v>5.4261115156460844E-4</v>
      </c>
      <c r="CT232">
        <f t="shared" si="293"/>
        <v>3.7593714819371394E-4</v>
      </c>
      <c r="CU232">
        <f t="shared" si="293"/>
        <v>2.61634018071891E-4</v>
      </c>
      <c r="CV232">
        <f t="shared" si="293"/>
        <v>1.7872059681606214E-4</v>
      </c>
      <c r="CW232">
        <f t="shared" si="293"/>
        <v>1.17531439222866E-4</v>
      </c>
      <c r="CX232">
        <f t="shared" si="293"/>
        <v>7.2614170054309657E-5</v>
      </c>
      <c r="CY232">
        <f t="shared" si="293"/>
        <v>4.0509289427654282E-5</v>
      </c>
      <c r="CZ232">
        <f t="shared" si="293"/>
        <v>1.8844287387978084E-5</v>
      </c>
      <c r="DA232">
        <f t="shared" si="293"/>
        <v>5.8993491933377413E-6</v>
      </c>
      <c r="DB232">
        <f t="shared" si="293"/>
        <v>3.7489154757754956E-7</v>
      </c>
      <c r="DC232">
        <f t="shared" si="293"/>
        <v>0</v>
      </c>
      <c r="DD232">
        <f t="shared" si="293"/>
        <v>0</v>
      </c>
      <c r="DE232">
        <f t="shared" si="293"/>
        <v>0</v>
      </c>
      <c r="DF232">
        <f t="shared" si="300"/>
        <v>0</v>
      </c>
      <c r="DG232">
        <f t="shared" si="300"/>
        <v>0</v>
      </c>
      <c r="DH232">
        <f t="shared" si="300"/>
        <v>0</v>
      </c>
      <c r="DI232">
        <f t="shared" si="300"/>
        <v>0</v>
      </c>
      <c r="DJ232">
        <f t="shared" si="297"/>
        <v>0</v>
      </c>
      <c r="DK232">
        <f t="shared" si="297"/>
        <v>0</v>
      </c>
      <c r="DL232">
        <f t="shared" si="297"/>
        <v>0</v>
      </c>
      <c r="DM232">
        <f t="shared" si="297"/>
        <v>0</v>
      </c>
      <c r="DN232">
        <f t="shared" si="297"/>
        <v>0</v>
      </c>
      <c r="DO232">
        <f t="shared" si="297"/>
        <v>0</v>
      </c>
      <c r="DP232">
        <f t="shared" si="297"/>
        <v>0</v>
      </c>
      <c r="DQ232">
        <f t="shared" si="297"/>
        <v>0</v>
      </c>
      <c r="DR232">
        <f t="shared" si="297"/>
        <v>0</v>
      </c>
      <c r="DS232">
        <f t="shared" si="297"/>
        <v>0</v>
      </c>
      <c r="DT232">
        <f t="shared" si="287"/>
        <v>0</v>
      </c>
      <c r="DU232">
        <f t="shared" si="287"/>
        <v>0</v>
      </c>
      <c r="DV232">
        <f t="shared" si="287"/>
        <v>0</v>
      </c>
      <c r="DW232">
        <f t="shared" si="287"/>
        <v>0</v>
      </c>
      <c r="DX232">
        <f t="shared" si="287"/>
        <v>0</v>
      </c>
      <c r="DY232">
        <f t="shared" si="287"/>
        <v>0</v>
      </c>
      <c r="DZ232">
        <f t="shared" si="287"/>
        <v>0</v>
      </c>
      <c r="EA232">
        <f t="shared" si="287"/>
        <v>0</v>
      </c>
      <c r="EB232">
        <f t="shared" si="287"/>
        <v>0</v>
      </c>
      <c r="EC232">
        <f t="shared" si="287"/>
        <v>0</v>
      </c>
      <c r="ED232">
        <f t="shared" si="290"/>
        <v>0</v>
      </c>
      <c r="EE232">
        <f t="shared" si="290"/>
        <v>0</v>
      </c>
      <c r="EF232">
        <f t="shared" si="290"/>
        <v>0</v>
      </c>
      <c r="EG232">
        <f t="shared" si="290"/>
        <v>0</v>
      </c>
      <c r="EH232">
        <f t="shared" si="290"/>
        <v>0</v>
      </c>
      <c r="EI232">
        <f t="shared" si="290"/>
        <v>0</v>
      </c>
      <c r="EJ232">
        <f t="shared" si="290"/>
        <v>0</v>
      </c>
      <c r="EK232">
        <f t="shared" si="290"/>
        <v>0</v>
      </c>
      <c r="EL232">
        <f t="shared" si="290"/>
        <v>0</v>
      </c>
      <c r="EM232">
        <f t="shared" si="290"/>
        <v>0</v>
      </c>
      <c r="EN232">
        <f t="shared" si="294"/>
        <v>0</v>
      </c>
      <c r="EO232">
        <f t="shared" si="294"/>
        <v>0</v>
      </c>
      <c r="EP232">
        <f t="shared" si="294"/>
        <v>0</v>
      </c>
      <c r="EQ232">
        <f t="shared" si="294"/>
        <v>0</v>
      </c>
      <c r="ER232">
        <f t="shared" si="294"/>
        <v>0</v>
      </c>
      <c r="ES232">
        <f t="shared" si="294"/>
        <v>0</v>
      </c>
      <c r="ET232">
        <f t="shared" si="294"/>
        <v>0</v>
      </c>
      <c r="EU232">
        <f t="shared" si="294"/>
        <v>0</v>
      </c>
      <c r="EV232">
        <f t="shared" si="294"/>
        <v>0</v>
      </c>
      <c r="EW232">
        <f t="shared" si="294"/>
        <v>0</v>
      </c>
      <c r="EX232">
        <f t="shared" si="294"/>
        <v>0</v>
      </c>
      <c r="EZ232">
        <f t="shared" si="265"/>
        <v>0.89163736370400359</v>
      </c>
      <c r="FB232">
        <f t="shared" si="266"/>
        <v>9.9417124277753621E-3</v>
      </c>
      <c r="FC232">
        <f t="shared" si="267"/>
        <v>0.24874478608542872</v>
      </c>
    </row>
    <row r="233" spans="1:159" x14ac:dyDescent="0.25">
      <c r="A233">
        <v>1430</v>
      </c>
      <c r="B233" s="19">
        <f>'Input spectra'!Y232</f>
        <v>4.0115002986812198E-2</v>
      </c>
      <c r="C233">
        <f>'Input spectra'!B232</f>
        <v>0</v>
      </c>
      <c r="D233">
        <f t="shared" si="288"/>
        <v>2.0653927966864227E-2</v>
      </c>
      <c r="E233">
        <f t="shared" si="288"/>
        <v>2.0421429446034259E-2</v>
      </c>
      <c r="F233">
        <f t="shared" si="288"/>
        <v>2.0190461488957215E-2</v>
      </c>
      <c r="G233">
        <f t="shared" si="288"/>
        <v>1.9961015566940271E-2</v>
      </c>
      <c r="H233">
        <f t="shared" si="288"/>
        <v>1.9733083195047782E-2</v>
      </c>
      <c r="I233">
        <f t="shared" si="288"/>
        <v>1.9506655931887624E-2</v>
      </c>
      <c r="J233">
        <f t="shared" si="288"/>
        <v>1.928172537939854E-2</v>
      </c>
      <c r="K233">
        <f t="shared" si="288"/>
        <v>1.9058283182638462E-2</v>
      </c>
      <c r="L233">
        <f t="shared" si="288"/>
        <v>1.8836321029573895E-2</v>
      </c>
      <c r="M233">
        <f t="shared" si="288"/>
        <v>1.8615830650870246E-2</v>
      </c>
      <c r="N233">
        <f t="shared" si="291"/>
        <v>1.8396803819683165E-2</v>
      </c>
      <c r="O233">
        <f t="shared" si="291"/>
        <v>1.8179232351450848E-2</v>
      </c>
      <c r="P233">
        <f t="shared" si="291"/>
        <v>1.7963108103687377E-2</v>
      </c>
      <c r="Q233">
        <f t="shared" si="291"/>
        <v>1.7748422975776969E-2</v>
      </c>
      <c r="R233">
        <f t="shared" si="291"/>
        <v>1.7535168908769244E-2</v>
      </c>
      <c r="S233">
        <f t="shared" si="291"/>
        <v>1.7323337885175451E-2</v>
      </c>
      <c r="T233">
        <f t="shared" si="291"/>
        <v>1.7112921928765644E-2</v>
      </c>
      <c r="U233">
        <f t="shared" si="291"/>
        <v>1.6903913104366838E-2</v>
      </c>
      <c r="V233">
        <f t="shared" si="291"/>
        <v>1.6696303517662096E-2</v>
      </c>
      <c r="W233">
        <f t="shared" si="291"/>
        <v>1.6490085314990601E-2</v>
      </c>
      <c r="X233">
        <f t="shared" si="291"/>
        <v>1.6285250683148633E-2</v>
      </c>
      <c r="Y233">
        <f t="shared" si="291"/>
        <v>1.6081791849191524E-2</v>
      </c>
      <c r="Z233">
        <f t="shared" si="291"/>
        <v>1.5879701080236529E-2</v>
      </c>
      <c r="AA233">
        <f t="shared" si="291"/>
        <v>1.5678970683266614E-2</v>
      </c>
      <c r="AB233">
        <f t="shared" si="291"/>
        <v>1.5479593004935234E-2</v>
      </c>
      <c r="AC233">
        <f t="shared" si="291"/>
        <v>1.5281560431371979E-2</v>
      </c>
      <c r="AD233">
        <f t="shared" si="298"/>
        <v>1.5084865387989137E-2</v>
      </c>
      <c r="AE233">
        <f t="shared" si="298"/>
        <v>1.4889500339289225E-2</v>
      </c>
      <c r="AF233">
        <f t="shared" si="298"/>
        <v>1.4695457788673384E-2</v>
      </c>
      <c r="AG233">
        <f t="shared" si="298"/>
        <v>1.4502730278250685E-2</v>
      </c>
      <c r="AH233">
        <f t="shared" si="295"/>
        <v>1.4311310388648385E-2</v>
      </c>
      <c r="AI233">
        <f t="shared" si="295"/>
        <v>1.4121190738823015E-2</v>
      </c>
      <c r="AJ233">
        <f t="shared" si="295"/>
        <v>1.3932363985872413E-2</v>
      </c>
      <c r="AK233">
        <f t="shared" si="295"/>
        <v>1.374482282484862E-2</v>
      </c>
      <c r="AL233">
        <f t="shared" si="295"/>
        <v>1.3558559988571684E-2</v>
      </c>
      <c r="AM233">
        <f t="shared" si="295"/>
        <v>1.3373568247444335E-2</v>
      </c>
      <c r="AN233">
        <f t="shared" si="295"/>
        <v>1.3189840409267526E-2</v>
      </c>
      <c r="AO233">
        <f t="shared" si="295"/>
        <v>1.3007369319056876E-2</v>
      </c>
      <c r="AP233">
        <f t="shared" si="295"/>
        <v>1.2826147858859971E-2</v>
      </c>
      <c r="AQ233">
        <f t="shared" si="295"/>
        <v>1.2646168947574513E-2</v>
      </c>
      <c r="AR233">
        <f t="shared" si="292"/>
        <v>1.2467425540767371E-2</v>
      </c>
      <c r="AS233">
        <f t="shared" si="292"/>
        <v>1.2289910630494451E-2</v>
      </c>
      <c r="AT233">
        <f t="shared" si="292"/>
        <v>1.2113617245121432E-2</v>
      </c>
      <c r="AU233">
        <f t="shared" si="292"/>
        <v>1.1938538449145388E-2</v>
      </c>
      <c r="AV233">
        <f t="shared" si="292"/>
        <v>1.1764667343017189E-2</v>
      </c>
      <c r="AW233">
        <f t="shared" si="292"/>
        <v>1.1591997062964807E-2</v>
      </c>
      <c r="AX233">
        <f t="shared" si="292"/>
        <v>1.0309265608802522E-2</v>
      </c>
      <c r="AY233">
        <f t="shared" si="292"/>
        <v>8.8130732984704283E-3</v>
      </c>
      <c r="AZ233">
        <f t="shared" si="292"/>
        <v>7.9371043583799962E-3</v>
      </c>
      <c r="BA233">
        <f t="shared" si="292"/>
        <v>7.2739211043985402E-3</v>
      </c>
      <c r="BB233">
        <f t="shared" si="292"/>
        <v>6.7321861384275631E-3</v>
      </c>
      <c r="BC233">
        <f t="shared" si="292"/>
        <v>6.2723332381420483E-3</v>
      </c>
      <c r="BD233">
        <f t="shared" si="292"/>
        <v>5.8726955581134121E-3</v>
      </c>
      <c r="BE233">
        <f t="shared" si="292"/>
        <v>5.5197735989599142E-3</v>
      </c>
      <c r="BF233">
        <f t="shared" si="292"/>
        <v>5.2044317924011835E-3</v>
      </c>
      <c r="BG233">
        <f t="shared" si="292"/>
        <v>4.920121528711731E-3</v>
      </c>
      <c r="BH233">
        <f t="shared" si="299"/>
        <v>4.6619456274469692E-3</v>
      </c>
      <c r="BI233">
        <f t="shared" si="299"/>
        <v>4.4261213784042514E-3</v>
      </c>
      <c r="BJ233">
        <f t="shared" si="299"/>
        <v>4.2096514286570135E-3</v>
      </c>
      <c r="BK233">
        <f t="shared" si="299"/>
        <v>4.0101113509301385E-3</v>
      </c>
      <c r="BL233">
        <f t="shared" si="296"/>
        <v>3.8255066642469194E-3</v>
      </c>
      <c r="BM233">
        <f t="shared" si="296"/>
        <v>3.6541732147728581E-3</v>
      </c>
      <c r="BN233">
        <f t="shared" si="296"/>
        <v>3.4947057227855851E-3</v>
      </c>
      <c r="BO233">
        <f t="shared" si="296"/>
        <v>3.3459052499456754E-3</v>
      </c>
      <c r="BP233">
        <f t="shared" si="296"/>
        <v>3.2067397465156029E-3</v>
      </c>
      <c r="BQ233">
        <f t="shared" si="296"/>
        <v>3.076313868847809E-3</v>
      </c>
      <c r="BR233">
        <f t="shared" si="296"/>
        <v>2.9538455116318637E-3</v>
      </c>
      <c r="BS233">
        <f t="shared" si="296"/>
        <v>2.8386472980838125E-3</v>
      </c>
      <c r="BT233">
        <f t="shared" si="296"/>
        <v>2.7301117938041347E-3</v>
      </c>
      <c r="BU233">
        <f t="shared" si="296"/>
        <v>2.6276995601913961E-3</v>
      </c>
      <c r="BV233">
        <f t="shared" si="286"/>
        <v>2.5309294030221217E-3</v>
      </c>
      <c r="BW233">
        <f t="shared" si="286"/>
        <v>2.43937033911524E-3</v>
      </c>
      <c r="BX233">
        <f t="shared" si="286"/>
        <v>2.3526349228180712E-3</v>
      </c>
      <c r="BY233">
        <f t="shared" si="286"/>
        <v>2.2703736597787802E-3</v>
      </c>
      <c r="BZ233">
        <f t="shared" si="286"/>
        <v>2.1922702982228814E-3</v>
      </c>
      <c r="CA233">
        <f t="shared" si="286"/>
        <v>2.1180378344976239E-3</v>
      </c>
      <c r="CB233">
        <f t="shared" si="286"/>
        <v>2.0474151045957916E-3</v>
      </c>
      <c r="CC233">
        <f t="shared" si="286"/>
        <v>1.9801638599057335E-3</v>
      </c>
      <c r="CD233">
        <f t="shared" si="286"/>
        <v>1.916066245792338E-3</v>
      </c>
      <c r="CE233">
        <f t="shared" si="286"/>
        <v>1.8549226173833451E-3</v>
      </c>
      <c r="CF233">
        <f t="shared" si="289"/>
        <v>1.7965496392606448E-3</v>
      </c>
      <c r="CG233">
        <f t="shared" si="289"/>
        <v>1.7407786254700502E-3</v>
      </c>
      <c r="CH233">
        <f t="shared" si="289"/>
        <v>1.6874540839786525E-3</v>
      </c>
      <c r="CI233">
        <f t="shared" si="289"/>
        <v>1.6364324358820017E-3</v>
      </c>
      <c r="CJ233">
        <f t="shared" si="289"/>
        <v>1.5875808846364176E-3</v>
      </c>
      <c r="CK233">
        <f t="shared" si="289"/>
        <v>1.5407764146236104E-3</v>
      </c>
      <c r="CL233">
        <f t="shared" si="289"/>
        <v>1.4959049016435601E-3</v>
      </c>
      <c r="CM233">
        <f t="shared" si="289"/>
        <v>1.4528603206294247E-3</v>
      </c>
      <c r="CN233">
        <f t="shared" si="289"/>
        <v>1.4115440381032558E-3</v>
      </c>
      <c r="CO233">
        <f t="shared" si="289"/>
        <v>1.3718641787356662E-3</v>
      </c>
      <c r="CP233">
        <f t="shared" si="293"/>
        <v>1.333735056908807E-3</v>
      </c>
      <c r="CQ233">
        <f t="shared" si="293"/>
        <v>1.2970766654673963E-3</v>
      </c>
      <c r="CR233">
        <f t="shared" si="293"/>
        <v>8.3546133117850738E-4</v>
      </c>
      <c r="CS233">
        <f t="shared" si="293"/>
        <v>5.4287623368692471E-4</v>
      </c>
      <c r="CT233">
        <f t="shared" si="293"/>
        <v>3.7612278026567971E-4</v>
      </c>
      <c r="CU233">
        <f t="shared" si="293"/>
        <v>2.6176458370312186E-4</v>
      </c>
      <c r="CV233">
        <f t="shared" si="293"/>
        <v>1.7881072446370995E-4</v>
      </c>
      <c r="CW233">
        <f t="shared" si="293"/>
        <v>1.1759132712857747E-4</v>
      </c>
      <c r="CX233">
        <f t="shared" si="293"/>
        <v>7.2651552002528478E-5</v>
      </c>
      <c r="CY233">
        <f t="shared" si="293"/>
        <v>4.0530356560717346E-5</v>
      </c>
      <c r="CZ233">
        <f t="shared" si="293"/>
        <v>1.885418650544573E-5</v>
      </c>
      <c r="DA233">
        <f t="shared" si="293"/>
        <v>5.9024791864137988E-6</v>
      </c>
      <c r="DB233">
        <f t="shared" si="293"/>
        <v>3.7509242210147264E-7</v>
      </c>
      <c r="DC233">
        <f t="shared" si="293"/>
        <v>0</v>
      </c>
      <c r="DD233">
        <f t="shared" si="293"/>
        <v>0</v>
      </c>
      <c r="DE233">
        <f t="shared" si="293"/>
        <v>0</v>
      </c>
      <c r="DF233">
        <f t="shared" si="300"/>
        <v>0</v>
      </c>
      <c r="DG233">
        <f t="shared" si="300"/>
        <v>0</v>
      </c>
      <c r="DH233">
        <f t="shared" si="300"/>
        <v>0</v>
      </c>
      <c r="DI233">
        <f t="shared" si="300"/>
        <v>0</v>
      </c>
      <c r="DJ233">
        <f t="shared" si="297"/>
        <v>0</v>
      </c>
      <c r="DK233">
        <f t="shared" si="297"/>
        <v>0</v>
      </c>
      <c r="DL233">
        <f t="shared" si="297"/>
        <v>0</v>
      </c>
      <c r="DM233">
        <f t="shared" si="297"/>
        <v>0</v>
      </c>
      <c r="DN233">
        <f t="shared" si="297"/>
        <v>0</v>
      </c>
      <c r="DO233">
        <f t="shared" si="297"/>
        <v>0</v>
      </c>
      <c r="DP233">
        <f t="shared" si="297"/>
        <v>0</v>
      </c>
      <c r="DQ233">
        <f t="shared" si="297"/>
        <v>0</v>
      </c>
      <c r="DR233">
        <f t="shared" si="297"/>
        <v>0</v>
      </c>
      <c r="DS233">
        <f t="shared" si="297"/>
        <v>0</v>
      </c>
      <c r="DT233">
        <f t="shared" si="287"/>
        <v>0</v>
      </c>
      <c r="DU233">
        <f t="shared" si="287"/>
        <v>0</v>
      </c>
      <c r="DV233">
        <f t="shared" si="287"/>
        <v>0</v>
      </c>
      <c r="DW233">
        <f t="shared" si="287"/>
        <v>0</v>
      </c>
      <c r="DX233">
        <f t="shared" si="287"/>
        <v>0</v>
      </c>
      <c r="DY233">
        <f t="shared" si="287"/>
        <v>0</v>
      </c>
      <c r="DZ233">
        <f t="shared" si="287"/>
        <v>0</v>
      </c>
      <c r="EA233">
        <f t="shared" si="287"/>
        <v>0</v>
      </c>
      <c r="EB233">
        <f t="shared" si="287"/>
        <v>0</v>
      </c>
      <c r="EC233">
        <f t="shared" si="287"/>
        <v>0</v>
      </c>
      <c r="ED233">
        <f t="shared" si="290"/>
        <v>0</v>
      </c>
      <c r="EE233">
        <f t="shared" si="290"/>
        <v>0</v>
      </c>
      <c r="EF233">
        <f t="shared" si="290"/>
        <v>0</v>
      </c>
      <c r="EG233">
        <f t="shared" si="290"/>
        <v>0</v>
      </c>
      <c r="EH233">
        <f t="shared" si="290"/>
        <v>0</v>
      </c>
      <c r="EI233">
        <f t="shared" si="290"/>
        <v>0</v>
      </c>
      <c r="EJ233">
        <f t="shared" si="290"/>
        <v>0</v>
      </c>
      <c r="EK233">
        <f t="shared" si="290"/>
        <v>0</v>
      </c>
      <c r="EL233">
        <f t="shared" si="290"/>
        <v>0</v>
      </c>
      <c r="EM233">
        <f t="shared" si="290"/>
        <v>0</v>
      </c>
      <c r="EN233">
        <f t="shared" si="294"/>
        <v>0</v>
      </c>
      <c r="EO233">
        <f t="shared" si="294"/>
        <v>0</v>
      </c>
      <c r="EP233">
        <f t="shared" si="294"/>
        <v>0</v>
      </c>
      <c r="EQ233">
        <f t="shared" si="294"/>
        <v>0</v>
      </c>
      <c r="ER233">
        <f t="shared" si="294"/>
        <v>0</v>
      </c>
      <c r="ES233">
        <f t="shared" si="294"/>
        <v>0</v>
      </c>
      <c r="ET233">
        <f t="shared" si="294"/>
        <v>0</v>
      </c>
      <c r="EU233">
        <f t="shared" si="294"/>
        <v>0</v>
      </c>
      <c r="EV233">
        <f t="shared" si="294"/>
        <v>0</v>
      </c>
      <c r="EW233">
        <f t="shared" si="294"/>
        <v>0</v>
      </c>
      <c r="EX233">
        <f t="shared" si="294"/>
        <v>0</v>
      </c>
      <c r="EZ233">
        <f t="shared" si="265"/>
        <v>0.89176701907401779</v>
      </c>
      <c r="FB233">
        <f t="shared" si="266"/>
        <v>9.9288439801752393E-3</v>
      </c>
      <c r="FC233">
        <f t="shared" si="267"/>
        <v>0.24874642716964127</v>
      </c>
    </row>
    <row r="234" spans="1:159" x14ac:dyDescent="0.25">
      <c r="A234">
        <v>1435</v>
      </c>
      <c r="B234" s="19">
        <f>'Input spectra'!Y233</f>
        <v>4.0062485647658602E-2</v>
      </c>
      <c r="C234">
        <f>'Input spectra'!B233</f>
        <v>0</v>
      </c>
      <c r="D234">
        <f t="shared" si="288"/>
        <v>2.0653927966864227E-2</v>
      </c>
      <c r="E234">
        <f t="shared" si="288"/>
        <v>2.0421536694229501E-2</v>
      </c>
      <c r="F234">
        <f t="shared" si="288"/>
        <v>2.0190673559933689E-2</v>
      </c>
      <c r="G234">
        <f t="shared" si="288"/>
        <v>1.9961330059245021E-2</v>
      </c>
      <c r="H234">
        <f t="shared" si="288"/>
        <v>1.9733497731010914E-2</v>
      </c>
      <c r="I234">
        <f t="shared" si="288"/>
        <v>1.950716815744544E-2</v>
      </c>
      <c r="J234">
        <f t="shared" si="288"/>
        <v>1.9282332963917837E-2</v>
      </c>
      <c r="K234">
        <f t="shared" si="288"/>
        <v>1.9058983818741933E-2</v>
      </c>
      <c r="L234">
        <f t="shared" si="288"/>
        <v>1.8837112432966669E-2</v>
      </c>
      <c r="M234">
        <f t="shared" si="288"/>
        <v>1.8616710560167529E-2</v>
      </c>
      <c r="N234">
        <f t="shared" si="291"/>
        <v>1.8397769996238995E-2</v>
      </c>
      <c r="O234">
        <f t="shared" si="291"/>
        <v>1.8180282579187947E-2</v>
      </c>
      <c r="P234">
        <f t="shared" si="291"/>
        <v>1.7964240188928105E-2</v>
      </c>
      <c r="Q234">
        <f t="shared" si="291"/>
        <v>1.7749634747075371E-2</v>
      </c>
      <c r="R234">
        <f t="shared" si="291"/>
        <v>1.7536458216744159E-2</v>
      </c>
      <c r="S234">
        <f t="shared" si="291"/>
        <v>1.7324702602344713E-2</v>
      </c>
      <c r="T234">
        <f t="shared" si="291"/>
        <v>1.7114359949381357E-2</v>
      </c>
      <c r="U234">
        <f t="shared" si="291"/>
        <v>1.69054223442517E-2</v>
      </c>
      <c r="V234">
        <f t="shared" si="291"/>
        <v>1.6697881914046784E-2</v>
      </c>
      <c r="W234">
        <f t="shared" si="291"/>
        <v>1.6491730826352219E-2</v>
      </c>
      <c r="X234">
        <f t="shared" si="291"/>
        <v>1.6286961289050189E-2</v>
      </c>
      <c r="Y234">
        <f t="shared" si="291"/>
        <v>1.6083565550122442E-2</v>
      </c>
      <c r="Z234">
        <f t="shared" si="291"/>
        <v>1.588153589745421E-2</v>
      </c>
      <c r="AA234">
        <f t="shared" si="291"/>
        <v>1.5680864658639028E-2</v>
      </c>
      <c r="AB234">
        <f t="shared" si="291"/>
        <v>1.5481544200784509E-2</v>
      </c>
      <c r="AC234">
        <f t="shared" si="291"/>
        <v>1.5283566930319006E-2</v>
      </c>
      <c r="AD234">
        <f t="shared" si="298"/>
        <v>1.5086925292799208E-2</v>
      </c>
      <c r="AE234">
        <f t="shared" si="298"/>
        <v>1.489161177271865E-2</v>
      </c>
      <c r="AF234">
        <f t="shared" si="298"/>
        <v>1.4697618893317114E-2</v>
      </c>
      <c r="AG234">
        <f t="shared" si="298"/>
        <v>1.4504939216390929E-2</v>
      </c>
      <c r="AH234">
        <f t="shared" si="295"/>
        <v>1.4313565342104193E-2</v>
      </c>
      <c r="AI234">
        <f t="shared" si="295"/>
        <v>1.4123489908800864E-2</v>
      </c>
      <c r="AJ234">
        <f t="shared" si="295"/>
        <v>1.3934705592817752E-2</v>
      </c>
      <c r="AK234">
        <f t="shared" si="295"/>
        <v>1.3747205108298383E-2</v>
      </c>
      <c r="AL234">
        <f t="shared" si="295"/>
        <v>1.3560981207007772E-2</v>
      </c>
      <c r="AM234">
        <f t="shared" si="295"/>
        <v>1.3376026678148039E-2</v>
      </c>
      <c r="AN234">
        <f t="shared" si="295"/>
        <v>1.3192334348174918E-2</v>
      </c>
      <c r="AO234">
        <f t="shared" si="295"/>
        <v>1.3009897080615141E-2</v>
      </c>
      <c r="AP234">
        <f t="shared" si="295"/>
        <v>1.2828707775884657E-2</v>
      </c>
      <c r="AQ234">
        <f t="shared" si="295"/>
        <v>1.2648759371107746E-2</v>
      </c>
      <c r="AR234">
        <f t="shared" si="292"/>
        <v>1.247004483993697E-2</v>
      </c>
      <c r="AS234">
        <f t="shared" si="292"/>
        <v>1.2292557192373993E-2</v>
      </c>
      <c r="AT234">
        <f t="shared" si="292"/>
        <v>1.2116289474591204E-2</v>
      </c>
      <c r="AU234">
        <f t="shared" si="292"/>
        <v>1.1941234768754271E-2</v>
      </c>
      <c r="AV234">
        <f t="shared" si="292"/>
        <v>1.1767386192845444E-2</v>
      </c>
      <c r="AW234">
        <f t="shared" si="292"/>
        <v>1.1594736900487755E-2</v>
      </c>
      <c r="AX234">
        <f t="shared" si="292"/>
        <v>1.0311756419567792E-2</v>
      </c>
      <c r="AY234">
        <f t="shared" si="292"/>
        <v>8.8152489110134152E-3</v>
      </c>
      <c r="AZ234">
        <f t="shared" si="292"/>
        <v>7.9391054214737571E-3</v>
      </c>
      <c r="BA234">
        <f t="shared" si="292"/>
        <v>7.275793179473313E-3</v>
      </c>
      <c r="BB234">
        <f t="shared" si="292"/>
        <v>6.7339541530593485E-3</v>
      </c>
      <c r="BC234">
        <f t="shared" si="292"/>
        <v>6.274013435027607E-3</v>
      </c>
      <c r="BD234">
        <f t="shared" si="292"/>
        <v>5.8742995525117199E-3</v>
      </c>
      <c r="BE234">
        <f t="shared" si="292"/>
        <v>5.5213101970571924E-3</v>
      </c>
      <c r="BF234">
        <f t="shared" si="292"/>
        <v>5.2059079454166209E-3</v>
      </c>
      <c r="BG234">
        <f t="shared" si="292"/>
        <v>4.9215428882789115E-3</v>
      </c>
      <c r="BH234">
        <f t="shared" si="299"/>
        <v>4.6633168937657496E-3</v>
      </c>
      <c r="BI234">
        <f t="shared" si="299"/>
        <v>4.4274465310059161E-3</v>
      </c>
      <c r="BJ234">
        <f t="shared" si="299"/>
        <v>4.2109338861781656E-3</v>
      </c>
      <c r="BK234">
        <f t="shared" si="299"/>
        <v>4.0113540856816839E-3</v>
      </c>
      <c r="BL234">
        <f t="shared" si="296"/>
        <v>3.8267122867707286E-3</v>
      </c>
      <c r="BM234">
        <f t="shared" si="296"/>
        <v>3.6553440377724779E-3</v>
      </c>
      <c r="BN234">
        <f t="shared" si="296"/>
        <v>3.4958438104637241E-3</v>
      </c>
      <c r="BO234">
        <f t="shared" si="296"/>
        <v>3.3470124567573345E-3</v>
      </c>
      <c r="BP234">
        <f t="shared" si="296"/>
        <v>3.2078177480781385E-3</v>
      </c>
      <c r="BQ234">
        <f t="shared" si="296"/>
        <v>3.0773641869294758E-3</v>
      </c>
      <c r="BR234">
        <f t="shared" si="296"/>
        <v>2.954869534595359E-3</v>
      </c>
      <c r="BS234">
        <f t="shared" si="296"/>
        <v>2.8396462977899758E-3</v>
      </c>
      <c r="BT234">
        <f t="shared" si="296"/>
        <v>2.731086939722422E-3</v>
      </c>
      <c r="BU234">
        <f t="shared" si="296"/>
        <v>2.6286519312802336E-3</v>
      </c>
      <c r="BV234">
        <f t="shared" si="286"/>
        <v>2.5318599978097346E-3</v>
      </c>
      <c r="BW234">
        <f t="shared" si="286"/>
        <v>2.440280084314345E-3</v>
      </c>
      <c r="BX234">
        <f t="shared" si="286"/>
        <v>2.3535246807355088E-3</v>
      </c>
      <c r="BY234">
        <f t="shared" si="286"/>
        <v>2.2712442347266591E-3</v>
      </c>
      <c r="BZ234">
        <f t="shared" si="286"/>
        <v>2.1931224420962572E-3</v>
      </c>
      <c r="CA234">
        <f t="shared" si="286"/>
        <v>2.1188722516516769E-3</v>
      </c>
      <c r="CB234">
        <f t="shared" si="286"/>
        <v>2.0482324561305418E-3</v>
      </c>
      <c r="CC234">
        <f t="shared" si="286"/>
        <v>1.9809647674467012E-3</v>
      </c>
      <c r="CD234">
        <f t="shared" si="286"/>
        <v>1.9168512948400343E-3</v>
      </c>
      <c r="CE234">
        <f t="shared" si="286"/>
        <v>1.855692360292045E-3</v>
      </c>
      <c r="CF234">
        <f t="shared" si="289"/>
        <v>1.7973045978969049E-3</v>
      </c>
      <c r="CG234">
        <f t="shared" si="289"/>
        <v>1.7415192935933211E-3</v>
      </c>
      <c r="CH234">
        <f t="shared" si="289"/>
        <v>1.688180929379726E-3</v>
      </c>
      <c r="CI234">
        <f t="shared" si="289"/>
        <v>1.6371459023096105E-3</v>
      </c>
      <c r="CJ234">
        <f t="shared" si="289"/>
        <v>1.5882813935378028E-3</v>
      </c>
      <c r="CK234">
        <f t="shared" si="289"/>
        <v>1.5414643667211708E-3</v>
      </c>
      <c r="CL234">
        <f t="shared" si="289"/>
        <v>1.4965806783665786E-3</v>
      </c>
      <c r="CM234">
        <f t="shared" si="289"/>
        <v>1.4535242854172635E-3</v>
      </c>
      <c r="CN234">
        <f t="shared" si="289"/>
        <v>1.4121965375942232E-3</v>
      </c>
      <c r="CO234">
        <f t="shared" si="289"/>
        <v>1.372505543853894E-3</v>
      </c>
      <c r="CP234">
        <f t="shared" si="293"/>
        <v>1.3343656038599071E-3</v>
      </c>
      <c r="CQ234">
        <f t="shared" si="293"/>
        <v>1.2976966966523125E-3</v>
      </c>
      <c r="CR234">
        <f t="shared" si="293"/>
        <v>8.3586508980649404E-4</v>
      </c>
      <c r="CS234">
        <f t="shared" si="293"/>
        <v>5.4314144530995484E-4</v>
      </c>
      <c r="CT234">
        <f t="shared" si="293"/>
        <v>3.7630850399995196E-4</v>
      </c>
      <c r="CU234">
        <f t="shared" si="293"/>
        <v>2.6189521449172099E-4</v>
      </c>
      <c r="CV234">
        <f t="shared" si="293"/>
        <v>1.7890089756215086E-4</v>
      </c>
      <c r="CW234">
        <f t="shared" si="293"/>
        <v>1.1765124555004944E-4</v>
      </c>
      <c r="CX234">
        <f t="shared" si="293"/>
        <v>7.2688953195063563E-5</v>
      </c>
      <c r="CY234">
        <f t="shared" si="293"/>
        <v>4.0551434649887065E-5</v>
      </c>
      <c r="CZ234">
        <f t="shared" si="293"/>
        <v>1.8864090823031836E-5</v>
      </c>
      <c r="DA234">
        <f t="shared" si="293"/>
        <v>5.9056108401572171E-6</v>
      </c>
      <c r="DB234">
        <f t="shared" si="293"/>
        <v>3.7529340425805545E-7</v>
      </c>
      <c r="DC234">
        <f t="shared" si="293"/>
        <v>0</v>
      </c>
      <c r="DD234">
        <f t="shared" si="293"/>
        <v>0</v>
      </c>
      <c r="DE234">
        <f t="shared" si="293"/>
        <v>0</v>
      </c>
      <c r="DF234">
        <f t="shared" si="300"/>
        <v>0</v>
      </c>
      <c r="DG234">
        <f t="shared" si="300"/>
        <v>0</v>
      </c>
      <c r="DH234">
        <f t="shared" si="300"/>
        <v>0</v>
      </c>
      <c r="DI234">
        <f t="shared" si="300"/>
        <v>0</v>
      </c>
      <c r="DJ234">
        <f t="shared" si="297"/>
        <v>0</v>
      </c>
      <c r="DK234">
        <f t="shared" si="297"/>
        <v>0</v>
      </c>
      <c r="DL234">
        <f t="shared" si="297"/>
        <v>0</v>
      </c>
      <c r="DM234">
        <f t="shared" si="297"/>
        <v>0</v>
      </c>
      <c r="DN234">
        <f t="shared" si="297"/>
        <v>0</v>
      </c>
      <c r="DO234">
        <f t="shared" si="297"/>
        <v>0</v>
      </c>
      <c r="DP234">
        <f t="shared" si="297"/>
        <v>0</v>
      </c>
      <c r="DQ234">
        <f t="shared" si="297"/>
        <v>0</v>
      </c>
      <c r="DR234">
        <f t="shared" si="297"/>
        <v>0</v>
      </c>
      <c r="DS234">
        <f t="shared" si="297"/>
        <v>0</v>
      </c>
      <c r="DT234">
        <f t="shared" si="287"/>
        <v>0</v>
      </c>
      <c r="DU234">
        <f t="shared" si="287"/>
        <v>0</v>
      </c>
      <c r="DV234">
        <f t="shared" si="287"/>
        <v>0</v>
      </c>
      <c r="DW234">
        <f t="shared" si="287"/>
        <v>0</v>
      </c>
      <c r="DX234">
        <f t="shared" si="287"/>
        <v>0</v>
      </c>
      <c r="DY234">
        <f t="shared" si="287"/>
        <v>0</v>
      </c>
      <c r="DZ234">
        <f t="shared" si="287"/>
        <v>0</v>
      </c>
      <c r="EA234">
        <f t="shared" si="287"/>
        <v>0</v>
      </c>
      <c r="EB234">
        <f t="shared" si="287"/>
        <v>0</v>
      </c>
      <c r="EC234">
        <f t="shared" si="287"/>
        <v>0</v>
      </c>
      <c r="ED234">
        <f t="shared" si="290"/>
        <v>0</v>
      </c>
      <c r="EE234">
        <f t="shared" si="290"/>
        <v>0</v>
      </c>
      <c r="EF234">
        <f t="shared" si="290"/>
        <v>0</v>
      </c>
      <c r="EG234">
        <f t="shared" si="290"/>
        <v>0</v>
      </c>
      <c r="EH234">
        <f t="shared" si="290"/>
        <v>0</v>
      </c>
      <c r="EI234">
        <f t="shared" si="290"/>
        <v>0</v>
      </c>
      <c r="EJ234">
        <f t="shared" si="290"/>
        <v>0</v>
      </c>
      <c r="EK234">
        <f t="shared" si="290"/>
        <v>0</v>
      </c>
      <c r="EL234">
        <f t="shared" si="290"/>
        <v>0</v>
      </c>
      <c r="EM234">
        <f t="shared" si="290"/>
        <v>0</v>
      </c>
      <c r="EN234">
        <f t="shared" si="294"/>
        <v>0</v>
      </c>
      <c r="EO234">
        <f t="shared" si="294"/>
        <v>0</v>
      </c>
      <c r="EP234">
        <f t="shared" si="294"/>
        <v>0</v>
      </c>
      <c r="EQ234">
        <f t="shared" si="294"/>
        <v>0</v>
      </c>
      <c r="ER234">
        <f t="shared" si="294"/>
        <v>0</v>
      </c>
      <c r="ES234">
        <f t="shared" si="294"/>
        <v>0</v>
      </c>
      <c r="ET234">
        <f t="shared" si="294"/>
        <v>0</v>
      </c>
      <c r="EU234">
        <f t="shared" si="294"/>
        <v>0</v>
      </c>
      <c r="EV234">
        <f t="shared" si="294"/>
        <v>0</v>
      </c>
      <c r="EW234">
        <f t="shared" si="294"/>
        <v>0</v>
      </c>
      <c r="EX234">
        <f t="shared" si="294"/>
        <v>0</v>
      </c>
      <c r="EZ234">
        <f t="shared" si="265"/>
        <v>0.89189670370114849</v>
      </c>
      <c r="FB234">
        <f t="shared" si="266"/>
        <v>9.9159751946623631E-3</v>
      </c>
      <c r="FC234">
        <f t="shared" si="267"/>
        <v>0.24874806825407117</v>
      </c>
    </row>
    <row r="235" spans="1:159" x14ac:dyDescent="0.25">
      <c r="A235">
        <v>1440</v>
      </c>
      <c r="B235" s="19">
        <f>'Input spectra'!Y234</f>
        <v>4.0009968308504999E-2</v>
      </c>
      <c r="C235">
        <f>'Input spectra'!B234</f>
        <v>0</v>
      </c>
      <c r="D235">
        <f t="shared" si="288"/>
        <v>2.0653927966864227E-2</v>
      </c>
      <c r="E235">
        <f t="shared" si="288"/>
        <v>2.0421643942987983E-2</v>
      </c>
      <c r="F235">
        <f t="shared" si="288"/>
        <v>2.0190885633137656E-2</v>
      </c>
      <c r="G235">
        <f t="shared" si="288"/>
        <v>1.9961644556504704E-2</v>
      </c>
      <c r="H235">
        <f t="shared" si="288"/>
        <v>1.9733912275682264E-2</v>
      </c>
      <c r="I235">
        <f t="shared" si="288"/>
        <v>1.9507680396453796E-2</v>
      </c>
      <c r="J235">
        <f t="shared" si="288"/>
        <v>1.9282940567582667E-2</v>
      </c>
      <c r="K235">
        <f t="shared" si="288"/>
        <v>1.9059684480602759E-2</v>
      </c>
      <c r="L235">
        <f t="shared" si="288"/>
        <v>1.8837903869610068E-2</v>
      </c>
      <c r="M235">
        <f t="shared" si="288"/>
        <v>1.8617590511055243E-2</v>
      </c>
      <c r="N235">
        <f t="shared" si="291"/>
        <v>1.8398736223537177E-2</v>
      </c>
      <c r="O235">
        <f t="shared" si="291"/>
        <v>1.8181332867597481E-2</v>
      </c>
      <c r="P235">
        <f t="shared" si="291"/>
        <v>1.7965372345516008E-2</v>
      </c>
      <c r="Q235">
        <f t="shared" si="291"/>
        <v>1.7750846601107304E-2</v>
      </c>
      <c r="R235">
        <f t="shared" si="291"/>
        <v>1.7537747619517988E-2</v>
      </c>
      <c r="S235">
        <f t="shared" si="291"/>
        <v>1.7326067427025183E-2</v>
      </c>
      <c r="T235">
        <f t="shared" si="291"/>
        <v>1.7115798090835774E-2</v>
      </c>
      <c r="U235">
        <f t="shared" si="291"/>
        <v>1.6906931718886724E-2</v>
      </c>
      <c r="V235">
        <f t="shared" si="291"/>
        <v>1.6699460459646251E-2</v>
      </c>
      <c r="W235">
        <f t="shared" si="291"/>
        <v>1.6493376501916002E-2</v>
      </c>
      <c r="X235">
        <f t="shared" si="291"/>
        <v>1.6288672074634119E-2</v>
      </c>
      <c r="Y235">
        <f t="shared" si="291"/>
        <v>1.6085339446679257E-2</v>
      </c>
      <c r="Z235">
        <f t="shared" si="291"/>
        <v>1.5883370926675522E-2</v>
      </c>
      <c r="AA235">
        <f t="shared" si="291"/>
        <v>1.5682758862798324E-2</v>
      </c>
      <c r="AB235">
        <f t="shared" si="291"/>
        <v>1.5483495642581155E-2</v>
      </c>
      <c r="AC235">
        <f t="shared" si="291"/>
        <v>1.528557369272329E-2</v>
      </c>
      <c r="AD235">
        <f t="shared" si="298"/>
        <v>1.5088985478898352E-2</v>
      </c>
      <c r="AE235">
        <f t="shared" si="298"/>
        <v>1.4893723505563838E-2</v>
      </c>
      <c r="AF235">
        <f t="shared" si="298"/>
        <v>1.4699780315771516E-2</v>
      </c>
      <c r="AG235">
        <f t="shared" si="298"/>
        <v>1.4507148490978698E-2</v>
      </c>
      <c r="AH235">
        <f t="shared" si="295"/>
        <v>1.4315820650860454E-2</v>
      </c>
      <c r="AI235">
        <f t="shared" si="295"/>
        <v>1.4125789453122681E-2</v>
      </c>
      <c r="AJ235">
        <f t="shared" si="295"/>
        <v>1.393704759331605E-2</v>
      </c>
      <c r="AK235">
        <f t="shared" si="295"/>
        <v>1.3749587804650845E-2</v>
      </c>
      <c r="AL235">
        <f t="shared" si="295"/>
        <v>1.3563402857812686E-2</v>
      </c>
      <c r="AM235">
        <f t="shared" si="295"/>
        <v>1.3378485560779111E-2</v>
      </c>
      <c r="AN235">
        <f t="shared" si="295"/>
        <v>1.3194828758637017E-2</v>
      </c>
      <c r="AO235">
        <f t="shared" si="295"/>
        <v>1.301242533340098E-2</v>
      </c>
      <c r="AP235">
        <f t="shared" si="295"/>
        <v>1.283126820383244E-2</v>
      </c>
      <c r="AQ235">
        <f t="shared" si="295"/>
        <v>1.2651350325259707E-2</v>
      </c>
      <c r="AR235">
        <f t="shared" si="292"/>
        <v>1.2472664689398861E-2</v>
      </c>
      <c r="AS235">
        <f t="shared" si="292"/>
        <v>1.229520432417548E-2</v>
      </c>
      <c r="AT235">
        <f t="shared" si="292"/>
        <v>1.2118962293547185E-2</v>
      </c>
      <c r="AU235">
        <f t="shared" si="292"/>
        <v>1.1943931697327095E-2</v>
      </c>
      <c r="AV235">
        <f t="shared" si="292"/>
        <v>1.1770105671008028E-2</v>
      </c>
      <c r="AW235">
        <f t="shared" si="292"/>
        <v>1.1597477385587616E-2</v>
      </c>
      <c r="AX235">
        <f t="shared" si="292"/>
        <v>1.0314247832135217E-2</v>
      </c>
      <c r="AY235">
        <f t="shared" si="292"/>
        <v>8.8174250606323779E-3</v>
      </c>
      <c r="AZ235">
        <f t="shared" si="292"/>
        <v>7.9411069890655463E-3</v>
      </c>
      <c r="BA235">
        <f t="shared" si="292"/>
        <v>7.277665736360444E-3</v>
      </c>
      <c r="BB235">
        <f t="shared" si="292"/>
        <v>6.7357226320092136E-3</v>
      </c>
      <c r="BC235">
        <f t="shared" si="292"/>
        <v>6.2756940819947322E-3</v>
      </c>
      <c r="BD235">
        <f t="shared" si="292"/>
        <v>5.8759039850049379E-3</v>
      </c>
      <c r="BE235">
        <f t="shared" si="292"/>
        <v>5.5228472229136277E-3</v>
      </c>
      <c r="BF235">
        <f t="shared" si="292"/>
        <v>5.2073845171190193E-3</v>
      </c>
      <c r="BG235">
        <f t="shared" si="292"/>
        <v>4.9229646584585144E-3</v>
      </c>
      <c r="BH235">
        <f t="shared" si="299"/>
        <v>4.6646885634292843E-3</v>
      </c>
      <c r="BI235">
        <f t="shared" si="299"/>
        <v>4.4287720803498467E-3</v>
      </c>
      <c r="BJ235">
        <f t="shared" si="299"/>
        <v>4.212216734396106E-3</v>
      </c>
      <c r="BK235">
        <f t="shared" si="299"/>
        <v>4.0125972055571144E-3</v>
      </c>
      <c r="BL235">
        <f t="shared" si="296"/>
        <v>3.8279182892509193E-3</v>
      </c>
      <c r="BM235">
        <f t="shared" si="296"/>
        <v>3.6565152359120858E-3</v>
      </c>
      <c r="BN235">
        <f t="shared" si="296"/>
        <v>3.4969822687720862E-3</v>
      </c>
      <c r="BO235">
        <f t="shared" si="296"/>
        <v>3.3481200299592031E-3</v>
      </c>
      <c r="BP235">
        <f t="shared" si="296"/>
        <v>3.2088961120297237E-3</v>
      </c>
      <c r="BQ235">
        <f t="shared" si="296"/>
        <v>3.078414863611767E-3</v>
      </c>
      <c r="BR235">
        <f t="shared" si="296"/>
        <v>2.9558939125615196E-3</v>
      </c>
      <c r="BS235">
        <f t="shared" si="296"/>
        <v>2.8406456490721924E-3</v>
      </c>
      <c r="BT235">
        <f t="shared" si="296"/>
        <v>2.7320624339449667E-3</v>
      </c>
      <c r="BU235">
        <f t="shared" si="296"/>
        <v>2.629604647541976E-3</v>
      </c>
      <c r="BV235">
        <f t="shared" si="286"/>
        <v>2.5327909347667727E-3</v>
      </c>
      <c r="BW235">
        <f t="shared" si="286"/>
        <v>2.4411901687962211E-3</v>
      </c>
      <c r="BX235">
        <f t="shared" si="286"/>
        <v>2.3544147751561341E-3</v>
      </c>
      <c r="BY235">
        <f t="shared" si="286"/>
        <v>2.2721151434965665E-3</v>
      </c>
      <c r="BZ235">
        <f t="shared" si="286"/>
        <v>2.1939749172012247E-3</v>
      </c>
      <c r="CA235">
        <f t="shared" si="286"/>
        <v>2.1197069975307306E-3</v>
      </c>
      <c r="CB235">
        <f t="shared" si="286"/>
        <v>2.0490501339613765E-3</v>
      </c>
      <c r="CC235">
        <f t="shared" si="286"/>
        <v>1.9817659989269662E-3</v>
      </c>
      <c r="CD235">
        <f t="shared" si="286"/>
        <v>1.9176366655373647E-3</v>
      </c>
      <c r="CE235">
        <f t="shared" si="286"/>
        <v>1.8564624226233132E-3</v>
      </c>
      <c r="CF235">
        <f t="shared" si="289"/>
        <v>1.7980598737871562E-3</v>
      </c>
      <c r="CG235">
        <f t="shared" si="289"/>
        <v>1.74226027685676E-3</v>
      </c>
      <c r="CH235">
        <f t="shared" si="289"/>
        <v>1.6889080878584961E-3</v>
      </c>
      <c r="CI235">
        <f t="shared" si="289"/>
        <v>1.637859679800684E-3</v>
      </c>
      <c r="CJ235">
        <f t="shared" si="289"/>
        <v>1.5889822115338146E-3</v>
      </c>
      <c r="CK235">
        <f t="shared" si="289"/>
        <v>1.5421526259873017E-3</v>
      </c>
      <c r="CL235">
        <f t="shared" si="289"/>
        <v>1.4972567603724922E-3</v>
      </c>
      <c r="CM235">
        <f t="shared" si="289"/>
        <v>1.4541885536404934E-3</v>
      </c>
      <c r="CN235">
        <f t="shared" si="289"/>
        <v>1.4128493387092094E-3</v>
      </c>
      <c r="CO235">
        <f t="shared" si="289"/>
        <v>1.3731472088190173E-3</v>
      </c>
      <c r="CP235">
        <f t="shared" si="293"/>
        <v>1.3349964489132841E-3</v>
      </c>
      <c r="CQ235">
        <f t="shared" si="293"/>
        <v>1.2983170242257776E-3</v>
      </c>
      <c r="CR235">
        <f t="shared" si="293"/>
        <v>8.3626904356144064E-4</v>
      </c>
      <c r="CS235">
        <f t="shared" si="293"/>
        <v>5.434067864969642E-4</v>
      </c>
      <c r="CT235">
        <f t="shared" si="293"/>
        <v>3.7649431944179236E-4</v>
      </c>
      <c r="CU235">
        <f t="shared" si="293"/>
        <v>2.6202591047020442E-4</v>
      </c>
      <c r="CV235">
        <f t="shared" si="293"/>
        <v>1.7899111613430544E-4</v>
      </c>
      <c r="CW235">
        <f t="shared" si="293"/>
        <v>1.1771119450283116E-4</v>
      </c>
      <c r="CX235">
        <f t="shared" si="293"/>
        <v>7.2726373641821904E-5</v>
      </c>
      <c r="CY235">
        <f t="shared" si="293"/>
        <v>4.0572523700861238E-5</v>
      </c>
      <c r="CZ235">
        <f t="shared" si="293"/>
        <v>1.8874000343468082E-5</v>
      </c>
      <c r="DA235">
        <f t="shared" si="293"/>
        <v>5.9087441554490893E-6</v>
      </c>
      <c r="DB235">
        <f t="shared" si="293"/>
        <v>3.754944941049697E-7</v>
      </c>
      <c r="DC235">
        <f t="shared" si="293"/>
        <v>0</v>
      </c>
      <c r="DD235">
        <f t="shared" si="293"/>
        <v>0</v>
      </c>
      <c r="DE235">
        <f t="shared" si="293"/>
        <v>0</v>
      </c>
      <c r="DF235">
        <f t="shared" si="300"/>
        <v>0</v>
      </c>
      <c r="DG235">
        <f t="shared" si="300"/>
        <v>0</v>
      </c>
      <c r="DH235">
        <f t="shared" si="300"/>
        <v>0</v>
      </c>
      <c r="DI235">
        <f t="shared" si="300"/>
        <v>0</v>
      </c>
      <c r="DJ235">
        <f t="shared" si="297"/>
        <v>0</v>
      </c>
      <c r="DK235">
        <f t="shared" si="297"/>
        <v>0</v>
      </c>
      <c r="DL235">
        <f t="shared" si="297"/>
        <v>0</v>
      </c>
      <c r="DM235">
        <f t="shared" si="297"/>
        <v>0</v>
      </c>
      <c r="DN235">
        <f t="shared" si="297"/>
        <v>0</v>
      </c>
      <c r="DO235">
        <f t="shared" si="297"/>
        <v>0</v>
      </c>
      <c r="DP235">
        <f t="shared" si="297"/>
        <v>0</v>
      </c>
      <c r="DQ235">
        <f t="shared" si="297"/>
        <v>0</v>
      </c>
      <c r="DR235">
        <f t="shared" si="297"/>
        <v>0</v>
      </c>
      <c r="DS235">
        <f t="shared" si="297"/>
        <v>0</v>
      </c>
      <c r="DT235">
        <f t="shared" si="287"/>
        <v>0</v>
      </c>
      <c r="DU235">
        <f t="shared" si="287"/>
        <v>0</v>
      </c>
      <c r="DV235">
        <f t="shared" si="287"/>
        <v>0</v>
      </c>
      <c r="DW235">
        <f t="shared" si="287"/>
        <v>0</v>
      </c>
      <c r="DX235">
        <f t="shared" si="287"/>
        <v>0</v>
      </c>
      <c r="DY235">
        <f t="shared" si="287"/>
        <v>0</v>
      </c>
      <c r="DZ235">
        <f t="shared" si="287"/>
        <v>0</v>
      </c>
      <c r="EA235">
        <f t="shared" si="287"/>
        <v>0</v>
      </c>
      <c r="EB235">
        <f t="shared" si="287"/>
        <v>0</v>
      </c>
      <c r="EC235">
        <f t="shared" si="287"/>
        <v>0</v>
      </c>
      <c r="ED235">
        <f t="shared" si="290"/>
        <v>0</v>
      </c>
      <c r="EE235">
        <f t="shared" si="290"/>
        <v>0</v>
      </c>
      <c r="EF235">
        <f t="shared" si="290"/>
        <v>0</v>
      </c>
      <c r="EG235">
        <f t="shared" si="290"/>
        <v>0</v>
      </c>
      <c r="EH235">
        <f t="shared" si="290"/>
        <v>0</v>
      </c>
      <c r="EI235">
        <f t="shared" si="290"/>
        <v>0</v>
      </c>
      <c r="EJ235">
        <f t="shared" si="290"/>
        <v>0</v>
      </c>
      <c r="EK235">
        <f t="shared" si="290"/>
        <v>0</v>
      </c>
      <c r="EL235">
        <f t="shared" si="290"/>
        <v>0</v>
      </c>
      <c r="EM235">
        <f t="shared" si="290"/>
        <v>0</v>
      </c>
      <c r="EN235">
        <f t="shared" si="294"/>
        <v>0</v>
      </c>
      <c r="EO235">
        <f t="shared" si="294"/>
        <v>0</v>
      </c>
      <c r="EP235">
        <f t="shared" si="294"/>
        <v>0</v>
      </c>
      <c r="EQ235">
        <f t="shared" si="294"/>
        <v>0</v>
      </c>
      <c r="ER235">
        <f t="shared" si="294"/>
        <v>0</v>
      </c>
      <c r="ES235">
        <f t="shared" si="294"/>
        <v>0</v>
      </c>
      <c r="ET235">
        <f t="shared" si="294"/>
        <v>0</v>
      </c>
      <c r="EU235">
        <f t="shared" si="294"/>
        <v>0</v>
      </c>
      <c r="EV235">
        <f t="shared" si="294"/>
        <v>0</v>
      </c>
      <c r="EW235">
        <f t="shared" si="294"/>
        <v>0</v>
      </c>
      <c r="EX235">
        <f t="shared" si="294"/>
        <v>0</v>
      </c>
      <c r="EZ235">
        <f t="shared" si="265"/>
        <v>0.89202641759361423</v>
      </c>
      <c r="FB235">
        <f t="shared" si="266"/>
        <v>9.9031060712277963E-3</v>
      </c>
      <c r="FC235">
        <f t="shared" si="267"/>
        <v>0.24874970933871526</v>
      </c>
    </row>
    <row r="236" spans="1:159" x14ac:dyDescent="0.25">
      <c r="A236">
        <v>1445</v>
      </c>
      <c r="B236" s="19">
        <f>'Input spectra'!Y235</f>
        <v>3.9957450969351299E-2</v>
      </c>
      <c r="C236">
        <f>'Input spectra'!B235</f>
        <v>0</v>
      </c>
      <c r="D236">
        <f t="shared" si="288"/>
        <v>2.0653927966864227E-2</v>
      </c>
      <c r="E236">
        <f t="shared" si="288"/>
        <v>2.0421751192309708E-2</v>
      </c>
      <c r="F236">
        <f t="shared" si="288"/>
        <v>2.0191097708569139E-2</v>
      </c>
      <c r="G236">
        <f t="shared" si="288"/>
        <v>1.9961959058719392E-2</v>
      </c>
      <c r="H236">
        <f t="shared" si="288"/>
        <v>1.973432682906202E-2</v>
      </c>
      <c r="I236">
        <f t="shared" si="288"/>
        <v>1.9508192648913038E-2</v>
      </c>
      <c r="J236">
        <f t="shared" si="288"/>
        <v>1.9283548190393639E-2</v>
      </c>
      <c r="K236">
        <f t="shared" si="288"/>
        <v>1.906038516822189E-2</v>
      </c>
      <c r="L236">
        <f t="shared" si="288"/>
        <v>1.8838695339505478E-2</v>
      </c>
      <c r="M236">
        <f t="shared" si="288"/>
        <v>1.8618470503535354E-2</v>
      </c>
      <c r="N236">
        <f t="shared" si="291"/>
        <v>1.8399702501580382E-2</v>
      </c>
      <c r="O236">
        <f t="shared" si="291"/>
        <v>1.8182383216682956E-2</v>
      </c>
      <c r="P236">
        <f t="shared" si="291"/>
        <v>1.7966504573455583E-2</v>
      </c>
      <c r="Q236">
        <f t="shared" si="291"/>
        <v>1.7752058537878413E-2</v>
      </c>
      <c r="R236">
        <f t="shared" si="291"/>
        <v>1.7539037117097714E-2</v>
      </c>
      <c r="S236">
        <f t="shared" si="291"/>
        <v>1.7327432359225327E-2</v>
      </c>
      <c r="T236">
        <f t="shared" si="291"/>
        <v>1.7117236353139054E-2</v>
      </c>
      <c r="U236">
        <f t="shared" si="291"/>
        <v>1.6908441228283947E-2</v>
      </c>
      <c r="V236">
        <f t="shared" si="291"/>
        <v>1.6701039154474601E-2</v>
      </c>
      <c r="W236">
        <f t="shared" si="291"/>
        <v>1.6495022341698334E-2</v>
      </c>
      <c r="X236">
        <f t="shared" si="291"/>
        <v>1.6290383039919303E-2</v>
      </c>
      <c r="Y236">
        <f t="shared" si="291"/>
        <v>1.6087113538883549E-2</v>
      </c>
      <c r="Z236">
        <f t="shared" si="291"/>
        <v>1.5885206167924958E-2</v>
      </c>
      <c r="AA236">
        <f t="shared" si="291"/>
        <v>1.5684653295772129E-2</v>
      </c>
      <c r="AB236">
        <f t="shared" si="291"/>
        <v>1.5485447330356181E-2</v>
      </c>
      <c r="AC236">
        <f t="shared" si="291"/>
        <v>1.5287580718619432E-2</v>
      </c>
      <c r="AD236">
        <f t="shared" si="298"/>
        <v>1.5091045946324986E-2</v>
      </c>
      <c r="AE236">
        <f t="shared" si="298"/>
        <v>1.4895835537867256E-2</v>
      </c>
      <c r="AF236">
        <f t="shared" si="298"/>
        <v>1.4701942056083328E-2</v>
      </c>
      <c r="AG236">
        <f t="shared" si="298"/>
        <v>1.450935810206524E-2</v>
      </c>
      <c r="AH236">
        <f t="shared" si="295"/>
        <v>1.4318076314973159E-2</v>
      </c>
      <c r="AI236">
        <f t="shared" si="295"/>
        <v>1.4128089371849423E-2</v>
      </c>
      <c r="AJ236">
        <f t="shared" si="295"/>
        <v>1.3939389987433458E-2</v>
      </c>
      <c r="AK236">
        <f t="shared" si="295"/>
        <v>1.3751970913977575E-2</v>
      </c>
      <c r="AL236">
        <f t="shared" si="295"/>
        <v>1.3565824941063648E-2</v>
      </c>
      <c r="AM236">
        <f t="shared" si="295"/>
        <v>1.3380944895420637E-2</v>
      </c>
      <c r="AN236">
        <f t="shared" si="295"/>
        <v>1.3197323640742982E-2</v>
      </c>
      <c r="AO236">
        <f t="shared" si="295"/>
        <v>1.3014954077509862E-2</v>
      </c>
      <c r="AP236">
        <f t="shared" si="295"/>
        <v>1.2833829142805295E-2</v>
      </c>
      <c r="AQ236">
        <f t="shared" si="295"/>
        <v>1.265394181013909E-2</v>
      </c>
      <c r="AR236">
        <f t="shared" si="292"/>
        <v>1.2475285089268656E-2</v>
      </c>
      <c r="AS236">
        <f t="shared" si="292"/>
        <v>1.2297852026021646E-2</v>
      </c>
      <c r="AT236">
        <f t="shared" si="292"/>
        <v>1.2121635702119422E-2</v>
      </c>
      <c r="AU236">
        <f t="shared" si="292"/>
        <v>1.1946629235001399E-2</v>
      </c>
      <c r="AV236">
        <f t="shared" si="292"/>
        <v>1.177282577765016E-2</v>
      </c>
      <c r="AW236">
        <f t="shared" si="292"/>
        <v>1.1600218518417452E-2</v>
      </c>
      <c r="AX236">
        <f t="shared" si="292"/>
        <v>1.0316739846650203E-2</v>
      </c>
      <c r="AY236">
        <f t="shared" si="292"/>
        <v>8.8196017474599028E-3</v>
      </c>
      <c r="AZ236">
        <f t="shared" si="292"/>
        <v>7.9431090612825609E-3</v>
      </c>
      <c r="BA236">
        <f t="shared" si="292"/>
        <v>7.2795387751839408E-3</v>
      </c>
      <c r="BB236">
        <f t="shared" si="292"/>
        <v>6.7374915753991025E-3</v>
      </c>
      <c r="BC236">
        <f t="shared" si="292"/>
        <v>6.2773751791639926E-3</v>
      </c>
      <c r="BD236">
        <f t="shared" si="292"/>
        <v>5.8775088557127247E-3</v>
      </c>
      <c r="BE236">
        <f t="shared" si="292"/>
        <v>5.5243846766483062E-3</v>
      </c>
      <c r="BF236">
        <f t="shared" si="292"/>
        <v>5.2088615076271326E-3</v>
      </c>
      <c r="BG236">
        <f t="shared" si="292"/>
        <v>4.9243868393691638E-3</v>
      </c>
      <c r="BH236">
        <f t="shared" si="299"/>
        <v>4.6660606365562171E-3</v>
      </c>
      <c r="BI236">
        <f t="shared" si="299"/>
        <v>4.4300980265548247E-3</v>
      </c>
      <c r="BJ236">
        <f t="shared" si="299"/>
        <v>4.2134999734298626E-3</v>
      </c>
      <c r="BK236">
        <f t="shared" si="299"/>
        <v>4.0138407106757815E-3</v>
      </c>
      <c r="BL236">
        <f t="shared" si="296"/>
        <v>3.8291246718072385E-3</v>
      </c>
      <c r="BM236">
        <f t="shared" si="296"/>
        <v>3.6576868093118817E-3</v>
      </c>
      <c r="BN236">
        <f t="shared" si="296"/>
        <v>3.4981210978313744E-3</v>
      </c>
      <c r="BO236">
        <f t="shared" si="296"/>
        <v>3.3492279696725261E-3</v>
      </c>
      <c r="BP236">
        <f t="shared" si="296"/>
        <v>3.2099748384921841E-3</v>
      </c>
      <c r="BQ236">
        <f t="shared" si="296"/>
        <v>3.0794658990171172E-3</v>
      </c>
      <c r="BR236">
        <f t="shared" si="296"/>
        <v>2.9569186456534177E-3</v>
      </c>
      <c r="BS236">
        <f t="shared" si="296"/>
        <v>2.8416453520541929E-3</v>
      </c>
      <c r="BT236">
        <f t="shared" si="296"/>
        <v>2.7330382765961793E-3</v>
      </c>
      <c r="BU236">
        <f t="shared" si="296"/>
        <v>2.6305577091017287E-3</v>
      </c>
      <c r="BV236">
        <f t="shared" si="286"/>
        <v>2.5337222140190503E-3</v>
      </c>
      <c r="BW236">
        <f t="shared" si="286"/>
        <v>2.4421005926874026E-3</v>
      </c>
      <c r="BX236">
        <f t="shared" si="286"/>
        <v>2.3553052062072134E-3</v>
      </c>
      <c r="BY236">
        <f t="shared" si="286"/>
        <v>2.2729863862165078E-3</v>
      </c>
      <c r="BZ236">
        <f t="shared" si="286"/>
        <v>2.1948277236665372E-3</v>
      </c>
      <c r="CA236">
        <f t="shared" si="286"/>
        <v>2.1205420722642887E-3</v>
      </c>
      <c r="CB236">
        <f t="shared" si="286"/>
        <v>2.049868138218558E-3</v>
      </c>
      <c r="CC236">
        <f t="shared" si="286"/>
        <v>1.9825675544775522E-3</v>
      </c>
      <c r="CD236">
        <f t="shared" si="286"/>
        <v>1.9184223580161169E-3</v>
      </c>
      <c r="CE236">
        <f t="shared" si="286"/>
        <v>1.857232804509702E-3</v>
      </c>
      <c r="CF236">
        <f t="shared" si="289"/>
        <v>1.7988154670647181E-3</v>
      </c>
      <c r="CG236">
        <f t="shared" si="289"/>
        <v>1.7430015753944544E-3</v>
      </c>
      <c r="CH236">
        <f t="shared" si="289"/>
        <v>1.6896355595498172E-3</v>
      </c>
      <c r="CI236">
        <f t="shared" si="289"/>
        <v>1.638573768490844E-3</v>
      </c>
      <c r="CJ236">
        <f t="shared" si="289"/>
        <v>1.5896833387608403E-3</v>
      </c>
      <c r="CK236">
        <f t="shared" si="289"/>
        <v>1.5428411925591538E-3</v>
      </c>
      <c r="CL236">
        <f t="shared" si="289"/>
        <v>1.4979331477992142E-3</v>
      </c>
      <c r="CM236">
        <f t="shared" si="289"/>
        <v>1.454853125437787E-3</v>
      </c>
      <c r="CN236">
        <f t="shared" si="289"/>
        <v>1.4135024415876446E-3</v>
      </c>
      <c r="CO236">
        <f t="shared" si="289"/>
        <v>1.3737891737712197E-3</v>
      </c>
      <c r="CP236">
        <f t="shared" si="293"/>
        <v>1.335627592209873E-3</v>
      </c>
      <c r="CQ236">
        <f t="shared" si="293"/>
        <v>1.2989376483294728E-3</v>
      </c>
      <c r="CR236">
        <f t="shared" si="293"/>
        <v>8.3667319253764828E-4</v>
      </c>
      <c r="CS236">
        <f t="shared" si="293"/>
        <v>5.4367225731124906E-4</v>
      </c>
      <c r="CT236">
        <f t="shared" si="293"/>
        <v>3.7668022663648503E-4</v>
      </c>
      <c r="CU236">
        <f t="shared" si="293"/>
        <v>2.6215667167110479E-4</v>
      </c>
      <c r="CV236">
        <f t="shared" si="293"/>
        <v>1.7908138020310591E-4</v>
      </c>
      <c r="CW236">
        <f t="shared" si="293"/>
        <v>1.1777117400247987E-4</v>
      </c>
      <c r="CX236">
        <f t="shared" si="293"/>
        <v>7.2763813352715726E-5</v>
      </c>
      <c r="CY236">
        <f t="shared" si="293"/>
        <v>4.0593623719340664E-5</v>
      </c>
      <c r="CZ236">
        <f t="shared" si="293"/>
        <v>1.8883915069487596E-5</v>
      </c>
      <c r="DA236">
        <f t="shared" si="293"/>
        <v>5.9118791331709826E-6</v>
      </c>
      <c r="DB236">
        <f t="shared" si="293"/>
        <v>3.7569569169991851E-7</v>
      </c>
      <c r="DC236">
        <f t="shared" si="293"/>
        <v>0</v>
      </c>
      <c r="DD236">
        <f t="shared" si="293"/>
        <v>0</v>
      </c>
      <c r="DE236">
        <f t="shared" si="293"/>
        <v>0</v>
      </c>
      <c r="DF236">
        <f t="shared" si="300"/>
        <v>0</v>
      </c>
      <c r="DG236">
        <f t="shared" si="300"/>
        <v>0</v>
      </c>
      <c r="DH236">
        <f t="shared" si="300"/>
        <v>0</v>
      </c>
      <c r="DI236">
        <f t="shared" si="300"/>
        <v>0</v>
      </c>
      <c r="DJ236">
        <f t="shared" si="297"/>
        <v>0</v>
      </c>
      <c r="DK236">
        <f t="shared" si="297"/>
        <v>0</v>
      </c>
      <c r="DL236">
        <f t="shared" si="297"/>
        <v>0</v>
      </c>
      <c r="DM236">
        <f t="shared" si="297"/>
        <v>0</v>
      </c>
      <c r="DN236">
        <f t="shared" si="297"/>
        <v>0</v>
      </c>
      <c r="DO236">
        <f t="shared" si="297"/>
        <v>0</v>
      </c>
      <c r="DP236">
        <f t="shared" si="297"/>
        <v>0</v>
      </c>
      <c r="DQ236">
        <f t="shared" si="297"/>
        <v>0</v>
      </c>
      <c r="DR236">
        <f t="shared" si="297"/>
        <v>0</v>
      </c>
      <c r="DS236">
        <f t="shared" si="297"/>
        <v>0</v>
      </c>
      <c r="DT236">
        <f t="shared" si="287"/>
        <v>0</v>
      </c>
      <c r="DU236">
        <f t="shared" si="287"/>
        <v>0</v>
      </c>
      <c r="DV236">
        <f t="shared" si="287"/>
        <v>0</v>
      </c>
      <c r="DW236">
        <f t="shared" si="287"/>
        <v>0</v>
      </c>
      <c r="DX236">
        <f t="shared" si="287"/>
        <v>0</v>
      </c>
      <c r="DY236">
        <f t="shared" si="287"/>
        <v>0</v>
      </c>
      <c r="DZ236">
        <f t="shared" si="287"/>
        <v>0</v>
      </c>
      <c r="EA236">
        <f t="shared" si="287"/>
        <v>0</v>
      </c>
      <c r="EB236">
        <f t="shared" si="287"/>
        <v>0</v>
      </c>
      <c r="EC236">
        <f t="shared" si="287"/>
        <v>0</v>
      </c>
      <c r="ED236">
        <f t="shared" si="290"/>
        <v>0</v>
      </c>
      <c r="EE236">
        <f t="shared" si="290"/>
        <v>0</v>
      </c>
      <c r="EF236">
        <f t="shared" si="290"/>
        <v>0</v>
      </c>
      <c r="EG236">
        <f t="shared" si="290"/>
        <v>0</v>
      </c>
      <c r="EH236">
        <f t="shared" si="290"/>
        <v>0</v>
      </c>
      <c r="EI236">
        <f t="shared" si="290"/>
        <v>0</v>
      </c>
      <c r="EJ236">
        <f t="shared" si="290"/>
        <v>0</v>
      </c>
      <c r="EK236">
        <f t="shared" si="290"/>
        <v>0</v>
      </c>
      <c r="EL236">
        <f t="shared" si="290"/>
        <v>0</v>
      </c>
      <c r="EM236">
        <f t="shared" si="290"/>
        <v>0</v>
      </c>
      <c r="EN236">
        <f t="shared" si="294"/>
        <v>0</v>
      </c>
      <c r="EO236">
        <f t="shared" si="294"/>
        <v>0</v>
      </c>
      <c r="EP236">
        <f t="shared" si="294"/>
        <v>0</v>
      </c>
      <c r="EQ236">
        <f t="shared" si="294"/>
        <v>0</v>
      </c>
      <c r="ER236">
        <f t="shared" si="294"/>
        <v>0</v>
      </c>
      <c r="ES236">
        <f t="shared" si="294"/>
        <v>0</v>
      </c>
      <c r="ET236">
        <f t="shared" si="294"/>
        <v>0</v>
      </c>
      <c r="EU236">
        <f t="shared" si="294"/>
        <v>0</v>
      </c>
      <c r="EV236">
        <f t="shared" si="294"/>
        <v>0</v>
      </c>
      <c r="EW236">
        <f t="shared" si="294"/>
        <v>0</v>
      </c>
      <c r="EX236">
        <f t="shared" si="294"/>
        <v>0</v>
      </c>
      <c r="EZ236">
        <f t="shared" si="265"/>
        <v>0.89215616075963822</v>
      </c>
      <c r="FB236">
        <f t="shared" si="266"/>
        <v>9.8902366098627681E-3</v>
      </c>
      <c r="FC236">
        <f t="shared" si="267"/>
        <v>0.2487513504235763</v>
      </c>
    </row>
    <row r="237" spans="1:159" x14ac:dyDescent="0.25">
      <c r="A237">
        <v>1450</v>
      </c>
      <c r="B237" s="19">
        <f>'Input spectra'!Y236</f>
        <v>3.9904933630197703E-2</v>
      </c>
      <c r="C237">
        <f>'Input spectra'!B236</f>
        <v>0</v>
      </c>
      <c r="D237">
        <f t="shared" si="288"/>
        <v>2.0653927966864227E-2</v>
      </c>
      <c r="E237">
        <f t="shared" si="288"/>
        <v>2.0421858442194678E-2</v>
      </c>
      <c r="F237">
        <f t="shared" si="288"/>
        <v>2.019130978622816E-2</v>
      </c>
      <c r="G237">
        <f t="shared" si="288"/>
        <v>1.9962273565889165E-2</v>
      </c>
      <c r="H237">
        <f t="shared" si="288"/>
        <v>1.9734741391150366E-2</v>
      </c>
      <c r="I237">
        <f t="shared" si="288"/>
        <v>1.9508704914823528E-2</v>
      </c>
      <c r="J237">
        <f t="shared" si="288"/>
        <v>1.9284155832351348E-2</v>
      </c>
      <c r="K237">
        <f t="shared" si="288"/>
        <v>1.9061085881600267E-2</v>
      </c>
      <c r="L237">
        <f t="shared" si="288"/>
        <v>1.8839486842654303E-2</v>
      </c>
      <c r="M237">
        <f t="shared" si="288"/>
        <v>1.8619350537609821E-2</v>
      </c>
      <c r="N237">
        <f t="shared" si="291"/>
        <v>1.840066883037127E-2</v>
      </c>
      <c r="O237">
        <f t="shared" si="291"/>
        <v>1.8183433626447875E-2</v>
      </c>
      <c r="P237">
        <f t="shared" si="291"/>
        <v>1.7967636872751321E-2</v>
      </c>
      <c r="Q237">
        <f t="shared" si="291"/>
        <v>1.7753270557394348E-2</v>
      </c>
      <c r="R237">
        <f t="shared" si="291"/>
        <v>1.7540326709490291E-2</v>
      </c>
      <c r="S237">
        <f t="shared" si="291"/>
        <v>1.732879739895362E-2</v>
      </c>
      <c r="T237">
        <f t="shared" si="291"/>
        <v>1.7118674736301343E-2</v>
      </c>
      <c r="U237">
        <f t="shared" si="291"/>
        <v>1.6909950872455389E-2</v>
      </c>
      <c r="V237">
        <f t="shared" si="291"/>
        <v>1.6702617998545933E-2</v>
      </c>
      <c r="W237">
        <f t="shared" si="291"/>
        <v>1.6496668345715594E-2</v>
      </c>
      <c r="X237">
        <f t="shared" si="291"/>
        <v>1.6292094184924614E-2</v>
      </c>
      <c r="Y237">
        <f t="shared" si="291"/>
        <v>1.6088887826756892E-2</v>
      </c>
      <c r="Z237">
        <f t="shared" si="291"/>
        <v>1.5887041621227012E-2</v>
      </c>
      <c r="AA237">
        <f t="shared" si="291"/>
        <v>1.5686547957588087E-2</v>
      </c>
      <c r="AB237">
        <f t="shared" si="291"/>
        <v>1.5487399264140585E-2</v>
      </c>
      <c r="AC237">
        <f t="shared" si="291"/>
        <v>1.5289588008042016E-2</v>
      </c>
      <c r="AD237">
        <f t="shared" si="298"/>
        <v>1.5093106695117521E-2</v>
      </c>
      <c r="AE237">
        <f t="shared" si="298"/>
        <v>1.4897947869671359E-2</v>
      </c>
      <c r="AF237">
        <f t="shared" si="298"/>
        <v>1.4704104114299288E-2</v>
      </c>
      <c r="AG237">
        <f t="shared" si="298"/>
        <v>1.4511568049701801E-2</v>
      </c>
      <c r="AH237">
        <f t="shared" si="295"/>
        <v>1.4320332334498288E-2</v>
      </c>
      <c r="AI237">
        <f t="shared" si="295"/>
        <v>1.4130389665042037E-2</v>
      </c>
      <c r="AJ237">
        <f t="shared" si="295"/>
        <v>1.394173277523612E-2</v>
      </c>
      <c r="AK237">
        <f t="shared" si="295"/>
        <v>1.3754354436350142E-2</v>
      </c>
      <c r="AL237">
        <f t="shared" si="295"/>
        <v>1.3568247456837866E-2</v>
      </c>
      <c r="AM237">
        <f t="shared" si="295"/>
        <v>1.3383404682155696E-2</v>
      </c>
      <c r="AN237">
        <f t="shared" si="295"/>
        <v>1.3199818994581988E-2</v>
      </c>
      <c r="AO237">
        <f t="shared" si="295"/>
        <v>1.3017483313037257E-2</v>
      </c>
      <c r="AP237">
        <f t="shared" si="295"/>
        <v>1.2836390592905209E-2</v>
      </c>
      <c r="AQ237">
        <f t="shared" si="295"/>
        <v>1.2656533825854603E-2</v>
      </c>
      <c r="AR237">
        <f t="shared" si="292"/>
        <v>1.2477906039661982E-2</v>
      </c>
      <c r="AS237">
        <f t="shared" si="292"/>
        <v>1.2300500298035241E-2</v>
      </c>
      <c r="AT237">
        <f t="shared" si="292"/>
        <v>1.2124309700437973E-2</v>
      </c>
      <c r="AU237">
        <f t="shared" si="292"/>
        <v>1.1949327381914742E-2</v>
      </c>
      <c r="AV237">
        <f t="shared" si="292"/>
        <v>1.1775546512917071E-2</v>
      </c>
      <c r="AW237">
        <f t="shared" si="292"/>
        <v>1.1602960299130348E-2</v>
      </c>
      <c r="AX237">
        <f t="shared" si="292"/>
        <v>1.0319232463258176E-2</v>
      </c>
      <c r="AY237">
        <f t="shared" si="292"/>
        <v>8.8217789716285994E-3</v>
      </c>
      <c r="AZ237">
        <f t="shared" si="292"/>
        <v>7.9451116382520167E-3</v>
      </c>
      <c r="BA237">
        <f t="shared" si="292"/>
        <v>7.2814122960678318E-3</v>
      </c>
      <c r="BB237">
        <f t="shared" si="292"/>
        <v>6.7392609833509774E-3</v>
      </c>
      <c r="BC237">
        <f t="shared" si="292"/>
        <v>6.2790567266559809E-3</v>
      </c>
      <c r="BD237">
        <f t="shared" si="292"/>
        <v>5.8791141647547614E-3</v>
      </c>
      <c r="BE237">
        <f t="shared" si="292"/>
        <v>5.5259225583803324E-3</v>
      </c>
      <c r="BF237">
        <f t="shared" si="292"/>
        <v>5.2103389170597451E-3</v>
      </c>
      <c r="BG237">
        <f t="shared" si="292"/>
        <v>4.9258094311295077E-3</v>
      </c>
      <c r="BH237">
        <f t="shared" si="299"/>
        <v>4.6674331132652179E-3</v>
      </c>
      <c r="BI237">
        <f t="shared" si="299"/>
        <v>4.4314243697396657E-3</v>
      </c>
      <c r="BJ237">
        <f t="shared" si="299"/>
        <v>4.2147836033984898E-3</v>
      </c>
      <c r="BK237">
        <f t="shared" si="299"/>
        <v>4.0150846011570689E-3</v>
      </c>
      <c r="BL237">
        <f t="shared" si="296"/>
        <v>3.8303314345594637E-3</v>
      </c>
      <c r="BM237">
        <f t="shared" si="296"/>
        <v>3.658858758092097E-3</v>
      </c>
      <c r="BN237">
        <f t="shared" si="296"/>
        <v>3.4992602977623219E-3</v>
      </c>
      <c r="BO237">
        <f t="shared" si="296"/>
        <v>3.3503362760185836E-3</v>
      </c>
      <c r="BP237">
        <f t="shared" si="296"/>
        <v>3.2110539275873799E-3</v>
      </c>
      <c r="BQ237">
        <f t="shared" si="296"/>
        <v>3.0805172932679989E-3</v>
      </c>
      <c r="BR237">
        <f t="shared" si="296"/>
        <v>2.957943733994163E-3</v>
      </c>
      <c r="BS237">
        <f t="shared" si="296"/>
        <v>2.8426454068597473E-3</v>
      </c>
      <c r="BT237">
        <f t="shared" si="296"/>
        <v>2.7340144678005083E-3</v>
      </c>
      <c r="BU237">
        <f t="shared" si="296"/>
        <v>2.6315111160846354E-3</v>
      </c>
      <c r="BV237">
        <f t="shared" si="286"/>
        <v>2.5346538356924202E-3</v>
      </c>
      <c r="BW237">
        <f t="shared" si="286"/>
        <v>2.4430113561144657E-3</v>
      </c>
      <c r="BX237">
        <f t="shared" si="286"/>
        <v>2.3561959740160559E-3</v>
      </c>
      <c r="BY237">
        <f t="shared" si="286"/>
        <v>2.2738579630145329E-3</v>
      </c>
      <c r="BZ237">
        <f t="shared" si="286"/>
        <v>2.1956808616209913E-3</v>
      </c>
      <c r="CA237">
        <f t="shared" si="286"/>
        <v>2.1213774759819043E-3</v>
      </c>
      <c r="CB237">
        <f t="shared" si="286"/>
        <v>2.0506864690323962E-3</v>
      </c>
      <c r="CC237">
        <f t="shared" si="286"/>
        <v>1.9833694342295308E-3</v>
      </c>
      <c r="CD237">
        <f t="shared" si="286"/>
        <v>1.9192083724081279E-3</v>
      </c>
      <c r="CE237">
        <f t="shared" si="286"/>
        <v>1.8580035060838157E-3</v>
      </c>
      <c r="CF237">
        <f t="shared" si="289"/>
        <v>1.7995713778629623E-3</v>
      </c>
      <c r="CG237">
        <f t="shared" si="289"/>
        <v>1.7437431893405453E-3</v>
      </c>
      <c r="CH237">
        <f t="shared" si="289"/>
        <v>1.6903633445885982E-3</v>
      </c>
      <c r="CI237">
        <f t="shared" si="289"/>
        <v>1.6392881685157671E-3</v>
      </c>
      <c r="CJ237">
        <f t="shared" si="289"/>
        <v>1.5903847753553232E-3</v>
      </c>
      <c r="CK237">
        <f t="shared" si="289"/>
        <v>1.5435300665739362E-3</v>
      </c>
      <c r="CL237">
        <f t="shared" si="289"/>
        <v>1.4986098407847163E-3</v>
      </c>
      <c r="CM237">
        <f t="shared" si="289"/>
        <v>1.455518000947877E-3</v>
      </c>
      <c r="CN237">
        <f t="shared" si="289"/>
        <v>1.4141558463690188E-3</v>
      </c>
      <c r="CO237">
        <f t="shared" si="289"/>
        <v>1.3744314388507465E-3</v>
      </c>
      <c r="CP237">
        <f t="shared" si="293"/>
        <v>1.3362590338906702E-3</v>
      </c>
      <c r="CQ237">
        <f t="shared" si="293"/>
        <v>1.2995585691051434E-3</v>
      </c>
      <c r="CR237">
        <f t="shared" si="293"/>
        <v>8.3707753682946107E-4</v>
      </c>
      <c r="CS237">
        <f t="shared" si="293"/>
        <v>5.4393785781613527E-4</v>
      </c>
      <c r="CT237">
        <f t="shared" si="293"/>
        <v>3.7686622562933526E-4</v>
      </c>
      <c r="CU237">
        <f t="shared" si="293"/>
        <v>2.6228749812697E-4</v>
      </c>
      <c r="CV237">
        <f t="shared" si="293"/>
        <v>1.7917168979149565E-4</v>
      </c>
      <c r="CW237">
        <f t="shared" si="293"/>
        <v>1.1783118406456049E-4</v>
      </c>
      <c r="CX237">
        <f t="shared" si="293"/>
        <v>7.2801272337662075E-5</v>
      </c>
      <c r="CY237">
        <f t="shared" si="293"/>
        <v>4.0614734711028989E-5</v>
      </c>
      <c r="CZ237">
        <f t="shared" si="293"/>
        <v>1.88938350038249E-5</v>
      </c>
      <c r="DA237">
        <f t="shared" si="293"/>
        <v>5.9150157742049133E-6</v>
      </c>
      <c r="DB237">
        <f t="shared" si="293"/>
        <v>3.7589699710063464E-7</v>
      </c>
      <c r="DC237">
        <f t="shared" si="293"/>
        <v>0</v>
      </c>
      <c r="DD237">
        <f t="shared" si="293"/>
        <v>0</v>
      </c>
      <c r="DE237">
        <f t="shared" si="293"/>
        <v>0</v>
      </c>
      <c r="DF237">
        <f t="shared" si="300"/>
        <v>0</v>
      </c>
      <c r="DG237">
        <f t="shared" si="300"/>
        <v>0</v>
      </c>
      <c r="DH237">
        <f t="shared" si="300"/>
        <v>0</v>
      </c>
      <c r="DI237">
        <f t="shared" si="300"/>
        <v>0</v>
      </c>
      <c r="DJ237">
        <f t="shared" si="297"/>
        <v>0</v>
      </c>
      <c r="DK237">
        <f t="shared" si="297"/>
        <v>0</v>
      </c>
      <c r="DL237">
        <f t="shared" si="297"/>
        <v>0</v>
      </c>
      <c r="DM237">
        <f t="shared" si="297"/>
        <v>0</v>
      </c>
      <c r="DN237">
        <f t="shared" si="297"/>
        <v>0</v>
      </c>
      <c r="DO237">
        <f t="shared" si="297"/>
        <v>0</v>
      </c>
      <c r="DP237">
        <f t="shared" si="297"/>
        <v>0</v>
      </c>
      <c r="DQ237">
        <f t="shared" si="297"/>
        <v>0</v>
      </c>
      <c r="DR237">
        <f t="shared" si="297"/>
        <v>0</v>
      </c>
      <c r="DS237">
        <f t="shared" si="297"/>
        <v>0</v>
      </c>
      <c r="DT237">
        <f t="shared" si="287"/>
        <v>0</v>
      </c>
      <c r="DU237">
        <f t="shared" si="287"/>
        <v>0</v>
      </c>
      <c r="DV237">
        <f t="shared" si="287"/>
        <v>0</v>
      </c>
      <c r="DW237">
        <f t="shared" si="287"/>
        <v>0</v>
      </c>
      <c r="DX237">
        <f t="shared" si="287"/>
        <v>0</v>
      </c>
      <c r="DY237">
        <f t="shared" si="287"/>
        <v>0</v>
      </c>
      <c r="DZ237">
        <f t="shared" si="287"/>
        <v>0</v>
      </c>
      <c r="EA237">
        <f t="shared" si="287"/>
        <v>0</v>
      </c>
      <c r="EB237">
        <f t="shared" si="287"/>
        <v>0</v>
      </c>
      <c r="EC237">
        <f t="shared" si="287"/>
        <v>0</v>
      </c>
      <c r="ED237">
        <f t="shared" si="290"/>
        <v>0</v>
      </c>
      <c r="EE237">
        <f t="shared" si="290"/>
        <v>0</v>
      </c>
      <c r="EF237">
        <f t="shared" si="290"/>
        <v>0</v>
      </c>
      <c r="EG237">
        <f t="shared" si="290"/>
        <v>0</v>
      </c>
      <c r="EH237">
        <f t="shared" si="290"/>
        <v>0</v>
      </c>
      <c r="EI237">
        <f t="shared" si="290"/>
        <v>0</v>
      </c>
      <c r="EJ237">
        <f t="shared" si="290"/>
        <v>0</v>
      </c>
      <c r="EK237">
        <f t="shared" si="290"/>
        <v>0</v>
      </c>
      <c r="EL237">
        <f t="shared" si="290"/>
        <v>0</v>
      </c>
      <c r="EM237">
        <f t="shared" si="290"/>
        <v>0</v>
      </c>
      <c r="EN237">
        <f t="shared" si="294"/>
        <v>0</v>
      </c>
      <c r="EO237">
        <f t="shared" si="294"/>
        <v>0</v>
      </c>
      <c r="EP237">
        <f t="shared" si="294"/>
        <v>0</v>
      </c>
      <c r="EQ237">
        <f t="shared" si="294"/>
        <v>0</v>
      </c>
      <c r="ER237">
        <f t="shared" si="294"/>
        <v>0</v>
      </c>
      <c r="ES237">
        <f t="shared" si="294"/>
        <v>0</v>
      </c>
      <c r="ET237">
        <f t="shared" si="294"/>
        <v>0</v>
      </c>
      <c r="EU237">
        <f t="shared" si="294"/>
        <v>0</v>
      </c>
      <c r="EV237">
        <f t="shared" si="294"/>
        <v>0</v>
      </c>
      <c r="EW237">
        <f t="shared" si="294"/>
        <v>0</v>
      </c>
      <c r="EX237">
        <f t="shared" si="294"/>
        <v>0</v>
      </c>
      <c r="EZ237">
        <f t="shared" si="265"/>
        <v>0.89228593320744531</v>
      </c>
      <c r="FB237">
        <f t="shared" si="266"/>
        <v>9.8773668105583967E-3</v>
      </c>
      <c r="FC237">
        <f t="shared" si="267"/>
        <v>0.24875299150865263</v>
      </c>
    </row>
    <row r="238" spans="1:159" x14ac:dyDescent="0.25">
      <c r="A238">
        <v>1455</v>
      </c>
      <c r="B238" s="19">
        <f>'Input spectra'!Y237</f>
        <v>3.98524162910441E-2</v>
      </c>
      <c r="C238">
        <f>'Input spectra'!B237</f>
        <v>0</v>
      </c>
      <c r="D238">
        <f t="shared" si="288"/>
        <v>2.0653927966864227E-2</v>
      </c>
      <c r="E238">
        <f t="shared" si="288"/>
        <v>2.0421965692642898E-2</v>
      </c>
      <c r="F238">
        <f t="shared" si="288"/>
        <v>2.0191521866114746E-2</v>
      </c>
      <c r="G238">
        <f t="shared" si="288"/>
        <v>1.9962588078014099E-2</v>
      </c>
      <c r="H238">
        <f t="shared" si="288"/>
        <v>1.9735155961947481E-2</v>
      </c>
      <c r="I238">
        <f t="shared" si="288"/>
        <v>1.9509217194185618E-2</v>
      </c>
      <c r="J238">
        <f t="shared" si="288"/>
        <v>1.9284763493456404E-2</v>
      </c>
      <c r="K238">
        <f t="shared" si="288"/>
        <v>1.9061786620738836E-2</v>
      </c>
      <c r="L238">
        <f t="shared" si="288"/>
        <v>1.884027837905794E-2</v>
      </c>
      <c r="M238">
        <f t="shared" si="288"/>
        <v>1.8620230613280615E-2</v>
      </c>
      <c r="N238">
        <f t="shared" si="291"/>
        <v>1.8401635209912507E-2</v>
      </c>
      <c r="O238">
        <f t="shared" si="291"/>
        <v>1.8184484096895746E-2</v>
      </c>
      <c r="P238">
        <f t="shared" si="291"/>
        <v>1.7968769243407727E-2</v>
      </c>
      <c r="Q238">
        <f t="shared" ref="N238:AC247" si="301">Q$2*EXP(- Q$1 * ($C238*_c1+$B238))</f>
        <v>1.7754482659660762E-2</v>
      </c>
      <c r="R238">
        <f t="shared" si="301"/>
        <v>1.7541616396702705E-2</v>
      </c>
      <c r="S238">
        <f t="shared" si="301"/>
        <v>1.7330162546218525E-2</v>
      </c>
      <c r="T238">
        <f t="shared" si="301"/>
        <v>1.7120113240332798E-2</v>
      </c>
      <c r="U238">
        <f t="shared" si="301"/>
        <v>1.691146065141309E-2</v>
      </c>
      <c r="V238">
        <f t="shared" si="301"/>
        <v>1.6704196991874361E-2</v>
      </c>
      <c r="W238">
        <f t="shared" si="301"/>
        <v>1.6498314513984182E-2</v>
      </c>
      <c r="X238">
        <f t="shared" si="301"/>
        <v>1.6293805509668927E-2</v>
      </c>
      <c r="Y238">
        <f t="shared" si="301"/>
        <v>1.6090662310320872E-2</v>
      </c>
      <c r="Z238">
        <f t="shared" si="301"/>
        <v>1.5888877286606189E-2</v>
      </c>
      <c r="AA238">
        <f t="shared" si="301"/>
        <v>1.568844284827384E-2</v>
      </c>
      <c r="AB238">
        <f t="shared" si="301"/>
        <v>1.5489351443965377E-2</v>
      </c>
      <c r="AC238">
        <f t="shared" si="301"/>
        <v>1.5291595561025653E-2</v>
      </c>
      <c r="AD238">
        <f t="shared" si="298"/>
        <v>1.5095167725314378E-2</v>
      </c>
      <c r="AE238">
        <f t="shared" si="298"/>
        <v>1.4900060501018622E-2</v>
      </c>
      <c r="AF238">
        <f t="shared" si="298"/>
        <v>1.4706266490466148E-2</v>
      </c>
      <c r="AG238">
        <f t="shared" si="298"/>
        <v>1.4513778333939645E-2</v>
      </c>
      <c r="AH238">
        <f t="shared" si="295"/>
        <v>1.4322588709491848E-2</v>
      </c>
      <c r="AI238">
        <f t="shared" si="295"/>
        <v>1.4132690332761499E-2</v>
      </c>
      <c r="AJ238">
        <f t="shared" si="295"/>
        <v>1.3944075956790208E-2</v>
      </c>
      <c r="AK238">
        <f t="shared" si="295"/>
        <v>1.375673837184014E-2</v>
      </c>
      <c r="AL238">
        <f t="shared" si="295"/>
        <v>1.3570670405212587E-2</v>
      </c>
      <c r="AM238">
        <f t="shared" si="295"/>
        <v>1.33858649210674E-2</v>
      </c>
      <c r="AN238">
        <f t="shared" si="295"/>
        <v>1.3202314820243231E-2</v>
      </c>
      <c r="AO238">
        <f t="shared" si="295"/>
        <v>1.3020013040078668E-2</v>
      </c>
      <c r="AP238">
        <f t="shared" si="295"/>
        <v>1.2838952554234199E-2</v>
      </c>
      <c r="AQ238">
        <f t="shared" si="295"/>
        <v>1.265912637251498E-2</v>
      </c>
      <c r="AR238">
        <f t="shared" si="292"/>
        <v>1.2480527540694506E-2</v>
      </c>
      <c r="AS238">
        <f t="shared" si="292"/>
        <v>1.2303149140339049E-2</v>
      </c>
      <c r="AT238">
        <f t="shared" si="292"/>
        <v>1.2126984288632939E-2</v>
      </c>
      <c r="AU238">
        <f t="shared" ref="AR238:BG247" si="302">AU$2*EXP(- AU$1 * ($C238*_c1+$B238))</f>
        <v>1.1952026138204721E-2</v>
      </c>
      <c r="AV238">
        <f t="shared" si="302"/>
        <v>1.1778267876954044E-2</v>
      </c>
      <c r="AW238">
        <f t="shared" si="302"/>
        <v>1.1605702727879438E-2</v>
      </c>
      <c r="AX238">
        <f t="shared" si="302"/>
        <v>1.0321725682104614E-2</v>
      </c>
      <c r="AY238">
        <f t="shared" si="302"/>
        <v>8.8239567332711218E-3</v>
      </c>
      <c r="AZ238">
        <f t="shared" si="302"/>
        <v>7.9471147201011696E-3</v>
      </c>
      <c r="BA238">
        <f t="shared" si="302"/>
        <v>7.2832862991361854E-3</v>
      </c>
      <c r="BB238">
        <f t="shared" si="302"/>
        <v>6.7410308559868485E-3</v>
      </c>
      <c r="BC238">
        <f t="shared" si="302"/>
        <v>6.2807387245913289E-3</v>
      </c>
      <c r="BD238">
        <f t="shared" si="302"/>
        <v>5.8807199122507745E-3</v>
      </c>
      <c r="BE238">
        <f t="shared" si="302"/>
        <v>5.5274608682288574E-3</v>
      </c>
      <c r="BF238">
        <f t="shared" si="302"/>
        <v>5.2118167455356785E-3</v>
      </c>
      <c r="BG238">
        <f t="shared" si="302"/>
        <v>4.9272324338582394E-3</v>
      </c>
      <c r="BH238">
        <f t="shared" si="299"/>
        <v>4.6688059936749971E-3</v>
      </c>
      <c r="BI238">
        <f t="shared" si="299"/>
        <v>4.4327511100232227E-3</v>
      </c>
      <c r="BJ238">
        <f t="shared" si="299"/>
        <v>4.2160676244210882E-3</v>
      </c>
      <c r="BK238">
        <f t="shared" si="299"/>
        <v>4.0163288771204028E-3</v>
      </c>
      <c r="BL238">
        <f t="shared" si="296"/>
        <v>3.8315385776274183E-3</v>
      </c>
      <c r="BM238">
        <f t="shared" si="296"/>
        <v>3.6600310823730084E-3</v>
      </c>
      <c r="BN238">
        <f t="shared" si="296"/>
        <v>3.5003998686857093E-3</v>
      </c>
      <c r="BO238">
        <f t="shared" si="296"/>
        <v>3.3514449491187015E-3</v>
      </c>
      <c r="BP238">
        <f t="shared" si="296"/>
        <v>3.2121333794372176E-3</v>
      </c>
      <c r="BQ238">
        <f t="shared" si="296"/>
        <v>3.0815690464869316E-3</v>
      </c>
      <c r="BR238">
        <f t="shared" si="296"/>
        <v>2.9589691777069126E-3</v>
      </c>
      <c r="BS238">
        <f t="shared" si="296"/>
        <v>2.8436458136126739E-3</v>
      </c>
      <c r="BT238">
        <f t="shared" si="296"/>
        <v>2.7349910076824523E-3</v>
      </c>
      <c r="BU238">
        <f t="shared" si="296"/>
        <v>2.632464868615892E-3</v>
      </c>
      <c r="BV238">
        <f t="shared" si="286"/>
        <v>2.53558579991279E-3</v>
      </c>
      <c r="BW238">
        <f t="shared" si="286"/>
        <v>2.443922459204041E-3</v>
      </c>
      <c r="BX238">
        <f t="shared" si="286"/>
        <v>2.3570870787100236E-3</v>
      </c>
      <c r="BY238">
        <f t="shared" si="286"/>
        <v>2.2747298740187459E-3</v>
      </c>
      <c r="BZ238">
        <f t="shared" si="286"/>
        <v>2.1965343311934416E-3</v>
      </c>
      <c r="CA238">
        <f t="shared" si="286"/>
        <v>2.1222132088131833E-3</v>
      </c>
      <c r="CB238">
        <f t="shared" si="286"/>
        <v>2.0515051265332582E-3</v>
      </c>
      <c r="CC238">
        <f t="shared" si="286"/>
        <v>1.9841716383140326E-3</v>
      </c>
      <c r="CD238">
        <f t="shared" si="286"/>
        <v>1.9199947088452934E-3</v>
      </c>
      <c r="CE238">
        <f t="shared" si="286"/>
        <v>1.8587745274783176E-3</v>
      </c>
      <c r="CF238">
        <f t="shared" si="289"/>
        <v>1.8003276063153217E-3</v>
      </c>
      <c r="CG238">
        <f t="shared" si="289"/>
        <v>1.7444851188292336E-3</v>
      </c>
      <c r="CH238">
        <f t="shared" si="289"/>
        <v>1.6910914431098102E-3</v>
      </c>
      <c r="CI238">
        <f t="shared" si="289"/>
        <v>1.6400028800111928E-3</v>
      </c>
      <c r="CJ238">
        <f t="shared" si="289"/>
        <v>1.591086521453771E-3</v>
      </c>
      <c r="CK238">
        <f t="shared" si="289"/>
        <v>1.5442192481689224E-3</v>
      </c>
      <c r="CL238">
        <f t="shared" si="289"/>
        <v>1.4992868394670363E-3</v>
      </c>
      <c r="CM238">
        <f t="shared" si="289"/>
        <v>1.4561831803095629E-3</v>
      </c>
      <c r="CN238">
        <f t="shared" si="289"/>
        <v>1.414809553192891E-3</v>
      </c>
      <c r="CO238">
        <f t="shared" si="289"/>
        <v>1.3750740041979131E-3</v>
      </c>
      <c r="CP238">
        <f t="shared" si="293"/>
        <v>1.3368907740967445E-3</v>
      </c>
      <c r="CQ238">
        <f t="shared" si="293"/>
        <v>1.3001797866946066E-3</v>
      </c>
      <c r="CR238">
        <f t="shared" si="293"/>
        <v>8.3748207653127108E-4</v>
      </c>
      <c r="CS238">
        <f t="shared" ref="CP238:DE247" si="303">CS$2*EXP(- CS$1 * ($C238*_c1+$B238))</f>
        <v>5.4420358807498123E-4</v>
      </c>
      <c r="CT238">
        <f t="shared" si="303"/>
        <v>3.770523164656722E-4</v>
      </c>
      <c r="CU238">
        <f t="shared" si="303"/>
        <v>2.6241838987036521E-4</v>
      </c>
      <c r="CV238">
        <f t="shared" si="303"/>
        <v>1.7926204492243008E-4</v>
      </c>
      <c r="CW238">
        <f t="shared" si="303"/>
        <v>1.1789122470464615E-4</v>
      </c>
      <c r="CX238">
        <f t="shared" si="303"/>
        <v>7.2838750606583368E-5</v>
      </c>
      <c r="CY238">
        <f t="shared" si="303"/>
        <v>4.0635856681632954E-5</v>
      </c>
      <c r="CZ238">
        <f t="shared" si="303"/>
        <v>1.8903760149215991E-5</v>
      </c>
      <c r="DA238">
        <f t="shared" si="303"/>
        <v>5.9181540794333856E-6</v>
      </c>
      <c r="DB238">
        <f t="shared" si="303"/>
        <v>3.7609841036488304E-7</v>
      </c>
      <c r="DC238">
        <f t="shared" si="303"/>
        <v>0</v>
      </c>
      <c r="DD238">
        <f t="shared" si="303"/>
        <v>0</v>
      </c>
      <c r="DE238">
        <f t="shared" si="303"/>
        <v>0</v>
      </c>
      <c r="DF238">
        <f t="shared" si="300"/>
        <v>0</v>
      </c>
      <c r="DG238">
        <f t="shared" si="300"/>
        <v>0</v>
      </c>
      <c r="DH238">
        <f t="shared" si="300"/>
        <v>0</v>
      </c>
      <c r="DI238">
        <f t="shared" si="300"/>
        <v>0</v>
      </c>
      <c r="DJ238">
        <f t="shared" si="297"/>
        <v>0</v>
      </c>
      <c r="DK238">
        <f t="shared" si="297"/>
        <v>0</v>
      </c>
      <c r="DL238">
        <f t="shared" si="297"/>
        <v>0</v>
      </c>
      <c r="DM238">
        <f t="shared" si="297"/>
        <v>0</v>
      </c>
      <c r="DN238">
        <f t="shared" si="297"/>
        <v>0</v>
      </c>
      <c r="DO238">
        <f t="shared" si="297"/>
        <v>0</v>
      </c>
      <c r="DP238">
        <f t="shared" si="297"/>
        <v>0</v>
      </c>
      <c r="DQ238">
        <f t="shared" si="297"/>
        <v>0</v>
      </c>
      <c r="DR238">
        <f t="shared" si="297"/>
        <v>0</v>
      </c>
      <c r="DS238">
        <f t="shared" si="297"/>
        <v>0</v>
      </c>
      <c r="DT238">
        <f t="shared" si="287"/>
        <v>0</v>
      </c>
      <c r="DU238">
        <f t="shared" si="287"/>
        <v>0</v>
      </c>
      <c r="DV238">
        <f t="shared" si="287"/>
        <v>0</v>
      </c>
      <c r="DW238">
        <f t="shared" si="287"/>
        <v>0</v>
      </c>
      <c r="DX238">
        <f t="shared" si="287"/>
        <v>0</v>
      </c>
      <c r="DY238">
        <f t="shared" si="287"/>
        <v>0</v>
      </c>
      <c r="DZ238">
        <f t="shared" si="287"/>
        <v>0</v>
      </c>
      <c r="EA238">
        <f t="shared" si="287"/>
        <v>0</v>
      </c>
      <c r="EB238">
        <f t="shared" si="287"/>
        <v>0</v>
      </c>
      <c r="EC238">
        <f t="shared" si="287"/>
        <v>0</v>
      </c>
      <c r="ED238">
        <f t="shared" si="290"/>
        <v>0</v>
      </c>
      <c r="EE238">
        <f t="shared" si="290"/>
        <v>0</v>
      </c>
      <c r="EF238">
        <f t="shared" si="290"/>
        <v>0</v>
      </c>
      <c r="EG238">
        <f t="shared" si="290"/>
        <v>0</v>
      </c>
      <c r="EH238">
        <f t="shared" si="290"/>
        <v>0</v>
      </c>
      <c r="EI238">
        <f t="shared" si="290"/>
        <v>0</v>
      </c>
      <c r="EJ238">
        <f t="shared" si="290"/>
        <v>0</v>
      </c>
      <c r="EK238">
        <f t="shared" si="290"/>
        <v>0</v>
      </c>
      <c r="EL238">
        <f t="shared" si="290"/>
        <v>0</v>
      </c>
      <c r="EM238">
        <f t="shared" si="290"/>
        <v>0</v>
      </c>
      <c r="EN238">
        <f t="shared" si="294"/>
        <v>0</v>
      </c>
      <c r="EO238">
        <f t="shared" si="294"/>
        <v>0</v>
      </c>
      <c r="EP238">
        <f t="shared" si="294"/>
        <v>0</v>
      </c>
      <c r="EQ238">
        <f t="shared" si="294"/>
        <v>0</v>
      </c>
      <c r="ER238">
        <f t="shared" si="294"/>
        <v>0</v>
      </c>
      <c r="ES238">
        <f t="shared" si="294"/>
        <v>0</v>
      </c>
      <c r="ET238">
        <f t="shared" si="294"/>
        <v>0</v>
      </c>
      <c r="EU238">
        <f t="shared" si="294"/>
        <v>0</v>
      </c>
      <c r="EV238">
        <f t="shared" si="294"/>
        <v>0</v>
      </c>
      <c r="EW238">
        <f t="shared" si="294"/>
        <v>0</v>
      </c>
      <c r="EX238">
        <f t="shared" si="294"/>
        <v>0</v>
      </c>
      <c r="EZ238">
        <f t="shared" si="265"/>
        <v>0.89241573494526272</v>
      </c>
      <c r="FB238">
        <f t="shared" si="266"/>
        <v>9.8644966733057449E-3</v>
      </c>
      <c r="FC238">
        <f t="shared" si="267"/>
        <v>0.24875463259394162</v>
      </c>
    </row>
    <row r="239" spans="1:159" x14ac:dyDescent="0.25">
      <c r="A239">
        <v>1460</v>
      </c>
      <c r="B239" s="19">
        <f>'Input spectra'!Y238</f>
        <v>3.9799898951890497E-2</v>
      </c>
      <c r="C239">
        <f>'Input spectra'!B238</f>
        <v>0</v>
      </c>
      <c r="D239">
        <f t="shared" si="288"/>
        <v>2.0653927966864227E-2</v>
      </c>
      <c r="E239">
        <f t="shared" si="288"/>
        <v>2.0422072943654373E-2</v>
      </c>
      <c r="F239">
        <f t="shared" si="288"/>
        <v>2.0191733948228919E-2</v>
      </c>
      <c r="G239">
        <f t="shared" si="288"/>
        <v>1.9962902595094277E-2</v>
      </c>
      <c r="H239">
        <f t="shared" si="288"/>
        <v>1.9735570541453546E-2</v>
      </c>
      <c r="I239">
        <f t="shared" si="288"/>
        <v>1.9509729486999656E-2</v>
      </c>
      <c r="J239">
        <f t="shared" si="288"/>
        <v>1.9285371173709411E-2</v>
      </c>
      <c r="K239">
        <f t="shared" si="288"/>
        <v>1.9062487385638552E-2</v>
      </c>
      <c r="L239">
        <f t="shared" si="288"/>
        <v>1.884106994871778E-2</v>
      </c>
      <c r="M239">
        <f t="shared" si="288"/>
        <v>1.86211107305497E-2</v>
      </c>
      <c r="N239">
        <f t="shared" si="301"/>
        <v>1.8402601640206757E-2</v>
      </c>
      <c r="O239">
        <f t="shared" si="301"/>
        <v>1.8185534628030076E-2</v>
      </c>
      <c r="P239">
        <f t="shared" si="301"/>
        <v>1.7969901685429293E-2</v>
      </c>
      <c r="Q239">
        <f t="shared" si="301"/>
        <v>1.7755694844683301E-2</v>
      </c>
      <c r="R239">
        <f t="shared" si="301"/>
        <v>1.7542906178741921E-2</v>
      </c>
      <c r="S239">
        <f t="shared" si="301"/>
        <v>1.7331527801028524E-2</v>
      </c>
      <c r="T239">
        <f t="shared" si="301"/>
        <v>1.7121551865243577E-2</v>
      </c>
      <c r="U239">
        <f t="shared" si="301"/>
        <v>1.6912970565169088E-2</v>
      </c>
      <c r="V239">
        <f t="shared" si="301"/>
        <v>1.6705776134473996E-2</v>
      </c>
      <c r="W239">
        <f t="shared" si="301"/>
        <v>1.6499960846520476E-2</v>
      </c>
      <c r="X239">
        <f t="shared" si="301"/>
        <v>1.6295517014171122E-2</v>
      </c>
      <c r="Y239">
        <f t="shared" si="301"/>
        <v>1.6092436989597069E-2</v>
      </c>
      <c r="Z239">
        <f t="shared" si="301"/>
        <v>1.5890713164086995E-2</v>
      </c>
      <c r="AA239">
        <f t="shared" si="301"/>
        <v>1.5690337967857036E-2</v>
      </c>
      <c r="AB239">
        <f t="shared" si="301"/>
        <v>1.5491303869861573E-2</v>
      </c>
      <c r="AC239">
        <f t="shared" si="301"/>
        <v>1.5293603377604943E-2</v>
      </c>
      <c r="AD239">
        <f t="shared" si="298"/>
        <v>1.5097229036953987E-2</v>
      </c>
      <c r="AE239">
        <f t="shared" si="298"/>
        <v>1.4902173431951521E-2</v>
      </c>
      <c r="AF239">
        <f t="shared" si="298"/>
        <v>1.4708429184630667E-2</v>
      </c>
      <c r="AG239">
        <f t="shared" si="298"/>
        <v>1.4515988954830042E-2</v>
      </c>
      <c r="AH239">
        <f t="shared" si="295"/>
        <v>1.4324845440009842E-2</v>
      </c>
      <c r="AI239">
        <f t="shared" si="295"/>
        <v>1.4134991375068788E-2</v>
      </c>
      <c r="AJ239">
        <f t="shared" si="295"/>
        <v>1.3946419532161901E-2</v>
      </c>
      <c r="AK239">
        <f t="shared" si="295"/>
        <v>1.3759122720519172E-2</v>
      </c>
      <c r="AL239">
        <f t="shared" si="295"/>
        <v>1.3573093786265063E-2</v>
      </c>
      <c r="AM239">
        <f t="shared" si="295"/>
        <v>1.3388325612238874E-2</v>
      </c>
      <c r="AN239">
        <f t="shared" si="295"/>
        <v>1.3204811117815926E-2</v>
      </c>
      <c r="AO239">
        <f t="shared" si="295"/>
        <v>1.3022543258729613E-2</v>
      </c>
      <c r="AP239">
        <f t="shared" si="295"/>
        <v>1.2841515026894299E-2</v>
      </c>
      <c r="AQ239">
        <f t="shared" si="295"/>
        <v>1.266171945022899E-2</v>
      </c>
      <c r="AR239">
        <f t="shared" si="302"/>
        <v>1.2483149592481911E-2</v>
      </c>
      <c r="AS239">
        <f t="shared" si="302"/>
        <v>1.2305798553055879E-2</v>
      </c>
      <c r="AT239">
        <f t="shared" si="302"/>
        <v>1.2129659466834444E-2</v>
      </c>
      <c r="AU239">
        <f t="shared" si="302"/>
        <v>1.1954725504008968E-2</v>
      </c>
      <c r="AV239">
        <f t="shared" si="302"/>
        <v>1.178098986990639E-2</v>
      </c>
      <c r="AW239">
        <f t="shared" si="302"/>
        <v>1.1608445804817893E-2</v>
      </c>
      <c r="AX239">
        <f t="shared" si="302"/>
        <v>1.0324219503335022E-2</v>
      </c>
      <c r="AY239">
        <f t="shared" si="302"/>
        <v>8.8261350325201486E-3</v>
      </c>
      <c r="AZ239">
        <f t="shared" si="302"/>
        <v>7.9491183069573118E-3</v>
      </c>
      <c r="BA239">
        <f t="shared" si="302"/>
        <v>7.2851607845131035E-3</v>
      </c>
      <c r="BB239">
        <f t="shared" si="302"/>
        <v>6.7428011934287492E-3</v>
      </c>
      <c r="BC239">
        <f t="shared" si="302"/>
        <v>6.2824211730906996E-3</v>
      </c>
      <c r="BD239">
        <f t="shared" si="302"/>
        <v>5.8823260983205143E-3</v>
      </c>
      <c r="BE239">
        <f t="shared" si="302"/>
        <v>5.5289996063130602E-3</v>
      </c>
      <c r="BF239">
        <f t="shared" si="302"/>
        <v>5.2132949931737909E-3</v>
      </c>
      <c r="BG239">
        <f t="shared" si="302"/>
        <v>4.9286558476740816E-3</v>
      </c>
      <c r="BH239">
        <f t="shared" si="299"/>
        <v>4.6701792779043011E-3</v>
      </c>
      <c r="BI239">
        <f t="shared" si="299"/>
        <v>4.4340782475243866E-3</v>
      </c>
      <c r="BJ239">
        <f t="shared" si="299"/>
        <v>4.2173520366167909E-3</v>
      </c>
      <c r="BK239">
        <f t="shared" si="299"/>
        <v>4.0175735386852422E-3</v>
      </c>
      <c r="BL239">
        <f t="shared" si="296"/>
        <v>3.8327461011309592E-3</v>
      </c>
      <c r="BM239">
        <f t="shared" si="296"/>
        <v>3.6612037822749293E-3</v>
      </c>
      <c r="BN239">
        <f t="shared" si="296"/>
        <v>3.5015398107223557E-3</v>
      </c>
      <c r="BO239">
        <f t="shared" si="296"/>
        <v>3.3525539890942434E-3</v>
      </c>
      <c r="BP239">
        <f t="shared" si="296"/>
        <v>3.2132131941636447E-3</v>
      </c>
      <c r="BQ239">
        <f t="shared" si="296"/>
        <v>3.082621158796474E-3</v>
      </c>
      <c r="BR239">
        <f t="shared" si="296"/>
        <v>2.9599949769148655E-3</v>
      </c>
      <c r="BS239">
        <f t="shared" si="296"/>
        <v>2.8446465724368329E-3</v>
      </c>
      <c r="BT239">
        <f t="shared" si="296"/>
        <v>2.7359678963665519E-3</v>
      </c>
      <c r="BU239">
        <f t="shared" si="296"/>
        <v>2.633418966820737E-3</v>
      </c>
      <c r="BV239">
        <f t="shared" si="286"/>
        <v>2.5365181068061106E-3</v>
      </c>
      <c r="BW239">
        <f t="shared" si="286"/>
        <v>2.4448339020828012E-3</v>
      </c>
      <c r="BX239">
        <f t="shared" si="286"/>
        <v>2.3579785204165251E-3</v>
      </c>
      <c r="BY239">
        <f t="shared" si="286"/>
        <v>2.2756021193572973E-3</v>
      </c>
      <c r="BZ239">
        <f t="shared" si="286"/>
        <v>2.1973881325127874E-3</v>
      </c>
      <c r="CA239">
        <f t="shared" si="286"/>
        <v>2.1230492708877841E-3</v>
      </c>
      <c r="CB239">
        <f t="shared" si="286"/>
        <v>2.0523241108515609E-3</v>
      </c>
      <c r="CC239">
        <f t="shared" si="286"/>
        <v>1.9849741668622385E-3</v>
      </c>
      <c r="CD239">
        <f t="shared" si="286"/>
        <v>1.9207813674595616E-3</v>
      </c>
      <c r="CE239">
        <f t="shared" si="286"/>
        <v>1.8595458688259246E-3</v>
      </c>
      <c r="CF239">
        <f t="shared" si="289"/>
        <v>1.8010841525552825E-3</v>
      </c>
      <c r="CG239">
        <f t="shared" si="289"/>
        <v>1.7452273639947775E-3</v>
      </c>
      <c r="CH239">
        <f t="shared" si="289"/>
        <v>1.6918198552484812E-3</v>
      </c>
      <c r="CI239">
        <f t="shared" si="289"/>
        <v>1.6407179031129192E-3</v>
      </c>
      <c r="CJ239">
        <f t="shared" si="289"/>
        <v>1.59178857719275E-3</v>
      </c>
      <c r="CK239">
        <f t="shared" si="289"/>
        <v>1.5449087374814457E-3</v>
      </c>
      <c r="CL239">
        <f t="shared" si="289"/>
        <v>1.499964143984273E-3</v>
      </c>
      <c r="CM239">
        <f t="shared" si="289"/>
        <v>1.4568486636617063E-3</v>
      </c>
      <c r="CN239">
        <f t="shared" si="289"/>
        <v>1.4154635621988832E-3</v>
      </c>
      <c r="CO239">
        <f t="shared" si="289"/>
        <v>1.3757168699530984E-3</v>
      </c>
      <c r="CP239">
        <f t="shared" si="303"/>
        <v>1.337522812969228E-3</v>
      </c>
      <c r="CQ239">
        <f t="shared" si="303"/>
        <v>1.3008013012397459E-3</v>
      </c>
      <c r="CR239">
        <f t="shared" si="303"/>
        <v>8.3788681173751556E-4</v>
      </c>
      <c r="CS239">
        <f t="shared" si="303"/>
        <v>5.444694481511759E-4</v>
      </c>
      <c r="CT239">
        <f t="shared" si="303"/>
        <v>3.7723849919084665E-4</v>
      </c>
      <c r="CU239">
        <f t="shared" si="303"/>
        <v>2.6254934693387138E-4</v>
      </c>
      <c r="CV239">
        <f t="shared" si="303"/>
        <v>1.7935244561887595E-4</v>
      </c>
      <c r="CW239">
        <f t="shared" si="303"/>
        <v>1.1795129593831778E-4</v>
      </c>
      <c r="CX239">
        <f t="shared" si="303"/>
        <v>7.287624816940702E-5</v>
      </c>
      <c r="CY239">
        <f t="shared" si="303"/>
        <v>4.0656989636862203E-5</v>
      </c>
      <c r="CZ239">
        <f t="shared" si="303"/>
        <v>1.8913690508398307E-5</v>
      </c>
      <c r="DA239">
        <f t="shared" si="303"/>
        <v>5.9212940497393609E-6</v>
      </c>
      <c r="DB239">
        <f t="shared" si="303"/>
        <v>3.7629993155045915E-7</v>
      </c>
      <c r="DC239">
        <f t="shared" si="303"/>
        <v>0</v>
      </c>
      <c r="DD239">
        <f t="shared" si="303"/>
        <v>0</v>
      </c>
      <c r="DE239">
        <f t="shared" si="303"/>
        <v>0</v>
      </c>
      <c r="DF239">
        <f t="shared" si="300"/>
        <v>0</v>
      </c>
      <c r="DG239">
        <f t="shared" si="300"/>
        <v>0</v>
      </c>
      <c r="DH239">
        <f t="shared" si="300"/>
        <v>0</v>
      </c>
      <c r="DI239">
        <f t="shared" si="300"/>
        <v>0</v>
      </c>
      <c r="DJ239">
        <f t="shared" si="297"/>
        <v>0</v>
      </c>
      <c r="DK239">
        <f t="shared" si="297"/>
        <v>0</v>
      </c>
      <c r="DL239">
        <f t="shared" si="297"/>
        <v>0</v>
      </c>
      <c r="DM239">
        <f t="shared" si="297"/>
        <v>0</v>
      </c>
      <c r="DN239">
        <f t="shared" si="297"/>
        <v>0</v>
      </c>
      <c r="DO239">
        <f t="shared" si="297"/>
        <v>0</v>
      </c>
      <c r="DP239">
        <f t="shared" si="297"/>
        <v>0</v>
      </c>
      <c r="DQ239">
        <f t="shared" si="297"/>
        <v>0</v>
      </c>
      <c r="DR239">
        <f t="shared" si="297"/>
        <v>0</v>
      </c>
      <c r="DS239">
        <f t="shared" si="297"/>
        <v>0</v>
      </c>
      <c r="DT239">
        <f t="shared" si="287"/>
        <v>0</v>
      </c>
      <c r="DU239">
        <f t="shared" si="287"/>
        <v>0</v>
      </c>
      <c r="DV239">
        <f t="shared" si="287"/>
        <v>0</v>
      </c>
      <c r="DW239">
        <f t="shared" si="287"/>
        <v>0</v>
      </c>
      <c r="DX239">
        <f t="shared" si="287"/>
        <v>0</v>
      </c>
      <c r="DY239">
        <f t="shared" si="287"/>
        <v>0</v>
      </c>
      <c r="DZ239">
        <f t="shared" si="287"/>
        <v>0</v>
      </c>
      <c r="EA239">
        <f t="shared" si="287"/>
        <v>0</v>
      </c>
      <c r="EB239">
        <f t="shared" si="287"/>
        <v>0</v>
      </c>
      <c r="EC239">
        <f t="shared" si="287"/>
        <v>0</v>
      </c>
      <c r="ED239">
        <f t="shared" si="290"/>
        <v>0</v>
      </c>
      <c r="EE239">
        <f t="shared" si="290"/>
        <v>0</v>
      </c>
      <c r="EF239">
        <f t="shared" si="290"/>
        <v>0</v>
      </c>
      <c r="EG239">
        <f t="shared" si="290"/>
        <v>0</v>
      </c>
      <c r="EH239">
        <f t="shared" si="290"/>
        <v>0</v>
      </c>
      <c r="EI239">
        <f t="shared" si="290"/>
        <v>0</v>
      </c>
      <c r="EJ239">
        <f t="shared" si="290"/>
        <v>0</v>
      </c>
      <c r="EK239">
        <f t="shared" si="290"/>
        <v>0</v>
      </c>
      <c r="EL239">
        <f t="shared" si="290"/>
        <v>0</v>
      </c>
      <c r="EM239">
        <f t="shared" si="290"/>
        <v>0</v>
      </c>
      <c r="EN239">
        <f t="shared" si="294"/>
        <v>0</v>
      </c>
      <c r="EO239">
        <f t="shared" si="294"/>
        <v>0</v>
      </c>
      <c r="EP239">
        <f t="shared" si="294"/>
        <v>0</v>
      </c>
      <c r="EQ239">
        <f t="shared" si="294"/>
        <v>0</v>
      </c>
      <c r="ER239">
        <f t="shared" si="294"/>
        <v>0</v>
      </c>
      <c r="ES239">
        <f t="shared" si="294"/>
        <v>0</v>
      </c>
      <c r="ET239">
        <f t="shared" si="294"/>
        <v>0</v>
      </c>
      <c r="EU239">
        <f t="shared" si="294"/>
        <v>0</v>
      </c>
      <c r="EV239">
        <f t="shared" si="294"/>
        <v>0</v>
      </c>
      <c r="EW239">
        <f t="shared" si="294"/>
        <v>0</v>
      </c>
      <c r="EX239">
        <f t="shared" si="294"/>
        <v>0</v>
      </c>
      <c r="EZ239">
        <f t="shared" si="265"/>
        <v>0.89254556598132151</v>
      </c>
      <c r="FB239">
        <f t="shared" si="266"/>
        <v>9.8516261980959863E-3</v>
      </c>
      <c r="FC239">
        <f t="shared" si="267"/>
        <v>0.24875627367944836</v>
      </c>
    </row>
    <row r="240" spans="1:159" x14ac:dyDescent="0.25">
      <c r="A240">
        <v>1465</v>
      </c>
      <c r="B240" s="19">
        <f>'Input spectra'!Y239</f>
        <v>3.9747381612736901E-2</v>
      </c>
      <c r="C240">
        <f>'Input spectra'!B239</f>
        <v>0</v>
      </c>
      <c r="D240">
        <f t="shared" si="288"/>
        <v>2.0653927966864227E-2</v>
      </c>
      <c r="E240">
        <f t="shared" si="288"/>
        <v>2.0422180195229102E-2</v>
      </c>
      <c r="F240">
        <f t="shared" si="288"/>
        <v>2.0191946032570698E-2</v>
      </c>
      <c r="G240">
        <f t="shared" si="288"/>
        <v>1.9963217117129773E-2</v>
      </c>
      <c r="H240">
        <f t="shared" si="288"/>
        <v>1.9735985129668752E-2</v>
      </c>
      <c r="I240">
        <f t="shared" si="288"/>
        <v>1.9510241793265999E-2</v>
      </c>
      <c r="J240">
        <f t="shared" si="288"/>
        <v>1.9285978873110964E-2</v>
      </c>
      <c r="K240">
        <f t="shared" si="288"/>
        <v>1.9063188176300355E-2</v>
      </c>
      <c r="L240">
        <f t="shared" si="288"/>
        <v>1.8841861551635225E-2</v>
      </c>
      <c r="M240">
        <f t="shared" si="288"/>
        <v>1.8621990889419047E-2</v>
      </c>
      <c r="N240">
        <f t="shared" si="301"/>
        <v>1.8403568121256687E-2</v>
      </c>
      <c r="O240">
        <f t="shared" si="301"/>
        <v>1.8186585219854366E-2</v>
      </c>
      <c r="P240">
        <f t="shared" si="301"/>
        <v>1.7971034198820516E-2</v>
      </c>
      <c r="Q240">
        <f t="shared" si="301"/>
        <v>1.7756907112467617E-2</v>
      </c>
      <c r="R240">
        <f t="shared" si="301"/>
        <v>1.754419605561491E-2</v>
      </c>
      <c r="S240">
        <f t="shared" si="301"/>
        <v>1.7332893163392083E-2</v>
      </c>
      <c r="T240">
        <f t="shared" si="301"/>
        <v>1.7122990611043842E-2</v>
      </c>
      <c r="U240">
        <f t="shared" si="301"/>
        <v>1.6914480613735409E-2</v>
      </c>
      <c r="V240">
        <f t="shared" si="301"/>
        <v>1.6707355426358948E-2</v>
      </c>
      <c r="W240">
        <f t="shared" si="301"/>
        <v>1.6501607343340878E-2</v>
      </c>
      <c r="X240">
        <f t="shared" si="301"/>
        <v>1.6297228698450086E-2</v>
      </c>
      <c r="Y240">
        <f t="shared" si="301"/>
        <v>1.6094211864607067E-2</v>
      </c>
      <c r="Z240">
        <f t="shared" si="301"/>
        <v>1.5892549253693936E-2</v>
      </c>
      <c r="AA240">
        <f t="shared" si="301"/>
        <v>1.5692233316365323E-2</v>
      </c>
      <c r="AB240">
        <f t="shared" si="301"/>
        <v>1.5493256541860187E-2</v>
      </c>
      <c r="AC240">
        <f t="shared" si="301"/>
        <v>1.5295611457814502E-2</v>
      </c>
      <c r="AD240">
        <f t="shared" si="298"/>
        <v>1.5099290630074778E-2</v>
      </c>
      <c r="AE240">
        <f t="shared" si="298"/>
        <v>1.4904286662512542E-2</v>
      </c>
      <c r="AF240">
        <f t="shared" si="298"/>
        <v>1.471059219683961E-2</v>
      </c>
      <c r="AG240">
        <f t="shared" si="298"/>
        <v>1.4518199912424264E-2</v>
      </c>
      <c r="AH240">
        <f t="shared" si="295"/>
        <v>1.4327102526108295E-2</v>
      </c>
      <c r="AI240">
        <f t="shared" si="295"/>
        <v>1.4137292792024893E-2</v>
      </c>
      <c r="AJ240">
        <f t="shared" si="295"/>
        <v>1.3948763501417388E-2</v>
      </c>
      <c r="AK240">
        <f t="shared" si="295"/>
        <v>1.3761507482458852E-2</v>
      </c>
      <c r="AL240">
        <f t="shared" si="295"/>
        <v>1.3575517600072556E-2</v>
      </c>
      <c r="AM240">
        <f t="shared" si="295"/>
        <v>1.3390786755753253E-2</v>
      </c>
      <c r="AN240">
        <f t="shared" si="295"/>
        <v>1.3207307887389297E-2</v>
      </c>
      <c r="AO240">
        <f t="shared" si="295"/>
        <v>1.3025073969085629E-2</v>
      </c>
      <c r="AP240">
        <f t="shared" si="295"/>
        <v>1.2844078010987562E-2</v>
      </c>
      <c r="AQ240">
        <f t="shared" si="295"/>
        <v>1.2664313059105403E-2</v>
      </c>
      <c r="AR240">
        <f t="shared" si="302"/>
        <v>1.2485772195139907E-2</v>
      </c>
      <c r="AS240">
        <f t="shared" si="302"/>
        <v>1.2308448536308565E-2</v>
      </c>
      <c r="AT240">
        <f t="shared" si="302"/>
        <v>1.2132335235172643E-2</v>
      </c>
      <c r="AU240">
        <f t="shared" si="302"/>
        <v>1.195742547946514E-2</v>
      </c>
      <c r="AV240">
        <f t="shared" si="302"/>
        <v>1.1783712491919451E-2</v>
      </c>
      <c r="AW240">
        <f t="shared" si="302"/>
        <v>1.1611189530098914E-2</v>
      </c>
      <c r="AX240">
        <f t="shared" si="302"/>
        <v>1.032671392709494E-2</v>
      </c>
      <c r="AY240">
        <f t="shared" si="302"/>
        <v>8.8283138695083984E-3</v>
      </c>
      <c r="AZ240">
        <f t="shared" si="302"/>
        <v>7.9511223989477617E-3</v>
      </c>
      <c r="BA240">
        <f t="shared" si="302"/>
        <v>7.2870357523227144E-3</v>
      </c>
      <c r="BB240">
        <f t="shared" si="302"/>
        <v>6.7445719957987486E-3</v>
      </c>
      <c r="BC240">
        <f t="shared" si="302"/>
        <v>6.2841040722747855E-3</v>
      </c>
      <c r="BD240">
        <f t="shared" si="302"/>
        <v>5.8839327230837705E-3</v>
      </c>
      <c r="BE240">
        <f t="shared" si="302"/>
        <v>5.530538772752152E-3</v>
      </c>
      <c r="BF240">
        <f t="shared" si="302"/>
        <v>5.2147736600929688E-3</v>
      </c>
      <c r="BG240">
        <f t="shared" si="302"/>
        <v>4.9300796726957918E-3</v>
      </c>
      <c r="BH240">
        <f t="shared" si="299"/>
        <v>4.6715529660719089E-3</v>
      </c>
      <c r="BI240">
        <f t="shared" si="299"/>
        <v>4.4354057823620813E-3</v>
      </c>
      <c r="BJ240">
        <f t="shared" si="299"/>
        <v>4.2186368401047683E-3</v>
      </c>
      <c r="BK240">
        <f t="shared" si="299"/>
        <v>4.018818585971088E-3</v>
      </c>
      <c r="BL240">
        <f t="shared" si="296"/>
        <v>3.8339540051899822E-3</v>
      </c>
      <c r="BM240">
        <f t="shared" si="296"/>
        <v>3.662376857918211E-3</v>
      </c>
      <c r="BN240">
        <f t="shared" si="296"/>
        <v>3.5026801239931159E-3</v>
      </c>
      <c r="BO240">
        <f t="shared" si="296"/>
        <v>3.3536633960666138E-3</v>
      </c>
      <c r="BP240">
        <f t="shared" si="296"/>
        <v>3.2142933718886484E-3</v>
      </c>
      <c r="BQ240">
        <f t="shared" si="296"/>
        <v>3.0836736303192268E-3</v>
      </c>
      <c r="BR240">
        <f t="shared" si="296"/>
        <v>2.9610211317412619E-3</v>
      </c>
      <c r="BS240">
        <f t="shared" si="296"/>
        <v>2.8456476834561274E-3</v>
      </c>
      <c r="BT240">
        <f t="shared" si="296"/>
        <v>2.7369451339773932E-3</v>
      </c>
      <c r="BU240">
        <f t="shared" si="296"/>
        <v>2.6343734108244545E-3</v>
      </c>
      <c r="BV240">
        <f t="shared" si="286"/>
        <v>2.5374507564983784E-3</v>
      </c>
      <c r="BW240">
        <f t="shared" si="286"/>
        <v>2.4457456848774699E-3</v>
      </c>
      <c r="BX240">
        <f t="shared" si="286"/>
        <v>2.358870299263017E-3</v>
      </c>
      <c r="BY240">
        <f t="shared" si="286"/>
        <v>2.2764746991583893E-3</v>
      </c>
      <c r="BZ240">
        <f t="shared" si="286"/>
        <v>2.1982422657079812E-3</v>
      </c>
      <c r="CA240">
        <f t="shared" si="286"/>
        <v>2.1238856623354133E-3</v>
      </c>
      <c r="CB240">
        <f t="shared" si="286"/>
        <v>2.0531434221177738E-3</v>
      </c>
      <c r="CC240">
        <f t="shared" si="286"/>
        <v>1.985777020005383E-3</v>
      </c>
      <c r="CD240">
        <f t="shared" si="286"/>
        <v>1.9215683483829338E-3</v>
      </c>
      <c r="CE240">
        <f t="shared" si="286"/>
        <v>1.8603175302594082E-3</v>
      </c>
      <c r="CF240">
        <f t="shared" si="289"/>
        <v>1.801841016716388E-3</v>
      </c>
      <c r="CG240">
        <f t="shared" si="289"/>
        <v>1.7459699249714907E-3</v>
      </c>
      <c r="CH240">
        <f t="shared" si="289"/>
        <v>1.6925485811396966E-3</v>
      </c>
      <c r="CI240">
        <f t="shared" si="289"/>
        <v>1.6414332379568028E-3</v>
      </c>
      <c r="CJ240">
        <f t="shared" si="289"/>
        <v>1.5924909427088869E-3</v>
      </c>
      <c r="CK240">
        <f t="shared" si="289"/>
        <v>1.5455985346489013E-3</v>
      </c>
      <c r="CL240">
        <f t="shared" si="289"/>
        <v>1.5006417544745877E-3</v>
      </c>
      <c r="CM240">
        <f t="shared" si="289"/>
        <v>1.4575144511432328E-3</v>
      </c>
      <c r="CN240">
        <f t="shared" si="289"/>
        <v>1.4161178735266819E-3</v>
      </c>
      <c r="CO240">
        <f t="shared" si="289"/>
        <v>1.376360036256747E-3</v>
      </c>
      <c r="CP240">
        <f t="shared" si="303"/>
        <v>1.3381551506493211E-3</v>
      </c>
      <c r="CQ240">
        <f t="shared" si="303"/>
        <v>1.3014231128825125E-3</v>
      </c>
      <c r="CR240">
        <f t="shared" si="303"/>
        <v>8.3829174254267699E-4</v>
      </c>
      <c r="CS240">
        <f t="shared" si="303"/>
        <v>5.4473543810813871E-4</v>
      </c>
      <c r="CT240">
        <f t="shared" si="303"/>
        <v>3.7742477385023179E-4</v>
      </c>
      <c r="CU240">
        <f t="shared" si="303"/>
        <v>2.6268036935008583E-4</v>
      </c>
      <c r="CV240">
        <f t="shared" si="303"/>
        <v>1.7944289190381166E-4</v>
      </c>
      <c r="CW240">
        <f t="shared" si="303"/>
        <v>1.1801139778116432E-4</v>
      </c>
      <c r="CX240">
        <f t="shared" si="303"/>
        <v>7.291376503606561E-5</v>
      </c>
      <c r="CY240">
        <f t="shared" si="303"/>
        <v>4.0678133582429385E-5</v>
      </c>
      <c r="CZ240">
        <f t="shared" si="303"/>
        <v>1.8923626084110704E-5</v>
      </c>
      <c r="DA240">
        <f t="shared" si="303"/>
        <v>5.9244356860062761E-6</v>
      </c>
      <c r="DB240">
        <f t="shared" si="303"/>
        <v>3.7650156071518932E-7</v>
      </c>
      <c r="DC240">
        <f t="shared" si="303"/>
        <v>0</v>
      </c>
      <c r="DD240">
        <f t="shared" si="303"/>
        <v>0</v>
      </c>
      <c r="DE240">
        <f t="shared" si="303"/>
        <v>0</v>
      </c>
      <c r="DF240">
        <f t="shared" si="300"/>
        <v>0</v>
      </c>
      <c r="DG240">
        <f t="shared" si="300"/>
        <v>0</v>
      </c>
      <c r="DH240">
        <f t="shared" si="300"/>
        <v>0</v>
      </c>
      <c r="DI240">
        <f t="shared" si="300"/>
        <v>0</v>
      </c>
      <c r="DJ240">
        <f t="shared" si="297"/>
        <v>0</v>
      </c>
      <c r="DK240">
        <f t="shared" si="297"/>
        <v>0</v>
      </c>
      <c r="DL240">
        <f t="shared" si="297"/>
        <v>0</v>
      </c>
      <c r="DM240">
        <f t="shared" si="297"/>
        <v>0</v>
      </c>
      <c r="DN240">
        <f t="shared" si="297"/>
        <v>0</v>
      </c>
      <c r="DO240">
        <f t="shared" si="297"/>
        <v>0</v>
      </c>
      <c r="DP240">
        <f t="shared" si="297"/>
        <v>0</v>
      </c>
      <c r="DQ240">
        <f t="shared" si="297"/>
        <v>0</v>
      </c>
      <c r="DR240">
        <f t="shared" si="297"/>
        <v>0</v>
      </c>
      <c r="DS240">
        <f t="shared" si="297"/>
        <v>0</v>
      </c>
      <c r="DT240">
        <f t="shared" si="287"/>
        <v>0</v>
      </c>
      <c r="DU240">
        <f t="shared" si="287"/>
        <v>0</v>
      </c>
      <c r="DV240">
        <f t="shared" si="287"/>
        <v>0</v>
      </c>
      <c r="DW240">
        <f t="shared" si="287"/>
        <v>0</v>
      </c>
      <c r="DX240">
        <f t="shared" si="287"/>
        <v>0</v>
      </c>
      <c r="DY240">
        <f t="shared" si="287"/>
        <v>0</v>
      </c>
      <c r="DZ240">
        <f t="shared" si="287"/>
        <v>0</v>
      </c>
      <c r="EA240">
        <f t="shared" si="287"/>
        <v>0</v>
      </c>
      <c r="EB240">
        <f t="shared" si="287"/>
        <v>0</v>
      </c>
      <c r="EC240">
        <f t="shared" si="287"/>
        <v>0</v>
      </c>
      <c r="ED240">
        <f t="shared" si="290"/>
        <v>0</v>
      </c>
      <c r="EE240">
        <f t="shared" si="290"/>
        <v>0</v>
      </c>
      <c r="EF240">
        <f t="shared" si="290"/>
        <v>0</v>
      </c>
      <c r="EG240">
        <f t="shared" si="290"/>
        <v>0</v>
      </c>
      <c r="EH240">
        <f t="shared" si="290"/>
        <v>0</v>
      </c>
      <c r="EI240">
        <f t="shared" si="290"/>
        <v>0</v>
      </c>
      <c r="EJ240">
        <f t="shared" si="290"/>
        <v>0</v>
      </c>
      <c r="EK240">
        <f t="shared" si="290"/>
        <v>0</v>
      </c>
      <c r="EL240">
        <f t="shared" si="290"/>
        <v>0</v>
      </c>
      <c r="EM240">
        <f t="shared" si="290"/>
        <v>0</v>
      </c>
      <c r="EN240">
        <f t="shared" si="294"/>
        <v>0</v>
      </c>
      <c r="EO240">
        <f t="shared" si="294"/>
        <v>0</v>
      </c>
      <c r="EP240">
        <f t="shared" si="294"/>
        <v>0</v>
      </c>
      <c r="EQ240">
        <f t="shared" si="294"/>
        <v>0</v>
      </c>
      <c r="ER240">
        <f t="shared" si="294"/>
        <v>0</v>
      </c>
      <c r="ES240">
        <f t="shared" si="294"/>
        <v>0</v>
      </c>
      <c r="ET240">
        <f t="shared" si="294"/>
        <v>0</v>
      </c>
      <c r="EU240">
        <f t="shared" si="294"/>
        <v>0</v>
      </c>
      <c r="EV240">
        <f t="shared" si="294"/>
        <v>0</v>
      </c>
      <c r="EW240">
        <f t="shared" si="294"/>
        <v>0</v>
      </c>
      <c r="EX240">
        <f t="shared" si="294"/>
        <v>0</v>
      </c>
      <c r="EZ240">
        <f t="shared" si="265"/>
        <v>0.89267542632385299</v>
      </c>
      <c r="FB240">
        <f t="shared" si="266"/>
        <v>9.8387553849202392E-3</v>
      </c>
      <c r="FC240">
        <f t="shared" si="267"/>
        <v>0.24875791476516676</v>
      </c>
    </row>
    <row r="241" spans="1:159" x14ac:dyDescent="0.25">
      <c r="A241">
        <v>1470</v>
      </c>
      <c r="B241" s="19">
        <f>'Input spectra'!Y240</f>
        <v>3.9694864273583298E-2</v>
      </c>
      <c r="C241">
        <f>'Input spectra'!B240</f>
        <v>0</v>
      </c>
      <c r="D241">
        <f t="shared" si="288"/>
        <v>2.0653927966864227E-2</v>
      </c>
      <c r="E241">
        <f t="shared" si="288"/>
        <v>2.0422287447367089E-2</v>
      </c>
      <c r="F241">
        <f t="shared" si="288"/>
        <v>2.0192158119140113E-2</v>
      </c>
      <c r="G241">
        <f t="shared" si="288"/>
        <v>1.9963531644120666E-2</v>
      </c>
      <c r="H241">
        <f t="shared" si="288"/>
        <v>1.9736399726593277E-2</v>
      </c>
      <c r="I241">
        <f t="shared" si="288"/>
        <v>1.9510754112984998E-2</v>
      </c>
      <c r="J241">
        <f t="shared" si="288"/>
        <v>1.9286586591661676E-2</v>
      </c>
      <c r="K241">
        <f t="shared" si="288"/>
        <v>1.9063888992725191E-2</v>
      </c>
      <c r="L241">
        <f t="shared" si="288"/>
        <v>1.8842653187811673E-2</v>
      </c>
      <c r="M241">
        <f t="shared" si="288"/>
        <v>1.8622871089890615E-2</v>
      </c>
      <c r="N241">
        <f t="shared" si="301"/>
        <v>1.8404534653064967E-2</v>
      </c>
      <c r="O241">
        <f t="shared" si="301"/>
        <v>1.8187635872372123E-2</v>
      </c>
      <c r="P241">
        <f t="shared" si="301"/>
        <v>1.7972166783585895E-2</v>
      </c>
      <c r="Q241">
        <f t="shared" si="301"/>
        <v>1.7758119463019358E-2</v>
      </c>
      <c r="R241">
        <f t="shared" si="301"/>
        <v>1.7545486027328649E-2</v>
      </c>
      <c r="S241">
        <f t="shared" si="301"/>
        <v>1.7334258633317674E-2</v>
      </c>
      <c r="T241">
        <f t="shared" si="301"/>
        <v>1.7124429477743744E-2</v>
      </c>
      <c r="U241">
        <f t="shared" si="301"/>
        <v>1.6915990797124091E-2</v>
      </c>
      <c r="V241">
        <f t="shared" si="301"/>
        <v>1.6708934867543331E-2</v>
      </c>
      <c r="W241">
        <f t="shared" si="301"/>
        <v>1.6503254004461777E-2</v>
      </c>
      <c r="X241">
        <f t="shared" si="301"/>
        <v>1.6298940562524698E-2</v>
      </c>
      <c r="Y241">
        <f t="shared" si="301"/>
        <v>1.609598693537246E-2</v>
      </c>
      <c r="Z241">
        <f t="shared" si="301"/>
        <v>1.5894385555451522E-2</v>
      </c>
      <c r="AA241">
        <f t="shared" si="301"/>
        <v>1.5694128893826355E-2</v>
      </c>
      <c r="AB241">
        <f t="shared" si="301"/>
        <v>1.5495209459992245E-2</v>
      </c>
      <c r="AC241">
        <f t="shared" si="301"/>
        <v>1.5297619801688941E-2</v>
      </c>
      <c r="AD241">
        <f t="shared" si="298"/>
        <v>1.5101352504715192E-2</v>
      </c>
      <c r="AE241">
        <f t="shared" si="298"/>
        <v>1.4906400192744172E-2</v>
      </c>
      <c r="AF241">
        <f t="shared" si="298"/>
        <v>1.4712755527139749E-2</v>
      </c>
      <c r="AG241">
        <f t="shared" si="298"/>
        <v>1.45204112067736E-2</v>
      </c>
      <c r="AH241">
        <f t="shared" si="295"/>
        <v>1.4329359967843231E-2</v>
      </c>
      <c r="AI241">
        <f t="shared" si="295"/>
        <v>1.4139594583690811E-2</v>
      </c>
      <c r="AJ241">
        <f t="shared" si="295"/>
        <v>1.3951107864622865E-2</v>
      </c>
      <c r="AK241">
        <f t="shared" si="295"/>
        <v>1.3763892657730809E-2</v>
      </c>
      <c r="AL241">
        <f t="shared" si="295"/>
        <v>1.3577941846712347E-2</v>
      </c>
      <c r="AM241">
        <f t="shared" si="295"/>
        <v>1.3393248351693693E-2</v>
      </c>
      <c r="AN241">
        <f t="shared" si="295"/>
        <v>1.3209805129052598E-2</v>
      </c>
      <c r="AO241">
        <f t="shared" si="295"/>
        <v>1.302760517124227E-2</v>
      </c>
      <c r="AP241">
        <f t="shared" si="295"/>
        <v>1.2846641506616066E-2</v>
      </c>
      <c r="AQ241">
        <f t="shared" si="295"/>
        <v>1.2666907199253025E-2</v>
      </c>
      <c r="AR241">
        <f t="shared" si="302"/>
        <v>1.2488395348784228E-2</v>
      </c>
      <c r="AS241">
        <f t="shared" si="302"/>
        <v>1.2311099090219969E-2</v>
      </c>
      <c r="AT241">
        <f t="shared" si="302"/>
        <v>1.2135011593777717E-2</v>
      </c>
      <c r="AU241">
        <f t="shared" si="302"/>
        <v>1.1960126064710927E-2</v>
      </c>
      <c r="AV241">
        <f t="shared" si="302"/>
        <v>1.1786435743138611E-2</v>
      </c>
      <c r="AW241">
        <f t="shared" si="302"/>
        <v>1.161393390387574E-2</v>
      </c>
      <c r="AX241">
        <f t="shared" si="302"/>
        <v>1.0329208953529947E-2</v>
      </c>
      <c r="AY241">
        <f t="shared" si="302"/>
        <v>8.8304932443686156E-3</v>
      </c>
      <c r="AZ241">
        <f t="shared" si="302"/>
        <v>7.9531269961998705E-3</v>
      </c>
      <c r="BA241">
        <f t="shared" si="302"/>
        <v>7.2889112026891818E-3</v>
      </c>
      <c r="BB241">
        <f t="shared" si="302"/>
        <v>6.7463432632189468E-3</v>
      </c>
      <c r="BC241">
        <f t="shared" si="302"/>
        <v>6.2857874222643165E-3</v>
      </c>
      <c r="BD241">
        <f t="shared" si="302"/>
        <v>5.8855397866603614E-3</v>
      </c>
      <c r="BE241">
        <f t="shared" si="302"/>
        <v>5.5320783676653801E-3</v>
      </c>
      <c r="BF241">
        <f t="shared" si="302"/>
        <v>5.2162527464121337E-3</v>
      </c>
      <c r="BG241">
        <f t="shared" si="302"/>
        <v>4.9315039090421621E-3</v>
      </c>
      <c r="BH241">
        <f t="shared" si="299"/>
        <v>4.6729270582966361E-3</v>
      </c>
      <c r="BI241">
        <f t="shared" si="299"/>
        <v>4.4367337146552664E-3</v>
      </c>
      <c r="BJ241">
        <f t="shared" si="299"/>
        <v>4.2199220350042253E-3</v>
      </c>
      <c r="BK241">
        <f t="shared" si="299"/>
        <v>4.0200640190974739E-3</v>
      </c>
      <c r="BL241">
        <f t="shared" si="296"/>
        <v>3.8351622899244213E-3</v>
      </c>
      <c r="BM241">
        <f t="shared" si="296"/>
        <v>3.6635503094232438E-3</v>
      </c>
      <c r="BN241">
        <f t="shared" si="296"/>
        <v>3.5038208086188879E-3</v>
      </c>
      <c r="BO241">
        <f t="shared" si="296"/>
        <v>3.3547731701572573E-3</v>
      </c>
      <c r="BP241">
        <f t="shared" si="296"/>
        <v>3.2153739127342563E-3</v>
      </c>
      <c r="BQ241">
        <f t="shared" si="296"/>
        <v>3.0847264611778341E-3</v>
      </c>
      <c r="BR241">
        <f t="shared" si="296"/>
        <v>2.9620476423093864E-3</v>
      </c>
      <c r="BS241">
        <f t="shared" si="296"/>
        <v>2.8466491467945059E-3</v>
      </c>
      <c r="BT241">
        <f t="shared" si="296"/>
        <v>2.7379227206396064E-3</v>
      </c>
      <c r="BU241">
        <f t="shared" si="296"/>
        <v>2.6353282007523754E-3</v>
      </c>
      <c r="BV241">
        <f t="shared" si="296"/>
        <v>2.5383837491156371E-3</v>
      </c>
      <c r="BW241">
        <f t="shared" si="296"/>
        <v>2.4466578077148153E-3</v>
      </c>
      <c r="BX241">
        <f t="shared" si="296"/>
        <v>2.3597624153770059E-3</v>
      </c>
      <c r="BY241">
        <f t="shared" si="296"/>
        <v>2.2773476135502699E-3</v>
      </c>
      <c r="BZ241">
        <f t="shared" si="296"/>
        <v>2.199096730908024E-3</v>
      </c>
      <c r="CA241">
        <f t="shared" si="296"/>
        <v>2.1247223832858305E-3</v>
      </c>
      <c r="CB241">
        <f t="shared" ref="BV241:CE247" si="304">CB$2*EXP(- CB$1 * ($C241*_c1+$B241))</f>
        <v>2.0539630604624179E-3</v>
      </c>
      <c r="CC241">
        <f t="shared" si="304"/>
        <v>1.986580197874753E-3</v>
      </c>
      <c r="CD241">
        <f t="shared" si="304"/>
        <v>1.9223556517474671E-3</v>
      </c>
      <c r="CE241">
        <f t="shared" si="304"/>
        <v>1.8610895119115956E-3</v>
      </c>
      <c r="CF241">
        <f t="shared" si="289"/>
        <v>1.8025981989322371E-3</v>
      </c>
      <c r="CG241">
        <f t="shared" si="289"/>
        <v>1.7467128018937453E-3</v>
      </c>
      <c r="CH241">
        <f t="shared" si="289"/>
        <v>1.6932776209186015E-3</v>
      </c>
      <c r="CI241">
        <f t="shared" si="289"/>
        <v>1.6421488846787603E-3</v>
      </c>
      <c r="CJ241">
        <f t="shared" si="289"/>
        <v>1.5931936181388686E-3</v>
      </c>
      <c r="CK241">
        <f t="shared" si="289"/>
        <v>1.5462886398087457E-3</v>
      </c>
      <c r="CL241">
        <f t="shared" si="289"/>
        <v>1.501319671076204E-3</v>
      </c>
      <c r="CM241">
        <f t="shared" si="289"/>
        <v>1.4581805428931307E-3</v>
      </c>
      <c r="CN241">
        <f t="shared" si="289"/>
        <v>1.416772487316038E-3</v>
      </c>
      <c r="CO241">
        <f t="shared" si="289"/>
        <v>1.37700350324937E-3</v>
      </c>
      <c r="CP241">
        <f t="shared" si="303"/>
        <v>1.33878778727829E-3</v>
      </c>
      <c r="CQ241">
        <f t="shared" si="303"/>
        <v>1.3020452217649258E-3</v>
      </c>
      <c r="CR241">
        <f t="shared" si="303"/>
        <v>8.3869686904128359E-4</v>
      </c>
      <c r="CS241">
        <f t="shared" si="303"/>
        <v>5.4500155800932054E-4</v>
      </c>
      <c r="CT241">
        <f t="shared" si="303"/>
        <v>3.7761114048922358E-4</v>
      </c>
      <c r="CU241">
        <f t="shared" si="303"/>
        <v>2.6281145715162211E-4</v>
      </c>
      <c r="CV241">
        <f t="shared" si="303"/>
        <v>1.7953338380022723E-4</v>
      </c>
      <c r="CW241">
        <f t="shared" si="303"/>
        <v>1.1807153024878257E-4</v>
      </c>
      <c r="CX241">
        <f t="shared" si="303"/>
        <v>7.2951301216496787E-5</v>
      </c>
      <c r="CY241">
        <f t="shared" si="303"/>
        <v>4.0699288524050081E-5</v>
      </c>
      <c r="CZ241">
        <f t="shared" si="303"/>
        <v>1.8933566879093485E-5</v>
      </c>
      <c r="DA241">
        <f t="shared" si="303"/>
        <v>5.9275789891180295E-6</v>
      </c>
      <c r="DB241">
        <f t="shared" si="303"/>
        <v>3.7670329791693124E-7</v>
      </c>
      <c r="DC241">
        <f t="shared" si="303"/>
        <v>0</v>
      </c>
      <c r="DD241">
        <f t="shared" si="303"/>
        <v>0</v>
      </c>
      <c r="DE241">
        <f t="shared" si="303"/>
        <v>0</v>
      </c>
      <c r="DF241">
        <f t="shared" si="300"/>
        <v>0</v>
      </c>
      <c r="DG241">
        <f t="shared" si="300"/>
        <v>0</v>
      </c>
      <c r="DH241">
        <f t="shared" si="300"/>
        <v>0</v>
      </c>
      <c r="DI241">
        <f t="shared" si="300"/>
        <v>0</v>
      </c>
      <c r="DJ241">
        <f t="shared" si="297"/>
        <v>0</v>
      </c>
      <c r="DK241">
        <f t="shared" si="297"/>
        <v>0</v>
      </c>
      <c r="DL241">
        <f t="shared" si="297"/>
        <v>0</v>
      </c>
      <c r="DM241">
        <f t="shared" si="297"/>
        <v>0</v>
      </c>
      <c r="DN241">
        <f t="shared" si="297"/>
        <v>0</v>
      </c>
      <c r="DO241">
        <f t="shared" si="297"/>
        <v>0</v>
      </c>
      <c r="DP241">
        <f t="shared" si="297"/>
        <v>0</v>
      </c>
      <c r="DQ241">
        <f t="shared" si="297"/>
        <v>0</v>
      </c>
      <c r="DR241">
        <f t="shared" si="297"/>
        <v>0</v>
      </c>
      <c r="DS241">
        <f t="shared" si="297"/>
        <v>0</v>
      </c>
      <c r="DT241">
        <f t="shared" si="297"/>
        <v>0</v>
      </c>
      <c r="DU241">
        <f t="shared" si="297"/>
        <v>0</v>
      </c>
      <c r="DV241">
        <f t="shared" si="297"/>
        <v>0</v>
      </c>
      <c r="DW241">
        <f t="shared" si="297"/>
        <v>0</v>
      </c>
      <c r="DX241">
        <f t="shared" si="297"/>
        <v>0</v>
      </c>
      <c r="DY241">
        <f t="shared" si="297"/>
        <v>0</v>
      </c>
      <c r="DZ241">
        <f t="shared" ref="DT241:EC247" si="305">DZ$2*EXP(- DZ$1 * ($C241*_c1+$B241))</f>
        <v>0</v>
      </c>
      <c r="EA241">
        <f t="shared" si="305"/>
        <v>0</v>
      </c>
      <c r="EB241">
        <f t="shared" si="305"/>
        <v>0</v>
      </c>
      <c r="EC241">
        <f t="shared" si="305"/>
        <v>0</v>
      </c>
      <c r="ED241">
        <f t="shared" si="290"/>
        <v>0</v>
      </c>
      <c r="EE241">
        <f t="shared" si="290"/>
        <v>0</v>
      </c>
      <c r="EF241">
        <f t="shared" si="290"/>
        <v>0</v>
      </c>
      <c r="EG241">
        <f t="shared" si="290"/>
        <v>0</v>
      </c>
      <c r="EH241">
        <f t="shared" si="290"/>
        <v>0</v>
      </c>
      <c r="EI241">
        <f t="shared" si="290"/>
        <v>0</v>
      </c>
      <c r="EJ241">
        <f t="shared" si="290"/>
        <v>0</v>
      </c>
      <c r="EK241">
        <f t="shared" si="290"/>
        <v>0</v>
      </c>
      <c r="EL241">
        <f t="shared" si="290"/>
        <v>0</v>
      </c>
      <c r="EM241">
        <f t="shared" si="290"/>
        <v>0</v>
      </c>
      <c r="EN241">
        <f t="shared" si="294"/>
        <v>0</v>
      </c>
      <c r="EO241">
        <f t="shared" si="294"/>
        <v>0</v>
      </c>
      <c r="EP241">
        <f t="shared" si="294"/>
        <v>0</v>
      </c>
      <c r="EQ241">
        <f t="shared" si="294"/>
        <v>0</v>
      </c>
      <c r="ER241">
        <f t="shared" si="294"/>
        <v>0</v>
      </c>
      <c r="ES241">
        <f t="shared" si="294"/>
        <v>0</v>
      </c>
      <c r="ET241">
        <f t="shared" si="294"/>
        <v>0</v>
      </c>
      <c r="EU241">
        <f t="shared" si="294"/>
        <v>0</v>
      </c>
      <c r="EV241">
        <f t="shared" si="294"/>
        <v>0</v>
      </c>
      <c r="EW241">
        <f t="shared" si="294"/>
        <v>0</v>
      </c>
      <c r="EX241">
        <f t="shared" si="294"/>
        <v>0</v>
      </c>
      <c r="EZ241">
        <f t="shared" si="265"/>
        <v>0.89280531598109514</v>
      </c>
      <c r="FB241">
        <f t="shared" si="266"/>
        <v>9.8258842337696217E-3</v>
      </c>
      <c r="FC241">
        <f t="shared" si="267"/>
        <v>0.24875955585110204</v>
      </c>
    </row>
    <row r="242" spans="1:159" x14ac:dyDescent="0.25">
      <c r="A242">
        <v>1475</v>
      </c>
      <c r="B242" s="19">
        <f>'Input spectra'!Y241</f>
        <v>3.9642346934429702E-2</v>
      </c>
      <c r="C242">
        <f>'Input spectra'!B241</f>
        <v>0</v>
      </c>
      <c r="D242">
        <f t="shared" ref="D242:M247" si="306">D$2*EXP(- D$1 * ($C242*_c1+$B242))</f>
        <v>2.0653927966864227E-2</v>
      </c>
      <c r="E242">
        <f t="shared" si="306"/>
        <v>2.0422394700068337E-2</v>
      </c>
      <c r="F242">
        <f t="shared" si="306"/>
        <v>2.0192370207937179E-2</v>
      </c>
      <c r="G242">
        <f t="shared" si="306"/>
        <v>1.9963846176067033E-2</v>
      </c>
      <c r="H242">
        <f t="shared" si="306"/>
        <v>1.9736814332227307E-2</v>
      </c>
      <c r="I242">
        <f t="shared" si="306"/>
        <v>1.951126644615701E-2</v>
      </c>
      <c r="J242">
        <f t="shared" si="306"/>
        <v>1.9287194329362146E-2</v>
      </c>
      <c r="K242">
        <f t="shared" si="306"/>
        <v>1.9064589834914013E-2</v>
      </c>
      <c r="L242">
        <f t="shared" si="306"/>
        <v>1.884344485724852E-2</v>
      </c>
      <c r="M242">
        <f t="shared" si="306"/>
        <v>1.8623751331966375E-2</v>
      </c>
      <c r="N242">
        <f t="shared" si="301"/>
        <v>1.8405501235634256E-2</v>
      </c>
      <c r="O242">
        <f t="shared" si="301"/>
        <v>1.8188686585586859E-2</v>
      </c>
      <c r="P242">
        <f t="shared" si="301"/>
        <v>1.7973299439729931E-2</v>
      </c>
      <c r="Q242">
        <f t="shared" si="301"/>
        <v>1.7759331896344179E-2</v>
      </c>
      <c r="R242">
        <f t="shared" si="301"/>
        <v>1.7546776093890108E-2</v>
      </c>
      <c r="S242">
        <f t="shared" si="301"/>
        <v>1.733562421081377E-2</v>
      </c>
      <c r="T242">
        <f t="shared" si="301"/>
        <v>1.7125868465353449E-2</v>
      </c>
      <c r="U242">
        <f t="shared" si="301"/>
        <v>1.6917501115347178E-2</v>
      </c>
      <c r="V242">
        <f t="shared" si="301"/>
        <v>1.6710514458041253E-2</v>
      </c>
      <c r="W242">
        <f t="shared" si="301"/>
        <v>1.6504900829899565E-2</v>
      </c>
      <c r="X242">
        <f t="shared" si="301"/>
        <v>1.6300652606413848E-2</v>
      </c>
      <c r="Y242">
        <f t="shared" si="301"/>
        <v>1.609776220191483E-2</v>
      </c>
      <c r="Z242">
        <f t="shared" si="301"/>
        <v>1.5896222069384264E-2</v>
      </c>
      <c r="AA242">
        <f t="shared" si="301"/>
        <v>1.5696024700267795E-2</v>
      </c>
      <c r="AB242">
        <f t="shared" si="301"/>
        <v>1.549716262428877E-2</v>
      </c>
      <c r="AC242">
        <f t="shared" si="301"/>
        <v>1.5299628409262881E-2</v>
      </c>
      <c r="AD242">
        <f t="shared" si="298"/>
        <v>1.5103414660913668E-2</v>
      </c>
      <c r="AE242">
        <f t="shared" si="298"/>
        <v>1.4908514022688909E-2</v>
      </c>
      <c r="AF242">
        <f t="shared" si="298"/>
        <v>1.4714919175577859E-2</v>
      </c>
      <c r="AG242">
        <f t="shared" si="298"/>
        <v>1.4522622837929339E-2</v>
      </c>
      <c r="AH242">
        <f t="shared" si="295"/>
        <v>1.4331617765270687E-2</v>
      </c>
      <c r="AI242">
        <f t="shared" si="295"/>
        <v>1.4141896750127557E-2</v>
      </c>
      <c r="AJ242">
        <f t="shared" si="295"/>
        <v>1.3953452621844546E-2</v>
      </c>
      <c r="AK242">
        <f t="shared" si="295"/>
        <v>1.376627824640668E-2</v>
      </c>
      <c r="AL242">
        <f t="shared" si="295"/>
        <v>1.358036652626173E-2</v>
      </c>
      <c r="AM242">
        <f t="shared" si="295"/>
        <v>1.3395710400143358E-2</v>
      </c>
      <c r="AN242">
        <f t="shared" si="295"/>
        <v>1.3212302842895086E-2</v>
      </c>
      <c r="AO242">
        <f t="shared" si="295"/>
        <v>1.3030136865295106E-2</v>
      </c>
      <c r="AP242">
        <f t="shared" si="295"/>
        <v>1.2849205513881905E-2</v>
      </c>
      <c r="AQ242">
        <f t="shared" si="295"/>
        <v>1.2669501870780682E-2</v>
      </c>
      <c r="AR242">
        <f t="shared" si="302"/>
        <v>1.2491019053530629E-2</v>
      </c>
      <c r="AS242">
        <f t="shared" si="302"/>
        <v>1.2313750214912983E-2</v>
      </c>
      <c r="AT242">
        <f t="shared" si="302"/>
        <v>1.2137688542779877E-2</v>
      </c>
      <c r="AU242">
        <f t="shared" si="302"/>
        <v>1.1962827259884049E-2</v>
      </c>
      <c r="AV242">
        <f t="shared" si="302"/>
        <v>1.1789159623709274E-2</v>
      </c>
      <c r="AW242">
        <f t="shared" si="302"/>
        <v>1.1616678926301648E-2</v>
      </c>
      <c r="AX242">
        <f t="shared" si="302"/>
        <v>1.0331704582785652E-2</v>
      </c>
      <c r="AY242">
        <f t="shared" si="302"/>
        <v>8.8326731572335795E-3</v>
      </c>
      <c r="AZ242">
        <f t="shared" si="302"/>
        <v>7.9551320988410223E-3</v>
      </c>
      <c r="BA242">
        <f t="shared" si="302"/>
        <v>7.2907871357367005E-3</v>
      </c>
      <c r="BB242">
        <f t="shared" si="302"/>
        <v>6.7481149958114762E-3</v>
      </c>
      <c r="BC242">
        <f t="shared" si="302"/>
        <v>6.2874712231800502E-3</v>
      </c>
      <c r="BD242">
        <f t="shared" si="302"/>
        <v>5.8871472891701389E-3</v>
      </c>
      <c r="BE242">
        <f t="shared" si="302"/>
        <v>5.5336183911720224E-3</v>
      </c>
      <c r="BF242">
        <f t="shared" si="302"/>
        <v>5.2177322522502442E-3</v>
      </c>
      <c r="BG242">
        <f t="shared" si="302"/>
        <v>4.9329285568320193E-3</v>
      </c>
      <c r="BH242">
        <f t="shared" si="299"/>
        <v>4.6743015546973302E-3</v>
      </c>
      <c r="BI242">
        <f t="shared" si="299"/>
        <v>4.438062044522937E-3</v>
      </c>
      <c r="BJ242">
        <f t="shared" si="299"/>
        <v>4.2212076214344051E-3</v>
      </c>
      <c r="BK242">
        <f t="shared" si="299"/>
        <v>4.0213098381839717E-3</v>
      </c>
      <c r="BL242">
        <f t="shared" si="296"/>
        <v>3.8363709554542474E-3</v>
      </c>
      <c r="BM242">
        <f t="shared" si="296"/>
        <v>3.6647241369104563E-3</v>
      </c>
      <c r="BN242">
        <f t="shared" si="296"/>
        <v>3.5049618647206063E-3</v>
      </c>
      <c r="BO242">
        <f t="shared" si="296"/>
        <v>3.3558833114876582E-3</v>
      </c>
      <c r="BP242">
        <f t="shared" si="296"/>
        <v>3.2164548168225377E-3</v>
      </c>
      <c r="BQ242">
        <f t="shared" si="296"/>
        <v>3.0857796514949798E-3</v>
      </c>
      <c r="BR242">
        <f t="shared" si="296"/>
        <v>2.9630745087425654E-3</v>
      </c>
      <c r="BS242">
        <f t="shared" si="296"/>
        <v>2.8476509625759579E-3</v>
      </c>
      <c r="BT242">
        <f t="shared" si="296"/>
        <v>2.7389006564778667E-3</v>
      </c>
      <c r="BU242">
        <f t="shared" si="296"/>
        <v>2.6362833367298737E-3</v>
      </c>
      <c r="BV242">
        <f t="shared" si="304"/>
        <v>2.539317084783976E-3</v>
      </c>
      <c r="BW242">
        <f t="shared" si="304"/>
        <v>2.4475702707216539E-3</v>
      </c>
      <c r="BX242">
        <f t="shared" si="304"/>
        <v>2.3606548688860428E-3</v>
      </c>
      <c r="BY242">
        <f t="shared" si="304"/>
        <v>2.278220862661239E-3</v>
      </c>
      <c r="BZ242">
        <f t="shared" si="304"/>
        <v>2.1999515282419674E-3</v>
      </c>
      <c r="CA242">
        <f t="shared" si="304"/>
        <v>2.1255594338688458E-3</v>
      </c>
      <c r="CB242">
        <f t="shared" si="304"/>
        <v>2.0547830260160666E-3</v>
      </c>
      <c r="CC242">
        <f t="shared" si="304"/>
        <v>1.9873837006016888E-3</v>
      </c>
      <c r="CD242">
        <f t="shared" si="304"/>
        <v>1.9231432776852717E-3</v>
      </c>
      <c r="CE242">
        <f t="shared" si="304"/>
        <v>1.8618618139153689E-3</v>
      </c>
      <c r="CF242">
        <f t="shared" si="289"/>
        <v>1.803355699336485E-3</v>
      </c>
      <c r="CG242">
        <f t="shared" si="289"/>
        <v>1.7474559948959698E-3</v>
      </c>
      <c r="CH242">
        <f t="shared" si="289"/>
        <v>1.6940069747203971E-3</v>
      </c>
      <c r="CI242">
        <f t="shared" si="289"/>
        <v>1.6428648434147662E-3</v>
      </c>
      <c r="CJ242">
        <f t="shared" si="289"/>
        <v>1.5938966036194424E-3</v>
      </c>
      <c r="CK242">
        <f t="shared" si="289"/>
        <v>1.5469790530984961E-3</v>
      </c>
      <c r="CL242">
        <f t="shared" ref="CF242:CO247" si="307">CL$2*EXP(- CL$1 * ($C242*_c1+$B242))</f>
        <v>1.5019978939274079E-3</v>
      </c>
      <c r="CM242">
        <f t="shared" si="307"/>
        <v>1.4588469390504526E-3</v>
      </c>
      <c r="CN242">
        <f t="shared" si="307"/>
        <v>1.4174274037067674E-3</v>
      </c>
      <c r="CO242">
        <f t="shared" si="307"/>
        <v>1.3776472710715427E-3</v>
      </c>
      <c r="CP242">
        <f t="shared" si="303"/>
        <v>1.3394207229974688E-3</v>
      </c>
      <c r="CQ242">
        <f t="shared" si="303"/>
        <v>1.3026676280290727E-3</v>
      </c>
      <c r="CR242">
        <f t="shared" si="303"/>
        <v>8.3910219132790967E-4</v>
      </c>
      <c r="CS242">
        <f t="shared" si="303"/>
        <v>5.4526780791820304E-4</v>
      </c>
      <c r="CT242">
        <f t="shared" si="303"/>
        <v>3.7779759915324002E-4</v>
      </c>
      <c r="CU242">
        <f t="shared" si="303"/>
        <v>2.629426103711101E-4</v>
      </c>
      <c r="CV242">
        <f t="shared" si="303"/>
        <v>1.7962392133112422E-4</v>
      </c>
      <c r="CW242">
        <f t="shared" si="303"/>
        <v>1.1813169335677735E-4</v>
      </c>
      <c r="CX242">
        <f t="shared" si="303"/>
        <v>7.2988856720643307E-5</v>
      </c>
      <c r="CY242">
        <f t="shared" si="303"/>
        <v>4.0720454467442876E-5</v>
      </c>
      <c r="CZ242">
        <f t="shared" si="303"/>
        <v>1.8943512896088391E-5</v>
      </c>
      <c r="DA242">
        <f t="shared" si="303"/>
        <v>5.9307239599589946E-6</v>
      </c>
      <c r="DB242">
        <f t="shared" si="303"/>
        <v>3.7690514321357318E-7</v>
      </c>
      <c r="DC242">
        <f t="shared" si="303"/>
        <v>0</v>
      </c>
      <c r="DD242">
        <f t="shared" si="303"/>
        <v>0</v>
      </c>
      <c r="DE242">
        <f t="shared" si="303"/>
        <v>0</v>
      </c>
      <c r="DF242">
        <f t="shared" si="300"/>
        <v>0</v>
      </c>
      <c r="DG242">
        <f t="shared" si="300"/>
        <v>0</v>
      </c>
      <c r="DH242">
        <f t="shared" si="300"/>
        <v>0</v>
      </c>
      <c r="DI242">
        <f t="shared" si="300"/>
        <v>0</v>
      </c>
      <c r="DJ242">
        <f t="shared" si="297"/>
        <v>0</v>
      </c>
      <c r="DK242">
        <f t="shared" si="297"/>
        <v>0</v>
      </c>
      <c r="DL242">
        <f t="shared" si="297"/>
        <v>0</v>
      </c>
      <c r="DM242">
        <f t="shared" si="297"/>
        <v>0</v>
      </c>
      <c r="DN242">
        <f t="shared" si="297"/>
        <v>0</v>
      </c>
      <c r="DO242">
        <f t="shared" si="297"/>
        <v>0</v>
      </c>
      <c r="DP242">
        <f t="shared" si="297"/>
        <v>0</v>
      </c>
      <c r="DQ242">
        <f t="shared" si="297"/>
        <v>0</v>
      </c>
      <c r="DR242">
        <f t="shared" si="297"/>
        <v>0</v>
      </c>
      <c r="DS242">
        <f t="shared" si="297"/>
        <v>0</v>
      </c>
      <c r="DT242">
        <f t="shared" si="305"/>
        <v>0</v>
      </c>
      <c r="DU242">
        <f t="shared" si="305"/>
        <v>0</v>
      </c>
      <c r="DV242">
        <f t="shared" si="305"/>
        <v>0</v>
      </c>
      <c r="DW242">
        <f t="shared" si="305"/>
        <v>0</v>
      </c>
      <c r="DX242">
        <f t="shared" si="305"/>
        <v>0</v>
      </c>
      <c r="DY242">
        <f t="shared" si="305"/>
        <v>0</v>
      </c>
      <c r="DZ242">
        <f t="shared" si="305"/>
        <v>0</v>
      </c>
      <c r="EA242">
        <f t="shared" si="305"/>
        <v>0</v>
      </c>
      <c r="EB242">
        <f t="shared" si="305"/>
        <v>0</v>
      </c>
      <c r="EC242">
        <f t="shared" si="305"/>
        <v>0</v>
      </c>
      <c r="ED242">
        <f t="shared" si="290"/>
        <v>0</v>
      </c>
      <c r="EE242">
        <f t="shared" si="290"/>
        <v>0</v>
      </c>
      <c r="EF242">
        <f t="shared" si="290"/>
        <v>0</v>
      </c>
      <c r="EG242">
        <f t="shared" si="290"/>
        <v>0</v>
      </c>
      <c r="EH242">
        <f t="shared" si="290"/>
        <v>0</v>
      </c>
      <c r="EI242">
        <f t="shared" si="290"/>
        <v>0</v>
      </c>
      <c r="EJ242">
        <f t="shared" ref="ED242:EM247" si="308">EJ$2*EXP(- EJ$1 * ($C242*_c1+$B242))</f>
        <v>0</v>
      </c>
      <c r="EK242">
        <f t="shared" si="308"/>
        <v>0</v>
      </c>
      <c r="EL242">
        <f t="shared" si="308"/>
        <v>0</v>
      </c>
      <c r="EM242">
        <f t="shared" si="308"/>
        <v>0</v>
      </c>
      <c r="EN242">
        <f t="shared" si="294"/>
        <v>0</v>
      </c>
      <c r="EO242">
        <f t="shared" si="294"/>
        <v>0</v>
      </c>
      <c r="EP242">
        <f t="shared" si="294"/>
        <v>0</v>
      </c>
      <c r="EQ242">
        <f t="shared" si="294"/>
        <v>0</v>
      </c>
      <c r="ER242">
        <f t="shared" si="294"/>
        <v>0</v>
      </c>
      <c r="ES242">
        <f t="shared" si="294"/>
        <v>0</v>
      </c>
      <c r="ET242">
        <f t="shared" si="294"/>
        <v>0</v>
      </c>
      <c r="EU242">
        <f t="shared" si="294"/>
        <v>0</v>
      </c>
      <c r="EV242">
        <f t="shared" si="294"/>
        <v>0</v>
      </c>
      <c r="EW242">
        <f t="shared" si="294"/>
        <v>0</v>
      </c>
      <c r="EX242">
        <f t="shared" si="294"/>
        <v>0</v>
      </c>
      <c r="EZ242">
        <f t="shared" si="265"/>
        <v>0.89293523496128469</v>
      </c>
      <c r="FB242">
        <f t="shared" si="266"/>
        <v>9.8130127446353077E-3</v>
      </c>
      <c r="FC242">
        <f t="shared" si="267"/>
        <v>0.24876119693725085</v>
      </c>
    </row>
    <row r="243" spans="1:159" x14ac:dyDescent="0.25">
      <c r="A243">
        <v>1480</v>
      </c>
      <c r="B243" s="19">
        <f>'Input spectra'!Y242</f>
        <v>3.9589829595276099E-2</v>
      </c>
      <c r="C243">
        <f>'Input spectra'!B242</f>
        <v>0</v>
      </c>
      <c r="D243">
        <f t="shared" si="306"/>
        <v>2.0653927966864227E-2</v>
      </c>
      <c r="E243">
        <f t="shared" si="306"/>
        <v>2.0422501953332846E-2</v>
      </c>
      <c r="F243">
        <f t="shared" si="306"/>
        <v>2.0192582298961929E-2</v>
      </c>
      <c r="G243">
        <f t="shared" si="306"/>
        <v>1.9964160712968953E-2</v>
      </c>
      <c r="H243">
        <f t="shared" si="306"/>
        <v>1.9737228946571015E-2</v>
      </c>
      <c r="I243">
        <f t="shared" si="306"/>
        <v>1.9511778792782385E-2</v>
      </c>
      <c r="J243">
        <f t="shared" si="306"/>
        <v>1.9287802086212977E-2</v>
      </c>
      <c r="K243">
        <f t="shared" si="306"/>
        <v>1.9065290702867766E-2</v>
      </c>
      <c r="L243">
        <f t="shared" si="306"/>
        <v>1.8844236559947165E-2</v>
      </c>
      <c r="M243">
        <f t="shared" si="306"/>
        <v>1.8624631615648295E-2</v>
      </c>
      <c r="N243">
        <f t="shared" si="301"/>
        <v>1.8406467868967224E-2</v>
      </c>
      <c r="O243">
        <f t="shared" si="301"/>
        <v>1.8189737359502075E-2</v>
      </c>
      <c r="P243">
        <f t="shared" si="301"/>
        <v>1.797443216725712E-2</v>
      </c>
      <c r="Q243">
        <f t="shared" si="301"/>
        <v>1.7760544412447732E-2</v>
      </c>
      <c r="R243">
        <f t="shared" si="301"/>
        <v>1.7548066255306263E-2</v>
      </c>
      <c r="S243">
        <f t="shared" si="301"/>
        <v>1.7336989895888853E-2</v>
      </c>
      <c r="T243">
        <f t="shared" si="301"/>
        <v>1.7127307573883116E-2</v>
      </c>
      <c r="U243">
        <f t="shared" si="301"/>
        <v>1.6919011568416707E-2</v>
      </c>
      <c r="V243">
        <f t="shared" si="301"/>
        <v>1.6712094197866841E-2</v>
      </c>
      <c r="W243">
        <f t="shared" si="301"/>
        <v>1.6506547819670644E-2</v>
      </c>
      <c r="X243">
        <f t="shared" si="301"/>
        <v>1.6302364830136421E-2</v>
      </c>
      <c r="Y243">
        <f t="shared" si="301"/>
        <v>1.6099537664255779E-2</v>
      </c>
      <c r="Z243">
        <f t="shared" si="301"/>
        <v>1.589805879551668E-2</v>
      </c>
      <c r="AA243">
        <f t="shared" si="301"/>
        <v>1.5697920735717293E-2</v>
      </c>
      <c r="AB243">
        <f t="shared" si="301"/>
        <v>1.549911603478079E-2</v>
      </c>
      <c r="AC243">
        <f t="shared" si="301"/>
        <v>1.530163728057095E-2</v>
      </c>
      <c r="AD243">
        <f t="shared" si="298"/>
        <v>1.5105477098708657E-2</v>
      </c>
      <c r="AE243">
        <f t="shared" si="298"/>
        <v>1.4910628152389253E-2</v>
      </c>
      <c r="AF243">
        <f t="shared" si="298"/>
        <v>1.4717083142200729E-2</v>
      </c>
      <c r="AG243">
        <f t="shared" si="298"/>
        <v>1.4524834805942782E-2</v>
      </c>
      <c r="AH243">
        <f t="shared" si="295"/>
        <v>1.4333875918446705E-2</v>
      </c>
      <c r="AI243">
        <f t="shared" si="295"/>
        <v>1.4144199291396143E-2</v>
      </c>
      <c r="AJ243">
        <f t="shared" si="295"/>
        <v>1.3955797773148653E-2</v>
      </c>
      <c r="AK243">
        <f t="shared" si="295"/>
        <v>1.376866424855812E-2</v>
      </c>
      <c r="AL243">
        <f t="shared" si="295"/>
        <v>1.358279163879801E-2</v>
      </c>
      <c r="AM243">
        <f t="shared" si="295"/>
        <v>1.3398172901185437E-2</v>
      </c>
      <c r="AN243">
        <f t="shared" si="295"/>
        <v>1.3214801029006042E-2</v>
      </c>
      <c r="AO243">
        <f t="shared" si="295"/>
        <v>1.3032669051339733E-2</v>
      </c>
      <c r="AP243">
        <f t="shared" si="295"/>
        <v>1.2851770032887193E-2</v>
      </c>
      <c r="AQ243">
        <f t="shared" si="295"/>
        <v>1.267209707379722E-2</v>
      </c>
      <c r="AR243">
        <f t="shared" si="302"/>
        <v>1.2493643309494894E-2</v>
      </c>
      <c r="AS243">
        <f t="shared" si="302"/>
        <v>1.2316401910510519E-2</v>
      </c>
      <c r="AT243">
        <f t="shared" si="302"/>
        <v>1.2140366082309367E-2</v>
      </c>
      <c r="AU243">
        <f t="shared" si="302"/>
        <v>1.1965529065122261E-2</v>
      </c>
      <c r="AV243">
        <f t="shared" si="302"/>
        <v>1.1791884133776886E-2</v>
      </c>
      <c r="AW243">
        <f t="shared" si="302"/>
        <v>1.1619424597529949E-2</v>
      </c>
      <c r="AX243">
        <f t="shared" si="302"/>
        <v>1.0334200815007704E-2</v>
      </c>
      <c r="AY243">
        <f t="shared" si="302"/>
        <v>8.8348536082361057E-3</v>
      </c>
      <c r="AZ243">
        <f t="shared" si="302"/>
        <v>7.9571377069986345E-3</v>
      </c>
      <c r="BA243">
        <f t="shared" si="302"/>
        <v>7.2926635515894976E-3</v>
      </c>
      <c r="BB243">
        <f t="shared" si="302"/>
        <v>6.7498871936984986E-3</v>
      </c>
      <c r="BC243">
        <f t="shared" si="302"/>
        <v>6.289155475142777E-3</v>
      </c>
      <c r="BD243">
        <f t="shared" si="302"/>
        <v>5.8887552307329873E-3</v>
      </c>
      <c r="BE243">
        <f t="shared" si="302"/>
        <v>5.5351588433913915E-3</v>
      </c>
      <c r="BF243">
        <f t="shared" si="302"/>
        <v>5.2192121777262868E-3</v>
      </c>
      <c r="BG243">
        <f t="shared" si="302"/>
        <v>4.9343536161842241E-3</v>
      </c>
      <c r="BH243">
        <f t="shared" si="299"/>
        <v>4.6756764553928772E-3</v>
      </c>
      <c r="BI243">
        <f t="shared" si="299"/>
        <v>4.4393907720841263E-3</v>
      </c>
      <c r="BJ243">
        <f t="shared" si="299"/>
        <v>4.2224935995145855E-3</v>
      </c>
      <c r="BK243">
        <f t="shared" si="299"/>
        <v>4.0225560433501898E-3</v>
      </c>
      <c r="BL243">
        <f t="shared" si="296"/>
        <v>3.8375800018994699E-3</v>
      </c>
      <c r="BM243">
        <f t="shared" si="296"/>
        <v>3.6658983405003166E-3</v>
      </c>
      <c r="BN243">
        <f t="shared" si="296"/>
        <v>3.5061032924192472E-3</v>
      </c>
      <c r="BO243">
        <f t="shared" si="296"/>
        <v>3.3569938201793415E-3</v>
      </c>
      <c r="BP243">
        <f t="shared" si="296"/>
        <v>3.2175360842756039E-3</v>
      </c>
      <c r="BQ243">
        <f t="shared" si="296"/>
        <v>3.0868332013933904E-3</v>
      </c>
      <c r="BR243">
        <f t="shared" si="296"/>
        <v>2.9641017311641685E-3</v>
      </c>
      <c r="BS243">
        <f t="shared" si="296"/>
        <v>2.84865313092452E-3</v>
      </c>
      <c r="BT243">
        <f t="shared" si="296"/>
        <v>2.7398789416168932E-3</v>
      </c>
      <c r="BU243">
        <f t="shared" si="296"/>
        <v>2.6372388188823704E-3</v>
      </c>
      <c r="BV243">
        <f t="shared" si="304"/>
        <v>2.540250763629532E-3</v>
      </c>
      <c r="BW243">
        <f t="shared" si="304"/>
        <v>2.4484830740248496E-3</v>
      </c>
      <c r="BX243">
        <f t="shared" si="304"/>
        <v>2.3615476599177314E-3</v>
      </c>
      <c r="BY243">
        <f t="shared" si="304"/>
        <v>2.2790944466196442E-3</v>
      </c>
      <c r="BZ243">
        <f t="shared" si="304"/>
        <v>2.2008066578389123E-3</v>
      </c>
      <c r="CA243">
        <f t="shared" si="304"/>
        <v>2.1263968142143205E-3</v>
      </c>
      <c r="CB243">
        <f t="shared" si="304"/>
        <v>2.055603318909346E-3</v>
      </c>
      <c r="CC243">
        <f t="shared" si="304"/>
        <v>1.9881875283175852E-3</v>
      </c>
      <c r="CD243">
        <f t="shared" si="304"/>
        <v>1.9239312263285117E-3</v>
      </c>
      <c r="CE243">
        <f t="shared" si="304"/>
        <v>1.8626344364036658E-3</v>
      </c>
      <c r="CF243">
        <f t="shared" si="307"/>
        <v>1.8041135180628433E-3</v>
      </c>
      <c r="CG243">
        <f t="shared" si="307"/>
        <v>1.7481995041126505E-3</v>
      </c>
      <c r="CH243">
        <f t="shared" si="307"/>
        <v>1.6947366426803452E-3</v>
      </c>
      <c r="CI243">
        <f t="shared" si="307"/>
        <v>1.6435811143008562E-3</v>
      </c>
      <c r="CJ243">
        <f t="shared" si="307"/>
        <v>1.5945998992874166E-3</v>
      </c>
      <c r="CK243">
        <f t="shared" si="307"/>
        <v>1.5476697746557321E-3</v>
      </c>
      <c r="CL243">
        <f t="shared" si="307"/>
        <v>1.5026764231665488E-3</v>
      </c>
      <c r="CM243">
        <f t="shared" si="307"/>
        <v>1.4595136397543137E-3</v>
      </c>
      <c r="CN243">
        <f t="shared" si="307"/>
        <v>1.4180826228387504E-3</v>
      </c>
      <c r="CO243">
        <f t="shared" si="307"/>
        <v>1.3782913398639079E-3</v>
      </c>
      <c r="CP243">
        <f t="shared" si="303"/>
        <v>1.3400539579482569E-3</v>
      </c>
      <c r="CQ243">
        <f t="shared" si="303"/>
        <v>1.3032903318171084E-3</v>
      </c>
      <c r="CR243">
        <f t="shared" si="303"/>
        <v>8.3950770949717485E-4</v>
      </c>
      <c r="CS243">
        <f t="shared" si="303"/>
        <v>5.455341878982991E-4</v>
      </c>
      <c r="CT243">
        <f t="shared" si="303"/>
        <v>3.7798414988772175E-4</v>
      </c>
      <c r="CU243">
        <f t="shared" si="303"/>
        <v>2.6307382904119594E-4</v>
      </c>
      <c r="CV243">
        <f t="shared" si="303"/>
        <v>1.7971450451951585E-4</v>
      </c>
      <c r="CW243">
        <f t="shared" si="303"/>
        <v>1.1819188712076142E-4</v>
      </c>
      <c r="CX243">
        <f t="shared" si="303"/>
        <v>7.3026431558453106E-5</v>
      </c>
      <c r="CY243">
        <f t="shared" si="303"/>
        <v>4.074163141832932E-5</v>
      </c>
      <c r="CZ243">
        <f t="shared" si="303"/>
        <v>1.8953464137838606E-5</v>
      </c>
      <c r="DA243">
        <f t="shared" si="303"/>
        <v>5.9338705994140117E-6</v>
      </c>
      <c r="DB243">
        <f t="shared" si="303"/>
        <v>3.7710709666303454E-7</v>
      </c>
      <c r="DC243">
        <f t="shared" si="303"/>
        <v>0</v>
      </c>
      <c r="DD243">
        <f t="shared" si="303"/>
        <v>0</v>
      </c>
      <c r="DE243">
        <f t="shared" si="303"/>
        <v>0</v>
      </c>
      <c r="DF243">
        <f t="shared" si="300"/>
        <v>0</v>
      </c>
      <c r="DG243">
        <f t="shared" si="300"/>
        <v>0</v>
      </c>
      <c r="DH243">
        <f t="shared" si="300"/>
        <v>0</v>
      </c>
      <c r="DI243">
        <f t="shared" si="300"/>
        <v>0</v>
      </c>
      <c r="DJ243">
        <f t="shared" si="297"/>
        <v>0</v>
      </c>
      <c r="DK243">
        <f t="shared" si="297"/>
        <v>0</v>
      </c>
      <c r="DL243">
        <f t="shared" si="297"/>
        <v>0</v>
      </c>
      <c r="DM243">
        <f t="shared" si="297"/>
        <v>0</v>
      </c>
      <c r="DN243">
        <f t="shared" si="297"/>
        <v>0</v>
      </c>
      <c r="DO243">
        <f t="shared" si="297"/>
        <v>0</v>
      </c>
      <c r="DP243">
        <f t="shared" si="297"/>
        <v>0</v>
      </c>
      <c r="DQ243">
        <f t="shared" si="297"/>
        <v>0</v>
      </c>
      <c r="DR243">
        <f t="shared" si="297"/>
        <v>0</v>
      </c>
      <c r="DS243">
        <f t="shared" si="297"/>
        <v>0</v>
      </c>
      <c r="DT243">
        <f t="shared" si="305"/>
        <v>0</v>
      </c>
      <c r="DU243">
        <f t="shared" si="305"/>
        <v>0</v>
      </c>
      <c r="DV243">
        <f t="shared" si="305"/>
        <v>0</v>
      </c>
      <c r="DW243">
        <f t="shared" si="305"/>
        <v>0</v>
      </c>
      <c r="DX243">
        <f t="shared" si="305"/>
        <v>0</v>
      </c>
      <c r="DY243">
        <f t="shared" si="305"/>
        <v>0</v>
      </c>
      <c r="DZ243">
        <f t="shared" si="305"/>
        <v>0</v>
      </c>
      <c r="EA243">
        <f t="shared" si="305"/>
        <v>0</v>
      </c>
      <c r="EB243">
        <f t="shared" si="305"/>
        <v>0</v>
      </c>
      <c r="EC243">
        <f t="shared" si="305"/>
        <v>0</v>
      </c>
      <c r="ED243">
        <f t="shared" si="308"/>
        <v>0</v>
      </c>
      <c r="EE243">
        <f t="shared" si="308"/>
        <v>0</v>
      </c>
      <c r="EF243">
        <f t="shared" si="308"/>
        <v>0</v>
      </c>
      <c r="EG243">
        <f t="shared" si="308"/>
        <v>0</v>
      </c>
      <c r="EH243">
        <f t="shared" si="308"/>
        <v>0</v>
      </c>
      <c r="EI243">
        <f t="shared" si="308"/>
        <v>0</v>
      </c>
      <c r="EJ243">
        <f t="shared" si="308"/>
        <v>0</v>
      </c>
      <c r="EK243">
        <f t="shared" si="308"/>
        <v>0</v>
      </c>
      <c r="EL243">
        <f t="shared" si="308"/>
        <v>0</v>
      </c>
      <c r="EM243">
        <f t="shared" si="308"/>
        <v>0</v>
      </c>
      <c r="EN243">
        <f t="shared" si="294"/>
        <v>0</v>
      </c>
      <c r="EO243">
        <f t="shared" si="294"/>
        <v>0</v>
      </c>
      <c r="EP243">
        <f t="shared" si="294"/>
        <v>0</v>
      </c>
      <c r="EQ243">
        <f t="shared" si="294"/>
        <v>0</v>
      </c>
      <c r="ER243">
        <f t="shared" si="294"/>
        <v>0</v>
      </c>
      <c r="ES243">
        <f t="shared" si="294"/>
        <v>0</v>
      </c>
      <c r="ET243">
        <f t="shared" si="294"/>
        <v>0</v>
      </c>
      <c r="EU243">
        <f t="shared" si="294"/>
        <v>0</v>
      </c>
      <c r="EV243">
        <f t="shared" si="294"/>
        <v>0</v>
      </c>
      <c r="EW243">
        <f t="shared" si="294"/>
        <v>0</v>
      </c>
      <c r="EX243">
        <f t="shared" si="294"/>
        <v>0</v>
      </c>
      <c r="EZ243">
        <f t="shared" si="265"/>
        <v>0.89306518327266382</v>
      </c>
      <c r="FB243">
        <f t="shared" si="266"/>
        <v>9.8001409175083043E-3</v>
      </c>
      <c r="FC243">
        <f t="shared" si="267"/>
        <v>0.24876283802361285</v>
      </c>
    </row>
    <row r="244" spans="1:159" x14ac:dyDescent="0.25">
      <c r="A244">
        <v>1485</v>
      </c>
      <c r="B244" s="19">
        <f>'Input spectra'!Y243</f>
        <v>3.9537312256122503E-2</v>
      </c>
      <c r="C244">
        <f>'Input spectra'!B243</f>
        <v>0</v>
      </c>
      <c r="D244">
        <f t="shared" si="306"/>
        <v>2.0653927966864227E-2</v>
      </c>
      <c r="E244">
        <f t="shared" si="306"/>
        <v>2.0422609207160627E-2</v>
      </c>
      <c r="F244">
        <f t="shared" si="306"/>
        <v>2.0192794392214379E-2</v>
      </c>
      <c r="G244">
        <f t="shared" si="306"/>
        <v>1.9964475254826506E-2</v>
      </c>
      <c r="H244">
        <f t="shared" si="306"/>
        <v>1.9737643569624597E-2</v>
      </c>
      <c r="I244">
        <f t="shared" si="306"/>
        <v>1.9512291152861478E-2</v>
      </c>
      <c r="J244">
        <f t="shared" si="306"/>
        <v>1.9288409862214775E-2</v>
      </c>
      <c r="K244">
        <f t="shared" si="306"/>
        <v>1.9065991596587395E-2</v>
      </c>
      <c r="L244">
        <f t="shared" si="306"/>
        <v>1.8845028295909002E-2</v>
      </c>
      <c r="M244">
        <f t="shared" si="306"/>
        <v>1.8625511940938339E-2</v>
      </c>
      <c r="N244">
        <f t="shared" si="301"/>
        <v>1.8407434553066534E-2</v>
      </c>
      <c r="O244">
        <f t="shared" si="301"/>
        <v>1.8190788194121281E-2</v>
      </c>
      <c r="P244">
        <f t="shared" si="301"/>
        <v>1.7975564966171961E-2</v>
      </c>
      <c r="Q244">
        <f t="shared" si="301"/>
        <v>1.7761757011335665E-2</v>
      </c>
      <c r="R244">
        <f t="shared" si="301"/>
        <v>1.754935651158409E-2</v>
      </c>
      <c r="S244">
        <f t="shared" si="301"/>
        <v>1.7338355688551393E-2</v>
      </c>
      <c r="T244">
        <f t="shared" si="301"/>
        <v>1.7128746803342903E-2</v>
      </c>
      <c r="U244">
        <f t="shared" si="301"/>
        <v>1.6920522156344712E-2</v>
      </c>
      <c r="V244">
        <f t="shared" si="301"/>
        <v>1.6713674087034204E-2</v>
      </c>
      <c r="W244">
        <f t="shared" si="301"/>
        <v>1.6508194973791416E-2</v>
      </c>
      <c r="X244">
        <f t="shared" si="301"/>
        <v>1.6304077233711304E-2</v>
      </c>
      <c r="Y244">
        <f t="shared" si="301"/>
        <v>1.6101313322416894E-2</v>
      </c>
      <c r="Z244">
        <f t="shared" si="301"/>
        <v>1.5899895733873289E-2</v>
      </c>
      <c r="AA244">
        <f t="shared" si="301"/>
        <v>1.5699817000202523E-2</v>
      </c>
      <c r="AB244">
        <f t="shared" si="301"/>
        <v>1.5501069691499336E-2</v>
      </c>
      <c r="AC244">
        <f t="shared" si="301"/>
        <v>1.5303646415647772E-2</v>
      </c>
      <c r="AD244">
        <f t="shared" si="298"/>
        <v>1.5107539818138609E-2</v>
      </c>
      <c r="AE244">
        <f t="shared" si="298"/>
        <v>1.4912742581887708E-2</v>
      </c>
      <c r="AF244">
        <f t="shared" si="298"/>
        <v>1.4719247427055151E-2</v>
      </c>
      <c r="AG244">
        <f t="shared" si="298"/>
        <v>1.4527047110865233E-2</v>
      </c>
      <c r="AH244">
        <f t="shared" si="295"/>
        <v>1.433613442742734E-2</v>
      </c>
      <c r="AI244">
        <f t="shared" si="295"/>
        <v>1.4146502207557603E-2</v>
      </c>
      <c r="AJ244">
        <f t="shared" si="295"/>
        <v>1.3958143318601419E-2</v>
      </c>
      <c r="AK244">
        <f t="shared" si="295"/>
        <v>1.3771050664256792E-2</v>
      </c>
      <c r="AL244">
        <f t="shared" si="295"/>
        <v>1.3585217184398509E-2</v>
      </c>
      <c r="AM244">
        <f t="shared" si="295"/>
        <v>1.3400635854903125E-2</v>
      </c>
      <c r="AN244">
        <f t="shared" si="295"/>
        <v>1.3217299687474765E-2</v>
      </c>
      <c r="AO244">
        <f t="shared" si="295"/>
        <v>1.3035201729471759E-2</v>
      </c>
      <c r="AP244">
        <f t="shared" si="295"/>
        <v>1.2854335063734066E-2</v>
      </c>
      <c r="AQ244">
        <f t="shared" si="295"/>
        <v>1.2674692808411509E-2</v>
      </c>
      <c r="AR244">
        <f t="shared" si="302"/>
        <v>1.2496268116792825E-2</v>
      </c>
      <c r="AS244">
        <f t="shared" si="302"/>
        <v>1.2319054177135517E-2</v>
      </c>
      <c r="AT244">
        <f t="shared" si="302"/>
        <v>1.2143044212496451E-2</v>
      </c>
      <c r="AU244">
        <f t="shared" si="302"/>
        <v>1.1968231480563344E-2</v>
      </c>
      <c r="AV244">
        <f t="shared" si="302"/>
        <v>1.179460927348693E-2</v>
      </c>
      <c r="AW244">
        <f t="shared" si="302"/>
        <v>1.1622170917713993E-2</v>
      </c>
      <c r="AX244">
        <f t="shared" si="302"/>
        <v>1.0336697650341783E-2</v>
      </c>
      <c r="AY244">
        <f t="shared" si="302"/>
        <v>8.8370345975090393E-3</v>
      </c>
      <c r="AZ244">
        <f t="shared" si="302"/>
        <v>7.9591438208001537E-3</v>
      </c>
      <c r="BA244">
        <f t="shared" si="302"/>
        <v>7.2945404503718296E-3</v>
      </c>
      <c r="BB244">
        <f t="shared" si="302"/>
        <v>6.7516598570022133E-3</v>
      </c>
      <c r="BC244">
        <f t="shared" si="302"/>
        <v>6.290840178273323E-3</v>
      </c>
      <c r="BD244">
        <f t="shared" si="302"/>
        <v>5.8903636114688235E-3</v>
      </c>
      <c r="BE244">
        <f t="shared" si="302"/>
        <v>5.5366997244428321E-3</v>
      </c>
      <c r="BF244">
        <f t="shared" si="302"/>
        <v>5.2206925229592886E-3</v>
      </c>
      <c r="BG244">
        <f t="shared" si="302"/>
        <v>4.935779087217671E-3</v>
      </c>
      <c r="BH244">
        <f t="shared" si="299"/>
        <v>4.6770517605021966E-3</v>
      </c>
      <c r="BI244">
        <f t="shared" si="299"/>
        <v>4.4407198974578989E-3</v>
      </c>
      <c r="BJ244">
        <f t="shared" si="299"/>
        <v>4.2237799693640825E-3</v>
      </c>
      <c r="BK244">
        <f t="shared" si="299"/>
        <v>4.0238026347157764E-3</v>
      </c>
      <c r="BL244">
        <f t="shared" si="296"/>
        <v>3.8387894293801356E-3</v>
      </c>
      <c r="BM244">
        <f t="shared" si="296"/>
        <v>3.6670729203133303E-3</v>
      </c>
      <c r="BN244">
        <f t="shared" si="296"/>
        <v>3.5072450918358236E-3</v>
      </c>
      <c r="BO244">
        <f t="shared" si="296"/>
        <v>3.3581046963538715E-3</v>
      </c>
      <c r="BP244">
        <f t="shared" si="296"/>
        <v>3.2186177152156051E-3</v>
      </c>
      <c r="BQ244">
        <f t="shared" si="296"/>
        <v>3.0878871109958359E-3</v>
      </c>
      <c r="BR244">
        <f t="shared" si="296"/>
        <v>2.9651293096976078E-3</v>
      </c>
      <c r="BS244">
        <f t="shared" si="296"/>
        <v>2.8496556519642681E-3</v>
      </c>
      <c r="BT244">
        <f t="shared" si="296"/>
        <v>2.7408575761814491E-3</v>
      </c>
      <c r="BU244">
        <f t="shared" si="296"/>
        <v>2.6381946473353311E-3</v>
      </c>
      <c r="BV244">
        <f t="shared" si="304"/>
        <v>2.5411847857784867E-3</v>
      </c>
      <c r="BW244">
        <f t="shared" si="304"/>
        <v>2.4493962177513135E-3</v>
      </c>
      <c r="BX244">
        <f t="shared" si="304"/>
        <v>2.3624407885997202E-3</v>
      </c>
      <c r="BY244">
        <f t="shared" si="304"/>
        <v>2.279968365553883E-3</v>
      </c>
      <c r="BZ244">
        <f t="shared" si="304"/>
        <v>2.2016621198280122E-3</v>
      </c>
      <c r="CA244">
        <f t="shared" si="304"/>
        <v>2.127234524452167E-3</v>
      </c>
      <c r="CB244">
        <f t="shared" si="304"/>
        <v>2.0564239392729341E-3</v>
      </c>
      <c r="CC244">
        <f t="shared" si="304"/>
        <v>1.9889916811538879E-3</v>
      </c>
      <c r="CD244">
        <f t="shared" si="304"/>
        <v>1.9247194978094055E-3</v>
      </c>
      <c r="CE244">
        <f t="shared" si="304"/>
        <v>1.8634073795094784E-3</v>
      </c>
      <c r="CF244">
        <f t="shared" si="307"/>
        <v>1.8048716552450787E-3</v>
      </c>
      <c r="CG244">
        <f t="shared" si="307"/>
        <v>1.7489433296783304E-3</v>
      </c>
      <c r="CH244">
        <f t="shared" si="307"/>
        <v>1.6954666249337637E-3</v>
      </c>
      <c r="CI244">
        <f t="shared" si="307"/>
        <v>1.6442976974731236E-3</v>
      </c>
      <c r="CJ244">
        <f t="shared" si="307"/>
        <v>1.5953035052796581E-3</v>
      </c>
      <c r="CK244">
        <f t="shared" si="307"/>
        <v>1.5483608046180939E-3</v>
      </c>
      <c r="CL244">
        <f t="shared" si="307"/>
        <v>1.5033552589320367E-3</v>
      </c>
      <c r="CM244">
        <f t="shared" si="307"/>
        <v>1.4601806451438944E-3</v>
      </c>
      <c r="CN244">
        <f t="shared" si="307"/>
        <v>1.418738144851932E-3</v>
      </c>
      <c r="CO244">
        <f t="shared" si="307"/>
        <v>1.3789357097671725E-3</v>
      </c>
      <c r="CP244">
        <f t="shared" si="303"/>
        <v>1.3406874922721221E-3</v>
      </c>
      <c r="CQ244">
        <f t="shared" si="303"/>
        <v>1.3039133332712557E-3</v>
      </c>
      <c r="CR244">
        <f t="shared" si="303"/>
        <v>8.3991342364374418E-4</v>
      </c>
      <c r="CS244">
        <f t="shared" si="303"/>
        <v>5.458006980131522E-4</v>
      </c>
      <c r="CT244">
        <f t="shared" si="303"/>
        <v>3.781707927381317E-4</v>
      </c>
      <c r="CU244">
        <f t="shared" si="303"/>
        <v>2.6320511319454198E-4</v>
      </c>
      <c r="CV244">
        <f t="shared" si="303"/>
        <v>1.798051333884268E-4</v>
      </c>
      <c r="CW244">
        <f t="shared" si="303"/>
        <v>1.1825211155635541E-4</v>
      </c>
      <c r="CX244">
        <f t="shared" si="303"/>
        <v>7.3064025739879158E-5</v>
      </c>
      <c r="CY244">
        <f t="shared" si="303"/>
        <v>4.076281938243392E-5</v>
      </c>
      <c r="CZ244">
        <f t="shared" si="303"/>
        <v>1.8963420607088754E-5</v>
      </c>
      <c r="DA244">
        <f t="shared" si="303"/>
        <v>5.9370189083683904E-6</v>
      </c>
      <c r="DB244">
        <f t="shared" si="303"/>
        <v>3.7730915832326583E-7</v>
      </c>
      <c r="DC244">
        <f t="shared" si="303"/>
        <v>0</v>
      </c>
      <c r="DD244">
        <f t="shared" si="303"/>
        <v>0</v>
      </c>
      <c r="DE244">
        <f t="shared" si="303"/>
        <v>0</v>
      </c>
      <c r="DF244">
        <f t="shared" si="300"/>
        <v>0</v>
      </c>
      <c r="DG244">
        <f t="shared" si="300"/>
        <v>0</v>
      </c>
      <c r="DH244">
        <f t="shared" si="300"/>
        <v>0</v>
      </c>
      <c r="DI244">
        <f t="shared" si="300"/>
        <v>0</v>
      </c>
      <c r="DJ244">
        <f t="shared" si="297"/>
        <v>0</v>
      </c>
      <c r="DK244">
        <f t="shared" si="297"/>
        <v>0</v>
      </c>
      <c r="DL244">
        <f t="shared" si="297"/>
        <v>0</v>
      </c>
      <c r="DM244">
        <f t="shared" si="297"/>
        <v>0</v>
      </c>
      <c r="DN244">
        <f t="shared" si="297"/>
        <v>0</v>
      </c>
      <c r="DO244">
        <f t="shared" si="297"/>
        <v>0</v>
      </c>
      <c r="DP244">
        <f t="shared" si="297"/>
        <v>0</v>
      </c>
      <c r="DQ244">
        <f t="shared" si="297"/>
        <v>0</v>
      </c>
      <c r="DR244">
        <f t="shared" si="297"/>
        <v>0</v>
      </c>
      <c r="DS244">
        <f t="shared" si="297"/>
        <v>0</v>
      </c>
      <c r="DT244">
        <f t="shared" si="305"/>
        <v>0</v>
      </c>
      <c r="DU244">
        <f t="shared" si="305"/>
        <v>0</v>
      </c>
      <c r="DV244">
        <f t="shared" si="305"/>
        <v>0</v>
      </c>
      <c r="DW244">
        <f t="shared" si="305"/>
        <v>0</v>
      </c>
      <c r="DX244">
        <f t="shared" si="305"/>
        <v>0</v>
      </c>
      <c r="DY244">
        <f t="shared" si="305"/>
        <v>0</v>
      </c>
      <c r="DZ244">
        <f t="shared" si="305"/>
        <v>0</v>
      </c>
      <c r="EA244">
        <f t="shared" si="305"/>
        <v>0</v>
      </c>
      <c r="EB244">
        <f t="shared" si="305"/>
        <v>0</v>
      </c>
      <c r="EC244">
        <f t="shared" si="305"/>
        <v>0</v>
      </c>
      <c r="ED244">
        <f t="shared" si="308"/>
        <v>0</v>
      </c>
      <c r="EE244">
        <f t="shared" si="308"/>
        <v>0</v>
      </c>
      <c r="EF244">
        <f t="shared" si="308"/>
        <v>0</v>
      </c>
      <c r="EG244">
        <f t="shared" si="308"/>
        <v>0</v>
      </c>
      <c r="EH244">
        <f t="shared" si="308"/>
        <v>0</v>
      </c>
      <c r="EI244">
        <f t="shared" si="308"/>
        <v>0</v>
      </c>
      <c r="EJ244">
        <f t="shared" si="308"/>
        <v>0</v>
      </c>
      <c r="EK244">
        <f t="shared" si="308"/>
        <v>0</v>
      </c>
      <c r="EL244">
        <f t="shared" si="308"/>
        <v>0</v>
      </c>
      <c r="EM244">
        <f t="shared" si="308"/>
        <v>0</v>
      </c>
      <c r="EN244">
        <f t="shared" si="294"/>
        <v>0</v>
      </c>
      <c r="EO244">
        <f t="shared" si="294"/>
        <v>0</v>
      </c>
      <c r="EP244">
        <f t="shared" si="294"/>
        <v>0</v>
      </c>
      <c r="EQ244">
        <f t="shared" si="294"/>
        <v>0</v>
      </c>
      <c r="ER244">
        <f t="shared" si="294"/>
        <v>0</v>
      </c>
      <c r="ES244">
        <f t="shared" si="294"/>
        <v>0</v>
      </c>
      <c r="ET244">
        <f t="shared" si="294"/>
        <v>0</v>
      </c>
      <c r="EU244">
        <f t="shared" si="294"/>
        <v>0</v>
      </c>
      <c r="EV244">
        <f t="shared" si="294"/>
        <v>0</v>
      </c>
      <c r="EW244">
        <f t="shared" si="294"/>
        <v>0</v>
      </c>
      <c r="EX244">
        <f t="shared" si="294"/>
        <v>0</v>
      </c>
      <c r="EZ244">
        <f t="shared" si="265"/>
        <v>0.89319516092347595</v>
      </c>
      <c r="FB244">
        <f t="shared" si="266"/>
        <v>9.7872687523798407E-3</v>
      </c>
      <c r="FC244">
        <f t="shared" si="267"/>
        <v>0.24876447911018745</v>
      </c>
    </row>
    <row r="245" spans="1:159" x14ac:dyDescent="0.25">
      <c r="A245">
        <v>1490</v>
      </c>
      <c r="B245" s="19">
        <f>'Input spectra'!Y244</f>
        <v>3.94847949169689E-2</v>
      </c>
      <c r="C245">
        <f>'Input spectra'!B244</f>
        <v>0</v>
      </c>
      <c r="D245">
        <f t="shared" si="306"/>
        <v>2.0653927966864227E-2</v>
      </c>
      <c r="E245">
        <f t="shared" si="306"/>
        <v>2.0422716461551676E-2</v>
      </c>
      <c r="F245">
        <f t="shared" si="306"/>
        <v>2.0193006487694558E-2</v>
      </c>
      <c r="G245">
        <f t="shared" si="306"/>
        <v>1.9964789801639769E-2</v>
      </c>
      <c r="H245">
        <f t="shared" si="306"/>
        <v>1.9738058201388228E-2</v>
      </c>
      <c r="I245">
        <f t="shared" si="306"/>
        <v>1.9512803526394642E-2</v>
      </c>
      <c r="J245">
        <f t="shared" si="306"/>
        <v>1.9289017657368141E-2</v>
      </c>
      <c r="K245">
        <f t="shared" si="306"/>
        <v>1.906669251607385E-2</v>
      </c>
      <c r="L245">
        <f t="shared" si="306"/>
        <v>1.8845820065135431E-2</v>
      </c>
      <c r="M245">
        <f t="shared" si="306"/>
        <v>1.8626392307838472E-2</v>
      </c>
      <c r="N245">
        <f t="shared" si="301"/>
        <v>1.8408401287934854E-2</v>
      </c>
      <c r="O245">
        <f t="shared" si="301"/>
        <v>1.8191839089447982E-2</v>
      </c>
      <c r="P245">
        <f t="shared" si="301"/>
        <v>1.7976697836478955E-2</v>
      </c>
      <c r="Q245">
        <f t="shared" si="301"/>
        <v>1.7762969693013629E-2</v>
      </c>
      <c r="R245">
        <f t="shared" si="301"/>
        <v>1.7550646862730557E-2</v>
      </c>
      <c r="S245">
        <f t="shared" si="301"/>
        <v>1.7339721588809864E-2</v>
      </c>
      <c r="T245">
        <f t="shared" si="301"/>
        <v>1.7130186153742972E-2</v>
      </c>
      <c r="U245">
        <f t="shared" si="301"/>
        <v>1.6922032879143241E-2</v>
      </c>
      <c r="V245">
        <f t="shared" si="301"/>
        <v>1.6715254125557463E-2</v>
      </c>
      <c r="W245">
        <f t="shared" si="301"/>
        <v>1.6509842292278271E-2</v>
      </c>
      <c r="X245">
        <f t="shared" si="301"/>
        <v>1.6305789817157395E-2</v>
      </c>
      <c r="Y245">
        <f t="shared" si="301"/>
        <v>1.6103089176419783E-2</v>
      </c>
      <c r="Z245">
        <f t="shared" si="301"/>
        <v>1.590173288447861E-2</v>
      </c>
      <c r="AA245">
        <f t="shared" si="301"/>
        <v>1.5701713493751143E-2</v>
      </c>
      <c r="AB245">
        <f t="shared" si="301"/>
        <v>1.5503023594475447E-2</v>
      </c>
      <c r="AC245">
        <f t="shared" si="301"/>
        <v>1.5305655814527981E-2</v>
      </c>
      <c r="AD245">
        <f t="shared" si="298"/>
        <v>1.5109602819241987E-2</v>
      </c>
      <c r="AE245">
        <f t="shared" si="298"/>
        <v>1.4914857311226794E-2</v>
      </c>
      <c r="AF245">
        <f t="shared" si="298"/>
        <v>1.472141203018792E-2</v>
      </c>
      <c r="AG245">
        <f t="shared" si="298"/>
        <v>1.4529259752748012E-2</v>
      </c>
      <c r="AH245">
        <f t="shared" si="295"/>
        <v>1.4338393292268655E-2</v>
      </c>
      <c r="AI245">
        <f t="shared" si="295"/>
        <v>1.4148805498672973E-2</v>
      </c>
      <c r="AJ245">
        <f t="shared" si="295"/>
        <v>1.396048925826909E-2</v>
      </c>
      <c r="AK245">
        <f t="shared" si="295"/>
        <v>1.3773437493574372E-2</v>
      </c>
      <c r="AL245">
        <f t="shared" si="295"/>
        <v>1.358764316314056E-2</v>
      </c>
      <c r="AM245">
        <f t="shared" si="295"/>
        <v>1.3403099261379638E-2</v>
      </c>
      <c r="AN245">
        <f t="shared" si="295"/>
        <v>1.3219798818390567E-2</v>
      </c>
      <c r="AO245">
        <f t="shared" si="295"/>
        <v>1.3037734899786813E-2</v>
      </c>
      <c r="AP245">
        <f t="shared" si="295"/>
        <v>1.2856900606524682E-2</v>
      </c>
      <c r="AQ245">
        <f t="shared" si="295"/>
        <v>1.2677289074732439E-2</v>
      </c>
      <c r="AR245">
        <f t="shared" si="302"/>
        <v>1.2498893475540259E-2</v>
      </c>
      <c r="AS245">
        <f t="shared" si="302"/>
        <v>1.2321707014910943E-2</v>
      </c>
      <c r="AT245">
        <f t="shared" si="302"/>
        <v>1.2145722933471428E-2</v>
      </c>
      <c r="AU245">
        <f t="shared" si="302"/>
        <v>1.1970934506345112E-2</v>
      </c>
      <c r="AV245">
        <f t="shared" si="302"/>
        <v>1.1797335042984915E-2</v>
      </c>
      <c r="AW245">
        <f t="shared" si="302"/>
        <v>1.1624917887007164E-2</v>
      </c>
      <c r="AX245">
        <f t="shared" si="302"/>
        <v>1.0339195088933609E-2</v>
      </c>
      <c r="AY245">
        <f t="shared" si="302"/>
        <v>8.8392161251852567E-3</v>
      </c>
      <c r="AZ245">
        <f t="shared" si="302"/>
        <v>7.9611504403730628E-3</v>
      </c>
      <c r="BA245">
        <f t="shared" si="302"/>
        <v>7.2964178322079904E-3</v>
      </c>
      <c r="BB245">
        <f t="shared" si="302"/>
        <v>6.753432985844846E-3</v>
      </c>
      <c r="BC245">
        <f t="shared" si="302"/>
        <v>6.2925253326925439E-3</v>
      </c>
      <c r="BD245">
        <f t="shared" si="302"/>
        <v>5.8919724314975995E-3</v>
      </c>
      <c r="BE245">
        <f t="shared" si="302"/>
        <v>5.5382410344457242E-3</v>
      </c>
      <c r="BF245">
        <f t="shared" si="302"/>
        <v>5.2221732880683037E-3</v>
      </c>
      <c r="BG245">
        <f t="shared" si="302"/>
        <v>4.9372049700512899E-3</v>
      </c>
      <c r="BH245">
        <f t="shared" si="299"/>
        <v>4.6784274701442419E-3</v>
      </c>
      <c r="BI245">
        <f t="shared" si="299"/>
        <v>4.4420494207633599E-3</v>
      </c>
      <c r="BJ245">
        <f t="shared" si="299"/>
        <v>4.225066731102246E-3</v>
      </c>
      <c r="BK245">
        <f t="shared" si="299"/>
        <v>4.0250496124004135E-3</v>
      </c>
      <c r="BL245">
        <f t="shared" si="296"/>
        <v>3.8399992380163291E-3</v>
      </c>
      <c r="BM245">
        <f t="shared" si="296"/>
        <v>3.668247876470041E-3</v>
      </c>
      <c r="BN245">
        <f t="shared" si="296"/>
        <v>3.5083872630913911E-3</v>
      </c>
      <c r="BO245">
        <f t="shared" si="296"/>
        <v>3.3592159401328548E-3</v>
      </c>
      <c r="BP245">
        <f t="shared" si="296"/>
        <v>3.2196997097647356E-3</v>
      </c>
      <c r="BQ245">
        <f t="shared" si="296"/>
        <v>3.0889413804251254E-3</v>
      </c>
      <c r="BR245">
        <f t="shared" si="296"/>
        <v>2.966157244466337E-3</v>
      </c>
      <c r="BS245">
        <f t="shared" si="296"/>
        <v>2.8506585258193263E-3</v>
      </c>
      <c r="BT245">
        <f t="shared" si="296"/>
        <v>2.7418365602963437E-3</v>
      </c>
      <c r="BU245">
        <f t="shared" si="296"/>
        <v>2.6391508222142679E-3</v>
      </c>
      <c r="BV245">
        <f t="shared" si="304"/>
        <v>2.5421191513570695E-3</v>
      </c>
      <c r="BW245">
        <f t="shared" si="304"/>
        <v>2.4503097020280038E-3</v>
      </c>
      <c r="BX245">
        <f t="shared" si="304"/>
        <v>2.3633342550597085E-3</v>
      </c>
      <c r="BY245">
        <f t="shared" si="304"/>
        <v>2.2808426195924016E-3</v>
      </c>
      <c r="BZ245">
        <f t="shared" si="304"/>
        <v>2.2025179143384684E-3</v>
      </c>
      <c r="CA245">
        <f t="shared" si="304"/>
        <v>2.1280725647123489E-3</v>
      </c>
      <c r="CB245">
        <f t="shared" si="304"/>
        <v>2.0572448872375601E-3</v>
      </c>
      <c r="CC245">
        <f t="shared" si="304"/>
        <v>1.9897961592420972E-3</v>
      </c>
      <c r="CD245">
        <f t="shared" si="304"/>
        <v>1.9255080922602266E-3</v>
      </c>
      <c r="CE245">
        <f t="shared" si="304"/>
        <v>1.8641806433658545E-3</v>
      </c>
      <c r="CF245">
        <f t="shared" si="307"/>
        <v>1.805630111017016E-3</v>
      </c>
      <c r="CG245">
        <f t="shared" si="307"/>
        <v>1.7496874717276103E-3</v>
      </c>
      <c r="CH245">
        <f t="shared" si="307"/>
        <v>1.6961969216160305E-3</v>
      </c>
      <c r="CI245">
        <f t="shared" si="307"/>
        <v>1.6450145930677221E-3</v>
      </c>
      <c r="CJ245">
        <f t="shared" si="307"/>
        <v>1.5960074217330963E-3</v>
      </c>
      <c r="CK245">
        <f t="shared" si="307"/>
        <v>1.5490521431232836E-3</v>
      </c>
      <c r="CL245">
        <f t="shared" si="307"/>
        <v>1.5040344013623459E-3</v>
      </c>
      <c r="CM245">
        <f t="shared" si="307"/>
        <v>1.4608479553584366E-3</v>
      </c>
      <c r="CN245">
        <f t="shared" si="307"/>
        <v>1.4193939698863218E-3</v>
      </c>
      <c r="CO245">
        <f t="shared" si="307"/>
        <v>1.3795803809221105E-3</v>
      </c>
      <c r="CP245">
        <f t="shared" si="303"/>
        <v>1.3413213261105976E-3</v>
      </c>
      <c r="CQ245">
        <f t="shared" si="303"/>
        <v>1.3045366325338057E-3</v>
      </c>
      <c r="CR245">
        <f t="shared" si="303"/>
        <v>8.4031933386232935E-4</v>
      </c>
      <c r="CS245">
        <f t="shared" si="303"/>
        <v>5.4606733832633745E-4</v>
      </c>
      <c r="CT245">
        <f t="shared" si="303"/>
        <v>3.7835752774995535E-4</v>
      </c>
      <c r="CU245">
        <f t="shared" si="303"/>
        <v>2.6333646286382694E-4</v>
      </c>
      <c r="CV245">
        <f t="shared" si="303"/>
        <v>1.7989580796089359E-4</v>
      </c>
      <c r="CW245">
        <f t="shared" si="303"/>
        <v>1.1831236667918803E-4</v>
      </c>
      <c r="CX245">
        <f t="shared" si="303"/>
        <v>7.3101639274879618E-5</v>
      </c>
      <c r="CY245">
        <f t="shared" si="303"/>
        <v>4.078401836548419E-5</v>
      </c>
      <c r="CZ245">
        <f t="shared" si="303"/>
        <v>1.8973382306584898E-5</v>
      </c>
      <c r="DA245">
        <f t="shared" si="303"/>
        <v>5.9401688877079067E-6</v>
      </c>
      <c r="DB245">
        <f t="shared" si="303"/>
        <v>3.7751132825224868E-7</v>
      </c>
      <c r="DC245">
        <f t="shared" si="303"/>
        <v>0</v>
      </c>
      <c r="DD245">
        <f t="shared" si="303"/>
        <v>0</v>
      </c>
      <c r="DE245">
        <f t="shared" si="303"/>
        <v>0</v>
      </c>
      <c r="DF245">
        <f t="shared" si="300"/>
        <v>0</v>
      </c>
      <c r="DG245">
        <f t="shared" si="300"/>
        <v>0</v>
      </c>
      <c r="DH245">
        <f t="shared" si="300"/>
        <v>0</v>
      </c>
      <c r="DI245">
        <f t="shared" si="300"/>
        <v>0</v>
      </c>
      <c r="DJ245">
        <f t="shared" si="297"/>
        <v>0</v>
      </c>
      <c r="DK245">
        <f t="shared" si="297"/>
        <v>0</v>
      </c>
      <c r="DL245">
        <f t="shared" si="297"/>
        <v>0</v>
      </c>
      <c r="DM245">
        <f t="shared" si="297"/>
        <v>0</v>
      </c>
      <c r="DN245">
        <f t="shared" si="297"/>
        <v>0</v>
      </c>
      <c r="DO245">
        <f t="shared" si="297"/>
        <v>0</v>
      </c>
      <c r="DP245">
        <f t="shared" si="297"/>
        <v>0</v>
      </c>
      <c r="DQ245">
        <f t="shared" si="297"/>
        <v>0</v>
      </c>
      <c r="DR245">
        <f t="shared" si="297"/>
        <v>0</v>
      </c>
      <c r="DS245">
        <f t="shared" si="297"/>
        <v>0</v>
      </c>
      <c r="DT245">
        <f t="shared" si="305"/>
        <v>0</v>
      </c>
      <c r="DU245">
        <f t="shared" si="305"/>
        <v>0</v>
      </c>
      <c r="DV245">
        <f t="shared" si="305"/>
        <v>0</v>
      </c>
      <c r="DW245">
        <f t="shared" si="305"/>
        <v>0</v>
      </c>
      <c r="DX245">
        <f t="shared" si="305"/>
        <v>0</v>
      </c>
      <c r="DY245">
        <f t="shared" si="305"/>
        <v>0</v>
      </c>
      <c r="DZ245">
        <f t="shared" si="305"/>
        <v>0</v>
      </c>
      <c r="EA245">
        <f t="shared" si="305"/>
        <v>0</v>
      </c>
      <c r="EB245">
        <f t="shared" si="305"/>
        <v>0</v>
      </c>
      <c r="EC245">
        <f t="shared" si="305"/>
        <v>0</v>
      </c>
      <c r="ED245">
        <f t="shared" si="308"/>
        <v>0</v>
      </c>
      <c r="EE245">
        <f t="shared" si="308"/>
        <v>0</v>
      </c>
      <c r="EF245">
        <f t="shared" si="308"/>
        <v>0</v>
      </c>
      <c r="EG245">
        <f t="shared" si="308"/>
        <v>0</v>
      </c>
      <c r="EH245">
        <f t="shared" si="308"/>
        <v>0</v>
      </c>
      <c r="EI245">
        <f t="shared" si="308"/>
        <v>0</v>
      </c>
      <c r="EJ245">
        <f t="shared" si="308"/>
        <v>0</v>
      </c>
      <c r="EK245">
        <f t="shared" si="308"/>
        <v>0</v>
      </c>
      <c r="EL245">
        <f t="shared" si="308"/>
        <v>0</v>
      </c>
      <c r="EM245">
        <f t="shared" si="308"/>
        <v>0</v>
      </c>
      <c r="EN245">
        <f t="shared" si="294"/>
        <v>0</v>
      </c>
      <c r="EO245">
        <f t="shared" si="294"/>
        <v>0</v>
      </c>
      <c r="EP245">
        <f t="shared" si="294"/>
        <v>0</v>
      </c>
      <c r="EQ245">
        <f t="shared" si="294"/>
        <v>0</v>
      </c>
      <c r="ER245">
        <f t="shared" si="294"/>
        <v>0</v>
      </c>
      <c r="ES245">
        <f t="shared" si="294"/>
        <v>0</v>
      </c>
      <c r="ET245">
        <f t="shared" si="294"/>
        <v>0</v>
      </c>
      <c r="EU245">
        <f t="shared" si="294"/>
        <v>0</v>
      </c>
      <c r="EV245">
        <f t="shared" si="294"/>
        <v>0</v>
      </c>
      <c r="EW245">
        <f t="shared" si="294"/>
        <v>0</v>
      </c>
      <c r="EX245">
        <f t="shared" si="294"/>
        <v>0</v>
      </c>
      <c r="EZ245">
        <f t="shared" si="265"/>
        <v>0.89332516792196615</v>
      </c>
      <c r="FB245">
        <f t="shared" si="266"/>
        <v>9.7743962492409797E-3</v>
      </c>
      <c r="FC245">
        <f t="shared" si="267"/>
        <v>0.2487661201969715</v>
      </c>
    </row>
    <row r="246" spans="1:159" x14ac:dyDescent="0.25">
      <c r="A246">
        <v>1495</v>
      </c>
      <c r="B246" s="19">
        <f>'Input spectra'!Y245</f>
        <v>3.9432277577815297E-2</v>
      </c>
      <c r="C246">
        <f>'Input spectra'!B245</f>
        <v>0</v>
      </c>
      <c r="D246">
        <f t="shared" si="306"/>
        <v>2.0653927966864227E-2</v>
      </c>
      <c r="E246">
        <f t="shared" si="306"/>
        <v>2.0422823716505997E-2</v>
      </c>
      <c r="F246">
        <f t="shared" si="306"/>
        <v>2.0193218585402486E-2</v>
      </c>
      <c r="G246">
        <f t="shared" si="306"/>
        <v>1.9965104353408817E-2</v>
      </c>
      <c r="H246">
        <f t="shared" si="306"/>
        <v>1.9738472841862094E-2</v>
      </c>
      <c r="I246">
        <f t="shared" si="306"/>
        <v>1.9513315913382231E-2</v>
      </c>
      <c r="J246">
        <f t="shared" si="306"/>
        <v>1.9289625471673677E-2</v>
      </c>
      <c r="K246">
        <f t="shared" si="306"/>
        <v>1.9067393461328078E-2</v>
      </c>
      <c r="L246">
        <f t="shared" si="306"/>
        <v>1.8846611867627851E-2</v>
      </c>
      <c r="M246">
        <f t="shared" si="306"/>
        <v>1.8627272716350663E-2</v>
      </c>
      <c r="N246">
        <f t="shared" si="301"/>
        <v>1.840936807357485E-2</v>
      </c>
      <c r="O246">
        <f t="shared" si="301"/>
        <v>1.8192890045485684E-2</v>
      </c>
      <c r="P246">
        <f t="shared" si="301"/>
        <v>1.7977830778182598E-2</v>
      </c>
      <c r="Q246">
        <f t="shared" si="301"/>
        <v>1.7764182457487281E-2</v>
      </c>
      <c r="R246">
        <f t="shared" si="301"/>
        <v>1.7551937308752645E-2</v>
      </c>
      <c r="S246">
        <f t="shared" si="301"/>
        <v>1.7341087596672744E-2</v>
      </c>
      <c r="T246">
        <f t="shared" si="301"/>
        <v>1.7131625625093492E-2</v>
      </c>
      <c r="U246">
        <f t="shared" si="301"/>
        <v>1.6923543736824326E-2</v>
      </c>
      <c r="V246">
        <f t="shared" si="301"/>
        <v>1.6716834313450734E-2</v>
      </c>
      <c r="W246">
        <f t="shared" si="301"/>
        <v>1.6511489775147617E-2</v>
      </c>
      <c r="X246">
        <f t="shared" si="301"/>
        <v>1.6307502580493582E-2</v>
      </c>
      <c r="Y246">
        <f t="shared" si="301"/>
        <v>1.6104865226286031E-2</v>
      </c>
      <c r="Z246">
        <f t="shared" si="301"/>
        <v>1.5903570247357168E-2</v>
      </c>
      <c r="AA246">
        <f t="shared" si="301"/>
        <v>1.5703610216390829E-2</v>
      </c>
      <c r="AB246">
        <f t="shared" si="301"/>
        <v>1.5504977743740168E-2</v>
      </c>
      <c r="AC246">
        <f t="shared" si="301"/>
        <v>1.5307665477246218E-2</v>
      </c>
      <c r="AD246">
        <f t="shared" si="298"/>
        <v>1.5111666102057251E-2</v>
      </c>
      <c r="AE246">
        <f t="shared" si="298"/>
        <v>1.4916972340449027E-2</v>
      </c>
      <c r="AF246">
        <f t="shared" si="298"/>
        <v>1.4723576951645844E-2</v>
      </c>
      <c r="AG246">
        <f t="shared" si="298"/>
        <v>1.4531472731642441E-2</v>
      </c>
      <c r="AH246">
        <f t="shared" si="295"/>
        <v>1.4340652513026719E-2</v>
      </c>
      <c r="AI246">
        <f t="shared" si="295"/>
        <v>1.4151109164803307E-2</v>
      </c>
      <c r="AJ246">
        <f t="shared" si="295"/>
        <v>1.3962835592217919E-2</v>
      </c>
      <c r="AK246">
        <f t="shared" si="295"/>
        <v>1.3775824736582554E-2</v>
      </c>
      <c r="AL246">
        <f t="shared" si="295"/>
        <v>1.3590069575101511E-2</v>
      </c>
      <c r="AM246">
        <f t="shared" si="295"/>
        <v>1.3405563120698207E-2</v>
      </c>
      <c r="AN246">
        <f t="shared" si="295"/>
        <v>1.3222298421842778E-2</v>
      </c>
      <c r="AO246">
        <f t="shared" si="295"/>
        <v>1.3040268562380544E-2</v>
      </c>
      <c r="AP246">
        <f t="shared" si="295"/>
        <v>1.2859466661361217E-2</v>
      </c>
      <c r="AQ246">
        <f t="shared" si="295"/>
        <v>1.2679885872868927E-2</v>
      </c>
      <c r="AR246">
        <f t="shared" si="302"/>
        <v>1.2501519385853045E-2</v>
      </c>
      <c r="AS246">
        <f t="shared" si="302"/>
        <v>1.2324360423959797E-2</v>
      </c>
      <c r="AT246">
        <f t="shared" si="302"/>
        <v>1.2148402245364627E-2</v>
      </c>
      <c r="AU246">
        <f t="shared" si="302"/>
        <v>1.1973638142605414E-2</v>
      </c>
      <c r="AV246">
        <f t="shared" si="302"/>
        <v>1.1800061442416389E-2</v>
      </c>
      <c r="AW246">
        <f t="shared" si="302"/>
        <v>1.162766550556288E-2</v>
      </c>
      <c r="AX246">
        <f t="shared" si="302"/>
        <v>1.0341693130928933E-2</v>
      </c>
      <c r="AY246">
        <f t="shared" si="302"/>
        <v>8.8413981913976723E-3</v>
      </c>
      <c r="AZ246">
        <f t="shared" si="302"/>
        <v>7.9631575658448712E-3</v>
      </c>
      <c r="BA246">
        <f t="shared" si="302"/>
        <v>7.2982956972223005E-3</v>
      </c>
      <c r="BB246">
        <f t="shared" si="302"/>
        <v>6.7552065803486595E-3</v>
      </c>
      <c r="BC246">
        <f t="shared" si="302"/>
        <v>6.2942109385213272E-3</v>
      </c>
      <c r="BD246">
        <f t="shared" si="302"/>
        <v>5.8935816909392973E-3</v>
      </c>
      <c r="BE246">
        <f t="shared" si="302"/>
        <v>5.5397827735194777E-3</v>
      </c>
      <c r="BF246">
        <f t="shared" si="302"/>
        <v>5.2236544731724252E-3</v>
      </c>
      <c r="BG246">
        <f t="shared" si="302"/>
        <v>4.9386312648040448E-3</v>
      </c>
      <c r="BH246">
        <f t="shared" si="299"/>
        <v>4.6798035844380029E-3</v>
      </c>
      <c r="BI246">
        <f t="shared" si="299"/>
        <v>4.443379342119645E-3</v>
      </c>
      <c r="BJ246">
        <f t="shared" si="299"/>
        <v>4.2263538848484649E-3</v>
      </c>
      <c r="BK246">
        <f t="shared" si="299"/>
        <v>4.0262969765238231E-3</v>
      </c>
      <c r="BL246">
        <f t="shared" si="296"/>
        <v>3.8412094279281729E-3</v>
      </c>
      <c r="BM246">
        <f t="shared" si="296"/>
        <v>3.6694232090910333E-3</v>
      </c>
      <c r="BN246">
        <f t="shared" si="296"/>
        <v>3.5095298063070415E-3</v>
      </c>
      <c r="BO246">
        <f t="shared" si="296"/>
        <v>3.3603275516379356E-3</v>
      </c>
      <c r="BP246">
        <f t="shared" si="296"/>
        <v>3.2207820680452272E-3</v>
      </c>
      <c r="BQ246">
        <f t="shared" si="296"/>
        <v>3.0899960098041118E-3</v>
      </c>
      <c r="BR246">
        <f t="shared" si="296"/>
        <v>2.9671855355938555E-3</v>
      </c>
      <c r="BS246">
        <f t="shared" si="296"/>
        <v>2.8516617526138589E-3</v>
      </c>
      <c r="BT246">
        <f t="shared" si="296"/>
        <v>2.7428158940864295E-3</v>
      </c>
      <c r="BU246">
        <f t="shared" si="296"/>
        <v>2.6401073436447377E-3</v>
      </c>
      <c r="BV246">
        <f t="shared" si="304"/>
        <v>2.543053860491556E-3</v>
      </c>
      <c r="BW246">
        <f t="shared" si="304"/>
        <v>2.4512235269819257E-3</v>
      </c>
      <c r="BX246">
        <f t="shared" si="304"/>
        <v>2.3642280594254415E-3</v>
      </c>
      <c r="BY246">
        <f t="shared" si="304"/>
        <v>2.2817172088636963E-3</v>
      </c>
      <c r="BZ246">
        <f t="shared" si="304"/>
        <v>2.2033740414995327E-3</v>
      </c>
      <c r="CA246">
        <f t="shared" si="304"/>
        <v>2.1289109351248807E-3</v>
      </c>
      <c r="CB246">
        <f t="shared" si="304"/>
        <v>2.058066162934006E-3</v>
      </c>
      <c r="CC246">
        <f t="shared" si="304"/>
        <v>1.9906009627137663E-3</v>
      </c>
      <c r="CD246">
        <f t="shared" si="304"/>
        <v>1.9262970098133016E-3</v>
      </c>
      <c r="CE246">
        <f t="shared" si="304"/>
        <v>1.8649542281058968E-3</v>
      </c>
      <c r="CF246">
        <f t="shared" si="307"/>
        <v>1.8063888855125347E-3</v>
      </c>
      <c r="CG246">
        <f t="shared" si="307"/>
        <v>1.7504319303951476E-3</v>
      </c>
      <c r="CH246">
        <f t="shared" si="307"/>
        <v>1.6969275328625811E-3</v>
      </c>
      <c r="CI246">
        <f t="shared" si="307"/>
        <v>1.6457318012208641E-3</v>
      </c>
      <c r="CJ246">
        <f t="shared" si="307"/>
        <v>1.5967116487847195E-3</v>
      </c>
      <c r="CK246">
        <f t="shared" si="307"/>
        <v>1.5497437903090646E-3</v>
      </c>
      <c r="CL246">
        <f t="shared" si="307"/>
        <v>1.5047138505960124E-3</v>
      </c>
      <c r="CM246">
        <f t="shared" si="307"/>
        <v>1.4615155705372477E-3</v>
      </c>
      <c r="CN246">
        <f t="shared" si="307"/>
        <v>1.4200500980819943E-3</v>
      </c>
      <c r="CO246">
        <f t="shared" si="307"/>
        <v>1.3802253534695608E-3</v>
      </c>
      <c r="CP246">
        <f t="shared" si="303"/>
        <v>1.341955459605285E-3</v>
      </c>
      <c r="CQ246">
        <f t="shared" si="303"/>
        <v>1.3051602297471173E-3</v>
      </c>
      <c r="CR246">
        <f t="shared" si="303"/>
        <v>8.407254402476869E-4</v>
      </c>
      <c r="CS246">
        <f t="shared" si="303"/>
        <v>5.4633410890146054E-4</v>
      </c>
      <c r="CT246">
        <f t="shared" si="303"/>
        <v>3.7854435496870062E-4</v>
      </c>
      <c r="CU246">
        <f t="shared" si="303"/>
        <v>2.6346787808174591E-4</v>
      </c>
      <c r="CV246">
        <f t="shared" si="303"/>
        <v>1.7998652825996413E-4</v>
      </c>
      <c r="CW246">
        <f t="shared" si="303"/>
        <v>1.183726525048959E-4</v>
      </c>
      <c r="CX246">
        <f t="shared" si="303"/>
        <v>7.3139272173417761E-5</v>
      </c>
      <c r="CY246">
        <f t="shared" si="303"/>
        <v>4.0805228373210601E-5</v>
      </c>
      <c r="CZ246">
        <f t="shared" si="303"/>
        <v>1.8983349239074547E-5</v>
      </c>
      <c r="DA246">
        <f t="shared" si="303"/>
        <v>5.943320538318814E-6</v>
      </c>
      <c r="DB246">
        <f t="shared" si="303"/>
        <v>3.7771360650799564E-7</v>
      </c>
      <c r="DC246">
        <f t="shared" si="303"/>
        <v>0</v>
      </c>
      <c r="DD246">
        <f t="shared" si="303"/>
        <v>0</v>
      </c>
      <c r="DE246">
        <f t="shared" si="303"/>
        <v>0</v>
      </c>
      <c r="DF246">
        <f t="shared" si="300"/>
        <v>0</v>
      </c>
      <c r="DG246">
        <f t="shared" si="300"/>
        <v>0</v>
      </c>
      <c r="DH246">
        <f t="shared" si="300"/>
        <v>0</v>
      </c>
      <c r="DI246">
        <f t="shared" si="300"/>
        <v>0</v>
      </c>
      <c r="DJ246">
        <f t="shared" si="297"/>
        <v>0</v>
      </c>
      <c r="DK246">
        <f t="shared" si="297"/>
        <v>0</v>
      </c>
      <c r="DL246">
        <f t="shared" si="297"/>
        <v>0</v>
      </c>
      <c r="DM246">
        <f t="shared" si="297"/>
        <v>0</v>
      </c>
      <c r="DN246">
        <f t="shared" si="297"/>
        <v>0</v>
      </c>
      <c r="DO246">
        <f t="shared" si="297"/>
        <v>0</v>
      </c>
      <c r="DP246">
        <f t="shared" si="297"/>
        <v>0</v>
      </c>
      <c r="DQ246">
        <f t="shared" si="297"/>
        <v>0</v>
      </c>
      <c r="DR246">
        <f t="shared" si="297"/>
        <v>0</v>
      </c>
      <c r="DS246">
        <f t="shared" si="297"/>
        <v>0</v>
      </c>
      <c r="DT246">
        <f t="shared" si="305"/>
        <v>0</v>
      </c>
      <c r="DU246">
        <f t="shared" si="305"/>
        <v>0</v>
      </c>
      <c r="DV246">
        <f t="shared" si="305"/>
        <v>0</v>
      </c>
      <c r="DW246">
        <f t="shared" si="305"/>
        <v>0</v>
      </c>
      <c r="DX246">
        <f t="shared" si="305"/>
        <v>0</v>
      </c>
      <c r="DY246">
        <f t="shared" si="305"/>
        <v>0</v>
      </c>
      <c r="DZ246">
        <f t="shared" si="305"/>
        <v>0</v>
      </c>
      <c r="EA246">
        <f t="shared" si="305"/>
        <v>0</v>
      </c>
      <c r="EB246">
        <f t="shared" si="305"/>
        <v>0</v>
      </c>
      <c r="EC246">
        <f t="shared" si="305"/>
        <v>0</v>
      </c>
      <c r="ED246">
        <f t="shared" si="308"/>
        <v>0</v>
      </c>
      <c r="EE246">
        <f t="shared" si="308"/>
        <v>0</v>
      </c>
      <c r="EF246">
        <f t="shared" si="308"/>
        <v>0</v>
      </c>
      <c r="EG246">
        <f t="shared" si="308"/>
        <v>0</v>
      </c>
      <c r="EH246">
        <f t="shared" si="308"/>
        <v>0</v>
      </c>
      <c r="EI246">
        <f t="shared" si="308"/>
        <v>0</v>
      </c>
      <c r="EJ246">
        <f t="shared" si="308"/>
        <v>0</v>
      </c>
      <c r="EK246">
        <f t="shared" si="308"/>
        <v>0</v>
      </c>
      <c r="EL246">
        <f t="shared" si="308"/>
        <v>0</v>
      </c>
      <c r="EM246">
        <f t="shared" si="308"/>
        <v>0</v>
      </c>
      <c r="EN246">
        <f t="shared" si="294"/>
        <v>0</v>
      </c>
      <c r="EO246">
        <f t="shared" si="294"/>
        <v>0</v>
      </c>
      <c r="EP246">
        <f t="shared" si="294"/>
        <v>0</v>
      </c>
      <c r="EQ246">
        <f t="shared" si="294"/>
        <v>0</v>
      </c>
      <c r="ER246">
        <f t="shared" si="294"/>
        <v>0</v>
      </c>
      <c r="ES246">
        <f t="shared" si="294"/>
        <v>0</v>
      </c>
      <c r="ET246">
        <f t="shared" si="294"/>
        <v>0</v>
      </c>
      <c r="EU246">
        <f t="shared" si="294"/>
        <v>0</v>
      </c>
      <c r="EV246">
        <f t="shared" si="294"/>
        <v>0</v>
      </c>
      <c r="EW246">
        <f t="shared" si="294"/>
        <v>0</v>
      </c>
      <c r="EX246">
        <f t="shared" si="294"/>
        <v>0</v>
      </c>
      <c r="EZ246">
        <f t="shared" si="265"/>
        <v>0.89345520427638514</v>
      </c>
      <c r="FB246">
        <f t="shared" si="266"/>
        <v>9.761523408082895E-3</v>
      </c>
      <c r="FC246">
        <f t="shared" si="267"/>
        <v>0.24876776128397302</v>
      </c>
    </row>
    <row r="247" spans="1:159" x14ac:dyDescent="0.25">
      <c r="A247">
        <v>1500</v>
      </c>
      <c r="B247" s="19">
        <f>'Input spectra'!Y246</f>
        <v>3.9379760238661701E-2</v>
      </c>
      <c r="C247">
        <f>'Input spectra'!B246</f>
        <v>0</v>
      </c>
      <c r="D247">
        <f t="shared" si="306"/>
        <v>2.0653927966864227E-2</v>
      </c>
      <c r="E247">
        <f t="shared" si="306"/>
        <v>2.0422930972023596E-2</v>
      </c>
      <c r="F247">
        <f t="shared" si="306"/>
        <v>2.0193430685338187E-2</v>
      </c>
      <c r="G247">
        <f t="shared" si="306"/>
        <v>1.9965418910133734E-2</v>
      </c>
      <c r="H247">
        <f t="shared" si="306"/>
        <v>1.9738887491046377E-2</v>
      </c>
      <c r="I247">
        <f t="shared" si="306"/>
        <v>1.9513828313824595E-2</v>
      </c>
      <c r="J247">
        <f t="shared" si="306"/>
        <v>1.9290233305131989E-2</v>
      </c>
      <c r="K247">
        <f t="shared" si="306"/>
        <v>1.9068094432351024E-2</v>
      </c>
      <c r="L247">
        <f t="shared" si="306"/>
        <v>1.8847403703387652E-2</v>
      </c>
      <c r="M247">
        <f t="shared" si="306"/>
        <v>1.8628153166476879E-2</v>
      </c>
      <c r="N247">
        <f t="shared" si="301"/>
        <v>1.8410334909989189E-2</v>
      </c>
      <c r="O247">
        <f t="shared" si="301"/>
        <v>1.8193941062237897E-2</v>
      </c>
      <c r="P247">
        <f t="shared" si="301"/>
        <v>1.797896379128739E-2</v>
      </c>
      <c r="Q247">
        <f t="shared" si="301"/>
        <v>1.7765395304762271E-2</v>
      </c>
      <c r="R247">
        <f t="shared" si="301"/>
        <v>1.7553227849657332E-2</v>
      </c>
      <c r="S247">
        <f t="shared" si="301"/>
        <v>1.7342453712148508E-2</v>
      </c>
      <c r="T247">
        <f t="shared" si="301"/>
        <v>1.7133065217404621E-2</v>
      </c>
      <c r="U247">
        <f t="shared" si="301"/>
        <v>1.6925054729400018E-2</v>
      </c>
      <c r="V247">
        <f t="shared" si="301"/>
        <v>1.6718414650728139E-2</v>
      </c>
      <c r="W247">
        <f t="shared" si="301"/>
        <v>1.651313742241586E-2</v>
      </c>
      <c r="X247">
        <f t="shared" si="301"/>
        <v>1.6309215523738766E-2</v>
      </c>
      <c r="Y247">
        <f t="shared" si="301"/>
        <v>1.6106641472037251E-2</v>
      </c>
      <c r="Z247">
        <f t="shared" si="301"/>
        <v>1.5905407822533496E-2</v>
      </c>
      <c r="AA247">
        <f t="shared" si="301"/>
        <v>1.5705507168149248E-2</v>
      </c>
      <c r="AB247">
        <f t="shared" si="301"/>
        <v>1.5506932139324534E-2</v>
      </c>
      <c r="AC247">
        <f t="shared" si="301"/>
        <v>1.5309675403837122E-2</v>
      </c>
      <c r="AD247">
        <f t="shared" si="298"/>
        <v>1.5113729666622871E-2</v>
      </c>
      <c r="AE247">
        <f t="shared" si="298"/>
        <v>1.4919087669596929E-2</v>
      </c>
      <c r="AF247">
        <f t="shared" si="298"/>
        <v>1.4725742191475738E-2</v>
      </c>
      <c r="AG247">
        <f t="shared" si="298"/>
        <v>1.4533686047599848E-2</v>
      </c>
      <c r="AH247">
        <f t="shared" si="295"/>
        <v>1.4342912089757612E-2</v>
      </c>
      <c r="AI247">
        <f t="shared" si="295"/>
        <v>1.4153413206009656E-2</v>
      </c>
      <c r="AJ247">
        <f t="shared" si="295"/>
        <v>1.3965182320514172E-2</v>
      </c>
      <c r="AK247">
        <f t="shared" si="295"/>
        <v>1.3778212393353032E-2</v>
      </c>
      <c r="AL247">
        <f t="shared" si="295"/>
        <v>1.3592496420358726E-2</v>
      </c>
      <c r="AM247">
        <f t="shared" si="295"/>
        <v>1.3408027432942072E-2</v>
      </c>
      <c r="AN247">
        <f t="shared" si="295"/>
        <v>1.3224798497920744E-2</v>
      </c>
      <c r="AO247">
        <f t="shared" si="295"/>
        <v>1.3042802717348614E-2</v>
      </c>
      <c r="AP247">
        <f t="shared" si="295"/>
        <v>1.2862033228345868E-2</v>
      </c>
      <c r="AQ247">
        <f t="shared" si="295"/>
        <v>1.2682483202929907E-2</v>
      </c>
      <c r="AR247">
        <f t="shared" si="302"/>
        <v>1.2504145847847066E-2</v>
      </c>
      <c r="AS247">
        <f t="shared" si="302"/>
        <v>1.2327014404405093E-2</v>
      </c>
      <c r="AT247">
        <f t="shared" si="302"/>
        <v>1.2151082148306397E-2</v>
      </c>
      <c r="AU247">
        <f t="shared" si="302"/>
        <v>1.1976342389482121E-2</v>
      </c>
      <c r="AV247">
        <f t="shared" si="302"/>
        <v>1.180278847192693E-2</v>
      </c>
      <c r="AW247">
        <f t="shared" si="302"/>
        <v>1.1630413773534604E-2</v>
      </c>
      <c r="AX247">
        <f t="shared" si="302"/>
        <v>1.0344191776473543E-2</v>
      </c>
      <c r="AY247">
        <f t="shared" si="302"/>
        <v>8.8435807962792285E-3</v>
      </c>
      <c r="AZ247">
        <f t="shared" si="302"/>
        <v>7.965165197343126E-3</v>
      </c>
      <c r="BA247">
        <f t="shared" si="302"/>
        <v>7.3001740455391146E-3</v>
      </c>
      <c r="BB247">
        <f t="shared" si="302"/>
        <v>6.7569806406359446E-3</v>
      </c>
      <c r="BC247">
        <f t="shared" si="302"/>
        <v>6.2958969958805946E-3</v>
      </c>
      <c r="BD247">
        <f t="shared" si="302"/>
        <v>5.895191389913932E-3</v>
      </c>
      <c r="BE247">
        <f t="shared" si="302"/>
        <v>5.5413249417835394E-3</v>
      </c>
      <c r="BF247">
        <f t="shared" si="302"/>
        <v>5.2251360783907765E-3</v>
      </c>
      <c r="BG247">
        <f t="shared" si="302"/>
        <v>4.9400579715949324E-3</v>
      </c>
      <c r="BH247">
        <f t="shared" si="299"/>
        <v>4.6811801035025026E-3</v>
      </c>
      <c r="BI247">
        <f t="shared" si="299"/>
        <v>4.4447096616459297E-3</v>
      </c>
      <c r="BJ247">
        <f t="shared" si="299"/>
        <v>4.2276414307221635E-3</v>
      </c>
      <c r="BK247">
        <f t="shared" si="299"/>
        <v>4.0275447272057601E-3</v>
      </c>
      <c r="BL247">
        <f t="shared" si="296"/>
        <v>3.842419999235827E-3</v>
      </c>
      <c r="BM247">
        <f t="shared" si="296"/>
        <v>3.6705989182969278E-3</v>
      </c>
      <c r="BN247">
        <f t="shared" si="296"/>
        <v>3.5106727216039075E-3</v>
      </c>
      <c r="BO247">
        <f t="shared" si="296"/>
        <v>3.3614395309907999E-3</v>
      </c>
      <c r="BP247">
        <f t="shared" si="296"/>
        <v>3.2218647901793543E-3</v>
      </c>
      <c r="BQ247">
        <f t="shared" si="296"/>
        <v>3.0910509992556887E-3</v>
      </c>
      <c r="BR247">
        <f t="shared" si="296"/>
        <v>2.9682141832037033E-3</v>
      </c>
      <c r="BS247">
        <f t="shared" si="296"/>
        <v>2.8526653324720758E-3</v>
      </c>
      <c r="BT247">
        <f t="shared" si="296"/>
        <v>2.7437955776766043E-3</v>
      </c>
      <c r="BU247">
        <f t="shared" si="296"/>
        <v>2.6410642117523429E-3</v>
      </c>
      <c r="BV247">
        <f t="shared" si="304"/>
        <v>2.5439889133082668E-3</v>
      </c>
      <c r="BW247">
        <f t="shared" si="304"/>
        <v>2.4521376927401331E-3</v>
      </c>
      <c r="BX247">
        <f t="shared" si="304"/>
        <v>2.3651222018247144E-3</v>
      </c>
      <c r="BY247">
        <f t="shared" si="304"/>
        <v>2.2825921334963116E-3</v>
      </c>
      <c r="BZ247">
        <f t="shared" si="304"/>
        <v>2.2042305014405086E-3</v>
      </c>
      <c r="CA247">
        <f t="shared" si="304"/>
        <v>2.1297496358198289E-3</v>
      </c>
      <c r="CB247">
        <f t="shared" si="304"/>
        <v>2.0588877664931061E-3</v>
      </c>
      <c r="CC247">
        <f t="shared" si="304"/>
        <v>1.9914060917005012E-3</v>
      </c>
      <c r="CD247">
        <f t="shared" si="304"/>
        <v>1.9270862506010117E-3</v>
      </c>
      <c r="CE247">
        <f t="shared" si="304"/>
        <v>1.865728133862763E-3</v>
      </c>
      <c r="CF247">
        <f t="shared" si="307"/>
        <v>1.8071479788655709E-3</v>
      </c>
      <c r="CG247">
        <f t="shared" si="307"/>
        <v>1.7511767058156573E-3</v>
      </c>
      <c r="CH247">
        <f t="shared" si="307"/>
        <v>1.6976584588089087E-3</v>
      </c>
      <c r="CI247">
        <f t="shared" si="307"/>
        <v>1.6464493220688216E-3</v>
      </c>
      <c r="CJ247">
        <f t="shared" si="307"/>
        <v>1.5974161865715769E-3</v>
      </c>
      <c r="CK247">
        <f t="shared" si="307"/>
        <v>1.5504357463132618E-3</v>
      </c>
      <c r="CL247">
        <f t="shared" si="307"/>
        <v>1.5053936067716349E-3</v>
      </c>
      <c r="CM247">
        <f t="shared" si="307"/>
        <v>1.4621834908196975E-3</v>
      </c>
      <c r="CN247">
        <f t="shared" si="307"/>
        <v>1.4207065295790888E-3</v>
      </c>
      <c r="CO247">
        <f t="shared" si="307"/>
        <v>1.3808706275504285E-3</v>
      </c>
      <c r="CP247">
        <f t="shared" si="303"/>
        <v>1.3425898928978515E-3</v>
      </c>
      <c r="CQ247">
        <f t="shared" si="303"/>
        <v>1.3057841250536171E-3</v>
      </c>
      <c r="CR247">
        <f t="shared" si="303"/>
        <v>8.4113174289461991E-4</v>
      </c>
      <c r="CS247">
        <f t="shared" si="303"/>
        <v>5.466010098021584E-4</v>
      </c>
      <c r="CT247">
        <f t="shared" si="303"/>
        <v>3.7873127443989783E-4</v>
      </c>
      <c r="CU247">
        <f t="shared" si="303"/>
        <v>2.6359935888101014E-4</v>
      </c>
      <c r="CV247">
        <f t="shared" si="303"/>
        <v>1.8007729430869805E-4</v>
      </c>
      <c r="CW247">
        <f t="shared" si="303"/>
        <v>1.1843296904912357E-4</v>
      </c>
      <c r="CX247">
        <f t="shared" si="303"/>
        <v>7.3176924445461972E-5</v>
      </c>
      <c r="CY247">
        <f t="shared" si="303"/>
        <v>4.0826449411346616E-5</v>
      </c>
      <c r="CZ247">
        <f t="shared" si="303"/>
        <v>1.8993321407306652E-5</v>
      </c>
      <c r="DA247">
        <f t="shared" si="303"/>
        <v>5.9464738610878294E-6</v>
      </c>
      <c r="DB247">
        <f t="shared" si="303"/>
        <v>3.7791599314855032E-7</v>
      </c>
      <c r="DC247">
        <f t="shared" si="303"/>
        <v>0</v>
      </c>
      <c r="DD247">
        <f t="shared" si="303"/>
        <v>0</v>
      </c>
      <c r="DE247">
        <f t="shared" si="303"/>
        <v>0</v>
      </c>
      <c r="DF247">
        <f t="shared" si="300"/>
        <v>0</v>
      </c>
      <c r="DG247">
        <f t="shared" si="300"/>
        <v>0</v>
      </c>
      <c r="DH247">
        <f t="shared" si="300"/>
        <v>0</v>
      </c>
      <c r="DI247">
        <f t="shared" si="300"/>
        <v>0</v>
      </c>
      <c r="DJ247">
        <f t="shared" si="297"/>
        <v>0</v>
      </c>
      <c r="DK247">
        <f t="shared" si="297"/>
        <v>0</v>
      </c>
      <c r="DL247">
        <f t="shared" si="297"/>
        <v>0</v>
      </c>
      <c r="DM247">
        <f t="shared" si="297"/>
        <v>0</v>
      </c>
      <c r="DN247">
        <f t="shared" si="297"/>
        <v>0</v>
      </c>
      <c r="DO247">
        <f t="shared" si="297"/>
        <v>0</v>
      </c>
      <c r="DP247">
        <f t="shared" si="297"/>
        <v>0</v>
      </c>
      <c r="DQ247">
        <f t="shared" si="297"/>
        <v>0</v>
      </c>
      <c r="DR247">
        <f t="shared" si="297"/>
        <v>0</v>
      </c>
      <c r="DS247">
        <f t="shared" si="297"/>
        <v>0</v>
      </c>
      <c r="DT247">
        <f t="shared" si="305"/>
        <v>0</v>
      </c>
      <c r="DU247">
        <f t="shared" si="305"/>
        <v>0</v>
      </c>
      <c r="DV247">
        <f t="shared" si="305"/>
        <v>0</v>
      </c>
      <c r="DW247">
        <f t="shared" si="305"/>
        <v>0</v>
      </c>
      <c r="DX247">
        <f t="shared" si="305"/>
        <v>0</v>
      </c>
      <c r="DY247">
        <f t="shared" si="305"/>
        <v>0</v>
      </c>
      <c r="DZ247">
        <f t="shared" si="305"/>
        <v>0</v>
      </c>
      <c r="EA247">
        <f t="shared" si="305"/>
        <v>0</v>
      </c>
      <c r="EB247">
        <f t="shared" si="305"/>
        <v>0</v>
      </c>
      <c r="EC247">
        <f t="shared" si="305"/>
        <v>0</v>
      </c>
      <c r="ED247">
        <f t="shared" si="308"/>
        <v>0</v>
      </c>
      <c r="EE247">
        <f t="shared" si="308"/>
        <v>0</v>
      </c>
      <c r="EF247">
        <f t="shared" si="308"/>
        <v>0</v>
      </c>
      <c r="EG247">
        <f t="shared" si="308"/>
        <v>0</v>
      </c>
      <c r="EH247">
        <f t="shared" si="308"/>
        <v>0</v>
      </c>
      <c r="EI247">
        <f t="shared" si="308"/>
        <v>0</v>
      </c>
      <c r="EJ247">
        <f t="shared" si="308"/>
        <v>0</v>
      </c>
      <c r="EK247">
        <f t="shared" si="308"/>
        <v>0</v>
      </c>
      <c r="EL247">
        <f t="shared" si="308"/>
        <v>0</v>
      </c>
      <c r="EM247">
        <f t="shared" si="308"/>
        <v>0</v>
      </c>
      <c r="EN247">
        <f t="shared" si="294"/>
        <v>0</v>
      </c>
      <c r="EO247">
        <f t="shared" si="294"/>
        <v>0</v>
      </c>
      <c r="EP247">
        <f t="shared" si="294"/>
        <v>0</v>
      </c>
      <c r="EQ247">
        <f t="shared" si="294"/>
        <v>0</v>
      </c>
      <c r="ER247">
        <f t="shared" si="294"/>
        <v>0</v>
      </c>
      <c r="ES247">
        <f t="shared" si="294"/>
        <v>0</v>
      </c>
      <c r="ET247">
        <f t="shared" si="294"/>
        <v>0</v>
      </c>
      <c r="EU247">
        <f t="shared" si="294"/>
        <v>0</v>
      </c>
      <c r="EV247">
        <f t="shared" si="294"/>
        <v>0</v>
      </c>
      <c r="EW247">
        <f t="shared" si="294"/>
        <v>0</v>
      </c>
      <c r="EX247">
        <f t="shared" si="294"/>
        <v>0</v>
      </c>
      <c r="EZ247">
        <f t="shared" si="265"/>
        <v>0.89358526999498311</v>
      </c>
      <c r="FB247">
        <f t="shared" si="266"/>
        <v>9.7486502288967047E-3</v>
      </c>
      <c r="FC247">
        <f t="shared" si="267"/>
        <v>0.24876940237118583</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3C555-10C3-4C80-B47F-EFC446CEF5FE}">
  <dimension ref="A1:FC247"/>
  <sheetViews>
    <sheetView workbookViewId="0">
      <pane xSplit="1" ySplit="2" topLeftCell="ER208" activePane="bottomRight" state="frozen"/>
      <selection pane="topRight" activeCell="B1" sqref="B1"/>
      <selection pane="bottomLeft" activeCell="A3" sqref="A3"/>
      <selection pane="bottomRight" activeCell="FB3" sqref="FB3:FB247"/>
    </sheetView>
  </sheetViews>
  <sheetFormatPr defaultRowHeight="15" x14ac:dyDescent="0.25"/>
  <cols>
    <col min="1" max="1" width="36.140625" bestFit="1" customWidth="1"/>
    <col min="2" max="2" width="36.140625" customWidth="1"/>
    <col min="3" max="3" width="40.28515625" bestFit="1" customWidth="1"/>
    <col min="4" max="7" width="12" bestFit="1" customWidth="1"/>
    <col min="8" max="8" width="11" bestFit="1" customWidth="1"/>
    <col min="9" max="17" width="12" bestFit="1" customWidth="1"/>
    <col min="18" max="18" width="11" bestFit="1" customWidth="1"/>
    <col min="19" max="27" width="12" bestFit="1" customWidth="1"/>
    <col min="28" max="28" width="11" bestFit="1" customWidth="1"/>
    <col min="29" max="37" width="12" bestFit="1" customWidth="1"/>
    <col min="38" max="38" width="10" bestFit="1" customWidth="1"/>
    <col min="39" max="46" width="12" bestFit="1" customWidth="1"/>
    <col min="47" max="47" width="11" bestFit="1" customWidth="1"/>
    <col min="48" max="56" width="12" bestFit="1" customWidth="1"/>
    <col min="57" max="57" width="10" bestFit="1" customWidth="1"/>
    <col min="58" max="67" width="12" bestFit="1" customWidth="1"/>
    <col min="68" max="68" width="11" bestFit="1" customWidth="1"/>
    <col min="69" max="75" width="12" bestFit="1" customWidth="1"/>
    <col min="76" max="76" width="11" bestFit="1" customWidth="1"/>
    <col min="77" max="80" width="12" bestFit="1" customWidth="1"/>
    <col min="81" max="81" width="11" bestFit="1" customWidth="1"/>
    <col min="82" max="85" width="12" bestFit="1" customWidth="1"/>
    <col min="86" max="86" width="11" bestFit="1" customWidth="1"/>
    <col min="87" max="95" width="12" bestFit="1" customWidth="1"/>
    <col min="96" max="96" width="11" bestFit="1" customWidth="1"/>
    <col min="97" max="97" width="12" bestFit="1" customWidth="1"/>
    <col min="98" max="102" width="12.5703125" bestFit="1" customWidth="1"/>
    <col min="103" max="154" width="9.28515625" bestFit="1" customWidth="1"/>
    <col min="156" max="156" width="41.140625" bestFit="1" customWidth="1"/>
    <col min="158" max="158" width="22.28515625" bestFit="1" customWidth="1"/>
    <col min="159" max="159" width="28.85546875" bestFit="1" customWidth="1"/>
  </cols>
  <sheetData>
    <row r="1" spans="1:159" s="12" customFormat="1" x14ac:dyDescent="0.25">
      <c r="A1" s="12" t="s">
        <v>55</v>
      </c>
      <c r="B1" s="12" t="s">
        <v>121</v>
      </c>
      <c r="C1" s="12" t="s">
        <v>122</v>
      </c>
      <c r="D1" s="12">
        <v>0</v>
      </c>
      <c r="E1" s="12">
        <v>0.1</v>
      </c>
      <c r="F1" s="12">
        <v>0.2</v>
      </c>
      <c r="G1" s="12">
        <v>0.3</v>
      </c>
      <c r="H1" s="12">
        <v>0.4</v>
      </c>
      <c r="I1" s="12">
        <v>0.5</v>
      </c>
      <c r="J1" s="12">
        <v>0.6</v>
      </c>
      <c r="K1" s="12">
        <v>0.7</v>
      </c>
      <c r="L1" s="12">
        <v>0.8</v>
      </c>
      <c r="M1" s="12">
        <v>0.9</v>
      </c>
      <c r="N1" s="12">
        <v>1</v>
      </c>
      <c r="O1" s="12">
        <v>1.1000000000000001</v>
      </c>
      <c r="P1" s="12">
        <v>1.2</v>
      </c>
      <c r="Q1" s="12">
        <v>1.3</v>
      </c>
      <c r="R1" s="12">
        <v>1.4</v>
      </c>
      <c r="S1" s="12">
        <v>1.5</v>
      </c>
      <c r="T1" s="12">
        <v>1.6</v>
      </c>
      <c r="U1" s="12">
        <v>1.7</v>
      </c>
      <c r="V1" s="12">
        <v>1.8</v>
      </c>
      <c r="W1" s="12">
        <v>1.9</v>
      </c>
      <c r="X1" s="12">
        <v>2</v>
      </c>
      <c r="Y1" s="12">
        <v>2.1</v>
      </c>
      <c r="Z1" s="12">
        <v>2.2000000000000002</v>
      </c>
      <c r="AA1" s="12">
        <v>2.2999999999999998</v>
      </c>
      <c r="AB1" s="12">
        <v>2.4</v>
      </c>
      <c r="AC1" s="12">
        <v>2.5</v>
      </c>
      <c r="AD1" s="12">
        <v>2.6</v>
      </c>
      <c r="AE1" s="12">
        <v>2.7</v>
      </c>
      <c r="AF1" s="12">
        <v>2.8</v>
      </c>
      <c r="AG1" s="12">
        <v>2.9</v>
      </c>
      <c r="AH1" s="12">
        <v>3</v>
      </c>
      <c r="AI1" s="12">
        <v>3.1</v>
      </c>
      <c r="AJ1" s="12">
        <v>3.2</v>
      </c>
      <c r="AK1" s="12">
        <v>3.3</v>
      </c>
      <c r="AL1" s="12">
        <v>3.4</v>
      </c>
      <c r="AM1" s="12">
        <v>3.5</v>
      </c>
      <c r="AN1" s="12">
        <v>3.6</v>
      </c>
      <c r="AO1" s="12">
        <v>3.7</v>
      </c>
      <c r="AP1" s="12">
        <v>3.8</v>
      </c>
      <c r="AQ1" s="12">
        <v>3.9</v>
      </c>
      <c r="AR1" s="12">
        <v>4</v>
      </c>
      <c r="AS1" s="12">
        <v>4.0999999999999996</v>
      </c>
      <c r="AT1" s="12">
        <v>4.2</v>
      </c>
      <c r="AU1" s="12">
        <v>4.3</v>
      </c>
      <c r="AV1" s="12">
        <v>4.4000000000000004</v>
      </c>
      <c r="AW1" s="12">
        <v>4.5</v>
      </c>
      <c r="AX1" s="12">
        <v>4.5999999999999996</v>
      </c>
      <c r="AY1" s="12">
        <v>4.7</v>
      </c>
      <c r="AZ1" s="12">
        <v>4.8</v>
      </c>
      <c r="BA1" s="12">
        <v>4.9000000000000004</v>
      </c>
      <c r="BB1" s="12">
        <v>5</v>
      </c>
      <c r="BC1" s="12">
        <v>5.0999999999999996</v>
      </c>
      <c r="BD1" s="12">
        <v>5.2</v>
      </c>
      <c r="BE1" s="12">
        <v>5.3</v>
      </c>
      <c r="BF1" s="12">
        <v>5.4</v>
      </c>
      <c r="BG1" s="12">
        <v>5.5</v>
      </c>
      <c r="BH1" s="12">
        <v>5.6</v>
      </c>
      <c r="BI1" s="12">
        <v>5.7</v>
      </c>
      <c r="BJ1" s="12">
        <v>5.8</v>
      </c>
      <c r="BK1" s="12">
        <v>5.9</v>
      </c>
      <c r="BL1" s="12">
        <v>6</v>
      </c>
      <c r="BM1" s="12">
        <v>6.1</v>
      </c>
      <c r="BN1" s="12">
        <v>6.2</v>
      </c>
      <c r="BO1" s="12">
        <v>6.3</v>
      </c>
      <c r="BP1" s="12">
        <v>6.4</v>
      </c>
      <c r="BQ1" s="12">
        <v>6.5</v>
      </c>
      <c r="BR1" s="12">
        <v>6.6</v>
      </c>
      <c r="BS1" s="12">
        <v>6.7</v>
      </c>
      <c r="BT1" s="12">
        <v>6.8</v>
      </c>
      <c r="BU1" s="12">
        <v>6.9</v>
      </c>
      <c r="BV1" s="12">
        <v>7</v>
      </c>
      <c r="BW1" s="12">
        <v>7.1</v>
      </c>
      <c r="BX1" s="12">
        <v>7.2</v>
      </c>
      <c r="BY1" s="12">
        <v>7.3</v>
      </c>
      <c r="BZ1" s="12">
        <v>7.4</v>
      </c>
      <c r="CA1" s="12">
        <v>7.5</v>
      </c>
      <c r="CB1" s="12">
        <v>7.6</v>
      </c>
      <c r="CC1" s="12">
        <v>7.7</v>
      </c>
      <c r="CD1" s="12">
        <v>7.8</v>
      </c>
      <c r="CE1" s="12">
        <v>7.9</v>
      </c>
      <c r="CF1" s="12">
        <v>8</v>
      </c>
      <c r="CG1" s="12">
        <v>8.1</v>
      </c>
      <c r="CH1" s="12">
        <v>8.1999999999999993</v>
      </c>
      <c r="CI1" s="12">
        <v>8.3000000000000007</v>
      </c>
      <c r="CJ1" s="12">
        <v>8.4</v>
      </c>
      <c r="CK1" s="12">
        <v>8.5</v>
      </c>
      <c r="CL1" s="12">
        <v>8.6</v>
      </c>
      <c r="CM1" s="12">
        <v>8.6999999999999993</v>
      </c>
      <c r="CN1" s="12">
        <v>8.8000000000000007</v>
      </c>
      <c r="CO1" s="12">
        <v>8.9</v>
      </c>
      <c r="CP1" s="12">
        <v>9</v>
      </c>
      <c r="CQ1" s="12">
        <v>9.1</v>
      </c>
      <c r="CR1" s="12">
        <v>9.1999999999999993</v>
      </c>
      <c r="CS1" s="12">
        <v>9.3000000000000007</v>
      </c>
      <c r="CT1" s="12">
        <v>9.4</v>
      </c>
      <c r="CU1" s="12">
        <v>9.5</v>
      </c>
      <c r="CV1" s="12">
        <v>9.6</v>
      </c>
      <c r="CW1" s="12">
        <v>9.6999999999999993</v>
      </c>
      <c r="CX1" s="12">
        <v>9.8000000000000007</v>
      </c>
      <c r="CY1" s="12">
        <v>9.9</v>
      </c>
      <c r="CZ1" s="12">
        <v>10</v>
      </c>
      <c r="DA1" s="12">
        <v>10.1</v>
      </c>
      <c r="DB1" s="12">
        <v>10.199999999999999</v>
      </c>
      <c r="DC1" s="12">
        <v>10.3</v>
      </c>
      <c r="DD1" s="12">
        <v>10.4</v>
      </c>
      <c r="DE1" s="12">
        <v>10.5</v>
      </c>
      <c r="DF1" s="12">
        <v>10.6</v>
      </c>
      <c r="DG1" s="12">
        <v>10.7</v>
      </c>
      <c r="DH1" s="12">
        <v>10.8</v>
      </c>
      <c r="DI1" s="12">
        <v>10.9</v>
      </c>
      <c r="DJ1" s="12">
        <v>11</v>
      </c>
      <c r="DK1" s="12">
        <v>11.1</v>
      </c>
      <c r="DL1" s="12">
        <v>11.2</v>
      </c>
      <c r="DM1" s="12">
        <v>11.3</v>
      </c>
      <c r="DN1" s="12">
        <v>11.4</v>
      </c>
      <c r="DO1" s="12">
        <v>11.5</v>
      </c>
      <c r="DP1" s="12">
        <v>11.6</v>
      </c>
      <c r="DQ1" s="12">
        <v>11.7</v>
      </c>
      <c r="DR1" s="12">
        <v>11.8</v>
      </c>
      <c r="DS1" s="12">
        <v>11.9</v>
      </c>
      <c r="DT1" s="12">
        <v>12</v>
      </c>
      <c r="DU1" s="12">
        <v>12.1</v>
      </c>
      <c r="DV1" s="12">
        <v>12.2</v>
      </c>
      <c r="DW1" s="12">
        <v>12.3</v>
      </c>
      <c r="DX1" s="12">
        <v>12.4</v>
      </c>
      <c r="DY1" s="12">
        <v>12.5</v>
      </c>
      <c r="DZ1" s="12">
        <v>12.6</v>
      </c>
      <c r="EA1" s="12">
        <v>12.7</v>
      </c>
      <c r="EB1" s="12">
        <v>12.8</v>
      </c>
      <c r="EC1" s="12">
        <v>12.9</v>
      </c>
      <c r="ED1" s="12">
        <v>13</v>
      </c>
      <c r="EE1" s="12">
        <v>13.1</v>
      </c>
      <c r="EF1" s="12">
        <v>13.2</v>
      </c>
      <c r="EG1" s="12">
        <v>13.3</v>
      </c>
      <c r="EH1" s="12">
        <v>13.4</v>
      </c>
      <c r="EI1" s="12">
        <v>13.5</v>
      </c>
      <c r="EJ1" s="12">
        <v>13.6</v>
      </c>
      <c r="EK1" s="12">
        <v>13.7</v>
      </c>
      <c r="EL1" s="12">
        <v>13.8</v>
      </c>
      <c r="EM1" s="12">
        <v>13.9</v>
      </c>
      <c r="EN1" s="12">
        <v>14</v>
      </c>
      <c r="EO1" s="12">
        <v>14.1</v>
      </c>
      <c r="EP1" s="12">
        <v>14.2</v>
      </c>
      <c r="EQ1" s="12">
        <v>14.3</v>
      </c>
      <c r="ER1" s="12">
        <v>14.4</v>
      </c>
      <c r="ES1" s="12">
        <v>14.5</v>
      </c>
      <c r="ET1" s="12">
        <v>14.6</v>
      </c>
      <c r="EU1" s="12">
        <v>14.7</v>
      </c>
      <c r="EV1" s="12">
        <v>14.8</v>
      </c>
      <c r="EW1" s="12">
        <v>14.9</v>
      </c>
      <c r="EX1" s="12">
        <v>15</v>
      </c>
    </row>
    <row r="2" spans="1:159" s="12" customFormat="1" x14ac:dyDescent="0.25">
      <c r="A2" s="12" t="s">
        <v>56</v>
      </c>
      <c r="B2" s="12" t="s">
        <v>288</v>
      </c>
      <c r="C2" s="12" t="s">
        <v>397</v>
      </c>
      <c r="D2" s="12">
        <f t="array" ref="D2:EX2">TRANSPOSE(Sychugov!F2:F152)</f>
        <v>2.0653927966864227E-2</v>
      </c>
      <c r="E2" s="12">
        <v>2.0503514548486011E-2</v>
      </c>
      <c r="F2" s="12">
        <v>2.0353101130107795E-2</v>
      </c>
      <c r="G2" s="12">
        <v>2.0202687711729582E-2</v>
      </c>
      <c r="H2" s="12">
        <v>2.0052274293351366E-2</v>
      </c>
      <c r="I2" s="12">
        <v>1.990186087497315E-2</v>
      </c>
      <c r="J2" s="12">
        <v>1.9751447456594937E-2</v>
      </c>
      <c r="K2" s="12">
        <v>1.9601034038216721E-2</v>
      </c>
      <c r="L2" s="12">
        <v>1.9450620619838505E-2</v>
      </c>
      <c r="M2" s="12">
        <v>1.9300207201460289E-2</v>
      </c>
      <c r="N2" s="12">
        <v>1.9149793783082077E-2</v>
      </c>
      <c r="O2" s="12">
        <v>1.8999380364703861E-2</v>
      </c>
      <c r="P2" s="12">
        <v>1.8848966946325645E-2</v>
      </c>
      <c r="Q2" s="12">
        <v>1.8698553527947432E-2</v>
      </c>
      <c r="R2" s="12">
        <v>1.8548140109569216E-2</v>
      </c>
      <c r="S2" s="12">
        <v>1.8397726691191E-2</v>
      </c>
      <c r="T2" s="12">
        <v>1.8247313272812787E-2</v>
      </c>
      <c r="U2" s="12">
        <v>1.8096899854434571E-2</v>
      </c>
      <c r="V2" s="12">
        <v>1.7946486436056355E-2</v>
      </c>
      <c r="W2" s="12">
        <v>1.7796073017678139E-2</v>
      </c>
      <c r="X2" s="12">
        <v>1.7645659599299923E-2</v>
      </c>
      <c r="Y2" s="12">
        <v>1.7495246180921707E-2</v>
      </c>
      <c r="Z2" s="12">
        <v>1.7344832762543495E-2</v>
      </c>
      <c r="AA2" s="12">
        <v>1.7194419344165279E-2</v>
      </c>
      <c r="AB2" s="12">
        <v>1.7044005925787063E-2</v>
      </c>
      <c r="AC2" s="12">
        <v>1.689359250740885E-2</v>
      </c>
      <c r="AD2" s="12">
        <v>1.6743179089030634E-2</v>
      </c>
      <c r="AE2" s="12">
        <v>1.6592765670652418E-2</v>
      </c>
      <c r="AF2" s="12">
        <v>1.6442352252274205E-2</v>
      </c>
      <c r="AG2" s="12">
        <v>1.6291938833895989E-2</v>
      </c>
      <c r="AH2" s="12">
        <v>1.6141525415517773E-2</v>
      </c>
      <c r="AI2" s="12">
        <v>1.5991111997139557E-2</v>
      </c>
      <c r="AJ2" s="12">
        <v>1.5840698578761345E-2</v>
      </c>
      <c r="AK2" s="12">
        <v>1.5690285160383129E-2</v>
      </c>
      <c r="AL2" s="12">
        <v>1.5539871742004913E-2</v>
      </c>
      <c r="AM2" s="12">
        <v>1.53894583236267E-2</v>
      </c>
      <c r="AN2" s="12">
        <v>1.5239044905248484E-2</v>
      </c>
      <c r="AO2" s="12">
        <v>1.5088631486870268E-2</v>
      </c>
      <c r="AP2" s="12">
        <v>1.4938218068492055E-2</v>
      </c>
      <c r="AQ2" s="12">
        <v>1.4787804650113839E-2</v>
      </c>
      <c r="AR2" s="12">
        <v>1.4637391231735623E-2</v>
      </c>
      <c r="AS2" s="12">
        <v>1.4486977813357413E-2</v>
      </c>
      <c r="AT2" s="12">
        <v>1.4336564394979195E-2</v>
      </c>
      <c r="AU2" s="12">
        <v>1.418615097660098E-2</v>
      </c>
      <c r="AV2" s="12">
        <v>1.4035737558222764E-2</v>
      </c>
      <c r="AW2" s="12">
        <v>1.3885324139844548E-2</v>
      </c>
      <c r="AX2" s="12">
        <v>1.2398457606120756E-2</v>
      </c>
      <c r="AY2" s="12">
        <v>1.0641662643643844E-2</v>
      </c>
      <c r="AZ2" s="12">
        <v>9.6224656142878257E-3</v>
      </c>
      <c r="BA2" s="12">
        <v>8.8539086323648174E-3</v>
      </c>
      <c r="BB2" s="12">
        <v>8.2274402590324265E-3</v>
      </c>
      <c r="BC2" s="12">
        <v>7.6962633199689828E-3</v>
      </c>
      <c r="BD2" s="12">
        <v>7.2348653803478201E-3</v>
      </c>
      <c r="BE2" s="12">
        <v>6.8274166110019853E-3</v>
      </c>
      <c r="BF2" s="12">
        <v>6.463245212364058E-3</v>
      </c>
      <c r="BG2" s="12">
        <v>6.1347280379285387E-3</v>
      </c>
      <c r="BH2" s="12">
        <v>5.8361824577287322E-3</v>
      </c>
      <c r="BI2" s="12">
        <v>5.5632317100886425E-3</v>
      </c>
      <c r="BJ2" s="12">
        <v>5.3124167606622297E-3</v>
      </c>
      <c r="BK2" s="12">
        <v>5.0809463157347754E-3</v>
      </c>
      <c r="BL2" s="12">
        <v>4.8665289303762103E-3</v>
      </c>
      <c r="BM2" s="12">
        <v>4.6672562824444184E-3</v>
      </c>
      <c r="BN2" s="12">
        <v>4.4815196261208433E-3</v>
      </c>
      <c r="BO2" s="12">
        <v>4.3079484950502879E-3</v>
      </c>
      <c r="BP2" s="12">
        <v>4.1453647605124138E-3</v>
      </c>
      <c r="BQ2" s="12">
        <v>3.9927475535821658E-3</v>
      </c>
      <c r="BR2" s="12">
        <v>3.8492060429742049E-3</v>
      </c>
      <c r="BS2" s="12">
        <v>3.7139580034176831E-3</v>
      </c>
      <c r="BT2" s="12">
        <v>3.5863127257348437E-3</v>
      </c>
      <c r="BU2" s="12">
        <v>3.4656572323110658E-3</v>
      </c>
      <c r="BV2" s="12">
        <v>3.3514450437159659E-3</v>
      </c>
      <c r="BW2" s="12">
        <v>3.243186938860759E-3</v>
      </c>
      <c r="BX2" s="12">
        <v>3.1404432905466377E-3</v>
      </c>
      <c r="BY2" s="12">
        <v>3.042817658763677E-3</v>
      </c>
      <c r="BZ2" s="12">
        <v>2.9499513975789473E-3</v>
      </c>
      <c r="CA2" s="12">
        <v>2.8615190858882564E-3</v>
      </c>
      <c r="CB2" s="12">
        <v>2.7772246331272564E-3</v>
      </c>
      <c r="CC2" s="12">
        <v>2.6967979419948132E-3</v>
      </c>
      <c r="CD2" s="12">
        <v>2.619992033963126E-3</v>
      </c>
      <c r="CE2" s="12">
        <v>2.5465805617021563E-3</v>
      </c>
      <c r="CF2" s="12">
        <v>2.476355646873167E-3</v>
      </c>
      <c r="CG2" s="12">
        <v>2.4091259930244442E-3</v>
      </c>
      <c r="CH2" s="12">
        <v>2.3447152322700199E-3</v>
      </c>
      <c r="CI2" s="12">
        <v>2.2829604715828926E-3</v>
      </c>
      <c r="CJ2" s="12">
        <v>2.2237110102882184E-3</v>
      </c>
      <c r="CK2" s="12">
        <v>2.1668272050017505E-3</v>
      </c>
      <c r="CL2" s="12">
        <v>2.112179462055551E-3</v>
      </c>
      <c r="CM2" s="12">
        <v>2.0596473405641719E-3</v>
      </c>
      <c r="CN2" s="12">
        <v>2.0091187518476942E-3</v>
      </c>
      <c r="CO2" s="12">
        <v>1.9604892430505052E-3</v>
      </c>
      <c r="CP2" s="12">
        <v>1.913661354560766E-3</v>
      </c>
      <c r="CQ2" s="12">
        <v>1.8685440423117773E-3</v>
      </c>
      <c r="CR2" s="12">
        <v>1.2083874842776484E-3</v>
      </c>
      <c r="CS2" s="12">
        <v>7.8835688820092084E-4</v>
      </c>
      <c r="CT2" s="12">
        <v>5.4839545583050314E-4</v>
      </c>
      <c r="CU2" s="12">
        <v>3.8319273713738762E-4</v>
      </c>
      <c r="CV2" s="12">
        <v>2.6281013986732848E-4</v>
      </c>
      <c r="CW2" s="12">
        <v>1.7352658456547314E-4</v>
      </c>
      <c r="CX2" s="12">
        <v>1.0764101784142285E-4</v>
      </c>
      <c r="CY2" s="12">
        <v>6.0291417743335037E-5</v>
      </c>
      <c r="CZ2" s="12">
        <v>2.8159506742279177E-5</v>
      </c>
      <c r="DA2" s="12">
        <v>8.8510313938363513E-6</v>
      </c>
      <c r="DB2" s="12">
        <v>5.6472872607563675E-7</v>
      </c>
      <c r="DC2" s="12">
        <v>0</v>
      </c>
      <c r="DD2" s="12">
        <v>0</v>
      </c>
      <c r="DE2" s="12">
        <v>0</v>
      </c>
      <c r="DF2" s="12">
        <v>0</v>
      </c>
      <c r="DG2" s="12">
        <v>0</v>
      </c>
      <c r="DH2" s="12">
        <v>0</v>
      </c>
      <c r="DI2" s="12">
        <v>0</v>
      </c>
      <c r="DJ2" s="12">
        <v>0</v>
      </c>
      <c r="DK2" s="12">
        <v>0</v>
      </c>
      <c r="DL2" s="12">
        <v>0</v>
      </c>
      <c r="DM2" s="12">
        <v>0</v>
      </c>
      <c r="DN2" s="12">
        <v>0</v>
      </c>
      <c r="DO2" s="12">
        <v>0</v>
      </c>
      <c r="DP2" s="12">
        <v>0</v>
      </c>
      <c r="DQ2" s="12">
        <v>0</v>
      </c>
      <c r="DR2" s="12">
        <v>0</v>
      </c>
      <c r="DS2" s="12">
        <v>0</v>
      </c>
      <c r="DT2" s="12">
        <v>0</v>
      </c>
      <c r="DU2" s="12">
        <v>0</v>
      </c>
      <c r="DV2" s="12">
        <v>0</v>
      </c>
      <c r="DW2" s="12">
        <v>0</v>
      </c>
      <c r="DX2" s="12">
        <v>0</v>
      </c>
      <c r="DY2" s="12">
        <v>0</v>
      </c>
      <c r="DZ2" s="12">
        <v>0</v>
      </c>
      <c r="EA2" s="12">
        <v>0</v>
      </c>
      <c r="EB2" s="12">
        <v>0</v>
      </c>
      <c r="EC2" s="12">
        <v>0</v>
      </c>
      <c r="ED2" s="12">
        <v>0</v>
      </c>
      <c r="EE2" s="12">
        <v>0</v>
      </c>
      <c r="EF2" s="12">
        <v>0</v>
      </c>
      <c r="EG2" s="12">
        <v>0</v>
      </c>
      <c r="EH2" s="12">
        <v>0</v>
      </c>
      <c r="EI2" s="12">
        <v>0</v>
      </c>
      <c r="EJ2" s="12">
        <v>0</v>
      </c>
      <c r="EK2" s="12">
        <v>0</v>
      </c>
      <c r="EL2" s="12">
        <v>0</v>
      </c>
      <c r="EM2" s="12">
        <v>0</v>
      </c>
      <c r="EN2" s="12">
        <v>0</v>
      </c>
      <c r="EO2" s="12">
        <v>0</v>
      </c>
      <c r="EP2" s="12">
        <v>0</v>
      </c>
      <c r="EQ2" s="12">
        <v>0</v>
      </c>
      <c r="ER2" s="12">
        <v>0</v>
      </c>
      <c r="ES2" s="12">
        <v>0</v>
      </c>
      <c r="ET2" s="12">
        <v>0</v>
      </c>
      <c r="EU2" s="12">
        <v>0</v>
      </c>
      <c r="EV2" s="12">
        <v>0</v>
      </c>
      <c r="EW2" s="12">
        <v>0</v>
      </c>
      <c r="EX2" s="12">
        <v>0</v>
      </c>
      <c r="EZ2" s="13" t="s">
        <v>57</v>
      </c>
      <c r="FB2" s="12" t="s">
        <v>276</v>
      </c>
      <c r="FC2" s="12" t="s">
        <v>277</v>
      </c>
    </row>
    <row r="3" spans="1:159" x14ac:dyDescent="0.25">
      <c r="A3">
        <v>280</v>
      </c>
      <c r="B3" s="19">
        <f>'Input spectra'!Y2</f>
        <v>0.97372055513649602</v>
      </c>
      <c r="C3">
        <f>'Input spectra'!D2</f>
        <v>2.08591539229701</v>
      </c>
      <c r="D3">
        <f t="shared" ref="D3:M12" si="0">D$2*EXP(- D$1 * ($C3*_c2+$B3))</f>
        <v>2.0653927966864227E-2</v>
      </c>
      <c r="E3">
        <f t="shared" si="0"/>
        <v>6.555252005013017E-3</v>
      </c>
      <c r="F3">
        <f t="shared" si="0"/>
        <v>2.0804283013783971E-3</v>
      </c>
      <c r="G3">
        <f t="shared" si="0"/>
        <v>6.6022565268082244E-4</v>
      </c>
      <c r="H3">
        <f t="shared" si="0"/>
        <v>2.0951154615246373E-4</v>
      </c>
      <c r="I3">
        <f t="shared" si="0"/>
        <v>6.6481237123729712E-5</v>
      </c>
      <c r="J3">
        <f t="shared" si="0"/>
        <v>2.1094314445495468E-5</v>
      </c>
      <c r="K3">
        <f t="shared" si="0"/>
        <v>6.6927800390080898E-6</v>
      </c>
      <c r="L3">
        <f t="shared" si="0"/>
        <v>2.1233525767644131E-6</v>
      </c>
      <c r="M3">
        <f t="shared" si="0"/>
        <v>6.7361492832488959E-7</v>
      </c>
      <c r="N3">
        <f t="shared" ref="N3:W12" si="1">N$2*EXP(- N$1 * ($C3*_c2+$B3))</f>
        <v>2.1368543172964122E-7</v>
      </c>
      <c r="O3">
        <f t="shared" si="1"/>
        <v>6.7781524372552538E-8</v>
      </c>
      <c r="P3">
        <f t="shared" si="1"/>
        <v>2.1499112312750282E-8</v>
      </c>
      <c r="Q3">
        <f t="shared" si="1"/>
        <v>6.8187076228218221E-9</v>
      </c>
      <c r="R3">
        <f t="shared" si="1"/>
        <v>2.1624969622558655E-9</v>
      </c>
      <c r="S3">
        <f t="shared" si="1"/>
        <v>6.8577300029442163E-10</v>
      </c>
      <c r="T3">
        <f t="shared" si="1"/>
        <v>2.1745842038611419E-10</v>
      </c>
      <c r="U3">
        <f t="shared" si="1"/>
        <v>6.8951316908748921E-11</v>
      </c>
      <c r="V3">
        <f t="shared" si="1"/>
        <v>2.1861446706157708E-11</v>
      </c>
      <c r="W3">
        <f t="shared" si="1"/>
        <v>6.9308216566011718E-12</v>
      </c>
      <c r="X3">
        <f t="shared" ref="X3:AG12" si="2">X$2*EXP(- X$1 * ($C3*_c2+$B3))</f>
        <v>2.197149067957169E-12</v>
      </c>
      <c r="Y3">
        <f t="shared" si="2"/>
        <v>6.9647056306752192E-13</v>
      </c>
      <c r="Z3">
        <f t="shared" si="2"/>
        <v>2.2075670613966426E-13</v>
      </c>
      <c r="AA3">
        <f t="shared" si="2"/>
        <v>6.9966860053252404E-14</v>
      </c>
      <c r="AB3">
        <f t="shared" si="2"/>
        <v>2.2173672448094136E-14</v>
      </c>
      <c r="AC3">
        <f t="shared" si="2"/>
        <v>7.0266617327740919E-15</v>
      </c>
      <c r="AD3">
        <f t="shared" si="2"/>
        <v>2.2265171078296798E-15</v>
      </c>
      <c r="AE3">
        <f t="shared" si="2"/>
        <v>7.0545282206904631E-16</v>
      </c>
      <c r="AF3">
        <f t="shared" si="2"/>
        <v>2.2349830023269335E-16</v>
      </c>
      <c r="AG3">
        <f t="shared" si="2"/>
        <v>7.0801772246950136E-17</v>
      </c>
      <c r="AH3">
        <f t="shared" ref="AH3:AQ12" si="3">AH$2*EXP(- AH$1 * ($C3*_c2+$B3))</f>
        <v>2.2427301079383904E-17</v>
      </c>
      <c r="AI3">
        <f t="shared" si="3"/>
        <v>7.1034967378427957E-18</v>
      </c>
      <c r="AJ3">
        <f t="shared" si="3"/>
        <v>2.2497223966325818E-18</v>
      </c>
      <c r="AK3">
        <f t="shared" si="3"/>
        <v>7.124370877000364E-19</v>
      </c>
      <c r="AL3">
        <f t="shared" si="3"/>
        <v>2.2559225962778495E-19</v>
      </c>
      <c r="AM3">
        <f t="shared" si="3"/>
        <v>7.1426797660343304E-20</v>
      </c>
      <c r="AN3">
        <f t="shared" si="3"/>
        <v>2.2612921531889857E-20</v>
      </c>
      <c r="AO3">
        <f t="shared" si="3"/>
        <v>7.1582994157257748E-21</v>
      </c>
      <c r="AP3">
        <f t="shared" si="3"/>
        <v>2.2657911936248702E-21</v>
      </c>
      <c r="AQ3">
        <f t="shared" si="3"/>
        <v>7.1711016003231173E-22</v>
      </c>
      <c r="AR3">
        <f t="shared" ref="AR3:BA12" si="4">AR$2*EXP(- AR$1 * ($C3*_c2+$B3))</f>
        <v>2.2693784842087743E-22</v>
      </c>
      <c r="AS3">
        <f t="shared" si="4"/>
        <v>7.1809537306423111E-23</v>
      </c>
      <c r="AT3">
        <f t="shared" si="4"/>
        <v>2.2720113912425865E-23</v>
      </c>
      <c r="AU3">
        <f t="shared" si="4"/>
        <v>7.1877187236238077E-24</v>
      </c>
      <c r="AV3">
        <f t="shared" si="4"/>
        <v>2.2736458388853313E-24</v>
      </c>
      <c r="AW3">
        <f t="shared" si="4"/>
        <v>7.1912548682496467E-25</v>
      </c>
      <c r="AX3">
        <f t="shared" si="4"/>
        <v>2.0529454107254663E-25</v>
      </c>
      <c r="AY3">
        <f t="shared" si="4"/>
        <v>5.6335260680995954E-26</v>
      </c>
      <c r="AZ3">
        <f t="shared" si="4"/>
        <v>1.6286143997025651E-26</v>
      </c>
      <c r="BA3">
        <f t="shared" si="4"/>
        <v>4.7910203972697116E-27</v>
      </c>
      <c r="BB3">
        <f t="shared" ref="BB3:BK12" si="5">BB$2*EXP(- BB$1 * ($C3*_c2+$B3))</f>
        <v>1.4233732596080502E-27</v>
      </c>
      <c r="BC3">
        <f t="shared" si="5"/>
        <v>4.2569158449906918E-28</v>
      </c>
      <c r="BD3">
        <f t="shared" si="5"/>
        <v>1.2794009897070979E-28</v>
      </c>
      <c r="BE3">
        <f t="shared" si="5"/>
        <v>3.8600569619426015E-29</v>
      </c>
      <c r="BF3">
        <f t="shared" si="5"/>
        <v>1.1682855994588554E-29</v>
      </c>
      <c r="BG3">
        <f t="shared" si="5"/>
        <v>3.5453146576030316E-30</v>
      </c>
      <c r="BH3">
        <f t="shared" si="5"/>
        <v>1.0783243538962924E-30</v>
      </c>
      <c r="BI3">
        <f t="shared" si="5"/>
        <v>3.2863119275214691E-31</v>
      </c>
      <c r="BJ3">
        <f t="shared" si="5"/>
        <v>1.0033093367787653E-31</v>
      </c>
      <c r="BK3">
        <f t="shared" si="5"/>
        <v>3.0679508882236199E-32</v>
      </c>
      <c r="BL3">
        <f t="shared" ref="BL3:BU12" si="6">BL$2*EXP(- BL$1 * ($C3*_c2+$B3))</f>
        <v>9.3947275009891195E-33</v>
      </c>
      <c r="BM3">
        <f t="shared" si="6"/>
        <v>2.8806308567243068E-33</v>
      </c>
      <c r="BN3">
        <f t="shared" si="6"/>
        <v>8.8432589740374491E-34</v>
      </c>
      <c r="BO3">
        <f t="shared" si="6"/>
        <v>2.7178070721756496E-34</v>
      </c>
      <c r="BP3">
        <f t="shared" si="6"/>
        <v>8.361264354775045E-35</v>
      </c>
      <c r="BQ3">
        <f t="shared" si="6"/>
        <v>2.5747919162019664E-35</v>
      </c>
      <c r="BR3">
        <f t="shared" si="6"/>
        <v>7.9360158208088969E-36</v>
      </c>
      <c r="BS3">
        <f t="shared" si="6"/>
        <v>2.4481015892453118E-36</v>
      </c>
      <c r="BT3">
        <f t="shared" si="6"/>
        <v>7.5579094755335859E-37</v>
      </c>
      <c r="BU3">
        <f t="shared" si="6"/>
        <v>2.335071681112486E-37</v>
      </c>
      <c r="BV3">
        <f t="shared" ref="BV3:CE12" si="7">BV$2*EXP(- BV$1 * ($C3*_c2+$B3))</f>
        <v>7.2195111842728595E-38</v>
      </c>
      <c r="BW3">
        <f t="shared" si="7"/>
        <v>2.2336172494042441E-38</v>
      </c>
      <c r="BX3">
        <f t="shared" si="7"/>
        <v>6.9149462587856178E-39</v>
      </c>
      <c r="BY3">
        <f t="shared" si="7"/>
        <v>2.1420759395419287E-39</v>
      </c>
      <c r="BZ3">
        <f t="shared" si="7"/>
        <v>6.6394923855006815E-40</v>
      </c>
      <c r="CA3">
        <f t="shared" si="7"/>
        <v>2.059101451089901E-40</v>
      </c>
      <c r="CB3">
        <f t="shared" si="7"/>
        <v>6.3892986381554581E-41</v>
      </c>
      <c r="CC3">
        <f t="shared" si="7"/>
        <v>1.9835888957665244E-41</v>
      </c>
      <c r="CD3">
        <f t="shared" si="7"/>
        <v>6.1611858948597366E-42</v>
      </c>
      <c r="CE3">
        <f t="shared" si="7"/>
        <v>1.9146211086124381E-42</v>
      </c>
      <c r="CF3">
        <f t="shared" ref="CF3:CO12" si="8">CF$2*EXP(- CF$1 * ($C3*_c2+$B3))</f>
        <v>5.9525016047283519E-43</v>
      </c>
      <c r="CG3">
        <f t="shared" si="8"/>
        <v>1.8514291573844817E-43</v>
      </c>
      <c r="CH3">
        <f t="shared" si="8"/>
        <v>5.7610118912984234E-44</v>
      </c>
      <c r="CI3">
        <f t="shared" si="8"/>
        <v>1.7933627306942398E-44</v>
      </c>
      <c r="CJ3">
        <f t="shared" si="8"/>
        <v>5.5848199432610844E-45</v>
      </c>
      <c r="CK3">
        <f t="shared" si="8"/>
        <v>1.739867558581258E-45</v>
      </c>
      <c r="CL3">
        <f t="shared" si="8"/>
        <v>5.4223033125633187E-46</v>
      </c>
      <c r="CM3">
        <f t="shared" si="8"/>
        <v>1.6904679403366165E-46</v>
      </c>
      <c r="CN3">
        <f t="shared" si="8"/>
        <v>5.272065068918737E-47</v>
      </c>
      <c r="CO3">
        <f t="shared" si="8"/>
        <v>1.6447530472601569E-47</v>
      </c>
      <c r="CP3">
        <f t="shared" ref="CP3:CY12" si="9">CP$2*EXP(- CP$1 * ($C3*_c2+$B3))</f>
        <v>5.1328952786039352E-48</v>
      </c>
      <c r="CQ3">
        <f t="shared" si="9"/>
        <v>1.6023660594726772E-48</v>
      </c>
      <c r="CR3">
        <f t="shared" si="9"/>
        <v>3.3130325162577419E-49</v>
      </c>
      <c r="CS3">
        <f t="shared" si="9"/>
        <v>6.9104038357534037E-50</v>
      </c>
      <c r="CT3">
        <f t="shared" si="9"/>
        <v>1.5368641849399084E-50</v>
      </c>
      <c r="CU3">
        <f t="shared" si="9"/>
        <v>3.4333651364007752E-51</v>
      </c>
      <c r="CV3">
        <f t="shared" si="9"/>
        <v>7.5284561030590957E-52</v>
      </c>
      <c r="CW3">
        <f t="shared" si="9"/>
        <v>1.5892451885101612E-52</v>
      </c>
      <c r="CX3">
        <f t="shared" si="9"/>
        <v>3.1518371013631917E-53</v>
      </c>
      <c r="CY3">
        <f t="shared" si="9"/>
        <v>5.6442019616968801E-54</v>
      </c>
      <c r="CZ3">
        <f t="shared" ref="CZ3:DI12" si="10">CZ$2*EXP(- CZ$1 * ($C3*_c2+$B3))</f>
        <v>8.4281677983714552E-55</v>
      </c>
      <c r="DA3">
        <f t="shared" si="10"/>
        <v>8.4696037578222526E-56</v>
      </c>
      <c r="DB3">
        <f t="shared" si="10"/>
        <v>1.727707316795592E-57</v>
      </c>
      <c r="DC3">
        <f t="shared" si="10"/>
        <v>0</v>
      </c>
      <c r="DD3">
        <f t="shared" si="10"/>
        <v>0</v>
      </c>
      <c r="DE3">
        <f t="shared" si="10"/>
        <v>0</v>
      </c>
      <c r="DF3">
        <f t="shared" si="10"/>
        <v>0</v>
      </c>
      <c r="DG3">
        <f t="shared" si="10"/>
        <v>0</v>
      </c>
      <c r="DH3">
        <f t="shared" si="10"/>
        <v>0</v>
      </c>
      <c r="DI3">
        <f t="shared" si="10"/>
        <v>0</v>
      </c>
      <c r="DJ3">
        <f t="shared" ref="DJ3:DS12" si="11">DJ$2*EXP(- DJ$1 * ($C3*_c2+$B3))</f>
        <v>0</v>
      </c>
      <c r="DK3">
        <f t="shared" si="11"/>
        <v>0</v>
      </c>
      <c r="DL3">
        <f t="shared" si="11"/>
        <v>0</v>
      </c>
      <c r="DM3">
        <f t="shared" si="11"/>
        <v>0</v>
      </c>
      <c r="DN3">
        <f t="shared" si="11"/>
        <v>0</v>
      </c>
      <c r="DO3">
        <f t="shared" si="11"/>
        <v>0</v>
      </c>
      <c r="DP3">
        <f t="shared" si="11"/>
        <v>0</v>
      </c>
      <c r="DQ3">
        <f t="shared" si="11"/>
        <v>0</v>
      </c>
      <c r="DR3">
        <f t="shared" si="11"/>
        <v>0</v>
      </c>
      <c r="DS3">
        <f t="shared" si="11"/>
        <v>0</v>
      </c>
      <c r="DT3">
        <f t="shared" ref="DT3:EC12" si="12">DT$2*EXP(- DT$1 * ($C3*_c2+$B3))</f>
        <v>0</v>
      </c>
      <c r="DU3">
        <f t="shared" si="12"/>
        <v>0</v>
      </c>
      <c r="DV3">
        <f t="shared" si="12"/>
        <v>0</v>
      </c>
      <c r="DW3">
        <f t="shared" si="12"/>
        <v>0</v>
      </c>
      <c r="DX3">
        <f t="shared" si="12"/>
        <v>0</v>
      </c>
      <c r="DY3">
        <f t="shared" si="12"/>
        <v>0</v>
      </c>
      <c r="DZ3">
        <f t="shared" si="12"/>
        <v>0</v>
      </c>
      <c r="EA3">
        <f t="shared" si="12"/>
        <v>0</v>
      </c>
      <c r="EB3">
        <f t="shared" si="12"/>
        <v>0</v>
      </c>
      <c r="EC3">
        <f t="shared" si="12"/>
        <v>0</v>
      </c>
      <c r="ED3">
        <f t="shared" ref="ED3:EM12" si="13">ED$2*EXP(- ED$1 * ($C3*_c2+$B3))</f>
        <v>0</v>
      </c>
      <c r="EE3">
        <f t="shared" si="13"/>
        <v>0</v>
      </c>
      <c r="EF3">
        <f t="shared" si="13"/>
        <v>0</v>
      </c>
      <c r="EG3">
        <f t="shared" si="13"/>
        <v>0</v>
      </c>
      <c r="EH3">
        <f t="shared" si="13"/>
        <v>0</v>
      </c>
      <c r="EI3">
        <f t="shared" si="13"/>
        <v>0</v>
      </c>
      <c r="EJ3">
        <f t="shared" si="13"/>
        <v>0</v>
      </c>
      <c r="EK3">
        <f t="shared" si="13"/>
        <v>0</v>
      </c>
      <c r="EL3">
        <f t="shared" si="13"/>
        <v>0</v>
      </c>
      <c r="EM3">
        <f t="shared" si="13"/>
        <v>0</v>
      </c>
      <c r="EN3">
        <f t="shared" ref="EN3:EX12" si="14">EN$2*EXP(- EN$1 * ($C3*_c2+$B3))</f>
        <v>0</v>
      </c>
      <c r="EO3">
        <f t="shared" si="14"/>
        <v>0</v>
      </c>
      <c r="EP3">
        <f t="shared" si="14"/>
        <v>0</v>
      </c>
      <c r="EQ3">
        <f t="shared" si="14"/>
        <v>0</v>
      </c>
      <c r="ER3">
        <f t="shared" si="14"/>
        <v>0</v>
      </c>
      <c r="ES3">
        <f t="shared" si="14"/>
        <v>0</v>
      </c>
      <c r="ET3">
        <f t="shared" si="14"/>
        <v>0</v>
      </c>
      <c r="EU3">
        <f t="shared" si="14"/>
        <v>0</v>
      </c>
      <c r="EV3">
        <f t="shared" si="14"/>
        <v>0</v>
      </c>
      <c r="EW3">
        <f t="shared" si="14"/>
        <v>0</v>
      </c>
      <c r="EX3">
        <f t="shared" si="14"/>
        <v>0</v>
      </c>
      <c r="EZ3">
        <f>SUM(D3:EX3)</f>
        <v>3.0256723722667057E-2</v>
      </c>
      <c r="FB3">
        <f t="shared" ref="FB3:FB66" si="15">(1-EXP(-(C3*_c2+B3)*_t))/2</f>
        <v>0.4983297733427699</v>
      </c>
      <c r="FC3">
        <f t="shared" ref="FC3:FC66" si="16">LN(1-FB3)/(-(C3*_c2+B3))</f>
        <v>6.0492352598909963E-2</v>
      </c>
    </row>
    <row r="4" spans="1:159" x14ac:dyDescent="0.25">
      <c r="A4">
        <v>285</v>
      </c>
      <c r="B4" s="19">
        <f>'Input spectra'!Y3</f>
        <v>0.83723111725609001</v>
      </c>
      <c r="C4">
        <f>'Input spectra'!D3</f>
        <v>2.04486875818804</v>
      </c>
      <c r="D4">
        <f t="shared" si="0"/>
        <v>2.0653927966864227E-2</v>
      </c>
      <c r="E4">
        <f t="shared" si="0"/>
        <v>6.7831311848681134E-3</v>
      </c>
      <c r="F4">
        <f t="shared" si="0"/>
        <v>2.2275855999306761E-3</v>
      </c>
      <c r="G4">
        <f t="shared" si="0"/>
        <v>7.3150090461391996E-4</v>
      </c>
      <c r="H4">
        <f t="shared" si="0"/>
        <v>2.4019903547099164E-4</v>
      </c>
      <c r="I4">
        <f t="shared" si="0"/>
        <v>7.8868433352749197E-5</v>
      </c>
      <c r="J4">
        <f t="shared" si="0"/>
        <v>2.5894668851462225E-5</v>
      </c>
      <c r="K4">
        <f t="shared" si="0"/>
        <v>8.5014366353776942E-6</v>
      </c>
      <c r="L4">
        <f t="shared" si="0"/>
        <v>2.7909284840567925E-6</v>
      </c>
      <c r="M4">
        <f t="shared" si="0"/>
        <v>9.1617644554761518E-7</v>
      </c>
      <c r="N4">
        <f t="shared" si="1"/>
        <v>3.0073443417663444E-7</v>
      </c>
      <c r="O4">
        <f t="shared" si="1"/>
        <v>9.8709828912935538E-8</v>
      </c>
      <c r="P4">
        <f t="shared" si="1"/>
        <v>3.2397419566342918E-8</v>
      </c>
      <c r="Q4">
        <f t="shared" si="1"/>
        <v>1.0632436190152301E-8</v>
      </c>
      <c r="R4">
        <f t="shared" si="1"/>
        <v>3.4892095021658513E-9</v>
      </c>
      <c r="S4">
        <f t="shared" si="1"/>
        <v>1.1449664133533618E-9</v>
      </c>
      <c r="T4">
        <f t="shared" si="1"/>
        <v>3.7568981209910962E-10</v>
      </c>
      <c r="U4">
        <f t="shared" si="1"/>
        <v>1.2326409135326326E-10</v>
      </c>
      <c r="V4">
        <f t="shared" si="1"/>
        <v>4.0440241107691453E-11</v>
      </c>
      <c r="W4">
        <f t="shared" si="1"/>
        <v>1.3266622936161548E-11</v>
      </c>
      <c r="X4">
        <f t="shared" si="2"/>
        <v>4.3518709611249046E-12</v>
      </c>
      <c r="Y4">
        <f t="shared" si="2"/>
        <v>1.4274472754168342E-12</v>
      </c>
      <c r="Z4">
        <f t="shared" si="2"/>
        <v>4.681791193964338E-13</v>
      </c>
      <c r="AA4">
        <f t="shared" si="2"/>
        <v>1.5354346729703815E-13</v>
      </c>
      <c r="AB4">
        <f t="shared" si="2"/>
        <v>5.0352079518400833E-14</v>
      </c>
      <c r="AC4">
        <f t="shared" si="2"/>
        <v>1.65108584757672E-14</v>
      </c>
      <c r="AD4">
        <f t="shared" si="2"/>
        <v>5.41361627033971E-15</v>
      </c>
      <c r="AE4">
        <f t="shared" si="2"/>
        <v>1.7748850516535838E-15</v>
      </c>
      <c r="AF4">
        <f t="shared" si="2"/>
        <v>5.8185839606210008E-16</v>
      </c>
      <c r="AG4">
        <f t="shared" si="2"/>
        <v>1.9073396363333321E-16</v>
      </c>
      <c r="AH4">
        <f t="shared" si="3"/>
        <v>6.2517520170793507E-17</v>
      </c>
      <c r="AI4">
        <f t="shared" si="3"/>
        <v>2.0489800939899622E-17</v>
      </c>
      <c r="AJ4">
        <f t="shared" si="3"/>
        <v>6.7148344525505604E-18</v>
      </c>
      <c r="AK4">
        <f t="shared" si="3"/>
        <v>2.2003599026554623E-18</v>
      </c>
      <c r="AL4">
        <f t="shared" si="3"/>
        <v>7.2096174492484415E-19</v>
      </c>
      <c r="AM4">
        <f t="shared" si="3"/>
        <v>2.3620551345147406E-19</v>
      </c>
      <c r="AN4">
        <f t="shared" si="3"/>
        <v>7.7379576976238276E-20</v>
      </c>
      <c r="AO4">
        <f t="shared" si="3"/>
        <v>2.5346637852930882E-20</v>
      </c>
      <c r="AP4">
        <f t="shared" si="3"/>
        <v>8.3017797772882953E-21</v>
      </c>
      <c r="AQ4">
        <f t="shared" si="3"/>
        <v>2.7188047752953145E-21</v>
      </c>
      <c r="AR4">
        <f t="shared" si="4"/>
        <v>8.9030724138352387E-22</v>
      </c>
      <c r="AS4">
        <f t="shared" si="4"/>
        <v>2.9151165660435792E-22</v>
      </c>
      <c r="AT4">
        <f t="shared" si="4"/>
        <v>9.5438834225456052E-23</v>
      </c>
      <c r="AU4">
        <f t="shared" si="4"/>
        <v>3.124255328800714E-23</v>
      </c>
      <c r="AV4">
        <f t="shared" si="4"/>
        <v>1.0226313124283591E-23</v>
      </c>
      <c r="AW4">
        <f t="shared" si="4"/>
        <v>3.3468925926579028E-24</v>
      </c>
      <c r="AX4">
        <f t="shared" si="4"/>
        <v>9.8867902349097142E-25</v>
      </c>
      <c r="AY4">
        <f t="shared" si="4"/>
        <v>2.8073660992616565E-25</v>
      </c>
      <c r="AZ4">
        <f t="shared" si="4"/>
        <v>8.398038042677969E-26</v>
      </c>
      <c r="BA4">
        <f t="shared" si="4"/>
        <v>2.5563976603875855E-26</v>
      </c>
      <c r="BB4">
        <f t="shared" si="5"/>
        <v>7.8588684388328788E-27</v>
      </c>
      <c r="BC4">
        <f t="shared" si="5"/>
        <v>2.4320757917927394E-27</v>
      </c>
      <c r="BD4">
        <f t="shared" si="5"/>
        <v>7.5636173062270387E-28</v>
      </c>
      <c r="BE4">
        <f t="shared" si="5"/>
        <v>2.3613339018365287E-28</v>
      </c>
      <c r="BF4">
        <f t="shared" si="5"/>
        <v>7.3952615209170186E-29</v>
      </c>
      <c r="BG4">
        <f t="shared" si="5"/>
        <v>2.3222026894321996E-29</v>
      </c>
      <c r="BH4">
        <f t="shared" si="5"/>
        <v>7.3086232584549656E-30</v>
      </c>
      <c r="BI4">
        <f t="shared" si="5"/>
        <v>2.304813394522877E-30</v>
      </c>
      <c r="BJ4">
        <f t="shared" si="5"/>
        <v>7.2811950346000461E-31</v>
      </c>
      <c r="BK4">
        <f t="shared" si="5"/>
        <v>2.3038650575392544E-31</v>
      </c>
      <c r="BL4">
        <f t="shared" si="6"/>
        <v>7.300181313544647E-32</v>
      </c>
      <c r="BM4">
        <f t="shared" si="6"/>
        <v>2.3162097842656836E-32</v>
      </c>
      <c r="BN4">
        <f t="shared" si="6"/>
        <v>7.3577232965149979E-33</v>
      </c>
      <c r="BO4">
        <f t="shared" si="6"/>
        <v>2.3398636811531377E-33</v>
      </c>
      <c r="BP4">
        <f t="shared" si="6"/>
        <v>7.4487725110444476E-34</v>
      </c>
      <c r="BQ4">
        <f t="shared" si="6"/>
        <v>2.3735354232550764E-34</v>
      </c>
      <c r="BR4">
        <f t="shared" si="6"/>
        <v>7.5700183095310385E-35</v>
      </c>
      <c r="BS4">
        <f t="shared" si="6"/>
        <v>2.4163768433545914E-35</v>
      </c>
      <c r="BT4">
        <f t="shared" si="6"/>
        <v>7.7192968003387474E-36</v>
      </c>
      <c r="BU4">
        <f t="shared" si="6"/>
        <v>2.4678405434659427E-36</v>
      </c>
      <c r="BV4">
        <f t="shared" si="7"/>
        <v>7.8952429003482174E-37</v>
      </c>
      <c r="BW4">
        <f t="shared" si="7"/>
        <v>2.5275938001989303E-37</v>
      </c>
      <c r="BX4">
        <f t="shared" si="7"/>
        <v>8.0970749653163959E-38</v>
      </c>
      <c r="BY4">
        <f t="shared" si="7"/>
        <v>2.5954641726303744E-38</v>
      </c>
      <c r="BZ4">
        <f t="shared" si="7"/>
        <v>8.3244562794193242E-39</v>
      </c>
      <c r="CA4">
        <f t="shared" si="7"/>
        <v>2.6714039790177008E-39</v>
      </c>
      <c r="CB4">
        <f t="shared" si="7"/>
        <v>8.5774034038764964E-40</v>
      </c>
      <c r="CC4">
        <f t="shared" si="7"/>
        <v>2.7554665350302616E-40</v>
      </c>
      <c r="CD4">
        <f t="shared" si="7"/>
        <v>8.8562243406657281E-41</v>
      </c>
      <c r="CE4">
        <f t="shared" si="7"/>
        <v>2.8477900206059811E-41</v>
      </c>
      <c r="CF4">
        <f t="shared" si="8"/>
        <v>9.1614763875259373E-42</v>
      </c>
      <c r="CG4">
        <f t="shared" si="8"/>
        <v>2.9485864723679949E-42</v>
      </c>
      <c r="CH4">
        <f t="shared" si="8"/>
        <v>9.4939374424857967E-43</v>
      </c>
      <c r="CI4">
        <f t="shared" si="8"/>
        <v>3.0581343328795679E-43</v>
      </c>
      <c r="CJ4">
        <f t="shared" si="8"/>
        <v>9.8545867868417097E-44</v>
      </c>
      <c r="CK4">
        <f t="shared" si="8"/>
        <v>3.1767735448548463E-44</v>
      </c>
      <c r="CL4">
        <f t="shared" si="8"/>
        <v>1.0244592752636843E-44</v>
      </c>
      <c r="CM4">
        <f t="shared" si="8"/>
        <v>3.3049025217310235E-45</v>
      </c>
      <c r="CN4">
        <f t="shared" si="8"/>
        <v>1.0665305542851042E-45</v>
      </c>
      <c r="CO4">
        <f t="shared" si="8"/>
        <v>3.4429765440775917E-46</v>
      </c>
      <c r="CP4">
        <f t="shared" si="9"/>
        <v>1.1118254027803105E-46</v>
      </c>
      <c r="CQ4">
        <f t="shared" si="9"/>
        <v>3.5915072736217122E-47</v>
      </c>
      <c r="CR4">
        <f t="shared" si="9"/>
        <v>7.6838970168703652E-48</v>
      </c>
      <c r="CS4">
        <f t="shared" si="9"/>
        <v>1.6584412424683125E-48</v>
      </c>
      <c r="CT4">
        <f t="shared" si="9"/>
        <v>3.8165677467756986E-49</v>
      </c>
      <c r="CU4">
        <f t="shared" si="9"/>
        <v>8.822634809116874E-50</v>
      </c>
      <c r="CV4">
        <f t="shared" si="9"/>
        <v>2.0018201523962058E-50</v>
      </c>
      <c r="CW4">
        <f t="shared" si="9"/>
        <v>4.3727118970430085E-51</v>
      </c>
      <c r="CX4">
        <f t="shared" si="9"/>
        <v>8.9735553640347454E-52</v>
      </c>
      <c r="CY4">
        <f t="shared" si="9"/>
        <v>1.6628158395908778E-52</v>
      </c>
      <c r="CZ4">
        <f t="shared" si="10"/>
        <v>2.5693046642434215E-53</v>
      </c>
      <c r="DA4">
        <f t="shared" si="10"/>
        <v>2.6716917469057802E-54</v>
      </c>
      <c r="DB4">
        <f t="shared" si="10"/>
        <v>5.6394175681848987E-56</v>
      </c>
      <c r="DC4">
        <f t="shared" si="10"/>
        <v>0</v>
      </c>
      <c r="DD4">
        <f t="shared" si="10"/>
        <v>0</v>
      </c>
      <c r="DE4">
        <f t="shared" si="10"/>
        <v>0</v>
      </c>
      <c r="DF4">
        <f t="shared" si="10"/>
        <v>0</v>
      </c>
      <c r="DG4">
        <f t="shared" si="10"/>
        <v>0</v>
      </c>
      <c r="DH4">
        <f t="shared" si="10"/>
        <v>0</v>
      </c>
      <c r="DI4">
        <f t="shared" si="10"/>
        <v>0</v>
      </c>
      <c r="DJ4">
        <f t="shared" si="11"/>
        <v>0</v>
      </c>
      <c r="DK4">
        <f t="shared" si="11"/>
        <v>0</v>
      </c>
      <c r="DL4">
        <f t="shared" si="11"/>
        <v>0</v>
      </c>
      <c r="DM4">
        <f t="shared" si="11"/>
        <v>0</v>
      </c>
      <c r="DN4">
        <f t="shared" si="11"/>
        <v>0</v>
      </c>
      <c r="DO4">
        <f t="shared" si="11"/>
        <v>0</v>
      </c>
      <c r="DP4">
        <f t="shared" si="11"/>
        <v>0</v>
      </c>
      <c r="DQ4">
        <f t="shared" si="11"/>
        <v>0</v>
      </c>
      <c r="DR4">
        <f t="shared" si="11"/>
        <v>0</v>
      </c>
      <c r="DS4">
        <f t="shared" si="11"/>
        <v>0</v>
      </c>
      <c r="DT4">
        <f t="shared" si="12"/>
        <v>0</v>
      </c>
      <c r="DU4">
        <f t="shared" si="12"/>
        <v>0</v>
      </c>
      <c r="DV4">
        <f t="shared" si="12"/>
        <v>0</v>
      </c>
      <c r="DW4">
        <f t="shared" si="12"/>
        <v>0</v>
      </c>
      <c r="DX4">
        <f t="shared" si="12"/>
        <v>0</v>
      </c>
      <c r="DY4">
        <f t="shared" si="12"/>
        <v>0</v>
      </c>
      <c r="DZ4">
        <f t="shared" si="12"/>
        <v>0</v>
      </c>
      <c r="EA4">
        <f t="shared" si="12"/>
        <v>0</v>
      </c>
      <c r="EB4">
        <f t="shared" si="12"/>
        <v>0</v>
      </c>
      <c r="EC4">
        <f t="shared" si="12"/>
        <v>0</v>
      </c>
      <c r="ED4">
        <f t="shared" si="13"/>
        <v>0</v>
      </c>
      <c r="EE4">
        <f t="shared" si="13"/>
        <v>0</v>
      </c>
      <c r="EF4">
        <f t="shared" si="13"/>
        <v>0</v>
      </c>
      <c r="EG4">
        <f t="shared" si="13"/>
        <v>0</v>
      </c>
      <c r="EH4">
        <f t="shared" si="13"/>
        <v>0</v>
      </c>
      <c r="EI4">
        <f t="shared" si="13"/>
        <v>0</v>
      </c>
      <c r="EJ4">
        <f t="shared" si="13"/>
        <v>0</v>
      </c>
      <c r="EK4">
        <f t="shared" si="13"/>
        <v>0</v>
      </c>
      <c r="EL4">
        <f t="shared" si="13"/>
        <v>0</v>
      </c>
      <c r="EM4">
        <f t="shared" si="13"/>
        <v>0</v>
      </c>
      <c r="EN4">
        <f t="shared" si="14"/>
        <v>0</v>
      </c>
      <c r="EO4">
        <f t="shared" si="14"/>
        <v>0</v>
      </c>
      <c r="EP4">
        <f t="shared" si="14"/>
        <v>0</v>
      </c>
      <c r="EQ4">
        <f t="shared" si="14"/>
        <v>0</v>
      </c>
      <c r="ER4">
        <f t="shared" si="14"/>
        <v>0</v>
      </c>
      <c r="ES4">
        <f t="shared" si="14"/>
        <v>0</v>
      </c>
      <c r="ET4">
        <f t="shared" si="14"/>
        <v>0</v>
      </c>
      <c r="EU4">
        <f t="shared" si="14"/>
        <v>0</v>
      </c>
      <c r="EV4">
        <f t="shared" si="14"/>
        <v>0</v>
      </c>
      <c r="EW4">
        <f t="shared" si="14"/>
        <v>0</v>
      </c>
      <c r="EX4">
        <f t="shared" si="14"/>
        <v>0</v>
      </c>
      <c r="EZ4">
        <f t="shared" ref="EZ4:EZ67" si="17">SUM(D4:EX4)</f>
        <v>3.075376400294861E-2</v>
      </c>
      <c r="FB4">
        <f t="shared" si="15"/>
        <v>0.49801856635798497</v>
      </c>
      <c r="FC4">
        <f t="shared" si="16"/>
        <v>6.2305065098872472E-2</v>
      </c>
    </row>
    <row r="5" spans="1:159" x14ac:dyDescent="0.25">
      <c r="A5">
        <v>290</v>
      </c>
      <c r="B5" s="19">
        <f>'Input spectra'!Y4</f>
        <v>0.70074167937568299</v>
      </c>
      <c r="C5">
        <f>'Input spectra'!D4</f>
        <v>2.0038221240790701</v>
      </c>
      <c r="D5">
        <f t="shared" si="0"/>
        <v>2.0653927966864227E-2</v>
      </c>
      <c r="E5">
        <f t="shared" si="0"/>
        <v>7.0189320923046521E-3</v>
      </c>
      <c r="F5">
        <f t="shared" si="0"/>
        <v>2.3851519428623527E-3</v>
      </c>
      <c r="G5">
        <f t="shared" si="0"/>
        <v>8.10470740235941E-4</v>
      </c>
      <c r="H5">
        <f t="shared" si="0"/>
        <v>2.7538137014753822E-4</v>
      </c>
      <c r="I5">
        <f t="shared" si="0"/>
        <v>9.3563688773426923E-5</v>
      </c>
      <c r="J5">
        <f t="shared" si="0"/>
        <v>3.1787421992757672E-5</v>
      </c>
      <c r="K5">
        <f t="shared" si="0"/>
        <v>1.0798864514312267E-5</v>
      </c>
      <c r="L5">
        <f t="shared" si="0"/>
        <v>3.6683883253100261E-6</v>
      </c>
      <c r="M5">
        <f t="shared" si="0"/>
        <v>1.2460817658296089E-6</v>
      </c>
      <c r="N5">
        <f t="shared" si="1"/>
        <v>4.2324457576484841E-7</v>
      </c>
      <c r="O5">
        <f t="shared" si="1"/>
        <v>1.4375053400195575E-7</v>
      </c>
      <c r="P5">
        <f t="shared" si="1"/>
        <v>4.8820285195458429E-8</v>
      </c>
      <c r="Q5">
        <f t="shared" si="1"/>
        <v>1.6579197348085859E-8</v>
      </c>
      <c r="R5">
        <f t="shared" si="1"/>
        <v>5.6298728564706094E-9</v>
      </c>
      <c r="S5">
        <f t="shared" si="1"/>
        <v>1.9116356099531984E-9</v>
      </c>
      <c r="T5">
        <f t="shared" si="1"/>
        <v>6.4905665489730772E-10</v>
      </c>
      <c r="U5">
        <f t="shared" si="1"/>
        <v>2.2035889810855409E-10</v>
      </c>
      <c r="V5">
        <f t="shared" si="1"/>
        <v>7.480809128645531E-11</v>
      </c>
      <c r="W5">
        <f t="shared" si="1"/>
        <v>2.5394288419275024E-11</v>
      </c>
      <c r="X5">
        <f t="shared" si="2"/>
        <v>8.6197068457857576E-12</v>
      </c>
      <c r="Y5">
        <f t="shared" si="2"/>
        <v>2.925616432546051E-12</v>
      </c>
      <c r="Z5">
        <f t="shared" si="2"/>
        <v>9.9291066473942635E-13</v>
      </c>
      <c r="AA5">
        <f t="shared" si="2"/>
        <v>3.3695375684506965E-13</v>
      </c>
      <c r="AB5">
        <f t="shared" si="2"/>
        <v>1.1433973861399248E-13</v>
      </c>
      <c r="AC5">
        <f t="shared" si="2"/>
        <v>3.8796295876219602E-14</v>
      </c>
      <c r="AD5">
        <f t="shared" si="2"/>
        <v>1.3162818744767861E-14</v>
      </c>
      <c r="AE5">
        <f t="shared" si="2"/>
        <v>4.4655246219640578E-15</v>
      </c>
      <c r="AF5">
        <f t="shared" si="2"/>
        <v>1.5148177534928474E-15</v>
      </c>
      <c r="AG5">
        <f t="shared" si="2"/>
        <v>5.1382110544342881E-16</v>
      </c>
      <c r="AH5">
        <f t="shared" si="3"/>
        <v>1.7427154138927452E-16</v>
      </c>
      <c r="AI5">
        <f t="shared" si="3"/>
        <v>5.9102151806465092E-17</v>
      </c>
      <c r="AJ5">
        <f t="shared" si="3"/>
        <v>2.0042029093300383E-17</v>
      </c>
      <c r="AK5">
        <f t="shared" si="3"/>
        <v>6.795805250459462E-18</v>
      </c>
      <c r="AL5">
        <f t="shared" si="3"/>
        <v>2.3040942916334748E-18</v>
      </c>
      <c r="AM5">
        <f t="shared" si="3"/>
        <v>7.8112202160018214E-19</v>
      </c>
      <c r="AN5">
        <f t="shared" si="3"/>
        <v>2.6478661435133979E-19</v>
      </c>
      <c r="AO5">
        <f t="shared" si="3"/>
        <v>8.9749256511434495E-20</v>
      </c>
      <c r="AP5">
        <f t="shared" si="3"/>
        <v>3.041743107860423E-20</v>
      </c>
      <c r="AQ5">
        <f t="shared" si="3"/>
        <v>1.030789942487426E-20</v>
      </c>
      <c r="AR5">
        <f t="shared" si="4"/>
        <v>3.4927932452673224E-21</v>
      </c>
      <c r="AS5">
        <f t="shared" si="4"/>
        <v>1.1833949796055294E-21</v>
      </c>
      <c r="AT5">
        <f t="shared" si="4"/>
        <v>4.0090340714940295E-22</v>
      </c>
      <c r="AU5">
        <f t="shared" si="4"/>
        <v>1.358006863493202E-22</v>
      </c>
      <c r="AV5">
        <f t="shared" si="4"/>
        <v>4.5995501290194155E-23</v>
      </c>
      <c r="AW5">
        <f t="shared" si="4"/>
        <v>1.5576822448951575E-23</v>
      </c>
      <c r="AX5">
        <f t="shared" si="4"/>
        <v>4.7613843328919233E-24</v>
      </c>
      <c r="AY5">
        <f t="shared" si="4"/>
        <v>1.3990002566797872E-24</v>
      </c>
      <c r="AZ5">
        <f t="shared" si="4"/>
        <v>4.3304936379751593E-25</v>
      </c>
      <c r="BA5">
        <f t="shared" si="4"/>
        <v>1.3640453298339864E-25</v>
      </c>
      <c r="BB5">
        <f t="shared" si="5"/>
        <v>4.3391157394575954E-26</v>
      </c>
      <c r="BC5">
        <f t="shared" si="5"/>
        <v>1.3895019005331675E-26</v>
      </c>
      <c r="BD5">
        <f t="shared" si="5"/>
        <v>4.4714915194925925E-27</v>
      </c>
      <c r="BE5">
        <f t="shared" si="5"/>
        <v>1.4445117911307852E-27</v>
      </c>
      <c r="BF5">
        <f t="shared" si="5"/>
        <v>4.6812091998812964E-28</v>
      </c>
      <c r="BG5">
        <f t="shared" si="5"/>
        <v>1.5210569023095134E-28</v>
      </c>
      <c r="BH5">
        <f t="shared" si="5"/>
        <v>4.953609156745963E-29</v>
      </c>
      <c r="BI5">
        <f t="shared" si="5"/>
        <v>1.6164517856886738E-29</v>
      </c>
      <c r="BJ5">
        <f t="shared" si="5"/>
        <v>5.2840932689909763E-30</v>
      </c>
      <c r="BK5">
        <f t="shared" si="5"/>
        <v>1.7300779565032584E-30</v>
      </c>
      <c r="BL5">
        <f t="shared" si="6"/>
        <v>5.6726123461287787E-31</v>
      </c>
      <c r="BM5">
        <f t="shared" si="6"/>
        <v>1.8623794687906203E-31</v>
      </c>
      <c r="BN5">
        <f t="shared" si="6"/>
        <v>6.1217354673221916E-32</v>
      </c>
      <c r="BO5">
        <f t="shared" si="6"/>
        <v>2.0144778128039802E-32</v>
      </c>
      <c r="BP5">
        <f t="shared" si="6"/>
        <v>6.6358638558777388E-33</v>
      </c>
      <c r="BQ5">
        <f t="shared" si="6"/>
        <v>2.188009978591478E-33</v>
      </c>
      <c r="BR5">
        <f t="shared" si="6"/>
        <v>7.2209000713401044E-34</v>
      </c>
      <c r="BS5">
        <f t="shared" si="6"/>
        <v>2.3850632158203366E-34</v>
      </c>
      <c r="BT5">
        <f t="shared" si="6"/>
        <v>7.88413029881033E-35</v>
      </c>
      <c r="BU5">
        <f t="shared" si="6"/>
        <v>2.6081584549356271E-35</v>
      </c>
      <c r="BV5">
        <f t="shared" si="7"/>
        <v>8.6342217449971603E-36</v>
      </c>
      <c r="BW5">
        <f t="shared" si="7"/>
        <v>2.8602619452854275E-36</v>
      </c>
      <c r="BX5">
        <f t="shared" si="7"/>
        <v>9.4812917614009539E-37</v>
      </c>
      <c r="BY5">
        <f t="shared" si="7"/>
        <v>3.144815805572477E-37</v>
      </c>
      <c r="BZ5">
        <f t="shared" si="7"/>
        <v>1.0437028664916107E-37</v>
      </c>
      <c r="CA5">
        <f t="shared" si="7"/>
        <v>3.4657832013737077E-38</v>
      </c>
      <c r="CB5">
        <f t="shared" si="7"/>
        <v>1.1514855279025079E-38</v>
      </c>
      <c r="CC5">
        <f t="shared" si="7"/>
        <v>3.8277063568344667E-39</v>
      </c>
      <c r="CD5">
        <f t="shared" si="7"/>
        <v>1.2730131976318913E-39</v>
      </c>
      <c r="CE5">
        <f t="shared" si="7"/>
        <v>4.2357769717374621E-40</v>
      </c>
      <c r="CF5">
        <f t="shared" si="8"/>
        <v>1.4100399323290167E-40</v>
      </c>
      <c r="CG5">
        <f t="shared" si="8"/>
        <v>4.6959194470685556E-41</v>
      </c>
      <c r="CH5">
        <f t="shared" si="8"/>
        <v>1.5645662578474393E-41</v>
      </c>
      <c r="CI5">
        <f t="shared" si="8"/>
        <v>5.2148878962798431E-42</v>
      </c>
      <c r="CJ5">
        <f t="shared" si="8"/>
        <v>1.738872187931078E-42</v>
      </c>
      <c r="CK5">
        <f t="shared" si="8"/>
        <v>5.8003783710519119E-43</v>
      </c>
      <c r="CL5">
        <f t="shared" si="8"/>
        <v>1.9355553280136658E-43</v>
      </c>
      <c r="CM5">
        <f t="shared" si="8"/>
        <v>6.4611581311440314E-44</v>
      </c>
      <c r="CN5">
        <f t="shared" si="8"/>
        <v>2.157574704321664E-44</v>
      </c>
      <c r="CO5">
        <f t="shared" si="8"/>
        <v>7.2072141789401842E-45</v>
      </c>
      <c r="CP5">
        <f t="shared" si="9"/>
        <v>2.4083010838355038E-45</v>
      </c>
      <c r="CQ5">
        <f t="shared" si="9"/>
        <v>8.049923686428167E-46</v>
      </c>
      <c r="CR5">
        <f t="shared" si="9"/>
        <v>1.7821217593288488E-46</v>
      </c>
      <c r="CS5">
        <f t="shared" si="9"/>
        <v>3.980125358940006E-47</v>
      </c>
      <c r="CT5">
        <f t="shared" si="9"/>
        <v>9.4778637621112093E-48</v>
      </c>
      <c r="CU5">
        <f t="shared" si="9"/>
        <v>2.2671309890634288E-48</v>
      </c>
      <c r="CV5">
        <f t="shared" si="9"/>
        <v>5.3228495559817583E-49</v>
      </c>
      <c r="CW5">
        <f t="shared" si="9"/>
        <v>1.2031251988540774E-49</v>
      </c>
      <c r="CX5">
        <f t="shared" si="9"/>
        <v>2.5548495458908479E-50</v>
      </c>
      <c r="CY5">
        <f t="shared" si="9"/>
        <v>4.8987554576503078E-51</v>
      </c>
      <c r="CZ5">
        <f t="shared" si="10"/>
        <v>7.8324573212443025E-52</v>
      </c>
      <c r="DA5">
        <f t="shared" si="10"/>
        <v>8.4277104272938305E-53</v>
      </c>
      <c r="DB5">
        <f t="shared" si="10"/>
        <v>1.840764937393363E-54</v>
      </c>
      <c r="DC5">
        <f t="shared" si="10"/>
        <v>0</v>
      </c>
      <c r="DD5">
        <f t="shared" si="10"/>
        <v>0</v>
      </c>
      <c r="DE5">
        <f t="shared" si="10"/>
        <v>0</v>
      </c>
      <c r="DF5">
        <f t="shared" si="10"/>
        <v>0</v>
      </c>
      <c r="DG5">
        <f t="shared" si="10"/>
        <v>0</v>
      </c>
      <c r="DH5">
        <f t="shared" si="10"/>
        <v>0</v>
      </c>
      <c r="DI5">
        <f t="shared" si="10"/>
        <v>0</v>
      </c>
      <c r="DJ5">
        <f t="shared" si="11"/>
        <v>0</v>
      </c>
      <c r="DK5">
        <f t="shared" si="11"/>
        <v>0</v>
      </c>
      <c r="DL5">
        <f t="shared" si="11"/>
        <v>0</v>
      </c>
      <c r="DM5">
        <f t="shared" si="11"/>
        <v>0</v>
      </c>
      <c r="DN5">
        <f t="shared" si="11"/>
        <v>0</v>
      </c>
      <c r="DO5">
        <f t="shared" si="11"/>
        <v>0</v>
      </c>
      <c r="DP5">
        <f t="shared" si="11"/>
        <v>0</v>
      </c>
      <c r="DQ5">
        <f t="shared" si="11"/>
        <v>0</v>
      </c>
      <c r="DR5">
        <f t="shared" si="11"/>
        <v>0</v>
      </c>
      <c r="DS5">
        <f t="shared" si="11"/>
        <v>0</v>
      </c>
      <c r="DT5">
        <f t="shared" si="12"/>
        <v>0</v>
      </c>
      <c r="DU5">
        <f t="shared" si="12"/>
        <v>0</v>
      </c>
      <c r="DV5">
        <f t="shared" si="12"/>
        <v>0</v>
      </c>
      <c r="DW5">
        <f t="shared" si="12"/>
        <v>0</v>
      </c>
      <c r="DX5">
        <f t="shared" si="12"/>
        <v>0</v>
      </c>
      <c r="DY5">
        <f t="shared" si="12"/>
        <v>0</v>
      </c>
      <c r="DZ5">
        <f t="shared" si="12"/>
        <v>0</v>
      </c>
      <c r="EA5">
        <f t="shared" si="12"/>
        <v>0</v>
      </c>
      <c r="EB5">
        <f t="shared" si="12"/>
        <v>0</v>
      </c>
      <c r="EC5">
        <f t="shared" si="12"/>
        <v>0</v>
      </c>
      <c r="ED5">
        <f t="shared" si="13"/>
        <v>0</v>
      </c>
      <c r="EE5">
        <f t="shared" si="13"/>
        <v>0</v>
      </c>
      <c r="EF5">
        <f t="shared" si="13"/>
        <v>0</v>
      </c>
      <c r="EG5">
        <f t="shared" si="13"/>
        <v>0</v>
      </c>
      <c r="EH5">
        <f t="shared" si="13"/>
        <v>0</v>
      </c>
      <c r="EI5">
        <f t="shared" si="13"/>
        <v>0</v>
      </c>
      <c r="EJ5">
        <f t="shared" si="13"/>
        <v>0</v>
      </c>
      <c r="EK5">
        <f t="shared" si="13"/>
        <v>0</v>
      </c>
      <c r="EL5">
        <f t="shared" si="13"/>
        <v>0</v>
      </c>
      <c r="EM5">
        <f t="shared" si="13"/>
        <v>0</v>
      </c>
      <c r="EN5">
        <f t="shared" si="14"/>
        <v>0</v>
      </c>
      <c r="EO5">
        <f t="shared" si="14"/>
        <v>0</v>
      </c>
      <c r="EP5">
        <f t="shared" si="14"/>
        <v>0</v>
      </c>
      <c r="EQ5">
        <f t="shared" si="14"/>
        <v>0</v>
      </c>
      <c r="ER5">
        <f t="shared" si="14"/>
        <v>0</v>
      </c>
      <c r="ES5">
        <f t="shared" si="14"/>
        <v>0</v>
      </c>
      <c r="ET5">
        <f t="shared" si="14"/>
        <v>0</v>
      </c>
      <c r="EU5">
        <f t="shared" si="14"/>
        <v>0</v>
      </c>
      <c r="EV5">
        <f t="shared" si="14"/>
        <v>0</v>
      </c>
      <c r="EW5">
        <f t="shared" si="14"/>
        <v>0</v>
      </c>
      <c r="EX5">
        <f t="shared" si="14"/>
        <v>0</v>
      </c>
      <c r="EZ5">
        <f t="shared" si="17"/>
        <v>3.128556947655331E-2</v>
      </c>
      <c r="FB5">
        <f t="shared" si="15"/>
        <v>0.49764937335857162</v>
      </c>
      <c r="FC5">
        <f t="shared" si="16"/>
        <v>6.4222614678125164E-2</v>
      </c>
    </row>
    <row r="6" spans="1:159" x14ac:dyDescent="0.25">
      <c r="A6">
        <v>295</v>
      </c>
      <c r="B6" s="19">
        <f>'Input spectra'!Y5</f>
        <v>0.56425224149527597</v>
      </c>
      <c r="C6">
        <f>'Input spectra'!D5</f>
        <v>1.96277548997009</v>
      </c>
      <c r="D6">
        <f t="shared" si="0"/>
        <v>2.0653927966864227E-2</v>
      </c>
      <c r="E6">
        <f t="shared" si="0"/>
        <v>7.2629301090750319E-3</v>
      </c>
      <c r="F6">
        <f t="shared" si="0"/>
        <v>2.5538636049349389E-3</v>
      </c>
      <c r="G6">
        <f t="shared" si="0"/>
        <v>8.979658352238003E-4</v>
      </c>
      <c r="H6">
        <f t="shared" si="0"/>
        <v>3.1571691732915178E-4</v>
      </c>
      <c r="I6">
        <f t="shared" si="0"/>
        <v>1.1099705528239414E-4</v>
      </c>
      <c r="J6">
        <f t="shared" si="0"/>
        <v>3.9021166972313957E-5</v>
      </c>
      <c r="K6">
        <f t="shared" si="0"/>
        <v>1.3717149206664198E-5</v>
      </c>
      <c r="L6">
        <f t="shared" si="0"/>
        <v>4.8217190021690407E-6</v>
      </c>
      <c r="M6">
        <f t="shared" si="0"/>
        <v>1.6947824566751619E-6</v>
      </c>
      <c r="N6">
        <f t="shared" si="1"/>
        <v>5.956616554563265E-7</v>
      </c>
      <c r="O6">
        <f t="shared" si="1"/>
        <v>2.0934304368083663E-7</v>
      </c>
      <c r="P6">
        <f t="shared" si="1"/>
        <v>7.3568212483260039E-8</v>
      </c>
      <c r="Q6">
        <f t="shared" si="1"/>
        <v>2.5852004168280688E-8</v>
      </c>
      <c r="R6">
        <f t="shared" si="1"/>
        <v>9.0838536236796995E-9</v>
      </c>
      <c r="S6">
        <f t="shared" si="1"/>
        <v>3.1916662904884789E-9</v>
      </c>
      <c r="T6">
        <f t="shared" si="1"/>
        <v>1.1213360801899613E-9</v>
      </c>
      <c r="U6">
        <f t="shared" si="1"/>
        <v>3.9393503365434837E-10</v>
      </c>
      <c r="V6">
        <f t="shared" si="1"/>
        <v>1.383832135674077E-10</v>
      </c>
      <c r="W6">
        <f t="shared" si="1"/>
        <v>4.8608442964307887E-11</v>
      </c>
      <c r="X6">
        <f t="shared" si="2"/>
        <v>1.707296626462657E-11</v>
      </c>
      <c r="Y6">
        <f t="shared" si="2"/>
        <v>5.996180494922317E-12</v>
      </c>
      <c r="Z6">
        <f t="shared" si="2"/>
        <v>2.1057572781638824E-12</v>
      </c>
      <c r="AA6">
        <f t="shared" si="2"/>
        <v>7.3945076433877159E-13</v>
      </c>
      <c r="AB6">
        <f t="shared" si="2"/>
        <v>2.5964321536194049E-13</v>
      </c>
      <c r="AC6">
        <f t="shared" si="2"/>
        <v>9.11613757651949E-14</v>
      </c>
      <c r="AD6">
        <f t="shared" si="2"/>
        <v>3.2004447425817142E-14</v>
      </c>
      <c r="AE6">
        <f t="shared" si="2"/>
        <v>1.1235043154367573E-14</v>
      </c>
      <c r="AF6">
        <f t="shared" si="2"/>
        <v>3.9436963388813168E-15</v>
      </c>
      <c r="AG6">
        <f t="shared" si="2"/>
        <v>1.3841904366161147E-15</v>
      </c>
      <c r="AH6">
        <f t="shared" si="3"/>
        <v>4.8579294340575374E-16</v>
      </c>
      <c r="AI6">
        <f t="shared" si="3"/>
        <v>1.7047819831929039E-16</v>
      </c>
      <c r="AJ6">
        <f t="shared" si="3"/>
        <v>5.9820228334027247E-17</v>
      </c>
      <c r="AK6">
        <f t="shared" si="3"/>
        <v>2.0988825031052831E-17</v>
      </c>
      <c r="AL6">
        <f t="shared" si="3"/>
        <v>7.3635675430910997E-18</v>
      </c>
      <c r="AM6">
        <f t="shared" si="3"/>
        <v>2.5831387409769875E-18</v>
      </c>
      <c r="AN6">
        <f t="shared" si="3"/>
        <v>9.0607824285712447E-19</v>
      </c>
      <c r="AO6">
        <f t="shared" si="3"/>
        <v>3.1779082855462276E-19</v>
      </c>
      <c r="AP6">
        <f t="shared" si="3"/>
        <v>1.114484048291668E-19</v>
      </c>
      <c r="AQ6">
        <f t="shared" si="3"/>
        <v>3.908069881251547E-20</v>
      </c>
      <c r="AR6">
        <f t="shared" si="4"/>
        <v>1.3702690584914878E-20</v>
      </c>
      <c r="AS6">
        <f t="shared" si="4"/>
        <v>4.8040057611025034E-21</v>
      </c>
      <c r="AT6">
        <f t="shared" si="4"/>
        <v>1.6840476224212531E-21</v>
      </c>
      <c r="AU6">
        <f t="shared" si="4"/>
        <v>5.9027910564625667E-22</v>
      </c>
      <c r="AV6">
        <f t="shared" si="4"/>
        <v>2.0687672216030706E-22</v>
      </c>
      <c r="AW6">
        <f t="shared" si="4"/>
        <v>7.2496320359516056E-23</v>
      </c>
      <c r="AX6">
        <f t="shared" si="4"/>
        <v>2.2930375002257915E-23</v>
      </c>
      <c r="AY6">
        <f t="shared" si="4"/>
        <v>6.9716654294049714E-24</v>
      </c>
      <c r="AZ6">
        <f t="shared" si="4"/>
        <v>2.233042414578994E-24</v>
      </c>
      <c r="BA6">
        <f t="shared" si="4"/>
        <v>7.2782872972911239E-25</v>
      </c>
      <c r="BB6">
        <f t="shared" si="5"/>
        <v>2.3957552600549179E-25</v>
      </c>
      <c r="BC6">
        <f t="shared" si="5"/>
        <v>7.9385500160034796E-26</v>
      </c>
      <c r="BD6">
        <f t="shared" si="5"/>
        <v>2.6434754165098412E-26</v>
      </c>
      <c r="BE6">
        <f t="shared" si="5"/>
        <v>8.8365915260588624E-27</v>
      </c>
      <c r="BF6">
        <f t="shared" si="5"/>
        <v>2.9632109035059364E-27</v>
      </c>
      <c r="BG6">
        <f t="shared" si="5"/>
        <v>9.9630153327819711E-28</v>
      </c>
      <c r="BH6">
        <f t="shared" si="5"/>
        <v>3.3574372094522402E-28</v>
      </c>
      <c r="BI6">
        <f t="shared" si="5"/>
        <v>1.1336780589986921E-28</v>
      </c>
      <c r="BJ6">
        <f t="shared" si="5"/>
        <v>3.8347608521294889E-29</v>
      </c>
      <c r="BK6">
        <f t="shared" si="5"/>
        <v>1.2991949011008456E-29</v>
      </c>
      <c r="BL6">
        <f t="shared" si="6"/>
        <v>4.4079084405423116E-30</v>
      </c>
      <c r="BM6">
        <f t="shared" si="6"/>
        <v>1.4974711312142912E-30</v>
      </c>
      <c r="BN6">
        <f t="shared" si="6"/>
        <v>5.0933751680540344E-31</v>
      </c>
      <c r="BO6">
        <f t="shared" si="6"/>
        <v>1.7343407186357295E-31</v>
      </c>
      <c r="BP6">
        <f t="shared" si="6"/>
        <v>5.9116705535668371E-32</v>
      </c>
      <c r="BQ6">
        <f t="shared" si="6"/>
        <v>2.0169859777580805E-32</v>
      </c>
      <c r="BR6">
        <f t="shared" si="6"/>
        <v>6.8878826587047863E-33</v>
      </c>
      <c r="BS6">
        <f t="shared" si="6"/>
        <v>2.3541553789945923E-33</v>
      </c>
      <c r="BT6">
        <f t="shared" si="6"/>
        <v>8.0524835585947908E-34</v>
      </c>
      <c r="BU6">
        <f t="shared" si="6"/>
        <v>2.756454643743271E-34</v>
      </c>
      <c r="BV6">
        <f t="shared" si="7"/>
        <v>9.4423675221594893E-35</v>
      </c>
      <c r="BW6">
        <f t="shared" si="7"/>
        <v>3.2367140618113238E-35</v>
      </c>
      <c r="BX6">
        <f t="shared" si="7"/>
        <v>1.1102144150808027E-35</v>
      </c>
      <c r="BY6">
        <f t="shared" si="7"/>
        <v>3.8104422920849762E-36</v>
      </c>
      <c r="BZ6">
        <f t="shared" si="7"/>
        <v>1.3085727607415866E-36</v>
      </c>
      <c r="CA6">
        <f t="shared" si="7"/>
        <v>4.4963821620664861E-37</v>
      </c>
      <c r="CB6">
        <f t="shared" si="7"/>
        <v>1.5458278671726999E-37</v>
      </c>
      <c r="CC6">
        <f t="shared" si="7"/>
        <v>5.3171888563676242E-38</v>
      </c>
      <c r="CD6">
        <f t="shared" si="7"/>
        <v>1.8298572156809452E-38</v>
      </c>
      <c r="CE6">
        <f t="shared" si="7"/>
        <v>6.3002561370345302E-39</v>
      </c>
      <c r="CF6">
        <f t="shared" si="8"/>
        <v>2.1701879988146275E-39</v>
      </c>
      <c r="CG6">
        <f t="shared" si="8"/>
        <v>7.4787223166144664E-40</v>
      </c>
      <c r="CH6">
        <f t="shared" si="8"/>
        <v>2.5783481195499215E-40</v>
      </c>
      <c r="CI6">
        <f t="shared" si="8"/>
        <v>8.8926949605810377E-41</v>
      </c>
      <c r="CJ6">
        <f t="shared" si="8"/>
        <v>3.0682935280441147E-41</v>
      </c>
      <c r="CK6">
        <f t="shared" si="8"/>
        <v>1.0590742075988744E-41</v>
      </c>
      <c r="CL6">
        <f t="shared" si="8"/>
        <v>3.6569286044478551E-42</v>
      </c>
      <c r="CM6">
        <f t="shared" si="8"/>
        <v>1.2631708233803291E-42</v>
      </c>
      <c r="CN6">
        <f t="shared" si="8"/>
        <v>4.364740031148101E-43</v>
      </c>
      <c r="CO6">
        <f t="shared" si="8"/>
        <v>1.5086927127194922E-43</v>
      </c>
      <c r="CP6">
        <f t="shared" si="9"/>
        <v>5.2165691626601625E-44</v>
      </c>
      <c r="CQ6">
        <f t="shared" si="9"/>
        <v>1.8042918034243981E-44</v>
      </c>
      <c r="CR6">
        <f t="shared" si="9"/>
        <v>4.1332646157306875E-45</v>
      </c>
      <c r="CS6">
        <f t="shared" si="9"/>
        <v>9.551980177065358E-46</v>
      </c>
      <c r="CT6">
        <f t="shared" si="9"/>
        <v>2.3536828756433143E-46</v>
      </c>
      <c r="CU6">
        <f t="shared" si="9"/>
        <v>5.8257913115284247E-47</v>
      </c>
      <c r="CV6">
        <f t="shared" si="9"/>
        <v>1.4153482949861519E-47</v>
      </c>
      <c r="CW6">
        <f t="shared" si="9"/>
        <v>3.3103261275850883E-48</v>
      </c>
      <c r="CX6">
        <f t="shared" si="9"/>
        <v>7.2738796801796192E-49</v>
      </c>
      <c r="CY6">
        <f t="shared" si="9"/>
        <v>1.4432028167217286E-49</v>
      </c>
      <c r="CZ6">
        <f t="shared" si="10"/>
        <v>2.3877039007053578E-50</v>
      </c>
      <c r="DA6">
        <f t="shared" si="10"/>
        <v>2.6584767171816741E-51</v>
      </c>
      <c r="DB6">
        <f t="shared" si="10"/>
        <v>6.0084494786385676E-53</v>
      </c>
      <c r="DC6">
        <f t="shared" si="10"/>
        <v>0</v>
      </c>
      <c r="DD6">
        <f t="shared" si="10"/>
        <v>0</v>
      </c>
      <c r="DE6">
        <f t="shared" si="10"/>
        <v>0</v>
      </c>
      <c r="DF6">
        <f t="shared" si="10"/>
        <v>0</v>
      </c>
      <c r="DG6">
        <f t="shared" si="10"/>
        <v>0</v>
      </c>
      <c r="DH6">
        <f t="shared" si="10"/>
        <v>0</v>
      </c>
      <c r="DI6">
        <f t="shared" si="10"/>
        <v>0</v>
      </c>
      <c r="DJ6">
        <f t="shared" si="11"/>
        <v>0</v>
      </c>
      <c r="DK6">
        <f t="shared" si="11"/>
        <v>0</v>
      </c>
      <c r="DL6">
        <f t="shared" si="11"/>
        <v>0</v>
      </c>
      <c r="DM6">
        <f t="shared" si="11"/>
        <v>0</v>
      </c>
      <c r="DN6">
        <f t="shared" si="11"/>
        <v>0</v>
      </c>
      <c r="DO6">
        <f t="shared" si="11"/>
        <v>0</v>
      </c>
      <c r="DP6">
        <f t="shared" si="11"/>
        <v>0</v>
      </c>
      <c r="DQ6">
        <f t="shared" si="11"/>
        <v>0</v>
      </c>
      <c r="DR6">
        <f t="shared" si="11"/>
        <v>0</v>
      </c>
      <c r="DS6">
        <f t="shared" si="11"/>
        <v>0</v>
      </c>
      <c r="DT6">
        <f t="shared" si="12"/>
        <v>0</v>
      </c>
      <c r="DU6">
        <f t="shared" si="12"/>
        <v>0</v>
      </c>
      <c r="DV6">
        <f t="shared" si="12"/>
        <v>0</v>
      </c>
      <c r="DW6">
        <f t="shared" si="12"/>
        <v>0</v>
      </c>
      <c r="DX6">
        <f t="shared" si="12"/>
        <v>0</v>
      </c>
      <c r="DY6">
        <f t="shared" si="12"/>
        <v>0</v>
      </c>
      <c r="DZ6">
        <f t="shared" si="12"/>
        <v>0</v>
      </c>
      <c r="EA6">
        <f t="shared" si="12"/>
        <v>0</v>
      </c>
      <c r="EB6">
        <f t="shared" si="12"/>
        <v>0</v>
      </c>
      <c r="EC6">
        <f t="shared" si="12"/>
        <v>0</v>
      </c>
      <c r="ED6">
        <f t="shared" si="13"/>
        <v>0</v>
      </c>
      <c r="EE6">
        <f t="shared" si="13"/>
        <v>0</v>
      </c>
      <c r="EF6">
        <f t="shared" si="13"/>
        <v>0</v>
      </c>
      <c r="EG6">
        <f t="shared" si="13"/>
        <v>0</v>
      </c>
      <c r="EH6">
        <f t="shared" si="13"/>
        <v>0</v>
      </c>
      <c r="EI6">
        <f t="shared" si="13"/>
        <v>0</v>
      </c>
      <c r="EJ6">
        <f t="shared" si="13"/>
        <v>0</v>
      </c>
      <c r="EK6">
        <f t="shared" si="13"/>
        <v>0</v>
      </c>
      <c r="EL6">
        <f t="shared" si="13"/>
        <v>0</v>
      </c>
      <c r="EM6">
        <f t="shared" si="13"/>
        <v>0</v>
      </c>
      <c r="EN6">
        <f t="shared" si="14"/>
        <v>0</v>
      </c>
      <c r="EO6">
        <f t="shared" si="14"/>
        <v>0</v>
      </c>
      <c r="EP6">
        <f t="shared" si="14"/>
        <v>0</v>
      </c>
      <c r="EQ6">
        <f t="shared" si="14"/>
        <v>0</v>
      </c>
      <c r="ER6">
        <f t="shared" si="14"/>
        <v>0</v>
      </c>
      <c r="ES6">
        <f t="shared" si="14"/>
        <v>0</v>
      </c>
      <c r="ET6">
        <f t="shared" si="14"/>
        <v>0</v>
      </c>
      <c r="EU6">
        <f t="shared" si="14"/>
        <v>0</v>
      </c>
      <c r="EV6">
        <f t="shared" si="14"/>
        <v>0</v>
      </c>
      <c r="EW6">
        <f t="shared" si="14"/>
        <v>0</v>
      </c>
      <c r="EX6">
        <f t="shared" si="14"/>
        <v>0</v>
      </c>
      <c r="EZ6">
        <f t="shared" si="17"/>
        <v>3.1855574735360305E-2</v>
      </c>
      <c r="FB6">
        <f t="shared" si="15"/>
        <v>0.49721139003081932</v>
      </c>
      <c r="FC6">
        <f t="shared" si="16"/>
        <v>6.6253311162579182E-2</v>
      </c>
    </row>
    <row r="7" spans="1:159" x14ac:dyDescent="0.25">
      <c r="A7">
        <v>300</v>
      </c>
      <c r="B7" s="19">
        <f>'Input spectra'!Y6</f>
        <v>0.42776280361487001</v>
      </c>
      <c r="C7">
        <f>'Input spectra'!D6</f>
        <v>1.9217288558611201</v>
      </c>
      <c r="D7">
        <f t="shared" si="0"/>
        <v>2.0653927966864227E-2</v>
      </c>
      <c r="E7">
        <f t="shared" si="0"/>
        <v>7.5154101899834727E-3</v>
      </c>
      <c r="F7">
        <f t="shared" si="0"/>
        <v>2.7345089406690328E-3</v>
      </c>
      <c r="G7">
        <f t="shared" si="0"/>
        <v>9.949065415914035E-4</v>
      </c>
      <c r="H7">
        <f t="shared" si="0"/>
        <v>3.6196047624578753E-4</v>
      </c>
      <c r="I7">
        <f t="shared" si="0"/>
        <v>1.3167871471161634E-4</v>
      </c>
      <c r="J7">
        <f t="shared" si="0"/>
        <v>4.7901068297645311E-5</v>
      </c>
      <c r="K7">
        <f t="shared" si="0"/>
        <v>1.7424071031588873E-5</v>
      </c>
      <c r="L7">
        <f t="shared" si="0"/>
        <v>6.3376535072557289E-6</v>
      </c>
      <c r="M7">
        <f t="shared" si="0"/>
        <v>2.3050554580111924E-6</v>
      </c>
      <c r="N7">
        <f t="shared" si="1"/>
        <v>8.383162551812231E-7</v>
      </c>
      <c r="O7">
        <f t="shared" si="1"/>
        <v>3.0486502357589866E-7</v>
      </c>
      <c r="P7">
        <f t="shared" si="1"/>
        <v>1.1086133287245206E-7</v>
      </c>
      <c r="Q7">
        <f t="shared" si="1"/>
        <v>4.0311126376327146E-8</v>
      </c>
      <c r="R7">
        <f t="shared" si="1"/>
        <v>1.4656884579834481E-8</v>
      </c>
      <c r="S7">
        <f t="shared" si="1"/>
        <v>5.3288051639135808E-9</v>
      </c>
      <c r="T7">
        <f t="shared" si="1"/>
        <v>1.9372647907517823E-9</v>
      </c>
      <c r="U7">
        <f t="shared" si="1"/>
        <v>7.0423664336799807E-10</v>
      </c>
      <c r="V7">
        <f t="shared" si="1"/>
        <v>2.5598719961871658E-10</v>
      </c>
      <c r="W7">
        <f t="shared" si="1"/>
        <v>9.3043785610496764E-11</v>
      </c>
      <c r="X7">
        <f t="shared" si="2"/>
        <v>3.3816251792316669E-11</v>
      </c>
      <c r="Y7">
        <f t="shared" si="2"/>
        <v>1.2289437578935578E-11</v>
      </c>
      <c r="Z7">
        <f t="shared" si="2"/>
        <v>4.465873791076023E-12</v>
      </c>
      <c r="AA7">
        <f t="shared" si="2"/>
        <v>1.6227373097149906E-12</v>
      </c>
      <c r="AB7">
        <f t="shared" si="2"/>
        <v>5.895990326781163E-13</v>
      </c>
      <c r="AC7">
        <f t="shared" si="2"/>
        <v>2.1420592465622219E-13</v>
      </c>
      <c r="AD7">
        <f t="shared" si="2"/>
        <v>7.7816512928805789E-14</v>
      </c>
      <c r="AE7">
        <f t="shared" si="2"/>
        <v>2.8266823131963148E-14</v>
      </c>
      <c r="AF7">
        <f t="shared" si="2"/>
        <v>1.0267070594757901E-14</v>
      </c>
      <c r="AG7">
        <f t="shared" si="2"/>
        <v>3.7288915237643396E-15</v>
      </c>
      <c r="AH7">
        <f t="shared" si="3"/>
        <v>1.3541785536609322E-15</v>
      </c>
      <c r="AI7">
        <f t="shared" si="3"/>
        <v>4.9173871363186859E-16</v>
      </c>
      <c r="AJ7">
        <f t="shared" si="3"/>
        <v>1.7854777584026029E-16</v>
      </c>
      <c r="AK7">
        <f t="shared" si="3"/>
        <v>6.482392592905657E-17</v>
      </c>
      <c r="AL7">
        <f t="shared" si="3"/>
        <v>2.3532946181301718E-17</v>
      </c>
      <c r="AM7">
        <f t="shared" si="3"/>
        <v>8.542334706510703E-18</v>
      </c>
      <c r="AN7">
        <f t="shared" si="3"/>
        <v>3.1005259997379046E-18</v>
      </c>
      <c r="AO7">
        <f t="shared" si="3"/>
        <v>1.125257351859475E-18</v>
      </c>
      <c r="AP7">
        <f t="shared" si="3"/>
        <v>4.0834306180775004E-19</v>
      </c>
      <c r="AQ7">
        <f t="shared" si="3"/>
        <v>1.4816801723818478E-19</v>
      </c>
      <c r="AR7">
        <f t="shared" si="4"/>
        <v>5.3757470334178218E-20</v>
      </c>
      <c r="AS7">
        <f t="shared" si="4"/>
        <v>1.950191757649171E-20</v>
      </c>
      <c r="AT7">
        <f t="shared" si="4"/>
        <v>7.0740640862779307E-21</v>
      </c>
      <c r="AU7">
        <f t="shared" si="4"/>
        <v>2.5657412486576477E-21</v>
      </c>
      <c r="AV7">
        <f t="shared" si="4"/>
        <v>9.3048182911983229E-22</v>
      </c>
      <c r="AW7">
        <f t="shared" si="4"/>
        <v>3.3740619968497223E-22</v>
      </c>
      <c r="AX7">
        <f t="shared" si="4"/>
        <v>1.1043050948686833E-22</v>
      </c>
      <c r="AY7">
        <f t="shared" si="4"/>
        <v>3.4742037127926816E-23</v>
      </c>
      <c r="AZ7">
        <f t="shared" si="4"/>
        <v>1.1514803720250027E-23</v>
      </c>
      <c r="BA7">
        <f t="shared" si="4"/>
        <v>3.8835561270051797E-24</v>
      </c>
      <c r="BB7">
        <f t="shared" si="5"/>
        <v>1.3227679579703523E-24</v>
      </c>
      <c r="BC7">
        <f t="shared" si="5"/>
        <v>4.535479680336569E-25</v>
      </c>
      <c r="BD7">
        <f t="shared" si="5"/>
        <v>1.5627810647134944E-25</v>
      </c>
      <c r="BE7">
        <f t="shared" si="5"/>
        <v>5.4056567954539442E-26</v>
      </c>
      <c r="BF7">
        <f t="shared" si="5"/>
        <v>1.8757159707531871E-26</v>
      </c>
      <c r="BG7">
        <f t="shared" si="5"/>
        <v>6.5258357113731959E-27</v>
      </c>
      <c r="BH7">
        <f t="shared" si="5"/>
        <v>2.2755902330445501E-27</v>
      </c>
      <c r="BI7">
        <f t="shared" si="5"/>
        <v>7.950907987689224E-28</v>
      </c>
      <c r="BJ7">
        <f t="shared" si="5"/>
        <v>2.7829544340780652E-28</v>
      </c>
      <c r="BK7">
        <f t="shared" si="5"/>
        <v>9.7562504897607551E-29</v>
      </c>
      <c r="BL7">
        <f t="shared" si="6"/>
        <v>3.4251691521733661E-29</v>
      </c>
      <c r="BM7">
        <f t="shared" si="6"/>
        <v>1.204061699775758E-29</v>
      </c>
      <c r="BN7">
        <f t="shared" si="6"/>
        <v>4.2377640688693309E-30</v>
      </c>
      <c r="BO7">
        <f t="shared" si="6"/>
        <v>1.4931600185410559E-30</v>
      </c>
      <c r="BP7">
        <f t="shared" si="6"/>
        <v>5.2665108104866633E-31</v>
      </c>
      <c r="BQ7">
        <f t="shared" si="6"/>
        <v>1.8593299273206159E-31</v>
      </c>
      <c r="BR7">
        <f t="shared" si="6"/>
        <v>6.5702235249553633E-32</v>
      </c>
      <c r="BS7">
        <f t="shared" si="6"/>
        <v>2.3236480742675449E-32</v>
      </c>
      <c r="BT7">
        <f t="shared" si="6"/>
        <v>8.2244317386789965E-33</v>
      </c>
      <c r="BU7">
        <f t="shared" si="6"/>
        <v>2.9131827434152856E-33</v>
      </c>
      <c r="BV7">
        <f t="shared" si="7"/>
        <v>1.0326154117499013E-33</v>
      </c>
      <c r="BW7">
        <f t="shared" si="7"/>
        <v>3.6627127578966728E-34</v>
      </c>
      <c r="BX7">
        <f t="shared" si="7"/>
        <v>1.3000085626208265E-34</v>
      </c>
      <c r="BY7">
        <f t="shared" si="7"/>
        <v>4.6169541744150374E-35</v>
      </c>
      <c r="BZ7">
        <f t="shared" si="7"/>
        <v>1.6406610780999909E-35</v>
      </c>
      <c r="CA7">
        <f t="shared" si="7"/>
        <v>5.8334440940589629E-36</v>
      </c>
      <c r="CB7">
        <f t="shared" si="7"/>
        <v>2.0752182611270283E-36</v>
      </c>
      <c r="CC7">
        <f t="shared" si="7"/>
        <v>7.3862764534660629E-37</v>
      </c>
      <c r="CD7">
        <f t="shared" si="7"/>
        <v>2.6302770749015578E-37</v>
      </c>
      <c r="CE7">
        <f t="shared" si="7"/>
        <v>9.3709436679674395E-38</v>
      </c>
      <c r="CF7">
        <f t="shared" si="8"/>
        <v>3.3401294830124981E-38</v>
      </c>
      <c r="CG7">
        <f t="shared" si="8"/>
        <v>1.1910614762337696E-38</v>
      </c>
      <c r="CH7">
        <f t="shared" si="8"/>
        <v>4.2490236461638014E-39</v>
      </c>
      <c r="CI7">
        <f t="shared" si="8"/>
        <v>1.5164280658520398E-39</v>
      </c>
      <c r="CJ7">
        <f t="shared" si="8"/>
        <v>5.4140984251606199E-40</v>
      </c>
      <c r="CK7">
        <f t="shared" si="8"/>
        <v>1.9337327764658599E-40</v>
      </c>
      <c r="CL7">
        <f t="shared" si="8"/>
        <v>6.9091937721807231E-41</v>
      </c>
      <c r="CM7">
        <f t="shared" si="8"/>
        <v>2.4695271291187447E-41</v>
      </c>
      <c r="CN7">
        <f t="shared" si="8"/>
        <v>8.8298011194416096E-42</v>
      </c>
      <c r="CO7">
        <f t="shared" si="8"/>
        <v>3.158160205732324E-42</v>
      </c>
      <c r="CP7">
        <f t="shared" si="9"/>
        <v>1.1299498227798217E-42</v>
      </c>
      <c r="CQ7">
        <f t="shared" si="9"/>
        <v>4.0440990979722252E-43</v>
      </c>
      <c r="CR7">
        <f t="shared" si="9"/>
        <v>9.5862565474072413E-44</v>
      </c>
      <c r="CS7">
        <f t="shared" si="9"/>
        <v>2.2923982808246205E-44</v>
      </c>
      <c r="CT7">
        <f t="shared" si="9"/>
        <v>5.8450123552523203E-45</v>
      </c>
      <c r="CU7">
        <f t="shared" si="9"/>
        <v>1.497039411008404E-45</v>
      </c>
      <c r="CV7">
        <f t="shared" si="9"/>
        <v>3.7634180245955395E-46</v>
      </c>
      <c r="CW7">
        <f t="shared" si="9"/>
        <v>9.1081618782521063E-47</v>
      </c>
      <c r="CX7">
        <f t="shared" si="9"/>
        <v>2.0709370415491144E-47</v>
      </c>
      <c r="CY7">
        <f t="shared" si="9"/>
        <v>4.2517622857449779E-48</v>
      </c>
      <c r="CZ7">
        <f t="shared" si="10"/>
        <v>7.2788521962031651E-49</v>
      </c>
      <c r="DA7">
        <f t="shared" si="10"/>
        <v>8.3860243143909667E-50</v>
      </c>
      <c r="DB7">
        <f t="shared" si="10"/>
        <v>1.9612208166271899E-51</v>
      </c>
      <c r="DC7">
        <f t="shared" si="10"/>
        <v>0</v>
      </c>
      <c r="DD7">
        <f t="shared" si="10"/>
        <v>0</v>
      </c>
      <c r="DE7">
        <f t="shared" si="10"/>
        <v>0</v>
      </c>
      <c r="DF7">
        <f t="shared" si="10"/>
        <v>0</v>
      </c>
      <c r="DG7">
        <f t="shared" si="10"/>
        <v>0</v>
      </c>
      <c r="DH7">
        <f t="shared" si="10"/>
        <v>0</v>
      </c>
      <c r="DI7">
        <f t="shared" si="10"/>
        <v>0</v>
      </c>
      <c r="DJ7">
        <f t="shared" si="11"/>
        <v>0</v>
      </c>
      <c r="DK7">
        <f t="shared" si="11"/>
        <v>0</v>
      </c>
      <c r="DL7">
        <f t="shared" si="11"/>
        <v>0</v>
      </c>
      <c r="DM7">
        <f t="shared" si="11"/>
        <v>0</v>
      </c>
      <c r="DN7">
        <f t="shared" si="11"/>
        <v>0</v>
      </c>
      <c r="DO7">
        <f t="shared" si="11"/>
        <v>0</v>
      </c>
      <c r="DP7">
        <f t="shared" si="11"/>
        <v>0</v>
      </c>
      <c r="DQ7">
        <f t="shared" si="11"/>
        <v>0</v>
      </c>
      <c r="DR7">
        <f t="shared" si="11"/>
        <v>0</v>
      </c>
      <c r="DS7">
        <f t="shared" si="11"/>
        <v>0</v>
      </c>
      <c r="DT7">
        <f t="shared" si="12"/>
        <v>0</v>
      </c>
      <c r="DU7">
        <f t="shared" si="12"/>
        <v>0</v>
      </c>
      <c r="DV7">
        <f t="shared" si="12"/>
        <v>0</v>
      </c>
      <c r="DW7">
        <f t="shared" si="12"/>
        <v>0</v>
      </c>
      <c r="DX7">
        <f t="shared" si="12"/>
        <v>0</v>
      </c>
      <c r="DY7">
        <f t="shared" si="12"/>
        <v>0</v>
      </c>
      <c r="DZ7">
        <f t="shared" si="12"/>
        <v>0</v>
      </c>
      <c r="EA7">
        <f t="shared" si="12"/>
        <v>0</v>
      </c>
      <c r="EB7">
        <f t="shared" si="12"/>
        <v>0</v>
      </c>
      <c r="EC7">
        <f t="shared" si="12"/>
        <v>0</v>
      </c>
      <c r="ED7">
        <f t="shared" si="13"/>
        <v>0</v>
      </c>
      <c r="EE7">
        <f t="shared" si="13"/>
        <v>0</v>
      </c>
      <c r="EF7">
        <f t="shared" si="13"/>
        <v>0</v>
      </c>
      <c r="EG7">
        <f t="shared" si="13"/>
        <v>0</v>
      </c>
      <c r="EH7">
        <f t="shared" si="13"/>
        <v>0</v>
      </c>
      <c r="EI7">
        <f t="shared" si="13"/>
        <v>0</v>
      </c>
      <c r="EJ7">
        <f t="shared" si="13"/>
        <v>0</v>
      </c>
      <c r="EK7">
        <f t="shared" si="13"/>
        <v>0</v>
      </c>
      <c r="EL7">
        <f t="shared" si="13"/>
        <v>0</v>
      </c>
      <c r="EM7">
        <f t="shared" si="13"/>
        <v>0</v>
      </c>
      <c r="EN7">
        <f t="shared" si="14"/>
        <v>0</v>
      </c>
      <c r="EO7">
        <f t="shared" si="14"/>
        <v>0</v>
      </c>
      <c r="EP7">
        <f t="shared" si="14"/>
        <v>0</v>
      </c>
      <c r="EQ7">
        <f t="shared" si="14"/>
        <v>0</v>
      </c>
      <c r="ER7">
        <f t="shared" si="14"/>
        <v>0</v>
      </c>
      <c r="ES7">
        <f t="shared" si="14"/>
        <v>0</v>
      </c>
      <c r="ET7">
        <f t="shared" si="14"/>
        <v>0</v>
      </c>
      <c r="EU7">
        <f t="shared" si="14"/>
        <v>0</v>
      </c>
      <c r="EV7">
        <f t="shared" si="14"/>
        <v>0</v>
      </c>
      <c r="EW7">
        <f t="shared" si="14"/>
        <v>0</v>
      </c>
      <c r="EX7">
        <f t="shared" si="14"/>
        <v>0</v>
      </c>
      <c r="EZ7">
        <f t="shared" si="17"/>
        <v>3.2467678061440512E-2</v>
      </c>
      <c r="FB7">
        <f t="shared" si="15"/>
        <v>0.49669179893430959</v>
      </c>
      <c r="FC7">
        <f t="shared" si="16"/>
        <v>6.8406210018505331E-2</v>
      </c>
    </row>
    <row r="8" spans="1:159" x14ac:dyDescent="0.25">
      <c r="A8">
        <v>305</v>
      </c>
      <c r="B8" s="19">
        <f>'Input spectra'!Y7</f>
        <v>0.35554979577504597</v>
      </c>
      <c r="C8">
        <f>'Input spectra'!D7</f>
        <v>1.8806822217521499</v>
      </c>
      <c r="D8">
        <f t="shared" si="0"/>
        <v>2.0653927966864227E-2</v>
      </c>
      <c r="E8">
        <f t="shared" si="0"/>
        <v>7.7268418564667299E-3</v>
      </c>
      <c r="F8">
        <f t="shared" si="0"/>
        <v>2.8905335632841969E-3</v>
      </c>
      <c r="G8">
        <f t="shared" si="0"/>
        <v>1.0812603800147375E-3</v>
      </c>
      <c r="H8">
        <f t="shared" si="0"/>
        <v>4.0444408541233585E-4</v>
      </c>
      <c r="I8">
        <f t="shared" si="0"/>
        <v>1.5127328952351522E-4</v>
      </c>
      <c r="J8">
        <f t="shared" si="0"/>
        <v>5.6577168128166849E-5</v>
      </c>
      <c r="K8">
        <f t="shared" si="0"/>
        <v>2.1158991976713316E-5</v>
      </c>
      <c r="L8">
        <f t="shared" si="0"/>
        <v>7.9126720664120957E-6</v>
      </c>
      <c r="M8">
        <f t="shared" si="0"/>
        <v>2.9588666206425924E-6</v>
      </c>
      <c r="N8">
        <f t="shared" si="1"/>
        <v>1.1063721413526852E-6</v>
      </c>
      <c r="O8">
        <f t="shared" si="1"/>
        <v>4.1366643198909837E-7</v>
      </c>
      <c r="P8">
        <f t="shared" si="1"/>
        <v>1.5465790001358889E-7</v>
      </c>
      <c r="Q8">
        <f t="shared" si="1"/>
        <v>5.7818428178978015E-8</v>
      </c>
      <c r="R8">
        <f t="shared" si="1"/>
        <v>2.1613860787372062E-8</v>
      </c>
      <c r="S8">
        <f t="shared" si="1"/>
        <v>8.0792278815342506E-9</v>
      </c>
      <c r="T8">
        <f t="shared" si="1"/>
        <v>3.0198010809121748E-9</v>
      </c>
      <c r="U8">
        <f t="shared" si="1"/>
        <v>1.1286448498095121E-9</v>
      </c>
      <c r="V8">
        <f t="shared" si="1"/>
        <v>4.2179970254159922E-10</v>
      </c>
      <c r="W8">
        <f t="shared" si="1"/>
        <v>1.5762486444531293E-10</v>
      </c>
      <c r="X8">
        <f t="shared" si="2"/>
        <v>5.8899574466747877E-11</v>
      </c>
      <c r="Y8">
        <f t="shared" si="2"/>
        <v>2.2007364220539958E-11</v>
      </c>
      <c r="Z8">
        <f t="shared" si="2"/>
        <v>8.2222713061562119E-12</v>
      </c>
      <c r="AA8">
        <f t="shared" si="2"/>
        <v>3.071729109670311E-12</v>
      </c>
      <c r="AB8">
        <f t="shared" si="2"/>
        <v>1.1474685433497132E-12</v>
      </c>
      <c r="AC8">
        <f t="shared" si="2"/>
        <v>4.2861250673597135E-13</v>
      </c>
      <c r="AD8">
        <f t="shared" si="2"/>
        <v>1.6008640823147117E-13</v>
      </c>
      <c r="AE8">
        <f t="shared" si="2"/>
        <v>5.9787312391634573E-14</v>
      </c>
      <c r="AF8">
        <f t="shared" si="2"/>
        <v>2.2326873523340235E-14</v>
      </c>
      <c r="AG8">
        <f t="shared" si="2"/>
        <v>8.3370124118099582E-15</v>
      </c>
      <c r="AH8">
        <f t="shared" si="3"/>
        <v>3.1128340215432149E-15</v>
      </c>
      <c r="AI8">
        <f t="shared" si="3"/>
        <v>1.1621542322127306E-15</v>
      </c>
      <c r="AJ8">
        <f t="shared" si="3"/>
        <v>4.3384355119956272E-16</v>
      </c>
      <c r="AK8">
        <f t="shared" si="3"/>
        <v>1.6194344205870115E-16</v>
      </c>
      <c r="AL8">
        <f t="shared" si="3"/>
        <v>6.0444066151924692E-17</v>
      </c>
      <c r="AM8">
        <f t="shared" si="3"/>
        <v>2.2558140072161494E-17</v>
      </c>
      <c r="AN8">
        <f t="shared" si="3"/>
        <v>8.4180483722296795E-18</v>
      </c>
      <c r="AO8">
        <f t="shared" si="3"/>
        <v>3.1410672375016726E-18</v>
      </c>
      <c r="AP8">
        <f t="shared" si="3"/>
        <v>1.1719251896277174E-18</v>
      </c>
      <c r="AQ8">
        <f t="shared" si="3"/>
        <v>4.3719834776333434E-19</v>
      </c>
      <c r="AR8">
        <f t="shared" si="4"/>
        <v>1.6308431774687099E-19</v>
      </c>
      <c r="AS8">
        <f t="shared" si="4"/>
        <v>6.0827508517211333E-20</v>
      </c>
      <c r="AT8">
        <f t="shared" si="4"/>
        <v>2.2685117650468058E-20</v>
      </c>
      <c r="AU8">
        <f t="shared" si="4"/>
        <v>8.4592962938283933E-21</v>
      </c>
      <c r="AV8">
        <f t="shared" si="4"/>
        <v>3.1541228985700624E-21</v>
      </c>
      <c r="AW8">
        <f t="shared" si="4"/>
        <v>1.1759073573072217E-21</v>
      </c>
      <c r="AX8">
        <f t="shared" si="4"/>
        <v>3.9569308397235092E-22</v>
      </c>
      <c r="AY8">
        <f t="shared" si="4"/>
        <v>1.279893985629649E-22</v>
      </c>
      <c r="AZ8">
        <f t="shared" si="4"/>
        <v>4.3613866718971587E-23</v>
      </c>
      <c r="BA8">
        <f t="shared" si="4"/>
        <v>1.5123314134818988E-23</v>
      </c>
      <c r="BB8">
        <f t="shared" si="5"/>
        <v>5.2960294047328956E-24</v>
      </c>
      <c r="BC8">
        <f t="shared" si="5"/>
        <v>1.8669783487759452E-24</v>
      </c>
      <c r="BD8">
        <f t="shared" si="5"/>
        <v>6.6139899527400422E-25</v>
      </c>
      <c r="BE8">
        <f t="shared" si="5"/>
        <v>2.3521401419555683E-25</v>
      </c>
      <c r="BF8">
        <f t="shared" si="5"/>
        <v>8.3913364690091996E-26</v>
      </c>
      <c r="BG8">
        <f t="shared" si="5"/>
        <v>3.0015772829887152E-26</v>
      </c>
      <c r="BH8">
        <f t="shared" si="5"/>
        <v>1.0761103021849952E-26</v>
      </c>
      <c r="BI8">
        <f t="shared" si="5"/>
        <v>3.8657057214028662E-27</v>
      </c>
      <c r="BJ8">
        <f t="shared" si="5"/>
        <v>1.3911292829807966E-27</v>
      </c>
      <c r="BK8">
        <f t="shared" si="5"/>
        <v>5.014107878477284E-28</v>
      </c>
      <c r="BL8">
        <f t="shared" si="6"/>
        <v>1.8098479483355596E-28</v>
      </c>
      <c r="BM8">
        <f t="shared" si="6"/>
        <v>6.5412107570447053E-29</v>
      </c>
      <c r="BN8">
        <f t="shared" si="6"/>
        <v>2.3669850177927039E-29</v>
      </c>
      <c r="BO8">
        <f t="shared" si="6"/>
        <v>8.5746108991854209E-30</v>
      </c>
      <c r="BP8">
        <f t="shared" si="6"/>
        <v>3.1094271299932123E-30</v>
      </c>
      <c r="BQ8">
        <f t="shared" si="6"/>
        <v>1.1286601657378716E-30</v>
      </c>
      <c r="BR8">
        <f t="shared" si="6"/>
        <v>4.1004943447234336E-31</v>
      </c>
      <c r="BS8">
        <f t="shared" si="6"/>
        <v>1.4909935333762257E-31</v>
      </c>
      <c r="BT8">
        <f t="shared" si="6"/>
        <v>5.4257607757950316E-32</v>
      </c>
      <c r="BU8">
        <f t="shared" si="6"/>
        <v>1.9759311342303438E-32</v>
      </c>
      <c r="BV8">
        <f t="shared" si="7"/>
        <v>7.2009867643349047E-33</v>
      </c>
      <c r="BW8">
        <f t="shared" si="7"/>
        <v>2.6260658115511318E-33</v>
      </c>
      <c r="BX8">
        <f t="shared" si="7"/>
        <v>9.5829294701964714E-34</v>
      </c>
      <c r="BY8">
        <f t="shared" si="7"/>
        <v>3.4991050202166052E-34</v>
      </c>
      <c r="BZ8">
        <f t="shared" si="7"/>
        <v>1.2784084221776837E-34</v>
      </c>
      <c r="CA8">
        <f t="shared" si="7"/>
        <v>4.6733157223152409E-35</v>
      </c>
      <c r="CB8">
        <f t="shared" si="7"/>
        <v>1.70927994487632E-35</v>
      </c>
      <c r="CC8">
        <f t="shared" si="7"/>
        <v>6.254956726607495E-36</v>
      </c>
      <c r="CD8">
        <f t="shared" si="7"/>
        <v>2.2900743647311129E-36</v>
      </c>
      <c r="CE8">
        <f t="shared" si="7"/>
        <v>8.3884312047275001E-37</v>
      </c>
      <c r="CF8">
        <f t="shared" si="8"/>
        <v>3.074043843462487E-37</v>
      </c>
      <c r="CG8">
        <f t="shared" si="8"/>
        <v>1.127016480500665E-37</v>
      </c>
      <c r="CH8">
        <f t="shared" si="8"/>
        <v>4.1336582759008513E-38</v>
      </c>
      <c r="CI8">
        <f t="shared" si="8"/>
        <v>1.516758967748441E-38</v>
      </c>
      <c r="CJ8">
        <f t="shared" si="8"/>
        <v>5.5676283661140049E-39</v>
      </c>
      <c r="CK8">
        <f t="shared" si="8"/>
        <v>2.0445130409126955E-39</v>
      </c>
      <c r="CL8">
        <f t="shared" si="8"/>
        <v>7.5105221944173358E-40</v>
      </c>
      <c r="CM8">
        <f t="shared" si="8"/>
        <v>2.7599797577773762E-40</v>
      </c>
      <c r="CN8">
        <f t="shared" si="8"/>
        <v>1.0145941444856074E-40</v>
      </c>
      <c r="CO8">
        <f t="shared" si="8"/>
        <v>3.7309971833254783E-41</v>
      </c>
      <c r="CP8">
        <f t="shared" si="9"/>
        <v>1.3724586131406903E-41</v>
      </c>
      <c r="CQ8">
        <f t="shared" si="9"/>
        <v>5.0502307539923899E-42</v>
      </c>
      <c r="CR8">
        <f t="shared" si="9"/>
        <v>1.2308009277548806E-42</v>
      </c>
      <c r="CS8">
        <f t="shared" si="9"/>
        <v>3.0260644677006365E-43</v>
      </c>
      <c r="CT8">
        <f t="shared" si="9"/>
        <v>7.9327336003666779E-44</v>
      </c>
      <c r="CU8">
        <f t="shared" si="9"/>
        <v>2.088911325578085E-44</v>
      </c>
      <c r="CV8">
        <f t="shared" si="9"/>
        <v>5.3990651221813681E-45</v>
      </c>
      <c r="CW8">
        <f t="shared" si="9"/>
        <v>1.3434335205726966E-45</v>
      </c>
      <c r="CX8">
        <f t="shared" si="9"/>
        <v>3.1405207719332458E-46</v>
      </c>
      <c r="CY8">
        <f t="shared" si="9"/>
        <v>6.6290773092733143E-47</v>
      </c>
      <c r="CZ8">
        <f t="shared" si="10"/>
        <v>1.1667997937898476E-47</v>
      </c>
      <c r="DA8">
        <f t="shared" si="10"/>
        <v>1.3820981786924159E-48</v>
      </c>
      <c r="DB8">
        <f t="shared" si="10"/>
        <v>3.3232162749406052E-50</v>
      </c>
      <c r="DC8">
        <f t="shared" si="10"/>
        <v>0</v>
      </c>
      <c r="DD8">
        <f t="shared" si="10"/>
        <v>0</v>
      </c>
      <c r="DE8">
        <f t="shared" si="10"/>
        <v>0</v>
      </c>
      <c r="DF8">
        <f t="shared" si="10"/>
        <v>0</v>
      </c>
      <c r="DG8">
        <f t="shared" si="10"/>
        <v>0</v>
      </c>
      <c r="DH8">
        <f t="shared" si="10"/>
        <v>0</v>
      </c>
      <c r="DI8">
        <f t="shared" si="10"/>
        <v>0</v>
      </c>
      <c r="DJ8">
        <f t="shared" si="11"/>
        <v>0</v>
      </c>
      <c r="DK8">
        <f t="shared" si="11"/>
        <v>0</v>
      </c>
      <c r="DL8">
        <f t="shared" si="11"/>
        <v>0</v>
      </c>
      <c r="DM8">
        <f t="shared" si="11"/>
        <v>0</v>
      </c>
      <c r="DN8">
        <f t="shared" si="11"/>
        <v>0</v>
      </c>
      <c r="DO8">
        <f t="shared" si="11"/>
        <v>0</v>
      </c>
      <c r="DP8">
        <f t="shared" si="11"/>
        <v>0</v>
      </c>
      <c r="DQ8">
        <f t="shared" si="11"/>
        <v>0</v>
      </c>
      <c r="DR8">
        <f t="shared" si="11"/>
        <v>0</v>
      </c>
      <c r="DS8">
        <f t="shared" si="11"/>
        <v>0</v>
      </c>
      <c r="DT8">
        <f t="shared" si="12"/>
        <v>0</v>
      </c>
      <c r="DU8">
        <f t="shared" si="12"/>
        <v>0</v>
      </c>
      <c r="DV8">
        <f t="shared" si="12"/>
        <v>0</v>
      </c>
      <c r="DW8">
        <f t="shared" si="12"/>
        <v>0</v>
      </c>
      <c r="DX8">
        <f t="shared" si="12"/>
        <v>0</v>
      </c>
      <c r="DY8">
        <f t="shared" si="12"/>
        <v>0</v>
      </c>
      <c r="DZ8">
        <f t="shared" si="12"/>
        <v>0</v>
      </c>
      <c r="EA8">
        <f t="shared" si="12"/>
        <v>0</v>
      </c>
      <c r="EB8">
        <f t="shared" si="12"/>
        <v>0</v>
      </c>
      <c r="EC8">
        <f t="shared" si="12"/>
        <v>0</v>
      </c>
      <c r="ED8">
        <f t="shared" si="13"/>
        <v>0</v>
      </c>
      <c r="EE8">
        <f t="shared" si="13"/>
        <v>0</v>
      </c>
      <c r="EF8">
        <f t="shared" si="13"/>
        <v>0</v>
      </c>
      <c r="EG8">
        <f t="shared" si="13"/>
        <v>0</v>
      </c>
      <c r="EH8">
        <f t="shared" si="13"/>
        <v>0</v>
      </c>
      <c r="EI8">
        <f t="shared" si="13"/>
        <v>0</v>
      </c>
      <c r="EJ8">
        <f t="shared" si="13"/>
        <v>0</v>
      </c>
      <c r="EK8">
        <f t="shared" si="13"/>
        <v>0</v>
      </c>
      <c r="EL8">
        <f t="shared" si="13"/>
        <v>0</v>
      </c>
      <c r="EM8">
        <f t="shared" si="13"/>
        <v>0</v>
      </c>
      <c r="EN8">
        <f t="shared" si="14"/>
        <v>0</v>
      </c>
      <c r="EO8">
        <f t="shared" si="14"/>
        <v>0</v>
      </c>
      <c r="EP8">
        <f t="shared" si="14"/>
        <v>0</v>
      </c>
      <c r="EQ8">
        <f t="shared" si="14"/>
        <v>0</v>
      </c>
      <c r="ER8">
        <f t="shared" si="14"/>
        <v>0</v>
      </c>
      <c r="ES8">
        <f t="shared" si="14"/>
        <v>0</v>
      </c>
      <c r="ET8">
        <f t="shared" si="14"/>
        <v>0</v>
      </c>
      <c r="EU8">
        <f t="shared" si="14"/>
        <v>0</v>
      </c>
      <c r="EV8">
        <f t="shared" si="14"/>
        <v>0</v>
      </c>
      <c r="EW8">
        <f t="shared" si="14"/>
        <v>0</v>
      </c>
      <c r="EX8">
        <f t="shared" si="14"/>
        <v>0</v>
      </c>
      <c r="EZ8">
        <f t="shared" si="17"/>
        <v>3.2998655870250894E-2</v>
      </c>
      <c r="FB8">
        <f t="shared" si="15"/>
        <v>0.49619951896775283</v>
      </c>
      <c r="FC8">
        <f t="shared" si="16"/>
        <v>7.02508153237386E-2</v>
      </c>
    </row>
    <row r="9" spans="1:159" x14ac:dyDescent="0.25">
      <c r="A9">
        <v>310</v>
      </c>
      <c r="B9" s="19">
        <f>'Input spectra'!Y8</f>
        <v>0.31259761372351003</v>
      </c>
      <c r="C9">
        <f>'Input spectra'!D8</f>
        <v>1.83963558764318</v>
      </c>
      <c r="D9">
        <f t="shared" si="0"/>
        <v>2.0653927966864227E-2</v>
      </c>
      <c r="E9">
        <f t="shared" si="0"/>
        <v>7.9210102748383093E-3</v>
      </c>
      <c r="F9">
        <f t="shared" si="0"/>
        <v>3.0376317419954211E-3</v>
      </c>
      <c r="G9">
        <f t="shared" si="0"/>
        <v>1.1648391222705825E-3</v>
      </c>
      <c r="H9">
        <f t="shared" si="0"/>
        <v>4.4665551458403154E-4</v>
      </c>
      <c r="I9">
        <f t="shared" si="0"/>
        <v>1.7125963557248423E-4</v>
      </c>
      <c r="J9">
        <f t="shared" si="0"/>
        <v>6.5661760588045515E-5</v>
      </c>
      <c r="K9">
        <f t="shared" si="0"/>
        <v>2.5173572011703091E-5</v>
      </c>
      <c r="L9">
        <f t="shared" si="0"/>
        <v>9.650539451139936E-6</v>
      </c>
      <c r="M9">
        <f t="shared" si="0"/>
        <v>3.6994091359700754E-6</v>
      </c>
      <c r="N9">
        <f t="shared" si="1"/>
        <v>1.4180343812362965E-6</v>
      </c>
      <c r="O9">
        <f t="shared" si="1"/>
        <v>5.4351853938397272E-7</v>
      </c>
      <c r="P9">
        <f t="shared" si="1"/>
        <v>2.0831221837268919E-7</v>
      </c>
      <c r="Q9">
        <f t="shared" si="1"/>
        <v>7.9833922639810619E-8</v>
      </c>
      <c r="R9">
        <f t="shared" si="1"/>
        <v>3.0593706125838809E-8</v>
      </c>
      <c r="S9">
        <f t="shared" si="1"/>
        <v>1.1723253378452357E-8</v>
      </c>
      <c r="T9">
        <f t="shared" si="1"/>
        <v>4.491952785949384E-9</v>
      </c>
      <c r="U9">
        <f t="shared" si="1"/>
        <v>1.7210468932064469E-9</v>
      </c>
      <c r="V9">
        <f t="shared" si="1"/>
        <v>6.5935639325492255E-10</v>
      </c>
      <c r="W9">
        <f t="shared" si="1"/>
        <v>2.5259062727894648E-10</v>
      </c>
      <c r="X9">
        <f t="shared" si="2"/>
        <v>9.6757182913201243E-11</v>
      </c>
      <c r="Y9">
        <f t="shared" si="2"/>
        <v>3.7061043410776393E-11</v>
      </c>
      <c r="Z9">
        <f t="shared" si="2"/>
        <v>1.4194495679131949E-11</v>
      </c>
      <c r="AA9">
        <f t="shared" si="2"/>
        <v>5.4361274519617549E-12</v>
      </c>
      <c r="AB9">
        <f t="shared" si="2"/>
        <v>2.0817379456021578E-12</v>
      </c>
      <c r="AC9">
        <f t="shared" si="2"/>
        <v>7.9712909715956249E-13</v>
      </c>
      <c r="AD9">
        <f t="shared" si="2"/>
        <v>3.0520864895508146E-13</v>
      </c>
      <c r="AE9">
        <f t="shared" si="2"/>
        <v>1.1685033443771757E-13</v>
      </c>
      <c r="AF9">
        <f t="shared" si="2"/>
        <v>4.4732934987467686E-14</v>
      </c>
      <c r="AG9">
        <f t="shared" si="2"/>
        <v>1.7123340095475266E-14</v>
      </c>
      <c r="AH9">
        <f t="shared" si="3"/>
        <v>6.5540922790286814E-15</v>
      </c>
      <c r="AI9">
        <f t="shared" si="3"/>
        <v>2.5084122233206671E-15</v>
      </c>
      <c r="AJ9">
        <f t="shared" si="3"/>
        <v>9.5994608009128784E-16</v>
      </c>
      <c r="AK9">
        <f t="shared" si="3"/>
        <v>3.6732933445555938E-16</v>
      </c>
      <c r="AL9">
        <f t="shared" si="3"/>
        <v>1.4054793568132246E-16</v>
      </c>
      <c r="AM9">
        <f t="shared" si="3"/>
        <v>5.3771560583285497E-17</v>
      </c>
      <c r="AN9">
        <f t="shared" si="3"/>
        <v>2.057023824927615E-17</v>
      </c>
      <c r="AO9">
        <f t="shared" si="3"/>
        <v>7.8683503761905065E-18</v>
      </c>
      <c r="AP9">
        <f t="shared" si="3"/>
        <v>3.0094345308525923E-18</v>
      </c>
      <c r="AQ9">
        <f t="shared" si="3"/>
        <v>1.1509118869183626E-18</v>
      </c>
      <c r="AR9">
        <f t="shared" si="4"/>
        <v>4.4010298847363077E-19</v>
      </c>
      <c r="AS9">
        <f t="shared" si="4"/>
        <v>1.6827542558761165E-19</v>
      </c>
      <c r="AT9">
        <f t="shared" si="4"/>
        <v>6.4333956085431566E-20</v>
      </c>
      <c r="AU9">
        <f t="shared" si="4"/>
        <v>2.4593028437503056E-20</v>
      </c>
      <c r="AV9">
        <f t="shared" si="4"/>
        <v>9.4001533704136155E-21</v>
      </c>
      <c r="AW9">
        <f t="shared" si="4"/>
        <v>3.5925927462046591E-21</v>
      </c>
      <c r="AX9">
        <f t="shared" si="4"/>
        <v>1.2392869987627724E-21</v>
      </c>
      <c r="AY9">
        <f t="shared" si="4"/>
        <v>4.1092823722776719E-22</v>
      </c>
      <c r="AZ9">
        <f t="shared" si="4"/>
        <v>1.4354733425795664E-22</v>
      </c>
      <c r="BA9">
        <f t="shared" si="4"/>
        <v>5.1026533557488931E-23</v>
      </c>
      <c r="BB9">
        <f t="shared" si="5"/>
        <v>1.8317999100102922E-23</v>
      </c>
      <c r="BC9">
        <f t="shared" si="5"/>
        <v>6.61980932017228E-24</v>
      </c>
      <c r="BD9">
        <f t="shared" si="5"/>
        <v>2.404076494821044E-24</v>
      </c>
      <c r="BE9">
        <f t="shared" si="5"/>
        <v>8.7644869365792488E-25</v>
      </c>
      <c r="BF9">
        <f t="shared" si="5"/>
        <v>3.2053318036945017E-25</v>
      </c>
      <c r="BG9">
        <f t="shared" si="5"/>
        <v>1.1753573838130169E-25</v>
      </c>
      <c r="BH9">
        <f t="shared" si="5"/>
        <v>4.3197215421797837E-26</v>
      </c>
      <c r="BI9">
        <f t="shared" si="5"/>
        <v>1.5907660219646036E-26</v>
      </c>
      <c r="BJ9">
        <f t="shared" si="5"/>
        <v>5.8684520639229376E-27</v>
      </c>
      <c r="BK9">
        <f t="shared" si="5"/>
        <v>2.168344563128456E-27</v>
      </c>
      <c r="BL9">
        <f t="shared" si="6"/>
        <v>8.0233412584328111E-28</v>
      </c>
      <c r="BM9">
        <f t="shared" si="6"/>
        <v>2.9726916956972695E-28</v>
      </c>
      <c r="BN9">
        <f t="shared" si="6"/>
        <v>1.1027213663584344E-28</v>
      </c>
      <c r="BO9">
        <f t="shared" si="6"/>
        <v>4.0950881535729511E-29</v>
      </c>
      <c r="BP9">
        <f t="shared" si="6"/>
        <v>1.5223263682743521E-29</v>
      </c>
      <c r="BQ9">
        <f t="shared" si="6"/>
        <v>5.6645985503597288E-30</v>
      </c>
      <c r="BR9">
        <f t="shared" si="6"/>
        <v>2.109700032032153E-30</v>
      </c>
      <c r="BS9">
        <f t="shared" si="6"/>
        <v>7.863914897974407E-31</v>
      </c>
      <c r="BT9">
        <f t="shared" si="6"/>
        <v>2.9336090696798625E-31</v>
      </c>
      <c r="BU9">
        <f t="shared" si="6"/>
        <v>1.0951962681663208E-31</v>
      </c>
      <c r="BV9">
        <f t="shared" si="7"/>
        <v>4.0915768858535816E-32</v>
      </c>
      <c r="BW9">
        <f t="shared" si="7"/>
        <v>1.5296175663510926E-32</v>
      </c>
      <c r="BX9">
        <f t="shared" si="7"/>
        <v>5.7220823202531707E-33</v>
      </c>
      <c r="BY9">
        <f t="shared" si="7"/>
        <v>2.1418612804770867E-33</v>
      </c>
      <c r="BZ9">
        <f t="shared" si="7"/>
        <v>8.0219978014505074E-34</v>
      </c>
      <c r="CA9">
        <f t="shared" si="7"/>
        <v>3.0061911416042444E-34</v>
      </c>
      <c r="CB9">
        <f t="shared" si="7"/>
        <v>1.1271539008319823E-34</v>
      </c>
      <c r="CC9">
        <f t="shared" si="7"/>
        <v>4.2283690345780821E-35</v>
      </c>
      <c r="CD9">
        <f t="shared" si="7"/>
        <v>1.5869992167110806E-35</v>
      </c>
      <c r="CE9">
        <f t="shared" si="7"/>
        <v>5.9591789503014402E-36</v>
      </c>
      <c r="CF9">
        <f t="shared" si="8"/>
        <v>2.2386917061129163E-36</v>
      </c>
      <c r="CG9">
        <f t="shared" si="8"/>
        <v>8.413816822062029E-37</v>
      </c>
      <c r="CH9">
        <f t="shared" si="8"/>
        <v>3.1635587931868147E-37</v>
      </c>
      <c r="CI9">
        <f t="shared" si="8"/>
        <v>1.1899712341583128E-37</v>
      </c>
      <c r="CJ9">
        <f t="shared" si="8"/>
        <v>4.4778411540608438E-38</v>
      </c>
      <c r="CK9">
        <f t="shared" si="8"/>
        <v>1.6856479726961013E-38</v>
      </c>
      <c r="CL9">
        <f t="shared" si="8"/>
        <v>6.3478357999362032E-39</v>
      </c>
      <c r="CM9">
        <f t="shared" si="8"/>
        <v>2.3913326869944233E-39</v>
      </c>
      <c r="CN9">
        <f t="shared" si="8"/>
        <v>9.011664355733657E-40</v>
      </c>
      <c r="CO9">
        <f t="shared" si="8"/>
        <v>3.3971610054316071E-40</v>
      </c>
      <c r="CP9">
        <f t="shared" si="9"/>
        <v>1.2810586673587523E-40</v>
      </c>
      <c r="CQ9">
        <f t="shared" si="9"/>
        <v>4.8323628538367393E-41</v>
      </c>
      <c r="CR9">
        <f t="shared" si="9"/>
        <v>1.2072985606384273E-41</v>
      </c>
      <c r="CS9">
        <f t="shared" si="9"/>
        <v>3.042871390232985E-42</v>
      </c>
      <c r="CT9">
        <f t="shared" si="9"/>
        <v>8.1772418693548302E-43</v>
      </c>
      <c r="CU9">
        <f t="shared" si="9"/>
        <v>2.2074075884476648E-43</v>
      </c>
      <c r="CV9">
        <f t="shared" si="9"/>
        <v>5.8487040394939449E-44</v>
      </c>
      <c r="CW9">
        <f t="shared" si="9"/>
        <v>1.4918865988672727E-44</v>
      </c>
      <c r="CX9">
        <f t="shared" si="9"/>
        <v>3.575195999053106E-45</v>
      </c>
      <c r="CY9">
        <f t="shared" si="9"/>
        <v>7.7362380019588372E-46</v>
      </c>
      <c r="CZ9">
        <f t="shared" si="10"/>
        <v>1.3958914106535047E-46</v>
      </c>
      <c r="DA9">
        <f t="shared" si="10"/>
        <v>1.6950118501953102E-47</v>
      </c>
      <c r="DB9">
        <f t="shared" si="10"/>
        <v>4.1780246997932148E-49</v>
      </c>
      <c r="DC9">
        <f t="shared" si="10"/>
        <v>0</v>
      </c>
      <c r="DD9">
        <f t="shared" si="10"/>
        <v>0</v>
      </c>
      <c r="DE9">
        <f t="shared" si="10"/>
        <v>0</v>
      </c>
      <c r="DF9">
        <f t="shared" si="10"/>
        <v>0</v>
      </c>
      <c r="DG9">
        <f t="shared" si="10"/>
        <v>0</v>
      </c>
      <c r="DH9">
        <f t="shared" si="10"/>
        <v>0</v>
      </c>
      <c r="DI9">
        <f t="shared" si="10"/>
        <v>0</v>
      </c>
      <c r="DJ9">
        <f t="shared" si="11"/>
        <v>0</v>
      </c>
      <c r="DK9">
        <f t="shared" si="11"/>
        <v>0</v>
      </c>
      <c r="DL9">
        <f t="shared" si="11"/>
        <v>0</v>
      </c>
      <c r="DM9">
        <f t="shared" si="11"/>
        <v>0</v>
      </c>
      <c r="DN9">
        <f t="shared" si="11"/>
        <v>0</v>
      </c>
      <c r="DO9">
        <f t="shared" si="11"/>
        <v>0</v>
      </c>
      <c r="DP9">
        <f t="shared" si="11"/>
        <v>0</v>
      </c>
      <c r="DQ9">
        <f t="shared" si="11"/>
        <v>0</v>
      </c>
      <c r="DR9">
        <f t="shared" si="11"/>
        <v>0</v>
      </c>
      <c r="DS9">
        <f t="shared" si="11"/>
        <v>0</v>
      </c>
      <c r="DT9">
        <f t="shared" si="12"/>
        <v>0</v>
      </c>
      <c r="DU9">
        <f t="shared" si="12"/>
        <v>0</v>
      </c>
      <c r="DV9">
        <f t="shared" si="12"/>
        <v>0</v>
      </c>
      <c r="DW9">
        <f t="shared" si="12"/>
        <v>0</v>
      </c>
      <c r="DX9">
        <f t="shared" si="12"/>
        <v>0</v>
      </c>
      <c r="DY9">
        <f t="shared" si="12"/>
        <v>0</v>
      </c>
      <c r="DZ9">
        <f t="shared" si="12"/>
        <v>0</v>
      </c>
      <c r="EA9">
        <f t="shared" si="12"/>
        <v>0</v>
      </c>
      <c r="EB9">
        <f t="shared" si="12"/>
        <v>0</v>
      </c>
      <c r="EC9">
        <f t="shared" si="12"/>
        <v>0</v>
      </c>
      <c r="ED9">
        <f t="shared" si="13"/>
        <v>0</v>
      </c>
      <c r="EE9">
        <f t="shared" si="13"/>
        <v>0</v>
      </c>
      <c r="EF9">
        <f t="shared" si="13"/>
        <v>0</v>
      </c>
      <c r="EG9">
        <f t="shared" si="13"/>
        <v>0</v>
      </c>
      <c r="EH9">
        <f t="shared" si="13"/>
        <v>0</v>
      </c>
      <c r="EI9">
        <f t="shared" si="13"/>
        <v>0</v>
      </c>
      <c r="EJ9">
        <f t="shared" si="13"/>
        <v>0</v>
      </c>
      <c r="EK9">
        <f t="shared" si="13"/>
        <v>0</v>
      </c>
      <c r="EL9">
        <f t="shared" si="13"/>
        <v>0</v>
      </c>
      <c r="EM9">
        <f t="shared" si="13"/>
        <v>0</v>
      </c>
      <c r="EN9">
        <f t="shared" si="14"/>
        <v>0</v>
      </c>
      <c r="EO9">
        <f t="shared" si="14"/>
        <v>0</v>
      </c>
      <c r="EP9">
        <f t="shared" si="14"/>
        <v>0</v>
      </c>
      <c r="EQ9">
        <f t="shared" si="14"/>
        <v>0</v>
      </c>
      <c r="ER9">
        <f t="shared" si="14"/>
        <v>0</v>
      </c>
      <c r="ES9">
        <f t="shared" si="14"/>
        <v>0</v>
      </c>
      <c r="ET9">
        <f t="shared" si="14"/>
        <v>0</v>
      </c>
      <c r="EU9">
        <f t="shared" si="14"/>
        <v>0</v>
      </c>
      <c r="EV9">
        <f t="shared" si="14"/>
        <v>0</v>
      </c>
      <c r="EW9">
        <f t="shared" si="14"/>
        <v>0</v>
      </c>
      <c r="EX9">
        <f t="shared" si="14"/>
        <v>0</v>
      </c>
      <c r="EZ9">
        <f t="shared" si="17"/>
        <v>3.3501808835102002E-2</v>
      </c>
      <c r="FB9">
        <f t="shared" si="15"/>
        <v>0.49569739642316951</v>
      </c>
      <c r="FC9">
        <f t="shared" si="16"/>
        <v>7.1979281123841693E-2</v>
      </c>
    </row>
    <row r="10" spans="1:159" x14ac:dyDescent="0.25">
      <c r="A10">
        <v>315</v>
      </c>
      <c r="B10" s="19">
        <f>'Input spectra'!Y9</f>
        <v>0.28355362545371499</v>
      </c>
      <c r="C10">
        <f>'Input spectra'!D9</f>
        <v>1.7985889535341999</v>
      </c>
      <c r="D10">
        <f t="shared" si="0"/>
        <v>2.0653927966864227E-2</v>
      </c>
      <c r="E10">
        <f t="shared" si="0"/>
        <v>8.1087722827290817E-3</v>
      </c>
      <c r="F10">
        <f t="shared" si="0"/>
        <v>3.1833484399249098E-3</v>
      </c>
      <c r="G10">
        <f t="shared" si="0"/>
        <v>1.2496532747720182E-3</v>
      </c>
      <c r="H10">
        <f t="shared" si="0"/>
        <v>4.9053591628232091E-4</v>
      </c>
      <c r="I10">
        <f t="shared" si="0"/>
        <v>1.9254296450992448E-4</v>
      </c>
      <c r="J10">
        <f t="shared" si="0"/>
        <v>7.557178662271236E-5</v>
      </c>
      <c r="K10">
        <f t="shared" si="0"/>
        <v>2.96596852788697E-5</v>
      </c>
      <c r="L10">
        <f t="shared" si="0"/>
        <v>1.1639861487262146E-5</v>
      </c>
      <c r="M10">
        <f t="shared" si="0"/>
        <v>4.5677582883745427E-6</v>
      </c>
      <c r="N10">
        <f t="shared" si="1"/>
        <v>1.7923880429193757E-6</v>
      </c>
      <c r="O10">
        <f t="shared" si="1"/>
        <v>7.032895549921188E-7</v>
      </c>
      <c r="P10">
        <f t="shared" si="1"/>
        <v>2.7593645251567569E-7</v>
      </c>
      <c r="Q10">
        <f t="shared" si="1"/>
        <v>1.0825708513391487E-7</v>
      </c>
      <c r="R10">
        <f t="shared" si="1"/>
        <v>4.2469336779054036E-8</v>
      </c>
      <c r="S10">
        <f t="shared" si="1"/>
        <v>1.6659657459407226E-8</v>
      </c>
      <c r="T10">
        <f t="shared" si="1"/>
        <v>6.534729673235425E-9</v>
      </c>
      <c r="U10">
        <f t="shared" si="1"/>
        <v>2.5630653242997503E-9</v>
      </c>
      <c r="V10">
        <f t="shared" si="1"/>
        <v>1.0052213885745864E-9</v>
      </c>
      <c r="W10">
        <f t="shared" si="1"/>
        <v>3.9421510258995771E-10</v>
      </c>
      <c r="X10">
        <f t="shared" si="2"/>
        <v>1.5458728507903683E-10</v>
      </c>
      <c r="Y10">
        <f t="shared" si="2"/>
        <v>6.0615364988761756E-11</v>
      </c>
      <c r="Z10">
        <f t="shared" si="2"/>
        <v>2.3766190669544086E-11</v>
      </c>
      <c r="AA10">
        <f t="shared" si="2"/>
        <v>9.3175936863089591E-12</v>
      </c>
      <c r="AB10">
        <f t="shared" si="2"/>
        <v>3.6527060510721875E-12</v>
      </c>
      <c r="AC10">
        <f t="shared" si="2"/>
        <v>1.4318313118295183E-12</v>
      </c>
      <c r="AD10">
        <f t="shared" si="2"/>
        <v>5.6122183242108585E-13</v>
      </c>
      <c r="AE10">
        <f t="shared" si="2"/>
        <v>2.199592389951992E-13</v>
      </c>
      <c r="AF10">
        <f t="shared" si="2"/>
        <v>8.6201370413424425E-14</v>
      </c>
      <c r="AG10">
        <f t="shared" si="2"/>
        <v>3.3779233199392427E-14</v>
      </c>
      <c r="AH10">
        <f t="shared" si="3"/>
        <v>1.3235744764270675E-14</v>
      </c>
      <c r="AI10">
        <f t="shared" si="3"/>
        <v>5.1857224415012699E-15</v>
      </c>
      <c r="AJ10">
        <f t="shared" si="3"/>
        <v>2.0315697001163681E-15</v>
      </c>
      <c r="AK10">
        <f t="shared" si="3"/>
        <v>7.9582032566324104E-16</v>
      </c>
      <c r="AL10">
        <f t="shared" si="3"/>
        <v>3.1171551151571674E-16</v>
      </c>
      <c r="AM10">
        <f t="shared" si="3"/>
        <v>1.2208466379216841E-16</v>
      </c>
      <c r="AN10">
        <f t="shared" si="3"/>
        <v>4.7810393719794211E-17</v>
      </c>
      <c r="AO10">
        <f t="shared" si="3"/>
        <v>1.8721524766757618E-17</v>
      </c>
      <c r="AP10">
        <f t="shared" si="3"/>
        <v>7.3302190618288405E-18</v>
      </c>
      <c r="AQ10">
        <f t="shared" si="3"/>
        <v>2.8697803469645953E-18</v>
      </c>
      <c r="AR10">
        <f t="shared" si="4"/>
        <v>1.1234026056132537E-18</v>
      </c>
      <c r="AS10">
        <f t="shared" si="4"/>
        <v>4.397201167205396E-19</v>
      </c>
      <c r="AT10">
        <f t="shared" si="4"/>
        <v>1.7209586002571846E-19</v>
      </c>
      <c r="AU10">
        <f t="shared" si="4"/>
        <v>6.7346759598114696E-20</v>
      </c>
      <c r="AV10">
        <f t="shared" si="4"/>
        <v>2.6352035061192693E-20</v>
      </c>
      <c r="AW10">
        <f t="shared" si="4"/>
        <v>1.031007291148821E-20</v>
      </c>
      <c r="AX10">
        <f t="shared" si="4"/>
        <v>3.6408280563677928E-21</v>
      </c>
      <c r="AY10">
        <f t="shared" si="4"/>
        <v>1.2358586126255043E-21</v>
      </c>
      <c r="AZ10">
        <f t="shared" si="4"/>
        <v>4.4194931279880044E-22</v>
      </c>
      <c r="BA10">
        <f t="shared" si="4"/>
        <v>1.6082291317423799E-22</v>
      </c>
      <c r="BB10">
        <f t="shared" si="5"/>
        <v>5.9102305152740327E-23</v>
      </c>
      <c r="BC10">
        <f t="shared" si="5"/>
        <v>2.1864844562809651E-23</v>
      </c>
      <c r="BD10">
        <f t="shared" si="5"/>
        <v>8.1287492002204478E-24</v>
      </c>
      <c r="BE10">
        <f t="shared" si="5"/>
        <v>3.0337267975200489E-24</v>
      </c>
      <c r="BF10">
        <f t="shared" si="5"/>
        <v>1.1357885603390393E-24</v>
      </c>
      <c r="BG10">
        <f t="shared" si="5"/>
        <v>4.263526485231589E-25</v>
      </c>
      <c r="BH10">
        <f t="shared" si="5"/>
        <v>1.6040921192001508E-25</v>
      </c>
      <c r="BI10">
        <f t="shared" si="5"/>
        <v>6.0472007576195623E-26</v>
      </c>
      <c r="BJ10">
        <f t="shared" si="5"/>
        <v>2.2837374293066985E-26</v>
      </c>
      <c r="BK10">
        <f t="shared" si="5"/>
        <v>8.6382432905336062E-27</v>
      </c>
      <c r="BL10">
        <f t="shared" si="6"/>
        <v>3.2721027163556131E-27</v>
      </c>
      <c r="BM10">
        <f t="shared" si="6"/>
        <v>1.2410693822510666E-27</v>
      </c>
      <c r="BN10">
        <f t="shared" si="6"/>
        <v>4.7128813786113353E-28</v>
      </c>
      <c r="BO10">
        <f t="shared" si="6"/>
        <v>1.79167198145715E-28</v>
      </c>
      <c r="BP10">
        <f t="shared" si="6"/>
        <v>6.818322587463358E-29</v>
      </c>
      <c r="BQ10">
        <f t="shared" si="6"/>
        <v>2.5972481128521514E-29</v>
      </c>
      <c r="BR10">
        <f t="shared" si="6"/>
        <v>9.9023788944624335E-30</v>
      </c>
      <c r="BS10">
        <f t="shared" si="6"/>
        <v>3.7786108123704041E-30</v>
      </c>
      <c r="BT10">
        <f t="shared" si="6"/>
        <v>1.4430126069394309E-30</v>
      </c>
      <c r="BU10">
        <f t="shared" si="6"/>
        <v>5.5148584353919347E-31</v>
      </c>
      <c r="BV10">
        <f t="shared" si="7"/>
        <v>2.109150924651929E-31</v>
      </c>
      <c r="BW10">
        <f t="shared" si="7"/>
        <v>8.0718732065020197E-32</v>
      </c>
      <c r="BX10">
        <f t="shared" si="7"/>
        <v>3.0911501287821059E-32</v>
      </c>
      <c r="BY10">
        <f t="shared" si="7"/>
        <v>1.1844912702469393E-32</v>
      </c>
      <c r="BZ10">
        <f t="shared" si="7"/>
        <v>4.5414819319387833E-33</v>
      </c>
      <c r="CA10">
        <f t="shared" si="7"/>
        <v>1.7422327392377283E-33</v>
      </c>
      <c r="CB10">
        <f t="shared" si="7"/>
        <v>6.6872464046021323E-34</v>
      </c>
      <c r="CC10">
        <f t="shared" si="7"/>
        <v>2.5680975646319309E-34</v>
      </c>
      <c r="CD10">
        <f t="shared" si="7"/>
        <v>9.8671078553648702E-35</v>
      </c>
      <c r="CE10">
        <f t="shared" si="7"/>
        <v>3.7929238013155128E-35</v>
      </c>
      <c r="CF10">
        <f t="shared" si="8"/>
        <v>1.4586681786316455E-35</v>
      </c>
      <c r="CG10">
        <f t="shared" si="8"/>
        <v>5.6121568322424849E-36</v>
      </c>
      <c r="CH10">
        <f t="shared" si="8"/>
        <v>2.1601662872545157E-36</v>
      </c>
      <c r="CI10">
        <f t="shared" si="8"/>
        <v>8.3180641378191345E-37</v>
      </c>
      <c r="CJ10">
        <f t="shared" si="8"/>
        <v>3.2042693295368431E-37</v>
      </c>
      <c r="CK10">
        <f t="shared" si="8"/>
        <v>1.234814554298504E-37</v>
      </c>
      <c r="CL10">
        <f t="shared" si="8"/>
        <v>4.7603081746316295E-38</v>
      </c>
      <c r="CM10">
        <f t="shared" si="8"/>
        <v>1.8357938593491824E-38</v>
      </c>
      <c r="CN10">
        <f t="shared" si="8"/>
        <v>7.0821227223039036E-39</v>
      </c>
      <c r="CO10">
        <f t="shared" si="8"/>
        <v>2.7330595743786192E-39</v>
      </c>
      <c r="CP10">
        <f t="shared" si="9"/>
        <v>1.055058437404113E-39</v>
      </c>
      <c r="CQ10">
        <f t="shared" si="9"/>
        <v>4.0741926483353571E-40</v>
      </c>
      <c r="CR10">
        <f t="shared" si="9"/>
        <v>1.0420084338884852E-40</v>
      </c>
      <c r="CS10">
        <f t="shared" si="9"/>
        <v>2.6885286934390943E-41</v>
      </c>
      <c r="CT10">
        <f t="shared" si="9"/>
        <v>7.3962647838361904E-42</v>
      </c>
      <c r="CU10">
        <f t="shared" si="9"/>
        <v>2.043914222245204E-42</v>
      </c>
      <c r="CV10">
        <f t="shared" si="9"/>
        <v>5.5438862090763558E-43</v>
      </c>
      <c r="CW10">
        <f t="shared" si="9"/>
        <v>1.4476547602302073E-43</v>
      </c>
      <c r="CX10">
        <f t="shared" si="9"/>
        <v>3.5514325700404085E-44</v>
      </c>
      <c r="CY10">
        <f t="shared" si="9"/>
        <v>7.8669803884482485E-45</v>
      </c>
      <c r="CZ10">
        <f t="shared" si="10"/>
        <v>1.4531297962056486E-45</v>
      </c>
      <c r="DA10">
        <f t="shared" si="10"/>
        <v>1.8063422479574078E-46</v>
      </c>
      <c r="DB10">
        <f t="shared" si="10"/>
        <v>4.5579843710064304E-48</v>
      </c>
      <c r="DC10">
        <f t="shared" si="10"/>
        <v>0</v>
      </c>
      <c r="DD10">
        <f t="shared" si="10"/>
        <v>0</v>
      </c>
      <c r="DE10">
        <f t="shared" si="10"/>
        <v>0</v>
      </c>
      <c r="DF10">
        <f t="shared" si="10"/>
        <v>0</v>
      </c>
      <c r="DG10">
        <f t="shared" si="10"/>
        <v>0</v>
      </c>
      <c r="DH10">
        <f t="shared" si="10"/>
        <v>0</v>
      </c>
      <c r="DI10">
        <f t="shared" si="10"/>
        <v>0</v>
      </c>
      <c r="DJ10">
        <f t="shared" si="11"/>
        <v>0</v>
      </c>
      <c r="DK10">
        <f t="shared" si="11"/>
        <v>0</v>
      </c>
      <c r="DL10">
        <f t="shared" si="11"/>
        <v>0</v>
      </c>
      <c r="DM10">
        <f t="shared" si="11"/>
        <v>0</v>
      </c>
      <c r="DN10">
        <f t="shared" si="11"/>
        <v>0</v>
      </c>
      <c r="DO10">
        <f t="shared" si="11"/>
        <v>0</v>
      </c>
      <c r="DP10">
        <f t="shared" si="11"/>
        <v>0</v>
      </c>
      <c r="DQ10">
        <f t="shared" si="11"/>
        <v>0</v>
      </c>
      <c r="DR10">
        <f t="shared" si="11"/>
        <v>0</v>
      </c>
      <c r="DS10">
        <f t="shared" si="11"/>
        <v>0</v>
      </c>
      <c r="DT10">
        <f t="shared" si="12"/>
        <v>0</v>
      </c>
      <c r="DU10">
        <f t="shared" si="12"/>
        <v>0</v>
      </c>
      <c r="DV10">
        <f t="shared" si="12"/>
        <v>0</v>
      </c>
      <c r="DW10">
        <f t="shared" si="12"/>
        <v>0</v>
      </c>
      <c r="DX10">
        <f t="shared" si="12"/>
        <v>0</v>
      </c>
      <c r="DY10">
        <f t="shared" si="12"/>
        <v>0</v>
      </c>
      <c r="DZ10">
        <f t="shared" si="12"/>
        <v>0</v>
      </c>
      <c r="EA10">
        <f t="shared" si="12"/>
        <v>0</v>
      </c>
      <c r="EB10">
        <f t="shared" si="12"/>
        <v>0</v>
      </c>
      <c r="EC10">
        <f t="shared" si="12"/>
        <v>0</v>
      </c>
      <c r="ED10">
        <f t="shared" si="13"/>
        <v>0</v>
      </c>
      <c r="EE10">
        <f t="shared" si="13"/>
        <v>0</v>
      </c>
      <c r="EF10">
        <f t="shared" si="13"/>
        <v>0</v>
      </c>
      <c r="EG10">
        <f t="shared" si="13"/>
        <v>0</v>
      </c>
      <c r="EH10">
        <f t="shared" si="13"/>
        <v>0</v>
      </c>
      <c r="EI10">
        <f t="shared" si="13"/>
        <v>0</v>
      </c>
      <c r="EJ10">
        <f t="shared" si="13"/>
        <v>0</v>
      </c>
      <c r="EK10">
        <f t="shared" si="13"/>
        <v>0</v>
      </c>
      <c r="EL10">
        <f t="shared" si="13"/>
        <v>0</v>
      </c>
      <c r="EM10">
        <f t="shared" si="13"/>
        <v>0</v>
      </c>
      <c r="EN10">
        <f t="shared" si="14"/>
        <v>0</v>
      </c>
      <c r="EO10">
        <f t="shared" si="14"/>
        <v>0</v>
      </c>
      <c r="EP10">
        <f t="shared" si="14"/>
        <v>0</v>
      </c>
      <c r="EQ10">
        <f t="shared" si="14"/>
        <v>0</v>
      </c>
      <c r="ER10">
        <f t="shared" si="14"/>
        <v>0</v>
      </c>
      <c r="ES10">
        <f t="shared" si="14"/>
        <v>0</v>
      </c>
      <c r="ET10">
        <f t="shared" si="14"/>
        <v>0</v>
      </c>
      <c r="EU10">
        <f t="shared" si="14"/>
        <v>0</v>
      </c>
      <c r="EV10">
        <f t="shared" si="14"/>
        <v>0</v>
      </c>
      <c r="EW10">
        <f t="shared" si="14"/>
        <v>0</v>
      </c>
      <c r="EX10">
        <f t="shared" si="14"/>
        <v>0</v>
      </c>
      <c r="EZ10">
        <f t="shared" si="17"/>
        <v>3.4003169688414887E-2</v>
      </c>
      <c r="FB10">
        <f t="shared" si="15"/>
        <v>0.49516268941584124</v>
      </c>
      <c r="FC10">
        <f t="shared" si="16"/>
        <v>7.3682873634329196E-2</v>
      </c>
    </row>
    <row r="11" spans="1:159" x14ac:dyDescent="0.25">
      <c r="A11">
        <v>320</v>
      </c>
      <c r="B11" s="19">
        <f>'Input spectra'!Y10</f>
        <v>0.25717686711194998</v>
      </c>
      <c r="C11">
        <f>'Input spectra'!D10</f>
        <v>1.75754231942523</v>
      </c>
      <c r="D11">
        <f t="shared" si="0"/>
        <v>2.0653927966864227E-2</v>
      </c>
      <c r="E11">
        <f t="shared" si="0"/>
        <v>8.2987712893458406E-3</v>
      </c>
      <c r="F11">
        <f t="shared" si="0"/>
        <v>3.3342761092681901E-3</v>
      </c>
      <c r="G11">
        <f t="shared" si="0"/>
        <v>1.339570595276058E-3</v>
      </c>
      <c r="H11">
        <f t="shared" si="0"/>
        <v>5.3815276609067838E-4</v>
      </c>
      <c r="I11">
        <f t="shared" si="0"/>
        <v>2.1618278691081102E-4</v>
      </c>
      <c r="J11">
        <f t="shared" si="0"/>
        <v>8.6838405027174991E-5</v>
      </c>
      <c r="K11">
        <f t="shared" si="0"/>
        <v>3.4880072441350693E-5</v>
      </c>
      <c r="L11">
        <f t="shared" si="0"/>
        <v>1.4009329291131547E-5</v>
      </c>
      <c r="M11">
        <f t="shared" si="0"/>
        <v>5.6264094908240211E-6</v>
      </c>
      <c r="N11">
        <f t="shared" si="1"/>
        <v>2.2595343716309379E-6</v>
      </c>
      <c r="O11">
        <f t="shared" si="1"/>
        <v>9.0736029878216024E-7</v>
      </c>
      <c r="P11">
        <f t="shared" si="1"/>
        <v>3.6434546942556341E-7</v>
      </c>
      <c r="Q11">
        <f t="shared" si="1"/>
        <v>1.4629157568152347E-7</v>
      </c>
      <c r="R11">
        <f t="shared" si="1"/>
        <v>5.8735025088467576E-8</v>
      </c>
      <c r="S11">
        <f t="shared" si="1"/>
        <v>2.3580143227434566E-8</v>
      </c>
      <c r="T11">
        <f t="shared" si="1"/>
        <v>9.4660041173518585E-9</v>
      </c>
      <c r="U11">
        <f t="shared" si="1"/>
        <v>3.7997710449981612E-9</v>
      </c>
      <c r="V11">
        <f t="shared" si="1"/>
        <v>1.525169690588646E-9</v>
      </c>
      <c r="W11">
        <f t="shared" si="1"/>
        <v>6.1213666773137235E-10</v>
      </c>
      <c r="X11">
        <f t="shared" si="2"/>
        <v>2.4566743880617268E-10</v>
      </c>
      <c r="Y11">
        <f t="shared" si="2"/>
        <v>9.8585999563359902E-11</v>
      </c>
      <c r="Z11">
        <f t="shared" si="2"/>
        <v>3.9559499467030677E-11</v>
      </c>
      <c r="AA11">
        <f t="shared" si="2"/>
        <v>1.5872804621176175E-11</v>
      </c>
      <c r="AB11">
        <f t="shared" si="2"/>
        <v>6.368297122186534E-12</v>
      </c>
      <c r="AC11">
        <f t="shared" si="2"/>
        <v>2.5548131370941442E-12</v>
      </c>
      <c r="AD11">
        <f t="shared" si="2"/>
        <v>1.0248505393572755E-12</v>
      </c>
      <c r="AE11">
        <f t="shared" si="2"/>
        <v>4.1108050033763054E-13</v>
      </c>
      <c r="AF11">
        <f t="shared" si="2"/>
        <v>1.648760330202757E-13</v>
      </c>
      <c r="AG11">
        <f t="shared" si="2"/>
        <v>6.6122891629680415E-14</v>
      </c>
      <c r="AH11">
        <f t="shared" si="3"/>
        <v>2.651606811187629E-14</v>
      </c>
      <c r="AI11">
        <f t="shared" si="3"/>
        <v>1.0632336222042151E-14</v>
      </c>
      <c r="AJ11">
        <f t="shared" si="3"/>
        <v>4.2629462020975065E-15</v>
      </c>
      <c r="AK11">
        <f t="shared" si="3"/>
        <v>1.7090384889028897E-15</v>
      </c>
      <c r="AL11">
        <f t="shared" si="3"/>
        <v>6.850999280559401E-16</v>
      </c>
      <c r="AM11">
        <f t="shared" si="3"/>
        <v>2.7460934406362946E-16</v>
      </c>
      <c r="AN11">
        <f t="shared" si="3"/>
        <v>1.1006144510359006E-16</v>
      </c>
      <c r="AO11">
        <f t="shared" si="3"/>
        <v>4.4107536159720925E-17</v>
      </c>
      <c r="AP11">
        <f t="shared" si="3"/>
        <v>1.7674503676892379E-17</v>
      </c>
      <c r="AQ11">
        <f t="shared" si="3"/>
        <v>7.0817015825073025E-18</v>
      </c>
      <c r="AR11">
        <f t="shared" si="4"/>
        <v>2.8371551320612538E-18</v>
      </c>
      <c r="AS11">
        <f t="shared" si="4"/>
        <v>1.1365346538862474E-18</v>
      </c>
      <c r="AT11">
        <f t="shared" si="4"/>
        <v>4.5523480856649806E-19</v>
      </c>
      <c r="AU11">
        <f t="shared" si="4"/>
        <v>1.8232257038418124E-19</v>
      </c>
      <c r="AV11">
        <f t="shared" si="4"/>
        <v>7.3012392793170907E-20</v>
      </c>
      <c r="AW11">
        <f t="shared" si="4"/>
        <v>2.9234983285926178E-20</v>
      </c>
      <c r="AX11">
        <f t="shared" si="4"/>
        <v>1.0565741325579066E-20</v>
      </c>
      <c r="AY11">
        <f t="shared" si="4"/>
        <v>3.6705173784309964E-21</v>
      </c>
      <c r="AZ11">
        <f t="shared" si="4"/>
        <v>1.3433514563107013E-21</v>
      </c>
      <c r="BA11">
        <f t="shared" si="4"/>
        <v>5.0029228268605635E-22</v>
      </c>
      <c r="BB11">
        <f t="shared" si="5"/>
        <v>1.8816506301167363E-22</v>
      </c>
      <c r="BC11">
        <f t="shared" si="5"/>
        <v>7.1242582838056502E-23</v>
      </c>
      <c r="BD11">
        <f t="shared" si="5"/>
        <v>2.7106639341278981E-23</v>
      </c>
      <c r="BE11">
        <f t="shared" si="5"/>
        <v>1.0353498200685078E-23</v>
      </c>
      <c r="BF11">
        <f t="shared" si="5"/>
        <v>3.9670422526178566E-24</v>
      </c>
      <c r="BG11">
        <f t="shared" si="5"/>
        <v>1.5240421999693742E-24</v>
      </c>
      <c r="BH11">
        <f t="shared" si="5"/>
        <v>5.8683502138775811E-25</v>
      </c>
      <c r="BI11">
        <f t="shared" si="5"/>
        <v>2.2641218553791353E-25</v>
      </c>
      <c r="BJ11">
        <f t="shared" si="5"/>
        <v>8.7508506416125848E-26</v>
      </c>
      <c r="BK11">
        <f t="shared" si="5"/>
        <v>3.3875695817238864E-26</v>
      </c>
      <c r="BL11">
        <f t="shared" si="6"/>
        <v>1.3132530339402428E-26</v>
      </c>
      <c r="BM11">
        <f t="shared" si="6"/>
        <v>5.0977230497769316E-27</v>
      </c>
      <c r="BN11">
        <f t="shared" si="6"/>
        <v>1.9811865734904772E-27</v>
      </c>
      <c r="BO11">
        <f t="shared" si="6"/>
        <v>7.708254778040815E-28</v>
      </c>
      <c r="BP11">
        <f t="shared" si="6"/>
        <v>3.0021597267252385E-28</v>
      </c>
      <c r="BQ11">
        <f t="shared" si="6"/>
        <v>1.1703840129353653E-28</v>
      </c>
      <c r="BR11">
        <f t="shared" si="6"/>
        <v>4.5668124102158756E-29</v>
      </c>
      <c r="BS11">
        <f t="shared" si="6"/>
        <v>1.7834645744375717E-29</v>
      </c>
      <c r="BT11">
        <f t="shared" si="6"/>
        <v>6.9704552118187347E-30</v>
      </c>
      <c r="BU11">
        <f t="shared" si="6"/>
        <v>2.7263654895386027E-30</v>
      </c>
      <c r="BV11">
        <f t="shared" si="7"/>
        <v>1.067126871724922E-30</v>
      </c>
      <c r="BW11">
        <f t="shared" si="7"/>
        <v>4.1796644876886598E-31</v>
      </c>
      <c r="BX11">
        <f t="shared" si="7"/>
        <v>1.6381206286899429E-31</v>
      </c>
      <c r="BY11">
        <f t="shared" si="7"/>
        <v>6.4241598235757632E-32</v>
      </c>
      <c r="BZ11">
        <f t="shared" si="7"/>
        <v>2.5208137253484594E-32</v>
      </c>
      <c r="CA11">
        <f t="shared" si="7"/>
        <v>9.8971015423074892E-33</v>
      </c>
      <c r="CB11">
        <f t="shared" si="7"/>
        <v>3.8878354269392412E-33</v>
      </c>
      <c r="CC11">
        <f t="shared" si="7"/>
        <v>1.5280260468958263E-33</v>
      </c>
      <c r="CD11">
        <f t="shared" si="7"/>
        <v>6.0085240682084586E-34</v>
      </c>
      <c r="CE11">
        <f t="shared" si="7"/>
        <v>2.3638000586865498E-34</v>
      </c>
      <c r="CF11">
        <f t="shared" si="8"/>
        <v>9.3036169516607455E-35</v>
      </c>
      <c r="CG11">
        <f t="shared" si="8"/>
        <v>3.6633954601961829E-35</v>
      </c>
      <c r="CH11">
        <f t="shared" si="8"/>
        <v>1.443111472675086E-35</v>
      </c>
      <c r="CI11">
        <f t="shared" si="8"/>
        <v>5.6871364922382213E-36</v>
      </c>
      <c r="CJ11">
        <f t="shared" si="8"/>
        <v>2.2421212306423622E-36</v>
      </c>
      <c r="CK11">
        <f t="shared" si="8"/>
        <v>8.842814389897429E-37</v>
      </c>
      <c r="CL11">
        <f t="shared" si="8"/>
        <v>3.4888518669856074E-37</v>
      </c>
      <c r="CM11">
        <f t="shared" si="8"/>
        <v>1.3769877136688121E-37</v>
      </c>
      <c r="CN11">
        <f t="shared" si="8"/>
        <v>5.4366114062022896E-38</v>
      </c>
      <c r="CO11">
        <f t="shared" si="8"/>
        <v>2.1472006681500148E-38</v>
      </c>
      <c r="CP11">
        <f t="shared" si="9"/>
        <v>8.4831811602364689E-39</v>
      </c>
      <c r="CQ11">
        <f t="shared" si="9"/>
        <v>3.3526056981343653E-39</v>
      </c>
      <c r="CR11">
        <f t="shared" si="9"/>
        <v>8.7754792478323887E-40</v>
      </c>
      <c r="CS11">
        <f t="shared" si="9"/>
        <v>2.3172504582260423E-40</v>
      </c>
      <c r="CT11">
        <f t="shared" si="9"/>
        <v>6.5242326996817101E-41</v>
      </c>
      <c r="CU11">
        <f t="shared" si="9"/>
        <v>1.8451783458833864E-41</v>
      </c>
      <c r="CV11">
        <f t="shared" si="9"/>
        <v>5.1221074256455006E-42</v>
      </c>
      <c r="CW11">
        <f t="shared" si="9"/>
        <v>1.3688569622786728E-42</v>
      </c>
      <c r="CX11">
        <f t="shared" si="9"/>
        <v>3.4368084790961449E-43</v>
      </c>
      <c r="CY11">
        <f t="shared" si="9"/>
        <v>7.7914541045824014E-44</v>
      </c>
      <c r="CZ11">
        <f t="shared" si="10"/>
        <v>1.4729009717630728E-44</v>
      </c>
      <c r="DA11">
        <f t="shared" si="10"/>
        <v>1.8738200072949759E-45</v>
      </c>
      <c r="DB11">
        <f t="shared" si="10"/>
        <v>4.8390415949698883E-47</v>
      </c>
      <c r="DC11">
        <f t="shared" si="10"/>
        <v>0</v>
      </c>
      <c r="DD11">
        <f t="shared" si="10"/>
        <v>0</v>
      </c>
      <c r="DE11">
        <f t="shared" si="10"/>
        <v>0</v>
      </c>
      <c r="DF11">
        <f t="shared" si="10"/>
        <v>0</v>
      </c>
      <c r="DG11">
        <f t="shared" si="10"/>
        <v>0</v>
      </c>
      <c r="DH11">
        <f t="shared" si="10"/>
        <v>0</v>
      </c>
      <c r="DI11">
        <f t="shared" si="10"/>
        <v>0</v>
      </c>
      <c r="DJ11">
        <f t="shared" si="11"/>
        <v>0</v>
      </c>
      <c r="DK11">
        <f t="shared" si="11"/>
        <v>0</v>
      </c>
      <c r="DL11">
        <f t="shared" si="11"/>
        <v>0</v>
      </c>
      <c r="DM11">
        <f t="shared" si="11"/>
        <v>0</v>
      </c>
      <c r="DN11">
        <f t="shared" si="11"/>
        <v>0</v>
      </c>
      <c r="DO11">
        <f t="shared" si="11"/>
        <v>0</v>
      </c>
      <c r="DP11">
        <f t="shared" si="11"/>
        <v>0</v>
      </c>
      <c r="DQ11">
        <f t="shared" si="11"/>
        <v>0</v>
      </c>
      <c r="DR11">
        <f t="shared" si="11"/>
        <v>0</v>
      </c>
      <c r="DS11">
        <f t="shared" si="11"/>
        <v>0</v>
      </c>
      <c r="DT11">
        <f t="shared" si="12"/>
        <v>0</v>
      </c>
      <c r="DU11">
        <f t="shared" si="12"/>
        <v>0</v>
      </c>
      <c r="DV11">
        <f t="shared" si="12"/>
        <v>0</v>
      </c>
      <c r="DW11">
        <f t="shared" si="12"/>
        <v>0</v>
      </c>
      <c r="DX11">
        <f t="shared" si="12"/>
        <v>0</v>
      </c>
      <c r="DY11">
        <f t="shared" si="12"/>
        <v>0</v>
      </c>
      <c r="DZ11">
        <f t="shared" si="12"/>
        <v>0</v>
      </c>
      <c r="EA11">
        <f t="shared" si="12"/>
        <v>0</v>
      </c>
      <c r="EB11">
        <f t="shared" si="12"/>
        <v>0</v>
      </c>
      <c r="EC11">
        <f t="shared" si="12"/>
        <v>0</v>
      </c>
      <c r="ED11">
        <f t="shared" si="13"/>
        <v>0</v>
      </c>
      <c r="EE11">
        <f t="shared" si="13"/>
        <v>0</v>
      </c>
      <c r="EF11">
        <f t="shared" si="13"/>
        <v>0</v>
      </c>
      <c r="EG11">
        <f t="shared" si="13"/>
        <v>0</v>
      </c>
      <c r="EH11">
        <f t="shared" si="13"/>
        <v>0</v>
      </c>
      <c r="EI11">
        <f t="shared" si="13"/>
        <v>0</v>
      </c>
      <c r="EJ11">
        <f t="shared" si="13"/>
        <v>0</v>
      </c>
      <c r="EK11">
        <f t="shared" si="13"/>
        <v>0</v>
      </c>
      <c r="EL11">
        <f t="shared" si="13"/>
        <v>0</v>
      </c>
      <c r="EM11">
        <f t="shared" si="13"/>
        <v>0</v>
      </c>
      <c r="EN11">
        <f t="shared" si="14"/>
        <v>0</v>
      </c>
      <c r="EO11">
        <f t="shared" si="14"/>
        <v>0</v>
      </c>
      <c r="EP11">
        <f t="shared" si="14"/>
        <v>0</v>
      </c>
      <c r="EQ11">
        <f t="shared" si="14"/>
        <v>0</v>
      </c>
      <c r="ER11">
        <f t="shared" si="14"/>
        <v>0</v>
      </c>
      <c r="ES11">
        <f t="shared" si="14"/>
        <v>0</v>
      </c>
      <c r="ET11">
        <f t="shared" si="14"/>
        <v>0</v>
      </c>
      <c r="EU11">
        <f t="shared" si="14"/>
        <v>0</v>
      </c>
      <c r="EV11">
        <f t="shared" si="14"/>
        <v>0</v>
      </c>
      <c r="EW11">
        <f t="shared" si="14"/>
        <v>0</v>
      </c>
      <c r="EX11">
        <f t="shared" si="14"/>
        <v>0</v>
      </c>
      <c r="EZ11">
        <f t="shared" si="17"/>
        <v>3.4526011390291676E-2</v>
      </c>
      <c r="FB11">
        <f t="shared" si="15"/>
        <v>0.49456877956616951</v>
      </c>
      <c r="FC11">
        <f t="shared" si="16"/>
        <v>7.5439660192853683E-2</v>
      </c>
    </row>
    <row r="12" spans="1:159" x14ac:dyDescent="0.25">
      <c r="A12">
        <v>325</v>
      </c>
      <c r="B12" s="19">
        <f>'Input spectra'!Y11</f>
        <v>0.23214819357297201</v>
      </c>
      <c r="C12">
        <f>'Input spectra'!D11</f>
        <v>1.7164956853162601</v>
      </c>
      <c r="D12">
        <f t="shared" si="0"/>
        <v>2.0653927966864227E-2</v>
      </c>
      <c r="E12">
        <f t="shared" si="0"/>
        <v>8.4920773368525656E-3</v>
      </c>
      <c r="F12">
        <f t="shared" si="0"/>
        <v>3.4914180297233167E-3</v>
      </c>
      <c r="G12">
        <f t="shared" si="0"/>
        <v>1.4353771895682581E-3</v>
      </c>
      <c r="H12">
        <f t="shared" si="0"/>
        <v>5.900735613192955E-4</v>
      </c>
      <c r="I12">
        <f t="shared" si="0"/>
        <v>2.4256148086114569E-4</v>
      </c>
      <c r="J12">
        <f t="shared" si="0"/>
        <v>9.970402871162957E-5</v>
      </c>
      <c r="K12">
        <f t="shared" si="0"/>
        <v>4.0980607490389004E-5</v>
      </c>
      <c r="L12">
        <f t="shared" si="0"/>
        <v>1.6842963293632784E-5</v>
      </c>
      <c r="M12">
        <f t="shared" si="0"/>
        <v>6.9220166634220206E-6</v>
      </c>
      <c r="N12">
        <f t="shared" si="1"/>
        <v>2.8445947253629152E-6</v>
      </c>
      <c r="O12">
        <f t="shared" si="1"/>
        <v>1.168910785994429E-6</v>
      </c>
      <c r="P12">
        <f t="shared" si="1"/>
        <v>4.8030279227642428E-7</v>
      </c>
      <c r="Q12">
        <f t="shared" si="1"/>
        <v>1.9734276115260413E-7</v>
      </c>
      <c r="R12">
        <f t="shared" si="1"/>
        <v>8.1077282937657038E-8</v>
      </c>
      <c r="S12">
        <f t="shared" si="1"/>
        <v>3.3308004228437061E-8</v>
      </c>
      <c r="T12">
        <f t="shared" si="1"/>
        <v>1.3682611826767548E-8</v>
      </c>
      <c r="U12">
        <f t="shared" si="1"/>
        <v>5.6203050879450971E-9</v>
      </c>
      <c r="V12">
        <f t="shared" si="1"/>
        <v>2.3084515976620004E-9</v>
      </c>
      <c r="W12">
        <f t="shared" si="1"/>
        <v>9.4809345121484299E-10</v>
      </c>
      <c r="X12">
        <f t="shared" si="2"/>
        <v>3.8935924822291201E-10</v>
      </c>
      <c r="Y12">
        <f t="shared" si="2"/>
        <v>1.5988888925561184E-10</v>
      </c>
      <c r="Z12">
        <f t="shared" si="2"/>
        <v>6.5652909042756714E-11</v>
      </c>
      <c r="AA12">
        <f t="shared" si="2"/>
        <v>2.6956096447257263E-11</v>
      </c>
      <c r="AB12">
        <f t="shared" si="2"/>
        <v>1.1066920590210106E-11</v>
      </c>
      <c r="AC12">
        <f t="shared" si="2"/>
        <v>4.5432094745940402E-12</v>
      </c>
      <c r="AD12">
        <f t="shared" si="2"/>
        <v>1.8649375761736644E-12</v>
      </c>
      <c r="AE12">
        <f t="shared" si="2"/>
        <v>7.6547460405112826E-13</v>
      </c>
      <c r="AF12">
        <f t="shared" si="2"/>
        <v>3.1416773774875E-13</v>
      </c>
      <c r="AG12">
        <f t="shared" si="2"/>
        <v>1.2893061003028038E-13</v>
      </c>
      <c r="AH12">
        <f t="shared" si="3"/>
        <v>5.2907040742853094E-14</v>
      </c>
      <c r="AI12">
        <f t="shared" si="3"/>
        <v>2.1708668724431672E-14</v>
      </c>
      <c r="AJ12">
        <f t="shared" si="3"/>
        <v>8.9066520512205557E-15</v>
      </c>
      <c r="AK12">
        <f t="shared" si="3"/>
        <v>3.6538997089471591E-15</v>
      </c>
      <c r="AL12">
        <f t="shared" si="3"/>
        <v>1.4988523254629567E-15</v>
      </c>
      <c r="AM12">
        <f t="shared" si="3"/>
        <v>6.147809189281694E-16</v>
      </c>
      <c r="AN12">
        <f t="shared" si="3"/>
        <v>2.5213923137445304E-16</v>
      </c>
      <c r="AO12">
        <f t="shared" si="3"/>
        <v>1.0339943304534142E-16</v>
      </c>
      <c r="AP12">
        <f t="shared" si="3"/>
        <v>4.2398718528283289E-17</v>
      </c>
      <c r="AQ12">
        <f t="shared" si="3"/>
        <v>1.7383742098357515E-17</v>
      </c>
      <c r="AR12">
        <f t="shared" si="4"/>
        <v>7.1267065437982723E-18</v>
      </c>
      <c r="AS12">
        <f t="shared" si="4"/>
        <v>2.9213838240064357E-18</v>
      </c>
      <c r="AT12">
        <f t="shared" si="4"/>
        <v>1.197406316637752E-18</v>
      </c>
      <c r="AU12">
        <f t="shared" si="4"/>
        <v>4.9073458060433581E-19</v>
      </c>
      <c r="AV12">
        <f t="shared" si="4"/>
        <v>2.010957785974112E-19</v>
      </c>
      <c r="AW12">
        <f t="shared" si="4"/>
        <v>8.2396614366835623E-20</v>
      </c>
      <c r="AX12">
        <f t="shared" si="4"/>
        <v>3.0472398280115419E-20</v>
      </c>
      <c r="AY12">
        <f t="shared" si="4"/>
        <v>1.0832634537688622E-20</v>
      </c>
      <c r="AZ12">
        <f t="shared" si="4"/>
        <v>4.0569214800713845E-21</v>
      </c>
      <c r="BA12">
        <f t="shared" si="4"/>
        <v>1.5460762194714797E-21</v>
      </c>
      <c r="BB12">
        <f t="shared" si="5"/>
        <v>5.9504009675550287E-22</v>
      </c>
      <c r="BC12">
        <f t="shared" si="5"/>
        <v>2.3054039995637223E-22</v>
      </c>
      <c r="BD12">
        <f t="shared" si="5"/>
        <v>8.9760075352128397E-23</v>
      </c>
      <c r="BE12">
        <f t="shared" si="5"/>
        <v>3.5082843670238275E-23</v>
      </c>
      <c r="BF12">
        <f t="shared" si="5"/>
        <v>1.3755445066415206E-23</v>
      </c>
      <c r="BG12">
        <f t="shared" si="5"/>
        <v>5.4076049647341227E-24</v>
      </c>
      <c r="BH12">
        <f t="shared" si="5"/>
        <v>2.130708970541324E-24</v>
      </c>
      <c r="BI12">
        <f t="shared" si="5"/>
        <v>8.4121702217153647E-25</v>
      </c>
      <c r="BJ12">
        <f t="shared" si="5"/>
        <v>3.3270449729747027E-25</v>
      </c>
      <c r="BK12">
        <f t="shared" si="5"/>
        <v>1.3179434296824766E-25</v>
      </c>
      <c r="BL12">
        <f t="shared" si="6"/>
        <v>5.2282591052830391E-26</v>
      </c>
      <c r="BM12">
        <f t="shared" si="6"/>
        <v>2.0767540774724812E-26</v>
      </c>
      <c r="BN12">
        <f t="shared" si="6"/>
        <v>8.2591310155545475E-27</v>
      </c>
      <c r="BO12">
        <f t="shared" si="6"/>
        <v>3.2882526966584246E-27</v>
      </c>
      <c r="BP12">
        <f t="shared" si="6"/>
        <v>1.3105182212236969E-27</v>
      </c>
      <c r="BQ12">
        <f t="shared" si="6"/>
        <v>5.2280266729345081E-28</v>
      </c>
      <c r="BR12">
        <f t="shared" si="6"/>
        <v>2.087481960986074E-28</v>
      </c>
      <c r="BS12">
        <f t="shared" si="6"/>
        <v>8.3420769324594904E-29</v>
      </c>
      <c r="BT12">
        <f t="shared" si="6"/>
        <v>3.3363452774531711E-29</v>
      </c>
      <c r="BU12">
        <f t="shared" si="6"/>
        <v>1.335346796626088E-29</v>
      </c>
      <c r="BV12">
        <f t="shared" si="7"/>
        <v>5.3484284972264408E-30</v>
      </c>
      <c r="BW12">
        <f t="shared" si="7"/>
        <v>2.1436392680560609E-30</v>
      </c>
      <c r="BX12">
        <f t="shared" si="7"/>
        <v>8.5971856870557261E-31</v>
      </c>
      <c r="BY12">
        <f t="shared" si="7"/>
        <v>3.4500620772590687E-31</v>
      </c>
      <c r="BZ12">
        <f t="shared" si="7"/>
        <v>1.3853243632484724E-31</v>
      </c>
      <c r="CA12">
        <f t="shared" si="7"/>
        <v>5.5656883978861475E-32</v>
      </c>
      <c r="CB12">
        <f t="shared" si="7"/>
        <v>2.2372724759792123E-32</v>
      </c>
      <c r="CC12">
        <f t="shared" si="7"/>
        <v>8.9979154733949556E-33</v>
      </c>
      <c r="CD12">
        <f t="shared" si="7"/>
        <v>3.6205879504990407E-33</v>
      </c>
      <c r="CE12">
        <f t="shared" si="7"/>
        <v>1.4575456998257024E-33</v>
      </c>
      <c r="CF12">
        <f t="shared" si="8"/>
        <v>5.8703420543936563E-34</v>
      </c>
      <c r="CG12">
        <f t="shared" si="8"/>
        <v>2.3653506629089182E-34</v>
      </c>
      <c r="CH12">
        <f t="shared" si="8"/>
        <v>9.5348036752665723E-35</v>
      </c>
      <c r="CI12">
        <f t="shared" si="8"/>
        <v>3.8450825865884561E-35</v>
      </c>
      <c r="CJ12">
        <f t="shared" si="8"/>
        <v>1.5512123601587181E-35</v>
      </c>
      <c r="CK12">
        <f t="shared" si="8"/>
        <v>6.2604106224227559E-36</v>
      </c>
      <c r="CL12">
        <f t="shared" si="8"/>
        <v>2.527522237959079E-36</v>
      </c>
      <c r="CM12">
        <f t="shared" si="8"/>
        <v>1.0208047100823211E-36</v>
      </c>
      <c r="CN12">
        <f t="shared" si="8"/>
        <v>4.1242125246822578E-37</v>
      </c>
      <c r="CO12">
        <f t="shared" si="8"/>
        <v>1.6668077968981584E-37</v>
      </c>
      <c r="CP12">
        <f t="shared" si="9"/>
        <v>6.7386325598039414E-38</v>
      </c>
      <c r="CQ12">
        <f t="shared" si="9"/>
        <v>2.7251829187221074E-38</v>
      </c>
      <c r="CR12">
        <f t="shared" si="9"/>
        <v>7.2993496531442711E-39</v>
      </c>
      <c r="CS12">
        <f t="shared" si="9"/>
        <v>1.9723611779033363E-39</v>
      </c>
      <c r="CT12">
        <f t="shared" si="9"/>
        <v>5.6825472616905948E-40</v>
      </c>
      <c r="CU12">
        <f t="shared" si="9"/>
        <v>1.6445690316576574E-40</v>
      </c>
      <c r="CV12">
        <f t="shared" si="9"/>
        <v>4.6715670453627001E-41</v>
      </c>
      <c r="CW12">
        <f t="shared" si="9"/>
        <v>1.2775329714355107E-41</v>
      </c>
      <c r="CX12">
        <f t="shared" si="9"/>
        <v>3.2822338816753581E-42</v>
      </c>
      <c r="CY12">
        <f t="shared" si="9"/>
        <v>7.6143503351644765E-43</v>
      </c>
      <c r="CZ12">
        <f t="shared" si="10"/>
        <v>1.4729500906542418E-43</v>
      </c>
      <c r="DA12">
        <f t="shared" si="10"/>
        <v>1.9175314661688147E-44</v>
      </c>
      <c r="DB12">
        <f t="shared" si="10"/>
        <v>5.0672709585812086E-46</v>
      </c>
      <c r="DC12">
        <f t="shared" si="10"/>
        <v>0</v>
      </c>
      <c r="DD12">
        <f t="shared" si="10"/>
        <v>0</v>
      </c>
      <c r="DE12">
        <f t="shared" si="10"/>
        <v>0</v>
      </c>
      <c r="DF12">
        <f t="shared" si="10"/>
        <v>0</v>
      </c>
      <c r="DG12">
        <f t="shared" si="10"/>
        <v>0</v>
      </c>
      <c r="DH12">
        <f t="shared" si="10"/>
        <v>0</v>
      </c>
      <c r="DI12">
        <f t="shared" si="10"/>
        <v>0</v>
      </c>
      <c r="DJ12">
        <f t="shared" si="11"/>
        <v>0</v>
      </c>
      <c r="DK12">
        <f t="shared" si="11"/>
        <v>0</v>
      </c>
      <c r="DL12">
        <f t="shared" si="11"/>
        <v>0</v>
      </c>
      <c r="DM12">
        <f t="shared" si="11"/>
        <v>0</v>
      </c>
      <c r="DN12">
        <f t="shared" si="11"/>
        <v>0</v>
      </c>
      <c r="DO12">
        <f t="shared" si="11"/>
        <v>0</v>
      </c>
      <c r="DP12">
        <f t="shared" si="11"/>
        <v>0</v>
      </c>
      <c r="DQ12">
        <f t="shared" si="11"/>
        <v>0</v>
      </c>
      <c r="DR12">
        <f t="shared" si="11"/>
        <v>0</v>
      </c>
      <c r="DS12">
        <f t="shared" si="11"/>
        <v>0</v>
      </c>
      <c r="DT12">
        <f t="shared" si="12"/>
        <v>0</v>
      </c>
      <c r="DU12">
        <f t="shared" si="12"/>
        <v>0</v>
      </c>
      <c r="DV12">
        <f t="shared" si="12"/>
        <v>0</v>
      </c>
      <c r="DW12">
        <f t="shared" si="12"/>
        <v>0</v>
      </c>
      <c r="DX12">
        <f t="shared" si="12"/>
        <v>0</v>
      </c>
      <c r="DY12">
        <f t="shared" si="12"/>
        <v>0</v>
      </c>
      <c r="DZ12">
        <f t="shared" si="12"/>
        <v>0</v>
      </c>
      <c r="EA12">
        <f t="shared" si="12"/>
        <v>0</v>
      </c>
      <c r="EB12">
        <f t="shared" si="12"/>
        <v>0</v>
      </c>
      <c r="EC12">
        <f t="shared" si="12"/>
        <v>0</v>
      </c>
      <c r="ED12">
        <f t="shared" si="13"/>
        <v>0</v>
      </c>
      <c r="EE12">
        <f t="shared" si="13"/>
        <v>0</v>
      </c>
      <c r="EF12">
        <f t="shared" si="13"/>
        <v>0</v>
      </c>
      <c r="EG12">
        <f t="shared" si="13"/>
        <v>0</v>
      </c>
      <c r="EH12">
        <f t="shared" si="13"/>
        <v>0</v>
      </c>
      <c r="EI12">
        <f t="shared" si="13"/>
        <v>0</v>
      </c>
      <c r="EJ12">
        <f t="shared" si="13"/>
        <v>0</v>
      </c>
      <c r="EK12">
        <f t="shared" si="13"/>
        <v>0</v>
      </c>
      <c r="EL12">
        <f t="shared" si="13"/>
        <v>0</v>
      </c>
      <c r="EM12">
        <f t="shared" si="13"/>
        <v>0</v>
      </c>
      <c r="EN12">
        <f t="shared" si="14"/>
        <v>0</v>
      </c>
      <c r="EO12">
        <f t="shared" si="14"/>
        <v>0</v>
      </c>
      <c r="EP12">
        <f t="shared" si="14"/>
        <v>0</v>
      </c>
      <c r="EQ12">
        <f t="shared" si="14"/>
        <v>0</v>
      </c>
      <c r="ER12">
        <f t="shared" si="14"/>
        <v>0</v>
      </c>
      <c r="ES12">
        <f t="shared" si="14"/>
        <v>0</v>
      </c>
      <c r="ET12">
        <f t="shared" si="14"/>
        <v>0</v>
      </c>
      <c r="EU12">
        <f t="shared" si="14"/>
        <v>0</v>
      </c>
      <c r="EV12">
        <f t="shared" si="14"/>
        <v>0</v>
      </c>
      <c r="EW12">
        <f t="shared" si="14"/>
        <v>0</v>
      </c>
      <c r="EX12">
        <f t="shared" si="14"/>
        <v>0</v>
      </c>
      <c r="EZ12">
        <f t="shared" si="17"/>
        <v>3.5074713937792289E-2</v>
      </c>
      <c r="FB12">
        <f t="shared" si="15"/>
        <v>0.49390606028288114</v>
      </c>
      <c r="FC12">
        <f t="shared" si="16"/>
        <v>7.7261692940434626E-2</v>
      </c>
    </row>
    <row r="13" spans="1:159" x14ac:dyDescent="0.25">
      <c r="A13">
        <v>330</v>
      </c>
      <c r="B13" s="19">
        <f>'Input spectra'!Y12</f>
        <v>0.21124521566711199</v>
      </c>
      <c r="C13">
        <f>'Input spectra'!D12</f>
        <v>1.6754490512072799</v>
      </c>
      <c r="D13">
        <f t="shared" ref="D13:M22" si="18">D$2*EXP(- D$1 * ($C13*_c2+$B13))</f>
        <v>2.0653927966864227E-2</v>
      </c>
      <c r="E13">
        <f t="shared" si="18"/>
        <v>8.6863016835391077E-3</v>
      </c>
      <c r="F13">
        <f t="shared" si="18"/>
        <v>3.6529504941872643E-3</v>
      </c>
      <c r="G13">
        <f t="shared" si="18"/>
        <v>1.5361334448067473E-3</v>
      </c>
      <c r="H13">
        <f t="shared" si="18"/>
        <v>6.4593680163487388E-4</v>
      </c>
      <c r="I13">
        <f t="shared" si="18"/>
        <v>2.7159806787422914E-4</v>
      </c>
      <c r="J13">
        <f t="shared" si="18"/>
        <v>1.1419274582858045E-4</v>
      </c>
      <c r="K13">
        <f t="shared" si="18"/>
        <v>4.8009277365811343E-5</v>
      </c>
      <c r="L13">
        <f t="shared" si="18"/>
        <v>2.0183024496762234E-5</v>
      </c>
      <c r="M13">
        <f t="shared" si="18"/>
        <v>8.4844042673676834E-6</v>
      </c>
      <c r="N13">
        <f t="shared" ref="N13:W22" si="19">N$2*EXP(- N$1 * ($C13*_c2+$B13))</f>
        <v>3.5664002521101392E-6</v>
      </c>
      <c r="O13">
        <f t="shared" si="19"/>
        <v>1.4990358373788211E-6</v>
      </c>
      <c r="P13">
        <f t="shared" si="19"/>
        <v>6.3003797818617288E-7</v>
      </c>
      <c r="Q13">
        <f t="shared" si="19"/>
        <v>2.6478524843176001E-7</v>
      </c>
      <c r="R13">
        <f t="shared" si="19"/>
        <v>1.1127375406848582E-7</v>
      </c>
      <c r="S13">
        <f t="shared" si="19"/>
        <v>4.6758775904472938E-8</v>
      </c>
      <c r="T13">
        <f t="shared" si="19"/>
        <v>1.9647373288637035E-8</v>
      </c>
      <c r="U13">
        <f t="shared" si="19"/>
        <v>8.2549861608143987E-9</v>
      </c>
      <c r="V13">
        <f t="shared" si="19"/>
        <v>3.468152609334262E-9</v>
      </c>
      <c r="W13">
        <f t="shared" si="19"/>
        <v>1.4569664172490603E-9</v>
      </c>
      <c r="X13">
        <f t="shared" ref="X13:AG22" si="20">X$2*EXP(- X$1 * ($C13*_c2+$B13))</f>
        <v>6.1202597940700703E-10</v>
      </c>
      <c r="Y13">
        <f t="shared" si="20"/>
        <v>2.5707427311532071E-10</v>
      </c>
      <c r="Z13">
        <f t="shared" si="20"/>
        <v>1.0797302611649018E-10</v>
      </c>
      <c r="AA13">
        <f t="shared" si="20"/>
        <v>4.5346029776970322E-11</v>
      </c>
      <c r="AB13">
        <f t="shared" si="20"/>
        <v>1.9042765928591204E-11</v>
      </c>
      <c r="AC13">
        <f t="shared" si="20"/>
        <v>7.9962610697656487E-12</v>
      </c>
      <c r="AD13">
        <f t="shared" si="20"/>
        <v>3.3574493621363293E-12</v>
      </c>
      <c r="AE13">
        <f t="shared" si="20"/>
        <v>1.4096033612617234E-12</v>
      </c>
      <c r="AF13">
        <f t="shared" si="20"/>
        <v>5.9176420642883085E-13</v>
      </c>
      <c r="AG13">
        <f t="shared" si="20"/>
        <v>2.4840716230585805E-13</v>
      </c>
      <c r="AH13">
        <f t="shared" ref="AH13:AQ22" si="21">AH$2*EXP(- AH$1 * ($C13*_c2+$B13))</f>
        <v>1.0426595251388139E-13</v>
      </c>
      <c r="AI13">
        <f t="shared" si="21"/>
        <v>4.3760593531737924E-14</v>
      </c>
      <c r="AJ13">
        <f t="shared" si="21"/>
        <v>1.8364768874513731E-14</v>
      </c>
      <c r="AK13">
        <f t="shared" si="21"/>
        <v>7.7063471965708903E-15</v>
      </c>
      <c r="AL13">
        <f t="shared" si="21"/>
        <v>3.233491792505644E-15</v>
      </c>
      <c r="AM13">
        <f t="shared" si="21"/>
        <v>1.3566076594155359E-15</v>
      </c>
      <c r="AN13">
        <f t="shared" si="21"/>
        <v>5.6910876944574132E-16</v>
      </c>
      <c r="AO13">
        <f t="shared" si="21"/>
        <v>2.3872284345650247E-16</v>
      </c>
      <c r="AP13">
        <f t="shared" si="21"/>
        <v>1.0012661173671141E-16</v>
      </c>
      <c r="AQ13">
        <f t="shared" si="21"/>
        <v>4.1991465120927989E-17</v>
      </c>
      <c r="AR13">
        <f t="shared" ref="AR13:BA22" si="22">AR$2*EXP(- AR$1 * ($C13*_c2+$B13))</f>
        <v>1.7608712468843746E-17</v>
      </c>
      <c r="AS13">
        <f t="shared" si="22"/>
        <v>7.383262580483012E-18</v>
      </c>
      <c r="AT13">
        <f t="shared" si="22"/>
        <v>3.0954386920808386E-18</v>
      </c>
      <c r="AU13">
        <f t="shared" si="22"/>
        <v>1.2976222768398982E-18</v>
      </c>
      <c r="AV13">
        <f t="shared" si="22"/>
        <v>5.4390813231943766E-19</v>
      </c>
      <c r="AW13">
        <f t="shared" si="22"/>
        <v>2.2795700037429193E-19</v>
      </c>
      <c r="AX13">
        <f t="shared" si="22"/>
        <v>8.6232538421225779E-20</v>
      </c>
      <c r="AY13">
        <f t="shared" si="22"/>
        <v>3.1355923358687045E-20</v>
      </c>
      <c r="AZ13">
        <f t="shared" si="22"/>
        <v>1.2011661173821035E-20</v>
      </c>
      <c r="BA13">
        <f t="shared" si="22"/>
        <v>4.6822903321951002E-21</v>
      </c>
      <c r="BB13">
        <f t="shared" ref="BB13:BK22" si="23">BB$2*EXP(- BB$1 * ($C13*_c2+$B13))</f>
        <v>1.8432941245491931E-21</v>
      </c>
      <c r="BC13">
        <f t="shared" si="23"/>
        <v>7.3049360373133117E-22</v>
      </c>
      <c r="BD13">
        <f t="shared" si="23"/>
        <v>2.9091998193856402E-22</v>
      </c>
      <c r="BE13">
        <f t="shared" si="23"/>
        <v>1.1630706589536401E-22</v>
      </c>
      <c r="BF13">
        <f t="shared" si="23"/>
        <v>4.6645196458646442E-23</v>
      </c>
      <c r="BG13">
        <f t="shared" si="23"/>
        <v>1.8756776605680269E-23</v>
      </c>
      <c r="BH13">
        <f t="shared" si="23"/>
        <v>7.5595918881299452E-24</v>
      </c>
      <c r="BI13">
        <f t="shared" si="23"/>
        <v>3.0528343262459237E-24</v>
      </c>
      <c r="BJ13">
        <f t="shared" si="23"/>
        <v>1.2350223690921682E-24</v>
      </c>
      <c r="BK13">
        <f t="shared" si="23"/>
        <v>5.0041911418413597E-25</v>
      </c>
      <c r="BL13">
        <f t="shared" ref="BL13:BU22" si="24">BL$2*EXP(- BL$1 * ($C13*_c2+$B13))</f>
        <v>2.0305570277423546E-25</v>
      </c>
      <c r="BM13">
        <f t="shared" si="24"/>
        <v>8.2501933849829628E-26</v>
      </c>
      <c r="BN13">
        <f t="shared" si="24"/>
        <v>3.3560960395772872E-26</v>
      </c>
      <c r="BO13">
        <f t="shared" si="24"/>
        <v>1.366740859081404E-26</v>
      </c>
      <c r="BP13">
        <f t="shared" si="24"/>
        <v>5.5716653661827643E-27</v>
      </c>
      <c r="BQ13">
        <f t="shared" si="24"/>
        <v>2.2735301816868068E-27</v>
      </c>
      <c r="BR13">
        <f t="shared" si="24"/>
        <v>9.2855285286819698E-28</v>
      </c>
      <c r="BS13">
        <f t="shared" si="24"/>
        <v>3.795587924487648E-28</v>
      </c>
      <c r="BT13">
        <f t="shared" si="24"/>
        <v>1.5527331428011049E-28</v>
      </c>
      <c r="BU13">
        <f t="shared" si="24"/>
        <v>6.3568340032675112E-29</v>
      </c>
      <c r="BV13">
        <f t="shared" ref="BV13:CE22" si="25">BV$2*EXP(- BV$1 * ($C13*_c2+$B13))</f>
        <v>2.6043177092990837E-29</v>
      </c>
      <c r="BW13">
        <f t="shared" si="25"/>
        <v>1.0676783643649148E-29</v>
      </c>
      <c r="BX13">
        <f t="shared" si="25"/>
        <v>4.3799183377408176E-30</v>
      </c>
      <c r="BY13">
        <f t="shared" si="25"/>
        <v>1.7978670948408291E-30</v>
      </c>
      <c r="BZ13">
        <f t="shared" si="25"/>
        <v>7.3841942818410826E-31</v>
      </c>
      <c r="CA13">
        <f t="shared" si="25"/>
        <v>3.0345304437656384E-31</v>
      </c>
      <c r="CB13">
        <f t="shared" si="25"/>
        <v>1.2477065605238179E-31</v>
      </c>
      <c r="CC13">
        <f t="shared" si="25"/>
        <v>5.1328249827797017E-32</v>
      </c>
      <c r="CD13">
        <f t="shared" si="25"/>
        <v>2.1125870676093279E-32</v>
      </c>
      <c r="CE13">
        <f t="shared" si="25"/>
        <v>8.699186942883699E-33</v>
      </c>
      <c r="CF13">
        <f t="shared" ref="CF13:CO22" si="26">CF$2*EXP(- CF$1 * ($C13*_c2+$B13))</f>
        <v>3.583776018679184E-33</v>
      </c>
      <c r="CG13">
        <f t="shared" si="26"/>
        <v>1.4770457710245036E-33</v>
      </c>
      <c r="CH13">
        <f t="shared" si="26"/>
        <v>6.0901942224350221E-34</v>
      </c>
      <c r="CI13">
        <f t="shared" si="26"/>
        <v>2.5121526644678525E-34</v>
      </c>
      <c r="CJ13">
        <f t="shared" si="26"/>
        <v>1.0366510229776985E-34</v>
      </c>
      <c r="CK13">
        <f t="shared" si="26"/>
        <v>4.2794219687144537E-35</v>
      </c>
      <c r="CL13">
        <f t="shared" si="26"/>
        <v>1.7672510389463857E-35</v>
      </c>
      <c r="CM13">
        <f t="shared" si="26"/>
        <v>7.3007401923630555E-36</v>
      </c>
      <c r="CN13">
        <f t="shared" si="26"/>
        <v>3.017075883484485E-36</v>
      </c>
      <c r="CO13">
        <f t="shared" si="26"/>
        <v>1.2472447600376084E-36</v>
      </c>
      <c r="CP13">
        <f t="shared" ref="CP13:CY22" si="27">CP$2*EXP(- CP$1 * ($C13*_c2+$B13))</f>
        <v>5.1577336252796995E-37</v>
      </c>
      <c r="CQ13">
        <f t="shared" si="27"/>
        <v>2.1335545889858833E-37</v>
      </c>
      <c r="CR13">
        <f t="shared" si="27"/>
        <v>5.8453865625300449E-38</v>
      </c>
      <c r="CS13">
        <f t="shared" si="27"/>
        <v>1.6156098154393691E-38</v>
      </c>
      <c r="CT13">
        <f t="shared" si="27"/>
        <v>4.7611740939098037E-39</v>
      </c>
      <c r="CU13">
        <f t="shared" si="27"/>
        <v>1.409431850595464E-39</v>
      </c>
      <c r="CV13">
        <f t="shared" si="27"/>
        <v>4.0952038786425806E-40</v>
      </c>
      <c r="CW13">
        <f t="shared" si="27"/>
        <v>1.1455288396685768E-40</v>
      </c>
      <c r="CX13">
        <f t="shared" si="27"/>
        <v>3.0104013654925458E-41</v>
      </c>
      <c r="CY13">
        <f t="shared" si="27"/>
        <v>7.1434613767747234E-42</v>
      </c>
      <c r="CZ13">
        <f t="shared" ref="CZ13:DI22" si="28">CZ$2*EXP(- CZ$1 * ($C13*_c2+$B13))</f>
        <v>1.4134643060153083E-42</v>
      </c>
      <c r="DA13">
        <f t="shared" si="28"/>
        <v>1.8821762186237899E-43</v>
      </c>
      <c r="DB13">
        <f t="shared" si="28"/>
        <v>5.0875990578873546E-45</v>
      </c>
      <c r="DC13">
        <f t="shared" si="28"/>
        <v>0</v>
      </c>
      <c r="DD13">
        <f t="shared" si="28"/>
        <v>0</v>
      </c>
      <c r="DE13">
        <f t="shared" si="28"/>
        <v>0</v>
      </c>
      <c r="DF13">
        <f t="shared" si="28"/>
        <v>0</v>
      </c>
      <c r="DG13">
        <f t="shared" si="28"/>
        <v>0</v>
      </c>
      <c r="DH13">
        <f t="shared" si="28"/>
        <v>0</v>
      </c>
      <c r="DI13">
        <f t="shared" si="28"/>
        <v>0</v>
      </c>
      <c r="DJ13">
        <f t="shared" ref="DJ13:DS22" si="29">DJ$2*EXP(- DJ$1 * ($C13*_c2+$B13))</f>
        <v>0</v>
      </c>
      <c r="DK13">
        <f t="shared" si="29"/>
        <v>0</v>
      </c>
      <c r="DL13">
        <f t="shared" si="29"/>
        <v>0</v>
      </c>
      <c r="DM13">
        <f t="shared" si="29"/>
        <v>0</v>
      </c>
      <c r="DN13">
        <f t="shared" si="29"/>
        <v>0</v>
      </c>
      <c r="DO13">
        <f t="shared" si="29"/>
        <v>0</v>
      </c>
      <c r="DP13">
        <f t="shared" si="29"/>
        <v>0</v>
      </c>
      <c r="DQ13">
        <f t="shared" si="29"/>
        <v>0</v>
      </c>
      <c r="DR13">
        <f t="shared" si="29"/>
        <v>0</v>
      </c>
      <c r="DS13">
        <f t="shared" si="29"/>
        <v>0</v>
      </c>
      <c r="DT13">
        <f t="shared" ref="DT13:EC22" si="30">DT$2*EXP(- DT$1 * ($C13*_c2+$B13))</f>
        <v>0</v>
      </c>
      <c r="DU13">
        <f t="shared" si="30"/>
        <v>0</v>
      </c>
      <c r="DV13">
        <f t="shared" si="30"/>
        <v>0</v>
      </c>
      <c r="DW13">
        <f t="shared" si="30"/>
        <v>0</v>
      </c>
      <c r="DX13">
        <f t="shared" si="30"/>
        <v>0</v>
      </c>
      <c r="DY13">
        <f t="shared" si="30"/>
        <v>0</v>
      </c>
      <c r="DZ13">
        <f t="shared" si="30"/>
        <v>0</v>
      </c>
      <c r="EA13">
        <f t="shared" si="30"/>
        <v>0</v>
      </c>
      <c r="EB13">
        <f t="shared" si="30"/>
        <v>0</v>
      </c>
      <c r="EC13">
        <f t="shared" si="30"/>
        <v>0</v>
      </c>
      <c r="ED13">
        <f t="shared" ref="ED13:EM22" si="31">ED$2*EXP(- ED$1 * ($C13*_c2+$B13))</f>
        <v>0</v>
      </c>
      <c r="EE13">
        <f t="shared" si="31"/>
        <v>0</v>
      </c>
      <c r="EF13">
        <f t="shared" si="31"/>
        <v>0</v>
      </c>
      <c r="EG13">
        <f t="shared" si="31"/>
        <v>0</v>
      </c>
      <c r="EH13">
        <f t="shared" si="31"/>
        <v>0</v>
      </c>
      <c r="EI13">
        <f t="shared" si="31"/>
        <v>0</v>
      </c>
      <c r="EJ13">
        <f t="shared" si="31"/>
        <v>0</v>
      </c>
      <c r="EK13">
        <f t="shared" si="31"/>
        <v>0</v>
      </c>
      <c r="EL13">
        <f t="shared" si="31"/>
        <v>0</v>
      </c>
      <c r="EM13">
        <f t="shared" si="31"/>
        <v>0</v>
      </c>
      <c r="EN13">
        <f t="shared" ref="EN13:EX22" si="32">EN$2*EXP(- EN$1 * ($C13*_c2+$B13))</f>
        <v>0</v>
      </c>
      <c r="EO13">
        <f t="shared" si="32"/>
        <v>0</v>
      </c>
      <c r="EP13">
        <f t="shared" si="32"/>
        <v>0</v>
      </c>
      <c r="EQ13">
        <f t="shared" si="32"/>
        <v>0</v>
      </c>
      <c r="ER13">
        <f t="shared" si="32"/>
        <v>0</v>
      </c>
      <c r="ES13">
        <f t="shared" si="32"/>
        <v>0</v>
      </c>
      <c r="ET13">
        <f t="shared" si="32"/>
        <v>0</v>
      </c>
      <c r="EU13">
        <f t="shared" si="32"/>
        <v>0</v>
      </c>
      <c r="EV13">
        <f t="shared" si="32"/>
        <v>0</v>
      </c>
      <c r="EW13">
        <f t="shared" si="32"/>
        <v>0</v>
      </c>
      <c r="EX13">
        <f t="shared" si="32"/>
        <v>0</v>
      </c>
      <c r="EZ13">
        <f t="shared" si="17"/>
        <v>3.5643870085434751E-2</v>
      </c>
      <c r="FB13">
        <f t="shared" si="15"/>
        <v>0.49317656601107668</v>
      </c>
      <c r="FC13">
        <f t="shared" si="16"/>
        <v>7.9128293233539093E-2</v>
      </c>
    </row>
    <row r="14" spans="1:159" x14ac:dyDescent="0.25">
      <c r="A14">
        <v>335</v>
      </c>
      <c r="B14" s="19">
        <f>'Input spectra'!Y13</f>
        <v>0.18959494375938701</v>
      </c>
      <c r="C14">
        <f>'Input spectra'!D13</f>
        <v>1.63440241709831</v>
      </c>
      <c r="D14">
        <f t="shared" si="18"/>
        <v>2.0653927966864227E-2</v>
      </c>
      <c r="E14">
        <f t="shared" si="18"/>
        <v>8.8856321752038125E-3</v>
      </c>
      <c r="F14">
        <f t="shared" si="18"/>
        <v>3.8225276187826298E-3</v>
      </c>
      <c r="G14">
        <f t="shared" si="18"/>
        <v>1.644330880373729E-3</v>
      </c>
      <c r="H14">
        <f t="shared" si="18"/>
        <v>7.07300100188642E-4</v>
      </c>
      <c r="I14">
        <f t="shared" si="18"/>
        <v>3.042242223402961E-4</v>
      </c>
      <c r="J14">
        <f t="shared" si="18"/>
        <v>1.3084557866086183E-4</v>
      </c>
      <c r="K14">
        <f t="shared" si="18"/>
        <v>5.6272878112931319E-5</v>
      </c>
      <c r="L14">
        <f t="shared" si="18"/>
        <v>2.4199903211062376E-5</v>
      </c>
      <c r="M14">
        <f t="shared" si="18"/>
        <v>1.0406439365874934E-5</v>
      </c>
      <c r="N14">
        <f t="shared" si="19"/>
        <v>4.4747039664606732E-6</v>
      </c>
      <c r="O14">
        <f t="shared" si="19"/>
        <v>1.9239760671535059E-6</v>
      </c>
      <c r="P14">
        <f t="shared" si="19"/>
        <v>8.2719481148100483E-7</v>
      </c>
      <c r="Q14">
        <f t="shared" si="19"/>
        <v>3.5562172274564533E-7</v>
      </c>
      <c r="R14">
        <f t="shared" si="19"/>
        <v>1.5287647424146339E-7</v>
      </c>
      <c r="S14">
        <f t="shared" si="19"/>
        <v>6.5714994200269619E-8</v>
      </c>
      <c r="T14">
        <f t="shared" si="19"/>
        <v>2.8246149923915436E-8</v>
      </c>
      <c r="U14">
        <f t="shared" si="19"/>
        <v>1.2140163495916086E-8</v>
      </c>
      <c r="V14">
        <f t="shared" si="19"/>
        <v>5.2174681701845817E-9</v>
      </c>
      <c r="W14">
        <f t="shared" si="19"/>
        <v>2.242149532287972E-9</v>
      </c>
      <c r="X14">
        <f t="shared" si="20"/>
        <v>9.634702559360661E-10</v>
      </c>
      <c r="Y14">
        <f t="shared" si="20"/>
        <v>4.1398108018373977E-10</v>
      </c>
      <c r="Z14">
        <f t="shared" si="20"/>
        <v>1.7786503122774506E-10</v>
      </c>
      <c r="AA14">
        <f t="shared" si="20"/>
        <v>7.6413130310344254E-11</v>
      </c>
      <c r="AB14">
        <f t="shared" si="20"/>
        <v>3.2825562292757716E-11</v>
      </c>
      <c r="AC14">
        <f t="shared" si="20"/>
        <v>1.4100111036501767E-11</v>
      </c>
      <c r="AD14">
        <f t="shared" si="20"/>
        <v>6.0561756358038686E-12</v>
      </c>
      <c r="AE14">
        <f t="shared" si="20"/>
        <v>2.6009939368222152E-12</v>
      </c>
      <c r="AF14">
        <f t="shared" si="20"/>
        <v>1.1169777667699133E-12</v>
      </c>
      <c r="AG14">
        <f t="shared" si="20"/>
        <v>4.7963776680345367E-13</v>
      </c>
      <c r="AH14">
        <f t="shared" si="21"/>
        <v>2.059421281573289E-13</v>
      </c>
      <c r="AI14">
        <f t="shared" si="21"/>
        <v>8.8417719197157246E-14</v>
      </c>
      <c r="AJ14">
        <f t="shared" si="21"/>
        <v>3.7957272147872433E-14</v>
      </c>
      <c r="AK14">
        <f t="shared" si="21"/>
        <v>1.6293392550631488E-14</v>
      </c>
      <c r="AL14">
        <f t="shared" si="21"/>
        <v>6.993396229352041E-15</v>
      </c>
      <c r="AM14">
        <f t="shared" si="21"/>
        <v>3.0014012535543232E-15</v>
      </c>
      <c r="AN14">
        <f t="shared" si="21"/>
        <v>1.2880078065637913E-15</v>
      </c>
      <c r="AO14">
        <f t="shared" si="21"/>
        <v>5.526760169008114E-16</v>
      </c>
      <c r="AP14">
        <f t="shared" si="21"/>
        <v>2.3712622251748033E-16</v>
      </c>
      <c r="AQ14">
        <f t="shared" si="21"/>
        <v>1.0172893865502626E-16</v>
      </c>
      <c r="AR14">
        <f t="shared" si="22"/>
        <v>4.3637967079833837E-17</v>
      </c>
      <c r="AS14">
        <f t="shared" si="22"/>
        <v>1.8717103641127886E-17</v>
      </c>
      <c r="AT14">
        <f t="shared" si="22"/>
        <v>8.0272346923164826E-18</v>
      </c>
      <c r="AU14">
        <f t="shared" si="22"/>
        <v>3.4422742581730936E-18</v>
      </c>
      <c r="AV14">
        <f t="shared" si="22"/>
        <v>1.4759653141318048E-18</v>
      </c>
      <c r="AW14">
        <f t="shared" si="22"/>
        <v>6.3278613607449599E-19</v>
      </c>
      <c r="AX14">
        <f t="shared" si="22"/>
        <v>2.4486607234959853E-19</v>
      </c>
      <c r="AY14">
        <f t="shared" si="22"/>
        <v>9.1081560252369784E-20</v>
      </c>
      <c r="AZ14">
        <f t="shared" si="22"/>
        <v>3.5691710615794524E-20</v>
      </c>
      <c r="BA14">
        <f t="shared" si="22"/>
        <v>1.4232331539638565E-20</v>
      </c>
      <c r="BB14">
        <f t="shared" si="23"/>
        <v>5.7314667100643338E-21</v>
      </c>
      <c r="BC14">
        <f t="shared" si="23"/>
        <v>2.3234908991492751E-21</v>
      </c>
      <c r="BD14">
        <f t="shared" si="23"/>
        <v>9.4656737739763824E-22</v>
      </c>
      <c r="BE14">
        <f t="shared" si="23"/>
        <v>3.8711277484299889E-22</v>
      </c>
      <c r="BF14">
        <f t="shared" si="23"/>
        <v>1.5881508554431896E-22</v>
      </c>
      <c r="BG14">
        <f t="shared" si="23"/>
        <v>6.5327562630626457E-23</v>
      </c>
      <c r="BH14">
        <f t="shared" si="23"/>
        <v>2.6933328123300959E-23</v>
      </c>
      <c r="BI14">
        <f t="shared" si="23"/>
        <v>1.112623761739881E-23</v>
      </c>
      <c r="BJ14">
        <f t="shared" si="23"/>
        <v>4.6044031342498176E-24</v>
      </c>
      <c r="BK14">
        <f t="shared" si="23"/>
        <v>1.908472162742194E-24</v>
      </c>
      <c r="BL14">
        <f t="shared" si="24"/>
        <v>7.9217394404509107E-25</v>
      </c>
      <c r="BM14">
        <f t="shared" si="24"/>
        <v>3.2924782432556453E-25</v>
      </c>
      <c r="BN14">
        <f t="shared" si="24"/>
        <v>1.3700820871641679E-25</v>
      </c>
      <c r="BO14">
        <f t="shared" si="24"/>
        <v>5.707577386980657E-26</v>
      </c>
      <c r="BP14">
        <f t="shared" si="24"/>
        <v>2.380148632815309E-26</v>
      </c>
      <c r="BQ14">
        <f t="shared" si="24"/>
        <v>9.9351218988395049E-27</v>
      </c>
      <c r="BR14">
        <f t="shared" si="24"/>
        <v>4.1508068757258445E-27</v>
      </c>
      <c r="BS14">
        <f t="shared" si="24"/>
        <v>1.735634913955615E-27</v>
      </c>
      <c r="BT14">
        <f t="shared" si="24"/>
        <v>7.2632261595479238E-28</v>
      </c>
      <c r="BU14">
        <f t="shared" si="24"/>
        <v>3.0417746608577633E-28</v>
      </c>
      <c r="BV14">
        <f t="shared" si="25"/>
        <v>1.2747750469217827E-28</v>
      </c>
      <c r="BW14">
        <f t="shared" si="25"/>
        <v>5.3460553950899697E-29</v>
      </c>
      <c r="BX14">
        <f t="shared" si="25"/>
        <v>2.2434296137454277E-29</v>
      </c>
      <c r="BY14">
        <f t="shared" si="25"/>
        <v>9.4201418314310841E-30</v>
      </c>
      <c r="BZ14">
        <f t="shared" si="25"/>
        <v>3.9578232476657006E-30</v>
      </c>
      <c r="CA14">
        <f t="shared" si="25"/>
        <v>1.6637888215038223E-30</v>
      </c>
      <c r="CB14">
        <f t="shared" si="25"/>
        <v>6.997978188730791E-31</v>
      </c>
      <c r="CC14">
        <f t="shared" si="25"/>
        <v>2.9448962886633867E-31</v>
      </c>
      <c r="CD14">
        <f t="shared" si="25"/>
        <v>1.2398855202454382E-31</v>
      </c>
      <c r="CE14">
        <f t="shared" si="25"/>
        <v>5.2227478364066571E-32</v>
      </c>
      <c r="CF14">
        <f t="shared" si="26"/>
        <v>2.2009728012089985E-32</v>
      </c>
      <c r="CG14">
        <f t="shared" si="26"/>
        <v>9.2794277137426103E-33</v>
      </c>
      <c r="CH14">
        <f t="shared" si="26"/>
        <v>3.9139187437842123E-33</v>
      </c>
      <c r="CI14">
        <f t="shared" si="26"/>
        <v>1.6515058369802588E-33</v>
      </c>
      <c r="CJ14">
        <f t="shared" si="26"/>
        <v>6.9714013817375751E-34</v>
      </c>
      <c r="CK14">
        <f t="shared" si="26"/>
        <v>2.943920258190298E-34</v>
      </c>
      <c r="CL14">
        <f t="shared" si="26"/>
        <v>1.2436340338842444E-34</v>
      </c>
      <c r="CM14">
        <f t="shared" si="26"/>
        <v>5.2555076114951681E-35</v>
      </c>
      <c r="CN14">
        <f t="shared" si="26"/>
        <v>2.2217103171884331E-35</v>
      </c>
      <c r="CO14">
        <f t="shared" si="26"/>
        <v>9.3952060487028766E-36</v>
      </c>
      <c r="CP14">
        <f t="shared" si="27"/>
        <v>3.9743577080912414E-36</v>
      </c>
      <c r="CQ14">
        <f t="shared" si="27"/>
        <v>1.6817646738500244E-36</v>
      </c>
      <c r="CR14">
        <f t="shared" si="27"/>
        <v>4.7133330227134291E-37</v>
      </c>
      <c r="CS14">
        <f t="shared" si="27"/>
        <v>1.3326152993640191E-37</v>
      </c>
      <c r="CT14">
        <f t="shared" si="27"/>
        <v>4.0173141693844677E-38</v>
      </c>
      <c r="CU14">
        <f t="shared" si="27"/>
        <v>1.21651995977884E-38</v>
      </c>
      <c r="CV14">
        <f t="shared" si="27"/>
        <v>3.6157975649941703E-39</v>
      </c>
      <c r="CW14">
        <f t="shared" si="27"/>
        <v>1.0346370593037521E-39</v>
      </c>
      <c r="CX14">
        <f t="shared" si="27"/>
        <v>2.7813768000708998E-40</v>
      </c>
      <c r="CY14">
        <f t="shared" si="27"/>
        <v>6.7514576710026942E-41</v>
      </c>
      <c r="CZ14">
        <f t="shared" si="28"/>
        <v>1.366555003795635E-41</v>
      </c>
      <c r="DA14">
        <f t="shared" si="28"/>
        <v>1.8614697172272342E-42</v>
      </c>
      <c r="DB14">
        <f t="shared" si="28"/>
        <v>5.1470927537316023E-44</v>
      </c>
      <c r="DC14">
        <f t="shared" si="28"/>
        <v>0</v>
      </c>
      <c r="DD14">
        <f t="shared" si="28"/>
        <v>0</v>
      </c>
      <c r="DE14">
        <f t="shared" si="28"/>
        <v>0</v>
      </c>
      <c r="DF14">
        <f t="shared" si="28"/>
        <v>0</v>
      </c>
      <c r="DG14">
        <f t="shared" si="28"/>
        <v>0</v>
      </c>
      <c r="DH14">
        <f t="shared" si="28"/>
        <v>0</v>
      </c>
      <c r="DI14">
        <f t="shared" si="28"/>
        <v>0</v>
      </c>
      <c r="DJ14">
        <f t="shared" si="29"/>
        <v>0</v>
      </c>
      <c r="DK14">
        <f t="shared" si="29"/>
        <v>0</v>
      </c>
      <c r="DL14">
        <f t="shared" si="29"/>
        <v>0</v>
      </c>
      <c r="DM14">
        <f t="shared" si="29"/>
        <v>0</v>
      </c>
      <c r="DN14">
        <f t="shared" si="29"/>
        <v>0</v>
      </c>
      <c r="DO14">
        <f t="shared" si="29"/>
        <v>0</v>
      </c>
      <c r="DP14">
        <f t="shared" si="29"/>
        <v>0</v>
      </c>
      <c r="DQ14">
        <f t="shared" si="29"/>
        <v>0</v>
      </c>
      <c r="DR14">
        <f t="shared" si="29"/>
        <v>0</v>
      </c>
      <c r="DS14">
        <f t="shared" si="29"/>
        <v>0</v>
      </c>
      <c r="DT14">
        <f t="shared" si="30"/>
        <v>0</v>
      </c>
      <c r="DU14">
        <f t="shared" si="30"/>
        <v>0</v>
      </c>
      <c r="DV14">
        <f t="shared" si="30"/>
        <v>0</v>
      </c>
      <c r="DW14">
        <f t="shared" si="30"/>
        <v>0</v>
      </c>
      <c r="DX14">
        <f t="shared" si="30"/>
        <v>0</v>
      </c>
      <c r="DY14">
        <f t="shared" si="30"/>
        <v>0</v>
      </c>
      <c r="DZ14">
        <f t="shared" si="30"/>
        <v>0</v>
      </c>
      <c r="EA14">
        <f t="shared" si="30"/>
        <v>0</v>
      </c>
      <c r="EB14">
        <f t="shared" si="30"/>
        <v>0</v>
      </c>
      <c r="EC14">
        <f t="shared" si="30"/>
        <v>0</v>
      </c>
      <c r="ED14">
        <f t="shared" si="31"/>
        <v>0</v>
      </c>
      <c r="EE14">
        <f t="shared" si="31"/>
        <v>0</v>
      </c>
      <c r="EF14">
        <f t="shared" si="31"/>
        <v>0</v>
      </c>
      <c r="EG14">
        <f t="shared" si="31"/>
        <v>0</v>
      </c>
      <c r="EH14">
        <f t="shared" si="31"/>
        <v>0</v>
      </c>
      <c r="EI14">
        <f t="shared" si="31"/>
        <v>0</v>
      </c>
      <c r="EJ14">
        <f t="shared" si="31"/>
        <v>0</v>
      </c>
      <c r="EK14">
        <f t="shared" si="31"/>
        <v>0</v>
      </c>
      <c r="EL14">
        <f t="shared" si="31"/>
        <v>0</v>
      </c>
      <c r="EM14">
        <f t="shared" si="31"/>
        <v>0</v>
      </c>
      <c r="EN14">
        <f t="shared" si="32"/>
        <v>0</v>
      </c>
      <c r="EO14">
        <f t="shared" si="32"/>
        <v>0</v>
      </c>
      <c r="EP14">
        <f t="shared" si="32"/>
        <v>0</v>
      </c>
      <c r="EQ14">
        <f t="shared" si="32"/>
        <v>0</v>
      </c>
      <c r="ER14">
        <f t="shared" si="32"/>
        <v>0</v>
      </c>
      <c r="ES14">
        <f t="shared" si="32"/>
        <v>0</v>
      </c>
      <c r="ET14">
        <f t="shared" si="32"/>
        <v>0</v>
      </c>
      <c r="EU14">
        <f t="shared" si="32"/>
        <v>0</v>
      </c>
      <c r="EV14">
        <f t="shared" si="32"/>
        <v>0</v>
      </c>
      <c r="EW14">
        <f t="shared" si="32"/>
        <v>0</v>
      </c>
      <c r="EX14">
        <f t="shared" si="32"/>
        <v>0</v>
      </c>
      <c r="EZ14">
        <f t="shared" si="17"/>
        <v>3.6247517386341285E-2</v>
      </c>
      <c r="FB14">
        <f t="shared" si="15"/>
        <v>0.4923568900352715</v>
      </c>
      <c r="FC14">
        <f t="shared" si="16"/>
        <v>8.1082095268040444E-2</v>
      </c>
    </row>
    <row r="15" spans="1:159" x14ac:dyDescent="0.25">
      <c r="A15">
        <v>340</v>
      </c>
      <c r="B15" s="19">
        <f>'Input spectra'!Y14</f>
        <v>0.16682454308446901</v>
      </c>
      <c r="C15">
        <f>'Input spectra'!D14</f>
        <v>1.5933557829893401</v>
      </c>
      <c r="D15">
        <f t="shared" si="18"/>
        <v>2.0653927966864227E-2</v>
      </c>
      <c r="E15">
        <f t="shared" si="18"/>
        <v>9.0905550418643837E-3</v>
      </c>
      <c r="F15">
        <f t="shared" si="18"/>
        <v>4.0008730442148638E-3</v>
      </c>
      <c r="G15">
        <f t="shared" si="18"/>
        <v>1.7607407711226237E-3</v>
      </c>
      <c r="H15">
        <f t="shared" si="18"/>
        <v>7.7483993627165606E-4</v>
      </c>
      <c r="I15">
        <f t="shared" si="18"/>
        <v>3.4096055245110479E-4</v>
      </c>
      <c r="J15">
        <f t="shared" si="18"/>
        <v>1.500277057089211E-4</v>
      </c>
      <c r="K15">
        <f t="shared" si="18"/>
        <v>6.6010589772701352E-5</v>
      </c>
      <c r="L15">
        <f t="shared" si="18"/>
        <v>2.9042244897088632E-5</v>
      </c>
      <c r="M15">
        <f t="shared" si="18"/>
        <v>1.2776761312857378E-5</v>
      </c>
      <c r="N15">
        <f t="shared" si="19"/>
        <v>5.6206300603944923E-6</v>
      </c>
      <c r="O15">
        <f t="shared" si="19"/>
        <v>2.472421021906502E-6</v>
      </c>
      <c r="P15">
        <f t="shared" si="19"/>
        <v>1.0875084323421829E-6</v>
      </c>
      <c r="Q15">
        <f t="shared" si="19"/>
        <v>4.7831630134425239E-7</v>
      </c>
      <c r="R15">
        <f t="shared" si="19"/>
        <v>2.1036313194527113E-7</v>
      </c>
      <c r="S15">
        <f t="shared" si="19"/>
        <v>9.251145535328881E-8</v>
      </c>
      <c r="T15">
        <f t="shared" si="19"/>
        <v>4.0681070109482682E-8</v>
      </c>
      <c r="U15">
        <f t="shared" si="19"/>
        <v>1.7887914623999137E-8</v>
      </c>
      <c r="V15">
        <f t="shared" si="19"/>
        <v>7.8649697280541199E-9</v>
      </c>
      <c r="W15">
        <f t="shared" si="19"/>
        <v>3.4578320020548362E-9</v>
      </c>
      <c r="X15">
        <f t="shared" si="20"/>
        <v>1.5201263858473979E-9</v>
      </c>
      <c r="Y15">
        <f t="shared" si="20"/>
        <v>6.6822689049979253E-10</v>
      </c>
      <c r="Z15">
        <f t="shared" si="20"/>
        <v>2.9372174330520279E-10</v>
      </c>
      <c r="AA15">
        <f t="shared" si="20"/>
        <v>1.2909683193255139E-10</v>
      </c>
      <c r="AB15">
        <f t="shared" si="20"/>
        <v>5.6736407995333852E-11</v>
      </c>
      <c r="AC15">
        <f t="shared" si="20"/>
        <v>2.4932984369326138E-11</v>
      </c>
      <c r="AD15">
        <f t="shared" si="20"/>
        <v>1.095600604151566E-11</v>
      </c>
      <c r="AE15">
        <f t="shared" si="20"/>
        <v>4.8138794507723631E-12</v>
      </c>
      <c r="AF15">
        <f t="shared" si="20"/>
        <v>2.1149615124101037E-12</v>
      </c>
      <c r="AG15">
        <f t="shared" si="20"/>
        <v>9.2912336474837677E-13</v>
      </c>
      <c r="AH15">
        <f t="shared" si="21"/>
        <v>4.0813822822902927E-13</v>
      </c>
      <c r="AI15">
        <f t="shared" si="21"/>
        <v>1.7926828161184898E-13</v>
      </c>
      <c r="AJ15">
        <f t="shared" si="21"/>
        <v>7.8733799651933446E-14</v>
      </c>
      <c r="AK15">
        <f t="shared" si="21"/>
        <v>3.4576402670944735E-14</v>
      </c>
      <c r="AL15">
        <f t="shared" si="21"/>
        <v>1.518303141696526E-14</v>
      </c>
      <c r="AM15">
        <f t="shared" si="21"/>
        <v>6.6664785261181887E-15</v>
      </c>
      <c r="AN15">
        <f t="shared" si="21"/>
        <v>2.9267996166593309E-15</v>
      </c>
      <c r="AO15">
        <f t="shared" si="21"/>
        <v>1.2848344788438021E-15</v>
      </c>
      <c r="AP15">
        <f t="shared" si="21"/>
        <v>5.6397287392255568E-16</v>
      </c>
      <c r="AQ15">
        <f t="shared" si="21"/>
        <v>2.4752850313230581E-16</v>
      </c>
      <c r="AR15">
        <f t="shared" si="22"/>
        <v>1.0862937520998609E-16</v>
      </c>
      <c r="AS15">
        <f t="shared" si="22"/>
        <v>4.7667621890645567E-17</v>
      </c>
      <c r="AT15">
        <f t="shared" si="22"/>
        <v>2.0914759286732009E-17</v>
      </c>
      <c r="AU15">
        <f t="shared" si="22"/>
        <v>9.1755994847885587E-18</v>
      </c>
      <c r="AV15">
        <f t="shared" si="22"/>
        <v>4.0250121896822657E-18</v>
      </c>
      <c r="AW15">
        <f t="shared" si="22"/>
        <v>1.7654282559086009E-18</v>
      </c>
      <c r="AX15">
        <f t="shared" si="22"/>
        <v>6.9891410026629634E-19</v>
      </c>
      <c r="AY15">
        <f t="shared" si="22"/>
        <v>2.6596697750373848E-19</v>
      </c>
      <c r="AZ15">
        <f t="shared" si="22"/>
        <v>1.066268768544036E-19</v>
      </c>
      <c r="BA15">
        <f t="shared" si="22"/>
        <v>4.3498817091860789E-20</v>
      </c>
      <c r="BB15">
        <f t="shared" si="23"/>
        <v>1.7921288796593764E-20</v>
      </c>
      <c r="BC15">
        <f t="shared" si="23"/>
        <v>7.4326983760314912E-21</v>
      </c>
      <c r="BD15">
        <f t="shared" si="23"/>
        <v>3.0978410869669634E-21</v>
      </c>
      <c r="BE15">
        <f t="shared" si="23"/>
        <v>1.2961258593676215E-21</v>
      </c>
      <c r="BF15">
        <f t="shared" si="23"/>
        <v>5.4400575509476912E-22</v>
      </c>
      <c r="BG15">
        <f t="shared" si="23"/>
        <v>2.2893398371842824E-22</v>
      </c>
      <c r="BH15">
        <f t="shared" si="23"/>
        <v>9.6561922090207789E-23</v>
      </c>
      <c r="BI15">
        <f t="shared" si="23"/>
        <v>4.0809970408989194E-23</v>
      </c>
      <c r="BJ15">
        <f t="shared" si="23"/>
        <v>1.727799560973055E-23</v>
      </c>
      <c r="BK15">
        <f t="shared" si="23"/>
        <v>7.3266917023000637E-24</v>
      </c>
      <c r="BL15">
        <f t="shared" si="24"/>
        <v>3.1113202144134349E-24</v>
      </c>
      <c r="BM15">
        <f t="shared" si="24"/>
        <v>1.3229673923629404E-24</v>
      </c>
      <c r="BN15">
        <f t="shared" si="24"/>
        <v>5.6321587029281495E-25</v>
      </c>
      <c r="BO15">
        <f t="shared" si="24"/>
        <v>2.4003920155864917E-25</v>
      </c>
      <c r="BP15">
        <f t="shared" si="24"/>
        <v>1.024086196463532E-25</v>
      </c>
      <c r="BQ15">
        <f t="shared" si="24"/>
        <v>4.3732842239258661E-26</v>
      </c>
      <c r="BR15">
        <f t="shared" si="24"/>
        <v>1.8692573637159649E-26</v>
      </c>
      <c r="BS15">
        <f t="shared" si="24"/>
        <v>7.9964462023204068E-27</v>
      </c>
      <c r="BT15">
        <f t="shared" si="24"/>
        <v>3.4234995770140343E-27</v>
      </c>
      <c r="BU15">
        <f t="shared" si="24"/>
        <v>1.4667963422703677E-27</v>
      </c>
      <c r="BV15">
        <f t="shared" si="25"/>
        <v>6.2889537900712198E-28</v>
      </c>
      <c r="BW15">
        <f t="shared" si="25"/>
        <v>2.698238741779668E-28</v>
      </c>
      <c r="BX15">
        <f t="shared" si="25"/>
        <v>1.1584077029993958E-28</v>
      </c>
      <c r="BY15">
        <f t="shared" si="25"/>
        <v>4.9763222878613303E-29</v>
      </c>
      <c r="BZ15">
        <f t="shared" si="25"/>
        <v>2.1389937822211747E-29</v>
      </c>
      <c r="CA15">
        <f t="shared" si="25"/>
        <v>9.1992706923264921E-30</v>
      </c>
      <c r="CB15">
        <f t="shared" si="25"/>
        <v>3.9584927155804074E-30</v>
      </c>
      <c r="CC15">
        <f t="shared" si="25"/>
        <v>1.7042344480181982E-30</v>
      </c>
      <c r="CD15">
        <f t="shared" si="25"/>
        <v>7.3407932462732821E-31</v>
      </c>
      <c r="CE15">
        <f t="shared" si="25"/>
        <v>3.1634613386947222E-31</v>
      </c>
      <c r="CF15">
        <f t="shared" si="26"/>
        <v>1.3638927424504323E-31</v>
      </c>
      <c r="CG15">
        <f t="shared" si="26"/>
        <v>5.882863952035898E-32</v>
      </c>
      <c r="CH15">
        <f t="shared" si="26"/>
        <v>2.5385252428642233E-32</v>
      </c>
      <c r="CI15">
        <f t="shared" si="26"/>
        <v>1.095851896345562E-32</v>
      </c>
      <c r="CJ15">
        <f t="shared" si="26"/>
        <v>4.7325358004863385E-33</v>
      </c>
      <c r="CK15">
        <f t="shared" si="26"/>
        <v>2.0445697510219801E-33</v>
      </c>
      <c r="CL15">
        <f t="shared" si="26"/>
        <v>8.8363021344049386E-34</v>
      </c>
      <c r="CM15">
        <f t="shared" si="26"/>
        <v>3.8202756213041307E-34</v>
      </c>
      <c r="CN15">
        <f t="shared" si="26"/>
        <v>1.6522262916841408E-34</v>
      </c>
      <c r="CO15">
        <f t="shared" si="26"/>
        <v>7.1480976275519925E-35</v>
      </c>
      <c r="CP15">
        <f t="shared" si="27"/>
        <v>3.0935218531031581E-35</v>
      </c>
      <c r="CQ15">
        <f t="shared" si="27"/>
        <v>1.3392249462927352E-35</v>
      </c>
      <c r="CR15">
        <f t="shared" si="27"/>
        <v>3.839887495508375E-36</v>
      </c>
      <c r="CS15">
        <f t="shared" si="27"/>
        <v>1.1107011929776624E-36</v>
      </c>
      <c r="CT15">
        <f t="shared" si="27"/>
        <v>3.4255499862324432E-37</v>
      </c>
      <c r="CU15">
        <f t="shared" si="27"/>
        <v>1.061245400130563E-37</v>
      </c>
      <c r="CV15">
        <f t="shared" si="27"/>
        <v>3.2270281895060128E-38</v>
      </c>
      <c r="CW15">
        <f t="shared" si="27"/>
        <v>9.4468876562311622E-39</v>
      </c>
      <c r="CX15">
        <f t="shared" si="27"/>
        <v>2.5981404091738503E-39</v>
      </c>
      <c r="CY15">
        <f t="shared" si="27"/>
        <v>6.4521195866614302E-40</v>
      </c>
      <c r="CZ15">
        <f t="shared" si="28"/>
        <v>1.3360848670901448E-40</v>
      </c>
      <c r="DA15">
        <f t="shared" si="28"/>
        <v>1.8619369606881649E-41</v>
      </c>
      <c r="DB15">
        <f t="shared" si="28"/>
        <v>5.2671181632339581E-43</v>
      </c>
      <c r="DC15">
        <f t="shared" si="28"/>
        <v>0</v>
      </c>
      <c r="DD15">
        <f t="shared" si="28"/>
        <v>0</v>
      </c>
      <c r="DE15">
        <f t="shared" si="28"/>
        <v>0</v>
      </c>
      <c r="DF15">
        <f t="shared" si="28"/>
        <v>0</v>
      </c>
      <c r="DG15">
        <f t="shared" si="28"/>
        <v>0</v>
      </c>
      <c r="DH15">
        <f t="shared" si="28"/>
        <v>0</v>
      </c>
      <c r="DI15">
        <f t="shared" si="28"/>
        <v>0</v>
      </c>
      <c r="DJ15">
        <f t="shared" si="29"/>
        <v>0</v>
      </c>
      <c r="DK15">
        <f t="shared" si="29"/>
        <v>0</v>
      </c>
      <c r="DL15">
        <f t="shared" si="29"/>
        <v>0</v>
      </c>
      <c r="DM15">
        <f t="shared" si="29"/>
        <v>0</v>
      </c>
      <c r="DN15">
        <f t="shared" si="29"/>
        <v>0</v>
      </c>
      <c r="DO15">
        <f t="shared" si="29"/>
        <v>0</v>
      </c>
      <c r="DP15">
        <f t="shared" si="29"/>
        <v>0</v>
      </c>
      <c r="DQ15">
        <f t="shared" si="29"/>
        <v>0</v>
      </c>
      <c r="DR15">
        <f t="shared" si="29"/>
        <v>0</v>
      </c>
      <c r="DS15">
        <f t="shared" si="29"/>
        <v>0</v>
      </c>
      <c r="DT15">
        <f t="shared" si="30"/>
        <v>0</v>
      </c>
      <c r="DU15">
        <f t="shared" si="30"/>
        <v>0</v>
      </c>
      <c r="DV15">
        <f t="shared" si="30"/>
        <v>0</v>
      </c>
      <c r="DW15">
        <f t="shared" si="30"/>
        <v>0</v>
      </c>
      <c r="DX15">
        <f t="shared" si="30"/>
        <v>0</v>
      </c>
      <c r="DY15">
        <f t="shared" si="30"/>
        <v>0</v>
      </c>
      <c r="DZ15">
        <f t="shared" si="30"/>
        <v>0</v>
      </c>
      <c r="EA15">
        <f t="shared" si="30"/>
        <v>0</v>
      </c>
      <c r="EB15">
        <f t="shared" si="30"/>
        <v>0</v>
      </c>
      <c r="EC15">
        <f t="shared" si="30"/>
        <v>0</v>
      </c>
      <c r="ED15">
        <f t="shared" si="31"/>
        <v>0</v>
      </c>
      <c r="EE15">
        <f t="shared" si="31"/>
        <v>0</v>
      </c>
      <c r="EF15">
        <f t="shared" si="31"/>
        <v>0</v>
      </c>
      <c r="EG15">
        <f t="shared" si="31"/>
        <v>0</v>
      </c>
      <c r="EH15">
        <f t="shared" si="31"/>
        <v>0</v>
      </c>
      <c r="EI15">
        <f t="shared" si="31"/>
        <v>0</v>
      </c>
      <c r="EJ15">
        <f t="shared" si="31"/>
        <v>0</v>
      </c>
      <c r="EK15">
        <f t="shared" si="31"/>
        <v>0</v>
      </c>
      <c r="EL15">
        <f t="shared" si="31"/>
        <v>0</v>
      </c>
      <c r="EM15">
        <f t="shared" si="31"/>
        <v>0</v>
      </c>
      <c r="EN15">
        <f t="shared" si="32"/>
        <v>0</v>
      </c>
      <c r="EO15">
        <f t="shared" si="32"/>
        <v>0</v>
      </c>
      <c r="EP15">
        <f t="shared" si="32"/>
        <v>0</v>
      </c>
      <c r="EQ15">
        <f t="shared" si="32"/>
        <v>0</v>
      </c>
      <c r="ER15">
        <f t="shared" si="32"/>
        <v>0</v>
      </c>
      <c r="ES15">
        <f t="shared" si="32"/>
        <v>0</v>
      </c>
      <c r="ET15">
        <f t="shared" si="32"/>
        <v>0</v>
      </c>
      <c r="EU15">
        <f t="shared" si="32"/>
        <v>0</v>
      </c>
      <c r="EV15">
        <f t="shared" si="32"/>
        <v>0</v>
      </c>
      <c r="EW15">
        <f t="shared" si="32"/>
        <v>0</v>
      </c>
      <c r="EX15">
        <f t="shared" si="32"/>
        <v>0</v>
      </c>
      <c r="EZ15">
        <f t="shared" si="17"/>
        <v>3.6889788969053178E-2</v>
      </c>
      <c r="FB15">
        <f t="shared" si="15"/>
        <v>0.49143395297070269</v>
      </c>
      <c r="FC15">
        <f t="shared" si="16"/>
        <v>8.3131688115884478E-2</v>
      </c>
    </row>
    <row r="16" spans="1:159" x14ac:dyDescent="0.25">
      <c r="A16">
        <v>345</v>
      </c>
      <c r="B16" s="19">
        <f>'Input spectra'!Y15</f>
        <v>0.15151261018682399</v>
      </c>
      <c r="C16">
        <f>'Input spectra'!D15</f>
        <v>1.55230914888037</v>
      </c>
      <c r="D16">
        <f t="shared" si="18"/>
        <v>2.0653927966864227E-2</v>
      </c>
      <c r="E16">
        <f t="shared" si="18"/>
        <v>9.2932699544700358E-3</v>
      </c>
      <c r="F16">
        <f t="shared" si="18"/>
        <v>4.1812975584444613E-3</v>
      </c>
      <c r="G16">
        <f t="shared" si="18"/>
        <v>1.8811779395356424E-3</v>
      </c>
      <c r="H16">
        <f t="shared" si="18"/>
        <v>8.4630051529547797E-4</v>
      </c>
      <c r="I16">
        <f t="shared" si="18"/>
        <v>3.8071053676565241E-4</v>
      </c>
      <c r="J16">
        <f t="shared" si="18"/>
        <v>1.7125386458922357E-4</v>
      </c>
      <c r="K16">
        <f t="shared" si="18"/>
        <v>7.7030138369262052E-5</v>
      </c>
      <c r="L16">
        <f t="shared" si="18"/>
        <v>3.464618343320689E-5</v>
      </c>
      <c r="M16">
        <f t="shared" si="18"/>
        <v>1.5582034118755914E-5</v>
      </c>
      <c r="N16">
        <f t="shared" si="19"/>
        <v>7.007555131007423E-6</v>
      </c>
      <c r="O16">
        <f t="shared" si="19"/>
        <v>3.1512445031698824E-6</v>
      </c>
      <c r="P16">
        <f t="shared" si="19"/>
        <v>1.4170019855740046E-6</v>
      </c>
      <c r="Q16">
        <f t="shared" si="19"/>
        <v>6.3713455552006425E-7</v>
      </c>
      <c r="R16">
        <f t="shared" si="19"/>
        <v>2.8645984862885782E-7</v>
      </c>
      <c r="S16">
        <f t="shared" si="19"/>
        <v>1.2878574520504246E-7</v>
      </c>
      <c r="T16">
        <f t="shared" si="19"/>
        <v>5.7895232554317106E-8</v>
      </c>
      <c r="U16">
        <f t="shared" si="19"/>
        <v>2.6024853883148492E-8</v>
      </c>
      <c r="V16">
        <f t="shared" si="19"/>
        <v>1.1697789282715953E-8</v>
      </c>
      <c r="W16">
        <f t="shared" si="19"/>
        <v>5.2576149913271862E-9</v>
      </c>
      <c r="X16">
        <f t="shared" si="20"/>
        <v>2.3628858430742932E-9</v>
      </c>
      <c r="Y16">
        <f t="shared" si="20"/>
        <v>1.0618548214939953E-9</v>
      </c>
      <c r="Z16">
        <f t="shared" si="20"/>
        <v>4.7715056711133249E-10</v>
      </c>
      <c r="AA16">
        <f t="shared" si="20"/>
        <v>2.1439422556391487E-10</v>
      </c>
      <c r="AB16">
        <f t="shared" si="20"/>
        <v>9.6324660814728854E-11</v>
      </c>
      <c r="AC16">
        <f t="shared" si="20"/>
        <v>4.3274102393880188E-11</v>
      </c>
      <c r="AD16">
        <f t="shared" si="20"/>
        <v>1.9439460989796952E-11</v>
      </c>
      <c r="AE16">
        <f t="shared" si="20"/>
        <v>8.7318309350044697E-12</v>
      </c>
      <c r="AF16">
        <f t="shared" si="20"/>
        <v>3.9218477381905991E-12</v>
      </c>
      <c r="AG16">
        <f t="shared" si="20"/>
        <v>1.7613261930117709E-12</v>
      </c>
      <c r="AH16">
        <f t="shared" si="21"/>
        <v>7.9095511539715557E-13</v>
      </c>
      <c r="AI16">
        <f t="shared" si="21"/>
        <v>3.5516173753687827E-13</v>
      </c>
      <c r="AJ16">
        <f t="shared" si="21"/>
        <v>1.5946378909826132E-13</v>
      </c>
      <c r="AK16">
        <f t="shared" si="21"/>
        <v>7.1591065812331541E-14</v>
      </c>
      <c r="AL16">
        <f t="shared" si="21"/>
        <v>3.2137764467975476E-14</v>
      </c>
      <c r="AM16">
        <f t="shared" si="21"/>
        <v>1.4425531038164372E-14</v>
      </c>
      <c r="AN16">
        <f t="shared" si="21"/>
        <v>6.4745034503779432E-15</v>
      </c>
      <c r="AO16">
        <f t="shared" si="21"/>
        <v>2.9056199706192902E-15</v>
      </c>
      <c r="AP16">
        <f t="shared" si="21"/>
        <v>1.3038510982928861E-15</v>
      </c>
      <c r="AQ16">
        <f t="shared" si="21"/>
        <v>5.8502328097269832E-16</v>
      </c>
      <c r="AR16">
        <f t="shared" si="22"/>
        <v>2.6246619024167725E-16</v>
      </c>
      <c r="AS16">
        <f t="shared" si="22"/>
        <v>1.1774100097899034E-16</v>
      </c>
      <c r="AT16">
        <f t="shared" si="22"/>
        <v>5.2812321760643632E-17</v>
      </c>
      <c r="AU16">
        <f t="shared" si="22"/>
        <v>2.368617810165108E-17</v>
      </c>
      <c r="AV16">
        <f t="shared" si="22"/>
        <v>1.0621990148154794E-17</v>
      </c>
      <c r="AW16">
        <f t="shared" si="22"/>
        <v>4.7628501704485025E-18</v>
      </c>
      <c r="AX16">
        <f t="shared" si="22"/>
        <v>1.9276083586505704E-18</v>
      </c>
      <c r="AY16">
        <f t="shared" si="22"/>
        <v>7.4989570925297855E-19</v>
      </c>
      <c r="AZ16">
        <f t="shared" si="22"/>
        <v>3.0733922487095994E-19</v>
      </c>
      <c r="BA16">
        <f t="shared" si="22"/>
        <v>1.2817605535022917E-19</v>
      </c>
      <c r="BB16">
        <f t="shared" si="23"/>
        <v>5.3985464889880439E-20</v>
      </c>
      <c r="BC16">
        <f t="shared" si="23"/>
        <v>2.2889287204524069E-20</v>
      </c>
      <c r="BD16">
        <f t="shared" si="23"/>
        <v>9.7526591700844166E-21</v>
      </c>
      <c r="BE16">
        <f t="shared" si="23"/>
        <v>4.1714710991541275E-21</v>
      </c>
      <c r="BF16">
        <f t="shared" si="23"/>
        <v>1.789879153613109E-21</v>
      </c>
      <c r="BG16">
        <f t="shared" si="23"/>
        <v>7.7003175189247837E-22</v>
      </c>
      <c r="BH16">
        <f t="shared" si="23"/>
        <v>3.3203389647655105E-22</v>
      </c>
      <c r="BI16">
        <f t="shared" si="23"/>
        <v>1.434567382228162E-22</v>
      </c>
      <c r="BJ16">
        <f t="shared" si="23"/>
        <v>6.2090646759532109E-23</v>
      </c>
      <c r="BK16">
        <f t="shared" si="23"/>
        <v>2.6916519008537217E-23</v>
      </c>
      <c r="BL16">
        <f t="shared" si="24"/>
        <v>1.1685137825624721E-23</v>
      </c>
      <c r="BM16">
        <f t="shared" si="24"/>
        <v>5.0794468562064006E-24</v>
      </c>
      <c r="BN16">
        <f t="shared" si="24"/>
        <v>2.2106516705059453E-24</v>
      </c>
      <c r="BO16">
        <f t="shared" si="24"/>
        <v>9.6317623522524605E-25</v>
      </c>
      <c r="BP16">
        <f t="shared" si="24"/>
        <v>4.2008603995327134E-25</v>
      </c>
      <c r="BQ16">
        <f t="shared" si="24"/>
        <v>1.8339504295709263E-25</v>
      </c>
      <c r="BR16">
        <f t="shared" si="24"/>
        <v>8.013590421278907E-26</v>
      </c>
      <c r="BS16">
        <f t="shared" si="24"/>
        <v>3.5045576893995802E-26</v>
      </c>
      <c r="BT16">
        <f t="shared" si="24"/>
        <v>1.5338561229092773E-26</v>
      </c>
      <c r="BU16">
        <f t="shared" si="24"/>
        <v>6.7183452206570477E-27</v>
      </c>
      <c r="BV16">
        <f t="shared" si="25"/>
        <v>2.9447542258438956E-27</v>
      </c>
      <c r="BW16">
        <f t="shared" si="25"/>
        <v>1.2916033889622844E-27</v>
      </c>
      <c r="BX16">
        <f t="shared" si="25"/>
        <v>5.6687641844805424E-28</v>
      </c>
      <c r="BY16">
        <f t="shared" si="25"/>
        <v>2.489508456438673E-28</v>
      </c>
      <c r="BZ16">
        <f t="shared" si="25"/>
        <v>1.0939381816819728E-28</v>
      </c>
      <c r="CA16">
        <f t="shared" si="25"/>
        <v>4.8096647885749468E-29</v>
      </c>
      <c r="CB16">
        <f t="shared" si="25"/>
        <v>2.1157746677398143E-29</v>
      </c>
      <c r="CC16">
        <f t="shared" si="25"/>
        <v>9.3120876386818538E-30</v>
      </c>
      <c r="CD16">
        <f t="shared" si="25"/>
        <v>4.1005192922809196E-30</v>
      </c>
      <c r="CE16">
        <f t="shared" si="25"/>
        <v>1.8064941127560276E-30</v>
      </c>
      <c r="CF16">
        <f t="shared" si="26"/>
        <v>7.9621873060565441E-31</v>
      </c>
      <c r="CG16">
        <f t="shared" si="26"/>
        <v>3.5109054068895447E-31</v>
      </c>
      <c r="CH16">
        <f t="shared" si="26"/>
        <v>1.5487808214182847E-31</v>
      </c>
      <c r="CI16">
        <f t="shared" si="26"/>
        <v>6.8349995674813512E-32</v>
      </c>
      <c r="CJ16">
        <f t="shared" si="26"/>
        <v>3.0175792732435284E-32</v>
      </c>
      <c r="CK16">
        <f t="shared" si="26"/>
        <v>1.3327382534700221E-32</v>
      </c>
      <c r="CL16">
        <f t="shared" si="26"/>
        <v>5.888323223156174E-33</v>
      </c>
      <c r="CM16">
        <f t="shared" si="26"/>
        <v>2.6025191483237848E-33</v>
      </c>
      <c r="CN16">
        <f t="shared" si="26"/>
        <v>1.1506597384119119E-33</v>
      </c>
      <c r="CO16">
        <f t="shared" si="26"/>
        <v>5.0891589587454931E-34</v>
      </c>
      <c r="CP16">
        <f t="shared" si="27"/>
        <v>2.2515774020308446E-34</v>
      </c>
      <c r="CQ16">
        <f t="shared" si="27"/>
        <v>9.9647263249875335E-35</v>
      </c>
      <c r="CR16">
        <f t="shared" si="27"/>
        <v>2.920844908940238E-35</v>
      </c>
      <c r="CS16">
        <f t="shared" si="27"/>
        <v>8.637049084078527E-36</v>
      </c>
      <c r="CT16">
        <f t="shared" si="27"/>
        <v>2.7231816421890779E-36</v>
      </c>
      <c r="CU16">
        <f t="shared" si="27"/>
        <v>8.6246260628834927E-37</v>
      </c>
      <c r="CV16">
        <f t="shared" si="27"/>
        <v>2.6810527876576136E-37</v>
      </c>
      <c r="CW16">
        <f t="shared" si="27"/>
        <v>8.0236044141148375E-38</v>
      </c>
      <c r="CX16">
        <f t="shared" si="27"/>
        <v>2.2559087443810927E-38</v>
      </c>
      <c r="CY16">
        <f t="shared" si="27"/>
        <v>5.7271620339354405E-39</v>
      </c>
      <c r="CZ16">
        <f t="shared" si="28"/>
        <v>1.2124093010803647E-39</v>
      </c>
      <c r="DA16">
        <f t="shared" si="28"/>
        <v>1.7272624811034808E-40</v>
      </c>
      <c r="DB16">
        <f t="shared" si="28"/>
        <v>4.9951045209972766E-42</v>
      </c>
      <c r="DC16">
        <f t="shared" si="28"/>
        <v>0</v>
      </c>
      <c r="DD16">
        <f t="shared" si="28"/>
        <v>0</v>
      </c>
      <c r="DE16">
        <f t="shared" si="28"/>
        <v>0</v>
      </c>
      <c r="DF16">
        <f t="shared" si="28"/>
        <v>0</v>
      </c>
      <c r="DG16">
        <f t="shared" si="28"/>
        <v>0</v>
      </c>
      <c r="DH16">
        <f t="shared" si="28"/>
        <v>0</v>
      </c>
      <c r="DI16">
        <f t="shared" si="28"/>
        <v>0</v>
      </c>
      <c r="DJ16">
        <f t="shared" si="29"/>
        <v>0</v>
      </c>
      <c r="DK16">
        <f t="shared" si="29"/>
        <v>0</v>
      </c>
      <c r="DL16">
        <f t="shared" si="29"/>
        <v>0</v>
      </c>
      <c r="DM16">
        <f t="shared" si="29"/>
        <v>0</v>
      </c>
      <c r="DN16">
        <f t="shared" si="29"/>
        <v>0</v>
      </c>
      <c r="DO16">
        <f t="shared" si="29"/>
        <v>0</v>
      </c>
      <c r="DP16">
        <f t="shared" si="29"/>
        <v>0</v>
      </c>
      <c r="DQ16">
        <f t="shared" si="29"/>
        <v>0</v>
      </c>
      <c r="DR16">
        <f t="shared" si="29"/>
        <v>0</v>
      </c>
      <c r="DS16">
        <f t="shared" si="29"/>
        <v>0</v>
      </c>
      <c r="DT16">
        <f t="shared" si="30"/>
        <v>0</v>
      </c>
      <c r="DU16">
        <f t="shared" si="30"/>
        <v>0</v>
      </c>
      <c r="DV16">
        <f t="shared" si="30"/>
        <v>0</v>
      </c>
      <c r="DW16">
        <f t="shared" si="30"/>
        <v>0</v>
      </c>
      <c r="DX16">
        <f t="shared" si="30"/>
        <v>0</v>
      </c>
      <c r="DY16">
        <f t="shared" si="30"/>
        <v>0</v>
      </c>
      <c r="DZ16">
        <f t="shared" si="30"/>
        <v>0</v>
      </c>
      <c r="EA16">
        <f t="shared" si="30"/>
        <v>0</v>
      </c>
      <c r="EB16">
        <f t="shared" si="30"/>
        <v>0</v>
      </c>
      <c r="EC16">
        <f t="shared" si="30"/>
        <v>0</v>
      </c>
      <c r="ED16">
        <f t="shared" si="31"/>
        <v>0</v>
      </c>
      <c r="EE16">
        <f t="shared" si="31"/>
        <v>0</v>
      </c>
      <c r="EF16">
        <f t="shared" si="31"/>
        <v>0</v>
      </c>
      <c r="EG16">
        <f t="shared" si="31"/>
        <v>0</v>
      </c>
      <c r="EH16">
        <f t="shared" si="31"/>
        <v>0</v>
      </c>
      <c r="EI16">
        <f t="shared" si="31"/>
        <v>0</v>
      </c>
      <c r="EJ16">
        <f t="shared" si="31"/>
        <v>0</v>
      </c>
      <c r="EK16">
        <f t="shared" si="31"/>
        <v>0</v>
      </c>
      <c r="EL16">
        <f t="shared" si="31"/>
        <v>0</v>
      </c>
      <c r="EM16">
        <f t="shared" si="31"/>
        <v>0</v>
      </c>
      <c r="EN16">
        <f t="shared" si="32"/>
        <v>0</v>
      </c>
      <c r="EO16">
        <f t="shared" si="32"/>
        <v>0</v>
      </c>
      <c r="EP16">
        <f t="shared" si="32"/>
        <v>0</v>
      </c>
      <c r="EQ16">
        <f t="shared" si="32"/>
        <v>0</v>
      </c>
      <c r="ER16">
        <f t="shared" si="32"/>
        <v>0</v>
      </c>
      <c r="ES16">
        <f t="shared" si="32"/>
        <v>0</v>
      </c>
      <c r="ET16">
        <f t="shared" si="32"/>
        <v>0</v>
      </c>
      <c r="EU16">
        <f t="shared" si="32"/>
        <v>0</v>
      </c>
      <c r="EV16">
        <f t="shared" si="32"/>
        <v>0</v>
      </c>
      <c r="EW16">
        <f t="shared" si="32"/>
        <v>0</v>
      </c>
      <c r="EX16">
        <f t="shared" si="32"/>
        <v>0</v>
      </c>
      <c r="EZ16">
        <f t="shared" si="17"/>
        <v>3.7547930040319928E-2</v>
      </c>
      <c r="FB16">
        <f t="shared" si="15"/>
        <v>0.4904353030312758</v>
      </c>
      <c r="FC16">
        <f t="shared" si="16"/>
        <v>8.5200743236899981E-2</v>
      </c>
    </row>
    <row r="17" spans="1:159" x14ac:dyDescent="0.25">
      <c r="A17">
        <v>350</v>
      </c>
      <c r="B17" s="19">
        <f>'Input spectra'!Y16</f>
        <v>0.14057880955124999</v>
      </c>
      <c r="C17">
        <f>'Input spectra'!D16</f>
        <v>1.5112625147713901</v>
      </c>
      <c r="D17">
        <f t="shared" si="18"/>
        <v>2.0653927966864227E-2</v>
      </c>
      <c r="E17">
        <f t="shared" si="18"/>
        <v>9.4963467735805374E-3</v>
      </c>
      <c r="F17">
        <f t="shared" si="18"/>
        <v>4.3660338591378885E-3</v>
      </c>
      <c r="G17">
        <f t="shared" si="18"/>
        <v>2.0072150931965548E-3</v>
      </c>
      <c r="H17">
        <f t="shared" si="18"/>
        <v>9.2273427842863988E-4</v>
      </c>
      <c r="I17">
        <f t="shared" si="18"/>
        <v>4.2416512532635167E-4</v>
      </c>
      <c r="J17">
        <f t="shared" si="18"/>
        <v>1.9497029751781663E-4</v>
      </c>
      <c r="K17">
        <f t="shared" si="18"/>
        <v>8.9614185923972913E-5</v>
      </c>
      <c r="L17">
        <f t="shared" si="18"/>
        <v>4.1186937301175526E-5</v>
      </c>
      <c r="M17">
        <f t="shared" si="18"/>
        <v>1.8928502703292627E-5</v>
      </c>
      <c r="N17">
        <f t="shared" si="19"/>
        <v>8.6985456292555414E-6</v>
      </c>
      <c r="O17">
        <f t="shared" si="19"/>
        <v>3.9971480666294597E-6</v>
      </c>
      <c r="P17">
        <f t="shared" si="19"/>
        <v>1.8366508583231231E-6</v>
      </c>
      <c r="Q17">
        <f t="shared" si="19"/>
        <v>8.4386955668092405E-7</v>
      </c>
      <c r="R17">
        <f t="shared" si="19"/>
        <v>3.8770011511106979E-7</v>
      </c>
      <c r="S17">
        <f t="shared" si="19"/>
        <v>1.7810986703943345E-7</v>
      </c>
      <c r="T17">
        <f t="shared" si="19"/>
        <v>8.1818403156955871E-8</v>
      </c>
      <c r="U17">
        <f t="shared" si="19"/>
        <v>3.7582399823673767E-8</v>
      </c>
      <c r="V17">
        <f t="shared" si="19"/>
        <v>1.7261876889279893E-8</v>
      </c>
      <c r="W17">
        <f t="shared" si="19"/>
        <v>7.9279520233391652E-9</v>
      </c>
      <c r="X17">
        <f t="shared" si="20"/>
        <v>3.6408516688198433E-9</v>
      </c>
      <c r="Y17">
        <f t="shared" si="20"/>
        <v>1.6719119470520527E-9</v>
      </c>
      <c r="Z17">
        <f t="shared" si="20"/>
        <v>7.6770030720645368E-10</v>
      </c>
      <c r="AA17">
        <f t="shared" si="20"/>
        <v>3.5248234276288947E-10</v>
      </c>
      <c r="AB17">
        <f t="shared" si="20"/>
        <v>1.618265528232855E-10</v>
      </c>
      <c r="AC17">
        <f t="shared" si="20"/>
        <v>7.4289660772237745E-11</v>
      </c>
      <c r="AD17">
        <f t="shared" si="20"/>
        <v>3.4101425838287689E-11</v>
      </c>
      <c r="AE17">
        <f t="shared" si="20"/>
        <v>1.5652425658737E-11</v>
      </c>
      <c r="AF17">
        <f t="shared" si="20"/>
        <v>7.1838138853378578E-12</v>
      </c>
      <c r="AG17">
        <f t="shared" si="20"/>
        <v>3.2967965694668506E-12</v>
      </c>
      <c r="AH17">
        <f t="shared" si="21"/>
        <v>1.5128372429165552E-12</v>
      </c>
      <c r="AI17">
        <f t="shared" si="21"/>
        <v>6.9415195722527648E-13</v>
      </c>
      <c r="AJ17">
        <f t="shared" si="21"/>
        <v>3.1847729227498947E-13</v>
      </c>
      <c r="AK17">
        <f t="shared" si="21"/>
        <v>1.4610437914467856E-13</v>
      </c>
      <c r="AL17">
        <f t="shared" si="21"/>
        <v>6.7020564413096505E-14</v>
      </c>
      <c r="AM17">
        <f t="shared" si="21"/>
        <v>3.0740592871968838E-14</v>
      </c>
      <c r="AN17">
        <f t="shared" si="21"/>
        <v>1.4098564923009579E-14</v>
      </c>
      <c r="AO17">
        <f t="shared" si="21"/>
        <v>6.4653980215289592E-15</v>
      </c>
      <c r="AP17">
        <f t="shared" si="21"/>
        <v>2.9646434107983479E-15</v>
      </c>
      <c r="AQ17">
        <f t="shared" si="21"/>
        <v>1.3592696746776596E-15</v>
      </c>
      <c r="AR17">
        <f t="shared" si="22"/>
        <v>6.2315180658086567E-16</v>
      </c>
      <c r="AS17">
        <f t="shared" si="22"/>
        <v>2.8565131451822073E-16</v>
      </c>
      <c r="AT17">
        <f t="shared" si="22"/>
        <v>1.3092777157512857E-16</v>
      </c>
      <c r="AU17">
        <f t="shared" si="22"/>
        <v>6.0003905491361749E-17</v>
      </c>
      <c r="AV17">
        <f t="shared" si="22"/>
        <v>2.7496564447859726E-17</v>
      </c>
      <c r="AW17">
        <f t="shared" si="22"/>
        <v>1.2598750402888032E-17</v>
      </c>
      <c r="AX17">
        <f t="shared" si="22"/>
        <v>5.2103556141153411E-18</v>
      </c>
      <c r="AY17">
        <f t="shared" si="22"/>
        <v>2.0712734846688289E-18</v>
      </c>
      <c r="AZ17">
        <f t="shared" si="22"/>
        <v>8.6744626386689479E-19</v>
      </c>
      <c r="BA17">
        <f t="shared" si="22"/>
        <v>3.6967450789907241E-19</v>
      </c>
      <c r="BB17">
        <f t="shared" si="23"/>
        <v>1.5910266688591871E-19</v>
      </c>
      <c r="BC17">
        <f t="shared" si="23"/>
        <v>6.8932002415545478E-20</v>
      </c>
      <c r="BD17">
        <f t="shared" si="23"/>
        <v>3.001232808314777E-20</v>
      </c>
      <c r="BE17">
        <f t="shared" si="23"/>
        <v>1.311758507837968E-20</v>
      </c>
      <c r="BF17">
        <f t="shared" si="23"/>
        <v>5.7514370768997735E-21</v>
      </c>
      <c r="BG17">
        <f t="shared" si="23"/>
        <v>2.5284205335130803E-21</v>
      </c>
      <c r="BH17">
        <f t="shared" si="23"/>
        <v>1.1140664851131224E-21</v>
      </c>
      <c r="BI17">
        <f t="shared" si="23"/>
        <v>4.9185563551061801E-22</v>
      </c>
      <c r="BJ17">
        <f t="shared" si="23"/>
        <v>2.1753587830611022E-22</v>
      </c>
      <c r="BK17">
        <f t="shared" si="23"/>
        <v>9.6363289775647604E-23</v>
      </c>
      <c r="BL17">
        <f t="shared" si="24"/>
        <v>4.2747879426498791E-23</v>
      </c>
      <c r="BM17">
        <f t="shared" si="24"/>
        <v>1.8988259996870625E-23</v>
      </c>
      <c r="BN17">
        <f t="shared" si="24"/>
        <v>8.4445610120555776E-24</v>
      </c>
      <c r="BO17">
        <f t="shared" si="24"/>
        <v>3.7596769681076344E-24</v>
      </c>
      <c r="BP17">
        <f t="shared" si="24"/>
        <v>1.6756026370794978E-24</v>
      </c>
      <c r="BQ17">
        <f t="shared" si="24"/>
        <v>7.4749516987844261E-25</v>
      </c>
      <c r="BR17">
        <f t="shared" si="24"/>
        <v>3.3376127963140312E-25</v>
      </c>
      <c r="BS17">
        <f t="shared" si="24"/>
        <v>1.4915232784487254E-25</v>
      </c>
      <c r="BT17">
        <f t="shared" si="24"/>
        <v>6.6706700387535689E-26</v>
      </c>
      <c r="BU17">
        <f t="shared" si="24"/>
        <v>2.9856243439818365E-26</v>
      </c>
      <c r="BV17">
        <f t="shared" si="25"/>
        <v>1.3372417060523698E-26</v>
      </c>
      <c r="BW17">
        <f t="shared" si="25"/>
        <v>5.9934660197266457E-27</v>
      </c>
      <c r="BX17">
        <f t="shared" si="25"/>
        <v>2.6879753080011719E-27</v>
      </c>
      <c r="BY17">
        <f t="shared" si="25"/>
        <v>1.2062532651891477E-27</v>
      </c>
      <c r="BZ17">
        <f t="shared" si="25"/>
        <v>5.4163371393756779E-28</v>
      </c>
      <c r="CA17">
        <f t="shared" si="25"/>
        <v>2.4334124727947921E-28</v>
      </c>
      <c r="CB17">
        <f t="shared" si="25"/>
        <v>1.0938514477064186E-28</v>
      </c>
      <c r="CC17">
        <f t="shared" si="25"/>
        <v>4.9195343780150747E-29</v>
      </c>
      <c r="CD17">
        <f t="shared" si="25"/>
        <v>2.2136238075442028E-29</v>
      </c>
      <c r="CE17">
        <f t="shared" si="25"/>
        <v>9.9652803327309076E-30</v>
      </c>
      <c r="CF17">
        <f t="shared" si="26"/>
        <v>4.4882120968133276E-30</v>
      </c>
      <c r="CG17">
        <f t="shared" si="26"/>
        <v>2.0223118323449469E-30</v>
      </c>
      <c r="CH17">
        <f t="shared" si="26"/>
        <v>9.1160556706220622E-31</v>
      </c>
      <c r="CI17">
        <f t="shared" si="26"/>
        <v>4.1109624535208316E-31</v>
      </c>
      <c r="CJ17">
        <f t="shared" si="26"/>
        <v>1.8546062506587913E-31</v>
      </c>
      <c r="CK17">
        <f t="shared" si="26"/>
        <v>8.3700086500733966E-32</v>
      </c>
      <c r="CL17">
        <f t="shared" si="26"/>
        <v>3.7788590835196929E-32</v>
      </c>
      <c r="CM17">
        <f t="shared" si="26"/>
        <v>1.7066756864885833E-32</v>
      </c>
      <c r="CN17">
        <f t="shared" si="26"/>
        <v>7.7106678866205153E-33</v>
      </c>
      <c r="CO17">
        <f t="shared" si="26"/>
        <v>3.4848100349394875E-33</v>
      </c>
      <c r="CP17">
        <f t="shared" si="27"/>
        <v>1.5754621940742759E-33</v>
      </c>
      <c r="CQ17">
        <f t="shared" si="27"/>
        <v>7.124829773366402E-34</v>
      </c>
      <c r="CR17">
        <f t="shared" si="27"/>
        <v>2.1340550916057189E-34</v>
      </c>
      <c r="CS17">
        <f t="shared" si="27"/>
        <v>6.4483786187372112E-35</v>
      </c>
      <c r="CT17">
        <f t="shared" si="27"/>
        <v>2.0775417716006606E-35</v>
      </c>
      <c r="CU17">
        <f t="shared" si="27"/>
        <v>6.7235933758649691E-36</v>
      </c>
      <c r="CV17">
        <f t="shared" si="27"/>
        <v>2.1357703022993869E-36</v>
      </c>
      <c r="CW17">
        <f t="shared" si="27"/>
        <v>6.5314062777085072E-37</v>
      </c>
      <c r="CX17">
        <f t="shared" si="27"/>
        <v>1.8764920579438188E-37</v>
      </c>
      <c r="CY17">
        <f t="shared" si="27"/>
        <v>4.868023719707426E-38</v>
      </c>
      <c r="CZ17">
        <f t="shared" si="28"/>
        <v>1.0530536237663644E-38</v>
      </c>
      <c r="DA17">
        <f t="shared" si="28"/>
        <v>1.5330191478978975E-39</v>
      </c>
      <c r="DB17">
        <f t="shared" si="28"/>
        <v>4.5302464865335334E-41</v>
      </c>
      <c r="DC17">
        <f t="shared" si="28"/>
        <v>0</v>
      </c>
      <c r="DD17">
        <f t="shared" si="28"/>
        <v>0</v>
      </c>
      <c r="DE17">
        <f t="shared" si="28"/>
        <v>0</v>
      </c>
      <c r="DF17">
        <f t="shared" si="28"/>
        <v>0</v>
      </c>
      <c r="DG17">
        <f t="shared" si="28"/>
        <v>0</v>
      </c>
      <c r="DH17">
        <f t="shared" si="28"/>
        <v>0</v>
      </c>
      <c r="DI17">
        <f t="shared" si="28"/>
        <v>0</v>
      </c>
      <c r="DJ17">
        <f t="shared" si="29"/>
        <v>0</v>
      </c>
      <c r="DK17">
        <f t="shared" si="29"/>
        <v>0</v>
      </c>
      <c r="DL17">
        <f t="shared" si="29"/>
        <v>0</v>
      </c>
      <c r="DM17">
        <f t="shared" si="29"/>
        <v>0</v>
      </c>
      <c r="DN17">
        <f t="shared" si="29"/>
        <v>0</v>
      </c>
      <c r="DO17">
        <f t="shared" si="29"/>
        <v>0</v>
      </c>
      <c r="DP17">
        <f t="shared" si="29"/>
        <v>0</v>
      </c>
      <c r="DQ17">
        <f t="shared" si="29"/>
        <v>0</v>
      </c>
      <c r="DR17">
        <f t="shared" si="29"/>
        <v>0</v>
      </c>
      <c r="DS17">
        <f t="shared" si="29"/>
        <v>0</v>
      </c>
      <c r="DT17">
        <f t="shared" si="30"/>
        <v>0</v>
      </c>
      <c r="DU17">
        <f t="shared" si="30"/>
        <v>0</v>
      </c>
      <c r="DV17">
        <f t="shared" si="30"/>
        <v>0</v>
      </c>
      <c r="DW17">
        <f t="shared" si="30"/>
        <v>0</v>
      </c>
      <c r="DX17">
        <f t="shared" si="30"/>
        <v>0</v>
      </c>
      <c r="DY17">
        <f t="shared" si="30"/>
        <v>0</v>
      </c>
      <c r="DZ17">
        <f t="shared" si="30"/>
        <v>0</v>
      </c>
      <c r="EA17">
        <f t="shared" si="30"/>
        <v>0</v>
      </c>
      <c r="EB17">
        <f t="shared" si="30"/>
        <v>0</v>
      </c>
      <c r="EC17">
        <f t="shared" si="30"/>
        <v>0</v>
      </c>
      <c r="ED17">
        <f t="shared" si="31"/>
        <v>0</v>
      </c>
      <c r="EE17">
        <f t="shared" si="31"/>
        <v>0</v>
      </c>
      <c r="EF17">
        <f t="shared" si="31"/>
        <v>0</v>
      </c>
      <c r="EG17">
        <f t="shared" si="31"/>
        <v>0</v>
      </c>
      <c r="EH17">
        <f t="shared" si="31"/>
        <v>0</v>
      </c>
      <c r="EI17">
        <f t="shared" si="31"/>
        <v>0</v>
      </c>
      <c r="EJ17">
        <f t="shared" si="31"/>
        <v>0</v>
      </c>
      <c r="EK17">
        <f t="shared" si="31"/>
        <v>0</v>
      </c>
      <c r="EL17">
        <f t="shared" si="31"/>
        <v>0</v>
      </c>
      <c r="EM17">
        <f t="shared" si="31"/>
        <v>0</v>
      </c>
      <c r="EN17">
        <f t="shared" si="32"/>
        <v>0</v>
      </c>
      <c r="EO17">
        <f t="shared" si="32"/>
        <v>0</v>
      </c>
      <c r="EP17">
        <f t="shared" si="32"/>
        <v>0</v>
      </c>
      <c r="EQ17">
        <f t="shared" si="32"/>
        <v>0</v>
      </c>
      <c r="ER17">
        <f t="shared" si="32"/>
        <v>0</v>
      </c>
      <c r="ES17">
        <f t="shared" si="32"/>
        <v>0</v>
      </c>
      <c r="ET17">
        <f t="shared" si="32"/>
        <v>0</v>
      </c>
      <c r="EU17">
        <f t="shared" si="32"/>
        <v>0</v>
      </c>
      <c r="EV17">
        <f t="shared" si="32"/>
        <v>0</v>
      </c>
      <c r="EW17">
        <f t="shared" si="32"/>
        <v>0</v>
      </c>
      <c r="EX17">
        <f t="shared" si="32"/>
        <v>0</v>
      </c>
      <c r="EZ17">
        <f t="shared" si="17"/>
        <v>3.8231216366797702E-2</v>
      </c>
      <c r="FB17">
        <f t="shared" si="15"/>
        <v>0.48934358128641769</v>
      </c>
      <c r="FC17">
        <f t="shared" si="16"/>
        <v>8.7315547520007794E-2</v>
      </c>
    </row>
    <row r="18" spans="1:159" x14ac:dyDescent="0.25">
      <c r="A18">
        <v>355</v>
      </c>
      <c r="B18" s="19">
        <f>'Input spectra'!Y17</f>
        <v>0.12964500891567601</v>
      </c>
      <c r="C18">
        <f>'Input spectra'!D17</f>
        <v>1.4702158806624199</v>
      </c>
      <c r="D18">
        <f t="shared" si="18"/>
        <v>2.0653927966864227E-2</v>
      </c>
      <c r="E18">
        <f t="shared" si="18"/>
        <v>9.7038612335496027E-3</v>
      </c>
      <c r="F18">
        <f t="shared" si="18"/>
        <v>4.558932100070366E-3</v>
      </c>
      <c r="G18">
        <f t="shared" si="18"/>
        <v>2.1416966176790856E-3</v>
      </c>
      <c r="H18">
        <f t="shared" si="18"/>
        <v>1.0060711688092666E-3</v>
      </c>
      <c r="I18">
        <f t="shared" si="18"/>
        <v>4.7257965348582669E-4</v>
      </c>
      <c r="J18">
        <f t="shared" si="18"/>
        <v>2.2197114795257535E-4</v>
      </c>
      <c r="K18">
        <f t="shared" si="18"/>
        <v>1.0425402951139774E-4</v>
      </c>
      <c r="L18">
        <f t="shared" si="18"/>
        <v>4.8962501382619975E-5</v>
      </c>
      <c r="M18">
        <f t="shared" si="18"/>
        <v>2.2993674115837832E-5</v>
      </c>
      <c r="N18">
        <f t="shared" si="19"/>
        <v>1.0797588409890853E-5</v>
      </c>
      <c r="O18">
        <f t="shared" si="19"/>
        <v>5.0701215505452169E-6</v>
      </c>
      <c r="P18">
        <f t="shared" si="19"/>
        <v>2.3805798507843369E-6</v>
      </c>
      <c r="Q18">
        <f t="shared" si="19"/>
        <v>1.1176851459760224E-6</v>
      </c>
      <c r="R18">
        <f t="shared" si="19"/>
        <v>5.2472058467039138E-7</v>
      </c>
      <c r="S18">
        <f t="shared" si="19"/>
        <v>2.4632481402577012E-7</v>
      </c>
      <c r="T18">
        <f t="shared" si="19"/>
        <v>1.1562698342861169E-7</v>
      </c>
      <c r="U18">
        <f t="shared" si="19"/>
        <v>5.4272611206510329E-8</v>
      </c>
      <c r="V18">
        <f t="shared" si="19"/>
        <v>2.5472539001954526E-8</v>
      </c>
      <c r="W18">
        <f t="shared" si="19"/>
        <v>1.1954550378458889E-8</v>
      </c>
      <c r="X18">
        <f t="shared" si="20"/>
        <v>5.6100047800447774E-9</v>
      </c>
      <c r="Y18">
        <f t="shared" si="20"/>
        <v>2.6324592610148024E-9</v>
      </c>
      <c r="Z18">
        <f t="shared" si="20"/>
        <v>1.2351735538172498E-9</v>
      </c>
      <c r="AA18">
        <f t="shared" si="20"/>
        <v>5.7951095293171316E-10</v>
      </c>
      <c r="AB18">
        <f t="shared" si="20"/>
        <v>2.7187049481580202E-10</v>
      </c>
      <c r="AC18">
        <f t="shared" si="20"/>
        <v>1.2753479315226611E-10</v>
      </c>
      <c r="AD18">
        <f t="shared" si="20"/>
        <v>5.9821990168063033E-11</v>
      </c>
      <c r="AE18">
        <f t="shared" si="20"/>
        <v>2.8058082070748427E-11</v>
      </c>
      <c r="AF18">
        <f t="shared" si="20"/>
        <v>1.3158894833325523E-11</v>
      </c>
      <c r="AG18">
        <f t="shared" si="20"/>
        <v>6.1708431201273878E-12</v>
      </c>
      <c r="AH18">
        <f t="shared" si="21"/>
        <v>2.8935605560953093E-12</v>
      </c>
      <c r="AI18">
        <f t="shared" si="21"/>
        <v>1.3566972136731766E-12</v>
      </c>
      <c r="AJ18">
        <f t="shared" si="21"/>
        <v>6.3605528420181686E-13</v>
      </c>
      <c r="AK18">
        <f t="shared" si="21"/>
        <v>2.9817253539996274E-13</v>
      </c>
      <c r="AL18">
        <f t="shared" si="21"/>
        <v>1.3976566598853547E-13</v>
      </c>
      <c r="AM18">
        <f t="shared" si="21"/>
        <v>6.5507747868685852E-14</v>
      </c>
      <c r="AN18">
        <f t="shared" si="21"/>
        <v>3.0700351681282439E-14</v>
      </c>
      <c r="AO18">
        <f t="shared" si="21"/>
        <v>1.4386386382068235E-14</v>
      </c>
      <c r="AP18">
        <f t="shared" si="21"/>
        <v>6.7408851859662771E-15</v>
      </c>
      <c r="AQ18">
        <f t="shared" si="21"/>
        <v>3.1581889278423084E-15</v>
      </c>
      <c r="AR18">
        <f t="shared" si="22"/>
        <v>1.4794978876607248E-15</v>
      </c>
      <c r="AS18">
        <f t="shared" si="22"/>
        <v>6.9301834371639775E-16</v>
      </c>
      <c r="AT18">
        <f t="shared" si="22"/>
        <v>3.2458488470393044E-16</v>
      </c>
      <c r="AU18">
        <f t="shared" si="22"/>
        <v>1.52007160410761E-16</v>
      </c>
      <c r="AV18">
        <f t="shared" si="22"/>
        <v>7.1178851221819487E-17</v>
      </c>
      <c r="AW18">
        <f t="shared" si="22"/>
        <v>3.3326370982459307E-17</v>
      </c>
      <c r="AX18">
        <f t="shared" si="22"/>
        <v>1.40836729119301E-17</v>
      </c>
      <c r="AY18">
        <f t="shared" si="22"/>
        <v>5.7210273313403508E-18</v>
      </c>
      <c r="AZ18">
        <f t="shared" si="22"/>
        <v>2.4483143048610018E-18</v>
      </c>
      <c r="BA18">
        <f t="shared" si="22"/>
        <v>1.066183862633162E-18</v>
      </c>
      <c r="BB18">
        <f t="shared" si="23"/>
        <v>4.6889766832313685E-19</v>
      </c>
      <c r="BC18">
        <f t="shared" si="23"/>
        <v>2.0759147781921139E-19</v>
      </c>
      <c r="BD18">
        <f t="shared" si="23"/>
        <v>9.2358383622511067E-20</v>
      </c>
      <c r="BE18">
        <f t="shared" si="23"/>
        <v>4.1249485900399923E-20</v>
      </c>
      <c r="BF18">
        <f t="shared" si="23"/>
        <v>1.8481151860310828E-20</v>
      </c>
      <c r="BG18">
        <f t="shared" si="23"/>
        <v>8.3021386826935146E-21</v>
      </c>
      <c r="BH18">
        <f t="shared" si="23"/>
        <v>3.7380043014361529E-21</v>
      </c>
      <c r="BI18">
        <f t="shared" si="23"/>
        <v>1.6863757616441246E-21</v>
      </c>
      <c r="BJ18">
        <f t="shared" si="23"/>
        <v>7.6214149505750689E-22</v>
      </c>
      <c r="BK18">
        <f t="shared" si="23"/>
        <v>3.4498828074453033E-22</v>
      </c>
      <c r="BL18">
        <f t="shared" si="24"/>
        <v>1.5638507844166025E-22</v>
      </c>
      <c r="BM18">
        <f t="shared" si="24"/>
        <v>7.0982929424312943E-23</v>
      </c>
      <c r="BN18">
        <f t="shared" si="24"/>
        <v>3.2257732702857788E-23</v>
      </c>
      <c r="BO18">
        <f t="shared" si="24"/>
        <v>1.4675581048995754E-23</v>
      </c>
      <c r="BP18">
        <f t="shared" si="24"/>
        <v>6.6834979750795833E-24</v>
      </c>
      <c r="BQ18">
        <f t="shared" si="24"/>
        <v>3.0466964645393869E-24</v>
      </c>
      <c r="BR18">
        <f t="shared" si="24"/>
        <v>1.3900958986543418E-24</v>
      </c>
      <c r="BS18">
        <f t="shared" si="24"/>
        <v>6.3478529598262335E-25</v>
      </c>
      <c r="BT18">
        <f t="shared" si="24"/>
        <v>2.9010438528947937E-25</v>
      </c>
      <c r="BU18">
        <f t="shared" si="24"/>
        <v>1.3268077823637379E-25</v>
      </c>
      <c r="BV18">
        <f t="shared" si="25"/>
        <v>6.0725454257316092E-26</v>
      </c>
      <c r="BW18">
        <f t="shared" si="25"/>
        <v>2.7811660480749861E-26</v>
      </c>
      <c r="BX18">
        <f t="shared" si="25"/>
        <v>1.2745654998671299E-26</v>
      </c>
      <c r="BY18">
        <f t="shared" si="25"/>
        <v>5.8447157952636464E-27</v>
      </c>
      <c r="BZ18">
        <f t="shared" si="25"/>
        <v>2.6817519032257491E-27</v>
      </c>
      <c r="CA18">
        <f t="shared" si="25"/>
        <v>1.231166104718394E-27</v>
      </c>
      <c r="CB18">
        <f t="shared" si="25"/>
        <v>5.6551910177048607E-28</v>
      </c>
      <c r="CC18">
        <f t="shared" si="25"/>
        <v>2.5989680762807479E-28</v>
      </c>
      <c r="CD18">
        <f t="shared" si="25"/>
        <v>1.1950023916602302E-28</v>
      </c>
      <c r="CE18">
        <f t="shared" si="25"/>
        <v>5.4972120533717064E-29</v>
      </c>
      <c r="CF18">
        <f t="shared" si="26"/>
        <v>2.5299640728937169E-29</v>
      </c>
      <c r="CG18">
        <f t="shared" si="26"/>
        <v>1.1648690788465206E-29</v>
      </c>
      <c r="CH18">
        <f t="shared" si="26"/>
        <v>5.3656701994634678E-30</v>
      </c>
      <c r="CI18">
        <f t="shared" si="26"/>
        <v>2.4725696216069527E-30</v>
      </c>
      <c r="CJ18">
        <f t="shared" si="26"/>
        <v>1.1398422488778835E-30</v>
      </c>
      <c r="CK18">
        <f t="shared" si="26"/>
        <v>5.2566244436870932E-31</v>
      </c>
      <c r="CL18">
        <f t="shared" si="26"/>
        <v>2.4251005646119019E-31</v>
      </c>
      <c r="CM18">
        <f t="shared" si="26"/>
        <v>1.1192009483296271E-31</v>
      </c>
      <c r="CN18">
        <f t="shared" si="26"/>
        <v>5.1669835376174537E-32</v>
      </c>
      <c r="CO18">
        <f t="shared" si="26"/>
        <v>2.3862294493161147E-32</v>
      </c>
      <c r="CP18">
        <f t="shared" si="27"/>
        <v>1.1023743277568372E-32</v>
      </c>
      <c r="CQ18">
        <f t="shared" si="27"/>
        <v>5.0942893606753899E-33</v>
      </c>
      <c r="CR18">
        <f t="shared" si="27"/>
        <v>1.5592033387553623E-33</v>
      </c>
      <c r="CS18">
        <f t="shared" si="27"/>
        <v>4.8143279499498868E-34</v>
      </c>
      <c r="CT18">
        <f t="shared" si="27"/>
        <v>1.5849768322005686E-34</v>
      </c>
      <c r="CU18">
        <f t="shared" si="27"/>
        <v>5.2415846848715465E-35</v>
      </c>
      <c r="CV18">
        <f t="shared" si="27"/>
        <v>1.7013893964270848E-35</v>
      </c>
      <c r="CW18">
        <f t="shared" si="27"/>
        <v>5.3167212343401213E-36</v>
      </c>
      <c r="CX18">
        <f t="shared" si="27"/>
        <v>1.5608886894450258E-36</v>
      </c>
      <c r="CY18">
        <f t="shared" si="27"/>
        <v>4.1377657546976033E-37</v>
      </c>
      <c r="CZ18">
        <f t="shared" si="28"/>
        <v>9.1464320963125888E-38</v>
      </c>
      <c r="DA18">
        <f t="shared" si="28"/>
        <v>1.3606199020307611E-38</v>
      </c>
      <c r="DB18">
        <f t="shared" si="28"/>
        <v>4.1086494071281563E-40</v>
      </c>
      <c r="DC18">
        <f t="shared" si="28"/>
        <v>0</v>
      </c>
      <c r="DD18">
        <f t="shared" si="28"/>
        <v>0</v>
      </c>
      <c r="DE18">
        <f t="shared" si="28"/>
        <v>0</v>
      </c>
      <c r="DF18">
        <f t="shared" si="28"/>
        <v>0</v>
      </c>
      <c r="DG18">
        <f t="shared" si="28"/>
        <v>0</v>
      </c>
      <c r="DH18">
        <f t="shared" si="28"/>
        <v>0</v>
      </c>
      <c r="DI18">
        <f t="shared" si="28"/>
        <v>0</v>
      </c>
      <c r="DJ18">
        <f t="shared" si="29"/>
        <v>0</v>
      </c>
      <c r="DK18">
        <f t="shared" si="29"/>
        <v>0</v>
      </c>
      <c r="DL18">
        <f t="shared" si="29"/>
        <v>0</v>
      </c>
      <c r="DM18">
        <f t="shared" si="29"/>
        <v>0</v>
      </c>
      <c r="DN18">
        <f t="shared" si="29"/>
        <v>0</v>
      </c>
      <c r="DO18">
        <f t="shared" si="29"/>
        <v>0</v>
      </c>
      <c r="DP18">
        <f t="shared" si="29"/>
        <v>0</v>
      </c>
      <c r="DQ18">
        <f t="shared" si="29"/>
        <v>0</v>
      </c>
      <c r="DR18">
        <f t="shared" si="29"/>
        <v>0</v>
      </c>
      <c r="DS18">
        <f t="shared" si="29"/>
        <v>0</v>
      </c>
      <c r="DT18">
        <f t="shared" si="30"/>
        <v>0</v>
      </c>
      <c r="DU18">
        <f t="shared" si="30"/>
        <v>0</v>
      </c>
      <c r="DV18">
        <f t="shared" si="30"/>
        <v>0</v>
      </c>
      <c r="DW18">
        <f t="shared" si="30"/>
        <v>0</v>
      </c>
      <c r="DX18">
        <f t="shared" si="30"/>
        <v>0</v>
      </c>
      <c r="DY18">
        <f t="shared" si="30"/>
        <v>0</v>
      </c>
      <c r="DZ18">
        <f t="shared" si="30"/>
        <v>0</v>
      </c>
      <c r="EA18">
        <f t="shared" si="30"/>
        <v>0</v>
      </c>
      <c r="EB18">
        <f t="shared" si="30"/>
        <v>0</v>
      </c>
      <c r="EC18">
        <f t="shared" si="30"/>
        <v>0</v>
      </c>
      <c r="ED18">
        <f t="shared" si="31"/>
        <v>0</v>
      </c>
      <c r="EE18">
        <f t="shared" si="31"/>
        <v>0</v>
      </c>
      <c r="EF18">
        <f t="shared" si="31"/>
        <v>0</v>
      </c>
      <c r="EG18">
        <f t="shared" si="31"/>
        <v>0</v>
      </c>
      <c r="EH18">
        <f t="shared" si="31"/>
        <v>0</v>
      </c>
      <c r="EI18">
        <f t="shared" si="31"/>
        <v>0</v>
      </c>
      <c r="EJ18">
        <f t="shared" si="31"/>
        <v>0</v>
      </c>
      <c r="EK18">
        <f t="shared" si="31"/>
        <v>0</v>
      </c>
      <c r="EL18">
        <f t="shared" si="31"/>
        <v>0</v>
      </c>
      <c r="EM18">
        <f t="shared" si="31"/>
        <v>0</v>
      </c>
      <c r="EN18">
        <f t="shared" si="32"/>
        <v>0</v>
      </c>
      <c r="EO18">
        <f t="shared" si="32"/>
        <v>0</v>
      </c>
      <c r="EP18">
        <f t="shared" si="32"/>
        <v>0</v>
      </c>
      <c r="EQ18">
        <f t="shared" si="32"/>
        <v>0</v>
      </c>
      <c r="ER18">
        <f t="shared" si="32"/>
        <v>0</v>
      </c>
      <c r="ES18">
        <f t="shared" si="32"/>
        <v>0</v>
      </c>
      <c r="ET18">
        <f t="shared" si="32"/>
        <v>0</v>
      </c>
      <c r="EU18">
        <f t="shared" si="32"/>
        <v>0</v>
      </c>
      <c r="EV18">
        <f t="shared" si="32"/>
        <v>0</v>
      </c>
      <c r="EW18">
        <f t="shared" si="32"/>
        <v>0</v>
      </c>
      <c r="EX18">
        <f t="shared" si="32"/>
        <v>0</v>
      </c>
      <c r="EZ18">
        <f t="shared" si="17"/>
        <v>3.8955605009671865E-2</v>
      </c>
      <c r="FB18">
        <f t="shared" si="15"/>
        <v>0.48812724959603898</v>
      </c>
      <c r="FC18">
        <f t="shared" si="16"/>
        <v>8.9520637614324966E-2</v>
      </c>
    </row>
    <row r="19" spans="1:159" x14ac:dyDescent="0.25">
      <c r="A19">
        <v>360</v>
      </c>
      <c r="B19" s="19">
        <f>'Input spectra'!Y18</f>
        <v>0.118711208280102</v>
      </c>
      <c r="C19">
        <f>'Input spectra'!D18</f>
        <v>1.4286952984924</v>
      </c>
      <c r="D19">
        <f t="shared" si="18"/>
        <v>2.0653927966864227E-2</v>
      </c>
      <c r="E19">
        <f t="shared" si="18"/>
        <v>9.9182603975168076E-3</v>
      </c>
      <c r="F19">
        <f t="shared" si="18"/>
        <v>4.7626095833525868E-3</v>
      </c>
      <c r="G19">
        <f t="shared" si="18"/>
        <v>2.286813446336476E-3</v>
      </c>
      <c r="H19">
        <f t="shared" si="18"/>
        <v>1.097974916504431E-3</v>
      </c>
      <c r="I19">
        <f t="shared" si="18"/>
        <v>5.2714448037400913E-4</v>
      </c>
      <c r="J19">
        <f t="shared" si="18"/>
        <v>2.5307083661016259E-4</v>
      </c>
      <c r="K19">
        <f t="shared" si="18"/>
        <v>1.2148687234007516E-4</v>
      </c>
      <c r="L19">
        <f t="shared" si="18"/>
        <v>5.8316443096930026E-5</v>
      </c>
      <c r="M19">
        <f t="shared" si="18"/>
        <v>2.7991536034458486E-5</v>
      </c>
      <c r="N19">
        <f t="shared" si="19"/>
        <v>1.3434950065338789E-5</v>
      </c>
      <c r="O19">
        <f t="shared" si="19"/>
        <v>6.4479043717889701E-6</v>
      </c>
      <c r="P19">
        <f t="shared" si="19"/>
        <v>3.0943818059053337E-6</v>
      </c>
      <c r="Q19">
        <f t="shared" si="19"/>
        <v>1.4849148602402538E-6</v>
      </c>
      <c r="R19">
        <f t="shared" si="19"/>
        <v>7.1252663743450431E-7</v>
      </c>
      <c r="S19">
        <f t="shared" si="19"/>
        <v>3.4187874056549272E-7</v>
      </c>
      <c r="T19">
        <f t="shared" si="19"/>
        <v>1.6402651441845143E-7</v>
      </c>
      <c r="U19">
        <f t="shared" si="19"/>
        <v>7.8691261331897466E-8</v>
      </c>
      <c r="V19">
        <f t="shared" si="19"/>
        <v>3.7749304462051914E-8</v>
      </c>
      <c r="W19">
        <f t="shared" si="19"/>
        <v>1.8107600052201046E-8</v>
      </c>
      <c r="X19">
        <f t="shared" si="20"/>
        <v>8.6852396647562958E-9</v>
      </c>
      <c r="Y19">
        <f t="shared" si="20"/>
        <v>4.1655386026811083E-9</v>
      </c>
      <c r="Z19">
        <f t="shared" si="20"/>
        <v>1.9976914819836212E-9</v>
      </c>
      <c r="AA19">
        <f t="shared" si="20"/>
        <v>9.5797243079111928E-10</v>
      </c>
      <c r="AB19">
        <f t="shared" si="20"/>
        <v>4.5935068524108279E-10</v>
      </c>
      <c r="AC19">
        <f t="shared" si="20"/>
        <v>2.202428923692567E-10</v>
      </c>
      <c r="AD19">
        <f t="shared" si="20"/>
        <v>1.0559053871820379E-10</v>
      </c>
      <c r="AE19">
        <f t="shared" si="20"/>
        <v>5.0618941406438869E-11</v>
      </c>
      <c r="AF19">
        <f t="shared" si="20"/>
        <v>2.4264168997255594E-11</v>
      </c>
      <c r="AG19">
        <f t="shared" si="20"/>
        <v>1.1630046213972897E-11</v>
      </c>
      <c r="AH19">
        <f t="shared" si="21"/>
        <v>5.573916254236183E-12</v>
      </c>
      <c r="AI19">
        <f t="shared" si="21"/>
        <v>2.6711712118639717E-12</v>
      </c>
      <c r="AJ19">
        <f t="shared" si="21"/>
        <v>1.2799841335364118E-12</v>
      </c>
      <c r="AK19">
        <f t="shared" si="21"/>
        <v>6.1329339607353282E-13</v>
      </c>
      <c r="AL19">
        <f t="shared" si="21"/>
        <v>2.938272544931113E-13</v>
      </c>
      <c r="AM19">
        <f t="shared" si="21"/>
        <v>1.4075867706825313E-13</v>
      </c>
      <c r="AN19">
        <f t="shared" si="21"/>
        <v>6.7424352875926906E-14</v>
      </c>
      <c r="AO19">
        <f t="shared" si="21"/>
        <v>3.2293572020861194E-14</v>
      </c>
      <c r="AP19">
        <f t="shared" si="21"/>
        <v>1.5465794102340849E-14</v>
      </c>
      <c r="AQ19">
        <f t="shared" si="21"/>
        <v>7.4060106017158392E-15</v>
      </c>
      <c r="AR19">
        <f t="shared" si="22"/>
        <v>3.5461042660218247E-15</v>
      </c>
      <c r="AS19">
        <f t="shared" si="22"/>
        <v>1.6977463701229955E-15</v>
      </c>
      <c r="AT19">
        <f t="shared" si="22"/>
        <v>8.1273188980478685E-16</v>
      </c>
      <c r="AU19">
        <f t="shared" si="22"/>
        <v>3.8902184042378512E-16</v>
      </c>
      <c r="AV19">
        <f t="shared" si="22"/>
        <v>1.8618806618900954E-16</v>
      </c>
      <c r="AW19">
        <f t="shared" si="22"/>
        <v>8.9100434112833903E-17</v>
      </c>
      <c r="AX19">
        <f t="shared" si="22"/>
        <v>3.8485634806917407E-17</v>
      </c>
      <c r="AY19">
        <f t="shared" si="22"/>
        <v>1.5978929316595116E-17</v>
      </c>
      <c r="AZ19">
        <f t="shared" si="22"/>
        <v>6.9892689387722157E-18</v>
      </c>
      <c r="BA19">
        <f t="shared" si="22"/>
        <v>3.1109112078926522E-18</v>
      </c>
      <c r="BB19">
        <f t="shared" si="23"/>
        <v>1.3983777739476634E-18</v>
      </c>
      <c r="BC19">
        <f t="shared" si="23"/>
        <v>6.3277146870713489E-19</v>
      </c>
      <c r="BD19">
        <f t="shared" si="23"/>
        <v>2.8774290291151202E-19</v>
      </c>
      <c r="BE19">
        <f t="shared" si="23"/>
        <v>1.3135232549680211E-19</v>
      </c>
      <c r="BF19">
        <f t="shared" si="23"/>
        <v>6.0150492869703012E-20</v>
      </c>
      <c r="BG19">
        <f t="shared" si="23"/>
        <v>2.7617926352072152E-20</v>
      </c>
      <c r="BH19">
        <f t="shared" si="23"/>
        <v>1.2709597847766589E-20</v>
      </c>
      <c r="BI19">
        <f t="shared" si="23"/>
        <v>5.8605353841048365E-21</v>
      </c>
      <c r="BJ19">
        <f t="shared" si="23"/>
        <v>2.7071322794415407E-21</v>
      </c>
      <c r="BK19">
        <f t="shared" si="23"/>
        <v>1.2524752162817552E-21</v>
      </c>
      <c r="BL19">
        <f t="shared" si="24"/>
        <v>5.8029795438457751E-22</v>
      </c>
      <c r="BM19">
        <f t="shared" si="24"/>
        <v>2.6921581859800295E-22</v>
      </c>
      <c r="BN19">
        <f t="shared" si="24"/>
        <v>1.2504646640206122E-22</v>
      </c>
      <c r="BO19">
        <f t="shared" si="24"/>
        <v>5.8146532200546302E-23</v>
      </c>
      <c r="BP19">
        <f t="shared" si="24"/>
        <v>2.7065949259695838E-23</v>
      </c>
      <c r="BQ19">
        <f t="shared" si="24"/>
        <v>1.2610710617652171E-23</v>
      </c>
      <c r="BR19">
        <f t="shared" si="24"/>
        <v>5.8809307041621567E-24</v>
      </c>
      <c r="BS19">
        <f t="shared" si="24"/>
        <v>2.7448529767030833E-24</v>
      </c>
      <c r="BT19">
        <f t="shared" si="24"/>
        <v>1.2821459103002E-24</v>
      </c>
      <c r="BU19">
        <f t="shared" si="24"/>
        <v>5.993521901328948E-25</v>
      </c>
      <c r="BV19">
        <f t="shared" si="25"/>
        <v>2.8037274102344001E-25</v>
      </c>
      <c r="BW19">
        <f t="shared" si="25"/>
        <v>1.312450289460056E-25</v>
      </c>
      <c r="BX19">
        <f t="shared" si="25"/>
        <v>6.1476485481459724E-26</v>
      </c>
      <c r="BY19">
        <f t="shared" si="25"/>
        <v>2.8813843940433053E-26</v>
      </c>
      <c r="BZ19">
        <f t="shared" si="25"/>
        <v>1.3512861575275198E-26</v>
      </c>
      <c r="CA19">
        <f t="shared" si="25"/>
        <v>6.3406869164634399E-27</v>
      </c>
      <c r="CB19">
        <f t="shared" si="25"/>
        <v>2.9768562733494913E-27</v>
      </c>
      <c r="CC19">
        <f t="shared" si="25"/>
        <v>1.3983067746220075E-27</v>
      </c>
      <c r="CD19">
        <f t="shared" si="25"/>
        <v>6.5714501844015677E-28</v>
      </c>
      <c r="CE19">
        <f t="shared" si="25"/>
        <v>3.0897679533213981E-28</v>
      </c>
      <c r="CF19">
        <f t="shared" si="26"/>
        <v>1.4534117172014787E-28</v>
      </c>
      <c r="CG19">
        <f t="shared" si="26"/>
        <v>6.8397834040885737E-29</v>
      </c>
      <c r="CH19">
        <f t="shared" si="26"/>
        <v>3.2201799083440049E-29</v>
      </c>
      <c r="CI19">
        <f t="shared" si="26"/>
        <v>1.5166857927814326E-29</v>
      </c>
      <c r="CJ19">
        <f t="shared" si="26"/>
        <v>7.1463250898849863E-30</v>
      </c>
      <c r="CK19">
        <f t="shared" si="26"/>
        <v>3.3684949244072932E-30</v>
      </c>
      <c r="CL19">
        <f t="shared" si="26"/>
        <v>1.5883625125828992E-30</v>
      </c>
      <c r="CM19">
        <f t="shared" si="26"/>
        <v>7.4923640978737174E-31</v>
      </c>
      <c r="CN19">
        <f t="shared" si="26"/>
        <v>3.5354020653748265E-31</v>
      </c>
      <c r="CO19">
        <f t="shared" si="26"/>
        <v>1.6688021992454929E-31</v>
      </c>
      <c r="CP19">
        <f t="shared" si="27"/>
        <v>7.8797544071879029E-32</v>
      </c>
      <c r="CQ19">
        <f t="shared" si="27"/>
        <v>3.7218436884582488E-32</v>
      </c>
      <c r="CR19">
        <f t="shared" si="27"/>
        <v>1.1643088663507582E-32</v>
      </c>
      <c r="CS19">
        <f t="shared" si="27"/>
        <v>3.6744475141368053E-33</v>
      </c>
      <c r="CT19">
        <f t="shared" si="27"/>
        <v>1.2364319663108381E-33</v>
      </c>
      <c r="CU19">
        <f t="shared" si="27"/>
        <v>4.1792739676883055E-34</v>
      </c>
      <c r="CV19">
        <f t="shared" si="27"/>
        <v>1.3865415408161218E-34</v>
      </c>
      <c r="CW19">
        <f t="shared" si="27"/>
        <v>4.4285747810432238E-35</v>
      </c>
      <c r="CX19">
        <f t="shared" si="27"/>
        <v>1.3288714010388075E-35</v>
      </c>
      <c r="CY19">
        <f t="shared" si="27"/>
        <v>3.6005417494453197E-36</v>
      </c>
      <c r="CZ19">
        <f t="shared" si="28"/>
        <v>8.134757170665321E-37</v>
      </c>
      <c r="DA19">
        <f t="shared" si="28"/>
        <v>1.2368602340904831E-37</v>
      </c>
      <c r="DB19">
        <f t="shared" si="28"/>
        <v>3.8174540725004127E-39</v>
      </c>
      <c r="DC19">
        <f t="shared" si="28"/>
        <v>0</v>
      </c>
      <c r="DD19">
        <f t="shared" si="28"/>
        <v>0</v>
      </c>
      <c r="DE19">
        <f t="shared" si="28"/>
        <v>0</v>
      </c>
      <c r="DF19">
        <f t="shared" si="28"/>
        <v>0</v>
      </c>
      <c r="DG19">
        <f t="shared" si="28"/>
        <v>0</v>
      </c>
      <c r="DH19">
        <f t="shared" si="28"/>
        <v>0</v>
      </c>
      <c r="DI19">
        <f t="shared" si="28"/>
        <v>0</v>
      </c>
      <c r="DJ19">
        <f t="shared" si="29"/>
        <v>0</v>
      </c>
      <c r="DK19">
        <f t="shared" si="29"/>
        <v>0</v>
      </c>
      <c r="DL19">
        <f t="shared" si="29"/>
        <v>0</v>
      </c>
      <c r="DM19">
        <f t="shared" si="29"/>
        <v>0</v>
      </c>
      <c r="DN19">
        <f t="shared" si="29"/>
        <v>0</v>
      </c>
      <c r="DO19">
        <f t="shared" si="29"/>
        <v>0</v>
      </c>
      <c r="DP19">
        <f t="shared" si="29"/>
        <v>0</v>
      </c>
      <c r="DQ19">
        <f t="shared" si="29"/>
        <v>0</v>
      </c>
      <c r="DR19">
        <f t="shared" si="29"/>
        <v>0</v>
      </c>
      <c r="DS19">
        <f t="shared" si="29"/>
        <v>0</v>
      </c>
      <c r="DT19">
        <f t="shared" si="30"/>
        <v>0</v>
      </c>
      <c r="DU19">
        <f t="shared" si="30"/>
        <v>0</v>
      </c>
      <c r="DV19">
        <f t="shared" si="30"/>
        <v>0</v>
      </c>
      <c r="DW19">
        <f t="shared" si="30"/>
        <v>0</v>
      </c>
      <c r="DX19">
        <f t="shared" si="30"/>
        <v>0</v>
      </c>
      <c r="DY19">
        <f t="shared" si="30"/>
        <v>0</v>
      </c>
      <c r="DZ19">
        <f t="shared" si="30"/>
        <v>0</v>
      </c>
      <c r="EA19">
        <f t="shared" si="30"/>
        <v>0</v>
      </c>
      <c r="EB19">
        <f t="shared" si="30"/>
        <v>0</v>
      </c>
      <c r="EC19">
        <f t="shared" si="30"/>
        <v>0</v>
      </c>
      <c r="ED19">
        <f t="shared" si="31"/>
        <v>0</v>
      </c>
      <c r="EE19">
        <f t="shared" si="31"/>
        <v>0</v>
      </c>
      <c r="EF19">
        <f t="shared" si="31"/>
        <v>0</v>
      </c>
      <c r="EG19">
        <f t="shared" si="31"/>
        <v>0</v>
      </c>
      <c r="EH19">
        <f t="shared" si="31"/>
        <v>0</v>
      </c>
      <c r="EI19">
        <f t="shared" si="31"/>
        <v>0</v>
      </c>
      <c r="EJ19">
        <f t="shared" si="31"/>
        <v>0</v>
      </c>
      <c r="EK19">
        <f t="shared" si="31"/>
        <v>0</v>
      </c>
      <c r="EL19">
        <f t="shared" si="31"/>
        <v>0</v>
      </c>
      <c r="EM19">
        <f t="shared" si="31"/>
        <v>0</v>
      </c>
      <c r="EN19">
        <f t="shared" si="32"/>
        <v>0</v>
      </c>
      <c r="EO19">
        <f t="shared" si="32"/>
        <v>0</v>
      </c>
      <c r="EP19">
        <f t="shared" si="32"/>
        <v>0</v>
      </c>
      <c r="EQ19">
        <f t="shared" si="32"/>
        <v>0</v>
      </c>
      <c r="ER19">
        <f t="shared" si="32"/>
        <v>0</v>
      </c>
      <c r="ES19">
        <f t="shared" si="32"/>
        <v>0</v>
      </c>
      <c r="ET19">
        <f t="shared" si="32"/>
        <v>0</v>
      </c>
      <c r="EU19">
        <f t="shared" si="32"/>
        <v>0</v>
      </c>
      <c r="EV19">
        <f t="shared" si="32"/>
        <v>0</v>
      </c>
      <c r="EW19">
        <f t="shared" si="32"/>
        <v>0</v>
      </c>
      <c r="EX19">
        <f t="shared" si="32"/>
        <v>0</v>
      </c>
      <c r="EZ19">
        <f t="shared" si="17"/>
        <v>3.9733428299033473E-2</v>
      </c>
      <c r="FB19">
        <f t="shared" si="15"/>
        <v>0.48675640223581051</v>
      </c>
      <c r="FC19">
        <f t="shared" si="16"/>
        <v>9.1846248618121379E-2</v>
      </c>
    </row>
    <row r="20" spans="1:159" x14ac:dyDescent="0.25">
      <c r="A20">
        <v>365</v>
      </c>
      <c r="B20" s="19">
        <f>'Input spectra'!Y19</f>
        <v>0.110440838733823</v>
      </c>
      <c r="C20">
        <f>'Input spectra'!D19</f>
        <v>1.3842162615476099</v>
      </c>
      <c r="D20">
        <f t="shared" si="18"/>
        <v>2.0653927966864227E-2</v>
      </c>
      <c r="E20">
        <f t="shared" si="18"/>
        <v>1.014969949039979E-2</v>
      </c>
      <c r="F20">
        <f t="shared" si="18"/>
        <v>4.9874704663767947E-3</v>
      </c>
      <c r="G20">
        <f t="shared" si="18"/>
        <v>2.4506639960918692E-3</v>
      </c>
      <c r="H20">
        <f t="shared" si="18"/>
        <v>1.2041015892984383E-3</v>
      </c>
      <c r="I20">
        <f t="shared" si="18"/>
        <v>5.9158622391034899E-4</v>
      </c>
      <c r="J20">
        <f t="shared" si="18"/>
        <v>2.9063516983271313E-4</v>
      </c>
      <c r="K20">
        <f t="shared" si="18"/>
        <v>1.4277530465328317E-4</v>
      </c>
      <c r="L20">
        <f t="shared" si="18"/>
        <v>7.0134620126260038E-5</v>
      </c>
      <c r="M20">
        <f t="shared" si="18"/>
        <v>3.4449730649523477E-5</v>
      </c>
      <c r="N20">
        <f t="shared" si="19"/>
        <v>1.6920486040637114E-5</v>
      </c>
      <c r="O20">
        <f t="shared" si="19"/>
        <v>8.3102299844796502E-6</v>
      </c>
      <c r="P20">
        <f t="shared" si="19"/>
        <v>4.0811826503686045E-6</v>
      </c>
      <c r="Q20">
        <f t="shared" si="19"/>
        <v>2.0041552654499444E-6</v>
      </c>
      <c r="R20">
        <f t="shared" si="19"/>
        <v>9.84121212888259E-7</v>
      </c>
      <c r="S20">
        <f t="shared" si="19"/>
        <v>4.832114999229203E-7</v>
      </c>
      <c r="T20">
        <f t="shared" si="19"/>
        <v>2.3724490804853495E-7</v>
      </c>
      <c r="U20">
        <f t="shared" si="19"/>
        <v>1.164734737333184E-7</v>
      </c>
      <c r="V20">
        <f t="shared" si="19"/>
        <v>5.7177762102719455E-8</v>
      </c>
      <c r="W20">
        <f t="shared" si="19"/>
        <v>2.8067050145884907E-8</v>
      </c>
      <c r="X20">
        <f t="shared" si="20"/>
        <v>1.3776387874506522E-8</v>
      </c>
      <c r="Y20">
        <f t="shared" si="20"/>
        <v>6.7614897811119353E-9</v>
      </c>
      <c r="Z20">
        <f t="shared" si="20"/>
        <v>3.3183128441092469E-9</v>
      </c>
      <c r="AA20">
        <f t="shared" si="20"/>
        <v>1.6283943948445635E-9</v>
      </c>
      <c r="AB20">
        <f t="shared" si="20"/>
        <v>7.9904020905762287E-10</v>
      </c>
      <c r="AC20">
        <f t="shared" si="20"/>
        <v>3.9205215492954385E-10</v>
      </c>
      <c r="AD20">
        <f t="shared" si="20"/>
        <v>1.9234665000213268E-10</v>
      </c>
      <c r="AE20">
        <f t="shared" si="20"/>
        <v>9.4360526939125463E-11</v>
      </c>
      <c r="AF20">
        <f t="shared" si="20"/>
        <v>4.6287145486178897E-11</v>
      </c>
      <c r="AG20">
        <f t="shared" si="20"/>
        <v>2.2703566974712146E-11</v>
      </c>
      <c r="AH20">
        <f t="shared" si="21"/>
        <v>1.1135014104620121E-11</v>
      </c>
      <c r="AI20">
        <f t="shared" si="21"/>
        <v>5.4607178233704289E-12</v>
      </c>
      <c r="AJ20">
        <f t="shared" si="21"/>
        <v>2.6777515160946806E-12</v>
      </c>
      <c r="AK20">
        <f t="shared" si="21"/>
        <v>1.3129604786465825E-12</v>
      </c>
      <c r="AL20">
        <f t="shared" si="21"/>
        <v>6.4371424547088648E-13</v>
      </c>
      <c r="AM20">
        <f t="shared" si="21"/>
        <v>3.1556868295356588E-13</v>
      </c>
      <c r="AN20">
        <f t="shared" si="21"/>
        <v>1.5468677512093712E-13</v>
      </c>
      <c r="AO20">
        <f t="shared" si="21"/>
        <v>7.5817622511122302E-14</v>
      </c>
      <c r="AP20">
        <f t="shared" si="21"/>
        <v>3.715728539233963E-14</v>
      </c>
      <c r="AQ20">
        <f t="shared" si="21"/>
        <v>1.820848284075614E-14</v>
      </c>
      <c r="AR20">
        <f t="shared" si="22"/>
        <v>8.9219258713002701E-15</v>
      </c>
      <c r="AS20">
        <f t="shared" si="22"/>
        <v>4.3711690017957959E-15</v>
      </c>
      <c r="AT20">
        <f t="shared" si="22"/>
        <v>2.1413603941704493E-15</v>
      </c>
      <c r="AU20">
        <f t="shared" si="22"/>
        <v>1.0489001001543149E-15</v>
      </c>
      <c r="AV20">
        <f t="shared" si="22"/>
        <v>5.1372377085964353E-16</v>
      </c>
      <c r="AW20">
        <f t="shared" si="22"/>
        <v>2.5157953972678845E-16</v>
      </c>
      <c r="AX20">
        <f t="shared" si="22"/>
        <v>1.1120180341116093E-16</v>
      </c>
      <c r="AY20">
        <f t="shared" si="22"/>
        <v>4.7247466889521941E-17</v>
      </c>
      <c r="AZ20">
        <f t="shared" si="22"/>
        <v>2.1148534758730153E-17</v>
      </c>
      <c r="BA20">
        <f t="shared" si="22"/>
        <v>9.63282842158833E-18</v>
      </c>
      <c r="BB20">
        <f t="shared" si="23"/>
        <v>4.4310678436067729E-18</v>
      </c>
      <c r="BC20">
        <f t="shared" si="23"/>
        <v>2.0518634409613185E-18</v>
      </c>
      <c r="BD20">
        <f t="shared" si="23"/>
        <v>9.5482517932478931E-19</v>
      </c>
      <c r="BE20">
        <f t="shared" si="23"/>
        <v>4.4604090282670776E-19</v>
      </c>
      <c r="BF20">
        <f t="shared" si="23"/>
        <v>2.0902286114596256E-19</v>
      </c>
      <c r="BG20">
        <f t="shared" si="23"/>
        <v>9.8211725831221658E-20</v>
      </c>
      <c r="BH20">
        <f t="shared" si="23"/>
        <v>4.6251067649141165E-20</v>
      </c>
      <c r="BI20">
        <f t="shared" si="23"/>
        <v>2.1824531193242432E-20</v>
      </c>
      <c r="BJ20">
        <f t="shared" si="23"/>
        <v>1.0316557098471415E-20</v>
      </c>
      <c r="BK20">
        <f t="shared" si="23"/>
        <v>4.8844101771412525E-21</v>
      </c>
      <c r="BL20">
        <f t="shared" si="24"/>
        <v>2.3158568131384949E-21</v>
      </c>
      <c r="BM20">
        <f t="shared" si="24"/>
        <v>1.099458691028262E-21</v>
      </c>
      <c r="BN20">
        <f t="shared" si="24"/>
        <v>5.2259763933373574E-22</v>
      </c>
      <c r="BO20">
        <f t="shared" si="24"/>
        <v>2.4867808623359898E-22</v>
      </c>
      <c r="BP20">
        <f t="shared" si="24"/>
        <v>1.1845533862499831E-22</v>
      </c>
      <c r="BQ20">
        <f t="shared" si="24"/>
        <v>5.6479209932893411E-23</v>
      </c>
      <c r="BR20">
        <f t="shared" si="24"/>
        <v>2.6953352606183028E-23</v>
      </c>
      <c r="BS20">
        <f t="shared" si="24"/>
        <v>1.2873703297726159E-23</v>
      </c>
      <c r="BT20">
        <f t="shared" si="24"/>
        <v>6.1537455911850491E-24</v>
      </c>
      <c r="BU20">
        <f t="shared" si="24"/>
        <v>2.943756345337882E-24</v>
      </c>
      <c r="BV20">
        <f t="shared" si="25"/>
        <v>1.4092019295478652E-24</v>
      </c>
      <c r="BW20">
        <f t="shared" si="25"/>
        <v>6.7505317218401287E-25</v>
      </c>
      <c r="BX20">
        <f t="shared" si="25"/>
        <v>3.2358011777395491E-25</v>
      </c>
      <c r="BY20">
        <f t="shared" si="25"/>
        <v>1.551999848596238E-25</v>
      </c>
      <c r="BZ20">
        <f t="shared" si="25"/>
        <v>7.4482711852424386E-26</v>
      </c>
      <c r="CA20">
        <f t="shared" si="25"/>
        <v>3.5765322047098755E-26</v>
      </c>
      <c r="CB20">
        <f t="shared" si="25"/>
        <v>1.7183094357862014E-26</v>
      </c>
      <c r="CC20">
        <f t="shared" si="25"/>
        <v>8.2596880942439604E-27</v>
      </c>
      <c r="CD20">
        <f t="shared" si="25"/>
        <v>3.9722821034031489E-27</v>
      </c>
      <c r="CE20">
        <f t="shared" si="25"/>
        <v>1.9112715964002241E-27</v>
      </c>
      <c r="CF20">
        <f t="shared" si="26"/>
        <v>9.2003187965588995E-28</v>
      </c>
      <c r="CG20">
        <f t="shared" si="26"/>
        <v>4.4307193911814327E-28</v>
      </c>
      <c r="CH20">
        <f t="shared" si="26"/>
        <v>2.1346649070777113E-28</v>
      </c>
      <c r="CI20">
        <f t="shared" si="26"/>
        <v>1.0288756070143459E-28</v>
      </c>
      <c r="CJ20">
        <f t="shared" si="26"/>
        <v>4.9609825407367493E-29</v>
      </c>
      <c r="CK20">
        <f t="shared" si="26"/>
        <v>2.3929768933342804E-29</v>
      </c>
      <c r="CL20">
        <f t="shared" si="26"/>
        <v>1.1547019895609533E-29</v>
      </c>
      <c r="CM20">
        <f t="shared" si="26"/>
        <v>5.5738700254195593E-30</v>
      </c>
      <c r="CN20">
        <f t="shared" si="26"/>
        <v>2.691500422250389E-30</v>
      </c>
      <c r="CO20">
        <f t="shared" si="26"/>
        <v>1.3001042624484637E-30</v>
      </c>
      <c r="CP20">
        <f t="shared" si="27"/>
        <v>6.282083118352375E-31</v>
      </c>
      <c r="CQ20">
        <f t="shared" si="27"/>
        <v>3.0364546811675636E-31</v>
      </c>
      <c r="CR20">
        <f t="shared" si="27"/>
        <v>9.720633220526093E-32</v>
      </c>
      <c r="CS20">
        <f t="shared" si="27"/>
        <v>3.1393235500548065E-32</v>
      </c>
      <c r="CT20">
        <f t="shared" si="27"/>
        <v>1.0810155273518356E-32</v>
      </c>
      <c r="CU20">
        <f t="shared" si="27"/>
        <v>3.7392131892306518E-33</v>
      </c>
      <c r="CV20">
        <f t="shared" si="27"/>
        <v>1.2694919417255731E-33</v>
      </c>
      <c r="CW20">
        <f t="shared" si="27"/>
        <v>4.1493371386826924E-34</v>
      </c>
      <c r="CX20">
        <f t="shared" si="27"/>
        <v>1.2741347874759967E-34</v>
      </c>
      <c r="CY20">
        <f t="shared" si="27"/>
        <v>3.5327910151042731E-35</v>
      </c>
      <c r="CZ20">
        <f t="shared" si="28"/>
        <v>8.1679367727565923E-36</v>
      </c>
      <c r="DA20">
        <f t="shared" si="28"/>
        <v>1.2708844867971281E-36</v>
      </c>
      <c r="DB20">
        <f t="shared" si="28"/>
        <v>4.0139961363150062E-38</v>
      </c>
      <c r="DC20">
        <f t="shared" si="28"/>
        <v>0</v>
      </c>
      <c r="DD20">
        <f t="shared" si="28"/>
        <v>0</v>
      </c>
      <c r="DE20">
        <f t="shared" si="28"/>
        <v>0</v>
      </c>
      <c r="DF20">
        <f t="shared" si="28"/>
        <v>0</v>
      </c>
      <c r="DG20">
        <f t="shared" si="28"/>
        <v>0</v>
      </c>
      <c r="DH20">
        <f t="shared" si="28"/>
        <v>0</v>
      </c>
      <c r="DI20">
        <f t="shared" si="28"/>
        <v>0</v>
      </c>
      <c r="DJ20">
        <f t="shared" si="29"/>
        <v>0</v>
      </c>
      <c r="DK20">
        <f t="shared" si="29"/>
        <v>0</v>
      </c>
      <c r="DL20">
        <f t="shared" si="29"/>
        <v>0</v>
      </c>
      <c r="DM20">
        <f t="shared" si="29"/>
        <v>0</v>
      </c>
      <c r="DN20">
        <f t="shared" si="29"/>
        <v>0</v>
      </c>
      <c r="DO20">
        <f t="shared" si="29"/>
        <v>0</v>
      </c>
      <c r="DP20">
        <f t="shared" si="29"/>
        <v>0</v>
      </c>
      <c r="DQ20">
        <f t="shared" si="29"/>
        <v>0</v>
      </c>
      <c r="DR20">
        <f t="shared" si="29"/>
        <v>0</v>
      </c>
      <c r="DS20">
        <f t="shared" si="29"/>
        <v>0</v>
      </c>
      <c r="DT20">
        <f t="shared" si="30"/>
        <v>0</v>
      </c>
      <c r="DU20">
        <f t="shared" si="30"/>
        <v>0</v>
      </c>
      <c r="DV20">
        <f t="shared" si="30"/>
        <v>0</v>
      </c>
      <c r="DW20">
        <f t="shared" si="30"/>
        <v>0</v>
      </c>
      <c r="DX20">
        <f t="shared" si="30"/>
        <v>0</v>
      </c>
      <c r="DY20">
        <f t="shared" si="30"/>
        <v>0</v>
      </c>
      <c r="DZ20">
        <f t="shared" si="30"/>
        <v>0</v>
      </c>
      <c r="EA20">
        <f t="shared" si="30"/>
        <v>0</v>
      </c>
      <c r="EB20">
        <f t="shared" si="30"/>
        <v>0</v>
      </c>
      <c r="EC20">
        <f t="shared" si="30"/>
        <v>0</v>
      </c>
      <c r="ED20">
        <f t="shared" si="31"/>
        <v>0</v>
      </c>
      <c r="EE20">
        <f t="shared" si="31"/>
        <v>0</v>
      </c>
      <c r="EF20">
        <f t="shared" si="31"/>
        <v>0</v>
      </c>
      <c r="EG20">
        <f t="shared" si="31"/>
        <v>0</v>
      </c>
      <c r="EH20">
        <f t="shared" si="31"/>
        <v>0</v>
      </c>
      <c r="EI20">
        <f t="shared" si="31"/>
        <v>0</v>
      </c>
      <c r="EJ20">
        <f t="shared" si="31"/>
        <v>0</v>
      </c>
      <c r="EK20">
        <f t="shared" si="31"/>
        <v>0</v>
      </c>
      <c r="EL20">
        <f t="shared" si="31"/>
        <v>0</v>
      </c>
      <c r="EM20">
        <f t="shared" si="31"/>
        <v>0</v>
      </c>
      <c r="EN20">
        <f t="shared" si="32"/>
        <v>0</v>
      </c>
      <c r="EO20">
        <f t="shared" si="32"/>
        <v>0</v>
      </c>
      <c r="EP20">
        <f t="shared" si="32"/>
        <v>0</v>
      </c>
      <c r="EQ20">
        <f t="shared" si="32"/>
        <v>0</v>
      </c>
      <c r="ER20">
        <f t="shared" si="32"/>
        <v>0</v>
      </c>
      <c r="ES20">
        <f t="shared" si="32"/>
        <v>0</v>
      </c>
      <c r="ET20">
        <f t="shared" si="32"/>
        <v>0</v>
      </c>
      <c r="EU20">
        <f t="shared" si="32"/>
        <v>0</v>
      </c>
      <c r="EV20">
        <f t="shared" si="32"/>
        <v>0</v>
      </c>
      <c r="EW20">
        <f t="shared" si="32"/>
        <v>0</v>
      </c>
      <c r="EX20">
        <f t="shared" si="32"/>
        <v>0</v>
      </c>
      <c r="EZ20">
        <f t="shared" si="17"/>
        <v>4.0608693961275227E-2</v>
      </c>
      <c r="FB20">
        <f t="shared" si="15"/>
        <v>0.48513741434464863</v>
      </c>
      <c r="FC20">
        <f t="shared" si="16"/>
        <v>9.4411312950999735E-2</v>
      </c>
    </row>
    <row r="21" spans="1:159" x14ac:dyDescent="0.25">
      <c r="A21">
        <v>370</v>
      </c>
      <c r="B21" s="19">
        <f>'Input spectra'!Y20</f>
        <v>0.102783372953167</v>
      </c>
      <c r="C21">
        <f>'Input spectra'!D20</f>
        <v>1.33082382631698</v>
      </c>
      <c r="D21">
        <f t="shared" si="18"/>
        <v>2.0653927966864227E-2</v>
      </c>
      <c r="E21">
        <f t="shared" si="18"/>
        <v>1.043229269683137E-2</v>
      </c>
      <c r="F21">
        <f t="shared" si="18"/>
        <v>5.2690642707561427E-3</v>
      </c>
      <c r="G21">
        <f t="shared" si="18"/>
        <v>2.6611141786025768E-3</v>
      </c>
      <c r="H21">
        <f t="shared" si="18"/>
        <v>1.3439077167275283E-3</v>
      </c>
      <c r="I21">
        <f t="shared" si="18"/>
        <v>6.7865796375530954E-4</v>
      </c>
      <c r="J21">
        <f t="shared" si="18"/>
        <v>3.4269490236920323E-4</v>
      </c>
      <c r="K21">
        <f t="shared" si="18"/>
        <v>1.7303706977538755E-4</v>
      </c>
      <c r="L21">
        <f t="shared" si="18"/>
        <v>8.7366529651448924E-5</v>
      </c>
      <c r="M21">
        <f t="shared" si="18"/>
        <v>4.4108780042834015E-5</v>
      </c>
      <c r="N21">
        <f t="shared" si="19"/>
        <v>2.2267867532159769E-5</v>
      </c>
      <c r="O21">
        <f t="shared" si="19"/>
        <v>1.1241012160084684E-5</v>
      </c>
      <c r="P21">
        <f t="shared" si="19"/>
        <v>5.6742045266110262E-6</v>
      </c>
      <c r="Q21">
        <f t="shared" si="19"/>
        <v>2.864025614030336E-6</v>
      </c>
      <c r="R21">
        <f t="shared" si="19"/>
        <v>1.4455086882706543E-6</v>
      </c>
      <c r="S21">
        <f t="shared" si="19"/>
        <v>7.2951790272205747E-7</v>
      </c>
      <c r="T21">
        <f t="shared" si="19"/>
        <v>3.681477683372211E-7</v>
      </c>
      <c r="U21">
        <f t="shared" si="19"/>
        <v>1.8577141105624901E-7</v>
      </c>
      <c r="V21">
        <f t="shared" si="19"/>
        <v>9.3735820353290529E-8</v>
      </c>
      <c r="W21">
        <f t="shared" si="19"/>
        <v>4.7293535469198423E-8</v>
      </c>
      <c r="X21">
        <f t="shared" si="20"/>
        <v>2.3859808412169738E-8</v>
      </c>
      <c r="Y21">
        <f t="shared" si="20"/>
        <v>1.2036509577581132E-8</v>
      </c>
      <c r="Z21">
        <f t="shared" si="20"/>
        <v>6.0715849713519079E-9</v>
      </c>
      <c r="AA21">
        <f t="shared" si="20"/>
        <v>3.0624635445025048E-9</v>
      </c>
      <c r="AB21">
        <f t="shared" si="20"/>
        <v>1.5445662558528128E-9</v>
      </c>
      <c r="AC21">
        <f t="shared" si="20"/>
        <v>7.7894776060458014E-10</v>
      </c>
      <c r="AD21">
        <f t="shared" si="20"/>
        <v>3.9280381231410341E-10</v>
      </c>
      <c r="AE21">
        <f t="shared" si="20"/>
        <v>1.9806512130373177E-10</v>
      </c>
      <c r="AF21">
        <f t="shared" si="20"/>
        <v>9.9863003793918207E-11</v>
      </c>
      <c r="AG21">
        <f t="shared" si="20"/>
        <v>5.034599179787189E-11</v>
      </c>
      <c r="AH21">
        <f t="shared" si="21"/>
        <v>2.5379797745457278E-11</v>
      </c>
      <c r="AI21">
        <f t="shared" si="21"/>
        <v>1.2793038305588729E-11</v>
      </c>
      <c r="AJ21">
        <f t="shared" si="21"/>
        <v>6.4479374858378903E-12</v>
      </c>
      <c r="AK21">
        <f t="shared" si="21"/>
        <v>3.2495915554851685E-12</v>
      </c>
      <c r="AL21">
        <f t="shared" si="21"/>
        <v>1.6375584998889864E-12</v>
      </c>
      <c r="AM21">
        <f t="shared" si="21"/>
        <v>8.2513342508274936E-13</v>
      </c>
      <c r="AN21">
        <f t="shared" si="21"/>
        <v>4.1572873890315723E-13</v>
      </c>
      <c r="AO21">
        <f t="shared" si="21"/>
        <v>2.0943709416059377E-13</v>
      </c>
      <c r="AP21">
        <f t="shared" si="21"/>
        <v>1.0550037408625075E-13</v>
      </c>
      <c r="AQ21">
        <f t="shared" si="21"/>
        <v>5.3138631070551537E-14</v>
      </c>
      <c r="AR21">
        <f t="shared" si="22"/>
        <v>2.6762198708441496E-14</v>
      </c>
      <c r="AS21">
        <f t="shared" si="22"/>
        <v>1.3476817827331964E-14</v>
      </c>
      <c r="AT21">
        <f t="shared" si="22"/>
        <v>6.7858789051390422E-15</v>
      </c>
      <c r="AU21">
        <f t="shared" si="22"/>
        <v>3.4164655500571294E-15</v>
      </c>
      <c r="AV21">
        <f t="shared" si="22"/>
        <v>1.7198840155741516E-15</v>
      </c>
      <c r="AW21">
        <f t="shared" si="22"/>
        <v>8.6570793102501943E-16</v>
      </c>
      <c r="AX21">
        <f t="shared" si="22"/>
        <v>3.9330954663523431E-16</v>
      </c>
      <c r="AY21">
        <f t="shared" si="22"/>
        <v>1.7176226814308818E-16</v>
      </c>
      <c r="AZ21">
        <f t="shared" si="22"/>
        <v>7.902347070134224E-17</v>
      </c>
      <c r="BA21">
        <f t="shared" si="22"/>
        <v>3.6996123525277143E-17</v>
      </c>
      <c r="BB21">
        <f t="shared" si="23"/>
        <v>1.7491915677326634E-17</v>
      </c>
      <c r="BC21">
        <f t="shared" si="23"/>
        <v>8.3253789114307265E-18</v>
      </c>
      <c r="BD21">
        <f t="shared" si="23"/>
        <v>3.9820434791240253E-18</v>
      </c>
      <c r="BE21">
        <f t="shared" si="23"/>
        <v>1.9119802430744117E-18</v>
      </c>
      <c r="BF21">
        <f t="shared" si="23"/>
        <v>9.2093521881017081E-19</v>
      </c>
      <c r="BG21">
        <f t="shared" si="23"/>
        <v>4.4475948215853789E-19</v>
      </c>
      <c r="BH21">
        <f t="shared" si="23"/>
        <v>2.152832370623404E-19</v>
      </c>
      <c r="BI21">
        <f t="shared" si="23"/>
        <v>1.0441429384009976E-19</v>
      </c>
      <c r="BJ21">
        <f t="shared" si="23"/>
        <v>5.0731347484819316E-20</v>
      </c>
      <c r="BK21">
        <f t="shared" si="23"/>
        <v>2.4687682227103252E-20</v>
      </c>
      <c r="BL21">
        <f t="shared" si="24"/>
        <v>1.2031131526994303E-20</v>
      </c>
      <c r="BM21">
        <f t="shared" si="24"/>
        <v>5.8708403011839006E-21</v>
      </c>
      <c r="BN21">
        <f t="shared" si="24"/>
        <v>2.8682392418730464E-21</v>
      </c>
      <c r="BO21">
        <f t="shared" si="24"/>
        <v>1.4028525492964994E-21</v>
      </c>
      <c r="BP21">
        <f t="shared" si="24"/>
        <v>6.8684023368005846E-22</v>
      </c>
      <c r="BQ21">
        <f t="shared" si="24"/>
        <v>3.3660168147600536E-22</v>
      </c>
      <c r="BR21">
        <f t="shared" si="24"/>
        <v>1.6510759088250201E-22</v>
      </c>
      <c r="BS21">
        <f t="shared" si="24"/>
        <v>8.1055842255065398E-23</v>
      </c>
      <c r="BT21">
        <f t="shared" si="24"/>
        <v>3.982418937038138E-23</v>
      </c>
      <c r="BU21">
        <f t="shared" si="24"/>
        <v>1.9581044161688791E-23</v>
      </c>
      <c r="BV21">
        <f t="shared" si="25"/>
        <v>9.6346023563866372E-24</v>
      </c>
      <c r="BW21">
        <f t="shared" si="25"/>
        <v>4.7437864224724442E-24</v>
      </c>
      <c r="BX21">
        <f t="shared" si="25"/>
        <v>2.3371982559631259E-24</v>
      </c>
      <c r="BY21">
        <f t="shared" si="25"/>
        <v>1.1522108987270699E-24</v>
      </c>
      <c r="BZ21">
        <f t="shared" si="25"/>
        <v>5.6835850653635181E-25</v>
      </c>
      <c r="CA21">
        <f t="shared" si="25"/>
        <v>2.8051468612826339E-25</v>
      </c>
      <c r="CB21">
        <f t="shared" si="25"/>
        <v>1.3852284986526334E-25</v>
      </c>
      <c r="CC21">
        <f t="shared" si="25"/>
        <v>6.8440042412200566E-26</v>
      </c>
      <c r="CD21">
        <f t="shared" si="25"/>
        <v>3.3830879285733965E-26</v>
      </c>
      <c r="CE21">
        <f t="shared" si="25"/>
        <v>1.6731011092984987E-26</v>
      </c>
      <c r="CF21">
        <f t="shared" si="26"/>
        <v>8.2780727176188272E-27</v>
      </c>
      <c r="CG21">
        <f t="shared" si="26"/>
        <v>4.0975775938338307E-27</v>
      </c>
      <c r="CH21">
        <f t="shared" si="26"/>
        <v>2.0291270035350155E-27</v>
      </c>
      <c r="CI21">
        <f t="shared" si="26"/>
        <v>1.0052381688305192E-27</v>
      </c>
      <c r="CJ21">
        <f t="shared" si="26"/>
        <v>4.9819616209095039E-28</v>
      </c>
      <c r="CK21">
        <f t="shared" si="26"/>
        <v>2.4700046083882653E-28</v>
      </c>
      <c r="CL21">
        <f t="shared" si="26"/>
        <v>1.2250554651216392E-28</v>
      </c>
      <c r="CM21">
        <f t="shared" si="26"/>
        <v>6.0781197871013319E-29</v>
      </c>
      <c r="CN21">
        <f t="shared" si="26"/>
        <v>3.0167092106592208E-29</v>
      </c>
      <c r="CO21">
        <f t="shared" si="26"/>
        <v>1.4977652791796365E-29</v>
      </c>
      <c r="CP21">
        <f t="shared" si="27"/>
        <v>7.4386792775726674E-30</v>
      </c>
      <c r="CQ21">
        <f t="shared" si="27"/>
        <v>3.6956049422753266E-30</v>
      </c>
      <c r="CR21">
        <f t="shared" si="27"/>
        <v>1.2160176306127213E-30</v>
      </c>
      <c r="CS21">
        <f t="shared" si="27"/>
        <v>4.0365280292722436E-31</v>
      </c>
      <c r="CT21">
        <f t="shared" si="27"/>
        <v>1.4286650026025744E-31</v>
      </c>
      <c r="CU21">
        <f t="shared" si="27"/>
        <v>5.0793165617954882E-32</v>
      </c>
      <c r="CV21">
        <f t="shared" si="27"/>
        <v>1.7724809717682929E-32</v>
      </c>
      <c r="CW21">
        <f t="shared" si="27"/>
        <v>5.9546595434641561E-33</v>
      </c>
      <c r="CX21">
        <f t="shared" si="27"/>
        <v>1.8794040805405836E-33</v>
      </c>
      <c r="CY21">
        <f t="shared" si="27"/>
        <v>5.3561079175252222E-34</v>
      </c>
      <c r="CZ21">
        <f t="shared" si="28"/>
        <v>1.272829752421058E-34</v>
      </c>
      <c r="DA21">
        <f t="shared" si="28"/>
        <v>2.0355914080886973E-35</v>
      </c>
      <c r="DB21">
        <f t="shared" si="28"/>
        <v>6.6082742795436602E-37</v>
      </c>
      <c r="DC21">
        <f t="shared" si="28"/>
        <v>0</v>
      </c>
      <c r="DD21">
        <f t="shared" si="28"/>
        <v>0</v>
      </c>
      <c r="DE21">
        <f t="shared" si="28"/>
        <v>0</v>
      </c>
      <c r="DF21">
        <f t="shared" si="28"/>
        <v>0</v>
      </c>
      <c r="DG21">
        <f t="shared" si="28"/>
        <v>0</v>
      </c>
      <c r="DH21">
        <f t="shared" si="28"/>
        <v>0</v>
      </c>
      <c r="DI21">
        <f t="shared" si="28"/>
        <v>0</v>
      </c>
      <c r="DJ21">
        <f t="shared" si="29"/>
        <v>0</v>
      </c>
      <c r="DK21">
        <f t="shared" si="29"/>
        <v>0</v>
      </c>
      <c r="DL21">
        <f t="shared" si="29"/>
        <v>0</v>
      </c>
      <c r="DM21">
        <f t="shared" si="29"/>
        <v>0</v>
      </c>
      <c r="DN21">
        <f t="shared" si="29"/>
        <v>0</v>
      </c>
      <c r="DO21">
        <f t="shared" si="29"/>
        <v>0</v>
      </c>
      <c r="DP21">
        <f t="shared" si="29"/>
        <v>0</v>
      </c>
      <c r="DQ21">
        <f t="shared" si="29"/>
        <v>0</v>
      </c>
      <c r="DR21">
        <f t="shared" si="29"/>
        <v>0</v>
      </c>
      <c r="DS21">
        <f t="shared" si="29"/>
        <v>0</v>
      </c>
      <c r="DT21">
        <f t="shared" si="30"/>
        <v>0</v>
      </c>
      <c r="DU21">
        <f t="shared" si="30"/>
        <v>0</v>
      </c>
      <c r="DV21">
        <f t="shared" si="30"/>
        <v>0</v>
      </c>
      <c r="DW21">
        <f t="shared" si="30"/>
        <v>0</v>
      </c>
      <c r="DX21">
        <f t="shared" si="30"/>
        <v>0</v>
      </c>
      <c r="DY21">
        <f t="shared" si="30"/>
        <v>0</v>
      </c>
      <c r="DZ21">
        <f t="shared" si="30"/>
        <v>0</v>
      </c>
      <c r="EA21">
        <f t="shared" si="30"/>
        <v>0</v>
      </c>
      <c r="EB21">
        <f t="shared" si="30"/>
        <v>0</v>
      </c>
      <c r="EC21">
        <f t="shared" si="30"/>
        <v>0</v>
      </c>
      <c r="ED21">
        <f t="shared" si="31"/>
        <v>0</v>
      </c>
      <c r="EE21">
        <f t="shared" si="31"/>
        <v>0</v>
      </c>
      <c r="EF21">
        <f t="shared" si="31"/>
        <v>0</v>
      </c>
      <c r="EG21">
        <f t="shared" si="31"/>
        <v>0</v>
      </c>
      <c r="EH21">
        <f t="shared" si="31"/>
        <v>0</v>
      </c>
      <c r="EI21">
        <f t="shared" si="31"/>
        <v>0</v>
      </c>
      <c r="EJ21">
        <f t="shared" si="31"/>
        <v>0</v>
      </c>
      <c r="EK21">
        <f t="shared" si="31"/>
        <v>0</v>
      </c>
      <c r="EL21">
        <f t="shared" si="31"/>
        <v>0</v>
      </c>
      <c r="EM21">
        <f t="shared" si="31"/>
        <v>0</v>
      </c>
      <c r="EN21">
        <f t="shared" si="32"/>
        <v>0</v>
      </c>
      <c r="EO21">
        <f t="shared" si="32"/>
        <v>0</v>
      </c>
      <c r="EP21">
        <f t="shared" si="32"/>
        <v>0</v>
      </c>
      <c r="EQ21">
        <f t="shared" si="32"/>
        <v>0</v>
      </c>
      <c r="ER21">
        <f t="shared" si="32"/>
        <v>0</v>
      </c>
      <c r="ES21">
        <f t="shared" si="32"/>
        <v>0</v>
      </c>
      <c r="ET21">
        <f t="shared" si="32"/>
        <v>0</v>
      </c>
      <c r="EU21">
        <f t="shared" si="32"/>
        <v>0</v>
      </c>
      <c r="EV21">
        <f t="shared" si="32"/>
        <v>0</v>
      </c>
      <c r="EW21">
        <f t="shared" si="32"/>
        <v>0</v>
      </c>
      <c r="EX21">
        <f t="shared" si="32"/>
        <v>0</v>
      </c>
      <c r="EZ21">
        <f t="shared" si="17"/>
        <v>4.1731137306464168E-2</v>
      </c>
      <c r="FB21">
        <f t="shared" si="15"/>
        <v>0.4829498867463009</v>
      </c>
      <c r="FC21">
        <f t="shared" si="16"/>
        <v>9.7620985040108355E-2</v>
      </c>
    </row>
    <row r="22" spans="1:159" x14ac:dyDescent="0.25">
      <c r="A22">
        <v>375</v>
      </c>
      <c r="B22" s="19">
        <f>'Input spectra'!Y21</f>
        <v>9.5125907172512195E-2</v>
      </c>
      <c r="C22">
        <f>'Input spectra'!D21</f>
        <v>1.2319055995783801</v>
      </c>
      <c r="D22">
        <f t="shared" si="18"/>
        <v>2.0653927966864227E-2</v>
      </c>
      <c r="E22">
        <f t="shared" si="18"/>
        <v>1.0969634135165239E-2</v>
      </c>
      <c r="F22">
        <f t="shared" si="18"/>
        <v>5.8258360028215781E-3</v>
      </c>
      <c r="G22">
        <f t="shared" si="18"/>
        <v>3.0938599282675627E-3</v>
      </c>
      <c r="H22">
        <f t="shared" si="18"/>
        <v>1.6429296438574934E-3</v>
      </c>
      <c r="I22">
        <f t="shared" si="18"/>
        <v>8.7239435627611611E-4</v>
      </c>
      <c r="J22">
        <f t="shared" si="18"/>
        <v>4.6321426089125688E-4</v>
      </c>
      <c r="K22">
        <f t="shared" si="18"/>
        <v>2.4593809731455855E-4</v>
      </c>
      <c r="L22">
        <f t="shared" si="18"/>
        <v>1.305702156418913E-4</v>
      </c>
      <c r="M22">
        <f t="shared" si="18"/>
        <v>6.9316473868416063E-5</v>
      </c>
      <c r="N22">
        <f t="shared" si="19"/>
        <v>3.6796153710607683E-5</v>
      </c>
      <c r="O22">
        <f t="shared" si="19"/>
        <v>1.953176959138869E-5</v>
      </c>
      <c r="P22">
        <f t="shared" si="19"/>
        <v>1.0367010543738284E-5</v>
      </c>
      <c r="Q22">
        <f t="shared" si="19"/>
        <v>5.5022184850062109E-6</v>
      </c>
      <c r="R22">
        <f t="shared" si="19"/>
        <v>2.9200750916954396E-6</v>
      </c>
      <c r="S22">
        <f t="shared" si="19"/>
        <v>1.5496072767297368E-6</v>
      </c>
      <c r="T22">
        <f t="shared" si="19"/>
        <v>8.2228097971969973E-7</v>
      </c>
      <c r="U22">
        <f t="shared" si="19"/>
        <v>4.3630413791787363E-7</v>
      </c>
      <c r="V22">
        <f t="shared" si="19"/>
        <v>2.3148796448261252E-7</v>
      </c>
      <c r="W22">
        <f t="shared" si="19"/>
        <v>1.2281092214614215E-7</v>
      </c>
      <c r="X22">
        <f t="shared" si="20"/>
        <v>6.5150018394975206E-8</v>
      </c>
      <c r="Y22">
        <f t="shared" si="20"/>
        <v>3.4558949758828811E-8</v>
      </c>
      <c r="Z22">
        <f t="shared" si="20"/>
        <v>1.8330504879694321E-8</v>
      </c>
      <c r="AA22">
        <f t="shared" si="20"/>
        <v>9.7220008956900147E-9</v>
      </c>
      <c r="AB22">
        <f t="shared" si="20"/>
        <v>5.1558900961135156E-9</v>
      </c>
      <c r="AC22">
        <f t="shared" si="20"/>
        <v>2.7341215712834206E-9</v>
      </c>
      <c r="AD22">
        <f t="shared" si="20"/>
        <v>1.4497648365160596E-9</v>
      </c>
      <c r="AE22">
        <f t="shared" si="20"/>
        <v>7.6867410625194818E-10</v>
      </c>
      <c r="AF22">
        <f t="shared" si="20"/>
        <v>4.0752218103918493E-10</v>
      </c>
      <c r="AG22">
        <f t="shared" si="20"/>
        <v>2.160348954563164E-10</v>
      </c>
      <c r="AH22">
        <f t="shared" si="21"/>
        <v>1.1451425254500356E-10</v>
      </c>
      <c r="AI22">
        <f t="shared" si="21"/>
        <v>6.0695635881210048E-11</v>
      </c>
      <c r="AJ22">
        <f t="shared" si="21"/>
        <v>3.2167474339082439E-11</v>
      </c>
      <c r="AK22">
        <f t="shared" si="21"/>
        <v>1.7046581608728112E-11</v>
      </c>
      <c r="AL22">
        <f t="shared" si="21"/>
        <v>9.0327029371097438E-12</v>
      </c>
      <c r="AM22">
        <f t="shared" si="21"/>
        <v>4.7858321594580316E-12</v>
      </c>
      <c r="AN22">
        <f t="shared" si="21"/>
        <v>2.5354538555798961E-12</v>
      </c>
      <c r="AO22">
        <f t="shared" si="21"/>
        <v>1.3431101966848272E-12</v>
      </c>
      <c r="AP22">
        <f t="shared" si="21"/>
        <v>7.1141729949245711E-13</v>
      </c>
      <c r="AQ22">
        <f t="shared" si="21"/>
        <v>3.7678461724103841E-13</v>
      </c>
      <c r="AR22">
        <f t="shared" si="22"/>
        <v>1.9953402911156165E-13</v>
      </c>
      <c r="AS22">
        <f t="shared" si="22"/>
        <v>1.0565618336561442E-13</v>
      </c>
      <c r="AT22">
        <f t="shared" si="22"/>
        <v>5.5940461585849796E-14</v>
      </c>
      <c r="AU22">
        <f t="shared" si="22"/>
        <v>2.9614838296430678E-14</v>
      </c>
      <c r="AV22">
        <f t="shared" si="22"/>
        <v>1.5676310593117038E-14</v>
      </c>
      <c r="AW22">
        <f t="shared" si="22"/>
        <v>8.2971410879353068E-15</v>
      </c>
      <c r="AX22">
        <f t="shared" si="22"/>
        <v>3.9637289288918165E-15</v>
      </c>
      <c r="AY22">
        <f t="shared" si="22"/>
        <v>1.8201601602090721E-15</v>
      </c>
      <c r="AZ22">
        <f t="shared" si="22"/>
        <v>8.8054248987398968E-16</v>
      </c>
      <c r="BA22">
        <f t="shared" si="22"/>
        <v>4.3347376484013643E-16</v>
      </c>
      <c r="BB22">
        <f t="shared" si="23"/>
        <v>2.1550450415251497E-16</v>
      </c>
      <c r="BC22">
        <f t="shared" si="23"/>
        <v>1.0785377850441849E-16</v>
      </c>
      <c r="BD22">
        <f t="shared" si="23"/>
        <v>5.424375343640144E-17</v>
      </c>
      <c r="BE22">
        <f t="shared" si="23"/>
        <v>2.7386688075213372E-17</v>
      </c>
      <c r="BF22">
        <f t="shared" si="23"/>
        <v>1.3870674372295544E-17</v>
      </c>
      <c r="BG22">
        <f t="shared" si="23"/>
        <v>7.0437849781853881E-18</v>
      </c>
      <c r="BH22">
        <f t="shared" si="23"/>
        <v>3.5851181163879686E-18</v>
      </c>
      <c r="BI22">
        <f t="shared" si="23"/>
        <v>1.828376323828858E-18</v>
      </c>
      <c r="BJ22">
        <f t="shared" si="23"/>
        <v>9.3410223361042569E-19</v>
      </c>
      <c r="BK22">
        <f t="shared" si="23"/>
        <v>4.7798108514381768E-19</v>
      </c>
      <c r="BL22">
        <f t="shared" si="24"/>
        <v>2.4493409666966349E-19</v>
      </c>
      <c r="BM22">
        <f t="shared" si="24"/>
        <v>1.2567688798264015E-19</v>
      </c>
      <c r="BN22">
        <f t="shared" si="24"/>
        <v>6.4562881357838114E-20</v>
      </c>
      <c r="BO22">
        <f t="shared" si="24"/>
        <v>3.3204117043134206E-20</v>
      </c>
      <c r="BP22">
        <f t="shared" si="24"/>
        <v>1.7094169942142269E-20</v>
      </c>
      <c r="BQ22">
        <f t="shared" si="24"/>
        <v>8.8088852078990965E-21</v>
      </c>
      <c r="BR22">
        <f t="shared" si="24"/>
        <v>4.5434325965107992E-21</v>
      </c>
      <c r="BS22">
        <f t="shared" si="24"/>
        <v>2.3453828836640183E-21</v>
      </c>
      <c r="BT22">
        <f t="shared" si="24"/>
        <v>1.2116822680872751E-21</v>
      </c>
      <c r="BU22">
        <f t="shared" si="24"/>
        <v>6.2645522294150672E-22</v>
      </c>
      <c r="BV22">
        <f t="shared" si="25"/>
        <v>3.2411591902890751E-22</v>
      </c>
      <c r="BW22">
        <f t="shared" si="25"/>
        <v>1.6780468208027397E-22</v>
      </c>
      <c r="BX22">
        <f t="shared" si="25"/>
        <v>8.6933442896872125E-23</v>
      </c>
      <c r="BY22">
        <f t="shared" si="25"/>
        <v>4.5064617015782719E-23</v>
      </c>
      <c r="BZ22">
        <f t="shared" si="25"/>
        <v>2.3374291164868238E-23</v>
      </c>
      <c r="CA22">
        <f t="shared" si="25"/>
        <v>1.213064987815532E-23</v>
      </c>
      <c r="CB22">
        <f t="shared" si="25"/>
        <v>6.2988644430354634E-24</v>
      </c>
      <c r="CC22">
        <f t="shared" si="25"/>
        <v>3.2723782223499616E-24</v>
      </c>
      <c r="CD22">
        <f t="shared" si="25"/>
        <v>1.70090042170576E-24</v>
      </c>
      <c r="CE22">
        <f t="shared" si="25"/>
        <v>8.845047509604909E-25</v>
      </c>
      <c r="CF22">
        <f t="shared" si="26"/>
        <v>4.6017137457218777E-25</v>
      </c>
      <c r="CG22">
        <f t="shared" si="26"/>
        <v>2.395134620061684E-25</v>
      </c>
      <c r="CH22">
        <f t="shared" si="26"/>
        <v>1.2471662561777267E-25</v>
      </c>
      <c r="CI22">
        <f t="shared" si="26"/>
        <v>6.4967547304356212E-26</v>
      </c>
      <c r="CJ22">
        <f t="shared" si="26"/>
        <v>3.385635953936574E-26</v>
      </c>
      <c r="CK22">
        <f t="shared" si="26"/>
        <v>1.7650215958515391E-26</v>
      </c>
      <c r="CL22">
        <f t="shared" si="26"/>
        <v>9.2049279105547122E-27</v>
      </c>
      <c r="CM22">
        <f t="shared" si="26"/>
        <v>4.8022666828393564E-27</v>
      </c>
      <c r="CN22">
        <f t="shared" si="26"/>
        <v>2.5062411009048977E-27</v>
      </c>
      <c r="CO22">
        <f t="shared" si="26"/>
        <v>1.3084150676173504E-27</v>
      </c>
      <c r="CP22">
        <f t="shared" si="27"/>
        <v>6.8329775202046145E-28</v>
      </c>
      <c r="CQ22">
        <f t="shared" si="27"/>
        <v>3.5695385487227789E-28</v>
      </c>
      <c r="CR22">
        <f t="shared" si="27"/>
        <v>1.2350336435719287E-28</v>
      </c>
      <c r="CS22">
        <f t="shared" si="27"/>
        <v>4.3108138426892349E-29</v>
      </c>
      <c r="CT22">
        <f t="shared" si="27"/>
        <v>1.6043313937384559E-29</v>
      </c>
      <c r="CU22">
        <f t="shared" si="27"/>
        <v>5.9976530026148759E-30</v>
      </c>
      <c r="CV22">
        <f t="shared" si="27"/>
        <v>2.2007464825793348E-30</v>
      </c>
      <c r="CW22">
        <f t="shared" si="27"/>
        <v>7.7742365361517E-31</v>
      </c>
      <c r="CX22">
        <f t="shared" si="27"/>
        <v>2.5800811115159851E-31</v>
      </c>
      <c r="CY22">
        <f t="shared" si="27"/>
        <v>7.7316981794157961E-32</v>
      </c>
      <c r="CZ22">
        <f t="shared" si="28"/>
        <v>1.9320051126445956E-32</v>
      </c>
      <c r="DA22">
        <f t="shared" si="28"/>
        <v>3.2489343933049E-33</v>
      </c>
      <c r="DB22">
        <f t="shared" si="28"/>
        <v>1.1090490963315785E-34</v>
      </c>
      <c r="DC22">
        <f t="shared" si="28"/>
        <v>0</v>
      </c>
      <c r="DD22">
        <f t="shared" si="28"/>
        <v>0</v>
      </c>
      <c r="DE22">
        <f t="shared" si="28"/>
        <v>0</v>
      </c>
      <c r="DF22">
        <f t="shared" si="28"/>
        <v>0</v>
      </c>
      <c r="DG22">
        <f t="shared" si="28"/>
        <v>0</v>
      </c>
      <c r="DH22">
        <f t="shared" si="28"/>
        <v>0</v>
      </c>
      <c r="DI22">
        <f t="shared" si="28"/>
        <v>0</v>
      </c>
      <c r="DJ22">
        <f t="shared" si="29"/>
        <v>0</v>
      </c>
      <c r="DK22">
        <f t="shared" si="29"/>
        <v>0</v>
      </c>
      <c r="DL22">
        <f t="shared" si="29"/>
        <v>0</v>
      </c>
      <c r="DM22">
        <f t="shared" si="29"/>
        <v>0</v>
      </c>
      <c r="DN22">
        <f t="shared" si="29"/>
        <v>0</v>
      </c>
      <c r="DO22">
        <f t="shared" si="29"/>
        <v>0</v>
      </c>
      <c r="DP22">
        <f t="shared" si="29"/>
        <v>0</v>
      </c>
      <c r="DQ22">
        <f t="shared" si="29"/>
        <v>0</v>
      </c>
      <c r="DR22">
        <f t="shared" si="29"/>
        <v>0</v>
      </c>
      <c r="DS22">
        <f t="shared" si="29"/>
        <v>0</v>
      </c>
      <c r="DT22">
        <f t="shared" si="30"/>
        <v>0</v>
      </c>
      <c r="DU22">
        <f t="shared" si="30"/>
        <v>0</v>
      </c>
      <c r="DV22">
        <f t="shared" si="30"/>
        <v>0</v>
      </c>
      <c r="DW22">
        <f t="shared" si="30"/>
        <v>0</v>
      </c>
      <c r="DX22">
        <f t="shared" si="30"/>
        <v>0</v>
      </c>
      <c r="DY22">
        <f t="shared" si="30"/>
        <v>0</v>
      </c>
      <c r="DZ22">
        <f t="shared" si="30"/>
        <v>0</v>
      </c>
      <c r="EA22">
        <f t="shared" si="30"/>
        <v>0</v>
      </c>
      <c r="EB22">
        <f t="shared" si="30"/>
        <v>0</v>
      </c>
      <c r="EC22">
        <f t="shared" si="30"/>
        <v>0</v>
      </c>
      <c r="ED22">
        <f t="shared" si="31"/>
        <v>0</v>
      </c>
      <c r="EE22">
        <f t="shared" si="31"/>
        <v>0</v>
      </c>
      <c r="EF22">
        <f t="shared" si="31"/>
        <v>0</v>
      </c>
      <c r="EG22">
        <f t="shared" si="31"/>
        <v>0</v>
      </c>
      <c r="EH22">
        <f t="shared" si="31"/>
        <v>0</v>
      </c>
      <c r="EI22">
        <f t="shared" si="31"/>
        <v>0</v>
      </c>
      <c r="EJ22">
        <f t="shared" si="31"/>
        <v>0</v>
      </c>
      <c r="EK22">
        <f t="shared" si="31"/>
        <v>0</v>
      </c>
      <c r="EL22">
        <f t="shared" si="31"/>
        <v>0</v>
      </c>
      <c r="EM22">
        <f t="shared" si="31"/>
        <v>0</v>
      </c>
      <c r="EN22">
        <f t="shared" si="32"/>
        <v>0</v>
      </c>
      <c r="EO22">
        <f t="shared" si="32"/>
        <v>0</v>
      </c>
      <c r="EP22">
        <f t="shared" si="32"/>
        <v>0</v>
      </c>
      <c r="EQ22">
        <f t="shared" si="32"/>
        <v>0</v>
      </c>
      <c r="ER22">
        <f t="shared" si="32"/>
        <v>0</v>
      </c>
      <c r="ES22">
        <f t="shared" si="32"/>
        <v>0</v>
      </c>
      <c r="ET22">
        <f t="shared" si="32"/>
        <v>0</v>
      </c>
      <c r="EU22">
        <f t="shared" si="32"/>
        <v>0</v>
      </c>
      <c r="EV22">
        <f t="shared" si="32"/>
        <v>0</v>
      </c>
      <c r="EW22">
        <f t="shared" si="32"/>
        <v>0</v>
      </c>
      <c r="EX22">
        <f t="shared" si="32"/>
        <v>0</v>
      </c>
      <c r="EZ22">
        <f t="shared" si="17"/>
        <v>4.4046039536784883E-2</v>
      </c>
      <c r="FB22">
        <f t="shared" si="15"/>
        <v>0.47808259333746111</v>
      </c>
      <c r="FC22">
        <f t="shared" si="16"/>
        <v>0.10396193590763865</v>
      </c>
    </row>
    <row r="23" spans="1:159" x14ac:dyDescent="0.25">
      <c r="A23">
        <v>380</v>
      </c>
      <c r="B23" s="19">
        <f>'Input spectra'!Y22</f>
        <v>8.7468441391856694E-2</v>
      </c>
      <c r="C23">
        <f>'Input spectra'!D22</f>
        <v>1.1778509839654401</v>
      </c>
      <c r="D23">
        <f t="shared" ref="D23:M32" si="33">D$2*EXP(- D$1 * ($C23*_c2+$B23))</f>
        <v>2.0653927966864227E-2</v>
      </c>
      <c r="E23">
        <f t="shared" si="33"/>
        <v>1.1278790066601714E-2</v>
      </c>
      <c r="F23">
        <f t="shared" si="33"/>
        <v>6.1588410445166013E-3</v>
      </c>
      <c r="G23">
        <f t="shared" si="33"/>
        <v>3.3628830014774316E-3</v>
      </c>
      <c r="H23">
        <f t="shared" si="33"/>
        <v>1.8361174007580411E-3</v>
      </c>
      <c r="I23">
        <f t="shared" si="33"/>
        <v>1.0024545655798443E-3</v>
      </c>
      <c r="J23">
        <f t="shared" si="33"/>
        <v>5.4727315105317206E-4</v>
      </c>
      <c r="K23">
        <f t="shared" si="33"/>
        <v>2.9875721334005252E-4</v>
      </c>
      <c r="L23">
        <f t="shared" si="33"/>
        <v>1.6308239567685654E-4</v>
      </c>
      <c r="M23">
        <f t="shared" si="33"/>
        <v>8.901635221117238E-5</v>
      </c>
      <c r="N23">
        <f t="shared" ref="N23:W32" si="34">N$2*EXP(- N$1 * ($C23*_c2+$B23))</f>
        <v>4.8585438410323388E-5</v>
      </c>
      <c r="O23">
        <f t="shared" si="34"/>
        <v>2.6516467309179656E-5</v>
      </c>
      <c r="P23">
        <f t="shared" si="34"/>
        <v>1.4470981292586177E-5</v>
      </c>
      <c r="Q23">
        <f t="shared" si="34"/>
        <v>7.8968273600739558E-6</v>
      </c>
      <c r="R23">
        <f t="shared" si="34"/>
        <v>4.3090268668426119E-6</v>
      </c>
      <c r="S23">
        <f t="shared" si="34"/>
        <v>2.3511330120246314E-6</v>
      </c>
      <c r="T23">
        <f t="shared" si="34"/>
        <v>1.2827622393591754E-6</v>
      </c>
      <c r="U23">
        <f t="shared" si="34"/>
        <v>6.9981883103136613E-7</v>
      </c>
      <c r="V23">
        <f t="shared" si="34"/>
        <v>3.8176409360041896E-7</v>
      </c>
      <c r="W23">
        <f t="shared" si="34"/>
        <v>2.0824473271091473E-7</v>
      </c>
      <c r="X23">
        <f t="shared" ref="X23:AG32" si="35">X$2*EXP(- X$1 * ($C23*_c2+$B23))</f>
        <v>1.1358525196524752E-7</v>
      </c>
      <c r="Y23">
        <f t="shared" si="35"/>
        <v>6.1949571837240083E-8</v>
      </c>
      <c r="Z23">
        <f t="shared" si="35"/>
        <v>3.3784894754089088E-8</v>
      </c>
      <c r="AA23">
        <f t="shared" si="35"/>
        <v>1.8423586184646513E-8</v>
      </c>
      <c r="AB23">
        <f t="shared" si="35"/>
        <v>1.0045985222587301E-8</v>
      </c>
      <c r="AC23">
        <f t="shared" si="35"/>
        <v>5.4774330154726738E-9</v>
      </c>
      <c r="AD23">
        <f t="shared" si="35"/>
        <v>2.98625703533433E-9</v>
      </c>
      <c r="AE23">
        <f t="shared" si="35"/>
        <v>1.6279544369754042E-9</v>
      </c>
      <c r="AF23">
        <f t="shared" si="35"/>
        <v>8.874044787366193E-10</v>
      </c>
      <c r="AG23">
        <f t="shared" si="35"/>
        <v>4.8368725225302189E-10</v>
      </c>
      <c r="AH23">
        <f t="shared" ref="AH23:AQ32" si="36">AH$2*EXP(- AH$1 * ($C23*_c2+$B23))</f>
        <v>2.6361532101721259E-10</v>
      </c>
      <c r="AI23">
        <f t="shared" si="36"/>
        <v>1.4366101829934783E-10</v>
      </c>
      <c r="AJ23">
        <f t="shared" si="36"/>
        <v>7.8283242904304539E-11</v>
      </c>
      <c r="AK23">
        <f t="shared" si="36"/>
        <v>4.2653975686623417E-11</v>
      </c>
      <c r="AL23">
        <f t="shared" si="36"/>
        <v>2.3238618848639215E-11</v>
      </c>
      <c r="AM23">
        <f t="shared" si="36"/>
        <v>1.265961269284268E-11</v>
      </c>
      <c r="AN23">
        <f t="shared" si="36"/>
        <v>6.8958695374083501E-12</v>
      </c>
      <c r="AO23">
        <f t="shared" si="36"/>
        <v>3.755911425883556E-12</v>
      </c>
      <c r="AP23">
        <f t="shared" si="36"/>
        <v>2.0454953076158206E-12</v>
      </c>
      <c r="AQ23">
        <f t="shared" si="36"/>
        <v>1.1138779319467578E-12</v>
      </c>
      <c r="AR23">
        <f t="shared" ref="AR23:BA32" si="37">AR$2*EXP(- AR$1 * ($C23*_c2+$B23))</f>
        <v>6.0650135902808302E-13</v>
      </c>
      <c r="AS23">
        <f t="shared" si="37"/>
        <v>3.3020230068192778E-13</v>
      </c>
      <c r="AT23">
        <f t="shared" si="37"/>
        <v>1.797552535822811E-13</v>
      </c>
      <c r="AU23">
        <f t="shared" si="37"/>
        <v>9.7844244066290022E-14</v>
      </c>
      <c r="AV23">
        <f t="shared" si="37"/>
        <v>5.3252517813245468E-14</v>
      </c>
      <c r="AW23">
        <f t="shared" si="37"/>
        <v>2.897978319105134E-14</v>
      </c>
      <c r="AX23">
        <f t="shared" si="37"/>
        <v>1.4234459249127523E-14</v>
      </c>
      <c r="AY23">
        <f t="shared" si="37"/>
        <v>6.7207385609885617E-15</v>
      </c>
      <c r="AZ23">
        <f t="shared" si="37"/>
        <v>3.3429361738428954E-15</v>
      </c>
      <c r="BA23">
        <f t="shared" si="37"/>
        <v>1.6920412847374909E-15</v>
      </c>
      <c r="BB23">
        <f t="shared" ref="BB23:BK32" si="38">BB$2*EXP(- BB$1 * ($C23*_c2+$B23))</f>
        <v>8.6491784841575594E-16</v>
      </c>
      <c r="BC23">
        <f t="shared" si="38"/>
        <v>4.4506581968991497E-16</v>
      </c>
      <c r="BD23">
        <f t="shared" si="38"/>
        <v>2.3014894119600651E-16</v>
      </c>
      <c r="BE23">
        <f t="shared" si="38"/>
        <v>1.1947282516646142E-16</v>
      </c>
      <c r="BF23">
        <f t="shared" si="38"/>
        <v>6.2215352300393824E-17</v>
      </c>
      <c r="BG23">
        <f t="shared" si="38"/>
        <v>3.2484519597754579E-17</v>
      </c>
      <c r="BH23">
        <f t="shared" si="38"/>
        <v>1.6999815081383585E-17</v>
      </c>
      <c r="BI23">
        <f t="shared" si="38"/>
        <v>8.914083289825204E-18</v>
      </c>
      <c r="BJ23">
        <f t="shared" si="38"/>
        <v>4.6824794441070789E-18</v>
      </c>
      <c r="BK23">
        <f t="shared" si="38"/>
        <v>2.4635566305622562E-18</v>
      </c>
      <c r="BL23">
        <f t="shared" ref="BL23:BU32" si="39">BL$2*EXP(- BL$1 * ($C23*_c2+$B23))</f>
        <v>1.2979903260195009E-18</v>
      </c>
      <c r="BM23">
        <f t="shared" si="39"/>
        <v>6.847751592163784E-19</v>
      </c>
      <c r="BN23">
        <f t="shared" si="39"/>
        <v>3.6169778877064496E-19</v>
      </c>
      <c r="BO23">
        <f t="shared" si="39"/>
        <v>1.9126048634837266E-19</v>
      </c>
      <c r="BP23">
        <f t="shared" si="39"/>
        <v>1.0123989989930612E-19</v>
      </c>
      <c r="BQ23">
        <f t="shared" si="39"/>
        <v>5.3640770887143769E-20</v>
      </c>
      <c r="BR23">
        <f t="shared" si="39"/>
        <v>2.8446479066755355E-20</v>
      </c>
      <c r="BS23">
        <f t="shared" si="39"/>
        <v>1.50983174271962E-20</v>
      </c>
      <c r="BT23">
        <f t="shared" si="39"/>
        <v>8.0199917755341266E-21</v>
      </c>
      <c r="BU23">
        <f t="shared" si="39"/>
        <v>4.2632968677016275E-21</v>
      </c>
      <c r="BV23">
        <f t="shared" ref="BV23:CE32" si="40">BV$2*EXP(- BV$1 * ($C23*_c2+$B23))</f>
        <v>2.2679123858055503E-21</v>
      </c>
      <c r="BW23">
        <f t="shared" si="40"/>
        <v>1.2072587319925986E-21</v>
      </c>
      <c r="BX23">
        <f t="shared" si="40"/>
        <v>6.4306301268236446E-22</v>
      </c>
      <c r="BY23">
        <f t="shared" si="40"/>
        <v>3.4274624523412359E-22</v>
      </c>
      <c r="BZ23">
        <f t="shared" si="40"/>
        <v>1.8278722558772569E-22</v>
      </c>
      <c r="CA23">
        <f t="shared" si="40"/>
        <v>9.7535301239187333E-23</v>
      </c>
      <c r="CB23">
        <f t="shared" si="40"/>
        <v>5.2072735624695206E-23</v>
      </c>
      <c r="CC23">
        <f t="shared" si="40"/>
        <v>2.7815187745480398E-23</v>
      </c>
      <c r="CD23">
        <f t="shared" si="40"/>
        <v>1.4865097458419009E-23</v>
      </c>
      <c r="CE23">
        <f t="shared" si="40"/>
        <v>7.9480284351623261E-24</v>
      </c>
      <c r="CF23">
        <f t="shared" ref="CF23:CO32" si="41">CF$2*EXP(- CF$1 * ($C23*_c2+$B23))</f>
        <v>4.251568804524806E-24</v>
      </c>
      <c r="CG23">
        <f t="shared" si="41"/>
        <v>2.2752541267503933E-24</v>
      </c>
      <c r="CH23">
        <f t="shared" si="41"/>
        <v>1.2181329884791017E-24</v>
      </c>
      <c r="CI23">
        <f t="shared" si="41"/>
        <v>6.5243491486833678E-25</v>
      </c>
      <c r="CJ23">
        <f t="shared" si="41"/>
        <v>3.495838419885554E-25</v>
      </c>
      <c r="CK23">
        <f t="shared" si="41"/>
        <v>1.8738356045561043E-25</v>
      </c>
      <c r="CL23">
        <f t="shared" si="41"/>
        <v>1.0047828757932395E-25</v>
      </c>
      <c r="CM23">
        <f t="shared" si="41"/>
        <v>5.3897482151658985E-26</v>
      </c>
      <c r="CN23">
        <f t="shared" si="41"/>
        <v>2.8921140912278E-26</v>
      </c>
      <c r="CO23">
        <f t="shared" si="41"/>
        <v>1.5524173239433026E-26</v>
      </c>
      <c r="CP23">
        <f t="shared" ref="CP23:CY32" si="42">CP$2*EXP(- CP$1 * ($C23*_c2+$B23))</f>
        <v>8.3357236037435319E-27</v>
      </c>
      <c r="CQ23">
        <f t="shared" si="42"/>
        <v>4.4772955191343508E-27</v>
      </c>
      <c r="CR23">
        <f t="shared" si="42"/>
        <v>1.5927691765647174E-27</v>
      </c>
      <c r="CS23">
        <f t="shared" si="42"/>
        <v>5.7161510049980545E-28</v>
      </c>
      <c r="CT23">
        <f t="shared" si="42"/>
        <v>2.1873026364277191E-28</v>
      </c>
      <c r="CU23">
        <f t="shared" si="42"/>
        <v>8.407492730679195E-29</v>
      </c>
      <c r="CV23">
        <f t="shared" si="42"/>
        <v>3.1719442913626596E-29</v>
      </c>
      <c r="CW23">
        <f t="shared" si="42"/>
        <v>1.1520826999505437E-29</v>
      </c>
      <c r="CX23">
        <f t="shared" si="42"/>
        <v>3.9312406917358755E-30</v>
      </c>
      <c r="CY23">
        <f t="shared" si="42"/>
        <v>1.2112716079094972E-30</v>
      </c>
      <c r="CZ23">
        <f t="shared" ref="CZ23:DI32" si="43">CZ$2*EXP(- CZ$1 * ($C23*_c2+$B23))</f>
        <v>3.1120408335249582E-31</v>
      </c>
      <c r="DA23">
        <f t="shared" si="43"/>
        <v>5.3808183024707043E-32</v>
      </c>
      <c r="DB23">
        <f t="shared" si="43"/>
        <v>1.8885501767131118E-33</v>
      </c>
      <c r="DC23">
        <f t="shared" si="43"/>
        <v>0</v>
      </c>
      <c r="DD23">
        <f t="shared" si="43"/>
        <v>0</v>
      </c>
      <c r="DE23">
        <f t="shared" si="43"/>
        <v>0</v>
      </c>
      <c r="DF23">
        <f t="shared" si="43"/>
        <v>0</v>
      </c>
      <c r="DG23">
        <f t="shared" si="43"/>
        <v>0</v>
      </c>
      <c r="DH23">
        <f t="shared" si="43"/>
        <v>0</v>
      </c>
      <c r="DI23">
        <f t="shared" si="43"/>
        <v>0</v>
      </c>
      <c r="DJ23">
        <f t="shared" ref="DJ23:DS32" si="44">DJ$2*EXP(- DJ$1 * ($C23*_c2+$B23))</f>
        <v>0</v>
      </c>
      <c r="DK23">
        <f t="shared" si="44"/>
        <v>0</v>
      </c>
      <c r="DL23">
        <f t="shared" si="44"/>
        <v>0</v>
      </c>
      <c r="DM23">
        <f t="shared" si="44"/>
        <v>0</v>
      </c>
      <c r="DN23">
        <f t="shared" si="44"/>
        <v>0</v>
      </c>
      <c r="DO23">
        <f t="shared" si="44"/>
        <v>0</v>
      </c>
      <c r="DP23">
        <f t="shared" si="44"/>
        <v>0</v>
      </c>
      <c r="DQ23">
        <f t="shared" si="44"/>
        <v>0</v>
      </c>
      <c r="DR23">
        <f t="shared" si="44"/>
        <v>0</v>
      </c>
      <c r="DS23">
        <f t="shared" si="44"/>
        <v>0</v>
      </c>
      <c r="DT23">
        <f t="shared" ref="DT23:EC32" si="45">DT$2*EXP(- DT$1 * ($C23*_c2+$B23))</f>
        <v>0</v>
      </c>
      <c r="DU23">
        <f t="shared" si="45"/>
        <v>0</v>
      </c>
      <c r="DV23">
        <f t="shared" si="45"/>
        <v>0</v>
      </c>
      <c r="DW23">
        <f t="shared" si="45"/>
        <v>0</v>
      </c>
      <c r="DX23">
        <f t="shared" si="45"/>
        <v>0</v>
      </c>
      <c r="DY23">
        <f t="shared" si="45"/>
        <v>0</v>
      </c>
      <c r="DZ23">
        <f t="shared" si="45"/>
        <v>0</v>
      </c>
      <c r="EA23">
        <f t="shared" si="45"/>
        <v>0</v>
      </c>
      <c r="EB23">
        <f t="shared" si="45"/>
        <v>0</v>
      </c>
      <c r="EC23">
        <f t="shared" si="45"/>
        <v>0</v>
      </c>
      <c r="ED23">
        <f t="shared" ref="ED23:EM32" si="46">ED$2*EXP(- ED$1 * ($C23*_c2+$B23))</f>
        <v>0</v>
      </c>
      <c r="EE23">
        <f t="shared" si="46"/>
        <v>0</v>
      </c>
      <c r="EF23">
        <f t="shared" si="46"/>
        <v>0</v>
      </c>
      <c r="EG23">
        <f t="shared" si="46"/>
        <v>0</v>
      </c>
      <c r="EH23">
        <f t="shared" si="46"/>
        <v>0</v>
      </c>
      <c r="EI23">
        <f t="shared" si="46"/>
        <v>0</v>
      </c>
      <c r="EJ23">
        <f t="shared" si="46"/>
        <v>0</v>
      </c>
      <c r="EK23">
        <f t="shared" si="46"/>
        <v>0</v>
      </c>
      <c r="EL23">
        <f t="shared" si="46"/>
        <v>0</v>
      </c>
      <c r="EM23">
        <f t="shared" si="46"/>
        <v>0</v>
      </c>
      <c r="EN23">
        <f t="shared" ref="EN23:EX32" si="47">EN$2*EXP(- EN$1 * ($C23*_c2+$B23))</f>
        <v>0</v>
      </c>
      <c r="EO23">
        <f t="shared" si="47"/>
        <v>0</v>
      </c>
      <c r="EP23">
        <f t="shared" si="47"/>
        <v>0</v>
      </c>
      <c r="EQ23">
        <f t="shared" si="47"/>
        <v>0</v>
      </c>
      <c r="ER23">
        <f t="shared" si="47"/>
        <v>0</v>
      </c>
      <c r="ES23">
        <f t="shared" si="47"/>
        <v>0</v>
      </c>
      <c r="ET23">
        <f t="shared" si="47"/>
        <v>0</v>
      </c>
      <c r="EU23">
        <f t="shared" si="47"/>
        <v>0</v>
      </c>
      <c r="EV23">
        <f t="shared" si="47"/>
        <v>0</v>
      </c>
      <c r="EW23">
        <f t="shared" si="47"/>
        <v>0</v>
      </c>
      <c r="EX23">
        <f t="shared" si="47"/>
        <v>0</v>
      </c>
      <c r="EZ23">
        <f t="shared" si="17"/>
        <v>4.5498095453500288E-2</v>
      </c>
      <c r="FB23">
        <f t="shared" si="15"/>
        <v>0.47481505443442118</v>
      </c>
      <c r="FC23">
        <f t="shared" si="16"/>
        <v>0.10775215151106746</v>
      </c>
    </row>
    <row r="24" spans="1:159" x14ac:dyDescent="0.25">
      <c r="A24">
        <v>385</v>
      </c>
      <c r="B24" s="19">
        <f>'Input spectra'!Y23</f>
        <v>8.2314219229792998E-2</v>
      </c>
      <c r="C24">
        <f>'Input spectra'!D23</f>
        <v>1.1237963683524901</v>
      </c>
      <c r="D24">
        <f t="shared" si="33"/>
        <v>2.0653927966864227E-2</v>
      </c>
      <c r="E24">
        <f t="shared" si="33"/>
        <v>1.1593756341001512E-2</v>
      </c>
      <c r="F24">
        <f t="shared" si="33"/>
        <v>6.5076218207549708E-3</v>
      </c>
      <c r="G24">
        <f t="shared" si="33"/>
        <v>3.6525546697575213E-3</v>
      </c>
      <c r="H24">
        <f t="shared" si="33"/>
        <v>2.0499679400185914E-3</v>
      </c>
      <c r="I24">
        <f t="shared" si="33"/>
        <v>1.1504638491822742E-3</v>
      </c>
      <c r="J24">
        <f t="shared" si="33"/>
        <v>6.4561569022953595E-4</v>
      </c>
      <c r="K24">
        <f t="shared" si="33"/>
        <v>3.622846968738331E-4</v>
      </c>
      <c r="L24">
        <f t="shared" si="33"/>
        <v>2.0328265672572127E-4</v>
      </c>
      <c r="M24">
        <f t="shared" si="33"/>
        <v>1.1405772224920773E-4</v>
      </c>
      <c r="N24">
        <f t="shared" si="34"/>
        <v>6.3991557785105286E-5</v>
      </c>
      <c r="O24">
        <f t="shared" si="34"/>
        <v>3.5899952707061092E-5</v>
      </c>
      <c r="P24">
        <f t="shared" si="34"/>
        <v>2.013899759642052E-5</v>
      </c>
      <c r="Q24">
        <f t="shared" si="34"/>
        <v>1.1296766892984636E-5</v>
      </c>
      <c r="R24">
        <f t="shared" si="34"/>
        <v>6.3363970228562457E-6</v>
      </c>
      <c r="S24">
        <f t="shared" si="34"/>
        <v>3.5538740674907976E-6</v>
      </c>
      <c r="T24">
        <f t="shared" si="34"/>
        <v>1.9931163775111061E-6</v>
      </c>
      <c r="U24">
        <f t="shared" si="34"/>
        <v>1.1177219269488493E-6</v>
      </c>
      <c r="V24">
        <f t="shared" si="34"/>
        <v>6.2676520839255496E-7</v>
      </c>
      <c r="W24">
        <f t="shared" si="34"/>
        <v>3.5143538154139895E-7</v>
      </c>
      <c r="X24">
        <f t="shared" si="35"/>
        <v>1.9704029955046836E-7</v>
      </c>
      <c r="Y24">
        <f t="shared" si="35"/>
        <v>1.1046713181831394E-7</v>
      </c>
      <c r="Z24">
        <f t="shared" si="35"/>
        <v>6.192685077740948E-8</v>
      </c>
      <c r="AA24">
        <f t="shared" si="35"/>
        <v>3.471300817689672E-8</v>
      </c>
      <c r="AB24">
        <f t="shared" si="35"/>
        <v>1.9456838359836349E-8</v>
      </c>
      <c r="AC24">
        <f t="shared" si="35"/>
        <v>1.0904819134368579E-8</v>
      </c>
      <c r="AD24">
        <f t="shared" si="35"/>
        <v>6.1112525743246781E-9</v>
      </c>
      <c r="AE24">
        <f t="shared" si="35"/>
        <v>3.4245771035862735E-9</v>
      </c>
      <c r="AF24">
        <f t="shared" si="35"/>
        <v>1.9188807006143302E-9</v>
      </c>
      <c r="AG24">
        <f t="shared" si="35"/>
        <v>1.0751093921065503E-9</v>
      </c>
      <c r="AH24">
        <f t="shared" si="36"/>
        <v>6.0231033783953279E-10</v>
      </c>
      <c r="AI24">
        <f t="shared" si="36"/>
        <v>3.3740403042639491E-10</v>
      </c>
      <c r="AJ24">
        <f t="shared" si="36"/>
        <v>1.8899129000717036E-10</v>
      </c>
      <c r="AK24">
        <f t="shared" si="36"/>
        <v>1.0585080227500046E-10</v>
      </c>
      <c r="AL24">
        <f t="shared" si="36"/>
        <v>5.9279783040348744E-11</v>
      </c>
      <c r="AM24">
        <f t="shared" si="36"/>
        <v>3.3195435251987869E-11</v>
      </c>
      <c r="AN24">
        <f t="shared" si="36"/>
        <v>1.8586971818104693E-11</v>
      </c>
      <c r="AO24">
        <f t="shared" si="36"/>
        <v>1.0406306221929223E-11</v>
      </c>
      <c r="AP24">
        <f t="shared" si="36"/>
        <v>5.8256099431660784E-12</v>
      </c>
      <c r="AQ24">
        <f t="shared" si="36"/>
        <v>3.2609352151037866E-12</v>
      </c>
      <c r="AR24">
        <f t="shared" si="37"/>
        <v>1.8251476558532609E-12</v>
      </c>
      <c r="AS24">
        <f t="shared" si="37"/>
        <v>1.0214285135131807E-12</v>
      </c>
      <c r="AT24">
        <f t="shared" si="37"/>
        <v>5.7157224276765177E-13</v>
      </c>
      <c r="AU24">
        <f t="shared" si="37"/>
        <v>3.1980590312533421E-13</v>
      </c>
      <c r="AV24">
        <f t="shared" si="37"/>
        <v>1.7891757185431621E-13</v>
      </c>
      <c r="AW24">
        <f t="shared" si="37"/>
        <v>1.0008514828728323E-13</v>
      </c>
      <c r="AX24">
        <f t="shared" si="37"/>
        <v>5.0533238790367975E-14</v>
      </c>
      <c r="AY24">
        <f t="shared" si="37"/>
        <v>2.4525327632143286E-14</v>
      </c>
      <c r="AZ24">
        <f t="shared" si="37"/>
        <v>1.253971184239586E-14</v>
      </c>
      <c r="BA24">
        <f t="shared" si="37"/>
        <v>6.5242723644312717E-15</v>
      </c>
      <c r="BB24">
        <f t="shared" si="38"/>
        <v>3.428132840687498E-15</v>
      </c>
      <c r="BC24">
        <f t="shared" si="38"/>
        <v>1.8132959076422459E-15</v>
      </c>
      <c r="BD24">
        <f t="shared" si="38"/>
        <v>9.6386248202815251E-16</v>
      </c>
      <c r="BE24">
        <f t="shared" si="38"/>
        <v>5.1432411067539953E-16</v>
      </c>
      <c r="BF24">
        <f t="shared" si="38"/>
        <v>2.7531315963129771E-16</v>
      </c>
      <c r="BG24">
        <f t="shared" si="38"/>
        <v>1.4776361590087146E-16</v>
      </c>
      <c r="BH24">
        <f t="shared" si="38"/>
        <v>7.9487147959227568E-17</v>
      </c>
      <c r="BI24">
        <f t="shared" si="38"/>
        <v>4.2844103578944977E-17</v>
      </c>
      <c r="BJ24">
        <f t="shared" si="38"/>
        <v>2.313406268926942E-17</v>
      </c>
      <c r="BK24">
        <f t="shared" si="38"/>
        <v>1.2511236517537096E-17</v>
      </c>
      <c r="BL24">
        <f t="shared" si="39"/>
        <v>6.7759594069733926E-18</v>
      </c>
      <c r="BM24">
        <f t="shared" si="39"/>
        <v>3.6745908828095875E-18</v>
      </c>
      <c r="BN24">
        <f t="shared" si="39"/>
        <v>1.9951176238532026E-18</v>
      </c>
      <c r="BO24">
        <f t="shared" si="39"/>
        <v>1.0844500739633323E-18</v>
      </c>
      <c r="BP24">
        <f t="shared" si="39"/>
        <v>5.9006203083489849E-19</v>
      </c>
      <c r="BQ24">
        <f t="shared" si="39"/>
        <v>3.2136799914564568E-19</v>
      </c>
      <c r="BR24">
        <f t="shared" si="39"/>
        <v>1.7518535341404974E-19</v>
      </c>
      <c r="BS24">
        <f t="shared" si="39"/>
        <v>9.5578339533609673E-20</v>
      </c>
      <c r="BT24">
        <f t="shared" si="39"/>
        <v>5.2187501842983674E-20</v>
      </c>
      <c r="BU24">
        <f t="shared" si="39"/>
        <v>2.8516736061097661E-20</v>
      </c>
      <c r="BV24">
        <f t="shared" si="40"/>
        <v>1.5593448469035808E-20</v>
      </c>
      <c r="BW24">
        <f t="shared" si="40"/>
        <v>8.5325316429916077E-21</v>
      </c>
      <c r="BX24">
        <f t="shared" si="40"/>
        <v>4.6718913983419731E-21</v>
      </c>
      <c r="BY24">
        <f t="shared" si="40"/>
        <v>2.5596086513320678E-21</v>
      </c>
      <c r="BZ24">
        <f t="shared" si="40"/>
        <v>1.4031637624539442E-21</v>
      </c>
      <c r="CA24">
        <f t="shared" si="40"/>
        <v>7.696371177916481E-22</v>
      </c>
      <c r="CB24">
        <f t="shared" si="40"/>
        <v>4.2237307394390878E-22</v>
      </c>
      <c r="CC24">
        <f t="shared" si="40"/>
        <v>2.3191534319290605E-22</v>
      </c>
      <c r="CD24">
        <f t="shared" si="40"/>
        <v>1.2740219273768653E-22</v>
      </c>
      <c r="CE24">
        <f t="shared" si="40"/>
        <v>7.0021306487255239E-23</v>
      </c>
      <c r="CF24">
        <f t="shared" si="41"/>
        <v>3.8501855968866579E-23</v>
      </c>
      <c r="CG24">
        <f t="shared" si="41"/>
        <v>2.1179905577536328E-23</v>
      </c>
      <c r="CH24">
        <f t="shared" si="41"/>
        <v>1.1656024969950023E-23</v>
      </c>
      <c r="CI24">
        <f t="shared" si="41"/>
        <v>6.4173335709106902E-24</v>
      </c>
      <c r="CJ24">
        <f t="shared" si="41"/>
        <v>3.534519865498493E-24</v>
      </c>
      <c r="CK24">
        <f t="shared" si="41"/>
        <v>1.9474764661294416E-24</v>
      </c>
      <c r="CL24">
        <f t="shared" si="41"/>
        <v>1.0734321835684157E-24</v>
      </c>
      <c r="CM24">
        <f t="shared" si="41"/>
        <v>5.9187843970901297E-25</v>
      </c>
      <c r="CN24">
        <f t="shared" si="41"/>
        <v>3.264683768799311E-25</v>
      </c>
      <c r="CO24">
        <f t="shared" si="41"/>
        <v>1.8013405882243519E-25</v>
      </c>
      <c r="CP24">
        <f t="shared" si="42"/>
        <v>9.9424248197555511E-26</v>
      </c>
      <c r="CQ24">
        <f t="shared" si="42"/>
        <v>5.4894195670747458E-26</v>
      </c>
      <c r="CR24">
        <f t="shared" si="42"/>
        <v>2.0073595283049164E-26</v>
      </c>
      <c r="CS24">
        <f t="shared" si="42"/>
        <v>7.4052149633353617E-27</v>
      </c>
      <c r="CT24">
        <f t="shared" si="42"/>
        <v>2.9127587057917424E-27</v>
      </c>
      <c r="CU24">
        <f t="shared" si="42"/>
        <v>1.150863426340532E-27</v>
      </c>
      <c r="CV24">
        <f t="shared" si="42"/>
        <v>4.4631809539168581E-28</v>
      </c>
      <c r="CW24">
        <f t="shared" si="42"/>
        <v>1.6663424370225886E-28</v>
      </c>
      <c r="CX24">
        <f t="shared" si="42"/>
        <v>5.8448300766684439E-29</v>
      </c>
      <c r="CY24">
        <f t="shared" si="42"/>
        <v>1.8511663551256607E-29</v>
      </c>
      <c r="CZ24">
        <f t="shared" si="43"/>
        <v>4.8888966144871721E-30</v>
      </c>
      <c r="DA24">
        <f t="shared" si="43"/>
        <v>8.6891150855090161E-31</v>
      </c>
      <c r="DB24">
        <f t="shared" si="43"/>
        <v>3.1348546260986656E-32</v>
      </c>
      <c r="DC24">
        <f t="shared" si="43"/>
        <v>0</v>
      </c>
      <c r="DD24">
        <f t="shared" si="43"/>
        <v>0</v>
      </c>
      <c r="DE24">
        <f t="shared" si="43"/>
        <v>0</v>
      </c>
      <c r="DF24">
        <f t="shared" si="43"/>
        <v>0</v>
      </c>
      <c r="DG24">
        <f t="shared" si="43"/>
        <v>0</v>
      </c>
      <c r="DH24">
        <f t="shared" si="43"/>
        <v>0</v>
      </c>
      <c r="DI24">
        <f t="shared" si="43"/>
        <v>0</v>
      </c>
      <c r="DJ24">
        <f t="shared" si="44"/>
        <v>0</v>
      </c>
      <c r="DK24">
        <f t="shared" si="44"/>
        <v>0</v>
      </c>
      <c r="DL24">
        <f t="shared" si="44"/>
        <v>0</v>
      </c>
      <c r="DM24">
        <f t="shared" si="44"/>
        <v>0</v>
      </c>
      <c r="DN24">
        <f t="shared" si="44"/>
        <v>0</v>
      </c>
      <c r="DO24">
        <f t="shared" si="44"/>
        <v>0</v>
      </c>
      <c r="DP24">
        <f t="shared" si="44"/>
        <v>0</v>
      </c>
      <c r="DQ24">
        <f t="shared" si="44"/>
        <v>0</v>
      </c>
      <c r="DR24">
        <f t="shared" si="44"/>
        <v>0</v>
      </c>
      <c r="DS24">
        <f t="shared" si="44"/>
        <v>0</v>
      </c>
      <c r="DT24">
        <f t="shared" si="45"/>
        <v>0</v>
      </c>
      <c r="DU24">
        <f t="shared" si="45"/>
        <v>0</v>
      </c>
      <c r="DV24">
        <f t="shared" si="45"/>
        <v>0</v>
      </c>
      <c r="DW24">
        <f t="shared" si="45"/>
        <v>0</v>
      </c>
      <c r="DX24">
        <f t="shared" si="45"/>
        <v>0</v>
      </c>
      <c r="DY24">
        <f t="shared" si="45"/>
        <v>0</v>
      </c>
      <c r="DZ24">
        <f t="shared" si="45"/>
        <v>0</v>
      </c>
      <c r="EA24">
        <f t="shared" si="45"/>
        <v>0</v>
      </c>
      <c r="EB24">
        <f t="shared" si="45"/>
        <v>0</v>
      </c>
      <c r="EC24">
        <f t="shared" si="45"/>
        <v>0</v>
      </c>
      <c r="ED24">
        <f t="shared" si="46"/>
        <v>0</v>
      </c>
      <c r="EE24">
        <f t="shared" si="46"/>
        <v>0</v>
      </c>
      <c r="EF24">
        <f t="shared" si="46"/>
        <v>0</v>
      </c>
      <c r="EG24">
        <f t="shared" si="46"/>
        <v>0</v>
      </c>
      <c r="EH24">
        <f t="shared" si="46"/>
        <v>0</v>
      </c>
      <c r="EI24">
        <f t="shared" si="46"/>
        <v>0</v>
      </c>
      <c r="EJ24">
        <f t="shared" si="46"/>
        <v>0</v>
      </c>
      <c r="EK24">
        <f t="shared" si="46"/>
        <v>0</v>
      </c>
      <c r="EL24">
        <f t="shared" si="46"/>
        <v>0</v>
      </c>
      <c r="EM24">
        <f t="shared" si="46"/>
        <v>0</v>
      </c>
      <c r="EN24">
        <f t="shared" si="47"/>
        <v>0</v>
      </c>
      <c r="EO24">
        <f t="shared" si="47"/>
        <v>0</v>
      </c>
      <c r="EP24">
        <f t="shared" si="47"/>
        <v>0</v>
      </c>
      <c r="EQ24">
        <f t="shared" si="47"/>
        <v>0</v>
      </c>
      <c r="ER24">
        <f t="shared" si="47"/>
        <v>0</v>
      </c>
      <c r="ES24">
        <f t="shared" si="47"/>
        <v>0</v>
      </c>
      <c r="ET24">
        <f t="shared" si="47"/>
        <v>0</v>
      </c>
      <c r="EU24">
        <f t="shared" si="47"/>
        <v>0</v>
      </c>
      <c r="EV24">
        <f t="shared" si="47"/>
        <v>0</v>
      </c>
      <c r="EW24">
        <f t="shared" si="47"/>
        <v>0</v>
      </c>
      <c r="EX24">
        <f t="shared" si="47"/>
        <v>0</v>
      </c>
      <c r="EZ24">
        <f t="shared" si="17"/>
        <v>4.7079288346621152E-2</v>
      </c>
      <c r="FB24">
        <f t="shared" si="15"/>
        <v>0.47109657593303256</v>
      </c>
      <c r="FC24">
        <f t="shared" si="16"/>
        <v>0.11172011068657139</v>
      </c>
    </row>
    <row r="25" spans="1:159" x14ac:dyDescent="0.25">
      <c r="A25">
        <v>390</v>
      </c>
      <c r="B25" s="19">
        <f>'Input spectra'!Y24</f>
        <v>7.97564483552754E-2</v>
      </c>
      <c r="C25">
        <f>'Input spectra'!D24</f>
        <v>1.0771247925138301</v>
      </c>
      <c r="D25">
        <f t="shared" si="33"/>
        <v>2.0653927966864227E-2</v>
      </c>
      <c r="E25">
        <f t="shared" si="33"/>
        <v>1.1870523040823117E-2</v>
      </c>
      <c r="F25">
        <f t="shared" si="33"/>
        <v>6.8220308613175856E-3</v>
      </c>
      <c r="G25">
        <f t="shared" si="33"/>
        <v>3.9204307278315215E-3</v>
      </c>
      <c r="H25">
        <f t="shared" si="33"/>
        <v>2.2528372324644862E-3</v>
      </c>
      <c r="I25">
        <f t="shared" si="33"/>
        <v>1.294498075069643E-3</v>
      </c>
      <c r="J25">
        <f t="shared" si="33"/>
        <v>7.4378633543331521E-4</v>
      </c>
      <c r="K25">
        <f t="shared" si="33"/>
        <v>4.2733630947220009E-4</v>
      </c>
      <c r="L25">
        <f t="shared" si="33"/>
        <v>2.4550809697844954E-4</v>
      </c>
      <c r="M25">
        <f t="shared" si="33"/>
        <v>1.4103791300999039E-4</v>
      </c>
      <c r="N25">
        <f t="shared" si="34"/>
        <v>8.1017632415035217E-5</v>
      </c>
      <c r="O25">
        <f t="shared" si="34"/>
        <v>4.6536790495477985E-5</v>
      </c>
      <c r="P25">
        <f t="shared" si="34"/>
        <v>2.672920784695849E-5</v>
      </c>
      <c r="Q25">
        <f t="shared" si="34"/>
        <v>1.5351403670773409E-5</v>
      </c>
      <c r="R25">
        <f t="shared" si="34"/>
        <v>8.8162113367670273E-6</v>
      </c>
      <c r="S25">
        <f t="shared" si="34"/>
        <v>5.0627599040466193E-6</v>
      </c>
      <c r="T25">
        <f t="shared" si="34"/>
        <v>2.9071245710757827E-6</v>
      </c>
      <c r="U25">
        <f t="shared" si="34"/>
        <v>1.6692079379274004E-6</v>
      </c>
      <c r="V25">
        <f t="shared" si="34"/>
        <v>9.5835682025079001E-7</v>
      </c>
      <c r="W25">
        <f t="shared" si="34"/>
        <v>5.5019105640198151E-7</v>
      </c>
      <c r="X25">
        <f t="shared" si="35"/>
        <v>3.1584120586480426E-7</v>
      </c>
      <c r="Y25">
        <f t="shared" si="35"/>
        <v>1.8129778352758725E-7</v>
      </c>
      <c r="Z25">
        <f t="shared" si="35"/>
        <v>1.0406006624654226E-7</v>
      </c>
      <c r="AA25">
        <f t="shared" si="35"/>
        <v>5.9723195977693501E-8</v>
      </c>
      <c r="AB25">
        <f t="shared" si="35"/>
        <v>3.4274312094310832E-8</v>
      </c>
      <c r="AC25">
        <f t="shared" si="35"/>
        <v>1.9668019462808778E-8</v>
      </c>
      <c r="AD25">
        <f t="shared" si="35"/>
        <v>1.1285429245111866E-8</v>
      </c>
      <c r="AE25">
        <f t="shared" si="35"/>
        <v>6.4750106078895578E-9</v>
      </c>
      <c r="AF25">
        <f t="shared" si="35"/>
        <v>3.714729519350906E-9</v>
      </c>
      <c r="AG25">
        <f t="shared" si="35"/>
        <v>2.1309711221233277E-9</v>
      </c>
      <c r="AH25">
        <f t="shared" si="36"/>
        <v>1.2223368715535067E-9</v>
      </c>
      <c r="AI25">
        <f t="shared" si="36"/>
        <v>7.0107833675230132E-10</v>
      </c>
      <c r="AJ25">
        <f t="shared" si="36"/>
        <v>4.0207193266791949E-10</v>
      </c>
      <c r="AK25">
        <f t="shared" si="36"/>
        <v>2.3056947387790719E-10</v>
      </c>
      <c r="AL25">
        <f t="shared" si="36"/>
        <v>1.3220867311755785E-10</v>
      </c>
      <c r="AM25">
        <f t="shared" si="36"/>
        <v>7.5801429347434692E-11</v>
      </c>
      <c r="AN25">
        <f t="shared" si="36"/>
        <v>4.3456360847850134E-11</v>
      </c>
      <c r="AO25">
        <f t="shared" si="36"/>
        <v>2.4910761406981651E-11</v>
      </c>
      <c r="AP25">
        <f t="shared" si="36"/>
        <v>1.4278332458826513E-11</v>
      </c>
      <c r="AQ25">
        <f t="shared" si="36"/>
        <v>8.1832146736376946E-12</v>
      </c>
      <c r="AR25">
        <f t="shared" si="37"/>
        <v>4.689488390607999E-12</v>
      </c>
      <c r="AS25">
        <f t="shared" si="37"/>
        <v>2.6870832622705444E-12</v>
      </c>
      <c r="AT25">
        <f t="shared" si="37"/>
        <v>1.5395364053078587E-12</v>
      </c>
      <c r="AU25">
        <f t="shared" si="37"/>
        <v>8.8196427823964767E-13</v>
      </c>
      <c r="AV25">
        <f t="shared" si="37"/>
        <v>5.0519983690612149E-13</v>
      </c>
      <c r="AW25">
        <f t="shared" si="37"/>
        <v>2.8935136105941039E-13</v>
      </c>
      <c r="AX25">
        <f t="shared" si="37"/>
        <v>1.4958178557461659E-13</v>
      </c>
      <c r="AY25">
        <f t="shared" si="37"/>
        <v>7.4329649241462527E-14</v>
      </c>
      <c r="AZ25">
        <f t="shared" si="37"/>
        <v>3.8911727221893692E-14</v>
      </c>
      <c r="BA25">
        <f t="shared" si="37"/>
        <v>2.0728635821113789E-14</v>
      </c>
      <c r="BB25">
        <f t="shared" si="38"/>
        <v>1.1151722853546809E-14</v>
      </c>
      <c r="BC25">
        <f t="shared" si="38"/>
        <v>6.0394681181769368E-15</v>
      </c>
      <c r="BD25">
        <f t="shared" si="38"/>
        <v>3.2869324121690274E-15</v>
      </c>
      <c r="BE25">
        <f t="shared" si="38"/>
        <v>1.7958012454260396E-15</v>
      </c>
      <c r="BF25">
        <f t="shared" si="38"/>
        <v>9.8422420571105563E-16</v>
      </c>
      <c r="BG25">
        <f t="shared" si="38"/>
        <v>5.4085427615782971E-16</v>
      </c>
      <c r="BH25">
        <f t="shared" si="38"/>
        <v>2.9788961192018888E-16</v>
      </c>
      <c r="BI25">
        <f t="shared" si="38"/>
        <v>1.6439749328858138E-16</v>
      </c>
      <c r="BJ25">
        <f t="shared" si="38"/>
        <v>9.0886990951389556E-17</v>
      </c>
      <c r="BK25">
        <f t="shared" si="38"/>
        <v>5.0326385254829566E-17</v>
      </c>
      <c r="BL25">
        <f t="shared" si="39"/>
        <v>2.7906925031204606E-17</v>
      </c>
      <c r="BM25">
        <f t="shared" si="39"/>
        <v>1.5495153033035655E-17</v>
      </c>
      <c r="BN25">
        <f t="shared" si="39"/>
        <v>8.6139246426220531E-18</v>
      </c>
      <c r="BO25">
        <f t="shared" si="39"/>
        <v>4.7938872159811939E-18</v>
      </c>
      <c r="BP25">
        <f t="shared" si="39"/>
        <v>2.6706784729035305E-18</v>
      </c>
      <c r="BQ25">
        <f t="shared" si="39"/>
        <v>1.4892659204868119E-18</v>
      </c>
      <c r="BR25">
        <f t="shared" si="39"/>
        <v>8.312144849792996E-19</v>
      </c>
      <c r="BS25">
        <f t="shared" si="39"/>
        <v>4.6432329957548347E-19</v>
      </c>
      <c r="BT25">
        <f t="shared" si="39"/>
        <v>2.5958117281812825E-19</v>
      </c>
      <c r="BU25">
        <f t="shared" si="39"/>
        <v>1.4522861131514215E-19</v>
      </c>
      <c r="BV25">
        <f t="shared" si="40"/>
        <v>8.1309300441430994E-20</v>
      </c>
      <c r="BW25">
        <f t="shared" si="40"/>
        <v>4.5553489358963589E-20</v>
      </c>
      <c r="BX25">
        <f t="shared" si="40"/>
        <v>2.553772269773657E-20</v>
      </c>
      <c r="BY25">
        <f t="shared" si="40"/>
        <v>1.4325463551986159E-20</v>
      </c>
      <c r="BZ25">
        <f t="shared" si="40"/>
        <v>8.0406130305989464E-21</v>
      </c>
      <c r="CA25">
        <f t="shared" si="40"/>
        <v>4.5155690966419122E-21</v>
      </c>
      <c r="CB25">
        <f t="shared" si="40"/>
        <v>2.537280013685231E-21</v>
      </c>
      <c r="CC25">
        <f t="shared" si="40"/>
        <v>1.426419747242225E-21</v>
      </c>
      <c r="CD25">
        <f t="shared" si="40"/>
        <v>8.023067571604165E-22</v>
      </c>
      <c r="CE25">
        <f t="shared" si="40"/>
        <v>4.51480963718204E-22</v>
      </c>
      <c r="CF25">
        <f t="shared" si="41"/>
        <v>2.5417719646190986E-22</v>
      </c>
      <c r="CG25">
        <f t="shared" si="41"/>
        <v>1.4316096801100417E-22</v>
      </c>
      <c r="CH25">
        <f t="shared" si="41"/>
        <v>8.0667159073490075E-23</v>
      </c>
      <c r="CI25">
        <f t="shared" si="41"/>
        <v>4.5472265713777667E-23</v>
      </c>
      <c r="CJ25">
        <f t="shared" si="41"/>
        <v>2.5642956349232417E-23</v>
      </c>
      <c r="CK25">
        <f t="shared" si="41"/>
        <v>1.4466236834879366E-23</v>
      </c>
      <c r="CL25">
        <f t="shared" si="41"/>
        <v>8.1640123176527653E-24</v>
      </c>
      <c r="CM25">
        <f t="shared" si="41"/>
        <v>4.6090057075095727E-24</v>
      </c>
      <c r="CN25">
        <f t="shared" si="41"/>
        <v>2.602924266146793E-24</v>
      </c>
      <c r="CO25">
        <f t="shared" si="41"/>
        <v>1.4704895190942133E-24</v>
      </c>
      <c r="CP25">
        <f t="shared" si="42"/>
        <v>8.3100588791927629E-25</v>
      </c>
      <c r="CQ25">
        <f t="shared" si="42"/>
        <v>4.6976850605416608E-25</v>
      </c>
      <c r="CR25">
        <f t="shared" si="42"/>
        <v>1.7588480515099197E-25</v>
      </c>
      <c r="CS25">
        <f t="shared" si="42"/>
        <v>6.6433405338026719E-26</v>
      </c>
      <c r="CT25">
        <f t="shared" si="42"/>
        <v>2.6754635595212049E-26</v>
      </c>
      <c r="CU25">
        <f t="shared" si="42"/>
        <v>1.0823407412515438E-26</v>
      </c>
      <c r="CV25">
        <f t="shared" si="42"/>
        <v>4.2976436229666023E-27</v>
      </c>
      <c r="CW25">
        <f t="shared" si="42"/>
        <v>1.6428421820898198E-27</v>
      </c>
      <c r="CX25">
        <f t="shared" si="42"/>
        <v>5.899961353294605E-28</v>
      </c>
      <c r="CY25">
        <f t="shared" si="42"/>
        <v>1.9132354184731539E-28</v>
      </c>
      <c r="CZ25">
        <f t="shared" si="43"/>
        <v>5.1734410350493673E-29</v>
      </c>
      <c r="DA25">
        <f t="shared" si="43"/>
        <v>9.4143401570038129E-30</v>
      </c>
      <c r="DB25">
        <f t="shared" si="43"/>
        <v>3.4775823990573951E-31</v>
      </c>
      <c r="DC25">
        <f t="shared" si="43"/>
        <v>0</v>
      </c>
      <c r="DD25">
        <f t="shared" si="43"/>
        <v>0</v>
      </c>
      <c r="DE25">
        <f t="shared" si="43"/>
        <v>0</v>
      </c>
      <c r="DF25">
        <f t="shared" si="43"/>
        <v>0</v>
      </c>
      <c r="DG25">
        <f t="shared" si="43"/>
        <v>0</v>
      </c>
      <c r="DH25">
        <f t="shared" si="43"/>
        <v>0</v>
      </c>
      <c r="DI25">
        <f t="shared" si="43"/>
        <v>0</v>
      </c>
      <c r="DJ25">
        <f t="shared" si="44"/>
        <v>0</v>
      </c>
      <c r="DK25">
        <f t="shared" si="44"/>
        <v>0</v>
      </c>
      <c r="DL25">
        <f t="shared" si="44"/>
        <v>0</v>
      </c>
      <c r="DM25">
        <f t="shared" si="44"/>
        <v>0</v>
      </c>
      <c r="DN25">
        <f t="shared" si="44"/>
        <v>0</v>
      </c>
      <c r="DO25">
        <f t="shared" si="44"/>
        <v>0</v>
      </c>
      <c r="DP25">
        <f t="shared" si="44"/>
        <v>0</v>
      </c>
      <c r="DQ25">
        <f t="shared" si="44"/>
        <v>0</v>
      </c>
      <c r="DR25">
        <f t="shared" si="44"/>
        <v>0</v>
      </c>
      <c r="DS25">
        <f t="shared" si="44"/>
        <v>0</v>
      </c>
      <c r="DT25">
        <f t="shared" si="45"/>
        <v>0</v>
      </c>
      <c r="DU25">
        <f t="shared" si="45"/>
        <v>0</v>
      </c>
      <c r="DV25">
        <f t="shared" si="45"/>
        <v>0</v>
      </c>
      <c r="DW25">
        <f t="shared" si="45"/>
        <v>0</v>
      </c>
      <c r="DX25">
        <f t="shared" si="45"/>
        <v>0</v>
      </c>
      <c r="DY25">
        <f t="shared" si="45"/>
        <v>0</v>
      </c>
      <c r="DZ25">
        <f t="shared" si="45"/>
        <v>0</v>
      </c>
      <c r="EA25">
        <f t="shared" si="45"/>
        <v>0</v>
      </c>
      <c r="EB25">
        <f t="shared" si="45"/>
        <v>0</v>
      </c>
      <c r="EC25">
        <f t="shared" si="45"/>
        <v>0</v>
      </c>
      <c r="ED25">
        <f t="shared" si="46"/>
        <v>0</v>
      </c>
      <c r="EE25">
        <f t="shared" si="46"/>
        <v>0</v>
      </c>
      <c r="EF25">
        <f t="shared" si="46"/>
        <v>0</v>
      </c>
      <c r="EG25">
        <f t="shared" si="46"/>
        <v>0</v>
      </c>
      <c r="EH25">
        <f t="shared" si="46"/>
        <v>0</v>
      </c>
      <c r="EI25">
        <f t="shared" si="46"/>
        <v>0</v>
      </c>
      <c r="EJ25">
        <f t="shared" si="46"/>
        <v>0</v>
      </c>
      <c r="EK25">
        <f t="shared" si="46"/>
        <v>0</v>
      </c>
      <c r="EL25">
        <f t="shared" si="46"/>
        <v>0</v>
      </c>
      <c r="EM25">
        <f t="shared" si="46"/>
        <v>0</v>
      </c>
      <c r="EN25">
        <f t="shared" si="47"/>
        <v>0</v>
      </c>
      <c r="EO25">
        <f t="shared" si="47"/>
        <v>0</v>
      </c>
      <c r="EP25">
        <f t="shared" si="47"/>
        <v>0</v>
      </c>
      <c r="EQ25">
        <f t="shared" si="47"/>
        <v>0</v>
      </c>
      <c r="ER25">
        <f t="shared" si="47"/>
        <v>0</v>
      </c>
      <c r="ES25">
        <f t="shared" si="47"/>
        <v>0</v>
      </c>
      <c r="ET25">
        <f t="shared" si="47"/>
        <v>0</v>
      </c>
      <c r="EU25">
        <f t="shared" si="47"/>
        <v>0</v>
      </c>
      <c r="EV25">
        <f t="shared" si="47"/>
        <v>0</v>
      </c>
      <c r="EW25">
        <f t="shared" si="47"/>
        <v>0</v>
      </c>
      <c r="EX25">
        <f t="shared" si="47"/>
        <v>0</v>
      </c>
      <c r="EZ25">
        <f t="shared" si="17"/>
        <v>4.856225678183896E-2</v>
      </c>
      <c r="FB25">
        <f t="shared" si="15"/>
        <v>0.4674779639149852</v>
      </c>
      <c r="FC25">
        <f t="shared" si="16"/>
        <v>0.11529499367984948</v>
      </c>
    </row>
    <row r="26" spans="1:159" x14ac:dyDescent="0.25">
      <c r="A26">
        <v>395</v>
      </c>
      <c r="B26" s="19">
        <f>'Input spectra'!Y25</f>
        <v>7.7198677480757899E-2</v>
      </c>
      <c r="C26">
        <f>'Input spectra'!D25</f>
        <v>1.03272186553267</v>
      </c>
      <c r="D26">
        <f t="shared" si="33"/>
        <v>2.0653927966864227E-2</v>
      </c>
      <c r="E26">
        <f t="shared" si="33"/>
        <v>1.2140118082636589E-2</v>
      </c>
      <c r="F26">
        <f t="shared" si="33"/>
        <v>7.1354241027818824E-3</v>
      </c>
      <c r="G26">
        <f t="shared" si="33"/>
        <v>4.1936574336827476E-3</v>
      </c>
      <c r="H26">
        <f t="shared" si="33"/>
        <v>2.4645749938764575E-3</v>
      </c>
      <c r="I26">
        <f t="shared" si="33"/>
        <v>1.4483272011644214E-3</v>
      </c>
      <c r="J26">
        <f t="shared" si="33"/>
        <v>8.5107244439491889E-4</v>
      </c>
      <c r="K26">
        <f t="shared" si="33"/>
        <v>5.0008195614398114E-4</v>
      </c>
      <c r="L26">
        <f t="shared" si="33"/>
        <v>2.9382602864737041E-4</v>
      </c>
      <c r="M26">
        <f t="shared" si="33"/>
        <v>1.7262884859698259E-4</v>
      </c>
      <c r="N26">
        <f t="shared" si="34"/>
        <v>1.0141684695520617E-4</v>
      </c>
      <c r="O26">
        <f t="shared" si="34"/>
        <v>5.9577193388692812E-5</v>
      </c>
      <c r="P26">
        <f t="shared" si="34"/>
        <v>3.4996350383419647E-5</v>
      </c>
      <c r="Q26">
        <f t="shared" si="34"/>
        <v>2.0555962435730964E-5</v>
      </c>
      <c r="R26">
        <f t="shared" si="34"/>
        <v>1.2073266065553893E-5</v>
      </c>
      <c r="S26">
        <f t="shared" si="34"/>
        <v>7.0906029472701596E-6</v>
      </c>
      <c r="T26">
        <f t="shared" si="34"/>
        <v>4.1640173691697523E-6</v>
      </c>
      <c r="U26">
        <f t="shared" si="34"/>
        <v>2.445188742095505E-6</v>
      </c>
      <c r="V26">
        <f t="shared" si="34"/>
        <v>1.4357612893623856E-6</v>
      </c>
      <c r="W26">
        <f t="shared" si="34"/>
        <v>8.4298837187541647E-7</v>
      </c>
      <c r="X26">
        <f t="shared" si="35"/>
        <v>4.9491418591873706E-7</v>
      </c>
      <c r="Y26">
        <f t="shared" si="35"/>
        <v>2.905404892521151E-7</v>
      </c>
      <c r="Z26">
        <f t="shared" si="35"/>
        <v>1.7054984246861546E-7</v>
      </c>
      <c r="AA26">
        <f t="shared" si="35"/>
        <v>1.0010674038525256E-7</v>
      </c>
      <c r="AB26">
        <f t="shared" si="35"/>
        <v>5.8754628266866756E-8</v>
      </c>
      <c r="AC26">
        <f t="shared" si="35"/>
        <v>3.4481569143674181E-8</v>
      </c>
      <c r="AD26">
        <f t="shared" si="35"/>
        <v>2.0234735389272735E-8</v>
      </c>
      <c r="AE26">
        <f t="shared" si="35"/>
        <v>1.187334226542942E-8</v>
      </c>
      <c r="AF26">
        <f t="shared" si="35"/>
        <v>6.9664697474874076E-9</v>
      </c>
      <c r="AG26">
        <f t="shared" si="35"/>
        <v>4.0871086088865001E-9</v>
      </c>
      <c r="AH26">
        <f t="shared" si="36"/>
        <v>2.3976323087930714E-9</v>
      </c>
      <c r="AI26">
        <f t="shared" si="36"/>
        <v>1.4064078221124908E-9</v>
      </c>
      <c r="AJ26">
        <f t="shared" si="36"/>
        <v>8.2490044645820479E-10</v>
      </c>
      <c r="AK26">
        <f t="shared" si="36"/>
        <v>4.8378527481929504E-10</v>
      </c>
      <c r="AL26">
        <f t="shared" si="36"/>
        <v>2.8370294173937381E-10</v>
      </c>
      <c r="AM26">
        <f t="shared" si="36"/>
        <v>1.6635441948971651E-10</v>
      </c>
      <c r="AN26">
        <f t="shared" si="36"/>
        <v>9.753564456374561E-11</v>
      </c>
      <c r="AO26">
        <f t="shared" si="36"/>
        <v>5.7180778203251117E-11</v>
      </c>
      <c r="AP26">
        <f t="shared" si="36"/>
        <v>3.3519196932502462E-11</v>
      </c>
      <c r="AQ26">
        <f t="shared" si="36"/>
        <v>1.964685840340307E-11</v>
      </c>
      <c r="AR26">
        <f t="shared" si="37"/>
        <v>1.1514569130560749E-11</v>
      </c>
      <c r="AS26">
        <f t="shared" si="37"/>
        <v>6.7477099450995378E-12</v>
      </c>
      <c r="AT26">
        <f t="shared" si="37"/>
        <v>3.9538328091184739E-12</v>
      </c>
      <c r="AU26">
        <f t="shared" si="37"/>
        <v>2.3165004501497245E-12</v>
      </c>
      <c r="AV26">
        <f t="shared" si="37"/>
        <v>1.3570556289729775E-12</v>
      </c>
      <c r="AW26">
        <f t="shared" si="37"/>
        <v>7.949009835244755E-13</v>
      </c>
      <c r="AX26">
        <f t="shared" si="37"/>
        <v>4.2026117806242189E-13</v>
      </c>
      <c r="AY26">
        <f t="shared" si="37"/>
        <v>2.1357759877922883E-13</v>
      </c>
      <c r="AZ26">
        <f t="shared" si="37"/>
        <v>1.1434763337602443E-13</v>
      </c>
      <c r="BA26">
        <f t="shared" si="37"/>
        <v>6.2297475644133105E-14</v>
      </c>
      <c r="BB26">
        <f t="shared" si="38"/>
        <v>3.427636435847785E-14</v>
      </c>
      <c r="BC26">
        <f t="shared" si="38"/>
        <v>1.8984734666746172E-14</v>
      </c>
      <c r="BD26">
        <f t="shared" si="38"/>
        <v>1.056695038705896E-14</v>
      </c>
      <c r="BE26">
        <f t="shared" si="38"/>
        <v>5.9043245043496249E-15</v>
      </c>
      <c r="BF26">
        <f t="shared" si="38"/>
        <v>3.3094745635626975E-15</v>
      </c>
      <c r="BG26">
        <f t="shared" si="38"/>
        <v>1.8599374073941551E-15</v>
      </c>
      <c r="BH26">
        <f t="shared" si="38"/>
        <v>1.0476747466401287E-15</v>
      </c>
      <c r="BI26">
        <f t="shared" si="38"/>
        <v>5.9131563712963938E-16</v>
      </c>
      <c r="BJ26">
        <f t="shared" si="38"/>
        <v>3.3433277544098951E-16</v>
      </c>
      <c r="BK26">
        <f t="shared" si="38"/>
        <v>1.8933287162076375E-16</v>
      </c>
      <c r="BL26">
        <f t="shared" si="39"/>
        <v>1.0737305882892407E-16</v>
      </c>
      <c r="BM26">
        <f t="shared" si="39"/>
        <v>6.0972256103440228E-17</v>
      </c>
      <c r="BN26">
        <f t="shared" si="39"/>
        <v>3.4664945291486775E-17</v>
      </c>
      <c r="BO26">
        <f t="shared" si="39"/>
        <v>1.9730146910891483E-17</v>
      </c>
      <c r="BP26">
        <f t="shared" si="39"/>
        <v>1.1241316307618168E-17</v>
      </c>
      <c r="BQ26">
        <f t="shared" si="39"/>
        <v>6.410927558083585E-18</v>
      </c>
      <c r="BR26">
        <f t="shared" si="39"/>
        <v>3.6594412264472321E-18</v>
      </c>
      <c r="BS26">
        <f t="shared" si="39"/>
        <v>2.0906205079527023E-18</v>
      </c>
      <c r="BT26">
        <f t="shared" si="39"/>
        <v>1.1953111627306583E-18</v>
      </c>
      <c r="BU26">
        <f t="shared" si="39"/>
        <v>6.8393215936482626E-19</v>
      </c>
      <c r="BV26">
        <f t="shared" si="40"/>
        <v>3.9161031346629647E-19</v>
      </c>
      <c r="BW26">
        <f t="shared" si="40"/>
        <v>2.2438230298576857E-19</v>
      </c>
      <c r="BX26">
        <f t="shared" si="40"/>
        <v>1.2864774393833784E-19</v>
      </c>
      <c r="BY26">
        <f t="shared" si="40"/>
        <v>7.3804313907081777E-20</v>
      </c>
      <c r="BZ26">
        <f t="shared" si="40"/>
        <v>4.2365787191168122E-20</v>
      </c>
      <c r="CA26">
        <f t="shared" si="40"/>
        <v>2.4332776485139783E-20</v>
      </c>
      <c r="CB26">
        <f t="shared" si="40"/>
        <v>1.3983008730530171E-20</v>
      </c>
      <c r="CC26">
        <f t="shared" si="40"/>
        <v>8.0395664378156816E-21</v>
      </c>
      <c r="CD26">
        <f t="shared" si="40"/>
        <v>4.624649161273152E-21</v>
      </c>
      <c r="CE26">
        <f t="shared" si="40"/>
        <v>2.6615267820440111E-21</v>
      </c>
      <c r="CF26">
        <f t="shared" si="41"/>
        <v>1.5324313855191374E-21</v>
      </c>
      <c r="CG26">
        <f t="shared" si="41"/>
        <v>8.8271830951650916E-22</v>
      </c>
      <c r="CH26">
        <f t="shared" si="41"/>
        <v>5.0868312021851952E-22</v>
      </c>
      <c r="CI26">
        <f t="shared" si="41"/>
        <v>2.9325823334389741E-22</v>
      </c>
      <c r="CJ26">
        <f t="shared" si="41"/>
        <v>1.6913160440972375E-22</v>
      </c>
      <c r="CK26">
        <f t="shared" si="41"/>
        <v>9.7581008481548585E-23</v>
      </c>
      <c r="CL26">
        <f t="shared" si="41"/>
        <v>5.6320491764962316E-23</v>
      </c>
      <c r="CM26">
        <f t="shared" si="41"/>
        <v>3.2517944725726622E-23</v>
      </c>
      <c r="CN26">
        <f t="shared" si="41"/>
        <v>1.8781506739308178E-23</v>
      </c>
      <c r="CO26">
        <f t="shared" si="41"/>
        <v>1.0851352894903773E-23</v>
      </c>
      <c r="CP26">
        <f t="shared" si="42"/>
        <v>6.2716109609413407E-24</v>
      </c>
      <c r="CQ26">
        <f t="shared" si="42"/>
        <v>3.6258677779352285E-24</v>
      </c>
      <c r="CR26">
        <f t="shared" si="42"/>
        <v>1.3883834972322818E-24</v>
      </c>
      <c r="CS26">
        <f t="shared" si="42"/>
        <v>5.363159230810136E-25</v>
      </c>
      <c r="CT26">
        <f t="shared" si="42"/>
        <v>2.2089519669578344E-25</v>
      </c>
      <c r="CU26">
        <f t="shared" si="42"/>
        <v>9.1391181995491379E-26</v>
      </c>
      <c r="CV26">
        <f t="shared" si="42"/>
        <v>3.7112801846015577E-26</v>
      </c>
      <c r="CW26">
        <f t="shared" si="42"/>
        <v>1.4509159153778276E-26</v>
      </c>
      <c r="CX26">
        <f t="shared" si="42"/>
        <v>5.3290356028460413E-27</v>
      </c>
      <c r="CY26">
        <f t="shared" si="42"/>
        <v>1.7673433194527227E-27</v>
      </c>
      <c r="CZ26">
        <f t="shared" si="43"/>
        <v>4.8874808605805599E-28</v>
      </c>
      <c r="DA26">
        <f t="shared" si="43"/>
        <v>9.0959592897163888E-29</v>
      </c>
      <c r="DB26">
        <f t="shared" si="43"/>
        <v>3.4362844482864612E-30</v>
      </c>
      <c r="DC26">
        <f t="shared" si="43"/>
        <v>0</v>
      </c>
      <c r="DD26">
        <f t="shared" si="43"/>
        <v>0</v>
      </c>
      <c r="DE26">
        <f t="shared" si="43"/>
        <v>0</v>
      </c>
      <c r="DF26">
        <f t="shared" si="43"/>
        <v>0</v>
      </c>
      <c r="DG26">
        <f t="shared" si="43"/>
        <v>0</v>
      </c>
      <c r="DH26">
        <f t="shared" si="43"/>
        <v>0</v>
      </c>
      <c r="DI26">
        <f t="shared" si="43"/>
        <v>0</v>
      </c>
      <c r="DJ26">
        <f t="shared" si="44"/>
        <v>0</v>
      </c>
      <c r="DK26">
        <f t="shared" si="44"/>
        <v>0</v>
      </c>
      <c r="DL26">
        <f t="shared" si="44"/>
        <v>0</v>
      </c>
      <c r="DM26">
        <f t="shared" si="44"/>
        <v>0</v>
      </c>
      <c r="DN26">
        <f t="shared" si="44"/>
        <v>0</v>
      </c>
      <c r="DO26">
        <f t="shared" si="44"/>
        <v>0</v>
      </c>
      <c r="DP26">
        <f t="shared" si="44"/>
        <v>0</v>
      </c>
      <c r="DQ26">
        <f t="shared" si="44"/>
        <v>0</v>
      </c>
      <c r="DR26">
        <f t="shared" si="44"/>
        <v>0</v>
      </c>
      <c r="DS26">
        <f t="shared" si="44"/>
        <v>0</v>
      </c>
      <c r="DT26">
        <f t="shared" si="45"/>
        <v>0</v>
      </c>
      <c r="DU26">
        <f t="shared" si="45"/>
        <v>0</v>
      </c>
      <c r="DV26">
        <f t="shared" si="45"/>
        <v>0</v>
      </c>
      <c r="DW26">
        <f t="shared" si="45"/>
        <v>0</v>
      </c>
      <c r="DX26">
        <f t="shared" si="45"/>
        <v>0</v>
      </c>
      <c r="DY26">
        <f t="shared" si="45"/>
        <v>0</v>
      </c>
      <c r="DZ26">
        <f t="shared" si="45"/>
        <v>0</v>
      </c>
      <c r="EA26">
        <f t="shared" si="45"/>
        <v>0</v>
      </c>
      <c r="EB26">
        <f t="shared" si="45"/>
        <v>0</v>
      </c>
      <c r="EC26">
        <f t="shared" si="45"/>
        <v>0</v>
      </c>
      <c r="ED26">
        <f t="shared" si="46"/>
        <v>0</v>
      </c>
      <c r="EE26">
        <f t="shared" si="46"/>
        <v>0</v>
      </c>
      <c r="EF26">
        <f t="shared" si="46"/>
        <v>0</v>
      </c>
      <c r="EG26">
        <f t="shared" si="46"/>
        <v>0</v>
      </c>
      <c r="EH26">
        <f t="shared" si="46"/>
        <v>0</v>
      </c>
      <c r="EI26">
        <f t="shared" si="46"/>
        <v>0</v>
      </c>
      <c r="EJ26">
        <f t="shared" si="46"/>
        <v>0</v>
      </c>
      <c r="EK26">
        <f t="shared" si="46"/>
        <v>0</v>
      </c>
      <c r="EL26">
        <f t="shared" si="46"/>
        <v>0</v>
      </c>
      <c r="EM26">
        <f t="shared" si="46"/>
        <v>0</v>
      </c>
      <c r="EN26">
        <f t="shared" si="47"/>
        <v>0</v>
      </c>
      <c r="EO26">
        <f t="shared" si="47"/>
        <v>0</v>
      </c>
      <c r="EP26">
        <f t="shared" si="47"/>
        <v>0</v>
      </c>
      <c r="EQ26">
        <f t="shared" si="47"/>
        <v>0</v>
      </c>
      <c r="ER26">
        <f t="shared" si="47"/>
        <v>0</v>
      </c>
      <c r="ES26">
        <f t="shared" si="47"/>
        <v>0</v>
      </c>
      <c r="ET26">
        <f t="shared" si="47"/>
        <v>0</v>
      </c>
      <c r="EU26">
        <f t="shared" si="47"/>
        <v>0</v>
      </c>
      <c r="EV26">
        <f t="shared" si="47"/>
        <v>0</v>
      </c>
      <c r="EW26">
        <f t="shared" si="47"/>
        <v>0</v>
      </c>
      <c r="EX26">
        <f t="shared" si="47"/>
        <v>0</v>
      </c>
      <c r="EZ26">
        <f t="shared" si="17"/>
        <v>5.0099435544087453E-2</v>
      </c>
      <c r="FB26">
        <f t="shared" si="15"/>
        <v>0.46361327188791396</v>
      </c>
      <c r="FC26">
        <f t="shared" si="16"/>
        <v>0.11885569358573241</v>
      </c>
    </row>
    <row r="27" spans="1:159" x14ac:dyDescent="0.25">
      <c r="A27">
        <v>400</v>
      </c>
      <c r="B27" s="19">
        <f>'Input spectra'!Y26</f>
        <v>7.4640906606240301E-2</v>
      </c>
      <c r="C27">
        <f>'Input spectra'!D26</f>
        <v>0.99938853219933799</v>
      </c>
      <c r="D27">
        <f t="shared" si="33"/>
        <v>2.0653927966864227E-2</v>
      </c>
      <c r="E27">
        <f t="shared" si="33"/>
        <v>1.2347306672342304E-2</v>
      </c>
      <c r="F27">
        <f t="shared" si="33"/>
        <v>7.3810549565905001E-3</v>
      </c>
      <c r="G27">
        <f t="shared" si="33"/>
        <v>4.4120550573390335E-3</v>
      </c>
      <c r="H27">
        <f t="shared" si="33"/>
        <v>2.6371773283828961E-3</v>
      </c>
      <c r="I27">
        <f t="shared" si="33"/>
        <v>1.5762071999795824E-3</v>
      </c>
      <c r="J27">
        <f t="shared" si="33"/>
        <v>9.4202509657752721E-4</v>
      </c>
      <c r="K27">
        <f t="shared" si="33"/>
        <v>5.629715553784302E-4</v>
      </c>
      <c r="L27">
        <f t="shared" si="33"/>
        <v>3.3642236287655136E-4</v>
      </c>
      <c r="M27">
        <f t="shared" si="33"/>
        <v>2.0102834134178008E-4</v>
      </c>
      <c r="N27">
        <f t="shared" si="34"/>
        <v>1.2011668657457368E-4</v>
      </c>
      <c r="O27">
        <f t="shared" si="34"/>
        <v>7.1766638330848578E-5</v>
      </c>
      <c r="P27">
        <f t="shared" si="34"/>
        <v>4.2876037624269241E-5</v>
      </c>
      <c r="Q27">
        <f t="shared" si="34"/>
        <v>2.5614095630471413E-5</v>
      </c>
      <c r="R27">
        <f t="shared" si="34"/>
        <v>1.5300841160990233E-5</v>
      </c>
      <c r="S27">
        <f t="shared" si="34"/>
        <v>9.1395123912831962E-6</v>
      </c>
      <c r="T27">
        <f t="shared" si="34"/>
        <v>5.4588569721467295E-6</v>
      </c>
      <c r="U27">
        <f t="shared" si="34"/>
        <v>3.2602499326551614E-6</v>
      </c>
      <c r="V27">
        <f t="shared" si="34"/>
        <v>1.9470184672994354E-6</v>
      </c>
      <c r="W27">
        <f t="shared" si="34"/>
        <v>1.1626760832957264E-6</v>
      </c>
      <c r="X27">
        <f t="shared" si="35"/>
        <v>6.9425078773462263E-7</v>
      </c>
      <c r="Y27">
        <f t="shared" si="35"/>
        <v>4.1451711449670414E-7</v>
      </c>
      <c r="Z27">
        <f t="shared" si="35"/>
        <v>2.474779155157132E-7</v>
      </c>
      <c r="AA27">
        <f t="shared" si="35"/>
        <v>1.4773988990630558E-7</v>
      </c>
      <c r="AB27">
        <f t="shared" si="35"/>
        <v>8.8191322959630561E-8</v>
      </c>
      <c r="AC27">
        <f t="shared" si="35"/>
        <v>5.2640513790128462E-8</v>
      </c>
      <c r="AD27">
        <f t="shared" si="35"/>
        <v>3.1418102482184765E-8</v>
      </c>
      <c r="AE27">
        <f t="shared" si="35"/>
        <v>1.8750149445970179E-8</v>
      </c>
      <c r="AF27">
        <f t="shared" si="35"/>
        <v>1.1189065749912275E-8</v>
      </c>
      <c r="AG27">
        <f t="shared" si="35"/>
        <v>6.6764649430501367E-9</v>
      </c>
      <c r="AH27">
        <f t="shared" si="36"/>
        <v>3.9834768765959542E-9</v>
      </c>
      <c r="AI27">
        <f t="shared" si="36"/>
        <v>2.3765136626254182E-9</v>
      </c>
      <c r="AJ27">
        <f t="shared" si="36"/>
        <v>1.4176855240835034E-9</v>
      </c>
      <c r="AK27">
        <f t="shared" si="36"/>
        <v>8.4562990985626777E-10</v>
      </c>
      <c r="AL27">
        <f t="shared" si="36"/>
        <v>5.0436025207244548E-10</v>
      </c>
      <c r="AM27">
        <f t="shared" si="36"/>
        <v>3.0078812129555111E-10</v>
      </c>
      <c r="AN27">
        <f t="shared" si="36"/>
        <v>1.7936554451355778E-10</v>
      </c>
      <c r="AO27">
        <f t="shared" si="36"/>
        <v>1.0694858611816199E-10</v>
      </c>
      <c r="AP27">
        <f t="shared" si="36"/>
        <v>6.3762878551014489E-11</v>
      </c>
      <c r="AQ27">
        <f t="shared" si="36"/>
        <v>3.8011652378260444E-11</v>
      </c>
      <c r="AR27">
        <f t="shared" si="37"/>
        <v>2.2657951833322347E-11</v>
      </c>
      <c r="AS27">
        <f t="shared" si="37"/>
        <v>1.3504505545109487E-11</v>
      </c>
      <c r="AT27">
        <f t="shared" si="37"/>
        <v>8.0480359278312003E-12</v>
      </c>
      <c r="AU27">
        <f t="shared" si="37"/>
        <v>4.7957144760475242E-12</v>
      </c>
      <c r="AV27">
        <f t="shared" si="37"/>
        <v>2.8573793663018668E-12</v>
      </c>
      <c r="AW27">
        <f t="shared" si="37"/>
        <v>1.7022863305627594E-12</v>
      </c>
      <c r="AX27">
        <f t="shared" si="37"/>
        <v>9.1535208464720768E-13</v>
      </c>
      <c r="AY27">
        <f t="shared" si="37"/>
        <v>4.7312285164315969E-13</v>
      </c>
      <c r="AZ27">
        <f t="shared" si="37"/>
        <v>2.5762898933431456E-13</v>
      </c>
      <c r="BA27">
        <f t="shared" si="37"/>
        <v>1.4275368314487742E-13</v>
      </c>
      <c r="BB27">
        <f t="shared" si="38"/>
        <v>7.9884210589187092E-14</v>
      </c>
      <c r="BC27">
        <f t="shared" si="38"/>
        <v>4.5000781176812584E-14</v>
      </c>
      <c r="BD27">
        <f t="shared" si="38"/>
        <v>2.5475018812537887E-14</v>
      </c>
      <c r="BE27">
        <f t="shared" si="38"/>
        <v>1.4477193776780386E-14</v>
      </c>
      <c r="BF27">
        <f t="shared" si="38"/>
        <v>8.2532032472672015E-15</v>
      </c>
      <c r="BG27">
        <f t="shared" si="38"/>
        <v>4.71749171341732E-15</v>
      </c>
      <c r="BH27">
        <f t="shared" si="38"/>
        <v>2.7026425908190017E-15</v>
      </c>
      <c r="BI27">
        <f t="shared" si="38"/>
        <v>1.5514251542082536E-15</v>
      </c>
      <c r="BJ27">
        <f t="shared" si="38"/>
        <v>8.9215382597813863E-16</v>
      </c>
      <c r="BK27">
        <f t="shared" si="38"/>
        <v>5.1384973220673446E-16</v>
      </c>
      <c r="BL27">
        <f t="shared" si="39"/>
        <v>2.9638400477267091E-16</v>
      </c>
      <c r="BM27">
        <f t="shared" si="39"/>
        <v>1.7117527160870757E-16</v>
      </c>
      <c r="BN27">
        <f t="shared" si="39"/>
        <v>9.8980263031653162E-17</v>
      </c>
      <c r="BO27">
        <f t="shared" si="39"/>
        <v>5.7297771008147766E-17</v>
      </c>
      <c r="BP27">
        <f t="shared" si="39"/>
        <v>3.320273815570481E-17</v>
      </c>
      <c r="BQ27">
        <f t="shared" si="39"/>
        <v>1.9258698125025895E-17</v>
      </c>
      <c r="BR27">
        <f t="shared" si="39"/>
        <v>1.1180729914969116E-17</v>
      </c>
      <c r="BS27">
        <f t="shared" si="39"/>
        <v>6.4965069957922526E-18</v>
      </c>
      <c r="BT27">
        <f t="shared" si="39"/>
        <v>3.7777655631501057E-18</v>
      </c>
      <c r="BU27">
        <f t="shared" si="39"/>
        <v>2.1984489094361778E-18</v>
      </c>
      <c r="BV27">
        <f t="shared" si="40"/>
        <v>1.2802854115548112E-18</v>
      </c>
      <c r="BW27">
        <f t="shared" si="40"/>
        <v>7.4608893833158095E-19</v>
      </c>
      <c r="BX27">
        <f t="shared" si="40"/>
        <v>4.3506435054751035E-19</v>
      </c>
      <c r="BY27">
        <f t="shared" si="40"/>
        <v>2.5385305550441105E-19</v>
      </c>
      <c r="BZ27">
        <f t="shared" si="40"/>
        <v>1.4820581779235952E-19</v>
      </c>
      <c r="CA27">
        <f t="shared" si="40"/>
        <v>8.6574693465863686E-20</v>
      </c>
      <c r="CB27">
        <f t="shared" si="40"/>
        <v>5.059985222015812E-20</v>
      </c>
      <c r="CC27">
        <f t="shared" si="40"/>
        <v>2.958901936657265E-20</v>
      </c>
      <c r="CD27">
        <f t="shared" si="40"/>
        <v>1.7311155562394001E-20</v>
      </c>
      <c r="CE27">
        <f t="shared" si="40"/>
        <v>1.013275243815105E-20</v>
      </c>
      <c r="CF27">
        <f t="shared" si="41"/>
        <v>5.9337186957794964E-21</v>
      </c>
      <c r="CG27">
        <f t="shared" si="41"/>
        <v>3.476301007296728E-21</v>
      </c>
      <c r="CH27">
        <f t="shared" si="41"/>
        <v>2.0374731292359965E-21</v>
      </c>
      <c r="CI27">
        <f t="shared" si="41"/>
        <v>1.194659390569742E-21</v>
      </c>
      <c r="CJ27">
        <f t="shared" si="41"/>
        <v>7.0075786350568862E-22</v>
      </c>
      <c r="CK27">
        <f t="shared" si="41"/>
        <v>4.1120447972515737E-22</v>
      </c>
      <c r="CL27">
        <f t="shared" si="41"/>
        <v>2.4138389858357624E-22</v>
      </c>
      <c r="CM27">
        <f t="shared" si="41"/>
        <v>1.4174712907657561E-22</v>
      </c>
      <c r="CN27">
        <f t="shared" si="41"/>
        <v>8.3266620283885433E-23</v>
      </c>
      <c r="CO27">
        <f t="shared" si="41"/>
        <v>4.8929831280021993E-23</v>
      </c>
      <c r="CP27">
        <f t="shared" si="42"/>
        <v>2.876194591654894E-23</v>
      </c>
      <c r="CQ27">
        <f t="shared" si="42"/>
        <v>1.691221307853212E-23</v>
      </c>
      <c r="CR27">
        <f t="shared" si="42"/>
        <v>6.5863870059342125E-24</v>
      </c>
      <c r="CS27">
        <f t="shared" si="42"/>
        <v>2.5876636069242361E-24</v>
      </c>
      <c r="CT27">
        <f t="shared" si="42"/>
        <v>1.0839836282872297E-24</v>
      </c>
      <c r="CU27">
        <f t="shared" si="42"/>
        <v>4.5613150375807818E-25</v>
      </c>
      <c r="CV27">
        <f t="shared" si="42"/>
        <v>1.883904317047906E-25</v>
      </c>
      <c r="CW27">
        <f t="shared" si="42"/>
        <v>7.4907735278490354E-26</v>
      </c>
      <c r="CX27">
        <f t="shared" si="42"/>
        <v>2.7982232974811798E-26</v>
      </c>
      <c r="CY27">
        <f t="shared" si="42"/>
        <v>9.4385220106260963E-27</v>
      </c>
      <c r="CZ27">
        <f t="shared" si="43"/>
        <v>2.6547123119126439E-27</v>
      </c>
      <c r="DA27">
        <f t="shared" si="43"/>
        <v>5.0249324294807162E-28</v>
      </c>
      <c r="DB27">
        <f t="shared" si="43"/>
        <v>1.9307237938589026E-29</v>
      </c>
      <c r="DC27">
        <f t="shared" si="43"/>
        <v>0</v>
      </c>
      <c r="DD27">
        <f t="shared" si="43"/>
        <v>0</v>
      </c>
      <c r="DE27">
        <f t="shared" si="43"/>
        <v>0</v>
      </c>
      <c r="DF27">
        <f t="shared" si="43"/>
        <v>0</v>
      </c>
      <c r="DG27">
        <f t="shared" si="43"/>
        <v>0</v>
      </c>
      <c r="DH27">
        <f t="shared" si="43"/>
        <v>0</v>
      </c>
      <c r="DI27">
        <f t="shared" si="43"/>
        <v>0</v>
      </c>
      <c r="DJ27">
        <f t="shared" si="44"/>
        <v>0</v>
      </c>
      <c r="DK27">
        <f t="shared" si="44"/>
        <v>0</v>
      </c>
      <c r="DL27">
        <f t="shared" si="44"/>
        <v>0</v>
      </c>
      <c r="DM27">
        <f t="shared" si="44"/>
        <v>0</v>
      </c>
      <c r="DN27">
        <f t="shared" si="44"/>
        <v>0</v>
      </c>
      <c r="DO27">
        <f t="shared" si="44"/>
        <v>0</v>
      </c>
      <c r="DP27">
        <f t="shared" si="44"/>
        <v>0</v>
      </c>
      <c r="DQ27">
        <f t="shared" si="44"/>
        <v>0</v>
      </c>
      <c r="DR27">
        <f t="shared" si="44"/>
        <v>0</v>
      </c>
      <c r="DS27">
        <f t="shared" si="44"/>
        <v>0</v>
      </c>
      <c r="DT27">
        <f t="shared" si="45"/>
        <v>0</v>
      </c>
      <c r="DU27">
        <f t="shared" si="45"/>
        <v>0</v>
      </c>
      <c r="DV27">
        <f t="shared" si="45"/>
        <v>0</v>
      </c>
      <c r="DW27">
        <f t="shared" si="45"/>
        <v>0</v>
      </c>
      <c r="DX27">
        <f t="shared" si="45"/>
        <v>0</v>
      </c>
      <c r="DY27">
        <f t="shared" si="45"/>
        <v>0</v>
      </c>
      <c r="DZ27">
        <f t="shared" si="45"/>
        <v>0</v>
      </c>
      <c r="EA27">
        <f t="shared" si="45"/>
        <v>0</v>
      </c>
      <c r="EB27">
        <f t="shared" si="45"/>
        <v>0</v>
      </c>
      <c r="EC27">
        <f t="shared" si="45"/>
        <v>0</v>
      </c>
      <c r="ED27">
        <f t="shared" si="46"/>
        <v>0</v>
      </c>
      <c r="EE27">
        <f t="shared" si="46"/>
        <v>0</v>
      </c>
      <c r="EF27">
        <f t="shared" si="46"/>
        <v>0</v>
      </c>
      <c r="EG27">
        <f t="shared" si="46"/>
        <v>0</v>
      </c>
      <c r="EH27">
        <f t="shared" si="46"/>
        <v>0</v>
      </c>
      <c r="EI27">
        <f t="shared" si="46"/>
        <v>0</v>
      </c>
      <c r="EJ27">
        <f t="shared" si="46"/>
        <v>0</v>
      </c>
      <c r="EK27">
        <f t="shared" si="46"/>
        <v>0</v>
      </c>
      <c r="EL27">
        <f t="shared" si="46"/>
        <v>0</v>
      </c>
      <c r="EM27">
        <f t="shared" si="46"/>
        <v>0</v>
      </c>
      <c r="EN27">
        <f t="shared" si="47"/>
        <v>0</v>
      </c>
      <c r="EO27">
        <f t="shared" si="47"/>
        <v>0</v>
      </c>
      <c r="EP27">
        <f t="shared" si="47"/>
        <v>0</v>
      </c>
      <c r="EQ27">
        <f t="shared" si="47"/>
        <v>0</v>
      </c>
      <c r="ER27">
        <f t="shared" si="47"/>
        <v>0</v>
      </c>
      <c r="ES27">
        <f t="shared" si="47"/>
        <v>0</v>
      </c>
      <c r="ET27">
        <f t="shared" si="47"/>
        <v>0</v>
      </c>
      <c r="EU27">
        <f t="shared" si="47"/>
        <v>0</v>
      </c>
      <c r="EV27">
        <f t="shared" si="47"/>
        <v>0</v>
      </c>
      <c r="EW27">
        <f t="shared" si="47"/>
        <v>0</v>
      </c>
      <c r="EX27">
        <f t="shared" si="47"/>
        <v>0</v>
      </c>
      <c r="EZ27">
        <f t="shared" si="17"/>
        <v>5.134854187424958E-2</v>
      </c>
      <c r="FB27">
        <f t="shared" si="15"/>
        <v>0.46040050702088658</v>
      </c>
      <c r="FC27">
        <f t="shared" si="16"/>
        <v>0.12164407547446805</v>
      </c>
    </row>
    <row r="28" spans="1:159" x14ac:dyDescent="0.25">
      <c r="A28">
        <v>405</v>
      </c>
      <c r="B28" s="19">
        <f>'Input spectra'!Y27</f>
        <v>7.2083135731722703E-2</v>
      </c>
      <c r="C28">
        <f>'Input spectra'!D27</f>
        <v>0.96782428638928297</v>
      </c>
      <c r="D28">
        <f t="shared" si="33"/>
        <v>2.0653927966864227E-2</v>
      </c>
      <c r="E28">
        <f t="shared" si="33"/>
        <v>1.2546928016739413E-2</v>
      </c>
      <c r="F28">
        <f t="shared" si="33"/>
        <v>7.6216461490672066E-3</v>
      </c>
      <c r="G28">
        <f t="shared" si="33"/>
        <v>4.6295250428055662E-3</v>
      </c>
      <c r="H28">
        <f t="shared" si="33"/>
        <v>2.8119009557647876E-3</v>
      </c>
      <c r="I28">
        <f t="shared" si="33"/>
        <v>1.7078084746938078E-3</v>
      </c>
      <c r="J28">
        <f t="shared" si="33"/>
        <v>1.0371784910949884E-3</v>
      </c>
      <c r="K28">
        <f t="shared" si="33"/>
        <v>6.2985800399939789E-4</v>
      </c>
      <c r="L28">
        <f t="shared" si="33"/>
        <v>3.8247779636777705E-4</v>
      </c>
      <c r="M28">
        <f t="shared" si="33"/>
        <v>2.3224364156001925E-4</v>
      </c>
      <c r="N28">
        <f t="shared" si="34"/>
        <v>1.4101167076914923E-4</v>
      </c>
      <c r="O28">
        <f t="shared" si="34"/>
        <v>8.5612955482210529E-5</v>
      </c>
      <c r="P28">
        <f t="shared" si="34"/>
        <v>5.1975263644275698E-5</v>
      </c>
      <c r="Q28">
        <f t="shared" si="34"/>
        <v>3.155195368177481E-5</v>
      </c>
      <c r="R28">
        <f t="shared" si="34"/>
        <v>1.9152598620604389E-5</v>
      </c>
      <c r="S28">
        <f t="shared" si="34"/>
        <v>1.1625204410935574E-5</v>
      </c>
      <c r="T28">
        <f t="shared" si="34"/>
        <v>7.0557707066960287E-6</v>
      </c>
      <c r="U28">
        <f t="shared" si="34"/>
        <v>4.282119763233653E-6</v>
      </c>
      <c r="V28">
        <f t="shared" si="34"/>
        <v>2.5986222772319064E-6</v>
      </c>
      <c r="W28">
        <f t="shared" si="34"/>
        <v>1.5768740159587923E-6</v>
      </c>
      <c r="X28">
        <f t="shared" si="35"/>
        <v>9.5679701239192157E-7</v>
      </c>
      <c r="Y28">
        <f t="shared" si="35"/>
        <v>5.805118202175461E-7</v>
      </c>
      <c r="Z28">
        <f t="shared" si="35"/>
        <v>3.5218448648124356E-7</v>
      </c>
      <c r="AA28">
        <f t="shared" si="35"/>
        <v>2.1364695863952167E-7</v>
      </c>
      <c r="AB28">
        <f t="shared" si="35"/>
        <v>1.2959551526078713E-7</v>
      </c>
      <c r="AC28">
        <f t="shared" si="35"/>
        <v>7.860486138717706E-8</v>
      </c>
      <c r="AD28">
        <f t="shared" si="35"/>
        <v>4.7673211614826419E-8</v>
      </c>
      <c r="AE28">
        <f t="shared" si="35"/>
        <v>2.8911083179844378E-8</v>
      </c>
      <c r="AF28">
        <f t="shared" si="35"/>
        <v>1.7531481872896563E-8</v>
      </c>
      <c r="AG28">
        <f t="shared" si="35"/>
        <v>1.0630080307387111E-8</v>
      </c>
      <c r="AH28">
        <f t="shared" si="36"/>
        <v>6.4449187188076938E-9</v>
      </c>
      <c r="AI28">
        <f t="shared" si="36"/>
        <v>3.9071549148504137E-9</v>
      </c>
      <c r="AJ28">
        <f t="shared" si="36"/>
        <v>2.3684563859446641E-9</v>
      </c>
      <c r="AK28">
        <f t="shared" si="36"/>
        <v>1.4355918825273065E-9</v>
      </c>
      <c r="AL28">
        <f t="shared" si="36"/>
        <v>8.7007498564930271E-10</v>
      </c>
      <c r="AM28">
        <f t="shared" si="36"/>
        <v>5.2728046607058985E-10</v>
      </c>
      <c r="AN28">
        <f t="shared" si="36"/>
        <v>3.1951054288250207E-10</v>
      </c>
      <c r="AO28">
        <f t="shared" si="36"/>
        <v>1.9359154766538418E-10</v>
      </c>
      <c r="AP28">
        <f t="shared" si="36"/>
        <v>1.1728552890869949E-10</v>
      </c>
      <c r="AQ28">
        <f t="shared" si="36"/>
        <v>7.1049076314669456E-11</v>
      </c>
      <c r="AR28">
        <f t="shared" si="37"/>
        <v>4.3035564891164977E-11</v>
      </c>
      <c r="AS28">
        <f t="shared" si="37"/>
        <v>2.606457919226006E-11</v>
      </c>
      <c r="AT28">
        <f t="shared" si="37"/>
        <v>1.5784364748856843E-11</v>
      </c>
      <c r="AU28">
        <f t="shared" si="37"/>
        <v>9.5577505504035438E-12</v>
      </c>
      <c r="AV28">
        <f t="shared" si="37"/>
        <v>5.7867597076599006E-12</v>
      </c>
      <c r="AW28">
        <f t="shared" si="37"/>
        <v>3.5032031913512003E-12</v>
      </c>
      <c r="AX28">
        <f t="shared" si="37"/>
        <v>1.9141944930813185E-12</v>
      </c>
      <c r="AY28">
        <f t="shared" si="37"/>
        <v>1.0053956082100669E-12</v>
      </c>
      <c r="AZ28">
        <f t="shared" si="37"/>
        <v>5.5631780560766239E-13</v>
      </c>
      <c r="BA28">
        <f t="shared" si="37"/>
        <v>3.1324253077553718E-13</v>
      </c>
      <c r="BB28">
        <f t="shared" si="38"/>
        <v>1.7812280323202298E-13</v>
      </c>
      <c r="BC28">
        <f t="shared" si="38"/>
        <v>1.019632800257045E-13</v>
      </c>
      <c r="BD28">
        <f t="shared" si="38"/>
        <v>5.8654782638482577E-14</v>
      </c>
      <c r="BE28">
        <f t="shared" si="38"/>
        <v>3.3871815514578683E-14</v>
      </c>
      <c r="BF28">
        <f t="shared" si="38"/>
        <v>1.9621933505806516E-14</v>
      </c>
      <c r="BG28">
        <f t="shared" si="38"/>
        <v>1.1397131959896783E-14</v>
      </c>
      <c r="BH28">
        <f t="shared" si="38"/>
        <v>6.6349586209131667E-15</v>
      </c>
      <c r="BI28">
        <f t="shared" si="38"/>
        <v>3.8703086655111872E-15</v>
      </c>
      <c r="BJ28">
        <f t="shared" si="38"/>
        <v>2.2616202675202163E-15</v>
      </c>
      <c r="BK28">
        <f t="shared" si="38"/>
        <v>1.3236746484184952E-15</v>
      </c>
      <c r="BL28">
        <f t="shared" si="39"/>
        <v>7.7582728653278684E-16</v>
      </c>
      <c r="BM28">
        <f t="shared" si="39"/>
        <v>4.5531974630544451E-16</v>
      </c>
      <c r="BN28">
        <f t="shared" si="39"/>
        <v>2.6754031532516255E-16</v>
      </c>
      <c r="BO28">
        <f t="shared" si="39"/>
        <v>1.5737782171881639E-16</v>
      </c>
      <c r="BP28">
        <f t="shared" si="39"/>
        <v>9.2671218712212182E-17</v>
      </c>
      <c r="BQ28">
        <f t="shared" si="39"/>
        <v>5.4621430669271511E-17</v>
      </c>
      <c r="BR28">
        <f t="shared" si="39"/>
        <v>3.2223408248009521E-17</v>
      </c>
      <c r="BS28">
        <f t="shared" si="39"/>
        <v>1.9025952090832316E-17</v>
      </c>
      <c r="BT28">
        <f t="shared" si="39"/>
        <v>1.1242597515808137E-17</v>
      </c>
      <c r="BU28">
        <f t="shared" si="39"/>
        <v>6.6483398043740519E-18</v>
      </c>
      <c r="BV28">
        <f t="shared" si="40"/>
        <v>3.9343120193275138E-18</v>
      </c>
      <c r="BW28">
        <f t="shared" si="40"/>
        <v>2.3297953564372839E-18</v>
      </c>
      <c r="BX28">
        <f t="shared" si="40"/>
        <v>1.380529985516214E-18</v>
      </c>
      <c r="BY28">
        <f t="shared" si="40"/>
        <v>8.1854000976035714E-19</v>
      </c>
      <c r="BZ28">
        <f t="shared" si="40"/>
        <v>4.8561035705928722E-19</v>
      </c>
      <c r="CA28">
        <f t="shared" si="40"/>
        <v>2.8825630983034456E-19</v>
      </c>
      <c r="CB28">
        <f t="shared" si="40"/>
        <v>1.7119941645889516E-19</v>
      </c>
      <c r="CC28">
        <f t="shared" si="40"/>
        <v>1.0172993690446278E-19</v>
      </c>
      <c r="CD28">
        <f t="shared" si="40"/>
        <v>6.0479672890471917E-20</v>
      </c>
      <c r="CE28">
        <f t="shared" si="40"/>
        <v>3.5972943711612581E-20</v>
      </c>
      <c r="CF28">
        <f t="shared" si="41"/>
        <v>2.1406253835648735E-20</v>
      </c>
      <c r="CG28">
        <f t="shared" si="41"/>
        <v>1.2743721244898166E-20</v>
      </c>
      <c r="CH28">
        <f t="shared" si="41"/>
        <v>7.5898981877901905E-21</v>
      </c>
      <c r="CI28">
        <f t="shared" si="41"/>
        <v>4.5222371465143015E-21</v>
      </c>
      <c r="CJ28">
        <f t="shared" si="41"/>
        <v>2.6955189117345846E-21</v>
      </c>
      <c r="CK28">
        <f t="shared" si="41"/>
        <v>1.6073017296815464E-21</v>
      </c>
      <c r="CL28">
        <f t="shared" si="41"/>
        <v>9.5876692492453984E-22</v>
      </c>
      <c r="CM28">
        <f t="shared" si="41"/>
        <v>5.7211612603625195E-22</v>
      </c>
      <c r="CN28">
        <f t="shared" si="41"/>
        <v>3.4151204570682866E-22</v>
      </c>
      <c r="CO28">
        <f t="shared" si="41"/>
        <v>2.039266471595017E-22</v>
      </c>
      <c r="CP28">
        <f t="shared" si="42"/>
        <v>1.2181021154700389E-22</v>
      </c>
      <c r="CQ28">
        <f t="shared" si="42"/>
        <v>7.278318313428005E-23</v>
      </c>
      <c r="CR28">
        <f t="shared" si="42"/>
        <v>2.8803351256497887E-23</v>
      </c>
      <c r="CS28">
        <f t="shared" si="42"/>
        <v>1.1499230103683244E-23</v>
      </c>
      <c r="CT28">
        <f t="shared" si="42"/>
        <v>4.8949565480508766E-24</v>
      </c>
      <c r="CU28">
        <f t="shared" si="42"/>
        <v>2.0930584587526281E-24</v>
      </c>
      <c r="CV28">
        <f t="shared" si="42"/>
        <v>8.7844647056183642E-25</v>
      </c>
      <c r="CW28">
        <f t="shared" si="42"/>
        <v>3.549345687855133E-25</v>
      </c>
      <c r="CX28">
        <f t="shared" si="42"/>
        <v>1.347315083987706E-25</v>
      </c>
      <c r="CY28">
        <f t="shared" si="42"/>
        <v>4.6180216887543964E-26</v>
      </c>
      <c r="CZ28">
        <f t="shared" si="43"/>
        <v>1.3198804944360988E-26</v>
      </c>
      <c r="DA28">
        <f t="shared" si="43"/>
        <v>2.5387067891141452E-27</v>
      </c>
      <c r="DB28">
        <f t="shared" si="43"/>
        <v>9.9121448177985069E-29</v>
      </c>
      <c r="DC28">
        <f t="shared" si="43"/>
        <v>0</v>
      </c>
      <c r="DD28">
        <f t="shared" si="43"/>
        <v>0</v>
      </c>
      <c r="DE28">
        <f t="shared" si="43"/>
        <v>0</v>
      </c>
      <c r="DF28">
        <f t="shared" si="43"/>
        <v>0</v>
      </c>
      <c r="DG28">
        <f t="shared" si="43"/>
        <v>0</v>
      </c>
      <c r="DH28">
        <f t="shared" si="43"/>
        <v>0</v>
      </c>
      <c r="DI28">
        <f t="shared" si="43"/>
        <v>0</v>
      </c>
      <c r="DJ28">
        <f t="shared" si="44"/>
        <v>0</v>
      </c>
      <c r="DK28">
        <f t="shared" si="44"/>
        <v>0</v>
      </c>
      <c r="DL28">
        <f t="shared" si="44"/>
        <v>0</v>
      </c>
      <c r="DM28">
        <f t="shared" si="44"/>
        <v>0</v>
      </c>
      <c r="DN28">
        <f t="shared" si="44"/>
        <v>0</v>
      </c>
      <c r="DO28">
        <f t="shared" si="44"/>
        <v>0</v>
      </c>
      <c r="DP28">
        <f t="shared" si="44"/>
        <v>0</v>
      </c>
      <c r="DQ28">
        <f t="shared" si="44"/>
        <v>0</v>
      </c>
      <c r="DR28">
        <f t="shared" si="44"/>
        <v>0</v>
      </c>
      <c r="DS28">
        <f t="shared" si="44"/>
        <v>0</v>
      </c>
      <c r="DT28">
        <f t="shared" si="45"/>
        <v>0</v>
      </c>
      <c r="DU28">
        <f t="shared" si="45"/>
        <v>0</v>
      </c>
      <c r="DV28">
        <f t="shared" si="45"/>
        <v>0</v>
      </c>
      <c r="DW28">
        <f t="shared" si="45"/>
        <v>0</v>
      </c>
      <c r="DX28">
        <f t="shared" si="45"/>
        <v>0</v>
      </c>
      <c r="DY28">
        <f t="shared" si="45"/>
        <v>0</v>
      </c>
      <c r="DZ28">
        <f t="shared" si="45"/>
        <v>0</v>
      </c>
      <c r="EA28">
        <f t="shared" si="45"/>
        <v>0</v>
      </c>
      <c r="EB28">
        <f t="shared" si="45"/>
        <v>0</v>
      </c>
      <c r="EC28">
        <f t="shared" si="45"/>
        <v>0</v>
      </c>
      <c r="ED28">
        <f t="shared" si="46"/>
        <v>0</v>
      </c>
      <c r="EE28">
        <f t="shared" si="46"/>
        <v>0</v>
      </c>
      <c r="EF28">
        <f t="shared" si="46"/>
        <v>0</v>
      </c>
      <c r="EG28">
        <f t="shared" si="46"/>
        <v>0</v>
      </c>
      <c r="EH28">
        <f t="shared" si="46"/>
        <v>0</v>
      </c>
      <c r="EI28">
        <f t="shared" si="46"/>
        <v>0</v>
      </c>
      <c r="EJ28">
        <f t="shared" si="46"/>
        <v>0</v>
      </c>
      <c r="EK28">
        <f t="shared" si="46"/>
        <v>0</v>
      </c>
      <c r="EL28">
        <f t="shared" si="46"/>
        <v>0</v>
      </c>
      <c r="EM28">
        <f t="shared" si="46"/>
        <v>0</v>
      </c>
      <c r="EN28">
        <f t="shared" si="47"/>
        <v>0</v>
      </c>
      <c r="EO28">
        <f t="shared" si="47"/>
        <v>0</v>
      </c>
      <c r="EP28">
        <f t="shared" si="47"/>
        <v>0</v>
      </c>
      <c r="EQ28">
        <f t="shared" si="47"/>
        <v>0</v>
      </c>
      <c r="ER28">
        <f t="shared" si="47"/>
        <v>0</v>
      </c>
      <c r="ES28">
        <f t="shared" si="47"/>
        <v>0</v>
      </c>
      <c r="ET28">
        <f t="shared" si="47"/>
        <v>0</v>
      </c>
      <c r="EU28">
        <f t="shared" si="47"/>
        <v>0</v>
      </c>
      <c r="EV28">
        <f t="shared" si="47"/>
        <v>0</v>
      </c>
      <c r="EW28">
        <f t="shared" si="47"/>
        <v>0</v>
      </c>
      <c r="EX28">
        <f t="shared" si="47"/>
        <v>0</v>
      </c>
      <c r="EZ28">
        <f t="shared" si="17"/>
        <v>5.2612370021695665E-2</v>
      </c>
      <c r="FB28">
        <f t="shared" si="15"/>
        <v>0.45709425150184324</v>
      </c>
      <c r="FC28">
        <f t="shared" si="16"/>
        <v>0.12437265465258154</v>
      </c>
    </row>
    <row r="29" spans="1:159" x14ac:dyDescent="0.25">
      <c r="A29">
        <v>410</v>
      </c>
      <c r="B29" s="19">
        <f>'Input spectra'!Y28</f>
        <v>6.9573699182009993E-2</v>
      </c>
      <c r="C29">
        <f>'Input spectra'!D28</f>
        <v>0.97272186553267204</v>
      </c>
      <c r="D29">
        <f t="shared" si="33"/>
        <v>2.0653927966864227E-2</v>
      </c>
      <c r="E29">
        <f t="shared" si="33"/>
        <v>1.251938208417655E-2</v>
      </c>
      <c r="F29">
        <f t="shared" si="33"/>
        <v>7.5882172666913144E-3</v>
      </c>
      <c r="G29">
        <f t="shared" si="33"/>
        <v>4.5991005075561387E-3</v>
      </c>
      <c r="H29">
        <f t="shared" si="33"/>
        <v>2.7872888015938015E-3</v>
      </c>
      <c r="I29">
        <f t="shared" si="33"/>
        <v>1.6891437187588063E-3</v>
      </c>
      <c r="J29">
        <f t="shared" si="33"/>
        <v>1.0235909270467766E-3</v>
      </c>
      <c r="K29">
        <f t="shared" si="33"/>
        <v>6.2024184966785788E-4</v>
      </c>
      <c r="L29">
        <f t="shared" si="33"/>
        <v>3.7581155548532211E-4</v>
      </c>
      <c r="M29">
        <f t="shared" si="33"/>
        <v>2.2769485709649655E-4</v>
      </c>
      <c r="N29">
        <f t="shared" si="34"/>
        <v>1.3794626140352045E-4</v>
      </c>
      <c r="O29">
        <f t="shared" si="34"/>
        <v>8.3567970250543098E-5</v>
      </c>
      <c r="P29">
        <f t="shared" si="34"/>
        <v>5.0622379202718973E-5</v>
      </c>
      <c r="Q29">
        <f t="shared" si="34"/>
        <v>3.066320843215069E-5</v>
      </c>
      <c r="R29">
        <f t="shared" si="34"/>
        <v>1.8572250568290398E-5</v>
      </c>
      <c r="S29">
        <f t="shared" si="34"/>
        <v>1.1248196968107827E-5</v>
      </c>
      <c r="T29">
        <f t="shared" si="34"/>
        <v>6.8119627009410341E-6</v>
      </c>
      <c r="U29">
        <f t="shared" si="34"/>
        <v>4.1250773791246874E-6</v>
      </c>
      <c r="V29">
        <f t="shared" si="34"/>
        <v>2.4978245791326478E-6</v>
      </c>
      <c r="W29">
        <f t="shared" si="34"/>
        <v>1.512381172121725E-6</v>
      </c>
      <c r="X29">
        <f t="shared" si="35"/>
        <v>9.1565013438994997E-7</v>
      </c>
      <c r="Y29">
        <f t="shared" si="35"/>
        <v>5.5432735115909379E-7</v>
      </c>
      <c r="Z29">
        <f t="shared" si="35"/>
        <v>3.3556059041044955E-7</v>
      </c>
      <c r="AA29">
        <f t="shared" si="35"/>
        <v>2.0311543660720769E-7</v>
      </c>
      <c r="AB29">
        <f t="shared" si="35"/>
        <v>1.2293673541712929E-7</v>
      </c>
      <c r="AC29">
        <f t="shared" si="35"/>
        <v>7.4402340472956314E-8</v>
      </c>
      <c r="AD29">
        <f t="shared" si="35"/>
        <v>4.5025349119531982E-8</v>
      </c>
      <c r="AE29">
        <f t="shared" si="35"/>
        <v>2.7245358678610671E-8</v>
      </c>
      <c r="AF29">
        <f t="shared" si="35"/>
        <v>1.6485126386117063E-8</v>
      </c>
      <c r="AG29">
        <f t="shared" si="35"/>
        <v>9.9736859077625454E-9</v>
      </c>
      <c r="AH29">
        <f t="shared" si="36"/>
        <v>6.0336772292249463E-9</v>
      </c>
      <c r="AI29">
        <f t="shared" si="36"/>
        <v>3.6498141279821969E-9</v>
      </c>
      <c r="AJ29">
        <f t="shared" si="36"/>
        <v>2.2076031062813009E-9</v>
      </c>
      <c r="AK29">
        <f t="shared" si="36"/>
        <v>1.3351562291853854E-9</v>
      </c>
      <c r="AL29">
        <f t="shared" si="36"/>
        <v>8.0742699082268675E-10</v>
      </c>
      <c r="AM29">
        <f t="shared" si="36"/>
        <v>4.8824044202208804E-10</v>
      </c>
      <c r="AN29">
        <f t="shared" si="36"/>
        <v>2.9520434703270148E-10</v>
      </c>
      <c r="AO29">
        <f t="shared" si="36"/>
        <v>1.784717305158927E-10</v>
      </c>
      <c r="AP29">
        <f t="shared" si="36"/>
        <v>1.0788795501167995E-10</v>
      </c>
      <c r="AQ29">
        <f t="shared" si="36"/>
        <v>6.5212740951543694E-11</v>
      </c>
      <c r="AR29">
        <f t="shared" si="37"/>
        <v>3.9413682502889322E-11</v>
      </c>
      <c r="AS29">
        <f t="shared" si="37"/>
        <v>2.3818571486577855E-11</v>
      </c>
      <c r="AT29">
        <f t="shared" si="37"/>
        <v>1.4392544777369161E-11</v>
      </c>
      <c r="AU29">
        <f t="shared" si="37"/>
        <v>8.695842404371595E-12</v>
      </c>
      <c r="AV29">
        <f t="shared" si="37"/>
        <v>5.2533568832917041E-12</v>
      </c>
      <c r="AW29">
        <f t="shared" si="37"/>
        <v>3.1733083310515784E-12</v>
      </c>
      <c r="AX29">
        <f t="shared" si="37"/>
        <v>1.7301290337810233E-12</v>
      </c>
      <c r="AY29">
        <f t="shared" si="37"/>
        <v>9.0672356571967092E-13</v>
      </c>
      <c r="AZ29">
        <f t="shared" si="37"/>
        <v>5.0061789215059129E-13</v>
      </c>
      <c r="BA29">
        <f t="shared" si="37"/>
        <v>2.8126106621322388E-13</v>
      </c>
      <c r="BB29">
        <f t="shared" si="38"/>
        <v>1.5958567452600984E-13</v>
      </c>
      <c r="BC29">
        <f t="shared" si="38"/>
        <v>9.1151468059434834E-14</v>
      </c>
      <c r="BD29">
        <f t="shared" si="38"/>
        <v>5.2320126738523736E-14</v>
      </c>
      <c r="BE29">
        <f t="shared" si="38"/>
        <v>3.0147362324197211E-14</v>
      </c>
      <c r="BF29">
        <f t="shared" si="38"/>
        <v>1.742601696711413E-14</v>
      </c>
      <c r="BG29">
        <f t="shared" si="38"/>
        <v>1.0099442414754211E-14</v>
      </c>
      <c r="BH29">
        <f t="shared" si="38"/>
        <v>5.866587153725418E-15</v>
      </c>
      <c r="BI29">
        <f t="shared" si="38"/>
        <v>3.4145886952442759E-15</v>
      </c>
      <c r="BJ29">
        <f t="shared" si="38"/>
        <v>1.9909390777056814E-15</v>
      </c>
      <c r="BK29">
        <f t="shared" si="38"/>
        <v>1.1626929048952634E-15</v>
      </c>
      <c r="BL29">
        <f t="shared" si="39"/>
        <v>6.799771342532676E-16</v>
      </c>
      <c r="BM29">
        <f t="shared" si="39"/>
        <v>3.9819080914358166E-16</v>
      </c>
      <c r="BN29">
        <f t="shared" si="39"/>
        <v>2.3345838059043665E-16</v>
      </c>
      <c r="BO29">
        <f t="shared" si="39"/>
        <v>1.3702797873980713E-16</v>
      </c>
      <c r="BP29">
        <f t="shared" si="39"/>
        <v>8.0511159966448046E-17</v>
      </c>
      <c r="BQ29">
        <f t="shared" si="39"/>
        <v>4.7349976543894555E-17</v>
      </c>
      <c r="BR29">
        <f t="shared" si="39"/>
        <v>2.7872354575622901E-17</v>
      </c>
      <c r="BS29">
        <f t="shared" si="39"/>
        <v>1.6420790908823485E-17</v>
      </c>
      <c r="BT29">
        <f t="shared" si="39"/>
        <v>9.6818828448764502E-18</v>
      </c>
      <c r="BU29">
        <f t="shared" si="39"/>
        <v>5.7128373076473103E-18</v>
      </c>
      <c r="BV29">
        <f t="shared" si="40"/>
        <v>3.3732842212113856E-18</v>
      </c>
      <c r="BW29">
        <f t="shared" si="40"/>
        <v>1.993184027262083E-18</v>
      </c>
      <c r="BX29">
        <f t="shared" si="40"/>
        <v>1.1784765758001199E-18</v>
      </c>
      <c r="BY29">
        <f t="shared" si="40"/>
        <v>6.972050281258625E-19</v>
      </c>
      <c r="BZ29">
        <f t="shared" si="40"/>
        <v>4.1271858566039787E-19</v>
      </c>
      <c r="CA29">
        <f t="shared" si="40"/>
        <v>2.4445019953532182E-19</v>
      </c>
      <c r="CB29">
        <f t="shared" si="40"/>
        <v>1.4486362252008561E-19</v>
      </c>
      <c r="CC29">
        <f t="shared" si="40"/>
        <v>8.5891724792802642E-20</v>
      </c>
      <c r="CD29">
        <f t="shared" si="40"/>
        <v>5.0951558183171357E-20</v>
      </c>
      <c r="CE29">
        <f t="shared" si="40"/>
        <v>3.0239144631115157E-20</v>
      </c>
      <c r="CF29">
        <f t="shared" si="41"/>
        <v>1.795476324029072E-20</v>
      </c>
      <c r="CG29">
        <f t="shared" si="41"/>
        <v>1.0665488764174468E-20</v>
      </c>
      <c r="CH29">
        <f t="shared" si="41"/>
        <v>6.338199972658401E-21</v>
      </c>
      <c r="CI29">
        <f t="shared" si="41"/>
        <v>3.7681554238485107E-21</v>
      </c>
      <c r="CJ29">
        <f t="shared" si="41"/>
        <v>2.2411108876496248E-21</v>
      </c>
      <c r="CK29">
        <f t="shared" si="41"/>
        <v>1.3334104733783172E-21</v>
      </c>
      <c r="CL29">
        <f t="shared" si="41"/>
        <v>7.9364261812485558E-22</v>
      </c>
      <c r="CM29">
        <f t="shared" si="41"/>
        <v>4.725433050178272E-22</v>
      </c>
      <c r="CN29">
        <f t="shared" si="41"/>
        <v>2.8145498135465312E-22</v>
      </c>
      <c r="CO29">
        <f t="shared" si="41"/>
        <v>1.6769587480134999E-22</v>
      </c>
      <c r="CP29">
        <f t="shared" si="42"/>
        <v>9.9948800302891351E-23</v>
      </c>
      <c r="CQ29">
        <f t="shared" si="42"/>
        <v>5.9589593265932586E-23</v>
      </c>
      <c r="CR29">
        <f t="shared" si="42"/>
        <v>2.3530322748335509E-23</v>
      </c>
      <c r="CS29">
        <f t="shared" si="42"/>
        <v>9.3734424123169649E-24</v>
      </c>
      <c r="CT29">
        <f t="shared" si="42"/>
        <v>3.9812979450096779E-24</v>
      </c>
      <c r="CU29">
        <f t="shared" si="42"/>
        <v>1.6986452330031514E-24</v>
      </c>
      <c r="CV29">
        <f t="shared" si="42"/>
        <v>7.1134800245972675E-25</v>
      </c>
      <c r="CW29">
        <f t="shared" si="42"/>
        <v>2.867877529148414E-25</v>
      </c>
      <c r="CX29">
        <f t="shared" si="42"/>
        <v>1.0862429263590299E-25</v>
      </c>
      <c r="CY29">
        <f t="shared" si="42"/>
        <v>3.7150036539446053E-26</v>
      </c>
      <c r="CZ29">
        <f t="shared" si="43"/>
        <v>1.0594570991529185E-26</v>
      </c>
      <c r="DA29">
        <f t="shared" si="43"/>
        <v>2.0333249827176125E-27</v>
      </c>
      <c r="DB29">
        <f t="shared" si="43"/>
        <v>7.9214991225538931E-29</v>
      </c>
      <c r="DC29">
        <f t="shared" si="43"/>
        <v>0</v>
      </c>
      <c r="DD29">
        <f t="shared" si="43"/>
        <v>0</v>
      </c>
      <c r="DE29">
        <f t="shared" si="43"/>
        <v>0</v>
      </c>
      <c r="DF29">
        <f t="shared" si="43"/>
        <v>0</v>
      </c>
      <c r="DG29">
        <f t="shared" si="43"/>
        <v>0</v>
      </c>
      <c r="DH29">
        <f t="shared" si="43"/>
        <v>0</v>
      </c>
      <c r="DI29">
        <f t="shared" si="43"/>
        <v>0</v>
      </c>
      <c r="DJ29">
        <f t="shared" si="44"/>
        <v>0</v>
      </c>
      <c r="DK29">
        <f t="shared" si="44"/>
        <v>0</v>
      </c>
      <c r="DL29">
        <f t="shared" si="44"/>
        <v>0</v>
      </c>
      <c r="DM29">
        <f t="shared" si="44"/>
        <v>0</v>
      </c>
      <c r="DN29">
        <f t="shared" si="44"/>
        <v>0</v>
      </c>
      <c r="DO29">
        <f t="shared" si="44"/>
        <v>0</v>
      </c>
      <c r="DP29">
        <f t="shared" si="44"/>
        <v>0</v>
      </c>
      <c r="DQ29">
        <f t="shared" si="44"/>
        <v>0</v>
      </c>
      <c r="DR29">
        <f t="shared" si="44"/>
        <v>0</v>
      </c>
      <c r="DS29">
        <f t="shared" si="44"/>
        <v>0</v>
      </c>
      <c r="DT29">
        <f t="shared" si="45"/>
        <v>0</v>
      </c>
      <c r="DU29">
        <f t="shared" si="45"/>
        <v>0</v>
      </c>
      <c r="DV29">
        <f t="shared" si="45"/>
        <v>0</v>
      </c>
      <c r="DW29">
        <f t="shared" si="45"/>
        <v>0</v>
      </c>
      <c r="DX29">
        <f t="shared" si="45"/>
        <v>0</v>
      </c>
      <c r="DY29">
        <f t="shared" si="45"/>
        <v>0</v>
      </c>
      <c r="DZ29">
        <f t="shared" si="45"/>
        <v>0</v>
      </c>
      <c r="EA29">
        <f t="shared" si="45"/>
        <v>0</v>
      </c>
      <c r="EB29">
        <f t="shared" si="45"/>
        <v>0</v>
      </c>
      <c r="EC29">
        <f t="shared" si="45"/>
        <v>0</v>
      </c>
      <c r="ED29">
        <f t="shared" si="46"/>
        <v>0</v>
      </c>
      <c r="EE29">
        <f t="shared" si="46"/>
        <v>0</v>
      </c>
      <c r="EF29">
        <f t="shared" si="46"/>
        <v>0</v>
      </c>
      <c r="EG29">
        <f t="shared" si="46"/>
        <v>0</v>
      </c>
      <c r="EH29">
        <f t="shared" si="46"/>
        <v>0</v>
      </c>
      <c r="EI29">
        <f t="shared" si="46"/>
        <v>0</v>
      </c>
      <c r="EJ29">
        <f t="shared" si="46"/>
        <v>0</v>
      </c>
      <c r="EK29">
        <f t="shared" si="46"/>
        <v>0</v>
      </c>
      <c r="EL29">
        <f t="shared" si="46"/>
        <v>0</v>
      </c>
      <c r="EM29">
        <f t="shared" si="46"/>
        <v>0</v>
      </c>
      <c r="EN29">
        <f t="shared" si="47"/>
        <v>0</v>
      </c>
      <c r="EO29">
        <f t="shared" si="47"/>
        <v>0</v>
      </c>
      <c r="EP29">
        <f t="shared" si="47"/>
        <v>0</v>
      </c>
      <c r="EQ29">
        <f t="shared" si="47"/>
        <v>0</v>
      </c>
      <c r="ER29">
        <f t="shared" si="47"/>
        <v>0</v>
      </c>
      <c r="ES29">
        <f t="shared" si="47"/>
        <v>0</v>
      </c>
      <c r="ET29">
        <f t="shared" si="47"/>
        <v>0</v>
      </c>
      <c r="EU29">
        <f t="shared" si="47"/>
        <v>0</v>
      </c>
      <c r="EV29">
        <f t="shared" si="47"/>
        <v>0</v>
      </c>
      <c r="EW29">
        <f t="shared" si="47"/>
        <v>0</v>
      </c>
      <c r="EX29">
        <f t="shared" si="47"/>
        <v>0</v>
      </c>
      <c r="EZ29">
        <f t="shared" si="17"/>
        <v>5.2434287036938254E-2</v>
      </c>
      <c r="FB29">
        <f t="shared" si="15"/>
        <v>0.4575631713694942</v>
      </c>
      <c r="FC29">
        <f t="shared" si="16"/>
        <v>0.12399370587708347</v>
      </c>
    </row>
    <row r="30" spans="1:159" x14ac:dyDescent="0.25">
      <c r="A30">
        <v>415</v>
      </c>
      <c r="B30" s="19">
        <f>'Input spectra'!Y29</f>
        <v>6.7846342788316902E-2</v>
      </c>
      <c r="C30">
        <f>'Input spectra'!D29</f>
        <v>1.1096643942683</v>
      </c>
      <c r="D30">
        <f t="shared" si="33"/>
        <v>2.0653927966864227E-2</v>
      </c>
      <c r="E30">
        <f t="shared" si="33"/>
        <v>1.1692872655368433E-2</v>
      </c>
      <c r="F30">
        <f t="shared" si="33"/>
        <v>6.6193662129351294E-3</v>
      </c>
      <c r="G30">
        <f t="shared" si="33"/>
        <v>3.7470361082958992E-3</v>
      </c>
      <c r="H30">
        <f t="shared" si="33"/>
        <v>2.1209736513521128E-3</v>
      </c>
      <c r="I30">
        <f t="shared" si="33"/>
        <v>1.200489129425246E-3</v>
      </c>
      <c r="J30">
        <f t="shared" si="33"/>
        <v>6.7944824752465358E-4</v>
      </c>
      <c r="K30">
        <f t="shared" si="33"/>
        <v>3.8452922005049865E-4</v>
      </c>
      <c r="L30">
        <f t="shared" si="33"/>
        <v>2.1760894152587326E-4</v>
      </c>
      <c r="M30">
        <f t="shared" si="33"/>
        <v>1.2313971782038411E-4</v>
      </c>
      <c r="N30">
        <f t="shared" si="34"/>
        <v>6.9677601611728903E-5</v>
      </c>
      <c r="O30">
        <f t="shared" si="34"/>
        <v>3.9424068273711297E-5</v>
      </c>
      <c r="P30">
        <f t="shared" si="34"/>
        <v>2.2305012087749818E-5</v>
      </c>
      <c r="Q30">
        <f t="shared" si="34"/>
        <v>1.2618735323852935E-5</v>
      </c>
      <c r="R30">
        <f t="shared" si="34"/>
        <v>7.1384035548399637E-6</v>
      </c>
      <c r="S30">
        <f t="shared" si="34"/>
        <v>4.0379208377527031E-6</v>
      </c>
      <c r="T30">
        <f t="shared" si="34"/>
        <v>2.2839441245499745E-6</v>
      </c>
      <c r="U30">
        <f t="shared" si="34"/>
        <v>1.2917653740061105E-6</v>
      </c>
      <c r="V30">
        <f t="shared" si="34"/>
        <v>7.3055312052396381E-7</v>
      </c>
      <c r="W30">
        <f t="shared" si="34"/>
        <v>4.1313258772413785E-7</v>
      </c>
      <c r="X30">
        <f t="shared" si="35"/>
        <v>2.3361250186694482E-7</v>
      </c>
      <c r="Y30">
        <f t="shared" si="35"/>
        <v>1.3209036814567294E-7</v>
      </c>
      <c r="Z30">
        <f t="shared" si="35"/>
        <v>7.4681686797933563E-8</v>
      </c>
      <c r="AA30">
        <f t="shared" si="35"/>
        <v>4.2220602377424266E-8</v>
      </c>
      <c r="AB30">
        <f t="shared" si="35"/>
        <v>2.3867201335337239E-8</v>
      </c>
      <c r="AC30">
        <f t="shared" si="35"/>
        <v>1.3491018680276169E-8</v>
      </c>
      <c r="AD30">
        <f t="shared" si="35"/>
        <v>7.6252407670116528E-9</v>
      </c>
      <c r="AE30">
        <f t="shared" si="35"/>
        <v>4.3095043918502603E-9</v>
      </c>
      <c r="AF30">
        <f t="shared" si="35"/>
        <v>2.4353725403902839E-9</v>
      </c>
      <c r="AG30">
        <f t="shared" si="35"/>
        <v>1.3761543172712239E-9</v>
      </c>
      <c r="AH30">
        <f t="shared" si="36"/>
        <v>7.7755630887950306E-10</v>
      </c>
      <c r="AI30">
        <f t="shared" si="36"/>
        <v>4.3929761894591813E-10</v>
      </c>
      <c r="AJ30">
        <f t="shared" si="36"/>
        <v>2.4816893886212633E-10</v>
      </c>
      <c r="AK30">
        <f t="shared" si="36"/>
        <v>1.4018348078040029E-10</v>
      </c>
      <c r="AL30">
        <f t="shared" si="36"/>
        <v>7.9178330802022493E-11</v>
      </c>
      <c r="AM30">
        <f t="shared" si="36"/>
        <v>4.4717256924948554E-11</v>
      </c>
      <c r="AN30">
        <f t="shared" si="36"/>
        <v>2.5252389479979114E-11</v>
      </c>
      <c r="AO30">
        <f t="shared" si="36"/>
        <v>1.425894819664845E-11</v>
      </c>
      <c r="AP30">
        <f t="shared" si="36"/>
        <v>8.0506202916100073E-12</v>
      </c>
      <c r="AQ30">
        <f t="shared" si="36"/>
        <v>4.5449296219941382E-12</v>
      </c>
      <c r="AR30">
        <f t="shared" si="37"/>
        <v>2.5655474291660962E-12</v>
      </c>
      <c r="AS30">
        <f t="shared" si="37"/>
        <v>1.448061713804668E-12</v>
      </c>
      <c r="AT30">
        <f t="shared" si="37"/>
        <v>8.1723559650924495E-13</v>
      </c>
      <c r="AU30">
        <f t="shared" si="37"/>
        <v>4.6116853899905292E-13</v>
      </c>
      <c r="AV30">
        <f t="shared" si="37"/>
        <v>2.6020955666158507E-13</v>
      </c>
      <c r="AW30">
        <f t="shared" si="37"/>
        <v>1.468036775703762E-13</v>
      </c>
      <c r="AX30">
        <f t="shared" si="37"/>
        <v>7.4755213017417353E-14</v>
      </c>
      <c r="AY30">
        <f t="shared" si="37"/>
        <v>3.659116342291303E-14</v>
      </c>
      <c r="AZ30">
        <f t="shared" si="37"/>
        <v>1.8868875031017986E-14</v>
      </c>
      <c r="BA30">
        <f t="shared" si="37"/>
        <v>9.90119435305544E-15</v>
      </c>
      <c r="BB30">
        <f t="shared" si="38"/>
        <v>5.2469895125765402E-15</v>
      </c>
      <c r="BC30">
        <f t="shared" si="38"/>
        <v>2.7990991739206433E-15</v>
      </c>
      <c r="BD30">
        <f t="shared" si="38"/>
        <v>1.5005889068701882E-15</v>
      </c>
      <c r="BE30">
        <f t="shared" si="38"/>
        <v>8.0757076878542438E-16</v>
      </c>
      <c r="BF30">
        <f t="shared" si="38"/>
        <v>4.35981165979526E-16</v>
      </c>
      <c r="BG30">
        <f t="shared" si="38"/>
        <v>2.3599636793021614E-16</v>
      </c>
      <c r="BH30">
        <f t="shared" si="38"/>
        <v>1.2803590470986626E-16</v>
      </c>
      <c r="BI30">
        <f t="shared" si="38"/>
        <v>6.9602200735174703E-17</v>
      </c>
      <c r="BJ30">
        <f t="shared" si="38"/>
        <v>3.7903635785544474E-17</v>
      </c>
      <c r="BK30">
        <f t="shared" si="38"/>
        <v>2.0674082618955159E-17</v>
      </c>
      <c r="BL30">
        <f t="shared" si="39"/>
        <v>1.1292597785041681E-17</v>
      </c>
      <c r="BM30">
        <f t="shared" si="39"/>
        <v>6.1763103221546372E-18</v>
      </c>
      <c r="BN30">
        <f t="shared" si="39"/>
        <v>3.3820939803195896E-18</v>
      </c>
      <c r="BO30">
        <f t="shared" si="39"/>
        <v>1.8540599821708795E-18</v>
      </c>
      <c r="BP30">
        <f t="shared" si="39"/>
        <v>1.0174403060276701E-18</v>
      </c>
      <c r="BQ30">
        <f t="shared" si="39"/>
        <v>5.5887019444117515E-19</v>
      </c>
      <c r="BR30">
        <f t="shared" si="39"/>
        <v>3.0725797527459084E-19</v>
      </c>
      <c r="BS30">
        <f t="shared" si="39"/>
        <v>1.6906818996296801E-19</v>
      </c>
      <c r="BT30">
        <f t="shared" si="39"/>
        <v>9.3103494323375678E-20</v>
      </c>
      <c r="BU30">
        <f t="shared" si="39"/>
        <v>5.1309329563970507E-20</v>
      </c>
      <c r="BV30">
        <f t="shared" si="40"/>
        <v>2.829669700254984E-20</v>
      </c>
      <c r="BW30">
        <f t="shared" si="40"/>
        <v>1.5615954453965771E-20</v>
      </c>
      <c r="BX30">
        <f t="shared" si="40"/>
        <v>8.623437416883358E-21</v>
      </c>
      <c r="BY30">
        <f t="shared" si="40"/>
        <v>4.7649494494395851E-21</v>
      </c>
      <c r="BZ30">
        <f t="shared" si="40"/>
        <v>2.6344510869676951E-21</v>
      </c>
      <c r="CA30">
        <f t="shared" si="40"/>
        <v>1.4573532537691559E-21</v>
      </c>
      <c r="CB30">
        <f t="shared" si="40"/>
        <v>8.0662579441366489E-22</v>
      </c>
      <c r="CC30">
        <f t="shared" si="40"/>
        <v>4.4668607547295104E-22</v>
      </c>
      <c r="CD30">
        <f t="shared" si="40"/>
        <v>2.4748386301869726E-22</v>
      </c>
      <c r="CE30">
        <f t="shared" si="40"/>
        <v>1.3718203607729746E-22</v>
      </c>
      <c r="CF30">
        <f t="shared" si="41"/>
        <v>7.6075663850976124E-23</v>
      </c>
      <c r="CG30">
        <f t="shared" si="41"/>
        <v>4.2207065319192009E-23</v>
      </c>
      <c r="CH30">
        <f t="shared" si="41"/>
        <v>2.3426567355421844E-23</v>
      </c>
      <c r="CI30">
        <f t="shared" si="41"/>
        <v>1.3007979784889497E-23</v>
      </c>
      <c r="CJ30">
        <f t="shared" si="41"/>
        <v>7.2257464295639248E-24</v>
      </c>
      <c r="CK30">
        <f t="shared" si="41"/>
        <v>4.0153329194444136E-24</v>
      </c>
      <c r="CL30">
        <f t="shared" si="41"/>
        <v>2.2321378115896613E-24</v>
      </c>
      <c r="CM30">
        <f t="shared" si="41"/>
        <v>1.2412977366789967E-24</v>
      </c>
      <c r="CN30">
        <f t="shared" si="41"/>
        <v>6.9052851042238822E-25</v>
      </c>
      <c r="CO30">
        <f t="shared" si="41"/>
        <v>3.8426725689298801E-25</v>
      </c>
      <c r="CP30">
        <f t="shared" si="42"/>
        <v>2.139079433743735E-25</v>
      </c>
      <c r="CQ30">
        <f t="shared" si="42"/>
        <v>1.1911270120650841E-25</v>
      </c>
      <c r="CR30">
        <f t="shared" si="42"/>
        <v>4.3929257461179399E-26</v>
      </c>
      <c r="CS30">
        <f t="shared" si="42"/>
        <v>1.634419065531868E-26</v>
      </c>
      <c r="CT30">
        <f t="shared" si="42"/>
        <v>6.483765656934793E-27</v>
      </c>
      <c r="CU30">
        <f t="shared" si="42"/>
        <v>2.5837092529157644E-27</v>
      </c>
      <c r="CV30">
        <f t="shared" si="42"/>
        <v>1.0105583572550007E-27</v>
      </c>
      <c r="CW30">
        <f t="shared" si="42"/>
        <v>3.8052063138593697E-28</v>
      </c>
      <c r="CX30">
        <f t="shared" si="42"/>
        <v>1.3461172658898678E-28</v>
      </c>
      <c r="CY30">
        <f t="shared" si="42"/>
        <v>4.2998519703223579E-29</v>
      </c>
      <c r="CZ30">
        <f t="shared" si="43"/>
        <v>1.1452912969275578E-29</v>
      </c>
      <c r="DA30">
        <f t="shared" si="43"/>
        <v>2.052946858813485E-30</v>
      </c>
      <c r="DB30">
        <f t="shared" si="43"/>
        <v>7.4699314302066936E-32</v>
      </c>
      <c r="DC30">
        <f t="shared" si="43"/>
        <v>0</v>
      </c>
      <c r="DD30">
        <f t="shared" si="43"/>
        <v>0</v>
      </c>
      <c r="DE30">
        <f t="shared" si="43"/>
        <v>0</v>
      </c>
      <c r="DF30">
        <f t="shared" si="43"/>
        <v>0</v>
      </c>
      <c r="DG30">
        <f t="shared" si="43"/>
        <v>0</v>
      </c>
      <c r="DH30">
        <f t="shared" si="43"/>
        <v>0</v>
      </c>
      <c r="DI30">
        <f t="shared" si="43"/>
        <v>0</v>
      </c>
      <c r="DJ30">
        <f t="shared" si="44"/>
        <v>0</v>
      </c>
      <c r="DK30">
        <f t="shared" si="44"/>
        <v>0</v>
      </c>
      <c r="DL30">
        <f t="shared" si="44"/>
        <v>0</v>
      </c>
      <c r="DM30">
        <f t="shared" si="44"/>
        <v>0</v>
      </c>
      <c r="DN30">
        <f t="shared" si="44"/>
        <v>0</v>
      </c>
      <c r="DO30">
        <f t="shared" si="44"/>
        <v>0</v>
      </c>
      <c r="DP30">
        <f t="shared" si="44"/>
        <v>0</v>
      </c>
      <c r="DQ30">
        <f t="shared" si="44"/>
        <v>0</v>
      </c>
      <c r="DR30">
        <f t="shared" si="44"/>
        <v>0</v>
      </c>
      <c r="DS30">
        <f t="shared" si="44"/>
        <v>0</v>
      </c>
      <c r="DT30">
        <f t="shared" si="45"/>
        <v>0</v>
      </c>
      <c r="DU30">
        <f t="shared" si="45"/>
        <v>0</v>
      </c>
      <c r="DV30">
        <f t="shared" si="45"/>
        <v>0</v>
      </c>
      <c r="DW30">
        <f t="shared" si="45"/>
        <v>0</v>
      </c>
      <c r="DX30">
        <f t="shared" si="45"/>
        <v>0</v>
      </c>
      <c r="DY30">
        <f t="shared" si="45"/>
        <v>0</v>
      </c>
      <c r="DZ30">
        <f t="shared" si="45"/>
        <v>0</v>
      </c>
      <c r="EA30">
        <f t="shared" si="45"/>
        <v>0</v>
      </c>
      <c r="EB30">
        <f t="shared" si="45"/>
        <v>0</v>
      </c>
      <c r="EC30">
        <f t="shared" si="45"/>
        <v>0</v>
      </c>
      <c r="ED30">
        <f t="shared" si="46"/>
        <v>0</v>
      </c>
      <c r="EE30">
        <f t="shared" si="46"/>
        <v>0</v>
      </c>
      <c r="EF30">
        <f t="shared" si="46"/>
        <v>0</v>
      </c>
      <c r="EG30">
        <f t="shared" si="46"/>
        <v>0</v>
      </c>
      <c r="EH30">
        <f t="shared" si="46"/>
        <v>0</v>
      </c>
      <c r="EI30">
        <f t="shared" si="46"/>
        <v>0</v>
      </c>
      <c r="EJ30">
        <f t="shared" si="46"/>
        <v>0</v>
      </c>
      <c r="EK30">
        <f t="shared" si="46"/>
        <v>0</v>
      </c>
      <c r="EL30">
        <f t="shared" si="46"/>
        <v>0</v>
      </c>
      <c r="EM30">
        <f t="shared" si="46"/>
        <v>0</v>
      </c>
      <c r="EN30">
        <f t="shared" si="47"/>
        <v>0</v>
      </c>
      <c r="EO30">
        <f t="shared" si="47"/>
        <v>0</v>
      </c>
      <c r="EP30">
        <f t="shared" si="47"/>
        <v>0</v>
      </c>
      <c r="EQ30">
        <f t="shared" si="47"/>
        <v>0</v>
      </c>
      <c r="ER30">
        <f t="shared" si="47"/>
        <v>0</v>
      </c>
      <c r="ES30">
        <f t="shared" si="47"/>
        <v>0</v>
      </c>
      <c r="ET30">
        <f t="shared" si="47"/>
        <v>0</v>
      </c>
      <c r="EU30">
        <f t="shared" si="47"/>
        <v>0</v>
      </c>
      <c r="EV30">
        <f t="shared" si="47"/>
        <v>0</v>
      </c>
      <c r="EW30">
        <f t="shared" si="47"/>
        <v>0</v>
      </c>
      <c r="EX30">
        <f t="shared" si="47"/>
        <v>0</v>
      </c>
      <c r="EZ30">
        <f t="shared" si="17"/>
        <v>4.7599850484769363E-2</v>
      </c>
      <c r="FB30">
        <f t="shared" si="15"/>
        <v>0.46983977686893397</v>
      </c>
      <c r="FC30">
        <f t="shared" si="16"/>
        <v>0.11299091744290468</v>
      </c>
    </row>
    <row r="31" spans="1:159" x14ac:dyDescent="0.25">
      <c r="A31">
        <v>420</v>
      </c>
      <c r="B31" s="19">
        <f>'Input spectra'!Y30</f>
        <v>6.6118986394623797E-2</v>
      </c>
      <c r="C31">
        <f>'Input spectra'!D30</f>
        <v>1.31582813256264</v>
      </c>
      <c r="D31">
        <f t="shared" si="33"/>
        <v>2.0653927966864227E-2</v>
      </c>
      <c r="E31">
        <f t="shared" si="33"/>
        <v>1.0549414364619919E-2</v>
      </c>
      <c r="F31">
        <f t="shared" si="33"/>
        <v>5.3880382634202391E-3</v>
      </c>
      <c r="G31">
        <f t="shared" si="33"/>
        <v>2.7517518791941881E-3</v>
      </c>
      <c r="H31">
        <f t="shared" si="33"/>
        <v>1.4052830178979741E-3</v>
      </c>
      <c r="I31">
        <f t="shared" si="33"/>
        <v>7.1761893218632124E-4</v>
      </c>
      <c r="J31">
        <f t="shared" si="33"/>
        <v>3.6643687424846321E-4</v>
      </c>
      <c r="K31">
        <f t="shared" si="33"/>
        <v>1.8710235993587621E-4</v>
      </c>
      <c r="L31">
        <f t="shared" si="33"/>
        <v>9.5528682016487174E-5</v>
      </c>
      <c r="M31">
        <f t="shared" si="33"/>
        <v>4.8771075714844927E-5</v>
      </c>
      <c r="N31">
        <f t="shared" si="34"/>
        <v>2.4898002436915024E-5</v>
      </c>
      <c r="O31">
        <f t="shared" si="34"/>
        <v>1.2709834083507607E-5</v>
      </c>
      <c r="P31">
        <f t="shared" si="34"/>
        <v>6.4876593344669284E-6</v>
      </c>
      <c r="Q31">
        <f t="shared" si="34"/>
        <v>3.3113763028543509E-6</v>
      </c>
      <c r="R31">
        <f t="shared" si="34"/>
        <v>1.6900553679227951E-6</v>
      </c>
      <c r="S31">
        <f t="shared" si="34"/>
        <v>8.6251124952054679E-7</v>
      </c>
      <c r="T31">
        <f t="shared" si="34"/>
        <v>4.40148852348951E-7</v>
      </c>
      <c r="U31">
        <f t="shared" si="34"/>
        <v>2.2459747480225842E-7</v>
      </c>
      <c r="V31">
        <f t="shared" si="34"/>
        <v>1.1459882411377443E-7</v>
      </c>
      <c r="W31">
        <f t="shared" si="34"/>
        <v>5.8468903011118397E-8</v>
      </c>
      <c r="X31">
        <f t="shared" si="35"/>
        <v>2.9829000685052602E-8</v>
      </c>
      <c r="Y31">
        <f t="shared" si="35"/>
        <v>1.5216714956489451E-8</v>
      </c>
      <c r="Z31">
        <f t="shared" si="35"/>
        <v>7.7619529260226026E-9</v>
      </c>
      <c r="AA31">
        <f t="shared" si="35"/>
        <v>3.9590268068742426E-9</v>
      </c>
      <c r="AB31">
        <f t="shared" si="35"/>
        <v>2.0191688839925619E-9</v>
      </c>
      <c r="AC31">
        <f t="shared" si="35"/>
        <v>1.029729188009173E-9</v>
      </c>
      <c r="AD31">
        <f t="shared" si="35"/>
        <v>5.2509631650573279E-10</v>
      </c>
      <c r="AE31">
        <f t="shared" si="35"/>
        <v>2.6774407533571136E-10</v>
      </c>
      <c r="AF31">
        <f t="shared" si="35"/>
        <v>1.3651019214903301E-10</v>
      </c>
      <c r="AG31">
        <f t="shared" si="35"/>
        <v>6.9594343303225641E-11</v>
      </c>
      <c r="AH31">
        <f t="shared" si="36"/>
        <v>3.5476909888724584E-11</v>
      </c>
      <c r="AI31">
        <f t="shared" si="36"/>
        <v>1.8083392798001061E-11</v>
      </c>
      <c r="AJ31">
        <f t="shared" si="36"/>
        <v>9.2167036052003554E-12</v>
      </c>
      <c r="AK31">
        <f t="shared" si="36"/>
        <v>4.6971255466328568E-12</v>
      </c>
      <c r="AL31">
        <f t="shared" si="36"/>
        <v>2.3935847105386646E-12</v>
      </c>
      <c r="AM31">
        <f t="shared" si="36"/>
        <v>1.2196205860131248E-12</v>
      </c>
      <c r="AN31">
        <f t="shared" si="36"/>
        <v>6.2138276251409459E-13</v>
      </c>
      <c r="AO31">
        <f t="shared" si="36"/>
        <v>3.165565797083995E-13</v>
      </c>
      <c r="AP31">
        <f t="shared" si="36"/>
        <v>1.6125022467463771E-13</v>
      </c>
      <c r="AQ31">
        <f t="shared" si="36"/>
        <v>8.2130653529538939E-14</v>
      </c>
      <c r="AR31">
        <f t="shared" si="37"/>
        <v>4.1827826224343967E-14</v>
      </c>
      <c r="AS31">
        <f t="shared" si="37"/>
        <v>2.1299992449856286E-14</v>
      </c>
      <c r="AT31">
        <f t="shared" si="37"/>
        <v>1.084543022430316E-14</v>
      </c>
      <c r="AU31">
        <f t="shared" si="37"/>
        <v>5.5216174280982879E-15</v>
      </c>
      <c r="AV31">
        <f t="shared" si="37"/>
        <v>2.8108457570008556E-15</v>
      </c>
      <c r="AW31">
        <f t="shared" si="37"/>
        <v>1.4307305094230358E-15</v>
      </c>
      <c r="AX31">
        <f t="shared" si="37"/>
        <v>6.5730890749833651E-16</v>
      </c>
      <c r="AY31">
        <f t="shared" si="37"/>
        <v>2.9027616961520322E-16</v>
      </c>
      <c r="AZ31">
        <f t="shared" si="37"/>
        <v>1.3504804599921027E-16</v>
      </c>
      <c r="BA31">
        <f t="shared" si="37"/>
        <v>6.3934756179449166E-17</v>
      </c>
      <c r="BB31">
        <f t="shared" si="38"/>
        <v>3.0567981029611137E-17</v>
      </c>
      <c r="BC31">
        <f t="shared" si="38"/>
        <v>1.4712347569213875E-17</v>
      </c>
      <c r="BD31">
        <f t="shared" si="38"/>
        <v>7.1159445125815147E-18</v>
      </c>
      <c r="BE31">
        <f t="shared" si="38"/>
        <v>3.4550834651236379E-18</v>
      </c>
      <c r="BF31">
        <f t="shared" si="38"/>
        <v>1.6828786945589545E-18</v>
      </c>
      <c r="BG31">
        <f t="shared" si="38"/>
        <v>8.2185941367301767E-19</v>
      </c>
      <c r="BH31">
        <f t="shared" si="38"/>
        <v>4.0228248171326017E-19</v>
      </c>
      <c r="BI31">
        <f t="shared" si="38"/>
        <v>1.9730107382941407E-19</v>
      </c>
      <c r="BJ31">
        <f t="shared" si="38"/>
        <v>9.6938094528937205E-20</v>
      </c>
      <c r="BK31">
        <f t="shared" si="38"/>
        <v>4.7703142223614662E-20</v>
      </c>
      <c r="BL31">
        <f t="shared" si="39"/>
        <v>2.3508327411446432E-20</v>
      </c>
      <c r="BM31">
        <f t="shared" si="39"/>
        <v>1.1600163501029534E-20</v>
      </c>
      <c r="BN31">
        <f t="shared" si="39"/>
        <v>5.7309656393460334E-21</v>
      </c>
      <c r="BO31">
        <f t="shared" si="39"/>
        <v>2.8344777001458673E-21</v>
      </c>
      <c r="BP31">
        <f t="shared" si="39"/>
        <v>1.403347850576937E-21</v>
      </c>
      <c r="BQ31">
        <f t="shared" si="39"/>
        <v>6.9546371358166192E-22</v>
      </c>
      <c r="BR31">
        <f t="shared" si="39"/>
        <v>3.4496403752223593E-22</v>
      </c>
      <c r="BS31">
        <f t="shared" si="39"/>
        <v>1.7125359307929141E-22</v>
      </c>
      <c r="BT31">
        <f t="shared" si="39"/>
        <v>8.5084588208189613E-23</v>
      </c>
      <c r="BU31">
        <f t="shared" si="39"/>
        <v>4.2304677766349524E-23</v>
      </c>
      <c r="BV31">
        <f t="shared" si="40"/>
        <v>2.1049167645874103E-23</v>
      </c>
      <c r="BW31">
        <f t="shared" si="40"/>
        <v>1.0480327338225491E-23</v>
      </c>
      <c r="BX31">
        <f t="shared" si="40"/>
        <v>5.2214829096947961E-24</v>
      </c>
      <c r="BY31">
        <f t="shared" si="40"/>
        <v>2.6030282042516404E-24</v>
      </c>
      <c r="BZ31">
        <f t="shared" si="40"/>
        <v>1.2984279241293464E-24</v>
      </c>
      <c r="CA31">
        <f t="shared" si="40"/>
        <v>6.4803680691408144E-25</v>
      </c>
      <c r="CB31">
        <f t="shared" si="40"/>
        <v>3.2360414479943634E-25</v>
      </c>
      <c r="CC31">
        <f t="shared" si="40"/>
        <v>1.6167821856627121E-25</v>
      </c>
      <c r="CD31">
        <f t="shared" si="40"/>
        <v>8.0817073211818734E-26</v>
      </c>
      <c r="CE31">
        <f t="shared" si="40"/>
        <v>4.0416677379290771E-26</v>
      </c>
      <c r="CF31">
        <f t="shared" si="41"/>
        <v>2.022163397911984E-26</v>
      </c>
      <c r="CG31">
        <f t="shared" si="41"/>
        <v>1.0121917239949473E-26</v>
      </c>
      <c r="CH31">
        <f t="shared" si="41"/>
        <v>5.0686629594801989E-27</v>
      </c>
      <c r="CI31">
        <f t="shared" si="41"/>
        <v>2.5392282507802957E-27</v>
      </c>
      <c r="CJ31">
        <f t="shared" si="41"/>
        <v>1.2725701619812305E-27</v>
      </c>
      <c r="CK31">
        <f t="shared" si="41"/>
        <v>6.380103288778982E-28</v>
      </c>
      <c r="CL31">
        <f t="shared" si="41"/>
        <v>3.1998843753894814E-28</v>
      </c>
      <c r="CM31">
        <f t="shared" si="41"/>
        <v>1.6054484906721782E-28</v>
      </c>
      <c r="CN31">
        <f t="shared" si="41"/>
        <v>8.0576640855992178E-29</v>
      </c>
      <c r="CO31">
        <f t="shared" si="41"/>
        <v>4.0454613394657539E-29</v>
      </c>
      <c r="CP31">
        <f t="shared" si="42"/>
        <v>2.0317427486134186E-29</v>
      </c>
      <c r="CQ31">
        <f t="shared" si="42"/>
        <v>1.0207209084757149E-29</v>
      </c>
      <c r="CR31">
        <f t="shared" si="42"/>
        <v>3.396330388755083E-30</v>
      </c>
      <c r="CS31">
        <f t="shared" si="42"/>
        <v>1.140057141599723E-30</v>
      </c>
      <c r="CT31">
        <f t="shared" si="42"/>
        <v>4.0803521000307476E-31</v>
      </c>
      <c r="CU31">
        <f t="shared" si="42"/>
        <v>1.4669695614484749E-31</v>
      </c>
      <c r="CV31">
        <f t="shared" si="42"/>
        <v>5.176616488412212E-32</v>
      </c>
      <c r="CW31">
        <f t="shared" si="42"/>
        <v>1.7586115986680649E-32</v>
      </c>
      <c r="CX31">
        <f t="shared" si="42"/>
        <v>5.6128282135870832E-33</v>
      </c>
      <c r="CY31">
        <f t="shared" si="42"/>
        <v>1.6175566198178287E-33</v>
      </c>
      <c r="CZ31">
        <f t="shared" si="43"/>
        <v>3.8871301185975116E-34</v>
      </c>
      <c r="DA31">
        <f t="shared" si="43"/>
        <v>6.2863413098907549E-35</v>
      </c>
      <c r="DB31">
        <f t="shared" si="43"/>
        <v>2.0636877947130049E-36</v>
      </c>
      <c r="DC31">
        <f t="shared" si="43"/>
        <v>0</v>
      </c>
      <c r="DD31">
        <f t="shared" si="43"/>
        <v>0</v>
      </c>
      <c r="DE31">
        <f t="shared" si="43"/>
        <v>0</v>
      </c>
      <c r="DF31">
        <f t="shared" si="43"/>
        <v>0</v>
      </c>
      <c r="DG31">
        <f t="shared" si="43"/>
        <v>0</v>
      </c>
      <c r="DH31">
        <f t="shared" si="43"/>
        <v>0</v>
      </c>
      <c r="DI31">
        <f t="shared" si="43"/>
        <v>0</v>
      </c>
      <c r="DJ31">
        <f t="shared" si="44"/>
        <v>0</v>
      </c>
      <c r="DK31">
        <f t="shared" si="44"/>
        <v>0</v>
      </c>
      <c r="DL31">
        <f t="shared" si="44"/>
        <v>0</v>
      </c>
      <c r="DM31">
        <f t="shared" si="44"/>
        <v>0</v>
      </c>
      <c r="DN31">
        <f t="shared" si="44"/>
        <v>0</v>
      </c>
      <c r="DO31">
        <f t="shared" si="44"/>
        <v>0</v>
      </c>
      <c r="DP31">
        <f t="shared" si="44"/>
        <v>0</v>
      </c>
      <c r="DQ31">
        <f t="shared" si="44"/>
        <v>0</v>
      </c>
      <c r="DR31">
        <f t="shared" si="44"/>
        <v>0</v>
      </c>
      <c r="DS31">
        <f t="shared" si="44"/>
        <v>0</v>
      </c>
      <c r="DT31">
        <f t="shared" si="45"/>
        <v>0</v>
      </c>
      <c r="DU31">
        <f t="shared" si="45"/>
        <v>0</v>
      </c>
      <c r="DV31">
        <f t="shared" si="45"/>
        <v>0</v>
      </c>
      <c r="DW31">
        <f t="shared" si="45"/>
        <v>0</v>
      </c>
      <c r="DX31">
        <f t="shared" si="45"/>
        <v>0</v>
      </c>
      <c r="DY31">
        <f t="shared" si="45"/>
        <v>0</v>
      </c>
      <c r="DZ31">
        <f t="shared" si="45"/>
        <v>0</v>
      </c>
      <c r="EA31">
        <f t="shared" si="45"/>
        <v>0</v>
      </c>
      <c r="EB31">
        <f t="shared" si="45"/>
        <v>0</v>
      </c>
      <c r="EC31">
        <f t="shared" si="45"/>
        <v>0</v>
      </c>
      <c r="ED31">
        <f t="shared" si="46"/>
        <v>0</v>
      </c>
      <c r="EE31">
        <f t="shared" si="46"/>
        <v>0</v>
      </c>
      <c r="EF31">
        <f t="shared" si="46"/>
        <v>0</v>
      </c>
      <c r="EG31">
        <f t="shared" si="46"/>
        <v>0</v>
      </c>
      <c r="EH31">
        <f t="shared" si="46"/>
        <v>0</v>
      </c>
      <c r="EI31">
        <f t="shared" si="46"/>
        <v>0</v>
      </c>
      <c r="EJ31">
        <f t="shared" si="46"/>
        <v>0</v>
      </c>
      <c r="EK31">
        <f t="shared" si="46"/>
        <v>0</v>
      </c>
      <c r="EL31">
        <f t="shared" si="46"/>
        <v>0</v>
      </c>
      <c r="EM31">
        <f t="shared" si="46"/>
        <v>0</v>
      </c>
      <c r="EN31">
        <f t="shared" si="47"/>
        <v>0</v>
      </c>
      <c r="EO31">
        <f t="shared" si="47"/>
        <v>0</v>
      </c>
      <c r="EP31">
        <f t="shared" si="47"/>
        <v>0</v>
      </c>
      <c r="EQ31">
        <f t="shared" si="47"/>
        <v>0</v>
      </c>
      <c r="ER31">
        <f t="shared" si="47"/>
        <v>0</v>
      </c>
      <c r="ES31">
        <f t="shared" si="47"/>
        <v>0</v>
      </c>
      <c r="ET31">
        <f t="shared" si="47"/>
        <v>0</v>
      </c>
      <c r="EU31">
        <f t="shared" si="47"/>
        <v>0</v>
      </c>
      <c r="EV31">
        <f t="shared" si="47"/>
        <v>0</v>
      </c>
      <c r="EW31">
        <f t="shared" si="47"/>
        <v>0</v>
      </c>
      <c r="EX31">
        <f t="shared" si="47"/>
        <v>0</v>
      </c>
      <c r="EZ31">
        <f t="shared" si="17"/>
        <v>4.2214731555819993E-2</v>
      </c>
      <c r="FB31">
        <f t="shared" si="15"/>
        <v>0.48197105947291752</v>
      </c>
      <c r="FC31">
        <f t="shared" si="16"/>
        <v>9.897644385021348E-2</v>
      </c>
    </row>
    <row r="32" spans="1:159" x14ac:dyDescent="0.25">
      <c r="A32">
        <v>425</v>
      </c>
      <c r="B32" s="19">
        <f>'Input spectra'!Y31</f>
        <v>6.4391630000930594E-2</v>
      </c>
      <c r="C32">
        <f>'Input spectra'!D31</f>
        <v>1.69151606317546</v>
      </c>
      <c r="D32">
        <f t="shared" si="33"/>
        <v>2.0653927966864227E-2</v>
      </c>
      <c r="E32">
        <f t="shared" si="33"/>
        <v>8.7442742806502893E-3</v>
      </c>
      <c r="F32">
        <f t="shared" si="33"/>
        <v>3.7018729741110476E-3</v>
      </c>
      <c r="G32">
        <f t="shared" si="33"/>
        <v>1.5670957520391702E-3</v>
      </c>
      <c r="H32">
        <f t="shared" si="33"/>
        <v>6.633541954881013E-4</v>
      </c>
      <c r="I32">
        <f t="shared" si="33"/>
        <v>2.8078311672104765E-4</v>
      </c>
      <c r="J32">
        <f t="shared" si="33"/>
        <v>1.1884247646885698E-4</v>
      </c>
      <c r="K32">
        <f t="shared" si="33"/>
        <v>5.029759378897377E-5</v>
      </c>
      <c r="L32">
        <f t="shared" si="33"/>
        <v>2.1286151571569937E-5</v>
      </c>
      <c r="M32">
        <f t="shared" si="33"/>
        <v>9.0078494593328021E-6</v>
      </c>
      <c r="N32">
        <f t="shared" si="34"/>
        <v>3.811699985957047E-6</v>
      </c>
      <c r="O32">
        <f t="shared" si="34"/>
        <v>1.6128333947757867E-6</v>
      </c>
      <c r="P32">
        <f t="shared" si="34"/>
        <v>6.8239067521559135E-7</v>
      </c>
      <c r="Q32">
        <f t="shared" si="34"/>
        <v>2.8870147557135103E-7</v>
      </c>
      <c r="R32">
        <f t="shared" si="34"/>
        <v>1.2213406735620259E-7</v>
      </c>
      <c r="S32">
        <f t="shared" si="34"/>
        <v>5.1664957483385645E-8</v>
      </c>
      <c r="T32">
        <f t="shared" si="34"/>
        <v>2.1853766702656932E-8</v>
      </c>
      <c r="U32">
        <f t="shared" si="34"/>
        <v>9.2432993535444597E-9</v>
      </c>
      <c r="V32">
        <f t="shared" si="34"/>
        <v>3.9092885832857055E-9</v>
      </c>
      <c r="W32">
        <f t="shared" si="34"/>
        <v>1.6532477337217613E-9</v>
      </c>
      <c r="X32">
        <f t="shared" si="35"/>
        <v>6.9911257675114319E-10</v>
      </c>
      <c r="Y32">
        <f t="shared" si="35"/>
        <v>2.9561382220977023E-10</v>
      </c>
      <c r="Z32">
        <f t="shared" si="35"/>
        <v>1.2498855768150427E-10</v>
      </c>
      <c r="AA32">
        <f t="shared" si="35"/>
        <v>5.2842470655880206E-11</v>
      </c>
      <c r="AB32">
        <f t="shared" si="35"/>
        <v>2.2338949073176783E-11</v>
      </c>
      <c r="AC32">
        <f t="shared" si="35"/>
        <v>9.442968407865122E-12</v>
      </c>
      <c r="AD32">
        <f t="shared" si="35"/>
        <v>3.9913508577107887E-12</v>
      </c>
      <c r="AE32">
        <f t="shared" si="35"/>
        <v>1.6869267468399771E-12</v>
      </c>
      <c r="AF32">
        <f t="shared" si="35"/>
        <v>7.1291352368259315E-13</v>
      </c>
      <c r="AG32">
        <f t="shared" si="35"/>
        <v>3.012597677351917E-13</v>
      </c>
      <c r="AH32">
        <f t="shared" si="36"/>
        <v>1.2729413702808106E-13</v>
      </c>
      <c r="AI32">
        <f t="shared" si="36"/>
        <v>5.3782124383091853E-14</v>
      </c>
      <c r="AJ32">
        <f t="shared" si="36"/>
        <v>2.2721085652825692E-14</v>
      </c>
      <c r="AK32">
        <f t="shared" si="36"/>
        <v>9.5980066450054492E-15</v>
      </c>
      <c r="AL32">
        <f t="shared" si="36"/>
        <v>4.0540873379166571E-15</v>
      </c>
      <c r="AM32">
        <f t="shared" si="36"/>
        <v>1.7122393170398329E-15</v>
      </c>
      <c r="AN32">
        <f t="shared" si="36"/>
        <v>7.2309330600757701E-16</v>
      </c>
      <c r="AO32">
        <f t="shared" si="36"/>
        <v>3.0533873709541393E-16</v>
      </c>
      <c r="AP32">
        <f t="shared" si="36"/>
        <v>1.2892178474130108E-16</v>
      </c>
      <c r="AQ32">
        <f t="shared" si="36"/>
        <v>5.4428539363287174E-17</v>
      </c>
      <c r="AR32">
        <f t="shared" si="37"/>
        <v>2.2976407060965782E-17</v>
      </c>
      <c r="AS32">
        <f t="shared" si="37"/>
        <v>9.698212409850004E-18</v>
      </c>
      <c r="AT32">
        <f t="shared" si="37"/>
        <v>4.0931197188856767E-18</v>
      </c>
      <c r="AU32">
        <f t="shared" si="37"/>
        <v>1.7273064554299822E-18</v>
      </c>
      <c r="AV32">
        <f t="shared" si="37"/>
        <v>7.2884557027706239E-19</v>
      </c>
      <c r="AW32">
        <f t="shared" si="37"/>
        <v>3.0750470333635044E-19</v>
      </c>
      <c r="AX32">
        <f t="shared" si="37"/>
        <v>1.1710053052514872E-19</v>
      </c>
      <c r="AY32">
        <f t="shared" si="37"/>
        <v>4.2864340798825522E-20</v>
      </c>
      <c r="AZ32">
        <f t="shared" si="37"/>
        <v>1.6529833949447511E-20</v>
      </c>
      <c r="BA32">
        <f t="shared" si="37"/>
        <v>6.4865328214799158E-21</v>
      </c>
      <c r="BB32">
        <f t="shared" si="38"/>
        <v>2.5706194093481792E-21</v>
      </c>
      <c r="BC32">
        <f t="shared" si="38"/>
        <v>1.0255301289499256E-21</v>
      </c>
      <c r="BD32">
        <f t="shared" si="38"/>
        <v>4.1114443967667489E-22</v>
      </c>
      <c r="BE32">
        <f t="shared" si="38"/>
        <v>1.6546869127206844E-22</v>
      </c>
      <c r="BF32">
        <f t="shared" si="38"/>
        <v>6.680446981112443E-23</v>
      </c>
      <c r="BG32">
        <f t="shared" si="38"/>
        <v>2.7042426866542438E-23</v>
      </c>
      <c r="BH32">
        <f t="shared" si="38"/>
        <v>1.0971718870557549E-23</v>
      </c>
      <c r="BI32">
        <f t="shared" si="38"/>
        <v>4.4603446712577791E-24</v>
      </c>
      <c r="BJ32">
        <f t="shared" si="38"/>
        <v>1.816472679407259E-24</v>
      </c>
      <c r="BK32">
        <f t="shared" si="38"/>
        <v>7.4092935105318582E-25</v>
      </c>
      <c r="BL32">
        <f t="shared" si="39"/>
        <v>3.0265437995773634E-25</v>
      </c>
      <c r="BM32">
        <f t="shared" si="39"/>
        <v>1.2378977218457109E-25</v>
      </c>
      <c r="BN32">
        <f t="shared" si="39"/>
        <v>5.0692519664715268E-26</v>
      </c>
      <c r="BO32">
        <f t="shared" si="39"/>
        <v>2.0781865935007703E-26</v>
      </c>
      <c r="BP32">
        <f t="shared" si="39"/>
        <v>8.5284920427147262E-27</v>
      </c>
      <c r="BQ32">
        <f t="shared" si="39"/>
        <v>3.5032958172727343E-27</v>
      </c>
      <c r="BR32">
        <f t="shared" si="39"/>
        <v>1.4403617444879561E-27</v>
      </c>
      <c r="BS32">
        <f t="shared" si="39"/>
        <v>5.9269719054103338E-28</v>
      </c>
      <c r="BT32">
        <f t="shared" si="39"/>
        <v>2.4408410478621533E-28</v>
      </c>
      <c r="BU32">
        <f t="shared" si="39"/>
        <v>1.0059407671599291E-28</v>
      </c>
      <c r="BV32">
        <f t="shared" si="40"/>
        <v>4.1487222939444166E-29</v>
      </c>
      <c r="BW32">
        <f t="shared" si="40"/>
        <v>1.7121811286682822E-29</v>
      </c>
      <c r="BX32">
        <f t="shared" si="40"/>
        <v>7.0707281477833741E-30</v>
      </c>
      <c r="BY32">
        <f t="shared" si="40"/>
        <v>2.9217602310507236E-30</v>
      </c>
      <c r="BZ32">
        <f t="shared" si="40"/>
        <v>1.2080334700929405E-30</v>
      </c>
      <c r="CA32">
        <f t="shared" si="40"/>
        <v>4.9975392559575884E-31</v>
      </c>
      <c r="CB32">
        <f t="shared" si="40"/>
        <v>2.0685500663063914E-31</v>
      </c>
      <c r="CC32">
        <f t="shared" si="40"/>
        <v>8.5664108024932185E-32</v>
      </c>
      <c r="CD32">
        <f t="shared" si="40"/>
        <v>3.5493262483341544E-32</v>
      </c>
      <c r="CE32">
        <f t="shared" si="40"/>
        <v>1.471291854547222E-32</v>
      </c>
      <c r="CF32">
        <f t="shared" si="41"/>
        <v>6.1016864792363822E-33</v>
      </c>
      <c r="CG32">
        <f t="shared" si="41"/>
        <v>2.5315811080528057E-33</v>
      </c>
      <c r="CH32">
        <f t="shared" si="41"/>
        <v>1.0507947598654923E-33</v>
      </c>
      <c r="CI32">
        <f t="shared" si="41"/>
        <v>4.3633660319574137E-34</v>
      </c>
      <c r="CJ32">
        <f t="shared" si="41"/>
        <v>1.8125794911411793E-34</v>
      </c>
      <c r="CK32">
        <f t="shared" si="41"/>
        <v>7.5324881282394699E-35</v>
      </c>
      <c r="CL32">
        <f t="shared" si="41"/>
        <v>3.1314137379818015E-35</v>
      </c>
      <c r="CM32">
        <f t="shared" si="41"/>
        <v>1.302260786934279E-35</v>
      </c>
      <c r="CN32">
        <f t="shared" si="41"/>
        <v>5.417590389909064E-36</v>
      </c>
      <c r="CO32">
        <f t="shared" si="41"/>
        <v>2.2545531786540982E-36</v>
      </c>
      <c r="CP32">
        <f t="shared" si="42"/>
        <v>9.3854817020870249E-37</v>
      </c>
      <c r="CQ32">
        <f t="shared" si="42"/>
        <v>3.9083214881801989E-37</v>
      </c>
      <c r="CR32">
        <f t="shared" si="42"/>
        <v>1.0779251898702809E-37</v>
      </c>
      <c r="CS32">
        <f t="shared" si="42"/>
        <v>2.9991675603439899E-38</v>
      </c>
      <c r="CT32">
        <f t="shared" si="42"/>
        <v>8.8974830998198223E-39</v>
      </c>
      <c r="CU32">
        <f t="shared" si="42"/>
        <v>2.6514659498991352E-39</v>
      </c>
      <c r="CV32">
        <f t="shared" si="42"/>
        <v>7.755438593125124E-40</v>
      </c>
      <c r="CW32">
        <f t="shared" si="42"/>
        <v>2.1838646872787919E-40</v>
      </c>
      <c r="CX32">
        <f t="shared" si="42"/>
        <v>5.7774070050111786E-41</v>
      </c>
      <c r="CY32">
        <f t="shared" si="42"/>
        <v>1.3800859201645477E-41</v>
      </c>
      <c r="CZ32">
        <f t="shared" si="43"/>
        <v>2.7489771688316585E-42</v>
      </c>
      <c r="DA32">
        <f t="shared" si="43"/>
        <v>3.68498251720049E-43</v>
      </c>
      <c r="DB32">
        <f t="shared" si="43"/>
        <v>1.00271356691663E-44</v>
      </c>
      <c r="DC32">
        <f t="shared" si="43"/>
        <v>0</v>
      </c>
      <c r="DD32">
        <f t="shared" si="43"/>
        <v>0</v>
      </c>
      <c r="DE32">
        <f t="shared" si="43"/>
        <v>0</v>
      </c>
      <c r="DF32">
        <f t="shared" si="43"/>
        <v>0</v>
      </c>
      <c r="DG32">
        <f t="shared" si="43"/>
        <v>0</v>
      </c>
      <c r="DH32">
        <f t="shared" si="43"/>
        <v>0</v>
      </c>
      <c r="DI32">
        <f t="shared" si="43"/>
        <v>0</v>
      </c>
      <c r="DJ32">
        <f t="shared" si="44"/>
        <v>0</v>
      </c>
      <c r="DK32">
        <f t="shared" si="44"/>
        <v>0</v>
      </c>
      <c r="DL32">
        <f t="shared" si="44"/>
        <v>0</v>
      </c>
      <c r="DM32">
        <f t="shared" si="44"/>
        <v>0</v>
      </c>
      <c r="DN32">
        <f t="shared" si="44"/>
        <v>0</v>
      </c>
      <c r="DO32">
        <f t="shared" si="44"/>
        <v>0</v>
      </c>
      <c r="DP32">
        <f t="shared" si="44"/>
        <v>0</v>
      </c>
      <c r="DQ32">
        <f t="shared" si="44"/>
        <v>0</v>
      </c>
      <c r="DR32">
        <f t="shared" si="44"/>
        <v>0</v>
      </c>
      <c r="DS32">
        <f t="shared" si="44"/>
        <v>0</v>
      </c>
      <c r="DT32">
        <f t="shared" si="45"/>
        <v>0</v>
      </c>
      <c r="DU32">
        <f t="shared" si="45"/>
        <v>0</v>
      </c>
      <c r="DV32">
        <f t="shared" si="45"/>
        <v>0</v>
      </c>
      <c r="DW32">
        <f t="shared" si="45"/>
        <v>0</v>
      </c>
      <c r="DX32">
        <f t="shared" si="45"/>
        <v>0</v>
      </c>
      <c r="DY32">
        <f t="shared" si="45"/>
        <v>0</v>
      </c>
      <c r="DZ32">
        <f t="shared" si="45"/>
        <v>0</v>
      </c>
      <c r="EA32">
        <f t="shared" si="45"/>
        <v>0</v>
      </c>
      <c r="EB32">
        <f t="shared" si="45"/>
        <v>0</v>
      </c>
      <c r="EC32">
        <f t="shared" si="45"/>
        <v>0</v>
      </c>
      <c r="ED32">
        <f t="shared" si="46"/>
        <v>0</v>
      </c>
      <c r="EE32">
        <f t="shared" si="46"/>
        <v>0</v>
      </c>
      <c r="EF32">
        <f t="shared" si="46"/>
        <v>0</v>
      </c>
      <c r="EG32">
        <f t="shared" si="46"/>
        <v>0</v>
      </c>
      <c r="EH32">
        <f t="shared" si="46"/>
        <v>0</v>
      </c>
      <c r="EI32">
        <f t="shared" si="46"/>
        <v>0</v>
      </c>
      <c r="EJ32">
        <f t="shared" si="46"/>
        <v>0</v>
      </c>
      <c r="EK32">
        <f t="shared" si="46"/>
        <v>0</v>
      </c>
      <c r="EL32">
        <f t="shared" si="46"/>
        <v>0</v>
      </c>
      <c r="EM32">
        <f t="shared" si="46"/>
        <v>0</v>
      </c>
      <c r="EN32">
        <f t="shared" si="47"/>
        <v>0</v>
      </c>
      <c r="EO32">
        <f t="shared" si="47"/>
        <v>0</v>
      </c>
      <c r="EP32">
        <f t="shared" si="47"/>
        <v>0</v>
      </c>
      <c r="EQ32">
        <f t="shared" si="47"/>
        <v>0</v>
      </c>
      <c r="ER32">
        <f t="shared" si="47"/>
        <v>0</v>
      </c>
      <c r="ES32">
        <f t="shared" si="47"/>
        <v>0</v>
      </c>
      <c r="ET32">
        <f t="shared" si="47"/>
        <v>0</v>
      </c>
      <c r="EU32">
        <f t="shared" si="47"/>
        <v>0</v>
      </c>
      <c r="EV32">
        <f t="shared" si="47"/>
        <v>0</v>
      </c>
      <c r="EW32">
        <f t="shared" si="47"/>
        <v>0</v>
      </c>
      <c r="EX32">
        <f t="shared" si="47"/>
        <v>0</v>
      </c>
      <c r="EZ32">
        <f t="shared" si="17"/>
        <v>3.581734965257357E-2</v>
      </c>
      <c r="FB32">
        <f t="shared" si="15"/>
        <v>0.4929458074678299</v>
      </c>
      <c r="FC32">
        <f t="shared" si="16"/>
        <v>7.9692516801583735E-2</v>
      </c>
    </row>
    <row r="33" spans="1:159" x14ac:dyDescent="0.25">
      <c r="A33">
        <v>430</v>
      </c>
      <c r="B33" s="19">
        <f>'Input spectra'!Y32</f>
        <v>6.2664273607237503E-2</v>
      </c>
      <c r="C33">
        <f>'Input spectra'!D32</f>
        <v>1.6293496216934999</v>
      </c>
      <c r="D33">
        <f t="shared" ref="D33:M42" si="48">D$2*EXP(- D$1 * ($C33*_c2+$B33))</f>
        <v>2.0653927966864227E-2</v>
      </c>
      <c r="E33">
        <f t="shared" si="48"/>
        <v>9.0219010801391598E-3</v>
      </c>
      <c r="F33">
        <f t="shared" si="48"/>
        <v>3.9406702125406026E-3</v>
      </c>
      <c r="G33">
        <f t="shared" si="48"/>
        <v>1.7211487330788277E-3</v>
      </c>
      <c r="H33">
        <f t="shared" si="48"/>
        <v>7.5169668980494726E-4</v>
      </c>
      <c r="I33">
        <f t="shared" si="48"/>
        <v>3.2827849774392305E-4</v>
      </c>
      <c r="J33">
        <f t="shared" si="48"/>
        <v>1.433565132567991E-4</v>
      </c>
      <c r="K33">
        <f t="shared" si="48"/>
        <v>6.2598976831425534E-5</v>
      </c>
      <c r="L33">
        <f t="shared" si="48"/>
        <v>2.7333262068772774E-5</v>
      </c>
      <c r="M33">
        <f t="shared" si="48"/>
        <v>1.1934101411924818E-5</v>
      </c>
      <c r="N33">
        <f t="shared" ref="N33:W42" si="49">N$2*EXP(- N$1 * ($C33*_c2+$B33))</f>
        <v>5.2102864964162583E-6</v>
      </c>
      <c r="O33">
        <f t="shared" si="49"/>
        <v>2.2746086712065121E-6</v>
      </c>
      <c r="P33">
        <f t="shared" si="49"/>
        <v>9.9294354351076292E-7</v>
      </c>
      <c r="Q33">
        <f t="shared" si="49"/>
        <v>4.3342580609204746E-7</v>
      </c>
      <c r="R33">
        <f t="shared" si="49"/>
        <v>1.8918071901140632E-7</v>
      </c>
      <c r="S33">
        <f t="shared" si="49"/>
        <v>8.2567743724091021E-8</v>
      </c>
      <c r="T33">
        <f t="shared" si="49"/>
        <v>3.6034203978745411E-8</v>
      </c>
      <c r="U33">
        <f t="shared" si="49"/>
        <v>1.5724974064654536E-8</v>
      </c>
      <c r="V33">
        <f t="shared" si="49"/>
        <v>6.8617507756153728E-9</v>
      </c>
      <c r="W33">
        <f t="shared" si="49"/>
        <v>2.9939837186692559E-9</v>
      </c>
      <c r="X33">
        <f t="shared" ref="X33:AG42" si="50">X$2*EXP(- X$1 * ($C33*_c2+$B33))</f>
        <v>1.306269848837991E-9</v>
      </c>
      <c r="Y33">
        <f t="shared" si="50"/>
        <v>5.698818347103837E-10</v>
      </c>
      <c r="Z33">
        <f t="shared" si="50"/>
        <v>2.486020026937431E-10</v>
      </c>
      <c r="AA33">
        <f t="shared" si="50"/>
        <v>1.0844056475497423E-10</v>
      </c>
      <c r="AB33">
        <f t="shared" si="50"/>
        <v>4.7298316518076593E-11</v>
      </c>
      <c r="AC33">
        <f t="shared" si="50"/>
        <v>2.0628410790785674E-11</v>
      </c>
      <c r="AD33">
        <f t="shared" si="50"/>
        <v>8.9960410778517741E-12</v>
      </c>
      <c r="AE33">
        <f t="shared" si="50"/>
        <v>3.9228530295872255E-12</v>
      </c>
      <c r="AF33">
        <f t="shared" si="50"/>
        <v>1.7104758857686783E-12</v>
      </c>
      <c r="AG33">
        <f t="shared" si="50"/>
        <v>7.4575389277423783E-13</v>
      </c>
      <c r="AH33">
        <f t="shared" ref="AH33:AQ42" si="51">AH$2*EXP(- AH$1 * ($C33*_c2+$B33))</f>
        <v>3.2511505646587865E-13</v>
      </c>
      <c r="AI33">
        <f t="shared" si="51"/>
        <v>1.4172319145882964E-13</v>
      </c>
      <c r="AJ33">
        <f t="shared" si="51"/>
        <v>6.1774087529637716E-14</v>
      </c>
      <c r="AK33">
        <f t="shared" si="51"/>
        <v>2.6923566908628001E-14</v>
      </c>
      <c r="AL33">
        <f t="shared" si="51"/>
        <v>1.1733266622878402E-14</v>
      </c>
      <c r="AM33">
        <f t="shared" si="51"/>
        <v>5.1128681535616495E-15</v>
      </c>
      <c r="AN33">
        <f t="shared" si="51"/>
        <v>2.2277618315763553E-15</v>
      </c>
      <c r="AO33">
        <f t="shared" si="51"/>
        <v>9.7057837805065803E-16</v>
      </c>
      <c r="AP33">
        <f t="shared" si="51"/>
        <v>4.2281394802060529E-16</v>
      </c>
      <c r="AQ33">
        <f t="shared" si="51"/>
        <v>1.8417215326770163E-16</v>
      </c>
      <c r="AR33">
        <f t="shared" ref="AR33:BA42" si="52">AR$2*EXP(- AR$1 * ($C33*_c2+$B33))</f>
        <v>8.021464985504935E-17</v>
      </c>
      <c r="AS33">
        <f t="shared" si="52"/>
        <v>3.493313453729205E-17</v>
      </c>
      <c r="AT33">
        <f t="shared" si="52"/>
        <v>1.5211589656629382E-17</v>
      </c>
      <c r="AU33">
        <f t="shared" si="52"/>
        <v>6.6231385404191015E-18</v>
      </c>
      <c r="AV33">
        <f t="shared" si="52"/>
        <v>2.8833957330643818E-18</v>
      </c>
      <c r="AW33">
        <f t="shared" si="52"/>
        <v>1.2551475566169621E-18</v>
      </c>
      <c r="AX33">
        <f t="shared" si="52"/>
        <v>4.9314674878135743E-19</v>
      </c>
      <c r="AY33">
        <f t="shared" si="52"/>
        <v>1.8624634135730061E-19</v>
      </c>
      <c r="AZ33">
        <f t="shared" si="52"/>
        <v>7.4102759559963496E-20</v>
      </c>
      <c r="BA33">
        <f t="shared" si="52"/>
        <v>3.0002179127900198E-20</v>
      </c>
      <c r="BB33">
        <f t="shared" ref="BB33:BK42" si="53">BB$2*EXP(- BB$1 * ($C33*_c2+$B33))</f>
        <v>1.226739223310758E-20</v>
      </c>
      <c r="BC33">
        <f t="shared" si="53"/>
        <v>5.0493698496936061E-21</v>
      </c>
      <c r="BD33">
        <f t="shared" si="53"/>
        <v>2.0886105583730716E-21</v>
      </c>
      <c r="BE33">
        <f t="shared" si="53"/>
        <v>8.6726769435773023E-22</v>
      </c>
      <c r="BF33">
        <f t="shared" si="53"/>
        <v>3.6125772966094293E-22</v>
      </c>
      <c r="BG33">
        <f t="shared" si="53"/>
        <v>1.5087996683100252E-22</v>
      </c>
      <c r="BH33">
        <f t="shared" si="53"/>
        <v>6.3158946387335843E-23</v>
      </c>
      <c r="BI33">
        <f t="shared" si="53"/>
        <v>2.6491278279114701E-23</v>
      </c>
      <c r="BJ33">
        <f t="shared" si="53"/>
        <v>1.1131088980199904E-23</v>
      </c>
      <c r="BK33">
        <f t="shared" si="53"/>
        <v>4.6844636441665339E-24</v>
      </c>
      <c r="BL33">
        <f t="shared" ref="BL33:BU42" si="54">BL$2*EXP(- BL$1 * ($C33*_c2+$B33))</f>
        <v>1.9742599081916736E-24</v>
      </c>
      <c r="BM33">
        <f t="shared" si="54"/>
        <v>8.3313698831548761E-25</v>
      </c>
      <c r="BN33">
        <f t="shared" si="54"/>
        <v>3.5200580050286538E-25</v>
      </c>
      <c r="BO33">
        <f t="shared" si="54"/>
        <v>1.4888973945601711E-25</v>
      </c>
      <c r="BP33">
        <f t="shared" si="54"/>
        <v>6.3041533521385935E-26</v>
      </c>
      <c r="BQ33">
        <f t="shared" si="54"/>
        <v>2.6718103041980207E-26</v>
      </c>
      <c r="BR33">
        <f t="shared" si="54"/>
        <v>1.1333777366669923E-26</v>
      </c>
      <c r="BS33">
        <f t="shared" si="54"/>
        <v>4.8118297980878009E-27</v>
      </c>
      <c r="BT33">
        <f t="shared" si="54"/>
        <v>2.0445191196532977E-27</v>
      </c>
      <c r="BU33">
        <f t="shared" si="54"/>
        <v>8.6935744222403069E-28</v>
      </c>
      <c r="BV33">
        <f t="shared" ref="BV33:CE42" si="55">BV$2*EXP(- BV$1 * ($C33*_c2+$B33))</f>
        <v>3.6992580018199582E-28</v>
      </c>
      <c r="BW33">
        <f t="shared" si="55"/>
        <v>1.5751584676380878E-28</v>
      </c>
      <c r="BX33">
        <f t="shared" si="55"/>
        <v>6.7113977124905594E-29</v>
      </c>
      <c r="BY33">
        <f t="shared" si="55"/>
        <v>2.8613283535361795E-29</v>
      </c>
      <c r="BZ33">
        <f t="shared" si="55"/>
        <v>1.2206084760990817E-29</v>
      </c>
      <c r="CA33">
        <f t="shared" si="55"/>
        <v>5.2098823712373809E-30</v>
      </c>
      <c r="CB33">
        <f t="shared" si="55"/>
        <v>2.2249078581640375E-30</v>
      </c>
      <c r="CC33">
        <f t="shared" si="55"/>
        <v>9.5064677587515115E-31</v>
      </c>
      <c r="CD33">
        <f t="shared" si="55"/>
        <v>4.0638764183636704E-31</v>
      </c>
      <c r="CE33">
        <f t="shared" si="55"/>
        <v>1.7380717142939899E-31</v>
      </c>
      <c r="CF33">
        <f t="shared" ref="CF33:CO42" si="56">CF$2*EXP(- CF$1 * ($C33*_c2+$B33))</f>
        <v>7.4369187935096699E-32</v>
      </c>
      <c r="CG33">
        <f t="shared" si="56"/>
        <v>3.1835324870733198E-32</v>
      </c>
      <c r="CH33">
        <f t="shared" si="56"/>
        <v>1.3633571111919147E-32</v>
      </c>
      <c r="CI33">
        <f t="shared" si="56"/>
        <v>5.8410061721732235E-33</v>
      </c>
      <c r="CJ33">
        <f t="shared" si="56"/>
        <v>2.5034410536178247E-33</v>
      </c>
      <c r="CK33">
        <f t="shared" si="56"/>
        <v>1.0733788988060438E-33</v>
      </c>
      <c r="CL33">
        <f t="shared" si="56"/>
        <v>4.6039366535912911E-34</v>
      </c>
      <c r="CM33">
        <f t="shared" si="56"/>
        <v>1.9754277022528E-34</v>
      </c>
      <c r="CN33">
        <f t="shared" si="56"/>
        <v>8.4789804071304168E-35</v>
      </c>
      <c r="CO33">
        <f t="shared" si="56"/>
        <v>3.6405939129582637E-35</v>
      </c>
      <c r="CP33">
        <f t="shared" ref="CP33:CY42" si="57">CP$2*EXP(- CP$1 * ($C33*_c2+$B33))</f>
        <v>1.5636610266778161E-35</v>
      </c>
      <c r="CQ33">
        <f t="shared" si="57"/>
        <v>6.7181641989586708E-36</v>
      </c>
      <c r="CR33">
        <f t="shared" si="57"/>
        <v>1.9117154243691201E-36</v>
      </c>
      <c r="CS33">
        <f t="shared" si="57"/>
        <v>5.4879436398077959E-37</v>
      </c>
      <c r="CT33">
        <f t="shared" si="57"/>
        <v>1.6797721391111596E-37</v>
      </c>
      <c r="CU33">
        <f t="shared" si="57"/>
        <v>5.1646815165735145E-38</v>
      </c>
      <c r="CV33">
        <f t="shared" si="57"/>
        <v>1.5586124615256637E-38</v>
      </c>
      <c r="CW33">
        <f t="shared" si="57"/>
        <v>4.5282645995454454E-39</v>
      </c>
      <c r="CX33">
        <f t="shared" si="57"/>
        <v>1.2359853500595178E-39</v>
      </c>
      <c r="CY33">
        <f t="shared" si="57"/>
        <v>3.0462165551703368E-40</v>
      </c>
      <c r="CZ33">
        <f t="shared" ref="CZ33:DI42" si="58">CZ$2*EXP(- CZ$1 * ($C33*_c2+$B33))</f>
        <v>6.260371002471214E-41</v>
      </c>
      <c r="DA33">
        <f t="shared" si="58"/>
        <v>8.65842021511738E-42</v>
      </c>
      <c r="DB33">
        <f t="shared" si="58"/>
        <v>2.4308289956384732E-43</v>
      </c>
      <c r="DC33">
        <f t="shared" si="58"/>
        <v>0</v>
      </c>
      <c r="DD33">
        <f t="shared" si="58"/>
        <v>0</v>
      </c>
      <c r="DE33">
        <f t="shared" si="58"/>
        <v>0</v>
      </c>
      <c r="DF33">
        <f t="shared" si="58"/>
        <v>0</v>
      </c>
      <c r="DG33">
        <f t="shared" si="58"/>
        <v>0</v>
      </c>
      <c r="DH33">
        <f t="shared" si="58"/>
        <v>0</v>
      </c>
      <c r="DI33">
        <f t="shared" si="58"/>
        <v>0</v>
      </c>
      <c r="DJ33">
        <f t="shared" ref="DJ33:DS42" si="59">DJ$2*EXP(- DJ$1 * ($C33*_c2+$B33))</f>
        <v>0</v>
      </c>
      <c r="DK33">
        <f t="shared" si="59"/>
        <v>0</v>
      </c>
      <c r="DL33">
        <f t="shared" si="59"/>
        <v>0</v>
      </c>
      <c r="DM33">
        <f t="shared" si="59"/>
        <v>0</v>
      </c>
      <c r="DN33">
        <f t="shared" si="59"/>
        <v>0</v>
      </c>
      <c r="DO33">
        <f t="shared" si="59"/>
        <v>0</v>
      </c>
      <c r="DP33">
        <f t="shared" si="59"/>
        <v>0</v>
      </c>
      <c r="DQ33">
        <f t="shared" si="59"/>
        <v>0</v>
      </c>
      <c r="DR33">
        <f t="shared" si="59"/>
        <v>0</v>
      </c>
      <c r="DS33">
        <f t="shared" si="59"/>
        <v>0</v>
      </c>
      <c r="DT33">
        <f t="shared" ref="DT33:EC42" si="60">DT$2*EXP(- DT$1 * ($C33*_c2+$B33))</f>
        <v>0</v>
      </c>
      <c r="DU33">
        <f t="shared" si="60"/>
        <v>0</v>
      </c>
      <c r="DV33">
        <f t="shared" si="60"/>
        <v>0</v>
      </c>
      <c r="DW33">
        <f t="shared" si="60"/>
        <v>0</v>
      </c>
      <c r="DX33">
        <f t="shared" si="60"/>
        <v>0</v>
      </c>
      <c r="DY33">
        <f t="shared" si="60"/>
        <v>0</v>
      </c>
      <c r="DZ33">
        <f t="shared" si="60"/>
        <v>0</v>
      </c>
      <c r="EA33">
        <f t="shared" si="60"/>
        <v>0</v>
      </c>
      <c r="EB33">
        <f t="shared" si="60"/>
        <v>0</v>
      </c>
      <c r="EC33">
        <f t="shared" si="60"/>
        <v>0</v>
      </c>
      <c r="ED33">
        <f t="shared" ref="ED33:EM42" si="61">ED$2*EXP(- ED$1 * ($C33*_c2+$B33))</f>
        <v>0</v>
      </c>
      <c r="EE33">
        <f t="shared" si="61"/>
        <v>0</v>
      </c>
      <c r="EF33">
        <f t="shared" si="61"/>
        <v>0</v>
      </c>
      <c r="EG33">
        <f t="shared" si="61"/>
        <v>0</v>
      </c>
      <c r="EH33">
        <f t="shared" si="61"/>
        <v>0</v>
      </c>
      <c r="EI33">
        <f t="shared" si="61"/>
        <v>0</v>
      </c>
      <c r="EJ33">
        <f t="shared" si="61"/>
        <v>0</v>
      </c>
      <c r="EK33">
        <f t="shared" si="61"/>
        <v>0</v>
      </c>
      <c r="EL33">
        <f t="shared" si="61"/>
        <v>0</v>
      </c>
      <c r="EM33">
        <f t="shared" si="61"/>
        <v>0</v>
      </c>
      <c r="EN33">
        <f t="shared" ref="EN33:EX42" si="62">EN$2*EXP(- EN$1 * ($C33*_c2+$B33))</f>
        <v>0</v>
      </c>
      <c r="EO33">
        <f t="shared" si="62"/>
        <v>0</v>
      </c>
      <c r="EP33">
        <f t="shared" si="62"/>
        <v>0</v>
      </c>
      <c r="EQ33">
        <f t="shared" si="62"/>
        <v>0</v>
      </c>
      <c r="ER33">
        <f t="shared" si="62"/>
        <v>0</v>
      </c>
      <c r="ES33">
        <f t="shared" si="62"/>
        <v>0</v>
      </c>
      <c r="ET33">
        <f t="shared" si="62"/>
        <v>0</v>
      </c>
      <c r="EU33">
        <f t="shared" si="62"/>
        <v>0</v>
      </c>
      <c r="EV33">
        <f t="shared" si="62"/>
        <v>0</v>
      </c>
      <c r="EW33">
        <f t="shared" si="62"/>
        <v>0</v>
      </c>
      <c r="EX33">
        <f t="shared" si="62"/>
        <v>0</v>
      </c>
      <c r="EZ33">
        <f t="shared" si="17"/>
        <v>3.6672092978705557E-2</v>
      </c>
      <c r="FB33">
        <f t="shared" si="15"/>
        <v>0.4917525677672499</v>
      </c>
      <c r="FC33">
        <f t="shared" si="16"/>
        <v>8.2440355918511649E-2</v>
      </c>
    </row>
    <row r="34" spans="1:159" x14ac:dyDescent="0.25">
      <c r="A34">
        <v>435</v>
      </c>
      <c r="B34" s="19">
        <f>'Input spectra'!Y33</f>
        <v>6.1288205750163298E-2</v>
      </c>
      <c r="C34">
        <f>'Input spectra'!D33</f>
        <v>0.76325519886600202</v>
      </c>
      <c r="D34">
        <f t="shared" si="48"/>
        <v>2.0653927966864227E-2</v>
      </c>
      <c r="E34">
        <f t="shared" si="48"/>
        <v>1.3913225920735496E-2</v>
      </c>
      <c r="F34">
        <f t="shared" si="48"/>
        <v>9.3719431055983311E-3</v>
      </c>
      <c r="G34">
        <f t="shared" si="48"/>
        <v>6.3125921377122788E-3</v>
      </c>
      <c r="H34">
        <f t="shared" si="48"/>
        <v>4.2516914771352481E-3</v>
      </c>
      <c r="I34">
        <f t="shared" si="48"/>
        <v>2.8634613022692039E-3</v>
      </c>
      <c r="J34">
        <f t="shared" si="48"/>
        <v>1.9283953988540991E-3</v>
      </c>
      <c r="K34">
        <f t="shared" si="48"/>
        <v>1.2986008061040839E-3</v>
      </c>
      <c r="L34">
        <f t="shared" si="48"/>
        <v>8.7443931398301338E-4</v>
      </c>
      <c r="M34">
        <f t="shared" si="48"/>
        <v>5.8878631831668486E-4</v>
      </c>
      <c r="N34">
        <f t="shared" si="49"/>
        <v>3.9642347689349537E-4</v>
      </c>
      <c r="O34">
        <f t="shared" si="49"/>
        <v>2.6689118410073379E-4</v>
      </c>
      <c r="P34">
        <f t="shared" si="49"/>
        <v>1.7967260746636055E-4</v>
      </c>
      <c r="Q34">
        <f t="shared" si="49"/>
        <v>1.209488813681321E-4</v>
      </c>
      <c r="R34">
        <f t="shared" si="49"/>
        <v>8.1412996242369523E-5</v>
      </c>
      <c r="S34">
        <f t="shared" si="49"/>
        <v>5.4797034989116663E-5</v>
      </c>
      <c r="T34">
        <f t="shared" si="49"/>
        <v>3.6880037301493741E-5</v>
      </c>
      <c r="U34">
        <f t="shared" si="49"/>
        <v>2.4819677439161036E-5</v>
      </c>
      <c r="V34">
        <f t="shared" si="49"/>
        <v>1.6702093534088854E-5</v>
      </c>
      <c r="W34">
        <f t="shared" si="49"/>
        <v>1.1238676796495532E-5</v>
      </c>
      <c r="X34">
        <f t="shared" si="50"/>
        <v>7.5618564098458108E-6</v>
      </c>
      <c r="Y34">
        <f t="shared" si="50"/>
        <v>5.0875666734846713E-6</v>
      </c>
      <c r="Z34">
        <f t="shared" si="50"/>
        <v>3.4226280010713963E-6</v>
      </c>
      <c r="AA34">
        <f t="shared" si="50"/>
        <v>2.3023779801453952E-6</v>
      </c>
      <c r="AB34">
        <f t="shared" si="50"/>
        <v>1.5486750858967333E-6</v>
      </c>
      <c r="AC34">
        <f t="shared" si="50"/>
        <v>1.0416220767092873E-6</v>
      </c>
      <c r="AD34">
        <f t="shared" si="50"/>
        <v>7.0052818080516416E-7</v>
      </c>
      <c r="AE34">
        <f t="shared" si="50"/>
        <v>4.7109228789317989E-7</v>
      </c>
      <c r="AF34">
        <f t="shared" si="50"/>
        <v>3.1677484651821396E-7</v>
      </c>
      <c r="AG34">
        <f t="shared" si="50"/>
        <v>2.1298991414290283E-7</v>
      </c>
      <c r="AH34">
        <f t="shared" si="51"/>
        <v>1.4319582908399019E-7</v>
      </c>
      <c r="AI34">
        <f t="shared" si="51"/>
        <v>9.6264018125886334E-8</v>
      </c>
      <c r="AJ34">
        <f t="shared" si="51"/>
        <v>6.4708178843362816E-8</v>
      </c>
      <c r="AK34">
        <f t="shared" si="51"/>
        <v>4.3492583918897215E-8</v>
      </c>
      <c r="AL34">
        <f t="shared" si="51"/>
        <v>2.9230169244052918E-8</v>
      </c>
      <c r="AM34">
        <f t="shared" si="51"/>
        <v>1.9642952218803589E-8</v>
      </c>
      <c r="AN34">
        <f t="shared" si="51"/>
        <v>1.3198990055404408E-8</v>
      </c>
      <c r="AO34">
        <f t="shared" si="51"/>
        <v>8.8681357214553584E-9</v>
      </c>
      <c r="AP34">
        <f t="shared" si="51"/>
        <v>5.957729771718284E-9</v>
      </c>
      <c r="AQ34">
        <f t="shared" si="51"/>
        <v>4.0020751280489584E-9</v>
      </c>
      <c r="AR34">
        <f t="shared" si="52"/>
        <v>2.6880957834355847E-9</v>
      </c>
      <c r="AS34">
        <f t="shared" si="52"/>
        <v>1.8053374039416073E-9</v>
      </c>
      <c r="AT34">
        <f t="shared" si="52"/>
        <v>1.2123421407461734E-9</v>
      </c>
      <c r="AU34">
        <f t="shared" si="52"/>
        <v>8.1403713224659768E-10</v>
      </c>
      <c r="AV34">
        <f t="shared" si="52"/>
        <v>5.4653050033948829E-10</v>
      </c>
      <c r="AW34">
        <f t="shared" si="52"/>
        <v>3.6688901896326118E-10</v>
      </c>
      <c r="AX34">
        <f t="shared" si="52"/>
        <v>2.2230328425748106E-10</v>
      </c>
      <c r="AY34">
        <f t="shared" si="52"/>
        <v>1.2947539094590299E-10</v>
      </c>
      <c r="AZ34">
        <f t="shared" si="52"/>
        <v>7.944446382122266E-11</v>
      </c>
      <c r="BA34">
        <f t="shared" si="52"/>
        <v>4.9603444230337883E-11</v>
      </c>
      <c r="BB34">
        <f t="shared" si="53"/>
        <v>3.1278150203823286E-11</v>
      </c>
      <c r="BC34">
        <f t="shared" si="53"/>
        <v>1.9854354324014101E-11</v>
      </c>
      <c r="BD34">
        <f t="shared" si="53"/>
        <v>1.2665018570217462E-11</v>
      </c>
      <c r="BE34">
        <f t="shared" si="53"/>
        <v>8.1101952018660011E-12</v>
      </c>
      <c r="BF34">
        <f t="shared" si="53"/>
        <v>5.2098481164378294E-12</v>
      </c>
      <c r="BG34">
        <f t="shared" si="53"/>
        <v>3.3555929267373615E-12</v>
      </c>
      <c r="BH34">
        <f t="shared" si="53"/>
        <v>2.1662189119299593E-12</v>
      </c>
      <c r="BI34">
        <f t="shared" si="53"/>
        <v>1.4012000930063832E-12</v>
      </c>
      <c r="BJ34">
        <f t="shared" si="53"/>
        <v>9.0795572918647342E-13</v>
      </c>
      <c r="BK34">
        <f t="shared" si="53"/>
        <v>5.8927317006379039E-13</v>
      </c>
      <c r="BL34">
        <f t="shared" si="54"/>
        <v>3.8299305395010828E-13</v>
      </c>
      <c r="BM34">
        <f t="shared" si="54"/>
        <v>2.4924862060490808E-13</v>
      </c>
      <c r="BN34">
        <f t="shared" si="54"/>
        <v>1.6240370907546453E-13</v>
      </c>
      <c r="BO34">
        <f t="shared" si="54"/>
        <v>1.0593529243584291E-13</v>
      </c>
      <c r="BP34">
        <f t="shared" si="54"/>
        <v>6.9172336438959448E-14</v>
      </c>
      <c r="BQ34">
        <f t="shared" si="54"/>
        <v>4.5210683487233666E-14</v>
      </c>
      <c r="BR34">
        <f t="shared" si="54"/>
        <v>2.957603188867882E-14</v>
      </c>
      <c r="BS34">
        <f t="shared" si="54"/>
        <v>1.9364454256468347E-14</v>
      </c>
      <c r="BT34">
        <f t="shared" si="54"/>
        <v>1.2688665747576437E-14</v>
      </c>
      <c r="BU34">
        <f t="shared" si="54"/>
        <v>8.3205672156344879E-15</v>
      </c>
      <c r="BV34">
        <f t="shared" si="55"/>
        <v>5.4600793604385328E-15</v>
      </c>
      <c r="BW34">
        <f t="shared" si="55"/>
        <v>3.5854061704425422E-15</v>
      </c>
      <c r="BX34">
        <f t="shared" si="55"/>
        <v>2.3559000484695438E-15</v>
      </c>
      <c r="BY34">
        <f t="shared" si="55"/>
        <v>1.5489641278853513E-15</v>
      </c>
      <c r="BZ34">
        <f t="shared" si="55"/>
        <v>1.0190132225418656E-15</v>
      </c>
      <c r="CA34">
        <f t="shared" si="55"/>
        <v>6.7075069606294774E-16</v>
      </c>
      <c r="CB34">
        <f t="shared" si="55"/>
        <v>4.4174843564671716E-16</v>
      </c>
      <c r="CC34">
        <f t="shared" si="55"/>
        <v>2.9107971841612506E-16</v>
      </c>
      <c r="CD34">
        <f t="shared" si="55"/>
        <v>1.9189472446671032E-16</v>
      </c>
      <c r="CE34">
        <f t="shared" si="55"/>
        <v>1.2656686142715388E-16</v>
      </c>
      <c r="CF34">
        <f t="shared" si="56"/>
        <v>8.351704781338567E-17</v>
      </c>
      <c r="CG34">
        <f t="shared" si="56"/>
        <v>5.5134210157119875E-17</v>
      </c>
      <c r="CH34">
        <f t="shared" si="56"/>
        <v>3.6412565191534778E-17</v>
      </c>
      <c r="CI34">
        <f t="shared" si="56"/>
        <v>2.4057976082221507E-17</v>
      </c>
      <c r="CJ34">
        <f t="shared" si="56"/>
        <v>1.5901517433875973E-17</v>
      </c>
      <c r="CK34">
        <f t="shared" si="56"/>
        <v>1.0514388730129101E-17</v>
      </c>
      <c r="CL34">
        <f t="shared" si="56"/>
        <v>6.9548872161586425E-18</v>
      </c>
      <c r="CM34">
        <f t="shared" si="56"/>
        <v>4.6020535530734692E-18</v>
      </c>
      <c r="CN34">
        <f t="shared" si="56"/>
        <v>3.046238735789252E-18</v>
      </c>
      <c r="CO34">
        <f t="shared" si="56"/>
        <v>2.0170762664717607E-18</v>
      </c>
      <c r="CP34">
        <f t="shared" si="57"/>
        <v>1.3360492534962272E-18</v>
      </c>
      <c r="CQ34">
        <f t="shared" si="57"/>
        <v>8.8523840576404868E-19</v>
      </c>
      <c r="CR34">
        <f t="shared" si="57"/>
        <v>3.8847462267108333E-19</v>
      </c>
      <c r="CS34">
        <f t="shared" si="57"/>
        <v>1.7198034986245109E-19</v>
      </c>
      <c r="CT34">
        <f t="shared" si="57"/>
        <v>8.1180053917206538E-20</v>
      </c>
      <c r="CU34">
        <f t="shared" si="57"/>
        <v>3.8492160103243493E-20</v>
      </c>
      <c r="CV34">
        <f t="shared" si="57"/>
        <v>1.7914168641831547E-20</v>
      </c>
      <c r="CW34">
        <f t="shared" si="57"/>
        <v>8.0263868231831557E-21</v>
      </c>
      <c r="CX34">
        <f t="shared" si="57"/>
        <v>3.3785580833551562E-21</v>
      </c>
      <c r="CY34">
        <f t="shared" si="57"/>
        <v>1.2841288898585158E-21</v>
      </c>
      <c r="CZ34">
        <f t="shared" si="58"/>
        <v>4.06984331831563E-22</v>
      </c>
      <c r="DA34">
        <f t="shared" si="58"/>
        <v>8.6805262437516609E-23</v>
      </c>
      <c r="DB34">
        <f t="shared" si="58"/>
        <v>3.7583011710802997E-24</v>
      </c>
      <c r="DC34">
        <f t="shared" si="58"/>
        <v>0</v>
      </c>
      <c r="DD34">
        <f t="shared" si="58"/>
        <v>0</v>
      </c>
      <c r="DE34">
        <f t="shared" si="58"/>
        <v>0</v>
      </c>
      <c r="DF34">
        <f t="shared" si="58"/>
        <v>0</v>
      </c>
      <c r="DG34">
        <f t="shared" si="58"/>
        <v>0</v>
      </c>
      <c r="DH34">
        <f t="shared" si="58"/>
        <v>0</v>
      </c>
      <c r="DI34">
        <f t="shared" si="58"/>
        <v>0</v>
      </c>
      <c r="DJ34">
        <f t="shared" si="59"/>
        <v>0</v>
      </c>
      <c r="DK34">
        <f t="shared" si="59"/>
        <v>0</v>
      </c>
      <c r="DL34">
        <f t="shared" si="59"/>
        <v>0</v>
      </c>
      <c r="DM34">
        <f t="shared" si="59"/>
        <v>0</v>
      </c>
      <c r="DN34">
        <f t="shared" si="59"/>
        <v>0</v>
      </c>
      <c r="DO34">
        <f t="shared" si="59"/>
        <v>0</v>
      </c>
      <c r="DP34">
        <f t="shared" si="59"/>
        <v>0</v>
      </c>
      <c r="DQ34">
        <f t="shared" si="59"/>
        <v>0</v>
      </c>
      <c r="DR34">
        <f t="shared" si="59"/>
        <v>0</v>
      </c>
      <c r="DS34">
        <f t="shared" si="59"/>
        <v>0</v>
      </c>
      <c r="DT34">
        <f t="shared" si="60"/>
        <v>0</v>
      </c>
      <c r="DU34">
        <f t="shared" si="60"/>
        <v>0</v>
      </c>
      <c r="DV34">
        <f t="shared" si="60"/>
        <v>0</v>
      </c>
      <c r="DW34">
        <f t="shared" si="60"/>
        <v>0</v>
      </c>
      <c r="DX34">
        <f t="shared" si="60"/>
        <v>0</v>
      </c>
      <c r="DY34">
        <f t="shared" si="60"/>
        <v>0</v>
      </c>
      <c r="DZ34">
        <f t="shared" si="60"/>
        <v>0</v>
      </c>
      <c r="EA34">
        <f t="shared" si="60"/>
        <v>0</v>
      </c>
      <c r="EB34">
        <f t="shared" si="60"/>
        <v>0</v>
      </c>
      <c r="EC34">
        <f t="shared" si="60"/>
        <v>0</v>
      </c>
      <c r="ED34">
        <f t="shared" si="61"/>
        <v>0</v>
      </c>
      <c r="EE34">
        <f t="shared" si="61"/>
        <v>0</v>
      </c>
      <c r="EF34">
        <f t="shared" si="61"/>
        <v>0</v>
      </c>
      <c r="EG34">
        <f t="shared" si="61"/>
        <v>0</v>
      </c>
      <c r="EH34">
        <f t="shared" si="61"/>
        <v>0</v>
      </c>
      <c r="EI34">
        <f t="shared" si="61"/>
        <v>0</v>
      </c>
      <c r="EJ34">
        <f t="shared" si="61"/>
        <v>0</v>
      </c>
      <c r="EK34">
        <f t="shared" si="61"/>
        <v>0</v>
      </c>
      <c r="EL34">
        <f t="shared" si="61"/>
        <v>0</v>
      </c>
      <c r="EM34">
        <f t="shared" si="61"/>
        <v>0</v>
      </c>
      <c r="EN34">
        <f t="shared" si="62"/>
        <v>0</v>
      </c>
      <c r="EO34">
        <f t="shared" si="62"/>
        <v>0</v>
      </c>
      <c r="EP34">
        <f t="shared" si="62"/>
        <v>0</v>
      </c>
      <c r="EQ34">
        <f t="shared" si="62"/>
        <v>0</v>
      </c>
      <c r="ER34">
        <f t="shared" si="62"/>
        <v>0</v>
      </c>
      <c r="ES34">
        <f t="shared" si="62"/>
        <v>0</v>
      </c>
      <c r="ET34">
        <f t="shared" si="62"/>
        <v>0</v>
      </c>
      <c r="EU34">
        <f t="shared" si="62"/>
        <v>0</v>
      </c>
      <c r="EV34">
        <f t="shared" si="62"/>
        <v>0</v>
      </c>
      <c r="EW34">
        <f t="shared" si="62"/>
        <v>0</v>
      </c>
      <c r="EX34">
        <f t="shared" si="62"/>
        <v>0</v>
      </c>
      <c r="EZ34">
        <f t="shared" si="17"/>
        <v>6.3269953086519948E-2</v>
      </c>
      <c r="FB34">
        <f t="shared" si="15"/>
        <v>0.42806046328386194</v>
      </c>
      <c r="FC34">
        <f t="shared" si="16"/>
        <v>0.14409097294112505</v>
      </c>
    </row>
    <row r="35" spans="1:159" x14ac:dyDescent="0.25">
      <c r="A35">
        <v>440</v>
      </c>
      <c r="B35" s="19">
        <f>'Input spectra'!Y34</f>
        <v>6.0575906641161803E-2</v>
      </c>
      <c r="C35">
        <f>'Input spectra'!D34</f>
        <v>0.35742830047865598</v>
      </c>
      <c r="D35">
        <f t="shared" si="48"/>
        <v>2.0653927966864227E-2</v>
      </c>
      <c r="E35">
        <f t="shared" si="48"/>
        <v>1.7044448881781166E-2</v>
      </c>
      <c r="F35">
        <f t="shared" si="48"/>
        <v>1.406500515082411E-2</v>
      </c>
      <c r="G35">
        <f t="shared" si="48"/>
        <v>1.1605747248601389E-2</v>
      </c>
      <c r="H35">
        <f t="shared" si="48"/>
        <v>9.5759583113592551E-3</v>
      </c>
      <c r="I35">
        <f t="shared" si="48"/>
        <v>7.9007250531910912E-3</v>
      </c>
      <c r="J35">
        <f t="shared" si="48"/>
        <v>6.5181874067121379E-3</v>
      </c>
      <c r="K35">
        <f t="shared" si="48"/>
        <v>5.3772663710530081E-3</v>
      </c>
      <c r="L35">
        <f t="shared" si="48"/>
        <v>4.4357869942261976E-3</v>
      </c>
      <c r="M35">
        <f t="shared" si="48"/>
        <v>3.6589278361284093E-3</v>
      </c>
      <c r="N35">
        <f t="shared" si="49"/>
        <v>3.0179401768345151E-3</v>
      </c>
      <c r="O35">
        <f t="shared" si="49"/>
        <v>2.4890900858262665E-3</v>
      </c>
      <c r="P35">
        <f t="shared" si="49"/>
        <v>2.0527846097300136E-3</v>
      </c>
      <c r="Q35">
        <f t="shared" si="49"/>
        <v>1.692850065292693E-3</v>
      </c>
      <c r="R35">
        <f t="shared" si="49"/>
        <v>1.3959359856586576E-3</v>
      </c>
      <c r="S35">
        <f t="shared" si="49"/>
        <v>1.1510228640351028E-3</v>
      </c>
      <c r="T35">
        <f t="shared" si="49"/>
        <v>9.4901563697256442E-4</v>
      </c>
      <c r="U35">
        <f t="shared" si="49"/>
        <v>7.8240798814476246E-4</v>
      </c>
      <c r="V35">
        <f t="shared" si="49"/>
        <v>6.4500514710432528E-4</v>
      </c>
      <c r="W35">
        <f t="shared" si="49"/>
        <v>5.3169500059757971E-4</v>
      </c>
      <c r="X35">
        <f t="shared" si="50"/>
        <v>4.3825910482392675E-4</v>
      </c>
      <c r="Y35">
        <f t="shared" si="50"/>
        <v>3.6121665014672116E-4</v>
      </c>
      <c r="Z35">
        <f t="shared" si="50"/>
        <v>2.9769563861821484E-4</v>
      </c>
      <c r="AA35">
        <f t="shared" si="50"/>
        <v>2.4532653342041187E-4</v>
      </c>
      <c r="AB35">
        <f t="shared" si="50"/>
        <v>2.0215446443625751E-4</v>
      </c>
      <c r="AC35">
        <f t="shared" si="50"/>
        <v>1.665667558093781E-4</v>
      </c>
      <c r="AD35">
        <f t="shared" si="50"/>
        <v>1.3723310444953811E-4</v>
      </c>
      <c r="AE35">
        <f t="shared" si="50"/>
        <v>1.130562035928353E-4</v>
      </c>
      <c r="AF35">
        <f t="shared" si="50"/>
        <v>9.3130989752122719E-5</v>
      </c>
      <c r="AG35">
        <f t="shared" si="50"/>
        <v>7.6711008760455243E-5</v>
      </c>
      <c r="AH35">
        <f t="shared" si="51"/>
        <v>6.3180658741808594E-5</v>
      </c>
      <c r="AI35">
        <f t="shared" si="51"/>
        <v>5.2032284343358584E-5</v>
      </c>
      <c r="AJ35">
        <f t="shared" si="51"/>
        <v>4.2847275368099774E-5</v>
      </c>
      <c r="AK35">
        <f t="shared" si="51"/>
        <v>3.5280470612500312E-5</v>
      </c>
      <c r="AL35">
        <f t="shared" si="51"/>
        <v>2.9047289658674581E-5</v>
      </c>
      <c r="AM35">
        <f t="shared" si="51"/>
        <v>2.3913116070005234E-5</v>
      </c>
      <c r="AN35">
        <f t="shared" si="51"/>
        <v>1.9684538590932859E-5</v>
      </c>
      <c r="AO35">
        <f t="shared" si="51"/>
        <v>1.6202125610466715E-5</v>
      </c>
      <c r="AP35">
        <f t="shared" si="51"/>
        <v>1.3334464838310157E-5</v>
      </c>
      <c r="AQ35">
        <f t="shared" si="51"/>
        <v>1.0973246946838861E-5</v>
      </c>
      <c r="AR35">
        <f t="shared" si="52"/>
        <v>9.0292105733631501E-6</v>
      </c>
      <c r="AS35">
        <f t="shared" si="52"/>
        <v>7.4287979773565116E-6</v>
      </c>
      <c r="AT35">
        <f t="shared" si="52"/>
        <v>6.1113969813256219E-6</v>
      </c>
      <c r="AU35">
        <f t="shared" si="52"/>
        <v>5.0270665619151825E-6</v>
      </c>
      <c r="AV35">
        <f t="shared" si="52"/>
        <v>4.134661400946224E-6</v>
      </c>
      <c r="AW35">
        <f t="shared" si="52"/>
        <v>3.4002855160959649E-6</v>
      </c>
      <c r="AX35">
        <f t="shared" si="52"/>
        <v>2.5239554038781449E-6</v>
      </c>
      <c r="AY35">
        <f t="shared" si="52"/>
        <v>1.8008525501201815E-6</v>
      </c>
      <c r="AZ35">
        <f t="shared" si="52"/>
        <v>1.3536602885839903E-6</v>
      </c>
      <c r="BA35">
        <f t="shared" si="52"/>
        <v>1.0354115593963991E-6</v>
      </c>
      <c r="BB35">
        <f t="shared" si="53"/>
        <v>7.9982939883357473E-7</v>
      </c>
      <c r="BC35">
        <f t="shared" si="53"/>
        <v>6.219667905029119E-7</v>
      </c>
      <c r="BD35">
        <f t="shared" si="53"/>
        <v>4.860404175719904E-7</v>
      </c>
      <c r="BE35">
        <f t="shared" si="53"/>
        <v>3.8128786868165579E-7</v>
      </c>
      <c r="BF35">
        <f t="shared" si="53"/>
        <v>3.0005569147872215E-7</v>
      </c>
      <c r="BG35">
        <f t="shared" si="53"/>
        <v>2.3675611386192137E-7</v>
      </c>
      <c r="BH35">
        <f t="shared" si="53"/>
        <v>1.8723602030982108E-7</v>
      </c>
      <c r="BI35">
        <f t="shared" si="53"/>
        <v>1.4836871730731864E-7</v>
      </c>
      <c r="BJ35">
        <f t="shared" si="53"/>
        <v>1.1777740575854799E-7</v>
      </c>
      <c r="BK35">
        <f t="shared" si="53"/>
        <v>9.3641660149403929E-8</v>
      </c>
      <c r="BL35">
        <f t="shared" si="54"/>
        <v>7.4558722876311763E-8</v>
      </c>
      <c r="BM35">
        <f t="shared" si="54"/>
        <v>5.9442279071302079E-8</v>
      </c>
      <c r="BN35">
        <f t="shared" si="54"/>
        <v>4.7447546332113873E-8</v>
      </c>
      <c r="BO35">
        <f t="shared" si="54"/>
        <v>3.7915222655158852E-8</v>
      </c>
      <c r="BP35">
        <f t="shared" si="54"/>
        <v>3.0329169068939281E-8</v>
      </c>
      <c r="BQ35">
        <f t="shared" si="54"/>
        <v>2.428422598337319E-8</v>
      </c>
      <c r="BR35">
        <f t="shared" si="54"/>
        <v>1.9461585782322108E-8</v>
      </c>
      <c r="BS35">
        <f t="shared" si="54"/>
        <v>1.5609849178950007E-8</v>
      </c>
      <c r="BT35">
        <f t="shared" si="54"/>
        <v>1.2530388265635731E-8</v>
      </c>
      <c r="BU35">
        <f t="shared" si="54"/>
        <v>1.0065993148705113E-8</v>
      </c>
      <c r="BV35">
        <f t="shared" si="55"/>
        <v>8.0920354801022518E-9</v>
      </c>
      <c r="BW35">
        <f t="shared" si="55"/>
        <v>6.5095701398082576E-9</v>
      </c>
      <c r="BX35">
        <f t="shared" si="55"/>
        <v>5.239935442929731E-9</v>
      </c>
      <c r="BY35">
        <f t="shared" si="55"/>
        <v>4.2205161018878882E-9</v>
      </c>
      <c r="BZ35">
        <f t="shared" si="55"/>
        <v>3.401411273456489E-9</v>
      </c>
      <c r="CA35">
        <f t="shared" si="55"/>
        <v>2.7428091239722166E-9</v>
      </c>
      <c r="CB35">
        <f t="shared" si="55"/>
        <v>2.2129143228451061E-9</v>
      </c>
      <c r="CC35">
        <f t="shared" si="55"/>
        <v>1.7863092686617381E-9</v>
      </c>
      <c r="CD35">
        <f t="shared" si="55"/>
        <v>1.442656267841413E-9</v>
      </c>
      <c r="CE35">
        <f t="shared" si="55"/>
        <v>1.1656682522866188E-9</v>
      </c>
      <c r="CF35">
        <f t="shared" si="56"/>
        <v>9.4229137953652595E-10</v>
      </c>
      <c r="CG35">
        <f t="shared" si="56"/>
        <v>7.6205508796997708E-10</v>
      </c>
      <c r="CH35">
        <f t="shared" si="56"/>
        <v>6.1655469747506887E-10</v>
      </c>
      <c r="CI35">
        <f t="shared" si="56"/>
        <v>4.9903907291212911E-10</v>
      </c>
      <c r="CJ35">
        <f t="shared" si="56"/>
        <v>4.0408167670327545E-10</v>
      </c>
      <c r="CK35">
        <f t="shared" si="56"/>
        <v>3.2731789029823518E-10</v>
      </c>
      <c r="CL35">
        <f t="shared" si="56"/>
        <v>2.652350606267648E-10</v>
      </c>
      <c r="CM35">
        <f t="shared" si="56"/>
        <v>2.1500454180780886E-10</v>
      </c>
      <c r="CN35">
        <f t="shared" si="56"/>
        <v>1.7434722059315831E-10</v>
      </c>
      <c r="CO35">
        <f t="shared" si="56"/>
        <v>1.4142576528188224E-10</v>
      </c>
      <c r="CP35">
        <f t="shared" si="57"/>
        <v>1.1475822251430855E-10</v>
      </c>
      <c r="CQ35">
        <f t="shared" si="57"/>
        <v>9.3148682709639512E-11</v>
      </c>
      <c r="CR35">
        <f t="shared" si="57"/>
        <v>5.0076532593197213E-11</v>
      </c>
      <c r="CS35">
        <f t="shared" si="57"/>
        <v>2.7158485665521178E-11</v>
      </c>
      <c r="CT35">
        <f t="shared" si="57"/>
        <v>1.5704755655218258E-11</v>
      </c>
      <c r="CU35">
        <f t="shared" si="57"/>
        <v>9.1224030788344492E-12</v>
      </c>
      <c r="CV35">
        <f t="shared" si="57"/>
        <v>5.2010228130863773E-12</v>
      </c>
      <c r="CW35">
        <f t="shared" si="57"/>
        <v>2.8547449457864632E-12</v>
      </c>
      <c r="CX35">
        <f t="shared" si="57"/>
        <v>1.4720878970860584E-12</v>
      </c>
      <c r="CY35">
        <f t="shared" si="57"/>
        <v>6.8543471343330887E-13</v>
      </c>
      <c r="CZ35">
        <f t="shared" si="58"/>
        <v>2.6612783112479357E-13</v>
      </c>
      <c r="DA35">
        <f t="shared" si="58"/>
        <v>6.9536653330666992E-14</v>
      </c>
      <c r="DB35">
        <f t="shared" si="58"/>
        <v>3.6881997663939467E-15</v>
      </c>
      <c r="DC35">
        <f t="shared" si="58"/>
        <v>0</v>
      </c>
      <c r="DD35">
        <f t="shared" si="58"/>
        <v>0</v>
      </c>
      <c r="DE35">
        <f t="shared" si="58"/>
        <v>0</v>
      </c>
      <c r="DF35">
        <f t="shared" si="58"/>
        <v>0</v>
      </c>
      <c r="DG35">
        <f t="shared" si="58"/>
        <v>0</v>
      </c>
      <c r="DH35">
        <f t="shared" si="58"/>
        <v>0</v>
      </c>
      <c r="DI35">
        <f t="shared" si="58"/>
        <v>0</v>
      </c>
      <c r="DJ35">
        <f t="shared" si="59"/>
        <v>0</v>
      </c>
      <c r="DK35">
        <f t="shared" si="59"/>
        <v>0</v>
      </c>
      <c r="DL35">
        <f t="shared" si="59"/>
        <v>0</v>
      </c>
      <c r="DM35">
        <f t="shared" si="59"/>
        <v>0</v>
      </c>
      <c r="DN35">
        <f t="shared" si="59"/>
        <v>0</v>
      </c>
      <c r="DO35">
        <f t="shared" si="59"/>
        <v>0</v>
      </c>
      <c r="DP35">
        <f t="shared" si="59"/>
        <v>0</v>
      </c>
      <c r="DQ35">
        <f t="shared" si="59"/>
        <v>0</v>
      </c>
      <c r="DR35">
        <f t="shared" si="59"/>
        <v>0</v>
      </c>
      <c r="DS35">
        <f t="shared" si="59"/>
        <v>0</v>
      </c>
      <c r="DT35">
        <f t="shared" si="60"/>
        <v>0</v>
      </c>
      <c r="DU35">
        <f t="shared" si="60"/>
        <v>0</v>
      </c>
      <c r="DV35">
        <f t="shared" si="60"/>
        <v>0</v>
      </c>
      <c r="DW35">
        <f t="shared" si="60"/>
        <v>0</v>
      </c>
      <c r="DX35">
        <f t="shared" si="60"/>
        <v>0</v>
      </c>
      <c r="DY35">
        <f t="shared" si="60"/>
        <v>0</v>
      </c>
      <c r="DZ35">
        <f t="shared" si="60"/>
        <v>0</v>
      </c>
      <c r="EA35">
        <f t="shared" si="60"/>
        <v>0</v>
      </c>
      <c r="EB35">
        <f t="shared" si="60"/>
        <v>0</v>
      </c>
      <c r="EC35">
        <f t="shared" si="60"/>
        <v>0</v>
      </c>
      <c r="ED35">
        <f t="shared" si="61"/>
        <v>0</v>
      </c>
      <c r="EE35">
        <f t="shared" si="61"/>
        <v>0</v>
      </c>
      <c r="EF35">
        <f t="shared" si="61"/>
        <v>0</v>
      </c>
      <c r="EG35">
        <f t="shared" si="61"/>
        <v>0</v>
      </c>
      <c r="EH35">
        <f t="shared" si="61"/>
        <v>0</v>
      </c>
      <c r="EI35">
        <f t="shared" si="61"/>
        <v>0</v>
      </c>
      <c r="EJ35">
        <f t="shared" si="61"/>
        <v>0</v>
      </c>
      <c r="EK35">
        <f t="shared" si="61"/>
        <v>0</v>
      </c>
      <c r="EL35">
        <f t="shared" si="61"/>
        <v>0</v>
      </c>
      <c r="EM35">
        <f t="shared" si="61"/>
        <v>0</v>
      </c>
      <c r="EN35">
        <f t="shared" si="62"/>
        <v>0</v>
      </c>
      <c r="EO35">
        <f t="shared" si="62"/>
        <v>0</v>
      </c>
      <c r="EP35">
        <f t="shared" si="62"/>
        <v>0</v>
      </c>
      <c r="EQ35">
        <f t="shared" si="62"/>
        <v>0</v>
      </c>
      <c r="ER35">
        <f t="shared" si="62"/>
        <v>0</v>
      </c>
      <c r="ES35">
        <f t="shared" si="62"/>
        <v>0</v>
      </c>
      <c r="ET35">
        <f t="shared" si="62"/>
        <v>0</v>
      </c>
      <c r="EU35">
        <f t="shared" si="62"/>
        <v>0</v>
      </c>
      <c r="EV35">
        <f t="shared" si="62"/>
        <v>0</v>
      </c>
      <c r="EW35">
        <f t="shared" si="62"/>
        <v>0</v>
      </c>
      <c r="EX35">
        <f t="shared" si="62"/>
        <v>0</v>
      </c>
      <c r="EZ35">
        <f t="shared" si="17"/>
        <v>0.11802716609110792</v>
      </c>
      <c r="FB35">
        <f t="shared" si="15"/>
        <v>0.30150788152864749</v>
      </c>
      <c r="FC35">
        <f t="shared" si="16"/>
        <v>0.19420252366506274</v>
      </c>
    </row>
    <row r="36" spans="1:159" x14ac:dyDescent="0.25">
      <c r="A36">
        <v>445</v>
      </c>
      <c r="B36" s="19">
        <f>'Input spectra'!Y35</f>
        <v>5.9863607532160197E-2</v>
      </c>
      <c r="C36">
        <f>'Input spectra'!D35</f>
        <v>0.29582508546479602</v>
      </c>
      <c r="D36">
        <f t="shared" si="48"/>
        <v>2.0653927966864227E-2</v>
      </c>
      <c r="E36">
        <f t="shared" si="48"/>
        <v>1.757886642711164E-2</v>
      </c>
      <c r="F36">
        <f t="shared" si="48"/>
        <v>1.496083045933354E-2</v>
      </c>
      <c r="G36">
        <f t="shared" si="48"/>
        <v>1.2732005483871593E-2</v>
      </c>
      <c r="H36">
        <f t="shared" si="48"/>
        <v>1.0834624351415061E-2</v>
      </c>
      <c r="I36">
        <f t="shared" si="48"/>
        <v>9.2194807780315805E-3</v>
      </c>
      <c r="J36">
        <f t="shared" si="48"/>
        <v>7.8446624408700684E-3</v>
      </c>
      <c r="K36">
        <f t="shared" si="48"/>
        <v>6.6744713156222622E-3</v>
      </c>
      <c r="L36">
        <f t="shared" si="48"/>
        <v>5.6785036160466812E-3</v>
      </c>
      <c r="M36">
        <f t="shared" si="48"/>
        <v>4.8308657712610508E-3</v>
      </c>
      <c r="N36">
        <f t="shared" si="49"/>
        <v>4.1095063516425733E-3</v>
      </c>
      <c r="O36">
        <f t="shared" si="49"/>
        <v>3.4956468173654187E-3</v>
      </c>
      <c r="P36">
        <f t="shared" si="49"/>
        <v>2.9732964901931988E-3</v>
      </c>
      <c r="Q36">
        <f t="shared" si="49"/>
        <v>2.5288393033951195E-3</v>
      </c>
      <c r="R36">
        <f t="shared" si="49"/>
        <v>2.150681721382107E-3</v>
      </c>
      <c r="S36">
        <f t="shared" si="49"/>
        <v>1.8289527866156465E-3</v>
      </c>
      <c r="T36">
        <f t="shared" si="49"/>
        <v>1.5552485864028043E-3</v>
      </c>
      <c r="U36">
        <f t="shared" si="49"/>
        <v>1.3224145703644807E-3</v>
      </c>
      <c r="V36">
        <f t="shared" si="49"/>
        <v>1.1243601196551062E-3</v>
      </c>
      <c r="W36">
        <f t="shared" si="49"/>
        <v>9.5590059615669636E-4</v>
      </c>
      <c r="X36">
        <f t="shared" si="50"/>
        <v>8.1262280496358498E-4</v>
      </c>
      <c r="Y36">
        <f t="shared" si="50"/>
        <v>6.9077040450586115E-4</v>
      </c>
      <c r="Z36">
        <f t="shared" si="50"/>
        <v>5.8714631097025116E-4</v>
      </c>
      <c r="AA36">
        <f t="shared" si="50"/>
        <v>4.9902958034864328E-4</v>
      </c>
      <c r="AB36">
        <f t="shared" si="50"/>
        <v>4.2410462363138857E-4</v>
      </c>
      <c r="AC36">
        <f t="shared" si="50"/>
        <v>3.604009278765296E-4</v>
      </c>
      <c r="AD36">
        <f t="shared" si="50"/>
        <v>3.0624172623727806E-4</v>
      </c>
      <c r="AE36">
        <f t="shared" si="50"/>
        <v>2.602002904333701E-4</v>
      </c>
      <c r="AF36">
        <f t="shared" si="50"/>
        <v>2.2106271550304695E-4</v>
      </c>
      <c r="AG36">
        <f t="shared" si="50"/>
        <v>1.8779623399796071E-4</v>
      </c>
      <c r="AH36">
        <f t="shared" si="51"/>
        <v>1.5952223936869996E-4</v>
      </c>
      <c r="AI36">
        <f t="shared" si="51"/>
        <v>1.3549331978730025E-4</v>
      </c>
      <c r="AJ36">
        <f t="shared" si="51"/>
        <v>1.1507370717962795E-4</v>
      </c>
      <c r="AK36">
        <f t="shared" si="51"/>
        <v>9.7722634449941365E-5</v>
      </c>
      <c r="AL36">
        <f t="shared" si="51"/>
        <v>8.2980169035555635E-5</v>
      </c>
      <c r="AM36">
        <f t="shared" si="51"/>
        <v>7.0455154960624358E-5</v>
      </c>
      <c r="AN36">
        <f t="shared" si="51"/>
        <v>5.9814950109077988E-5</v>
      </c>
      <c r="AO36">
        <f t="shared" si="51"/>
        <v>5.0776691909421626E-5</v>
      </c>
      <c r="AP36">
        <f t="shared" si="51"/>
        <v>4.3099864213072661E-5</v>
      </c>
      <c r="AQ36">
        <f t="shared" si="51"/>
        <v>3.6579971871459059E-5</v>
      </c>
      <c r="AR36">
        <f t="shared" si="52"/>
        <v>3.1043158243006468E-5</v>
      </c>
      <c r="AS36">
        <f t="shared" si="52"/>
        <v>2.6341625328995417E-5</v>
      </c>
      <c r="AT36">
        <f t="shared" si="52"/>
        <v>2.2349737077349448E-5</v>
      </c>
      <c r="AU36">
        <f t="shared" si="52"/>
        <v>1.8960704142821783E-5</v>
      </c>
      <c r="AV36">
        <f t="shared" si="52"/>
        <v>1.6083763508473016E-5</v>
      </c>
      <c r="AW36">
        <f t="shared" si="52"/>
        <v>1.3641779246786024E-5</v>
      </c>
      <c r="AX36">
        <f t="shared" si="52"/>
        <v>1.0443479338619146E-5</v>
      </c>
      <c r="AY36">
        <f t="shared" si="52"/>
        <v>7.6851012380437797E-6</v>
      </c>
      <c r="AZ36">
        <f t="shared" si="52"/>
        <v>5.9578426517819027E-6</v>
      </c>
      <c r="BA36">
        <f t="shared" si="52"/>
        <v>4.7000259175883014E-6</v>
      </c>
      <c r="BB36">
        <f t="shared" si="53"/>
        <v>3.744488574314703E-6</v>
      </c>
      <c r="BC36">
        <f t="shared" si="53"/>
        <v>3.0031031252873389E-6</v>
      </c>
      <c r="BD36">
        <f t="shared" si="53"/>
        <v>2.4203787856499341E-6</v>
      </c>
      <c r="BE36">
        <f t="shared" si="53"/>
        <v>1.9582667187799477E-6</v>
      </c>
      <c r="BF36">
        <f t="shared" si="53"/>
        <v>1.589383233105256E-6</v>
      </c>
      <c r="BG36">
        <f t="shared" si="53"/>
        <v>1.2934089566026411E-6</v>
      </c>
      <c r="BH36">
        <f t="shared" si="53"/>
        <v>1.0549502169981378E-6</v>
      </c>
      <c r="BI36">
        <f t="shared" si="53"/>
        <v>8.6216980559431159E-7</v>
      </c>
      <c r="BJ36">
        <f t="shared" si="53"/>
        <v>7.0586289671376064E-7</v>
      </c>
      <c r="BK36">
        <f t="shared" si="53"/>
        <v>5.7880913609591067E-7</v>
      </c>
      <c r="BL36">
        <f t="shared" si="54"/>
        <v>4.7530527722609306E-7</v>
      </c>
      <c r="BM36">
        <f t="shared" si="54"/>
        <v>3.9082067557760406E-7</v>
      </c>
      <c r="BN36">
        <f t="shared" si="54"/>
        <v>3.2173902418464257E-7</v>
      </c>
      <c r="BO36">
        <f t="shared" si="54"/>
        <v>2.6516212780295257E-7</v>
      </c>
      <c r="BP36">
        <f t="shared" si="54"/>
        <v>2.1875918648677847E-7</v>
      </c>
      <c r="BQ36">
        <f t="shared" si="54"/>
        <v>1.806499959615338E-7</v>
      </c>
      <c r="BR36">
        <f t="shared" si="54"/>
        <v>1.4931375531376403E-7</v>
      </c>
      <c r="BS36">
        <f t="shared" si="54"/>
        <v>1.235174176408312E-7</v>
      </c>
      <c r="BT36">
        <f t="shared" si="54"/>
        <v>1.0225909091988404E-7</v>
      </c>
      <c r="BU36">
        <f t="shared" si="54"/>
        <v>8.4723118452652529E-8</v>
      </c>
      <c r="BV36">
        <f t="shared" si="55"/>
        <v>7.0244282930785018E-8</v>
      </c>
      <c r="BW36">
        <f t="shared" si="55"/>
        <v>5.8279178177826639E-8</v>
      </c>
      <c r="BX36">
        <f t="shared" si="55"/>
        <v>4.8383239977139303E-8</v>
      </c>
      <c r="BY36">
        <f t="shared" si="55"/>
        <v>4.0192264474335921E-8</v>
      </c>
      <c r="BZ36">
        <f t="shared" si="55"/>
        <v>3.3407498970207085E-8</v>
      </c>
      <c r="CA36">
        <f t="shared" si="55"/>
        <v>2.7783586405884927E-8</v>
      </c>
      <c r="CB36">
        <f t="shared" si="55"/>
        <v>2.3118796516991276E-8</v>
      </c>
      <c r="CC36">
        <f t="shared" si="55"/>
        <v>1.9247094444256767E-8</v>
      </c>
      <c r="CD36">
        <f t="shared" si="55"/>
        <v>1.6031689599119828E-8</v>
      </c>
      <c r="CE36">
        <f t="shared" si="55"/>
        <v>1.3359779796697544E-8</v>
      </c>
      <c r="CF36">
        <f t="shared" si="56"/>
        <v>1.1138262593987192E-8</v>
      </c>
      <c r="CG36">
        <f t="shared" si="56"/>
        <v>9.2902308225213073E-9</v>
      </c>
      <c r="CH36">
        <f t="shared" si="56"/>
        <v>7.7521050864176969E-9</v>
      </c>
      <c r="CI36">
        <f t="shared" si="56"/>
        <v>6.4712845085435567E-9</v>
      </c>
      <c r="CJ36">
        <f t="shared" si="56"/>
        <v>5.4042197938111535E-9</v>
      </c>
      <c r="CK36">
        <f t="shared" si="56"/>
        <v>4.5148309386423421E-9</v>
      </c>
      <c r="CL36">
        <f t="shared" si="56"/>
        <v>3.7732065850175578E-9</v>
      </c>
      <c r="CM36">
        <f t="shared" si="56"/>
        <v>3.1545338294569979E-9</v>
      </c>
      <c r="CN36">
        <f t="shared" si="56"/>
        <v>2.6382168286370675E-9</v>
      </c>
      <c r="CO36">
        <f t="shared" si="56"/>
        <v>2.2071502496525811E-9</v>
      </c>
      <c r="CP36">
        <f t="shared" si="57"/>
        <v>1.8471198551222062E-9</v>
      </c>
      <c r="CQ36">
        <f t="shared" si="57"/>
        <v>1.5463075782575438E-9</v>
      </c>
      <c r="CR36">
        <f t="shared" si="57"/>
        <v>8.5735625255122247E-10</v>
      </c>
      <c r="CS36">
        <f t="shared" si="57"/>
        <v>4.7955731835540499E-10</v>
      </c>
      <c r="CT36">
        <f t="shared" si="57"/>
        <v>2.8600528559161003E-10</v>
      </c>
      <c r="CU36">
        <f t="shared" si="57"/>
        <v>1.7134050254465846E-10</v>
      </c>
      <c r="CV36">
        <f t="shared" si="57"/>
        <v>1.0075055335625541E-10</v>
      </c>
      <c r="CW36">
        <f t="shared" si="57"/>
        <v>5.7034008637095137E-11</v>
      </c>
      <c r="CX36">
        <f t="shared" si="57"/>
        <v>3.0332501614348776E-11</v>
      </c>
      <c r="CY36">
        <f t="shared" si="57"/>
        <v>1.4566274349048472E-11</v>
      </c>
      <c r="CZ36">
        <f t="shared" si="58"/>
        <v>5.8328470404088905E-12</v>
      </c>
      <c r="DA36">
        <f t="shared" si="58"/>
        <v>1.5718531911984863E-12</v>
      </c>
      <c r="DB36">
        <f t="shared" si="58"/>
        <v>8.5984572225914744E-14</v>
      </c>
      <c r="DC36">
        <f t="shared" si="58"/>
        <v>0</v>
      </c>
      <c r="DD36">
        <f t="shared" si="58"/>
        <v>0</v>
      </c>
      <c r="DE36">
        <f t="shared" si="58"/>
        <v>0</v>
      </c>
      <c r="DF36">
        <f t="shared" si="58"/>
        <v>0</v>
      </c>
      <c r="DG36">
        <f t="shared" si="58"/>
        <v>0</v>
      </c>
      <c r="DH36">
        <f t="shared" si="58"/>
        <v>0</v>
      </c>
      <c r="DI36">
        <f t="shared" si="58"/>
        <v>0</v>
      </c>
      <c r="DJ36">
        <f t="shared" si="59"/>
        <v>0</v>
      </c>
      <c r="DK36">
        <f t="shared" si="59"/>
        <v>0</v>
      </c>
      <c r="DL36">
        <f t="shared" si="59"/>
        <v>0</v>
      </c>
      <c r="DM36">
        <f t="shared" si="59"/>
        <v>0</v>
      </c>
      <c r="DN36">
        <f t="shared" si="59"/>
        <v>0</v>
      </c>
      <c r="DO36">
        <f t="shared" si="59"/>
        <v>0</v>
      </c>
      <c r="DP36">
        <f t="shared" si="59"/>
        <v>0</v>
      </c>
      <c r="DQ36">
        <f t="shared" si="59"/>
        <v>0</v>
      </c>
      <c r="DR36">
        <f t="shared" si="59"/>
        <v>0</v>
      </c>
      <c r="DS36">
        <f t="shared" si="59"/>
        <v>0</v>
      </c>
      <c r="DT36">
        <f t="shared" si="60"/>
        <v>0</v>
      </c>
      <c r="DU36">
        <f t="shared" si="60"/>
        <v>0</v>
      </c>
      <c r="DV36">
        <f t="shared" si="60"/>
        <v>0</v>
      </c>
      <c r="DW36">
        <f t="shared" si="60"/>
        <v>0</v>
      </c>
      <c r="DX36">
        <f t="shared" si="60"/>
        <v>0</v>
      </c>
      <c r="DY36">
        <f t="shared" si="60"/>
        <v>0</v>
      </c>
      <c r="DZ36">
        <f t="shared" si="60"/>
        <v>0</v>
      </c>
      <c r="EA36">
        <f t="shared" si="60"/>
        <v>0</v>
      </c>
      <c r="EB36">
        <f t="shared" si="60"/>
        <v>0</v>
      </c>
      <c r="EC36">
        <f t="shared" si="60"/>
        <v>0</v>
      </c>
      <c r="ED36">
        <f t="shared" si="61"/>
        <v>0</v>
      </c>
      <c r="EE36">
        <f t="shared" si="61"/>
        <v>0</v>
      </c>
      <c r="EF36">
        <f t="shared" si="61"/>
        <v>0</v>
      </c>
      <c r="EG36">
        <f t="shared" si="61"/>
        <v>0</v>
      </c>
      <c r="EH36">
        <f t="shared" si="61"/>
        <v>0</v>
      </c>
      <c r="EI36">
        <f t="shared" si="61"/>
        <v>0</v>
      </c>
      <c r="EJ36">
        <f t="shared" si="61"/>
        <v>0</v>
      </c>
      <c r="EK36">
        <f t="shared" si="61"/>
        <v>0</v>
      </c>
      <c r="EL36">
        <f t="shared" si="61"/>
        <v>0</v>
      </c>
      <c r="EM36">
        <f t="shared" si="61"/>
        <v>0</v>
      </c>
      <c r="EN36">
        <f t="shared" si="62"/>
        <v>0</v>
      </c>
      <c r="EO36">
        <f t="shared" si="62"/>
        <v>0</v>
      </c>
      <c r="EP36">
        <f t="shared" si="62"/>
        <v>0</v>
      </c>
      <c r="EQ36">
        <f t="shared" si="62"/>
        <v>0</v>
      </c>
      <c r="ER36">
        <f t="shared" si="62"/>
        <v>0</v>
      </c>
      <c r="ES36">
        <f t="shared" si="62"/>
        <v>0</v>
      </c>
      <c r="ET36">
        <f t="shared" si="62"/>
        <v>0</v>
      </c>
      <c r="EU36">
        <f t="shared" si="62"/>
        <v>0</v>
      </c>
      <c r="EV36">
        <f t="shared" si="62"/>
        <v>0</v>
      </c>
      <c r="EW36">
        <f t="shared" si="62"/>
        <v>0</v>
      </c>
      <c r="EX36">
        <f t="shared" si="62"/>
        <v>0</v>
      </c>
      <c r="EZ36">
        <f t="shared" si="17"/>
        <v>0.13843112235207891</v>
      </c>
      <c r="FB36">
        <f t="shared" si="15"/>
        <v>0.26837641374467658</v>
      </c>
      <c r="FC36">
        <f t="shared" si="16"/>
        <v>0.20304831069634094</v>
      </c>
    </row>
    <row r="37" spans="1:159" x14ac:dyDescent="0.25">
      <c r="A37">
        <v>450</v>
      </c>
      <c r="B37" s="19">
        <f>'Input spectra'!Y36</f>
        <v>5.9151308423158598E-2</v>
      </c>
      <c r="C37">
        <f>'Input spectra'!D36</f>
        <v>0.278049239094463</v>
      </c>
      <c r="D37">
        <f t="shared" si="48"/>
        <v>2.0653927966864227E-2</v>
      </c>
      <c r="E37">
        <f t="shared" si="48"/>
        <v>1.7737065790673009E-2</v>
      </c>
      <c r="F37">
        <f t="shared" si="48"/>
        <v>1.5231319314437124E-2</v>
      </c>
      <c r="G37">
        <f t="shared" si="48"/>
        <v>1.30788497089835E-2</v>
      </c>
      <c r="H37">
        <f t="shared" si="48"/>
        <v>1.1229941695126271E-2</v>
      </c>
      <c r="I37">
        <f t="shared" si="48"/>
        <v>9.641864345077562E-3</v>
      </c>
      <c r="J37">
        <f t="shared" si="48"/>
        <v>8.2778914094059301E-3</v>
      </c>
      <c r="K37">
        <f t="shared" si="48"/>
        <v>7.1064588603985601E-3</v>
      </c>
      <c r="L37">
        <f t="shared" si="48"/>
        <v>6.1004404586830641E-3</v>
      </c>
      <c r="M37">
        <f t="shared" si="48"/>
        <v>5.236524831244334E-3</v>
      </c>
      <c r="N37">
        <f t="shared" si="49"/>
        <v>4.4946798561147014E-3</v>
      </c>
      <c r="O37">
        <f t="shared" si="49"/>
        <v>3.8576921341702598E-3</v>
      </c>
      <c r="P37">
        <f t="shared" si="49"/>
        <v>3.3107710365202613E-3</v>
      </c>
      <c r="Q37">
        <f t="shared" si="49"/>
        <v>2.8412082855663115E-3</v>
      </c>
      <c r="R37">
        <f t="shared" si="49"/>
        <v>2.4380852921886379E-3</v>
      </c>
      <c r="S37">
        <f t="shared" si="49"/>
        <v>2.0920215593099854E-3</v>
      </c>
      <c r="T37">
        <f t="shared" si="49"/>
        <v>1.7949583979283165E-3</v>
      </c>
      <c r="U37">
        <f t="shared" si="49"/>
        <v>1.5399730067986144E-3</v>
      </c>
      <c r="V37">
        <f t="shared" si="49"/>
        <v>1.3211186595284683E-3</v>
      </c>
      <c r="W37">
        <f t="shared" si="49"/>
        <v>1.1332873386345926E-3</v>
      </c>
      <c r="X37">
        <f t="shared" si="50"/>
        <v>9.7209166860169356E-4</v>
      </c>
      <c r="Y37">
        <f t="shared" si="50"/>
        <v>8.3376344082044162E-4</v>
      </c>
      <c r="Z37">
        <f t="shared" si="50"/>
        <v>7.1506640246499632E-4</v>
      </c>
      <c r="AA37">
        <f t="shared" si="50"/>
        <v>6.132213075140374E-4</v>
      </c>
      <c r="AB37">
        <f t="shared" si="50"/>
        <v>5.2584150863245862E-4</v>
      </c>
      <c r="AC37">
        <f t="shared" si="50"/>
        <v>4.5087760988982546E-4</v>
      </c>
      <c r="AD37">
        <f t="shared" si="50"/>
        <v>3.8656990778240699E-4</v>
      </c>
      <c r="AE37">
        <f t="shared" si="50"/>
        <v>3.3140752646842455E-4</v>
      </c>
      <c r="AF37">
        <f t="shared" si="50"/>
        <v>2.8409330658232525E-4</v>
      </c>
      <c r="AG37">
        <f t="shared" si="50"/>
        <v>2.4351363895755294E-4</v>
      </c>
      <c r="AH37">
        <f t="shared" si="51"/>
        <v>2.0871254806457409E-4</v>
      </c>
      <c r="AI37">
        <f t="shared" si="51"/>
        <v>1.7886942754798509E-4</v>
      </c>
      <c r="AJ37">
        <f t="shared" si="51"/>
        <v>1.5327991414826493E-4</v>
      </c>
      <c r="AK37">
        <f t="shared" si="51"/>
        <v>1.3133945843401995E-4</v>
      </c>
      <c r="AL37">
        <f t="shared" si="51"/>
        <v>1.1252921279585543E-4</v>
      </c>
      <c r="AM37">
        <f t="shared" si="51"/>
        <v>9.640391047951099E-5</v>
      </c>
      <c r="AN37">
        <f t="shared" si="51"/>
        <v>8.2581455281832445E-5</v>
      </c>
      <c r="AO37">
        <f t="shared" si="51"/>
        <v>7.0733980946368285E-5</v>
      </c>
      <c r="AP37">
        <f t="shared" si="51"/>
        <v>6.0580173177108551E-5</v>
      </c>
      <c r="AQ37">
        <f t="shared" si="51"/>
        <v>5.187867631431377E-5</v>
      </c>
      <c r="AR37">
        <f t="shared" si="52"/>
        <v>4.4422431752175423E-5</v>
      </c>
      <c r="AS37">
        <f t="shared" si="52"/>
        <v>3.8033816697579851E-5</v>
      </c>
      <c r="AT37">
        <f t="shared" si="52"/>
        <v>3.2560470365608753E-5</v>
      </c>
      <c r="AU37">
        <f t="shared" si="52"/>
        <v>2.7871710604645637E-5</v>
      </c>
      <c r="AV37">
        <f t="shared" si="52"/>
        <v>2.385545760671643E-5</v>
      </c>
      <c r="AW37">
        <f t="shared" si="52"/>
        <v>2.0415593100551782E-5</v>
      </c>
      <c r="AX37">
        <f t="shared" si="52"/>
        <v>1.5769833443803868E-5</v>
      </c>
      <c r="AY37">
        <f t="shared" si="52"/>
        <v>1.1709069891379628E-5</v>
      </c>
      <c r="AZ37">
        <f t="shared" si="52"/>
        <v>9.1590988312969382E-6</v>
      </c>
      <c r="BA37">
        <f t="shared" si="52"/>
        <v>7.2904591296762594E-6</v>
      </c>
      <c r="BB37">
        <f t="shared" si="53"/>
        <v>5.8605455714262069E-6</v>
      </c>
      <c r="BC37">
        <f t="shared" si="53"/>
        <v>4.7424929537834784E-6</v>
      </c>
      <c r="BD37">
        <f t="shared" si="53"/>
        <v>3.8566541686725666E-6</v>
      </c>
      <c r="BE37">
        <f t="shared" si="53"/>
        <v>3.1484015164170801E-6</v>
      </c>
      <c r="BF37">
        <f t="shared" si="53"/>
        <v>2.5783258796437013E-6</v>
      </c>
      <c r="BG37">
        <f t="shared" si="53"/>
        <v>2.1170735945260271E-6</v>
      </c>
      <c r="BH37">
        <f t="shared" si="53"/>
        <v>1.742300125564388E-6</v>
      </c>
      <c r="BI37">
        <f t="shared" si="53"/>
        <v>1.4367285503449977E-6</v>
      </c>
      <c r="BJ37">
        <f t="shared" si="53"/>
        <v>1.1868427404050821E-6</v>
      </c>
      <c r="BK37">
        <f t="shared" si="53"/>
        <v>9.81972016829237E-7</v>
      </c>
      <c r="BL37">
        <f t="shared" si="54"/>
        <v>8.1363061433052244E-7</v>
      </c>
      <c r="BM37">
        <f t="shared" si="54"/>
        <v>6.7503001962768704E-7</v>
      </c>
      <c r="BN37">
        <f t="shared" si="54"/>
        <v>5.6071245993121677E-7</v>
      </c>
      <c r="BO37">
        <f t="shared" si="54"/>
        <v>4.662715020972181E-7</v>
      </c>
      <c r="BP37">
        <f t="shared" si="54"/>
        <v>3.8813659159786296E-7</v>
      </c>
      <c r="BQ37">
        <f t="shared" si="54"/>
        <v>3.2340531652618434E-7</v>
      </c>
      <c r="BR37">
        <f t="shared" si="54"/>
        <v>2.6971178791069866E-7</v>
      </c>
      <c r="BS37">
        <f t="shared" si="54"/>
        <v>2.2512266627473858E-7</v>
      </c>
      <c r="BT37">
        <f t="shared" si="54"/>
        <v>1.8805455563015522E-7</v>
      </c>
      <c r="BU37">
        <f t="shared" si="54"/>
        <v>1.5720804777395698E-7</v>
      </c>
      <c r="BV37">
        <f t="shared" si="55"/>
        <v>1.3151483249012015E-7</v>
      </c>
      <c r="BW37">
        <f t="shared" si="55"/>
        <v>1.1009512334377554E-7</v>
      </c>
      <c r="BX37">
        <f t="shared" si="55"/>
        <v>9.2223270956390702E-8</v>
      </c>
      <c r="BY37">
        <f t="shared" si="55"/>
        <v>7.7299905038296143E-8</v>
      </c>
      <c r="BZ37">
        <f t="shared" si="55"/>
        <v>6.4829304038768561E-8</v>
      </c>
      <c r="CA37">
        <f t="shared" si="55"/>
        <v>5.4400966023127375E-8</v>
      </c>
      <c r="CB37">
        <f t="shared" si="55"/>
        <v>4.5674567081748488E-8</v>
      </c>
      <c r="CC37">
        <f t="shared" si="55"/>
        <v>3.8367659329464189E-8</v>
      </c>
      <c r="CD37">
        <f t="shared" si="55"/>
        <v>3.2245590489181027E-8</v>
      </c>
      <c r="CE37">
        <f t="shared" si="55"/>
        <v>2.711322944792384E-8</v>
      </c>
      <c r="CF37">
        <f t="shared" si="56"/>
        <v>2.2808163245844246E-8</v>
      </c>
      <c r="CG37">
        <f t="shared" si="56"/>
        <v>1.9195095422193985E-8</v>
      </c>
      <c r="CH37">
        <f t="shared" si="56"/>
        <v>1.6161227096726763E-8</v>
      </c>
      <c r="CI37">
        <f t="shared" si="56"/>
        <v>1.3612443379296729E-8</v>
      </c>
      <c r="CJ37">
        <f t="shared" si="56"/>
        <v>1.147016081774278E-8</v>
      </c>
      <c r="CK37">
        <f t="shared" si="56"/>
        <v>9.6687182828615919E-9</v>
      </c>
      <c r="CL37">
        <f t="shared" si="56"/>
        <v>8.1532152549286517E-9</v>
      </c>
      <c r="CM37">
        <f t="shared" si="56"/>
        <v>6.8777189452746706E-9</v>
      </c>
      <c r="CN37">
        <f t="shared" si="56"/>
        <v>5.8037758693861795E-9</v>
      </c>
      <c r="CO37">
        <f t="shared" si="56"/>
        <v>4.8991750274140742E-9</v>
      </c>
      <c r="CP37">
        <f t="shared" si="57"/>
        <v>4.1369192550739639E-9</v>
      </c>
      <c r="CQ37">
        <f t="shared" si="57"/>
        <v>3.4943689908258394E-9</v>
      </c>
      <c r="CR37">
        <f t="shared" si="57"/>
        <v>1.9549025298396261E-9</v>
      </c>
      <c r="CS37">
        <f t="shared" si="57"/>
        <v>1.1033040768183009E-9</v>
      </c>
      <c r="CT37">
        <f t="shared" si="57"/>
        <v>6.6392599023108069E-10</v>
      </c>
      <c r="CU37">
        <f t="shared" si="57"/>
        <v>4.0132531737530188E-10</v>
      </c>
      <c r="CV37">
        <f t="shared" si="57"/>
        <v>2.381084852997202E-10</v>
      </c>
      <c r="CW37">
        <f t="shared" si="57"/>
        <v>1.3600417489041789E-10</v>
      </c>
      <c r="CX37">
        <f t="shared" si="57"/>
        <v>7.2982289460245787E-11</v>
      </c>
      <c r="CY37">
        <f t="shared" si="57"/>
        <v>3.5362963265719344E-11</v>
      </c>
      <c r="CZ37">
        <f t="shared" si="58"/>
        <v>1.4288007283417494E-11</v>
      </c>
      <c r="DA37">
        <f t="shared" si="58"/>
        <v>3.8850263353628068E-12</v>
      </c>
      <c r="DB37">
        <f t="shared" si="58"/>
        <v>2.1443389375316804E-13</v>
      </c>
      <c r="DC37">
        <f t="shared" si="58"/>
        <v>0</v>
      </c>
      <c r="DD37">
        <f t="shared" si="58"/>
        <v>0</v>
      </c>
      <c r="DE37">
        <f t="shared" si="58"/>
        <v>0</v>
      </c>
      <c r="DF37">
        <f t="shared" si="58"/>
        <v>0</v>
      </c>
      <c r="DG37">
        <f t="shared" si="58"/>
        <v>0</v>
      </c>
      <c r="DH37">
        <f t="shared" si="58"/>
        <v>0</v>
      </c>
      <c r="DI37">
        <f t="shared" si="58"/>
        <v>0</v>
      </c>
      <c r="DJ37">
        <f t="shared" si="59"/>
        <v>0</v>
      </c>
      <c r="DK37">
        <f t="shared" si="59"/>
        <v>0</v>
      </c>
      <c r="DL37">
        <f t="shared" si="59"/>
        <v>0</v>
      </c>
      <c r="DM37">
        <f t="shared" si="59"/>
        <v>0</v>
      </c>
      <c r="DN37">
        <f t="shared" si="59"/>
        <v>0</v>
      </c>
      <c r="DO37">
        <f t="shared" si="59"/>
        <v>0</v>
      </c>
      <c r="DP37">
        <f t="shared" si="59"/>
        <v>0</v>
      </c>
      <c r="DQ37">
        <f t="shared" si="59"/>
        <v>0</v>
      </c>
      <c r="DR37">
        <f t="shared" si="59"/>
        <v>0</v>
      </c>
      <c r="DS37">
        <f t="shared" si="59"/>
        <v>0</v>
      </c>
      <c r="DT37">
        <f t="shared" si="60"/>
        <v>0</v>
      </c>
      <c r="DU37">
        <f t="shared" si="60"/>
        <v>0</v>
      </c>
      <c r="DV37">
        <f t="shared" si="60"/>
        <v>0</v>
      </c>
      <c r="DW37">
        <f t="shared" si="60"/>
        <v>0</v>
      </c>
      <c r="DX37">
        <f t="shared" si="60"/>
        <v>0</v>
      </c>
      <c r="DY37">
        <f t="shared" si="60"/>
        <v>0</v>
      </c>
      <c r="DZ37">
        <f t="shared" si="60"/>
        <v>0</v>
      </c>
      <c r="EA37">
        <f t="shared" si="60"/>
        <v>0</v>
      </c>
      <c r="EB37">
        <f t="shared" si="60"/>
        <v>0</v>
      </c>
      <c r="EC37">
        <f t="shared" si="60"/>
        <v>0</v>
      </c>
      <c r="ED37">
        <f t="shared" si="61"/>
        <v>0</v>
      </c>
      <c r="EE37">
        <f t="shared" si="61"/>
        <v>0</v>
      </c>
      <c r="EF37">
        <f t="shared" si="61"/>
        <v>0</v>
      </c>
      <c r="EG37">
        <f t="shared" si="61"/>
        <v>0</v>
      </c>
      <c r="EH37">
        <f t="shared" si="61"/>
        <v>0</v>
      </c>
      <c r="EI37">
        <f t="shared" si="61"/>
        <v>0</v>
      </c>
      <c r="EJ37">
        <f t="shared" si="61"/>
        <v>0</v>
      </c>
      <c r="EK37">
        <f t="shared" si="61"/>
        <v>0</v>
      </c>
      <c r="EL37">
        <f t="shared" si="61"/>
        <v>0</v>
      </c>
      <c r="EM37">
        <f t="shared" si="61"/>
        <v>0</v>
      </c>
      <c r="EN37">
        <f t="shared" si="62"/>
        <v>0</v>
      </c>
      <c r="EO37">
        <f t="shared" si="62"/>
        <v>0</v>
      </c>
      <c r="EP37">
        <f t="shared" si="62"/>
        <v>0</v>
      </c>
      <c r="EQ37">
        <f t="shared" si="62"/>
        <v>0</v>
      </c>
      <c r="ER37">
        <f t="shared" si="62"/>
        <v>0</v>
      </c>
      <c r="ES37">
        <f t="shared" si="62"/>
        <v>0</v>
      </c>
      <c r="ET37">
        <f t="shared" si="62"/>
        <v>0</v>
      </c>
      <c r="EU37">
        <f t="shared" si="62"/>
        <v>0</v>
      </c>
      <c r="EV37">
        <f t="shared" si="62"/>
        <v>0</v>
      </c>
      <c r="EW37">
        <f t="shared" si="62"/>
        <v>0</v>
      </c>
      <c r="EX37">
        <f t="shared" si="62"/>
        <v>0</v>
      </c>
      <c r="EZ37">
        <f t="shared" si="17"/>
        <v>0.14588504625439358</v>
      </c>
      <c r="FB37">
        <f t="shared" si="15"/>
        <v>0.25776475361652407</v>
      </c>
      <c r="FC37">
        <f t="shared" si="16"/>
        <v>0.20566410637372748</v>
      </c>
    </row>
    <row r="38" spans="1:159" x14ac:dyDescent="0.25">
      <c r="A38">
        <v>455</v>
      </c>
      <c r="B38" s="19">
        <f>'Input spectra'!Y37</f>
        <v>5.8439009314156999E-2</v>
      </c>
      <c r="C38">
        <f>'Input spectra'!D37</f>
        <v>0.26027339272412903</v>
      </c>
      <c r="D38">
        <f t="shared" si="48"/>
        <v>2.0653927966864227E-2</v>
      </c>
      <c r="E38">
        <f t="shared" si="48"/>
        <v>1.789668885460409E-2</v>
      </c>
      <c r="F38">
        <f t="shared" si="48"/>
        <v>1.5506698554531993E-2</v>
      </c>
      <c r="G38">
        <f t="shared" si="48"/>
        <v>1.3435142635373936E-2</v>
      </c>
      <c r="H38">
        <f t="shared" si="48"/>
        <v>1.1639682778615665E-2</v>
      </c>
      <c r="I38">
        <f t="shared" si="48"/>
        <v>1.0083599097077022E-2</v>
      </c>
      <c r="J38">
        <f t="shared" si="48"/>
        <v>8.7350458611086673E-3</v>
      </c>
      <c r="K38">
        <f t="shared" si="48"/>
        <v>7.5664056591767826E-3</v>
      </c>
      <c r="L38">
        <f t="shared" si="48"/>
        <v>6.5537289938095312E-3</v>
      </c>
      <c r="M38">
        <f t="shared" si="48"/>
        <v>5.6762480281211782E-3</v>
      </c>
      <c r="N38">
        <f t="shared" si="49"/>
        <v>4.9159546865984423E-3</v>
      </c>
      <c r="O38">
        <f t="shared" si="49"/>
        <v>4.2572346062280993E-3</v>
      </c>
      <c r="P38">
        <f t="shared" si="49"/>
        <v>3.6865495561625851E-3</v>
      </c>
      <c r="Q38">
        <f t="shared" si="49"/>
        <v>3.1921619183682181E-3</v>
      </c>
      <c r="R38">
        <f t="shared" si="49"/>
        <v>2.7638956675405213E-3</v>
      </c>
      <c r="S38">
        <f t="shared" si="49"/>
        <v>2.392929022906234E-3</v>
      </c>
      <c r="T38">
        <f t="shared" si="49"/>
        <v>2.0716145820427454E-3</v>
      </c>
      <c r="U38">
        <f t="shared" si="49"/>
        <v>1.7933233002830225E-3</v>
      </c>
      <c r="V38">
        <f t="shared" si="49"/>
        <v>1.5523091597109428E-3</v>
      </c>
      <c r="W38">
        <f t="shared" si="49"/>
        <v>1.3435917888045281E-3</v>
      </c>
      <c r="X38">
        <f t="shared" si="50"/>
        <v>1.1628546558045216E-3</v>
      </c>
      <c r="Y38">
        <f t="shared" si="50"/>
        <v>1.0063567731249704E-3</v>
      </c>
      <c r="Z38">
        <f t="shared" si="50"/>
        <v>8.7085612287896139E-4</v>
      </c>
      <c r="AA38">
        <f t="shared" si="50"/>
        <v>7.5354325033500497E-4</v>
      </c>
      <c r="AB38">
        <f t="shared" si="50"/>
        <v>6.5198367759647933E-4</v>
      </c>
      <c r="AC38">
        <f t="shared" si="50"/>
        <v>5.6406796813134182E-4</v>
      </c>
      <c r="AD38">
        <f t="shared" si="50"/>
        <v>4.8796842755228077E-4</v>
      </c>
      <c r="AE38">
        <f t="shared" si="50"/>
        <v>4.2210156036718785E-4</v>
      </c>
      <c r="AF38">
        <f t="shared" si="50"/>
        <v>3.6509551898527979E-4</v>
      </c>
      <c r="AG38">
        <f t="shared" si="50"/>
        <v>3.1576188241876177E-4</v>
      </c>
      <c r="AH38">
        <f t="shared" si="51"/>
        <v>2.7307118989802065E-4</v>
      </c>
      <c r="AI38">
        <f t="shared" si="51"/>
        <v>2.3613173078620799E-4</v>
      </c>
      <c r="AJ38">
        <f t="shared" si="51"/>
        <v>2.0417115827010783E-4</v>
      </c>
      <c r="AK38">
        <f t="shared" si="51"/>
        <v>1.7652055164945767E-4</v>
      </c>
      <c r="AL38">
        <f t="shared" si="51"/>
        <v>1.5260060180197186E-4</v>
      </c>
      <c r="AM38">
        <f t="shared" si="51"/>
        <v>1.3190963756925608E-4</v>
      </c>
      <c r="AN38">
        <f t="shared" si="51"/>
        <v>1.1401324826032764E-4</v>
      </c>
      <c r="AO38">
        <f t="shared" si="51"/>
        <v>9.8535289960331737E-5</v>
      </c>
      <c r="AP38">
        <f t="shared" si="51"/>
        <v>8.5150091518279062E-5</v>
      </c>
      <c r="AQ38">
        <f t="shared" si="51"/>
        <v>7.3575700538613961E-5</v>
      </c>
      <c r="AR38">
        <f t="shared" si="52"/>
        <v>6.3568030911329362E-5</v>
      </c>
      <c r="AS38">
        <f t="shared" si="52"/>
        <v>5.4915791813074972E-5</v>
      </c>
      <c r="AT38">
        <f t="shared" si="52"/>
        <v>4.743609406949854E-5</v>
      </c>
      <c r="AU38">
        <f t="shared" si="52"/>
        <v>4.0970643609943609E-5</v>
      </c>
      <c r="AV38">
        <f t="shared" si="52"/>
        <v>3.538244374993838E-5</v>
      </c>
      <c r="AW38">
        <f t="shared" si="52"/>
        <v>3.0552938447930356E-5</v>
      </c>
      <c r="AX38">
        <f t="shared" si="52"/>
        <v>2.3812719763392847E-5</v>
      </c>
      <c r="AY38">
        <f t="shared" si="52"/>
        <v>1.7840014526095593E-5</v>
      </c>
      <c r="AZ38">
        <f t="shared" si="52"/>
        <v>1.4080447622492509E-5</v>
      </c>
      <c r="BA38">
        <f t="shared" si="52"/>
        <v>1.130861728284985E-5</v>
      </c>
      <c r="BB38">
        <f t="shared" si="53"/>
        <v>9.1724126574615238E-6</v>
      </c>
      <c r="BC38">
        <f t="shared" si="53"/>
        <v>7.4893330259960822E-6</v>
      </c>
      <c r="BD38">
        <f t="shared" si="53"/>
        <v>6.1452287819263332E-6</v>
      </c>
      <c r="BE38">
        <f t="shared" si="53"/>
        <v>5.0618396429437107E-6</v>
      </c>
      <c r="BF38">
        <f t="shared" si="53"/>
        <v>4.1826063111617072E-6</v>
      </c>
      <c r="BG38">
        <f t="shared" si="53"/>
        <v>3.4652617656307369E-6</v>
      </c>
      <c r="BH38">
        <f t="shared" si="53"/>
        <v>2.87749097410454E-6</v>
      </c>
      <c r="BI38">
        <f t="shared" si="53"/>
        <v>2.3941790978792293E-6</v>
      </c>
      <c r="BJ38">
        <f t="shared" si="53"/>
        <v>1.9955655652254759E-6</v>
      </c>
      <c r="BK38">
        <f t="shared" si="53"/>
        <v>1.665953388952602E-6</v>
      </c>
      <c r="BL38">
        <f t="shared" si="54"/>
        <v>1.3927780908289488E-6</v>
      </c>
      <c r="BM38">
        <f t="shared" si="54"/>
        <v>1.1659197065895483E-6</v>
      </c>
      <c r="BN38">
        <f t="shared" si="54"/>
        <v>9.7718473386584273E-7</v>
      </c>
      <c r="BO38">
        <f t="shared" si="54"/>
        <v>8.1991012619103798E-7</v>
      </c>
      <c r="BP38">
        <f t="shared" si="54"/>
        <v>6.8865685668618282E-7</v>
      </c>
      <c r="BQ38">
        <f t="shared" si="54"/>
        <v>5.7897039078636785E-7</v>
      </c>
      <c r="BR38">
        <f t="shared" si="54"/>
        <v>4.8719187582634209E-7</v>
      </c>
      <c r="BS38">
        <f t="shared" si="54"/>
        <v>4.1030824509316607E-7</v>
      </c>
      <c r="BT38">
        <f t="shared" si="54"/>
        <v>3.4583248858493278E-7</v>
      </c>
      <c r="BU38">
        <f t="shared" si="54"/>
        <v>2.9170751426850737E-7</v>
      </c>
      <c r="BV38">
        <f t="shared" si="55"/>
        <v>2.4622859602606648E-7</v>
      </c>
      <c r="BW38">
        <f t="shared" si="55"/>
        <v>2.0798056120656162E-7</v>
      </c>
      <c r="BX38">
        <f t="shared" si="55"/>
        <v>1.7578673337946734E-7</v>
      </c>
      <c r="BY38">
        <f t="shared" si="55"/>
        <v>1.4866729698062257E-7</v>
      </c>
      <c r="BZ38">
        <f t="shared" si="55"/>
        <v>1.2580524707639335E-7</v>
      </c>
      <c r="CA38">
        <f t="shared" si="55"/>
        <v>1.0651846961063028E-7</v>
      </c>
      <c r="CB38">
        <f t="shared" si="55"/>
        <v>9.0236793968578317E-8</v>
      </c>
      <c r="CC38">
        <f t="shared" si="55"/>
        <v>7.6483091340632721E-8</v>
      </c>
      <c r="CD38">
        <f t="shared" si="55"/>
        <v>6.4857674518167329E-8</v>
      </c>
      <c r="CE38">
        <f t="shared" si="55"/>
        <v>5.5025398792689199E-8</v>
      </c>
      <c r="CF38">
        <f t="shared" si="56"/>
        <v>4.6704978111211846E-8</v>
      </c>
      <c r="CG38">
        <f t="shared" si="56"/>
        <v>3.9660122047123922E-8</v>
      </c>
      <c r="CH38">
        <f t="shared" si="56"/>
        <v>3.3692172430634843E-8</v>
      </c>
      <c r="CI38">
        <f t="shared" si="56"/>
        <v>2.8633977459951102E-8</v>
      </c>
      <c r="CJ38">
        <f t="shared" si="56"/>
        <v>2.4344788740005222E-8</v>
      </c>
      <c r="CK38">
        <f t="shared" si="56"/>
        <v>2.0706005275461691E-8</v>
      </c>
      <c r="CL38">
        <f t="shared" si="56"/>
        <v>1.7617619787148439E-8</v>
      </c>
      <c r="CM38">
        <f t="shared" si="56"/>
        <v>1.4995248251414277E-8</v>
      </c>
      <c r="CN38">
        <f t="shared" si="56"/>
        <v>1.2767644409073193E-8</v>
      </c>
      <c r="CO38">
        <f t="shared" si="56"/>
        <v>1.0874618052403479E-8</v>
      </c>
      <c r="CP38">
        <f t="shared" si="57"/>
        <v>9.2652898920142002E-9</v>
      </c>
      <c r="CQ38">
        <f t="shared" si="57"/>
        <v>7.8966273047729014E-9</v>
      </c>
      <c r="CR38">
        <f t="shared" si="57"/>
        <v>4.4574748126015803E-9</v>
      </c>
      <c r="CS38">
        <f t="shared" si="57"/>
        <v>2.5383407558005416E-9</v>
      </c>
      <c r="CT38">
        <f t="shared" si="57"/>
        <v>1.5412222875270977E-9</v>
      </c>
      <c r="CU38">
        <f t="shared" si="57"/>
        <v>9.4001131066144173E-10</v>
      </c>
      <c r="CV38">
        <f t="shared" si="57"/>
        <v>5.6273289707157391E-10</v>
      </c>
      <c r="CW38">
        <f t="shared" si="57"/>
        <v>3.2431764888420785E-10</v>
      </c>
      <c r="CX38">
        <f t="shared" si="57"/>
        <v>1.7560089974048562E-10</v>
      </c>
      <c r="CY38">
        <f t="shared" si="57"/>
        <v>8.5851683207818351E-11</v>
      </c>
      <c r="CZ38">
        <f t="shared" si="58"/>
        <v>3.4999572372926696E-11</v>
      </c>
      <c r="DA38">
        <f t="shared" si="58"/>
        <v>9.6023150959505743E-12</v>
      </c>
      <c r="DB38">
        <f t="shared" si="58"/>
        <v>5.347691289239086E-13</v>
      </c>
      <c r="DC38">
        <f t="shared" si="58"/>
        <v>0</v>
      </c>
      <c r="DD38">
        <f t="shared" si="58"/>
        <v>0</v>
      </c>
      <c r="DE38">
        <f t="shared" si="58"/>
        <v>0</v>
      </c>
      <c r="DF38">
        <f t="shared" si="58"/>
        <v>0</v>
      </c>
      <c r="DG38">
        <f t="shared" si="58"/>
        <v>0</v>
      </c>
      <c r="DH38">
        <f t="shared" si="58"/>
        <v>0</v>
      </c>
      <c r="DI38">
        <f t="shared" si="58"/>
        <v>0</v>
      </c>
      <c r="DJ38">
        <f t="shared" si="59"/>
        <v>0</v>
      </c>
      <c r="DK38">
        <f t="shared" si="59"/>
        <v>0</v>
      </c>
      <c r="DL38">
        <f t="shared" si="59"/>
        <v>0</v>
      </c>
      <c r="DM38">
        <f t="shared" si="59"/>
        <v>0</v>
      </c>
      <c r="DN38">
        <f t="shared" si="59"/>
        <v>0</v>
      </c>
      <c r="DO38">
        <f t="shared" si="59"/>
        <v>0</v>
      </c>
      <c r="DP38">
        <f t="shared" si="59"/>
        <v>0</v>
      </c>
      <c r="DQ38">
        <f t="shared" si="59"/>
        <v>0</v>
      </c>
      <c r="DR38">
        <f t="shared" si="59"/>
        <v>0</v>
      </c>
      <c r="DS38">
        <f t="shared" si="59"/>
        <v>0</v>
      </c>
      <c r="DT38">
        <f t="shared" si="60"/>
        <v>0</v>
      </c>
      <c r="DU38">
        <f t="shared" si="60"/>
        <v>0</v>
      </c>
      <c r="DV38">
        <f t="shared" si="60"/>
        <v>0</v>
      </c>
      <c r="DW38">
        <f t="shared" si="60"/>
        <v>0</v>
      </c>
      <c r="DX38">
        <f t="shared" si="60"/>
        <v>0</v>
      </c>
      <c r="DY38">
        <f t="shared" si="60"/>
        <v>0</v>
      </c>
      <c r="DZ38">
        <f t="shared" si="60"/>
        <v>0</v>
      </c>
      <c r="EA38">
        <f t="shared" si="60"/>
        <v>0</v>
      </c>
      <c r="EB38">
        <f t="shared" si="60"/>
        <v>0</v>
      </c>
      <c r="EC38">
        <f t="shared" si="60"/>
        <v>0</v>
      </c>
      <c r="ED38">
        <f t="shared" si="61"/>
        <v>0</v>
      </c>
      <c r="EE38">
        <f t="shared" si="61"/>
        <v>0</v>
      </c>
      <c r="EF38">
        <f t="shared" si="61"/>
        <v>0</v>
      </c>
      <c r="EG38">
        <f t="shared" si="61"/>
        <v>0</v>
      </c>
      <c r="EH38">
        <f t="shared" si="61"/>
        <v>0</v>
      </c>
      <c r="EI38">
        <f t="shared" si="61"/>
        <v>0</v>
      </c>
      <c r="EJ38">
        <f t="shared" si="61"/>
        <v>0</v>
      </c>
      <c r="EK38">
        <f t="shared" si="61"/>
        <v>0</v>
      </c>
      <c r="EL38">
        <f t="shared" si="61"/>
        <v>0</v>
      </c>
      <c r="EM38">
        <f t="shared" si="61"/>
        <v>0</v>
      </c>
      <c r="EN38">
        <f t="shared" si="62"/>
        <v>0</v>
      </c>
      <c r="EO38">
        <f t="shared" si="62"/>
        <v>0</v>
      </c>
      <c r="EP38">
        <f t="shared" si="62"/>
        <v>0</v>
      </c>
      <c r="EQ38">
        <f t="shared" si="62"/>
        <v>0</v>
      </c>
      <c r="ER38">
        <f t="shared" si="62"/>
        <v>0</v>
      </c>
      <c r="ES38">
        <f t="shared" si="62"/>
        <v>0</v>
      </c>
      <c r="ET38">
        <f t="shared" si="62"/>
        <v>0</v>
      </c>
      <c r="EU38">
        <f t="shared" si="62"/>
        <v>0</v>
      </c>
      <c r="EV38">
        <f t="shared" si="62"/>
        <v>0</v>
      </c>
      <c r="EW38">
        <f t="shared" si="62"/>
        <v>0</v>
      </c>
      <c r="EX38">
        <f t="shared" si="62"/>
        <v>0</v>
      </c>
      <c r="EZ38">
        <f t="shared" si="17"/>
        <v>0.15425605324805586</v>
      </c>
      <c r="FB38">
        <f t="shared" si="15"/>
        <v>0.24666692827309228</v>
      </c>
      <c r="FC38">
        <f t="shared" si="16"/>
        <v>0.20830017538297937</v>
      </c>
    </row>
    <row r="39" spans="1:159" x14ac:dyDescent="0.25">
      <c r="A39">
        <v>460</v>
      </c>
      <c r="B39" s="19">
        <f>'Input spectra'!Y38</f>
        <v>5.7726710205155497E-2</v>
      </c>
      <c r="C39">
        <f>'Input spectra'!D38</f>
        <v>0.24259151171516699</v>
      </c>
      <c r="D39">
        <f t="shared" si="48"/>
        <v>2.0653927966864227E-2</v>
      </c>
      <c r="E39">
        <f t="shared" si="48"/>
        <v>1.805690004986445E-2</v>
      </c>
      <c r="F39">
        <f t="shared" si="48"/>
        <v>1.5785573230026859E-2</v>
      </c>
      <c r="G39">
        <f t="shared" si="48"/>
        <v>1.3799196556957367E-2</v>
      </c>
      <c r="H39">
        <f t="shared" si="48"/>
        <v>1.2062106819957766E-2</v>
      </c>
      <c r="I39">
        <f t="shared" si="48"/>
        <v>1.0543094588829814E-2</v>
      </c>
      <c r="J39">
        <f t="shared" si="48"/>
        <v>9.2148491075710257E-3</v>
      </c>
      <c r="K39">
        <f t="shared" si="48"/>
        <v>8.0534722493091956E-3</v>
      </c>
      <c r="L39">
        <f t="shared" si="48"/>
        <v>7.0380529548586005E-3</v>
      </c>
      <c r="M39">
        <f t="shared" si="48"/>
        <v>6.1502946410047039E-3</v>
      </c>
      <c r="N39">
        <f t="shared" si="49"/>
        <v>5.3741889966224185E-3</v>
      </c>
      <c r="O39">
        <f t="shared" si="49"/>
        <v>4.6957304012959404E-3</v>
      </c>
      <c r="P39">
        <f t="shared" si="49"/>
        <v>4.1026659165142483E-3</v>
      </c>
      <c r="Q39">
        <f t="shared" si="49"/>
        <v>3.5842764262801001E-3</v>
      </c>
      <c r="R39">
        <f t="shared" si="49"/>
        <v>3.1311850530601126E-3</v>
      </c>
      <c r="S39">
        <f t="shared" si="49"/>
        <v>2.7351894560317916E-3</v>
      </c>
      <c r="T39">
        <f t="shared" si="49"/>
        <v>2.3891150399750947E-3</v>
      </c>
      <c r="U39">
        <f t="shared" si="49"/>
        <v>2.0866864722942991E-3</v>
      </c>
      <c r="V39">
        <f t="shared" si="49"/>
        <v>1.8224152290110701E-3</v>
      </c>
      <c r="W39">
        <f t="shared" si="49"/>
        <v>1.5915011738116814E-3</v>
      </c>
      <c r="X39">
        <f t="shared" si="50"/>
        <v>1.3897464223294727E-3</v>
      </c>
      <c r="Y39">
        <f t="shared" si="50"/>
        <v>1.2134799611517872E-3</v>
      </c>
      <c r="Z39">
        <f t="shared" si="50"/>
        <v>1.0594916813744732E-3</v>
      </c>
      <c r="AA39">
        <f t="shared" si="50"/>
        <v>9.2497465322976223E-4</v>
      </c>
      <c r="AB39">
        <f t="shared" si="50"/>
        <v>8.0747461431448792E-4</v>
      </c>
      <c r="AC39">
        <f t="shared" si="50"/>
        <v>7.048457718120527E-4</v>
      </c>
      <c r="AD39">
        <f t="shared" si="50"/>
        <v>6.1521213108222132E-4</v>
      </c>
      <c r="AE39">
        <f t="shared" si="50"/>
        <v>5.3693366105837695E-4</v>
      </c>
      <c r="AF39">
        <f t="shared" si="50"/>
        <v>4.685766927685796E-4</v>
      </c>
      <c r="AG39">
        <f t="shared" si="50"/>
        <v>4.0888802249729682E-4</v>
      </c>
      <c r="AH39">
        <f t="shared" si="51"/>
        <v>3.5677225695411667E-4</v>
      </c>
      <c r="AI39">
        <f t="shared" si="51"/>
        <v>3.1127199547496072E-4</v>
      </c>
      <c r="AJ39">
        <f t="shared" si="51"/>
        <v>2.7155049476738821E-4</v>
      </c>
      <c r="AK39">
        <f t="shared" si="51"/>
        <v>2.3687650591531069E-4</v>
      </c>
      <c r="AL39">
        <f t="shared" si="51"/>
        <v>2.0661101206033606E-4</v>
      </c>
      <c r="AM39">
        <f t="shared" si="51"/>
        <v>1.801956290606095E-4</v>
      </c>
      <c r="AN39">
        <f t="shared" si="51"/>
        <v>1.5714246109224935E-4</v>
      </c>
      <c r="AO39">
        <f t="shared" si="51"/>
        <v>1.3702522912780826E-4</v>
      </c>
      <c r="AP39">
        <f t="shared" si="51"/>
        <v>1.1947151296002856E-4</v>
      </c>
      <c r="AQ39">
        <f t="shared" si="51"/>
        <v>1.0415596733989493E-4</v>
      </c>
      <c r="AR39">
        <f t="shared" si="52"/>
        <v>9.0794390218057924E-5</v>
      </c>
      <c r="AS39">
        <f t="shared" si="52"/>
        <v>7.9138536326737877E-5</v>
      </c>
      <c r="AT39">
        <f t="shared" si="52"/>
        <v>6.8971582685565678E-5</v>
      </c>
      <c r="AU39">
        <f t="shared" si="52"/>
        <v>6.0104164296193335E-5</v>
      </c>
      <c r="AV39">
        <f t="shared" si="52"/>
        <v>5.2370908514223001E-5</v>
      </c>
      <c r="AW39">
        <f t="shared" si="52"/>
        <v>4.5627405534620067E-5</v>
      </c>
      <c r="AX39">
        <f t="shared" si="52"/>
        <v>3.5879988650087049E-5</v>
      </c>
      <c r="AY39">
        <f t="shared" si="52"/>
        <v>2.7121206537201838E-5</v>
      </c>
      <c r="AZ39">
        <f t="shared" si="52"/>
        <v>2.1597365108530225E-5</v>
      </c>
      <c r="BA39">
        <f t="shared" si="52"/>
        <v>1.7501058710624623E-5</v>
      </c>
      <c r="BB39">
        <f t="shared" si="53"/>
        <v>1.4322172712458953E-5</v>
      </c>
      <c r="BC39">
        <f t="shared" si="53"/>
        <v>1.1798830733138525E-5</v>
      </c>
      <c r="BD39">
        <f t="shared" si="53"/>
        <v>9.767971650358764E-6</v>
      </c>
      <c r="BE39">
        <f t="shared" si="53"/>
        <v>8.1179285345000063E-6</v>
      </c>
      <c r="BF39">
        <f t="shared" si="53"/>
        <v>6.7679062758454761E-6</v>
      </c>
      <c r="BG39">
        <f t="shared" si="53"/>
        <v>5.6573611086396431E-6</v>
      </c>
      <c r="BH39">
        <f t="shared" si="53"/>
        <v>4.7398252510296539E-6</v>
      </c>
      <c r="BI39">
        <f t="shared" si="53"/>
        <v>3.9790143153285928E-6</v>
      </c>
      <c r="BJ39">
        <f t="shared" si="53"/>
        <v>3.3462268097196544E-6</v>
      </c>
      <c r="BK39">
        <f t="shared" si="53"/>
        <v>2.8185304160116374E-6</v>
      </c>
      <c r="BL39">
        <f t="shared" si="54"/>
        <v>2.3774550383980109E-6</v>
      </c>
      <c r="BM39">
        <f t="shared" si="54"/>
        <v>2.0080269411007489E-6</v>
      </c>
      <c r="BN39">
        <f t="shared" si="54"/>
        <v>1.698040609549272E-6</v>
      </c>
      <c r="BO39">
        <f t="shared" si="54"/>
        <v>1.4375009998433997E-6</v>
      </c>
      <c r="BP39">
        <f t="shared" si="54"/>
        <v>1.2181907224709929E-6</v>
      </c>
      <c r="BQ39">
        <f t="shared" si="54"/>
        <v>1.0333305566895884E-6</v>
      </c>
      <c r="BR39">
        <f t="shared" si="54"/>
        <v>8.7731077269970179E-7</v>
      </c>
      <c r="BS39">
        <f t="shared" si="54"/>
        <v>7.4547687357061673E-7</v>
      </c>
      <c r="BT39">
        <f t="shared" si="54"/>
        <v>6.339576214305876E-7</v>
      </c>
      <c r="BU39">
        <f t="shared" si="54"/>
        <v>5.3952622614637696E-7</v>
      </c>
      <c r="BV39">
        <f t="shared" si="55"/>
        <v>4.5948775166889291E-7</v>
      </c>
      <c r="BW39">
        <f t="shared" si="55"/>
        <v>3.9158739398490767E-7</v>
      </c>
      <c r="BX39">
        <f t="shared" si="55"/>
        <v>3.339354757813118E-7</v>
      </c>
      <c r="BY39">
        <f t="shared" si="55"/>
        <v>2.8494590164056991E-7</v>
      </c>
      <c r="BZ39">
        <f t="shared" si="55"/>
        <v>2.4328550316163808E-7</v>
      </c>
      <c r="CA39">
        <f t="shared" si="55"/>
        <v>2.0783223148475722E-7</v>
      </c>
      <c r="CB39">
        <f t="shared" si="55"/>
        <v>1.7764056497305464E-7</v>
      </c>
      <c r="CC39">
        <f t="shared" si="55"/>
        <v>1.5191282098576397E-7</v>
      </c>
      <c r="CD39">
        <f t="shared" si="55"/>
        <v>1.2997531382489465E-7</v>
      </c>
      <c r="CE39">
        <f t="shared" si="55"/>
        <v>1.1125850167568352E-7</v>
      </c>
      <c r="CF39">
        <f t="shared" si="56"/>
        <v>9.5280425411634755E-8</v>
      </c>
      <c r="CG39">
        <f t="shared" si="56"/>
        <v>8.1632870373908605E-8</v>
      </c>
      <c r="CH39">
        <f t="shared" si="56"/>
        <v>6.9969785443931819E-8</v>
      </c>
      <c r="CI39">
        <f t="shared" si="56"/>
        <v>5.999757712979461E-8</v>
      </c>
      <c r="CJ39">
        <f t="shared" si="56"/>
        <v>5.1466964032118155E-8</v>
      </c>
      <c r="CK39">
        <f t="shared" si="56"/>
        <v>4.4166132106270046E-8</v>
      </c>
      <c r="CL39">
        <f t="shared" si="56"/>
        <v>3.7914976079172068E-8</v>
      </c>
      <c r="CM39">
        <f t="shared" si="56"/>
        <v>3.2560249172232852E-8</v>
      </c>
      <c r="CN39">
        <f t="shared" si="56"/>
        <v>2.7971473484222456E-8</v>
      </c>
      <c r="CO39">
        <f t="shared" si="56"/>
        <v>2.4037488240711767E-8</v>
      </c>
      <c r="CP39">
        <f t="shared" si="57"/>
        <v>2.0663533614174996E-8</v>
      </c>
      <c r="CQ39">
        <f t="shared" si="57"/>
        <v>1.7768784760173566E-8</v>
      </c>
      <c r="CR39">
        <f t="shared" si="57"/>
        <v>1.011988295810863E-8</v>
      </c>
      <c r="CS39">
        <f t="shared" si="57"/>
        <v>5.8144283233800359E-9</v>
      </c>
      <c r="CT39">
        <f t="shared" si="57"/>
        <v>3.5619915544917145E-9</v>
      </c>
      <c r="CU39">
        <f t="shared" si="57"/>
        <v>2.1919527611631259E-9</v>
      </c>
      <c r="CV39">
        <f t="shared" si="57"/>
        <v>1.3239479823937741E-9</v>
      </c>
      <c r="CW39">
        <f t="shared" si="57"/>
        <v>7.6985636893619737E-10</v>
      </c>
      <c r="CX39">
        <f t="shared" si="57"/>
        <v>4.2056813757445887E-10</v>
      </c>
      <c r="CY39">
        <f t="shared" si="57"/>
        <v>2.0745740980575857E-10</v>
      </c>
      <c r="CZ39">
        <f t="shared" si="58"/>
        <v>8.5332286233629143E-11</v>
      </c>
      <c r="DA39">
        <f t="shared" si="58"/>
        <v>2.3620935994416743E-11</v>
      </c>
      <c r="DB39">
        <f t="shared" si="58"/>
        <v>1.3272660464718986E-12</v>
      </c>
      <c r="DC39">
        <f t="shared" si="58"/>
        <v>0</v>
      </c>
      <c r="DD39">
        <f t="shared" si="58"/>
        <v>0</v>
      </c>
      <c r="DE39">
        <f t="shared" si="58"/>
        <v>0</v>
      </c>
      <c r="DF39">
        <f t="shared" si="58"/>
        <v>0</v>
      </c>
      <c r="DG39">
        <f t="shared" si="58"/>
        <v>0</v>
      </c>
      <c r="DH39">
        <f t="shared" si="58"/>
        <v>0</v>
      </c>
      <c r="DI39">
        <f t="shared" si="58"/>
        <v>0</v>
      </c>
      <c r="DJ39">
        <f t="shared" si="59"/>
        <v>0</v>
      </c>
      <c r="DK39">
        <f t="shared" si="59"/>
        <v>0</v>
      </c>
      <c r="DL39">
        <f t="shared" si="59"/>
        <v>0</v>
      </c>
      <c r="DM39">
        <f t="shared" si="59"/>
        <v>0</v>
      </c>
      <c r="DN39">
        <f t="shared" si="59"/>
        <v>0</v>
      </c>
      <c r="DO39">
        <f t="shared" si="59"/>
        <v>0</v>
      </c>
      <c r="DP39">
        <f t="shared" si="59"/>
        <v>0</v>
      </c>
      <c r="DQ39">
        <f t="shared" si="59"/>
        <v>0</v>
      </c>
      <c r="DR39">
        <f t="shared" si="59"/>
        <v>0</v>
      </c>
      <c r="DS39">
        <f t="shared" si="59"/>
        <v>0</v>
      </c>
      <c r="DT39">
        <f t="shared" si="60"/>
        <v>0</v>
      </c>
      <c r="DU39">
        <f t="shared" si="60"/>
        <v>0</v>
      </c>
      <c r="DV39">
        <f t="shared" si="60"/>
        <v>0</v>
      </c>
      <c r="DW39">
        <f t="shared" si="60"/>
        <v>0</v>
      </c>
      <c r="DX39">
        <f t="shared" si="60"/>
        <v>0</v>
      </c>
      <c r="DY39">
        <f t="shared" si="60"/>
        <v>0</v>
      </c>
      <c r="DZ39">
        <f t="shared" si="60"/>
        <v>0</v>
      </c>
      <c r="EA39">
        <f t="shared" si="60"/>
        <v>0</v>
      </c>
      <c r="EB39">
        <f t="shared" si="60"/>
        <v>0</v>
      </c>
      <c r="EC39">
        <f t="shared" si="60"/>
        <v>0</v>
      </c>
      <c r="ED39">
        <f t="shared" si="61"/>
        <v>0</v>
      </c>
      <c r="EE39">
        <f t="shared" si="61"/>
        <v>0</v>
      </c>
      <c r="EF39">
        <f t="shared" si="61"/>
        <v>0</v>
      </c>
      <c r="EG39">
        <f t="shared" si="61"/>
        <v>0</v>
      </c>
      <c r="EH39">
        <f t="shared" si="61"/>
        <v>0</v>
      </c>
      <c r="EI39">
        <f t="shared" si="61"/>
        <v>0</v>
      </c>
      <c r="EJ39">
        <f t="shared" si="61"/>
        <v>0</v>
      </c>
      <c r="EK39">
        <f t="shared" si="61"/>
        <v>0</v>
      </c>
      <c r="EL39">
        <f t="shared" si="61"/>
        <v>0</v>
      </c>
      <c r="EM39">
        <f t="shared" si="61"/>
        <v>0</v>
      </c>
      <c r="EN39">
        <f t="shared" si="62"/>
        <v>0</v>
      </c>
      <c r="EO39">
        <f t="shared" si="62"/>
        <v>0</v>
      </c>
      <c r="EP39">
        <f t="shared" si="62"/>
        <v>0</v>
      </c>
      <c r="EQ39">
        <f t="shared" si="62"/>
        <v>0</v>
      </c>
      <c r="ER39">
        <f t="shared" si="62"/>
        <v>0</v>
      </c>
      <c r="ES39">
        <f t="shared" si="62"/>
        <v>0</v>
      </c>
      <c r="ET39">
        <f t="shared" si="62"/>
        <v>0</v>
      </c>
      <c r="EU39">
        <f t="shared" si="62"/>
        <v>0</v>
      </c>
      <c r="EV39">
        <f t="shared" si="62"/>
        <v>0</v>
      </c>
      <c r="EW39">
        <f t="shared" si="62"/>
        <v>0</v>
      </c>
      <c r="EX39">
        <f t="shared" si="62"/>
        <v>0</v>
      </c>
      <c r="EZ39">
        <f t="shared" si="17"/>
        <v>0.16366719000934785</v>
      </c>
      <c r="FB39">
        <f t="shared" si="15"/>
        <v>0.23512289491260857</v>
      </c>
      <c r="FC39">
        <f t="shared" si="16"/>
        <v>0.21094154668525941</v>
      </c>
    </row>
    <row r="40" spans="1:159" x14ac:dyDescent="0.25">
      <c r="A40">
        <v>465</v>
      </c>
      <c r="B40" s="19">
        <f>'Input spectra'!Y39</f>
        <v>5.7014411096153898E-2</v>
      </c>
      <c r="C40">
        <f>'Input spectra'!D39</f>
        <v>0.22592484504849999</v>
      </c>
      <c r="D40">
        <f t="shared" si="48"/>
        <v>2.0653927966864227E-2</v>
      </c>
      <c r="E40">
        <f t="shared" si="48"/>
        <v>1.820929993849538E-2</v>
      </c>
      <c r="F40">
        <f t="shared" si="48"/>
        <v>1.6053157556141912E-2</v>
      </c>
      <c r="G40">
        <f t="shared" si="48"/>
        <v>1.415154859849414E-2</v>
      </c>
      <c r="H40">
        <f t="shared" si="48"/>
        <v>1.247450702564175E-2</v>
      </c>
      <c r="I40">
        <f t="shared" si="48"/>
        <v>1.0995586010497934E-2</v>
      </c>
      <c r="J40">
        <f t="shared" si="48"/>
        <v>9.691445564119253E-3</v>
      </c>
      <c r="K40">
        <f t="shared" si="48"/>
        <v>8.5414883840351855E-3</v>
      </c>
      <c r="L40">
        <f t="shared" si="48"/>
        <v>7.5275382968988001E-3</v>
      </c>
      <c r="M40">
        <f t="shared" si="48"/>
        <v>6.6335563226378302E-3</v>
      </c>
      <c r="N40">
        <f t="shared" si="49"/>
        <v>5.8453899668507109E-3</v>
      </c>
      <c r="O40">
        <f t="shared" si="49"/>
        <v>5.1505518603185696E-3</v>
      </c>
      <c r="P40">
        <f t="shared" si="49"/>
        <v>4.5380243170277416E-3</v>
      </c>
      <c r="Q40">
        <f t="shared" si="49"/>
        <v>3.998086781944213E-3</v>
      </c>
      <c r="R40">
        <f t="shared" si="49"/>
        <v>3.5221634930745972E-3</v>
      </c>
      <c r="S40">
        <f t="shared" si="49"/>
        <v>3.1026889944993303E-3</v>
      </c>
      <c r="T40">
        <f t="shared" si="49"/>
        <v>2.7329894128568745E-3</v>
      </c>
      <c r="U40">
        <f t="shared" si="49"/>
        <v>2.4071776534209158E-3</v>
      </c>
      <c r="V40">
        <f t="shared" si="49"/>
        <v>2.1200608871831707E-3</v>
      </c>
      <c r="W40">
        <f t="shared" si="49"/>
        <v>1.8670588905356697E-3</v>
      </c>
      <c r="X40">
        <f t="shared" si="50"/>
        <v>1.644131967157709E-3</v>
      </c>
      <c r="Y40">
        <f t="shared" si="50"/>
        <v>1.4477173301343023E-3</v>
      </c>
      <c r="Z40">
        <f t="shared" si="50"/>
        <v>1.2746729534452905E-3</v>
      </c>
      <c r="AA40">
        <f t="shared" si="50"/>
        <v>1.122228017782668E-3</v>
      </c>
      <c r="AB40">
        <f t="shared" si="50"/>
        <v>9.8793917795913112E-4</v>
      </c>
      <c r="AC40">
        <f t="shared" si="50"/>
        <v>8.6965196953736157E-4</v>
      </c>
      <c r="AD40">
        <f t="shared" si="50"/>
        <v>7.6546675212796963E-4</v>
      </c>
      <c r="AE40">
        <f t="shared" si="50"/>
        <v>6.7370865730353904E-4</v>
      </c>
      <c r="AF40">
        <f t="shared" si="50"/>
        <v>5.9290107134285595E-4</v>
      </c>
      <c r="AG40">
        <f t="shared" si="50"/>
        <v>5.2174223801298698E-4</v>
      </c>
      <c r="AH40">
        <f t="shared" si="51"/>
        <v>4.5908461516539493E-4</v>
      </c>
      <c r="AI40">
        <f t="shared" si="51"/>
        <v>4.0391666181504226E-4</v>
      </c>
      <c r="AJ40">
        <f t="shared" si="51"/>
        <v>3.5534677025056557E-4</v>
      </c>
      <c r="AK40">
        <f t="shared" si="51"/>
        <v>3.1258909117399484E-4</v>
      </c>
      <c r="AL40">
        <f t="shared" si="51"/>
        <v>2.7495102940705443E-4</v>
      </c>
      <c r="AM40">
        <f t="shared" si="51"/>
        <v>2.418222137843752E-4</v>
      </c>
      <c r="AN40">
        <f t="shared" si="51"/>
        <v>2.1266476788541508E-4</v>
      </c>
      <c r="AO40">
        <f t="shared" si="51"/>
        <v>1.8700472859292024E-4</v>
      </c>
      <c r="AP40">
        <f t="shared" si="51"/>
        <v>1.6442447742118764E-4</v>
      </c>
      <c r="AQ40">
        <f t="shared" si="51"/>
        <v>1.4455606541037062E-4</v>
      </c>
      <c r="AR40">
        <f t="shared" si="52"/>
        <v>1.2707532637929096E-4</v>
      </c>
      <c r="AS40">
        <f t="shared" si="52"/>
        <v>1.1169668568571086E-4</v>
      </c>
      <c r="AT40">
        <f t="shared" si="52"/>
        <v>9.8168582551510665E-5</v>
      </c>
      <c r="AU40">
        <f t="shared" si="52"/>
        <v>8.6269433640038141E-5</v>
      </c>
      <c r="AV40">
        <f t="shared" si="52"/>
        <v>7.5804074073611727E-5</v>
      </c>
      <c r="AW40">
        <f t="shared" si="52"/>
        <v>6.6600619582910455E-5</v>
      </c>
      <c r="AX40">
        <f t="shared" si="52"/>
        <v>5.2814703646379566E-5</v>
      </c>
      <c r="AY40">
        <f t="shared" si="52"/>
        <v>4.0258872863998602E-5</v>
      </c>
      <c r="AZ40">
        <f t="shared" si="52"/>
        <v>3.2329830769670168E-5</v>
      </c>
      <c r="BA40">
        <f t="shared" si="52"/>
        <v>2.6419040356445245E-5</v>
      </c>
      <c r="BB40">
        <f t="shared" si="53"/>
        <v>2.1802770262115506E-5</v>
      </c>
      <c r="BC40">
        <f t="shared" si="53"/>
        <v>1.8113058850953124E-5</v>
      </c>
      <c r="BD40">
        <f t="shared" si="53"/>
        <v>1.5121931740517302E-5</v>
      </c>
      <c r="BE40">
        <f t="shared" si="53"/>
        <v>1.2673546482747203E-5</v>
      </c>
      <c r="BF40">
        <f t="shared" si="53"/>
        <v>1.0655095082602189E-5</v>
      </c>
      <c r="BG40">
        <f t="shared" si="53"/>
        <v>8.981873822094138E-6</v>
      </c>
      <c r="BH40">
        <f t="shared" si="53"/>
        <v>7.5886659351053739E-6</v>
      </c>
      <c r="BI40">
        <f t="shared" si="53"/>
        <v>6.4243421348752699E-6</v>
      </c>
      <c r="BJ40">
        <f t="shared" si="53"/>
        <v>5.4482696004999068E-6</v>
      </c>
      <c r="BK40">
        <f t="shared" si="53"/>
        <v>4.6278150786237955E-6</v>
      </c>
      <c r="BL40">
        <f t="shared" si="54"/>
        <v>3.9365487931254615E-6</v>
      </c>
      <c r="BM40">
        <f t="shared" si="54"/>
        <v>3.3529178828048939E-6</v>
      </c>
      <c r="BN40">
        <f t="shared" si="54"/>
        <v>2.8592459174892074E-6</v>
      </c>
      <c r="BO40">
        <f t="shared" si="54"/>
        <v>2.4409655387136207E-6</v>
      </c>
      <c r="BP40">
        <f t="shared" si="54"/>
        <v>2.0860217668461749E-6</v>
      </c>
      <c r="BQ40">
        <f t="shared" si="54"/>
        <v>1.7844027164798458E-6</v>
      </c>
      <c r="BR40">
        <f t="shared" si="54"/>
        <v>1.5277669868150417E-6</v>
      </c>
      <c r="BS40">
        <f t="shared" si="54"/>
        <v>1.3091454167838584E-6</v>
      </c>
      <c r="BT40">
        <f t="shared" si="54"/>
        <v>1.1227007097451813E-6</v>
      </c>
      <c r="BU40">
        <f t="shared" si="54"/>
        <v>9.6353253935421134E-7</v>
      </c>
      <c r="BV40">
        <f t="shared" si="55"/>
        <v>8.2751870626696796E-7</v>
      </c>
      <c r="BW40">
        <f t="shared" si="55"/>
        <v>7.1118508289954174E-7</v>
      </c>
      <c r="BX40">
        <f t="shared" si="55"/>
        <v>6.1159869580123634E-7</v>
      </c>
      <c r="BY40">
        <f t="shared" si="55"/>
        <v>5.2627951044256343E-7</v>
      </c>
      <c r="BZ40">
        <f t="shared" si="55"/>
        <v>4.5312740984674782E-7</v>
      </c>
      <c r="CA40">
        <f t="shared" si="55"/>
        <v>3.9036157232843104E-7</v>
      </c>
      <c r="CB40">
        <f t="shared" si="55"/>
        <v>3.3647000853103674E-7</v>
      </c>
      <c r="CC40">
        <f t="shared" si="55"/>
        <v>2.9016745285264992E-7</v>
      </c>
      <c r="CD40">
        <f t="shared" si="55"/>
        <v>2.5036014765299991E-7</v>
      </c>
      <c r="CE40">
        <f t="shared" si="55"/>
        <v>2.1611633139453157E-7</v>
      </c>
      <c r="CF40">
        <f t="shared" si="56"/>
        <v>1.8664145985157178E-7</v>
      </c>
      <c r="CG40">
        <f t="shared" si="56"/>
        <v>1.6125736464518915E-7</v>
      </c>
      <c r="CH40">
        <f t="shared" si="56"/>
        <v>1.3938469472766004E-7</v>
      </c>
      <c r="CI40">
        <f t="shared" si="56"/>
        <v>1.205281010536975E-7</v>
      </c>
      <c r="CJ40">
        <f t="shared" si="56"/>
        <v>1.0426371796826469E-7</v>
      </c>
      <c r="CK40">
        <f t="shared" si="56"/>
        <v>9.0228571055417341E-8</v>
      </c>
      <c r="CL40">
        <f t="shared" si="56"/>
        <v>7.8111603663805659E-8</v>
      </c>
      <c r="CM40">
        <f t="shared" si="56"/>
        <v>6.7646065688259884E-8</v>
      </c>
      <c r="CN40">
        <f t="shared" si="56"/>
        <v>5.8603050538507028E-8</v>
      </c>
      <c r="CO40">
        <f t="shared" si="56"/>
        <v>5.0786001238894849E-8</v>
      </c>
      <c r="CP40">
        <f t="shared" si="57"/>
        <v>4.4026035619708522E-8</v>
      </c>
      <c r="CQ40">
        <f t="shared" si="57"/>
        <v>3.8177964663031617E-8</v>
      </c>
      <c r="CR40">
        <f t="shared" si="57"/>
        <v>2.1927069348441486E-8</v>
      </c>
      <c r="CS40">
        <f t="shared" si="57"/>
        <v>1.2704634550971211E-8</v>
      </c>
      <c r="CT40">
        <f t="shared" si="57"/>
        <v>7.8487066387167796E-9</v>
      </c>
      <c r="CU40">
        <f t="shared" si="57"/>
        <v>4.8706447790433266E-9</v>
      </c>
      <c r="CV40">
        <f t="shared" si="57"/>
        <v>2.9667178477366184E-9</v>
      </c>
      <c r="CW40">
        <f t="shared" si="57"/>
        <v>1.7396628312528378E-9</v>
      </c>
      <c r="CX40">
        <f t="shared" si="57"/>
        <v>9.5838895572638455E-10</v>
      </c>
      <c r="CY40">
        <f t="shared" si="57"/>
        <v>4.7674312595994839E-10</v>
      </c>
      <c r="CZ40">
        <f t="shared" si="58"/>
        <v>1.9775110795919891E-10</v>
      </c>
      <c r="DA40">
        <f t="shared" si="58"/>
        <v>5.5201731737641463E-11</v>
      </c>
      <c r="DB40">
        <f t="shared" si="58"/>
        <v>3.1279776369192255E-12</v>
      </c>
      <c r="DC40">
        <f t="shared" si="58"/>
        <v>0</v>
      </c>
      <c r="DD40">
        <f t="shared" si="58"/>
        <v>0</v>
      </c>
      <c r="DE40">
        <f t="shared" si="58"/>
        <v>0</v>
      </c>
      <c r="DF40">
        <f t="shared" si="58"/>
        <v>0</v>
      </c>
      <c r="DG40">
        <f t="shared" si="58"/>
        <v>0</v>
      </c>
      <c r="DH40">
        <f t="shared" si="58"/>
        <v>0</v>
      </c>
      <c r="DI40">
        <f t="shared" si="58"/>
        <v>0</v>
      </c>
      <c r="DJ40">
        <f t="shared" si="59"/>
        <v>0</v>
      </c>
      <c r="DK40">
        <f t="shared" si="59"/>
        <v>0</v>
      </c>
      <c r="DL40">
        <f t="shared" si="59"/>
        <v>0</v>
      </c>
      <c r="DM40">
        <f t="shared" si="59"/>
        <v>0</v>
      </c>
      <c r="DN40">
        <f t="shared" si="59"/>
        <v>0</v>
      </c>
      <c r="DO40">
        <f t="shared" si="59"/>
        <v>0</v>
      </c>
      <c r="DP40">
        <f t="shared" si="59"/>
        <v>0</v>
      </c>
      <c r="DQ40">
        <f t="shared" si="59"/>
        <v>0</v>
      </c>
      <c r="DR40">
        <f t="shared" si="59"/>
        <v>0</v>
      </c>
      <c r="DS40">
        <f t="shared" si="59"/>
        <v>0</v>
      </c>
      <c r="DT40">
        <f t="shared" si="60"/>
        <v>0</v>
      </c>
      <c r="DU40">
        <f t="shared" si="60"/>
        <v>0</v>
      </c>
      <c r="DV40">
        <f t="shared" si="60"/>
        <v>0</v>
      </c>
      <c r="DW40">
        <f t="shared" si="60"/>
        <v>0</v>
      </c>
      <c r="DX40">
        <f t="shared" si="60"/>
        <v>0</v>
      </c>
      <c r="DY40">
        <f t="shared" si="60"/>
        <v>0</v>
      </c>
      <c r="DZ40">
        <f t="shared" si="60"/>
        <v>0</v>
      </c>
      <c r="EA40">
        <f t="shared" si="60"/>
        <v>0</v>
      </c>
      <c r="EB40">
        <f t="shared" si="60"/>
        <v>0</v>
      </c>
      <c r="EC40">
        <f t="shared" si="60"/>
        <v>0</v>
      </c>
      <c r="ED40">
        <f t="shared" si="61"/>
        <v>0</v>
      </c>
      <c r="EE40">
        <f t="shared" si="61"/>
        <v>0</v>
      </c>
      <c r="EF40">
        <f t="shared" si="61"/>
        <v>0</v>
      </c>
      <c r="EG40">
        <f t="shared" si="61"/>
        <v>0</v>
      </c>
      <c r="EH40">
        <f t="shared" si="61"/>
        <v>0</v>
      </c>
      <c r="EI40">
        <f t="shared" si="61"/>
        <v>0</v>
      </c>
      <c r="EJ40">
        <f t="shared" si="61"/>
        <v>0</v>
      </c>
      <c r="EK40">
        <f t="shared" si="61"/>
        <v>0</v>
      </c>
      <c r="EL40">
        <f t="shared" si="61"/>
        <v>0</v>
      </c>
      <c r="EM40">
        <f t="shared" si="61"/>
        <v>0</v>
      </c>
      <c r="EN40">
        <f t="shared" si="62"/>
        <v>0</v>
      </c>
      <c r="EO40">
        <f t="shared" si="62"/>
        <v>0</v>
      </c>
      <c r="EP40">
        <f t="shared" si="62"/>
        <v>0</v>
      </c>
      <c r="EQ40">
        <f t="shared" si="62"/>
        <v>0</v>
      </c>
      <c r="ER40">
        <f t="shared" si="62"/>
        <v>0</v>
      </c>
      <c r="ES40">
        <f t="shared" si="62"/>
        <v>0</v>
      </c>
      <c r="ET40">
        <f t="shared" si="62"/>
        <v>0</v>
      </c>
      <c r="EU40">
        <f t="shared" si="62"/>
        <v>0</v>
      </c>
      <c r="EV40">
        <f t="shared" si="62"/>
        <v>0</v>
      </c>
      <c r="EW40">
        <f t="shared" si="62"/>
        <v>0</v>
      </c>
      <c r="EX40">
        <f t="shared" si="62"/>
        <v>0</v>
      </c>
      <c r="EZ40">
        <f t="shared" si="17"/>
        <v>0.17372883285225385</v>
      </c>
      <c r="FB40">
        <f t="shared" si="15"/>
        <v>0.22375482675780767</v>
      </c>
      <c r="FC40">
        <f t="shared" si="16"/>
        <v>0.21344902824062459</v>
      </c>
    </row>
    <row r="41" spans="1:159" x14ac:dyDescent="0.25">
      <c r="A41">
        <v>470</v>
      </c>
      <c r="B41" s="19">
        <f>'Input spectra'!Y40</f>
        <v>5.6302111987152299E-2</v>
      </c>
      <c r="C41">
        <f>'Input spectra'!D40</f>
        <v>0.209258178381833</v>
      </c>
      <c r="D41">
        <f t="shared" si="48"/>
        <v>2.0653927966864227E-2</v>
      </c>
      <c r="E41">
        <f t="shared" si="48"/>
        <v>1.836298607925102E-2</v>
      </c>
      <c r="F41">
        <f t="shared" si="48"/>
        <v>1.6325277756281877E-2</v>
      </c>
      <c r="G41">
        <f t="shared" si="48"/>
        <v>1.4512897682769067E-2</v>
      </c>
      <c r="H41">
        <f t="shared" si="48"/>
        <v>1.2901007084045232E-2</v>
      </c>
      <c r="I41">
        <f t="shared" si="48"/>
        <v>1.1467497582953675E-2</v>
      </c>
      <c r="J41">
        <f t="shared" si="48"/>
        <v>1.0192691820109956E-2</v>
      </c>
      <c r="K41">
        <f t="shared" si="48"/>
        <v>9.0590768250137163E-3</v>
      </c>
      <c r="L41">
        <f t="shared" si="48"/>
        <v>8.0510665626863723E-3</v>
      </c>
      <c r="M41">
        <f t="shared" si="48"/>
        <v>7.1547904700741127E-3</v>
      </c>
      <c r="N41">
        <f t="shared" si="49"/>
        <v>6.3579051436474035E-3</v>
      </c>
      <c r="O41">
        <f t="shared" si="49"/>
        <v>5.6494266490490514E-3</v>
      </c>
      <c r="P41">
        <f t="shared" si="49"/>
        <v>5.0195811993953713E-3</v>
      </c>
      <c r="Q41">
        <f t="shared" si="49"/>
        <v>4.4596721945764015E-3</v>
      </c>
      <c r="R41">
        <f t="shared" si="49"/>
        <v>3.9619618328924381E-3</v>
      </c>
      <c r="S41">
        <f t="shared" si="49"/>
        <v>3.5195657015121844E-3</v>
      </c>
      <c r="T41">
        <f t="shared" si="49"/>
        <v>3.1263589261342675E-3</v>
      </c>
      <c r="U41">
        <f t="shared" si="49"/>
        <v>2.7768926151890971E-3</v>
      </c>
      <c r="V41">
        <f t="shared" si="49"/>
        <v>2.4663194719915238E-3</v>
      </c>
      <c r="W41">
        <f t="shared" si="49"/>
        <v>2.1903275712825618E-3</v>
      </c>
      <c r="X41">
        <f t="shared" si="50"/>
        <v>1.9450814062171604E-3</v>
      </c>
      <c r="Y41">
        <f t="shared" si="50"/>
        <v>1.72716940952355E-3</v>
      </c>
      <c r="Z41">
        <f t="shared" si="50"/>
        <v>1.533557239578424E-3</v>
      </c>
      <c r="AA41">
        <f t="shared" si="50"/>
        <v>1.3615461996703865E-3</v>
      </c>
      <c r="AB41">
        <f t="shared" si="50"/>
        <v>1.2087362277948105E-3</v>
      </c>
      <c r="AC41">
        <f t="shared" si="50"/>
        <v>1.0729929558574106E-3</v>
      </c>
      <c r="AD41">
        <f t="shared" si="50"/>
        <v>9.5241839198231544E-4</v>
      </c>
      <c r="AE41">
        <f t="shared" si="50"/>
        <v>8.4532482845472024E-4</v>
      </c>
      <c r="AF41">
        <f t="shared" si="50"/>
        <v>7.502116213303011E-4</v>
      </c>
      <c r="AG41">
        <f t="shared" si="50"/>
        <v>6.657445264946593E-4</v>
      </c>
      <c r="AH41">
        <f t="shared" si="51"/>
        <v>5.907373114739234E-4</v>
      </c>
      <c r="AI41">
        <f t="shared" si="51"/>
        <v>5.2413539304383447E-4</v>
      </c>
      <c r="AJ41">
        <f t="shared" si="51"/>
        <v>4.6500127807048563E-4</v>
      </c>
      <c r="AK41">
        <f t="shared" si="51"/>
        <v>4.1250160940789352E-4</v>
      </c>
      <c r="AL41">
        <f t="shared" si="51"/>
        <v>3.6589564040237233E-4</v>
      </c>
      <c r="AM41">
        <f t="shared" si="51"/>
        <v>3.2452498090232131E-4</v>
      </c>
      <c r="AN41">
        <f t="shared" si="51"/>
        <v>2.8780447490387557E-4</v>
      </c>
      <c r="AO41">
        <f t="shared" si="51"/>
        <v>2.5521408530901503E-4</v>
      </c>
      <c r="AP41">
        <f t="shared" si="51"/>
        <v>2.2629167493907817E-4</v>
      </c>
      <c r="AQ41">
        <f t="shared" si="51"/>
        <v>2.0062658511667782E-4</v>
      </c>
      <c r="AR41">
        <f t="shared" si="52"/>
        <v>1.7785392396623694E-4</v>
      </c>
      <c r="AS41">
        <f t="shared" si="52"/>
        <v>1.5764948623338718E-4</v>
      </c>
      <c r="AT41">
        <f t="shared" si="52"/>
        <v>1.3972523501609599E-4</v>
      </c>
      <c r="AU41">
        <f t="shared" si="52"/>
        <v>1.238252834511884E-4</v>
      </c>
      <c r="AV41">
        <f t="shared" si="52"/>
        <v>1.0972232121191925E-4</v>
      </c>
      <c r="AW41">
        <f t="shared" si="52"/>
        <v>9.7214436737192629E-5</v>
      </c>
      <c r="AX41">
        <f t="shared" si="52"/>
        <v>7.774230221915453E-5</v>
      </c>
      <c r="AY41">
        <f t="shared" si="52"/>
        <v>5.9760499299926108E-5</v>
      </c>
      <c r="AZ41">
        <f t="shared" si="52"/>
        <v>4.8395623833885476E-5</v>
      </c>
      <c r="BA41">
        <f t="shared" si="52"/>
        <v>3.9881341174620348E-5</v>
      </c>
      <c r="BB41">
        <f t="shared" si="53"/>
        <v>3.3190550110394153E-5</v>
      </c>
      <c r="BC41">
        <f t="shared" si="53"/>
        <v>2.7806391019461657E-5</v>
      </c>
      <c r="BD41">
        <f t="shared" si="53"/>
        <v>2.3410471257506774E-5</v>
      </c>
      <c r="BE41">
        <f t="shared" si="53"/>
        <v>1.9785685445215206E-5</v>
      </c>
      <c r="BF41">
        <f t="shared" si="53"/>
        <v>1.6774914809988343E-5</v>
      </c>
      <c r="BG41">
        <f t="shared" si="53"/>
        <v>1.4260015545555049E-5</v>
      </c>
      <c r="BH41">
        <f t="shared" si="53"/>
        <v>1.2149783509870685E-5</v>
      </c>
      <c r="BI41">
        <f t="shared" si="53"/>
        <v>1.0372461266836487E-5</v>
      </c>
      <c r="BJ41">
        <f t="shared" si="53"/>
        <v>8.8707799344355639E-6</v>
      </c>
      <c r="BK41">
        <f t="shared" si="53"/>
        <v>7.5985244935704606E-6</v>
      </c>
      <c r="BL41">
        <f t="shared" si="54"/>
        <v>6.5180691749692942E-6</v>
      </c>
      <c r="BM41">
        <f t="shared" si="54"/>
        <v>5.5985595106957291E-6</v>
      </c>
      <c r="BN41">
        <f t="shared" si="54"/>
        <v>4.8145416374045018E-6</v>
      </c>
      <c r="BO41">
        <f t="shared" si="54"/>
        <v>4.144910342209547E-6</v>
      </c>
      <c r="BP41">
        <f t="shared" si="54"/>
        <v>3.5720899293416286E-6</v>
      </c>
      <c r="BQ41">
        <f t="shared" si="54"/>
        <v>3.0813886553217974E-6</v>
      </c>
      <c r="BR41">
        <f t="shared" si="54"/>
        <v>2.6604847890097099E-6</v>
      </c>
      <c r="BS41">
        <f t="shared" si="54"/>
        <v>2.2990139373167729E-6</v>
      </c>
      <c r="BT41">
        <f t="shared" si="54"/>
        <v>1.988235240106413E-6</v>
      </c>
      <c r="BU41">
        <f t="shared" si="54"/>
        <v>1.7207596394813482E-6</v>
      </c>
      <c r="BV41">
        <f t="shared" si="55"/>
        <v>1.4903274499364988E-6</v>
      </c>
      <c r="BW41">
        <f t="shared" si="55"/>
        <v>1.2916253942493424E-6</v>
      </c>
      <c r="BX41">
        <f t="shared" si="55"/>
        <v>1.1201354508100667E-6</v>
      </c>
      <c r="BY41">
        <f t="shared" si="55"/>
        <v>9.7200949905583727E-7</v>
      </c>
      <c r="BZ41">
        <f t="shared" si="55"/>
        <v>8.4396499950104315E-7</v>
      </c>
      <c r="CA41">
        <f t="shared" si="55"/>
        <v>7.3319790709123419E-7</v>
      </c>
      <c r="CB41">
        <f t="shared" si="55"/>
        <v>6.373097645689682E-7</v>
      </c>
      <c r="CC41">
        <f t="shared" si="55"/>
        <v>5.5424650894268654E-7</v>
      </c>
      <c r="CD41">
        <f t="shared" si="55"/>
        <v>4.8224698743390575E-7</v>
      </c>
      <c r="CE41">
        <f t="shared" si="55"/>
        <v>4.1979954782762497E-7</v>
      </c>
      <c r="CF41">
        <f t="shared" si="56"/>
        <v>3.6560536316908749E-7</v>
      </c>
      <c r="CG41">
        <f t="shared" si="56"/>
        <v>3.1854738824206349E-7</v>
      </c>
      <c r="CH41">
        <f t="shared" si="56"/>
        <v>2.7766403742785613E-7</v>
      </c>
      <c r="CI41">
        <f t="shared" si="56"/>
        <v>2.4212682975820148E-7</v>
      </c>
      <c r="CJ41">
        <f t="shared" si="56"/>
        <v>2.1122137450699058E-7</v>
      </c>
      <c r="CK41">
        <f t="shared" si="56"/>
        <v>1.8433117518902526E-7</v>
      </c>
      <c r="CL41">
        <f t="shared" si="56"/>
        <v>1.6092381580805369E-7</v>
      </c>
      <c r="CM41">
        <f t="shared" si="56"/>
        <v>1.4053916414751367E-7</v>
      </c>
      <c r="CN41">
        <f t="shared" si="56"/>
        <v>1.2277928563026773E-7</v>
      </c>
      <c r="CO41">
        <f t="shared" si="56"/>
        <v>1.0729981003042822E-7</v>
      </c>
      <c r="CP41">
        <f t="shared" si="57"/>
        <v>9.3802533902439261E-8</v>
      </c>
      <c r="CQ41">
        <f t="shared" si="57"/>
        <v>8.20290754536359E-8</v>
      </c>
      <c r="CR41">
        <f t="shared" si="57"/>
        <v>4.7510072221351265E-8</v>
      </c>
      <c r="CS41">
        <f t="shared" si="57"/>
        <v>2.7759863927585897E-8</v>
      </c>
      <c r="CT41">
        <f t="shared" si="57"/>
        <v>1.72943127343903E-8</v>
      </c>
      <c r="CU41">
        <f t="shared" si="57"/>
        <v>1.0822852108835465E-8</v>
      </c>
      <c r="CV41">
        <f t="shared" si="57"/>
        <v>6.647855433236531E-9</v>
      </c>
      <c r="CW41">
        <f t="shared" si="57"/>
        <v>3.9311576659742584E-9</v>
      </c>
      <c r="CX41">
        <f t="shared" si="57"/>
        <v>2.1839728414891907E-9</v>
      </c>
      <c r="CY41">
        <f t="shared" si="57"/>
        <v>1.0955694875534628E-9</v>
      </c>
      <c r="CZ41">
        <f t="shared" si="58"/>
        <v>4.582732096503875E-10</v>
      </c>
      <c r="DA41">
        <f t="shared" si="58"/>
        <v>1.2900552237027369E-10</v>
      </c>
      <c r="DB41">
        <f t="shared" si="58"/>
        <v>7.3717278635093426E-12</v>
      </c>
      <c r="DC41">
        <f t="shared" si="58"/>
        <v>0</v>
      </c>
      <c r="DD41">
        <f t="shared" si="58"/>
        <v>0</v>
      </c>
      <c r="DE41">
        <f t="shared" si="58"/>
        <v>0</v>
      </c>
      <c r="DF41">
        <f t="shared" si="58"/>
        <v>0</v>
      </c>
      <c r="DG41">
        <f t="shared" si="58"/>
        <v>0</v>
      </c>
      <c r="DH41">
        <f t="shared" si="58"/>
        <v>0</v>
      </c>
      <c r="DI41">
        <f t="shared" si="58"/>
        <v>0</v>
      </c>
      <c r="DJ41">
        <f t="shared" si="59"/>
        <v>0</v>
      </c>
      <c r="DK41">
        <f t="shared" si="59"/>
        <v>0</v>
      </c>
      <c r="DL41">
        <f t="shared" si="59"/>
        <v>0</v>
      </c>
      <c r="DM41">
        <f t="shared" si="59"/>
        <v>0</v>
      </c>
      <c r="DN41">
        <f t="shared" si="59"/>
        <v>0</v>
      </c>
      <c r="DO41">
        <f t="shared" si="59"/>
        <v>0</v>
      </c>
      <c r="DP41">
        <f t="shared" si="59"/>
        <v>0</v>
      </c>
      <c r="DQ41">
        <f t="shared" si="59"/>
        <v>0</v>
      </c>
      <c r="DR41">
        <f t="shared" si="59"/>
        <v>0</v>
      </c>
      <c r="DS41">
        <f t="shared" si="59"/>
        <v>0</v>
      </c>
      <c r="DT41">
        <f t="shared" si="60"/>
        <v>0</v>
      </c>
      <c r="DU41">
        <f t="shared" si="60"/>
        <v>0</v>
      </c>
      <c r="DV41">
        <f t="shared" si="60"/>
        <v>0</v>
      </c>
      <c r="DW41">
        <f t="shared" si="60"/>
        <v>0</v>
      </c>
      <c r="DX41">
        <f t="shared" si="60"/>
        <v>0</v>
      </c>
      <c r="DY41">
        <f t="shared" si="60"/>
        <v>0</v>
      </c>
      <c r="DZ41">
        <f t="shared" si="60"/>
        <v>0</v>
      </c>
      <c r="EA41">
        <f t="shared" si="60"/>
        <v>0</v>
      </c>
      <c r="EB41">
        <f t="shared" si="60"/>
        <v>0</v>
      </c>
      <c r="EC41">
        <f t="shared" si="60"/>
        <v>0</v>
      </c>
      <c r="ED41">
        <f t="shared" si="61"/>
        <v>0</v>
      </c>
      <c r="EE41">
        <f t="shared" si="61"/>
        <v>0</v>
      </c>
      <c r="EF41">
        <f t="shared" si="61"/>
        <v>0</v>
      </c>
      <c r="EG41">
        <f t="shared" si="61"/>
        <v>0</v>
      </c>
      <c r="EH41">
        <f t="shared" si="61"/>
        <v>0</v>
      </c>
      <c r="EI41">
        <f t="shared" si="61"/>
        <v>0</v>
      </c>
      <c r="EJ41">
        <f t="shared" si="61"/>
        <v>0</v>
      </c>
      <c r="EK41">
        <f t="shared" si="61"/>
        <v>0</v>
      </c>
      <c r="EL41">
        <f t="shared" si="61"/>
        <v>0</v>
      </c>
      <c r="EM41">
        <f t="shared" si="61"/>
        <v>0</v>
      </c>
      <c r="EN41">
        <f t="shared" si="62"/>
        <v>0</v>
      </c>
      <c r="EO41">
        <f t="shared" si="62"/>
        <v>0</v>
      </c>
      <c r="EP41">
        <f t="shared" si="62"/>
        <v>0</v>
      </c>
      <c r="EQ41">
        <f t="shared" si="62"/>
        <v>0</v>
      </c>
      <c r="ER41">
        <f t="shared" si="62"/>
        <v>0</v>
      </c>
      <c r="ES41">
        <f t="shared" si="62"/>
        <v>0</v>
      </c>
      <c r="ET41">
        <f t="shared" si="62"/>
        <v>0</v>
      </c>
      <c r="EU41">
        <f t="shared" si="62"/>
        <v>0</v>
      </c>
      <c r="EV41">
        <f t="shared" si="62"/>
        <v>0</v>
      </c>
      <c r="EW41">
        <f t="shared" si="62"/>
        <v>0</v>
      </c>
      <c r="EX41">
        <f t="shared" si="62"/>
        <v>0</v>
      </c>
      <c r="EZ41">
        <f t="shared" si="17"/>
        <v>0.18517810463325454</v>
      </c>
      <c r="FB41">
        <f t="shared" si="15"/>
        <v>0.2118988607398466</v>
      </c>
      <c r="FC41">
        <f t="shared" si="16"/>
        <v>0.21597166606709545</v>
      </c>
    </row>
    <row r="42" spans="1:159" x14ac:dyDescent="0.25">
      <c r="A42">
        <v>475</v>
      </c>
      <c r="B42" s="19">
        <f>'Input spectra'!Y41</f>
        <v>5.60983453589321E-2</v>
      </c>
      <c r="C42">
        <f>'Input spectra'!D41</f>
        <v>0.20498783228682699</v>
      </c>
      <c r="D42">
        <f t="shared" si="48"/>
        <v>2.0653927966864227E-2</v>
      </c>
      <c r="E42">
        <f t="shared" si="48"/>
        <v>1.8402611100083149E-2</v>
      </c>
      <c r="F42">
        <f t="shared" si="48"/>
        <v>1.6395809577365916E-2</v>
      </c>
      <c r="G42">
        <f t="shared" si="48"/>
        <v>1.4607051602030394E-2</v>
      </c>
      <c r="H42">
        <f t="shared" si="48"/>
        <v>1.3012723058950442E-2</v>
      </c>
      <c r="I42">
        <f t="shared" si="48"/>
        <v>1.159175981913241E-2</v>
      </c>
      <c r="J42">
        <f t="shared" si="48"/>
        <v>1.0325373097313972E-2</v>
      </c>
      <c r="K42">
        <f t="shared" si="48"/>
        <v>9.1968043195455769E-3</v>
      </c>
      <c r="L42">
        <f t="shared" si="48"/>
        <v>8.1911063367638391E-3</v>
      </c>
      <c r="M42">
        <f t="shared" si="48"/>
        <v>7.2949481589353613E-3</v>
      </c>
      <c r="N42">
        <f t="shared" si="49"/>
        <v>6.4964406867547052E-3</v>
      </c>
      <c r="O42">
        <f t="shared" si="49"/>
        <v>5.7849811879778171E-3</v>
      </c>
      <c r="P42">
        <f t="shared" si="49"/>
        <v>5.1511145067080098E-3</v>
      </c>
      <c r="Q42">
        <f t="shared" si="49"/>
        <v>4.5864092094044942E-3</v>
      </c>
      <c r="R42">
        <f t="shared" si="49"/>
        <v>4.0833470638044723E-3</v>
      </c>
      <c r="S42">
        <f t="shared" si="49"/>
        <v>3.635224418796617E-3</v>
      </c>
      <c r="T42">
        <f t="shared" si="49"/>
        <v>3.2360642067525897E-3</v>
      </c>
      <c r="U42">
        <f t="shared" si="49"/>
        <v>2.8805374268759403E-3</v>
      </c>
      <c r="V42">
        <f t="shared" si="49"/>
        <v>2.5638930905172415E-3</v>
      </c>
      <c r="W42">
        <f t="shared" si="49"/>
        <v>2.2818957186965961E-3</v>
      </c>
      <c r="X42">
        <f t="shared" si="50"/>
        <v>2.0307695796687045E-3</v>
      </c>
      <c r="Y42">
        <f t="shared" si="50"/>
        <v>1.8071489415115371E-3</v>
      </c>
      <c r="Z42">
        <f t="shared" si="50"/>
        <v>1.6080336925335243E-3</v>
      </c>
      <c r="AA42">
        <f t="shared" si="50"/>
        <v>1.4307497517738058E-3</v>
      </c>
      <c r="AB42">
        <f t="shared" si="50"/>
        <v>1.2729137539062528E-3</v>
      </c>
      <c r="AC42">
        <f t="shared" si="50"/>
        <v>1.1324015482466179E-3</v>
      </c>
      <c r="AD42">
        <f t="shared" si="50"/>
        <v>1.0073201010143611E-3</v>
      </c>
      <c r="AE42">
        <f t="shared" si="50"/>
        <v>8.9598243415129155E-4</v>
      </c>
      <c r="AF42">
        <f t="shared" si="50"/>
        <v>7.9688527341558108E-4</v>
      </c>
      <c r="AG42">
        <f t="shared" si="50"/>
        <v>7.0868911365843605E-4</v>
      </c>
      <c r="AH42">
        <f t="shared" si="51"/>
        <v>6.3020044060443394E-4</v>
      </c>
      <c r="AI42">
        <f t="shared" si="51"/>
        <v>5.6035587649926933E-4</v>
      </c>
      <c r="AJ42">
        <f t="shared" si="51"/>
        <v>4.982080420215518E-4</v>
      </c>
      <c r="AK42">
        <f t="shared" si="51"/>
        <v>4.4291294920060945E-4</v>
      </c>
      <c r="AL42">
        <f t="shared" si="51"/>
        <v>3.937187600280207E-4</v>
      </c>
      <c r="AM42">
        <f t="shared" si="51"/>
        <v>3.4995576325389882E-4</v>
      </c>
      <c r="AN42">
        <f t="shared" si="51"/>
        <v>3.1102743774944581E-4</v>
      </c>
      <c r="AO42">
        <f t="shared" si="51"/>
        <v>2.7640248500007501E-4</v>
      </c>
      <c r="AP42">
        <f t="shared" si="51"/>
        <v>2.456077259515497E-4</v>
      </c>
      <c r="AQ42">
        <f t="shared" si="51"/>
        <v>2.1822176872868875E-4</v>
      </c>
      <c r="AR42">
        <f t="shared" si="52"/>
        <v>1.9386936382823311E-4</v>
      </c>
      <c r="AS42">
        <f t="shared" si="52"/>
        <v>1.7221637238485393E-4</v>
      </c>
      <c r="AT42">
        <f t="shared" si="52"/>
        <v>1.5296528113844797E-4</v>
      </c>
      <c r="AU42">
        <f t="shared" si="52"/>
        <v>1.3585120489575483E-4</v>
      </c>
      <c r="AV42">
        <f t="shared" si="52"/>
        <v>1.2063832367274832E-4</v>
      </c>
      <c r="AW42">
        <f t="shared" si="52"/>
        <v>1.0711670740911223E-4</v>
      </c>
      <c r="AX42">
        <f t="shared" si="52"/>
        <v>8.5845985632967565E-5</v>
      </c>
      <c r="AY42">
        <f t="shared" si="52"/>
        <v>6.6132197574381073E-5</v>
      </c>
      <c r="AZ42">
        <f t="shared" si="52"/>
        <v>5.367115890272285E-5</v>
      </c>
      <c r="BA42">
        <f t="shared" si="52"/>
        <v>4.4324187026234043E-5</v>
      </c>
      <c r="BB42">
        <f t="shared" si="53"/>
        <v>3.6967630770093499E-5</v>
      </c>
      <c r="BC42">
        <f t="shared" si="53"/>
        <v>3.1037586019121942E-5</v>
      </c>
      <c r="BD42">
        <f t="shared" si="53"/>
        <v>2.6187232866907244E-5</v>
      </c>
      <c r="BE42">
        <f t="shared" si="53"/>
        <v>2.2180263314836929E-5</v>
      </c>
      <c r="BF42">
        <f t="shared" si="53"/>
        <v>1.8845690909791503E-5</v>
      </c>
      <c r="BG42">
        <f t="shared" si="53"/>
        <v>1.6054910279501443E-5</v>
      </c>
      <c r="BH42">
        <f t="shared" si="53"/>
        <v>1.3708583031130024E-5</v>
      </c>
      <c r="BI42">
        <f t="shared" si="53"/>
        <v>1.1728487042819188E-5</v>
      </c>
      <c r="BJ42">
        <f t="shared" si="53"/>
        <v>1.0052130530566336E-5</v>
      </c>
      <c r="BK42">
        <f t="shared" si="53"/>
        <v>8.6290249572075227E-6</v>
      </c>
      <c r="BL42">
        <f t="shared" si="54"/>
        <v>7.4180125870549487E-6</v>
      </c>
      <c r="BM42">
        <f t="shared" si="54"/>
        <v>6.3852961256982964E-6</v>
      </c>
      <c r="BN42">
        <f t="shared" si="54"/>
        <v>5.502953389553131E-6</v>
      </c>
      <c r="BO42">
        <f t="shared" si="54"/>
        <v>4.7477973264918495E-6</v>
      </c>
      <c r="BP42">
        <f t="shared" si="54"/>
        <v>4.100488120258861E-6</v>
      </c>
      <c r="BQ42">
        <f t="shared" si="54"/>
        <v>3.5448331361056799E-6</v>
      </c>
      <c r="BR42">
        <f t="shared" si="54"/>
        <v>3.0672292773840124E-6</v>
      </c>
      <c r="BS42">
        <f t="shared" si="54"/>
        <v>2.6562148978950913E-6</v>
      </c>
      <c r="BT42">
        <f t="shared" si="54"/>
        <v>2.3021070484118953E-6</v>
      </c>
      <c r="BU42">
        <f t="shared" si="54"/>
        <v>1.9967059030312134E-6</v>
      </c>
      <c r="BV42">
        <f t="shared" si="55"/>
        <v>1.7330525624443084E-6</v>
      </c>
      <c r="BW42">
        <f t="shared" si="55"/>
        <v>1.5052296083028321E-6</v>
      </c>
      <c r="BX42">
        <f t="shared" si="55"/>
        <v>1.3081961392671346E-6</v>
      </c>
      <c r="BY42">
        <f t="shared" si="55"/>
        <v>1.137650791457087E-6</v>
      </c>
      <c r="BZ42">
        <f t="shared" si="55"/>
        <v>9.8991759522188263E-7</v>
      </c>
      <c r="CA42">
        <f t="shared" si="55"/>
        <v>8.6185055860821981E-7</v>
      </c>
      <c r="CB42">
        <f t="shared" si="55"/>
        <v>7.5075367500674277E-7</v>
      </c>
      <c r="CC42">
        <f t="shared" si="55"/>
        <v>6.5431368521417335E-7</v>
      </c>
      <c r="CD42">
        <f t="shared" si="55"/>
        <v>5.7054342410336762E-7</v>
      </c>
      <c r="CE42">
        <f t="shared" si="55"/>
        <v>4.9773397989707134E-7</v>
      </c>
      <c r="CF42">
        <f t="shared" si="56"/>
        <v>4.3441421257477873E-7</v>
      </c>
      <c r="CG42">
        <f t="shared" si="56"/>
        <v>3.7931643446751075E-7</v>
      </c>
      <c r="CH42">
        <f t="shared" si="56"/>
        <v>3.3134726376242186E-7</v>
      </c>
      <c r="CI42">
        <f t="shared" si="56"/>
        <v>2.8956283055303057E-7</v>
      </c>
      <c r="CJ42">
        <f t="shared" si="56"/>
        <v>2.5314765306093579E-7</v>
      </c>
      <c r="CK42">
        <f t="shared" si="56"/>
        <v>2.2139661483171815E-7</v>
      </c>
      <c r="CL42">
        <f t="shared" si="56"/>
        <v>1.9369956687356632E-7</v>
      </c>
      <c r="CM42">
        <f t="shared" si="56"/>
        <v>1.6952815565925378E-7</v>
      </c>
      <c r="CN42">
        <f t="shared" si="56"/>
        <v>1.4842454167077662E-7</v>
      </c>
      <c r="CO42">
        <f t="shared" si="56"/>
        <v>1.299917261462543E-7</v>
      </c>
      <c r="CP42">
        <f t="shared" si="57"/>
        <v>1.1388524783111419E-7</v>
      </c>
      <c r="CQ42">
        <f t="shared" si="57"/>
        <v>9.9806048406698663E-8</v>
      </c>
      <c r="CR42">
        <f t="shared" si="57"/>
        <v>5.7930980390619909E-8</v>
      </c>
      <c r="CS42">
        <f t="shared" si="57"/>
        <v>3.392178240779639E-8</v>
      </c>
      <c r="CT42">
        <f t="shared" si="57"/>
        <v>2.1178772366025503E-8</v>
      </c>
      <c r="CU42">
        <f t="shared" si="57"/>
        <v>1.3282362896505773E-8</v>
      </c>
      <c r="CV42">
        <f t="shared" si="57"/>
        <v>8.1761966363378587E-9</v>
      </c>
      <c r="CW42">
        <f t="shared" si="57"/>
        <v>4.8453635366867876E-9</v>
      </c>
      <c r="CX42">
        <f t="shared" si="57"/>
        <v>2.6976728506865677E-9</v>
      </c>
      <c r="CY42">
        <f t="shared" si="57"/>
        <v>1.3561824482895757E-9</v>
      </c>
      <c r="CZ42">
        <f t="shared" si="58"/>
        <v>5.6851091060044498E-10</v>
      </c>
      <c r="DA42">
        <f t="shared" si="58"/>
        <v>1.6038316495109887E-10</v>
      </c>
      <c r="DB42">
        <f t="shared" si="58"/>
        <v>9.1845083955186657E-12</v>
      </c>
      <c r="DC42">
        <f t="shared" si="58"/>
        <v>0</v>
      </c>
      <c r="DD42">
        <f t="shared" si="58"/>
        <v>0</v>
      </c>
      <c r="DE42">
        <f t="shared" si="58"/>
        <v>0</v>
      </c>
      <c r="DF42">
        <f t="shared" si="58"/>
        <v>0</v>
      </c>
      <c r="DG42">
        <f t="shared" si="58"/>
        <v>0</v>
      </c>
      <c r="DH42">
        <f t="shared" si="58"/>
        <v>0</v>
      </c>
      <c r="DI42">
        <f t="shared" si="58"/>
        <v>0</v>
      </c>
      <c r="DJ42">
        <f t="shared" si="59"/>
        <v>0</v>
      </c>
      <c r="DK42">
        <f t="shared" si="59"/>
        <v>0</v>
      </c>
      <c r="DL42">
        <f t="shared" si="59"/>
        <v>0</v>
      </c>
      <c r="DM42">
        <f t="shared" si="59"/>
        <v>0</v>
      </c>
      <c r="DN42">
        <f t="shared" si="59"/>
        <v>0</v>
      </c>
      <c r="DO42">
        <f t="shared" si="59"/>
        <v>0</v>
      </c>
      <c r="DP42">
        <f t="shared" si="59"/>
        <v>0</v>
      </c>
      <c r="DQ42">
        <f t="shared" si="59"/>
        <v>0</v>
      </c>
      <c r="DR42">
        <f t="shared" si="59"/>
        <v>0</v>
      </c>
      <c r="DS42">
        <f t="shared" si="59"/>
        <v>0</v>
      </c>
      <c r="DT42">
        <f t="shared" si="60"/>
        <v>0</v>
      </c>
      <c r="DU42">
        <f t="shared" si="60"/>
        <v>0</v>
      </c>
      <c r="DV42">
        <f t="shared" si="60"/>
        <v>0</v>
      </c>
      <c r="DW42">
        <f t="shared" si="60"/>
        <v>0</v>
      </c>
      <c r="DX42">
        <f t="shared" si="60"/>
        <v>0</v>
      </c>
      <c r="DY42">
        <f t="shared" si="60"/>
        <v>0</v>
      </c>
      <c r="DZ42">
        <f t="shared" si="60"/>
        <v>0</v>
      </c>
      <c r="EA42">
        <f t="shared" si="60"/>
        <v>0</v>
      </c>
      <c r="EB42">
        <f t="shared" si="60"/>
        <v>0</v>
      </c>
      <c r="EC42">
        <f t="shared" si="60"/>
        <v>0</v>
      </c>
      <c r="ED42">
        <f t="shared" si="61"/>
        <v>0</v>
      </c>
      <c r="EE42">
        <f t="shared" si="61"/>
        <v>0</v>
      </c>
      <c r="EF42">
        <f t="shared" si="61"/>
        <v>0</v>
      </c>
      <c r="EG42">
        <f t="shared" si="61"/>
        <v>0</v>
      </c>
      <c r="EH42">
        <f t="shared" si="61"/>
        <v>0</v>
      </c>
      <c r="EI42">
        <f t="shared" si="61"/>
        <v>0</v>
      </c>
      <c r="EJ42">
        <f t="shared" si="61"/>
        <v>0</v>
      </c>
      <c r="EK42">
        <f t="shared" si="61"/>
        <v>0</v>
      </c>
      <c r="EL42">
        <f t="shared" si="61"/>
        <v>0</v>
      </c>
      <c r="EM42">
        <f t="shared" si="61"/>
        <v>0</v>
      </c>
      <c r="EN42">
        <f t="shared" si="62"/>
        <v>0</v>
      </c>
      <c r="EO42">
        <f t="shared" si="62"/>
        <v>0</v>
      </c>
      <c r="EP42">
        <f t="shared" si="62"/>
        <v>0</v>
      </c>
      <c r="EQ42">
        <f t="shared" si="62"/>
        <v>0</v>
      </c>
      <c r="ER42">
        <f t="shared" si="62"/>
        <v>0</v>
      </c>
      <c r="ES42">
        <f t="shared" si="62"/>
        <v>0</v>
      </c>
      <c r="ET42">
        <f t="shared" si="62"/>
        <v>0</v>
      </c>
      <c r="EU42">
        <f t="shared" si="62"/>
        <v>0</v>
      </c>
      <c r="EV42">
        <f t="shared" si="62"/>
        <v>0</v>
      </c>
      <c r="EW42">
        <f t="shared" si="62"/>
        <v>0</v>
      </c>
      <c r="EX42">
        <f t="shared" si="62"/>
        <v>0</v>
      </c>
      <c r="EZ42">
        <f t="shared" si="17"/>
        <v>0.18837218984189832</v>
      </c>
      <c r="FB42">
        <f t="shared" si="15"/>
        <v>0.20877698593227534</v>
      </c>
      <c r="FC42">
        <f t="shared" si="16"/>
        <v>0.21662098685519049</v>
      </c>
    </row>
    <row r="43" spans="1:159" x14ac:dyDescent="0.25">
      <c r="A43">
        <v>480</v>
      </c>
      <c r="B43" s="19">
        <f>'Input spectra'!Y42</f>
        <v>5.5906912360481502E-2</v>
      </c>
      <c r="C43">
        <f>'Input spectra'!D42</f>
        <v>0.202975583817886</v>
      </c>
      <c r="D43">
        <f t="shared" ref="D43:M52" si="63">D$2*EXP(- D$1 * ($C43*_c2+$B43))</f>
        <v>2.0653927966864227E-2</v>
      </c>
      <c r="E43">
        <f t="shared" si="63"/>
        <v>1.8421488375265783E-2</v>
      </c>
      <c r="F43">
        <f t="shared" si="63"/>
        <v>1.6429464253137051E-2</v>
      </c>
      <c r="G43">
        <f t="shared" si="63"/>
        <v>1.465204917572125E-2</v>
      </c>
      <c r="H43">
        <f t="shared" si="63"/>
        <v>1.3066198727676422E-2</v>
      </c>
      <c r="I43">
        <f t="shared" si="63"/>
        <v>1.16513356666611E-2</v>
      </c>
      <c r="J43">
        <f t="shared" si="63"/>
        <v>1.0389086485094826E-2</v>
      </c>
      <c r="K43">
        <f t="shared" si="63"/>
        <v>9.2630460336110033E-3</v>
      </c>
      <c r="L43">
        <f t="shared" si="63"/>
        <v>8.2585672235670621E-3</v>
      </c>
      <c r="M43">
        <f t="shared" si="63"/>
        <v>7.3625731423652288E-3</v>
      </c>
      <c r="N43">
        <f t="shared" ref="N43:W52" si="64">N$2*EXP(- N$1 * ($C43*_c2+$B43))</f>
        <v>6.5633891982253183E-3</v>
      </c>
      <c r="O43">
        <f t="shared" si="64"/>
        <v>5.8505931639800876E-3</v>
      </c>
      <c r="P43">
        <f t="shared" si="64"/>
        <v>5.2148812156011578E-3</v>
      </c>
      <c r="Q43">
        <f t="shared" si="64"/>
        <v>4.64794826334234E-3</v>
      </c>
      <c r="R43">
        <f t="shared" si="64"/>
        <v>4.1423810541415451E-3</v>
      </c>
      <c r="S43">
        <f t="shared" si="64"/>
        <v>3.6915626855184539E-3</v>
      </c>
      <c r="T43">
        <f t="shared" si="64"/>
        <v>3.2895873156699564E-3</v>
      </c>
      <c r="U43">
        <f t="shared" si="64"/>
        <v>2.9311839836118538E-3</v>
      </c>
      <c r="V43">
        <f t="shared" si="64"/>
        <v>2.6116485686649149E-3</v>
      </c>
      <c r="W43">
        <f t="shared" si="64"/>
        <v>2.326783021785934E-3</v>
      </c>
      <c r="X43">
        <f t="shared" ref="X43:AG52" si="65">X$2*EXP(- X$1 * ($C43*_c2+$B43))</f>
        <v>2.0728410934970068E-3</v>
      </c>
      <c r="Y43">
        <f t="shared" si="65"/>
        <v>1.846479865628233E-3</v>
      </c>
      <c r="Z43">
        <f t="shared" si="65"/>
        <v>1.6447164677978186E-3</v>
      </c>
      <c r="AA43">
        <f t="shared" si="65"/>
        <v>1.4648894254362774E-3</v>
      </c>
      <c r="AB43">
        <f t="shared" si="65"/>
        <v>1.3046241450476611E-3</v>
      </c>
      <c r="AC43">
        <f t="shared" si="65"/>
        <v>1.161802095031884E-3</v>
      </c>
      <c r="AD43">
        <f t="shared" si="65"/>
        <v>1.0345332874315322E-3</v>
      </c>
      <c r="AE43">
        <f t="shared" si="65"/>
        <v>9.211317080069333E-4</v>
      </c>
      <c r="AF43">
        <f t="shared" si="65"/>
        <v>8.2009337961489576E-4</v>
      </c>
      <c r="AG43">
        <f t="shared" si="65"/>
        <v>7.3007677744353356E-4</v>
      </c>
      <c r="AH43">
        <f t="shared" ref="AH43:AQ52" si="66">AH$2*EXP(- AH$1 * ($C43*_c2+$B43))</f>
        <v>6.4988534466175031E-4</v>
      </c>
      <c r="AI43">
        <f t="shared" si="66"/>
        <v>5.7845188385629784E-4</v>
      </c>
      <c r="AJ43">
        <f t="shared" si="66"/>
        <v>5.1482462359064992E-4</v>
      </c>
      <c r="AK43">
        <f t="shared" si="66"/>
        <v>4.5815478083115972E-4</v>
      </c>
      <c r="AL43">
        <f t="shared" si="66"/>
        <v>4.0768545911794806E-4</v>
      </c>
      <c r="AM43">
        <f t="shared" si="66"/>
        <v>3.6274173945278094E-4</v>
      </c>
      <c r="AN43">
        <f t="shared" si="66"/>
        <v>3.2272183615032345E-4</v>
      </c>
      <c r="AO43">
        <f t="shared" si="66"/>
        <v>2.8708920354606529E-4</v>
      </c>
      <c r="AP43">
        <f t="shared" si="66"/>
        <v>2.5536549164689303E-4</v>
      </c>
      <c r="AQ43">
        <f t="shared" si="66"/>
        <v>2.271242597033527E-4</v>
      </c>
      <c r="AR43">
        <f t="shared" ref="AR43:BA52" si="67">AR$2*EXP(- AR$1 * ($C43*_c2+$B43))</f>
        <v>2.0198536641431213E-4</v>
      </c>
      <c r="AS43">
        <f t="shared" si="67"/>
        <v>1.7960996416855097E-4</v>
      </c>
      <c r="AT43">
        <f t="shared" si="67"/>
        <v>1.5969603249419982E-4</v>
      </c>
      <c r="AU43">
        <f t="shared" si="67"/>
        <v>1.4197439282462936E-4</v>
      </c>
      <c r="AV43">
        <f t="shared" si="67"/>
        <v>1.2620515288657059E-4</v>
      </c>
      <c r="AW43">
        <f t="shared" si="67"/>
        <v>1.1217453455178748E-4</v>
      </c>
      <c r="AX43">
        <f t="shared" si="67"/>
        <v>8.9991671988144261E-5</v>
      </c>
      <c r="AY43">
        <f t="shared" si="67"/>
        <v>6.9396976922783349E-5</v>
      </c>
      <c r="AZ43">
        <f t="shared" si="67"/>
        <v>5.6378541752204141E-5</v>
      </c>
      <c r="BA43">
        <f t="shared" si="67"/>
        <v>4.6607833122906136E-5</v>
      </c>
      <c r="BB43">
        <f t="shared" ref="BB43:BK52" si="68">BB$2*EXP(- BB$1 * ($C43*_c2+$B43))</f>
        <v>3.8912131369677936E-5</v>
      </c>
      <c r="BC43">
        <f t="shared" si="68"/>
        <v>3.2703678585264919E-5</v>
      </c>
      <c r="BD43">
        <f t="shared" si="68"/>
        <v>2.7621263937995685E-5</v>
      </c>
      <c r="BE43">
        <f t="shared" si="68"/>
        <v>2.3418868249402156E-5</v>
      </c>
      <c r="BF43">
        <f t="shared" si="68"/>
        <v>1.9918495768273912E-5</v>
      </c>
      <c r="BG43">
        <f t="shared" si="68"/>
        <v>1.698625442218975E-5</v>
      </c>
      <c r="BH43">
        <f t="shared" si="68"/>
        <v>1.4518694824113958E-5</v>
      </c>
      <c r="BI43">
        <f t="shared" si="68"/>
        <v>1.2434326596958004E-5</v>
      </c>
      <c r="BJ43">
        <f t="shared" si="68"/>
        <v>1.0668016170560661E-5</v>
      </c>
      <c r="BK43">
        <f t="shared" si="68"/>
        <v>9.167112033478415E-6</v>
      </c>
      <c r="BL43">
        <f t="shared" ref="BL43:BU52" si="69">BL$2*EXP(- BL$1 * ($C43*_c2+$B43))</f>
        <v>7.8886674370470161E-6</v>
      </c>
      <c r="BM43">
        <f t="shared" si="69"/>
        <v>6.7973932040753197E-6</v>
      </c>
      <c r="BN43">
        <f t="shared" si="69"/>
        <v>5.8641146457116483E-6</v>
      </c>
      <c r="BO43">
        <f t="shared" si="69"/>
        <v>5.0645872533424757E-6</v>
      </c>
      <c r="BP43">
        <f t="shared" si="69"/>
        <v>4.3785741836346529E-6</v>
      </c>
      <c r="BQ43">
        <f t="shared" si="69"/>
        <v>3.7891187732208699E-6</v>
      </c>
      <c r="BR43">
        <f t="shared" si="69"/>
        <v>3.2819648932035485E-6</v>
      </c>
      <c r="BS43">
        <f t="shared" si="69"/>
        <v>2.8450910298317225E-6</v>
      </c>
      <c r="BT43">
        <f t="shared" si="69"/>
        <v>2.468332950374533E-6</v>
      </c>
      <c r="BU43">
        <f t="shared" si="69"/>
        <v>2.1430761155178003E-6</v>
      </c>
      <c r="BV43">
        <f t="shared" ref="BV43:CE52" si="70">BV$2*EXP(- BV$1 * ($C43*_c2+$B43))</f>
        <v>1.8620035175830897E-6</v>
      </c>
      <c r="BW43">
        <f t="shared" si="70"/>
        <v>1.6188879212567317E-6</v>
      </c>
      <c r="BX43">
        <f t="shared" si="70"/>
        <v>1.4084199283435494E-6</v>
      </c>
      <c r="BY43">
        <f t="shared" si="70"/>
        <v>1.2260651261956285E-6</v>
      </c>
      <c r="BZ43">
        <f t="shared" si="70"/>
        <v>1.0679449786274793E-6</v>
      </c>
      <c r="CA43">
        <f t="shared" si="70"/>
        <v>9.3073719489585431E-7</v>
      </c>
      <c r="CB43">
        <f t="shared" si="70"/>
        <v>8.1159214912411001E-7</v>
      </c>
      <c r="CC43">
        <f t="shared" si="70"/>
        <v>7.0806257857729651E-7</v>
      </c>
      <c r="CD43">
        <f t="shared" si="70"/>
        <v>6.1804430754926598E-7</v>
      </c>
      <c r="CE43">
        <f t="shared" si="70"/>
        <v>5.3972615610094908E-7</v>
      </c>
      <c r="CF43">
        <f t="shared" ref="CF43:CO52" si="71">CF$2*EXP(- CF$1 * ($C43*_c2+$B43))</f>
        <v>4.7154752321533131E-7</v>
      </c>
      <c r="CG43">
        <f t="shared" si="71"/>
        <v>4.1216240000397029E-7</v>
      </c>
      <c r="CH43">
        <f t="shared" si="71"/>
        <v>3.6040878403998559E-7</v>
      </c>
      <c r="CI43">
        <f t="shared" si="71"/>
        <v>3.1528264117400979E-7</v>
      </c>
      <c r="CJ43">
        <f t="shared" si="71"/>
        <v>2.7591570442382038E-7</v>
      </c>
      <c r="CK43">
        <f t="shared" si="71"/>
        <v>2.4155651704517716E-7</v>
      </c>
      <c r="CL43">
        <f t="shared" si="71"/>
        <v>2.1155422366482049E-7</v>
      </c>
      <c r="CM43">
        <f t="shared" si="71"/>
        <v>1.8534469331985107E-7</v>
      </c>
      <c r="CN43">
        <f t="shared" si="71"/>
        <v>1.6243862452920398E-7</v>
      </c>
      <c r="CO43">
        <f t="shared" si="71"/>
        <v>1.4241133762411939E-7</v>
      </c>
      <c r="CP43">
        <f t="shared" ref="CP43:CY52" si="72">CP$2*EXP(- CP$1 * ($C43*_c2+$B43))</f>
        <v>1.2489400549575303E-7</v>
      </c>
      <c r="CQ43">
        <f t="shared" si="72"/>
        <v>1.0956611230228217E-7</v>
      </c>
      <c r="CR43">
        <f t="shared" si="72"/>
        <v>6.3661305042111962E-8</v>
      </c>
      <c r="CS43">
        <f t="shared" si="72"/>
        <v>3.73154420753189E-8</v>
      </c>
      <c r="CT43">
        <f t="shared" si="72"/>
        <v>2.3321473014506613E-8</v>
      </c>
      <c r="CU43">
        <f t="shared" si="72"/>
        <v>1.4641170725643666E-8</v>
      </c>
      <c r="CV43">
        <f t="shared" si="72"/>
        <v>9.0218802600251895E-9</v>
      </c>
      <c r="CW43">
        <f t="shared" si="72"/>
        <v>5.3520155417084091E-9</v>
      </c>
      <c r="CX43">
        <f t="shared" si="72"/>
        <v>2.98280971164586E-9</v>
      </c>
      <c r="CY43">
        <f t="shared" si="72"/>
        <v>1.501065538992413E-9</v>
      </c>
      <c r="CZ43">
        <f t="shared" ref="CZ43:DI52" si="73">CZ$2*EXP(- CZ$1 * ($C43*_c2+$B43))</f>
        <v>6.2989129592519868E-10</v>
      </c>
      <c r="DA43">
        <f t="shared" si="73"/>
        <v>1.7788152774379059E-10</v>
      </c>
      <c r="DB43">
        <f t="shared" si="73"/>
        <v>1.0197019617191973E-11</v>
      </c>
      <c r="DC43">
        <f t="shared" si="73"/>
        <v>0</v>
      </c>
      <c r="DD43">
        <f t="shared" si="73"/>
        <v>0</v>
      </c>
      <c r="DE43">
        <f t="shared" si="73"/>
        <v>0</v>
      </c>
      <c r="DF43">
        <f t="shared" si="73"/>
        <v>0</v>
      </c>
      <c r="DG43">
        <f t="shared" si="73"/>
        <v>0</v>
      </c>
      <c r="DH43">
        <f t="shared" si="73"/>
        <v>0</v>
      </c>
      <c r="DI43">
        <f t="shared" si="73"/>
        <v>0</v>
      </c>
      <c r="DJ43">
        <f t="shared" ref="DJ43:DS52" si="74">DJ$2*EXP(- DJ$1 * ($C43*_c2+$B43))</f>
        <v>0</v>
      </c>
      <c r="DK43">
        <f t="shared" si="74"/>
        <v>0</v>
      </c>
      <c r="DL43">
        <f t="shared" si="74"/>
        <v>0</v>
      </c>
      <c r="DM43">
        <f t="shared" si="74"/>
        <v>0</v>
      </c>
      <c r="DN43">
        <f t="shared" si="74"/>
        <v>0</v>
      </c>
      <c r="DO43">
        <f t="shared" si="74"/>
        <v>0</v>
      </c>
      <c r="DP43">
        <f t="shared" si="74"/>
        <v>0</v>
      </c>
      <c r="DQ43">
        <f t="shared" si="74"/>
        <v>0</v>
      </c>
      <c r="DR43">
        <f t="shared" si="74"/>
        <v>0</v>
      </c>
      <c r="DS43">
        <f t="shared" si="74"/>
        <v>0</v>
      </c>
      <c r="DT43">
        <f t="shared" ref="DT43:EC52" si="75">DT$2*EXP(- DT$1 * ($C43*_c2+$B43))</f>
        <v>0</v>
      </c>
      <c r="DU43">
        <f t="shared" si="75"/>
        <v>0</v>
      </c>
      <c r="DV43">
        <f t="shared" si="75"/>
        <v>0</v>
      </c>
      <c r="DW43">
        <f t="shared" si="75"/>
        <v>0</v>
      </c>
      <c r="DX43">
        <f t="shared" si="75"/>
        <v>0</v>
      </c>
      <c r="DY43">
        <f t="shared" si="75"/>
        <v>0</v>
      </c>
      <c r="DZ43">
        <f t="shared" si="75"/>
        <v>0</v>
      </c>
      <c r="EA43">
        <f t="shared" si="75"/>
        <v>0</v>
      </c>
      <c r="EB43">
        <f t="shared" si="75"/>
        <v>0</v>
      </c>
      <c r="EC43">
        <f t="shared" si="75"/>
        <v>0</v>
      </c>
      <c r="ED43">
        <f t="shared" ref="ED43:EM52" si="76">ED$2*EXP(- ED$1 * ($C43*_c2+$B43))</f>
        <v>0</v>
      </c>
      <c r="EE43">
        <f t="shared" si="76"/>
        <v>0</v>
      </c>
      <c r="EF43">
        <f t="shared" si="76"/>
        <v>0</v>
      </c>
      <c r="EG43">
        <f t="shared" si="76"/>
        <v>0</v>
      </c>
      <c r="EH43">
        <f t="shared" si="76"/>
        <v>0</v>
      </c>
      <c r="EI43">
        <f t="shared" si="76"/>
        <v>0</v>
      </c>
      <c r="EJ43">
        <f t="shared" si="76"/>
        <v>0</v>
      </c>
      <c r="EK43">
        <f t="shared" si="76"/>
        <v>0</v>
      </c>
      <c r="EL43">
        <f t="shared" si="76"/>
        <v>0</v>
      </c>
      <c r="EM43">
        <f t="shared" si="76"/>
        <v>0</v>
      </c>
      <c r="EN43">
        <f t="shared" ref="EN43:EX52" si="77">EN$2*EXP(- EN$1 * ($C43*_c2+$B43))</f>
        <v>0</v>
      </c>
      <c r="EO43">
        <f t="shared" si="77"/>
        <v>0</v>
      </c>
      <c r="EP43">
        <f t="shared" si="77"/>
        <v>0</v>
      </c>
      <c r="EQ43">
        <f t="shared" si="77"/>
        <v>0</v>
      </c>
      <c r="ER43">
        <f t="shared" si="77"/>
        <v>0</v>
      </c>
      <c r="ES43">
        <f t="shared" si="77"/>
        <v>0</v>
      </c>
      <c r="ET43">
        <f t="shared" si="77"/>
        <v>0</v>
      </c>
      <c r="EU43">
        <f t="shared" si="77"/>
        <v>0</v>
      </c>
      <c r="EV43">
        <f t="shared" si="77"/>
        <v>0</v>
      </c>
      <c r="EW43">
        <f t="shared" si="77"/>
        <v>0</v>
      </c>
      <c r="EX43">
        <f t="shared" si="77"/>
        <v>0</v>
      </c>
      <c r="EZ43">
        <f t="shared" si="17"/>
        <v>0.18993178179912523</v>
      </c>
      <c r="FB43">
        <f t="shared" si="15"/>
        <v>0.20728024530327194</v>
      </c>
      <c r="FC43">
        <f t="shared" si="16"/>
        <v>0.21693015427016399</v>
      </c>
    </row>
    <row r="44" spans="1:159" x14ac:dyDescent="0.25">
      <c r="A44">
        <v>485</v>
      </c>
      <c r="B44" s="19">
        <f>'Input spectra'!Y43</f>
        <v>5.5715479362031001E-2</v>
      </c>
      <c r="C44">
        <f>'Input spectra'!D43</f>
        <v>0.12839590979826501</v>
      </c>
      <c r="D44">
        <f t="shared" si="63"/>
        <v>2.0653927966864227E-2</v>
      </c>
      <c r="E44">
        <f t="shared" si="63"/>
        <v>1.9121757254270216E-2</v>
      </c>
      <c r="F44">
        <f t="shared" si="63"/>
        <v>1.7702294860191193E-2</v>
      </c>
      <c r="G44">
        <f t="shared" si="63"/>
        <v>1.6387308152601743E-2</v>
      </c>
      <c r="H44">
        <f t="shared" si="63"/>
        <v>1.5169162240281009E-2</v>
      </c>
      <c r="I44">
        <f t="shared" si="63"/>
        <v>1.4040776796975154E-2</v>
      </c>
      <c r="J44">
        <f t="shared" si="63"/>
        <v>1.2995585990219084E-2</v>
      </c>
      <c r="K44">
        <f t="shared" si="63"/>
        <v>1.2027501292450201E-2</v>
      </c>
      <c r="L44">
        <f t="shared" si="63"/>
        <v>1.1130876967918193E-2</v>
      </c>
      <c r="M44">
        <f t="shared" si="63"/>
        <v>1.0300478043636693E-2</v>
      </c>
      <c r="N44">
        <f t="shared" si="64"/>
        <v>9.5314505863153941E-3</v>
      </c>
      <c r="O44">
        <f t="shared" si="64"/>
        <v>8.8192941199293478E-3</v>
      </c>
      <c r="P44">
        <f t="shared" si="64"/>
        <v>8.1598360303947199E-3</v>
      </c>
      <c r="Q44">
        <f t="shared" si="64"/>
        <v>7.5492078147916357E-3</v>
      </c>
      <c r="R44">
        <f t="shared" si="64"/>
        <v>6.9838230427647068E-3</v>
      </c>
      <c r="S44">
        <f t="shared" si="64"/>
        <v>6.4603569071957087E-3</v>
      </c>
      <c r="T44">
        <f t="shared" si="64"/>
        <v>5.9757272500324116E-3</v>
      </c>
      <c r="U44">
        <f t="shared" si="64"/>
        <v>5.5270769573205888E-3</v>
      </c>
      <c r="V44">
        <f t="shared" si="64"/>
        <v>5.1117576250673362E-3</v>
      </c>
      <c r="W44">
        <f t="shared" si="64"/>
        <v>4.7273144046042388E-3</v>
      </c>
      <c r="X44">
        <f t="shared" si="65"/>
        <v>4.3714719426572318E-3</v>
      </c>
      <c r="Y44">
        <f t="shared" si="65"/>
        <v>4.0421213374019025E-3</v>
      </c>
      <c r="Z44">
        <f t="shared" si="65"/>
        <v>3.7373080374214374E-3</v>
      </c>
      <c r="AA44">
        <f t="shared" si="65"/>
        <v>3.4552206157205923E-3</v>
      </c>
      <c r="AB44">
        <f t="shared" si="65"/>
        <v>3.1941803558112867E-3</v>
      </c>
      <c r="AC44">
        <f t="shared" si="65"/>
        <v>2.9526315914005295E-3</v>
      </c>
      <c r="AD44">
        <f t="shared" si="65"/>
        <v>2.7291327454038554E-3</v>
      </c>
      <c r="AE44">
        <f t="shared" si="65"/>
        <v>2.5223480179005688E-3</v>
      </c>
      <c r="AF44">
        <f t="shared" si="65"/>
        <v>2.3310396762618066E-3</v>
      </c>
      <c r="AG44">
        <f t="shared" si="65"/>
        <v>2.1540609040388847E-3</v>
      </c>
      <c r="AH44">
        <f t="shared" si="66"/>
        <v>1.9903491683158515E-3</v>
      </c>
      <c r="AI44">
        <f t="shared" si="66"/>
        <v>1.8389200681236614E-3</v>
      </c>
      <c r="AJ44">
        <f t="shared" si="66"/>
        <v>1.6988616292000127E-3</v>
      </c>
      <c r="AK44">
        <f t="shared" si="66"/>
        <v>1.5693290128731717E-3</v>
      </c>
      <c r="AL44">
        <f t="shared" si="66"/>
        <v>1.4495396091639351E-3</v>
      </c>
      <c r="AM44">
        <f t="shared" si="66"/>
        <v>1.3387684863498726E-3</v>
      </c>
      <c r="AN44">
        <f t="shared" si="66"/>
        <v>1.2363441712320499E-3</v>
      </c>
      <c r="AO44">
        <f t="shared" si="66"/>
        <v>1.1416447361975001E-3</v>
      </c>
      <c r="AP44">
        <f t="shared" si="66"/>
        <v>1.0540941708909943E-3</v>
      </c>
      <c r="AQ44">
        <f t="shared" si="66"/>
        <v>9.7315901790668679E-4</v>
      </c>
      <c r="AR44">
        <f t="shared" si="67"/>
        <v>8.9834525339272471E-4</v>
      </c>
      <c r="AS44">
        <f t="shared" si="67"/>
        <v>8.2919539483811036E-4</v>
      </c>
      <c r="AT44">
        <f t="shared" si="67"/>
        <v>7.6528581958861279E-4</v>
      </c>
      <c r="AU44">
        <f t="shared" si="67"/>
        <v>7.0622427882436494E-4</v>
      </c>
      <c r="AV44">
        <f t="shared" si="67"/>
        <v>6.5164759283249988E-4</v>
      </c>
      <c r="AW44">
        <f t="shared" si="67"/>
        <v>6.0121951442990596E-4</v>
      </c>
      <c r="AX44">
        <f t="shared" si="67"/>
        <v>5.0066150140137605E-4</v>
      </c>
      <c r="AY44">
        <f t="shared" si="67"/>
        <v>4.0076105661967718E-4</v>
      </c>
      <c r="AZ44">
        <f t="shared" si="67"/>
        <v>3.3795734036701301E-4</v>
      </c>
      <c r="BA44">
        <f t="shared" si="67"/>
        <v>2.900080423811971E-4</v>
      </c>
      <c r="BB44">
        <f t="shared" si="68"/>
        <v>2.5132704971462313E-4</v>
      </c>
      <c r="BC44">
        <f t="shared" si="68"/>
        <v>2.1925722025784445E-4</v>
      </c>
      <c r="BD44">
        <f t="shared" si="68"/>
        <v>1.9222237111278113E-4</v>
      </c>
      <c r="BE44">
        <f t="shared" si="68"/>
        <v>1.6917234518933861E-4</v>
      </c>
      <c r="BF44">
        <f t="shared" si="68"/>
        <v>1.4935614255182818E-4</v>
      </c>
      <c r="BG44">
        <f t="shared" si="68"/>
        <v>1.3221089944103775E-4</v>
      </c>
      <c r="BH44">
        <f t="shared" si="68"/>
        <v>1.1730061686957466E-4</v>
      </c>
      <c r="BI44">
        <f t="shared" si="68"/>
        <v>1.042792919965464E-4</v>
      </c>
      <c r="BJ44">
        <f t="shared" si="68"/>
        <v>9.2867243129153925E-5</v>
      </c>
      <c r="BK44">
        <f t="shared" si="68"/>
        <v>8.2835121036414156E-5</v>
      </c>
      <c r="BL44">
        <f t="shared" si="69"/>
        <v>7.3992670909091946E-5</v>
      </c>
      <c r="BM44">
        <f t="shared" si="69"/>
        <v>6.618057462605741E-5</v>
      </c>
      <c r="BN44">
        <f t="shared" si="69"/>
        <v>5.9264370717483784E-5</v>
      </c>
      <c r="BO44">
        <f t="shared" si="69"/>
        <v>5.3129822730117146E-5</v>
      </c>
      <c r="BP44">
        <f t="shared" si="69"/>
        <v>4.7679325790621676E-5</v>
      </c>
      <c r="BQ44">
        <f t="shared" si="69"/>
        <v>4.2829075177389107E-5</v>
      </c>
      <c r="BR44">
        <f t="shared" si="69"/>
        <v>3.8506805668373996E-5</v>
      </c>
      <c r="BS44">
        <f t="shared" si="69"/>
        <v>3.4649965994622434E-5</v>
      </c>
      <c r="BT44">
        <f t="shared" si="69"/>
        <v>3.1204230075223597E-5</v>
      </c>
      <c r="BU44">
        <f t="shared" si="69"/>
        <v>2.8122272426596648E-5</v>
      </c>
      <c r="BV44">
        <f t="shared" si="70"/>
        <v>2.5362753233637828E-5</v>
      </c>
      <c r="BW44">
        <f t="shared" si="70"/>
        <v>2.2889471548745191E-5</v>
      </c>
      <c r="BX44">
        <f t="shared" si="70"/>
        <v>2.0670654555543753E-5</v>
      </c>
      <c r="BY44">
        <f t="shared" si="70"/>
        <v>1.8678357853321719E-5</v>
      </c>
      <c r="BZ44">
        <f t="shared" si="70"/>
        <v>1.6887956993754935E-5</v>
      </c>
      <c r="CA44">
        <f t="shared" si="70"/>
        <v>1.5277714517147773E-5</v>
      </c>
      <c r="CB44">
        <f t="shared" si="70"/>
        <v>1.3828409827416438E-5</v>
      </c>
      <c r="CC44">
        <f t="shared" si="70"/>
        <v>1.2523021650886035E-5</v>
      </c>
      <c r="CD44">
        <f t="shared" si="70"/>
        <v>1.1346454713879591E-5</v>
      </c>
      <c r="CE44">
        <f t="shared" si="70"/>
        <v>1.0285303771698494E-5</v>
      </c>
      <c r="CF44">
        <f t="shared" si="71"/>
        <v>9.3276493178715625E-6</v>
      </c>
      <c r="CG44">
        <f t="shared" si="71"/>
        <v>8.4628802651548755E-6</v>
      </c>
      <c r="CH44">
        <f t="shared" si="71"/>
        <v>7.6815396695817091E-6</v>
      </c>
      <c r="CI44">
        <f t="shared" si="71"/>
        <v>6.9751902045412127E-6</v>
      </c>
      <c r="CJ44">
        <f t="shared" si="71"/>
        <v>6.3362966130326634E-6</v>
      </c>
      <c r="CK44">
        <f t="shared" si="71"/>
        <v>5.7581227958037298E-6</v>
      </c>
      <c r="CL44">
        <f t="shared" si="71"/>
        <v>5.2346415488880041E-6</v>
      </c>
      <c r="CM44">
        <f t="shared" si="71"/>
        <v>4.7604552601247657E-6</v>
      </c>
      <c r="CN44">
        <f t="shared" si="71"/>
        <v>4.3307261216560237E-6</v>
      </c>
      <c r="CO44">
        <f t="shared" si="71"/>
        <v>3.9411146229710472E-6</v>
      </c>
      <c r="CP44">
        <f t="shared" si="72"/>
        <v>3.5877252638700284E-6</v>
      </c>
      <c r="CQ44">
        <f t="shared" si="72"/>
        <v>3.267058574433599E-6</v>
      </c>
      <c r="CR44">
        <f t="shared" si="72"/>
        <v>1.9704221937570375E-6</v>
      </c>
      <c r="CS44">
        <f t="shared" si="72"/>
        <v>1.1988792085189934E-6</v>
      </c>
      <c r="CT44">
        <f t="shared" si="72"/>
        <v>7.7776052933236891E-7</v>
      </c>
      <c r="CU44">
        <f t="shared" si="72"/>
        <v>5.0683758259239803E-7</v>
      </c>
      <c r="CV44">
        <f t="shared" si="72"/>
        <v>3.2418517380562744E-7</v>
      </c>
      <c r="CW44">
        <f t="shared" si="72"/>
        <v>1.996257406559925E-7</v>
      </c>
      <c r="CX44">
        <f t="shared" si="72"/>
        <v>1.1548559261426081E-7</v>
      </c>
      <c r="CY44">
        <f t="shared" si="72"/>
        <v>6.0326065010808092E-8</v>
      </c>
      <c r="CZ44">
        <f t="shared" si="73"/>
        <v>2.6276894326774919E-8</v>
      </c>
      <c r="DA44">
        <f t="shared" si="73"/>
        <v>7.7026889833897249E-9</v>
      </c>
      <c r="DB44">
        <f t="shared" si="73"/>
        <v>4.5834009533643633E-10</v>
      </c>
      <c r="DC44">
        <f t="shared" si="73"/>
        <v>0</v>
      </c>
      <c r="DD44">
        <f t="shared" si="73"/>
        <v>0</v>
      </c>
      <c r="DE44">
        <f t="shared" si="73"/>
        <v>0</v>
      </c>
      <c r="DF44">
        <f t="shared" si="73"/>
        <v>0</v>
      </c>
      <c r="DG44">
        <f t="shared" si="73"/>
        <v>0</v>
      </c>
      <c r="DH44">
        <f t="shared" si="73"/>
        <v>0</v>
      </c>
      <c r="DI44">
        <f t="shared" si="73"/>
        <v>0</v>
      </c>
      <c r="DJ44">
        <f t="shared" si="74"/>
        <v>0</v>
      </c>
      <c r="DK44">
        <f t="shared" si="74"/>
        <v>0</v>
      </c>
      <c r="DL44">
        <f t="shared" si="74"/>
        <v>0</v>
      </c>
      <c r="DM44">
        <f t="shared" si="74"/>
        <v>0</v>
      </c>
      <c r="DN44">
        <f t="shared" si="74"/>
        <v>0</v>
      </c>
      <c r="DO44">
        <f t="shared" si="74"/>
        <v>0</v>
      </c>
      <c r="DP44">
        <f t="shared" si="74"/>
        <v>0</v>
      </c>
      <c r="DQ44">
        <f t="shared" si="74"/>
        <v>0</v>
      </c>
      <c r="DR44">
        <f t="shared" si="74"/>
        <v>0</v>
      </c>
      <c r="DS44">
        <f t="shared" si="74"/>
        <v>0</v>
      </c>
      <c r="DT44">
        <f t="shared" si="75"/>
        <v>0</v>
      </c>
      <c r="DU44">
        <f t="shared" si="75"/>
        <v>0</v>
      </c>
      <c r="DV44">
        <f t="shared" si="75"/>
        <v>0</v>
      </c>
      <c r="DW44">
        <f t="shared" si="75"/>
        <v>0</v>
      </c>
      <c r="DX44">
        <f t="shared" si="75"/>
        <v>0</v>
      </c>
      <c r="DY44">
        <f t="shared" si="75"/>
        <v>0</v>
      </c>
      <c r="DZ44">
        <f t="shared" si="75"/>
        <v>0</v>
      </c>
      <c r="EA44">
        <f t="shared" si="75"/>
        <v>0</v>
      </c>
      <c r="EB44">
        <f t="shared" si="75"/>
        <v>0</v>
      </c>
      <c r="EC44">
        <f t="shared" si="75"/>
        <v>0</v>
      </c>
      <c r="ED44">
        <f t="shared" si="76"/>
        <v>0</v>
      </c>
      <c r="EE44">
        <f t="shared" si="76"/>
        <v>0</v>
      </c>
      <c r="EF44">
        <f t="shared" si="76"/>
        <v>0</v>
      </c>
      <c r="EG44">
        <f t="shared" si="76"/>
        <v>0</v>
      </c>
      <c r="EH44">
        <f t="shared" si="76"/>
        <v>0</v>
      </c>
      <c r="EI44">
        <f t="shared" si="76"/>
        <v>0</v>
      </c>
      <c r="EJ44">
        <f t="shared" si="76"/>
        <v>0</v>
      </c>
      <c r="EK44">
        <f t="shared" si="76"/>
        <v>0</v>
      </c>
      <c r="EL44">
        <f t="shared" si="76"/>
        <v>0</v>
      </c>
      <c r="EM44">
        <f t="shared" si="76"/>
        <v>0</v>
      </c>
      <c r="EN44">
        <f t="shared" si="77"/>
        <v>0</v>
      </c>
      <c r="EO44">
        <f t="shared" si="77"/>
        <v>0</v>
      </c>
      <c r="EP44">
        <f t="shared" si="77"/>
        <v>0</v>
      </c>
      <c r="EQ44">
        <f t="shared" si="77"/>
        <v>0</v>
      </c>
      <c r="ER44">
        <f t="shared" si="77"/>
        <v>0</v>
      </c>
      <c r="ES44">
        <f t="shared" si="77"/>
        <v>0</v>
      </c>
      <c r="ET44">
        <f t="shared" si="77"/>
        <v>0</v>
      </c>
      <c r="EU44">
        <f t="shared" si="77"/>
        <v>0</v>
      </c>
      <c r="EV44">
        <f t="shared" si="77"/>
        <v>0</v>
      </c>
      <c r="EW44">
        <f t="shared" si="77"/>
        <v>0</v>
      </c>
      <c r="EX44">
        <f t="shared" si="77"/>
        <v>0</v>
      </c>
      <c r="EZ44">
        <f t="shared" si="17"/>
        <v>0.27236633426711931</v>
      </c>
      <c r="FB44">
        <f t="shared" si="15"/>
        <v>0.14724964953825964</v>
      </c>
      <c r="FC44">
        <f t="shared" si="16"/>
        <v>0.22830669595154202</v>
      </c>
    </row>
    <row r="45" spans="1:159" x14ac:dyDescent="0.25">
      <c r="A45">
        <v>490</v>
      </c>
      <c r="B45" s="19">
        <f>'Input spectra'!Y44</f>
        <v>5.5524046363580402E-2</v>
      </c>
      <c r="C45">
        <f>'Input spectra'!D44</f>
        <v>8.2199684829404998E-2</v>
      </c>
      <c r="D45">
        <f t="shared" si="63"/>
        <v>2.0653927966864227E-2</v>
      </c>
      <c r="E45">
        <f t="shared" si="63"/>
        <v>1.9568948813558872E-2</v>
      </c>
      <c r="F45">
        <f t="shared" si="63"/>
        <v>1.8539967290361673E-2</v>
      </c>
      <c r="G45">
        <f t="shared" si="63"/>
        <v>1.7564132727075618E-2</v>
      </c>
      <c r="H45">
        <f t="shared" si="63"/>
        <v>1.6638737983936159E-2</v>
      </c>
      <c r="I45">
        <f t="shared" si="63"/>
        <v>1.576121228972752E-2</v>
      </c>
      <c r="J45">
        <f t="shared" si="63"/>
        <v>1.4929114434587491E-2</v>
      </c>
      <c r="K45">
        <f t="shared" si="63"/>
        <v>1.4140126300046449E-2</v>
      </c>
      <c r="L45">
        <f t="shared" si="63"/>
        <v>1.3392046709700437E-2</v>
      </c>
      <c r="M45">
        <f t="shared" si="63"/>
        <v>1.2682785584730858E-2</v>
      </c>
      <c r="N45">
        <f t="shared" si="64"/>
        <v>1.2010358389256369E-2</v>
      </c>
      <c r="O45">
        <f t="shared" si="64"/>
        <v>1.1372880851237966E-2</v>
      </c>
      <c r="P45">
        <f t="shared" si="64"/>
        <v>1.0768563945357782E-2</v>
      </c>
      <c r="Q45">
        <f t="shared" si="64"/>
        <v>1.0195709124957545E-2</v>
      </c>
      <c r="R45">
        <f t="shared" si="64"/>
        <v>9.6527037907556314E-3</v>
      </c>
      <c r="S45">
        <f t="shared" si="64"/>
        <v>9.1380169846638163E-3</v>
      </c>
      <c r="T45">
        <f t="shared" si="64"/>
        <v>8.6501952975974305E-3</v>
      </c>
      <c r="U45">
        <f t="shared" si="64"/>
        <v>8.187858980717588E-3</v>
      </c>
      <c r="V45">
        <f t="shared" si="64"/>
        <v>7.7496982500622116E-3</v>
      </c>
      <c r="W45">
        <f t="shared" si="64"/>
        <v>7.3344697750155835E-3</v>
      </c>
      <c r="X45">
        <f t="shared" si="65"/>
        <v>6.9409933415348962E-3</v>
      </c>
      <c r="Y45">
        <f t="shared" si="65"/>
        <v>6.5681486814983189E-3</v>
      </c>
      <c r="Z45">
        <f t="shared" si="65"/>
        <v>6.214872459963142E-3</v>
      </c>
      <c r="AA45">
        <f t="shared" si="65"/>
        <v>5.880155412526073E-3</v>
      </c>
      <c r="AB45">
        <f t="shared" si="65"/>
        <v>5.5630396253614134E-3</v>
      </c>
      <c r="AC45">
        <f t="shared" si="65"/>
        <v>5.2626159508778417E-3</v>
      </c>
      <c r="AD45">
        <f t="shared" si="65"/>
        <v>4.9780215522815755E-3</v>
      </c>
      <c r="AE45">
        <f t="shared" si="65"/>
        <v>4.7084375706639113E-3</v>
      </c>
      <c r="AF45">
        <f t="shared" si="65"/>
        <v>4.453086908545012E-3</v>
      </c>
      <c r="AG45">
        <f t="shared" si="65"/>
        <v>4.2112321241045093E-3</v>
      </c>
      <c r="AH45">
        <f t="shared" si="66"/>
        <v>3.9821734306134766E-3</v>
      </c>
      <c r="AI45">
        <f t="shared" si="66"/>
        <v>3.7652467958523787E-3</v>
      </c>
      <c r="AJ45">
        <f t="shared" si="66"/>
        <v>3.5598221365565588E-3</v>
      </c>
      <c r="AK45">
        <f t="shared" si="66"/>
        <v>3.3653016031750288E-3</v>
      </c>
      <c r="AL45">
        <f t="shared" si="66"/>
        <v>3.1811179504607234E-3</v>
      </c>
      <c r="AM45">
        <f t="shared" si="66"/>
        <v>3.0067329896312765E-3</v>
      </c>
      <c r="AN45">
        <f t="shared" si="66"/>
        <v>2.8416361180494888E-3</v>
      </c>
      <c r="AO45">
        <f t="shared" si="66"/>
        <v>2.6853429225724939E-3</v>
      </c>
      <c r="AP45">
        <f t="shared" si="66"/>
        <v>2.5373938529085955E-3</v>
      </c>
      <c r="AQ45">
        <f t="shared" si="66"/>
        <v>2.3973529615014719E-3</v>
      </c>
      <c r="AR45">
        <f t="shared" si="67"/>
        <v>2.2648067066332526E-3</v>
      </c>
      <c r="AS45">
        <f t="shared" si="67"/>
        <v>2.1393628156013609E-3</v>
      </c>
      <c r="AT45">
        <f t="shared" si="67"/>
        <v>2.0206492049793753E-3</v>
      </c>
      <c r="AU45">
        <f t="shared" si="67"/>
        <v>1.908312955119942E-3</v>
      </c>
      <c r="AV45">
        <f t="shared" si="67"/>
        <v>1.8020193361981901E-3</v>
      </c>
      <c r="AW45">
        <f t="shared" si="67"/>
        <v>1.7014508832277405E-3</v>
      </c>
      <c r="AX45">
        <f t="shared" si="67"/>
        <v>1.4500074783796453E-3</v>
      </c>
      <c r="AY45">
        <f t="shared" si="67"/>
        <v>1.1878216979860877E-3</v>
      </c>
      <c r="AZ45">
        <f t="shared" si="67"/>
        <v>1.0251025683313568E-3</v>
      </c>
      <c r="BA45">
        <f t="shared" si="67"/>
        <v>9.0023351283332709E-4</v>
      </c>
      <c r="BB45">
        <f t="shared" si="68"/>
        <v>7.9840650068577939E-4</v>
      </c>
      <c r="BC45">
        <f t="shared" si="68"/>
        <v>7.1281762859754167E-4</v>
      </c>
      <c r="BD45">
        <f t="shared" si="68"/>
        <v>6.3954065078579165E-4</v>
      </c>
      <c r="BE45">
        <f t="shared" si="68"/>
        <v>5.7601433404021532E-4</v>
      </c>
      <c r="BF45">
        <f t="shared" si="68"/>
        <v>5.2043525210023844E-4</v>
      </c>
      <c r="BG45">
        <f t="shared" si="68"/>
        <v>4.7146621195747759E-4</v>
      </c>
      <c r="BH45">
        <f t="shared" si="68"/>
        <v>4.2807839233449983E-4</v>
      </c>
      <c r="BI45">
        <f t="shared" si="68"/>
        <v>3.8945813644858667E-4</v>
      </c>
      <c r="BJ45">
        <f t="shared" si="68"/>
        <v>3.5494818304463018E-4</v>
      </c>
      <c r="BK45">
        <f t="shared" si="68"/>
        <v>3.2400865546590831E-4</v>
      </c>
      <c r="BL45">
        <f t="shared" si="69"/>
        <v>2.9619007502352032E-4</v>
      </c>
      <c r="BM45">
        <f t="shared" si="69"/>
        <v>2.7111405190199006E-4</v>
      </c>
      <c r="BN45">
        <f t="shared" si="69"/>
        <v>2.4845907727116004E-4</v>
      </c>
      <c r="BO45">
        <f t="shared" si="69"/>
        <v>2.2794982030169202E-4</v>
      </c>
      <c r="BP45">
        <f t="shared" si="69"/>
        <v>2.0934890302734015E-4</v>
      </c>
      <c r="BQ45">
        <f t="shared" si="69"/>
        <v>1.9245047049704981E-4</v>
      </c>
      <c r="BR45">
        <f t="shared" si="69"/>
        <v>1.7707508967102238E-4</v>
      </c>
      <c r="BS45">
        <f t="shared" si="69"/>
        <v>1.6306565021672359E-4</v>
      </c>
      <c r="BT45">
        <f t="shared" si="69"/>
        <v>1.5028403320630645E-4</v>
      </c>
      <c r="BU45">
        <f t="shared" si="69"/>
        <v>1.3860837693127447E-4</v>
      </c>
      <c r="BV45">
        <f t="shared" si="70"/>
        <v>1.2793081302864875E-4</v>
      </c>
      <c r="BW45">
        <f t="shared" si="70"/>
        <v>1.1815557730705174E-4</v>
      </c>
      <c r="BX45">
        <f t="shared" si="70"/>
        <v>1.0919742217705738E-4</v>
      </c>
      <c r="BY45">
        <f t="shared" si="70"/>
        <v>1.0098027410115732E-4</v>
      </c>
      <c r="BZ45">
        <f t="shared" si="70"/>
        <v>9.3436091761509067E-5</v>
      </c>
      <c r="CA45">
        <f t="shared" si="70"/>
        <v>8.6503889901537085E-5</v>
      </c>
      <c r="CB45">
        <f t="shared" si="70"/>
        <v>8.0128900859514836E-5</v>
      </c>
      <c r="CC45">
        <f t="shared" si="70"/>
        <v>7.4261851258811284E-5</v>
      </c>
      <c r="CD45">
        <f t="shared" si="70"/>
        <v>6.8858335562730079E-5</v>
      </c>
      <c r="CE45">
        <f t="shared" si="70"/>
        <v>6.3878271538562632E-5</v>
      </c>
      <c r="CF45">
        <f t="shared" si="71"/>
        <v>5.9285425321934145E-5</v>
      </c>
      <c r="CG45">
        <f t="shared" si="71"/>
        <v>5.5046995888280683E-5</v>
      </c>
      <c r="CH45">
        <f t="shared" si="71"/>
        <v>5.1133250442289939E-5</v>
      </c>
      <c r="CI45">
        <f t="shared" si="71"/>
        <v>4.7517203617924794E-5</v>
      </c>
      <c r="CJ45">
        <f t="shared" si="71"/>
        <v>4.417433450931558E-5</v>
      </c>
      <c r="CK45">
        <f t="shared" si="71"/>
        <v>4.1082336478561489E-5</v>
      </c>
      <c r="CL45">
        <f t="shared" si="71"/>
        <v>3.8220895450703858E-5</v>
      </c>
      <c r="CM45">
        <f t="shared" si="71"/>
        <v>3.5571493040280812E-5</v>
      </c>
      <c r="CN45">
        <f t="shared" si="71"/>
        <v>3.3117231382648205E-5</v>
      </c>
      <c r="CO45">
        <f t="shared" si="71"/>
        <v>3.0842676986173101E-5</v>
      </c>
      <c r="CP45">
        <f t="shared" si="72"/>
        <v>2.8733721294003045E-5</v>
      </c>
      <c r="CQ45">
        <f t="shared" si="72"/>
        <v>2.6777455958818246E-5</v>
      </c>
      <c r="CR45">
        <f t="shared" si="72"/>
        <v>1.6527660371539325E-5</v>
      </c>
      <c r="CS45">
        <f t="shared" si="72"/>
        <v>1.0291228344732546E-5</v>
      </c>
      <c r="CT45">
        <f t="shared" si="72"/>
        <v>6.8324644697415451E-6</v>
      </c>
      <c r="CU45">
        <f t="shared" si="72"/>
        <v>4.556590392387108E-6</v>
      </c>
      <c r="CV45">
        <f t="shared" si="72"/>
        <v>2.9826618883626627E-6</v>
      </c>
      <c r="CW45">
        <f t="shared" si="72"/>
        <v>1.8796072564183884E-6</v>
      </c>
      <c r="CX45">
        <f t="shared" si="72"/>
        <v>1.1128024583565339E-6</v>
      </c>
      <c r="CY45">
        <f t="shared" si="72"/>
        <v>5.9488766449324322E-7</v>
      </c>
      <c r="CZ45">
        <f t="shared" si="73"/>
        <v>2.6518178945967793E-7</v>
      </c>
      <c r="DA45">
        <f t="shared" si="73"/>
        <v>7.9552113349158094E-8</v>
      </c>
      <c r="DB45">
        <f t="shared" si="73"/>
        <v>4.8443655425555028E-9</v>
      </c>
      <c r="DC45">
        <f t="shared" si="73"/>
        <v>0</v>
      </c>
      <c r="DD45">
        <f t="shared" si="73"/>
        <v>0</v>
      </c>
      <c r="DE45">
        <f t="shared" si="73"/>
        <v>0</v>
      </c>
      <c r="DF45">
        <f t="shared" si="73"/>
        <v>0</v>
      </c>
      <c r="DG45">
        <f t="shared" si="73"/>
        <v>0</v>
      </c>
      <c r="DH45">
        <f t="shared" si="73"/>
        <v>0</v>
      </c>
      <c r="DI45">
        <f t="shared" si="73"/>
        <v>0</v>
      </c>
      <c r="DJ45">
        <f t="shared" si="74"/>
        <v>0</v>
      </c>
      <c r="DK45">
        <f t="shared" si="74"/>
        <v>0</v>
      </c>
      <c r="DL45">
        <f t="shared" si="74"/>
        <v>0</v>
      </c>
      <c r="DM45">
        <f t="shared" si="74"/>
        <v>0</v>
      </c>
      <c r="DN45">
        <f t="shared" si="74"/>
        <v>0</v>
      </c>
      <c r="DO45">
        <f t="shared" si="74"/>
        <v>0</v>
      </c>
      <c r="DP45">
        <f t="shared" si="74"/>
        <v>0</v>
      </c>
      <c r="DQ45">
        <f t="shared" si="74"/>
        <v>0</v>
      </c>
      <c r="DR45">
        <f t="shared" si="74"/>
        <v>0</v>
      </c>
      <c r="DS45">
        <f t="shared" si="74"/>
        <v>0</v>
      </c>
      <c r="DT45">
        <f t="shared" si="75"/>
        <v>0</v>
      </c>
      <c r="DU45">
        <f t="shared" si="75"/>
        <v>0</v>
      </c>
      <c r="DV45">
        <f t="shared" si="75"/>
        <v>0</v>
      </c>
      <c r="DW45">
        <f t="shared" si="75"/>
        <v>0</v>
      </c>
      <c r="DX45">
        <f t="shared" si="75"/>
        <v>0</v>
      </c>
      <c r="DY45">
        <f t="shared" si="75"/>
        <v>0</v>
      </c>
      <c r="DZ45">
        <f t="shared" si="75"/>
        <v>0</v>
      </c>
      <c r="EA45">
        <f t="shared" si="75"/>
        <v>0</v>
      </c>
      <c r="EB45">
        <f t="shared" si="75"/>
        <v>0</v>
      </c>
      <c r="EC45">
        <f t="shared" si="75"/>
        <v>0</v>
      </c>
      <c r="ED45">
        <f t="shared" si="76"/>
        <v>0</v>
      </c>
      <c r="EE45">
        <f t="shared" si="76"/>
        <v>0</v>
      </c>
      <c r="EF45">
        <f t="shared" si="76"/>
        <v>0</v>
      </c>
      <c r="EG45">
        <f t="shared" si="76"/>
        <v>0</v>
      </c>
      <c r="EH45">
        <f t="shared" si="76"/>
        <v>0</v>
      </c>
      <c r="EI45">
        <f t="shared" si="76"/>
        <v>0</v>
      </c>
      <c r="EJ45">
        <f t="shared" si="76"/>
        <v>0</v>
      </c>
      <c r="EK45">
        <f t="shared" si="76"/>
        <v>0</v>
      </c>
      <c r="EL45">
        <f t="shared" si="76"/>
        <v>0</v>
      </c>
      <c r="EM45">
        <f t="shared" si="76"/>
        <v>0</v>
      </c>
      <c r="EN45">
        <f t="shared" si="77"/>
        <v>0</v>
      </c>
      <c r="EO45">
        <f t="shared" si="77"/>
        <v>0</v>
      </c>
      <c r="EP45">
        <f t="shared" si="77"/>
        <v>0</v>
      </c>
      <c r="EQ45">
        <f t="shared" si="77"/>
        <v>0</v>
      </c>
      <c r="ER45">
        <f t="shared" si="77"/>
        <v>0</v>
      </c>
      <c r="ES45">
        <f t="shared" si="77"/>
        <v>0</v>
      </c>
      <c r="ET45">
        <f t="shared" si="77"/>
        <v>0</v>
      </c>
      <c r="EU45">
        <f t="shared" si="77"/>
        <v>0</v>
      </c>
      <c r="EV45">
        <f t="shared" si="77"/>
        <v>0</v>
      </c>
      <c r="EW45">
        <f t="shared" si="77"/>
        <v>0</v>
      </c>
      <c r="EX45">
        <f t="shared" si="77"/>
        <v>0</v>
      </c>
      <c r="EZ45">
        <f t="shared" si="17"/>
        <v>0.37018362846067016</v>
      </c>
      <c r="FB45">
        <f t="shared" si="15"/>
        <v>0.10402666894462492</v>
      </c>
      <c r="FC45">
        <f t="shared" si="16"/>
        <v>0.23545410530189145</v>
      </c>
    </row>
    <row r="46" spans="1:159" x14ac:dyDescent="0.25">
      <c r="A46">
        <v>495</v>
      </c>
      <c r="B46" s="19">
        <f>'Input spectra'!Y45</f>
        <v>5.5332613365129901E-2</v>
      </c>
      <c r="C46">
        <f>'Input spectra'!D45</f>
        <v>5.03233136333908E-2</v>
      </c>
      <c r="D46">
        <f t="shared" si="63"/>
        <v>2.0653927966864227E-2</v>
      </c>
      <c r="E46">
        <f t="shared" si="63"/>
        <v>1.9883721754276051E-2</v>
      </c>
      <c r="F46">
        <f t="shared" si="63"/>
        <v>1.9141207152563969E-2</v>
      </c>
      <c r="G46">
        <f t="shared" si="63"/>
        <v>1.8425413794350684E-2</v>
      </c>
      <c r="H46">
        <f t="shared" si="63"/>
        <v>1.7735404674241763E-2</v>
      </c>
      <c r="I46">
        <f t="shared" si="63"/>
        <v>1.7070275018544408E-2</v>
      </c>
      <c r="J46">
        <f t="shared" si="63"/>
        <v>1.6429151192834696E-2</v>
      </c>
      <c r="K46">
        <f t="shared" si="63"/>
        <v>1.581118964611794E-2</v>
      </c>
      <c r="L46">
        <f t="shared" si="63"/>
        <v>1.5215575890368141E-2</v>
      </c>
      <c r="M46">
        <f t="shared" si="63"/>
        <v>1.4641523514272295E-2</v>
      </c>
      <c r="N46">
        <f t="shared" si="64"/>
        <v>1.4088273230044156E-2</v>
      </c>
      <c r="O46">
        <f t="shared" si="64"/>
        <v>1.3555091952209367E-2</v>
      </c>
      <c r="P46">
        <f t="shared" si="64"/>
        <v>1.304127190730006E-2</v>
      </c>
      <c r="Q46">
        <f t="shared" si="64"/>
        <v>1.2546129773431959E-2</v>
      </c>
      <c r="R46">
        <f t="shared" si="64"/>
        <v>1.206900584877096E-2</v>
      </c>
      <c r="S46">
        <f t="shared" si="64"/>
        <v>1.1609263247928811E-2</v>
      </c>
      <c r="T46">
        <f t="shared" si="64"/>
        <v>1.1166287125359204E-2</v>
      </c>
      <c r="U46">
        <f t="shared" si="64"/>
        <v>1.0739483924856222E-2</v>
      </c>
      <c r="V46">
        <f t="shared" si="64"/>
        <v>1.0328280654286716E-2</v>
      </c>
      <c r="W46">
        <f t="shared" si="64"/>
        <v>9.9321241847167788E-3</v>
      </c>
      <c r="X46">
        <f t="shared" si="65"/>
        <v>9.5504805731203273E-3</v>
      </c>
      <c r="Y46">
        <f t="shared" si="65"/>
        <v>9.1828344078844059E-3</v>
      </c>
      <c r="Z46">
        <f t="shared" si="65"/>
        <v>8.8286881763519932E-3</v>
      </c>
      <c r="AA46">
        <f t="shared" si="65"/>
        <v>8.4875616536679299E-3</v>
      </c>
      <c r="AB46">
        <f t="shared" si="65"/>
        <v>8.1589913122180682E-3</v>
      </c>
      <c r="AC46">
        <f t="shared" si="65"/>
        <v>7.8425297509749914E-3</v>
      </c>
      <c r="AD46">
        <f t="shared" si="65"/>
        <v>7.5377451440865103E-3</v>
      </c>
      <c r="AE46">
        <f t="shared" si="65"/>
        <v>7.2442207080649799E-3</v>
      </c>
      <c r="AF46">
        <f t="shared" si="65"/>
        <v>6.9615541869567747E-3</v>
      </c>
      <c r="AG46">
        <f t="shared" si="65"/>
        <v>6.6893573548917158E-3</v>
      </c>
      <c r="AH46">
        <f t="shared" si="66"/>
        <v>6.427255535432207E-3</v>
      </c>
      <c r="AI46">
        <f t="shared" si="66"/>
        <v>6.1748871371608951E-3</v>
      </c>
      <c r="AJ46">
        <f t="shared" si="66"/>
        <v>5.9319032049643837E-3</v>
      </c>
      <c r="AK46">
        <f t="shared" si="66"/>
        <v>5.6979669864883889E-3</v>
      </c>
      <c r="AL46">
        <f t="shared" si="66"/>
        <v>5.4727535132571645E-3</v>
      </c>
      <c r="AM46">
        <f t="shared" si="66"/>
        <v>5.2559491959667647E-3</v>
      </c>
      <c r="AN46">
        <f t="shared" si="66"/>
        <v>5.0472514334780226E-3</v>
      </c>
      <c r="AO46">
        <f t="shared" si="66"/>
        <v>4.8463682350507863E-3</v>
      </c>
      <c r="AP46">
        <f t="shared" si="66"/>
        <v>4.6530178553761906E-3</v>
      </c>
      <c r="AQ46">
        <f t="shared" si="66"/>
        <v>4.466928441978389E-3</v>
      </c>
      <c r="AR46">
        <f t="shared" si="67"/>
        <v>4.2878376945714725E-3</v>
      </c>
      <c r="AS46">
        <f t="shared" si="67"/>
        <v>4.1154925359709275E-3</v>
      </c>
      <c r="AT46">
        <f t="shared" si="67"/>
        <v>3.9496487941723989E-3</v>
      </c>
      <c r="AU46">
        <f t="shared" si="67"/>
        <v>3.7900708952233061E-3</v>
      </c>
      <c r="AV46">
        <f t="shared" si="67"/>
        <v>3.6365315665252904E-3</v>
      </c>
      <c r="AW46">
        <f t="shared" si="67"/>
        <v>3.488811550217566E-3</v>
      </c>
      <c r="AX46">
        <f t="shared" si="67"/>
        <v>3.0210541997005434E-3</v>
      </c>
      <c r="AY46">
        <f t="shared" si="67"/>
        <v>2.5146046188925662E-3</v>
      </c>
      <c r="AZ46">
        <f t="shared" si="67"/>
        <v>2.2050373804621899E-3</v>
      </c>
      <c r="BA46">
        <f t="shared" si="67"/>
        <v>1.967587209555437E-3</v>
      </c>
      <c r="BB46">
        <f t="shared" si="68"/>
        <v>1.7730993012839808E-3</v>
      </c>
      <c r="BC46">
        <f t="shared" si="68"/>
        <v>1.6084871874480801E-3</v>
      </c>
      <c r="BD46">
        <f t="shared" si="68"/>
        <v>1.4663495445011306E-3</v>
      </c>
      <c r="BE46">
        <f t="shared" si="68"/>
        <v>1.3419391550017706E-3</v>
      </c>
      <c r="BF46">
        <f t="shared" si="68"/>
        <v>1.2319594692552849E-3</v>
      </c>
      <c r="BG46">
        <f t="shared" si="68"/>
        <v>1.1339932457485856E-3</v>
      </c>
      <c r="BH46">
        <f t="shared" si="68"/>
        <v>1.0461967837908912E-3</v>
      </c>
      <c r="BI46">
        <f t="shared" si="68"/>
        <v>9.6712149283165628E-4</v>
      </c>
      <c r="BJ46">
        <f t="shared" si="68"/>
        <v>8.9560269299981423E-4</v>
      </c>
      <c r="BK46">
        <f t="shared" si="68"/>
        <v>8.3068663909933234E-4</v>
      </c>
      <c r="BL46">
        <f t="shared" si="69"/>
        <v>7.7158059174658219E-4</v>
      </c>
      <c r="BM46">
        <f t="shared" si="69"/>
        <v>7.1761746666550478E-4</v>
      </c>
      <c r="BN46">
        <f t="shared" si="69"/>
        <v>6.6823007951991975E-4</v>
      </c>
      <c r="BO46">
        <f t="shared" si="69"/>
        <v>6.2293192235023825E-4</v>
      </c>
      <c r="BP46">
        <f t="shared" si="69"/>
        <v>5.8130251546992706E-4</v>
      </c>
      <c r="BQ46">
        <f t="shared" si="69"/>
        <v>5.4297604495872601E-4</v>
      </c>
      <c r="BR46">
        <f t="shared" si="69"/>
        <v>5.0763241102005788E-4</v>
      </c>
      <c r="BS46">
        <f t="shared" si="69"/>
        <v>4.7499007920949292E-4</v>
      </c>
      <c r="BT46">
        <f t="shared" si="69"/>
        <v>4.4480030264547321E-4</v>
      </c>
      <c r="BU46">
        <f t="shared" si="69"/>
        <v>4.1684240241280767E-4</v>
      </c>
      <c r="BV46">
        <f t="shared" si="70"/>
        <v>3.9091987566776377E-4</v>
      </c>
      <c r="BW46">
        <f t="shared" si="70"/>
        <v>3.6685715893245509E-4</v>
      </c>
      <c r="BX46">
        <f t="shared" si="70"/>
        <v>3.4449691563179344E-4</v>
      </c>
      <c r="BY46">
        <f t="shared" si="70"/>
        <v>3.2369774720100101E-4</v>
      </c>
      <c r="BZ46">
        <f t="shared" si="70"/>
        <v>3.0433224946332601E-4</v>
      </c>
      <c r="CA46">
        <f t="shared" si="70"/>
        <v>2.862853527288863E-4</v>
      </c>
      <c r="CB46">
        <f t="shared" si="70"/>
        <v>2.6945289676128214E-4</v>
      </c>
      <c r="CC46">
        <f t="shared" si="70"/>
        <v>2.5374040148841778E-4</v>
      </c>
      <c r="CD46">
        <f t="shared" si="70"/>
        <v>2.3906200186773802E-4</v>
      </c>
      <c r="CE46">
        <f t="shared" si="70"/>
        <v>2.2533952120516029E-4</v>
      </c>
      <c r="CF46">
        <f t="shared" si="71"/>
        <v>2.1250166187111003E-4</v>
      </c>
      <c r="CG46">
        <f t="shared" si="71"/>
        <v>2.0048329604950593E-4</v>
      </c>
      <c r="CH46">
        <f t="shared" si="71"/>
        <v>1.8922484211373626E-4</v>
      </c>
      <c r="CI46">
        <f t="shared" si="71"/>
        <v>1.7867171461048356E-4</v>
      </c>
      <c r="CJ46">
        <f t="shared" si="71"/>
        <v>1.6877383777087084E-4</v>
      </c>
      <c r="CK46">
        <f t="shared" si="71"/>
        <v>1.5948521405275768E-4</v>
      </c>
      <c r="CL46">
        <f t="shared" si="71"/>
        <v>1.5076354052039626E-4</v>
      </c>
      <c r="CM46">
        <f t="shared" si="71"/>
        <v>1.4256986694409913E-4</v>
      </c>
      <c r="CN46">
        <f t="shared" si="71"/>
        <v>1.3486829039683712E-4</v>
      </c>
      <c r="CO46">
        <f t="shared" si="71"/>
        <v>1.2762568187119934E-4</v>
      </c>
      <c r="CP46">
        <f t="shared" si="72"/>
        <v>1.20811441066165E-4</v>
      </c>
      <c r="CQ46">
        <f t="shared" si="72"/>
        <v>1.1439727602035684E-4</v>
      </c>
      <c r="CR46">
        <f t="shared" si="72"/>
        <v>7.1744387034545332E-5</v>
      </c>
      <c r="CS46">
        <f t="shared" si="72"/>
        <v>4.5391438269364437E-5</v>
      </c>
      <c r="CT46">
        <f t="shared" si="72"/>
        <v>3.0620641948627802E-5</v>
      </c>
      <c r="CU46">
        <f t="shared" si="72"/>
        <v>2.074947340270452E-5</v>
      </c>
      <c r="CV46">
        <f t="shared" si="72"/>
        <v>1.3800705680559274E-5</v>
      </c>
      <c r="CW46">
        <f t="shared" si="72"/>
        <v>8.8367905603971359E-6</v>
      </c>
      <c r="CX46">
        <f t="shared" si="72"/>
        <v>5.3158865680094704E-6</v>
      </c>
      <c r="CY46">
        <f t="shared" si="72"/>
        <v>2.8875051819327001E-6</v>
      </c>
      <c r="CZ46">
        <f t="shared" si="73"/>
        <v>1.3078612894118919E-6</v>
      </c>
      <c r="DA46">
        <f t="shared" si="73"/>
        <v>3.9865745501023515E-7</v>
      </c>
      <c r="DB46">
        <f t="shared" si="73"/>
        <v>2.4666938712981207E-8</v>
      </c>
      <c r="DC46">
        <f t="shared" si="73"/>
        <v>0</v>
      </c>
      <c r="DD46">
        <f t="shared" si="73"/>
        <v>0</v>
      </c>
      <c r="DE46">
        <f t="shared" si="73"/>
        <v>0</v>
      </c>
      <c r="DF46">
        <f t="shared" si="73"/>
        <v>0</v>
      </c>
      <c r="DG46">
        <f t="shared" si="73"/>
        <v>0</v>
      </c>
      <c r="DH46">
        <f t="shared" si="73"/>
        <v>0</v>
      </c>
      <c r="DI46">
        <f t="shared" si="73"/>
        <v>0</v>
      </c>
      <c r="DJ46">
        <f t="shared" si="74"/>
        <v>0</v>
      </c>
      <c r="DK46">
        <f t="shared" si="74"/>
        <v>0</v>
      </c>
      <c r="DL46">
        <f t="shared" si="74"/>
        <v>0</v>
      </c>
      <c r="DM46">
        <f t="shared" si="74"/>
        <v>0</v>
      </c>
      <c r="DN46">
        <f t="shared" si="74"/>
        <v>0</v>
      </c>
      <c r="DO46">
        <f t="shared" si="74"/>
        <v>0</v>
      </c>
      <c r="DP46">
        <f t="shared" si="74"/>
        <v>0</v>
      </c>
      <c r="DQ46">
        <f t="shared" si="74"/>
        <v>0</v>
      </c>
      <c r="DR46">
        <f t="shared" si="74"/>
        <v>0</v>
      </c>
      <c r="DS46">
        <f t="shared" si="74"/>
        <v>0</v>
      </c>
      <c r="DT46">
        <f t="shared" si="75"/>
        <v>0</v>
      </c>
      <c r="DU46">
        <f t="shared" si="75"/>
        <v>0</v>
      </c>
      <c r="DV46">
        <f t="shared" si="75"/>
        <v>0</v>
      </c>
      <c r="DW46">
        <f t="shared" si="75"/>
        <v>0</v>
      </c>
      <c r="DX46">
        <f t="shared" si="75"/>
        <v>0</v>
      </c>
      <c r="DY46">
        <f t="shared" si="75"/>
        <v>0</v>
      </c>
      <c r="DZ46">
        <f t="shared" si="75"/>
        <v>0</v>
      </c>
      <c r="EA46">
        <f t="shared" si="75"/>
        <v>0</v>
      </c>
      <c r="EB46">
        <f t="shared" si="75"/>
        <v>0</v>
      </c>
      <c r="EC46">
        <f t="shared" si="75"/>
        <v>0</v>
      </c>
      <c r="ED46">
        <f t="shared" si="76"/>
        <v>0</v>
      </c>
      <c r="EE46">
        <f t="shared" si="76"/>
        <v>0</v>
      </c>
      <c r="EF46">
        <f t="shared" si="76"/>
        <v>0</v>
      </c>
      <c r="EG46">
        <f t="shared" si="76"/>
        <v>0</v>
      </c>
      <c r="EH46">
        <f t="shared" si="76"/>
        <v>0</v>
      </c>
      <c r="EI46">
        <f t="shared" si="76"/>
        <v>0</v>
      </c>
      <c r="EJ46">
        <f t="shared" si="76"/>
        <v>0</v>
      </c>
      <c r="EK46">
        <f t="shared" si="76"/>
        <v>0</v>
      </c>
      <c r="EL46">
        <f t="shared" si="76"/>
        <v>0</v>
      </c>
      <c r="EM46">
        <f t="shared" si="76"/>
        <v>0</v>
      </c>
      <c r="EN46">
        <f t="shared" si="77"/>
        <v>0</v>
      </c>
      <c r="EO46">
        <f t="shared" si="77"/>
        <v>0</v>
      </c>
      <c r="EP46">
        <f t="shared" si="77"/>
        <v>0</v>
      </c>
      <c r="EQ46">
        <f t="shared" si="77"/>
        <v>0</v>
      </c>
      <c r="ER46">
        <f t="shared" si="77"/>
        <v>0</v>
      </c>
      <c r="ES46">
        <f t="shared" si="77"/>
        <v>0</v>
      </c>
      <c r="ET46">
        <f t="shared" si="77"/>
        <v>0</v>
      </c>
      <c r="EU46">
        <f t="shared" si="77"/>
        <v>0</v>
      </c>
      <c r="EV46">
        <f t="shared" si="77"/>
        <v>0</v>
      </c>
      <c r="EW46">
        <f t="shared" si="77"/>
        <v>0</v>
      </c>
      <c r="EX46">
        <f t="shared" si="77"/>
        <v>0</v>
      </c>
      <c r="EZ46">
        <f t="shared" si="17"/>
        <v>0.48466730183252515</v>
      </c>
      <c r="FB46">
        <f t="shared" si="15"/>
        <v>7.1138721002453997E-2</v>
      </c>
      <c r="FC46">
        <f t="shared" si="16"/>
        <v>0.24041723740802595</v>
      </c>
    </row>
    <row r="47" spans="1:159" x14ac:dyDescent="0.25">
      <c r="A47">
        <v>500</v>
      </c>
      <c r="B47" s="19">
        <f>'Input spectra'!Y46</f>
        <v>5.51411803666794E-2</v>
      </c>
      <c r="C47">
        <f>'Input spectra'!D46</f>
        <v>2.4243992295518602E-2</v>
      </c>
      <c r="D47">
        <f t="shared" si="63"/>
        <v>2.0653927966864227E-2</v>
      </c>
      <c r="E47">
        <f t="shared" si="63"/>
        <v>2.0145082192005195E-2</v>
      </c>
      <c r="F47">
        <f t="shared" si="63"/>
        <v>1.9647715295288221E-2</v>
      </c>
      <c r="G47">
        <f t="shared" si="63"/>
        <v>1.9161581445369839E-2</v>
      </c>
      <c r="H47">
        <f t="shared" si="63"/>
        <v>1.8686439897930767E-2</v>
      </c>
      <c r="I47">
        <f t="shared" si="63"/>
        <v>1.822205489294508E-2</v>
      </c>
      <c r="J47">
        <f t="shared" si="63"/>
        <v>1.7768195553986454E-2</v>
      </c>
      <c r="K47">
        <f t="shared" si="63"/>
        <v>1.7324635789531809E-2</v>
      </c>
      <c r="L47">
        <f t="shared" si="63"/>
        <v>1.6891154196223217E-2</v>
      </c>
      <c r="M47">
        <f t="shared" si="63"/>
        <v>1.6467533964049794E-2</v>
      </c>
      <c r="N47">
        <f t="shared" si="64"/>
        <v>1.6053562783411975E-2</v>
      </c>
      <c r="O47">
        <f t="shared" si="64"/>
        <v>1.5649032754031372E-2</v>
      </c>
      <c r="P47">
        <f t="shared" si="64"/>
        <v>1.5253740295670113E-2</v>
      </c>
      <c r="Q47">
        <f t="shared" si="64"/>
        <v>1.4867486060624142E-2</v>
      </c>
      <c r="R47">
        <f t="shared" si="64"/>
        <v>1.4490074847955838E-2</v>
      </c>
      <c r="S47">
        <f t="shared" si="64"/>
        <v>1.4121315519431831E-2</v>
      </c>
      <c r="T47">
        <f t="shared" si="64"/>
        <v>1.3761020917132636E-2</v>
      </c>
      <c r="U47">
        <f t="shared" si="64"/>
        <v>1.3409007782701298E-2</v>
      </c>
      <c r="V47">
        <f t="shared" si="64"/>
        <v>1.3065096678198976E-2</v>
      </c>
      <c r="W47">
        <f t="shared" si="64"/>
        <v>1.2729111908535937E-2</v>
      </c>
      <c r="X47">
        <f t="shared" si="65"/>
        <v>1.2400881445447052E-2</v>
      </c>
      <c r="Y47">
        <f t="shared" si="65"/>
        <v>1.2080236852981503E-2</v>
      </c>
      <c r="Z47">
        <f t="shared" si="65"/>
        <v>1.1767013214477042E-2</v>
      </c>
      <c r="AA47">
        <f t="shared" si="65"/>
        <v>1.1461049060989575E-2</v>
      </c>
      <c r="AB47">
        <f t="shared" si="65"/>
        <v>1.1162186301149596E-2</v>
      </c>
      <c r="AC47">
        <f t="shared" si="65"/>
        <v>1.0870270152417413E-2</v>
      </c>
      <c r="AD47">
        <f t="shared" si="65"/>
        <v>1.0585149073709669E-2</v>
      </c>
      <c r="AE47">
        <f t="shared" si="65"/>
        <v>1.0306674699370312E-2</v>
      </c>
      <c r="AF47">
        <f t="shared" si="65"/>
        <v>1.0034701774459486E-2</v>
      </c>
      <c r="AG47">
        <f t="shared" si="65"/>
        <v>9.7690880913345168E-3</v>
      </c>
      <c r="AH47">
        <f t="shared" si="66"/>
        <v>9.509694427497592E-3</v>
      </c>
      <c r="AI47">
        <f t="shared" si="66"/>
        <v>9.2563844846851769E-3</v>
      </c>
      <c r="AJ47">
        <f t="shared" si="66"/>
        <v>9.0090248291748026E-3</v>
      </c>
      <c r="AK47">
        <f t="shared" si="66"/>
        <v>8.7674848332852402E-3</v>
      </c>
      <c r="AL47">
        <f t="shared" si="66"/>
        <v>8.5316366180466056E-3</v>
      </c>
      <c r="AM47">
        <f t="shared" si="66"/>
        <v>8.3013549970173371E-3</v>
      </c>
      <c r="AN47">
        <f t="shared" si="66"/>
        <v>8.0765174212255094E-3</v>
      </c>
      <c r="AO47">
        <f t="shared" si="66"/>
        <v>7.8570039252122987E-3</v>
      </c>
      <c r="AP47">
        <f t="shared" si="66"/>
        <v>7.642697074155924E-3</v>
      </c>
      <c r="AQ47">
        <f t="shared" si="66"/>
        <v>7.4334819120547594E-3</v>
      </c>
      <c r="AR47">
        <f t="shared" si="67"/>
        <v>7.2292459109487622E-3</v>
      </c>
      <c r="AS47">
        <f t="shared" si="67"/>
        <v>7.0298789211587194E-3</v>
      </c>
      <c r="AT47">
        <f t="shared" si="67"/>
        <v>6.835273122523273E-3</v>
      </c>
      <c r="AU47">
        <f t="shared" si="67"/>
        <v>6.6453229766140452E-3</v>
      </c>
      <c r="AV47">
        <f t="shared" si="67"/>
        <v>6.4599251799095396E-3</v>
      </c>
      <c r="AW47">
        <f t="shared" si="67"/>
        <v>6.2789786179089369E-3</v>
      </c>
      <c r="AX47">
        <f t="shared" si="67"/>
        <v>5.508601753894153E-3</v>
      </c>
      <c r="AY47">
        <f t="shared" si="67"/>
        <v>4.6454087606683878E-3</v>
      </c>
      <c r="AZ47">
        <f t="shared" si="67"/>
        <v>4.1270672750919855E-3</v>
      </c>
      <c r="BA47">
        <f t="shared" si="67"/>
        <v>3.7310489720032446E-3</v>
      </c>
      <c r="BB47">
        <f t="shared" si="68"/>
        <v>3.4064450202952261E-3</v>
      </c>
      <c r="BC47">
        <f t="shared" si="68"/>
        <v>3.1308142188623891E-3</v>
      </c>
      <c r="BD47">
        <f t="shared" si="68"/>
        <v>2.8916689176298003E-3</v>
      </c>
      <c r="BE47">
        <f t="shared" si="68"/>
        <v>2.6811138097082962E-3</v>
      </c>
      <c r="BF47">
        <f t="shared" si="68"/>
        <v>2.4937344861715584E-3</v>
      </c>
      <c r="BG47">
        <f t="shared" si="68"/>
        <v>2.3256032492800353E-3</v>
      </c>
      <c r="BH47">
        <f t="shared" si="68"/>
        <v>2.1737515506084488E-3</v>
      </c>
      <c r="BI47">
        <f t="shared" si="68"/>
        <v>2.0358647632473426E-3</v>
      </c>
      <c r="BJ47">
        <f t="shared" si="68"/>
        <v>1.9100935938043272E-3</v>
      </c>
      <c r="BK47">
        <f t="shared" si="68"/>
        <v>1.7949313749534138E-3</v>
      </c>
      <c r="BL47">
        <f t="shared" si="69"/>
        <v>1.6891308160498634E-3</v>
      </c>
      <c r="BM47">
        <f t="shared" si="69"/>
        <v>1.591645543304415E-3</v>
      </c>
      <c r="BN47">
        <f t="shared" si="69"/>
        <v>1.5015878452658254E-3</v>
      </c>
      <c r="BO47">
        <f t="shared" si="69"/>
        <v>1.4181973735864981E-3</v>
      </c>
      <c r="BP47">
        <f t="shared" si="69"/>
        <v>1.3408174657634851E-3</v>
      </c>
      <c r="BQ47">
        <f t="shared" si="69"/>
        <v>1.2688769042387622E-3</v>
      </c>
      <c r="BR47">
        <f t="shared" si="69"/>
        <v>1.2018756380704151E-3</v>
      </c>
      <c r="BS47">
        <f t="shared" si="69"/>
        <v>1.1393734486476372E-3</v>
      </c>
      <c r="BT47">
        <f t="shared" si="69"/>
        <v>1.0809808400739844E-3</v>
      </c>
      <c r="BU47">
        <f t="shared" si="69"/>
        <v>1.0263516361915361E-3</v>
      </c>
      <c r="BV47">
        <f t="shared" si="70"/>
        <v>9.7517690467807021E-4</v>
      </c>
      <c r="BW47">
        <f t="shared" si="70"/>
        <v>9.2717992571743617E-4</v>
      </c>
      <c r="BX47">
        <f t="shared" si="70"/>
        <v>8.8211199199094228E-4</v>
      </c>
      <c r="BY47">
        <f t="shared" si="70"/>
        <v>8.3974887692688188E-4</v>
      </c>
      <c r="BZ47">
        <f t="shared" si="70"/>
        <v>7.9988784505095043E-4</v>
      </c>
      <c r="CA47">
        <f t="shared" si="70"/>
        <v>7.6234510577922576E-4</v>
      </c>
      <c r="CB47">
        <f t="shared" si="70"/>
        <v>7.2695363273568548E-4</v>
      </c>
      <c r="CC47">
        <f t="shared" si="70"/>
        <v>6.9356128649506843E-4</v>
      </c>
      <c r="CD47">
        <f t="shared" si="70"/>
        <v>6.6202919084250203E-4</v>
      </c>
      <c r="CE47">
        <f t="shared" si="70"/>
        <v>6.3223032212630687E-4</v>
      </c>
      <c r="CF47">
        <f t="shared" si="71"/>
        <v>6.0404827872618117E-4</v>
      </c>
      <c r="CG47">
        <f t="shared" si="71"/>
        <v>5.7737620355257583E-4</v>
      </c>
      <c r="CH47">
        <f t="shared" si="71"/>
        <v>5.5211583719421949E-4</v>
      </c>
      <c r="CI47">
        <f t="shared" si="71"/>
        <v>5.2817668310784535E-4</v>
      </c>
      <c r="CJ47">
        <f t="shared" si="71"/>
        <v>5.0547526929942729E-4</v>
      </c>
      <c r="CK47">
        <f t="shared" si="71"/>
        <v>4.8393449343325817E-4</v>
      </c>
      <c r="CL47">
        <f t="shared" si="71"/>
        <v>4.6348304034179598E-4</v>
      </c>
      <c r="CM47">
        <f t="shared" si="71"/>
        <v>4.4405486258624997E-4</v>
      </c>
      <c r="CN47">
        <f t="shared" si="71"/>
        <v>4.2558871610619292E-4</v>
      </c>
      <c r="CO47">
        <f t="shared" si="71"/>
        <v>4.0802774415146331E-4</v>
      </c>
      <c r="CP47">
        <f t="shared" si="72"/>
        <v>3.9131910365502873E-4</v>
      </c>
      <c r="CQ47">
        <f t="shared" si="72"/>
        <v>3.7541362901601766E-4</v>
      </c>
      <c r="CR47">
        <f t="shared" si="72"/>
        <v>2.385358437327341E-4</v>
      </c>
      <c r="CS47">
        <f t="shared" si="72"/>
        <v>1.5290124752374726E-4</v>
      </c>
      <c r="CT47">
        <f t="shared" si="72"/>
        <v>1.0450155253470168E-4</v>
      </c>
      <c r="CU47">
        <f t="shared" si="72"/>
        <v>7.1744216506232914E-5</v>
      </c>
      <c r="CV47">
        <f t="shared" si="72"/>
        <v>4.8345101727445002E-5</v>
      </c>
      <c r="CW47">
        <f t="shared" si="72"/>
        <v>3.1362964959671733E-5</v>
      </c>
      <c r="CX47">
        <f t="shared" si="72"/>
        <v>1.9114794028751811E-5</v>
      </c>
      <c r="CY47">
        <f t="shared" si="72"/>
        <v>1.0519329435068936E-5</v>
      </c>
      <c r="CZ47">
        <f t="shared" si="73"/>
        <v>4.8272338243897885E-6</v>
      </c>
      <c r="DA47">
        <f t="shared" si="73"/>
        <v>1.49076060263569E-6</v>
      </c>
      <c r="DB47">
        <f t="shared" si="73"/>
        <v>9.3453299244511845E-8</v>
      </c>
      <c r="DC47">
        <f t="shared" si="73"/>
        <v>0</v>
      </c>
      <c r="DD47">
        <f t="shared" si="73"/>
        <v>0</v>
      </c>
      <c r="DE47">
        <f t="shared" si="73"/>
        <v>0</v>
      </c>
      <c r="DF47">
        <f t="shared" si="73"/>
        <v>0</v>
      </c>
      <c r="DG47">
        <f t="shared" si="73"/>
        <v>0</v>
      </c>
      <c r="DH47">
        <f t="shared" si="73"/>
        <v>0</v>
      </c>
      <c r="DI47">
        <f t="shared" si="73"/>
        <v>0</v>
      </c>
      <c r="DJ47">
        <f t="shared" si="74"/>
        <v>0</v>
      </c>
      <c r="DK47">
        <f t="shared" si="74"/>
        <v>0</v>
      </c>
      <c r="DL47">
        <f t="shared" si="74"/>
        <v>0</v>
      </c>
      <c r="DM47">
        <f t="shared" si="74"/>
        <v>0</v>
      </c>
      <c r="DN47">
        <f t="shared" si="74"/>
        <v>0</v>
      </c>
      <c r="DO47">
        <f t="shared" si="74"/>
        <v>0</v>
      </c>
      <c r="DP47">
        <f t="shared" si="74"/>
        <v>0</v>
      </c>
      <c r="DQ47">
        <f t="shared" si="74"/>
        <v>0</v>
      </c>
      <c r="DR47">
        <f t="shared" si="74"/>
        <v>0</v>
      </c>
      <c r="DS47">
        <f t="shared" si="74"/>
        <v>0</v>
      </c>
      <c r="DT47">
        <f t="shared" si="75"/>
        <v>0</v>
      </c>
      <c r="DU47">
        <f t="shared" si="75"/>
        <v>0</v>
      </c>
      <c r="DV47">
        <f t="shared" si="75"/>
        <v>0</v>
      </c>
      <c r="DW47">
        <f t="shared" si="75"/>
        <v>0</v>
      </c>
      <c r="DX47">
        <f t="shared" si="75"/>
        <v>0</v>
      </c>
      <c r="DY47">
        <f t="shared" si="75"/>
        <v>0</v>
      </c>
      <c r="DZ47">
        <f t="shared" si="75"/>
        <v>0</v>
      </c>
      <c r="EA47">
        <f t="shared" si="75"/>
        <v>0</v>
      </c>
      <c r="EB47">
        <f t="shared" si="75"/>
        <v>0</v>
      </c>
      <c r="EC47">
        <f t="shared" si="75"/>
        <v>0</v>
      </c>
      <c r="ED47">
        <f t="shared" si="76"/>
        <v>0</v>
      </c>
      <c r="EE47">
        <f t="shared" si="76"/>
        <v>0</v>
      </c>
      <c r="EF47">
        <f t="shared" si="76"/>
        <v>0</v>
      </c>
      <c r="EG47">
        <f t="shared" si="76"/>
        <v>0</v>
      </c>
      <c r="EH47">
        <f t="shared" si="76"/>
        <v>0</v>
      </c>
      <c r="EI47">
        <f t="shared" si="76"/>
        <v>0</v>
      </c>
      <c r="EJ47">
        <f t="shared" si="76"/>
        <v>0</v>
      </c>
      <c r="EK47">
        <f t="shared" si="76"/>
        <v>0</v>
      </c>
      <c r="EL47">
        <f t="shared" si="76"/>
        <v>0</v>
      </c>
      <c r="EM47">
        <f t="shared" si="76"/>
        <v>0</v>
      </c>
      <c r="EN47">
        <f t="shared" si="77"/>
        <v>0</v>
      </c>
      <c r="EO47">
        <f t="shared" si="77"/>
        <v>0</v>
      </c>
      <c r="EP47">
        <f t="shared" si="77"/>
        <v>0</v>
      </c>
      <c r="EQ47">
        <f t="shared" si="77"/>
        <v>0</v>
      </c>
      <c r="ER47">
        <f t="shared" si="77"/>
        <v>0</v>
      </c>
      <c r="ES47">
        <f t="shared" si="77"/>
        <v>0</v>
      </c>
      <c r="ET47">
        <f t="shared" si="77"/>
        <v>0</v>
      </c>
      <c r="EU47">
        <f t="shared" si="77"/>
        <v>0</v>
      </c>
      <c r="EV47">
        <f t="shared" si="77"/>
        <v>0</v>
      </c>
      <c r="EW47">
        <f t="shared" si="77"/>
        <v>0</v>
      </c>
      <c r="EX47">
        <f t="shared" si="77"/>
        <v>0</v>
      </c>
      <c r="EZ47">
        <f t="shared" si="17"/>
        <v>0.63412758735874242</v>
      </c>
      <c r="FB47">
        <f t="shared" si="15"/>
        <v>4.2202234066977318E-2</v>
      </c>
      <c r="FC47">
        <f t="shared" si="16"/>
        <v>0.24449049900591191</v>
      </c>
    </row>
    <row r="48" spans="1:159" x14ac:dyDescent="0.25">
      <c r="A48">
        <v>505</v>
      </c>
      <c r="B48" s="19">
        <f>'Input spectra'!Y47</f>
        <v>5.4949747368228802E-2</v>
      </c>
      <c r="C48">
        <f>'Input spectra'!D47</f>
        <v>0</v>
      </c>
      <c r="D48">
        <f t="shared" si="63"/>
        <v>2.0653927966864227E-2</v>
      </c>
      <c r="E48">
        <f t="shared" si="63"/>
        <v>2.0391157237036533E-2</v>
      </c>
      <c r="F48">
        <f t="shared" si="63"/>
        <v>2.0130646200261126E-2</v>
      </c>
      <c r="G48">
        <f t="shared" si="63"/>
        <v>1.987237798156806E-2</v>
      </c>
      <c r="H48">
        <f t="shared" si="63"/>
        <v>1.9616335823076717E-2</v>
      </c>
      <c r="I48">
        <f t="shared" si="63"/>
        <v>1.9362503083219282E-2</v>
      </c>
      <c r="J48">
        <f t="shared" si="63"/>
        <v>1.9110863235969208E-2</v>
      </c>
      <c r="K48">
        <f t="shared" si="63"/>
        <v>1.886139987007461E-2</v>
      </c>
      <c r="L48">
        <f t="shared" si="63"/>
        <v>1.861409668829667E-2</v>
      </c>
      <c r="M48">
        <f t="shared" si="63"/>
        <v>1.836893750665286E-2</v>
      </c>
      <c r="N48">
        <f t="shared" si="64"/>
        <v>1.8125906253665093E-2</v>
      </c>
      <c r="O48">
        <f t="shared" si="64"/>
        <v>1.7884986969612656E-2</v>
      </c>
      <c r="P48">
        <f t="shared" si="64"/>
        <v>1.7646163805790031E-2</v>
      </c>
      <c r="Q48">
        <f t="shared" si="64"/>
        <v>1.7409421023769429E-2</v>
      </c>
      <c r="R48">
        <f t="shared" si="64"/>
        <v>1.7174742994668063E-2</v>
      </c>
      <c r="S48">
        <f t="shared" si="64"/>
        <v>1.694211419842024E-2</v>
      </c>
      <c r="T48">
        <f t="shared" si="64"/>
        <v>1.6711519223054003E-2</v>
      </c>
      <c r="U48">
        <f t="shared" si="64"/>
        <v>1.6482942763972542E-2</v>
      </c>
      <c r="V48">
        <f t="shared" si="64"/>
        <v>1.6256369623240181E-2</v>
      </c>
      <c r="W48">
        <f t="shared" si="64"/>
        <v>1.6031784708872985E-2</v>
      </c>
      <c r="X48">
        <f t="shared" si="65"/>
        <v>1.5809173034133924E-2</v>
      </c>
      <c r="Y48">
        <f t="shared" si="65"/>
        <v>1.5588519716832599E-2</v>
      </c>
      <c r="Z48">
        <f t="shared" si="65"/>
        <v>1.5369809978629471E-2</v>
      </c>
      <c r="AA48">
        <f t="shared" si="65"/>
        <v>1.5153029144344566E-2</v>
      </c>
      <c r="AB48">
        <f t="shared" si="65"/>
        <v>1.493816264127067E-2</v>
      </c>
      <c r="AC48">
        <f t="shared" si="65"/>
        <v>1.4725195998490925E-2</v>
      </c>
      <c r="AD48">
        <f t="shared" si="65"/>
        <v>1.4514114846200823E-2</v>
      </c>
      <c r="AE48">
        <f t="shared" si="65"/>
        <v>1.4304904915034599E-2</v>
      </c>
      <c r="AF48">
        <f t="shared" si="65"/>
        <v>1.409755203539597E-2</v>
      </c>
      <c r="AG48">
        <f t="shared" si="65"/>
        <v>1.3892042136793141E-2</v>
      </c>
      <c r="AH48">
        <f t="shared" si="66"/>
        <v>1.3688361247178187E-2</v>
      </c>
      <c r="AI48">
        <f t="shared" si="66"/>
        <v>1.3486495492290621E-2</v>
      </c>
      <c r="AJ48">
        <f t="shared" si="66"/>
        <v>1.3286431095005262E-2</v>
      </c>
      <c r="AK48">
        <f t="shared" si="66"/>
        <v>1.3088154374684254E-2</v>
      </c>
      <c r="AL48">
        <f t="shared" si="66"/>
        <v>1.2891651746533329E-2</v>
      </c>
      <c r="AM48">
        <f t="shared" si="66"/>
        <v>1.2696909720962194E-2</v>
      </c>
      <c r="AN48">
        <f t="shared" si="66"/>
        <v>1.2503914902949036E-2</v>
      </c>
      <c r="AO48">
        <f t="shared" si="66"/>
        <v>1.2312653991409187E-2</v>
      </c>
      <c r="AP48">
        <f t="shared" si="66"/>
        <v>1.2123113778567811E-2</v>
      </c>
      <c r="AQ48">
        <f t="shared" si="66"/>
        <v>1.1935281149336667E-2</v>
      </c>
      <c r="AR48">
        <f t="shared" si="67"/>
        <v>1.1749143080694918E-2</v>
      </c>
      <c r="AS48">
        <f t="shared" si="67"/>
        <v>1.1564686641073924E-2</v>
      </c>
      <c r="AT48">
        <f t="shared" si="67"/>
        <v>1.1381898989745998E-2</v>
      </c>
      <c r="AU48">
        <f t="shared" si="67"/>
        <v>1.1200767376217164E-2</v>
      </c>
      <c r="AV48">
        <f t="shared" si="67"/>
        <v>1.1021279139623781E-2</v>
      </c>
      <c r="AW48">
        <f t="shared" si="67"/>
        <v>1.0843421708133126E-2</v>
      </c>
      <c r="AX48">
        <f t="shared" si="67"/>
        <v>9.6292297710869074E-3</v>
      </c>
      <c r="AY48">
        <f t="shared" si="67"/>
        <v>8.2195291185171056E-3</v>
      </c>
      <c r="AZ48">
        <f t="shared" si="67"/>
        <v>7.3915817058943087E-3</v>
      </c>
      <c r="BA48">
        <f t="shared" si="67"/>
        <v>6.7639379186262066E-3</v>
      </c>
      <c r="BB48">
        <f t="shared" si="68"/>
        <v>6.2509046910150124E-3</v>
      </c>
      <c r="BC48">
        <f t="shared" si="68"/>
        <v>5.815293260183171E-3</v>
      </c>
      <c r="BD48">
        <f t="shared" si="68"/>
        <v>5.4367043913174764E-3</v>
      </c>
      <c r="BE48">
        <f t="shared" si="68"/>
        <v>5.1024085836295259E-3</v>
      </c>
      <c r="BF48">
        <f t="shared" si="68"/>
        <v>4.8037790523335249E-3</v>
      </c>
      <c r="BG48">
        <f t="shared" si="68"/>
        <v>4.5346238531861534E-3</v>
      </c>
      <c r="BH48">
        <f t="shared" si="68"/>
        <v>4.2903070726532004E-3</v>
      </c>
      <c r="BI48">
        <f t="shared" si="68"/>
        <v>4.0672440082210361E-3</v>
      </c>
      <c r="BJ48">
        <f t="shared" si="68"/>
        <v>3.8625914982508744E-3</v>
      </c>
      <c r="BK48">
        <f t="shared" si="68"/>
        <v>3.6740478747414934E-3</v>
      </c>
      <c r="BL48">
        <f t="shared" si="69"/>
        <v>3.4997182087164124E-3</v>
      </c>
      <c r="BM48">
        <f t="shared" si="69"/>
        <v>3.3380203452333746E-3</v>
      </c>
      <c r="BN48">
        <f t="shared" si="69"/>
        <v>3.1876174519839089E-3</v>
      </c>
      <c r="BO48">
        <f t="shared" si="69"/>
        <v>3.047368389780885E-3</v>
      </c>
      <c r="BP48">
        <f t="shared" si="69"/>
        <v>2.91629041171549E-3</v>
      </c>
      <c r="BQ48">
        <f t="shared" si="69"/>
        <v>2.7935306058333742E-3</v>
      </c>
      <c r="BR48">
        <f t="shared" si="69"/>
        <v>2.6783436751404897E-3</v>
      </c>
      <c r="BS48">
        <f t="shared" si="69"/>
        <v>2.5700743998792676E-3</v>
      </c>
      <c r="BT48">
        <f t="shared" si="69"/>
        <v>2.468143618660996E-3</v>
      </c>
      <c r="BU48">
        <f t="shared" si="69"/>
        <v>2.3720368946447924E-3</v>
      </c>
      <c r="BV48">
        <f t="shared" si="70"/>
        <v>2.2812952587070653E-3</v>
      </c>
      <c r="BW48">
        <f t="shared" si="70"/>
        <v>2.1955075791757687E-3</v>
      </c>
      <c r="BX48">
        <f t="shared" si="70"/>
        <v>2.1143042197014285E-3</v>
      </c>
      <c r="BY48">
        <f t="shared" si="70"/>
        <v>2.0373517276811286E-3</v>
      </c>
      <c r="BZ48">
        <f t="shared" si="70"/>
        <v>1.9643483548569328E-3</v>
      </c>
      <c r="CA48">
        <f t="shared" si="70"/>
        <v>1.8950202556457258E-3</v>
      </c>
      <c r="CB48">
        <f t="shared" si="70"/>
        <v>1.8291182417602963E-3</v>
      </c>
      <c r="CC48">
        <f t="shared" si="70"/>
        <v>1.7664149967516678E-3</v>
      </c>
      <c r="CD48">
        <f t="shared" si="70"/>
        <v>1.7067026733454595E-3</v>
      </c>
      <c r="CE48">
        <f t="shared" si="70"/>
        <v>1.6497908113577121E-3</v>
      </c>
      <c r="CF48">
        <f t="shared" si="71"/>
        <v>1.5955045256363658E-3</v>
      </c>
      <c r="CG48">
        <f t="shared" si="71"/>
        <v>1.5436829226688038E-3</v>
      </c>
      <c r="CH48">
        <f t="shared" si="71"/>
        <v>1.4941777118020131E-3</v>
      </c>
      <c r="CI48">
        <f t="shared" si="71"/>
        <v>1.4468519828699925E-3</v>
      </c>
      <c r="CJ48">
        <f t="shared" si="71"/>
        <v>1.4015791267362387E-3</v>
      </c>
      <c r="CK48">
        <f t="shared" si="71"/>
        <v>1.3582418790819774E-3</v>
      </c>
      <c r="CL48">
        <f t="shared" si="71"/>
        <v>1.3167314708903439E-3</v>
      </c>
      <c r="CM48">
        <f t="shared" si="71"/>
        <v>1.2769468716367484E-3</v>
      </c>
      <c r="CN48">
        <f t="shared" si="71"/>
        <v>1.2387941133078853E-3</v>
      </c>
      <c r="CO48">
        <f t="shared" si="71"/>
        <v>1.2021856851233972E-3</v>
      </c>
      <c r="CP48">
        <f t="shared" si="72"/>
        <v>1.1670399902936506E-3</v>
      </c>
      <c r="CQ48">
        <f t="shared" si="72"/>
        <v>1.1332808573687036E-3</v>
      </c>
      <c r="CR48">
        <f t="shared" si="72"/>
        <v>7.2887657937259758E-4</v>
      </c>
      <c r="CS48">
        <f t="shared" si="72"/>
        <v>4.7291621647388372E-4</v>
      </c>
      <c r="CT48">
        <f t="shared" si="72"/>
        <v>3.2716644128565574E-4</v>
      </c>
      <c r="CU48">
        <f t="shared" si="72"/>
        <v>2.2735564118216747E-4</v>
      </c>
      <c r="CV48">
        <f t="shared" si="72"/>
        <v>1.5507584116660687E-4</v>
      </c>
      <c r="CW48">
        <f t="shared" si="72"/>
        <v>1.0183137544288004E-4</v>
      </c>
      <c r="CX48">
        <f t="shared" si="72"/>
        <v>6.2821304374877719E-5</v>
      </c>
      <c r="CY48">
        <f t="shared" si="72"/>
        <v>3.4994372703998812E-5</v>
      </c>
      <c r="CZ48">
        <f t="shared" si="73"/>
        <v>1.625478848227814E-5</v>
      </c>
      <c r="DA48">
        <f t="shared" si="73"/>
        <v>5.0811699769014896E-6</v>
      </c>
      <c r="DB48">
        <f t="shared" si="73"/>
        <v>3.2242097319507844E-7</v>
      </c>
      <c r="DC48">
        <f t="shared" si="73"/>
        <v>0</v>
      </c>
      <c r="DD48">
        <f t="shared" si="73"/>
        <v>0</v>
      </c>
      <c r="DE48">
        <f t="shared" si="73"/>
        <v>0</v>
      </c>
      <c r="DF48">
        <f t="shared" si="73"/>
        <v>0</v>
      </c>
      <c r="DG48">
        <f t="shared" si="73"/>
        <v>0</v>
      </c>
      <c r="DH48">
        <f t="shared" si="73"/>
        <v>0</v>
      </c>
      <c r="DI48">
        <f t="shared" si="73"/>
        <v>0</v>
      </c>
      <c r="DJ48">
        <f t="shared" si="74"/>
        <v>0</v>
      </c>
      <c r="DK48">
        <f t="shared" si="74"/>
        <v>0</v>
      </c>
      <c r="DL48">
        <f t="shared" si="74"/>
        <v>0</v>
      </c>
      <c r="DM48">
        <f t="shared" si="74"/>
        <v>0</v>
      </c>
      <c r="DN48">
        <f t="shared" si="74"/>
        <v>0</v>
      </c>
      <c r="DO48">
        <f t="shared" si="74"/>
        <v>0</v>
      </c>
      <c r="DP48">
        <f t="shared" si="74"/>
        <v>0</v>
      </c>
      <c r="DQ48">
        <f t="shared" si="74"/>
        <v>0</v>
      </c>
      <c r="DR48">
        <f t="shared" si="74"/>
        <v>0</v>
      </c>
      <c r="DS48">
        <f t="shared" si="74"/>
        <v>0</v>
      </c>
      <c r="DT48">
        <f t="shared" si="75"/>
        <v>0</v>
      </c>
      <c r="DU48">
        <f t="shared" si="75"/>
        <v>0</v>
      </c>
      <c r="DV48">
        <f t="shared" si="75"/>
        <v>0</v>
      </c>
      <c r="DW48">
        <f t="shared" si="75"/>
        <v>0</v>
      </c>
      <c r="DX48">
        <f t="shared" si="75"/>
        <v>0</v>
      </c>
      <c r="DY48">
        <f t="shared" si="75"/>
        <v>0</v>
      </c>
      <c r="DZ48">
        <f t="shared" si="75"/>
        <v>0</v>
      </c>
      <c r="EA48">
        <f t="shared" si="75"/>
        <v>0</v>
      </c>
      <c r="EB48">
        <f t="shared" si="75"/>
        <v>0</v>
      </c>
      <c r="EC48">
        <f t="shared" si="75"/>
        <v>0</v>
      </c>
      <c r="ED48">
        <f t="shared" si="76"/>
        <v>0</v>
      </c>
      <c r="EE48">
        <f t="shared" si="76"/>
        <v>0</v>
      </c>
      <c r="EF48">
        <f t="shared" si="76"/>
        <v>0</v>
      </c>
      <c r="EG48">
        <f t="shared" si="76"/>
        <v>0</v>
      </c>
      <c r="EH48">
        <f t="shared" si="76"/>
        <v>0</v>
      </c>
      <c r="EI48">
        <f t="shared" si="76"/>
        <v>0</v>
      </c>
      <c r="EJ48">
        <f t="shared" si="76"/>
        <v>0</v>
      </c>
      <c r="EK48">
        <f t="shared" si="76"/>
        <v>0</v>
      </c>
      <c r="EL48">
        <f t="shared" si="76"/>
        <v>0</v>
      </c>
      <c r="EM48">
        <f t="shared" si="76"/>
        <v>0</v>
      </c>
      <c r="EN48">
        <f t="shared" si="77"/>
        <v>0</v>
      </c>
      <c r="EO48">
        <f t="shared" si="77"/>
        <v>0</v>
      </c>
      <c r="EP48">
        <f t="shared" si="77"/>
        <v>0</v>
      </c>
      <c r="EQ48">
        <f t="shared" si="77"/>
        <v>0</v>
      </c>
      <c r="ER48">
        <f t="shared" si="77"/>
        <v>0</v>
      </c>
      <c r="ES48">
        <f t="shared" si="77"/>
        <v>0</v>
      </c>
      <c r="ET48">
        <f t="shared" si="77"/>
        <v>0</v>
      </c>
      <c r="EU48">
        <f t="shared" si="77"/>
        <v>0</v>
      </c>
      <c r="EV48">
        <f t="shared" si="77"/>
        <v>0</v>
      </c>
      <c r="EW48">
        <f t="shared" si="77"/>
        <v>0</v>
      </c>
      <c r="EX48">
        <f t="shared" si="77"/>
        <v>0</v>
      </c>
      <c r="EZ48">
        <f t="shared" si="17"/>
        <v>0.85627576024869567</v>
      </c>
      <c r="FB48">
        <f t="shared" si="15"/>
        <v>1.3550436191424597E-2</v>
      </c>
      <c r="FC48">
        <f t="shared" si="16"/>
        <v>0.24828287440223812</v>
      </c>
    </row>
    <row r="49" spans="1:159" x14ac:dyDescent="0.25">
      <c r="A49">
        <v>510</v>
      </c>
      <c r="B49" s="19">
        <f>'Input spectra'!Y48</f>
        <v>5.48774322466078E-2</v>
      </c>
      <c r="C49">
        <f>'Input spectra'!D48</f>
        <v>0</v>
      </c>
      <c r="D49">
        <f t="shared" si="63"/>
        <v>2.0653927966864227E-2</v>
      </c>
      <c r="E49">
        <f t="shared" si="63"/>
        <v>2.0391304696471269E-2</v>
      </c>
      <c r="F49">
        <f t="shared" si="63"/>
        <v>2.0130937352392245E-2</v>
      </c>
      <c r="G49">
        <f t="shared" si="63"/>
        <v>1.9872809108273781E-2</v>
      </c>
      <c r="H49">
        <f t="shared" si="63"/>
        <v>1.9616903254367771E-2</v>
      </c>
      <c r="I49">
        <f t="shared" si="63"/>
        <v>1.936320319675908E-2</v>
      </c>
      <c r="J49">
        <f t="shared" si="63"/>
        <v>1.9111692456598148E-2</v>
      </c>
      <c r="K49">
        <f t="shared" si="63"/>
        <v>1.8862354669338537E-2</v>
      </c>
      <c r="L49">
        <f t="shared" si="63"/>
        <v>1.8615173583979409E-2</v>
      </c>
      <c r="M49">
        <f t="shared" si="63"/>
        <v>1.8370133062312836E-2</v>
      </c>
      <c r="N49">
        <f t="shared" si="64"/>
        <v>1.8127217078175963E-2</v>
      </c>
      <c r="O49">
        <f t="shared" si="64"/>
        <v>1.7886409716707966E-2</v>
      </c>
      <c r="P49">
        <f t="shared" si="64"/>
        <v>1.7647695173611814E-2</v>
      </c>
      <c r="Q49">
        <f t="shared" si="64"/>
        <v>1.7411057754420756E-2</v>
      </c>
      <c r="R49">
        <f t="shared" si="64"/>
        <v>1.7176481873769512E-2</v>
      </c>
      <c r="S49">
        <f t="shared" si="64"/>
        <v>1.6943952054670197E-2</v>
      </c>
      <c r="T49">
        <f t="shared" si="64"/>
        <v>1.671345292779286E-2</v>
      </c>
      <c r="U49">
        <f t="shared" si="64"/>
        <v>1.6484969230750657E-2</v>
      </c>
      <c r="V49">
        <f t="shared" si="64"/>
        <v>1.6258485807389655E-2</v>
      </c>
      <c r="W49">
        <f t="shared" si="64"/>
        <v>1.6033987607083175E-2</v>
      </c>
      <c r="X49">
        <f t="shared" si="65"/>
        <v>1.5811459684030686E-2</v>
      </c>
      <c r="Y49">
        <f t="shared" si="65"/>
        <v>1.5590887196561213E-2</v>
      </c>
      <c r="Z49">
        <f t="shared" si="65"/>
        <v>1.5372255406441234E-2</v>
      </c>
      <c r="AA49">
        <f t="shared" si="65"/>
        <v>1.5155549678187023E-2</v>
      </c>
      <c r="AB49">
        <f t="shared" si="65"/>
        <v>1.4940755478381435E-2</v>
      </c>
      <c r="AC49">
        <f t="shared" si="65"/>
        <v>1.4727858374995084E-2</v>
      </c>
      <c r="AD49">
        <f t="shared" si="65"/>
        <v>1.451684403671189E-2</v>
      </c>
      <c r="AE49">
        <f t="shared" si="65"/>
        <v>1.4307698232258987E-2</v>
      </c>
      <c r="AF49">
        <f t="shared" si="65"/>
        <v>1.4100406829740932E-2</v>
      </c>
      <c r="AG49">
        <f t="shared" si="65"/>
        <v>1.3894955795978201E-2</v>
      </c>
      <c r="AH49">
        <f t="shared" si="66"/>
        <v>1.3691331195849981E-2</v>
      </c>
      <c r="AI49">
        <f t="shared" si="66"/>
        <v>1.3489519191641172E-2</v>
      </c>
      <c r="AJ49">
        <f t="shared" si="66"/>
        <v>1.3289506042393592E-2</v>
      </c>
      <c r="AK49">
        <f t="shared" si="66"/>
        <v>1.3091278103261389E-2</v>
      </c>
      <c r="AL49">
        <f t="shared" si="66"/>
        <v>1.2894821824870596E-2</v>
      </c>
      <c r="AM49">
        <f t="shared" si="66"/>
        <v>1.2700123752682839E-2</v>
      </c>
      <c r="AN49">
        <f t="shared" si="66"/>
        <v>1.25071705263631E-2</v>
      </c>
      <c r="AO49">
        <f t="shared" si="66"/>
        <v>1.231594887915162E-2</v>
      </c>
      <c r="AP49">
        <f t="shared" si="66"/>
        <v>1.2126445637239823E-2</v>
      </c>
      <c r="AQ49">
        <f t="shared" si="66"/>
        <v>1.1938647719150259E-2</v>
      </c>
      <c r="AR49">
        <f t="shared" si="67"/>
        <v>1.1752542135120577E-2</v>
      </c>
      <c r="AS49">
        <f t="shared" si="67"/>
        <v>1.1568115986491467E-2</v>
      </c>
      <c r="AT49">
        <f t="shared" si="67"/>
        <v>1.1385356465098525E-2</v>
      </c>
      <c r="AU49">
        <f t="shared" si="67"/>
        <v>1.1204250852668102E-2</v>
      </c>
      <c r="AV49">
        <f t="shared" si="67"/>
        <v>1.1024786520216994E-2</v>
      </c>
      <c r="AW49">
        <f t="shared" si="67"/>
        <v>1.0846950927456064E-2</v>
      </c>
      <c r="AX49">
        <f t="shared" si="67"/>
        <v>9.6324334629519677E-3</v>
      </c>
      <c r="AY49">
        <f t="shared" si="67"/>
        <v>8.2223232556923789E-3</v>
      </c>
      <c r="AZ49">
        <f t="shared" si="67"/>
        <v>7.3941478622652872E-3</v>
      </c>
      <c r="BA49">
        <f t="shared" si="67"/>
        <v>6.766335104782294E-3</v>
      </c>
      <c r="BB49">
        <f t="shared" si="68"/>
        <v>6.253165274341139E-3</v>
      </c>
      <c r="BC49">
        <f t="shared" si="68"/>
        <v>5.8174383772868835E-3</v>
      </c>
      <c r="BD49">
        <f t="shared" si="68"/>
        <v>5.4387491866386322E-3</v>
      </c>
      <c r="BE49">
        <f t="shared" si="68"/>
        <v>5.1043645593147353E-3</v>
      </c>
      <c r="BF49">
        <f t="shared" si="68"/>
        <v>4.805655302327661E-3</v>
      </c>
      <c r="BG49">
        <f t="shared" si="68"/>
        <v>4.536427782218546E-3</v>
      </c>
      <c r="BH49">
        <f t="shared" si="68"/>
        <v>4.2920448473335376E-3</v>
      </c>
      <c r="BI49">
        <f t="shared" si="68"/>
        <v>4.0689208562896539E-3</v>
      </c>
      <c r="BJ49">
        <f t="shared" si="68"/>
        <v>3.8642119159401716E-3</v>
      </c>
      <c r="BK49">
        <f t="shared" si="68"/>
        <v>3.6756157755889122E-3</v>
      </c>
      <c r="BL49">
        <f t="shared" si="69"/>
        <v>3.5012370334819931E-3</v>
      </c>
      <c r="BM49">
        <f t="shared" si="69"/>
        <v>3.3394931450700322E-3</v>
      </c>
      <c r="BN49">
        <f t="shared" si="69"/>
        <v>3.1890469526720351E-3</v>
      </c>
      <c r="BO49">
        <f t="shared" si="69"/>
        <v>3.0487570422207673E-3</v>
      </c>
      <c r="BP49">
        <f t="shared" si="69"/>
        <v>2.9176404322306189E-3</v>
      </c>
      <c r="BQ49">
        <f t="shared" si="69"/>
        <v>2.7948440087764291E-3</v>
      </c>
      <c r="BR49">
        <f t="shared" si="69"/>
        <v>2.6796222995878597E-3</v>
      </c>
      <c r="BS49">
        <f t="shared" si="69"/>
        <v>2.5713199317188118E-3</v>
      </c>
      <c r="BT49">
        <f t="shared" si="69"/>
        <v>2.469357609042603E-3</v>
      </c>
      <c r="BU49">
        <f t="shared" si="69"/>
        <v>2.3732207755253472E-3</v>
      </c>
      <c r="BV49">
        <f t="shared" si="70"/>
        <v>2.2824503560495246E-3</v>
      </c>
      <c r="BW49">
        <f t="shared" si="70"/>
        <v>2.196635124235896E-3</v>
      </c>
      <c r="BX49">
        <f t="shared" si="70"/>
        <v>2.1154053587418647E-3</v>
      </c>
      <c r="BY49">
        <f t="shared" si="70"/>
        <v>2.0384275303816719E-3</v>
      </c>
      <c r="BZ49">
        <f t="shared" si="70"/>
        <v>1.965399821635936E-3</v>
      </c>
      <c r="CA49">
        <f t="shared" si="70"/>
        <v>1.8960483240658325E-3</v>
      </c>
      <c r="CB49">
        <f t="shared" si="70"/>
        <v>1.8301237921593348E-3</v>
      </c>
      <c r="CC49">
        <f t="shared" si="70"/>
        <v>1.7673988572139935E-3</v>
      </c>
      <c r="CD49">
        <f t="shared" si="70"/>
        <v>1.7076656241088164E-3</v>
      </c>
      <c r="CE49">
        <f t="shared" si="70"/>
        <v>1.6507335887345235E-3</v>
      </c>
      <c r="CF49">
        <f t="shared" si="71"/>
        <v>1.5964278255153326E-3</v>
      </c>
      <c r="CG49">
        <f t="shared" si="71"/>
        <v>1.5445874036521408E-3</v>
      </c>
      <c r="CH49">
        <f t="shared" si="71"/>
        <v>1.4950639980250257E-3</v>
      </c>
      <c r="CI49">
        <f t="shared" si="71"/>
        <v>1.4477206665426232E-3</v>
      </c>
      <c r="CJ49">
        <f t="shared" si="71"/>
        <v>1.4024307704403626E-3</v>
      </c>
      <c r="CK49">
        <f t="shared" si="71"/>
        <v>1.3590770178533709E-3</v>
      </c>
      <c r="CL49">
        <f t="shared" si="71"/>
        <v>1.3175506141101939E-3</v>
      </c>
      <c r="CM49">
        <f t="shared" si="71"/>
        <v>1.2777505047541723E-3</v>
      </c>
      <c r="CN49">
        <f t="shared" si="71"/>
        <v>1.2395826994120642E-3</v>
      </c>
      <c r="CO49">
        <f t="shared" si="71"/>
        <v>1.2029596663814957E-3</v>
      </c>
      <c r="CP49">
        <f t="shared" si="72"/>
        <v>1.1677997892686411E-3</v>
      </c>
      <c r="CQ49">
        <f t="shared" si="72"/>
        <v>1.1340268782294479E-3</v>
      </c>
      <c r="CR49">
        <f t="shared" si="72"/>
        <v>7.2936166166316858E-4</v>
      </c>
      <c r="CS49">
        <f t="shared" si="72"/>
        <v>4.7323437408877363E-4</v>
      </c>
      <c r="CT49">
        <f t="shared" si="72"/>
        <v>3.2738891225208335E-4</v>
      </c>
      <c r="CU49">
        <f t="shared" si="72"/>
        <v>2.2751188672888334E-4</v>
      </c>
      <c r="CV49">
        <f t="shared" si="72"/>
        <v>1.5518353609636558E-4</v>
      </c>
      <c r="CW49">
        <f t="shared" si="72"/>
        <v>1.0190283079987872E-4</v>
      </c>
      <c r="CX49">
        <f t="shared" si="72"/>
        <v>6.2865840870867472E-5</v>
      </c>
      <c r="CY49">
        <f t="shared" si="72"/>
        <v>3.5019434835114704E-5</v>
      </c>
      <c r="CZ49">
        <f t="shared" si="73"/>
        <v>1.6266547403565008E-5</v>
      </c>
      <c r="DA49">
        <f t="shared" si="73"/>
        <v>5.0848825313203119E-6</v>
      </c>
      <c r="DB49">
        <f t="shared" si="73"/>
        <v>3.2265888322848161E-7</v>
      </c>
      <c r="DC49">
        <f t="shared" si="73"/>
        <v>0</v>
      </c>
      <c r="DD49">
        <f t="shared" si="73"/>
        <v>0</v>
      </c>
      <c r="DE49">
        <f t="shared" si="73"/>
        <v>0</v>
      </c>
      <c r="DF49">
        <f t="shared" si="73"/>
        <v>0</v>
      </c>
      <c r="DG49">
        <f t="shared" si="73"/>
        <v>0</v>
      </c>
      <c r="DH49">
        <f t="shared" si="73"/>
        <v>0</v>
      </c>
      <c r="DI49">
        <f t="shared" si="73"/>
        <v>0</v>
      </c>
      <c r="DJ49">
        <f t="shared" si="74"/>
        <v>0</v>
      </c>
      <c r="DK49">
        <f t="shared" si="74"/>
        <v>0</v>
      </c>
      <c r="DL49">
        <f t="shared" si="74"/>
        <v>0</v>
      </c>
      <c r="DM49">
        <f t="shared" si="74"/>
        <v>0</v>
      </c>
      <c r="DN49">
        <f t="shared" si="74"/>
        <v>0</v>
      </c>
      <c r="DO49">
        <f t="shared" si="74"/>
        <v>0</v>
      </c>
      <c r="DP49">
        <f t="shared" si="74"/>
        <v>0</v>
      </c>
      <c r="DQ49">
        <f t="shared" si="74"/>
        <v>0</v>
      </c>
      <c r="DR49">
        <f t="shared" si="74"/>
        <v>0</v>
      </c>
      <c r="DS49">
        <f t="shared" si="74"/>
        <v>0</v>
      </c>
      <c r="DT49">
        <f t="shared" si="75"/>
        <v>0</v>
      </c>
      <c r="DU49">
        <f t="shared" si="75"/>
        <v>0</v>
      </c>
      <c r="DV49">
        <f t="shared" si="75"/>
        <v>0</v>
      </c>
      <c r="DW49">
        <f t="shared" si="75"/>
        <v>0</v>
      </c>
      <c r="DX49">
        <f t="shared" si="75"/>
        <v>0</v>
      </c>
      <c r="DY49">
        <f t="shared" si="75"/>
        <v>0</v>
      </c>
      <c r="DZ49">
        <f t="shared" si="75"/>
        <v>0</v>
      </c>
      <c r="EA49">
        <f t="shared" si="75"/>
        <v>0</v>
      </c>
      <c r="EB49">
        <f t="shared" si="75"/>
        <v>0</v>
      </c>
      <c r="EC49">
        <f t="shared" si="75"/>
        <v>0</v>
      </c>
      <c r="ED49">
        <f t="shared" si="76"/>
        <v>0</v>
      </c>
      <c r="EE49">
        <f t="shared" si="76"/>
        <v>0</v>
      </c>
      <c r="EF49">
        <f t="shared" si="76"/>
        <v>0</v>
      </c>
      <c r="EG49">
        <f t="shared" si="76"/>
        <v>0</v>
      </c>
      <c r="EH49">
        <f t="shared" si="76"/>
        <v>0</v>
      </c>
      <c r="EI49">
        <f t="shared" si="76"/>
        <v>0</v>
      </c>
      <c r="EJ49">
        <f t="shared" si="76"/>
        <v>0</v>
      </c>
      <c r="EK49">
        <f t="shared" si="76"/>
        <v>0</v>
      </c>
      <c r="EL49">
        <f t="shared" si="76"/>
        <v>0</v>
      </c>
      <c r="EM49">
        <f t="shared" si="76"/>
        <v>0</v>
      </c>
      <c r="EN49">
        <f t="shared" si="77"/>
        <v>0</v>
      </c>
      <c r="EO49">
        <f t="shared" si="77"/>
        <v>0</v>
      </c>
      <c r="EP49">
        <f t="shared" si="77"/>
        <v>0</v>
      </c>
      <c r="EQ49">
        <f t="shared" si="77"/>
        <v>0</v>
      </c>
      <c r="ER49">
        <f t="shared" si="77"/>
        <v>0</v>
      </c>
      <c r="ES49">
        <f t="shared" si="77"/>
        <v>0</v>
      </c>
      <c r="ET49">
        <f t="shared" si="77"/>
        <v>0</v>
      </c>
      <c r="EU49">
        <f t="shared" si="77"/>
        <v>0</v>
      </c>
      <c r="EV49">
        <f t="shared" si="77"/>
        <v>0</v>
      </c>
      <c r="EW49">
        <f t="shared" si="77"/>
        <v>0</v>
      </c>
      <c r="EX49">
        <f t="shared" si="77"/>
        <v>0</v>
      </c>
      <c r="EZ49">
        <f t="shared" si="17"/>
        <v>0.8564433966156364</v>
      </c>
      <c r="FB49">
        <f t="shared" si="15"/>
        <v>1.3532847043751517E-2</v>
      </c>
      <c r="FC49">
        <f t="shared" si="16"/>
        <v>0.24828513403684993</v>
      </c>
    </row>
    <row r="50" spans="1:159" x14ac:dyDescent="0.25">
      <c r="A50">
        <v>515</v>
      </c>
      <c r="B50" s="19">
        <f>'Input spectra'!Y49</f>
        <v>5.4881431446767701E-2</v>
      </c>
      <c r="C50">
        <f>'Input spectra'!D49</f>
        <v>0</v>
      </c>
      <c r="D50">
        <f t="shared" si="63"/>
        <v>2.0653927966864227E-2</v>
      </c>
      <c r="E50">
        <f t="shared" si="63"/>
        <v>2.0391296541581998E-2</v>
      </c>
      <c r="F50">
        <f t="shared" si="63"/>
        <v>2.013092125086911E-2</v>
      </c>
      <c r="G50">
        <f t="shared" si="63"/>
        <v>1.9872785265685672E-2</v>
      </c>
      <c r="H50">
        <f t="shared" si="63"/>
        <v>1.961687187362382E-2</v>
      </c>
      <c r="I50">
        <f t="shared" si="63"/>
        <v>1.9363164478135131E-2</v>
      </c>
      <c r="J50">
        <f t="shared" si="63"/>
        <v>1.911164659776305E-2</v>
      </c>
      <c r="K50">
        <f t="shared" si="63"/>
        <v>1.8862301865380182E-2</v>
      </c>
      <c r="L50">
        <f t="shared" si="63"/>
        <v>1.8615114027430543E-2</v>
      </c>
      <c r="M50">
        <f t="shared" si="63"/>
        <v>1.8370066943176656E-2</v>
      </c>
      <c r="N50">
        <f t="shared" si="64"/>
        <v>1.8127144583951486E-2</v>
      </c>
      <c r="O50">
        <f t="shared" si="64"/>
        <v>1.7886331032415177E-2</v>
      </c>
      <c r="P50">
        <f t="shared" si="64"/>
        <v>1.7647610481816602E-2</v>
      </c>
      <c r="Q50">
        <f t="shared" si="64"/>
        <v>1.7410967235259617E-2</v>
      </c>
      <c r="R50">
        <f t="shared" si="64"/>
        <v>1.7176385704974054E-2</v>
      </c>
      <c r="S50">
        <f t="shared" si="64"/>
        <v>1.6943850411591417E-2</v>
      </c>
      <c r="T50">
        <f t="shared" si="64"/>
        <v>1.6713345983425221E-2</v>
      </c>
      <c r="U50">
        <f t="shared" si="64"/>
        <v>1.6484857155755945E-2</v>
      </c>
      <c r="V50">
        <f t="shared" si="64"/>
        <v>1.6258368770120633E-2</v>
      </c>
      <c r="W50">
        <f t="shared" si="64"/>
        <v>1.6033865773607027E-2</v>
      </c>
      <c r="X50">
        <f t="shared" si="65"/>
        <v>1.5811333218152257E-2</v>
      </c>
      <c r="Y50">
        <f t="shared" si="65"/>
        <v>1.5590756259846041E-2</v>
      </c>
      <c r="Z50">
        <f t="shared" si="65"/>
        <v>1.5372120158238394E-2</v>
      </c>
      <c r="AA50">
        <f t="shared" si="65"/>
        <v>1.5155410275651747E-2</v>
      </c>
      <c r="AB50">
        <f t="shared" si="65"/>
        <v>1.494061207649755E-2</v>
      </c>
      <c r="AC50">
        <f t="shared" si="65"/>
        <v>1.472771112659726E-2</v>
      </c>
      <c r="AD50">
        <f t="shared" si="65"/>
        <v>1.4516693092507664E-2</v>
      </c>
      <c r="AE50">
        <f t="shared" si="65"/>
        <v>1.4307543740850618E-2</v>
      </c>
      <c r="AF50">
        <f t="shared" si="65"/>
        <v>1.4100248937647058E-2</v>
      </c>
      <c r="AG50">
        <f t="shared" si="65"/>
        <v>1.3894794647655296E-2</v>
      </c>
      <c r="AH50">
        <f t="shared" si="66"/>
        <v>1.3691166933713637E-2</v>
      </c>
      <c r="AI50">
        <f t="shared" si="66"/>
        <v>1.3489351956087171E-2</v>
      </c>
      <c r="AJ50">
        <f t="shared" si="66"/>
        <v>1.3289335971818821E-2</v>
      </c>
      <c r="AK50">
        <f t="shared" si="66"/>
        <v>1.3091105334084542E-2</v>
      </c>
      <c r="AL50">
        <f t="shared" si="66"/>
        <v>1.2894646491552714E-2</v>
      </c>
      <c r="AM50">
        <f t="shared" si="66"/>
        <v>1.2699945987747648E-2</v>
      </c>
      <c r="AN50">
        <f t="shared" si="66"/>
        <v>1.250699046041719E-2</v>
      </c>
      <c r="AO50">
        <f t="shared" si="66"/>
        <v>1.2315766640904427E-2</v>
      </c>
      <c r="AP50">
        <f t="shared" si="66"/>
        <v>1.2126261353523442E-2</v>
      </c>
      <c r="AQ50">
        <f t="shared" si="66"/>
        <v>1.193846151493908E-2</v>
      </c>
      <c r="AR50">
        <f t="shared" si="67"/>
        <v>1.1752354133550748E-2</v>
      </c>
      <c r="AS50">
        <f t="shared" si="67"/>
        <v>1.1567926308880176E-2</v>
      </c>
      <c r="AT50">
        <f t="shared" si="67"/>
        <v>1.1385165230963112E-2</v>
      </c>
      <c r="AU50">
        <f t="shared" si="67"/>
        <v>1.1204058179745015E-2</v>
      </c>
      <c r="AV50">
        <f t="shared" si="67"/>
        <v>1.1024592524480556E-2</v>
      </c>
      <c r="AW50">
        <f t="shared" si="67"/>
        <v>1.0846755723137079E-2</v>
      </c>
      <c r="AX50">
        <f t="shared" si="67"/>
        <v>9.6322562632464356E-3</v>
      </c>
      <c r="AY50">
        <f t="shared" si="67"/>
        <v>8.2221687083773882E-3</v>
      </c>
      <c r="AZ50">
        <f t="shared" si="67"/>
        <v>7.3940059243765201E-3</v>
      </c>
      <c r="BA50">
        <f t="shared" si="67"/>
        <v>6.7662025124321226E-3</v>
      </c>
      <c r="BB50">
        <f t="shared" si="68"/>
        <v>6.2530402372934397E-3</v>
      </c>
      <c r="BC50">
        <f t="shared" si="68"/>
        <v>5.8173197264843922E-3</v>
      </c>
      <c r="BD50">
        <f t="shared" si="68"/>
        <v>5.4386360844522561E-3</v>
      </c>
      <c r="BE50">
        <f t="shared" si="68"/>
        <v>5.1042563695708433E-3</v>
      </c>
      <c r="BF50">
        <f t="shared" si="68"/>
        <v>4.8055515220500203E-3</v>
      </c>
      <c r="BG50">
        <f t="shared" si="68"/>
        <v>4.5363280018609975E-3</v>
      </c>
      <c r="BH50">
        <f t="shared" si="68"/>
        <v>4.2919487258298245E-3</v>
      </c>
      <c r="BI50">
        <f t="shared" si="68"/>
        <v>4.0688281045018647E-3</v>
      </c>
      <c r="BJ50">
        <f t="shared" si="68"/>
        <v>3.8641222851895944E-3</v>
      </c>
      <c r="BK50">
        <f t="shared" si="68"/>
        <v>3.6755290494252155E-3</v>
      </c>
      <c r="BL50">
        <f t="shared" si="69"/>
        <v>3.5011530216037131E-3</v>
      </c>
      <c r="BM50">
        <f t="shared" si="69"/>
        <v>3.3394116787244564E-3</v>
      </c>
      <c r="BN50">
        <f t="shared" si="69"/>
        <v>3.1889678811024159E-3</v>
      </c>
      <c r="BO50">
        <f t="shared" si="69"/>
        <v>3.0486802298736139E-3</v>
      </c>
      <c r="BP50">
        <f t="shared" si="69"/>
        <v>2.9175657565265489E-3</v>
      </c>
      <c r="BQ50">
        <f t="shared" si="69"/>
        <v>2.7947713583067564E-3</v>
      </c>
      <c r="BR50">
        <f t="shared" si="69"/>
        <v>2.6795515726381414E-3</v>
      </c>
      <c r="BS50">
        <f t="shared" si="69"/>
        <v>2.571251035047197E-3</v>
      </c>
      <c r="BT50">
        <f t="shared" si="69"/>
        <v>2.4692904568593484E-3</v>
      </c>
      <c r="BU50">
        <f t="shared" si="69"/>
        <v>2.373155288633045E-3</v>
      </c>
      <c r="BV50">
        <f t="shared" si="70"/>
        <v>2.2823864611130765E-3</v>
      </c>
      <c r="BW50">
        <f t="shared" si="70"/>
        <v>2.1965727531582579E-3</v>
      </c>
      <c r="BX50">
        <f t="shared" si="70"/>
        <v>2.1153444481267739E-3</v>
      </c>
      <c r="BY50">
        <f t="shared" si="70"/>
        <v>2.038368021068489E-3</v>
      </c>
      <c r="BZ50">
        <f t="shared" si="70"/>
        <v>1.9653416582947063E-3</v>
      </c>
      <c r="CA50">
        <f t="shared" si="70"/>
        <v>1.8959914548429986E-3</v>
      </c>
      <c r="CB50">
        <f t="shared" si="70"/>
        <v>1.8300681683662988E-3</v>
      </c>
      <c r="CC50">
        <f t="shared" si="70"/>
        <v>1.7673444330521611E-3</v>
      </c>
      <c r="CD50">
        <f t="shared" si="70"/>
        <v>1.707612356425862E-3</v>
      </c>
      <c r="CE50">
        <f t="shared" si="70"/>
        <v>1.6506814368075107E-3</v>
      </c>
      <c r="CF50">
        <f t="shared" si="71"/>
        <v>1.5963767508570476E-3</v>
      </c>
      <c r="CG50">
        <f t="shared" si="71"/>
        <v>1.5445373698375782E-3</v>
      </c>
      <c r="CH50">
        <f t="shared" si="71"/>
        <v>1.4950149705354444E-3</v>
      </c>
      <c r="CI50">
        <f t="shared" si="71"/>
        <v>1.4476726126249778E-3</v>
      </c>
      <c r="CJ50">
        <f t="shared" si="71"/>
        <v>1.4023836589802457E-3</v>
      </c>
      <c r="CK50">
        <f t="shared" si="71"/>
        <v>1.3590308192598639E-3</v>
      </c>
      <c r="CL50">
        <f t="shared" si="71"/>
        <v>1.3175053002112526E-3</v>
      </c>
      <c r="CM50">
        <f t="shared" si="71"/>
        <v>1.277706048701358E-3</v>
      </c>
      <c r="CN50">
        <f t="shared" si="71"/>
        <v>1.239539075593593E-3</v>
      </c>
      <c r="CO50">
        <f t="shared" si="71"/>
        <v>1.2029168503427112E-3</v>
      </c>
      <c r="CP50">
        <f t="shared" si="72"/>
        <v>1.1677577576391278E-3</v>
      </c>
      <c r="CQ50">
        <f t="shared" si="72"/>
        <v>1.1339856086561065E-3</v>
      </c>
      <c r="CR50">
        <f t="shared" si="72"/>
        <v>7.2933482701470996E-4</v>
      </c>
      <c r="CS50">
        <f t="shared" si="72"/>
        <v>4.7321677361752273E-4</v>
      </c>
      <c r="CT50">
        <f t="shared" si="72"/>
        <v>3.2737660512178449E-4</v>
      </c>
      <c r="CU50">
        <f t="shared" si="72"/>
        <v>2.2750324317012823E-4</v>
      </c>
      <c r="CV50">
        <f t="shared" si="72"/>
        <v>1.5517757835451729E-4</v>
      </c>
      <c r="CW50">
        <f t="shared" si="72"/>
        <v>1.0189887783732421E-4</v>
      </c>
      <c r="CX50">
        <f t="shared" si="72"/>
        <v>6.2863377070956162E-5</v>
      </c>
      <c r="CY50">
        <f t="shared" si="72"/>
        <v>3.5018048370240419E-5</v>
      </c>
      <c r="CZ50">
        <f t="shared" si="73"/>
        <v>1.6265896884783097E-5</v>
      </c>
      <c r="DA50">
        <f t="shared" si="73"/>
        <v>5.0846771472916411E-6</v>
      </c>
      <c r="DB50">
        <f t="shared" si="73"/>
        <v>3.2264572164686046E-7</v>
      </c>
      <c r="DC50">
        <f t="shared" si="73"/>
        <v>0</v>
      </c>
      <c r="DD50">
        <f t="shared" si="73"/>
        <v>0</v>
      </c>
      <c r="DE50">
        <f t="shared" si="73"/>
        <v>0</v>
      </c>
      <c r="DF50">
        <f t="shared" si="73"/>
        <v>0</v>
      </c>
      <c r="DG50">
        <f t="shared" si="73"/>
        <v>0</v>
      </c>
      <c r="DH50">
        <f t="shared" si="73"/>
        <v>0</v>
      </c>
      <c r="DI50">
        <f t="shared" si="73"/>
        <v>0</v>
      </c>
      <c r="DJ50">
        <f t="shared" si="74"/>
        <v>0</v>
      </c>
      <c r="DK50">
        <f t="shared" si="74"/>
        <v>0</v>
      </c>
      <c r="DL50">
        <f t="shared" si="74"/>
        <v>0</v>
      </c>
      <c r="DM50">
        <f t="shared" si="74"/>
        <v>0</v>
      </c>
      <c r="DN50">
        <f t="shared" si="74"/>
        <v>0</v>
      </c>
      <c r="DO50">
        <f t="shared" si="74"/>
        <v>0</v>
      </c>
      <c r="DP50">
        <f t="shared" si="74"/>
        <v>0</v>
      </c>
      <c r="DQ50">
        <f t="shared" si="74"/>
        <v>0</v>
      </c>
      <c r="DR50">
        <f t="shared" si="74"/>
        <v>0</v>
      </c>
      <c r="DS50">
        <f t="shared" si="74"/>
        <v>0</v>
      </c>
      <c r="DT50">
        <f t="shared" si="75"/>
        <v>0</v>
      </c>
      <c r="DU50">
        <f t="shared" si="75"/>
        <v>0</v>
      </c>
      <c r="DV50">
        <f t="shared" si="75"/>
        <v>0</v>
      </c>
      <c r="DW50">
        <f t="shared" si="75"/>
        <v>0</v>
      </c>
      <c r="DX50">
        <f t="shared" si="75"/>
        <v>0</v>
      </c>
      <c r="DY50">
        <f t="shared" si="75"/>
        <v>0</v>
      </c>
      <c r="DZ50">
        <f t="shared" si="75"/>
        <v>0</v>
      </c>
      <c r="EA50">
        <f t="shared" si="75"/>
        <v>0</v>
      </c>
      <c r="EB50">
        <f t="shared" si="75"/>
        <v>0</v>
      </c>
      <c r="EC50">
        <f t="shared" si="75"/>
        <v>0</v>
      </c>
      <c r="ED50">
        <f t="shared" si="76"/>
        <v>0</v>
      </c>
      <c r="EE50">
        <f t="shared" si="76"/>
        <v>0</v>
      </c>
      <c r="EF50">
        <f t="shared" si="76"/>
        <v>0</v>
      </c>
      <c r="EG50">
        <f t="shared" si="76"/>
        <v>0</v>
      </c>
      <c r="EH50">
        <f t="shared" si="76"/>
        <v>0</v>
      </c>
      <c r="EI50">
        <f t="shared" si="76"/>
        <v>0</v>
      </c>
      <c r="EJ50">
        <f t="shared" si="76"/>
        <v>0</v>
      </c>
      <c r="EK50">
        <f t="shared" si="76"/>
        <v>0</v>
      </c>
      <c r="EL50">
        <f t="shared" si="76"/>
        <v>0</v>
      </c>
      <c r="EM50">
        <f t="shared" si="76"/>
        <v>0</v>
      </c>
      <c r="EN50">
        <f t="shared" si="77"/>
        <v>0</v>
      </c>
      <c r="EO50">
        <f t="shared" si="77"/>
        <v>0</v>
      </c>
      <c r="EP50">
        <f t="shared" si="77"/>
        <v>0</v>
      </c>
      <c r="EQ50">
        <f t="shared" si="77"/>
        <v>0</v>
      </c>
      <c r="ER50">
        <f t="shared" si="77"/>
        <v>0</v>
      </c>
      <c r="ES50">
        <f t="shared" si="77"/>
        <v>0</v>
      </c>
      <c r="ET50">
        <f t="shared" si="77"/>
        <v>0</v>
      </c>
      <c r="EU50">
        <f t="shared" si="77"/>
        <v>0</v>
      </c>
      <c r="EV50">
        <f t="shared" si="77"/>
        <v>0</v>
      </c>
      <c r="EW50">
        <f t="shared" si="77"/>
        <v>0</v>
      </c>
      <c r="EX50">
        <f t="shared" si="77"/>
        <v>0</v>
      </c>
      <c r="EZ50">
        <f t="shared" si="17"/>
        <v>0.8564341245818291</v>
      </c>
      <c r="FB50">
        <f t="shared" si="15"/>
        <v>1.3533819782536927E-2</v>
      </c>
      <c r="FC50">
        <f t="shared" si="16"/>
        <v>0.24828500907360848</v>
      </c>
    </row>
    <row r="51" spans="1:159" x14ac:dyDescent="0.25">
      <c r="A51">
        <v>520</v>
      </c>
      <c r="B51" s="19">
        <f>'Input spectra'!Y50</f>
        <v>5.4885430646927698E-2</v>
      </c>
      <c r="C51">
        <f>'Input spectra'!D50</f>
        <v>0</v>
      </c>
      <c r="D51">
        <f t="shared" si="63"/>
        <v>2.0653927966864227E-2</v>
      </c>
      <c r="E51">
        <f t="shared" si="63"/>
        <v>2.0391288386695992E-2</v>
      </c>
      <c r="F51">
        <f t="shared" si="63"/>
        <v>2.0130905149358853E-2</v>
      </c>
      <c r="G51">
        <f t="shared" si="63"/>
        <v>1.9872761423126172E-2</v>
      </c>
      <c r="H51">
        <f t="shared" si="63"/>
        <v>1.9616840492930065E-2</v>
      </c>
      <c r="I51">
        <f t="shared" si="63"/>
        <v>1.9363125759588606E-2</v>
      </c>
      <c r="J51">
        <f t="shared" si="63"/>
        <v>1.9111600739037993E-2</v>
      </c>
      <c r="K51">
        <f t="shared" si="63"/>
        <v>1.8862249061569643E-2</v>
      </c>
      <c r="L51">
        <f t="shared" si="63"/>
        <v>1.8615054471072218E-2</v>
      </c>
      <c r="M51">
        <f t="shared" si="63"/>
        <v>1.8370000824278452E-2</v>
      </c>
      <c r="N51">
        <f t="shared" si="64"/>
        <v>1.8127072090016925E-2</v>
      </c>
      <c r="O51">
        <f t="shared" si="64"/>
        <v>1.788625234846853E-2</v>
      </c>
      <c r="P51">
        <f t="shared" si="64"/>
        <v>1.7647525790427825E-2</v>
      </c>
      <c r="Q51">
        <f t="shared" si="64"/>
        <v>1.7410876716569081E-2</v>
      </c>
      <c r="R51">
        <f t="shared" si="64"/>
        <v>1.7176289536717026E-2</v>
      </c>
      <c r="S51">
        <f t="shared" si="64"/>
        <v>1.6943748769122368E-2</v>
      </c>
      <c r="T51">
        <f t="shared" si="64"/>
        <v>1.6713239039741881E-2</v>
      </c>
      <c r="U51">
        <f t="shared" si="64"/>
        <v>1.6484745081523183E-2</v>
      </c>
      <c r="V51">
        <f t="shared" si="64"/>
        <v>1.6258251733694103E-2</v>
      </c>
      <c r="W51">
        <f t="shared" si="64"/>
        <v>1.6033743941056621E-2</v>
      </c>
      <c r="X51">
        <f t="shared" si="65"/>
        <v>1.5811206753285342E-2</v>
      </c>
      <c r="Y51">
        <f t="shared" si="65"/>
        <v>1.5590625324230513E-2</v>
      </c>
      <c r="Z51">
        <f t="shared" si="65"/>
        <v>1.5371984911225491E-2</v>
      </c>
      <c r="AA51">
        <f t="shared" si="65"/>
        <v>1.5155270874398706E-2</v>
      </c>
      <c r="AB51">
        <f t="shared" si="65"/>
        <v>1.494046867599004E-2</v>
      </c>
      <c r="AC51">
        <f t="shared" si="65"/>
        <v>1.4727563879671612E-2</v>
      </c>
      <c r="AD51">
        <f t="shared" si="65"/>
        <v>1.451654214987293E-2</v>
      </c>
      <c r="AE51">
        <f t="shared" si="65"/>
        <v>1.430738925111041E-2</v>
      </c>
      <c r="AF51">
        <f t="shared" si="65"/>
        <v>1.4100091047321206E-2</v>
      </c>
      <c r="AG51">
        <f t="shared" si="65"/>
        <v>1.3894633501201323E-2</v>
      </c>
      <c r="AH51">
        <f t="shared" si="66"/>
        <v>1.3691002673548027E-2</v>
      </c>
      <c r="AI51">
        <f t="shared" si="66"/>
        <v>1.348918472260646E-2</v>
      </c>
      <c r="AJ51">
        <f t="shared" si="66"/>
        <v>1.3289165903420502E-2</v>
      </c>
      <c r="AK51">
        <f t="shared" si="66"/>
        <v>1.3090932567187774E-2</v>
      </c>
      <c r="AL51">
        <f t="shared" si="66"/>
        <v>1.2894471160618867E-2</v>
      </c>
      <c r="AM51">
        <f t="shared" si="66"/>
        <v>1.2699768225300648E-2</v>
      </c>
      <c r="AN51">
        <f t="shared" si="66"/>
        <v>1.2506810397063688E-2</v>
      </c>
      <c r="AO51">
        <f t="shared" si="66"/>
        <v>1.2315584405353797E-2</v>
      </c>
      <c r="AP51">
        <f t="shared" si="66"/>
        <v>1.2126077072607589E-2</v>
      </c>
      <c r="AQ51">
        <f t="shared" si="66"/>
        <v>1.1938275313632082E-2</v>
      </c>
      <c r="AR51">
        <f t="shared" si="67"/>
        <v>1.1752166134988315E-2</v>
      </c>
      <c r="AS51">
        <f t="shared" si="67"/>
        <v>1.1567736634378944E-2</v>
      </c>
      <c r="AT51">
        <f t="shared" si="67"/>
        <v>1.1384974000039759E-2</v>
      </c>
      <c r="AU51">
        <f t="shared" si="67"/>
        <v>1.1203865510135207E-2</v>
      </c>
      <c r="AV51">
        <f t="shared" si="67"/>
        <v>1.1024398532157725E-2</v>
      </c>
      <c r="AW51">
        <f t="shared" si="67"/>
        <v>1.0846560522331036E-2</v>
      </c>
      <c r="AX51">
        <f t="shared" si="67"/>
        <v>9.6320790668006917E-3</v>
      </c>
      <c r="AY51">
        <f t="shared" si="67"/>
        <v>8.2220141639672735E-3</v>
      </c>
      <c r="AZ51">
        <f t="shared" si="67"/>
        <v>7.3938639892123853E-3</v>
      </c>
      <c r="BA51">
        <f t="shared" si="67"/>
        <v>6.7660699226802113E-3</v>
      </c>
      <c r="BB51">
        <f t="shared" si="68"/>
        <v>6.2529152027459506E-3</v>
      </c>
      <c r="BC51">
        <f t="shared" si="68"/>
        <v>5.8172010781018645E-3</v>
      </c>
      <c r="BD51">
        <f t="shared" si="68"/>
        <v>5.4385229846179084E-3</v>
      </c>
      <c r="BE51">
        <f t="shared" si="68"/>
        <v>5.1041481821200883E-3</v>
      </c>
      <c r="BF51">
        <f t="shared" si="68"/>
        <v>4.8054477440135565E-3</v>
      </c>
      <c r="BG51">
        <f t="shared" si="68"/>
        <v>4.5362282236981527E-3</v>
      </c>
      <c r="BH51">
        <f t="shared" si="68"/>
        <v>4.2918526064787766E-3</v>
      </c>
      <c r="BI51">
        <f t="shared" si="68"/>
        <v>4.0687353548283667E-3</v>
      </c>
      <c r="BJ51">
        <f t="shared" si="68"/>
        <v>3.8640326565180078E-3</v>
      </c>
      <c r="BK51">
        <f t="shared" si="68"/>
        <v>3.6754423253078207E-3</v>
      </c>
      <c r="BL51">
        <f t="shared" si="69"/>
        <v>3.5010690117412884E-3</v>
      </c>
      <c r="BM51">
        <f t="shared" si="69"/>
        <v>3.3393302143662359E-3</v>
      </c>
      <c r="BN51">
        <f t="shared" si="69"/>
        <v>3.1888888114933525E-3</v>
      </c>
      <c r="BO51">
        <f t="shared" si="69"/>
        <v>3.048603419461718E-3</v>
      </c>
      <c r="BP51">
        <f t="shared" si="69"/>
        <v>2.917491082733769E-3</v>
      </c>
      <c r="BQ51">
        <f t="shared" si="69"/>
        <v>2.7946987097255912E-3</v>
      </c>
      <c r="BR51">
        <f t="shared" si="69"/>
        <v>2.6794808475552154E-3</v>
      </c>
      <c r="BS51">
        <f t="shared" si="69"/>
        <v>2.5711821402216169E-3</v>
      </c>
      <c r="BT51">
        <f t="shared" si="69"/>
        <v>2.469223306502242E-3</v>
      </c>
      <c r="BU51">
        <f t="shared" si="69"/>
        <v>2.3730898035477939E-3</v>
      </c>
      <c r="BV51">
        <f t="shared" si="70"/>
        <v>2.2823225679653031E-3</v>
      </c>
      <c r="BW51">
        <f t="shared" si="70"/>
        <v>2.1965103838515773E-3</v>
      </c>
      <c r="BX51">
        <f t="shared" si="70"/>
        <v>2.1152835392655315E-3</v>
      </c>
      <c r="BY51">
        <f t="shared" si="70"/>
        <v>2.0383085134926034E-3</v>
      </c>
      <c r="BZ51">
        <f t="shared" si="70"/>
        <v>1.9652834966747404E-3</v>
      </c>
      <c r="CA51">
        <f t="shared" si="70"/>
        <v>1.8959345873258734E-3</v>
      </c>
      <c r="CB51">
        <f t="shared" si="70"/>
        <v>1.8300125462638608E-3</v>
      </c>
      <c r="CC51">
        <f t="shared" si="70"/>
        <v>1.7672900105662303E-3</v>
      </c>
      <c r="CD51">
        <f t="shared" si="70"/>
        <v>1.7075590904044994E-3</v>
      </c>
      <c r="CE51">
        <f t="shared" si="70"/>
        <v>1.650629286528142E-3</v>
      </c>
      <c r="CF51">
        <f t="shared" si="71"/>
        <v>1.5963256778327975E-3</v>
      </c>
      <c r="CG51">
        <f t="shared" si="71"/>
        <v>1.5444873376437597E-3</v>
      </c>
      <c r="CH51">
        <f t="shared" si="71"/>
        <v>1.4949659446536155E-3</v>
      </c>
      <c r="CI51">
        <f t="shared" si="71"/>
        <v>1.4476245603023759E-3</v>
      </c>
      <c r="CJ51">
        <f t="shared" si="71"/>
        <v>1.4023365491027296E-3</v>
      </c>
      <c r="CK51">
        <f t="shared" si="71"/>
        <v>1.358984622236767E-3</v>
      </c>
      <c r="CL51">
        <f t="shared" si="71"/>
        <v>1.31745998787077E-3</v>
      </c>
      <c r="CM51">
        <f t="shared" si="71"/>
        <v>1.277661594195277E-3</v>
      </c>
      <c r="CN51">
        <f t="shared" si="71"/>
        <v>1.2394954533103452E-3</v>
      </c>
      <c r="CO51">
        <f t="shared" si="71"/>
        <v>1.2028740358278444E-3</v>
      </c>
      <c r="CP51">
        <f t="shared" si="72"/>
        <v>1.1677157275224225E-3</v>
      </c>
      <c r="CQ51">
        <f t="shared" si="72"/>
        <v>1.133944340584649E-3</v>
      </c>
      <c r="CR51">
        <f t="shared" si="72"/>
        <v>7.2930799335355035E-4</v>
      </c>
      <c r="CS51">
        <f t="shared" si="72"/>
        <v>4.73199173800866E-4</v>
      </c>
      <c r="CT51">
        <f t="shared" si="72"/>
        <v>3.2736429845413209E-4</v>
      </c>
      <c r="CU51">
        <f t="shared" si="72"/>
        <v>2.2749459993975617E-4</v>
      </c>
      <c r="CV51">
        <f t="shared" si="72"/>
        <v>1.5517162084139607E-4</v>
      </c>
      <c r="CW51">
        <f t="shared" si="72"/>
        <v>1.0189492502811094E-4</v>
      </c>
      <c r="CX51">
        <f t="shared" si="72"/>
        <v>6.2860913367604536E-5</v>
      </c>
      <c r="CY51">
        <f t="shared" si="72"/>
        <v>3.5016661960258043E-5</v>
      </c>
      <c r="CZ51">
        <f t="shared" si="73"/>
        <v>1.6265246392016196E-5</v>
      </c>
      <c r="DA51">
        <f t="shared" si="73"/>
        <v>5.0844717715586533E-6</v>
      </c>
      <c r="DB51">
        <f t="shared" si="73"/>
        <v>3.2263256060211326E-7</v>
      </c>
      <c r="DC51">
        <f t="shared" si="73"/>
        <v>0</v>
      </c>
      <c r="DD51">
        <f t="shared" si="73"/>
        <v>0</v>
      </c>
      <c r="DE51">
        <f t="shared" si="73"/>
        <v>0</v>
      </c>
      <c r="DF51">
        <f t="shared" si="73"/>
        <v>0</v>
      </c>
      <c r="DG51">
        <f t="shared" si="73"/>
        <v>0</v>
      </c>
      <c r="DH51">
        <f t="shared" si="73"/>
        <v>0</v>
      </c>
      <c r="DI51">
        <f t="shared" si="73"/>
        <v>0</v>
      </c>
      <c r="DJ51">
        <f t="shared" si="74"/>
        <v>0</v>
      </c>
      <c r="DK51">
        <f t="shared" si="74"/>
        <v>0</v>
      </c>
      <c r="DL51">
        <f t="shared" si="74"/>
        <v>0</v>
      </c>
      <c r="DM51">
        <f t="shared" si="74"/>
        <v>0</v>
      </c>
      <c r="DN51">
        <f t="shared" si="74"/>
        <v>0</v>
      </c>
      <c r="DO51">
        <f t="shared" si="74"/>
        <v>0</v>
      </c>
      <c r="DP51">
        <f t="shared" si="74"/>
        <v>0</v>
      </c>
      <c r="DQ51">
        <f t="shared" si="74"/>
        <v>0</v>
      </c>
      <c r="DR51">
        <f t="shared" si="74"/>
        <v>0</v>
      </c>
      <c r="DS51">
        <f t="shared" si="74"/>
        <v>0</v>
      </c>
      <c r="DT51">
        <f t="shared" si="75"/>
        <v>0</v>
      </c>
      <c r="DU51">
        <f t="shared" si="75"/>
        <v>0</v>
      </c>
      <c r="DV51">
        <f t="shared" si="75"/>
        <v>0</v>
      </c>
      <c r="DW51">
        <f t="shared" si="75"/>
        <v>0</v>
      </c>
      <c r="DX51">
        <f t="shared" si="75"/>
        <v>0</v>
      </c>
      <c r="DY51">
        <f t="shared" si="75"/>
        <v>0</v>
      </c>
      <c r="DZ51">
        <f t="shared" si="75"/>
        <v>0</v>
      </c>
      <c r="EA51">
        <f t="shared" si="75"/>
        <v>0</v>
      </c>
      <c r="EB51">
        <f t="shared" si="75"/>
        <v>0</v>
      </c>
      <c r="EC51">
        <f t="shared" si="75"/>
        <v>0</v>
      </c>
      <c r="ED51">
        <f t="shared" si="76"/>
        <v>0</v>
      </c>
      <c r="EE51">
        <f t="shared" si="76"/>
        <v>0</v>
      </c>
      <c r="EF51">
        <f t="shared" si="76"/>
        <v>0</v>
      </c>
      <c r="EG51">
        <f t="shared" si="76"/>
        <v>0</v>
      </c>
      <c r="EH51">
        <f t="shared" si="76"/>
        <v>0</v>
      </c>
      <c r="EI51">
        <f t="shared" si="76"/>
        <v>0</v>
      </c>
      <c r="EJ51">
        <f t="shared" si="76"/>
        <v>0</v>
      </c>
      <c r="EK51">
        <f t="shared" si="76"/>
        <v>0</v>
      </c>
      <c r="EL51">
        <f t="shared" si="76"/>
        <v>0</v>
      </c>
      <c r="EM51">
        <f t="shared" si="76"/>
        <v>0</v>
      </c>
      <c r="EN51">
        <f t="shared" si="77"/>
        <v>0</v>
      </c>
      <c r="EO51">
        <f t="shared" si="77"/>
        <v>0</v>
      </c>
      <c r="EP51">
        <f t="shared" si="77"/>
        <v>0</v>
      </c>
      <c r="EQ51">
        <f t="shared" si="77"/>
        <v>0</v>
      </c>
      <c r="ER51">
        <f t="shared" si="77"/>
        <v>0</v>
      </c>
      <c r="ES51">
        <f t="shared" si="77"/>
        <v>0</v>
      </c>
      <c r="ET51">
        <f t="shared" si="77"/>
        <v>0</v>
      </c>
      <c r="EU51">
        <f t="shared" si="77"/>
        <v>0</v>
      </c>
      <c r="EV51">
        <f t="shared" si="77"/>
        <v>0</v>
      </c>
      <c r="EW51">
        <f t="shared" si="77"/>
        <v>0</v>
      </c>
      <c r="EX51">
        <f t="shared" si="77"/>
        <v>0</v>
      </c>
      <c r="EZ51">
        <f t="shared" si="17"/>
        <v>0.85642485270486923</v>
      </c>
      <c r="FB51">
        <f t="shared" si="15"/>
        <v>1.3534792519377226E-2</v>
      </c>
      <c r="FC51">
        <f t="shared" si="16"/>
        <v>0.24828488411036376</v>
      </c>
    </row>
    <row r="52" spans="1:159" x14ac:dyDescent="0.25">
      <c r="A52">
        <v>525</v>
      </c>
      <c r="B52" s="19">
        <f>'Input spectra'!Y51</f>
        <v>5.4889429847087598E-2</v>
      </c>
      <c r="C52">
        <f>'Input spectra'!D51</f>
        <v>0</v>
      </c>
      <c r="D52">
        <f t="shared" si="63"/>
        <v>2.0653927966864227E-2</v>
      </c>
      <c r="E52">
        <f t="shared" si="63"/>
        <v>2.0391280231813243E-2</v>
      </c>
      <c r="F52">
        <f t="shared" si="63"/>
        <v>2.0130889047861471E-2</v>
      </c>
      <c r="G52">
        <f t="shared" si="63"/>
        <v>1.9872737580595278E-2</v>
      </c>
      <c r="H52">
        <f t="shared" si="63"/>
        <v>1.9616809112286509E-2</v>
      </c>
      <c r="I52">
        <f t="shared" si="63"/>
        <v>1.9363087041119498E-2</v>
      </c>
      <c r="J52">
        <f t="shared" si="63"/>
        <v>1.9111554880422973E-2</v>
      </c>
      <c r="K52">
        <f t="shared" si="63"/>
        <v>1.8862196257906933E-2</v>
      </c>
      <c r="L52">
        <f t="shared" si="63"/>
        <v>1.8614994914904433E-2</v>
      </c>
      <c r="M52">
        <f t="shared" si="63"/>
        <v>1.8369934705618231E-2</v>
      </c>
      <c r="N52">
        <f t="shared" si="64"/>
        <v>1.8126999596372283E-2</v>
      </c>
      <c r="O52">
        <f t="shared" si="64"/>
        <v>1.788617366486802E-2</v>
      </c>
      <c r="P52">
        <f t="shared" si="64"/>
        <v>1.7647441099445486E-2</v>
      </c>
      <c r="Q52">
        <f t="shared" si="64"/>
        <v>1.7410786198349147E-2</v>
      </c>
      <c r="R52">
        <f t="shared" si="64"/>
        <v>1.7176193368998439E-2</v>
      </c>
      <c r="S52">
        <f t="shared" si="64"/>
        <v>1.6943647127263053E-2</v>
      </c>
      <c r="T52">
        <f t="shared" si="64"/>
        <v>1.6713132096742845E-2</v>
      </c>
      <c r="U52">
        <f t="shared" si="64"/>
        <v>1.6484633008052373E-2</v>
      </c>
      <c r="V52">
        <f t="shared" si="64"/>
        <v>1.6258134698110067E-2</v>
      </c>
      <c r="W52">
        <f t="shared" si="64"/>
        <v>1.6033622109431957E-2</v>
      </c>
      <c r="X52">
        <f t="shared" si="65"/>
        <v>1.5811080289429947E-2</v>
      </c>
      <c r="Y52">
        <f t="shared" si="65"/>
        <v>1.559049438971462E-2</v>
      </c>
      <c r="Z52">
        <f t="shared" si="65"/>
        <v>1.5371849665402521E-2</v>
      </c>
      <c r="AA52">
        <f t="shared" si="65"/>
        <v>1.5155131474427899E-2</v>
      </c>
      <c r="AB52">
        <f t="shared" si="65"/>
        <v>1.4940325276858896E-2</v>
      </c>
      <c r="AC52">
        <f t="shared" si="65"/>
        <v>1.4727416634218138E-2</v>
      </c>
      <c r="AD52">
        <f t="shared" si="65"/>
        <v>1.4516391208807683E-2</v>
      </c>
      <c r="AE52">
        <f t="shared" si="65"/>
        <v>1.4307234763038352E-2</v>
      </c>
      <c r="AF52">
        <f t="shared" si="65"/>
        <v>1.4099933158763369E-2</v>
      </c>
      <c r="AG52">
        <f t="shared" si="65"/>
        <v>1.3894472356616269E-2</v>
      </c>
      <c r="AH52">
        <f t="shared" si="66"/>
        <v>1.3690838415353138E-2</v>
      </c>
      <c r="AI52">
        <f t="shared" si="66"/>
        <v>1.3489017491199023E-2</v>
      </c>
      <c r="AJ52">
        <f t="shared" si="66"/>
        <v>1.3288995837198612E-2</v>
      </c>
      <c r="AK52">
        <f t="shared" si="66"/>
        <v>1.3090759802571062E-2</v>
      </c>
      <c r="AL52">
        <f t="shared" si="66"/>
        <v>1.2894295832069032E-2</v>
      </c>
      <c r="AM52">
        <f t="shared" si="66"/>
        <v>1.2699590465341812E-2</v>
      </c>
      <c r="AN52">
        <f t="shared" si="66"/>
        <v>1.2506630336302567E-2</v>
      </c>
      <c r="AO52">
        <f t="shared" si="66"/>
        <v>1.2315402172499698E-2</v>
      </c>
      <c r="AP52">
        <f t="shared" si="66"/>
        <v>1.212589279449223E-2</v>
      </c>
      <c r="AQ52">
        <f t="shared" si="66"/>
        <v>1.1938089115229224E-2</v>
      </c>
      <c r="AR52">
        <f t="shared" si="67"/>
        <v>1.1751978139433239E-2</v>
      </c>
      <c r="AS52">
        <f t="shared" si="67"/>
        <v>1.1567546962987733E-2</v>
      </c>
      <c r="AT52">
        <f t="shared" si="67"/>
        <v>1.1384782772328421E-2</v>
      </c>
      <c r="AU52">
        <f t="shared" si="67"/>
        <v>1.1203672843838631E-2</v>
      </c>
      <c r="AV52">
        <f t="shared" si="67"/>
        <v>1.1024204543248452E-2</v>
      </c>
      <c r="AW52">
        <f t="shared" si="67"/>
        <v>1.0846365325037877E-2</v>
      </c>
      <c r="AX52">
        <f t="shared" si="67"/>
        <v>9.6319018736146858E-3</v>
      </c>
      <c r="AY52">
        <f t="shared" si="67"/>
        <v>8.221859622461988E-3</v>
      </c>
      <c r="AZ52">
        <f t="shared" si="67"/>
        <v>7.3937220567728392E-3</v>
      </c>
      <c r="BA52">
        <f t="shared" si="67"/>
        <v>6.7659373355265185E-3</v>
      </c>
      <c r="BB52">
        <f t="shared" si="68"/>
        <v>6.2527901706986326E-3</v>
      </c>
      <c r="BC52">
        <f t="shared" si="68"/>
        <v>5.8170824321392587E-3</v>
      </c>
      <c r="BD52">
        <f t="shared" si="68"/>
        <v>5.4384098871355438E-3</v>
      </c>
      <c r="BE52">
        <f t="shared" si="68"/>
        <v>5.1040399969624279E-3</v>
      </c>
      <c r="BF52">
        <f t="shared" si="68"/>
        <v>4.8053439682182297E-3</v>
      </c>
      <c r="BG52">
        <f t="shared" si="68"/>
        <v>4.5361284477299663E-3</v>
      </c>
      <c r="BH52">
        <f t="shared" si="68"/>
        <v>4.2917564892803496E-3</v>
      </c>
      <c r="BI52">
        <f t="shared" si="68"/>
        <v>4.068642607269116E-3</v>
      </c>
      <c r="BJ52">
        <f t="shared" si="68"/>
        <v>3.8639430299253694E-3</v>
      </c>
      <c r="BK52">
        <f t="shared" si="68"/>
        <v>3.6753556032366832E-3</v>
      </c>
      <c r="BL52">
        <f t="shared" si="69"/>
        <v>3.5009850038946757E-3</v>
      </c>
      <c r="BM52">
        <f t="shared" si="69"/>
        <v>3.3392487519953253E-3</v>
      </c>
      <c r="BN52">
        <f t="shared" si="69"/>
        <v>3.1888097438448016E-3</v>
      </c>
      <c r="BO52">
        <f t="shared" si="69"/>
        <v>3.0485266109850349E-3</v>
      </c>
      <c r="BP52">
        <f t="shared" si="69"/>
        <v>2.9174164108522324E-3</v>
      </c>
      <c r="BQ52">
        <f t="shared" si="69"/>
        <v>2.7946260630328894E-3</v>
      </c>
      <c r="BR52">
        <f t="shared" si="69"/>
        <v>2.6794101243390344E-3</v>
      </c>
      <c r="BS52">
        <f t="shared" si="69"/>
        <v>2.5711132472420262E-3</v>
      </c>
      <c r="BT52">
        <f t="shared" si="69"/>
        <v>2.4691561579712365E-3</v>
      </c>
      <c r="BU52">
        <f t="shared" si="69"/>
        <v>2.3730243202695462E-3</v>
      </c>
      <c r="BV52">
        <f t="shared" si="70"/>
        <v>2.2822586766061562E-3</v>
      </c>
      <c r="BW52">
        <f t="shared" si="70"/>
        <v>2.1964480163158074E-3</v>
      </c>
      <c r="BX52">
        <f t="shared" si="70"/>
        <v>2.1152226321580893E-3</v>
      </c>
      <c r="BY52">
        <f t="shared" si="70"/>
        <v>2.0382490076539675E-3</v>
      </c>
      <c r="BZ52">
        <f t="shared" si="70"/>
        <v>1.9652253367759905E-3</v>
      </c>
      <c r="CA52">
        <f t="shared" si="70"/>
        <v>1.8958777215144081E-3</v>
      </c>
      <c r="CB52">
        <f t="shared" si="70"/>
        <v>1.8299569258519719E-3</v>
      </c>
      <c r="CC52">
        <f t="shared" si="70"/>
        <v>1.7672355897561526E-3</v>
      </c>
      <c r="CD52">
        <f t="shared" si="70"/>
        <v>1.7075058260446801E-3</v>
      </c>
      <c r="CE52">
        <f t="shared" si="70"/>
        <v>1.6505771378963674E-3</v>
      </c>
      <c r="CF52">
        <f t="shared" si="71"/>
        <v>1.5962746064425322E-3</v>
      </c>
      <c r="CG52">
        <f t="shared" si="71"/>
        <v>1.5444373070706353E-3</v>
      </c>
      <c r="CH52">
        <f t="shared" si="71"/>
        <v>1.4949169203794892E-3</v>
      </c>
      <c r="CI52">
        <f t="shared" si="71"/>
        <v>1.4475765095747666E-3</v>
      </c>
      <c r="CJ52">
        <f t="shared" si="71"/>
        <v>1.402289440807763E-3</v>
      </c>
      <c r="CK52">
        <f t="shared" si="71"/>
        <v>1.3589384267840296E-3</v>
      </c>
      <c r="CL52">
        <f t="shared" si="71"/>
        <v>1.317414677088694E-3</v>
      </c>
      <c r="CM52">
        <f t="shared" si="71"/>
        <v>1.2776171412358776E-3</v>
      </c>
      <c r="CN52">
        <f t="shared" si="71"/>
        <v>1.2394518325622688E-3</v>
      </c>
      <c r="CO52">
        <f t="shared" si="71"/>
        <v>1.2028312228368437E-3</v>
      </c>
      <c r="CP52">
        <f t="shared" si="72"/>
        <v>1.1676736989184725E-3</v>
      </c>
      <c r="CQ52">
        <f t="shared" si="72"/>
        <v>1.1339030740150225E-3</v>
      </c>
      <c r="CR52">
        <f t="shared" si="72"/>
        <v>7.292811606796544E-4</v>
      </c>
      <c r="CS52">
        <f t="shared" si="72"/>
        <v>4.7318157463877985E-4</v>
      </c>
      <c r="CT52">
        <f t="shared" si="72"/>
        <v>3.2735199224910951E-4</v>
      </c>
      <c r="CU52">
        <f t="shared" si="72"/>
        <v>2.2748595703775518E-4</v>
      </c>
      <c r="CV52">
        <f t="shared" si="72"/>
        <v>1.5516566355699331E-4</v>
      </c>
      <c r="CW52">
        <f t="shared" si="72"/>
        <v>1.0189097237223311E-4</v>
      </c>
      <c r="CX52">
        <f t="shared" si="72"/>
        <v>6.2858449760808932E-5</v>
      </c>
      <c r="CY52">
        <f t="shared" si="72"/>
        <v>3.5015275605165469E-5</v>
      </c>
      <c r="CZ52">
        <f t="shared" si="73"/>
        <v>1.6264595925263297E-5</v>
      </c>
      <c r="DA52">
        <f t="shared" si="73"/>
        <v>5.0842664041210243E-6</v>
      </c>
      <c r="DB52">
        <f t="shared" si="73"/>
        <v>3.2261940009421871E-7</v>
      </c>
      <c r="DC52">
        <f t="shared" si="73"/>
        <v>0</v>
      </c>
      <c r="DD52">
        <f t="shared" si="73"/>
        <v>0</v>
      </c>
      <c r="DE52">
        <f t="shared" si="73"/>
        <v>0</v>
      </c>
      <c r="DF52">
        <f t="shared" si="73"/>
        <v>0</v>
      </c>
      <c r="DG52">
        <f t="shared" si="73"/>
        <v>0</v>
      </c>
      <c r="DH52">
        <f t="shared" si="73"/>
        <v>0</v>
      </c>
      <c r="DI52">
        <f t="shared" si="73"/>
        <v>0</v>
      </c>
      <c r="DJ52">
        <f t="shared" si="74"/>
        <v>0</v>
      </c>
      <c r="DK52">
        <f t="shared" si="74"/>
        <v>0</v>
      </c>
      <c r="DL52">
        <f t="shared" si="74"/>
        <v>0</v>
      </c>
      <c r="DM52">
        <f t="shared" si="74"/>
        <v>0</v>
      </c>
      <c r="DN52">
        <f t="shared" si="74"/>
        <v>0</v>
      </c>
      <c r="DO52">
        <f t="shared" si="74"/>
        <v>0</v>
      </c>
      <c r="DP52">
        <f t="shared" si="74"/>
        <v>0</v>
      </c>
      <c r="DQ52">
        <f t="shared" si="74"/>
        <v>0</v>
      </c>
      <c r="DR52">
        <f t="shared" si="74"/>
        <v>0</v>
      </c>
      <c r="DS52">
        <f t="shared" si="74"/>
        <v>0</v>
      </c>
      <c r="DT52">
        <f t="shared" si="75"/>
        <v>0</v>
      </c>
      <c r="DU52">
        <f t="shared" si="75"/>
        <v>0</v>
      </c>
      <c r="DV52">
        <f t="shared" si="75"/>
        <v>0</v>
      </c>
      <c r="DW52">
        <f t="shared" si="75"/>
        <v>0</v>
      </c>
      <c r="DX52">
        <f t="shared" si="75"/>
        <v>0</v>
      </c>
      <c r="DY52">
        <f t="shared" si="75"/>
        <v>0</v>
      </c>
      <c r="DZ52">
        <f t="shared" si="75"/>
        <v>0</v>
      </c>
      <c r="EA52">
        <f t="shared" si="75"/>
        <v>0</v>
      </c>
      <c r="EB52">
        <f t="shared" si="75"/>
        <v>0</v>
      </c>
      <c r="EC52">
        <f t="shared" si="75"/>
        <v>0</v>
      </c>
      <c r="ED52">
        <f t="shared" si="76"/>
        <v>0</v>
      </c>
      <c r="EE52">
        <f t="shared" si="76"/>
        <v>0</v>
      </c>
      <c r="EF52">
        <f t="shared" si="76"/>
        <v>0</v>
      </c>
      <c r="EG52">
        <f t="shared" si="76"/>
        <v>0</v>
      </c>
      <c r="EH52">
        <f t="shared" si="76"/>
        <v>0</v>
      </c>
      <c r="EI52">
        <f t="shared" si="76"/>
        <v>0</v>
      </c>
      <c r="EJ52">
        <f t="shared" si="76"/>
        <v>0</v>
      </c>
      <c r="EK52">
        <f t="shared" si="76"/>
        <v>0</v>
      </c>
      <c r="EL52">
        <f t="shared" si="76"/>
        <v>0</v>
      </c>
      <c r="EM52">
        <f t="shared" si="76"/>
        <v>0</v>
      </c>
      <c r="EN52">
        <f t="shared" si="77"/>
        <v>0</v>
      </c>
      <c r="EO52">
        <f t="shared" si="77"/>
        <v>0</v>
      </c>
      <c r="EP52">
        <f t="shared" si="77"/>
        <v>0</v>
      </c>
      <c r="EQ52">
        <f t="shared" si="77"/>
        <v>0</v>
      </c>
      <c r="ER52">
        <f t="shared" si="77"/>
        <v>0</v>
      </c>
      <c r="ES52">
        <f t="shared" si="77"/>
        <v>0</v>
      </c>
      <c r="ET52">
        <f t="shared" si="77"/>
        <v>0</v>
      </c>
      <c r="EU52">
        <f t="shared" si="77"/>
        <v>0</v>
      </c>
      <c r="EV52">
        <f t="shared" si="77"/>
        <v>0</v>
      </c>
      <c r="EW52">
        <f t="shared" si="77"/>
        <v>0</v>
      </c>
      <c r="EX52">
        <f t="shared" si="77"/>
        <v>0</v>
      </c>
      <c r="EZ52">
        <f t="shared" si="17"/>
        <v>0.85641558098475357</v>
      </c>
      <c r="FB52">
        <f t="shared" si="15"/>
        <v>1.3535765254272469E-2</v>
      </c>
      <c r="FC52">
        <f t="shared" si="16"/>
        <v>0.24828475914712478</v>
      </c>
    </row>
    <row r="53" spans="1:159" x14ac:dyDescent="0.25">
      <c r="A53">
        <v>530</v>
      </c>
      <c r="B53" s="19">
        <f>'Input spectra'!Y52</f>
        <v>5.4893429047247602E-2</v>
      </c>
      <c r="C53">
        <f>'Input spectra'!D52</f>
        <v>0</v>
      </c>
      <c r="D53">
        <f t="shared" ref="D53:M62" si="78">D$2*EXP(- D$1 * ($C53*_c2+$B53))</f>
        <v>2.0653927966864227E-2</v>
      </c>
      <c r="E53">
        <f t="shared" si="78"/>
        <v>2.0391272076933756E-2</v>
      </c>
      <c r="F53">
        <f t="shared" si="78"/>
        <v>2.0130872946376971E-2</v>
      </c>
      <c r="G53">
        <f t="shared" si="78"/>
        <v>1.9872713738092986E-2</v>
      </c>
      <c r="H53">
        <f t="shared" si="78"/>
        <v>1.9616777731693152E-2</v>
      </c>
      <c r="I53">
        <f t="shared" si="78"/>
        <v>1.9363048322727811E-2</v>
      </c>
      <c r="J53">
        <f t="shared" si="78"/>
        <v>1.911150902191799E-2</v>
      </c>
      <c r="K53">
        <f t="shared" si="78"/>
        <v>1.8862143454392039E-2</v>
      </c>
      <c r="L53">
        <f t="shared" si="78"/>
        <v>1.8614935358927189E-2</v>
      </c>
      <c r="M53">
        <f t="shared" si="78"/>
        <v>1.8369868587195991E-2</v>
      </c>
      <c r="N53">
        <f t="shared" ref="N53:W62" si="79">N$2*EXP(- N$1 * ($C53*_c2+$B53))</f>
        <v>1.8126927103017554E-2</v>
      </c>
      <c r="O53">
        <f t="shared" si="79"/>
        <v>1.7886094981613646E-2</v>
      </c>
      <c r="P53">
        <f t="shared" si="79"/>
        <v>1.7647356408869583E-2</v>
      </c>
      <c r="Q53">
        <f t="shared" si="79"/>
        <v>1.7410695680599809E-2</v>
      </c>
      <c r="R53">
        <f t="shared" si="79"/>
        <v>1.7176097201818275E-2</v>
      </c>
      <c r="S53">
        <f t="shared" si="79"/>
        <v>1.6943545486013463E-2</v>
      </c>
      <c r="T53">
        <f t="shared" si="79"/>
        <v>1.6713025154428105E-2</v>
      </c>
      <c r="U53">
        <f t="shared" si="79"/>
        <v>1.6484520935343507E-2</v>
      </c>
      <c r="V53">
        <f t="shared" si="79"/>
        <v>1.6258017663368516E-2</v>
      </c>
      <c r="W53">
        <f t="shared" si="79"/>
        <v>1.6033500278733018E-2</v>
      </c>
      <c r="X53">
        <f t="shared" ref="X53:AG62" si="80">X$2*EXP(- X$1 * ($C53*_c2+$B53))</f>
        <v>1.5810953826586049E-2</v>
      </c>
      <c r="Y53">
        <f t="shared" si="80"/>
        <v>1.5590363456298349E-2</v>
      </c>
      <c r="Z53">
        <f t="shared" si="80"/>
        <v>1.5371714420769468E-2</v>
      </c>
      <c r="AA53">
        <f t="shared" si="80"/>
        <v>1.5154992075739306E-2</v>
      </c>
      <c r="AB53">
        <f t="shared" si="80"/>
        <v>1.4940181879104099E-2</v>
      </c>
      <c r="AC53">
        <f t="shared" si="80"/>
        <v>1.4727269390236813E-2</v>
      </c>
      <c r="AD53">
        <f t="shared" si="80"/>
        <v>1.4516240269311895E-2</v>
      </c>
      <c r="AE53">
        <f t="shared" si="80"/>
        <v>1.430708027663442E-2</v>
      </c>
      <c r="AF53">
        <f t="shared" si="80"/>
        <v>1.4099775271973515E-2</v>
      </c>
      <c r="AG53">
        <f t="shared" si="80"/>
        <v>1.3894311213900104E-2</v>
      </c>
      <c r="AH53">
        <f t="shared" ref="AH53:AQ62" si="81">AH$2*EXP(- AH$1 * ($C53*_c2+$B53))</f>
        <v>1.3690674159128936E-2</v>
      </c>
      <c r="AI53">
        <f t="shared" si="81"/>
        <v>1.348885026186482E-2</v>
      </c>
      <c r="AJ53">
        <f t="shared" si="81"/>
        <v>1.3288825773153113E-2</v>
      </c>
      <c r="AK53">
        <f t="shared" si="81"/>
        <v>1.3090587040234369E-2</v>
      </c>
      <c r="AL53">
        <f t="shared" si="81"/>
        <v>1.2894120505903169E-2</v>
      </c>
      <c r="AM53">
        <f t="shared" si="81"/>
        <v>1.2699412707871095E-2</v>
      </c>
      <c r="AN53">
        <f t="shared" si="81"/>
        <v>1.2506450278133779E-2</v>
      </c>
      <c r="AO53">
        <f t="shared" si="81"/>
        <v>1.2315219942342082E-2</v>
      </c>
      <c r="AP53">
        <f t="shared" si="81"/>
        <v>1.2125708519177309E-2</v>
      </c>
      <c r="AQ53">
        <f t="shared" si="81"/>
        <v>1.1937902919730453E-2</v>
      </c>
      <c r="AR53">
        <f t="shared" ref="AR53:BA62" si="82">AR$2*EXP(- AR$1 * ($C53*_c2+$B53))</f>
        <v>1.175179014688546E-2</v>
      </c>
      <c r="AS53">
        <f t="shared" si="82"/>
        <v>1.1567357294706478E-2</v>
      </c>
      <c r="AT53">
        <f t="shared" si="82"/>
        <v>1.1384591547829035E-2</v>
      </c>
      <c r="AU53">
        <f t="shared" si="82"/>
        <v>1.1203480180855218E-2</v>
      </c>
      <c r="AV53">
        <f t="shared" si="82"/>
        <v>1.1024010557752666E-2</v>
      </c>
      <c r="AW53">
        <f t="shared" si="82"/>
        <v>1.084617013125753E-2</v>
      </c>
      <c r="AX53">
        <f t="shared" si="82"/>
        <v>9.6317246836883467E-3</v>
      </c>
      <c r="AY53">
        <f t="shared" si="82"/>
        <v>8.2217050838614726E-3</v>
      </c>
      <c r="AZ53">
        <f t="shared" si="82"/>
        <v>7.3935801270578203E-3</v>
      </c>
      <c r="BA53">
        <f t="shared" si="82"/>
        <v>6.7658047509709853E-3</v>
      </c>
      <c r="BB53">
        <f t="shared" ref="BB53:BK62" si="83">BB$2*EXP(- BB$1 * ($C53*_c2+$B53))</f>
        <v>6.2526651411514266E-3</v>
      </c>
      <c r="BC53">
        <f t="shared" si="83"/>
        <v>5.8169637885965193E-3</v>
      </c>
      <c r="BD53">
        <f t="shared" si="83"/>
        <v>5.4382967920051104E-3</v>
      </c>
      <c r="BE53">
        <f t="shared" si="83"/>
        <v>5.1039318140978064E-3</v>
      </c>
      <c r="BF53">
        <f t="shared" si="83"/>
        <v>4.8052401946639843E-3</v>
      </c>
      <c r="BG53">
        <f t="shared" si="83"/>
        <v>4.5360286739563856E-3</v>
      </c>
      <c r="BH53">
        <f t="shared" si="83"/>
        <v>4.2916603742344907E-3</v>
      </c>
      <c r="BI53">
        <f t="shared" si="83"/>
        <v>4.0685498618240603E-3</v>
      </c>
      <c r="BJ53">
        <f t="shared" si="83"/>
        <v>3.8638534054116253E-3</v>
      </c>
      <c r="BK53">
        <f t="shared" si="83"/>
        <v>3.6752688832117513E-3</v>
      </c>
      <c r="BL53">
        <f t="shared" ref="BL53:BU62" si="84">BL$2*EXP(- BL$1 * ($C53*_c2+$B53))</f>
        <v>3.5009009980638216E-3</v>
      </c>
      <c r="BM53">
        <f t="shared" si="84"/>
        <v>3.3391672916116737E-3</v>
      </c>
      <c r="BN53">
        <f t="shared" si="84"/>
        <v>3.1887306781567099E-3</v>
      </c>
      <c r="BO53">
        <f t="shared" si="84"/>
        <v>3.0484498044435126E-3</v>
      </c>
      <c r="BP53">
        <f t="shared" si="84"/>
        <v>2.9173417408818879E-3</v>
      </c>
      <c r="BQ53">
        <f t="shared" si="84"/>
        <v>2.7945534182285971E-3</v>
      </c>
      <c r="BR53">
        <f t="shared" si="84"/>
        <v>2.6793394029895473E-3</v>
      </c>
      <c r="BS53">
        <f t="shared" si="84"/>
        <v>2.5710443561083713E-3</v>
      </c>
      <c r="BT53">
        <f t="shared" si="84"/>
        <v>2.4690890112662794E-3</v>
      </c>
      <c r="BU53">
        <f t="shared" si="84"/>
        <v>2.3729588387982488E-3</v>
      </c>
      <c r="BV53">
        <f t="shared" ref="BV53:CE62" si="85">BV$2*EXP(- BV$1 * ($C53*_c2+$B53))</f>
        <v>2.2821947870355825E-3</v>
      </c>
      <c r="BW53">
        <f t="shared" si="85"/>
        <v>2.1963856505508948E-3</v>
      </c>
      <c r="BX53">
        <f t="shared" si="85"/>
        <v>2.1151617268043948E-3</v>
      </c>
      <c r="BY53">
        <f t="shared" si="85"/>
        <v>2.0381895035525279E-3</v>
      </c>
      <c r="BZ53">
        <f t="shared" si="85"/>
        <v>1.965167178598402E-3</v>
      </c>
      <c r="CA53">
        <f t="shared" si="85"/>
        <v>1.8958208574085494E-3</v>
      </c>
      <c r="CB53">
        <f t="shared" si="85"/>
        <v>1.8299013071305789E-3</v>
      </c>
      <c r="CC53">
        <f t="shared" si="85"/>
        <v>1.7671811706218734E-3</v>
      </c>
      <c r="CD53">
        <f t="shared" si="85"/>
        <v>1.7074525633463491E-3</v>
      </c>
      <c r="CE53">
        <f t="shared" si="85"/>
        <v>1.6505249909121329E-3</v>
      </c>
      <c r="CF53">
        <f t="shared" ref="CF53:CO62" si="86">CF$2*EXP(- CF$1 * ($C53*_c2+$B53))</f>
        <v>1.5962235366861973E-3</v>
      </c>
      <c r="CG53">
        <f t="shared" si="86"/>
        <v>1.54438727811815E-3</v>
      </c>
      <c r="CH53">
        <f t="shared" si="86"/>
        <v>1.4948678977130096E-3</v>
      </c>
      <c r="CI53">
        <f t="shared" si="86"/>
        <v>1.4475284604420948E-3</v>
      </c>
      <c r="CJ53">
        <f t="shared" si="86"/>
        <v>1.4022423340952913E-3</v>
      </c>
      <c r="CK53">
        <f t="shared" si="86"/>
        <v>1.3588922329015956E-3</v>
      </c>
      <c r="CL53">
        <f t="shared" si="86"/>
        <v>1.3173693678649697E-3</v>
      </c>
      <c r="CM53">
        <f t="shared" si="86"/>
        <v>1.2775726898231038E-3</v>
      </c>
      <c r="CN53">
        <f t="shared" si="86"/>
        <v>1.2394082133493072E-3</v>
      </c>
      <c r="CO53">
        <f t="shared" si="86"/>
        <v>1.2027884113696523E-3</v>
      </c>
      <c r="CP53">
        <f t="shared" ref="CP53:CY62" si="87">CP$2*EXP(- CP$1 * ($C53*_c2+$B53))</f>
        <v>1.1676316718272216E-3</v>
      </c>
      <c r="CQ53">
        <f t="shared" si="87"/>
        <v>1.1338618089471704E-3</v>
      </c>
      <c r="CR53">
        <f t="shared" si="87"/>
        <v>7.2925432899298447E-4</v>
      </c>
      <c r="CS53">
        <f t="shared" si="87"/>
        <v>4.7316397613123885E-4</v>
      </c>
      <c r="CT53">
        <f t="shared" si="87"/>
        <v>3.2733968650669872E-4</v>
      </c>
      <c r="CU53">
        <f t="shared" si="87"/>
        <v>2.2747731446411235E-4</v>
      </c>
      <c r="CV53">
        <f t="shared" si="87"/>
        <v>1.5515970650129999E-4</v>
      </c>
      <c r="CW53">
        <f t="shared" si="87"/>
        <v>1.018870198696846E-4</v>
      </c>
      <c r="CX53">
        <f t="shared" si="87"/>
        <v>6.2855986250565462E-5</v>
      </c>
      <c r="CY53">
        <f t="shared" si="87"/>
        <v>3.501388930496046E-5</v>
      </c>
      <c r="CZ53">
        <f t="shared" ref="CZ53:DI62" si="88">CZ$2*EXP(- CZ$1 * ($C53*_c2+$B53))</f>
        <v>1.6263945484523332E-5</v>
      </c>
      <c r="DA53">
        <f t="shared" si="88"/>
        <v>5.0840610449784068E-6</v>
      </c>
      <c r="DB53">
        <f t="shared" si="88"/>
        <v>3.2260624012315422E-7</v>
      </c>
      <c r="DC53">
        <f t="shared" si="88"/>
        <v>0</v>
      </c>
      <c r="DD53">
        <f t="shared" si="88"/>
        <v>0</v>
      </c>
      <c r="DE53">
        <f t="shared" si="88"/>
        <v>0</v>
      </c>
      <c r="DF53">
        <f t="shared" si="88"/>
        <v>0</v>
      </c>
      <c r="DG53">
        <f t="shared" si="88"/>
        <v>0</v>
      </c>
      <c r="DH53">
        <f t="shared" si="88"/>
        <v>0</v>
      </c>
      <c r="DI53">
        <f t="shared" si="88"/>
        <v>0</v>
      </c>
      <c r="DJ53">
        <f t="shared" ref="DJ53:DS62" si="89">DJ$2*EXP(- DJ$1 * ($C53*_c2+$B53))</f>
        <v>0</v>
      </c>
      <c r="DK53">
        <f t="shared" si="89"/>
        <v>0</v>
      </c>
      <c r="DL53">
        <f t="shared" si="89"/>
        <v>0</v>
      </c>
      <c r="DM53">
        <f t="shared" si="89"/>
        <v>0</v>
      </c>
      <c r="DN53">
        <f t="shared" si="89"/>
        <v>0</v>
      </c>
      <c r="DO53">
        <f t="shared" si="89"/>
        <v>0</v>
      </c>
      <c r="DP53">
        <f t="shared" si="89"/>
        <v>0</v>
      </c>
      <c r="DQ53">
        <f t="shared" si="89"/>
        <v>0</v>
      </c>
      <c r="DR53">
        <f t="shared" si="89"/>
        <v>0</v>
      </c>
      <c r="DS53">
        <f t="shared" si="89"/>
        <v>0</v>
      </c>
      <c r="DT53">
        <f t="shared" ref="DT53:EC62" si="90">DT$2*EXP(- DT$1 * ($C53*_c2+$B53))</f>
        <v>0</v>
      </c>
      <c r="DU53">
        <f t="shared" si="90"/>
        <v>0</v>
      </c>
      <c r="DV53">
        <f t="shared" si="90"/>
        <v>0</v>
      </c>
      <c r="DW53">
        <f t="shared" si="90"/>
        <v>0</v>
      </c>
      <c r="DX53">
        <f t="shared" si="90"/>
        <v>0</v>
      </c>
      <c r="DY53">
        <f t="shared" si="90"/>
        <v>0</v>
      </c>
      <c r="DZ53">
        <f t="shared" si="90"/>
        <v>0</v>
      </c>
      <c r="EA53">
        <f t="shared" si="90"/>
        <v>0</v>
      </c>
      <c r="EB53">
        <f t="shared" si="90"/>
        <v>0</v>
      </c>
      <c r="EC53">
        <f t="shared" si="90"/>
        <v>0</v>
      </c>
      <c r="ED53">
        <f t="shared" ref="ED53:EM62" si="91">ED$2*EXP(- ED$1 * ($C53*_c2+$B53))</f>
        <v>0</v>
      </c>
      <c r="EE53">
        <f t="shared" si="91"/>
        <v>0</v>
      </c>
      <c r="EF53">
        <f t="shared" si="91"/>
        <v>0</v>
      </c>
      <c r="EG53">
        <f t="shared" si="91"/>
        <v>0</v>
      </c>
      <c r="EH53">
        <f t="shared" si="91"/>
        <v>0</v>
      </c>
      <c r="EI53">
        <f t="shared" si="91"/>
        <v>0</v>
      </c>
      <c r="EJ53">
        <f t="shared" si="91"/>
        <v>0</v>
      </c>
      <c r="EK53">
        <f t="shared" si="91"/>
        <v>0</v>
      </c>
      <c r="EL53">
        <f t="shared" si="91"/>
        <v>0</v>
      </c>
      <c r="EM53">
        <f t="shared" si="91"/>
        <v>0</v>
      </c>
      <c r="EN53">
        <f t="shared" ref="EN53:EX62" si="92">EN$2*EXP(- EN$1 * ($C53*_c2+$B53))</f>
        <v>0</v>
      </c>
      <c r="EO53">
        <f t="shared" si="92"/>
        <v>0</v>
      </c>
      <c r="EP53">
        <f t="shared" si="92"/>
        <v>0</v>
      </c>
      <c r="EQ53">
        <f t="shared" si="92"/>
        <v>0</v>
      </c>
      <c r="ER53">
        <f t="shared" si="92"/>
        <v>0</v>
      </c>
      <c r="ES53">
        <f t="shared" si="92"/>
        <v>0</v>
      </c>
      <c r="ET53">
        <f t="shared" si="92"/>
        <v>0</v>
      </c>
      <c r="EU53">
        <f t="shared" si="92"/>
        <v>0</v>
      </c>
      <c r="EV53">
        <f t="shared" si="92"/>
        <v>0</v>
      </c>
      <c r="EW53">
        <f t="shared" si="92"/>
        <v>0</v>
      </c>
      <c r="EX53">
        <f t="shared" si="92"/>
        <v>0</v>
      </c>
      <c r="EZ53">
        <f t="shared" si="17"/>
        <v>0.856406309421478</v>
      </c>
      <c r="FB53">
        <f t="shared" si="15"/>
        <v>1.3536737987222658E-2</v>
      </c>
      <c r="FC53">
        <f t="shared" si="16"/>
        <v>0.24828463418388647</v>
      </c>
    </row>
    <row r="54" spans="1:159" x14ac:dyDescent="0.25">
      <c r="A54">
        <v>535</v>
      </c>
      <c r="B54" s="19">
        <f>'Input spectra'!Y53</f>
        <v>5.4897428247407599E-2</v>
      </c>
      <c r="C54">
        <f>'Input spectra'!D53</f>
        <v>0</v>
      </c>
      <c r="D54">
        <f t="shared" si="78"/>
        <v>2.0653927966864227E-2</v>
      </c>
      <c r="E54">
        <f t="shared" si="78"/>
        <v>2.0391263922057531E-2</v>
      </c>
      <c r="F54">
        <f t="shared" si="78"/>
        <v>2.013085684490535E-2</v>
      </c>
      <c r="G54">
        <f t="shared" si="78"/>
        <v>1.98726898956193E-2</v>
      </c>
      <c r="H54">
        <f t="shared" si="78"/>
        <v>1.9616746351149995E-2</v>
      </c>
      <c r="I54">
        <f t="shared" si="78"/>
        <v>1.9363009604413547E-2</v>
      </c>
      <c r="J54">
        <f t="shared" si="78"/>
        <v>1.9111463163523044E-2</v>
      </c>
      <c r="K54">
        <f t="shared" si="78"/>
        <v>1.8862090651024961E-2</v>
      </c>
      <c r="L54">
        <f t="shared" si="78"/>
        <v>1.8614875803140488E-2</v>
      </c>
      <c r="M54">
        <f t="shared" si="78"/>
        <v>1.8369802469011726E-2</v>
      </c>
      <c r="N54">
        <f t="shared" si="79"/>
        <v>1.8126854609952739E-2</v>
      </c>
      <c r="O54">
        <f t="shared" si="79"/>
        <v>1.7886016298705412E-2</v>
      </c>
      <c r="P54">
        <f t="shared" si="79"/>
        <v>1.7647271718700109E-2</v>
      </c>
      <c r="Q54">
        <f t="shared" si="79"/>
        <v>1.7410605163321071E-2</v>
      </c>
      <c r="R54">
        <f t="shared" si="79"/>
        <v>1.7176001035176539E-2</v>
      </c>
      <c r="S54">
        <f t="shared" si="79"/>
        <v>1.6943443845373597E-2</v>
      </c>
      <c r="T54">
        <f t="shared" si="79"/>
        <v>1.6712918212797655E-2</v>
      </c>
      <c r="U54">
        <f t="shared" si="79"/>
        <v>1.6484408863396582E-2</v>
      </c>
      <c r="V54">
        <f t="shared" si="79"/>
        <v>1.6257900629469441E-2</v>
      </c>
      <c r="W54">
        <f t="shared" si="79"/>
        <v>1.6033378448959811E-2</v>
      </c>
      <c r="X54">
        <f t="shared" si="80"/>
        <v>1.581082736475365E-2</v>
      </c>
      <c r="Y54">
        <f t="shared" si="80"/>
        <v>1.5590232523981694E-2</v>
      </c>
      <c r="Z54">
        <f t="shared" si="80"/>
        <v>1.5371579177326325E-2</v>
      </c>
      <c r="AA54">
        <f t="shared" si="80"/>
        <v>1.5154852678332918E-2</v>
      </c>
      <c r="AB54">
        <f t="shared" si="80"/>
        <v>1.4940038482725636E-2</v>
      </c>
      <c r="AC54">
        <f t="shared" si="80"/>
        <v>1.4727122147727626E-2</v>
      </c>
      <c r="AD54">
        <f t="shared" si="80"/>
        <v>1.4516089331385557E-2</v>
      </c>
      <c r="AE54">
        <f t="shared" si="80"/>
        <v>1.4306925791898597E-2</v>
      </c>
      <c r="AF54">
        <f t="shared" si="80"/>
        <v>1.4099617386951629E-2</v>
      </c>
      <c r="AG54">
        <f t="shared" si="80"/>
        <v>1.3894150073052811E-2</v>
      </c>
      <c r="AH54">
        <f t="shared" si="81"/>
        <v>1.3690509904875402E-2</v>
      </c>
      <c r="AI54">
        <f t="shared" si="81"/>
        <v>1.3488683034603835E-2</v>
      </c>
      <c r="AJ54">
        <f t="shared" si="81"/>
        <v>1.3288655711283988E-2</v>
      </c>
      <c r="AK54">
        <f t="shared" si="81"/>
        <v>1.3090414280177666E-2</v>
      </c>
      <c r="AL54">
        <f t="shared" si="81"/>
        <v>1.2893945182121249E-2</v>
      </c>
      <c r="AM54">
        <f t="shared" si="81"/>
        <v>1.2699234952888468E-2</v>
      </c>
      <c r="AN54">
        <f t="shared" si="81"/>
        <v>1.250627022255729E-2</v>
      </c>
      <c r="AO54">
        <f t="shared" si="81"/>
        <v>1.2315037714880912E-2</v>
      </c>
      <c r="AP54">
        <f t="shared" si="81"/>
        <v>1.2125524246662796E-2</v>
      </c>
      <c r="AQ54">
        <f t="shared" si="81"/>
        <v>1.1937716727135729E-2</v>
      </c>
      <c r="AR54">
        <f t="shared" si="82"/>
        <v>1.1751602157344936E-2</v>
      </c>
      <c r="AS54">
        <f t="shared" si="82"/>
        <v>1.1567167629535136E-2</v>
      </c>
      <c r="AT54">
        <f t="shared" si="82"/>
        <v>1.1384400326541552E-2</v>
      </c>
      <c r="AU54">
        <f t="shared" si="82"/>
        <v>1.1203287521184917E-2</v>
      </c>
      <c r="AV54">
        <f t="shared" si="82"/>
        <v>1.1023816575670312E-2</v>
      </c>
      <c r="AW54">
        <f t="shared" si="82"/>
        <v>1.0845974940989938E-2</v>
      </c>
      <c r="AX54">
        <f t="shared" si="82"/>
        <v>9.6315474970216225E-3</v>
      </c>
      <c r="AY54">
        <f t="shared" si="82"/>
        <v>8.2215505481656754E-3</v>
      </c>
      <c r="AZ54">
        <f t="shared" si="82"/>
        <v>7.3934382000672809E-3</v>
      </c>
      <c r="BA54">
        <f t="shared" si="82"/>
        <v>6.7656721690135639E-3</v>
      </c>
      <c r="BB54">
        <f t="shared" si="83"/>
        <v>6.2525401141042868E-3</v>
      </c>
      <c r="BC54">
        <f t="shared" si="83"/>
        <v>5.8168451474735995E-3</v>
      </c>
      <c r="BD54">
        <f t="shared" si="83"/>
        <v>5.4381836992265604E-3</v>
      </c>
      <c r="BE54">
        <f t="shared" si="83"/>
        <v>5.1038236335261798E-3</v>
      </c>
      <c r="BF54">
        <f t="shared" si="83"/>
        <v>4.8051364233507752E-3</v>
      </c>
      <c r="BG54">
        <f t="shared" si="83"/>
        <v>4.5359289023773645E-3</v>
      </c>
      <c r="BH54">
        <f t="shared" si="83"/>
        <v>4.2915642613411539E-3</v>
      </c>
      <c r="BI54">
        <f t="shared" si="83"/>
        <v>4.0684571184931547E-3</v>
      </c>
      <c r="BJ54">
        <f t="shared" si="83"/>
        <v>3.8637637829767304E-3</v>
      </c>
      <c r="BK54">
        <f t="shared" si="83"/>
        <v>3.6751821652329787E-3</v>
      </c>
      <c r="BL54">
        <f t="shared" si="84"/>
        <v>3.5008169942486803E-3</v>
      </c>
      <c r="BM54">
        <f t="shared" si="84"/>
        <v>3.3390858332152337E-3</v>
      </c>
      <c r="BN54">
        <f t="shared" si="84"/>
        <v>3.1886516144290309E-3</v>
      </c>
      <c r="BO54">
        <f t="shared" si="84"/>
        <v>3.048372999837103E-3</v>
      </c>
      <c r="BP54">
        <f t="shared" si="84"/>
        <v>2.9172670728226878E-3</v>
      </c>
      <c r="BQ54">
        <f t="shared" si="84"/>
        <v>2.794480775312668E-3</v>
      </c>
      <c r="BR54">
        <f t="shared" si="84"/>
        <v>2.6792686835067055E-3</v>
      </c>
      <c r="BS54">
        <f t="shared" si="84"/>
        <v>2.5709754668206053E-3</v>
      </c>
      <c r="BT54">
        <f t="shared" si="84"/>
        <v>2.4690218663873231E-3</v>
      </c>
      <c r="BU54">
        <f t="shared" si="84"/>
        <v>2.3728933591338542E-3</v>
      </c>
      <c r="BV54">
        <f t="shared" si="85"/>
        <v>2.2821308992535348E-3</v>
      </c>
      <c r="BW54">
        <f t="shared" si="85"/>
        <v>2.1963232865567905E-3</v>
      </c>
      <c r="BX54">
        <f t="shared" si="85"/>
        <v>2.1151008232043987E-3</v>
      </c>
      <c r="BY54">
        <f t="shared" si="85"/>
        <v>2.0381300011882353E-3</v>
      </c>
      <c r="BZ54">
        <f t="shared" si="85"/>
        <v>1.9651090221419264E-3</v>
      </c>
      <c r="CA54">
        <f t="shared" si="85"/>
        <v>1.895763995008247E-3</v>
      </c>
      <c r="CB54">
        <f t="shared" si="85"/>
        <v>1.829845690099631E-3</v>
      </c>
      <c r="CC54">
        <f t="shared" si="85"/>
        <v>1.7671267531633426E-3</v>
      </c>
      <c r="CD54">
        <f t="shared" si="85"/>
        <v>1.7073993023094562E-3</v>
      </c>
      <c r="CE54">
        <f t="shared" si="85"/>
        <v>1.6504728455753878E-3</v>
      </c>
      <c r="CF54">
        <f t="shared" si="86"/>
        <v>1.5961724685637417E-3</v>
      </c>
      <c r="CG54">
        <f t="shared" si="86"/>
        <v>1.544337250786252E-3</v>
      </c>
      <c r="CH54">
        <f t="shared" si="86"/>
        <v>1.494818876654126E-3</v>
      </c>
      <c r="CI54">
        <f t="shared" si="86"/>
        <v>1.4474804129043087E-3</v>
      </c>
      <c r="CJ54">
        <f t="shared" si="86"/>
        <v>1.4021952289652619E-3</v>
      </c>
      <c r="CK54">
        <f t="shared" si="86"/>
        <v>1.3588460405894126E-3</v>
      </c>
      <c r="CL54">
        <f t="shared" si="86"/>
        <v>1.3173240601995443E-3</v>
      </c>
      <c r="CM54">
        <f t="shared" si="86"/>
        <v>1.2775282399569031E-3</v>
      </c>
      <c r="CN54">
        <f t="shared" si="86"/>
        <v>1.2393645956714084E-3</v>
      </c>
      <c r="CO54">
        <f t="shared" si="86"/>
        <v>1.2027456014262175E-3</v>
      </c>
      <c r="CP54">
        <f t="shared" si="87"/>
        <v>1.1675896462486162E-3</v>
      </c>
      <c r="CQ54">
        <f t="shared" si="87"/>
        <v>1.133820545381039E-3</v>
      </c>
      <c r="CR54">
        <f t="shared" si="87"/>
        <v>7.2922749829350524E-4</v>
      </c>
      <c r="CS54">
        <f t="shared" si="87"/>
        <v>4.7314637827821938E-4</v>
      </c>
      <c r="CT54">
        <f t="shared" si="87"/>
        <v>3.2732738122688267E-4</v>
      </c>
      <c r="CU54">
        <f t="shared" si="87"/>
        <v>2.2746867221881543E-4</v>
      </c>
      <c r="CV54">
        <f t="shared" si="87"/>
        <v>1.5515374967430752E-4</v>
      </c>
      <c r="CW54">
        <f t="shared" si="87"/>
        <v>1.0188306752045952E-4</v>
      </c>
      <c r="CX54">
        <f t="shared" si="87"/>
        <v>6.2853522836870372E-5</v>
      </c>
      <c r="CY54">
        <f t="shared" si="87"/>
        <v>3.5012503059640876E-5</v>
      </c>
      <c r="CZ54">
        <f t="shared" si="88"/>
        <v>1.6263295069795271E-5</v>
      </c>
      <c r="DA54">
        <f t="shared" si="88"/>
        <v>5.0838556941304729E-6</v>
      </c>
      <c r="DB54">
        <f t="shared" si="88"/>
        <v>3.2259308068889818E-7</v>
      </c>
      <c r="DC54">
        <f t="shared" si="88"/>
        <v>0</v>
      </c>
      <c r="DD54">
        <f t="shared" si="88"/>
        <v>0</v>
      </c>
      <c r="DE54">
        <f t="shared" si="88"/>
        <v>0</v>
      </c>
      <c r="DF54">
        <f t="shared" si="88"/>
        <v>0</v>
      </c>
      <c r="DG54">
        <f t="shared" si="88"/>
        <v>0</v>
      </c>
      <c r="DH54">
        <f t="shared" si="88"/>
        <v>0</v>
      </c>
      <c r="DI54">
        <f t="shared" si="88"/>
        <v>0</v>
      </c>
      <c r="DJ54">
        <f t="shared" si="89"/>
        <v>0</v>
      </c>
      <c r="DK54">
        <f t="shared" si="89"/>
        <v>0</v>
      </c>
      <c r="DL54">
        <f t="shared" si="89"/>
        <v>0</v>
      </c>
      <c r="DM54">
        <f t="shared" si="89"/>
        <v>0</v>
      </c>
      <c r="DN54">
        <f t="shared" si="89"/>
        <v>0</v>
      </c>
      <c r="DO54">
        <f t="shared" si="89"/>
        <v>0</v>
      </c>
      <c r="DP54">
        <f t="shared" si="89"/>
        <v>0</v>
      </c>
      <c r="DQ54">
        <f t="shared" si="89"/>
        <v>0</v>
      </c>
      <c r="DR54">
        <f t="shared" si="89"/>
        <v>0</v>
      </c>
      <c r="DS54">
        <f t="shared" si="89"/>
        <v>0</v>
      </c>
      <c r="DT54">
        <f t="shared" si="90"/>
        <v>0</v>
      </c>
      <c r="DU54">
        <f t="shared" si="90"/>
        <v>0</v>
      </c>
      <c r="DV54">
        <f t="shared" si="90"/>
        <v>0</v>
      </c>
      <c r="DW54">
        <f t="shared" si="90"/>
        <v>0</v>
      </c>
      <c r="DX54">
        <f t="shared" si="90"/>
        <v>0</v>
      </c>
      <c r="DY54">
        <f t="shared" si="90"/>
        <v>0</v>
      </c>
      <c r="DZ54">
        <f t="shared" si="90"/>
        <v>0</v>
      </c>
      <c r="EA54">
        <f t="shared" si="90"/>
        <v>0</v>
      </c>
      <c r="EB54">
        <f t="shared" si="90"/>
        <v>0</v>
      </c>
      <c r="EC54">
        <f t="shared" si="90"/>
        <v>0</v>
      </c>
      <c r="ED54">
        <f t="shared" si="91"/>
        <v>0</v>
      </c>
      <c r="EE54">
        <f t="shared" si="91"/>
        <v>0</v>
      </c>
      <c r="EF54">
        <f t="shared" si="91"/>
        <v>0</v>
      </c>
      <c r="EG54">
        <f t="shared" si="91"/>
        <v>0</v>
      </c>
      <c r="EH54">
        <f t="shared" si="91"/>
        <v>0</v>
      </c>
      <c r="EI54">
        <f t="shared" si="91"/>
        <v>0</v>
      </c>
      <c r="EJ54">
        <f t="shared" si="91"/>
        <v>0</v>
      </c>
      <c r="EK54">
        <f t="shared" si="91"/>
        <v>0</v>
      </c>
      <c r="EL54">
        <f t="shared" si="91"/>
        <v>0</v>
      </c>
      <c r="EM54">
        <f t="shared" si="91"/>
        <v>0</v>
      </c>
      <c r="EN54">
        <f t="shared" si="92"/>
        <v>0</v>
      </c>
      <c r="EO54">
        <f t="shared" si="92"/>
        <v>0</v>
      </c>
      <c r="EP54">
        <f t="shared" si="92"/>
        <v>0</v>
      </c>
      <c r="EQ54">
        <f t="shared" si="92"/>
        <v>0</v>
      </c>
      <c r="ER54">
        <f t="shared" si="92"/>
        <v>0</v>
      </c>
      <c r="ES54">
        <f t="shared" si="92"/>
        <v>0</v>
      </c>
      <c r="ET54">
        <f t="shared" si="92"/>
        <v>0</v>
      </c>
      <c r="EU54">
        <f t="shared" si="92"/>
        <v>0</v>
      </c>
      <c r="EV54">
        <f t="shared" si="92"/>
        <v>0</v>
      </c>
      <c r="EW54">
        <f t="shared" si="92"/>
        <v>0</v>
      </c>
      <c r="EX54">
        <f t="shared" si="92"/>
        <v>0</v>
      </c>
      <c r="EZ54">
        <f t="shared" si="17"/>
        <v>0.85639703801503941</v>
      </c>
      <c r="FB54">
        <f t="shared" si="15"/>
        <v>1.3537710718227736E-2</v>
      </c>
      <c r="FC54">
        <f t="shared" si="16"/>
        <v>0.24828450922064924</v>
      </c>
    </row>
    <row r="55" spans="1:159" x14ac:dyDescent="0.25">
      <c r="A55">
        <v>540</v>
      </c>
      <c r="B55" s="19">
        <f>'Input spectra'!Y54</f>
        <v>5.49014274475675E-2</v>
      </c>
      <c r="C55">
        <f>'Input spectra'!D54</f>
        <v>0</v>
      </c>
      <c r="D55">
        <f t="shared" si="78"/>
        <v>2.0653927966864227E-2</v>
      </c>
      <c r="E55">
        <f t="shared" si="78"/>
        <v>2.039125576718457E-2</v>
      </c>
      <c r="F55">
        <f t="shared" si="78"/>
        <v>2.0130840743446603E-2</v>
      </c>
      <c r="G55">
        <f t="shared" si="78"/>
        <v>1.9872666053174219E-2</v>
      </c>
      <c r="H55">
        <f t="shared" si="78"/>
        <v>1.9616714970657034E-2</v>
      </c>
      <c r="I55">
        <f t="shared" si="78"/>
        <v>1.9362970886176705E-2</v>
      </c>
      <c r="J55">
        <f t="shared" si="78"/>
        <v>1.9111417305238139E-2</v>
      </c>
      <c r="K55">
        <f t="shared" si="78"/>
        <v>1.8862037847805709E-2</v>
      </c>
      <c r="L55">
        <f t="shared" si="78"/>
        <v>1.8614816247544328E-2</v>
      </c>
      <c r="M55">
        <f t="shared" si="78"/>
        <v>1.8369736351065438E-2</v>
      </c>
      <c r="N55">
        <f t="shared" si="79"/>
        <v>1.8126782117177841E-2</v>
      </c>
      <c r="O55">
        <f t="shared" si="79"/>
        <v>1.7885937616143315E-2</v>
      </c>
      <c r="P55">
        <f t="shared" si="79"/>
        <v>1.764718702893707E-2</v>
      </c>
      <c r="Q55">
        <f t="shared" si="79"/>
        <v>1.7410514646512932E-2</v>
      </c>
      <c r="R55">
        <f t="shared" si="79"/>
        <v>1.7175904869073229E-2</v>
      </c>
      <c r="S55">
        <f t="shared" si="79"/>
        <v>1.6943342205343451E-2</v>
      </c>
      <c r="T55">
        <f t="shared" si="79"/>
        <v>1.6712811271851494E-2</v>
      </c>
      <c r="U55">
        <f t="shared" si="79"/>
        <v>1.648429679221159E-2</v>
      </c>
      <c r="V55">
        <f t="shared" si="79"/>
        <v>1.6257783596412841E-2</v>
      </c>
      <c r="W55">
        <f t="shared" si="79"/>
        <v>1.6033256620112318E-2</v>
      </c>
      <c r="X55">
        <f t="shared" si="80"/>
        <v>1.5810700903932742E-2</v>
      </c>
      <c r="Y55">
        <f t="shared" si="80"/>
        <v>1.5590101592764652E-2</v>
      </c>
      <c r="Z55">
        <f t="shared" si="80"/>
        <v>1.5371443935073083E-2</v>
      </c>
      <c r="AA55">
        <f t="shared" si="80"/>
        <v>1.5154713282208727E-2</v>
      </c>
      <c r="AB55">
        <f t="shared" si="80"/>
        <v>1.4939895087723504E-2</v>
      </c>
      <c r="AC55">
        <f t="shared" si="80"/>
        <v>1.4726974906690563E-2</v>
      </c>
      <c r="AD55">
        <f t="shared" si="80"/>
        <v>1.4515938395028655E-2</v>
      </c>
      <c r="AE55">
        <f t="shared" si="80"/>
        <v>1.430677130883087E-2</v>
      </c>
      <c r="AF55">
        <f t="shared" si="80"/>
        <v>1.4099459503697698E-2</v>
      </c>
      <c r="AG55">
        <f t="shared" si="80"/>
        <v>1.3893988934074369E-2</v>
      </c>
      <c r="AH55">
        <f t="shared" si="81"/>
        <v>1.369034565259252E-2</v>
      </c>
      <c r="AI55">
        <f t="shared" si="81"/>
        <v>1.3488515809416044E-2</v>
      </c>
      <c r="AJ55">
        <f t="shared" si="81"/>
        <v>1.3288485651591211E-2</v>
      </c>
      <c r="AK55">
        <f t="shared" si="81"/>
        <v>1.3090241522400931E-2</v>
      </c>
      <c r="AL55">
        <f t="shared" si="81"/>
        <v>1.2893769860723242E-2</v>
      </c>
      <c r="AM55">
        <f t="shared" si="81"/>
        <v>1.2699057200393899E-2</v>
      </c>
      <c r="AN55">
        <f t="shared" si="81"/>
        <v>1.2506090169573068E-2</v>
      </c>
      <c r="AO55">
        <f t="shared" si="81"/>
        <v>1.2314855490116156E-2</v>
      </c>
      <c r="AP55">
        <f t="shared" si="81"/>
        <v>1.2125339976948646E-2</v>
      </c>
      <c r="AQ55">
        <f t="shared" si="81"/>
        <v>1.193753053744501E-2</v>
      </c>
      <c r="AR55">
        <f t="shared" si="82"/>
        <v>1.1751414170811627E-2</v>
      </c>
      <c r="AS55">
        <f t="shared" si="82"/>
        <v>1.1566977967473659E-2</v>
      </c>
      <c r="AT55">
        <f t="shared" si="82"/>
        <v>1.138420910846592E-2</v>
      </c>
      <c r="AU55">
        <f t="shared" si="82"/>
        <v>1.1203094864827678E-2</v>
      </c>
      <c r="AV55">
        <f t="shared" si="82"/>
        <v>1.1023622597001334E-2</v>
      </c>
      <c r="AW55">
        <f t="shared" si="82"/>
        <v>1.0845779754235039E-2</v>
      </c>
      <c r="AX55">
        <f t="shared" si="82"/>
        <v>9.6313703136144523E-3</v>
      </c>
      <c r="AY55">
        <f t="shared" si="82"/>
        <v>8.2213960153745425E-3</v>
      </c>
      <c r="AZ55">
        <f t="shared" si="82"/>
        <v>7.3932962758011733E-3</v>
      </c>
      <c r="BA55">
        <f t="shared" si="82"/>
        <v>6.7655395896542075E-3</v>
      </c>
      <c r="BB55">
        <f t="shared" si="83"/>
        <v>6.2524150895571663E-3</v>
      </c>
      <c r="BC55">
        <f t="shared" si="83"/>
        <v>5.8167265087704523E-3</v>
      </c>
      <c r="BD55">
        <f t="shared" si="83"/>
        <v>5.4380706087998479E-3</v>
      </c>
      <c r="BE55">
        <f t="shared" si="83"/>
        <v>5.1037154552475003E-3</v>
      </c>
      <c r="BF55">
        <f t="shared" si="83"/>
        <v>4.8050326542785574E-3</v>
      </c>
      <c r="BG55">
        <f t="shared" si="83"/>
        <v>4.5358291329928588E-3</v>
      </c>
      <c r="BH55">
        <f t="shared" si="83"/>
        <v>4.2914681506002941E-3</v>
      </c>
      <c r="BI55">
        <f t="shared" si="83"/>
        <v>4.0683643772763513E-3</v>
      </c>
      <c r="BJ55">
        <f t="shared" si="83"/>
        <v>3.8636741626206384E-3</v>
      </c>
      <c r="BK55">
        <f t="shared" si="83"/>
        <v>3.6750954493003194E-3</v>
      </c>
      <c r="BL55">
        <f t="shared" si="84"/>
        <v>3.5007329924492052E-3</v>
      </c>
      <c r="BM55">
        <f t="shared" si="84"/>
        <v>3.3390043768059584E-3</v>
      </c>
      <c r="BN55">
        <f t="shared" si="84"/>
        <v>3.1885725526617178E-3</v>
      </c>
      <c r="BO55">
        <f t="shared" si="84"/>
        <v>3.0482961971657605E-3</v>
      </c>
      <c r="BP55">
        <f t="shared" si="84"/>
        <v>2.9171924066745849E-3</v>
      </c>
      <c r="BQ55">
        <f t="shared" si="84"/>
        <v>2.7944081342850544E-3</v>
      </c>
      <c r="BR55">
        <f t="shared" si="84"/>
        <v>2.6791979658904617E-3</v>
      </c>
      <c r="BS55">
        <f t="shared" si="84"/>
        <v>2.57090657937868E-3</v>
      </c>
      <c r="BT55">
        <f t="shared" si="84"/>
        <v>2.4689547233343184E-3</v>
      </c>
      <c r="BU55">
        <f t="shared" si="84"/>
        <v>2.3728278812763129E-3</v>
      </c>
      <c r="BV55">
        <f t="shared" si="85"/>
        <v>2.2820670132599635E-3</v>
      </c>
      <c r="BW55">
        <f t="shared" si="85"/>
        <v>2.1962609243334451E-3</v>
      </c>
      <c r="BX55">
        <f t="shared" si="85"/>
        <v>2.115039921358051E-3</v>
      </c>
      <c r="BY55">
        <f t="shared" si="85"/>
        <v>2.03807050056104E-3</v>
      </c>
      <c r="BZ55">
        <f t="shared" si="85"/>
        <v>1.9650508674065132E-3</v>
      </c>
      <c r="CA55">
        <f t="shared" si="85"/>
        <v>1.8957071343134514E-3</v>
      </c>
      <c r="CB55">
        <f t="shared" si="85"/>
        <v>1.8297900747590785E-3</v>
      </c>
      <c r="CC55">
        <f t="shared" si="85"/>
        <v>1.76707233738051E-3</v>
      </c>
      <c r="CD55">
        <f t="shared" si="85"/>
        <v>1.7073460429339509E-3</v>
      </c>
      <c r="CE55">
        <f t="shared" si="85"/>
        <v>1.650420701886081E-3</v>
      </c>
      <c r="CF55">
        <f t="shared" si="86"/>
        <v>1.5961214020751143E-3</v>
      </c>
      <c r="CG55">
        <f t="shared" si="86"/>
        <v>1.5442872250748905E-3</v>
      </c>
      <c r="CH55">
        <f t="shared" si="86"/>
        <v>1.4947698572027861E-3</v>
      </c>
      <c r="CI55">
        <f t="shared" si="86"/>
        <v>1.4474323669613569E-3</v>
      </c>
      <c r="CJ55">
        <f t="shared" si="86"/>
        <v>1.4021481254176229E-3</v>
      </c>
      <c r="CK55">
        <f t="shared" si="86"/>
        <v>1.3587998498474287E-3</v>
      </c>
      <c r="CL55">
        <f t="shared" si="86"/>
        <v>1.317278754092365E-3</v>
      </c>
      <c r="CM55">
        <f t="shared" si="86"/>
        <v>1.2774837916372224E-3</v>
      </c>
      <c r="CN55">
        <f t="shared" si="86"/>
        <v>1.2393209795285188E-3</v>
      </c>
      <c r="CO55">
        <f t="shared" si="86"/>
        <v>1.2027027930064859E-3</v>
      </c>
      <c r="CP55">
        <f t="shared" si="87"/>
        <v>1.1675476221826029E-3</v>
      </c>
      <c r="CQ55">
        <f t="shared" si="87"/>
        <v>1.133779283316575E-3</v>
      </c>
      <c r="CR55">
        <f t="shared" si="87"/>
        <v>7.292006685811806E-4</v>
      </c>
      <c r="CS55">
        <f t="shared" si="87"/>
        <v>4.7312878107969735E-4</v>
      </c>
      <c r="CT55">
        <f t="shared" si="87"/>
        <v>3.2731507640964424E-4</v>
      </c>
      <c r="CU55">
        <f t="shared" si="87"/>
        <v>2.2746003030185209E-4</v>
      </c>
      <c r="CV55">
        <f t="shared" si="87"/>
        <v>1.5514779307600722E-4</v>
      </c>
      <c r="CW55">
        <f t="shared" si="87"/>
        <v>1.0187911532455208E-4</v>
      </c>
      <c r="CX55">
        <f t="shared" si="87"/>
        <v>6.2851059519719975E-5</v>
      </c>
      <c r="CY55">
        <f t="shared" si="87"/>
        <v>3.5011116869204575E-5</v>
      </c>
      <c r="CZ55">
        <f t="shared" si="88"/>
        <v>1.6262644681078094E-5</v>
      </c>
      <c r="DA55">
        <f t="shared" si="88"/>
        <v>5.0836503515768914E-6</v>
      </c>
      <c r="DB55">
        <f t="shared" si="88"/>
        <v>3.2257992179142915E-7</v>
      </c>
      <c r="DC55">
        <f t="shared" si="88"/>
        <v>0</v>
      </c>
      <c r="DD55">
        <f t="shared" si="88"/>
        <v>0</v>
      </c>
      <c r="DE55">
        <f t="shared" si="88"/>
        <v>0</v>
      </c>
      <c r="DF55">
        <f t="shared" si="88"/>
        <v>0</v>
      </c>
      <c r="DG55">
        <f t="shared" si="88"/>
        <v>0</v>
      </c>
      <c r="DH55">
        <f t="shared" si="88"/>
        <v>0</v>
      </c>
      <c r="DI55">
        <f t="shared" si="88"/>
        <v>0</v>
      </c>
      <c r="DJ55">
        <f t="shared" si="89"/>
        <v>0</v>
      </c>
      <c r="DK55">
        <f t="shared" si="89"/>
        <v>0</v>
      </c>
      <c r="DL55">
        <f t="shared" si="89"/>
        <v>0</v>
      </c>
      <c r="DM55">
        <f t="shared" si="89"/>
        <v>0</v>
      </c>
      <c r="DN55">
        <f t="shared" si="89"/>
        <v>0</v>
      </c>
      <c r="DO55">
        <f t="shared" si="89"/>
        <v>0</v>
      </c>
      <c r="DP55">
        <f t="shared" si="89"/>
        <v>0</v>
      </c>
      <c r="DQ55">
        <f t="shared" si="89"/>
        <v>0</v>
      </c>
      <c r="DR55">
        <f t="shared" si="89"/>
        <v>0</v>
      </c>
      <c r="DS55">
        <f t="shared" si="89"/>
        <v>0</v>
      </c>
      <c r="DT55">
        <f t="shared" si="90"/>
        <v>0</v>
      </c>
      <c r="DU55">
        <f t="shared" si="90"/>
        <v>0</v>
      </c>
      <c r="DV55">
        <f t="shared" si="90"/>
        <v>0</v>
      </c>
      <c r="DW55">
        <f t="shared" si="90"/>
        <v>0</v>
      </c>
      <c r="DX55">
        <f t="shared" si="90"/>
        <v>0</v>
      </c>
      <c r="DY55">
        <f t="shared" si="90"/>
        <v>0</v>
      </c>
      <c r="DZ55">
        <f t="shared" si="90"/>
        <v>0</v>
      </c>
      <c r="EA55">
        <f t="shared" si="90"/>
        <v>0</v>
      </c>
      <c r="EB55">
        <f t="shared" si="90"/>
        <v>0</v>
      </c>
      <c r="EC55">
        <f t="shared" si="90"/>
        <v>0</v>
      </c>
      <c r="ED55">
        <f t="shared" si="91"/>
        <v>0</v>
      </c>
      <c r="EE55">
        <f t="shared" si="91"/>
        <v>0</v>
      </c>
      <c r="EF55">
        <f t="shared" si="91"/>
        <v>0</v>
      </c>
      <c r="EG55">
        <f t="shared" si="91"/>
        <v>0</v>
      </c>
      <c r="EH55">
        <f t="shared" si="91"/>
        <v>0</v>
      </c>
      <c r="EI55">
        <f t="shared" si="91"/>
        <v>0</v>
      </c>
      <c r="EJ55">
        <f t="shared" si="91"/>
        <v>0</v>
      </c>
      <c r="EK55">
        <f t="shared" si="91"/>
        <v>0</v>
      </c>
      <c r="EL55">
        <f t="shared" si="91"/>
        <v>0</v>
      </c>
      <c r="EM55">
        <f t="shared" si="91"/>
        <v>0</v>
      </c>
      <c r="EN55">
        <f t="shared" si="92"/>
        <v>0</v>
      </c>
      <c r="EO55">
        <f t="shared" si="92"/>
        <v>0</v>
      </c>
      <c r="EP55">
        <f t="shared" si="92"/>
        <v>0</v>
      </c>
      <c r="EQ55">
        <f t="shared" si="92"/>
        <v>0</v>
      </c>
      <c r="ER55">
        <f t="shared" si="92"/>
        <v>0</v>
      </c>
      <c r="ES55">
        <f t="shared" si="92"/>
        <v>0</v>
      </c>
      <c r="ET55">
        <f t="shared" si="92"/>
        <v>0</v>
      </c>
      <c r="EU55">
        <f t="shared" si="92"/>
        <v>0</v>
      </c>
      <c r="EV55">
        <f t="shared" si="92"/>
        <v>0</v>
      </c>
      <c r="EW55">
        <f t="shared" si="92"/>
        <v>0</v>
      </c>
      <c r="EX55">
        <f t="shared" si="92"/>
        <v>0</v>
      </c>
      <c r="EZ55">
        <f t="shared" si="17"/>
        <v>0.8563877667654356</v>
      </c>
      <c r="FB55">
        <f t="shared" si="15"/>
        <v>1.3538683447287758E-2</v>
      </c>
      <c r="FC55">
        <f t="shared" si="16"/>
        <v>0.24828438425741339</v>
      </c>
    </row>
    <row r="56" spans="1:159" x14ac:dyDescent="0.25">
      <c r="A56">
        <v>545</v>
      </c>
      <c r="B56" s="19">
        <f>'Input spectra'!Y55</f>
        <v>5.46745446580355E-2</v>
      </c>
      <c r="C56">
        <f>'Input spectra'!D55</f>
        <v>0</v>
      </c>
      <c r="D56">
        <f t="shared" si="78"/>
        <v>2.0653927966864227E-2</v>
      </c>
      <c r="E56">
        <f t="shared" si="78"/>
        <v>2.0391718414931943E-2</v>
      </c>
      <c r="F56">
        <f t="shared" si="78"/>
        <v>2.0131754232432641E-2</v>
      </c>
      <c r="G56">
        <f t="shared" si="78"/>
        <v>1.9874018728981403E-2</v>
      </c>
      <c r="H56">
        <f t="shared" si="78"/>
        <v>1.9618495329447965E-2</v>
      </c>
      <c r="I56">
        <f t="shared" si="78"/>
        <v>1.9365167573196108E-2</v>
      </c>
      <c r="J56">
        <f t="shared" si="78"/>
        <v>1.911401911332784E-2</v>
      </c>
      <c r="K56">
        <f t="shared" si="78"/>
        <v>1.8865033715932449E-2</v>
      </c>
      <c r="L56">
        <f t="shared" si="78"/>
        <v>1.8618195259340393E-2</v>
      </c>
      <c r="M56">
        <f t="shared" si="78"/>
        <v>1.8373487733381908E-2</v>
      </c>
      <c r="N56">
        <f t="shared" si="79"/>
        <v>1.8130895238650416E-2</v>
      </c>
      <c r="O56">
        <f t="shared" si="79"/>
        <v>1.7890401985770611E-2</v>
      </c>
      <c r="P56">
        <f t="shared" si="79"/>
        <v>1.7651992294671265E-2</v>
      </c>
      <c r="Q56">
        <f t="shared" si="79"/>
        <v>1.7415650593862683E-2</v>
      </c>
      <c r="R56">
        <f t="shared" si="79"/>
        <v>1.7181361419718759E-2</v>
      </c>
      <c r="S56">
        <f t="shared" si="79"/>
        <v>1.6949109415763695E-2</v>
      </c>
      <c r="T56">
        <f t="shared" si="79"/>
        <v>1.671887933196323E-2</v>
      </c>
      <c r="U56">
        <f t="shared" si="79"/>
        <v>1.6490656024020441E-2</v>
      </c>
      <c r="V56">
        <f t="shared" si="79"/>
        <v>1.6264424452676066E-2</v>
      </c>
      <c r="W56">
        <f t="shared" si="79"/>
        <v>1.6040169683013295E-2</v>
      </c>
      <c r="X56">
        <f t="shared" si="80"/>
        <v>1.5817876883767016E-2</v>
      </c>
      <c r="Y56">
        <f t="shared" si="80"/>
        <v>1.5597531326637536E-2</v>
      </c>
      <c r="Z56">
        <f t="shared" si="80"/>
        <v>1.5379118385608643E-2</v>
      </c>
      <c r="AA56">
        <f t="shared" si="80"/>
        <v>1.5162623536270067E-2</v>
      </c>
      <c r="AB56">
        <f t="shared" si="80"/>
        <v>1.4948032355144325E-2</v>
      </c>
      <c r="AC56">
        <f t="shared" si="80"/>
        <v>1.4735330519017834E-2</v>
      </c>
      <c r="AD56">
        <f t="shared" si="80"/>
        <v>1.4524503804276322E-2</v>
      </c>
      <c r="AE56">
        <f t="shared" si="80"/>
        <v>1.4315538086244563E-2</v>
      </c>
      <c r="AF56">
        <f t="shared" si="80"/>
        <v>1.4108419338530277E-2</v>
      </c>
      <c r="AG56">
        <f t="shared" si="80"/>
        <v>1.3903133632372281E-2</v>
      </c>
      <c r="AH56">
        <f t="shared" si="81"/>
        <v>1.3699667135992834E-2</v>
      </c>
      <c r="AI56">
        <f t="shared" si="81"/>
        <v>1.3498006113954119E-2</v>
      </c>
      <c r="AJ56">
        <f t="shared" si="81"/>
        <v>1.3298136926518878E-2</v>
      </c>
      <c r="AK56">
        <f t="shared" si="81"/>
        <v>1.3100046029015131E-2</v>
      </c>
      <c r="AL56">
        <f t="shared" si="81"/>
        <v>1.2903719971205018E-2</v>
      </c>
      <c r="AM56">
        <f t="shared" si="81"/>
        <v>1.2709145396657656E-2</v>
      </c>
      <c r="AN56">
        <f t="shared" si="81"/>
        <v>1.2516309042126044E-2</v>
      </c>
      <c r="AO56">
        <f t="shared" si="81"/>
        <v>1.2325197736927985E-2</v>
      </c>
      <c r="AP56">
        <f t="shared" si="81"/>
        <v>1.2135798402330979E-2</v>
      </c>
      <c r="AQ56">
        <f t="shared" si="81"/>
        <v>1.1948098050941051E-2</v>
      </c>
      <c r="AR56">
        <f t="shared" si="82"/>
        <v>1.1762083786095558E-2</v>
      </c>
      <c r="AS56">
        <f t="shared" si="82"/>
        <v>1.1577742801259866E-2</v>
      </c>
      <c r="AT56">
        <f t="shared" si="82"/>
        <v>1.1395062379427888E-2</v>
      </c>
      <c r="AU56">
        <f t="shared" si="82"/>
        <v>1.1214029892526565E-2</v>
      </c>
      <c r="AV56">
        <f t="shared" si="82"/>
        <v>1.1034632800824073E-2</v>
      </c>
      <c r="AW56">
        <f t="shared" si="82"/>
        <v>1.0856858652341915E-2</v>
      </c>
      <c r="AX56">
        <f t="shared" si="82"/>
        <v>9.6414274447718471E-3</v>
      </c>
      <c r="AY56">
        <f t="shared" si="82"/>
        <v>8.2301675696434436E-3</v>
      </c>
      <c r="AZ56">
        <f t="shared" si="82"/>
        <v>7.4013522377047091E-3</v>
      </c>
      <c r="BA56">
        <f t="shared" si="82"/>
        <v>6.7730651961085157E-3</v>
      </c>
      <c r="BB56">
        <f t="shared" si="83"/>
        <v>6.2595119410639114E-3</v>
      </c>
      <c r="BC56">
        <f t="shared" si="83"/>
        <v>5.8234609514332628E-3</v>
      </c>
      <c r="BD56">
        <f t="shared" si="83"/>
        <v>5.4444901790020777E-3</v>
      </c>
      <c r="BE56">
        <f t="shared" si="83"/>
        <v>5.1098562561561226E-3</v>
      </c>
      <c r="BF56">
        <f t="shared" si="83"/>
        <v>4.8109232297581924E-3</v>
      </c>
      <c r="BG56">
        <f t="shared" si="83"/>
        <v>4.5414927245453649E-3</v>
      </c>
      <c r="BH56">
        <f t="shared" si="83"/>
        <v>4.2969241133707847E-3</v>
      </c>
      <c r="BI56">
        <f t="shared" si="83"/>
        <v>4.0736291194037036E-3</v>
      </c>
      <c r="BJ56">
        <f t="shared" si="83"/>
        <v>3.8687617961430587E-3</v>
      </c>
      <c r="BK56">
        <f t="shared" si="83"/>
        <v>3.6800182572746974E-3</v>
      </c>
      <c r="BL56">
        <f t="shared" si="84"/>
        <v>3.5055017739765429E-3</v>
      </c>
      <c r="BM56">
        <f t="shared" si="84"/>
        <v>3.3436287080967834E-3</v>
      </c>
      <c r="BN56">
        <f t="shared" si="84"/>
        <v>3.1930609886624433E-3</v>
      </c>
      <c r="BO56">
        <f t="shared" si="84"/>
        <v>3.0526564300486286E-3</v>
      </c>
      <c r="BP56">
        <f t="shared" si="84"/>
        <v>2.9214313923443358E-3</v>
      </c>
      <c r="BQ56">
        <f t="shared" si="84"/>
        <v>2.7985321947240965E-3</v>
      </c>
      <c r="BR56">
        <f t="shared" si="84"/>
        <v>2.683212872948365E-3</v>
      </c>
      <c r="BS56">
        <f t="shared" si="84"/>
        <v>2.5748176241014104E-3</v>
      </c>
      <c r="BT56">
        <f t="shared" si="84"/>
        <v>2.4727667738766688E-3</v>
      </c>
      <c r="BU56">
        <f t="shared" si="84"/>
        <v>2.3765454316940025E-3</v>
      </c>
      <c r="BV56">
        <f t="shared" si="85"/>
        <v>2.2856942249382846E-3</v>
      </c>
      <c r="BW56">
        <f t="shared" si="85"/>
        <v>2.1998016614133528E-3</v>
      </c>
      <c r="BX56">
        <f t="shared" si="85"/>
        <v>2.1184977812258926E-3</v>
      </c>
      <c r="BY56">
        <f t="shared" si="85"/>
        <v>2.0414488402459383E-3</v>
      </c>
      <c r="BZ56">
        <f t="shared" si="85"/>
        <v>1.9683528265599165E-3</v>
      </c>
      <c r="CA56">
        <f t="shared" si="85"/>
        <v>1.8989356553146387E-3</v>
      </c>
      <c r="CB56">
        <f t="shared" si="85"/>
        <v>1.8329479203885815E-3</v>
      </c>
      <c r="CC56">
        <f t="shared" si="85"/>
        <v>1.7701621064233584E-3</v>
      </c>
      <c r="CD56">
        <f t="shared" si="85"/>
        <v>1.710370184011156E-3</v>
      </c>
      <c r="CE56">
        <f t="shared" si="85"/>
        <v>1.6533815257620279E-3</v>
      </c>
      <c r="CF56">
        <f t="shared" si="86"/>
        <v>1.5990210926476601E-3</v>
      </c>
      <c r="CG56">
        <f t="shared" si="86"/>
        <v>1.5471278492218278E-3</v>
      </c>
      <c r="CH56">
        <f t="shared" si="86"/>
        <v>1.4975533736312711E-3</v>
      </c>
      <c r="CI56">
        <f t="shared" si="86"/>
        <v>1.450160634184684E-3</v>
      </c>
      <c r="CJ56">
        <f t="shared" si="86"/>
        <v>1.4048229089653746E-3</v>
      </c>
      <c r="CK56">
        <f t="shared" si="86"/>
        <v>1.361422828799785E-3</v>
      </c>
      <c r="CL56">
        <f t="shared" si="86"/>
        <v>1.3198515270166312E-3</v>
      </c>
      <c r="CM56">
        <f t="shared" si="86"/>
        <v>1.2800078819939565E-3</v>
      </c>
      <c r="CN56">
        <f t="shared" si="86"/>
        <v>1.2417978406056476E-3</v>
      </c>
      <c r="CO56">
        <f t="shared" si="86"/>
        <v>1.2051338124321835E-3</v>
      </c>
      <c r="CP56">
        <f t="shared" si="87"/>
        <v>1.1699341260612321E-3</v>
      </c>
      <c r="CQ56">
        <f t="shared" si="87"/>
        <v>1.1361225400264689E-3</v>
      </c>
      <c r="CR56">
        <f t="shared" si="87"/>
        <v>7.3072433457119852E-4</v>
      </c>
      <c r="CS56">
        <f t="shared" si="87"/>
        <v>4.7412814147133507E-4</v>
      </c>
      <c r="CT56">
        <f t="shared" si="87"/>
        <v>3.2801388560069363E-4</v>
      </c>
      <c r="CU56">
        <f t="shared" si="87"/>
        <v>2.2795082331489172E-4</v>
      </c>
      <c r="CV56">
        <f t="shared" si="87"/>
        <v>1.5548608484985436E-4</v>
      </c>
      <c r="CW56">
        <f t="shared" si="87"/>
        <v>1.021035740175924E-4</v>
      </c>
      <c r="CX56">
        <f t="shared" si="87"/>
        <v>6.299096126679383E-5</v>
      </c>
      <c r="CY56">
        <f t="shared" si="87"/>
        <v>3.5089845110028462E-5</v>
      </c>
      <c r="CZ56">
        <f t="shared" si="88"/>
        <v>1.6299583711287738E-5</v>
      </c>
      <c r="DA56">
        <f t="shared" si="88"/>
        <v>5.0953129760247442E-6</v>
      </c>
      <c r="DB56">
        <f t="shared" si="88"/>
        <v>3.2332730214487914E-7</v>
      </c>
      <c r="DC56">
        <f t="shared" si="88"/>
        <v>0</v>
      </c>
      <c r="DD56">
        <f t="shared" si="88"/>
        <v>0</v>
      </c>
      <c r="DE56">
        <f t="shared" si="88"/>
        <v>0</v>
      </c>
      <c r="DF56">
        <f t="shared" si="88"/>
        <v>0</v>
      </c>
      <c r="DG56">
        <f t="shared" si="88"/>
        <v>0</v>
      </c>
      <c r="DH56">
        <f t="shared" si="88"/>
        <v>0</v>
      </c>
      <c r="DI56">
        <f t="shared" si="88"/>
        <v>0</v>
      </c>
      <c r="DJ56">
        <f t="shared" si="89"/>
        <v>0</v>
      </c>
      <c r="DK56">
        <f t="shared" si="89"/>
        <v>0</v>
      </c>
      <c r="DL56">
        <f t="shared" si="89"/>
        <v>0</v>
      </c>
      <c r="DM56">
        <f t="shared" si="89"/>
        <v>0</v>
      </c>
      <c r="DN56">
        <f t="shared" si="89"/>
        <v>0</v>
      </c>
      <c r="DO56">
        <f t="shared" si="89"/>
        <v>0</v>
      </c>
      <c r="DP56">
        <f t="shared" si="89"/>
        <v>0</v>
      </c>
      <c r="DQ56">
        <f t="shared" si="89"/>
        <v>0</v>
      </c>
      <c r="DR56">
        <f t="shared" si="89"/>
        <v>0</v>
      </c>
      <c r="DS56">
        <f t="shared" si="89"/>
        <v>0</v>
      </c>
      <c r="DT56">
        <f t="shared" si="90"/>
        <v>0</v>
      </c>
      <c r="DU56">
        <f t="shared" si="90"/>
        <v>0</v>
      </c>
      <c r="DV56">
        <f t="shared" si="90"/>
        <v>0</v>
      </c>
      <c r="DW56">
        <f t="shared" si="90"/>
        <v>0</v>
      </c>
      <c r="DX56">
        <f t="shared" si="90"/>
        <v>0</v>
      </c>
      <c r="DY56">
        <f t="shared" si="90"/>
        <v>0</v>
      </c>
      <c r="DZ56">
        <f t="shared" si="90"/>
        <v>0</v>
      </c>
      <c r="EA56">
        <f t="shared" si="90"/>
        <v>0</v>
      </c>
      <c r="EB56">
        <f t="shared" si="90"/>
        <v>0</v>
      </c>
      <c r="EC56">
        <f t="shared" si="90"/>
        <v>0</v>
      </c>
      <c r="ED56">
        <f t="shared" si="91"/>
        <v>0</v>
      </c>
      <c r="EE56">
        <f t="shared" si="91"/>
        <v>0</v>
      </c>
      <c r="EF56">
        <f t="shared" si="91"/>
        <v>0</v>
      </c>
      <c r="EG56">
        <f t="shared" si="91"/>
        <v>0</v>
      </c>
      <c r="EH56">
        <f t="shared" si="91"/>
        <v>0</v>
      </c>
      <c r="EI56">
        <f t="shared" si="91"/>
        <v>0</v>
      </c>
      <c r="EJ56">
        <f t="shared" si="91"/>
        <v>0</v>
      </c>
      <c r="EK56">
        <f t="shared" si="91"/>
        <v>0</v>
      </c>
      <c r="EL56">
        <f t="shared" si="91"/>
        <v>0</v>
      </c>
      <c r="EM56">
        <f t="shared" si="91"/>
        <v>0</v>
      </c>
      <c r="EN56">
        <f t="shared" si="92"/>
        <v>0</v>
      </c>
      <c r="EO56">
        <f t="shared" si="92"/>
        <v>0</v>
      </c>
      <c r="EP56">
        <f t="shared" si="92"/>
        <v>0</v>
      </c>
      <c r="EQ56">
        <f t="shared" si="92"/>
        <v>0</v>
      </c>
      <c r="ER56">
        <f t="shared" si="92"/>
        <v>0</v>
      </c>
      <c r="ES56">
        <f t="shared" si="92"/>
        <v>0</v>
      </c>
      <c r="ET56">
        <f t="shared" si="92"/>
        <v>0</v>
      </c>
      <c r="EU56">
        <f t="shared" si="92"/>
        <v>0</v>
      </c>
      <c r="EV56">
        <f t="shared" si="92"/>
        <v>0</v>
      </c>
      <c r="EW56">
        <f t="shared" si="92"/>
        <v>0</v>
      </c>
      <c r="EX56">
        <f t="shared" si="92"/>
        <v>0</v>
      </c>
      <c r="EZ56">
        <f t="shared" si="17"/>
        <v>0.8569139917168761</v>
      </c>
      <c r="FB56">
        <f t="shared" si="15"/>
        <v>1.348349546679678E-2</v>
      </c>
      <c r="FC56">
        <f t="shared" si="16"/>
        <v>0.24829147367956575</v>
      </c>
    </row>
    <row r="57" spans="1:159" x14ac:dyDescent="0.25">
      <c r="A57">
        <v>550</v>
      </c>
      <c r="B57" s="19">
        <f>'Input spectra'!Y56</f>
        <v>5.4438020244348399E-2</v>
      </c>
      <c r="C57">
        <f>'Input spectra'!D56</f>
        <v>0</v>
      </c>
      <c r="D57">
        <f t="shared" si="78"/>
        <v>2.0653927966864227E-2</v>
      </c>
      <c r="E57">
        <f t="shared" si="78"/>
        <v>2.0392200734560155E-2</v>
      </c>
      <c r="F57">
        <f t="shared" si="78"/>
        <v>2.0132706585231197E-2</v>
      </c>
      <c r="G57">
        <f t="shared" si="78"/>
        <v>1.9875428986203092E-2</v>
      </c>
      <c r="H57">
        <f t="shared" si="78"/>
        <v>1.9620351518495477E-2</v>
      </c>
      <c r="I57">
        <f t="shared" si="78"/>
        <v>1.9367457876074679E-2</v>
      </c>
      <c r="J57">
        <f t="shared" si="78"/>
        <v>1.9116731865111286E-2</v>
      </c>
      <c r="K57">
        <f t="shared" si="78"/>
        <v>1.8868157403242419E-2</v>
      </c>
      <c r="L57">
        <f t="shared" si="78"/>
        <v>1.8621718518838738E-2</v>
      </c>
      <c r="M57">
        <f t="shared" si="78"/>
        <v>1.8377399350276113E-2</v>
      </c>
      <c r="N57">
        <f t="shared" si="79"/>
        <v>1.8135184145211924E-2</v>
      </c>
      <c r="O57">
        <f t="shared" si="79"/>
        <v>1.7895057259865982E-2</v>
      </c>
      <c r="P57">
        <f t="shared" si="79"/>
        <v>1.7657003158306064E-2</v>
      </c>
      <c r="Q57">
        <f t="shared" si="79"/>
        <v>1.742100641173798E-2</v>
      </c>
      <c r="R57">
        <f t="shared" si="79"/>
        <v>1.7187051697800149E-2</v>
      </c>
      <c r="S57">
        <f t="shared" si="79"/>
        <v>1.6955123799862734E-2</v>
      </c>
      <c r="T57">
        <f t="shared" si="79"/>
        <v>1.672520760633121E-2</v>
      </c>
      <c r="U57">
        <f t="shared" si="79"/>
        <v>1.6497288109954364E-2</v>
      </c>
      <c r="V57">
        <f t="shared" si="79"/>
        <v>1.6271350407136766E-2</v>
      </c>
      <c r="W57">
        <f t="shared" si="79"/>
        <v>1.604737969725558E-2</v>
      </c>
      <c r="X57">
        <f t="shared" si="80"/>
        <v>1.5825361281981764E-2</v>
      </c>
      <c r="Y57">
        <f t="shared" si="80"/>
        <v>1.5605280564605582E-2</v>
      </c>
      <c r="Z57">
        <f t="shared" si="80"/>
        <v>1.5387123049366465E-2</v>
      </c>
      <c r="AA57">
        <f t="shared" si="80"/>
        <v>1.5170874340787106E-2</v>
      </c>
      <c r="AB57">
        <f t="shared" si="80"/>
        <v>1.4956520143011845E-2</v>
      </c>
      <c r="AC57">
        <f t="shared" si="80"/>
        <v>1.4744046259149275E-2</v>
      </c>
      <c r="AD57">
        <f t="shared" si="80"/>
        <v>1.4533438590619022E-2</v>
      </c>
      <c r="AE57">
        <f t="shared" si="80"/>
        <v>1.4324683136502743E-2</v>
      </c>
      <c r="AF57">
        <f t="shared" si="80"/>
        <v>1.4117765992899253E-2</v>
      </c>
      <c r="AG57">
        <f t="shared" si="80"/>
        <v>1.391267335228376E-2</v>
      </c>
      <c r="AH57">
        <f t="shared" si="81"/>
        <v>1.370939150287123E-2</v>
      </c>
      <c r="AI57">
        <f t="shared" si="81"/>
        <v>1.35079068279838E-2</v>
      </c>
      <c r="AJ57">
        <f t="shared" si="81"/>
        <v>1.3308205805422251E-2</v>
      </c>
      <c r="AK57">
        <f t="shared" si="81"/>
        <v>1.3110275006841485E-2</v>
      </c>
      <c r="AL57">
        <f t="shared" si="81"/>
        <v>1.2914101097130027E-2</v>
      </c>
      <c r="AM57">
        <f t="shared" si="81"/>
        <v>1.2719670833793469E-2</v>
      </c>
      <c r="AN57">
        <f t="shared" si="81"/>
        <v>1.2526971066341874E-2</v>
      </c>
      <c r="AO57">
        <f t="shared" si="81"/>
        <v>1.2335988735681111E-2</v>
      </c>
      <c r="AP57">
        <f t="shared" si="81"/>
        <v>1.2146710873508068E-2</v>
      </c>
      <c r="AQ57">
        <f t="shared" si="81"/>
        <v>1.1959124601709741E-2</v>
      </c>
      <c r="AR57">
        <f t="shared" si="82"/>
        <v>1.1773217131766198E-2</v>
      </c>
      <c r="AS57">
        <f t="shared" si="82"/>
        <v>1.1588975764157326E-2</v>
      </c>
      <c r="AT57">
        <f t="shared" si="82"/>
        <v>1.1406387887773406E-2</v>
      </c>
      <c r="AU57">
        <f t="shared" si="82"/>
        <v>1.122544097932947E-2</v>
      </c>
      <c r="AV57">
        <f t="shared" si="82"/>
        <v>1.1046122602783384E-2</v>
      </c>
      <c r="AW57">
        <f t="shared" si="82"/>
        <v>1.0868420408757686E-2</v>
      </c>
      <c r="AX57">
        <f t="shared" si="82"/>
        <v>9.6519231451400508E-3</v>
      </c>
      <c r="AY57">
        <f t="shared" si="82"/>
        <v>8.2393218440698739E-3</v>
      </c>
      <c r="AZ57">
        <f t="shared" si="82"/>
        <v>7.4097598918716305E-3</v>
      </c>
      <c r="BA57">
        <f t="shared" si="82"/>
        <v>6.7809195235372464E-3</v>
      </c>
      <c r="BB57">
        <f t="shared" si="83"/>
        <v>6.2669189570100231E-3</v>
      </c>
      <c r="BC57">
        <f t="shared" si="83"/>
        <v>5.830489882495688E-3</v>
      </c>
      <c r="BD57">
        <f t="shared" si="83"/>
        <v>5.4511906238928478E-3</v>
      </c>
      <c r="BE57">
        <f t="shared" si="83"/>
        <v>5.1162658833065712E-3</v>
      </c>
      <c r="BF57">
        <f t="shared" si="83"/>
        <v>4.8170718198093506E-3</v>
      </c>
      <c r="BG57">
        <f t="shared" si="83"/>
        <v>4.5474045254677384E-3</v>
      </c>
      <c r="BH57">
        <f t="shared" si="83"/>
        <v>4.3026193180488084E-3</v>
      </c>
      <c r="BI57">
        <f t="shared" si="83"/>
        <v>4.0791248458232248E-3</v>
      </c>
      <c r="BJ57">
        <f t="shared" si="83"/>
        <v>3.8740727665852984E-3</v>
      </c>
      <c r="BK57">
        <f t="shared" si="83"/>
        <v>3.6851572857304021E-3</v>
      </c>
      <c r="BL57">
        <f t="shared" si="84"/>
        <v>3.5104801261571245E-3</v>
      </c>
      <c r="BM57">
        <f t="shared" si="84"/>
        <v>3.348456373835379E-3</v>
      </c>
      <c r="BN57">
        <f t="shared" si="84"/>
        <v>3.1977468922924908E-3</v>
      </c>
      <c r="BO57">
        <f t="shared" si="84"/>
        <v>3.0572085957715823E-3</v>
      </c>
      <c r="BP57">
        <f t="shared" si="84"/>
        <v>2.9258570762246308E-3</v>
      </c>
      <c r="BQ57">
        <f t="shared" si="84"/>
        <v>2.8028379914731769E-3</v>
      </c>
      <c r="BR57">
        <f t="shared" si="84"/>
        <v>2.6874048033472616E-3</v>
      </c>
      <c r="BS57">
        <f t="shared" si="84"/>
        <v>2.5789012073352737E-3</v>
      </c>
      <c r="BT57">
        <f t="shared" si="84"/>
        <v>2.4767470879569335E-3</v>
      </c>
      <c r="BU57">
        <f t="shared" si="84"/>
        <v>2.3804271643644436E-3</v>
      </c>
      <c r="BV57">
        <f t="shared" si="85"/>
        <v>2.2894817168981345E-3</v>
      </c>
      <c r="BW57">
        <f t="shared" si="85"/>
        <v>2.2034989432774869E-3</v>
      </c>
      <c r="BX57">
        <f t="shared" si="85"/>
        <v>2.1221086053345708E-3</v>
      </c>
      <c r="BY57">
        <f t="shared" si="85"/>
        <v>2.0449767082047553E-3</v>
      </c>
      <c r="BZ57">
        <f t="shared" si="85"/>
        <v>1.9718010132137496E-3</v>
      </c>
      <c r="CA57">
        <f t="shared" si="85"/>
        <v>1.9023072297229854E-3</v>
      </c>
      <c r="CB57">
        <f t="shared" si="85"/>
        <v>1.8362457642634245E-3</v>
      </c>
      <c r="CC57">
        <f t="shared" si="85"/>
        <v>1.7733889304071585E-3</v>
      </c>
      <c r="CD57">
        <f t="shared" si="85"/>
        <v>1.713528542106339E-3</v>
      </c>
      <c r="CE57">
        <f t="shared" si="85"/>
        <v>1.656473828170372E-3</v>
      </c>
      <c r="CF57">
        <f t="shared" si="86"/>
        <v>1.6020496172353528E-3</v>
      </c>
      <c r="CG57">
        <f t="shared" si="86"/>
        <v>1.5500947517913739E-3</v>
      </c>
      <c r="CH57">
        <f t="shared" si="86"/>
        <v>1.5004606971532109E-3</v>
      </c>
      <c r="CI57">
        <f t="shared" si="86"/>
        <v>1.4530103171188937E-3</v>
      </c>
      <c r="CJ57">
        <f t="shared" si="86"/>
        <v>1.4076167927825698E-3</v>
      </c>
      <c r="CK57">
        <f t="shared" si="86"/>
        <v>1.3641626647979467E-3</v>
      </c>
      <c r="CL57">
        <f t="shared" si="86"/>
        <v>1.3225389825137917E-3</v>
      </c>
      <c r="CM57">
        <f t="shared" si="86"/>
        <v>1.282644545967651E-3</v>
      </c>
      <c r="CN57">
        <f t="shared" si="86"/>
        <v>1.2443852288399437E-3</v>
      </c>
      <c r="CO57">
        <f t="shared" si="86"/>
        <v>1.2076733722252617E-3</v>
      </c>
      <c r="CP57">
        <f t="shared" si="87"/>
        <v>1.1724272405397344E-3</v>
      </c>
      <c r="CQ57">
        <f t="shared" si="87"/>
        <v>1.1385705321070804E-3</v>
      </c>
      <c r="CR57">
        <f t="shared" si="87"/>
        <v>7.3231613997912801E-4</v>
      </c>
      <c r="CS57">
        <f t="shared" si="87"/>
        <v>4.7517221815637642E-4</v>
      </c>
      <c r="CT57">
        <f t="shared" si="87"/>
        <v>3.2874397986454258E-4</v>
      </c>
      <c r="CU57">
        <f t="shared" si="87"/>
        <v>2.2846360058069242E-4</v>
      </c>
      <c r="CV57">
        <f t="shared" si="87"/>
        <v>1.5583953802799519E-4</v>
      </c>
      <c r="CW57">
        <f t="shared" si="87"/>
        <v>1.0233809783056991E-4</v>
      </c>
      <c r="CX57">
        <f t="shared" si="87"/>
        <v>6.313713983964628E-5</v>
      </c>
      <c r="CY57">
        <f t="shared" si="87"/>
        <v>3.5172107474782242E-5</v>
      </c>
      <c r="CZ57">
        <f t="shared" si="88"/>
        <v>1.6338181835092934E-5</v>
      </c>
      <c r="DA57">
        <f t="shared" si="88"/>
        <v>5.1074997023770429E-6</v>
      </c>
      <c r="DB57">
        <f t="shared" si="88"/>
        <v>3.2410828681377699E-7</v>
      </c>
      <c r="DC57">
        <f t="shared" si="88"/>
        <v>0</v>
      </c>
      <c r="DD57">
        <f t="shared" si="88"/>
        <v>0</v>
      </c>
      <c r="DE57">
        <f t="shared" si="88"/>
        <v>0</v>
      </c>
      <c r="DF57">
        <f t="shared" si="88"/>
        <v>0</v>
      </c>
      <c r="DG57">
        <f t="shared" si="88"/>
        <v>0</v>
      </c>
      <c r="DH57">
        <f t="shared" si="88"/>
        <v>0</v>
      </c>
      <c r="DI57">
        <f t="shared" si="88"/>
        <v>0</v>
      </c>
      <c r="DJ57">
        <f t="shared" si="89"/>
        <v>0</v>
      </c>
      <c r="DK57">
        <f t="shared" si="89"/>
        <v>0</v>
      </c>
      <c r="DL57">
        <f t="shared" si="89"/>
        <v>0</v>
      </c>
      <c r="DM57">
        <f t="shared" si="89"/>
        <v>0</v>
      </c>
      <c r="DN57">
        <f t="shared" si="89"/>
        <v>0</v>
      </c>
      <c r="DO57">
        <f t="shared" si="89"/>
        <v>0</v>
      </c>
      <c r="DP57">
        <f t="shared" si="89"/>
        <v>0</v>
      </c>
      <c r="DQ57">
        <f t="shared" si="89"/>
        <v>0</v>
      </c>
      <c r="DR57">
        <f t="shared" si="89"/>
        <v>0</v>
      </c>
      <c r="DS57">
        <f t="shared" si="89"/>
        <v>0</v>
      </c>
      <c r="DT57">
        <f t="shared" si="90"/>
        <v>0</v>
      </c>
      <c r="DU57">
        <f t="shared" si="90"/>
        <v>0</v>
      </c>
      <c r="DV57">
        <f t="shared" si="90"/>
        <v>0</v>
      </c>
      <c r="DW57">
        <f t="shared" si="90"/>
        <v>0</v>
      </c>
      <c r="DX57">
        <f t="shared" si="90"/>
        <v>0</v>
      </c>
      <c r="DY57">
        <f t="shared" si="90"/>
        <v>0</v>
      </c>
      <c r="DZ57">
        <f t="shared" si="90"/>
        <v>0</v>
      </c>
      <c r="EA57">
        <f t="shared" si="90"/>
        <v>0</v>
      </c>
      <c r="EB57">
        <f t="shared" si="90"/>
        <v>0</v>
      </c>
      <c r="EC57">
        <f t="shared" si="90"/>
        <v>0</v>
      </c>
      <c r="ED57">
        <f t="shared" si="91"/>
        <v>0</v>
      </c>
      <c r="EE57">
        <f t="shared" si="91"/>
        <v>0</v>
      </c>
      <c r="EF57">
        <f t="shared" si="91"/>
        <v>0</v>
      </c>
      <c r="EG57">
        <f t="shared" si="91"/>
        <v>0</v>
      </c>
      <c r="EH57">
        <f t="shared" si="91"/>
        <v>0</v>
      </c>
      <c r="EI57">
        <f t="shared" si="91"/>
        <v>0</v>
      </c>
      <c r="EJ57">
        <f t="shared" si="91"/>
        <v>0</v>
      </c>
      <c r="EK57">
        <f t="shared" si="91"/>
        <v>0</v>
      </c>
      <c r="EL57">
        <f t="shared" si="91"/>
        <v>0</v>
      </c>
      <c r="EM57">
        <f t="shared" si="91"/>
        <v>0</v>
      </c>
      <c r="EN57">
        <f t="shared" si="92"/>
        <v>0</v>
      </c>
      <c r="EO57">
        <f t="shared" si="92"/>
        <v>0</v>
      </c>
      <c r="EP57">
        <f t="shared" si="92"/>
        <v>0</v>
      </c>
      <c r="EQ57">
        <f t="shared" si="92"/>
        <v>0</v>
      </c>
      <c r="ER57">
        <f t="shared" si="92"/>
        <v>0</v>
      </c>
      <c r="ES57">
        <f t="shared" si="92"/>
        <v>0</v>
      </c>
      <c r="ET57">
        <f t="shared" si="92"/>
        <v>0</v>
      </c>
      <c r="EU57">
        <f t="shared" si="92"/>
        <v>0</v>
      </c>
      <c r="EV57">
        <f t="shared" si="92"/>
        <v>0</v>
      </c>
      <c r="EW57">
        <f t="shared" si="92"/>
        <v>0</v>
      </c>
      <c r="EX57">
        <f t="shared" si="92"/>
        <v>0</v>
      </c>
      <c r="EZ57">
        <f t="shared" si="17"/>
        <v>0.85746311720321433</v>
      </c>
      <c r="FB57">
        <f t="shared" si="15"/>
        <v>1.3425955548973079E-2</v>
      </c>
      <c r="FC57">
        <f t="shared" si="16"/>
        <v>0.24829886438005902</v>
      </c>
    </row>
    <row r="58" spans="1:159" x14ac:dyDescent="0.25">
      <c r="A58">
        <v>555</v>
      </c>
      <c r="B58" s="19">
        <f>'Input spectra'!Y57</f>
        <v>5.4201495830661403E-2</v>
      </c>
      <c r="C58">
        <f>'Input spectra'!D57</f>
        <v>0</v>
      </c>
      <c r="D58">
        <f t="shared" si="78"/>
        <v>2.0653927966864227E-2</v>
      </c>
      <c r="E58">
        <f t="shared" si="78"/>
        <v>2.0392683065596537E-2</v>
      </c>
      <c r="F58">
        <f t="shared" si="78"/>
        <v>2.0133658983081754E-2</v>
      </c>
      <c r="G58">
        <f t="shared" si="78"/>
        <v>1.9876839343496412E-2</v>
      </c>
      <c r="H58">
        <f t="shared" si="78"/>
        <v>1.9622207883164901E-2</v>
      </c>
      <c r="I58">
        <f t="shared" si="78"/>
        <v>1.9369748449825534E-2</v>
      </c>
      <c r="J58">
        <f t="shared" si="78"/>
        <v>1.9119445001901263E-2</v>
      </c>
      <c r="K58">
        <f t="shared" si="78"/>
        <v>1.8871281607775015E-2</v>
      </c>
      <c r="L58">
        <f t="shared" si="78"/>
        <v>1.8625242445069669E-2</v>
      </c>
      <c r="M58">
        <f t="shared" si="78"/>
        <v>1.8381311799932552E-2</v>
      </c>
      <c r="N58">
        <f t="shared" si="79"/>
        <v>1.8139474066324511E-2</v>
      </c>
      <c r="O58">
        <f t="shared" si="79"/>
        <v>1.7899713745313496E-2</v>
      </c>
      <c r="P58">
        <f t="shared" si="79"/>
        <v>1.7662015444372615E-2</v>
      </c>
      <c r="Q58">
        <f t="shared" si="79"/>
        <v>1.7426363876682671E-2</v>
      </c>
      <c r="R58">
        <f t="shared" si="79"/>
        <v>1.7192743860439098E-2</v>
      </c>
      <c r="S58">
        <f t="shared" si="79"/>
        <v>1.6961140318163349E-2</v>
      </c>
      <c r="T58">
        <f t="shared" si="79"/>
        <v>1.6731538276018615E-2</v>
      </c>
      <c r="U58">
        <f t="shared" si="79"/>
        <v>1.6503922863129888E-2</v>
      </c>
      <c r="V58">
        <f t="shared" si="79"/>
        <v>1.6278279310908417E-2</v>
      </c>
      <c r="W58">
        <f t="shared" si="79"/>
        <v>1.6054592952380379E-2</v>
      </c>
      <c r="X58">
        <f t="shared" si="80"/>
        <v>1.5832849221519847E-2</v>
      </c>
      <c r="Y58">
        <f t="shared" si="80"/>
        <v>1.5613033652586027E-2</v>
      </c>
      <c r="Z58">
        <f t="shared" si="80"/>
        <v>1.539513187946466E-2</v>
      </c>
      <c r="AA58">
        <f t="shared" si="80"/>
        <v>1.5179129635013654E-2</v>
      </c>
      <c r="AB58">
        <f t="shared" si="80"/>
        <v>1.4965012750412874E-2</v>
      </c>
      <c r="AC58">
        <f t="shared" si="80"/>
        <v>1.4752767154518049E-2</v>
      </c>
      <c r="AD58">
        <f t="shared" si="80"/>
        <v>1.4542378873218803E-2</v>
      </c>
      <c r="AE58">
        <f t="shared" si="80"/>
        <v>1.4333834028800785E-2</v>
      </c>
      <c r="AF58">
        <f t="shared" si="80"/>
        <v>1.4127118839311842E-2</v>
      </c>
      <c r="AG58">
        <f t="shared" si="80"/>
        <v>1.3922219617932215E-2</v>
      </c>
      <c r="AH58">
        <f t="shared" si="81"/>
        <v>1.3719122772348805E-2</v>
      </c>
      <c r="AI58">
        <f t="shared" si="81"/>
        <v>1.3517814804133338E-2</v>
      </c>
      <c r="AJ58">
        <f t="shared" si="81"/>
        <v>1.3318282308124572E-2</v>
      </c>
      <c r="AK58">
        <f t="shared" si="81"/>
        <v>1.3120511971814379E-2</v>
      </c>
      <c r="AL58">
        <f t="shared" si="81"/>
        <v>1.2924490574737777E-2</v>
      </c>
      <c r="AM58">
        <f t="shared" si="81"/>
        <v>1.2730204987866839E-2</v>
      </c>
      <c r="AN58">
        <f t="shared" si="81"/>
        <v>1.2537642173008444E-2</v>
      </c>
      <c r="AO58">
        <f t="shared" si="81"/>
        <v>1.2346789182205909E-2</v>
      </c>
      <c r="AP58">
        <f t="shared" si="81"/>
        <v>1.2157633157144396E-2</v>
      </c>
      <c r="AQ58">
        <f t="shared" si="81"/>
        <v>1.1970161328560122E-2</v>
      </c>
      <c r="AR58">
        <f t="shared" si="82"/>
        <v>1.1784361015653364E-2</v>
      </c>
      <c r="AS58">
        <f t="shared" si="82"/>
        <v>1.1600219625505165E-2</v>
      </c>
      <c r="AT58">
        <f t="shared" si="82"/>
        <v>1.1417724652497779E-2</v>
      </c>
      <c r="AU58">
        <f t="shared" si="82"/>
        <v>1.1236863677738837E-2</v>
      </c>
      <c r="AV58">
        <f t="shared" si="82"/>
        <v>1.1057624368489146E-2</v>
      </c>
      <c r="AW58">
        <f t="shared" si="82"/>
        <v>1.087999447759417E-2</v>
      </c>
      <c r="AX58">
        <f t="shared" si="82"/>
        <v>9.6624302711738833E-3</v>
      </c>
      <c r="AY58">
        <f t="shared" si="82"/>
        <v>8.248486300638954E-3</v>
      </c>
      <c r="AZ58">
        <f t="shared" si="82"/>
        <v>7.4181770968133687E-3</v>
      </c>
      <c r="BA58">
        <f t="shared" si="82"/>
        <v>6.7887829591699502E-3</v>
      </c>
      <c r="BB58">
        <f t="shared" si="83"/>
        <v>6.2743347378384018E-3</v>
      </c>
      <c r="BC58">
        <f t="shared" si="83"/>
        <v>5.8375272974944305E-3</v>
      </c>
      <c r="BD58">
        <f t="shared" si="83"/>
        <v>5.4578993149114003E-3</v>
      </c>
      <c r="BE58">
        <f t="shared" si="83"/>
        <v>5.1226835504718723E-3</v>
      </c>
      <c r="BF58">
        <f t="shared" si="83"/>
        <v>4.8232282680527533E-3</v>
      </c>
      <c r="BG58">
        <f t="shared" si="83"/>
        <v>4.553324021963406E-3</v>
      </c>
      <c r="BH58">
        <f t="shared" si="83"/>
        <v>4.3083220712325666E-3</v>
      </c>
      <c r="BI58">
        <f t="shared" si="83"/>
        <v>4.0846279865183188E-3</v>
      </c>
      <c r="BJ58">
        <f t="shared" si="83"/>
        <v>3.8793910278374956E-3</v>
      </c>
      <c r="BK58">
        <f t="shared" si="83"/>
        <v>3.690303490675899E-3</v>
      </c>
      <c r="BL58">
        <f t="shared" si="84"/>
        <v>3.5154655483642027E-3</v>
      </c>
      <c r="BM58">
        <f t="shared" si="84"/>
        <v>3.3532910099521203E-3</v>
      </c>
      <c r="BN58">
        <f t="shared" si="84"/>
        <v>3.2024396726132438E-3</v>
      </c>
      <c r="BO58">
        <f t="shared" si="84"/>
        <v>3.0617675497503502E-3</v>
      </c>
      <c r="BP58">
        <f t="shared" si="84"/>
        <v>2.9302894645847409E-3</v>
      </c>
      <c r="BQ58">
        <f t="shared" si="84"/>
        <v>2.8071504130828444E-3</v>
      </c>
      <c r="BR58">
        <f t="shared" si="84"/>
        <v>2.6916032827161047E-3</v>
      </c>
      <c r="BS58">
        <f t="shared" si="84"/>
        <v>2.5829912670092031E-3</v>
      </c>
      <c r="BT58">
        <f t="shared" si="84"/>
        <v>2.4807338089900665E-3</v>
      </c>
      <c r="BU58">
        <f t="shared" si="84"/>
        <v>2.384315237266516E-3</v>
      </c>
      <c r="BV58">
        <f t="shared" si="85"/>
        <v>2.2932754848922782E-3</v>
      </c>
      <c r="BW58">
        <f t="shared" si="85"/>
        <v>2.2072024392896599E-3</v>
      </c>
      <c r="BX58">
        <f t="shared" si="85"/>
        <v>2.1257255838281418E-3</v>
      </c>
      <c r="BY58">
        <f t="shared" si="85"/>
        <v>2.0485106727416913E-3</v>
      </c>
      <c r="BZ58">
        <f t="shared" si="85"/>
        <v>1.9752552404468096E-3</v>
      </c>
      <c r="CA58">
        <f t="shared" si="85"/>
        <v>1.9056847903868202E-3</v>
      </c>
      <c r="CB58">
        <f t="shared" si="85"/>
        <v>1.83954954162612E-3</v>
      </c>
      <c r="CC58">
        <f t="shared" si="85"/>
        <v>1.7766216365601576E-3</v>
      </c>
      <c r="CD58">
        <f t="shared" si="85"/>
        <v>1.716692732404368E-3</v>
      </c>
      <c r="CE58">
        <f t="shared" si="85"/>
        <v>1.6595719140800032E-3</v>
      </c>
      <c r="CF58">
        <f t="shared" si="86"/>
        <v>1.6050838778081541E-3</v>
      </c>
      <c r="CG58">
        <f t="shared" si="86"/>
        <v>1.5530673439429796E-3</v>
      </c>
      <c r="CH58">
        <f t="shared" si="86"/>
        <v>1.503373664901399E-3</v>
      </c>
      <c r="CI58">
        <f t="shared" si="86"/>
        <v>1.4558655999105487E-3</v>
      </c>
      <c r="CJ58">
        <f t="shared" si="86"/>
        <v>1.4104162330202455E-3</v>
      </c>
      <c r="CK58">
        <f t="shared" si="86"/>
        <v>1.3669080146608214E-3</v>
      </c>
      <c r="CL58">
        <f t="shared" si="86"/>
        <v>1.325231910154523E-3</v>
      </c>
      <c r="CM58">
        <f t="shared" si="86"/>
        <v>1.2852866411554862E-3</v>
      </c>
      <c r="CN58">
        <f t="shared" si="86"/>
        <v>1.2469780081110534E-3</v>
      </c>
      <c r="CO58">
        <f t="shared" si="86"/>
        <v>1.2102182835933056E-3</v>
      </c>
      <c r="CP58">
        <f t="shared" si="87"/>
        <v>1.1749256678129172E-3</v>
      </c>
      <c r="CQ58">
        <f t="shared" si="87"/>
        <v>1.1410237988521885E-3</v>
      </c>
      <c r="CR58">
        <f t="shared" si="87"/>
        <v>7.3391141296619245E-4</v>
      </c>
      <c r="CS58">
        <f t="shared" si="87"/>
        <v>4.7621859400071384E-4</v>
      </c>
      <c r="CT58">
        <f t="shared" si="87"/>
        <v>3.2947569917433439E-4</v>
      </c>
      <c r="CU58">
        <f t="shared" si="87"/>
        <v>2.2897753134320107E-4</v>
      </c>
      <c r="CV58">
        <f t="shared" si="87"/>
        <v>1.5619379468092431E-4</v>
      </c>
      <c r="CW58">
        <f t="shared" si="87"/>
        <v>1.0257316032614861E-4</v>
      </c>
      <c r="CX58">
        <f t="shared" si="87"/>
        <v>6.3283657638551604E-5</v>
      </c>
      <c r="CY58">
        <f t="shared" si="87"/>
        <v>3.5254562690106693E-5</v>
      </c>
      <c r="CZ58">
        <f t="shared" si="88"/>
        <v>1.6376871360935589E-5</v>
      </c>
      <c r="DA58">
        <f t="shared" si="88"/>
        <v>5.1197155763596951E-6</v>
      </c>
      <c r="DB58">
        <f t="shared" si="88"/>
        <v>3.2489115792111933E-7</v>
      </c>
      <c r="DC58">
        <f t="shared" si="88"/>
        <v>0</v>
      </c>
      <c r="DD58">
        <f t="shared" si="88"/>
        <v>0</v>
      </c>
      <c r="DE58">
        <f t="shared" si="88"/>
        <v>0</v>
      </c>
      <c r="DF58">
        <f t="shared" si="88"/>
        <v>0</v>
      </c>
      <c r="DG58">
        <f t="shared" si="88"/>
        <v>0</v>
      </c>
      <c r="DH58">
        <f t="shared" si="88"/>
        <v>0</v>
      </c>
      <c r="DI58">
        <f t="shared" si="88"/>
        <v>0</v>
      </c>
      <c r="DJ58">
        <f t="shared" si="89"/>
        <v>0</v>
      </c>
      <c r="DK58">
        <f t="shared" si="89"/>
        <v>0</v>
      </c>
      <c r="DL58">
        <f t="shared" si="89"/>
        <v>0</v>
      </c>
      <c r="DM58">
        <f t="shared" si="89"/>
        <v>0</v>
      </c>
      <c r="DN58">
        <f t="shared" si="89"/>
        <v>0</v>
      </c>
      <c r="DO58">
        <f t="shared" si="89"/>
        <v>0</v>
      </c>
      <c r="DP58">
        <f t="shared" si="89"/>
        <v>0</v>
      </c>
      <c r="DQ58">
        <f t="shared" si="89"/>
        <v>0</v>
      </c>
      <c r="DR58">
        <f t="shared" si="89"/>
        <v>0</v>
      </c>
      <c r="DS58">
        <f t="shared" si="89"/>
        <v>0</v>
      </c>
      <c r="DT58">
        <f t="shared" si="90"/>
        <v>0</v>
      </c>
      <c r="DU58">
        <f t="shared" si="90"/>
        <v>0</v>
      </c>
      <c r="DV58">
        <f t="shared" si="90"/>
        <v>0</v>
      </c>
      <c r="DW58">
        <f t="shared" si="90"/>
        <v>0</v>
      </c>
      <c r="DX58">
        <f t="shared" si="90"/>
        <v>0</v>
      </c>
      <c r="DY58">
        <f t="shared" si="90"/>
        <v>0</v>
      </c>
      <c r="DZ58">
        <f t="shared" si="90"/>
        <v>0</v>
      </c>
      <c r="EA58">
        <f t="shared" si="90"/>
        <v>0</v>
      </c>
      <c r="EB58">
        <f t="shared" si="90"/>
        <v>0</v>
      </c>
      <c r="EC58">
        <f t="shared" si="90"/>
        <v>0</v>
      </c>
      <c r="ED58">
        <f t="shared" si="91"/>
        <v>0</v>
      </c>
      <c r="EE58">
        <f t="shared" si="91"/>
        <v>0</v>
      </c>
      <c r="EF58">
        <f t="shared" si="91"/>
        <v>0</v>
      </c>
      <c r="EG58">
        <f t="shared" si="91"/>
        <v>0</v>
      </c>
      <c r="EH58">
        <f t="shared" si="91"/>
        <v>0</v>
      </c>
      <c r="EI58">
        <f t="shared" si="91"/>
        <v>0</v>
      </c>
      <c r="EJ58">
        <f t="shared" si="91"/>
        <v>0</v>
      </c>
      <c r="EK58">
        <f t="shared" si="91"/>
        <v>0</v>
      </c>
      <c r="EL58">
        <f t="shared" si="91"/>
        <v>0</v>
      </c>
      <c r="EM58">
        <f t="shared" si="91"/>
        <v>0</v>
      </c>
      <c r="EN58">
        <f t="shared" si="92"/>
        <v>0</v>
      </c>
      <c r="EO58">
        <f t="shared" si="92"/>
        <v>0</v>
      </c>
      <c r="EP58">
        <f t="shared" si="92"/>
        <v>0</v>
      </c>
      <c r="EQ58">
        <f t="shared" si="92"/>
        <v>0</v>
      </c>
      <c r="ER58">
        <f t="shared" si="92"/>
        <v>0</v>
      </c>
      <c r="ES58">
        <f t="shared" si="92"/>
        <v>0</v>
      </c>
      <c r="ET58">
        <f t="shared" si="92"/>
        <v>0</v>
      </c>
      <c r="EU58">
        <f t="shared" si="92"/>
        <v>0</v>
      </c>
      <c r="EV58">
        <f t="shared" si="92"/>
        <v>0</v>
      </c>
      <c r="EW58">
        <f t="shared" si="92"/>
        <v>0</v>
      </c>
      <c r="EX58">
        <f t="shared" si="92"/>
        <v>0</v>
      </c>
      <c r="EZ58">
        <f t="shared" si="17"/>
        <v>0.85801279261085972</v>
      </c>
      <c r="FB58">
        <f t="shared" si="15"/>
        <v>1.3368408825949363E-2</v>
      </c>
      <c r="FC58">
        <f t="shared" si="16"/>
        <v>0.24830625508650081</v>
      </c>
    </row>
    <row r="59" spans="1:159" x14ac:dyDescent="0.25">
      <c r="A59">
        <v>560</v>
      </c>
      <c r="B59" s="19">
        <f>'Input spectra'!Y58</f>
        <v>5.3964971416974303E-2</v>
      </c>
      <c r="C59">
        <f>'Input spectra'!D58</f>
        <v>0</v>
      </c>
      <c r="D59">
        <f t="shared" si="78"/>
        <v>2.0653927966864227E-2</v>
      </c>
      <c r="E59">
        <f t="shared" si="78"/>
        <v>2.0393165408041362E-2</v>
      </c>
      <c r="F59">
        <f t="shared" si="78"/>
        <v>2.0134611425986448E-2</v>
      </c>
      <c r="G59">
        <f t="shared" si="78"/>
        <v>1.9878249800868462E-2</v>
      </c>
      <c r="H59">
        <f t="shared" si="78"/>
        <v>1.9624064423472865E-2</v>
      </c>
      <c r="I59">
        <f t="shared" si="78"/>
        <v>1.9372039294480718E-2</v>
      </c>
      <c r="J59">
        <f t="shared" si="78"/>
        <v>1.9122158523752417E-2</v>
      </c>
      <c r="K59">
        <f t="shared" si="78"/>
        <v>1.887440632961589E-2</v>
      </c>
      <c r="L59">
        <f t="shared" si="78"/>
        <v>1.8628767038159359E-2</v>
      </c>
      <c r="M59">
        <f t="shared" si="78"/>
        <v>1.8385225082528517E-2</v>
      </c>
      <c r="N59">
        <f t="shared" si="79"/>
        <v>1.8143765002228186E-2</v>
      </c>
      <c r="O59">
        <f t="shared" si="79"/>
        <v>1.7904371442428371E-2</v>
      </c>
      <c r="P59">
        <f t="shared" si="79"/>
        <v>1.7667029153274706E-2</v>
      </c>
      <c r="Q59">
        <f t="shared" si="79"/>
        <v>1.7431722989203282E-2</v>
      </c>
      <c r="R59">
        <f t="shared" si="79"/>
        <v>1.7198437908259766E-2</v>
      </c>
      <c r="S59">
        <f t="shared" si="79"/>
        <v>1.6967158971422872E-2</v>
      </c>
      <c r="T59">
        <f t="shared" si="79"/>
        <v>1.6737871341932102E-2</v>
      </c>
      <c r="U59">
        <f t="shared" si="79"/>
        <v>1.651056028461971E-2</v>
      </c>
      <c r="V59">
        <f t="shared" si="79"/>
        <v>1.6285211165246945E-2</v>
      </c>
      <c r="W59">
        <f t="shared" si="79"/>
        <v>1.6061809449844457E-2</v>
      </c>
      <c r="X59">
        <f t="shared" si="80"/>
        <v>1.5840340704056894E-2</v>
      </c>
      <c r="Y59">
        <f t="shared" si="80"/>
        <v>1.5620790592491661E-2</v>
      </c>
      <c r="Z59">
        <f t="shared" si="80"/>
        <v>1.5403144878071769E-2</v>
      </c>
      <c r="AA59">
        <f t="shared" si="80"/>
        <v>1.5187389421392816E-2</v>
      </c>
      <c r="AB59">
        <f t="shared" si="80"/>
        <v>1.4973510180084044E-2</v>
      </c>
      <c r="AC59">
        <f t="shared" si="80"/>
        <v>1.4761493208173413E-2</v>
      </c>
      <c r="AD59">
        <f t="shared" si="80"/>
        <v>1.4551324655456714E-2</v>
      </c>
      <c r="AE59">
        <f t="shared" si="80"/>
        <v>1.4342990766870711E-2</v>
      </c>
      <c r="AF59">
        <f t="shared" si="80"/>
        <v>1.4136477881870202E-2</v>
      </c>
      <c r="AG59">
        <f t="shared" si="80"/>
        <v>1.3931772433809057E-2</v>
      </c>
      <c r="AH59">
        <f t="shared" si="81"/>
        <v>1.3728860949325204E-2</v>
      </c>
      <c r="AI59">
        <f t="shared" si="81"/>
        <v>1.3527730047729468E-2</v>
      </c>
      <c r="AJ59">
        <f t="shared" si="81"/>
        <v>1.3328366440398323E-2</v>
      </c>
      <c r="AK59">
        <f t="shared" si="81"/>
        <v>1.3130756930170467E-2</v>
      </c>
      <c r="AL59">
        <f t="shared" si="81"/>
        <v>1.2934888410747265E-2</v>
      </c>
      <c r="AM59">
        <f t="shared" si="81"/>
        <v>1.2740747866096956E-2</v>
      </c>
      <c r="AN59">
        <f t="shared" si="81"/>
        <v>1.2548322369862657E-2</v>
      </c>
      <c r="AO59">
        <f t="shared" si="81"/>
        <v>1.2357599084774133E-2</v>
      </c>
      <c r="AP59">
        <f t="shared" si="81"/>
        <v>1.2168565262063301E-2</v>
      </c>
      <c r="AQ59">
        <f t="shared" si="81"/>
        <v>1.1981208240883409E-2</v>
      </c>
      <c r="AR59">
        <f t="shared" si="82"/>
        <v>1.1795515447731967E-2</v>
      </c>
      <c r="AS59">
        <f t="shared" si="82"/>
        <v>1.1611474395877289E-2</v>
      </c>
      <c r="AT59">
        <f t="shared" si="82"/>
        <v>1.1429072684788688E-2</v>
      </c>
      <c r="AU59">
        <f t="shared" si="82"/>
        <v>1.1248297999570327E-2</v>
      </c>
      <c r="AV59">
        <f t="shared" si="82"/>
        <v>1.106913811039861E-2</v>
      </c>
      <c r="AW59">
        <f t="shared" si="82"/>
        <v>1.0891580871963201E-2</v>
      </c>
      <c r="AX59">
        <f t="shared" si="82"/>
        <v>9.6729488353113867E-3</v>
      </c>
      <c r="AY59">
        <f t="shared" si="82"/>
        <v>8.2576609506761177E-3</v>
      </c>
      <c r="AZ59">
        <f t="shared" si="82"/>
        <v>7.4266038633792469E-3</v>
      </c>
      <c r="BA59">
        <f t="shared" si="82"/>
        <v>6.7966555135688866E-3</v>
      </c>
      <c r="BB59">
        <f t="shared" si="83"/>
        <v>6.2817592939207285E-3</v>
      </c>
      <c r="BC59">
        <f t="shared" si="83"/>
        <v>5.8445732066696289E-3</v>
      </c>
      <c r="BD59">
        <f t="shared" si="83"/>
        <v>5.464616262206113E-3</v>
      </c>
      <c r="BE59">
        <f t="shared" si="83"/>
        <v>5.129109267737149E-3</v>
      </c>
      <c r="BF59">
        <f t="shared" si="83"/>
        <v>4.8293925845315482E-3</v>
      </c>
      <c r="BG59">
        <f t="shared" si="83"/>
        <v>4.5592512240499412E-3</v>
      </c>
      <c r="BH59">
        <f t="shared" si="83"/>
        <v>4.3140323829269633E-3</v>
      </c>
      <c r="BI59">
        <f t="shared" si="83"/>
        <v>4.0901385514915756E-3</v>
      </c>
      <c r="BJ59">
        <f t="shared" si="83"/>
        <v>3.8847165899083564E-3</v>
      </c>
      <c r="BK59">
        <f t="shared" si="83"/>
        <v>3.6954568821329341E-3</v>
      </c>
      <c r="BL59">
        <f t="shared" si="84"/>
        <v>3.520458050638308E-3</v>
      </c>
      <c r="BM59">
        <f t="shared" si="84"/>
        <v>3.3581326265111257E-3</v>
      </c>
      <c r="BN59">
        <f t="shared" si="84"/>
        <v>3.2071393397164363E-3</v>
      </c>
      <c r="BO59">
        <f t="shared" si="84"/>
        <v>3.0663333021076844E-3</v>
      </c>
      <c r="BP59">
        <f t="shared" si="84"/>
        <v>2.9347285675813042E-3</v>
      </c>
      <c r="BQ59">
        <f t="shared" si="84"/>
        <v>2.8114694697460546E-3</v>
      </c>
      <c r="BR59">
        <f t="shared" si="84"/>
        <v>2.6958083212862238E-3</v>
      </c>
      <c r="BS59">
        <f t="shared" si="84"/>
        <v>2.5870878133946403E-3</v>
      </c>
      <c r="BT59">
        <f t="shared" si="84"/>
        <v>2.4847269472890871E-3</v>
      </c>
      <c r="BU59">
        <f t="shared" si="84"/>
        <v>2.3882096607560476E-3</v>
      </c>
      <c r="BV59">
        <f t="shared" si="85"/>
        <v>2.2970755393203744E-3</v>
      </c>
      <c r="BW59">
        <f t="shared" si="85"/>
        <v>2.2109121598942057E-3</v>
      </c>
      <c r="BX59">
        <f t="shared" si="85"/>
        <v>2.1293487271963072E-3</v>
      </c>
      <c r="BY59">
        <f t="shared" si="85"/>
        <v>2.0520507443923673E-3</v>
      </c>
      <c r="BZ59">
        <f t="shared" si="85"/>
        <v>1.9787155188410676E-3</v>
      </c>
      <c r="CA59">
        <f t="shared" si="85"/>
        <v>1.9090683479347874E-3</v>
      </c>
      <c r="CB59">
        <f t="shared" si="85"/>
        <v>1.8428592631522154E-3</v>
      </c>
      <c r="CC59">
        <f t="shared" si="85"/>
        <v>1.7798602356049501E-3</v>
      </c>
      <c r="CD59">
        <f t="shared" si="85"/>
        <v>1.7198627656749522E-3</v>
      </c>
      <c r="CE59">
        <f t="shared" si="85"/>
        <v>1.6626757943077474E-3</v>
      </c>
      <c r="CF59">
        <f t="shared" si="86"/>
        <v>1.6081238852299464E-3</v>
      </c>
      <c r="CG59">
        <f t="shared" si="86"/>
        <v>1.5560456365874692E-3</v>
      </c>
      <c r="CH59">
        <f t="shared" si="86"/>
        <v>1.5062922878334383E-3</v>
      </c>
      <c r="CI59">
        <f t="shared" si="86"/>
        <v>1.458726493563824E-3</v>
      </c>
      <c r="CJ59">
        <f t="shared" si="86"/>
        <v>1.4132212407289022E-3</v>
      </c>
      <c r="CK59">
        <f t="shared" si="86"/>
        <v>1.3696588894849531E-3</v>
      </c>
      <c r="CL59">
        <f t="shared" si="86"/>
        <v>1.327930321081097E-3</v>
      </c>
      <c r="CM59">
        <f t="shared" si="86"/>
        <v>1.2879341787451195E-3</v>
      </c>
      <c r="CN59">
        <f t="shared" si="86"/>
        <v>1.2495761896516491E-3</v>
      </c>
      <c r="CO59">
        <f t="shared" si="86"/>
        <v>1.2127685578136084E-3</v>
      </c>
      <c r="CP59">
        <f t="shared" si="87"/>
        <v>1.1774294192022797E-3</v>
      </c>
      <c r="CQ59">
        <f t="shared" si="87"/>
        <v>1.1434823516270629E-3</v>
      </c>
      <c r="CR59">
        <f t="shared" si="87"/>
        <v>7.355101610861469E-4</v>
      </c>
      <c r="CS59">
        <f t="shared" si="87"/>
        <v>4.7726727406732279E-4</v>
      </c>
      <c r="CT59">
        <f t="shared" si="87"/>
        <v>3.3020904714710174E-4</v>
      </c>
      <c r="CU59">
        <f t="shared" si="87"/>
        <v>2.2949261819721855E-4</v>
      </c>
      <c r="CV59">
        <f t="shared" si="87"/>
        <v>1.5654885663511241E-4</v>
      </c>
      <c r="CW59">
        <f t="shared" si="87"/>
        <v>1.028087627416399E-4</v>
      </c>
      <c r="CX59">
        <f t="shared" si="87"/>
        <v>6.3430515450727302E-5</v>
      </c>
      <c r="CY59">
        <f t="shared" si="87"/>
        <v>3.5337211208108271E-5</v>
      </c>
      <c r="CZ59">
        <f t="shared" si="88"/>
        <v>1.6415652505259745E-5</v>
      </c>
      <c r="DA59">
        <f t="shared" si="88"/>
        <v>5.1319606676866234E-6</v>
      </c>
      <c r="DB59">
        <f t="shared" si="88"/>
        <v>3.2567592002352656E-7</v>
      </c>
      <c r="DC59">
        <f t="shared" si="88"/>
        <v>0</v>
      </c>
      <c r="DD59">
        <f t="shared" si="88"/>
        <v>0</v>
      </c>
      <c r="DE59">
        <f t="shared" si="88"/>
        <v>0</v>
      </c>
      <c r="DF59">
        <f t="shared" si="88"/>
        <v>0</v>
      </c>
      <c r="DG59">
        <f t="shared" si="88"/>
        <v>0</v>
      </c>
      <c r="DH59">
        <f t="shared" si="88"/>
        <v>0</v>
      </c>
      <c r="DI59">
        <f t="shared" si="88"/>
        <v>0</v>
      </c>
      <c r="DJ59">
        <f t="shared" si="89"/>
        <v>0</v>
      </c>
      <c r="DK59">
        <f t="shared" si="89"/>
        <v>0</v>
      </c>
      <c r="DL59">
        <f t="shared" si="89"/>
        <v>0</v>
      </c>
      <c r="DM59">
        <f t="shared" si="89"/>
        <v>0</v>
      </c>
      <c r="DN59">
        <f t="shared" si="89"/>
        <v>0</v>
      </c>
      <c r="DO59">
        <f t="shared" si="89"/>
        <v>0</v>
      </c>
      <c r="DP59">
        <f t="shared" si="89"/>
        <v>0</v>
      </c>
      <c r="DQ59">
        <f t="shared" si="89"/>
        <v>0</v>
      </c>
      <c r="DR59">
        <f t="shared" si="89"/>
        <v>0</v>
      </c>
      <c r="DS59">
        <f t="shared" si="89"/>
        <v>0</v>
      </c>
      <c r="DT59">
        <f t="shared" si="90"/>
        <v>0</v>
      </c>
      <c r="DU59">
        <f t="shared" si="90"/>
        <v>0</v>
      </c>
      <c r="DV59">
        <f t="shared" si="90"/>
        <v>0</v>
      </c>
      <c r="DW59">
        <f t="shared" si="90"/>
        <v>0</v>
      </c>
      <c r="DX59">
        <f t="shared" si="90"/>
        <v>0</v>
      </c>
      <c r="DY59">
        <f t="shared" si="90"/>
        <v>0</v>
      </c>
      <c r="DZ59">
        <f t="shared" si="90"/>
        <v>0</v>
      </c>
      <c r="EA59">
        <f t="shared" si="90"/>
        <v>0</v>
      </c>
      <c r="EB59">
        <f t="shared" si="90"/>
        <v>0</v>
      </c>
      <c r="EC59">
        <f t="shared" si="90"/>
        <v>0</v>
      </c>
      <c r="ED59">
        <f t="shared" si="91"/>
        <v>0</v>
      </c>
      <c r="EE59">
        <f t="shared" si="91"/>
        <v>0</v>
      </c>
      <c r="EF59">
        <f t="shared" si="91"/>
        <v>0</v>
      </c>
      <c r="EG59">
        <f t="shared" si="91"/>
        <v>0</v>
      </c>
      <c r="EH59">
        <f t="shared" si="91"/>
        <v>0</v>
      </c>
      <c r="EI59">
        <f t="shared" si="91"/>
        <v>0</v>
      </c>
      <c r="EJ59">
        <f t="shared" si="91"/>
        <v>0</v>
      </c>
      <c r="EK59">
        <f t="shared" si="91"/>
        <v>0</v>
      </c>
      <c r="EL59">
        <f t="shared" si="91"/>
        <v>0</v>
      </c>
      <c r="EM59">
        <f t="shared" si="91"/>
        <v>0</v>
      </c>
      <c r="EN59">
        <f t="shared" si="92"/>
        <v>0</v>
      </c>
      <c r="EO59">
        <f t="shared" si="92"/>
        <v>0</v>
      </c>
      <c r="EP59">
        <f t="shared" si="92"/>
        <v>0</v>
      </c>
      <c r="EQ59">
        <f t="shared" si="92"/>
        <v>0</v>
      </c>
      <c r="ER59">
        <f t="shared" si="92"/>
        <v>0</v>
      </c>
      <c r="ES59">
        <f t="shared" si="92"/>
        <v>0</v>
      </c>
      <c r="ET59">
        <f t="shared" si="92"/>
        <v>0</v>
      </c>
      <c r="EU59">
        <f t="shared" si="92"/>
        <v>0</v>
      </c>
      <c r="EV59">
        <f t="shared" si="92"/>
        <v>0</v>
      </c>
      <c r="EW59">
        <f t="shared" si="92"/>
        <v>0</v>
      </c>
      <c r="EX59">
        <f t="shared" si="92"/>
        <v>0</v>
      </c>
      <c r="EZ59">
        <f t="shared" si="17"/>
        <v>0.85856301862792117</v>
      </c>
      <c r="FB59">
        <f t="shared" si="15"/>
        <v>1.3310855296920721E-2</v>
      </c>
      <c r="FC59">
        <f t="shared" si="16"/>
        <v>0.24831364579886503</v>
      </c>
    </row>
    <row r="60" spans="1:159" x14ac:dyDescent="0.25">
      <c r="A60">
        <v>565</v>
      </c>
      <c r="B60" s="19">
        <f>'Input spectra'!Y59</f>
        <v>5.37284470032873E-2</v>
      </c>
      <c r="C60">
        <f>'Input spectra'!D59</f>
        <v>0</v>
      </c>
      <c r="D60">
        <f t="shared" si="78"/>
        <v>2.0653927966864227E-2</v>
      </c>
      <c r="E60">
        <f t="shared" si="78"/>
        <v>2.0393647761894899E-2</v>
      </c>
      <c r="F60">
        <f t="shared" si="78"/>
        <v>2.0135563913947403E-2</v>
      </c>
      <c r="G60">
        <f t="shared" si="78"/>
        <v>1.9879660358326345E-2</v>
      </c>
      <c r="H60">
        <f t="shared" si="78"/>
        <v>1.9625921139435978E-2</v>
      </c>
      <c r="I60">
        <f t="shared" si="78"/>
        <v>1.9374330410072266E-2</v>
      </c>
      <c r="J60">
        <f t="shared" si="78"/>
        <v>1.9124872430719395E-2</v>
      </c>
      <c r="K60">
        <f t="shared" si="78"/>
        <v>1.8877531568850695E-2</v>
      </c>
      <c r="L60">
        <f t="shared" si="78"/>
        <v>1.8632292298233998E-2</v>
      </c>
      <c r="M60">
        <f t="shared" si="78"/>
        <v>1.8389139198241335E-2</v>
      </c>
      <c r="N60">
        <f t="shared" si="79"/>
        <v>1.8148056953162996E-2</v>
      </c>
      <c r="O60">
        <f t="shared" si="79"/>
        <v>1.7909030351525888E-2</v>
      </c>
      <c r="P60">
        <f t="shared" si="79"/>
        <v>1.7672044285416237E-2</v>
      </c>
      <c r="Q60">
        <f t="shared" si="79"/>
        <v>1.7437083749806487E-2</v>
      </c>
      <c r="R60">
        <f t="shared" si="79"/>
        <v>1.7204133841886488E-2</v>
      </c>
      <c r="S60">
        <f t="shared" si="79"/>
        <v>1.6973179760398877E-2</v>
      </c>
      <c r="T60">
        <f t="shared" si="79"/>
        <v>1.6744206804978665E-2</v>
      </c>
      <c r="U60">
        <f t="shared" si="79"/>
        <v>1.6517200375496945E-2</v>
      </c>
      <c r="V60">
        <f t="shared" si="79"/>
        <v>1.6292145971408791E-2</v>
      </c>
      <c r="W60">
        <f t="shared" si="79"/>
        <v>1.6069029191105231E-2</v>
      </c>
      <c r="X60">
        <f t="shared" si="80"/>
        <v>1.5847835731269307E-2</v>
      </c>
      <c r="Y60">
        <f t="shared" si="80"/>
        <v>1.5628551386236207E-2</v>
      </c>
      <c r="Z60">
        <f t="shared" si="80"/>
        <v>1.5411162047357449E-2</v>
      </c>
      <c r="AA60">
        <f t="shared" si="80"/>
        <v>1.5195653702369008E-2</v>
      </c>
      <c r="AB60">
        <f t="shared" si="80"/>
        <v>1.498201243476353E-2</v>
      </c>
      <c r="AC60">
        <f t="shared" si="80"/>
        <v>1.4770224423166412E-2</v>
      </c>
      <c r="AD60">
        <f t="shared" si="80"/>
        <v>1.4560275940715866E-2</v>
      </c>
      <c r="AE60">
        <f t="shared" si="80"/>
        <v>1.4352153354446909E-2</v>
      </c>
      <c r="AF60">
        <f t="shared" si="80"/>
        <v>1.4145843124679197E-2</v>
      </c>
      <c r="AG60">
        <f t="shared" si="80"/>
        <v>1.3941331804408754E-2</v>
      </c>
      <c r="AH60">
        <f t="shared" si="81"/>
        <v>1.3738606038703537E-2</v>
      </c>
      <c r="AI60">
        <f t="shared" si="81"/>
        <v>1.3537652564102814E-2</v>
      </c>
      <c r="AJ60">
        <f t="shared" si="81"/>
        <v>1.3338458208020331E-2</v>
      </c>
      <c r="AK60">
        <f t="shared" si="81"/>
        <v>1.3141009888151256E-2</v>
      </c>
      <c r="AL60">
        <f t="shared" si="81"/>
        <v>1.2945294611882865E-2</v>
      </c>
      <c r="AM60">
        <f t="shared" si="81"/>
        <v>1.2751299475708962E-2</v>
      </c>
      <c r="AN60">
        <f t="shared" si="81"/>
        <v>1.2559011664647977E-2</v>
      </c>
      <c r="AO60">
        <f t="shared" si="81"/>
        <v>1.2368418451664762E-2</v>
      </c>
      <c r="AP60">
        <f t="shared" si="81"/>
        <v>1.2179507197096042E-2</v>
      </c>
      <c r="AQ60">
        <f t="shared" si="81"/>
        <v>1.1992265348079472E-2</v>
      </c>
      <c r="AR60">
        <f t="shared" si="82"/>
        <v>1.1806680437986343E-2</v>
      </c>
      <c r="AS60">
        <f t="shared" si="82"/>
        <v>1.1622740085857852E-2</v>
      </c>
      <c r="AT60">
        <f t="shared" si="82"/>
        <v>1.1440431995844916E-2</v>
      </c>
      <c r="AU60">
        <f t="shared" si="82"/>
        <v>1.1259743956651599E-2</v>
      </c>
      <c r="AV60">
        <f t="shared" si="82"/>
        <v>1.1080663840981978E-2</v>
      </c>
      <c r="AW60">
        <f t="shared" si="82"/>
        <v>1.0903179604990557E-2</v>
      </c>
      <c r="AX60">
        <f t="shared" si="82"/>
        <v>9.6834788500041163E-3</v>
      </c>
      <c r="AY60">
        <f t="shared" si="82"/>
        <v>8.2668458055193735E-3</v>
      </c>
      <c r="AZ60">
        <f t="shared" si="82"/>
        <v>7.4350402024308997E-3</v>
      </c>
      <c r="BA60">
        <f t="shared" si="82"/>
        <v>6.8045371973085482E-3</v>
      </c>
      <c r="BB60">
        <f t="shared" si="83"/>
        <v>6.2891926356409434E-3</v>
      </c>
      <c r="BC60">
        <f t="shared" si="83"/>
        <v>5.8516276202737662E-3</v>
      </c>
      <c r="BD60">
        <f t="shared" si="83"/>
        <v>5.4713414759378449E-3</v>
      </c>
      <c r="BE60">
        <f t="shared" si="83"/>
        <v>5.1355430452001615E-3</v>
      </c>
      <c r="BF60">
        <f t="shared" si="83"/>
        <v>4.835564779301714E-3</v>
      </c>
      <c r="BG60">
        <f t="shared" si="83"/>
        <v>4.565186141757941E-3</v>
      </c>
      <c r="BH60">
        <f t="shared" si="83"/>
        <v>4.3197502631501508E-3</v>
      </c>
      <c r="BI60">
        <f t="shared" si="83"/>
        <v>4.0956565507590734E-3</v>
      </c>
      <c r="BJ60">
        <f t="shared" si="83"/>
        <v>3.8900494628203146E-3</v>
      </c>
      <c r="BK60">
        <f t="shared" si="83"/>
        <v>3.7006174701372358E-3</v>
      </c>
      <c r="BL60">
        <f t="shared" si="84"/>
        <v>3.5254576430342214E-3</v>
      </c>
      <c r="BM60">
        <f t="shared" si="84"/>
        <v>3.3629812335910325E-3</v>
      </c>
      <c r="BN60">
        <f t="shared" si="84"/>
        <v>3.2118459037086063E-3</v>
      </c>
      <c r="BO60">
        <f t="shared" si="84"/>
        <v>3.0709058629814203E-3</v>
      </c>
      <c r="BP60">
        <f t="shared" si="84"/>
        <v>2.9391743953863371E-3</v>
      </c>
      <c r="BQ60">
        <f t="shared" si="84"/>
        <v>2.8157951716714382E-3</v>
      </c>
      <c r="BR60">
        <f t="shared" si="84"/>
        <v>2.7000199293049261E-3</v>
      </c>
      <c r="BS60">
        <f t="shared" si="84"/>
        <v>2.5911908567793126E-3</v>
      </c>
      <c r="BT60">
        <f t="shared" si="84"/>
        <v>2.488726513183609E-3</v>
      </c>
      <c r="BU60">
        <f t="shared" si="84"/>
        <v>2.3921104452057722E-3</v>
      </c>
      <c r="BV60">
        <f t="shared" si="85"/>
        <v>2.3008818905993055E-3</v>
      </c>
      <c r="BW60">
        <f t="shared" si="85"/>
        <v>2.2146281155530057E-3</v>
      </c>
      <c r="BX60">
        <f t="shared" si="85"/>
        <v>2.1329780459466399E-3</v>
      </c>
      <c r="BY60">
        <f t="shared" si="85"/>
        <v>2.055596933710603E-3</v>
      </c>
      <c r="BZ60">
        <f t="shared" si="85"/>
        <v>1.9821818589970249E-3</v>
      </c>
      <c r="CA60">
        <f t="shared" si="85"/>
        <v>1.9124579130143963E-3</v>
      </c>
      <c r="CB60">
        <f t="shared" si="85"/>
        <v>1.8461749395364594E-3</v>
      </c>
      <c r="CC60">
        <f t="shared" si="85"/>
        <v>1.7831047382836703E-3</v>
      </c>
      <c r="CD60">
        <f t="shared" si="85"/>
        <v>1.7230386527076833E-3</v>
      </c>
      <c r="CE60">
        <f t="shared" si="85"/>
        <v>1.6657854796906545E-3</v>
      </c>
      <c r="CF60">
        <f t="shared" si="86"/>
        <v>1.6111696503851817E-3</v>
      </c>
      <c r="CG60">
        <f t="shared" si="86"/>
        <v>1.559029640656585E-3</v>
      </c>
      <c r="CH60">
        <f t="shared" si="86"/>
        <v>1.5092165769281997E-3</v>
      </c>
      <c r="CI60">
        <f t="shared" si="86"/>
        <v>1.4615930091045138E-3</v>
      </c>
      <c r="CJ60">
        <f t="shared" si="86"/>
        <v>1.4160318269810124E-3</v>
      </c>
      <c r="CK60">
        <f t="shared" si="86"/>
        <v>1.3724153003892125E-3</v>
      </c>
      <c r="CL60">
        <f t="shared" si="86"/>
        <v>1.3306342264584698E-3</v>
      </c>
      <c r="CM60">
        <f t="shared" si="86"/>
        <v>1.2905871699472483E-3</v>
      </c>
      <c r="CN60">
        <f t="shared" si="86"/>
        <v>1.2521797847178018E-3</v>
      </c>
      <c r="CO60">
        <f t="shared" si="86"/>
        <v>1.2153242061872238E-3</v>
      </c>
      <c r="CP60">
        <f t="shared" si="87"/>
        <v>1.1799385060534424E-3</v>
      </c>
      <c r="CQ60">
        <f t="shared" si="87"/>
        <v>1.1459462018214583E-3</v>
      </c>
      <c r="CR60">
        <f t="shared" si="87"/>
        <v>7.3711239190919796E-4</v>
      </c>
      <c r="CS60">
        <f t="shared" si="87"/>
        <v>4.7831826343032582E-4</v>
      </c>
      <c r="CT60">
        <f t="shared" si="87"/>
        <v>3.3094402740792669E-4</v>
      </c>
      <c r="CU60">
        <f t="shared" si="87"/>
        <v>2.3000886374338186E-4</v>
      </c>
      <c r="CV60">
        <f t="shared" si="87"/>
        <v>1.5690472572118142E-4</v>
      </c>
      <c r="CW60">
        <f t="shared" si="87"/>
        <v>1.0304490631719687E-4</v>
      </c>
      <c r="CX60">
        <f t="shared" si="87"/>
        <v>6.357771406521751E-5</v>
      </c>
      <c r="CY60">
        <f t="shared" si="87"/>
        <v>3.5420053481953224E-5</v>
      </c>
      <c r="CZ60">
        <f t="shared" si="88"/>
        <v>1.6454525485021926E-5</v>
      </c>
      <c r="DA60">
        <f t="shared" si="88"/>
        <v>5.1442350462384653E-6</v>
      </c>
      <c r="DB60">
        <f t="shared" si="88"/>
        <v>3.2646257768862366E-7</v>
      </c>
      <c r="DC60">
        <f t="shared" si="88"/>
        <v>0</v>
      </c>
      <c r="DD60">
        <f t="shared" si="88"/>
        <v>0</v>
      </c>
      <c r="DE60">
        <f t="shared" si="88"/>
        <v>0</v>
      </c>
      <c r="DF60">
        <f t="shared" si="88"/>
        <v>0</v>
      </c>
      <c r="DG60">
        <f t="shared" si="88"/>
        <v>0</v>
      </c>
      <c r="DH60">
        <f t="shared" si="88"/>
        <v>0</v>
      </c>
      <c r="DI60">
        <f t="shared" si="88"/>
        <v>0</v>
      </c>
      <c r="DJ60">
        <f t="shared" si="89"/>
        <v>0</v>
      </c>
      <c r="DK60">
        <f t="shared" si="89"/>
        <v>0</v>
      </c>
      <c r="DL60">
        <f t="shared" si="89"/>
        <v>0</v>
      </c>
      <c r="DM60">
        <f t="shared" si="89"/>
        <v>0</v>
      </c>
      <c r="DN60">
        <f t="shared" si="89"/>
        <v>0</v>
      </c>
      <c r="DO60">
        <f t="shared" si="89"/>
        <v>0</v>
      </c>
      <c r="DP60">
        <f t="shared" si="89"/>
        <v>0</v>
      </c>
      <c r="DQ60">
        <f t="shared" si="89"/>
        <v>0</v>
      </c>
      <c r="DR60">
        <f t="shared" si="89"/>
        <v>0</v>
      </c>
      <c r="DS60">
        <f t="shared" si="89"/>
        <v>0</v>
      </c>
      <c r="DT60">
        <f t="shared" si="90"/>
        <v>0</v>
      </c>
      <c r="DU60">
        <f t="shared" si="90"/>
        <v>0</v>
      </c>
      <c r="DV60">
        <f t="shared" si="90"/>
        <v>0</v>
      </c>
      <c r="DW60">
        <f t="shared" si="90"/>
        <v>0</v>
      </c>
      <c r="DX60">
        <f t="shared" si="90"/>
        <v>0</v>
      </c>
      <c r="DY60">
        <f t="shared" si="90"/>
        <v>0</v>
      </c>
      <c r="DZ60">
        <f t="shared" si="90"/>
        <v>0</v>
      </c>
      <c r="EA60">
        <f t="shared" si="90"/>
        <v>0</v>
      </c>
      <c r="EB60">
        <f t="shared" si="90"/>
        <v>0</v>
      </c>
      <c r="EC60">
        <f t="shared" si="90"/>
        <v>0</v>
      </c>
      <c r="ED60">
        <f t="shared" si="91"/>
        <v>0</v>
      </c>
      <c r="EE60">
        <f t="shared" si="91"/>
        <v>0</v>
      </c>
      <c r="EF60">
        <f t="shared" si="91"/>
        <v>0</v>
      </c>
      <c r="EG60">
        <f t="shared" si="91"/>
        <v>0</v>
      </c>
      <c r="EH60">
        <f t="shared" si="91"/>
        <v>0</v>
      </c>
      <c r="EI60">
        <f t="shared" si="91"/>
        <v>0</v>
      </c>
      <c r="EJ60">
        <f t="shared" si="91"/>
        <v>0</v>
      </c>
      <c r="EK60">
        <f t="shared" si="91"/>
        <v>0</v>
      </c>
      <c r="EL60">
        <f t="shared" si="91"/>
        <v>0</v>
      </c>
      <c r="EM60">
        <f t="shared" si="91"/>
        <v>0</v>
      </c>
      <c r="EN60">
        <f t="shared" si="92"/>
        <v>0</v>
      </c>
      <c r="EO60">
        <f t="shared" si="92"/>
        <v>0</v>
      </c>
      <c r="EP60">
        <f t="shared" si="92"/>
        <v>0</v>
      </c>
      <c r="EQ60">
        <f t="shared" si="92"/>
        <v>0</v>
      </c>
      <c r="ER60">
        <f t="shared" si="92"/>
        <v>0</v>
      </c>
      <c r="ES60">
        <f t="shared" si="92"/>
        <v>0</v>
      </c>
      <c r="ET60">
        <f t="shared" si="92"/>
        <v>0</v>
      </c>
      <c r="EU60">
        <f t="shared" si="92"/>
        <v>0</v>
      </c>
      <c r="EV60">
        <f t="shared" si="92"/>
        <v>0</v>
      </c>
      <c r="EW60">
        <f t="shared" si="92"/>
        <v>0</v>
      </c>
      <c r="EX60">
        <f t="shared" si="92"/>
        <v>0</v>
      </c>
      <c r="EZ60">
        <f t="shared" si="17"/>
        <v>0.85911379594350112</v>
      </c>
      <c r="FB60">
        <f t="shared" si="15"/>
        <v>1.3253294961082296E-2</v>
      </c>
      <c r="FC60">
        <f t="shared" si="16"/>
        <v>0.24832103651712331</v>
      </c>
    </row>
    <row r="61" spans="1:159" x14ac:dyDescent="0.25">
      <c r="A61">
        <v>570</v>
      </c>
      <c r="B61" s="19">
        <f>'Input spectra'!Y60</f>
        <v>5.3491922589600199E-2</v>
      </c>
      <c r="C61">
        <f>'Input spectra'!D60</f>
        <v>0</v>
      </c>
      <c r="D61">
        <f t="shared" si="78"/>
        <v>2.0653927966864227E-2</v>
      </c>
      <c r="E61">
        <f t="shared" si="78"/>
        <v>2.039413012715742E-2</v>
      </c>
      <c r="F61">
        <f t="shared" si="78"/>
        <v>2.0136516446966759E-2</v>
      </c>
      <c r="G61">
        <f t="shared" si="78"/>
        <v>1.9881071015877161E-2</v>
      </c>
      <c r="H61">
        <f t="shared" si="78"/>
        <v>1.9627778031070863E-2</v>
      </c>
      <c r="I61">
        <f t="shared" si="78"/>
        <v>1.9376621796632222E-2</v>
      </c>
      <c r="J61">
        <f t="shared" si="78"/>
        <v>1.9127586722856856E-2</v>
      </c>
      <c r="K61">
        <f t="shared" si="78"/>
        <v>1.8880657325565105E-2</v>
      </c>
      <c r="L61">
        <f t="shared" si="78"/>
        <v>1.8635818225419813E-2</v>
      </c>
      <c r="M61">
        <f t="shared" si="78"/>
        <v>1.8393054147248379E-2</v>
      </c>
      <c r="N61">
        <f t="shared" si="79"/>
        <v>1.8152349919369048E-2</v>
      </c>
      <c r="O61">
        <f t="shared" si="79"/>
        <v>1.7913690472921424E-2</v>
      </c>
      <c r="P61">
        <f t="shared" si="79"/>
        <v>1.7677060841201221E-2</v>
      </c>
      <c r="Q61">
        <f t="shared" si="79"/>
        <v>1.7442446158999123E-2</v>
      </c>
      <c r="R61">
        <f t="shared" si="79"/>
        <v>1.7209831661943831E-2</v>
      </c>
      <c r="S61">
        <f t="shared" si="79"/>
        <v>1.6979202685849234E-2</v>
      </c>
      <c r="T61">
        <f t="shared" si="79"/>
        <v>1.6750544666065653E-2</v>
      </c>
      <c r="U61">
        <f t="shared" si="79"/>
        <v>1.6523843136835158E-2</v>
      </c>
      <c r="V61">
        <f t="shared" si="79"/>
        <v>1.6299083730650959E-2</v>
      </c>
      <c r="W61">
        <f t="shared" si="79"/>
        <v>1.6076252177620785E-2</v>
      </c>
      <c r="X61">
        <f t="shared" si="80"/>
        <v>1.5855334304834285E-2</v>
      </c>
      <c r="Y61">
        <f t="shared" si="80"/>
        <v>1.5636316035734357E-2</v>
      </c>
      <c r="Z61">
        <f t="shared" si="80"/>
        <v>1.5419183389492499E-2</v>
      </c>
      <c r="AA61">
        <f t="shared" si="80"/>
        <v>1.5203922480387993E-2</v>
      </c>
      <c r="AB61">
        <f t="shared" si="80"/>
        <v>1.4990519517191075E-2</v>
      </c>
      <c r="AC61">
        <f t="shared" si="80"/>
        <v>1.4778960802549911E-2</v>
      </c>
      <c r="AD61">
        <f t="shared" si="80"/>
        <v>1.4569232732381459E-2</v>
      </c>
      <c r="AE61">
        <f t="shared" si="80"/>
        <v>1.4361321795266162E-2</v>
      </c>
      <c r="AF61">
        <f t="shared" si="80"/>
        <v>1.4155214571846424E-2</v>
      </c>
      <c r="AG61">
        <f t="shared" si="80"/>
        <v>1.3950897734228874E-2</v>
      </c>
      <c r="AH61">
        <f t="shared" si="81"/>
        <v>1.3748358045390407E-2</v>
      </c>
      <c r="AI61">
        <f t="shared" si="81"/>
        <v>1.3547582358587926E-2</v>
      </c>
      <c r="AJ61">
        <f t="shared" si="81"/>
        <v>1.3348557616771827E-2</v>
      </c>
      <c r="AK61">
        <f t="shared" si="81"/>
        <v>1.3151270852003143E-2</v>
      </c>
      <c r="AL61">
        <f t="shared" si="81"/>
        <v>1.2955709184874388E-2</v>
      </c>
      <c r="AM61">
        <f t="shared" si="81"/>
        <v>1.2761859823934013E-2</v>
      </c>
      <c r="AN61">
        <f t="shared" si="81"/>
        <v>1.2569710065114497E-2</v>
      </c>
      <c r="AO61">
        <f t="shared" si="81"/>
        <v>1.237924729116404E-2</v>
      </c>
      <c r="AP61">
        <f t="shared" si="81"/>
        <v>1.2190458971081834E-2</v>
      </c>
      <c r="AQ61">
        <f t="shared" si="81"/>
        <v>1.2003332659556866E-2</v>
      </c>
      <c r="AR61">
        <f t="shared" si="82"/>
        <v>1.1817855996410288E-2</v>
      </c>
      <c r="AS61">
        <f t="shared" si="82"/>
        <v>1.1634016706041283E-2</v>
      </c>
      <c r="AT61">
        <f t="shared" si="82"/>
        <v>1.1451802596876393E-2</v>
      </c>
      <c r="AU61">
        <f t="shared" si="82"/>
        <v>1.1271201560822376E-2</v>
      </c>
      <c r="AV61">
        <f t="shared" si="82"/>
        <v>1.1092201572722454E-2</v>
      </c>
      <c r="AW61">
        <f t="shared" si="82"/>
        <v>1.0914790689816007E-2</v>
      </c>
      <c r="AX61">
        <f t="shared" si="82"/>
        <v>9.6940203277172121E-3</v>
      </c>
      <c r="AY61">
        <f t="shared" si="82"/>
        <v>8.2760408765193659E-3</v>
      </c>
      <c r="AZ61">
        <f t="shared" si="82"/>
        <v>7.4434861248423127E-3</v>
      </c>
      <c r="BA61">
        <f t="shared" si="82"/>
        <v>6.8124280209757027E-3</v>
      </c>
      <c r="BB61">
        <f t="shared" si="83"/>
        <v>6.2966347733952877E-3</v>
      </c>
      <c r="BC61">
        <f t="shared" si="83"/>
        <v>5.8586905485717164E-3</v>
      </c>
      <c r="BD61">
        <f t="shared" si="83"/>
        <v>5.4780749662799713E-3</v>
      </c>
      <c r="BE61">
        <f t="shared" si="83"/>
        <v>5.1419848929713501E-3</v>
      </c>
      <c r="BF61">
        <f t="shared" si="83"/>
        <v>4.8417448624320869E-3</v>
      </c>
      <c r="BG61">
        <f t="shared" si="83"/>
        <v>4.5711287851310728E-3</v>
      </c>
      <c r="BH61">
        <f t="shared" si="83"/>
        <v>4.3254757219335698E-3</v>
      </c>
      <c r="BI61">
        <f t="shared" si="83"/>
        <v>4.1011819943504108E-3</v>
      </c>
      <c r="BJ61">
        <f t="shared" si="83"/>
        <v>3.8953896566095735E-3</v>
      </c>
      <c r="BK61">
        <f t="shared" si="83"/>
        <v>3.7057852647385588E-3</v>
      </c>
      <c r="BL61">
        <f t="shared" si="84"/>
        <v>3.5304643356210111E-3</v>
      </c>
      <c r="BM61">
        <f t="shared" si="84"/>
        <v>3.3678368412850424E-3</v>
      </c>
      <c r="BN61">
        <f t="shared" si="84"/>
        <v>3.2165593747111266E-3</v>
      </c>
      <c r="BO61">
        <f t="shared" si="84"/>
        <v>3.0754852425245211E-3</v>
      </c>
      <c r="BP61">
        <f t="shared" si="84"/>
        <v>2.9436269581872721E-3</v>
      </c>
      <c r="BQ61">
        <f t="shared" si="84"/>
        <v>2.82012752908334E-3</v>
      </c>
      <c r="BR61">
        <f t="shared" si="84"/>
        <v>2.7042381170355343E-3</v>
      </c>
      <c r="BS61">
        <f t="shared" si="84"/>
        <v>2.5953004074672674E-3</v>
      </c>
      <c r="BT61">
        <f t="shared" si="84"/>
        <v>2.4927325170198801E-3</v>
      </c>
      <c r="BU61">
        <f t="shared" si="84"/>
        <v>2.3960176010053729E-3</v>
      </c>
      <c r="BV61">
        <f t="shared" si="85"/>
        <v>2.3046945491632235E-3</v>
      </c>
      <c r="BW61">
        <f t="shared" si="85"/>
        <v>2.218350316745533E-3</v>
      </c>
      <c r="BX61">
        <f t="shared" si="85"/>
        <v>2.136613550604629E-3</v>
      </c>
      <c r="BY61">
        <f t="shared" si="85"/>
        <v>2.0591492512684636E-3</v>
      </c>
      <c r="BZ61">
        <f t="shared" si="85"/>
        <v>1.9856542715337589E-3</v>
      </c>
      <c r="CA61">
        <f t="shared" si="85"/>
        <v>1.9158534962920673E-3</v>
      </c>
      <c r="CB61">
        <f t="shared" si="85"/>
        <v>1.8494965814928482E-3</v>
      </c>
      <c r="CC61">
        <f t="shared" si="85"/>
        <v>1.7863551553580403E-3</v>
      </c>
      <c r="CD61">
        <f t="shared" si="85"/>
        <v>1.7262204043120815E-3</v>
      </c>
      <c r="CE61">
        <f t="shared" si="85"/>
        <v>1.6689009810860497E-3</v>
      </c>
      <c r="CF61">
        <f t="shared" si="86"/>
        <v>1.6142211841789331E-3</v>
      </c>
      <c r="CG61">
        <f t="shared" si="86"/>
        <v>1.5620193671030378E-3</v>
      </c>
      <c r="CH61">
        <f t="shared" si="86"/>
        <v>1.5121465431858735E-3</v>
      </c>
      <c r="CI61">
        <f t="shared" si="86"/>
        <v>1.4644651575800843E-3</v>
      </c>
      <c r="CJ61">
        <f t="shared" si="86"/>
        <v>1.4188480028710752E-3</v>
      </c>
      <c r="CK61">
        <f t="shared" si="86"/>
        <v>1.3751772585148519E-3</v>
      </c>
      <c r="CL61">
        <f t="shared" si="86"/>
        <v>1.3333436374743353E-3</v>
      </c>
      <c r="CM61">
        <f t="shared" si="86"/>
        <v>1.2932456259956689E-3</v>
      </c>
      <c r="CN61">
        <f t="shared" si="86"/>
        <v>1.2547888045890414E-3</v>
      </c>
      <c r="CO61">
        <f t="shared" si="86"/>
        <v>1.2178852400390237E-3</v>
      </c>
      <c r="CP61">
        <f t="shared" si="87"/>
        <v>1.1824529397362071E-3</v>
      </c>
      <c r="CQ61">
        <f t="shared" si="87"/>
        <v>1.148415360849674E-3</v>
      </c>
      <c r="CR61">
        <f t="shared" si="87"/>
        <v>7.387181130220459E-4</v>
      </c>
      <c r="CS61">
        <f t="shared" si="87"/>
        <v>4.7937156717502085E-4</v>
      </c>
      <c r="CT61">
        <f t="shared" si="87"/>
        <v>3.3168064358996154E-4</v>
      </c>
      <c r="CU61">
        <f t="shared" si="87"/>
        <v>2.3052627058817889E-4</v>
      </c>
      <c r="CV61">
        <f t="shared" si="87"/>
        <v>1.5726140377391536E-4</v>
      </c>
      <c r="CW61">
        <f t="shared" si="87"/>
        <v>1.0328159229582141E-4</v>
      </c>
      <c r="CX61">
        <f t="shared" si="87"/>
        <v>6.372525427289765E-5</v>
      </c>
      <c r="CY61">
        <f t="shared" si="87"/>
        <v>3.5503089965870286E-5</v>
      </c>
      <c r="CZ61">
        <f t="shared" si="88"/>
        <v>1.649349051769247E-5</v>
      </c>
      <c r="DA61">
        <f t="shared" si="88"/>
        <v>5.1565387820630167E-6</v>
      </c>
      <c r="DB61">
        <f t="shared" si="88"/>
        <v>3.2725113549507033E-7</v>
      </c>
      <c r="DC61">
        <f t="shared" si="88"/>
        <v>0</v>
      </c>
      <c r="DD61">
        <f t="shared" si="88"/>
        <v>0</v>
      </c>
      <c r="DE61">
        <f t="shared" si="88"/>
        <v>0</v>
      </c>
      <c r="DF61">
        <f t="shared" si="88"/>
        <v>0</v>
      </c>
      <c r="DG61">
        <f t="shared" si="88"/>
        <v>0</v>
      </c>
      <c r="DH61">
        <f t="shared" si="88"/>
        <v>0</v>
      </c>
      <c r="DI61">
        <f t="shared" si="88"/>
        <v>0</v>
      </c>
      <c r="DJ61">
        <f t="shared" si="89"/>
        <v>0</v>
      </c>
      <c r="DK61">
        <f t="shared" si="89"/>
        <v>0</v>
      </c>
      <c r="DL61">
        <f t="shared" si="89"/>
        <v>0</v>
      </c>
      <c r="DM61">
        <f t="shared" si="89"/>
        <v>0</v>
      </c>
      <c r="DN61">
        <f t="shared" si="89"/>
        <v>0</v>
      </c>
      <c r="DO61">
        <f t="shared" si="89"/>
        <v>0</v>
      </c>
      <c r="DP61">
        <f t="shared" si="89"/>
        <v>0</v>
      </c>
      <c r="DQ61">
        <f t="shared" si="89"/>
        <v>0</v>
      </c>
      <c r="DR61">
        <f t="shared" si="89"/>
        <v>0</v>
      </c>
      <c r="DS61">
        <f t="shared" si="89"/>
        <v>0</v>
      </c>
      <c r="DT61">
        <f t="shared" si="90"/>
        <v>0</v>
      </c>
      <c r="DU61">
        <f t="shared" si="90"/>
        <v>0</v>
      </c>
      <c r="DV61">
        <f t="shared" si="90"/>
        <v>0</v>
      </c>
      <c r="DW61">
        <f t="shared" si="90"/>
        <v>0</v>
      </c>
      <c r="DX61">
        <f t="shared" si="90"/>
        <v>0</v>
      </c>
      <c r="DY61">
        <f t="shared" si="90"/>
        <v>0</v>
      </c>
      <c r="DZ61">
        <f t="shared" si="90"/>
        <v>0</v>
      </c>
      <c r="EA61">
        <f t="shared" si="90"/>
        <v>0</v>
      </c>
      <c r="EB61">
        <f t="shared" si="90"/>
        <v>0</v>
      </c>
      <c r="EC61">
        <f t="shared" si="90"/>
        <v>0</v>
      </c>
      <c r="ED61">
        <f t="shared" si="91"/>
        <v>0</v>
      </c>
      <c r="EE61">
        <f t="shared" si="91"/>
        <v>0</v>
      </c>
      <c r="EF61">
        <f t="shared" si="91"/>
        <v>0</v>
      </c>
      <c r="EG61">
        <f t="shared" si="91"/>
        <v>0</v>
      </c>
      <c r="EH61">
        <f t="shared" si="91"/>
        <v>0</v>
      </c>
      <c r="EI61">
        <f t="shared" si="91"/>
        <v>0</v>
      </c>
      <c r="EJ61">
        <f t="shared" si="91"/>
        <v>0</v>
      </c>
      <c r="EK61">
        <f t="shared" si="91"/>
        <v>0</v>
      </c>
      <c r="EL61">
        <f t="shared" si="91"/>
        <v>0</v>
      </c>
      <c r="EM61">
        <f t="shared" si="91"/>
        <v>0</v>
      </c>
      <c r="EN61">
        <f t="shared" si="92"/>
        <v>0</v>
      </c>
      <c r="EO61">
        <f t="shared" si="92"/>
        <v>0</v>
      </c>
      <c r="EP61">
        <f t="shared" si="92"/>
        <v>0</v>
      </c>
      <c r="EQ61">
        <f t="shared" si="92"/>
        <v>0</v>
      </c>
      <c r="ER61">
        <f t="shared" si="92"/>
        <v>0</v>
      </c>
      <c r="ES61">
        <f t="shared" si="92"/>
        <v>0</v>
      </c>
      <c r="ET61">
        <f t="shared" si="92"/>
        <v>0</v>
      </c>
      <c r="EU61">
        <f t="shared" si="92"/>
        <v>0</v>
      </c>
      <c r="EV61">
        <f t="shared" si="92"/>
        <v>0</v>
      </c>
      <c r="EW61">
        <f t="shared" si="92"/>
        <v>0</v>
      </c>
      <c r="EX61">
        <f t="shared" si="92"/>
        <v>0</v>
      </c>
      <c r="EZ61">
        <f t="shared" si="17"/>
        <v>0.85966512524769811</v>
      </c>
      <c r="FB61">
        <f t="shared" si="15"/>
        <v>1.3195727817628955E-2</v>
      </c>
      <c r="FC61">
        <f t="shared" si="16"/>
        <v>0.24832842724125101</v>
      </c>
    </row>
    <row r="62" spans="1:159" x14ac:dyDescent="0.25">
      <c r="A62">
        <v>575</v>
      </c>
      <c r="B62" s="19">
        <f>'Input spectra'!Y61</f>
        <v>5.3255398175913203E-2</v>
      </c>
      <c r="C62">
        <f>'Input spectra'!D61</f>
        <v>0</v>
      </c>
      <c r="D62">
        <f t="shared" si="78"/>
        <v>2.0653927966864227E-2</v>
      </c>
      <c r="E62">
        <f t="shared" si="78"/>
        <v>2.0394612503829186E-2</v>
      </c>
      <c r="F62">
        <f t="shared" si="78"/>
        <v>2.013746902504664E-2</v>
      </c>
      <c r="G62">
        <f t="shared" si="78"/>
        <v>1.9882481773528013E-2</v>
      </c>
      <c r="H62">
        <f t="shared" si="78"/>
        <v>1.962963509839414E-2</v>
      </c>
      <c r="I62">
        <f t="shared" si="78"/>
        <v>1.9378913454192633E-2</v>
      </c>
      <c r="J62">
        <f t="shared" si="78"/>
        <v>1.9130301400219461E-2</v>
      </c>
      <c r="K62">
        <f t="shared" si="78"/>
        <v>1.8883783599844797E-2</v>
      </c>
      <c r="L62">
        <f t="shared" si="78"/>
        <v>1.8639344819843036E-2</v>
      </c>
      <c r="M62">
        <f t="shared" si="78"/>
        <v>1.8396969929727041E-2</v>
      </c>
      <c r="N62">
        <f t="shared" si="79"/>
        <v>1.8156643901086501E-2</v>
      </c>
      <c r="O62">
        <f t="shared" si="79"/>
        <v>1.7918351806930428E-2</v>
      </c>
      <c r="P62">
        <f t="shared" si="79"/>
        <v>1.7682078821033786E-2</v>
      </c>
      <c r="Q62">
        <f t="shared" si="79"/>
        <v>1.7447810217288175E-2</v>
      </c>
      <c r="R62">
        <f t="shared" si="79"/>
        <v>1.7215531369056559E-2</v>
      </c>
      <c r="S62">
        <f t="shared" si="79"/>
        <v>1.6985227748532065E-2</v>
      </c>
      <c r="T62">
        <f t="shared" si="79"/>
        <v>1.6756884926100741E-2</v>
      </c>
      <c r="U62">
        <f t="shared" si="79"/>
        <v>1.6530488569708322E-2</v>
      </c>
      <c r="V62">
        <f t="shared" si="79"/>
        <v>1.630602444423096E-2</v>
      </c>
      <c r="W62">
        <f t="shared" si="79"/>
        <v>1.6083478410849852E-2</v>
      </c>
      <c r="X62">
        <f t="shared" si="80"/>
        <v>1.586283642642982E-2</v>
      </c>
      <c r="Y62">
        <f t="shared" si="80"/>
        <v>1.5644084542901737E-2</v>
      </c>
      <c r="Z62">
        <f t="shared" si="80"/>
        <v>1.5427208906648835E-2</v>
      </c>
      <c r="AA62">
        <f t="shared" si="80"/>
        <v>1.5212195757896846E-2</v>
      </c>
      <c r="AB62">
        <f t="shared" si="80"/>
        <v>1.4999031430107957E-2</v>
      </c>
      <c r="AC62">
        <f t="shared" si="80"/>
        <v>1.4787702349378568E-2</v>
      </c>
      <c r="AD62">
        <f t="shared" si="80"/>
        <v>1.4578195033840767E-2</v>
      </c>
      <c r="AE62">
        <f t="shared" si="80"/>
        <v>1.4370496093067633E-2</v>
      </c>
      <c r="AF62">
        <f t="shared" si="80"/>
        <v>1.4164592227482188E-2</v>
      </c>
      <c r="AG62">
        <f t="shared" si="80"/>
        <v>1.3960470227770062E-2</v>
      </c>
      <c r="AH62">
        <f t="shared" si="81"/>
        <v>1.3758116974295884E-2</v>
      </c>
      <c r="AI62">
        <f t="shared" si="81"/>
        <v>1.3557519436523252E-2</v>
      </c>
      <c r="AJ62">
        <f t="shared" si="81"/>
        <v>1.3358664672438392E-2</v>
      </c>
      <c r="AK62">
        <f t="shared" si="81"/>
        <v>1.3161539827977388E-2</v>
      </c>
      <c r="AL62">
        <f t="shared" si="81"/>
        <v>1.2966132136457035E-2</v>
      </c>
      <c r="AM62">
        <f t="shared" si="81"/>
        <v>1.2772428918009223E-2</v>
      </c>
      <c r="AN62">
        <f t="shared" si="81"/>
        <v>1.2580417579018883E-2</v>
      </c>
      <c r="AO62">
        <f t="shared" si="81"/>
        <v>1.2390085611565448E-2</v>
      </c>
      <c r="AP62">
        <f t="shared" si="81"/>
        <v>1.2201420592867824E-2</v>
      </c>
      <c r="AQ62">
        <f t="shared" si="81"/>
        <v>1.2014410184732816E-2</v>
      </c>
      <c r="AR62">
        <f t="shared" si="82"/>
        <v>1.182904213300705E-2</v>
      </c>
      <c r="AS62">
        <f t="shared" si="82"/>
        <v>1.1645304267032286E-2</v>
      </c>
      <c r="AT62">
        <f t="shared" si="82"/>
        <v>1.1463184499104171E-2</v>
      </c>
      <c r="AU62">
        <f t="shared" si="82"/>
        <v>1.1282670823934405E-2</v>
      </c>
      <c r="AV62">
        <f t="shared" si="82"/>
        <v>1.1103751318116226E-2</v>
      </c>
      <c r="AW62">
        <f t="shared" si="82"/>
        <v>1.0926414139593306E-2</v>
      </c>
      <c r="AX62">
        <f t="shared" si="82"/>
        <v>9.7045732809293538E-3</v>
      </c>
      <c r="AY62">
        <f t="shared" si="82"/>
        <v>8.2852461750393402E-3</v>
      </c>
      <c r="AZ62">
        <f t="shared" si="82"/>
        <v>7.4519416414998109E-3</v>
      </c>
      <c r="BA62">
        <f t="shared" si="82"/>
        <v>6.8203279951693846E-3</v>
      </c>
      <c r="BB62">
        <f t="shared" si="83"/>
        <v>6.3040857175922956E-3</v>
      </c>
      <c r="BC62">
        <f t="shared" si="83"/>
        <v>5.8657620018407273E-3</v>
      </c>
      <c r="BD62">
        <f t="shared" si="83"/>
        <v>5.4848167434183737E-3</v>
      </c>
      <c r="BE62">
        <f t="shared" si="83"/>
        <v>5.1484348211738246E-3</v>
      </c>
      <c r="BF62">
        <f t="shared" si="83"/>
        <v>4.8479328440043656E-3</v>
      </c>
      <c r="BG62">
        <f t="shared" si="83"/>
        <v>4.5770791642260689E-3</v>
      </c>
      <c r="BH62">
        <f t="shared" si="83"/>
        <v>4.3312087693219486E-3</v>
      </c>
      <c r="BI62">
        <f t="shared" si="83"/>
        <v>4.106714892308707E-3</v>
      </c>
      <c r="BJ62">
        <f t="shared" si="83"/>
        <v>3.9007371813261061E-3</v>
      </c>
      <c r="BK62">
        <f t="shared" si="83"/>
        <v>3.7109602760006812E-3</v>
      </c>
      <c r="BL62">
        <f t="shared" si="84"/>
        <v>3.5354781384820374E-3</v>
      </c>
      <c r="BM62">
        <f t="shared" si="84"/>
        <v>3.3726994597009187E-3</v>
      </c>
      <c r="BN62">
        <f t="shared" si="84"/>
        <v>3.2212797628602199E-3</v>
      </c>
      <c r="BO62">
        <f t="shared" si="84"/>
        <v>3.0800714509050826E-3</v>
      </c>
      <c r="BP62">
        <f t="shared" si="84"/>
        <v>2.9480862661869678E-3</v>
      </c>
      <c r="BQ62">
        <f t="shared" si="84"/>
        <v>2.8244665522218289E-3</v>
      </c>
      <c r="BR62">
        <f t="shared" si="84"/>
        <v>2.7084628947573984E-3</v>
      </c>
      <c r="BS62">
        <f t="shared" si="84"/>
        <v>2.5994164757788883E-3</v>
      </c>
      <c r="BT62">
        <f t="shared" si="84"/>
        <v>2.496744969160795E-3</v>
      </c>
      <c r="BU62">
        <f t="shared" si="84"/>
        <v>2.399931138561497E-3</v>
      </c>
      <c r="BV62">
        <f t="shared" si="85"/>
        <v>2.3085135254635623E-3</v>
      </c>
      <c r="BW62">
        <f t="shared" si="85"/>
        <v>2.2220787739688657E-3</v>
      </c>
      <c r="BX62">
        <f t="shared" si="85"/>
        <v>2.140255251713697E-3</v>
      </c>
      <c r="BY62">
        <f t="shared" si="85"/>
        <v>2.0627077076562778E-3</v>
      </c>
      <c r="BZ62">
        <f t="shared" si="85"/>
        <v>1.9891327670889447E-3</v>
      </c>
      <c r="CA62">
        <f t="shared" si="85"/>
        <v>1.9192551084531528E-3</v>
      </c>
      <c r="CB62">
        <f t="shared" si="85"/>
        <v>1.85282419975465E-3</v>
      </c>
      <c r="CC62">
        <f t="shared" si="85"/>
        <v>1.789611497609394E-3</v>
      </c>
      <c r="CD62">
        <f t="shared" si="85"/>
        <v>1.7294080313176227E-3</v>
      </c>
      <c r="CE62">
        <f t="shared" si="85"/>
        <v>1.6720223093715579E-3</v>
      </c>
      <c r="CF62">
        <f t="shared" si="86"/>
        <v>1.6172784975369222E-3</v>
      </c>
      <c r="CG62">
        <f t="shared" si="86"/>
        <v>1.5650148269005378E-3</v>
      </c>
      <c r="CH62">
        <f t="shared" si="86"/>
        <v>1.5150821976280002E-3</v>
      </c>
      <c r="CI62">
        <f t="shared" si="86"/>
        <v>1.4673429500597053E-3</v>
      </c>
      <c r="CJ62">
        <f t="shared" si="86"/>
        <v>1.4216697795156486E-3</v>
      </c>
      <c r="CK62">
        <f t="shared" si="86"/>
        <v>1.3779447750255395E-3</v>
      </c>
      <c r="CL62">
        <f t="shared" si="86"/>
        <v>1.3360585653391631E-3</v>
      </c>
      <c r="CM62">
        <f t="shared" si="86"/>
        <v>1.2959095581473112E-3</v>
      </c>
      <c r="CN62">
        <f t="shared" si="86"/>
        <v>1.2574032605683944E-3</v>
      </c>
      <c r="CO62">
        <f t="shared" si="86"/>
        <v>1.2204516707177402E-3</v>
      </c>
      <c r="CP62">
        <f t="shared" si="87"/>
        <v>1.1849727316446009E-3</v>
      </c>
      <c r="CQ62">
        <f t="shared" si="87"/>
        <v>1.1508898401506006E-3</v>
      </c>
      <c r="CR62">
        <f t="shared" si="87"/>
        <v>7.403273320279154E-4</v>
      </c>
      <c r="CS62">
        <f t="shared" si="87"/>
        <v>4.804271903979027E-4</v>
      </c>
      <c r="CT62">
        <f t="shared" si="87"/>
        <v>3.3241889933444384E-4</v>
      </c>
      <c r="CU62">
        <f t="shared" si="87"/>
        <v>2.3104484134396026E-4</v>
      </c>
      <c r="CV62">
        <f t="shared" si="87"/>
        <v>1.5761889263226831E-4</v>
      </c>
      <c r="CW62">
        <f t="shared" si="87"/>
        <v>1.0351882192337021E-4</v>
      </c>
      <c r="CX62">
        <f t="shared" si="87"/>
        <v>6.3873136866478237E-5</v>
      </c>
      <c r="CY62">
        <f t="shared" si="87"/>
        <v>3.5586321115152929E-5</v>
      </c>
      <c r="CZ62">
        <f t="shared" si="88"/>
        <v>1.653254782125664E-5</v>
      </c>
      <c r="DA62">
        <f t="shared" si="88"/>
        <v>5.1688719453755921E-6</v>
      </c>
      <c r="DB62">
        <f t="shared" si="88"/>
        <v>3.2804159803258413E-7</v>
      </c>
      <c r="DC62">
        <f t="shared" si="88"/>
        <v>0</v>
      </c>
      <c r="DD62">
        <f t="shared" si="88"/>
        <v>0</v>
      </c>
      <c r="DE62">
        <f t="shared" si="88"/>
        <v>0</v>
      </c>
      <c r="DF62">
        <f t="shared" si="88"/>
        <v>0</v>
      </c>
      <c r="DG62">
        <f t="shared" si="88"/>
        <v>0</v>
      </c>
      <c r="DH62">
        <f t="shared" si="88"/>
        <v>0</v>
      </c>
      <c r="DI62">
        <f t="shared" si="88"/>
        <v>0</v>
      </c>
      <c r="DJ62">
        <f t="shared" si="89"/>
        <v>0</v>
      </c>
      <c r="DK62">
        <f t="shared" si="89"/>
        <v>0</v>
      </c>
      <c r="DL62">
        <f t="shared" si="89"/>
        <v>0</v>
      </c>
      <c r="DM62">
        <f t="shared" si="89"/>
        <v>0</v>
      </c>
      <c r="DN62">
        <f t="shared" si="89"/>
        <v>0</v>
      </c>
      <c r="DO62">
        <f t="shared" si="89"/>
        <v>0</v>
      </c>
      <c r="DP62">
        <f t="shared" si="89"/>
        <v>0</v>
      </c>
      <c r="DQ62">
        <f t="shared" si="89"/>
        <v>0</v>
      </c>
      <c r="DR62">
        <f t="shared" si="89"/>
        <v>0</v>
      </c>
      <c r="DS62">
        <f t="shared" si="89"/>
        <v>0</v>
      </c>
      <c r="DT62">
        <f t="shared" si="90"/>
        <v>0</v>
      </c>
      <c r="DU62">
        <f t="shared" si="90"/>
        <v>0</v>
      </c>
      <c r="DV62">
        <f t="shared" si="90"/>
        <v>0</v>
      </c>
      <c r="DW62">
        <f t="shared" si="90"/>
        <v>0</v>
      </c>
      <c r="DX62">
        <f t="shared" si="90"/>
        <v>0</v>
      </c>
      <c r="DY62">
        <f t="shared" si="90"/>
        <v>0</v>
      </c>
      <c r="DZ62">
        <f t="shared" si="90"/>
        <v>0</v>
      </c>
      <c r="EA62">
        <f t="shared" si="90"/>
        <v>0</v>
      </c>
      <c r="EB62">
        <f t="shared" si="90"/>
        <v>0</v>
      </c>
      <c r="EC62">
        <f t="shared" si="90"/>
        <v>0</v>
      </c>
      <c r="ED62">
        <f t="shared" si="91"/>
        <v>0</v>
      </c>
      <c r="EE62">
        <f t="shared" si="91"/>
        <v>0</v>
      </c>
      <c r="EF62">
        <f t="shared" si="91"/>
        <v>0</v>
      </c>
      <c r="EG62">
        <f t="shared" si="91"/>
        <v>0</v>
      </c>
      <c r="EH62">
        <f t="shared" si="91"/>
        <v>0</v>
      </c>
      <c r="EI62">
        <f t="shared" si="91"/>
        <v>0</v>
      </c>
      <c r="EJ62">
        <f t="shared" si="91"/>
        <v>0</v>
      </c>
      <c r="EK62">
        <f t="shared" si="91"/>
        <v>0</v>
      </c>
      <c r="EL62">
        <f t="shared" si="91"/>
        <v>0</v>
      </c>
      <c r="EM62">
        <f t="shared" si="91"/>
        <v>0</v>
      </c>
      <c r="EN62">
        <f t="shared" si="92"/>
        <v>0</v>
      </c>
      <c r="EO62">
        <f t="shared" si="92"/>
        <v>0</v>
      </c>
      <c r="EP62">
        <f t="shared" si="92"/>
        <v>0</v>
      </c>
      <c r="EQ62">
        <f t="shared" si="92"/>
        <v>0</v>
      </c>
      <c r="ER62">
        <f t="shared" si="92"/>
        <v>0</v>
      </c>
      <c r="ES62">
        <f t="shared" si="92"/>
        <v>0</v>
      </c>
      <c r="ET62">
        <f t="shared" si="92"/>
        <v>0</v>
      </c>
      <c r="EU62">
        <f t="shared" si="92"/>
        <v>0</v>
      </c>
      <c r="EV62">
        <f t="shared" si="92"/>
        <v>0</v>
      </c>
      <c r="EW62">
        <f t="shared" si="92"/>
        <v>0</v>
      </c>
      <c r="EX62">
        <f t="shared" si="92"/>
        <v>0</v>
      </c>
      <c r="EZ62">
        <f t="shared" si="17"/>
        <v>0.86021700723160832</v>
      </c>
      <c r="FB62">
        <f t="shared" si="15"/>
        <v>1.313815386575562E-2</v>
      </c>
      <c r="FC62">
        <f t="shared" si="16"/>
        <v>0.24833581797122342</v>
      </c>
    </row>
    <row r="63" spans="1:159" x14ac:dyDescent="0.25">
      <c r="A63">
        <v>580</v>
      </c>
      <c r="B63" s="19">
        <f>'Input spectra'!Y62</f>
        <v>5.3018873762226103E-2</v>
      </c>
      <c r="C63">
        <f>'Input spectra'!D62</f>
        <v>0</v>
      </c>
      <c r="D63">
        <f t="shared" ref="D63:M72" si="93">D$2*EXP(- D$1 * ($C63*_c2+$B63))</f>
        <v>2.0653927966864227E-2</v>
      </c>
      <c r="E63">
        <f t="shared" si="93"/>
        <v>2.0395094891910475E-2</v>
      </c>
      <c r="F63">
        <f t="shared" si="93"/>
        <v>2.0138421648189186E-2</v>
      </c>
      <c r="G63">
        <f t="shared" si="93"/>
        <v>1.9883892631286006E-2</v>
      </c>
      <c r="H63">
        <f t="shared" si="93"/>
        <v>1.9631492341422436E-2</v>
      </c>
      <c r="I63">
        <f t="shared" si="93"/>
        <v>1.9381205382785548E-2</v>
      </c>
      <c r="J63">
        <f t="shared" si="93"/>
        <v>1.9133016462861894E-2</v>
      </c>
      <c r="K63">
        <f t="shared" si="93"/>
        <v>1.8886910391775476E-2</v>
      </c>
      <c r="L63">
        <f t="shared" si="93"/>
        <v>1.8642872081629944E-2</v>
      </c>
      <c r="M63">
        <f t="shared" si="93"/>
        <v>1.8400886545854776E-2</v>
      </c>
      <c r="N63">
        <f t="shared" ref="N63:W72" si="94">N$2*EXP(- N$1 * ($C63*_c2+$B63))</f>
        <v>1.8160938898555586E-2</v>
      </c>
      <c r="O63">
        <f t="shared" si="94"/>
        <v>1.7923014353868436E-2</v>
      </c>
      <c r="P63">
        <f t="shared" si="94"/>
        <v>1.7687098225318179E-2</v>
      </c>
      <c r="Q63">
        <f t="shared" si="94"/>
        <v>1.7453175925180791E-2</v>
      </c>
      <c r="R63">
        <f t="shared" si="94"/>
        <v>1.7221232963849645E-2</v>
      </c>
      <c r="S63">
        <f t="shared" si="94"/>
        <v>1.6991254949205767E-2</v>
      </c>
      <c r="T63">
        <f t="shared" si="94"/>
        <v>1.6763227585991962E-2</v>
      </c>
      <c r="U63">
        <f t="shared" si="94"/>
        <v>1.6537136675190866E-2</v>
      </c>
      <c r="V63">
        <f t="shared" si="94"/>
        <v>1.6312968113406857E-2</v>
      </c>
      <c r="W63">
        <f t="shared" si="94"/>
        <v>1.6090707892251824E-2</v>
      </c>
      <c r="X63">
        <f t="shared" ref="X63:AG72" si="95">X$2*EXP(- X$1 * ($C63*_c2+$B63))</f>
        <v>1.5870342097734712E-2</v>
      </c>
      <c r="Y63">
        <f t="shared" si="95"/>
        <v>1.5651856909654937E-2</v>
      </c>
      <c r="Z63">
        <f t="shared" si="95"/>
        <v>1.5435238600999518E-2</v>
      </c>
      <c r="AA63">
        <f t="shared" si="95"/>
        <v>1.5220473537343987E-2</v>
      </c>
      <c r="AB63">
        <f t="shared" si="95"/>
        <v>1.5007548176257038E-2</v>
      </c>
      <c r="AC63">
        <f t="shared" si="95"/>
        <v>1.4796449066708862E-2</v>
      </c>
      <c r="AD63">
        <f t="shared" si="95"/>
        <v>1.4587162848483166E-2</v>
      </c>
      <c r="AE63">
        <f t="shared" si="95"/>
        <v>1.4379676251592892E-2</v>
      </c>
      <c r="AF63">
        <f t="shared" si="95"/>
        <v>1.4173976095699529E-2</v>
      </c>
      <c r="AG63">
        <f t="shared" si="95"/>
        <v>1.3970049289536065E-2</v>
      </c>
      <c r="AH63">
        <f t="shared" ref="AH63:AQ72" si="96">AH$2*EXP(- AH$1 * ($C63*_c2+$B63))</f>
        <v>1.3767882830333542E-2</v>
      </c>
      <c r="AI63">
        <f t="shared" si="96"/>
        <v>1.3567463803251171E-2</v>
      </c>
      <c r="AJ63">
        <f t="shared" si="96"/>
        <v>1.3368779380810008E-2</v>
      </c>
      <c r="AK63">
        <f t="shared" si="96"/>
        <v>1.3171816822330144E-2</v>
      </c>
      <c r="AL63">
        <f t="shared" si="96"/>
        <v>1.2976563473371444E-2</v>
      </c>
      <c r="AM63">
        <f t="shared" si="96"/>
        <v>1.2783006765177728E-2</v>
      </c>
      <c r="AN63">
        <f t="shared" si="96"/>
        <v>1.2591134214124434E-2</v>
      </c>
      <c r="AO63">
        <f t="shared" si="96"/>
        <v>1.2400933421169744E-2</v>
      </c>
      <c r="AP63">
        <f t="shared" si="96"/>
        <v>1.2212392071309131E-2</v>
      </c>
      <c r="AQ63">
        <f t="shared" si="96"/>
        <v>1.2025497933033258E-2</v>
      </c>
      <c r="AR63">
        <f t="shared" ref="AR63:BA72" si="97">AR$2*EXP(- AR$1 * ($C63*_c2+$B63))</f>
        <v>1.1840238857789353E-2</v>
      </c>
      <c r="AS63">
        <f t="shared" si="97"/>
        <v>1.1656602779445862E-2</v>
      </c>
      <c r="AT63">
        <f t="shared" si="97"/>
        <v>1.1474577713760476E-2</v>
      </c>
      <c r="AU63">
        <f t="shared" si="97"/>
        <v>1.1294151757851508E-2</v>
      </c>
      <c r="AV63">
        <f t="shared" si="97"/>
        <v>1.1115313089672509E-2</v>
      </c>
      <c r="AW63">
        <f t="shared" si="97"/>
        <v>1.0938049967490222E-2</v>
      </c>
      <c r="AX63">
        <f t="shared" si="97"/>
        <v>9.7151377221328331E-3</v>
      </c>
      <c r="AY63">
        <f t="shared" si="97"/>
        <v>8.2944617124551985E-3</v>
      </c>
      <c r="AZ63">
        <f t="shared" si="97"/>
        <v>7.4604067633020979E-3</v>
      </c>
      <c r="BA63">
        <f t="shared" si="97"/>
        <v>6.8282371305009295E-3</v>
      </c>
      <c r="BB63">
        <f t="shared" ref="BB63:BK72" si="98">BB$2*EXP(- BB$1 * ($C63*_c2+$B63))</f>
        <v>6.3115454786528248E-3</v>
      </c>
      <c r="BC63">
        <f t="shared" si="98"/>
        <v>5.8728419903704664E-3</v>
      </c>
      <c r="BD63">
        <f t="shared" si="98"/>
        <v>5.4915668175514838E-3</v>
      </c>
      <c r="BE63">
        <f t="shared" si="98"/>
        <v>5.1548928399434042E-3</v>
      </c>
      <c r="BF63">
        <f t="shared" si="98"/>
        <v>4.8541287341131393E-3</v>
      </c>
      <c r="BG63">
        <f t="shared" si="98"/>
        <v>4.5830372891127614E-3</v>
      </c>
      <c r="BH63">
        <f t="shared" si="98"/>
        <v>4.3369494153733378E-3</v>
      </c>
      <c r="BI63">
        <f t="shared" si="98"/>
        <v>4.1122552546906431E-3</v>
      </c>
      <c r="BJ63">
        <f t="shared" si="98"/>
        <v>3.9060920470336867E-3</v>
      </c>
      <c r="BK63">
        <f t="shared" si="98"/>
        <v>3.7161425140014464E-3</v>
      </c>
      <c r="BL63">
        <f t="shared" ref="BL63:BU72" si="99">BL$2*EXP(- BL$1 * ($C63*_c2+$B63))</f>
        <v>3.5404990617149889E-3</v>
      </c>
      <c r="BM63">
        <f t="shared" si="99"/>
        <v>3.3775690989610281E-3</v>
      </c>
      <c r="BN63">
        <f t="shared" si="99"/>
        <v>3.2260070783069906E-3</v>
      </c>
      <c r="BO63">
        <f t="shared" si="99"/>
        <v>3.0846644983063692E-3</v>
      </c>
      <c r="BP63">
        <f t="shared" si="99"/>
        <v>2.9525523296037482E-3</v>
      </c>
      <c r="BQ63">
        <f t="shared" si="99"/>
        <v>2.8288122513427361E-3</v>
      </c>
      <c r="BR63">
        <f t="shared" si="99"/>
        <v>2.712694272765936E-3</v>
      </c>
      <c r="BS63">
        <f t="shared" si="99"/>
        <v>2.6035390720509344E-3</v>
      </c>
      <c r="BT63">
        <f t="shared" si="99"/>
        <v>2.5007638799859353E-3</v>
      </c>
      <c r="BU63">
        <f t="shared" si="99"/>
        <v>2.4038510682977965E-3</v>
      </c>
      <c r="BV63">
        <f t="shared" ref="BV63:CE72" si="100">BV$2*EXP(- BV$1 * ($C63*_c2+$B63))</f>
        <v>2.3123388299690828E-3</v>
      </c>
      <c r="BW63">
        <f t="shared" si="100"/>
        <v>2.2258134977377326E-3</v>
      </c>
      <c r="BX63">
        <f t="shared" si="100"/>
        <v>2.1439031598352444E-3</v>
      </c>
      <c r="BY63">
        <f t="shared" si="100"/>
        <v>2.0662723134826809E-3</v>
      </c>
      <c r="BZ63">
        <f t="shared" si="100"/>
        <v>1.9926173563188975E-3</v>
      </c>
      <c r="CA63">
        <f t="shared" si="100"/>
        <v>1.9226627602019831E-3</v>
      </c>
      <c r="CB63">
        <f t="shared" si="100"/>
        <v>1.8561578050744489E-3</v>
      </c>
      <c r="CC63">
        <f t="shared" si="100"/>
        <v>1.7928737758387244E-3</v>
      </c>
      <c r="CD63">
        <f t="shared" si="100"/>
        <v>1.7326015445737861E-3</v>
      </c>
      <c r="CE63">
        <f t="shared" si="100"/>
        <v>1.6751494754451549E-3</v>
      </c>
      <c r="CF63">
        <f t="shared" ref="CF63:CO72" si="101">CF$2*EXP(- CF$1 * ($C63*_c2+$B63))</f>
        <v>1.6203416014055692E-3</v>
      </c>
      <c r="CG63">
        <f t="shared" si="101"/>
        <v>1.5680160310438439E-3</v>
      </c>
      <c r="CH63">
        <f t="shared" si="101"/>
        <v>1.5180235512975229E-3</v>
      </c>
      <c r="CI63">
        <f t="shared" si="101"/>
        <v>1.4702263976343042E-3</v>
      </c>
      <c r="CJ63">
        <f t="shared" si="101"/>
        <v>1.4244971680534039E-3</v>
      </c>
      <c r="CK63">
        <f t="shared" si="101"/>
        <v>1.3807178611074161E-3</v>
      </c>
      <c r="CL63">
        <f t="shared" si="101"/>
        <v>1.3387790212862538E-3</v>
      </c>
      <c r="CM63">
        <f t="shared" si="101"/>
        <v>1.2985789776822996E-3</v>
      </c>
      <c r="CN63">
        <f t="shared" si="101"/>
        <v>1.2600231639824425E-3</v>
      </c>
      <c r="CO63">
        <f t="shared" si="101"/>
        <v>1.2230235095960259E-3</v>
      </c>
      <c r="CP63">
        <f t="shared" ref="CP63:CY72" si="102">CP$2*EXP(- CP$1 * ($C63*_c2+$B63))</f>
        <v>1.1874978931969351E-3</v>
      </c>
      <c r="CQ63">
        <f t="shared" si="102"/>
        <v>1.1533696511877791E-3</v>
      </c>
      <c r="CR63">
        <f t="shared" si="102"/>
        <v>7.4194005654659647E-4</v>
      </c>
      <c r="CS63">
        <f t="shared" si="102"/>
        <v>4.814851382066908E-4</v>
      </c>
      <c r="CT63">
        <f t="shared" si="102"/>
        <v>3.3315879829071696E-4</v>
      </c>
      <c r="CU63">
        <f t="shared" si="102"/>
        <v>2.315645786289538E-4</v>
      </c>
      <c r="CV63">
        <f t="shared" si="102"/>
        <v>1.5797719413937559E-4</v>
      </c>
      <c r="CW63">
        <f t="shared" si="102"/>
        <v>1.0375659644856187E-4</v>
      </c>
      <c r="CX63">
        <f t="shared" si="102"/>
        <v>6.4021362640509583E-5</v>
      </c>
      <c r="CY63">
        <f t="shared" si="102"/>
        <v>3.5669747386162135E-5</v>
      </c>
      <c r="CZ63">
        <f t="shared" ref="CZ63:DI72" si="103">CZ$2*EXP(- CZ$1 * ($C63*_c2+$B63))</f>
        <v>1.6571697614215971E-5</v>
      </c>
      <c r="DA63">
        <f t="shared" si="103"/>
        <v>5.1812346065594619E-6</v>
      </c>
      <c r="DB63">
        <f t="shared" si="103"/>
        <v>3.2883396990197051E-7</v>
      </c>
      <c r="DC63">
        <f t="shared" si="103"/>
        <v>0</v>
      </c>
      <c r="DD63">
        <f t="shared" si="103"/>
        <v>0</v>
      </c>
      <c r="DE63">
        <f t="shared" si="103"/>
        <v>0</v>
      </c>
      <c r="DF63">
        <f t="shared" si="103"/>
        <v>0</v>
      </c>
      <c r="DG63">
        <f t="shared" si="103"/>
        <v>0</v>
      </c>
      <c r="DH63">
        <f t="shared" si="103"/>
        <v>0</v>
      </c>
      <c r="DI63">
        <f t="shared" si="103"/>
        <v>0</v>
      </c>
      <c r="DJ63">
        <f t="shared" ref="DJ63:DS72" si="104">DJ$2*EXP(- DJ$1 * ($C63*_c2+$B63))</f>
        <v>0</v>
      </c>
      <c r="DK63">
        <f t="shared" si="104"/>
        <v>0</v>
      </c>
      <c r="DL63">
        <f t="shared" si="104"/>
        <v>0</v>
      </c>
      <c r="DM63">
        <f t="shared" si="104"/>
        <v>0</v>
      </c>
      <c r="DN63">
        <f t="shared" si="104"/>
        <v>0</v>
      </c>
      <c r="DO63">
        <f t="shared" si="104"/>
        <v>0</v>
      </c>
      <c r="DP63">
        <f t="shared" si="104"/>
        <v>0</v>
      </c>
      <c r="DQ63">
        <f t="shared" si="104"/>
        <v>0</v>
      </c>
      <c r="DR63">
        <f t="shared" si="104"/>
        <v>0</v>
      </c>
      <c r="DS63">
        <f t="shared" si="104"/>
        <v>0</v>
      </c>
      <c r="DT63">
        <f t="shared" ref="DT63:EC72" si="105">DT$2*EXP(- DT$1 * ($C63*_c2+$B63))</f>
        <v>0</v>
      </c>
      <c r="DU63">
        <f t="shared" si="105"/>
        <v>0</v>
      </c>
      <c r="DV63">
        <f t="shared" si="105"/>
        <v>0</v>
      </c>
      <c r="DW63">
        <f t="shared" si="105"/>
        <v>0</v>
      </c>
      <c r="DX63">
        <f t="shared" si="105"/>
        <v>0</v>
      </c>
      <c r="DY63">
        <f t="shared" si="105"/>
        <v>0</v>
      </c>
      <c r="DZ63">
        <f t="shared" si="105"/>
        <v>0</v>
      </c>
      <c r="EA63">
        <f t="shared" si="105"/>
        <v>0</v>
      </c>
      <c r="EB63">
        <f t="shared" si="105"/>
        <v>0</v>
      </c>
      <c r="EC63">
        <f t="shared" si="105"/>
        <v>0</v>
      </c>
      <c r="ED63">
        <f t="shared" ref="ED63:EM72" si="106">ED$2*EXP(- ED$1 * ($C63*_c2+$B63))</f>
        <v>0</v>
      </c>
      <c r="EE63">
        <f t="shared" si="106"/>
        <v>0</v>
      </c>
      <c r="EF63">
        <f t="shared" si="106"/>
        <v>0</v>
      </c>
      <c r="EG63">
        <f t="shared" si="106"/>
        <v>0</v>
      </c>
      <c r="EH63">
        <f t="shared" si="106"/>
        <v>0</v>
      </c>
      <c r="EI63">
        <f t="shared" si="106"/>
        <v>0</v>
      </c>
      <c r="EJ63">
        <f t="shared" si="106"/>
        <v>0</v>
      </c>
      <c r="EK63">
        <f t="shared" si="106"/>
        <v>0</v>
      </c>
      <c r="EL63">
        <f t="shared" si="106"/>
        <v>0</v>
      </c>
      <c r="EM63">
        <f t="shared" si="106"/>
        <v>0</v>
      </c>
      <c r="EN63">
        <f t="shared" ref="EN63:EX72" si="107">EN$2*EXP(- EN$1 * ($C63*_c2+$B63))</f>
        <v>0</v>
      </c>
      <c r="EO63">
        <f t="shared" si="107"/>
        <v>0</v>
      </c>
      <c r="EP63">
        <f t="shared" si="107"/>
        <v>0</v>
      </c>
      <c r="EQ63">
        <f t="shared" si="107"/>
        <v>0</v>
      </c>
      <c r="ER63">
        <f t="shared" si="107"/>
        <v>0</v>
      </c>
      <c r="ES63">
        <f t="shared" si="107"/>
        <v>0</v>
      </c>
      <c r="ET63">
        <f t="shared" si="107"/>
        <v>0</v>
      </c>
      <c r="EU63">
        <f t="shared" si="107"/>
        <v>0</v>
      </c>
      <c r="EV63">
        <f t="shared" si="107"/>
        <v>0</v>
      </c>
      <c r="EW63">
        <f t="shared" si="107"/>
        <v>0</v>
      </c>
      <c r="EX63">
        <f t="shared" si="107"/>
        <v>0</v>
      </c>
      <c r="EZ63">
        <f t="shared" si="17"/>
        <v>0.86076944258733135</v>
      </c>
      <c r="FB63">
        <f t="shared" si="15"/>
        <v>1.3080573104657045E-2</v>
      </c>
      <c r="FC63">
        <f t="shared" si="16"/>
        <v>0.24834320870701529</v>
      </c>
    </row>
    <row r="64" spans="1:159" x14ac:dyDescent="0.25">
      <c r="A64">
        <v>585</v>
      </c>
      <c r="B64" s="19">
        <f>'Input spectra'!Y63</f>
        <v>5.2948228928148197E-2</v>
      </c>
      <c r="C64">
        <f>'Input spectra'!D63</f>
        <v>0</v>
      </c>
      <c r="D64">
        <f t="shared" si="93"/>
        <v>2.0653927966864227E-2</v>
      </c>
      <c r="E64">
        <f t="shared" si="93"/>
        <v>2.0395238973228872E-2</v>
      </c>
      <c r="F64">
        <f t="shared" si="93"/>
        <v>2.0138706185290473E-2</v>
      </c>
      <c r="G64">
        <f t="shared" si="93"/>
        <v>1.9884314044040313E-2</v>
      </c>
      <c r="H64">
        <f t="shared" si="93"/>
        <v>1.9632047094668151E-2</v>
      </c>
      <c r="I64">
        <f t="shared" si="93"/>
        <v>1.9381889985895646E-2</v>
      </c>
      <c r="J64">
        <f t="shared" si="93"/>
        <v>1.9133827469313854E-2</v>
      </c>
      <c r="K64">
        <f t="shared" si="93"/>
        <v>1.8887844398724866E-2</v>
      </c>
      <c r="L64">
        <f t="shared" si="93"/>
        <v>1.8643925729487528E-2</v>
      </c>
      <c r="M64">
        <f t="shared" si="93"/>
        <v>1.8402056517867221E-2</v>
      </c>
      <c r="N64">
        <f t="shared" si="94"/>
        <v>1.8162221920389673E-2</v>
      </c>
      <c r="O64">
        <f t="shared" si="94"/>
        <v>1.7924407193198755E-2</v>
      </c>
      <c r="P64">
        <f t="shared" si="94"/>
        <v>1.768859769141834E-2</v>
      </c>
      <c r="Q64">
        <f t="shared" si="94"/>
        <v>1.7454778868518026E-2</v>
      </c>
      <c r="R64">
        <f t="shared" si="94"/>
        <v>1.7222936275682874E-2</v>
      </c>
      <c r="S64">
        <f t="shared" si="94"/>
        <v>1.6993055561187024E-2</v>
      </c>
      <c r="T64">
        <f t="shared" si="94"/>
        <v>1.6765122469771219E-2</v>
      </c>
      <c r="U64">
        <f t="shared" si="94"/>
        <v>1.6539122842024162E-2</v>
      </c>
      <c r="V64">
        <f t="shared" si="94"/>
        <v>1.6315042613767764E-2</v>
      </c>
      <c r="W64">
        <f t="shared" si="94"/>
        <v>1.609286781544619E-2</v>
      </c>
      <c r="X64">
        <f t="shared" si="95"/>
        <v>1.5872584571518678E-2</v>
      </c>
      <c r="Y64">
        <f t="shared" si="95"/>
        <v>1.5654179099856183E-2</v>
      </c>
      <c r="Z64">
        <f t="shared" si="95"/>
        <v>1.5437637711141726E-2</v>
      </c>
      <c r="AA64">
        <f t="shared" si="95"/>
        <v>1.5222946808274488E-2</v>
      </c>
      <c r="AB64">
        <f t="shared" si="95"/>
        <v>1.5010092885777628E-2</v>
      </c>
      <c r="AC64">
        <f t="shared" si="95"/>
        <v>1.4799062529209749E-2</v>
      </c>
      <c r="AD64">
        <f t="shared" si="95"/>
        <v>1.4589842414580043E-2</v>
      </c>
      <c r="AE64">
        <f t="shared" si="95"/>
        <v>1.4382419307767083E-2</v>
      </c>
      <c r="AF64">
        <f t="shared" si="95"/>
        <v>1.417678006394122E-2</v>
      </c>
      <c r="AG64">
        <f t="shared" si="95"/>
        <v>1.3972911626990565E-2</v>
      </c>
      <c r="AH64">
        <f t="shared" si="96"/>
        <v>1.3770801028950563E-2</v>
      </c>
      <c r="AI64">
        <f t="shared" si="96"/>
        <v>1.3570435389437113E-2</v>
      </c>
      <c r="AJ64">
        <f t="shared" si="96"/>
        <v>1.3371801915083206E-2</v>
      </c>
      <c r="AK64">
        <f t="shared" si="96"/>
        <v>1.3174887898979071E-2</v>
      </c>
      <c r="AL64">
        <f t="shared" si="96"/>
        <v>1.2979680720115828E-2</v>
      </c>
      <c r="AM64">
        <f t="shared" si="96"/>
        <v>1.2786167842832584E-2</v>
      </c>
      <c r="AN64">
        <f t="shared" si="96"/>
        <v>1.259433681626698E-2</v>
      </c>
      <c r="AO64">
        <f t="shared" si="96"/>
        <v>1.2404175273809165E-2</v>
      </c>
      <c r="AP64">
        <f t="shared" si="96"/>
        <v>1.221567093255917E-2</v>
      </c>
      <c r="AQ64">
        <f t="shared" si="96"/>
        <v>1.2028811592787653E-2</v>
      </c>
      <c r="AR64">
        <f t="shared" si="97"/>
        <v>1.1843585137400026E-2</v>
      </c>
      <c r="AS64">
        <f t="shared" si="97"/>
        <v>1.1659979531403911E-2</v>
      </c>
      <c r="AT64">
        <f t="shared" si="97"/>
        <v>1.1477982821379898E-2</v>
      </c>
      <c r="AU64">
        <f t="shared" si="97"/>
        <v>1.1297583134955646E-2</v>
      </c>
      <c r="AV64">
        <f t="shared" si="97"/>
        <v>1.1118768680283215E-2</v>
      </c>
      <c r="AW64">
        <f t="shared" si="97"/>
        <v>1.0941527745519701E-2</v>
      </c>
      <c r="AX64">
        <f t="shared" si="97"/>
        <v>9.7182953269076677E-3</v>
      </c>
      <c r="AY64">
        <f t="shared" si="97"/>
        <v>8.2972161858105541E-3</v>
      </c>
      <c r="AZ64">
        <f t="shared" si="97"/>
        <v>7.462936980420244E-3</v>
      </c>
      <c r="BA64">
        <f t="shared" si="97"/>
        <v>6.8306012000778462E-3</v>
      </c>
      <c r="BB64">
        <f t="shared" si="98"/>
        <v>6.3137752628520507E-3</v>
      </c>
      <c r="BC64">
        <f t="shared" si="98"/>
        <v>5.8749582899216063E-3</v>
      </c>
      <c r="BD64">
        <f t="shared" si="98"/>
        <v>5.4935845324343372E-3</v>
      </c>
      <c r="BE64">
        <f t="shared" si="98"/>
        <v>5.1568232840286388E-3</v>
      </c>
      <c r="BF64">
        <f t="shared" si="98"/>
        <v>4.8559808506080035E-3</v>
      </c>
      <c r="BG64">
        <f t="shared" si="98"/>
        <v>4.5848183586033328E-3</v>
      </c>
      <c r="BH64">
        <f t="shared" si="98"/>
        <v>4.3386655000043732E-3</v>
      </c>
      <c r="BI64">
        <f t="shared" si="98"/>
        <v>4.1139114927954377E-3</v>
      </c>
      <c r="BJ64">
        <f t="shared" si="98"/>
        <v>3.9076928572717379E-3</v>
      </c>
      <c r="BK64">
        <f t="shared" si="98"/>
        <v>3.7176917418423397E-3</v>
      </c>
      <c r="BL64">
        <f t="shared" si="99"/>
        <v>3.5420000876243011E-3</v>
      </c>
      <c r="BM64">
        <f t="shared" si="99"/>
        <v>3.3790249202519267E-3</v>
      </c>
      <c r="BN64">
        <f t="shared" si="99"/>
        <v>3.2274203723500019E-3</v>
      </c>
      <c r="BO64">
        <f t="shared" si="99"/>
        <v>3.0860376722112912E-3</v>
      </c>
      <c r="BP64">
        <f t="shared" si="99"/>
        <v>2.9538875598721487E-3</v>
      </c>
      <c r="BQ64">
        <f t="shared" si="99"/>
        <v>2.8301115159443547E-3</v>
      </c>
      <c r="BR64">
        <f t="shared" si="99"/>
        <v>2.7139593773971731E-3</v>
      </c>
      <c r="BS64">
        <f t="shared" si="99"/>
        <v>2.6047716718598274E-3</v>
      </c>
      <c r="BT64">
        <f t="shared" si="99"/>
        <v>2.5019654977180309E-3</v>
      </c>
      <c r="BU64">
        <f t="shared" si="99"/>
        <v>2.4050231095830619E-3</v>
      </c>
      <c r="BV64">
        <f t="shared" si="100"/>
        <v>2.3134825963007392E-3</v>
      </c>
      <c r="BW64">
        <f t="shared" si="100"/>
        <v>2.2269301975697108E-3</v>
      </c>
      <c r="BX64">
        <f t="shared" si="100"/>
        <v>2.1449939181325487E-3</v>
      </c>
      <c r="BY64">
        <f t="shared" si="100"/>
        <v>2.0673381799892654E-3</v>
      </c>
      <c r="BZ64">
        <f t="shared" si="100"/>
        <v>1.9936593127545064E-3</v>
      </c>
      <c r="CA64">
        <f t="shared" si="100"/>
        <v>1.9236817265584217E-3</v>
      </c>
      <c r="CB64">
        <f t="shared" si="100"/>
        <v>1.8571546451498198E-3</v>
      </c>
      <c r="CC64">
        <f t="shared" si="100"/>
        <v>1.7938493021230648E-3</v>
      </c>
      <c r="CD64">
        <f t="shared" si="100"/>
        <v>1.7335565225796358E-3</v>
      </c>
      <c r="CE64">
        <f t="shared" si="100"/>
        <v>1.6760846275606764E-3</v>
      </c>
      <c r="CF64">
        <f t="shared" si="101"/>
        <v>1.6212576103350296E-3</v>
      </c>
      <c r="CG64">
        <f t="shared" si="101"/>
        <v>1.5689135428898758E-3</v>
      </c>
      <c r="CH64">
        <f t="shared" si="101"/>
        <v>1.5189031783311021E-3</v>
      </c>
      <c r="CI64">
        <f t="shared" si="101"/>
        <v>1.4710887207914228E-3</v>
      </c>
      <c r="CJ64">
        <f t="shared" si="101"/>
        <v>1.4253427391916532E-3</v>
      </c>
      <c r="CK64">
        <f t="shared" si="101"/>
        <v>1.3815472050509273E-3</v>
      </c>
      <c r="CL64">
        <f t="shared" si="101"/>
        <v>1.3395926376834491E-3</v>
      </c>
      <c r="CM64">
        <f t="shared" si="101"/>
        <v>1.2993773426975656E-3</v>
      </c>
      <c r="CN64">
        <f t="shared" si="101"/>
        <v>1.2608067318400139E-3</v>
      </c>
      <c r="CO64">
        <f t="shared" si="101"/>
        <v>1.2237927139919847E-3</v>
      </c>
      <c r="CP64">
        <f t="shared" si="102"/>
        <v>1.188253148593202E-3</v>
      </c>
      <c r="CQ64">
        <f t="shared" si="102"/>
        <v>1.1541113540002447E-3</v>
      </c>
      <c r="CR64">
        <f t="shared" si="102"/>
        <v>7.4242242421897631E-4</v>
      </c>
      <c r="CS64">
        <f t="shared" si="102"/>
        <v>4.8180157641538468E-4</v>
      </c>
      <c r="CT64">
        <f t="shared" si="102"/>
        <v>3.333801096762152E-4</v>
      </c>
      <c r="CU64">
        <f t="shared" si="102"/>
        <v>2.3172003978186144E-4</v>
      </c>
      <c r="CV64">
        <f t="shared" si="102"/>
        <v>1.5808436909539475E-4</v>
      </c>
      <c r="CW64">
        <f t="shared" si="102"/>
        <v>1.0382772052998481E-4</v>
      </c>
      <c r="CX64">
        <f t="shared" si="102"/>
        <v>6.4065701216669817E-5</v>
      </c>
      <c r="CY64">
        <f t="shared" si="102"/>
        <v>3.569470295742514E-5</v>
      </c>
      <c r="CZ64">
        <f t="shared" si="103"/>
        <v>1.6583408798685787E-5</v>
      </c>
      <c r="DA64">
        <f t="shared" si="103"/>
        <v>5.1849328030947938E-6</v>
      </c>
      <c r="DB64">
        <f t="shared" si="103"/>
        <v>3.2907100558966057E-7</v>
      </c>
      <c r="DC64">
        <f t="shared" si="103"/>
        <v>0</v>
      </c>
      <c r="DD64">
        <f t="shared" si="103"/>
        <v>0</v>
      </c>
      <c r="DE64">
        <f t="shared" si="103"/>
        <v>0</v>
      </c>
      <c r="DF64">
        <f t="shared" si="103"/>
        <v>0</v>
      </c>
      <c r="DG64">
        <f t="shared" si="103"/>
        <v>0</v>
      </c>
      <c r="DH64">
        <f t="shared" si="103"/>
        <v>0</v>
      </c>
      <c r="DI64">
        <f t="shared" si="103"/>
        <v>0</v>
      </c>
      <c r="DJ64">
        <f t="shared" si="104"/>
        <v>0</v>
      </c>
      <c r="DK64">
        <f t="shared" si="104"/>
        <v>0</v>
      </c>
      <c r="DL64">
        <f t="shared" si="104"/>
        <v>0</v>
      </c>
      <c r="DM64">
        <f t="shared" si="104"/>
        <v>0</v>
      </c>
      <c r="DN64">
        <f t="shared" si="104"/>
        <v>0</v>
      </c>
      <c r="DO64">
        <f t="shared" si="104"/>
        <v>0</v>
      </c>
      <c r="DP64">
        <f t="shared" si="104"/>
        <v>0</v>
      </c>
      <c r="DQ64">
        <f t="shared" si="104"/>
        <v>0</v>
      </c>
      <c r="DR64">
        <f t="shared" si="104"/>
        <v>0</v>
      </c>
      <c r="DS64">
        <f t="shared" si="104"/>
        <v>0</v>
      </c>
      <c r="DT64">
        <f t="shared" si="105"/>
        <v>0</v>
      </c>
      <c r="DU64">
        <f t="shared" si="105"/>
        <v>0</v>
      </c>
      <c r="DV64">
        <f t="shared" si="105"/>
        <v>0</v>
      </c>
      <c r="DW64">
        <f t="shared" si="105"/>
        <v>0</v>
      </c>
      <c r="DX64">
        <f t="shared" si="105"/>
        <v>0</v>
      </c>
      <c r="DY64">
        <f t="shared" si="105"/>
        <v>0</v>
      </c>
      <c r="DZ64">
        <f t="shared" si="105"/>
        <v>0</v>
      </c>
      <c r="EA64">
        <f t="shared" si="105"/>
        <v>0</v>
      </c>
      <c r="EB64">
        <f t="shared" si="105"/>
        <v>0</v>
      </c>
      <c r="EC64">
        <f t="shared" si="105"/>
        <v>0</v>
      </c>
      <c r="ED64">
        <f t="shared" si="106"/>
        <v>0</v>
      </c>
      <c r="EE64">
        <f t="shared" si="106"/>
        <v>0</v>
      </c>
      <c r="EF64">
        <f t="shared" si="106"/>
        <v>0</v>
      </c>
      <c r="EG64">
        <f t="shared" si="106"/>
        <v>0</v>
      </c>
      <c r="EH64">
        <f t="shared" si="106"/>
        <v>0</v>
      </c>
      <c r="EI64">
        <f t="shared" si="106"/>
        <v>0</v>
      </c>
      <c r="EJ64">
        <f t="shared" si="106"/>
        <v>0</v>
      </c>
      <c r="EK64">
        <f t="shared" si="106"/>
        <v>0</v>
      </c>
      <c r="EL64">
        <f t="shared" si="106"/>
        <v>0</v>
      </c>
      <c r="EM64">
        <f t="shared" si="106"/>
        <v>0</v>
      </c>
      <c r="EN64">
        <f t="shared" si="107"/>
        <v>0</v>
      </c>
      <c r="EO64">
        <f t="shared" si="107"/>
        <v>0</v>
      </c>
      <c r="EP64">
        <f t="shared" si="107"/>
        <v>0</v>
      </c>
      <c r="EQ64">
        <f t="shared" si="107"/>
        <v>0</v>
      </c>
      <c r="ER64">
        <f t="shared" si="107"/>
        <v>0</v>
      </c>
      <c r="ES64">
        <f t="shared" si="107"/>
        <v>0</v>
      </c>
      <c r="ET64">
        <f t="shared" si="107"/>
        <v>0</v>
      </c>
      <c r="EU64">
        <f t="shared" si="107"/>
        <v>0</v>
      </c>
      <c r="EV64">
        <f t="shared" si="107"/>
        <v>0</v>
      </c>
      <c r="EW64">
        <f t="shared" si="107"/>
        <v>0</v>
      </c>
      <c r="EX64">
        <f t="shared" si="107"/>
        <v>0</v>
      </c>
      <c r="EZ64">
        <f t="shared" si="17"/>
        <v>0.86093455075661063</v>
      </c>
      <c r="FB64">
        <f t="shared" si="15"/>
        <v>1.3063373629834119E-2</v>
      </c>
      <c r="FC64">
        <f t="shared" si="16"/>
        <v>0.24834541616442446</v>
      </c>
    </row>
    <row r="65" spans="1:159" x14ac:dyDescent="0.25">
      <c r="A65">
        <v>590</v>
      </c>
      <c r="B65" s="19">
        <f>'Input spectra'!Y64</f>
        <v>5.2881155092397297E-2</v>
      </c>
      <c r="C65">
        <f>'Input spectra'!D64</f>
        <v>0</v>
      </c>
      <c r="D65">
        <f t="shared" si="93"/>
        <v>2.0653927966864227E-2</v>
      </c>
      <c r="E65">
        <f t="shared" si="93"/>
        <v>2.039537577237855E-2</v>
      </c>
      <c r="F65">
        <f t="shared" si="93"/>
        <v>2.0138976343156704E-2</v>
      </c>
      <c r="G65">
        <f t="shared" si="93"/>
        <v>1.9884714163230191E-2</v>
      </c>
      <c r="H65">
        <f t="shared" si="93"/>
        <v>1.9632573820414934E-2</v>
      </c>
      <c r="I65">
        <f t="shared" si="93"/>
        <v>1.9382540005648142E-2</v>
      </c>
      <c r="J65">
        <f t="shared" si="93"/>
        <v>1.9134597512329248E-2</v>
      </c>
      <c r="K65">
        <f t="shared" si="93"/>
        <v>1.8888731235664969E-2</v>
      </c>
      <c r="L65">
        <f t="shared" si="93"/>
        <v>1.8644926172018402E-2</v>
      </c>
      <c r="M65">
        <f t="shared" si="93"/>
        <v>1.8403167418262166E-2</v>
      </c>
      <c r="N65">
        <f t="shared" si="94"/>
        <v>1.8163440171135553E-2</v>
      </c>
      <c r="O65">
        <f t="shared" si="94"/>
        <v>1.7925729726605631E-2</v>
      </c>
      <c r="P65">
        <f t="shared" si="94"/>
        <v>1.7690021479232376E-2</v>
      </c>
      <c r="Q65">
        <f t="shared" si="94"/>
        <v>1.745630092153768E-2</v>
      </c>
      <c r="R65">
        <f t="shared" si="94"/>
        <v>1.7224553643378288E-2</v>
      </c>
      <c r="S65">
        <f t="shared" si="94"/>
        <v>1.6994765331322638E-2</v>
      </c>
      <c r="T65">
        <f t="shared" si="94"/>
        <v>1.6766921768031573E-2</v>
      </c>
      <c r="U65">
        <f t="shared" si="94"/>
        <v>1.6541008831642841E-2</v>
      </c>
      <c r="V65">
        <f t="shared" si="94"/>
        <v>1.6317012495159502E-2</v>
      </c>
      <c r="W65">
        <f t="shared" si="94"/>
        <v>1.6094918825842058E-2</v>
      </c>
      <c r="X65">
        <f t="shared" si="95"/>
        <v>1.5874713984604372E-2</v>
      </c>
      <c r="Y65">
        <f t="shared" si="95"/>
        <v>1.5656384225413371E-2</v>
      </c>
      <c r="Z65">
        <f t="shared" si="95"/>
        <v>1.5439915894692433E-2</v>
      </c>
      <c r="AA65">
        <f t="shared" si="95"/>
        <v>1.52252954307285E-2</v>
      </c>
      <c r="AB65">
        <f t="shared" si="95"/>
        <v>1.5012509363082877E-2</v>
      </c>
      <c r="AC65">
        <f t="shared" si="95"/>
        <v>1.4801544312005676E-2</v>
      </c>
      <c r="AD65">
        <f t="shared" si="95"/>
        <v>1.4592386987853912E-2</v>
      </c>
      <c r="AE65">
        <f t="shared" si="95"/>
        <v>1.43850241905132E-2</v>
      </c>
      <c r="AF65">
        <f t="shared" si="95"/>
        <v>1.4179442808823071E-2</v>
      </c>
      <c r="AG65">
        <f t="shared" si="95"/>
        <v>1.3975629820005808E-2</v>
      </c>
      <c r="AH65">
        <f t="shared" si="96"/>
        <v>1.3773572289098908E-2</v>
      </c>
      <c r="AI65">
        <f t="shared" si="96"/>
        <v>1.3573257368391E-2</v>
      </c>
      <c r="AJ65">
        <f t="shared" si="96"/>
        <v>1.3374672296861319E-2</v>
      </c>
      <c r="AK65">
        <f t="shared" si="96"/>
        <v>1.3177804399622635E-2</v>
      </c>
      <c r="AL65">
        <f t="shared" si="96"/>
        <v>1.2982641087367665E-2</v>
      </c>
      <c r="AM65">
        <f t="shared" si="96"/>
        <v>1.2789169855818926E-2</v>
      </c>
      <c r="AN65">
        <f t="shared" si="96"/>
        <v>1.2597378285181999E-2</v>
      </c>
      <c r="AO65">
        <f t="shared" si="96"/>
        <v>1.2407254039602212E-2</v>
      </c>
      <c r="AP65">
        <f t="shared" si="96"/>
        <v>1.2218784866624694E-2</v>
      </c>
      <c r="AQ65">
        <f t="shared" si="96"/>
        <v>1.2031958596657774E-2</v>
      </c>
      <c r="AR65">
        <f t="shared" si="97"/>
        <v>1.1846763142439772E-2</v>
      </c>
      <c r="AS65">
        <f t="shared" si="97"/>
        <v>1.1663186498509039E-2</v>
      </c>
      <c r="AT65">
        <f t="shared" si="97"/>
        <v>1.1481216740677345E-2</v>
      </c>
      <c r="AU65">
        <f t="shared" si="97"/>
        <v>1.1300842025506554E-2</v>
      </c>
      <c r="AV65">
        <f t="shared" si="97"/>
        <v>1.1122050589788502E-2</v>
      </c>
      <c r="AW65">
        <f t="shared" si="97"/>
        <v>1.0944830750028186E-2</v>
      </c>
      <c r="AX65">
        <f t="shared" si="97"/>
        <v>9.7212942689149911E-3</v>
      </c>
      <c r="AY65">
        <f t="shared" si="97"/>
        <v>8.2998322708889051E-3</v>
      </c>
      <c r="AZ65">
        <f t="shared" si="97"/>
        <v>7.465340092730163E-3</v>
      </c>
      <c r="BA65">
        <f t="shared" si="97"/>
        <v>6.8328465266867446E-3</v>
      </c>
      <c r="BB65">
        <f t="shared" si="98"/>
        <v>6.3158930635794893E-3</v>
      </c>
      <c r="BC65">
        <f t="shared" si="98"/>
        <v>5.8769683192296095E-3</v>
      </c>
      <c r="BD65">
        <f t="shared" si="98"/>
        <v>5.4955009407115143E-3</v>
      </c>
      <c r="BE65">
        <f t="shared" si="98"/>
        <v>5.1586568158767977E-3</v>
      </c>
      <c r="BF65">
        <f t="shared" si="98"/>
        <v>4.8577399991841562E-3</v>
      </c>
      <c r="BG65">
        <f t="shared" si="98"/>
        <v>4.5865100380640105E-3</v>
      </c>
      <c r="BH65">
        <f t="shared" si="98"/>
        <v>4.3402954673519662E-3</v>
      </c>
      <c r="BI65">
        <f t="shared" si="98"/>
        <v>4.1154846276928629E-3</v>
      </c>
      <c r="BJ65">
        <f t="shared" si="98"/>
        <v>3.9092133559144888E-3</v>
      </c>
      <c r="BK65">
        <f t="shared" si="98"/>
        <v>3.7191632560755043E-3</v>
      </c>
      <c r="BL65">
        <f t="shared" si="99"/>
        <v>3.5434258276872649E-3</v>
      </c>
      <c r="BM65">
        <f t="shared" si="99"/>
        <v>3.380407732512975E-3</v>
      </c>
      <c r="BN65">
        <f t="shared" si="99"/>
        <v>3.228762799336525E-3</v>
      </c>
      <c r="BO65">
        <f t="shared" si="99"/>
        <v>3.0873419997924489E-3</v>
      </c>
      <c r="BP65">
        <f t="shared" si="99"/>
        <v>2.9551558549165079E-3</v>
      </c>
      <c r="BQ65">
        <f t="shared" si="99"/>
        <v>2.8313456567824772E-3</v>
      </c>
      <c r="BR65">
        <f t="shared" si="99"/>
        <v>2.7151610787589167E-3</v>
      </c>
      <c r="BS65">
        <f t="shared" si="99"/>
        <v>2.6059425055061625E-3</v>
      </c>
      <c r="BT65">
        <f t="shared" si="99"/>
        <v>2.5031069096737978E-3</v>
      </c>
      <c r="BU65">
        <f t="shared" si="99"/>
        <v>2.4061364346545833E-3</v>
      </c>
      <c r="BV65">
        <f t="shared" si="100"/>
        <v>2.314569070401467E-3</v>
      </c>
      <c r="BW65">
        <f t="shared" si="100"/>
        <v>2.2279909682591508E-3</v>
      </c>
      <c r="BX65">
        <f t="shared" si="100"/>
        <v>2.1460300536859313E-3</v>
      </c>
      <c r="BY65">
        <f t="shared" si="100"/>
        <v>2.0683506772492511E-3</v>
      </c>
      <c r="BZ65">
        <f t="shared" si="100"/>
        <v>1.9946491039657538E-3</v>
      </c>
      <c r="CA65">
        <f t="shared" si="100"/>
        <v>1.9246496853468982E-3</v>
      </c>
      <c r="CB65">
        <f t="shared" si="100"/>
        <v>1.8581015917784253E-3</v>
      </c>
      <c r="CC65">
        <f t="shared" si="100"/>
        <v>1.7947760081312969E-3</v>
      </c>
      <c r="CD65">
        <f t="shared" si="100"/>
        <v>1.7344637148961214E-3</v>
      </c>
      <c r="CE65">
        <f t="shared" si="100"/>
        <v>1.6769729921622823E-3</v>
      </c>
      <c r="CF65">
        <f t="shared" si="101"/>
        <v>1.6221277955141054E-3</v>
      </c>
      <c r="CG65">
        <f t="shared" si="101"/>
        <v>1.5697661621813042E-3</v>
      </c>
      <c r="CH65">
        <f t="shared" si="101"/>
        <v>1.5197388131427886E-3</v>
      </c>
      <c r="CI65">
        <f t="shared" si="101"/>
        <v>1.471907922775232E-3</v>
      </c>
      <c r="CJ65">
        <f t="shared" si="101"/>
        <v>1.426146032386347E-3</v>
      </c>
      <c r="CK65">
        <f t="shared" si="101"/>
        <v>1.382335087824111E-3</v>
      </c>
      <c r="CL65">
        <f t="shared" si="101"/>
        <v>1.3403655844957559E-3</v>
      </c>
      <c r="CM65">
        <f t="shared" si="101"/>
        <v>1.300135805709119E-3</v>
      </c>
      <c r="CN65">
        <f t="shared" si="101"/>
        <v>1.2615511423765464E-3</v>
      </c>
      <c r="CO65">
        <f t="shared" si="101"/>
        <v>1.2245234838857094E-3</v>
      </c>
      <c r="CP65">
        <f t="shared" si="102"/>
        <v>1.1889706714116202E-3</v>
      </c>
      <c r="CQ65">
        <f t="shared" si="102"/>
        <v>1.1548160061744209E-3</v>
      </c>
      <c r="CR65">
        <f t="shared" si="102"/>
        <v>7.4288069910201035E-4</v>
      </c>
      <c r="CS65">
        <f t="shared" si="102"/>
        <v>4.8210221157388828E-4</v>
      </c>
      <c r="CT65">
        <f t="shared" si="102"/>
        <v>3.3359037013079232E-4</v>
      </c>
      <c r="CU65">
        <f t="shared" si="102"/>
        <v>2.3186773917693851E-4</v>
      </c>
      <c r="CV65">
        <f t="shared" si="102"/>
        <v>1.5818619379485963E-4</v>
      </c>
      <c r="CW65">
        <f t="shared" si="102"/>
        <v>1.0389529450765387E-4</v>
      </c>
      <c r="CX65">
        <f t="shared" si="102"/>
        <v>6.410782695701708E-5</v>
      </c>
      <c r="CY65">
        <f t="shared" si="102"/>
        <v>3.5718413217096431E-5</v>
      </c>
      <c r="CZ65">
        <f t="shared" si="103"/>
        <v>1.6594535658253916E-5</v>
      </c>
      <c r="DA65">
        <f t="shared" si="103"/>
        <v>5.1884465037764598E-6</v>
      </c>
      <c r="DB65">
        <f t="shared" si="103"/>
        <v>3.292962175773275E-7</v>
      </c>
      <c r="DC65">
        <f t="shared" si="103"/>
        <v>0</v>
      </c>
      <c r="DD65">
        <f t="shared" si="103"/>
        <v>0</v>
      </c>
      <c r="DE65">
        <f t="shared" si="103"/>
        <v>0</v>
      </c>
      <c r="DF65">
        <f t="shared" si="103"/>
        <v>0</v>
      </c>
      <c r="DG65">
        <f t="shared" si="103"/>
        <v>0</v>
      </c>
      <c r="DH65">
        <f t="shared" si="103"/>
        <v>0</v>
      </c>
      <c r="DI65">
        <f t="shared" si="103"/>
        <v>0</v>
      </c>
      <c r="DJ65">
        <f t="shared" si="104"/>
        <v>0</v>
      </c>
      <c r="DK65">
        <f t="shared" si="104"/>
        <v>0</v>
      </c>
      <c r="DL65">
        <f t="shared" si="104"/>
        <v>0</v>
      </c>
      <c r="DM65">
        <f t="shared" si="104"/>
        <v>0</v>
      </c>
      <c r="DN65">
        <f t="shared" si="104"/>
        <v>0</v>
      </c>
      <c r="DO65">
        <f t="shared" si="104"/>
        <v>0</v>
      </c>
      <c r="DP65">
        <f t="shared" si="104"/>
        <v>0</v>
      </c>
      <c r="DQ65">
        <f t="shared" si="104"/>
        <v>0</v>
      </c>
      <c r="DR65">
        <f t="shared" si="104"/>
        <v>0</v>
      </c>
      <c r="DS65">
        <f t="shared" si="104"/>
        <v>0</v>
      </c>
      <c r="DT65">
        <f t="shared" si="105"/>
        <v>0</v>
      </c>
      <c r="DU65">
        <f t="shared" si="105"/>
        <v>0</v>
      </c>
      <c r="DV65">
        <f t="shared" si="105"/>
        <v>0</v>
      </c>
      <c r="DW65">
        <f t="shared" si="105"/>
        <v>0</v>
      </c>
      <c r="DX65">
        <f t="shared" si="105"/>
        <v>0</v>
      </c>
      <c r="DY65">
        <f t="shared" si="105"/>
        <v>0</v>
      </c>
      <c r="DZ65">
        <f t="shared" si="105"/>
        <v>0</v>
      </c>
      <c r="EA65">
        <f t="shared" si="105"/>
        <v>0</v>
      </c>
      <c r="EB65">
        <f t="shared" si="105"/>
        <v>0</v>
      </c>
      <c r="EC65">
        <f t="shared" si="105"/>
        <v>0</v>
      </c>
      <c r="ED65">
        <f t="shared" si="106"/>
        <v>0</v>
      </c>
      <c r="EE65">
        <f t="shared" si="106"/>
        <v>0</v>
      </c>
      <c r="EF65">
        <f t="shared" si="106"/>
        <v>0</v>
      </c>
      <c r="EG65">
        <f t="shared" si="106"/>
        <v>0</v>
      </c>
      <c r="EH65">
        <f t="shared" si="106"/>
        <v>0</v>
      </c>
      <c r="EI65">
        <f t="shared" si="106"/>
        <v>0</v>
      </c>
      <c r="EJ65">
        <f t="shared" si="106"/>
        <v>0</v>
      </c>
      <c r="EK65">
        <f t="shared" si="106"/>
        <v>0</v>
      </c>
      <c r="EL65">
        <f t="shared" si="106"/>
        <v>0</v>
      </c>
      <c r="EM65">
        <f t="shared" si="106"/>
        <v>0</v>
      </c>
      <c r="EN65">
        <f t="shared" si="107"/>
        <v>0</v>
      </c>
      <c r="EO65">
        <f t="shared" si="107"/>
        <v>0</v>
      </c>
      <c r="EP65">
        <f t="shared" si="107"/>
        <v>0</v>
      </c>
      <c r="EQ65">
        <f t="shared" si="107"/>
        <v>0</v>
      </c>
      <c r="ER65">
        <f t="shared" si="107"/>
        <v>0</v>
      </c>
      <c r="ES65">
        <f t="shared" si="107"/>
        <v>0</v>
      </c>
      <c r="ET65">
        <f t="shared" si="107"/>
        <v>0</v>
      </c>
      <c r="EU65">
        <f t="shared" si="107"/>
        <v>0</v>
      </c>
      <c r="EV65">
        <f t="shared" si="107"/>
        <v>0</v>
      </c>
      <c r="EW65">
        <f t="shared" si="107"/>
        <v>0</v>
      </c>
      <c r="EX65">
        <f t="shared" si="107"/>
        <v>0</v>
      </c>
      <c r="EZ65">
        <f t="shared" si="17"/>
        <v>0.86109135869687159</v>
      </c>
      <c r="FB65">
        <f t="shared" si="15"/>
        <v>1.3047043002347103E-2</v>
      </c>
      <c r="FC65">
        <f t="shared" si="16"/>
        <v>0.24834751203840283</v>
      </c>
    </row>
    <row r="66" spans="1:159" x14ac:dyDescent="0.25">
      <c r="A66">
        <v>595</v>
      </c>
      <c r="B66" s="19">
        <f>'Input spectra'!Y65</f>
        <v>5.2814081256646501E-2</v>
      </c>
      <c r="C66">
        <f>'Input spectra'!D65</f>
        <v>0</v>
      </c>
      <c r="D66">
        <f t="shared" si="93"/>
        <v>2.0653927966864227E-2</v>
      </c>
      <c r="E66">
        <f t="shared" si="93"/>
        <v>2.0395512572445797E-2</v>
      </c>
      <c r="F66">
        <f t="shared" si="93"/>
        <v>2.013924650464706E-2</v>
      </c>
      <c r="G66">
        <f t="shared" si="93"/>
        <v>1.988511429047141E-2</v>
      </c>
      <c r="H66">
        <f t="shared" si="93"/>
        <v>1.9633100560293718E-2</v>
      </c>
      <c r="I66">
        <f t="shared" si="93"/>
        <v>1.9383190047200662E-2</v>
      </c>
      <c r="J66">
        <f t="shared" si="93"/>
        <v>1.9135367586335109E-2</v>
      </c>
      <c r="K66">
        <f t="shared" si="93"/>
        <v>1.8889618114244534E-2</v>
      </c>
      <c r="L66">
        <f t="shared" si="93"/>
        <v>1.8645926668233524E-2</v>
      </c>
      <c r="M66">
        <f t="shared" si="93"/>
        <v>1.8404278385720247E-2</v>
      </c>
      <c r="N66">
        <f t="shared" si="94"/>
        <v>1.8164658503596918E-2</v>
      </c>
      <c r="O66">
        <f t="shared" si="94"/>
        <v>1.7927052357594227E-2</v>
      </c>
      <c r="P66">
        <f t="shared" si="94"/>
        <v>1.7691445381649719E-2</v>
      </c>
      <c r="Q66">
        <f t="shared" si="94"/>
        <v>1.745782310728004E-2</v>
      </c>
      <c r="R66">
        <f t="shared" si="94"/>
        <v>1.7226171162957108E-2</v>
      </c>
      <c r="S66">
        <f t="shared" si="94"/>
        <v>1.6996475273488167E-2</v>
      </c>
      <c r="T66">
        <f t="shared" si="94"/>
        <v>1.676872125939962E-2</v>
      </c>
      <c r="U66">
        <f t="shared" si="94"/>
        <v>1.6542895036324726E-2</v>
      </c>
      <c r="V66">
        <f t="shared" si="94"/>
        <v>1.63189826143951E-2</v>
      </c>
      <c r="W66">
        <f t="shared" si="94"/>
        <v>1.6096970097635933E-2</v>
      </c>
      <c r="X66">
        <f t="shared" si="95"/>
        <v>1.5876843683365033E-2</v>
      </c>
      <c r="Y66">
        <f t="shared" si="95"/>
        <v>1.5658589661595515E-2</v>
      </c>
      <c r="Z66">
        <f t="shared" si="95"/>
        <v>1.5442194414442263E-2</v>
      </c>
      <c r="AA66">
        <f t="shared" si="95"/>
        <v>1.5227644415532024E-2</v>
      </c>
      <c r="AB66">
        <f t="shared" si="95"/>
        <v>1.5014926229417195E-2</v>
      </c>
      <c r="AC66">
        <f t="shared" si="95"/>
        <v>1.4804026510993223E-2</v>
      </c>
      <c r="AD66">
        <f t="shared" si="95"/>
        <v>1.4594932004919629E-2</v>
      </c>
      <c r="AE66">
        <f t="shared" si="95"/>
        <v>1.4387629545044626E-2</v>
      </c>
      <c r="AF66">
        <f t="shared" si="95"/>
        <v>1.4182106053833316E-2</v>
      </c>
      <c r="AG66">
        <f t="shared" si="95"/>
        <v>1.3978348541799407E-2</v>
      </c>
      <c r="AH66">
        <f t="shared" si="96"/>
        <v>1.3776344106940499E-2</v>
      </c>
      <c r="AI66">
        <f t="shared" si="96"/>
        <v>1.3576079934176841E-2</v>
      </c>
      <c r="AJ66">
        <f t="shared" si="96"/>
        <v>1.3377543294793601E-2</v>
      </c>
      <c r="AK66">
        <f t="shared" si="96"/>
        <v>1.3180721545886563E-2</v>
      </c>
      <c r="AL66">
        <f t="shared" si="96"/>
        <v>1.2985602129811315E-2</v>
      </c>
      <c r="AM66">
        <f t="shared" si="96"/>
        <v>1.2792172573635833E-2</v>
      </c>
      <c r="AN66">
        <f t="shared" si="96"/>
        <v>1.2600420488596439E-2</v>
      </c>
      <c r="AO66">
        <f t="shared" si="96"/>
        <v>1.2410333569557208E-2</v>
      </c>
      <c r="AP66">
        <f t="shared" si="96"/>
        <v>1.2221899594472674E-2</v>
      </c>
      <c r="AQ66">
        <f t="shared" si="96"/>
        <v>1.2035106423853895E-2</v>
      </c>
      <c r="AR66">
        <f t="shared" si="97"/>
        <v>1.184994200023785E-2</v>
      </c>
      <c r="AS66">
        <f t="shared" si="97"/>
        <v>1.1666394347660135E-2</v>
      </c>
      <c r="AT66">
        <f t="shared" si="97"/>
        <v>1.1484451571130884E-2</v>
      </c>
      <c r="AU66">
        <f t="shared" si="97"/>
        <v>1.130410185611406E-2</v>
      </c>
      <c r="AV66">
        <f t="shared" si="97"/>
        <v>1.1125333468009866E-2</v>
      </c>
      <c r="AW66">
        <f t="shared" si="97"/>
        <v>1.0948134751640455E-2</v>
      </c>
      <c r="AX66">
        <f t="shared" si="97"/>
        <v>9.7242941363575707E-3</v>
      </c>
      <c r="AY66">
        <f t="shared" si="97"/>
        <v>8.3024491808103042E-3</v>
      </c>
      <c r="AZ66">
        <f t="shared" si="97"/>
        <v>7.4677439788572476E-3</v>
      </c>
      <c r="BA66">
        <f t="shared" si="97"/>
        <v>6.8350925913699947E-3</v>
      </c>
      <c r="BB66">
        <f t="shared" si="98"/>
        <v>6.3180115746711268E-3</v>
      </c>
      <c r="BC66">
        <f t="shared" si="98"/>
        <v>5.8789790362391422E-3</v>
      </c>
      <c r="BD66">
        <f t="shared" si="98"/>
        <v>5.4974180175177082E-3</v>
      </c>
      <c r="BE66">
        <f t="shared" si="98"/>
        <v>5.1604909996454985E-3</v>
      </c>
      <c r="BF66">
        <f t="shared" si="98"/>
        <v>4.8594997850370603E-3</v>
      </c>
      <c r="BG66">
        <f t="shared" si="98"/>
        <v>4.5882023417106784E-3</v>
      </c>
      <c r="BH66">
        <f t="shared" si="98"/>
        <v>4.3419260470522608E-3</v>
      </c>
      <c r="BI66">
        <f t="shared" si="98"/>
        <v>4.1170583641475644E-3</v>
      </c>
      <c r="BJ66">
        <f t="shared" si="98"/>
        <v>3.910734446189233E-3</v>
      </c>
      <c r="BK66">
        <f t="shared" si="98"/>
        <v>3.7206353527545208E-3</v>
      </c>
      <c r="BL66">
        <f t="shared" si="99"/>
        <v>3.5448521416448268E-3</v>
      </c>
      <c r="BM66">
        <f t="shared" si="99"/>
        <v>3.3817911106679673E-3</v>
      </c>
      <c r="BN66">
        <f t="shared" si="99"/>
        <v>3.2301057846978493E-3</v>
      </c>
      <c r="BO66">
        <f t="shared" si="99"/>
        <v>3.0886468786534712E-3</v>
      </c>
      <c r="BP66">
        <f t="shared" si="99"/>
        <v>2.9564246945219851E-3</v>
      </c>
      <c r="BQ66">
        <f t="shared" si="99"/>
        <v>2.832580335798546E-3</v>
      </c>
      <c r="BR66">
        <f t="shared" si="99"/>
        <v>2.7163633122163763E-3</v>
      </c>
      <c r="BS66">
        <f t="shared" si="99"/>
        <v>2.6071138654371762E-3</v>
      </c>
      <c r="BT66">
        <f t="shared" si="99"/>
        <v>2.5042488423486753E-3</v>
      </c>
      <c r="BU66">
        <f t="shared" si="99"/>
        <v>2.4072502751027371E-3</v>
      </c>
      <c r="BV66">
        <f t="shared" si="100"/>
        <v>2.3156560547398638E-3</v>
      </c>
      <c r="BW66">
        <f t="shared" si="100"/>
        <v>2.2290522442336034E-3</v>
      </c>
      <c r="BX66">
        <f t="shared" si="100"/>
        <v>2.1470666897427759E-3</v>
      </c>
      <c r="BY66">
        <f t="shared" si="100"/>
        <v>2.0693636703887734E-3</v>
      </c>
      <c r="BZ66">
        <f t="shared" si="100"/>
        <v>1.9956393865782317E-3</v>
      </c>
      <c r="CA66">
        <f t="shared" si="100"/>
        <v>1.925618131193187E-3</v>
      </c>
      <c r="CB66">
        <f t="shared" si="100"/>
        <v>1.8590490212466893E-3</v>
      </c>
      <c r="CC66">
        <f t="shared" si="100"/>
        <v>1.7957031928776386E-3</v>
      </c>
      <c r="CD66">
        <f t="shared" si="100"/>
        <v>1.735371381957956E-3</v>
      </c>
      <c r="CE66">
        <f t="shared" si="100"/>
        <v>1.6778618276181937E-3</v>
      </c>
      <c r="CF66">
        <f t="shared" si="101"/>
        <v>1.6229984477517405E-3</v>
      </c>
      <c r="CG66">
        <f t="shared" si="101"/>
        <v>1.5706192448250045E-3</v>
      </c>
      <c r="CH66">
        <f t="shared" si="101"/>
        <v>1.5205749076845924E-3</v>
      </c>
      <c r="CI66">
        <f t="shared" si="101"/>
        <v>1.4727275809462712E-3</v>
      </c>
      <c r="CJ66">
        <f t="shared" si="101"/>
        <v>1.4269497783001915E-3</v>
      </c>
      <c r="CK66">
        <f t="shared" si="101"/>
        <v>1.3831234199190843E-3</v>
      </c>
      <c r="CL66">
        <f t="shared" si="101"/>
        <v>1.3411389772994453E-3</v>
      </c>
      <c r="CM66">
        <f t="shared" si="101"/>
        <v>1.3008947114451371E-3</v>
      </c>
      <c r="CN66">
        <f t="shared" si="101"/>
        <v>1.2622959924309142E-3</v>
      </c>
      <c r="CO66">
        <f t="shared" si="101"/>
        <v>1.2252546901479714E-3</v>
      </c>
      <c r="CP66">
        <f t="shared" si="102"/>
        <v>1.1896886275038691E-3</v>
      </c>
      <c r="CQ66">
        <f t="shared" si="102"/>
        <v>1.1555210885797734E-3</v>
      </c>
      <c r="CR66">
        <f t="shared" si="102"/>
        <v>7.4333925686425305E-4</v>
      </c>
      <c r="CS66">
        <f t="shared" si="102"/>
        <v>4.8240303432309879E-4</v>
      </c>
      <c r="CT66">
        <f t="shared" si="102"/>
        <v>3.3380076319513636E-4</v>
      </c>
      <c r="CU66">
        <f t="shared" si="102"/>
        <v>2.3201553271627376E-4</v>
      </c>
      <c r="CV66">
        <f t="shared" si="102"/>
        <v>1.5828808408126051E-4</v>
      </c>
      <c r="CW66">
        <f t="shared" si="102"/>
        <v>1.0396291246435304E-4</v>
      </c>
      <c r="CX66">
        <f t="shared" si="102"/>
        <v>6.4149980396709886E-5</v>
      </c>
      <c r="CY66">
        <f t="shared" si="102"/>
        <v>3.5742139226343024E-5</v>
      </c>
      <c r="CZ66">
        <f t="shared" si="103"/>
        <v>1.6605669983537034E-5</v>
      </c>
      <c r="DA66">
        <f t="shared" si="103"/>
        <v>5.1919625856061399E-6</v>
      </c>
      <c r="DB66">
        <f t="shared" si="103"/>
        <v>3.2952158369719819E-7</v>
      </c>
      <c r="DC66">
        <f t="shared" si="103"/>
        <v>0</v>
      </c>
      <c r="DD66">
        <f t="shared" si="103"/>
        <v>0</v>
      </c>
      <c r="DE66">
        <f t="shared" si="103"/>
        <v>0</v>
      </c>
      <c r="DF66">
        <f t="shared" si="103"/>
        <v>0</v>
      </c>
      <c r="DG66">
        <f t="shared" si="103"/>
        <v>0</v>
      </c>
      <c r="DH66">
        <f t="shared" si="103"/>
        <v>0</v>
      </c>
      <c r="DI66">
        <f t="shared" si="103"/>
        <v>0</v>
      </c>
      <c r="DJ66">
        <f t="shared" si="104"/>
        <v>0</v>
      </c>
      <c r="DK66">
        <f t="shared" si="104"/>
        <v>0</v>
      </c>
      <c r="DL66">
        <f t="shared" si="104"/>
        <v>0</v>
      </c>
      <c r="DM66">
        <f t="shared" si="104"/>
        <v>0</v>
      </c>
      <c r="DN66">
        <f t="shared" si="104"/>
        <v>0</v>
      </c>
      <c r="DO66">
        <f t="shared" si="104"/>
        <v>0</v>
      </c>
      <c r="DP66">
        <f t="shared" si="104"/>
        <v>0</v>
      </c>
      <c r="DQ66">
        <f t="shared" si="104"/>
        <v>0</v>
      </c>
      <c r="DR66">
        <f t="shared" si="104"/>
        <v>0</v>
      </c>
      <c r="DS66">
        <f t="shared" si="104"/>
        <v>0</v>
      </c>
      <c r="DT66">
        <f t="shared" si="105"/>
        <v>0</v>
      </c>
      <c r="DU66">
        <f t="shared" si="105"/>
        <v>0</v>
      </c>
      <c r="DV66">
        <f t="shared" si="105"/>
        <v>0</v>
      </c>
      <c r="DW66">
        <f t="shared" si="105"/>
        <v>0</v>
      </c>
      <c r="DX66">
        <f t="shared" si="105"/>
        <v>0</v>
      </c>
      <c r="DY66">
        <f t="shared" si="105"/>
        <v>0</v>
      </c>
      <c r="DZ66">
        <f t="shared" si="105"/>
        <v>0</v>
      </c>
      <c r="EA66">
        <f t="shared" si="105"/>
        <v>0</v>
      </c>
      <c r="EB66">
        <f t="shared" si="105"/>
        <v>0</v>
      </c>
      <c r="EC66">
        <f t="shared" si="105"/>
        <v>0</v>
      </c>
      <c r="ED66">
        <f t="shared" si="106"/>
        <v>0</v>
      </c>
      <c r="EE66">
        <f t="shared" si="106"/>
        <v>0</v>
      </c>
      <c r="EF66">
        <f t="shared" si="106"/>
        <v>0</v>
      </c>
      <c r="EG66">
        <f t="shared" si="106"/>
        <v>0</v>
      </c>
      <c r="EH66">
        <f t="shared" si="106"/>
        <v>0</v>
      </c>
      <c r="EI66">
        <f t="shared" si="106"/>
        <v>0</v>
      </c>
      <c r="EJ66">
        <f t="shared" si="106"/>
        <v>0</v>
      </c>
      <c r="EK66">
        <f t="shared" si="106"/>
        <v>0</v>
      </c>
      <c r="EL66">
        <f t="shared" si="106"/>
        <v>0</v>
      </c>
      <c r="EM66">
        <f t="shared" si="106"/>
        <v>0</v>
      </c>
      <c r="EN66">
        <f t="shared" si="107"/>
        <v>0</v>
      </c>
      <c r="EO66">
        <f t="shared" si="107"/>
        <v>0</v>
      </c>
      <c r="EP66">
        <f t="shared" si="107"/>
        <v>0</v>
      </c>
      <c r="EQ66">
        <f t="shared" si="107"/>
        <v>0</v>
      </c>
      <c r="ER66">
        <f t="shared" si="107"/>
        <v>0</v>
      </c>
      <c r="ES66">
        <f t="shared" si="107"/>
        <v>0</v>
      </c>
      <c r="ET66">
        <f t="shared" si="107"/>
        <v>0</v>
      </c>
      <c r="EU66">
        <f t="shared" si="107"/>
        <v>0</v>
      </c>
      <c r="EV66">
        <f t="shared" si="107"/>
        <v>0</v>
      </c>
      <c r="EW66">
        <f t="shared" si="107"/>
        <v>0</v>
      </c>
      <c r="EX66">
        <f t="shared" si="107"/>
        <v>0</v>
      </c>
      <c r="EZ66">
        <f t="shared" si="17"/>
        <v>0.86124821122651896</v>
      </c>
      <c r="FB66">
        <f t="shared" si="15"/>
        <v>1.303071182717197E-2</v>
      </c>
      <c r="FC66">
        <f t="shared" si="16"/>
        <v>0.24834960791284702</v>
      </c>
    </row>
    <row r="67" spans="1:159" x14ac:dyDescent="0.25">
      <c r="A67">
        <v>600</v>
      </c>
      <c r="B67" s="19">
        <f>'Input spectra'!Y66</f>
        <v>5.2747007420895602E-2</v>
      </c>
      <c r="C67">
        <f>'Input spectra'!D66</f>
        <v>0</v>
      </c>
      <c r="D67">
        <f t="shared" si="93"/>
        <v>2.0653927966864227E-2</v>
      </c>
      <c r="E67">
        <f t="shared" si="93"/>
        <v>2.0395649373430622E-2</v>
      </c>
      <c r="F67">
        <f t="shared" si="93"/>
        <v>2.01395166697616E-2</v>
      </c>
      <c r="G67">
        <f t="shared" si="93"/>
        <v>1.9885514425764129E-2</v>
      </c>
      <c r="H67">
        <f t="shared" si="93"/>
        <v>1.9633627314304871E-2</v>
      </c>
      <c r="I67">
        <f t="shared" si="93"/>
        <v>1.938384011055394E-2</v>
      </c>
      <c r="J67">
        <f t="shared" si="93"/>
        <v>1.9136137691332687E-2</v>
      </c>
      <c r="K67">
        <f t="shared" si="93"/>
        <v>1.8890505034465526E-2</v>
      </c>
      <c r="L67">
        <f t="shared" si="93"/>
        <v>1.8646927218135788E-2</v>
      </c>
      <c r="M67">
        <f t="shared" si="93"/>
        <v>1.8405389420245517E-2</v>
      </c>
      <c r="N67">
        <f t="shared" si="94"/>
        <v>1.816587691777926E-2</v>
      </c>
      <c r="O67">
        <f t="shared" si="94"/>
        <v>1.7928375086171757E-2</v>
      </c>
      <c r="P67">
        <f t="shared" si="94"/>
        <v>1.7692869398679589E-2</v>
      </c>
      <c r="Q67">
        <f t="shared" si="94"/>
        <v>1.7459345425756671E-2</v>
      </c>
      <c r="R67">
        <f t="shared" si="94"/>
        <v>1.7227788834433603E-2</v>
      </c>
      <c r="S67">
        <f t="shared" si="94"/>
        <v>1.6998185387700922E-2</v>
      </c>
      <c r="T67">
        <f t="shared" si="94"/>
        <v>1.6770520943896094E-2</v>
      </c>
      <c r="U67">
        <f t="shared" si="94"/>
        <v>1.6544781456094351E-2</v>
      </c>
      <c r="V67">
        <f t="shared" si="94"/>
        <v>1.6320952971503273E-2</v>
      </c>
      <c r="W67">
        <f t="shared" si="94"/>
        <v>1.6099021630861143E-2</v>
      </c>
      <c r="X67">
        <f t="shared" si="95"/>
        <v>1.5878973667838987E-2</v>
      </c>
      <c r="Y67">
        <f t="shared" si="95"/>
        <v>1.5660795408446376E-2</v>
      </c>
      <c r="Z67">
        <f t="shared" si="95"/>
        <v>1.5444473270440835E-2</v>
      </c>
      <c r="AA67">
        <f t="shared" si="95"/>
        <v>1.5229993762740975E-2</v>
      </c>
      <c r="AB67">
        <f t="shared" si="95"/>
        <v>1.5017343484843224E-2</v>
      </c>
      <c r="AC67">
        <f t="shared" si="95"/>
        <v>1.4806509126242191E-2</v>
      </c>
      <c r="AD67">
        <f t="shared" si="95"/>
        <v>1.4597477465854597E-2</v>
      </c>
      <c r="AE67">
        <f t="shared" si="95"/>
        <v>1.4390235371446809E-2</v>
      </c>
      <c r="AF67">
        <f t="shared" si="95"/>
        <v>1.4184769799065898E-2</v>
      </c>
      <c r="AG67">
        <f t="shared" si="95"/>
        <v>1.3981067792474232E-2</v>
      </c>
      <c r="AH67">
        <f t="shared" si="96"/>
        <v>1.3779116482587579E-2</v>
      </c>
      <c r="AI67">
        <f t="shared" si="96"/>
        <v>1.3578903086916682E-2</v>
      </c>
      <c r="AJ67">
        <f t="shared" si="96"/>
        <v>1.3380414909012324E-2</v>
      </c>
      <c r="AK67">
        <f t="shared" si="96"/>
        <v>1.3183639337913786E-2</v>
      </c>
      <c r="AL67">
        <f t="shared" si="96"/>
        <v>1.298856384760079E-2</v>
      </c>
      <c r="AM67">
        <f t="shared" si="96"/>
        <v>1.2795175996448797E-2</v>
      </c>
      <c r="AN67">
        <f t="shared" si="96"/>
        <v>1.2603463426687686E-2</v>
      </c>
      <c r="AO67">
        <f t="shared" si="96"/>
        <v>1.2413413863863829E-2</v>
      </c>
      <c r="AP67">
        <f t="shared" si="96"/>
        <v>1.2225015116305469E-2</v>
      </c>
      <c r="AQ67">
        <f t="shared" si="96"/>
        <v>1.2038255074591421E-2</v>
      </c>
      <c r="AR67">
        <f t="shared" si="97"/>
        <v>1.1853121711023103E-2</v>
      </c>
      <c r="AS67">
        <f t="shared" si="97"/>
        <v>1.1669603079099807E-2</v>
      </c>
      <c r="AT67">
        <f t="shared" si="97"/>
        <v>1.1487687312997243E-2</v>
      </c>
      <c r="AU67">
        <f t="shared" si="97"/>
        <v>1.1307362627049343E-2</v>
      </c>
      <c r="AV67">
        <f t="shared" si="97"/>
        <v>1.1128617315233246E-2</v>
      </c>
      <c r="AW67">
        <f t="shared" si="97"/>
        <v>1.0951439750657523E-2</v>
      </c>
      <c r="AX67">
        <f t="shared" si="97"/>
        <v>9.7272949295209923E-3</v>
      </c>
      <c r="AY67">
        <f t="shared" si="97"/>
        <v>8.3050669158348332E-3</v>
      </c>
      <c r="AZ67">
        <f t="shared" si="97"/>
        <v>7.4701486390506798E-3</v>
      </c>
      <c r="BA67">
        <f t="shared" si="97"/>
        <v>6.8373393943702209E-3</v>
      </c>
      <c r="BB67">
        <f t="shared" si="98"/>
        <v>6.320130796365243E-3</v>
      </c>
      <c r="BC67">
        <f t="shared" si="98"/>
        <v>5.8809904411854979E-3</v>
      </c>
      <c r="BD67">
        <f t="shared" si="98"/>
        <v>5.499335763086137E-3</v>
      </c>
      <c r="BE67">
        <f t="shared" si="98"/>
        <v>5.1623258355665384E-3</v>
      </c>
      <c r="BF67">
        <f t="shared" si="98"/>
        <v>4.861260208397584E-3</v>
      </c>
      <c r="BG67">
        <f t="shared" si="98"/>
        <v>4.5898952697736488E-3</v>
      </c>
      <c r="BH67">
        <f t="shared" si="98"/>
        <v>4.3435572393353142E-3</v>
      </c>
      <c r="BI67">
        <f t="shared" si="98"/>
        <v>4.1186327023895811E-3</v>
      </c>
      <c r="BJ67">
        <f t="shared" si="98"/>
        <v>3.9122561283261824E-3</v>
      </c>
      <c r="BK67">
        <f t="shared" si="98"/>
        <v>3.7221080321099319E-3</v>
      </c>
      <c r="BL67">
        <f t="shared" si="99"/>
        <v>3.5462790297279994E-3</v>
      </c>
      <c r="BM67">
        <f t="shared" si="99"/>
        <v>3.3831750549484919E-3</v>
      </c>
      <c r="BN67">
        <f t="shared" si="99"/>
        <v>3.2314493286662313E-3</v>
      </c>
      <c r="BO67">
        <f t="shared" si="99"/>
        <v>3.0899523090273644E-3</v>
      </c>
      <c r="BP67">
        <f t="shared" si="99"/>
        <v>2.9576940789224002E-3</v>
      </c>
      <c r="BQ67">
        <f t="shared" si="99"/>
        <v>2.8338155532272504E-3</v>
      </c>
      <c r="BR67">
        <f t="shared" si="99"/>
        <v>2.7175660780051594E-3</v>
      </c>
      <c r="BS67">
        <f t="shared" si="99"/>
        <v>2.6082857518894349E-3</v>
      </c>
      <c r="BT67">
        <f t="shared" si="99"/>
        <v>2.5053912959802217E-3</v>
      </c>
      <c r="BU67">
        <f t="shared" si="99"/>
        <v>2.4083646311661021E-3</v>
      </c>
      <c r="BV67">
        <f t="shared" si="100"/>
        <v>2.3167435495555547E-3</v>
      </c>
      <c r="BW67">
        <f t="shared" si="100"/>
        <v>2.2301140257337576E-3</v>
      </c>
      <c r="BX67">
        <f t="shared" si="100"/>
        <v>2.1481038265448527E-3</v>
      </c>
      <c r="BY67">
        <f t="shared" si="100"/>
        <v>2.0703771596506972E-3</v>
      </c>
      <c r="BZ67">
        <f t="shared" si="100"/>
        <v>1.9966301608359085E-3</v>
      </c>
      <c r="CA67">
        <f t="shared" si="100"/>
        <v>1.9265870643423689E-3</v>
      </c>
      <c r="CB67">
        <f t="shared" si="100"/>
        <v>1.8599969338008104E-3</v>
      </c>
      <c r="CC67">
        <f t="shared" si="100"/>
        <v>1.7966308566094091E-3</v>
      </c>
      <c r="CD67">
        <f t="shared" si="100"/>
        <v>1.736279524013583E-3</v>
      </c>
      <c r="CE67">
        <f t="shared" si="100"/>
        <v>1.6787511341779771E-3</v>
      </c>
      <c r="CF67">
        <f t="shared" si="101"/>
        <v>1.6238695672986241E-3</v>
      </c>
      <c r="CG67">
        <f t="shared" si="101"/>
        <v>1.571472791072786E-3</v>
      </c>
      <c r="CH67">
        <f t="shared" si="101"/>
        <v>1.5214114622094401E-3</v>
      </c>
      <c r="CI67">
        <f t="shared" si="101"/>
        <v>1.4735476955585786E-3</v>
      </c>
      <c r="CJ67">
        <f t="shared" si="101"/>
        <v>1.4277539771883326E-3</v>
      </c>
      <c r="CK67">
        <f t="shared" si="101"/>
        <v>1.3839122015920937E-3</v>
      </c>
      <c r="CL67">
        <f t="shared" si="101"/>
        <v>1.3419128163518577E-3</v>
      </c>
      <c r="CM67">
        <f t="shared" si="101"/>
        <v>1.301654060164046E-3</v>
      </c>
      <c r="CN67">
        <f t="shared" si="101"/>
        <v>1.2630412822626214E-3</v>
      </c>
      <c r="CO67">
        <f t="shared" si="101"/>
        <v>1.2259863330393434E-3</v>
      </c>
      <c r="CP67">
        <f t="shared" si="102"/>
        <v>1.1904070171315821E-3</v>
      </c>
      <c r="CQ67">
        <f t="shared" si="102"/>
        <v>1.1562266014789851E-3</v>
      </c>
      <c r="CR67">
        <f t="shared" si="102"/>
        <v>7.4379809768031864E-4</v>
      </c>
      <c r="CS67">
        <f t="shared" si="102"/>
        <v>4.827040447800702E-4</v>
      </c>
      <c r="CT67">
        <f t="shared" si="102"/>
        <v>3.3401128895288408E-4</v>
      </c>
      <c r="CU67">
        <f t="shared" si="102"/>
        <v>2.3216342045987562E-4</v>
      </c>
      <c r="CV67">
        <f t="shared" si="102"/>
        <v>1.583900399968433E-4</v>
      </c>
      <c r="CW67">
        <f t="shared" si="102"/>
        <v>1.0403057442870528E-4</v>
      </c>
      <c r="CX67">
        <f t="shared" si="102"/>
        <v>6.4192161553961775E-5</v>
      </c>
      <c r="CY67">
        <f t="shared" si="102"/>
        <v>3.5765880995626671E-5</v>
      </c>
      <c r="CZ67">
        <f t="shared" si="103"/>
        <v>1.6616811779544394E-5</v>
      </c>
      <c r="DA67">
        <f t="shared" si="103"/>
        <v>5.1954810501974918E-6</v>
      </c>
      <c r="DB67">
        <f t="shared" si="103"/>
        <v>3.2974710405475938E-7</v>
      </c>
      <c r="DC67">
        <f t="shared" si="103"/>
        <v>0</v>
      </c>
      <c r="DD67">
        <f t="shared" si="103"/>
        <v>0</v>
      </c>
      <c r="DE67">
        <f t="shared" si="103"/>
        <v>0</v>
      </c>
      <c r="DF67">
        <f t="shared" si="103"/>
        <v>0</v>
      </c>
      <c r="DG67">
        <f t="shared" si="103"/>
        <v>0</v>
      </c>
      <c r="DH67">
        <f t="shared" si="103"/>
        <v>0</v>
      </c>
      <c r="DI67">
        <f t="shared" si="103"/>
        <v>0</v>
      </c>
      <c r="DJ67">
        <f t="shared" si="104"/>
        <v>0</v>
      </c>
      <c r="DK67">
        <f t="shared" si="104"/>
        <v>0</v>
      </c>
      <c r="DL67">
        <f t="shared" si="104"/>
        <v>0</v>
      </c>
      <c r="DM67">
        <f t="shared" si="104"/>
        <v>0</v>
      </c>
      <c r="DN67">
        <f t="shared" si="104"/>
        <v>0</v>
      </c>
      <c r="DO67">
        <f t="shared" si="104"/>
        <v>0</v>
      </c>
      <c r="DP67">
        <f t="shared" si="104"/>
        <v>0</v>
      </c>
      <c r="DQ67">
        <f t="shared" si="104"/>
        <v>0</v>
      </c>
      <c r="DR67">
        <f t="shared" si="104"/>
        <v>0</v>
      </c>
      <c r="DS67">
        <f t="shared" si="104"/>
        <v>0</v>
      </c>
      <c r="DT67">
        <f t="shared" si="105"/>
        <v>0</v>
      </c>
      <c r="DU67">
        <f t="shared" si="105"/>
        <v>0</v>
      </c>
      <c r="DV67">
        <f t="shared" si="105"/>
        <v>0</v>
      </c>
      <c r="DW67">
        <f t="shared" si="105"/>
        <v>0</v>
      </c>
      <c r="DX67">
        <f t="shared" si="105"/>
        <v>0</v>
      </c>
      <c r="DY67">
        <f t="shared" si="105"/>
        <v>0</v>
      </c>
      <c r="DZ67">
        <f t="shared" si="105"/>
        <v>0</v>
      </c>
      <c r="EA67">
        <f t="shared" si="105"/>
        <v>0</v>
      </c>
      <c r="EB67">
        <f t="shared" si="105"/>
        <v>0</v>
      </c>
      <c r="EC67">
        <f t="shared" si="105"/>
        <v>0</v>
      </c>
      <c r="ED67">
        <f t="shared" si="106"/>
        <v>0</v>
      </c>
      <c r="EE67">
        <f t="shared" si="106"/>
        <v>0</v>
      </c>
      <c r="EF67">
        <f t="shared" si="106"/>
        <v>0</v>
      </c>
      <c r="EG67">
        <f t="shared" si="106"/>
        <v>0</v>
      </c>
      <c r="EH67">
        <f t="shared" si="106"/>
        <v>0</v>
      </c>
      <c r="EI67">
        <f t="shared" si="106"/>
        <v>0</v>
      </c>
      <c r="EJ67">
        <f t="shared" si="106"/>
        <v>0</v>
      </c>
      <c r="EK67">
        <f t="shared" si="106"/>
        <v>0</v>
      </c>
      <c r="EL67">
        <f t="shared" si="106"/>
        <v>0</v>
      </c>
      <c r="EM67">
        <f t="shared" si="106"/>
        <v>0</v>
      </c>
      <c r="EN67">
        <f t="shared" si="107"/>
        <v>0</v>
      </c>
      <c r="EO67">
        <f t="shared" si="107"/>
        <v>0</v>
      </c>
      <c r="EP67">
        <f t="shared" si="107"/>
        <v>0</v>
      </c>
      <c r="EQ67">
        <f t="shared" si="107"/>
        <v>0</v>
      </c>
      <c r="ER67">
        <f t="shared" si="107"/>
        <v>0</v>
      </c>
      <c r="ES67">
        <f t="shared" si="107"/>
        <v>0</v>
      </c>
      <c r="ET67">
        <f t="shared" si="107"/>
        <v>0</v>
      </c>
      <c r="EU67">
        <f t="shared" si="107"/>
        <v>0</v>
      </c>
      <c r="EV67">
        <f t="shared" si="107"/>
        <v>0</v>
      </c>
      <c r="EW67">
        <f t="shared" si="107"/>
        <v>0</v>
      </c>
      <c r="EX67">
        <f t="shared" si="107"/>
        <v>0</v>
      </c>
      <c r="EZ67">
        <f t="shared" si="17"/>
        <v>0.86140510836138684</v>
      </c>
      <c r="FB67">
        <f t="shared" ref="FB67:FB130" si="108">(1-EXP(-(C67*_c2+B67)*_t))/2</f>
        <v>1.3014380104290346E-2</v>
      </c>
      <c r="FC67">
        <f t="shared" ref="FC67:FC130" si="109">LN(1-FB67)/(-(C67*_c2+B67))</f>
        <v>0.24835170378775415</v>
      </c>
    </row>
    <row r="68" spans="1:159" x14ac:dyDescent="0.25">
      <c r="A68">
        <v>605</v>
      </c>
      <c r="B68" s="19">
        <f>'Input spectra'!Y67</f>
        <v>5.2679933585144702E-2</v>
      </c>
      <c r="C68">
        <f>'Input spectra'!D67</f>
        <v>0</v>
      </c>
      <c r="D68">
        <f t="shared" si="93"/>
        <v>2.0653927966864227E-2</v>
      </c>
      <c r="E68">
        <f t="shared" si="93"/>
        <v>2.0395786175333021E-2</v>
      </c>
      <c r="F68">
        <f t="shared" si="93"/>
        <v>2.0139786838500363E-2</v>
      </c>
      <c r="G68">
        <f t="shared" si="93"/>
        <v>1.9885914569108515E-2</v>
      </c>
      <c r="H68">
        <f t="shared" si="93"/>
        <v>1.9634154082448781E-2</v>
      </c>
      <c r="I68">
        <f t="shared" si="93"/>
        <v>1.9384490195708703E-2</v>
      </c>
      <c r="J68">
        <f t="shared" si="93"/>
        <v>1.9136907827323222E-2</v>
      </c>
      <c r="K68">
        <f t="shared" si="93"/>
        <v>1.8891391996329894E-2</v>
      </c>
      <c r="L68">
        <f t="shared" si="93"/>
        <v>1.8647927821728066E-2</v>
      </c>
      <c r="M68">
        <f t="shared" si="93"/>
        <v>1.8406500521842027E-2</v>
      </c>
      <c r="N68">
        <f t="shared" si="94"/>
        <v>1.8167095413688054E-2</v>
      </c>
      <c r="O68">
        <f t="shared" si="94"/>
        <v>1.7929697912345412E-2</v>
      </c>
      <c r="P68">
        <f t="shared" si="94"/>
        <v>1.7694293530331216E-2</v>
      </c>
      <c r="Q68">
        <f t="shared" si="94"/>
        <v>1.746086787697915E-2</v>
      </c>
      <c r="R68">
        <f t="shared" si="94"/>
        <v>1.7229406657822032E-2</v>
      </c>
      <c r="S68">
        <f t="shared" si="94"/>
        <v>1.6999895673978211E-2</v>
      </c>
      <c r="T68">
        <f t="shared" si="94"/>
        <v>1.6772320821541724E-2</v>
      </c>
      <c r="U68">
        <f t="shared" si="94"/>
        <v>1.6546668090976234E-2</v>
      </c>
      <c r="V68">
        <f t="shared" si="94"/>
        <v>1.6322923566512743E-2</v>
      </c>
      <c r="W68">
        <f t="shared" si="94"/>
        <v>1.6101073425550991E-2</v>
      </c>
      <c r="X68">
        <f t="shared" si="95"/>
        <v>1.5881103938064568E-2</v>
      </c>
      <c r="Y68">
        <f t="shared" si="95"/>
        <v>1.5663001466009709E-2</v>
      </c>
      <c r="Z68">
        <f t="shared" si="95"/>
        <v>1.5446752462737768E-2</v>
      </c>
      <c r="AA68">
        <f t="shared" si="95"/>
        <v>1.5232343472411258E-2</v>
      </c>
      <c r="AB68">
        <f t="shared" si="95"/>
        <v>1.50197611294236E-2</v>
      </c>
      <c r="AC68">
        <f t="shared" si="95"/>
        <v>1.4808992157822384E-2</v>
      </c>
      <c r="AD68">
        <f t="shared" si="95"/>
        <v>1.460002337073623E-2</v>
      </c>
      <c r="AE68">
        <f t="shared" si="95"/>
        <v>1.439284166980521E-2</v>
      </c>
      <c r="AF68">
        <f t="shared" si="95"/>
        <v>1.4187434044614771E-2</v>
      </c>
      <c r="AG68">
        <f t="shared" si="95"/>
        <v>1.3983787572133166E-2</v>
      </c>
      <c r="AH68">
        <f t="shared" si="96"/>
        <v>1.3781889416152394E-2</v>
      </c>
      <c r="AI68">
        <f t="shared" si="96"/>
        <v>1.3581726826732574E-2</v>
      </c>
      <c r="AJ68">
        <f t="shared" si="96"/>
        <v>1.3383287139649773E-2</v>
      </c>
      <c r="AK68">
        <f t="shared" si="96"/>
        <v>1.3186557775847251E-2</v>
      </c>
      <c r="AL68">
        <f t="shared" si="96"/>
        <v>1.2991526240890113E-2</v>
      </c>
      <c r="AM68">
        <f t="shared" si="96"/>
        <v>1.2798180124423341E-2</v>
      </c>
      <c r="AN68">
        <f t="shared" si="96"/>
        <v>1.2606507099633159E-2</v>
      </c>
      <c r="AO68">
        <f t="shared" si="96"/>
        <v>1.2416494922711787E-2</v>
      </c>
      <c r="AP68">
        <f t="shared" si="96"/>
        <v>1.222813143232547E-2</v>
      </c>
      <c r="AQ68">
        <f t="shared" si="96"/>
        <v>1.2041404549085807E-2</v>
      </c>
      <c r="AR68">
        <f t="shared" si="97"/>
        <v>1.1856302275024402E-2</v>
      </c>
      <c r="AS68">
        <f t="shared" si="97"/>
        <v>1.1672812693070722E-2</v>
      </c>
      <c r="AT68">
        <f t="shared" si="97"/>
        <v>1.1490923966533206E-2</v>
      </c>
      <c r="AU68">
        <f t="shared" si="97"/>
        <v>1.1310624338583642E-2</v>
      </c>
      <c r="AV68">
        <f t="shared" si="97"/>
        <v>1.1131902131744661E-2</v>
      </c>
      <c r="AW68">
        <f t="shared" si="97"/>
        <v>1.0954745747380477E-2</v>
      </c>
      <c r="AX68">
        <f t="shared" si="97"/>
        <v>9.7302966486909181E-3</v>
      </c>
      <c r="AY68">
        <f t="shared" si="97"/>
        <v>8.3076854762226381E-3</v>
      </c>
      <c r="AZ68">
        <f t="shared" si="97"/>
        <v>7.4725540735597097E-3</v>
      </c>
      <c r="BA68">
        <f t="shared" si="97"/>
        <v>6.8395869359301155E-3</v>
      </c>
      <c r="BB68">
        <f t="shared" si="98"/>
        <v>6.3222507289001882E-3</v>
      </c>
      <c r="BC68">
        <f t="shared" si="98"/>
        <v>5.8830025343040394E-3</v>
      </c>
      <c r="BD68">
        <f t="shared" si="98"/>
        <v>5.501254177650094E-3</v>
      </c>
      <c r="BE68">
        <f t="shared" si="98"/>
        <v>5.1641613238717909E-3</v>
      </c>
      <c r="BF68">
        <f t="shared" si="98"/>
        <v>4.8630212694966693E-3</v>
      </c>
      <c r="BG68">
        <f t="shared" si="98"/>
        <v>4.5915888224833147E-3</v>
      </c>
      <c r="BH68">
        <f t="shared" si="98"/>
        <v>4.3451890444312609E-3</v>
      </c>
      <c r="BI68">
        <f t="shared" si="98"/>
        <v>4.1202076426490276E-3</v>
      </c>
      <c r="BJ68">
        <f t="shared" si="98"/>
        <v>3.9137784025556283E-3</v>
      </c>
      <c r="BK68">
        <f t="shared" si="98"/>
        <v>3.7235812943723686E-3</v>
      </c>
      <c r="BL68">
        <f t="shared" si="99"/>
        <v>3.5477064921678775E-3</v>
      </c>
      <c r="BM68">
        <f t="shared" si="99"/>
        <v>3.3845595655862255E-3</v>
      </c>
      <c r="BN68">
        <f t="shared" si="99"/>
        <v>3.2327934314740178E-3</v>
      </c>
      <c r="BO68">
        <f t="shared" si="99"/>
        <v>3.0912582911472256E-3</v>
      </c>
      <c r="BP68">
        <f t="shared" si="99"/>
        <v>2.9589640083516671E-3</v>
      </c>
      <c r="BQ68">
        <f t="shared" si="99"/>
        <v>2.8350513093033771E-3</v>
      </c>
      <c r="BR68">
        <f t="shared" si="99"/>
        <v>2.718769376360973E-3</v>
      </c>
      <c r="BS68">
        <f t="shared" si="99"/>
        <v>2.6094581650996061E-3</v>
      </c>
      <c r="BT68">
        <f t="shared" si="99"/>
        <v>2.5065342708060997E-3</v>
      </c>
      <c r="BU68">
        <f t="shared" si="99"/>
        <v>2.4094795030833653E-3</v>
      </c>
      <c r="BV68">
        <f t="shared" si="100"/>
        <v>2.317831555088272E-3</v>
      </c>
      <c r="BW68">
        <f t="shared" si="100"/>
        <v>2.231176313000413E-3</v>
      </c>
      <c r="BX68">
        <f t="shared" si="100"/>
        <v>2.1491414643340441E-3</v>
      </c>
      <c r="BY68">
        <f t="shared" si="100"/>
        <v>2.0713911452779998E-3</v>
      </c>
      <c r="BZ68">
        <f t="shared" si="100"/>
        <v>1.9976214269828694E-3</v>
      </c>
      <c r="CA68">
        <f t="shared" si="100"/>
        <v>1.9275564850396438E-3</v>
      </c>
      <c r="CB68">
        <f t="shared" si="100"/>
        <v>1.8609453296871085E-3</v>
      </c>
      <c r="CC68">
        <f t="shared" si="100"/>
        <v>1.7975589995740521E-3</v>
      </c>
      <c r="CD68">
        <f t="shared" si="100"/>
        <v>1.7371881413115714E-3</v>
      </c>
      <c r="CE68">
        <f t="shared" si="100"/>
        <v>1.6796409120913276E-3</v>
      </c>
      <c r="CF68">
        <f t="shared" si="101"/>
        <v>1.6247411544055761E-3</v>
      </c>
      <c r="CG68">
        <f t="shared" si="101"/>
        <v>1.5723268011765903E-3</v>
      </c>
      <c r="CH68">
        <f t="shared" si="101"/>
        <v>1.5222484769703926E-3</v>
      </c>
      <c r="CI68">
        <f t="shared" si="101"/>
        <v>1.4743682668663307E-3</v>
      </c>
      <c r="CJ68">
        <f t="shared" si="101"/>
        <v>1.428558629306056E-3</v>
      </c>
      <c r="CK68">
        <f t="shared" si="101"/>
        <v>1.3847014330995275E-3</v>
      </c>
      <c r="CL68">
        <f t="shared" si="101"/>
        <v>1.3426871019104781E-3</v>
      </c>
      <c r="CM68">
        <f t="shared" si="101"/>
        <v>1.3024138521244191E-3</v>
      </c>
      <c r="CN68">
        <f t="shared" si="101"/>
        <v>1.2637870121313217E-3</v>
      </c>
      <c r="CO68">
        <f t="shared" si="101"/>
        <v>1.2267184128205515E-3</v>
      </c>
      <c r="CP68">
        <f t="shared" si="102"/>
        <v>1.191125840556547E-3</v>
      </c>
      <c r="CQ68">
        <f t="shared" si="102"/>
        <v>1.1569325451348971E-3</v>
      </c>
      <c r="CR68">
        <f t="shared" si="102"/>
        <v>7.4425722172492695E-4</v>
      </c>
      <c r="CS68">
        <f t="shared" si="102"/>
        <v>4.8300524306192822E-4</v>
      </c>
      <c r="CT68">
        <f t="shared" si="102"/>
        <v>3.3422194748772386E-4</v>
      </c>
      <c r="CU68">
        <f t="shared" si="102"/>
        <v>2.323114024677901E-4</v>
      </c>
      <c r="CV68">
        <f t="shared" si="102"/>
        <v>1.5849206158388067E-4</v>
      </c>
      <c r="CW68">
        <f t="shared" si="102"/>
        <v>1.0409828042935195E-4</v>
      </c>
      <c r="CX68">
        <f t="shared" si="102"/>
        <v>6.4234370446998105E-5</v>
      </c>
      <c r="CY68">
        <f t="shared" si="102"/>
        <v>3.5789638535415988E-5</v>
      </c>
      <c r="CZ68">
        <f t="shared" si="103"/>
        <v>1.6627961051288554E-5</v>
      </c>
      <c r="DA68">
        <f t="shared" si="103"/>
        <v>5.1990018991652467E-6</v>
      </c>
      <c r="DB68">
        <f t="shared" si="103"/>
        <v>3.2997277875556911E-7</v>
      </c>
      <c r="DC68">
        <f t="shared" si="103"/>
        <v>0</v>
      </c>
      <c r="DD68">
        <f t="shared" si="103"/>
        <v>0</v>
      </c>
      <c r="DE68">
        <f t="shared" si="103"/>
        <v>0</v>
      </c>
      <c r="DF68">
        <f t="shared" si="103"/>
        <v>0</v>
      </c>
      <c r="DG68">
        <f t="shared" si="103"/>
        <v>0</v>
      </c>
      <c r="DH68">
        <f t="shared" si="103"/>
        <v>0</v>
      </c>
      <c r="DI68">
        <f t="shared" si="103"/>
        <v>0</v>
      </c>
      <c r="DJ68">
        <f t="shared" si="104"/>
        <v>0</v>
      </c>
      <c r="DK68">
        <f t="shared" si="104"/>
        <v>0</v>
      </c>
      <c r="DL68">
        <f t="shared" si="104"/>
        <v>0</v>
      </c>
      <c r="DM68">
        <f t="shared" si="104"/>
        <v>0</v>
      </c>
      <c r="DN68">
        <f t="shared" si="104"/>
        <v>0</v>
      </c>
      <c r="DO68">
        <f t="shared" si="104"/>
        <v>0</v>
      </c>
      <c r="DP68">
        <f t="shared" si="104"/>
        <v>0</v>
      </c>
      <c r="DQ68">
        <f t="shared" si="104"/>
        <v>0</v>
      </c>
      <c r="DR68">
        <f t="shared" si="104"/>
        <v>0</v>
      </c>
      <c r="DS68">
        <f t="shared" si="104"/>
        <v>0</v>
      </c>
      <c r="DT68">
        <f t="shared" si="105"/>
        <v>0</v>
      </c>
      <c r="DU68">
        <f t="shared" si="105"/>
        <v>0</v>
      </c>
      <c r="DV68">
        <f t="shared" si="105"/>
        <v>0</v>
      </c>
      <c r="DW68">
        <f t="shared" si="105"/>
        <v>0</v>
      </c>
      <c r="DX68">
        <f t="shared" si="105"/>
        <v>0</v>
      </c>
      <c r="DY68">
        <f t="shared" si="105"/>
        <v>0</v>
      </c>
      <c r="DZ68">
        <f t="shared" si="105"/>
        <v>0</v>
      </c>
      <c r="EA68">
        <f t="shared" si="105"/>
        <v>0</v>
      </c>
      <c r="EB68">
        <f t="shared" si="105"/>
        <v>0</v>
      </c>
      <c r="EC68">
        <f t="shared" si="105"/>
        <v>0</v>
      </c>
      <c r="ED68">
        <f t="shared" si="106"/>
        <v>0</v>
      </c>
      <c r="EE68">
        <f t="shared" si="106"/>
        <v>0</v>
      </c>
      <c r="EF68">
        <f t="shared" si="106"/>
        <v>0</v>
      </c>
      <c r="EG68">
        <f t="shared" si="106"/>
        <v>0</v>
      </c>
      <c r="EH68">
        <f t="shared" si="106"/>
        <v>0</v>
      </c>
      <c r="EI68">
        <f t="shared" si="106"/>
        <v>0</v>
      </c>
      <c r="EJ68">
        <f t="shared" si="106"/>
        <v>0</v>
      </c>
      <c r="EK68">
        <f t="shared" si="106"/>
        <v>0</v>
      </c>
      <c r="EL68">
        <f t="shared" si="106"/>
        <v>0</v>
      </c>
      <c r="EM68">
        <f t="shared" si="106"/>
        <v>0</v>
      </c>
      <c r="EN68">
        <f t="shared" si="107"/>
        <v>0</v>
      </c>
      <c r="EO68">
        <f t="shared" si="107"/>
        <v>0</v>
      </c>
      <c r="EP68">
        <f t="shared" si="107"/>
        <v>0</v>
      </c>
      <c r="EQ68">
        <f t="shared" si="107"/>
        <v>0</v>
      </c>
      <c r="ER68">
        <f t="shared" si="107"/>
        <v>0</v>
      </c>
      <c r="ES68">
        <f t="shared" si="107"/>
        <v>0</v>
      </c>
      <c r="ET68">
        <f t="shared" si="107"/>
        <v>0</v>
      </c>
      <c r="EU68">
        <f t="shared" si="107"/>
        <v>0</v>
      </c>
      <c r="EV68">
        <f t="shared" si="107"/>
        <v>0</v>
      </c>
      <c r="EW68">
        <f t="shared" si="107"/>
        <v>0</v>
      </c>
      <c r="EX68">
        <f t="shared" si="107"/>
        <v>0</v>
      </c>
      <c r="EZ68">
        <f t="shared" ref="EZ68:EZ131" si="110">SUM(D68:EX68)</f>
        <v>0.86156205011731501</v>
      </c>
      <c r="FB68">
        <f t="shared" si="108"/>
        <v>1.2998047833683912E-2</v>
      </c>
      <c r="FC68">
        <f t="shared" si="109"/>
        <v>0.24835379966312621</v>
      </c>
    </row>
    <row r="69" spans="1:159" x14ac:dyDescent="0.25">
      <c r="A69">
        <v>610</v>
      </c>
      <c r="B69" s="19">
        <f>'Input spectra'!Y68</f>
        <v>5.2612859749393802E-2</v>
      </c>
      <c r="C69">
        <f>'Input spectra'!D68</f>
        <v>0</v>
      </c>
      <c r="D69">
        <f t="shared" si="93"/>
        <v>2.0653927966864227E-2</v>
      </c>
      <c r="E69">
        <f t="shared" si="93"/>
        <v>2.039592297815301E-2</v>
      </c>
      <c r="F69">
        <f t="shared" si="93"/>
        <v>2.01400570108634E-2</v>
      </c>
      <c r="G69">
        <f t="shared" si="93"/>
        <v>1.9886314720504724E-2</v>
      </c>
      <c r="H69">
        <f t="shared" si="93"/>
        <v>1.9634680864725827E-2</v>
      </c>
      <c r="I69">
        <f t="shared" si="93"/>
        <v>1.9385140302665686E-2</v>
      </c>
      <c r="J69">
        <f t="shared" si="93"/>
        <v>1.9137677994307972E-2</v>
      </c>
      <c r="K69">
        <f t="shared" si="93"/>
        <v>1.8892278999839592E-2</v>
      </c>
      <c r="L69">
        <f t="shared" si="93"/>
        <v>1.8648928479013244E-2</v>
      </c>
      <c r="M69">
        <f t="shared" si="93"/>
        <v>1.8407611690513817E-2</v>
      </c>
      <c r="N69">
        <f t="shared" si="94"/>
        <v>1.8168313991328785E-2</v>
      </c>
      <c r="O69">
        <f t="shared" si="94"/>
        <v>1.7931020836122396E-2</v>
      </c>
      <c r="P69">
        <f t="shared" si="94"/>
        <v>1.7695717776613822E-2</v>
      </c>
      <c r="Q69">
        <f t="shared" si="94"/>
        <v>1.7462390460959057E-2</v>
      </c>
      <c r="R69">
        <f t="shared" si="94"/>
        <v>1.7231024633136666E-2</v>
      </c>
      <c r="S69">
        <f t="shared" si="94"/>
        <v>1.7001606132337348E-2</v>
      </c>
      <c r="T69">
        <f t="shared" si="94"/>
        <v>1.6774120892357233E-2</v>
      </c>
      <c r="U69">
        <f t="shared" si="94"/>
        <v>1.6548554940994907E-2</v>
      </c>
      <c r="V69">
        <f t="shared" si="94"/>
        <v>1.6324894399452238E-2</v>
      </c>
      <c r="W69">
        <f t="shared" si="94"/>
        <v>1.6103125481738811E-2</v>
      </c>
      <c r="X69">
        <f t="shared" si="95"/>
        <v>1.5883234494080106E-2</v>
      </c>
      <c r="Y69">
        <f t="shared" si="95"/>
        <v>1.5665207834329294E-2</v>
      </c>
      <c r="Z69">
        <f t="shared" si="95"/>
        <v>1.544903199138269E-2</v>
      </c>
      <c r="AA69">
        <f t="shared" si="95"/>
        <v>1.5234693544598797E-2</v>
      </c>
      <c r="AB69">
        <f t="shared" si="95"/>
        <v>1.5022179163220972E-2</v>
      </c>
      <c r="AC69">
        <f t="shared" si="95"/>
        <v>1.4811475605803618E-2</v>
      </c>
      <c r="AD69">
        <f t="shared" si="95"/>
        <v>1.4602569719641955E-2</v>
      </c>
      <c r="AE69">
        <f t="shared" si="95"/>
        <v>1.439544844020531E-2</v>
      </c>
      <c r="AF69">
        <f t="shared" si="95"/>
        <v>1.4190098790573903E-2</v>
      </c>
      <c r="AG69">
        <f t="shared" si="95"/>
        <v>1.3986507880879111E-2</v>
      </c>
      <c r="AH69">
        <f t="shared" si="96"/>
        <v>1.3784662907747222E-2</v>
      </c>
      <c r="AI69">
        <f t="shared" si="96"/>
        <v>1.3584551153746597E-2</v>
      </c>
      <c r="AJ69">
        <f t="shared" si="96"/>
        <v>1.3386159986838272E-2</v>
      </c>
      <c r="AK69">
        <f t="shared" si="96"/>
        <v>1.318947685982994E-2</v>
      </c>
      <c r="AL69">
        <f t="shared" si="96"/>
        <v>1.299448930983335E-2</v>
      </c>
      <c r="AM69">
        <f t="shared" si="96"/>
        <v>1.2801184957725023E-2</v>
      </c>
      <c r="AN69">
        <f t="shared" si="96"/>
        <v>1.260955150761032E-2</v>
      </c>
      <c r="AO69">
        <f t="shared" si="96"/>
        <v>1.2419576746290845E-2</v>
      </c>
      <c r="AP69">
        <f t="shared" si="96"/>
        <v>1.2231248542735124E-2</v>
      </c>
      <c r="AQ69">
        <f t="shared" si="96"/>
        <v>1.2044554847552565E-2</v>
      </c>
      <c r="AR69">
        <f t="shared" si="97"/>
        <v>1.1859483692470692E-2</v>
      </c>
      <c r="AS69">
        <f t="shared" si="97"/>
        <v>1.1676023189815603E-2</v>
      </c>
      <c r="AT69">
        <f t="shared" si="97"/>
        <v>1.1494161531995638E-2</v>
      </c>
      <c r="AU69">
        <f t="shared" si="97"/>
        <v>1.1313886990988285E-2</v>
      </c>
      <c r="AV69">
        <f t="shared" si="97"/>
        <v>1.1135187917830211E-2</v>
      </c>
      <c r="AW69">
        <f t="shared" si="97"/>
        <v>1.0958052742110506E-2</v>
      </c>
      <c r="AX69">
        <f t="shared" si="97"/>
        <v>9.7332992941530985E-3</v>
      </c>
      <c r="AY69">
        <f t="shared" si="97"/>
        <v>8.3103048622339536E-3</v>
      </c>
      <c r="AZ69">
        <f t="shared" si="97"/>
        <v>7.4749602826336735E-3</v>
      </c>
      <c r="BA69">
        <f t="shared" si="97"/>
        <v>6.8418352162924563E-3</v>
      </c>
      <c r="BB69">
        <f t="shared" si="98"/>
        <v>6.3243713725143966E-3</v>
      </c>
      <c r="BC69">
        <f t="shared" si="98"/>
        <v>5.8850153158302157E-3</v>
      </c>
      <c r="BD69">
        <f t="shared" si="98"/>
        <v>5.5031732614429533E-3</v>
      </c>
      <c r="BE69">
        <f t="shared" si="98"/>
        <v>5.1659974647932138E-3</v>
      </c>
      <c r="BF69">
        <f t="shared" si="98"/>
        <v>4.8647829685653475E-3</v>
      </c>
      <c r="BG69">
        <f t="shared" si="98"/>
        <v>4.593283000070154E-3</v>
      </c>
      <c r="BH69">
        <f t="shared" si="98"/>
        <v>4.3468214625703256E-3</v>
      </c>
      <c r="BI69">
        <f t="shared" si="98"/>
        <v>4.1217831851561131E-3</v>
      </c>
      <c r="BJ69">
        <f t="shared" si="98"/>
        <v>3.9153012691079585E-3</v>
      </c>
      <c r="BK69">
        <f t="shared" si="98"/>
        <v>3.7250551397725526E-3</v>
      </c>
      <c r="BL69">
        <f t="shared" si="99"/>
        <v>3.5491345291956554E-3</v>
      </c>
      <c r="BM69">
        <f t="shared" si="99"/>
        <v>3.3859446428129397E-3</v>
      </c>
      <c r="BN69">
        <f t="shared" si="99"/>
        <v>3.2341380933536565E-3</v>
      </c>
      <c r="BO69">
        <f t="shared" si="99"/>
        <v>3.0925648252462523E-3</v>
      </c>
      <c r="BP69">
        <f t="shared" si="99"/>
        <v>2.9602344830438015E-3</v>
      </c>
      <c r="BQ69">
        <f t="shared" si="99"/>
        <v>2.8362876042618171E-3</v>
      </c>
      <c r="BR69">
        <f t="shared" si="99"/>
        <v>2.71997320751963E-3</v>
      </c>
      <c r="BS69">
        <f t="shared" si="99"/>
        <v>2.6106311053044652E-3</v>
      </c>
      <c r="BT69">
        <f t="shared" si="99"/>
        <v>2.50767776706408E-3</v>
      </c>
      <c r="BU69">
        <f t="shared" si="99"/>
        <v>2.4105948910933227E-3</v>
      </c>
      <c r="BV69">
        <f t="shared" si="100"/>
        <v>2.3189200715778616E-3</v>
      </c>
      <c r="BW69">
        <f t="shared" si="100"/>
        <v>2.2322391062744844E-3</v>
      </c>
      <c r="BX69">
        <f t="shared" si="100"/>
        <v>2.150179603352351E-3</v>
      </c>
      <c r="BY69">
        <f t="shared" si="100"/>
        <v>2.0724056275137816E-3</v>
      </c>
      <c r="BZ69">
        <f t="shared" si="100"/>
        <v>1.9986131852633231E-3</v>
      </c>
      <c r="CA69">
        <f t="shared" si="100"/>
        <v>1.9285263935303362E-3</v>
      </c>
      <c r="CB69">
        <f t="shared" si="100"/>
        <v>1.8618942091520297E-3</v>
      </c>
      <c r="CC69">
        <f t="shared" si="100"/>
        <v>1.7984876220191403E-3</v>
      </c>
      <c r="CD69">
        <f t="shared" si="100"/>
        <v>1.7380972341006213E-3</v>
      </c>
      <c r="CE69">
        <f t="shared" si="100"/>
        <v>1.6805311616080736E-3</v>
      </c>
      <c r="CF69">
        <f t="shared" si="101"/>
        <v>1.6256132093235517E-3</v>
      </c>
      <c r="CG69">
        <f t="shared" si="101"/>
        <v>1.573181275388499E-3</v>
      </c>
      <c r="CH69">
        <f t="shared" si="101"/>
        <v>1.5230859522206523E-3</v>
      </c>
      <c r="CI69">
        <f t="shared" si="101"/>
        <v>1.4751892951238462E-3</v>
      </c>
      <c r="CJ69">
        <f t="shared" si="101"/>
        <v>1.4293637349087919E-3</v>
      </c>
      <c r="CK69">
        <f t="shared" si="101"/>
        <v>1.3854911146979219E-3</v>
      </c>
      <c r="CL69">
        <f t="shared" si="101"/>
        <v>1.3434618342329412E-3</v>
      </c>
      <c r="CM69">
        <f t="shared" si="101"/>
        <v>1.3031740875849823E-3</v>
      </c>
      <c r="CN69">
        <f t="shared" si="101"/>
        <v>1.2645331822968239E-3</v>
      </c>
      <c r="CO69">
        <f t="shared" si="101"/>
        <v>1.2274509297524779E-3</v>
      </c>
      <c r="CP69">
        <f t="shared" si="102"/>
        <v>1.1918450980407109E-3</v>
      </c>
      <c r="CQ69">
        <f t="shared" si="102"/>
        <v>1.1576389198105111E-3</v>
      </c>
      <c r="CR69">
        <f t="shared" si="102"/>
        <v>7.4471662917290646E-4</v>
      </c>
      <c r="CS69">
        <f t="shared" si="102"/>
        <v>4.8330662928587208E-4</v>
      </c>
      <c r="CT69">
        <f t="shared" si="102"/>
        <v>3.3443273888339735E-4</v>
      </c>
      <c r="CU69">
        <f t="shared" si="102"/>
        <v>2.3245947880010169E-4</v>
      </c>
      <c r="CV69">
        <f t="shared" si="102"/>
        <v>1.5859414888467262E-4</v>
      </c>
      <c r="CW69">
        <f t="shared" si="102"/>
        <v>1.0416603049495306E-4</v>
      </c>
      <c r="CX69">
        <f t="shared" si="102"/>
        <v>6.4276607094056212E-5</v>
      </c>
      <c r="CY69">
        <f t="shared" si="102"/>
        <v>3.5813411856186522E-5</v>
      </c>
      <c r="CZ69">
        <f t="shared" si="103"/>
        <v>1.6639117803785462E-5</v>
      </c>
      <c r="DA69">
        <f t="shared" si="103"/>
        <v>5.2025251341252402E-6</v>
      </c>
      <c r="DB69">
        <f t="shared" si="103"/>
        <v>3.3019860790525784E-7</v>
      </c>
      <c r="DC69">
        <f t="shared" si="103"/>
        <v>0</v>
      </c>
      <c r="DD69">
        <f t="shared" si="103"/>
        <v>0</v>
      </c>
      <c r="DE69">
        <f t="shared" si="103"/>
        <v>0</v>
      </c>
      <c r="DF69">
        <f t="shared" si="103"/>
        <v>0</v>
      </c>
      <c r="DG69">
        <f t="shared" si="103"/>
        <v>0</v>
      </c>
      <c r="DH69">
        <f t="shared" si="103"/>
        <v>0</v>
      </c>
      <c r="DI69">
        <f t="shared" si="103"/>
        <v>0</v>
      </c>
      <c r="DJ69">
        <f t="shared" si="104"/>
        <v>0</v>
      </c>
      <c r="DK69">
        <f t="shared" si="104"/>
        <v>0</v>
      </c>
      <c r="DL69">
        <f t="shared" si="104"/>
        <v>0</v>
      </c>
      <c r="DM69">
        <f t="shared" si="104"/>
        <v>0</v>
      </c>
      <c r="DN69">
        <f t="shared" si="104"/>
        <v>0</v>
      </c>
      <c r="DO69">
        <f t="shared" si="104"/>
        <v>0</v>
      </c>
      <c r="DP69">
        <f t="shared" si="104"/>
        <v>0</v>
      </c>
      <c r="DQ69">
        <f t="shared" si="104"/>
        <v>0</v>
      </c>
      <c r="DR69">
        <f t="shared" si="104"/>
        <v>0</v>
      </c>
      <c r="DS69">
        <f t="shared" si="104"/>
        <v>0</v>
      </c>
      <c r="DT69">
        <f t="shared" si="105"/>
        <v>0</v>
      </c>
      <c r="DU69">
        <f t="shared" si="105"/>
        <v>0</v>
      </c>
      <c r="DV69">
        <f t="shared" si="105"/>
        <v>0</v>
      </c>
      <c r="DW69">
        <f t="shared" si="105"/>
        <v>0</v>
      </c>
      <c r="DX69">
        <f t="shared" si="105"/>
        <v>0</v>
      </c>
      <c r="DY69">
        <f t="shared" si="105"/>
        <v>0</v>
      </c>
      <c r="DZ69">
        <f t="shared" si="105"/>
        <v>0</v>
      </c>
      <c r="EA69">
        <f t="shared" si="105"/>
        <v>0</v>
      </c>
      <c r="EB69">
        <f t="shared" si="105"/>
        <v>0</v>
      </c>
      <c r="EC69">
        <f t="shared" si="105"/>
        <v>0</v>
      </c>
      <c r="ED69">
        <f t="shared" si="106"/>
        <v>0</v>
      </c>
      <c r="EE69">
        <f t="shared" si="106"/>
        <v>0</v>
      </c>
      <c r="EF69">
        <f t="shared" si="106"/>
        <v>0</v>
      </c>
      <c r="EG69">
        <f t="shared" si="106"/>
        <v>0</v>
      </c>
      <c r="EH69">
        <f t="shared" si="106"/>
        <v>0</v>
      </c>
      <c r="EI69">
        <f t="shared" si="106"/>
        <v>0</v>
      </c>
      <c r="EJ69">
        <f t="shared" si="106"/>
        <v>0</v>
      </c>
      <c r="EK69">
        <f t="shared" si="106"/>
        <v>0</v>
      </c>
      <c r="EL69">
        <f t="shared" si="106"/>
        <v>0</v>
      </c>
      <c r="EM69">
        <f t="shared" si="106"/>
        <v>0</v>
      </c>
      <c r="EN69">
        <f t="shared" si="107"/>
        <v>0</v>
      </c>
      <c r="EO69">
        <f t="shared" si="107"/>
        <v>0</v>
      </c>
      <c r="EP69">
        <f t="shared" si="107"/>
        <v>0</v>
      </c>
      <c r="EQ69">
        <f t="shared" si="107"/>
        <v>0</v>
      </c>
      <c r="ER69">
        <f t="shared" si="107"/>
        <v>0</v>
      </c>
      <c r="ES69">
        <f t="shared" si="107"/>
        <v>0</v>
      </c>
      <c r="ET69">
        <f t="shared" si="107"/>
        <v>0</v>
      </c>
      <c r="EU69">
        <f t="shared" si="107"/>
        <v>0</v>
      </c>
      <c r="EV69">
        <f t="shared" si="107"/>
        <v>0</v>
      </c>
      <c r="EW69">
        <f t="shared" si="107"/>
        <v>0</v>
      </c>
      <c r="EX69">
        <f t="shared" si="107"/>
        <v>0</v>
      </c>
      <c r="EZ69">
        <f t="shared" si="110"/>
        <v>0.86171903651015203</v>
      </c>
      <c r="FB69">
        <f t="shared" si="108"/>
        <v>1.2981715015334239E-2</v>
      </c>
      <c r="FC69">
        <f t="shared" si="109"/>
        <v>0.24835589553895715</v>
      </c>
    </row>
    <row r="70" spans="1:159" x14ac:dyDescent="0.25">
      <c r="A70">
        <v>615</v>
      </c>
      <c r="B70" s="19">
        <f>'Input spectra'!Y69</f>
        <v>5.2487484428636301E-2</v>
      </c>
      <c r="C70">
        <f>'Input spectra'!D69</f>
        <v>0</v>
      </c>
      <c r="D70">
        <f t="shared" si="93"/>
        <v>2.0653927966864227E-2</v>
      </c>
      <c r="E70">
        <f t="shared" si="93"/>
        <v>2.0396178694294585E-2</v>
      </c>
      <c r="F70">
        <f t="shared" si="93"/>
        <v>2.0140562030416635E-2</v>
      </c>
      <c r="G70">
        <f t="shared" si="93"/>
        <v>1.9887062710497588E-2</v>
      </c>
      <c r="H70">
        <f t="shared" si="93"/>
        <v>1.9635665571181751E-2</v>
      </c>
      <c r="I70">
        <f t="shared" si="93"/>
        <v>1.9386355549847478E-2</v>
      </c>
      <c r="J70">
        <f t="shared" si="93"/>
        <v>1.9139117683968011E-2</v>
      </c>
      <c r="K70">
        <f t="shared" si="93"/>
        <v>1.8893937110476294E-2</v>
      </c>
      <c r="L70">
        <f t="shared" si="93"/>
        <v>1.8650799065133679E-2</v>
      </c>
      <c r="M70">
        <f t="shared" si="93"/>
        <v>1.8409688881902527E-2</v>
      </c>
      <c r="N70">
        <f t="shared" si="94"/>
        <v>1.8170591992322637E-2</v>
      </c>
      <c r="O70">
        <f t="shared" si="94"/>
        <v>1.7933493924891561E-2</v>
      </c>
      <c r="P70">
        <f t="shared" si="94"/>
        <v>1.7698380304448699E-2</v>
      </c>
      <c r="Q70">
        <f t="shared" si="94"/>
        <v>1.7465236851563197E-2</v>
      </c>
      <c r="R70">
        <f t="shared" si="94"/>
        <v>1.7234049381925597E-2</v>
      </c>
      <c r="S70">
        <f t="shared" si="94"/>
        <v>1.7004803805743273E-2</v>
      </c>
      <c r="T70">
        <f t="shared" si="94"/>
        <v>1.6777486127139547E-2</v>
      </c>
      <c r="U70">
        <f t="shared" si="94"/>
        <v>1.6552082443556514E-2</v>
      </c>
      <c r="V70">
        <f t="shared" si="94"/>
        <v>1.6328578945161584E-2</v>
      </c>
      <c r="W70">
        <f t="shared" si="94"/>
        <v>1.6106961914257624E-2</v>
      </c>
      <c r="X70">
        <f t="shared" si="95"/>
        <v>1.5887217724696777E-2</v>
      </c>
      <c r="Y70">
        <f t="shared" si="95"/>
        <v>1.5669332841297862E-2</v>
      </c>
      <c r="Z70">
        <f t="shared" si="95"/>
        <v>1.54532938192674E-2</v>
      </c>
      <c r="AA70">
        <f t="shared" si="95"/>
        <v>1.5239087303624171E-2</v>
      </c>
      <c r="AB70">
        <f t="shared" si="95"/>
        <v>1.5026700028627358E-2</v>
      </c>
      <c r="AC70">
        <f t="shared" si="95"/>
        <v>1.4816118817208176E-2</v>
      </c>
      <c r="AD70">
        <f t="shared" si="95"/>
        <v>1.4607330580405033E-2</v>
      </c>
      <c r="AE70">
        <f t="shared" si="95"/>
        <v>1.4400322316802178E-2</v>
      </c>
      <c r="AF70">
        <f t="shared" si="95"/>
        <v>1.4195081111971793E-2</v>
      </c>
      <c r="AG70">
        <f t="shared" si="95"/>
        <v>1.399159413791953E-2</v>
      </c>
      <c r="AH70">
        <f t="shared" si="96"/>
        <v>1.3789848652533489E-2</v>
      </c>
      <c r="AI70">
        <f t="shared" si="96"/>
        <v>1.3589831999036579E-2</v>
      </c>
      <c r="AJ70">
        <f t="shared" si="96"/>
        <v>1.3391531605442262E-2</v>
      </c>
      <c r="AK70">
        <f t="shared" si="96"/>
        <v>1.3194934984013649E-2</v>
      </c>
      <c r="AL70">
        <f t="shared" si="96"/>
        <v>1.3000029730725953E-2</v>
      </c>
      <c r="AM70">
        <f t="shared" si="96"/>
        <v>1.2806803524732265E-2</v>
      </c>
      <c r="AN70">
        <f t="shared" si="96"/>
        <v>1.2615244127832584E-2</v>
      </c>
      <c r="AO70">
        <f t="shared" si="96"/>
        <v>1.2425339383946195E-2</v>
      </c>
      <c r="AP70">
        <f t="shared" si="96"/>
        <v>1.2237077218587251E-2</v>
      </c>
      <c r="AQ70">
        <f t="shared" si="96"/>
        <v>1.2050445638343614E-2</v>
      </c>
      <c r="AR70">
        <f t="shared" si="97"/>
        <v>1.1865432730358921E-2</v>
      </c>
      <c r="AS70">
        <f t="shared" si="97"/>
        <v>1.1682026661817866E-2</v>
      </c>
      <c r="AT70">
        <f t="shared" si="97"/>
        <v>1.1500215679434598E-2</v>
      </c>
      <c r="AU70">
        <f t="shared" si="97"/>
        <v>1.1319988108944388E-2</v>
      </c>
      <c r="AV70">
        <f t="shared" si="97"/>
        <v>1.1141332354598325E-2</v>
      </c>
      <c r="AW70">
        <f t="shared" si="97"/>
        <v>1.0964236898661231E-2</v>
      </c>
      <c r="AX70">
        <f t="shared" si="97"/>
        <v>9.7389143645741014E-3</v>
      </c>
      <c r="AY70">
        <f t="shared" si="97"/>
        <v>8.3152032688667415E-3</v>
      </c>
      <c r="AZ70">
        <f t="shared" si="97"/>
        <v>7.4794600790968942E-3</v>
      </c>
      <c r="BA70">
        <f t="shared" si="97"/>
        <v>6.8460397143495187E-3</v>
      </c>
      <c r="BB70">
        <f t="shared" si="98"/>
        <v>6.328337215878826E-3</v>
      </c>
      <c r="BC70">
        <f t="shared" si="98"/>
        <v>5.8887794811149276E-3</v>
      </c>
      <c r="BD70">
        <f t="shared" si="98"/>
        <v>5.5067622342209813E-3</v>
      </c>
      <c r="BE70">
        <f t="shared" si="98"/>
        <v>5.1694313550810257E-3</v>
      </c>
      <c r="BF70">
        <f t="shared" si="98"/>
        <v>4.8680776718561377E-3</v>
      </c>
      <c r="BG70">
        <f t="shared" si="98"/>
        <v>4.5964514561837094E-3</v>
      </c>
      <c r="BH70">
        <f t="shared" si="98"/>
        <v>4.349874445354074E-3</v>
      </c>
      <c r="BI70">
        <f t="shared" si="98"/>
        <v>4.1247298262904386E-3</v>
      </c>
      <c r="BJ70">
        <f t="shared" si="98"/>
        <v>3.9181494210219015E-3</v>
      </c>
      <c r="BK70">
        <f t="shared" si="98"/>
        <v>3.7278116360564798E-3</v>
      </c>
      <c r="BL70">
        <f t="shared" si="99"/>
        <v>3.5518053769249356E-3</v>
      </c>
      <c r="BM70">
        <f t="shared" si="99"/>
        <v>3.3885351680533926E-3</v>
      </c>
      <c r="BN70">
        <f t="shared" si="99"/>
        <v>3.2366530535253638E-3</v>
      </c>
      <c r="BO70">
        <f t="shared" si="99"/>
        <v>3.0950084974378372E-3</v>
      </c>
      <c r="BP70">
        <f t="shared" si="99"/>
        <v>2.9626107344969338E-3</v>
      </c>
      <c r="BQ70">
        <f t="shared" si="99"/>
        <v>2.8385999493875727E-3</v>
      </c>
      <c r="BR70">
        <f t="shared" si="99"/>
        <v>2.7222248545724316E-3</v>
      </c>
      <c r="BS70">
        <f t="shared" si="99"/>
        <v>2.6128249949969873E-3</v>
      </c>
      <c r="BT70">
        <f t="shared" si="99"/>
        <v>2.5098166048198615E-3</v>
      </c>
      <c r="BU70">
        <f t="shared" si="99"/>
        <v>2.412681174217288E-3</v>
      </c>
      <c r="BV70">
        <f t="shared" si="100"/>
        <v>2.3209561123240883E-3</v>
      </c>
      <c r="BW70">
        <f t="shared" si="100"/>
        <v>2.2342270515697477E-3</v>
      </c>
      <c r="BX70">
        <f t="shared" si="100"/>
        <v>2.1521214517697005E-3</v>
      </c>
      <c r="BY70">
        <f t="shared" si="100"/>
        <v>2.0743032439665197E-3</v>
      </c>
      <c r="BZ70">
        <f t="shared" si="100"/>
        <v>2.0004683137952685E-3</v>
      </c>
      <c r="CA70">
        <f t="shared" si="100"/>
        <v>1.9303406685053932E-3</v>
      </c>
      <c r="CB70">
        <f t="shared" si="100"/>
        <v>1.8636691650893173E-3</v>
      </c>
      <c r="CC70">
        <f t="shared" si="100"/>
        <v>1.8002247022753238E-3</v>
      </c>
      <c r="CD70">
        <f t="shared" si="100"/>
        <v>1.739797798565692E-3</v>
      </c>
      <c r="CE70">
        <f t="shared" si="100"/>
        <v>1.6821964935525538E-3</v>
      </c>
      <c r="CF70">
        <f t="shared" si="101"/>
        <v>1.6272445215123198E-3</v>
      </c>
      <c r="CG70">
        <f t="shared" si="101"/>
        <v>1.5747797155579602E-3</v>
      </c>
      <c r="CH70">
        <f t="shared" si="101"/>
        <v>1.5246526080009118E-3</v>
      </c>
      <c r="CI70">
        <f t="shared" si="101"/>
        <v>1.4767251984751535E-3</v>
      </c>
      <c r="CJ70">
        <f t="shared" si="101"/>
        <v>1.4308698661313053E-3</v>
      </c>
      <c r="CK70">
        <f t="shared" si="101"/>
        <v>1.3869684060653462E-3</v>
      </c>
      <c r="CL70">
        <f t="shared" si="101"/>
        <v>1.3449111732935053E-3</v>
      </c>
      <c r="CM70">
        <f t="shared" si="101"/>
        <v>1.3045963201672739E-3</v>
      </c>
      <c r="CN70">
        <f t="shared" si="101"/>
        <v>1.2659291152529891E-3</v>
      </c>
      <c r="CO70">
        <f t="shared" si="101"/>
        <v>1.2288213334670534E-3</v>
      </c>
      <c r="CP70">
        <f t="shared" si="102"/>
        <v>1.1931907087297513E-3</v>
      </c>
      <c r="CQ70">
        <f t="shared" si="102"/>
        <v>1.1589604416325948E-3</v>
      </c>
      <c r="CR70">
        <f t="shared" si="102"/>
        <v>7.4557612036249337E-4</v>
      </c>
      <c r="CS70">
        <f t="shared" si="102"/>
        <v>4.8387048887958966E-4</v>
      </c>
      <c r="CT70">
        <f t="shared" si="102"/>
        <v>3.3482710957815487E-4</v>
      </c>
      <c r="CU70">
        <f t="shared" si="102"/>
        <v>2.3273651822972808E-4</v>
      </c>
      <c r="CV70">
        <f t="shared" si="102"/>
        <v>1.5878514821125579E-4</v>
      </c>
      <c r="CW70">
        <f t="shared" si="102"/>
        <v>1.0429278809687175E-4</v>
      </c>
      <c r="CX70">
        <f t="shared" si="102"/>
        <v>6.4355630893792357E-5</v>
      </c>
      <c r="CY70">
        <f t="shared" si="102"/>
        <v>3.585789162315702E-5</v>
      </c>
      <c r="CZ70">
        <f t="shared" si="103"/>
        <v>1.6659992234060765E-5</v>
      </c>
      <c r="DA70">
        <f t="shared" si="103"/>
        <v>5.209117216390885E-6</v>
      </c>
      <c r="DB70">
        <f t="shared" si="103"/>
        <v>3.3062114533915512E-7</v>
      </c>
      <c r="DC70">
        <f t="shared" si="103"/>
        <v>0</v>
      </c>
      <c r="DD70">
        <f t="shared" si="103"/>
        <v>0</v>
      </c>
      <c r="DE70">
        <f t="shared" si="103"/>
        <v>0</v>
      </c>
      <c r="DF70">
        <f t="shared" si="103"/>
        <v>0</v>
      </c>
      <c r="DG70">
        <f t="shared" si="103"/>
        <v>0</v>
      </c>
      <c r="DH70">
        <f t="shared" si="103"/>
        <v>0</v>
      </c>
      <c r="DI70">
        <f t="shared" si="103"/>
        <v>0</v>
      </c>
      <c r="DJ70">
        <f t="shared" si="104"/>
        <v>0</v>
      </c>
      <c r="DK70">
        <f t="shared" si="104"/>
        <v>0</v>
      </c>
      <c r="DL70">
        <f t="shared" si="104"/>
        <v>0</v>
      </c>
      <c r="DM70">
        <f t="shared" si="104"/>
        <v>0</v>
      </c>
      <c r="DN70">
        <f t="shared" si="104"/>
        <v>0</v>
      </c>
      <c r="DO70">
        <f t="shared" si="104"/>
        <v>0</v>
      </c>
      <c r="DP70">
        <f t="shared" si="104"/>
        <v>0</v>
      </c>
      <c r="DQ70">
        <f t="shared" si="104"/>
        <v>0</v>
      </c>
      <c r="DR70">
        <f t="shared" si="104"/>
        <v>0</v>
      </c>
      <c r="DS70">
        <f t="shared" si="104"/>
        <v>0</v>
      </c>
      <c r="DT70">
        <f t="shared" si="105"/>
        <v>0</v>
      </c>
      <c r="DU70">
        <f t="shared" si="105"/>
        <v>0</v>
      </c>
      <c r="DV70">
        <f t="shared" si="105"/>
        <v>0</v>
      </c>
      <c r="DW70">
        <f t="shared" si="105"/>
        <v>0</v>
      </c>
      <c r="DX70">
        <f t="shared" si="105"/>
        <v>0</v>
      </c>
      <c r="DY70">
        <f t="shared" si="105"/>
        <v>0</v>
      </c>
      <c r="DZ70">
        <f t="shared" si="105"/>
        <v>0</v>
      </c>
      <c r="EA70">
        <f t="shared" si="105"/>
        <v>0</v>
      </c>
      <c r="EB70">
        <f t="shared" si="105"/>
        <v>0</v>
      </c>
      <c r="EC70">
        <f t="shared" si="105"/>
        <v>0</v>
      </c>
      <c r="ED70">
        <f t="shared" si="106"/>
        <v>0</v>
      </c>
      <c r="EE70">
        <f t="shared" si="106"/>
        <v>0</v>
      </c>
      <c r="EF70">
        <f t="shared" si="106"/>
        <v>0</v>
      </c>
      <c r="EG70">
        <f t="shared" si="106"/>
        <v>0</v>
      </c>
      <c r="EH70">
        <f t="shared" si="106"/>
        <v>0</v>
      </c>
      <c r="EI70">
        <f t="shared" si="106"/>
        <v>0</v>
      </c>
      <c r="EJ70">
        <f t="shared" si="106"/>
        <v>0</v>
      </c>
      <c r="EK70">
        <f t="shared" si="106"/>
        <v>0</v>
      </c>
      <c r="EL70">
        <f t="shared" si="106"/>
        <v>0</v>
      </c>
      <c r="EM70">
        <f t="shared" si="106"/>
        <v>0</v>
      </c>
      <c r="EN70">
        <f t="shared" si="107"/>
        <v>0</v>
      </c>
      <c r="EO70">
        <f t="shared" si="107"/>
        <v>0</v>
      </c>
      <c r="EP70">
        <f t="shared" si="107"/>
        <v>0</v>
      </c>
      <c r="EQ70">
        <f t="shared" si="107"/>
        <v>0</v>
      </c>
      <c r="ER70">
        <f t="shared" si="107"/>
        <v>0</v>
      </c>
      <c r="ES70">
        <f t="shared" si="107"/>
        <v>0</v>
      </c>
      <c r="ET70">
        <f t="shared" si="107"/>
        <v>0</v>
      </c>
      <c r="EU70">
        <f t="shared" si="107"/>
        <v>0</v>
      </c>
      <c r="EV70">
        <f t="shared" si="107"/>
        <v>0</v>
      </c>
      <c r="EW70">
        <f t="shared" si="107"/>
        <v>0</v>
      </c>
      <c r="EX70">
        <f t="shared" si="107"/>
        <v>0</v>
      </c>
      <c r="EZ70">
        <f t="shared" si="110"/>
        <v>0.86201259735097113</v>
      </c>
      <c r="FB70">
        <f t="shared" si="108"/>
        <v>1.2951184021538609E-2</v>
      </c>
      <c r="FC70">
        <f t="shared" si="109"/>
        <v>0.24835981317964617</v>
      </c>
    </row>
    <row r="71" spans="1:159" x14ac:dyDescent="0.25">
      <c r="A71">
        <v>620</v>
      </c>
      <c r="B71" s="19">
        <f>'Input spectra'!Y70</f>
        <v>5.2163191009261901E-2</v>
      </c>
      <c r="C71">
        <f>'Input spectra'!D70</f>
        <v>0</v>
      </c>
      <c r="D71">
        <f t="shared" si="93"/>
        <v>2.0653927966864227E-2</v>
      </c>
      <c r="E71">
        <f t="shared" si="93"/>
        <v>2.0396840139672738E-2</v>
      </c>
      <c r="F71">
        <f t="shared" si="93"/>
        <v>2.0141868363125481E-2</v>
      </c>
      <c r="G71">
        <f t="shared" si="93"/>
        <v>1.9888997577686078E-2</v>
      </c>
      <c r="H71">
        <f t="shared" si="93"/>
        <v>1.9638212823241505E-2</v>
      </c>
      <c r="I71">
        <f t="shared" si="93"/>
        <v>1.9389499238475206E-2</v>
      </c>
      <c r="J71">
        <f t="shared" si="93"/>
        <v>1.9142842060244001E-2</v>
      </c>
      <c r="K71">
        <f t="shared" si="93"/>
        <v>1.889822662295881E-2</v>
      </c>
      <c r="L71">
        <f t="shared" si="93"/>
        <v>1.8655638357969184E-2</v>
      </c>
      <c r="M71">
        <f t="shared" si="93"/>
        <v>1.8415062792951589E-2</v>
      </c>
      <c r="N71">
        <f t="shared" si="94"/>
        <v>1.8176485551301431E-2</v>
      </c>
      <c r="O71">
        <f t="shared" si="94"/>
        <v>1.7939892351528777E-2</v>
      </c>
      <c r="P71">
        <f t="shared" si="94"/>
        <v>1.7705269006657823E-2</v>
      </c>
      <c r="Q71">
        <f t="shared" si="94"/>
        <v>1.747260142363E-2</v>
      </c>
      <c r="R71">
        <f t="shared" si="94"/>
        <v>1.7241875602710718E-2</v>
      </c>
      <c r="S71">
        <f t="shared" si="94"/>
        <v>1.7013077636899805E-2</v>
      </c>
      <c r="T71">
        <f t="shared" si="94"/>
        <v>1.6786193711345473E-2</v>
      </c>
      <c r="U71">
        <f t="shared" si="94"/>
        <v>1.6561210102761934E-2</v>
      </c>
      <c r="V71">
        <f t="shared" si="94"/>
        <v>1.6338113178850554E-2</v>
      </c>
      <c r="W71">
        <f t="shared" si="94"/>
        <v>1.611688939772455E-2</v>
      </c>
      <c r="X71">
        <f t="shared" si="95"/>
        <v>1.5897525307337235E-2</v>
      </c>
      <c r="Y71">
        <f t="shared" si="95"/>
        <v>1.5680007544913721E-2</v>
      </c>
      <c r="Z71">
        <f t="shared" si="95"/>
        <v>1.5464322836386168E-2</v>
      </c>
      <c r="AA71">
        <f t="shared" si="95"/>
        <v>1.5250457995832399E-2</v>
      </c>
      <c r="AB71">
        <f t="shared" si="95"/>
        <v>1.503839992491807E-2</v>
      </c>
      <c r="AC71">
        <f t="shared" si="95"/>
        <v>1.4828135612342171E-2</v>
      </c>
      <c r="AD71">
        <f t="shared" si="95"/>
        <v>1.4619652133285945E-2</v>
      </c>
      <c r="AE71">
        <f t="shared" si="95"/>
        <v>1.4412936648865218E-2</v>
      </c>
      <c r="AF71">
        <f t="shared" si="95"/>
        <v>1.4207976405586055E-2</v>
      </c>
      <c r="AG71">
        <f t="shared" si="95"/>
        <v>1.4004758734803752E-2</v>
      </c>
      <c r="AH71">
        <f t="shared" si="96"/>
        <v>1.3803271052185179E-2</v>
      </c>
      <c r="AI71">
        <f t="shared" si="96"/>
        <v>1.3603500857174378E-2</v>
      </c>
      <c r="AJ71">
        <f t="shared" si="96"/>
        <v>1.3405435732461479E-2</v>
      </c>
      <c r="AK71">
        <f t="shared" si="96"/>
        <v>1.3209063343454832E-2</v>
      </c>
      <c r="AL71">
        <f t="shared" si="96"/>
        <v>1.3014371437756432E-2</v>
      </c>
      <c r="AM71">
        <f t="shared" si="96"/>
        <v>1.2821347844640511E-2</v>
      </c>
      <c r="AN71">
        <f t="shared" si="96"/>
        <v>1.2629980474535354E-2</v>
      </c>
      <c r="AO71">
        <f t="shared" si="96"/>
        <v>1.2440257318508318E-2</v>
      </c>
      <c r="AP71">
        <f t="shared" si="96"/>
        <v>1.2252166447753964E-2</v>
      </c>
      <c r="AQ71">
        <f t="shared" si="96"/>
        <v>1.206569601308537E-2</v>
      </c>
      <c r="AR71">
        <f t="shared" si="97"/>
        <v>1.1880834244428561E-2</v>
      </c>
      <c r="AS71">
        <f t="shared" si="97"/>
        <v>1.1697569450320033E-2</v>
      </c>
      <c r="AT71">
        <f t="shared" si="97"/>
        <v>1.151589001740737E-2</v>
      </c>
      <c r="AU71">
        <f t="shared" si="97"/>
        <v>1.133578440995295E-2</v>
      </c>
      <c r="AV71">
        <f t="shared" si="97"/>
        <v>1.1157241169340654E-2</v>
      </c>
      <c r="AW71">
        <f t="shared" si="97"/>
        <v>1.0980248913585662E-2</v>
      </c>
      <c r="AX71">
        <f t="shared" si="97"/>
        <v>9.7534532289167402E-3</v>
      </c>
      <c r="AY71">
        <f t="shared" si="97"/>
        <v>8.3278867911849401E-3</v>
      </c>
      <c r="AZ71">
        <f t="shared" si="97"/>
        <v>7.4911117357613945E-3</v>
      </c>
      <c r="BA71">
        <f t="shared" si="97"/>
        <v>6.8569269777728169E-3</v>
      </c>
      <c r="BB71">
        <f t="shared" si="98"/>
        <v>6.3386067300419298E-3</v>
      </c>
      <c r="BC71">
        <f t="shared" si="98"/>
        <v>5.8985269709751426E-3</v>
      </c>
      <c r="BD71">
        <f t="shared" si="98"/>
        <v>5.5160562635231522E-3</v>
      </c>
      <c r="BE71">
        <f t="shared" si="98"/>
        <v>5.1783239816385052E-3</v>
      </c>
      <c r="BF71">
        <f t="shared" si="98"/>
        <v>4.8766100425446813E-3</v>
      </c>
      <c r="BG71">
        <f t="shared" si="98"/>
        <v>4.6046570661063511E-3</v>
      </c>
      <c r="BH71">
        <f t="shared" si="98"/>
        <v>4.3577811823521124E-3</v>
      </c>
      <c r="BI71">
        <f t="shared" si="98"/>
        <v>4.1323613270414349E-3</v>
      </c>
      <c r="BJ71">
        <f t="shared" si="98"/>
        <v>3.925526010593091E-3</v>
      </c>
      <c r="BK71">
        <f t="shared" si="98"/>
        <v>3.7349510020794827E-3</v>
      </c>
      <c r="BL71">
        <f t="shared" si="99"/>
        <v>3.5587230674908091E-3</v>
      </c>
      <c r="BM71">
        <f t="shared" si="99"/>
        <v>3.3952449683983463E-3</v>
      </c>
      <c r="BN71">
        <f t="shared" si="99"/>
        <v>3.2431672769156973E-3</v>
      </c>
      <c r="BO71">
        <f t="shared" si="99"/>
        <v>3.1013382137933614E-3</v>
      </c>
      <c r="BP71">
        <f t="shared" si="99"/>
        <v>2.9687659528555366E-3</v>
      </c>
      <c r="BQ71">
        <f t="shared" si="99"/>
        <v>2.8445897655028922E-3</v>
      </c>
      <c r="BR71">
        <f t="shared" si="99"/>
        <v>2.7280575717368999E-3</v>
      </c>
      <c r="BS71">
        <f t="shared" si="99"/>
        <v>2.6185082240016973E-3</v>
      </c>
      <c r="BT71">
        <f t="shared" si="99"/>
        <v>2.5153573474438928E-3</v>
      </c>
      <c r="BU71">
        <f t="shared" si="99"/>
        <v>2.4180858935607934E-3</v>
      </c>
      <c r="BV71">
        <f t="shared" si="100"/>
        <v>2.3262307925204428E-3</v>
      </c>
      <c r="BW71">
        <f t="shared" si="100"/>
        <v>2.2393772488405179E-3</v>
      </c>
      <c r="BX71">
        <f t="shared" si="100"/>
        <v>2.1571523383607971E-3</v>
      </c>
      <c r="BY71">
        <f t="shared" si="100"/>
        <v>2.0792196461832464E-3</v>
      </c>
      <c r="BZ71">
        <f t="shared" si="100"/>
        <v>2.0052747451093388E-3</v>
      </c>
      <c r="CA71">
        <f t="shared" si="100"/>
        <v>1.9350413585183545E-3</v>
      </c>
      <c r="CB71">
        <f t="shared" si="100"/>
        <v>1.8682680849898758E-3</v>
      </c>
      <c r="CC71">
        <f t="shared" si="100"/>
        <v>1.8047255873125528E-3</v>
      </c>
      <c r="CD71">
        <f t="shared" si="100"/>
        <v>1.7442041679685029E-3</v>
      </c>
      <c r="CE71">
        <f t="shared" si="100"/>
        <v>1.6865116682525925E-3</v>
      </c>
      <c r="CF71">
        <f t="shared" si="101"/>
        <v>1.6314716399684953E-3</v>
      </c>
      <c r="CG71">
        <f t="shared" si="101"/>
        <v>1.5789217479329973E-3</v>
      </c>
      <c r="CH71">
        <f t="shared" si="101"/>
        <v>1.5287123689012969E-3</v>
      </c>
      <c r="CI71">
        <f t="shared" si="101"/>
        <v>1.4807053584337938E-3</v>
      </c>
      <c r="CJ71">
        <f t="shared" si="101"/>
        <v>1.4347729619857499E-3</v>
      </c>
      <c r="CK71">
        <f t="shared" si="101"/>
        <v>1.3907968503624325E-3</v>
      </c>
      <c r="CL71">
        <f t="shared" si="101"/>
        <v>1.348667262832944E-3</v>
      </c>
      <c r="CM71">
        <f t="shared" si="101"/>
        <v>1.3082822437812899E-3</v>
      </c>
      <c r="CN71">
        <f t="shared" si="101"/>
        <v>1.269546960906167E-3</v>
      </c>
      <c r="CO71">
        <f t="shared" si="101"/>
        <v>1.2323730947495538E-3</v>
      </c>
      <c r="CP71">
        <f t="shared" si="102"/>
        <v>1.1966782908077406E-3</v>
      </c>
      <c r="CQ71">
        <f t="shared" si="102"/>
        <v>1.1623856667117613E-3</v>
      </c>
      <c r="CR71">
        <f t="shared" si="102"/>
        <v>7.4780386790298365E-4</v>
      </c>
      <c r="CS71">
        <f t="shared" si="102"/>
        <v>4.8533201063752845E-4</v>
      </c>
      <c r="CT71">
        <f t="shared" si="102"/>
        <v>3.3584933979415244E-4</v>
      </c>
      <c r="CU71">
        <f t="shared" si="102"/>
        <v>2.3345463559768689E-4</v>
      </c>
      <c r="CV71">
        <f t="shared" si="102"/>
        <v>1.5928025108780507E-4</v>
      </c>
      <c r="CW71">
        <f t="shared" si="102"/>
        <v>1.0462137284081398E-4</v>
      </c>
      <c r="CX71">
        <f t="shared" si="102"/>
        <v>6.4560483294036063E-5</v>
      </c>
      <c r="CY71">
        <f t="shared" si="102"/>
        <v>3.5973198555879877E-5</v>
      </c>
      <c r="CZ71">
        <f t="shared" si="103"/>
        <v>1.6714107190740275E-5</v>
      </c>
      <c r="DA71">
        <f t="shared" si="103"/>
        <v>5.2262069412271028E-6</v>
      </c>
      <c r="DB71">
        <f t="shared" si="103"/>
        <v>3.3171658234945885E-7</v>
      </c>
      <c r="DC71">
        <f t="shared" si="103"/>
        <v>0</v>
      </c>
      <c r="DD71">
        <f t="shared" si="103"/>
        <v>0</v>
      </c>
      <c r="DE71">
        <f t="shared" si="103"/>
        <v>0</v>
      </c>
      <c r="DF71">
        <f t="shared" si="103"/>
        <v>0</v>
      </c>
      <c r="DG71">
        <f t="shared" si="103"/>
        <v>0</v>
      </c>
      <c r="DH71">
        <f t="shared" si="103"/>
        <v>0</v>
      </c>
      <c r="DI71">
        <f t="shared" si="103"/>
        <v>0</v>
      </c>
      <c r="DJ71">
        <f t="shared" si="104"/>
        <v>0</v>
      </c>
      <c r="DK71">
        <f t="shared" si="104"/>
        <v>0</v>
      </c>
      <c r="DL71">
        <f t="shared" si="104"/>
        <v>0</v>
      </c>
      <c r="DM71">
        <f t="shared" si="104"/>
        <v>0</v>
      </c>
      <c r="DN71">
        <f t="shared" si="104"/>
        <v>0</v>
      </c>
      <c r="DO71">
        <f t="shared" si="104"/>
        <v>0</v>
      </c>
      <c r="DP71">
        <f t="shared" si="104"/>
        <v>0</v>
      </c>
      <c r="DQ71">
        <f t="shared" si="104"/>
        <v>0</v>
      </c>
      <c r="DR71">
        <f t="shared" si="104"/>
        <v>0</v>
      </c>
      <c r="DS71">
        <f t="shared" si="104"/>
        <v>0</v>
      </c>
      <c r="DT71">
        <f t="shared" si="105"/>
        <v>0</v>
      </c>
      <c r="DU71">
        <f t="shared" si="105"/>
        <v>0</v>
      </c>
      <c r="DV71">
        <f t="shared" si="105"/>
        <v>0</v>
      </c>
      <c r="DW71">
        <f t="shared" si="105"/>
        <v>0</v>
      </c>
      <c r="DX71">
        <f t="shared" si="105"/>
        <v>0</v>
      </c>
      <c r="DY71">
        <f t="shared" si="105"/>
        <v>0</v>
      </c>
      <c r="DZ71">
        <f t="shared" si="105"/>
        <v>0</v>
      </c>
      <c r="EA71">
        <f t="shared" si="105"/>
        <v>0</v>
      </c>
      <c r="EB71">
        <f t="shared" si="105"/>
        <v>0</v>
      </c>
      <c r="EC71">
        <f t="shared" si="105"/>
        <v>0</v>
      </c>
      <c r="ED71">
        <f t="shared" si="106"/>
        <v>0</v>
      </c>
      <c r="EE71">
        <f t="shared" si="106"/>
        <v>0</v>
      </c>
      <c r="EF71">
        <f t="shared" si="106"/>
        <v>0</v>
      </c>
      <c r="EG71">
        <f t="shared" si="106"/>
        <v>0</v>
      </c>
      <c r="EH71">
        <f t="shared" si="106"/>
        <v>0</v>
      </c>
      <c r="EI71">
        <f t="shared" si="106"/>
        <v>0</v>
      </c>
      <c r="EJ71">
        <f t="shared" si="106"/>
        <v>0</v>
      </c>
      <c r="EK71">
        <f t="shared" si="106"/>
        <v>0</v>
      </c>
      <c r="EL71">
        <f t="shared" si="106"/>
        <v>0</v>
      </c>
      <c r="EM71">
        <f t="shared" si="106"/>
        <v>0</v>
      </c>
      <c r="EN71">
        <f t="shared" si="107"/>
        <v>0</v>
      </c>
      <c r="EO71">
        <f t="shared" si="107"/>
        <v>0</v>
      </c>
      <c r="EP71">
        <f t="shared" si="107"/>
        <v>0</v>
      </c>
      <c r="EQ71">
        <f t="shared" si="107"/>
        <v>0</v>
      </c>
      <c r="ER71">
        <f t="shared" si="107"/>
        <v>0</v>
      </c>
      <c r="ES71">
        <f t="shared" si="107"/>
        <v>0</v>
      </c>
      <c r="ET71">
        <f t="shared" si="107"/>
        <v>0</v>
      </c>
      <c r="EU71">
        <f t="shared" si="107"/>
        <v>0</v>
      </c>
      <c r="EV71">
        <f t="shared" si="107"/>
        <v>0</v>
      </c>
      <c r="EW71">
        <f t="shared" si="107"/>
        <v>0</v>
      </c>
      <c r="EX71">
        <f t="shared" si="107"/>
        <v>0</v>
      </c>
      <c r="EZ71">
        <f t="shared" si="110"/>
        <v>0.86277264064554904</v>
      </c>
      <c r="FB71">
        <f t="shared" si="108"/>
        <v>1.2872204255589104E-2</v>
      </c>
      <c r="FC71">
        <f t="shared" si="109"/>
        <v>0.24836994648197855</v>
      </c>
    </row>
    <row r="72" spans="1:159" x14ac:dyDescent="0.25">
      <c r="A72">
        <v>625</v>
      </c>
      <c r="B72" s="19">
        <f>'Input spectra'!Y71</f>
        <v>5.1838897589887398E-2</v>
      </c>
      <c r="C72">
        <f>'Input spectra'!D71</f>
        <v>0</v>
      </c>
      <c r="D72">
        <f t="shared" si="93"/>
        <v>2.0653927966864227E-2</v>
      </c>
      <c r="E72">
        <f t="shared" si="93"/>
        <v>2.0397501606501483E-2</v>
      </c>
      <c r="F72">
        <f t="shared" si="93"/>
        <v>2.0143174780564096E-2</v>
      </c>
      <c r="G72">
        <f t="shared" si="93"/>
        <v>1.989093263312313E-2</v>
      </c>
      <c r="H72">
        <f t="shared" si="93"/>
        <v>1.9640760405745521E-2</v>
      </c>
      <c r="I72">
        <f t="shared" si="93"/>
        <v>1.9392643436883034E-2</v>
      </c>
      <c r="J72">
        <f t="shared" si="93"/>
        <v>1.9146567161264932E-2</v>
      </c>
      <c r="K72">
        <f t="shared" si="93"/>
        <v>1.8902517109294328E-2</v>
      </c>
      <c r="L72">
        <f t="shared" si="93"/>
        <v>1.866047890644822E-2</v>
      </c>
      <c r="M72">
        <f t="shared" si="93"/>
        <v>1.8420438272681156E-2</v>
      </c>
      <c r="N72">
        <f t="shared" si="94"/>
        <v>1.8182381021832558E-2</v>
      </c>
      <c r="O72">
        <f t="shared" si="94"/>
        <v>1.7946293061037566E-2</v>
      </c>
      <c r="P72">
        <f t="shared" si="94"/>
        <v>1.771216039014158E-2</v>
      </c>
      <c r="Q72">
        <f t="shared" si="94"/>
        <v>1.7479969101118289E-2</v>
      </c>
      <c r="R72">
        <f t="shared" si="94"/>
        <v>1.7249705377491216E-2</v>
      </c>
      <c r="S72">
        <f t="shared" si="94"/>
        <v>1.7021355493758886E-2</v>
      </c>
      <c r="T72">
        <f t="shared" si="94"/>
        <v>1.6794905814823374E-2</v>
      </c>
      <c r="U72">
        <f t="shared" si="94"/>
        <v>1.6570342795422386E-2</v>
      </c>
      <c r="V72">
        <f t="shared" si="94"/>
        <v>1.6347652979564819E-2</v>
      </c>
      <c r="W72">
        <f t="shared" si="94"/>
        <v>1.6126822999969714E-2</v>
      </c>
      <c r="X72">
        <f t="shared" si="95"/>
        <v>1.5907839577508624E-2</v>
      </c>
      <c r="Y72">
        <f t="shared" si="95"/>
        <v>1.5690689520651412E-2</v>
      </c>
      <c r="Z72">
        <f t="shared" si="95"/>
        <v>1.5475359724915396E-2</v>
      </c>
      <c r="AA72">
        <f t="shared" si="95"/>
        <v>1.5261837172317851E-2</v>
      </c>
      <c r="AB72">
        <f t="shared" si="95"/>
        <v>1.5050108930831857E-2</v>
      </c>
      <c r="AC72">
        <f t="shared" si="95"/>
        <v>1.4840162153845451E-2</v>
      </c>
      <c r="AD72">
        <f t="shared" si="95"/>
        <v>1.4631984079624075E-2</v>
      </c>
      <c r="AE72">
        <f t="shared" si="95"/>
        <v>1.4425562030776306E-2</v>
      </c>
      <c r="AF72">
        <f t="shared" si="95"/>
        <v>1.4220883413722843E-2</v>
      </c>
      <c r="AG72">
        <f t="shared" si="95"/>
        <v>1.4017935718168707E-2</v>
      </c>
      <c r="AH72">
        <f t="shared" si="96"/>
        <v>1.3816706516578693E-2</v>
      </c>
      <c r="AI72">
        <f t="shared" si="96"/>
        <v>1.3617183463656E-2</v>
      </c>
      <c r="AJ72">
        <f t="shared" si="96"/>
        <v>1.3419354295824042E-2</v>
      </c>
      <c r="AK72">
        <f t="shared" si="96"/>
        <v>1.3223206830711409E-2</v>
      </c>
      <c r="AL72">
        <f t="shared" si="96"/>
        <v>1.3028728966640001E-2</v>
      </c>
      <c r="AM72">
        <f t="shared" si="96"/>
        <v>1.2835908682116252E-2</v>
      </c>
      <c r="AN72">
        <f t="shared" si="96"/>
        <v>1.2644734035325464E-2</v>
      </c>
      <c r="AO72">
        <f t="shared" si="96"/>
        <v>1.2455193163629242E-2</v>
      </c>
      <c r="AP72">
        <f t="shared" si="96"/>
        <v>1.2267274283065989E-2</v>
      </c>
      <c r="AQ72">
        <f t="shared" si="96"/>
        <v>1.208096568785443E-2</v>
      </c>
      <c r="AR72">
        <f t="shared" si="97"/>
        <v>1.1896255749900204E-2</v>
      </c>
      <c r="AS72">
        <f t="shared" si="97"/>
        <v>1.1713132918305431E-2</v>
      </c>
      <c r="AT72">
        <f t="shared" si="97"/>
        <v>1.1531585718881293E-2</v>
      </c>
      <c r="AU72">
        <f t="shared" si="97"/>
        <v>1.1351602753663608E-2</v>
      </c>
      <c r="AV72">
        <f t="shared" si="97"/>
        <v>1.1173172700431309E-2</v>
      </c>
      <c r="AW72">
        <f t="shared" si="97"/>
        <v>1.0996284312227931E-2</v>
      </c>
      <c r="AX72">
        <f t="shared" si="97"/>
        <v>9.7680137977911672E-3</v>
      </c>
      <c r="AY72">
        <f t="shared" si="97"/>
        <v>8.3405896602025791E-3</v>
      </c>
      <c r="AZ72">
        <f t="shared" si="97"/>
        <v>7.5027815436161712E-3</v>
      </c>
      <c r="BA72">
        <f t="shared" si="97"/>
        <v>6.8678315552214222E-3</v>
      </c>
      <c r="BB72">
        <f t="shared" si="98"/>
        <v>6.3488929093917287E-3</v>
      </c>
      <c r="BC72">
        <f t="shared" si="98"/>
        <v>5.9082905955129932E-3</v>
      </c>
      <c r="BD72">
        <f t="shared" si="98"/>
        <v>5.5253659788086678E-3</v>
      </c>
      <c r="BE72">
        <f t="shared" si="98"/>
        <v>5.1872319055859045E-3</v>
      </c>
      <c r="BF72">
        <f t="shared" si="98"/>
        <v>4.8851573680787491E-3</v>
      </c>
      <c r="BG72">
        <f t="shared" si="98"/>
        <v>4.612877324728073E-3</v>
      </c>
      <c r="BH72">
        <f t="shared" si="98"/>
        <v>4.3657022913718624E-3</v>
      </c>
      <c r="BI72">
        <f t="shared" si="98"/>
        <v>4.1400069474575169E-3</v>
      </c>
      <c r="BJ72">
        <f t="shared" si="98"/>
        <v>3.9329164878617274E-3</v>
      </c>
      <c r="BK72">
        <f t="shared" si="98"/>
        <v>3.7421040411504277E-3</v>
      </c>
      <c r="BL72">
        <f t="shared" si="99"/>
        <v>3.5656542313294822E-3</v>
      </c>
      <c r="BM72">
        <f t="shared" si="99"/>
        <v>3.401968055139469E-3</v>
      </c>
      <c r="BN72">
        <f t="shared" si="99"/>
        <v>3.2496946111046495E-3</v>
      </c>
      <c r="BO72">
        <f t="shared" si="99"/>
        <v>3.1076808752859291E-3</v>
      </c>
      <c r="BP72">
        <f t="shared" si="99"/>
        <v>2.9749339595000275E-3</v>
      </c>
      <c r="BQ72">
        <f t="shared" si="99"/>
        <v>2.8505922209114331E-3</v>
      </c>
      <c r="BR72">
        <f t="shared" si="99"/>
        <v>2.733902786248701E-3</v>
      </c>
      <c r="BS72">
        <f t="shared" si="99"/>
        <v>2.6242038147573795E-3</v>
      </c>
      <c r="BT72">
        <f t="shared" si="99"/>
        <v>2.52091032196916E-3</v>
      </c>
      <c r="BU72">
        <f t="shared" si="99"/>
        <v>2.4235027201779404E-3</v>
      </c>
      <c r="BV72">
        <f t="shared" si="100"/>
        <v>2.3315174601262231E-3</v>
      </c>
      <c r="BW72">
        <f t="shared" si="100"/>
        <v>2.2445393180165682E-3</v>
      </c>
      <c r="BX72">
        <f t="shared" si="100"/>
        <v>2.1621949853568999E-3</v>
      </c>
      <c r="BY72">
        <f t="shared" si="100"/>
        <v>2.0841477009926352E-3</v>
      </c>
      <c r="BZ72">
        <f t="shared" si="100"/>
        <v>2.0100927246103116E-3</v>
      </c>
      <c r="CA72">
        <f t="shared" si="100"/>
        <v>1.9397534954675799E-3</v>
      </c>
      <c r="CB72">
        <f t="shared" si="100"/>
        <v>1.8728783535056554E-3</v>
      </c>
      <c r="CC72">
        <f t="shared" si="100"/>
        <v>1.8092377253706381E-3</v>
      </c>
      <c r="CD72">
        <f t="shared" si="100"/>
        <v>1.7486216973413584E-3</v>
      </c>
      <c r="CE72">
        <f t="shared" si="100"/>
        <v>1.6908379122496872E-3</v>
      </c>
      <c r="CF72">
        <f t="shared" si="101"/>
        <v>1.6357097392761704E-3</v>
      </c>
      <c r="CG72">
        <f t="shared" si="101"/>
        <v>1.5830746748045968E-3</v>
      </c>
      <c r="CH72">
        <f t="shared" si="101"/>
        <v>1.5327829399091673E-3</v>
      </c>
      <c r="CI72">
        <f t="shared" si="101"/>
        <v>1.4846962459626784E-3</v>
      </c>
      <c r="CJ72">
        <f t="shared" si="101"/>
        <v>1.4386867046205978E-3</v>
      </c>
      <c r="CK72">
        <f t="shared" si="101"/>
        <v>1.3946358623016322E-3</v>
      </c>
      <c r="CL72">
        <f t="shared" si="101"/>
        <v>1.3524338424396156E-3</v>
      </c>
      <c r="CM72">
        <f t="shared" si="101"/>
        <v>1.3119785813698664E-3</v>
      </c>
      <c r="CN72">
        <f t="shared" si="101"/>
        <v>1.2731751458484992E-3</v>
      </c>
      <c r="CO72">
        <f t="shared" si="101"/>
        <v>1.2359351219737873E-3</v>
      </c>
      <c r="CP72">
        <f t="shared" si="102"/>
        <v>1.2001760667538714E-3</v>
      </c>
      <c r="CQ72">
        <f t="shared" si="102"/>
        <v>1.1658210147998094E-3</v>
      </c>
      <c r="CR72">
        <f t="shared" si="102"/>
        <v>7.5003827185181251E-4</v>
      </c>
      <c r="CS72">
        <f t="shared" si="102"/>
        <v>4.8679794689459102E-4</v>
      </c>
      <c r="CT72">
        <f t="shared" si="102"/>
        <v>3.3687469088831284E-4</v>
      </c>
      <c r="CU72">
        <f t="shared" si="102"/>
        <v>2.3417496874406383E-4</v>
      </c>
      <c r="CV72">
        <f t="shared" si="102"/>
        <v>1.5977689772875015E-4</v>
      </c>
      <c r="CW72">
        <f t="shared" si="102"/>
        <v>1.0495099282349066E-4</v>
      </c>
      <c r="CX72">
        <f t="shared" si="102"/>
        <v>6.4765987766294411E-5</v>
      </c>
      <c r="CY72">
        <f t="shared" si="102"/>
        <v>3.6088876276960164E-5</v>
      </c>
      <c r="CZ72">
        <f t="shared" si="103"/>
        <v>1.6768397923524338E-5</v>
      </c>
      <c r="DA72">
        <f t="shared" si="103"/>
        <v>5.2433527328943945E-6</v>
      </c>
      <c r="DB72">
        <f t="shared" si="103"/>
        <v>3.3281564883797528E-7</v>
      </c>
      <c r="DC72">
        <f t="shared" si="103"/>
        <v>0</v>
      </c>
      <c r="DD72">
        <f t="shared" si="103"/>
        <v>0</v>
      </c>
      <c r="DE72">
        <f t="shared" si="103"/>
        <v>0</v>
      </c>
      <c r="DF72">
        <f t="shared" si="103"/>
        <v>0</v>
      </c>
      <c r="DG72">
        <f t="shared" si="103"/>
        <v>0</v>
      </c>
      <c r="DH72">
        <f t="shared" si="103"/>
        <v>0</v>
      </c>
      <c r="DI72">
        <f t="shared" si="103"/>
        <v>0</v>
      </c>
      <c r="DJ72">
        <f t="shared" si="104"/>
        <v>0</v>
      </c>
      <c r="DK72">
        <f t="shared" si="104"/>
        <v>0</v>
      </c>
      <c r="DL72">
        <f t="shared" si="104"/>
        <v>0</v>
      </c>
      <c r="DM72">
        <f t="shared" si="104"/>
        <v>0</v>
      </c>
      <c r="DN72">
        <f t="shared" si="104"/>
        <v>0</v>
      </c>
      <c r="DO72">
        <f t="shared" si="104"/>
        <v>0</v>
      </c>
      <c r="DP72">
        <f t="shared" si="104"/>
        <v>0</v>
      </c>
      <c r="DQ72">
        <f t="shared" si="104"/>
        <v>0</v>
      </c>
      <c r="DR72">
        <f t="shared" si="104"/>
        <v>0</v>
      </c>
      <c r="DS72">
        <f t="shared" si="104"/>
        <v>0</v>
      </c>
      <c r="DT72">
        <f t="shared" si="105"/>
        <v>0</v>
      </c>
      <c r="DU72">
        <f t="shared" si="105"/>
        <v>0</v>
      </c>
      <c r="DV72">
        <f t="shared" si="105"/>
        <v>0</v>
      </c>
      <c r="DW72">
        <f t="shared" si="105"/>
        <v>0</v>
      </c>
      <c r="DX72">
        <f t="shared" si="105"/>
        <v>0</v>
      </c>
      <c r="DY72">
        <f t="shared" si="105"/>
        <v>0</v>
      </c>
      <c r="DZ72">
        <f t="shared" si="105"/>
        <v>0</v>
      </c>
      <c r="EA72">
        <f t="shared" si="105"/>
        <v>0</v>
      </c>
      <c r="EB72">
        <f t="shared" si="105"/>
        <v>0</v>
      </c>
      <c r="EC72">
        <f t="shared" si="105"/>
        <v>0</v>
      </c>
      <c r="ED72">
        <f t="shared" si="106"/>
        <v>0</v>
      </c>
      <c r="EE72">
        <f t="shared" si="106"/>
        <v>0</v>
      </c>
      <c r="EF72">
        <f t="shared" si="106"/>
        <v>0</v>
      </c>
      <c r="EG72">
        <f t="shared" si="106"/>
        <v>0</v>
      </c>
      <c r="EH72">
        <f t="shared" si="106"/>
        <v>0</v>
      </c>
      <c r="EI72">
        <f t="shared" si="106"/>
        <v>0</v>
      </c>
      <c r="EJ72">
        <f t="shared" si="106"/>
        <v>0</v>
      </c>
      <c r="EK72">
        <f t="shared" si="106"/>
        <v>0</v>
      </c>
      <c r="EL72">
        <f t="shared" si="106"/>
        <v>0</v>
      </c>
      <c r="EM72">
        <f t="shared" si="106"/>
        <v>0</v>
      </c>
      <c r="EN72">
        <f t="shared" si="107"/>
        <v>0</v>
      </c>
      <c r="EO72">
        <f t="shared" si="107"/>
        <v>0</v>
      </c>
      <c r="EP72">
        <f t="shared" si="107"/>
        <v>0</v>
      </c>
      <c r="EQ72">
        <f t="shared" si="107"/>
        <v>0</v>
      </c>
      <c r="ER72">
        <f t="shared" si="107"/>
        <v>0</v>
      </c>
      <c r="ES72">
        <f t="shared" si="107"/>
        <v>0</v>
      </c>
      <c r="ET72">
        <f t="shared" si="107"/>
        <v>0</v>
      </c>
      <c r="EU72">
        <f t="shared" si="107"/>
        <v>0</v>
      </c>
      <c r="EV72">
        <f t="shared" si="107"/>
        <v>0</v>
      </c>
      <c r="EW72">
        <f t="shared" si="107"/>
        <v>0</v>
      </c>
      <c r="EX72">
        <f t="shared" si="107"/>
        <v>0</v>
      </c>
      <c r="EZ72">
        <f t="shared" si="110"/>
        <v>0.86353373023128466</v>
      </c>
      <c r="FB72">
        <f t="shared" si="108"/>
        <v>1.2793211682292083E-2</v>
      </c>
      <c r="FC72">
        <f t="shared" si="109"/>
        <v>0.24838007979502372</v>
      </c>
    </row>
    <row r="73" spans="1:159" x14ac:dyDescent="0.25">
      <c r="A73">
        <v>630</v>
      </c>
      <c r="B73" s="19">
        <f>'Input spectra'!Y72</f>
        <v>5.1514604170512998E-2</v>
      </c>
      <c r="C73">
        <f>'Input spectra'!D72</f>
        <v>0</v>
      </c>
      <c r="D73">
        <f t="shared" ref="D73:M82" si="111">D$2*EXP(- D$1 * ($C73*_c2+$B73))</f>
        <v>2.0653927966864227E-2</v>
      </c>
      <c r="E73">
        <f t="shared" si="111"/>
        <v>2.0398163094781506E-2</v>
      </c>
      <c r="F73">
        <f t="shared" si="111"/>
        <v>2.0144481282737971E-2</v>
      </c>
      <c r="G73">
        <f t="shared" si="111"/>
        <v>1.9892867876827067E-2</v>
      </c>
      <c r="H73">
        <f t="shared" si="111"/>
        <v>1.9643308318736667E-2</v>
      </c>
      <c r="I73">
        <f t="shared" si="111"/>
        <v>1.9395788145153622E-2</v>
      </c>
      <c r="J73">
        <f t="shared" si="111"/>
        <v>1.915029298717183E-2</v>
      </c>
      <c r="K73">
        <f t="shared" si="111"/>
        <v>1.8906808569703937E-2</v>
      </c>
      <c r="L73">
        <f t="shared" si="111"/>
        <v>1.8665320710896577E-2</v>
      </c>
      <c r="M73">
        <f t="shared" si="111"/>
        <v>1.8425815321549133E-2</v>
      </c>
      <c r="N73">
        <f t="shared" ref="N73:W82" si="112">N$2*EXP(- N$1 * ($C73*_c2+$B73))</f>
        <v>1.8188278404536011E-2</v>
      </c>
      <c r="O73">
        <f t="shared" si="112"/>
        <v>1.7952696054232414E-2</v>
      </c>
      <c r="P73">
        <f t="shared" si="112"/>
        <v>1.7719054455943593E-2</v>
      </c>
      <c r="Q73">
        <f t="shared" si="112"/>
        <v>1.748733988533752E-2</v>
      </c>
      <c r="R73">
        <f t="shared" si="112"/>
        <v>1.7257538707881007E-2</v>
      </c>
      <c r="S73">
        <f t="shared" si="112"/>
        <v>1.7029637378279255E-2</v>
      </c>
      <c r="T73">
        <f t="shared" si="112"/>
        <v>1.6803622439918751E-2</v>
      </c>
      <c r="U73">
        <f t="shared" si="112"/>
        <v>1.6579480524313562E-2</v>
      </c>
      <c r="V73">
        <f t="shared" si="112"/>
        <v>1.635719835055496E-2</v>
      </c>
      <c r="W73">
        <f t="shared" si="112"/>
        <v>1.61367627247644E-2</v>
      </c>
      <c r="X73">
        <f t="shared" ref="X73:AG82" si="113">X$2*EXP(- X$1 * ($C73*_c2+$B73))</f>
        <v>1.5918160539549787E-2</v>
      </c>
      <c r="Y73">
        <f t="shared" si="113"/>
        <v>1.5701378773465037E-2</v>
      </c>
      <c r="Z73">
        <f t="shared" si="113"/>
        <v>1.5486404490472911E-2</v>
      </c>
      <c r="AA73">
        <f t="shared" si="113"/>
        <v>1.5273224839411093E-2</v>
      </c>
      <c r="AB73">
        <f t="shared" si="113"/>
        <v>1.5061827053461523E-2</v>
      </c>
      <c r="AC73">
        <f t="shared" si="113"/>
        <v>1.4852198449622921E-2</v>
      </c>
      <c r="AD73">
        <f t="shared" si="113"/>
        <v>1.4644326428186485E-2</v>
      </c>
      <c r="AE73">
        <f t="shared" si="113"/>
        <v>1.4438198472214833E-2</v>
      </c>
      <c r="AF73">
        <f t="shared" si="113"/>
        <v>1.423380214702402E-2</v>
      </c>
      <c r="AG73">
        <f t="shared" si="113"/>
        <v>1.4031125099668739E-2</v>
      </c>
      <c r="AH73">
        <f t="shared" ref="AH73:AQ82" si="114">AH$2*EXP(- AH$1 * ($C73*_c2+$B73))</f>
        <v>1.3830155058430639E-2</v>
      </c>
      <c r="AI73">
        <f t="shared" si="114"/>
        <v>1.363087983230973E-2</v>
      </c>
      <c r="AJ73">
        <f t="shared" si="114"/>
        <v>1.3433287310518878E-2</v>
      </c>
      <c r="AK73">
        <f t="shared" si="114"/>
        <v>1.3237365461981345E-2</v>
      </c>
      <c r="AL73">
        <f t="shared" si="114"/>
        <v>1.3043102334831415E-2</v>
      </c>
      <c r="AM73">
        <f t="shared" si="114"/>
        <v>1.2850486055918013E-2</v>
      </c>
      <c r="AN73">
        <f t="shared" si="114"/>
        <v>1.2659504830311332E-2</v>
      </c>
      <c r="AO73">
        <f t="shared" si="114"/>
        <v>1.2470146940812478E-2</v>
      </c>
      <c r="AP73">
        <f t="shared" si="114"/>
        <v>1.2282400747466081E-2</v>
      </c>
      <c r="AQ73">
        <f t="shared" si="114"/>
        <v>1.2096254687075828E-2</v>
      </c>
      <c r="AR73">
        <f t="shared" ref="AR73:BA82" si="115">AR$2*EXP(- AR$1 * ($C73*_c2+$B73))</f>
        <v>1.1911697272722991E-2</v>
      </c>
      <c r="AS73">
        <f t="shared" si="115"/>
        <v>1.1728717093287846E-2</v>
      </c>
      <c r="AT73">
        <f t="shared" si="115"/>
        <v>1.1547302812973968E-2</v>
      </c>
      <c r="AU73">
        <f t="shared" si="115"/>
        <v>1.1367443170835496E-2</v>
      </c>
      <c r="AV73">
        <f t="shared" si="115"/>
        <v>1.1189126980307168E-2</v>
      </c>
      <c r="AW73">
        <f t="shared" si="115"/>
        <v>1.1012343128737284E-2</v>
      </c>
      <c r="AX73">
        <f t="shared" si="115"/>
        <v>9.7825961035992656E-3</v>
      </c>
      <c r="AY73">
        <f t="shared" si="115"/>
        <v>8.353311905429971E-3</v>
      </c>
      <c r="AZ73">
        <f t="shared" si="115"/>
        <v>7.514469530937512E-3</v>
      </c>
      <c r="BA73">
        <f t="shared" si="115"/>
        <v>6.878753474229839E-3</v>
      </c>
      <c r="BB73">
        <f t="shared" ref="BB73:BK82" si="116">BB$2*EXP(- BB$1 * ($C73*_c2+$B73))</f>
        <v>6.3591957809721851E-3</v>
      </c>
      <c r="BC73">
        <f t="shared" si="116"/>
        <v>5.9180703814356375E-3</v>
      </c>
      <c r="BD73">
        <f t="shared" si="116"/>
        <v>5.5346914065515151E-3</v>
      </c>
      <c r="BE73">
        <f t="shared" si="116"/>
        <v>5.1961551532382936E-3</v>
      </c>
      <c r="BF73">
        <f t="shared" si="116"/>
        <v>4.8937196746699722E-3</v>
      </c>
      <c r="BG73">
        <f t="shared" si="116"/>
        <v>4.6211122581998054E-3</v>
      </c>
      <c r="BH73">
        <f t="shared" si="116"/>
        <v>4.3736377985372429E-3</v>
      </c>
      <c r="BI73">
        <f t="shared" si="116"/>
        <v>4.147666713662632E-3</v>
      </c>
      <c r="BJ73">
        <f t="shared" si="116"/>
        <v>3.9403208789737833E-3</v>
      </c>
      <c r="BK73">
        <f t="shared" si="116"/>
        <v>3.7492707794554224E-3</v>
      </c>
      <c r="BL73">
        <f t="shared" ref="BL73:BU82" si="117">BL$2*EXP(- BL$1 * ($C73*_c2+$B73))</f>
        <v>3.572598894682233E-3</v>
      </c>
      <c r="BM73">
        <f t="shared" si="117"/>
        <v>3.4087044545857842E-3</v>
      </c>
      <c r="BN73">
        <f t="shared" si="117"/>
        <v>3.2562350824795593E-3</v>
      </c>
      <c r="BO73">
        <f t="shared" si="117"/>
        <v>3.1140365083901131E-3</v>
      </c>
      <c r="BP73">
        <f t="shared" si="117"/>
        <v>2.9811147809997696E-3</v>
      </c>
      <c r="BQ73">
        <f t="shared" si="117"/>
        <v>2.8566073422837501E-3</v>
      </c>
      <c r="BR73">
        <f t="shared" si="117"/>
        <v>2.7397605248850061E-3</v>
      </c>
      <c r="BS73">
        <f t="shared" si="117"/>
        <v>2.6299117941524235E-3</v>
      </c>
      <c r="BT73">
        <f t="shared" si="117"/>
        <v>2.5264755553991536E-3</v>
      </c>
      <c r="BU73">
        <f t="shared" si="117"/>
        <v>2.4289316811905918E-3</v>
      </c>
      <c r="BV73">
        <f t="shared" ref="BV73:CE82" si="118">BV$2*EXP(- BV$1 * ($C73*_c2+$B73))</f>
        <v>2.3368161423844023E-3</v>
      </c>
      <c r="BW73">
        <f t="shared" si="118"/>
        <v>2.2497132864642525E-3</v>
      </c>
      <c r="BX73">
        <f t="shared" si="118"/>
        <v>2.1672494202496068E-3</v>
      </c>
      <c r="BY73">
        <f t="shared" si="118"/>
        <v>2.0890874360130324E-3</v>
      </c>
      <c r="BZ73">
        <f t="shared" si="118"/>
        <v>2.01492228004447E-3</v>
      </c>
      <c r="CA73">
        <f t="shared" si="118"/>
        <v>1.9444771072281981E-3</v>
      </c>
      <c r="CB73">
        <f t="shared" si="118"/>
        <v>1.8774999986412872E-3</v>
      </c>
      <c r="CC73">
        <f t="shared" si="118"/>
        <v>1.8137611445841499E-3</v>
      </c>
      <c r="CD73">
        <f t="shared" si="118"/>
        <v>1.7530504149490067E-3</v>
      </c>
      <c r="CE73">
        <f t="shared" si="118"/>
        <v>1.6951752539388245E-3</v>
      </c>
      <c r="CF73">
        <f t="shared" ref="CF73:CO82" si="119">CF$2*EXP(- CF$1 * ($C73*_c2+$B73))</f>
        <v>1.6399588479604722E-3</v>
      </c>
      <c r="CG73">
        <f t="shared" si="119"/>
        <v>1.5872385248277849E-3</v>
      </c>
      <c r="CH73">
        <f t="shared" si="119"/>
        <v>1.5368643498090788E-3</v>
      </c>
      <c r="CI73">
        <f t="shared" si="119"/>
        <v>1.4886978899754074E-3</v>
      </c>
      <c r="CJ73">
        <f t="shared" si="119"/>
        <v>1.4426111230779041E-3</v>
      </c>
      <c r="CK73">
        <f t="shared" si="119"/>
        <v>1.3984854710527696E-3</v>
      </c>
      <c r="CL73">
        <f t="shared" si="119"/>
        <v>1.3562109414103456E-3</v>
      </c>
      <c r="CM73">
        <f t="shared" si="119"/>
        <v>1.3156853623559836E-3</v>
      </c>
      <c r="CN73">
        <f t="shared" si="119"/>
        <v>1.2768136996282036E-3</v>
      </c>
      <c r="CO73">
        <f t="shared" si="119"/>
        <v>1.2395074448122293E-3</v>
      </c>
      <c r="CP73">
        <f t="shared" ref="CP73:CY82" si="120">CP$2*EXP(- CP$1 * ($C73*_c2+$B73))</f>
        <v>1.2036840663638404E-3</v>
      </c>
      <c r="CQ73">
        <f t="shared" si="120"/>
        <v>1.1692665158145692E-3</v>
      </c>
      <c r="CR73">
        <f t="shared" si="120"/>
        <v>7.5227935209802382E-4</v>
      </c>
      <c r="CS73">
        <f t="shared" si="120"/>
        <v>4.8826831098468829E-4</v>
      </c>
      <c r="CT73">
        <f t="shared" si="120"/>
        <v>3.3790317238870489E-4</v>
      </c>
      <c r="CU73">
        <f t="shared" si="120"/>
        <v>2.3489752450572702E-4</v>
      </c>
      <c r="CV73">
        <f t="shared" si="120"/>
        <v>1.6027509294765294E-4</v>
      </c>
      <c r="CW73">
        <f t="shared" si="120"/>
        <v>1.0528165130652362E-4</v>
      </c>
      <c r="CX73">
        <f t="shared" si="120"/>
        <v>6.4972146386197855E-5</v>
      </c>
      <c r="CY73">
        <f t="shared" si="120"/>
        <v>3.6204925978728578E-5</v>
      </c>
      <c r="CZ73">
        <f t="shared" ref="CZ73:DI82" si="121">CZ$2*EXP(- CZ$1 * ($C73*_c2+$B73))</f>
        <v>1.6822865003368534E-5</v>
      </c>
      <c r="DA73">
        <f t="shared" si="121"/>
        <v>5.2605547753330703E-6</v>
      </c>
      <c r="DB73">
        <f t="shared" si="121"/>
        <v>3.3391835683014373E-7</v>
      </c>
      <c r="DC73">
        <f t="shared" si="121"/>
        <v>0</v>
      </c>
      <c r="DD73">
        <f t="shared" si="121"/>
        <v>0</v>
      </c>
      <c r="DE73">
        <f t="shared" si="121"/>
        <v>0</v>
      </c>
      <c r="DF73">
        <f t="shared" si="121"/>
        <v>0</v>
      </c>
      <c r="DG73">
        <f t="shared" si="121"/>
        <v>0</v>
      </c>
      <c r="DH73">
        <f t="shared" si="121"/>
        <v>0</v>
      </c>
      <c r="DI73">
        <f t="shared" si="121"/>
        <v>0</v>
      </c>
      <c r="DJ73">
        <f t="shared" ref="DJ73:DS82" si="122">DJ$2*EXP(- DJ$1 * ($C73*_c2+$B73))</f>
        <v>0</v>
      </c>
      <c r="DK73">
        <f t="shared" si="122"/>
        <v>0</v>
      </c>
      <c r="DL73">
        <f t="shared" si="122"/>
        <v>0</v>
      </c>
      <c r="DM73">
        <f t="shared" si="122"/>
        <v>0</v>
      </c>
      <c r="DN73">
        <f t="shared" si="122"/>
        <v>0</v>
      </c>
      <c r="DO73">
        <f t="shared" si="122"/>
        <v>0</v>
      </c>
      <c r="DP73">
        <f t="shared" si="122"/>
        <v>0</v>
      </c>
      <c r="DQ73">
        <f t="shared" si="122"/>
        <v>0</v>
      </c>
      <c r="DR73">
        <f t="shared" si="122"/>
        <v>0</v>
      </c>
      <c r="DS73">
        <f t="shared" si="122"/>
        <v>0</v>
      </c>
      <c r="DT73">
        <f t="shared" ref="DT73:EC82" si="123">DT$2*EXP(- DT$1 * ($C73*_c2+$B73))</f>
        <v>0</v>
      </c>
      <c r="DU73">
        <f t="shared" si="123"/>
        <v>0</v>
      </c>
      <c r="DV73">
        <f t="shared" si="123"/>
        <v>0</v>
      </c>
      <c r="DW73">
        <f t="shared" si="123"/>
        <v>0</v>
      </c>
      <c r="DX73">
        <f t="shared" si="123"/>
        <v>0</v>
      </c>
      <c r="DY73">
        <f t="shared" si="123"/>
        <v>0</v>
      </c>
      <c r="DZ73">
        <f t="shared" si="123"/>
        <v>0</v>
      </c>
      <c r="EA73">
        <f t="shared" si="123"/>
        <v>0</v>
      </c>
      <c r="EB73">
        <f t="shared" si="123"/>
        <v>0</v>
      </c>
      <c r="EC73">
        <f t="shared" si="123"/>
        <v>0</v>
      </c>
      <c r="ED73">
        <f t="shared" ref="ED73:EM82" si="124">ED$2*EXP(- ED$1 * ($C73*_c2+$B73))</f>
        <v>0</v>
      </c>
      <c r="EE73">
        <f t="shared" si="124"/>
        <v>0</v>
      </c>
      <c r="EF73">
        <f t="shared" si="124"/>
        <v>0</v>
      </c>
      <c r="EG73">
        <f t="shared" si="124"/>
        <v>0</v>
      </c>
      <c r="EH73">
        <f t="shared" si="124"/>
        <v>0</v>
      </c>
      <c r="EI73">
        <f t="shared" si="124"/>
        <v>0</v>
      </c>
      <c r="EJ73">
        <f t="shared" si="124"/>
        <v>0</v>
      </c>
      <c r="EK73">
        <f t="shared" si="124"/>
        <v>0</v>
      </c>
      <c r="EL73">
        <f t="shared" si="124"/>
        <v>0</v>
      </c>
      <c r="EM73">
        <f t="shared" si="124"/>
        <v>0</v>
      </c>
      <c r="EN73">
        <f t="shared" ref="EN73:EX82" si="125">EN$2*EXP(- EN$1 * ($C73*_c2+$B73))</f>
        <v>0</v>
      </c>
      <c r="EO73">
        <f t="shared" si="125"/>
        <v>0</v>
      </c>
      <c r="EP73">
        <f t="shared" si="125"/>
        <v>0</v>
      </c>
      <c r="EQ73">
        <f t="shared" si="125"/>
        <v>0</v>
      </c>
      <c r="ER73">
        <f t="shared" si="125"/>
        <v>0</v>
      </c>
      <c r="ES73">
        <f t="shared" si="125"/>
        <v>0</v>
      </c>
      <c r="ET73">
        <f t="shared" si="125"/>
        <v>0</v>
      </c>
      <c r="EU73">
        <f t="shared" si="125"/>
        <v>0</v>
      </c>
      <c r="EV73">
        <f t="shared" si="125"/>
        <v>0</v>
      </c>
      <c r="EW73">
        <f t="shared" si="125"/>
        <v>0</v>
      </c>
      <c r="EX73">
        <f t="shared" si="125"/>
        <v>0</v>
      </c>
      <c r="EZ73">
        <f t="shared" si="110"/>
        <v>0.86429586790704127</v>
      </c>
      <c r="FB73">
        <f t="shared" si="108"/>
        <v>1.2714206299570763E-2</v>
      </c>
      <c r="FC73">
        <f t="shared" si="109"/>
        <v>0.24839021311871518</v>
      </c>
    </row>
    <row r="74" spans="1:159" x14ac:dyDescent="0.25">
      <c r="A74">
        <v>635</v>
      </c>
      <c r="B74" s="19">
        <f>'Input spectra'!Y73</f>
        <v>5.1190310751138599E-2</v>
      </c>
      <c r="C74">
        <f>'Input spectra'!D73</f>
        <v>0</v>
      </c>
      <c r="D74">
        <f t="shared" si="111"/>
        <v>2.0653927966864227E-2</v>
      </c>
      <c r="E74">
        <f t="shared" si="111"/>
        <v>2.0398824604513505E-2</v>
      </c>
      <c r="F74">
        <f t="shared" si="111"/>
        <v>2.0145787869652609E-2</v>
      </c>
      <c r="G74">
        <f t="shared" si="111"/>
        <v>1.9894803308816201E-2</v>
      </c>
      <c r="H74">
        <f t="shared" si="111"/>
        <v>1.964585656225782E-2</v>
      </c>
      <c r="I74">
        <f t="shared" si="111"/>
        <v>1.9398933363369647E-2</v>
      </c>
      <c r="J74">
        <f t="shared" si="111"/>
        <v>1.9154019538105752E-2</v>
      </c>
      <c r="K74">
        <f t="shared" si="111"/>
        <v>1.8911101004408785E-2</v>
      </c>
      <c r="L74">
        <f t="shared" si="111"/>
        <v>1.8670163771640151E-2</v>
      </c>
      <c r="M74">
        <f t="shared" si="111"/>
        <v>1.8431193940013559E-2</v>
      </c>
      <c r="N74">
        <f t="shared" si="112"/>
        <v>1.8194177700032007E-2</v>
      </c>
      <c r="O74">
        <f t="shared" si="112"/>
        <v>1.7959101331928125E-2</v>
      </c>
      <c r="P74">
        <f t="shared" si="112"/>
        <v>1.7725951205107896E-2</v>
      </c>
      <c r="Q74">
        <f t="shared" si="112"/>
        <v>1.7494713777597714E-2</v>
      </c>
      <c r="R74">
        <f t="shared" si="112"/>
        <v>1.726537559549474E-2</v>
      </c>
      <c r="S74">
        <f t="shared" si="112"/>
        <v>1.7037923292420602E-2</v>
      </c>
      <c r="T74">
        <f t="shared" si="112"/>
        <v>1.681234358897836E-2</v>
      </c>
      <c r="U74">
        <f t="shared" si="112"/>
        <v>1.6588623292212702E-2</v>
      </c>
      <c r="V74">
        <f t="shared" si="112"/>
        <v>1.6366749295073448E-2</v>
      </c>
      <c r="W74">
        <f t="shared" si="112"/>
        <v>1.6146708575882233E-2</v>
      </c>
      <c r="X74">
        <f t="shared" si="113"/>
        <v>1.5928488197802401E-2</v>
      </c>
      <c r="Y74">
        <f t="shared" si="113"/>
        <v>1.5712075308312097E-2</v>
      </c>
      <c r="Z74">
        <f t="shared" si="113"/>
        <v>1.5497457138680545E-2</v>
      </c>
      <c r="AA74">
        <f t="shared" si="113"/>
        <v>1.5284621003447419E-2</v>
      </c>
      <c r="AB74">
        <f t="shared" si="113"/>
        <v>1.5073554299905416E-2</v>
      </c>
      <c r="AC74">
        <f t="shared" si="113"/>
        <v>1.4864244507585906E-2</v>
      </c>
      <c r="AD74">
        <f t="shared" si="113"/>
        <v>1.4656679187747653E-2</v>
      </c>
      <c r="AE74">
        <f t="shared" si="113"/>
        <v>1.4450845982868681E-2</v>
      </c>
      <c r="AF74">
        <f t="shared" si="113"/>
        <v>1.4246732616141128E-2</v>
      </c>
      <c r="AG74">
        <f t="shared" si="113"/>
        <v>1.4044326890969176E-2</v>
      </c>
      <c r="AH74">
        <f t="shared" si="114"/>
        <v>1.3843616690470012E-2</v>
      </c>
      <c r="AI74">
        <f t="shared" si="114"/>
        <v>1.3644589976977773E-2</v>
      </c>
      <c r="AJ74">
        <f t="shared" si="114"/>
        <v>1.3447234791550484E-2</v>
      </c>
      <c r="AK74">
        <f t="shared" si="114"/>
        <v>1.3251539253479959E-2</v>
      </c>
      <c r="AL74">
        <f t="shared" si="114"/>
        <v>1.3057491559804691E-2</v>
      </c>
      <c r="AM74">
        <f t="shared" si="114"/>
        <v>1.2865079984825627E-2</v>
      </c>
      <c r="AN74">
        <f t="shared" si="114"/>
        <v>1.2674292879624882E-2</v>
      </c>
      <c r="AO74">
        <f t="shared" si="114"/>
        <v>1.2485118671587371E-2</v>
      </c>
      <c r="AP74">
        <f t="shared" si="114"/>
        <v>1.2297545863925299E-2</v>
      </c>
      <c r="AQ74">
        <f t="shared" si="114"/>
        <v>1.2111563035205516E-2</v>
      </c>
      <c r="AR74">
        <f t="shared" si="115"/>
        <v>1.1927158838879756E-2</v>
      </c>
      <c r="AS74">
        <f t="shared" si="115"/>
        <v>1.1744322002817675E-2</v>
      </c>
      <c r="AT74">
        <f t="shared" si="115"/>
        <v>1.1563041328842687E-2</v>
      </c>
      <c r="AU74">
        <f t="shared" si="115"/>
        <v>1.1383305692270687E-2</v>
      </c>
      <c r="AV74">
        <f t="shared" si="115"/>
        <v>1.1205104041451443E-2</v>
      </c>
      <c r="AW74">
        <f t="shared" si="115"/>
        <v>1.102842539731284E-2</v>
      </c>
      <c r="AX74">
        <f t="shared" si="115"/>
        <v>9.7972001787913036E-3</v>
      </c>
      <c r="AY74">
        <f t="shared" si="115"/>
        <v>8.3660535564224463E-3</v>
      </c>
      <c r="AZ74">
        <f t="shared" si="115"/>
        <v>7.5261757260457716E-3</v>
      </c>
      <c r="BA74">
        <f t="shared" si="115"/>
        <v>6.8896927623763697E-3</v>
      </c>
      <c r="BB74">
        <f t="shared" si="116"/>
        <v>6.3695153718711624E-3</v>
      </c>
      <c r="BC74">
        <f t="shared" si="116"/>
        <v>5.9278663554944528E-3</v>
      </c>
      <c r="BD74">
        <f t="shared" si="116"/>
        <v>5.544032573270373E-3</v>
      </c>
      <c r="BE74">
        <f t="shared" si="116"/>
        <v>5.2050937509560188E-3</v>
      </c>
      <c r="BF74">
        <f t="shared" si="116"/>
        <v>4.9022969885759325E-3</v>
      </c>
      <c r="BG74">
        <f t="shared" si="116"/>
        <v>4.6293618927191731E-3</v>
      </c>
      <c r="BH74">
        <f t="shared" si="116"/>
        <v>4.3815877300196673E-3</v>
      </c>
      <c r="BI74">
        <f t="shared" si="116"/>
        <v>4.1553406518290651E-3</v>
      </c>
      <c r="BJ74">
        <f t="shared" si="116"/>
        <v>3.9477392101244617E-3</v>
      </c>
      <c r="BK74">
        <f t="shared" si="116"/>
        <v>3.7564512432307321E-3</v>
      </c>
      <c r="BL74">
        <f t="shared" si="117"/>
        <v>3.5795570838414569E-3</v>
      </c>
      <c r="BM74">
        <f t="shared" si="117"/>
        <v>3.4154541930984184E-3</v>
      </c>
      <c r="BN74">
        <f t="shared" si="117"/>
        <v>3.2627887174808785E-3</v>
      </c>
      <c r="BO74">
        <f t="shared" si="117"/>
        <v>3.1204051396346395E-3</v>
      </c>
      <c r="BP74">
        <f t="shared" si="117"/>
        <v>2.9873084439793335E-3</v>
      </c>
      <c r="BQ74">
        <f t="shared" si="117"/>
        <v>2.8626351563466801E-3</v>
      </c>
      <c r="BR74">
        <f t="shared" si="117"/>
        <v>2.7456308144803666E-3</v>
      </c>
      <c r="BS74">
        <f t="shared" si="117"/>
        <v>2.6356321891337076E-3</v>
      </c>
      <c r="BT74">
        <f t="shared" si="117"/>
        <v>2.5320530747969814E-3</v>
      </c>
      <c r="BU74">
        <f t="shared" si="117"/>
        <v>2.4343728037813715E-3</v>
      </c>
      <c r="BV74">
        <f t="shared" si="118"/>
        <v>2.3421268665998699E-3</v>
      </c>
      <c r="BW74">
        <f t="shared" si="118"/>
        <v>2.2548991816130123E-3</v>
      </c>
      <c r="BX74">
        <f t="shared" si="118"/>
        <v>2.1723156705947852E-3</v>
      </c>
      <c r="BY74">
        <f t="shared" si="118"/>
        <v>2.0940388789282495E-3</v>
      </c>
      <c r="BZ74">
        <f t="shared" si="118"/>
        <v>2.0197634392247676E-3</v>
      </c>
      <c r="CA74">
        <f t="shared" si="118"/>
        <v>1.9492122217432213E-3</v>
      </c>
      <c r="CB74">
        <f t="shared" si="118"/>
        <v>1.8821330484705128E-3</v>
      </c>
      <c r="CC74">
        <f t="shared" si="118"/>
        <v>1.818295873158004E-3</v>
      </c>
      <c r="CD74">
        <f t="shared" si="118"/>
        <v>1.7574903491277857E-3</v>
      </c>
      <c r="CE74">
        <f t="shared" si="118"/>
        <v>1.6995237217878329E-3</v>
      </c>
      <c r="CF74">
        <f t="shared" si="119"/>
        <v>1.6442189946206307E-3</v>
      </c>
      <c r="CG74">
        <f t="shared" si="119"/>
        <v>1.5914133267329602E-3</v>
      </c>
      <c r="CH74">
        <f t="shared" si="119"/>
        <v>1.5409566274622365E-3</v>
      </c>
      <c r="CI74">
        <f t="shared" si="119"/>
        <v>1.4927103194635142E-3</v>
      </c>
      <c r="CJ74">
        <f t="shared" si="119"/>
        <v>1.4465462464789474E-3</v>
      </c>
      <c r="CK74">
        <f t="shared" si="119"/>
        <v>1.4023457058661918E-3</v>
      </c>
      <c r="CL74">
        <f t="shared" si="119"/>
        <v>1.3599985891237848E-3</v>
      </c>
      <c r="CM74">
        <f t="shared" si="119"/>
        <v>1.3194026162457548E-3</v>
      </c>
      <c r="CN74">
        <f t="shared" si="119"/>
        <v>1.2804626518779468E-3</v>
      </c>
      <c r="CO74">
        <f t="shared" si="119"/>
        <v>1.2430900930231242E-3</v>
      </c>
      <c r="CP74">
        <f t="shared" si="120"/>
        <v>1.2072023195204386E-3</v>
      </c>
      <c r="CQ74">
        <f t="shared" si="120"/>
        <v>1.1727221997622939E-3</v>
      </c>
      <c r="CR74">
        <f t="shared" si="120"/>
        <v>7.5452712859009165E-4</v>
      </c>
      <c r="CS74">
        <f t="shared" si="120"/>
        <v>4.8974311628200773E-4</v>
      </c>
      <c r="CT74">
        <f t="shared" si="120"/>
        <v>3.389347938524877E-4</v>
      </c>
      <c r="CU74">
        <f t="shared" si="120"/>
        <v>2.3562230974064058E-4</v>
      </c>
      <c r="CV74">
        <f t="shared" si="120"/>
        <v>1.6077484157308493E-4</v>
      </c>
      <c r="CW74">
        <f t="shared" si="120"/>
        <v>1.0561335156181103E-4</v>
      </c>
      <c r="CX74">
        <f t="shared" si="120"/>
        <v>6.5178961235984084E-5</v>
      </c>
      <c r="CY74">
        <f t="shared" si="120"/>
        <v>3.6321348857350071E-5</v>
      </c>
      <c r="CZ74">
        <f t="shared" si="121"/>
        <v>1.6877509003083095E-5</v>
      </c>
      <c r="DA74">
        <f t="shared" si="121"/>
        <v>5.2778132530869244E-6</v>
      </c>
      <c r="DB74">
        <f t="shared" si="121"/>
        <v>3.3502471839124812E-7</v>
      </c>
      <c r="DC74">
        <f t="shared" si="121"/>
        <v>0</v>
      </c>
      <c r="DD74">
        <f t="shared" si="121"/>
        <v>0</v>
      </c>
      <c r="DE74">
        <f t="shared" si="121"/>
        <v>0</v>
      </c>
      <c r="DF74">
        <f t="shared" si="121"/>
        <v>0</v>
      </c>
      <c r="DG74">
        <f t="shared" si="121"/>
        <v>0</v>
      </c>
      <c r="DH74">
        <f t="shared" si="121"/>
        <v>0</v>
      </c>
      <c r="DI74">
        <f t="shared" si="121"/>
        <v>0</v>
      </c>
      <c r="DJ74">
        <f t="shared" si="122"/>
        <v>0</v>
      </c>
      <c r="DK74">
        <f t="shared" si="122"/>
        <v>0</v>
      </c>
      <c r="DL74">
        <f t="shared" si="122"/>
        <v>0</v>
      </c>
      <c r="DM74">
        <f t="shared" si="122"/>
        <v>0</v>
      </c>
      <c r="DN74">
        <f t="shared" si="122"/>
        <v>0</v>
      </c>
      <c r="DO74">
        <f t="shared" si="122"/>
        <v>0</v>
      </c>
      <c r="DP74">
        <f t="shared" si="122"/>
        <v>0</v>
      </c>
      <c r="DQ74">
        <f t="shared" si="122"/>
        <v>0</v>
      </c>
      <c r="DR74">
        <f t="shared" si="122"/>
        <v>0</v>
      </c>
      <c r="DS74">
        <f t="shared" si="122"/>
        <v>0</v>
      </c>
      <c r="DT74">
        <f t="shared" si="123"/>
        <v>0</v>
      </c>
      <c r="DU74">
        <f t="shared" si="123"/>
        <v>0</v>
      </c>
      <c r="DV74">
        <f t="shared" si="123"/>
        <v>0</v>
      </c>
      <c r="DW74">
        <f t="shared" si="123"/>
        <v>0</v>
      </c>
      <c r="DX74">
        <f t="shared" si="123"/>
        <v>0</v>
      </c>
      <c r="DY74">
        <f t="shared" si="123"/>
        <v>0</v>
      </c>
      <c r="DZ74">
        <f t="shared" si="123"/>
        <v>0</v>
      </c>
      <c r="EA74">
        <f t="shared" si="123"/>
        <v>0</v>
      </c>
      <c r="EB74">
        <f t="shared" si="123"/>
        <v>0</v>
      </c>
      <c r="EC74">
        <f t="shared" si="123"/>
        <v>0</v>
      </c>
      <c r="ED74">
        <f t="shared" si="124"/>
        <v>0</v>
      </c>
      <c r="EE74">
        <f t="shared" si="124"/>
        <v>0</v>
      </c>
      <c r="EF74">
        <f t="shared" si="124"/>
        <v>0</v>
      </c>
      <c r="EG74">
        <f t="shared" si="124"/>
        <v>0</v>
      </c>
      <c r="EH74">
        <f t="shared" si="124"/>
        <v>0</v>
      </c>
      <c r="EI74">
        <f t="shared" si="124"/>
        <v>0</v>
      </c>
      <c r="EJ74">
        <f t="shared" si="124"/>
        <v>0</v>
      </c>
      <c r="EK74">
        <f t="shared" si="124"/>
        <v>0</v>
      </c>
      <c r="EL74">
        <f t="shared" si="124"/>
        <v>0</v>
      </c>
      <c r="EM74">
        <f t="shared" si="124"/>
        <v>0</v>
      </c>
      <c r="EN74">
        <f t="shared" si="125"/>
        <v>0</v>
      </c>
      <c r="EO74">
        <f t="shared" si="125"/>
        <v>0</v>
      </c>
      <c r="EP74">
        <f t="shared" si="125"/>
        <v>0</v>
      </c>
      <c r="EQ74">
        <f t="shared" si="125"/>
        <v>0</v>
      </c>
      <c r="ER74">
        <f t="shared" si="125"/>
        <v>0</v>
      </c>
      <c r="ES74">
        <f t="shared" si="125"/>
        <v>0</v>
      </c>
      <c r="ET74">
        <f t="shared" si="125"/>
        <v>0</v>
      </c>
      <c r="EU74">
        <f t="shared" si="125"/>
        <v>0</v>
      </c>
      <c r="EV74">
        <f t="shared" si="125"/>
        <v>0</v>
      </c>
      <c r="EW74">
        <f t="shared" si="125"/>
        <v>0</v>
      </c>
      <c r="EX74">
        <f t="shared" si="125"/>
        <v>0</v>
      </c>
      <c r="EZ74">
        <f t="shared" si="110"/>
        <v>0.86505905547525197</v>
      </c>
      <c r="FB74">
        <f t="shared" si="108"/>
        <v>1.2635188105347972E-2</v>
      </c>
      <c r="FC74">
        <f t="shared" si="109"/>
        <v>0.24840034645298575</v>
      </c>
    </row>
    <row r="75" spans="1:159" x14ac:dyDescent="0.25">
      <c r="A75">
        <v>640</v>
      </c>
      <c r="B75" s="19">
        <f>'Input spectra'!Y74</f>
        <v>5.0866017331764102E-2</v>
      </c>
      <c r="C75">
        <f>'Input spectra'!D74</f>
        <v>0</v>
      </c>
      <c r="D75">
        <f t="shared" si="111"/>
        <v>2.0653927966864227E-2</v>
      </c>
      <c r="E75">
        <f t="shared" si="111"/>
        <v>2.039948613569818E-2</v>
      </c>
      <c r="F75">
        <f t="shared" si="111"/>
        <v>2.0147094541313502E-2</v>
      </c>
      <c r="G75">
        <f t="shared" si="111"/>
        <v>1.9896738929108853E-2</v>
      </c>
      <c r="H75">
        <f t="shared" si="111"/>
        <v>1.9648405136351854E-2</v>
      </c>
      <c r="I75">
        <f t="shared" si="111"/>
        <v>1.9402079091613809E-2</v>
      </c>
      <c r="J75">
        <f t="shared" si="111"/>
        <v>1.9157746814207795E-2</v>
      </c>
      <c r="K75">
        <f t="shared" si="111"/>
        <v>1.8915394413630073E-2</v>
      </c>
      <c r="L75">
        <f t="shared" si="111"/>
        <v>1.8675008089004904E-2</v>
      </c>
      <c r="M75">
        <f t="shared" si="111"/>
        <v>1.8436574128532609E-2</v>
      </c>
      <c r="N75">
        <f t="shared" si="112"/>
        <v>1.8200078908940948E-2</v>
      </c>
      <c r="O75">
        <f t="shared" si="112"/>
        <v>1.796550889493977E-2</v>
      </c>
      <c r="P75">
        <f t="shared" si="112"/>
        <v>1.7732850638678934E-2</v>
      </c>
      <c r="Q75">
        <f t="shared" si="112"/>
        <v>1.7502090779209445E-2</v>
      </c>
      <c r="R75">
        <f t="shared" si="112"/>
        <v>1.7273216041947804E-2</v>
      </c>
      <c r="S75">
        <f t="shared" si="112"/>
        <v>1.7046213238143579E-2</v>
      </c>
      <c r="T75">
        <f t="shared" si="112"/>
        <v>1.6821069264350143E-2</v>
      </c>
      <c r="U75">
        <f t="shared" si="112"/>
        <v>1.659777110189857E-2</v>
      </c>
      <c r="V75">
        <f t="shared" si="112"/>
        <v>1.6376305816374667E-2</v>
      </c>
      <c r="W75">
        <f t="shared" si="112"/>
        <v>1.6156660557099155E-2</v>
      </c>
      <c r="X75">
        <f t="shared" si="113"/>
        <v>1.5938822556610943E-2</v>
      </c>
      <c r="Y75">
        <f t="shared" si="113"/>
        <v>1.5722779130153471E-2</v>
      </c>
      <c r="Z75">
        <f t="shared" si="113"/>
        <v>1.5508517675164153E-2</v>
      </c>
      <c r="AA75">
        <f t="shared" si="113"/>
        <v>1.5296025670766853E-2</v>
      </c>
      <c r="AB75">
        <f t="shared" si="113"/>
        <v>1.5085290677267407E-2</v>
      </c>
      <c r="AC75">
        <f t="shared" si="113"/>
        <v>1.4876300335652152E-2</v>
      </c>
      <c r="AD75">
        <f t="shared" si="113"/>
        <v>1.4669042367089451E-2</v>
      </c>
      <c r="AE75">
        <f t="shared" si="113"/>
        <v>1.4463504572434215E-2</v>
      </c>
      <c r="AF75">
        <f t="shared" si="113"/>
        <v>1.4259674831735384E-2</v>
      </c>
      <c r="AG75">
        <f t="shared" si="113"/>
        <v>1.405754110374632E-2</v>
      </c>
      <c r="AH75">
        <f t="shared" si="114"/>
        <v>1.3857091425438202E-2</v>
      </c>
      <c r="AI75">
        <f t="shared" si="114"/>
        <v>1.3658313911516258E-2</v>
      </c>
      <c r="AJ75">
        <f t="shared" si="114"/>
        <v>1.3461196753938939E-2</v>
      </c>
      <c r="AK75">
        <f t="shared" si="114"/>
        <v>1.326572822143994E-2</v>
      </c>
      <c r="AL75">
        <f t="shared" si="114"/>
        <v>1.3071896659053126E-2</v>
      </c>
      <c r="AM75">
        <f t="shared" si="114"/>
        <v>1.2879690487640257E-2</v>
      </c>
      <c r="AN75">
        <f t="shared" si="114"/>
        <v>1.2689098203421557E-2</v>
      </c>
      <c r="AO75">
        <f t="shared" si="114"/>
        <v>1.2500108377509108E-2</v>
      </c>
      <c r="AP75">
        <f t="shared" si="114"/>
        <v>1.2312709655443026E-2</v>
      </c>
      <c r="AQ75">
        <f t="shared" si="114"/>
        <v>1.2126890756730407E-2</v>
      </c>
      <c r="AR75">
        <f t="shared" si="115"/>
        <v>1.1942640474387062E-2</v>
      </c>
      <c r="AS75">
        <f t="shared" si="115"/>
        <v>1.1759947674481975E-2</v>
      </c>
      <c r="AT75">
        <f t="shared" si="115"/>
        <v>1.1578801295684487E-2</v>
      </c>
      <c r="AU75">
        <f t="shared" si="115"/>
        <v>1.1399190348814236E-2</v>
      </c>
      <c r="AV75">
        <f t="shared" si="115"/>
        <v>1.122110391639373E-2</v>
      </c>
      <c r="AW75">
        <f t="shared" si="115"/>
        <v>1.1044531152203664E-2</v>
      </c>
      <c r="AX75">
        <f t="shared" si="115"/>
        <v>9.8118260558659898E-3</v>
      </c>
      <c r="AY75">
        <f t="shared" si="115"/>
        <v>8.3788146427804262E-3</v>
      </c>
      <c r="AZ75">
        <f t="shared" si="115"/>
        <v>7.5379001573054128E-3</v>
      </c>
      <c r="BA75">
        <f t="shared" si="115"/>
        <v>6.9006494472831758E-3</v>
      </c>
      <c r="BB75">
        <f t="shared" si="116"/>
        <v>6.379851709220479E-3</v>
      </c>
      <c r="BC75">
        <f t="shared" si="116"/>
        <v>5.9376785444850934E-3</v>
      </c>
      <c r="BD75">
        <f t="shared" si="116"/>
        <v>5.5533895055286751E-3</v>
      </c>
      <c r="BE75">
        <f t="shared" si="116"/>
        <v>5.2140477251447735E-3</v>
      </c>
      <c r="BF75">
        <f t="shared" si="116"/>
        <v>4.9108893361002335E-3</v>
      </c>
      <c r="BG75">
        <f t="shared" si="116"/>
        <v>4.6376262545305674E-3</v>
      </c>
      <c r="BH75">
        <f t="shared" si="116"/>
        <v>4.3895521120381215E-3</v>
      </c>
      <c r="BI75">
        <f t="shared" si="116"/>
        <v>4.1630287881775268E-3</v>
      </c>
      <c r="BJ75">
        <f t="shared" si="116"/>
        <v>3.9551715075582831E-3</v>
      </c>
      <c r="BK75">
        <f t="shared" si="116"/>
        <v>3.7636454587628683E-3</v>
      </c>
      <c r="BL75">
        <f t="shared" si="117"/>
        <v>3.5865288251507579E-3</v>
      </c>
      <c r="BM75">
        <f t="shared" si="117"/>
        <v>3.4222172970906949E-3</v>
      </c>
      <c r="BN75">
        <f t="shared" si="117"/>
        <v>3.2693555426022754E-3</v>
      </c>
      <c r="BO75">
        <f t="shared" si="117"/>
        <v>3.126786795602487E-3</v>
      </c>
      <c r="BP75">
        <f t="shared" si="117"/>
        <v>2.9935149751186057E-3</v>
      </c>
      <c r="BQ75">
        <f t="shared" si="117"/>
        <v>2.868675689883457E-3</v>
      </c>
      <c r="BR75">
        <f t="shared" si="117"/>
        <v>2.7515136819268298E-3</v>
      </c>
      <c r="BS75">
        <f t="shared" si="117"/>
        <v>2.6413650267067242E-3</v>
      </c>
      <c r="BT75">
        <f t="shared" si="117"/>
        <v>2.5376429072854986E-3</v>
      </c>
      <c r="BU75">
        <f t="shared" si="117"/>
        <v>2.4398261151937976E-3</v>
      </c>
      <c r="BV75">
        <f t="shared" si="118"/>
        <v>2.3474496601395708E-3</v>
      </c>
      <c r="BW75">
        <f t="shared" si="118"/>
        <v>2.2600970309555172E-3</v>
      </c>
      <c r="BX75">
        <f t="shared" si="118"/>
        <v>2.17739376401272E-3</v>
      </c>
      <c r="BY75">
        <f t="shared" si="118"/>
        <v>2.0990020574877116E-3</v>
      </c>
      <c r="BZ75">
        <f t="shared" si="118"/>
        <v>2.0246162300309807E-3</v>
      </c>
      <c r="CA75">
        <f t="shared" si="118"/>
        <v>1.953958867023708E-3</v>
      </c>
      <c r="CB75">
        <f t="shared" si="118"/>
        <v>1.8867775311363498E-3</v>
      </c>
      <c r="CC75">
        <f t="shared" si="118"/>
        <v>1.8228419393676335E-3</v>
      </c>
      <c r="CD75">
        <f t="shared" si="118"/>
        <v>1.7619415282857996E-3</v>
      </c>
      <c r="CE75">
        <f t="shared" si="118"/>
        <v>1.7038833443375674E-3</v>
      </c>
      <c r="CF75">
        <f t="shared" si="119"/>
        <v>1.6484902079301692E-3</v>
      </c>
      <c r="CG75">
        <f t="shared" si="119"/>
        <v>1.5955991093260895E-3</v>
      </c>
      <c r="CH75">
        <f t="shared" si="119"/>
        <v>1.5450598018066956E-3</v>
      </c>
      <c r="CI75">
        <f t="shared" si="119"/>
        <v>1.4967335634966726E-3</v>
      </c>
      <c r="CJ75">
        <f t="shared" si="119"/>
        <v>1.4504921040244423E-3</v>
      </c>
      <c r="CK75">
        <f t="shared" si="119"/>
        <v>1.406216596072984E-3</v>
      </c>
      <c r="CL75">
        <f t="shared" si="119"/>
        <v>1.3637968150406318E-3</v>
      </c>
      <c r="CM75">
        <f t="shared" si="119"/>
        <v>1.3231303726286585E-3</v>
      </c>
      <c r="CN75">
        <f t="shared" si="119"/>
        <v>1.2841220323150805E-3</v>
      </c>
      <c r="CO75">
        <f t="shared" si="119"/>
        <v>1.2466830964507289E-3</v>
      </c>
      <c r="CP75">
        <f t="shared" si="120"/>
        <v>1.2107308561938009E-3</v>
      </c>
      <c r="CQ75">
        <f t="shared" si="120"/>
        <v>1.1761880967379177E-3</v>
      </c>
      <c r="CR75">
        <f t="shared" si="120"/>
        <v>7.5678162133609444E-4</v>
      </c>
      <c r="CS75">
        <f t="shared" si="120"/>
        <v>4.91222376201133E-4</v>
      </c>
      <c r="CT75">
        <f t="shared" si="120"/>
        <v>3.3996956486599829E-4</v>
      </c>
      <c r="CU75">
        <f t="shared" si="120"/>
        <v>2.3634933132792902E-4</v>
      </c>
      <c r="CV75">
        <f t="shared" si="120"/>
        <v>1.6127614844867324E-4</v>
      </c>
      <c r="CW75">
        <f t="shared" si="120"/>
        <v>1.0594609687155954E-4</v>
      </c>
      <c r="CX75">
        <f t="shared" si="120"/>
        <v>6.5386434404518813E-5</v>
      </c>
      <c r="CY75">
        <f t="shared" si="120"/>
        <v>3.6438146112836083E-5</v>
      </c>
      <c r="CZ75">
        <f t="shared" si="121"/>
        <v>1.693233049733883E-5</v>
      </c>
      <c r="DA75">
        <f t="shared" si="121"/>
        <v>5.295128351305183E-6</v>
      </c>
      <c r="DB75">
        <f t="shared" si="121"/>
        <v>3.3613474562654793E-7</v>
      </c>
      <c r="DC75">
        <f t="shared" si="121"/>
        <v>0</v>
      </c>
      <c r="DD75">
        <f t="shared" si="121"/>
        <v>0</v>
      </c>
      <c r="DE75">
        <f t="shared" si="121"/>
        <v>0</v>
      </c>
      <c r="DF75">
        <f t="shared" si="121"/>
        <v>0</v>
      </c>
      <c r="DG75">
        <f t="shared" si="121"/>
        <v>0</v>
      </c>
      <c r="DH75">
        <f t="shared" si="121"/>
        <v>0</v>
      </c>
      <c r="DI75">
        <f t="shared" si="121"/>
        <v>0</v>
      </c>
      <c r="DJ75">
        <f t="shared" si="122"/>
        <v>0</v>
      </c>
      <c r="DK75">
        <f t="shared" si="122"/>
        <v>0</v>
      </c>
      <c r="DL75">
        <f t="shared" si="122"/>
        <v>0</v>
      </c>
      <c r="DM75">
        <f t="shared" si="122"/>
        <v>0</v>
      </c>
      <c r="DN75">
        <f t="shared" si="122"/>
        <v>0</v>
      </c>
      <c r="DO75">
        <f t="shared" si="122"/>
        <v>0</v>
      </c>
      <c r="DP75">
        <f t="shared" si="122"/>
        <v>0</v>
      </c>
      <c r="DQ75">
        <f t="shared" si="122"/>
        <v>0</v>
      </c>
      <c r="DR75">
        <f t="shared" si="122"/>
        <v>0</v>
      </c>
      <c r="DS75">
        <f t="shared" si="122"/>
        <v>0</v>
      </c>
      <c r="DT75">
        <f t="shared" si="123"/>
        <v>0</v>
      </c>
      <c r="DU75">
        <f t="shared" si="123"/>
        <v>0</v>
      </c>
      <c r="DV75">
        <f t="shared" si="123"/>
        <v>0</v>
      </c>
      <c r="DW75">
        <f t="shared" si="123"/>
        <v>0</v>
      </c>
      <c r="DX75">
        <f t="shared" si="123"/>
        <v>0</v>
      </c>
      <c r="DY75">
        <f t="shared" si="123"/>
        <v>0</v>
      </c>
      <c r="DZ75">
        <f t="shared" si="123"/>
        <v>0</v>
      </c>
      <c r="EA75">
        <f t="shared" si="123"/>
        <v>0</v>
      </c>
      <c r="EB75">
        <f t="shared" si="123"/>
        <v>0</v>
      </c>
      <c r="EC75">
        <f t="shared" si="123"/>
        <v>0</v>
      </c>
      <c r="ED75">
        <f t="shared" si="124"/>
        <v>0</v>
      </c>
      <c r="EE75">
        <f t="shared" si="124"/>
        <v>0</v>
      </c>
      <c r="EF75">
        <f t="shared" si="124"/>
        <v>0</v>
      </c>
      <c r="EG75">
        <f t="shared" si="124"/>
        <v>0</v>
      </c>
      <c r="EH75">
        <f t="shared" si="124"/>
        <v>0</v>
      </c>
      <c r="EI75">
        <f t="shared" si="124"/>
        <v>0</v>
      </c>
      <c r="EJ75">
        <f t="shared" si="124"/>
        <v>0</v>
      </c>
      <c r="EK75">
        <f t="shared" si="124"/>
        <v>0</v>
      </c>
      <c r="EL75">
        <f t="shared" si="124"/>
        <v>0</v>
      </c>
      <c r="EM75">
        <f t="shared" si="124"/>
        <v>0</v>
      </c>
      <c r="EN75">
        <f t="shared" si="125"/>
        <v>0</v>
      </c>
      <c r="EO75">
        <f t="shared" si="125"/>
        <v>0</v>
      </c>
      <c r="EP75">
        <f t="shared" si="125"/>
        <v>0</v>
      </c>
      <c r="EQ75">
        <f t="shared" si="125"/>
        <v>0</v>
      </c>
      <c r="ER75">
        <f t="shared" si="125"/>
        <v>0</v>
      </c>
      <c r="ES75">
        <f t="shared" si="125"/>
        <v>0</v>
      </c>
      <c r="ET75">
        <f t="shared" si="125"/>
        <v>0</v>
      </c>
      <c r="EU75">
        <f t="shared" si="125"/>
        <v>0</v>
      </c>
      <c r="EV75">
        <f t="shared" si="125"/>
        <v>0</v>
      </c>
      <c r="EW75">
        <f t="shared" si="125"/>
        <v>0</v>
      </c>
      <c r="EX75">
        <f t="shared" si="125"/>
        <v>0</v>
      </c>
      <c r="EZ75">
        <f t="shared" si="110"/>
        <v>0.86582329474193276</v>
      </c>
      <c r="FB75">
        <f t="shared" si="108"/>
        <v>1.255615709754615E-2</v>
      </c>
      <c r="FC75">
        <f t="shared" si="109"/>
        <v>0.24841047979777059</v>
      </c>
    </row>
    <row r="76" spans="1:159" x14ac:dyDescent="0.25">
      <c r="A76">
        <v>645</v>
      </c>
      <c r="B76" s="19">
        <f>'Input spectra'!Y75</f>
        <v>5.0541723912389702E-2</v>
      </c>
      <c r="C76">
        <f>'Input spectra'!D75</f>
        <v>0</v>
      </c>
      <c r="D76">
        <f t="shared" si="111"/>
        <v>2.0653927966864227E-2</v>
      </c>
      <c r="E76">
        <f t="shared" si="111"/>
        <v>2.0400147688336225E-2</v>
      </c>
      <c r="F76">
        <f t="shared" si="111"/>
        <v>2.0148401297726146E-2</v>
      </c>
      <c r="G76">
        <f t="shared" si="111"/>
        <v>1.9898674737723342E-2</v>
      </c>
      <c r="H76">
        <f t="shared" si="111"/>
        <v>1.9650954041061652E-2</v>
      </c>
      <c r="I76">
        <f t="shared" si="111"/>
        <v>1.9405225329968811E-2</v>
      </c>
      <c r="J76">
        <f t="shared" si="111"/>
        <v>1.9161474815619063E-2</v>
      </c>
      <c r="K76">
        <f t="shared" si="111"/>
        <v>1.891968879758904E-2</v>
      </c>
      <c r="L76">
        <f t="shared" si="111"/>
        <v>1.8679853663316894E-2</v>
      </c>
      <c r="M76">
        <f t="shared" si="111"/>
        <v>1.8441955887564594E-2</v>
      </c>
      <c r="N76">
        <f t="shared" si="112"/>
        <v>1.8205982031883439E-2</v>
      </c>
      <c r="O76">
        <f t="shared" si="112"/>
        <v>1.7971918744082716E-2</v>
      </c>
      <c r="P76">
        <f t="shared" si="112"/>
        <v>1.7739752757701541E-2</v>
      </c>
      <c r="Q76">
        <f t="shared" si="112"/>
        <v>1.7509470891483827E-2</v>
      </c>
      <c r="R76">
        <f t="shared" si="112"/>
        <v>1.7281060048856309E-2</v>
      </c>
      <c r="S76">
        <f t="shared" si="112"/>
        <v>1.7054507217409778E-2</v>
      </c>
      <c r="T76">
        <f t="shared" si="112"/>
        <v>1.6829799468383286E-2</v>
      </c>
      <c r="U76">
        <f t="shared" si="112"/>
        <v>1.6606923956151459E-2</v>
      </c>
      <c r="V76">
        <f t="shared" si="112"/>
        <v>1.6385867917714878E-2</v>
      </c>
      <c r="W76">
        <f t="shared" si="112"/>
        <v>1.6166618672193434E-2</v>
      </c>
      <c r="X76">
        <f t="shared" si="113"/>
        <v>1.5949163620322712E-2</v>
      </c>
      <c r="Y76">
        <f t="shared" si="113"/>
        <v>1.5733490243953398E-2</v>
      </c>
      <c r="Z76">
        <f t="shared" si="113"/>
        <v>1.551958610555359E-2</v>
      </c>
      <c r="AA76">
        <f t="shared" si="113"/>
        <v>1.5307438847714142E-2</v>
      </c>
      <c r="AB76">
        <f t="shared" si="113"/>
        <v>1.5097036192656883E-2</v>
      </c>
      <c r="AC76">
        <f t="shared" si="113"/>
        <v>1.4888365941745812E-2</v>
      </c>
      <c r="AD76">
        <f t="shared" si="113"/>
        <v>1.4681415975001142E-2</v>
      </c>
      <c r="AE76">
        <f t="shared" si="113"/>
        <v>1.4476174250616284E-2</v>
      </c>
      <c r="AF76">
        <f t="shared" si="113"/>
        <v>1.4272628804477676E-2</v>
      </c>
      <c r="AG76">
        <f t="shared" si="113"/>
        <v>1.4070767749687449E-2</v>
      </c>
      <c r="AH76">
        <f t="shared" si="114"/>
        <v>1.3870579276088981E-2</v>
      </c>
      <c r="AI76">
        <f t="shared" si="114"/>
        <v>1.3672051649795233E-2</v>
      </c>
      <c r="AJ76">
        <f t="shared" si="114"/>
        <v>1.3475173212719899E-2</v>
      </c>
      <c r="AK76">
        <f t="shared" si="114"/>
        <v>1.3279932382111337E-2</v>
      </c>
      <c r="AL76">
        <f t="shared" si="114"/>
        <v>1.3086317650089302E-2</v>
      </c>
      <c r="AM76">
        <f t="shared" si="114"/>
        <v>1.2894317583184408E-2</v>
      </c>
      <c r="AN76">
        <f t="shared" si="114"/>
        <v>1.2703920821880328E-2</v>
      </c>
      <c r="AO76">
        <f t="shared" si="114"/>
        <v>1.2515116080158747E-2</v>
      </c>
      <c r="AP76">
        <f t="shared" si="114"/>
        <v>1.2327892145046997E-2</v>
      </c>
      <c r="AQ76">
        <f t="shared" si="114"/>
        <v>1.2142237876168385E-2</v>
      </c>
      <c r="AR76">
        <f t="shared" si="115"/>
        <v>1.1958142205295222E-2</v>
      </c>
      <c r="AS76">
        <f t="shared" si="115"/>
        <v>1.1775594135904498E-2</v>
      </c>
      <c r="AT76">
        <f t="shared" si="115"/>
        <v>1.1594582742736184E-2</v>
      </c>
      <c r="AU76">
        <f t="shared" si="115"/>
        <v>1.1415097171354225E-2</v>
      </c>
      <c r="AV76">
        <f t="shared" si="115"/>
        <v>1.123712663771006E-2</v>
      </c>
      <c r="AW76">
        <f t="shared" si="115"/>
        <v>1.106066042770883E-2</v>
      </c>
      <c r="AX76">
        <f t="shared" si="115"/>
        <v>9.8264737673705409E-3</v>
      </c>
      <c r="AY76">
        <f t="shared" si="115"/>
        <v>8.3915951941494656E-3</v>
      </c>
      <c r="AZ76">
        <f t="shared" si="115"/>
        <v>7.5496428531250841E-3</v>
      </c>
      <c r="BA76">
        <f t="shared" si="115"/>
        <v>6.9116235566163324E-3</v>
      </c>
      <c r="BB76">
        <f t="shared" si="116"/>
        <v>6.3902048201959728E-3</v>
      </c>
      <c r="BC76">
        <f t="shared" si="116"/>
        <v>5.9475069752475624E-3</v>
      </c>
      <c r="BD76">
        <f t="shared" si="116"/>
        <v>5.5627622299346804E-3</v>
      </c>
      <c r="BE76">
        <f t="shared" si="116"/>
        <v>5.2230171022556648E-3</v>
      </c>
      <c r="BF76">
        <f t="shared" si="116"/>
        <v>4.9194967435925718E-3</v>
      </c>
      <c r="BG76">
        <f t="shared" si="116"/>
        <v>4.6459053699252238E-3</v>
      </c>
      <c r="BH76">
        <f t="shared" si="116"/>
        <v>4.3975309708592404E-3</v>
      </c>
      <c r="BI76">
        <f t="shared" si="116"/>
        <v>4.1707311489772312E-3</v>
      </c>
      <c r="BJ76">
        <f t="shared" si="116"/>
        <v>3.9626177975691703E-3</v>
      </c>
      <c r="BK76">
        <f t="shared" si="116"/>
        <v>3.7708534523886801E-3</v>
      </c>
      <c r="BL76">
        <f t="shared" si="117"/>
        <v>3.5935141450050396E-3</v>
      </c>
      <c r="BM76">
        <f t="shared" si="117"/>
        <v>3.4289937930282346E-3</v>
      </c>
      <c r="BN76">
        <f t="shared" si="117"/>
        <v>3.2759355843907326E-3</v>
      </c>
      <c r="BO76">
        <f t="shared" si="117"/>
        <v>3.133181502930996E-3</v>
      </c>
      <c r="BP76">
        <f t="shared" si="117"/>
        <v>2.9997344011528969E-3</v>
      </c>
      <c r="BQ76">
        <f t="shared" si="117"/>
        <v>2.8747289697338262E-3</v>
      </c>
      <c r="BR76">
        <f t="shared" si="117"/>
        <v>2.7574091541740565E-3</v>
      </c>
      <c r="BS76">
        <f t="shared" si="117"/>
        <v>2.6471103339357001E-3</v>
      </c>
      <c r="BT76">
        <f t="shared" si="117"/>
        <v>2.5432450800474309E-3</v>
      </c>
      <c r="BU76">
        <f t="shared" si="117"/>
        <v>2.4452916427324103E-3</v>
      </c>
      <c r="BV76">
        <f t="shared" si="118"/>
        <v>2.3527845504326406E-3</v>
      </c>
      <c r="BW76">
        <f t="shared" si="118"/>
        <v>2.2653068620478068E-3</v>
      </c>
      <c r="BX76">
        <f t="shared" si="118"/>
        <v>2.1824837281882552E-3</v>
      </c>
      <c r="BY76">
        <f t="shared" si="118"/>
        <v>2.1039769995066099E-3</v>
      </c>
      <c r="BZ76">
        <f t="shared" si="118"/>
        <v>2.0294806804098697E-3</v>
      </c>
      <c r="CA76">
        <f t="shared" si="118"/>
        <v>1.9587170711489249E-3</v>
      </c>
      <c r="CB76">
        <f t="shared" si="118"/>
        <v>1.89143347485126E-3</v>
      </c>
      <c r="CC76">
        <f t="shared" si="118"/>
        <v>1.8273993715591612E-3</v>
      </c>
      <c r="CD76">
        <f t="shared" si="118"/>
        <v>1.7664039809030983E-3</v>
      </c>
      <c r="CE76">
        <f t="shared" si="118"/>
        <v>1.7082541502020923E-3</v>
      </c>
      <c r="CF76">
        <f t="shared" si="119"/>
        <v>1.652772516637093E-3</v>
      </c>
      <c r="CG76">
        <f t="shared" si="119"/>
        <v>1.5997959014889013E-3</v>
      </c>
      <c r="CH76">
        <f t="shared" si="119"/>
        <v>1.5491739018575628E-3</v>
      </c>
      <c r="CI76">
        <f t="shared" si="119"/>
        <v>1.5007676512229021E-3</v>
      </c>
      <c r="CJ76">
        <f t="shared" si="119"/>
        <v>1.4544487249947542E-3</v>
      </c>
      <c r="CK76">
        <f t="shared" si="119"/>
        <v>1.410098171085191E-3</v>
      </c>
      <c r="CL76">
        <f t="shared" si="119"/>
        <v>1.3676056487038613E-3</v>
      </c>
      <c r="CM76">
        <f t="shared" si="119"/>
        <v>1.3268686611777696E-3</v>
      </c>
      <c r="CN76">
        <f t="shared" si="119"/>
        <v>1.2877918707418807E-3</v>
      </c>
      <c r="CO76">
        <f t="shared" si="119"/>
        <v>1.2502864850255581E-3</v>
      </c>
      <c r="CP76">
        <f t="shared" si="120"/>
        <v>1.2142697064416593E-3</v>
      </c>
      <c r="CQ76">
        <f t="shared" si="120"/>
        <v>1.1796642369253159E-3</v>
      </c>
      <c r="CR76">
        <f t="shared" si="120"/>
        <v>7.5904285040389241E-4</v>
      </c>
      <c r="CS76">
        <f t="shared" si="120"/>
        <v>4.9270610419716498E-4</v>
      </c>
      <c r="CT76">
        <f t="shared" si="120"/>
        <v>3.4100749504484019E-4</v>
      </c>
      <c r="CU76">
        <f t="shared" si="120"/>
        <v>2.3707859616794224E-4</v>
      </c>
      <c r="CV76">
        <f t="shared" si="120"/>
        <v>1.6177901843314742E-4</v>
      </c>
      <c r="CW76">
        <f t="shared" si="120"/>
        <v>1.0627989052831638E-4</v>
      </c>
      <c r="CX76">
        <f t="shared" si="120"/>
        <v>6.5594567987316708E-5</v>
      </c>
      <c r="CY76">
        <f t="shared" si="120"/>
        <v>3.6555318949056753E-5</v>
      </c>
      <c r="CZ76">
        <f t="shared" si="121"/>
        <v>1.6987330062673162E-5</v>
      </c>
      <c r="DA76">
        <f t="shared" si="121"/>
        <v>5.3125002557444854E-6</v>
      </c>
      <c r="DB76">
        <f t="shared" si="121"/>
        <v>3.372484506814096E-7</v>
      </c>
      <c r="DC76">
        <f t="shared" si="121"/>
        <v>0</v>
      </c>
      <c r="DD76">
        <f t="shared" si="121"/>
        <v>0</v>
      </c>
      <c r="DE76">
        <f t="shared" si="121"/>
        <v>0</v>
      </c>
      <c r="DF76">
        <f t="shared" si="121"/>
        <v>0</v>
      </c>
      <c r="DG76">
        <f t="shared" si="121"/>
        <v>0</v>
      </c>
      <c r="DH76">
        <f t="shared" si="121"/>
        <v>0</v>
      </c>
      <c r="DI76">
        <f t="shared" si="121"/>
        <v>0</v>
      </c>
      <c r="DJ76">
        <f t="shared" si="122"/>
        <v>0</v>
      </c>
      <c r="DK76">
        <f t="shared" si="122"/>
        <v>0</v>
      </c>
      <c r="DL76">
        <f t="shared" si="122"/>
        <v>0</v>
      </c>
      <c r="DM76">
        <f t="shared" si="122"/>
        <v>0</v>
      </c>
      <c r="DN76">
        <f t="shared" si="122"/>
        <v>0</v>
      </c>
      <c r="DO76">
        <f t="shared" si="122"/>
        <v>0</v>
      </c>
      <c r="DP76">
        <f t="shared" si="122"/>
        <v>0</v>
      </c>
      <c r="DQ76">
        <f t="shared" si="122"/>
        <v>0</v>
      </c>
      <c r="DR76">
        <f t="shared" si="122"/>
        <v>0</v>
      </c>
      <c r="DS76">
        <f t="shared" si="122"/>
        <v>0</v>
      </c>
      <c r="DT76">
        <f t="shared" si="123"/>
        <v>0</v>
      </c>
      <c r="DU76">
        <f t="shared" si="123"/>
        <v>0</v>
      </c>
      <c r="DV76">
        <f t="shared" si="123"/>
        <v>0</v>
      </c>
      <c r="DW76">
        <f t="shared" si="123"/>
        <v>0</v>
      </c>
      <c r="DX76">
        <f t="shared" si="123"/>
        <v>0</v>
      </c>
      <c r="DY76">
        <f t="shared" si="123"/>
        <v>0</v>
      </c>
      <c r="DZ76">
        <f t="shared" si="123"/>
        <v>0</v>
      </c>
      <c r="EA76">
        <f t="shared" si="123"/>
        <v>0</v>
      </c>
      <c r="EB76">
        <f t="shared" si="123"/>
        <v>0</v>
      </c>
      <c r="EC76">
        <f t="shared" si="123"/>
        <v>0</v>
      </c>
      <c r="ED76">
        <f t="shared" si="124"/>
        <v>0</v>
      </c>
      <c r="EE76">
        <f t="shared" si="124"/>
        <v>0</v>
      </c>
      <c r="EF76">
        <f t="shared" si="124"/>
        <v>0</v>
      </c>
      <c r="EG76">
        <f t="shared" si="124"/>
        <v>0</v>
      </c>
      <c r="EH76">
        <f t="shared" si="124"/>
        <v>0</v>
      </c>
      <c r="EI76">
        <f t="shared" si="124"/>
        <v>0</v>
      </c>
      <c r="EJ76">
        <f t="shared" si="124"/>
        <v>0</v>
      </c>
      <c r="EK76">
        <f t="shared" si="124"/>
        <v>0</v>
      </c>
      <c r="EL76">
        <f t="shared" si="124"/>
        <v>0</v>
      </c>
      <c r="EM76">
        <f t="shared" si="124"/>
        <v>0</v>
      </c>
      <c r="EN76">
        <f t="shared" si="125"/>
        <v>0</v>
      </c>
      <c r="EO76">
        <f t="shared" si="125"/>
        <v>0</v>
      </c>
      <c r="EP76">
        <f t="shared" si="125"/>
        <v>0</v>
      </c>
      <c r="EQ76">
        <f t="shared" si="125"/>
        <v>0</v>
      </c>
      <c r="ER76">
        <f t="shared" si="125"/>
        <v>0</v>
      </c>
      <c r="ES76">
        <f t="shared" si="125"/>
        <v>0</v>
      </c>
      <c r="ET76">
        <f t="shared" si="125"/>
        <v>0</v>
      </c>
      <c r="EU76">
        <f t="shared" si="125"/>
        <v>0</v>
      </c>
      <c r="EV76">
        <f t="shared" si="125"/>
        <v>0</v>
      </c>
      <c r="EW76">
        <f t="shared" si="125"/>
        <v>0</v>
      </c>
      <c r="EX76">
        <f t="shared" si="125"/>
        <v>0</v>
      </c>
      <c r="EZ76">
        <f t="shared" si="110"/>
        <v>0.86658858751668444</v>
      </c>
      <c r="FB76">
        <f t="shared" si="108"/>
        <v>1.2477113274087459E-2</v>
      </c>
      <c r="FC76">
        <f t="shared" si="109"/>
        <v>0.24842061315300354</v>
      </c>
    </row>
    <row r="77" spans="1:159" x14ac:dyDescent="0.25">
      <c r="A77">
        <v>650</v>
      </c>
      <c r="B77" s="19">
        <f>'Input spectra'!Y76</f>
        <v>5.0217430493015199E-2</v>
      </c>
      <c r="C77">
        <f>'Input spectra'!D76</f>
        <v>0</v>
      </c>
      <c r="D77">
        <f t="shared" si="111"/>
        <v>2.0653927966864227E-2</v>
      </c>
      <c r="E77">
        <f t="shared" si="111"/>
        <v>2.0400809262428331E-2</v>
      </c>
      <c r="F77">
        <f t="shared" si="111"/>
        <v>2.0149708138896039E-2</v>
      </c>
      <c r="G77">
        <f t="shared" si="111"/>
        <v>1.9900610734677991E-2</v>
      </c>
      <c r="H77">
        <f t="shared" si="111"/>
        <v>1.9653503276430107E-2</v>
      </c>
      <c r="I77">
        <f t="shared" si="111"/>
        <v>1.9408372078517373E-2</v>
      </c>
      <c r="J77">
        <f t="shared" si="111"/>
        <v>1.9165203542480705E-2</v>
      </c>
      <c r="K77">
        <f t="shared" si="111"/>
        <v>1.8923984156506986E-2</v>
      </c>
      <c r="L77">
        <f t="shared" si="111"/>
        <v>1.868470049490226E-2</v>
      </c>
      <c r="M77">
        <f t="shared" si="111"/>
        <v>1.8447339217567964E-2</v>
      </c>
      <c r="N77">
        <f t="shared" si="112"/>
        <v>1.8211887069480296E-2</v>
      </c>
      <c r="O77">
        <f t="shared" si="112"/>
        <v>1.797833088017263E-2</v>
      </c>
      <c r="P77">
        <f t="shared" si="112"/>
        <v>1.7746657563220983E-2</v>
      </c>
      <c r="Q77">
        <f t="shared" si="112"/>
        <v>1.7516854115732537E-2</v>
      </c>
      <c r="R77">
        <f t="shared" si="112"/>
        <v>1.7288907617837121E-2</v>
      </c>
      <c r="S77">
        <f t="shared" si="112"/>
        <v>1.7062805232181764E-2</v>
      </c>
      <c r="T77">
        <f t="shared" si="112"/>
        <v>1.6838534203428176E-2</v>
      </c>
      <c r="U77">
        <f t="shared" si="112"/>
        <v>1.661608185775321E-2</v>
      </c>
      <c r="V77">
        <f t="shared" si="112"/>
        <v>1.6395435602352276E-2</v>
      </c>
      <c r="W77">
        <f t="shared" si="112"/>
        <v>1.6176582924945674E-2</v>
      </c>
      <c r="X77">
        <f t="shared" si="113"/>
        <v>1.5959511393287842E-2</v>
      </c>
      <c r="Y77">
        <f t="shared" si="113"/>
        <v>1.5744208654679518E-2</v>
      </c>
      <c r="Z77">
        <f t="shared" si="113"/>
        <v>1.5530662435482746E-2</v>
      </c>
      <c r="AA77">
        <f t="shared" si="113"/>
        <v>1.5318860540638773E-2</v>
      </c>
      <c r="AB77">
        <f t="shared" si="113"/>
        <v>1.5108790853188789E-2</v>
      </c>
      <c r="AC77">
        <f t="shared" si="113"/>
        <v>1.4900441333797488E-2</v>
      </c>
      <c r="AD77">
        <f t="shared" si="113"/>
        <v>1.4693800020279434E-2</v>
      </c>
      <c r="AE77">
        <f t="shared" si="113"/>
        <v>1.448885502712826E-2</v>
      </c>
      <c r="AF77">
        <f t="shared" si="113"/>
        <v>1.4285594545048607E-2</v>
      </c>
      <c r="AG77">
        <f t="shared" si="113"/>
        <v>1.4084006840490847E-2</v>
      </c>
      <c r="AH77">
        <f t="shared" si="114"/>
        <v>1.3884080255188554E-2</v>
      </c>
      <c r="AI77">
        <f t="shared" si="114"/>
        <v>1.368580320569872E-2</v>
      </c>
      <c r="AJ77">
        <f t="shared" si="114"/>
        <v>1.3489164182944656E-2</v>
      </c>
      <c r="AK77">
        <f t="shared" si="114"/>
        <v>1.3294151751761621E-2</v>
      </c>
      <c r="AL77">
        <f t="shared" si="114"/>
        <v>1.3100754550445138E-2</v>
      </c>
      <c r="AM77">
        <f t="shared" si="114"/>
        <v>1.2908961290301977E-2</v>
      </c>
      <c r="AN77">
        <f t="shared" si="114"/>
        <v>1.271876075520376E-2</v>
      </c>
      <c r="AO77">
        <f t="shared" si="114"/>
        <v>1.2530141801143277E-2</v>
      </c>
      <c r="AP77">
        <f t="shared" si="114"/>
        <v>1.2343093355793356E-2</v>
      </c>
      <c r="AQ77">
        <f t="shared" si="114"/>
        <v>1.2157604418068377E-2</v>
      </c>
      <c r="AR77">
        <f t="shared" si="115"/>
        <v>1.1973664057688384E-2</v>
      </c>
      <c r="AS77">
        <f t="shared" si="115"/>
        <v>1.1791261414745761E-2</v>
      </c>
      <c r="AT77">
        <f t="shared" si="115"/>
        <v>1.1610385699274466E-2</v>
      </c>
      <c r="AU77">
        <f t="shared" si="115"/>
        <v>1.1431026190821859E-2</v>
      </c>
      <c r="AV77">
        <f t="shared" si="115"/>
        <v>1.1253172238022998E-2</v>
      </c>
      <c r="AW77">
        <f t="shared" si="115"/>
        <v>1.1076813258177515E-2</v>
      </c>
      <c r="AX77">
        <f t="shared" si="115"/>
        <v>9.8411433459007751E-3</v>
      </c>
      <c r="AY77">
        <f t="shared" si="115"/>
        <v>8.404395240220356E-3</v>
      </c>
      <c r="AZ77">
        <f t="shared" si="115"/>
        <v>7.5614038419576975E-3</v>
      </c>
      <c r="BA77">
        <f t="shared" si="115"/>
        <v>6.9226151180859291E-3</v>
      </c>
      <c r="BB77">
        <f t="shared" si="116"/>
        <v>6.4005747320175959E-3</v>
      </c>
      <c r="BC77">
        <f t="shared" si="116"/>
        <v>5.957351674666299E-3</v>
      </c>
      <c r="BD77">
        <f t="shared" si="116"/>
        <v>5.5721507731415695E-3</v>
      </c>
      <c r="BE77">
        <f t="shared" si="116"/>
        <v>5.2320019087853126E-3</v>
      </c>
      <c r="BF77">
        <f t="shared" si="116"/>
        <v>4.9281192374488435E-3</v>
      </c>
      <c r="BG77">
        <f t="shared" si="116"/>
        <v>4.6541992652413249E-3</v>
      </c>
      <c r="BH77">
        <f t="shared" si="116"/>
        <v>4.4055243327974138E-3</v>
      </c>
      <c r="BI77">
        <f t="shared" si="116"/>
        <v>4.1784477605460082E-3</v>
      </c>
      <c r="BJ77">
        <f t="shared" si="116"/>
        <v>3.9700781065005603E-3</v>
      </c>
      <c r="BK77">
        <f t="shared" si="116"/>
        <v>3.778075250495463E-3</v>
      </c>
      <c r="BL77">
        <f t="shared" si="117"/>
        <v>3.6005130698506245E-3</v>
      </c>
      <c r="BM77">
        <f t="shared" si="117"/>
        <v>3.4357837074290732E-3</v>
      </c>
      <c r="BN77">
        <f t="shared" si="117"/>
        <v>3.282528869446672E-3</v>
      </c>
      <c r="BO77">
        <f t="shared" si="117"/>
        <v>3.1395892883119905E-3</v>
      </c>
      <c r="BP77">
        <f t="shared" si="117"/>
        <v>3.0059667488730743E-3</v>
      </c>
      <c r="BQ77">
        <f t="shared" si="117"/>
        <v>2.8807950227941769E-3</v>
      </c>
      <c r="BR77">
        <f t="shared" si="117"/>
        <v>2.7633172582294595E-3</v>
      </c>
      <c r="BS77">
        <f t="shared" si="117"/>
        <v>2.6528681379437377E-3</v>
      </c>
      <c r="BT77">
        <f t="shared" si="117"/>
        <v>2.5488596203255215E-3</v>
      </c>
      <c r="BU77">
        <f t="shared" si="117"/>
        <v>2.4507694137629234E-3</v>
      </c>
      <c r="BV77">
        <f t="shared" si="118"/>
        <v>2.3581315649705559E-3</v>
      </c>
      <c r="BW77">
        <f t="shared" si="118"/>
        <v>2.2705287025094473E-3</v>
      </c>
      <c r="BX77">
        <f t="shared" si="118"/>
        <v>2.1875855908709595E-3</v>
      </c>
      <c r="BY77">
        <f t="shared" si="118"/>
        <v>2.1089637328660675E-3</v>
      </c>
      <c r="BZ77">
        <f t="shared" si="118"/>
        <v>2.0343568183753447E-3</v>
      </c>
      <c r="CA77">
        <f t="shared" si="118"/>
        <v>1.9634868622665194E-3</v>
      </c>
      <c r="CB77">
        <f t="shared" si="118"/>
        <v>1.8961009078973291E-3</v>
      </c>
      <c r="CC77">
        <f t="shared" si="118"/>
        <v>1.8319681981495857E-3</v>
      </c>
      <c r="CD77">
        <f t="shared" si="118"/>
        <v>1.770877735531868E-3</v>
      </c>
      <c r="CE77">
        <f t="shared" si="118"/>
        <v>1.7126361680688772E-3</v>
      </c>
      <c r="CF77">
        <f t="shared" si="119"/>
        <v>1.6570659495640911E-3</v>
      </c>
      <c r="CG77">
        <f t="shared" si="119"/>
        <v>1.6040037321790963E-3</v>
      </c>
      <c r="CH77">
        <f t="shared" si="119"/>
        <v>1.5532989567072094E-3</v>
      </c>
      <c r="CI77">
        <f t="shared" si="119"/>
        <v>1.5048126118687893E-3</v>
      </c>
      <c r="CJ77">
        <f t="shared" si="119"/>
        <v>1.4584161387501222E-3</v>
      </c>
      <c r="CK77">
        <f t="shared" si="119"/>
        <v>1.4139904603960478E-3</v>
      </c>
      <c r="CL77">
        <f t="shared" si="119"/>
        <v>1.3714251197389604E-3</v>
      </c>
      <c r="CM77">
        <f t="shared" si="119"/>
        <v>1.3306175116500041E-3</v>
      </c>
      <c r="CN77">
        <f t="shared" si="119"/>
        <v>1.2914721970457999E-3</v>
      </c>
      <c r="CO77">
        <f t="shared" si="119"/>
        <v>1.2539002887646416E-3</v>
      </c>
      <c r="CP77">
        <f t="shared" si="120"/>
        <v>1.2178189004096052E-3</v>
      </c>
      <c r="CQ77">
        <f t="shared" si="120"/>
        <v>1.1831506505975736E-3</v>
      </c>
      <c r="CR77">
        <f t="shared" si="120"/>
        <v>7.6131083592130989E-4</v>
      </c>
      <c r="CS77">
        <f t="shared" si="120"/>
        <v>4.9419431376584739E-4</v>
      </c>
      <c r="CT77">
        <f t="shared" si="120"/>
        <v>3.4204859403397448E-4</v>
      </c>
      <c r="CU77">
        <f t="shared" si="120"/>
        <v>2.3781011118232211E-4</v>
      </c>
      <c r="CV77">
        <f t="shared" si="120"/>
        <v>1.6228345640038747E-4</v>
      </c>
      <c r="CW77">
        <f t="shared" si="120"/>
        <v>1.0661473583500266E-4</v>
      </c>
      <c r="CX77">
        <f t="shared" si="120"/>
        <v>6.5803364086562948E-5</v>
      </c>
      <c r="CY77">
        <f t="shared" si="120"/>
        <v>3.6672868573753622E-5</v>
      </c>
      <c r="CZ77">
        <f t="shared" si="121"/>
        <v>1.7042508277496274E-5</v>
      </c>
      <c r="DA77">
        <f t="shared" si="121"/>
        <v>5.3299291527709078E-6</v>
      </c>
      <c r="DB77">
        <f t="shared" si="121"/>
        <v>3.3836584574144171E-7</v>
      </c>
      <c r="DC77">
        <f t="shared" si="121"/>
        <v>0</v>
      </c>
      <c r="DD77">
        <f t="shared" si="121"/>
        <v>0</v>
      </c>
      <c r="DE77">
        <f t="shared" si="121"/>
        <v>0</v>
      </c>
      <c r="DF77">
        <f t="shared" si="121"/>
        <v>0</v>
      </c>
      <c r="DG77">
        <f t="shared" si="121"/>
        <v>0</v>
      </c>
      <c r="DH77">
        <f t="shared" si="121"/>
        <v>0</v>
      </c>
      <c r="DI77">
        <f t="shared" si="121"/>
        <v>0</v>
      </c>
      <c r="DJ77">
        <f t="shared" si="122"/>
        <v>0</v>
      </c>
      <c r="DK77">
        <f t="shared" si="122"/>
        <v>0</v>
      </c>
      <c r="DL77">
        <f t="shared" si="122"/>
        <v>0</v>
      </c>
      <c r="DM77">
        <f t="shared" si="122"/>
        <v>0</v>
      </c>
      <c r="DN77">
        <f t="shared" si="122"/>
        <v>0</v>
      </c>
      <c r="DO77">
        <f t="shared" si="122"/>
        <v>0</v>
      </c>
      <c r="DP77">
        <f t="shared" si="122"/>
        <v>0</v>
      </c>
      <c r="DQ77">
        <f t="shared" si="122"/>
        <v>0</v>
      </c>
      <c r="DR77">
        <f t="shared" si="122"/>
        <v>0</v>
      </c>
      <c r="DS77">
        <f t="shared" si="122"/>
        <v>0</v>
      </c>
      <c r="DT77">
        <f t="shared" si="123"/>
        <v>0</v>
      </c>
      <c r="DU77">
        <f t="shared" si="123"/>
        <v>0</v>
      </c>
      <c r="DV77">
        <f t="shared" si="123"/>
        <v>0</v>
      </c>
      <c r="DW77">
        <f t="shared" si="123"/>
        <v>0</v>
      </c>
      <c r="DX77">
        <f t="shared" si="123"/>
        <v>0</v>
      </c>
      <c r="DY77">
        <f t="shared" si="123"/>
        <v>0</v>
      </c>
      <c r="DZ77">
        <f t="shared" si="123"/>
        <v>0</v>
      </c>
      <c r="EA77">
        <f t="shared" si="123"/>
        <v>0</v>
      </c>
      <c r="EB77">
        <f t="shared" si="123"/>
        <v>0</v>
      </c>
      <c r="EC77">
        <f t="shared" si="123"/>
        <v>0</v>
      </c>
      <c r="ED77">
        <f t="shared" si="124"/>
        <v>0</v>
      </c>
      <c r="EE77">
        <f t="shared" si="124"/>
        <v>0</v>
      </c>
      <c r="EF77">
        <f t="shared" si="124"/>
        <v>0</v>
      </c>
      <c r="EG77">
        <f t="shared" si="124"/>
        <v>0</v>
      </c>
      <c r="EH77">
        <f t="shared" si="124"/>
        <v>0</v>
      </c>
      <c r="EI77">
        <f t="shared" si="124"/>
        <v>0</v>
      </c>
      <c r="EJ77">
        <f t="shared" si="124"/>
        <v>0</v>
      </c>
      <c r="EK77">
        <f t="shared" si="124"/>
        <v>0</v>
      </c>
      <c r="EL77">
        <f t="shared" si="124"/>
        <v>0</v>
      </c>
      <c r="EM77">
        <f t="shared" si="124"/>
        <v>0</v>
      </c>
      <c r="EN77">
        <f t="shared" si="125"/>
        <v>0</v>
      </c>
      <c r="EO77">
        <f t="shared" si="125"/>
        <v>0</v>
      </c>
      <c r="EP77">
        <f t="shared" si="125"/>
        <v>0</v>
      </c>
      <c r="EQ77">
        <f t="shared" si="125"/>
        <v>0</v>
      </c>
      <c r="ER77">
        <f t="shared" si="125"/>
        <v>0</v>
      </c>
      <c r="ES77">
        <f t="shared" si="125"/>
        <v>0</v>
      </c>
      <c r="ET77">
        <f t="shared" si="125"/>
        <v>0</v>
      </c>
      <c r="EU77">
        <f t="shared" si="125"/>
        <v>0</v>
      </c>
      <c r="EV77">
        <f t="shared" si="125"/>
        <v>0</v>
      </c>
      <c r="EW77">
        <f t="shared" si="125"/>
        <v>0</v>
      </c>
      <c r="EX77">
        <f t="shared" si="125"/>
        <v>0</v>
      </c>
      <c r="EZ77">
        <f t="shared" si="110"/>
        <v>0.86735493561270505</v>
      </c>
      <c r="FB77">
        <f t="shared" si="108"/>
        <v>1.2398056632893673E-2</v>
      </c>
      <c r="FC77">
        <f t="shared" si="109"/>
        <v>0.24843074651861138</v>
      </c>
    </row>
    <row r="78" spans="1:159" x14ac:dyDescent="0.25">
      <c r="A78">
        <v>655</v>
      </c>
      <c r="B78" s="19">
        <f>'Input spectra'!Y77</f>
        <v>4.9893137073640799E-2</v>
      </c>
      <c r="C78">
        <f>'Input spectra'!D77</f>
        <v>0</v>
      </c>
      <c r="D78">
        <f t="shared" si="111"/>
        <v>2.0653927966864227E-2</v>
      </c>
      <c r="E78">
        <f t="shared" si="111"/>
        <v>2.0401470857975199E-2</v>
      </c>
      <c r="F78">
        <f t="shared" si="111"/>
        <v>2.0151015064828682E-2</v>
      </c>
      <c r="G78">
        <f t="shared" si="111"/>
        <v>1.9902546919991122E-2</v>
      </c>
      <c r="H78">
        <f t="shared" si="111"/>
        <v>1.9656052842500112E-2</v>
      </c>
      <c r="I78">
        <f t="shared" si="111"/>
        <v>1.9411519337342226E-2</v>
      </c>
      <c r="J78">
        <f t="shared" si="111"/>
        <v>1.9168932994933881E-2</v>
      </c>
      <c r="K78">
        <f t="shared" si="111"/>
        <v>1.8928280490605253E-2</v>
      </c>
      <c r="L78">
        <f t="shared" si="111"/>
        <v>1.8689548584087216E-2</v>
      </c>
      <c r="M78">
        <f t="shared" si="111"/>
        <v>1.8452724119001281E-2</v>
      </c>
      <c r="N78">
        <f t="shared" si="112"/>
        <v>1.8217794022352525E-2</v>
      </c>
      <c r="O78">
        <f t="shared" si="112"/>
        <v>1.7984745304025457E-2</v>
      </c>
      <c r="P78">
        <f t="shared" si="112"/>
        <v>1.7753565056282911E-2</v>
      </c>
      <c r="Q78">
        <f t="shared" si="112"/>
        <v>1.7524240453267802E-2</v>
      </c>
      <c r="R78">
        <f t="shared" si="112"/>
        <v>1.7296758750507815E-2</v>
      </c>
      <c r="S78">
        <f t="shared" si="112"/>
        <v>1.7071107284423032E-2</v>
      </c>
      <c r="T78">
        <f t="shared" si="112"/>
        <v>1.6847273471836427E-2</v>
      </c>
      <c r="U78">
        <f t="shared" si="112"/>
        <v>1.6625244809487176E-2</v>
      </c>
      <c r="V78">
        <f t="shared" si="112"/>
        <v>1.6405008873546924E-2</v>
      </c>
      <c r="W78">
        <f t="shared" si="112"/>
        <v>1.6186553319138795E-2</v>
      </c>
      <c r="X78">
        <f t="shared" si="113"/>
        <v>1.5969865879859265E-2</v>
      </c>
      <c r="Y78">
        <f t="shared" si="113"/>
        <v>1.5754934367302846E-2</v>
      </c>
      <c r="Z78">
        <f t="shared" si="113"/>
        <v>1.5541746670589517E-2</v>
      </c>
      <c r="AA78">
        <f t="shared" si="113"/>
        <v>1.5330290755894968E-2</v>
      </c>
      <c r="AB78">
        <f t="shared" si="113"/>
        <v>1.5120554665983589E-2</v>
      </c>
      <c r="AC78">
        <f t="shared" si="113"/>
        <v>1.4912526519744189E-2</v>
      </c>
      <c r="AD78">
        <f t="shared" si="113"/>
        <v>1.4706194511728424E-2</v>
      </c>
      <c r="AE78">
        <f t="shared" si="113"/>
        <v>1.4501546911691995E-2</v>
      </c>
      <c r="AF78">
        <f t="shared" si="113"/>
        <v>1.4298572064138466E-2</v>
      </c>
      <c r="AG78">
        <f t="shared" si="113"/>
        <v>1.4097258387865795E-2</v>
      </c>
      <c r="AH78">
        <f t="shared" si="114"/>
        <v>1.3897594375515541E-2</v>
      </c>
      <c r="AI78">
        <f t="shared" si="114"/>
        <v>1.3699568593124685E-2</v>
      </c>
      <c r="AJ78">
        <f t="shared" si="114"/>
        <v>1.3503169679680108E-2</v>
      </c>
      <c r="AK78">
        <f t="shared" si="114"/>
        <v>1.3308386346675661E-2</v>
      </c>
      <c r="AL78">
        <f t="shared" si="114"/>
        <v>1.3115207377671878E-2</v>
      </c>
      <c r="AM78">
        <f t="shared" si="114"/>
        <v>1.2923621627858237E-2</v>
      </c>
      <c r="AN78">
        <f t="shared" si="114"/>
        <v>1.2733618023617992E-2</v>
      </c>
      <c r="AO78">
        <f t="shared" si="114"/>
        <v>1.25451855620956E-2</v>
      </c>
      <c r="AP78">
        <f t="shared" si="114"/>
        <v>1.2358313310766658E-2</v>
      </c>
      <c r="AQ78">
        <f t="shared" si="114"/>
        <v>1.2172990407010366E-2</v>
      </c>
      <c r="AR78">
        <f t="shared" si="115"/>
        <v>1.1989206057684536E-2</v>
      </c>
      <c r="AS78">
        <f t="shared" si="115"/>
        <v>1.1806949538703067E-2</v>
      </c>
      <c r="AT78">
        <f t="shared" si="115"/>
        <v>1.1626210194615896E-2</v>
      </c>
      <c r="AU78">
        <f t="shared" si="115"/>
        <v>1.1446977438191482E-2</v>
      </c>
      <c r="AV78">
        <f t="shared" si="115"/>
        <v>1.126924075000167E-2</v>
      </c>
      <c r="AW78">
        <f t="shared" si="115"/>
        <v>1.1092989678009044E-2</v>
      </c>
      <c r="AX78">
        <f t="shared" si="115"/>
        <v>9.8558348241011545E-3</v>
      </c>
      <c r="AY78">
        <f t="shared" si="115"/>
        <v>8.4172148107291636E-3</v>
      </c>
      <c r="AZ78">
        <f t="shared" si="115"/>
        <v>7.5731831523004793E-3</v>
      </c>
      <c r="BA78">
        <f t="shared" si="115"/>
        <v>6.9336241594461093E-3</v>
      </c>
      <c r="BB78">
        <f t="shared" si="116"/>
        <v>6.4109614719494584E-3</v>
      </c>
      <c r="BC78">
        <f t="shared" si="116"/>
        <v>5.9672126696702337E-3</v>
      </c>
      <c r="BD78">
        <f t="shared" si="116"/>
        <v>5.5815551618474887E-3</v>
      </c>
      <c r="BE78">
        <f t="shared" si="116"/>
        <v>5.2410021712759091E-3</v>
      </c>
      <c r="BF78">
        <f t="shared" si="116"/>
        <v>4.9367568441111929E-3</v>
      </c>
      <c r="BG78">
        <f t="shared" si="116"/>
        <v>4.6625079668640608E-3</v>
      </c>
      <c r="BH78">
        <f t="shared" si="116"/>
        <v>4.4135322242148528E-3</v>
      </c>
      <c r="BI78">
        <f t="shared" si="116"/>
        <v>4.1861786492503675E-3</v>
      </c>
      <c r="BJ78">
        <f t="shared" si="116"/>
        <v>3.9775524607454744E-3</v>
      </c>
      <c r="BK78">
        <f t="shared" si="116"/>
        <v>3.7853108795210398E-3</v>
      </c>
      <c r="BL78">
        <f t="shared" si="117"/>
        <v>3.6075256261853339E-3</v>
      </c>
      <c r="BM78">
        <f t="shared" si="117"/>
        <v>3.4425870668637446E-3</v>
      </c>
      <c r="BN78">
        <f t="shared" si="117"/>
        <v>3.2891354244240431E-3</v>
      </c>
      <c r="BO78">
        <f t="shared" si="117"/>
        <v>3.1460101784918752E-3</v>
      </c>
      <c r="BP78">
        <f t="shared" si="117"/>
        <v>3.0122120451256569E-3</v>
      </c>
      <c r="BQ78">
        <f t="shared" si="117"/>
        <v>2.8868738760176424E-3</v>
      </c>
      <c r="BR78">
        <f t="shared" si="117"/>
        <v>2.7692380211583089E-3</v>
      </c>
      <c r="BS78">
        <f t="shared" si="117"/>
        <v>2.6586384659129281E-3</v>
      </c>
      <c r="BT78">
        <f t="shared" si="117"/>
        <v>2.5544865554226475E-3</v>
      </c>
      <c r="BU78">
        <f t="shared" si="117"/>
        <v>2.456259455712346E-3</v>
      </c>
      <c r="BV78">
        <f t="shared" si="118"/>
        <v>2.3634907313072663E-3</v>
      </c>
      <c r="BW78">
        <f t="shared" si="118"/>
        <v>2.2757625800236651E-3</v>
      </c>
      <c r="BX78">
        <f t="shared" si="118"/>
        <v>2.1926993798752643E-3</v>
      </c>
      <c r="BY78">
        <f t="shared" si="118"/>
        <v>2.1139622855132841E-3</v>
      </c>
      <c r="BZ78">
        <f t="shared" si="118"/>
        <v>2.0392446720086171E-3</v>
      </c>
      <c r="CA78">
        <f t="shared" si="118"/>
        <v>1.9682682685926802E-3</v>
      </c>
      <c r="CB78">
        <f t="shared" si="118"/>
        <v>1.9007798586264289E-3</v>
      </c>
      <c r="CC78">
        <f t="shared" si="118"/>
        <v>1.8365484476269478E-3</v>
      </c>
      <c r="CD78">
        <f t="shared" si="118"/>
        <v>1.7753628207966034E-3</v>
      </c>
      <c r="CE78">
        <f t="shared" si="118"/>
        <v>1.717029426698976E-3</v>
      </c>
      <c r="CF78">
        <f t="shared" si="119"/>
        <v>1.6613705356087211E-3</v>
      </c>
      <c r="CG78">
        <f t="shared" si="119"/>
        <v>1.6082226304305334E-3</v>
      </c>
      <c r="CH78">
        <f t="shared" si="119"/>
        <v>1.5574349955254667E-3</v>
      </c>
      <c r="CI78">
        <f t="shared" si="119"/>
        <v>1.5088684747396888E-3</v>
      </c>
      <c r="CJ78">
        <f t="shared" si="119"/>
        <v>1.4623943747308695E-3</v>
      </c>
      <c r="CK78">
        <f t="shared" si="119"/>
        <v>1.4178934935801957E-3</v>
      </c>
      <c r="CL78">
        <f t="shared" si="119"/>
        <v>1.3752552578541494E-3</v>
      </c>
      <c r="CM78">
        <f t="shared" si="119"/>
        <v>1.3343769538863468E-3</v>
      </c>
      <c r="CN78">
        <f t="shared" si="119"/>
        <v>1.2951630411996988E-3</v>
      </c>
      <c r="CO78">
        <f t="shared" si="119"/>
        <v>1.2575245377717654E-3</v>
      </c>
      <c r="CP78">
        <f t="shared" si="120"/>
        <v>1.2213784683313392E-3</v>
      </c>
      <c r="CQ78">
        <f t="shared" si="120"/>
        <v>1.1866473681172416E-3</v>
      </c>
      <c r="CR78">
        <f t="shared" si="120"/>
        <v>7.6358559807630962E-4</v>
      </c>
      <c r="CS78">
        <f t="shared" si="120"/>
        <v>4.9568701844368557E-4</v>
      </c>
      <c r="CT78">
        <f t="shared" si="120"/>
        <v>3.430928715078073E-4</v>
      </c>
      <c r="CU78">
        <f t="shared" si="120"/>
        <v>2.3854388331406669E-4</v>
      </c>
      <c r="CV78">
        <f t="shared" si="120"/>
        <v>1.6278946723946979E-4</v>
      </c>
      <c r="CW78">
        <f t="shared" si="120"/>
        <v>1.0695063610494533E-4</v>
      </c>
      <c r="CX78">
        <f t="shared" si="120"/>
        <v>6.6012824811134043E-5</v>
      </c>
      <c r="CY78">
        <f t="shared" si="120"/>
        <v>3.6790796198551769E-5</v>
      </c>
      <c r="CZ78">
        <f t="shared" si="121"/>
        <v>1.7097865722097084E-5</v>
      </c>
      <c r="DA78">
        <f t="shared" si="121"/>
        <v>5.3474152293619252E-6</v>
      </c>
      <c r="DB78">
        <f t="shared" si="121"/>
        <v>3.3948694303262576E-7</v>
      </c>
      <c r="DC78">
        <f t="shared" si="121"/>
        <v>0</v>
      </c>
      <c r="DD78">
        <f t="shared" si="121"/>
        <v>0</v>
      </c>
      <c r="DE78">
        <f t="shared" si="121"/>
        <v>0</v>
      </c>
      <c r="DF78">
        <f t="shared" si="121"/>
        <v>0</v>
      </c>
      <c r="DG78">
        <f t="shared" si="121"/>
        <v>0</v>
      </c>
      <c r="DH78">
        <f t="shared" si="121"/>
        <v>0</v>
      </c>
      <c r="DI78">
        <f t="shared" si="121"/>
        <v>0</v>
      </c>
      <c r="DJ78">
        <f t="shared" si="122"/>
        <v>0</v>
      </c>
      <c r="DK78">
        <f t="shared" si="122"/>
        <v>0</v>
      </c>
      <c r="DL78">
        <f t="shared" si="122"/>
        <v>0</v>
      </c>
      <c r="DM78">
        <f t="shared" si="122"/>
        <v>0</v>
      </c>
      <c r="DN78">
        <f t="shared" si="122"/>
        <v>0</v>
      </c>
      <c r="DO78">
        <f t="shared" si="122"/>
        <v>0</v>
      </c>
      <c r="DP78">
        <f t="shared" si="122"/>
        <v>0</v>
      </c>
      <c r="DQ78">
        <f t="shared" si="122"/>
        <v>0</v>
      </c>
      <c r="DR78">
        <f t="shared" si="122"/>
        <v>0</v>
      </c>
      <c r="DS78">
        <f t="shared" si="122"/>
        <v>0</v>
      </c>
      <c r="DT78">
        <f t="shared" si="123"/>
        <v>0</v>
      </c>
      <c r="DU78">
        <f t="shared" si="123"/>
        <v>0</v>
      </c>
      <c r="DV78">
        <f t="shared" si="123"/>
        <v>0</v>
      </c>
      <c r="DW78">
        <f t="shared" si="123"/>
        <v>0</v>
      </c>
      <c r="DX78">
        <f t="shared" si="123"/>
        <v>0</v>
      </c>
      <c r="DY78">
        <f t="shared" si="123"/>
        <v>0</v>
      </c>
      <c r="DZ78">
        <f t="shared" si="123"/>
        <v>0</v>
      </c>
      <c r="EA78">
        <f t="shared" si="123"/>
        <v>0</v>
      </c>
      <c r="EB78">
        <f t="shared" si="123"/>
        <v>0</v>
      </c>
      <c r="EC78">
        <f t="shared" si="123"/>
        <v>0</v>
      </c>
      <c r="ED78">
        <f t="shared" si="124"/>
        <v>0</v>
      </c>
      <c r="EE78">
        <f t="shared" si="124"/>
        <v>0</v>
      </c>
      <c r="EF78">
        <f t="shared" si="124"/>
        <v>0</v>
      </c>
      <c r="EG78">
        <f t="shared" si="124"/>
        <v>0</v>
      </c>
      <c r="EH78">
        <f t="shared" si="124"/>
        <v>0</v>
      </c>
      <c r="EI78">
        <f t="shared" si="124"/>
        <v>0</v>
      </c>
      <c r="EJ78">
        <f t="shared" si="124"/>
        <v>0</v>
      </c>
      <c r="EK78">
        <f t="shared" si="124"/>
        <v>0</v>
      </c>
      <c r="EL78">
        <f t="shared" si="124"/>
        <v>0</v>
      </c>
      <c r="EM78">
        <f t="shared" si="124"/>
        <v>0</v>
      </c>
      <c r="EN78">
        <f t="shared" si="125"/>
        <v>0</v>
      </c>
      <c r="EO78">
        <f t="shared" si="125"/>
        <v>0</v>
      </c>
      <c r="EP78">
        <f t="shared" si="125"/>
        <v>0</v>
      </c>
      <c r="EQ78">
        <f t="shared" si="125"/>
        <v>0</v>
      </c>
      <c r="ER78">
        <f t="shared" si="125"/>
        <v>0</v>
      </c>
      <c r="ES78">
        <f t="shared" si="125"/>
        <v>0</v>
      </c>
      <c r="ET78">
        <f t="shared" si="125"/>
        <v>0</v>
      </c>
      <c r="EU78">
        <f t="shared" si="125"/>
        <v>0</v>
      </c>
      <c r="EV78">
        <f t="shared" si="125"/>
        <v>0</v>
      </c>
      <c r="EW78">
        <f t="shared" si="125"/>
        <v>0</v>
      </c>
      <c r="EX78">
        <f t="shared" si="125"/>
        <v>0</v>
      </c>
      <c r="EZ78">
        <f t="shared" si="110"/>
        <v>0.86812234084679774</v>
      </c>
      <c r="FB78">
        <f t="shared" si="108"/>
        <v>1.2318987171886397E-2</v>
      </c>
      <c r="FC78">
        <f t="shared" si="109"/>
        <v>0.248440879894537</v>
      </c>
    </row>
    <row r="79" spans="1:159" x14ac:dyDescent="0.25">
      <c r="A79">
        <v>660</v>
      </c>
      <c r="B79" s="19">
        <f>'Input spectra'!Y78</f>
        <v>4.9568843654266399E-2</v>
      </c>
      <c r="C79">
        <f>'Input spectra'!D78</f>
        <v>0</v>
      </c>
      <c r="D79">
        <f t="shared" si="111"/>
        <v>2.0653927966864227E-2</v>
      </c>
      <c r="E79">
        <f t="shared" si="111"/>
        <v>2.0402132474977526E-2</v>
      </c>
      <c r="F79">
        <f t="shared" si="111"/>
        <v>2.0152322075529569E-2</v>
      </c>
      <c r="G79">
        <f t="shared" si="111"/>
        <v>1.9904483293681066E-2</v>
      </c>
      <c r="H79">
        <f t="shared" si="111"/>
        <v>1.9658602739314565E-2</v>
      </c>
      <c r="I79">
        <f t="shared" si="111"/>
        <v>1.9414667106526118E-2</v>
      </c>
      <c r="J79">
        <f t="shared" si="111"/>
        <v>1.9172663173119799E-2</v>
      </c>
      <c r="K79">
        <f t="shared" si="111"/>
        <v>1.8932577800105242E-2</v>
      </c>
      <c r="L79">
        <f t="shared" si="111"/>
        <v>1.8694397931198078E-2</v>
      </c>
      <c r="M79">
        <f t="shared" si="111"/>
        <v>1.845811059232327E-2</v>
      </c>
      <c r="N79">
        <f t="shared" si="112"/>
        <v>1.8223702891121334E-2</v>
      </c>
      <c r="O79">
        <f t="shared" si="112"/>
        <v>1.7991162016457441E-2</v>
      </c>
      <c r="P79">
        <f t="shared" si="112"/>
        <v>1.7760475237933393E-2</v>
      </c>
      <c r="Q79">
        <f t="shared" si="112"/>
        <v>1.7531629905402399E-2</v>
      </c>
      <c r="R79">
        <f t="shared" si="112"/>
        <v>1.7304613448486713E-2</v>
      </c>
      <c r="S79">
        <f t="shared" si="112"/>
        <v>1.7079413376098061E-2</v>
      </c>
      <c r="T79">
        <f t="shared" si="112"/>
        <v>1.6856017275960873E-2</v>
      </c>
      <c r="U79">
        <f t="shared" si="112"/>
        <v>1.6634412814138265E-2</v>
      </c>
      <c r="V79">
        <f t="shared" si="112"/>
        <v>1.6414587734560809E-2</v>
      </c>
      <c r="W79">
        <f t="shared" si="112"/>
        <v>1.6196529858558063E-2</v>
      </c>
      <c r="X79">
        <f t="shared" si="113"/>
        <v>1.5980227084392756E-2</v>
      </c>
      <c r="Y79">
        <f t="shared" si="113"/>
        <v>1.5765667386797782E-2</v>
      </c>
      <c r="Z79">
        <f t="shared" si="113"/>
        <v>1.5552838816515828E-2</v>
      </c>
      <c r="AA79">
        <f t="shared" si="113"/>
        <v>1.5341729499841691E-2</v>
      </c>
      <c r="AB79">
        <f t="shared" si="113"/>
        <v>1.5132327638167306E-2</v>
      </c>
      <c r="AC79">
        <f t="shared" si="113"/>
        <v>1.4924621507529377E-2</v>
      </c>
      <c r="AD79">
        <f t="shared" si="113"/>
        <v>1.4718599458159658E-2</v>
      </c>
      <c r="AE79">
        <f t="shared" si="113"/>
        <v>1.451424991403788E-2</v>
      </c>
      <c r="AF79">
        <f t="shared" si="113"/>
        <v>1.4311561372447259E-2</v>
      </c>
      <c r="AG79">
        <f t="shared" si="113"/>
        <v>1.4110522403532604E-2</v>
      </c>
      <c r="AH79">
        <f t="shared" si="114"/>
        <v>1.3911121649861002E-2</v>
      </c>
      <c r="AI79">
        <f t="shared" si="114"/>
        <v>1.3713347825985085E-2</v>
      </c>
      <c r="AJ79">
        <f t="shared" si="114"/>
        <v>1.3517189718008806E-2</v>
      </c>
      <c r="AK79">
        <f t="shared" si="114"/>
        <v>1.3322636183155779E-2</v>
      </c>
      <c r="AL79">
        <f t="shared" si="114"/>
        <v>1.3129676149340146E-2</v>
      </c>
      <c r="AM79">
        <f t="shared" si="114"/>
        <v>1.2938298614739913E-2</v>
      </c>
      <c r="AN79">
        <f t="shared" si="114"/>
        <v>1.274849264737281E-2</v>
      </c>
      <c r="AO79">
        <f t="shared" si="114"/>
        <v>1.2560247384674612E-2</v>
      </c>
      <c r="AP79">
        <f t="shared" si="114"/>
        <v>1.2373552033079938E-2</v>
      </c>
      <c r="AQ79">
        <f t="shared" si="114"/>
        <v>1.2188395867605454E-2</v>
      </c>
      <c r="AR79">
        <f t="shared" si="115"/>
        <v>1.2004768231435585E-2</v>
      </c>
      <c r="AS79">
        <f t="shared" si="115"/>
        <v>1.1822658535510582E-2</v>
      </c>
      <c r="AT79">
        <f t="shared" si="115"/>
        <v>1.1642056258117013E-2</v>
      </c>
      <c r="AU79">
        <f t="shared" si="115"/>
        <v>1.1462950944480682E-2</v>
      </c>
      <c r="AV79">
        <f t="shared" si="115"/>
        <v>1.1285332206361871E-2</v>
      </c>
      <c r="AW79">
        <f t="shared" si="115"/>
        <v>1.1109189721652984E-2</v>
      </c>
      <c r="AX79">
        <f t="shared" si="115"/>
        <v>9.8705482346648915E-3</v>
      </c>
      <c r="AY79">
        <f t="shared" si="115"/>
        <v>8.4300539354573208E-3</v>
      </c>
      <c r="AZ79">
        <f t="shared" si="115"/>
        <v>7.5849808126950569E-3</v>
      </c>
      <c r="BA79">
        <f t="shared" si="115"/>
        <v>6.9446507084951611E-3</v>
      </c>
      <c r="BB79">
        <f t="shared" si="116"/>
        <v>6.4213650672999252E-3</v>
      </c>
      <c r="BC79">
        <f t="shared" si="116"/>
        <v>5.9770899872328776E-3</v>
      </c>
      <c r="BD79">
        <f t="shared" si="116"/>
        <v>5.5909754227956602E-3</v>
      </c>
      <c r="BE79">
        <f t="shared" si="116"/>
        <v>5.2500179163153084E-3</v>
      </c>
      <c r="BF79">
        <f t="shared" si="116"/>
        <v>4.9454095900681207E-3</v>
      </c>
      <c r="BG79">
        <f t="shared" si="116"/>
        <v>4.6708315012257322E-3</v>
      </c>
      <c r="BH79">
        <f t="shared" si="116"/>
        <v>4.4215546715216962E-3</v>
      </c>
      <c r="BI79">
        <f t="shared" si="116"/>
        <v>4.1939238415056113E-3</v>
      </c>
      <c r="BJ79">
        <f t="shared" si="116"/>
        <v>3.9850408867466306E-3</v>
      </c>
      <c r="BK79">
        <f t="shared" si="116"/>
        <v>3.7925603659538752E-3</v>
      </c>
      <c r="BL79">
        <f t="shared" si="117"/>
        <v>3.6145518405586042E-3</v>
      </c>
      <c r="BM79">
        <f t="shared" si="117"/>
        <v>3.4494038979554064E-3</v>
      </c>
      <c r="BN79">
        <f t="shared" si="117"/>
        <v>3.2957552760304485E-3</v>
      </c>
      <c r="BO79">
        <f t="shared" si="117"/>
        <v>3.1524442002717605E-3</v>
      </c>
      <c r="BP79">
        <f t="shared" si="117"/>
        <v>3.0184703168129462E-3</v>
      </c>
      <c r="BQ79">
        <f t="shared" si="117"/>
        <v>2.8929655564142384E-3</v>
      </c>
      <c r="BR79">
        <f t="shared" si="117"/>
        <v>2.7751714700838736E-3</v>
      </c>
      <c r="BS79">
        <f t="shared" si="117"/>
        <v>2.6644213450844932E-3</v>
      </c>
      <c r="BT79">
        <f t="shared" si="117"/>
        <v>2.560125912701966E-3</v>
      </c>
      <c r="BU79">
        <f t="shared" si="117"/>
        <v>2.4617617960691332E-3</v>
      </c>
      <c r="BV79">
        <f t="shared" si="118"/>
        <v>2.3688620770593457E-3</v>
      </c>
      <c r="BW79">
        <f t="shared" si="118"/>
        <v>2.2810085223375067E-3</v>
      </c>
      <c r="BX79">
        <f t="shared" si="118"/>
        <v>2.1978251230806252E-3</v>
      </c>
      <c r="BY79">
        <f t="shared" si="118"/>
        <v>2.1189726854617024E-3</v>
      </c>
      <c r="BZ79">
        <f t="shared" si="118"/>
        <v>2.0441442694583757E-3</v>
      </c>
      <c r="CA79">
        <f t="shared" si="118"/>
        <v>1.9730613184123095E-3</v>
      </c>
      <c r="CB79">
        <f t="shared" si="118"/>
        <v>1.9054703554603981E-3</v>
      </c>
      <c r="CC79">
        <f t="shared" si="118"/>
        <v>1.8411401485505169E-3</v>
      </c>
      <c r="CD79">
        <f t="shared" si="118"/>
        <v>1.7798592653943002E-3</v>
      </c>
      <c r="CE79">
        <f t="shared" si="118"/>
        <v>1.7214339549272248E-3</v>
      </c>
      <c r="CF79">
        <f t="shared" si="119"/>
        <v>1.6656863037436114E-3</v>
      </c>
      <c r="CG79">
        <f t="shared" si="119"/>
        <v>1.6124526253534425E-3</v>
      </c>
      <c r="CH79">
        <f t="shared" si="119"/>
        <v>1.5615820475598421E-3</v>
      </c>
      <c r="CI79">
        <f t="shared" si="119"/>
        <v>1.5129352692199445E-3</v>
      </c>
      <c r="CJ79">
        <f t="shared" si="119"/>
        <v>1.4663834624576294E-3</v>
      </c>
      <c r="CK79">
        <f t="shared" si="119"/>
        <v>1.4218073002939134E-3</v>
      </c>
      <c r="CL79">
        <f t="shared" si="119"/>
        <v>1.3790960928406224E-3</v>
      </c>
      <c r="CM79">
        <f t="shared" si="119"/>
        <v>1.3381470178120967E-3</v>
      </c>
      <c r="CN79">
        <f t="shared" si="119"/>
        <v>1.2988644332621007E-3</v>
      </c>
      <c r="CO79">
        <f t="shared" si="119"/>
        <v>1.2611592622377302E-3</v>
      </c>
      <c r="CP79">
        <f t="shared" si="120"/>
        <v>1.2249484405289347E-3</v>
      </c>
      <c r="CQ79">
        <f t="shared" si="120"/>
        <v>1.1901544199366086E-3</v>
      </c>
      <c r="CR79">
        <f t="shared" si="120"/>
        <v>7.6586715711717749E-4</v>
      </c>
      <c r="CS79">
        <f t="shared" si="120"/>
        <v>4.9718423180807319E-4</v>
      </c>
      <c r="CT79">
        <f t="shared" si="120"/>
        <v>3.4414033717028165E-4</v>
      </c>
      <c r="CU79">
        <f t="shared" si="120"/>
        <v>2.3927991952759758E-4</v>
      </c>
      <c r="CV79">
        <f t="shared" si="120"/>
        <v>1.6329705585471581E-4</v>
      </c>
      <c r="CW79">
        <f t="shared" si="120"/>
        <v>1.0728759466191057E-4</v>
      </c>
      <c r="CX79">
        <f t="shared" si="120"/>
        <v>6.6222952276619461E-5</v>
      </c>
      <c r="CY79">
        <f t="shared" si="120"/>
        <v>3.6909103038972566E-5</v>
      </c>
      <c r="CZ79">
        <f t="shared" si="121"/>
        <v>1.7153402978649446E-5</v>
      </c>
      <c r="DA79">
        <f t="shared" si="121"/>
        <v>5.364958673108448E-6</v>
      </c>
      <c r="DB79">
        <f t="shared" si="121"/>
        <v>3.4061175482145227E-7</v>
      </c>
      <c r="DC79">
        <f t="shared" si="121"/>
        <v>0</v>
      </c>
      <c r="DD79">
        <f t="shared" si="121"/>
        <v>0</v>
      </c>
      <c r="DE79">
        <f t="shared" si="121"/>
        <v>0</v>
      </c>
      <c r="DF79">
        <f t="shared" si="121"/>
        <v>0</v>
      </c>
      <c r="DG79">
        <f t="shared" si="121"/>
        <v>0</v>
      </c>
      <c r="DH79">
        <f t="shared" si="121"/>
        <v>0</v>
      </c>
      <c r="DI79">
        <f t="shared" si="121"/>
        <v>0</v>
      </c>
      <c r="DJ79">
        <f t="shared" si="122"/>
        <v>0</v>
      </c>
      <c r="DK79">
        <f t="shared" si="122"/>
        <v>0</v>
      </c>
      <c r="DL79">
        <f t="shared" si="122"/>
        <v>0</v>
      </c>
      <c r="DM79">
        <f t="shared" si="122"/>
        <v>0</v>
      </c>
      <c r="DN79">
        <f t="shared" si="122"/>
        <v>0</v>
      </c>
      <c r="DO79">
        <f t="shared" si="122"/>
        <v>0</v>
      </c>
      <c r="DP79">
        <f t="shared" si="122"/>
        <v>0</v>
      </c>
      <c r="DQ79">
        <f t="shared" si="122"/>
        <v>0</v>
      </c>
      <c r="DR79">
        <f t="shared" si="122"/>
        <v>0</v>
      </c>
      <c r="DS79">
        <f t="shared" si="122"/>
        <v>0</v>
      </c>
      <c r="DT79">
        <f t="shared" si="123"/>
        <v>0</v>
      </c>
      <c r="DU79">
        <f t="shared" si="123"/>
        <v>0</v>
      </c>
      <c r="DV79">
        <f t="shared" si="123"/>
        <v>0</v>
      </c>
      <c r="DW79">
        <f t="shared" si="123"/>
        <v>0</v>
      </c>
      <c r="DX79">
        <f t="shared" si="123"/>
        <v>0</v>
      </c>
      <c r="DY79">
        <f t="shared" si="123"/>
        <v>0</v>
      </c>
      <c r="DZ79">
        <f t="shared" si="123"/>
        <v>0</v>
      </c>
      <c r="EA79">
        <f t="shared" si="123"/>
        <v>0</v>
      </c>
      <c r="EB79">
        <f t="shared" si="123"/>
        <v>0</v>
      </c>
      <c r="EC79">
        <f t="shared" si="123"/>
        <v>0</v>
      </c>
      <c r="ED79">
        <f t="shared" si="124"/>
        <v>0</v>
      </c>
      <c r="EE79">
        <f t="shared" si="124"/>
        <v>0</v>
      </c>
      <c r="EF79">
        <f t="shared" si="124"/>
        <v>0</v>
      </c>
      <c r="EG79">
        <f t="shared" si="124"/>
        <v>0</v>
      </c>
      <c r="EH79">
        <f t="shared" si="124"/>
        <v>0</v>
      </c>
      <c r="EI79">
        <f t="shared" si="124"/>
        <v>0</v>
      </c>
      <c r="EJ79">
        <f t="shared" si="124"/>
        <v>0</v>
      </c>
      <c r="EK79">
        <f t="shared" si="124"/>
        <v>0</v>
      </c>
      <c r="EL79">
        <f t="shared" si="124"/>
        <v>0</v>
      </c>
      <c r="EM79">
        <f t="shared" si="124"/>
        <v>0</v>
      </c>
      <c r="EN79">
        <f t="shared" si="125"/>
        <v>0</v>
      </c>
      <c r="EO79">
        <f t="shared" si="125"/>
        <v>0</v>
      </c>
      <c r="EP79">
        <f t="shared" si="125"/>
        <v>0</v>
      </c>
      <c r="EQ79">
        <f t="shared" si="125"/>
        <v>0</v>
      </c>
      <c r="ER79">
        <f t="shared" si="125"/>
        <v>0</v>
      </c>
      <c r="ES79">
        <f t="shared" si="125"/>
        <v>0</v>
      </c>
      <c r="ET79">
        <f t="shared" si="125"/>
        <v>0</v>
      </c>
      <c r="EU79">
        <f t="shared" si="125"/>
        <v>0</v>
      </c>
      <c r="EV79">
        <f t="shared" si="125"/>
        <v>0</v>
      </c>
      <c r="EW79">
        <f t="shared" si="125"/>
        <v>0</v>
      </c>
      <c r="EX79">
        <f t="shared" si="125"/>
        <v>0</v>
      </c>
      <c r="EZ79">
        <f t="shared" si="110"/>
        <v>0.86889080503937288</v>
      </c>
      <c r="FB79">
        <f t="shared" si="108"/>
        <v>1.2239904888986686E-2</v>
      </c>
      <c r="FC79">
        <f t="shared" si="109"/>
        <v>0.24845101328070915</v>
      </c>
    </row>
    <row r="80" spans="1:159" x14ac:dyDescent="0.25">
      <c r="A80">
        <v>665</v>
      </c>
      <c r="B80" s="19">
        <f>'Input spectra'!Y79</f>
        <v>4.9244550234891903E-2</v>
      </c>
      <c r="C80">
        <f>'Input spectra'!D79</f>
        <v>0</v>
      </c>
      <c r="D80">
        <f t="shared" si="111"/>
        <v>2.0653927966864227E-2</v>
      </c>
      <c r="E80">
        <f t="shared" si="111"/>
        <v>2.0402794113435999E-2</v>
      </c>
      <c r="F80">
        <f t="shared" si="111"/>
        <v>2.0153629171004196E-2</v>
      </c>
      <c r="G80">
        <f t="shared" si="111"/>
        <v>1.9906419855766147E-2</v>
      </c>
      <c r="H80">
        <f t="shared" si="111"/>
        <v>1.9661152966916381E-2</v>
      </c>
      <c r="I80">
        <f t="shared" si="111"/>
        <v>1.9417815386151806E-2</v>
      </c>
      <c r="J80">
        <f t="shared" si="111"/>
        <v>1.9176394077179672E-2</v>
      </c>
      <c r="K80">
        <f t="shared" si="111"/>
        <v>1.8936876085228392E-2</v>
      </c>
      <c r="L80">
        <f t="shared" si="111"/>
        <v>1.8699248536561235E-2</v>
      </c>
      <c r="M80">
        <f t="shared" si="111"/>
        <v>1.8463498637992772E-2</v>
      </c>
      <c r="N80">
        <f t="shared" si="112"/>
        <v>1.8229613676408147E-2</v>
      </c>
      <c r="O80">
        <f t="shared" si="112"/>
        <v>1.7997581018285122E-2</v>
      </c>
      <c r="P80">
        <f t="shared" si="112"/>
        <v>1.7767388109218903E-2</v>
      </c>
      <c r="Q80">
        <f t="shared" si="112"/>
        <v>1.753902247344967E-2</v>
      </c>
      <c r="R80">
        <f t="shared" si="112"/>
        <v>1.7312471713392879E-2</v>
      </c>
      <c r="S80">
        <f t="shared" si="112"/>
        <v>1.7087723509172269E-2</v>
      </c>
      <c r="T80">
        <f t="shared" si="112"/>
        <v>1.6864765618155576E-2</v>
      </c>
      <c r="U80">
        <f t="shared" si="112"/>
        <v>1.6643585874492908E-2</v>
      </c>
      <c r="V80">
        <f t="shared" si="112"/>
        <v>1.642417218865783E-2</v>
      </c>
      <c r="W80">
        <f t="shared" si="112"/>
        <v>1.6206512546991077E-2</v>
      </c>
      <c r="X80">
        <f t="shared" si="113"/>
        <v>1.5990595011246913E-2</v>
      </c>
      <c r="Y80">
        <f t="shared" si="113"/>
        <v>1.5776407718142132E-2</v>
      </c>
      <c r="Z80">
        <f t="shared" si="113"/>
        <v>1.5563938878907637E-2</v>
      </c>
      <c r="AA80">
        <f t="shared" si="113"/>
        <v>1.5353176778842653E-2</v>
      </c>
      <c r="AB80">
        <f t="shared" si="113"/>
        <v>1.5144109776871507E-2</v>
      </c>
      <c r="AC80">
        <f t="shared" si="113"/>
        <v>1.4936726305102959E-2</v>
      </c>
      <c r="AD80">
        <f t="shared" si="113"/>
        <v>1.4731014868392105E-2</v>
      </c>
      <c r="AE80">
        <f t="shared" si="113"/>
        <v>1.4526964043904824E-2</v>
      </c>
      <c r="AF80">
        <f t="shared" si="113"/>
        <v>1.432456248068472E-2</v>
      </c>
      <c r="AG80">
        <f t="shared" si="113"/>
        <v>1.4123798899222608E-2</v>
      </c>
      <c r="AH80">
        <f t="shared" si="114"/>
        <v>1.392466209102846E-2</v>
      </c>
      <c r="AI80">
        <f t="shared" si="114"/>
        <v>1.3727140918205871E-2</v>
      </c>
      <c r="AJ80">
        <f t="shared" si="114"/>
        <v>1.3531224313028967E-2</v>
      </c>
      <c r="AK80">
        <f t="shared" si="114"/>
        <v>1.3336901277521752E-2</v>
      </c>
      <c r="AL80">
        <f t="shared" si="114"/>
        <v>1.3144160883039937E-2</v>
      </c>
      <c r="AM80">
        <f t="shared" si="114"/>
        <v>1.2952992269855168E-2</v>
      </c>
      <c r="AN80">
        <f t="shared" si="114"/>
        <v>1.2763384646741651E-2</v>
      </c>
      <c r="AO80">
        <f t="shared" si="114"/>
        <v>1.2575327290565217E-2</v>
      </c>
      <c r="AP80">
        <f t="shared" si="114"/>
        <v>1.238880954587473E-2</v>
      </c>
      <c r="AQ80">
        <f t="shared" si="114"/>
        <v>1.2203820824495885E-2</v>
      </c>
      <c r="AR80">
        <f t="shared" si="115"/>
        <v>1.2020350605127373E-2</v>
      </c>
      <c r="AS80">
        <f t="shared" si="115"/>
        <v>1.1838388432939375E-2</v>
      </c>
      <c r="AT80">
        <f t="shared" si="115"/>
        <v>1.1657923919174371E-2</v>
      </c>
      <c r="AU80">
        <f t="shared" si="115"/>
        <v>1.1478946740750326E-2</v>
      </c>
      <c r="AV80">
        <f t="shared" si="115"/>
        <v>1.1301446639866099E-2</v>
      </c>
      <c r="AW80">
        <f t="shared" si="115"/>
        <v>1.1125413423609223E-2</v>
      </c>
      <c r="AX80">
        <f t="shared" si="115"/>
        <v>9.8852836103340037E-3</v>
      </c>
      <c r="AY80">
        <f t="shared" si="115"/>
        <v>8.4429126442316874E-3</v>
      </c>
      <c r="AZ80">
        <f t="shared" si="115"/>
        <v>7.5967968517275221E-3</v>
      </c>
      <c r="BA80">
        <f t="shared" si="115"/>
        <v>6.9556947930755827E-3</v>
      </c>
      <c r="BB80">
        <f t="shared" si="116"/>
        <v>6.4317855454216737E-3</v>
      </c>
      <c r="BC80">
        <f t="shared" si="116"/>
        <v>5.9869836543723935E-3</v>
      </c>
      <c r="BD80">
        <f t="shared" si="116"/>
        <v>5.6004115827744368E-3</v>
      </c>
      <c r="BE80">
        <f t="shared" si="116"/>
        <v>5.2590491705371079E-3</v>
      </c>
      <c r="BF80">
        <f t="shared" si="116"/>
        <v>4.9540775018545539E-3</v>
      </c>
      <c r="BG80">
        <f t="shared" si="116"/>
        <v>4.679169894805827E-3</v>
      </c>
      <c r="BH80">
        <f t="shared" si="116"/>
        <v>4.429591701176086E-3</v>
      </c>
      <c r="BI80">
        <f t="shared" si="116"/>
        <v>4.2016833637759125E-3</v>
      </c>
      <c r="BJ80">
        <f t="shared" si="116"/>
        <v>3.9925434109965305E-3</v>
      </c>
      <c r="BK80">
        <f t="shared" si="116"/>
        <v>3.7998237363331602E-3</v>
      </c>
      <c r="BL80">
        <f t="shared" si="117"/>
        <v>3.6215917395715815E-3</v>
      </c>
      <c r="BM80">
        <f t="shared" si="117"/>
        <v>3.4562342273799307E-3</v>
      </c>
      <c r="BN80">
        <f t="shared" si="117"/>
        <v>3.3023884510272414E-3</v>
      </c>
      <c r="BO80">
        <f t="shared" si="117"/>
        <v>3.1588913805075708E-3</v>
      </c>
      <c r="BP80">
        <f t="shared" si="117"/>
        <v>3.0247415908931383E-3</v>
      </c>
      <c r="BQ80">
        <f t="shared" si="117"/>
        <v>2.8990700910509763E-3</v>
      </c>
      <c r="BR80">
        <f t="shared" si="117"/>
        <v>2.7811176321875354E-3</v>
      </c>
      <c r="BS80">
        <f t="shared" si="117"/>
        <v>2.6702168027589071E-3</v>
      </c>
      <c r="BT80">
        <f t="shared" si="117"/>
        <v>2.5657777195870427E-3</v>
      </c>
      <c r="BU80">
        <f t="shared" si="117"/>
        <v>2.467276462383317E-3</v>
      </c>
      <c r="BV80">
        <f t="shared" si="118"/>
        <v>2.3742456299061304E-3</v>
      </c>
      <c r="BW80">
        <f t="shared" si="118"/>
        <v>2.2862665572619765E-3</v>
      </c>
      <c r="BX80">
        <f t="shared" si="118"/>
        <v>2.2029628484316697E-3</v>
      </c>
      <c r="BY80">
        <f t="shared" si="118"/>
        <v>2.1239949607911612E-3</v>
      </c>
      <c r="BZ80">
        <f t="shared" si="118"/>
        <v>2.0490556389409368E-3</v>
      </c>
      <c r="CA80">
        <f t="shared" si="118"/>
        <v>1.9778660400791874E-3</v>
      </c>
      <c r="CB80">
        <f t="shared" si="118"/>
        <v>1.9101724268912113E-3</v>
      </c>
      <c r="CC80">
        <f t="shared" si="118"/>
        <v>1.8457433295509672E-3</v>
      </c>
      <c r="CD80">
        <f t="shared" si="118"/>
        <v>1.7843670980946353E-3</v>
      </c>
      <c r="CE80">
        <f t="shared" si="118"/>
        <v>1.725849781662426E-3</v>
      </c>
      <c r="CF80">
        <f t="shared" si="119"/>
        <v>1.6700132830166537E-3</v>
      </c>
      <c r="CG80">
        <f t="shared" si="119"/>
        <v>1.61669374613462E-3</v>
      </c>
      <c r="CH80">
        <f t="shared" si="119"/>
        <v>1.5657401421357211E-3</v>
      </c>
      <c r="CI80">
        <f t="shared" si="119"/>
        <v>1.5170130247730994E-3</v>
      </c>
      <c r="CJ80">
        <f t="shared" si="119"/>
        <v>1.4703834315315612E-3</v>
      </c>
      <c r="CK80">
        <f t="shared" si="119"/>
        <v>1.4257319102753401E-3</v>
      </c>
      <c r="CL80">
        <f t="shared" si="119"/>
        <v>1.3829476545727743E-3</v>
      </c>
      <c r="CM80">
        <f t="shared" si="119"/>
        <v>1.3419277334371013E-3</v>
      </c>
      <c r="CN80">
        <f t="shared" si="119"/>
        <v>1.302576403377431E-3</v>
      </c>
      <c r="CO80">
        <f t="shared" si="119"/>
        <v>1.2648044924405994E-3</v>
      </c>
      <c r="CP80">
        <f t="shared" si="120"/>
        <v>1.2285288474130943E-3</v>
      </c>
      <c r="CQ80">
        <f t="shared" si="120"/>
        <v>1.1936718365979629E-3</v>
      </c>
      <c r="CR80">
        <f t="shared" si="120"/>
        <v>7.6815553335269997E-4</v>
      </c>
      <c r="CS80">
        <f t="shared" si="120"/>
        <v>4.9868596747741384E-4</v>
      </c>
      <c r="CT80">
        <f t="shared" si="120"/>
        <v>3.4519100075496679E-4</v>
      </c>
      <c r="CU80">
        <f t="shared" si="120"/>
        <v>2.4001822680882529E-4</v>
      </c>
      <c r="CV80">
        <f t="shared" si="120"/>
        <v>1.6380622716573892E-4</v>
      </c>
      <c r="CW80">
        <f t="shared" si="120"/>
        <v>1.0762561484013638E-4</v>
      </c>
      <c r="CX80">
        <f t="shared" si="120"/>
        <v>6.6433748605342936E-5</v>
      </c>
      <c r="CY80">
        <f t="shared" si="120"/>
        <v>3.7027790314446092E-5</v>
      </c>
      <c r="CZ80">
        <f t="shared" si="121"/>
        <v>1.7209120631218231E-5</v>
      </c>
      <c r="DA80">
        <f t="shared" si="121"/>
        <v>5.3825596722168262E-6</v>
      </c>
      <c r="DB80">
        <f t="shared" si="121"/>
        <v>3.4174029341505408E-7</v>
      </c>
      <c r="DC80">
        <f t="shared" si="121"/>
        <v>0</v>
      </c>
      <c r="DD80">
        <f t="shared" si="121"/>
        <v>0</v>
      </c>
      <c r="DE80">
        <f t="shared" si="121"/>
        <v>0</v>
      </c>
      <c r="DF80">
        <f t="shared" si="121"/>
        <v>0</v>
      </c>
      <c r="DG80">
        <f t="shared" si="121"/>
        <v>0</v>
      </c>
      <c r="DH80">
        <f t="shared" si="121"/>
        <v>0</v>
      </c>
      <c r="DI80">
        <f t="shared" si="121"/>
        <v>0</v>
      </c>
      <c r="DJ80">
        <f t="shared" si="122"/>
        <v>0</v>
      </c>
      <c r="DK80">
        <f t="shared" si="122"/>
        <v>0</v>
      </c>
      <c r="DL80">
        <f t="shared" si="122"/>
        <v>0</v>
      </c>
      <c r="DM80">
        <f t="shared" si="122"/>
        <v>0</v>
      </c>
      <c r="DN80">
        <f t="shared" si="122"/>
        <v>0</v>
      </c>
      <c r="DO80">
        <f t="shared" si="122"/>
        <v>0</v>
      </c>
      <c r="DP80">
        <f t="shared" si="122"/>
        <v>0</v>
      </c>
      <c r="DQ80">
        <f t="shared" si="122"/>
        <v>0</v>
      </c>
      <c r="DR80">
        <f t="shared" si="122"/>
        <v>0</v>
      </c>
      <c r="DS80">
        <f t="shared" si="122"/>
        <v>0</v>
      </c>
      <c r="DT80">
        <f t="shared" si="123"/>
        <v>0</v>
      </c>
      <c r="DU80">
        <f t="shared" si="123"/>
        <v>0</v>
      </c>
      <c r="DV80">
        <f t="shared" si="123"/>
        <v>0</v>
      </c>
      <c r="DW80">
        <f t="shared" si="123"/>
        <v>0</v>
      </c>
      <c r="DX80">
        <f t="shared" si="123"/>
        <v>0</v>
      </c>
      <c r="DY80">
        <f t="shared" si="123"/>
        <v>0</v>
      </c>
      <c r="DZ80">
        <f t="shared" si="123"/>
        <v>0</v>
      </c>
      <c r="EA80">
        <f t="shared" si="123"/>
        <v>0</v>
      </c>
      <c r="EB80">
        <f t="shared" si="123"/>
        <v>0</v>
      </c>
      <c r="EC80">
        <f t="shared" si="123"/>
        <v>0</v>
      </c>
      <c r="ED80">
        <f t="shared" si="124"/>
        <v>0</v>
      </c>
      <c r="EE80">
        <f t="shared" si="124"/>
        <v>0</v>
      </c>
      <c r="EF80">
        <f t="shared" si="124"/>
        <v>0</v>
      </c>
      <c r="EG80">
        <f t="shared" si="124"/>
        <v>0</v>
      </c>
      <c r="EH80">
        <f t="shared" si="124"/>
        <v>0</v>
      </c>
      <c r="EI80">
        <f t="shared" si="124"/>
        <v>0</v>
      </c>
      <c r="EJ80">
        <f t="shared" si="124"/>
        <v>0</v>
      </c>
      <c r="EK80">
        <f t="shared" si="124"/>
        <v>0</v>
      </c>
      <c r="EL80">
        <f t="shared" si="124"/>
        <v>0</v>
      </c>
      <c r="EM80">
        <f t="shared" si="124"/>
        <v>0</v>
      </c>
      <c r="EN80">
        <f t="shared" si="125"/>
        <v>0</v>
      </c>
      <c r="EO80">
        <f t="shared" si="125"/>
        <v>0</v>
      </c>
      <c r="EP80">
        <f t="shared" si="125"/>
        <v>0</v>
      </c>
      <c r="EQ80">
        <f t="shared" si="125"/>
        <v>0</v>
      </c>
      <c r="ER80">
        <f t="shared" si="125"/>
        <v>0</v>
      </c>
      <c r="ES80">
        <f t="shared" si="125"/>
        <v>0</v>
      </c>
      <c r="ET80">
        <f t="shared" si="125"/>
        <v>0</v>
      </c>
      <c r="EU80">
        <f t="shared" si="125"/>
        <v>0</v>
      </c>
      <c r="EV80">
        <f t="shared" si="125"/>
        <v>0</v>
      </c>
      <c r="EW80">
        <f t="shared" si="125"/>
        <v>0</v>
      </c>
      <c r="EX80">
        <f t="shared" si="125"/>
        <v>0</v>
      </c>
      <c r="EZ80">
        <f t="shared" si="110"/>
        <v>0.86966033001446441</v>
      </c>
      <c r="FB80">
        <f t="shared" si="108"/>
        <v>1.2160809782115312E-2</v>
      </c>
      <c r="FC80">
        <f t="shared" si="109"/>
        <v>0.24846114667705888</v>
      </c>
    </row>
    <row r="81" spans="1:159" x14ac:dyDescent="0.25">
      <c r="A81">
        <v>670</v>
      </c>
      <c r="B81" s="19">
        <f>'Input spectra'!Y80</f>
        <v>4.8772566563715702E-2</v>
      </c>
      <c r="C81">
        <f>'Input spectra'!D80</f>
        <v>0</v>
      </c>
      <c r="D81">
        <f t="shared" si="111"/>
        <v>2.0653927966864227E-2</v>
      </c>
      <c r="E81">
        <f t="shared" si="111"/>
        <v>2.0403757114728655E-2</v>
      </c>
      <c r="F81">
        <f t="shared" si="111"/>
        <v>2.0155531697575661E-2</v>
      </c>
      <c r="G81">
        <f t="shared" si="111"/>
        <v>1.9909238706866238E-2</v>
      </c>
      <c r="H81">
        <f t="shared" si="111"/>
        <v>1.9664865214592164E-2</v>
      </c>
      <c r="I81">
        <f t="shared" si="111"/>
        <v>1.9422398372800343E-2</v>
      </c>
      <c r="J81">
        <f t="shared" si="111"/>
        <v>1.9181825413119819E-2</v>
      </c>
      <c r="K81">
        <f t="shared" si="111"/>
        <v>1.8943133646291518E-2</v>
      </c>
      <c r="L81">
        <f t="shared" si="111"/>
        <v>1.8706310461700692E-2</v>
      </c>
      <c r="M81">
        <f t="shared" si="111"/>
        <v>1.8471343326912019E-2</v>
      </c>
      <c r="N81">
        <f t="shared" si="112"/>
        <v>1.8238219787207383E-2</v>
      </c>
      <c r="O81">
        <f t="shared" si="112"/>
        <v>1.800692746512627E-2</v>
      </c>
      <c r="P81">
        <f t="shared" si="112"/>
        <v>1.7777454060008864E-2</v>
      </c>
      <c r="Q81">
        <f t="shared" si="112"/>
        <v>1.7549787347541677E-2</v>
      </c>
      <c r="R81">
        <f t="shared" si="112"/>
        <v>1.7323915179305826E-2</v>
      </c>
      <c r="S81">
        <f t="shared" si="112"/>
        <v>1.7099825482327923E-2</v>
      </c>
      <c r="T81">
        <f t="shared" si="112"/>
        <v>1.6877506258633473E-2</v>
      </c>
      <c r="U81">
        <f t="shared" si="112"/>
        <v>1.6656945584802893E-2</v>
      </c>
      <c r="V81">
        <f t="shared" si="112"/>
        <v>1.6438131611530033E-2</v>
      </c>
      <c r="W81">
        <f t="shared" si="112"/>
        <v>1.6221052563183264E-2</v>
      </c>
      <c r="X81">
        <f t="shared" si="113"/>
        <v>1.6005696737369055E-2</v>
      </c>
      <c r="Y81">
        <f t="shared" si="113"/>
        <v>1.5792052504498055E-2</v>
      </c>
      <c r="Z81">
        <f t="shared" si="113"/>
        <v>1.5580108307353695E-2</v>
      </c>
      <c r="AA81">
        <f t="shared" si="113"/>
        <v>1.5369852660663208E-2</v>
      </c>
      <c r="AB81">
        <f t="shared" si="113"/>
        <v>1.5161274150671171E-2</v>
      </c>
      <c r="AC81">
        <f t="shared" si="113"/>
        <v>1.495436143471545E-2</v>
      </c>
      <c r="AD81">
        <f t="shared" si="113"/>
        <v>1.4749103240805595E-2</v>
      </c>
      <c r="AE81">
        <f t="shared" si="113"/>
        <v>1.4545488367203664E-2</v>
      </c>
      <c r="AF81">
        <f t="shared" si="113"/>
        <v>1.4343505682007427E-2</v>
      </c>
      <c r="AG81">
        <f t="shared" si="113"/>
        <v>1.4143144122735986E-2</v>
      </c>
      <c r="AH81">
        <f t="shared" si="114"/>
        <v>1.3944392695917769E-2</v>
      </c>
      <c r="AI81">
        <f t="shared" si="114"/>
        <v>1.3747240476680885E-2</v>
      </c>
      <c r="AJ81">
        <f t="shared" si="114"/>
        <v>1.3551676608345825E-2</v>
      </c>
      <c r="AK81">
        <f t="shared" si="114"/>
        <v>1.3357690302020522E-2</v>
      </c>
      <c r="AL81">
        <f t="shared" si="114"/>
        <v>1.316527083619772E-2</v>
      </c>
      <c r="AM81">
        <f t="shared" si="114"/>
        <v>1.2974407556354676E-2</v>
      </c>
      <c r="AN81">
        <f t="shared" si="114"/>
        <v>1.2785089874555114E-2</v>
      </c>
      <c r="AO81">
        <f t="shared" si="114"/>
        <v>1.2597307269053542E-2</v>
      </c>
      <c r="AP81">
        <f t="shared" si="114"/>
        <v>1.2411049283901784E-2</v>
      </c>
      <c r="AQ81">
        <f t="shared" si="114"/>
        <v>1.2226305528557777E-2</v>
      </c>
      <c r="AR81">
        <f t="shared" si="115"/>
        <v>1.2043065677496662E-2</v>
      </c>
      <c r="AS81">
        <f t="shared" si="115"/>
        <v>1.1861319469824065E-2</v>
      </c>
      <c r="AT81">
        <f t="shared" si="115"/>
        <v>1.1681056708891606E-2</v>
      </c>
      <c r="AU81">
        <f t="shared" si="115"/>
        <v>1.150226726191466E-2</v>
      </c>
      <c r="AV81">
        <f t="shared" si="115"/>
        <v>1.1324941059592268E-2</v>
      </c>
      <c r="AW81">
        <f t="shared" si="115"/>
        <v>1.1149068095729261E-2</v>
      </c>
      <c r="AX81">
        <f t="shared" si="115"/>
        <v>9.9067691110122993E-3</v>
      </c>
      <c r="AY81">
        <f t="shared" si="115"/>
        <v>8.4616625426652391E-3</v>
      </c>
      <c r="AZ81">
        <f t="shared" si="115"/>
        <v>7.6140270695962903E-3</v>
      </c>
      <c r="BA81">
        <f t="shared" si="115"/>
        <v>6.9717999836789316E-3</v>
      </c>
      <c r="BB81">
        <f t="shared" si="116"/>
        <v>6.4469819582855621E-3</v>
      </c>
      <c r="BC81">
        <f t="shared" si="116"/>
        <v>6.0014123816956458E-3</v>
      </c>
      <c r="BD81">
        <f t="shared" si="116"/>
        <v>5.6141736387355463E-3</v>
      </c>
      <c r="BE81">
        <f t="shared" si="116"/>
        <v>5.2722212209714205E-3</v>
      </c>
      <c r="BF81">
        <f t="shared" si="116"/>
        <v>4.9667201221163604E-3</v>
      </c>
      <c r="BG81">
        <f t="shared" si="116"/>
        <v>4.691332379151909E-3</v>
      </c>
      <c r="BH81">
        <f t="shared" si="116"/>
        <v>4.4413150791678801E-3</v>
      </c>
      <c r="BI81">
        <f t="shared" si="116"/>
        <v>4.2130024006437035E-3</v>
      </c>
      <c r="BJ81">
        <f t="shared" si="116"/>
        <v>4.0034879933071241E-3</v>
      </c>
      <c r="BK81">
        <f t="shared" si="116"/>
        <v>3.8104198660921405E-3</v>
      </c>
      <c r="BL81">
        <f t="shared" si="117"/>
        <v>3.6318622682617037E-3</v>
      </c>
      <c r="BM81">
        <f t="shared" si="117"/>
        <v>3.4661994112050488E-3</v>
      </c>
      <c r="BN81">
        <f t="shared" si="117"/>
        <v>3.3120663796098121E-3</v>
      </c>
      <c r="BO81">
        <f t="shared" si="117"/>
        <v>3.1682983137698963E-3</v>
      </c>
      <c r="BP81">
        <f t="shared" si="117"/>
        <v>3.0338922278778531E-3</v>
      </c>
      <c r="BQ81">
        <f t="shared" si="117"/>
        <v>2.907977787337492E-3</v>
      </c>
      <c r="BR81">
        <f t="shared" si="117"/>
        <v>2.7897945778399985E-3</v>
      </c>
      <c r="BS81">
        <f t="shared" si="117"/>
        <v>2.6786741695237395E-3</v>
      </c>
      <c r="BT81">
        <f t="shared" si="117"/>
        <v>2.5740257838175401E-3</v>
      </c>
      <c r="BU81">
        <f t="shared" si="117"/>
        <v>2.475324708578116E-3</v>
      </c>
      <c r="BV81">
        <f t="shared" si="118"/>
        <v>2.3821028385993676E-3</v>
      </c>
      <c r="BW81">
        <f t="shared" si="118"/>
        <v>2.2939408801600147E-3</v>
      </c>
      <c r="BX81">
        <f t="shared" si="118"/>
        <v>2.2104618730639479E-3</v>
      </c>
      <c r="BY81">
        <f t="shared" si="118"/>
        <v>2.1313257664698866E-3</v>
      </c>
      <c r="BZ81">
        <f t="shared" si="118"/>
        <v>2.0562248454636355E-3</v>
      </c>
      <c r="CA81">
        <f t="shared" si="118"/>
        <v>1.9848798503300253E-3</v>
      </c>
      <c r="CB81">
        <f t="shared" si="118"/>
        <v>1.9170366642803677E-3</v>
      </c>
      <c r="CC81">
        <f t="shared" si="118"/>
        <v>1.8524634710610696E-3</v>
      </c>
      <c r="CD81">
        <f t="shared" si="118"/>
        <v>1.7909483035682512E-3</v>
      </c>
      <c r="CE81">
        <f t="shared" si="118"/>
        <v>1.7322969198567007E-3</v>
      </c>
      <c r="CF81">
        <f t="shared" si="119"/>
        <v>1.6763309548642926E-3</v>
      </c>
      <c r="CG81">
        <f t="shared" si="119"/>
        <v>1.622886305579967E-3</v>
      </c>
      <c r="CH81">
        <f t="shared" si="119"/>
        <v>1.5718117148571765E-3</v>
      </c>
      <c r="CI81">
        <f t="shared" si="119"/>
        <v>1.5229675250559079E-3</v>
      </c>
      <c r="CJ81">
        <f t="shared" si="119"/>
        <v>1.4762245775160024E-3</v>
      </c>
      <c r="CK81">
        <f t="shared" si="119"/>
        <v>1.431463237772966E-3</v>
      </c>
      <c r="CL81">
        <f t="shared" si="119"/>
        <v>1.3885725296163111E-3</v>
      </c>
      <c r="CM81">
        <f t="shared" si="119"/>
        <v>1.3474493637069594E-3</v>
      </c>
      <c r="CN81">
        <f t="shared" si="119"/>
        <v>1.3079978486286595E-3</v>
      </c>
      <c r="CO81">
        <f t="shared" si="119"/>
        <v>1.2701286740379636E-3</v>
      </c>
      <c r="CP81">
        <f t="shared" si="120"/>
        <v>1.2337585570682062E-3</v>
      </c>
      <c r="CQ81">
        <f t="shared" si="120"/>
        <v>1.1988097443906816E-3</v>
      </c>
      <c r="CR81">
        <f t="shared" si="120"/>
        <v>7.7149830887518662E-4</v>
      </c>
      <c r="CS81">
        <f t="shared" si="120"/>
        <v>5.0087973486253278E-4</v>
      </c>
      <c r="CT81">
        <f t="shared" si="120"/>
        <v>3.467258935741444E-4</v>
      </c>
      <c r="CU81">
        <f t="shared" si="120"/>
        <v>2.4109684768250264E-4</v>
      </c>
      <c r="CV81">
        <f t="shared" si="120"/>
        <v>1.6455012430689942E-4</v>
      </c>
      <c r="CW81">
        <f t="shared" si="120"/>
        <v>1.0811948056401619E-4</v>
      </c>
      <c r="CX81">
        <f t="shared" si="120"/>
        <v>6.6741745683873959E-5</v>
      </c>
      <c r="CY81">
        <f t="shared" si="120"/>
        <v>3.7201212641659508E-5</v>
      </c>
      <c r="CZ81">
        <f t="shared" si="121"/>
        <v>1.7290536855050268E-5</v>
      </c>
      <c r="DA81">
        <f t="shared" si="121"/>
        <v>5.4082797786065168E-6</v>
      </c>
      <c r="DB81">
        <f t="shared" si="121"/>
        <v>3.4338947755895076E-7</v>
      </c>
      <c r="DC81">
        <f t="shared" si="121"/>
        <v>0</v>
      </c>
      <c r="DD81">
        <f t="shared" si="121"/>
        <v>0</v>
      </c>
      <c r="DE81">
        <f t="shared" si="121"/>
        <v>0</v>
      </c>
      <c r="DF81">
        <f t="shared" si="121"/>
        <v>0</v>
      </c>
      <c r="DG81">
        <f t="shared" si="121"/>
        <v>0</v>
      </c>
      <c r="DH81">
        <f t="shared" si="121"/>
        <v>0</v>
      </c>
      <c r="DI81">
        <f t="shared" si="121"/>
        <v>0</v>
      </c>
      <c r="DJ81">
        <f t="shared" si="122"/>
        <v>0</v>
      </c>
      <c r="DK81">
        <f t="shared" si="122"/>
        <v>0</v>
      </c>
      <c r="DL81">
        <f t="shared" si="122"/>
        <v>0</v>
      </c>
      <c r="DM81">
        <f t="shared" si="122"/>
        <v>0</v>
      </c>
      <c r="DN81">
        <f t="shared" si="122"/>
        <v>0</v>
      </c>
      <c r="DO81">
        <f t="shared" si="122"/>
        <v>0</v>
      </c>
      <c r="DP81">
        <f t="shared" si="122"/>
        <v>0</v>
      </c>
      <c r="DQ81">
        <f t="shared" si="122"/>
        <v>0</v>
      </c>
      <c r="DR81">
        <f t="shared" si="122"/>
        <v>0</v>
      </c>
      <c r="DS81">
        <f t="shared" si="122"/>
        <v>0</v>
      </c>
      <c r="DT81">
        <f t="shared" si="123"/>
        <v>0</v>
      </c>
      <c r="DU81">
        <f t="shared" si="123"/>
        <v>0</v>
      </c>
      <c r="DV81">
        <f t="shared" si="123"/>
        <v>0</v>
      </c>
      <c r="DW81">
        <f t="shared" si="123"/>
        <v>0</v>
      </c>
      <c r="DX81">
        <f t="shared" si="123"/>
        <v>0</v>
      </c>
      <c r="DY81">
        <f t="shared" si="123"/>
        <v>0</v>
      </c>
      <c r="DZ81">
        <f t="shared" si="123"/>
        <v>0</v>
      </c>
      <c r="EA81">
        <f t="shared" si="123"/>
        <v>0</v>
      </c>
      <c r="EB81">
        <f t="shared" si="123"/>
        <v>0</v>
      </c>
      <c r="EC81">
        <f t="shared" si="123"/>
        <v>0</v>
      </c>
      <c r="ED81">
        <f t="shared" si="124"/>
        <v>0</v>
      </c>
      <c r="EE81">
        <f t="shared" si="124"/>
        <v>0</v>
      </c>
      <c r="EF81">
        <f t="shared" si="124"/>
        <v>0</v>
      </c>
      <c r="EG81">
        <f t="shared" si="124"/>
        <v>0</v>
      </c>
      <c r="EH81">
        <f t="shared" si="124"/>
        <v>0</v>
      </c>
      <c r="EI81">
        <f t="shared" si="124"/>
        <v>0</v>
      </c>
      <c r="EJ81">
        <f t="shared" si="124"/>
        <v>0</v>
      </c>
      <c r="EK81">
        <f t="shared" si="124"/>
        <v>0</v>
      </c>
      <c r="EL81">
        <f t="shared" si="124"/>
        <v>0</v>
      </c>
      <c r="EM81">
        <f t="shared" si="124"/>
        <v>0</v>
      </c>
      <c r="EN81">
        <f t="shared" si="125"/>
        <v>0</v>
      </c>
      <c r="EO81">
        <f t="shared" si="125"/>
        <v>0</v>
      </c>
      <c r="EP81">
        <f t="shared" si="125"/>
        <v>0</v>
      </c>
      <c r="EQ81">
        <f t="shared" si="125"/>
        <v>0</v>
      </c>
      <c r="ER81">
        <f t="shared" si="125"/>
        <v>0</v>
      </c>
      <c r="ES81">
        <f t="shared" si="125"/>
        <v>0</v>
      </c>
      <c r="ET81">
        <f t="shared" si="125"/>
        <v>0</v>
      </c>
      <c r="EU81">
        <f t="shared" si="125"/>
        <v>0</v>
      </c>
      <c r="EV81">
        <f t="shared" si="125"/>
        <v>0</v>
      </c>
      <c r="EW81">
        <f t="shared" si="125"/>
        <v>0</v>
      </c>
      <c r="EX81">
        <f t="shared" si="125"/>
        <v>0</v>
      </c>
      <c r="EZ81">
        <f t="shared" si="110"/>
        <v>0.87078221254936727</v>
      </c>
      <c r="FB81">
        <f t="shared" si="108"/>
        <v>1.2045670130669484E-2</v>
      </c>
      <c r="FC81">
        <f t="shared" si="109"/>
        <v>0.24847589505978887</v>
      </c>
    </row>
    <row r="82" spans="1:159" x14ac:dyDescent="0.25">
      <c r="A82">
        <v>675</v>
      </c>
      <c r="B82" s="19">
        <f>'Input spectra'!Y81</f>
        <v>4.8299681722252998E-2</v>
      </c>
      <c r="C82">
        <f>'Input spectra'!D81</f>
        <v>0</v>
      </c>
      <c r="D82">
        <f t="shared" si="111"/>
        <v>2.0653927966864227E-2</v>
      </c>
      <c r="E82">
        <f t="shared" si="111"/>
        <v>2.0404722000287309E-2</v>
      </c>
      <c r="F82">
        <f t="shared" si="111"/>
        <v>2.0157438036804417E-2</v>
      </c>
      <c r="G82">
        <f t="shared" si="111"/>
        <v>1.9912063340377317E-2</v>
      </c>
      <c r="H82">
        <f t="shared" si="111"/>
        <v>1.9668585253078789E-2</v>
      </c>
      <c r="I82">
        <f t="shared" si="111"/>
        <v>1.9426991194635576E-2</v>
      </c>
      <c r="J82">
        <f t="shared" si="111"/>
        <v>1.9187268661973934E-2</v>
      </c>
      <c r="K82">
        <f t="shared" si="111"/>
        <v>1.8949405228767743E-2</v>
      </c>
      <c r="L82">
        <f t="shared" si="111"/>
        <v>1.8713388544989221E-2</v>
      </c>
      <c r="M82">
        <f t="shared" si="111"/>
        <v>1.847920633646212E-2</v>
      </c>
      <c r="N82">
        <f t="shared" si="112"/>
        <v>1.8246846404417517E-2</v>
      </c>
      <c r="O82">
        <f t="shared" si="112"/>
        <v>1.8016296625052084E-2</v>
      </c>
      <c r="P82">
        <f t="shared" si="112"/>
        <v>1.7787544949088904E-2</v>
      </c>
      <c r="Q82">
        <f t="shared" si="112"/>
        <v>1.7560579401340731E-2</v>
      </c>
      <c r="R82">
        <f t="shared" si="112"/>
        <v>1.7335388080275762E-2</v>
      </c>
      <c r="S82">
        <f t="shared" si="112"/>
        <v>1.7111959157585874E-2</v>
      </c>
      <c r="T82">
        <f t="shared" si="112"/>
        <v>1.6890280877757284E-2</v>
      </c>
      <c r="U82">
        <f t="shared" si="112"/>
        <v>1.6670341557643676E-2</v>
      </c>
      <c r="V82">
        <f t="shared" si="112"/>
        <v>1.6452129586041742E-2</v>
      </c>
      <c r="W82">
        <f t="shared" si="112"/>
        <v>1.6235633423269127E-2</v>
      </c>
      <c r="X82">
        <f t="shared" si="113"/>
        <v>1.6020841600744774E-2</v>
      </c>
      <c r="Y82">
        <f t="shared" si="113"/>
        <v>1.5807742720571651E-2</v>
      </c>
      <c r="Z82">
        <f t="shared" si="113"/>
        <v>1.5596325455121872E-2</v>
      </c>
      <c r="AA82">
        <f t="shared" si="113"/>
        <v>1.5386578546624114E-2</v>
      </c>
      <c r="AB82">
        <f t="shared" si="113"/>
        <v>1.5178490806753465E-2</v>
      </c>
      <c r="AC82">
        <f t="shared" si="113"/>
        <v>1.4972051116223527E-2</v>
      </c>
      <c r="AD82">
        <f t="shared" si="113"/>
        <v>1.4767248424380873E-2</v>
      </c>
      <c r="AE82">
        <f t="shared" si="113"/>
        <v>1.456407174880181E-2</v>
      </c>
      <c r="AF82">
        <f t="shared" si="113"/>
        <v>1.4362510174891423E-2</v>
      </c>
      <c r="AG82">
        <f t="shared" si="113"/>
        <v>1.4162552855484897E-2</v>
      </c>
      <c r="AH82">
        <f t="shared" si="114"/>
        <v>1.3964189010451128E-2</v>
      </c>
      <c r="AI82">
        <f t="shared" si="114"/>
        <v>1.3767407926298563E-2</v>
      </c>
      <c r="AJ82">
        <f t="shared" si="114"/>
        <v>1.3572198955783297E-2</v>
      </c>
      <c r="AK82">
        <f t="shared" si="114"/>
        <v>1.337855151751938E-2</v>
      </c>
      <c r="AL82">
        <f t="shared" si="114"/>
        <v>1.3186455095591382E-2</v>
      </c>
      <c r="AM82">
        <f t="shared" si="114"/>
        <v>1.2995899239169124E-2</v>
      </c>
      <c r="AN82">
        <f t="shared" si="114"/>
        <v>1.2806873562124595E-2</v>
      </c>
      <c r="AO82">
        <f t="shared" si="114"/>
        <v>1.2619367742651107E-2</v>
      </c>
      <c r="AP82">
        <f t="shared" si="114"/>
        <v>1.2433371522884559E-2</v>
      </c>
      <c r="AQ82">
        <f t="shared" si="114"/>
        <v>1.2248874708526866E-2</v>
      </c>
      <c r="AR82">
        <f t="shared" si="115"/>
        <v>1.2065867168471571E-2</v>
      </c>
      <c r="AS82">
        <f t="shared" si="115"/>
        <v>1.1884338834431551E-2</v>
      </c>
      <c r="AT82">
        <f t="shared" si="115"/>
        <v>1.1704279700568842E-2</v>
      </c>
      <c r="AU82">
        <f t="shared" si="115"/>
        <v>1.1525679823126621E-2</v>
      </c>
      <c r="AV82">
        <f t="shared" si="115"/>
        <v>1.1348529320063208E-2</v>
      </c>
      <c r="AW82">
        <f t="shared" si="115"/>
        <v>1.1172818370688229E-2</v>
      </c>
      <c r="AX82">
        <f t="shared" si="115"/>
        <v>9.928342466771432E-3</v>
      </c>
      <c r="AY82">
        <f t="shared" si="115"/>
        <v>8.4804899996446352E-3</v>
      </c>
      <c r="AZ82">
        <f t="shared" si="115"/>
        <v>7.6313293772869604E-3</v>
      </c>
      <c r="BA82">
        <f t="shared" si="115"/>
        <v>6.9879733211485181E-3</v>
      </c>
      <c r="BB82">
        <f t="shared" si="116"/>
        <v>6.4622433936355125E-3</v>
      </c>
      <c r="BC82">
        <f t="shared" si="116"/>
        <v>6.0159035313241925E-3</v>
      </c>
      <c r="BD82">
        <f t="shared" si="116"/>
        <v>5.627995885809256E-3</v>
      </c>
      <c r="BE82">
        <f t="shared" si="116"/>
        <v>5.285451507040565E-3</v>
      </c>
      <c r="BF82">
        <f t="shared" si="116"/>
        <v>4.9794192372578363E-3</v>
      </c>
      <c r="BG82">
        <f t="shared" si="116"/>
        <v>4.7035497900189509E-3</v>
      </c>
      <c r="BH82">
        <f t="shared" si="116"/>
        <v>4.4530919570169372E-3</v>
      </c>
      <c r="BI82">
        <f t="shared" si="116"/>
        <v>4.2243736293539526E-3</v>
      </c>
      <c r="BJ82">
        <f t="shared" si="116"/>
        <v>4.0144835603144685E-3</v>
      </c>
      <c r="BK82">
        <f t="shared" si="116"/>
        <v>3.8210658602438282E-3</v>
      </c>
      <c r="BL82">
        <f t="shared" si="117"/>
        <v>3.6421816166067305E-3</v>
      </c>
      <c r="BM82">
        <f t="shared" si="117"/>
        <v>3.4762124363058632E-3</v>
      </c>
      <c r="BN82">
        <f t="shared" si="117"/>
        <v>3.3217912298257788E-3</v>
      </c>
      <c r="BO82">
        <f t="shared" si="117"/>
        <v>3.1777513013766913E-3</v>
      </c>
      <c r="BP82">
        <f t="shared" si="117"/>
        <v>3.0430880988695746E-3</v>
      </c>
      <c r="BQ82">
        <f t="shared" si="117"/>
        <v>2.9169299396319633E-3</v>
      </c>
      <c r="BR82">
        <f t="shared" si="117"/>
        <v>2.7985152398683137E-3</v>
      </c>
      <c r="BS82">
        <f t="shared" si="117"/>
        <v>2.687174547955219E-3</v>
      </c>
      <c r="BT82">
        <f t="shared" si="117"/>
        <v>2.582316186922071E-3</v>
      </c>
      <c r="BU82">
        <f t="shared" si="117"/>
        <v>2.4834146501310867E-3</v>
      </c>
      <c r="BV82">
        <f t="shared" si="118"/>
        <v>2.3900011260810567E-3</v>
      </c>
      <c r="BW82">
        <f t="shared" si="118"/>
        <v>2.301655690155105E-3</v>
      </c>
      <c r="BX82">
        <f t="shared" si="118"/>
        <v>2.2180008161371816E-3</v>
      </c>
      <c r="BY82">
        <f t="shared" si="118"/>
        <v>2.1386959433192208E-3</v>
      </c>
      <c r="BZ82">
        <f t="shared" si="118"/>
        <v>2.0634328957902185E-3</v>
      </c>
      <c r="CA82">
        <f t="shared" si="118"/>
        <v>1.9919319955851431E-3</v>
      </c>
      <c r="CB82">
        <f t="shared" si="118"/>
        <v>1.9239387452320994E-3</v>
      </c>
      <c r="CC82">
        <f t="shared" si="118"/>
        <v>1.8592209809524573E-3</v>
      </c>
      <c r="CD82">
        <f t="shared" si="118"/>
        <v>1.7975664175032872E-3</v>
      </c>
      <c r="CE82">
        <f t="shared" si="118"/>
        <v>1.7387805209421276E-3</v>
      </c>
      <c r="CF82">
        <f t="shared" si="119"/>
        <v>1.6826846575479972E-3</v>
      </c>
      <c r="CG82">
        <f t="shared" si="119"/>
        <v>1.6291144765560434E-3</v>
      </c>
      <c r="CH82">
        <f t="shared" si="119"/>
        <v>1.577918491850019E-3</v>
      </c>
      <c r="CI82">
        <f t="shared" si="119"/>
        <v>1.5289568337483041E-3</v>
      </c>
      <c r="CJ82">
        <f t="shared" si="119"/>
        <v>1.4821001468470578E-3</v>
      </c>
      <c r="CK82">
        <f t="shared" si="119"/>
        <v>1.4372286137991888E-3</v>
      </c>
      <c r="CL82">
        <f t="shared" si="119"/>
        <v>1.3942310881020555E-3</v>
      </c>
      <c r="CM82">
        <f t="shared" si="119"/>
        <v>1.353004321587673E-3</v>
      </c>
      <c r="CN82">
        <f t="shared" si="119"/>
        <v>1.3134522744712113E-3</v>
      </c>
      <c r="CO82">
        <f t="shared" si="119"/>
        <v>1.2754854976060968E-3</v>
      </c>
      <c r="CP82">
        <f t="shared" si="120"/>
        <v>1.2390205780873789E-3</v>
      </c>
      <c r="CQ82">
        <f t="shared" si="120"/>
        <v>1.2039796405947933E-3</v>
      </c>
      <c r="CR82">
        <f t="shared" si="120"/>
        <v>7.7486205529768036E-4</v>
      </c>
      <c r="CS82">
        <f t="shared" si="120"/>
        <v>5.0308736913976383E-4</v>
      </c>
      <c r="CT82">
        <f t="shared" si="120"/>
        <v>3.4827056148651378E-4</v>
      </c>
      <c r="CU82">
        <f t="shared" si="120"/>
        <v>2.4218238912691352E-4</v>
      </c>
      <c r="CV82">
        <f t="shared" si="120"/>
        <v>1.6529882975875138E-4</v>
      </c>
      <c r="CW82">
        <f t="shared" si="120"/>
        <v>1.0861656195962404E-4</v>
      </c>
      <c r="CX82">
        <f t="shared" si="120"/>
        <v>6.7051762847179772E-5</v>
      </c>
      <c r="CY82">
        <f t="shared" si="120"/>
        <v>3.7375780654601401E-5</v>
      </c>
      <c r="CZ82">
        <f t="shared" si="121"/>
        <v>1.7372494813497609E-5</v>
      </c>
      <c r="DA82">
        <f t="shared" si="121"/>
        <v>5.434172246982365E-6</v>
      </c>
      <c r="DB82">
        <f t="shared" si="121"/>
        <v>3.4504979206380596E-7</v>
      </c>
      <c r="DC82">
        <f t="shared" si="121"/>
        <v>0</v>
      </c>
      <c r="DD82">
        <f t="shared" si="121"/>
        <v>0</v>
      </c>
      <c r="DE82">
        <f t="shared" si="121"/>
        <v>0</v>
      </c>
      <c r="DF82">
        <f t="shared" si="121"/>
        <v>0</v>
      </c>
      <c r="DG82">
        <f t="shared" si="121"/>
        <v>0</v>
      </c>
      <c r="DH82">
        <f t="shared" si="121"/>
        <v>0</v>
      </c>
      <c r="DI82">
        <f t="shared" si="121"/>
        <v>0</v>
      </c>
      <c r="DJ82">
        <f t="shared" si="122"/>
        <v>0</v>
      </c>
      <c r="DK82">
        <f t="shared" si="122"/>
        <v>0</v>
      </c>
      <c r="DL82">
        <f t="shared" si="122"/>
        <v>0</v>
      </c>
      <c r="DM82">
        <f t="shared" si="122"/>
        <v>0</v>
      </c>
      <c r="DN82">
        <f t="shared" si="122"/>
        <v>0</v>
      </c>
      <c r="DO82">
        <f t="shared" si="122"/>
        <v>0</v>
      </c>
      <c r="DP82">
        <f t="shared" si="122"/>
        <v>0</v>
      </c>
      <c r="DQ82">
        <f t="shared" si="122"/>
        <v>0</v>
      </c>
      <c r="DR82">
        <f t="shared" si="122"/>
        <v>0</v>
      </c>
      <c r="DS82">
        <f t="shared" si="122"/>
        <v>0</v>
      </c>
      <c r="DT82">
        <f t="shared" si="123"/>
        <v>0</v>
      </c>
      <c r="DU82">
        <f t="shared" si="123"/>
        <v>0</v>
      </c>
      <c r="DV82">
        <f t="shared" si="123"/>
        <v>0</v>
      </c>
      <c r="DW82">
        <f t="shared" si="123"/>
        <v>0</v>
      </c>
      <c r="DX82">
        <f t="shared" si="123"/>
        <v>0</v>
      </c>
      <c r="DY82">
        <f t="shared" si="123"/>
        <v>0</v>
      </c>
      <c r="DZ82">
        <f t="shared" si="123"/>
        <v>0</v>
      </c>
      <c r="EA82">
        <f t="shared" si="123"/>
        <v>0</v>
      </c>
      <c r="EB82">
        <f t="shared" si="123"/>
        <v>0</v>
      </c>
      <c r="EC82">
        <f t="shared" si="123"/>
        <v>0</v>
      </c>
      <c r="ED82">
        <f t="shared" si="124"/>
        <v>0</v>
      </c>
      <c r="EE82">
        <f t="shared" si="124"/>
        <v>0</v>
      </c>
      <c r="EF82">
        <f t="shared" si="124"/>
        <v>0</v>
      </c>
      <c r="EG82">
        <f t="shared" si="124"/>
        <v>0</v>
      </c>
      <c r="EH82">
        <f t="shared" si="124"/>
        <v>0</v>
      </c>
      <c r="EI82">
        <f t="shared" si="124"/>
        <v>0</v>
      </c>
      <c r="EJ82">
        <f t="shared" si="124"/>
        <v>0</v>
      </c>
      <c r="EK82">
        <f t="shared" si="124"/>
        <v>0</v>
      </c>
      <c r="EL82">
        <f t="shared" si="124"/>
        <v>0</v>
      </c>
      <c r="EM82">
        <f t="shared" si="124"/>
        <v>0</v>
      </c>
      <c r="EN82">
        <f t="shared" si="125"/>
        <v>0</v>
      </c>
      <c r="EO82">
        <f t="shared" si="125"/>
        <v>0</v>
      </c>
      <c r="EP82">
        <f t="shared" si="125"/>
        <v>0</v>
      </c>
      <c r="EQ82">
        <f t="shared" si="125"/>
        <v>0</v>
      </c>
      <c r="ER82">
        <f t="shared" si="125"/>
        <v>0</v>
      </c>
      <c r="ES82">
        <f t="shared" si="125"/>
        <v>0</v>
      </c>
      <c r="ET82">
        <f t="shared" si="125"/>
        <v>0</v>
      </c>
      <c r="EU82">
        <f t="shared" si="125"/>
        <v>0</v>
      </c>
      <c r="EV82">
        <f t="shared" si="125"/>
        <v>0</v>
      </c>
      <c r="EW82">
        <f t="shared" si="125"/>
        <v>0</v>
      </c>
      <c r="EX82">
        <f t="shared" si="125"/>
        <v>0</v>
      </c>
      <c r="EZ82">
        <f t="shared" si="110"/>
        <v>0.87190850011864118</v>
      </c>
      <c r="FB82">
        <f t="shared" si="108"/>
        <v>1.1930283387085905E-2</v>
      </c>
      <c r="FC82">
        <f t="shared" si="109"/>
        <v>0.24849067162325553</v>
      </c>
    </row>
    <row r="83" spans="1:159" x14ac:dyDescent="0.25">
      <c r="A83">
        <v>680</v>
      </c>
      <c r="B83" s="19">
        <f>'Input spectra'!Y82</f>
        <v>4.7826796880790397E-2</v>
      </c>
      <c r="C83">
        <f>'Input spectra'!D82</f>
        <v>0</v>
      </c>
      <c r="D83">
        <f t="shared" ref="D83:M92" si="126">D$2*EXP(- D$1 * ($C83*_c2+$B83))</f>
        <v>2.0653927966864227E-2</v>
      </c>
      <c r="E83">
        <f t="shared" si="126"/>
        <v>2.0405686931475014E-2</v>
      </c>
      <c r="F83">
        <f t="shared" si="126"/>
        <v>2.0159344556337479E-2</v>
      </c>
      <c r="G83">
        <f t="shared" si="126"/>
        <v>1.9914888374634735E-2</v>
      </c>
      <c r="H83">
        <f t="shared" si="126"/>
        <v>1.9672305995291892E-2</v>
      </c>
      <c r="I83">
        <f t="shared" si="126"/>
        <v>1.9431585102537112E-2</v>
      </c>
      <c r="J83">
        <f t="shared" si="126"/>
        <v>1.9192713455465089E-2</v>
      </c>
      <c r="K83">
        <f t="shared" si="126"/>
        <v>1.8955678887603005E-2</v>
      </c>
      <c r="L83">
        <f t="shared" si="126"/>
        <v>1.8720469306478943E-2</v>
      </c>
      <c r="M83">
        <f t="shared" si="126"/>
        <v>1.848707269319266E-2</v>
      </c>
      <c r="N83">
        <f t="shared" ref="N83:W92" si="127">N$2*EXP(- N$1 * ($C83*_c2+$B83))</f>
        <v>1.8255477101988854E-2</v>
      </c>
      <c r="O83">
        <f t="shared" si="127"/>
        <v>1.8025670659832748E-2</v>
      </c>
      <c r="P83">
        <f t="shared" si="127"/>
        <v>1.7797641565988124E-2</v>
      </c>
      <c r="Q83">
        <f t="shared" si="127"/>
        <v>1.7571378091597704E-2</v>
      </c>
      <c r="R83">
        <f t="shared" si="127"/>
        <v>1.7346868579265852E-2</v>
      </c>
      <c r="S83">
        <f t="shared" si="127"/>
        <v>1.7124101442643695E-2</v>
      </c>
      <c r="T83">
        <f t="shared" si="127"/>
        <v>1.6903065166016522E-2</v>
      </c>
      <c r="U83">
        <f t="shared" si="127"/>
        <v>1.6683748303893513E-2</v>
      </c>
      <c r="V83">
        <f t="shared" si="127"/>
        <v>1.6466139480599783E-2</v>
      </c>
      <c r="W83">
        <f t="shared" si="127"/>
        <v>1.6250227389870735E-2</v>
      </c>
      <c r="X83">
        <f t="shared" ref="X83:AG92" si="128">X$2*EXP(- X$1 * ($C83*_c2+$B83))</f>
        <v>1.6036000794448651E-2</v>
      </c>
      <c r="Y83">
        <f t="shared" si="128"/>
        <v>1.5823448525681589E-2</v>
      </c>
      <c r="Z83">
        <f t="shared" si="128"/>
        <v>1.561255948312454E-2</v>
      </c>
      <c r="AA83">
        <f t="shared" si="128"/>
        <v>1.5403322634142789E-2</v>
      </c>
      <c r="AB83">
        <f t="shared" si="128"/>
        <v>1.5195727013517558E-2</v>
      </c>
      <c r="AC83">
        <f t="shared" si="128"/>
        <v>1.4989761723053838E-2</v>
      </c>
      <c r="AD83">
        <f t="shared" si="128"/>
        <v>1.4785415931190421E-2</v>
      </c>
      <c r="AE83">
        <f t="shared" si="128"/>
        <v>1.458267887261217E-2</v>
      </c>
      <c r="AF83">
        <f t="shared" si="128"/>
        <v>1.4381539847864422E-2</v>
      </c>
      <c r="AG83">
        <f t="shared" si="128"/>
        <v>1.4181988222969589E-2</v>
      </c>
      <c r="AH83">
        <f t="shared" ref="AH83:AQ92" si="129">AH$2*EXP(- AH$1 * ($C83*_c2+$B83))</f>
        <v>1.3984013429045924E-2</v>
      </c>
      <c r="AI83">
        <f t="shared" si="129"/>
        <v>1.378760496192841E-2</v>
      </c>
      <c r="AJ83">
        <f t="shared" si="129"/>
        <v>1.3592752381791815E-2</v>
      </c>
      <c r="AK83">
        <f t="shared" si="129"/>
        <v>1.3399445312775831E-2</v>
      </c>
      <c r="AL83">
        <f t="shared" si="129"/>
        <v>1.3207673442612377E-2</v>
      </c>
      <c r="AM83">
        <f t="shared" si="129"/>
        <v>1.301742652225496E-2</v>
      </c>
      <c r="AN83">
        <f t="shared" si="129"/>
        <v>1.2828694365510132E-2</v>
      </c>
      <c r="AO83">
        <f t="shared" si="129"/>
        <v>1.2641466848671054E-2</v>
      </c>
      <c r="AP83">
        <f t="shared" si="129"/>
        <v>1.2455733910153087E-2</v>
      </c>
      <c r="AQ83">
        <f t="shared" si="129"/>
        <v>1.2271485550131451E-2</v>
      </c>
      <c r="AR83">
        <f t="shared" ref="AR83:BA92" si="130">AR$2*EXP(- AR$1 * ($C83*_c2+$B83))</f>
        <v>1.208871183018095E-2</v>
      </c>
      <c r="AS83">
        <f t="shared" si="130"/>
        <v>1.1907402872917706E-2</v>
      </c>
      <c r="AT83">
        <f t="shared" si="130"/>
        <v>1.1727548861642892E-2</v>
      </c>
      <c r="AU83">
        <f t="shared" si="130"/>
        <v>1.1549140039988545E-2</v>
      </c>
      <c r="AV83">
        <f t="shared" si="130"/>
        <v>1.1372166711565299E-2</v>
      </c>
      <c r="AW83">
        <f t="shared" si="130"/>
        <v>1.119661923961216E-2</v>
      </c>
      <c r="AX83">
        <f t="shared" si="130"/>
        <v>9.949962801487423E-3</v>
      </c>
      <c r="AY83">
        <f t="shared" si="130"/>
        <v>8.4993593482894682E-3</v>
      </c>
      <c r="AZ83">
        <f t="shared" si="130"/>
        <v>7.6486710031792408E-3</v>
      </c>
      <c r="BA83">
        <f t="shared" si="130"/>
        <v>7.0041841778879484E-3</v>
      </c>
      <c r="BB83">
        <f t="shared" ref="BB83:BK92" si="131">BB$2*EXP(- BB$1 * ($C83*_c2+$B83))</f>
        <v>6.4775409561858236E-3</v>
      </c>
      <c r="BC83">
        <f t="shared" si="131"/>
        <v>6.0304296716189656E-3</v>
      </c>
      <c r="BD83">
        <f t="shared" si="131"/>
        <v>5.6418521636284408E-3</v>
      </c>
      <c r="BE83">
        <f t="shared" si="131"/>
        <v>5.2987149936265529E-3</v>
      </c>
      <c r="BF83">
        <f t="shared" si="131"/>
        <v>4.992150822021397E-3</v>
      </c>
      <c r="BG83">
        <f t="shared" si="131"/>
        <v>4.7157990181004254E-3</v>
      </c>
      <c r="BH83">
        <f t="shared" si="131"/>
        <v>4.464900063195755E-3</v>
      </c>
      <c r="BI83">
        <f t="shared" si="131"/>
        <v>4.235775549915304E-3</v>
      </c>
      <c r="BJ83">
        <f t="shared" si="131"/>
        <v>4.025509326611533E-3</v>
      </c>
      <c r="BK83">
        <f t="shared" si="131"/>
        <v>3.8317415984120418E-3</v>
      </c>
      <c r="BL83">
        <f t="shared" ref="BL83:BU92" si="132">BL$2*EXP(- BL$1 * ($C83*_c2+$B83))</f>
        <v>3.652530285708546E-3</v>
      </c>
      <c r="BM83">
        <f t="shared" si="132"/>
        <v>3.4862543866529686E-3</v>
      </c>
      <c r="BN83">
        <f t="shared" si="132"/>
        <v>3.3315446340321793E-3</v>
      </c>
      <c r="BO83">
        <f t="shared" si="132"/>
        <v>3.1872324930747177E-3</v>
      </c>
      <c r="BP83">
        <f t="shared" si="132"/>
        <v>3.052311842981676E-3</v>
      </c>
      <c r="BQ83">
        <f t="shared" si="132"/>
        <v>2.925909650950801E-3</v>
      </c>
      <c r="BR83">
        <f t="shared" si="132"/>
        <v>2.8072631619489681E-3</v>
      </c>
      <c r="BS83">
        <f t="shared" si="132"/>
        <v>2.6957019010872036E-3</v>
      </c>
      <c r="BT83">
        <f t="shared" si="132"/>
        <v>2.5906332916952727E-3</v>
      </c>
      <c r="BU83">
        <f t="shared" si="132"/>
        <v>2.4915310315099526E-3</v>
      </c>
      <c r="BV83">
        <f t="shared" ref="BV83:CE92" si="133">BV$2*EXP(- BV$1 * ($C83*_c2+$B83))</f>
        <v>2.3979256017457786E-3</v>
      </c>
      <c r="BW83">
        <f t="shared" si="133"/>
        <v>2.3093964460208019E-3</v>
      </c>
      <c r="BX83">
        <f t="shared" si="133"/>
        <v>2.2255654713311942E-3</v>
      </c>
      <c r="BY83">
        <f t="shared" si="133"/>
        <v>2.1460916064211227E-3</v>
      </c>
      <c r="BZ83">
        <f t="shared" si="133"/>
        <v>2.0706662137764268E-3</v>
      </c>
      <c r="CA83">
        <f t="shared" si="133"/>
        <v>1.9990091966403329E-3</v>
      </c>
      <c r="CB83">
        <f t="shared" si="133"/>
        <v>1.9308656763718057E-3</v>
      </c>
      <c r="CC83">
        <f t="shared" si="133"/>
        <v>1.8660031412300157E-3</v>
      </c>
      <c r="CD83">
        <f t="shared" si="133"/>
        <v>1.8042089874385145E-3</v>
      </c>
      <c r="CE83">
        <f t="shared" si="133"/>
        <v>1.7452883887006351E-3</v>
      </c>
      <c r="CF83">
        <f t="shared" ref="CF83:CO92" si="134">CF$2*EXP(- CF$1 * ($C83*_c2+$B83))</f>
        <v>1.6890624423126735E-3</v>
      </c>
      <c r="CG83">
        <f t="shared" si="134"/>
        <v>1.6353665494613998E-3</v>
      </c>
      <c r="CH83">
        <f t="shared" si="134"/>
        <v>1.5840489947922776E-3</v>
      </c>
      <c r="CI83">
        <f t="shared" si="134"/>
        <v>1.5349696963366439E-3</v>
      </c>
      <c r="CJ83">
        <f t="shared" si="134"/>
        <v>1.4879991017222156E-3</v>
      </c>
      <c r="CK83">
        <f t="shared" si="134"/>
        <v>1.4430172105130586E-3</v>
      </c>
      <c r="CL83">
        <f t="shared" si="134"/>
        <v>1.3999127057247565E-3</v>
      </c>
      <c r="CM83">
        <f t="shared" si="134"/>
        <v>1.3585821801857614E-3</v>
      </c>
      <c r="CN83">
        <f t="shared" si="134"/>
        <v>1.3189294455815035E-3</v>
      </c>
      <c r="CO83">
        <f t="shared" si="134"/>
        <v>1.2808649138133267E-3</v>
      </c>
      <c r="CP83">
        <f t="shared" ref="CP83:CY92" si="135">CP$2*EXP(- CP$1 * ($C83*_c2+$B83))</f>
        <v>1.2443050418000964E-3</v>
      </c>
      <c r="CQ83">
        <f t="shared" si="135"/>
        <v>1.20917183210213E-3</v>
      </c>
      <c r="CR83">
        <f t="shared" si="135"/>
        <v>7.7824046771472538E-4</v>
      </c>
      <c r="CS83">
        <f t="shared" si="135"/>
        <v>5.0530473359524438E-4</v>
      </c>
      <c r="CT83">
        <f t="shared" si="135"/>
        <v>3.4982211091250413E-4</v>
      </c>
      <c r="CU83">
        <f t="shared" si="135"/>
        <v>2.4327281823467963E-4</v>
      </c>
      <c r="CV83">
        <f t="shared" si="135"/>
        <v>1.6605094183126657E-4</v>
      </c>
      <c r="CW83">
        <f t="shared" si="135"/>
        <v>1.0911592869652801E-4</v>
      </c>
      <c r="CX83">
        <f t="shared" si="135"/>
        <v>6.7363220048359253E-5</v>
      </c>
      <c r="CY83">
        <f t="shared" si="135"/>
        <v>3.7551167834150434E-5</v>
      </c>
      <c r="CZ83">
        <f t="shared" ref="CZ83:DI92" si="136">CZ$2*EXP(- CZ$1 * ($C83*_c2+$B83))</f>
        <v>1.7454841256525205E-5</v>
      </c>
      <c r="DA83">
        <f t="shared" si="136"/>
        <v>5.460188677125356E-6</v>
      </c>
      <c r="DB83">
        <f t="shared" si="136"/>
        <v>3.467181343168452E-7</v>
      </c>
      <c r="DC83">
        <f t="shared" si="136"/>
        <v>0</v>
      </c>
      <c r="DD83">
        <f t="shared" si="136"/>
        <v>0</v>
      </c>
      <c r="DE83">
        <f t="shared" si="136"/>
        <v>0</v>
      </c>
      <c r="DF83">
        <f t="shared" si="136"/>
        <v>0</v>
      </c>
      <c r="DG83">
        <f t="shared" si="136"/>
        <v>0</v>
      </c>
      <c r="DH83">
        <f t="shared" si="136"/>
        <v>0</v>
      </c>
      <c r="DI83">
        <f t="shared" si="136"/>
        <v>0</v>
      </c>
      <c r="DJ83">
        <f t="shared" ref="DJ83:DS92" si="137">DJ$2*EXP(- DJ$1 * ($C83*_c2+$B83))</f>
        <v>0</v>
      </c>
      <c r="DK83">
        <f t="shared" si="137"/>
        <v>0</v>
      </c>
      <c r="DL83">
        <f t="shared" si="137"/>
        <v>0</v>
      </c>
      <c r="DM83">
        <f t="shared" si="137"/>
        <v>0</v>
      </c>
      <c r="DN83">
        <f t="shared" si="137"/>
        <v>0</v>
      </c>
      <c r="DO83">
        <f t="shared" si="137"/>
        <v>0</v>
      </c>
      <c r="DP83">
        <f t="shared" si="137"/>
        <v>0</v>
      </c>
      <c r="DQ83">
        <f t="shared" si="137"/>
        <v>0</v>
      </c>
      <c r="DR83">
        <f t="shared" si="137"/>
        <v>0</v>
      </c>
      <c r="DS83">
        <f t="shared" si="137"/>
        <v>0</v>
      </c>
      <c r="DT83">
        <f t="shared" ref="DT83:EC92" si="138">DT$2*EXP(- DT$1 * ($C83*_c2+$B83))</f>
        <v>0</v>
      </c>
      <c r="DU83">
        <f t="shared" si="138"/>
        <v>0</v>
      </c>
      <c r="DV83">
        <f t="shared" si="138"/>
        <v>0</v>
      </c>
      <c r="DW83">
        <f t="shared" si="138"/>
        <v>0</v>
      </c>
      <c r="DX83">
        <f t="shared" si="138"/>
        <v>0</v>
      </c>
      <c r="DY83">
        <f t="shared" si="138"/>
        <v>0</v>
      </c>
      <c r="DZ83">
        <f t="shared" si="138"/>
        <v>0</v>
      </c>
      <c r="EA83">
        <f t="shared" si="138"/>
        <v>0</v>
      </c>
      <c r="EB83">
        <f t="shared" si="138"/>
        <v>0</v>
      </c>
      <c r="EC83">
        <f t="shared" si="138"/>
        <v>0</v>
      </c>
      <c r="ED83">
        <f t="shared" ref="ED83:EM92" si="139">ED$2*EXP(- ED$1 * ($C83*_c2+$B83))</f>
        <v>0</v>
      </c>
      <c r="EE83">
        <f t="shared" si="139"/>
        <v>0</v>
      </c>
      <c r="EF83">
        <f t="shared" si="139"/>
        <v>0</v>
      </c>
      <c r="EG83">
        <f t="shared" si="139"/>
        <v>0</v>
      </c>
      <c r="EH83">
        <f t="shared" si="139"/>
        <v>0</v>
      </c>
      <c r="EI83">
        <f t="shared" si="139"/>
        <v>0</v>
      </c>
      <c r="EJ83">
        <f t="shared" si="139"/>
        <v>0</v>
      </c>
      <c r="EK83">
        <f t="shared" si="139"/>
        <v>0</v>
      </c>
      <c r="EL83">
        <f t="shared" si="139"/>
        <v>0</v>
      </c>
      <c r="EM83">
        <f t="shared" si="139"/>
        <v>0</v>
      </c>
      <c r="EN83">
        <f t="shared" ref="EN83:EX92" si="140">EN$2*EXP(- EN$1 * ($C83*_c2+$B83))</f>
        <v>0</v>
      </c>
      <c r="EO83">
        <f t="shared" si="140"/>
        <v>0</v>
      </c>
      <c r="EP83">
        <f t="shared" si="140"/>
        <v>0</v>
      </c>
      <c r="EQ83">
        <f t="shared" si="140"/>
        <v>0</v>
      </c>
      <c r="ER83">
        <f t="shared" si="140"/>
        <v>0</v>
      </c>
      <c r="ES83">
        <f t="shared" si="140"/>
        <v>0</v>
      </c>
      <c r="ET83">
        <f t="shared" si="140"/>
        <v>0</v>
      </c>
      <c r="EU83">
        <f t="shared" si="140"/>
        <v>0</v>
      </c>
      <c r="EV83">
        <f t="shared" si="140"/>
        <v>0</v>
      </c>
      <c r="EW83">
        <f t="shared" si="140"/>
        <v>0</v>
      </c>
      <c r="EX83">
        <f t="shared" si="140"/>
        <v>0</v>
      </c>
      <c r="EZ83">
        <f t="shared" si="110"/>
        <v>0.87303705853572611</v>
      </c>
      <c r="FB83">
        <f t="shared" si="108"/>
        <v>1.1814869357955782E-2</v>
      </c>
      <c r="FC83">
        <f t="shared" si="109"/>
        <v>0.24850544820781603</v>
      </c>
    </row>
    <row r="84" spans="1:159" x14ac:dyDescent="0.25">
      <c r="A84">
        <v>685</v>
      </c>
      <c r="B84" s="19">
        <f>'Input spectra'!Y83</f>
        <v>4.7353912039327803E-2</v>
      </c>
      <c r="C84">
        <f>'Input spectra'!D83</f>
        <v>0</v>
      </c>
      <c r="D84">
        <f t="shared" si="126"/>
        <v>2.0653927966864227E-2</v>
      </c>
      <c r="E84">
        <f t="shared" si="126"/>
        <v>2.0406651908293934E-2</v>
      </c>
      <c r="F84">
        <f t="shared" si="126"/>
        <v>2.0161251256191906E-2</v>
      </c>
      <c r="G84">
        <f t="shared" si="126"/>
        <v>1.9917713809695346E-2</v>
      </c>
      <c r="H84">
        <f t="shared" si="126"/>
        <v>1.96760274413646E-2</v>
      </c>
      <c r="I84">
        <f t="shared" si="126"/>
        <v>1.9436180096761773E-2</v>
      </c>
      <c r="J84">
        <f t="shared" si="126"/>
        <v>1.9198159794031611E-2</v>
      </c>
      <c r="K84">
        <f t="shared" si="126"/>
        <v>1.8961954623484736E-2</v>
      </c>
      <c r="L84">
        <f t="shared" si="126"/>
        <v>1.8727552747183237E-2</v>
      </c>
      <c r="M84">
        <f t="shared" si="126"/>
        <v>1.8494942398528499E-2</v>
      </c>
      <c r="N84">
        <f t="shared" si="127"/>
        <v>1.8264111881851397E-2</v>
      </c>
      <c r="O84">
        <f t="shared" si="127"/>
        <v>1.8035049572004691E-2</v>
      </c>
      <c r="P84">
        <f t="shared" si="127"/>
        <v>1.7807743913957775E-2</v>
      </c>
      <c r="Q84">
        <f t="shared" si="127"/>
        <v>1.7582183422393614E-2</v>
      </c>
      <c r="R84">
        <f t="shared" si="127"/>
        <v>1.7358356681307942E-2</v>
      </c>
      <c r="S84">
        <f t="shared" si="127"/>
        <v>1.7136252343610721E-2</v>
      </c>
      <c r="T84">
        <f t="shared" si="127"/>
        <v>1.691585913072978E-2</v>
      </c>
      <c r="U84">
        <f t="shared" si="127"/>
        <v>1.6697165832216671E-2</v>
      </c>
      <c r="V84">
        <f t="shared" si="127"/>
        <v>1.6480161305354735E-2</v>
      </c>
      <c r="W84">
        <f t="shared" si="127"/>
        <v>1.6264834474769337E-2</v>
      </c>
      <c r="X84">
        <f t="shared" si="128"/>
        <v>1.6051174332040286E-2</v>
      </c>
      <c r="Y84">
        <f t="shared" si="128"/>
        <v>1.5839169935316377E-2</v>
      </c>
      <c r="Z84">
        <f t="shared" si="128"/>
        <v>1.5628810408932142E-2</v>
      </c>
      <c r="AA84">
        <f t="shared" si="128"/>
        <v>1.5420084943026661E-2</v>
      </c>
      <c r="AB84">
        <f t="shared" si="128"/>
        <v>1.5212982793164581E-2</v>
      </c>
      <c r="AC84">
        <f t="shared" si="128"/>
        <v>1.5007493279959181E-2</v>
      </c>
      <c r="AD84">
        <f t="shared" si="128"/>
        <v>1.4803605788697553E-2</v>
      </c>
      <c r="AE84">
        <f t="shared" si="128"/>
        <v>1.4601309768967905E-2</v>
      </c>
      <c r="AF84">
        <f t="shared" si="128"/>
        <v>1.4400594734288905E-2</v>
      </c>
      <c r="AG84">
        <f t="shared" si="128"/>
        <v>1.4201450261741098E-2</v>
      </c>
      <c r="AH84">
        <f t="shared" si="129"/>
        <v>1.4003865991600412E-2</v>
      </c>
      <c r="AI84">
        <f t="shared" si="129"/>
        <v>1.3807831626973644E-2</v>
      </c>
      <c r="AJ84">
        <f t="shared" si="129"/>
        <v>1.3613336933436058E-2</v>
      </c>
      <c r="AK84">
        <f t="shared" si="129"/>
        <v>1.342037173867093E-2</v>
      </c>
      <c r="AL84">
        <f t="shared" si="129"/>
        <v>1.3228925932111167E-2</v>
      </c>
      <c r="AM84">
        <f t="shared" si="129"/>
        <v>1.303898946458288E-2</v>
      </c>
      <c r="AN84">
        <f t="shared" si="129"/>
        <v>1.2850552347950971E-2</v>
      </c>
      <c r="AO84">
        <f t="shared" si="129"/>
        <v>1.2663604654766698E-2</v>
      </c>
      <c r="AP84">
        <f t="shared" si="129"/>
        <v>1.2478136517917193E-2</v>
      </c>
      <c r="AQ84">
        <f t="shared" si="129"/>
        <v>1.2294138130276942E-2</v>
      </c>
      <c r="AR84">
        <f t="shared" si="130"/>
        <v>1.2111599744361235E-2</v>
      </c>
      <c r="AS84">
        <f t="shared" si="130"/>
        <v>1.1930511671981519E-2</v>
      </c>
      <c r="AT84">
        <f t="shared" si="130"/>
        <v>1.1750864283902674E-2</v>
      </c>
      <c r="AU84">
        <f t="shared" si="130"/>
        <v>1.1572648009502258E-2</v>
      </c>
      <c r="AV84">
        <f t="shared" si="130"/>
        <v>1.1395853336431581E-2</v>
      </c>
      <c r="AW84">
        <f t="shared" si="130"/>
        <v>1.1220470810278724E-2</v>
      </c>
      <c r="AX84">
        <f t="shared" si="130"/>
        <v>9.9716302174634314E-3</v>
      </c>
      <c r="AY84">
        <f t="shared" si="130"/>
        <v>8.5182706818099745E-3</v>
      </c>
      <c r="AZ84">
        <f t="shared" si="130"/>
        <v>7.6660520366208119E-3</v>
      </c>
      <c r="BA84">
        <f t="shared" si="130"/>
        <v>7.0204326409352659E-3</v>
      </c>
      <c r="BB84">
        <f t="shared" si="131"/>
        <v>6.4928747314575864E-3</v>
      </c>
      <c r="BC84">
        <f t="shared" si="131"/>
        <v>6.0449908870692445E-3</v>
      </c>
      <c r="BD84">
        <f t="shared" si="131"/>
        <v>5.6557425559777171E-3</v>
      </c>
      <c r="BE84">
        <f t="shared" si="131"/>
        <v>5.3120117640438613E-3</v>
      </c>
      <c r="BF84">
        <f t="shared" si="131"/>
        <v>5.0049149594267152E-3</v>
      </c>
      <c r="BG84">
        <f t="shared" si="131"/>
        <v>4.7280801462563742E-3</v>
      </c>
      <c r="BH84">
        <f t="shared" si="131"/>
        <v>4.4767394805113906E-3</v>
      </c>
      <c r="BI84">
        <f t="shared" si="131"/>
        <v>4.2472082451675067E-3</v>
      </c>
      <c r="BJ84">
        <f t="shared" si="131"/>
        <v>4.0365653751405738E-3</v>
      </c>
      <c r="BK84">
        <f t="shared" si="131"/>
        <v>3.8424471636990761E-3</v>
      </c>
      <c r="BL84">
        <f t="shared" si="132"/>
        <v>3.6629083588773335E-3</v>
      </c>
      <c r="BM84">
        <f t="shared" si="132"/>
        <v>3.496325345804518E-3</v>
      </c>
      <c r="BN84">
        <f t="shared" si="132"/>
        <v>3.3413266760689039E-3</v>
      </c>
      <c r="BO84">
        <f t="shared" si="132"/>
        <v>3.1967419730141726E-3</v>
      </c>
      <c r="BP84">
        <f t="shared" si="132"/>
        <v>3.0615635446989086E-3</v>
      </c>
      <c r="BQ84">
        <f t="shared" si="132"/>
        <v>2.9349170061339193E-3</v>
      </c>
      <c r="BR84">
        <f t="shared" si="132"/>
        <v>2.8160384292945824E-3</v>
      </c>
      <c r="BS84">
        <f t="shared" si="132"/>
        <v>2.7042563145199382E-3</v>
      </c>
      <c r="BT84">
        <f t="shared" si="132"/>
        <v>2.598977184137684E-3</v>
      </c>
      <c r="BU84">
        <f t="shared" si="132"/>
        <v>2.4996739391262637E-3</v>
      </c>
      <c r="BV84">
        <f t="shared" si="133"/>
        <v>2.4058763524251333E-3</v>
      </c>
      <c r="BW84">
        <f t="shared" si="133"/>
        <v>2.3171632350163138E-3</v>
      </c>
      <c r="BX84">
        <f t="shared" si="133"/>
        <v>2.2331559263390694E-3</v>
      </c>
      <c r="BY84">
        <f t="shared" si="133"/>
        <v>2.1535128439076805E-3</v>
      </c>
      <c r="BZ84">
        <f t="shared" si="133"/>
        <v>2.0779248879974777E-3</v>
      </c>
      <c r="CA84">
        <f t="shared" si="133"/>
        <v>2.0061115425171762E-3</v>
      </c>
      <c r="CB84">
        <f t="shared" si="133"/>
        <v>1.9378175471698731E-3</v>
      </c>
      <c r="CC84">
        <f t="shared" si="133"/>
        <v>1.8728100418146717E-3</v>
      </c>
      <c r="CD84">
        <f t="shared" si="133"/>
        <v>1.8108761037465013E-3</v>
      </c>
      <c r="CE84">
        <f t="shared" si="133"/>
        <v>1.7518206139569702E-3</v>
      </c>
      <c r="CF84">
        <f t="shared" si="134"/>
        <v>1.6954644004352768E-3</v>
      </c>
      <c r="CG84">
        <f t="shared" si="134"/>
        <v>1.6416426160247685E-3</v>
      </c>
      <c r="CH84">
        <f t="shared" si="134"/>
        <v>1.5902033158636214E-3</v>
      </c>
      <c r="CI84">
        <f t="shared" si="134"/>
        <v>1.5410062054503194E-3</v>
      </c>
      <c r="CJ84">
        <f t="shared" si="134"/>
        <v>1.4939215352190395E-3</v>
      </c>
      <c r="CK84">
        <f t="shared" si="134"/>
        <v>1.4488291214384556E-3</v>
      </c>
      <c r="CL84">
        <f t="shared" si="134"/>
        <v>1.4056174764524815E-3</v>
      </c>
      <c r="CM84">
        <f t="shared" si="134"/>
        <v>1.3641830339110961E-3</v>
      </c>
      <c r="CN84">
        <f t="shared" si="134"/>
        <v>1.3244294568086038E-3</v>
      </c>
      <c r="CO84">
        <f t="shared" si="134"/>
        <v>1.2862670179451035E-3</v>
      </c>
      <c r="CP84">
        <f t="shared" si="135"/>
        <v>1.2496120439251896E-3</v>
      </c>
      <c r="CQ84">
        <f t="shared" si="135"/>
        <v>1.21438641506173E-3</v>
      </c>
      <c r="CR84">
        <f t="shared" si="135"/>
        <v>7.8163361007032087E-4</v>
      </c>
      <c r="CS84">
        <f t="shared" si="135"/>
        <v>5.0753187111486826E-4</v>
      </c>
      <c r="CT84">
        <f t="shared" si="135"/>
        <v>3.5138057250933956E-4</v>
      </c>
      <c r="CU84">
        <f t="shared" si="135"/>
        <v>2.4436815701256399E-4</v>
      </c>
      <c r="CV84">
        <f t="shared" si="135"/>
        <v>1.6680647602461862E-4</v>
      </c>
      <c r="CW84">
        <f t="shared" si="135"/>
        <v>1.0961759128162885E-4</v>
      </c>
      <c r="CX84">
        <f t="shared" si="135"/>
        <v>6.7676123976426246E-5</v>
      </c>
      <c r="CY84">
        <f t="shared" si="135"/>
        <v>3.7727378024275064E-5</v>
      </c>
      <c r="CZ84">
        <f t="shared" si="136"/>
        <v>1.7537578025568268E-5</v>
      </c>
      <c r="DA84">
        <f t="shared" si="136"/>
        <v>5.4863296625099957E-6</v>
      </c>
      <c r="DB84">
        <f t="shared" si="136"/>
        <v>3.4839454313284809E-7</v>
      </c>
      <c r="DC84">
        <f t="shared" si="136"/>
        <v>0</v>
      </c>
      <c r="DD84">
        <f t="shared" si="136"/>
        <v>0</v>
      </c>
      <c r="DE84">
        <f t="shared" si="136"/>
        <v>0</v>
      </c>
      <c r="DF84">
        <f t="shared" si="136"/>
        <v>0</v>
      </c>
      <c r="DG84">
        <f t="shared" si="136"/>
        <v>0</v>
      </c>
      <c r="DH84">
        <f t="shared" si="136"/>
        <v>0</v>
      </c>
      <c r="DI84">
        <f t="shared" si="136"/>
        <v>0</v>
      </c>
      <c r="DJ84">
        <f t="shared" si="137"/>
        <v>0</v>
      </c>
      <c r="DK84">
        <f t="shared" si="137"/>
        <v>0</v>
      </c>
      <c r="DL84">
        <f t="shared" si="137"/>
        <v>0</v>
      </c>
      <c r="DM84">
        <f t="shared" si="137"/>
        <v>0</v>
      </c>
      <c r="DN84">
        <f t="shared" si="137"/>
        <v>0</v>
      </c>
      <c r="DO84">
        <f t="shared" si="137"/>
        <v>0</v>
      </c>
      <c r="DP84">
        <f t="shared" si="137"/>
        <v>0</v>
      </c>
      <c r="DQ84">
        <f t="shared" si="137"/>
        <v>0</v>
      </c>
      <c r="DR84">
        <f t="shared" si="137"/>
        <v>0</v>
      </c>
      <c r="DS84">
        <f t="shared" si="137"/>
        <v>0</v>
      </c>
      <c r="DT84">
        <f t="shared" si="138"/>
        <v>0</v>
      </c>
      <c r="DU84">
        <f t="shared" si="138"/>
        <v>0</v>
      </c>
      <c r="DV84">
        <f t="shared" si="138"/>
        <v>0</v>
      </c>
      <c r="DW84">
        <f t="shared" si="138"/>
        <v>0</v>
      </c>
      <c r="DX84">
        <f t="shared" si="138"/>
        <v>0</v>
      </c>
      <c r="DY84">
        <f t="shared" si="138"/>
        <v>0</v>
      </c>
      <c r="DZ84">
        <f t="shared" si="138"/>
        <v>0</v>
      </c>
      <c r="EA84">
        <f t="shared" si="138"/>
        <v>0</v>
      </c>
      <c r="EB84">
        <f t="shared" si="138"/>
        <v>0</v>
      </c>
      <c r="EC84">
        <f t="shared" si="138"/>
        <v>0</v>
      </c>
      <c r="ED84">
        <f t="shared" si="139"/>
        <v>0</v>
      </c>
      <c r="EE84">
        <f t="shared" si="139"/>
        <v>0</v>
      </c>
      <c r="EF84">
        <f t="shared" si="139"/>
        <v>0</v>
      </c>
      <c r="EG84">
        <f t="shared" si="139"/>
        <v>0</v>
      </c>
      <c r="EH84">
        <f t="shared" si="139"/>
        <v>0</v>
      </c>
      <c r="EI84">
        <f t="shared" si="139"/>
        <v>0</v>
      </c>
      <c r="EJ84">
        <f t="shared" si="139"/>
        <v>0</v>
      </c>
      <c r="EK84">
        <f t="shared" si="139"/>
        <v>0</v>
      </c>
      <c r="EL84">
        <f t="shared" si="139"/>
        <v>0</v>
      </c>
      <c r="EM84">
        <f t="shared" si="139"/>
        <v>0</v>
      </c>
      <c r="EN84">
        <f t="shared" si="140"/>
        <v>0</v>
      </c>
      <c r="EO84">
        <f t="shared" si="140"/>
        <v>0</v>
      </c>
      <c r="EP84">
        <f t="shared" si="140"/>
        <v>0</v>
      </c>
      <c r="EQ84">
        <f t="shared" si="140"/>
        <v>0</v>
      </c>
      <c r="ER84">
        <f t="shared" si="140"/>
        <v>0</v>
      </c>
      <c r="ES84">
        <f t="shared" si="140"/>
        <v>0</v>
      </c>
      <c r="ET84">
        <f t="shared" si="140"/>
        <v>0</v>
      </c>
      <c r="EU84">
        <f t="shared" si="140"/>
        <v>0</v>
      </c>
      <c r="EV84">
        <f t="shared" si="140"/>
        <v>0</v>
      </c>
      <c r="EW84">
        <f t="shared" si="140"/>
        <v>0</v>
      </c>
      <c r="EX84">
        <f t="shared" si="140"/>
        <v>0</v>
      </c>
      <c r="EZ84">
        <f t="shared" si="110"/>
        <v>0.87416789351440349</v>
      </c>
      <c r="FB84">
        <f t="shared" si="108"/>
        <v>1.1699428036826887E-2</v>
      </c>
      <c r="FC84">
        <f t="shared" si="109"/>
        <v>0.24852022481326083</v>
      </c>
    </row>
    <row r="85" spans="1:159" x14ac:dyDescent="0.25">
      <c r="A85">
        <v>690</v>
      </c>
      <c r="B85" s="19">
        <f>'Input spectra'!Y84</f>
        <v>4.6881027197865098E-2</v>
      </c>
      <c r="C85">
        <f>'Input spectra'!D84</f>
        <v>0</v>
      </c>
      <c r="D85">
        <f t="shared" si="126"/>
        <v>2.0653927966864227E-2</v>
      </c>
      <c r="E85">
        <f t="shared" si="126"/>
        <v>2.040761693074622E-2</v>
      </c>
      <c r="F85">
        <f t="shared" si="126"/>
        <v>2.0163158136384751E-2</v>
      </c>
      <c r="G85">
        <f t="shared" si="126"/>
        <v>1.992053964561601E-2</v>
      </c>
      <c r="H85">
        <f t="shared" si="126"/>
        <v>1.9679749591430061E-2</v>
      </c>
      <c r="I85">
        <f t="shared" si="126"/>
        <v>1.9440776177566444E-2</v>
      </c>
      <c r="J85">
        <f t="shared" si="126"/>
        <v>1.9203607678111946E-2</v>
      </c>
      <c r="K85">
        <f t="shared" si="126"/>
        <v>1.8968232437100593E-2</v>
      </c>
      <c r="L85">
        <f t="shared" si="126"/>
        <v>1.8734638868115862E-2</v>
      </c>
      <c r="M85">
        <f t="shared" si="126"/>
        <v>1.8502815453895094E-2</v>
      </c>
      <c r="N85">
        <f t="shared" si="127"/>
        <v>1.8272750745936053E-2</v>
      </c>
      <c r="O85">
        <f t="shared" si="127"/>
        <v>1.8044433364105668E-2</v>
      </c>
      <c r="P85">
        <f t="shared" si="127"/>
        <v>1.7817851996250939E-2</v>
      </c>
      <c r="Q85">
        <f t="shared" si="127"/>
        <v>1.7592995397811988E-2</v>
      </c>
      <c r="R85">
        <f t="shared" si="127"/>
        <v>1.7369852391437221E-2</v>
      </c>
      <c r="S85">
        <f t="shared" si="127"/>
        <v>1.7148411866600623E-2</v>
      </c>
      <c r="T85">
        <f t="shared" si="127"/>
        <v>1.6928662779221188E-2</v>
      </c>
      <c r="U85">
        <f t="shared" si="127"/>
        <v>1.6710594151284393E-2</v>
      </c>
      <c r="V85">
        <f t="shared" si="127"/>
        <v>1.6494195070465813E-2</v>
      </c>
      <c r="W85">
        <f t="shared" si="127"/>
        <v>1.6279454689756782E-2</v>
      </c>
      <c r="X85">
        <f t="shared" si="128"/>
        <v>1.606636222709212E-2</v>
      </c>
      <c r="Y85">
        <f t="shared" si="128"/>
        <v>1.5854906964979921E-2</v>
      </c>
      <c r="Z85">
        <f t="shared" si="128"/>
        <v>1.56450782501334E-2</v>
      </c>
      <c r="AA85">
        <f t="shared" si="128"/>
        <v>1.5436865493104711E-2</v>
      </c>
      <c r="AB85">
        <f t="shared" si="128"/>
        <v>1.5230258167920875E-2</v>
      </c>
      <c r="AC85">
        <f t="shared" si="128"/>
        <v>1.5025245811721639E-2</v>
      </c>
      <c r="AD85">
        <f t="shared" si="128"/>
        <v>1.4821818024399367E-2</v>
      </c>
      <c r="AE85">
        <f t="shared" si="128"/>
        <v>1.461996446824093E-2</v>
      </c>
      <c r="AF85">
        <f t="shared" si="128"/>
        <v>1.441967486757155E-2</v>
      </c>
      <c r="AG85">
        <f t="shared" si="128"/>
        <v>1.4220939008400621E-2</v>
      </c>
      <c r="AH85">
        <f t="shared" si="129"/>
        <v>1.4023746738069482E-2</v>
      </c>
      <c r="AI85">
        <f t="shared" si="129"/>
        <v>1.3828087964901153E-2</v>
      </c>
      <c r="AJ85">
        <f t="shared" si="129"/>
        <v>1.3633952657851977E-2</v>
      </c>
      <c r="AK85">
        <f t="shared" si="129"/>
        <v>1.34413308461652E-2</v>
      </c>
      <c r="AL85">
        <f t="shared" si="129"/>
        <v>1.3250212619026475E-2</v>
      </c>
      <c r="AM85">
        <f t="shared" si="129"/>
        <v>1.3060588125221262E-2</v>
      </c>
      <c r="AN85">
        <f t="shared" si="129"/>
        <v>1.2872447572794104E-2</v>
      </c>
      <c r="AO85">
        <f t="shared" si="129"/>
        <v>1.2685781228709827E-2</v>
      </c>
      <c r="AP85">
        <f t="shared" si="129"/>
        <v>1.2500579418516573E-2</v>
      </c>
      <c r="AQ85">
        <f t="shared" si="129"/>
        <v>1.2316832526010709E-2</v>
      </c>
      <c r="AR85">
        <f t="shared" si="130"/>
        <v>1.2134530992903602E-2</v>
      </c>
      <c r="AS85">
        <f t="shared" si="130"/>
        <v>1.1953665318490228E-2</v>
      </c>
      <c r="AT85">
        <f t="shared" si="130"/>
        <v>1.1774226059319591E-2</v>
      </c>
      <c r="AU85">
        <f t="shared" si="130"/>
        <v>1.1596203828867026E-2</v>
      </c>
      <c r="AV85">
        <f t="shared" si="130"/>
        <v>1.1419589297208233E-2</v>
      </c>
      <c r="AW85">
        <f t="shared" si="130"/>
        <v>1.1244373190695191E-2</v>
      </c>
      <c r="AX85">
        <f t="shared" si="130"/>
        <v>9.9933448172253997E-3</v>
      </c>
      <c r="AY85">
        <f t="shared" si="130"/>
        <v>8.5372240936237836E-3</v>
      </c>
      <c r="AZ85">
        <f t="shared" si="130"/>
        <v>7.6834725671623902E-3</v>
      </c>
      <c r="BA85">
        <f t="shared" si="130"/>
        <v>7.0367187975304297E-3</v>
      </c>
      <c r="BB85">
        <f t="shared" si="131"/>
        <v>6.5082448051743472E-3</v>
      </c>
      <c r="BC85">
        <f t="shared" si="131"/>
        <v>6.0595872623683163E-3</v>
      </c>
      <c r="BD85">
        <f t="shared" si="131"/>
        <v>5.6696671468479815E-3</v>
      </c>
      <c r="BE85">
        <f t="shared" si="131"/>
        <v>5.325341901816041E-3</v>
      </c>
      <c r="BF85">
        <f t="shared" si="131"/>
        <v>5.0177117327057322E-3</v>
      </c>
      <c r="BG85">
        <f t="shared" si="131"/>
        <v>4.7403932575626256E-3</v>
      </c>
      <c r="BH85">
        <f t="shared" si="131"/>
        <v>4.4886102919904783E-3</v>
      </c>
      <c r="BI85">
        <f t="shared" si="131"/>
        <v>4.2586717981739023E-3</v>
      </c>
      <c r="BJ85">
        <f t="shared" si="131"/>
        <v>4.0476517890716459E-3</v>
      </c>
      <c r="BK85">
        <f t="shared" si="131"/>
        <v>3.8531826394394074E-3</v>
      </c>
      <c r="BL85">
        <f t="shared" si="132"/>
        <v>3.6733159196599891E-3</v>
      </c>
      <c r="BM85">
        <f t="shared" si="132"/>
        <v>3.506425397560047E-3</v>
      </c>
      <c r="BN85">
        <f t="shared" si="132"/>
        <v>3.3511374400220146E-3</v>
      </c>
      <c r="BO85">
        <f t="shared" si="132"/>
        <v>3.2062798255963272E-3</v>
      </c>
      <c r="BP85">
        <f t="shared" si="132"/>
        <v>3.0708432887620986E-3</v>
      </c>
      <c r="BQ85">
        <f t="shared" si="132"/>
        <v>2.9439520902824127E-3</v>
      </c>
      <c r="BR85">
        <f t="shared" si="132"/>
        <v>2.8248411273841456E-3</v>
      </c>
      <c r="BS85">
        <f t="shared" si="132"/>
        <v>2.71283787412531E-3</v>
      </c>
      <c r="BT85">
        <f t="shared" si="132"/>
        <v>2.6073479505268316E-3</v>
      </c>
      <c r="BU85">
        <f t="shared" si="132"/>
        <v>2.5078434596739877E-3</v>
      </c>
      <c r="BV85">
        <f t="shared" si="133"/>
        <v>2.4138534652386272E-3</v>
      </c>
      <c r="BW85">
        <f t="shared" si="133"/>
        <v>2.3249561446943138E-3</v>
      </c>
      <c r="BX85">
        <f t="shared" si="133"/>
        <v>2.2407722691529758E-3</v>
      </c>
      <c r="BY85">
        <f t="shared" si="133"/>
        <v>2.1609597442157464E-3</v>
      </c>
      <c r="BZ85">
        <f t="shared" si="133"/>
        <v>2.08520900733909E-3</v>
      </c>
      <c r="CA85">
        <f t="shared" si="133"/>
        <v>2.0132391225535437E-3</v>
      </c>
      <c r="CB85">
        <f t="shared" si="133"/>
        <v>1.9447944474188172E-3</v>
      </c>
      <c r="CC85">
        <f t="shared" si="133"/>
        <v>1.879641772955369E-3</v>
      </c>
      <c r="CD85">
        <f t="shared" si="133"/>
        <v>1.8175678571337715E-3</v>
      </c>
      <c r="CE85">
        <f t="shared" si="133"/>
        <v>1.7583772878758182E-3</v>
      </c>
      <c r="CF85">
        <f t="shared" si="134"/>
        <v>1.7018906235387232E-3</v>
      </c>
      <c r="CG85">
        <f t="shared" si="134"/>
        <v>1.6479427683269115E-3</v>
      </c>
      <c r="CH85">
        <f t="shared" si="134"/>
        <v>1.5963815476018552E-3</v>
      </c>
      <c r="CI85">
        <f t="shared" si="134"/>
        <v>1.5470664540830023E-3</v>
      </c>
      <c r="CJ85">
        <f t="shared" si="134"/>
        <v>1.4998675407855546E-3</v>
      </c>
      <c r="CK85">
        <f t="shared" si="134"/>
        <v>1.4546644404759398E-3</v>
      </c>
      <c r="CL85">
        <f t="shared" si="134"/>
        <v>1.4113454946362263E-3</v>
      </c>
      <c r="CM85">
        <f t="shared" si="134"/>
        <v>1.3698069775627615E-3</v>
      </c>
      <c r="CN85">
        <f t="shared" si="134"/>
        <v>1.3299524033971075E-3</v>
      </c>
      <c r="CO85">
        <f t="shared" si="134"/>
        <v>1.2916919056887488E-3</v>
      </c>
      <c r="CP85">
        <f t="shared" si="135"/>
        <v>1.2549416805897337E-3</v>
      </c>
      <c r="CQ85">
        <f t="shared" si="135"/>
        <v>1.2196234860372779E-3</v>
      </c>
      <c r="CR85">
        <f t="shared" si="135"/>
        <v>7.8504154658726307E-4</v>
      </c>
      <c r="CS85">
        <f t="shared" si="135"/>
        <v>5.097688247735502E-4</v>
      </c>
      <c r="CT85">
        <f t="shared" si="135"/>
        <v>3.5294597707082232E-4</v>
      </c>
      <c r="CU85">
        <f t="shared" si="135"/>
        <v>2.4546842756641537E-4</v>
      </c>
      <c r="CV85">
        <f t="shared" si="135"/>
        <v>1.6756544790950714E-4</v>
      </c>
      <c r="CW85">
        <f t="shared" si="135"/>
        <v>1.1012156027013301E-4</v>
      </c>
      <c r="CX85">
        <f t="shared" si="135"/>
        <v>6.799048135146527E-5</v>
      </c>
      <c r="CY85">
        <f t="shared" si="135"/>
        <v>3.7904415086981722E-5</v>
      </c>
      <c r="CZ85">
        <f t="shared" si="136"/>
        <v>1.7620706970790507E-5</v>
      </c>
      <c r="DA85">
        <f t="shared" si="136"/>
        <v>5.5125957994520853E-6</v>
      </c>
      <c r="DB85">
        <f t="shared" si="136"/>
        <v>3.5007905751426667E-7</v>
      </c>
      <c r="DC85">
        <f t="shared" si="136"/>
        <v>0</v>
      </c>
      <c r="DD85">
        <f t="shared" si="136"/>
        <v>0</v>
      </c>
      <c r="DE85">
        <f t="shared" si="136"/>
        <v>0</v>
      </c>
      <c r="DF85">
        <f t="shared" si="136"/>
        <v>0</v>
      </c>
      <c r="DG85">
        <f t="shared" si="136"/>
        <v>0</v>
      </c>
      <c r="DH85">
        <f t="shared" si="136"/>
        <v>0</v>
      </c>
      <c r="DI85">
        <f t="shared" si="136"/>
        <v>0</v>
      </c>
      <c r="DJ85">
        <f t="shared" si="137"/>
        <v>0</v>
      </c>
      <c r="DK85">
        <f t="shared" si="137"/>
        <v>0</v>
      </c>
      <c r="DL85">
        <f t="shared" si="137"/>
        <v>0</v>
      </c>
      <c r="DM85">
        <f t="shared" si="137"/>
        <v>0</v>
      </c>
      <c r="DN85">
        <f t="shared" si="137"/>
        <v>0</v>
      </c>
      <c r="DO85">
        <f t="shared" si="137"/>
        <v>0</v>
      </c>
      <c r="DP85">
        <f t="shared" si="137"/>
        <v>0</v>
      </c>
      <c r="DQ85">
        <f t="shared" si="137"/>
        <v>0</v>
      </c>
      <c r="DR85">
        <f t="shared" si="137"/>
        <v>0</v>
      </c>
      <c r="DS85">
        <f t="shared" si="137"/>
        <v>0</v>
      </c>
      <c r="DT85">
        <f t="shared" si="138"/>
        <v>0</v>
      </c>
      <c r="DU85">
        <f t="shared" si="138"/>
        <v>0</v>
      </c>
      <c r="DV85">
        <f t="shared" si="138"/>
        <v>0</v>
      </c>
      <c r="DW85">
        <f t="shared" si="138"/>
        <v>0</v>
      </c>
      <c r="DX85">
        <f t="shared" si="138"/>
        <v>0</v>
      </c>
      <c r="DY85">
        <f t="shared" si="138"/>
        <v>0</v>
      </c>
      <c r="DZ85">
        <f t="shared" si="138"/>
        <v>0</v>
      </c>
      <c r="EA85">
        <f t="shared" si="138"/>
        <v>0</v>
      </c>
      <c r="EB85">
        <f t="shared" si="138"/>
        <v>0</v>
      </c>
      <c r="EC85">
        <f t="shared" si="138"/>
        <v>0</v>
      </c>
      <c r="ED85">
        <f t="shared" si="139"/>
        <v>0</v>
      </c>
      <c r="EE85">
        <f t="shared" si="139"/>
        <v>0</v>
      </c>
      <c r="EF85">
        <f t="shared" si="139"/>
        <v>0</v>
      </c>
      <c r="EG85">
        <f t="shared" si="139"/>
        <v>0</v>
      </c>
      <c r="EH85">
        <f t="shared" si="139"/>
        <v>0</v>
      </c>
      <c r="EI85">
        <f t="shared" si="139"/>
        <v>0</v>
      </c>
      <c r="EJ85">
        <f t="shared" si="139"/>
        <v>0</v>
      </c>
      <c r="EK85">
        <f t="shared" si="139"/>
        <v>0</v>
      </c>
      <c r="EL85">
        <f t="shared" si="139"/>
        <v>0</v>
      </c>
      <c r="EM85">
        <f t="shared" si="139"/>
        <v>0</v>
      </c>
      <c r="EN85">
        <f t="shared" si="140"/>
        <v>0</v>
      </c>
      <c r="EO85">
        <f t="shared" si="140"/>
        <v>0</v>
      </c>
      <c r="EP85">
        <f t="shared" si="140"/>
        <v>0</v>
      </c>
      <c r="EQ85">
        <f t="shared" si="140"/>
        <v>0</v>
      </c>
      <c r="ER85">
        <f t="shared" si="140"/>
        <v>0</v>
      </c>
      <c r="ES85">
        <f t="shared" si="140"/>
        <v>0</v>
      </c>
      <c r="ET85">
        <f t="shared" si="140"/>
        <v>0</v>
      </c>
      <c r="EU85">
        <f t="shared" si="140"/>
        <v>0</v>
      </c>
      <c r="EV85">
        <f t="shared" si="140"/>
        <v>0</v>
      </c>
      <c r="EW85">
        <f t="shared" si="140"/>
        <v>0</v>
      </c>
      <c r="EX85">
        <f t="shared" si="140"/>
        <v>0</v>
      </c>
      <c r="EZ85">
        <f t="shared" si="110"/>
        <v>0.87530101078504896</v>
      </c>
      <c r="FB85">
        <f t="shared" si="108"/>
        <v>1.1583959417245382E-2</v>
      </c>
      <c r="FC85">
        <f t="shared" si="109"/>
        <v>0.24853500143938456</v>
      </c>
    </row>
    <row r="86" spans="1:159" x14ac:dyDescent="0.25">
      <c r="A86">
        <v>695</v>
      </c>
      <c r="B86" s="19">
        <f>'Input spectra'!Y85</f>
        <v>4.6408142356402497E-2</v>
      </c>
      <c r="C86">
        <f>'Input spectra'!D85</f>
        <v>0</v>
      </c>
      <c r="D86">
        <f t="shared" si="126"/>
        <v>2.0653927966864227E-2</v>
      </c>
      <c r="E86">
        <f t="shared" si="126"/>
        <v>2.0408581998834035E-2</v>
      </c>
      <c r="F86">
        <f t="shared" si="126"/>
        <v>2.0165065196933077E-2</v>
      </c>
      <c r="G86">
        <f t="shared" si="126"/>
        <v>1.9923365882453602E-2</v>
      </c>
      <c r="H86">
        <f t="shared" si="126"/>
        <v>1.968347244562145E-2</v>
      </c>
      <c r="I86">
        <f t="shared" si="126"/>
        <v>1.9445373345208072E-2</v>
      </c>
      <c r="J86">
        <f t="shared" si="126"/>
        <v>1.9209057108144672E-2</v>
      </c>
      <c r="K86">
        <f t="shared" si="126"/>
        <v>1.8974512329138455E-2</v>
      </c>
      <c r="L86">
        <f t="shared" si="126"/>
        <v>1.8741727670290961E-2</v>
      </c>
      <c r="M86">
        <f t="shared" si="126"/>
        <v>1.8510691860718506E-2</v>
      </c>
      <c r="N86">
        <f t="shared" si="127"/>
        <v>1.8281393696174649E-2</v>
      </c>
      <c r="O86">
        <f t="shared" si="127"/>
        <v>1.8053822038674738E-2</v>
      </c>
      <c r="P86">
        <f t="shared" si="127"/>
        <v>1.7827965816122546E-2</v>
      </c>
      <c r="Q86">
        <f t="shared" si="127"/>
        <v>1.760381402193887E-2</v>
      </c>
      <c r="R86">
        <f t="shared" si="127"/>
        <v>1.7381355714692195E-2</v>
      </c>
      <c r="S86">
        <f t="shared" si="127"/>
        <v>1.7160580017731401E-2</v>
      </c>
      <c r="T86">
        <f t="shared" si="127"/>
        <v>1.6941476118820412E-2</v>
      </c>
      <c r="U86">
        <f t="shared" si="127"/>
        <v>1.6724033269774889E-2</v>
      </c>
      <c r="V86">
        <f t="shared" si="127"/>
        <v>1.6508240786100893E-2</v>
      </c>
      <c r="W86">
        <f t="shared" si="127"/>
        <v>1.6294088046635496E-2</v>
      </c>
      <c r="X86">
        <f t="shared" si="128"/>
        <v>1.6081564493189413E-2</v>
      </c>
      <c r="Y86">
        <f t="shared" si="128"/>
        <v>1.5870659630191512E-2</v>
      </c>
      <c r="Z86">
        <f t="shared" si="128"/>
        <v>1.566136302433534E-2</v>
      </c>
      <c r="AA86">
        <f t="shared" si="128"/>
        <v>1.5453664304227493E-2</v>
      </c>
      <c r="AB86">
        <f t="shared" si="128"/>
        <v>1.5247553160038011E-2</v>
      </c>
      <c r="AC86">
        <f t="shared" si="128"/>
        <v>1.50430193431526E-2</v>
      </c>
      <c r="AD86">
        <f t="shared" si="128"/>
        <v>1.4840052665826782E-2</v>
      </c>
      <c r="AE86">
        <f t="shared" si="128"/>
        <v>1.4638643000841951E-2</v>
      </c>
      <c r="AF86">
        <f t="shared" si="128"/>
        <v>1.4438780281163289E-2</v>
      </c>
      <c r="AG86">
        <f t="shared" si="128"/>
        <v>1.4240454499599554E-2</v>
      </c>
      <c r="AH86">
        <f t="shared" si="129"/>
        <v>1.4043655708464742E-2</v>
      </c>
      <c r="AI86">
        <f t="shared" si="129"/>
        <v>1.3848374019241586E-2</v>
      </c>
      <c r="AJ86">
        <f t="shared" si="129"/>
        <v>1.3654599602246895E-2</v>
      </c>
      <c r="AK86">
        <f t="shared" si="129"/>
        <v>1.3462322686298732E-2</v>
      </c>
      <c r="AL86">
        <f t="shared" si="129"/>
        <v>1.3271533558385411E-2</v>
      </c>
      <c r="AM86">
        <f t="shared" si="129"/>
        <v>1.3082222563336307E-2</v>
      </c>
      <c r="AN86">
        <f t="shared" si="129"/>
        <v>1.2894380103494439E-2</v>
      </c>
      <c r="AO86">
        <f t="shared" si="129"/>
        <v>1.2707996638390902E-2</v>
      </c>
      <c r="AP86">
        <f t="shared" si="129"/>
        <v>1.2523062684421027E-2</v>
      </c>
      <c r="AQ86">
        <f t="shared" si="129"/>
        <v>1.2339568814522335E-2</v>
      </c>
      <c r="AR86">
        <f t="shared" si="130"/>
        <v>1.2157505657854268E-2</v>
      </c>
      <c r="AS86">
        <f t="shared" si="130"/>
        <v>1.197686389947965E-2</v>
      </c>
      <c r="AT86">
        <f t="shared" si="130"/>
        <v>1.1797634280047884E-2</v>
      </c>
      <c r="AU86">
        <f t="shared" si="130"/>
        <v>1.1619807595479944E-2</v>
      </c>
      <c r="AV86">
        <f t="shared" si="130"/>
        <v>1.1443374696655012E-2</v>
      </c>
      <c r="AW86">
        <f t="shared" si="130"/>
        <v>1.1268326489098894E-2</v>
      </c>
      <c r="AX86">
        <f t="shared" si="130"/>
        <v>1.0015106703522517E-2</v>
      </c>
      <c r="AY86">
        <f t="shared" si="130"/>
        <v>8.5562196773563762E-3</v>
      </c>
      <c r="AZ86">
        <f t="shared" si="130"/>
        <v>7.7009326845581746E-3</v>
      </c>
      <c r="BA86">
        <f t="shared" si="130"/>
        <v>7.0530427351157658E-3</v>
      </c>
      <c r="BB86">
        <f t="shared" si="131"/>
        <v>6.5236512632625603E-3</v>
      </c>
      <c r="BC86">
        <f t="shared" si="131"/>
        <v>6.0742188824139606E-3</v>
      </c>
      <c r="BD86">
        <f t="shared" si="131"/>
        <v>5.6836260204369124E-3</v>
      </c>
      <c r="BE86">
        <f t="shared" si="131"/>
        <v>5.3387054906762262E-3</v>
      </c>
      <c r="BF86">
        <f t="shared" si="131"/>
        <v>5.0305412253031931E-3</v>
      </c>
      <c r="BG86">
        <f t="shared" si="131"/>
        <v>4.7527384353113515E-3</v>
      </c>
      <c r="BH86">
        <f t="shared" si="131"/>
        <v>4.500512580879806E-3</v>
      </c>
      <c r="BI86">
        <f t="shared" si="131"/>
        <v>4.2701662922220223E-3</v>
      </c>
      <c r="BJ86">
        <f t="shared" si="131"/>
        <v>4.0587686518032259E-3</v>
      </c>
      <c r="BK86">
        <f t="shared" si="131"/>
        <v>3.8639481092003335E-3</v>
      </c>
      <c r="BL86">
        <f t="shared" si="132"/>
        <v>3.6837530518407857E-3</v>
      </c>
      <c r="BM86">
        <f t="shared" si="132"/>
        <v>3.5165546259611586E-3</v>
      </c>
      <c r="BN86">
        <f t="shared" si="132"/>
        <v>3.3609770102244591E-3</v>
      </c>
      <c r="BO86">
        <f t="shared" si="132"/>
        <v>3.2158461354742656E-3</v>
      </c>
      <c r="BP86">
        <f t="shared" si="132"/>
        <v>3.08015116016892E-3</v>
      </c>
      <c r="BQ86">
        <f t="shared" si="132"/>
        <v>2.9530149887593503E-3</v>
      </c>
      <c r="BR86">
        <f t="shared" si="132"/>
        <v>2.8336713419638403E-3</v>
      </c>
      <c r="BS86">
        <f t="shared" si="132"/>
        <v>2.7214466660476998E-3</v>
      </c>
      <c r="BT86">
        <f t="shared" si="132"/>
        <v>2.6157456774181203E-3</v>
      </c>
      <c r="BU86">
        <f t="shared" si="132"/>
        <v>2.5160396801304193E-3</v>
      </c>
      <c r="BV86">
        <f t="shared" si="133"/>
        <v>2.4218570275946218E-3</v>
      </c>
      <c r="BW86">
        <f t="shared" si="133"/>
        <v>2.332775262901919E-3</v>
      </c>
      <c r="BX86">
        <f t="shared" si="133"/>
        <v>2.2484145880651792E-3</v>
      </c>
      <c r="BY86">
        <f t="shared" si="133"/>
        <v>2.1684323960879841E-3</v>
      </c>
      <c r="BZ86">
        <f t="shared" si="133"/>
        <v>2.0925186609985626E-3</v>
      </c>
      <c r="CA86">
        <f t="shared" si="133"/>
        <v>2.0203920264047111E-3</v>
      </c>
      <c r="CB86">
        <f t="shared" si="133"/>
        <v>1.9517964672344369E-3</v>
      </c>
      <c r="CC86">
        <f t="shared" si="133"/>
        <v>1.8864984252302626E-3</v>
      </c>
      <c r="CD86">
        <f t="shared" si="133"/>
        <v>1.8242843386420324E-3</v>
      </c>
      <c r="CE86">
        <f t="shared" si="133"/>
        <v>1.7649585019630673E-3</v>
      </c>
      <c r="CF86">
        <f t="shared" si="134"/>
        <v>1.7083412035931987E-3</v>
      </c>
      <c r="CG86">
        <f t="shared" si="134"/>
        <v>1.6542670988019652E-3</v>
      </c>
      <c r="CH86">
        <f t="shared" si="134"/>
        <v>1.6025837829043048E-3</v>
      </c>
      <c r="CI86">
        <f t="shared" si="134"/>
        <v>1.5531505355940716E-3</v>
      </c>
      <c r="CJ86">
        <f t="shared" si="134"/>
        <v>1.5058372122417176E-3</v>
      </c>
      <c r="CK86">
        <f t="shared" si="134"/>
        <v>1.4605232619042602E-3</v>
      </c>
      <c r="CL86">
        <f t="shared" si="134"/>
        <v>1.4170968550114714E-3</v>
      </c>
      <c r="CM86">
        <f t="shared" si="134"/>
        <v>1.3754541063306536E-3</v>
      </c>
      <c r="CN86">
        <f t="shared" si="134"/>
        <v>1.335498380988781E-3</v>
      </c>
      <c r="CO86">
        <f t="shared" si="134"/>
        <v>1.2971396731351454E-3</v>
      </c>
      <c r="CP86">
        <f t="shared" si="135"/>
        <v>1.2602940483307846E-3</v>
      </c>
      <c r="CQ86">
        <f t="shared" si="135"/>
        <v>1.2248831420088875E-3</v>
      </c>
      <c r="CR86">
        <f t="shared" si="135"/>
        <v>7.8846434176835863E-4</v>
      </c>
      <c r="CS86">
        <f t="shared" si="135"/>
        <v>5.120156378360561E-4</v>
      </c>
      <c r="CT86">
        <f t="shared" si="135"/>
        <v>3.5451835552794054E-4</v>
      </c>
      <c r="CU86">
        <f t="shared" si="135"/>
        <v>2.4657365210161363E-4</v>
      </c>
      <c r="CV86">
        <f t="shared" si="135"/>
        <v>1.6832787312747808E-4</v>
      </c>
      <c r="CW86">
        <f t="shared" si="135"/>
        <v>1.1062784626577437E-4</v>
      </c>
      <c r="CX86">
        <f t="shared" si="135"/>
        <v>6.830629892477555E-5</v>
      </c>
      <c r="CY86">
        <f t="shared" si="135"/>
        <v>3.8082282902399327E-5</v>
      </c>
      <c r="CZ86">
        <f t="shared" si="136"/>
        <v>1.7704229951125424E-5</v>
      </c>
      <c r="DA86">
        <f t="shared" si="136"/>
        <v>5.5389876871223079E-6</v>
      </c>
      <c r="DB86">
        <f t="shared" si="136"/>
        <v>3.5177171665213163E-7</v>
      </c>
      <c r="DC86">
        <f t="shared" si="136"/>
        <v>0</v>
      </c>
      <c r="DD86">
        <f t="shared" si="136"/>
        <v>0</v>
      </c>
      <c r="DE86">
        <f t="shared" si="136"/>
        <v>0</v>
      </c>
      <c r="DF86">
        <f t="shared" si="136"/>
        <v>0</v>
      </c>
      <c r="DG86">
        <f t="shared" si="136"/>
        <v>0</v>
      </c>
      <c r="DH86">
        <f t="shared" si="136"/>
        <v>0</v>
      </c>
      <c r="DI86">
        <f t="shared" si="136"/>
        <v>0</v>
      </c>
      <c r="DJ86">
        <f t="shared" si="137"/>
        <v>0</v>
      </c>
      <c r="DK86">
        <f t="shared" si="137"/>
        <v>0</v>
      </c>
      <c r="DL86">
        <f t="shared" si="137"/>
        <v>0</v>
      </c>
      <c r="DM86">
        <f t="shared" si="137"/>
        <v>0</v>
      </c>
      <c r="DN86">
        <f t="shared" si="137"/>
        <v>0</v>
      </c>
      <c r="DO86">
        <f t="shared" si="137"/>
        <v>0</v>
      </c>
      <c r="DP86">
        <f t="shared" si="137"/>
        <v>0</v>
      </c>
      <c r="DQ86">
        <f t="shared" si="137"/>
        <v>0</v>
      </c>
      <c r="DR86">
        <f t="shared" si="137"/>
        <v>0</v>
      </c>
      <c r="DS86">
        <f t="shared" si="137"/>
        <v>0</v>
      </c>
      <c r="DT86">
        <f t="shared" si="138"/>
        <v>0</v>
      </c>
      <c r="DU86">
        <f t="shared" si="138"/>
        <v>0</v>
      </c>
      <c r="DV86">
        <f t="shared" si="138"/>
        <v>0</v>
      </c>
      <c r="DW86">
        <f t="shared" si="138"/>
        <v>0</v>
      </c>
      <c r="DX86">
        <f t="shared" si="138"/>
        <v>0</v>
      </c>
      <c r="DY86">
        <f t="shared" si="138"/>
        <v>0</v>
      </c>
      <c r="DZ86">
        <f t="shared" si="138"/>
        <v>0</v>
      </c>
      <c r="EA86">
        <f t="shared" si="138"/>
        <v>0</v>
      </c>
      <c r="EB86">
        <f t="shared" si="138"/>
        <v>0</v>
      </c>
      <c r="EC86">
        <f t="shared" si="138"/>
        <v>0</v>
      </c>
      <c r="ED86">
        <f t="shared" si="139"/>
        <v>0</v>
      </c>
      <c r="EE86">
        <f t="shared" si="139"/>
        <v>0</v>
      </c>
      <c r="EF86">
        <f t="shared" si="139"/>
        <v>0</v>
      </c>
      <c r="EG86">
        <f t="shared" si="139"/>
        <v>0</v>
      </c>
      <c r="EH86">
        <f t="shared" si="139"/>
        <v>0</v>
      </c>
      <c r="EI86">
        <f t="shared" si="139"/>
        <v>0</v>
      </c>
      <c r="EJ86">
        <f t="shared" si="139"/>
        <v>0</v>
      </c>
      <c r="EK86">
        <f t="shared" si="139"/>
        <v>0</v>
      </c>
      <c r="EL86">
        <f t="shared" si="139"/>
        <v>0</v>
      </c>
      <c r="EM86">
        <f t="shared" si="139"/>
        <v>0</v>
      </c>
      <c r="EN86">
        <f t="shared" si="140"/>
        <v>0</v>
      </c>
      <c r="EO86">
        <f t="shared" si="140"/>
        <v>0</v>
      </c>
      <c r="EP86">
        <f t="shared" si="140"/>
        <v>0</v>
      </c>
      <c r="EQ86">
        <f t="shared" si="140"/>
        <v>0</v>
      </c>
      <c r="ER86">
        <f t="shared" si="140"/>
        <v>0</v>
      </c>
      <c r="ES86">
        <f t="shared" si="140"/>
        <v>0</v>
      </c>
      <c r="ET86">
        <f t="shared" si="140"/>
        <v>0</v>
      </c>
      <c r="EU86">
        <f t="shared" si="140"/>
        <v>0</v>
      </c>
      <c r="EV86">
        <f t="shared" si="140"/>
        <v>0</v>
      </c>
      <c r="EW86">
        <f t="shared" si="140"/>
        <v>0</v>
      </c>
      <c r="EX86">
        <f t="shared" si="140"/>
        <v>0</v>
      </c>
      <c r="EZ86">
        <f t="shared" si="110"/>
        <v>0.87643641609468614</v>
      </c>
      <c r="FB86">
        <f t="shared" si="108"/>
        <v>1.1468463492756042E-2</v>
      </c>
      <c r="FC86">
        <f t="shared" si="109"/>
        <v>0.24854977808598186</v>
      </c>
    </row>
    <row r="87" spans="1:159" x14ac:dyDescent="0.25">
      <c r="A87">
        <v>700</v>
      </c>
      <c r="B87" s="19">
        <f>'Input spectra'!Y86</f>
        <v>4.6239135100465803E-2</v>
      </c>
      <c r="C87">
        <f>'Input spectra'!D86</f>
        <v>0</v>
      </c>
      <c r="D87">
        <f t="shared" si="126"/>
        <v>2.0653927966864227E-2</v>
      </c>
      <c r="E87">
        <f t="shared" si="126"/>
        <v>2.0408926921592869E-2</v>
      </c>
      <c r="F87">
        <f t="shared" si="126"/>
        <v>2.0165746816919829E-2</v>
      </c>
      <c r="G87">
        <f t="shared" si="126"/>
        <v>1.9924376066081686E-2</v>
      </c>
      <c r="H87">
        <f t="shared" si="126"/>
        <v>1.9684803150466834E-2</v>
      </c>
      <c r="I87">
        <f t="shared" si="126"/>
        <v>1.944701661923327E-2</v>
      </c>
      <c r="J87">
        <f t="shared" si="126"/>
        <v>1.9211005088928455E-2</v>
      </c>
      <c r="K87">
        <f t="shared" si="126"/>
        <v>1.8976757243111236E-2</v>
      </c>
      <c r="L87">
        <f t="shared" si="126"/>
        <v>1.8744261831975841E-2</v>
      </c>
      <c r="M87">
        <f t="shared" si="126"/>
        <v>1.8513507671977902E-2</v>
      </c>
      <c r="N87">
        <f t="shared" si="127"/>
        <v>1.8284483645462507E-2</v>
      </c>
      <c r="O87">
        <f t="shared" si="127"/>
        <v>1.8057178700294281E-2</v>
      </c>
      <c r="P87">
        <f t="shared" si="127"/>
        <v>1.7831581849489495E-2</v>
      </c>
      <c r="Q87">
        <f t="shared" si="127"/>
        <v>1.7607682170850139E-2</v>
      </c>
      <c r="R87">
        <f t="shared" si="127"/>
        <v>1.7385468806599989E-2</v>
      </c>
      <c r="S87">
        <f t="shared" si="127"/>
        <v>1.7164930963022712E-2</v>
      </c>
      <c r="T87">
        <f t="shared" si="127"/>
        <v>1.6946057910101849E-2</v>
      </c>
      <c r="U87">
        <f t="shared" si="127"/>
        <v>1.6728838981162814E-2</v>
      </c>
      <c r="V87">
        <f t="shared" si="127"/>
        <v>1.651326357251685E-2</v>
      </c>
      <c r="W87">
        <f t="shared" si="127"/>
        <v>1.6299321143106872E-2</v>
      </c>
      <c r="X87">
        <f t="shared" si="128"/>
        <v>1.6087001214155267E-2</v>
      </c>
      <c r="Y87">
        <f t="shared" si="128"/>
        <v>1.5876293368813625E-2</v>
      </c>
      <c r="Z87">
        <f t="shared" si="128"/>
        <v>1.5667187251814353E-2</v>
      </c>
      <c r="AA87">
        <f t="shared" si="128"/>
        <v>1.5459672569124172E-2</v>
      </c>
      <c r="AB87">
        <f t="shared" si="128"/>
        <v>1.5253739087599555E-2</v>
      </c>
      <c r="AC87">
        <f t="shared" si="128"/>
        <v>1.5049376634643985E-2</v>
      </c>
      <c r="AD87">
        <f t="shared" si="128"/>
        <v>1.4846575097867094E-2</v>
      </c>
      <c r="AE87">
        <f t="shared" si="128"/>
        <v>1.464532442474569E-2</v>
      </c>
      <c r="AF87">
        <f t="shared" si="128"/>
        <v>1.4445614622286584E-2</v>
      </c>
      <c r="AG87">
        <f t="shared" si="128"/>
        <v>1.4247435756691282E-2</v>
      </c>
      <c r="AH87">
        <f t="shared" si="129"/>
        <v>1.4050777953022502E-2</v>
      </c>
      <c r="AI87">
        <f t="shared" si="129"/>
        <v>1.3855631394872493E-2</v>
      </c>
      <c r="AJ87">
        <f t="shared" si="129"/>
        <v>1.3661986324033183E-2</v>
      </c>
      <c r="AK87">
        <f t="shared" si="129"/>
        <v>1.3469833040168107E-2</v>
      </c>
      <c r="AL87">
        <f t="shared" si="129"/>
        <v>1.3279161900486124E-2</v>
      </c>
      <c r="AM87">
        <f t="shared" si="129"/>
        <v>1.3089963319416939E-2</v>
      </c>
      <c r="AN87">
        <f t="shared" si="129"/>
        <v>1.2902227768288343E-2</v>
      </c>
      <c r="AO87">
        <f t="shared" si="129"/>
        <v>1.2715945775005273E-2</v>
      </c>
      <c r="AP87">
        <f t="shared" si="129"/>
        <v>1.2531107923730583E-2</v>
      </c>
      <c r="AQ87">
        <f t="shared" si="129"/>
        <v>1.2347704854567551E-2</v>
      </c>
      <c r="AR87">
        <f t="shared" si="130"/>
        <v>1.2165727263244159E-2</v>
      </c>
      <c r="AS87">
        <f t="shared" si="130"/>
        <v>1.1985165900799063E-2</v>
      </c>
      <c r="AT87">
        <f t="shared" si="130"/>
        <v>1.1806011573269253E-2</v>
      </c>
      <c r="AU87">
        <f t="shared" si="130"/>
        <v>1.1628255141379506E-2</v>
      </c>
      <c r="AV87">
        <f t="shared" si="130"/>
        <v>1.1451887520233421E-2</v>
      </c>
      <c r="AW87">
        <f t="shared" si="130"/>
        <v>1.1276899679006231E-2</v>
      </c>
      <c r="AX87">
        <f t="shared" si="130"/>
        <v>1.0022895809114163E-2</v>
      </c>
      <c r="AY87">
        <f t="shared" si="130"/>
        <v>8.5630188744975997E-3</v>
      </c>
      <c r="AZ87">
        <f t="shared" si="130"/>
        <v>7.7071824840485512E-3</v>
      </c>
      <c r="BA87">
        <f t="shared" si="130"/>
        <v>7.0588860297553027E-3</v>
      </c>
      <c r="BB87">
        <f t="shared" si="131"/>
        <v>6.529166315137295E-3</v>
      </c>
      <c r="BC87">
        <f t="shared" si="131"/>
        <v>6.0794567334714117E-3</v>
      </c>
      <c r="BD87">
        <f t="shared" si="131"/>
        <v>5.6886232009655952E-3</v>
      </c>
      <c r="BE87">
        <f t="shared" si="131"/>
        <v>5.3434897168797759E-3</v>
      </c>
      <c r="BF87">
        <f t="shared" si="131"/>
        <v>5.0351343899645764E-3</v>
      </c>
      <c r="BG87">
        <f t="shared" si="131"/>
        <v>4.7571583492825665E-3</v>
      </c>
      <c r="BH87">
        <f t="shared" si="131"/>
        <v>4.5047740651596221E-3</v>
      </c>
      <c r="BI87">
        <f t="shared" si="131"/>
        <v>4.2742819020707493E-3</v>
      </c>
      <c r="BJ87">
        <f t="shared" si="131"/>
        <v>4.062749178267747E-3</v>
      </c>
      <c r="BK87">
        <f t="shared" si="131"/>
        <v>3.867802938864177E-3</v>
      </c>
      <c r="BL87">
        <f t="shared" si="132"/>
        <v>3.6874904324228782E-3</v>
      </c>
      <c r="BM87">
        <f t="shared" si="132"/>
        <v>3.5201818671925372E-3</v>
      </c>
      <c r="BN87">
        <f t="shared" si="132"/>
        <v>3.364500638921325E-3</v>
      </c>
      <c r="BO87">
        <f t="shared" si="132"/>
        <v>3.2192720173816343E-3</v>
      </c>
      <c r="BP87">
        <f t="shared" si="132"/>
        <v>3.0834845971749354E-3</v>
      </c>
      <c r="BQ87">
        <f t="shared" si="132"/>
        <v>2.9562607975098629E-3</v>
      </c>
      <c r="BR87">
        <f t="shared" si="132"/>
        <v>2.836833918197449E-3</v>
      </c>
      <c r="BS87">
        <f t="shared" si="132"/>
        <v>2.7245300378065935E-3</v>
      </c>
      <c r="BT87">
        <f t="shared" si="132"/>
        <v>2.6187535494788987E-3</v>
      </c>
      <c r="BU87">
        <f t="shared" si="132"/>
        <v>2.5189754714232742E-3</v>
      </c>
      <c r="BV87">
        <f t="shared" si="133"/>
        <v>2.424723902963367E-3</v>
      </c>
      <c r="BW87">
        <f t="shared" si="133"/>
        <v>2.3355761602522418E-3</v>
      </c>
      <c r="BX87">
        <f t="shared" si="133"/>
        <v>2.2511522417214703E-3</v>
      </c>
      <c r="BY87">
        <f t="shared" si="133"/>
        <v>2.1711093570079775E-3</v>
      </c>
      <c r="BZ87">
        <f t="shared" si="133"/>
        <v>2.0951373143644862E-3</v>
      </c>
      <c r="CA87">
        <f t="shared" si="133"/>
        <v>2.0229546070090324E-3</v>
      </c>
      <c r="CB87">
        <f t="shared" si="133"/>
        <v>1.9543050729998956E-3</v>
      </c>
      <c r="CC87">
        <f t="shared" si="133"/>
        <v>1.8889550291422937E-3</v>
      </c>
      <c r="CD87">
        <f t="shared" si="133"/>
        <v>1.8266907993228232E-3</v>
      </c>
      <c r="CE87">
        <f t="shared" si="133"/>
        <v>1.7673165730774693E-3</v>
      </c>
      <c r="CF87">
        <f t="shared" si="134"/>
        <v>1.7106525422452886E-3</v>
      </c>
      <c r="CG87">
        <f t="shared" si="134"/>
        <v>1.6565332730555525E-3</v>
      </c>
      <c r="CH87">
        <f t="shared" si="134"/>
        <v>1.6048062785399067E-3</v>
      </c>
      <c r="CI87">
        <f t="shared" si="134"/>
        <v>1.5553307621977844E-3</v>
      </c>
      <c r="CJ87">
        <f t="shared" si="134"/>
        <v>1.5079765087073203E-3</v>
      </c>
      <c r="CK87">
        <f t="shared" si="134"/>
        <v>1.4626229014181743E-3</v>
      </c>
      <c r="CL87">
        <f t="shared" si="134"/>
        <v>1.4191580495804229E-3</v>
      </c>
      <c r="CM87">
        <f t="shared" si="134"/>
        <v>1.3774780109036937E-3</v>
      </c>
      <c r="CN87">
        <f t="shared" si="134"/>
        <v>1.3374860972184084E-3</v>
      </c>
      <c r="CO87">
        <f t="shared" si="134"/>
        <v>1.2990922528164333E-3</v>
      </c>
      <c r="CP87">
        <f t="shared" si="135"/>
        <v>1.2622124965524504E-3</v>
      </c>
      <c r="CQ87">
        <f t="shared" si="135"/>
        <v>1.2267684200459991E-3</v>
      </c>
      <c r="CR87">
        <f t="shared" si="135"/>
        <v>7.8969125235463363E-4</v>
      </c>
      <c r="CS87">
        <f t="shared" si="135"/>
        <v>5.1282104015174153E-4</v>
      </c>
      <c r="CT87">
        <f t="shared" si="135"/>
        <v>3.5508201518327852E-4</v>
      </c>
      <c r="CU87">
        <f t="shared" si="135"/>
        <v>2.469698610820301E-4</v>
      </c>
      <c r="CV87">
        <f t="shared" si="135"/>
        <v>1.6860120166772556E-4</v>
      </c>
      <c r="CW87">
        <f t="shared" si="135"/>
        <v>1.108093550198186E-4</v>
      </c>
      <c r="CX87">
        <f t="shared" si="135"/>
        <v>6.8419526416018411E-5</v>
      </c>
      <c r="CY87">
        <f t="shared" si="135"/>
        <v>3.8146054441011117E-5</v>
      </c>
      <c r="CZ87">
        <f t="shared" si="136"/>
        <v>1.7734176683297502E-5</v>
      </c>
      <c r="DA87">
        <f t="shared" si="136"/>
        <v>5.5484506653577371E-6</v>
      </c>
      <c r="DB87">
        <f t="shared" si="136"/>
        <v>3.5237864975991763E-7</v>
      </c>
      <c r="DC87">
        <f t="shared" si="136"/>
        <v>0</v>
      </c>
      <c r="DD87">
        <f t="shared" si="136"/>
        <v>0</v>
      </c>
      <c r="DE87">
        <f t="shared" si="136"/>
        <v>0</v>
      </c>
      <c r="DF87">
        <f t="shared" si="136"/>
        <v>0</v>
      </c>
      <c r="DG87">
        <f t="shared" si="136"/>
        <v>0</v>
      </c>
      <c r="DH87">
        <f t="shared" si="136"/>
        <v>0</v>
      </c>
      <c r="DI87">
        <f t="shared" si="136"/>
        <v>0</v>
      </c>
      <c r="DJ87">
        <f t="shared" si="137"/>
        <v>0</v>
      </c>
      <c r="DK87">
        <f t="shared" si="137"/>
        <v>0</v>
      </c>
      <c r="DL87">
        <f t="shared" si="137"/>
        <v>0</v>
      </c>
      <c r="DM87">
        <f t="shared" si="137"/>
        <v>0</v>
      </c>
      <c r="DN87">
        <f t="shared" si="137"/>
        <v>0</v>
      </c>
      <c r="DO87">
        <f t="shared" si="137"/>
        <v>0</v>
      </c>
      <c r="DP87">
        <f t="shared" si="137"/>
        <v>0</v>
      </c>
      <c r="DQ87">
        <f t="shared" si="137"/>
        <v>0</v>
      </c>
      <c r="DR87">
        <f t="shared" si="137"/>
        <v>0</v>
      </c>
      <c r="DS87">
        <f t="shared" si="137"/>
        <v>0</v>
      </c>
      <c r="DT87">
        <f t="shared" si="138"/>
        <v>0</v>
      </c>
      <c r="DU87">
        <f t="shared" si="138"/>
        <v>0</v>
      </c>
      <c r="DV87">
        <f t="shared" si="138"/>
        <v>0</v>
      </c>
      <c r="DW87">
        <f t="shared" si="138"/>
        <v>0</v>
      </c>
      <c r="DX87">
        <f t="shared" si="138"/>
        <v>0</v>
      </c>
      <c r="DY87">
        <f t="shared" si="138"/>
        <v>0</v>
      </c>
      <c r="DZ87">
        <f t="shared" si="138"/>
        <v>0</v>
      </c>
      <c r="EA87">
        <f t="shared" si="138"/>
        <v>0</v>
      </c>
      <c r="EB87">
        <f t="shared" si="138"/>
        <v>0</v>
      </c>
      <c r="EC87">
        <f t="shared" si="138"/>
        <v>0</v>
      </c>
      <c r="ED87">
        <f t="shared" si="139"/>
        <v>0</v>
      </c>
      <c r="EE87">
        <f t="shared" si="139"/>
        <v>0</v>
      </c>
      <c r="EF87">
        <f t="shared" si="139"/>
        <v>0</v>
      </c>
      <c r="EG87">
        <f t="shared" si="139"/>
        <v>0</v>
      </c>
      <c r="EH87">
        <f t="shared" si="139"/>
        <v>0</v>
      </c>
      <c r="EI87">
        <f t="shared" si="139"/>
        <v>0</v>
      </c>
      <c r="EJ87">
        <f t="shared" si="139"/>
        <v>0</v>
      </c>
      <c r="EK87">
        <f t="shared" si="139"/>
        <v>0</v>
      </c>
      <c r="EL87">
        <f t="shared" si="139"/>
        <v>0</v>
      </c>
      <c r="EM87">
        <f t="shared" si="139"/>
        <v>0</v>
      </c>
      <c r="EN87">
        <f t="shared" si="140"/>
        <v>0</v>
      </c>
      <c r="EO87">
        <f t="shared" si="140"/>
        <v>0</v>
      </c>
      <c r="EP87">
        <f t="shared" si="140"/>
        <v>0</v>
      </c>
      <c r="EQ87">
        <f t="shared" si="140"/>
        <v>0</v>
      </c>
      <c r="ER87">
        <f t="shared" si="140"/>
        <v>0</v>
      </c>
      <c r="ES87">
        <f t="shared" si="140"/>
        <v>0</v>
      </c>
      <c r="ET87">
        <f t="shared" si="140"/>
        <v>0</v>
      </c>
      <c r="EU87">
        <f t="shared" si="140"/>
        <v>0</v>
      </c>
      <c r="EV87">
        <f t="shared" si="140"/>
        <v>0</v>
      </c>
      <c r="EW87">
        <f t="shared" si="140"/>
        <v>0</v>
      </c>
      <c r="EX87">
        <f t="shared" si="140"/>
        <v>0</v>
      </c>
      <c r="EZ87">
        <f t="shared" si="110"/>
        <v>0.87684276175747</v>
      </c>
      <c r="FB87">
        <f t="shared" si="108"/>
        <v>1.14271790612267E-2</v>
      </c>
      <c r="FC87">
        <f t="shared" si="109"/>
        <v>0.24855505920858317</v>
      </c>
    </row>
    <row r="88" spans="1:159" x14ac:dyDescent="0.25">
      <c r="A88">
        <v>705</v>
      </c>
      <c r="B88" s="19">
        <f>'Input spectra'!Y87</f>
        <v>4.6084134168562503E-2</v>
      </c>
      <c r="C88">
        <f>'Input spectra'!D87</f>
        <v>0</v>
      </c>
      <c r="D88">
        <f t="shared" si="126"/>
        <v>2.0653927966864227E-2</v>
      </c>
      <c r="E88">
        <f t="shared" si="126"/>
        <v>2.0409243264313731E-2</v>
      </c>
      <c r="F88">
        <f t="shared" si="126"/>
        <v>2.0166371968519513E-2</v>
      </c>
      <c r="G88">
        <f t="shared" si="126"/>
        <v>1.9925302576680369E-2</v>
      </c>
      <c r="H88">
        <f t="shared" si="126"/>
        <v>1.9686023653435324E-2</v>
      </c>
      <c r="I88">
        <f t="shared" si="126"/>
        <v>1.9448523830486661E-2</v>
      </c>
      <c r="J88">
        <f t="shared" si="126"/>
        <v>1.9212791806224972E-2</v>
      </c>
      <c r="K88">
        <f t="shared" si="126"/>
        <v>1.8978816345356215E-2</v>
      </c>
      <c r="L88">
        <f t="shared" si="126"/>
        <v>1.8746586278530854E-2</v>
      </c>
      <c r="M88">
        <f t="shared" si="126"/>
        <v>1.8516090501974947E-2</v>
      </c>
      <c r="N88">
        <f t="shared" si="127"/>
        <v>1.8287317977123272E-2</v>
      </c>
      <c r="O88">
        <f t="shared" si="127"/>
        <v>1.8060257730254405E-2</v>
      </c>
      <c r="P88">
        <f t="shared" si="127"/>
        <v>1.7834898852127811E-2</v>
      </c>
      <c r="Q88">
        <f t="shared" si="127"/>
        <v>1.7611230497622886E-2</v>
      </c>
      <c r="R88">
        <f t="shared" si="127"/>
        <v>1.7389241885379932E-2</v>
      </c>
      <c r="S88">
        <f t="shared" si="127"/>
        <v>1.7168922297443132E-2</v>
      </c>
      <c r="T88">
        <f t="shared" si="127"/>
        <v>1.6950261078905415E-2</v>
      </c>
      <c r="U88">
        <f t="shared" si="127"/>
        <v>1.6733247637555237E-2</v>
      </c>
      <c r="V88">
        <f t="shared" si="127"/>
        <v>1.6517871443525338E-2</v>
      </c>
      <c r="W88">
        <f t="shared" si="127"/>
        <v>1.6304122028943348E-2</v>
      </c>
      <c r="X88">
        <f t="shared" si="128"/>
        <v>1.6091988987584301E-2</v>
      </c>
      <c r="Y88">
        <f t="shared" si="128"/>
        <v>1.5881461974525033E-2</v>
      </c>
      <c r="Z88">
        <f t="shared" si="128"/>
        <v>1.5672530705800488E-2</v>
      </c>
      <c r="AA88">
        <f t="shared" si="128"/>
        <v>1.5465184958061833E-2</v>
      </c>
      <c r="AB88">
        <f t="shared" si="128"/>
        <v>1.525941456823646E-2</v>
      </c>
      <c r="AC88">
        <f t="shared" si="128"/>
        <v>1.5055209433189843E-2</v>
      </c>
      <c r="AD88">
        <f t="shared" si="128"/>
        <v>1.4852559509389199E-2</v>
      </c>
      <c r="AE88">
        <f t="shared" si="128"/>
        <v>1.4651454812569005E-2</v>
      </c>
      <c r="AF88">
        <f t="shared" si="128"/>
        <v>1.4451885417398313E-2</v>
      </c>
      <c r="AG88">
        <f t="shared" si="128"/>
        <v>1.4253841457149865E-2</v>
      </c>
      <c r="AH88">
        <f t="shared" si="129"/>
        <v>1.4057313123371039E-2</v>
      </c>
      <c r="AI88">
        <f t="shared" si="129"/>
        <v>1.386229066555654E-2</v>
      </c>
      <c r="AJ88">
        <f t="shared" si="129"/>
        <v>1.3668764390822895E-2</v>
      </c>
      <c r="AK88">
        <f t="shared" si="129"/>
        <v>1.3476724663584702E-2</v>
      </c>
      <c r="AL88">
        <f t="shared" si="129"/>
        <v>1.3286161905232654E-2</v>
      </c>
      <c r="AM88">
        <f t="shared" si="129"/>
        <v>1.3097066593813303E-2</v>
      </c>
      <c r="AN88">
        <f t="shared" si="129"/>
        <v>1.2909429263710553E-2</v>
      </c>
      <c r="AO88">
        <f t="shared" si="129"/>
        <v>1.2723240505328913E-2</v>
      </c>
      <c r="AP88">
        <f t="shared" si="129"/>
        <v>1.2538490964778441E-2</v>
      </c>
      <c r="AQ88">
        <f t="shared" si="129"/>
        <v>1.2355171343561415E-2</v>
      </c>
      <c r="AR88">
        <f t="shared" si="130"/>
        <v>1.2173272398260715E-2</v>
      </c>
      <c r="AS88">
        <f t="shared" si="130"/>
        <v>1.1992784940229897E-2</v>
      </c>
      <c r="AT88">
        <f t="shared" si="130"/>
        <v>1.1813699835284913E-2</v>
      </c>
      <c r="AU88">
        <f t="shared" si="130"/>
        <v>1.1636008003397594E-2</v>
      </c>
      <c r="AV88">
        <f t="shared" si="130"/>
        <v>1.1459700418390704E-2</v>
      </c>
      <c r="AW88">
        <f t="shared" si="130"/>
        <v>1.1284768107634725E-2</v>
      </c>
      <c r="AX88">
        <f t="shared" si="130"/>
        <v>1.0030044725092771E-2</v>
      </c>
      <c r="AY88">
        <f t="shared" si="130"/>
        <v>8.5692593440819462E-3</v>
      </c>
      <c r="AZ88">
        <f t="shared" si="130"/>
        <v>7.7129187959482058E-3</v>
      </c>
      <c r="BA88">
        <f t="shared" si="130"/>
        <v>7.0642493223928857E-3</v>
      </c>
      <c r="BB88">
        <f t="shared" si="131"/>
        <v>6.5342284107747662E-3</v>
      </c>
      <c r="BC88">
        <f t="shared" si="131"/>
        <v>6.0842644729331803E-3</v>
      </c>
      <c r="BD88">
        <f t="shared" si="131"/>
        <v>5.6932101071180286E-3</v>
      </c>
      <c r="BE88">
        <f t="shared" si="131"/>
        <v>5.3478812236494319E-3</v>
      </c>
      <c r="BF88">
        <f t="shared" si="131"/>
        <v>5.0393505870301039E-3</v>
      </c>
      <c r="BG88">
        <f t="shared" si="131"/>
        <v>4.7612155803173984E-3</v>
      </c>
      <c r="BH88">
        <f t="shared" si="131"/>
        <v>4.5086859300710255E-3</v>
      </c>
      <c r="BI88">
        <f t="shared" si="131"/>
        <v>4.2780599215399484E-3</v>
      </c>
      <c r="BJ88">
        <f t="shared" si="131"/>
        <v>4.0664032540091441E-3</v>
      </c>
      <c r="BK88">
        <f t="shared" si="131"/>
        <v>3.8713416837720472E-3</v>
      </c>
      <c r="BL88">
        <f t="shared" si="132"/>
        <v>3.6909214143122184E-3</v>
      </c>
      <c r="BM88">
        <f t="shared" si="132"/>
        <v>3.5235117931427125E-3</v>
      </c>
      <c r="BN88">
        <f t="shared" si="132"/>
        <v>3.3677354975847167E-3</v>
      </c>
      <c r="BO88">
        <f t="shared" si="132"/>
        <v>3.2224171907971498E-3</v>
      </c>
      <c r="BP88">
        <f t="shared" si="132"/>
        <v>3.0865449499789428E-3</v>
      </c>
      <c r="BQ88">
        <f t="shared" si="132"/>
        <v>2.9592407490780801E-3</v>
      </c>
      <c r="BR88">
        <f t="shared" si="132"/>
        <v>2.8397375016825429E-3</v>
      </c>
      <c r="BS88">
        <f t="shared" si="132"/>
        <v>2.7273609489671768E-3</v>
      </c>
      <c r="BT88">
        <f t="shared" si="132"/>
        <v>2.621515187451236E-3</v>
      </c>
      <c r="BU88">
        <f t="shared" si="132"/>
        <v>2.5216709730585376E-3</v>
      </c>
      <c r="BV88">
        <f t="shared" si="133"/>
        <v>2.4273561719716282E-3</v>
      </c>
      <c r="BW88">
        <f t="shared" si="133"/>
        <v>2.3381478921143803E-3</v>
      </c>
      <c r="BX88">
        <f t="shared" si="133"/>
        <v>2.2536659451218312E-3</v>
      </c>
      <c r="BY88">
        <f t="shared" si="133"/>
        <v>2.1735673723835671E-3</v>
      </c>
      <c r="BZ88">
        <f t="shared" si="133"/>
        <v>2.0975418300467207E-3</v>
      </c>
      <c r="CA88">
        <f t="shared" si="133"/>
        <v>2.0253076733416958E-3</v>
      </c>
      <c r="CB88">
        <f t="shared" si="133"/>
        <v>1.9566086147450464E-3</v>
      </c>
      <c r="CC88">
        <f t="shared" si="133"/>
        <v>1.8912108564293146E-3</v>
      </c>
      <c r="CD88">
        <f t="shared" si="133"/>
        <v>1.8289006173509933E-3</v>
      </c>
      <c r="CE88">
        <f t="shared" si="133"/>
        <v>1.769481990746618E-3</v>
      </c>
      <c r="CF88">
        <f t="shared" si="134"/>
        <v>1.7127750798602368E-3</v>
      </c>
      <c r="CG88">
        <f t="shared" si="134"/>
        <v>1.6586143692266838E-3</v>
      </c>
      <c r="CH88">
        <f t="shared" si="134"/>
        <v>1.6068472963831023E-3</v>
      </c>
      <c r="CI88">
        <f t="shared" si="134"/>
        <v>1.5573329949213047E-3</v>
      </c>
      <c r="CJ88">
        <f t="shared" si="134"/>
        <v>1.5099411846602666E-3</v>
      </c>
      <c r="CK88">
        <f t="shared" si="134"/>
        <v>1.4645511886644186E-3</v>
      </c>
      <c r="CL88">
        <f t="shared" si="134"/>
        <v>1.4210510600529255E-3</v>
      </c>
      <c r="CM88">
        <f t="shared" si="134"/>
        <v>1.3793368041866067E-3</v>
      </c>
      <c r="CN88">
        <f t="shared" si="134"/>
        <v>1.3393116839980263E-3</v>
      </c>
      <c r="CO88">
        <f t="shared" si="134"/>
        <v>1.3008855980366878E-3</v>
      </c>
      <c r="CP88">
        <f t="shared" si="135"/>
        <v>1.2639745223060844E-3</v>
      </c>
      <c r="CQ88">
        <f t="shared" si="135"/>
        <v>1.2285000082286834E-3</v>
      </c>
      <c r="CR88">
        <f t="shared" si="135"/>
        <v>7.9081816215146922E-4</v>
      </c>
      <c r="CS88">
        <f t="shared" si="135"/>
        <v>5.1356080918922608E-4</v>
      </c>
      <c r="CT88">
        <f t="shared" si="135"/>
        <v>3.5559974987027699E-4</v>
      </c>
      <c r="CU88">
        <f t="shared" si="135"/>
        <v>2.4733379427057956E-4</v>
      </c>
      <c r="CV88">
        <f t="shared" si="135"/>
        <v>1.6885226851268961E-4</v>
      </c>
      <c r="CW88">
        <f t="shared" si="135"/>
        <v>1.1097608319399838E-4</v>
      </c>
      <c r="CX88">
        <f t="shared" si="135"/>
        <v>6.8523535276701647E-5</v>
      </c>
      <c r="CY88">
        <f t="shared" si="135"/>
        <v>3.8204634848072856E-5</v>
      </c>
      <c r="CZ88">
        <f t="shared" si="136"/>
        <v>1.7761686136869003E-5</v>
      </c>
      <c r="DA88">
        <f t="shared" si="136"/>
        <v>5.5571436197731849E-6</v>
      </c>
      <c r="DB88">
        <f t="shared" si="136"/>
        <v>3.5293620438813821E-7</v>
      </c>
      <c r="DC88">
        <f t="shared" si="136"/>
        <v>0</v>
      </c>
      <c r="DD88">
        <f t="shared" si="136"/>
        <v>0</v>
      </c>
      <c r="DE88">
        <f t="shared" si="136"/>
        <v>0</v>
      </c>
      <c r="DF88">
        <f t="shared" si="136"/>
        <v>0</v>
      </c>
      <c r="DG88">
        <f t="shared" si="136"/>
        <v>0</v>
      </c>
      <c r="DH88">
        <f t="shared" si="136"/>
        <v>0</v>
      </c>
      <c r="DI88">
        <f t="shared" si="136"/>
        <v>0</v>
      </c>
      <c r="DJ88">
        <f t="shared" si="137"/>
        <v>0</v>
      </c>
      <c r="DK88">
        <f t="shared" si="137"/>
        <v>0</v>
      </c>
      <c r="DL88">
        <f t="shared" si="137"/>
        <v>0</v>
      </c>
      <c r="DM88">
        <f t="shared" si="137"/>
        <v>0</v>
      </c>
      <c r="DN88">
        <f t="shared" si="137"/>
        <v>0</v>
      </c>
      <c r="DO88">
        <f t="shared" si="137"/>
        <v>0</v>
      </c>
      <c r="DP88">
        <f t="shared" si="137"/>
        <v>0</v>
      </c>
      <c r="DQ88">
        <f t="shared" si="137"/>
        <v>0</v>
      </c>
      <c r="DR88">
        <f t="shared" si="137"/>
        <v>0</v>
      </c>
      <c r="DS88">
        <f t="shared" si="137"/>
        <v>0</v>
      </c>
      <c r="DT88">
        <f t="shared" si="138"/>
        <v>0</v>
      </c>
      <c r="DU88">
        <f t="shared" si="138"/>
        <v>0</v>
      </c>
      <c r="DV88">
        <f t="shared" si="138"/>
        <v>0</v>
      </c>
      <c r="DW88">
        <f t="shared" si="138"/>
        <v>0</v>
      </c>
      <c r="DX88">
        <f t="shared" si="138"/>
        <v>0</v>
      </c>
      <c r="DY88">
        <f t="shared" si="138"/>
        <v>0</v>
      </c>
      <c r="DZ88">
        <f t="shared" si="138"/>
        <v>0</v>
      </c>
      <c r="EA88">
        <f t="shared" si="138"/>
        <v>0</v>
      </c>
      <c r="EB88">
        <f t="shared" si="138"/>
        <v>0</v>
      </c>
      <c r="EC88">
        <f t="shared" si="138"/>
        <v>0</v>
      </c>
      <c r="ED88">
        <f t="shared" si="139"/>
        <v>0</v>
      </c>
      <c r="EE88">
        <f t="shared" si="139"/>
        <v>0</v>
      </c>
      <c r="EF88">
        <f t="shared" si="139"/>
        <v>0</v>
      </c>
      <c r="EG88">
        <f t="shared" si="139"/>
        <v>0</v>
      </c>
      <c r="EH88">
        <f t="shared" si="139"/>
        <v>0</v>
      </c>
      <c r="EI88">
        <f t="shared" si="139"/>
        <v>0</v>
      </c>
      <c r="EJ88">
        <f t="shared" si="139"/>
        <v>0</v>
      </c>
      <c r="EK88">
        <f t="shared" si="139"/>
        <v>0</v>
      </c>
      <c r="EL88">
        <f t="shared" si="139"/>
        <v>0</v>
      </c>
      <c r="EM88">
        <f t="shared" si="139"/>
        <v>0</v>
      </c>
      <c r="EN88">
        <f t="shared" si="140"/>
        <v>0</v>
      </c>
      <c r="EO88">
        <f t="shared" si="140"/>
        <v>0</v>
      </c>
      <c r="EP88">
        <f t="shared" si="140"/>
        <v>0</v>
      </c>
      <c r="EQ88">
        <f t="shared" si="140"/>
        <v>0</v>
      </c>
      <c r="ER88">
        <f t="shared" si="140"/>
        <v>0</v>
      </c>
      <c r="ES88">
        <f t="shared" si="140"/>
        <v>0</v>
      </c>
      <c r="ET88">
        <f t="shared" si="140"/>
        <v>0</v>
      </c>
      <c r="EU88">
        <f t="shared" si="140"/>
        <v>0</v>
      </c>
      <c r="EV88">
        <f t="shared" si="140"/>
        <v>0</v>
      </c>
      <c r="EW88">
        <f t="shared" si="140"/>
        <v>0</v>
      </c>
      <c r="EX88">
        <f t="shared" si="140"/>
        <v>0</v>
      </c>
      <c r="EZ88">
        <f t="shared" si="110"/>
        <v>0.8772156896909663</v>
      </c>
      <c r="FB88">
        <f t="shared" si="108"/>
        <v>1.1389312972651833E-2</v>
      </c>
      <c r="FC88">
        <f t="shared" si="109"/>
        <v>0.24855990266517544</v>
      </c>
    </row>
    <row r="89" spans="1:159" x14ac:dyDescent="0.25">
      <c r="A89">
        <v>710</v>
      </c>
      <c r="B89" s="19">
        <f>'Input spectra'!Y88</f>
        <v>4.59291332366593E-2</v>
      </c>
      <c r="C89">
        <f>'Input spectra'!D88</f>
        <v>0</v>
      </c>
      <c r="D89">
        <f t="shared" si="126"/>
        <v>2.0653927966864227E-2</v>
      </c>
      <c r="E89">
        <f t="shared" si="126"/>
        <v>2.0409559611937977E-2</v>
      </c>
      <c r="F89">
        <f t="shared" si="126"/>
        <v>2.0166997139499317E-2</v>
      </c>
      <c r="G89">
        <f t="shared" si="126"/>
        <v>1.9926229130363057E-2</v>
      </c>
      <c r="H89">
        <f t="shared" si="126"/>
        <v>1.9687244232077798E-2</v>
      </c>
      <c r="I89">
        <f t="shared" si="126"/>
        <v>1.9450031158554155E-2</v>
      </c>
      <c r="J89">
        <f t="shared" si="126"/>
        <v>1.9214578689694919E-2</v>
      </c>
      <c r="K89">
        <f t="shared" si="126"/>
        <v>1.8980875671027249E-2</v>
      </c>
      <c r="L89">
        <f t="shared" si="126"/>
        <v>1.8748911013336839E-2</v>
      </c>
      <c r="M89">
        <f t="shared" si="126"/>
        <v>1.8518673692304075E-2</v>
      </c>
      <c r="N89">
        <f t="shared" si="127"/>
        <v>1.8290152748142136E-2</v>
      </c>
      <c r="O89">
        <f t="shared" si="127"/>
        <v>1.8063337285237048E-2</v>
      </c>
      <c r="P89">
        <f t="shared" si="127"/>
        <v>1.7838216471789705E-2</v>
      </c>
      <c r="Q89">
        <f t="shared" si="127"/>
        <v>1.7614779539459811E-2</v>
      </c>
      <c r="R89">
        <f t="shared" si="127"/>
        <v>1.739301578301173E-2</v>
      </c>
      <c r="S89">
        <f t="shared" si="127"/>
        <v>1.7172914559962272E-2</v>
      </c>
      <c r="T89">
        <f t="shared" si="127"/>
        <v>1.6954465290230376E-2</v>
      </c>
      <c r="U89">
        <f t="shared" si="127"/>
        <v>1.6737657455788667E-2</v>
      </c>
      <c r="V89">
        <f t="shared" si="127"/>
        <v>1.6522480600316924E-2</v>
      </c>
      <c r="W89">
        <f t="shared" si="127"/>
        <v>1.6308924328857419E-2</v>
      </c>
      <c r="X89">
        <f t="shared" si="128"/>
        <v>1.6096978307472077E-2</v>
      </c>
      <c r="Y89">
        <f t="shared" si="128"/>
        <v>1.5886632262901552E-2</v>
      </c>
      <c r="Z89">
        <f t="shared" si="128"/>
        <v>1.56778759822261E-2</v>
      </c>
      <c r="AA89">
        <f t="shared" si="128"/>
        <v>1.5470699312528299E-2</v>
      </c>
      <c r="AB89">
        <f t="shared" si="128"/>
        <v>1.5265092160557603E-2</v>
      </c>
      <c r="AC89">
        <f t="shared" si="128"/>
        <v>1.5061044492396704E-2</v>
      </c>
      <c r="AD89">
        <f t="shared" si="128"/>
        <v>1.4858546333129677E-2</v>
      </c>
      <c r="AE89">
        <f t="shared" si="128"/>
        <v>1.4657587766511972E-2</v>
      </c>
      <c r="AF89">
        <f t="shared" si="128"/>
        <v>1.445815893464214E-2</v>
      </c>
      <c r="AG89">
        <f t="shared" si="128"/>
        <v>1.4260250037635354E-2</v>
      </c>
      <c r="AH89">
        <f t="shared" si="129"/>
        <v>1.4063851333298709E-2</v>
      </c>
      <c r="AI89">
        <f t="shared" si="129"/>
        <v>1.3868953136808264E-2</v>
      </c>
      <c r="AJ89">
        <f t="shared" si="129"/>
        <v>1.3675545820387847E-2</v>
      </c>
      <c r="AK89">
        <f t="shared" si="129"/>
        <v>1.3483619812989562E-2</v>
      </c>
      <c r="AL89">
        <f t="shared" si="129"/>
        <v>1.3293165599976092E-2</v>
      </c>
      <c r="AM89">
        <f t="shared" si="129"/>
        <v>1.3104173722804662E-2</v>
      </c>
      <c r="AN89">
        <f t="shared" si="129"/>
        <v>1.2916634778712731E-2</v>
      </c>
      <c r="AO89">
        <f t="shared" si="129"/>
        <v>1.2730539420405411E-2</v>
      </c>
      <c r="AP89">
        <f t="shared" si="129"/>
        <v>1.254587835574455E-2</v>
      </c>
      <c r="AQ89">
        <f t="shared" si="129"/>
        <v>1.2362642347439501E-2</v>
      </c>
      <c r="AR89">
        <f t="shared" si="130"/>
        <v>1.2180822212739594E-2</v>
      </c>
      <c r="AS89">
        <f t="shared" si="130"/>
        <v>1.2000408823128254E-2</v>
      </c>
      <c r="AT89">
        <f t="shared" si="130"/>
        <v>1.1821393104018751E-2</v>
      </c>
      <c r="AU89">
        <f t="shared" si="130"/>
        <v>1.1643766034451679E-2</v>
      </c>
      <c r="AV89">
        <f t="shared" si="130"/>
        <v>1.1467518646793979E-2</v>
      </c>
      <c r="AW89">
        <f t="shared" si="130"/>
        <v>1.1292642026439665E-2</v>
      </c>
      <c r="AX89">
        <f t="shared" si="130"/>
        <v>1.003719874009671E-2</v>
      </c>
      <c r="AY89">
        <f t="shared" si="130"/>
        <v>8.5755043615320815E-3</v>
      </c>
      <c r="AZ89">
        <f t="shared" si="130"/>
        <v>7.7186593772776103E-3</v>
      </c>
      <c r="BA89">
        <f t="shared" si="130"/>
        <v>7.0696166900230065E-3</v>
      </c>
      <c r="BB89">
        <f t="shared" si="131"/>
        <v>6.5392944310805621E-3</v>
      </c>
      <c r="BC89">
        <f t="shared" si="131"/>
        <v>6.0890760144384102E-3</v>
      </c>
      <c r="BD89">
        <f t="shared" si="131"/>
        <v>5.6978007118293735E-3</v>
      </c>
      <c r="BE89">
        <f t="shared" si="131"/>
        <v>5.3522763395458415E-3</v>
      </c>
      <c r="BF89">
        <f t="shared" si="131"/>
        <v>5.0435703145510899E-3</v>
      </c>
      <c r="BG89">
        <f t="shared" si="131"/>
        <v>4.7652762716372263E-3</v>
      </c>
      <c r="BH89">
        <f t="shared" si="131"/>
        <v>4.5126011919756764E-3</v>
      </c>
      <c r="BI89">
        <f t="shared" si="131"/>
        <v>4.2818412803843752E-3</v>
      </c>
      <c r="BJ89">
        <f t="shared" si="131"/>
        <v>4.0700606162614545E-3</v>
      </c>
      <c r="BK89">
        <f t="shared" si="131"/>
        <v>3.8748836663618029E-3</v>
      </c>
      <c r="BL89">
        <f t="shared" si="132"/>
        <v>3.694355588518103E-3</v>
      </c>
      <c r="BM89">
        <f t="shared" si="132"/>
        <v>3.5268448690457155E-3</v>
      </c>
      <c r="BN89">
        <f t="shared" si="132"/>
        <v>3.3709734664601988E-3</v>
      </c>
      <c r="BO89">
        <f t="shared" si="132"/>
        <v>3.2255654369930187E-3</v>
      </c>
      <c r="BP89">
        <f t="shared" si="132"/>
        <v>3.0896083401774897E-3</v>
      </c>
      <c r="BQ89">
        <f t="shared" si="132"/>
        <v>2.9622237044784868E-3</v>
      </c>
      <c r="BR89">
        <f t="shared" si="132"/>
        <v>2.842644057071277E-3</v>
      </c>
      <c r="BS89">
        <f t="shared" si="132"/>
        <v>2.7301948015737649E-3</v>
      </c>
      <c r="BT89">
        <f t="shared" si="132"/>
        <v>2.6242797377420265E-3</v>
      </c>
      <c r="BU89">
        <f t="shared" si="132"/>
        <v>2.5243693590922974E-3</v>
      </c>
      <c r="BV89">
        <f t="shared" si="133"/>
        <v>2.4299912985588984E-3</v>
      </c>
      <c r="BW89">
        <f t="shared" si="133"/>
        <v>2.34072245574235E-3</v>
      </c>
      <c r="BX89">
        <f t="shared" si="133"/>
        <v>2.2561824553980064E-3</v>
      </c>
      <c r="BY89">
        <f t="shared" si="133"/>
        <v>2.1760281705943759E-3</v>
      </c>
      <c r="BZ89">
        <f t="shared" si="133"/>
        <v>2.0999491053073482E-3</v>
      </c>
      <c r="CA89">
        <f t="shared" si="133"/>
        <v>2.0276634767210258E-3</v>
      </c>
      <c r="CB89">
        <f t="shared" si="133"/>
        <v>1.9589148716776276E-3</v>
      </c>
      <c r="CC89">
        <f t="shared" si="133"/>
        <v>1.8934693776696948E-3</v>
      </c>
      <c r="CD89">
        <f t="shared" si="133"/>
        <v>1.8311131086809161E-3</v>
      </c>
      <c r="CE89">
        <f t="shared" si="133"/>
        <v>1.7716500616097388E-3</v>
      </c>
      <c r="CF89">
        <f t="shared" si="134"/>
        <v>1.7149002510701515E-3</v>
      </c>
      <c r="CG89">
        <f t="shared" si="134"/>
        <v>1.6606980798706678E-3</v>
      </c>
      <c r="CH89">
        <f t="shared" si="134"/>
        <v>1.6088909100248625E-3</v>
      </c>
      <c r="CI89">
        <f t="shared" si="134"/>
        <v>1.5593378051903699E-3</v>
      </c>
      <c r="CJ89">
        <f t="shared" si="134"/>
        <v>1.5119084203026884E-3</v>
      </c>
      <c r="CK89">
        <f t="shared" si="134"/>
        <v>1.466482018118705E-3</v>
      </c>
      <c r="CL89">
        <f t="shared" si="134"/>
        <v>1.4229465956061605E-3</v>
      </c>
      <c r="CM89">
        <f t="shared" si="134"/>
        <v>1.3811981057581743E-3</v>
      </c>
      <c r="CN89">
        <f t="shared" si="134"/>
        <v>1.3411397625920235E-3</v>
      </c>
      <c r="CO89">
        <f t="shared" si="134"/>
        <v>1.3026814188987373E-3</v>
      </c>
      <c r="CP89">
        <f t="shared" si="135"/>
        <v>1.265739007815713E-3</v>
      </c>
      <c r="CQ89">
        <f t="shared" si="135"/>
        <v>1.2302340405545193E-3</v>
      </c>
      <c r="CR89">
        <f t="shared" si="135"/>
        <v>7.9194668007766646E-4</v>
      </c>
      <c r="CS89">
        <f t="shared" si="135"/>
        <v>5.1430164537915896E-4</v>
      </c>
      <c r="CT89">
        <f t="shared" si="135"/>
        <v>3.5611823945105924E-4</v>
      </c>
      <c r="CU89">
        <f t="shared" si="135"/>
        <v>2.4769826374871956E-4</v>
      </c>
      <c r="CV89">
        <f t="shared" si="135"/>
        <v>1.6910370922545526E-4</v>
      </c>
      <c r="CW89">
        <f t="shared" si="135"/>
        <v>1.1114306223403737E-4</v>
      </c>
      <c r="CX89">
        <f t="shared" si="135"/>
        <v>6.8627702247849287E-5</v>
      </c>
      <c r="CY89">
        <f t="shared" si="135"/>
        <v>3.8263305216315136E-5</v>
      </c>
      <c r="CZ89">
        <f t="shared" si="136"/>
        <v>1.7789238263413091E-5</v>
      </c>
      <c r="DA89">
        <f t="shared" si="136"/>
        <v>5.5658501937485776E-6</v>
      </c>
      <c r="DB89">
        <f t="shared" si="136"/>
        <v>3.5349464121272208E-7</v>
      </c>
      <c r="DC89">
        <f t="shared" si="136"/>
        <v>0</v>
      </c>
      <c r="DD89">
        <f t="shared" si="136"/>
        <v>0</v>
      </c>
      <c r="DE89">
        <f t="shared" si="136"/>
        <v>0</v>
      </c>
      <c r="DF89">
        <f t="shared" si="136"/>
        <v>0</v>
      </c>
      <c r="DG89">
        <f t="shared" si="136"/>
        <v>0</v>
      </c>
      <c r="DH89">
        <f t="shared" si="136"/>
        <v>0</v>
      </c>
      <c r="DI89">
        <f t="shared" si="136"/>
        <v>0</v>
      </c>
      <c r="DJ89">
        <f t="shared" si="137"/>
        <v>0</v>
      </c>
      <c r="DK89">
        <f t="shared" si="137"/>
        <v>0</v>
      </c>
      <c r="DL89">
        <f t="shared" si="137"/>
        <v>0</v>
      </c>
      <c r="DM89">
        <f t="shared" si="137"/>
        <v>0</v>
      </c>
      <c r="DN89">
        <f t="shared" si="137"/>
        <v>0</v>
      </c>
      <c r="DO89">
        <f t="shared" si="137"/>
        <v>0</v>
      </c>
      <c r="DP89">
        <f t="shared" si="137"/>
        <v>0</v>
      </c>
      <c r="DQ89">
        <f t="shared" si="137"/>
        <v>0</v>
      </c>
      <c r="DR89">
        <f t="shared" si="137"/>
        <v>0</v>
      </c>
      <c r="DS89">
        <f t="shared" si="137"/>
        <v>0</v>
      </c>
      <c r="DT89">
        <f t="shared" si="138"/>
        <v>0</v>
      </c>
      <c r="DU89">
        <f t="shared" si="138"/>
        <v>0</v>
      </c>
      <c r="DV89">
        <f t="shared" si="138"/>
        <v>0</v>
      </c>
      <c r="DW89">
        <f t="shared" si="138"/>
        <v>0</v>
      </c>
      <c r="DX89">
        <f t="shared" si="138"/>
        <v>0</v>
      </c>
      <c r="DY89">
        <f t="shared" si="138"/>
        <v>0</v>
      </c>
      <c r="DZ89">
        <f t="shared" si="138"/>
        <v>0</v>
      </c>
      <c r="EA89">
        <f t="shared" si="138"/>
        <v>0</v>
      </c>
      <c r="EB89">
        <f t="shared" si="138"/>
        <v>0</v>
      </c>
      <c r="EC89">
        <f t="shared" si="138"/>
        <v>0</v>
      </c>
      <c r="ED89">
        <f t="shared" si="139"/>
        <v>0</v>
      </c>
      <c r="EE89">
        <f t="shared" si="139"/>
        <v>0</v>
      </c>
      <c r="EF89">
        <f t="shared" si="139"/>
        <v>0</v>
      </c>
      <c r="EG89">
        <f t="shared" si="139"/>
        <v>0</v>
      </c>
      <c r="EH89">
        <f t="shared" si="139"/>
        <v>0</v>
      </c>
      <c r="EI89">
        <f t="shared" si="139"/>
        <v>0</v>
      </c>
      <c r="EJ89">
        <f t="shared" si="139"/>
        <v>0</v>
      </c>
      <c r="EK89">
        <f t="shared" si="139"/>
        <v>0</v>
      </c>
      <c r="EL89">
        <f t="shared" si="139"/>
        <v>0</v>
      </c>
      <c r="EM89">
        <f t="shared" si="139"/>
        <v>0</v>
      </c>
      <c r="EN89">
        <f t="shared" si="140"/>
        <v>0</v>
      </c>
      <c r="EO89">
        <f t="shared" si="140"/>
        <v>0</v>
      </c>
      <c r="EP89">
        <f t="shared" si="140"/>
        <v>0</v>
      </c>
      <c r="EQ89">
        <f t="shared" si="140"/>
        <v>0</v>
      </c>
      <c r="ER89">
        <f t="shared" si="140"/>
        <v>0</v>
      </c>
      <c r="ES89">
        <f t="shared" si="140"/>
        <v>0</v>
      </c>
      <c r="ET89">
        <f t="shared" si="140"/>
        <v>0</v>
      </c>
      <c r="EU89">
        <f t="shared" si="140"/>
        <v>0</v>
      </c>
      <c r="EV89">
        <f t="shared" si="140"/>
        <v>0</v>
      </c>
      <c r="EW89">
        <f t="shared" si="140"/>
        <v>0</v>
      </c>
      <c r="EX89">
        <f t="shared" si="140"/>
        <v>0</v>
      </c>
      <c r="EZ89">
        <f t="shared" si="110"/>
        <v>0.87758886449118501</v>
      </c>
      <c r="FB89">
        <f t="shared" si="108"/>
        <v>1.1351443949323747E-2</v>
      </c>
      <c r="FC89">
        <f t="shared" si="109"/>
        <v>0.24856474612392718</v>
      </c>
    </row>
    <row r="90" spans="1:159" x14ac:dyDescent="0.25">
      <c r="A90">
        <v>715</v>
      </c>
      <c r="B90" s="19">
        <f>'Input spectra'!Y89</f>
        <v>4.5774132304756E-2</v>
      </c>
      <c r="C90">
        <f>'Input spectra'!D89</f>
        <v>0</v>
      </c>
      <c r="D90">
        <f t="shared" si="126"/>
        <v>2.0653927966864227E-2</v>
      </c>
      <c r="E90">
        <f t="shared" si="126"/>
        <v>2.0409875964465675E-2</v>
      </c>
      <c r="F90">
        <f t="shared" si="126"/>
        <v>2.016762232985984E-2</v>
      </c>
      <c r="G90">
        <f t="shared" si="126"/>
        <v>1.9927155727131753E-2</v>
      </c>
      <c r="H90">
        <f t="shared" si="126"/>
        <v>1.968846488639895E-2</v>
      </c>
      <c r="I90">
        <f t="shared" si="126"/>
        <v>1.9451538603444805E-2</v>
      </c>
      <c r="J90">
        <f t="shared" si="126"/>
        <v>1.9216365739353761E-2</v>
      </c>
      <c r="K90">
        <f t="shared" si="126"/>
        <v>1.8982935220148586E-2</v>
      </c>
      <c r="L90">
        <f t="shared" si="126"/>
        <v>1.8751236036429548E-2</v>
      </c>
      <c r="M90">
        <f t="shared" si="126"/>
        <v>1.8521257243015558E-2</v>
      </c>
      <c r="N90">
        <f t="shared" si="127"/>
        <v>1.8292987958587206E-2</v>
      </c>
      <c r="O90">
        <f t="shared" si="127"/>
        <v>1.8066417365331738E-2</v>
      </c>
      <c r="P90">
        <f t="shared" si="127"/>
        <v>1.784153470858996E-2</v>
      </c>
      <c r="Q90">
        <f t="shared" si="127"/>
        <v>1.7618329296505027E-2</v>
      </c>
      <c r="R90">
        <f t="shared" si="127"/>
        <v>1.7396790499673104E-2</v>
      </c>
      <c r="S90">
        <f t="shared" si="127"/>
        <v>1.7176907750795944E-2</v>
      </c>
      <c r="T90">
        <f t="shared" si="127"/>
        <v>1.6958670544335318E-2</v>
      </c>
      <c r="U90">
        <f t="shared" si="127"/>
        <v>1.6742068436169297E-2</v>
      </c>
      <c r="V90">
        <f t="shared" si="127"/>
        <v>1.65270910432504E-2</v>
      </c>
      <c r="W90">
        <f t="shared" si="127"/>
        <v>1.6313728043265592E-2</v>
      </c>
      <c r="X90">
        <f t="shared" si="128"/>
        <v>1.6101969174298087E-2</v>
      </c>
      <c r="Y90">
        <f t="shared" si="128"/>
        <v>1.5891804234490988E-2</v>
      </c>
      <c r="Z90">
        <f t="shared" si="128"/>
        <v>1.5683223081712751E-2</v>
      </c>
      <c r="AA90">
        <f t="shared" si="128"/>
        <v>1.5476215633224419E-2</v>
      </c>
      <c r="AB90">
        <f t="shared" si="128"/>
        <v>1.5270771865348689E-2</v>
      </c>
      <c r="AC90">
        <f t="shared" si="128"/>
        <v>1.506688181314075E-2</v>
      </c>
      <c r="AD90">
        <f t="shared" si="128"/>
        <v>1.486453557006086E-2</v>
      </c>
      <c r="AE90">
        <f t="shared" si="128"/>
        <v>1.466372328764875E-2</v>
      </c>
      <c r="AF90">
        <f t="shared" si="128"/>
        <v>1.4464435175199748E-2</v>
      </c>
      <c r="AG90">
        <f t="shared" si="128"/>
        <v>1.4266661499442626E-2</v>
      </c>
      <c r="AH90">
        <f t="shared" si="129"/>
        <v>1.4070392584219257E-2</v>
      </c>
      <c r="AI90">
        <f t="shared" si="129"/>
        <v>1.3875618810165927E-2</v>
      </c>
      <c r="AJ90">
        <f t="shared" si="129"/>
        <v>1.3682330614396407E-2</v>
      </c>
      <c r="AK90">
        <f t="shared" si="129"/>
        <v>1.3490518490186714E-2</v>
      </c>
      <c r="AL90">
        <f t="shared" si="129"/>
        <v>1.3300172986661604E-2</v>
      </c>
      <c r="AM90">
        <f t="shared" si="129"/>
        <v>1.3111284708482723E-2</v>
      </c>
      <c r="AN90">
        <f t="shared" si="129"/>
        <v>1.292384431553845E-2</v>
      </c>
      <c r="AO90">
        <f t="shared" si="129"/>
        <v>1.2737842522635436E-2</v>
      </c>
      <c r="AP90">
        <f t="shared" si="129"/>
        <v>1.2553270099191792E-2</v>
      </c>
      <c r="AQ90">
        <f t="shared" si="129"/>
        <v>1.2370117868931909E-2</v>
      </c>
      <c r="AR90">
        <f t="shared" si="130"/>
        <v>1.218837670958299E-2</v>
      </c>
      <c r="AS90">
        <f t="shared" si="130"/>
        <v>1.2008037552573163E-2</v>
      </c>
      <c r="AT90">
        <f t="shared" si="130"/>
        <v>1.1829091382731234E-2</v>
      </c>
      <c r="AU90">
        <f t="shared" si="130"/>
        <v>1.1651529237988104E-2</v>
      </c>
      <c r="AV90">
        <f t="shared" si="130"/>
        <v>1.1475342209079746E-2</v>
      </c>
      <c r="AW90">
        <f t="shared" si="130"/>
        <v>1.130052143925182E-2</v>
      </c>
      <c r="AX90">
        <f t="shared" si="130"/>
        <v>1.0044357857762911E-2</v>
      </c>
      <c r="AY90">
        <f t="shared" si="130"/>
        <v>8.5817539301623613E-3</v>
      </c>
      <c r="AZ90">
        <f t="shared" si="130"/>
        <v>7.7244042312144285E-3</v>
      </c>
      <c r="BA90">
        <f t="shared" si="130"/>
        <v>7.0749881357418214E-3</v>
      </c>
      <c r="BB90">
        <f t="shared" si="131"/>
        <v>6.544364379097503E-3</v>
      </c>
      <c r="BC90">
        <f t="shared" si="131"/>
        <v>6.0938913609938274E-3</v>
      </c>
      <c r="BD90">
        <f t="shared" si="131"/>
        <v>5.7023950180818935E-3</v>
      </c>
      <c r="BE90">
        <f t="shared" si="131"/>
        <v>5.3566750675351424E-3</v>
      </c>
      <c r="BF90">
        <f t="shared" si="131"/>
        <v>5.0477935754837822E-3</v>
      </c>
      <c r="BG90">
        <f t="shared" si="131"/>
        <v>4.7693404261932226E-3</v>
      </c>
      <c r="BH90">
        <f t="shared" si="131"/>
        <v>4.5165198538234651E-3</v>
      </c>
      <c r="BI90">
        <f t="shared" si="131"/>
        <v>4.2856259815556939E-3</v>
      </c>
      <c r="BJ90">
        <f t="shared" si="131"/>
        <v>4.0737212679806036E-3</v>
      </c>
      <c r="BK90">
        <f t="shared" si="131"/>
        <v>3.878428889595682E-3</v>
      </c>
      <c r="BL90">
        <f t="shared" si="132"/>
        <v>3.6977929580107906E-3</v>
      </c>
      <c r="BM90">
        <f t="shared" si="132"/>
        <v>3.5301810978812572E-3</v>
      </c>
      <c r="BN90">
        <f t="shared" si="132"/>
        <v>3.3742145485381437E-3</v>
      </c>
      <c r="BO90">
        <f t="shared" si="132"/>
        <v>3.2287167589712981E-3</v>
      </c>
      <c r="BP90">
        <f t="shared" si="132"/>
        <v>3.092674770785188E-3</v>
      </c>
      <c r="BQ90">
        <f t="shared" si="132"/>
        <v>2.9652096667389912E-3</v>
      </c>
      <c r="BR90">
        <f t="shared" si="132"/>
        <v>2.8455535874054869E-3</v>
      </c>
      <c r="BS90">
        <f t="shared" si="132"/>
        <v>2.7330315986826576E-3</v>
      </c>
      <c r="BT90">
        <f t="shared" si="132"/>
        <v>2.6270472034224932E-3</v>
      </c>
      <c r="BU90">
        <f t="shared" si="132"/>
        <v>2.5270706326110891E-3</v>
      </c>
      <c r="BV90">
        <f t="shared" si="133"/>
        <v>2.4326292858273557E-3</v>
      </c>
      <c r="BW90">
        <f t="shared" si="133"/>
        <v>2.3432998542542464E-3</v>
      </c>
      <c r="BX90">
        <f t="shared" si="133"/>
        <v>2.25870177568424E-3</v>
      </c>
      <c r="BY90">
        <f t="shared" si="133"/>
        <v>2.1784917547909861E-3</v>
      </c>
      <c r="BZ90">
        <f t="shared" si="133"/>
        <v>2.102359143313443E-3</v>
      </c>
      <c r="CA90">
        <f t="shared" si="133"/>
        <v>2.0300220203307109E-3</v>
      </c>
      <c r="CB90">
        <f t="shared" si="133"/>
        <v>1.9612238469980366E-3</v>
      </c>
      <c r="CC90">
        <f t="shared" si="133"/>
        <v>1.8957305960806091E-3</v>
      </c>
      <c r="CD90">
        <f t="shared" si="133"/>
        <v>1.8333282765465903E-3</v>
      </c>
      <c r="CE90">
        <f t="shared" si="133"/>
        <v>1.7738207889176807E-3</v>
      </c>
      <c r="CF90">
        <f t="shared" si="134"/>
        <v>1.7170280591427385E-3</v>
      </c>
      <c r="CG90">
        <f t="shared" si="134"/>
        <v>1.6627844082720584E-3</v>
      </c>
      <c r="CH90">
        <f t="shared" si="134"/>
        <v>1.6109371227665671E-3</v>
      </c>
      <c r="CI90">
        <f t="shared" si="134"/>
        <v>1.5613451963231494E-3</v>
      </c>
      <c r="CJ90">
        <f t="shared" si="134"/>
        <v>1.513878218969494E-3</v>
      </c>
      <c r="CK90">
        <f t="shared" si="134"/>
        <v>1.4684153931326222E-3</v>
      </c>
      <c r="CL90">
        <f t="shared" si="134"/>
        <v>1.4248446596083276E-3</v>
      </c>
      <c r="CM90">
        <f t="shared" si="134"/>
        <v>1.3830619190031287E-3</v>
      </c>
      <c r="CN90">
        <f t="shared" si="134"/>
        <v>1.3429703364015756E-3</v>
      </c>
      <c r="CO90">
        <f t="shared" si="134"/>
        <v>1.3044797188201103E-3</v>
      </c>
      <c r="CP90">
        <f t="shared" si="135"/>
        <v>1.2675059565151134E-3</v>
      </c>
      <c r="CQ90">
        <f t="shared" si="135"/>
        <v>1.2319705204734267E-3</v>
      </c>
      <c r="CR90">
        <f t="shared" si="135"/>
        <v>7.9307680842806904E-4</v>
      </c>
      <c r="CS90">
        <f t="shared" si="135"/>
        <v>5.1504355026096003E-4</v>
      </c>
      <c r="CT90">
        <f t="shared" si="135"/>
        <v>3.566374850263145E-4</v>
      </c>
      <c r="CU90">
        <f t="shared" si="135"/>
        <v>2.4806327030672332E-4</v>
      </c>
      <c r="CV90">
        <f t="shared" si="135"/>
        <v>1.6935552436275552E-4</v>
      </c>
      <c r="CW90">
        <f t="shared" si="135"/>
        <v>1.1131029251739854E-4</v>
      </c>
      <c r="CX90">
        <f t="shared" si="135"/>
        <v>6.8732027569815211E-5</v>
      </c>
      <c r="CY90">
        <f t="shared" si="135"/>
        <v>3.8322065683890249E-5</v>
      </c>
      <c r="CZ90">
        <f t="shared" si="136"/>
        <v>1.7816833129124598E-5</v>
      </c>
      <c r="DA90">
        <f t="shared" si="136"/>
        <v>5.5745704086221747E-6</v>
      </c>
      <c r="DB90">
        <f t="shared" si="136"/>
        <v>3.5405396162953394E-7</v>
      </c>
      <c r="DC90">
        <f t="shared" si="136"/>
        <v>0</v>
      </c>
      <c r="DD90">
        <f t="shared" si="136"/>
        <v>0</v>
      </c>
      <c r="DE90">
        <f t="shared" si="136"/>
        <v>0</v>
      </c>
      <c r="DF90">
        <f t="shared" si="136"/>
        <v>0</v>
      </c>
      <c r="DG90">
        <f t="shared" si="136"/>
        <v>0</v>
      </c>
      <c r="DH90">
        <f t="shared" si="136"/>
        <v>0</v>
      </c>
      <c r="DI90">
        <f t="shared" si="136"/>
        <v>0</v>
      </c>
      <c r="DJ90">
        <f t="shared" si="137"/>
        <v>0</v>
      </c>
      <c r="DK90">
        <f t="shared" si="137"/>
        <v>0</v>
      </c>
      <c r="DL90">
        <f t="shared" si="137"/>
        <v>0</v>
      </c>
      <c r="DM90">
        <f t="shared" si="137"/>
        <v>0</v>
      </c>
      <c r="DN90">
        <f t="shared" si="137"/>
        <v>0</v>
      </c>
      <c r="DO90">
        <f t="shared" si="137"/>
        <v>0</v>
      </c>
      <c r="DP90">
        <f t="shared" si="137"/>
        <v>0</v>
      </c>
      <c r="DQ90">
        <f t="shared" si="137"/>
        <v>0</v>
      </c>
      <c r="DR90">
        <f t="shared" si="137"/>
        <v>0</v>
      </c>
      <c r="DS90">
        <f t="shared" si="137"/>
        <v>0</v>
      </c>
      <c r="DT90">
        <f t="shared" si="138"/>
        <v>0</v>
      </c>
      <c r="DU90">
        <f t="shared" si="138"/>
        <v>0</v>
      </c>
      <c r="DV90">
        <f t="shared" si="138"/>
        <v>0</v>
      </c>
      <c r="DW90">
        <f t="shared" si="138"/>
        <v>0</v>
      </c>
      <c r="DX90">
        <f t="shared" si="138"/>
        <v>0</v>
      </c>
      <c r="DY90">
        <f t="shared" si="138"/>
        <v>0</v>
      </c>
      <c r="DZ90">
        <f t="shared" si="138"/>
        <v>0</v>
      </c>
      <c r="EA90">
        <f t="shared" si="138"/>
        <v>0</v>
      </c>
      <c r="EB90">
        <f t="shared" si="138"/>
        <v>0</v>
      </c>
      <c r="EC90">
        <f t="shared" si="138"/>
        <v>0</v>
      </c>
      <c r="ED90">
        <f t="shared" si="139"/>
        <v>0</v>
      </c>
      <c r="EE90">
        <f t="shared" si="139"/>
        <v>0</v>
      </c>
      <c r="EF90">
        <f t="shared" si="139"/>
        <v>0</v>
      </c>
      <c r="EG90">
        <f t="shared" si="139"/>
        <v>0</v>
      </c>
      <c r="EH90">
        <f t="shared" si="139"/>
        <v>0</v>
      </c>
      <c r="EI90">
        <f t="shared" si="139"/>
        <v>0</v>
      </c>
      <c r="EJ90">
        <f t="shared" si="139"/>
        <v>0</v>
      </c>
      <c r="EK90">
        <f t="shared" si="139"/>
        <v>0</v>
      </c>
      <c r="EL90">
        <f t="shared" si="139"/>
        <v>0</v>
      </c>
      <c r="EM90">
        <f t="shared" si="139"/>
        <v>0</v>
      </c>
      <c r="EN90">
        <f t="shared" si="140"/>
        <v>0</v>
      </c>
      <c r="EO90">
        <f t="shared" si="140"/>
        <v>0</v>
      </c>
      <c r="EP90">
        <f t="shared" si="140"/>
        <v>0</v>
      </c>
      <c r="EQ90">
        <f t="shared" si="140"/>
        <v>0</v>
      </c>
      <c r="ER90">
        <f t="shared" si="140"/>
        <v>0</v>
      </c>
      <c r="ES90">
        <f t="shared" si="140"/>
        <v>0</v>
      </c>
      <c r="ET90">
        <f t="shared" si="140"/>
        <v>0</v>
      </c>
      <c r="EU90">
        <f t="shared" si="140"/>
        <v>0</v>
      </c>
      <c r="EV90">
        <f t="shared" si="140"/>
        <v>0</v>
      </c>
      <c r="EW90">
        <f t="shared" si="140"/>
        <v>0</v>
      </c>
      <c r="EX90">
        <f t="shared" si="140"/>
        <v>0</v>
      </c>
      <c r="EZ90">
        <f t="shared" si="110"/>
        <v>0.87796228636189888</v>
      </c>
      <c r="FB90">
        <f t="shared" si="108"/>
        <v>1.1313571991014959E-2</v>
      </c>
      <c r="FC90">
        <f t="shared" si="109"/>
        <v>0.24856958958483394</v>
      </c>
    </row>
    <row r="91" spans="1:159" x14ac:dyDescent="0.25">
      <c r="A91">
        <v>720</v>
      </c>
      <c r="B91" s="19">
        <f>'Input spectra'!Y90</f>
        <v>4.56191313728527E-2</v>
      </c>
      <c r="C91">
        <f>'Input spectra'!D90</f>
        <v>0</v>
      </c>
      <c r="D91">
        <f t="shared" si="126"/>
        <v>2.0653927966864227E-2</v>
      </c>
      <c r="E91">
        <f t="shared" si="126"/>
        <v>2.0410192321896909E-2</v>
      </c>
      <c r="F91">
        <f t="shared" si="126"/>
        <v>2.016824753960168E-2</v>
      </c>
      <c r="G91">
        <f t="shared" si="126"/>
        <v>1.9928082366988457E-2</v>
      </c>
      <c r="H91">
        <f t="shared" si="126"/>
        <v>1.9689685616403472E-2</v>
      </c>
      <c r="I91">
        <f t="shared" si="126"/>
        <v>1.9453046165167662E-2</v>
      </c>
      <c r="J91">
        <f t="shared" si="126"/>
        <v>1.9218152955216946E-2</v>
      </c>
      <c r="K91">
        <f t="shared" si="126"/>
        <v>1.8984994992744468E-2</v>
      </c>
      <c r="L91">
        <f t="shared" si="126"/>
        <v>1.8753561347844734E-2</v>
      </c>
      <c r="M91">
        <f t="shared" si="126"/>
        <v>1.8523841154159674E-2</v>
      </c>
      <c r="N91">
        <f t="shared" si="127"/>
        <v>1.8295823608526596E-2</v>
      </c>
      <c r="O91">
        <f t="shared" si="127"/>
        <v>1.8069497970628012E-2</v>
      </c>
      <c r="P91">
        <f t="shared" si="127"/>
        <v>1.7844853562643374E-2</v>
      </c>
      <c r="Q91">
        <f t="shared" si="127"/>
        <v>1.762187976890266E-2</v>
      </c>
      <c r="R91">
        <f t="shared" si="127"/>
        <v>1.7400566035541798E-2</v>
      </c>
      <c r="S91">
        <f t="shared" si="127"/>
        <v>1.7180901870160005E-2</v>
      </c>
      <c r="T91">
        <f t="shared" si="127"/>
        <v>1.6962876841478885E-2</v>
      </c>
      <c r="U91">
        <f t="shared" si="127"/>
        <v>1.6746480579003391E-2</v>
      </c>
      <c r="V91">
        <f t="shared" si="127"/>
        <v>1.6531702772684648E-2</v>
      </c>
      <c r="W91">
        <f t="shared" si="127"/>
        <v>1.6318533172584505E-2</v>
      </c>
      <c r="X91">
        <f t="shared" si="128"/>
        <v>1.6106961588541954E-2</v>
      </c>
      <c r="Y91">
        <f t="shared" si="128"/>
        <v>1.5896977889841318E-2</v>
      </c>
      <c r="Z91">
        <f t="shared" si="128"/>
        <v>1.5688572004882211E-2</v>
      </c>
      <c r="AA91">
        <f t="shared" si="128"/>
        <v>1.5481733920851273E-2</v>
      </c>
      <c r="AB91">
        <f t="shared" si="128"/>
        <v>1.5276453683395705E-2</v>
      </c>
      <c r="AC91">
        <f t="shared" si="128"/>
        <v>1.5072721396298502E-2</v>
      </c>
      <c r="AD91">
        <f t="shared" si="128"/>
        <v>1.4870527221155462E-2</v>
      </c>
      <c r="AE91">
        <f t="shared" si="128"/>
        <v>1.4669861377053939E-2</v>
      </c>
      <c r="AF91">
        <f t="shared" si="128"/>
        <v>1.4470714140253308E-2</v>
      </c>
      <c r="AG91">
        <f t="shared" si="128"/>
        <v>1.427307584386713E-2</v>
      </c>
      <c r="AH91">
        <f t="shared" si="129"/>
        <v>1.407693687754708E-2</v>
      </c>
      <c r="AI91">
        <f t="shared" si="129"/>
        <v>1.3882287687168511E-2</v>
      </c>
      <c r="AJ91">
        <f t="shared" si="129"/>
        <v>1.3689118774517759E-2</v>
      </c>
      <c r="AK91">
        <f t="shared" si="129"/>
        <v>1.349742069698109E-2</v>
      </c>
      <c r="AL91">
        <f t="shared" si="129"/>
        <v>1.3307184067235361E-2</v>
      </c>
      <c r="AM91">
        <f t="shared" si="129"/>
        <v>1.3118399552940313E-2</v>
      </c>
      <c r="AN91">
        <f t="shared" si="129"/>
        <v>1.2931057876432521E-2</v>
      </c>
      <c r="AO91">
        <f t="shared" si="129"/>
        <v>1.2745149814421021E-2</v>
      </c>
      <c r="AP91">
        <f t="shared" si="129"/>
        <v>1.2560666197684542E-2</v>
      </c>
      <c r="AQ91">
        <f t="shared" si="129"/>
        <v>1.2377597910770373E-2</v>
      </c>
      <c r="AR91">
        <f t="shared" si="130"/>
        <v>1.2195935891694881E-2</v>
      </c>
      <c r="AS91">
        <f t="shared" si="130"/>
        <v>1.2015671131645598E-2</v>
      </c>
      <c r="AT91">
        <f t="shared" si="130"/>
        <v>1.1836794674684931E-2</v>
      </c>
      <c r="AU91">
        <f t="shared" si="130"/>
        <v>1.1659297617455492E-2</v>
      </c>
      <c r="AV91">
        <f t="shared" si="130"/>
        <v>1.1483171108886969E-2</v>
      </c>
      <c r="AW91">
        <f t="shared" si="130"/>
        <v>1.1308406349904616E-2</v>
      </c>
      <c r="AX91">
        <f t="shared" si="130"/>
        <v>1.005152208173089E-2</v>
      </c>
      <c r="AY91">
        <f t="shared" si="130"/>
        <v>8.5880080532895475E-3</v>
      </c>
      <c r="AZ91">
        <f t="shared" si="130"/>
        <v>7.7301533609386774E-3</v>
      </c>
      <c r="BA91">
        <f t="shared" si="130"/>
        <v>7.0803636626478317E-3</v>
      </c>
      <c r="BB91">
        <f t="shared" si="131"/>
        <v>6.5494382578707615E-3</v>
      </c>
      <c r="BC91">
        <f t="shared" si="131"/>
        <v>6.0987105156085292E-3</v>
      </c>
      <c r="BD91">
        <f t="shared" si="131"/>
        <v>5.7069930288602497E-3</v>
      </c>
      <c r="BE91">
        <f t="shared" si="131"/>
        <v>5.3610774105859052E-3</v>
      </c>
      <c r="BF91">
        <f t="shared" si="131"/>
        <v>5.0520203727869011E-3</v>
      </c>
      <c r="BG91">
        <f t="shared" si="131"/>
        <v>4.7734080469390722E-3</v>
      </c>
      <c r="BH91">
        <f t="shared" si="131"/>
        <v>4.5204419185668398E-3</v>
      </c>
      <c r="BI91">
        <f t="shared" si="131"/>
        <v>4.2894140280081696E-3</v>
      </c>
      <c r="BJ91">
        <f t="shared" si="131"/>
        <v>4.0773852121251657E-3</v>
      </c>
      <c r="BK91">
        <f t="shared" si="131"/>
        <v>3.8819773564386234E-3</v>
      </c>
      <c r="BL91">
        <f t="shared" si="132"/>
        <v>3.7012335257632948E-3</v>
      </c>
      <c r="BM91">
        <f t="shared" si="132"/>
        <v>3.5335204826318608E-3</v>
      </c>
      <c r="BN91">
        <f t="shared" si="132"/>
        <v>3.3774587468117928E-3</v>
      </c>
      <c r="BO91">
        <f t="shared" si="132"/>
        <v>3.2318711597369735E-3</v>
      </c>
      <c r="BP91">
        <f t="shared" si="132"/>
        <v>3.0957442448196382E-3</v>
      </c>
      <c r="BQ91">
        <f t="shared" si="132"/>
        <v>2.9681986388905468E-3</v>
      </c>
      <c r="BR91">
        <f t="shared" si="132"/>
        <v>2.8484660957301157E-3</v>
      </c>
      <c r="BS91">
        <f t="shared" si="132"/>
        <v>2.7358713433533262E-3</v>
      </c>
      <c r="BT91">
        <f t="shared" si="132"/>
        <v>2.6298175875670944E-3</v>
      </c>
      <c r="BU91">
        <f t="shared" si="132"/>
        <v>2.5297747967047476E-3</v>
      </c>
      <c r="BV91">
        <f t="shared" si="133"/>
        <v>2.4352701368825394E-3</v>
      </c>
      <c r="BW91">
        <f t="shared" si="133"/>
        <v>2.3458800907715949E-3</v>
      </c>
      <c r="BX91">
        <f t="shared" si="133"/>
        <v>2.2612239091182704E-3</v>
      </c>
      <c r="BY91">
        <f t="shared" si="133"/>
        <v>2.1809581281275426E-3</v>
      </c>
      <c r="BZ91">
        <f t="shared" si="133"/>
        <v>2.1047719472357101E-3</v>
      </c>
      <c r="CA91">
        <f t="shared" si="133"/>
        <v>2.032383307358139E-3</v>
      </c>
      <c r="CB91">
        <f t="shared" si="133"/>
        <v>1.9635355439104386E-3</v>
      </c>
      <c r="CC91">
        <f t="shared" si="133"/>
        <v>1.8979945148830705E-3</v>
      </c>
      <c r="CD91">
        <f t="shared" si="133"/>
        <v>1.8355461241859219E-3</v>
      </c>
      <c r="CE91">
        <f t="shared" si="133"/>
        <v>1.7759941759252708E-3</v>
      </c>
      <c r="CF91">
        <f t="shared" si="134"/>
        <v>1.7191585073497535E-3</v>
      </c>
      <c r="CG91">
        <f t="shared" si="134"/>
        <v>1.6648733577195325E-3</v>
      </c>
      <c r="CH91">
        <f t="shared" si="134"/>
        <v>1.6129859379137911E-3</v>
      </c>
      <c r="CI91">
        <f t="shared" si="134"/>
        <v>1.5633551716420788E-3</v>
      </c>
      <c r="CJ91">
        <f t="shared" si="134"/>
        <v>1.5158505839999335E-3</v>
      </c>
      <c r="CK91">
        <f t="shared" si="134"/>
        <v>1.4703513170621746E-3</v>
      </c>
      <c r="CL91">
        <f t="shared" si="134"/>
        <v>1.4267452554321157E-3</v>
      </c>
      <c r="CM91">
        <f t="shared" si="134"/>
        <v>1.3849282473107646E-3</v>
      </c>
      <c r="CN91">
        <f t="shared" si="134"/>
        <v>1.344803408832499E-3</v>
      </c>
      <c r="CO91">
        <f t="shared" si="134"/>
        <v>1.306280501223048E-3</v>
      </c>
      <c r="CP91">
        <f t="shared" si="135"/>
        <v>1.269275371842853E-3</v>
      </c>
      <c r="CQ91">
        <f t="shared" si="135"/>
        <v>1.2337094514401912E-3</v>
      </c>
      <c r="CR91">
        <f t="shared" si="135"/>
        <v>7.9420854950079298E-4</v>
      </c>
      <c r="CS91">
        <f t="shared" si="135"/>
        <v>5.1578652537626816E-4</v>
      </c>
      <c r="CT91">
        <f t="shared" si="135"/>
        <v>3.5715748769833575E-4</v>
      </c>
      <c r="CU91">
        <f t="shared" si="135"/>
        <v>2.4842881473602818E-4</v>
      </c>
      <c r="CV91">
        <f t="shared" si="135"/>
        <v>1.696077144821521E-4</v>
      </c>
      <c r="CW91">
        <f t="shared" si="135"/>
        <v>1.1147777442211249E-4</v>
      </c>
      <c r="CX91">
        <f t="shared" si="135"/>
        <v>6.8836511483318471E-5</v>
      </c>
      <c r="CY91">
        <f t="shared" si="135"/>
        <v>3.8380916389162546E-5</v>
      </c>
      <c r="CZ91">
        <f t="shared" si="136"/>
        <v>1.7844470800300977E-5</v>
      </c>
      <c r="DA91">
        <f t="shared" si="136"/>
        <v>5.5833042857656472E-6</v>
      </c>
      <c r="DB91">
        <f t="shared" si="136"/>
        <v>3.5461416703664598E-7</v>
      </c>
      <c r="DC91">
        <f t="shared" si="136"/>
        <v>0</v>
      </c>
      <c r="DD91">
        <f t="shared" si="136"/>
        <v>0</v>
      </c>
      <c r="DE91">
        <f t="shared" si="136"/>
        <v>0</v>
      </c>
      <c r="DF91">
        <f t="shared" si="136"/>
        <v>0</v>
      </c>
      <c r="DG91">
        <f t="shared" si="136"/>
        <v>0</v>
      </c>
      <c r="DH91">
        <f t="shared" si="136"/>
        <v>0</v>
      </c>
      <c r="DI91">
        <f t="shared" si="136"/>
        <v>0</v>
      </c>
      <c r="DJ91">
        <f t="shared" si="137"/>
        <v>0</v>
      </c>
      <c r="DK91">
        <f t="shared" si="137"/>
        <v>0</v>
      </c>
      <c r="DL91">
        <f t="shared" si="137"/>
        <v>0</v>
      </c>
      <c r="DM91">
        <f t="shared" si="137"/>
        <v>0</v>
      </c>
      <c r="DN91">
        <f t="shared" si="137"/>
        <v>0</v>
      </c>
      <c r="DO91">
        <f t="shared" si="137"/>
        <v>0</v>
      </c>
      <c r="DP91">
        <f t="shared" si="137"/>
        <v>0</v>
      </c>
      <c r="DQ91">
        <f t="shared" si="137"/>
        <v>0</v>
      </c>
      <c r="DR91">
        <f t="shared" si="137"/>
        <v>0</v>
      </c>
      <c r="DS91">
        <f t="shared" si="137"/>
        <v>0</v>
      </c>
      <c r="DT91">
        <f t="shared" si="138"/>
        <v>0</v>
      </c>
      <c r="DU91">
        <f t="shared" si="138"/>
        <v>0</v>
      </c>
      <c r="DV91">
        <f t="shared" si="138"/>
        <v>0</v>
      </c>
      <c r="DW91">
        <f t="shared" si="138"/>
        <v>0</v>
      </c>
      <c r="DX91">
        <f t="shared" si="138"/>
        <v>0</v>
      </c>
      <c r="DY91">
        <f t="shared" si="138"/>
        <v>0</v>
      </c>
      <c r="DZ91">
        <f t="shared" si="138"/>
        <v>0</v>
      </c>
      <c r="EA91">
        <f t="shared" si="138"/>
        <v>0</v>
      </c>
      <c r="EB91">
        <f t="shared" si="138"/>
        <v>0</v>
      </c>
      <c r="EC91">
        <f t="shared" si="138"/>
        <v>0</v>
      </c>
      <c r="ED91">
        <f t="shared" si="139"/>
        <v>0</v>
      </c>
      <c r="EE91">
        <f t="shared" si="139"/>
        <v>0</v>
      </c>
      <c r="EF91">
        <f t="shared" si="139"/>
        <v>0</v>
      </c>
      <c r="EG91">
        <f t="shared" si="139"/>
        <v>0</v>
      </c>
      <c r="EH91">
        <f t="shared" si="139"/>
        <v>0</v>
      </c>
      <c r="EI91">
        <f t="shared" si="139"/>
        <v>0</v>
      </c>
      <c r="EJ91">
        <f t="shared" si="139"/>
        <v>0</v>
      </c>
      <c r="EK91">
        <f t="shared" si="139"/>
        <v>0</v>
      </c>
      <c r="EL91">
        <f t="shared" si="139"/>
        <v>0</v>
      </c>
      <c r="EM91">
        <f t="shared" si="139"/>
        <v>0</v>
      </c>
      <c r="EN91">
        <f t="shared" si="140"/>
        <v>0</v>
      </c>
      <c r="EO91">
        <f t="shared" si="140"/>
        <v>0</v>
      </c>
      <c r="EP91">
        <f t="shared" si="140"/>
        <v>0</v>
      </c>
      <c r="EQ91">
        <f t="shared" si="140"/>
        <v>0</v>
      </c>
      <c r="ER91">
        <f t="shared" si="140"/>
        <v>0</v>
      </c>
      <c r="ES91">
        <f t="shared" si="140"/>
        <v>0</v>
      </c>
      <c r="ET91">
        <f t="shared" si="140"/>
        <v>0</v>
      </c>
      <c r="EU91">
        <f t="shared" si="140"/>
        <v>0</v>
      </c>
      <c r="EV91">
        <f t="shared" si="140"/>
        <v>0</v>
      </c>
      <c r="EW91">
        <f t="shared" si="140"/>
        <v>0</v>
      </c>
      <c r="EX91">
        <f t="shared" si="140"/>
        <v>0</v>
      </c>
      <c r="EZ91">
        <f t="shared" si="110"/>
        <v>0.87833595550706944</v>
      </c>
      <c r="FB91">
        <f t="shared" si="108"/>
        <v>1.1275697097498039E-2</v>
      </c>
      <c r="FC91">
        <f t="shared" si="109"/>
        <v>0.24857443304789256</v>
      </c>
    </row>
    <row r="92" spans="1:159" x14ac:dyDescent="0.25">
      <c r="A92">
        <v>725</v>
      </c>
      <c r="B92" s="19">
        <f>'Input spectra'!Y91</f>
        <v>4.54641304409494E-2</v>
      </c>
      <c r="C92">
        <f>'Input spectra'!D91</f>
        <v>0</v>
      </c>
      <c r="D92">
        <f t="shared" si="126"/>
        <v>2.0653927966864227E-2</v>
      </c>
      <c r="E92">
        <f t="shared" si="126"/>
        <v>2.0410508684231745E-2</v>
      </c>
      <c r="F92">
        <f t="shared" si="126"/>
        <v>2.0168872768725438E-2</v>
      </c>
      <c r="G92">
        <f t="shared" si="126"/>
        <v>1.9929009049935179E-2</v>
      </c>
      <c r="H92">
        <f t="shared" si="126"/>
        <v>1.9690906422096054E-2</v>
      </c>
      <c r="I92">
        <f t="shared" si="126"/>
        <v>1.9454553843731782E-2</v>
      </c>
      <c r="J92">
        <f t="shared" si="126"/>
        <v>1.9219940337299936E-2</v>
      </c>
      <c r="K92">
        <f t="shared" si="126"/>
        <v>1.8987054988839146E-2</v>
      </c>
      <c r="L92">
        <f t="shared" si="126"/>
        <v>1.8755886947618143E-2</v>
      </c>
      <c r="M92">
        <f t="shared" si="126"/>
        <v>1.8526425425786704E-2</v>
      </c>
      <c r="N92">
        <f t="shared" si="127"/>
        <v>1.8298659698028436E-2</v>
      </c>
      <c r="O92">
        <f t="shared" si="127"/>
        <v>1.807257910121543E-2</v>
      </c>
      <c r="P92">
        <f t="shared" si="127"/>
        <v>1.7848173034064767E-2</v>
      </c>
      <c r="Q92">
        <f t="shared" si="127"/>
        <v>1.7625430956796861E-2</v>
      </c>
      <c r="R92">
        <f t="shared" si="127"/>
        <v>1.7404342390795604E-2</v>
      </c>
      <c r="S92">
        <f t="shared" si="127"/>
        <v>1.7184896918270364E-2</v>
      </c>
      <c r="T92">
        <f t="shared" si="127"/>
        <v>1.6967084181919775E-2</v>
      </c>
      <c r="U92">
        <f t="shared" si="127"/>
        <v>1.6750893884597301E-2</v>
      </c>
      <c r="V92">
        <f t="shared" si="127"/>
        <v>1.6536315788978653E-2</v>
      </c>
      <c r="W92">
        <f t="shared" si="127"/>
        <v>1.6323339717230906E-2</v>
      </c>
      <c r="X92">
        <f t="shared" si="128"/>
        <v>1.6111955550683458E-2</v>
      </c>
      <c r="Y92">
        <f t="shared" si="128"/>
        <v>1.5902153229500698E-2</v>
      </c>
      <c r="Z92">
        <f t="shared" si="128"/>
        <v>1.5693922752356464E-2</v>
      </c>
      <c r="AA92">
        <f t="shared" si="128"/>
        <v>1.548725417611021E-2</v>
      </c>
      <c r="AB92">
        <f t="shared" si="128"/>
        <v>1.5282137615484932E-2</v>
      </c>
      <c r="AC92">
        <f t="shared" si="128"/>
        <v>1.5078563242746819E-2</v>
      </c>
      <c r="AD92">
        <f t="shared" si="128"/>
        <v>1.4876521287386592E-2</v>
      </c>
      <c r="AE92">
        <f t="shared" si="128"/>
        <v>1.4676002035802589E-2</v>
      </c>
      <c r="AF92">
        <f t="shared" si="128"/>
        <v>1.4476995830985518E-2</v>
      </c>
      <c r="AG92">
        <f t="shared" si="128"/>
        <v>1.4279493072204904E-2</v>
      </c>
      <c r="AH92">
        <f t="shared" si="129"/>
        <v>1.4083484214697234E-2</v>
      </c>
      <c r="AI92">
        <f t="shared" si="129"/>
        <v>1.388895976935575E-2</v>
      </c>
      <c r="AJ92">
        <f t="shared" si="129"/>
        <v>1.3695910302421921E-2</v>
      </c>
      <c r="AK92">
        <f t="shared" si="129"/>
        <v>1.3504326435178553E-2</v>
      </c>
      <c r="AL92">
        <f t="shared" si="129"/>
        <v>1.3314198843644568E-2</v>
      </c>
      <c r="AM92">
        <f t="shared" si="129"/>
        <v>1.31255182582714E-2</v>
      </c>
      <c r="AN92">
        <f t="shared" si="129"/>
        <v>1.2938275463641015E-2</v>
      </c>
      <c r="AO92">
        <f t="shared" si="129"/>
        <v>1.2752461298165575E-2</v>
      </c>
      <c r="AP92">
        <f t="shared" si="129"/>
        <v>1.2568066653788693E-2</v>
      </c>
      <c r="AQ92">
        <f t="shared" si="129"/>
        <v>1.2385082475688286E-2</v>
      </c>
      <c r="AR92">
        <f t="shared" si="130"/>
        <v>1.2203499761981051E-2</v>
      </c>
      <c r="AS92">
        <f t="shared" si="130"/>
        <v>1.2023309563428492E-2</v>
      </c>
      <c r="AT92">
        <f t="shared" si="130"/>
        <v>1.1844502983144545E-2</v>
      </c>
      <c r="AU92">
        <f t="shared" si="130"/>
        <v>1.166707117630477E-2</v>
      </c>
      <c r="AV92">
        <f t="shared" si="130"/>
        <v>1.1491005349857104E-2</v>
      </c>
      <c r="AW92">
        <f t="shared" si="130"/>
        <v>1.1316296762234154E-2</v>
      </c>
      <c r="AX92">
        <f t="shared" si="130"/>
        <v>1.005869141564276E-2</v>
      </c>
      <c r="AY92">
        <f t="shared" si="130"/>
        <v>8.5942667342328149E-3</v>
      </c>
      <c r="AZ92">
        <f t="shared" si="130"/>
        <v>7.735906769632748E-3</v>
      </c>
      <c r="BA92">
        <f t="shared" si="130"/>
        <v>7.0857432738418947E-3</v>
      </c>
      <c r="BB92">
        <f t="shared" si="131"/>
        <v>6.5545160704478722E-3</v>
      </c>
      <c r="BC92">
        <f t="shared" si="131"/>
        <v>6.1035334812939946E-3</v>
      </c>
      <c r="BD92">
        <f t="shared" si="131"/>
        <v>5.7115947471515112E-3</v>
      </c>
      <c r="BE92">
        <f t="shared" si="131"/>
        <v>5.3654833716691407E-3</v>
      </c>
      <c r="BF92">
        <f t="shared" si="131"/>
        <v>5.0562507094216464E-3</v>
      </c>
      <c r="BG92">
        <f t="shared" si="131"/>
        <v>4.7774791368309782E-3</v>
      </c>
      <c r="BH92">
        <f t="shared" si="131"/>
        <v>4.5243673891608143E-3</v>
      </c>
      <c r="BI92">
        <f t="shared" si="131"/>
        <v>4.2932054226986838E-3</v>
      </c>
      <c r="BJ92">
        <f t="shared" si="131"/>
        <v>4.0810524516563815E-3</v>
      </c>
      <c r="BK92">
        <f t="shared" si="131"/>
        <v>3.8855290698582832E-3</v>
      </c>
      <c r="BL92">
        <f t="shared" si="132"/>
        <v>3.7046772947514003E-3</v>
      </c>
      <c r="BM92">
        <f t="shared" si="132"/>
        <v>3.5368630262828733E-3</v>
      </c>
      <c r="BN92">
        <f t="shared" si="132"/>
        <v>3.3807060642772687E-3</v>
      </c>
      <c r="BO92">
        <f t="shared" si="132"/>
        <v>3.2350286422979666E-3</v>
      </c>
      <c r="BP92">
        <f t="shared" si="132"/>
        <v>3.0988167653014337E-3</v>
      </c>
      <c r="BQ92">
        <f t="shared" si="132"/>
        <v>2.9711906239671656E-3</v>
      </c>
      <c r="BR92">
        <f t="shared" si="132"/>
        <v>2.8513815850932244E-3</v>
      </c>
      <c r="BS92">
        <f t="shared" si="132"/>
        <v>2.7387140386484214E-3</v>
      </c>
      <c r="BT92">
        <f t="shared" si="132"/>
        <v>2.6325908932535312E-3</v>
      </c>
      <c r="BU92">
        <f t="shared" si="132"/>
        <v>2.5324818544664152E-3</v>
      </c>
      <c r="BV92">
        <f t="shared" si="133"/>
        <v>2.437913854833365E-3</v>
      </c>
      <c r="BW92">
        <f t="shared" si="133"/>
        <v>2.3484631684193564E-3</v>
      </c>
      <c r="BX92">
        <f t="shared" si="133"/>
        <v>2.263748858841343E-3</v>
      </c>
      <c r="BY92">
        <f t="shared" si="133"/>
        <v>2.1834272937617614E-3</v>
      </c>
      <c r="BZ92">
        <f t="shared" si="133"/>
        <v>2.1071875202484935E-3</v>
      </c>
      <c r="CA92">
        <f t="shared" si="133"/>
        <v>2.0347473409944063E-3</v>
      </c>
      <c r="CB92">
        <f t="shared" si="133"/>
        <v>1.9658499656227779E-3</v>
      </c>
      <c r="CC92">
        <f t="shared" si="133"/>
        <v>1.9002611373019397E-3</v>
      </c>
      <c r="CD92">
        <f t="shared" si="133"/>
        <v>1.8377666548407368E-3</v>
      </c>
      <c r="CE92">
        <f t="shared" si="133"/>
        <v>1.7781702258913255E-3</v>
      </c>
      <c r="CF92">
        <f t="shared" si="134"/>
        <v>1.7212915989670138E-3</v>
      </c>
      <c r="CG92">
        <f t="shared" si="134"/>
        <v>1.6669649315059001E-3</v>
      </c>
      <c r="CH92">
        <f t="shared" si="134"/>
        <v>1.6150373587763146E-3</v>
      </c>
      <c r="CI92">
        <f t="shared" si="134"/>
        <v>1.5653677344738737E-3</v>
      </c>
      <c r="CJ92">
        <f t="shared" si="134"/>
        <v>1.5178255187376088E-3</v>
      </c>
      <c r="CK92">
        <f t="shared" si="134"/>
        <v>1.4722897932677912E-3</v>
      </c>
      <c r="CL92">
        <f t="shared" si="134"/>
        <v>1.4286483864547137E-3</v>
      </c>
      <c r="CM92">
        <f t="shared" si="134"/>
        <v>1.3867970940749528E-3</v>
      </c>
      <c r="CN92">
        <f t="shared" si="134"/>
        <v>1.3466389832952584E-3</v>
      </c>
      <c r="CO92">
        <f t="shared" si="134"/>
        <v>1.3080837695345177E-3</v>
      </c>
      <c r="CP92">
        <f t="shared" si="135"/>
        <v>1.2710472572422995E-3</v>
      </c>
      <c r="CQ92">
        <f t="shared" si="135"/>
        <v>1.235450836914476E-3</v>
      </c>
      <c r="CR92">
        <f t="shared" si="135"/>
        <v>7.9534190559723498E-4</v>
      </c>
      <c r="CS92">
        <f t="shared" si="135"/>
        <v>5.1653057226894682E-4</v>
      </c>
      <c r="CT92">
        <f t="shared" si="135"/>
        <v>3.5767824857102374E-4</v>
      </c>
      <c r="CU92">
        <f t="shared" si="135"/>
        <v>2.487948978292377E-4</v>
      </c>
      <c r="CV92">
        <f t="shared" si="135"/>
        <v>1.6986028014203701E-4</v>
      </c>
      <c r="CW92">
        <f t="shared" si="135"/>
        <v>1.1164550832677877E-4</v>
      </c>
      <c r="CX92">
        <f t="shared" si="135"/>
        <v>6.8941154229444106E-5</v>
      </c>
      <c r="CY92">
        <f t="shared" si="135"/>
        <v>3.8439857470708914E-5</v>
      </c>
      <c r="CZ92">
        <f t="shared" si="136"/>
        <v>1.7872151343342549E-5</v>
      </c>
      <c r="DA92">
        <f t="shared" si="136"/>
        <v>5.5920518465841599E-6</v>
      </c>
      <c r="DB92">
        <f t="shared" si="136"/>
        <v>3.5517525883434306E-7</v>
      </c>
      <c r="DC92">
        <f t="shared" si="136"/>
        <v>0</v>
      </c>
      <c r="DD92">
        <f t="shared" si="136"/>
        <v>0</v>
      </c>
      <c r="DE92">
        <f t="shared" si="136"/>
        <v>0</v>
      </c>
      <c r="DF92">
        <f t="shared" si="136"/>
        <v>0</v>
      </c>
      <c r="DG92">
        <f t="shared" si="136"/>
        <v>0</v>
      </c>
      <c r="DH92">
        <f t="shared" si="136"/>
        <v>0</v>
      </c>
      <c r="DI92">
        <f t="shared" si="136"/>
        <v>0</v>
      </c>
      <c r="DJ92">
        <f t="shared" si="137"/>
        <v>0</v>
      </c>
      <c r="DK92">
        <f t="shared" si="137"/>
        <v>0</v>
      </c>
      <c r="DL92">
        <f t="shared" si="137"/>
        <v>0</v>
      </c>
      <c r="DM92">
        <f t="shared" si="137"/>
        <v>0</v>
      </c>
      <c r="DN92">
        <f t="shared" si="137"/>
        <v>0</v>
      </c>
      <c r="DO92">
        <f t="shared" si="137"/>
        <v>0</v>
      </c>
      <c r="DP92">
        <f t="shared" si="137"/>
        <v>0</v>
      </c>
      <c r="DQ92">
        <f t="shared" si="137"/>
        <v>0</v>
      </c>
      <c r="DR92">
        <f t="shared" si="137"/>
        <v>0</v>
      </c>
      <c r="DS92">
        <f t="shared" si="137"/>
        <v>0</v>
      </c>
      <c r="DT92">
        <f t="shared" si="138"/>
        <v>0</v>
      </c>
      <c r="DU92">
        <f t="shared" si="138"/>
        <v>0</v>
      </c>
      <c r="DV92">
        <f t="shared" si="138"/>
        <v>0</v>
      </c>
      <c r="DW92">
        <f t="shared" si="138"/>
        <v>0</v>
      </c>
      <c r="DX92">
        <f t="shared" si="138"/>
        <v>0</v>
      </c>
      <c r="DY92">
        <f t="shared" si="138"/>
        <v>0</v>
      </c>
      <c r="DZ92">
        <f t="shared" si="138"/>
        <v>0</v>
      </c>
      <c r="EA92">
        <f t="shared" si="138"/>
        <v>0</v>
      </c>
      <c r="EB92">
        <f t="shared" si="138"/>
        <v>0</v>
      </c>
      <c r="EC92">
        <f t="shared" si="138"/>
        <v>0</v>
      </c>
      <c r="ED92">
        <f t="shared" si="139"/>
        <v>0</v>
      </c>
      <c r="EE92">
        <f t="shared" si="139"/>
        <v>0</v>
      </c>
      <c r="EF92">
        <f t="shared" si="139"/>
        <v>0</v>
      </c>
      <c r="EG92">
        <f t="shared" si="139"/>
        <v>0</v>
      </c>
      <c r="EH92">
        <f t="shared" si="139"/>
        <v>0</v>
      </c>
      <c r="EI92">
        <f t="shared" si="139"/>
        <v>0</v>
      </c>
      <c r="EJ92">
        <f t="shared" si="139"/>
        <v>0</v>
      </c>
      <c r="EK92">
        <f t="shared" si="139"/>
        <v>0</v>
      </c>
      <c r="EL92">
        <f t="shared" si="139"/>
        <v>0</v>
      </c>
      <c r="EM92">
        <f t="shared" si="139"/>
        <v>0</v>
      </c>
      <c r="EN92">
        <f t="shared" si="140"/>
        <v>0</v>
      </c>
      <c r="EO92">
        <f t="shared" si="140"/>
        <v>0</v>
      </c>
      <c r="EP92">
        <f t="shared" si="140"/>
        <v>0</v>
      </c>
      <c r="EQ92">
        <f t="shared" si="140"/>
        <v>0</v>
      </c>
      <c r="ER92">
        <f t="shared" si="140"/>
        <v>0</v>
      </c>
      <c r="ES92">
        <f t="shared" si="140"/>
        <v>0</v>
      </c>
      <c r="ET92">
        <f t="shared" si="140"/>
        <v>0</v>
      </c>
      <c r="EU92">
        <f t="shared" si="140"/>
        <v>0</v>
      </c>
      <c r="EV92">
        <f t="shared" si="140"/>
        <v>0</v>
      </c>
      <c r="EW92">
        <f t="shared" si="140"/>
        <v>0</v>
      </c>
      <c r="EX92">
        <f t="shared" si="140"/>
        <v>0</v>
      </c>
      <c r="EZ92">
        <f t="shared" si="110"/>
        <v>0.87870987213085516</v>
      </c>
      <c r="FB92">
        <f t="shared" si="108"/>
        <v>1.1237819268545446E-2</v>
      </c>
      <c r="FC92">
        <f t="shared" si="109"/>
        <v>0.24857927651308601</v>
      </c>
    </row>
    <row r="93" spans="1:159" x14ac:dyDescent="0.25">
      <c r="A93">
        <v>730</v>
      </c>
      <c r="B93" s="19">
        <f>'Input spectra'!Y92</f>
        <v>4.5523781651201897E-2</v>
      </c>
      <c r="C93">
        <f>'Input spectra'!D92</f>
        <v>0</v>
      </c>
      <c r="D93">
        <f t="shared" ref="D93:M102" si="141">D$2*EXP(- D$1 * ($C93*_c2+$B93))</f>
        <v>2.0653927966864227E-2</v>
      </c>
      <c r="E93">
        <f t="shared" si="141"/>
        <v>2.0410386933440387E-2</v>
      </c>
      <c r="F93">
        <f t="shared" si="141"/>
        <v>2.0168632150626739E-2</v>
      </c>
      <c r="G93">
        <f t="shared" si="141"/>
        <v>1.9928652416273542E-2</v>
      </c>
      <c r="H93">
        <f t="shared" si="141"/>
        <v>1.9690436593141632E-2</v>
      </c>
      <c r="I93">
        <f t="shared" si="141"/>
        <v>1.9453973608543906E-2</v>
      </c>
      <c r="J93">
        <f t="shared" si="141"/>
        <v>1.9219252453988672E-2</v>
      </c>
      <c r="K93">
        <f t="shared" si="141"/>
        <v>1.8986262184824913E-2</v>
      </c>
      <c r="L93">
        <f t="shared" si="141"/>
        <v>1.8754991919889479E-2</v>
      </c>
      <c r="M93">
        <f t="shared" si="141"/>
        <v>1.8525430841156151E-2</v>
      </c>
      <c r="N93">
        <f t="shared" ref="N93:W102" si="142">N$2*EXP(- N$1 * ($C93*_c2+$B93))</f>
        <v>1.829756819338656E-2</v>
      </c>
      <c r="O93">
        <f t="shared" si="142"/>
        <v>1.8071393283782999E-2</v>
      </c>
      <c r="P93">
        <f t="shared" si="142"/>
        <v>1.7846895481643109E-2</v>
      </c>
      <c r="Q93">
        <f t="shared" si="142"/>
        <v>1.7624064218016367E-2</v>
      </c>
      <c r="R93">
        <f t="shared" si="142"/>
        <v>1.740288898536246E-2</v>
      </c>
      <c r="S93">
        <f t="shared" si="142"/>
        <v>1.7183359337211462E-2</v>
      </c>
      <c r="T93">
        <f t="shared" si="142"/>
        <v>1.6965464887825837E-2</v>
      </c>
      <c r="U93">
        <f t="shared" si="142"/>
        <v>1.6749195311864244E-2</v>
      </c>
      <c r="V93">
        <f t="shared" si="142"/>
        <v>1.653454034404718E-2</v>
      </c>
      <c r="W93">
        <f t="shared" si="142"/>
        <v>1.6321489778824357E-2</v>
      </c>
      <c r="X93">
        <f t="shared" ref="X93:AG102" si="143">X$2*EXP(- X$1 * ($C93*_c2+$B93))</f>
        <v>1.6110033470043906E-2</v>
      </c>
      <c r="Y93">
        <f t="shared" si="143"/>
        <v>1.5900161330623344E-2</v>
      </c>
      <c r="Z93">
        <f t="shared" si="143"/>
        <v>1.5691863332222281E-2</v>
      </c>
      <c r="AA93">
        <f t="shared" si="143"/>
        <v>1.5485129504916918E-2</v>
      </c>
      <c r="AB93">
        <f t="shared" si="143"/>
        <v>1.527994993687626E-2</v>
      </c>
      <c r="AC93">
        <f t="shared" si="143"/>
        <v>1.5076314774040089E-2</v>
      </c>
      <c r="AD93">
        <f t="shared" si="143"/>
        <v>1.4874214219798638E-2</v>
      </c>
      <c r="AE93">
        <f t="shared" si="143"/>
        <v>1.4673638534674016E-2</v>
      </c>
      <c r="AF93">
        <f t="shared" si="143"/>
        <v>1.4474578036003308E-2</v>
      </c>
      <c r="AG93">
        <f t="shared" si="143"/>
        <v>1.4277023097623383E-2</v>
      </c>
      <c r="AH93">
        <f t="shared" ref="AH93:AQ102" si="144">AH$2*EXP(- AH$1 * ($C93*_c2+$B93))</f>
        <v>1.4080964149557427E-2</v>
      </c>
      <c r="AI93">
        <f t="shared" si="144"/>
        <v>1.3886391677703109E-2</v>
      </c>
      <c r="AJ93">
        <f t="shared" si="144"/>
        <v>1.3693296223522453E-2</v>
      </c>
      <c r="AK93">
        <f t="shared" si="144"/>
        <v>1.3501668383733352E-2</v>
      </c>
      <c r="AL93">
        <f t="shared" si="144"/>
        <v>1.3311498810002766E-2</v>
      </c>
      <c r="AM93">
        <f t="shared" si="144"/>
        <v>1.3122778208641548E-2</v>
      </c>
      <c r="AN93">
        <f t="shared" si="144"/>
        <v>1.2935497340300894E-2</v>
      </c>
      <c r="AO93">
        <f t="shared" si="144"/>
        <v>1.2749647019670473E-2</v>
      </c>
      <c r="AP93">
        <f t="shared" si="144"/>
        <v>1.2565218115178118E-2</v>
      </c>
      <c r="AQ93">
        <f t="shared" si="144"/>
        <v>1.2382201548691173E-2</v>
      </c>
      <c r="AR93">
        <f t="shared" ref="AR93:BA102" si="145">AR$2*EXP(- AR$1 * ($C93*_c2+$B93))</f>
        <v>1.2200588295219424E-2</v>
      </c>
      <c r="AS93">
        <f t="shared" si="145"/>
        <v>1.2020369382619637E-2</v>
      </c>
      <c r="AT93">
        <f t="shared" si="145"/>
        <v>1.1841535891301673E-2</v>
      </c>
      <c r="AU93">
        <f t="shared" si="145"/>
        <v>1.1664078953936195E-2</v>
      </c>
      <c r="AV93">
        <f t="shared" si="145"/>
        <v>1.1487989755163934E-2</v>
      </c>
      <c r="AW93">
        <f t="shared" si="145"/>
        <v>1.1313259531306522E-2</v>
      </c>
      <c r="AX93">
        <f t="shared" si="145"/>
        <v>1.005593173394639E-2</v>
      </c>
      <c r="AY93">
        <f t="shared" si="145"/>
        <v>8.5918575774289567E-3</v>
      </c>
      <c r="AZ93">
        <f t="shared" si="145"/>
        <v>7.7336920969410501E-3</v>
      </c>
      <c r="BA93">
        <f t="shared" si="145"/>
        <v>7.0836724780011257E-3</v>
      </c>
      <c r="BB93">
        <f t="shared" ref="BB93:BK102" si="146">BB$2*EXP(- BB$1 * ($C93*_c2+$B93))</f>
        <v>6.5525614378717503E-3</v>
      </c>
      <c r="BC93">
        <f t="shared" si="146"/>
        <v>6.1016769395971816E-3</v>
      </c>
      <c r="BD93">
        <f t="shared" si="146"/>
        <v>5.7098233634916545E-3</v>
      </c>
      <c r="BE93">
        <f t="shared" si="146"/>
        <v>5.36378733462896E-3</v>
      </c>
      <c r="BF93">
        <f t="shared" si="146"/>
        <v>5.0546222697489514E-3</v>
      </c>
      <c r="BG93">
        <f t="shared" si="146"/>
        <v>4.7759119906524176E-3</v>
      </c>
      <c r="BH93">
        <f t="shared" si="146"/>
        <v>4.5228562912173788E-3</v>
      </c>
      <c r="BI93">
        <f t="shared" si="146"/>
        <v>4.2917459299090409E-3</v>
      </c>
      <c r="BJ93">
        <f t="shared" si="146"/>
        <v>4.0796407455159014E-3</v>
      </c>
      <c r="BK93">
        <f t="shared" si="146"/>
        <v>3.8841618290494434E-3</v>
      </c>
      <c r="BL93">
        <f t="shared" ref="BL93:BU102" si="147">BL$2*EXP(- BL$1 * ($C93*_c2+$B93))</f>
        <v>3.703351601097883E-3</v>
      </c>
      <c r="BM93">
        <f t="shared" si="147"/>
        <v>3.5355762936242173E-3</v>
      </c>
      <c r="BN93">
        <f t="shared" si="147"/>
        <v>3.3794559835637816E-3</v>
      </c>
      <c r="BO93">
        <f t="shared" si="147"/>
        <v>3.2338131384526373E-3</v>
      </c>
      <c r="BP93">
        <f t="shared" si="147"/>
        <v>3.0976339628031552E-3</v>
      </c>
      <c r="BQ93">
        <f t="shared" si="147"/>
        <v>2.9700388190199442E-3</v>
      </c>
      <c r="BR93">
        <f t="shared" si="147"/>
        <v>2.850259222851479E-3</v>
      </c>
      <c r="BS93">
        <f t="shared" si="147"/>
        <v>2.7376196943809999E-3</v>
      </c>
      <c r="BT93">
        <f t="shared" si="147"/>
        <v>2.6315232566163503E-3</v>
      </c>
      <c r="BU93">
        <f t="shared" si="147"/>
        <v>2.5314397162575324E-3</v>
      </c>
      <c r="BV93">
        <f t="shared" ref="BV93:CE102" si="148">BV$2*EXP(- BV$1 * ($C93*_c2+$B93))</f>
        <v>2.4368960957515911E-3</v>
      </c>
      <c r="BW93">
        <f t="shared" si="148"/>
        <v>2.3474687494555368E-3</v>
      </c>
      <c r="BX93">
        <f t="shared" si="148"/>
        <v>2.2627768130118507E-3</v>
      </c>
      <c r="BY93">
        <f t="shared" si="148"/>
        <v>2.1824767189543345E-3</v>
      </c>
      <c r="BZ93">
        <f t="shared" si="148"/>
        <v>2.1062575729967592E-3</v>
      </c>
      <c r="CA93">
        <f t="shared" si="148"/>
        <v>2.0338372310330761E-3</v>
      </c>
      <c r="CB93">
        <f t="shared" si="148"/>
        <v>1.9649589511032532E-3</v>
      </c>
      <c r="CC93">
        <f t="shared" si="148"/>
        <v>1.8993885205698647E-3</v>
      </c>
      <c r="CD93">
        <f t="shared" si="148"/>
        <v>1.8369117786943474E-3</v>
      </c>
      <c r="CE93">
        <f t="shared" si="148"/>
        <v>1.7773324702532488E-3</v>
      </c>
      <c r="CF93">
        <f t="shared" ref="CF93:CO102" si="149">CF$2*EXP(- CF$1 * ($C93*_c2+$B93))</f>
        <v>1.7204703779133107E-3</v>
      </c>
      <c r="CG93">
        <f t="shared" si="149"/>
        <v>1.6661596906051592E-3</v>
      </c>
      <c r="CH93">
        <f t="shared" si="149"/>
        <v>1.6142475726989697E-3</v>
      </c>
      <c r="CI93">
        <f t="shared" si="149"/>
        <v>1.5645929048379642E-3</v>
      </c>
      <c r="CJ93">
        <f t="shared" si="149"/>
        <v>1.5170651721621931E-3</v>
      </c>
      <c r="CK93">
        <f t="shared" si="149"/>
        <v>1.4715434796093683E-3</v>
      </c>
      <c r="CL93">
        <f t="shared" si="149"/>
        <v>1.4279156772054697E-3</v>
      </c>
      <c r="CM93">
        <f t="shared" si="149"/>
        <v>1.3860775809045531E-3</v>
      </c>
      <c r="CN93">
        <f t="shared" si="149"/>
        <v>1.3459322767203419E-3</v>
      </c>
      <c r="CO93">
        <f t="shared" si="149"/>
        <v>1.3073894977021312E-3</v>
      </c>
      <c r="CP93">
        <f t="shared" ref="CP93:CY102" si="150">CP$2*EXP(- CP$1 * ($C93*_c2+$B93))</f>
        <v>1.2703650648152587E-3</v>
      </c>
      <c r="CQ93">
        <f t="shared" si="150"/>
        <v>1.2347803840481394E-3</v>
      </c>
      <c r="CR93">
        <f t="shared" si="150"/>
        <v>7.9490554875602201E-4</v>
      </c>
      <c r="CS93">
        <f t="shared" si="150"/>
        <v>5.1624410317051099E-4</v>
      </c>
      <c r="CT93">
        <f t="shared" si="150"/>
        <v>3.574777469492121E-4</v>
      </c>
      <c r="CU93">
        <f t="shared" si="150"/>
        <v>2.4865394906067016E-4</v>
      </c>
      <c r="CV93">
        <f t="shared" si="150"/>
        <v>1.6976303722352246E-4</v>
      </c>
      <c r="CW93">
        <f t="shared" si="150"/>
        <v>1.1158092705248157E-4</v>
      </c>
      <c r="CX93">
        <f t="shared" si="150"/>
        <v>6.890086425878179E-5</v>
      </c>
      <c r="CY93">
        <f t="shared" si="150"/>
        <v>3.8417163630459268E-5</v>
      </c>
      <c r="CZ93">
        <f t="shared" ref="CZ93:DI102" si="151">CZ$2*EXP(- CZ$1 * ($C93*_c2+$B93))</f>
        <v>1.7861493567830155E-5</v>
      </c>
      <c r="DA93">
        <f t="shared" si="151"/>
        <v>5.5886837774080423E-6</v>
      </c>
      <c r="DB93">
        <f t="shared" si="151"/>
        <v>3.5495922089710204E-7</v>
      </c>
      <c r="DC93">
        <f t="shared" si="151"/>
        <v>0</v>
      </c>
      <c r="DD93">
        <f t="shared" si="151"/>
        <v>0</v>
      </c>
      <c r="DE93">
        <f t="shared" si="151"/>
        <v>0</v>
      </c>
      <c r="DF93">
        <f t="shared" si="151"/>
        <v>0</v>
      </c>
      <c r="DG93">
        <f t="shared" si="151"/>
        <v>0</v>
      </c>
      <c r="DH93">
        <f t="shared" si="151"/>
        <v>0</v>
      </c>
      <c r="DI93">
        <f t="shared" si="151"/>
        <v>0</v>
      </c>
      <c r="DJ93">
        <f t="shared" ref="DJ93:DS102" si="152">DJ$2*EXP(- DJ$1 * ($C93*_c2+$B93))</f>
        <v>0</v>
      </c>
      <c r="DK93">
        <f t="shared" si="152"/>
        <v>0</v>
      </c>
      <c r="DL93">
        <f t="shared" si="152"/>
        <v>0</v>
      </c>
      <c r="DM93">
        <f t="shared" si="152"/>
        <v>0</v>
      </c>
      <c r="DN93">
        <f t="shared" si="152"/>
        <v>0</v>
      </c>
      <c r="DO93">
        <f t="shared" si="152"/>
        <v>0</v>
      </c>
      <c r="DP93">
        <f t="shared" si="152"/>
        <v>0</v>
      </c>
      <c r="DQ93">
        <f t="shared" si="152"/>
        <v>0</v>
      </c>
      <c r="DR93">
        <f t="shared" si="152"/>
        <v>0</v>
      </c>
      <c r="DS93">
        <f t="shared" si="152"/>
        <v>0</v>
      </c>
      <c r="DT93">
        <f t="shared" ref="DT93:EC102" si="153">DT$2*EXP(- DT$1 * ($C93*_c2+$B93))</f>
        <v>0</v>
      </c>
      <c r="DU93">
        <f t="shared" si="153"/>
        <v>0</v>
      </c>
      <c r="DV93">
        <f t="shared" si="153"/>
        <v>0</v>
      </c>
      <c r="DW93">
        <f t="shared" si="153"/>
        <v>0</v>
      </c>
      <c r="DX93">
        <f t="shared" si="153"/>
        <v>0</v>
      </c>
      <c r="DY93">
        <f t="shared" si="153"/>
        <v>0</v>
      </c>
      <c r="DZ93">
        <f t="shared" si="153"/>
        <v>0</v>
      </c>
      <c r="EA93">
        <f t="shared" si="153"/>
        <v>0</v>
      </c>
      <c r="EB93">
        <f t="shared" si="153"/>
        <v>0</v>
      </c>
      <c r="EC93">
        <f t="shared" si="153"/>
        <v>0</v>
      </c>
      <c r="ED93">
        <f t="shared" ref="ED93:EM102" si="154">ED$2*EXP(- ED$1 * ($C93*_c2+$B93))</f>
        <v>0</v>
      </c>
      <c r="EE93">
        <f t="shared" si="154"/>
        <v>0</v>
      </c>
      <c r="EF93">
        <f t="shared" si="154"/>
        <v>0</v>
      </c>
      <c r="EG93">
        <f t="shared" si="154"/>
        <v>0</v>
      </c>
      <c r="EH93">
        <f t="shared" si="154"/>
        <v>0</v>
      </c>
      <c r="EI93">
        <f t="shared" si="154"/>
        <v>0</v>
      </c>
      <c r="EJ93">
        <f t="shared" si="154"/>
        <v>0</v>
      </c>
      <c r="EK93">
        <f t="shared" si="154"/>
        <v>0</v>
      </c>
      <c r="EL93">
        <f t="shared" si="154"/>
        <v>0</v>
      </c>
      <c r="EM93">
        <f t="shared" si="154"/>
        <v>0</v>
      </c>
      <c r="EN93">
        <f t="shared" ref="EN93:EX102" si="155">EN$2*EXP(- EN$1 * ($C93*_c2+$B93))</f>
        <v>0</v>
      </c>
      <c r="EO93">
        <f t="shared" si="155"/>
        <v>0</v>
      </c>
      <c r="EP93">
        <f t="shared" si="155"/>
        <v>0</v>
      </c>
      <c r="EQ93">
        <f t="shared" si="155"/>
        <v>0</v>
      </c>
      <c r="ER93">
        <f t="shared" si="155"/>
        <v>0</v>
      </c>
      <c r="ES93">
        <f t="shared" si="155"/>
        <v>0</v>
      </c>
      <c r="ET93">
        <f t="shared" si="155"/>
        <v>0</v>
      </c>
      <c r="EU93">
        <f t="shared" si="155"/>
        <v>0</v>
      </c>
      <c r="EV93">
        <f t="shared" si="155"/>
        <v>0</v>
      </c>
      <c r="EW93">
        <f t="shared" si="155"/>
        <v>0</v>
      </c>
      <c r="EX93">
        <f t="shared" si="155"/>
        <v>0</v>
      </c>
      <c r="EZ93">
        <f t="shared" si="110"/>
        <v>0.87856594317846803</v>
      </c>
      <c r="FB93">
        <f t="shared" si="108"/>
        <v>1.1252396678957499E-2</v>
      </c>
      <c r="FC93">
        <f t="shared" si="109"/>
        <v>0.24857741253332724</v>
      </c>
    </row>
    <row r="94" spans="1:159" x14ac:dyDescent="0.25">
      <c r="A94">
        <v>735</v>
      </c>
      <c r="B94" s="19">
        <f>'Input spectra'!Y93</f>
        <v>4.5602246632394997E-2</v>
      </c>
      <c r="C94">
        <f>'Input spectra'!D93</f>
        <v>0</v>
      </c>
      <c r="D94">
        <f t="shared" si="141"/>
        <v>2.0653927966864227E-2</v>
      </c>
      <c r="E94">
        <f t="shared" si="141"/>
        <v>2.0410226784006006E-2</v>
      </c>
      <c r="F94">
        <f t="shared" si="141"/>
        <v>2.0168315646841715E-2</v>
      </c>
      <c r="G94">
        <f t="shared" si="141"/>
        <v>1.9928183311393694E-2</v>
      </c>
      <c r="H94">
        <f t="shared" si="141"/>
        <v>1.9689818598945079E-2</v>
      </c>
      <c r="I94">
        <f t="shared" si="141"/>
        <v>1.9453210395678714E-2</v>
      </c>
      <c r="J94">
        <f t="shared" si="141"/>
        <v>1.9218347652318002E-2</v>
      </c>
      <c r="K94">
        <f t="shared" si="141"/>
        <v>1.8985219383769666E-2</v>
      </c>
      <c r="L94">
        <f t="shared" si="141"/>
        <v>1.8753814668768444E-2</v>
      </c>
      <c r="M94">
        <f t="shared" si="141"/>
        <v>1.8524122649523658E-2</v>
      </c>
      <c r="N94">
        <f t="shared" si="142"/>
        <v>1.829613253136772E-2</v>
      </c>
      <c r="O94">
        <f t="shared" si="142"/>
        <v>1.8069833582406474E-2</v>
      </c>
      <c r="P94">
        <f t="shared" si="142"/>
        <v>1.7845215133171468E-2</v>
      </c>
      <c r="Q94">
        <f t="shared" si="142"/>
        <v>1.7622266576274043E-2</v>
      </c>
      <c r="R94">
        <f t="shared" si="142"/>
        <v>1.7400977366061283E-2</v>
      </c>
      <c r="S94">
        <f t="shared" si="142"/>
        <v>1.7181337018273866E-2</v>
      </c>
      <c r="T94">
        <f t="shared" si="142"/>
        <v>1.6963335109705664E-2</v>
      </c>
      <c r="U94">
        <f t="shared" si="142"/>
        <v>1.6746961277865229E-2</v>
      </c>
      <c r="V94">
        <f t="shared" si="142"/>
        <v>1.6532205220639095E-2</v>
      </c>
      <c r="W94">
        <f t="shared" si="142"/>
        <v>1.631905669595685E-2</v>
      </c>
      <c r="X94">
        <f t="shared" si="143"/>
        <v>1.6107505521458038E-2</v>
      </c>
      <c r="Y94">
        <f t="shared" si="143"/>
        <v>1.5897541574160842E-2</v>
      </c>
      <c r="Z94">
        <f t="shared" si="143"/>
        <v>1.568915479013254E-2</v>
      </c>
      <c r="AA94">
        <f t="shared" si="143"/>
        <v>1.5482335164161715E-2</v>
      </c>
      <c r="AB94">
        <f t="shared" si="143"/>
        <v>1.5277072749432283E-2</v>
      </c>
      <c r="AC94">
        <f t="shared" si="143"/>
        <v>1.5073357657199202E-2</v>
      </c>
      <c r="AD94">
        <f t="shared" si="143"/>
        <v>1.4871180056465955E-2</v>
      </c>
      <c r="AE94">
        <f t="shared" si="143"/>
        <v>1.4670530173663777E-2</v>
      </c>
      <c r="AF94">
        <f t="shared" si="143"/>
        <v>1.447139829233259E-2</v>
      </c>
      <c r="AG94">
        <f t="shared" si="143"/>
        <v>1.4273774752803645E-2</v>
      </c>
      <c r="AH94">
        <f t="shared" si="144"/>
        <v>1.4077649951883891E-2</v>
      </c>
      <c r="AI94">
        <f t="shared" si="144"/>
        <v>1.3883014342542023E-2</v>
      </c>
      <c r="AJ94">
        <f t="shared" si="144"/>
        <v>1.3689858433596228E-2</v>
      </c>
      <c r="AK94">
        <f t="shared" si="144"/>
        <v>1.3498172789403603E-2</v>
      </c>
      <c r="AL94">
        <f t="shared" si="144"/>
        <v>1.3307948029551245E-2</v>
      </c>
      <c r="AM94">
        <f t="shared" si="144"/>
        <v>1.3119174828549011E-2</v>
      </c>
      <c r="AN94">
        <f t="shared" si="144"/>
        <v>1.293184391552391E-2</v>
      </c>
      <c r="AO94">
        <f t="shared" si="144"/>
        <v>1.2745946073916166E-2</v>
      </c>
      <c r="AP94">
        <f t="shared" si="144"/>
        <v>1.2561472141176894E-2</v>
      </c>
      <c r="AQ94">
        <f t="shared" si="144"/>
        <v>1.2378413008467402E-2</v>
      </c>
      <c r="AR94">
        <f t="shared" si="145"/>
        <v>1.2196759620360136E-2</v>
      </c>
      <c r="AS94">
        <f t="shared" si="145"/>
        <v>1.201650297454122E-2</v>
      </c>
      <c r="AT94">
        <f t="shared" si="145"/>
        <v>1.1837634121514565E-2</v>
      </c>
      <c r="AU94">
        <f t="shared" si="145"/>
        <v>1.1660144164307643E-2</v>
      </c>
      <c r="AV94">
        <f t="shared" si="145"/>
        <v>1.1484024258178769E-2</v>
      </c>
      <c r="AW94">
        <f t="shared" si="145"/>
        <v>1.1309265610326014E-2</v>
      </c>
      <c r="AX94">
        <f t="shared" si="145"/>
        <v>1.0052302811821229E-2</v>
      </c>
      <c r="AY94">
        <f t="shared" si="145"/>
        <v>8.5886896098818031E-3</v>
      </c>
      <c r="AZ94">
        <f t="shared" si="145"/>
        <v>7.7307798901667642E-3</v>
      </c>
      <c r="BA94">
        <f t="shared" si="145"/>
        <v>7.0809494823851332E-3</v>
      </c>
      <c r="BB94">
        <f t="shared" si="146"/>
        <v>6.549991209037165E-3</v>
      </c>
      <c r="BC94">
        <f t="shared" si="146"/>
        <v>6.0992357114564152E-3</v>
      </c>
      <c r="BD94">
        <f t="shared" si="146"/>
        <v>5.7074941285580163E-3</v>
      </c>
      <c r="BE94">
        <f t="shared" si="146"/>
        <v>5.3615571901765649E-3</v>
      </c>
      <c r="BF94">
        <f t="shared" si="146"/>
        <v>5.0524810248721783E-3</v>
      </c>
      <c r="BG94">
        <f t="shared" si="146"/>
        <v>4.7738513551807433E-3</v>
      </c>
      <c r="BH94">
        <f t="shared" si="146"/>
        <v>4.5208693671109981E-3</v>
      </c>
      <c r="BI94">
        <f t="shared" si="146"/>
        <v>4.2898268740373235E-3</v>
      </c>
      <c r="BJ94">
        <f t="shared" si="146"/>
        <v>4.07778453610615E-3</v>
      </c>
      <c r="BK94">
        <f t="shared" si="146"/>
        <v>3.8823640981646475E-3</v>
      </c>
      <c r="BL94">
        <f t="shared" si="147"/>
        <v>3.7016085109622928E-3</v>
      </c>
      <c r="BM94">
        <f t="shared" si="147"/>
        <v>3.5338844430900739E-3</v>
      </c>
      <c r="BN94">
        <f t="shared" si="147"/>
        <v>3.3778123359082248E-3</v>
      </c>
      <c r="BO94">
        <f t="shared" si="147"/>
        <v>3.2322149646486446E-3</v>
      </c>
      <c r="BP94">
        <f t="shared" si="147"/>
        <v>3.0960787962593401E-3</v>
      </c>
      <c r="BQ94">
        <f t="shared" si="147"/>
        <v>2.9685244189812244E-3</v>
      </c>
      <c r="BR94">
        <f t="shared" si="147"/>
        <v>2.8487835444487276E-3</v>
      </c>
      <c r="BS94">
        <f t="shared" si="147"/>
        <v>2.736180863860317E-3</v>
      </c>
      <c r="BT94">
        <f t="shared" si="147"/>
        <v>2.6301195506563324E-3</v>
      </c>
      <c r="BU94">
        <f t="shared" si="147"/>
        <v>2.5300695445510963E-3</v>
      </c>
      <c r="BV94">
        <f t="shared" si="148"/>
        <v>2.435557986222559E-3</v>
      </c>
      <c r="BW94">
        <f t="shared" si="148"/>
        <v>2.346161335622298E-3</v>
      </c>
      <c r="BX94">
        <f t="shared" si="148"/>
        <v>2.2614988231161172E-3</v>
      </c>
      <c r="BY94">
        <f t="shared" si="148"/>
        <v>2.1812269665527077E-3</v>
      </c>
      <c r="BZ94">
        <f t="shared" si="148"/>
        <v>2.1050349487735875E-3</v>
      </c>
      <c r="CA94">
        <f t="shared" si="148"/>
        <v>2.0326406956399632E-3</v>
      </c>
      <c r="CB94">
        <f t="shared" si="148"/>
        <v>1.9637875288670472E-3</v>
      </c>
      <c r="CC94">
        <f t="shared" si="148"/>
        <v>1.8982412939396636E-3</v>
      </c>
      <c r="CD94">
        <f t="shared" si="148"/>
        <v>1.8357878833207884E-3</v>
      </c>
      <c r="CE94">
        <f t="shared" si="148"/>
        <v>1.7762310906115268E-3</v>
      </c>
      <c r="CF94">
        <f t="shared" si="149"/>
        <v>1.719390743396E-3</v>
      </c>
      <c r="CG94">
        <f t="shared" si="149"/>
        <v>1.6651010720227844E-3</v>
      </c>
      <c r="CH94">
        <f t="shared" si="149"/>
        <v>1.6132092791359479E-3</v>
      </c>
      <c r="CI94">
        <f t="shared" si="149"/>
        <v>1.563574280819493E-3</v>
      </c>
      <c r="CJ94">
        <f t="shared" si="149"/>
        <v>1.5160655950942218E-3</v>
      </c>
      <c r="CK94">
        <f t="shared" si="149"/>
        <v>1.470562357459249E-3</v>
      </c>
      <c r="CL94">
        <f t="shared" si="149"/>
        <v>1.4269524463954239E-3</v>
      </c>
      <c r="CM94">
        <f t="shared" si="149"/>
        <v>1.385131704393914E-3</v>
      </c>
      <c r="CN94">
        <f t="shared" si="149"/>
        <v>1.3450032422557454E-3</v>
      </c>
      <c r="CO94">
        <f t="shared" si="149"/>
        <v>1.3064768162175471E-3</v>
      </c>
      <c r="CP94">
        <f t="shared" si="150"/>
        <v>1.2694682689660685E-3</v>
      </c>
      <c r="CQ94">
        <f t="shared" si="150"/>
        <v>1.2338990268654371E-3</v>
      </c>
      <c r="CR94">
        <f t="shared" si="150"/>
        <v>7.9433193113166635E-4</v>
      </c>
      <c r="CS94">
        <f t="shared" si="150"/>
        <v>5.1586752470668352E-4</v>
      </c>
      <c r="CT94">
        <f t="shared" si="150"/>
        <v>3.572141790050751E-4</v>
      </c>
      <c r="CU94">
        <f t="shared" si="150"/>
        <v>2.4846866716476864E-4</v>
      </c>
      <c r="CV94">
        <f t="shared" si="150"/>
        <v>1.6963520901992605E-4</v>
      </c>
      <c r="CW94">
        <f t="shared" si="150"/>
        <v>1.1149603396825684E-4</v>
      </c>
      <c r="CX94">
        <f t="shared" si="150"/>
        <v>6.8847902834736537E-5</v>
      </c>
      <c r="CY94">
        <f t="shared" si="150"/>
        <v>3.8387332638350706E-5</v>
      </c>
      <c r="CZ94">
        <f t="shared" si="151"/>
        <v>1.7847484047263965E-5</v>
      </c>
      <c r="DA94">
        <f t="shared" si="151"/>
        <v>5.5842565206604382E-6</v>
      </c>
      <c r="DB94">
        <f t="shared" si="151"/>
        <v>3.5467524549145869E-7</v>
      </c>
      <c r="DC94">
        <f t="shared" si="151"/>
        <v>0</v>
      </c>
      <c r="DD94">
        <f t="shared" si="151"/>
        <v>0</v>
      </c>
      <c r="DE94">
        <f t="shared" si="151"/>
        <v>0</v>
      </c>
      <c r="DF94">
        <f t="shared" si="151"/>
        <v>0</v>
      </c>
      <c r="DG94">
        <f t="shared" si="151"/>
        <v>0</v>
      </c>
      <c r="DH94">
        <f t="shared" si="151"/>
        <v>0</v>
      </c>
      <c r="DI94">
        <f t="shared" si="151"/>
        <v>0</v>
      </c>
      <c r="DJ94">
        <f t="shared" si="152"/>
        <v>0</v>
      </c>
      <c r="DK94">
        <f t="shared" si="152"/>
        <v>0</v>
      </c>
      <c r="DL94">
        <f t="shared" si="152"/>
        <v>0</v>
      </c>
      <c r="DM94">
        <f t="shared" si="152"/>
        <v>0</v>
      </c>
      <c r="DN94">
        <f t="shared" si="152"/>
        <v>0</v>
      </c>
      <c r="DO94">
        <f t="shared" si="152"/>
        <v>0</v>
      </c>
      <c r="DP94">
        <f t="shared" si="152"/>
        <v>0</v>
      </c>
      <c r="DQ94">
        <f t="shared" si="152"/>
        <v>0</v>
      </c>
      <c r="DR94">
        <f t="shared" si="152"/>
        <v>0</v>
      </c>
      <c r="DS94">
        <f t="shared" si="152"/>
        <v>0</v>
      </c>
      <c r="DT94">
        <f t="shared" si="153"/>
        <v>0</v>
      </c>
      <c r="DU94">
        <f t="shared" si="153"/>
        <v>0</v>
      </c>
      <c r="DV94">
        <f t="shared" si="153"/>
        <v>0</v>
      </c>
      <c r="DW94">
        <f t="shared" si="153"/>
        <v>0</v>
      </c>
      <c r="DX94">
        <f t="shared" si="153"/>
        <v>0</v>
      </c>
      <c r="DY94">
        <f t="shared" si="153"/>
        <v>0</v>
      </c>
      <c r="DZ94">
        <f t="shared" si="153"/>
        <v>0</v>
      </c>
      <c r="EA94">
        <f t="shared" si="153"/>
        <v>0</v>
      </c>
      <c r="EB94">
        <f t="shared" si="153"/>
        <v>0</v>
      </c>
      <c r="EC94">
        <f t="shared" si="153"/>
        <v>0</v>
      </c>
      <c r="ED94">
        <f t="shared" si="154"/>
        <v>0</v>
      </c>
      <c r="EE94">
        <f t="shared" si="154"/>
        <v>0</v>
      </c>
      <c r="EF94">
        <f t="shared" si="154"/>
        <v>0</v>
      </c>
      <c r="EG94">
        <f t="shared" si="154"/>
        <v>0</v>
      </c>
      <c r="EH94">
        <f t="shared" si="154"/>
        <v>0</v>
      </c>
      <c r="EI94">
        <f t="shared" si="154"/>
        <v>0</v>
      </c>
      <c r="EJ94">
        <f t="shared" si="154"/>
        <v>0</v>
      </c>
      <c r="EK94">
        <f t="shared" si="154"/>
        <v>0</v>
      </c>
      <c r="EL94">
        <f t="shared" si="154"/>
        <v>0</v>
      </c>
      <c r="EM94">
        <f t="shared" si="154"/>
        <v>0</v>
      </c>
      <c r="EN94">
        <f t="shared" si="155"/>
        <v>0</v>
      </c>
      <c r="EO94">
        <f t="shared" si="155"/>
        <v>0</v>
      </c>
      <c r="EP94">
        <f t="shared" si="155"/>
        <v>0</v>
      </c>
      <c r="EQ94">
        <f t="shared" si="155"/>
        <v>0</v>
      </c>
      <c r="ER94">
        <f t="shared" si="155"/>
        <v>0</v>
      </c>
      <c r="ES94">
        <f t="shared" si="155"/>
        <v>0</v>
      </c>
      <c r="ET94">
        <f t="shared" si="155"/>
        <v>0</v>
      </c>
      <c r="EU94">
        <f t="shared" si="155"/>
        <v>0</v>
      </c>
      <c r="EV94">
        <f t="shared" si="155"/>
        <v>0</v>
      </c>
      <c r="EW94">
        <f t="shared" si="155"/>
        <v>0</v>
      </c>
      <c r="EX94">
        <f t="shared" si="155"/>
        <v>0</v>
      </c>
      <c r="EZ94">
        <f t="shared" si="110"/>
        <v>0.87837667540977293</v>
      </c>
      <c r="FB94">
        <f t="shared" si="108"/>
        <v>1.127157108857646E-2</v>
      </c>
      <c r="FC94">
        <f t="shared" si="109"/>
        <v>0.2485749606617296</v>
      </c>
    </row>
    <row r="95" spans="1:159" x14ac:dyDescent="0.25">
      <c r="A95">
        <v>740</v>
      </c>
      <c r="B95" s="19">
        <f>'Input spectra'!Y94</f>
        <v>4.56807116135882E-2</v>
      </c>
      <c r="C95">
        <f>'Input spectra'!D94</f>
        <v>0</v>
      </c>
      <c r="D95">
        <f t="shared" si="141"/>
        <v>2.0653927966864227E-2</v>
      </c>
      <c r="E95">
        <f t="shared" si="141"/>
        <v>2.0410066635828235E-2</v>
      </c>
      <c r="F95">
        <f t="shared" si="141"/>
        <v>2.0167999148023544E-2</v>
      </c>
      <c r="G95">
        <f t="shared" si="141"/>
        <v>1.9927714217556212E-2</v>
      </c>
      <c r="H95">
        <f t="shared" si="141"/>
        <v>1.968920062414458E-2</v>
      </c>
      <c r="I95">
        <f t="shared" si="141"/>
        <v>1.9452447212755672E-2</v>
      </c>
      <c r="J95">
        <f t="shared" si="141"/>
        <v>1.9217442893243477E-2</v>
      </c>
      <c r="K95">
        <f t="shared" si="141"/>
        <v>1.8984176639989209E-2</v>
      </c>
      <c r="L95">
        <f t="shared" si="141"/>
        <v>1.8752637491543479E-2</v>
      </c>
      <c r="M95">
        <f t="shared" si="141"/>
        <v>1.8522814550270411E-2</v>
      </c>
      <c r="N95">
        <f t="shared" si="142"/>
        <v>1.8294696981993652E-2</v>
      </c>
      <c r="O95">
        <f t="shared" si="142"/>
        <v>1.8068274015644273E-2</v>
      </c>
      <c r="P95">
        <f t="shared" si="142"/>
        <v>1.7843534942910595E-2</v>
      </c>
      <c r="Q95">
        <f t="shared" si="142"/>
        <v>1.7620469117889864E-2</v>
      </c>
      <c r="R95">
        <f t="shared" si="142"/>
        <v>1.7399065956741816E-2</v>
      </c>
      <c r="S95">
        <f t="shared" si="142"/>
        <v>1.7179314937344085E-2</v>
      </c>
      <c r="T95">
        <f t="shared" si="142"/>
        <v>1.6961205598949508E-2</v>
      </c>
      <c r="U95">
        <f t="shared" si="142"/>
        <v>1.6744727541845181E-2</v>
      </c>
      <c r="V95">
        <f t="shared" si="142"/>
        <v>1.6529870427013465E-2</v>
      </c>
      <c r="W95">
        <f t="shared" si="142"/>
        <v>1.6316623975794725E-2</v>
      </c>
      <c r="X95">
        <f t="shared" si="143"/>
        <v>1.6104977969551917E-2</v>
      </c>
      <c r="Y95">
        <f t="shared" si="143"/>
        <v>1.5894922249336974E-2</v>
      </c>
      <c r="Z95">
        <f t="shared" si="143"/>
        <v>1.5686446715558987E-2</v>
      </c>
      <c r="AA95">
        <f t="shared" si="143"/>
        <v>1.5479541327654165E-2</v>
      </c>
      <c r="AB95">
        <f t="shared" si="143"/>
        <v>1.5274196103757593E-2</v>
      </c>
      <c r="AC95">
        <f t="shared" si="143"/>
        <v>1.5070401120376713E-2</v>
      </c>
      <c r="AD95">
        <f t="shared" si="143"/>
        <v>1.4868146512066607E-2</v>
      </c>
      <c r="AE95">
        <f t="shared" si="143"/>
        <v>1.4667422471106998E-2</v>
      </c>
      <c r="AF95">
        <f t="shared" si="143"/>
        <v>1.4468219247181011E-2</v>
      </c>
      <c r="AG95">
        <f t="shared" si="143"/>
        <v>1.4270527147055626E-2</v>
      </c>
      <c r="AH95">
        <f t="shared" si="144"/>
        <v>1.4074336534263909E-2</v>
      </c>
      <c r="AI95">
        <f t="shared" si="144"/>
        <v>1.3879637828788901E-2</v>
      </c>
      <c r="AJ95">
        <f t="shared" si="144"/>
        <v>1.368642150674923E-2</v>
      </c>
      <c r="AK95">
        <f t="shared" si="144"/>
        <v>1.3494678100086427E-2</v>
      </c>
      <c r="AL95">
        <f t="shared" si="144"/>
        <v>1.3304398196253902E-2</v>
      </c>
      <c r="AM95">
        <f t="shared" si="144"/>
        <v>1.3115572437907629E-2</v>
      </c>
      <c r="AN95">
        <f t="shared" si="144"/>
        <v>1.2928191522598442E-2</v>
      </c>
      <c r="AO95">
        <f t="shared" si="144"/>
        <v>1.2742246202466067E-2</v>
      </c>
      <c r="AP95">
        <f t="shared" si="144"/>
        <v>1.2557727283934728E-2</v>
      </c>
      <c r="AQ95">
        <f t="shared" si="144"/>
        <v>1.2374625627410431E-2</v>
      </c>
      <c r="AR95">
        <f t="shared" si="145"/>
        <v>1.2192932146979892E-2</v>
      </c>
      <c r="AS95">
        <f t="shared" si="145"/>
        <v>1.2012637810111056E-2</v>
      </c>
      <c r="AT95">
        <f t="shared" si="145"/>
        <v>1.183373363735523E-2</v>
      </c>
      <c r="AU95">
        <f t="shared" si="145"/>
        <v>1.1656210702050879E-2</v>
      </c>
      <c r="AV95">
        <f t="shared" si="145"/>
        <v>1.1480060130028936E-2</v>
      </c>
      <c r="AW95">
        <f t="shared" si="145"/>
        <v>1.1305273099319769E-2</v>
      </c>
      <c r="AX95">
        <f t="shared" si="145"/>
        <v>1.0048675199278916E-2</v>
      </c>
      <c r="AY95">
        <f t="shared" si="145"/>
        <v>8.5855228104194607E-3</v>
      </c>
      <c r="AZ95">
        <f t="shared" si="145"/>
        <v>7.7278687800159482E-3</v>
      </c>
      <c r="BA95">
        <f t="shared" si="145"/>
        <v>7.07822753350092E-3</v>
      </c>
      <c r="BB95">
        <f t="shared" si="146"/>
        <v>6.5474219883695835E-3</v>
      </c>
      <c r="BC95">
        <f t="shared" si="146"/>
        <v>6.0967954600298982E-3</v>
      </c>
      <c r="BD95">
        <f t="shared" si="146"/>
        <v>5.7051658438000688E-3</v>
      </c>
      <c r="BE95">
        <f t="shared" si="146"/>
        <v>5.3593279729690357E-3</v>
      </c>
      <c r="BF95">
        <f t="shared" si="146"/>
        <v>5.050340687072009E-3</v>
      </c>
      <c r="BG95">
        <f t="shared" si="146"/>
        <v>4.7717916087996852E-3</v>
      </c>
      <c r="BH95">
        <f t="shared" si="146"/>
        <v>4.5188833158750193E-3</v>
      </c>
      <c r="BI95">
        <f t="shared" si="146"/>
        <v>4.2879086762721876E-3</v>
      </c>
      <c r="BJ95">
        <f t="shared" si="146"/>
        <v>4.0759291712593329E-3</v>
      </c>
      <c r="BK95">
        <f t="shared" si="146"/>
        <v>3.8805671993348652E-3</v>
      </c>
      <c r="BL95">
        <f t="shared" si="147"/>
        <v>3.6998662412627671E-3</v>
      </c>
      <c r="BM95">
        <f t="shared" si="147"/>
        <v>3.5321934021433883E-3</v>
      </c>
      <c r="BN95">
        <f t="shared" si="147"/>
        <v>3.3761694876646509E-3</v>
      </c>
      <c r="BO95">
        <f t="shared" si="147"/>
        <v>3.2306175806736839E-3</v>
      </c>
      <c r="BP95">
        <f t="shared" si="147"/>
        <v>3.0945244104865913E-3</v>
      </c>
      <c r="BQ95">
        <f t="shared" si="147"/>
        <v>2.9670107911234796E-3</v>
      </c>
      <c r="BR95">
        <f t="shared" si="147"/>
        <v>2.8473086300560449E-3</v>
      </c>
      <c r="BS95">
        <f t="shared" si="147"/>
        <v>2.7347427895561618E-3</v>
      </c>
      <c r="BT95">
        <f t="shared" si="147"/>
        <v>2.6287165934605187E-3</v>
      </c>
      <c r="BU95">
        <f t="shared" si="147"/>
        <v>2.5287001144663106E-3</v>
      </c>
      <c r="BV95">
        <f t="shared" si="148"/>
        <v>2.4342206114548945E-3</v>
      </c>
      <c r="BW95">
        <f t="shared" si="148"/>
        <v>2.3448546499482423E-3</v>
      </c>
      <c r="BX95">
        <f t="shared" si="148"/>
        <v>2.2602215550141377E-3</v>
      </c>
      <c r="BY95">
        <f t="shared" si="148"/>
        <v>2.1799779297972301E-3</v>
      </c>
      <c r="BZ95">
        <f t="shared" si="148"/>
        <v>2.1038130342499357E-3</v>
      </c>
      <c r="CA95">
        <f t="shared" si="148"/>
        <v>2.0314448641856526E-3</v>
      </c>
      <c r="CB95">
        <f t="shared" si="148"/>
        <v>1.9626168049813341E-3</v>
      </c>
      <c r="CC95">
        <f t="shared" si="148"/>
        <v>1.8970947602319074E-3</v>
      </c>
      <c r="CD95">
        <f t="shared" si="148"/>
        <v>1.8346646755909276E-3</v>
      </c>
      <c r="CE95">
        <f t="shared" si="148"/>
        <v>1.7751303934741385E-3</v>
      </c>
      <c r="CF95">
        <f t="shared" si="149"/>
        <v>1.7183117863740437E-3</v>
      </c>
      <c r="CG95">
        <f t="shared" si="149"/>
        <v>1.6640431260489877E-3</v>
      </c>
      <c r="CH95">
        <f t="shared" si="149"/>
        <v>1.6121716534094708E-3</v>
      </c>
      <c r="CI95">
        <f t="shared" si="149"/>
        <v>1.5625563199734578E-3</v>
      </c>
      <c r="CJ95">
        <f t="shared" si="149"/>
        <v>1.5150666766362635E-3</v>
      </c>
      <c r="CK95">
        <f t="shared" si="149"/>
        <v>1.4695818894526771E-3</v>
      </c>
      <c r="CL95">
        <f t="shared" si="149"/>
        <v>1.4259898653531528E-3</v>
      </c>
      <c r="CM95">
        <f t="shared" si="149"/>
        <v>1.3841864733611211E-3</v>
      </c>
      <c r="CN95">
        <f t="shared" si="149"/>
        <v>1.3440748490604385E-3</v>
      </c>
      <c r="CO95">
        <f t="shared" si="149"/>
        <v>1.305564771870933E-3</v>
      </c>
      <c r="CP95">
        <f t="shared" si="150"/>
        <v>1.2685721061969398E-3</v>
      </c>
      <c r="CQ95">
        <f t="shared" si="150"/>
        <v>1.2330182987747513E-3</v>
      </c>
      <c r="CR95">
        <f t="shared" si="150"/>
        <v>7.937587274397317E-4</v>
      </c>
      <c r="CS95">
        <f t="shared" si="150"/>
        <v>5.1549122094108159E-4</v>
      </c>
      <c r="CT95">
        <f t="shared" si="150"/>
        <v>3.5695080538928898E-4</v>
      </c>
      <c r="CU95">
        <f t="shared" si="150"/>
        <v>2.4828352332973856E-4</v>
      </c>
      <c r="CV95">
        <f t="shared" si="150"/>
        <v>1.6950747706843416E-4</v>
      </c>
      <c r="CW95">
        <f t="shared" si="150"/>
        <v>1.1141120547245171E-4</v>
      </c>
      <c r="CX95">
        <f t="shared" si="150"/>
        <v>6.8794982120085337E-5</v>
      </c>
      <c r="CY95">
        <f t="shared" si="150"/>
        <v>3.83575248100576E-5</v>
      </c>
      <c r="CZ95">
        <f t="shared" si="151"/>
        <v>1.7833485514953904E-5</v>
      </c>
      <c r="DA95">
        <f t="shared" si="151"/>
        <v>5.5798327711075621E-6</v>
      </c>
      <c r="DB95">
        <f t="shared" si="151"/>
        <v>3.5439149727256283E-7</v>
      </c>
      <c r="DC95">
        <f t="shared" si="151"/>
        <v>0</v>
      </c>
      <c r="DD95">
        <f t="shared" si="151"/>
        <v>0</v>
      </c>
      <c r="DE95">
        <f t="shared" si="151"/>
        <v>0</v>
      </c>
      <c r="DF95">
        <f t="shared" si="151"/>
        <v>0</v>
      </c>
      <c r="DG95">
        <f t="shared" si="151"/>
        <v>0</v>
      </c>
      <c r="DH95">
        <f t="shared" si="151"/>
        <v>0</v>
      </c>
      <c r="DI95">
        <f t="shared" si="151"/>
        <v>0</v>
      </c>
      <c r="DJ95">
        <f t="shared" si="152"/>
        <v>0</v>
      </c>
      <c r="DK95">
        <f t="shared" si="152"/>
        <v>0</v>
      </c>
      <c r="DL95">
        <f t="shared" si="152"/>
        <v>0</v>
      </c>
      <c r="DM95">
        <f t="shared" si="152"/>
        <v>0</v>
      </c>
      <c r="DN95">
        <f t="shared" si="152"/>
        <v>0</v>
      </c>
      <c r="DO95">
        <f t="shared" si="152"/>
        <v>0</v>
      </c>
      <c r="DP95">
        <f t="shared" si="152"/>
        <v>0</v>
      </c>
      <c r="DQ95">
        <f t="shared" si="152"/>
        <v>0</v>
      </c>
      <c r="DR95">
        <f t="shared" si="152"/>
        <v>0</v>
      </c>
      <c r="DS95">
        <f t="shared" si="152"/>
        <v>0</v>
      </c>
      <c r="DT95">
        <f t="shared" si="153"/>
        <v>0</v>
      </c>
      <c r="DU95">
        <f t="shared" si="153"/>
        <v>0</v>
      </c>
      <c r="DV95">
        <f t="shared" si="153"/>
        <v>0</v>
      </c>
      <c r="DW95">
        <f t="shared" si="153"/>
        <v>0</v>
      </c>
      <c r="DX95">
        <f t="shared" si="153"/>
        <v>0</v>
      </c>
      <c r="DY95">
        <f t="shared" si="153"/>
        <v>0</v>
      </c>
      <c r="DZ95">
        <f t="shared" si="153"/>
        <v>0</v>
      </c>
      <c r="EA95">
        <f t="shared" si="153"/>
        <v>0</v>
      </c>
      <c r="EB95">
        <f t="shared" si="153"/>
        <v>0</v>
      </c>
      <c r="EC95">
        <f t="shared" si="153"/>
        <v>0</v>
      </c>
      <c r="ED95">
        <f t="shared" si="154"/>
        <v>0</v>
      </c>
      <c r="EE95">
        <f t="shared" si="154"/>
        <v>0</v>
      </c>
      <c r="EF95">
        <f t="shared" si="154"/>
        <v>0</v>
      </c>
      <c r="EG95">
        <f t="shared" si="154"/>
        <v>0</v>
      </c>
      <c r="EH95">
        <f t="shared" si="154"/>
        <v>0</v>
      </c>
      <c r="EI95">
        <f t="shared" si="154"/>
        <v>0</v>
      </c>
      <c r="EJ95">
        <f t="shared" si="154"/>
        <v>0</v>
      </c>
      <c r="EK95">
        <f t="shared" si="154"/>
        <v>0</v>
      </c>
      <c r="EL95">
        <f t="shared" si="154"/>
        <v>0</v>
      </c>
      <c r="EM95">
        <f t="shared" si="154"/>
        <v>0</v>
      </c>
      <c r="EN95">
        <f t="shared" si="155"/>
        <v>0</v>
      </c>
      <c r="EO95">
        <f t="shared" si="155"/>
        <v>0</v>
      </c>
      <c r="EP95">
        <f t="shared" si="155"/>
        <v>0</v>
      </c>
      <c r="EQ95">
        <f t="shared" si="155"/>
        <v>0</v>
      </c>
      <c r="ER95">
        <f t="shared" si="155"/>
        <v>0</v>
      </c>
      <c r="ES95">
        <f t="shared" si="155"/>
        <v>0</v>
      </c>
      <c r="ET95">
        <f t="shared" si="155"/>
        <v>0</v>
      </c>
      <c r="EU95">
        <f t="shared" si="155"/>
        <v>0</v>
      </c>
      <c r="EV95">
        <f t="shared" si="155"/>
        <v>0</v>
      </c>
      <c r="EW95">
        <f t="shared" si="155"/>
        <v>0</v>
      </c>
      <c r="EX95">
        <f t="shared" si="155"/>
        <v>0</v>
      </c>
      <c r="EZ95">
        <f t="shared" si="110"/>
        <v>0.87818747106598327</v>
      </c>
      <c r="FB95">
        <f t="shared" si="108"/>
        <v>1.1290744745950432E-2</v>
      </c>
      <c r="FC95">
        <f t="shared" si="109"/>
        <v>0.24857250879068316</v>
      </c>
    </row>
    <row r="96" spans="1:159" x14ac:dyDescent="0.25">
      <c r="A96">
        <v>745</v>
      </c>
      <c r="B96" s="19">
        <f>'Input spectra'!Y95</f>
        <v>4.5759176594781299E-2</v>
      </c>
      <c r="C96">
        <f>'Input spectra'!D95</f>
        <v>0</v>
      </c>
      <c r="D96">
        <f t="shared" si="141"/>
        <v>2.0653927966864227E-2</v>
      </c>
      <c r="E96">
        <f t="shared" si="141"/>
        <v>2.0409906488907056E-2</v>
      </c>
      <c r="F96">
        <f t="shared" si="141"/>
        <v>2.0167682654172146E-2</v>
      </c>
      <c r="G96">
        <f t="shared" si="141"/>
        <v>1.9927245134760827E-2</v>
      </c>
      <c r="H96">
        <f t="shared" si="141"/>
        <v>1.9688582668739532E-2</v>
      </c>
      <c r="I96">
        <f t="shared" si="141"/>
        <v>1.9451684059773613E-2</v>
      </c>
      <c r="J96">
        <f t="shared" si="141"/>
        <v>1.9216538176763096E-2</v>
      </c>
      <c r="K96">
        <f t="shared" si="141"/>
        <v>1.8983133953480388E-2</v>
      </c>
      <c r="L96">
        <f t="shared" si="141"/>
        <v>1.8751460388209944E-2</v>
      </c>
      <c r="M96">
        <f t="shared" si="141"/>
        <v>1.8521506543389889E-2</v>
      </c>
      <c r="N96">
        <f t="shared" si="142"/>
        <v>1.8293261545255523E-2</v>
      </c>
      <c r="O96">
        <f t="shared" si="142"/>
        <v>1.8066714583484779E-2</v>
      </c>
      <c r="P96">
        <f t="shared" si="142"/>
        <v>1.7841854910845591E-2</v>
      </c>
      <c r="Q96">
        <f t="shared" si="142"/>
        <v>1.761867184284514E-2</v>
      </c>
      <c r="R96">
        <f t="shared" si="142"/>
        <v>1.7397154757380989E-2</v>
      </c>
      <c r="S96">
        <f t="shared" si="142"/>
        <v>1.7177293094394121E-2</v>
      </c>
      <c r="T96">
        <f t="shared" si="142"/>
        <v>1.6959076355523805E-2</v>
      </c>
      <c r="U96">
        <f t="shared" si="142"/>
        <v>1.6742494103764355E-2</v>
      </c>
      <c r="V96">
        <f t="shared" si="142"/>
        <v>1.6527535963123719E-2</v>
      </c>
      <c r="W96">
        <f t="shared" si="142"/>
        <v>1.6314191618283919E-2</v>
      </c>
      <c r="X96">
        <f t="shared" si="143"/>
        <v>1.6102450814263303E-2</v>
      </c>
      <c r="Y96">
        <f t="shared" si="143"/>
        <v>1.5892303356080623E-2</v>
      </c>
      <c r="Z96">
        <f t="shared" si="143"/>
        <v>1.5683739108420938E-2</v>
      </c>
      <c r="AA96">
        <f t="shared" si="143"/>
        <v>1.5476747995303283E-2</v>
      </c>
      <c r="AB96">
        <f t="shared" si="143"/>
        <v>1.5271319999750177E-2</v>
      </c>
      <c r="AC96">
        <f t="shared" si="143"/>
        <v>1.5067445163458865E-2</v>
      </c>
      <c r="AD96">
        <f t="shared" si="143"/>
        <v>1.4865113586474353E-2</v>
      </c>
      <c r="AE96">
        <f t="shared" si="143"/>
        <v>1.4664315426864211E-2</v>
      </c>
      <c r="AF96">
        <f t="shared" si="143"/>
        <v>1.4465040900395128E-2</v>
      </c>
      <c r="AG96">
        <f t="shared" si="143"/>
        <v>1.4267280280211183E-2</v>
      </c>
      <c r="AH96">
        <f t="shared" si="144"/>
        <v>1.4071023896513895E-2</v>
      </c>
      <c r="AI96">
        <f t="shared" si="144"/>
        <v>1.3876262136243975E-2</v>
      </c>
      <c r="AJ96">
        <f t="shared" si="144"/>
        <v>1.3682985442764787E-2</v>
      </c>
      <c r="AK96">
        <f t="shared" si="144"/>
        <v>1.3491184315547525E-2</v>
      </c>
      <c r="AL96">
        <f t="shared" si="144"/>
        <v>1.3300849309858103E-2</v>
      </c>
      <c r="AM96">
        <f t="shared" si="144"/>
        <v>1.3111971036445715E-2</v>
      </c>
      <c r="AN96">
        <f t="shared" si="144"/>
        <v>1.2924540161233069E-2</v>
      </c>
      <c r="AO96">
        <f t="shared" si="144"/>
        <v>1.2738547405008334E-2</v>
      </c>
      <c r="AP96">
        <f t="shared" si="144"/>
        <v>1.2553983543118697E-2</v>
      </c>
      <c r="AQ96">
        <f t="shared" si="144"/>
        <v>1.2370839405165606E-2</v>
      </c>
      <c r="AR96">
        <f t="shared" si="145"/>
        <v>1.218910587470166E-2</v>
      </c>
      <c r="AS96">
        <f t="shared" si="145"/>
        <v>1.2008773888929127E-2</v>
      </c>
      <c r="AT96">
        <f t="shared" si="145"/>
        <v>1.1829834438400065E-2</v>
      </c>
      <c r="AU96">
        <f t="shared" si="145"/>
        <v>1.1652278566718138E-2</v>
      </c>
      <c r="AV96">
        <f t="shared" si="145"/>
        <v>1.1476097370241944E-2</v>
      </c>
      <c r="AW96">
        <f t="shared" si="145"/>
        <v>1.1301281997790029E-2</v>
      </c>
      <c r="AX96">
        <f t="shared" si="145"/>
        <v>1.0045048895846872E-2</v>
      </c>
      <c r="AY96">
        <f t="shared" si="145"/>
        <v>8.5823571786112478E-3</v>
      </c>
      <c r="AZ96">
        <f t="shared" si="145"/>
        <v>7.7249587660756661E-3</v>
      </c>
      <c r="BA96">
        <f t="shared" si="145"/>
        <v>7.0755066309461257E-3</v>
      </c>
      <c r="BB96">
        <f t="shared" si="146"/>
        <v>6.5448537754735636E-3</v>
      </c>
      <c r="BC96">
        <f t="shared" si="146"/>
        <v>6.0943561849268642E-3</v>
      </c>
      <c r="BD96">
        <f t="shared" si="146"/>
        <v>5.702838508830208E-3</v>
      </c>
      <c r="BE96">
        <f t="shared" si="146"/>
        <v>5.3570996826208493E-3</v>
      </c>
      <c r="BF96">
        <f t="shared" si="146"/>
        <v>5.0482012559641947E-3</v>
      </c>
      <c r="BG96">
        <f t="shared" si="146"/>
        <v>4.7697327511256379E-3</v>
      </c>
      <c r="BH96">
        <f t="shared" si="146"/>
        <v>4.5168981371259912E-3</v>
      </c>
      <c r="BI96">
        <f t="shared" si="146"/>
        <v>4.2859913362299365E-3</v>
      </c>
      <c r="BJ96">
        <f t="shared" si="146"/>
        <v>4.0740746505911864E-3</v>
      </c>
      <c r="BK96">
        <f t="shared" si="146"/>
        <v>3.8787711321749963E-3</v>
      </c>
      <c r="BL96">
        <f t="shared" si="147"/>
        <v>3.698124791613148E-3</v>
      </c>
      <c r="BM96">
        <f t="shared" si="147"/>
        <v>3.5305031703967587E-3</v>
      </c>
      <c r="BN96">
        <f t="shared" si="147"/>
        <v>3.3745274384442588E-3</v>
      </c>
      <c r="BO96">
        <f t="shared" si="147"/>
        <v>3.22902098613742E-3</v>
      </c>
      <c r="BP96">
        <f t="shared" si="147"/>
        <v>3.0929708050929277E-3</v>
      </c>
      <c r="BQ96">
        <f t="shared" si="147"/>
        <v>2.9654979350529848E-3</v>
      </c>
      <c r="BR96">
        <f t="shared" si="147"/>
        <v>2.8458344792778789E-3</v>
      </c>
      <c r="BS96">
        <f t="shared" si="147"/>
        <v>2.7333054710710894E-3</v>
      </c>
      <c r="BT96">
        <f t="shared" si="147"/>
        <v>2.6273143846295074E-3</v>
      </c>
      <c r="BU96">
        <f t="shared" si="147"/>
        <v>2.5273314256017672E-3</v>
      </c>
      <c r="BV96">
        <f t="shared" si="148"/>
        <v>2.4328839710451404E-3</v>
      </c>
      <c r="BW96">
        <f t="shared" si="148"/>
        <v>2.3435486920278278E-3</v>
      </c>
      <c r="BX96">
        <f t="shared" si="148"/>
        <v>2.2589450082982549E-3</v>
      </c>
      <c r="BY96">
        <f t="shared" si="148"/>
        <v>2.1787296082781062E-3</v>
      </c>
      <c r="BZ96">
        <f t="shared" si="148"/>
        <v>2.1025918290138454E-3</v>
      </c>
      <c r="CA96">
        <f t="shared" si="148"/>
        <v>2.0302497362560097E-3</v>
      </c>
      <c r="CB96">
        <f t="shared" si="148"/>
        <v>1.9614467790297916E-3</v>
      </c>
      <c r="CC96">
        <f t="shared" si="148"/>
        <v>1.895948919028076E-3</v>
      </c>
      <c r="CD96">
        <f t="shared" si="148"/>
        <v>1.8335421550840396E-3</v>
      </c>
      <c r="CE96">
        <f t="shared" si="148"/>
        <v>1.7740303784181508E-3</v>
      </c>
      <c r="CF96">
        <f t="shared" si="149"/>
        <v>1.7172335064223009E-3</v>
      </c>
      <c r="CG96">
        <f t="shared" si="149"/>
        <v>1.6629858522564207E-3</v>
      </c>
      <c r="CH96">
        <f t="shared" si="149"/>
        <v>1.611134695089984E-3</v>
      </c>
      <c r="CI96">
        <f t="shared" si="149"/>
        <v>1.5615390218681054E-3</v>
      </c>
      <c r="CJ96">
        <f t="shared" si="149"/>
        <v>1.5140684163543702E-3</v>
      </c>
      <c r="CK96">
        <f t="shared" si="149"/>
        <v>1.4686020751535176E-3</v>
      </c>
      <c r="CL96">
        <f t="shared" si="149"/>
        <v>1.4250279336403436E-3</v>
      </c>
      <c r="CM96">
        <f t="shared" si="149"/>
        <v>1.3832418873656951E-3</v>
      </c>
      <c r="CN96">
        <f t="shared" si="149"/>
        <v>1.3431470966917851E-3</v>
      </c>
      <c r="CO96">
        <f t="shared" si="149"/>
        <v>1.304653364217509E-3</v>
      </c>
      <c r="CP96">
        <f t="shared" si="150"/>
        <v>1.2676765760609617E-3</v>
      </c>
      <c r="CQ96">
        <f t="shared" si="150"/>
        <v>1.2321381993270534E-3</v>
      </c>
      <c r="CR96">
        <f t="shared" si="150"/>
        <v>7.9318593738151883E-4</v>
      </c>
      <c r="CS96">
        <f t="shared" si="150"/>
        <v>5.1511519167332567E-4</v>
      </c>
      <c r="CT96">
        <f t="shared" si="150"/>
        <v>3.5668762595857643E-4</v>
      </c>
      <c r="CU96">
        <f t="shared" si="150"/>
        <v>2.4809851745270577E-4</v>
      </c>
      <c r="CV96">
        <f t="shared" si="150"/>
        <v>1.6937984129657125E-4</v>
      </c>
      <c r="CW96">
        <f t="shared" si="150"/>
        <v>1.1132644151592622E-4</v>
      </c>
      <c r="CX96">
        <f t="shared" si="150"/>
        <v>6.874210208353657E-5</v>
      </c>
      <c r="CY96">
        <f t="shared" si="150"/>
        <v>3.8327740127593281E-5</v>
      </c>
      <c r="CZ96">
        <f t="shared" si="151"/>
        <v>1.7819497962281456E-5</v>
      </c>
      <c r="DA96">
        <f t="shared" si="151"/>
        <v>5.5754125259710865E-6</v>
      </c>
      <c r="DB96">
        <f t="shared" si="151"/>
        <v>3.5410797605866063E-7</v>
      </c>
      <c r="DC96">
        <f t="shared" si="151"/>
        <v>0</v>
      </c>
      <c r="DD96">
        <f t="shared" si="151"/>
        <v>0</v>
      </c>
      <c r="DE96">
        <f t="shared" si="151"/>
        <v>0</v>
      </c>
      <c r="DF96">
        <f t="shared" si="151"/>
        <v>0</v>
      </c>
      <c r="DG96">
        <f t="shared" si="151"/>
        <v>0</v>
      </c>
      <c r="DH96">
        <f t="shared" si="151"/>
        <v>0</v>
      </c>
      <c r="DI96">
        <f t="shared" si="151"/>
        <v>0</v>
      </c>
      <c r="DJ96">
        <f t="shared" si="152"/>
        <v>0</v>
      </c>
      <c r="DK96">
        <f t="shared" si="152"/>
        <v>0</v>
      </c>
      <c r="DL96">
        <f t="shared" si="152"/>
        <v>0</v>
      </c>
      <c r="DM96">
        <f t="shared" si="152"/>
        <v>0</v>
      </c>
      <c r="DN96">
        <f t="shared" si="152"/>
        <v>0</v>
      </c>
      <c r="DO96">
        <f t="shared" si="152"/>
        <v>0</v>
      </c>
      <c r="DP96">
        <f t="shared" si="152"/>
        <v>0</v>
      </c>
      <c r="DQ96">
        <f t="shared" si="152"/>
        <v>0</v>
      </c>
      <c r="DR96">
        <f t="shared" si="152"/>
        <v>0</v>
      </c>
      <c r="DS96">
        <f t="shared" si="152"/>
        <v>0</v>
      </c>
      <c r="DT96">
        <f t="shared" si="153"/>
        <v>0</v>
      </c>
      <c r="DU96">
        <f t="shared" si="153"/>
        <v>0</v>
      </c>
      <c r="DV96">
        <f t="shared" si="153"/>
        <v>0</v>
      </c>
      <c r="DW96">
        <f t="shared" si="153"/>
        <v>0</v>
      </c>
      <c r="DX96">
        <f t="shared" si="153"/>
        <v>0</v>
      </c>
      <c r="DY96">
        <f t="shared" si="153"/>
        <v>0</v>
      </c>
      <c r="DZ96">
        <f t="shared" si="153"/>
        <v>0</v>
      </c>
      <c r="EA96">
        <f t="shared" si="153"/>
        <v>0</v>
      </c>
      <c r="EB96">
        <f t="shared" si="153"/>
        <v>0</v>
      </c>
      <c r="EC96">
        <f t="shared" si="153"/>
        <v>0</v>
      </c>
      <c r="ED96">
        <f t="shared" si="154"/>
        <v>0</v>
      </c>
      <c r="EE96">
        <f t="shared" si="154"/>
        <v>0</v>
      </c>
      <c r="EF96">
        <f t="shared" si="154"/>
        <v>0</v>
      </c>
      <c r="EG96">
        <f t="shared" si="154"/>
        <v>0</v>
      </c>
      <c r="EH96">
        <f t="shared" si="154"/>
        <v>0</v>
      </c>
      <c r="EI96">
        <f t="shared" si="154"/>
        <v>0</v>
      </c>
      <c r="EJ96">
        <f t="shared" si="154"/>
        <v>0</v>
      </c>
      <c r="EK96">
        <f t="shared" si="154"/>
        <v>0</v>
      </c>
      <c r="EL96">
        <f t="shared" si="154"/>
        <v>0</v>
      </c>
      <c r="EM96">
        <f t="shared" si="154"/>
        <v>0</v>
      </c>
      <c r="EN96">
        <f t="shared" si="155"/>
        <v>0</v>
      </c>
      <c r="EO96">
        <f t="shared" si="155"/>
        <v>0</v>
      </c>
      <c r="EP96">
        <f t="shared" si="155"/>
        <v>0</v>
      </c>
      <c r="EQ96">
        <f t="shared" si="155"/>
        <v>0</v>
      </c>
      <c r="ER96">
        <f t="shared" si="155"/>
        <v>0</v>
      </c>
      <c r="ES96">
        <f t="shared" si="155"/>
        <v>0</v>
      </c>
      <c r="ET96">
        <f t="shared" si="155"/>
        <v>0</v>
      </c>
      <c r="EU96">
        <f t="shared" si="155"/>
        <v>0</v>
      </c>
      <c r="EV96">
        <f t="shared" si="155"/>
        <v>0</v>
      </c>
      <c r="EW96">
        <f t="shared" si="155"/>
        <v>0</v>
      </c>
      <c r="EX96">
        <f t="shared" si="155"/>
        <v>0</v>
      </c>
      <c r="EZ96">
        <f t="shared" si="110"/>
        <v>0.8779983301206078</v>
      </c>
      <c r="FB96">
        <f t="shared" si="108"/>
        <v>1.1309917651108725E-2</v>
      </c>
      <c r="FC96">
        <f t="shared" si="109"/>
        <v>0.24857005692018058</v>
      </c>
    </row>
    <row r="97" spans="1:159" x14ac:dyDescent="0.25">
      <c r="A97">
        <v>750</v>
      </c>
      <c r="B97" s="19">
        <f>'Input spectra'!Y96</f>
        <v>4.5837641575974503E-2</v>
      </c>
      <c r="C97">
        <f>'Input spectra'!D96</f>
        <v>0</v>
      </c>
      <c r="D97">
        <f t="shared" si="141"/>
        <v>2.0653927966864227E-2</v>
      </c>
      <c r="E97">
        <f t="shared" si="141"/>
        <v>2.0409746343242469E-2</v>
      </c>
      <c r="F97">
        <f t="shared" si="141"/>
        <v>2.0167366165287449E-2</v>
      </c>
      <c r="G97">
        <f t="shared" si="141"/>
        <v>1.9926776063007287E-2</v>
      </c>
      <c r="H97">
        <f t="shared" si="141"/>
        <v>1.968796473272932E-2</v>
      </c>
      <c r="I97">
        <f t="shared" si="141"/>
        <v>1.9450920936731356E-2</v>
      </c>
      <c r="J97">
        <f t="shared" si="141"/>
        <v>1.9215633502874845E-2</v>
      </c>
      <c r="K97">
        <f t="shared" si="141"/>
        <v>1.8982091324240054E-2</v>
      </c>
      <c r="L97">
        <f t="shared" si="141"/>
        <v>1.8750283358763203E-2</v>
      </c>
      <c r="M97">
        <f t="shared" si="141"/>
        <v>1.8520198628875564E-2</v>
      </c>
      <c r="N97">
        <f t="shared" si="142"/>
        <v>1.8291826221144489E-2</v>
      </c>
      <c r="O97">
        <f t="shared" si="142"/>
        <v>1.8065155285916366E-2</v>
      </c>
      <c r="P97">
        <f t="shared" si="142"/>
        <v>1.7840175036961555E-2</v>
      </c>
      <c r="Q97">
        <f t="shared" si="142"/>
        <v>1.7616874751121159E-2</v>
      </c>
      <c r="R97">
        <f t="shared" si="142"/>
        <v>1.7395243767955742E-2</v>
      </c>
      <c r="S97">
        <f t="shared" si="142"/>
        <v>1.717527148939595E-2</v>
      </c>
      <c r="T97">
        <f t="shared" si="142"/>
        <v>1.6956947379394995E-2</v>
      </c>
      <c r="U97">
        <f t="shared" si="142"/>
        <v>1.6740260963583008E-2</v>
      </c>
      <c r="V97">
        <f t="shared" si="142"/>
        <v>1.6525201828923287E-2</v>
      </c>
      <c r="W97">
        <f t="shared" si="142"/>
        <v>1.6311759623370368E-2</v>
      </c>
      <c r="X97">
        <f t="shared" si="143"/>
        <v>1.6099924055529954E-2</v>
      </c>
      <c r="Y97">
        <f t="shared" si="143"/>
        <v>1.5889684894320681E-2</v>
      </c>
      <c r="Z97">
        <f t="shared" si="143"/>
        <v>1.5681031968637699E-2</v>
      </c>
      <c r="AA97">
        <f t="shared" si="143"/>
        <v>1.5473955167018084E-2</v>
      </c>
      <c r="AB97">
        <f t="shared" si="143"/>
        <v>1.5268444437308038E-2</v>
      </c>
      <c r="AC97">
        <f t="shared" si="143"/>
        <v>1.5064489786331904E-2</v>
      </c>
      <c r="AD97">
        <f t="shared" si="143"/>
        <v>1.4862081279562952E-2</v>
      </c>
      <c r="AE97">
        <f t="shared" si="143"/>
        <v>1.4661209040795951E-2</v>
      </c>
      <c r="AF97">
        <f t="shared" si="143"/>
        <v>1.4461863251821517E-2</v>
      </c>
      <c r="AG97">
        <f t="shared" si="143"/>
        <v>1.4264034152102183E-2</v>
      </c>
      <c r="AH97">
        <f t="shared" si="144"/>
        <v>1.4067712038450281E-2</v>
      </c>
      <c r="AI97">
        <f t="shared" si="144"/>
        <v>1.3872887264707512E-2</v>
      </c>
      <c r="AJ97">
        <f t="shared" si="144"/>
        <v>1.3679550241426263E-2</v>
      </c>
      <c r="AK97">
        <f t="shared" si="144"/>
        <v>1.3487691435552642E-2</v>
      </c>
      <c r="AL97">
        <f t="shared" si="144"/>
        <v>1.3297301370111255E-2</v>
      </c>
      <c r="AM97">
        <f t="shared" si="144"/>
        <v>1.3108370623891641E-2</v>
      </c>
      <c r="AN97">
        <f t="shared" si="144"/>
        <v>1.2920889831136435E-2</v>
      </c>
      <c r="AO97">
        <f t="shared" si="144"/>
        <v>1.2734849681231203E-2</v>
      </c>
      <c r="AP97">
        <f t="shared" si="144"/>
        <v>1.2550240918395964E-2</v>
      </c>
      <c r="AQ97">
        <f t="shared" si="144"/>
        <v>1.2367054341378358E-2</v>
      </c>
      <c r="AR97">
        <f t="shared" si="145"/>
        <v>1.2185280803148513E-2</v>
      </c>
      <c r="AS97">
        <f t="shared" si="145"/>
        <v>1.2004911210595527E-2</v>
      </c>
      <c r="AT97">
        <f t="shared" si="145"/>
        <v>1.1825936524225589E-2</v>
      </c>
      <c r="AU97">
        <f t="shared" si="145"/>
        <v>1.1648347757861778E-2</v>
      </c>
      <c r="AV97">
        <f t="shared" si="145"/>
        <v>1.1472135978345441E-2</v>
      </c>
      <c r="AW97">
        <f t="shared" si="145"/>
        <v>1.1297292305239199E-2</v>
      </c>
      <c r="AX97">
        <f t="shared" si="145"/>
        <v>1.004142390105266E-2</v>
      </c>
      <c r="AY97">
        <f t="shared" si="145"/>
        <v>8.5791927140266185E-3</v>
      </c>
      <c r="AZ97">
        <f t="shared" si="145"/>
        <v>7.7220498479331169E-3</v>
      </c>
      <c r="BA97">
        <f t="shared" si="145"/>
        <v>7.0727867743185287E-3</v>
      </c>
      <c r="BB97">
        <f t="shared" si="146"/>
        <v>6.5422865699537999E-3</v>
      </c>
      <c r="BC97">
        <f t="shared" si="146"/>
        <v>6.0919178857566855E-3</v>
      </c>
      <c r="BD97">
        <f t="shared" si="146"/>
        <v>5.7005121232609783E-3</v>
      </c>
      <c r="BE97">
        <f t="shared" si="146"/>
        <v>5.3548723187466325E-3</v>
      </c>
      <c r="BF97">
        <f t="shared" si="146"/>
        <v>5.0460627311646336E-3</v>
      </c>
      <c r="BG97">
        <f t="shared" si="146"/>
        <v>4.7676747817751502E-3</v>
      </c>
      <c r="BH97">
        <f t="shared" si="146"/>
        <v>4.5149138304806172E-3</v>
      </c>
      <c r="BI97">
        <f t="shared" si="146"/>
        <v>4.2840748535270326E-3</v>
      </c>
      <c r="BJ97">
        <f t="shared" si="146"/>
        <v>4.0722209737176079E-3</v>
      </c>
      <c r="BK97">
        <f t="shared" si="146"/>
        <v>3.87697589630011E-3</v>
      </c>
      <c r="BL97">
        <f t="shared" si="147"/>
        <v>3.696384161627451E-3</v>
      </c>
      <c r="BM97">
        <f t="shared" si="147"/>
        <v>3.5288137474629622E-3</v>
      </c>
      <c r="BN97">
        <f t="shared" si="147"/>
        <v>3.3728861878584266E-3</v>
      </c>
      <c r="BO97">
        <f t="shared" si="147"/>
        <v>3.227425180649703E-3</v>
      </c>
      <c r="BP97">
        <f t="shared" si="147"/>
        <v>3.0914179796865549E-3</v>
      </c>
      <c r="BQ97">
        <f t="shared" si="147"/>
        <v>2.9639858503762075E-3</v>
      </c>
      <c r="BR97">
        <f t="shared" si="147"/>
        <v>2.844361091718877E-3</v>
      </c>
      <c r="BS97">
        <f t="shared" si="147"/>
        <v>2.7318689080078544E-3</v>
      </c>
      <c r="BT97">
        <f t="shared" si="147"/>
        <v>2.6259129237641032E-3</v>
      </c>
      <c r="BU97">
        <f t="shared" si="147"/>
        <v>2.5259634775562693E-3</v>
      </c>
      <c r="BV97">
        <f t="shared" si="148"/>
        <v>2.4315480645900537E-3</v>
      </c>
      <c r="BW97">
        <f t="shared" si="148"/>
        <v>2.3422434614557316E-3</v>
      </c>
      <c r="BX97">
        <f t="shared" si="148"/>
        <v>2.2576691825610343E-3</v>
      </c>
      <c r="BY97">
        <f t="shared" si="148"/>
        <v>2.1774820015857655E-3</v>
      </c>
      <c r="BZ97">
        <f t="shared" si="148"/>
        <v>2.1013713326535921E-3</v>
      </c>
      <c r="CA97">
        <f t="shared" si="148"/>
        <v>2.0290553114371375E-3</v>
      </c>
      <c r="CB97">
        <f t="shared" si="148"/>
        <v>1.9602774505963383E-3</v>
      </c>
      <c r="CC97">
        <f t="shared" si="148"/>
        <v>1.8948037699098952E-3</v>
      </c>
      <c r="CD97">
        <f t="shared" si="148"/>
        <v>1.8324203213796516E-3</v>
      </c>
      <c r="CE97">
        <f t="shared" si="148"/>
        <v>1.772931045020888E-3</v>
      </c>
      <c r="CF97">
        <f t="shared" si="149"/>
        <v>1.7161559031158918E-3</v>
      </c>
      <c r="CG97">
        <f t="shared" si="149"/>
        <v>1.6619292502180003E-3</v>
      </c>
      <c r="CH97">
        <f t="shared" si="149"/>
        <v>1.6100984037482056E-3</v>
      </c>
      <c r="CI97">
        <f t="shared" si="149"/>
        <v>1.5605223860719576E-3</v>
      </c>
      <c r="CJ97">
        <f t="shared" si="149"/>
        <v>1.5130708138148747E-3</v>
      </c>
      <c r="CK97">
        <f t="shared" si="149"/>
        <v>1.4676229141259221E-3</v>
      </c>
      <c r="CL97">
        <f t="shared" si="149"/>
        <v>1.4240666508189754E-3</v>
      </c>
      <c r="CM97">
        <f t="shared" si="149"/>
        <v>1.3822979459674517E-3</v>
      </c>
      <c r="CN97">
        <f t="shared" si="149"/>
        <v>1.3422199847074497E-3</v>
      </c>
      <c r="CO97">
        <f t="shared" si="149"/>
        <v>1.3037425928128007E-3</v>
      </c>
      <c r="CP97">
        <f t="shared" si="150"/>
        <v>1.2667816781115331E-3</v>
      </c>
      <c r="CQ97">
        <f t="shared" si="150"/>
        <v>1.2312587280736309E-3</v>
      </c>
      <c r="CR97">
        <f t="shared" si="150"/>
        <v>7.9261356065854103E-4</v>
      </c>
      <c r="CS97">
        <f t="shared" si="150"/>
        <v>5.1473943670317975E-4</v>
      </c>
      <c r="CT97">
        <f t="shared" si="150"/>
        <v>3.5642464056976427E-4</v>
      </c>
      <c r="CU97">
        <f t="shared" si="150"/>
        <v>2.4791364943087181E-4</v>
      </c>
      <c r="CV97">
        <f t="shared" si="150"/>
        <v>1.6925230163191557E-4</v>
      </c>
      <c r="CW97">
        <f t="shared" si="150"/>
        <v>1.1124174204957729E-4</v>
      </c>
      <c r="CX97">
        <f t="shared" si="150"/>
        <v>6.8689262693822403E-5</v>
      </c>
      <c r="CY97">
        <f t="shared" si="150"/>
        <v>3.8297978572984908E-5</v>
      </c>
      <c r="CZ97">
        <f t="shared" si="151"/>
        <v>1.7805521380634795E-5</v>
      </c>
      <c r="DA97">
        <f t="shared" si="151"/>
        <v>5.5709957824748626E-6</v>
      </c>
      <c r="DB97">
        <f t="shared" si="151"/>
        <v>3.538246816681422E-7</v>
      </c>
      <c r="DC97">
        <f t="shared" si="151"/>
        <v>0</v>
      </c>
      <c r="DD97">
        <f t="shared" si="151"/>
        <v>0</v>
      </c>
      <c r="DE97">
        <f t="shared" si="151"/>
        <v>0</v>
      </c>
      <c r="DF97">
        <f t="shared" si="151"/>
        <v>0</v>
      </c>
      <c r="DG97">
        <f t="shared" si="151"/>
        <v>0</v>
      </c>
      <c r="DH97">
        <f t="shared" si="151"/>
        <v>0</v>
      </c>
      <c r="DI97">
        <f t="shared" si="151"/>
        <v>0</v>
      </c>
      <c r="DJ97">
        <f t="shared" si="152"/>
        <v>0</v>
      </c>
      <c r="DK97">
        <f t="shared" si="152"/>
        <v>0</v>
      </c>
      <c r="DL97">
        <f t="shared" si="152"/>
        <v>0</v>
      </c>
      <c r="DM97">
        <f t="shared" si="152"/>
        <v>0</v>
      </c>
      <c r="DN97">
        <f t="shared" si="152"/>
        <v>0</v>
      </c>
      <c r="DO97">
        <f t="shared" si="152"/>
        <v>0</v>
      </c>
      <c r="DP97">
        <f t="shared" si="152"/>
        <v>0</v>
      </c>
      <c r="DQ97">
        <f t="shared" si="152"/>
        <v>0</v>
      </c>
      <c r="DR97">
        <f t="shared" si="152"/>
        <v>0</v>
      </c>
      <c r="DS97">
        <f t="shared" si="152"/>
        <v>0</v>
      </c>
      <c r="DT97">
        <f t="shared" si="153"/>
        <v>0</v>
      </c>
      <c r="DU97">
        <f t="shared" si="153"/>
        <v>0</v>
      </c>
      <c r="DV97">
        <f t="shared" si="153"/>
        <v>0</v>
      </c>
      <c r="DW97">
        <f t="shared" si="153"/>
        <v>0</v>
      </c>
      <c r="DX97">
        <f t="shared" si="153"/>
        <v>0</v>
      </c>
      <c r="DY97">
        <f t="shared" si="153"/>
        <v>0</v>
      </c>
      <c r="DZ97">
        <f t="shared" si="153"/>
        <v>0</v>
      </c>
      <c r="EA97">
        <f t="shared" si="153"/>
        <v>0</v>
      </c>
      <c r="EB97">
        <f t="shared" si="153"/>
        <v>0</v>
      </c>
      <c r="EC97">
        <f t="shared" si="153"/>
        <v>0</v>
      </c>
      <c r="ED97">
        <f t="shared" si="154"/>
        <v>0</v>
      </c>
      <c r="EE97">
        <f t="shared" si="154"/>
        <v>0</v>
      </c>
      <c r="EF97">
        <f t="shared" si="154"/>
        <v>0</v>
      </c>
      <c r="EG97">
        <f t="shared" si="154"/>
        <v>0</v>
      </c>
      <c r="EH97">
        <f t="shared" si="154"/>
        <v>0</v>
      </c>
      <c r="EI97">
        <f t="shared" si="154"/>
        <v>0</v>
      </c>
      <c r="EJ97">
        <f t="shared" si="154"/>
        <v>0</v>
      </c>
      <c r="EK97">
        <f t="shared" si="154"/>
        <v>0</v>
      </c>
      <c r="EL97">
        <f t="shared" si="154"/>
        <v>0</v>
      </c>
      <c r="EM97">
        <f t="shared" si="154"/>
        <v>0</v>
      </c>
      <c r="EN97">
        <f t="shared" si="155"/>
        <v>0</v>
      </c>
      <c r="EO97">
        <f t="shared" si="155"/>
        <v>0</v>
      </c>
      <c r="EP97">
        <f t="shared" si="155"/>
        <v>0</v>
      </c>
      <c r="EQ97">
        <f t="shared" si="155"/>
        <v>0</v>
      </c>
      <c r="ER97">
        <f t="shared" si="155"/>
        <v>0</v>
      </c>
      <c r="ES97">
        <f t="shared" si="155"/>
        <v>0</v>
      </c>
      <c r="ET97">
        <f t="shared" si="155"/>
        <v>0</v>
      </c>
      <c r="EU97">
        <f t="shared" si="155"/>
        <v>0</v>
      </c>
      <c r="EV97">
        <f t="shared" si="155"/>
        <v>0</v>
      </c>
      <c r="EW97">
        <f t="shared" si="155"/>
        <v>0</v>
      </c>
      <c r="EX97">
        <f t="shared" si="155"/>
        <v>0</v>
      </c>
      <c r="EZ97">
        <f t="shared" si="110"/>
        <v>0.87780925254716424</v>
      </c>
      <c r="FB97">
        <f t="shared" si="108"/>
        <v>1.1329089804081038E-2</v>
      </c>
      <c r="FC97">
        <f t="shared" si="109"/>
        <v>0.24856760505023198</v>
      </c>
    </row>
    <row r="98" spans="1:159" x14ac:dyDescent="0.25">
      <c r="A98">
        <v>755</v>
      </c>
      <c r="B98" s="19">
        <f>'Input spectra'!Y97</f>
        <v>4.5916106557167602E-2</v>
      </c>
      <c r="C98">
        <f>'Input spectra'!D97</f>
        <v>0</v>
      </c>
      <c r="D98">
        <f t="shared" si="141"/>
        <v>2.0653927966864227E-2</v>
      </c>
      <c r="E98">
        <f t="shared" si="141"/>
        <v>2.0409586198834456E-2</v>
      </c>
      <c r="F98">
        <f t="shared" si="141"/>
        <v>2.0167049681369374E-2</v>
      </c>
      <c r="G98">
        <f t="shared" si="141"/>
        <v>1.9926307002295324E-2</v>
      </c>
      <c r="H98">
        <f t="shared" si="141"/>
        <v>1.9687346816113338E-2</v>
      </c>
      <c r="I98">
        <f t="shared" si="141"/>
        <v>1.9450157843627729E-2</v>
      </c>
      <c r="J98">
        <f t="shared" si="141"/>
        <v>1.9214728871576728E-2</v>
      </c>
      <c r="K98">
        <f t="shared" si="141"/>
        <v>1.898104875226507E-2</v>
      </c>
      <c r="L98">
        <f t="shared" si="141"/>
        <v>1.8749106403198618E-2</v>
      </c>
      <c r="M98">
        <f t="shared" si="141"/>
        <v>1.8518890806720919E-2</v>
      </c>
      <c r="N98">
        <f t="shared" si="142"/>
        <v>1.8290391009651717E-2</v>
      </c>
      <c r="O98">
        <f t="shared" si="142"/>
        <v>1.8063596122927433E-2</v>
      </c>
      <c r="P98">
        <f t="shared" si="142"/>
        <v>1.7838495321243607E-2</v>
      </c>
      <c r="Q98">
        <f t="shared" si="142"/>
        <v>1.761507784269923E-2</v>
      </c>
      <c r="R98">
        <f t="shared" si="142"/>
        <v>1.7393332988443016E-2</v>
      </c>
      <c r="S98">
        <f t="shared" si="142"/>
        <v>1.7173250122321577E-2</v>
      </c>
      <c r="T98">
        <f t="shared" si="142"/>
        <v>1.6954818670529524E-2</v>
      </c>
      <c r="U98">
        <f t="shared" si="142"/>
        <v>1.6738028121261409E-2</v>
      </c>
      <c r="V98">
        <f t="shared" si="142"/>
        <v>1.652286802436561E-2</v>
      </c>
      <c r="W98">
        <f t="shared" si="142"/>
        <v>1.630932799100002E-2</v>
      </c>
      <c r="X98">
        <f t="shared" si="143"/>
        <v>1.6097397693289651E-2</v>
      </c>
      <c r="Y98">
        <f t="shared" si="143"/>
        <v>1.5887066863986058E-2</v>
      </c>
      <c r="Z98">
        <f t="shared" si="143"/>
        <v>1.5678325296128615E-2</v>
      </c>
      <c r="AA98">
        <f t="shared" si="143"/>
        <v>1.5471162842707612E-2</v>
      </c>
      <c r="AB98">
        <f t="shared" si="143"/>
        <v>1.5265569416329202E-2</v>
      </c>
      <c r="AC98">
        <f t="shared" si="143"/>
        <v>1.5061534988882117E-2</v>
      </c>
      <c r="AD98">
        <f t="shared" si="143"/>
        <v>1.485904959120621E-2</v>
      </c>
      <c r="AE98">
        <f t="shared" si="143"/>
        <v>1.4658103312762806E-2</v>
      </c>
      <c r="AF98">
        <f t="shared" si="143"/>
        <v>1.4458686301306803E-2</v>
      </c>
      <c r="AG98">
        <f t="shared" si="143"/>
        <v>1.426078876256056E-2</v>
      </c>
      <c r="AH98">
        <f t="shared" si="144"/>
        <v>1.4064400959889565E-2</v>
      </c>
      <c r="AI98">
        <f t="shared" si="144"/>
        <v>1.3869513213979841E-2</v>
      </c>
      <c r="AJ98">
        <f t="shared" si="144"/>
        <v>1.367611590251709E-2</v>
      </c>
      <c r="AK98">
        <f t="shared" si="144"/>
        <v>1.3484199459867598E-2</v>
      </c>
      <c r="AL98">
        <f t="shared" si="144"/>
        <v>1.329375437676085E-2</v>
      </c>
      <c r="AM98">
        <f t="shared" si="144"/>
        <v>1.3104771199973877E-2</v>
      </c>
      <c r="AN98">
        <f t="shared" si="144"/>
        <v>1.2917240532017283E-2</v>
      </c>
      <c r="AO98">
        <f t="shared" si="144"/>
        <v>1.2731153030823016E-2</v>
      </c>
      <c r="AP98">
        <f t="shared" si="144"/>
        <v>1.2546499409433804E-2</v>
      </c>
      <c r="AQ98">
        <f t="shared" si="144"/>
        <v>1.2363270435694249E-2</v>
      </c>
      <c r="AR98">
        <f t="shared" si="145"/>
        <v>1.2181456931943661E-2</v>
      </c>
      <c r="AS98">
        <f t="shared" si="145"/>
        <v>1.20010497747105E-2</v>
      </c>
      <c r="AT98">
        <f t="shared" si="145"/>
        <v>1.1822039894408474E-2</v>
      </c>
      <c r="AU98">
        <f t="shared" si="145"/>
        <v>1.1644418275034337E-2</v>
      </c>
      <c r="AV98">
        <f t="shared" si="145"/>
        <v>1.1468175953867262E-2</v>
      </c>
      <c r="AW98">
        <f t="shared" si="145"/>
        <v>1.1293304021169877E-2</v>
      </c>
      <c r="AX98">
        <f t="shared" si="145"/>
        <v>1.0037800214424037E-2</v>
      </c>
      <c r="AY98">
        <f t="shared" si="145"/>
        <v>8.5760294162352049E-3</v>
      </c>
      <c r="AZ98">
        <f t="shared" si="145"/>
        <v>7.7191420251756767E-3</v>
      </c>
      <c r="BA98">
        <f t="shared" si="145"/>
        <v>7.0700679632160765E-3</v>
      </c>
      <c r="BB98">
        <f t="shared" si="146"/>
        <v>6.5397203714151588E-3</v>
      </c>
      <c r="BC98">
        <f t="shared" si="146"/>
        <v>6.0894805621289072E-3</v>
      </c>
      <c r="BD98">
        <f t="shared" si="146"/>
        <v>5.6981866867050895E-3</v>
      </c>
      <c r="BE98">
        <f t="shared" si="146"/>
        <v>5.3526458809611821E-3</v>
      </c>
      <c r="BF98">
        <f t="shared" si="146"/>
        <v>5.0439251122894012E-3</v>
      </c>
      <c r="BG98">
        <f t="shared" si="146"/>
        <v>4.7656177003649472E-3</v>
      </c>
      <c r="BH98">
        <f t="shared" si="146"/>
        <v>4.5129303955557818E-3</v>
      </c>
      <c r="BI98">
        <f t="shared" si="146"/>
        <v>4.2821592277801209E-3</v>
      </c>
      <c r="BJ98">
        <f t="shared" si="146"/>
        <v>4.0703681402546833E-3</v>
      </c>
      <c r="BK98">
        <f t="shared" si="146"/>
        <v>3.8751814913254605E-3</v>
      </c>
      <c r="BL98">
        <f t="shared" si="147"/>
        <v>3.6946443509198817E-3</v>
      </c>
      <c r="BM98">
        <f t="shared" si="147"/>
        <v>3.5271251329549668E-3</v>
      </c>
      <c r="BN98">
        <f t="shared" si="147"/>
        <v>3.3712457355187324E-3</v>
      </c>
      <c r="BO98">
        <f t="shared" si="147"/>
        <v>3.2258301638205828E-3</v>
      </c>
      <c r="BP98">
        <f t="shared" si="147"/>
        <v>3.0898659338758848E-3</v>
      </c>
      <c r="BQ98">
        <f t="shared" si="147"/>
        <v>2.962474536699824E-3</v>
      </c>
      <c r="BR98">
        <f t="shared" si="147"/>
        <v>2.8428884669838973E-3</v>
      </c>
      <c r="BS98">
        <f t="shared" si="147"/>
        <v>2.7304330999694281E-3</v>
      </c>
      <c r="BT98">
        <f t="shared" si="147"/>
        <v>2.624512210465329E-3</v>
      </c>
      <c r="BU98">
        <f t="shared" si="147"/>
        <v>2.5245962699288423E-3</v>
      </c>
      <c r="BV98">
        <f t="shared" si="148"/>
        <v>2.4302128916866214E-3</v>
      </c>
      <c r="BW98">
        <f t="shared" si="148"/>
        <v>2.3409389578268633E-3</v>
      </c>
      <c r="BX98">
        <f t="shared" si="148"/>
        <v>2.2563940773952791E-3</v>
      </c>
      <c r="BY98">
        <f t="shared" si="148"/>
        <v>2.1762351093108797E-3</v>
      </c>
      <c r="BZ98">
        <f t="shared" si="148"/>
        <v>2.1001515447576962E-3</v>
      </c>
      <c r="CA98">
        <f t="shared" si="148"/>
        <v>2.02786158931539E-3</v>
      </c>
      <c r="CB98">
        <f t="shared" si="148"/>
        <v>1.9591088192651481E-3</v>
      </c>
      <c r="CC98">
        <f t="shared" si="148"/>
        <v>1.8936593124593501E-3</v>
      </c>
      <c r="CD98">
        <f t="shared" si="148"/>
        <v>1.8312991740575535E-3</v>
      </c>
      <c r="CE98">
        <f t="shared" si="148"/>
        <v>1.7718323928599424E-3</v>
      </c>
      <c r="CF98">
        <f t="shared" si="149"/>
        <v>1.7150789760302083E-3</v>
      </c>
      <c r="CG98">
        <f t="shared" si="149"/>
        <v>1.6608733195069205E-3</v>
      </c>
      <c r="CH98">
        <f t="shared" si="149"/>
        <v>1.6090627789551335E-3</v>
      </c>
      <c r="CI98">
        <f t="shared" si="149"/>
        <v>1.5595064121538219E-3</v>
      </c>
      <c r="CJ98">
        <f t="shared" si="149"/>
        <v>1.5120738685843998E-3</v>
      </c>
      <c r="CK98">
        <f t="shared" si="149"/>
        <v>1.4666444059343369E-3</v>
      </c>
      <c r="CL98">
        <f t="shared" si="149"/>
        <v>1.423106016451327E-3</v>
      </c>
      <c r="CM98">
        <f t="shared" si="149"/>
        <v>1.3813546487265124E-3</v>
      </c>
      <c r="CN98">
        <f t="shared" si="149"/>
        <v>1.3412935126654074E-3</v>
      </c>
      <c r="CO98">
        <f t="shared" si="149"/>
        <v>1.3028324572126482E-3</v>
      </c>
      <c r="CP98">
        <f t="shared" si="150"/>
        <v>1.2658874119023736E-3</v>
      </c>
      <c r="CQ98">
        <f t="shared" si="150"/>
        <v>1.2303798845660955E-3</v>
      </c>
      <c r="CR98">
        <f t="shared" si="150"/>
        <v>7.9204159697253006E-4</v>
      </c>
      <c r="CS98">
        <f t="shared" si="150"/>
        <v>5.1436395583055641E-4</v>
      </c>
      <c r="CT98">
        <f t="shared" si="150"/>
        <v>3.5616184907978632E-4</v>
      </c>
      <c r="CU98">
        <f t="shared" si="150"/>
        <v>2.4772891916151585E-4</v>
      </c>
      <c r="CV98">
        <f t="shared" si="150"/>
        <v>1.6912485800210073E-4</v>
      </c>
      <c r="CW98">
        <f t="shared" si="150"/>
        <v>1.1115710702433969E-4</v>
      </c>
      <c r="CX98">
        <f t="shared" si="150"/>
        <v>6.8636463919699353E-5</v>
      </c>
      <c r="CY98">
        <f t="shared" si="150"/>
        <v>3.8268240128273724E-5</v>
      </c>
      <c r="CZ98">
        <f t="shared" si="151"/>
        <v>1.7791555761408922E-5</v>
      </c>
      <c r="DA98">
        <f t="shared" si="151"/>
        <v>5.566582537844966E-6</v>
      </c>
      <c r="DB98">
        <f t="shared" si="151"/>
        <v>3.5354161391954453E-7</v>
      </c>
      <c r="DC98">
        <f t="shared" si="151"/>
        <v>0</v>
      </c>
      <c r="DD98">
        <f t="shared" si="151"/>
        <v>0</v>
      </c>
      <c r="DE98">
        <f t="shared" si="151"/>
        <v>0</v>
      </c>
      <c r="DF98">
        <f t="shared" si="151"/>
        <v>0</v>
      </c>
      <c r="DG98">
        <f t="shared" si="151"/>
        <v>0</v>
      </c>
      <c r="DH98">
        <f t="shared" si="151"/>
        <v>0</v>
      </c>
      <c r="DI98">
        <f t="shared" si="151"/>
        <v>0</v>
      </c>
      <c r="DJ98">
        <f t="shared" si="152"/>
        <v>0</v>
      </c>
      <c r="DK98">
        <f t="shared" si="152"/>
        <v>0</v>
      </c>
      <c r="DL98">
        <f t="shared" si="152"/>
        <v>0</v>
      </c>
      <c r="DM98">
        <f t="shared" si="152"/>
        <v>0</v>
      </c>
      <c r="DN98">
        <f t="shared" si="152"/>
        <v>0</v>
      </c>
      <c r="DO98">
        <f t="shared" si="152"/>
        <v>0</v>
      </c>
      <c r="DP98">
        <f t="shared" si="152"/>
        <v>0</v>
      </c>
      <c r="DQ98">
        <f t="shared" si="152"/>
        <v>0</v>
      </c>
      <c r="DR98">
        <f t="shared" si="152"/>
        <v>0</v>
      </c>
      <c r="DS98">
        <f t="shared" si="152"/>
        <v>0</v>
      </c>
      <c r="DT98">
        <f t="shared" si="153"/>
        <v>0</v>
      </c>
      <c r="DU98">
        <f t="shared" si="153"/>
        <v>0</v>
      </c>
      <c r="DV98">
        <f t="shared" si="153"/>
        <v>0</v>
      </c>
      <c r="DW98">
        <f t="shared" si="153"/>
        <v>0</v>
      </c>
      <c r="DX98">
        <f t="shared" si="153"/>
        <v>0</v>
      </c>
      <c r="DY98">
        <f t="shared" si="153"/>
        <v>0</v>
      </c>
      <c r="DZ98">
        <f t="shared" si="153"/>
        <v>0</v>
      </c>
      <c r="EA98">
        <f t="shared" si="153"/>
        <v>0</v>
      </c>
      <c r="EB98">
        <f t="shared" si="153"/>
        <v>0</v>
      </c>
      <c r="EC98">
        <f t="shared" si="153"/>
        <v>0</v>
      </c>
      <c r="ED98">
        <f t="shared" si="154"/>
        <v>0</v>
      </c>
      <c r="EE98">
        <f t="shared" si="154"/>
        <v>0</v>
      </c>
      <c r="EF98">
        <f t="shared" si="154"/>
        <v>0</v>
      </c>
      <c r="EG98">
        <f t="shared" si="154"/>
        <v>0</v>
      </c>
      <c r="EH98">
        <f t="shared" si="154"/>
        <v>0</v>
      </c>
      <c r="EI98">
        <f t="shared" si="154"/>
        <v>0</v>
      </c>
      <c r="EJ98">
        <f t="shared" si="154"/>
        <v>0</v>
      </c>
      <c r="EK98">
        <f t="shared" si="154"/>
        <v>0</v>
      </c>
      <c r="EL98">
        <f t="shared" si="154"/>
        <v>0</v>
      </c>
      <c r="EM98">
        <f t="shared" si="154"/>
        <v>0</v>
      </c>
      <c r="EN98">
        <f t="shared" si="155"/>
        <v>0</v>
      </c>
      <c r="EO98">
        <f t="shared" si="155"/>
        <v>0</v>
      </c>
      <c r="EP98">
        <f t="shared" si="155"/>
        <v>0</v>
      </c>
      <c r="EQ98">
        <f t="shared" si="155"/>
        <v>0</v>
      </c>
      <c r="ER98">
        <f t="shared" si="155"/>
        <v>0</v>
      </c>
      <c r="ES98">
        <f t="shared" si="155"/>
        <v>0</v>
      </c>
      <c r="ET98">
        <f t="shared" si="155"/>
        <v>0</v>
      </c>
      <c r="EU98">
        <f t="shared" si="155"/>
        <v>0</v>
      </c>
      <c r="EV98">
        <f t="shared" si="155"/>
        <v>0</v>
      </c>
      <c r="EW98">
        <f t="shared" si="155"/>
        <v>0</v>
      </c>
      <c r="EX98">
        <f t="shared" si="155"/>
        <v>0</v>
      </c>
      <c r="EZ98">
        <f t="shared" si="110"/>
        <v>0.8776202383191849</v>
      </c>
      <c r="FB98">
        <f t="shared" si="108"/>
        <v>1.1348261204896737E-2</v>
      </c>
      <c r="FC98">
        <f t="shared" si="109"/>
        <v>0.24856515318083502</v>
      </c>
    </row>
    <row r="99" spans="1:159" x14ac:dyDescent="0.25">
      <c r="A99">
        <v>760</v>
      </c>
      <c r="B99" s="19">
        <f>'Input spectra'!Y98</f>
        <v>4.58955859019557E-2</v>
      </c>
      <c r="C99">
        <f>'Input spectra'!D98</f>
        <v>0</v>
      </c>
      <c r="D99">
        <f t="shared" si="141"/>
        <v>2.0653927966864227E-2</v>
      </c>
      <c r="E99">
        <f t="shared" si="141"/>
        <v>2.0409628080685568E-2</v>
      </c>
      <c r="F99">
        <f t="shared" si="141"/>
        <v>2.016713244975385E-2</v>
      </c>
      <c r="G99">
        <f t="shared" si="141"/>
        <v>1.9926429672935609E-2</v>
      </c>
      <c r="H99">
        <f t="shared" si="141"/>
        <v>1.9687508415678984E-2</v>
      </c>
      <c r="I99">
        <f t="shared" si="141"/>
        <v>1.9450357409642998E-2</v>
      </c>
      <c r="J99">
        <f t="shared" si="141"/>
        <v>1.9214965452328862E-2</v>
      </c>
      <c r="K99">
        <f t="shared" si="141"/>
        <v>1.8981321406713235E-2</v>
      </c>
      <c r="L99">
        <f t="shared" si="141"/>
        <v>1.8749414200883524E-2</v>
      </c>
      <c r="M99">
        <f t="shared" si="141"/>
        <v>1.8519232827675067E-2</v>
      </c>
      <c r="N99">
        <f t="shared" si="142"/>
        <v>1.8290766344310358E-2</v>
      </c>
      <c r="O99">
        <f t="shared" si="142"/>
        <v>1.8064003872040137E-2</v>
      </c>
      <c r="P99">
        <f t="shared" si="142"/>
        <v>1.783893459578649E-2</v>
      </c>
      <c r="Q99">
        <f t="shared" si="142"/>
        <v>1.7615547763787834E-2</v>
      </c>
      <c r="R99">
        <f t="shared" si="142"/>
        <v>1.7393832687245821E-2</v>
      </c>
      <c r="S99">
        <f t="shared" si="142"/>
        <v>1.7173778739974162E-2</v>
      </c>
      <c r="T99">
        <f t="shared" si="142"/>
        <v>1.6955375358049338E-2</v>
      </c>
      <c r="U99">
        <f t="shared" si="142"/>
        <v>1.6738612039463186E-2</v>
      </c>
      <c r="V99">
        <f t="shared" si="142"/>
        <v>1.6523478343777393E-2</v>
      </c>
      <c r="W99">
        <f t="shared" si="142"/>
        <v>1.6309963891779824E-2</v>
      </c>
      <c r="X99">
        <f t="shared" si="143"/>
        <v>1.609805836514272E-2</v>
      </c>
      <c r="Y99">
        <f t="shared" si="143"/>
        <v>1.5887751506082754E-2</v>
      </c>
      <c r="Z99">
        <f t="shared" si="143"/>
        <v>1.5679033117022883E-2</v>
      </c>
      <c r="AA99">
        <f t="shared" si="143"/>
        <v>1.5471893060256075E-2</v>
      </c>
      <c r="AB99">
        <f t="shared" si="143"/>
        <v>1.5266321257610835E-2</v>
      </c>
      <c r="AC99">
        <f t="shared" si="143"/>
        <v>1.5062307690118541E-2</v>
      </c>
      <c r="AD99">
        <f t="shared" si="143"/>
        <v>1.485984239768254E-2</v>
      </c>
      <c r="AE99">
        <f t="shared" si="143"/>
        <v>1.465891547874912E-2</v>
      </c>
      <c r="AF99">
        <f t="shared" si="143"/>
        <v>1.4459517089980169E-2</v>
      </c>
      <c r="AG99">
        <f t="shared" si="143"/>
        <v>1.4261637445927655E-2</v>
      </c>
      <c r="AH99">
        <f t="shared" si="144"/>
        <v>1.4065266818709857E-2</v>
      </c>
      <c r="AI99">
        <f t="shared" si="144"/>
        <v>1.3870395537689352E-2</v>
      </c>
      <c r="AJ99">
        <f t="shared" si="144"/>
        <v>1.3677013989152725E-2</v>
      </c>
      <c r="AK99">
        <f t="shared" si="144"/>
        <v>1.3485112615992027E-2</v>
      </c>
      <c r="AL99">
        <f t="shared" si="144"/>
        <v>1.329468191738796E-2</v>
      </c>
      <c r="AM99">
        <f t="shared" si="144"/>
        <v>1.3105712448494775E-2</v>
      </c>
      <c r="AN99">
        <f t="shared" si="144"/>
        <v>1.2918194820126848E-2</v>
      </c>
      <c r="AO99">
        <f t="shared" si="144"/>
        <v>1.2732119698447005E-2</v>
      </c>
      <c r="AP99">
        <f t="shared" si="144"/>
        <v>1.2547477804656489E-2</v>
      </c>
      <c r="AQ99">
        <f t="shared" si="144"/>
        <v>1.2364259914686615E-2</v>
      </c>
      <c r="AR99">
        <f t="shared" si="145"/>
        <v>1.2182456858892129E-2</v>
      </c>
      <c r="AS99">
        <f t="shared" si="145"/>
        <v>1.2002059521746171E-2</v>
      </c>
      <c r="AT99">
        <f t="shared" si="145"/>
        <v>1.1823058841536928E-2</v>
      </c>
      <c r="AU99">
        <f t="shared" si="145"/>
        <v>1.1645445810065939E-2</v>
      </c>
      <c r="AV99">
        <f t="shared" si="145"/>
        <v>1.1469211472347994E-2</v>
      </c>
      <c r="AW99">
        <f t="shared" si="145"/>
        <v>1.1294346926312702E-2</v>
      </c>
      <c r="AX99">
        <f t="shared" si="145"/>
        <v>1.0038747777437462E-2</v>
      </c>
      <c r="AY99">
        <f t="shared" si="145"/>
        <v>8.5768565891146346E-3</v>
      </c>
      <c r="AZ99">
        <f t="shared" si="145"/>
        <v>7.7199023915125245E-3</v>
      </c>
      <c r="BA99">
        <f t="shared" si="145"/>
        <v>7.0707789028506881E-3</v>
      </c>
      <c r="BB99">
        <f t="shared" si="146"/>
        <v>6.540391402574188E-3</v>
      </c>
      <c r="BC99">
        <f t="shared" si="146"/>
        <v>6.0901178921466004E-3</v>
      </c>
      <c r="BD99">
        <f t="shared" si="146"/>
        <v>5.6987947578738827E-3</v>
      </c>
      <c r="BE99">
        <f t="shared" si="146"/>
        <v>5.3532280635626957E-3</v>
      </c>
      <c r="BF99">
        <f t="shared" si="146"/>
        <v>5.0444840683581977E-3</v>
      </c>
      <c r="BG99">
        <f t="shared" si="146"/>
        <v>4.7661555955061238E-3</v>
      </c>
      <c r="BH99">
        <f t="shared" si="146"/>
        <v>4.5134490317713235E-3</v>
      </c>
      <c r="BI99">
        <f t="shared" si="146"/>
        <v>4.2826601315388707E-3</v>
      </c>
      <c r="BJ99">
        <f t="shared" si="146"/>
        <v>4.0708526234885713E-3</v>
      </c>
      <c r="BK99">
        <f t="shared" si="146"/>
        <v>3.8756506951818561E-3</v>
      </c>
      <c r="BL99">
        <f t="shared" si="147"/>
        <v>3.6950992780626509E-3</v>
      </c>
      <c r="BM99">
        <f t="shared" si="147"/>
        <v>3.5275666719937647E-3</v>
      </c>
      <c r="BN99">
        <f t="shared" si="147"/>
        <v>3.3716746798675462E-3</v>
      </c>
      <c r="BO99">
        <f t="shared" si="147"/>
        <v>3.2262472265149138E-3</v>
      </c>
      <c r="BP99">
        <f t="shared" si="147"/>
        <v>3.0902717593945519E-3</v>
      </c>
      <c r="BQ99">
        <f t="shared" si="147"/>
        <v>2.9628697105247431E-3</v>
      </c>
      <c r="BR99">
        <f t="shared" si="147"/>
        <v>2.8432735234232664E-3</v>
      </c>
      <c r="BS99">
        <f t="shared" si="147"/>
        <v>2.7308085286280757E-3</v>
      </c>
      <c r="BT99">
        <f t="shared" si="147"/>
        <v>2.6248784616473221E-3</v>
      </c>
      <c r="BU99">
        <f t="shared" si="147"/>
        <v>2.5249537591874186E-3</v>
      </c>
      <c r="BV99">
        <f t="shared" si="148"/>
        <v>2.4305620036859385E-3</v>
      </c>
      <c r="BW99">
        <f t="shared" si="148"/>
        <v>2.3412800496429298E-3</v>
      </c>
      <c r="BX99">
        <f t="shared" si="148"/>
        <v>2.2567274813558441E-3</v>
      </c>
      <c r="BY99">
        <f t="shared" si="148"/>
        <v>2.1765611354532246E-3</v>
      </c>
      <c r="BZ99">
        <f t="shared" si="148"/>
        <v>2.100470482967417E-3</v>
      </c>
      <c r="CA99">
        <f t="shared" si="148"/>
        <v>2.0281737111970083E-3</v>
      </c>
      <c r="CB99">
        <f t="shared" si="148"/>
        <v>1.9594143797858573E-3</v>
      </c>
      <c r="CC99">
        <f t="shared" si="148"/>
        <v>1.8939585513997232E-3</v>
      </c>
      <c r="CD99">
        <f t="shared" si="148"/>
        <v>1.8315923172970813E-3</v>
      </c>
      <c r="CE99">
        <f t="shared" si="148"/>
        <v>1.7721196535205367E-3</v>
      </c>
      <c r="CF99">
        <f t="shared" si="149"/>
        <v>1.715360555496983E-3</v>
      </c>
      <c r="CG99">
        <f t="shared" si="149"/>
        <v>1.6611494083424523E-3</v>
      </c>
      <c r="CH99">
        <f t="shared" si="149"/>
        <v>1.6093335577208913E-3</v>
      </c>
      <c r="CI99">
        <f t="shared" si="149"/>
        <v>1.5597720521503646E-3</v>
      </c>
      <c r="CJ99">
        <f t="shared" si="149"/>
        <v>1.5123345325202344E-3</v>
      </c>
      <c r="CK99">
        <f t="shared" si="149"/>
        <v>1.4669002485319009E-3</v>
      </c>
      <c r="CL99">
        <f t="shared" si="149"/>
        <v>1.4233571849973754E-3</v>
      </c>
      <c r="CM99">
        <f t="shared" si="149"/>
        <v>1.3816012835731852E-3</v>
      </c>
      <c r="CN99">
        <f t="shared" si="149"/>
        <v>1.3415357476874233E-3</v>
      </c>
      <c r="CO99">
        <f t="shared" si="149"/>
        <v>1.3030704202253499E-3</v>
      </c>
      <c r="CP99">
        <f t="shared" si="150"/>
        <v>1.2661212250447548E-3</v>
      </c>
      <c r="CQ99">
        <f t="shared" si="150"/>
        <v>1.2306096646524168E-3</v>
      </c>
      <c r="CR99">
        <f t="shared" si="150"/>
        <v>7.9219114064349244E-4</v>
      </c>
      <c r="CS99">
        <f t="shared" si="150"/>
        <v>5.1446212749203769E-4</v>
      </c>
      <c r="CT99">
        <f t="shared" si="150"/>
        <v>3.5623055724661856E-4</v>
      </c>
      <c r="CU99">
        <f t="shared" si="150"/>
        <v>2.4777721768666364E-4</v>
      </c>
      <c r="CV99">
        <f t="shared" si="150"/>
        <v>1.6915817859187125E-4</v>
      </c>
      <c r="CW99">
        <f t="shared" si="150"/>
        <v>1.1117923508824183E-4</v>
      </c>
      <c r="CX99">
        <f t="shared" si="150"/>
        <v>6.8650268266765019E-5</v>
      </c>
      <c r="CY99">
        <f t="shared" si="150"/>
        <v>3.8276015282702002E-5</v>
      </c>
      <c r="CZ99">
        <f t="shared" si="151"/>
        <v>1.7795207079847974E-5</v>
      </c>
      <c r="DA99">
        <f t="shared" si="151"/>
        <v>5.5677363796144352E-6</v>
      </c>
      <c r="DB99">
        <f t="shared" si="151"/>
        <v>3.5361562170131947E-7</v>
      </c>
      <c r="DC99">
        <f t="shared" si="151"/>
        <v>0</v>
      </c>
      <c r="DD99">
        <f t="shared" si="151"/>
        <v>0</v>
      </c>
      <c r="DE99">
        <f t="shared" si="151"/>
        <v>0</v>
      </c>
      <c r="DF99">
        <f t="shared" si="151"/>
        <v>0</v>
      </c>
      <c r="DG99">
        <f t="shared" si="151"/>
        <v>0</v>
      </c>
      <c r="DH99">
        <f t="shared" si="151"/>
        <v>0</v>
      </c>
      <c r="DI99">
        <f t="shared" si="151"/>
        <v>0</v>
      </c>
      <c r="DJ99">
        <f t="shared" si="152"/>
        <v>0</v>
      </c>
      <c r="DK99">
        <f t="shared" si="152"/>
        <v>0</v>
      </c>
      <c r="DL99">
        <f t="shared" si="152"/>
        <v>0</v>
      </c>
      <c r="DM99">
        <f t="shared" si="152"/>
        <v>0</v>
      </c>
      <c r="DN99">
        <f t="shared" si="152"/>
        <v>0</v>
      </c>
      <c r="DO99">
        <f t="shared" si="152"/>
        <v>0</v>
      </c>
      <c r="DP99">
        <f t="shared" si="152"/>
        <v>0</v>
      </c>
      <c r="DQ99">
        <f t="shared" si="152"/>
        <v>0</v>
      </c>
      <c r="DR99">
        <f t="shared" si="152"/>
        <v>0</v>
      </c>
      <c r="DS99">
        <f t="shared" si="152"/>
        <v>0</v>
      </c>
      <c r="DT99">
        <f t="shared" si="153"/>
        <v>0</v>
      </c>
      <c r="DU99">
        <f t="shared" si="153"/>
        <v>0</v>
      </c>
      <c r="DV99">
        <f t="shared" si="153"/>
        <v>0</v>
      </c>
      <c r="DW99">
        <f t="shared" si="153"/>
        <v>0</v>
      </c>
      <c r="DX99">
        <f t="shared" si="153"/>
        <v>0</v>
      </c>
      <c r="DY99">
        <f t="shared" si="153"/>
        <v>0</v>
      </c>
      <c r="DZ99">
        <f t="shared" si="153"/>
        <v>0</v>
      </c>
      <c r="EA99">
        <f t="shared" si="153"/>
        <v>0</v>
      </c>
      <c r="EB99">
        <f t="shared" si="153"/>
        <v>0</v>
      </c>
      <c r="EC99">
        <f t="shared" si="153"/>
        <v>0</v>
      </c>
      <c r="ED99">
        <f t="shared" si="154"/>
        <v>0</v>
      </c>
      <c r="EE99">
        <f t="shared" si="154"/>
        <v>0</v>
      </c>
      <c r="EF99">
        <f t="shared" si="154"/>
        <v>0</v>
      </c>
      <c r="EG99">
        <f t="shared" si="154"/>
        <v>0</v>
      </c>
      <c r="EH99">
        <f t="shared" si="154"/>
        <v>0</v>
      </c>
      <c r="EI99">
        <f t="shared" si="154"/>
        <v>0</v>
      </c>
      <c r="EJ99">
        <f t="shared" si="154"/>
        <v>0</v>
      </c>
      <c r="EK99">
        <f t="shared" si="154"/>
        <v>0</v>
      </c>
      <c r="EL99">
        <f t="shared" si="154"/>
        <v>0</v>
      </c>
      <c r="EM99">
        <f t="shared" si="154"/>
        <v>0</v>
      </c>
      <c r="EN99">
        <f t="shared" si="155"/>
        <v>0</v>
      </c>
      <c r="EO99">
        <f t="shared" si="155"/>
        <v>0</v>
      </c>
      <c r="EP99">
        <f t="shared" si="155"/>
        <v>0</v>
      </c>
      <c r="EQ99">
        <f t="shared" si="155"/>
        <v>0</v>
      </c>
      <c r="ER99">
        <f t="shared" si="155"/>
        <v>0</v>
      </c>
      <c r="ES99">
        <f t="shared" si="155"/>
        <v>0</v>
      </c>
      <c r="ET99">
        <f t="shared" si="155"/>
        <v>0</v>
      </c>
      <c r="EU99">
        <f t="shared" si="155"/>
        <v>0</v>
      </c>
      <c r="EV99">
        <f t="shared" si="155"/>
        <v>0</v>
      </c>
      <c r="EW99">
        <f t="shared" si="155"/>
        <v>0</v>
      </c>
      <c r="EX99">
        <f t="shared" si="155"/>
        <v>0</v>
      </c>
      <c r="EZ99">
        <f t="shared" si="110"/>
        <v>0.87766966439298588</v>
      </c>
      <c r="FB99">
        <f t="shared" si="108"/>
        <v>1.1343247452250182E-2</v>
      </c>
      <c r="FC99">
        <f t="shared" si="109"/>
        <v>0.24856579440908166</v>
      </c>
    </row>
    <row r="100" spans="1:159" x14ac:dyDescent="0.25">
      <c r="A100">
        <v>765</v>
      </c>
      <c r="B100" s="19">
        <f>'Input spectra'!Y99</f>
        <v>4.5765568135907701E-2</v>
      </c>
      <c r="C100">
        <f>'Input spectra'!D99</f>
        <v>0</v>
      </c>
      <c r="D100">
        <f t="shared" si="141"/>
        <v>2.0653927966864227E-2</v>
      </c>
      <c r="E100">
        <f t="shared" si="141"/>
        <v>2.0409893443835554E-2</v>
      </c>
      <c r="F100">
        <f t="shared" si="141"/>
        <v>2.0167656873674004E-2</v>
      </c>
      <c r="G100">
        <f t="shared" si="141"/>
        <v>1.9927206925055417E-2</v>
      </c>
      <c r="H100">
        <f t="shared" si="141"/>
        <v>1.9688532332649535E-2</v>
      </c>
      <c r="I100">
        <f t="shared" si="141"/>
        <v>1.9451621896753618E-2</v>
      </c>
      <c r="J100">
        <f t="shared" si="141"/>
        <v>1.9216464482927961E-2</v>
      </c>
      <c r="K100">
        <f t="shared" si="141"/>
        <v>1.8983049021633423E-2</v>
      </c>
      <c r="L100">
        <f t="shared" si="141"/>
        <v>1.8751364507870873E-2</v>
      </c>
      <c r="M100">
        <f t="shared" si="141"/>
        <v>1.852140000082261E-2</v>
      </c>
      <c r="N100">
        <f t="shared" si="142"/>
        <v>1.8293144623495676E-2</v>
      </c>
      <c r="O100">
        <f t="shared" si="142"/>
        <v>1.8066587562367096E-2</v>
      </c>
      <c r="P100">
        <f t="shared" si="142"/>
        <v>1.7841718067031054E-2</v>
      </c>
      <c r="Q100">
        <f t="shared" si="142"/>
        <v>1.761852544984795E-2</v>
      </c>
      <c r="R100">
        <f t="shared" si="142"/>
        <v>1.7396999085595319E-2</v>
      </c>
      <c r="S100">
        <f t="shared" si="142"/>
        <v>1.7177128411120676E-2</v>
      </c>
      <c r="T100">
        <f t="shared" si="142"/>
        <v>1.6958902924996209E-2</v>
      </c>
      <c r="U100">
        <f t="shared" si="142"/>
        <v>1.6742312187175316E-2</v>
      </c>
      <c r="V100">
        <f t="shared" si="142"/>
        <v>1.6527345818651021E-2</v>
      </c>
      <c r="W100">
        <f t="shared" si="142"/>
        <v>1.6313993501116206E-2</v>
      </c>
      <c r="X100">
        <f t="shared" si="143"/>
        <v>1.6102244976625695E-2</v>
      </c>
      <c r="Y100">
        <f t="shared" si="143"/>
        <v>1.5892090047260131E-2</v>
      </c>
      <c r="Z100">
        <f t="shared" si="143"/>
        <v>1.5683518574791687E-2</v>
      </c>
      <c r="AA100">
        <f t="shared" si="143"/>
        <v>1.5476520480351561E-2</v>
      </c>
      <c r="AB100">
        <f t="shared" si="143"/>
        <v>1.5271085744099289E-2</v>
      </c>
      <c r="AC100">
        <f t="shared" si="143"/>
        <v>1.5067204404893814E-2</v>
      </c>
      <c r="AD100">
        <f t="shared" si="143"/>
        <v>1.4864866559966326E-2</v>
      </c>
      <c r="AE100">
        <f t="shared" si="143"/>
        <v>1.4664062364594905E-2</v>
      </c>
      <c r="AF100">
        <f t="shared" si="143"/>
        <v>1.4464782031780865E-2</v>
      </c>
      <c r="AG100">
        <f t="shared" si="143"/>
        <v>1.4267015831926874E-2</v>
      </c>
      <c r="AH100">
        <f t="shared" si="144"/>
        <v>1.4070754092516824E-2</v>
      </c>
      <c r="AI100">
        <f t="shared" si="144"/>
        <v>1.3875987197797384E-2</v>
      </c>
      <c r="AJ100">
        <f t="shared" si="144"/>
        <v>1.3682705588461313E-2</v>
      </c>
      <c r="AK100">
        <f t="shared" si="144"/>
        <v>1.3490899761332449E-2</v>
      </c>
      <c r="AL100">
        <f t="shared" si="144"/>
        <v>1.3300560269052431E-2</v>
      </c>
      <c r="AM100">
        <f t="shared" si="144"/>
        <v>1.3111677719769085E-2</v>
      </c>
      <c r="AN100">
        <f t="shared" si="144"/>
        <v>1.2924242776826494E-2</v>
      </c>
      <c r="AO100">
        <f t="shared" si="144"/>
        <v>1.2738246158456762E-2</v>
      </c>
      <c r="AP100">
        <f t="shared" si="144"/>
        <v>1.2553678637473423E-2</v>
      </c>
      <c r="AQ100">
        <f t="shared" si="144"/>
        <v>1.2370531040966498E-2</v>
      </c>
      <c r="AR100">
        <f t="shared" si="145"/>
        <v>1.2188794249999232E-2</v>
      </c>
      <c r="AS100">
        <f t="shared" si="145"/>
        <v>1.200845919930644E-2</v>
      </c>
      <c r="AT100">
        <f t="shared" si="145"/>
        <v>1.1829516876994477E-2</v>
      </c>
      <c r="AU100">
        <f t="shared" si="145"/>
        <v>1.1651958324242866E-2</v>
      </c>
      <c r="AV100">
        <f t="shared" si="145"/>
        <v>1.1475774635007496E-2</v>
      </c>
      <c r="AW100">
        <f t="shared" si="145"/>
        <v>1.1300956955725456E-2</v>
      </c>
      <c r="AX100">
        <f t="shared" si="145"/>
        <v>1.0044753564810003E-2</v>
      </c>
      <c r="AY100">
        <f t="shared" si="145"/>
        <v>8.5820993663859556E-3</v>
      </c>
      <c r="AZ100">
        <f t="shared" si="145"/>
        <v>7.7247217726311565E-3</v>
      </c>
      <c r="BA100">
        <f t="shared" si="145"/>
        <v>7.0752850397971532E-3</v>
      </c>
      <c r="BB100">
        <f t="shared" si="146"/>
        <v>6.544644620305279E-3</v>
      </c>
      <c r="BC100">
        <f t="shared" si="146"/>
        <v>6.0941575312908301E-3</v>
      </c>
      <c r="BD100">
        <f t="shared" si="146"/>
        <v>5.7026489723602386E-3</v>
      </c>
      <c r="BE100">
        <f t="shared" si="146"/>
        <v>5.3569182130429422E-3</v>
      </c>
      <c r="BF100">
        <f t="shared" si="146"/>
        <v>5.048027023726879E-3</v>
      </c>
      <c r="BG100">
        <f t="shared" si="146"/>
        <v>4.7695650813860176E-3</v>
      </c>
      <c r="BH100">
        <f t="shared" si="146"/>
        <v>4.5167364683541241E-3</v>
      </c>
      <c r="BI100">
        <f t="shared" si="146"/>
        <v>4.2858351927618568E-3</v>
      </c>
      <c r="BJ100">
        <f t="shared" si="146"/>
        <v>4.0739236236196075E-3</v>
      </c>
      <c r="BK100">
        <f t="shared" si="146"/>
        <v>3.8786248661141212E-3</v>
      </c>
      <c r="BL100">
        <f t="shared" si="147"/>
        <v>3.6979829740322874E-3</v>
      </c>
      <c r="BM100">
        <f t="shared" si="147"/>
        <v>3.5303655244071906E-3</v>
      </c>
      <c r="BN100">
        <f t="shared" si="147"/>
        <v>3.3743937168221961E-3</v>
      </c>
      <c r="BO100">
        <f t="shared" si="147"/>
        <v>3.22889096670645E-3</v>
      </c>
      <c r="BP100">
        <f t="shared" si="147"/>
        <v>3.0928442870399478E-3</v>
      </c>
      <c r="BQ100">
        <f t="shared" si="147"/>
        <v>2.9653747359490784E-3</v>
      </c>
      <c r="BR100">
        <f t="shared" si="147"/>
        <v>2.8457144326403836E-3</v>
      </c>
      <c r="BS100">
        <f t="shared" si="147"/>
        <v>2.7331884243472658E-3</v>
      </c>
      <c r="BT100">
        <f t="shared" si="147"/>
        <v>2.6272001975129523E-3</v>
      </c>
      <c r="BU100">
        <f t="shared" si="147"/>
        <v>2.5272199686145504E-3</v>
      </c>
      <c r="BV100">
        <f t="shared" si="148"/>
        <v>2.4327751243344051E-3</v>
      </c>
      <c r="BW100">
        <f t="shared" si="148"/>
        <v>2.3434423443371597E-3</v>
      </c>
      <c r="BX100">
        <f t="shared" si="148"/>
        <v>2.2588410560827219E-3</v>
      </c>
      <c r="BY100">
        <f t="shared" si="148"/>
        <v>2.1786279549383773E-3</v>
      </c>
      <c r="BZ100">
        <f t="shared" si="148"/>
        <v>2.102492384229715E-3</v>
      </c>
      <c r="CA100">
        <f t="shared" si="148"/>
        <v>2.0301524154034954E-3</v>
      </c>
      <c r="CB100">
        <f t="shared" si="148"/>
        <v>1.9613515026689274E-3</v>
      </c>
      <c r="CC100">
        <f t="shared" si="148"/>
        <v>1.895855612450861E-3</v>
      </c>
      <c r="CD100">
        <f t="shared" si="148"/>
        <v>1.8334507479138549E-3</v>
      </c>
      <c r="CE100">
        <f t="shared" si="148"/>
        <v>1.7739408042534389E-3</v>
      </c>
      <c r="CF100">
        <f t="shared" si="149"/>
        <v>1.7171457025184896E-3</v>
      </c>
      <c r="CG100">
        <f t="shared" si="149"/>
        <v>1.6628997592410362E-3</v>
      </c>
      <c r="CH100">
        <f t="shared" si="149"/>
        <v>1.6110502567066949E-3</v>
      </c>
      <c r="CI100">
        <f t="shared" si="149"/>
        <v>1.5614561847460773E-3</v>
      </c>
      <c r="CJ100">
        <f t="shared" si="149"/>
        <v>1.5139871297998532E-3</v>
      </c>
      <c r="CK100">
        <f t="shared" si="149"/>
        <v>1.4685222909610249E-3</v>
      </c>
      <c r="CL100">
        <f t="shared" si="149"/>
        <v>1.4249496059211538E-3</v>
      </c>
      <c r="CM100">
        <f t="shared" si="149"/>
        <v>1.3831649723917232E-3</v>
      </c>
      <c r="CN100">
        <f t="shared" si="149"/>
        <v>1.343071552753126E-3</v>
      </c>
      <c r="CO100">
        <f t="shared" si="149"/>
        <v>1.3045791514921794E-3</v>
      </c>
      <c r="CP100">
        <f t="shared" si="150"/>
        <v>1.2676036564955517E-3</v>
      </c>
      <c r="CQ100">
        <f t="shared" si="150"/>
        <v>1.232066536527169E-3</v>
      </c>
      <c r="CR100">
        <f t="shared" si="150"/>
        <v>7.9313929769182518E-4</v>
      </c>
      <c r="CS100">
        <f t="shared" si="150"/>
        <v>5.1508457344995719E-4</v>
      </c>
      <c r="CT100">
        <f t="shared" si="150"/>
        <v>3.5666619663619735E-4</v>
      </c>
      <c r="CU100">
        <f t="shared" si="150"/>
        <v>2.4808345345721244E-4</v>
      </c>
      <c r="CV100">
        <f t="shared" si="150"/>
        <v>1.6936944867248629E-4</v>
      </c>
      <c r="CW100">
        <f t="shared" si="150"/>
        <v>1.1131953971884183E-4</v>
      </c>
      <c r="CX100">
        <f t="shared" si="150"/>
        <v>6.8737796412254046E-5</v>
      </c>
      <c r="CY100">
        <f t="shared" si="150"/>
        <v>3.8325314968381241E-5</v>
      </c>
      <c r="CZ100">
        <f t="shared" si="151"/>
        <v>1.7818359058137831E-5</v>
      </c>
      <c r="DA100">
        <f t="shared" si="151"/>
        <v>5.5750526192556121E-6</v>
      </c>
      <c r="DB100">
        <f t="shared" si="151"/>
        <v>3.5408489119510272E-7</v>
      </c>
      <c r="DC100">
        <f t="shared" si="151"/>
        <v>0</v>
      </c>
      <c r="DD100">
        <f t="shared" si="151"/>
        <v>0</v>
      </c>
      <c r="DE100">
        <f t="shared" si="151"/>
        <v>0</v>
      </c>
      <c r="DF100">
        <f t="shared" si="151"/>
        <v>0</v>
      </c>
      <c r="DG100">
        <f t="shared" si="151"/>
        <v>0</v>
      </c>
      <c r="DH100">
        <f t="shared" si="151"/>
        <v>0</v>
      </c>
      <c r="DI100">
        <f t="shared" si="151"/>
        <v>0</v>
      </c>
      <c r="DJ100">
        <f t="shared" si="152"/>
        <v>0</v>
      </c>
      <c r="DK100">
        <f t="shared" si="152"/>
        <v>0</v>
      </c>
      <c r="DL100">
        <f t="shared" si="152"/>
        <v>0</v>
      </c>
      <c r="DM100">
        <f t="shared" si="152"/>
        <v>0</v>
      </c>
      <c r="DN100">
        <f t="shared" si="152"/>
        <v>0</v>
      </c>
      <c r="DO100">
        <f t="shared" si="152"/>
        <v>0</v>
      </c>
      <c r="DP100">
        <f t="shared" si="152"/>
        <v>0</v>
      </c>
      <c r="DQ100">
        <f t="shared" si="152"/>
        <v>0</v>
      </c>
      <c r="DR100">
        <f t="shared" si="152"/>
        <v>0</v>
      </c>
      <c r="DS100">
        <f t="shared" si="152"/>
        <v>0</v>
      </c>
      <c r="DT100">
        <f t="shared" si="153"/>
        <v>0</v>
      </c>
      <c r="DU100">
        <f t="shared" si="153"/>
        <v>0</v>
      </c>
      <c r="DV100">
        <f t="shared" si="153"/>
        <v>0</v>
      </c>
      <c r="DW100">
        <f t="shared" si="153"/>
        <v>0</v>
      </c>
      <c r="DX100">
        <f t="shared" si="153"/>
        <v>0</v>
      </c>
      <c r="DY100">
        <f t="shared" si="153"/>
        <v>0</v>
      </c>
      <c r="DZ100">
        <f t="shared" si="153"/>
        <v>0</v>
      </c>
      <c r="EA100">
        <f t="shared" si="153"/>
        <v>0</v>
      </c>
      <c r="EB100">
        <f t="shared" si="153"/>
        <v>0</v>
      </c>
      <c r="EC100">
        <f t="shared" si="153"/>
        <v>0</v>
      </c>
      <c r="ED100">
        <f t="shared" si="154"/>
        <v>0</v>
      </c>
      <c r="EE100">
        <f t="shared" si="154"/>
        <v>0</v>
      </c>
      <c r="EF100">
        <f t="shared" si="154"/>
        <v>0</v>
      </c>
      <c r="EG100">
        <f t="shared" si="154"/>
        <v>0</v>
      </c>
      <c r="EH100">
        <f t="shared" si="154"/>
        <v>0</v>
      </c>
      <c r="EI100">
        <f t="shared" si="154"/>
        <v>0</v>
      </c>
      <c r="EJ100">
        <f t="shared" si="154"/>
        <v>0</v>
      </c>
      <c r="EK100">
        <f t="shared" si="154"/>
        <v>0</v>
      </c>
      <c r="EL100">
        <f t="shared" si="154"/>
        <v>0</v>
      </c>
      <c r="EM100">
        <f t="shared" si="154"/>
        <v>0</v>
      </c>
      <c r="EN100">
        <f t="shared" si="155"/>
        <v>0</v>
      </c>
      <c r="EO100">
        <f t="shared" si="155"/>
        <v>0</v>
      </c>
      <c r="EP100">
        <f t="shared" si="155"/>
        <v>0</v>
      </c>
      <c r="EQ100">
        <f t="shared" si="155"/>
        <v>0</v>
      </c>
      <c r="ER100">
        <f t="shared" si="155"/>
        <v>0</v>
      </c>
      <c r="ES100">
        <f t="shared" si="155"/>
        <v>0</v>
      </c>
      <c r="ET100">
        <f t="shared" si="155"/>
        <v>0</v>
      </c>
      <c r="EU100">
        <f t="shared" si="155"/>
        <v>0</v>
      </c>
      <c r="EV100">
        <f t="shared" si="155"/>
        <v>0</v>
      </c>
      <c r="EW100">
        <f t="shared" si="155"/>
        <v>0</v>
      </c>
      <c r="EX100">
        <f t="shared" si="155"/>
        <v>0</v>
      </c>
      <c r="EZ100">
        <f t="shared" si="110"/>
        <v>0.87798292601210493</v>
      </c>
      <c r="FB100">
        <f t="shared" si="108"/>
        <v>1.131147938999294E-2</v>
      </c>
      <c r="FC100">
        <f t="shared" si="109"/>
        <v>0.24856985719759098</v>
      </c>
    </row>
    <row r="101" spans="1:159" x14ac:dyDescent="0.25">
      <c r="A101">
        <v>770</v>
      </c>
      <c r="B101" s="19">
        <f>'Input spectra'!Y100</f>
        <v>4.5635550369859702E-2</v>
      </c>
      <c r="C101">
        <f>'Input spectra'!D100</f>
        <v>0</v>
      </c>
      <c r="D101">
        <f t="shared" si="141"/>
        <v>2.0653927966864227E-2</v>
      </c>
      <c r="E101">
        <f t="shared" si="141"/>
        <v>2.0410158810435754E-2</v>
      </c>
      <c r="F101">
        <f t="shared" si="141"/>
        <v>2.0168181311231222E-2</v>
      </c>
      <c r="G101">
        <f t="shared" si="141"/>
        <v>1.992798420749279E-2</v>
      </c>
      <c r="H101">
        <f t="shared" si="141"/>
        <v>1.9689556302872429E-2</v>
      </c>
      <c r="I101">
        <f t="shared" si="141"/>
        <v>1.9452886466069803E-2</v>
      </c>
      <c r="J101">
        <f t="shared" si="141"/>
        <v>1.9217963630471995E-2</v>
      </c>
      <c r="K101">
        <f t="shared" si="141"/>
        <v>1.8984776793795208E-2</v>
      </c>
      <c r="L101">
        <f t="shared" si="141"/>
        <v>1.8753315017728422E-2</v>
      </c>
      <c r="M101">
        <f t="shared" si="141"/>
        <v>1.8523567427578901E-2</v>
      </c>
      <c r="N101">
        <f t="shared" si="142"/>
        <v>1.8295523211919643E-2</v>
      </c>
      <c r="O101">
        <f t="shared" si="142"/>
        <v>1.8069171622238686E-2</v>
      </c>
      <c r="P101">
        <f t="shared" si="142"/>
        <v>1.7844501972590358E-2</v>
      </c>
      <c r="Q101">
        <f t="shared" si="142"/>
        <v>1.7621503639248321E-2</v>
      </c>
      <c r="R101">
        <f t="shared" si="142"/>
        <v>1.7400166060360531E-2</v>
      </c>
      <c r="S101">
        <f t="shared" si="142"/>
        <v>1.7180478735606037E-2</v>
      </c>
      <c r="T101">
        <f t="shared" si="142"/>
        <v>1.6962431225853614E-2</v>
      </c>
      <c r="U101">
        <f t="shared" si="142"/>
        <v>1.6746013152822235E-2</v>
      </c>
      <c r="V101">
        <f t="shared" si="142"/>
        <v>1.6531214198743364E-2</v>
      </c>
      <c r="W101">
        <f t="shared" si="142"/>
        <v>1.6318024106025081E-2</v>
      </c>
      <c r="X101">
        <f t="shared" si="143"/>
        <v>1.6106432676917973E-2</v>
      </c>
      <c r="Y101">
        <f t="shared" si="143"/>
        <v>1.5896429773182848E-2</v>
      </c>
      <c r="Z101">
        <f t="shared" si="143"/>
        <v>1.5688005315760242E-2</v>
      </c>
      <c r="AA101">
        <f t="shared" si="143"/>
        <v>1.5481149284441666E-2</v>
      </c>
      <c r="AB101">
        <f t="shared" si="143"/>
        <v>1.5275851717542661E-2</v>
      </c>
      <c r="AC101">
        <f t="shared" si="143"/>
        <v>1.5072102711577584E-2</v>
      </c>
      <c r="AD101">
        <f t="shared" si="143"/>
        <v>1.4869892420936141E-2</v>
      </c>
      <c r="AE101">
        <f t="shared" si="143"/>
        <v>1.4669211057561683E-2</v>
      </c>
      <c r="AF101">
        <f t="shared" si="143"/>
        <v>1.4470048890631207E-2</v>
      </c>
      <c r="AG101">
        <f t="shared" si="143"/>
        <v>1.4272396246237084E-2</v>
      </c>
      <c r="AH101">
        <f t="shared" si="144"/>
        <v>1.4076243507070513E-2</v>
      </c>
      <c r="AI101">
        <f t="shared" si="144"/>
        <v>1.3881581112106651E-2</v>
      </c>
      <c r="AJ101">
        <f t="shared" si="144"/>
        <v>1.3688399556291472E-2</v>
      </c>
      <c r="AK101">
        <f t="shared" si="144"/>
        <v>1.3496689390230266E-2</v>
      </c>
      <c r="AL101">
        <f t="shared" si="144"/>
        <v>1.3306441219877865E-2</v>
      </c>
      <c r="AM101">
        <f t="shared" si="144"/>
        <v>1.3117645706230495E-2</v>
      </c>
      <c r="AN101">
        <f t="shared" si="144"/>
        <v>1.2930293565019298E-2</v>
      </c>
      <c r="AO101">
        <f t="shared" si="144"/>
        <v>1.2744375566405522E-2</v>
      </c>
      <c r="AP101">
        <f t="shared" si="144"/>
        <v>1.2559882534677339E-2</v>
      </c>
      <c r="AQ101">
        <f t="shared" si="144"/>
        <v>1.2376805347948265E-2</v>
      </c>
      <c r="AR101">
        <f t="shared" si="145"/>
        <v>1.2195134937857273E-2</v>
      </c>
      <c r="AS101">
        <f t="shared" si="145"/>
        <v>1.2014862289270458E-2</v>
      </c>
      <c r="AT101">
        <f t="shared" si="145"/>
        <v>1.1835978439984327E-2</v>
      </c>
      <c r="AU101">
        <f t="shared" si="145"/>
        <v>1.165847448043072E-2</v>
      </c>
      <c r="AV101">
        <f t="shared" si="145"/>
        <v>1.1482341553383266E-2</v>
      </c>
      <c r="AW101">
        <f t="shared" si="145"/>
        <v>1.1307570853665461E-2</v>
      </c>
      <c r="AX101">
        <f t="shared" si="145"/>
        <v>1.0050762945208562E-2</v>
      </c>
      <c r="AY101">
        <f t="shared" si="145"/>
        <v>8.5873453484110497E-3</v>
      </c>
      <c r="AZ101">
        <f t="shared" si="145"/>
        <v>7.7295441623933181E-3</v>
      </c>
      <c r="BA101">
        <f t="shared" si="145"/>
        <v>7.079794048459799E-3</v>
      </c>
      <c r="BB101">
        <f t="shared" si="146"/>
        <v>6.5489006039046432E-3</v>
      </c>
      <c r="BC101">
        <f t="shared" si="146"/>
        <v>6.0981998499701207E-3</v>
      </c>
      <c r="BD101">
        <f t="shared" si="146"/>
        <v>5.7065057935327349E-3</v>
      </c>
      <c r="BE101">
        <f t="shared" si="146"/>
        <v>5.360610906259982E-3</v>
      </c>
      <c r="BF101">
        <f t="shared" si="146"/>
        <v>5.0515724674635642E-3</v>
      </c>
      <c r="BG101">
        <f t="shared" si="146"/>
        <v>4.7729770062534217E-3</v>
      </c>
      <c r="BH101">
        <f t="shared" si="146"/>
        <v>4.5200262993894177E-3</v>
      </c>
      <c r="BI101">
        <f t="shared" si="146"/>
        <v>4.2890126078988728E-3</v>
      </c>
      <c r="BJ101">
        <f t="shared" si="146"/>
        <v>4.0769969404746021E-3</v>
      </c>
      <c r="BK101">
        <f t="shared" si="146"/>
        <v>3.881601319422542E-3</v>
      </c>
      <c r="BL101">
        <f t="shared" si="147"/>
        <v>3.7008689204698591E-3</v>
      </c>
      <c r="BM101">
        <f t="shared" si="147"/>
        <v>3.5331665974944015E-3</v>
      </c>
      <c r="BN101">
        <f t="shared" si="147"/>
        <v>3.3771149465038021E-3</v>
      </c>
      <c r="BO101">
        <f t="shared" si="147"/>
        <v>3.2315368733042507E-3</v>
      </c>
      <c r="BP101">
        <f t="shared" si="147"/>
        <v>3.0954189562117213E-3</v>
      </c>
      <c r="BQ101">
        <f t="shared" si="147"/>
        <v>2.9678818793039971E-3</v>
      </c>
      <c r="BR101">
        <f t="shared" si="147"/>
        <v>2.8481574373427775E-3</v>
      </c>
      <c r="BS101">
        <f t="shared" si="147"/>
        <v>2.7355703941421648E-3</v>
      </c>
      <c r="BT101">
        <f t="shared" si="147"/>
        <v>2.6295239869812571E-3</v>
      </c>
      <c r="BU101">
        <f t="shared" si="147"/>
        <v>2.5294882120215716E-3</v>
      </c>
      <c r="BV101">
        <f t="shared" si="148"/>
        <v>2.4349902601147624E-3</v>
      </c>
      <c r="BW101">
        <f t="shared" si="148"/>
        <v>2.3456066360237385E-3</v>
      </c>
      <c r="BX101">
        <f t="shared" si="148"/>
        <v>2.2609566103122926E-3</v>
      </c>
      <c r="BY101">
        <f t="shared" si="148"/>
        <v>2.1806967370345109E-3</v>
      </c>
      <c r="BZ101">
        <f t="shared" si="148"/>
        <v>2.1045162317629776E-3</v>
      </c>
      <c r="CA101">
        <f t="shared" si="148"/>
        <v>2.0321330500513027E-3</v>
      </c>
      <c r="CB101">
        <f t="shared" si="148"/>
        <v>1.9632905406369856E-3</v>
      </c>
      <c r="CC101">
        <f t="shared" si="148"/>
        <v>1.8977545736706316E-3</v>
      </c>
      <c r="CD101">
        <f t="shared" si="148"/>
        <v>1.8353110641928056E-3</v>
      </c>
      <c r="CE101">
        <f t="shared" si="148"/>
        <v>1.7757638265247472E-3</v>
      </c>
      <c r="CF101">
        <f t="shared" si="149"/>
        <v>1.718932707312625E-3</v>
      </c>
      <c r="CG101">
        <f t="shared" si="149"/>
        <v>1.6646519544820089E-3</v>
      </c>
      <c r="CH101">
        <f t="shared" si="149"/>
        <v>1.6127687869197124E-3</v>
      </c>
      <c r="CI101">
        <f t="shared" si="149"/>
        <v>1.5631421357501889E-3</v>
      </c>
      <c r="CJ101">
        <f t="shared" si="149"/>
        <v>1.5156415329482863E-3</v>
      </c>
      <c r="CK101">
        <f t="shared" si="149"/>
        <v>1.4701461269828928E-3</v>
      </c>
      <c r="CL101">
        <f t="shared" si="149"/>
        <v>1.4265438084106732E-3</v>
      </c>
      <c r="CM101">
        <f t="shared" si="149"/>
        <v>1.3847304309847616E-3</v>
      </c>
      <c r="CN101">
        <f t="shared" si="149"/>
        <v>1.3446091160255736E-3</v>
      </c>
      <c r="CO101">
        <f t="shared" si="149"/>
        <v>1.3060896296101386E-3</v>
      </c>
      <c r="CP101">
        <f t="shared" si="150"/>
        <v>1.2690878236435018E-3</v>
      </c>
      <c r="CQ101">
        <f t="shared" si="150"/>
        <v>1.2335251331370024E-3</v>
      </c>
      <c r="CR101">
        <f t="shared" si="150"/>
        <v>7.9408858956954713E-4</v>
      </c>
      <c r="CS101">
        <f t="shared" si="150"/>
        <v>5.1570777250309948E-4</v>
      </c>
      <c r="CT101">
        <f t="shared" si="150"/>
        <v>3.5710236877535052E-4</v>
      </c>
      <c r="CU101">
        <f t="shared" si="150"/>
        <v>2.4839006771432284E-4</v>
      </c>
      <c r="CV101">
        <f t="shared" si="150"/>
        <v>1.6958098261883541E-4</v>
      </c>
      <c r="CW101">
        <f t="shared" si="150"/>
        <v>1.1146002140938789E-4</v>
      </c>
      <c r="CX101">
        <f t="shared" si="150"/>
        <v>6.8825436154921728E-5</v>
      </c>
      <c r="CY101">
        <f t="shared" si="150"/>
        <v>3.8374678152284906E-5</v>
      </c>
      <c r="CZ101">
        <f t="shared" si="151"/>
        <v>1.7841541157689909E-5</v>
      </c>
      <c r="DA101">
        <f t="shared" si="151"/>
        <v>5.5823784727432138E-6</v>
      </c>
      <c r="DB101">
        <f t="shared" si="151"/>
        <v>3.545547834381208E-7</v>
      </c>
      <c r="DC101">
        <f t="shared" si="151"/>
        <v>0</v>
      </c>
      <c r="DD101">
        <f t="shared" si="151"/>
        <v>0</v>
      </c>
      <c r="DE101">
        <f t="shared" si="151"/>
        <v>0</v>
      </c>
      <c r="DF101">
        <f t="shared" si="151"/>
        <v>0</v>
      </c>
      <c r="DG101">
        <f t="shared" si="151"/>
        <v>0</v>
      </c>
      <c r="DH101">
        <f t="shared" si="151"/>
        <v>0</v>
      </c>
      <c r="DI101">
        <f t="shared" si="151"/>
        <v>0</v>
      </c>
      <c r="DJ101">
        <f t="shared" si="152"/>
        <v>0</v>
      </c>
      <c r="DK101">
        <f t="shared" si="152"/>
        <v>0</v>
      </c>
      <c r="DL101">
        <f t="shared" si="152"/>
        <v>0</v>
      </c>
      <c r="DM101">
        <f t="shared" si="152"/>
        <v>0</v>
      </c>
      <c r="DN101">
        <f t="shared" si="152"/>
        <v>0</v>
      </c>
      <c r="DO101">
        <f t="shared" si="152"/>
        <v>0</v>
      </c>
      <c r="DP101">
        <f t="shared" si="152"/>
        <v>0</v>
      </c>
      <c r="DQ101">
        <f t="shared" si="152"/>
        <v>0</v>
      </c>
      <c r="DR101">
        <f t="shared" si="152"/>
        <v>0</v>
      </c>
      <c r="DS101">
        <f t="shared" si="152"/>
        <v>0</v>
      </c>
      <c r="DT101">
        <f t="shared" si="153"/>
        <v>0</v>
      </c>
      <c r="DU101">
        <f t="shared" si="153"/>
        <v>0</v>
      </c>
      <c r="DV101">
        <f t="shared" si="153"/>
        <v>0</v>
      </c>
      <c r="DW101">
        <f t="shared" si="153"/>
        <v>0</v>
      </c>
      <c r="DX101">
        <f t="shared" si="153"/>
        <v>0</v>
      </c>
      <c r="DY101">
        <f t="shared" si="153"/>
        <v>0</v>
      </c>
      <c r="DZ101">
        <f t="shared" si="153"/>
        <v>0</v>
      </c>
      <c r="EA101">
        <f t="shared" si="153"/>
        <v>0</v>
      </c>
      <c r="EB101">
        <f t="shared" si="153"/>
        <v>0</v>
      </c>
      <c r="EC101">
        <f t="shared" si="153"/>
        <v>0</v>
      </c>
      <c r="ED101">
        <f t="shared" si="154"/>
        <v>0</v>
      </c>
      <c r="EE101">
        <f t="shared" si="154"/>
        <v>0</v>
      </c>
      <c r="EF101">
        <f t="shared" si="154"/>
        <v>0</v>
      </c>
      <c r="EG101">
        <f t="shared" si="154"/>
        <v>0</v>
      </c>
      <c r="EH101">
        <f t="shared" si="154"/>
        <v>0</v>
      </c>
      <c r="EI101">
        <f t="shared" si="154"/>
        <v>0</v>
      </c>
      <c r="EJ101">
        <f t="shared" si="154"/>
        <v>0</v>
      </c>
      <c r="EK101">
        <f t="shared" si="154"/>
        <v>0</v>
      </c>
      <c r="EL101">
        <f t="shared" si="154"/>
        <v>0</v>
      </c>
      <c r="EM101">
        <f t="shared" si="154"/>
        <v>0</v>
      </c>
      <c r="EN101">
        <f t="shared" si="155"/>
        <v>0</v>
      </c>
      <c r="EO101">
        <f t="shared" si="155"/>
        <v>0</v>
      </c>
      <c r="EP101">
        <f t="shared" si="155"/>
        <v>0</v>
      </c>
      <c r="EQ101">
        <f t="shared" si="155"/>
        <v>0</v>
      </c>
      <c r="ER101">
        <f t="shared" si="155"/>
        <v>0</v>
      </c>
      <c r="ES101">
        <f t="shared" si="155"/>
        <v>0</v>
      </c>
      <c r="ET101">
        <f t="shared" si="155"/>
        <v>0</v>
      </c>
      <c r="EU101">
        <f t="shared" si="155"/>
        <v>0</v>
      </c>
      <c r="EV101">
        <f t="shared" si="155"/>
        <v>0</v>
      </c>
      <c r="EW101">
        <f t="shared" si="155"/>
        <v>0</v>
      </c>
      <c r="EX101">
        <f t="shared" si="155"/>
        <v>0</v>
      </c>
      <c r="EZ101">
        <f t="shared" si="110"/>
        <v>0.87829636162584879</v>
      </c>
      <c r="FB101">
        <f t="shared" si="108"/>
        <v>1.1279709262462412E-2</v>
      </c>
      <c r="FC101">
        <f t="shared" si="109"/>
        <v>0.24857391998761308</v>
      </c>
    </row>
    <row r="102" spans="1:159" x14ac:dyDescent="0.25">
      <c r="A102">
        <v>775</v>
      </c>
      <c r="B102" s="19">
        <f>'Input spectra'!Y101</f>
        <v>4.5505532603811703E-2</v>
      </c>
      <c r="C102">
        <f>'Input spectra'!D101</f>
        <v>0</v>
      </c>
      <c r="D102">
        <f t="shared" si="141"/>
        <v>2.0653927966864227E-2</v>
      </c>
      <c r="E102">
        <f t="shared" si="141"/>
        <v>2.0410424180486213E-2</v>
      </c>
      <c r="F102">
        <f t="shared" si="141"/>
        <v>2.0168705762425857E-2</v>
      </c>
      <c r="G102">
        <f t="shared" si="141"/>
        <v>1.992876152024891E-2</v>
      </c>
      <c r="H102">
        <f t="shared" si="141"/>
        <v>1.9690580326350439E-2</v>
      </c>
      <c r="I102">
        <f t="shared" si="141"/>
        <v>1.94541511175969E-2</v>
      </c>
      <c r="J102">
        <f t="shared" si="141"/>
        <v>1.9219462894970073E-2</v>
      </c>
      <c r="K102">
        <f t="shared" si="141"/>
        <v>1.8986504723212901E-2</v>
      </c>
      <c r="L102">
        <f t="shared" si="141"/>
        <v>1.8755265730477266E-2</v>
      </c>
      <c r="M102">
        <f t="shared" si="141"/>
        <v>1.8525735107973618E-2</v>
      </c>
      <c r="N102">
        <f t="shared" si="142"/>
        <v>1.8297902109622465E-2</v>
      </c>
      <c r="O102">
        <f t="shared" si="142"/>
        <v>1.8071756051707768E-2</v>
      </c>
      <c r="P102">
        <f t="shared" si="142"/>
        <v>1.784728631253216E-2</v>
      </c>
      <c r="Q102">
        <f t="shared" si="142"/>
        <v>1.7624482332074028E-2</v>
      </c>
      <c r="R102">
        <f t="shared" si="142"/>
        <v>1.740333361164639E-2</v>
      </c>
      <c r="S102">
        <f t="shared" si="142"/>
        <v>1.7183829713557672E-2</v>
      </c>
      <c r="T102">
        <f t="shared" si="142"/>
        <v>1.6965960260774241E-2</v>
      </c>
      <c r="U102">
        <f t="shared" si="142"/>
        <v>1.6749714936584746E-2</v>
      </c>
      <c r="V102">
        <f t="shared" si="142"/>
        <v>1.6535083484266307E-2</v>
      </c>
      <c r="W102">
        <f t="shared" si="142"/>
        <v>1.6322055706752422E-2</v>
      </c>
      <c r="X102">
        <f t="shared" si="143"/>
        <v>1.6110621466302717E-2</v>
      </c>
      <c r="Y102">
        <f t="shared" si="143"/>
        <v>1.590077068417443E-2</v>
      </c>
      <c r="Z102">
        <f t="shared" si="143"/>
        <v>1.5692493340295648E-2</v>
      </c>
      <c r="AA102">
        <f t="shared" si="143"/>
        <v>1.5485779472940326E-2</v>
      </c>
      <c r="AB102">
        <f t="shared" si="143"/>
        <v>1.5280619178405019E-2</v>
      </c>
      <c r="AC102">
        <f t="shared" si="143"/>
        <v>1.5077002610687376E-2</v>
      </c>
      <c r="AD102">
        <f t="shared" si="143"/>
        <v>1.4874919981166313E-2</v>
      </c>
      <c r="AE102">
        <f t="shared" si="143"/>
        <v>1.4674361558283951E-2</v>
      </c>
      <c r="AF102">
        <f t="shared" si="143"/>
        <v>1.4475317667229228E-2</v>
      </c>
      <c r="AG102">
        <f t="shared" si="143"/>
        <v>1.4277778689623204E-2</v>
      </c>
      <c r="AH102">
        <f t="shared" si="144"/>
        <v>1.4081735063206089E-2</v>
      </c>
      <c r="AI102">
        <f t="shared" si="144"/>
        <v>1.3887177281525904E-2</v>
      </c>
      <c r="AJ102">
        <f t="shared" si="144"/>
        <v>1.369409589362885E-2</v>
      </c>
      <c r="AK102">
        <f t="shared" si="144"/>
        <v>1.3502481503751303E-2</v>
      </c>
      <c r="AL102">
        <f t="shared" si="144"/>
        <v>1.3312324771013505E-2</v>
      </c>
      <c r="AM102">
        <f t="shared" si="144"/>
        <v>1.3123616409114863E-2</v>
      </c>
      <c r="AN102">
        <f t="shared" si="144"/>
        <v>1.2936347186030888E-2</v>
      </c>
      <c r="AO102">
        <f t="shared" si="144"/>
        <v>1.2750507923711782E-2</v>
      </c>
      <c r="AP102">
        <f t="shared" si="144"/>
        <v>1.2566089497782623E-2</v>
      </c>
      <c r="AQ102">
        <f t="shared" si="144"/>
        <v>1.2383082837245162E-2</v>
      </c>
      <c r="AR102">
        <f t="shared" si="145"/>
        <v>1.2201478924181238E-2</v>
      </c>
      <c r="AS102">
        <f t="shared" si="145"/>
        <v>1.2021268793457766E-2</v>
      </c>
      <c r="AT102">
        <f t="shared" si="145"/>
        <v>1.1842443532433302E-2</v>
      </c>
      <c r="AU102">
        <f t="shared" si="145"/>
        <v>1.1664994280666235E-2</v>
      </c>
      <c r="AV102">
        <f t="shared" si="145"/>
        <v>1.148891222962448E-2</v>
      </c>
      <c r="AW102">
        <f t="shared" si="145"/>
        <v>1.1314188622396772E-2</v>
      </c>
      <c r="AX102">
        <f t="shared" si="145"/>
        <v>1.0056775920782707E-2</v>
      </c>
      <c r="AY102">
        <f t="shared" si="145"/>
        <v>8.5925945371488847E-3</v>
      </c>
      <c r="AZ102">
        <f t="shared" si="145"/>
        <v>7.734369562677243E-3</v>
      </c>
      <c r="BA102">
        <f t="shared" si="145"/>
        <v>7.0843059306687417E-3</v>
      </c>
      <c r="BB102">
        <f t="shared" si="146"/>
        <v>6.5531593551709233E-3</v>
      </c>
      <c r="BC102">
        <f t="shared" si="146"/>
        <v>6.1022448499618359E-3</v>
      </c>
      <c r="BD102">
        <f t="shared" si="146"/>
        <v>5.7103652231543268E-3</v>
      </c>
      <c r="BE102">
        <f t="shared" si="146"/>
        <v>5.3643061449672918E-3</v>
      </c>
      <c r="BF102">
        <f t="shared" si="146"/>
        <v>5.0551204013159377E-3</v>
      </c>
      <c r="BG102">
        <f t="shared" si="146"/>
        <v>4.7763913718530714E-3</v>
      </c>
      <c r="BH102">
        <f t="shared" si="146"/>
        <v>4.5233185266212381E-3</v>
      </c>
      <c r="BI102">
        <f t="shared" si="146"/>
        <v>4.2921923786950538E-3</v>
      </c>
      <c r="BJ102">
        <f t="shared" si="146"/>
        <v>4.0800725758012631E-3</v>
      </c>
      <c r="BK102">
        <f t="shared" si="146"/>
        <v>3.8845800568586115E-3</v>
      </c>
      <c r="BL102">
        <f t="shared" si="147"/>
        <v>3.7037571191316575E-3</v>
      </c>
      <c r="BM102">
        <f t="shared" si="147"/>
        <v>3.535969893017331E-3</v>
      </c>
      <c r="BN102">
        <f t="shared" si="147"/>
        <v>3.3798383706806576E-3</v>
      </c>
      <c r="BO102">
        <f t="shared" si="147"/>
        <v>3.234184948083571E-3</v>
      </c>
      <c r="BP102">
        <f t="shared" si="147"/>
        <v>3.0979957686926071E-3</v>
      </c>
      <c r="BQ102">
        <f t="shared" si="147"/>
        <v>2.970391142380153E-3</v>
      </c>
      <c r="BR102">
        <f t="shared" si="147"/>
        <v>2.8506025393293917E-3</v>
      </c>
      <c r="BS102">
        <f t="shared" si="147"/>
        <v>2.7379544398203259E-3</v>
      </c>
      <c r="BT102">
        <f t="shared" si="147"/>
        <v>2.6318498318686724E-3</v>
      </c>
      <c r="BU102">
        <f t="shared" si="147"/>
        <v>2.5317584912340303E-3</v>
      </c>
      <c r="BV102">
        <f t="shared" si="148"/>
        <v>2.4372074128618643E-3</v>
      </c>
      <c r="BW102">
        <f t="shared" si="148"/>
        <v>2.3477729265469925E-3</v>
      </c>
      <c r="BX102">
        <f t="shared" si="148"/>
        <v>2.2630741458984911E-3</v>
      </c>
      <c r="BY102">
        <f t="shared" si="148"/>
        <v>2.1827674836052812E-3</v>
      </c>
      <c r="BZ102">
        <f t="shared" si="148"/>
        <v>2.1065420274406755E-3</v>
      </c>
      <c r="CA102">
        <f t="shared" si="148"/>
        <v>2.0341156170237862E-3</v>
      </c>
      <c r="CB102">
        <f t="shared" si="148"/>
        <v>1.9652314955833296E-3</v>
      </c>
      <c r="CC102">
        <f t="shared" si="148"/>
        <v>1.8996554369623165E-3</v>
      </c>
      <c r="CD102">
        <f t="shared" si="148"/>
        <v>1.8371732680472269E-3</v>
      </c>
      <c r="CE102">
        <f t="shared" si="148"/>
        <v>1.7775887222577817E-3</v>
      </c>
      <c r="CF102">
        <f t="shared" si="149"/>
        <v>1.7207215718127416E-3</v>
      </c>
      <c r="CG102">
        <f t="shared" si="149"/>
        <v>1.6664059960087517E-3</v>
      </c>
      <c r="CH102">
        <f t="shared" si="149"/>
        <v>1.6144891503133408E-3</v>
      </c>
      <c r="CI102">
        <f t="shared" si="149"/>
        <v>1.5648299071260891E-3</v>
      </c>
      <c r="CJ102">
        <f t="shared" si="149"/>
        <v>1.5172977439388887E-3</v>
      </c>
      <c r="CK102">
        <f t="shared" si="149"/>
        <v>1.4717717585807913E-3</v>
      </c>
      <c r="CL102">
        <f t="shared" si="149"/>
        <v>1.4281397944591108E-3</v>
      </c>
      <c r="CM102">
        <f t="shared" si="149"/>
        <v>1.3862976613553211E-3</v>
      </c>
      <c r="CN102">
        <f t="shared" si="149"/>
        <v>1.3461484395175805E-3</v>
      </c>
      <c r="CO102">
        <f t="shared" si="149"/>
        <v>1.3076018566017804E-3</v>
      </c>
      <c r="CP102">
        <f t="shared" si="150"/>
        <v>1.2705737285208379E-3</v>
      </c>
      <c r="CQ102">
        <f t="shared" si="150"/>
        <v>1.2349854565237642E-3</v>
      </c>
      <c r="CR102">
        <f t="shared" si="150"/>
        <v>7.9503901763491186E-4</v>
      </c>
      <c r="CS102">
        <f t="shared" si="150"/>
        <v>5.1633172556263198E-4</v>
      </c>
      <c r="CT102">
        <f t="shared" si="150"/>
        <v>3.5753907431558513E-4</v>
      </c>
      <c r="CU102">
        <f t="shared" si="150"/>
        <v>2.4869706092577845E-4</v>
      </c>
      <c r="CV102">
        <f t="shared" si="150"/>
        <v>1.6979278076047362E-4</v>
      </c>
      <c r="CW102">
        <f t="shared" si="150"/>
        <v>1.1160068038332397E-4</v>
      </c>
      <c r="CX102">
        <f t="shared" si="150"/>
        <v>6.8913187637052945E-5</v>
      </c>
      <c r="CY102">
        <f t="shared" si="150"/>
        <v>3.8424104916198982E-5</v>
      </c>
      <c r="CZ102">
        <f t="shared" si="151"/>
        <v>1.7864753417692668E-5</v>
      </c>
      <c r="DA102">
        <f t="shared" si="151"/>
        <v>5.5897139527102395E-6</v>
      </c>
      <c r="DB102">
        <f t="shared" si="151"/>
        <v>3.5502529925679971E-7</v>
      </c>
      <c r="DC102">
        <f t="shared" si="151"/>
        <v>0</v>
      </c>
      <c r="DD102">
        <f t="shared" si="151"/>
        <v>0</v>
      </c>
      <c r="DE102">
        <f t="shared" si="151"/>
        <v>0</v>
      </c>
      <c r="DF102">
        <f t="shared" si="151"/>
        <v>0</v>
      </c>
      <c r="DG102">
        <f t="shared" si="151"/>
        <v>0</v>
      </c>
      <c r="DH102">
        <f t="shared" si="151"/>
        <v>0</v>
      </c>
      <c r="DI102">
        <f t="shared" si="151"/>
        <v>0</v>
      </c>
      <c r="DJ102">
        <f t="shared" si="152"/>
        <v>0</v>
      </c>
      <c r="DK102">
        <f t="shared" si="152"/>
        <v>0</v>
      </c>
      <c r="DL102">
        <f t="shared" si="152"/>
        <v>0</v>
      </c>
      <c r="DM102">
        <f t="shared" si="152"/>
        <v>0</v>
      </c>
      <c r="DN102">
        <f t="shared" si="152"/>
        <v>0</v>
      </c>
      <c r="DO102">
        <f t="shared" si="152"/>
        <v>0</v>
      </c>
      <c r="DP102">
        <f t="shared" si="152"/>
        <v>0</v>
      </c>
      <c r="DQ102">
        <f t="shared" si="152"/>
        <v>0</v>
      </c>
      <c r="DR102">
        <f t="shared" si="152"/>
        <v>0</v>
      </c>
      <c r="DS102">
        <f t="shared" si="152"/>
        <v>0</v>
      </c>
      <c r="DT102">
        <f t="shared" si="153"/>
        <v>0</v>
      </c>
      <c r="DU102">
        <f t="shared" si="153"/>
        <v>0</v>
      </c>
      <c r="DV102">
        <f t="shared" si="153"/>
        <v>0</v>
      </c>
      <c r="DW102">
        <f t="shared" si="153"/>
        <v>0</v>
      </c>
      <c r="DX102">
        <f t="shared" si="153"/>
        <v>0</v>
      </c>
      <c r="DY102">
        <f t="shared" si="153"/>
        <v>0</v>
      </c>
      <c r="DZ102">
        <f t="shared" si="153"/>
        <v>0</v>
      </c>
      <c r="EA102">
        <f t="shared" si="153"/>
        <v>0</v>
      </c>
      <c r="EB102">
        <f t="shared" si="153"/>
        <v>0</v>
      </c>
      <c r="EC102">
        <f t="shared" si="153"/>
        <v>0</v>
      </c>
      <c r="ED102">
        <f t="shared" si="154"/>
        <v>0</v>
      </c>
      <c r="EE102">
        <f t="shared" si="154"/>
        <v>0</v>
      </c>
      <c r="EF102">
        <f t="shared" si="154"/>
        <v>0</v>
      </c>
      <c r="EG102">
        <f t="shared" si="154"/>
        <v>0</v>
      </c>
      <c r="EH102">
        <f t="shared" si="154"/>
        <v>0</v>
      </c>
      <c r="EI102">
        <f t="shared" si="154"/>
        <v>0</v>
      </c>
      <c r="EJ102">
        <f t="shared" si="154"/>
        <v>0</v>
      </c>
      <c r="EK102">
        <f t="shared" si="154"/>
        <v>0</v>
      </c>
      <c r="EL102">
        <f t="shared" si="154"/>
        <v>0</v>
      </c>
      <c r="EM102">
        <f t="shared" si="154"/>
        <v>0</v>
      </c>
      <c r="EN102">
        <f t="shared" si="155"/>
        <v>0</v>
      </c>
      <c r="EO102">
        <f t="shared" si="155"/>
        <v>0</v>
      </c>
      <c r="EP102">
        <f t="shared" si="155"/>
        <v>0</v>
      </c>
      <c r="EQ102">
        <f t="shared" si="155"/>
        <v>0</v>
      </c>
      <c r="ER102">
        <f t="shared" si="155"/>
        <v>0</v>
      </c>
      <c r="ES102">
        <f t="shared" si="155"/>
        <v>0</v>
      </c>
      <c r="ET102">
        <f t="shared" si="155"/>
        <v>0</v>
      </c>
      <c r="EU102">
        <f t="shared" si="155"/>
        <v>0</v>
      </c>
      <c r="EV102">
        <f t="shared" si="155"/>
        <v>0</v>
      </c>
      <c r="EW102">
        <f t="shared" si="155"/>
        <v>0</v>
      </c>
      <c r="EX102">
        <f t="shared" si="155"/>
        <v>0</v>
      </c>
      <c r="EZ102">
        <f t="shared" si="110"/>
        <v>0.87860997135471119</v>
      </c>
      <c r="FB102">
        <f t="shared" si="108"/>
        <v>1.1247937069524205E-2</v>
      </c>
      <c r="FC102">
        <f t="shared" si="109"/>
        <v>0.24857798277914209</v>
      </c>
    </row>
    <row r="103" spans="1:159" x14ac:dyDescent="0.25">
      <c r="A103">
        <v>780</v>
      </c>
      <c r="B103" s="19">
        <f>'Input spectra'!Y102</f>
        <v>4.5375514837763697E-2</v>
      </c>
      <c r="C103">
        <f>'Input spectra'!D102</f>
        <v>0</v>
      </c>
      <c r="D103">
        <f t="shared" ref="D103:M112" si="156">D$2*EXP(- D$1 * ($C103*_c2+$B103))</f>
        <v>2.0653927966864227E-2</v>
      </c>
      <c r="E103">
        <f t="shared" si="156"/>
        <v>2.0410689553986977E-2</v>
      </c>
      <c r="F103">
        <f t="shared" si="156"/>
        <v>2.0169230227258264E-2</v>
      </c>
      <c r="G103">
        <f t="shared" si="156"/>
        <v>1.9929538863324964E-2</v>
      </c>
      <c r="H103">
        <f t="shared" si="156"/>
        <v>1.9691604403086333E-2</v>
      </c>
      <c r="I103">
        <f t="shared" si="156"/>
        <v>1.9455415851340259E-2</v>
      </c>
      <c r="J103">
        <f t="shared" si="156"/>
        <v>1.922096227643133E-2</v>
      </c>
      <c r="K103">
        <f t="shared" si="156"/>
        <v>1.8988232809900821E-2</v>
      </c>
      <c r="L103">
        <f t="shared" si="156"/>
        <v>1.8757216646138518E-2</v>
      </c>
      <c r="M103">
        <f t="shared" si="156"/>
        <v>1.8527903042036439E-2</v>
      </c>
      <c r="N103">
        <f t="shared" ref="N103:W112" si="157">N$2*EXP(- N$1 * ($C103*_c2+$B103))</f>
        <v>1.8300281316644362E-2</v>
      </c>
      <c r="O103">
        <f t="shared" si="157"/>
        <v>1.8074340850827205E-2</v>
      </c>
      <c r="P103">
        <f t="shared" si="157"/>
        <v>1.7850071086924251E-2</v>
      </c>
      <c r="Q103">
        <f t="shared" si="157"/>
        <v>1.7627461528410167E-2</v>
      </c>
      <c r="R103">
        <f t="shared" si="157"/>
        <v>1.7406501739557843E-2</v>
      </c>
      <c r="S103">
        <f t="shared" si="157"/>
        <v>1.7187181345103043E-2</v>
      </c>
      <c r="T103">
        <f t="shared" si="157"/>
        <v>1.6969490029910817E-2</v>
      </c>
      <c r="U103">
        <f t="shared" si="157"/>
        <v>1.6753417538643709E-2</v>
      </c>
      <c r="V103">
        <f t="shared" si="157"/>
        <v>1.6538953675431765E-2</v>
      </c>
      <c r="W103">
        <f t="shared" si="157"/>
        <v>1.6326088303544255E-2</v>
      </c>
      <c r="X103">
        <f t="shared" ref="X103:AG112" si="158">X$2*EXP(- X$1 * ($C103*_c2+$B103))</f>
        <v>1.6114811345063172E-2</v>
      </c>
      <c r="Y103">
        <f t="shared" si="158"/>
        <v>1.5905112780558485E-2</v>
      </c>
      <c r="Z103">
        <f t="shared" si="158"/>
        <v>1.5696982648765106E-2</v>
      </c>
      <c r="AA103">
        <f t="shared" si="158"/>
        <v>1.5490411046261593E-2</v>
      </c>
      <c r="AB103">
        <f t="shared" si="158"/>
        <v>1.5285388127150574E-2</v>
      </c>
      <c r="AC103">
        <f t="shared" si="158"/>
        <v>1.5081904102740884E-2</v>
      </c>
      <c r="AD103">
        <f t="shared" si="158"/>
        <v>1.487994924123137E-2</v>
      </c>
      <c r="AE103">
        <f t="shared" si="158"/>
        <v>1.4679513867396432E-2</v>
      </c>
      <c r="AF103">
        <f t="shared" si="158"/>
        <v>1.4480588362273209E-2</v>
      </c>
      <c r="AG103">
        <f t="shared" si="158"/>
        <v>1.4283163162850448E-2</v>
      </c>
      <c r="AH103">
        <f t="shared" ref="AH103:AQ112" si="159">AH$2*EXP(- AH$1 * ($C103*_c2+$B103))</f>
        <v>1.4087228761759052E-2</v>
      </c>
      <c r="AI103">
        <f t="shared" si="159"/>
        <v>1.3892775706964261E-2</v>
      </c>
      <c r="AJ103">
        <f t="shared" si="159"/>
        <v>1.3699794601459502E-2</v>
      </c>
      <c r="AK103">
        <f t="shared" si="159"/>
        <v>1.3508276102961835E-2</v>
      </c>
      <c r="AL103">
        <f t="shared" si="159"/>
        <v>1.3318210923609101E-2</v>
      </c>
      <c r="AM103">
        <f t="shared" si="159"/>
        <v>1.3129589829658617E-2</v>
      </c>
      <c r="AN103">
        <f t="shared" si="159"/>
        <v>1.2942403641187516E-2</v>
      </c>
      <c r="AO103">
        <f t="shared" si="159"/>
        <v>1.2756643231794712E-2</v>
      </c>
      <c r="AP103">
        <f t="shared" si="159"/>
        <v>1.2572299528304413E-2</v>
      </c>
      <c r="AQ103">
        <f t="shared" si="159"/>
        <v>1.2389363510471254E-2</v>
      </c>
      <c r="AR103">
        <f t="shared" ref="AR103:BA112" si="160">AR$2*EXP(- AR$1 * ($C103*_c2+$B103))</f>
        <v>1.2207826210687013E-2</v>
      </c>
      <c r="AS103">
        <f t="shared" si="160"/>
        <v>1.2027678713688879E-2</v>
      </c>
      <c r="AT103">
        <f t="shared" si="160"/>
        <v>1.1848912156269275E-2</v>
      </c>
      <c r="AU103">
        <f t="shared" si="160"/>
        <v>1.167151772698728E-2</v>
      </c>
      <c r="AV103">
        <f t="shared" si="160"/>
        <v>1.1495486665881545E-2</v>
      </c>
      <c r="AW103">
        <f t="shared" si="160"/>
        <v>1.1320810264184777E-2</v>
      </c>
      <c r="AX103">
        <f t="shared" si="160"/>
        <v>1.006279249368329E-2</v>
      </c>
      <c r="AY103">
        <f t="shared" si="160"/>
        <v>8.5978469345596355E-3</v>
      </c>
      <c r="AZ103">
        <f t="shared" si="160"/>
        <v>7.739197975362341E-3</v>
      </c>
      <c r="BA103">
        <f t="shared" si="160"/>
        <v>7.0888206882552618E-3</v>
      </c>
      <c r="BB103">
        <f t="shared" ref="BB103:BK112" si="161">BB$2*EXP(- BB$1 * ($C103*_c2+$B103))</f>
        <v>6.5574208759039349E-3</v>
      </c>
      <c r="BC103">
        <f t="shared" si="161"/>
        <v>6.1062925330445193E-3</v>
      </c>
      <c r="BD103">
        <f t="shared" si="161"/>
        <v>5.7142272629891631E-3</v>
      </c>
      <c r="BE103">
        <f t="shared" si="161"/>
        <v>5.3680039309195599E-3</v>
      </c>
      <c r="BF103">
        <f t="shared" si="161"/>
        <v>5.0586708270329139E-3</v>
      </c>
      <c r="BG103">
        <f t="shared" si="161"/>
        <v>4.7798081799309573E-3</v>
      </c>
      <c r="BH103">
        <f t="shared" si="161"/>
        <v>4.5266131517948914E-3</v>
      </c>
      <c r="BI103">
        <f t="shared" si="161"/>
        <v>4.2953745068968303E-3</v>
      </c>
      <c r="BJ103">
        <f t="shared" si="161"/>
        <v>4.0831505313486159E-3</v>
      </c>
      <c r="BK103">
        <f t="shared" si="161"/>
        <v>3.8875610801751685E-3</v>
      </c>
      <c r="BL103">
        <f t="shared" ref="BL103:BU112" si="162">BL$2*EXP(- BL$1 * ($C103*_c2+$B103))</f>
        <v>3.706647571775341E-3</v>
      </c>
      <c r="BM103">
        <f t="shared" si="162"/>
        <v>3.5387754127393098E-3</v>
      </c>
      <c r="BN103">
        <f t="shared" si="162"/>
        <v>3.38256399112248E-3</v>
      </c>
      <c r="BO103">
        <f t="shared" si="162"/>
        <v>3.2368351928211223E-3</v>
      </c>
      <c r="BP103">
        <f t="shared" si="162"/>
        <v>3.1005747262668245E-3</v>
      </c>
      <c r="BQ103">
        <f t="shared" si="162"/>
        <v>2.9729025269697121E-3</v>
      </c>
      <c r="BR103">
        <f t="shared" si="162"/>
        <v>2.8530497404007154E-3</v>
      </c>
      <c r="BS103">
        <f t="shared" si="162"/>
        <v>2.7403405631908793E-3</v>
      </c>
      <c r="BT103">
        <f t="shared" si="162"/>
        <v>2.6341777339932413E-3</v>
      </c>
      <c r="BU103">
        <f t="shared" si="162"/>
        <v>2.5340308080791128E-3</v>
      </c>
      <c r="BV103">
        <f t="shared" ref="BV103:CE112" si="163">BV$2*EXP(- BV$1 * ($C103*_c2+$B103))</f>
        <v>2.4394265844122388E-3</v>
      </c>
      <c r="BW103">
        <f t="shared" si="163"/>
        <v>2.3499412177529519E-3</v>
      </c>
      <c r="BX103">
        <f t="shared" si="163"/>
        <v>2.2651936646969897E-3</v>
      </c>
      <c r="BY103">
        <f t="shared" si="163"/>
        <v>2.184840196516115E-3</v>
      </c>
      <c r="BZ103">
        <f t="shared" si="163"/>
        <v>2.1085697731380816E-3</v>
      </c>
      <c r="CA103">
        <f t="shared" si="163"/>
        <v>2.0361001182061388E-3</v>
      </c>
      <c r="CB103">
        <f t="shared" si="163"/>
        <v>1.9671743694031295E-3</v>
      </c>
      <c r="CC103">
        <f t="shared" si="163"/>
        <v>1.9015582042311036E-3</v>
      </c>
      <c r="CD103">
        <f t="shared" si="163"/>
        <v>1.8390373613923529E-3</v>
      </c>
      <c r="CE103">
        <f t="shared" si="163"/>
        <v>1.7794154933778396E-3</v>
      </c>
      <c r="CF103">
        <f t="shared" ref="CF103:CO112" si="164">CF$2*EXP(- CF$1 * ($C103*_c2+$B103))</f>
        <v>1.7225122979542054E-3</v>
      </c>
      <c r="CG103">
        <f t="shared" si="164"/>
        <v>1.6681618857666935E-3</v>
      </c>
      <c r="CH103">
        <f t="shared" si="164"/>
        <v>1.6162113488430592E-3</v>
      </c>
      <c r="CI103">
        <f t="shared" si="164"/>
        <v>1.5665195008392882E-3</v>
      </c>
      <c r="CJ103">
        <f t="shared" si="164"/>
        <v>1.5189557647471729E-3</v>
      </c>
      <c r="CK103">
        <f t="shared" si="164"/>
        <v>1.4733991877401997E-3</v>
      </c>
      <c r="CL103">
        <f t="shared" si="164"/>
        <v>1.4297375660618737E-3</v>
      </c>
      <c r="CM103">
        <f t="shared" si="164"/>
        <v>1.3878666655086907E-3</v>
      </c>
      <c r="CN103">
        <f t="shared" si="164"/>
        <v>1.3476895252442654E-3</v>
      </c>
      <c r="CO103">
        <f t="shared" si="164"/>
        <v>1.3091158344919996E-3</v>
      </c>
      <c r="CP103">
        <f t="shared" ref="CP103:CY112" si="165">CP$2*EXP(- CP$1 * ($C103*_c2+$B103))</f>
        <v>1.2720613731621708E-3</v>
      </c>
      <c r="CQ103">
        <f t="shared" si="165"/>
        <v>1.2364475087317209E-3</v>
      </c>
      <c r="CR103">
        <f t="shared" si="165"/>
        <v>7.959905832477988E-4</v>
      </c>
      <c r="CS103">
        <f t="shared" si="165"/>
        <v>5.1695643354082417E-4</v>
      </c>
      <c r="CT103">
        <f t="shared" si="165"/>
        <v>3.5797631390920487E-4</v>
      </c>
      <c r="CU103">
        <f t="shared" si="165"/>
        <v>2.4900443355994109E-4</v>
      </c>
      <c r="CV103">
        <f t="shared" si="165"/>
        <v>1.7000484342736757E-4</v>
      </c>
      <c r="CW103">
        <f t="shared" si="165"/>
        <v>1.1174151686437603E-4</v>
      </c>
      <c r="CX103">
        <f t="shared" si="165"/>
        <v>6.9001051001113962E-5</v>
      </c>
      <c r="CY103">
        <f t="shared" si="165"/>
        <v>3.8473595342014831E-5</v>
      </c>
      <c r="CZ103">
        <f t="shared" ref="CZ103:DI112" si="166">CZ$2*EXP(- CZ$1 * ($C103*_c2+$B103))</f>
        <v>1.7887995877385565E-5</v>
      </c>
      <c r="DA103">
        <f t="shared" si="166"/>
        <v>5.597059071806286E-6</v>
      </c>
      <c r="DB103">
        <f t="shared" si="166"/>
        <v>3.5549643947866247E-7</v>
      </c>
      <c r="DC103">
        <f t="shared" si="166"/>
        <v>0</v>
      </c>
      <c r="DD103">
        <f t="shared" si="166"/>
        <v>0</v>
      </c>
      <c r="DE103">
        <f t="shared" si="166"/>
        <v>0</v>
      </c>
      <c r="DF103">
        <f t="shared" si="166"/>
        <v>0</v>
      </c>
      <c r="DG103">
        <f t="shared" si="166"/>
        <v>0</v>
      </c>
      <c r="DH103">
        <f t="shared" si="166"/>
        <v>0</v>
      </c>
      <c r="DI103">
        <f t="shared" si="166"/>
        <v>0</v>
      </c>
      <c r="DJ103">
        <f t="shared" ref="DJ103:DS112" si="167">DJ$2*EXP(- DJ$1 * ($C103*_c2+$B103))</f>
        <v>0</v>
      </c>
      <c r="DK103">
        <f t="shared" si="167"/>
        <v>0</v>
      </c>
      <c r="DL103">
        <f t="shared" si="167"/>
        <v>0</v>
      </c>
      <c r="DM103">
        <f t="shared" si="167"/>
        <v>0</v>
      </c>
      <c r="DN103">
        <f t="shared" si="167"/>
        <v>0</v>
      </c>
      <c r="DO103">
        <f t="shared" si="167"/>
        <v>0</v>
      </c>
      <c r="DP103">
        <f t="shared" si="167"/>
        <v>0</v>
      </c>
      <c r="DQ103">
        <f t="shared" si="167"/>
        <v>0</v>
      </c>
      <c r="DR103">
        <f t="shared" si="167"/>
        <v>0</v>
      </c>
      <c r="DS103">
        <f t="shared" si="167"/>
        <v>0</v>
      </c>
      <c r="DT103">
        <f t="shared" ref="DT103:EC112" si="168">DT$2*EXP(- DT$1 * ($C103*_c2+$B103))</f>
        <v>0</v>
      </c>
      <c r="DU103">
        <f t="shared" si="168"/>
        <v>0</v>
      </c>
      <c r="DV103">
        <f t="shared" si="168"/>
        <v>0</v>
      </c>
      <c r="DW103">
        <f t="shared" si="168"/>
        <v>0</v>
      </c>
      <c r="DX103">
        <f t="shared" si="168"/>
        <v>0</v>
      </c>
      <c r="DY103">
        <f t="shared" si="168"/>
        <v>0</v>
      </c>
      <c r="DZ103">
        <f t="shared" si="168"/>
        <v>0</v>
      </c>
      <c r="EA103">
        <f t="shared" si="168"/>
        <v>0</v>
      </c>
      <c r="EB103">
        <f t="shared" si="168"/>
        <v>0</v>
      </c>
      <c r="EC103">
        <f t="shared" si="168"/>
        <v>0</v>
      </c>
      <c r="ED103">
        <f t="shared" ref="ED103:EM112" si="169">ED$2*EXP(- ED$1 * ($C103*_c2+$B103))</f>
        <v>0</v>
      </c>
      <c r="EE103">
        <f t="shared" si="169"/>
        <v>0</v>
      </c>
      <c r="EF103">
        <f t="shared" si="169"/>
        <v>0</v>
      </c>
      <c r="EG103">
        <f t="shared" si="169"/>
        <v>0</v>
      </c>
      <c r="EH103">
        <f t="shared" si="169"/>
        <v>0</v>
      </c>
      <c r="EI103">
        <f t="shared" si="169"/>
        <v>0</v>
      </c>
      <c r="EJ103">
        <f t="shared" si="169"/>
        <v>0</v>
      </c>
      <c r="EK103">
        <f t="shared" si="169"/>
        <v>0</v>
      </c>
      <c r="EL103">
        <f t="shared" si="169"/>
        <v>0</v>
      </c>
      <c r="EM103">
        <f t="shared" si="169"/>
        <v>0</v>
      </c>
      <c r="EN103">
        <f t="shared" ref="EN103:EX112" si="170">EN$2*EXP(- EN$1 * ($C103*_c2+$B103))</f>
        <v>0</v>
      </c>
      <c r="EO103">
        <f t="shared" si="170"/>
        <v>0</v>
      </c>
      <c r="EP103">
        <f t="shared" si="170"/>
        <v>0</v>
      </c>
      <c r="EQ103">
        <f t="shared" si="170"/>
        <v>0</v>
      </c>
      <c r="ER103">
        <f t="shared" si="170"/>
        <v>0</v>
      </c>
      <c r="ES103">
        <f t="shared" si="170"/>
        <v>0</v>
      </c>
      <c r="ET103">
        <f t="shared" si="170"/>
        <v>0</v>
      </c>
      <c r="EU103">
        <f t="shared" si="170"/>
        <v>0</v>
      </c>
      <c r="EV103">
        <f t="shared" si="170"/>
        <v>0</v>
      </c>
      <c r="EW103">
        <f t="shared" si="170"/>
        <v>0</v>
      </c>
      <c r="EX103">
        <f t="shared" si="170"/>
        <v>0</v>
      </c>
      <c r="EZ103">
        <f t="shared" si="110"/>
        <v>0.87892375531928102</v>
      </c>
      <c r="FB103">
        <f t="shared" si="108"/>
        <v>1.1216162811044039E-2</v>
      </c>
      <c r="FC103">
        <f t="shared" si="109"/>
        <v>0.24858204557217234</v>
      </c>
    </row>
    <row r="104" spans="1:159" x14ac:dyDescent="0.25">
      <c r="A104">
        <v>785</v>
      </c>
      <c r="B104" s="19">
        <f>'Input spectra'!Y103</f>
        <v>4.5245497071715698E-2</v>
      </c>
      <c r="C104">
        <f>'Input spectra'!D103</f>
        <v>0</v>
      </c>
      <c r="D104">
        <f t="shared" si="156"/>
        <v>2.0653927966864227E-2</v>
      </c>
      <c r="E104">
        <f t="shared" si="156"/>
        <v>2.0410954930938089E-2</v>
      </c>
      <c r="F104">
        <f t="shared" si="156"/>
        <v>2.01697547057288E-2</v>
      </c>
      <c r="G104">
        <f t="shared" si="156"/>
        <v>1.9930316236722131E-2</v>
      </c>
      <c r="H104">
        <f t="shared" si="156"/>
        <v>1.9692628533082877E-2</v>
      </c>
      <c r="I104">
        <f t="shared" si="156"/>
        <v>1.9456680667305212E-2</v>
      </c>
      <c r="J104">
        <f t="shared" si="156"/>
        <v>1.9222461774864887E-2</v>
      </c>
      <c r="K104">
        <f t="shared" si="156"/>
        <v>1.8989961053873274E-2</v>
      </c>
      <c r="L104">
        <f t="shared" si="156"/>
        <v>1.8759167764733277E-2</v>
      </c>
      <c r="M104">
        <f t="shared" si="156"/>
        <v>1.8530071229797055E-2</v>
      </c>
      <c r="N104">
        <f t="shared" si="157"/>
        <v>1.8302660833025553E-2</v>
      </c>
      <c r="O104">
        <f t="shared" si="157"/>
        <v>1.8076926019649865E-2</v>
      </c>
      <c r="P104">
        <f t="shared" si="157"/>
        <v>1.7852856295834409E-2</v>
      </c>
      <c r="Q104">
        <f t="shared" si="157"/>
        <v>1.7630441228341853E-2</v>
      </c>
      <c r="R104">
        <f t="shared" si="157"/>
        <v>1.740967044419987E-2</v>
      </c>
      <c r="S104">
        <f t="shared" si="157"/>
        <v>1.7190533630369629E-2</v>
      </c>
      <c r="T104">
        <f t="shared" si="157"/>
        <v>1.6973020533416087E-2</v>
      </c>
      <c r="U104">
        <f t="shared" si="157"/>
        <v>1.675712095918E-2</v>
      </c>
      <c r="V104">
        <f t="shared" si="157"/>
        <v>1.6542824772451715E-2</v>
      </c>
      <c r="W104">
        <f t="shared" si="157"/>
        <v>1.6330121896646673E-2</v>
      </c>
      <c r="X104">
        <f t="shared" si="158"/>
        <v>1.611900231348265E-2</v>
      </c>
      <c r="Y104">
        <f t="shared" si="158"/>
        <v>1.5909456062658717E-2</v>
      </c>
      <c r="Z104">
        <f t="shared" si="158"/>
        <v>1.5701473241535924E-2</v>
      </c>
      <c r="AA104">
        <f t="shared" si="158"/>
        <v>1.5495044004819646E-2</v>
      </c>
      <c r="AB104">
        <f t="shared" si="158"/>
        <v>1.5290158564243678E-2</v>
      </c>
      <c r="AC104">
        <f t="shared" si="158"/>
        <v>1.5086807188255967E-2</v>
      </c>
      <c r="AD104">
        <f t="shared" si="158"/>
        <v>1.4884980201706031E-2</v>
      </c>
      <c r="AE104">
        <f t="shared" si="158"/>
        <v>1.4684667985534066E-2</v>
      </c>
      <c r="AF104">
        <f t="shared" si="158"/>
        <v>1.4485860976461687E-2</v>
      </c>
      <c r="AG104">
        <f t="shared" si="158"/>
        <v>1.4288549666684311E-2</v>
      </c>
      <c r="AH104">
        <f t="shared" si="159"/>
        <v>1.4092724603565216E-2</v>
      </c>
      <c r="AI104">
        <f t="shared" si="159"/>
        <v>1.3898376389331203E-2</v>
      </c>
      <c r="AJ104">
        <f t="shared" si="159"/>
        <v>1.3705495680769888E-2</v>
      </c>
      <c r="AK104">
        <f t="shared" si="159"/>
        <v>1.3514073188928598E-2</v>
      </c>
      <c r="AL104">
        <f t="shared" si="159"/>
        <v>1.3324099678814908E-2</v>
      </c>
      <c r="AM104">
        <f t="shared" si="159"/>
        <v>1.3135565969098739E-2</v>
      </c>
      <c r="AN104">
        <f t="shared" si="159"/>
        <v>1.2948462931816057E-2</v>
      </c>
      <c r="AO104">
        <f t="shared" si="159"/>
        <v>1.2762781492074174E-2</v>
      </c>
      <c r="AP104">
        <f t="shared" si="159"/>
        <v>1.2578512627758592E-2</v>
      </c>
      <c r="AQ104">
        <f t="shared" si="159"/>
        <v>1.239564736924142E-2</v>
      </c>
      <c r="AR104">
        <f t="shared" si="160"/>
        <v>1.2214176799091371E-2</v>
      </c>
      <c r="AS104">
        <f t="shared" si="160"/>
        <v>1.2034092051785284E-2</v>
      </c>
      <c r="AT104">
        <f t="shared" si="160"/>
        <v>1.1855384313421173E-2</v>
      </c>
      <c r="AU104">
        <f t="shared" si="160"/>
        <v>1.1678044821432868E-2</v>
      </c>
      <c r="AV104">
        <f t="shared" si="160"/>
        <v>1.1502064864306103E-2</v>
      </c>
      <c r="AW104">
        <f t="shared" si="160"/>
        <v>1.1327435781296186E-2</v>
      </c>
      <c r="AX104">
        <f t="shared" si="160"/>
        <v>1.0068812666062448E-2</v>
      </c>
      <c r="AY104">
        <f t="shared" si="160"/>
        <v>8.6031025426046639E-3</v>
      </c>
      <c r="AZ104">
        <f t="shared" si="160"/>
        <v>7.7440294023291929E-3</v>
      </c>
      <c r="BA104">
        <f t="shared" si="160"/>
        <v>7.0933383230518104E-3</v>
      </c>
      <c r="BB104">
        <f t="shared" si="161"/>
        <v>6.5616851679046627E-3</v>
      </c>
      <c r="BC104">
        <f t="shared" si="161"/>
        <v>6.1103429009978904E-3</v>
      </c>
      <c r="BD104">
        <f t="shared" si="161"/>
        <v>5.7180919148025876E-3</v>
      </c>
      <c r="BE104">
        <f t="shared" si="161"/>
        <v>5.3717042658726838E-3</v>
      </c>
      <c r="BF104">
        <f t="shared" si="161"/>
        <v>5.0622237463646353E-3</v>
      </c>
      <c r="BG104">
        <f t="shared" si="161"/>
        <v>4.7832274322343101E-3</v>
      </c>
      <c r="BH104">
        <f t="shared" si="161"/>
        <v>4.5299101766569528E-3</v>
      </c>
      <c r="BI104">
        <f t="shared" si="161"/>
        <v>4.2985589942519239E-3</v>
      </c>
      <c r="BJ104">
        <f t="shared" si="161"/>
        <v>4.0862308088670061E-3</v>
      </c>
      <c r="BK104">
        <f t="shared" si="161"/>
        <v>3.890544391126394E-3</v>
      </c>
      <c r="BL104">
        <f t="shared" si="162"/>
        <v>3.7095402801599437E-3</v>
      </c>
      <c r="BM104">
        <f t="shared" si="162"/>
        <v>3.5415831584250691E-3</v>
      </c>
      <c r="BN104">
        <f t="shared" si="162"/>
        <v>3.3852918096004153E-3</v>
      </c>
      <c r="BO104">
        <f t="shared" si="162"/>
        <v>3.2394876092950715E-3</v>
      </c>
      <c r="BP104">
        <f t="shared" si="162"/>
        <v>3.1031558307200776E-3</v>
      </c>
      <c r="BQ104">
        <f t="shared" si="162"/>
        <v>2.9754160348663553E-3</v>
      </c>
      <c r="BR104">
        <f t="shared" si="162"/>
        <v>2.8554990423587815E-3</v>
      </c>
      <c r="BS104">
        <f t="shared" si="162"/>
        <v>2.7427287660645307E-3</v>
      </c>
      <c r="BT104">
        <f t="shared" si="162"/>
        <v>2.6365076951746129E-3</v>
      </c>
      <c r="BU104">
        <f t="shared" si="162"/>
        <v>2.5363051643856457E-3</v>
      </c>
      <c r="BV104">
        <f t="shared" si="163"/>
        <v>2.4416477766040839E-3</v>
      </c>
      <c r="BW104">
        <f t="shared" si="163"/>
        <v>2.3521115114893522E-3</v>
      </c>
      <c r="BX104">
        <f t="shared" si="163"/>
        <v>2.2673151685651972E-3</v>
      </c>
      <c r="BY104">
        <f t="shared" si="163"/>
        <v>2.18691487763421E-3</v>
      </c>
      <c r="BZ104">
        <f t="shared" si="163"/>
        <v>2.1105994707322738E-3</v>
      </c>
      <c r="CA104">
        <f t="shared" si="163"/>
        <v>2.0380865554853922E-3</v>
      </c>
      <c r="CB104">
        <f t="shared" si="163"/>
        <v>1.9691191639934274E-3</v>
      </c>
      <c r="CC104">
        <f t="shared" si="163"/>
        <v>1.9034628773840889E-3</v>
      </c>
      <c r="CD104">
        <f t="shared" si="163"/>
        <v>1.8409033461453598E-3</v>
      </c>
      <c r="CE104">
        <f t="shared" si="163"/>
        <v>1.7812441418121959E-3</v>
      </c>
      <c r="CF104">
        <f t="shared" si="164"/>
        <v>1.7243048876743941E-3</v>
      </c>
      <c r="CG104">
        <f t="shared" si="164"/>
        <v>1.6699196257033129E-3</v>
      </c>
      <c r="CH104">
        <f t="shared" si="164"/>
        <v>1.6179353844664338E-3</v>
      </c>
      <c r="CI104">
        <f t="shared" si="164"/>
        <v>1.5682109188574181E-3</v>
      </c>
      <c r="CJ104">
        <f t="shared" si="164"/>
        <v>1.5206155973508093E-3</v>
      </c>
      <c r="CK104">
        <f t="shared" si="164"/>
        <v>1.4750284164487934E-3</v>
      </c>
      <c r="CL104">
        <f t="shared" si="164"/>
        <v>1.4313371252166005E-3</v>
      </c>
      <c r="CM104">
        <f t="shared" si="164"/>
        <v>1.3894374454524272E-3</v>
      </c>
      <c r="CN104">
        <f t="shared" si="164"/>
        <v>1.349232375223055E-3</v>
      </c>
      <c r="CO104">
        <f t="shared" si="164"/>
        <v>1.310631565308035E-3</v>
      </c>
      <c r="CP104">
        <f t="shared" si="165"/>
        <v>1.2735507596044939E-3</v>
      </c>
      <c r="CQ104">
        <f t="shared" si="165"/>
        <v>1.2379112918075572E-3</v>
      </c>
      <c r="CR104">
        <f t="shared" si="165"/>
        <v>7.9694328776971479E-4</v>
      </c>
      <c r="CS104">
        <f t="shared" si="165"/>
        <v>5.1758189735104983E-4</v>
      </c>
      <c r="CT104">
        <f t="shared" si="165"/>
        <v>3.5841408820931105E-4</v>
      </c>
      <c r="CU104">
        <f t="shared" si="165"/>
        <v>2.4931218608575126E-4</v>
      </c>
      <c r="CV104">
        <f t="shared" si="165"/>
        <v>1.702171709498961E-4</v>
      </c>
      <c r="CW104">
        <f t="shared" si="165"/>
        <v>1.118825310765524E-4</v>
      </c>
      <c r="CX104">
        <f t="shared" si="165"/>
        <v>6.9089026389752676E-5</v>
      </c>
      <c r="CY104">
        <f t="shared" si="165"/>
        <v>3.8523149511729288E-5</v>
      </c>
      <c r="CZ104">
        <f t="shared" si="166"/>
        <v>1.7911268576059089E-5</v>
      </c>
      <c r="DA104">
        <f t="shared" si="166"/>
        <v>5.6044138426975749E-6</v>
      </c>
      <c r="DB104">
        <f t="shared" si="166"/>
        <v>3.559682049323302E-7</v>
      </c>
      <c r="DC104">
        <f t="shared" si="166"/>
        <v>0</v>
      </c>
      <c r="DD104">
        <f t="shared" si="166"/>
        <v>0</v>
      </c>
      <c r="DE104">
        <f t="shared" si="166"/>
        <v>0</v>
      </c>
      <c r="DF104">
        <f t="shared" si="166"/>
        <v>0</v>
      </c>
      <c r="DG104">
        <f t="shared" si="166"/>
        <v>0</v>
      </c>
      <c r="DH104">
        <f t="shared" si="166"/>
        <v>0</v>
      </c>
      <c r="DI104">
        <f t="shared" si="166"/>
        <v>0</v>
      </c>
      <c r="DJ104">
        <f t="shared" si="167"/>
        <v>0</v>
      </c>
      <c r="DK104">
        <f t="shared" si="167"/>
        <v>0</v>
      </c>
      <c r="DL104">
        <f t="shared" si="167"/>
        <v>0</v>
      </c>
      <c r="DM104">
        <f t="shared" si="167"/>
        <v>0</v>
      </c>
      <c r="DN104">
        <f t="shared" si="167"/>
        <v>0</v>
      </c>
      <c r="DO104">
        <f t="shared" si="167"/>
        <v>0</v>
      </c>
      <c r="DP104">
        <f t="shared" si="167"/>
        <v>0</v>
      </c>
      <c r="DQ104">
        <f t="shared" si="167"/>
        <v>0</v>
      </c>
      <c r="DR104">
        <f t="shared" si="167"/>
        <v>0</v>
      </c>
      <c r="DS104">
        <f t="shared" si="167"/>
        <v>0</v>
      </c>
      <c r="DT104">
        <f t="shared" si="168"/>
        <v>0</v>
      </c>
      <c r="DU104">
        <f t="shared" si="168"/>
        <v>0</v>
      </c>
      <c r="DV104">
        <f t="shared" si="168"/>
        <v>0</v>
      </c>
      <c r="DW104">
        <f t="shared" si="168"/>
        <v>0</v>
      </c>
      <c r="DX104">
        <f t="shared" si="168"/>
        <v>0</v>
      </c>
      <c r="DY104">
        <f t="shared" si="168"/>
        <v>0</v>
      </c>
      <c r="DZ104">
        <f t="shared" si="168"/>
        <v>0</v>
      </c>
      <c r="EA104">
        <f t="shared" si="168"/>
        <v>0</v>
      </c>
      <c r="EB104">
        <f t="shared" si="168"/>
        <v>0</v>
      </c>
      <c r="EC104">
        <f t="shared" si="168"/>
        <v>0</v>
      </c>
      <c r="ED104">
        <f t="shared" si="169"/>
        <v>0</v>
      </c>
      <c r="EE104">
        <f t="shared" si="169"/>
        <v>0</v>
      </c>
      <c r="EF104">
        <f t="shared" si="169"/>
        <v>0</v>
      </c>
      <c r="EG104">
        <f t="shared" si="169"/>
        <v>0</v>
      </c>
      <c r="EH104">
        <f t="shared" si="169"/>
        <v>0</v>
      </c>
      <c r="EI104">
        <f t="shared" si="169"/>
        <v>0</v>
      </c>
      <c r="EJ104">
        <f t="shared" si="169"/>
        <v>0</v>
      </c>
      <c r="EK104">
        <f t="shared" si="169"/>
        <v>0</v>
      </c>
      <c r="EL104">
        <f t="shared" si="169"/>
        <v>0</v>
      </c>
      <c r="EM104">
        <f t="shared" si="169"/>
        <v>0</v>
      </c>
      <c r="EN104">
        <f t="shared" si="170"/>
        <v>0</v>
      </c>
      <c r="EO104">
        <f t="shared" si="170"/>
        <v>0</v>
      </c>
      <c r="EP104">
        <f t="shared" si="170"/>
        <v>0</v>
      </c>
      <c r="EQ104">
        <f t="shared" si="170"/>
        <v>0</v>
      </c>
      <c r="ER104">
        <f t="shared" si="170"/>
        <v>0</v>
      </c>
      <c r="ES104">
        <f t="shared" si="170"/>
        <v>0</v>
      </c>
      <c r="ET104">
        <f t="shared" si="170"/>
        <v>0</v>
      </c>
      <c r="EU104">
        <f t="shared" si="170"/>
        <v>0</v>
      </c>
      <c r="EV104">
        <f t="shared" si="170"/>
        <v>0</v>
      </c>
      <c r="EW104">
        <f t="shared" si="170"/>
        <v>0</v>
      </c>
      <c r="EX104">
        <f t="shared" si="170"/>
        <v>0</v>
      </c>
      <c r="EZ104">
        <f t="shared" si="110"/>
        <v>0.87923771364024395</v>
      </c>
      <c r="FB104">
        <f t="shared" si="108"/>
        <v>1.1184386486887743E-2</v>
      </c>
      <c r="FC104">
        <f t="shared" si="109"/>
        <v>0.24858610836669831</v>
      </c>
    </row>
    <row r="105" spans="1:159" x14ac:dyDescent="0.25">
      <c r="A105">
        <v>790</v>
      </c>
      <c r="B105" s="19">
        <f>'Input spectra'!Y104</f>
        <v>4.5115479305667699E-2</v>
      </c>
      <c r="C105">
        <f>'Input spectra'!D104</f>
        <v>0</v>
      </c>
      <c r="D105">
        <f t="shared" si="156"/>
        <v>2.0653927966864227E-2</v>
      </c>
      <c r="E105">
        <f t="shared" si="156"/>
        <v>2.0411220311339597E-2</v>
      </c>
      <c r="F105">
        <f t="shared" si="156"/>
        <v>2.0170279197837811E-2</v>
      </c>
      <c r="G105">
        <f t="shared" si="156"/>
        <v>1.9931093640441593E-2</v>
      </c>
      <c r="H105">
        <f t="shared" si="156"/>
        <v>1.9693652716342842E-2</v>
      </c>
      <c r="I105">
        <f t="shared" si="156"/>
        <v>1.9457945565497112E-2</v>
      </c>
      <c r="J105">
        <f t="shared" si="156"/>
        <v>1.9223961390279865E-2</v>
      </c>
      <c r="K105">
        <f t="shared" si="156"/>
        <v>1.8991689455144581E-2</v>
      </c>
      <c r="L105">
        <f t="shared" si="156"/>
        <v>1.8761119086282658E-2</v>
      </c>
      <c r="M105">
        <f t="shared" si="156"/>
        <v>1.8532239671285151E-2</v>
      </c>
      <c r="N105">
        <f t="shared" si="157"/>
        <v>1.8305040658806261E-2</v>
      </c>
      <c r="O105">
        <f t="shared" si="157"/>
        <v>1.8079511558228629E-2</v>
      </c>
      <c r="P105">
        <f t="shared" si="157"/>
        <v>1.7855641939330435E-2</v>
      </c>
      <c r="Q105">
        <f t="shared" si="157"/>
        <v>1.7633421431954215E-2</v>
      </c>
      <c r="R105">
        <f t="shared" si="157"/>
        <v>1.7412839725677448E-2</v>
      </c>
      <c r="S105">
        <f t="shared" si="157"/>
        <v>1.719388656948493E-2</v>
      </c>
      <c r="T105">
        <f t="shared" si="157"/>
        <v>1.6976551771442843E-2</v>
      </c>
      <c r="U105">
        <f t="shared" si="157"/>
        <v>1.6760825198374553E-2</v>
      </c>
      <c r="V105">
        <f t="shared" si="157"/>
        <v>1.6546696775538182E-2</v>
      </c>
      <c r="W105">
        <f t="shared" si="157"/>
        <v>1.6334156486305831E-2</v>
      </c>
      <c r="X105">
        <f t="shared" si="158"/>
        <v>1.6123194371844535E-2</v>
      </c>
      <c r="Y105">
        <f t="shared" si="158"/>
        <v>1.5913800530798914E-2</v>
      </c>
      <c r="Z105">
        <f t="shared" si="158"/>
        <v>1.5705965118975512E-2</v>
      </c>
      <c r="AA105">
        <f t="shared" si="158"/>
        <v>1.5499678349028795E-2</v>
      </c>
      <c r="AB105">
        <f t="shared" si="158"/>
        <v>1.5294930490148836E-2</v>
      </c>
      <c r="AC105">
        <f t="shared" si="158"/>
        <v>1.5091711867750658E-2</v>
      </c>
      <c r="AD105">
        <f t="shared" si="158"/>
        <v>1.4890012863165212E-2</v>
      </c>
      <c r="AE105">
        <f t="shared" si="158"/>
        <v>1.4689823913332022E-2</v>
      </c>
      <c r="AF105">
        <f t="shared" si="158"/>
        <v>1.4491135510493454E-2</v>
      </c>
      <c r="AG105">
        <f t="shared" si="158"/>
        <v>1.4293938201890581E-2</v>
      </c>
      <c r="AH105">
        <f t="shared" si="159"/>
        <v>1.4098222589460732E-2</v>
      </c>
      <c r="AI105">
        <f t="shared" si="159"/>
        <v>1.3903979329536584E-2</v>
      </c>
      <c r="AJ105">
        <f t="shared" si="159"/>
        <v>1.371119913254689E-2</v>
      </c>
      <c r="AK105">
        <f t="shared" si="159"/>
        <v>1.3519872762718784E-2</v>
      </c>
      <c r="AL105">
        <f t="shared" si="159"/>
        <v>1.3329991037781689E-2</v>
      </c>
      <c r="AM105">
        <f t="shared" si="159"/>
        <v>1.3141544828672776E-2</v>
      </c>
      <c r="AN105">
        <f t="shared" si="159"/>
        <v>1.2954525059243998E-2</v>
      </c>
      <c r="AO105">
        <f t="shared" si="159"/>
        <v>1.2768922705970711E-2</v>
      </c>
      <c r="AP105">
        <f t="shared" si="159"/>
        <v>1.2584728797661796E-2</v>
      </c>
      <c r="AQ105">
        <f t="shared" si="159"/>
        <v>1.2401934415171364E-2</v>
      </c>
      <c r="AR105">
        <f t="shared" si="160"/>
        <v>1.2220530691111982E-2</v>
      </c>
      <c r="AS105">
        <f t="shared" si="160"/>
        <v>1.2040508809569438E-2</v>
      </c>
      <c r="AT105">
        <f t="shared" si="160"/>
        <v>1.1861860005818977E-2</v>
      </c>
      <c r="AU105">
        <f t="shared" si="160"/>
        <v>1.1684575566043146E-2</v>
      </c>
      <c r="AV105">
        <f t="shared" si="160"/>
        <v>1.1508646827051021E-2</v>
      </c>
      <c r="AW105">
        <f t="shared" si="160"/>
        <v>1.1334065175999036E-2</v>
      </c>
      <c r="AX105">
        <f t="shared" si="160"/>
        <v>1.0074836440073608E-2</v>
      </c>
      <c r="AY105">
        <f t="shared" si="160"/>
        <v>8.6083613632465337E-3</v>
      </c>
      <c r="AZ105">
        <f t="shared" si="160"/>
        <v>7.7488638454595573E-3</v>
      </c>
      <c r="BA105">
        <f t="shared" si="160"/>
        <v>7.0978588368920039E-3</v>
      </c>
      <c r="BB105">
        <f t="shared" si="161"/>
        <v>6.5659522329752622E-3</v>
      </c>
      <c r="BC105">
        <f t="shared" si="161"/>
        <v>6.1143959556028546E-3</v>
      </c>
      <c r="BD105">
        <f t="shared" si="161"/>
        <v>5.7219591803611336E-3</v>
      </c>
      <c r="BE105">
        <f t="shared" si="161"/>
        <v>5.3754071515837686E-3</v>
      </c>
      <c r="BF105">
        <f t="shared" si="161"/>
        <v>5.0657791610624744E-3</v>
      </c>
      <c r="BG105">
        <f t="shared" si="161"/>
        <v>4.7866491305116185E-3</v>
      </c>
      <c r="BH105">
        <f t="shared" si="161"/>
        <v>4.5332096029552706E-3</v>
      </c>
      <c r="BI105">
        <f t="shared" si="161"/>
        <v>4.3017458425093557E-3</v>
      </c>
      <c r="BJ105">
        <f t="shared" si="161"/>
        <v>4.0893134101080992E-3</v>
      </c>
      <c r="BK105">
        <f t="shared" si="161"/>
        <v>3.8935299914678182E-3</v>
      </c>
      <c r="BL105">
        <f t="shared" si="162"/>
        <v>3.7124352460458695E-3</v>
      </c>
      <c r="BM105">
        <f t="shared" si="162"/>
        <v>3.54439313184074E-3</v>
      </c>
      <c r="BN105">
        <f t="shared" si="162"/>
        <v>3.388021827887036E-3</v>
      </c>
      <c r="BO105">
        <f t="shared" si="162"/>
        <v>3.242142199285042E-3</v>
      </c>
      <c r="BP105">
        <f t="shared" si="162"/>
        <v>3.1057390838395583E-3</v>
      </c>
      <c r="BQ105">
        <f t="shared" si="162"/>
        <v>2.9779316678652814E-3</v>
      </c>
      <c r="BR105">
        <f t="shared" si="162"/>
        <v>2.8579504470071706E-3</v>
      </c>
      <c r="BS105">
        <f t="shared" si="162"/>
        <v>2.7451190502535638E-3</v>
      </c>
      <c r="BT105">
        <f t="shared" si="162"/>
        <v>2.6388397172340474E-3</v>
      </c>
      <c r="BU105">
        <f t="shared" si="162"/>
        <v>2.5385815619840967E-3</v>
      </c>
      <c r="BV105">
        <f t="shared" si="163"/>
        <v>2.4438709912772707E-3</v>
      </c>
      <c r="BW105">
        <f t="shared" si="163"/>
        <v>2.3542838096056356E-3</v>
      </c>
      <c r="BX105">
        <f t="shared" si="163"/>
        <v>2.2694386593622639E-3</v>
      </c>
      <c r="BY105">
        <f t="shared" si="163"/>
        <v>2.1889915288285369E-3</v>
      </c>
      <c r="BZ105">
        <f t="shared" si="163"/>
        <v>2.1126311221021372E-3</v>
      </c>
      <c r="CA105">
        <f t="shared" si="163"/>
        <v>2.0400749307504205E-3</v>
      </c>
      <c r="CB105">
        <f t="shared" si="163"/>
        <v>1.9710658812531431E-3</v>
      </c>
      <c r="CC105">
        <f t="shared" si="163"/>
        <v>1.9053694583302783E-3</v>
      </c>
      <c r="CD105">
        <f t="shared" si="163"/>
        <v>1.8427712242253718E-3</v>
      </c>
      <c r="CE105">
        <f t="shared" si="163"/>
        <v>1.7830746694901063E-3</v>
      </c>
      <c r="CF105">
        <f t="shared" si="164"/>
        <v>1.7260993429127037E-3</v>
      </c>
      <c r="CG105">
        <f t="shared" si="164"/>
        <v>1.6716792177681405E-3</v>
      </c>
      <c r="CH105">
        <f t="shared" si="164"/>
        <v>1.6196612591431181E-3</v>
      </c>
      <c r="CI105">
        <f t="shared" si="164"/>
        <v>1.5699041631502359E-3</v>
      </c>
      <c r="CJ105">
        <f t="shared" si="164"/>
        <v>1.5222772437296303E-3</v>
      </c>
      <c r="CK105">
        <f t="shared" si="164"/>
        <v>1.476659446696445E-3</v>
      </c>
      <c r="CL105">
        <f t="shared" si="164"/>
        <v>1.4329384739231654E-3</v>
      </c>
      <c r="CM105">
        <f t="shared" si="164"/>
        <v>1.391010003196361E-3</v>
      </c>
      <c r="CN105">
        <f t="shared" si="164"/>
        <v>1.3507769914736839E-3</v>
      </c>
      <c r="CO105">
        <f t="shared" si="164"/>
        <v>1.3121490510794734E-3</v>
      </c>
      <c r="CP105">
        <f t="shared" si="165"/>
        <v>1.2750418898871865E-3</v>
      </c>
      <c r="CQ105">
        <f t="shared" si="165"/>
        <v>1.2393768078003819E-3</v>
      </c>
      <c r="CR105">
        <f t="shared" si="165"/>
        <v>7.9789713256379631E-4</v>
      </c>
      <c r="CS105">
        <f t="shared" si="165"/>
        <v>5.1820811790778752E-4</v>
      </c>
      <c r="CT105">
        <f t="shared" si="165"/>
        <v>3.5885239786980394E-4</v>
      </c>
      <c r="CU105">
        <f t="shared" si="165"/>
        <v>2.4962031897272929E-4</v>
      </c>
      <c r="CV105">
        <f t="shared" si="165"/>
        <v>1.7042976365885058E-4</v>
      </c>
      <c r="CW105">
        <f t="shared" si="165"/>
        <v>1.1202372324414401E-4</v>
      </c>
      <c r="CX105">
        <f t="shared" si="165"/>
        <v>6.9177113945798914E-5</v>
      </c>
      <c r="CY105">
        <f t="shared" si="165"/>
        <v>3.8572767507444761E-5</v>
      </c>
      <c r="CZ105">
        <f t="shared" si="166"/>
        <v>1.7934571553054862E-5</v>
      </c>
      <c r="DA105">
        <f t="shared" si="166"/>
        <v>5.6117782780669711E-6</v>
      </c>
      <c r="DB105">
        <f t="shared" si="166"/>
        <v>3.5644059644752358E-7</v>
      </c>
      <c r="DC105">
        <f t="shared" si="166"/>
        <v>0</v>
      </c>
      <c r="DD105">
        <f t="shared" si="166"/>
        <v>0</v>
      </c>
      <c r="DE105">
        <f t="shared" si="166"/>
        <v>0</v>
      </c>
      <c r="DF105">
        <f t="shared" si="166"/>
        <v>0</v>
      </c>
      <c r="DG105">
        <f t="shared" si="166"/>
        <v>0</v>
      </c>
      <c r="DH105">
        <f t="shared" si="166"/>
        <v>0</v>
      </c>
      <c r="DI105">
        <f t="shared" si="166"/>
        <v>0</v>
      </c>
      <c r="DJ105">
        <f t="shared" si="167"/>
        <v>0</v>
      </c>
      <c r="DK105">
        <f t="shared" si="167"/>
        <v>0</v>
      </c>
      <c r="DL105">
        <f t="shared" si="167"/>
        <v>0</v>
      </c>
      <c r="DM105">
        <f t="shared" si="167"/>
        <v>0</v>
      </c>
      <c r="DN105">
        <f t="shared" si="167"/>
        <v>0</v>
      </c>
      <c r="DO105">
        <f t="shared" si="167"/>
        <v>0</v>
      </c>
      <c r="DP105">
        <f t="shared" si="167"/>
        <v>0</v>
      </c>
      <c r="DQ105">
        <f t="shared" si="167"/>
        <v>0</v>
      </c>
      <c r="DR105">
        <f t="shared" si="167"/>
        <v>0</v>
      </c>
      <c r="DS105">
        <f t="shared" si="167"/>
        <v>0</v>
      </c>
      <c r="DT105">
        <f t="shared" si="168"/>
        <v>0</v>
      </c>
      <c r="DU105">
        <f t="shared" si="168"/>
        <v>0</v>
      </c>
      <c r="DV105">
        <f t="shared" si="168"/>
        <v>0</v>
      </c>
      <c r="DW105">
        <f t="shared" si="168"/>
        <v>0</v>
      </c>
      <c r="DX105">
        <f t="shared" si="168"/>
        <v>0</v>
      </c>
      <c r="DY105">
        <f t="shared" si="168"/>
        <v>0</v>
      </c>
      <c r="DZ105">
        <f t="shared" si="168"/>
        <v>0</v>
      </c>
      <c r="EA105">
        <f t="shared" si="168"/>
        <v>0</v>
      </c>
      <c r="EB105">
        <f t="shared" si="168"/>
        <v>0</v>
      </c>
      <c r="EC105">
        <f t="shared" si="168"/>
        <v>0</v>
      </c>
      <c r="ED105">
        <f t="shared" si="169"/>
        <v>0</v>
      </c>
      <c r="EE105">
        <f t="shared" si="169"/>
        <v>0</v>
      </c>
      <c r="EF105">
        <f t="shared" si="169"/>
        <v>0</v>
      </c>
      <c r="EG105">
        <f t="shared" si="169"/>
        <v>0</v>
      </c>
      <c r="EH105">
        <f t="shared" si="169"/>
        <v>0</v>
      </c>
      <c r="EI105">
        <f t="shared" si="169"/>
        <v>0</v>
      </c>
      <c r="EJ105">
        <f t="shared" si="169"/>
        <v>0</v>
      </c>
      <c r="EK105">
        <f t="shared" si="169"/>
        <v>0</v>
      </c>
      <c r="EL105">
        <f t="shared" si="169"/>
        <v>0</v>
      </c>
      <c r="EM105">
        <f t="shared" si="169"/>
        <v>0</v>
      </c>
      <c r="EN105">
        <f t="shared" si="170"/>
        <v>0</v>
      </c>
      <c r="EO105">
        <f t="shared" si="170"/>
        <v>0</v>
      </c>
      <c r="EP105">
        <f t="shared" si="170"/>
        <v>0</v>
      </c>
      <c r="EQ105">
        <f t="shared" si="170"/>
        <v>0</v>
      </c>
      <c r="ER105">
        <f t="shared" si="170"/>
        <v>0</v>
      </c>
      <c r="ES105">
        <f t="shared" si="170"/>
        <v>0</v>
      </c>
      <c r="ET105">
        <f t="shared" si="170"/>
        <v>0</v>
      </c>
      <c r="EU105">
        <f t="shared" si="170"/>
        <v>0</v>
      </c>
      <c r="EV105">
        <f t="shared" si="170"/>
        <v>0</v>
      </c>
      <c r="EW105">
        <f t="shared" si="170"/>
        <v>0</v>
      </c>
      <c r="EX105">
        <f t="shared" si="170"/>
        <v>0</v>
      </c>
      <c r="EZ105">
        <f t="shared" si="110"/>
        <v>0.8795518464383818</v>
      </c>
      <c r="FB105">
        <f t="shared" si="108"/>
        <v>1.1152608096920924E-2</v>
      </c>
      <c r="FC105">
        <f t="shared" si="109"/>
        <v>0.24859017116271964</v>
      </c>
    </row>
    <row r="106" spans="1:159" x14ac:dyDescent="0.25">
      <c r="A106">
        <v>795</v>
      </c>
      <c r="B106" s="19">
        <f>'Input spectra'!Y105</f>
        <v>4.51191776423722E-2</v>
      </c>
      <c r="C106">
        <f>'Input spectra'!D105</f>
        <v>0</v>
      </c>
      <c r="D106">
        <f t="shared" si="156"/>
        <v>2.0653927966864227E-2</v>
      </c>
      <c r="E106">
        <f t="shared" si="156"/>
        <v>2.0411212762584466E-2</v>
      </c>
      <c r="F106">
        <f t="shared" si="156"/>
        <v>2.0170264278546551E-2</v>
      </c>
      <c r="G106">
        <f t="shared" si="156"/>
        <v>1.9931071526885311E-2</v>
      </c>
      <c r="H106">
        <f t="shared" si="156"/>
        <v>1.9693623582860916E-2</v>
      </c>
      <c r="I106">
        <f t="shared" si="156"/>
        <v>1.9457909584513239E-2</v>
      </c>
      <c r="J106">
        <f t="shared" si="156"/>
        <v>1.9223918732317987E-2</v>
      </c>
      <c r="K106">
        <f t="shared" si="156"/>
        <v>1.8991640288844688E-2</v>
      </c>
      <c r="L106">
        <f t="shared" si="156"/>
        <v>1.8761063578416507E-2</v>
      </c>
      <c r="M106">
        <f t="shared" si="156"/>
        <v>1.8532177986771835E-2</v>
      </c>
      <c r="N106">
        <f t="shared" si="157"/>
        <v>1.8304972960727698E-2</v>
      </c>
      <c r="O106">
        <f t="shared" si="157"/>
        <v>1.8079438007844922E-2</v>
      </c>
      <c r="P106">
        <f t="shared" si="157"/>
        <v>1.7855562696095117E-2</v>
      </c>
      <c r="Q106">
        <f t="shared" si="157"/>
        <v>1.7633336653529397E-2</v>
      </c>
      <c r="R106">
        <f t="shared" si="157"/>
        <v>1.7412749567948849E-2</v>
      </c>
      <c r="S106">
        <f t="shared" si="157"/>
        <v>1.7193791186576809E-2</v>
      </c>
      <c r="T106">
        <f t="shared" si="157"/>
        <v>1.6976451315732805E-2</v>
      </c>
      <c r="U106">
        <f t="shared" si="157"/>
        <v>1.6760719820508269E-2</v>
      </c>
      <c r="V106">
        <f t="shared" si="157"/>
        <v>1.6546586624443981E-2</v>
      </c>
      <c r="W106">
        <f t="shared" si="157"/>
        <v>1.6334041709209199E-2</v>
      </c>
      <c r="X106">
        <f t="shared" si="158"/>
        <v>1.6123075114282511E-2</v>
      </c>
      <c r="Y106">
        <f t="shared" si="158"/>
        <v>1.5913676936634379E-2</v>
      </c>
      <c r="Z106">
        <f t="shared" si="158"/>
        <v>1.5705837330411365E-2</v>
      </c>
      <c r="AA106">
        <f t="shared" si="158"/>
        <v>1.5499546506622037E-2</v>
      </c>
      <c r="AB106">
        <f t="shared" si="158"/>
        <v>1.5294794732824548E-2</v>
      </c>
      <c r="AC106">
        <f t="shared" si="158"/>
        <v>1.5091572332815882E-2</v>
      </c>
      <c r="AD106">
        <f t="shared" si="158"/>
        <v>1.4889869686322717E-2</v>
      </c>
      <c r="AE106">
        <f t="shared" si="158"/>
        <v>1.4689677228693989E-2</v>
      </c>
      <c r="AF106">
        <f t="shared" si="158"/>
        <v>1.449098545059504E-2</v>
      </c>
      <c r="AG106">
        <f t="shared" si="158"/>
        <v>1.429378489770341E-2</v>
      </c>
      <c r="AH106">
        <f t="shared" si="159"/>
        <v>1.4098066170406256E-2</v>
      </c>
      <c r="AI106">
        <f t="shared" si="159"/>
        <v>1.3903819923499379E-2</v>
      </c>
      <c r="AJ106">
        <f t="shared" si="159"/>
        <v>1.3711036865887833E-2</v>
      </c>
      <c r="AK106">
        <f t="shared" si="159"/>
        <v>1.3519707760288135E-2</v>
      </c>
      <c r="AL106">
        <f t="shared" si="159"/>
        <v>1.3329823422932086E-2</v>
      </c>
      <c r="AM106">
        <f t="shared" si="159"/>
        <v>1.3141374723272137E-2</v>
      </c>
      <c r="AN106">
        <f t="shared" si="159"/>
        <v>1.2954352583688315E-2</v>
      </c>
      <c r="AO106">
        <f t="shared" si="159"/>
        <v>1.2768747979196754E-2</v>
      </c>
      <c r="AP106">
        <f t="shared" si="159"/>
        <v>1.2584551937159742E-2</v>
      </c>
      <c r="AQ106">
        <f t="shared" si="159"/>
        <v>1.2401755536997299E-2</v>
      </c>
      <c r="AR106">
        <f t="shared" si="160"/>
        <v>1.2220349909900353E-2</v>
      </c>
      <c r="AS106">
        <f t="shared" si="160"/>
        <v>1.2040326238545366E-2</v>
      </c>
      <c r="AT106">
        <f t="shared" si="160"/>
        <v>1.1861675756810531E-2</v>
      </c>
      <c r="AU106">
        <f t="shared" si="160"/>
        <v>1.1684389749493478E-2</v>
      </c>
      <c r="AV106">
        <f t="shared" si="160"/>
        <v>1.1508459552030448E-2</v>
      </c>
      <c r="AW106">
        <f t="shared" si="160"/>
        <v>1.1333876550217012E-2</v>
      </c>
      <c r="AX106">
        <f t="shared" si="160"/>
        <v>1.0074665044899497E-2</v>
      </c>
      <c r="AY106">
        <f t="shared" si="160"/>
        <v>8.6082117324386542E-3</v>
      </c>
      <c r="AZ106">
        <f t="shared" si="160"/>
        <v>7.748726288724141E-3</v>
      </c>
      <c r="BA106">
        <f t="shared" si="160"/>
        <v>7.0977302117253569E-3</v>
      </c>
      <c r="BB106">
        <f t="shared" si="161"/>
        <v>6.5658308185871268E-3</v>
      </c>
      <c r="BC106">
        <f t="shared" si="161"/>
        <v>6.1142806299060255E-3</v>
      </c>
      <c r="BD106">
        <f t="shared" si="161"/>
        <v>5.721849140414622E-3</v>
      </c>
      <c r="BE106">
        <f t="shared" si="161"/>
        <v>5.3753017882688719E-3</v>
      </c>
      <c r="BF106">
        <f t="shared" si="161"/>
        <v>5.0656779933048448E-3</v>
      </c>
      <c r="BG106">
        <f t="shared" si="161"/>
        <v>4.7865517669809102E-3</v>
      </c>
      <c r="BH106">
        <f t="shared" si="161"/>
        <v>4.5331157180488876E-3</v>
      </c>
      <c r="BI106">
        <f t="shared" si="161"/>
        <v>4.3016551604292781E-3</v>
      </c>
      <c r="BJ106">
        <f t="shared" si="161"/>
        <v>4.0892256938331664E-3</v>
      </c>
      <c r="BK106">
        <f t="shared" si="161"/>
        <v>3.8934450348439287E-3</v>
      </c>
      <c r="BL106">
        <f t="shared" si="162"/>
        <v>3.7123528679466572E-3</v>
      </c>
      <c r="BM106">
        <f t="shared" si="162"/>
        <v>3.5443131717514775E-3</v>
      </c>
      <c r="BN106">
        <f t="shared" si="162"/>
        <v>3.387944142495704E-3</v>
      </c>
      <c r="BO106">
        <f t="shared" si="162"/>
        <v>3.2420666598040326E-3</v>
      </c>
      <c r="BP106">
        <f t="shared" si="162"/>
        <v>3.1056655738688987E-3</v>
      </c>
      <c r="BQ106">
        <f t="shared" si="162"/>
        <v>2.9778600816647823E-3</v>
      </c>
      <c r="BR106">
        <f t="shared" si="162"/>
        <v>2.8578806880824982E-3</v>
      </c>
      <c r="BS106">
        <f t="shared" si="162"/>
        <v>2.745051030186867E-3</v>
      </c>
      <c r="BT106">
        <f t="shared" si="162"/>
        <v>2.6387733547075885E-3</v>
      </c>
      <c r="BU106">
        <f t="shared" si="162"/>
        <v>2.5385167819580055E-3</v>
      </c>
      <c r="BV106">
        <f t="shared" si="163"/>
        <v>2.4438077242916966E-3</v>
      </c>
      <c r="BW106">
        <f t="shared" si="163"/>
        <v>2.3542219911842559E-3</v>
      </c>
      <c r="BX106">
        <f t="shared" si="163"/>
        <v>2.2693782294991253E-3</v>
      </c>
      <c r="BY106">
        <f t="shared" si="163"/>
        <v>2.188932431543957E-3</v>
      </c>
      <c r="BZ106">
        <f t="shared" si="163"/>
        <v>2.112573305056258E-3</v>
      </c>
      <c r="CA106">
        <f t="shared" si="163"/>
        <v>2.040018344905227E-3</v>
      </c>
      <c r="CB106">
        <f t="shared" si="163"/>
        <v>1.9710104805754831E-3</v>
      </c>
      <c r="CC106">
        <f t="shared" si="163"/>
        <v>1.9053151995297654E-3</v>
      </c>
      <c r="CD106">
        <f t="shared" si="163"/>
        <v>1.8427180665221354E-3</v>
      </c>
      <c r="CE106">
        <f t="shared" si="163"/>
        <v>1.7830225744082109E-3</v>
      </c>
      <c r="CF106">
        <f t="shared" si="164"/>
        <v>1.7260482740957422E-3</v>
      </c>
      <c r="CG106">
        <f t="shared" si="164"/>
        <v>1.6716291408140755E-3</v>
      </c>
      <c r="CH106">
        <f t="shared" si="164"/>
        <v>1.6196121414558972E-3</v>
      </c>
      <c r="CI106">
        <f t="shared" si="164"/>
        <v>1.5698559738060848E-3</v>
      </c>
      <c r="CJ106">
        <f t="shared" si="164"/>
        <v>1.5222299533562348E-3</v>
      </c>
      <c r="CK106">
        <f t="shared" si="164"/>
        <v>1.4766130273634948E-3</v>
      </c>
      <c r="CL106">
        <f t="shared" si="164"/>
        <v>1.4328928990429404E-3</v>
      </c>
      <c r="CM106">
        <f t="shared" si="164"/>
        <v>1.39096524743323E-3</v>
      </c>
      <c r="CN106">
        <f t="shared" si="164"/>
        <v>1.3507330306615289E-3</v>
      </c>
      <c r="CO106">
        <f t="shared" si="164"/>
        <v>1.3121058621461867E-3</v>
      </c>
      <c r="CP106">
        <f t="shared" si="165"/>
        <v>1.2749994507854935E-3</v>
      </c>
      <c r="CQ106">
        <f t="shared" si="165"/>
        <v>1.2393350974443391E-3</v>
      </c>
      <c r="CR106">
        <f t="shared" si="165"/>
        <v>7.9786998481692949E-4</v>
      </c>
      <c r="CS106">
        <f t="shared" si="165"/>
        <v>5.1819029468894162E-4</v>
      </c>
      <c r="CT106">
        <f t="shared" si="165"/>
        <v>3.5883992281090024E-4</v>
      </c>
      <c r="CU106">
        <f t="shared" si="165"/>
        <v>2.4961154891691009E-4</v>
      </c>
      <c r="CV106">
        <f t="shared" si="165"/>
        <v>1.7042371282242118E-4</v>
      </c>
      <c r="CW106">
        <f t="shared" si="165"/>
        <v>1.1201970459218649E-4</v>
      </c>
      <c r="CX106">
        <f t="shared" si="165"/>
        <v>6.9174606756689839E-5</v>
      </c>
      <c r="CY106">
        <f t="shared" si="165"/>
        <v>3.8571355247988341E-5</v>
      </c>
      <c r="CZ106">
        <f t="shared" si="166"/>
        <v>1.793390828447735E-5</v>
      </c>
      <c r="DA106">
        <f t="shared" si="166"/>
        <v>5.6115686641014809E-6</v>
      </c>
      <c r="DB106">
        <f t="shared" si="166"/>
        <v>3.5642715068025646E-7</v>
      </c>
      <c r="DC106">
        <f t="shared" si="166"/>
        <v>0</v>
      </c>
      <c r="DD106">
        <f t="shared" si="166"/>
        <v>0</v>
      </c>
      <c r="DE106">
        <f t="shared" si="166"/>
        <v>0</v>
      </c>
      <c r="DF106">
        <f t="shared" si="166"/>
        <v>0</v>
      </c>
      <c r="DG106">
        <f t="shared" si="166"/>
        <v>0</v>
      </c>
      <c r="DH106">
        <f t="shared" si="166"/>
        <v>0</v>
      </c>
      <c r="DI106">
        <f t="shared" si="166"/>
        <v>0</v>
      </c>
      <c r="DJ106">
        <f t="shared" si="167"/>
        <v>0</v>
      </c>
      <c r="DK106">
        <f t="shared" si="167"/>
        <v>0</v>
      </c>
      <c r="DL106">
        <f t="shared" si="167"/>
        <v>0</v>
      </c>
      <c r="DM106">
        <f t="shared" si="167"/>
        <v>0</v>
      </c>
      <c r="DN106">
        <f t="shared" si="167"/>
        <v>0</v>
      </c>
      <c r="DO106">
        <f t="shared" si="167"/>
        <v>0</v>
      </c>
      <c r="DP106">
        <f t="shared" si="167"/>
        <v>0</v>
      </c>
      <c r="DQ106">
        <f t="shared" si="167"/>
        <v>0</v>
      </c>
      <c r="DR106">
        <f t="shared" si="167"/>
        <v>0</v>
      </c>
      <c r="DS106">
        <f t="shared" si="167"/>
        <v>0</v>
      </c>
      <c r="DT106">
        <f t="shared" si="168"/>
        <v>0</v>
      </c>
      <c r="DU106">
        <f t="shared" si="168"/>
        <v>0</v>
      </c>
      <c r="DV106">
        <f t="shared" si="168"/>
        <v>0</v>
      </c>
      <c r="DW106">
        <f t="shared" si="168"/>
        <v>0</v>
      </c>
      <c r="DX106">
        <f t="shared" si="168"/>
        <v>0</v>
      </c>
      <c r="DY106">
        <f t="shared" si="168"/>
        <v>0</v>
      </c>
      <c r="DZ106">
        <f t="shared" si="168"/>
        <v>0</v>
      </c>
      <c r="EA106">
        <f t="shared" si="168"/>
        <v>0</v>
      </c>
      <c r="EB106">
        <f t="shared" si="168"/>
        <v>0</v>
      </c>
      <c r="EC106">
        <f t="shared" si="168"/>
        <v>0</v>
      </c>
      <c r="ED106">
        <f t="shared" si="169"/>
        <v>0</v>
      </c>
      <c r="EE106">
        <f t="shared" si="169"/>
        <v>0</v>
      </c>
      <c r="EF106">
        <f t="shared" si="169"/>
        <v>0</v>
      </c>
      <c r="EG106">
        <f t="shared" si="169"/>
        <v>0</v>
      </c>
      <c r="EH106">
        <f t="shared" si="169"/>
        <v>0</v>
      </c>
      <c r="EI106">
        <f t="shared" si="169"/>
        <v>0</v>
      </c>
      <c r="EJ106">
        <f t="shared" si="169"/>
        <v>0</v>
      </c>
      <c r="EK106">
        <f t="shared" si="169"/>
        <v>0</v>
      </c>
      <c r="EL106">
        <f t="shared" si="169"/>
        <v>0</v>
      </c>
      <c r="EM106">
        <f t="shared" si="169"/>
        <v>0</v>
      </c>
      <c r="EN106">
        <f t="shared" si="170"/>
        <v>0</v>
      </c>
      <c r="EO106">
        <f t="shared" si="170"/>
        <v>0</v>
      </c>
      <c r="EP106">
        <f t="shared" si="170"/>
        <v>0</v>
      </c>
      <c r="EQ106">
        <f t="shared" si="170"/>
        <v>0</v>
      </c>
      <c r="ER106">
        <f t="shared" si="170"/>
        <v>0</v>
      </c>
      <c r="ES106">
        <f t="shared" si="170"/>
        <v>0</v>
      </c>
      <c r="ET106">
        <f t="shared" si="170"/>
        <v>0</v>
      </c>
      <c r="EU106">
        <f t="shared" si="170"/>
        <v>0</v>
      </c>
      <c r="EV106">
        <f t="shared" si="170"/>
        <v>0</v>
      </c>
      <c r="EW106">
        <f t="shared" si="170"/>
        <v>0</v>
      </c>
      <c r="EX106">
        <f t="shared" si="170"/>
        <v>0</v>
      </c>
      <c r="EZ106">
        <f t="shared" si="110"/>
        <v>0.87954290856399886</v>
      </c>
      <c r="FB106">
        <f t="shared" si="108"/>
        <v>1.1153512057211323E-2</v>
      </c>
      <c r="FC106">
        <f t="shared" si="109"/>
        <v>0.24859005559704903</v>
      </c>
    </row>
    <row r="107" spans="1:159" x14ac:dyDescent="0.25">
      <c r="A107">
        <v>800</v>
      </c>
      <c r="B107" s="19">
        <f>'Input spectra'!Y106</f>
        <v>4.5416435073807999E-2</v>
      </c>
      <c r="C107">
        <f>'Input spectra'!D106</f>
        <v>0</v>
      </c>
      <c r="D107">
        <f t="shared" si="156"/>
        <v>2.0653927966864227E-2</v>
      </c>
      <c r="E107">
        <f t="shared" si="156"/>
        <v>2.0410606033134424E-2</v>
      </c>
      <c r="F107">
        <f t="shared" si="156"/>
        <v>2.0169065162001371E-2</v>
      </c>
      <c r="G107">
        <f t="shared" si="156"/>
        <v>1.9929294208396304E-2</v>
      </c>
      <c r="H107">
        <f t="shared" si="156"/>
        <v>1.9691282091684043E-2</v>
      </c>
      <c r="I107">
        <f t="shared" si="156"/>
        <v>1.9455017795307918E-2</v>
      </c>
      <c r="J107">
        <f t="shared" si="156"/>
        <v>1.9220490366436544E-2</v>
      </c>
      <c r="K107">
        <f t="shared" si="156"/>
        <v>1.8987688915612502E-2</v>
      </c>
      <c r="L107">
        <f t="shared" si="156"/>
        <v>1.8756602616402916E-2</v>
      </c>
      <c r="M107">
        <f t="shared" si="156"/>
        <v>1.8527220705051844E-2</v>
      </c>
      <c r="N107">
        <f t="shared" si="157"/>
        <v>1.8299532480134596E-2</v>
      </c>
      <c r="O107">
        <f t="shared" si="157"/>
        <v>1.8073527302213815E-2</v>
      </c>
      <c r="P107">
        <f t="shared" si="157"/>
        <v>1.7849194593497476E-2</v>
      </c>
      <c r="Q107">
        <f t="shared" si="157"/>
        <v>1.7626523837498648E-2</v>
      </c>
      <c r="R107">
        <f t="shared" si="157"/>
        <v>1.7405504578697113E-2</v>
      </c>
      <c r="S107">
        <f t="shared" si="157"/>
        <v>1.7186126422202779E-2</v>
      </c>
      <c r="T107">
        <f t="shared" si="157"/>
        <v>1.6968379033420883E-2</v>
      </c>
      <c r="U107">
        <f t="shared" si="157"/>
        <v>1.6752252137718995E-2</v>
      </c>
      <c r="V107">
        <f t="shared" si="157"/>
        <v>1.6537735520095815E-2</v>
      </c>
      <c r="W107">
        <f t="shared" si="157"/>
        <v>1.6324819024851701E-2</v>
      </c>
      <c r="X107">
        <f t="shared" si="158"/>
        <v>1.6113492555261E-2</v>
      </c>
      <c r="Y107">
        <f t="shared" si="158"/>
        <v>1.59037460732461E-2</v>
      </c>
      <c r="Z107">
        <f t="shared" si="158"/>
        <v>1.5695569599053247E-2</v>
      </c>
      <c r="AA107">
        <f t="shared" si="158"/>
        <v>1.5488953210930074E-2</v>
      </c>
      <c r="AB107">
        <f t="shared" si="158"/>
        <v>1.5283887044804892E-2</v>
      </c>
      <c r="AC107">
        <f t="shared" si="158"/>
        <v>1.5080361293967648E-2</v>
      </c>
      <c r="AD107">
        <f t="shared" si="158"/>
        <v>1.4878366208752622E-2</v>
      </c>
      <c r="AE107">
        <f t="shared" si="158"/>
        <v>1.4677892096222812E-2</v>
      </c>
      <c r="AF107">
        <f t="shared" si="158"/>
        <v>1.4478929319856029E-2</v>
      </c>
      <c r="AG107">
        <f t="shared" si="158"/>
        <v>1.4281468299232613E-2</v>
      </c>
      <c r="AH107">
        <f t="shared" si="159"/>
        <v>1.4085499509724901E-2</v>
      </c>
      <c r="AI107">
        <f t="shared" si="159"/>
        <v>1.3891013482188295E-2</v>
      </c>
      <c r="AJ107">
        <f t="shared" si="159"/>
        <v>1.3698000802654015E-2</v>
      </c>
      <c r="AK107">
        <f t="shared" si="159"/>
        <v>1.3506452112023478E-2</v>
      </c>
      <c r="AL107">
        <f t="shared" si="159"/>
        <v>1.3316358105764335E-2</v>
      </c>
      <c r="AM107">
        <f t="shared" si="159"/>
        <v>1.3127709533608128E-2</v>
      </c>
      <c r="AN107">
        <f t="shared" si="159"/>
        <v>1.2940497199249543E-2</v>
      </c>
      <c r="AO107">
        <f t="shared" si="159"/>
        <v>1.275471196004732E-2</v>
      </c>
      <c r="AP107">
        <f t="shared" si="159"/>
        <v>1.2570344726726733E-2</v>
      </c>
      <c r="AQ107">
        <f t="shared" si="159"/>
        <v>1.2387386463083658E-2</v>
      </c>
      <c r="AR107">
        <f t="shared" si="160"/>
        <v>1.2205828185690265E-2</v>
      </c>
      <c r="AS107">
        <f t="shared" si="160"/>
        <v>1.2025660963602252E-2</v>
      </c>
      <c r="AT107">
        <f t="shared" si="160"/>
        <v>1.1846875918067646E-2</v>
      </c>
      <c r="AU107">
        <f t="shared" si="160"/>
        <v>1.1669464222237212E-2</v>
      </c>
      <c r="AV107">
        <f t="shared" si="160"/>
        <v>1.1493417100876358E-2</v>
      </c>
      <c r="AW107">
        <f t="shared" si="160"/>
        <v>1.1318725830078617E-2</v>
      </c>
      <c r="AX107">
        <f t="shared" si="160"/>
        <v>1.006089852146011E-2</v>
      </c>
      <c r="AY107">
        <f t="shared" si="160"/>
        <v>8.5961935117097339E-3</v>
      </c>
      <c r="AZ107">
        <f t="shared" si="160"/>
        <v>7.7376780135623591E-3</v>
      </c>
      <c r="BA107">
        <f t="shared" si="160"/>
        <v>7.0873994572873229E-3</v>
      </c>
      <c r="BB107">
        <f t="shared" si="161"/>
        <v>6.5560793570963623E-3</v>
      </c>
      <c r="BC107">
        <f t="shared" si="161"/>
        <v>6.1050183242562809E-3</v>
      </c>
      <c r="BD107">
        <f t="shared" si="161"/>
        <v>5.7130114891953583E-3</v>
      </c>
      <c r="BE107">
        <f t="shared" si="161"/>
        <v>5.366839859218377E-3</v>
      </c>
      <c r="BF107">
        <f t="shared" si="161"/>
        <v>5.0575531397014529E-3</v>
      </c>
      <c r="BG107">
        <f t="shared" si="161"/>
        <v>4.7787325511423721E-3</v>
      </c>
      <c r="BH107">
        <f t="shared" si="161"/>
        <v>4.5255759821944052E-3</v>
      </c>
      <c r="BI107">
        <f t="shared" si="161"/>
        <v>4.2943727476185065E-3</v>
      </c>
      <c r="BJ107">
        <f t="shared" si="161"/>
        <v>4.0821815621348923E-3</v>
      </c>
      <c r="BK107">
        <f t="shared" si="161"/>
        <v>3.8866226219549048E-3</v>
      </c>
      <c r="BL107">
        <f t="shared" si="162"/>
        <v>3.7057376221245552E-3</v>
      </c>
      <c r="BM107">
        <f t="shared" si="162"/>
        <v>3.5378921970714442E-3</v>
      </c>
      <c r="BN107">
        <f t="shared" si="162"/>
        <v>3.3817059250100126E-3</v>
      </c>
      <c r="BO107">
        <f t="shared" si="162"/>
        <v>3.2360008523923778E-3</v>
      </c>
      <c r="BP107">
        <f t="shared" si="162"/>
        <v>3.0997628245878314E-3</v>
      </c>
      <c r="BQ107">
        <f t="shared" si="162"/>
        <v>2.9721118949457208E-3</v>
      </c>
      <c r="BR107">
        <f t="shared" si="162"/>
        <v>2.8522793111474491E-3</v>
      </c>
      <c r="BS107">
        <f t="shared" si="162"/>
        <v>2.7395893591087303E-3</v>
      </c>
      <c r="BT107">
        <f t="shared" si="162"/>
        <v>2.633444855974739E-3</v>
      </c>
      <c r="BU107">
        <f t="shared" si="162"/>
        <v>2.5333154264199484E-3</v>
      </c>
      <c r="BV107">
        <f t="shared" si="163"/>
        <v>2.4387279310971927E-3</v>
      </c>
      <c r="BW107">
        <f t="shared" si="163"/>
        <v>2.3492585798622245E-3</v>
      </c>
      <c r="BX107">
        <f t="shared" si="163"/>
        <v>2.2645263787336059E-3</v>
      </c>
      <c r="BY107">
        <f t="shared" si="163"/>
        <v>2.1841876434966516E-3</v>
      </c>
      <c r="BZ107">
        <f t="shared" si="163"/>
        <v>2.1079313743206898E-3</v>
      </c>
      <c r="CA107">
        <f t="shared" si="163"/>
        <v>2.035475331354287E-3</v>
      </c>
      <c r="CB107">
        <f t="shared" si="163"/>
        <v>1.9665626855025322E-3</v>
      </c>
      <c r="CC107">
        <f t="shared" si="163"/>
        <v>1.9009591445922757E-3</v>
      </c>
      <c r="CD107">
        <f t="shared" si="163"/>
        <v>1.8384504750830924E-3</v>
      </c>
      <c r="CE107">
        <f t="shared" si="163"/>
        <v>1.7788403549394325E-3</v>
      </c>
      <c r="CF107">
        <f t="shared" si="164"/>
        <v>1.7219485053627719E-3</v>
      </c>
      <c r="CG107">
        <f t="shared" si="164"/>
        <v>1.6676090586072989E-3</v>
      </c>
      <c r="CH107">
        <f t="shared" si="164"/>
        <v>1.6156691266692544E-3</v>
      </c>
      <c r="CI107">
        <f t="shared" si="164"/>
        <v>1.5659875416948995E-3</v>
      </c>
      <c r="CJ107">
        <f t="shared" si="164"/>
        <v>1.5184337438305848E-3</v>
      </c>
      <c r="CK107">
        <f t="shared" si="164"/>
        <v>1.4728867961942198E-3</v>
      </c>
      <c r="CL107">
        <f t="shared" si="164"/>
        <v>1.4292345098746424E-3</v>
      </c>
      <c r="CM107">
        <f t="shared" si="164"/>
        <v>1.38737266451309E-3</v>
      </c>
      <c r="CN107">
        <f t="shared" si="164"/>
        <v>1.3472043122049607E-3</v>
      </c>
      <c r="CO107">
        <f t="shared" si="164"/>
        <v>1.3086391542706623E-3</v>
      </c>
      <c r="CP107">
        <f t="shared" si="165"/>
        <v>1.2715929819526459E-3</v>
      </c>
      <c r="CQ107">
        <f t="shared" si="165"/>
        <v>1.2359871733579218E-3</v>
      </c>
      <c r="CR107">
        <f t="shared" si="165"/>
        <v>7.956909761198006E-4</v>
      </c>
      <c r="CS107">
        <f t="shared" si="165"/>
        <v>5.1675973896271338E-4</v>
      </c>
      <c r="CT107">
        <f t="shared" si="165"/>
        <v>3.5783864472066767E-4</v>
      </c>
      <c r="CU107">
        <f t="shared" si="165"/>
        <v>2.4890765383046956E-4</v>
      </c>
      <c r="CV107">
        <f t="shared" si="165"/>
        <v>1.6993807281522993E-4</v>
      </c>
      <c r="CW107">
        <f t="shared" si="165"/>
        <v>1.1169717251998972E-4</v>
      </c>
      <c r="CX107">
        <f t="shared" si="165"/>
        <v>6.8973385863514269E-5</v>
      </c>
      <c r="CY107">
        <f t="shared" si="165"/>
        <v>3.8458012447455389E-5</v>
      </c>
      <c r="CZ107">
        <f t="shared" si="166"/>
        <v>1.7880677564686478E-5</v>
      </c>
      <c r="DA107">
        <f t="shared" si="166"/>
        <v>5.5947463166819994E-6</v>
      </c>
      <c r="DB107">
        <f t="shared" si="166"/>
        <v>3.5534809105831623E-7</v>
      </c>
      <c r="DC107">
        <f t="shared" si="166"/>
        <v>0</v>
      </c>
      <c r="DD107">
        <f t="shared" si="166"/>
        <v>0</v>
      </c>
      <c r="DE107">
        <f t="shared" si="166"/>
        <v>0</v>
      </c>
      <c r="DF107">
        <f t="shared" si="166"/>
        <v>0</v>
      </c>
      <c r="DG107">
        <f t="shared" si="166"/>
        <v>0</v>
      </c>
      <c r="DH107">
        <f t="shared" si="166"/>
        <v>0</v>
      </c>
      <c r="DI107">
        <f t="shared" si="166"/>
        <v>0</v>
      </c>
      <c r="DJ107">
        <f t="shared" si="167"/>
        <v>0</v>
      </c>
      <c r="DK107">
        <f t="shared" si="167"/>
        <v>0</v>
      </c>
      <c r="DL107">
        <f t="shared" si="167"/>
        <v>0</v>
      </c>
      <c r="DM107">
        <f t="shared" si="167"/>
        <v>0</v>
      </c>
      <c r="DN107">
        <f t="shared" si="167"/>
        <v>0</v>
      </c>
      <c r="DO107">
        <f t="shared" si="167"/>
        <v>0</v>
      </c>
      <c r="DP107">
        <f t="shared" si="167"/>
        <v>0</v>
      </c>
      <c r="DQ107">
        <f t="shared" si="167"/>
        <v>0</v>
      </c>
      <c r="DR107">
        <f t="shared" si="167"/>
        <v>0</v>
      </c>
      <c r="DS107">
        <f t="shared" si="167"/>
        <v>0</v>
      </c>
      <c r="DT107">
        <f t="shared" si="168"/>
        <v>0</v>
      </c>
      <c r="DU107">
        <f t="shared" si="168"/>
        <v>0</v>
      </c>
      <c r="DV107">
        <f t="shared" si="168"/>
        <v>0</v>
      </c>
      <c r="DW107">
        <f t="shared" si="168"/>
        <v>0</v>
      </c>
      <c r="DX107">
        <f t="shared" si="168"/>
        <v>0</v>
      </c>
      <c r="DY107">
        <f t="shared" si="168"/>
        <v>0</v>
      </c>
      <c r="DZ107">
        <f t="shared" si="168"/>
        <v>0</v>
      </c>
      <c r="EA107">
        <f t="shared" si="168"/>
        <v>0</v>
      </c>
      <c r="EB107">
        <f t="shared" si="168"/>
        <v>0</v>
      </c>
      <c r="EC107">
        <f t="shared" si="168"/>
        <v>0</v>
      </c>
      <c r="ED107">
        <f t="shared" si="169"/>
        <v>0</v>
      </c>
      <c r="EE107">
        <f t="shared" si="169"/>
        <v>0</v>
      </c>
      <c r="EF107">
        <f t="shared" si="169"/>
        <v>0</v>
      </c>
      <c r="EG107">
        <f t="shared" si="169"/>
        <v>0</v>
      </c>
      <c r="EH107">
        <f t="shared" si="169"/>
        <v>0</v>
      </c>
      <c r="EI107">
        <f t="shared" si="169"/>
        <v>0</v>
      </c>
      <c r="EJ107">
        <f t="shared" si="169"/>
        <v>0</v>
      </c>
      <c r="EK107">
        <f t="shared" si="169"/>
        <v>0</v>
      </c>
      <c r="EL107">
        <f t="shared" si="169"/>
        <v>0</v>
      </c>
      <c r="EM107">
        <f t="shared" si="169"/>
        <v>0</v>
      </c>
      <c r="EN107">
        <f t="shared" si="170"/>
        <v>0</v>
      </c>
      <c r="EO107">
        <f t="shared" si="170"/>
        <v>0</v>
      </c>
      <c r="EP107">
        <f t="shared" si="170"/>
        <v>0</v>
      </c>
      <c r="EQ107">
        <f t="shared" si="170"/>
        <v>0</v>
      </c>
      <c r="ER107">
        <f t="shared" si="170"/>
        <v>0</v>
      </c>
      <c r="ES107">
        <f t="shared" si="170"/>
        <v>0</v>
      </c>
      <c r="ET107">
        <f t="shared" si="170"/>
        <v>0</v>
      </c>
      <c r="EU107">
        <f t="shared" si="170"/>
        <v>0</v>
      </c>
      <c r="EV107">
        <f t="shared" si="170"/>
        <v>0</v>
      </c>
      <c r="EW107">
        <f t="shared" si="170"/>
        <v>0</v>
      </c>
      <c r="EX107">
        <f t="shared" si="170"/>
        <v>0</v>
      </c>
      <c r="EZ107">
        <f t="shared" si="110"/>
        <v>0.87882497991225628</v>
      </c>
      <c r="FB107">
        <f t="shared" si="108"/>
        <v>1.1226163283734492E-2</v>
      </c>
      <c r="FC107">
        <f t="shared" si="109"/>
        <v>0.24858076689714226</v>
      </c>
    </row>
    <row r="108" spans="1:159" x14ac:dyDescent="0.25">
      <c r="A108">
        <v>805</v>
      </c>
      <c r="B108" s="19">
        <f>'Input spectra'!Y107</f>
        <v>4.5713692505243701E-2</v>
      </c>
      <c r="C108">
        <f>'Input spectra'!D107</f>
        <v>0</v>
      </c>
      <c r="D108">
        <f t="shared" si="156"/>
        <v>2.0653927966864227E-2</v>
      </c>
      <c r="E108">
        <f t="shared" si="156"/>
        <v>2.0409999321719597E-2</v>
      </c>
      <c r="F108">
        <f t="shared" si="156"/>
        <v>2.0167866116743333E-2</v>
      </c>
      <c r="G108">
        <f t="shared" si="156"/>
        <v>1.992751704839657E-2</v>
      </c>
      <c r="H108">
        <f t="shared" si="156"/>
        <v>1.9688940878900881E-2</v>
      </c>
      <c r="I108">
        <f t="shared" si="156"/>
        <v>1.9452126435873577E-2</v>
      </c>
      <c r="J108">
        <f t="shared" si="156"/>
        <v>1.9217062611964923E-2</v>
      </c>
      <c r="K108">
        <f t="shared" si="156"/>
        <v>1.8983738364497328E-2</v>
      </c>
      <c r="L108">
        <f t="shared" si="156"/>
        <v>1.8752142715106484E-2</v>
      </c>
      <c r="M108">
        <f t="shared" si="156"/>
        <v>1.8522264749384412E-2</v>
      </c>
      <c r="N108">
        <f t="shared" si="157"/>
        <v>1.829409361652444E-2</v>
      </c>
      <c r="O108">
        <f t="shared" si="157"/>
        <v>1.8067618528968057E-2</v>
      </c>
      <c r="P108">
        <f t="shared" si="157"/>
        <v>1.7842828762053727E-2</v>
      </c>
      <c r="Q108">
        <f t="shared" si="157"/>
        <v>1.7619713653667539E-2</v>
      </c>
      <c r="R108">
        <f t="shared" si="157"/>
        <v>1.7398262603895747E-2</v>
      </c>
      <c r="S108">
        <f t="shared" si="157"/>
        <v>1.7178465074679187E-2</v>
      </c>
      <c r="T108">
        <f t="shared" si="157"/>
        <v>1.6960310589469552E-2</v>
      </c>
      <c r="U108">
        <f t="shared" si="157"/>
        <v>1.674378873288751E-2</v>
      </c>
      <c r="V108">
        <f t="shared" si="157"/>
        <v>1.6528889150382652E-2</v>
      </c>
      <c r="W108">
        <f t="shared" si="157"/>
        <v>1.6315601547895308E-2</v>
      </c>
      <c r="X108">
        <f t="shared" si="158"/>
        <v>1.6103915691520126E-2</v>
      </c>
      <c r="Y108">
        <f t="shared" si="158"/>
        <v>1.5893821407171493E-2</v>
      </c>
      <c r="Z108">
        <f t="shared" si="158"/>
        <v>1.5685308580250787E-2</v>
      </c>
      <c r="AA108">
        <f t="shared" si="158"/>
        <v>1.5478367155315339E-2</v>
      </c>
      <c r="AB108">
        <f t="shared" si="158"/>
        <v>1.5272987135749261E-2</v>
      </c>
      <c r="AC108">
        <f t="shared" si="158"/>
        <v>1.5069158583435997E-2</v>
      </c>
      <c r="AD108">
        <f t="shared" si="158"/>
        <v>1.4866871618432651E-2</v>
      </c>
      <c r="AE108">
        <f t="shared" si="158"/>
        <v>1.4666116418646067E-2</v>
      </c>
      <c r="AF108">
        <f t="shared" si="158"/>
        <v>1.4466883219510668E-2</v>
      </c>
      <c r="AG108">
        <f t="shared" si="158"/>
        <v>1.4269162313667989E-2</v>
      </c>
      <c r="AH108">
        <f t="shared" si="159"/>
        <v>1.4072944050647995E-2</v>
      </c>
      <c r="AI108">
        <f t="shared" si="159"/>
        <v>1.387821883655207E-2</v>
      </c>
      <c r="AJ108">
        <f t="shared" si="159"/>
        <v>1.3684977133737737E-2</v>
      </c>
      <c r="AK108">
        <f t="shared" si="159"/>
        <v>1.3493209460505058E-2</v>
      </c>
      <c r="AL108">
        <f t="shared" si="159"/>
        <v>1.3302906390784755E-2</v>
      </c>
      <c r="AM108">
        <f t="shared" si="159"/>
        <v>1.311405855382798E-2</v>
      </c>
      <c r="AN108">
        <f t="shared" si="159"/>
        <v>1.2926656633897771E-2</v>
      </c>
      <c r="AO108">
        <f t="shared" si="159"/>
        <v>1.2740691369962186E-2</v>
      </c>
      <c r="AP108">
        <f t="shared" si="159"/>
        <v>1.2556153555389067E-2</v>
      </c>
      <c r="AQ108">
        <f t="shared" si="159"/>
        <v>1.2373034037642451E-2</v>
      </c>
      <c r="AR108">
        <f t="shared" si="160"/>
        <v>1.219132371798066E-2</v>
      </c>
      <c r="AS108">
        <f t="shared" si="160"/>
        <v>1.2011013551155964E-2</v>
      </c>
      <c r="AT108">
        <f t="shared" si="160"/>
        <v>1.1832094545115881E-2</v>
      </c>
      <c r="AU108">
        <f t="shared" si="160"/>
        <v>1.1654557760706135E-2</v>
      </c>
      <c r="AV108">
        <f t="shared" si="160"/>
        <v>1.1478394311375139E-2</v>
      </c>
      <c r="AW108">
        <f t="shared" si="160"/>
        <v>1.1303595362880137E-2</v>
      </c>
      <c r="AX108">
        <f t="shared" si="160"/>
        <v>1.0047150809283114E-2</v>
      </c>
      <c r="AY108">
        <f t="shared" si="160"/>
        <v>8.5841920700324894E-3</v>
      </c>
      <c r="AZ108">
        <f t="shared" si="160"/>
        <v>7.7266454912326586E-3</v>
      </c>
      <c r="BA108">
        <f t="shared" si="160"/>
        <v>7.0770837392741884E-3</v>
      </c>
      <c r="BB108">
        <f t="shared" si="161"/>
        <v>6.5463423783121803E-3</v>
      </c>
      <c r="BC108">
        <f t="shared" si="161"/>
        <v>6.0957700497430113E-3</v>
      </c>
      <c r="BD108">
        <f t="shared" si="161"/>
        <v>5.7041874881226078E-3</v>
      </c>
      <c r="BE108">
        <f t="shared" si="161"/>
        <v>5.3583912511396313E-3</v>
      </c>
      <c r="BF108">
        <f t="shared" si="161"/>
        <v>5.0494413175710805E-3</v>
      </c>
      <c r="BG108">
        <f t="shared" si="161"/>
        <v>4.7709261086194311E-3</v>
      </c>
      <c r="BH108">
        <f t="shared" si="161"/>
        <v>4.5180487868573729E-3</v>
      </c>
      <c r="BI108">
        <f t="shared" si="161"/>
        <v>4.2871026634427331E-3</v>
      </c>
      <c r="BJ108">
        <f t="shared" si="161"/>
        <v>4.0751495647121773E-3</v>
      </c>
      <c r="BK108">
        <f t="shared" si="161"/>
        <v>3.879812163855848E-3</v>
      </c>
      <c r="BL108">
        <f t="shared" si="162"/>
        <v>3.6991341643729443E-3</v>
      </c>
      <c r="BM108">
        <f t="shared" si="162"/>
        <v>3.5314828548047594E-3</v>
      </c>
      <c r="BN108">
        <f t="shared" si="162"/>
        <v>3.3754791939466975E-3</v>
      </c>
      <c r="BO108">
        <f t="shared" si="162"/>
        <v>3.229946393920588E-3</v>
      </c>
      <c r="BP108">
        <f t="shared" si="162"/>
        <v>3.0938712943025812E-3</v>
      </c>
      <c r="BQ108">
        <f t="shared" si="162"/>
        <v>2.9663748039966604E-3</v>
      </c>
      <c r="BR108">
        <f t="shared" si="162"/>
        <v>2.846688912775537E-3</v>
      </c>
      <c r="BS108">
        <f t="shared" si="162"/>
        <v>2.7341385548052522E-3</v>
      </c>
      <c r="BT108">
        <f t="shared" si="162"/>
        <v>2.6281271171272355E-3</v>
      </c>
      <c r="BU108">
        <f t="shared" si="162"/>
        <v>2.5281247283254937E-3</v>
      </c>
      <c r="BV108">
        <f t="shared" si="163"/>
        <v>2.4336586969571708E-3</v>
      </c>
      <c r="BW108">
        <f t="shared" si="163"/>
        <v>2.3443056329110336E-3</v>
      </c>
      <c r="BX108">
        <f t="shared" si="163"/>
        <v>2.2596849010542252E-3</v>
      </c>
      <c r="BY108">
        <f t="shared" si="163"/>
        <v>2.1794531403778769E-3</v>
      </c>
      <c r="BZ108">
        <f t="shared" si="163"/>
        <v>2.1032996432411083E-3</v>
      </c>
      <c r="CA108">
        <f t="shared" si="163"/>
        <v>2.0309424348555678E-3</v>
      </c>
      <c r="CB108">
        <f t="shared" si="163"/>
        <v>1.9621249273528798E-3</v>
      </c>
      <c r="CC108">
        <f t="shared" si="163"/>
        <v>1.8966130487495468E-3</v>
      </c>
      <c r="CD108">
        <f t="shared" si="163"/>
        <v>1.8341927670532502E-3</v>
      </c>
      <c r="CE108">
        <f t="shared" si="163"/>
        <v>1.7746679451948486E-3</v>
      </c>
      <c r="CF108">
        <f t="shared" si="164"/>
        <v>1.7178584745403333E-3</v>
      </c>
      <c r="CG108">
        <f t="shared" si="164"/>
        <v>1.663598644251218E-3</v>
      </c>
      <c r="CH108">
        <f t="shared" si="164"/>
        <v>1.6117357113201634E-3</v>
      </c>
      <c r="CI108">
        <f t="shared" si="164"/>
        <v>1.5621286421569252E-3</v>
      </c>
      <c r="CJ108">
        <f t="shared" si="164"/>
        <v>1.514647001472975E-3</v>
      </c>
      <c r="CK108">
        <f t="shared" si="164"/>
        <v>1.4691699681647463E-3</v>
      </c>
      <c r="CL108">
        <f t="shared" si="164"/>
        <v>1.4255854611192372E-3</v>
      </c>
      <c r="CM108">
        <f t="shared" si="164"/>
        <v>1.3837893605106392E-3</v>
      </c>
      <c r="CN108">
        <f t="shared" si="164"/>
        <v>1.3436848123383463E-3</v>
      </c>
      <c r="CO108">
        <f t="shared" si="164"/>
        <v>1.3051816057654615E-3</v>
      </c>
      <c r="CP108">
        <f t="shared" si="165"/>
        <v>1.2681956143236485E-3</v>
      </c>
      <c r="CQ108">
        <f t="shared" si="165"/>
        <v>1.2326482933110972E-3</v>
      </c>
      <c r="CR108">
        <f t="shared" si="165"/>
        <v>7.9351791836579919E-4</v>
      </c>
      <c r="CS108">
        <f t="shared" si="165"/>
        <v>5.1533313253794262E-4</v>
      </c>
      <c r="CT108">
        <f t="shared" si="165"/>
        <v>3.5684016051637252E-4</v>
      </c>
      <c r="CU108">
        <f t="shared" si="165"/>
        <v>2.4820574370143549E-4</v>
      </c>
      <c r="CV108">
        <f t="shared" si="165"/>
        <v>1.694538166894992E-4</v>
      </c>
      <c r="CW108">
        <f t="shared" si="165"/>
        <v>1.1137556909635513E-4</v>
      </c>
      <c r="CX108">
        <f t="shared" si="165"/>
        <v>6.8772750298535742E-5</v>
      </c>
      <c r="CY108">
        <f t="shared" si="165"/>
        <v>3.8345002707307563E-5</v>
      </c>
      <c r="CZ108">
        <f t="shared" si="166"/>
        <v>1.7827604842220272E-5</v>
      </c>
      <c r="DA108">
        <f t="shared" si="166"/>
        <v>5.5779743992562823E-6</v>
      </c>
      <c r="DB108">
        <f t="shared" si="166"/>
        <v>3.5427229821800482E-7</v>
      </c>
      <c r="DC108">
        <f t="shared" si="166"/>
        <v>0</v>
      </c>
      <c r="DD108">
        <f t="shared" si="166"/>
        <v>0</v>
      </c>
      <c r="DE108">
        <f t="shared" si="166"/>
        <v>0</v>
      </c>
      <c r="DF108">
        <f t="shared" si="166"/>
        <v>0</v>
      </c>
      <c r="DG108">
        <f t="shared" si="166"/>
        <v>0</v>
      </c>
      <c r="DH108">
        <f t="shared" si="166"/>
        <v>0</v>
      </c>
      <c r="DI108">
        <f t="shared" si="166"/>
        <v>0</v>
      </c>
      <c r="DJ108">
        <f t="shared" si="167"/>
        <v>0</v>
      </c>
      <c r="DK108">
        <f t="shared" si="167"/>
        <v>0</v>
      </c>
      <c r="DL108">
        <f t="shared" si="167"/>
        <v>0</v>
      </c>
      <c r="DM108">
        <f t="shared" si="167"/>
        <v>0</v>
      </c>
      <c r="DN108">
        <f t="shared" si="167"/>
        <v>0</v>
      </c>
      <c r="DO108">
        <f t="shared" si="167"/>
        <v>0</v>
      </c>
      <c r="DP108">
        <f t="shared" si="167"/>
        <v>0</v>
      </c>
      <c r="DQ108">
        <f t="shared" si="167"/>
        <v>0</v>
      </c>
      <c r="DR108">
        <f t="shared" si="167"/>
        <v>0</v>
      </c>
      <c r="DS108">
        <f t="shared" si="167"/>
        <v>0</v>
      </c>
      <c r="DT108">
        <f t="shared" si="168"/>
        <v>0</v>
      </c>
      <c r="DU108">
        <f t="shared" si="168"/>
        <v>0</v>
      </c>
      <c r="DV108">
        <f t="shared" si="168"/>
        <v>0</v>
      </c>
      <c r="DW108">
        <f t="shared" si="168"/>
        <v>0</v>
      </c>
      <c r="DX108">
        <f t="shared" si="168"/>
        <v>0</v>
      </c>
      <c r="DY108">
        <f t="shared" si="168"/>
        <v>0</v>
      </c>
      <c r="DZ108">
        <f t="shared" si="168"/>
        <v>0</v>
      </c>
      <c r="EA108">
        <f t="shared" si="168"/>
        <v>0</v>
      </c>
      <c r="EB108">
        <f t="shared" si="168"/>
        <v>0</v>
      </c>
      <c r="EC108">
        <f t="shared" si="168"/>
        <v>0</v>
      </c>
      <c r="ED108">
        <f t="shared" si="169"/>
        <v>0</v>
      </c>
      <c r="EE108">
        <f t="shared" si="169"/>
        <v>0</v>
      </c>
      <c r="EF108">
        <f t="shared" si="169"/>
        <v>0</v>
      </c>
      <c r="EG108">
        <f t="shared" si="169"/>
        <v>0</v>
      </c>
      <c r="EH108">
        <f t="shared" si="169"/>
        <v>0</v>
      </c>
      <c r="EI108">
        <f t="shared" si="169"/>
        <v>0</v>
      </c>
      <c r="EJ108">
        <f t="shared" si="169"/>
        <v>0</v>
      </c>
      <c r="EK108">
        <f t="shared" si="169"/>
        <v>0</v>
      </c>
      <c r="EL108">
        <f t="shared" si="169"/>
        <v>0</v>
      </c>
      <c r="EM108">
        <f t="shared" si="169"/>
        <v>0</v>
      </c>
      <c r="EN108">
        <f t="shared" si="170"/>
        <v>0</v>
      </c>
      <c r="EO108">
        <f t="shared" si="170"/>
        <v>0</v>
      </c>
      <c r="EP108">
        <f t="shared" si="170"/>
        <v>0</v>
      </c>
      <c r="EQ108">
        <f t="shared" si="170"/>
        <v>0</v>
      </c>
      <c r="ER108">
        <f t="shared" si="170"/>
        <v>0</v>
      </c>
      <c r="ES108">
        <f t="shared" si="170"/>
        <v>0</v>
      </c>
      <c r="ET108">
        <f t="shared" si="170"/>
        <v>0</v>
      </c>
      <c r="EU108">
        <f t="shared" si="170"/>
        <v>0</v>
      </c>
      <c r="EV108">
        <f t="shared" si="170"/>
        <v>0</v>
      </c>
      <c r="EW108">
        <f t="shared" si="170"/>
        <v>0</v>
      </c>
      <c r="EX108">
        <f t="shared" si="170"/>
        <v>0</v>
      </c>
      <c r="EZ108">
        <f t="shared" si="110"/>
        <v>0.87810796243878797</v>
      </c>
      <c r="FB108">
        <f t="shared" si="108"/>
        <v>1.1298803713001515E-2</v>
      </c>
      <c r="FC108">
        <f t="shared" si="109"/>
        <v>0.2485714782050705</v>
      </c>
    </row>
    <row r="109" spans="1:159" x14ac:dyDescent="0.25">
      <c r="A109">
        <v>810</v>
      </c>
      <c r="B109" s="19">
        <f>'Input spectra'!Y108</f>
        <v>4.60109499366795E-2</v>
      </c>
      <c r="C109">
        <f>'Input spectra'!D108</f>
        <v>0</v>
      </c>
      <c r="D109">
        <f t="shared" si="156"/>
        <v>2.0653927966864227E-2</v>
      </c>
      <c r="E109">
        <f t="shared" si="156"/>
        <v>2.0409392628339448E-2</v>
      </c>
      <c r="F109">
        <f t="shared" si="156"/>
        <v>2.0166667142768196E-2</v>
      </c>
      <c r="G109">
        <f t="shared" si="156"/>
        <v>1.9925740046871972E-2</v>
      </c>
      <c r="H109">
        <f t="shared" si="156"/>
        <v>1.9686599944478331E-2</v>
      </c>
      <c r="I109">
        <f t="shared" si="156"/>
        <v>1.9449235506146339E-2</v>
      </c>
      <c r="J109">
        <f t="shared" si="156"/>
        <v>1.9213635468794076E-2</v>
      </c>
      <c r="K109">
        <f t="shared" si="156"/>
        <v>1.8979788635328104E-2</v>
      </c>
      <c r="L109">
        <f t="shared" si="156"/>
        <v>1.8747683874274997E-2</v>
      </c>
      <c r="M109">
        <f t="shared" si="156"/>
        <v>1.8517310119414827E-2</v>
      </c>
      <c r="N109">
        <f t="shared" si="157"/>
        <v>1.8288656369416637E-2</v>
      </c>
      <c r="O109">
        <f t="shared" si="157"/>
        <v>1.8061711687475886E-2</v>
      </c>
      <c r="P109">
        <f t="shared" si="157"/>
        <v>1.7836465200953871E-2</v>
      </c>
      <c r="Q109">
        <f t="shared" si="157"/>
        <v>1.7612906101019087E-2</v>
      </c>
      <c r="R109">
        <f t="shared" si="157"/>
        <v>1.7391023642290504E-2</v>
      </c>
      <c r="S109">
        <f t="shared" si="157"/>
        <v>1.7170807142482838E-2</v>
      </c>
      <c r="T109">
        <f t="shared" si="157"/>
        <v>1.6952245982053679E-2</v>
      </c>
      <c r="U109">
        <f t="shared" si="157"/>
        <v>1.6735329603852534E-2</v>
      </c>
      <c r="V109">
        <f t="shared" si="157"/>
        <v>1.6520047512771838E-2</v>
      </c>
      <c r="W109">
        <f t="shared" si="157"/>
        <v>1.630638927539976E-2</v>
      </c>
      <c r="X109">
        <f t="shared" si="158"/>
        <v>1.6094344519674952E-2</v>
      </c>
      <c r="Y109">
        <f t="shared" si="158"/>
        <v>1.588390293454315E-2</v>
      </c>
      <c r="Z109">
        <f t="shared" si="158"/>
        <v>1.5675054269615633E-2</v>
      </c>
      <c r="AA109">
        <f t="shared" si="158"/>
        <v>1.5467788334829528E-2</v>
      </c>
      <c r="AB109">
        <f t="shared" si="158"/>
        <v>1.5262095000109971E-2</v>
      </c>
      <c r="AC109">
        <f t="shared" si="158"/>
        <v>1.5057964195034084E-2</v>
      </c>
      <c r="AD109">
        <f t="shared" si="158"/>
        <v>1.485538590849677E-2</v>
      </c>
      <c r="AE109">
        <f t="shared" si="158"/>
        <v>1.4654350188378339E-2</v>
      </c>
      <c r="AF109">
        <f t="shared" si="158"/>
        <v>1.4454847141213919E-2</v>
      </c>
      <c r="AG109">
        <f t="shared" si="158"/>
        <v>1.425686693186465E-2</v>
      </c>
      <c r="AH109">
        <f t="shared" si="159"/>
        <v>1.4060399783190701E-2</v>
      </c>
      <c r="AI109">
        <f t="shared" si="159"/>
        <v>1.3865435975726009E-2</v>
      </c>
      <c r="AJ109">
        <f t="shared" si="159"/>
        <v>1.3671965847354825E-2</v>
      </c>
      <c r="AK109">
        <f t="shared" si="159"/>
        <v>1.347997979298997E-2</v>
      </c>
      <c r="AL109">
        <f t="shared" si="159"/>
        <v>1.3289468264252886E-2</v>
      </c>
      <c r="AM109">
        <f t="shared" si="159"/>
        <v>1.3100421769155397E-2</v>
      </c>
      <c r="AN109">
        <f t="shared" si="159"/>
        <v>1.2912830871783175E-2</v>
      </c>
      <c r="AO109">
        <f t="shared" si="159"/>
        <v>1.2726686191980979E-2</v>
      </c>
      <c r="AP109">
        <f t="shared" si="159"/>
        <v>1.2541978405039546E-2</v>
      </c>
      <c r="AQ109">
        <f t="shared" si="159"/>
        <v>1.2358698241384213E-2</v>
      </c>
      <c r="AR109">
        <f t="shared" si="160"/>
        <v>1.2176836486265228E-2</v>
      </c>
      <c r="AS109">
        <f t="shared" si="160"/>
        <v>1.1996383979449736E-2</v>
      </c>
      <c r="AT109">
        <f t="shared" si="160"/>
        <v>1.1817331614915419E-2</v>
      </c>
      <c r="AU109">
        <f t="shared" si="160"/>
        <v>1.1639670340545858E-2</v>
      </c>
      <c r="AV109">
        <f t="shared" si="160"/>
        <v>1.146339115782747E-2</v>
      </c>
      <c r="AW109">
        <f t="shared" si="160"/>
        <v>1.1288485121548154E-2</v>
      </c>
      <c r="AX109">
        <f t="shared" si="160"/>
        <v>1.0033421882663854E-2</v>
      </c>
      <c r="AY109">
        <f t="shared" si="160"/>
        <v>8.5722073839811074E-3</v>
      </c>
      <c r="AZ109">
        <f t="shared" si="160"/>
        <v>7.7156286992743593E-3</v>
      </c>
      <c r="BA109">
        <f t="shared" si="160"/>
        <v>7.0667830358004122E-3</v>
      </c>
      <c r="BB109">
        <f t="shared" si="161"/>
        <v>6.5366198607251036E-3</v>
      </c>
      <c r="BC109">
        <f t="shared" si="161"/>
        <v>6.0865357851109438E-3</v>
      </c>
      <c r="BD109">
        <f t="shared" si="161"/>
        <v>5.6953771161131041E-3</v>
      </c>
      <c r="BE109">
        <f t="shared" si="161"/>
        <v>5.3499559430624372E-3</v>
      </c>
      <c r="BF109">
        <f t="shared" si="161"/>
        <v>5.0413425060125087E-3</v>
      </c>
      <c r="BG109">
        <f t="shared" si="161"/>
        <v>4.7631324185458479E-3</v>
      </c>
      <c r="BH109">
        <f t="shared" si="161"/>
        <v>4.5105341111796845E-3</v>
      </c>
      <c r="BI109">
        <f t="shared" si="161"/>
        <v>4.2798448870304019E-3</v>
      </c>
      <c r="BJ109">
        <f t="shared" si="161"/>
        <v>4.0681296806624207E-3</v>
      </c>
      <c r="BK109">
        <f t="shared" si="161"/>
        <v>3.8730136395985913E-3</v>
      </c>
      <c r="BL109">
        <f t="shared" si="162"/>
        <v>3.6925424736860084E-3</v>
      </c>
      <c r="BM109">
        <f t="shared" si="162"/>
        <v>3.5250851238778193E-3</v>
      </c>
      <c r="BN109">
        <f t="shared" si="162"/>
        <v>3.3692639281558178E-3</v>
      </c>
      <c r="BO109">
        <f t="shared" si="162"/>
        <v>3.2239032631551407E-3</v>
      </c>
      <c r="BP109">
        <f t="shared" si="162"/>
        <v>3.0879909616898815E-3</v>
      </c>
      <c r="BQ109">
        <f t="shared" si="162"/>
        <v>2.960648787399346E-3</v>
      </c>
      <c r="BR109">
        <f t="shared" si="162"/>
        <v>2.8411094714490413E-3</v>
      </c>
      <c r="BS109">
        <f t="shared" si="162"/>
        <v>2.7286985956554281E-3</v>
      </c>
      <c r="BT109">
        <f t="shared" si="162"/>
        <v>2.6228201164375411E-3</v>
      </c>
      <c r="BU109">
        <f t="shared" si="162"/>
        <v>2.5229446658378099E-3</v>
      </c>
      <c r="BV109">
        <f t="shared" si="163"/>
        <v>2.4285999999231673E-3</v>
      </c>
      <c r="BW109">
        <f t="shared" si="163"/>
        <v>2.3393631282686241E-3</v>
      </c>
      <c r="BX109">
        <f t="shared" si="163"/>
        <v>2.2548537742836865E-3</v>
      </c>
      <c r="BY109">
        <f t="shared" si="163"/>
        <v>2.1747288998937458E-3</v>
      </c>
      <c r="BZ109">
        <f t="shared" si="163"/>
        <v>2.0986780894059337E-3</v>
      </c>
      <c r="CA109">
        <f t="shared" si="163"/>
        <v>2.0264196328789235E-3</v>
      </c>
      <c r="CB109">
        <f t="shared" si="163"/>
        <v>1.9576971834771358E-3</v>
      </c>
      <c r="CC109">
        <f t="shared" si="163"/>
        <v>1.8922768892324488E-3</v>
      </c>
      <c r="CD109">
        <f t="shared" si="163"/>
        <v>1.8299449195434006E-3</v>
      </c>
      <c r="CE109">
        <f t="shared" si="163"/>
        <v>1.7705053221649782E-3</v>
      </c>
      <c r="CF109">
        <f t="shared" si="164"/>
        <v>1.713778158498606E-3</v>
      </c>
      <c r="CG109">
        <f t="shared" si="164"/>
        <v>1.659597874495724E-3</v>
      </c>
      <c r="CH109">
        <f t="shared" si="164"/>
        <v>1.6078118720383814E-3</v>
      </c>
      <c r="CI109">
        <f t="shared" si="164"/>
        <v>1.5582792517020343E-3</v>
      </c>
      <c r="CJ109">
        <f t="shared" si="164"/>
        <v>1.5108697026737291E-3</v>
      </c>
      <c r="CK109">
        <f t="shared" si="164"/>
        <v>1.4654625195462596E-3</v>
      </c>
      <c r="CL109">
        <f t="shared" si="164"/>
        <v>1.4219457289292563E-3</v>
      </c>
      <c r="CM109">
        <f t="shared" si="164"/>
        <v>1.3802153114603009E-3</v>
      </c>
      <c r="CN109">
        <f t="shared" si="164"/>
        <v>1.3401745069786062E-3</v>
      </c>
      <c r="CO109">
        <f t="shared" si="164"/>
        <v>1.3017331924306595E-3</v>
      </c>
      <c r="CP109">
        <f t="shared" si="165"/>
        <v>1.264807323582436E-3</v>
      </c>
      <c r="CQ109">
        <f t="shared" si="165"/>
        <v>1.2293184328724094E-3</v>
      </c>
      <c r="CR109">
        <f t="shared" si="165"/>
        <v>7.9135079530270576E-4</v>
      </c>
      <c r="CS109">
        <f t="shared" si="165"/>
        <v>5.1391046451188503E-4</v>
      </c>
      <c r="CT109">
        <f t="shared" si="165"/>
        <v>3.5584446240217912E-4</v>
      </c>
      <c r="CU109">
        <f t="shared" si="165"/>
        <v>2.4750581293230299E-4</v>
      </c>
      <c r="CV109">
        <f t="shared" si="165"/>
        <v>1.6897094050171528E-4</v>
      </c>
      <c r="CW109">
        <f t="shared" si="165"/>
        <v>1.1105489164747668E-4</v>
      </c>
      <c r="CX109">
        <f t="shared" si="165"/>
        <v>6.8572698359102433E-5</v>
      </c>
      <c r="CY109">
        <f t="shared" si="165"/>
        <v>3.8232325048839322E-5</v>
      </c>
      <c r="CZ109">
        <f t="shared" si="166"/>
        <v>1.7774689648117269E-5</v>
      </c>
      <c r="DA109">
        <f t="shared" si="166"/>
        <v>5.5612527606453986E-6</v>
      </c>
      <c r="DB109">
        <f t="shared" si="166"/>
        <v>3.5319976226935605E-7</v>
      </c>
      <c r="DC109">
        <f t="shared" si="166"/>
        <v>0</v>
      </c>
      <c r="DD109">
        <f t="shared" si="166"/>
        <v>0</v>
      </c>
      <c r="DE109">
        <f t="shared" si="166"/>
        <v>0</v>
      </c>
      <c r="DF109">
        <f t="shared" si="166"/>
        <v>0</v>
      </c>
      <c r="DG109">
        <f t="shared" si="166"/>
        <v>0</v>
      </c>
      <c r="DH109">
        <f t="shared" si="166"/>
        <v>0</v>
      </c>
      <c r="DI109">
        <f t="shared" si="166"/>
        <v>0</v>
      </c>
      <c r="DJ109">
        <f t="shared" si="167"/>
        <v>0</v>
      </c>
      <c r="DK109">
        <f t="shared" si="167"/>
        <v>0</v>
      </c>
      <c r="DL109">
        <f t="shared" si="167"/>
        <v>0</v>
      </c>
      <c r="DM109">
        <f t="shared" si="167"/>
        <v>0</v>
      </c>
      <c r="DN109">
        <f t="shared" si="167"/>
        <v>0</v>
      </c>
      <c r="DO109">
        <f t="shared" si="167"/>
        <v>0</v>
      </c>
      <c r="DP109">
        <f t="shared" si="167"/>
        <v>0</v>
      </c>
      <c r="DQ109">
        <f t="shared" si="167"/>
        <v>0</v>
      </c>
      <c r="DR109">
        <f t="shared" si="167"/>
        <v>0</v>
      </c>
      <c r="DS109">
        <f t="shared" si="167"/>
        <v>0</v>
      </c>
      <c r="DT109">
        <f t="shared" si="168"/>
        <v>0</v>
      </c>
      <c r="DU109">
        <f t="shared" si="168"/>
        <v>0</v>
      </c>
      <c r="DV109">
        <f t="shared" si="168"/>
        <v>0</v>
      </c>
      <c r="DW109">
        <f t="shared" si="168"/>
        <v>0</v>
      </c>
      <c r="DX109">
        <f t="shared" si="168"/>
        <v>0</v>
      </c>
      <c r="DY109">
        <f t="shared" si="168"/>
        <v>0</v>
      </c>
      <c r="DZ109">
        <f t="shared" si="168"/>
        <v>0</v>
      </c>
      <c r="EA109">
        <f t="shared" si="168"/>
        <v>0</v>
      </c>
      <c r="EB109">
        <f t="shared" si="168"/>
        <v>0</v>
      </c>
      <c r="EC109">
        <f t="shared" si="168"/>
        <v>0</v>
      </c>
      <c r="ED109">
        <f t="shared" si="169"/>
        <v>0</v>
      </c>
      <c r="EE109">
        <f t="shared" si="169"/>
        <v>0</v>
      </c>
      <c r="EF109">
        <f t="shared" si="169"/>
        <v>0</v>
      </c>
      <c r="EG109">
        <f t="shared" si="169"/>
        <v>0</v>
      </c>
      <c r="EH109">
        <f t="shared" si="169"/>
        <v>0</v>
      </c>
      <c r="EI109">
        <f t="shared" si="169"/>
        <v>0</v>
      </c>
      <c r="EJ109">
        <f t="shared" si="169"/>
        <v>0</v>
      </c>
      <c r="EK109">
        <f t="shared" si="169"/>
        <v>0</v>
      </c>
      <c r="EL109">
        <f t="shared" si="169"/>
        <v>0</v>
      </c>
      <c r="EM109">
        <f t="shared" si="169"/>
        <v>0</v>
      </c>
      <c r="EN109">
        <f t="shared" si="170"/>
        <v>0</v>
      </c>
      <c r="EO109">
        <f t="shared" si="170"/>
        <v>0</v>
      </c>
      <c r="EP109">
        <f t="shared" si="170"/>
        <v>0</v>
      </c>
      <c r="EQ109">
        <f t="shared" si="170"/>
        <v>0</v>
      </c>
      <c r="ER109">
        <f t="shared" si="170"/>
        <v>0</v>
      </c>
      <c r="ES109">
        <f t="shared" si="170"/>
        <v>0</v>
      </c>
      <c r="ET109">
        <f t="shared" si="170"/>
        <v>0</v>
      </c>
      <c r="EU109">
        <f t="shared" si="170"/>
        <v>0</v>
      </c>
      <c r="EV109">
        <f t="shared" si="170"/>
        <v>0</v>
      </c>
      <c r="EW109">
        <f t="shared" si="170"/>
        <v>0</v>
      </c>
      <c r="EX109">
        <f t="shared" si="170"/>
        <v>0</v>
      </c>
      <c r="EZ109">
        <f t="shared" si="110"/>
        <v>0.87739185470243009</v>
      </c>
      <c r="FB109">
        <f t="shared" si="108"/>
        <v>1.1371433346617166E-2</v>
      </c>
      <c r="FC109">
        <f t="shared" si="109"/>
        <v>0.24856218952088777</v>
      </c>
    </row>
    <row r="110" spans="1:159" x14ac:dyDescent="0.25">
      <c r="A110">
        <v>815</v>
      </c>
      <c r="B110" s="19">
        <f>'Input spectra'!Y109</f>
        <v>4.6308207368115299E-2</v>
      </c>
      <c r="C110">
        <f>'Input spectra'!D109</f>
        <v>0</v>
      </c>
      <c r="D110">
        <f t="shared" si="156"/>
        <v>2.0653927966864227E-2</v>
      </c>
      <c r="E110">
        <f t="shared" si="156"/>
        <v>2.0408785952993447E-2</v>
      </c>
      <c r="F110">
        <f t="shared" si="156"/>
        <v>2.0165468240071725E-2</v>
      </c>
      <c r="G110">
        <f t="shared" si="156"/>
        <v>1.9923963203808383E-2</v>
      </c>
      <c r="H110">
        <f t="shared" si="156"/>
        <v>1.9684259288383292E-2</v>
      </c>
      <c r="I110">
        <f t="shared" si="156"/>
        <v>1.9446345006062345E-2</v>
      </c>
      <c r="J110">
        <f t="shared" si="156"/>
        <v>1.9210208936814986E-2</v>
      </c>
      <c r="K110">
        <f t="shared" si="156"/>
        <v>1.8975839727933822E-2</v>
      </c>
      <c r="L110">
        <f t="shared" si="156"/>
        <v>1.8743226093656303E-2</v>
      </c>
      <c r="M110">
        <f t="shared" si="156"/>
        <v>1.8512356814788467E-2</v>
      </c>
      <c r="N110">
        <f t="shared" si="157"/>
        <v>1.8283220738330747E-2</v>
      </c>
      <c r="O110">
        <f t="shared" si="157"/>
        <v>1.8055806777105759E-2</v>
      </c>
      <c r="P110">
        <f t="shared" si="157"/>
        <v>1.7830103909388204E-2</v>
      </c>
      <c r="Q110">
        <f t="shared" si="157"/>
        <v>1.7606101178536702E-2</v>
      </c>
      <c r="R110">
        <f t="shared" si="157"/>
        <v>1.7383787692627679E-2</v>
      </c>
      <c r="S110">
        <f t="shared" si="157"/>
        <v>1.7163152624091235E-2</v>
      </c>
      <c r="T110">
        <f t="shared" si="157"/>
        <v>1.694418520934899E-2</v>
      </c>
      <c r="U110">
        <f t="shared" si="157"/>
        <v>1.6726874748453906E-2</v>
      </c>
      <c r="V110">
        <f t="shared" si="157"/>
        <v>1.6511210604732075E-2</v>
      </c>
      <c r="W110">
        <f t="shared" si="157"/>
        <v>1.6297182204426466E-2</v>
      </c>
      <c r="X110">
        <f t="shared" si="158"/>
        <v>1.6084779036342575E-2</v>
      </c>
      <c r="Y110">
        <f t="shared" si="158"/>
        <v>1.5873990651496073E-2</v>
      </c>
      <c r="Z110">
        <f t="shared" si="158"/>
        <v>1.5664806662762307E-2</v>
      </c>
      <c r="AA110">
        <f t="shared" si="158"/>
        <v>1.5457216744527741E-2</v>
      </c>
      <c r="AB110">
        <f t="shared" si="158"/>
        <v>1.5251210632343318E-2</v>
      </c>
      <c r="AC110">
        <f t="shared" si="158"/>
        <v>1.5046778122579678E-2</v>
      </c>
      <c r="AD110">
        <f t="shared" si="158"/>
        <v>1.4843909072084261E-2</v>
      </c>
      <c r="AE110">
        <f t="shared" si="158"/>
        <v>1.4642593397840308E-2</v>
      </c>
      <c r="AF110">
        <f t="shared" si="158"/>
        <v>1.4442821076627694E-2</v>
      </c>
      <c r="AG110">
        <f t="shared" si="158"/>
        <v>1.4244582144685604E-2</v>
      </c>
      <c r="AH110">
        <f t="shared" si="159"/>
        <v>1.4047866697377098E-2</v>
      </c>
      <c r="AI110">
        <f t="shared" si="159"/>
        <v>1.3852664888855443E-2</v>
      </c>
      <c r="AJ110">
        <f t="shared" si="159"/>
        <v>1.3658966931732323E-2</v>
      </c>
      <c r="AK110">
        <f t="shared" si="159"/>
        <v>1.3466763096747804E-2</v>
      </c>
      <c r="AL110">
        <f t="shared" si="159"/>
        <v>1.3276043712442164E-2</v>
      </c>
      <c r="AM110">
        <f t="shared" si="159"/>
        <v>1.3086799164829459E-2</v>
      </c>
      <c r="AN110">
        <f t="shared" si="159"/>
        <v>1.2899019897072893E-2</v>
      </c>
      <c r="AO110">
        <f t="shared" si="159"/>
        <v>1.2712696409161978E-2</v>
      </c>
      <c r="AP110">
        <f t="shared" si="159"/>
        <v>1.2527819257591437E-2</v>
      </c>
      <c r="AQ110">
        <f t="shared" si="159"/>
        <v>1.2344379055041836E-2</v>
      </c>
      <c r="AR110">
        <f t="shared" si="160"/>
        <v>1.216236647006204E-2</v>
      </c>
      <c r="AS110">
        <f t="shared" si="160"/>
        <v>1.1981772226753319E-2</v>
      </c>
      <c r="AT110">
        <f t="shared" si="160"/>
        <v>1.1802587104455206E-2</v>
      </c>
      <c r="AU110">
        <f t="shared" si="160"/>
        <v>1.1624801937433126E-2</v>
      </c>
      <c r="AV110">
        <f t="shared" si="160"/>
        <v>1.1448407614567641E-2</v>
      </c>
      <c r="AW110">
        <f t="shared" si="160"/>
        <v>1.1273395079045465E-2</v>
      </c>
      <c r="AX110">
        <f t="shared" si="160"/>
        <v>1.0019711715932814E-2</v>
      </c>
      <c r="AY110">
        <f t="shared" si="160"/>
        <v>8.560239430162481E-3</v>
      </c>
      <c r="AZ110">
        <f t="shared" si="160"/>
        <v>7.7046276152588121E-3</v>
      </c>
      <c r="BA110">
        <f t="shared" si="160"/>
        <v>7.0564973250123193E-3</v>
      </c>
      <c r="BB110">
        <f t="shared" si="161"/>
        <v>6.5269117828576102E-3</v>
      </c>
      <c r="BC110">
        <f t="shared" si="161"/>
        <v>6.0773155091370101E-3</v>
      </c>
      <c r="BD110">
        <f t="shared" si="161"/>
        <v>5.686580352116154E-3</v>
      </c>
      <c r="BE110">
        <f t="shared" si="161"/>
        <v>5.3415339140496162E-3</v>
      </c>
      <c r="BF110">
        <f t="shared" si="161"/>
        <v>5.0332566841580521E-3</v>
      </c>
      <c r="BG110">
        <f t="shared" si="161"/>
        <v>4.7553514600894766E-3</v>
      </c>
      <c r="BH110">
        <f t="shared" si="161"/>
        <v>4.5030319343379336E-3</v>
      </c>
      <c r="BI110">
        <f t="shared" si="161"/>
        <v>4.2725993975453007E-3</v>
      </c>
      <c r="BJ110">
        <f t="shared" si="161"/>
        <v>4.0611218891190345E-3</v>
      </c>
      <c r="BK110">
        <f t="shared" si="161"/>
        <v>3.8662270282716848E-3</v>
      </c>
      <c r="BL110">
        <f t="shared" si="162"/>
        <v>3.68596252909537E-3</v>
      </c>
      <c r="BM110">
        <f t="shared" si="162"/>
        <v>3.5186989832552071E-3</v>
      </c>
      <c r="BN110">
        <f t="shared" si="162"/>
        <v>3.3630601065263834E-3</v>
      </c>
      <c r="BO110">
        <f t="shared" si="162"/>
        <v>3.2178714389022468E-3</v>
      </c>
      <c r="BP110">
        <f t="shared" si="162"/>
        <v>3.0821218054670019E-3</v>
      </c>
      <c r="BQ110">
        <f t="shared" si="162"/>
        <v>2.9549338237768712E-3</v>
      </c>
      <c r="BR110">
        <f t="shared" si="162"/>
        <v>2.8355409656924198E-3</v>
      </c>
      <c r="BS110">
        <f t="shared" si="162"/>
        <v>2.7232694600812786E-3</v>
      </c>
      <c r="BT110">
        <f t="shared" si="162"/>
        <v>2.6175238322220002E-3</v>
      </c>
      <c r="BU110">
        <f t="shared" si="162"/>
        <v>2.5177752171648151E-3</v>
      </c>
      <c r="BV110">
        <f t="shared" si="163"/>
        <v>2.4235518180923494E-3</v>
      </c>
      <c r="BW110">
        <f t="shared" si="163"/>
        <v>2.334431043919455E-3</v>
      </c>
      <c r="BX110">
        <f t="shared" si="163"/>
        <v>2.2500329762921122E-3</v>
      </c>
      <c r="BY110">
        <f t="shared" si="163"/>
        <v>2.1700148997987005E-3</v>
      </c>
      <c r="BZ110">
        <f t="shared" si="163"/>
        <v>2.0940666904528367E-3</v>
      </c>
      <c r="CA110">
        <f t="shared" si="163"/>
        <v>2.0219069029443855E-3</v>
      </c>
      <c r="CB110">
        <f t="shared" si="163"/>
        <v>1.9532794312770276E-3</v>
      </c>
      <c r="CC110">
        <f t="shared" si="163"/>
        <v>1.8879506433239122E-3</v>
      </c>
      <c r="CD110">
        <f t="shared" si="163"/>
        <v>1.8257069097173493E-3</v>
      </c>
      <c r="CE110">
        <f t="shared" si="163"/>
        <v>1.7663524628943146E-3</v>
      </c>
      <c r="CF110">
        <f t="shared" si="164"/>
        <v>1.7097075341627132E-3</v>
      </c>
      <c r="CG110">
        <f t="shared" si="164"/>
        <v>1.6556067261466259E-3</v>
      </c>
      <c r="CH110">
        <f t="shared" si="164"/>
        <v>1.603897585510566E-3</v>
      </c>
      <c r="CI110">
        <f t="shared" si="164"/>
        <v>1.5544393468979885E-3</v>
      </c>
      <c r="CJ110">
        <f t="shared" si="164"/>
        <v>1.5071018238820523E-3</v>
      </c>
      <c r="CK110">
        <f t="shared" si="164"/>
        <v>1.461764426669829E-3</v>
      </c>
      <c r="CL110">
        <f t="shared" si="164"/>
        <v>1.4183152895181203E-3</v>
      </c>
      <c r="CM110">
        <f t="shared" si="164"/>
        <v>1.3766504934584003E-3</v>
      </c>
      <c r="CN110">
        <f t="shared" si="164"/>
        <v>1.3366733721055797E-3</v>
      </c>
      <c r="CO110">
        <f t="shared" si="164"/>
        <v>1.2982938901302723E-3</v>
      </c>
      <c r="CP110">
        <f t="shared" si="165"/>
        <v>1.2614280854779125E-3</v>
      </c>
      <c r="CQ110">
        <f t="shared" si="165"/>
        <v>1.2259975676764045E-3</v>
      </c>
      <c r="CR110">
        <f t="shared" si="165"/>
        <v>7.8918959072268879E-4</v>
      </c>
      <c r="CS110">
        <f t="shared" si="165"/>
        <v>5.1249172401189667E-4</v>
      </c>
      <c r="CT110">
        <f t="shared" si="165"/>
        <v>3.5485154260400594E-4</v>
      </c>
      <c r="CU110">
        <f t="shared" si="165"/>
        <v>2.4680785594135256E-4</v>
      </c>
      <c r="CV110">
        <f t="shared" si="165"/>
        <v>1.6848944031960228E-4</v>
      </c>
      <c r="CW110">
        <f t="shared" si="165"/>
        <v>1.1073513750724707E-4</v>
      </c>
      <c r="CX110">
        <f t="shared" si="165"/>
        <v>6.8373228347515502E-5</v>
      </c>
      <c r="CY110">
        <f t="shared" si="165"/>
        <v>3.8119978496221175E-5</v>
      </c>
      <c r="CZ110">
        <f t="shared" si="166"/>
        <v>1.7721931514807999E-5</v>
      </c>
      <c r="DA110">
        <f t="shared" si="166"/>
        <v>5.544581250123642E-6</v>
      </c>
      <c r="DB110">
        <f t="shared" si="166"/>
        <v>3.5213047335234637E-7</v>
      </c>
      <c r="DC110">
        <f t="shared" si="166"/>
        <v>0</v>
      </c>
      <c r="DD110">
        <f t="shared" si="166"/>
        <v>0</v>
      </c>
      <c r="DE110">
        <f t="shared" si="166"/>
        <v>0</v>
      </c>
      <c r="DF110">
        <f t="shared" si="166"/>
        <v>0</v>
      </c>
      <c r="DG110">
        <f t="shared" si="166"/>
        <v>0</v>
      </c>
      <c r="DH110">
        <f t="shared" si="166"/>
        <v>0</v>
      </c>
      <c r="DI110">
        <f t="shared" si="166"/>
        <v>0</v>
      </c>
      <c r="DJ110">
        <f t="shared" si="167"/>
        <v>0</v>
      </c>
      <c r="DK110">
        <f t="shared" si="167"/>
        <v>0</v>
      </c>
      <c r="DL110">
        <f t="shared" si="167"/>
        <v>0</v>
      </c>
      <c r="DM110">
        <f t="shared" si="167"/>
        <v>0</v>
      </c>
      <c r="DN110">
        <f t="shared" si="167"/>
        <v>0</v>
      </c>
      <c r="DO110">
        <f t="shared" si="167"/>
        <v>0</v>
      </c>
      <c r="DP110">
        <f t="shared" si="167"/>
        <v>0</v>
      </c>
      <c r="DQ110">
        <f t="shared" si="167"/>
        <v>0</v>
      </c>
      <c r="DR110">
        <f t="shared" si="167"/>
        <v>0</v>
      </c>
      <c r="DS110">
        <f t="shared" si="167"/>
        <v>0</v>
      </c>
      <c r="DT110">
        <f t="shared" si="168"/>
        <v>0</v>
      </c>
      <c r="DU110">
        <f t="shared" si="168"/>
        <v>0</v>
      </c>
      <c r="DV110">
        <f t="shared" si="168"/>
        <v>0</v>
      </c>
      <c r="DW110">
        <f t="shared" si="168"/>
        <v>0</v>
      </c>
      <c r="DX110">
        <f t="shared" si="168"/>
        <v>0</v>
      </c>
      <c r="DY110">
        <f t="shared" si="168"/>
        <v>0</v>
      </c>
      <c r="DZ110">
        <f t="shared" si="168"/>
        <v>0</v>
      </c>
      <c r="EA110">
        <f t="shared" si="168"/>
        <v>0</v>
      </c>
      <c r="EB110">
        <f t="shared" si="168"/>
        <v>0</v>
      </c>
      <c r="EC110">
        <f t="shared" si="168"/>
        <v>0</v>
      </c>
      <c r="ED110">
        <f t="shared" si="169"/>
        <v>0</v>
      </c>
      <c r="EE110">
        <f t="shared" si="169"/>
        <v>0</v>
      </c>
      <c r="EF110">
        <f t="shared" si="169"/>
        <v>0</v>
      </c>
      <c r="EG110">
        <f t="shared" si="169"/>
        <v>0</v>
      </c>
      <c r="EH110">
        <f t="shared" si="169"/>
        <v>0</v>
      </c>
      <c r="EI110">
        <f t="shared" si="169"/>
        <v>0</v>
      </c>
      <c r="EJ110">
        <f t="shared" si="169"/>
        <v>0</v>
      </c>
      <c r="EK110">
        <f t="shared" si="169"/>
        <v>0</v>
      </c>
      <c r="EL110">
        <f t="shared" si="169"/>
        <v>0</v>
      </c>
      <c r="EM110">
        <f t="shared" si="169"/>
        <v>0</v>
      </c>
      <c r="EN110">
        <f t="shared" si="170"/>
        <v>0</v>
      </c>
      <c r="EO110">
        <f t="shared" si="170"/>
        <v>0</v>
      </c>
      <c r="EP110">
        <f t="shared" si="170"/>
        <v>0</v>
      </c>
      <c r="EQ110">
        <f t="shared" si="170"/>
        <v>0</v>
      </c>
      <c r="ER110">
        <f t="shared" si="170"/>
        <v>0</v>
      </c>
      <c r="ES110">
        <f t="shared" si="170"/>
        <v>0</v>
      </c>
      <c r="ET110">
        <f t="shared" si="170"/>
        <v>0</v>
      </c>
      <c r="EU110">
        <f t="shared" si="170"/>
        <v>0</v>
      </c>
      <c r="EV110">
        <f t="shared" si="170"/>
        <v>0</v>
      </c>
      <c r="EW110">
        <f t="shared" si="170"/>
        <v>0</v>
      </c>
      <c r="EX110">
        <f t="shared" si="170"/>
        <v>0</v>
      </c>
      <c r="EZ110">
        <f t="shared" si="110"/>
        <v>0.876676655264647</v>
      </c>
      <c r="FB110">
        <f t="shared" si="108"/>
        <v>1.1444052186185827E-2</v>
      </c>
      <c r="FC110">
        <f t="shared" si="109"/>
        <v>0.24855290084464485</v>
      </c>
    </row>
    <row r="111" spans="1:159" x14ac:dyDescent="0.25">
      <c r="A111">
        <v>820</v>
      </c>
      <c r="B111" s="19">
        <f>'Input spectra'!Y110</f>
        <v>4.6605464799551098E-2</v>
      </c>
      <c r="C111">
        <f>'Input spectra'!D110</f>
        <v>0</v>
      </c>
      <c r="D111">
        <f t="shared" si="156"/>
        <v>2.0653927966864227E-2</v>
      </c>
      <c r="E111">
        <f t="shared" si="156"/>
        <v>2.0408179295681048E-2</v>
      </c>
      <c r="F111">
        <f t="shared" si="156"/>
        <v>2.0164269408649686E-2</v>
      </c>
      <c r="G111">
        <f t="shared" si="156"/>
        <v>1.9922186519191674E-2</v>
      </c>
      <c r="H111">
        <f t="shared" si="156"/>
        <v>1.9681918910582675E-2</v>
      </c>
      <c r="I111">
        <f t="shared" si="156"/>
        <v>1.9443454935557738E-2</v>
      </c>
      <c r="J111">
        <f t="shared" si="156"/>
        <v>1.9206783015918664E-2</v>
      </c>
      <c r="K111">
        <f t="shared" si="156"/>
        <v>1.897189164214351E-2</v>
      </c>
      <c r="L111">
        <f t="shared" si="156"/>
        <v>1.8738769372998301E-2</v>
      </c>
      <c r="M111">
        <f t="shared" si="156"/>
        <v>1.8507404835150811E-2</v>
      </c>
      <c r="N111">
        <f t="shared" si="157"/>
        <v>1.827778672278646E-2</v>
      </c>
      <c r="O111">
        <f t="shared" si="157"/>
        <v>1.8049903797226333E-2</v>
      </c>
      <c r="P111">
        <f t="shared" si="157"/>
        <v>1.78237448865473E-2</v>
      </c>
      <c r="Q111">
        <f t="shared" si="157"/>
        <v>1.7599298885204201E-2</v>
      </c>
      <c r="R111">
        <f t="shared" si="157"/>
        <v>1.7376554753654083E-2</v>
      </c>
      <c r="S111">
        <f t="shared" si="157"/>
        <v>1.7155501517982542E-2</v>
      </c>
      <c r="T111">
        <f t="shared" si="157"/>
        <v>1.6936128269532093E-2</v>
      </c>
      <c r="U111">
        <f t="shared" si="157"/>
        <v>1.6718424164532533E-2</v>
      </c>
      <c r="V111">
        <f t="shared" si="157"/>
        <v>1.6502378423733421E-2</v>
      </c>
      <c r="W111">
        <f t="shared" si="157"/>
        <v>1.6287980332038487E-2</v>
      </c>
      <c r="X111">
        <f t="shared" si="158"/>
        <v>1.6075219238142098E-2</v>
      </c>
      <c r="Y111">
        <f t="shared" si="158"/>
        <v>1.5864084554167684E-2</v>
      </c>
      <c r="Z111">
        <f t="shared" si="158"/>
        <v>1.565456575530819E-2</v>
      </c>
      <c r="AA111">
        <f t="shared" si="158"/>
        <v>1.5446652379468441E-2</v>
      </c>
      <c r="AB111">
        <f t="shared" si="158"/>
        <v>1.5240334026909531E-2</v>
      </c>
      <c r="AC111">
        <f t="shared" si="158"/>
        <v>1.5035600359895124E-2</v>
      </c>
      <c r="AD111">
        <f t="shared" si="158"/>
        <v>1.4832441102339694E-2</v>
      </c>
      <c r="AE111">
        <f t="shared" si="158"/>
        <v>1.4630846039458734E-2</v>
      </c>
      <c r="AF111">
        <f t="shared" si="158"/>
        <v>1.4430805017420842E-2</v>
      </c>
      <c r="AG111">
        <f t="shared" si="158"/>
        <v>1.423230794300173E-2</v>
      </c>
      <c r="AH111">
        <f t="shared" si="159"/>
        <v>1.403534478324015E-2</v>
      </c>
      <c r="AI111">
        <f t="shared" si="159"/>
        <v>1.3839905565095689E-2</v>
      </c>
      <c r="AJ111">
        <f t="shared" si="159"/>
        <v>1.3645980375108464E-2</v>
      </c>
      <c r="AK111">
        <f t="shared" si="159"/>
        <v>1.3453559359060641E-2</v>
      </c>
      <c r="AL111">
        <f t="shared" si="159"/>
        <v>1.3262632721639883E-2</v>
      </c>
      <c r="AM111">
        <f t="shared" si="159"/>
        <v>1.3073190726104588E-2</v>
      </c>
      <c r="AN111">
        <f t="shared" si="159"/>
        <v>1.2885223693950988E-2</v>
      </c>
      <c r="AO111">
        <f t="shared" si="159"/>
        <v>1.2698722004582087E-2</v>
      </c>
      <c r="AP111">
        <f t="shared" si="159"/>
        <v>1.2513676094978412E-2</v>
      </c>
      <c r="AQ111">
        <f t="shared" si="159"/>
        <v>1.2330076459370544E-2</v>
      </c>
      <c r="AR111">
        <f t="shared" si="160"/>
        <v>1.2147913648913511E-2</v>
      </c>
      <c r="AS111">
        <f t="shared" si="160"/>
        <v>1.1967178271362925E-2</v>
      </c>
      <c r="AT111">
        <f t="shared" si="160"/>
        <v>1.178786099075289E-2</v>
      </c>
      <c r="AU111">
        <f t="shared" si="160"/>
        <v>1.1609952527075742E-2</v>
      </c>
      <c r="AV111">
        <f t="shared" si="160"/>
        <v>1.1433443655963479E-2</v>
      </c>
      <c r="AW111">
        <f t="shared" si="160"/>
        <v>1.1258325208370995E-2</v>
      </c>
      <c r="AX111">
        <f t="shared" si="160"/>
        <v>1.0006020283455552E-2</v>
      </c>
      <c r="AY111">
        <f t="shared" si="160"/>
        <v>8.5482881852161664E-3</v>
      </c>
      <c r="AZ111">
        <f t="shared" si="160"/>
        <v>7.6936422167893483E-3</v>
      </c>
      <c r="BA111">
        <f t="shared" si="160"/>
        <v>7.0462265850880371E-3</v>
      </c>
      <c r="BB111">
        <f t="shared" si="161"/>
        <v>6.5172181232640699E-3</v>
      </c>
      <c r="BC111">
        <f t="shared" si="161"/>
        <v>6.0681092006302922E-3</v>
      </c>
      <c r="BD111">
        <f t="shared" si="161"/>
        <v>5.6777971751135756E-3</v>
      </c>
      <c r="BE111">
        <f t="shared" si="161"/>
        <v>5.3331251431969449E-3</v>
      </c>
      <c r="BF111">
        <f t="shared" si="161"/>
        <v>5.0251838311734911E-3</v>
      </c>
      <c r="BG111">
        <f t="shared" si="161"/>
        <v>4.7475832124522005E-3</v>
      </c>
      <c r="BH111">
        <f t="shared" si="161"/>
        <v>4.4955422355433435E-3</v>
      </c>
      <c r="BI111">
        <f t="shared" si="161"/>
        <v>4.2653661741864878E-3</v>
      </c>
      <c r="BJ111">
        <f t="shared" si="161"/>
        <v>4.0541261692513732E-3</v>
      </c>
      <c r="BK111">
        <f t="shared" si="161"/>
        <v>3.859452309000316E-3</v>
      </c>
      <c r="BL111">
        <f t="shared" si="162"/>
        <v>3.6793943096700144E-3</v>
      </c>
      <c r="BM111">
        <f t="shared" si="162"/>
        <v>3.5123244119396099E-3</v>
      </c>
      <c r="BN111">
        <f t="shared" si="162"/>
        <v>3.3568677079862737E-3</v>
      </c>
      <c r="BO111">
        <f t="shared" si="162"/>
        <v>3.2118509000077671E-3</v>
      </c>
      <c r="BP111">
        <f t="shared" si="162"/>
        <v>3.076263804391658E-3</v>
      </c>
      <c r="BQ111">
        <f t="shared" si="162"/>
        <v>2.9492298917935915E-3</v>
      </c>
      <c r="BR111">
        <f t="shared" si="162"/>
        <v>2.8299833740722206E-3</v>
      </c>
      <c r="BS111">
        <f t="shared" si="162"/>
        <v>2.7178511265477535E-3</v>
      </c>
      <c r="BT111">
        <f t="shared" si="162"/>
        <v>2.6122382428407386E-3</v>
      </c>
      <c r="BU111">
        <f t="shared" si="162"/>
        <v>2.5126163605590762E-3</v>
      </c>
      <c r="BV111">
        <f t="shared" si="163"/>
        <v>2.4185141296074091E-3</v>
      </c>
      <c r="BW111">
        <f t="shared" si="163"/>
        <v>2.329509357894399E-3</v>
      </c>
      <c r="BX111">
        <f t="shared" si="163"/>
        <v>2.245222484996937E-3</v>
      </c>
      <c r="BY111">
        <f t="shared" si="163"/>
        <v>2.1653111178954018E-3</v>
      </c>
      <c r="BZ111">
        <f t="shared" si="163"/>
        <v>2.0894654240686235E-3</v>
      </c>
      <c r="CA111">
        <f t="shared" si="163"/>
        <v>2.0174042226220467E-3</v>
      </c>
      <c r="CB111">
        <f t="shared" si="163"/>
        <v>1.9488716482052736E-3</v>
      </c>
      <c r="CC111">
        <f t="shared" si="163"/>
        <v>1.8836342883588033E-3</v>
      </c>
      <c r="CD111">
        <f t="shared" si="163"/>
        <v>1.821478714791787E-3</v>
      </c>
      <c r="CE111">
        <f t="shared" si="163"/>
        <v>1.7622093444811934E-3</v>
      </c>
      <c r="CF111">
        <f t="shared" si="164"/>
        <v>1.7056465785125847E-3</v>
      </c>
      <c r="CG111">
        <f t="shared" si="164"/>
        <v>1.6516251760655117E-3</v>
      </c>
      <c r="CH111">
        <f t="shared" si="164"/>
        <v>1.5999928284801304E-3</v>
      </c>
      <c r="CI111">
        <f t="shared" si="164"/>
        <v>1.5506089043702891E-3</v>
      </c>
      <c r="CJ111">
        <f t="shared" si="164"/>
        <v>1.5033433416058815E-3</v>
      </c>
      <c r="CK111">
        <f t="shared" si="164"/>
        <v>1.4580756659262511E-3</v>
      </c>
      <c r="CL111">
        <f t="shared" si="164"/>
        <v>1.4146941191599796E-3</v>
      </c>
      <c r="CM111">
        <f t="shared" si="164"/>
        <v>1.3730948826629996E-3</v>
      </c>
      <c r="CN111">
        <f t="shared" si="164"/>
        <v>1.3331813837618562E-3</v>
      </c>
      <c r="CO111">
        <f t="shared" si="164"/>
        <v>1.2948636747920845E-3</v>
      </c>
      <c r="CP111">
        <f t="shared" si="165"/>
        <v>1.2580578758237735E-3</v>
      </c>
      <c r="CQ111">
        <f t="shared" si="165"/>
        <v>1.2226856734234481E-3</v>
      </c>
      <c r="CR111">
        <f t="shared" si="165"/>
        <v>7.8703428846217964E-4</v>
      </c>
      <c r="CS111">
        <f t="shared" si="165"/>
        <v>5.1107690019534888E-4</v>
      </c>
      <c r="CT111">
        <f t="shared" si="165"/>
        <v>3.5386139336946311E-4</v>
      </c>
      <c r="CU111">
        <f t="shared" si="165"/>
        <v>2.4611186716260466E-4</v>
      </c>
      <c r="CV111">
        <f t="shared" si="165"/>
        <v>1.680093122220897E-4</v>
      </c>
      <c r="CW111">
        <f t="shared" si="165"/>
        <v>1.1041630401723536E-4</v>
      </c>
      <c r="CX111">
        <f t="shared" si="165"/>
        <v>6.817433857101446E-5</v>
      </c>
      <c r="CY111">
        <f t="shared" si="165"/>
        <v>3.8007962076491062E-5</v>
      </c>
      <c r="CZ111">
        <f t="shared" si="166"/>
        <v>1.7669329976110814E-5</v>
      </c>
      <c r="DA111">
        <f t="shared" si="166"/>
        <v>5.527959717417144E-6</v>
      </c>
      <c r="DB111">
        <f t="shared" si="166"/>
        <v>3.5106442163680219E-7</v>
      </c>
      <c r="DC111">
        <f t="shared" si="166"/>
        <v>0</v>
      </c>
      <c r="DD111">
        <f t="shared" si="166"/>
        <v>0</v>
      </c>
      <c r="DE111">
        <f t="shared" si="166"/>
        <v>0</v>
      </c>
      <c r="DF111">
        <f t="shared" si="166"/>
        <v>0</v>
      </c>
      <c r="DG111">
        <f t="shared" si="166"/>
        <v>0</v>
      </c>
      <c r="DH111">
        <f t="shared" si="166"/>
        <v>0</v>
      </c>
      <c r="DI111">
        <f t="shared" si="166"/>
        <v>0</v>
      </c>
      <c r="DJ111">
        <f t="shared" si="167"/>
        <v>0</v>
      </c>
      <c r="DK111">
        <f t="shared" si="167"/>
        <v>0</v>
      </c>
      <c r="DL111">
        <f t="shared" si="167"/>
        <v>0</v>
      </c>
      <c r="DM111">
        <f t="shared" si="167"/>
        <v>0</v>
      </c>
      <c r="DN111">
        <f t="shared" si="167"/>
        <v>0</v>
      </c>
      <c r="DO111">
        <f t="shared" si="167"/>
        <v>0</v>
      </c>
      <c r="DP111">
        <f t="shared" si="167"/>
        <v>0</v>
      </c>
      <c r="DQ111">
        <f t="shared" si="167"/>
        <v>0</v>
      </c>
      <c r="DR111">
        <f t="shared" si="167"/>
        <v>0</v>
      </c>
      <c r="DS111">
        <f t="shared" si="167"/>
        <v>0</v>
      </c>
      <c r="DT111">
        <f t="shared" si="168"/>
        <v>0</v>
      </c>
      <c r="DU111">
        <f t="shared" si="168"/>
        <v>0</v>
      </c>
      <c r="DV111">
        <f t="shared" si="168"/>
        <v>0</v>
      </c>
      <c r="DW111">
        <f t="shared" si="168"/>
        <v>0</v>
      </c>
      <c r="DX111">
        <f t="shared" si="168"/>
        <v>0</v>
      </c>
      <c r="DY111">
        <f t="shared" si="168"/>
        <v>0</v>
      </c>
      <c r="DZ111">
        <f t="shared" si="168"/>
        <v>0</v>
      </c>
      <c r="EA111">
        <f t="shared" si="168"/>
        <v>0</v>
      </c>
      <c r="EB111">
        <f t="shared" si="168"/>
        <v>0</v>
      </c>
      <c r="EC111">
        <f t="shared" si="168"/>
        <v>0</v>
      </c>
      <c r="ED111">
        <f t="shared" si="169"/>
        <v>0</v>
      </c>
      <c r="EE111">
        <f t="shared" si="169"/>
        <v>0</v>
      </c>
      <c r="EF111">
        <f t="shared" si="169"/>
        <v>0</v>
      </c>
      <c r="EG111">
        <f t="shared" si="169"/>
        <v>0</v>
      </c>
      <c r="EH111">
        <f t="shared" si="169"/>
        <v>0</v>
      </c>
      <c r="EI111">
        <f t="shared" si="169"/>
        <v>0</v>
      </c>
      <c r="EJ111">
        <f t="shared" si="169"/>
        <v>0</v>
      </c>
      <c r="EK111">
        <f t="shared" si="169"/>
        <v>0</v>
      </c>
      <c r="EL111">
        <f t="shared" si="169"/>
        <v>0</v>
      </c>
      <c r="EM111">
        <f t="shared" si="169"/>
        <v>0</v>
      </c>
      <c r="EN111">
        <f t="shared" si="170"/>
        <v>0</v>
      </c>
      <c r="EO111">
        <f t="shared" si="170"/>
        <v>0</v>
      </c>
      <c r="EP111">
        <f t="shared" si="170"/>
        <v>0</v>
      </c>
      <c r="EQ111">
        <f t="shared" si="170"/>
        <v>0</v>
      </c>
      <c r="ER111">
        <f t="shared" si="170"/>
        <v>0</v>
      </c>
      <c r="ES111">
        <f t="shared" si="170"/>
        <v>0</v>
      </c>
      <c r="ET111">
        <f t="shared" si="170"/>
        <v>0</v>
      </c>
      <c r="EU111">
        <f t="shared" si="170"/>
        <v>0</v>
      </c>
      <c r="EV111">
        <f t="shared" si="170"/>
        <v>0</v>
      </c>
      <c r="EW111">
        <f t="shared" si="170"/>
        <v>0</v>
      </c>
      <c r="EX111">
        <f t="shared" si="170"/>
        <v>0</v>
      </c>
      <c r="EZ111">
        <f t="shared" si="110"/>
        <v>0.87596236268952721</v>
      </c>
      <c r="FB111">
        <f t="shared" si="108"/>
        <v>1.1516660233311715E-2</v>
      </c>
      <c r="FC111">
        <f t="shared" si="109"/>
        <v>0.24854361217639251</v>
      </c>
    </row>
    <row r="112" spans="1:159" x14ac:dyDescent="0.25">
      <c r="A112">
        <v>825</v>
      </c>
      <c r="B112" s="19">
        <f>'Input spectra'!Y111</f>
        <v>4.69027222309868E-2</v>
      </c>
      <c r="C112">
        <f>'Input spectra'!D111</f>
        <v>0</v>
      </c>
      <c r="D112">
        <f t="shared" si="156"/>
        <v>2.0653927966864227E-2</v>
      </c>
      <c r="E112">
        <f t="shared" si="156"/>
        <v>2.0407572656401723E-2</v>
      </c>
      <c r="F112">
        <f t="shared" si="156"/>
        <v>2.0163070648497837E-2</v>
      </c>
      <c r="G112">
        <f t="shared" si="156"/>
        <v>1.9920409993007707E-2</v>
      </c>
      <c r="H112">
        <f t="shared" si="156"/>
        <v>1.9679578811043395E-2</v>
      </c>
      <c r="I112">
        <f t="shared" si="156"/>
        <v>1.9440565294568685E-2</v>
      </c>
      <c r="J112">
        <f t="shared" si="156"/>
        <v>1.920335770599612E-2</v>
      </c>
      <c r="K112">
        <f t="shared" si="156"/>
        <v>1.8967944377786219E-2</v>
      </c>
      <c r="L112">
        <f t="shared" si="156"/>
        <v>1.8734313712048964E-2</v>
      </c>
      <c r="M112">
        <f t="shared" si="156"/>
        <v>1.850245418014743E-2</v>
      </c>
      <c r="N112">
        <f t="shared" si="157"/>
        <v>1.8272354322303622E-2</v>
      </c>
      <c r="O112">
        <f t="shared" si="157"/>
        <v>1.8044002747206477E-2</v>
      </c>
      <c r="P112">
        <f t="shared" si="157"/>
        <v>1.781738813162204E-2</v>
      </c>
      <c r="Q112">
        <f t="shared" si="157"/>
        <v>1.7592499220005785E-2</v>
      </c>
      <c r="R112">
        <f t="shared" si="157"/>
        <v>1.7369324824117044E-2</v>
      </c>
      <c r="S112">
        <f t="shared" si="157"/>
        <v>1.7147853822635614E-2</v>
      </c>
      <c r="T112">
        <f t="shared" si="157"/>
        <v>1.6928075160780449E-2</v>
      </c>
      <c r="U112">
        <f t="shared" si="157"/>
        <v>1.6709977849930429E-2</v>
      </c>
      <c r="V112">
        <f t="shared" si="157"/>
        <v>1.6493550967247288E-2</v>
      </c>
      <c r="W112">
        <f t="shared" si="157"/>
        <v>1.6278783655300558E-2</v>
      </c>
      <c r="X112">
        <f t="shared" si="158"/>
        <v>1.606566512169463E-2</v>
      </c>
      <c r="Y112">
        <f t="shared" si="158"/>
        <v>1.5854184638697814E-2</v>
      </c>
      <c r="Z112">
        <f t="shared" si="158"/>
        <v>1.5644331542873542E-2</v>
      </c>
      <c r="AA112">
        <f t="shared" si="158"/>
        <v>1.5436095234713483E-2</v>
      </c>
      <c r="AB112">
        <f t="shared" si="158"/>
        <v>1.5229465178272807E-2</v>
      </c>
      <c r="AC112">
        <f t="shared" si="158"/>
        <v>1.5024430900807371E-2</v>
      </c>
      <c r="AD112">
        <f t="shared" si="158"/>
        <v>1.4820981992412949E-2</v>
      </c>
      <c r="AE112">
        <f t="shared" si="158"/>
        <v>1.4619108105666455E-2</v>
      </c>
      <c r="AF112">
        <f t="shared" si="158"/>
        <v>1.4418798955269147E-2</v>
      </c>
      <c r="AG112">
        <f t="shared" si="158"/>
        <v>1.4220044317691768E-2</v>
      </c>
      <c r="AH112">
        <f t="shared" si="159"/>
        <v>1.4022834030821708E-2</v>
      </c>
      <c r="AI112">
        <f t="shared" si="159"/>
        <v>1.3827157993612064E-2</v>
      </c>
      <c r="AJ112">
        <f t="shared" si="159"/>
        <v>1.3633006165732669E-2</v>
      </c>
      <c r="AK112">
        <f t="shared" si="159"/>
        <v>1.3440368567223028E-2</v>
      </c>
      <c r="AL112">
        <f t="shared" si="159"/>
        <v>1.3249235278147196E-2</v>
      </c>
      <c r="AM112">
        <f t="shared" si="159"/>
        <v>1.3059596438250552E-2</v>
      </c>
      <c r="AN112">
        <f t="shared" si="159"/>
        <v>1.2871442246618452E-2</v>
      </c>
      <c r="AO112">
        <f t="shared" si="159"/>
        <v>1.2684762961336814E-2</v>
      </c>
      <c r="AP112">
        <f t="shared" si="159"/>
        <v>1.249954889915455E-2</v>
      </c>
      <c r="AQ112">
        <f t="shared" si="159"/>
        <v>1.2315790435147848E-2</v>
      </c>
      <c r="AR112">
        <f t="shared" si="160"/>
        <v>1.2133478002386362E-2</v>
      </c>
      <c r="AS112">
        <f t="shared" si="160"/>
        <v>1.1952602091601209E-2</v>
      </c>
      <c r="AT112">
        <f t="shared" si="160"/>
        <v>1.17731532508548E-2</v>
      </c>
      <c r="AU112">
        <f t="shared" si="160"/>
        <v>1.159512208521255E-2</v>
      </c>
      <c r="AV112">
        <f t="shared" si="160"/>
        <v>1.1418499256416324E-2</v>
      </c>
      <c r="AW112">
        <f t="shared" si="160"/>
        <v>1.1243275482559772E-2</v>
      </c>
      <c r="AX112">
        <f t="shared" si="160"/>
        <v>9.9923475596326514E-3</v>
      </c>
      <c r="AY112">
        <f t="shared" si="160"/>
        <v>8.5363536258143344E-3</v>
      </c>
      <c r="AZ112">
        <f t="shared" si="160"/>
        <v>7.6826724815012327E-3</v>
      </c>
      <c r="BA112">
        <f t="shared" si="160"/>
        <v>7.0359707942374622E-3</v>
      </c>
      <c r="BB112">
        <f t="shared" si="161"/>
        <v>6.5075388605307077E-3</v>
      </c>
      <c r="BC112">
        <f t="shared" si="161"/>
        <v>6.0589168384319759E-3</v>
      </c>
      <c r="BD112">
        <f t="shared" si="161"/>
        <v>5.6690275641196513E-3</v>
      </c>
      <c r="BE112">
        <f t="shared" si="161"/>
        <v>5.3247296096331134E-3</v>
      </c>
      <c r="BF112">
        <f t="shared" si="161"/>
        <v>5.0171239262580269E-3</v>
      </c>
      <c r="BG112">
        <f t="shared" si="161"/>
        <v>4.7398276548698817E-3</v>
      </c>
      <c r="BH112">
        <f t="shared" si="161"/>
        <v>4.4880649940417204E-3</v>
      </c>
      <c r="BI112">
        <f t="shared" si="161"/>
        <v>4.2581451961882389E-3</v>
      </c>
      <c r="BJ112">
        <f t="shared" si="161"/>
        <v>4.0471425002646787E-3</v>
      </c>
      <c r="BK112">
        <f t="shared" si="161"/>
        <v>3.852689460946255E-3</v>
      </c>
      <c r="BL112">
        <f t="shared" si="162"/>
        <v>3.6728377945162258E-3</v>
      </c>
      <c r="BM112">
        <f t="shared" si="162"/>
        <v>3.5059613889717564E-3</v>
      </c>
      <c r="BN112">
        <f t="shared" si="162"/>
        <v>3.35068671150217E-3</v>
      </c>
      <c r="BO112">
        <f t="shared" si="162"/>
        <v>3.2058416253571442E-3</v>
      </c>
      <c r="BP112">
        <f t="shared" si="162"/>
        <v>3.0704169372619433E-3</v>
      </c>
      <c r="BQ112">
        <f t="shared" si="162"/>
        <v>2.9435369701550484E-3</v>
      </c>
      <c r="BR112">
        <f t="shared" si="162"/>
        <v>2.8244366751970021E-3</v>
      </c>
      <c r="BS112">
        <f t="shared" si="162"/>
        <v>2.7124435735626524E-3</v>
      </c>
      <c r="BT112">
        <f t="shared" si="162"/>
        <v>2.6069633266975838E-3</v>
      </c>
      <c r="BU112">
        <f t="shared" si="162"/>
        <v>2.5074680743177209E-3</v>
      </c>
      <c r="BV112">
        <f t="shared" si="163"/>
        <v>2.4134869126564732E-3</v>
      </c>
      <c r="BW112">
        <f t="shared" si="163"/>
        <v>2.3245980482706498E-3</v>
      </c>
      <c r="BX112">
        <f t="shared" si="163"/>
        <v>2.2404222783628082E-3</v>
      </c>
      <c r="BY112">
        <f t="shared" si="163"/>
        <v>2.1606175320346278E-3</v>
      </c>
      <c r="BZ112">
        <f t="shared" si="163"/>
        <v>2.0848742679891287E-3</v>
      </c>
      <c r="CA112">
        <f t="shared" si="163"/>
        <v>2.0129115695319494E-3</v>
      </c>
      <c r="CB112">
        <f t="shared" si="163"/>
        <v>1.9444738117654758E-3</v>
      </c>
      <c r="CC112">
        <f t="shared" si="163"/>
        <v>1.8793278017238085E-3</v>
      </c>
      <c r="CD112">
        <f t="shared" si="163"/>
        <v>1.8172603120361701E-3</v>
      </c>
      <c r="CE112">
        <f t="shared" si="163"/>
        <v>1.7580759440776702E-3</v>
      </c>
      <c r="CF112">
        <f t="shared" si="164"/>
        <v>1.7015952685828293E-3</v>
      </c>
      <c r="CG112">
        <f t="shared" si="164"/>
        <v>1.647653201169615E-3</v>
      </c>
      <c r="CH112">
        <f t="shared" si="164"/>
        <v>1.5960975777471083E-3</v>
      </c>
      <c r="CI112">
        <f t="shared" si="164"/>
        <v>1.5467879008020378E-3</v>
      </c>
      <c r="CJ112">
        <f t="shared" si="164"/>
        <v>1.4995942324117404E-3</v>
      </c>
      <c r="CK112">
        <f t="shared" si="164"/>
        <v>1.454396213765901E-3</v>
      </c>
      <c r="CL112">
        <f t="shared" si="164"/>
        <v>1.4110821941895617E-3</v>
      </c>
      <c r="CM112">
        <f t="shared" si="164"/>
        <v>1.3695484552937406E-3</v>
      </c>
      <c r="CN112">
        <f t="shared" si="164"/>
        <v>1.3296985180526132E-3</v>
      </c>
      <c r="CO112">
        <f t="shared" si="164"/>
        <v>1.291442522407483E-3</v>
      </c>
      <c r="CP112">
        <f t="shared" si="165"/>
        <v>1.2546966704983355E-3</v>
      </c>
      <c r="CQ112">
        <f t="shared" si="165"/>
        <v>1.2193827258795505E-3</v>
      </c>
      <c r="CR112">
        <f t="shared" si="165"/>
        <v>7.8488487240175372E-4</v>
      </c>
      <c r="CS112">
        <f t="shared" si="165"/>
        <v>5.0966598224954642E-4</v>
      </c>
      <c r="CT112">
        <f t="shared" si="165"/>
        <v>3.5287400696779286E-4</v>
      </c>
      <c r="CU112">
        <f t="shared" si="165"/>
        <v>2.4541784104577594E-4</v>
      </c>
      <c r="CV112">
        <f t="shared" si="165"/>
        <v>1.6753055229928057E-4</v>
      </c>
      <c r="CW112">
        <f t="shared" si="165"/>
        <v>1.1009838852666497E-4</v>
      </c>
      <c r="CX112">
        <f t="shared" si="165"/>
        <v>6.7976027341762956E-5</v>
      </c>
      <c r="CY112">
        <f t="shared" si="165"/>
        <v>3.7896274819546071E-5</v>
      </c>
      <c r="CZ112">
        <f t="shared" si="166"/>
        <v>1.7616884567227767E-5</v>
      </c>
      <c r="DA112">
        <f t="shared" si="166"/>
        <v>5.5113880127025329E-6</v>
      </c>
      <c r="DB112">
        <f t="shared" si="166"/>
        <v>3.5000159732231055E-7</v>
      </c>
      <c r="DC112">
        <f t="shared" si="166"/>
        <v>0</v>
      </c>
      <c r="DD112">
        <f t="shared" si="166"/>
        <v>0</v>
      </c>
      <c r="DE112">
        <f t="shared" si="166"/>
        <v>0</v>
      </c>
      <c r="DF112">
        <f t="shared" si="166"/>
        <v>0</v>
      </c>
      <c r="DG112">
        <f t="shared" si="166"/>
        <v>0</v>
      </c>
      <c r="DH112">
        <f t="shared" si="166"/>
        <v>0</v>
      </c>
      <c r="DI112">
        <f t="shared" si="166"/>
        <v>0</v>
      </c>
      <c r="DJ112">
        <f t="shared" si="167"/>
        <v>0</v>
      </c>
      <c r="DK112">
        <f t="shared" si="167"/>
        <v>0</v>
      </c>
      <c r="DL112">
        <f t="shared" si="167"/>
        <v>0</v>
      </c>
      <c r="DM112">
        <f t="shared" si="167"/>
        <v>0</v>
      </c>
      <c r="DN112">
        <f t="shared" si="167"/>
        <v>0</v>
      </c>
      <c r="DO112">
        <f t="shared" si="167"/>
        <v>0</v>
      </c>
      <c r="DP112">
        <f t="shared" si="167"/>
        <v>0</v>
      </c>
      <c r="DQ112">
        <f t="shared" si="167"/>
        <v>0</v>
      </c>
      <c r="DR112">
        <f t="shared" si="167"/>
        <v>0</v>
      </c>
      <c r="DS112">
        <f t="shared" si="167"/>
        <v>0</v>
      </c>
      <c r="DT112">
        <f t="shared" si="168"/>
        <v>0</v>
      </c>
      <c r="DU112">
        <f t="shared" si="168"/>
        <v>0</v>
      </c>
      <c r="DV112">
        <f t="shared" si="168"/>
        <v>0</v>
      </c>
      <c r="DW112">
        <f t="shared" si="168"/>
        <v>0</v>
      </c>
      <c r="DX112">
        <f t="shared" si="168"/>
        <v>0</v>
      </c>
      <c r="DY112">
        <f t="shared" si="168"/>
        <v>0</v>
      </c>
      <c r="DZ112">
        <f t="shared" si="168"/>
        <v>0</v>
      </c>
      <c r="EA112">
        <f t="shared" si="168"/>
        <v>0</v>
      </c>
      <c r="EB112">
        <f t="shared" si="168"/>
        <v>0</v>
      </c>
      <c r="EC112">
        <f t="shared" si="168"/>
        <v>0</v>
      </c>
      <c r="ED112">
        <f t="shared" si="169"/>
        <v>0</v>
      </c>
      <c r="EE112">
        <f t="shared" si="169"/>
        <v>0</v>
      </c>
      <c r="EF112">
        <f t="shared" si="169"/>
        <v>0</v>
      </c>
      <c r="EG112">
        <f t="shared" si="169"/>
        <v>0</v>
      </c>
      <c r="EH112">
        <f t="shared" si="169"/>
        <v>0</v>
      </c>
      <c r="EI112">
        <f t="shared" si="169"/>
        <v>0</v>
      </c>
      <c r="EJ112">
        <f t="shared" si="169"/>
        <v>0</v>
      </c>
      <c r="EK112">
        <f t="shared" si="169"/>
        <v>0</v>
      </c>
      <c r="EL112">
        <f t="shared" si="169"/>
        <v>0</v>
      </c>
      <c r="EM112">
        <f t="shared" si="169"/>
        <v>0</v>
      </c>
      <c r="EN112">
        <f t="shared" si="170"/>
        <v>0</v>
      </c>
      <c r="EO112">
        <f t="shared" si="170"/>
        <v>0</v>
      </c>
      <c r="EP112">
        <f t="shared" si="170"/>
        <v>0</v>
      </c>
      <c r="EQ112">
        <f t="shared" si="170"/>
        <v>0</v>
      </c>
      <c r="ER112">
        <f t="shared" si="170"/>
        <v>0</v>
      </c>
      <c r="ES112">
        <f t="shared" si="170"/>
        <v>0</v>
      </c>
      <c r="ET112">
        <f t="shared" si="170"/>
        <v>0</v>
      </c>
      <c r="EU112">
        <f t="shared" si="170"/>
        <v>0</v>
      </c>
      <c r="EV112">
        <f t="shared" si="170"/>
        <v>0</v>
      </c>
      <c r="EW112">
        <f t="shared" si="170"/>
        <v>0</v>
      </c>
      <c r="EX112">
        <f t="shared" si="170"/>
        <v>0</v>
      </c>
      <c r="EZ112">
        <f t="shared" si="110"/>
        <v>0.87524897554377601</v>
      </c>
      <c r="FB112">
        <f t="shared" si="108"/>
        <v>1.1589257489598659E-2</v>
      </c>
      <c r="FC112">
        <f t="shared" si="109"/>
        <v>0.24853432351618238</v>
      </c>
    </row>
    <row r="113" spans="1:159" x14ac:dyDescent="0.25">
      <c r="A113">
        <v>830</v>
      </c>
      <c r="B113" s="19">
        <f>'Input spectra'!Y112</f>
        <v>4.6825090997958299E-2</v>
      </c>
      <c r="C113">
        <f>'Input spectra'!D112</f>
        <v>0</v>
      </c>
      <c r="D113">
        <f t="shared" ref="D113:M122" si="171">D$2*EXP(- D$1 * ($C113*_c2+$B113))</f>
        <v>2.0653927966864227E-2</v>
      </c>
      <c r="E113">
        <f t="shared" si="171"/>
        <v>2.0407731083519513E-2</v>
      </c>
      <c r="F113">
        <f t="shared" si="171"/>
        <v>2.0163383707735363E-2</v>
      </c>
      <c r="G113">
        <f t="shared" si="171"/>
        <v>1.9920873932207171E-2</v>
      </c>
      <c r="H113">
        <f t="shared" si="171"/>
        <v>1.9680189920519012E-2</v>
      </c>
      <c r="I113">
        <f t="shared" si="171"/>
        <v>1.9441319906741254E-2</v>
      </c>
      <c r="J113">
        <f t="shared" si="171"/>
        <v>1.9204252195030243E-2</v>
      </c>
      <c r="K113">
        <f t="shared" si="171"/>
        <v>1.8968975159230302E-2</v>
      </c>
      <c r="L113">
        <f t="shared" si="171"/>
        <v>1.873547724247784E-2</v>
      </c>
      <c r="M113">
        <f t="shared" si="171"/>
        <v>1.850374695680769E-2</v>
      </c>
      <c r="N113">
        <f t="shared" ref="N113:W122" si="172">N$2*EXP(- N$1 * ($C113*_c2+$B113))</f>
        <v>1.8273772882761583E-2</v>
      </c>
      <c r="O113">
        <f t="shared" si="172"/>
        <v>1.8045543668998791E-2</v>
      </c>
      <c r="P113">
        <f t="shared" si="172"/>
        <v>1.781904803190891E-2</v>
      </c>
      <c r="Q113">
        <f t="shared" si="172"/>
        <v>1.7594274755226774E-2</v>
      </c>
      <c r="R113">
        <f t="shared" si="172"/>
        <v>1.737121268964947E-2</v>
      </c>
      <c r="S113">
        <f t="shared" si="172"/>
        <v>1.7149850752455516E-2</v>
      </c>
      <c r="T113">
        <f t="shared" si="172"/>
        <v>1.6930177927126068E-2</v>
      </c>
      <c r="U113">
        <f t="shared" si="172"/>
        <v>1.6712183262968246E-2</v>
      </c>
      <c r="V113">
        <f t="shared" si="172"/>
        <v>1.6495855874740558E-2</v>
      </c>
      <c r="W113">
        <f t="shared" si="172"/>
        <v>1.6281184942280327E-2</v>
      </c>
      <c r="X113">
        <f t="shared" ref="X113:AG122" si="173">X$2*EXP(- X$1 * ($C113*_c2+$B113))</f>
        <v>1.6068159710133232E-2</v>
      </c>
      <c r="Y113">
        <f t="shared" si="173"/>
        <v>1.5856769487184858E-2</v>
      </c>
      <c r="Z113">
        <f t="shared" si="173"/>
        <v>1.5647003646294275E-2</v>
      </c>
      <c r="AA113">
        <f t="shared" si="173"/>
        <v>1.5438851623929635E-2</v>
      </c>
      <c r="AB113">
        <f t="shared" si="173"/>
        <v>1.5232302919805816E-2</v>
      </c>
      <c r="AC113">
        <f t="shared" si="173"/>
        <v>1.5027347096524007E-2</v>
      </c>
      <c r="AD113">
        <f t="shared" si="173"/>
        <v>1.4823973779213306E-2</v>
      </c>
      <c r="AE113">
        <f t="shared" si="173"/>
        <v>1.4622172655174312E-2</v>
      </c>
      <c r="AF113">
        <f t="shared" si="173"/>
        <v>1.4421933473524655E-2</v>
      </c>
      <c r="AG113">
        <f t="shared" si="173"/>
        <v>1.4223246044846481E-2</v>
      </c>
      <c r="AH113">
        <f t="shared" ref="AH113:AQ122" si="174">AH$2*EXP(- AH$1 * ($C113*_c2+$B113))</f>
        <v>1.402610024083591E-2</v>
      </c>
      <c r="AI113">
        <f t="shared" si="174"/>
        <v>1.38304859939544E-2</v>
      </c>
      <c r="AJ113">
        <f t="shared" si="174"/>
        <v>1.3636393297082043E-2</v>
      </c>
      <c r="AK113">
        <f t="shared" si="174"/>
        <v>1.344381220317277E-2</v>
      </c>
      <c r="AL113">
        <f t="shared" si="174"/>
        <v>1.3252732824911479E-2</v>
      </c>
      <c r="AM113">
        <f t="shared" si="174"/>
        <v>1.3063145334373033E-2</v>
      </c>
      <c r="AN113">
        <f t="shared" si="174"/>
        <v>1.2875039962683132E-2</v>
      </c>
      <c r="AO113">
        <f t="shared" si="174"/>
        <v>1.2688406999681105E-2</v>
      </c>
      <c r="AP113">
        <f t="shared" si="174"/>
        <v>1.2503236793584508E-2</v>
      </c>
      <c r="AQ113">
        <f t="shared" si="174"/>
        <v>1.2319519750655599E-2</v>
      </c>
      <c r="AR113">
        <f t="shared" ref="AR113:BA122" si="175">AR$2*EXP(- AR$1 * ($C113*_c2+$B113))</f>
        <v>1.2137246334869673E-2</v>
      </c>
      <c r="AS113">
        <f t="shared" si="175"/>
        <v>1.1956407067585198E-2</v>
      </c>
      <c r="AT113">
        <f t="shared" si="175"/>
        <v>1.1776992527215768E-2</v>
      </c>
      <c r="AU113">
        <f t="shared" si="175"/>
        <v>1.1598993348903937E-2</v>
      </c>
      <c r="AV113">
        <f t="shared" si="175"/>
        <v>1.1422400224196747E-2</v>
      </c>
      <c r="AW113">
        <f t="shared" si="175"/>
        <v>1.1247203900723155E-2</v>
      </c>
      <c r="AX113">
        <f t="shared" si="175"/>
        <v>9.9959165008404877E-3</v>
      </c>
      <c r="AY113">
        <f t="shared" si="175"/>
        <v>8.5394688260867786E-3</v>
      </c>
      <c r="AZ113">
        <f t="shared" si="175"/>
        <v>7.6855358085696941E-3</v>
      </c>
      <c r="BA113">
        <f t="shared" si="175"/>
        <v>7.0386477376832273E-3</v>
      </c>
      <c r="BB113">
        <f t="shared" ref="BB113:BK122" si="176">BB$2*EXP(- BB$1 * ($C113*_c2+$B113))</f>
        <v>6.5100652921526118E-3</v>
      </c>
      <c r="BC113">
        <f t="shared" si="176"/>
        <v>6.0613161554119921E-3</v>
      </c>
      <c r="BD113">
        <f t="shared" si="176"/>
        <v>5.6713165128120819E-3</v>
      </c>
      <c r="BE113">
        <f t="shared" si="176"/>
        <v>5.326920896623062E-3</v>
      </c>
      <c r="BF113">
        <f t="shared" si="176"/>
        <v>5.0192275889539492E-3</v>
      </c>
      <c r="BG113">
        <f t="shared" si="176"/>
        <v>4.741851859636834E-3</v>
      </c>
      <c r="BH113">
        <f t="shared" si="176"/>
        <v>4.4900165367214827E-3</v>
      </c>
      <c r="BI113">
        <f t="shared" si="176"/>
        <v>4.2600298339851104E-3</v>
      </c>
      <c r="BJ113">
        <f t="shared" si="176"/>
        <v>4.0489651816179055E-3</v>
      </c>
      <c r="BK113">
        <f t="shared" si="176"/>
        <v>3.8544544904252141E-3</v>
      </c>
      <c r="BL113">
        <f t="shared" ref="BL113:BU122" si="177">BL$2*EXP(- BL$1 * ($C113*_c2+$B113))</f>
        <v>3.6745489545638933E-3</v>
      </c>
      <c r="BM113">
        <f t="shared" si="177"/>
        <v>3.50762203198392E-3</v>
      </c>
      <c r="BN113">
        <f t="shared" si="177"/>
        <v>3.3522998309128381E-3</v>
      </c>
      <c r="BO113">
        <f t="shared" si="177"/>
        <v>3.2074099114931453E-3</v>
      </c>
      <c r="BP113">
        <f t="shared" si="177"/>
        <v>3.0719428219083437E-3</v>
      </c>
      <c r="BQ113">
        <f t="shared" si="177"/>
        <v>2.945022662594944E-3</v>
      </c>
      <c r="BR113">
        <f t="shared" si="177"/>
        <v>2.8258841917058199E-3</v>
      </c>
      <c r="BS113">
        <f t="shared" si="177"/>
        <v>2.7138547618031964E-3</v>
      </c>
      <c r="BT113">
        <f t="shared" si="177"/>
        <v>2.608339886090306E-3</v>
      </c>
      <c r="BU113">
        <f t="shared" si="177"/>
        <v>2.5088115731967675E-3</v>
      </c>
      <c r="BV113">
        <f t="shared" ref="BV113:CE122" si="178">BV$2*EXP(- BV$1 * ($C113*_c2+$B113))</f>
        <v>2.4147988028314646E-3</v>
      </c>
      <c r="BW113">
        <f t="shared" si="178"/>
        <v>2.3258796774742779E-3</v>
      </c>
      <c r="BX113">
        <f t="shared" si="178"/>
        <v>2.2416749009602998E-3</v>
      </c>
      <c r="BY113">
        <f t="shared" si="178"/>
        <v>2.1618423182926732E-3</v>
      </c>
      <c r="BZ113">
        <f t="shared" si="178"/>
        <v>2.0860723121420535E-3</v>
      </c>
      <c r="CA113">
        <f t="shared" si="178"/>
        <v>2.0140838968367857E-3</v>
      </c>
      <c r="CB113">
        <f t="shared" si="178"/>
        <v>1.9456213847016466E-3</v>
      </c>
      <c r="CC113">
        <f t="shared" si="178"/>
        <v>1.8804515254649242E-3</v>
      </c>
      <c r="CD113">
        <f t="shared" si="178"/>
        <v>1.8183610392990201E-3</v>
      </c>
      <c r="CE113">
        <f t="shared" si="178"/>
        <v>1.7591544794356251E-3</v>
      </c>
      <c r="CF113">
        <f t="shared" ref="CF113:CO122" si="179">CF$2*EXP(- CF$1 * ($C113*_c2+$B113))</f>
        <v>1.7026523723164414E-3</v>
      </c>
      <c r="CG113">
        <f t="shared" si="179"/>
        <v>1.6486895927155397E-3</v>
      </c>
      <c r="CH113">
        <f t="shared" si="179"/>
        <v>1.5971139387969222E-3</v>
      </c>
      <c r="CI113">
        <f t="shared" si="179"/>
        <v>1.5477848780947115E-3</v>
      </c>
      <c r="CJ113">
        <f t="shared" si="179"/>
        <v>1.5005724402570554E-3</v>
      </c>
      <c r="CK113">
        <f t="shared" si="179"/>
        <v>1.4553562363307283E-3</v>
      </c>
      <c r="CL113">
        <f t="shared" si="179"/>
        <v>1.412024587574447E-3</v>
      </c>
      <c r="CM113">
        <f t="shared" si="179"/>
        <v>1.3704737494234754E-3</v>
      </c>
      <c r="CN113">
        <f t="shared" si="179"/>
        <v>1.3306072184013089E-3</v>
      </c>
      <c r="CO113">
        <f t="shared" si="179"/>
        <v>1.2923351115759847E-3</v>
      </c>
      <c r="CP113">
        <f t="shared" ref="CP113:CY122" si="180">CP$2*EXP(- CP$1 * ($C113*_c2+$B113))</f>
        <v>1.2555736096595375E-3</v>
      </c>
      <c r="CQ113">
        <f t="shared" si="180"/>
        <v>1.2202444561052286E-3</v>
      </c>
      <c r="CR113">
        <f t="shared" si="180"/>
        <v>7.8544564317117318E-4</v>
      </c>
      <c r="CS113">
        <f t="shared" si="180"/>
        <v>5.100340788983151E-4</v>
      </c>
      <c r="CT113">
        <f t="shared" si="180"/>
        <v>3.5313160496140347E-4</v>
      </c>
      <c r="CU113">
        <f t="shared" si="180"/>
        <v>2.4559890265501213E-4</v>
      </c>
      <c r="CV113">
        <f t="shared" si="180"/>
        <v>1.6765545262721008E-4</v>
      </c>
      <c r="CW113">
        <f t="shared" si="180"/>
        <v>1.1018132636425488E-4</v>
      </c>
      <c r="CX113">
        <f t="shared" si="180"/>
        <v>6.8027762234486254E-5</v>
      </c>
      <c r="CY113">
        <f t="shared" si="180"/>
        <v>3.7925411166430208E-5</v>
      </c>
      <c r="CZ113">
        <f t="shared" ref="CZ113:DI122" si="181">CZ$2*EXP(- CZ$1 * ($C113*_c2+$B113))</f>
        <v>1.7630566081815641E-5</v>
      </c>
      <c r="DA113">
        <f t="shared" si="181"/>
        <v>5.5157110513312533E-6</v>
      </c>
      <c r="DB113">
        <f t="shared" si="181"/>
        <v>3.5027885184497037E-7</v>
      </c>
      <c r="DC113">
        <f t="shared" si="181"/>
        <v>0</v>
      </c>
      <c r="DD113">
        <f t="shared" si="181"/>
        <v>0</v>
      </c>
      <c r="DE113">
        <f t="shared" si="181"/>
        <v>0</v>
      </c>
      <c r="DF113">
        <f t="shared" si="181"/>
        <v>0</v>
      </c>
      <c r="DG113">
        <f t="shared" si="181"/>
        <v>0</v>
      </c>
      <c r="DH113">
        <f t="shared" si="181"/>
        <v>0</v>
      </c>
      <c r="DI113">
        <f t="shared" si="181"/>
        <v>0</v>
      </c>
      <c r="DJ113">
        <f t="shared" ref="DJ113:DS122" si="182">DJ$2*EXP(- DJ$1 * ($C113*_c2+$B113))</f>
        <v>0</v>
      </c>
      <c r="DK113">
        <f t="shared" si="182"/>
        <v>0</v>
      </c>
      <c r="DL113">
        <f t="shared" si="182"/>
        <v>0</v>
      </c>
      <c r="DM113">
        <f t="shared" si="182"/>
        <v>0</v>
      </c>
      <c r="DN113">
        <f t="shared" si="182"/>
        <v>0</v>
      </c>
      <c r="DO113">
        <f t="shared" si="182"/>
        <v>0</v>
      </c>
      <c r="DP113">
        <f t="shared" si="182"/>
        <v>0</v>
      </c>
      <c r="DQ113">
        <f t="shared" si="182"/>
        <v>0</v>
      </c>
      <c r="DR113">
        <f t="shared" si="182"/>
        <v>0</v>
      </c>
      <c r="DS113">
        <f t="shared" si="182"/>
        <v>0</v>
      </c>
      <c r="DT113">
        <f t="shared" ref="DT113:EC122" si="183">DT$2*EXP(- DT$1 * ($C113*_c2+$B113))</f>
        <v>0</v>
      </c>
      <c r="DU113">
        <f t="shared" si="183"/>
        <v>0</v>
      </c>
      <c r="DV113">
        <f t="shared" si="183"/>
        <v>0</v>
      </c>
      <c r="DW113">
        <f t="shared" si="183"/>
        <v>0</v>
      </c>
      <c r="DX113">
        <f t="shared" si="183"/>
        <v>0</v>
      </c>
      <c r="DY113">
        <f t="shared" si="183"/>
        <v>0</v>
      </c>
      <c r="DZ113">
        <f t="shared" si="183"/>
        <v>0</v>
      </c>
      <c r="EA113">
        <f t="shared" si="183"/>
        <v>0</v>
      </c>
      <c r="EB113">
        <f t="shared" si="183"/>
        <v>0</v>
      </c>
      <c r="EC113">
        <f t="shared" si="183"/>
        <v>0</v>
      </c>
      <c r="ED113">
        <f t="shared" ref="ED113:EM122" si="184">ED$2*EXP(- ED$1 * ($C113*_c2+$B113))</f>
        <v>0</v>
      </c>
      <c r="EE113">
        <f t="shared" si="184"/>
        <v>0</v>
      </c>
      <c r="EF113">
        <f t="shared" si="184"/>
        <v>0</v>
      </c>
      <c r="EG113">
        <f t="shared" si="184"/>
        <v>0</v>
      </c>
      <c r="EH113">
        <f t="shared" si="184"/>
        <v>0</v>
      </c>
      <c r="EI113">
        <f t="shared" si="184"/>
        <v>0</v>
      </c>
      <c r="EJ113">
        <f t="shared" si="184"/>
        <v>0</v>
      </c>
      <c r="EK113">
        <f t="shared" si="184"/>
        <v>0</v>
      </c>
      <c r="EL113">
        <f t="shared" si="184"/>
        <v>0</v>
      </c>
      <c r="EM113">
        <f t="shared" si="184"/>
        <v>0</v>
      </c>
      <c r="EN113">
        <f t="shared" ref="EN113:EX122" si="185">EN$2*EXP(- EN$1 * ($C113*_c2+$B113))</f>
        <v>0</v>
      </c>
      <c r="EO113">
        <f t="shared" si="185"/>
        <v>0</v>
      </c>
      <c r="EP113">
        <f t="shared" si="185"/>
        <v>0</v>
      </c>
      <c r="EQ113">
        <f t="shared" si="185"/>
        <v>0</v>
      </c>
      <c r="ER113">
        <f t="shared" si="185"/>
        <v>0</v>
      </c>
      <c r="ES113">
        <f t="shared" si="185"/>
        <v>0</v>
      </c>
      <c r="ET113">
        <f t="shared" si="185"/>
        <v>0</v>
      </c>
      <c r="EU113">
        <f t="shared" si="185"/>
        <v>0</v>
      </c>
      <c r="EV113">
        <f t="shared" si="185"/>
        <v>0</v>
      </c>
      <c r="EW113">
        <f t="shared" si="185"/>
        <v>0</v>
      </c>
      <c r="EX113">
        <f t="shared" si="185"/>
        <v>0</v>
      </c>
      <c r="EZ113">
        <f t="shared" si="110"/>
        <v>0.87543519521483482</v>
      </c>
      <c r="FB113">
        <f t="shared" si="108"/>
        <v>1.1570299157578623E-2</v>
      </c>
      <c r="FC113">
        <f t="shared" si="109"/>
        <v>0.24853674932572448</v>
      </c>
    </row>
    <row r="114" spans="1:159" x14ac:dyDescent="0.25">
      <c r="A114">
        <v>835</v>
      </c>
      <c r="B114" s="19">
        <f>'Input spectra'!Y113</f>
        <v>4.6633657999507798E-2</v>
      </c>
      <c r="C114">
        <f>'Input spectra'!D113</f>
        <v>0</v>
      </c>
      <c r="D114">
        <f t="shared" si="171"/>
        <v>2.0653927966864227E-2</v>
      </c>
      <c r="E114">
        <f t="shared" si="171"/>
        <v>2.0408121758574194E-2</v>
      </c>
      <c r="F114">
        <f t="shared" si="171"/>
        <v>2.0164155709914356E-2</v>
      </c>
      <c r="G114">
        <f t="shared" si="171"/>
        <v>1.9922018018847826E-2</v>
      </c>
      <c r="H114">
        <f t="shared" si="171"/>
        <v>1.9681696953324061E-2</v>
      </c>
      <c r="I114">
        <f t="shared" si="171"/>
        <v>1.9443180850883153E-2</v>
      </c>
      <c r="J114">
        <f t="shared" si="171"/>
        <v>1.9206458118262184E-2</v>
      </c>
      <c r="K114">
        <f t="shared" si="171"/>
        <v>1.8971517231003831E-2</v>
      </c>
      <c r="L114">
        <f t="shared" si="171"/>
        <v>1.8738346733067048E-2</v>
      </c>
      <c r="M114">
        <f t="shared" si="171"/>
        <v>1.8506935236439932E-2</v>
      </c>
      <c r="N114">
        <f t="shared" si="172"/>
        <v>1.8277271420754661E-2</v>
      </c>
      <c r="O114">
        <f t="shared" si="172"/>
        <v>1.804934403290458E-2</v>
      </c>
      <c r="P114">
        <f t="shared" si="172"/>
        <v>1.7823141886663379E-2</v>
      </c>
      <c r="Q114">
        <f t="shared" si="172"/>
        <v>1.7598653862306354E-2</v>
      </c>
      <c r="R114">
        <f t="shared" si="172"/>
        <v>1.7375868906233712E-2</v>
      </c>
      <c r="S114">
        <f t="shared" si="172"/>
        <v>1.7154776030596026E-2</v>
      </c>
      <c r="T114">
        <f t="shared" si="172"/>
        <v>1.6935364312921652E-2</v>
      </c>
      <c r="U114">
        <f t="shared" si="172"/>
        <v>1.6717622895746236E-2</v>
      </c>
      <c r="V114">
        <f t="shared" si="172"/>
        <v>1.6501540986244248E-2</v>
      </c>
      <c r="W114">
        <f t="shared" si="172"/>
        <v>1.6287107855862553E-2</v>
      </c>
      <c r="X114">
        <f t="shared" si="173"/>
        <v>1.6074312839955945E-2</v>
      </c>
      <c r="Y114">
        <f t="shared" si="173"/>
        <v>1.5863145337424733E-2</v>
      </c>
      <c r="Z114">
        <f t="shared" si="173"/>
        <v>1.5653594810354287E-2</v>
      </c>
      <c r="AA114">
        <f t="shared" si="173"/>
        <v>1.5445650783656562E-2</v>
      </c>
      <c r="AB114">
        <f t="shared" si="173"/>
        <v>1.523930284471361E-2</v>
      </c>
      <c r="AC114">
        <f t="shared" si="173"/>
        <v>1.5034540643023035E-2</v>
      </c>
      <c r="AD114">
        <f t="shared" si="173"/>
        <v>1.4831353889845385E-2</v>
      </c>
      <c r="AE114">
        <f t="shared" si="173"/>
        <v>1.4629732357853507E-2</v>
      </c>
      <c r="AF114">
        <f t="shared" si="173"/>
        <v>1.4429665880783805E-2</v>
      </c>
      <c r="AG114">
        <f t="shared" si="173"/>
        <v>1.4231144353089416E-2</v>
      </c>
      <c r="AH114">
        <f t="shared" si="174"/>
        <v>1.4034157729595311E-2</v>
      </c>
      <c r="AI114">
        <f t="shared" si="174"/>
        <v>1.3838696025155268E-2</v>
      </c>
      <c r="AJ114">
        <f t="shared" si="174"/>
        <v>1.3644749314310742E-2</v>
      </c>
      <c r="AK114">
        <f t="shared" si="174"/>
        <v>1.3452307730951598E-2</v>
      </c>
      <c r="AL114">
        <f t="shared" si="174"/>
        <v>1.3261361467978731E-2</v>
      </c>
      <c r="AM114">
        <f t="shared" si="174"/>
        <v>1.3071900776968529E-2</v>
      </c>
      <c r="AN114">
        <f t="shared" si="174"/>
        <v>1.2883915967839155E-2</v>
      </c>
      <c r="AO114">
        <f t="shared" si="174"/>
        <v>1.2697397408518723E-2</v>
      </c>
      <c r="AP114">
        <f t="shared" si="174"/>
        <v>1.2512335524615245E-2</v>
      </c>
      <c r="AQ114">
        <f t="shared" si="174"/>
        <v>1.2328720799088401E-2</v>
      </c>
      <c r="AR114">
        <f t="shared" si="175"/>
        <v>1.2146543771923151E-2</v>
      </c>
      <c r="AS114">
        <f t="shared" si="175"/>
        <v>1.1965795039805119E-2</v>
      </c>
      <c r="AT114">
        <f t="shared" si="175"/>
        <v>1.1786465255797723E-2</v>
      </c>
      <c r="AU114">
        <f t="shared" si="175"/>
        <v>1.1608545129021175E-2</v>
      </c>
      <c r="AV114">
        <f t="shared" si="175"/>
        <v>1.1432025424333152E-2</v>
      </c>
      <c r="AW114">
        <f t="shared" si="175"/>
        <v>1.1256896962011292E-2</v>
      </c>
      <c r="AX114">
        <f t="shared" si="175"/>
        <v>1.00047226996375E-2</v>
      </c>
      <c r="AY114">
        <f t="shared" si="175"/>
        <v>8.5471555433488614E-3</v>
      </c>
      <c r="AZ114">
        <f t="shared" si="175"/>
        <v>7.692601126946523E-3</v>
      </c>
      <c r="BA114">
        <f t="shared" si="175"/>
        <v>7.0452532395140523E-3</v>
      </c>
      <c r="BB114">
        <f t="shared" si="176"/>
        <v>6.5162994818456403E-3</v>
      </c>
      <c r="BC114">
        <f t="shared" si="176"/>
        <v>6.0672367583321255E-3</v>
      </c>
      <c r="BD114">
        <f t="shared" si="176"/>
        <v>5.676964844717242E-3</v>
      </c>
      <c r="BE114">
        <f t="shared" si="176"/>
        <v>5.3323283060548593E-3</v>
      </c>
      <c r="BF114">
        <f t="shared" si="176"/>
        <v>5.0244188389395464E-3</v>
      </c>
      <c r="BG114">
        <f t="shared" si="176"/>
        <v>4.7468470969301603E-3</v>
      </c>
      <c r="BH114">
        <f t="shared" si="176"/>
        <v>4.4948325267314135E-3</v>
      </c>
      <c r="BI114">
        <f t="shared" si="176"/>
        <v>4.2646807796276479E-3</v>
      </c>
      <c r="BJ114">
        <f t="shared" si="176"/>
        <v>4.0534632904695167E-3</v>
      </c>
      <c r="BK114">
        <f t="shared" si="176"/>
        <v>3.858810381557904E-3</v>
      </c>
      <c r="BL114">
        <f t="shared" si="177"/>
        <v>3.6787719589127243E-3</v>
      </c>
      <c r="BM114">
        <f t="shared" si="177"/>
        <v>3.5117204195247616E-3</v>
      </c>
      <c r="BN114">
        <f t="shared" si="177"/>
        <v>3.3562809860430108E-3</v>
      </c>
      <c r="BO114">
        <f t="shared" si="177"/>
        <v>3.2112804708339447E-3</v>
      </c>
      <c r="BP114">
        <f t="shared" si="177"/>
        <v>3.0757087842545401E-3</v>
      </c>
      <c r="BQ114">
        <f t="shared" si="177"/>
        <v>2.9486894778297263E-3</v>
      </c>
      <c r="BR114">
        <f t="shared" si="177"/>
        <v>2.8294568335666642E-3</v>
      </c>
      <c r="BS114">
        <f t="shared" si="177"/>
        <v>2.717337788066908E-3</v>
      </c>
      <c r="BT114">
        <f t="shared" si="177"/>
        <v>2.6117374888282078E-3</v>
      </c>
      <c r="BU114">
        <f t="shared" si="177"/>
        <v>2.5121276210998862E-3</v>
      </c>
      <c r="BV114">
        <f t="shared" si="178"/>
        <v>2.4180368771352396E-3</v>
      </c>
      <c r="BW114">
        <f t="shared" si="178"/>
        <v>2.3290431026673016E-3</v>
      </c>
      <c r="BX114">
        <f t="shared" si="178"/>
        <v>2.2447667712048491E-3</v>
      </c>
      <c r="BY114">
        <f t="shared" si="178"/>
        <v>2.1648655202912747E-3</v>
      </c>
      <c r="BZ114">
        <f t="shared" si="178"/>
        <v>2.0890295450367311E-3</v>
      </c>
      <c r="CA114">
        <f t="shared" si="178"/>
        <v>2.0169776896138106E-3</v>
      </c>
      <c r="CB114">
        <f t="shared" si="178"/>
        <v>1.9484541114860013E-3</v>
      </c>
      <c r="CC114">
        <f t="shared" si="178"/>
        <v>1.8832254190189941E-3</v>
      </c>
      <c r="CD114">
        <f t="shared" si="178"/>
        <v>1.8210782029848085E-3</v>
      </c>
      <c r="CE114">
        <f t="shared" si="178"/>
        <v>1.7618168978556293E-3</v>
      </c>
      <c r="CF114">
        <f t="shared" si="179"/>
        <v>1.7052619208127932E-3</v>
      </c>
      <c r="CG114">
        <f t="shared" si="179"/>
        <v>1.6512480458781801E-3</v>
      </c>
      <c r="CH114">
        <f t="shared" si="179"/>
        <v>1.5996229781080765E-3</v>
      </c>
      <c r="CI114">
        <f t="shared" si="179"/>
        <v>1.550246098817607E-3</v>
      </c>
      <c r="CJ114">
        <f t="shared" si="179"/>
        <v>1.5029873576608756E-3</v>
      </c>
      <c r="CK114">
        <f t="shared" si="179"/>
        <v>1.457726291330559E-3</v>
      </c>
      <c r="CL114">
        <f t="shared" si="179"/>
        <v>1.4143511518539074E-3</v>
      </c>
      <c r="CM114">
        <f t="shared" si="179"/>
        <v>1.3727581300984617E-3</v>
      </c>
      <c r="CN114">
        <f t="shared" si="179"/>
        <v>1.3328506622754671E-3</v>
      </c>
      <c r="CO114">
        <f t="shared" si="179"/>
        <v>1.294538809031912E-3</v>
      </c>
      <c r="CP114">
        <f t="shared" si="180"/>
        <v>1.2577386982241048E-3</v>
      </c>
      <c r="CQ114">
        <f t="shared" si="180"/>
        <v>1.2223720237226148E-3</v>
      </c>
      <c r="CR114">
        <f t="shared" si="180"/>
        <v>7.8683017599578834E-4</v>
      </c>
      <c r="CS114">
        <f t="shared" si="180"/>
        <v>5.1094291505421514E-4</v>
      </c>
      <c r="CT114">
        <f t="shared" si="180"/>
        <v>3.5376762683564145E-4</v>
      </c>
      <c r="CU114">
        <f t="shared" si="180"/>
        <v>2.4604595851904763E-4</v>
      </c>
      <c r="CV114">
        <f t="shared" si="180"/>
        <v>1.6796384586192269E-4</v>
      </c>
      <c r="CW114">
        <f t="shared" si="180"/>
        <v>1.1038611215307399E-4</v>
      </c>
      <c r="CX114">
        <f t="shared" si="180"/>
        <v>6.8155505055881232E-5</v>
      </c>
      <c r="CY114">
        <f t="shared" si="180"/>
        <v>3.7997355052697132E-5</v>
      </c>
      <c r="CZ114">
        <f t="shared" si="181"/>
        <v>1.7664349128742761E-5</v>
      </c>
      <c r="DA114">
        <f t="shared" si="181"/>
        <v>5.5263858476844968E-6</v>
      </c>
      <c r="DB114">
        <f t="shared" si="181"/>
        <v>3.5096348033111946E-7</v>
      </c>
      <c r="DC114">
        <f t="shared" si="181"/>
        <v>0</v>
      </c>
      <c r="DD114">
        <f t="shared" si="181"/>
        <v>0</v>
      </c>
      <c r="DE114">
        <f t="shared" si="181"/>
        <v>0</v>
      </c>
      <c r="DF114">
        <f t="shared" si="181"/>
        <v>0</v>
      </c>
      <c r="DG114">
        <f t="shared" si="181"/>
        <v>0</v>
      </c>
      <c r="DH114">
        <f t="shared" si="181"/>
        <v>0</v>
      </c>
      <c r="DI114">
        <f t="shared" si="181"/>
        <v>0</v>
      </c>
      <c r="DJ114">
        <f t="shared" si="182"/>
        <v>0</v>
      </c>
      <c r="DK114">
        <f t="shared" si="182"/>
        <v>0</v>
      </c>
      <c r="DL114">
        <f t="shared" si="182"/>
        <v>0</v>
      </c>
      <c r="DM114">
        <f t="shared" si="182"/>
        <v>0</v>
      </c>
      <c r="DN114">
        <f t="shared" si="182"/>
        <v>0</v>
      </c>
      <c r="DO114">
        <f t="shared" si="182"/>
        <v>0</v>
      </c>
      <c r="DP114">
        <f t="shared" si="182"/>
        <v>0</v>
      </c>
      <c r="DQ114">
        <f t="shared" si="182"/>
        <v>0</v>
      </c>
      <c r="DR114">
        <f t="shared" si="182"/>
        <v>0</v>
      </c>
      <c r="DS114">
        <f t="shared" si="182"/>
        <v>0</v>
      </c>
      <c r="DT114">
        <f t="shared" si="183"/>
        <v>0</v>
      </c>
      <c r="DU114">
        <f t="shared" si="183"/>
        <v>0</v>
      </c>
      <c r="DV114">
        <f t="shared" si="183"/>
        <v>0</v>
      </c>
      <c r="DW114">
        <f t="shared" si="183"/>
        <v>0</v>
      </c>
      <c r="DX114">
        <f t="shared" si="183"/>
        <v>0</v>
      </c>
      <c r="DY114">
        <f t="shared" si="183"/>
        <v>0</v>
      </c>
      <c r="DZ114">
        <f t="shared" si="183"/>
        <v>0</v>
      </c>
      <c r="EA114">
        <f t="shared" si="183"/>
        <v>0</v>
      </c>
      <c r="EB114">
        <f t="shared" si="183"/>
        <v>0</v>
      </c>
      <c r="EC114">
        <f t="shared" si="183"/>
        <v>0</v>
      </c>
      <c r="ED114">
        <f t="shared" si="184"/>
        <v>0</v>
      </c>
      <c r="EE114">
        <f t="shared" si="184"/>
        <v>0</v>
      </c>
      <c r="EF114">
        <f t="shared" si="184"/>
        <v>0</v>
      </c>
      <c r="EG114">
        <f t="shared" si="184"/>
        <v>0</v>
      </c>
      <c r="EH114">
        <f t="shared" si="184"/>
        <v>0</v>
      </c>
      <c r="EI114">
        <f t="shared" si="184"/>
        <v>0</v>
      </c>
      <c r="EJ114">
        <f t="shared" si="184"/>
        <v>0</v>
      </c>
      <c r="EK114">
        <f t="shared" si="184"/>
        <v>0</v>
      </c>
      <c r="EL114">
        <f t="shared" si="184"/>
        <v>0</v>
      </c>
      <c r="EM114">
        <f t="shared" si="184"/>
        <v>0</v>
      </c>
      <c r="EN114">
        <f t="shared" si="185"/>
        <v>0</v>
      </c>
      <c r="EO114">
        <f t="shared" si="185"/>
        <v>0</v>
      </c>
      <c r="EP114">
        <f t="shared" si="185"/>
        <v>0</v>
      </c>
      <c r="EQ114">
        <f t="shared" si="185"/>
        <v>0</v>
      </c>
      <c r="ER114">
        <f t="shared" si="185"/>
        <v>0</v>
      </c>
      <c r="ES114">
        <f t="shared" si="185"/>
        <v>0</v>
      </c>
      <c r="ET114">
        <f t="shared" si="185"/>
        <v>0</v>
      </c>
      <c r="EU114">
        <f t="shared" si="185"/>
        <v>0</v>
      </c>
      <c r="EV114">
        <f t="shared" si="185"/>
        <v>0</v>
      </c>
      <c r="EW114">
        <f t="shared" si="185"/>
        <v>0</v>
      </c>
      <c r="EX114">
        <f t="shared" si="185"/>
        <v>0</v>
      </c>
      <c r="EZ114">
        <f t="shared" si="110"/>
        <v>0.87589466307773578</v>
      </c>
      <c r="FB114">
        <f t="shared" si="108"/>
        <v>1.1523546139014407E-2</v>
      </c>
      <c r="FC114">
        <f t="shared" si="109"/>
        <v>0.24854273119872899</v>
      </c>
    </row>
    <row r="115" spans="1:159" x14ac:dyDescent="0.25">
      <c r="A115">
        <v>840</v>
      </c>
      <c r="B115" s="19">
        <f>'Input spectra'!Y114</f>
        <v>4.64422250010572E-2</v>
      </c>
      <c r="C115">
        <f>'Input spectra'!D114</f>
        <v>0</v>
      </c>
      <c r="D115">
        <f t="shared" si="171"/>
        <v>2.0653927966864227E-2</v>
      </c>
      <c r="E115">
        <f t="shared" si="171"/>
        <v>2.0408512441107758E-2</v>
      </c>
      <c r="F115">
        <f t="shared" si="171"/>
        <v>2.016492774165125E-2</v>
      </c>
      <c r="G115">
        <f t="shared" si="171"/>
        <v>1.992316217119515E-2</v>
      </c>
      <c r="H115">
        <f t="shared" si="171"/>
        <v>1.9683204101531855E-2</v>
      </c>
      <c r="I115">
        <f t="shared" si="171"/>
        <v>1.9445041973156635E-2</v>
      </c>
      <c r="J115">
        <f t="shared" si="171"/>
        <v>1.9208664294880579E-2</v>
      </c>
      <c r="K115">
        <f t="shared" si="171"/>
        <v>1.897405964344568E-2</v>
      </c>
      <c r="L115">
        <f t="shared" si="171"/>
        <v>1.8741216663142064E-2</v>
      </c>
      <c r="M115">
        <f t="shared" si="171"/>
        <v>1.8510124065427232E-2</v>
      </c>
      <c r="N115">
        <f t="shared" si="172"/>
        <v>1.8280770628547462E-2</v>
      </c>
      <c r="O115">
        <f t="shared" si="172"/>
        <v>1.8053145197161193E-2</v>
      </c>
      <c r="P115">
        <f t="shared" si="172"/>
        <v>1.7827236681964547E-2</v>
      </c>
      <c r="Q115">
        <f t="shared" si="172"/>
        <v>1.7603034059318828E-2</v>
      </c>
      <c r="R115">
        <f t="shared" si="172"/>
        <v>1.7380526370880098E-2</v>
      </c>
      <c r="S115">
        <f t="shared" si="172"/>
        <v>1.7159702723230759E-2</v>
      </c>
      <c r="T115">
        <f t="shared" si="172"/>
        <v>1.694055228751316E-2</v>
      </c>
      <c r="U115">
        <f t="shared" si="172"/>
        <v>1.6723064299065168E-2</v>
      </c>
      <c r="V115">
        <f t="shared" si="172"/>
        <v>1.6507228057057788E-2</v>
      </c>
      <c r="W115">
        <f t="shared" si="172"/>
        <v>1.6293032924134716E-2</v>
      </c>
      <c r="X115">
        <f t="shared" si="173"/>
        <v>1.6080468326053886E-2</v>
      </c>
      <c r="Y115">
        <f t="shared" si="173"/>
        <v>1.5869523751330959E-2</v>
      </c>
      <c r="Z115">
        <f t="shared" si="173"/>
        <v>1.566018875088478E-2</v>
      </c>
      <c r="AA115">
        <f t="shared" si="173"/>
        <v>1.5452452937684756E-2</v>
      </c>
      <c r="AB115">
        <f t="shared" si="173"/>
        <v>1.524630598640018E-2</v>
      </c>
      <c r="AC115">
        <f t="shared" si="173"/>
        <v>1.5041737633051448E-2</v>
      </c>
      <c r="AD115">
        <f t="shared" si="173"/>
        <v>1.48387376746632E-2</v>
      </c>
      <c r="AE115">
        <f t="shared" si="173"/>
        <v>1.4637295968919368E-2</v>
      </c>
      <c r="AF115">
        <f t="shared" si="173"/>
        <v>1.4437402433820093E-2</v>
      </c>
      <c r="AG115">
        <f t="shared" si="173"/>
        <v>1.4239047047340508E-2</v>
      </c>
      <c r="AH115">
        <f t="shared" si="174"/>
        <v>1.404221984709143E-2</v>
      </c>
      <c r="AI115">
        <f t="shared" si="174"/>
        <v>1.3846910929981865E-2</v>
      </c>
      <c r="AJ115">
        <f t="shared" si="174"/>
        <v>1.3653110451883398E-2</v>
      </c>
      <c r="AK115">
        <f t="shared" si="174"/>
        <v>1.3460808627296365E-2</v>
      </c>
      <c r="AL115">
        <f t="shared" si="174"/>
        <v>1.3269995729017931E-2</v>
      </c>
      <c r="AM115">
        <f t="shared" si="174"/>
        <v>1.3080662087811919E-2</v>
      </c>
      <c r="AN115">
        <f t="shared" si="174"/>
        <v>1.2892798092080467E-2</v>
      </c>
      <c r="AO115">
        <f t="shared" si="174"/>
        <v>1.2706394187537499E-2</v>
      </c>
      <c r="AP115">
        <f t="shared" si="174"/>
        <v>1.252144087688397E-2</v>
      </c>
      <c r="AQ115">
        <f t="shared" si="174"/>
        <v>1.2337928719484883E-2</v>
      </c>
      <c r="AR115">
        <f t="shared" si="175"/>
        <v>1.2155848331048099E-2</v>
      </c>
      <c r="AS115">
        <f t="shared" si="175"/>
        <v>1.1975190383304888E-2</v>
      </c>
      <c r="AT115">
        <f t="shared" si="175"/>
        <v>1.1795945603692216E-2</v>
      </c>
      <c r="AU115">
        <f t="shared" si="175"/>
        <v>1.1618104775036834E-2</v>
      </c>
      <c r="AV115">
        <f t="shared" si="175"/>
        <v>1.1441658735241014E-2</v>
      </c>
      <c r="AW115">
        <f t="shared" si="175"/>
        <v>1.1266598376970086E-2</v>
      </c>
      <c r="AX115">
        <f t="shared" si="175"/>
        <v>1.0013536656516253E-2</v>
      </c>
      <c r="AY115">
        <f t="shared" si="175"/>
        <v>8.5548491797324388E-3</v>
      </c>
      <c r="AZ115">
        <f t="shared" si="175"/>
        <v>7.6996729404754201E-3</v>
      </c>
      <c r="BA115">
        <f t="shared" si="175"/>
        <v>7.0518649403558354E-3</v>
      </c>
      <c r="BB115">
        <f t="shared" si="176"/>
        <v>6.5225396415434858E-3</v>
      </c>
      <c r="BC115">
        <f t="shared" si="176"/>
        <v>6.0731631444086009E-3</v>
      </c>
      <c r="BD115">
        <f t="shared" si="176"/>
        <v>5.6826188020628549E-3</v>
      </c>
      <c r="BE115">
        <f t="shared" si="176"/>
        <v>5.3377412046007903E-3</v>
      </c>
      <c r="BF115">
        <f t="shared" si="176"/>
        <v>5.0296154580931974E-3</v>
      </c>
      <c r="BG115">
        <f t="shared" si="176"/>
        <v>4.7518475963861124E-3</v>
      </c>
      <c r="BH115">
        <f t="shared" si="176"/>
        <v>4.4996536823703791E-3</v>
      </c>
      <c r="BI115">
        <f t="shared" si="176"/>
        <v>4.2693368030034921E-3</v>
      </c>
      <c r="BJ115">
        <f t="shared" si="176"/>
        <v>4.0579663963962662E-3</v>
      </c>
      <c r="BK115">
        <f t="shared" si="176"/>
        <v>3.8631711952516498E-3</v>
      </c>
      <c r="BL115">
        <f t="shared" si="177"/>
        <v>3.6829998165825903E-3</v>
      </c>
      <c r="BM115">
        <f t="shared" si="177"/>
        <v>3.5158235957173703E-3</v>
      </c>
      <c r="BN115">
        <f t="shared" si="177"/>
        <v>3.3602668691500889E-3</v>
      </c>
      <c r="BO115">
        <f t="shared" si="177"/>
        <v>3.2151557009932655E-3</v>
      </c>
      <c r="BP115">
        <f t="shared" si="177"/>
        <v>3.0794793633769015E-3</v>
      </c>
      <c r="BQ115">
        <f t="shared" si="177"/>
        <v>2.9523608585757151E-3</v>
      </c>
      <c r="BR115">
        <f t="shared" si="177"/>
        <v>2.8330339921624503E-3</v>
      </c>
      <c r="BS115">
        <f t="shared" si="177"/>
        <v>2.7208252845300307E-3</v>
      </c>
      <c r="BT115">
        <f t="shared" si="177"/>
        <v>2.6151395172563465E-3</v>
      </c>
      <c r="BU115">
        <f t="shared" si="177"/>
        <v>2.5154480520239606E-3</v>
      </c>
      <c r="BV115">
        <f t="shared" si="178"/>
        <v>2.4212792934675048E-3</v>
      </c>
      <c r="BW115">
        <f t="shared" si="178"/>
        <v>2.3322108304298234E-3</v>
      </c>
      <c r="BX115">
        <f t="shared" si="178"/>
        <v>2.2478629059667944E-3</v>
      </c>
      <c r="BY115">
        <f t="shared" si="178"/>
        <v>2.167892950049806E-3</v>
      </c>
      <c r="BZ115">
        <f t="shared" si="178"/>
        <v>2.0919909701285558E-3</v>
      </c>
      <c r="CA115">
        <f t="shared" si="178"/>
        <v>2.0198756401305666E-3</v>
      </c>
      <c r="CB115">
        <f t="shared" si="178"/>
        <v>1.9512909625779423E-3</v>
      </c>
      <c r="CC115">
        <f t="shared" si="178"/>
        <v>1.8860034044017274E-3</v>
      </c>
      <c r="CD115">
        <f t="shared" si="178"/>
        <v>1.8237994269085459E-3</v>
      </c>
      <c r="CE115">
        <f t="shared" si="178"/>
        <v>1.7644833457522537E-3</v>
      </c>
      <c r="CF115">
        <f t="shared" si="179"/>
        <v>1.7078754688004494E-3</v>
      </c>
      <c r="CG115">
        <f t="shared" si="179"/>
        <v>1.6538104692742815E-3</v>
      </c>
      <c r="CH115">
        <f t="shared" si="179"/>
        <v>1.6021359590780659E-3</v>
      </c>
      <c r="CI115">
        <f t="shared" si="179"/>
        <v>1.55271123326749E-3</v>
      </c>
      <c r="CJ115">
        <f t="shared" si="179"/>
        <v>1.5054061614655874E-3</v>
      </c>
      <c r="CK115">
        <f t="shared" si="179"/>
        <v>1.4601002059769586E-3</v>
      </c>
      <c r="CL115">
        <f t="shared" si="179"/>
        <v>1.4166815495661531E-3</v>
      </c>
      <c r="CM115">
        <f t="shared" si="179"/>
        <v>1.3750463185042215E-3</v>
      </c>
      <c r="CN115">
        <f t="shared" si="179"/>
        <v>1.3350978886636144E-3</v>
      </c>
      <c r="CO115">
        <f t="shared" si="179"/>
        <v>1.2967462642457421E-3</v>
      </c>
      <c r="CP115">
        <f t="shared" si="180"/>
        <v>1.2599075202284781E-3</v>
      </c>
      <c r="CQ115">
        <f t="shared" si="180"/>
        <v>1.2245033008786474E-3</v>
      </c>
      <c r="CR115">
        <f t="shared" si="180"/>
        <v>7.8821714938539936E-4</v>
      </c>
      <c r="CS115">
        <f t="shared" si="180"/>
        <v>5.1185337067672059E-4</v>
      </c>
      <c r="CT115">
        <f t="shared" si="180"/>
        <v>3.5440479424264659E-4</v>
      </c>
      <c r="CU115">
        <f t="shared" si="180"/>
        <v>2.4649382814464089E-4</v>
      </c>
      <c r="CV115">
        <f t="shared" si="180"/>
        <v>1.6827280636949016E-4</v>
      </c>
      <c r="CW115">
        <f t="shared" si="180"/>
        <v>1.1059127856191914E-4</v>
      </c>
      <c r="CX115">
        <f t="shared" si="180"/>
        <v>6.8283487753289848E-5</v>
      </c>
      <c r="CY115">
        <f t="shared" si="180"/>
        <v>3.806943541534264E-5</v>
      </c>
      <c r="CZ115">
        <f t="shared" si="181"/>
        <v>1.7698196909510797E-5</v>
      </c>
      <c r="DA115">
        <f t="shared" si="181"/>
        <v>5.5370813034370727E-6</v>
      </c>
      <c r="DB115">
        <f t="shared" si="181"/>
        <v>3.5164944694020033E-7</v>
      </c>
      <c r="DC115">
        <f t="shared" si="181"/>
        <v>0</v>
      </c>
      <c r="DD115">
        <f t="shared" si="181"/>
        <v>0</v>
      </c>
      <c r="DE115">
        <f t="shared" si="181"/>
        <v>0</v>
      </c>
      <c r="DF115">
        <f t="shared" si="181"/>
        <v>0</v>
      </c>
      <c r="DG115">
        <f t="shared" si="181"/>
        <v>0</v>
      </c>
      <c r="DH115">
        <f t="shared" si="181"/>
        <v>0</v>
      </c>
      <c r="DI115">
        <f t="shared" si="181"/>
        <v>0</v>
      </c>
      <c r="DJ115">
        <f t="shared" si="182"/>
        <v>0</v>
      </c>
      <c r="DK115">
        <f t="shared" si="182"/>
        <v>0</v>
      </c>
      <c r="DL115">
        <f t="shared" si="182"/>
        <v>0</v>
      </c>
      <c r="DM115">
        <f t="shared" si="182"/>
        <v>0</v>
      </c>
      <c r="DN115">
        <f t="shared" si="182"/>
        <v>0</v>
      </c>
      <c r="DO115">
        <f t="shared" si="182"/>
        <v>0</v>
      </c>
      <c r="DP115">
        <f t="shared" si="182"/>
        <v>0</v>
      </c>
      <c r="DQ115">
        <f t="shared" si="182"/>
        <v>0</v>
      </c>
      <c r="DR115">
        <f t="shared" si="182"/>
        <v>0</v>
      </c>
      <c r="DS115">
        <f t="shared" si="182"/>
        <v>0</v>
      </c>
      <c r="DT115">
        <f t="shared" si="183"/>
        <v>0</v>
      </c>
      <c r="DU115">
        <f t="shared" si="183"/>
        <v>0</v>
      </c>
      <c r="DV115">
        <f t="shared" si="183"/>
        <v>0</v>
      </c>
      <c r="DW115">
        <f t="shared" si="183"/>
        <v>0</v>
      </c>
      <c r="DX115">
        <f t="shared" si="183"/>
        <v>0</v>
      </c>
      <c r="DY115">
        <f t="shared" si="183"/>
        <v>0</v>
      </c>
      <c r="DZ115">
        <f t="shared" si="183"/>
        <v>0</v>
      </c>
      <c r="EA115">
        <f t="shared" si="183"/>
        <v>0</v>
      </c>
      <c r="EB115">
        <f t="shared" si="183"/>
        <v>0</v>
      </c>
      <c r="EC115">
        <f t="shared" si="183"/>
        <v>0</v>
      </c>
      <c r="ED115">
        <f t="shared" si="184"/>
        <v>0</v>
      </c>
      <c r="EE115">
        <f t="shared" si="184"/>
        <v>0</v>
      </c>
      <c r="EF115">
        <f t="shared" si="184"/>
        <v>0</v>
      </c>
      <c r="EG115">
        <f t="shared" si="184"/>
        <v>0</v>
      </c>
      <c r="EH115">
        <f t="shared" si="184"/>
        <v>0</v>
      </c>
      <c r="EI115">
        <f t="shared" si="184"/>
        <v>0</v>
      </c>
      <c r="EJ115">
        <f t="shared" si="184"/>
        <v>0</v>
      </c>
      <c r="EK115">
        <f t="shared" si="184"/>
        <v>0</v>
      </c>
      <c r="EL115">
        <f t="shared" si="184"/>
        <v>0</v>
      </c>
      <c r="EM115">
        <f t="shared" si="184"/>
        <v>0</v>
      </c>
      <c r="EN115">
        <f t="shared" si="185"/>
        <v>0</v>
      </c>
      <c r="EO115">
        <f t="shared" si="185"/>
        <v>0</v>
      </c>
      <c r="EP115">
        <f t="shared" si="185"/>
        <v>0</v>
      </c>
      <c r="EQ115">
        <f t="shared" si="185"/>
        <v>0</v>
      </c>
      <c r="ER115">
        <f t="shared" si="185"/>
        <v>0</v>
      </c>
      <c r="ES115">
        <f t="shared" si="185"/>
        <v>0</v>
      </c>
      <c r="ET115">
        <f t="shared" si="185"/>
        <v>0</v>
      </c>
      <c r="EU115">
        <f t="shared" si="185"/>
        <v>0</v>
      </c>
      <c r="EV115">
        <f t="shared" si="185"/>
        <v>0</v>
      </c>
      <c r="EW115">
        <f t="shared" si="185"/>
        <v>0</v>
      </c>
      <c r="EX115">
        <f t="shared" si="185"/>
        <v>0</v>
      </c>
      <c r="EZ115">
        <f t="shared" si="110"/>
        <v>0.87635450639532686</v>
      </c>
      <c r="FB115">
        <f t="shared" si="108"/>
        <v>1.1476788645200742E-2</v>
      </c>
      <c r="FC115">
        <f t="shared" si="109"/>
        <v>0.24854871307507004</v>
      </c>
    </row>
    <row r="116" spans="1:159" x14ac:dyDescent="0.25">
      <c r="A116">
        <v>845</v>
      </c>
      <c r="B116" s="19">
        <f>'Input spectra'!Y115</f>
        <v>4.6250792002606698E-2</v>
      </c>
      <c r="C116">
        <f>'Input spectra'!D115</f>
        <v>0</v>
      </c>
      <c r="D116">
        <f t="shared" si="171"/>
        <v>2.0653927966864227E-2</v>
      </c>
      <c r="E116">
        <f t="shared" si="171"/>
        <v>2.0408903131120343E-2</v>
      </c>
      <c r="F116">
        <f t="shared" si="171"/>
        <v>2.0165699802947183E-2</v>
      </c>
      <c r="G116">
        <f t="shared" si="171"/>
        <v>1.9924306389252914E-2</v>
      </c>
      <c r="H116">
        <f t="shared" si="171"/>
        <v>1.9684711365151226E-2</v>
      </c>
      <c r="I116">
        <f t="shared" si="171"/>
        <v>1.9446903273578751E-2</v>
      </c>
      <c r="J116">
        <f t="shared" si="171"/>
        <v>1.9210870724914529E-2</v>
      </c>
      <c r="K116">
        <f t="shared" si="171"/>
        <v>1.8976602396601504E-2</v>
      </c>
      <c r="L116">
        <f t="shared" si="171"/>
        <v>1.8744087032770185E-2</v>
      </c>
      <c r="M116">
        <f t="shared" si="171"/>
        <v>1.8513313443864251E-2</v>
      </c>
      <c r="N116">
        <f t="shared" si="172"/>
        <v>1.8284270506268227E-2</v>
      </c>
      <c r="O116">
        <f t="shared" si="172"/>
        <v>1.8056947161937193E-2</v>
      </c>
      <c r="P116">
        <f t="shared" si="172"/>
        <v>1.7831332418028496E-2</v>
      </c>
      <c r="Q116">
        <f t="shared" si="172"/>
        <v>1.7607415346535475E-2</v>
      </c>
      <c r="R116">
        <f t="shared" si="172"/>
        <v>1.7385185083923154E-2</v>
      </c>
      <c r="S116">
        <f t="shared" si="172"/>
        <v>1.7164630830765942E-2</v>
      </c>
      <c r="T116">
        <f t="shared" si="172"/>
        <v>1.6945741851387298E-2</v>
      </c>
      <c r="U116">
        <f t="shared" si="172"/>
        <v>1.6728507473501339E-2</v>
      </c>
      <c r="V116">
        <f t="shared" si="172"/>
        <v>1.6512917087856422E-2</v>
      </c>
      <c r="W116">
        <f t="shared" si="172"/>
        <v>1.6298960147880664E-2</v>
      </c>
      <c r="X116">
        <f t="shared" si="173"/>
        <v>1.6086626169329356E-2</v>
      </c>
      <c r="Y116">
        <f t="shared" si="173"/>
        <v>1.5875904729934349E-2</v>
      </c>
      <c r="Z116">
        <f t="shared" si="173"/>
        <v>1.5666785469055311E-2</v>
      </c>
      <c r="AA116">
        <f t="shared" si="173"/>
        <v>1.5459258087332889E-2</v>
      </c>
      <c r="AB116">
        <f t="shared" si="173"/>
        <v>1.5253312346343776E-2</v>
      </c>
      <c r="AC116">
        <f t="shared" si="173"/>
        <v>1.5048938068257642E-2</v>
      </c>
      <c r="AD116">
        <f t="shared" si="173"/>
        <v>1.4846125135495934E-2</v>
      </c>
      <c r="AE116">
        <f t="shared" si="173"/>
        <v>1.4644863490392537E-2</v>
      </c>
      <c r="AF116">
        <f t="shared" si="173"/>
        <v>1.4445143134856295E-2</v>
      </c>
      <c r="AG116">
        <f t="shared" si="173"/>
        <v>1.4246954130035341E-2</v>
      </c>
      <c r="AH116">
        <f t="shared" si="174"/>
        <v>1.4050286595983296E-2</v>
      </c>
      <c r="AI116">
        <f t="shared" si="174"/>
        <v>1.3855130711327258E-2</v>
      </c>
      <c r="AJ116">
        <f t="shared" si="174"/>
        <v>1.3661476712937607E-2</v>
      </c>
      <c r="AK116">
        <f t="shared" si="174"/>
        <v>1.3469314895599613E-2</v>
      </c>
      <c r="AL116">
        <f t="shared" si="174"/>
        <v>1.3278635611686842E-2</v>
      </c>
      <c r="AM116">
        <f t="shared" si="174"/>
        <v>1.308942927083633E-2</v>
      </c>
      <c r="AN116">
        <f t="shared" si="174"/>
        <v>1.2901686339625528E-2</v>
      </c>
      <c r="AO116">
        <f t="shared" si="174"/>
        <v>1.2715397341251026E-2</v>
      </c>
      <c r="AP116">
        <f t="shared" si="174"/>
        <v>1.2530552855209015E-2</v>
      </c>
      <c r="AQ116">
        <f t="shared" si="174"/>
        <v>1.2347143516977488E-2</v>
      </c>
      <c r="AR116">
        <f t="shared" si="175"/>
        <v>1.2165160017700192E-2</v>
      </c>
      <c r="AS116">
        <f t="shared" si="175"/>
        <v>1.1984593103872301E-2</v>
      </c>
      <c r="AT116">
        <f t="shared" si="175"/>
        <v>1.1805433577027773E-2</v>
      </c>
      <c r="AU116">
        <f t="shared" si="175"/>
        <v>1.1627672293428476E-2</v>
      </c>
      <c r="AV116">
        <f t="shared" si="175"/>
        <v>1.1451300163754948E-2</v>
      </c>
      <c r="AW116">
        <f t="shared" si="175"/>
        <v>1.1276308152798885E-2</v>
      </c>
      <c r="AX116">
        <f t="shared" si="175"/>
        <v>1.0022358378311454E-2</v>
      </c>
      <c r="AY116">
        <f t="shared" si="175"/>
        <v>8.5625497414656779E-3</v>
      </c>
      <c r="AZ116">
        <f t="shared" si="175"/>
        <v>7.7067512551273745E-3</v>
      </c>
      <c r="BA116">
        <f t="shared" si="175"/>
        <v>7.0584828460261064E-3</v>
      </c>
      <c r="BB116">
        <f t="shared" si="176"/>
        <v>6.5287857769631575E-3</v>
      </c>
      <c r="BC116">
        <f t="shared" si="176"/>
        <v>6.0790953192903091E-3</v>
      </c>
      <c r="BD116">
        <f t="shared" si="176"/>
        <v>5.6882783904515554E-3</v>
      </c>
      <c r="BE116">
        <f t="shared" si="176"/>
        <v>5.3431595978329013E-3</v>
      </c>
      <c r="BF116">
        <f t="shared" si="176"/>
        <v>5.0348174519680815E-3</v>
      </c>
      <c r="BG116">
        <f t="shared" si="176"/>
        <v>4.7568533635480355E-3</v>
      </c>
      <c r="BH116">
        <f t="shared" si="176"/>
        <v>4.5044800091790264E-3</v>
      </c>
      <c r="BI116">
        <f t="shared" si="176"/>
        <v>4.2739979096563241E-3</v>
      </c>
      <c r="BJ116">
        <f t="shared" si="176"/>
        <v>4.0624745049495431E-3</v>
      </c>
      <c r="BK116">
        <f t="shared" si="176"/>
        <v>3.8675369370693986E-3</v>
      </c>
      <c r="BL116">
        <f t="shared" si="177"/>
        <v>3.6872325331512054E-3</v>
      </c>
      <c r="BM116">
        <f t="shared" si="177"/>
        <v>3.5199315661569152E-3</v>
      </c>
      <c r="BN116">
        <f t="shared" si="177"/>
        <v>3.3642574858489612E-3</v>
      </c>
      <c r="BO116">
        <f t="shared" si="177"/>
        <v>3.2190356076076372E-3</v>
      </c>
      <c r="BP116">
        <f t="shared" si="177"/>
        <v>3.0832545649352307E-3</v>
      </c>
      <c r="BQ116">
        <f t="shared" si="177"/>
        <v>2.9560368105173746E-3</v>
      </c>
      <c r="BR116">
        <f t="shared" si="177"/>
        <v>2.8366156732034854E-3</v>
      </c>
      <c r="BS116">
        <f t="shared" si="177"/>
        <v>2.7243172569297218E-3</v>
      </c>
      <c r="BT116">
        <f t="shared" si="177"/>
        <v>2.6185459771395883E-3</v>
      </c>
      <c r="BU116">
        <f t="shared" si="177"/>
        <v>2.5187728717622915E-3</v>
      </c>
      <c r="BV116">
        <f t="shared" si="178"/>
        <v>2.4245260576506102E-3</v>
      </c>
      <c r="BW116">
        <f t="shared" si="178"/>
        <v>2.3353828666137569E-3</v>
      </c>
      <c r="BX116">
        <f t="shared" si="178"/>
        <v>2.2509633111280456E-3</v>
      </c>
      <c r="BY116">
        <f t="shared" si="178"/>
        <v>2.1709246134805236E-3</v>
      </c>
      <c r="BZ116">
        <f t="shared" si="178"/>
        <v>2.094956593360417E-3</v>
      </c>
      <c r="CA116">
        <f t="shared" si="178"/>
        <v>2.022777754360802E-3</v>
      </c>
      <c r="CB116">
        <f t="shared" si="178"/>
        <v>1.9541319439822518E-3</v>
      </c>
      <c r="CC116">
        <f t="shared" si="178"/>
        <v>1.8887854876490635E-3</v>
      </c>
      <c r="CD116">
        <f t="shared" si="178"/>
        <v>1.8265247171374149E-3</v>
      </c>
      <c r="CE116">
        <f t="shared" si="178"/>
        <v>1.7671538292239664E-3</v>
      </c>
      <c r="CF116">
        <f t="shared" si="179"/>
        <v>1.7104930224091763E-3</v>
      </c>
      <c r="CG116">
        <f t="shared" si="179"/>
        <v>1.6563768690648893E-3</v>
      </c>
      <c r="CH116">
        <f t="shared" si="179"/>
        <v>1.6046528878991672E-3</v>
      </c>
      <c r="CI116">
        <f t="shared" si="179"/>
        <v>1.5551802876677986E-3</v>
      </c>
      <c r="CJ116">
        <f t="shared" si="179"/>
        <v>1.507828857925692E-3</v>
      </c>
      <c r="CK116">
        <f t="shared" si="179"/>
        <v>1.4624779865553786E-3</v>
      </c>
      <c r="CL116">
        <f t="shared" si="179"/>
        <v>1.4190157870274517E-3</v>
      </c>
      <c r="CM116">
        <f t="shared" si="179"/>
        <v>1.3773383209876864E-3</v>
      </c>
      <c r="CN116">
        <f t="shared" si="179"/>
        <v>1.3373489039431817E-3</v>
      </c>
      <c r="CO116">
        <f t="shared" si="179"/>
        <v>1.2989574836252242E-3</v>
      </c>
      <c r="CP116">
        <f t="shared" si="180"/>
        <v>1.2620800821105318E-3</v>
      </c>
      <c r="CQ116">
        <f t="shared" si="180"/>
        <v>1.2266382940411217E-3</v>
      </c>
      <c r="CR116">
        <f t="shared" si="180"/>
        <v>7.8960656764207537E-4</v>
      </c>
      <c r="CS116">
        <f t="shared" si="180"/>
        <v>5.1276544865157887E-4</v>
      </c>
      <c r="CT116">
        <f t="shared" si="180"/>
        <v>3.5504310924562614E-4</v>
      </c>
      <c r="CU116">
        <f t="shared" si="180"/>
        <v>2.469425130130558E-4</v>
      </c>
      <c r="CV116">
        <f t="shared" si="180"/>
        <v>1.6858233519338026E-4</v>
      </c>
      <c r="CW116">
        <f t="shared" si="180"/>
        <v>1.1079682629822016E-4</v>
      </c>
      <c r="CX116">
        <f t="shared" si="180"/>
        <v>6.8411710777152202E-5</v>
      </c>
      <c r="CY116">
        <f t="shared" si="180"/>
        <v>3.8141652513260133E-5</v>
      </c>
      <c r="CZ116">
        <f t="shared" si="181"/>
        <v>1.7732109548160337E-5</v>
      </c>
      <c r="DA116">
        <f t="shared" si="181"/>
        <v>5.5477974585720076E-6</v>
      </c>
      <c r="DB116">
        <f t="shared" si="181"/>
        <v>3.5233675428760593E-7</v>
      </c>
      <c r="DC116">
        <f t="shared" si="181"/>
        <v>0</v>
      </c>
      <c r="DD116">
        <f t="shared" si="181"/>
        <v>0</v>
      </c>
      <c r="DE116">
        <f t="shared" si="181"/>
        <v>0</v>
      </c>
      <c r="DF116">
        <f t="shared" si="181"/>
        <v>0</v>
      </c>
      <c r="DG116">
        <f t="shared" si="181"/>
        <v>0</v>
      </c>
      <c r="DH116">
        <f t="shared" si="181"/>
        <v>0</v>
      </c>
      <c r="DI116">
        <f t="shared" si="181"/>
        <v>0</v>
      </c>
      <c r="DJ116">
        <f t="shared" si="182"/>
        <v>0</v>
      </c>
      <c r="DK116">
        <f t="shared" si="182"/>
        <v>0</v>
      </c>
      <c r="DL116">
        <f t="shared" si="182"/>
        <v>0</v>
      </c>
      <c r="DM116">
        <f t="shared" si="182"/>
        <v>0</v>
      </c>
      <c r="DN116">
        <f t="shared" si="182"/>
        <v>0</v>
      </c>
      <c r="DO116">
        <f t="shared" si="182"/>
        <v>0</v>
      </c>
      <c r="DP116">
        <f t="shared" si="182"/>
        <v>0</v>
      </c>
      <c r="DQ116">
        <f t="shared" si="182"/>
        <v>0</v>
      </c>
      <c r="DR116">
        <f t="shared" si="182"/>
        <v>0</v>
      </c>
      <c r="DS116">
        <f t="shared" si="182"/>
        <v>0</v>
      </c>
      <c r="DT116">
        <f t="shared" si="183"/>
        <v>0</v>
      </c>
      <c r="DU116">
        <f t="shared" si="183"/>
        <v>0</v>
      </c>
      <c r="DV116">
        <f t="shared" si="183"/>
        <v>0</v>
      </c>
      <c r="DW116">
        <f t="shared" si="183"/>
        <v>0</v>
      </c>
      <c r="DX116">
        <f t="shared" si="183"/>
        <v>0</v>
      </c>
      <c r="DY116">
        <f t="shared" si="183"/>
        <v>0</v>
      </c>
      <c r="DZ116">
        <f t="shared" si="183"/>
        <v>0</v>
      </c>
      <c r="EA116">
        <f t="shared" si="183"/>
        <v>0</v>
      </c>
      <c r="EB116">
        <f t="shared" si="183"/>
        <v>0</v>
      </c>
      <c r="EC116">
        <f t="shared" si="183"/>
        <v>0</v>
      </c>
      <c r="ED116">
        <f t="shared" si="184"/>
        <v>0</v>
      </c>
      <c r="EE116">
        <f t="shared" si="184"/>
        <v>0</v>
      </c>
      <c r="EF116">
        <f t="shared" si="184"/>
        <v>0</v>
      </c>
      <c r="EG116">
        <f t="shared" si="184"/>
        <v>0</v>
      </c>
      <c r="EH116">
        <f t="shared" si="184"/>
        <v>0</v>
      </c>
      <c r="EI116">
        <f t="shared" si="184"/>
        <v>0</v>
      </c>
      <c r="EJ116">
        <f t="shared" si="184"/>
        <v>0</v>
      </c>
      <c r="EK116">
        <f t="shared" si="184"/>
        <v>0</v>
      </c>
      <c r="EL116">
        <f t="shared" si="184"/>
        <v>0</v>
      </c>
      <c r="EM116">
        <f t="shared" si="184"/>
        <v>0</v>
      </c>
      <c r="EN116">
        <f t="shared" si="185"/>
        <v>0</v>
      </c>
      <c r="EO116">
        <f t="shared" si="185"/>
        <v>0</v>
      </c>
      <c r="EP116">
        <f t="shared" si="185"/>
        <v>0</v>
      </c>
      <c r="EQ116">
        <f t="shared" si="185"/>
        <v>0</v>
      </c>
      <c r="ER116">
        <f t="shared" si="185"/>
        <v>0</v>
      </c>
      <c r="ES116">
        <f t="shared" si="185"/>
        <v>0</v>
      </c>
      <c r="ET116">
        <f t="shared" si="185"/>
        <v>0</v>
      </c>
      <c r="EU116">
        <f t="shared" si="185"/>
        <v>0</v>
      </c>
      <c r="EV116">
        <f t="shared" si="185"/>
        <v>0</v>
      </c>
      <c r="EW116">
        <f t="shared" si="185"/>
        <v>0</v>
      </c>
      <c r="EX116">
        <f t="shared" si="185"/>
        <v>0</v>
      </c>
      <c r="EZ116">
        <f t="shared" si="110"/>
        <v>0.87681472555022999</v>
      </c>
      <c r="FB116">
        <f t="shared" si="108"/>
        <v>1.1430026675709304E-2</v>
      </c>
      <c r="FC116">
        <f t="shared" si="109"/>
        <v>0.24855469495473395</v>
      </c>
    </row>
    <row r="117" spans="1:159" x14ac:dyDescent="0.25">
      <c r="A117">
        <v>850</v>
      </c>
      <c r="B117" s="19">
        <f>'Input spectra'!Y116</f>
        <v>4.6059359004156197E-2</v>
      </c>
      <c r="C117">
        <f>'Input spectra'!D116</f>
        <v>0</v>
      </c>
      <c r="D117">
        <f t="shared" si="171"/>
        <v>2.0653927966864227E-2</v>
      </c>
      <c r="E117">
        <f t="shared" si="171"/>
        <v>2.0409293828612098E-2</v>
      </c>
      <c r="F117">
        <f t="shared" si="171"/>
        <v>2.0166471893803283E-2</v>
      </c>
      <c r="G117">
        <f t="shared" si="171"/>
        <v>1.992545067302489E-2</v>
      </c>
      <c r="H117">
        <f t="shared" si="171"/>
        <v>1.9686218744191013E-2</v>
      </c>
      <c r="I117">
        <f t="shared" si="171"/>
        <v>1.9448764752166559E-2</v>
      </c>
      <c r="J117">
        <f t="shared" si="171"/>
        <v>1.9213077408393141E-2</v>
      </c>
      <c r="K117">
        <f t="shared" si="171"/>
        <v>1.897914549051696E-2</v>
      </c>
      <c r="L117">
        <f t="shared" si="171"/>
        <v>1.8746957842018745E-2</v>
      </c>
      <c r="M117">
        <f t="shared" si="171"/>
        <v>1.8516503371845655E-2</v>
      </c>
      <c r="N117">
        <f t="shared" si="172"/>
        <v>1.8287771054045211E-2</v>
      </c>
      <c r="O117">
        <f t="shared" si="172"/>
        <v>1.8060749927401157E-2</v>
      </c>
      <c r="P117">
        <f t="shared" si="172"/>
        <v>1.7835429095071364E-2</v>
      </c>
      <c r="Q117">
        <f t="shared" si="172"/>
        <v>1.7611797724227638E-2</v>
      </c>
      <c r="R117">
        <f t="shared" si="172"/>
        <v>1.7389845045697506E-2</v>
      </c>
      <c r="S117">
        <f t="shared" si="172"/>
        <v>1.7169560353607918E-2</v>
      </c>
      <c r="T117">
        <f t="shared" si="172"/>
        <v>1.6950933005030925E-2</v>
      </c>
      <c r="U117">
        <f t="shared" si="172"/>
        <v>1.6733952419631222E-2</v>
      </c>
      <c r="V117">
        <f t="shared" si="172"/>
        <v>1.6518608079315645E-2</v>
      </c>
      <c r="W117">
        <f t="shared" si="172"/>
        <v>1.6304889527884534E-2</v>
      </c>
      <c r="X117">
        <f t="shared" si="173"/>
        <v>1.6092786370685015E-2</v>
      </c>
      <c r="Y117">
        <f t="shared" si="173"/>
        <v>1.5882288274266149E-2</v>
      </c>
      <c r="Z117">
        <f t="shared" si="173"/>
        <v>1.5673384966035941E-2</v>
      </c>
      <c r="AA117">
        <f t="shared" si="173"/>
        <v>1.5466066233920205E-2</v>
      </c>
      <c r="AB117">
        <f t="shared" si="173"/>
        <v>1.5260321926023331E-2</v>
      </c>
      <c r="AC117">
        <f t="shared" si="173"/>
        <v>1.5056141950290824E-2</v>
      </c>
      <c r="AD117">
        <f t="shared" si="173"/>
        <v>1.4853516274173693E-2</v>
      </c>
      <c r="AE117">
        <f t="shared" si="173"/>
        <v>1.4652434924294706E-2</v>
      </c>
      <c r="AF117">
        <f t="shared" si="173"/>
        <v>1.4452887986116389E-2</v>
      </c>
      <c r="AG117">
        <f t="shared" si="173"/>
        <v>1.4254865603610866E-2</v>
      </c>
      <c r="AH117">
        <f t="shared" si="174"/>
        <v>1.4058357978931488E-2</v>
      </c>
      <c r="AI117">
        <f t="shared" si="174"/>
        <v>1.3863355372086239E-2</v>
      </c>
      <c r="AJ117">
        <f t="shared" si="174"/>
        <v>1.3669848100612912E-2</v>
      </c>
      <c r="AK117">
        <f t="shared" si="174"/>
        <v>1.3477826539256041E-2</v>
      </c>
      <c r="AL117">
        <f t="shared" si="174"/>
        <v>1.3287281119645621E-2</v>
      </c>
      <c r="AM117">
        <f t="shared" si="174"/>
        <v>1.3098202329977536E-2</v>
      </c>
      <c r="AN117">
        <f t="shared" si="174"/>
        <v>1.2910580714695728E-2</v>
      </c>
      <c r="AO117">
        <f t="shared" si="174"/>
        <v>1.2724406874176121E-2</v>
      </c>
      <c r="AP117">
        <f t="shared" si="174"/>
        <v>1.2539671464412233E-2</v>
      </c>
      <c r="AQ117">
        <f t="shared" si="174"/>
        <v>1.2356365196702496E-2</v>
      </c>
      <c r="AR117">
        <f t="shared" si="175"/>
        <v>1.2174478837339301E-2</v>
      </c>
      <c r="AS117">
        <f t="shared" si="175"/>
        <v>1.1994003207299715E-2</v>
      </c>
      <c r="AT117">
        <f t="shared" si="175"/>
        <v>1.1814929181937859E-2</v>
      </c>
      <c r="AU117">
        <f t="shared" si="175"/>
        <v>1.1637247690679017E-2</v>
      </c>
      <c r="AV117">
        <f t="shared" si="175"/>
        <v>1.146094971671534E-2</v>
      </c>
      <c r="AW117">
        <f t="shared" si="175"/>
        <v>1.1286026296703253E-2</v>
      </c>
      <c r="AX117">
        <f t="shared" si="175"/>
        <v>1.0031187871863835E-2</v>
      </c>
      <c r="AY117">
        <f t="shared" si="175"/>
        <v>8.5702572347823702E-3</v>
      </c>
      <c r="AZ117">
        <f t="shared" si="175"/>
        <v>7.7138360768788774E-3</v>
      </c>
      <c r="BA117">
        <f t="shared" si="175"/>
        <v>7.0651069623478618E-3</v>
      </c>
      <c r="BB117">
        <f t="shared" si="176"/>
        <v>6.5350378938271465E-3</v>
      </c>
      <c r="BC117">
        <f t="shared" si="176"/>
        <v>6.0850332886316751E-3</v>
      </c>
      <c r="BD117">
        <f t="shared" si="176"/>
        <v>5.6939436154915682E-3</v>
      </c>
      <c r="BE117">
        <f t="shared" si="176"/>
        <v>5.3485834913289051E-3</v>
      </c>
      <c r="BF117">
        <f t="shared" si="176"/>
        <v>5.040024826123128E-3</v>
      </c>
      <c r="BG117">
        <f t="shared" si="176"/>
        <v>4.7618644039651237E-3</v>
      </c>
      <c r="BH117">
        <f t="shared" si="176"/>
        <v>4.5093115127039507E-3</v>
      </c>
      <c r="BI117">
        <f t="shared" si="176"/>
        <v>4.278664105135885E-3</v>
      </c>
      <c r="BJ117">
        <f t="shared" si="176"/>
        <v>4.0669876216869044E-3</v>
      </c>
      <c r="BK117">
        <f t="shared" si="176"/>
        <v>3.87190761258039E-3</v>
      </c>
      <c r="BL117">
        <f t="shared" si="177"/>
        <v>3.6914701142026999E-3</v>
      </c>
      <c r="BM117">
        <f t="shared" si="177"/>
        <v>3.5240443364451075E-3</v>
      </c>
      <c r="BN117">
        <f t="shared" si="177"/>
        <v>3.3682528417611924E-3</v>
      </c>
      <c r="BO117">
        <f t="shared" si="177"/>
        <v>3.2229201963204011E-3</v>
      </c>
      <c r="BP117">
        <f t="shared" si="177"/>
        <v>3.087034394596276E-3</v>
      </c>
      <c r="BQ117">
        <f t="shared" si="177"/>
        <v>2.9597173393462531E-3</v>
      </c>
      <c r="BR117">
        <f t="shared" si="177"/>
        <v>2.8402018824073014E-3</v>
      </c>
      <c r="BS117">
        <f t="shared" si="177"/>
        <v>2.7278137110105087E-3</v>
      </c>
      <c r="BT117">
        <f t="shared" si="177"/>
        <v>2.6219568742503123E-3</v>
      </c>
      <c r="BU117">
        <f t="shared" si="177"/>
        <v>2.522102086115841E-3</v>
      </c>
      <c r="BV117">
        <f t="shared" si="178"/>
        <v>2.4277771755147181E-3</v>
      </c>
      <c r="BW117">
        <f t="shared" si="178"/>
        <v>2.3385592170789816E-3</v>
      </c>
      <c r="BX117">
        <f t="shared" si="178"/>
        <v>2.254067992578628E-3</v>
      </c>
      <c r="BY117">
        <f t="shared" si="178"/>
        <v>2.1739605165039554E-3</v>
      </c>
      <c r="BZ117">
        <f t="shared" si="178"/>
        <v>2.0979264206836346E-3</v>
      </c>
      <c r="CA117">
        <f t="shared" si="178"/>
        <v>2.0256840382868535E-3</v>
      </c>
      <c r="CB117">
        <f t="shared" si="178"/>
        <v>1.9569770617124571E-3</v>
      </c>
      <c r="CC117">
        <f t="shared" si="178"/>
        <v>1.8915716748058502E-3</v>
      </c>
      <c r="CD117">
        <f t="shared" si="178"/>
        <v>1.8292540797476661E-3</v>
      </c>
      <c r="CE117">
        <f t="shared" si="178"/>
        <v>1.7698283543784695E-3</v>
      </c>
      <c r="CF117">
        <f t="shared" si="179"/>
        <v>1.7131145877781399E-3</v>
      </c>
      <c r="CG117">
        <f t="shared" si="179"/>
        <v>1.6589472514206142E-3</v>
      </c>
      <c r="CH117">
        <f t="shared" si="179"/>
        <v>1.6071737707733904E-3</v>
      </c>
      <c r="CI117">
        <f t="shared" si="179"/>
        <v>1.5576532682518691E-3</v>
      </c>
      <c r="CJ117">
        <f t="shared" si="179"/>
        <v>1.5102554533057615E-3</v>
      </c>
      <c r="CK117">
        <f t="shared" si="179"/>
        <v>1.4648596393615099E-3</v>
      </c>
      <c r="CL117">
        <f t="shared" si="179"/>
        <v>1.4213538705644807E-3</v>
      </c>
      <c r="CM117">
        <f t="shared" si="179"/>
        <v>1.3796341439063712E-3</v>
      </c>
      <c r="CN117">
        <f t="shared" si="179"/>
        <v>1.3396037145023548E-3</v>
      </c>
      <c r="CO117">
        <f t="shared" si="179"/>
        <v>1.301172473589036E-3</v>
      </c>
      <c r="CP117">
        <f t="shared" si="180"/>
        <v>1.2642563903192447E-3</v>
      </c>
      <c r="CQ117">
        <f t="shared" si="180"/>
        <v>1.2287770096891138E-3</v>
      </c>
      <c r="CR117">
        <f t="shared" si="180"/>
        <v>7.9099843507547056E-4</v>
      </c>
      <c r="CS117">
        <f t="shared" si="180"/>
        <v>5.1367915186968031E-4</v>
      </c>
      <c r="CT117">
        <f t="shared" si="180"/>
        <v>3.5568257391150427E-4</v>
      </c>
      <c r="CU117">
        <f t="shared" si="180"/>
        <v>2.4739201460825312E-4</v>
      </c>
      <c r="CV117">
        <f t="shared" si="180"/>
        <v>1.6889243337898057E-4</v>
      </c>
      <c r="CW117">
        <f t="shared" si="180"/>
        <v>1.1100275607072193E-4</v>
      </c>
      <c r="CX117">
        <f t="shared" si="180"/>
        <v>6.8540174578754357E-5</v>
      </c>
      <c r="CY117">
        <f t="shared" si="180"/>
        <v>3.8214006605834224E-5</v>
      </c>
      <c r="CZ117">
        <f t="shared" si="181"/>
        <v>1.7766087168969704E-5</v>
      </c>
      <c r="DA117">
        <f t="shared" si="181"/>
        <v>5.5585343531497256E-6</v>
      </c>
      <c r="DB117">
        <f t="shared" si="181"/>
        <v>3.5302540499384206E-7</v>
      </c>
      <c r="DC117">
        <f t="shared" si="181"/>
        <v>0</v>
      </c>
      <c r="DD117">
        <f t="shared" si="181"/>
        <v>0</v>
      </c>
      <c r="DE117">
        <f t="shared" si="181"/>
        <v>0</v>
      </c>
      <c r="DF117">
        <f t="shared" si="181"/>
        <v>0</v>
      </c>
      <c r="DG117">
        <f t="shared" si="181"/>
        <v>0</v>
      </c>
      <c r="DH117">
        <f t="shared" si="181"/>
        <v>0</v>
      </c>
      <c r="DI117">
        <f t="shared" si="181"/>
        <v>0</v>
      </c>
      <c r="DJ117">
        <f t="shared" si="182"/>
        <v>0</v>
      </c>
      <c r="DK117">
        <f t="shared" si="182"/>
        <v>0</v>
      </c>
      <c r="DL117">
        <f t="shared" si="182"/>
        <v>0</v>
      </c>
      <c r="DM117">
        <f t="shared" si="182"/>
        <v>0</v>
      </c>
      <c r="DN117">
        <f t="shared" si="182"/>
        <v>0</v>
      </c>
      <c r="DO117">
        <f t="shared" si="182"/>
        <v>0</v>
      </c>
      <c r="DP117">
        <f t="shared" si="182"/>
        <v>0</v>
      </c>
      <c r="DQ117">
        <f t="shared" si="182"/>
        <v>0</v>
      </c>
      <c r="DR117">
        <f t="shared" si="182"/>
        <v>0</v>
      </c>
      <c r="DS117">
        <f t="shared" si="182"/>
        <v>0</v>
      </c>
      <c r="DT117">
        <f t="shared" si="183"/>
        <v>0</v>
      </c>
      <c r="DU117">
        <f t="shared" si="183"/>
        <v>0</v>
      </c>
      <c r="DV117">
        <f t="shared" si="183"/>
        <v>0</v>
      </c>
      <c r="DW117">
        <f t="shared" si="183"/>
        <v>0</v>
      </c>
      <c r="DX117">
        <f t="shared" si="183"/>
        <v>0</v>
      </c>
      <c r="DY117">
        <f t="shared" si="183"/>
        <v>0</v>
      </c>
      <c r="DZ117">
        <f t="shared" si="183"/>
        <v>0</v>
      </c>
      <c r="EA117">
        <f t="shared" si="183"/>
        <v>0</v>
      </c>
      <c r="EB117">
        <f t="shared" si="183"/>
        <v>0</v>
      </c>
      <c r="EC117">
        <f t="shared" si="183"/>
        <v>0</v>
      </c>
      <c r="ED117">
        <f t="shared" si="184"/>
        <v>0</v>
      </c>
      <c r="EE117">
        <f t="shared" si="184"/>
        <v>0</v>
      </c>
      <c r="EF117">
        <f t="shared" si="184"/>
        <v>0</v>
      </c>
      <c r="EG117">
        <f t="shared" si="184"/>
        <v>0</v>
      </c>
      <c r="EH117">
        <f t="shared" si="184"/>
        <v>0</v>
      </c>
      <c r="EI117">
        <f t="shared" si="184"/>
        <v>0</v>
      </c>
      <c r="EJ117">
        <f t="shared" si="184"/>
        <v>0</v>
      </c>
      <c r="EK117">
        <f t="shared" si="184"/>
        <v>0</v>
      </c>
      <c r="EL117">
        <f t="shared" si="184"/>
        <v>0</v>
      </c>
      <c r="EM117">
        <f t="shared" si="184"/>
        <v>0</v>
      </c>
      <c r="EN117">
        <f t="shared" si="185"/>
        <v>0</v>
      </c>
      <c r="EO117">
        <f t="shared" si="185"/>
        <v>0</v>
      </c>
      <c r="EP117">
        <f t="shared" si="185"/>
        <v>0</v>
      </c>
      <c r="EQ117">
        <f t="shared" si="185"/>
        <v>0</v>
      </c>
      <c r="ER117">
        <f t="shared" si="185"/>
        <v>0</v>
      </c>
      <c r="ES117">
        <f t="shared" si="185"/>
        <v>0</v>
      </c>
      <c r="ET117">
        <f t="shared" si="185"/>
        <v>0</v>
      </c>
      <c r="EU117">
        <f t="shared" si="185"/>
        <v>0</v>
      </c>
      <c r="EV117">
        <f t="shared" si="185"/>
        <v>0</v>
      </c>
      <c r="EW117">
        <f t="shared" si="185"/>
        <v>0</v>
      </c>
      <c r="EX117">
        <f t="shared" si="185"/>
        <v>0</v>
      </c>
      <c r="EZ117">
        <f t="shared" si="110"/>
        <v>0.87727532092552052</v>
      </c>
      <c r="FB117">
        <f t="shared" si="108"/>
        <v>1.1383260230111603E-2</v>
      </c>
      <c r="FC117">
        <f t="shared" si="109"/>
        <v>0.24856067683770969</v>
      </c>
    </row>
    <row r="118" spans="1:159" x14ac:dyDescent="0.25">
      <c r="A118">
        <v>855</v>
      </c>
      <c r="B118" s="19">
        <f>'Input spectra'!Y117</f>
        <v>4.5867926005705703E-2</v>
      </c>
      <c r="C118">
        <f>'Input spectra'!D117</f>
        <v>0</v>
      </c>
      <c r="D118">
        <f t="shared" si="171"/>
        <v>2.0653927966864227E-2</v>
      </c>
      <c r="E118">
        <f t="shared" si="171"/>
        <v>2.0409684533583165E-2</v>
      </c>
      <c r="F118">
        <f t="shared" si="171"/>
        <v>2.0167244014220678E-2</v>
      </c>
      <c r="G118">
        <f t="shared" si="171"/>
        <v>1.992659502251486E-2</v>
      </c>
      <c r="H118">
        <f t="shared" si="171"/>
        <v>1.9687726238660053E-2</v>
      </c>
      <c r="I118">
        <f t="shared" si="171"/>
        <v>1.9450626408937105E-2</v>
      </c>
      <c r="J118">
        <f t="shared" si="171"/>
        <v>1.9215284345345533E-2</v>
      </c>
      <c r="K118">
        <f t="shared" si="171"/>
        <v>1.8981688925237716E-2</v>
      </c>
      <c r="L118">
        <f t="shared" si="171"/>
        <v>1.8749829090955069E-2</v>
      </c>
      <c r="M118">
        <f t="shared" si="171"/>
        <v>1.851969384946614E-2</v>
      </c>
      <c r="N118">
        <f t="shared" si="172"/>
        <v>1.8291272272006696E-2</v>
      </c>
      <c r="O118">
        <f t="shared" si="172"/>
        <v>1.8064553493721713E-2</v>
      </c>
      <c r="P118">
        <f t="shared" si="172"/>
        <v>1.7839526713309337E-2</v>
      </c>
      <c r="Q118">
        <f t="shared" si="172"/>
        <v>1.7616181192666735E-2</v>
      </c>
      <c r="R118">
        <f t="shared" si="172"/>
        <v>1.7394506256537864E-2</v>
      </c>
      <c r="S118">
        <f t="shared" si="172"/>
        <v>1.7174491292163151E-2</v>
      </c>
      <c r="T118">
        <f t="shared" si="172"/>
        <v>1.6956125748931055E-2</v>
      </c>
      <c r="U118">
        <f t="shared" si="172"/>
        <v>1.6739399138031491E-2</v>
      </c>
      <c r="V118">
        <f t="shared" si="172"/>
        <v>1.652430103211117E-2</v>
      </c>
      <c r="W118">
        <f t="shared" si="172"/>
        <v>1.6310821064930748E-2</v>
      </c>
      <c r="X118">
        <f t="shared" si="173"/>
        <v>1.6098948931023867E-2</v>
      </c>
      <c r="Y118">
        <f t="shared" si="173"/>
        <v>1.5888674385358015E-2</v>
      </c>
      <c r="Z118">
        <f t="shared" si="173"/>
        <v>1.5679987242997212E-2</v>
      </c>
      <c r="AA118">
        <f t="shared" si="173"/>
        <v>1.5472877378766538E-2</v>
      </c>
      <c r="AB118">
        <f t="shared" si="173"/>
        <v>1.5267334726918462E-2</v>
      </c>
      <c r="AC118">
        <f t="shared" si="173"/>
        <v>1.5063349280800973E-2</v>
      </c>
      <c r="AD118">
        <f t="shared" si="173"/>
        <v>1.4860911092527494E-2</v>
      </c>
      <c r="AE118">
        <f t="shared" si="173"/>
        <v>1.4660010272648611E-2</v>
      </c>
      <c r="AF118">
        <f t="shared" si="173"/>
        <v>1.4460636989825543E-2</v>
      </c>
      <c r="AG118">
        <f t="shared" si="173"/>
        <v>1.4262781470505382E-2</v>
      </c>
      <c r="AH118">
        <f t="shared" si="174"/>
        <v>1.4066433998598101E-2</v>
      </c>
      <c r="AI118">
        <f t="shared" si="174"/>
        <v>1.3871584915155321E-2</v>
      </c>
      <c r="AJ118">
        <f t="shared" si="174"/>
        <v>1.3678224618050764E-2</v>
      </c>
      <c r="AK118">
        <f t="shared" si="174"/>
        <v>1.3486343561662487E-2</v>
      </c>
      <c r="AL118">
        <f t="shared" si="174"/>
        <v>1.3295932256556807E-2</v>
      </c>
      <c r="AM118">
        <f t="shared" si="174"/>
        <v>1.3106981269173945E-2</v>
      </c>
      <c r="AN118">
        <f t="shared" si="174"/>
        <v>1.291948122151536E-2</v>
      </c>
      <c r="AO118">
        <f t="shared" si="174"/>
        <v>1.2733422790832793E-2</v>
      </c>
      <c r="AP118">
        <f t="shared" si="174"/>
        <v>1.254879670931898E-2</v>
      </c>
      <c r="AQ118">
        <f t="shared" si="174"/>
        <v>1.2365593763800021E-2</v>
      </c>
      <c r="AR118">
        <f t="shared" si="175"/>
        <v>1.218380479542947E-2</v>
      </c>
      <c r="AS118">
        <f t="shared" si="175"/>
        <v>1.2003420699384025E-2</v>
      </c>
      <c r="AT118">
        <f t="shared" si="175"/>
        <v>1.1824432424560868E-2</v>
      </c>
      <c r="AU118">
        <f t="shared" si="175"/>
        <v>1.1646830973276701E-2</v>
      </c>
      <c r="AV118">
        <f t="shared" si="175"/>
        <v>1.1470607400968336E-2</v>
      </c>
      <c r="AW118">
        <f t="shared" si="175"/>
        <v>1.1295752815894967E-2</v>
      </c>
      <c r="AX118">
        <f t="shared" si="175"/>
        <v>1.0040025144020158E-2</v>
      </c>
      <c r="AY118">
        <f t="shared" si="175"/>
        <v>8.5779716659219081E-3</v>
      </c>
      <c r="AZ118">
        <f t="shared" si="175"/>
        <v>7.7209274117119092E-3</v>
      </c>
      <c r="BA118">
        <f t="shared" si="175"/>
        <v>7.07173729514956E-3</v>
      </c>
      <c r="BB118">
        <f t="shared" si="176"/>
        <v>6.5412959978634238E-3</v>
      </c>
      <c r="BC118">
        <f t="shared" si="176"/>
        <v>6.0909770580926401E-3</v>
      </c>
      <c r="BD118">
        <f t="shared" si="176"/>
        <v>5.6996144827967006E-3</v>
      </c>
      <c r="BE118">
        <f t="shared" si="176"/>
        <v>5.3540128906721732E-3</v>
      </c>
      <c r="BF118">
        <f t="shared" si="176"/>
        <v>5.0452375861230131E-3</v>
      </c>
      <c r="BG118">
        <f t="shared" si="176"/>
        <v>4.7668807231924125E-3</v>
      </c>
      <c r="BH118">
        <f t="shared" si="176"/>
        <v>4.5141481984976983E-3</v>
      </c>
      <c r="BI118">
        <f t="shared" si="176"/>
        <v>4.2833353949979667E-3</v>
      </c>
      <c r="BJ118">
        <f t="shared" si="176"/>
        <v>4.0715057521720837E-3</v>
      </c>
      <c r="BK118">
        <f t="shared" si="176"/>
        <v>3.876283227360154E-3</v>
      </c>
      <c r="BL118">
        <f t="shared" si="177"/>
        <v>3.6957125653276179E-3</v>
      </c>
      <c r="BM118">
        <f t="shared" si="177"/>
        <v>3.5281619121902029E-3</v>
      </c>
      <c r="BN118">
        <f t="shared" si="177"/>
        <v>3.3722529425150223E-3</v>
      </c>
      <c r="BO118">
        <f t="shared" si="177"/>
        <v>3.2268094727817042E-3</v>
      </c>
      <c r="BP118">
        <f t="shared" si="177"/>
        <v>3.0908188580337308E-3</v>
      </c>
      <c r="BQ118">
        <f t="shared" si="177"/>
        <v>2.9634024507609815E-3</v>
      </c>
      <c r="BR118">
        <f t="shared" si="177"/>
        <v>2.8437926254986563E-3</v>
      </c>
      <c r="BS118">
        <f t="shared" si="177"/>
        <v>2.7313146525242867E-3</v>
      </c>
      <c r="BT118">
        <f t="shared" si="177"/>
        <v>2.6253722143684158E-3</v>
      </c>
      <c r="BU118">
        <f t="shared" si="177"/>
        <v>2.5254357008932388E-3</v>
      </c>
      <c r="BV118">
        <f t="shared" si="178"/>
        <v>2.4310326528978053E-3</v>
      </c>
      <c r="BW118">
        <f t="shared" si="178"/>
        <v>2.3417398876933435E-3</v>
      </c>
      <c r="BX118">
        <f t="shared" si="178"/>
        <v>2.257176956216691E-3</v>
      </c>
      <c r="BY118">
        <f t="shared" si="178"/>
        <v>2.1770006650489089E-3</v>
      </c>
      <c r="BZ118">
        <f t="shared" si="178"/>
        <v>2.1009004580579611E-3</v>
      </c>
      <c r="CA118">
        <f t="shared" si="178"/>
        <v>2.0285944978996511E-3</v>
      </c>
      <c r="CB118">
        <f t="shared" si="178"/>
        <v>1.959826321790841E-3</v>
      </c>
      <c r="CC118">
        <f t="shared" si="178"/>
        <v>1.8943619719258506E-3</v>
      </c>
      <c r="CD118">
        <f t="shared" si="178"/>
        <v>1.8319875208246297E-3</v>
      </c>
      <c r="CE118">
        <f t="shared" si="178"/>
        <v>1.7725069273327077E-3</v>
      </c>
      <c r="CF118">
        <f t="shared" si="179"/>
        <v>1.715740171055913E-3</v>
      </c>
      <c r="CG118">
        <f t="shared" si="179"/>
        <v>1.661521622521641E-3</v>
      </c>
      <c r="CH118">
        <f t="shared" si="179"/>
        <v>1.6096986139124867E-3</v>
      </c>
      <c r="CI118">
        <f t="shared" si="179"/>
        <v>1.56013018126295E-3</v>
      </c>
      <c r="CJ118">
        <f t="shared" si="179"/>
        <v>1.5126859538804472E-3</v>
      </c>
      <c r="CK118">
        <f t="shared" si="179"/>
        <v>1.4672451707012954E-3</v>
      </c>
      <c r="CL118">
        <f t="shared" si="179"/>
        <v>1.4236958065143414E-3</v>
      </c>
      <c r="CM118">
        <f t="shared" si="179"/>
        <v>1.3819337936283867E-3</v>
      </c>
      <c r="CN118">
        <f t="shared" si="179"/>
        <v>1.3418623267400897E-3</v>
      </c>
      <c r="CO118">
        <f t="shared" si="179"/>
        <v>1.3033912405668007E-3</v>
      </c>
      <c r="CP118">
        <f t="shared" si="180"/>
        <v>1.2664364513147153E-3</v>
      </c>
      <c r="CQ118">
        <f t="shared" si="180"/>
        <v>1.2309194543129948E-3</v>
      </c>
      <c r="CR118">
        <f t="shared" si="180"/>
        <v>7.9239275600283547E-4</v>
      </c>
      <c r="CS118">
        <f t="shared" si="180"/>
        <v>5.1459448322706649E-4</v>
      </c>
      <c r="CT118">
        <f t="shared" si="180"/>
        <v>3.5632319031092763E-4</v>
      </c>
      <c r="CU118">
        <f t="shared" si="180"/>
        <v>2.4784233441689458E-4</v>
      </c>
      <c r="CV118">
        <f t="shared" si="180"/>
        <v>1.6920310197360148E-4</v>
      </c>
      <c r="CW118">
        <f t="shared" si="180"/>
        <v>1.1120906858948653E-4</v>
      </c>
      <c r="CX118">
        <f t="shared" si="180"/>
        <v>6.8668879610229801E-5</v>
      </c>
      <c r="CY118">
        <f t="shared" si="180"/>
        <v>3.8286497952941541E-5</v>
      </c>
      <c r="CZ118">
        <f t="shared" si="181"/>
        <v>1.7800129896455329E-5</v>
      </c>
      <c r="DA118">
        <f t="shared" si="181"/>
        <v>5.5692920273081745E-6</v>
      </c>
      <c r="DB118">
        <f t="shared" si="181"/>
        <v>3.5371540168453599E-7</v>
      </c>
      <c r="DC118">
        <f t="shared" si="181"/>
        <v>0</v>
      </c>
      <c r="DD118">
        <f t="shared" si="181"/>
        <v>0</v>
      </c>
      <c r="DE118">
        <f t="shared" si="181"/>
        <v>0</v>
      </c>
      <c r="DF118">
        <f t="shared" si="181"/>
        <v>0</v>
      </c>
      <c r="DG118">
        <f t="shared" si="181"/>
        <v>0</v>
      </c>
      <c r="DH118">
        <f t="shared" si="181"/>
        <v>0</v>
      </c>
      <c r="DI118">
        <f t="shared" si="181"/>
        <v>0</v>
      </c>
      <c r="DJ118">
        <f t="shared" si="182"/>
        <v>0</v>
      </c>
      <c r="DK118">
        <f t="shared" si="182"/>
        <v>0</v>
      </c>
      <c r="DL118">
        <f t="shared" si="182"/>
        <v>0</v>
      </c>
      <c r="DM118">
        <f t="shared" si="182"/>
        <v>0</v>
      </c>
      <c r="DN118">
        <f t="shared" si="182"/>
        <v>0</v>
      </c>
      <c r="DO118">
        <f t="shared" si="182"/>
        <v>0</v>
      </c>
      <c r="DP118">
        <f t="shared" si="182"/>
        <v>0</v>
      </c>
      <c r="DQ118">
        <f t="shared" si="182"/>
        <v>0</v>
      </c>
      <c r="DR118">
        <f t="shared" si="182"/>
        <v>0</v>
      </c>
      <c r="DS118">
        <f t="shared" si="182"/>
        <v>0</v>
      </c>
      <c r="DT118">
        <f t="shared" si="183"/>
        <v>0</v>
      </c>
      <c r="DU118">
        <f t="shared" si="183"/>
        <v>0</v>
      </c>
      <c r="DV118">
        <f t="shared" si="183"/>
        <v>0</v>
      </c>
      <c r="DW118">
        <f t="shared" si="183"/>
        <v>0</v>
      </c>
      <c r="DX118">
        <f t="shared" si="183"/>
        <v>0</v>
      </c>
      <c r="DY118">
        <f t="shared" si="183"/>
        <v>0</v>
      </c>
      <c r="DZ118">
        <f t="shared" si="183"/>
        <v>0</v>
      </c>
      <c r="EA118">
        <f t="shared" si="183"/>
        <v>0</v>
      </c>
      <c r="EB118">
        <f t="shared" si="183"/>
        <v>0</v>
      </c>
      <c r="EC118">
        <f t="shared" si="183"/>
        <v>0</v>
      </c>
      <c r="ED118">
        <f t="shared" si="184"/>
        <v>0</v>
      </c>
      <c r="EE118">
        <f t="shared" si="184"/>
        <v>0</v>
      </c>
      <c r="EF118">
        <f t="shared" si="184"/>
        <v>0</v>
      </c>
      <c r="EG118">
        <f t="shared" si="184"/>
        <v>0</v>
      </c>
      <c r="EH118">
        <f t="shared" si="184"/>
        <v>0</v>
      </c>
      <c r="EI118">
        <f t="shared" si="184"/>
        <v>0</v>
      </c>
      <c r="EJ118">
        <f t="shared" si="184"/>
        <v>0</v>
      </c>
      <c r="EK118">
        <f t="shared" si="184"/>
        <v>0</v>
      </c>
      <c r="EL118">
        <f t="shared" si="184"/>
        <v>0</v>
      </c>
      <c r="EM118">
        <f t="shared" si="184"/>
        <v>0</v>
      </c>
      <c r="EN118">
        <f t="shared" si="185"/>
        <v>0</v>
      </c>
      <c r="EO118">
        <f t="shared" si="185"/>
        <v>0</v>
      </c>
      <c r="EP118">
        <f t="shared" si="185"/>
        <v>0</v>
      </c>
      <c r="EQ118">
        <f t="shared" si="185"/>
        <v>0</v>
      </c>
      <c r="ER118">
        <f t="shared" si="185"/>
        <v>0</v>
      </c>
      <c r="ES118">
        <f t="shared" si="185"/>
        <v>0</v>
      </c>
      <c r="ET118">
        <f t="shared" si="185"/>
        <v>0</v>
      </c>
      <c r="EU118">
        <f t="shared" si="185"/>
        <v>0</v>
      </c>
      <c r="EV118">
        <f t="shared" si="185"/>
        <v>0</v>
      </c>
      <c r="EW118">
        <f t="shared" si="185"/>
        <v>0</v>
      </c>
      <c r="EX118">
        <f t="shared" si="185"/>
        <v>0</v>
      </c>
      <c r="EZ118">
        <f t="shared" si="110"/>
        <v>0.87773629290472077</v>
      </c>
      <c r="FB118">
        <f t="shared" si="108"/>
        <v>1.1336489307979203E-2</v>
      </c>
      <c r="FC118">
        <f t="shared" si="109"/>
        <v>0.24856665872398151</v>
      </c>
    </row>
    <row r="119" spans="1:159" x14ac:dyDescent="0.25">
      <c r="A119">
        <v>860</v>
      </c>
      <c r="B119" s="19">
        <f>'Input spectra'!Y118</f>
        <v>4.5676493007255098E-2</v>
      </c>
      <c r="C119">
        <f>'Input spectra'!D118</f>
        <v>0</v>
      </c>
      <c r="D119">
        <f t="shared" si="171"/>
        <v>2.0653927966864227E-2</v>
      </c>
      <c r="E119">
        <f t="shared" si="171"/>
        <v>2.0410075246033683E-2</v>
      </c>
      <c r="F119">
        <f t="shared" si="171"/>
        <v>2.0168016164200508E-2</v>
      </c>
      <c r="G119">
        <f t="shared" si="171"/>
        <v>1.9927739437726591E-2</v>
      </c>
      <c r="H119">
        <f t="shared" si="171"/>
        <v>1.9689233848567193E-2</v>
      </c>
      <c r="I119">
        <f t="shared" si="171"/>
        <v>1.9452488243907447E-2</v>
      </c>
      <c r="J119">
        <f t="shared" si="171"/>
        <v>1.921749153580082E-2</v>
      </c>
      <c r="K119">
        <f t="shared" si="171"/>
        <v>1.8984232700809445E-2</v>
      </c>
      <c r="L119">
        <f t="shared" si="171"/>
        <v>1.8752700779646501E-2</v>
      </c>
      <c r="M119">
        <f t="shared" si="171"/>
        <v>1.8522884876820408E-2</v>
      </c>
      <c r="N119">
        <f t="shared" si="172"/>
        <v>1.8294774160280993E-2</v>
      </c>
      <c r="O119">
        <f t="shared" si="172"/>
        <v>1.8068357861067523E-2</v>
      </c>
      <c r="P119">
        <f t="shared" si="172"/>
        <v>1.7843625272958651E-2</v>
      </c>
      <c r="Q119">
        <f t="shared" si="172"/>
        <v>1.7620565752124243E-2</v>
      </c>
      <c r="R119">
        <f t="shared" si="172"/>
        <v>1.7399168716779038E-2</v>
      </c>
      <c r="S119">
        <f t="shared" si="172"/>
        <v>1.7179423646838228E-2</v>
      </c>
      <c r="T119">
        <f t="shared" si="172"/>
        <v>1.6961320083574847E-2</v>
      </c>
      <c r="U119">
        <f t="shared" si="172"/>
        <v>1.6744847629279001E-2</v>
      </c>
      <c r="V119">
        <f t="shared" si="172"/>
        <v>1.6529995946918955E-2</v>
      </c>
      <c r="W119">
        <f t="shared" si="172"/>
        <v>1.6316754759804021E-2</v>
      </c>
      <c r="X119">
        <f t="shared" si="173"/>
        <v>1.6105113851249263E-2</v>
      </c>
      <c r="Y119">
        <f t="shared" si="173"/>
        <v>1.5895063064242015E-2</v>
      </c>
      <c r="Z119">
        <f t="shared" si="173"/>
        <v>1.5686592301110181E-2</v>
      </c>
      <c r="AA119">
        <f t="shared" si="173"/>
        <v>1.5479691523192304E-2</v>
      </c>
      <c r="AB119">
        <f t="shared" si="173"/>
        <v>1.5274350750509463E-2</v>
      </c>
      <c r="AC119">
        <f t="shared" si="173"/>
        <v>1.5070560061438872E-2</v>
      </c>
      <c r="AD119">
        <f t="shared" si="173"/>
        <v>1.4868309592389266E-2</v>
      </c>
      <c r="AE119">
        <f t="shared" si="173"/>
        <v>1.4667589537478041E-2</v>
      </c>
      <c r="AF119">
        <f t="shared" si="173"/>
        <v>1.4468390148210124E-2</v>
      </c>
      <c r="AG119">
        <f t="shared" si="173"/>
        <v>1.4270701733158543E-2</v>
      </c>
      <c r="AH119">
        <f t="shared" si="174"/>
        <v>1.4074514657646768E-2</v>
      </c>
      <c r="AI119">
        <f t="shared" si="174"/>
        <v>1.3879819343432733E-2</v>
      </c>
      <c r="AJ119">
        <f t="shared" si="174"/>
        <v>1.3686606268394554E-2</v>
      </c>
      <c r="AK119">
        <f t="shared" si="174"/>
        <v>1.3494865966217941E-2</v>
      </c>
      <c r="AL119">
        <f t="shared" si="174"/>
        <v>1.3304589026085323E-2</v>
      </c>
      <c r="AM119">
        <f t="shared" si="174"/>
        <v>1.311576609236661E-2</v>
      </c>
      <c r="AN119">
        <f t="shared" si="174"/>
        <v>1.2928387864311636E-2</v>
      </c>
      <c r="AO119">
        <f t="shared" si="174"/>
        <v>1.2742445095744261E-2</v>
      </c>
      <c r="AP119">
        <f t="shared" si="174"/>
        <v>1.2557928594758126E-2</v>
      </c>
      <c r="AQ119">
        <f t="shared" si="174"/>
        <v>1.2374829223414026E-2</v>
      </c>
      <c r="AR119">
        <f t="shared" si="175"/>
        <v>1.2193137897438944E-2</v>
      </c>
      <c r="AS119">
        <f t="shared" si="175"/>
        <v>1.201284558592669E-2</v>
      </c>
      <c r="AT119">
        <f t="shared" si="175"/>
        <v>1.1833943311040139E-2</v>
      </c>
      <c r="AU119">
        <f t="shared" si="175"/>
        <v>1.1656422147715123E-2</v>
      </c>
      <c r="AV119">
        <f t="shared" si="175"/>
        <v>1.1480273223365858E-2</v>
      </c>
      <c r="AW119">
        <f t="shared" si="175"/>
        <v>1.1305487717592015E-2</v>
      </c>
      <c r="AX119">
        <f t="shared" si="175"/>
        <v>1.004887020163322E-2</v>
      </c>
      <c r="AY119">
        <f t="shared" si="175"/>
        <v>8.5856930411293102E-3</v>
      </c>
      <c r="AZ119">
        <f t="shared" si="175"/>
        <v>7.7280252656139539E-3</v>
      </c>
      <c r="BA119">
        <f t="shared" si="175"/>
        <v>7.0783738502651341E-3</v>
      </c>
      <c r="BB119">
        <f t="shared" si="176"/>
        <v>6.5475600948054482E-3</v>
      </c>
      <c r="BC119">
        <f t="shared" si="176"/>
        <v>6.0969266333386739E-3</v>
      </c>
      <c r="BD119">
        <f t="shared" si="176"/>
        <v>5.7052909979863542E-3</v>
      </c>
      <c r="BE119">
        <f t="shared" si="176"/>
        <v>5.3594478014517485E-3</v>
      </c>
      <c r="BF119">
        <f t="shared" si="176"/>
        <v>5.0504557375381735E-3</v>
      </c>
      <c r="BG119">
        <f t="shared" si="176"/>
        <v>4.7719023267907938E-3</v>
      </c>
      <c r="BH119">
        <f t="shared" si="176"/>
        <v>4.5189900721187698E-3</v>
      </c>
      <c r="BI119">
        <f t="shared" si="176"/>
        <v>4.2880117848044354E-3</v>
      </c>
      <c r="BJ119">
        <f t="shared" si="176"/>
        <v>4.0760289019749979E-3</v>
      </c>
      <c r="BK119">
        <f t="shared" si="176"/>
        <v>3.8806637869905252E-3</v>
      </c>
      <c r="BL119">
        <f t="shared" si="177"/>
        <v>3.6999598921229324E-3</v>
      </c>
      <c r="BM119">
        <f t="shared" si="177"/>
        <v>3.532284299007012E-3</v>
      </c>
      <c r="BN119">
        <f t="shared" si="177"/>
        <v>3.3762577937453751E-3</v>
      </c>
      <c r="BO119">
        <f t="shared" si="177"/>
        <v>3.2307034426485148E-3</v>
      </c>
      <c r="BP119">
        <f t="shared" si="177"/>
        <v>3.0946079609282455E-3</v>
      </c>
      <c r="BQ119">
        <f t="shared" si="177"/>
        <v>2.9670921504672894E-3</v>
      </c>
      <c r="BR119">
        <f t="shared" si="177"/>
        <v>2.8473879082095482E-3</v>
      </c>
      <c r="BS119">
        <f t="shared" si="177"/>
        <v>2.7348200872303378E-3</v>
      </c>
      <c r="BT119">
        <f t="shared" si="177"/>
        <v>2.6287920032813262E-3</v>
      </c>
      <c r="BU119">
        <f t="shared" si="177"/>
        <v>2.5287737219107922E-3</v>
      </c>
      <c r="BV119">
        <f t="shared" si="178"/>
        <v>2.4342924956456814E-3</v>
      </c>
      <c r="BW119">
        <f t="shared" si="178"/>
        <v>2.3449248843326739E-3</v>
      </c>
      <c r="BX119">
        <f t="shared" si="178"/>
        <v>2.2602902079485198E-3</v>
      </c>
      <c r="BY119">
        <f t="shared" si="178"/>
        <v>2.1800450650524827E-3</v>
      </c>
      <c r="BZ119">
        <f t="shared" si="178"/>
        <v>2.1038787114516012E-3</v>
      </c>
      <c r="CA119">
        <f t="shared" si="178"/>
        <v>2.0315091391987336E-3</v>
      </c>
      <c r="CB119">
        <f t="shared" si="178"/>
        <v>1.9626797302484552E-3</v>
      </c>
      <c r="CC119">
        <f t="shared" si="178"/>
        <v>1.8971563850717593E-3</v>
      </c>
      <c r="CD119">
        <f t="shared" si="178"/>
        <v>1.8347250464627303E-3</v>
      </c>
      <c r="CE119">
        <f t="shared" si="178"/>
        <v>1.7751895542128854E-3</v>
      </c>
      <c r="CF119">
        <f t="shared" si="179"/>
        <v>1.7183697784004942E-3</v>
      </c>
      <c r="CG119">
        <f t="shared" si="179"/>
        <v>1.6640999885577463E-3</v>
      </c>
      <c r="CH119">
        <f t="shared" si="179"/>
        <v>1.6122274235379674E-3</v>
      </c>
      <c r="CI119">
        <f t="shared" si="179"/>
        <v>1.5626110329542186E-3</v>
      </c>
      <c r="CJ119">
        <f t="shared" si="179"/>
        <v>1.5151203659345006E-3</v>
      </c>
      <c r="CK119">
        <f t="shared" si="179"/>
        <v>1.4696345868909476E-3</v>
      </c>
      <c r="CL119">
        <f t="shared" si="179"/>
        <v>1.4260416012245776E-3</v>
      </c>
      <c r="CM119">
        <f t="shared" si="179"/>
        <v>1.384237276532459E-3</v>
      </c>
      <c r="CN119">
        <f t="shared" si="179"/>
        <v>1.3441247470661324E-3</v>
      </c>
      <c r="CO119">
        <f t="shared" si="179"/>
        <v>1.3056137909991062E-3</v>
      </c>
      <c r="CP119">
        <f t="shared" si="180"/>
        <v>1.2686202715681831E-3</v>
      </c>
      <c r="CQ119">
        <f t="shared" si="180"/>
        <v>1.2330656344144537E-3</v>
      </c>
      <c r="CR119">
        <f t="shared" si="180"/>
        <v>7.9378953474903145E-4</v>
      </c>
      <c r="CS119">
        <f t="shared" si="180"/>
        <v>5.1551144562493958E-4</v>
      </c>
      <c r="CT119">
        <f t="shared" si="180"/>
        <v>3.5696496051827254E-4</v>
      </c>
      <c r="CU119">
        <f t="shared" si="180"/>
        <v>2.482934739283484E-4</v>
      </c>
      <c r="CV119">
        <f t="shared" si="180"/>
        <v>1.6951434202648006E-4</v>
      </c>
      <c r="CW119">
        <f t="shared" si="180"/>
        <v>1.1141576456589598E-4</v>
      </c>
      <c r="CX119">
        <f t="shared" si="180"/>
        <v>6.8797826324561089E-5</v>
      </c>
      <c r="CY119">
        <f t="shared" si="180"/>
        <v>3.8359126814951745E-5</v>
      </c>
      <c r="CZ119">
        <f t="shared" si="181"/>
        <v>1.7834237855372279E-5</v>
      </c>
      <c r="DA119">
        <f t="shared" si="181"/>
        <v>5.5800705212629913E-6</v>
      </c>
      <c r="DB119">
        <f t="shared" si="181"/>
        <v>3.5440674699044733E-7</v>
      </c>
      <c r="DC119">
        <f t="shared" si="181"/>
        <v>0</v>
      </c>
      <c r="DD119">
        <f t="shared" si="181"/>
        <v>0</v>
      </c>
      <c r="DE119">
        <f t="shared" si="181"/>
        <v>0</v>
      </c>
      <c r="DF119">
        <f t="shared" si="181"/>
        <v>0</v>
      </c>
      <c r="DG119">
        <f t="shared" si="181"/>
        <v>0</v>
      </c>
      <c r="DH119">
        <f t="shared" si="181"/>
        <v>0</v>
      </c>
      <c r="DI119">
        <f t="shared" si="181"/>
        <v>0</v>
      </c>
      <c r="DJ119">
        <f t="shared" si="182"/>
        <v>0</v>
      </c>
      <c r="DK119">
        <f t="shared" si="182"/>
        <v>0</v>
      </c>
      <c r="DL119">
        <f t="shared" si="182"/>
        <v>0</v>
      </c>
      <c r="DM119">
        <f t="shared" si="182"/>
        <v>0</v>
      </c>
      <c r="DN119">
        <f t="shared" si="182"/>
        <v>0</v>
      </c>
      <c r="DO119">
        <f t="shared" si="182"/>
        <v>0</v>
      </c>
      <c r="DP119">
        <f t="shared" si="182"/>
        <v>0</v>
      </c>
      <c r="DQ119">
        <f t="shared" si="182"/>
        <v>0</v>
      </c>
      <c r="DR119">
        <f t="shared" si="182"/>
        <v>0</v>
      </c>
      <c r="DS119">
        <f t="shared" si="182"/>
        <v>0</v>
      </c>
      <c r="DT119">
        <f t="shared" si="183"/>
        <v>0</v>
      </c>
      <c r="DU119">
        <f t="shared" si="183"/>
        <v>0</v>
      </c>
      <c r="DV119">
        <f t="shared" si="183"/>
        <v>0</v>
      </c>
      <c r="DW119">
        <f t="shared" si="183"/>
        <v>0</v>
      </c>
      <c r="DX119">
        <f t="shared" si="183"/>
        <v>0</v>
      </c>
      <c r="DY119">
        <f t="shared" si="183"/>
        <v>0</v>
      </c>
      <c r="DZ119">
        <f t="shared" si="183"/>
        <v>0</v>
      </c>
      <c r="EA119">
        <f t="shared" si="183"/>
        <v>0</v>
      </c>
      <c r="EB119">
        <f t="shared" si="183"/>
        <v>0</v>
      </c>
      <c r="EC119">
        <f t="shared" si="183"/>
        <v>0</v>
      </c>
      <c r="ED119">
        <f t="shared" si="184"/>
        <v>0</v>
      </c>
      <c r="EE119">
        <f t="shared" si="184"/>
        <v>0</v>
      </c>
      <c r="EF119">
        <f t="shared" si="184"/>
        <v>0</v>
      </c>
      <c r="EG119">
        <f t="shared" si="184"/>
        <v>0</v>
      </c>
      <c r="EH119">
        <f t="shared" si="184"/>
        <v>0</v>
      </c>
      <c r="EI119">
        <f t="shared" si="184"/>
        <v>0</v>
      </c>
      <c r="EJ119">
        <f t="shared" si="184"/>
        <v>0</v>
      </c>
      <c r="EK119">
        <f t="shared" si="184"/>
        <v>0</v>
      </c>
      <c r="EL119">
        <f t="shared" si="184"/>
        <v>0</v>
      </c>
      <c r="EM119">
        <f t="shared" si="184"/>
        <v>0</v>
      </c>
      <c r="EN119">
        <f t="shared" si="185"/>
        <v>0</v>
      </c>
      <c r="EO119">
        <f t="shared" si="185"/>
        <v>0</v>
      </c>
      <c r="EP119">
        <f t="shared" si="185"/>
        <v>0</v>
      </c>
      <c r="EQ119">
        <f t="shared" si="185"/>
        <v>0</v>
      </c>
      <c r="ER119">
        <f t="shared" si="185"/>
        <v>0</v>
      </c>
      <c r="ES119">
        <f t="shared" si="185"/>
        <v>0</v>
      </c>
      <c r="ET119">
        <f t="shared" si="185"/>
        <v>0</v>
      </c>
      <c r="EU119">
        <f t="shared" si="185"/>
        <v>0</v>
      </c>
      <c r="EV119">
        <f t="shared" si="185"/>
        <v>0</v>
      </c>
      <c r="EW119">
        <f t="shared" si="185"/>
        <v>0</v>
      </c>
      <c r="EX119">
        <f t="shared" si="185"/>
        <v>0</v>
      </c>
      <c r="EZ119">
        <f t="shared" si="110"/>
        <v>0.87819764187180649</v>
      </c>
      <c r="FB119">
        <f t="shared" si="108"/>
        <v>1.1289713908883614E-2</v>
      </c>
      <c r="FC119">
        <f t="shared" si="109"/>
        <v>0.24857264061353532</v>
      </c>
    </row>
    <row r="120" spans="1:159" x14ac:dyDescent="0.25">
      <c r="A120">
        <v>865</v>
      </c>
      <c r="B120" s="19">
        <f>'Input spectra'!Y119</f>
        <v>4.5563295074042297E-2</v>
      </c>
      <c r="C120">
        <f>'Input spectra'!D119</f>
        <v>0</v>
      </c>
      <c r="D120">
        <f t="shared" si="171"/>
        <v>2.0653927966864227E-2</v>
      </c>
      <c r="E120">
        <f t="shared" si="171"/>
        <v>2.0410306285174797E-2</v>
      </c>
      <c r="F120">
        <f t="shared" si="171"/>
        <v>2.0168472764918472E-2</v>
      </c>
      <c r="G120">
        <f t="shared" si="171"/>
        <v>1.9928416182892834E-2</v>
      </c>
      <c r="H120">
        <f t="shared" si="171"/>
        <v>1.9690125380982245E-2</v>
      </c>
      <c r="I120">
        <f t="shared" si="171"/>
        <v>1.9453589265798033E-2</v>
      </c>
      <c r="J120">
        <f t="shared" si="171"/>
        <v>1.9218796808320594E-2</v>
      </c>
      <c r="K120">
        <f t="shared" si="171"/>
        <v>1.8985737043543383E-2</v>
      </c>
      <c r="L120">
        <f t="shared" si="171"/>
        <v>1.875439907011886E-2</v>
      </c>
      <c r="M120">
        <f t="shared" si="171"/>
        <v>1.85247720500063E-2</v>
      </c>
      <c r="N120">
        <f t="shared" si="172"/>
        <v>1.8296845208121491E-2</v>
      </c>
      <c r="O120">
        <f t="shared" si="172"/>
        <v>1.8070607831988311E-2</v>
      </c>
      <c r="P120">
        <f t="shared" si="172"/>
        <v>1.78460492713922E-2</v>
      </c>
      <c r="Q120">
        <f t="shared" si="172"/>
        <v>1.7623158938035434E-2</v>
      </c>
      <c r="R120">
        <f t="shared" si="172"/>
        <v>1.7401926305194288E-2</v>
      </c>
      <c r="S120">
        <f t="shared" si="172"/>
        <v>1.7182340907378031E-2</v>
      </c>
      <c r="T120">
        <f t="shared" si="172"/>
        <v>1.6964392339989746E-2</v>
      </c>
      <c r="U120">
        <f t="shared" si="172"/>
        <v>1.6748070258988942E-2</v>
      </c>
      <c r="V120">
        <f t="shared" si="172"/>
        <v>1.6533364380556029E-2</v>
      </c>
      <c r="W120">
        <f t="shared" si="172"/>
        <v>1.6320264480758535E-2</v>
      </c>
      <c r="X120">
        <f t="shared" si="173"/>
        <v>1.6108760395219163E-2</v>
      </c>
      <c r="Y120">
        <f t="shared" si="173"/>
        <v>1.5898842018785591E-2</v>
      </c>
      <c r="Z120">
        <f t="shared" si="173"/>
        <v>1.5690499305202055E-2</v>
      </c>
      <c r="AA120">
        <f t="shared" si="173"/>
        <v>1.5483722266782709E-2</v>
      </c>
      <c r="AB120">
        <f t="shared" si="173"/>
        <v>1.5278500974086713E-2</v>
      </c>
      <c r="AC120">
        <f t="shared" si="173"/>
        <v>1.5074825555595094E-2</v>
      </c>
      <c r="AD120">
        <f t="shared" si="173"/>
        <v>1.4872686197389295E-2</v>
      </c>
      <c r="AE120">
        <f t="shared" si="173"/>
        <v>1.4672073142831513E-2</v>
      </c>
      <c r="AF120">
        <f t="shared" si="173"/>
        <v>1.4472976692246699E-2</v>
      </c>
      <c r="AG120">
        <f t="shared" si="173"/>
        <v>1.4275387202606281E-2</v>
      </c>
      <c r="AH120">
        <f t="shared" si="174"/>
        <v>1.4079295087213605E-2</v>
      </c>
      <c r="AI120">
        <f t="shared" si="174"/>
        <v>1.3884690815391044E-2</v>
      </c>
      <c r="AJ120">
        <f t="shared" si="174"/>
        <v>1.3691564912168792E-2</v>
      </c>
      <c r="AK120">
        <f t="shared" si="174"/>
        <v>1.3499907957975323E-2</v>
      </c>
      <c r="AL120">
        <f t="shared" si="174"/>
        <v>1.3309710588329542E-2</v>
      </c>
      <c r="AM120">
        <f t="shared" si="174"/>
        <v>1.3120963493534553E-2</v>
      </c>
      <c r="AN120">
        <f t="shared" si="174"/>
        <v>1.2933657418373091E-2</v>
      </c>
      <c r="AO120">
        <f t="shared" si="174"/>
        <v>1.27477831618046E-2</v>
      </c>
      <c r="AP120">
        <f t="shared" si="174"/>
        <v>1.2563331576663919E-2</v>
      </c>
      <c r="AQ120">
        <f t="shared" si="174"/>
        <v>1.2380293569361591E-2</v>
      </c>
      <c r="AR120">
        <f t="shared" si="175"/>
        <v>1.2198660099585812E-2</v>
      </c>
      <c r="AS120">
        <f t="shared" si="175"/>
        <v>1.2018422180005945E-2</v>
      </c>
      <c r="AT120">
        <f t="shared" si="175"/>
        <v>1.1839570875977631E-2</v>
      </c>
      <c r="AU120">
        <f t="shared" si="175"/>
        <v>1.1662097305249539E-2</v>
      </c>
      <c r="AV120">
        <f t="shared" si="175"/>
        <v>1.1485992637671609E-2</v>
      </c>
      <c r="AW120">
        <f t="shared" si="175"/>
        <v>1.1311248094904943E-2</v>
      </c>
      <c r="AX120">
        <f t="shared" si="175"/>
        <v>1.0054104116346678E-2</v>
      </c>
      <c r="AY120">
        <f t="shared" si="175"/>
        <v>8.590262105186805E-3</v>
      </c>
      <c r="AZ120">
        <f t="shared" si="175"/>
        <v>7.7322254297322156E-3</v>
      </c>
      <c r="BA120">
        <f t="shared" si="175"/>
        <v>7.0823011000507681E-3</v>
      </c>
      <c r="BB120">
        <f t="shared" si="176"/>
        <v>6.5512669950917113E-3</v>
      </c>
      <c r="BC120">
        <f t="shared" si="176"/>
        <v>6.1004474629636155E-3</v>
      </c>
      <c r="BD120">
        <f t="shared" si="176"/>
        <v>5.7086502877540905E-3</v>
      </c>
      <c r="BE120">
        <f t="shared" si="176"/>
        <v>5.3626641617771451E-3</v>
      </c>
      <c r="BF120">
        <f t="shared" si="176"/>
        <v>5.0535438674976941E-3</v>
      </c>
      <c r="BG120">
        <f t="shared" si="176"/>
        <v>4.7748741839619187E-3</v>
      </c>
      <c r="BH120">
        <f t="shared" si="176"/>
        <v>4.5218556061495845E-3</v>
      </c>
      <c r="BI120">
        <f t="shared" si="176"/>
        <v>4.2907794237961082E-3</v>
      </c>
      <c r="BJ120">
        <f t="shared" si="176"/>
        <v>4.0787058893392352E-3</v>
      </c>
      <c r="BK120">
        <f t="shared" si="176"/>
        <v>3.8832564230723097E-3</v>
      </c>
      <c r="BL120">
        <f t="shared" si="177"/>
        <v>3.7024737125806902E-3</v>
      </c>
      <c r="BM120">
        <f t="shared" si="177"/>
        <v>3.5347242097194809E-3</v>
      </c>
      <c r="BN120">
        <f t="shared" si="177"/>
        <v>3.3786281749533876E-3</v>
      </c>
      <c r="BO120">
        <f t="shared" si="177"/>
        <v>3.2330082307781274E-3</v>
      </c>
      <c r="BP120">
        <f t="shared" si="177"/>
        <v>3.0968507138719441E-3</v>
      </c>
      <c r="BQ120">
        <f t="shared" si="177"/>
        <v>2.9692761003733124E-3</v>
      </c>
      <c r="BR120">
        <f t="shared" si="177"/>
        <v>2.8495160046811108E-3</v>
      </c>
      <c r="BS120">
        <f t="shared" si="177"/>
        <v>2.7368950330540738E-3</v>
      </c>
      <c r="BT120">
        <f t="shared" si="177"/>
        <v>2.6308162842594148E-3</v>
      </c>
      <c r="BU120">
        <f t="shared" si="177"/>
        <v>2.5307496319844649E-3</v>
      </c>
      <c r="BV120">
        <f t="shared" si="178"/>
        <v>2.4362221582184661E-3</v>
      </c>
      <c r="BW120">
        <f t="shared" si="178"/>
        <v>2.3468102704968016E-3</v>
      </c>
      <c r="BX120">
        <f t="shared" si="178"/>
        <v>2.2621331521654243E-3</v>
      </c>
      <c r="BY120">
        <f t="shared" si="178"/>
        <v>2.1818472787234044E-3</v>
      </c>
      <c r="BZ120">
        <f t="shared" si="178"/>
        <v>2.1056417947266375E-3</v>
      </c>
      <c r="CA120">
        <f t="shared" si="178"/>
        <v>2.0332345913050931E-3</v>
      </c>
      <c r="CB120">
        <f t="shared" si="178"/>
        <v>1.9643689585660284E-3</v>
      </c>
      <c r="CC120">
        <f t="shared" si="178"/>
        <v>1.8988107131427598E-3</v>
      </c>
      <c r="CD120">
        <f t="shared" si="178"/>
        <v>1.836345721089345E-3</v>
      </c>
      <c r="CE120">
        <f t="shared" si="178"/>
        <v>1.7767777517706574E-3</v>
      </c>
      <c r="CF120">
        <f t="shared" si="179"/>
        <v>1.7199266104740748E-3</v>
      </c>
      <c r="CG120">
        <f t="shared" si="179"/>
        <v>1.6656265069885114E-3</v>
      </c>
      <c r="CH120">
        <f t="shared" si="179"/>
        <v>1.6137246249590563E-3</v>
      </c>
      <c r="CI120">
        <f t="shared" si="179"/>
        <v>1.5640798628770629E-3</v>
      </c>
      <c r="CJ120">
        <f t="shared" si="179"/>
        <v>1.5165617224414639E-3</v>
      </c>
      <c r="CK120">
        <f t="shared" si="179"/>
        <v>1.4710493239808082E-3</v>
      </c>
      <c r="CL120">
        <f t="shared" si="179"/>
        <v>1.4274305318510473E-3</v>
      </c>
      <c r="CM120">
        <f t="shared" si="179"/>
        <v>1.3856011753704107E-3</v>
      </c>
      <c r="CN120">
        <f t="shared" si="179"/>
        <v>1.3454643530355804E-3</v>
      </c>
      <c r="CO120">
        <f t="shared" si="179"/>
        <v>1.3069298095730534E-3</v>
      </c>
      <c r="CP120">
        <f t="shared" si="180"/>
        <v>1.2699133768871219E-3</v>
      </c>
      <c r="CQ120">
        <f t="shared" si="180"/>
        <v>1.2343364712274533E-3</v>
      </c>
      <c r="CR120">
        <f t="shared" si="180"/>
        <v>7.9461663443336635E-4</v>
      </c>
      <c r="CS120">
        <f t="shared" si="180"/>
        <v>5.1605443130716528E-4</v>
      </c>
      <c r="CT120">
        <f t="shared" si="180"/>
        <v>3.5734499501242071E-4</v>
      </c>
      <c r="CU120">
        <f t="shared" si="180"/>
        <v>2.4856062747519186E-4</v>
      </c>
      <c r="CV120">
        <f t="shared" si="180"/>
        <v>1.6969865341635669E-4</v>
      </c>
      <c r="CW120">
        <f t="shared" si="180"/>
        <v>1.1153816848705078E-4</v>
      </c>
      <c r="CX120">
        <f t="shared" si="180"/>
        <v>6.8874188835859159E-5</v>
      </c>
      <c r="CY120">
        <f t="shared" si="180"/>
        <v>3.8402138432505519E-5</v>
      </c>
      <c r="CZ120">
        <f t="shared" si="181"/>
        <v>1.7854437274534397E-5</v>
      </c>
      <c r="DA120">
        <f t="shared" si="181"/>
        <v>5.5864538593469983E-6</v>
      </c>
      <c r="DB120">
        <f t="shared" si="181"/>
        <v>3.5481618805417457E-7</v>
      </c>
      <c r="DC120">
        <f t="shared" si="181"/>
        <v>0</v>
      </c>
      <c r="DD120">
        <f t="shared" si="181"/>
        <v>0</v>
      </c>
      <c r="DE120">
        <f t="shared" si="181"/>
        <v>0</v>
      </c>
      <c r="DF120">
        <f t="shared" si="181"/>
        <v>0</v>
      </c>
      <c r="DG120">
        <f t="shared" si="181"/>
        <v>0</v>
      </c>
      <c r="DH120">
        <f t="shared" si="181"/>
        <v>0</v>
      </c>
      <c r="DI120">
        <f t="shared" si="181"/>
        <v>0</v>
      </c>
      <c r="DJ120">
        <f t="shared" si="182"/>
        <v>0</v>
      </c>
      <c r="DK120">
        <f t="shared" si="182"/>
        <v>0</v>
      </c>
      <c r="DL120">
        <f t="shared" si="182"/>
        <v>0</v>
      </c>
      <c r="DM120">
        <f t="shared" si="182"/>
        <v>0</v>
      </c>
      <c r="DN120">
        <f t="shared" si="182"/>
        <v>0</v>
      </c>
      <c r="DO120">
        <f t="shared" si="182"/>
        <v>0</v>
      </c>
      <c r="DP120">
        <f t="shared" si="182"/>
        <v>0</v>
      </c>
      <c r="DQ120">
        <f t="shared" si="182"/>
        <v>0</v>
      </c>
      <c r="DR120">
        <f t="shared" si="182"/>
        <v>0</v>
      </c>
      <c r="DS120">
        <f t="shared" si="182"/>
        <v>0</v>
      </c>
      <c r="DT120">
        <f t="shared" si="183"/>
        <v>0</v>
      </c>
      <c r="DU120">
        <f t="shared" si="183"/>
        <v>0</v>
      </c>
      <c r="DV120">
        <f t="shared" si="183"/>
        <v>0</v>
      </c>
      <c r="DW120">
        <f t="shared" si="183"/>
        <v>0</v>
      </c>
      <c r="DX120">
        <f t="shared" si="183"/>
        <v>0</v>
      </c>
      <c r="DY120">
        <f t="shared" si="183"/>
        <v>0</v>
      </c>
      <c r="DZ120">
        <f t="shared" si="183"/>
        <v>0</v>
      </c>
      <c r="EA120">
        <f t="shared" si="183"/>
        <v>0</v>
      </c>
      <c r="EB120">
        <f t="shared" si="183"/>
        <v>0</v>
      </c>
      <c r="EC120">
        <f t="shared" si="183"/>
        <v>0</v>
      </c>
      <c r="ED120">
        <f t="shared" si="184"/>
        <v>0</v>
      </c>
      <c r="EE120">
        <f t="shared" si="184"/>
        <v>0</v>
      </c>
      <c r="EF120">
        <f t="shared" si="184"/>
        <v>0</v>
      </c>
      <c r="EG120">
        <f t="shared" si="184"/>
        <v>0</v>
      </c>
      <c r="EH120">
        <f t="shared" si="184"/>
        <v>0</v>
      </c>
      <c r="EI120">
        <f t="shared" si="184"/>
        <v>0</v>
      </c>
      <c r="EJ120">
        <f t="shared" si="184"/>
        <v>0</v>
      </c>
      <c r="EK120">
        <f t="shared" si="184"/>
        <v>0</v>
      </c>
      <c r="EL120">
        <f t="shared" si="184"/>
        <v>0</v>
      </c>
      <c r="EM120">
        <f t="shared" si="184"/>
        <v>0</v>
      </c>
      <c r="EN120">
        <f t="shared" si="185"/>
        <v>0</v>
      </c>
      <c r="EO120">
        <f t="shared" si="185"/>
        <v>0</v>
      </c>
      <c r="EP120">
        <f t="shared" si="185"/>
        <v>0</v>
      </c>
      <c r="EQ120">
        <f t="shared" si="185"/>
        <v>0</v>
      </c>
      <c r="ER120">
        <f t="shared" si="185"/>
        <v>0</v>
      </c>
      <c r="ES120">
        <f t="shared" si="185"/>
        <v>0</v>
      </c>
      <c r="ET120">
        <f t="shared" si="185"/>
        <v>0</v>
      </c>
      <c r="EU120">
        <f t="shared" si="185"/>
        <v>0</v>
      </c>
      <c r="EV120">
        <f t="shared" si="185"/>
        <v>0</v>
      </c>
      <c r="EW120">
        <f t="shared" si="185"/>
        <v>0</v>
      </c>
      <c r="EX120">
        <f t="shared" si="185"/>
        <v>0</v>
      </c>
      <c r="EZ120">
        <f t="shared" si="110"/>
        <v>0.87847062371954698</v>
      </c>
      <c r="FB120">
        <f t="shared" si="108"/>
        <v>1.1262052628928376E-2</v>
      </c>
      <c r="FC120">
        <f t="shared" si="109"/>
        <v>0.24857617781889785</v>
      </c>
    </row>
    <row r="121" spans="1:159" x14ac:dyDescent="0.25">
      <c r="A121">
        <v>870</v>
      </c>
      <c r="B121" s="19">
        <f>'Input spectra'!Y120</f>
        <v>4.5567294274202197E-2</v>
      </c>
      <c r="C121">
        <f>'Input spectra'!D120</f>
        <v>0</v>
      </c>
      <c r="D121">
        <f t="shared" si="171"/>
        <v>2.0653927966864227E-2</v>
      </c>
      <c r="E121">
        <f t="shared" si="171"/>
        <v>2.0410298122686413E-2</v>
      </c>
      <c r="F121">
        <f t="shared" si="171"/>
        <v>2.0168456633373022E-2</v>
      </c>
      <c r="G121">
        <f t="shared" si="171"/>
        <v>1.9928392273589623E-2</v>
      </c>
      <c r="H121">
        <f t="shared" si="171"/>
        <v>1.969009388310641E-2</v>
      </c>
      <c r="I121">
        <f t="shared" si="171"/>
        <v>1.9453550366438272E-2</v>
      </c>
      <c r="J121">
        <f t="shared" si="171"/>
        <v>1.9218750692486759E-2</v>
      </c>
      <c r="K121">
        <f t="shared" si="171"/>
        <v>1.8985683894183942E-2</v>
      </c>
      <c r="L121">
        <f t="shared" si="171"/>
        <v>1.8754339068138236E-2</v>
      </c>
      <c r="M121">
        <f t="shared" si="171"/>
        <v>1.852470537428208E-2</v>
      </c>
      <c r="N121">
        <f t="shared" si="172"/>
        <v>1.8296772035521523E-2</v>
      </c>
      <c r="O121">
        <f t="shared" si="172"/>
        <v>1.8070528337387662E-2</v>
      </c>
      <c r="P121">
        <f t="shared" si="172"/>
        <v>1.7845963627689983E-2</v>
      </c>
      <c r="Q121">
        <f t="shared" si="172"/>
        <v>1.7623067316171546E-2</v>
      </c>
      <c r="R121">
        <f t="shared" si="172"/>
        <v>1.7401828874165991E-2</v>
      </c>
      <c r="S121">
        <f t="shared" si="172"/>
        <v>1.7182237834256431E-2</v>
      </c>
      <c r="T121">
        <f t="shared" si="172"/>
        <v>1.6964283789936141E-2</v>
      </c>
      <c r="U121">
        <f t="shared" si="172"/>
        <v>1.6747956395271064E-2</v>
      </c>
      <c r="V121">
        <f t="shared" si="172"/>
        <v>1.6533245364564148E-2</v>
      </c>
      <c r="W121">
        <f t="shared" si="172"/>
        <v>1.6320140472021464E-2</v>
      </c>
      <c r="X121">
        <f t="shared" si="173"/>
        <v>1.610863155142014E-2</v>
      </c>
      <c r="Y121">
        <f t="shared" si="173"/>
        <v>1.5898708495778034E-2</v>
      </c>
      <c r="Z121">
        <f t="shared" si="173"/>
        <v>1.569036125702522E-2</v>
      </c>
      <c r="AA121">
        <f t="shared" si="173"/>
        <v>1.5483579845677215E-2</v>
      </c>
      <c r="AB121">
        <f t="shared" si="173"/>
        <v>1.5278354330509971E-2</v>
      </c>
      <c r="AC121">
        <f t="shared" si="173"/>
        <v>1.50746748382366E-2</v>
      </c>
      <c r="AD121">
        <f t="shared" si="173"/>
        <v>1.4872531553185835E-2</v>
      </c>
      <c r="AE121">
        <f t="shared" si="173"/>
        <v>1.4671914716982244E-2</v>
      </c>
      <c r="AF121">
        <f t="shared" si="173"/>
        <v>1.4472814628228112E-2</v>
      </c>
      <c r="AG121">
        <f t="shared" si="173"/>
        <v>1.4275221642187069E-2</v>
      </c>
      <c r="AH121">
        <f t="shared" si="174"/>
        <v>1.4079126170469412E-2</v>
      </c>
      <c r="AI121">
        <f t="shared" si="174"/>
        <v>1.3884518680719108E-2</v>
      </c>
      <c r="AJ121">
        <f t="shared" si="174"/>
        <v>1.3691389696302476E-2</v>
      </c>
      <c r="AK121">
        <f t="shared" si="174"/>
        <v>1.3499729795998549E-2</v>
      </c>
      <c r="AL121">
        <f t="shared" si="174"/>
        <v>1.33095296136911E-2</v>
      </c>
      <c r="AM121">
        <f t="shared" si="174"/>
        <v>1.3120779838062332E-2</v>
      </c>
      <c r="AN121">
        <f t="shared" si="174"/>
        <v>1.2933471212288175E-2</v>
      </c>
      <c r="AO121">
        <f t="shared" si="174"/>
        <v>1.2747594533735274E-2</v>
      </c>
      <c r="AP121">
        <f t="shared" si="174"/>
        <v>1.2563140653659575E-2</v>
      </c>
      <c r="AQ121">
        <f t="shared" si="174"/>
        <v>1.238010047690653E-2</v>
      </c>
      <c r="AR121">
        <f t="shared" si="175"/>
        <v>1.2198464961612924E-2</v>
      </c>
      <c r="AS121">
        <f t="shared" si="175"/>
        <v>1.2018225118910321E-2</v>
      </c>
      <c r="AT121">
        <f t="shared" si="175"/>
        <v>1.1839372012630045E-2</v>
      </c>
      <c r="AU121">
        <f t="shared" si="175"/>
        <v>1.1661896759009843E-2</v>
      </c>
      <c r="AV121">
        <f t="shared" si="175"/>
        <v>1.1485790526402027E-2</v>
      </c>
      <c r="AW121">
        <f t="shared" si="175"/>
        <v>1.1311044534983267E-2</v>
      </c>
      <c r="AX121">
        <f t="shared" si="175"/>
        <v>1.0053919159523913E-2</v>
      </c>
      <c r="AY121">
        <f t="shared" si="175"/>
        <v>8.5901006420696108E-3</v>
      </c>
      <c r="AZ121">
        <f t="shared" si="175"/>
        <v>7.7320770021144011E-3</v>
      </c>
      <c r="BA121">
        <f t="shared" si="175"/>
        <v>7.0821623160660938E-3</v>
      </c>
      <c r="BB121">
        <f t="shared" si="176"/>
        <v>6.5511359972613608E-3</v>
      </c>
      <c r="BC121">
        <f t="shared" si="176"/>
        <v>6.1003230399890871E-3</v>
      </c>
      <c r="BD121">
        <f t="shared" si="176"/>
        <v>5.7085315728057362E-3</v>
      </c>
      <c r="BE121">
        <f t="shared" si="176"/>
        <v>5.3625504972346742E-3</v>
      </c>
      <c r="BF121">
        <f t="shared" si="176"/>
        <v>5.0534347339555126E-3</v>
      </c>
      <c r="BG121">
        <f t="shared" si="176"/>
        <v>4.7747691588901674E-3</v>
      </c>
      <c r="BH121">
        <f t="shared" si="176"/>
        <v>4.5217543379718521E-3</v>
      </c>
      <c r="BI121">
        <f t="shared" si="176"/>
        <v>4.2906816147020941E-3</v>
      </c>
      <c r="BJ121">
        <f t="shared" si="176"/>
        <v>4.0786112833812293E-3</v>
      </c>
      <c r="BK121">
        <f t="shared" si="176"/>
        <v>3.8831647976270006E-3</v>
      </c>
      <c r="BL121">
        <f t="shared" si="177"/>
        <v>3.7023848720457875E-3</v>
      </c>
      <c r="BM121">
        <f t="shared" si="177"/>
        <v>3.5346379807465575E-3</v>
      </c>
      <c r="BN121">
        <f t="shared" si="177"/>
        <v>3.3785444027678666E-3</v>
      </c>
      <c r="BO121">
        <f t="shared" si="177"/>
        <v>3.2329267762879425E-3</v>
      </c>
      <c r="BP121">
        <f t="shared" si="177"/>
        <v>3.0967714513607369E-3</v>
      </c>
      <c r="BQ121">
        <f t="shared" si="177"/>
        <v>2.9691989156350571E-3</v>
      </c>
      <c r="BR121">
        <f t="shared" si="177"/>
        <v>2.849440793493618E-3</v>
      </c>
      <c r="BS121">
        <f t="shared" si="177"/>
        <v>2.7368216999164854E-3</v>
      </c>
      <c r="BT121">
        <f t="shared" si="177"/>
        <v>2.6307447413380564E-3</v>
      </c>
      <c r="BU121">
        <f t="shared" si="177"/>
        <v>2.5306797982250851E-3</v>
      </c>
      <c r="BV121">
        <f t="shared" si="178"/>
        <v>2.436153958592762E-3</v>
      </c>
      <c r="BW121">
        <f t="shared" si="178"/>
        <v>2.3467436353583715E-3</v>
      </c>
      <c r="BX121">
        <f t="shared" si="178"/>
        <v>2.2620680166956925E-3</v>
      </c>
      <c r="BY121">
        <f t="shared" si="178"/>
        <v>2.181783582452091E-3</v>
      </c>
      <c r="BZ121">
        <f t="shared" si="178"/>
        <v>2.1055794811144831E-3</v>
      </c>
      <c r="CA121">
        <f t="shared" si="178"/>
        <v>2.0331736073789038E-3</v>
      </c>
      <c r="CB121">
        <f t="shared" si="178"/>
        <v>1.9643092545979872E-3</v>
      </c>
      <c r="CC121">
        <f t="shared" si="178"/>
        <v>1.8987522423674057E-3</v>
      </c>
      <c r="CD121">
        <f t="shared" si="178"/>
        <v>1.8362884394527734E-3</v>
      </c>
      <c r="CE121">
        <f t="shared" si="178"/>
        <v>1.7767216177074379E-3</v>
      </c>
      <c r="CF121">
        <f t="shared" si="179"/>
        <v>1.7198715847081107E-3</v>
      </c>
      <c r="CG121">
        <f t="shared" si="179"/>
        <v>1.6655725523546823E-3</v>
      </c>
      <c r="CH121">
        <f t="shared" si="179"/>
        <v>1.6136717062429733E-3</v>
      </c>
      <c r="CI121">
        <f t="shared" si="179"/>
        <v>1.5640279466706715E-3</v>
      </c>
      <c r="CJ121">
        <f t="shared" si="179"/>
        <v>1.5165107770125645E-3</v>
      </c>
      <c r="CK121">
        <f t="shared" si="179"/>
        <v>1.4709993191548457E-3</v>
      </c>
      <c r="CL121">
        <f t="shared" si="179"/>
        <v>1.4273814389037455E-3</v>
      </c>
      <c r="CM121">
        <f t="shared" si="179"/>
        <v>1.3855529669300286E-3</v>
      </c>
      <c r="CN121">
        <f t="shared" si="179"/>
        <v>1.3454170029937283E-3</v>
      </c>
      <c r="CO121">
        <f t="shared" si="179"/>
        <v>1.3068832930031471E-3</v>
      </c>
      <c r="CP121">
        <f t="shared" si="180"/>
        <v>1.2698676699696677E-3</v>
      </c>
      <c r="CQ121">
        <f t="shared" si="180"/>
        <v>1.2342915511814605E-3</v>
      </c>
      <c r="CR121">
        <f t="shared" si="180"/>
        <v>7.9458739892625772E-4</v>
      </c>
      <c r="CS121">
        <f t="shared" si="180"/>
        <v>5.160352382779194E-4</v>
      </c>
      <c r="CT121">
        <f t="shared" si="180"/>
        <v>3.5733156177980135E-4</v>
      </c>
      <c r="CU121">
        <f t="shared" si="180"/>
        <v>2.4855118423941773E-4</v>
      </c>
      <c r="CV121">
        <f t="shared" si="180"/>
        <v>1.6969213841615445E-4</v>
      </c>
      <c r="CW121">
        <f t="shared" si="180"/>
        <v>1.1153384175539903E-4</v>
      </c>
      <c r="CX121">
        <f t="shared" si="180"/>
        <v>6.8871489560418068E-5</v>
      </c>
      <c r="CY121">
        <f t="shared" si="180"/>
        <v>3.8400618042005647E-5</v>
      </c>
      <c r="CZ121">
        <f t="shared" si="181"/>
        <v>1.7853723254128015E-5</v>
      </c>
      <c r="DA121">
        <f t="shared" si="181"/>
        <v>5.5862282162977141E-6</v>
      </c>
      <c r="DB121">
        <f t="shared" si="181"/>
        <v>3.5480171474362192E-7</v>
      </c>
      <c r="DC121">
        <f t="shared" si="181"/>
        <v>0</v>
      </c>
      <c r="DD121">
        <f t="shared" si="181"/>
        <v>0</v>
      </c>
      <c r="DE121">
        <f t="shared" si="181"/>
        <v>0</v>
      </c>
      <c r="DF121">
        <f t="shared" si="181"/>
        <v>0</v>
      </c>
      <c r="DG121">
        <f t="shared" si="181"/>
        <v>0</v>
      </c>
      <c r="DH121">
        <f t="shared" si="181"/>
        <v>0</v>
      </c>
      <c r="DI121">
        <f t="shared" si="181"/>
        <v>0</v>
      </c>
      <c r="DJ121">
        <f t="shared" si="182"/>
        <v>0</v>
      </c>
      <c r="DK121">
        <f t="shared" si="182"/>
        <v>0</v>
      </c>
      <c r="DL121">
        <f t="shared" si="182"/>
        <v>0</v>
      </c>
      <c r="DM121">
        <f t="shared" si="182"/>
        <v>0</v>
      </c>
      <c r="DN121">
        <f t="shared" si="182"/>
        <v>0</v>
      </c>
      <c r="DO121">
        <f t="shared" si="182"/>
        <v>0</v>
      </c>
      <c r="DP121">
        <f t="shared" si="182"/>
        <v>0</v>
      </c>
      <c r="DQ121">
        <f t="shared" si="182"/>
        <v>0</v>
      </c>
      <c r="DR121">
        <f t="shared" si="182"/>
        <v>0</v>
      </c>
      <c r="DS121">
        <f t="shared" si="182"/>
        <v>0</v>
      </c>
      <c r="DT121">
        <f t="shared" si="183"/>
        <v>0</v>
      </c>
      <c r="DU121">
        <f t="shared" si="183"/>
        <v>0</v>
      </c>
      <c r="DV121">
        <f t="shared" si="183"/>
        <v>0</v>
      </c>
      <c r="DW121">
        <f t="shared" si="183"/>
        <v>0</v>
      </c>
      <c r="DX121">
        <f t="shared" si="183"/>
        <v>0</v>
      </c>
      <c r="DY121">
        <f t="shared" si="183"/>
        <v>0</v>
      </c>
      <c r="DZ121">
        <f t="shared" si="183"/>
        <v>0</v>
      </c>
      <c r="EA121">
        <f t="shared" si="183"/>
        <v>0</v>
      </c>
      <c r="EB121">
        <f t="shared" si="183"/>
        <v>0</v>
      </c>
      <c r="EC121">
        <f t="shared" si="183"/>
        <v>0</v>
      </c>
      <c r="ED121">
        <f t="shared" si="184"/>
        <v>0</v>
      </c>
      <c r="EE121">
        <f t="shared" si="184"/>
        <v>0</v>
      </c>
      <c r="EF121">
        <f t="shared" si="184"/>
        <v>0</v>
      </c>
      <c r="EG121">
        <f t="shared" si="184"/>
        <v>0</v>
      </c>
      <c r="EH121">
        <f t="shared" si="184"/>
        <v>0</v>
      </c>
      <c r="EI121">
        <f t="shared" si="184"/>
        <v>0</v>
      </c>
      <c r="EJ121">
        <f t="shared" si="184"/>
        <v>0</v>
      </c>
      <c r="EK121">
        <f t="shared" si="184"/>
        <v>0</v>
      </c>
      <c r="EL121">
        <f t="shared" si="184"/>
        <v>0</v>
      </c>
      <c r="EM121">
        <f t="shared" si="184"/>
        <v>0</v>
      </c>
      <c r="EN121">
        <f t="shared" si="185"/>
        <v>0</v>
      </c>
      <c r="EO121">
        <f t="shared" si="185"/>
        <v>0</v>
      </c>
      <c r="EP121">
        <f t="shared" si="185"/>
        <v>0</v>
      </c>
      <c r="EQ121">
        <f t="shared" si="185"/>
        <v>0</v>
      </c>
      <c r="ER121">
        <f t="shared" si="185"/>
        <v>0</v>
      </c>
      <c r="ES121">
        <f t="shared" si="185"/>
        <v>0</v>
      </c>
      <c r="ET121">
        <f t="shared" si="185"/>
        <v>0</v>
      </c>
      <c r="EU121">
        <f t="shared" si="185"/>
        <v>0</v>
      </c>
      <c r="EV121">
        <f t="shared" si="185"/>
        <v>0</v>
      </c>
      <c r="EW121">
        <f t="shared" si="185"/>
        <v>0</v>
      </c>
      <c r="EX121">
        <f t="shared" si="185"/>
        <v>0</v>
      </c>
      <c r="EZ121">
        <f t="shared" si="110"/>
        <v>0.87846097722118222</v>
      </c>
      <c r="FB121">
        <f t="shared" si="108"/>
        <v>1.1263029908389954E-2</v>
      </c>
      <c r="FC121">
        <f t="shared" si="109"/>
        <v>0.24857605285200143</v>
      </c>
    </row>
    <row r="122" spans="1:159" x14ac:dyDescent="0.25">
      <c r="A122">
        <v>875</v>
      </c>
      <c r="B122" s="19">
        <f>'Input spectra'!Y121</f>
        <v>4.5571293474362201E-2</v>
      </c>
      <c r="C122">
        <f>'Input spectra'!D121</f>
        <v>0</v>
      </c>
      <c r="D122">
        <f t="shared" si="171"/>
        <v>2.0653927966864227E-2</v>
      </c>
      <c r="E122">
        <f t="shared" si="171"/>
        <v>2.0410289960201295E-2</v>
      </c>
      <c r="F122">
        <f t="shared" si="171"/>
        <v>2.0168440501840475E-2</v>
      </c>
      <c r="G122">
        <f t="shared" si="171"/>
        <v>1.9928368364315094E-2</v>
      </c>
      <c r="H122">
        <f t="shared" si="171"/>
        <v>1.9690062385280958E-2</v>
      </c>
      <c r="I122">
        <f t="shared" si="171"/>
        <v>1.9453511467156296E-2</v>
      </c>
      <c r="J122">
        <f t="shared" si="171"/>
        <v>1.9218704576763581E-2</v>
      </c>
      <c r="K122">
        <f t="shared" si="171"/>
        <v>1.8985630744973288E-2</v>
      </c>
      <c r="L122">
        <f t="shared" si="171"/>
        <v>1.8754279066349577E-2</v>
      </c>
      <c r="M122">
        <f t="shared" si="171"/>
        <v>1.8524638698797845E-2</v>
      </c>
      <c r="N122">
        <f t="shared" si="172"/>
        <v>1.8296698863214188E-2</v>
      </c>
      <c r="O122">
        <f t="shared" si="172"/>
        <v>1.8070448843136713E-2</v>
      </c>
      <c r="P122">
        <f t="shared" si="172"/>
        <v>1.7845877984398774E-2</v>
      </c>
      <c r="Q122">
        <f t="shared" si="172"/>
        <v>1.7622975694783997E-2</v>
      </c>
      <c r="R122">
        <f t="shared" si="172"/>
        <v>1.7401731443683198E-2</v>
      </c>
      <c r="S122">
        <f t="shared" si="172"/>
        <v>1.7182134761753145E-2</v>
      </c>
      <c r="T122">
        <f t="shared" si="172"/>
        <v>1.6964175240577115E-2</v>
      </c>
      <c r="U122">
        <f t="shared" si="172"/>
        <v>1.6747842532327299E-2</v>
      </c>
      <c r="V122">
        <f t="shared" si="172"/>
        <v>1.6533126349429002E-2</v>
      </c>
      <c r="W122">
        <f t="shared" si="172"/>
        <v>1.6320016464226667E-2</v>
      </c>
      <c r="X122">
        <f t="shared" si="173"/>
        <v>1.6108502708651655E-2</v>
      </c>
      <c r="Y122">
        <f t="shared" si="173"/>
        <v>1.5898574973891837E-2</v>
      </c>
      <c r="Z122">
        <f t="shared" si="173"/>
        <v>1.5690223210062956E-2</v>
      </c>
      <c r="AA122">
        <f t="shared" si="173"/>
        <v>1.5483437425881727E-2</v>
      </c>
      <c r="AB122">
        <f t="shared" si="173"/>
        <v>1.5278207688340713E-2</v>
      </c>
      <c r="AC122">
        <f t="shared" si="173"/>
        <v>1.5074524122384966E-2</v>
      </c>
      <c r="AD122">
        <f t="shared" si="173"/>
        <v>1.4872376910590344E-2</v>
      </c>
      <c r="AE122">
        <f t="shared" si="173"/>
        <v>1.4671756292843618E-2</v>
      </c>
      <c r="AF122">
        <f t="shared" si="173"/>
        <v>1.4472652566024265E-2</v>
      </c>
      <c r="AG122">
        <f t="shared" si="173"/>
        <v>1.4275056083687959E-2</v>
      </c>
      <c r="AH122">
        <f t="shared" si="174"/>
        <v>1.40789572557518E-2</v>
      </c>
      <c r="AI122">
        <f t="shared" si="174"/>
        <v>1.3884346548181195E-2</v>
      </c>
      <c r="AJ122">
        <f t="shared" si="174"/>
        <v>1.3691214482678456E-2</v>
      </c>
      <c r="AK122">
        <f t="shared" si="174"/>
        <v>1.3499551636373021E-2</v>
      </c>
      <c r="AL122">
        <f t="shared" si="174"/>
        <v>1.3309348641513402E-2</v>
      </c>
      <c r="AM122">
        <f t="shared" si="174"/>
        <v>1.3120596185160751E-2</v>
      </c>
      <c r="AN122">
        <f t="shared" si="174"/>
        <v>1.2933285008884065E-2</v>
      </c>
      <c r="AO122">
        <f t="shared" si="174"/>
        <v>1.2747405908457058E-2</v>
      </c>
      <c r="AP122">
        <f t="shared" si="174"/>
        <v>1.2562949733556657E-2</v>
      </c>
      <c r="AQ122">
        <f t="shared" si="174"/>
        <v>1.2379907387463078E-2</v>
      </c>
      <c r="AR122">
        <f t="shared" si="175"/>
        <v>1.2198269826761591E-2</v>
      </c>
      <c r="AS122">
        <f t="shared" si="175"/>
        <v>1.2018028061045821E-2</v>
      </c>
      <c r="AT122">
        <f t="shared" si="175"/>
        <v>1.1839173152622661E-2</v>
      </c>
      <c r="AU122">
        <f t="shared" si="175"/>
        <v>1.1661696216218816E-2</v>
      </c>
      <c r="AV122">
        <f t="shared" si="175"/>
        <v>1.1485588418688858E-2</v>
      </c>
      <c r="AW122">
        <f t="shared" si="175"/>
        <v>1.1310840978724899E-2</v>
      </c>
      <c r="AX122">
        <f t="shared" si="175"/>
        <v>1.0053734206103638E-2</v>
      </c>
      <c r="AY122">
        <f t="shared" si="175"/>
        <v>8.5899391819872859E-3</v>
      </c>
      <c r="AZ122">
        <f t="shared" si="175"/>
        <v>7.7319285773457952E-3</v>
      </c>
      <c r="BA122">
        <f t="shared" si="175"/>
        <v>7.0820235348010114E-3</v>
      </c>
      <c r="BB122">
        <f t="shared" si="176"/>
        <v>6.5510050020504132E-3</v>
      </c>
      <c r="BC122">
        <f t="shared" si="176"/>
        <v>6.10019861955225E-3</v>
      </c>
      <c r="BD122">
        <f t="shared" si="176"/>
        <v>5.708412860326131E-3</v>
      </c>
      <c r="BE122">
        <f t="shared" si="176"/>
        <v>5.3624368351013821E-3</v>
      </c>
      <c r="BF122">
        <f t="shared" si="176"/>
        <v>5.0533256027701168E-3</v>
      </c>
      <c r="BG122">
        <f t="shared" si="176"/>
        <v>4.7746641361284779E-3</v>
      </c>
      <c r="BH122">
        <f t="shared" si="176"/>
        <v>4.5216530720620452E-3</v>
      </c>
      <c r="BI122">
        <f t="shared" si="176"/>
        <v>4.2905838078376533E-3</v>
      </c>
      <c r="BJ122">
        <f t="shared" si="176"/>
        <v>4.0785166796176147E-3</v>
      </c>
      <c r="BK122">
        <f t="shared" si="176"/>
        <v>3.8830731743435911E-3</v>
      </c>
      <c r="BL122">
        <f t="shared" si="177"/>
        <v>3.7022960336426033E-3</v>
      </c>
      <c r="BM122">
        <f t="shared" si="177"/>
        <v>3.5345517538771724E-3</v>
      </c>
      <c r="BN122">
        <f t="shared" si="177"/>
        <v>3.3784606326594524E-3</v>
      </c>
      <c r="BO122">
        <f t="shared" si="177"/>
        <v>3.2328453238499714E-3</v>
      </c>
      <c r="BP122">
        <f t="shared" si="177"/>
        <v>3.0966921908782167E-3</v>
      </c>
      <c r="BQ122">
        <f t="shared" si="177"/>
        <v>2.969121732903176E-3</v>
      </c>
      <c r="BR122">
        <f t="shared" si="177"/>
        <v>2.8493655842912755E-3</v>
      </c>
      <c r="BS122">
        <f t="shared" si="177"/>
        <v>2.7367483687438039E-3</v>
      </c>
      <c r="BT122">
        <f t="shared" si="177"/>
        <v>2.6306732003622485E-3</v>
      </c>
      <c r="BU122">
        <f t="shared" si="177"/>
        <v>2.5306099663927038E-3</v>
      </c>
      <c r="BV122">
        <f t="shared" si="178"/>
        <v>2.4360857608762363E-3</v>
      </c>
      <c r="BW122">
        <f t="shared" si="178"/>
        <v>2.3466770021119726E-3</v>
      </c>
      <c r="BX122">
        <f t="shared" si="178"/>
        <v>2.2620028831014578E-3</v>
      </c>
      <c r="BY122">
        <f t="shared" si="178"/>
        <v>2.1817198880403083E-3</v>
      </c>
      <c r="BZ122">
        <f t="shared" si="178"/>
        <v>2.105517169346414E-3</v>
      </c>
      <c r="CA122">
        <f t="shared" si="178"/>
        <v>2.0331126252818373E-3</v>
      </c>
      <c r="CB122">
        <f t="shared" si="178"/>
        <v>1.9642495524445553E-3</v>
      </c>
      <c r="CC122">
        <f t="shared" si="178"/>
        <v>1.8986937733925621E-3</v>
      </c>
      <c r="CD122">
        <f t="shared" si="178"/>
        <v>1.8362311596030021E-3</v>
      </c>
      <c r="CE122">
        <f t="shared" si="178"/>
        <v>1.7766654854176709E-3</v>
      </c>
      <c r="CF122">
        <f t="shared" si="179"/>
        <v>1.7198165607025895E-3</v>
      </c>
      <c r="CG122">
        <f t="shared" si="179"/>
        <v>1.6655185994686045E-3</v>
      </c>
      <c r="CH122">
        <f t="shared" si="179"/>
        <v>1.6136187892622474E-3</v>
      </c>
      <c r="CI122">
        <f t="shared" si="179"/>
        <v>1.5639760321875232E-3</v>
      </c>
      <c r="CJ122">
        <f t="shared" si="179"/>
        <v>1.5164598332950592E-3</v>
      </c>
      <c r="CK122">
        <f t="shared" si="179"/>
        <v>1.4709493160286772E-3</v>
      </c>
      <c r="CL122">
        <f t="shared" si="179"/>
        <v>1.4273323476448729E-3</v>
      </c>
      <c r="CM122">
        <f t="shared" si="179"/>
        <v>1.3855047601669342E-3</v>
      </c>
      <c r="CN122">
        <f t="shared" si="179"/>
        <v>1.3453696546182339E-3</v>
      </c>
      <c r="CO122">
        <f t="shared" si="179"/>
        <v>1.3068367780888692E-3</v>
      </c>
      <c r="CP122">
        <f t="shared" si="180"/>
        <v>1.2698219646973027E-3</v>
      </c>
      <c r="CQ122">
        <f t="shared" si="180"/>
        <v>1.2342466327701993E-3</v>
      </c>
      <c r="CR122">
        <f t="shared" si="180"/>
        <v>7.9455816449478011E-4</v>
      </c>
      <c r="CS122">
        <f t="shared" si="180"/>
        <v>5.1601604596249759E-4</v>
      </c>
      <c r="CT122">
        <f t="shared" si="180"/>
        <v>3.5731812905216064E-4</v>
      </c>
      <c r="CU122">
        <f t="shared" si="180"/>
        <v>2.4854174136240773E-4</v>
      </c>
      <c r="CV122">
        <f t="shared" si="180"/>
        <v>1.6968562366607322E-4</v>
      </c>
      <c r="CW122">
        <f t="shared" si="180"/>
        <v>1.1152951519158752E-4</v>
      </c>
      <c r="CX122">
        <f t="shared" si="180"/>
        <v>6.886879039076528E-5</v>
      </c>
      <c r="CY122">
        <f t="shared" si="180"/>
        <v>3.8399097711699967E-5</v>
      </c>
      <c r="CZ122">
        <f t="shared" si="181"/>
        <v>1.7853009262276144E-5</v>
      </c>
      <c r="DA122">
        <f t="shared" si="181"/>
        <v>5.5860025823623969E-6</v>
      </c>
      <c r="DB122">
        <f t="shared" si="181"/>
        <v>3.5478724202344975E-7</v>
      </c>
      <c r="DC122">
        <f t="shared" si="181"/>
        <v>0</v>
      </c>
      <c r="DD122">
        <f t="shared" si="181"/>
        <v>0</v>
      </c>
      <c r="DE122">
        <f t="shared" si="181"/>
        <v>0</v>
      </c>
      <c r="DF122">
        <f t="shared" si="181"/>
        <v>0</v>
      </c>
      <c r="DG122">
        <f t="shared" si="181"/>
        <v>0</v>
      </c>
      <c r="DH122">
        <f t="shared" si="181"/>
        <v>0</v>
      </c>
      <c r="DI122">
        <f t="shared" si="181"/>
        <v>0</v>
      </c>
      <c r="DJ122">
        <f t="shared" si="182"/>
        <v>0</v>
      </c>
      <c r="DK122">
        <f t="shared" si="182"/>
        <v>0</v>
      </c>
      <c r="DL122">
        <f t="shared" si="182"/>
        <v>0</v>
      </c>
      <c r="DM122">
        <f t="shared" si="182"/>
        <v>0</v>
      </c>
      <c r="DN122">
        <f t="shared" si="182"/>
        <v>0</v>
      </c>
      <c r="DO122">
        <f t="shared" si="182"/>
        <v>0</v>
      </c>
      <c r="DP122">
        <f t="shared" si="182"/>
        <v>0</v>
      </c>
      <c r="DQ122">
        <f t="shared" si="182"/>
        <v>0</v>
      </c>
      <c r="DR122">
        <f t="shared" si="182"/>
        <v>0</v>
      </c>
      <c r="DS122">
        <f t="shared" si="182"/>
        <v>0</v>
      </c>
      <c r="DT122">
        <f t="shared" si="183"/>
        <v>0</v>
      </c>
      <c r="DU122">
        <f t="shared" si="183"/>
        <v>0</v>
      </c>
      <c r="DV122">
        <f t="shared" si="183"/>
        <v>0</v>
      </c>
      <c r="DW122">
        <f t="shared" si="183"/>
        <v>0</v>
      </c>
      <c r="DX122">
        <f t="shared" si="183"/>
        <v>0</v>
      </c>
      <c r="DY122">
        <f t="shared" si="183"/>
        <v>0</v>
      </c>
      <c r="DZ122">
        <f t="shared" si="183"/>
        <v>0</v>
      </c>
      <c r="EA122">
        <f t="shared" si="183"/>
        <v>0</v>
      </c>
      <c r="EB122">
        <f t="shared" si="183"/>
        <v>0</v>
      </c>
      <c r="EC122">
        <f t="shared" si="183"/>
        <v>0</v>
      </c>
      <c r="ED122">
        <f t="shared" si="184"/>
        <v>0</v>
      </c>
      <c r="EE122">
        <f t="shared" si="184"/>
        <v>0</v>
      </c>
      <c r="EF122">
        <f t="shared" si="184"/>
        <v>0</v>
      </c>
      <c r="EG122">
        <f t="shared" si="184"/>
        <v>0</v>
      </c>
      <c r="EH122">
        <f t="shared" si="184"/>
        <v>0</v>
      </c>
      <c r="EI122">
        <f t="shared" si="184"/>
        <v>0</v>
      </c>
      <c r="EJ122">
        <f t="shared" si="184"/>
        <v>0</v>
      </c>
      <c r="EK122">
        <f t="shared" si="184"/>
        <v>0</v>
      </c>
      <c r="EL122">
        <f t="shared" si="184"/>
        <v>0</v>
      </c>
      <c r="EM122">
        <f t="shared" si="184"/>
        <v>0</v>
      </c>
      <c r="EN122">
        <f t="shared" si="185"/>
        <v>0</v>
      </c>
      <c r="EO122">
        <f t="shared" si="185"/>
        <v>0</v>
      </c>
      <c r="EP122">
        <f t="shared" si="185"/>
        <v>0</v>
      </c>
      <c r="EQ122">
        <f t="shared" si="185"/>
        <v>0</v>
      </c>
      <c r="ER122">
        <f t="shared" si="185"/>
        <v>0</v>
      </c>
      <c r="ES122">
        <f t="shared" si="185"/>
        <v>0</v>
      </c>
      <c r="ET122">
        <f t="shared" si="185"/>
        <v>0</v>
      </c>
      <c r="EU122">
        <f t="shared" si="185"/>
        <v>0</v>
      </c>
      <c r="EV122">
        <f t="shared" si="185"/>
        <v>0</v>
      </c>
      <c r="EW122">
        <f t="shared" si="185"/>
        <v>0</v>
      </c>
      <c r="EX122">
        <f t="shared" si="185"/>
        <v>0</v>
      </c>
      <c r="EZ122">
        <f t="shared" si="110"/>
        <v>0.87845133088760874</v>
      </c>
      <c r="FB122">
        <f t="shared" si="108"/>
        <v>1.1264007185897373E-2</v>
      </c>
      <c r="FC122">
        <f t="shared" si="109"/>
        <v>0.24857592788510485</v>
      </c>
    </row>
    <row r="123" spans="1:159" x14ac:dyDescent="0.25">
      <c r="A123">
        <v>880</v>
      </c>
      <c r="B123" s="19">
        <f>'Input spectra'!Y122</f>
        <v>4.5575292674522198E-2</v>
      </c>
      <c r="C123">
        <f>'Input spectra'!D122</f>
        <v>0</v>
      </c>
      <c r="D123">
        <f t="shared" ref="D123:M132" si="186">D$2*EXP(- D$1 * ($C123*_c2+$B123))</f>
        <v>2.0653927966864227E-2</v>
      </c>
      <c r="E123">
        <f t="shared" si="186"/>
        <v>2.0410281797719438E-2</v>
      </c>
      <c r="F123">
        <f t="shared" si="186"/>
        <v>2.016842437032083E-2</v>
      </c>
      <c r="G123">
        <f t="shared" si="186"/>
        <v>1.992834445506925E-2</v>
      </c>
      <c r="H123">
        <f t="shared" si="186"/>
        <v>1.9690030887505896E-2</v>
      </c>
      <c r="I123">
        <f t="shared" si="186"/>
        <v>1.9453472567952101E-2</v>
      </c>
      <c r="J123">
        <f t="shared" si="186"/>
        <v>1.9218658461151058E-2</v>
      </c>
      <c r="K123">
        <f t="shared" si="186"/>
        <v>1.8985577595911424E-2</v>
      </c>
      <c r="L123">
        <f t="shared" si="186"/>
        <v>1.8754219064752886E-2</v>
      </c>
      <c r="M123">
        <f t="shared" si="186"/>
        <v>1.8524572023553593E-2</v>
      </c>
      <c r="N123">
        <f t="shared" ref="N123:W132" si="187">N$2*EXP(- N$1 * ($C123*_c2+$B123))</f>
        <v>1.8296625691199483E-2</v>
      </c>
      <c r="O123">
        <f t="shared" si="187"/>
        <v>1.807036934923547E-2</v>
      </c>
      <c r="P123">
        <f t="shared" si="187"/>
        <v>1.7845792341518566E-2</v>
      </c>
      <c r="Q123">
        <f t="shared" si="187"/>
        <v>1.7622884073872778E-2</v>
      </c>
      <c r="R123">
        <f t="shared" si="187"/>
        <v>1.7401634013745903E-2</v>
      </c>
      <c r="S123">
        <f t="shared" si="187"/>
        <v>1.7182031689868166E-2</v>
      </c>
      <c r="T123">
        <f t="shared" si="187"/>
        <v>1.6964066691912666E-2</v>
      </c>
      <c r="U123">
        <f t="shared" si="187"/>
        <v>1.6747728670157645E-2</v>
      </c>
      <c r="V123">
        <f t="shared" si="187"/>
        <v>1.6533007335150594E-2</v>
      </c>
      <c r="W123">
        <f t="shared" si="187"/>
        <v>1.6319892457374134E-2</v>
      </c>
      <c r="X123">
        <f t="shared" ref="X123:AG132" si="188">X$2*EXP(- X$1 * ($C123*_c2+$B123))</f>
        <v>1.6108373866913699E-2</v>
      </c>
      <c r="Y123">
        <f t="shared" si="188"/>
        <v>1.5898441453126997E-2</v>
      </c>
      <c r="Z123">
        <f t="shared" si="188"/>
        <v>1.5690085164315262E-2</v>
      </c>
      <c r="AA123">
        <f t="shared" si="188"/>
        <v>1.5483295007396231E-2</v>
      </c>
      <c r="AB123">
        <f t="shared" si="188"/>
        <v>1.5278061047578935E-2</v>
      </c>
      <c r="AC123">
        <f t="shared" si="188"/>
        <v>1.5074373408040184E-2</v>
      </c>
      <c r="AD123">
        <f t="shared" si="188"/>
        <v>1.4872222269602805E-2</v>
      </c>
      <c r="AE123">
        <f t="shared" si="188"/>
        <v>1.4671597870415623E-2</v>
      </c>
      <c r="AF123">
        <f t="shared" si="188"/>
        <v>1.4472490505635142E-2</v>
      </c>
      <c r="AG123">
        <f t="shared" si="188"/>
        <v>1.4274890527108931E-2</v>
      </c>
      <c r="AH123">
        <f t="shared" ref="AH123:AQ132" si="189">AH$2*EXP(- AH$1 * ($C123*_c2+$B123))</f>
        <v>1.4078788343060745E-2</v>
      </c>
      <c r="AI123">
        <f t="shared" si="189"/>
        <v>1.3884174417777289E-2</v>
      </c>
      <c r="AJ123">
        <f t="shared" si="189"/>
        <v>1.3691039271296708E-2</v>
      </c>
      <c r="AK123">
        <f t="shared" si="189"/>
        <v>1.3499373479098714E-2</v>
      </c>
      <c r="AL123">
        <f t="shared" si="189"/>
        <v>1.3309167671796417E-2</v>
      </c>
      <c r="AM123">
        <f t="shared" si="189"/>
        <v>1.3120412534829779E-2</v>
      </c>
      <c r="AN123">
        <f t="shared" si="189"/>
        <v>1.2933098808160726E-2</v>
      </c>
      <c r="AO123">
        <f t="shared" si="189"/>
        <v>1.274721728596992E-2</v>
      </c>
      <c r="AP123">
        <f t="shared" si="189"/>
        <v>1.2562758816355119E-2</v>
      </c>
      <c r="AQ123">
        <f t="shared" si="189"/>
        <v>1.2379714301031196E-2</v>
      </c>
      <c r="AR123">
        <f t="shared" ref="AR123:BA132" si="190">AR$2*EXP(- AR$1 * ($C123*_c2+$B123))</f>
        <v>1.2198074695031765E-2</v>
      </c>
      <c r="AS123">
        <f t="shared" si="190"/>
        <v>1.2017831006412396E-2</v>
      </c>
      <c r="AT123">
        <f t="shared" si="190"/>
        <v>1.1838974295955429E-2</v>
      </c>
      <c r="AU123">
        <f t="shared" si="190"/>
        <v>1.1661495676876408E-2</v>
      </c>
      <c r="AV123">
        <f t="shared" si="190"/>
        <v>1.148538631453204E-2</v>
      </c>
      <c r="AW123">
        <f t="shared" si="190"/>
        <v>1.1310637426129779E-2</v>
      </c>
      <c r="AX123">
        <f t="shared" si="190"/>
        <v>1.0053549256085792E-2</v>
      </c>
      <c r="AY123">
        <f t="shared" si="190"/>
        <v>8.589777724939773E-3</v>
      </c>
      <c r="AZ123">
        <f t="shared" si="190"/>
        <v>7.7317801554263477E-3</v>
      </c>
      <c r="BA123">
        <f t="shared" si="190"/>
        <v>7.0818847562554715E-3</v>
      </c>
      <c r="BB123">
        <f t="shared" ref="BB123:BK132" si="191">BB$2*EXP(- BB$1 * ($C123*_c2+$B123))</f>
        <v>6.5508740094588199E-3</v>
      </c>
      <c r="BC123">
        <f t="shared" si="191"/>
        <v>6.1000742016530576E-3</v>
      </c>
      <c r="BD123">
        <f t="shared" si="191"/>
        <v>5.7082941503152256E-3</v>
      </c>
      <c r="BE123">
        <f t="shared" si="191"/>
        <v>5.3623231753772184E-3</v>
      </c>
      <c r="BF123">
        <f t="shared" si="191"/>
        <v>5.0532164739414565E-3</v>
      </c>
      <c r="BG123">
        <f t="shared" si="191"/>
        <v>4.7745591156768026E-3</v>
      </c>
      <c r="BH123">
        <f t="shared" si="191"/>
        <v>4.521551808420116E-3</v>
      </c>
      <c r="BI123">
        <f t="shared" si="191"/>
        <v>4.2904860032027389E-3</v>
      </c>
      <c r="BJ123">
        <f t="shared" si="191"/>
        <v>4.0784220780483429E-3</v>
      </c>
      <c r="BK123">
        <f t="shared" si="191"/>
        <v>3.8829815532220335E-3</v>
      </c>
      <c r="BL123">
        <f t="shared" ref="BL123:BU132" si="192">BL$2*EXP(- BL$1 * ($C123*_c2+$B123))</f>
        <v>3.702207197371089E-3</v>
      </c>
      <c r="BM123">
        <f t="shared" si="192"/>
        <v>3.5344655291112766E-3</v>
      </c>
      <c r="BN123">
        <f t="shared" si="192"/>
        <v>3.3783768646280959E-3</v>
      </c>
      <c r="BO123">
        <f t="shared" si="192"/>
        <v>3.2327638734641665E-3</v>
      </c>
      <c r="BP123">
        <f t="shared" si="192"/>
        <v>3.0966129324243325E-3</v>
      </c>
      <c r="BQ123">
        <f t="shared" si="192"/>
        <v>2.9690445521776188E-3</v>
      </c>
      <c r="BR123">
        <f t="shared" si="192"/>
        <v>2.849290377074033E-3</v>
      </c>
      <c r="BS123">
        <f t="shared" si="192"/>
        <v>2.7366750395359778E-3</v>
      </c>
      <c r="BT123">
        <f t="shared" si="192"/>
        <v>2.6306016613319395E-3</v>
      </c>
      <c r="BU123">
        <f t="shared" si="192"/>
        <v>2.5305401364872689E-3</v>
      </c>
      <c r="BV123">
        <f t="shared" ref="BV123:CE132" si="193">BV$2*EXP(- BV$1 * ($C123*_c2+$B123))</f>
        <v>2.4360175650688385E-3</v>
      </c>
      <c r="BW123">
        <f t="shared" si="193"/>
        <v>2.346610370757553E-3</v>
      </c>
      <c r="BX123">
        <f t="shared" si="193"/>
        <v>2.2619377513826691E-3</v>
      </c>
      <c r="BY123">
        <f t="shared" si="193"/>
        <v>2.1816561954880031E-3</v>
      </c>
      <c r="BZ123">
        <f t="shared" si="193"/>
        <v>2.1054548594223767E-3</v>
      </c>
      <c r="CA123">
        <f t="shared" si="193"/>
        <v>2.0330516450138402E-3</v>
      </c>
      <c r="CB123">
        <f t="shared" si="193"/>
        <v>1.964189852105678E-3</v>
      </c>
      <c r="CC123">
        <f t="shared" si="193"/>
        <v>1.898635306218175E-3</v>
      </c>
      <c r="CD123">
        <f t="shared" si="193"/>
        <v>1.8361738815399771E-3</v>
      </c>
      <c r="CE123">
        <f t="shared" si="193"/>
        <v>1.7766093549013012E-3</v>
      </c>
      <c r="CF123">
        <f t="shared" ref="CF123:CO132" si="194">CF$2*EXP(- CF$1 * ($C123*_c2+$B123))</f>
        <v>1.7197615384574561E-3</v>
      </c>
      <c r="CG123">
        <f t="shared" si="194"/>
        <v>1.6654646483302222E-3</v>
      </c>
      <c r="CH123">
        <f t="shared" si="194"/>
        <v>1.6135658740168229E-3</v>
      </c>
      <c r="CI123">
        <f t="shared" si="194"/>
        <v>1.5639241194275628E-3</v>
      </c>
      <c r="CJ123">
        <f t="shared" si="194"/>
        <v>1.5164088912888918E-3</v>
      </c>
      <c r="CK123">
        <f t="shared" si="194"/>
        <v>1.4708993146022463E-3</v>
      </c>
      <c r="CL123">
        <f t="shared" si="194"/>
        <v>1.4272832580743732E-3</v>
      </c>
      <c r="CM123">
        <f t="shared" si="194"/>
        <v>1.3854565550810705E-3</v>
      </c>
      <c r="CN123">
        <f t="shared" si="194"/>
        <v>1.34532230790904E-3</v>
      </c>
      <c r="CO123">
        <f t="shared" si="194"/>
        <v>1.3067902648301617E-3</v>
      </c>
      <c r="CP123">
        <f t="shared" ref="CP123:CY132" si="195">CP$2*EXP(- CP$1 * ($C123*_c2+$B123))</f>
        <v>1.269776261069969E-3</v>
      </c>
      <c r="CQ123">
        <f t="shared" si="195"/>
        <v>1.2342017159936117E-3</v>
      </c>
      <c r="CR123">
        <f t="shared" si="195"/>
        <v>7.9452893113889469E-4</v>
      </c>
      <c r="CS123">
        <f t="shared" si="195"/>
        <v>5.1599685436087405E-4</v>
      </c>
      <c r="CT123">
        <f t="shared" si="195"/>
        <v>3.573046968294801E-4</v>
      </c>
      <c r="CU123">
        <f t="shared" si="195"/>
        <v>2.4853229884414852E-4</v>
      </c>
      <c r="CV123">
        <f t="shared" si="195"/>
        <v>1.6967910916610359E-4</v>
      </c>
      <c r="CW123">
        <f t="shared" si="195"/>
        <v>1.1152518879560987E-4</v>
      </c>
      <c r="CX123">
        <f t="shared" si="195"/>
        <v>6.8866091326896703E-5</v>
      </c>
      <c r="CY123">
        <f t="shared" si="195"/>
        <v>3.839757744158615E-5</v>
      </c>
      <c r="CZ123">
        <f t="shared" ref="CZ123:DI132" si="196">CZ$2*EXP(- CZ$1 * ($C123*_c2+$B123))</f>
        <v>1.7852295298977668E-5</v>
      </c>
      <c r="DA123">
        <f t="shared" si="196"/>
        <v>5.585776957540685E-6</v>
      </c>
      <c r="DB123">
        <f t="shared" si="196"/>
        <v>3.5477276989363451E-7</v>
      </c>
      <c r="DC123">
        <f t="shared" si="196"/>
        <v>0</v>
      </c>
      <c r="DD123">
        <f t="shared" si="196"/>
        <v>0</v>
      </c>
      <c r="DE123">
        <f t="shared" si="196"/>
        <v>0</v>
      </c>
      <c r="DF123">
        <f t="shared" si="196"/>
        <v>0</v>
      </c>
      <c r="DG123">
        <f t="shared" si="196"/>
        <v>0</v>
      </c>
      <c r="DH123">
        <f t="shared" si="196"/>
        <v>0</v>
      </c>
      <c r="DI123">
        <f t="shared" si="196"/>
        <v>0</v>
      </c>
      <c r="DJ123">
        <f t="shared" ref="DJ123:DS132" si="197">DJ$2*EXP(- DJ$1 * ($C123*_c2+$B123))</f>
        <v>0</v>
      </c>
      <c r="DK123">
        <f t="shared" si="197"/>
        <v>0</v>
      </c>
      <c r="DL123">
        <f t="shared" si="197"/>
        <v>0</v>
      </c>
      <c r="DM123">
        <f t="shared" si="197"/>
        <v>0</v>
      </c>
      <c r="DN123">
        <f t="shared" si="197"/>
        <v>0</v>
      </c>
      <c r="DO123">
        <f t="shared" si="197"/>
        <v>0</v>
      </c>
      <c r="DP123">
        <f t="shared" si="197"/>
        <v>0</v>
      </c>
      <c r="DQ123">
        <f t="shared" si="197"/>
        <v>0</v>
      </c>
      <c r="DR123">
        <f t="shared" si="197"/>
        <v>0</v>
      </c>
      <c r="DS123">
        <f t="shared" si="197"/>
        <v>0</v>
      </c>
      <c r="DT123">
        <f t="shared" ref="DT123:EC132" si="198">DT$2*EXP(- DT$1 * ($C123*_c2+$B123))</f>
        <v>0</v>
      </c>
      <c r="DU123">
        <f t="shared" si="198"/>
        <v>0</v>
      </c>
      <c r="DV123">
        <f t="shared" si="198"/>
        <v>0</v>
      </c>
      <c r="DW123">
        <f t="shared" si="198"/>
        <v>0</v>
      </c>
      <c r="DX123">
        <f t="shared" si="198"/>
        <v>0</v>
      </c>
      <c r="DY123">
        <f t="shared" si="198"/>
        <v>0</v>
      </c>
      <c r="DZ123">
        <f t="shared" si="198"/>
        <v>0</v>
      </c>
      <c r="EA123">
        <f t="shared" si="198"/>
        <v>0</v>
      </c>
      <c r="EB123">
        <f t="shared" si="198"/>
        <v>0</v>
      </c>
      <c r="EC123">
        <f t="shared" si="198"/>
        <v>0</v>
      </c>
      <c r="ED123">
        <f t="shared" ref="ED123:EM132" si="199">ED$2*EXP(- ED$1 * ($C123*_c2+$B123))</f>
        <v>0</v>
      </c>
      <c r="EE123">
        <f t="shared" si="199"/>
        <v>0</v>
      </c>
      <c r="EF123">
        <f t="shared" si="199"/>
        <v>0</v>
      </c>
      <c r="EG123">
        <f t="shared" si="199"/>
        <v>0</v>
      </c>
      <c r="EH123">
        <f t="shared" si="199"/>
        <v>0</v>
      </c>
      <c r="EI123">
        <f t="shared" si="199"/>
        <v>0</v>
      </c>
      <c r="EJ123">
        <f t="shared" si="199"/>
        <v>0</v>
      </c>
      <c r="EK123">
        <f t="shared" si="199"/>
        <v>0</v>
      </c>
      <c r="EL123">
        <f t="shared" si="199"/>
        <v>0</v>
      </c>
      <c r="EM123">
        <f t="shared" si="199"/>
        <v>0</v>
      </c>
      <c r="EN123">
        <f t="shared" ref="EN123:EX132" si="200">EN$2*EXP(- EN$1 * ($C123*_c2+$B123))</f>
        <v>0</v>
      </c>
      <c r="EO123">
        <f t="shared" si="200"/>
        <v>0</v>
      </c>
      <c r="EP123">
        <f t="shared" si="200"/>
        <v>0</v>
      </c>
      <c r="EQ123">
        <f t="shared" si="200"/>
        <v>0</v>
      </c>
      <c r="ER123">
        <f t="shared" si="200"/>
        <v>0</v>
      </c>
      <c r="ES123">
        <f t="shared" si="200"/>
        <v>0</v>
      </c>
      <c r="ET123">
        <f t="shared" si="200"/>
        <v>0</v>
      </c>
      <c r="EU123">
        <f t="shared" si="200"/>
        <v>0</v>
      </c>
      <c r="EV123">
        <f t="shared" si="200"/>
        <v>0</v>
      </c>
      <c r="EW123">
        <f t="shared" si="200"/>
        <v>0</v>
      </c>
      <c r="EX123">
        <f t="shared" si="200"/>
        <v>0</v>
      </c>
      <c r="EZ123">
        <f t="shared" si="110"/>
        <v>0.87844168471882322</v>
      </c>
      <c r="FB123">
        <f t="shared" si="108"/>
        <v>1.1264984461450578E-2</v>
      </c>
      <c r="FC123">
        <f t="shared" si="109"/>
        <v>0.24857580291820855</v>
      </c>
    </row>
    <row r="124" spans="1:159" x14ac:dyDescent="0.25">
      <c r="A124">
        <v>885</v>
      </c>
      <c r="B124" s="19">
        <f>'Input spectra'!Y123</f>
        <v>4.5579291874682099E-2</v>
      </c>
      <c r="C124">
        <f>'Input spectra'!D123</f>
        <v>0</v>
      </c>
      <c r="D124">
        <f t="shared" si="186"/>
        <v>2.0653927966864227E-2</v>
      </c>
      <c r="E124">
        <f t="shared" si="186"/>
        <v>2.0410273635240849E-2</v>
      </c>
      <c r="F124">
        <f t="shared" si="186"/>
        <v>2.0168408238814085E-2</v>
      </c>
      <c r="G124">
        <f t="shared" si="186"/>
        <v>1.9928320545852092E-2</v>
      </c>
      <c r="H124">
        <f t="shared" si="186"/>
        <v>1.9689999389781217E-2</v>
      </c>
      <c r="I124">
        <f t="shared" si="186"/>
        <v>1.9453433668825692E-2</v>
      </c>
      <c r="J124">
        <f t="shared" si="186"/>
        <v>1.9218612345649193E-2</v>
      </c>
      <c r="K124">
        <f t="shared" si="186"/>
        <v>1.8985524446998348E-2</v>
      </c>
      <c r="L124">
        <f t="shared" si="186"/>
        <v>1.8754159063348163E-2</v>
      </c>
      <c r="M124">
        <f t="shared" si="186"/>
        <v>1.8524505348549325E-2</v>
      </c>
      <c r="N124">
        <f t="shared" si="187"/>
        <v>1.8296552519477406E-2</v>
      </c>
      <c r="O124">
        <f t="shared" si="187"/>
        <v>1.807028985568393E-2</v>
      </c>
      <c r="P124">
        <f t="shared" si="187"/>
        <v>1.7845706699049363E-2</v>
      </c>
      <c r="Q124">
        <f t="shared" si="187"/>
        <v>1.7622792453437897E-2</v>
      </c>
      <c r="R124">
        <f t="shared" si="187"/>
        <v>1.7401536584354109E-2</v>
      </c>
      <c r="S124">
        <f t="shared" si="187"/>
        <v>1.7181928618601496E-2</v>
      </c>
      <c r="T124">
        <f t="shared" si="187"/>
        <v>1.6963958143942786E-2</v>
      </c>
      <c r="U124">
        <f t="shared" si="187"/>
        <v>1.6747614808762096E-2</v>
      </c>
      <c r="V124">
        <f t="shared" si="187"/>
        <v>1.6532888321728917E-2</v>
      </c>
      <c r="W124">
        <f t="shared" si="187"/>
        <v>1.6319768451463865E-2</v>
      </c>
      <c r="X124">
        <f t="shared" si="188"/>
        <v>1.610824502620627E-2</v>
      </c>
      <c r="Y124">
        <f t="shared" si="188"/>
        <v>1.5898307933483503E-2</v>
      </c>
      <c r="Z124">
        <f t="shared" si="188"/>
        <v>1.5689947119782121E-2</v>
      </c>
      <c r="AA124">
        <f t="shared" si="188"/>
        <v>1.548315259022072E-2</v>
      </c>
      <c r="AB124">
        <f t="shared" si="188"/>
        <v>1.5277914408224621E-2</v>
      </c>
      <c r="AC124">
        <f t="shared" si="188"/>
        <v>1.5074222695202239E-2</v>
      </c>
      <c r="AD124">
        <f t="shared" si="188"/>
        <v>1.4872067630223206E-2</v>
      </c>
      <c r="AE124">
        <f t="shared" si="188"/>
        <v>1.4671439449698242E-2</v>
      </c>
      <c r="AF124">
        <f t="shared" si="188"/>
        <v>1.4472328447060727E-2</v>
      </c>
      <c r="AG124">
        <f t="shared" si="188"/>
        <v>1.4274724972449972E-2</v>
      </c>
      <c r="AH124">
        <f t="shared" si="189"/>
        <v>1.407861943239623E-2</v>
      </c>
      <c r="AI124">
        <f t="shared" si="189"/>
        <v>1.3884002289507362E-2</v>
      </c>
      <c r="AJ124">
        <f t="shared" si="189"/>
        <v>1.3690864062157207E-2</v>
      </c>
      <c r="AK124">
        <f t="shared" si="189"/>
        <v>1.3499195324175603E-2</v>
      </c>
      <c r="AL124">
        <f t="shared" si="189"/>
        <v>1.3308986704540114E-2</v>
      </c>
      <c r="AM124">
        <f t="shared" si="189"/>
        <v>1.3120228887069384E-2</v>
      </c>
      <c r="AN124">
        <f t="shared" si="189"/>
        <v>1.2932912610118131E-2</v>
      </c>
      <c r="AO124">
        <f t="shared" si="189"/>
        <v>1.274702866627382E-2</v>
      </c>
      <c r="AP124">
        <f t="shared" si="189"/>
        <v>1.2562567902054926E-2</v>
      </c>
      <c r="AQ124">
        <f t="shared" si="189"/>
        <v>1.2379521217610844E-2</v>
      </c>
      <c r="AR124">
        <f t="shared" si="190"/>
        <v>1.2197879566423403E-2</v>
      </c>
      <c r="AS124">
        <f t="shared" si="190"/>
        <v>1.2017633955010001E-2</v>
      </c>
      <c r="AT124">
        <f t="shared" si="190"/>
        <v>1.1838775442628298E-2</v>
      </c>
      <c r="AU124">
        <f t="shared" si="190"/>
        <v>1.1661295140982563E-2</v>
      </c>
      <c r="AV124">
        <f t="shared" si="190"/>
        <v>1.1485184213931519E-2</v>
      </c>
      <c r="AW124">
        <f t="shared" si="190"/>
        <v>1.1310433877197844E-2</v>
      </c>
      <c r="AX124">
        <f t="shared" si="190"/>
        <v>1.0053364309470321E-2</v>
      </c>
      <c r="AY124">
        <f t="shared" si="190"/>
        <v>8.5896162709270217E-3</v>
      </c>
      <c r="AZ124">
        <f t="shared" si="190"/>
        <v>7.7316317363560075E-3</v>
      </c>
      <c r="BA124">
        <f t="shared" si="190"/>
        <v>7.0817459804294238E-3</v>
      </c>
      <c r="BB124">
        <f t="shared" si="191"/>
        <v>6.5507430194865317E-3</v>
      </c>
      <c r="BC124">
        <f t="shared" si="191"/>
        <v>6.0999497862914585E-3</v>
      </c>
      <c r="BD124">
        <f t="shared" si="191"/>
        <v>5.7081754427729722E-3</v>
      </c>
      <c r="BE124">
        <f t="shared" si="191"/>
        <v>5.3622095180621372E-3</v>
      </c>
      <c r="BF124">
        <f t="shared" si="191"/>
        <v>5.0531073474694857E-3</v>
      </c>
      <c r="BG124">
        <f t="shared" si="191"/>
        <v>4.774454097535092E-3</v>
      </c>
      <c r="BH124">
        <f t="shared" si="191"/>
        <v>4.521450547046015E-3</v>
      </c>
      <c r="BI124">
        <f t="shared" si="191"/>
        <v>4.2903882007972998E-3</v>
      </c>
      <c r="BJ124">
        <f t="shared" si="191"/>
        <v>4.0783274786733662E-3</v>
      </c>
      <c r="BK124">
        <f t="shared" si="191"/>
        <v>3.8828899342622791E-3</v>
      </c>
      <c r="BL124">
        <f t="shared" si="192"/>
        <v>3.7021183632311959E-3</v>
      </c>
      <c r="BM124">
        <f t="shared" si="192"/>
        <v>3.5343793064488214E-3</v>
      </c>
      <c r="BN124">
        <f t="shared" si="192"/>
        <v>3.3782930986737477E-3</v>
      </c>
      <c r="BO124">
        <f t="shared" si="192"/>
        <v>3.2326824251304766E-3</v>
      </c>
      <c r="BP124">
        <f t="shared" si="192"/>
        <v>3.0965336759990357E-3</v>
      </c>
      <c r="BQ124">
        <f t="shared" si="192"/>
        <v>2.9689673734583353E-3</v>
      </c>
      <c r="BR124">
        <f t="shared" si="192"/>
        <v>2.8492151718418389E-3</v>
      </c>
      <c r="BS124">
        <f t="shared" si="192"/>
        <v>2.7366017122929581E-3</v>
      </c>
      <c r="BT124">
        <f t="shared" si="192"/>
        <v>2.6305301242470778E-3</v>
      </c>
      <c r="BU124">
        <f t="shared" si="192"/>
        <v>2.5304703085087294E-3</v>
      </c>
      <c r="BV124">
        <f t="shared" si="193"/>
        <v>2.4359493711705164E-3</v>
      </c>
      <c r="BW124">
        <f t="shared" si="193"/>
        <v>2.34654374129506E-3</v>
      </c>
      <c r="BX124">
        <f t="shared" si="193"/>
        <v>2.2618726215392734E-3</v>
      </c>
      <c r="BY124">
        <f t="shared" si="193"/>
        <v>2.1815925047951232E-3</v>
      </c>
      <c r="BZ124">
        <f t="shared" si="193"/>
        <v>2.1053925513423192E-3</v>
      </c>
      <c r="CA124">
        <f t="shared" si="193"/>
        <v>2.0329906665748601E-3</v>
      </c>
      <c r="CB124">
        <f t="shared" si="193"/>
        <v>1.9641301535813019E-3</v>
      </c>
      <c r="CC124">
        <f t="shared" si="193"/>
        <v>1.8985768408441908E-3</v>
      </c>
      <c r="CD124">
        <f t="shared" si="193"/>
        <v>1.8361166052636439E-3</v>
      </c>
      <c r="CE124">
        <f t="shared" si="193"/>
        <v>1.7765532261582748E-3</v>
      </c>
      <c r="CF124">
        <f t="shared" si="194"/>
        <v>1.7197065179726558E-3</v>
      </c>
      <c r="CG124">
        <f t="shared" si="194"/>
        <v>1.6654106989394801E-3</v>
      </c>
      <c r="CH124">
        <f t="shared" si="194"/>
        <v>1.6135129605066444E-3</v>
      </c>
      <c r="CI124">
        <f t="shared" si="194"/>
        <v>1.5638722083907339E-3</v>
      </c>
      <c r="CJ124">
        <f t="shared" si="194"/>
        <v>1.5163579509940061E-3</v>
      </c>
      <c r="CK124">
        <f t="shared" si="194"/>
        <v>1.4708493148754961E-3</v>
      </c>
      <c r="CL124">
        <f t="shared" si="194"/>
        <v>1.4272341701921892E-3</v>
      </c>
      <c r="CM124">
        <f t="shared" si="194"/>
        <v>1.3854083516723803E-3</v>
      </c>
      <c r="CN124">
        <f t="shared" si="194"/>
        <v>1.3452749628660883E-3</v>
      </c>
      <c r="CO124">
        <f t="shared" si="194"/>
        <v>1.3067437532269664E-3</v>
      </c>
      <c r="CP124">
        <f t="shared" si="195"/>
        <v>1.2697305590876082E-3</v>
      </c>
      <c r="CQ124">
        <f t="shared" si="195"/>
        <v>1.2341568008516393E-3</v>
      </c>
      <c r="CR124">
        <f t="shared" si="195"/>
        <v>7.9449969885856265E-4</v>
      </c>
      <c r="CS124">
        <f t="shared" si="195"/>
        <v>5.1597766347302244E-4</v>
      </c>
      <c r="CT124">
        <f t="shared" si="195"/>
        <v>3.5729126511174097E-4</v>
      </c>
      <c r="CU124">
        <f t="shared" si="195"/>
        <v>2.4852285668462666E-4</v>
      </c>
      <c r="CV124">
        <f t="shared" si="195"/>
        <v>1.6967259491623609E-4</v>
      </c>
      <c r="CW124">
        <f t="shared" si="195"/>
        <v>1.1152086256745967E-4</v>
      </c>
      <c r="CX124">
        <f t="shared" si="195"/>
        <v>6.8863392368808283E-5</v>
      </c>
      <c r="CY124">
        <f t="shared" si="195"/>
        <v>3.8396057231661823E-5</v>
      </c>
      <c r="CZ124">
        <f t="shared" si="196"/>
        <v>1.785158136423146E-5</v>
      </c>
      <c r="DA124">
        <f t="shared" si="196"/>
        <v>5.5855513418322132E-6</v>
      </c>
      <c r="DB124">
        <f t="shared" si="196"/>
        <v>3.5475829835415242E-7</v>
      </c>
      <c r="DC124">
        <f t="shared" si="196"/>
        <v>0</v>
      </c>
      <c r="DD124">
        <f t="shared" si="196"/>
        <v>0</v>
      </c>
      <c r="DE124">
        <f t="shared" si="196"/>
        <v>0</v>
      </c>
      <c r="DF124">
        <f t="shared" si="196"/>
        <v>0</v>
      </c>
      <c r="DG124">
        <f t="shared" si="196"/>
        <v>0</v>
      </c>
      <c r="DH124">
        <f t="shared" si="196"/>
        <v>0</v>
      </c>
      <c r="DI124">
        <f t="shared" si="196"/>
        <v>0</v>
      </c>
      <c r="DJ124">
        <f t="shared" si="197"/>
        <v>0</v>
      </c>
      <c r="DK124">
        <f t="shared" si="197"/>
        <v>0</v>
      </c>
      <c r="DL124">
        <f t="shared" si="197"/>
        <v>0</v>
      </c>
      <c r="DM124">
        <f t="shared" si="197"/>
        <v>0</v>
      </c>
      <c r="DN124">
        <f t="shared" si="197"/>
        <v>0</v>
      </c>
      <c r="DO124">
        <f t="shared" si="197"/>
        <v>0</v>
      </c>
      <c r="DP124">
        <f t="shared" si="197"/>
        <v>0</v>
      </c>
      <c r="DQ124">
        <f t="shared" si="197"/>
        <v>0</v>
      </c>
      <c r="DR124">
        <f t="shared" si="197"/>
        <v>0</v>
      </c>
      <c r="DS124">
        <f t="shared" si="197"/>
        <v>0</v>
      </c>
      <c r="DT124">
        <f t="shared" si="198"/>
        <v>0</v>
      </c>
      <c r="DU124">
        <f t="shared" si="198"/>
        <v>0</v>
      </c>
      <c r="DV124">
        <f t="shared" si="198"/>
        <v>0</v>
      </c>
      <c r="DW124">
        <f t="shared" si="198"/>
        <v>0</v>
      </c>
      <c r="DX124">
        <f t="shared" si="198"/>
        <v>0</v>
      </c>
      <c r="DY124">
        <f t="shared" si="198"/>
        <v>0</v>
      </c>
      <c r="DZ124">
        <f t="shared" si="198"/>
        <v>0</v>
      </c>
      <c r="EA124">
        <f t="shared" si="198"/>
        <v>0</v>
      </c>
      <c r="EB124">
        <f t="shared" si="198"/>
        <v>0</v>
      </c>
      <c r="EC124">
        <f t="shared" si="198"/>
        <v>0</v>
      </c>
      <c r="ED124">
        <f t="shared" si="199"/>
        <v>0</v>
      </c>
      <c r="EE124">
        <f t="shared" si="199"/>
        <v>0</v>
      </c>
      <c r="EF124">
        <f t="shared" si="199"/>
        <v>0</v>
      </c>
      <c r="EG124">
        <f t="shared" si="199"/>
        <v>0</v>
      </c>
      <c r="EH124">
        <f t="shared" si="199"/>
        <v>0</v>
      </c>
      <c r="EI124">
        <f t="shared" si="199"/>
        <v>0</v>
      </c>
      <c r="EJ124">
        <f t="shared" si="199"/>
        <v>0</v>
      </c>
      <c r="EK124">
        <f t="shared" si="199"/>
        <v>0</v>
      </c>
      <c r="EL124">
        <f t="shared" si="199"/>
        <v>0</v>
      </c>
      <c r="EM124">
        <f t="shared" si="199"/>
        <v>0</v>
      </c>
      <c r="EN124">
        <f t="shared" si="200"/>
        <v>0</v>
      </c>
      <c r="EO124">
        <f t="shared" si="200"/>
        <v>0</v>
      </c>
      <c r="EP124">
        <f t="shared" si="200"/>
        <v>0</v>
      </c>
      <c r="EQ124">
        <f t="shared" si="200"/>
        <v>0</v>
      </c>
      <c r="ER124">
        <f t="shared" si="200"/>
        <v>0</v>
      </c>
      <c r="ES124">
        <f t="shared" si="200"/>
        <v>0</v>
      </c>
      <c r="ET124">
        <f t="shared" si="200"/>
        <v>0</v>
      </c>
      <c r="EU124">
        <f t="shared" si="200"/>
        <v>0</v>
      </c>
      <c r="EV124">
        <f t="shared" si="200"/>
        <v>0</v>
      </c>
      <c r="EW124">
        <f t="shared" si="200"/>
        <v>0</v>
      </c>
      <c r="EX124">
        <f t="shared" si="200"/>
        <v>0</v>
      </c>
      <c r="EZ124">
        <f t="shared" si="110"/>
        <v>0.87843203871482267</v>
      </c>
      <c r="FB124">
        <f t="shared" si="108"/>
        <v>1.1265961735049679E-2</v>
      </c>
      <c r="FC124">
        <f t="shared" si="109"/>
        <v>0.24857567795131782</v>
      </c>
    </row>
    <row r="125" spans="1:159" x14ac:dyDescent="0.25">
      <c r="A125">
        <v>890</v>
      </c>
      <c r="B125" s="19">
        <f>'Input spectra'!Y124</f>
        <v>4.5583291074842103E-2</v>
      </c>
      <c r="C125">
        <f>'Input spectra'!D124</f>
        <v>0</v>
      </c>
      <c r="D125">
        <f t="shared" si="186"/>
        <v>2.0653927966864227E-2</v>
      </c>
      <c r="E125">
        <f t="shared" si="186"/>
        <v>2.0410265472765522E-2</v>
      </c>
      <c r="F125">
        <f t="shared" si="186"/>
        <v>2.0168392107320247E-2</v>
      </c>
      <c r="G125">
        <f t="shared" si="186"/>
        <v>1.9928296636663623E-2</v>
      </c>
      <c r="H125">
        <f t="shared" si="186"/>
        <v>1.9689967892106929E-2</v>
      </c>
      <c r="I125">
        <f t="shared" si="186"/>
        <v>1.945339476977706E-2</v>
      </c>
      <c r="J125">
        <f t="shared" si="186"/>
        <v>1.9218566230257979E-2</v>
      </c>
      <c r="K125">
        <f t="shared" si="186"/>
        <v>1.8985471298234056E-2</v>
      </c>
      <c r="L125">
        <f t="shared" si="186"/>
        <v>1.8754099062135408E-2</v>
      </c>
      <c r="M125">
        <f t="shared" si="186"/>
        <v>1.8524438673785039E-2</v>
      </c>
      <c r="N125">
        <f t="shared" si="187"/>
        <v>1.8296479348047956E-2</v>
      </c>
      <c r="O125">
        <f t="shared" si="187"/>
        <v>1.8070210362482093E-2</v>
      </c>
      <c r="P125">
        <f t="shared" si="187"/>
        <v>1.7845621056991161E-2</v>
      </c>
      <c r="Q125">
        <f t="shared" si="187"/>
        <v>1.7622700833479339E-2</v>
      </c>
      <c r="R125">
        <f t="shared" si="187"/>
        <v>1.7401439155507806E-2</v>
      </c>
      <c r="S125">
        <f t="shared" si="187"/>
        <v>1.7181825547953125E-2</v>
      </c>
      <c r="T125">
        <f t="shared" si="187"/>
        <v>1.6963849596667469E-2</v>
      </c>
      <c r="U125">
        <f t="shared" si="187"/>
        <v>1.6747500948140648E-2</v>
      </c>
      <c r="V125">
        <f t="shared" si="187"/>
        <v>1.6532769309163958E-2</v>
      </c>
      <c r="W125">
        <f t="shared" si="187"/>
        <v>1.6319644446495845E-2</v>
      </c>
      <c r="X125">
        <f t="shared" si="188"/>
        <v>1.6108116186529353E-2</v>
      </c>
      <c r="Y125">
        <f t="shared" si="188"/>
        <v>1.5898174414961344E-2</v>
      </c>
      <c r="Z125">
        <f t="shared" si="188"/>
        <v>1.5689809076463519E-2</v>
      </c>
      <c r="AA125">
        <f t="shared" si="188"/>
        <v>1.5483010174355175E-2</v>
      </c>
      <c r="AB125">
        <f t="shared" si="188"/>
        <v>1.5277767770277754E-2</v>
      </c>
      <c r="AC125">
        <f t="shared" si="188"/>
        <v>1.5074071983871109E-2</v>
      </c>
      <c r="AD125">
        <f t="shared" si="188"/>
        <v>1.4871912992451521E-2</v>
      </c>
      <c r="AE125">
        <f t="shared" si="188"/>
        <v>1.4671281030691449E-2</v>
      </c>
      <c r="AF125">
        <f t="shared" si="188"/>
        <v>1.4472166390300989E-2</v>
      </c>
      <c r="AG125">
        <f t="shared" si="188"/>
        <v>1.4274559419711046E-2</v>
      </c>
      <c r="AH125">
        <f t="shared" si="189"/>
        <v>1.4078450523758222E-2</v>
      </c>
      <c r="AI125">
        <f t="shared" si="189"/>
        <v>1.3883830163371384E-2</v>
      </c>
      <c r="AJ125">
        <f t="shared" si="189"/>
        <v>1.3690688855259916E-2</v>
      </c>
      <c r="AK125">
        <f t="shared" si="189"/>
        <v>1.3499017171603645E-2</v>
      </c>
      <c r="AL125">
        <f t="shared" si="189"/>
        <v>1.3308805739744453E-2</v>
      </c>
      <c r="AM125">
        <f t="shared" si="189"/>
        <v>1.3120045241879522E-2</v>
      </c>
      <c r="AN125">
        <f t="shared" si="189"/>
        <v>1.2932726414756224E-2</v>
      </c>
      <c r="AO125">
        <f t="shared" si="189"/>
        <v>1.2746840049368706E-2</v>
      </c>
      <c r="AP125">
        <f t="shared" si="189"/>
        <v>1.2562376990656023E-2</v>
      </c>
      <c r="AQ125">
        <f t="shared" si="189"/>
        <v>1.2379328137201958E-2</v>
      </c>
      <c r="AR125">
        <f t="shared" si="190"/>
        <v>1.2197684440936444E-2</v>
      </c>
      <c r="AS125">
        <f t="shared" si="190"/>
        <v>1.2017436906838572E-2</v>
      </c>
      <c r="AT125">
        <f t="shared" si="190"/>
        <v>1.1838576592641203E-2</v>
      </c>
      <c r="AU125">
        <f t="shared" si="190"/>
        <v>1.1661094608537209E-2</v>
      </c>
      <c r="AV125">
        <f t="shared" si="190"/>
        <v>1.148498211688722E-2</v>
      </c>
      <c r="AW125">
        <f t="shared" si="190"/>
        <v>1.1310230331929018E-2</v>
      </c>
      <c r="AX125">
        <f t="shared" si="190"/>
        <v>1.005317936625715E-2</v>
      </c>
      <c r="AY125">
        <f t="shared" si="190"/>
        <v>8.5894548199489662E-3</v>
      </c>
      <c r="AZ125">
        <f t="shared" si="190"/>
        <v>7.7314833201347129E-3</v>
      </c>
      <c r="BA125">
        <f t="shared" si="190"/>
        <v>7.0816072073228084E-3</v>
      </c>
      <c r="BB125">
        <f t="shared" si="191"/>
        <v>6.5506120321334894E-3</v>
      </c>
      <c r="BC125">
        <f t="shared" si="191"/>
        <v>6.0998253734673973E-3</v>
      </c>
      <c r="BD125">
        <f t="shared" si="191"/>
        <v>5.7080567376993135E-3</v>
      </c>
      <c r="BE125">
        <f t="shared" si="191"/>
        <v>5.3620958631560812E-3</v>
      </c>
      <c r="BF125">
        <f t="shared" si="191"/>
        <v>5.0529982233541481E-3</v>
      </c>
      <c r="BG125">
        <f t="shared" si="191"/>
        <v>4.7743490817032897E-3</v>
      </c>
      <c r="BH125">
        <f t="shared" si="191"/>
        <v>4.5213492879396877E-3</v>
      </c>
      <c r="BI125">
        <f t="shared" si="191"/>
        <v>4.2902904006212822E-3</v>
      </c>
      <c r="BJ125">
        <f t="shared" si="191"/>
        <v>4.0782328814926274E-3</v>
      </c>
      <c r="BK125">
        <f t="shared" si="191"/>
        <v>3.8827983174642721E-3</v>
      </c>
      <c r="BL125">
        <f t="shared" si="192"/>
        <v>3.7020295312228673E-3</v>
      </c>
      <c r="BM125">
        <f t="shared" si="192"/>
        <v>3.5342930858897502E-3</v>
      </c>
      <c r="BN125">
        <f t="shared" si="192"/>
        <v>3.3782093347963517E-3</v>
      </c>
      <c r="BO125">
        <f t="shared" si="192"/>
        <v>3.2326009788488461E-3</v>
      </c>
      <c r="BP125">
        <f t="shared" si="192"/>
        <v>3.0964544216022694E-3</v>
      </c>
      <c r="BQ125">
        <f t="shared" si="192"/>
        <v>2.968890196745269E-3</v>
      </c>
      <c r="BR125">
        <f t="shared" si="192"/>
        <v>2.8491399685946382E-3</v>
      </c>
      <c r="BS125">
        <f t="shared" si="192"/>
        <v>2.7365283870146866E-3</v>
      </c>
      <c r="BT125">
        <f t="shared" si="192"/>
        <v>2.6304585891076082E-3</v>
      </c>
      <c r="BU125">
        <f t="shared" si="192"/>
        <v>2.5304004824570282E-3</v>
      </c>
      <c r="BV125">
        <f t="shared" si="193"/>
        <v>2.4358811791812133E-3</v>
      </c>
      <c r="BW125">
        <f t="shared" si="193"/>
        <v>2.3464771137244366E-3</v>
      </c>
      <c r="BX125">
        <f t="shared" si="193"/>
        <v>2.2618074935712132E-3</v>
      </c>
      <c r="BY125">
        <f t="shared" si="193"/>
        <v>2.1815288159616111E-3</v>
      </c>
      <c r="BZ125">
        <f t="shared" si="193"/>
        <v>2.1053302451061831E-3</v>
      </c>
      <c r="CA125">
        <f t="shared" si="193"/>
        <v>2.032929689964838E-3</v>
      </c>
      <c r="CB125">
        <f t="shared" si="193"/>
        <v>1.9640704568713693E-3</v>
      </c>
      <c r="CC125">
        <f t="shared" si="193"/>
        <v>1.8985183772705508E-3</v>
      </c>
      <c r="CD125">
        <f t="shared" si="193"/>
        <v>1.8360593307739437E-3</v>
      </c>
      <c r="CE125">
        <f t="shared" si="193"/>
        <v>1.7764970991885323E-3</v>
      </c>
      <c r="CF125">
        <f t="shared" si="194"/>
        <v>1.7196514992481294E-3</v>
      </c>
      <c r="CG125">
        <f t="shared" si="194"/>
        <v>1.665356751296319E-3</v>
      </c>
      <c r="CH125">
        <f t="shared" si="194"/>
        <v>1.6134600487316523E-3</v>
      </c>
      <c r="CI125">
        <f t="shared" si="194"/>
        <v>1.5638202990769772E-3</v>
      </c>
      <c r="CJ125">
        <f t="shared" si="194"/>
        <v>1.516307012410342E-3</v>
      </c>
      <c r="CK125">
        <f t="shared" si="194"/>
        <v>1.4707993168483666E-3</v>
      </c>
      <c r="CL125">
        <f t="shared" si="194"/>
        <v>1.4271850839982603E-3</v>
      </c>
      <c r="CM125">
        <f t="shared" si="194"/>
        <v>1.385360149940803E-3</v>
      </c>
      <c r="CN125">
        <f t="shared" si="194"/>
        <v>1.3452276194893188E-3</v>
      </c>
      <c r="CO125">
        <f t="shared" si="194"/>
        <v>1.3066972432792226E-3</v>
      </c>
      <c r="CP125">
        <f t="shared" si="195"/>
        <v>1.2696848587501592E-3</v>
      </c>
      <c r="CQ125">
        <f t="shared" si="195"/>
        <v>1.23411188734422E-3</v>
      </c>
      <c r="CR125">
        <f t="shared" si="195"/>
        <v>7.9447046765374269E-4</v>
      </c>
      <c r="CS125">
        <f t="shared" si="195"/>
        <v>5.1595847329891542E-4</v>
      </c>
      <c r="CT125">
        <f t="shared" si="195"/>
        <v>3.5727783389892357E-4</v>
      </c>
      <c r="CU125">
        <f t="shared" si="195"/>
        <v>2.485134148838281E-4</v>
      </c>
      <c r="CV125">
        <f t="shared" si="195"/>
        <v>1.6966608091646083E-4</v>
      </c>
      <c r="CW125">
        <f t="shared" si="195"/>
        <v>1.1151653650713019E-4</v>
      </c>
      <c r="CX125">
        <f t="shared" si="195"/>
        <v>6.8860693516495724E-5</v>
      </c>
      <c r="CY125">
        <f t="shared" si="195"/>
        <v>3.8394537081924547E-5</v>
      </c>
      <c r="CZ125">
        <f t="shared" si="196"/>
        <v>1.7850867458036344E-5</v>
      </c>
      <c r="DA125">
        <f t="shared" si="196"/>
        <v>5.5853257352366038E-6</v>
      </c>
      <c r="DB125">
        <f t="shared" si="196"/>
        <v>3.547438274049786E-7</v>
      </c>
      <c r="DC125">
        <f t="shared" si="196"/>
        <v>0</v>
      </c>
      <c r="DD125">
        <f t="shared" si="196"/>
        <v>0</v>
      </c>
      <c r="DE125">
        <f t="shared" si="196"/>
        <v>0</v>
      </c>
      <c r="DF125">
        <f t="shared" si="196"/>
        <v>0</v>
      </c>
      <c r="DG125">
        <f t="shared" si="196"/>
        <v>0</v>
      </c>
      <c r="DH125">
        <f t="shared" si="196"/>
        <v>0</v>
      </c>
      <c r="DI125">
        <f t="shared" si="196"/>
        <v>0</v>
      </c>
      <c r="DJ125">
        <f t="shared" si="197"/>
        <v>0</v>
      </c>
      <c r="DK125">
        <f t="shared" si="197"/>
        <v>0</v>
      </c>
      <c r="DL125">
        <f t="shared" si="197"/>
        <v>0</v>
      </c>
      <c r="DM125">
        <f t="shared" si="197"/>
        <v>0</v>
      </c>
      <c r="DN125">
        <f t="shared" si="197"/>
        <v>0</v>
      </c>
      <c r="DO125">
        <f t="shared" si="197"/>
        <v>0</v>
      </c>
      <c r="DP125">
        <f t="shared" si="197"/>
        <v>0</v>
      </c>
      <c r="DQ125">
        <f t="shared" si="197"/>
        <v>0</v>
      </c>
      <c r="DR125">
        <f t="shared" si="197"/>
        <v>0</v>
      </c>
      <c r="DS125">
        <f t="shared" si="197"/>
        <v>0</v>
      </c>
      <c r="DT125">
        <f t="shared" si="198"/>
        <v>0</v>
      </c>
      <c r="DU125">
        <f t="shared" si="198"/>
        <v>0</v>
      </c>
      <c r="DV125">
        <f t="shared" si="198"/>
        <v>0</v>
      </c>
      <c r="DW125">
        <f t="shared" si="198"/>
        <v>0</v>
      </c>
      <c r="DX125">
        <f t="shared" si="198"/>
        <v>0</v>
      </c>
      <c r="DY125">
        <f t="shared" si="198"/>
        <v>0</v>
      </c>
      <c r="DZ125">
        <f t="shared" si="198"/>
        <v>0</v>
      </c>
      <c r="EA125">
        <f t="shared" si="198"/>
        <v>0</v>
      </c>
      <c r="EB125">
        <f t="shared" si="198"/>
        <v>0</v>
      </c>
      <c r="EC125">
        <f t="shared" si="198"/>
        <v>0</v>
      </c>
      <c r="ED125">
        <f t="shared" si="199"/>
        <v>0</v>
      </c>
      <c r="EE125">
        <f t="shared" si="199"/>
        <v>0</v>
      </c>
      <c r="EF125">
        <f t="shared" si="199"/>
        <v>0</v>
      </c>
      <c r="EG125">
        <f t="shared" si="199"/>
        <v>0</v>
      </c>
      <c r="EH125">
        <f t="shared" si="199"/>
        <v>0</v>
      </c>
      <c r="EI125">
        <f t="shared" si="199"/>
        <v>0</v>
      </c>
      <c r="EJ125">
        <f t="shared" si="199"/>
        <v>0</v>
      </c>
      <c r="EK125">
        <f t="shared" si="199"/>
        <v>0</v>
      </c>
      <c r="EL125">
        <f t="shared" si="199"/>
        <v>0</v>
      </c>
      <c r="EM125">
        <f t="shared" si="199"/>
        <v>0</v>
      </c>
      <c r="EN125">
        <f t="shared" si="200"/>
        <v>0</v>
      </c>
      <c r="EO125">
        <f t="shared" si="200"/>
        <v>0</v>
      </c>
      <c r="EP125">
        <f t="shared" si="200"/>
        <v>0</v>
      </c>
      <c r="EQ125">
        <f t="shared" si="200"/>
        <v>0</v>
      </c>
      <c r="ER125">
        <f t="shared" si="200"/>
        <v>0</v>
      </c>
      <c r="ES125">
        <f t="shared" si="200"/>
        <v>0</v>
      </c>
      <c r="ET125">
        <f t="shared" si="200"/>
        <v>0</v>
      </c>
      <c r="EU125">
        <f t="shared" si="200"/>
        <v>0</v>
      </c>
      <c r="EV125">
        <f t="shared" si="200"/>
        <v>0</v>
      </c>
      <c r="EW125">
        <f t="shared" si="200"/>
        <v>0</v>
      </c>
      <c r="EX125">
        <f t="shared" si="200"/>
        <v>0</v>
      </c>
      <c r="EZ125">
        <f t="shared" si="110"/>
        <v>0.87842239287560253</v>
      </c>
      <c r="FB125">
        <f t="shared" si="108"/>
        <v>1.1266939006694621E-2</v>
      </c>
      <c r="FC125">
        <f t="shared" si="109"/>
        <v>0.24857555298442668</v>
      </c>
    </row>
    <row r="126" spans="1:159" x14ac:dyDescent="0.25">
      <c r="A126">
        <v>895</v>
      </c>
      <c r="B126" s="19">
        <f>'Input spectra'!Y125</f>
        <v>4.5587290275002003E-2</v>
      </c>
      <c r="C126">
        <f>'Input spectra'!D125</f>
        <v>0</v>
      </c>
      <c r="D126">
        <f t="shared" si="186"/>
        <v>2.0653927966864227E-2</v>
      </c>
      <c r="E126">
        <f t="shared" si="186"/>
        <v>2.0410257310293459E-2</v>
      </c>
      <c r="F126">
        <f t="shared" si="186"/>
        <v>2.0168375975839311E-2</v>
      </c>
      <c r="G126">
        <f t="shared" si="186"/>
        <v>1.9928272727503835E-2</v>
      </c>
      <c r="H126">
        <f t="shared" si="186"/>
        <v>1.9689936394483024E-2</v>
      </c>
      <c r="I126">
        <f t="shared" si="186"/>
        <v>1.9453355870806217E-2</v>
      </c>
      <c r="J126">
        <f t="shared" si="186"/>
        <v>1.9218520114977419E-2</v>
      </c>
      <c r="K126">
        <f t="shared" si="186"/>
        <v>1.8985418149618554E-2</v>
      </c>
      <c r="L126">
        <f t="shared" si="186"/>
        <v>1.8754039061114613E-2</v>
      </c>
      <c r="M126">
        <f t="shared" si="186"/>
        <v>1.8524371999260734E-2</v>
      </c>
      <c r="N126">
        <f t="shared" si="187"/>
        <v>1.8296406176911136E-2</v>
      </c>
      <c r="O126">
        <f t="shared" si="187"/>
        <v>1.8070130869629952E-2</v>
      </c>
      <c r="P126">
        <f t="shared" si="187"/>
        <v>1.7845535415343956E-2</v>
      </c>
      <c r="Q126">
        <f t="shared" si="187"/>
        <v>1.7622609213997116E-2</v>
      </c>
      <c r="R126">
        <f t="shared" si="187"/>
        <v>1.7401341727206997E-2</v>
      </c>
      <c r="S126">
        <f t="shared" si="187"/>
        <v>1.7181722477923055E-2</v>
      </c>
      <c r="T126">
        <f t="shared" si="187"/>
        <v>1.696374105008672E-2</v>
      </c>
      <c r="U126">
        <f t="shared" si="187"/>
        <v>1.6747387088293295E-2</v>
      </c>
      <c r="V126">
        <f t="shared" si="187"/>
        <v>1.6532650297455716E-2</v>
      </c>
      <c r="W126">
        <f t="shared" si="187"/>
        <v>1.6319520442470075E-2</v>
      </c>
      <c r="X126">
        <f t="shared" si="188"/>
        <v>1.6107987347882949E-2</v>
      </c>
      <c r="Y126">
        <f t="shared" si="188"/>
        <v>1.5898040897560518E-2</v>
      </c>
      <c r="Z126">
        <f t="shared" si="188"/>
        <v>1.5689671034359455E-2</v>
      </c>
      <c r="AA126">
        <f t="shared" si="188"/>
        <v>1.5482867759799592E-2</v>
      </c>
      <c r="AB126">
        <f t="shared" si="188"/>
        <v>1.5277621133738326E-2</v>
      </c>
      <c r="AC126">
        <f t="shared" si="188"/>
        <v>1.5073921274046789E-2</v>
      </c>
      <c r="AD126">
        <f t="shared" si="188"/>
        <v>1.4871758356287745E-2</v>
      </c>
      <c r="AE126">
        <f t="shared" si="188"/>
        <v>1.4671122613395234E-2</v>
      </c>
      <c r="AF126">
        <f t="shared" si="188"/>
        <v>1.4472004335355919E-2</v>
      </c>
      <c r="AG126">
        <f t="shared" si="188"/>
        <v>1.427439386889214E-2</v>
      </c>
      <c r="AH126">
        <f t="shared" si="189"/>
        <v>1.4078281617146703E-2</v>
      </c>
      <c r="AI126">
        <f t="shared" si="189"/>
        <v>1.3883658039369333E-2</v>
      </c>
      <c r="AJ126">
        <f t="shared" si="189"/>
        <v>1.3690513650604816E-2</v>
      </c>
      <c r="AK126">
        <f t="shared" si="189"/>
        <v>1.3498839021382823E-2</v>
      </c>
      <c r="AL126">
        <f t="shared" si="189"/>
        <v>1.3308624777409409E-2</v>
      </c>
      <c r="AM126">
        <f t="shared" si="189"/>
        <v>1.3119861599260164E-2</v>
      </c>
      <c r="AN126">
        <f t="shared" si="189"/>
        <v>1.2932540222074983E-2</v>
      </c>
      <c r="AO126">
        <f t="shared" si="189"/>
        <v>1.2746651435254549E-2</v>
      </c>
      <c r="AP126">
        <f t="shared" si="189"/>
        <v>1.2562186082158377E-2</v>
      </c>
      <c r="AQ126">
        <f t="shared" si="189"/>
        <v>1.2379135059804508E-2</v>
      </c>
      <c r="AR126">
        <f t="shared" si="190"/>
        <v>1.2197489318570847E-2</v>
      </c>
      <c r="AS126">
        <f t="shared" si="190"/>
        <v>1.2017239861898064E-2</v>
      </c>
      <c r="AT126">
        <f t="shared" si="190"/>
        <v>1.1838377745994097E-2</v>
      </c>
      <c r="AU126">
        <f t="shared" si="190"/>
        <v>1.1660894079540298E-2</v>
      </c>
      <c r="AV126">
        <f t="shared" si="190"/>
        <v>1.1484780023399092E-2</v>
      </c>
      <c r="AW126">
        <f t="shared" si="190"/>
        <v>1.1310026790323249E-2</v>
      </c>
      <c r="AX126">
        <f t="shared" si="190"/>
        <v>1.0052994426446228E-2</v>
      </c>
      <c r="AY126">
        <f t="shared" si="190"/>
        <v>8.5892933720055596E-3</v>
      </c>
      <c r="AZ126">
        <f t="shared" si="190"/>
        <v>7.7313349067624155E-3</v>
      </c>
      <c r="BA126">
        <f t="shared" si="190"/>
        <v>7.0814684369355793E-3</v>
      </c>
      <c r="BB126">
        <f t="shared" si="191"/>
        <v>6.5504810473996471E-3</v>
      </c>
      <c r="BC126">
        <f t="shared" si="191"/>
        <v>6.0997009631808272E-3</v>
      </c>
      <c r="BD126">
        <f t="shared" si="191"/>
        <v>5.7079380350942037E-3</v>
      </c>
      <c r="BE126">
        <f t="shared" si="191"/>
        <v>5.3619822106590045E-3</v>
      </c>
      <c r="BF126">
        <f t="shared" si="191"/>
        <v>5.0528891015953958E-3</v>
      </c>
      <c r="BG126">
        <f t="shared" si="191"/>
        <v>4.7742440681813516E-3</v>
      </c>
      <c r="BH126">
        <f t="shared" si="191"/>
        <v>4.5212480311010881E-3</v>
      </c>
      <c r="BI126">
        <f t="shared" si="191"/>
        <v>4.2901926026746393E-3</v>
      </c>
      <c r="BJ126">
        <f t="shared" si="191"/>
        <v>4.0781382865060821E-3</v>
      </c>
      <c r="BK126">
        <f t="shared" si="191"/>
        <v>3.8827067028279652E-3</v>
      </c>
      <c r="BL126">
        <f t="shared" si="192"/>
        <v>3.7019407013460575E-3</v>
      </c>
      <c r="BM126">
        <f t="shared" si="192"/>
        <v>3.5342068674340163E-3</v>
      </c>
      <c r="BN126">
        <f t="shared" si="192"/>
        <v>3.3781255729958609E-3</v>
      </c>
      <c r="BO126">
        <f t="shared" si="192"/>
        <v>3.2325195346192283E-3</v>
      </c>
      <c r="BP126">
        <f t="shared" si="192"/>
        <v>3.0963751692339859E-3</v>
      </c>
      <c r="BQ126">
        <f t="shared" si="192"/>
        <v>2.9688130220383718E-3</v>
      </c>
      <c r="BR126">
        <f t="shared" si="192"/>
        <v>2.8490647673323822E-3</v>
      </c>
      <c r="BS126">
        <f t="shared" si="192"/>
        <v>2.7364550637011152E-3</v>
      </c>
      <c r="BT126">
        <f t="shared" si="192"/>
        <v>2.6303870559134801E-3</v>
      </c>
      <c r="BU126">
        <f t="shared" si="192"/>
        <v>2.5303306583321157E-3</v>
      </c>
      <c r="BV126">
        <f t="shared" si="193"/>
        <v>2.4358129891008788E-3</v>
      </c>
      <c r="BW126">
        <f t="shared" si="193"/>
        <v>2.3464104880456327E-3</v>
      </c>
      <c r="BX126">
        <f t="shared" si="193"/>
        <v>2.2617423674784385E-3</v>
      </c>
      <c r="BY126">
        <f t="shared" si="193"/>
        <v>2.181465128987415E-3</v>
      </c>
      <c r="BZ126">
        <f t="shared" si="193"/>
        <v>2.105267940713917E-3</v>
      </c>
      <c r="CA126">
        <f t="shared" si="193"/>
        <v>2.0328687151837223E-3</v>
      </c>
      <c r="CB126">
        <f t="shared" si="193"/>
        <v>1.9640107619758275E-3</v>
      </c>
      <c r="CC126">
        <f t="shared" si="193"/>
        <v>1.8984599154972025E-3</v>
      </c>
      <c r="CD126">
        <f t="shared" si="193"/>
        <v>1.836002058070824E-3</v>
      </c>
      <c r="CE126">
        <f t="shared" si="193"/>
        <v>1.7764409739920212E-3</v>
      </c>
      <c r="CF126">
        <f t="shared" si="194"/>
        <v>1.7195964822838232E-3</v>
      </c>
      <c r="CG126">
        <f t="shared" si="194"/>
        <v>1.6653028054006854E-3</v>
      </c>
      <c r="CH126">
        <f t="shared" si="194"/>
        <v>1.6134071386917921E-3</v>
      </c>
      <c r="CI126">
        <f t="shared" si="194"/>
        <v>1.5637683914862376E-3</v>
      </c>
      <c r="CJ126">
        <f t="shared" si="194"/>
        <v>1.5162560755378445E-3</v>
      </c>
      <c r="CK126">
        <f t="shared" si="194"/>
        <v>1.4707493205208028E-3</v>
      </c>
      <c r="CL126">
        <f t="shared" si="194"/>
        <v>1.427135999492531E-3</v>
      </c>
      <c r="CM126">
        <f t="shared" si="194"/>
        <v>1.3853119498862827E-3</v>
      </c>
      <c r="CN126">
        <f t="shared" si="194"/>
        <v>1.3451802777786747E-3</v>
      </c>
      <c r="CO126">
        <f t="shared" si="194"/>
        <v>1.3066507349868736E-3</v>
      </c>
      <c r="CP126">
        <f t="shared" si="195"/>
        <v>1.2696391600575648E-3</v>
      </c>
      <c r="CQ126">
        <f t="shared" si="195"/>
        <v>1.2340669754712971E-3</v>
      </c>
      <c r="CR126">
        <f t="shared" si="195"/>
        <v>7.9444123752439718E-4</v>
      </c>
      <c r="CS126">
        <f t="shared" si="195"/>
        <v>5.1593928383852721E-4</v>
      </c>
      <c r="CT126">
        <f t="shared" si="195"/>
        <v>3.5726440319100975E-4</v>
      </c>
      <c r="CU126">
        <f t="shared" si="195"/>
        <v>2.4850397344173961E-4</v>
      </c>
      <c r="CV126">
        <f t="shared" si="195"/>
        <v>1.6965956716676845E-4</v>
      </c>
      <c r="CW126">
        <f t="shared" si="195"/>
        <v>1.1151221061461516E-4</v>
      </c>
      <c r="CX126">
        <f t="shared" si="195"/>
        <v>6.8857994769955003E-5</v>
      </c>
      <c r="CY126">
        <f t="shared" si="195"/>
        <v>3.8393016992372011E-5</v>
      </c>
      <c r="CZ126">
        <f t="shared" si="196"/>
        <v>1.7850153580391213E-5</v>
      </c>
      <c r="DA126">
        <f t="shared" si="196"/>
        <v>5.5851001377535011E-6</v>
      </c>
      <c r="DB126">
        <f t="shared" si="196"/>
        <v>3.5472935704608987E-7</v>
      </c>
      <c r="DC126">
        <f t="shared" si="196"/>
        <v>0</v>
      </c>
      <c r="DD126">
        <f t="shared" si="196"/>
        <v>0</v>
      </c>
      <c r="DE126">
        <f t="shared" si="196"/>
        <v>0</v>
      </c>
      <c r="DF126">
        <f t="shared" si="196"/>
        <v>0</v>
      </c>
      <c r="DG126">
        <f t="shared" si="196"/>
        <v>0</v>
      </c>
      <c r="DH126">
        <f t="shared" si="196"/>
        <v>0</v>
      </c>
      <c r="DI126">
        <f t="shared" si="196"/>
        <v>0</v>
      </c>
      <c r="DJ126">
        <f t="shared" si="197"/>
        <v>0</v>
      </c>
      <c r="DK126">
        <f t="shared" si="197"/>
        <v>0</v>
      </c>
      <c r="DL126">
        <f t="shared" si="197"/>
        <v>0</v>
      </c>
      <c r="DM126">
        <f t="shared" si="197"/>
        <v>0</v>
      </c>
      <c r="DN126">
        <f t="shared" si="197"/>
        <v>0</v>
      </c>
      <c r="DO126">
        <f t="shared" si="197"/>
        <v>0</v>
      </c>
      <c r="DP126">
        <f t="shared" si="197"/>
        <v>0</v>
      </c>
      <c r="DQ126">
        <f t="shared" si="197"/>
        <v>0</v>
      </c>
      <c r="DR126">
        <f t="shared" si="197"/>
        <v>0</v>
      </c>
      <c r="DS126">
        <f t="shared" si="197"/>
        <v>0</v>
      </c>
      <c r="DT126">
        <f t="shared" si="198"/>
        <v>0</v>
      </c>
      <c r="DU126">
        <f t="shared" si="198"/>
        <v>0</v>
      </c>
      <c r="DV126">
        <f t="shared" si="198"/>
        <v>0</v>
      </c>
      <c r="DW126">
        <f t="shared" si="198"/>
        <v>0</v>
      </c>
      <c r="DX126">
        <f t="shared" si="198"/>
        <v>0</v>
      </c>
      <c r="DY126">
        <f t="shared" si="198"/>
        <v>0</v>
      </c>
      <c r="DZ126">
        <f t="shared" si="198"/>
        <v>0</v>
      </c>
      <c r="EA126">
        <f t="shared" si="198"/>
        <v>0</v>
      </c>
      <c r="EB126">
        <f t="shared" si="198"/>
        <v>0</v>
      </c>
      <c r="EC126">
        <f t="shared" si="198"/>
        <v>0</v>
      </c>
      <c r="ED126">
        <f t="shared" si="199"/>
        <v>0</v>
      </c>
      <c r="EE126">
        <f t="shared" si="199"/>
        <v>0</v>
      </c>
      <c r="EF126">
        <f t="shared" si="199"/>
        <v>0</v>
      </c>
      <c r="EG126">
        <f t="shared" si="199"/>
        <v>0</v>
      </c>
      <c r="EH126">
        <f t="shared" si="199"/>
        <v>0</v>
      </c>
      <c r="EI126">
        <f t="shared" si="199"/>
        <v>0</v>
      </c>
      <c r="EJ126">
        <f t="shared" si="199"/>
        <v>0</v>
      </c>
      <c r="EK126">
        <f t="shared" si="199"/>
        <v>0</v>
      </c>
      <c r="EL126">
        <f t="shared" si="199"/>
        <v>0</v>
      </c>
      <c r="EM126">
        <f t="shared" si="199"/>
        <v>0</v>
      </c>
      <c r="EN126">
        <f t="shared" si="200"/>
        <v>0</v>
      </c>
      <c r="EO126">
        <f t="shared" si="200"/>
        <v>0</v>
      </c>
      <c r="EP126">
        <f t="shared" si="200"/>
        <v>0</v>
      </c>
      <c r="EQ126">
        <f t="shared" si="200"/>
        <v>0</v>
      </c>
      <c r="ER126">
        <f t="shared" si="200"/>
        <v>0</v>
      </c>
      <c r="ES126">
        <f t="shared" si="200"/>
        <v>0</v>
      </c>
      <c r="ET126">
        <f t="shared" si="200"/>
        <v>0</v>
      </c>
      <c r="EU126">
        <f t="shared" si="200"/>
        <v>0</v>
      </c>
      <c r="EV126">
        <f t="shared" si="200"/>
        <v>0</v>
      </c>
      <c r="EW126">
        <f t="shared" si="200"/>
        <v>0</v>
      </c>
      <c r="EX126">
        <f t="shared" si="200"/>
        <v>0</v>
      </c>
      <c r="EZ126">
        <f t="shared" si="110"/>
        <v>0.87841274720116069</v>
      </c>
      <c r="FB126">
        <f t="shared" si="108"/>
        <v>1.1267916276385348E-2</v>
      </c>
      <c r="FC126">
        <f t="shared" si="109"/>
        <v>0.24857542801753607</v>
      </c>
    </row>
    <row r="127" spans="1:159" x14ac:dyDescent="0.25">
      <c r="A127">
        <v>900</v>
      </c>
      <c r="B127" s="19">
        <f>'Input spectra'!Y126</f>
        <v>4.5591289475162E-2</v>
      </c>
      <c r="C127">
        <f>'Input spectra'!D126</f>
        <v>0</v>
      </c>
      <c r="D127">
        <f t="shared" si="186"/>
        <v>2.0653927966864227E-2</v>
      </c>
      <c r="E127">
        <f t="shared" si="186"/>
        <v>2.0410249147824661E-2</v>
      </c>
      <c r="F127">
        <f t="shared" si="186"/>
        <v>2.0168359844371278E-2</v>
      </c>
      <c r="G127">
        <f t="shared" si="186"/>
        <v>1.9928248818372737E-2</v>
      </c>
      <c r="H127">
        <f t="shared" si="186"/>
        <v>1.9689904896909506E-2</v>
      </c>
      <c r="I127">
        <f t="shared" si="186"/>
        <v>1.9453316971913149E-2</v>
      </c>
      <c r="J127">
        <f t="shared" si="186"/>
        <v>1.9218473999807514E-2</v>
      </c>
      <c r="K127">
        <f t="shared" si="186"/>
        <v>1.8985365001151836E-2</v>
      </c>
      <c r="L127">
        <f t="shared" si="186"/>
        <v>1.8753979060285784E-2</v>
      </c>
      <c r="M127">
        <f t="shared" si="186"/>
        <v>1.8524305324976405E-2</v>
      </c>
      <c r="N127">
        <f t="shared" si="187"/>
        <v>1.8296333006066937E-2</v>
      </c>
      <c r="O127">
        <f t="shared" si="187"/>
        <v>1.807005137712751E-2</v>
      </c>
      <c r="P127">
        <f t="shared" si="187"/>
        <v>1.7845449774107749E-2</v>
      </c>
      <c r="Q127">
        <f t="shared" si="187"/>
        <v>1.7622517594991213E-2</v>
      </c>
      <c r="R127">
        <f t="shared" si="187"/>
        <v>1.7401244299451672E-2</v>
      </c>
      <c r="S127">
        <f t="shared" si="187"/>
        <v>1.7181619408511279E-2</v>
      </c>
      <c r="T127">
        <f t="shared" si="187"/>
        <v>1.6963632504200521E-2</v>
      </c>
      <c r="U127">
        <f t="shared" si="187"/>
        <v>1.6747273229220028E-2</v>
      </c>
      <c r="V127">
        <f t="shared" si="187"/>
        <v>1.6532531286604184E-2</v>
      </c>
      <c r="W127">
        <f t="shared" si="187"/>
        <v>1.6319396439386541E-2</v>
      </c>
      <c r="X127">
        <f t="shared" si="188"/>
        <v>1.610785851026704E-2</v>
      </c>
      <c r="Y127">
        <f t="shared" si="188"/>
        <v>1.5897907381280999E-2</v>
      </c>
      <c r="Z127">
        <f t="shared" si="188"/>
        <v>1.5689532993469913E-2</v>
      </c>
      <c r="AA127">
        <f t="shared" si="188"/>
        <v>1.5482725346553953E-2</v>
      </c>
      <c r="AB127">
        <f t="shared" si="188"/>
        <v>1.5277474498606317E-2</v>
      </c>
      <c r="AC127">
        <f t="shared" si="188"/>
        <v>1.5073770565729255E-2</v>
      </c>
      <c r="AD127">
        <f t="shared" si="188"/>
        <v>1.4871603721731852E-2</v>
      </c>
      <c r="AE127">
        <f t="shared" si="188"/>
        <v>1.4670964197809572E-2</v>
      </c>
      <c r="AF127">
        <f t="shared" si="188"/>
        <v>1.4471842282225486E-2</v>
      </c>
      <c r="AG127">
        <f t="shared" si="188"/>
        <v>1.4274228319993225E-2</v>
      </c>
      <c r="AH127">
        <f t="shared" si="189"/>
        <v>1.4078112712561644E-2</v>
      </c>
      <c r="AI127">
        <f t="shared" si="189"/>
        <v>1.3883485917501173E-2</v>
      </c>
      <c r="AJ127">
        <f t="shared" si="189"/>
        <v>1.3690338448191867E-2</v>
      </c>
      <c r="AK127">
        <f t="shared" si="189"/>
        <v>1.3498660873513091E-2</v>
      </c>
      <c r="AL127">
        <f t="shared" si="189"/>
        <v>1.330844381753494E-2</v>
      </c>
      <c r="AM127">
        <f t="shared" si="189"/>
        <v>1.3119677959211264E-2</v>
      </c>
      <c r="AN127">
        <f t="shared" si="189"/>
        <v>1.2932354032074355E-2</v>
      </c>
      <c r="AO127">
        <f t="shared" si="189"/>
        <v>1.2746462823931298E-2</v>
      </c>
      <c r="AP127">
        <f t="shared" si="189"/>
        <v>1.2561995176561931E-2</v>
      </c>
      <c r="AQ127">
        <f t="shared" si="189"/>
        <v>1.2378941985418435E-2</v>
      </c>
      <c r="AR127">
        <f t="shared" si="190"/>
        <v>1.2197294199326556E-2</v>
      </c>
      <c r="AS127">
        <f t="shared" si="190"/>
        <v>1.2017042820188416E-2</v>
      </c>
      <c r="AT127">
        <f t="shared" si="190"/>
        <v>1.1838178902686913E-2</v>
      </c>
      <c r="AU127">
        <f t="shared" si="190"/>
        <v>1.1660693553991764E-2</v>
      </c>
      <c r="AV127">
        <f t="shared" si="190"/>
        <v>1.148457793346706E-2</v>
      </c>
      <c r="AW127">
        <f t="shared" si="190"/>
        <v>1.1309823252380457E-2</v>
      </c>
      <c r="AX127">
        <f t="shared" si="190"/>
        <v>1.0052809490037482E-2</v>
      </c>
      <c r="AY127">
        <f t="shared" si="190"/>
        <v>8.5891319270967326E-3</v>
      </c>
      <c r="AZ127">
        <f t="shared" si="190"/>
        <v>7.7311864962390552E-3</v>
      </c>
      <c r="BA127">
        <f t="shared" si="190"/>
        <v>7.0813296692676751E-3</v>
      </c>
      <c r="BB127">
        <f t="shared" si="191"/>
        <v>6.5503500652849475E-3</v>
      </c>
      <c r="BC127">
        <f t="shared" si="191"/>
        <v>6.0995765554316909E-3</v>
      </c>
      <c r="BD127">
        <f t="shared" si="191"/>
        <v>5.7078193349575862E-3</v>
      </c>
      <c r="BE127">
        <f t="shared" si="191"/>
        <v>5.3618685605708498E-3</v>
      </c>
      <c r="BF127">
        <f t="shared" si="191"/>
        <v>5.0527799821931752E-3</v>
      </c>
      <c r="BG127">
        <f t="shared" si="191"/>
        <v>4.7741390569692203E-3</v>
      </c>
      <c r="BH127">
        <f t="shared" si="191"/>
        <v>4.5211467765301598E-3</v>
      </c>
      <c r="BI127">
        <f t="shared" si="191"/>
        <v>4.2900948069573173E-3</v>
      </c>
      <c r="BJ127">
        <f t="shared" si="191"/>
        <v>4.0780436937136733E-3</v>
      </c>
      <c r="BK127">
        <f t="shared" si="191"/>
        <v>3.8826150903533046E-3</v>
      </c>
      <c r="BL127">
        <f t="shared" si="192"/>
        <v>3.7018518736007108E-3</v>
      </c>
      <c r="BM127">
        <f t="shared" si="192"/>
        <v>3.5341206510815645E-3</v>
      </c>
      <c r="BN127">
        <f t="shared" si="192"/>
        <v>3.3780418132722191E-3</v>
      </c>
      <c r="BO127">
        <f t="shared" si="192"/>
        <v>3.2324380924415664E-3</v>
      </c>
      <c r="BP127">
        <f t="shared" si="192"/>
        <v>3.0962959188941298E-3</v>
      </c>
      <c r="BQ127">
        <f t="shared" si="192"/>
        <v>2.9687358493375878E-3</v>
      </c>
      <c r="BR127">
        <f t="shared" si="192"/>
        <v>2.8489895680550142E-3</v>
      </c>
      <c r="BS127">
        <f t="shared" si="192"/>
        <v>2.7363817423521879E-3</v>
      </c>
      <c r="BT127">
        <f t="shared" si="192"/>
        <v>2.6303155246646379E-3</v>
      </c>
      <c r="BU127">
        <f t="shared" si="192"/>
        <v>2.5302608361339358E-3</v>
      </c>
      <c r="BV127">
        <f t="shared" si="193"/>
        <v>2.435744800929457E-3</v>
      </c>
      <c r="BW127">
        <f t="shared" si="193"/>
        <v>2.3463438642585912E-3</v>
      </c>
      <c r="BX127">
        <f t="shared" si="193"/>
        <v>2.2616772432608912E-3</v>
      </c>
      <c r="BY127">
        <f t="shared" si="193"/>
        <v>2.1814014438724782E-3</v>
      </c>
      <c r="BZ127">
        <f t="shared" si="193"/>
        <v>2.1052056381654634E-3</v>
      </c>
      <c r="CA127">
        <f t="shared" si="193"/>
        <v>2.0328077422314557E-3</v>
      </c>
      <c r="CB127">
        <f t="shared" si="193"/>
        <v>1.9639510688946185E-3</v>
      </c>
      <c r="CC127">
        <f t="shared" si="193"/>
        <v>1.8984014555240873E-3</v>
      </c>
      <c r="CD127">
        <f t="shared" si="193"/>
        <v>1.8359447871542261E-3</v>
      </c>
      <c r="CE127">
        <f t="shared" si="193"/>
        <v>1.7763848505686821E-3</v>
      </c>
      <c r="CF127">
        <f t="shared" si="194"/>
        <v>1.7195414670796785E-3</v>
      </c>
      <c r="CG127">
        <f t="shared" si="194"/>
        <v>1.6652488612525194E-3</v>
      </c>
      <c r="CH127">
        <f t="shared" si="194"/>
        <v>1.6133542303870044E-3</v>
      </c>
      <c r="CI127">
        <f t="shared" si="194"/>
        <v>1.5637164856184555E-3</v>
      </c>
      <c r="CJ127">
        <f t="shared" si="194"/>
        <v>1.5162051403764538E-3</v>
      </c>
      <c r="CK127">
        <f t="shared" si="194"/>
        <v>1.4706993258927434E-3</v>
      </c>
      <c r="CL127">
        <f t="shared" si="194"/>
        <v>1.4270869166749408E-3</v>
      </c>
      <c r="CM127">
        <f t="shared" si="194"/>
        <v>1.3852637515087585E-3</v>
      </c>
      <c r="CN127">
        <f t="shared" si="194"/>
        <v>1.3451329377340952E-3</v>
      </c>
      <c r="CO127">
        <f t="shared" si="194"/>
        <v>1.3066042283498584E-3</v>
      </c>
      <c r="CP127">
        <f t="shared" si="195"/>
        <v>1.2695934630097638E-3</v>
      </c>
      <c r="CQ127">
        <f t="shared" si="195"/>
        <v>1.2340220652328087E-3</v>
      </c>
      <c r="CR127">
        <f t="shared" si="195"/>
        <v>7.9441200847048482E-4</v>
      </c>
      <c r="CS127">
        <f t="shared" si="195"/>
        <v>5.1592009509183058E-4</v>
      </c>
      <c r="CT127">
        <f t="shared" si="195"/>
        <v>3.5725097298797961E-4</v>
      </c>
      <c r="CU127">
        <f t="shared" si="195"/>
        <v>2.4849453235834717E-4</v>
      </c>
      <c r="CV127">
        <f t="shared" si="195"/>
        <v>1.6965305366714912E-4</v>
      </c>
      <c r="CW127">
        <f t="shared" si="195"/>
        <v>1.1150788488990782E-4</v>
      </c>
      <c r="CX127">
        <f t="shared" si="195"/>
        <v>6.8855296129181862E-5</v>
      </c>
      <c r="CY127">
        <f t="shared" si="195"/>
        <v>3.8391496963001755E-5</v>
      </c>
      <c r="CZ127">
        <f t="shared" si="196"/>
        <v>1.7849439731294889E-5</v>
      </c>
      <c r="DA127">
        <f t="shared" si="196"/>
        <v>5.5848745493825247E-6</v>
      </c>
      <c r="DB127">
        <f t="shared" si="196"/>
        <v>3.5471488727746134E-7</v>
      </c>
      <c r="DC127">
        <f t="shared" si="196"/>
        <v>0</v>
      </c>
      <c r="DD127">
        <f t="shared" si="196"/>
        <v>0</v>
      </c>
      <c r="DE127">
        <f t="shared" si="196"/>
        <v>0</v>
      </c>
      <c r="DF127">
        <f t="shared" si="196"/>
        <v>0</v>
      </c>
      <c r="DG127">
        <f t="shared" si="196"/>
        <v>0</v>
      </c>
      <c r="DH127">
        <f t="shared" si="196"/>
        <v>0</v>
      </c>
      <c r="DI127">
        <f t="shared" si="196"/>
        <v>0</v>
      </c>
      <c r="DJ127">
        <f t="shared" si="197"/>
        <v>0</v>
      </c>
      <c r="DK127">
        <f t="shared" si="197"/>
        <v>0</v>
      </c>
      <c r="DL127">
        <f t="shared" si="197"/>
        <v>0</v>
      </c>
      <c r="DM127">
        <f t="shared" si="197"/>
        <v>0</v>
      </c>
      <c r="DN127">
        <f t="shared" si="197"/>
        <v>0</v>
      </c>
      <c r="DO127">
        <f t="shared" si="197"/>
        <v>0</v>
      </c>
      <c r="DP127">
        <f t="shared" si="197"/>
        <v>0</v>
      </c>
      <c r="DQ127">
        <f t="shared" si="197"/>
        <v>0</v>
      </c>
      <c r="DR127">
        <f t="shared" si="197"/>
        <v>0</v>
      </c>
      <c r="DS127">
        <f t="shared" si="197"/>
        <v>0</v>
      </c>
      <c r="DT127">
        <f t="shared" si="198"/>
        <v>0</v>
      </c>
      <c r="DU127">
        <f t="shared" si="198"/>
        <v>0</v>
      </c>
      <c r="DV127">
        <f t="shared" si="198"/>
        <v>0</v>
      </c>
      <c r="DW127">
        <f t="shared" si="198"/>
        <v>0</v>
      </c>
      <c r="DX127">
        <f t="shared" si="198"/>
        <v>0</v>
      </c>
      <c r="DY127">
        <f t="shared" si="198"/>
        <v>0</v>
      </c>
      <c r="DZ127">
        <f t="shared" si="198"/>
        <v>0</v>
      </c>
      <c r="EA127">
        <f t="shared" si="198"/>
        <v>0</v>
      </c>
      <c r="EB127">
        <f t="shared" si="198"/>
        <v>0</v>
      </c>
      <c r="EC127">
        <f t="shared" si="198"/>
        <v>0</v>
      </c>
      <c r="ED127">
        <f t="shared" si="199"/>
        <v>0</v>
      </c>
      <c r="EE127">
        <f t="shared" si="199"/>
        <v>0</v>
      </c>
      <c r="EF127">
        <f t="shared" si="199"/>
        <v>0</v>
      </c>
      <c r="EG127">
        <f t="shared" si="199"/>
        <v>0</v>
      </c>
      <c r="EH127">
        <f t="shared" si="199"/>
        <v>0</v>
      </c>
      <c r="EI127">
        <f t="shared" si="199"/>
        <v>0</v>
      </c>
      <c r="EJ127">
        <f t="shared" si="199"/>
        <v>0</v>
      </c>
      <c r="EK127">
        <f t="shared" si="199"/>
        <v>0</v>
      </c>
      <c r="EL127">
        <f t="shared" si="199"/>
        <v>0</v>
      </c>
      <c r="EM127">
        <f t="shared" si="199"/>
        <v>0</v>
      </c>
      <c r="EN127">
        <f t="shared" si="200"/>
        <v>0</v>
      </c>
      <c r="EO127">
        <f t="shared" si="200"/>
        <v>0</v>
      </c>
      <c r="EP127">
        <f t="shared" si="200"/>
        <v>0</v>
      </c>
      <c r="EQ127">
        <f t="shared" si="200"/>
        <v>0</v>
      </c>
      <c r="ER127">
        <f t="shared" si="200"/>
        <v>0</v>
      </c>
      <c r="ES127">
        <f t="shared" si="200"/>
        <v>0</v>
      </c>
      <c r="ET127">
        <f t="shared" si="200"/>
        <v>0</v>
      </c>
      <c r="EU127">
        <f t="shared" si="200"/>
        <v>0</v>
      </c>
      <c r="EV127">
        <f t="shared" si="200"/>
        <v>0</v>
      </c>
      <c r="EW127">
        <f t="shared" si="200"/>
        <v>0</v>
      </c>
      <c r="EX127">
        <f t="shared" si="200"/>
        <v>0</v>
      </c>
      <c r="EZ127">
        <f t="shared" si="110"/>
        <v>0.87840310169149272</v>
      </c>
      <c r="FB127">
        <f t="shared" si="108"/>
        <v>1.1268893544122027E-2</v>
      </c>
      <c r="FC127">
        <f t="shared" si="109"/>
        <v>0.24857530305064982</v>
      </c>
    </row>
    <row r="128" spans="1:159" x14ac:dyDescent="0.25">
      <c r="A128">
        <v>905</v>
      </c>
      <c r="B128" s="19">
        <f>'Input spectra'!Y127</f>
        <v>4.5595288675321997E-2</v>
      </c>
      <c r="C128">
        <f>'Input spectra'!D127</f>
        <v>0</v>
      </c>
      <c r="D128">
        <f t="shared" si="186"/>
        <v>2.0653927966864227E-2</v>
      </c>
      <c r="E128">
        <f t="shared" si="186"/>
        <v>2.0410240985359127E-2</v>
      </c>
      <c r="F128">
        <f t="shared" si="186"/>
        <v>2.0168343712916145E-2</v>
      </c>
      <c r="G128">
        <f t="shared" si="186"/>
        <v>1.9928224909270317E-2</v>
      </c>
      <c r="H128">
        <f t="shared" si="186"/>
        <v>1.9689873399386371E-2</v>
      </c>
      <c r="I128">
        <f t="shared" si="186"/>
        <v>1.9453278073097869E-2</v>
      </c>
      <c r="J128">
        <f t="shared" si="186"/>
        <v>1.9218427884748267E-2</v>
      </c>
      <c r="K128">
        <f t="shared" si="186"/>
        <v>1.8985311852833902E-2</v>
      </c>
      <c r="L128">
        <f t="shared" si="186"/>
        <v>1.8753919059648919E-2</v>
      </c>
      <c r="M128">
        <f t="shared" si="186"/>
        <v>1.8524238650932057E-2</v>
      </c>
      <c r="N128">
        <f t="shared" si="187"/>
        <v>1.8296259835515364E-2</v>
      </c>
      <c r="O128">
        <f t="shared" si="187"/>
        <v>1.8069971884974761E-2</v>
      </c>
      <c r="P128">
        <f t="shared" si="187"/>
        <v>1.7845364133282537E-2</v>
      </c>
      <c r="Q128">
        <f t="shared" si="187"/>
        <v>1.7622425976461634E-2</v>
      </c>
      <c r="R128">
        <f t="shared" si="187"/>
        <v>1.7401146872241834E-2</v>
      </c>
      <c r="S128">
        <f t="shared" si="187"/>
        <v>1.7181516339717789E-2</v>
      </c>
      <c r="T128">
        <f t="shared" si="187"/>
        <v>1.696352395900888E-2</v>
      </c>
      <c r="U128">
        <f t="shared" si="187"/>
        <v>1.6747159370920851E-2</v>
      </c>
      <c r="V128">
        <f t="shared" si="187"/>
        <v>1.6532412276609353E-2</v>
      </c>
      <c r="W128">
        <f t="shared" si="187"/>
        <v>1.6319272437245236E-2</v>
      </c>
      <c r="X128">
        <f t="shared" si="188"/>
        <v>1.6107729673681619E-2</v>
      </c>
      <c r="Y128">
        <f t="shared" si="188"/>
        <v>1.5897773866122795E-2</v>
      </c>
      <c r="Z128">
        <f t="shared" si="188"/>
        <v>1.5689394953794879E-2</v>
      </c>
      <c r="AA128">
        <f t="shared" si="188"/>
        <v>1.5482582934618246E-2</v>
      </c>
      <c r="AB128">
        <f t="shared" si="188"/>
        <v>1.5277327864881717E-2</v>
      </c>
      <c r="AC128">
        <f t="shared" si="188"/>
        <v>1.5073619858918494E-2</v>
      </c>
      <c r="AD128">
        <f t="shared" si="188"/>
        <v>1.4871449088783826E-2</v>
      </c>
      <c r="AE128">
        <f t="shared" si="188"/>
        <v>1.4670805783934445E-2</v>
      </c>
      <c r="AF128">
        <f t="shared" si="188"/>
        <v>1.4471680230909679E-2</v>
      </c>
      <c r="AG128">
        <f t="shared" si="188"/>
        <v>1.4274062773014282E-2</v>
      </c>
      <c r="AH128">
        <f t="shared" si="189"/>
        <v>1.407794381000302E-2</v>
      </c>
      <c r="AI128">
        <f t="shared" si="189"/>
        <v>1.3883313797766887E-2</v>
      </c>
      <c r="AJ128">
        <f t="shared" si="189"/>
        <v>1.3690163248021046E-2</v>
      </c>
      <c r="AK128">
        <f t="shared" si="189"/>
        <v>1.3498482727994426E-2</v>
      </c>
      <c r="AL128">
        <f t="shared" si="189"/>
        <v>1.3308262860121017E-2</v>
      </c>
      <c r="AM128">
        <f t="shared" si="189"/>
        <v>1.3119494321732796E-2</v>
      </c>
      <c r="AN128">
        <f t="shared" si="189"/>
        <v>1.2932167844754308E-2</v>
      </c>
      <c r="AO128">
        <f t="shared" si="189"/>
        <v>1.2746274215398914E-2</v>
      </c>
      <c r="AP128">
        <f t="shared" si="189"/>
        <v>1.2561804273866649E-2</v>
      </c>
      <c r="AQ128">
        <f t="shared" si="189"/>
        <v>1.2378748914043697E-2</v>
      </c>
      <c r="AR128">
        <f t="shared" si="190"/>
        <v>1.2197099083203523E-2</v>
      </c>
      <c r="AS128">
        <f t="shared" si="190"/>
        <v>1.2016845781709579E-2</v>
      </c>
      <c r="AT128">
        <f t="shared" si="190"/>
        <v>1.1837980062719598E-2</v>
      </c>
      <c r="AU128">
        <f t="shared" si="190"/>
        <v>1.1660493031891548E-2</v>
      </c>
      <c r="AV128">
        <f t="shared" si="190"/>
        <v>1.1484375847091071E-2</v>
      </c>
      <c r="AW128">
        <f t="shared" si="190"/>
        <v>1.1309619718100584E-2</v>
      </c>
      <c r="AX128">
        <f t="shared" si="190"/>
        <v>1.0052624557030853E-2</v>
      </c>
      <c r="AY128">
        <f t="shared" si="190"/>
        <v>8.5889704852224347E-3</v>
      </c>
      <c r="AZ128">
        <f t="shared" si="190"/>
        <v>7.7310380885645793E-3</v>
      </c>
      <c r="BA128">
        <f t="shared" si="190"/>
        <v>7.0811909043190478E-3</v>
      </c>
      <c r="BB128">
        <f t="shared" si="191"/>
        <v>6.5502190857893387E-3</v>
      </c>
      <c r="BC128">
        <f t="shared" si="191"/>
        <v>6.0994521502199389E-3</v>
      </c>
      <c r="BD128">
        <f t="shared" si="191"/>
        <v>5.7077006372894118E-3</v>
      </c>
      <c r="BE128">
        <f t="shared" si="191"/>
        <v>5.3617549128915703E-3</v>
      </c>
      <c r="BF128">
        <f t="shared" si="191"/>
        <v>5.0526708651474368E-3</v>
      </c>
      <c r="BG128">
        <f t="shared" si="191"/>
        <v>4.774034048066849E-3</v>
      </c>
      <c r="BH128">
        <f t="shared" si="191"/>
        <v>4.5210455242268559E-3</v>
      </c>
      <c r="BI128">
        <f t="shared" si="191"/>
        <v>4.289997013469265E-3</v>
      </c>
      <c r="BJ128">
        <f t="shared" si="191"/>
        <v>4.077949103115353E-3</v>
      </c>
      <c r="BK128">
        <f t="shared" si="191"/>
        <v>3.8825234800402403E-3</v>
      </c>
      <c r="BL128">
        <f t="shared" si="192"/>
        <v>3.7017630479867785E-3</v>
      </c>
      <c r="BM128">
        <f t="shared" si="192"/>
        <v>3.5340344368323452E-3</v>
      </c>
      <c r="BN128">
        <f t="shared" si="192"/>
        <v>3.3779580556253784E-3</v>
      </c>
      <c r="BO128">
        <f t="shared" si="192"/>
        <v>3.2323566523158112E-3</v>
      </c>
      <c r="BP128">
        <f t="shared" si="192"/>
        <v>3.0962166705826503E-3</v>
      </c>
      <c r="BQ128">
        <f t="shared" si="192"/>
        <v>2.968658678642867E-3</v>
      </c>
      <c r="BR128">
        <f t="shared" si="192"/>
        <v>2.8489143707624842E-3</v>
      </c>
      <c r="BS128">
        <f t="shared" si="192"/>
        <v>2.7363084229678537E-3</v>
      </c>
      <c r="BT128">
        <f t="shared" si="192"/>
        <v>2.6302439953610306E-3</v>
      </c>
      <c r="BU128">
        <f t="shared" si="192"/>
        <v>2.5301910158624366E-3</v>
      </c>
      <c r="BV128">
        <f t="shared" si="193"/>
        <v>2.435676614666895E-3</v>
      </c>
      <c r="BW128">
        <f t="shared" si="193"/>
        <v>2.3462772423632609E-3</v>
      </c>
      <c r="BX128">
        <f t="shared" si="193"/>
        <v>2.2616121209185196E-3</v>
      </c>
      <c r="BY128">
        <f t="shared" si="193"/>
        <v>2.1813377606167477E-3</v>
      </c>
      <c r="BZ128">
        <f t="shared" si="193"/>
        <v>2.1051433374607693E-3</v>
      </c>
      <c r="CA128">
        <f t="shared" si="193"/>
        <v>2.0327467711079845E-3</v>
      </c>
      <c r="CB128">
        <f t="shared" si="193"/>
        <v>1.9638913776276893E-3</v>
      </c>
      <c r="CC128">
        <f t="shared" si="193"/>
        <v>1.8983429973511519E-3</v>
      </c>
      <c r="CD128">
        <f t="shared" si="193"/>
        <v>1.8358875180240954E-3</v>
      </c>
      <c r="CE128">
        <f t="shared" si="193"/>
        <v>1.7763287289184605E-3</v>
      </c>
      <c r="CF128">
        <f t="shared" si="194"/>
        <v>1.7194864536356404E-3</v>
      </c>
      <c r="CG128">
        <f t="shared" si="194"/>
        <v>1.6651949188517662E-3</v>
      </c>
      <c r="CH128">
        <f t="shared" si="194"/>
        <v>1.6133013238172338E-3</v>
      </c>
      <c r="CI128">
        <f t="shared" si="194"/>
        <v>1.5636645814735752E-3</v>
      </c>
      <c r="CJ128">
        <f t="shared" si="194"/>
        <v>1.5161542069261139E-3</v>
      </c>
      <c r="CK128">
        <f t="shared" si="194"/>
        <v>1.4706493329641331E-3</v>
      </c>
      <c r="CL128">
        <f t="shared" si="194"/>
        <v>1.4270378355454331E-3</v>
      </c>
      <c r="CM128">
        <f t="shared" si="194"/>
        <v>1.3852155548081731E-3</v>
      </c>
      <c r="CN128">
        <f t="shared" si="194"/>
        <v>1.3450855993555227E-3</v>
      </c>
      <c r="CO128">
        <f t="shared" si="194"/>
        <v>1.3065577233681185E-3</v>
      </c>
      <c r="CP128">
        <f t="shared" si="195"/>
        <v>1.269547767606698E-3</v>
      </c>
      <c r="CQ128">
        <f t="shared" si="195"/>
        <v>1.2339771566286962E-3</v>
      </c>
      <c r="CR128">
        <f t="shared" si="195"/>
        <v>7.9438278049196668E-4</v>
      </c>
      <c r="CS128">
        <f t="shared" si="195"/>
        <v>5.1590090705879918E-4</v>
      </c>
      <c r="CT128">
        <f t="shared" si="195"/>
        <v>3.5723754328981477E-4</v>
      </c>
      <c r="CU128">
        <f t="shared" si="195"/>
        <v>2.4848509163363731E-4</v>
      </c>
      <c r="CV128">
        <f t="shared" si="195"/>
        <v>1.6964654041759337E-4</v>
      </c>
      <c r="CW128">
        <f t="shared" si="195"/>
        <v>1.1150355933300178E-4</v>
      </c>
      <c r="CX128">
        <f t="shared" si="195"/>
        <v>6.885259759417221E-5</v>
      </c>
      <c r="CY128">
        <f t="shared" si="195"/>
        <v>3.8389976993811435E-5</v>
      </c>
      <c r="CZ128">
        <f t="shared" si="196"/>
        <v>1.7848725910746246E-5</v>
      </c>
      <c r="DA128">
        <f t="shared" si="196"/>
        <v>5.5846489701233105E-6</v>
      </c>
      <c r="DB128">
        <f t="shared" si="196"/>
        <v>3.5470041809906919E-7</v>
      </c>
      <c r="DC128">
        <f t="shared" si="196"/>
        <v>0</v>
      </c>
      <c r="DD128">
        <f t="shared" si="196"/>
        <v>0</v>
      </c>
      <c r="DE128">
        <f t="shared" si="196"/>
        <v>0</v>
      </c>
      <c r="DF128">
        <f t="shared" si="196"/>
        <v>0</v>
      </c>
      <c r="DG128">
        <f t="shared" si="196"/>
        <v>0</v>
      </c>
      <c r="DH128">
        <f t="shared" si="196"/>
        <v>0</v>
      </c>
      <c r="DI128">
        <f t="shared" si="196"/>
        <v>0</v>
      </c>
      <c r="DJ128">
        <f t="shared" si="197"/>
        <v>0</v>
      </c>
      <c r="DK128">
        <f t="shared" si="197"/>
        <v>0</v>
      </c>
      <c r="DL128">
        <f t="shared" si="197"/>
        <v>0</v>
      </c>
      <c r="DM128">
        <f t="shared" si="197"/>
        <v>0</v>
      </c>
      <c r="DN128">
        <f t="shared" si="197"/>
        <v>0</v>
      </c>
      <c r="DO128">
        <f t="shared" si="197"/>
        <v>0</v>
      </c>
      <c r="DP128">
        <f t="shared" si="197"/>
        <v>0</v>
      </c>
      <c r="DQ128">
        <f t="shared" si="197"/>
        <v>0</v>
      </c>
      <c r="DR128">
        <f t="shared" si="197"/>
        <v>0</v>
      </c>
      <c r="DS128">
        <f t="shared" si="197"/>
        <v>0</v>
      </c>
      <c r="DT128">
        <f t="shared" si="198"/>
        <v>0</v>
      </c>
      <c r="DU128">
        <f t="shared" si="198"/>
        <v>0</v>
      </c>
      <c r="DV128">
        <f t="shared" si="198"/>
        <v>0</v>
      </c>
      <c r="DW128">
        <f t="shared" si="198"/>
        <v>0</v>
      </c>
      <c r="DX128">
        <f t="shared" si="198"/>
        <v>0</v>
      </c>
      <c r="DY128">
        <f t="shared" si="198"/>
        <v>0</v>
      </c>
      <c r="DZ128">
        <f t="shared" si="198"/>
        <v>0</v>
      </c>
      <c r="EA128">
        <f t="shared" si="198"/>
        <v>0</v>
      </c>
      <c r="EB128">
        <f t="shared" si="198"/>
        <v>0</v>
      </c>
      <c r="EC128">
        <f t="shared" si="198"/>
        <v>0</v>
      </c>
      <c r="ED128">
        <f t="shared" si="199"/>
        <v>0</v>
      </c>
      <c r="EE128">
        <f t="shared" si="199"/>
        <v>0</v>
      </c>
      <c r="EF128">
        <f t="shared" si="199"/>
        <v>0</v>
      </c>
      <c r="EG128">
        <f t="shared" si="199"/>
        <v>0</v>
      </c>
      <c r="EH128">
        <f t="shared" si="199"/>
        <v>0</v>
      </c>
      <c r="EI128">
        <f t="shared" si="199"/>
        <v>0</v>
      </c>
      <c r="EJ128">
        <f t="shared" si="199"/>
        <v>0</v>
      </c>
      <c r="EK128">
        <f t="shared" si="199"/>
        <v>0</v>
      </c>
      <c r="EL128">
        <f t="shared" si="199"/>
        <v>0</v>
      </c>
      <c r="EM128">
        <f t="shared" si="199"/>
        <v>0</v>
      </c>
      <c r="EN128">
        <f t="shared" si="200"/>
        <v>0</v>
      </c>
      <c r="EO128">
        <f t="shared" si="200"/>
        <v>0</v>
      </c>
      <c r="EP128">
        <f t="shared" si="200"/>
        <v>0</v>
      </c>
      <c r="EQ128">
        <f t="shared" si="200"/>
        <v>0</v>
      </c>
      <c r="ER128">
        <f t="shared" si="200"/>
        <v>0</v>
      </c>
      <c r="ES128">
        <f t="shared" si="200"/>
        <v>0</v>
      </c>
      <c r="ET128">
        <f t="shared" si="200"/>
        <v>0</v>
      </c>
      <c r="EU128">
        <f t="shared" si="200"/>
        <v>0</v>
      </c>
      <c r="EV128">
        <f t="shared" si="200"/>
        <v>0</v>
      </c>
      <c r="EW128">
        <f t="shared" si="200"/>
        <v>0</v>
      </c>
      <c r="EX128">
        <f t="shared" si="200"/>
        <v>0</v>
      </c>
      <c r="EZ128">
        <f t="shared" si="110"/>
        <v>0.87839345634659505</v>
      </c>
      <c r="FB128">
        <f t="shared" si="108"/>
        <v>1.1269870809904492E-2</v>
      </c>
      <c r="FC128">
        <f t="shared" si="109"/>
        <v>0.24857517808376089</v>
      </c>
    </row>
    <row r="129" spans="1:159" x14ac:dyDescent="0.25">
      <c r="A129">
        <v>910</v>
      </c>
      <c r="B129" s="19">
        <f>'Input spectra'!Y128</f>
        <v>4.5576806258787003E-2</v>
      </c>
      <c r="C129">
        <f>'Input spectra'!D128</f>
        <v>0</v>
      </c>
      <c r="D129">
        <f t="shared" si="186"/>
        <v>2.0653927966864227E-2</v>
      </c>
      <c r="E129">
        <f t="shared" si="186"/>
        <v>2.0410278708451534E-2</v>
      </c>
      <c r="F129">
        <f t="shared" si="186"/>
        <v>2.01684182649998E-2</v>
      </c>
      <c r="G129">
        <f t="shared" si="186"/>
        <v>1.992833540610273E-2</v>
      </c>
      <c r="H129">
        <f t="shared" si="186"/>
        <v>1.9690018966501136E-2</v>
      </c>
      <c r="I129">
        <f t="shared" si="186"/>
        <v>1.9453457845722687E-2</v>
      </c>
      <c r="J129">
        <f t="shared" si="186"/>
        <v>1.9218641007723559E-2</v>
      </c>
      <c r="K129">
        <f t="shared" si="186"/>
        <v>1.8985557480532024E-2</v>
      </c>
      <c r="L129">
        <f t="shared" si="186"/>
        <v>1.8754196355893937E-2</v>
      </c>
      <c r="M129">
        <f t="shared" si="186"/>
        <v>1.8524546788920127E-2</v>
      </c>
      <c r="N129">
        <f t="shared" si="187"/>
        <v>1.8296597997735694E-2</v>
      </c>
      <c r="O129">
        <f t="shared" si="187"/>
        <v>1.807033926313114E-2</v>
      </c>
      <c r="P129">
        <f t="shared" si="187"/>
        <v>1.7845759928215424E-2</v>
      </c>
      <c r="Q129">
        <f t="shared" si="187"/>
        <v>1.762284939807085E-2</v>
      </c>
      <c r="R129">
        <f t="shared" si="187"/>
        <v>1.7401597139409777E-2</v>
      </c>
      <c r="S129">
        <f t="shared" si="187"/>
        <v>1.7181992680233245E-2</v>
      </c>
      <c r="T129">
        <f t="shared" si="187"/>
        <v>1.696402560949135E-2</v>
      </c>
      <c r="U129">
        <f t="shared" si="187"/>
        <v>1.6747685576745486E-2</v>
      </c>
      <c r="V129">
        <f t="shared" si="187"/>
        <v>1.6532962291832397E-2</v>
      </c>
      <c r="W129">
        <f t="shared" si="187"/>
        <v>1.6319845524530009E-2</v>
      </c>
      <c r="X129">
        <f t="shared" si="188"/>
        <v>1.6108325104225069E-2</v>
      </c>
      <c r="Y129">
        <f t="shared" si="188"/>
        <v>1.5898390919582589E-2</v>
      </c>
      <c r="Z129">
        <f t="shared" si="188"/>
        <v>1.5690032918217009E-2</v>
      </c>
      <c r="AA129">
        <f t="shared" si="188"/>
        <v>1.5483241106365163E-2</v>
      </c>
      <c r="AB129">
        <f t="shared" si="188"/>
        <v>1.5278005548561022E-2</v>
      </c>
      <c r="AC129">
        <f t="shared" si="188"/>
        <v>1.5074316367312122E-2</v>
      </c>
      <c r="AD129">
        <f t="shared" si="188"/>
        <v>1.4872163742777779E-2</v>
      </c>
      <c r="AE129">
        <f t="shared" si="188"/>
        <v>1.4671537912449012E-2</v>
      </c>
      <c r="AF129">
        <f t="shared" si="188"/>
        <v>1.4472429170830187E-2</v>
      </c>
      <c r="AG129">
        <f t="shared" si="188"/>
        <v>1.4274827869122365E-2</v>
      </c>
      <c r="AH129">
        <f t="shared" si="189"/>
        <v>1.4078724414908376E-2</v>
      </c>
      <c r="AI129">
        <f t="shared" si="189"/>
        <v>1.3884109271839548E-2</v>
      </c>
      <c r="AJ129">
        <f t="shared" si="189"/>
        <v>1.3690972959324147E-2</v>
      </c>
      <c r="AK129">
        <f t="shared" si="189"/>
        <v>1.3499306052217476E-2</v>
      </c>
      <c r="AL129">
        <f t="shared" si="189"/>
        <v>1.3309099180513647E-2</v>
      </c>
      <c r="AM129">
        <f t="shared" si="189"/>
        <v>1.3120343029039023E-2</v>
      </c>
      <c r="AN129">
        <f t="shared" si="189"/>
        <v>1.2933028337147259E-2</v>
      </c>
      <c r="AO129">
        <f t="shared" si="189"/>
        <v>1.2747145898416048E-2</v>
      </c>
      <c r="AP129">
        <f t="shared" si="189"/>
        <v>1.2562686560345459E-2</v>
      </c>
      <c r="AQ129">
        <f t="shared" si="189"/>
        <v>1.2379641224057884E-2</v>
      </c>
      <c r="AR129">
        <f t="shared" si="190"/>
        <v>1.2198000843999648E-2</v>
      </c>
      <c r="AS129">
        <f t="shared" si="190"/>
        <v>1.201775642764418E-2</v>
      </c>
      <c r="AT129">
        <f t="shared" si="190"/>
        <v>1.1838899035196785E-2</v>
      </c>
      <c r="AU129">
        <f t="shared" si="190"/>
        <v>1.1661419779301043E-2</v>
      </c>
      <c r="AV129">
        <f t="shared" si="190"/>
        <v>1.1485309824746739E-2</v>
      </c>
      <c r="AW129">
        <f t="shared" si="190"/>
        <v>1.1310560388179387E-2</v>
      </c>
      <c r="AX129">
        <f t="shared" si="190"/>
        <v>1.0053479258617257E-2</v>
      </c>
      <c r="AY129">
        <f t="shared" si="190"/>
        <v>8.5897166188008307E-3</v>
      </c>
      <c r="AZ129">
        <f t="shared" si="190"/>
        <v>7.7317239826666471E-3</v>
      </c>
      <c r="BA129">
        <f t="shared" si="190"/>
        <v>7.0818322332065137E-3</v>
      </c>
      <c r="BB129">
        <f t="shared" si="191"/>
        <v>6.5508244331473082E-3</v>
      </c>
      <c r="BC129">
        <f t="shared" si="191"/>
        <v>6.1000271136555382E-3</v>
      </c>
      <c r="BD129">
        <f t="shared" si="191"/>
        <v>5.708249222574166E-3</v>
      </c>
      <c r="BE129">
        <f t="shared" si="191"/>
        <v>5.3622801590114582E-3</v>
      </c>
      <c r="BF129">
        <f t="shared" si="191"/>
        <v>5.0531751723779583E-3</v>
      </c>
      <c r="BG129">
        <f t="shared" si="191"/>
        <v>4.7745193690057232E-3</v>
      </c>
      <c r="BH129">
        <f t="shared" si="191"/>
        <v>4.5215134835843874E-3</v>
      </c>
      <c r="BI129">
        <f t="shared" si="191"/>
        <v>4.2904489874934278E-3</v>
      </c>
      <c r="BJ129">
        <f t="shared" si="191"/>
        <v>4.0783862745996996E-3</v>
      </c>
      <c r="BK129">
        <f t="shared" si="191"/>
        <v>3.8829468777801636E-3</v>
      </c>
      <c r="BL129">
        <f t="shared" si="192"/>
        <v>3.7021735759084021E-3</v>
      </c>
      <c r="BM129">
        <f t="shared" si="192"/>
        <v>3.5344328960223285E-3</v>
      </c>
      <c r="BN129">
        <f t="shared" si="192"/>
        <v>3.3783451613368615E-3</v>
      </c>
      <c r="BO129">
        <f t="shared" si="192"/>
        <v>3.2327330473297957E-3</v>
      </c>
      <c r="BP129">
        <f t="shared" si="192"/>
        <v>3.0965829358681248E-3</v>
      </c>
      <c r="BQ129">
        <f t="shared" si="192"/>
        <v>2.9690153419770567E-3</v>
      </c>
      <c r="BR129">
        <f t="shared" si="192"/>
        <v>2.8492619137850702E-3</v>
      </c>
      <c r="BS129">
        <f t="shared" si="192"/>
        <v>2.7366472870152371E-3</v>
      </c>
      <c r="BT129">
        <f t="shared" si="192"/>
        <v>2.630574586337758E-3</v>
      </c>
      <c r="BU129">
        <f t="shared" si="192"/>
        <v>2.5305137083437225E-3</v>
      </c>
      <c r="BV129">
        <f t="shared" si="193"/>
        <v>2.4359917553805799E-3</v>
      </c>
      <c r="BW129">
        <f t="shared" si="193"/>
        <v>2.3465851531660701E-3</v>
      </c>
      <c r="BX129">
        <f t="shared" si="193"/>
        <v>2.261913101356588E-3</v>
      </c>
      <c r="BY129">
        <f t="shared" si="193"/>
        <v>2.1816320901416079E-3</v>
      </c>
      <c r="BZ129">
        <f t="shared" si="193"/>
        <v>2.1054312773576864E-3</v>
      </c>
      <c r="CA129">
        <f t="shared" si="193"/>
        <v>2.033028566182489E-3</v>
      </c>
      <c r="CB129">
        <f t="shared" si="193"/>
        <v>1.9641672576875481E-3</v>
      </c>
      <c r="CC129">
        <f t="shared" si="193"/>
        <v>1.8986131785142849E-3</v>
      </c>
      <c r="CD129">
        <f t="shared" si="193"/>
        <v>1.8361522038775626E-3</v>
      </c>
      <c r="CE129">
        <f t="shared" si="193"/>
        <v>1.7765881115493903E-3</v>
      </c>
      <c r="CF129">
        <f t="shared" si="194"/>
        <v>1.7197407145515006E-3</v>
      </c>
      <c r="CG129">
        <f t="shared" si="194"/>
        <v>1.6654442298045971E-3</v>
      </c>
      <c r="CH129">
        <f t="shared" si="194"/>
        <v>1.6135458475441808E-3</v>
      </c>
      <c r="CI129">
        <f t="shared" si="194"/>
        <v>1.5639044723641841E-3</v>
      </c>
      <c r="CJ129">
        <f t="shared" si="194"/>
        <v>1.5163896116253042E-3</v>
      </c>
      <c r="CK129">
        <f t="shared" si="194"/>
        <v>1.4708803909184872E-3</v>
      </c>
      <c r="CL129">
        <f t="shared" si="194"/>
        <v>1.4272646794993551E-3</v>
      </c>
      <c r="CM129">
        <f t="shared" si="194"/>
        <v>1.38543831125559E-3</v>
      </c>
      <c r="CN129">
        <f t="shared" si="194"/>
        <v>1.3453043889520243E-3</v>
      </c>
      <c r="CO129">
        <f t="shared" si="194"/>
        <v>1.3067726613078077E-3</v>
      </c>
      <c r="CP129">
        <f t="shared" si="195"/>
        <v>1.2697589639674646E-3</v>
      </c>
      <c r="CQ129">
        <f t="shared" si="195"/>
        <v>1.2341847166891808E-3</v>
      </c>
      <c r="CR129">
        <f t="shared" si="195"/>
        <v>7.9451786742023526E-4</v>
      </c>
      <c r="CS129">
        <f t="shared" si="195"/>
        <v>5.1598959106810354E-4</v>
      </c>
      <c r="CT129">
        <f t="shared" si="195"/>
        <v>3.5729961324443553E-4</v>
      </c>
      <c r="CU129">
        <f t="shared" si="195"/>
        <v>2.4852872521136148E-4</v>
      </c>
      <c r="CV129">
        <f t="shared" si="195"/>
        <v>1.6967664367717082E-4</v>
      </c>
      <c r="CW129">
        <f t="shared" si="195"/>
        <v>1.1152355142075205E-4</v>
      </c>
      <c r="CX129">
        <f t="shared" si="195"/>
        <v>6.8865069835077024E-5</v>
      </c>
      <c r="CY129">
        <f t="shared" si="195"/>
        <v>3.83970020780036E-5</v>
      </c>
      <c r="CZ129">
        <f t="shared" si="196"/>
        <v>1.7852025091490031E-5</v>
      </c>
      <c r="DA129">
        <f t="shared" si="196"/>
        <v>5.5856915672978678E-6</v>
      </c>
      <c r="DB129">
        <f t="shared" si="196"/>
        <v>3.5476729275539686E-7</v>
      </c>
      <c r="DC129">
        <f t="shared" si="196"/>
        <v>0</v>
      </c>
      <c r="DD129">
        <f t="shared" si="196"/>
        <v>0</v>
      </c>
      <c r="DE129">
        <f t="shared" si="196"/>
        <v>0</v>
      </c>
      <c r="DF129">
        <f t="shared" si="196"/>
        <v>0</v>
      </c>
      <c r="DG129">
        <f t="shared" si="196"/>
        <v>0</v>
      </c>
      <c r="DH129">
        <f t="shared" si="196"/>
        <v>0</v>
      </c>
      <c r="DI129">
        <f t="shared" si="196"/>
        <v>0</v>
      </c>
      <c r="DJ129">
        <f t="shared" si="197"/>
        <v>0</v>
      </c>
      <c r="DK129">
        <f t="shared" si="197"/>
        <v>0</v>
      </c>
      <c r="DL129">
        <f t="shared" si="197"/>
        <v>0</v>
      </c>
      <c r="DM129">
        <f t="shared" si="197"/>
        <v>0</v>
      </c>
      <c r="DN129">
        <f t="shared" si="197"/>
        <v>0</v>
      </c>
      <c r="DO129">
        <f t="shared" si="197"/>
        <v>0</v>
      </c>
      <c r="DP129">
        <f t="shared" si="197"/>
        <v>0</v>
      </c>
      <c r="DQ129">
        <f t="shared" si="197"/>
        <v>0</v>
      </c>
      <c r="DR129">
        <f t="shared" si="197"/>
        <v>0</v>
      </c>
      <c r="DS129">
        <f t="shared" si="197"/>
        <v>0</v>
      </c>
      <c r="DT129">
        <f t="shared" si="198"/>
        <v>0</v>
      </c>
      <c r="DU129">
        <f t="shared" si="198"/>
        <v>0</v>
      </c>
      <c r="DV129">
        <f t="shared" si="198"/>
        <v>0</v>
      </c>
      <c r="DW129">
        <f t="shared" si="198"/>
        <v>0</v>
      </c>
      <c r="DX129">
        <f t="shared" si="198"/>
        <v>0</v>
      </c>
      <c r="DY129">
        <f t="shared" si="198"/>
        <v>0</v>
      </c>
      <c r="DZ129">
        <f t="shared" si="198"/>
        <v>0</v>
      </c>
      <c r="EA129">
        <f t="shared" si="198"/>
        <v>0</v>
      </c>
      <c r="EB129">
        <f t="shared" si="198"/>
        <v>0</v>
      </c>
      <c r="EC129">
        <f t="shared" si="198"/>
        <v>0</v>
      </c>
      <c r="ED129">
        <f t="shared" si="199"/>
        <v>0</v>
      </c>
      <c r="EE129">
        <f t="shared" si="199"/>
        <v>0</v>
      </c>
      <c r="EF129">
        <f t="shared" si="199"/>
        <v>0</v>
      </c>
      <c r="EG129">
        <f t="shared" si="199"/>
        <v>0</v>
      </c>
      <c r="EH129">
        <f t="shared" si="199"/>
        <v>0</v>
      </c>
      <c r="EI129">
        <f t="shared" si="199"/>
        <v>0</v>
      </c>
      <c r="EJ129">
        <f t="shared" si="199"/>
        <v>0</v>
      </c>
      <c r="EK129">
        <f t="shared" si="199"/>
        <v>0</v>
      </c>
      <c r="EL129">
        <f t="shared" si="199"/>
        <v>0</v>
      </c>
      <c r="EM129">
        <f t="shared" si="199"/>
        <v>0</v>
      </c>
      <c r="EN129">
        <f t="shared" si="200"/>
        <v>0</v>
      </c>
      <c r="EO129">
        <f t="shared" si="200"/>
        <v>0</v>
      </c>
      <c r="EP129">
        <f t="shared" si="200"/>
        <v>0</v>
      </c>
      <c r="EQ129">
        <f t="shared" si="200"/>
        <v>0</v>
      </c>
      <c r="ER129">
        <f t="shared" si="200"/>
        <v>0</v>
      </c>
      <c r="ES129">
        <f t="shared" si="200"/>
        <v>0</v>
      </c>
      <c r="ET129">
        <f t="shared" si="200"/>
        <v>0</v>
      </c>
      <c r="EU129">
        <f t="shared" si="200"/>
        <v>0</v>
      </c>
      <c r="EV129">
        <f t="shared" si="200"/>
        <v>0</v>
      </c>
      <c r="EW129">
        <f t="shared" si="200"/>
        <v>0</v>
      </c>
      <c r="EX129">
        <f t="shared" si="200"/>
        <v>0</v>
      </c>
      <c r="EZ129">
        <f t="shared" si="110"/>
        <v>0.87843803395947151</v>
      </c>
      <c r="FB129">
        <f t="shared" si="108"/>
        <v>1.1265354332125221E-2</v>
      </c>
      <c r="FC129">
        <f t="shared" si="109"/>
        <v>0.24857575562177309</v>
      </c>
    </row>
    <row r="130" spans="1:159" x14ac:dyDescent="0.25">
      <c r="A130">
        <v>915</v>
      </c>
      <c r="B130" s="19">
        <f>'Input spectra'!Y129</f>
        <v>4.55242889196334E-2</v>
      </c>
      <c r="C130">
        <f>'Input spectra'!D129</f>
        <v>0</v>
      </c>
      <c r="D130">
        <f t="shared" si="186"/>
        <v>2.0653927966864227E-2</v>
      </c>
      <c r="E130">
        <f t="shared" si="186"/>
        <v>2.0410385898085918E-2</v>
      </c>
      <c r="F130">
        <f t="shared" si="186"/>
        <v>2.0168630104444765E-2</v>
      </c>
      <c r="G130">
        <f t="shared" si="186"/>
        <v>1.9928649383520899E-2</v>
      </c>
      <c r="H130">
        <f t="shared" si="186"/>
        <v>1.9690432597807284E-2</v>
      </c>
      <c r="I130">
        <f t="shared" si="186"/>
        <v>1.9453968674351192E-2</v>
      </c>
      <c r="J130">
        <f t="shared" si="186"/>
        <v>1.9219246604397534E-2</v>
      </c>
      <c r="K130">
        <f t="shared" si="186"/>
        <v>1.8986255443034099E-2</v>
      </c>
      <c r="L130">
        <f t="shared" si="186"/>
        <v>1.8754984308838759E-2</v>
      </c>
      <c r="M130">
        <f t="shared" si="186"/>
        <v>1.8525422383528462E-2</v>
      </c>
      <c r="N130">
        <f t="shared" si="187"/>
        <v>1.8297558911610199E-2</v>
      </c>
      <c r="O130">
        <f t="shared" si="187"/>
        <v>1.8071383200033757E-2</v>
      </c>
      <c r="P130">
        <f t="shared" si="187"/>
        <v>1.7846884617846399E-2</v>
      </c>
      <c r="Q130">
        <f t="shared" si="187"/>
        <v>1.7624052595849364E-2</v>
      </c>
      <c r="R130">
        <f t="shared" si="187"/>
        <v>1.740287662625617E-2</v>
      </c>
      <c r="S130">
        <f t="shared" si="187"/>
        <v>1.7183346262352826E-2</v>
      </c>
      <c r="T130">
        <f t="shared" si="187"/>
        <v>1.6965451118159801E-2</v>
      </c>
      <c r="U130">
        <f t="shared" si="187"/>
        <v>1.6749180868095813E-2</v>
      </c>
      <c r="V130">
        <f t="shared" si="187"/>
        <v>1.6534525246643447E-2</v>
      </c>
      <c r="W130">
        <f t="shared" si="187"/>
        <v>1.6321474048016548E-2</v>
      </c>
      <c r="X130">
        <f t="shared" si="188"/>
        <v>1.6110017125829379E-2</v>
      </c>
      <c r="Y130">
        <f t="shared" si="188"/>
        <v>1.5900144392767577E-2</v>
      </c>
      <c r="Z130">
        <f t="shared" si="188"/>
        <v>1.5691845820260876E-2</v>
      </c>
      <c r="AA130">
        <f t="shared" si="188"/>
        <v>1.5485111438157539E-2</v>
      </c>
      <c r="AB130">
        <f t="shared" si="188"/>
        <v>1.5279931334400611E-2</v>
      </c>
      <c r="AC130">
        <f t="shared" si="188"/>
        <v>1.5076295654705842E-2</v>
      </c>
      <c r="AD130">
        <f t="shared" si="188"/>
        <v>1.4874194602241353E-2</v>
      </c>
      <c r="AE130">
        <f t="shared" si="188"/>
        <v>1.4673618437309048E-2</v>
      </c>
      <c r="AF130">
        <f t="shared" si="188"/>
        <v>1.4474557477027715E-2</v>
      </c>
      <c r="AG130">
        <f t="shared" si="188"/>
        <v>1.4277002095017803E-2</v>
      </c>
      <c r="AH130">
        <f t="shared" si="189"/>
        <v>1.4080942721087938E-2</v>
      </c>
      <c r="AI130">
        <f t="shared" si="189"/>
        <v>1.3886369840923089E-2</v>
      </c>
      <c r="AJ130">
        <f t="shared" si="189"/>
        <v>1.3693273995774422E-2</v>
      </c>
      <c r="AK130">
        <f t="shared" si="189"/>
        <v>1.3501645782150795E-2</v>
      </c>
      <c r="AL130">
        <f t="shared" si="189"/>
        <v>1.3311475851511949E-2</v>
      </c>
      <c r="AM130">
        <f t="shared" si="189"/>
        <v>1.3122754909963313E-2</v>
      </c>
      <c r="AN130">
        <f t="shared" si="189"/>
        <v>1.2935473717952457E-2</v>
      </c>
      <c r="AO130">
        <f t="shared" si="189"/>
        <v>1.2749623089967179E-2</v>
      </c>
      <c r="AP130">
        <f t="shared" si="189"/>
        <v>1.2565193894235223E-2</v>
      </c>
      <c r="AQ130">
        <f t="shared" si="189"/>
        <v>1.2382177052425567E-2</v>
      </c>
      <c r="AR130">
        <f t="shared" si="190"/>
        <v>1.2200563539351386E-2</v>
      </c>
      <c r="AS130">
        <f t="shared" si="190"/>
        <v>1.2020344382674551E-2</v>
      </c>
      <c r="AT130">
        <f t="shared" si="190"/>
        <v>1.1841510662611727E-2</v>
      </c>
      <c r="AU130">
        <f t="shared" si="190"/>
        <v>1.1664053511642089E-2</v>
      </c>
      <c r="AV130">
        <f t="shared" si="190"/>
        <v>1.1487964114216554E-2</v>
      </c>
      <c r="AW130">
        <f t="shared" si="190"/>
        <v>1.1313233706468617E-2</v>
      </c>
      <c r="AX130">
        <f t="shared" si="190"/>
        <v>1.0055908269112863E-2</v>
      </c>
      <c r="AY130">
        <f t="shared" si="190"/>
        <v>8.5918370930762253E-3</v>
      </c>
      <c r="AZ130">
        <f t="shared" si="190"/>
        <v>7.7336732662862482E-3</v>
      </c>
      <c r="BA130">
        <f t="shared" si="190"/>
        <v>7.0836548707382142E-3</v>
      </c>
      <c r="BB130">
        <f t="shared" si="191"/>
        <v>6.5525448183550127E-3</v>
      </c>
      <c r="BC130">
        <f t="shared" si="191"/>
        <v>6.1016611541583384E-3</v>
      </c>
      <c r="BD130">
        <f t="shared" si="191"/>
        <v>5.7098083021631819E-3</v>
      </c>
      <c r="BE130">
        <f t="shared" si="191"/>
        <v>5.3637729139844083E-3</v>
      </c>
      <c r="BF130">
        <f t="shared" si="191"/>
        <v>5.0546084238962388E-3</v>
      </c>
      <c r="BG130">
        <f t="shared" si="191"/>
        <v>4.775898665989391E-3</v>
      </c>
      <c r="BH130">
        <f t="shared" si="191"/>
        <v>4.5228434431432134E-3</v>
      </c>
      <c r="BI130">
        <f t="shared" si="191"/>
        <v>4.2917335206437909E-3</v>
      </c>
      <c r="BJ130">
        <f t="shared" si="191"/>
        <v>4.079628742590379E-3</v>
      </c>
      <c r="BK130">
        <f t="shared" si="191"/>
        <v>3.884150204222035E-3</v>
      </c>
      <c r="BL130">
        <f t="shared" si="192"/>
        <v>3.703340329554888E-3</v>
      </c>
      <c r="BM130">
        <f t="shared" si="192"/>
        <v>3.5355653533750741E-3</v>
      </c>
      <c r="BN130">
        <f t="shared" si="192"/>
        <v>3.3794453549742111E-3</v>
      </c>
      <c r="BO130">
        <f t="shared" si="192"/>
        <v>3.2338028038778445E-3</v>
      </c>
      <c r="BP130">
        <f t="shared" si="192"/>
        <v>3.0976239062951807E-3</v>
      </c>
      <c r="BQ130">
        <f t="shared" si="192"/>
        <v>2.9700290260910229E-3</v>
      </c>
      <c r="BR130">
        <f t="shared" si="192"/>
        <v>2.8502496802803859E-3</v>
      </c>
      <c r="BS130">
        <f t="shared" si="192"/>
        <v>2.7376103900528868E-3</v>
      </c>
      <c r="BT130">
        <f t="shared" si="192"/>
        <v>2.6315141793890164E-3</v>
      </c>
      <c r="BU130">
        <f t="shared" si="192"/>
        <v>2.531430855848804E-3</v>
      </c>
      <c r="BV130">
        <f t="shared" si="193"/>
        <v>2.4368874426437329E-3</v>
      </c>
      <c r="BW130">
        <f t="shared" si="193"/>
        <v>2.347460294813549E-3</v>
      </c>
      <c r="BX130">
        <f t="shared" si="193"/>
        <v>2.2627685486131801E-3</v>
      </c>
      <c r="BY130">
        <f t="shared" si="193"/>
        <v>2.1824686371280416E-3</v>
      </c>
      <c r="BZ130">
        <f t="shared" si="193"/>
        <v>2.1062496665705806E-3</v>
      </c>
      <c r="CA130">
        <f t="shared" si="193"/>
        <v>2.0338294932871295E-3</v>
      </c>
      <c r="CB130">
        <f t="shared" si="193"/>
        <v>1.9649513757293529E-3</v>
      </c>
      <c r="CC130">
        <f t="shared" si="193"/>
        <v>1.8993811016356191E-3</v>
      </c>
      <c r="CD130">
        <f t="shared" si="193"/>
        <v>1.836904510611343E-3</v>
      </c>
      <c r="CE130">
        <f t="shared" si="193"/>
        <v>1.7773253477487501E-3</v>
      </c>
      <c r="CF130">
        <f t="shared" si="194"/>
        <v>1.7204633960049972E-3</v>
      </c>
      <c r="CG130">
        <f t="shared" si="194"/>
        <v>1.6661528445784995E-3</v>
      </c>
      <c r="CH130">
        <f t="shared" si="194"/>
        <v>1.6142408580868939E-3</v>
      </c>
      <c r="CI130">
        <f t="shared" si="194"/>
        <v>1.564586317402545E-3</v>
      </c>
      <c r="CJ130">
        <f t="shared" si="194"/>
        <v>1.5170587078780944E-3</v>
      </c>
      <c r="CK130">
        <f t="shared" si="194"/>
        <v>1.4715371346488485E-3</v>
      </c>
      <c r="CL130">
        <f t="shared" si="194"/>
        <v>1.4279094479247628E-3</v>
      </c>
      <c r="CM130">
        <f t="shared" si="194"/>
        <v>1.3860714638314676E-3</v>
      </c>
      <c r="CN130">
        <f t="shared" si="194"/>
        <v>1.3459262685429488E-3</v>
      </c>
      <c r="CO130">
        <f t="shared" si="194"/>
        <v>1.3073835952584186E-3</v>
      </c>
      <c r="CP130">
        <f t="shared" si="195"/>
        <v>1.2703592650836529E-3</v>
      </c>
      <c r="CQ130">
        <f t="shared" si="195"/>
        <v>1.2347746841388065E-3</v>
      </c>
      <c r="CR130">
        <f t="shared" si="195"/>
        <v>7.9490183904416215E-4</v>
      </c>
      <c r="CS130">
        <f t="shared" si="195"/>
        <v>5.1624166774492638E-4</v>
      </c>
      <c r="CT130">
        <f t="shared" si="195"/>
        <v>3.5747604238382173E-4</v>
      </c>
      <c r="CU130">
        <f t="shared" si="195"/>
        <v>2.4865275078771946E-4</v>
      </c>
      <c r="CV130">
        <f t="shared" si="195"/>
        <v>1.6976221051741104E-4</v>
      </c>
      <c r="CW130">
        <f t="shared" si="195"/>
        <v>1.1158037801945836E-4</v>
      </c>
      <c r="CX130">
        <f t="shared" si="195"/>
        <v>6.8900521737546417E-5</v>
      </c>
      <c r="CY130">
        <f t="shared" si="195"/>
        <v>3.841697070158177E-5</v>
      </c>
      <c r="CZ130">
        <f t="shared" si="196"/>
        <v>1.7861402962341697E-5</v>
      </c>
      <c r="DA130">
        <f t="shared" si="196"/>
        <v>5.5886551443565673E-6</v>
      </c>
      <c r="DB130">
        <f t="shared" si="196"/>
        <v>3.5495738429385969E-7</v>
      </c>
      <c r="DC130">
        <f t="shared" si="196"/>
        <v>0</v>
      </c>
      <c r="DD130">
        <f t="shared" si="196"/>
        <v>0</v>
      </c>
      <c r="DE130">
        <f t="shared" si="196"/>
        <v>0</v>
      </c>
      <c r="DF130">
        <f t="shared" si="196"/>
        <v>0</v>
      </c>
      <c r="DG130">
        <f t="shared" si="196"/>
        <v>0</v>
      </c>
      <c r="DH130">
        <f t="shared" si="196"/>
        <v>0</v>
      </c>
      <c r="DI130">
        <f t="shared" si="196"/>
        <v>0</v>
      </c>
      <c r="DJ130">
        <f t="shared" si="197"/>
        <v>0</v>
      </c>
      <c r="DK130">
        <f t="shared" si="197"/>
        <v>0</v>
      </c>
      <c r="DL130">
        <f t="shared" si="197"/>
        <v>0</v>
      </c>
      <c r="DM130">
        <f t="shared" si="197"/>
        <v>0</v>
      </c>
      <c r="DN130">
        <f t="shared" si="197"/>
        <v>0</v>
      </c>
      <c r="DO130">
        <f t="shared" si="197"/>
        <v>0</v>
      </c>
      <c r="DP130">
        <f t="shared" si="197"/>
        <v>0</v>
      </c>
      <c r="DQ130">
        <f t="shared" si="197"/>
        <v>0</v>
      </c>
      <c r="DR130">
        <f t="shared" si="197"/>
        <v>0</v>
      </c>
      <c r="DS130">
        <f t="shared" si="197"/>
        <v>0</v>
      </c>
      <c r="DT130">
        <f t="shared" si="198"/>
        <v>0</v>
      </c>
      <c r="DU130">
        <f t="shared" si="198"/>
        <v>0</v>
      </c>
      <c r="DV130">
        <f t="shared" si="198"/>
        <v>0</v>
      </c>
      <c r="DW130">
        <f t="shared" si="198"/>
        <v>0</v>
      </c>
      <c r="DX130">
        <f t="shared" si="198"/>
        <v>0</v>
      </c>
      <c r="DY130">
        <f t="shared" si="198"/>
        <v>0</v>
      </c>
      <c r="DZ130">
        <f t="shared" si="198"/>
        <v>0</v>
      </c>
      <c r="EA130">
        <f t="shared" si="198"/>
        <v>0</v>
      </c>
      <c r="EB130">
        <f t="shared" si="198"/>
        <v>0</v>
      </c>
      <c r="EC130">
        <f t="shared" si="198"/>
        <v>0</v>
      </c>
      <c r="ED130">
        <f t="shared" si="199"/>
        <v>0</v>
      </c>
      <c r="EE130">
        <f t="shared" si="199"/>
        <v>0</v>
      </c>
      <c r="EF130">
        <f t="shared" si="199"/>
        <v>0</v>
      </c>
      <c r="EG130">
        <f t="shared" si="199"/>
        <v>0</v>
      </c>
      <c r="EH130">
        <f t="shared" si="199"/>
        <v>0</v>
      </c>
      <c r="EI130">
        <f t="shared" si="199"/>
        <v>0</v>
      </c>
      <c r="EJ130">
        <f t="shared" si="199"/>
        <v>0</v>
      </c>
      <c r="EK130">
        <f t="shared" si="199"/>
        <v>0</v>
      </c>
      <c r="EL130">
        <f t="shared" si="199"/>
        <v>0</v>
      </c>
      <c r="EM130">
        <f t="shared" si="199"/>
        <v>0</v>
      </c>
      <c r="EN130">
        <f t="shared" si="200"/>
        <v>0</v>
      </c>
      <c r="EO130">
        <f t="shared" si="200"/>
        <v>0</v>
      </c>
      <c r="EP130">
        <f t="shared" si="200"/>
        <v>0</v>
      </c>
      <c r="EQ130">
        <f t="shared" si="200"/>
        <v>0</v>
      </c>
      <c r="ER130">
        <f t="shared" si="200"/>
        <v>0</v>
      </c>
      <c r="ES130">
        <f t="shared" si="200"/>
        <v>0</v>
      </c>
      <c r="ET130">
        <f t="shared" si="200"/>
        <v>0</v>
      </c>
      <c r="EU130">
        <f t="shared" si="200"/>
        <v>0</v>
      </c>
      <c r="EV130">
        <f t="shared" si="200"/>
        <v>0</v>
      </c>
      <c r="EW130">
        <f t="shared" si="200"/>
        <v>0</v>
      </c>
      <c r="EX130">
        <f t="shared" si="200"/>
        <v>0</v>
      </c>
      <c r="EZ130">
        <f t="shared" si="110"/>
        <v>0.87856471937710023</v>
      </c>
      <c r="FB130">
        <f t="shared" si="108"/>
        <v>1.125252064205684E-2</v>
      </c>
      <c r="FC130">
        <f t="shared" si="109"/>
        <v>0.24857739668221521</v>
      </c>
    </row>
    <row r="131" spans="1:159" x14ac:dyDescent="0.25">
      <c r="A131">
        <v>920</v>
      </c>
      <c r="B131" s="19">
        <f>'Input spectra'!Y130</f>
        <v>4.5471771580479797E-2</v>
      </c>
      <c r="C131">
        <f>'Input spectra'!D130</f>
        <v>0</v>
      </c>
      <c r="D131">
        <f t="shared" si="186"/>
        <v>2.0653927966864227E-2</v>
      </c>
      <c r="E131">
        <f t="shared" si="186"/>
        <v>2.041049308828323E-2</v>
      </c>
      <c r="F131">
        <f t="shared" si="186"/>
        <v>2.0168841946114791E-2</v>
      </c>
      <c r="G131">
        <f t="shared" si="186"/>
        <v>1.9928963365885885E-2</v>
      </c>
      <c r="H131">
        <f t="shared" si="186"/>
        <v>1.9690846237802651E-2</v>
      </c>
      <c r="I131">
        <f t="shared" si="186"/>
        <v>1.9454479516393557E-2</v>
      </c>
      <c r="J131">
        <f t="shared" si="186"/>
        <v>1.9219852220154401E-2</v>
      </c>
      <c r="K131">
        <f t="shared" si="186"/>
        <v>1.8986953431195244E-2</v>
      </c>
      <c r="L131">
        <f t="shared" si="186"/>
        <v>1.8755772294889228E-2</v>
      </c>
      <c r="M131">
        <f t="shared" si="186"/>
        <v>1.8526298019523282E-2</v>
      </c>
      <c r="N131">
        <f t="shared" si="187"/>
        <v>1.8298519875950665E-2</v>
      </c>
      <c r="O131">
        <f t="shared" si="187"/>
        <v>1.8072427197245382E-2</v>
      </c>
      <c r="P131">
        <f t="shared" si="187"/>
        <v>1.7848009378358457E-2</v>
      </c>
      <c r="Q131">
        <f t="shared" si="187"/>
        <v>1.7625255875776052E-2</v>
      </c>
      <c r="R131">
        <f t="shared" si="187"/>
        <v>1.7404156207179364E-2</v>
      </c>
      <c r="S131">
        <f t="shared" si="187"/>
        <v>1.7184699951106403E-2</v>
      </c>
      <c r="T131">
        <f t="shared" si="187"/>
        <v>1.696687674661556E-2</v>
      </c>
      <c r="U131">
        <f t="shared" si="187"/>
        <v>1.6750676292950923E-2</v>
      </c>
      <c r="V131">
        <f t="shared" si="187"/>
        <v>1.6536088349209492E-2</v>
      </c>
      <c r="W131">
        <f t="shared" si="187"/>
        <v>1.6323102734010064E-2</v>
      </c>
      <c r="X131">
        <f t="shared" si="188"/>
        <v>1.6111709325163964E-2</v>
      </c>
      <c r="Y131">
        <f t="shared" si="188"/>
        <v>1.5901898059347497E-2</v>
      </c>
      <c r="Z131">
        <f t="shared" si="188"/>
        <v>1.5693658931776183E-2</v>
      </c>
      <c r="AA131">
        <f t="shared" si="188"/>
        <v>1.5486981995880713E-2</v>
      </c>
      <c r="AB131">
        <f t="shared" si="188"/>
        <v>1.5281857362984656E-2</v>
      </c>
      <c r="AC131">
        <f t="shared" si="188"/>
        <v>1.5078275201983888E-2</v>
      </c>
      <c r="AD131">
        <f t="shared" si="188"/>
        <v>1.4876225739027728E-2</v>
      </c>
      <c r="AE131">
        <f t="shared" si="188"/>
        <v>1.4675699257201802E-2</v>
      </c>
      <c r="AF131">
        <f t="shared" si="188"/>
        <v>1.4476686096212596E-2</v>
      </c>
      <c r="AG131">
        <f t="shared" si="188"/>
        <v>1.4279176652073677E-2</v>
      </c>
      <c r="AH131">
        <f t="shared" si="189"/>
        <v>1.4083161376793647E-2</v>
      </c>
      <c r="AI131">
        <f t="shared" si="189"/>
        <v>1.3888630778065719E-2</v>
      </c>
      <c r="AJ131">
        <f t="shared" si="189"/>
        <v>1.3695575418958991E-2</v>
      </c>
      <c r="AK131">
        <f t="shared" si="189"/>
        <v>1.3503985917611344E-2</v>
      </c>
      <c r="AL131">
        <f t="shared" si="189"/>
        <v>1.3313852946924025E-2</v>
      </c>
      <c r="AM131">
        <f t="shared" si="189"/>
        <v>1.3125167234257841E-2</v>
      </c>
      <c r="AN131">
        <f t="shared" si="189"/>
        <v>1.2937919561130976E-2</v>
      </c>
      <c r="AO131">
        <f t="shared" si="189"/>
        <v>1.2752100762918463E-2</v>
      </c>
      <c r="AP131">
        <f t="shared" si="189"/>
        <v>1.2567701728553232E-2</v>
      </c>
      <c r="AQ131">
        <f t="shared" si="189"/>
        <v>1.2384713400228781E-2</v>
      </c>
      <c r="AR131">
        <f t="shared" si="190"/>
        <v>1.2203126773103437E-2</v>
      </c>
      <c r="AS131">
        <f t="shared" si="190"/>
        <v>1.202293289500622E-2</v>
      </c>
      <c r="AT131">
        <f t="shared" si="190"/>
        <v>1.1844122866144242E-2</v>
      </c>
      <c r="AU131">
        <f t="shared" si="190"/>
        <v>1.1666687838811739E-2</v>
      </c>
      <c r="AV131">
        <f t="shared" si="190"/>
        <v>1.149061901710061E-2</v>
      </c>
      <c r="AW131">
        <f t="shared" si="190"/>
        <v>1.1315907656612542E-2</v>
      </c>
      <c r="AX131">
        <f t="shared" si="190"/>
        <v>1.0058337866479129E-2</v>
      </c>
      <c r="AY131">
        <f t="shared" si="190"/>
        <v>8.5939580908160548E-3</v>
      </c>
      <c r="AZ131">
        <f t="shared" si="190"/>
        <v>7.7356230413494972E-3</v>
      </c>
      <c r="BA131">
        <f t="shared" si="190"/>
        <v>7.0854779773586287E-3</v>
      </c>
      <c r="BB131">
        <f t="shared" si="191"/>
        <v>6.5542656553723017E-3</v>
      </c>
      <c r="BC131">
        <f t="shared" si="191"/>
        <v>6.1032956323785973E-3</v>
      </c>
      <c r="BD131">
        <f t="shared" si="191"/>
        <v>5.7113678075796396E-3</v>
      </c>
      <c r="BE131">
        <f t="shared" si="191"/>
        <v>5.36526608451144E-3</v>
      </c>
      <c r="BF131">
        <f t="shared" si="191"/>
        <v>5.056042081933161E-3</v>
      </c>
      <c r="BG131">
        <f t="shared" si="191"/>
        <v>4.7772783614341433E-3</v>
      </c>
      <c r="BH131">
        <f t="shared" si="191"/>
        <v>4.5241737938968097E-3</v>
      </c>
      <c r="BI131">
        <f t="shared" si="191"/>
        <v>4.2930184383752129E-3</v>
      </c>
      <c r="BJ131">
        <f t="shared" si="191"/>
        <v>4.0808715890951579E-3</v>
      </c>
      <c r="BK131">
        <f t="shared" si="191"/>
        <v>3.8853539035751438E-3</v>
      </c>
      <c r="BL131">
        <f t="shared" si="192"/>
        <v>3.7045074509080857E-3</v>
      </c>
      <c r="BM131">
        <f t="shared" si="192"/>
        <v>3.5366981735751829E-3</v>
      </c>
      <c r="BN131">
        <f t="shared" si="192"/>
        <v>3.3805459069011913E-3</v>
      </c>
      <c r="BO131">
        <f t="shared" si="192"/>
        <v>3.2348729144232864E-3</v>
      </c>
      <c r="BP131">
        <f t="shared" si="192"/>
        <v>3.0986652266626231E-3</v>
      </c>
      <c r="BQ131">
        <f t="shared" si="192"/>
        <v>2.9710430562980084E-3</v>
      </c>
      <c r="BR131">
        <f t="shared" si="192"/>
        <v>2.8512377892091732E-3</v>
      </c>
      <c r="BS131">
        <f t="shared" si="192"/>
        <v>2.7385738320335443E-3</v>
      </c>
      <c r="BT131">
        <f t="shared" si="192"/>
        <v>2.6324541080457006E-3</v>
      </c>
      <c r="BU131">
        <f t="shared" si="192"/>
        <v>2.5323483357605208E-3</v>
      </c>
      <c r="BV131">
        <f t="shared" si="193"/>
        <v>2.4377834592411991E-3</v>
      </c>
      <c r="BW131">
        <f t="shared" si="193"/>
        <v>2.348335762838659E-3</v>
      </c>
      <c r="BX131">
        <f t="shared" si="193"/>
        <v>2.2636243193967943E-3</v>
      </c>
      <c r="BY131">
        <f t="shared" si="193"/>
        <v>2.1833055048884795E-3</v>
      </c>
      <c r="BZ131">
        <f t="shared" si="193"/>
        <v>2.107068373894501E-3</v>
      </c>
      <c r="CA131">
        <f t="shared" si="193"/>
        <v>2.0346307359231097E-3</v>
      </c>
      <c r="CB131">
        <f t="shared" si="193"/>
        <v>1.9657358068000514E-3</v>
      </c>
      <c r="CC131">
        <f t="shared" si="193"/>
        <v>1.9001493353551983E-3</v>
      </c>
      <c r="CD131">
        <f t="shared" si="193"/>
        <v>1.837657125579605E-3</v>
      </c>
      <c r="CE131">
        <f t="shared" si="193"/>
        <v>1.7780628898812691E-3</v>
      </c>
      <c r="CF131">
        <f t="shared" si="194"/>
        <v>1.721186381148741E-3</v>
      </c>
      <c r="CG131">
        <f t="shared" si="194"/>
        <v>1.6668617608544809E-3</v>
      </c>
      <c r="CH131">
        <f t="shared" si="194"/>
        <v>1.6149361679949179E-3</v>
      </c>
      <c r="CI131">
        <f t="shared" si="194"/>
        <v>1.5652684597177952E-3</v>
      </c>
      <c r="CJ131">
        <f t="shared" si="194"/>
        <v>1.5177280993649009E-3</v>
      </c>
      <c r="CK131">
        <f t="shared" si="194"/>
        <v>1.4721941716133371E-3</v>
      </c>
      <c r="CL131">
        <f t="shared" si="194"/>
        <v>1.4285545076250321E-3</v>
      </c>
      <c r="CM131">
        <f t="shared" si="194"/>
        <v>1.3867049057613935E-3</v>
      </c>
      <c r="CN131">
        <f t="shared" si="194"/>
        <v>1.3465484356035558E-3</v>
      </c>
      <c r="CO131">
        <f t="shared" si="194"/>
        <v>1.3079948148289409E-3</v>
      </c>
      <c r="CP131">
        <f t="shared" si="195"/>
        <v>1.2709598500028623E-3</v>
      </c>
      <c r="CQ131">
        <f t="shared" si="195"/>
        <v>1.2353649336058537E-3</v>
      </c>
      <c r="CR131">
        <f t="shared" si="195"/>
        <v>7.9528599623245933E-4</v>
      </c>
      <c r="CS131">
        <f t="shared" si="195"/>
        <v>5.1649386756890574E-4</v>
      </c>
      <c r="CT131">
        <f t="shared" si="195"/>
        <v>3.5765255864124581E-4</v>
      </c>
      <c r="CU131">
        <f t="shared" si="195"/>
        <v>2.48776838257702E-4</v>
      </c>
      <c r="CV131">
        <f t="shared" si="195"/>
        <v>1.6984782050845853E-4</v>
      </c>
      <c r="CW131">
        <f t="shared" si="195"/>
        <v>1.1163723357404243E-4</v>
      </c>
      <c r="CX131">
        <f t="shared" si="195"/>
        <v>6.8935991890739902E-5</v>
      </c>
      <c r="CY131">
        <f t="shared" si="195"/>
        <v>3.8436949709979227E-5</v>
      </c>
      <c r="CZ131">
        <f t="shared" si="196"/>
        <v>1.7870785759495071E-5</v>
      </c>
      <c r="DA131">
        <f t="shared" si="196"/>
        <v>5.5916202937879767E-6</v>
      </c>
      <c r="DB131">
        <f t="shared" si="196"/>
        <v>3.5514757768723912E-7</v>
      </c>
      <c r="DC131">
        <f t="shared" si="196"/>
        <v>0</v>
      </c>
      <c r="DD131">
        <f t="shared" si="196"/>
        <v>0</v>
      </c>
      <c r="DE131">
        <f t="shared" si="196"/>
        <v>0</v>
      </c>
      <c r="DF131">
        <f t="shared" si="196"/>
        <v>0</v>
      </c>
      <c r="DG131">
        <f t="shared" si="196"/>
        <v>0</v>
      </c>
      <c r="DH131">
        <f t="shared" si="196"/>
        <v>0</v>
      </c>
      <c r="DI131">
        <f t="shared" si="196"/>
        <v>0</v>
      </c>
      <c r="DJ131">
        <f t="shared" si="197"/>
        <v>0</v>
      </c>
      <c r="DK131">
        <f t="shared" si="197"/>
        <v>0</v>
      </c>
      <c r="DL131">
        <f t="shared" si="197"/>
        <v>0</v>
      </c>
      <c r="DM131">
        <f t="shared" si="197"/>
        <v>0</v>
      </c>
      <c r="DN131">
        <f t="shared" si="197"/>
        <v>0</v>
      </c>
      <c r="DO131">
        <f t="shared" si="197"/>
        <v>0</v>
      </c>
      <c r="DP131">
        <f t="shared" si="197"/>
        <v>0</v>
      </c>
      <c r="DQ131">
        <f t="shared" si="197"/>
        <v>0</v>
      </c>
      <c r="DR131">
        <f t="shared" si="197"/>
        <v>0</v>
      </c>
      <c r="DS131">
        <f t="shared" si="197"/>
        <v>0</v>
      </c>
      <c r="DT131">
        <f t="shared" si="198"/>
        <v>0</v>
      </c>
      <c r="DU131">
        <f t="shared" si="198"/>
        <v>0</v>
      </c>
      <c r="DV131">
        <f t="shared" si="198"/>
        <v>0</v>
      </c>
      <c r="DW131">
        <f t="shared" si="198"/>
        <v>0</v>
      </c>
      <c r="DX131">
        <f t="shared" si="198"/>
        <v>0</v>
      </c>
      <c r="DY131">
        <f t="shared" si="198"/>
        <v>0</v>
      </c>
      <c r="DZ131">
        <f t="shared" si="198"/>
        <v>0</v>
      </c>
      <c r="EA131">
        <f t="shared" si="198"/>
        <v>0</v>
      </c>
      <c r="EB131">
        <f t="shared" si="198"/>
        <v>0</v>
      </c>
      <c r="EC131">
        <f t="shared" si="198"/>
        <v>0</v>
      </c>
      <c r="ED131">
        <f t="shared" si="199"/>
        <v>0</v>
      </c>
      <c r="EE131">
        <f t="shared" si="199"/>
        <v>0</v>
      </c>
      <c r="EF131">
        <f t="shared" si="199"/>
        <v>0</v>
      </c>
      <c r="EG131">
        <f t="shared" si="199"/>
        <v>0</v>
      </c>
      <c r="EH131">
        <f t="shared" si="199"/>
        <v>0</v>
      </c>
      <c r="EI131">
        <f t="shared" si="199"/>
        <v>0</v>
      </c>
      <c r="EJ131">
        <f t="shared" si="199"/>
        <v>0</v>
      </c>
      <c r="EK131">
        <f t="shared" si="199"/>
        <v>0</v>
      </c>
      <c r="EL131">
        <f t="shared" si="199"/>
        <v>0</v>
      </c>
      <c r="EM131">
        <f t="shared" si="199"/>
        <v>0</v>
      </c>
      <c r="EN131">
        <f t="shared" si="200"/>
        <v>0</v>
      </c>
      <c r="EO131">
        <f t="shared" si="200"/>
        <v>0</v>
      </c>
      <c r="EP131">
        <f t="shared" si="200"/>
        <v>0</v>
      </c>
      <c r="EQ131">
        <f t="shared" si="200"/>
        <v>0</v>
      </c>
      <c r="ER131">
        <f t="shared" si="200"/>
        <v>0</v>
      </c>
      <c r="ES131">
        <f t="shared" si="200"/>
        <v>0</v>
      </c>
      <c r="ET131">
        <f t="shared" si="200"/>
        <v>0</v>
      </c>
      <c r="EU131">
        <f t="shared" si="200"/>
        <v>0</v>
      </c>
      <c r="EV131">
        <f t="shared" si="200"/>
        <v>0</v>
      </c>
      <c r="EW131">
        <f t="shared" si="200"/>
        <v>0</v>
      </c>
      <c r="EX131">
        <f t="shared" si="200"/>
        <v>0</v>
      </c>
      <c r="EZ131">
        <f t="shared" si="110"/>
        <v>0.87869143321929066</v>
      </c>
      <c r="FB131">
        <f t="shared" ref="FB131:FB194" si="201">(1-EXP(-(C131*_c2+B131)*_t))/2</f>
        <v>1.1239686614988365E-2</v>
      </c>
      <c r="FC131">
        <f t="shared" ref="FC131:FC194" si="202">LN(1-FB131)/(-(C131*_c2+B131))</f>
        <v>0.24857903774290402</v>
      </c>
    </row>
    <row r="132" spans="1:159" x14ac:dyDescent="0.25">
      <c r="A132">
        <v>925</v>
      </c>
      <c r="B132" s="19">
        <f>'Input spectra'!Y131</f>
        <v>4.5419254241326201E-2</v>
      </c>
      <c r="C132">
        <f>'Input spectra'!D131</f>
        <v>0</v>
      </c>
      <c r="D132">
        <f t="shared" si="186"/>
        <v>2.0653927966864227E-2</v>
      </c>
      <c r="E132">
        <f t="shared" si="186"/>
        <v>2.041060027904348E-2</v>
      </c>
      <c r="F132">
        <f t="shared" si="186"/>
        <v>2.0169053790009901E-2</v>
      </c>
      <c r="G132">
        <f t="shared" si="186"/>
        <v>1.9929277353197761E-2</v>
      </c>
      <c r="H132">
        <f t="shared" si="186"/>
        <v>1.9691259886487417E-2</v>
      </c>
      <c r="I132">
        <f t="shared" si="186"/>
        <v>1.9454990371850129E-2</v>
      </c>
      <c r="J132">
        <f t="shared" si="186"/>
        <v>1.9220457854994766E-2</v>
      </c>
      <c r="K132">
        <f t="shared" si="186"/>
        <v>1.898765144501639E-2</v>
      </c>
      <c r="L132">
        <f t="shared" si="186"/>
        <v>1.8756560314046739E-2</v>
      </c>
      <c r="M132">
        <f t="shared" si="186"/>
        <v>1.8527173696906547E-2</v>
      </c>
      <c r="N132">
        <f t="shared" si="187"/>
        <v>1.8299480890759751E-2</v>
      </c>
      <c r="O132">
        <f t="shared" si="187"/>
        <v>1.8073471254769498E-2</v>
      </c>
      <c r="P132">
        <f t="shared" si="187"/>
        <v>1.7849134209756066E-2</v>
      </c>
      <c r="Q132">
        <f t="shared" si="187"/>
        <v>1.7626459237856527E-2</v>
      </c>
      <c r="R132">
        <f t="shared" si="187"/>
        <v>1.7405435882186276E-2</v>
      </c>
      <c r="S132">
        <f t="shared" si="187"/>
        <v>1.7186053746502384E-2</v>
      </c>
      <c r="T132">
        <f t="shared" si="187"/>
        <v>1.6968302494868689E-2</v>
      </c>
      <c r="U132">
        <f t="shared" si="187"/>
        <v>1.6752171851322745E-2</v>
      </c>
      <c r="V132">
        <f t="shared" si="187"/>
        <v>1.6537651599544498E-2</v>
      </c>
      <c r="W132">
        <f t="shared" si="187"/>
        <v>1.6324731582526775E-2</v>
      </c>
      <c r="X132">
        <f t="shared" si="188"/>
        <v>1.6113401702247499E-2</v>
      </c>
      <c r="Y132">
        <f t="shared" si="188"/>
        <v>1.5903651919343675E-2</v>
      </c>
      <c r="Z132">
        <f t="shared" si="188"/>
        <v>1.569547225278714E-2</v>
      </c>
      <c r="AA132">
        <f t="shared" si="188"/>
        <v>1.5488852779561977E-2</v>
      </c>
      <c r="AB132">
        <f t="shared" si="188"/>
        <v>1.528378363434375E-2</v>
      </c>
      <c r="AC132">
        <f t="shared" si="188"/>
        <v>1.5080255009180385E-2</v>
      </c>
      <c r="AD132">
        <f t="shared" si="188"/>
        <v>1.4878257153174779E-2</v>
      </c>
      <c r="AE132">
        <f t="shared" si="188"/>
        <v>1.4677780372169111E-2</v>
      </c>
      <c r="AF132">
        <f t="shared" si="188"/>
        <v>1.4478815028430856E-2</v>
      </c>
      <c r="AG132">
        <f t="shared" si="188"/>
        <v>1.428135154034043E-2</v>
      </c>
      <c r="AH132">
        <f t="shared" si="189"/>
        <v>1.4085380382080577E-2</v>
      </c>
      <c r="AI132">
        <f t="shared" si="189"/>
        <v>1.3890892083327361E-2</v>
      </c>
      <c r="AJ132">
        <f t="shared" si="189"/>
        <v>1.369787722894285E-2</v>
      </c>
      <c r="AK132">
        <f t="shared" si="189"/>
        <v>1.3506326458669405E-2</v>
      </c>
      <c r="AL132">
        <f t="shared" si="189"/>
        <v>1.3316230466825665E-2</v>
      </c>
      <c r="AM132">
        <f t="shared" si="189"/>
        <v>1.312758000200411E-2</v>
      </c>
      <c r="AN132">
        <f t="shared" si="189"/>
        <v>1.2940365866770245E-2</v>
      </c>
      <c r="AO132">
        <f t="shared" si="189"/>
        <v>1.275457891736345E-2</v>
      </c>
      <c r="AP132">
        <f t="shared" si="189"/>
        <v>1.2570210063399373E-2</v>
      </c>
      <c r="AQ132">
        <f t="shared" si="189"/>
        <v>1.2387250267573924E-2</v>
      </c>
      <c r="AR132">
        <f t="shared" si="190"/>
        <v>1.2205690545368915E-2</v>
      </c>
      <c r="AS132">
        <f t="shared" si="190"/>
        <v>1.2025521964759199E-2</v>
      </c>
      <c r="AT132">
        <f t="shared" si="190"/>
        <v>1.1846735645921416E-2</v>
      </c>
      <c r="AU132">
        <f t="shared" si="190"/>
        <v>1.1669322760944333E-2</v>
      </c>
      <c r="AV132">
        <f t="shared" si="190"/>
        <v>1.1493274533540664E-2</v>
      </c>
      <c r="AW132">
        <f t="shared" si="190"/>
        <v>1.1318582238760503E-2</v>
      </c>
      <c r="AX132">
        <f t="shared" si="190"/>
        <v>1.0060768050857843E-2</v>
      </c>
      <c r="AY132">
        <f t="shared" si="190"/>
        <v>8.5960796121495407E-3</v>
      </c>
      <c r="AZ132">
        <f t="shared" si="190"/>
        <v>7.7375733079802934E-3</v>
      </c>
      <c r="BA132">
        <f t="shared" si="190"/>
        <v>7.0873015531884853E-3</v>
      </c>
      <c r="BB132">
        <f t="shared" si="191"/>
        <v>6.5559869443178294E-3</v>
      </c>
      <c r="BC132">
        <f t="shared" si="191"/>
        <v>6.1049305484335674E-3</v>
      </c>
      <c r="BD132">
        <f t="shared" si="191"/>
        <v>5.7129277389398438E-3</v>
      </c>
      <c r="BE132">
        <f t="shared" si="191"/>
        <v>5.3667596707082359E-3</v>
      </c>
      <c r="BF132">
        <f t="shared" si="191"/>
        <v>5.0574761466040292E-3</v>
      </c>
      <c r="BG132">
        <f t="shared" si="191"/>
        <v>4.778658455455091E-3</v>
      </c>
      <c r="BH132">
        <f t="shared" si="191"/>
        <v>4.5255045359602428E-3</v>
      </c>
      <c r="BI132">
        <f t="shared" si="191"/>
        <v>4.2943037408028342E-3</v>
      </c>
      <c r="BJ132">
        <f t="shared" si="191"/>
        <v>4.0821148142293493E-3</v>
      </c>
      <c r="BK132">
        <f t="shared" si="191"/>
        <v>3.8865579759550552E-3</v>
      </c>
      <c r="BL132">
        <f t="shared" si="192"/>
        <v>3.7056749400838787E-3</v>
      </c>
      <c r="BM132">
        <f t="shared" si="192"/>
        <v>3.5378313567389131E-3</v>
      </c>
      <c r="BN132">
        <f t="shared" si="192"/>
        <v>3.3816468172344826E-3</v>
      </c>
      <c r="BO132">
        <f t="shared" si="192"/>
        <v>3.2359433790832646E-3</v>
      </c>
      <c r="BP132">
        <f t="shared" si="192"/>
        <v>3.0997068970880911E-3</v>
      </c>
      <c r="BQ132">
        <f t="shared" si="192"/>
        <v>2.9720574327161756E-3</v>
      </c>
      <c r="BR132">
        <f t="shared" si="192"/>
        <v>2.8522262406901456E-3</v>
      </c>
      <c r="BS132">
        <f t="shared" si="192"/>
        <v>2.7395376130764917E-3</v>
      </c>
      <c r="BT132">
        <f t="shared" si="192"/>
        <v>2.633394372427681E-3</v>
      </c>
      <c r="BU132">
        <f t="shared" si="192"/>
        <v>2.5332661481993479E-3</v>
      </c>
      <c r="BV132">
        <f t="shared" si="193"/>
        <v>2.4386798052940723E-3</v>
      </c>
      <c r="BW132">
        <f t="shared" si="193"/>
        <v>2.34921155736312E-3</v>
      </c>
      <c r="BX132">
        <f t="shared" si="193"/>
        <v>2.2644804138297861E-3</v>
      </c>
      <c r="BY132">
        <f t="shared" si="193"/>
        <v>2.1841426935459212E-3</v>
      </c>
      <c r="BZ132">
        <f t="shared" si="193"/>
        <v>2.1078873994530979E-3</v>
      </c>
      <c r="CA132">
        <f t="shared" si="193"/>
        <v>2.0354322942147348E-3</v>
      </c>
      <c r="CB132">
        <f t="shared" si="193"/>
        <v>1.9665205510246081E-3</v>
      </c>
      <c r="CC132">
        <f t="shared" si="193"/>
        <v>1.9009178797986482E-3</v>
      </c>
      <c r="CD132">
        <f t="shared" si="193"/>
        <v>1.8384100489086369E-3</v>
      </c>
      <c r="CE132">
        <f t="shared" si="193"/>
        <v>1.7788007380739011E-3</v>
      </c>
      <c r="CF132">
        <f t="shared" si="194"/>
        <v>1.7219096701103511E-3</v>
      </c>
      <c r="CG132">
        <f t="shared" si="194"/>
        <v>1.6675709787608245E-3</v>
      </c>
      <c r="CH132">
        <f t="shared" si="194"/>
        <v>1.6156317773972E-3</v>
      </c>
      <c r="CI132">
        <f t="shared" si="194"/>
        <v>1.5659508994395437E-3</v>
      </c>
      <c r="CJ132">
        <f t="shared" si="194"/>
        <v>1.5183977862159937E-3</v>
      </c>
      <c r="CK132">
        <f t="shared" si="194"/>
        <v>1.4728515019428808E-3</v>
      </c>
      <c r="CL132">
        <f t="shared" si="194"/>
        <v>1.4291998587317469E-3</v>
      </c>
      <c r="CM132">
        <f t="shared" si="194"/>
        <v>1.3873386371776042E-3</v>
      </c>
      <c r="CN132">
        <f t="shared" si="194"/>
        <v>1.3471708902667307E-3</v>
      </c>
      <c r="CO132">
        <f t="shared" si="194"/>
        <v>1.3086063201529065E-3</v>
      </c>
      <c r="CP132">
        <f t="shared" si="195"/>
        <v>1.2715607188592654E-3</v>
      </c>
      <c r="CQ132">
        <f t="shared" si="195"/>
        <v>1.2359554652251331E-3</v>
      </c>
      <c r="CR132">
        <f t="shared" si="195"/>
        <v>7.9567033907480605E-4</v>
      </c>
      <c r="CS132">
        <f t="shared" si="195"/>
        <v>5.1674619060020294E-4</v>
      </c>
      <c r="CT132">
        <f t="shared" si="195"/>
        <v>3.5782916205972517E-4</v>
      </c>
      <c r="CU132">
        <f t="shared" si="195"/>
        <v>2.4890098765219633E-4</v>
      </c>
      <c r="CV132">
        <f t="shared" si="195"/>
        <v>1.6993347367207396E-4</v>
      </c>
      <c r="CW132">
        <f t="shared" si="195"/>
        <v>1.1169411809925864E-4</v>
      </c>
      <c r="CX132">
        <f t="shared" si="195"/>
        <v>6.8971480304052973E-5</v>
      </c>
      <c r="CY132">
        <f t="shared" si="195"/>
        <v>3.8456939108596659E-5</v>
      </c>
      <c r="CZ132">
        <f t="shared" si="196"/>
        <v>1.7880173485537989E-5</v>
      </c>
      <c r="DA132">
        <f t="shared" si="196"/>
        <v>5.5945870164263406E-6</v>
      </c>
      <c r="DB132">
        <f t="shared" si="196"/>
        <v>3.5533787299011096E-7</v>
      </c>
      <c r="DC132">
        <f t="shared" si="196"/>
        <v>0</v>
      </c>
      <c r="DD132">
        <f t="shared" si="196"/>
        <v>0</v>
      </c>
      <c r="DE132">
        <f t="shared" si="196"/>
        <v>0</v>
      </c>
      <c r="DF132">
        <f t="shared" si="196"/>
        <v>0</v>
      </c>
      <c r="DG132">
        <f t="shared" si="196"/>
        <v>0</v>
      </c>
      <c r="DH132">
        <f t="shared" si="196"/>
        <v>0</v>
      </c>
      <c r="DI132">
        <f t="shared" si="196"/>
        <v>0</v>
      </c>
      <c r="DJ132">
        <f t="shared" si="197"/>
        <v>0</v>
      </c>
      <c r="DK132">
        <f t="shared" si="197"/>
        <v>0</v>
      </c>
      <c r="DL132">
        <f t="shared" si="197"/>
        <v>0</v>
      </c>
      <c r="DM132">
        <f t="shared" si="197"/>
        <v>0</v>
      </c>
      <c r="DN132">
        <f t="shared" si="197"/>
        <v>0</v>
      </c>
      <c r="DO132">
        <f t="shared" si="197"/>
        <v>0</v>
      </c>
      <c r="DP132">
        <f t="shared" si="197"/>
        <v>0</v>
      </c>
      <c r="DQ132">
        <f t="shared" si="197"/>
        <v>0</v>
      </c>
      <c r="DR132">
        <f t="shared" si="197"/>
        <v>0</v>
      </c>
      <c r="DS132">
        <f t="shared" si="197"/>
        <v>0</v>
      </c>
      <c r="DT132">
        <f t="shared" si="198"/>
        <v>0</v>
      </c>
      <c r="DU132">
        <f t="shared" si="198"/>
        <v>0</v>
      </c>
      <c r="DV132">
        <f t="shared" si="198"/>
        <v>0</v>
      </c>
      <c r="DW132">
        <f t="shared" si="198"/>
        <v>0</v>
      </c>
      <c r="DX132">
        <f t="shared" si="198"/>
        <v>0</v>
      </c>
      <c r="DY132">
        <f t="shared" si="198"/>
        <v>0</v>
      </c>
      <c r="DZ132">
        <f t="shared" si="198"/>
        <v>0</v>
      </c>
      <c r="EA132">
        <f t="shared" si="198"/>
        <v>0</v>
      </c>
      <c r="EB132">
        <f t="shared" si="198"/>
        <v>0</v>
      </c>
      <c r="EC132">
        <f t="shared" si="198"/>
        <v>0</v>
      </c>
      <c r="ED132">
        <f t="shared" si="199"/>
        <v>0</v>
      </c>
      <c r="EE132">
        <f t="shared" si="199"/>
        <v>0</v>
      </c>
      <c r="EF132">
        <f t="shared" si="199"/>
        <v>0</v>
      </c>
      <c r="EG132">
        <f t="shared" si="199"/>
        <v>0</v>
      </c>
      <c r="EH132">
        <f t="shared" si="199"/>
        <v>0</v>
      </c>
      <c r="EI132">
        <f t="shared" si="199"/>
        <v>0</v>
      </c>
      <c r="EJ132">
        <f t="shared" si="199"/>
        <v>0</v>
      </c>
      <c r="EK132">
        <f t="shared" si="199"/>
        <v>0</v>
      </c>
      <c r="EL132">
        <f t="shared" si="199"/>
        <v>0</v>
      </c>
      <c r="EM132">
        <f t="shared" si="199"/>
        <v>0</v>
      </c>
      <c r="EN132">
        <f t="shared" si="200"/>
        <v>0</v>
      </c>
      <c r="EO132">
        <f t="shared" si="200"/>
        <v>0</v>
      </c>
      <c r="EP132">
        <f t="shared" si="200"/>
        <v>0</v>
      </c>
      <c r="EQ132">
        <f t="shared" si="200"/>
        <v>0</v>
      </c>
      <c r="ER132">
        <f t="shared" si="200"/>
        <v>0</v>
      </c>
      <c r="ES132">
        <f t="shared" si="200"/>
        <v>0</v>
      </c>
      <c r="ET132">
        <f t="shared" si="200"/>
        <v>0</v>
      </c>
      <c r="EU132">
        <f t="shared" si="200"/>
        <v>0</v>
      </c>
      <c r="EV132">
        <f t="shared" si="200"/>
        <v>0</v>
      </c>
      <c r="EW132">
        <f t="shared" si="200"/>
        <v>0</v>
      </c>
      <c r="EX132">
        <f t="shared" si="200"/>
        <v>0</v>
      </c>
      <c r="EZ132">
        <f t="shared" ref="EZ132:EZ153" si="203">SUM(D132:EX132)</f>
        <v>0.87881817549399588</v>
      </c>
      <c r="FB132">
        <f t="shared" si="201"/>
        <v>1.1226852250911024E-2</v>
      </c>
      <c r="FC132">
        <f t="shared" si="202"/>
        <v>0.24858067880383605</v>
      </c>
    </row>
    <row r="133" spans="1:159" x14ac:dyDescent="0.25">
      <c r="A133">
        <v>930</v>
      </c>
      <c r="B133" s="19">
        <f>'Input spectra'!Y132</f>
        <v>4.5366736902172598E-2</v>
      </c>
      <c r="C133">
        <f>'Input spectra'!D132</f>
        <v>0</v>
      </c>
      <c r="D133">
        <f t="shared" ref="D133:M142" si="204">D$2*EXP(- D$1 * ($C133*_c2+$B133))</f>
        <v>2.0653927966864227E-2</v>
      </c>
      <c r="E133">
        <f t="shared" si="204"/>
        <v>2.0410707470366669E-2</v>
      </c>
      <c r="F133">
        <f t="shared" si="204"/>
        <v>2.016926563613012E-2</v>
      </c>
      <c r="G133">
        <f t="shared" si="204"/>
        <v>1.9929591345456615E-2</v>
      </c>
      <c r="H133">
        <f t="shared" si="204"/>
        <v>1.9691673543861768E-2</v>
      </c>
      <c r="I133">
        <f t="shared" si="204"/>
        <v>1.9455501240721262E-2</v>
      </c>
      <c r="J133">
        <f t="shared" si="204"/>
        <v>1.9221063508919233E-2</v>
      </c>
      <c r="K133">
        <f t="shared" si="204"/>
        <v>1.8988349484498492E-2</v>
      </c>
      <c r="L133">
        <f t="shared" si="204"/>
        <v>1.8757348366312682E-2</v>
      </c>
      <c r="M133">
        <f t="shared" si="204"/>
        <v>1.852804941568021E-2</v>
      </c>
      <c r="N133">
        <f t="shared" ref="N133:W142" si="205">N$2*EXP(- N$1 * ($C133*_c2+$B133))</f>
        <v>1.8300441956040102E-2</v>
      </c>
      <c r="O133">
        <f t="shared" si="205"/>
        <v>1.8074515372609595E-2</v>
      </c>
      <c r="P133">
        <f t="shared" si="205"/>
        <v>1.7850259112043687E-2</v>
      </c>
      <c r="Q133">
        <f t="shared" si="205"/>
        <v>1.7627662682096392E-2</v>
      </c>
      <c r="R133">
        <f t="shared" si="205"/>
        <v>1.7406715651283825E-2</v>
      </c>
      <c r="S133">
        <f t="shared" si="205"/>
        <v>1.7187407648549157E-2</v>
      </c>
      <c r="T133">
        <f t="shared" si="205"/>
        <v>1.6969728362929263E-2</v>
      </c>
      <c r="U133">
        <f t="shared" si="205"/>
        <v>1.6753667543223192E-2</v>
      </c>
      <c r="V133">
        <f t="shared" si="205"/>
        <v>1.6539214997662435E-2</v>
      </c>
      <c r="W133">
        <f t="shared" si="205"/>
        <v>1.6326360593582893E-2</v>
      </c>
      <c r="X133">
        <f t="shared" ref="X133:AG142" si="206">X$2*EXP(- X$1 * ($C133*_c2+$B133))</f>
        <v>1.6115094257098648E-2</v>
      </c>
      <c r="Y133">
        <f t="shared" si="206"/>
        <v>1.590540597277745E-2</v>
      </c>
      <c r="Z133">
        <f t="shared" si="206"/>
        <v>1.5697285783317947E-2</v>
      </c>
      <c r="AA133">
        <f t="shared" si="206"/>
        <v>1.5490723789228625E-2</v>
      </c>
      <c r="AB133">
        <f t="shared" si="206"/>
        <v>1.5285710148508496E-2</v>
      </c>
      <c r="AC133">
        <f t="shared" si="206"/>
        <v>1.5082235076329465E-2</v>
      </c>
      <c r="AD133">
        <f t="shared" si="206"/>
        <v>1.4880288844720377E-2</v>
      </c>
      <c r="AE133">
        <f t="shared" si="206"/>
        <v>1.467986178225282E-2</v>
      </c>
      <c r="AF133">
        <f t="shared" si="206"/>
        <v>1.4480944273728528E-2</v>
      </c>
      <c r="AG133">
        <f t="shared" si="206"/>
        <v>1.4283526759868506E-2</v>
      </c>
      <c r="AH133">
        <f t="shared" ref="AH133:AQ142" si="207">AH$2*EXP(- AH$1 * ($C133*_c2+$B133))</f>
        <v>1.4087599737003808E-2</v>
      </c>
      <c r="AI133">
        <f t="shared" si="207"/>
        <v>1.3893153756767954E-2</v>
      </c>
      <c r="AJ133">
        <f t="shared" si="207"/>
        <v>1.370017942579101E-2</v>
      </c>
      <c r="AK133">
        <f t="shared" si="207"/>
        <v>1.3508667405395284E-2</v>
      </c>
      <c r="AL133">
        <f t="shared" si="207"/>
        <v>1.3318608411292676E-2</v>
      </c>
      <c r="AM133">
        <f t="shared" si="207"/>
        <v>1.3129993213283637E-2</v>
      </c>
      <c r="AN133">
        <f t="shared" si="207"/>
        <v>1.2942812634957704E-2</v>
      </c>
      <c r="AO133">
        <f t="shared" si="207"/>
        <v>1.2757057553395713E-2</v>
      </c>
      <c r="AP133">
        <f t="shared" si="207"/>
        <v>1.2572718898873535E-2</v>
      </c>
      <c r="AQ133">
        <f t="shared" si="207"/>
        <v>1.2389787654567422E-2</v>
      </c>
      <c r="AR133">
        <f t="shared" ref="AR133:BA142" si="208">AR$2*EXP(- AR$1 * ($C133*_c2+$B133))</f>
        <v>1.2208254856260954E-2</v>
      </c>
      <c r="AS133">
        <f t="shared" si="208"/>
        <v>1.2028111592053522E-2</v>
      </c>
      <c r="AT133">
        <f t="shared" si="208"/>
        <v>1.184934900207037E-2</v>
      </c>
      <c r="AU133">
        <f t="shared" si="208"/>
        <v>1.1671958278174247E-2</v>
      </c>
      <c r="AV133">
        <f t="shared" si="208"/>
        <v>1.1495930663678516E-2</v>
      </c>
      <c r="AW133">
        <f t="shared" si="208"/>
        <v>1.1321257453061879E-2</v>
      </c>
      <c r="AX133">
        <f t="shared" si="208"/>
        <v>1.0063198822390838E-2</v>
      </c>
      <c r="AY133">
        <f t="shared" si="208"/>
        <v>8.5982016572059405E-3</v>
      </c>
      <c r="AZ133">
        <f t="shared" si="208"/>
        <v>7.739524066302567E-3</v>
      </c>
      <c r="BA133">
        <f t="shared" si="208"/>
        <v>7.0891255983485434E-3</v>
      </c>
      <c r="BB133">
        <f t="shared" ref="BB133:BK142" si="209">BB$2*EXP(- BB$1 * ($C133*_c2+$B133))</f>
        <v>6.5577086853102822E-3</v>
      </c>
      <c r="BC133">
        <f t="shared" si="209"/>
        <v>6.1065659024405342E-3</v>
      </c>
      <c r="BD133">
        <f t="shared" si="209"/>
        <v>5.7144880963601336E-3</v>
      </c>
      <c r="BE133">
        <f t="shared" si="209"/>
        <v>5.3682536726905108E-3</v>
      </c>
      <c r="BF133">
        <f t="shared" si="209"/>
        <v>5.0589106180241776E-3</v>
      </c>
      <c r="BG133">
        <f t="shared" si="209"/>
        <v>4.7800389481673783E-3</v>
      </c>
      <c r="BH133">
        <f t="shared" si="209"/>
        <v>4.5268356694486119E-3</v>
      </c>
      <c r="BI133">
        <f t="shared" si="209"/>
        <v>4.295589428041831E-3</v>
      </c>
      <c r="BJ133">
        <f t="shared" si="209"/>
        <v>4.0833584181083028E-3</v>
      </c>
      <c r="BK133">
        <f t="shared" si="209"/>
        <v>3.8877624214773707E-3</v>
      </c>
      <c r="BL133">
        <f t="shared" ref="BL133:BU142" si="210">BL$2*EXP(- BL$1 * ($C133*_c2+$B133))</f>
        <v>3.7068427971981882E-3</v>
      </c>
      <c r="BM133">
        <f t="shared" si="210"/>
        <v>3.5389649029825619E-3</v>
      </c>
      <c r="BN133">
        <f t="shared" si="210"/>
        <v>3.3827480860908038E-3</v>
      </c>
      <c r="BO133">
        <f t="shared" si="210"/>
        <v>3.2370141979749601E-3</v>
      </c>
      <c r="BP133">
        <f t="shared" si="210"/>
        <v>3.1007489176892622E-3</v>
      </c>
      <c r="BQ133">
        <f t="shared" si="210"/>
        <v>2.9730721554637298E-3</v>
      </c>
      <c r="BR133">
        <f t="shared" si="210"/>
        <v>2.853215034842056E-3</v>
      </c>
      <c r="BS133">
        <f t="shared" si="210"/>
        <v>2.7405017333010559E-3</v>
      </c>
      <c r="BT133">
        <f t="shared" si="210"/>
        <v>2.6343349726548736E-3</v>
      </c>
      <c r="BU133">
        <f t="shared" si="210"/>
        <v>2.5341842932858055E-3</v>
      </c>
      <c r="BV133">
        <f t="shared" ref="BV133:CE142" si="211">BV$2*EXP(- BV$1 * ($C133*_c2+$B133))</f>
        <v>2.4395764809234891E-3</v>
      </c>
      <c r="BW133">
        <f t="shared" si="211"/>
        <v>2.3500876785086978E-3</v>
      </c>
      <c r="BX133">
        <f t="shared" si="211"/>
        <v>2.2653368320345599E-3</v>
      </c>
      <c r="BY133">
        <f t="shared" si="211"/>
        <v>2.1849802032234168E-3</v>
      </c>
      <c r="BZ133">
        <f t="shared" si="211"/>
        <v>2.1087067433700709E-3</v>
      </c>
      <c r="CA133">
        <f t="shared" si="211"/>
        <v>2.036234168286361E-3</v>
      </c>
      <c r="CB133">
        <f t="shared" si="211"/>
        <v>1.9673056085280378E-3</v>
      </c>
      <c r="CC133">
        <f t="shared" si="211"/>
        <v>1.9016867350916458E-3</v>
      </c>
      <c r="CD133">
        <f t="shared" si="211"/>
        <v>1.8391632807247811E-3</v>
      </c>
      <c r="CE133">
        <f t="shared" si="211"/>
        <v>1.7795388924536535E-3</v>
      </c>
      <c r="CF133">
        <f t="shared" ref="CF133:CO142" si="212">CF$2*EXP(- CF$1 * ($C133*_c2+$B133))</f>
        <v>1.7226332630175002E-3</v>
      </c>
      <c r="CG133">
        <f t="shared" si="212"/>
        <v>1.6682804984258686E-3</v>
      </c>
      <c r="CH133">
        <f t="shared" si="212"/>
        <v>1.6163276864227429E-3</v>
      </c>
      <c r="CI133">
        <f t="shared" si="212"/>
        <v>1.5666336366974571E-3</v>
      </c>
      <c r="CJ133">
        <f t="shared" si="212"/>
        <v>1.5190677685617004E-3</v>
      </c>
      <c r="CK133">
        <f t="shared" si="212"/>
        <v>1.4735091257684662E-3</v>
      </c>
      <c r="CL133">
        <f t="shared" si="212"/>
        <v>1.4298455013765509E-3</v>
      </c>
      <c r="CM133">
        <f t="shared" si="212"/>
        <v>1.3879726582123966E-3</v>
      </c>
      <c r="CN133">
        <f t="shared" si="212"/>
        <v>1.3477936326654208E-3</v>
      </c>
      <c r="CO133">
        <f t="shared" si="212"/>
        <v>1.3092181113639079E-3</v>
      </c>
      <c r="CP133">
        <f t="shared" ref="CP133:CY142" si="213">CP$2*EXP(- CP$1 * ($C133*_c2+$B133))</f>
        <v>1.2721618717870995E-3</v>
      </c>
      <c r="CQ133">
        <f t="shared" si="213"/>
        <v>1.2365462791315194E-3</v>
      </c>
      <c r="CR133">
        <f t="shared" si="213"/>
        <v>7.9605486766092426E-4</v>
      </c>
      <c r="CS133">
        <f t="shared" si="213"/>
        <v>5.1699863689900853E-4</v>
      </c>
      <c r="CT133">
        <f t="shared" si="213"/>
        <v>3.5800585268229879E-4</v>
      </c>
      <c r="CU133">
        <f t="shared" si="213"/>
        <v>2.4902519900210521E-4</v>
      </c>
      <c r="CV133">
        <f t="shared" si="213"/>
        <v>1.70019170030029E-4</v>
      </c>
      <c r="CW133">
        <f t="shared" si="213"/>
        <v>1.1175103160986893E-4</v>
      </c>
      <c r="CX133">
        <f t="shared" si="213"/>
        <v>6.9006986986886015E-5</v>
      </c>
      <c r="CY133">
        <f t="shared" si="213"/>
        <v>3.8476938902837573E-5</v>
      </c>
      <c r="CZ133">
        <f t="shared" ref="CZ133:DI142" si="214">CZ$2*EXP(- CZ$1 * ($C133*_c2+$B133))</f>
        <v>1.7889566143059666E-5</v>
      </c>
      <c r="DA133">
        <f t="shared" si="214"/>
        <v>5.597555313106353E-6</v>
      </c>
      <c r="DB133">
        <f t="shared" si="214"/>
        <v>3.5552827025708051E-7</v>
      </c>
      <c r="DC133">
        <f t="shared" si="214"/>
        <v>0</v>
      </c>
      <c r="DD133">
        <f t="shared" si="214"/>
        <v>0</v>
      </c>
      <c r="DE133">
        <f t="shared" si="214"/>
        <v>0</v>
      </c>
      <c r="DF133">
        <f t="shared" si="214"/>
        <v>0</v>
      </c>
      <c r="DG133">
        <f t="shared" si="214"/>
        <v>0</v>
      </c>
      <c r="DH133">
        <f t="shared" si="214"/>
        <v>0</v>
      </c>
      <c r="DI133">
        <f t="shared" si="214"/>
        <v>0</v>
      </c>
      <c r="DJ133">
        <f t="shared" ref="DJ133:DS142" si="215">DJ$2*EXP(- DJ$1 * ($C133*_c2+$B133))</f>
        <v>0</v>
      </c>
      <c r="DK133">
        <f t="shared" si="215"/>
        <v>0</v>
      </c>
      <c r="DL133">
        <f t="shared" si="215"/>
        <v>0</v>
      </c>
      <c r="DM133">
        <f t="shared" si="215"/>
        <v>0</v>
      </c>
      <c r="DN133">
        <f t="shared" si="215"/>
        <v>0</v>
      </c>
      <c r="DO133">
        <f t="shared" si="215"/>
        <v>0</v>
      </c>
      <c r="DP133">
        <f t="shared" si="215"/>
        <v>0</v>
      </c>
      <c r="DQ133">
        <f t="shared" si="215"/>
        <v>0</v>
      </c>
      <c r="DR133">
        <f t="shared" si="215"/>
        <v>0</v>
      </c>
      <c r="DS133">
        <f t="shared" si="215"/>
        <v>0</v>
      </c>
      <c r="DT133">
        <f t="shared" ref="DT133:EC142" si="216">DT$2*EXP(- DT$1 * ($C133*_c2+$B133))</f>
        <v>0</v>
      </c>
      <c r="DU133">
        <f t="shared" si="216"/>
        <v>0</v>
      </c>
      <c r="DV133">
        <f t="shared" si="216"/>
        <v>0</v>
      </c>
      <c r="DW133">
        <f t="shared" si="216"/>
        <v>0</v>
      </c>
      <c r="DX133">
        <f t="shared" si="216"/>
        <v>0</v>
      </c>
      <c r="DY133">
        <f t="shared" si="216"/>
        <v>0</v>
      </c>
      <c r="DZ133">
        <f t="shared" si="216"/>
        <v>0</v>
      </c>
      <c r="EA133">
        <f t="shared" si="216"/>
        <v>0</v>
      </c>
      <c r="EB133">
        <f t="shared" si="216"/>
        <v>0</v>
      </c>
      <c r="EC133">
        <f t="shared" si="216"/>
        <v>0</v>
      </c>
      <c r="ED133">
        <f t="shared" ref="ED133:EM142" si="217">ED$2*EXP(- ED$1 * ($C133*_c2+$B133))</f>
        <v>0</v>
      </c>
      <c r="EE133">
        <f t="shared" si="217"/>
        <v>0</v>
      </c>
      <c r="EF133">
        <f t="shared" si="217"/>
        <v>0</v>
      </c>
      <c r="EG133">
        <f t="shared" si="217"/>
        <v>0</v>
      </c>
      <c r="EH133">
        <f t="shared" si="217"/>
        <v>0</v>
      </c>
      <c r="EI133">
        <f t="shared" si="217"/>
        <v>0</v>
      </c>
      <c r="EJ133">
        <f t="shared" si="217"/>
        <v>0</v>
      </c>
      <c r="EK133">
        <f t="shared" si="217"/>
        <v>0</v>
      </c>
      <c r="EL133">
        <f t="shared" si="217"/>
        <v>0</v>
      </c>
      <c r="EM133">
        <f t="shared" si="217"/>
        <v>0</v>
      </c>
      <c r="EN133">
        <f t="shared" ref="EN133:EX142" si="218">EN$2*EXP(- EN$1 * ($C133*_c2+$B133))</f>
        <v>0</v>
      </c>
      <c r="EO133">
        <f t="shared" si="218"/>
        <v>0</v>
      </c>
      <c r="EP133">
        <f t="shared" si="218"/>
        <v>0</v>
      </c>
      <c r="EQ133">
        <f t="shared" si="218"/>
        <v>0</v>
      </c>
      <c r="ER133">
        <f t="shared" si="218"/>
        <v>0</v>
      </c>
      <c r="ES133">
        <f t="shared" si="218"/>
        <v>0</v>
      </c>
      <c r="ET133">
        <f t="shared" si="218"/>
        <v>0</v>
      </c>
      <c r="EU133">
        <f t="shared" si="218"/>
        <v>0</v>
      </c>
      <c r="EV133">
        <f t="shared" si="218"/>
        <v>0</v>
      </c>
      <c r="EW133">
        <f t="shared" si="218"/>
        <v>0</v>
      </c>
      <c r="EX133">
        <f t="shared" si="218"/>
        <v>0</v>
      </c>
      <c r="EZ133">
        <f t="shared" si="203"/>
        <v>0.87894494620916697</v>
      </c>
      <c r="FB133">
        <f t="shared" si="201"/>
        <v>1.1214017549815936E-2</v>
      </c>
      <c r="FC133">
        <f t="shared" si="202"/>
        <v>0.24858231986501281</v>
      </c>
    </row>
    <row r="134" spans="1:159" x14ac:dyDescent="0.25">
      <c r="A134">
        <v>935</v>
      </c>
      <c r="B134" s="19">
        <f>'Input spectra'!Y133</f>
        <v>4.5314219563019002E-2</v>
      </c>
      <c r="C134">
        <f>'Input spectra'!D133</f>
        <v>0</v>
      </c>
      <c r="D134">
        <f t="shared" si="204"/>
        <v>2.0653927966864227E-2</v>
      </c>
      <c r="E134">
        <f t="shared" si="204"/>
        <v>2.0410814662252797E-2</v>
      </c>
      <c r="F134">
        <f t="shared" si="204"/>
        <v>2.0169477484475465E-2</v>
      </c>
      <c r="G134">
        <f t="shared" si="204"/>
        <v>1.9929905342662518E-2</v>
      </c>
      <c r="H134">
        <f t="shared" si="204"/>
        <v>1.9692087209925883E-2</v>
      </c>
      <c r="I134">
        <f t="shared" si="204"/>
        <v>1.9456012123007307E-2</v>
      </c>
      <c r="J134">
        <f t="shared" si="204"/>
        <v>1.9221669181928396E-2</v>
      </c>
      <c r="K134">
        <f t="shared" si="204"/>
        <v>1.8989047549642486E-2</v>
      </c>
      <c r="L134">
        <f t="shared" si="204"/>
        <v>1.8758136451688445E-2</v>
      </c>
      <c r="M134">
        <f t="shared" si="204"/>
        <v>1.8528925175846232E-2</v>
      </c>
      <c r="N134">
        <f t="shared" si="205"/>
        <v>1.8301403071794366E-2</v>
      </c>
      <c r="O134">
        <f t="shared" si="205"/>
        <v>1.8075559550769154E-2</v>
      </c>
      <c r="P134">
        <f t="shared" si="205"/>
        <v>1.7851384085225797E-2</v>
      </c>
      <c r="Q134">
        <f t="shared" si="205"/>
        <v>1.7628866208501254E-2</v>
      </c>
      <c r="R134">
        <f t="shared" si="205"/>
        <v>1.7407995514478927E-2</v>
      </c>
      <c r="S134">
        <f t="shared" si="205"/>
        <v>1.7188761657255133E-2</v>
      </c>
      <c r="T134">
        <f t="shared" si="205"/>
        <v>1.6971154350807344E-2</v>
      </c>
      <c r="U134">
        <f t="shared" si="205"/>
        <v>1.6755163368664193E-2</v>
      </c>
      <c r="V134">
        <f t="shared" si="205"/>
        <v>1.6540778543577276E-2</v>
      </c>
      <c r="W134">
        <f t="shared" si="205"/>
        <v>1.6327989767194642E-2</v>
      </c>
      <c r="X134">
        <f t="shared" si="206"/>
        <v>1.6116786989736089E-2</v>
      </c>
      <c r="Y134">
        <f t="shared" si="206"/>
        <v>1.590716021967015E-2</v>
      </c>
      <c r="Z134">
        <f t="shared" si="206"/>
        <v>1.5699099523392813E-2</v>
      </c>
      <c r="AA134">
        <f t="shared" si="206"/>
        <v>1.5492595024907956E-2</v>
      </c>
      <c r="AB134">
        <f t="shared" si="206"/>
        <v>1.5287636905509503E-2</v>
      </c>
      <c r="AC134">
        <f t="shared" si="206"/>
        <v>1.5084215403465254E-2</v>
      </c>
      <c r="AD134">
        <f t="shared" si="206"/>
        <v>1.4882320813702407E-2</v>
      </c>
      <c r="AE134">
        <f t="shared" si="206"/>
        <v>1.4681943487494775E-2</v>
      </c>
      <c r="AF134">
        <f t="shared" si="206"/>
        <v>1.4483073832151656E-2</v>
      </c>
      <c r="AG134">
        <f t="shared" si="206"/>
        <v>1.4285702310708363E-2</v>
      </c>
      <c r="AH134">
        <f t="shared" si="207"/>
        <v>1.4089819441618433E-2</v>
      </c>
      <c r="AI134">
        <f t="shared" si="207"/>
        <v>1.389541579844744E-2</v>
      </c>
      <c r="AJ134">
        <f t="shared" si="207"/>
        <v>1.3702482009568489E-2</v>
      </c>
      <c r="AK134">
        <f t="shared" si="207"/>
        <v>1.3511008757859285E-2</v>
      </c>
      <c r="AL134">
        <f t="shared" si="207"/>
        <v>1.3320986780400872E-2</v>
      </c>
      <c r="AM134">
        <f t="shared" si="207"/>
        <v>1.3132406868177956E-2</v>
      </c>
      <c r="AN134">
        <f t="shared" si="207"/>
        <v>1.2945259865780812E-2</v>
      </c>
      <c r="AO134">
        <f t="shared" si="207"/>
        <v>1.2759536671108839E-2</v>
      </c>
      <c r="AP134">
        <f t="shared" si="207"/>
        <v>1.2575228235075644E-2</v>
      </c>
      <c r="AQ134">
        <f t="shared" si="207"/>
        <v>1.2392325561315719E-2</v>
      </c>
      <c r="AR134">
        <f t="shared" si="208"/>
        <v>1.2210819705892717E-2</v>
      </c>
      <c r="AS134">
        <f t="shared" si="208"/>
        <v>1.2030701777009252E-2</v>
      </c>
      <c r="AT134">
        <f t="shared" si="208"/>
        <v>1.1851962934718248E-2</v>
      </c>
      <c r="AU134">
        <f t="shared" si="208"/>
        <v>1.1674594390635881E-2</v>
      </c>
      <c r="AV134">
        <f t="shared" si="208"/>
        <v>1.1498587407655993E-2</v>
      </c>
      <c r="AW134">
        <f t="shared" si="208"/>
        <v>1.1323933299666081E-2</v>
      </c>
      <c r="AX134">
        <f t="shared" si="208"/>
        <v>1.0065630181219972E-2</v>
      </c>
      <c r="AY134">
        <f t="shared" si="208"/>
        <v>8.6003242261145415E-3</v>
      </c>
      <c r="AZ134">
        <f t="shared" si="208"/>
        <v>7.7414753164402822E-3</v>
      </c>
      <c r="BA134">
        <f t="shared" si="208"/>
        <v>7.0909501129595934E-3</v>
      </c>
      <c r="BB134">
        <f t="shared" si="209"/>
        <v>6.5594308784683759E-3</v>
      </c>
      <c r="BC134">
        <f t="shared" si="209"/>
        <v>6.1082016945168136E-3</v>
      </c>
      <c r="BD134">
        <f t="shared" si="209"/>
        <v>5.7160488799568752E-3</v>
      </c>
      <c r="BE134">
        <f t="shared" si="209"/>
        <v>5.3697480905740107E-3</v>
      </c>
      <c r="BF134">
        <f t="shared" si="209"/>
        <v>5.0603454963089748E-3</v>
      </c>
      <c r="BG134">
        <f t="shared" si="209"/>
        <v>4.7814198396861803E-3</v>
      </c>
      <c r="BH134">
        <f t="shared" si="209"/>
        <v>4.5281671944770504E-3</v>
      </c>
      <c r="BI134">
        <f t="shared" si="209"/>
        <v>4.2968755002074132E-3</v>
      </c>
      <c r="BJ134">
        <f t="shared" si="209"/>
        <v>4.0846024008473992E-3</v>
      </c>
      <c r="BK134">
        <f t="shared" si="209"/>
        <v>3.8889672402577275E-3</v>
      </c>
      <c r="BL134">
        <f t="shared" si="210"/>
        <v>3.7080110223669713E-3</v>
      </c>
      <c r="BM134">
        <f t="shared" si="210"/>
        <v>3.5400988124224611E-3</v>
      </c>
      <c r="BN134">
        <f t="shared" si="210"/>
        <v>3.3838497135869118E-3</v>
      </c>
      <c r="BO134">
        <f t="shared" si="210"/>
        <v>3.2380853712155933E-3</v>
      </c>
      <c r="BP134">
        <f t="shared" si="210"/>
        <v>3.1017912885838547E-3</v>
      </c>
      <c r="BQ134">
        <f t="shared" si="210"/>
        <v>2.9740872246589133E-3</v>
      </c>
      <c r="BR134">
        <f t="shared" si="210"/>
        <v>2.8542041717837014E-3</v>
      </c>
      <c r="BS134">
        <f t="shared" si="210"/>
        <v>2.7414661928266038E-3</v>
      </c>
      <c r="BT134">
        <f t="shared" si="210"/>
        <v>2.6352759088472365E-3</v>
      </c>
      <c r="BU134">
        <f t="shared" si="210"/>
        <v>2.5351027711404562E-3</v>
      </c>
      <c r="BV134">
        <f t="shared" si="211"/>
        <v>2.4404734862506308E-3</v>
      </c>
      <c r="BW134">
        <f t="shared" si="211"/>
        <v>2.3509641263972027E-3</v>
      </c>
      <c r="BX134">
        <f t="shared" si="211"/>
        <v>2.2661935741335637E-3</v>
      </c>
      <c r="BY134">
        <f t="shared" si="211"/>
        <v>2.1858180340440592E-3</v>
      </c>
      <c r="BZ134">
        <f t="shared" si="211"/>
        <v>2.1095264057691674E-3</v>
      </c>
      <c r="CA134">
        <f t="shared" si="211"/>
        <v>2.0370363582623919E-3</v>
      </c>
      <c r="CB134">
        <f t="shared" si="211"/>
        <v>1.9680909794354043E-3</v>
      </c>
      <c r="CC134">
        <f t="shared" si="211"/>
        <v>1.9024559013599187E-3</v>
      </c>
      <c r="CD134">
        <f t="shared" si="211"/>
        <v>1.8399168211544305E-3</v>
      </c>
      <c r="CE134">
        <f t="shared" si="211"/>
        <v>1.780277353147585E-3</v>
      </c>
      <c r="CF134">
        <f t="shared" si="212"/>
        <v>1.723357159997914E-3</v>
      </c>
      <c r="CG134">
        <f t="shared" si="212"/>
        <v>1.6689903199780057E-3</v>
      </c>
      <c r="CH134">
        <f t="shared" si="212"/>
        <v>1.6170238952006046E-3</v>
      </c>
      <c r="CI134">
        <f t="shared" si="212"/>
        <v>1.5673166716212567E-3</v>
      </c>
      <c r="CJ134">
        <f t="shared" si="212"/>
        <v>1.5197380465324058E-3</v>
      </c>
      <c r="CK134">
        <f t="shared" si="212"/>
        <v>1.4741670432211387E-3</v>
      </c>
      <c r="CL134">
        <f t="shared" si="212"/>
        <v>1.430491435691146E-3</v>
      </c>
      <c r="CM134">
        <f t="shared" si="212"/>
        <v>1.3886069689981277E-3</v>
      </c>
      <c r="CN134">
        <f t="shared" si="212"/>
        <v>1.3484166629326342E-3</v>
      </c>
      <c r="CO134">
        <f t="shared" si="212"/>
        <v>1.3098301885956024E-3</v>
      </c>
      <c r="CP134">
        <f t="shared" si="213"/>
        <v>1.2727633089206632E-3</v>
      </c>
      <c r="CQ134">
        <f t="shared" si="213"/>
        <v>1.2371373754599525E-3</v>
      </c>
      <c r="CR134">
        <f t="shared" si="213"/>
        <v>7.9643958208057972E-4</v>
      </c>
      <c r="CS134">
        <f t="shared" si="213"/>
        <v>5.1725120652554226E-4</v>
      </c>
      <c r="CT134">
        <f t="shared" si="213"/>
        <v>3.5818263055202674E-4</v>
      </c>
      <c r="CU134">
        <f t="shared" si="213"/>
        <v>2.4914947233834687E-4</v>
      </c>
      <c r="CV134">
        <f t="shared" si="213"/>
        <v>1.7010490960410623E-4</v>
      </c>
      <c r="CW134">
        <f t="shared" si="213"/>
        <v>1.1180797412064276E-4</v>
      </c>
      <c r="CX134">
        <f t="shared" si="213"/>
        <v>6.9042511948644184E-5</v>
      </c>
      <c r="CY134">
        <f t="shared" si="213"/>
        <v>3.8496949098108297E-5</v>
      </c>
      <c r="CZ134">
        <f t="shared" si="214"/>
        <v>1.7898963734650657E-5</v>
      </c>
      <c r="DA134">
        <f t="shared" si="214"/>
        <v>5.6005251846631428E-6</v>
      </c>
      <c r="DB134">
        <f t="shared" si="214"/>
        <v>3.5571876954278209E-7</v>
      </c>
      <c r="DC134">
        <f t="shared" si="214"/>
        <v>0</v>
      </c>
      <c r="DD134">
        <f t="shared" si="214"/>
        <v>0</v>
      </c>
      <c r="DE134">
        <f t="shared" si="214"/>
        <v>0</v>
      </c>
      <c r="DF134">
        <f t="shared" si="214"/>
        <v>0</v>
      </c>
      <c r="DG134">
        <f t="shared" si="214"/>
        <v>0</v>
      </c>
      <c r="DH134">
        <f t="shared" si="214"/>
        <v>0</v>
      </c>
      <c r="DI134">
        <f t="shared" si="214"/>
        <v>0</v>
      </c>
      <c r="DJ134">
        <f t="shared" si="215"/>
        <v>0</v>
      </c>
      <c r="DK134">
        <f t="shared" si="215"/>
        <v>0</v>
      </c>
      <c r="DL134">
        <f t="shared" si="215"/>
        <v>0</v>
      </c>
      <c r="DM134">
        <f t="shared" si="215"/>
        <v>0</v>
      </c>
      <c r="DN134">
        <f t="shared" si="215"/>
        <v>0</v>
      </c>
      <c r="DO134">
        <f t="shared" si="215"/>
        <v>0</v>
      </c>
      <c r="DP134">
        <f t="shared" si="215"/>
        <v>0</v>
      </c>
      <c r="DQ134">
        <f t="shared" si="215"/>
        <v>0</v>
      </c>
      <c r="DR134">
        <f t="shared" si="215"/>
        <v>0</v>
      </c>
      <c r="DS134">
        <f t="shared" si="215"/>
        <v>0</v>
      </c>
      <c r="DT134">
        <f t="shared" si="216"/>
        <v>0</v>
      </c>
      <c r="DU134">
        <f t="shared" si="216"/>
        <v>0</v>
      </c>
      <c r="DV134">
        <f t="shared" si="216"/>
        <v>0</v>
      </c>
      <c r="DW134">
        <f t="shared" si="216"/>
        <v>0</v>
      </c>
      <c r="DX134">
        <f t="shared" si="216"/>
        <v>0</v>
      </c>
      <c r="DY134">
        <f t="shared" si="216"/>
        <v>0</v>
      </c>
      <c r="DZ134">
        <f t="shared" si="216"/>
        <v>0</v>
      </c>
      <c r="EA134">
        <f t="shared" si="216"/>
        <v>0</v>
      </c>
      <c r="EB134">
        <f t="shared" si="216"/>
        <v>0</v>
      </c>
      <c r="EC134">
        <f t="shared" si="216"/>
        <v>0</v>
      </c>
      <c r="ED134">
        <f t="shared" si="217"/>
        <v>0</v>
      </c>
      <c r="EE134">
        <f t="shared" si="217"/>
        <v>0</v>
      </c>
      <c r="EF134">
        <f t="shared" si="217"/>
        <v>0</v>
      </c>
      <c r="EG134">
        <f t="shared" si="217"/>
        <v>0</v>
      </c>
      <c r="EH134">
        <f t="shared" si="217"/>
        <v>0</v>
      </c>
      <c r="EI134">
        <f t="shared" si="217"/>
        <v>0</v>
      </c>
      <c r="EJ134">
        <f t="shared" si="217"/>
        <v>0</v>
      </c>
      <c r="EK134">
        <f t="shared" si="217"/>
        <v>0</v>
      </c>
      <c r="EL134">
        <f t="shared" si="217"/>
        <v>0</v>
      </c>
      <c r="EM134">
        <f t="shared" si="217"/>
        <v>0</v>
      </c>
      <c r="EN134">
        <f t="shared" si="218"/>
        <v>0</v>
      </c>
      <c r="EO134">
        <f t="shared" si="218"/>
        <v>0</v>
      </c>
      <c r="EP134">
        <f t="shared" si="218"/>
        <v>0</v>
      </c>
      <c r="EQ134">
        <f t="shared" si="218"/>
        <v>0</v>
      </c>
      <c r="ER134">
        <f t="shared" si="218"/>
        <v>0</v>
      </c>
      <c r="ES134">
        <f t="shared" si="218"/>
        <v>0</v>
      </c>
      <c r="ET134">
        <f t="shared" si="218"/>
        <v>0</v>
      </c>
      <c r="EU134">
        <f t="shared" si="218"/>
        <v>0</v>
      </c>
      <c r="EV134">
        <f t="shared" si="218"/>
        <v>0</v>
      </c>
      <c r="EW134">
        <f t="shared" si="218"/>
        <v>0</v>
      </c>
      <c r="EX134">
        <f t="shared" si="218"/>
        <v>0</v>
      </c>
      <c r="EZ134">
        <f t="shared" si="203"/>
        <v>0.87907174537276089</v>
      </c>
      <c r="FB134">
        <f t="shared" si="201"/>
        <v>1.1201182511694219E-2</v>
      </c>
      <c r="FC134">
        <f t="shared" si="202"/>
        <v>0.24858396092643573</v>
      </c>
    </row>
    <row r="135" spans="1:159" x14ac:dyDescent="0.25">
      <c r="A135">
        <v>940</v>
      </c>
      <c r="B135" s="19">
        <f>'Input spectra'!Y134</f>
        <v>4.5261702223865399E-2</v>
      </c>
      <c r="C135">
        <f>'Input spectra'!D134</f>
        <v>0</v>
      </c>
      <c r="D135">
        <f t="shared" si="204"/>
        <v>2.0653927966864227E-2</v>
      </c>
      <c r="E135">
        <f t="shared" si="204"/>
        <v>2.0410921854701874E-2</v>
      </c>
      <c r="F135">
        <f t="shared" si="204"/>
        <v>2.0169689335045964E-2</v>
      </c>
      <c r="G135">
        <f t="shared" si="204"/>
        <v>1.9930219344815547E-2</v>
      </c>
      <c r="H135">
        <f t="shared" si="204"/>
        <v>1.9692500884679946E-2</v>
      </c>
      <c r="I135">
        <f t="shared" si="204"/>
        <v>1.9456523018708621E-2</v>
      </c>
      <c r="J135">
        <f t="shared" si="204"/>
        <v>1.9222274874022862E-2</v>
      </c>
      <c r="K135">
        <f t="shared" si="204"/>
        <v>1.8989745640449321E-2</v>
      </c>
      <c r="L135">
        <f t="shared" si="204"/>
        <v>1.8758924570175421E-2</v>
      </c>
      <c r="M135">
        <f t="shared" si="204"/>
        <v>1.8529800977406564E-2</v>
      </c>
      <c r="N135">
        <f t="shared" si="205"/>
        <v>1.8302364238025198E-2</v>
      </c>
      <c r="O135">
        <f t="shared" si="205"/>
        <v>1.8076603789251657E-2</v>
      </c>
      <c r="P135">
        <f t="shared" si="205"/>
        <v>1.7852509129306852E-2</v>
      </c>
      <c r="Q135">
        <f t="shared" si="205"/>
        <v>1.7630069817076731E-2</v>
      </c>
      <c r="R135">
        <f t="shared" si="205"/>
        <v>1.7409275471778504E-2</v>
      </c>
      <c r="S135">
        <f t="shared" si="205"/>
        <v>1.719011577262871E-2</v>
      </c>
      <c r="T135">
        <f t="shared" si="205"/>
        <v>1.6972580458512999E-2</v>
      </c>
      <c r="U135">
        <f t="shared" si="205"/>
        <v>1.6756659327657668E-2</v>
      </c>
      <c r="V135">
        <f t="shared" si="205"/>
        <v>1.6542342237302988E-2</v>
      </c>
      <c r="W135">
        <f t="shared" si="205"/>
        <v>1.632961910337824E-2</v>
      </c>
      <c r="X135">
        <f t="shared" si="206"/>
        <v>1.6118479900178499E-2</v>
      </c>
      <c r="Y135">
        <f t="shared" si="206"/>
        <v>1.5908914660043117E-2</v>
      </c>
      <c r="Z135">
        <f t="shared" si="206"/>
        <v>1.5700913473035955E-2</v>
      </c>
      <c r="AA135">
        <f t="shared" si="206"/>
        <v>1.5494466486627272E-2</v>
      </c>
      <c r="AB135">
        <f t="shared" si="206"/>
        <v>1.5289563905377373E-2</v>
      </c>
      <c r="AC135">
        <f t="shared" si="206"/>
        <v>1.5086195990621894E-2</v>
      </c>
      <c r="AD135">
        <f t="shared" si="206"/>
        <v>1.4884353060158751E-2</v>
      </c>
      <c r="AE135">
        <f t="shared" si="206"/>
        <v>1.4684025487936831E-2</v>
      </c>
      <c r="AF135">
        <f t="shared" si="206"/>
        <v>1.4485203703746286E-2</v>
      </c>
      <c r="AG135">
        <f t="shared" si="206"/>
        <v>1.4287878192910462E-2</v>
      </c>
      <c r="AH135">
        <f t="shared" si="207"/>
        <v>1.4092039495979548E-2</v>
      </c>
      <c r="AI135">
        <f t="shared" si="207"/>
        <v>1.3897678208425778E-2</v>
      </c>
      <c r="AJ135">
        <f t="shared" si="207"/>
        <v>1.370478498034032E-2</v>
      </c>
      <c r="AK135">
        <f t="shared" si="207"/>
        <v>1.3513350516131735E-2</v>
      </c>
      <c r="AL135">
        <f t="shared" si="207"/>
        <v>1.3323365574226084E-2</v>
      </c>
      <c r="AM135">
        <f t="shared" si="207"/>
        <v>1.3134820966768615E-2</v>
      </c>
      <c r="AN135">
        <f t="shared" si="207"/>
        <v>1.2947707559327044E-2</v>
      </c>
      <c r="AO135">
        <f t="shared" si="207"/>
        <v>1.2762016270596435E-2</v>
      </c>
      <c r="AP135">
        <f t="shared" si="207"/>
        <v>1.2577738072105634E-2</v>
      </c>
      <c r="AQ135">
        <f t="shared" si="207"/>
        <v>1.2394863987925277E-2</v>
      </c>
      <c r="AR135">
        <f t="shared" si="208"/>
        <v>1.2213385094377388E-2</v>
      </c>
      <c r="AS135">
        <f t="shared" si="208"/>
        <v>1.2033292519746483E-2</v>
      </c>
      <c r="AT135">
        <f t="shared" si="208"/>
        <v>1.1854577443992225E-2</v>
      </c>
      <c r="AU135">
        <f t="shared" si="208"/>
        <v>1.1677231098463669E-2</v>
      </c>
      <c r="AV135">
        <f t="shared" si="208"/>
        <v>1.1501244765614951E-2</v>
      </c>
      <c r="AW135">
        <f t="shared" si="208"/>
        <v>1.1326609778722563E-2</v>
      </c>
      <c r="AX135">
        <f t="shared" si="208"/>
        <v>1.0068062127487143E-2</v>
      </c>
      <c r="AY135">
        <f t="shared" si="208"/>
        <v>8.6024473190046621E-3</v>
      </c>
      <c r="AZ135">
        <f t="shared" si="208"/>
        <v>7.7434270585174337E-3</v>
      </c>
      <c r="BA135">
        <f t="shared" si="208"/>
        <v>7.0927750971424572E-3</v>
      </c>
      <c r="BB135">
        <f t="shared" si="209"/>
        <v>6.5611535239108619E-3</v>
      </c>
      <c r="BC135">
        <f t="shared" si="209"/>
        <v>6.1098379247797518E-3</v>
      </c>
      <c r="BD135">
        <f t="shared" si="209"/>
        <v>5.7176100898464702E-3</v>
      </c>
      <c r="BE135">
        <f t="shared" si="209"/>
        <v>5.3712429244745152E-3</v>
      </c>
      <c r="BF135">
        <f t="shared" si="209"/>
        <v>5.0617807815738214E-3</v>
      </c>
      <c r="BG135">
        <f t="shared" si="209"/>
        <v>4.7828011301267086E-3</v>
      </c>
      <c r="BH135">
        <f t="shared" si="209"/>
        <v>4.5294991111607275E-3</v>
      </c>
      <c r="BI135">
        <f t="shared" si="209"/>
        <v>4.2981619574148271E-3</v>
      </c>
      <c r="BJ135">
        <f t="shared" si="209"/>
        <v>4.0858467625620584E-3</v>
      </c>
      <c r="BK135">
        <f t="shared" si="209"/>
        <v>3.8901724324117981E-3</v>
      </c>
      <c r="BL135">
        <f t="shared" si="210"/>
        <v>3.7091796157062221E-3</v>
      </c>
      <c r="BM135">
        <f t="shared" si="210"/>
        <v>3.5412330851749829E-3</v>
      </c>
      <c r="BN135">
        <f t="shared" si="210"/>
        <v>3.3849516998396023E-3</v>
      </c>
      <c r="BO135">
        <f t="shared" si="210"/>
        <v>3.239156898922423E-3</v>
      </c>
      <c r="BP135">
        <f t="shared" si="210"/>
        <v>3.1028340098896256E-3</v>
      </c>
      <c r="BQ135">
        <f t="shared" si="210"/>
        <v>2.9751026404200116E-3</v>
      </c>
      <c r="BR135">
        <f t="shared" si="210"/>
        <v>2.8551936516339176E-3</v>
      </c>
      <c r="BS135">
        <f t="shared" si="210"/>
        <v>2.7424309917725453E-3</v>
      </c>
      <c r="BT135">
        <f t="shared" si="210"/>
        <v>2.6362171811247694E-3</v>
      </c>
      <c r="BU135">
        <f t="shared" si="210"/>
        <v>2.5360215818839077E-3</v>
      </c>
      <c r="BV135">
        <f t="shared" si="211"/>
        <v>2.4413708213967241E-3</v>
      </c>
      <c r="BW135">
        <f t="shared" si="211"/>
        <v>2.3518409011504923E-3</v>
      </c>
      <c r="BX135">
        <f t="shared" si="211"/>
        <v>2.2670506402492942E-3</v>
      </c>
      <c r="BY135">
        <f t="shared" si="211"/>
        <v>2.1866561861309921E-3</v>
      </c>
      <c r="BZ135">
        <f t="shared" si="211"/>
        <v>2.110346386774182E-3</v>
      </c>
      <c r="CA135">
        <f t="shared" si="211"/>
        <v>2.0378388642672799E-3</v>
      </c>
      <c r="CB135">
        <f t="shared" si="211"/>
        <v>1.9688766638718234E-3</v>
      </c>
      <c r="CC135">
        <f t="shared" si="211"/>
        <v>1.9032253787292462E-3</v>
      </c>
      <c r="CD135">
        <f t="shared" si="211"/>
        <v>1.8406706703240296E-3</v>
      </c>
      <c r="CE135">
        <f t="shared" si="211"/>
        <v>1.7810161202828081E-3</v>
      </c>
      <c r="CF135">
        <f t="shared" si="212"/>
        <v>1.7240813611793726E-3</v>
      </c>
      <c r="CG135">
        <f t="shared" si="212"/>
        <v>1.6697004435456829E-3</v>
      </c>
      <c r="CH135">
        <f t="shared" si="212"/>
        <v>1.6177204038598991E-3</v>
      </c>
      <c r="CI135">
        <f t="shared" si="212"/>
        <v>1.5680000043407228E-3</v>
      </c>
      <c r="CJ135">
        <f t="shared" si="212"/>
        <v>1.5204086202585524E-3</v>
      </c>
      <c r="CK135">
        <f t="shared" si="212"/>
        <v>1.4748252544320016E-3</v>
      </c>
      <c r="CL135">
        <f t="shared" si="212"/>
        <v>1.431137661807295E-3</v>
      </c>
      <c r="CM135">
        <f t="shared" si="212"/>
        <v>1.3892415696672156E-3</v>
      </c>
      <c r="CN135">
        <f t="shared" si="212"/>
        <v>1.3490399812014413E-3</v>
      </c>
      <c r="CO135">
        <f t="shared" si="212"/>
        <v>1.3104425519817075E-3</v>
      </c>
      <c r="CP135">
        <f t="shared" si="213"/>
        <v>1.273365030394321E-3</v>
      </c>
      <c r="CQ135">
        <f t="shared" si="213"/>
        <v>1.2377287543454359E-3</v>
      </c>
      <c r="CR135">
        <f t="shared" si="213"/>
        <v>7.9682448242358146E-4</v>
      </c>
      <c r="CS135">
        <f t="shared" si="213"/>
        <v>5.1750389954005377E-4</v>
      </c>
      <c r="CT135">
        <f t="shared" si="213"/>
        <v>3.5835949571199027E-4</v>
      </c>
      <c r="CU135">
        <f t="shared" si="213"/>
        <v>2.4927380769185496E-4</v>
      </c>
      <c r="CV135">
        <f t="shared" si="213"/>
        <v>1.7019069241609931E-4</v>
      </c>
      <c r="CW135">
        <f t="shared" si="213"/>
        <v>1.1186494564635709E-4</v>
      </c>
      <c r="CX135">
        <f t="shared" si="213"/>
        <v>6.907805519873754E-5</v>
      </c>
      <c r="CY135">
        <f t="shared" si="213"/>
        <v>3.8516969699817936E-5</v>
      </c>
      <c r="CZ135">
        <f t="shared" si="214"/>
        <v>1.7908366262902879E-5</v>
      </c>
      <c r="DA135">
        <f t="shared" si="214"/>
        <v>5.6034966319322893E-6</v>
      </c>
      <c r="DB135">
        <f t="shared" si="214"/>
        <v>3.5590937090187955E-7</v>
      </c>
      <c r="DC135">
        <f t="shared" si="214"/>
        <v>0</v>
      </c>
      <c r="DD135">
        <f t="shared" si="214"/>
        <v>0</v>
      </c>
      <c r="DE135">
        <f t="shared" si="214"/>
        <v>0</v>
      </c>
      <c r="DF135">
        <f t="shared" si="214"/>
        <v>0</v>
      </c>
      <c r="DG135">
        <f t="shared" si="214"/>
        <v>0</v>
      </c>
      <c r="DH135">
        <f t="shared" si="214"/>
        <v>0</v>
      </c>
      <c r="DI135">
        <f t="shared" si="214"/>
        <v>0</v>
      </c>
      <c r="DJ135">
        <f t="shared" si="215"/>
        <v>0</v>
      </c>
      <c r="DK135">
        <f t="shared" si="215"/>
        <v>0</v>
      </c>
      <c r="DL135">
        <f t="shared" si="215"/>
        <v>0</v>
      </c>
      <c r="DM135">
        <f t="shared" si="215"/>
        <v>0</v>
      </c>
      <c r="DN135">
        <f t="shared" si="215"/>
        <v>0</v>
      </c>
      <c r="DO135">
        <f t="shared" si="215"/>
        <v>0</v>
      </c>
      <c r="DP135">
        <f t="shared" si="215"/>
        <v>0</v>
      </c>
      <c r="DQ135">
        <f t="shared" si="215"/>
        <v>0</v>
      </c>
      <c r="DR135">
        <f t="shared" si="215"/>
        <v>0</v>
      </c>
      <c r="DS135">
        <f t="shared" si="215"/>
        <v>0</v>
      </c>
      <c r="DT135">
        <f t="shared" si="216"/>
        <v>0</v>
      </c>
      <c r="DU135">
        <f t="shared" si="216"/>
        <v>0</v>
      </c>
      <c r="DV135">
        <f t="shared" si="216"/>
        <v>0</v>
      </c>
      <c r="DW135">
        <f t="shared" si="216"/>
        <v>0</v>
      </c>
      <c r="DX135">
        <f t="shared" si="216"/>
        <v>0</v>
      </c>
      <c r="DY135">
        <f t="shared" si="216"/>
        <v>0</v>
      </c>
      <c r="DZ135">
        <f t="shared" si="216"/>
        <v>0</v>
      </c>
      <c r="EA135">
        <f t="shared" si="216"/>
        <v>0</v>
      </c>
      <c r="EB135">
        <f t="shared" si="216"/>
        <v>0</v>
      </c>
      <c r="EC135">
        <f t="shared" si="216"/>
        <v>0</v>
      </c>
      <c r="ED135">
        <f t="shared" si="217"/>
        <v>0</v>
      </c>
      <c r="EE135">
        <f t="shared" si="217"/>
        <v>0</v>
      </c>
      <c r="EF135">
        <f t="shared" si="217"/>
        <v>0</v>
      </c>
      <c r="EG135">
        <f t="shared" si="217"/>
        <v>0</v>
      </c>
      <c r="EH135">
        <f t="shared" si="217"/>
        <v>0</v>
      </c>
      <c r="EI135">
        <f t="shared" si="217"/>
        <v>0</v>
      </c>
      <c r="EJ135">
        <f t="shared" si="217"/>
        <v>0</v>
      </c>
      <c r="EK135">
        <f t="shared" si="217"/>
        <v>0</v>
      </c>
      <c r="EL135">
        <f t="shared" si="217"/>
        <v>0</v>
      </c>
      <c r="EM135">
        <f t="shared" si="217"/>
        <v>0</v>
      </c>
      <c r="EN135">
        <f t="shared" si="218"/>
        <v>0</v>
      </c>
      <c r="EO135">
        <f t="shared" si="218"/>
        <v>0</v>
      </c>
      <c r="EP135">
        <f t="shared" si="218"/>
        <v>0</v>
      </c>
      <c r="EQ135">
        <f t="shared" si="218"/>
        <v>0</v>
      </c>
      <c r="ER135">
        <f t="shared" si="218"/>
        <v>0</v>
      </c>
      <c r="ES135">
        <f t="shared" si="218"/>
        <v>0</v>
      </c>
      <c r="ET135">
        <f t="shared" si="218"/>
        <v>0</v>
      </c>
      <c r="EU135">
        <f t="shared" si="218"/>
        <v>0</v>
      </c>
      <c r="EV135">
        <f t="shared" si="218"/>
        <v>0</v>
      </c>
      <c r="EW135">
        <f t="shared" si="218"/>
        <v>0</v>
      </c>
      <c r="EX135">
        <f t="shared" si="218"/>
        <v>0</v>
      </c>
      <c r="EZ135">
        <f t="shared" si="203"/>
        <v>0.8791985729927364</v>
      </c>
      <c r="FB135">
        <f t="shared" si="201"/>
        <v>1.1188347136537047E-2</v>
      </c>
      <c r="FC135">
        <f t="shared" si="202"/>
        <v>0.24858560198810142</v>
      </c>
    </row>
    <row r="136" spans="1:159" x14ac:dyDescent="0.25">
      <c r="A136">
        <v>945</v>
      </c>
      <c r="B136" s="19">
        <f>'Input spectra'!Y135</f>
        <v>4.5209184884711803E-2</v>
      </c>
      <c r="C136">
        <f>'Input spectra'!D135</f>
        <v>0</v>
      </c>
      <c r="D136">
        <f t="shared" si="204"/>
        <v>2.0653927966864227E-2</v>
      </c>
      <c r="E136">
        <f t="shared" si="204"/>
        <v>2.0411029047713896E-2</v>
      </c>
      <c r="F136">
        <f t="shared" si="204"/>
        <v>2.0169901187841646E-2</v>
      </c>
      <c r="G136">
        <f t="shared" si="204"/>
        <v>1.9930533351915785E-2</v>
      </c>
      <c r="H136">
        <f t="shared" si="204"/>
        <v>1.969291456812414E-2</v>
      </c>
      <c r="I136">
        <f t="shared" si="204"/>
        <v>1.9457033927825551E-2</v>
      </c>
      <c r="J136">
        <f t="shared" si="204"/>
        <v>1.9222880585203231E-2</v>
      </c>
      <c r="K136">
        <f t="shared" si="204"/>
        <v>1.8990443756919939E-2</v>
      </c>
      <c r="L136">
        <f t="shared" si="204"/>
        <v>1.8759712721775002E-2</v>
      </c>
      <c r="M136">
        <f t="shared" si="204"/>
        <v>1.8530676820363166E-2</v>
      </c>
      <c r="N136">
        <f t="shared" si="205"/>
        <v>1.8303325454735252E-2</v>
      </c>
      <c r="O136">
        <f t="shared" si="205"/>
        <v>1.8077648088060595E-2</v>
      </c>
      <c r="P136">
        <f t="shared" si="205"/>
        <v>1.785363424429133E-2</v>
      </c>
      <c r="Q136">
        <f t="shared" si="205"/>
        <v>1.7631273507828425E-2</v>
      </c>
      <c r="R136">
        <f t="shared" si="205"/>
        <v>1.7410555523189469E-2</v>
      </c>
      <c r="S136">
        <f t="shared" si="205"/>
        <v>1.7191469994678295E-2</v>
      </c>
      <c r="T136">
        <f t="shared" si="205"/>
        <v>1.6974006686056305E-2</v>
      </c>
      <c r="U136">
        <f t="shared" si="205"/>
        <v>1.6758155420215543E-2</v>
      </c>
      <c r="V136">
        <f t="shared" si="205"/>
        <v>1.6543906078853549E-2</v>
      </c>
      <c r="W136">
        <f t="shared" si="205"/>
        <v>1.6331248602149913E-2</v>
      </c>
      <c r="X136">
        <f t="shared" si="206"/>
        <v>1.6120172988444547E-2</v>
      </c>
      <c r="Y136">
        <f t="shared" si="206"/>
        <v>1.5910669293917688E-2</v>
      </c>
      <c r="Z136">
        <f t="shared" si="206"/>
        <v>1.5702727632271579E-2</v>
      </c>
      <c r="AA136">
        <f t="shared" si="206"/>
        <v>1.5496338174413876E-2</v>
      </c>
      <c r="AB136">
        <f t="shared" si="206"/>
        <v>1.5291491148142728E-2</v>
      </c>
      <c r="AC136">
        <f t="shared" si="206"/>
        <v>1.508817683783352E-2</v>
      </c>
      <c r="AD136">
        <f t="shared" si="206"/>
        <v>1.4886385584127297E-2</v>
      </c>
      <c r="AE136">
        <f t="shared" si="206"/>
        <v>1.4686107783620856E-2</v>
      </c>
      <c r="AF136">
        <f t="shared" si="206"/>
        <v>1.4487333888558471E-2</v>
      </c>
      <c r="AG136">
        <f t="shared" si="206"/>
        <v>1.4290054406525273E-2</v>
      </c>
      <c r="AH136">
        <f t="shared" si="207"/>
        <v>1.4094259900142259E-2</v>
      </c>
      <c r="AI136">
        <f t="shared" si="207"/>
        <v>1.3899940986762931E-2</v>
      </c>
      <c r="AJ136">
        <f t="shared" si="207"/>
        <v>1.3707088338171546E-2</v>
      </c>
      <c r="AK136">
        <f t="shared" si="207"/>
        <v>1.351569268028297E-2</v>
      </c>
      <c r="AL136">
        <f t="shared" si="207"/>
        <v>1.3325744792844152E-2</v>
      </c>
      <c r="AM136">
        <f t="shared" si="207"/>
        <v>1.3137235509137179E-2</v>
      </c>
      <c r="AN136">
        <f t="shared" si="207"/>
        <v>1.2950155715683894E-2</v>
      </c>
      <c r="AO136">
        <f t="shared" si="207"/>
        <v>1.2764496351952124E-2</v>
      </c>
      <c r="AP136">
        <f t="shared" si="207"/>
        <v>1.2580248410063463E-2</v>
      </c>
      <c r="AQ136">
        <f t="shared" si="207"/>
        <v>1.2397402934502588E-2</v>
      </c>
      <c r="AR136">
        <f t="shared" si="208"/>
        <v>1.2215951021828176E-2</v>
      </c>
      <c r="AS136">
        <f t="shared" si="208"/>
        <v>1.2035883820385325E-2</v>
      </c>
      <c r="AT136">
        <f t="shared" si="208"/>
        <v>1.1857192530019503E-2</v>
      </c>
      <c r="AU136">
        <f t="shared" si="208"/>
        <v>1.1679868401792077E-2</v>
      </c>
      <c r="AV136">
        <f t="shared" si="208"/>
        <v>1.1503902737697287E-2</v>
      </c>
      <c r="AW136">
        <f t="shared" si="208"/>
        <v>1.1329286890380803E-2</v>
      </c>
      <c r="AX136">
        <f t="shared" si="208"/>
        <v>1.007049466133428E-2</v>
      </c>
      <c r="AY136">
        <f t="shared" si="208"/>
        <v>8.6045709360056538E-3</v>
      </c>
      <c r="AZ136">
        <f t="shared" si="208"/>
        <v>7.7453792926580455E-3</v>
      </c>
      <c r="BA136">
        <f t="shared" si="208"/>
        <v>7.0946005510179877E-3</v>
      </c>
      <c r="BB136">
        <f t="shared" si="209"/>
        <v>6.5628766217565148E-3</v>
      </c>
      <c r="BC136">
        <f t="shared" si="209"/>
        <v>6.1114745933467307E-3</v>
      </c>
      <c r="BD136">
        <f t="shared" si="209"/>
        <v>5.7191717261453508E-3</v>
      </c>
      <c r="BE136">
        <f t="shared" si="209"/>
        <v>5.3727381745078346E-3</v>
      </c>
      <c r="BF136">
        <f t="shared" si="209"/>
        <v>5.0632164739341503E-3</v>
      </c>
      <c r="BG136">
        <f t="shared" si="209"/>
        <v>4.7841828196042062E-3</v>
      </c>
      <c r="BH136">
        <f t="shared" si="209"/>
        <v>4.5308314196148445E-3</v>
      </c>
      <c r="BI136">
        <f t="shared" si="209"/>
        <v>4.2994487997793495E-3</v>
      </c>
      <c r="BJ136">
        <f t="shared" si="209"/>
        <v>4.0870915033677348E-3</v>
      </c>
      <c r="BK136">
        <f t="shared" si="209"/>
        <v>3.8913779980552909E-3</v>
      </c>
      <c r="BL136">
        <f t="shared" si="210"/>
        <v>3.7103485773319705E-3</v>
      </c>
      <c r="BM136">
        <f t="shared" si="210"/>
        <v>3.5423677213565342E-3</v>
      </c>
      <c r="BN136">
        <f t="shared" si="210"/>
        <v>3.3860540449657068E-3</v>
      </c>
      <c r="BO136">
        <f t="shared" si="210"/>
        <v>3.2402287812127476E-3</v>
      </c>
      <c r="BP136">
        <f t="shared" si="210"/>
        <v>3.1038770817243709E-3</v>
      </c>
      <c r="BQ136">
        <f t="shared" si="210"/>
        <v>2.9761184028653498E-3</v>
      </c>
      <c r="BR136">
        <f t="shared" si="210"/>
        <v>2.8561834745115815E-3</v>
      </c>
      <c r="BS136">
        <f t="shared" si="210"/>
        <v>2.7433961302583314E-3</v>
      </c>
      <c r="BT136">
        <f t="shared" si="210"/>
        <v>2.6371587896075162E-3</v>
      </c>
      <c r="BU136">
        <f t="shared" si="210"/>
        <v>2.5369407256368103E-3</v>
      </c>
      <c r="BV136">
        <f t="shared" si="211"/>
        <v>2.4422684864830397E-3</v>
      </c>
      <c r="BW136">
        <f t="shared" si="211"/>
        <v>2.3527180028904671E-3</v>
      </c>
      <c r="BX136">
        <f t="shared" si="211"/>
        <v>2.2679080305042926E-3</v>
      </c>
      <c r="BY136">
        <f t="shared" si="211"/>
        <v>2.1874946596074051E-3</v>
      </c>
      <c r="BZ136">
        <f t="shared" si="211"/>
        <v>2.111166686508958E-3</v>
      </c>
      <c r="CA136">
        <f t="shared" si="211"/>
        <v>2.0386416864255274E-3</v>
      </c>
      <c r="CB136">
        <f t="shared" si="211"/>
        <v>1.9696626619624584E-3</v>
      </c>
      <c r="CC136">
        <f t="shared" si="211"/>
        <v>1.9039951673254576E-3</v>
      </c>
      <c r="CD136">
        <f t="shared" si="211"/>
        <v>1.8414248283600751E-3</v>
      </c>
      <c r="CE136">
        <f t="shared" si="211"/>
        <v>1.7817551939864873E-3</v>
      </c>
      <c r="CF136">
        <f t="shared" si="212"/>
        <v>1.7248058666897096E-3</v>
      </c>
      <c r="CG136">
        <f t="shared" si="212"/>
        <v>1.6704108692574019E-3</v>
      </c>
      <c r="CH136">
        <f t="shared" si="212"/>
        <v>1.6184172125297957E-3</v>
      </c>
      <c r="CI136">
        <f t="shared" si="212"/>
        <v>1.5686836349856901E-3</v>
      </c>
      <c r="CJ136">
        <f t="shared" si="212"/>
        <v>1.52107948987064E-3</v>
      </c>
      <c r="CK136">
        <f t="shared" si="212"/>
        <v>1.4754837595322172E-3</v>
      </c>
      <c r="CL136">
        <f t="shared" si="212"/>
        <v>1.4317841798568195E-3</v>
      </c>
      <c r="CM136">
        <f t="shared" si="212"/>
        <v>1.3898764603521379E-3</v>
      </c>
      <c r="CN136">
        <f t="shared" si="212"/>
        <v>1.3496635876049732E-3</v>
      </c>
      <c r="CO136">
        <f t="shared" si="212"/>
        <v>1.3110552016560048E-3</v>
      </c>
      <c r="CP136">
        <f t="shared" si="213"/>
        <v>1.2739670363424989E-3</v>
      </c>
      <c r="CQ136">
        <f t="shared" si="213"/>
        <v>1.2383204159230386E-3</v>
      </c>
      <c r="CR136">
        <f t="shared" si="213"/>
        <v>7.9720956877978152E-4</v>
      </c>
      <c r="CS136">
        <f t="shared" si="213"/>
        <v>5.1775671600282156E-4</v>
      </c>
      <c r="CT136">
        <f t="shared" si="213"/>
        <v>3.585364482052919E-4</v>
      </c>
      <c r="CU136">
        <f t="shared" si="213"/>
        <v>2.4939820509357836E-4</v>
      </c>
      <c r="CV136">
        <f t="shared" si="213"/>
        <v>1.7027651848781276E-4</v>
      </c>
      <c r="CW136">
        <f t="shared" si="213"/>
        <v>1.1192194620179641E-4</v>
      </c>
      <c r="CX136">
        <f t="shared" si="213"/>
        <v>6.9113616746580971E-5</v>
      </c>
      <c r="CY136">
        <f t="shared" si="213"/>
        <v>3.8537000713378447E-5</v>
      </c>
      <c r="CZ136">
        <f t="shared" si="214"/>
        <v>1.7917773730409625E-5</v>
      </c>
      <c r="DA136">
        <f t="shared" si="214"/>
        <v>5.6064696557498081E-6</v>
      </c>
      <c r="DB136">
        <f t="shared" si="214"/>
        <v>3.5610007438906581E-7</v>
      </c>
      <c r="DC136">
        <f t="shared" si="214"/>
        <v>0</v>
      </c>
      <c r="DD136">
        <f t="shared" si="214"/>
        <v>0</v>
      </c>
      <c r="DE136">
        <f t="shared" si="214"/>
        <v>0</v>
      </c>
      <c r="DF136">
        <f t="shared" si="214"/>
        <v>0</v>
      </c>
      <c r="DG136">
        <f t="shared" si="214"/>
        <v>0</v>
      </c>
      <c r="DH136">
        <f t="shared" si="214"/>
        <v>0</v>
      </c>
      <c r="DI136">
        <f t="shared" si="214"/>
        <v>0</v>
      </c>
      <c r="DJ136">
        <f t="shared" si="215"/>
        <v>0</v>
      </c>
      <c r="DK136">
        <f t="shared" si="215"/>
        <v>0</v>
      </c>
      <c r="DL136">
        <f t="shared" si="215"/>
        <v>0</v>
      </c>
      <c r="DM136">
        <f t="shared" si="215"/>
        <v>0</v>
      </c>
      <c r="DN136">
        <f t="shared" si="215"/>
        <v>0</v>
      </c>
      <c r="DO136">
        <f t="shared" si="215"/>
        <v>0</v>
      </c>
      <c r="DP136">
        <f t="shared" si="215"/>
        <v>0</v>
      </c>
      <c r="DQ136">
        <f t="shared" si="215"/>
        <v>0</v>
      </c>
      <c r="DR136">
        <f t="shared" si="215"/>
        <v>0</v>
      </c>
      <c r="DS136">
        <f t="shared" si="215"/>
        <v>0</v>
      </c>
      <c r="DT136">
        <f t="shared" si="216"/>
        <v>0</v>
      </c>
      <c r="DU136">
        <f t="shared" si="216"/>
        <v>0</v>
      </c>
      <c r="DV136">
        <f t="shared" si="216"/>
        <v>0</v>
      </c>
      <c r="DW136">
        <f t="shared" si="216"/>
        <v>0</v>
      </c>
      <c r="DX136">
        <f t="shared" si="216"/>
        <v>0</v>
      </c>
      <c r="DY136">
        <f t="shared" si="216"/>
        <v>0</v>
      </c>
      <c r="DZ136">
        <f t="shared" si="216"/>
        <v>0</v>
      </c>
      <c r="EA136">
        <f t="shared" si="216"/>
        <v>0</v>
      </c>
      <c r="EB136">
        <f t="shared" si="216"/>
        <v>0</v>
      </c>
      <c r="EC136">
        <f t="shared" si="216"/>
        <v>0</v>
      </c>
      <c r="ED136">
        <f t="shared" si="217"/>
        <v>0</v>
      </c>
      <c r="EE136">
        <f t="shared" si="217"/>
        <v>0</v>
      </c>
      <c r="EF136">
        <f t="shared" si="217"/>
        <v>0</v>
      </c>
      <c r="EG136">
        <f t="shared" si="217"/>
        <v>0</v>
      </c>
      <c r="EH136">
        <f t="shared" si="217"/>
        <v>0</v>
      </c>
      <c r="EI136">
        <f t="shared" si="217"/>
        <v>0</v>
      </c>
      <c r="EJ136">
        <f t="shared" si="217"/>
        <v>0</v>
      </c>
      <c r="EK136">
        <f t="shared" si="217"/>
        <v>0</v>
      </c>
      <c r="EL136">
        <f t="shared" si="217"/>
        <v>0</v>
      </c>
      <c r="EM136">
        <f t="shared" si="217"/>
        <v>0</v>
      </c>
      <c r="EN136">
        <f t="shared" si="218"/>
        <v>0</v>
      </c>
      <c r="EO136">
        <f t="shared" si="218"/>
        <v>0</v>
      </c>
      <c r="EP136">
        <f t="shared" si="218"/>
        <v>0</v>
      </c>
      <c r="EQ136">
        <f t="shared" si="218"/>
        <v>0</v>
      </c>
      <c r="ER136">
        <f t="shared" si="218"/>
        <v>0</v>
      </c>
      <c r="ES136">
        <f t="shared" si="218"/>
        <v>0</v>
      </c>
      <c r="ET136">
        <f t="shared" si="218"/>
        <v>0</v>
      </c>
      <c r="EU136">
        <f t="shared" si="218"/>
        <v>0</v>
      </c>
      <c r="EV136">
        <f t="shared" si="218"/>
        <v>0</v>
      </c>
      <c r="EW136">
        <f t="shared" si="218"/>
        <v>0</v>
      </c>
      <c r="EX136">
        <f t="shared" si="218"/>
        <v>0</v>
      </c>
      <c r="EZ136">
        <f t="shared" si="203"/>
        <v>0.87932542907705269</v>
      </c>
      <c r="FB136">
        <f t="shared" si="201"/>
        <v>1.1175511424335594E-2</v>
      </c>
      <c r="FC136">
        <f t="shared" si="202"/>
        <v>0.24858724305001129</v>
      </c>
    </row>
    <row r="137" spans="1:159" x14ac:dyDescent="0.25">
      <c r="A137">
        <v>950</v>
      </c>
      <c r="B137" s="19">
        <f>'Input spectra'!Y136</f>
        <v>4.51566675455582E-2</v>
      </c>
      <c r="C137">
        <f>'Input spectra'!D136</f>
        <v>0</v>
      </c>
      <c r="D137">
        <f t="shared" si="204"/>
        <v>2.0653927966864227E-2</v>
      </c>
      <c r="E137">
        <f t="shared" si="204"/>
        <v>2.0411136241288867E-2</v>
      </c>
      <c r="F137">
        <f t="shared" si="204"/>
        <v>2.0170113042862522E-2</v>
      </c>
      <c r="G137">
        <f t="shared" si="204"/>
        <v>1.9930847363963309E-2</v>
      </c>
      <c r="H137">
        <f t="shared" si="204"/>
        <v>1.9693328260258644E-2</v>
      </c>
      <c r="I137">
        <f t="shared" si="204"/>
        <v>1.9457544850358451E-2</v>
      </c>
      <c r="J137">
        <f t="shared" si="204"/>
        <v>1.9223486315470106E-2</v>
      </c>
      <c r="K137">
        <f t="shared" si="204"/>
        <v>1.8991141899055281E-2</v>
      </c>
      <c r="L137">
        <f t="shared" si="204"/>
        <v>1.8760500906488578E-2</v>
      </c>
      <c r="M137">
        <f t="shared" si="204"/>
        <v>1.8531552704717992E-2</v>
      </c>
      <c r="N137">
        <f t="shared" si="205"/>
        <v>1.830428672192717E-2</v>
      </c>
      <c r="O137">
        <f t="shared" si="205"/>
        <v>1.8078692447199448E-2</v>
      </c>
      <c r="P137">
        <f t="shared" si="205"/>
        <v>1.7854759430183699E-2</v>
      </c>
      <c r="Q137">
        <f t="shared" si="205"/>
        <v>1.7632477280761952E-2</v>
      </c>
      <c r="R137">
        <f t="shared" si="205"/>
        <v>1.7411835668718748E-2</v>
      </c>
      <c r="S137">
        <f t="shared" si="205"/>
        <v>1.7192824323412292E-2</v>
      </c>
      <c r="T137">
        <f t="shared" si="205"/>
        <v>1.6975433033447323E-2</v>
      </c>
      <c r="U137">
        <f t="shared" si="205"/>
        <v>1.6759651646349738E-2</v>
      </c>
      <c r="V137">
        <f t="shared" si="205"/>
        <v>1.6545470068242935E-2</v>
      </c>
      <c r="W137">
        <f t="shared" si="205"/>
        <v>1.6332878263525884E-2</v>
      </c>
      <c r="X137">
        <f t="shared" si="206"/>
        <v>1.6121866254552922E-2</v>
      </c>
      <c r="Y137">
        <f t="shared" si="206"/>
        <v>1.5912424121315202E-2</v>
      </c>
      <c r="Z137">
        <f t="shared" si="206"/>
        <v>1.5704542001123908E-2</v>
      </c>
      <c r="AA137">
        <f t="shared" si="206"/>
        <v>1.549821008829508E-2</v>
      </c>
      <c r="AB137">
        <f t="shared" si="206"/>
        <v>1.5293418633836179E-2</v>
      </c>
      <c r="AC137">
        <f t="shared" si="206"/>
        <v>1.5090157945134285E-2</v>
      </c>
      <c r="AD137">
        <f t="shared" si="206"/>
        <v>1.4888418385645946E-2</v>
      </c>
      <c r="AE137">
        <f t="shared" si="206"/>
        <v>1.4688190374588711E-2</v>
      </c>
      <c r="AF137">
        <f t="shared" si="206"/>
        <v>1.4489464386634279E-2</v>
      </c>
      <c r="AG137">
        <f t="shared" si="206"/>
        <v>1.4292230951603277E-2</v>
      </c>
      <c r="AH137">
        <f t="shared" si="207"/>
        <v>1.4096480654161688E-2</v>
      </c>
      <c r="AI137">
        <f t="shared" si="207"/>
        <v>1.3902204133518874E-2</v>
      </c>
      <c r="AJ137">
        <f t="shared" si="207"/>
        <v>1.3709392083127218E-2</v>
      </c>
      <c r="AK137">
        <f t="shared" si="207"/>
        <v>1.3518035250383337E-2</v>
      </c>
      <c r="AL137">
        <f t="shared" si="207"/>
        <v>1.332812443633094E-2</v>
      </c>
      <c r="AM137">
        <f t="shared" si="207"/>
        <v>1.3139650495365229E-2</v>
      </c>
      <c r="AN137">
        <f t="shared" si="207"/>
        <v>1.2952604334938868E-2</v>
      </c>
      <c r="AO137">
        <f t="shared" si="207"/>
        <v>1.276697691526955E-2</v>
      </c>
      <c r="AP137">
        <f t="shared" si="207"/>
        <v>1.2582759249049108E-2</v>
      </c>
      <c r="AQ137">
        <f t="shared" si="207"/>
        <v>1.2399942401154157E-2</v>
      </c>
      <c r="AR137">
        <f t="shared" si="208"/>
        <v>1.2218517488358314E-2</v>
      </c>
      <c r="AS137">
        <f t="shared" si="208"/>
        <v>1.2038475679045924E-2</v>
      </c>
      <c r="AT137">
        <f t="shared" si="208"/>
        <v>1.1859808192927312E-2</v>
      </c>
      <c r="AU137">
        <f t="shared" si="208"/>
        <v>1.1682506300755593E-2</v>
      </c>
      <c r="AV137">
        <f t="shared" si="208"/>
        <v>1.1506561324044923E-2</v>
      </c>
      <c r="AW137">
        <f t="shared" si="208"/>
        <v>1.1331964634790324E-2</v>
      </c>
      <c r="AX137">
        <f t="shared" si="208"/>
        <v>1.0072927782903349E-2</v>
      </c>
      <c r="AY137">
        <f t="shared" si="208"/>
        <v>8.6066950772468991E-3</v>
      </c>
      <c r="AZ137">
        <f t="shared" si="208"/>
        <v>7.7473320189861746E-3</v>
      </c>
      <c r="BA137">
        <f t="shared" si="208"/>
        <v>7.0964264747070691E-3</v>
      </c>
      <c r="BB137">
        <f t="shared" si="209"/>
        <v>6.5646001721241503E-3</v>
      </c>
      <c r="BC137">
        <f t="shared" si="209"/>
        <v>6.113111700335158E-3</v>
      </c>
      <c r="BD137">
        <f t="shared" si="209"/>
        <v>5.7207337889699809E-3</v>
      </c>
      <c r="BE137">
        <f t="shared" si="209"/>
        <v>5.3742338407898127E-3</v>
      </c>
      <c r="BF137">
        <f t="shared" si="209"/>
        <v>5.0646525735054283E-3</v>
      </c>
      <c r="BG137">
        <f t="shared" si="209"/>
        <v>4.7855649082339498E-3</v>
      </c>
      <c r="BH137">
        <f t="shared" si="209"/>
        <v>4.5321641199546356E-3</v>
      </c>
      <c r="BI137">
        <f t="shared" si="209"/>
        <v>4.3007360274162944E-3</v>
      </c>
      <c r="BJ137">
        <f t="shared" si="209"/>
        <v>4.0883366233799168E-3</v>
      </c>
      <c r="BK137">
        <f t="shared" si="209"/>
        <v>3.8925839373039504E-3</v>
      </c>
      <c r="BL137">
        <f t="shared" si="210"/>
        <v>3.7115179073602829E-3</v>
      </c>
      <c r="BM137">
        <f t="shared" si="210"/>
        <v>3.5435027210835609E-3</v>
      </c>
      <c r="BN137">
        <f t="shared" si="210"/>
        <v>3.3871567490820968E-3</v>
      </c>
      <c r="BO137">
        <f t="shared" si="210"/>
        <v>3.2413010182039035E-3</v>
      </c>
      <c r="BP137">
        <f t="shared" si="210"/>
        <v>3.104920504205928E-3</v>
      </c>
      <c r="BQ137">
        <f t="shared" si="210"/>
        <v>2.9771345121132929E-3</v>
      </c>
      <c r="BR137">
        <f t="shared" si="210"/>
        <v>2.8571736405356126E-3</v>
      </c>
      <c r="BS137">
        <f t="shared" si="210"/>
        <v>2.7443616084034564E-3</v>
      </c>
      <c r="BT137">
        <f t="shared" si="210"/>
        <v>2.6381007344155626E-3</v>
      </c>
      <c r="BU137">
        <f t="shared" si="210"/>
        <v>2.5378602025198579E-3</v>
      </c>
      <c r="BV137">
        <f t="shared" si="211"/>
        <v>2.4431664816308928E-3</v>
      </c>
      <c r="BW137">
        <f t="shared" si="211"/>
        <v>2.3535954317390755E-3</v>
      </c>
      <c r="BX137">
        <f t="shared" si="211"/>
        <v>2.2687657450211479E-3</v>
      </c>
      <c r="BY137">
        <f t="shared" si="211"/>
        <v>2.1883334545965342E-3</v>
      </c>
      <c r="BZ137">
        <f t="shared" si="211"/>
        <v>2.1119873050973875E-3</v>
      </c>
      <c r="CA137">
        <f t="shared" si="211"/>
        <v>2.0394448248616851E-3</v>
      </c>
      <c r="CB137">
        <f t="shared" si="211"/>
        <v>1.9704489738325242E-3</v>
      </c>
      <c r="CC137">
        <f t="shared" si="211"/>
        <v>1.9047652672744334E-3</v>
      </c>
      <c r="CD137">
        <f t="shared" si="211"/>
        <v>1.8421792953891157E-3</v>
      </c>
      <c r="CE137">
        <f t="shared" si="211"/>
        <v>1.7824945743858407E-3</v>
      </c>
      <c r="CF137">
        <f t="shared" si="212"/>
        <v>1.7255306766568116E-3</v>
      </c>
      <c r="CG137">
        <f t="shared" si="212"/>
        <v>1.6711215972417199E-3</v>
      </c>
      <c r="CH137">
        <f t="shared" si="212"/>
        <v>1.6191143213395197E-3</v>
      </c>
      <c r="CI137">
        <f t="shared" si="212"/>
        <v>1.5693675636860515E-3</v>
      </c>
      <c r="CJ137">
        <f t="shared" si="212"/>
        <v>1.5217506554992264E-3</v>
      </c>
      <c r="CK137">
        <f t="shared" si="212"/>
        <v>1.4761425586530062E-3</v>
      </c>
      <c r="CL137">
        <f t="shared" si="212"/>
        <v>1.4324309899716003E-3</v>
      </c>
      <c r="CM137">
        <f t="shared" si="212"/>
        <v>1.3905116411854338E-3</v>
      </c>
      <c r="CN137">
        <f t="shared" si="212"/>
        <v>1.3502874822764232E-3</v>
      </c>
      <c r="CO137">
        <f t="shared" si="212"/>
        <v>1.3116681377523377E-3</v>
      </c>
      <c r="CP137">
        <f t="shared" si="213"/>
        <v>1.2745693268996876E-3</v>
      </c>
      <c r="CQ137">
        <f t="shared" si="213"/>
        <v>1.2389123603278934E-3</v>
      </c>
      <c r="CR137">
        <f t="shared" si="213"/>
        <v>7.9759484123907579E-4</v>
      </c>
      <c r="CS137">
        <f t="shared" si="213"/>
        <v>5.1800965597415417E-4</v>
      </c>
      <c r="CT137">
        <f t="shared" si="213"/>
        <v>3.5871348807505572E-4</v>
      </c>
      <c r="CU137">
        <f t="shared" si="213"/>
        <v>2.4952266457448178E-4</v>
      </c>
      <c r="CV137">
        <f t="shared" si="213"/>
        <v>1.7036238784106232E-4</v>
      </c>
      <c r="CW137">
        <f t="shared" si="213"/>
        <v>1.1197897580175279E-4</v>
      </c>
      <c r="CX137">
        <f t="shared" si="213"/>
        <v>6.9149196601594188E-5</v>
      </c>
      <c r="CY137">
        <f t="shared" si="213"/>
        <v>3.855704214420458E-5</v>
      </c>
      <c r="CZ137">
        <f t="shared" si="214"/>
        <v>1.7927186139765537E-5</v>
      </c>
      <c r="DA137">
        <f t="shared" si="214"/>
        <v>5.6094442569521638E-6</v>
      </c>
      <c r="DB137">
        <f t="shared" si="214"/>
        <v>3.5629088005906317E-7</v>
      </c>
      <c r="DC137">
        <f t="shared" si="214"/>
        <v>0</v>
      </c>
      <c r="DD137">
        <f t="shared" si="214"/>
        <v>0</v>
      </c>
      <c r="DE137">
        <f t="shared" si="214"/>
        <v>0</v>
      </c>
      <c r="DF137">
        <f t="shared" si="214"/>
        <v>0</v>
      </c>
      <c r="DG137">
        <f t="shared" si="214"/>
        <v>0</v>
      </c>
      <c r="DH137">
        <f t="shared" si="214"/>
        <v>0</v>
      </c>
      <c r="DI137">
        <f t="shared" si="214"/>
        <v>0</v>
      </c>
      <c r="DJ137">
        <f t="shared" si="215"/>
        <v>0</v>
      </c>
      <c r="DK137">
        <f t="shared" si="215"/>
        <v>0</v>
      </c>
      <c r="DL137">
        <f t="shared" si="215"/>
        <v>0</v>
      </c>
      <c r="DM137">
        <f t="shared" si="215"/>
        <v>0</v>
      </c>
      <c r="DN137">
        <f t="shared" si="215"/>
        <v>0</v>
      </c>
      <c r="DO137">
        <f t="shared" si="215"/>
        <v>0</v>
      </c>
      <c r="DP137">
        <f t="shared" si="215"/>
        <v>0</v>
      </c>
      <c r="DQ137">
        <f t="shared" si="215"/>
        <v>0</v>
      </c>
      <c r="DR137">
        <f t="shared" si="215"/>
        <v>0</v>
      </c>
      <c r="DS137">
        <f t="shared" si="215"/>
        <v>0</v>
      </c>
      <c r="DT137">
        <f t="shared" si="216"/>
        <v>0</v>
      </c>
      <c r="DU137">
        <f t="shared" si="216"/>
        <v>0</v>
      </c>
      <c r="DV137">
        <f t="shared" si="216"/>
        <v>0</v>
      </c>
      <c r="DW137">
        <f t="shared" si="216"/>
        <v>0</v>
      </c>
      <c r="DX137">
        <f t="shared" si="216"/>
        <v>0</v>
      </c>
      <c r="DY137">
        <f t="shared" si="216"/>
        <v>0</v>
      </c>
      <c r="DZ137">
        <f t="shared" si="216"/>
        <v>0</v>
      </c>
      <c r="EA137">
        <f t="shared" si="216"/>
        <v>0</v>
      </c>
      <c r="EB137">
        <f t="shared" si="216"/>
        <v>0</v>
      </c>
      <c r="EC137">
        <f t="shared" si="216"/>
        <v>0</v>
      </c>
      <c r="ED137">
        <f t="shared" si="217"/>
        <v>0</v>
      </c>
      <c r="EE137">
        <f t="shared" si="217"/>
        <v>0</v>
      </c>
      <c r="EF137">
        <f t="shared" si="217"/>
        <v>0</v>
      </c>
      <c r="EG137">
        <f t="shared" si="217"/>
        <v>0</v>
      </c>
      <c r="EH137">
        <f t="shared" si="217"/>
        <v>0</v>
      </c>
      <c r="EI137">
        <f t="shared" si="217"/>
        <v>0</v>
      </c>
      <c r="EJ137">
        <f t="shared" si="217"/>
        <v>0</v>
      </c>
      <c r="EK137">
        <f t="shared" si="217"/>
        <v>0</v>
      </c>
      <c r="EL137">
        <f t="shared" si="217"/>
        <v>0</v>
      </c>
      <c r="EM137">
        <f t="shared" si="217"/>
        <v>0</v>
      </c>
      <c r="EN137">
        <f t="shared" si="218"/>
        <v>0</v>
      </c>
      <c r="EO137">
        <f t="shared" si="218"/>
        <v>0</v>
      </c>
      <c r="EP137">
        <f t="shared" si="218"/>
        <v>0</v>
      </c>
      <c r="EQ137">
        <f t="shared" si="218"/>
        <v>0</v>
      </c>
      <c r="ER137">
        <f t="shared" si="218"/>
        <v>0</v>
      </c>
      <c r="ES137">
        <f t="shared" si="218"/>
        <v>0</v>
      </c>
      <c r="ET137">
        <f t="shared" si="218"/>
        <v>0</v>
      </c>
      <c r="EU137">
        <f t="shared" si="218"/>
        <v>0</v>
      </c>
      <c r="EV137">
        <f t="shared" si="218"/>
        <v>0</v>
      </c>
      <c r="EW137">
        <f t="shared" si="218"/>
        <v>0</v>
      </c>
      <c r="EX137">
        <f t="shared" si="218"/>
        <v>0</v>
      </c>
      <c r="EZ137">
        <f t="shared" si="203"/>
        <v>0.87945231363367504</v>
      </c>
      <c r="FB137">
        <f t="shared" si="201"/>
        <v>1.1162675375080977E-2</v>
      </c>
      <c r="FC137">
        <f t="shared" si="202"/>
        <v>0.2485888841121644</v>
      </c>
    </row>
    <row r="138" spans="1:159" x14ac:dyDescent="0.25">
      <c r="A138">
        <v>955</v>
      </c>
      <c r="B138" s="19">
        <f>'Input spectra'!Y137</f>
        <v>4.5104150206404597E-2</v>
      </c>
      <c r="C138">
        <f>'Input spectra'!D137</f>
        <v>0</v>
      </c>
      <c r="D138">
        <f t="shared" si="204"/>
        <v>2.0653927966864227E-2</v>
      </c>
      <c r="E138">
        <f t="shared" si="204"/>
        <v>2.0411243435426794E-2</v>
      </c>
      <c r="F138">
        <f t="shared" si="204"/>
        <v>2.017032490010863E-2</v>
      </c>
      <c r="G138">
        <f t="shared" si="204"/>
        <v>1.9931161380958191E-2</v>
      </c>
      <c r="H138">
        <f t="shared" si="204"/>
        <v>1.9693741961083644E-2</v>
      </c>
      <c r="I138">
        <f t="shared" si="204"/>
        <v>1.945805578630767E-2</v>
      </c>
      <c r="J138">
        <f t="shared" si="204"/>
        <v>1.9224092064824085E-2</v>
      </c>
      <c r="K138">
        <f t="shared" si="204"/>
        <v>1.8991840066856291E-2</v>
      </c>
      <c r="L138">
        <f t="shared" si="204"/>
        <v>1.8761289124317539E-2</v>
      </c>
      <c r="M138">
        <f t="shared" si="204"/>
        <v>1.8532428630473004E-2</v>
      </c>
      <c r="N138">
        <f t="shared" si="205"/>
        <v>1.8305248039603615E-2</v>
      </c>
      <c r="O138">
        <f t="shared" si="205"/>
        <v>1.8079736866671702E-2</v>
      </c>
      <c r="P138">
        <f t="shared" si="205"/>
        <v>1.7855884686988423E-2</v>
      </c>
      <c r="Q138">
        <f t="shared" si="205"/>
        <v>1.7633681135882921E-2</v>
      </c>
      <c r="R138">
        <f t="shared" si="205"/>
        <v>1.7413115908373262E-2</v>
      </c>
      <c r="S138">
        <f t="shared" si="205"/>
        <v>1.71941787588391E-2</v>
      </c>
      <c r="T138">
        <f t="shared" si="205"/>
        <v>1.6976859500696131E-2</v>
      </c>
      <c r="U138">
        <f t="shared" si="205"/>
        <v>1.6761148006072184E-2</v>
      </c>
      <c r="V138">
        <f t="shared" si="205"/>
        <v>1.6547034205485114E-2</v>
      </c>
      <c r="W138">
        <f t="shared" si="205"/>
        <v>1.6334508087522379E-2</v>
      </c>
      <c r="X138">
        <f t="shared" si="206"/>
        <v>1.6123559698522295E-2</v>
      </c>
      <c r="Y138">
        <f t="shared" si="206"/>
        <v>1.5914179142257009E-2</v>
      </c>
      <c r="Z138">
        <f t="shared" si="206"/>
        <v>1.5706356579617161E-2</v>
      </c>
      <c r="AA138">
        <f t="shared" si="206"/>
        <v>1.5500082228298193E-2</v>
      </c>
      <c r="AB138">
        <f t="shared" si="206"/>
        <v>1.529534636248835E-2</v>
      </c>
      <c r="AC138">
        <f t="shared" si="206"/>
        <v>1.5092139312558336E-2</v>
      </c>
      <c r="AD138">
        <f t="shared" si="206"/>
        <v>1.4890451464752595E-2</v>
      </c>
      <c r="AE138">
        <f t="shared" si="206"/>
        <v>1.4690273260882271E-2</v>
      </c>
      <c r="AF138">
        <f t="shared" si="206"/>
        <v>1.4491595198019774E-2</v>
      </c>
      <c r="AG138">
        <f t="shared" si="206"/>
        <v>1.4294407828194956E-2</v>
      </c>
      <c r="AH138">
        <f t="shared" si="207"/>
        <v>1.4098701758092956E-2</v>
      </c>
      <c r="AI138">
        <f t="shared" si="207"/>
        <v>1.3904467648753596E-2</v>
      </c>
      <c r="AJ138">
        <f t="shared" si="207"/>
        <v>1.3711696215272398E-2</v>
      </c>
      <c r="AK138">
        <f t="shared" si="207"/>
        <v>1.3520378226503194E-2</v>
      </c>
      <c r="AL138">
        <f t="shared" si="207"/>
        <v>1.3330504504762314E-2</v>
      </c>
      <c r="AM138">
        <f t="shared" si="207"/>
        <v>1.3142065925534355E-2</v>
      </c>
      <c r="AN138">
        <f t="shared" si="207"/>
        <v>1.295505341717949E-2</v>
      </c>
      <c r="AO138">
        <f t="shared" si="207"/>
        <v>1.2769457960642374E-2</v>
      </c>
      <c r="AP138">
        <f t="shared" si="207"/>
        <v>1.2585270589162572E-2</v>
      </c>
      <c r="AQ138">
        <f t="shared" si="207"/>
        <v>1.2402482387986521E-2</v>
      </c>
      <c r="AR138">
        <f t="shared" si="208"/>
        <v>1.2221084494081056E-2</v>
      </c>
      <c r="AS138">
        <f t="shared" si="208"/>
        <v>1.2041068095848442E-2</v>
      </c>
      <c r="AT138">
        <f t="shared" si="208"/>
        <v>1.1862424432842911E-2</v>
      </c>
      <c r="AU138">
        <f t="shared" si="208"/>
        <v>1.1685144795488746E-2</v>
      </c>
      <c r="AV138">
        <f t="shared" si="208"/>
        <v>1.1509220524799822E-2</v>
      </c>
      <c r="AW138">
        <f t="shared" si="208"/>
        <v>1.1334643012100678E-2</v>
      </c>
      <c r="AX138">
        <f t="shared" si="208"/>
        <v>1.0075361492336348E-2</v>
      </c>
      <c r="AY138">
        <f t="shared" si="208"/>
        <v>8.6088197428578137E-3</v>
      </c>
      <c r="AZ138">
        <f t="shared" si="208"/>
        <v>7.7492852376259084E-3</v>
      </c>
      <c r="BA138">
        <f t="shared" si="208"/>
        <v>7.0982528683306151E-3</v>
      </c>
      <c r="BB138">
        <f t="shared" si="209"/>
        <v>6.5663241751326073E-3</v>
      </c>
      <c r="BC138">
        <f t="shared" si="209"/>
        <v>6.1147492458624771E-3</v>
      </c>
      <c r="BD138">
        <f t="shared" si="209"/>
        <v>5.7222962784368569E-3</v>
      </c>
      <c r="BE138">
        <f t="shared" si="209"/>
        <v>5.3757299234363249E-3</v>
      </c>
      <c r="BF138">
        <f t="shared" si="209"/>
        <v>5.0660890804031539E-3</v>
      </c>
      <c r="BG138">
        <f t="shared" si="209"/>
        <v>4.7869473961312491E-3</v>
      </c>
      <c r="BH138">
        <f t="shared" si="209"/>
        <v>4.5334972122953723E-3</v>
      </c>
      <c r="BI138">
        <f t="shared" si="209"/>
        <v>4.3020236404410104E-3</v>
      </c>
      <c r="BJ138">
        <f t="shared" si="209"/>
        <v>4.0895821227141292E-3</v>
      </c>
      <c r="BK138">
        <f t="shared" si="209"/>
        <v>3.8937902502735574E-3</v>
      </c>
      <c r="BL138">
        <f t="shared" si="210"/>
        <v>3.7126876059072637E-3</v>
      </c>
      <c r="BM138">
        <f t="shared" si="210"/>
        <v>3.5446380844725454E-3</v>
      </c>
      <c r="BN138">
        <f t="shared" si="210"/>
        <v>3.3882598123056813E-3</v>
      </c>
      <c r="BO138">
        <f t="shared" si="210"/>
        <v>3.2423736100132658E-3</v>
      </c>
      <c r="BP138">
        <f t="shared" si="210"/>
        <v>3.1059642774521733E-3</v>
      </c>
      <c r="BQ138">
        <f t="shared" si="210"/>
        <v>2.9781509682822462E-3</v>
      </c>
      <c r="BR138">
        <f t="shared" si="210"/>
        <v>2.8581641498249717E-3</v>
      </c>
      <c r="BS138">
        <f t="shared" si="210"/>
        <v>2.7453274263274556E-3</v>
      </c>
      <c r="BT138">
        <f t="shared" si="210"/>
        <v>2.6390430156690396E-3</v>
      </c>
      <c r="BU138">
        <f t="shared" si="210"/>
        <v>2.5387800126537895E-3</v>
      </c>
      <c r="BV138">
        <f t="shared" si="211"/>
        <v>2.4440648069616439E-3</v>
      </c>
      <c r="BW138">
        <f t="shared" si="211"/>
        <v>2.3544731878183088E-3</v>
      </c>
      <c r="BX138">
        <f t="shared" si="211"/>
        <v>2.2696237839224943E-3</v>
      </c>
      <c r="BY138">
        <f t="shared" si="211"/>
        <v>2.1891725712216647E-3</v>
      </c>
      <c r="BZ138">
        <f t="shared" si="211"/>
        <v>2.1128082426634101E-3</v>
      </c>
      <c r="CA138">
        <f t="shared" si="211"/>
        <v>2.0402482797003537E-3</v>
      </c>
      <c r="CB138">
        <f t="shared" si="211"/>
        <v>1.9712355996072848E-3</v>
      </c>
      <c r="CC138">
        <f t="shared" si="211"/>
        <v>1.9055356787021048E-3</v>
      </c>
      <c r="CD138">
        <f t="shared" si="211"/>
        <v>1.8429340715377517E-3</v>
      </c>
      <c r="CE138">
        <f t="shared" si="211"/>
        <v>1.7832342616081389E-3</v>
      </c>
      <c r="CF138">
        <f t="shared" si="212"/>
        <v>1.7262557912086202E-3</v>
      </c>
      <c r="CG138">
        <f t="shared" si="212"/>
        <v>1.6718326276272475E-3</v>
      </c>
      <c r="CH138">
        <f t="shared" si="212"/>
        <v>1.6198117304183513E-3</v>
      </c>
      <c r="CI138">
        <f t="shared" si="212"/>
        <v>1.5700517905717555E-3</v>
      </c>
      <c r="CJ138">
        <f t="shared" si="212"/>
        <v>1.5224221172749268E-3</v>
      </c>
      <c r="CK138">
        <f t="shared" si="212"/>
        <v>1.4768016519256483E-3</v>
      </c>
      <c r="CL138">
        <f t="shared" si="212"/>
        <v>1.4330780922835785E-3</v>
      </c>
      <c r="CM138">
        <f t="shared" si="212"/>
        <v>1.3911471122997024E-3</v>
      </c>
      <c r="CN138">
        <f t="shared" si="212"/>
        <v>1.3509116653490454E-3</v>
      </c>
      <c r="CO138">
        <f t="shared" si="212"/>
        <v>1.3122813604046128E-3</v>
      </c>
      <c r="CP138">
        <f t="shared" si="213"/>
        <v>1.2751719022004412E-3</v>
      </c>
      <c r="CQ138">
        <f t="shared" si="213"/>
        <v>1.2395045876951978E-3</v>
      </c>
      <c r="CR138">
        <f t="shared" si="213"/>
        <v>7.9798029989140359E-4</v>
      </c>
      <c r="CS138">
        <f t="shared" si="213"/>
        <v>5.1826271951438906E-4</v>
      </c>
      <c r="CT138">
        <f t="shared" si="213"/>
        <v>3.5889061536442673E-4</v>
      </c>
      <c r="CU138">
        <f t="shared" si="213"/>
        <v>2.4964718616554498E-4</v>
      </c>
      <c r="CV138">
        <f t="shared" si="213"/>
        <v>1.7044830049767448E-4</v>
      </c>
      <c r="CW138">
        <f t="shared" si="213"/>
        <v>1.1203603446102577E-4</v>
      </c>
      <c r="CX138">
        <f t="shared" si="213"/>
        <v>6.9184794773201753E-5</v>
      </c>
      <c r="CY138">
        <f t="shared" si="213"/>
        <v>3.8577093997713903E-5</v>
      </c>
      <c r="CZ138">
        <f t="shared" si="214"/>
        <v>1.7936603493566625E-5</v>
      </c>
      <c r="DA138">
        <f t="shared" si="214"/>
        <v>5.6124204363762637E-6</v>
      </c>
      <c r="DB138">
        <f t="shared" si="214"/>
        <v>3.5648178796662336E-7</v>
      </c>
      <c r="DC138">
        <f t="shared" si="214"/>
        <v>0</v>
      </c>
      <c r="DD138">
        <f t="shared" si="214"/>
        <v>0</v>
      </c>
      <c r="DE138">
        <f t="shared" si="214"/>
        <v>0</v>
      </c>
      <c r="DF138">
        <f t="shared" si="214"/>
        <v>0</v>
      </c>
      <c r="DG138">
        <f t="shared" si="214"/>
        <v>0</v>
      </c>
      <c r="DH138">
        <f t="shared" si="214"/>
        <v>0</v>
      </c>
      <c r="DI138">
        <f t="shared" si="214"/>
        <v>0</v>
      </c>
      <c r="DJ138">
        <f t="shared" si="215"/>
        <v>0</v>
      </c>
      <c r="DK138">
        <f t="shared" si="215"/>
        <v>0</v>
      </c>
      <c r="DL138">
        <f t="shared" si="215"/>
        <v>0</v>
      </c>
      <c r="DM138">
        <f t="shared" si="215"/>
        <v>0</v>
      </c>
      <c r="DN138">
        <f t="shared" si="215"/>
        <v>0</v>
      </c>
      <c r="DO138">
        <f t="shared" si="215"/>
        <v>0</v>
      </c>
      <c r="DP138">
        <f t="shared" si="215"/>
        <v>0</v>
      </c>
      <c r="DQ138">
        <f t="shared" si="215"/>
        <v>0</v>
      </c>
      <c r="DR138">
        <f t="shared" si="215"/>
        <v>0</v>
      </c>
      <c r="DS138">
        <f t="shared" si="215"/>
        <v>0</v>
      </c>
      <c r="DT138">
        <f t="shared" si="216"/>
        <v>0</v>
      </c>
      <c r="DU138">
        <f t="shared" si="216"/>
        <v>0</v>
      </c>
      <c r="DV138">
        <f t="shared" si="216"/>
        <v>0</v>
      </c>
      <c r="DW138">
        <f t="shared" si="216"/>
        <v>0</v>
      </c>
      <c r="DX138">
        <f t="shared" si="216"/>
        <v>0</v>
      </c>
      <c r="DY138">
        <f t="shared" si="216"/>
        <v>0</v>
      </c>
      <c r="DZ138">
        <f t="shared" si="216"/>
        <v>0</v>
      </c>
      <c r="EA138">
        <f t="shared" si="216"/>
        <v>0</v>
      </c>
      <c r="EB138">
        <f t="shared" si="216"/>
        <v>0</v>
      </c>
      <c r="EC138">
        <f t="shared" si="216"/>
        <v>0</v>
      </c>
      <c r="ED138">
        <f t="shared" si="217"/>
        <v>0</v>
      </c>
      <c r="EE138">
        <f t="shared" si="217"/>
        <v>0</v>
      </c>
      <c r="EF138">
        <f t="shared" si="217"/>
        <v>0</v>
      </c>
      <c r="EG138">
        <f t="shared" si="217"/>
        <v>0</v>
      </c>
      <c r="EH138">
        <f t="shared" si="217"/>
        <v>0</v>
      </c>
      <c r="EI138">
        <f t="shared" si="217"/>
        <v>0</v>
      </c>
      <c r="EJ138">
        <f t="shared" si="217"/>
        <v>0</v>
      </c>
      <c r="EK138">
        <f t="shared" si="217"/>
        <v>0</v>
      </c>
      <c r="EL138">
        <f t="shared" si="217"/>
        <v>0</v>
      </c>
      <c r="EM138">
        <f t="shared" si="217"/>
        <v>0</v>
      </c>
      <c r="EN138">
        <f t="shared" si="218"/>
        <v>0</v>
      </c>
      <c r="EO138">
        <f t="shared" si="218"/>
        <v>0</v>
      </c>
      <c r="EP138">
        <f t="shared" si="218"/>
        <v>0</v>
      </c>
      <c r="EQ138">
        <f t="shared" si="218"/>
        <v>0</v>
      </c>
      <c r="ER138">
        <f t="shared" si="218"/>
        <v>0</v>
      </c>
      <c r="ES138">
        <f t="shared" si="218"/>
        <v>0</v>
      </c>
      <c r="ET138">
        <f t="shared" si="218"/>
        <v>0</v>
      </c>
      <c r="EU138">
        <f t="shared" si="218"/>
        <v>0</v>
      </c>
      <c r="EV138">
        <f t="shared" si="218"/>
        <v>0</v>
      </c>
      <c r="EW138">
        <f t="shared" si="218"/>
        <v>0</v>
      </c>
      <c r="EX138">
        <f t="shared" si="218"/>
        <v>0</v>
      </c>
      <c r="EZ138">
        <f t="shared" si="203"/>
        <v>0.87957922667056909</v>
      </c>
      <c r="FB138">
        <f t="shared" si="201"/>
        <v>1.1149838988764371E-2</v>
      </c>
      <c r="FC138">
        <f t="shared" si="202"/>
        <v>0.24859052517455976</v>
      </c>
    </row>
    <row r="139" spans="1:159" x14ac:dyDescent="0.25">
      <c r="A139">
        <v>960</v>
      </c>
      <c r="B139" s="19">
        <f>'Input spectra'!Y138</f>
        <v>4.5051632867251001E-2</v>
      </c>
      <c r="C139">
        <f>'Input spectra'!D138</f>
        <v>0</v>
      </c>
      <c r="D139">
        <f t="shared" si="204"/>
        <v>2.0653927966864227E-2</v>
      </c>
      <c r="E139">
        <f t="shared" si="204"/>
        <v>2.0411350630127677E-2</v>
      </c>
      <c r="F139">
        <f t="shared" si="204"/>
        <v>2.0170536759579978E-2</v>
      </c>
      <c r="G139">
        <f t="shared" si="204"/>
        <v>1.9931475402900516E-2</v>
      </c>
      <c r="H139">
        <f t="shared" si="204"/>
        <v>1.9694155670599324E-2</v>
      </c>
      <c r="I139">
        <f t="shared" si="204"/>
        <v>1.9458566735673567E-2</v>
      </c>
      <c r="J139">
        <f t="shared" si="204"/>
        <v>1.9224697833265771E-2</v>
      </c>
      <c r="K139">
        <f t="shared" si="204"/>
        <v>1.8992538260323915E-2</v>
      </c>
      <c r="L139">
        <f t="shared" si="204"/>
        <v>1.8762077375263281E-2</v>
      </c>
      <c r="M139">
        <f t="shared" si="204"/>
        <v>1.8533304597630154E-2</v>
      </c>
      <c r="N139">
        <f t="shared" si="205"/>
        <v>1.830620940776723E-2</v>
      </c>
      <c r="O139">
        <f t="shared" si="205"/>
        <v>1.8080781346480848E-2</v>
      </c>
      <c r="P139">
        <f t="shared" si="205"/>
        <v>1.7857010014709976E-2</v>
      </c>
      <c r="Q139">
        <f t="shared" si="205"/>
        <v>1.7634885073196948E-2</v>
      </c>
      <c r="R139">
        <f t="shared" si="205"/>
        <v>1.7414396242159923E-2</v>
      </c>
      <c r="S139">
        <f t="shared" si="205"/>
        <v>1.7195533300967129E-2</v>
      </c>
      <c r="T139">
        <f t="shared" si="205"/>
        <v>1.6978286087812797E-2</v>
      </c>
      <c r="U139">
        <f t="shared" si="205"/>
        <v>1.6762644499394803E-2</v>
      </c>
      <c r="V139">
        <f t="shared" si="205"/>
        <v>1.6548598490594073E-2</v>
      </c>
      <c r="W139">
        <f t="shared" si="205"/>
        <v>1.6336138074155626E-2</v>
      </c>
      <c r="X139">
        <f t="shared" si="206"/>
        <v>1.612525332037135E-2</v>
      </c>
      <c r="Y139">
        <f t="shared" si="206"/>
        <v>1.5915934356764451E-2</v>
      </c>
      <c r="Z139">
        <f t="shared" si="206"/>
        <v>1.5708171367775563E-2</v>
      </c>
      <c r="AA139">
        <f t="shared" si="206"/>
        <v>1.5501954594450529E-2</v>
      </c>
      <c r="AB139">
        <f t="shared" si="206"/>
        <v>1.5297274334129862E-2</v>
      </c>
      <c r="AC139">
        <f t="shared" si="206"/>
        <v>1.5094120940139824E-2</v>
      </c>
      <c r="AD139">
        <f t="shared" si="206"/>
        <v>1.489248482148515E-2</v>
      </c>
      <c r="AE139">
        <f t="shared" si="206"/>
        <v>1.4692356442543417E-2</v>
      </c>
      <c r="AF139">
        <f t="shared" si="206"/>
        <v>1.4493726322761028E-2</v>
      </c>
      <c r="AG139">
        <f t="shared" si="206"/>
        <v>1.4296585036350807E-2</v>
      </c>
      <c r="AH139">
        <f t="shared" si="207"/>
        <v>1.4100923211991198E-2</v>
      </c>
      <c r="AI139">
        <f t="shared" si="207"/>
        <v>1.3906731532527087E-2</v>
      </c>
      <c r="AJ139">
        <f t="shared" si="207"/>
        <v>1.3714000734672166E-2</v>
      </c>
      <c r="AK139">
        <f t="shared" si="207"/>
        <v>1.3522721608712917E-2</v>
      </c>
      <c r="AL139">
        <f t="shared" si="207"/>
        <v>1.3332884998214159E-2</v>
      </c>
      <c r="AM139">
        <f t="shared" si="207"/>
        <v>1.3144481799726167E-2</v>
      </c>
      <c r="AN139">
        <f t="shared" si="207"/>
        <v>1.2957502962493305E-2</v>
      </c>
      <c r="AO139">
        <f t="shared" si="207"/>
        <v>1.2771939488164278E-2</v>
      </c>
      <c r="AP139">
        <f t="shared" si="207"/>
        <v>1.2587782430503871E-2</v>
      </c>
      <c r="AQ139">
        <f t="shared" si="207"/>
        <v>1.2405022895106229E-2</v>
      </c>
      <c r="AR139">
        <f t="shared" si="208"/>
        <v>1.2223652039109682E-2</v>
      </c>
      <c r="AS139">
        <f t="shared" si="208"/>
        <v>1.2043661070913075E-2</v>
      </c>
      <c r="AT139">
        <f t="shared" si="208"/>
        <v>1.1865041249893583E-2</v>
      </c>
      <c r="AU139">
        <f t="shared" si="208"/>
        <v>1.1687783886126088E-2</v>
      </c>
      <c r="AV139">
        <f t="shared" si="208"/>
        <v>1.1511880340103971E-2</v>
      </c>
      <c r="AW139">
        <f t="shared" si="208"/>
        <v>1.1337322022461455E-2</v>
      </c>
      <c r="AX139">
        <f t="shared" si="208"/>
        <v>1.007779578977531E-2</v>
      </c>
      <c r="AY139">
        <f t="shared" si="208"/>
        <v>8.6109449329678425E-3</v>
      </c>
      <c r="AZ139">
        <f t="shared" si="208"/>
        <v>7.751238948701368E-3</v>
      </c>
      <c r="BA139">
        <f t="shared" si="208"/>
        <v>7.1000797320095741E-3</v>
      </c>
      <c r="BB139">
        <f t="shared" si="209"/>
        <v>6.5680486309007587E-3</v>
      </c>
      <c r="BC139">
        <f t="shared" si="209"/>
        <v>6.1163872300461592E-3</v>
      </c>
      <c r="BD139">
        <f t="shared" si="209"/>
        <v>5.7238591946625061E-3</v>
      </c>
      <c r="BE139">
        <f t="shared" si="209"/>
        <v>5.3772264225632783E-3</v>
      </c>
      <c r="BF139">
        <f t="shared" si="209"/>
        <v>5.0675259947428573E-3</v>
      </c>
      <c r="BG139">
        <f t="shared" si="209"/>
        <v>4.7883302834114466E-3</v>
      </c>
      <c r="BH139">
        <f t="shared" si="209"/>
        <v>4.5348306967523564E-3</v>
      </c>
      <c r="BI139">
        <f t="shared" si="209"/>
        <v>4.3033116389688793E-3</v>
      </c>
      <c r="BJ139">
        <f t="shared" si="209"/>
        <v>4.0908280014859289E-3</v>
      </c>
      <c r="BK139">
        <f t="shared" si="209"/>
        <v>3.8949969370799275E-3</v>
      </c>
      <c r="BL139">
        <f t="shared" si="210"/>
        <v>3.713857673089052E-3</v>
      </c>
      <c r="BM139">
        <f t="shared" si="210"/>
        <v>3.5457738116400073E-3</v>
      </c>
      <c r="BN139">
        <f t="shared" si="210"/>
        <v>3.3893632347534075E-3</v>
      </c>
      <c r="BO139">
        <f t="shared" si="210"/>
        <v>3.243446556758249E-3</v>
      </c>
      <c r="BP139">
        <f t="shared" si="210"/>
        <v>3.1070084015810211E-3</v>
      </c>
      <c r="BQ139">
        <f t="shared" si="210"/>
        <v>2.9791677714906561E-3</v>
      </c>
      <c r="BR139">
        <f t="shared" si="210"/>
        <v>2.8591550024986588E-3</v>
      </c>
      <c r="BS139">
        <f t="shared" si="210"/>
        <v>2.7462935841499067E-3</v>
      </c>
      <c r="BT139">
        <f t="shared" si="210"/>
        <v>2.6399856334881171E-3</v>
      </c>
      <c r="BU139">
        <f t="shared" si="210"/>
        <v>2.5397001561593864E-3</v>
      </c>
      <c r="BV139">
        <f t="shared" si="211"/>
        <v>2.4449634625966967E-3</v>
      </c>
      <c r="BW139">
        <f t="shared" si="211"/>
        <v>2.3553512712502066E-3</v>
      </c>
      <c r="BX139">
        <f t="shared" si="211"/>
        <v>2.2704821473310127E-3</v>
      </c>
      <c r="BY139">
        <f t="shared" si="211"/>
        <v>2.1900120096061261E-3</v>
      </c>
      <c r="BZ139">
        <f t="shared" si="211"/>
        <v>2.1136294993310129E-3</v>
      </c>
      <c r="CA139">
        <f t="shared" si="211"/>
        <v>2.0410520510661819E-3</v>
      </c>
      <c r="CB139">
        <f t="shared" si="211"/>
        <v>1.9720225394120544E-3</v>
      </c>
      <c r="CC139">
        <f t="shared" si="211"/>
        <v>1.9063064017344543E-3</v>
      </c>
      <c r="CD139">
        <f t="shared" si="211"/>
        <v>1.8436891569326354E-3</v>
      </c>
      <c r="CE139">
        <f t="shared" si="211"/>
        <v>1.7839742557807044E-3</v>
      </c>
      <c r="CF139">
        <f t="shared" si="212"/>
        <v>1.7269812104731299E-3</v>
      </c>
      <c r="CG139">
        <f t="shared" si="212"/>
        <v>1.6725439605426507E-3</v>
      </c>
      <c r="CH139">
        <f t="shared" si="212"/>
        <v>1.6205094398956273E-3</v>
      </c>
      <c r="CI139">
        <f t="shared" si="212"/>
        <v>1.5707363157728073E-3</v>
      </c>
      <c r="CJ139">
        <f t="shared" si="212"/>
        <v>1.5230938753284138E-3</v>
      </c>
      <c r="CK139">
        <f t="shared" si="212"/>
        <v>1.4774610394814806E-3</v>
      </c>
      <c r="CL139">
        <f t="shared" si="212"/>
        <v>1.4337254869247543E-3</v>
      </c>
      <c r="CM139">
        <f t="shared" si="212"/>
        <v>1.3917828738276039E-3</v>
      </c>
      <c r="CN139">
        <f t="shared" si="212"/>
        <v>1.3515361369561562E-3</v>
      </c>
      <c r="CO139">
        <f t="shared" si="212"/>
        <v>1.3128948697467985E-3</v>
      </c>
      <c r="CP139">
        <f t="shared" si="213"/>
        <v>1.2757747623793768E-3</v>
      </c>
      <c r="CQ139">
        <f t="shared" si="213"/>
        <v>1.2400970981602142E-3</v>
      </c>
      <c r="CR139">
        <f t="shared" si="213"/>
        <v>7.9836594482674743E-4</v>
      </c>
      <c r="CS139">
        <f t="shared" si="213"/>
        <v>5.1851590668389354E-4</v>
      </c>
      <c r="CT139">
        <f t="shared" si="213"/>
        <v>3.5906783011657148E-4</v>
      </c>
      <c r="CU139">
        <f t="shared" si="213"/>
        <v>2.4977176989776347E-4</v>
      </c>
      <c r="CV139">
        <f t="shared" si="213"/>
        <v>1.7053425647948684E-4</v>
      </c>
      <c r="CW139">
        <f t="shared" si="213"/>
        <v>1.1209312219442249E-4</v>
      </c>
      <c r="CX139">
        <f t="shared" si="213"/>
        <v>6.9220411270833122E-5</v>
      </c>
      <c r="CY139">
        <f t="shared" si="213"/>
        <v>3.8597156279326804E-5</v>
      </c>
      <c r="CZ139">
        <f t="shared" si="214"/>
        <v>1.7946025794410262E-5</v>
      </c>
      <c r="DA139">
        <f t="shared" si="214"/>
        <v>5.6153981948594569E-6</v>
      </c>
      <c r="DB139">
        <f t="shared" si="214"/>
        <v>3.5667279816652717E-7</v>
      </c>
      <c r="DC139">
        <f t="shared" si="214"/>
        <v>0</v>
      </c>
      <c r="DD139">
        <f t="shared" si="214"/>
        <v>0</v>
      </c>
      <c r="DE139">
        <f t="shared" si="214"/>
        <v>0</v>
      </c>
      <c r="DF139">
        <f t="shared" si="214"/>
        <v>0</v>
      </c>
      <c r="DG139">
        <f t="shared" si="214"/>
        <v>0</v>
      </c>
      <c r="DH139">
        <f t="shared" si="214"/>
        <v>0</v>
      </c>
      <c r="DI139">
        <f t="shared" si="214"/>
        <v>0</v>
      </c>
      <c r="DJ139">
        <f t="shared" si="215"/>
        <v>0</v>
      </c>
      <c r="DK139">
        <f t="shared" si="215"/>
        <v>0</v>
      </c>
      <c r="DL139">
        <f t="shared" si="215"/>
        <v>0</v>
      </c>
      <c r="DM139">
        <f t="shared" si="215"/>
        <v>0</v>
      </c>
      <c r="DN139">
        <f t="shared" si="215"/>
        <v>0</v>
      </c>
      <c r="DO139">
        <f t="shared" si="215"/>
        <v>0</v>
      </c>
      <c r="DP139">
        <f t="shared" si="215"/>
        <v>0</v>
      </c>
      <c r="DQ139">
        <f t="shared" si="215"/>
        <v>0</v>
      </c>
      <c r="DR139">
        <f t="shared" si="215"/>
        <v>0</v>
      </c>
      <c r="DS139">
        <f t="shared" si="215"/>
        <v>0</v>
      </c>
      <c r="DT139">
        <f t="shared" si="216"/>
        <v>0</v>
      </c>
      <c r="DU139">
        <f t="shared" si="216"/>
        <v>0</v>
      </c>
      <c r="DV139">
        <f t="shared" si="216"/>
        <v>0</v>
      </c>
      <c r="DW139">
        <f t="shared" si="216"/>
        <v>0</v>
      </c>
      <c r="DX139">
        <f t="shared" si="216"/>
        <v>0</v>
      </c>
      <c r="DY139">
        <f t="shared" si="216"/>
        <v>0</v>
      </c>
      <c r="DZ139">
        <f t="shared" si="216"/>
        <v>0</v>
      </c>
      <c r="EA139">
        <f t="shared" si="216"/>
        <v>0</v>
      </c>
      <c r="EB139">
        <f t="shared" si="216"/>
        <v>0</v>
      </c>
      <c r="EC139">
        <f t="shared" si="216"/>
        <v>0</v>
      </c>
      <c r="ED139">
        <f t="shared" si="217"/>
        <v>0</v>
      </c>
      <c r="EE139">
        <f t="shared" si="217"/>
        <v>0</v>
      </c>
      <c r="EF139">
        <f t="shared" si="217"/>
        <v>0</v>
      </c>
      <c r="EG139">
        <f t="shared" si="217"/>
        <v>0</v>
      </c>
      <c r="EH139">
        <f t="shared" si="217"/>
        <v>0</v>
      </c>
      <c r="EI139">
        <f t="shared" si="217"/>
        <v>0</v>
      </c>
      <c r="EJ139">
        <f t="shared" si="217"/>
        <v>0</v>
      </c>
      <c r="EK139">
        <f t="shared" si="217"/>
        <v>0</v>
      </c>
      <c r="EL139">
        <f t="shared" si="217"/>
        <v>0</v>
      </c>
      <c r="EM139">
        <f t="shared" si="217"/>
        <v>0</v>
      </c>
      <c r="EN139">
        <f t="shared" si="218"/>
        <v>0</v>
      </c>
      <c r="EO139">
        <f t="shared" si="218"/>
        <v>0</v>
      </c>
      <c r="EP139">
        <f t="shared" si="218"/>
        <v>0</v>
      </c>
      <c r="EQ139">
        <f t="shared" si="218"/>
        <v>0</v>
      </c>
      <c r="ER139">
        <f t="shared" si="218"/>
        <v>0</v>
      </c>
      <c r="ES139">
        <f t="shared" si="218"/>
        <v>0</v>
      </c>
      <c r="ET139">
        <f t="shared" si="218"/>
        <v>0</v>
      </c>
      <c r="EU139">
        <f t="shared" si="218"/>
        <v>0</v>
      </c>
      <c r="EV139">
        <f t="shared" si="218"/>
        <v>0</v>
      </c>
      <c r="EW139">
        <f t="shared" si="218"/>
        <v>0</v>
      </c>
      <c r="EX139">
        <f t="shared" si="218"/>
        <v>0</v>
      </c>
      <c r="EZ139">
        <f t="shared" si="203"/>
        <v>0.87970616819570235</v>
      </c>
      <c r="FB139">
        <f t="shared" si="201"/>
        <v>1.1137002265376894E-2</v>
      </c>
      <c r="FC139">
        <f t="shared" si="202"/>
        <v>0.24859216623720137</v>
      </c>
    </row>
    <row r="140" spans="1:159" x14ac:dyDescent="0.25">
      <c r="A140">
        <v>965</v>
      </c>
      <c r="B140" s="19">
        <f>'Input spectra'!Y139</f>
        <v>4.4999115528097398E-2</v>
      </c>
      <c r="C140">
        <f>'Input spectra'!D139</f>
        <v>0</v>
      </c>
      <c r="D140">
        <f t="shared" si="204"/>
        <v>2.0653927966864227E-2</v>
      </c>
      <c r="E140">
        <f t="shared" si="204"/>
        <v>2.041145782539152E-2</v>
      </c>
      <c r="F140">
        <f t="shared" si="204"/>
        <v>2.0170748621276602E-2</v>
      </c>
      <c r="G140">
        <f t="shared" si="204"/>
        <v>1.9931789429790354E-2</v>
      </c>
      <c r="H140">
        <f t="shared" si="204"/>
        <v>1.9694569388805861E-2</v>
      </c>
      <c r="I140">
        <f t="shared" si="204"/>
        <v>1.9459077698456485E-2</v>
      </c>
      <c r="J140">
        <f t="shared" si="204"/>
        <v>1.9225303620795768E-2</v>
      </c>
      <c r="K140">
        <f t="shared" si="204"/>
        <v>1.8993236479459094E-2</v>
      </c>
      <c r="L140">
        <f t="shared" si="204"/>
        <v>1.8762865659327194E-2</v>
      </c>
      <c r="M140">
        <f t="shared" si="204"/>
        <v>1.85341806061914E-2</v>
      </c>
      <c r="N140">
        <f t="shared" si="205"/>
        <v>1.8307170826420669E-2</v>
      </c>
      <c r="O140">
        <f t="shared" si="205"/>
        <v>1.8081825886630366E-2</v>
      </c>
      <c r="P140">
        <f t="shared" si="205"/>
        <v>1.7858135413352821E-2</v>
      </c>
      <c r="Q140">
        <f t="shared" si="205"/>
        <v>1.7636089092709636E-2</v>
      </c>
      <c r="R140">
        <f t="shared" si="205"/>
        <v>1.7415676670085659E-2</v>
      </c>
      <c r="S140">
        <f t="shared" si="205"/>
        <v>1.7196887949804784E-2</v>
      </c>
      <c r="T140">
        <f t="shared" si="205"/>
        <v>1.6979712794807394E-2</v>
      </c>
      <c r="U140">
        <f t="shared" si="205"/>
        <v>1.676414112632953E-2</v>
      </c>
      <c r="V140">
        <f t="shared" si="205"/>
        <v>1.6550162923583786E-2</v>
      </c>
      <c r="W140">
        <f t="shared" si="205"/>
        <v>1.6337768223441851E-2</v>
      </c>
      <c r="X140">
        <f t="shared" si="206"/>
        <v>1.6126947120118779E-2</v>
      </c>
      <c r="Y140">
        <f t="shared" si="206"/>
        <v>1.591768976485888E-2</v>
      </c>
      <c r="Z140">
        <f t="shared" si="206"/>
        <v>1.5709986365623336E-2</v>
      </c>
      <c r="AA140">
        <f t="shared" si="206"/>
        <v>1.5503827186779409E-2</v>
      </c>
      <c r="AB140">
        <f t="shared" si="206"/>
        <v>1.5299202548791349E-2</v>
      </c>
      <c r="AC140">
        <f t="shared" si="206"/>
        <v>1.5096102827912917E-2</v>
      </c>
      <c r="AD140">
        <f t="shared" si="206"/>
        <v>1.4894518455881522E-2</v>
      </c>
      <c r="AE140">
        <f t="shared" si="206"/>
        <v>1.4694439919614031E-2</v>
      </c>
      <c r="AF140">
        <f t="shared" si="206"/>
        <v>1.4495857760904129E-2</v>
      </c>
      <c r="AG140">
        <f t="shared" si="206"/>
        <v>1.4298762576121326E-2</v>
      </c>
      <c r="AH140">
        <f t="shared" si="207"/>
        <v>1.4103145015911556E-2</v>
      </c>
      <c r="AI140">
        <f t="shared" si="207"/>
        <v>1.3908995784899351E-2</v>
      </c>
      <c r="AJ140">
        <f t="shared" si="207"/>
        <v>1.3716305641391603E-2</v>
      </c>
      <c r="AK140">
        <f t="shared" si="207"/>
        <v>1.3525065397082887E-2</v>
      </c>
      <c r="AL140">
        <f t="shared" si="207"/>
        <v>1.3335265916762377E-2</v>
      </c>
      <c r="AM140">
        <f t="shared" si="207"/>
        <v>1.3146898118022287E-2</v>
      </c>
      <c r="AN140">
        <f t="shared" si="207"/>
        <v>1.2959952970967867E-2</v>
      </c>
      <c r="AO140">
        <f t="shared" si="207"/>
        <v>1.2774421497928954E-2</v>
      </c>
      <c r="AP140">
        <f t="shared" si="207"/>
        <v>1.2590294773173041E-2</v>
      </c>
      <c r="AQ140">
        <f t="shared" si="207"/>
        <v>1.2407563922619855E-2</v>
      </c>
      <c r="AR140">
        <f t="shared" si="208"/>
        <v>1.2226220123557495E-2</v>
      </c>
      <c r="AS140">
        <f t="shared" si="208"/>
        <v>1.204625460436004E-2</v>
      </c>
      <c r="AT140">
        <f t="shared" si="208"/>
        <v>1.1867658644206646E-2</v>
      </c>
      <c r="AU140">
        <f t="shared" si="208"/>
        <v>1.1690423572802207E-2</v>
      </c>
      <c r="AV140">
        <f t="shared" si="208"/>
        <v>1.1514540770099396E-2</v>
      </c>
      <c r="AW140">
        <f t="shared" si="208"/>
        <v>1.1340001666022283E-2</v>
      </c>
      <c r="AX140">
        <f t="shared" si="208"/>
        <v>1.0080230675362302E-2</v>
      </c>
      <c r="AY140">
        <f t="shared" si="208"/>
        <v>8.6130706477064688E-3</v>
      </c>
      <c r="AZ140">
        <f t="shared" si="208"/>
        <v>7.7531931523367017E-3</v>
      </c>
      <c r="BA140">
        <f t="shared" si="208"/>
        <v>7.1019070658649213E-3</v>
      </c>
      <c r="BB140">
        <f t="shared" si="209"/>
        <v>6.5697735395475109E-3</v>
      </c>
      <c r="BC140">
        <f t="shared" si="209"/>
        <v>6.1180256530037119E-3</v>
      </c>
      <c r="BD140">
        <f t="shared" si="209"/>
        <v>5.7254225377634891E-3</v>
      </c>
      <c r="BE140">
        <f t="shared" si="209"/>
        <v>5.3787233382866142E-3</v>
      </c>
      <c r="BF140">
        <f t="shared" si="209"/>
        <v>5.0689633166401049E-3</v>
      </c>
      <c r="BG140">
        <f t="shared" si="209"/>
        <v>4.7897135701899206E-3</v>
      </c>
      <c r="BH140">
        <f t="shared" si="209"/>
        <v>4.5361645734409255E-3</v>
      </c>
      <c r="BI140">
        <f t="shared" si="209"/>
        <v>4.30460002311532E-3</v>
      </c>
      <c r="BJ140">
        <f t="shared" si="209"/>
        <v>4.0920742598109143E-3</v>
      </c>
      <c r="BK140">
        <f t="shared" si="209"/>
        <v>3.8962039978389135E-3</v>
      </c>
      <c r="BL140">
        <f t="shared" si="210"/>
        <v>3.715028109021825E-3</v>
      </c>
      <c r="BM140">
        <f t="shared" si="210"/>
        <v>3.5469099027025039E-3</v>
      </c>
      <c r="BN140">
        <f t="shared" si="210"/>
        <v>3.3904670165422601E-3</v>
      </c>
      <c r="BO140">
        <f t="shared" si="210"/>
        <v>3.2445198585563059E-3</v>
      </c>
      <c r="BP140">
        <f t="shared" si="210"/>
        <v>3.1080528767104283E-3</v>
      </c>
      <c r="BQ140">
        <f t="shared" si="210"/>
        <v>2.9801849218570094E-3</v>
      </c>
      <c r="BR140">
        <f t="shared" si="210"/>
        <v>2.860146198675717E-3</v>
      </c>
      <c r="BS140">
        <f t="shared" si="210"/>
        <v>2.7472600819904297E-3</v>
      </c>
      <c r="BT140">
        <f t="shared" si="210"/>
        <v>2.6409285879930118E-3</v>
      </c>
      <c r="BU140">
        <f t="shared" si="210"/>
        <v>2.5406206331574752E-3</v>
      </c>
      <c r="BV140">
        <f t="shared" si="211"/>
        <v>2.4458624486575014E-3</v>
      </c>
      <c r="BW140">
        <f t="shared" si="211"/>
        <v>2.3562296821568523E-3</v>
      </c>
      <c r="BX140">
        <f t="shared" si="211"/>
        <v>2.2713408353694309E-3</v>
      </c>
      <c r="BY140">
        <f t="shared" si="211"/>
        <v>2.190851769873299E-3</v>
      </c>
      <c r="BZ140">
        <f t="shared" si="211"/>
        <v>2.1144510752242325E-3</v>
      </c>
      <c r="CA140">
        <f t="shared" si="211"/>
        <v>2.041856139083868E-3</v>
      </c>
      <c r="CB140">
        <f t="shared" si="211"/>
        <v>1.9728097933721981E-3</v>
      </c>
      <c r="CC140">
        <f t="shared" si="211"/>
        <v>1.9070774364975151E-3</v>
      </c>
      <c r="CD140">
        <f t="shared" si="211"/>
        <v>1.8444445517004711E-3</v>
      </c>
      <c r="CE140">
        <f t="shared" si="211"/>
        <v>1.7847145570309138E-3</v>
      </c>
      <c r="CF140">
        <f t="shared" si="212"/>
        <v>1.7277069345783889E-3</v>
      </c>
      <c r="CG140">
        <f t="shared" si="212"/>
        <v>1.6732555961166504E-3</v>
      </c>
      <c r="CH140">
        <f t="shared" si="212"/>
        <v>1.6212074499007397E-3</v>
      </c>
      <c r="CI140">
        <f t="shared" si="212"/>
        <v>1.5714211394192697E-3</v>
      </c>
      <c r="CJ140">
        <f t="shared" si="212"/>
        <v>1.5237659297904183E-3</v>
      </c>
      <c r="CK140">
        <f t="shared" si="212"/>
        <v>1.4781207214519003E-3</v>
      </c>
      <c r="CL140">
        <f t="shared" si="212"/>
        <v>1.4343731740271881E-3</v>
      </c>
      <c r="CM140">
        <f t="shared" si="212"/>
        <v>1.3924189259018585E-3</v>
      </c>
      <c r="CN140">
        <f t="shared" si="212"/>
        <v>1.3521608972311334E-3</v>
      </c>
      <c r="CO140">
        <f t="shared" si="212"/>
        <v>1.3135086659129261E-3</v>
      </c>
      <c r="CP140">
        <f t="shared" si="213"/>
        <v>1.276377907571176E-3</v>
      </c>
      <c r="CQ140">
        <f t="shared" si="213"/>
        <v>1.2406898918582696E-3</v>
      </c>
      <c r="CR140">
        <f t="shared" si="213"/>
        <v>7.9875177613513348E-4</v>
      </c>
      <c r="CS140">
        <f t="shared" si="213"/>
        <v>5.1876921754306427E-4</v>
      </c>
      <c r="CT140">
        <f t="shared" si="213"/>
        <v>3.592451323746778E-4</v>
      </c>
      <c r="CU140">
        <f t="shared" si="213"/>
        <v>2.4989641580214813E-4</v>
      </c>
      <c r="CV140">
        <f t="shared" si="213"/>
        <v>1.706202558083481E-4</v>
      </c>
      <c r="CW140">
        <f t="shared" si="213"/>
        <v>1.1215023901675761E-4</v>
      </c>
      <c r="CX140">
        <f t="shared" si="213"/>
        <v>6.9256046103922548E-5</v>
      </c>
      <c r="CY140">
        <f t="shared" si="213"/>
        <v>3.8617228994466489E-5</v>
      </c>
      <c r="CZ140">
        <f t="shared" si="214"/>
        <v>1.7955453044895181E-5</v>
      </c>
      <c r="DA140">
        <f t="shared" si="214"/>
        <v>5.6183775332395384E-6</v>
      </c>
      <c r="DB140">
        <f t="shared" si="214"/>
        <v>3.5686391071358511E-7</v>
      </c>
      <c r="DC140">
        <f t="shared" si="214"/>
        <v>0</v>
      </c>
      <c r="DD140">
        <f t="shared" si="214"/>
        <v>0</v>
      </c>
      <c r="DE140">
        <f t="shared" si="214"/>
        <v>0</v>
      </c>
      <c r="DF140">
        <f t="shared" si="214"/>
        <v>0</v>
      </c>
      <c r="DG140">
        <f t="shared" si="214"/>
        <v>0</v>
      </c>
      <c r="DH140">
        <f t="shared" si="214"/>
        <v>0</v>
      </c>
      <c r="DI140">
        <f t="shared" si="214"/>
        <v>0</v>
      </c>
      <c r="DJ140">
        <f t="shared" si="215"/>
        <v>0</v>
      </c>
      <c r="DK140">
        <f t="shared" si="215"/>
        <v>0</v>
      </c>
      <c r="DL140">
        <f t="shared" si="215"/>
        <v>0</v>
      </c>
      <c r="DM140">
        <f t="shared" si="215"/>
        <v>0</v>
      </c>
      <c r="DN140">
        <f t="shared" si="215"/>
        <v>0</v>
      </c>
      <c r="DO140">
        <f t="shared" si="215"/>
        <v>0</v>
      </c>
      <c r="DP140">
        <f t="shared" si="215"/>
        <v>0</v>
      </c>
      <c r="DQ140">
        <f t="shared" si="215"/>
        <v>0</v>
      </c>
      <c r="DR140">
        <f t="shared" si="215"/>
        <v>0</v>
      </c>
      <c r="DS140">
        <f t="shared" si="215"/>
        <v>0</v>
      </c>
      <c r="DT140">
        <f t="shared" si="216"/>
        <v>0</v>
      </c>
      <c r="DU140">
        <f t="shared" si="216"/>
        <v>0</v>
      </c>
      <c r="DV140">
        <f t="shared" si="216"/>
        <v>0</v>
      </c>
      <c r="DW140">
        <f t="shared" si="216"/>
        <v>0</v>
      </c>
      <c r="DX140">
        <f t="shared" si="216"/>
        <v>0</v>
      </c>
      <c r="DY140">
        <f t="shared" si="216"/>
        <v>0</v>
      </c>
      <c r="DZ140">
        <f t="shared" si="216"/>
        <v>0</v>
      </c>
      <c r="EA140">
        <f t="shared" si="216"/>
        <v>0</v>
      </c>
      <c r="EB140">
        <f t="shared" si="216"/>
        <v>0</v>
      </c>
      <c r="EC140">
        <f t="shared" si="216"/>
        <v>0</v>
      </c>
      <c r="ED140">
        <f t="shared" si="217"/>
        <v>0</v>
      </c>
      <c r="EE140">
        <f t="shared" si="217"/>
        <v>0</v>
      </c>
      <c r="EF140">
        <f t="shared" si="217"/>
        <v>0</v>
      </c>
      <c r="EG140">
        <f t="shared" si="217"/>
        <v>0</v>
      </c>
      <c r="EH140">
        <f t="shared" si="217"/>
        <v>0</v>
      </c>
      <c r="EI140">
        <f t="shared" si="217"/>
        <v>0</v>
      </c>
      <c r="EJ140">
        <f t="shared" si="217"/>
        <v>0</v>
      </c>
      <c r="EK140">
        <f t="shared" si="217"/>
        <v>0</v>
      </c>
      <c r="EL140">
        <f t="shared" si="217"/>
        <v>0</v>
      </c>
      <c r="EM140">
        <f t="shared" si="217"/>
        <v>0</v>
      </c>
      <c r="EN140">
        <f t="shared" si="218"/>
        <v>0</v>
      </c>
      <c r="EO140">
        <f t="shared" si="218"/>
        <v>0</v>
      </c>
      <c r="EP140">
        <f t="shared" si="218"/>
        <v>0</v>
      </c>
      <c r="EQ140">
        <f t="shared" si="218"/>
        <v>0</v>
      </c>
      <c r="ER140">
        <f t="shared" si="218"/>
        <v>0</v>
      </c>
      <c r="ES140">
        <f t="shared" si="218"/>
        <v>0</v>
      </c>
      <c r="ET140">
        <f t="shared" si="218"/>
        <v>0</v>
      </c>
      <c r="EU140">
        <f t="shared" si="218"/>
        <v>0</v>
      </c>
      <c r="EV140">
        <f t="shared" si="218"/>
        <v>0</v>
      </c>
      <c r="EW140">
        <f t="shared" si="218"/>
        <v>0</v>
      </c>
      <c r="EX140">
        <f t="shared" si="218"/>
        <v>0</v>
      </c>
      <c r="EZ140">
        <f t="shared" si="203"/>
        <v>0.87983313821704712</v>
      </c>
      <c r="FB140">
        <f t="shared" si="201"/>
        <v>1.1124165204909775E-2</v>
      </c>
      <c r="FC140">
        <f t="shared" si="202"/>
        <v>0.24859380730008329</v>
      </c>
    </row>
    <row r="141" spans="1:159" x14ac:dyDescent="0.25">
      <c r="A141">
        <v>970</v>
      </c>
      <c r="B141" s="19">
        <f>'Input spectra'!Y140</f>
        <v>4.4946598188943802E-2</v>
      </c>
      <c r="C141">
        <f>'Input spectra'!D140</f>
        <v>0</v>
      </c>
      <c r="D141">
        <f t="shared" si="204"/>
        <v>2.0653927966864227E-2</v>
      </c>
      <c r="E141">
        <f t="shared" si="204"/>
        <v>2.0411565021218325E-2</v>
      </c>
      <c r="F141">
        <f t="shared" si="204"/>
        <v>2.0170960485198518E-2</v>
      </c>
      <c r="G141">
        <f t="shared" si="204"/>
        <v>1.9932103461627795E-2</v>
      </c>
      <c r="H141">
        <f t="shared" si="204"/>
        <v>1.9694983115703446E-2</v>
      </c>
      <c r="I141">
        <f t="shared" si="204"/>
        <v>1.9459588674656789E-2</v>
      </c>
      <c r="J141">
        <f t="shared" si="204"/>
        <v>1.9225909427414676E-2</v>
      </c>
      <c r="K141">
        <f t="shared" si="204"/>
        <v>1.8993934724262772E-2</v>
      </c>
      <c r="L141">
        <f t="shared" si="204"/>
        <v>1.8763653976510666E-2</v>
      </c>
      <c r="M141">
        <f t="shared" si="204"/>
        <v>1.8535056656158698E-2</v>
      </c>
      <c r="N141">
        <f t="shared" si="205"/>
        <v>1.8308132295566583E-2</v>
      </c>
      <c r="O141">
        <f t="shared" si="205"/>
        <v>1.8082870487123738E-2</v>
      </c>
      <c r="P141">
        <f t="shared" si="205"/>
        <v>1.7859260882921436E-2</v>
      </c>
      <c r="Q141">
        <f t="shared" si="205"/>
        <v>1.7637293194426602E-2</v>
      </c>
      <c r="R141">
        <f t="shared" si="205"/>
        <v>1.7416957192157394E-2</v>
      </c>
      <c r="S141">
        <f t="shared" si="205"/>
        <v>1.719824270536047E-2</v>
      </c>
      <c r="T141">
        <f t="shared" si="205"/>
        <v>1.6981139621689997E-2</v>
      </c>
      <c r="U141">
        <f t="shared" si="205"/>
        <v>1.6765637886888292E-2</v>
      </c>
      <c r="V141">
        <f t="shared" si="205"/>
        <v>1.6551727504468233E-2</v>
      </c>
      <c r="W141">
        <f t="shared" si="205"/>
        <v>1.6339398535397291E-2</v>
      </c>
      <c r="X141">
        <f t="shared" si="206"/>
        <v>1.612864109778326E-2</v>
      </c>
      <c r="Y141">
        <f t="shared" si="206"/>
        <v>1.5919445366561646E-2</v>
      </c>
      <c r="Z141">
        <f t="shared" si="206"/>
        <v>1.5711801573184712E-2</v>
      </c>
      <c r="AA141">
        <f t="shared" si="206"/>
        <v>1.5505700005312152E-2</v>
      </c>
      <c r="AB141">
        <f t="shared" si="206"/>
        <v>1.5301131006503439E-2</v>
      </c>
      <c r="AC141">
        <f t="shared" si="206"/>
        <v>1.5098084975911771E-2</v>
      </c>
      <c r="AD141">
        <f t="shared" si="206"/>
        <v>1.489655236797963E-2</v>
      </c>
      <c r="AE141">
        <f t="shared" si="206"/>
        <v>1.4696523692136006E-2</v>
      </c>
      <c r="AF141">
        <f t="shared" si="206"/>
        <v>1.4497989512495162E-2</v>
      </c>
      <c r="AG141">
        <f t="shared" si="206"/>
        <v>1.4300940447557028E-2</v>
      </c>
      <c r="AH141">
        <f t="shared" si="207"/>
        <v>1.4105367169909183E-2</v>
      </c>
      <c r="AI141">
        <f t="shared" si="207"/>
        <v>1.3911260405930406E-2</v>
      </c>
      <c r="AJ141">
        <f t="shared" si="207"/>
        <v>1.3718610935495807E-2</v>
      </c>
      <c r="AK141">
        <f t="shared" si="207"/>
        <v>1.3527409591683503E-2</v>
      </c>
      <c r="AL141">
        <f t="shared" si="207"/>
        <v>1.3337647260482874E-2</v>
      </c>
      <c r="AM141">
        <f t="shared" si="207"/>
        <v>1.3149314880504356E-2</v>
      </c>
      <c r="AN141">
        <f t="shared" si="207"/>
        <v>1.2962403442690755E-2</v>
      </c>
      <c r="AO141">
        <f t="shared" si="207"/>
        <v>1.2776903990030123E-2</v>
      </c>
      <c r="AP141">
        <f t="shared" si="207"/>
        <v>1.2592807617270139E-2</v>
      </c>
      <c r="AQ141">
        <f t="shared" si="207"/>
        <v>1.2410105470633998E-2</v>
      </c>
      <c r="AR141">
        <f t="shared" si="208"/>
        <v>1.2228788747537824E-2</v>
      </c>
      <c r="AS141">
        <f t="shared" si="208"/>
        <v>1.204884869630958E-2</v>
      </c>
      <c r="AT141">
        <f t="shared" si="208"/>
        <v>1.1870276615909441E-2</v>
      </c>
      <c r="AU141">
        <f t="shared" si="208"/>
        <v>1.1693063855651714E-2</v>
      </c>
      <c r="AV141">
        <f t="shared" si="208"/>
        <v>1.1517201814928156E-2</v>
      </c>
      <c r="AW141">
        <f t="shared" si="208"/>
        <v>1.1342681942932821E-2</v>
      </c>
      <c r="AX141">
        <f t="shared" si="208"/>
        <v>1.0082666149239429E-2</v>
      </c>
      <c r="AY141">
        <f t="shared" si="208"/>
        <v>8.6151968872031984E-3</v>
      </c>
      <c r="AZ141">
        <f t="shared" si="208"/>
        <v>7.755147848656092E-3</v>
      </c>
      <c r="BA141">
        <f t="shared" si="208"/>
        <v>7.1037348700176651E-3</v>
      </c>
      <c r="BB141">
        <f t="shared" si="209"/>
        <v>6.5714989011917968E-3</v>
      </c>
      <c r="BC141">
        <f t="shared" si="209"/>
        <v>6.1196645148526695E-3</v>
      </c>
      <c r="BD141">
        <f t="shared" si="209"/>
        <v>5.7269863078563948E-3</v>
      </c>
      <c r="BE141">
        <f t="shared" si="209"/>
        <v>5.3802206707223056E-3</v>
      </c>
      <c r="BF141">
        <f t="shared" si="209"/>
        <v>5.0704010462104925E-3</v>
      </c>
      <c r="BG141">
        <f t="shared" si="209"/>
        <v>4.7910972565820787E-3</v>
      </c>
      <c r="BH141">
        <f t="shared" si="209"/>
        <v>4.5374988424764506E-3</v>
      </c>
      <c r="BI141">
        <f t="shared" si="209"/>
        <v>4.3058887929957827E-3</v>
      </c>
      <c r="BJ141">
        <f t="shared" si="209"/>
        <v>4.0933208978047118E-3</v>
      </c>
      <c r="BK141">
        <f t="shared" si="209"/>
        <v>3.8974114326664031E-3</v>
      </c>
      <c r="BL141">
        <f t="shared" si="210"/>
        <v>3.716198913821796E-3</v>
      </c>
      <c r="BM141">
        <f t="shared" si="210"/>
        <v>3.5480463577766295E-3</v>
      </c>
      <c r="BN141">
        <f t="shared" si="210"/>
        <v>3.3915711577892625E-3</v>
      </c>
      <c r="BO141">
        <f t="shared" si="210"/>
        <v>3.2455935155249293E-3</v>
      </c>
      <c r="BP141">
        <f t="shared" si="210"/>
        <v>3.1090977029583889E-3</v>
      </c>
      <c r="BQ141">
        <f t="shared" si="210"/>
        <v>2.9812024194998329E-3</v>
      </c>
      <c r="BR141">
        <f t="shared" si="210"/>
        <v>2.8611377384752303E-3</v>
      </c>
      <c r="BS141">
        <f t="shared" si="210"/>
        <v>2.7482269199686857E-3</v>
      </c>
      <c r="BT141">
        <f t="shared" si="210"/>
        <v>2.6418718793039808E-3</v>
      </c>
      <c r="BU141">
        <f t="shared" si="210"/>
        <v>2.5415414437689235E-3</v>
      </c>
      <c r="BV141">
        <f t="shared" si="211"/>
        <v>2.446761765265551E-3</v>
      </c>
      <c r="BW141">
        <f t="shared" si="211"/>
        <v>2.3571084206603751E-3</v>
      </c>
      <c r="BX141">
        <f t="shared" si="211"/>
        <v>2.2721998481605218E-3</v>
      </c>
      <c r="BY141">
        <f t="shared" si="211"/>
        <v>2.1916918521466084E-3</v>
      </c>
      <c r="BZ141">
        <f t="shared" si="211"/>
        <v>2.1152729704671529E-3</v>
      </c>
      <c r="CA141">
        <f t="shared" si="211"/>
        <v>2.0426605438781591E-3</v>
      </c>
      <c r="CB141">
        <f t="shared" si="211"/>
        <v>1.9735973616131293E-3</v>
      </c>
      <c r="CC141">
        <f t="shared" si="211"/>
        <v>1.9078487831173715E-3</v>
      </c>
      <c r="CD141">
        <f t="shared" si="211"/>
        <v>1.8452002559680141E-3</v>
      </c>
      <c r="CE141">
        <f t="shared" si="211"/>
        <v>1.785455165486196E-3</v>
      </c>
      <c r="CF141">
        <f t="shared" si="212"/>
        <v>1.7284329636525E-3</v>
      </c>
      <c r="CG141">
        <f t="shared" si="212"/>
        <v>1.6739675344780221E-3</v>
      </c>
      <c r="CH141">
        <f t="shared" si="212"/>
        <v>1.6219057605631362E-3</v>
      </c>
      <c r="CI141">
        <f t="shared" si="212"/>
        <v>1.5721062616412614E-3</v>
      </c>
      <c r="CJ141">
        <f t="shared" si="212"/>
        <v>1.5244382807917279E-3</v>
      </c>
      <c r="CK141">
        <f t="shared" si="212"/>
        <v>1.4787806979683626E-3</v>
      </c>
      <c r="CL141">
        <f t="shared" si="212"/>
        <v>1.4350211537229995E-3</v>
      </c>
      <c r="CM141">
        <f t="shared" si="212"/>
        <v>1.3930552686552476E-3</v>
      </c>
      <c r="CN141">
        <f t="shared" si="212"/>
        <v>1.3527859463074166E-3</v>
      </c>
      <c r="CO141">
        <f t="shared" si="212"/>
        <v>1.31412274903709E-3</v>
      </c>
      <c r="CP141">
        <f t="shared" si="213"/>
        <v>1.2769813379105836E-3</v>
      </c>
      <c r="CQ141">
        <f t="shared" si="213"/>
        <v>1.2412829689247556E-3</v>
      </c>
      <c r="CR141">
        <f t="shared" si="213"/>
        <v>7.9913779390663152E-4</v>
      </c>
      <c r="CS141">
        <f t="shared" si="213"/>
        <v>5.1902265215232743E-4</v>
      </c>
      <c r="CT141">
        <f t="shared" si="213"/>
        <v>3.5942252218195466E-4</v>
      </c>
      <c r="CU141">
        <f t="shared" si="213"/>
        <v>2.5002112390972526E-4</v>
      </c>
      <c r="CV141">
        <f t="shared" si="213"/>
        <v>1.7070629850611784E-4</v>
      </c>
      <c r="CW141">
        <f t="shared" si="213"/>
        <v>1.1220738494285333E-4</v>
      </c>
      <c r="CX141">
        <f t="shared" si="213"/>
        <v>6.9291699281909163E-5</v>
      </c>
      <c r="CY141">
        <f t="shared" si="213"/>
        <v>3.8637312148558984E-5</v>
      </c>
      <c r="CZ141">
        <f t="shared" si="214"/>
        <v>1.7964885247621494E-5</v>
      </c>
      <c r="DA141">
        <f t="shared" si="214"/>
        <v>5.6213584523547473E-6</v>
      </c>
      <c r="DB141">
        <f t="shared" si="214"/>
        <v>3.5705512566263673E-7</v>
      </c>
      <c r="DC141">
        <f t="shared" si="214"/>
        <v>0</v>
      </c>
      <c r="DD141">
        <f t="shared" si="214"/>
        <v>0</v>
      </c>
      <c r="DE141">
        <f t="shared" si="214"/>
        <v>0</v>
      </c>
      <c r="DF141">
        <f t="shared" si="214"/>
        <v>0</v>
      </c>
      <c r="DG141">
        <f t="shared" si="214"/>
        <v>0</v>
      </c>
      <c r="DH141">
        <f t="shared" si="214"/>
        <v>0</v>
      </c>
      <c r="DI141">
        <f t="shared" si="214"/>
        <v>0</v>
      </c>
      <c r="DJ141">
        <f t="shared" si="215"/>
        <v>0</v>
      </c>
      <c r="DK141">
        <f t="shared" si="215"/>
        <v>0</v>
      </c>
      <c r="DL141">
        <f t="shared" si="215"/>
        <v>0</v>
      </c>
      <c r="DM141">
        <f t="shared" si="215"/>
        <v>0</v>
      </c>
      <c r="DN141">
        <f t="shared" si="215"/>
        <v>0</v>
      </c>
      <c r="DO141">
        <f t="shared" si="215"/>
        <v>0</v>
      </c>
      <c r="DP141">
        <f t="shared" si="215"/>
        <v>0</v>
      </c>
      <c r="DQ141">
        <f t="shared" si="215"/>
        <v>0</v>
      </c>
      <c r="DR141">
        <f t="shared" si="215"/>
        <v>0</v>
      </c>
      <c r="DS141">
        <f t="shared" si="215"/>
        <v>0</v>
      </c>
      <c r="DT141">
        <f t="shared" si="216"/>
        <v>0</v>
      </c>
      <c r="DU141">
        <f t="shared" si="216"/>
        <v>0</v>
      </c>
      <c r="DV141">
        <f t="shared" si="216"/>
        <v>0</v>
      </c>
      <c r="DW141">
        <f t="shared" si="216"/>
        <v>0</v>
      </c>
      <c r="DX141">
        <f t="shared" si="216"/>
        <v>0</v>
      </c>
      <c r="DY141">
        <f t="shared" si="216"/>
        <v>0</v>
      </c>
      <c r="DZ141">
        <f t="shared" si="216"/>
        <v>0</v>
      </c>
      <c r="EA141">
        <f t="shared" si="216"/>
        <v>0</v>
      </c>
      <c r="EB141">
        <f t="shared" si="216"/>
        <v>0</v>
      </c>
      <c r="EC141">
        <f t="shared" si="216"/>
        <v>0</v>
      </c>
      <c r="ED141">
        <f t="shared" si="217"/>
        <v>0</v>
      </c>
      <c r="EE141">
        <f t="shared" si="217"/>
        <v>0</v>
      </c>
      <c r="EF141">
        <f t="shared" si="217"/>
        <v>0</v>
      </c>
      <c r="EG141">
        <f t="shared" si="217"/>
        <v>0</v>
      </c>
      <c r="EH141">
        <f t="shared" si="217"/>
        <v>0</v>
      </c>
      <c r="EI141">
        <f t="shared" si="217"/>
        <v>0</v>
      </c>
      <c r="EJ141">
        <f t="shared" si="217"/>
        <v>0</v>
      </c>
      <c r="EK141">
        <f t="shared" si="217"/>
        <v>0</v>
      </c>
      <c r="EL141">
        <f t="shared" si="217"/>
        <v>0</v>
      </c>
      <c r="EM141">
        <f t="shared" si="217"/>
        <v>0</v>
      </c>
      <c r="EN141">
        <f t="shared" si="218"/>
        <v>0</v>
      </c>
      <c r="EO141">
        <f t="shared" si="218"/>
        <v>0</v>
      </c>
      <c r="EP141">
        <f t="shared" si="218"/>
        <v>0</v>
      </c>
      <c r="EQ141">
        <f t="shared" si="218"/>
        <v>0</v>
      </c>
      <c r="ER141">
        <f t="shared" si="218"/>
        <v>0</v>
      </c>
      <c r="ES141">
        <f t="shared" si="218"/>
        <v>0</v>
      </c>
      <c r="ET141">
        <f t="shared" si="218"/>
        <v>0</v>
      </c>
      <c r="EU141">
        <f t="shared" si="218"/>
        <v>0</v>
      </c>
      <c r="EV141">
        <f t="shared" si="218"/>
        <v>0</v>
      </c>
      <c r="EW141">
        <f t="shared" si="218"/>
        <v>0</v>
      </c>
      <c r="EX141">
        <f t="shared" si="218"/>
        <v>0</v>
      </c>
      <c r="EZ141">
        <f t="shared" si="203"/>
        <v>0.87996013674257678</v>
      </c>
      <c r="FB141">
        <f t="shared" si="201"/>
        <v>1.1111327807354021E-2</v>
      </c>
      <c r="FC141">
        <f t="shared" si="202"/>
        <v>0.24859544836320704</v>
      </c>
    </row>
    <row r="142" spans="1:159" x14ac:dyDescent="0.25">
      <c r="A142">
        <v>975</v>
      </c>
      <c r="B142" s="19">
        <f>'Input spectra'!Y141</f>
        <v>4.4894080849790199E-2</v>
      </c>
      <c r="C142">
        <f>'Input spectra'!D141</f>
        <v>0</v>
      </c>
      <c r="D142">
        <f t="shared" si="204"/>
        <v>2.0653927966864227E-2</v>
      </c>
      <c r="E142">
        <f t="shared" si="204"/>
        <v>2.0411672217608097E-2</v>
      </c>
      <c r="F142">
        <f t="shared" si="204"/>
        <v>2.0171172351345752E-2</v>
      </c>
      <c r="G142">
        <f t="shared" si="204"/>
        <v>1.9932417498412906E-2</v>
      </c>
      <c r="H142">
        <f t="shared" si="204"/>
        <v>1.9695396851292252E-2</v>
      </c>
      <c r="I142">
        <f t="shared" si="204"/>
        <v>1.9460099664274821E-2</v>
      </c>
      <c r="J142">
        <f t="shared" si="204"/>
        <v>1.9226515253123092E-2</v>
      </c>
      <c r="K142">
        <f t="shared" si="204"/>
        <v>1.8994632994735892E-2</v>
      </c>
      <c r="L142">
        <f t="shared" si="204"/>
        <v>1.8764442326815088E-2</v>
      </c>
      <c r="M142">
        <f t="shared" si="204"/>
        <v>1.8535932747534008E-2</v>
      </c>
      <c r="N142">
        <f t="shared" si="205"/>
        <v>1.8309093815207622E-2</v>
      </c>
      <c r="O142">
        <f t="shared" si="205"/>
        <v>1.8083915147964459E-2</v>
      </c>
      <c r="P142">
        <f t="shared" si="205"/>
        <v>1.7860386423420284E-2</v>
      </c>
      <c r="Q142">
        <f t="shared" si="205"/>
        <v>1.7638497378353459E-2</v>
      </c>
      <c r="R142">
        <f t="shared" si="205"/>
        <v>1.7418237808382045E-2</v>
      </c>
      <c r="S142">
        <f t="shared" si="205"/>
        <v>1.7199597567642597E-2</v>
      </c>
      <c r="T142">
        <f t="shared" si="205"/>
        <v>1.6982566568470681E-2</v>
      </c>
      <c r="U142">
        <f t="shared" si="205"/>
        <v>1.6767134781083017E-2</v>
      </c>
      <c r="V142">
        <f t="shared" si="205"/>
        <v>1.6553292233261394E-2</v>
      </c>
      <c r="W142">
        <f t="shared" si="205"/>
        <v>1.6341029010038168E-2</v>
      </c>
      <c r="X142">
        <f t="shared" si="206"/>
        <v>1.6130335253383483E-2</v>
      </c>
      <c r="Y142">
        <f t="shared" si="206"/>
        <v>1.5921201161894102E-2</v>
      </c>
      <c r="Z142">
        <f t="shared" si="206"/>
        <v>1.571361699048392E-2</v>
      </c>
      <c r="AA142">
        <f t="shared" si="206"/>
        <v>1.5507573050076086E-2</v>
      </c>
      <c r="AB142">
        <f t="shared" si="206"/>
        <v>1.5303059707296772E-2</v>
      </c>
      <c r="AC142">
        <f t="shared" si="206"/>
        <v>1.5100067384170556E-2</v>
      </c>
      <c r="AD142">
        <f t="shared" si="206"/>
        <v>1.4898586557817393E-2</v>
      </c>
      <c r="AE142">
        <f t="shared" si="206"/>
        <v>1.469860776015124E-2</v>
      </c>
      <c r="AF142">
        <f t="shared" si="206"/>
        <v>1.4500121577580223E-2</v>
      </c>
      <c r="AG142">
        <f t="shared" si="206"/>
        <v>1.4303118650708426E-2</v>
      </c>
      <c r="AH142">
        <f t="shared" si="207"/>
        <v>1.4107589674039234E-2</v>
      </c>
      <c r="AI142">
        <f t="shared" si="207"/>
        <v>1.3913525395680275E-2</v>
      </c>
      <c r="AJ142">
        <f t="shared" si="207"/>
        <v>1.3720916617049888E-2</v>
      </c>
      <c r="AK142">
        <f t="shared" si="207"/>
        <v>1.3529754192585173E-2</v>
      </c>
      <c r="AL142">
        <f t="shared" si="207"/>
        <v>1.3340029029451578E-2</v>
      </c>
      <c r="AM142">
        <f t="shared" si="207"/>
        <v>1.3151732087254026E-2</v>
      </c>
      <c r="AN142">
        <f t="shared" si="207"/>
        <v>1.2964854377749555E-2</v>
      </c>
      <c r="AO142">
        <f t="shared" si="207"/>
        <v>1.2779386964561516E-2</v>
      </c>
      <c r="AP142">
        <f t="shared" si="207"/>
        <v>1.2595320962895248E-2</v>
      </c>
      <c r="AQ142">
        <f t="shared" si="207"/>
        <v>1.2412647539255276E-2</v>
      </c>
      <c r="AR142">
        <f t="shared" si="208"/>
        <v>1.2231357911164019E-2</v>
      </c>
      <c r="AS142">
        <f t="shared" si="208"/>
        <v>1.2051443346881968E-2</v>
      </c>
      <c r="AT142">
        <f t="shared" si="208"/>
        <v>1.187289516512934E-2</v>
      </c>
      <c r="AU142">
        <f t="shared" si="208"/>
        <v>1.169570473480926E-2</v>
      </c>
      <c r="AV142">
        <f t="shared" si="208"/>
        <v>1.1519863474732338E-2</v>
      </c>
      <c r="AW142">
        <f t="shared" si="208"/>
        <v>1.1345362853342764E-2</v>
      </c>
      <c r="AX142">
        <f t="shared" si="208"/>
        <v>1.0085102211548824E-2</v>
      </c>
      <c r="AY142">
        <f t="shared" si="208"/>
        <v>8.6173236515875769E-3</v>
      </c>
      <c r="AZ142">
        <f t="shared" si="208"/>
        <v>7.7571030377837514E-3</v>
      </c>
      <c r="BA142">
        <f t="shared" si="208"/>
        <v>7.1055631445888475E-3</v>
      </c>
      <c r="BB142">
        <f t="shared" si="209"/>
        <v>6.5732247159525853E-3</v>
      </c>
      <c r="BC142">
        <f t="shared" si="209"/>
        <v>6.1213038157106004E-3</v>
      </c>
      <c r="BD142">
        <f t="shared" si="209"/>
        <v>5.7285505050578486E-3</v>
      </c>
      <c r="BE142">
        <f t="shared" si="209"/>
        <v>5.3817184199863545E-3</v>
      </c>
      <c r="BF142">
        <f t="shared" si="209"/>
        <v>5.0718391835696507E-3</v>
      </c>
      <c r="BG142">
        <f t="shared" si="209"/>
        <v>4.7924813427033669E-3</v>
      </c>
      <c r="BH142">
        <f t="shared" si="209"/>
        <v>4.5388335039743362E-3</v>
      </c>
      <c r="BI142">
        <f t="shared" si="209"/>
        <v>4.3071779487257556E-3</v>
      </c>
      <c r="BJ142">
        <f t="shared" si="209"/>
        <v>4.0945679155829874E-3</v>
      </c>
      <c r="BK142">
        <f t="shared" si="209"/>
        <v>3.8986192416783205E-3</v>
      </c>
      <c r="BL142">
        <f t="shared" si="210"/>
        <v>3.7173700876052145E-3</v>
      </c>
      <c r="BM142">
        <f t="shared" si="210"/>
        <v>3.5491831769790165E-3</v>
      </c>
      <c r="BN142">
        <f t="shared" si="210"/>
        <v>3.3926756586114761E-3</v>
      </c>
      <c r="BO142">
        <f t="shared" si="210"/>
        <v>3.2466675277816499E-3</v>
      </c>
      <c r="BP142">
        <f t="shared" si="210"/>
        <v>3.1101428804429379E-3</v>
      </c>
      <c r="BQ142">
        <f t="shared" si="210"/>
        <v>2.9822202645376937E-3</v>
      </c>
      <c r="BR142">
        <f t="shared" si="210"/>
        <v>2.8621296220163244E-3</v>
      </c>
      <c r="BS142">
        <f t="shared" si="210"/>
        <v>2.7491940982043803E-3</v>
      </c>
      <c r="BT142">
        <f t="shared" si="210"/>
        <v>2.6428155075413256E-3</v>
      </c>
      <c r="BU142">
        <f t="shared" si="210"/>
        <v>2.5424625881146465E-3</v>
      </c>
      <c r="BV142">
        <f t="shared" si="211"/>
        <v>2.4476614125423846E-3</v>
      </c>
      <c r="BW142">
        <f t="shared" si="211"/>
        <v>2.3579874868829495E-3</v>
      </c>
      <c r="BX142">
        <f t="shared" si="211"/>
        <v>2.2730591858271068E-3</v>
      </c>
      <c r="BY142">
        <f t="shared" si="211"/>
        <v>2.1925322565495274E-3</v>
      </c>
      <c r="BZ142">
        <f t="shared" si="211"/>
        <v>2.1160951851839061E-3</v>
      </c>
      <c r="CA142">
        <f t="shared" si="211"/>
        <v>2.0434652655738528E-3</v>
      </c>
      <c r="CB142">
        <f t="shared" si="211"/>
        <v>1.9743852442603137E-3</v>
      </c>
      <c r="CC142">
        <f t="shared" si="211"/>
        <v>1.9086204417201587E-3</v>
      </c>
      <c r="CD142">
        <f t="shared" si="211"/>
        <v>1.845956269862073E-3</v>
      </c>
      <c r="CE142">
        <f t="shared" si="211"/>
        <v>1.786196081274033E-3</v>
      </c>
      <c r="CF142">
        <f t="shared" si="212"/>
        <v>1.7291592978236191E-3</v>
      </c>
      <c r="CG142">
        <f t="shared" si="212"/>
        <v>1.6746797757555959E-3</v>
      </c>
      <c r="CH142">
        <f t="shared" si="212"/>
        <v>1.6226043720123208E-3</v>
      </c>
      <c r="CI142">
        <f t="shared" si="212"/>
        <v>1.5727916825689578E-3</v>
      </c>
      <c r="CJ142">
        <f t="shared" si="212"/>
        <v>1.525110928463189E-3</v>
      </c>
      <c r="CK142">
        <f t="shared" si="212"/>
        <v>1.479440969162381E-3</v>
      </c>
      <c r="CL142">
        <f t="shared" si="212"/>
        <v>1.4356694261443677E-3</v>
      </c>
      <c r="CM142">
        <f t="shared" si="212"/>
        <v>1.3936919022206132E-3</v>
      </c>
      <c r="CN142">
        <f t="shared" si="212"/>
        <v>1.3534112843185066E-3</v>
      </c>
      <c r="CO142">
        <f t="shared" si="212"/>
        <v>1.314737119253447E-3</v>
      </c>
      <c r="CP142">
        <f t="shared" si="213"/>
        <v>1.2775850535324085E-3</v>
      </c>
      <c r="CQ142">
        <f t="shared" si="213"/>
        <v>1.2418763294951285E-3</v>
      </c>
      <c r="CR142">
        <f t="shared" si="213"/>
        <v>7.9952399823135468E-4</v>
      </c>
      <c r="CS142">
        <f t="shared" si="213"/>
        <v>5.1927621057213877E-4</v>
      </c>
      <c r="CT142">
        <f t="shared" si="213"/>
        <v>3.5959999958163269E-4</v>
      </c>
      <c r="CU142">
        <f t="shared" si="213"/>
        <v>2.5014589425153671E-4</v>
      </c>
      <c r="CV142">
        <f t="shared" si="213"/>
        <v>1.7079238459466676E-4</v>
      </c>
      <c r="CW142">
        <f t="shared" si="213"/>
        <v>1.1226455998753942E-4</v>
      </c>
      <c r="CX142">
        <f t="shared" si="213"/>
        <v>6.9327370814237005E-5</v>
      </c>
      <c r="CY142">
        <f t="shared" si="213"/>
        <v>3.8657405747033146E-5</v>
      </c>
      <c r="CZ142">
        <f t="shared" si="214"/>
        <v>1.7974322405190667E-5</v>
      </c>
      <c r="DA142">
        <f t="shared" si="214"/>
        <v>5.6243409530437682E-6</v>
      </c>
      <c r="DB142">
        <f t="shared" si="214"/>
        <v>3.5724644306855118E-7</v>
      </c>
      <c r="DC142">
        <f t="shared" si="214"/>
        <v>0</v>
      </c>
      <c r="DD142">
        <f t="shared" si="214"/>
        <v>0</v>
      </c>
      <c r="DE142">
        <f t="shared" si="214"/>
        <v>0</v>
      </c>
      <c r="DF142">
        <f t="shared" si="214"/>
        <v>0</v>
      </c>
      <c r="DG142">
        <f t="shared" si="214"/>
        <v>0</v>
      </c>
      <c r="DH142">
        <f t="shared" si="214"/>
        <v>0</v>
      </c>
      <c r="DI142">
        <f t="shared" si="214"/>
        <v>0</v>
      </c>
      <c r="DJ142">
        <f t="shared" si="215"/>
        <v>0</v>
      </c>
      <c r="DK142">
        <f t="shared" si="215"/>
        <v>0</v>
      </c>
      <c r="DL142">
        <f t="shared" si="215"/>
        <v>0</v>
      </c>
      <c r="DM142">
        <f t="shared" si="215"/>
        <v>0</v>
      </c>
      <c r="DN142">
        <f t="shared" si="215"/>
        <v>0</v>
      </c>
      <c r="DO142">
        <f t="shared" si="215"/>
        <v>0</v>
      </c>
      <c r="DP142">
        <f t="shared" si="215"/>
        <v>0</v>
      </c>
      <c r="DQ142">
        <f t="shared" si="215"/>
        <v>0</v>
      </c>
      <c r="DR142">
        <f t="shared" si="215"/>
        <v>0</v>
      </c>
      <c r="DS142">
        <f t="shared" si="215"/>
        <v>0</v>
      </c>
      <c r="DT142">
        <f t="shared" si="216"/>
        <v>0</v>
      </c>
      <c r="DU142">
        <f t="shared" si="216"/>
        <v>0</v>
      </c>
      <c r="DV142">
        <f t="shared" si="216"/>
        <v>0</v>
      </c>
      <c r="DW142">
        <f t="shared" si="216"/>
        <v>0</v>
      </c>
      <c r="DX142">
        <f t="shared" si="216"/>
        <v>0</v>
      </c>
      <c r="DY142">
        <f t="shared" si="216"/>
        <v>0</v>
      </c>
      <c r="DZ142">
        <f t="shared" si="216"/>
        <v>0</v>
      </c>
      <c r="EA142">
        <f t="shared" si="216"/>
        <v>0</v>
      </c>
      <c r="EB142">
        <f t="shared" si="216"/>
        <v>0</v>
      </c>
      <c r="EC142">
        <f t="shared" si="216"/>
        <v>0</v>
      </c>
      <c r="ED142">
        <f t="shared" si="217"/>
        <v>0</v>
      </c>
      <c r="EE142">
        <f t="shared" si="217"/>
        <v>0</v>
      </c>
      <c r="EF142">
        <f t="shared" si="217"/>
        <v>0</v>
      </c>
      <c r="EG142">
        <f t="shared" si="217"/>
        <v>0</v>
      </c>
      <c r="EH142">
        <f t="shared" si="217"/>
        <v>0</v>
      </c>
      <c r="EI142">
        <f t="shared" si="217"/>
        <v>0</v>
      </c>
      <c r="EJ142">
        <f t="shared" si="217"/>
        <v>0</v>
      </c>
      <c r="EK142">
        <f t="shared" si="217"/>
        <v>0</v>
      </c>
      <c r="EL142">
        <f t="shared" si="217"/>
        <v>0</v>
      </c>
      <c r="EM142">
        <f t="shared" si="217"/>
        <v>0</v>
      </c>
      <c r="EN142">
        <f t="shared" si="218"/>
        <v>0</v>
      </c>
      <c r="EO142">
        <f t="shared" si="218"/>
        <v>0</v>
      </c>
      <c r="EP142">
        <f t="shared" si="218"/>
        <v>0</v>
      </c>
      <c r="EQ142">
        <f t="shared" si="218"/>
        <v>0</v>
      </c>
      <c r="ER142">
        <f t="shared" si="218"/>
        <v>0</v>
      </c>
      <c r="ES142">
        <f t="shared" si="218"/>
        <v>0</v>
      </c>
      <c r="ET142">
        <f t="shared" si="218"/>
        <v>0</v>
      </c>
      <c r="EU142">
        <f t="shared" si="218"/>
        <v>0</v>
      </c>
      <c r="EV142">
        <f t="shared" si="218"/>
        <v>0</v>
      </c>
      <c r="EW142">
        <f t="shared" si="218"/>
        <v>0</v>
      </c>
      <c r="EX142">
        <f t="shared" si="218"/>
        <v>0</v>
      </c>
      <c r="EZ142">
        <f t="shared" si="203"/>
        <v>0.88008716378026763</v>
      </c>
      <c r="FB142">
        <f t="shared" si="201"/>
        <v>1.1098490072700917E-2</v>
      </c>
      <c r="FC142">
        <f t="shared" si="202"/>
        <v>0.24859708942657416</v>
      </c>
    </row>
    <row r="143" spans="1:159" x14ac:dyDescent="0.25">
      <c r="A143">
        <v>980</v>
      </c>
      <c r="B143" s="19">
        <f>'Input spectra'!Y142</f>
        <v>4.4841563510636499E-2</v>
      </c>
      <c r="C143">
        <f>'Input spectra'!D142</f>
        <v>0</v>
      </c>
      <c r="D143">
        <f t="shared" ref="D143:M158" si="219">D$2*EXP(- D$1 * ($C143*_c2+$B143))</f>
        <v>2.0653927966864227E-2</v>
      </c>
      <c r="E143">
        <f t="shared" si="219"/>
        <v>2.0411779414560835E-2</v>
      </c>
      <c r="F143">
        <f t="shared" si="219"/>
        <v>2.0171384219718327E-2</v>
      </c>
      <c r="G143">
        <f t="shared" si="219"/>
        <v>1.9932731540145771E-2</v>
      </c>
      <c r="H143">
        <f t="shared" si="219"/>
        <v>1.9695810595572471E-2</v>
      </c>
      <c r="I143">
        <f t="shared" si="219"/>
        <v>1.9460610667310939E-2</v>
      </c>
      <c r="J143">
        <f t="shared" si="219"/>
        <v>1.9227121097921625E-2</v>
      </c>
      <c r="K143">
        <f t="shared" si="219"/>
        <v>1.8995331290879405E-2</v>
      </c>
      <c r="L143">
        <f t="shared" si="219"/>
        <v>1.8765230710241859E-2</v>
      </c>
      <c r="M143">
        <f t="shared" si="219"/>
        <v>1.8536808880319288E-2</v>
      </c>
      <c r="N143">
        <f t="shared" ref="N143:W158" si="220">N$2*EXP(- N$1 * ($C143*_c2+$B143))</f>
        <v>1.8310055385346444E-2</v>
      </c>
      <c r="O143">
        <f t="shared" si="220"/>
        <v>1.8084959869156012E-2</v>
      </c>
      <c r="P143">
        <f t="shared" si="220"/>
        <v>1.7861512034853838E-2</v>
      </c>
      <c r="Q143">
        <f t="shared" si="220"/>
        <v>1.7639701644495822E-2</v>
      </c>
      <c r="R143">
        <f t="shared" si="220"/>
        <v>1.7419518518766539E-2</v>
      </c>
      <c r="S143">
        <f t="shared" si="220"/>
        <v>1.7200952536659573E-2</v>
      </c>
      <c r="T143">
        <f t="shared" si="220"/>
        <v>1.6983993635159518E-2</v>
      </c>
      <c r="U143">
        <f t="shared" si="220"/>
        <v>1.6768631808925641E-2</v>
      </c>
      <c r="V143">
        <f t="shared" si="220"/>
        <v>1.6554857109977259E-2</v>
      </c>
      <c r="W143">
        <f t="shared" si="220"/>
        <v>1.6342659647380731E-2</v>
      </c>
      <c r="X143">
        <f t="shared" ref="X143:AG158" si="221">X$2*EXP(- X$1 * ($C143*_c2+$B143))</f>
        <v>1.6132029586938143E-2</v>
      </c>
      <c r="Y143">
        <f t="shared" si="221"/>
        <v>1.5922957150877604E-2</v>
      </c>
      <c r="Z143">
        <f t="shared" si="221"/>
        <v>1.5715432617545197E-2</v>
      </c>
      <c r="AA143">
        <f t="shared" si="221"/>
        <v>1.5509446321098538E-2</v>
      </c>
      <c r="AB143">
        <f t="shared" si="221"/>
        <v>1.530498865120199E-2</v>
      </c>
      <c r="AC143">
        <f t="shared" si="221"/>
        <v>1.5102050052723449E-2</v>
      </c>
      <c r="AD143">
        <f t="shared" si="221"/>
        <v>1.490062102543274E-2</v>
      </c>
      <c r="AE143">
        <f t="shared" si="221"/>
        <v>1.4700692123701637E-2</v>
      </c>
      <c r="AF143">
        <f t="shared" si="221"/>
        <v>1.450225395620542E-2</v>
      </c>
      <c r="AG143">
        <f t="shared" si="221"/>
        <v>1.4305297185626047E-2</v>
      </c>
      <c r="AH143">
        <f t="shared" ref="AH143:AQ158" si="222">AH$2*EXP(- AH$1 * ($C143*_c2+$B143))</f>
        <v>1.4109812528356885E-2</v>
      </c>
      <c r="AI143">
        <f t="shared" si="222"/>
        <v>1.3915790754208993E-2</v>
      </c>
      <c r="AJ143">
        <f t="shared" si="222"/>
        <v>1.3723222686118966E-2</v>
      </c>
      <c r="AK143">
        <f t="shared" si="222"/>
        <v>1.3532099199858321E-2</v>
      </c>
      <c r="AL143">
        <f t="shared" si="222"/>
        <v>1.3342411223744431E-2</v>
      </c>
      <c r="AM143">
        <f t="shared" si="222"/>
        <v>1.3154149738352971E-2</v>
      </c>
      <c r="AN143">
        <f t="shared" si="222"/>
        <v>1.2967305776231883E-2</v>
      </c>
      <c r="AO143">
        <f t="shared" si="222"/>
        <v>1.2781870421616888E-2</v>
      </c>
      <c r="AP143">
        <f t="shared" si="222"/>
        <v>1.2597834810148466E-2</v>
      </c>
      <c r="AQ143">
        <f t="shared" si="222"/>
        <v>1.2415190128590336E-2</v>
      </c>
      <c r="AR143">
        <f t="shared" ref="AR143:BA158" si="223">AR$2*EXP(- AR$1 * ($C143*_c2+$B143))</f>
        <v>1.2233927614549462E-2</v>
      </c>
      <c r="AS143">
        <f t="shared" si="223"/>
        <v>1.2054038556197506E-2</v>
      </c>
      <c r="AT143">
        <f t="shared" si="223"/>
        <v>1.1875514291993744E-2</v>
      </c>
      <c r="AU143">
        <f t="shared" si="223"/>
        <v>1.1698346210409521E-2</v>
      </c>
      <c r="AV143">
        <f t="shared" si="223"/>
        <v>1.152252574965407E-2</v>
      </c>
      <c r="AW143">
        <f t="shared" si="223"/>
        <v>1.1348044397401849E-2</v>
      </c>
      <c r="AX143">
        <f t="shared" si="223"/>
        <v>1.0087538862432662E-2</v>
      </c>
      <c r="AY143">
        <f t="shared" si="223"/>
        <v>8.6194509409891831E-3</v>
      </c>
      <c r="AZ143">
        <f t="shared" si="223"/>
        <v>7.7590587198439276E-3</v>
      </c>
      <c r="BA143">
        <f t="shared" si="223"/>
        <v>7.10739188969954E-3</v>
      </c>
      <c r="BB143">
        <f t="shared" ref="BB143:BK158" si="224">BB$2*EXP(- BB$1 * ($C143*_c2+$B143))</f>
        <v>6.5749509839488759E-3</v>
      </c>
      <c r="BC143">
        <f t="shared" si="224"/>
        <v>6.1229435556951067E-3</v>
      </c>
      <c r="BD143">
        <f t="shared" si="224"/>
        <v>5.7301151294845074E-3</v>
      </c>
      <c r="BE143">
        <f t="shared" si="224"/>
        <v>5.3832165861948033E-3</v>
      </c>
      <c r="BF143">
        <f t="shared" si="224"/>
        <v>5.0732777288332448E-3</v>
      </c>
      <c r="BG143">
        <f t="shared" si="224"/>
        <v>4.7938658286692613E-3</v>
      </c>
      <c r="BH143">
        <f t="shared" si="224"/>
        <v>4.5401685580500253E-3</v>
      </c>
      <c r="BI143">
        <f t="shared" si="224"/>
        <v>4.3084674904207594E-3</v>
      </c>
      <c r="BJ143">
        <f t="shared" si="224"/>
        <v>4.0958153132614437E-3</v>
      </c>
      <c r="BK143">
        <f t="shared" si="224"/>
        <v>3.8998274249906276E-3</v>
      </c>
      <c r="BL143">
        <f t="shared" ref="BL143:BU158" si="225">BL$2*EXP(- BL$1 * ($C143*_c2+$B143))</f>
        <v>3.7185416304883691E-3</v>
      </c>
      <c r="BM143">
        <f t="shared" si="225"/>
        <v>3.5503203604263364E-3</v>
      </c>
      <c r="BN143">
        <f t="shared" si="225"/>
        <v>3.3937805191260021E-3</v>
      </c>
      <c r="BO143">
        <f t="shared" si="225"/>
        <v>3.247741895444039E-3</v>
      </c>
      <c r="BP143">
        <f t="shared" si="225"/>
        <v>3.1111884092821511E-3</v>
      </c>
      <c r="BQ143">
        <f t="shared" si="225"/>
        <v>2.9832384570892025E-3</v>
      </c>
      <c r="BR143">
        <f t="shared" si="225"/>
        <v>2.8631218494181666E-3</v>
      </c>
      <c r="BS143">
        <f t="shared" si="225"/>
        <v>2.7501616168172606E-3</v>
      </c>
      <c r="BT143">
        <f t="shared" si="225"/>
        <v>2.6437594728253916E-3</v>
      </c>
      <c r="BU143">
        <f t="shared" si="225"/>
        <v>2.543384066315602E-3</v>
      </c>
      <c r="BV143">
        <f t="shared" ref="BV143:CE158" si="226">BV$2*EXP(- BV$1 * ($C143*_c2+$B143))</f>
        <v>2.4485613906095874E-3</v>
      </c>
      <c r="BW143">
        <f t="shared" si="226"/>
        <v>2.3588668809467984E-3</v>
      </c>
      <c r="BX143">
        <f t="shared" si="226"/>
        <v>2.2739188484920542E-3</v>
      </c>
      <c r="BY143">
        <f t="shared" si="226"/>
        <v>2.1933729832055784E-3</v>
      </c>
      <c r="BZ143">
        <f t="shared" si="226"/>
        <v>2.1169177194986758E-3</v>
      </c>
      <c r="CA143">
        <f t="shared" si="226"/>
        <v>2.0442703042957955E-3</v>
      </c>
      <c r="CB143">
        <f t="shared" si="226"/>
        <v>1.9751734414392664E-3</v>
      </c>
      <c r="CC143">
        <f t="shared" si="226"/>
        <v>1.9093924124320646E-3</v>
      </c>
      <c r="CD143">
        <f t="shared" si="226"/>
        <v>1.846712593509509E-3</v>
      </c>
      <c r="CE143">
        <f t="shared" si="226"/>
        <v>1.7869373045219603E-3</v>
      </c>
      <c r="CF143">
        <f t="shared" ref="CF143:CO158" si="227">CF$2*EXP(- CF$1 * ($C143*_c2+$B143))</f>
        <v>1.7298859372199577E-3</v>
      </c>
      <c r="CG143">
        <f t="shared" si="227"/>
        <v>1.6753923200782583E-3</v>
      </c>
      <c r="CH143">
        <f t="shared" si="227"/>
        <v>1.6233032843778535E-3</v>
      </c>
      <c r="CI143">
        <f t="shared" si="227"/>
        <v>1.5734774023325926E-3</v>
      </c>
      <c r="CJ143">
        <f t="shared" si="227"/>
        <v>1.5257838729357065E-3</v>
      </c>
      <c r="CK143">
        <f t="shared" si="227"/>
        <v>1.4801015351655301E-3</v>
      </c>
      <c r="CL143">
        <f t="shared" si="227"/>
        <v>1.436317991423533E-3</v>
      </c>
      <c r="CM143">
        <f t="shared" si="227"/>
        <v>1.3943288267308589E-3</v>
      </c>
      <c r="CN143">
        <f t="shared" si="227"/>
        <v>1.3540369113979674E-3</v>
      </c>
      <c r="CO143">
        <f t="shared" si="227"/>
        <v>1.3153517766962175E-3</v>
      </c>
      <c r="CP143">
        <f t="shared" ref="CP143:CY158" si="228">CP$2*EXP(- CP$1 * ($C143*_c2+$B143))</f>
        <v>1.2781890545715236E-3</v>
      </c>
      <c r="CQ143">
        <f t="shared" si="228"/>
        <v>1.2424699737049103E-3</v>
      </c>
      <c r="CR143">
        <f t="shared" si="228"/>
        <v>7.9991038919946045E-4</v>
      </c>
      <c r="CS143">
        <f t="shared" si="228"/>
        <v>5.1952989286298387E-4</v>
      </c>
      <c r="CT143">
        <f t="shared" si="228"/>
        <v>3.5977756461696384E-4</v>
      </c>
      <c r="CU143">
        <f t="shared" si="228"/>
        <v>2.5027072685864004E-4</v>
      </c>
      <c r="CV143">
        <f t="shared" si="228"/>
        <v>1.7087851409587664E-4</v>
      </c>
      <c r="CW143">
        <f t="shared" si="228"/>
        <v>1.1232176416565332E-4</v>
      </c>
      <c r="CX143">
        <f t="shared" si="228"/>
        <v>6.9363060710354976E-5</v>
      </c>
      <c r="CY143">
        <f t="shared" si="228"/>
        <v>3.8677509795320673E-5</v>
      </c>
      <c r="CZ143">
        <f t="shared" ref="CZ143:DI158" si="229">CZ$2*EXP(- CZ$1 * ($C143*_c2+$B143))</f>
        <v>1.7983764520205542E-5</v>
      </c>
      <c r="DA143">
        <f t="shared" si="229"/>
        <v>5.6273250361457355E-6</v>
      </c>
      <c r="DB143">
        <f t="shared" si="229"/>
        <v>3.5743786298622728E-7</v>
      </c>
      <c r="DC143">
        <f t="shared" si="229"/>
        <v>0</v>
      </c>
      <c r="DD143">
        <f t="shared" si="229"/>
        <v>0</v>
      </c>
      <c r="DE143">
        <f t="shared" si="229"/>
        <v>0</v>
      </c>
      <c r="DF143">
        <f t="shared" si="229"/>
        <v>0</v>
      </c>
      <c r="DG143">
        <f t="shared" si="229"/>
        <v>0</v>
      </c>
      <c r="DH143">
        <f t="shared" si="229"/>
        <v>0</v>
      </c>
      <c r="DI143">
        <f t="shared" si="229"/>
        <v>0</v>
      </c>
      <c r="DJ143">
        <f t="shared" ref="DJ143:DS158" si="230">DJ$2*EXP(- DJ$1 * ($C143*_c2+$B143))</f>
        <v>0</v>
      </c>
      <c r="DK143">
        <f t="shared" si="230"/>
        <v>0</v>
      </c>
      <c r="DL143">
        <f t="shared" si="230"/>
        <v>0</v>
      </c>
      <c r="DM143">
        <f t="shared" si="230"/>
        <v>0</v>
      </c>
      <c r="DN143">
        <f t="shared" si="230"/>
        <v>0</v>
      </c>
      <c r="DO143">
        <f t="shared" si="230"/>
        <v>0</v>
      </c>
      <c r="DP143">
        <f t="shared" si="230"/>
        <v>0</v>
      </c>
      <c r="DQ143">
        <f t="shared" si="230"/>
        <v>0</v>
      </c>
      <c r="DR143">
        <f t="shared" si="230"/>
        <v>0</v>
      </c>
      <c r="DS143">
        <f t="shared" si="230"/>
        <v>0</v>
      </c>
      <c r="DT143">
        <f t="shared" ref="DT143:EC158" si="231">DT$2*EXP(- DT$1 * ($C143*_c2+$B143))</f>
        <v>0</v>
      </c>
      <c r="DU143">
        <f t="shared" si="231"/>
        <v>0</v>
      </c>
      <c r="DV143">
        <f t="shared" si="231"/>
        <v>0</v>
      </c>
      <c r="DW143">
        <f t="shared" si="231"/>
        <v>0</v>
      </c>
      <c r="DX143">
        <f t="shared" si="231"/>
        <v>0</v>
      </c>
      <c r="DY143">
        <f t="shared" si="231"/>
        <v>0</v>
      </c>
      <c r="DZ143">
        <f t="shared" si="231"/>
        <v>0</v>
      </c>
      <c r="EA143">
        <f t="shared" si="231"/>
        <v>0</v>
      </c>
      <c r="EB143">
        <f t="shared" si="231"/>
        <v>0</v>
      </c>
      <c r="EC143">
        <f t="shared" si="231"/>
        <v>0</v>
      </c>
      <c r="ED143">
        <f t="shared" ref="ED143:EM158" si="232">ED$2*EXP(- ED$1 * ($C143*_c2+$B143))</f>
        <v>0</v>
      </c>
      <c r="EE143">
        <f t="shared" si="232"/>
        <v>0</v>
      </c>
      <c r="EF143">
        <f t="shared" si="232"/>
        <v>0</v>
      </c>
      <c r="EG143">
        <f t="shared" si="232"/>
        <v>0</v>
      </c>
      <c r="EH143">
        <f t="shared" si="232"/>
        <v>0</v>
      </c>
      <c r="EI143">
        <f t="shared" si="232"/>
        <v>0</v>
      </c>
      <c r="EJ143">
        <f t="shared" si="232"/>
        <v>0</v>
      </c>
      <c r="EK143">
        <f t="shared" si="232"/>
        <v>0</v>
      </c>
      <c r="EL143">
        <f t="shared" si="232"/>
        <v>0</v>
      </c>
      <c r="EM143">
        <f t="shared" si="232"/>
        <v>0</v>
      </c>
      <c r="EN143">
        <f t="shared" ref="EN143:EX158" si="233">EN$2*EXP(- EN$1 * ($C143*_c2+$B143))</f>
        <v>0</v>
      </c>
      <c r="EO143">
        <f t="shared" si="233"/>
        <v>0</v>
      </c>
      <c r="EP143">
        <f t="shared" si="233"/>
        <v>0</v>
      </c>
      <c r="EQ143">
        <f t="shared" si="233"/>
        <v>0</v>
      </c>
      <c r="ER143">
        <f t="shared" si="233"/>
        <v>0</v>
      </c>
      <c r="ES143">
        <f t="shared" si="233"/>
        <v>0</v>
      </c>
      <c r="ET143">
        <f t="shared" si="233"/>
        <v>0</v>
      </c>
      <c r="EU143">
        <f t="shared" si="233"/>
        <v>0</v>
      </c>
      <c r="EV143">
        <f t="shared" si="233"/>
        <v>0</v>
      </c>
      <c r="EW143">
        <f t="shared" si="233"/>
        <v>0</v>
      </c>
      <c r="EX143">
        <f t="shared" si="233"/>
        <v>0</v>
      </c>
      <c r="EZ143">
        <f t="shared" si="203"/>
        <v>0.88021421933809851</v>
      </c>
      <c r="FB143">
        <f t="shared" si="201"/>
        <v>1.1085652000941526E-2</v>
      </c>
      <c r="FC143">
        <f t="shared" si="202"/>
        <v>0.24859873049018172</v>
      </c>
    </row>
    <row r="144" spans="1:159" x14ac:dyDescent="0.25">
      <c r="A144">
        <v>985</v>
      </c>
      <c r="B144" s="19">
        <f>'Input spectra'!Y143</f>
        <v>4.4789046171482903E-2</v>
      </c>
      <c r="C144">
        <f>'Input spectra'!D143</f>
        <v>0</v>
      </c>
      <c r="D144">
        <f t="shared" si="219"/>
        <v>2.0653927966864227E-2</v>
      </c>
      <c r="E144">
        <f t="shared" si="219"/>
        <v>2.0411886612076546E-2</v>
      </c>
      <c r="F144">
        <f t="shared" si="219"/>
        <v>2.0171596090316265E-2</v>
      </c>
      <c r="G144">
        <f t="shared" si="219"/>
        <v>1.9933045586826462E-2</v>
      </c>
      <c r="H144">
        <f t="shared" si="219"/>
        <v>1.9696224348544279E-2</v>
      </c>
      <c r="I144">
        <f t="shared" si="219"/>
        <v>1.946112168376549E-2</v>
      </c>
      <c r="J144">
        <f t="shared" si="219"/>
        <v>1.9227726961810871E-2</v>
      </c>
      <c r="K144">
        <f t="shared" si="219"/>
        <v>1.899602961269424E-2</v>
      </c>
      <c r="L144">
        <f t="shared" si="219"/>
        <v>1.8766019126792363E-2</v>
      </c>
      <c r="M144">
        <f t="shared" si="219"/>
        <v>1.853768505451649E-2</v>
      </c>
      <c r="N144">
        <f t="shared" si="220"/>
        <v>1.8311017005985693E-2</v>
      </c>
      <c r="O144">
        <f t="shared" si="220"/>
        <v>1.8086004650701884E-2</v>
      </c>
      <c r="P144">
        <f t="shared" si="220"/>
        <v>1.7862637717226567E-2</v>
      </c>
      <c r="Q144">
        <f t="shared" si="220"/>
        <v>1.7640905992859297E-2</v>
      </c>
      <c r="R144">
        <f t="shared" si="220"/>
        <v>1.7420799323317793E-2</v>
      </c>
      <c r="S144">
        <f t="shared" si="220"/>
        <v>1.7202307612419799E-2</v>
      </c>
      <c r="T144">
        <f t="shared" si="220"/>
        <v>1.6985420821766586E-2</v>
      </c>
      <c r="U144">
        <f t="shared" si="220"/>
        <v>1.6770128970428091E-2</v>
      </c>
      <c r="V144">
        <f t="shared" si="220"/>
        <v>1.6556422134629802E-2</v>
      </c>
      <c r="W144">
        <f t="shared" si="220"/>
        <v>1.6344290447441203E-2</v>
      </c>
      <c r="X144">
        <f t="shared" si="221"/>
        <v>1.6133724098465928E-2</v>
      </c>
      <c r="Y144">
        <f t="shared" si="221"/>
        <v>1.592471333353351E-2</v>
      </c>
      <c r="Z144">
        <f t="shared" si="221"/>
        <v>1.5717248454392777E-2</v>
      </c>
      <c r="AA144">
        <f t="shared" si="221"/>
        <v>1.5511319818406836E-2</v>
      </c>
      <c r="AB144">
        <f t="shared" si="221"/>
        <v>1.530691783824973E-2</v>
      </c>
      <c r="AC144">
        <f t="shared" si="221"/>
        <v>1.510403298160462E-2</v>
      </c>
      <c r="AD144">
        <f t="shared" si="221"/>
        <v>1.4902655770863599E-2</v>
      </c>
      <c r="AE144">
        <f t="shared" si="221"/>
        <v>1.4702776782829099E-2</v>
      </c>
      <c r="AF144">
        <f t="shared" si="221"/>
        <v>1.4504386648416854E-2</v>
      </c>
      <c r="AG144">
        <f t="shared" si="221"/>
        <v>1.4307476052360419E-2</v>
      </c>
      <c r="AH144">
        <f t="shared" si="222"/>
        <v>1.4112035732917305E-2</v>
      </c>
      <c r="AI144">
        <f t="shared" si="222"/>
        <v>1.3918056481576596E-2</v>
      </c>
      <c r="AJ144">
        <f t="shared" si="222"/>
        <v>1.3725529142768164E-2</v>
      </c>
      <c r="AK144">
        <f t="shared" si="222"/>
        <v>1.3534444613573374E-2</v>
      </c>
      <c r="AL144">
        <f t="shared" si="222"/>
        <v>1.3344793843437378E-2</v>
      </c>
      <c r="AM144">
        <f t="shared" si="222"/>
        <v>1.3156567833882865E-2</v>
      </c>
      <c r="AN144">
        <f t="shared" si="222"/>
        <v>1.2969757638225355E-2</v>
      </c>
      <c r="AO144">
        <f t="shared" si="222"/>
        <v>1.2784354361290006E-2</v>
      </c>
      <c r="AP144">
        <f t="shared" si="222"/>
        <v>1.2600349159129904E-2</v>
      </c>
      <c r="AQ144">
        <f t="shared" si="222"/>
        <v>1.2417733238745829E-2</v>
      </c>
      <c r="AR144">
        <f t="shared" si="223"/>
        <v>1.2236497857807541E-2</v>
      </c>
      <c r="AS144">
        <f t="shared" si="223"/>
        <v>1.2056634324376501E-2</v>
      </c>
      <c r="AT144">
        <f t="shared" si="223"/>
        <v>1.1878133996630073E-2</v>
      </c>
      <c r="AU144">
        <f t="shared" si="223"/>
        <v>1.1700988282587199E-2</v>
      </c>
      <c r="AV144">
        <f t="shared" si="223"/>
        <v>1.1525188639835499E-2</v>
      </c>
      <c r="AW144">
        <f t="shared" si="223"/>
        <v>1.1350726575259833E-2</v>
      </c>
      <c r="AX144">
        <f t="shared" si="223"/>
        <v>1.0089976102033139E-2</v>
      </c>
      <c r="AY144">
        <f t="shared" si="223"/>
        <v>8.6215787555376146E-3</v>
      </c>
      <c r="AZ144">
        <f t="shared" si="223"/>
        <v>7.7610148949608911E-3</v>
      </c>
      <c r="BA144">
        <f t="shared" si="223"/>
        <v>7.1092211054708384E-3</v>
      </c>
      <c r="BB144">
        <f t="shared" si="224"/>
        <v>6.5766777052996932E-3</v>
      </c>
      <c r="BC144">
        <f t="shared" si="224"/>
        <v>6.1245837349238139E-3</v>
      </c>
      <c r="BD144">
        <f t="shared" si="224"/>
        <v>5.7316801812530528E-3</v>
      </c>
      <c r="BE144">
        <f t="shared" si="224"/>
        <v>5.3847151694637147E-3</v>
      </c>
      <c r="BF144">
        <f t="shared" si="224"/>
        <v>5.0747166821169636E-3</v>
      </c>
      <c r="BG144">
        <f t="shared" si="224"/>
        <v>4.7952507145952693E-3</v>
      </c>
      <c r="BH144">
        <f t="shared" si="224"/>
        <v>4.5415040048189846E-3</v>
      </c>
      <c r="BI144">
        <f t="shared" si="224"/>
        <v>4.3097574181963456E-3</v>
      </c>
      <c r="BJ144">
        <f t="shared" si="224"/>
        <v>4.0970630909558121E-3</v>
      </c>
      <c r="BK144">
        <f t="shared" si="224"/>
        <v>3.901035982719315E-3</v>
      </c>
      <c r="BL144">
        <f t="shared" si="225"/>
        <v>3.7197135425875785E-3</v>
      </c>
      <c r="BM144">
        <f t="shared" si="225"/>
        <v>3.5514579082352908E-3</v>
      </c>
      <c r="BN144">
        <f t="shared" si="225"/>
        <v>3.3948857394499746E-3</v>
      </c>
      <c r="BO144">
        <f t="shared" si="225"/>
        <v>3.2488166186297016E-3</v>
      </c>
      <c r="BP144">
        <f t="shared" si="225"/>
        <v>3.1122342895941383E-3</v>
      </c>
      <c r="BQ144">
        <f t="shared" si="225"/>
        <v>2.9842569972730031E-3</v>
      </c>
      <c r="BR144">
        <f t="shared" si="225"/>
        <v>2.8641144207999618E-3</v>
      </c>
      <c r="BS144">
        <f t="shared" si="225"/>
        <v>2.7511294759271104E-3</v>
      </c>
      <c r="BT144">
        <f t="shared" si="225"/>
        <v>2.6447037752765626E-3</v>
      </c>
      <c r="BU144">
        <f t="shared" si="225"/>
        <v>2.5443058784927869E-3</v>
      </c>
      <c r="BV144">
        <f t="shared" si="226"/>
        <v>2.4494616995887832E-3</v>
      </c>
      <c r="BW144">
        <f t="shared" si="226"/>
        <v>2.3597466029741834E-3</v>
      </c>
      <c r="BX144">
        <f t="shared" si="226"/>
        <v>2.2747788362782735E-3</v>
      </c>
      <c r="BY144">
        <f t="shared" si="226"/>
        <v>2.1942140322383265E-3</v>
      </c>
      <c r="BZ144">
        <f t="shared" si="226"/>
        <v>2.1177405735356863E-3</v>
      </c>
      <c r="CA144">
        <f t="shared" si="226"/>
        <v>2.0450756601688796E-3</v>
      </c>
      <c r="CB144">
        <f t="shared" si="226"/>
        <v>1.9759619532755497E-3</v>
      </c>
      <c r="CC144">
        <f t="shared" si="226"/>
        <v>1.9101646953793234E-3</v>
      </c>
      <c r="CD144">
        <f t="shared" si="226"/>
        <v>1.8474692270372311E-3</v>
      </c>
      <c r="CE144">
        <f t="shared" si="226"/>
        <v>1.7876788353575637E-3</v>
      </c>
      <c r="CF144">
        <f t="shared" si="227"/>
        <v>1.7306128819697764E-3</v>
      </c>
      <c r="CG144">
        <f t="shared" si="227"/>
        <v>1.6761051675749463E-3</v>
      </c>
      <c r="CH144">
        <f t="shared" si="227"/>
        <v>1.6240024977893475E-3</v>
      </c>
      <c r="CI144">
        <f t="shared" si="227"/>
        <v>1.5741634210624529E-3</v>
      </c>
      <c r="CJ144">
        <f t="shared" si="227"/>
        <v>1.5264571143402386E-3</v>
      </c>
      <c r="CK144">
        <f t="shared" si="227"/>
        <v>1.4807623961094383E-3</v>
      </c>
      <c r="CL144">
        <f t="shared" si="227"/>
        <v>1.4369668496927923E-3</v>
      </c>
      <c r="CM144">
        <f t="shared" si="227"/>
        <v>1.3949660423189457E-3</v>
      </c>
      <c r="CN144">
        <f t="shared" si="227"/>
        <v>1.3546628276794213E-3</v>
      </c>
      <c r="CO144">
        <f t="shared" si="227"/>
        <v>1.3159667214996814E-3</v>
      </c>
      <c r="CP144">
        <f t="shared" si="228"/>
        <v>1.2787933411628632E-3</v>
      </c>
      <c r="CQ144">
        <f t="shared" si="228"/>
        <v>1.2430639016896851E-3</v>
      </c>
      <c r="CR144">
        <f t="shared" si="228"/>
        <v>8.0029696690114762E-4</v>
      </c>
      <c r="CS144">
        <f t="shared" si="228"/>
        <v>5.1978369908537662E-4</v>
      </c>
      <c r="CT144">
        <f t="shared" si="228"/>
        <v>3.5995521733122086E-4</v>
      </c>
      <c r="CU144">
        <f t="shared" si="228"/>
        <v>2.5039562176210756E-4</v>
      </c>
      <c r="CV144">
        <f t="shared" si="228"/>
        <v>1.7096468703163995E-4</v>
      </c>
      <c r="CW144">
        <f t="shared" si="228"/>
        <v>1.1237899749203964E-4</v>
      </c>
      <c r="CX144">
        <f t="shared" si="228"/>
        <v>6.9398768979716657E-5</v>
      </c>
      <c r="CY144">
        <f t="shared" si="228"/>
        <v>3.8697624298855998E-5</v>
      </c>
      <c r="CZ144">
        <f t="shared" si="229"/>
        <v>1.7993211595270299E-5</v>
      </c>
      <c r="DA144">
        <f t="shared" si="229"/>
        <v>5.6303107025002121E-6</v>
      </c>
      <c r="DB144">
        <f t="shared" si="229"/>
        <v>3.5762938547059218E-7</v>
      </c>
      <c r="DC144">
        <f t="shared" si="229"/>
        <v>0</v>
      </c>
      <c r="DD144">
        <f t="shared" si="229"/>
        <v>0</v>
      </c>
      <c r="DE144">
        <f t="shared" si="229"/>
        <v>0</v>
      </c>
      <c r="DF144">
        <f t="shared" si="229"/>
        <v>0</v>
      </c>
      <c r="DG144">
        <f t="shared" si="229"/>
        <v>0</v>
      </c>
      <c r="DH144">
        <f t="shared" si="229"/>
        <v>0</v>
      </c>
      <c r="DI144">
        <f t="shared" si="229"/>
        <v>0</v>
      </c>
      <c r="DJ144">
        <f t="shared" si="230"/>
        <v>0</v>
      </c>
      <c r="DK144">
        <f t="shared" si="230"/>
        <v>0</v>
      </c>
      <c r="DL144">
        <f t="shared" si="230"/>
        <v>0</v>
      </c>
      <c r="DM144">
        <f t="shared" si="230"/>
        <v>0</v>
      </c>
      <c r="DN144">
        <f t="shared" si="230"/>
        <v>0</v>
      </c>
      <c r="DO144">
        <f t="shared" si="230"/>
        <v>0</v>
      </c>
      <c r="DP144">
        <f t="shared" si="230"/>
        <v>0</v>
      </c>
      <c r="DQ144">
        <f t="shared" si="230"/>
        <v>0</v>
      </c>
      <c r="DR144">
        <f t="shared" si="230"/>
        <v>0</v>
      </c>
      <c r="DS144">
        <f t="shared" si="230"/>
        <v>0</v>
      </c>
      <c r="DT144">
        <f t="shared" si="231"/>
        <v>0</v>
      </c>
      <c r="DU144">
        <f t="shared" si="231"/>
        <v>0</v>
      </c>
      <c r="DV144">
        <f t="shared" si="231"/>
        <v>0</v>
      </c>
      <c r="DW144">
        <f t="shared" si="231"/>
        <v>0</v>
      </c>
      <c r="DX144">
        <f t="shared" si="231"/>
        <v>0</v>
      </c>
      <c r="DY144">
        <f t="shared" si="231"/>
        <v>0</v>
      </c>
      <c r="DZ144">
        <f t="shared" si="231"/>
        <v>0</v>
      </c>
      <c r="EA144">
        <f t="shared" si="231"/>
        <v>0</v>
      </c>
      <c r="EB144">
        <f t="shared" si="231"/>
        <v>0</v>
      </c>
      <c r="EC144">
        <f t="shared" si="231"/>
        <v>0</v>
      </c>
      <c r="ED144">
        <f t="shared" si="232"/>
        <v>0</v>
      </c>
      <c r="EE144">
        <f t="shared" si="232"/>
        <v>0</v>
      </c>
      <c r="EF144">
        <f t="shared" si="232"/>
        <v>0</v>
      </c>
      <c r="EG144">
        <f t="shared" si="232"/>
        <v>0</v>
      </c>
      <c r="EH144">
        <f t="shared" si="232"/>
        <v>0</v>
      </c>
      <c r="EI144">
        <f t="shared" si="232"/>
        <v>0</v>
      </c>
      <c r="EJ144">
        <f t="shared" si="232"/>
        <v>0</v>
      </c>
      <c r="EK144">
        <f t="shared" si="232"/>
        <v>0</v>
      </c>
      <c r="EL144">
        <f t="shared" si="232"/>
        <v>0</v>
      </c>
      <c r="EM144">
        <f t="shared" si="232"/>
        <v>0</v>
      </c>
      <c r="EN144">
        <f t="shared" si="233"/>
        <v>0</v>
      </c>
      <c r="EO144">
        <f t="shared" si="233"/>
        <v>0</v>
      </c>
      <c r="EP144">
        <f t="shared" si="233"/>
        <v>0</v>
      </c>
      <c r="EQ144">
        <f t="shared" si="233"/>
        <v>0</v>
      </c>
      <c r="ER144">
        <f t="shared" si="233"/>
        <v>0</v>
      </c>
      <c r="ES144">
        <f t="shared" si="233"/>
        <v>0</v>
      </c>
      <c r="ET144">
        <f t="shared" si="233"/>
        <v>0</v>
      </c>
      <c r="EU144">
        <f t="shared" si="233"/>
        <v>0</v>
      </c>
      <c r="EV144">
        <f t="shared" si="233"/>
        <v>0</v>
      </c>
      <c r="EW144">
        <f t="shared" si="233"/>
        <v>0</v>
      </c>
      <c r="EX144">
        <f t="shared" si="233"/>
        <v>0</v>
      </c>
      <c r="EZ144">
        <f t="shared" si="203"/>
        <v>0.88034130342405092</v>
      </c>
      <c r="FB144">
        <f t="shared" si="201"/>
        <v>1.1072813592067021E-2</v>
      </c>
      <c r="FC144">
        <f t="shared" si="202"/>
        <v>0.24860037155403267</v>
      </c>
    </row>
    <row r="145" spans="1:159" x14ac:dyDescent="0.25">
      <c r="A145">
        <v>990</v>
      </c>
      <c r="B145" s="19">
        <f>'Input spectra'!Y144</f>
        <v>4.47365288323293E-2</v>
      </c>
      <c r="C145">
        <f>'Input spectra'!D144</f>
        <v>0</v>
      </c>
      <c r="D145">
        <f t="shared" si="219"/>
        <v>2.0653927966864227E-2</v>
      </c>
      <c r="E145">
        <f t="shared" si="219"/>
        <v>2.0411993810155231E-2</v>
      </c>
      <c r="F145">
        <f t="shared" si="219"/>
        <v>2.0171807963139592E-2</v>
      </c>
      <c r="G145">
        <f t="shared" si="219"/>
        <v>1.9933359638455064E-2</v>
      </c>
      <c r="H145">
        <f t="shared" si="219"/>
        <v>1.9696638110207859E-2</v>
      </c>
      <c r="I145">
        <f t="shared" si="219"/>
        <v>1.9461632713638832E-2</v>
      </c>
      <c r="J145">
        <f t="shared" si="219"/>
        <v>1.9228332844791432E-2</v>
      </c>
      <c r="K145">
        <f t="shared" si="219"/>
        <v>1.8996727960181356E-2</v>
      </c>
      <c r="L145">
        <f t="shared" si="219"/>
        <v>1.8766807576467995E-2</v>
      </c>
      <c r="M145">
        <f t="shared" si="219"/>
        <v>1.8538561270127575E-2</v>
      </c>
      <c r="N145">
        <f t="shared" si="220"/>
        <v>1.831197867712803E-2</v>
      </c>
      <c r="O145">
        <f t="shared" si="220"/>
        <v>1.8087049492605561E-2</v>
      </c>
      <c r="P145">
        <f t="shared" si="220"/>
        <v>1.7863763470542946E-2</v>
      </c>
      <c r="Q145">
        <f t="shared" si="220"/>
        <v>1.76421104234495E-2</v>
      </c>
      <c r="R145">
        <f t="shared" si="220"/>
        <v>1.7422080222042734E-2</v>
      </c>
      <c r="S145">
        <f t="shared" si="220"/>
        <v>1.7203662794931695E-2</v>
      </c>
      <c r="T145">
        <f t="shared" si="220"/>
        <v>1.6986848128301958E-2</v>
      </c>
      <c r="U145">
        <f t="shared" si="220"/>
        <v>1.6771626265602305E-2</v>
      </c>
      <c r="V145">
        <f t="shared" si="220"/>
        <v>1.6557987307233013E-2</v>
      </c>
      <c r="W145">
        <f t="shared" si="220"/>
        <v>1.6345921410235827E-2</v>
      </c>
      <c r="X145">
        <f t="shared" si="221"/>
        <v>1.6135418787985537E-2</v>
      </c>
      <c r="Y145">
        <f t="shared" si="221"/>
        <v>1.5926469709883182E-2</v>
      </c>
      <c r="Z145">
        <f t="shared" si="221"/>
        <v>1.5719064501050897E-2</v>
      </c>
      <c r="AA145">
        <f t="shared" si="221"/>
        <v>1.5513193542028318E-2</v>
      </c>
      <c r="AB145">
        <f t="shared" si="221"/>
        <v>1.5308847268470642E-2</v>
      </c>
      <c r="AC145">
        <f t="shared" si="221"/>
        <v>1.5106016170848254E-2</v>
      </c>
      <c r="AD145">
        <f t="shared" si="221"/>
        <v>1.4904690794147909E-2</v>
      </c>
      <c r="AE145">
        <f t="shared" si="221"/>
        <v>1.4704861737575547E-2</v>
      </c>
      <c r="AF145">
        <f t="shared" si="221"/>
        <v>1.4506519654260641E-2</v>
      </c>
      <c r="AG145">
        <f t="shared" si="221"/>
        <v>1.4309655250962084E-2</v>
      </c>
      <c r="AH145">
        <f t="shared" si="222"/>
        <v>1.4114259287775682E-2</v>
      </c>
      <c r="AI145">
        <f t="shared" si="222"/>
        <v>1.3920322577843144E-2</v>
      </c>
      <c r="AJ145">
        <f t="shared" si="222"/>
        <v>1.3727835987062622E-2</v>
      </c>
      <c r="AK145">
        <f t="shared" si="222"/>
        <v>1.3536790433800782E-2</v>
      </c>
      <c r="AL145">
        <f t="shared" si="222"/>
        <v>1.3347176888606389E-2</v>
      </c>
      <c r="AM145">
        <f t="shared" si="222"/>
        <v>1.3158986373925411E-2</v>
      </c>
      <c r="AN145">
        <f t="shared" si="222"/>
        <v>1.2972209963817611E-2</v>
      </c>
      <c r="AO145">
        <f t="shared" si="222"/>
        <v>1.2786838783674656E-2</v>
      </c>
      <c r="AP145">
        <f t="shared" si="222"/>
        <v>1.2602864009939702E-2</v>
      </c>
      <c r="AQ145">
        <f t="shared" si="222"/>
        <v>1.2420276869828443E-2</v>
      </c>
      <c r="AR145">
        <f t="shared" si="223"/>
        <v>1.2239068641051681E-2</v>
      </c>
      <c r="AS145">
        <f t="shared" si="223"/>
        <v>1.2059230651539311E-2</v>
      </c>
      <c r="AT145">
        <f t="shared" si="223"/>
        <v>1.1880754279165783E-2</v>
      </c>
      <c r="AU145">
        <f t="shared" si="223"/>
        <v>1.1703630951477034E-2</v>
      </c>
      <c r="AV145">
        <f t="shared" si="223"/>
        <v>1.1527852145418818E-2</v>
      </c>
      <c r="AW145">
        <f t="shared" si="223"/>
        <v>1.1353409387066523E-2</v>
      </c>
      <c r="AX145">
        <f t="shared" si="223"/>
        <v>1.00924139304925E-2</v>
      </c>
      <c r="AY145">
        <f t="shared" si="223"/>
        <v>8.6237070953625143E-3</v>
      </c>
      <c r="AZ145">
        <f t="shared" si="223"/>
        <v>7.7629715632589512E-3</v>
      </c>
      <c r="BA145">
        <f t="shared" si="223"/>
        <v>7.1110507920238795E-3</v>
      </c>
      <c r="BB145">
        <f t="shared" si="224"/>
        <v>6.5784048801240998E-3</v>
      </c>
      <c r="BC145">
        <f t="shared" si="224"/>
        <v>6.1262243535143857E-3</v>
      </c>
      <c r="BD145">
        <f t="shared" si="224"/>
        <v>5.7332456604802075E-3</v>
      </c>
      <c r="BE145">
        <f t="shared" si="224"/>
        <v>5.386214169909192E-3</v>
      </c>
      <c r="BF145">
        <f t="shared" si="224"/>
        <v>5.0761560435365399E-3</v>
      </c>
      <c r="BG145">
        <f t="shared" si="224"/>
        <v>4.7966360005969365E-3</v>
      </c>
      <c r="BH145">
        <f t="shared" si="224"/>
        <v>4.5428398443967252E-3</v>
      </c>
      <c r="BI145">
        <f t="shared" si="224"/>
        <v>4.3110477321681084E-3</v>
      </c>
      <c r="BJ145">
        <f t="shared" si="224"/>
        <v>4.0983112487818643E-3</v>
      </c>
      <c r="BK145">
        <f t="shared" si="224"/>
        <v>3.9022449149804174E-3</v>
      </c>
      <c r="BL145">
        <f t="shared" si="225"/>
        <v>3.7208858240192055E-3</v>
      </c>
      <c r="BM145">
        <f t="shared" si="225"/>
        <v>3.5525958205226268E-3</v>
      </c>
      <c r="BN145">
        <f t="shared" si="225"/>
        <v>3.3959913197005708E-3</v>
      </c>
      <c r="BO145">
        <f t="shared" si="225"/>
        <v>3.2498916974562876E-3</v>
      </c>
      <c r="BP145">
        <f t="shared" si="225"/>
        <v>3.1132805214970569E-3</v>
      </c>
      <c r="BQ145">
        <f t="shared" si="225"/>
        <v>2.9852758852077872E-3</v>
      </c>
      <c r="BR145">
        <f t="shared" si="225"/>
        <v>2.8651073362809601E-3</v>
      </c>
      <c r="BS145">
        <f t="shared" si="225"/>
        <v>2.7520976756537632E-3</v>
      </c>
      <c r="BT145">
        <f t="shared" si="225"/>
        <v>2.6456484150152691E-3</v>
      </c>
      <c r="BU145">
        <f t="shared" si="225"/>
        <v>2.5452280247672491E-3</v>
      </c>
      <c r="BV145">
        <f t="shared" si="226"/>
        <v>2.4503623396016474E-3</v>
      </c>
      <c r="BW145">
        <f t="shared" si="226"/>
        <v>2.3606266530874186E-3</v>
      </c>
      <c r="BX145">
        <f t="shared" si="226"/>
        <v>2.2756391493087258E-3</v>
      </c>
      <c r="BY145">
        <f t="shared" si="226"/>
        <v>2.1950554037713887E-3</v>
      </c>
      <c r="BZ145">
        <f t="shared" si="226"/>
        <v>2.1185637474192172E-3</v>
      </c>
      <c r="CA145">
        <f t="shared" si="226"/>
        <v>2.0458813333180496E-3</v>
      </c>
      <c r="CB145">
        <f t="shared" si="226"/>
        <v>1.9767507798947792E-3</v>
      </c>
      <c r="CC145">
        <f t="shared" si="226"/>
        <v>1.9109372906882249E-3</v>
      </c>
      <c r="CD145">
        <f t="shared" si="226"/>
        <v>1.8482261705722045E-3</v>
      </c>
      <c r="CE145">
        <f t="shared" si="226"/>
        <v>1.7884206739084843E-3</v>
      </c>
      <c r="CF145">
        <f t="shared" si="227"/>
        <v>1.7313401322013951E-3</v>
      </c>
      <c r="CG145">
        <f t="shared" si="227"/>
        <v>1.6768183183746563E-3</v>
      </c>
      <c r="CH145">
        <f t="shared" si="227"/>
        <v>1.6247020123764746E-3</v>
      </c>
      <c r="CI145">
        <f t="shared" si="227"/>
        <v>1.5748497388888849E-3</v>
      </c>
      <c r="CJ145">
        <f t="shared" si="227"/>
        <v>1.5271306528078065E-3</v>
      </c>
      <c r="CK145">
        <f t="shared" si="227"/>
        <v>1.4814235521257971E-3</v>
      </c>
      <c r="CL145">
        <f t="shared" si="227"/>
        <v>1.4376160010845047E-3</v>
      </c>
      <c r="CM145">
        <f t="shared" si="227"/>
        <v>1.395603549117899E-3</v>
      </c>
      <c r="CN145">
        <f t="shared" si="227"/>
        <v>1.355289033296556E-3</v>
      </c>
      <c r="CO145">
        <f t="shared" si="227"/>
        <v>1.3165819537981852E-3</v>
      </c>
      <c r="CP145">
        <f t="shared" si="228"/>
        <v>1.2793979134414282E-3</v>
      </c>
      <c r="CQ145">
        <f t="shared" si="228"/>
        <v>1.2436581135851043E-3</v>
      </c>
      <c r="CR145">
        <f t="shared" si="228"/>
        <v>8.0068373142666105E-4</v>
      </c>
      <c r="CS145">
        <f t="shared" si="228"/>
        <v>5.2003762929986189E-4</v>
      </c>
      <c r="CT145">
        <f t="shared" si="228"/>
        <v>3.6013295776769842E-4</v>
      </c>
      <c r="CU145">
        <f t="shared" si="228"/>
        <v>2.5052057899302785E-4</v>
      </c>
      <c r="CV145">
        <f t="shared" si="228"/>
        <v>1.7105090342386063E-4</v>
      </c>
      <c r="CW145">
        <f t="shared" si="228"/>
        <v>1.12436259981551E-4</v>
      </c>
      <c r="CX145">
        <f t="shared" si="228"/>
        <v>6.9434495631780707E-5</v>
      </c>
      <c r="CY145">
        <f t="shared" si="228"/>
        <v>3.8717749263076471E-5</v>
      </c>
      <c r="CZ145">
        <f t="shared" si="229"/>
        <v>1.8002663632990522E-5</v>
      </c>
      <c r="DA145">
        <f t="shared" si="229"/>
        <v>5.6332979529472244E-6</v>
      </c>
      <c r="DB145">
        <f t="shared" si="229"/>
        <v>3.5782101057660357E-7</v>
      </c>
      <c r="DC145">
        <f t="shared" si="229"/>
        <v>0</v>
      </c>
      <c r="DD145">
        <f t="shared" si="229"/>
        <v>0</v>
      </c>
      <c r="DE145">
        <f t="shared" si="229"/>
        <v>0</v>
      </c>
      <c r="DF145">
        <f t="shared" si="229"/>
        <v>0</v>
      </c>
      <c r="DG145">
        <f t="shared" si="229"/>
        <v>0</v>
      </c>
      <c r="DH145">
        <f t="shared" si="229"/>
        <v>0</v>
      </c>
      <c r="DI145">
        <f t="shared" si="229"/>
        <v>0</v>
      </c>
      <c r="DJ145">
        <f t="shared" si="230"/>
        <v>0</v>
      </c>
      <c r="DK145">
        <f t="shared" si="230"/>
        <v>0</v>
      </c>
      <c r="DL145">
        <f t="shared" si="230"/>
        <v>0</v>
      </c>
      <c r="DM145">
        <f t="shared" si="230"/>
        <v>0</v>
      </c>
      <c r="DN145">
        <f t="shared" si="230"/>
        <v>0</v>
      </c>
      <c r="DO145">
        <f t="shared" si="230"/>
        <v>0</v>
      </c>
      <c r="DP145">
        <f t="shared" si="230"/>
        <v>0</v>
      </c>
      <c r="DQ145">
        <f t="shared" si="230"/>
        <v>0</v>
      </c>
      <c r="DR145">
        <f t="shared" si="230"/>
        <v>0</v>
      </c>
      <c r="DS145">
        <f t="shared" si="230"/>
        <v>0</v>
      </c>
      <c r="DT145">
        <f t="shared" si="231"/>
        <v>0</v>
      </c>
      <c r="DU145">
        <f t="shared" si="231"/>
        <v>0</v>
      </c>
      <c r="DV145">
        <f t="shared" si="231"/>
        <v>0</v>
      </c>
      <c r="DW145">
        <f t="shared" si="231"/>
        <v>0</v>
      </c>
      <c r="DX145">
        <f t="shared" si="231"/>
        <v>0</v>
      </c>
      <c r="DY145">
        <f t="shared" si="231"/>
        <v>0</v>
      </c>
      <c r="DZ145">
        <f t="shared" si="231"/>
        <v>0</v>
      </c>
      <c r="EA145">
        <f t="shared" si="231"/>
        <v>0</v>
      </c>
      <c r="EB145">
        <f t="shared" si="231"/>
        <v>0</v>
      </c>
      <c r="EC145">
        <f t="shared" si="231"/>
        <v>0</v>
      </c>
      <c r="ED145">
        <f t="shared" si="232"/>
        <v>0</v>
      </c>
      <c r="EE145">
        <f t="shared" si="232"/>
        <v>0</v>
      </c>
      <c r="EF145">
        <f t="shared" si="232"/>
        <v>0</v>
      </c>
      <c r="EG145">
        <f t="shared" si="232"/>
        <v>0</v>
      </c>
      <c r="EH145">
        <f t="shared" si="232"/>
        <v>0</v>
      </c>
      <c r="EI145">
        <f t="shared" si="232"/>
        <v>0</v>
      </c>
      <c r="EJ145">
        <f t="shared" si="232"/>
        <v>0</v>
      </c>
      <c r="EK145">
        <f t="shared" si="232"/>
        <v>0</v>
      </c>
      <c r="EL145">
        <f t="shared" si="232"/>
        <v>0</v>
      </c>
      <c r="EM145">
        <f t="shared" si="232"/>
        <v>0</v>
      </c>
      <c r="EN145">
        <f t="shared" si="233"/>
        <v>0</v>
      </c>
      <c r="EO145">
        <f t="shared" si="233"/>
        <v>0</v>
      </c>
      <c r="EP145">
        <f t="shared" si="233"/>
        <v>0</v>
      </c>
      <c r="EQ145">
        <f t="shared" si="233"/>
        <v>0</v>
      </c>
      <c r="ER145">
        <f t="shared" si="233"/>
        <v>0</v>
      </c>
      <c r="ES145">
        <f t="shared" si="233"/>
        <v>0</v>
      </c>
      <c r="ET145">
        <f t="shared" si="233"/>
        <v>0</v>
      </c>
      <c r="EU145">
        <f t="shared" si="233"/>
        <v>0</v>
      </c>
      <c r="EV145">
        <f t="shared" si="233"/>
        <v>0</v>
      </c>
      <c r="EW145">
        <f t="shared" si="233"/>
        <v>0</v>
      </c>
      <c r="EX145">
        <f t="shared" si="233"/>
        <v>0</v>
      </c>
      <c r="EZ145">
        <f t="shared" si="203"/>
        <v>0.8804684160461097</v>
      </c>
      <c r="FB145">
        <f t="shared" si="201"/>
        <v>1.1059974846068577E-2</v>
      </c>
      <c r="FC145">
        <f t="shared" si="202"/>
        <v>0.24860201261812417</v>
      </c>
    </row>
    <row r="146" spans="1:159" x14ac:dyDescent="0.25">
      <c r="A146">
        <v>995</v>
      </c>
      <c r="B146" s="19">
        <f>'Input spectra'!Y145</f>
        <v>4.4684011493175697E-2</v>
      </c>
      <c r="C146">
        <f>'Input spectra'!D145</f>
        <v>0</v>
      </c>
      <c r="D146">
        <f t="shared" si="219"/>
        <v>2.0653927966864227E-2</v>
      </c>
      <c r="E146">
        <f t="shared" si="219"/>
        <v>2.0412101008796892E-2</v>
      </c>
      <c r="F146">
        <f t="shared" si="219"/>
        <v>2.0172019838188331E-2</v>
      </c>
      <c r="G146">
        <f t="shared" si="219"/>
        <v>1.9933673695031653E-2</v>
      </c>
      <c r="H146">
        <f t="shared" si="219"/>
        <v>1.9697051880563393E-2</v>
      </c>
      <c r="I146">
        <f t="shared" si="219"/>
        <v>1.9462143756931314E-2</v>
      </c>
      <c r="J146">
        <f t="shared" si="219"/>
        <v>1.9228938746863912E-2</v>
      </c>
      <c r="K146">
        <f t="shared" si="219"/>
        <v>1.8997426333341689E-2</v>
      </c>
      <c r="L146">
        <f t="shared" si="219"/>
        <v>1.8767596059270145E-2</v>
      </c>
      <c r="M146">
        <f t="shared" si="219"/>
        <v>1.8539437527154503E-2</v>
      </c>
      <c r="N146">
        <f t="shared" si="220"/>
        <v>1.8312940398776099E-2</v>
      </c>
      <c r="O146">
        <f t="shared" si="220"/>
        <v>1.8088094394870528E-2</v>
      </c>
      <c r="P146">
        <f t="shared" si="220"/>
        <v>1.7864889294807441E-2</v>
      </c>
      <c r="Q146">
        <f t="shared" si="220"/>
        <v>1.764331493627205E-2</v>
      </c>
      <c r="R146">
        <f t="shared" si="220"/>
        <v>1.7423361214948294E-2</v>
      </c>
      <c r="S146">
        <f t="shared" si="220"/>
        <v>1.720501808420366E-2</v>
      </c>
      <c r="T146">
        <f t="shared" si="220"/>
        <v>1.6988275554775719E-2</v>
      </c>
      <c r="U146">
        <f t="shared" si="220"/>
        <v>1.6773123694460216E-2</v>
      </c>
      <c r="V146">
        <f t="shared" si="220"/>
        <v>1.6559552627800879E-2</v>
      </c>
      <c r="W146">
        <f t="shared" si="220"/>
        <v>1.6347552535780841E-2</v>
      </c>
      <c r="X146">
        <f t="shared" si="221"/>
        <v>1.6137113655515657E-2</v>
      </c>
      <c r="Y146">
        <f t="shared" si="221"/>
        <v>1.5928226279947982E-2</v>
      </c>
      <c r="Z146">
        <f t="shared" si="221"/>
        <v>1.5720880757543805E-2</v>
      </c>
      <c r="AA146">
        <f t="shared" si="221"/>
        <v>1.5515067491990319E-2</v>
      </c>
      <c r="AB146">
        <f t="shared" si="221"/>
        <v>1.5310776941895383E-2</v>
      </c>
      <c r="AC146">
        <f t="shared" si="221"/>
        <v>1.5107999620488536E-2</v>
      </c>
      <c r="AD146">
        <f t="shared" si="221"/>
        <v>1.490672609532361E-2</v>
      </c>
      <c r="AE146">
        <f t="shared" si="221"/>
        <v>1.4706946987982902E-2</v>
      </c>
      <c r="AF146">
        <f t="shared" si="221"/>
        <v>1.4508652973782909E-2</v>
      </c>
      <c r="AG146">
        <f t="shared" si="221"/>
        <v>1.4311834781481588E-2</v>
      </c>
      <c r="AH146">
        <f t="shared" si="222"/>
        <v>1.4116483192987212E-2</v>
      </c>
      <c r="AI146">
        <f t="shared" si="222"/>
        <v>1.3922589043068697E-2</v>
      </c>
      <c r="AJ146">
        <f t="shared" si="222"/>
        <v>1.3730143219067499E-2</v>
      </c>
      <c r="AK146">
        <f t="shared" si="222"/>
        <v>1.3539136660611E-2</v>
      </c>
      <c r="AL146">
        <f t="shared" si="222"/>
        <v>1.3349560359327441E-2</v>
      </c>
      <c r="AM146">
        <f t="shared" si="222"/>
        <v>1.3161405358562325E-2</v>
      </c>
      <c r="AN146">
        <f t="shared" si="222"/>
        <v>1.2974662753096314E-2</v>
      </c>
      <c r="AO146">
        <f t="shared" si="222"/>
        <v>1.2789323688864651E-2</v>
      </c>
      <c r="AP146">
        <f t="shared" si="222"/>
        <v>1.2605379362678019E-2</v>
      </c>
      <c r="AQ146">
        <f t="shared" si="222"/>
        <v>1.2422821021944884E-2</v>
      </c>
      <c r="AR146">
        <f t="shared" si="223"/>
        <v>1.224163996439533E-2</v>
      </c>
      <c r="AS146">
        <f t="shared" si="223"/>
        <v>1.2061827537806309E-2</v>
      </c>
      <c r="AT146">
        <f t="shared" si="223"/>
        <v>1.1883375139728359E-2</v>
      </c>
      <c r="AU146">
        <f t="shared" si="223"/>
        <v>1.170627421721379E-2</v>
      </c>
      <c r="AV146">
        <f t="shared" si="223"/>
        <v>1.1530516266546246E-2</v>
      </c>
      <c r="AW146">
        <f t="shared" si="223"/>
        <v>1.1356092832971757E-2</v>
      </c>
      <c r="AX146">
        <f t="shared" si="223"/>
        <v>1.0094852347953018E-2</v>
      </c>
      <c r="AY146">
        <f t="shared" si="223"/>
        <v>8.6258359605935545E-3</v>
      </c>
      <c r="AZ146">
        <f t="shared" si="223"/>
        <v>7.764928724862446E-3</v>
      </c>
      <c r="BA146">
        <f t="shared" si="223"/>
        <v>7.1128809494798275E-3</v>
      </c>
      <c r="BB146">
        <f t="shared" si="224"/>
        <v>6.5801325085411873E-3</v>
      </c>
      <c r="BC146">
        <f t="shared" si="224"/>
        <v>6.127865411584517E-3</v>
      </c>
      <c r="BD146">
        <f t="shared" si="224"/>
        <v>5.7348115672827193E-3</v>
      </c>
      <c r="BE146">
        <f t="shared" si="224"/>
        <v>5.3877135876473706E-3</v>
      </c>
      <c r="BF146">
        <f t="shared" si="224"/>
        <v>5.0775958132077345E-3</v>
      </c>
      <c r="BG146">
        <f t="shared" si="224"/>
        <v>4.7980216867898381E-3</v>
      </c>
      <c r="BH146">
        <f t="shared" si="224"/>
        <v>4.5441760768987855E-3</v>
      </c>
      <c r="BI146">
        <f t="shared" si="224"/>
        <v>4.3123384324516706E-3</v>
      </c>
      <c r="BJ146">
        <f t="shared" si="224"/>
        <v>4.0995597868554072E-3</v>
      </c>
      <c r="BK146">
        <f t="shared" si="224"/>
        <v>3.9034542218900031E-3</v>
      </c>
      <c r="BL146">
        <f t="shared" si="225"/>
        <v>3.7220584748996455E-3</v>
      </c>
      <c r="BM146">
        <f t="shared" si="225"/>
        <v>3.5537340974051254E-3</v>
      </c>
      <c r="BN146">
        <f t="shared" si="225"/>
        <v>3.3970972599950047E-3</v>
      </c>
      <c r="BO146">
        <f t="shared" si="225"/>
        <v>3.2509671320414832E-3</v>
      </c>
      <c r="BP146">
        <f t="shared" si="225"/>
        <v>3.1143271051090986E-3</v>
      </c>
      <c r="BQ146">
        <f t="shared" si="225"/>
        <v>2.9862951210122834E-3</v>
      </c>
      <c r="BR146">
        <f t="shared" si="225"/>
        <v>2.8661005959804524E-3</v>
      </c>
      <c r="BS146">
        <f t="shared" si="225"/>
        <v>2.7530662161170914E-3</v>
      </c>
      <c r="BT146">
        <f t="shared" si="225"/>
        <v>2.6465933921619856E-3</v>
      </c>
      <c r="BU146">
        <f t="shared" si="225"/>
        <v>2.5461505052600769E-3</v>
      </c>
      <c r="BV146">
        <f t="shared" si="226"/>
        <v>2.4512633107698963E-3</v>
      </c>
      <c r="BW146">
        <f t="shared" si="226"/>
        <v>2.3615070314088609E-3</v>
      </c>
      <c r="BX146">
        <f t="shared" si="226"/>
        <v>2.2764997877064179E-3</v>
      </c>
      <c r="BY146">
        <f t="shared" si="226"/>
        <v>2.1958970979284276E-3</v>
      </c>
      <c r="BZ146">
        <f t="shared" si="226"/>
        <v>2.1193872412735939E-3</v>
      </c>
      <c r="CA146">
        <f t="shared" si="226"/>
        <v>2.0466873238683004E-3</v>
      </c>
      <c r="CB146">
        <f t="shared" si="226"/>
        <v>1.97753992142262E-3</v>
      </c>
      <c r="CC146">
        <f t="shared" si="226"/>
        <v>1.9117101984851086E-3</v>
      </c>
      <c r="CD146">
        <f t="shared" si="226"/>
        <v>1.8489834242414454E-3</v>
      </c>
      <c r="CE146">
        <f t="shared" si="226"/>
        <v>1.7891628203024162E-3</v>
      </c>
      <c r="CF146">
        <f t="shared" si="227"/>
        <v>1.732067688043185E-3</v>
      </c>
      <c r="CG146">
        <f t="shared" si="227"/>
        <v>1.6775317726064379E-3</v>
      </c>
      <c r="CH146">
        <f t="shared" si="227"/>
        <v>1.6254018282689624E-3</v>
      </c>
      <c r="CI146">
        <f t="shared" si="227"/>
        <v>1.5755363559422928E-3</v>
      </c>
      <c r="CJ146">
        <f t="shared" si="227"/>
        <v>1.5278044884694869E-3</v>
      </c>
      <c r="CK146">
        <f t="shared" si="227"/>
        <v>1.4820850033463553E-3</v>
      </c>
      <c r="CL146">
        <f t="shared" si="227"/>
        <v>1.4382654457310892E-3</v>
      </c>
      <c r="CM146">
        <f t="shared" si="227"/>
        <v>1.3962413472608038E-3</v>
      </c>
      <c r="CN146">
        <f t="shared" si="227"/>
        <v>1.3559155283831194E-3</v>
      </c>
      <c r="CO146">
        <f t="shared" si="227"/>
        <v>1.3171974737261369E-3</v>
      </c>
      <c r="CP146">
        <f t="shared" si="228"/>
        <v>1.2800027715422822E-3</v>
      </c>
      <c r="CQ146">
        <f t="shared" si="228"/>
        <v>1.2442526095268838E-3</v>
      </c>
      <c r="CR146">
        <f t="shared" si="228"/>
        <v>8.010706828662879E-4</v>
      </c>
      <c r="CS146">
        <f t="shared" si="228"/>
        <v>5.2029168356701352E-4</v>
      </c>
      <c r="CT146">
        <f t="shared" si="228"/>
        <v>3.6031078596971241E-4</v>
      </c>
      <c r="CU146">
        <f t="shared" si="228"/>
        <v>2.5064559858250482E-4</v>
      </c>
      <c r="CV146">
        <f t="shared" si="228"/>
        <v>1.7113716329445345E-4</v>
      </c>
      <c r="CW146">
        <f t="shared" si="228"/>
        <v>1.1249355164904733E-4</v>
      </c>
      <c r="CX146">
        <f t="shared" si="228"/>
        <v>6.9470240676010599E-5</v>
      </c>
      <c r="CY146">
        <f t="shared" si="228"/>
        <v>3.8737884693422245E-5</v>
      </c>
      <c r="CZ146">
        <f t="shared" si="229"/>
        <v>1.8012120635973148E-5</v>
      </c>
      <c r="DA146">
        <f t="shared" si="229"/>
        <v>5.6362867883272356E-6</v>
      </c>
      <c r="DB146">
        <f t="shared" si="229"/>
        <v>3.5801273835924821E-7</v>
      </c>
      <c r="DC146">
        <f t="shared" si="229"/>
        <v>0</v>
      </c>
      <c r="DD146">
        <f t="shared" si="229"/>
        <v>0</v>
      </c>
      <c r="DE146">
        <f t="shared" si="229"/>
        <v>0</v>
      </c>
      <c r="DF146">
        <f t="shared" si="229"/>
        <v>0</v>
      </c>
      <c r="DG146">
        <f t="shared" si="229"/>
        <v>0</v>
      </c>
      <c r="DH146">
        <f t="shared" si="229"/>
        <v>0</v>
      </c>
      <c r="DI146">
        <f t="shared" si="229"/>
        <v>0</v>
      </c>
      <c r="DJ146">
        <f t="shared" si="230"/>
        <v>0</v>
      </c>
      <c r="DK146">
        <f t="shared" si="230"/>
        <v>0</v>
      </c>
      <c r="DL146">
        <f t="shared" si="230"/>
        <v>0</v>
      </c>
      <c r="DM146">
        <f t="shared" si="230"/>
        <v>0</v>
      </c>
      <c r="DN146">
        <f t="shared" si="230"/>
        <v>0</v>
      </c>
      <c r="DO146">
        <f t="shared" si="230"/>
        <v>0</v>
      </c>
      <c r="DP146">
        <f t="shared" si="230"/>
        <v>0</v>
      </c>
      <c r="DQ146">
        <f t="shared" si="230"/>
        <v>0</v>
      </c>
      <c r="DR146">
        <f t="shared" si="230"/>
        <v>0</v>
      </c>
      <c r="DS146">
        <f t="shared" si="230"/>
        <v>0</v>
      </c>
      <c r="DT146">
        <f t="shared" si="231"/>
        <v>0</v>
      </c>
      <c r="DU146">
        <f t="shared" si="231"/>
        <v>0</v>
      </c>
      <c r="DV146">
        <f t="shared" si="231"/>
        <v>0</v>
      </c>
      <c r="DW146">
        <f t="shared" si="231"/>
        <v>0</v>
      </c>
      <c r="DX146">
        <f t="shared" si="231"/>
        <v>0</v>
      </c>
      <c r="DY146">
        <f t="shared" si="231"/>
        <v>0</v>
      </c>
      <c r="DZ146">
        <f t="shared" si="231"/>
        <v>0</v>
      </c>
      <c r="EA146">
        <f t="shared" si="231"/>
        <v>0</v>
      </c>
      <c r="EB146">
        <f t="shared" si="231"/>
        <v>0</v>
      </c>
      <c r="EC146">
        <f t="shared" si="231"/>
        <v>0</v>
      </c>
      <c r="ED146">
        <f t="shared" si="232"/>
        <v>0</v>
      </c>
      <c r="EE146">
        <f t="shared" si="232"/>
        <v>0</v>
      </c>
      <c r="EF146">
        <f t="shared" si="232"/>
        <v>0</v>
      </c>
      <c r="EG146">
        <f t="shared" si="232"/>
        <v>0</v>
      </c>
      <c r="EH146">
        <f t="shared" si="232"/>
        <v>0</v>
      </c>
      <c r="EI146">
        <f t="shared" si="232"/>
        <v>0</v>
      </c>
      <c r="EJ146">
        <f t="shared" si="232"/>
        <v>0</v>
      </c>
      <c r="EK146">
        <f t="shared" si="232"/>
        <v>0</v>
      </c>
      <c r="EL146">
        <f t="shared" si="232"/>
        <v>0</v>
      </c>
      <c r="EM146">
        <f t="shared" si="232"/>
        <v>0</v>
      </c>
      <c r="EN146">
        <f t="shared" si="233"/>
        <v>0</v>
      </c>
      <c r="EO146">
        <f t="shared" si="233"/>
        <v>0</v>
      </c>
      <c r="EP146">
        <f t="shared" si="233"/>
        <v>0</v>
      </c>
      <c r="EQ146">
        <f t="shared" si="233"/>
        <v>0</v>
      </c>
      <c r="ER146">
        <f t="shared" si="233"/>
        <v>0</v>
      </c>
      <c r="ES146">
        <f t="shared" si="233"/>
        <v>0</v>
      </c>
      <c r="ET146">
        <f t="shared" si="233"/>
        <v>0</v>
      </c>
      <c r="EU146">
        <f t="shared" si="233"/>
        <v>0</v>
      </c>
      <c r="EV146">
        <f t="shared" si="233"/>
        <v>0</v>
      </c>
      <c r="EW146">
        <f t="shared" si="233"/>
        <v>0</v>
      </c>
      <c r="EX146">
        <f t="shared" si="233"/>
        <v>0</v>
      </c>
      <c r="EZ146">
        <f t="shared" si="203"/>
        <v>0.88059555721226013</v>
      </c>
      <c r="FB146">
        <f t="shared" si="201"/>
        <v>1.1047135762937255E-2</v>
      </c>
      <c r="FC146">
        <f t="shared" si="202"/>
        <v>0.24860365368245527</v>
      </c>
    </row>
    <row r="147" spans="1:159" x14ac:dyDescent="0.25">
      <c r="A147">
        <v>1000</v>
      </c>
      <c r="B147" s="19">
        <f>'Input spectra'!Y146</f>
        <v>4.4631494154022101E-2</v>
      </c>
      <c r="C147">
        <f>'Input spectra'!D146</f>
        <v>0</v>
      </c>
      <c r="D147">
        <f t="shared" si="219"/>
        <v>2.0653927966864227E-2</v>
      </c>
      <c r="E147">
        <f t="shared" si="219"/>
        <v>2.0412208208001534E-2</v>
      </c>
      <c r="F147">
        <f t="shared" si="219"/>
        <v>2.0172231715462504E-2</v>
      </c>
      <c r="G147">
        <f t="shared" si="219"/>
        <v>1.9933987756556304E-2</v>
      </c>
      <c r="H147">
        <f t="shared" si="219"/>
        <v>1.9697465659611068E-2</v>
      </c>
      <c r="I147">
        <f t="shared" si="219"/>
        <v>1.9462654813643288E-2</v>
      </c>
      <c r="J147">
        <f t="shared" si="219"/>
        <v>1.9229544668028911E-2</v>
      </c>
      <c r="K147">
        <f t="shared" si="219"/>
        <v>1.8998124732176182E-2</v>
      </c>
      <c r="L147">
        <f t="shared" si="219"/>
        <v>1.8768384575200206E-2</v>
      </c>
      <c r="M147">
        <f t="shared" si="219"/>
        <v>1.8540313825599224E-2</v>
      </c>
      <c r="N147">
        <f t="shared" si="220"/>
        <v>1.831390217093256E-2</v>
      </c>
      <c r="O147">
        <f t="shared" si="220"/>
        <v>1.8089139357500273E-2</v>
      </c>
      <c r="P147">
        <f t="shared" si="220"/>
        <v>1.7866015190024526E-2</v>
      </c>
      <c r="Q147">
        <f t="shared" si="220"/>
        <v>1.7644519531332559E-2</v>
      </c>
      <c r="R147">
        <f t="shared" si="220"/>
        <v>1.7424642302041382E-2</v>
      </c>
      <c r="S147">
        <f t="shared" si="220"/>
        <v>1.7206373480244112E-2</v>
      </c>
      <c r="T147">
        <f t="shared" si="220"/>
        <v>1.6989703101197944E-2</v>
      </c>
      <c r="U147">
        <f t="shared" si="220"/>
        <v>1.6774621257013757E-2</v>
      </c>
      <c r="V147">
        <f t="shared" si="220"/>
        <v>1.6561118096347385E-2</v>
      </c>
      <c r="W147">
        <f t="shared" si="220"/>
        <v>1.6349183824092482E-2</v>
      </c>
      <c r="X147">
        <f t="shared" si="221"/>
        <v>1.6138808701074998E-2</v>
      </c>
      <c r="Y147">
        <f t="shared" si="221"/>
        <v>1.5929983043749273E-2</v>
      </c>
      <c r="Z147">
        <f t="shared" si="221"/>
        <v>1.5722697223895743E-2</v>
      </c>
      <c r="AA147">
        <f t="shared" si="221"/>
        <v>1.5516941668320183E-2</v>
      </c>
      <c r="AB147">
        <f t="shared" si="221"/>
        <v>1.5312706858554603E-2</v>
      </c>
      <c r="AC147">
        <f t="shared" si="221"/>
        <v>1.510998333055966E-2</v>
      </c>
      <c r="AD147">
        <f t="shared" si="221"/>
        <v>1.490876167442865E-2</v>
      </c>
      <c r="AE147">
        <f t="shared" si="221"/>
        <v>1.4709032534093086E-2</v>
      </c>
      <c r="AF147">
        <f t="shared" si="221"/>
        <v>1.451078660702978E-2</v>
      </c>
      <c r="AG147">
        <f t="shared" si="221"/>
        <v>1.4314014643969487E-2</v>
      </c>
      <c r="AH147">
        <f t="shared" si="222"/>
        <v>1.4118707448607099E-2</v>
      </c>
      <c r="AI147">
        <f t="shared" si="222"/>
        <v>1.3924855877313329E-2</v>
      </c>
      <c r="AJ147">
        <f t="shared" si="222"/>
        <v>1.373245083884795E-2</v>
      </c>
      <c r="AK147">
        <f t="shared" si="222"/>
        <v>1.3541483294074499E-2</v>
      </c>
      <c r="AL147">
        <f t="shared" si="222"/>
        <v>1.335194425567653E-2</v>
      </c>
      <c r="AM147">
        <f t="shared" si="222"/>
        <v>1.3163824787875332E-2</v>
      </c>
      <c r="AN147">
        <f t="shared" si="222"/>
        <v>1.2977116006149137E-2</v>
      </c>
      <c r="AO147">
        <f t="shared" si="222"/>
        <v>1.2791809076953814E-2</v>
      </c>
      <c r="AP147">
        <f t="shared" si="222"/>
        <v>1.2607895217445035E-2</v>
      </c>
      <c r="AQ147">
        <f t="shared" si="222"/>
        <v>1.2425365695201883E-2</v>
      </c>
      <c r="AR147">
        <f t="shared" si="223"/>
        <v>1.224421182795196E-2</v>
      </c>
      <c r="AS147">
        <f t="shared" si="223"/>
        <v>1.2064424983297895E-2</v>
      </c>
      <c r="AT147">
        <f t="shared" si="223"/>
        <v>1.1885996578445314E-2</v>
      </c>
      <c r="AU147">
        <f t="shared" si="223"/>
        <v>1.1708918079932268E-2</v>
      </c>
      <c r="AV147">
        <f t="shared" si="223"/>
        <v>1.153318100336004E-2</v>
      </c>
      <c r="AW147">
        <f t="shared" si="223"/>
        <v>1.1358776913125408E-2</v>
      </c>
      <c r="AX147">
        <f t="shared" si="223"/>
        <v>1.0097291354557001E-2</v>
      </c>
      <c r="AY147">
        <f t="shared" si="223"/>
        <v>8.6279653513604369E-3</v>
      </c>
      <c r="AZ147">
        <f t="shared" si="223"/>
        <v>7.7668863798957448E-3</v>
      </c>
      <c r="BA147">
        <f t="shared" si="223"/>
        <v>7.1147115779598771E-3</v>
      </c>
      <c r="BB147">
        <f t="shared" si="224"/>
        <v>6.581860590670079E-3</v>
      </c>
      <c r="BC147">
        <f t="shared" si="224"/>
        <v>6.1295069092519314E-3</v>
      </c>
      <c r="BD147">
        <f t="shared" si="224"/>
        <v>5.7363779017773741E-3</v>
      </c>
      <c r="BE147">
        <f t="shared" si="224"/>
        <v>5.3892134227944153E-3</v>
      </c>
      <c r="BF147">
        <f t="shared" si="224"/>
        <v>5.0790359912463402E-3</v>
      </c>
      <c r="BG147">
        <f t="shared" si="224"/>
        <v>4.7994077732895846E-3</v>
      </c>
      <c r="BH147">
        <f t="shared" si="224"/>
        <v>4.5455127024407425E-3</v>
      </c>
      <c r="BI147">
        <f t="shared" si="224"/>
        <v>4.3136295191626923E-3</v>
      </c>
      <c r="BJ147">
        <f t="shared" si="224"/>
        <v>4.100808705292283E-3</v>
      </c>
      <c r="BK147">
        <f t="shared" si="224"/>
        <v>3.9046639035641754E-3</v>
      </c>
      <c r="BL147">
        <f t="shared" si="225"/>
        <v>3.7232314953453325E-3</v>
      </c>
      <c r="BM147">
        <f t="shared" si="225"/>
        <v>3.5548727389996056E-3</v>
      </c>
      <c r="BN147">
        <f t="shared" si="225"/>
        <v>3.3982035604505282E-3</v>
      </c>
      <c r="BO147">
        <f t="shared" si="225"/>
        <v>3.2520429225030142E-3</v>
      </c>
      <c r="BP147">
        <f t="shared" si="225"/>
        <v>3.115374040548497E-3</v>
      </c>
      <c r="BQ147">
        <f t="shared" si="225"/>
        <v>2.9873147048052619E-3</v>
      </c>
      <c r="BR147">
        <f t="shared" si="225"/>
        <v>2.8670942000177703E-3</v>
      </c>
      <c r="BS147">
        <f t="shared" si="225"/>
        <v>2.7540350974370096E-3</v>
      </c>
      <c r="BT147">
        <f t="shared" si="225"/>
        <v>2.6475387068372273E-3</v>
      </c>
      <c r="BU147">
        <f t="shared" si="225"/>
        <v>2.5470733200924018E-3</v>
      </c>
      <c r="BV147">
        <f t="shared" si="226"/>
        <v>2.4521646132152929E-3</v>
      </c>
      <c r="BW147">
        <f t="shared" si="226"/>
        <v>2.3623877380609132E-3</v>
      </c>
      <c r="BX147">
        <f t="shared" si="226"/>
        <v>2.2773607515944017E-3</v>
      </c>
      <c r="BY147">
        <f t="shared" si="226"/>
        <v>2.1967391148331526E-3</v>
      </c>
      <c r="BZ147">
        <f t="shared" si="226"/>
        <v>2.1202110552231905E-3</v>
      </c>
      <c r="CA147">
        <f t="shared" si="226"/>
        <v>2.0474936319446733E-3</v>
      </c>
      <c r="CB147">
        <f t="shared" si="226"/>
        <v>1.978329377984788E-3</v>
      </c>
      <c r="CC147">
        <f t="shared" si="226"/>
        <v>1.9124834188963651E-3</v>
      </c>
      <c r="CD147">
        <f t="shared" si="226"/>
        <v>1.8497409881720213E-3</v>
      </c>
      <c r="CE147">
        <f t="shared" si="226"/>
        <v>1.7899052746671057E-3</v>
      </c>
      <c r="CF147">
        <f t="shared" si="227"/>
        <v>1.7327955496235718E-3</v>
      </c>
      <c r="CG147">
        <f t="shared" si="227"/>
        <v>1.6782455303993955E-3</v>
      </c>
      <c r="CH147">
        <f t="shared" si="227"/>
        <v>1.6261019455965928E-3</v>
      </c>
      <c r="CI147">
        <f t="shared" si="227"/>
        <v>1.5762232723531351E-3</v>
      </c>
      <c r="CJ147">
        <f t="shared" si="227"/>
        <v>1.5284786214564143E-3</v>
      </c>
      <c r="CK147">
        <f t="shared" si="227"/>
        <v>1.4827467499029213E-3</v>
      </c>
      <c r="CL147">
        <f t="shared" si="227"/>
        <v>1.4389151837650236E-3</v>
      </c>
      <c r="CM147">
        <f t="shared" si="227"/>
        <v>1.3968794368808054E-3</v>
      </c>
      <c r="CN147">
        <f t="shared" si="227"/>
        <v>1.3565423130729218E-3</v>
      </c>
      <c r="CO147">
        <f t="shared" si="227"/>
        <v>1.3178132814180064E-3</v>
      </c>
      <c r="CP147">
        <f t="shared" si="228"/>
        <v>1.2806079156005526E-3</v>
      </c>
      <c r="CQ147">
        <f t="shared" si="228"/>
        <v>1.2448473896508039E-3</v>
      </c>
      <c r="CR147">
        <f t="shared" si="228"/>
        <v>8.0145782131035956E-4</v>
      </c>
      <c r="CS147">
        <f t="shared" si="228"/>
        <v>5.2054586194743516E-4</v>
      </c>
      <c r="CT147">
        <f t="shared" si="228"/>
        <v>3.6048870198060012E-4</v>
      </c>
      <c r="CU147">
        <f t="shared" si="228"/>
        <v>2.5077068056165774E-4</v>
      </c>
      <c r="CV147">
        <f t="shared" si="228"/>
        <v>1.712234666653443E-4</v>
      </c>
      <c r="CW147">
        <f t="shared" si="228"/>
        <v>1.1255087250939631E-4</v>
      </c>
      <c r="CX147">
        <f t="shared" si="228"/>
        <v>6.9506004121874644E-5</v>
      </c>
      <c r="CY147">
        <f t="shared" si="228"/>
        <v>3.8758030595336313E-5</v>
      </c>
      <c r="CZ147">
        <f t="shared" si="229"/>
        <v>1.8021582606826483E-5</v>
      </c>
      <c r="DA147">
        <f t="shared" si="229"/>
        <v>5.6392772094811581E-6</v>
      </c>
      <c r="DB147">
        <f t="shared" si="229"/>
        <v>3.5820456887354234E-7</v>
      </c>
      <c r="DC147">
        <f t="shared" si="229"/>
        <v>0</v>
      </c>
      <c r="DD147">
        <f t="shared" si="229"/>
        <v>0</v>
      </c>
      <c r="DE147">
        <f t="shared" si="229"/>
        <v>0</v>
      </c>
      <c r="DF147">
        <f t="shared" si="229"/>
        <v>0</v>
      </c>
      <c r="DG147">
        <f t="shared" si="229"/>
        <v>0</v>
      </c>
      <c r="DH147">
        <f t="shared" si="229"/>
        <v>0</v>
      </c>
      <c r="DI147">
        <f t="shared" si="229"/>
        <v>0</v>
      </c>
      <c r="DJ147">
        <f t="shared" si="230"/>
        <v>0</v>
      </c>
      <c r="DK147">
        <f t="shared" si="230"/>
        <v>0</v>
      </c>
      <c r="DL147">
        <f t="shared" si="230"/>
        <v>0</v>
      </c>
      <c r="DM147">
        <f t="shared" si="230"/>
        <v>0</v>
      </c>
      <c r="DN147">
        <f t="shared" si="230"/>
        <v>0</v>
      </c>
      <c r="DO147">
        <f t="shared" si="230"/>
        <v>0</v>
      </c>
      <c r="DP147">
        <f t="shared" si="230"/>
        <v>0</v>
      </c>
      <c r="DQ147">
        <f t="shared" si="230"/>
        <v>0</v>
      </c>
      <c r="DR147">
        <f t="shared" si="230"/>
        <v>0</v>
      </c>
      <c r="DS147">
        <f t="shared" si="230"/>
        <v>0</v>
      </c>
      <c r="DT147">
        <f t="shared" si="231"/>
        <v>0</v>
      </c>
      <c r="DU147">
        <f t="shared" si="231"/>
        <v>0</v>
      </c>
      <c r="DV147">
        <f t="shared" si="231"/>
        <v>0</v>
      </c>
      <c r="DW147">
        <f t="shared" si="231"/>
        <v>0</v>
      </c>
      <c r="DX147">
        <f t="shared" si="231"/>
        <v>0</v>
      </c>
      <c r="DY147">
        <f t="shared" si="231"/>
        <v>0</v>
      </c>
      <c r="DZ147">
        <f t="shared" si="231"/>
        <v>0</v>
      </c>
      <c r="EA147">
        <f t="shared" si="231"/>
        <v>0</v>
      </c>
      <c r="EB147">
        <f t="shared" si="231"/>
        <v>0</v>
      </c>
      <c r="EC147">
        <f t="shared" si="231"/>
        <v>0</v>
      </c>
      <c r="ED147">
        <f t="shared" si="232"/>
        <v>0</v>
      </c>
      <c r="EE147">
        <f t="shared" si="232"/>
        <v>0</v>
      </c>
      <c r="EF147">
        <f t="shared" si="232"/>
        <v>0</v>
      </c>
      <c r="EG147">
        <f t="shared" si="232"/>
        <v>0</v>
      </c>
      <c r="EH147">
        <f t="shared" si="232"/>
        <v>0</v>
      </c>
      <c r="EI147">
        <f t="shared" si="232"/>
        <v>0</v>
      </c>
      <c r="EJ147">
        <f t="shared" si="232"/>
        <v>0</v>
      </c>
      <c r="EK147">
        <f t="shared" si="232"/>
        <v>0</v>
      </c>
      <c r="EL147">
        <f t="shared" si="232"/>
        <v>0</v>
      </c>
      <c r="EM147">
        <f t="shared" si="232"/>
        <v>0</v>
      </c>
      <c r="EN147">
        <f t="shared" si="233"/>
        <v>0</v>
      </c>
      <c r="EO147">
        <f t="shared" si="233"/>
        <v>0</v>
      </c>
      <c r="EP147">
        <f t="shared" si="233"/>
        <v>0</v>
      </c>
      <c r="EQ147">
        <f t="shared" si="233"/>
        <v>0</v>
      </c>
      <c r="ER147">
        <f t="shared" si="233"/>
        <v>0</v>
      </c>
      <c r="ES147">
        <f t="shared" si="233"/>
        <v>0</v>
      </c>
      <c r="ET147">
        <f t="shared" si="233"/>
        <v>0</v>
      </c>
      <c r="EU147">
        <f t="shared" si="233"/>
        <v>0</v>
      </c>
      <c r="EV147">
        <f t="shared" si="233"/>
        <v>0</v>
      </c>
      <c r="EW147">
        <f t="shared" si="233"/>
        <v>0</v>
      </c>
      <c r="EX147">
        <f t="shared" si="233"/>
        <v>0</v>
      </c>
      <c r="EZ147">
        <f t="shared" si="203"/>
        <v>0.88072272693049236</v>
      </c>
      <c r="FB147">
        <f t="shared" si="201"/>
        <v>1.103429634266434E-2</v>
      </c>
      <c r="FC147">
        <f t="shared" si="202"/>
        <v>0.24860529474702994</v>
      </c>
    </row>
    <row r="148" spans="1:159" x14ac:dyDescent="0.25">
      <c r="A148">
        <v>1005</v>
      </c>
      <c r="B148" s="19">
        <f>'Input spectra'!Y147</f>
        <v>4.4578976814868498E-2</v>
      </c>
      <c r="C148">
        <f>'Input spectra'!D147</f>
        <v>0</v>
      </c>
      <c r="D148">
        <f t="shared" si="219"/>
        <v>2.0653927966864227E-2</v>
      </c>
      <c r="E148">
        <f t="shared" si="219"/>
        <v>2.0412315407769159E-2</v>
      </c>
      <c r="F148">
        <f t="shared" si="219"/>
        <v>2.017244359496213E-2</v>
      </c>
      <c r="G148">
        <f t="shared" si="219"/>
        <v>1.9934301823029094E-2</v>
      </c>
      <c r="H148">
        <f t="shared" si="219"/>
        <v>1.9697879447351064E-2</v>
      </c>
      <c r="I148">
        <f t="shared" si="219"/>
        <v>1.9463165883775106E-2</v>
      </c>
      <c r="J148">
        <f t="shared" si="219"/>
        <v>1.9230150608287033E-2</v>
      </c>
      <c r="K148">
        <f t="shared" si="219"/>
        <v>1.899882315668578E-2</v>
      </c>
      <c r="L148">
        <f t="shared" si="219"/>
        <v>1.8769173124259571E-2</v>
      </c>
      <c r="M148">
        <f t="shared" si="219"/>
        <v>1.8541190165463701E-2</v>
      </c>
      <c r="N148">
        <f t="shared" si="220"/>
        <v>1.8314863993600057E-2</v>
      </c>
      <c r="O148">
        <f t="shared" si="220"/>
        <v>1.8090184380498284E-2</v>
      </c>
      <c r="P148">
        <f t="shared" si="220"/>
        <v>1.7867141156198668E-2</v>
      </c>
      <c r="Q148">
        <f t="shared" si="220"/>
        <v>1.7645724208636637E-2</v>
      </c>
      <c r="R148">
        <f t="shared" si="220"/>
        <v>1.7425923483328939E-2</v>
      </c>
      <c r="S148">
        <f t="shared" si="220"/>
        <v>1.7207728983061464E-2</v>
      </c>
      <c r="T148">
        <f t="shared" si="220"/>
        <v>1.6991130767578713E-2</v>
      </c>
      <c r="U148">
        <f t="shared" si="220"/>
        <v>1.6776118953274868E-2</v>
      </c>
      <c r="V148">
        <f t="shared" si="220"/>
        <v>1.6562683712886522E-2</v>
      </c>
      <c r="W148">
        <f t="shared" si="220"/>
        <v>1.6350815275186996E-2</v>
      </c>
      <c r="X148">
        <f t="shared" si="221"/>
        <v>1.6140503924682251E-2</v>
      </c>
      <c r="Y148">
        <f t="shared" si="221"/>
        <v>1.5931740001308429E-2</v>
      </c>
      <c r="Z148">
        <f t="shared" si="221"/>
        <v>1.5724513900130962E-2</v>
      </c>
      <c r="AA148">
        <f t="shared" si="221"/>
        <v>1.5518816071045254E-2</v>
      </c>
      <c r="AB148">
        <f t="shared" si="221"/>
        <v>1.5314637018478966E-2</v>
      </c>
      <c r="AC148">
        <f t="shared" si="221"/>
        <v>1.5111967301095817E-2</v>
      </c>
      <c r="AD148">
        <f t="shared" si="221"/>
        <v>1.4910797531500986E-2</v>
      </c>
      <c r="AE148">
        <f t="shared" si="221"/>
        <v>1.4711118375948037E-2</v>
      </c>
      <c r="AF148">
        <f t="shared" si="221"/>
        <v>1.4512920554047399E-2</v>
      </c>
      <c r="AG148">
        <f t="shared" si="221"/>
        <v>1.4316194838476345E-2</v>
      </c>
      <c r="AH148">
        <f t="shared" si="222"/>
        <v>1.4120932054690552E-2</v>
      </c>
      <c r="AI148">
        <f t="shared" si="222"/>
        <v>1.3927123080637123E-2</v>
      </c>
      <c r="AJ148">
        <f t="shared" si="222"/>
        <v>1.3734758846469153E-2</v>
      </c>
      <c r="AK148">
        <f t="shared" si="222"/>
        <v>1.354383033426176E-2</v>
      </c>
      <c r="AL148">
        <f t="shared" si="222"/>
        <v>1.335432857772966E-2</v>
      </c>
      <c r="AM148">
        <f t="shared" si="222"/>
        <v>1.3166244661946179E-2</v>
      </c>
      <c r="AN148">
        <f t="shared" si="222"/>
        <v>1.2979569723063768E-2</v>
      </c>
      <c r="AO148">
        <f t="shared" si="222"/>
        <v>1.2794294948035986E-2</v>
      </c>
      <c r="AP148">
        <f t="shared" si="222"/>
        <v>1.2610411574340945E-2</v>
      </c>
      <c r="AQ148">
        <f t="shared" si="222"/>
        <v>1.2427910889706188E-2</v>
      </c>
      <c r="AR148">
        <f t="shared" si="223"/>
        <v>1.2246784231835062E-2</v>
      </c>
      <c r="AS148">
        <f t="shared" si="223"/>
        <v>1.2067022988134493E-2</v>
      </c>
      <c r="AT148">
        <f t="shared" si="223"/>
        <v>1.1888618595444182E-2</v>
      </c>
      <c r="AU148">
        <f t="shared" si="223"/>
        <v>1.1711562539767297E-2</v>
      </c>
      <c r="AV148">
        <f t="shared" si="223"/>
        <v>1.1535846356002487E-2</v>
      </c>
      <c r="AW148">
        <f t="shared" si="223"/>
        <v>1.1361461627677384E-2</v>
      </c>
      <c r="AX148">
        <f t="shared" si="223"/>
        <v>1.0099730950446792E-2</v>
      </c>
      <c r="AY148">
        <f t="shared" si="223"/>
        <v>8.6300952677928963E-3</v>
      </c>
      <c r="AZ148">
        <f t="shared" si="223"/>
        <v>7.7688445284832507E-3</v>
      </c>
      <c r="BA148">
        <f t="shared" si="223"/>
        <v>7.1165426775852544E-3</v>
      </c>
      <c r="BB148">
        <f t="shared" si="224"/>
        <v>6.5835891266299304E-3</v>
      </c>
      <c r="BC148">
        <f t="shared" si="224"/>
        <v>6.1311488466343897E-3</v>
      </c>
      <c r="BD148">
        <f t="shared" si="224"/>
        <v>5.7379446640809838E-3</v>
      </c>
      <c r="BE148">
        <f t="shared" si="224"/>
        <v>5.3907136754665266E-3</v>
      </c>
      <c r="BF148">
        <f t="shared" si="224"/>
        <v>5.0804765777681853E-3</v>
      </c>
      <c r="BG148">
        <f t="shared" si="224"/>
        <v>4.8007942602118206E-3</v>
      </c>
      <c r="BH148">
        <f t="shared" si="224"/>
        <v>4.5468497211382042E-3</v>
      </c>
      <c r="BI148">
        <f t="shared" si="224"/>
        <v>4.3149209924168664E-3</v>
      </c>
      <c r="BJ148">
        <f t="shared" si="224"/>
        <v>4.1020580042083659E-3</v>
      </c>
      <c r="BK148">
        <f t="shared" si="224"/>
        <v>3.9058739601190735E-3</v>
      </c>
      <c r="BL148">
        <f t="shared" si="225"/>
        <v>3.7244048854727361E-3</v>
      </c>
      <c r="BM148">
        <f t="shared" si="225"/>
        <v>3.556011745422923E-3</v>
      </c>
      <c r="BN148">
        <f t="shared" si="225"/>
        <v>3.3993102211844323E-3</v>
      </c>
      <c r="BO148">
        <f t="shared" si="225"/>
        <v>3.253119068958644E-3</v>
      </c>
      <c r="BP148">
        <f t="shared" si="225"/>
        <v>3.1164213279335252E-3</v>
      </c>
      <c r="BQ148">
        <f t="shared" si="225"/>
        <v>2.9883346367055338E-3</v>
      </c>
      <c r="BR148">
        <f t="shared" si="225"/>
        <v>2.8680881485122875E-3</v>
      </c>
      <c r="BS148">
        <f t="shared" si="225"/>
        <v>2.7550043197334746E-3</v>
      </c>
      <c r="BT148">
        <f t="shared" si="225"/>
        <v>2.6484843591615534E-3</v>
      </c>
      <c r="BU148">
        <f t="shared" si="225"/>
        <v>2.5479964693854015E-3</v>
      </c>
      <c r="BV148">
        <f t="shared" si="226"/>
        <v>2.4530662470596439E-3</v>
      </c>
      <c r="BW148">
        <f t="shared" si="226"/>
        <v>2.3632687731660238E-3</v>
      </c>
      <c r="BX148">
        <f t="shared" si="226"/>
        <v>2.2782220410957777E-3</v>
      </c>
      <c r="BY148">
        <f t="shared" si="226"/>
        <v>2.1975814546093225E-3</v>
      </c>
      <c r="BZ148">
        <f t="shared" si="226"/>
        <v>2.1210351893924287E-3</v>
      </c>
      <c r="CA148">
        <f t="shared" si="226"/>
        <v>2.048300257672261E-3</v>
      </c>
      <c r="CB148">
        <f t="shared" si="226"/>
        <v>1.9791191497070481E-3</v>
      </c>
      <c r="CC148">
        <f t="shared" si="226"/>
        <v>1.9132569520484361E-3</v>
      </c>
      <c r="CD148">
        <f t="shared" si="226"/>
        <v>1.8504988624910529E-3</v>
      </c>
      <c r="CE148">
        <f t="shared" si="226"/>
        <v>1.7906480371303525E-3</v>
      </c>
      <c r="CF148">
        <f t="shared" si="227"/>
        <v>1.7335237170710354E-3</v>
      </c>
      <c r="CG148">
        <f t="shared" si="227"/>
        <v>1.6789595918826887E-3</v>
      </c>
      <c r="CH148">
        <f t="shared" si="227"/>
        <v>1.6268023644892048E-3</v>
      </c>
      <c r="CI148">
        <f t="shared" si="227"/>
        <v>1.5769104882519288E-3</v>
      </c>
      <c r="CJ148">
        <f t="shared" si="227"/>
        <v>1.5291530518997819E-3</v>
      </c>
      <c r="CK148">
        <f t="shared" si="227"/>
        <v>1.483408791927361E-3</v>
      </c>
      <c r="CL148">
        <f t="shared" si="227"/>
        <v>1.4395652153188462E-3</v>
      </c>
      <c r="CM148">
        <f t="shared" si="227"/>
        <v>1.3975178181111104E-3</v>
      </c>
      <c r="CN148">
        <f t="shared" si="227"/>
        <v>1.3571693874998346E-3</v>
      </c>
      <c r="CO148">
        <f t="shared" si="227"/>
        <v>1.3184293770083279E-3</v>
      </c>
      <c r="CP148">
        <f t="shared" si="228"/>
        <v>1.2812133457514314E-3</v>
      </c>
      <c r="CQ148">
        <f t="shared" si="228"/>
        <v>1.2454424540927096E-3</v>
      </c>
      <c r="CR148">
        <f t="shared" si="228"/>
        <v>8.0184514684925089E-4</v>
      </c>
      <c r="CS148">
        <f t="shared" si="228"/>
        <v>5.2080016450175984E-4</v>
      </c>
      <c r="CT148">
        <f t="shared" si="228"/>
        <v>3.6066670584372043E-4</v>
      </c>
      <c r="CU148">
        <f t="shared" si="228"/>
        <v>2.5089582496162153E-4</v>
      </c>
      <c r="CV148">
        <f t="shared" si="228"/>
        <v>1.7130981355847005E-4</v>
      </c>
      <c r="CW148">
        <f t="shared" si="228"/>
        <v>1.1260822257747302E-4</v>
      </c>
      <c r="CX148">
        <f t="shared" si="228"/>
        <v>6.9541785978846071E-5</v>
      </c>
      <c r="CY148">
        <f t="shared" si="228"/>
        <v>3.8778186974264468E-5</v>
      </c>
      <c r="CZ148">
        <f t="shared" si="229"/>
        <v>1.8031049548160216E-5</v>
      </c>
      <c r="DA148">
        <f t="shared" si="229"/>
        <v>5.6422692172503505E-6</v>
      </c>
      <c r="DB148">
        <f t="shared" si="229"/>
        <v>3.5839650217453166E-7</v>
      </c>
      <c r="DC148">
        <f t="shared" si="229"/>
        <v>0</v>
      </c>
      <c r="DD148">
        <f t="shared" si="229"/>
        <v>0</v>
      </c>
      <c r="DE148">
        <f t="shared" si="229"/>
        <v>0</v>
      </c>
      <c r="DF148">
        <f t="shared" si="229"/>
        <v>0</v>
      </c>
      <c r="DG148">
        <f t="shared" si="229"/>
        <v>0</v>
      </c>
      <c r="DH148">
        <f t="shared" si="229"/>
        <v>0</v>
      </c>
      <c r="DI148">
        <f t="shared" si="229"/>
        <v>0</v>
      </c>
      <c r="DJ148">
        <f t="shared" si="230"/>
        <v>0</v>
      </c>
      <c r="DK148">
        <f t="shared" si="230"/>
        <v>0</v>
      </c>
      <c r="DL148">
        <f t="shared" si="230"/>
        <v>0</v>
      </c>
      <c r="DM148">
        <f t="shared" si="230"/>
        <v>0</v>
      </c>
      <c r="DN148">
        <f t="shared" si="230"/>
        <v>0</v>
      </c>
      <c r="DO148">
        <f t="shared" si="230"/>
        <v>0</v>
      </c>
      <c r="DP148">
        <f t="shared" si="230"/>
        <v>0</v>
      </c>
      <c r="DQ148">
        <f t="shared" si="230"/>
        <v>0</v>
      </c>
      <c r="DR148">
        <f t="shared" si="230"/>
        <v>0</v>
      </c>
      <c r="DS148">
        <f t="shared" si="230"/>
        <v>0</v>
      </c>
      <c r="DT148">
        <f t="shared" si="231"/>
        <v>0</v>
      </c>
      <c r="DU148">
        <f t="shared" si="231"/>
        <v>0</v>
      </c>
      <c r="DV148">
        <f t="shared" si="231"/>
        <v>0</v>
      </c>
      <c r="DW148">
        <f t="shared" si="231"/>
        <v>0</v>
      </c>
      <c r="DX148">
        <f t="shared" si="231"/>
        <v>0</v>
      </c>
      <c r="DY148">
        <f t="shared" si="231"/>
        <v>0</v>
      </c>
      <c r="DZ148">
        <f t="shared" si="231"/>
        <v>0</v>
      </c>
      <c r="EA148">
        <f t="shared" si="231"/>
        <v>0</v>
      </c>
      <c r="EB148">
        <f t="shared" si="231"/>
        <v>0</v>
      </c>
      <c r="EC148">
        <f t="shared" si="231"/>
        <v>0</v>
      </c>
      <c r="ED148">
        <f t="shared" si="232"/>
        <v>0</v>
      </c>
      <c r="EE148">
        <f t="shared" si="232"/>
        <v>0</v>
      </c>
      <c r="EF148">
        <f t="shared" si="232"/>
        <v>0</v>
      </c>
      <c r="EG148">
        <f t="shared" si="232"/>
        <v>0</v>
      </c>
      <c r="EH148">
        <f t="shared" si="232"/>
        <v>0</v>
      </c>
      <c r="EI148">
        <f t="shared" si="232"/>
        <v>0</v>
      </c>
      <c r="EJ148">
        <f t="shared" si="232"/>
        <v>0</v>
      </c>
      <c r="EK148">
        <f t="shared" si="232"/>
        <v>0</v>
      </c>
      <c r="EL148">
        <f t="shared" si="232"/>
        <v>0</v>
      </c>
      <c r="EM148">
        <f t="shared" si="232"/>
        <v>0</v>
      </c>
      <c r="EN148">
        <f t="shared" si="233"/>
        <v>0</v>
      </c>
      <c r="EO148">
        <f t="shared" si="233"/>
        <v>0</v>
      </c>
      <c r="EP148">
        <f t="shared" si="233"/>
        <v>0</v>
      </c>
      <c r="EQ148">
        <f t="shared" si="233"/>
        <v>0</v>
      </c>
      <c r="ER148">
        <f t="shared" si="233"/>
        <v>0</v>
      </c>
      <c r="ES148">
        <f t="shared" si="233"/>
        <v>0</v>
      </c>
      <c r="ET148">
        <f t="shared" si="233"/>
        <v>0</v>
      </c>
      <c r="EU148">
        <f t="shared" si="233"/>
        <v>0</v>
      </c>
      <c r="EV148">
        <f t="shared" si="233"/>
        <v>0</v>
      </c>
      <c r="EW148">
        <f t="shared" si="233"/>
        <v>0</v>
      </c>
      <c r="EX148">
        <f t="shared" si="233"/>
        <v>0</v>
      </c>
      <c r="EZ148">
        <f t="shared" si="203"/>
        <v>0.88084992520879746</v>
      </c>
      <c r="FB148">
        <f t="shared" si="201"/>
        <v>1.1021456585240896E-2</v>
      </c>
      <c r="FC148">
        <f t="shared" si="202"/>
        <v>0.24860693581184234</v>
      </c>
    </row>
    <row r="149" spans="1:159" x14ac:dyDescent="0.25">
      <c r="A149">
        <v>1010</v>
      </c>
      <c r="B149" s="19">
        <f>'Input spectra'!Y148</f>
        <v>4.4526459475714902E-2</v>
      </c>
      <c r="C149">
        <f>'Input spectra'!D148</f>
        <v>0</v>
      </c>
      <c r="D149">
        <f t="shared" si="219"/>
        <v>2.0653927966864227E-2</v>
      </c>
      <c r="E149">
        <f t="shared" si="219"/>
        <v>2.0412422608099771E-2</v>
      </c>
      <c r="F149">
        <f t="shared" si="219"/>
        <v>2.0172655476687243E-2</v>
      </c>
      <c r="G149">
        <f t="shared" si="219"/>
        <v>1.9934615894450107E-2</v>
      </c>
      <c r="H149">
        <f t="shared" si="219"/>
        <v>1.9698293243783565E-2</v>
      </c>
      <c r="I149">
        <f t="shared" si="219"/>
        <v>1.9463676967327127E-2</v>
      </c>
      <c r="J149">
        <f t="shared" si="219"/>
        <v>1.9230756567638879E-2</v>
      </c>
      <c r="K149">
        <f t="shared" si="219"/>
        <v>1.899952160687143E-2</v>
      </c>
      <c r="L149">
        <f t="shared" si="219"/>
        <v>1.876996170644963E-2</v>
      </c>
      <c r="M149">
        <f t="shared" si="219"/>
        <v>1.8542066546749891E-2</v>
      </c>
      <c r="N149">
        <f t="shared" si="220"/>
        <v>1.8315825866781252E-2</v>
      </c>
      <c r="O149">
        <f t="shared" si="220"/>
        <v>1.8091229463868052E-2</v>
      </c>
      <c r="P149">
        <f t="shared" si="220"/>
        <v>1.7868267193334349E-2</v>
      </c>
      <c r="Q149">
        <f t="shared" si="220"/>
        <v>1.7646928968189906E-2</v>
      </c>
      <c r="R149">
        <f t="shared" si="220"/>
        <v>1.7427204758817882E-2</v>
      </c>
      <c r="S149">
        <f t="shared" si="220"/>
        <v>1.7209084592664119E-2</v>
      </c>
      <c r="T149">
        <f t="shared" si="220"/>
        <v>1.6992558553928103E-2</v>
      </c>
      <c r="U149">
        <f t="shared" si="220"/>
        <v>1.6777616783255487E-2</v>
      </c>
      <c r="V149">
        <f t="shared" si="220"/>
        <v>1.6564249477432288E-2</v>
      </c>
      <c r="W149">
        <f t="shared" si="220"/>
        <v>1.6352446889080628E-2</v>
      </c>
      <c r="X149">
        <f t="shared" si="221"/>
        <v>1.6142199326356122E-2</v>
      </c>
      <c r="Y149">
        <f t="shared" si="221"/>
        <v>1.593349715264681E-2</v>
      </c>
      <c r="Z149">
        <f t="shared" si="221"/>
        <v>1.572633078627371E-2</v>
      </c>
      <c r="AA149">
        <f t="shared" si="221"/>
        <v>1.5520690700192881E-2</v>
      </c>
      <c r="AB149">
        <f t="shared" si="221"/>
        <v>1.531656742169913E-2</v>
      </c>
      <c r="AC149">
        <f t="shared" si="221"/>
        <v>1.5113951532131209E-2</v>
      </c>
      <c r="AD149">
        <f t="shared" si="221"/>
        <v>1.4912833666578569E-2</v>
      </c>
      <c r="AE149">
        <f t="shared" si="221"/>
        <v>1.471320451358969E-2</v>
      </c>
      <c r="AF149">
        <f t="shared" si="221"/>
        <v>1.4515054814881901E-2</v>
      </c>
      <c r="AG149">
        <f t="shared" si="221"/>
        <v>1.4318375365052729E-2</v>
      </c>
      <c r="AH149">
        <f t="shared" si="222"/>
        <v>1.4123157011292794E-2</v>
      </c>
      <c r="AI149">
        <f t="shared" si="222"/>
        <v>1.3929390653100173E-2</v>
      </c>
      <c r="AJ149">
        <f t="shared" si="222"/>
        <v>1.373706724199629E-2</v>
      </c>
      <c r="AK149">
        <f t="shared" si="222"/>
        <v>1.354617778124328E-2</v>
      </c>
      <c r="AL149">
        <f t="shared" si="222"/>
        <v>1.3356713325562852E-2</v>
      </c>
      <c r="AM149">
        <f t="shared" si="222"/>
        <v>1.3168664980856623E-2</v>
      </c>
      <c r="AN149">
        <f t="shared" si="222"/>
        <v>1.2982023903927916E-2</v>
      </c>
      <c r="AO149">
        <f t="shared" si="222"/>
        <v>1.2796781302205032E-2</v>
      </c>
      <c r="AP149">
        <f t="shared" si="222"/>
        <v>1.2612928433465967E-2</v>
      </c>
      <c r="AQ149">
        <f t="shared" si="222"/>
        <v>1.2430456605564568E-2</v>
      </c>
      <c r="AR149">
        <f t="shared" si="223"/>
        <v>1.2249357176158155E-2</v>
      </c>
      <c r="AS149">
        <f t="shared" si="223"/>
        <v>1.2069621552436554E-2</v>
      </c>
      <c r="AT149">
        <f t="shared" si="223"/>
        <v>1.1891241190852535E-2</v>
      </c>
      <c r="AU149">
        <f t="shared" si="223"/>
        <v>1.1714207596853734E-2</v>
      </c>
      <c r="AV149">
        <f t="shared" si="223"/>
        <v>1.1538512324615904E-2</v>
      </c>
      <c r="AW149">
        <f t="shared" si="223"/>
        <v>1.1364146976777626E-2</v>
      </c>
      <c r="AX149">
        <f t="shared" si="223"/>
        <v>1.0102171135764766E-2</v>
      </c>
      <c r="AY149">
        <f t="shared" si="223"/>
        <v>8.6322257100207005E-3</v>
      </c>
      <c r="AZ149">
        <f t="shared" si="223"/>
        <v>7.7708031707493944E-3</v>
      </c>
      <c r="BA149">
        <f t="shared" si="223"/>
        <v>7.1183742484772191E-3</v>
      </c>
      <c r="BB149">
        <f t="shared" si="224"/>
        <v>6.5853181165399259E-3</v>
      </c>
      <c r="BC149">
        <f t="shared" si="224"/>
        <v>6.1327912238496752E-3</v>
      </c>
      <c r="BD149">
        <f t="shared" si="224"/>
        <v>5.7395118543103968E-3</v>
      </c>
      <c r="BE149">
        <f t="shared" si="224"/>
        <v>5.3922143457799335E-3</v>
      </c>
      <c r="BF149">
        <f t="shared" si="224"/>
        <v>5.0819175728891294E-3</v>
      </c>
      <c r="BG149">
        <f t="shared" si="224"/>
        <v>4.8021811476722217E-3</v>
      </c>
      <c r="BH149">
        <f t="shared" si="224"/>
        <v>4.5481871331068124E-3</v>
      </c>
      <c r="BI149">
        <f t="shared" si="224"/>
        <v>4.3162128523299226E-3</v>
      </c>
      <c r="BJ149">
        <f t="shared" si="224"/>
        <v>4.1033076837195684E-3</v>
      </c>
      <c r="BK149">
        <f t="shared" si="224"/>
        <v>3.9070843916708736E-3</v>
      </c>
      <c r="BL149">
        <f t="shared" si="225"/>
        <v>3.7255786453983621E-3</v>
      </c>
      <c r="BM149">
        <f t="shared" si="225"/>
        <v>3.5571511167919725E-3</v>
      </c>
      <c r="BN149">
        <f t="shared" si="225"/>
        <v>3.4004172423140449E-3</v>
      </c>
      <c r="BO149">
        <f t="shared" si="225"/>
        <v>3.254195571526178E-3</v>
      </c>
      <c r="BP149">
        <f t="shared" si="225"/>
        <v>3.1174689673824961E-3</v>
      </c>
      <c r="BQ149">
        <f t="shared" si="225"/>
        <v>2.9893549168319503E-3</v>
      </c>
      <c r="BR149">
        <f t="shared" si="225"/>
        <v>2.8690824415834176E-3</v>
      </c>
      <c r="BS149">
        <f t="shared" si="225"/>
        <v>2.7559738831264861E-3</v>
      </c>
      <c r="BT149">
        <f t="shared" si="225"/>
        <v>2.6494303492555649E-3</v>
      </c>
      <c r="BU149">
        <f t="shared" si="225"/>
        <v>2.5489199532602955E-3</v>
      </c>
      <c r="BV149">
        <f t="shared" si="226"/>
        <v>2.4539682124248004E-3</v>
      </c>
      <c r="BW149">
        <f t="shared" si="226"/>
        <v>2.364150136846687E-3</v>
      </c>
      <c r="BX149">
        <f t="shared" si="226"/>
        <v>2.27908365633369E-3</v>
      </c>
      <c r="BY149">
        <f t="shared" si="226"/>
        <v>2.1984241173807419E-3</v>
      </c>
      <c r="BZ149">
        <f t="shared" si="226"/>
        <v>2.1218596439057796E-3</v>
      </c>
      <c r="CA149">
        <f t="shared" si="226"/>
        <v>2.0491072011762038E-3</v>
      </c>
      <c r="CB149">
        <f t="shared" si="226"/>
        <v>1.9799092367152153E-3</v>
      </c>
      <c r="CC149">
        <f t="shared" si="226"/>
        <v>1.9140307980678138E-3</v>
      </c>
      <c r="CD149">
        <f t="shared" si="226"/>
        <v>1.8512570473257115E-3</v>
      </c>
      <c r="CE149">
        <f t="shared" si="226"/>
        <v>1.791391107820009E-3</v>
      </c>
      <c r="CF149">
        <f t="shared" si="227"/>
        <v>1.7342521905141092E-3</v>
      </c>
      <c r="CG149">
        <f t="shared" si="227"/>
        <v>1.679673957185532E-3</v>
      </c>
      <c r="CH149">
        <f t="shared" si="227"/>
        <v>1.6275030850766931E-3</v>
      </c>
      <c r="CI149">
        <f t="shared" si="227"/>
        <v>1.5775980037692472E-3</v>
      </c>
      <c r="CJ149">
        <f t="shared" si="227"/>
        <v>1.5298277799308398E-3</v>
      </c>
      <c r="CK149">
        <f t="shared" si="227"/>
        <v>1.4840711295516004E-3</v>
      </c>
      <c r="CL149">
        <f t="shared" si="227"/>
        <v>1.4402155405251547E-3</v>
      </c>
      <c r="CM149">
        <f t="shared" si="227"/>
        <v>1.3981564910849867E-3</v>
      </c>
      <c r="CN149">
        <f t="shared" si="227"/>
        <v>1.3577967517977914E-3</v>
      </c>
      <c r="CO149">
        <f t="shared" si="227"/>
        <v>1.3190457606316972E-3</v>
      </c>
      <c r="CP149">
        <f t="shared" si="228"/>
        <v>1.2818190621301736E-3</v>
      </c>
      <c r="CQ149">
        <f t="shared" si="228"/>
        <v>1.2460378029885114E-3</v>
      </c>
      <c r="CR149">
        <f t="shared" si="228"/>
        <v>8.0223265957338012E-4</v>
      </c>
      <c r="CS149">
        <f t="shared" si="228"/>
        <v>5.210545912906503E-4</v>
      </c>
      <c r="CT149">
        <f t="shared" si="228"/>
        <v>3.6084479760245319E-4</v>
      </c>
      <c r="CU149">
        <f t="shared" si="228"/>
        <v>2.5102103181354668E-4</v>
      </c>
      <c r="CV149">
        <f t="shared" si="228"/>
        <v>1.7139620399577875E-4</v>
      </c>
      <c r="CW149">
        <f t="shared" si="228"/>
        <v>1.1266560186816023E-4</v>
      </c>
      <c r="CX149">
        <f t="shared" si="228"/>
        <v>6.9577586256402949E-5</v>
      </c>
      <c r="CY149">
        <f t="shared" si="228"/>
        <v>3.8798353835655366E-5</v>
      </c>
      <c r="CZ149">
        <f t="shared" si="229"/>
        <v>1.8040521462585386E-5</v>
      </c>
      <c r="DA149">
        <f t="shared" si="229"/>
        <v>5.6452628124766146E-6</v>
      </c>
      <c r="DB149">
        <f t="shared" si="229"/>
        <v>3.5858853831729142E-7</v>
      </c>
      <c r="DC149">
        <f t="shared" si="229"/>
        <v>0</v>
      </c>
      <c r="DD149">
        <f t="shared" si="229"/>
        <v>0</v>
      </c>
      <c r="DE149">
        <f t="shared" si="229"/>
        <v>0</v>
      </c>
      <c r="DF149">
        <f t="shared" si="229"/>
        <v>0</v>
      </c>
      <c r="DG149">
        <f t="shared" si="229"/>
        <v>0</v>
      </c>
      <c r="DH149">
        <f t="shared" si="229"/>
        <v>0</v>
      </c>
      <c r="DI149">
        <f t="shared" si="229"/>
        <v>0</v>
      </c>
      <c r="DJ149">
        <f t="shared" si="230"/>
        <v>0</v>
      </c>
      <c r="DK149">
        <f t="shared" si="230"/>
        <v>0</v>
      </c>
      <c r="DL149">
        <f t="shared" si="230"/>
        <v>0</v>
      </c>
      <c r="DM149">
        <f t="shared" si="230"/>
        <v>0</v>
      </c>
      <c r="DN149">
        <f t="shared" si="230"/>
        <v>0</v>
      </c>
      <c r="DO149">
        <f t="shared" si="230"/>
        <v>0</v>
      </c>
      <c r="DP149">
        <f t="shared" si="230"/>
        <v>0</v>
      </c>
      <c r="DQ149">
        <f t="shared" si="230"/>
        <v>0</v>
      </c>
      <c r="DR149">
        <f t="shared" si="230"/>
        <v>0</v>
      </c>
      <c r="DS149">
        <f t="shared" si="230"/>
        <v>0</v>
      </c>
      <c r="DT149">
        <f t="shared" si="231"/>
        <v>0</v>
      </c>
      <c r="DU149">
        <f t="shared" si="231"/>
        <v>0</v>
      </c>
      <c r="DV149">
        <f t="shared" si="231"/>
        <v>0</v>
      </c>
      <c r="DW149">
        <f t="shared" si="231"/>
        <v>0</v>
      </c>
      <c r="DX149">
        <f t="shared" si="231"/>
        <v>0</v>
      </c>
      <c r="DY149">
        <f t="shared" si="231"/>
        <v>0</v>
      </c>
      <c r="DZ149">
        <f t="shared" si="231"/>
        <v>0</v>
      </c>
      <c r="EA149">
        <f t="shared" si="231"/>
        <v>0</v>
      </c>
      <c r="EB149">
        <f t="shared" si="231"/>
        <v>0</v>
      </c>
      <c r="EC149">
        <f t="shared" si="231"/>
        <v>0</v>
      </c>
      <c r="ED149">
        <f t="shared" si="232"/>
        <v>0</v>
      </c>
      <c r="EE149">
        <f t="shared" si="232"/>
        <v>0</v>
      </c>
      <c r="EF149">
        <f t="shared" si="232"/>
        <v>0</v>
      </c>
      <c r="EG149">
        <f t="shared" si="232"/>
        <v>0</v>
      </c>
      <c r="EH149">
        <f t="shared" si="232"/>
        <v>0</v>
      </c>
      <c r="EI149">
        <f t="shared" si="232"/>
        <v>0</v>
      </c>
      <c r="EJ149">
        <f t="shared" si="232"/>
        <v>0</v>
      </c>
      <c r="EK149">
        <f t="shared" si="232"/>
        <v>0</v>
      </c>
      <c r="EL149">
        <f t="shared" si="232"/>
        <v>0</v>
      </c>
      <c r="EM149">
        <f t="shared" si="232"/>
        <v>0</v>
      </c>
      <c r="EN149">
        <f t="shared" si="233"/>
        <v>0</v>
      </c>
      <c r="EO149">
        <f t="shared" si="233"/>
        <v>0</v>
      </c>
      <c r="EP149">
        <f t="shared" si="233"/>
        <v>0</v>
      </c>
      <c r="EQ149">
        <f t="shared" si="233"/>
        <v>0</v>
      </c>
      <c r="ER149">
        <f t="shared" si="233"/>
        <v>0</v>
      </c>
      <c r="ES149">
        <f t="shared" si="233"/>
        <v>0</v>
      </c>
      <c r="ET149">
        <f t="shared" si="233"/>
        <v>0</v>
      </c>
      <c r="EU149">
        <f t="shared" si="233"/>
        <v>0</v>
      </c>
      <c r="EV149">
        <f t="shared" si="233"/>
        <v>0</v>
      </c>
      <c r="EW149">
        <f t="shared" si="233"/>
        <v>0</v>
      </c>
      <c r="EX149">
        <f t="shared" si="233"/>
        <v>0</v>
      </c>
      <c r="EZ149">
        <f t="shared" si="203"/>
        <v>0.88097715205517024</v>
      </c>
      <c r="FB149">
        <f t="shared" si="201"/>
        <v>1.1008616490658041E-2</v>
      </c>
      <c r="FC149">
        <f t="shared" si="202"/>
        <v>0.24860857687689397</v>
      </c>
    </row>
    <row r="150" spans="1:159" x14ac:dyDescent="0.25">
      <c r="A150">
        <v>1015</v>
      </c>
      <c r="B150" s="19">
        <f>'Input spectra'!Y149</f>
        <v>4.4473942136561299E-2</v>
      </c>
      <c r="C150">
        <f>'Input spectra'!D149</f>
        <v>0</v>
      </c>
      <c r="D150">
        <f t="shared" si="219"/>
        <v>2.0653927966864227E-2</v>
      </c>
      <c r="E150">
        <f t="shared" si="219"/>
        <v>2.0412529808993374E-2</v>
      </c>
      <c r="F150">
        <f t="shared" si="219"/>
        <v>2.017286736063786E-2</v>
      </c>
      <c r="G150">
        <f t="shared" si="219"/>
        <v>1.9934929970819415E-2</v>
      </c>
      <c r="H150">
        <f t="shared" si="219"/>
        <v>1.9698707048908751E-2</v>
      </c>
      <c r="I150">
        <f t="shared" si="219"/>
        <v>1.9464188064299694E-2</v>
      </c>
      <c r="J150">
        <f t="shared" si="219"/>
        <v>1.9231362546085047E-2</v>
      </c>
      <c r="K150">
        <f t="shared" si="219"/>
        <v>1.9000220082734075E-2</v>
      </c>
      <c r="L150">
        <f t="shared" si="219"/>
        <v>1.8770750321771775E-2</v>
      </c>
      <c r="M150">
        <f t="shared" si="219"/>
        <v>1.8542942969459752E-2</v>
      </c>
      <c r="N150">
        <f t="shared" si="220"/>
        <v>1.8316787790478791E-2</v>
      </c>
      <c r="O150">
        <f t="shared" si="220"/>
        <v>1.8092274607613059E-2</v>
      </c>
      <c r="P150">
        <f t="shared" si="220"/>
        <v>1.7869393301436033E-2</v>
      </c>
      <c r="Q150">
        <f t="shared" si="220"/>
        <v>1.7648133809997978E-2</v>
      </c>
      <c r="R150">
        <f t="shared" si="220"/>
        <v>1.7428486128515139E-2</v>
      </c>
      <c r="S150">
        <f t="shared" si="220"/>
        <v>1.7210440309060493E-2</v>
      </c>
      <c r="T150">
        <f t="shared" si="220"/>
        <v>1.6993986460256197E-2</v>
      </c>
      <c r="U150">
        <f t="shared" si="220"/>
        <v>1.6779114746967552E-2</v>
      </c>
      <c r="V150">
        <f t="shared" si="220"/>
        <v>1.6565815389998659E-2</v>
      </c>
      <c r="W150">
        <f t="shared" si="220"/>
        <v>1.6354078665789619E-2</v>
      </c>
      <c r="X150">
        <f t="shared" si="221"/>
        <v>1.6143894906115314E-2</v>
      </c>
      <c r="Y150">
        <f t="shared" si="221"/>
        <v>1.5935254497785798E-2</v>
      </c>
      <c r="Z150">
        <f t="shared" si="221"/>
        <v>1.5728147882348241E-2</v>
      </c>
      <c r="AA150">
        <f t="shared" si="221"/>
        <v>1.5522565555790414E-2</v>
      </c>
      <c r="AB150">
        <f t="shared" si="221"/>
        <v>1.5318498068245768E-2</v>
      </c>
      <c r="AC150">
        <f t="shared" si="221"/>
        <v>1.5115936023700038E-2</v>
      </c>
      <c r="AD150">
        <f t="shared" si="221"/>
        <v>1.4914870079699367E-2</v>
      </c>
      <c r="AE150">
        <f t="shared" si="221"/>
        <v>1.4715290947059992E-2</v>
      </c>
      <c r="AF150">
        <f t="shared" si="221"/>
        <v>1.4517189389579441E-2</v>
      </c>
      <c r="AG150">
        <f t="shared" si="221"/>
        <v>1.432055622374922E-2</v>
      </c>
      <c r="AH150">
        <f t="shared" si="222"/>
        <v>1.4125382318469054E-2</v>
      </c>
      <c r="AI150">
        <f t="shared" si="222"/>
        <v>1.3931658594762577E-2</v>
      </c>
      <c r="AJ150">
        <f t="shared" si="222"/>
        <v>1.3739376025494559E-2</v>
      </c>
      <c r="AK150">
        <f t="shared" si="222"/>
        <v>1.3548525635089563E-2</v>
      </c>
      <c r="AL150">
        <f t="shared" si="222"/>
        <v>1.3359098499252139E-2</v>
      </c>
      <c r="AM150">
        <f t="shared" si="222"/>
        <v>1.3171085744688438E-2</v>
      </c>
      <c r="AN150">
        <f t="shared" si="222"/>
        <v>1.2984478548829302E-2</v>
      </c>
      <c r="AO150">
        <f t="shared" si="222"/>
        <v>1.2799268139554829E-2</v>
      </c>
      <c r="AP150">
        <f t="shared" si="222"/>
        <v>1.2615445794920339E-2</v>
      </c>
      <c r="AQ150">
        <f t="shared" si="222"/>
        <v>1.2433002842883819E-2</v>
      </c>
      <c r="AR150">
        <f t="shared" si="223"/>
        <v>1.2251930661034784E-2</v>
      </c>
      <c r="AS150">
        <f t="shared" si="223"/>
        <v>1.207222067632456E-2</v>
      </c>
      <c r="AT150">
        <f t="shared" si="223"/>
        <v>1.1893864364797968E-2</v>
      </c>
      <c r="AU150">
        <f t="shared" si="223"/>
        <v>1.1716853251326469E-2</v>
      </c>
      <c r="AV150">
        <f t="shared" si="223"/>
        <v>1.1541178909342645E-2</v>
      </c>
      <c r="AW150">
        <f t="shared" si="223"/>
        <v>1.1366832960576119E-2</v>
      </c>
      <c r="AX150">
        <f t="shared" si="223"/>
        <v>1.0104611910653335E-2</v>
      </c>
      <c r="AY150">
        <f t="shared" si="223"/>
        <v>8.634356678173645E-3</v>
      </c>
      <c r="AZ150">
        <f t="shared" si="223"/>
        <v>7.772762306818639E-3</v>
      </c>
      <c r="BA150">
        <f t="shared" si="223"/>
        <v>7.1202062907570586E-3</v>
      </c>
      <c r="BB150">
        <f t="shared" si="224"/>
        <v>6.5870475605192807E-3</v>
      </c>
      <c r="BC150">
        <f t="shared" si="224"/>
        <v>6.1344340410156104E-3</v>
      </c>
      <c r="BD150">
        <f t="shared" si="224"/>
        <v>5.7410794725824893E-3</v>
      </c>
      <c r="BE150">
        <f t="shared" si="224"/>
        <v>5.3937154338509008E-3</v>
      </c>
      <c r="BF150">
        <f t="shared" si="224"/>
        <v>5.0833589767250633E-3</v>
      </c>
      <c r="BG150">
        <f t="shared" si="224"/>
        <v>4.8035684357864983E-3</v>
      </c>
      <c r="BH150">
        <f t="shared" si="224"/>
        <v>4.5495249384622464E-3</v>
      </c>
      <c r="BI150">
        <f t="shared" si="224"/>
        <v>4.3175050990176241E-3</v>
      </c>
      <c r="BJ150">
        <f t="shared" si="224"/>
        <v>4.1045577439418387E-3</v>
      </c>
      <c r="BK150">
        <f t="shared" si="224"/>
        <v>3.9082951983357862E-3</v>
      </c>
      <c r="BL150">
        <f t="shared" si="225"/>
        <v>3.7267527752387558E-3</v>
      </c>
      <c r="BM150">
        <f t="shared" si="225"/>
        <v>3.5582908532236848E-3</v>
      </c>
      <c r="BN150">
        <f t="shared" si="225"/>
        <v>3.4015246239567326E-3</v>
      </c>
      <c r="BO150">
        <f t="shared" si="225"/>
        <v>3.2552724303234566E-3</v>
      </c>
      <c r="BP150">
        <f t="shared" si="225"/>
        <v>3.1185169590137616E-3</v>
      </c>
      <c r="BQ150">
        <f t="shared" si="225"/>
        <v>2.9903755453034022E-3</v>
      </c>
      <c r="BR150">
        <f t="shared" si="225"/>
        <v>2.8700770793506172E-3</v>
      </c>
      <c r="BS150">
        <f t="shared" si="225"/>
        <v>2.7569437877360847E-3</v>
      </c>
      <c r="BT150">
        <f t="shared" si="225"/>
        <v>2.650376677239909E-3</v>
      </c>
      <c r="BU150">
        <f t="shared" si="225"/>
        <v>2.5498437718383484E-3</v>
      </c>
      <c r="BV150">
        <f t="shared" si="226"/>
        <v>2.4548705094326602E-3</v>
      </c>
      <c r="BW150">
        <f t="shared" si="226"/>
        <v>2.3650318292254427E-3</v>
      </c>
      <c r="BX150">
        <f t="shared" si="226"/>
        <v>2.2799455974313325E-3</v>
      </c>
      <c r="BY150">
        <f t="shared" si="226"/>
        <v>2.1992671032712635E-3</v>
      </c>
      <c r="BZ150">
        <f t="shared" si="226"/>
        <v>2.1226844188877623E-3</v>
      </c>
      <c r="CA150">
        <f t="shared" si="226"/>
        <v>2.0499144625816929E-3</v>
      </c>
      <c r="CB150">
        <f t="shared" si="226"/>
        <v>1.9806996391351561E-3</v>
      </c>
      <c r="CC150">
        <f t="shared" si="226"/>
        <v>1.9148049570810431E-3</v>
      </c>
      <c r="CD150">
        <f t="shared" si="226"/>
        <v>1.8520155428032221E-3</v>
      </c>
      <c r="CE150">
        <f t="shared" si="226"/>
        <v>1.7921344868639816E-3</v>
      </c>
      <c r="CF150">
        <f t="shared" si="227"/>
        <v>1.7349809700813808E-3</v>
      </c>
      <c r="CG150">
        <f t="shared" si="227"/>
        <v>1.6803886264371948E-3</v>
      </c>
      <c r="CH150">
        <f t="shared" si="227"/>
        <v>1.6282041074890082E-3</v>
      </c>
      <c r="CI150">
        <f t="shared" si="227"/>
        <v>1.5782858190357208E-3</v>
      </c>
      <c r="CJ150">
        <f t="shared" si="227"/>
        <v>1.530502805680897E-3</v>
      </c>
      <c r="CK150">
        <f t="shared" si="227"/>
        <v>1.4847337629076242E-3</v>
      </c>
      <c r="CL150">
        <f t="shared" si="227"/>
        <v>1.4408661595166075E-3</v>
      </c>
      <c r="CM150">
        <f t="shared" si="227"/>
        <v>1.3987954559357622E-3</v>
      </c>
      <c r="CN150">
        <f t="shared" si="227"/>
        <v>1.3584244061007884E-3</v>
      </c>
      <c r="CO150">
        <f t="shared" si="227"/>
        <v>1.3196624324227745E-3</v>
      </c>
      <c r="CP150">
        <f t="shared" si="228"/>
        <v>1.2824250648720986E-3</v>
      </c>
      <c r="CQ150">
        <f t="shared" si="228"/>
        <v>1.2466334364741845E-3</v>
      </c>
      <c r="CR150">
        <f t="shared" si="228"/>
        <v>8.0262035957320973E-4</v>
      </c>
      <c r="CS150">
        <f t="shared" si="228"/>
        <v>5.2130914237479887E-4</v>
      </c>
      <c r="CT150">
        <f t="shared" si="228"/>
        <v>3.6102297730020014E-4</v>
      </c>
      <c r="CU150">
        <f t="shared" si="228"/>
        <v>2.5114630114859916E-4</v>
      </c>
      <c r="CV150">
        <f t="shared" si="228"/>
        <v>1.7148263799922941E-4</v>
      </c>
      <c r="CW150">
        <f t="shared" si="228"/>
        <v>1.1272301039634826E-4</v>
      </c>
      <c r="CX150">
        <f t="shared" si="228"/>
        <v>6.9613404964028239E-5</v>
      </c>
      <c r="CY150">
        <f t="shared" si="228"/>
        <v>3.8818531184960478E-5</v>
      </c>
      <c r="CZ150">
        <f t="shared" si="229"/>
        <v>1.8049998352714415E-5</v>
      </c>
      <c r="DA150">
        <f t="shared" si="229"/>
        <v>5.6482579960022026E-6</v>
      </c>
      <c r="DB150">
        <f t="shared" si="229"/>
        <v>3.5878067735692625E-7</v>
      </c>
      <c r="DC150">
        <f t="shared" si="229"/>
        <v>0</v>
      </c>
      <c r="DD150">
        <f t="shared" si="229"/>
        <v>0</v>
      </c>
      <c r="DE150">
        <f t="shared" si="229"/>
        <v>0</v>
      </c>
      <c r="DF150">
        <f t="shared" si="229"/>
        <v>0</v>
      </c>
      <c r="DG150">
        <f t="shared" si="229"/>
        <v>0</v>
      </c>
      <c r="DH150">
        <f t="shared" si="229"/>
        <v>0</v>
      </c>
      <c r="DI150">
        <f t="shared" si="229"/>
        <v>0</v>
      </c>
      <c r="DJ150">
        <f t="shared" si="230"/>
        <v>0</v>
      </c>
      <c r="DK150">
        <f t="shared" si="230"/>
        <v>0</v>
      </c>
      <c r="DL150">
        <f t="shared" si="230"/>
        <v>0</v>
      </c>
      <c r="DM150">
        <f t="shared" si="230"/>
        <v>0</v>
      </c>
      <c r="DN150">
        <f t="shared" si="230"/>
        <v>0</v>
      </c>
      <c r="DO150">
        <f t="shared" si="230"/>
        <v>0</v>
      </c>
      <c r="DP150">
        <f t="shared" si="230"/>
        <v>0</v>
      </c>
      <c r="DQ150">
        <f t="shared" si="230"/>
        <v>0</v>
      </c>
      <c r="DR150">
        <f t="shared" si="230"/>
        <v>0</v>
      </c>
      <c r="DS150">
        <f t="shared" si="230"/>
        <v>0</v>
      </c>
      <c r="DT150">
        <f t="shared" si="231"/>
        <v>0</v>
      </c>
      <c r="DU150">
        <f t="shared" si="231"/>
        <v>0</v>
      </c>
      <c r="DV150">
        <f t="shared" si="231"/>
        <v>0</v>
      </c>
      <c r="DW150">
        <f t="shared" si="231"/>
        <v>0</v>
      </c>
      <c r="DX150">
        <f t="shared" si="231"/>
        <v>0</v>
      </c>
      <c r="DY150">
        <f t="shared" si="231"/>
        <v>0</v>
      </c>
      <c r="DZ150">
        <f t="shared" si="231"/>
        <v>0</v>
      </c>
      <c r="EA150">
        <f t="shared" si="231"/>
        <v>0</v>
      </c>
      <c r="EB150">
        <f t="shared" si="231"/>
        <v>0</v>
      </c>
      <c r="EC150">
        <f t="shared" si="231"/>
        <v>0</v>
      </c>
      <c r="ED150">
        <f t="shared" si="232"/>
        <v>0</v>
      </c>
      <c r="EE150">
        <f t="shared" si="232"/>
        <v>0</v>
      </c>
      <c r="EF150">
        <f t="shared" si="232"/>
        <v>0</v>
      </c>
      <c r="EG150">
        <f t="shared" si="232"/>
        <v>0</v>
      </c>
      <c r="EH150">
        <f t="shared" si="232"/>
        <v>0</v>
      </c>
      <c r="EI150">
        <f t="shared" si="232"/>
        <v>0</v>
      </c>
      <c r="EJ150">
        <f t="shared" si="232"/>
        <v>0</v>
      </c>
      <c r="EK150">
        <f t="shared" si="232"/>
        <v>0</v>
      </c>
      <c r="EL150">
        <f t="shared" si="232"/>
        <v>0</v>
      </c>
      <c r="EM150">
        <f t="shared" si="232"/>
        <v>0</v>
      </c>
      <c r="EN150">
        <f t="shared" si="233"/>
        <v>0</v>
      </c>
      <c r="EO150">
        <f t="shared" si="233"/>
        <v>0</v>
      </c>
      <c r="EP150">
        <f t="shared" si="233"/>
        <v>0</v>
      </c>
      <c r="EQ150">
        <f t="shared" si="233"/>
        <v>0</v>
      </c>
      <c r="ER150">
        <f t="shared" si="233"/>
        <v>0</v>
      </c>
      <c r="ES150">
        <f t="shared" si="233"/>
        <v>0</v>
      </c>
      <c r="ET150">
        <f t="shared" si="233"/>
        <v>0</v>
      </c>
      <c r="EU150">
        <f t="shared" si="233"/>
        <v>0</v>
      </c>
      <c r="EV150">
        <f t="shared" si="233"/>
        <v>0</v>
      </c>
      <c r="EW150">
        <f t="shared" si="233"/>
        <v>0</v>
      </c>
      <c r="EX150">
        <f t="shared" si="233"/>
        <v>0</v>
      </c>
      <c r="EZ150">
        <f t="shared" si="203"/>
        <v>0.8811044074776081</v>
      </c>
      <c r="FB150">
        <f t="shared" si="201"/>
        <v>1.0995776058907003E-2</v>
      </c>
      <c r="FC150">
        <f t="shared" si="202"/>
        <v>0.24861021794218902</v>
      </c>
    </row>
    <row r="151" spans="1:159" x14ac:dyDescent="0.25">
      <c r="A151">
        <v>1020</v>
      </c>
      <c r="B151" s="19">
        <f>'Input spectra'!Y150</f>
        <v>4.4421424797407703E-2</v>
      </c>
      <c r="C151">
        <f>'Input spectra'!D150</f>
        <v>0</v>
      </c>
      <c r="D151">
        <f t="shared" si="219"/>
        <v>2.0653927966864227E-2</v>
      </c>
      <c r="E151">
        <f t="shared" si="219"/>
        <v>2.0412637010449965E-2</v>
      </c>
      <c r="F151">
        <f t="shared" si="219"/>
        <v>2.0173079246814003E-2</v>
      </c>
      <c r="G151">
        <f t="shared" si="219"/>
        <v>1.9935244052137101E-2</v>
      </c>
      <c r="H151">
        <f t="shared" si="219"/>
        <v>1.9699120862726804E-2</v>
      </c>
      <c r="I151">
        <f t="shared" si="219"/>
        <v>1.9464699174693165E-2</v>
      </c>
      <c r="J151">
        <f t="shared" si="219"/>
        <v>1.9231968543626139E-2</v>
      </c>
      <c r="K151">
        <f t="shared" si="219"/>
        <v>1.9000918584274652E-2</v>
      </c>
      <c r="L151">
        <f t="shared" si="219"/>
        <v>1.8771538970227399E-2</v>
      </c>
      <c r="M151">
        <f t="shared" si="219"/>
        <v>1.8543819433595243E-2</v>
      </c>
      <c r="N151">
        <f t="shared" si="220"/>
        <v>1.8317749764695329E-2</v>
      </c>
      <c r="O151">
        <f t="shared" si="220"/>
        <v>1.8093319811736796E-2</v>
      </c>
      <c r="P151">
        <f t="shared" si="220"/>
        <v>1.7870519480508194E-2</v>
      </c>
      <c r="Q151">
        <f t="shared" si="220"/>
        <v>1.7649338734066471E-2</v>
      </c>
      <c r="R151">
        <f t="shared" si="220"/>
        <v>1.7429767592427634E-2</v>
      </c>
      <c r="S151">
        <f t="shared" si="220"/>
        <v>1.7211796132259004E-2</v>
      </c>
      <c r="T151">
        <f t="shared" si="220"/>
        <v>1.6995414486573077E-2</v>
      </c>
      <c r="U151">
        <f t="shared" si="220"/>
        <v>1.6780612844423004E-2</v>
      </c>
      <c r="V151">
        <f t="shared" si="220"/>
        <v>1.6567381450599643E-2</v>
      </c>
      <c r="W151">
        <f t="shared" si="220"/>
        <v>1.6355710605330219E-2</v>
      </c>
      <c r="X151">
        <f t="shared" si="221"/>
        <v>1.6145590663978537E-2</v>
      </c>
      <c r="Y151">
        <f t="shared" si="221"/>
        <v>1.5937012036746766E-2</v>
      </c>
      <c r="Z151">
        <f t="shared" si="221"/>
        <v>1.5729965188378815E-2</v>
      </c>
      <c r="AA151">
        <f t="shared" si="221"/>
        <v>1.5524440637865206E-2</v>
      </c>
      <c r="AB151">
        <f t="shared" si="221"/>
        <v>1.532042895814955E-2</v>
      </c>
      <c r="AC151">
        <f t="shared" si="221"/>
        <v>1.5117920775836517E-2</v>
      </c>
      <c r="AD151">
        <f t="shared" si="221"/>
        <v>1.4916906770901345E-2</v>
      </c>
      <c r="AE151">
        <f t="shared" si="221"/>
        <v>1.4717377676400892E-2</v>
      </c>
      <c r="AF151">
        <f t="shared" si="221"/>
        <v>1.4519324278186172E-2</v>
      </c>
      <c r="AG151">
        <f t="shared" si="221"/>
        <v>1.4322737414616402E-2</v>
      </c>
      <c r="AH151">
        <f t="shared" si="222"/>
        <v>1.4127607976274567E-2</v>
      </c>
      <c r="AI151">
        <f t="shared" si="222"/>
        <v>1.393392690568445E-2</v>
      </c>
      <c r="AJ151">
        <f t="shared" si="222"/>
        <v>1.3741685197029162E-2</v>
      </c>
      <c r="AK151">
        <f t="shared" si="222"/>
        <v>1.355087389587113E-2</v>
      </c>
      <c r="AL151">
        <f t="shared" si="222"/>
        <v>1.3361484098873569E-2</v>
      </c>
      <c r="AM151">
        <f t="shared" si="222"/>
        <v>1.3173506953523413E-2</v>
      </c>
      <c r="AN151">
        <f t="shared" si="222"/>
        <v>1.2986933657855672E-2</v>
      </c>
      <c r="AO151">
        <f t="shared" si="222"/>
        <v>1.2801755460179275E-2</v>
      </c>
      <c r="AP151">
        <f t="shared" si="222"/>
        <v>1.2617963658804321E-2</v>
      </c>
      <c r="AQ151">
        <f t="shared" si="222"/>
        <v>1.2435549601770757E-2</v>
      </c>
      <c r="AR151">
        <f t="shared" si="223"/>
        <v>1.2254504686578512E-2</v>
      </c>
      <c r="AS151">
        <f t="shared" si="223"/>
        <v>1.207482035991901E-2</v>
      </c>
      <c r="AT151">
        <f t="shared" si="223"/>
        <v>1.1896488117408103E-2</v>
      </c>
      <c r="AU151">
        <f t="shared" si="223"/>
        <v>1.1719499503320425E-2</v>
      </c>
      <c r="AV151">
        <f t="shared" si="223"/>
        <v>1.1543846110325098E-2</v>
      </c>
      <c r="AW151">
        <f t="shared" si="223"/>
        <v>1.1369519579222874E-2</v>
      </c>
      <c r="AX151">
        <f t="shared" si="223"/>
        <v>1.0107053275254943E-2</v>
      </c>
      <c r="AY151">
        <f t="shared" si="223"/>
        <v>8.6364881723815651E-3</v>
      </c>
      <c r="AZ151">
        <f t="shared" si="223"/>
        <v>7.774721936815482E-3</v>
      </c>
      <c r="BA151">
        <f t="shared" si="223"/>
        <v>7.1220388045460945E-3</v>
      </c>
      <c r="BB151">
        <f t="shared" si="224"/>
        <v>6.5887774586872467E-3</v>
      </c>
      <c r="BC151">
        <f t="shared" si="224"/>
        <v>6.1360772982500473E-3</v>
      </c>
      <c r="BD151">
        <f t="shared" si="224"/>
        <v>5.7426475190141737E-3</v>
      </c>
      <c r="BE151">
        <f t="shared" si="224"/>
        <v>5.3952169397957226E-3</v>
      </c>
      <c r="BF151">
        <f t="shared" si="224"/>
        <v>5.0848007893919142E-3</v>
      </c>
      <c r="BG151">
        <f t="shared" si="224"/>
        <v>4.8049561246703947E-3</v>
      </c>
      <c r="BH151">
        <f t="shared" si="224"/>
        <v>4.5508631373202156E-3</v>
      </c>
      <c r="BI151">
        <f t="shared" si="224"/>
        <v>4.3187977325957689E-3</v>
      </c>
      <c r="BJ151">
        <f t="shared" si="224"/>
        <v>4.1058081849911585E-3</v>
      </c>
      <c r="BK151">
        <f t="shared" si="224"/>
        <v>3.9095063802300602E-3</v>
      </c>
      <c r="BL151">
        <f t="shared" si="225"/>
        <v>3.7279272751104945E-3</v>
      </c>
      <c r="BM151">
        <f t="shared" si="225"/>
        <v>3.5594309548350285E-3</v>
      </c>
      <c r="BN151">
        <f t="shared" si="225"/>
        <v>3.4026323662299002E-3</v>
      </c>
      <c r="BO151">
        <f t="shared" si="225"/>
        <v>3.2563496454683619E-3</v>
      </c>
      <c r="BP151">
        <f t="shared" si="225"/>
        <v>3.1195653029457144E-3</v>
      </c>
      <c r="BQ151">
        <f t="shared" si="225"/>
        <v>2.991396522238822E-3</v>
      </c>
      <c r="BR151">
        <f t="shared" si="225"/>
        <v>2.8710720619333839E-3</v>
      </c>
      <c r="BS151">
        <f t="shared" si="225"/>
        <v>2.7579140336823553E-3</v>
      </c>
      <c r="BT151">
        <f t="shared" si="225"/>
        <v>2.6513233432352719E-3</v>
      </c>
      <c r="BU151">
        <f t="shared" si="225"/>
        <v>2.5507679252408685E-3</v>
      </c>
      <c r="BV151">
        <f t="shared" si="226"/>
        <v>2.4557731382051635E-3</v>
      </c>
      <c r="BW151">
        <f t="shared" si="226"/>
        <v>2.3659138504248762E-3</v>
      </c>
      <c r="BX151">
        <f t="shared" si="226"/>
        <v>2.2808078645119431E-3</v>
      </c>
      <c r="BY151">
        <f t="shared" si="226"/>
        <v>2.2001104124047869E-3</v>
      </c>
      <c r="BZ151">
        <f t="shared" si="226"/>
        <v>2.1235095144629432E-3</v>
      </c>
      <c r="CA151">
        <f t="shared" si="226"/>
        <v>2.0507220420139674E-3</v>
      </c>
      <c r="CB151">
        <f t="shared" si="226"/>
        <v>1.9814903570927857E-3</v>
      </c>
      <c r="CC151">
        <f t="shared" si="226"/>
        <v>1.9155794292147188E-3</v>
      </c>
      <c r="CD151">
        <f t="shared" si="226"/>
        <v>1.8527743490508602E-3</v>
      </c>
      <c r="CE151">
        <f t="shared" si="226"/>
        <v>1.7928781743902277E-3</v>
      </c>
      <c r="CF151">
        <f t="shared" si="227"/>
        <v>1.7357100559014917E-3</v>
      </c>
      <c r="CG151">
        <f t="shared" si="227"/>
        <v>1.6811035997670015E-3</v>
      </c>
      <c r="CH151">
        <f t="shared" si="227"/>
        <v>1.628905431856156E-3</v>
      </c>
      <c r="CI151">
        <f t="shared" si="227"/>
        <v>1.5789739341820366E-3</v>
      </c>
      <c r="CJ151">
        <f t="shared" si="227"/>
        <v>1.5311781292813194E-3</v>
      </c>
      <c r="CK151">
        <f t="shared" si="227"/>
        <v>1.4853966921274748E-3</v>
      </c>
      <c r="CL151">
        <f t="shared" si="227"/>
        <v>1.4415170724259216E-3</v>
      </c>
      <c r="CM151">
        <f t="shared" si="227"/>
        <v>1.3994347127968263E-3</v>
      </c>
      <c r="CN151">
        <f t="shared" si="227"/>
        <v>1.3590523505428828E-3</v>
      </c>
      <c r="CO151">
        <f t="shared" si="227"/>
        <v>1.3202793925162814E-3</v>
      </c>
      <c r="CP151">
        <f t="shared" si="228"/>
        <v>1.2830313541125895E-3</v>
      </c>
      <c r="CQ151">
        <f t="shared" si="228"/>
        <v>1.2472293546857693E-3</v>
      </c>
      <c r="CR151">
        <f t="shared" si="228"/>
        <v>8.0300824693924544E-4</v>
      </c>
      <c r="CS151">
        <f t="shared" si="228"/>
        <v>5.2156381781492771E-4</v>
      </c>
      <c r="CT151">
        <f t="shared" si="228"/>
        <v>3.6120124498038414E-4</v>
      </c>
      <c r="CU151">
        <f t="shared" si="228"/>
        <v>2.5127163299796038E-4</v>
      </c>
      <c r="CV151">
        <f t="shared" si="228"/>
        <v>1.7156911559079212E-4</v>
      </c>
      <c r="CW151">
        <f t="shared" si="228"/>
        <v>1.1278044817693502E-4</v>
      </c>
      <c r="CX151">
        <f t="shared" si="228"/>
        <v>6.964924211120978E-5</v>
      </c>
      <c r="CY151">
        <f t="shared" si="228"/>
        <v>3.8838719027634108E-5</v>
      </c>
      <c r="CZ151">
        <f t="shared" si="229"/>
        <v>1.8059480221161106E-5</v>
      </c>
      <c r="DA151">
        <f t="shared" si="229"/>
        <v>5.6512547686698106E-6</v>
      </c>
      <c r="DB151">
        <f t="shared" si="229"/>
        <v>3.5897291934857046E-7</v>
      </c>
      <c r="DC151">
        <f t="shared" si="229"/>
        <v>0</v>
      </c>
      <c r="DD151">
        <f t="shared" si="229"/>
        <v>0</v>
      </c>
      <c r="DE151">
        <f t="shared" si="229"/>
        <v>0</v>
      </c>
      <c r="DF151">
        <f t="shared" si="229"/>
        <v>0</v>
      </c>
      <c r="DG151">
        <f t="shared" si="229"/>
        <v>0</v>
      </c>
      <c r="DH151">
        <f t="shared" si="229"/>
        <v>0</v>
      </c>
      <c r="DI151">
        <f t="shared" si="229"/>
        <v>0</v>
      </c>
      <c r="DJ151">
        <f t="shared" si="230"/>
        <v>0</v>
      </c>
      <c r="DK151">
        <f t="shared" si="230"/>
        <v>0</v>
      </c>
      <c r="DL151">
        <f t="shared" si="230"/>
        <v>0</v>
      </c>
      <c r="DM151">
        <f t="shared" si="230"/>
        <v>0</v>
      </c>
      <c r="DN151">
        <f t="shared" si="230"/>
        <v>0</v>
      </c>
      <c r="DO151">
        <f t="shared" si="230"/>
        <v>0</v>
      </c>
      <c r="DP151">
        <f t="shared" si="230"/>
        <v>0</v>
      </c>
      <c r="DQ151">
        <f t="shared" si="230"/>
        <v>0</v>
      </c>
      <c r="DR151">
        <f t="shared" si="230"/>
        <v>0</v>
      </c>
      <c r="DS151">
        <f t="shared" si="230"/>
        <v>0</v>
      </c>
      <c r="DT151">
        <f t="shared" si="231"/>
        <v>0</v>
      </c>
      <c r="DU151">
        <f t="shared" si="231"/>
        <v>0</v>
      </c>
      <c r="DV151">
        <f t="shared" si="231"/>
        <v>0</v>
      </c>
      <c r="DW151">
        <f t="shared" si="231"/>
        <v>0</v>
      </c>
      <c r="DX151">
        <f t="shared" si="231"/>
        <v>0</v>
      </c>
      <c r="DY151">
        <f t="shared" si="231"/>
        <v>0</v>
      </c>
      <c r="DZ151">
        <f t="shared" si="231"/>
        <v>0</v>
      </c>
      <c r="EA151">
        <f t="shared" si="231"/>
        <v>0</v>
      </c>
      <c r="EB151">
        <f t="shared" si="231"/>
        <v>0</v>
      </c>
      <c r="EC151">
        <f t="shared" si="231"/>
        <v>0</v>
      </c>
      <c r="ED151">
        <f t="shared" si="232"/>
        <v>0</v>
      </c>
      <c r="EE151">
        <f t="shared" si="232"/>
        <v>0</v>
      </c>
      <c r="EF151">
        <f t="shared" si="232"/>
        <v>0</v>
      </c>
      <c r="EG151">
        <f t="shared" si="232"/>
        <v>0</v>
      </c>
      <c r="EH151">
        <f t="shared" si="232"/>
        <v>0</v>
      </c>
      <c r="EI151">
        <f t="shared" si="232"/>
        <v>0</v>
      </c>
      <c r="EJ151">
        <f t="shared" si="232"/>
        <v>0</v>
      </c>
      <c r="EK151">
        <f t="shared" si="232"/>
        <v>0</v>
      </c>
      <c r="EL151">
        <f t="shared" si="232"/>
        <v>0</v>
      </c>
      <c r="EM151">
        <f t="shared" si="232"/>
        <v>0</v>
      </c>
      <c r="EN151">
        <f t="shared" si="233"/>
        <v>0</v>
      </c>
      <c r="EO151">
        <f t="shared" si="233"/>
        <v>0</v>
      </c>
      <c r="EP151">
        <f t="shared" si="233"/>
        <v>0</v>
      </c>
      <c r="EQ151">
        <f t="shared" si="233"/>
        <v>0</v>
      </c>
      <c r="ER151">
        <f t="shared" si="233"/>
        <v>0</v>
      </c>
      <c r="ES151">
        <f t="shared" si="233"/>
        <v>0</v>
      </c>
      <c r="ET151">
        <f t="shared" si="233"/>
        <v>0</v>
      </c>
      <c r="EU151">
        <f t="shared" si="233"/>
        <v>0</v>
      </c>
      <c r="EV151">
        <f t="shared" si="233"/>
        <v>0</v>
      </c>
      <c r="EW151">
        <f t="shared" si="233"/>
        <v>0</v>
      </c>
      <c r="EX151">
        <f t="shared" si="233"/>
        <v>0</v>
      </c>
      <c r="EZ151">
        <f t="shared" si="203"/>
        <v>0.88123169148410962</v>
      </c>
      <c r="FB151">
        <f t="shared" si="201"/>
        <v>1.0982935289978846E-2</v>
      </c>
      <c r="FC151">
        <f t="shared" si="202"/>
        <v>0.24861185900772145</v>
      </c>
    </row>
    <row r="152" spans="1:159" x14ac:dyDescent="0.25">
      <c r="A152">
        <v>1025</v>
      </c>
      <c r="B152" s="19">
        <f>'Input spectra'!Y151</f>
        <v>4.43689074582541E-2</v>
      </c>
      <c r="C152">
        <f>'Input spectra'!D151</f>
        <v>0</v>
      </c>
      <c r="D152">
        <f t="shared" si="219"/>
        <v>2.0653927966864227E-2</v>
      </c>
      <c r="E152">
        <f t="shared" si="219"/>
        <v>2.0412744212469556E-2</v>
      </c>
      <c r="F152">
        <f t="shared" si="219"/>
        <v>2.0173291135215699E-2</v>
      </c>
      <c r="G152">
        <f t="shared" si="219"/>
        <v>1.9935558138403239E-2</v>
      </c>
      <c r="H152">
        <f t="shared" si="219"/>
        <v>1.9699534685237913E-2</v>
      </c>
      <c r="I152">
        <f t="shared" si="219"/>
        <v>1.9465210298507892E-2</v>
      </c>
      <c r="J152">
        <f t="shared" si="219"/>
        <v>1.9232574560262762E-2</v>
      </c>
      <c r="K152">
        <f t="shared" si="219"/>
        <v>1.9001617111494114E-2</v>
      </c>
      <c r="L152">
        <f t="shared" si="219"/>
        <v>1.8772327651817893E-2</v>
      </c>
      <c r="M152">
        <f t="shared" si="219"/>
        <v>1.854469593915832E-2</v>
      </c>
      <c r="N152">
        <f t="shared" si="220"/>
        <v>1.831871178943352E-2</v>
      </c>
      <c r="O152">
        <f t="shared" si="220"/>
        <v>1.8094365076242749E-2</v>
      </c>
      <c r="P152">
        <f t="shared" si="220"/>
        <v>1.7871645730555302E-2</v>
      </c>
      <c r="Q152">
        <f t="shared" si="220"/>
        <v>1.7650543740400999E-2</v>
      </c>
      <c r="R152">
        <f t="shared" si="220"/>
        <v>1.7431049150562303E-2</v>
      </c>
      <c r="S152">
        <f t="shared" si="220"/>
        <v>1.7213152062268058E-2</v>
      </c>
      <c r="T152">
        <f t="shared" si="220"/>
        <v>1.699684263288883E-2</v>
      </c>
      <c r="U152">
        <f t="shared" si="220"/>
        <v>1.6782111075633783E-2</v>
      </c>
      <c r="V152">
        <f t="shared" si="220"/>
        <v>1.6568947659249229E-2</v>
      </c>
      <c r="W152">
        <f t="shared" si="220"/>
        <v>1.6357342707718676E-2</v>
      </c>
      <c r="X152">
        <f t="shared" si="221"/>
        <v>1.6147286599964492E-2</v>
      </c>
      <c r="Y152">
        <f t="shared" si="221"/>
        <v>1.5938769769551088E-2</v>
      </c>
      <c r="Z152">
        <f t="shared" si="221"/>
        <v>1.5731782704389689E-2</v>
      </c>
      <c r="AA152">
        <f t="shared" si="221"/>
        <v>1.5526315946444618E-2</v>
      </c>
      <c r="AB152">
        <f t="shared" si="221"/>
        <v>1.532236009144115E-2</v>
      </c>
      <c r="AC152">
        <f t="shared" si="221"/>
        <v>1.5119905788574852E-2</v>
      </c>
      <c r="AD152">
        <f t="shared" si="221"/>
        <v>1.4918943740222478E-2</v>
      </c>
      <c r="AE152">
        <f t="shared" si="221"/>
        <v>1.4719464701654349E-2</v>
      </c>
      <c r="AF152">
        <f t="shared" si="221"/>
        <v>1.4521459480748261E-2</v>
      </c>
      <c r="AG152">
        <f t="shared" si="221"/>
        <v>1.4324918937704871E-2</v>
      </c>
      <c r="AH152">
        <f t="shared" si="222"/>
        <v>1.4129833984764585E-2</v>
      </c>
      <c r="AI152">
        <f t="shared" si="222"/>
        <v>1.3936195585925914E-2</v>
      </c>
      <c r="AJ152">
        <f t="shared" si="222"/>
        <v>1.374399475666532E-2</v>
      </c>
      <c r="AK152">
        <f t="shared" si="222"/>
        <v>1.3553222563658509E-2</v>
      </c>
      <c r="AL152">
        <f t="shared" si="222"/>
        <v>1.3363870124503203E-2</v>
      </c>
      <c r="AM152">
        <f t="shared" si="222"/>
        <v>1.3175928607443353E-2</v>
      </c>
      <c r="AN152">
        <f t="shared" si="222"/>
        <v>1.2989389231094777E-2</v>
      </c>
      <c r="AO152">
        <f t="shared" si="222"/>
        <v>1.2804243264172288E-2</v>
      </c>
      <c r="AP152">
        <f t="shared" si="222"/>
        <v>1.2620482025218187E-2</v>
      </c>
      <c r="AQ152">
        <f t="shared" si="222"/>
        <v>1.2438096882332215E-2</v>
      </c>
      <c r="AR152">
        <f t="shared" si="223"/>
        <v>1.2257079252902927E-2</v>
      </c>
      <c r="AS152">
        <f t="shared" si="223"/>
        <v>1.2077420603340439E-2</v>
      </c>
      <c r="AT152">
        <f t="shared" si="223"/>
        <v>1.1899112448810593E-2</v>
      </c>
      <c r="AU152">
        <f t="shared" si="223"/>
        <v>1.1722146352970546E-2</v>
      </c>
      <c r="AV152">
        <f t="shared" si="223"/>
        <v>1.1546513927705677E-2</v>
      </c>
      <c r="AW152">
        <f t="shared" si="223"/>
        <v>1.1372206832867941E-2</v>
      </c>
      <c r="AX152">
        <f t="shared" si="223"/>
        <v>1.0109495229712074E-2</v>
      </c>
      <c r="AY152">
        <f t="shared" si="223"/>
        <v>8.6386201927743222E-3</v>
      </c>
      <c r="AZ152">
        <f t="shared" si="223"/>
        <v>7.7766820608644481E-3</v>
      </c>
      <c r="BA152">
        <f t="shared" si="223"/>
        <v>7.1238717899656766E-3</v>
      </c>
      <c r="BB152">
        <f t="shared" si="224"/>
        <v>6.5905078111631009E-3</v>
      </c>
      <c r="BC152">
        <f t="shared" si="224"/>
        <v>6.1377209956708688E-3</v>
      </c>
      <c r="BD152">
        <f t="shared" si="224"/>
        <v>5.7442159937223904E-3</v>
      </c>
      <c r="BE152">
        <f t="shared" si="224"/>
        <v>5.3967188637307284E-3</v>
      </c>
      <c r="BF152">
        <f t="shared" si="224"/>
        <v>5.0862430110056398E-3</v>
      </c>
      <c r="BG152">
        <f t="shared" si="224"/>
        <v>4.8063442144396888E-3</v>
      </c>
      <c r="BH152">
        <f t="shared" si="224"/>
        <v>4.552201729796466E-3</v>
      </c>
      <c r="BI152">
        <f t="shared" si="224"/>
        <v>4.3200907531801879E-3</v>
      </c>
      <c r="BJ152">
        <f t="shared" si="224"/>
        <v>4.1070590069835471E-3</v>
      </c>
      <c r="BK152">
        <f t="shared" si="224"/>
        <v>3.9107179374699794E-3</v>
      </c>
      <c r="BL152">
        <f t="shared" si="225"/>
        <v>3.7291021451301971E-3</v>
      </c>
      <c r="BM152">
        <f t="shared" si="225"/>
        <v>3.5605714217430097E-3</v>
      </c>
      <c r="BN152">
        <f t="shared" si="225"/>
        <v>3.4037404692509911E-3</v>
      </c>
      <c r="BO152">
        <f t="shared" si="225"/>
        <v>3.2574272170788152E-3</v>
      </c>
      <c r="BP152">
        <f t="shared" si="225"/>
        <v>3.1206139992967859E-3</v>
      </c>
      <c r="BQ152">
        <f t="shared" si="225"/>
        <v>2.9924178477571833E-3</v>
      </c>
      <c r="BR152">
        <f t="shared" si="225"/>
        <v>2.8720673894512554E-3</v>
      </c>
      <c r="BS152">
        <f t="shared" si="225"/>
        <v>2.7588846210854232E-3</v>
      </c>
      <c r="BT152">
        <f t="shared" si="225"/>
        <v>2.6522703473623867E-3</v>
      </c>
      <c r="BU152">
        <f t="shared" si="225"/>
        <v>2.551692413589208E-3</v>
      </c>
      <c r="BV152">
        <f t="shared" si="226"/>
        <v>2.4566760988642975E-3</v>
      </c>
      <c r="BW152">
        <f t="shared" si="226"/>
        <v>2.3667962005676189E-3</v>
      </c>
      <c r="BX152">
        <f t="shared" si="226"/>
        <v>2.2816704576988081E-3</v>
      </c>
      <c r="BY152">
        <f t="shared" si="226"/>
        <v>2.2009540449052603E-3</v>
      </c>
      <c r="BZ152">
        <f t="shared" si="226"/>
        <v>2.1243349307559396E-3</v>
      </c>
      <c r="CA152">
        <f t="shared" si="226"/>
        <v>2.0515299395983174E-3</v>
      </c>
      <c r="CB152">
        <f t="shared" si="226"/>
        <v>1.9822813907140711E-3</v>
      </c>
      <c r="CC152">
        <f t="shared" si="226"/>
        <v>1.9163542145954871E-3</v>
      </c>
      <c r="CD152">
        <f t="shared" si="226"/>
        <v>1.853533466195955E-3</v>
      </c>
      <c r="CE152">
        <f t="shared" si="226"/>
        <v>1.7936221705267604E-3</v>
      </c>
      <c r="CF152">
        <f t="shared" si="227"/>
        <v>1.7364394481031377E-3</v>
      </c>
      <c r="CG152">
        <f t="shared" si="227"/>
        <v>1.6818188773043315E-3</v>
      </c>
      <c r="CH152">
        <f t="shared" si="227"/>
        <v>1.6296070583081998E-3</v>
      </c>
      <c r="CI152">
        <f t="shared" si="227"/>
        <v>1.5796623493389394E-3</v>
      </c>
      <c r="CJ152">
        <f t="shared" si="227"/>
        <v>1.5318537508635314E-3</v>
      </c>
      <c r="CK152">
        <f t="shared" si="227"/>
        <v>1.4860599173432555E-3</v>
      </c>
      <c r="CL152">
        <f t="shared" si="227"/>
        <v>1.4421682793858753E-3</v>
      </c>
      <c r="CM152">
        <f t="shared" si="227"/>
        <v>1.4000742618016295E-3</v>
      </c>
      <c r="CN152">
        <f t="shared" si="227"/>
        <v>1.359680585258194E-3</v>
      </c>
      <c r="CO152">
        <f t="shared" si="227"/>
        <v>1.3208966410470037E-3</v>
      </c>
      <c r="CP152">
        <f t="shared" si="228"/>
        <v>1.2836379299870936E-3</v>
      </c>
      <c r="CQ152">
        <f t="shared" si="228"/>
        <v>1.2478255577593707E-3</v>
      </c>
      <c r="CR152">
        <f t="shared" si="228"/>
        <v>8.0339632176203699E-4</v>
      </c>
      <c r="CS152">
        <f t="shared" si="228"/>
        <v>5.2181861767178846E-4</v>
      </c>
      <c r="CT152">
        <f t="shared" si="228"/>
        <v>3.6137960068644953E-4</v>
      </c>
      <c r="CU152">
        <f t="shared" si="228"/>
        <v>2.5139702739282758E-4</v>
      </c>
      <c r="CV152">
        <f t="shared" si="228"/>
        <v>1.7165563679244819E-4</v>
      </c>
      <c r="CW152">
        <f t="shared" si="228"/>
        <v>1.1283791522482601E-4</v>
      </c>
      <c r="CX152">
        <f t="shared" si="228"/>
        <v>6.9685097707440305E-5</v>
      </c>
      <c r="CY152">
        <f t="shared" si="228"/>
        <v>3.8858917369133416E-5</v>
      </c>
      <c r="CZ152">
        <f t="shared" si="229"/>
        <v>1.8068967070540618E-5</v>
      </c>
      <c r="DA152">
        <f t="shared" si="229"/>
        <v>5.6542531313225837E-6</v>
      </c>
      <c r="DB152">
        <f t="shared" si="229"/>
        <v>3.5916526434738783E-7</v>
      </c>
      <c r="DC152">
        <f t="shared" si="229"/>
        <v>0</v>
      </c>
      <c r="DD152">
        <f t="shared" si="229"/>
        <v>0</v>
      </c>
      <c r="DE152">
        <f t="shared" si="229"/>
        <v>0</v>
      </c>
      <c r="DF152">
        <f t="shared" si="229"/>
        <v>0</v>
      </c>
      <c r="DG152">
        <f t="shared" si="229"/>
        <v>0</v>
      </c>
      <c r="DH152">
        <f t="shared" si="229"/>
        <v>0</v>
      </c>
      <c r="DI152">
        <f t="shared" si="229"/>
        <v>0</v>
      </c>
      <c r="DJ152">
        <f t="shared" si="230"/>
        <v>0</v>
      </c>
      <c r="DK152">
        <f t="shared" si="230"/>
        <v>0</v>
      </c>
      <c r="DL152">
        <f t="shared" si="230"/>
        <v>0</v>
      </c>
      <c r="DM152">
        <f t="shared" si="230"/>
        <v>0</v>
      </c>
      <c r="DN152">
        <f t="shared" si="230"/>
        <v>0</v>
      </c>
      <c r="DO152">
        <f t="shared" si="230"/>
        <v>0</v>
      </c>
      <c r="DP152">
        <f t="shared" si="230"/>
        <v>0</v>
      </c>
      <c r="DQ152">
        <f t="shared" si="230"/>
        <v>0</v>
      </c>
      <c r="DR152">
        <f t="shared" si="230"/>
        <v>0</v>
      </c>
      <c r="DS152">
        <f t="shared" si="230"/>
        <v>0</v>
      </c>
      <c r="DT152">
        <f t="shared" si="231"/>
        <v>0</v>
      </c>
      <c r="DU152">
        <f t="shared" si="231"/>
        <v>0</v>
      </c>
      <c r="DV152">
        <f t="shared" si="231"/>
        <v>0</v>
      </c>
      <c r="DW152">
        <f t="shared" si="231"/>
        <v>0</v>
      </c>
      <c r="DX152">
        <f t="shared" si="231"/>
        <v>0</v>
      </c>
      <c r="DY152">
        <f t="shared" si="231"/>
        <v>0</v>
      </c>
      <c r="DZ152">
        <f t="shared" si="231"/>
        <v>0</v>
      </c>
      <c r="EA152">
        <f t="shared" si="231"/>
        <v>0</v>
      </c>
      <c r="EB152">
        <f t="shared" si="231"/>
        <v>0</v>
      </c>
      <c r="EC152">
        <f t="shared" si="231"/>
        <v>0</v>
      </c>
      <c r="ED152">
        <f t="shared" si="232"/>
        <v>0</v>
      </c>
      <c r="EE152">
        <f t="shared" si="232"/>
        <v>0</v>
      </c>
      <c r="EF152">
        <f t="shared" si="232"/>
        <v>0</v>
      </c>
      <c r="EG152">
        <f t="shared" si="232"/>
        <v>0</v>
      </c>
      <c r="EH152">
        <f t="shared" si="232"/>
        <v>0</v>
      </c>
      <c r="EI152">
        <f t="shared" si="232"/>
        <v>0</v>
      </c>
      <c r="EJ152">
        <f t="shared" si="232"/>
        <v>0</v>
      </c>
      <c r="EK152">
        <f t="shared" si="232"/>
        <v>0</v>
      </c>
      <c r="EL152">
        <f t="shared" si="232"/>
        <v>0</v>
      </c>
      <c r="EM152">
        <f t="shared" si="232"/>
        <v>0</v>
      </c>
      <c r="EN152">
        <f t="shared" si="233"/>
        <v>0</v>
      </c>
      <c r="EO152">
        <f t="shared" si="233"/>
        <v>0</v>
      </c>
      <c r="EP152">
        <f t="shared" si="233"/>
        <v>0</v>
      </c>
      <c r="EQ152">
        <f t="shared" si="233"/>
        <v>0</v>
      </c>
      <c r="ER152">
        <f t="shared" si="233"/>
        <v>0</v>
      </c>
      <c r="ES152">
        <f t="shared" si="233"/>
        <v>0</v>
      </c>
      <c r="ET152">
        <f t="shared" si="233"/>
        <v>0</v>
      </c>
      <c r="EU152">
        <f t="shared" si="233"/>
        <v>0</v>
      </c>
      <c r="EV152">
        <f t="shared" si="233"/>
        <v>0</v>
      </c>
      <c r="EW152">
        <f t="shared" si="233"/>
        <v>0</v>
      </c>
      <c r="EX152">
        <f t="shared" si="233"/>
        <v>0</v>
      </c>
      <c r="EZ152">
        <f t="shared" si="203"/>
        <v>0.88135900408267809</v>
      </c>
      <c r="FB152">
        <f t="shared" si="201"/>
        <v>1.0970094183864743E-2</v>
      </c>
      <c r="FC152">
        <f t="shared" si="202"/>
        <v>0.24861350007349295</v>
      </c>
    </row>
    <row r="153" spans="1:159" x14ac:dyDescent="0.25">
      <c r="A153">
        <v>1030</v>
      </c>
      <c r="B153" s="19">
        <f>'Input spectra'!Y152</f>
        <v>4.4316390119100497E-2</v>
      </c>
      <c r="C153">
        <f>'Input spectra'!D152</f>
        <v>0</v>
      </c>
      <c r="D153">
        <f t="shared" si="219"/>
        <v>2.0653927966864227E-2</v>
      </c>
      <c r="E153">
        <f t="shared" si="219"/>
        <v>2.0412851415052141E-2</v>
      </c>
      <c r="F153">
        <f t="shared" si="219"/>
        <v>2.0173503025842969E-2</v>
      </c>
      <c r="G153">
        <f t="shared" si="219"/>
        <v>1.9935872229617908E-2</v>
      </c>
      <c r="H153">
        <f t="shared" si="219"/>
        <v>1.9699948516442252E-2</v>
      </c>
      <c r="I153">
        <f t="shared" si="219"/>
        <v>1.9465721435744227E-2</v>
      </c>
      <c r="J153">
        <f t="shared" si="219"/>
        <v>1.9233180595995516E-2</v>
      </c>
      <c r="K153">
        <f t="shared" si="219"/>
        <v>1.9002315664393404E-2</v>
      </c>
      <c r="L153">
        <f t="shared" si="219"/>
        <v>1.8773116366544652E-2</v>
      </c>
      <c r="M153">
        <f t="shared" si="219"/>
        <v>1.8545572486150942E-2</v>
      </c>
      <c r="N153">
        <f t="shared" si="220"/>
        <v>1.8319673864696021E-2</v>
      </c>
      <c r="O153">
        <f t="shared" si="220"/>
        <v>1.809541040113441E-2</v>
      </c>
      <c r="P153">
        <f t="shared" si="220"/>
        <v>1.7872772051581838E-2</v>
      </c>
      <c r="Q153">
        <f t="shared" si="220"/>
        <v>1.7651748829007181E-2</v>
      </c>
      <c r="R153">
        <f t="shared" si="220"/>
        <v>1.7432330802926065E-2</v>
      </c>
      <c r="S153">
        <f t="shared" si="220"/>
        <v>1.7214508099096078E-2</v>
      </c>
      <c r="T153">
        <f t="shared" si="220"/>
        <v>1.6998270899213533E-2</v>
      </c>
      <c r="U153">
        <f t="shared" si="220"/>
        <v>1.678360944061183E-2</v>
      </c>
      <c r="V153">
        <f t="shared" si="220"/>
        <v>1.6570514015961411E-2</v>
      </c>
      <c r="W153">
        <f t="shared" si="220"/>
        <v>1.6358974972971244E-2</v>
      </c>
      <c r="X153">
        <f t="shared" si="221"/>
        <v>1.6148982714091892E-2</v>
      </c>
      <c r="Y153">
        <f t="shared" si="221"/>
        <v>1.5940527696220144E-2</v>
      </c>
      <c r="Z153">
        <f t="shared" si="221"/>
        <v>1.5733600430405122E-2</v>
      </c>
      <c r="AA153">
        <f t="shared" si="221"/>
        <v>1.5528191481556007E-2</v>
      </c>
      <c r="AB153">
        <f t="shared" si="221"/>
        <v>1.5324291468151244E-2</v>
      </c>
      <c r="AC153">
        <f t="shared" si="221"/>
        <v>1.5121891061949269E-2</v>
      </c>
      <c r="AD153">
        <f t="shared" si="221"/>
        <v>1.4920980987700743E-2</v>
      </c>
      <c r="AE153">
        <f t="shared" si="221"/>
        <v>1.4721552022862322E-2</v>
      </c>
      <c r="AF153">
        <f t="shared" si="221"/>
        <v>1.4523594997311876E-2</v>
      </c>
      <c r="AG153">
        <f t="shared" si="221"/>
        <v>1.4327100793065229E-2</v>
      </c>
      <c r="AH153">
        <f t="shared" si="222"/>
        <v>1.4132060343994359E-2</v>
      </c>
      <c r="AI153">
        <f t="shared" si="222"/>
        <v>1.3938464635547097E-2</v>
      </c>
      <c r="AJ153">
        <f t="shared" si="222"/>
        <v>1.3746304704468259E-2</v>
      </c>
      <c r="AK153">
        <f t="shared" si="222"/>
        <v>1.3555571638522244E-2</v>
      </c>
      <c r="AL153">
        <f t="shared" si="222"/>
        <v>1.3366256576217116E-2</v>
      </c>
      <c r="AM153">
        <f t="shared" si="222"/>
        <v>1.3178350706530074E-2</v>
      </c>
      <c r="AN153">
        <f t="shared" si="222"/>
        <v>1.2991845268634394E-2</v>
      </c>
      <c r="AO153">
        <f t="shared" si="222"/>
        <v>1.2806731551627802E-2</v>
      </c>
      <c r="AP153">
        <f t="shared" si="222"/>
        <v>1.2623000894262238E-2</v>
      </c>
      <c r="AQ153">
        <f t="shared" si="222"/>
        <v>1.244064468467506E-2</v>
      </c>
      <c r="AR153">
        <f t="shared" si="223"/>
        <v>1.2259654360121644E-2</v>
      </c>
      <c r="AS153">
        <f t="shared" si="223"/>
        <v>1.2080021406709397E-2</v>
      </c>
      <c r="AT153">
        <f t="shared" si="223"/>
        <v>1.1901737359133116E-2</v>
      </c>
      <c r="AU153">
        <f t="shared" si="223"/>
        <v>1.1724793800411816E-2</v>
      </c>
      <c r="AV153">
        <f t="shared" si="223"/>
        <v>1.1549182361626838E-2</v>
      </c>
      <c r="AW153">
        <f t="shared" si="223"/>
        <v>1.1374894721661408E-2</v>
      </c>
      <c r="AX153">
        <f t="shared" si="223"/>
        <v>1.0111937774167239E-2</v>
      </c>
      <c r="AY153">
        <f t="shared" si="223"/>
        <v>8.6407527394818107E-3</v>
      </c>
      <c r="AZ153">
        <f t="shared" si="223"/>
        <v>7.7786426790900955E-3</v>
      </c>
      <c r="BA153">
        <f t="shared" si="223"/>
        <v>7.1257052471371879E-3</v>
      </c>
      <c r="BB153">
        <f t="shared" si="224"/>
        <v>6.5922386180661558E-3</v>
      </c>
      <c r="BC153">
        <f t="shared" si="224"/>
        <v>6.1393651333959886E-3</v>
      </c>
      <c r="BD153">
        <f t="shared" si="224"/>
        <v>5.7457848968241144E-3</v>
      </c>
      <c r="BE153">
        <f t="shared" si="224"/>
        <v>5.3982212057722767E-3</v>
      </c>
      <c r="BF153">
        <f t="shared" si="224"/>
        <v>5.0876856416822306E-3</v>
      </c>
      <c r="BG153">
        <f t="shared" si="224"/>
        <v>4.80773270521019E-3</v>
      </c>
      <c r="BH153">
        <f t="shared" si="224"/>
        <v>4.5535407160067756E-3</v>
      </c>
      <c r="BI153">
        <f t="shared" si="224"/>
        <v>4.3213841608867503E-3</v>
      </c>
      <c r="BJ153">
        <f t="shared" si="224"/>
        <v>4.1083102100350558E-3</v>
      </c>
      <c r="BK153">
        <f t="shared" si="224"/>
        <v>3.9119298701718623E-3</v>
      </c>
      <c r="BL153">
        <f t="shared" si="225"/>
        <v>3.7302773854145156E-3</v>
      </c>
      <c r="BM153">
        <f t="shared" si="225"/>
        <v>3.5617122540646719E-3</v>
      </c>
      <c r="BN153">
        <f t="shared" si="225"/>
        <v>3.4048489331374868E-3</v>
      </c>
      <c r="BO153">
        <f t="shared" si="225"/>
        <v>3.2585051452727752E-3</v>
      </c>
      <c r="BP153">
        <f t="shared" si="225"/>
        <v>3.1216630481854489E-3</v>
      </c>
      <c r="BQ153">
        <f t="shared" si="225"/>
        <v>2.9934395219774995E-3</v>
      </c>
      <c r="BR153">
        <f t="shared" si="225"/>
        <v>2.8730630620238131E-3</v>
      </c>
      <c r="BS153">
        <f t="shared" si="225"/>
        <v>2.7598555500654566E-3</v>
      </c>
      <c r="BT153">
        <f t="shared" si="225"/>
        <v>2.6532176897420259E-3</v>
      </c>
      <c r="BU153">
        <f t="shared" si="225"/>
        <v>2.5526172370047631E-3</v>
      </c>
      <c r="BV153">
        <f t="shared" si="226"/>
        <v>2.4575793915320929E-3</v>
      </c>
      <c r="BW153">
        <f t="shared" si="226"/>
        <v>2.3676788797763479E-3</v>
      </c>
      <c r="BX153">
        <f t="shared" si="226"/>
        <v>2.2825333771152594E-3</v>
      </c>
      <c r="BY153">
        <f t="shared" si="226"/>
        <v>2.2017980008966782E-3</v>
      </c>
      <c r="BZ153">
        <f t="shared" si="226"/>
        <v>2.1251606678914146E-3</v>
      </c>
      <c r="CA153">
        <f t="shared" si="226"/>
        <v>2.05233815546008E-3</v>
      </c>
      <c r="CB153">
        <f t="shared" si="226"/>
        <v>1.9830727401250288E-3</v>
      </c>
      <c r="CC153">
        <f t="shared" si="226"/>
        <v>1.9171293133500456E-3</v>
      </c>
      <c r="CD153">
        <f t="shared" si="226"/>
        <v>1.8542928943658865E-3</v>
      </c>
      <c r="CE153">
        <f t="shared" si="226"/>
        <v>1.7943664754016438E-3</v>
      </c>
      <c r="CF153">
        <f t="shared" si="227"/>
        <v>1.7371691468150688E-3</v>
      </c>
      <c r="CG153">
        <f t="shared" si="227"/>
        <v>1.6825344591786197E-3</v>
      </c>
      <c r="CH153">
        <f t="shared" si="227"/>
        <v>1.6303089869752583E-3</v>
      </c>
      <c r="CI153">
        <f t="shared" si="227"/>
        <v>1.5803510646372303E-3</v>
      </c>
      <c r="CJ153">
        <f t="shared" si="227"/>
        <v>1.5325296705590156E-3</v>
      </c>
      <c r="CK153">
        <f t="shared" si="227"/>
        <v>1.4867234386871271E-3</v>
      </c>
      <c r="CL153">
        <f t="shared" si="227"/>
        <v>1.4428197805293063E-3</v>
      </c>
      <c r="CM153">
        <f t="shared" si="227"/>
        <v>1.4007141030836826E-3</v>
      </c>
      <c r="CN153">
        <f t="shared" si="227"/>
        <v>1.3603091103809039E-3</v>
      </c>
      <c r="CO153">
        <f t="shared" si="227"/>
        <v>1.3215141781497892E-3</v>
      </c>
      <c r="CP153">
        <f t="shared" si="228"/>
        <v>1.2842447926311226E-3</v>
      </c>
      <c r="CQ153">
        <f t="shared" si="228"/>
        <v>1.2484220458311593E-3</v>
      </c>
      <c r="CR153">
        <f t="shared" si="228"/>
        <v>8.0378458413217751E-4</v>
      </c>
      <c r="CS153">
        <f t="shared" si="228"/>
        <v>5.2207354200616246E-4</v>
      </c>
      <c r="CT153">
        <f t="shared" si="228"/>
        <v>3.6155804446186225E-4</v>
      </c>
      <c r="CU153">
        <f t="shared" si="228"/>
        <v>2.5152248436441333E-4</v>
      </c>
      <c r="CV153">
        <f t="shared" si="228"/>
        <v>1.7174220162618982E-4</v>
      </c>
      <c r="CW153">
        <f t="shared" si="228"/>
        <v>1.1289541155493432E-4</v>
      </c>
      <c r="CX153">
        <f t="shared" si="228"/>
        <v>6.9720971762217437E-5</v>
      </c>
      <c r="CY153">
        <f t="shared" si="228"/>
        <v>3.8879126214918384E-5</v>
      </c>
      <c r="CZ153">
        <f t="shared" si="229"/>
        <v>1.8078458903469494E-5</v>
      </c>
      <c r="DA153">
        <f t="shared" si="229"/>
        <v>5.6572530848041135E-6</v>
      </c>
      <c r="DB153">
        <f t="shared" si="229"/>
        <v>3.5935771240857166E-7</v>
      </c>
      <c r="DC153">
        <f t="shared" si="229"/>
        <v>0</v>
      </c>
      <c r="DD153">
        <f t="shared" si="229"/>
        <v>0</v>
      </c>
      <c r="DE153">
        <f t="shared" si="229"/>
        <v>0</v>
      </c>
      <c r="DF153">
        <f t="shared" si="229"/>
        <v>0</v>
      </c>
      <c r="DG153">
        <f t="shared" si="229"/>
        <v>0</v>
      </c>
      <c r="DH153">
        <f t="shared" si="229"/>
        <v>0</v>
      </c>
      <c r="DI153">
        <f t="shared" si="229"/>
        <v>0</v>
      </c>
      <c r="DJ153">
        <f t="shared" si="230"/>
        <v>0</v>
      </c>
      <c r="DK153">
        <f t="shared" si="230"/>
        <v>0</v>
      </c>
      <c r="DL153">
        <f t="shared" si="230"/>
        <v>0</v>
      </c>
      <c r="DM153">
        <f t="shared" si="230"/>
        <v>0</v>
      </c>
      <c r="DN153">
        <f t="shared" si="230"/>
        <v>0</v>
      </c>
      <c r="DO153">
        <f t="shared" si="230"/>
        <v>0</v>
      </c>
      <c r="DP153">
        <f t="shared" si="230"/>
        <v>0</v>
      </c>
      <c r="DQ153">
        <f t="shared" si="230"/>
        <v>0</v>
      </c>
      <c r="DR153">
        <f t="shared" si="230"/>
        <v>0</v>
      </c>
      <c r="DS153">
        <f t="shared" si="230"/>
        <v>0</v>
      </c>
      <c r="DT153">
        <f t="shared" si="231"/>
        <v>0</v>
      </c>
      <c r="DU153">
        <f t="shared" si="231"/>
        <v>0</v>
      </c>
      <c r="DV153">
        <f t="shared" si="231"/>
        <v>0</v>
      </c>
      <c r="DW153">
        <f t="shared" si="231"/>
        <v>0</v>
      </c>
      <c r="DX153">
        <f t="shared" si="231"/>
        <v>0</v>
      </c>
      <c r="DY153">
        <f t="shared" si="231"/>
        <v>0</v>
      </c>
      <c r="DZ153">
        <f t="shared" si="231"/>
        <v>0</v>
      </c>
      <c r="EA153">
        <f t="shared" si="231"/>
        <v>0</v>
      </c>
      <c r="EB153">
        <f t="shared" si="231"/>
        <v>0</v>
      </c>
      <c r="EC153">
        <f t="shared" si="231"/>
        <v>0</v>
      </c>
      <c r="ED153">
        <f t="shared" si="232"/>
        <v>0</v>
      </c>
      <c r="EE153">
        <f t="shared" si="232"/>
        <v>0</v>
      </c>
      <c r="EF153">
        <f t="shared" si="232"/>
        <v>0</v>
      </c>
      <c r="EG153">
        <f t="shared" si="232"/>
        <v>0</v>
      </c>
      <c r="EH153">
        <f t="shared" si="232"/>
        <v>0</v>
      </c>
      <c r="EI153">
        <f t="shared" si="232"/>
        <v>0</v>
      </c>
      <c r="EJ153">
        <f t="shared" si="232"/>
        <v>0</v>
      </c>
      <c r="EK153">
        <f t="shared" si="232"/>
        <v>0</v>
      </c>
      <c r="EL153">
        <f t="shared" si="232"/>
        <v>0</v>
      </c>
      <c r="EM153">
        <f t="shared" si="232"/>
        <v>0</v>
      </c>
      <c r="EN153">
        <f t="shared" si="233"/>
        <v>0</v>
      </c>
      <c r="EO153">
        <f t="shared" si="233"/>
        <v>0</v>
      </c>
      <c r="EP153">
        <f t="shared" si="233"/>
        <v>0</v>
      </c>
      <c r="EQ153">
        <f t="shared" si="233"/>
        <v>0</v>
      </c>
      <c r="ER153">
        <f t="shared" si="233"/>
        <v>0</v>
      </c>
      <c r="ES153">
        <f t="shared" si="233"/>
        <v>0</v>
      </c>
      <c r="ET153">
        <f t="shared" si="233"/>
        <v>0</v>
      </c>
      <c r="EU153">
        <f t="shared" si="233"/>
        <v>0</v>
      </c>
      <c r="EV153">
        <f t="shared" si="233"/>
        <v>0</v>
      </c>
      <c r="EW153">
        <f t="shared" si="233"/>
        <v>0</v>
      </c>
      <c r="EX153">
        <f t="shared" si="233"/>
        <v>0</v>
      </c>
      <c r="EZ153">
        <f t="shared" si="203"/>
        <v>0.88148634528131731</v>
      </c>
      <c r="FB153">
        <f t="shared" si="201"/>
        <v>1.0957252740555867E-2</v>
      </c>
      <c r="FC153">
        <f t="shared" si="202"/>
        <v>0.24861514113950509</v>
      </c>
    </row>
    <row r="154" spans="1:159" x14ac:dyDescent="0.25">
      <c r="A154">
        <v>1035</v>
      </c>
      <c r="B154" s="19">
        <f>'Input spectra'!Y153</f>
        <v>4.4263872779946901E-2</v>
      </c>
      <c r="C154">
        <f>'Input spectra'!D153</f>
        <v>0</v>
      </c>
      <c r="D154">
        <f t="shared" si="219"/>
        <v>2.0653927966864227E-2</v>
      </c>
      <c r="E154">
        <f t="shared" si="219"/>
        <v>2.0412958618197724E-2</v>
      </c>
      <c r="F154">
        <f t="shared" si="219"/>
        <v>2.0173714918695837E-2</v>
      </c>
      <c r="G154">
        <f t="shared" si="219"/>
        <v>1.9936186325781188E-2</v>
      </c>
      <c r="H154">
        <f t="shared" si="219"/>
        <v>1.9700362356340009E-2</v>
      </c>
      <c r="I154">
        <f t="shared" si="219"/>
        <v>1.946623258640252E-2</v>
      </c>
      <c r="J154">
        <f t="shared" si="219"/>
        <v>1.9233786650824997E-2</v>
      </c>
      <c r="K154">
        <f t="shared" si="219"/>
        <v>1.9003014242973459E-2</v>
      </c>
      <c r="L154">
        <f t="shared" si="219"/>
        <v>1.8773905114409066E-2</v>
      </c>
      <c r="M154">
        <f t="shared" si="219"/>
        <v>1.8546449074575068E-2</v>
      </c>
      <c r="N154">
        <f t="shared" si="220"/>
        <v>1.8320635990485477E-2</v>
      </c>
      <c r="O154">
        <f t="shared" si="220"/>
        <v>1.8096455786415264E-2</v>
      </c>
      <c r="P154">
        <f t="shared" si="220"/>
        <v>1.787389844359227E-2</v>
      </c>
      <c r="Q154">
        <f t="shared" si="220"/>
        <v>1.7652953999890631E-2</v>
      </c>
      <c r="R154">
        <f t="shared" si="220"/>
        <v>1.7433612549525853E-2</v>
      </c>
      <c r="S154">
        <f t="shared" si="220"/>
        <v>1.7215864242751473E-2</v>
      </c>
      <c r="T154">
        <f t="shared" si="220"/>
        <v>1.6999699285557276E-2</v>
      </c>
      <c r="U154">
        <f t="shared" si="220"/>
        <v>1.678510793936909E-2</v>
      </c>
      <c r="V154">
        <f t="shared" si="220"/>
        <v>1.6572080520750185E-2</v>
      </c>
      <c r="W154">
        <f t="shared" si="220"/>
        <v>1.6360607401104163E-2</v>
      </c>
      <c r="X154">
        <f t="shared" si="221"/>
        <v>1.6150679006379457E-2</v>
      </c>
      <c r="Y154">
        <f t="shared" si="221"/>
        <v>1.5942285816775315E-2</v>
      </c>
      <c r="Z154">
        <f t="shared" si="221"/>
        <v>1.5735418366449382E-2</v>
      </c>
      <c r="AA154">
        <f t="shared" si="221"/>
        <v>1.5530067243226742E-2</v>
      </c>
      <c r="AB154">
        <f t="shared" si="221"/>
        <v>1.532622308831052E-2</v>
      </c>
      <c r="AC154">
        <f t="shared" si="221"/>
        <v>1.5123876595993983E-2</v>
      </c>
      <c r="AD154">
        <f t="shared" si="221"/>
        <v>1.4923018513374124E-2</v>
      </c>
      <c r="AE154">
        <f t="shared" si="221"/>
        <v>1.4723639640066779E-2</v>
      </c>
      <c r="AF154">
        <f t="shared" si="221"/>
        <v>1.4525730827923194E-2</v>
      </c>
      <c r="AG154">
        <f t="shared" si="221"/>
        <v>1.4329282980748079E-2</v>
      </c>
      <c r="AH154">
        <f t="shared" si="222"/>
        <v>1.4134287054019154E-2</v>
      </c>
      <c r="AI154">
        <f t="shared" si="222"/>
        <v>1.3940734054608144E-2</v>
      </c>
      <c r="AJ154">
        <f t="shared" si="222"/>
        <v>1.3748615040503218E-2</v>
      </c>
      <c r="AK154">
        <f t="shared" si="222"/>
        <v>1.3557921120532893E-2</v>
      </c>
      <c r="AL154">
        <f t="shared" si="222"/>
        <v>1.3368643454091394E-2</v>
      </c>
      <c r="AM154">
        <f t="shared" si="222"/>
        <v>1.3180773250865412E-2</v>
      </c>
      <c r="AN154">
        <f t="shared" si="222"/>
        <v>1.2994301770562312E-2</v>
      </c>
      <c r="AO154">
        <f t="shared" si="222"/>
        <v>1.2809220322639769E-2</v>
      </c>
      <c r="AP154">
        <f t="shared" si="222"/>
        <v>1.2625520266036791E-2</v>
      </c>
      <c r="AQ154">
        <f t="shared" si="222"/>
        <v>1.2443193008906164E-2</v>
      </c>
      <c r="AR154">
        <f t="shared" si="223"/>
        <v>1.22622300083483E-2</v>
      </c>
      <c r="AS154">
        <f t="shared" si="223"/>
        <v>1.2082622770146467E-2</v>
      </c>
      <c r="AT154">
        <f t="shared" si="223"/>
        <v>1.1904362848503382E-2</v>
      </c>
      <c r="AU154">
        <f t="shared" si="223"/>
        <v>1.1727441845779245E-2</v>
      </c>
      <c r="AV154">
        <f t="shared" si="223"/>
        <v>1.1551851412231062E-2</v>
      </c>
      <c r="AW154">
        <f t="shared" si="223"/>
        <v>1.1377583245753392E-2</v>
      </c>
      <c r="AX154">
        <f t="shared" si="223"/>
        <v>1.0114380908762988E-2</v>
      </c>
      <c r="AY154">
        <f t="shared" si="223"/>
        <v>8.6428858126339561E-3</v>
      </c>
      <c r="AZ154">
        <f t="shared" si="223"/>
        <v>7.7806037916170138E-3</v>
      </c>
      <c r="BA154">
        <f t="shared" si="223"/>
        <v>7.1275391761820434E-3</v>
      </c>
      <c r="BB154">
        <f t="shared" si="224"/>
        <v>6.5939698795157509E-3</v>
      </c>
      <c r="BC154">
        <f t="shared" si="224"/>
        <v>6.1410097115433522E-3</v>
      </c>
      <c r="BD154">
        <f t="shared" si="224"/>
        <v>5.7473542284363511E-3</v>
      </c>
      <c r="BE154">
        <f t="shared" si="224"/>
        <v>5.3997239660367614E-3</v>
      </c>
      <c r="BF154">
        <f t="shared" si="224"/>
        <v>5.0891286815377117E-3</v>
      </c>
      <c r="BG154">
        <f t="shared" si="224"/>
        <v>4.8091215970977423E-3</v>
      </c>
      <c r="BH154">
        <f t="shared" si="224"/>
        <v>4.5548800960669572E-3</v>
      </c>
      <c r="BI154">
        <f t="shared" si="224"/>
        <v>4.3226779558313572E-3</v>
      </c>
      <c r="BJ154">
        <f t="shared" si="224"/>
        <v>4.109561794261773E-3</v>
      </c>
      <c r="BK154">
        <f t="shared" si="224"/>
        <v>3.9131421784520662E-3</v>
      </c>
      <c r="BL154">
        <f t="shared" si="225"/>
        <v>3.7314529960801417E-3</v>
      </c>
      <c r="BM154">
        <f t="shared" si="225"/>
        <v>3.5628534519170966E-3</v>
      </c>
      <c r="BN154">
        <f t="shared" si="225"/>
        <v>3.4059577580069062E-3</v>
      </c>
      <c r="BO154">
        <f t="shared" si="225"/>
        <v>3.2595834301682404E-3</v>
      </c>
      <c r="BP154">
        <f t="shared" si="225"/>
        <v>3.1227124497302142E-3</v>
      </c>
      <c r="BQ154">
        <f t="shared" si="225"/>
        <v>2.9944615450188243E-3</v>
      </c>
      <c r="BR154">
        <f t="shared" si="225"/>
        <v>2.8740590797706775E-3</v>
      </c>
      <c r="BS154">
        <f t="shared" si="225"/>
        <v>2.7608268207426662E-3</v>
      </c>
      <c r="BT154">
        <f t="shared" si="225"/>
        <v>2.6541653704950092E-3</v>
      </c>
      <c r="BU154">
        <f t="shared" si="225"/>
        <v>2.5535423956089742E-3</v>
      </c>
      <c r="BV154">
        <f t="shared" si="226"/>
        <v>2.4584830163306252E-3</v>
      </c>
      <c r="BW154">
        <f t="shared" si="226"/>
        <v>2.3685618881737858E-3</v>
      </c>
      <c r="BX154">
        <f t="shared" si="226"/>
        <v>2.2833966228846757E-3</v>
      </c>
      <c r="BY154">
        <f t="shared" si="226"/>
        <v>2.2026422805030833E-3</v>
      </c>
      <c r="BZ154">
        <f t="shared" si="226"/>
        <v>2.1259867259940815E-3</v>
      </c>
      <c r="CA154">
        <f t="shared" si="226"/>
        <v>2.0531466897246438E-3</v>
      </c>
      <c r="CB154">
        <f t="shared" si="226"/>
        <v>1.9838644054517248E-3</v>
      </c>
      <c r="CC154">
        <f t="shared" si="226"/>
        <v>1.917904725605143E-3</v>
      </c>
      <c r="CD154">
        <f t="shared" si="226"/>
        <v>1.8550526336880882E-3</v>
      </c>
      <c r="CE154">
        <f t="shared" si="226"/>
        <v>1.7951110891429964E-3</v>
      </c>
      <c r="CF154">
        <f t="shared" si="227"/>
        <v>1.7378991521660885E-3</v>
      </c>
      <c r="CG154">
        <f t="shared" si="227"/>
        <v>1.6832503455193549E-3</v>
      </c>
      <c r="CH154">
        <f t="shared" si="227"/>
        <v>1.6310112179875047E-3</v>
      </c>
      <c r="CI154">
        <f t="shared" si="227"/>
        <v>1.5810400802077672E-3</v>
      </c>
      <c r="CJ154">
        <f t="shared" si="227"/>
        <v>1.5332058884993125E-3</v>
      </c>
      <c r="CK154">
        <f t="shared" si="227"/>
        <v>1.4873872562913102E-3</v>
      </c>
      <c r="CL154">
        <f t="shared" si="227"/>
        <v>1.4434715759891119E-3</v>
      </c>
      <c r="CM154">
        <f t="shared" si="227"/>
        <v>1.4013542367765581E-3</v>
      </c>
      <c r="CN154">
        <f t="shared" si="227"/>
        <v>1.3609379260452559E-3</v>
      </c>
      <c r="CO154">
        <f t="shared" si="227"/>
        <v>1.3221320039595499E-3</v>
      </c>
      <c r="CP154">
        <f t="shared" si="228"/>
        <v>1.2848519421802514E-3</v>
      </c>
      <c r="CQ154">
        <f t="shared" si="228"/>
        <v>1.2490188190373704E-3</v>
      </c>
      <c r="CR154">
        <f t="shared" si="228"/>
        <v>8.0417303414030466E-4</v>
      </c>
      <c r="CS154">
        <f t="shared" si="228"/>
        <v>5.2232859087886078E-4</v>
      </c>
      <c r="CT154">
        <f t="shared" si="228"/>
        <v>3.6173657635010955E-4</v>
      </c>
      <c r="CU154">
        <f t="shared" si="228"/>
        <v>2.5164800394394591E-4</v>
      </c>
      <c r="CV154">
        <f t="shared" si="228"/>
        <v>1.7182881011402044E-4</v>
      </c>
      <c r="CW154">
        <f t="shared" si="228"/>
        <v>1.1295293718218065E-4</v>
      </c>
      <c r="CX154">
        <f t="shared" si="228"/>
        <v>6.9756864285043654E-5</v>
      </c>
      <c r="CY154">
        <f t="shared" si="228"/>
        <v>3.8899345570451833E-5</v>
      </c>
      <c r="CZ154">
        <f t="shared" si="229"/>
        <v>1.8087955722565644E-5</v>
      </c>
      <c r="DA154">
        <f t="shared" si="229"/>
        <v>5.6602546299584393E-6</v>
      </c>
      <c r="DB154">
        <f t="shared" si="229"/>
        <v>3.5955026358734478E-7</v>
      </c>
      <c r="DC154">
        <f t="shared" si="229"/>
        <v>0</v>
      </c>
      <c r="DD154">
        <f t="shared" si="229"/>
        <v>0</v>
      </c>
      <c r="DE154">
        <f t="shared" si="229"/>
        <v>0</v>
      </c>
      <c r="DF154">
        <f t="shared" si="229"/>
        <v>0</v>
      </c>
      <c r="DG154">
        <f t="shared" si="229"/>
        <v>0</v>
      </c>
      <c r="DH154">
        <f t="shared" si="229"/>
        <v>0</v>
      </c>
      <c r="DI154">
        <f t="shared" si="229"/>
        <v>0</v>
      </c>
      <c r="DJ154">
        <f t="shared" si="230"/>
        <v>0</v>
      </c>
      <c r="DK154">
        <f t="shared" si="230"/>
        <v>0</v>
      </c>
      <c r="DL154">
        <f t="shared" si="230"/>
        <v>0</v>
      </c>
      <c r="DM154">
        <f t="shared" si="230"/>
        <v>0</v>
      </c>
      <c r="DN154">
        <f t="shared" si="230"/>
        <v>0</v>
      </c>
      <c r="DO154">
        <f t="shared" si="230"/>
        <v>0</v>
      </c>
      <c r="DP154">
        <f t="shared" si="230"/>
        <v>0</v>
      </c>
      <c r="DQ154">
        <f t="shared" si="230"/>
        <v>0</v>
      </c>
      <c r="DR154">
        <f t="shared" si="230"/>
        <v>0</v>
      </c>
      <c r="DS154">
        <f t="shared" si="230"/>
        <v>0</v>
      </c>
      <c r="DT154">
        <f t="shared" si="231"/>
        <v>0</v>
      </c>
      <c r="DU154">
        <f t="shared" si="231"/>
        <v>0</v>
      </c>
      <c r="DV154">
        <f t="shared" si="231"/>
        <v>0</v>
      </c>
      <c r="DW154">
        <f t="shared" si="231"/>
        <v>0</v>
      </c>
      <c r="DX154">
        <f t="shared" si="231"/>
        <v>0</v>
      </c>
      <c r="DY154">
        <f t="shared" si="231"/>
        <v>0</v>
      </c>
      <c r="DZ154">
        <f t="shared" si="231"/>
        <v>0</v>
      </c>
      <c r="EA154">
        <f t="shared" si="231"/>
        <v>0</v>
      </c>
      <c r="EB154">
        <f t="shared" si="231"/>
        <v>0</v>
      </c>
      <c r="EC154">
        <f t="shared" si="231"/>
        <v>0</v>
      </c>
      <c r="ED154">
        <f t="shared" si="232"/>
        <v>0</v>
      </c>
      <c r="EE154">
        <f t="shared" si="232"/>
        <v>0</v>
      </c>
      <c r="EF154">
        <f t="shared" si="232"/>
        <v>0</v>
      </c>
      <c r="EG154">
        <f t="shared" si="232"/>
        <v>0</v>
      </c>
      <c r="EH154">
        <f t="shared" si="232"/>
        <v>0</v>
      </c>
      <c r="EI154">
        <f t="shared" si="232"/>
        <v>0</v>
      </c>
      <c r="EJ154">
        <f t="shared" si="232"/>
        <v>0</v>
      </c>
      <c r="EK154">
        <f t="shared" si="232"/>
        <v>0</v>
      </c>
      <c r="EL154">
        <f t="shared" si="232"/>
        <v>0</v>
      </c>
      <c r="EM154">
        <f t="shared" si="232"/>
        <v>0</v>
      </c>
      <c r="EN154">
        <f t="shared" si="233"/>
        <v>0</v>
      </c>
      <c r="EO154">
        <f t="shared" si="233"/>
        <v>0</v>
      </c>
      <c r="EP154">
        <f t="shared" si="233"/>
        <v>0</v>
      </c>
      <c r="EQ154">
        <f t="shared" si="233"/>
        <v>0</v>
      </c>
      <c r="ER154">
        <f t="shared" si="233"/>
        <v>0</v>
      </c>
      <c r="ES154">
        <f t="shared" si="233"/>
        <v>0</v>
      </c>
      <c r="ET154">
        <f t="shared" si="233"/>
        <v>0</v>
      </c>
      <c r="EU154">
        <f t="shared" si="233"/>
        <v>0</v>
      </c>
      <c r="EV154">
        <f t="shared" si="233"/>
        <v>0</v>
      </c>
      <c r="EW154">
        <f t="shared" si="233"/>
        <v>0</v>
      </c>
      <c r="EX154">
        <f t="shared" si="233"/>
        <v>0</v>
      </c>
      <c r="EZ154">
        <f t="shared" ref="EZ154:EZ183" si="234">SUM(D154:EX154)</f>
        <v>0.8816137150880341</v>
      </c>
      <c r="FB154">
        <f t="shared" si="201"/>
        <v>1.0944410960043394E-2</v>
      </c>
      <c r="FC154">
        <f t="shared" si="202"/>
        <v>0.24861678220575439</v>
      </c>
    </row>
    <row r="155" spans="1:159" x14ac:dyDescent="0.25">
      <c r="A155">
        <v>1040</v>
      </c>
      <c r="B155" s="19">
        <f>'Input spectra'!Y154</f>
        <v>4.4211355440793298E-2</v>
      </c>
      <c r="C155">
        <f>'Input spectra'!D154</f>
        <v>0</v>
      </c>
      <c r="D155">
        <f t="shared" si="219"/>
        <v>2.0653927966864227E-2</v>
      </c>
      <c r="E155">
        <f t="shared" si="219"/>
        <v>2.0413065821906315E-2</v>
      </c>
      <c r="F155">
        <f t="shared" si="219"/>
        <v>2.0173926813774324E-2</v>
      </c>
      <c r="G155">
        <f t="shared" si="219"/>
        <v>1.9936500426893156E-2</v>
      </c>
      <c r="H155">
        <f t="shared" si="219"/>
        <v>1.9700776204931367E-2</v>
      </c>
      <c r="I155">
        <f t="shared" si="219"/>
        <v>1.9466743750483129E-2</v>
      </c>
      <c r="J155">
        <f t="shared" si="219"/>
        <v>1.9234392724751814E-2</v>
      </c>
      <c r="K155">
        <f t="shared" si="219"/>
        <v>1.9003712847235232E-2</v>
      </c>
      <c r="L155">
        <f t="shared" si="219"/>
        <v>1.8774693895412527E-2</v>
      </c>
      <c r="M155">
        <f t="shared" si="219"/>
        <v>1.8547325704432654E-2</v>
      </c>
      <c r="N155">
        <f t="shared" si="220"/>
        <v>1.8321598166804547E-2</v>
      </c>
      <c r="O155">
        <f t="shared" si="220"/>
        <v>1.8097501232088805E-2</v>
      </c>
      <c r="P155">
        <f t="shared" si="220"/>
        <v>1.7875024906591073E-2</v>
      </c>
      <c r="Q155">
        <f t="shared" si="220"/>
        <v>1.765415925305697E-2</v>
      </c>
      <c r="R155">
        <f t="shared" si="220"/>
        <v>1.7434894390368598E-2</v>
      </c>
      <c r="S155">
        <f t="shared" si="220"/>
        <v>1.721722049324266E-2</v>
      </c>
      <c r="T155">
        <f t="shared" si="220"/>
        <v>1.7001127791930141E-2</v>
      </c>
      <c r="U155">
        <f t="shared" si="220"/>
        <v>1.6786606571917509E-2</v>
      </c>
      <c r="V155">
        <f t="shared" si="220"/>
        <v>1.6573647173629556E-2</v>
      </c>
      <c r="W155">
        <f t="shared" si="220"/>
        <v>1.6362239992133702E-2</v>
      </c>
      <c r="X155">
        <f t="shared" si="221"/>
        <v>1.6152375476845889E-2</v>
      </c>
      <c r="Y155">
        <f t="shared" si="221"/>
        <v>1.594404413123799E-2</v>
      </c>
      <c r="Z155">
        <f t="shared" si="221"/>
        <v>1.5737236512546739E-2</v>
      </c>
      <c r="AA155">
        <f t="shared" si="221"/>
        <v>1.5531943231484189E-2</v>
      </c>
      <c r="AB155">
        <f t="shared" si="221"/>
        <v>1.5328154951949663E-2</v>
      </c>
      <c r="AC155">
        <f t="shared" si="221"/>
        <v>1.5125862390743223E-2</v>
      </c>
      <c r="AD155">
        <f t="shared" si="221"/>
        <v>1.4925056317280612E-2</v>
      </c>
      <c r="AE155">
        <f t="shared" si="221"/>
        <v>1.4725727553309698E-2</v>
      </c>
      <c r="AF155">
        <f t="shared" si="221"/>
        <v>1.45278669726284E-2</v>
      </c>
      <c r="AG155">
        <f t="shared" si="221"/>
        <v>1.4331465500804042E-2</v>
      </c>
      <c r="AH155">
        <f t="shared" si="222"/>
        <v>1.4136514114894246E-2</v>
      </c>
      <c r="AI155">
        <f t="shared" si="222"/>
        <v>1.3943003843169205E-2</v>
      </c>
      <c r="AJ155">
        <f t="shared" si="222"/>
        <v>1.3750925764835446E-2</v>
      </c>
      <c r="AK155">
        <f t="shared" si="222"/>
        <v>1.3560271009761022E-2</v>
      </c>
      <c r="AL155">
        <f t="shared" si="222"/>
        <v>1.3371030758202139E-2</v>
      </c>
      <c r="AM155">
        <f t="shared" si="222"/>
        <v>1.3183196240531216E-2</v>
      </c>
      <c r="AN155">
        <f t="shared" si="222"/>
        <v>1.2996758736966339E-2</v>
      </c>
      <c r="AO155">
        <f t="shared" si="222"/>
        <v>1.281170957730216E-2</v>
      </c>
      <c r="AP155">
        <f t="shared" si="222"/>
        <v>1.2628040140642184E-2</v>
      </c>
      <c r="AQ155">
        <f t="shared" si="222"/>
        <v>1.2445741855132437E-2</v>
      </c>
      <c r="AR155">
        <f t="shared" si="223"/>
        <v>1.2264806197696558E-2</v>
      </c>
      <c r="AS155">
        <f t="shared" si="223"/>
        <v>1.2085224693772259E-2</v>
      </c>
      <c r="AT155">
        <f t="shared" si="223"/>
        <v>1.1906988917049128E-2</v>
      </c>
      <c r="AU155">
        <f t="shared" si="223"/>
        <v>1.1730090489207876E-2</v>
      </c>
      <c r="AV155">
        <f t="shared" si="223"/>
        <v>1.1554521079660868E-2</v>
      </c>
      <c r="AW155">
        <f t="shared" si="223"/>
        <v>1.1380272405294056E-2</v>
      </c>
      <c r="AX155">
        <f t="shared" si="223"/>
        <v>1.0116824633641903E-2</v>
      </c>
      <c r="AY155">
        <f t="shared" si="223"/>
        <v>8.6450194123607223E-3</v>
      </c>
      <c r="AZ155">
        <f t="shared" si="223"/>
        <v>7.7825653985698256E-3</v>
      </c>
      <c r="BA155">
        <f t="shared" si="223"/>
        <v>7.1293735772216876E-3</v>
      </c>
      <c r="BB155">
        <f t="shared" si="224"/>
        <v>6.5957015956312629E-3</v>
      </c>
      <c r="BC155">
        <f t="shared" si="224"/>
        <v>6.1426547302309399E-3</v>
      </c>
      <c r="BD155">
        <f t="shared" si="224"/>
        <v>5.7489239886761396E-3</v>
      </c>
      <c r="BE155">
        <f t="shared" si="224"/>
        <v>5.4012271446406083E-3</v>
      </c>
      <c r="BF155">
        <f t="shared" si="224"/>
        <v>5.0905721306881398E-3</v>
      </c>
      <c r="BG155">
        <f t="shared" si="224"/>
        <v>4.8105108902182234E-3</v>
      </c>
      <c r="BH155">
        <f t="shared" si="224"/>
        <v>4.5562198700928582E-3</v>
      </c>
      <c r="BI155">
        <f t="shared" si="224"/>
        <v>4.3239721381299447E-3</v>
      </c>
      <c r="BJ155">
        <f t="shared" si="224"/>
        <v>4.1108137597798237E-3</v>
      </c>
      <c r="BK155">
        <f t="shared" si="224"/>
        <v>3.9143548624269815E-3</v>
      </c>
      <c r="BL155">
        <f t="shared" si="225"/>
        <v>3.7326289772438015E-3</v>
      </c>
      <c r="BM155">
        <f t="shared" si="225"/>
        <v>3.5639950154174025E-3</v>
      </c>
      <c r="BN155">
        <f t="shared" si="225"/>
        <v>3.4070669439768084E-3</v>
      </c>
      <c r="BO155">
        <f t="shared" si="225"/>
        <v>3.2606620718832477E-3</v>
      </c>
      <c r="BP155">
        <f t="shared" si="225"/>
        <v>3.1237622040496339E-3</v>
      </c>
      <c r="BQ155">
        <f t="shared" si="225"/>
        <v>2.9954839170002524E-3</v>
      </c>
      <c r="BR155">
        <f t="shared" si="225"/>
        <v>2.8750554428115128E-3</v>
      </c>
      <c r="BS155">
        <f t="shared" si="225"/>
        <v>2.7617984332373043E-3</v>
      </c>
      <c r="BT155">
        <f t="shared" si="225"/>
        <v>2.6551133897421957E-3</v>
      </c>
      <c r="BU155">
        <f t="shared" si="225"/>
        <v>2.5544678895233247E-3</v>
      </c>
      <c r="BV155">
        <f t="shared" si="226"/>
        <v>2.4593869733820152E-3</v>
      </c>
      <c r="BW155">
        <f t="shared" si="226"/>
        <v>2.3694452258827014E-3</v>
      </c>
      <c r="BX155">
        <f t="shared" si="226"/>
        <v>2.2842601951304823E-3</v>
      </c>
      <c r="BY155">
        <f t="shared" si="226"/>
        <v>2.2034868838485661E-3</v>
      </c>
      <c r="BZ155">
        <f t="shared" si="226"/>
        <v>2.126813105188701E-3</v>
      </c>
      <c r="CA155">
        <f t="shared" si="226"/>
        <v>2.053955542517446E-3</v>
      </c>
      <c r="CB155">
        <f t="shared" si="226"/>
        <v>1.9846563868202772E-3</v>
      </c>
      <c r="CC155">
        <f t="shared" si="226"/>
        <v>1.9186804514875798E-3</v>
      </c>
      <c r="CD155">
        <f t="shared" si="226"/>
        <v>1.8558126842900449E-3</v>
      </c>
      <c r="CE155">
        <f t="shared" si="226"/>
        <v>1.7958560118789897E-3</v>
      </c>
      <c r="CF155">
        <f t="shared" si="227"/>
        <v>1.7386294642850555E-3</v>
      </c>
      <c r="CG155">
        <f t="shared" si="227"/>
        <v>1.6839665364560823E-3</v>
      </c>
      <c r="CH155">
        <f t="shared" si="227"/>
        <v>1.6317137514751711E-3</v>
      </c>
      <c r="CI155">
        <f t="shared" si="227"/>
        <v>1.5817293961814661E-3</v>
      </c>
      <c r="CJ155">
        <f t="shared" si="227"/>
        <v>1.5338824048160202E-3</v>
      </c>
      <c r="CK155">
        <f t="shared" si="227"/>
        <v>1.488051370288084E-3</v>
      </c>
      <c r="CL155">
        <f t="shared" si="227"/>
        <v>1.44412366589825E-3</v>
      </c>
      <c r="CM155">
        <f t="shared" si="227"/>
        <v>1.4019946630138894E-3</v>
      </c>
      <c r="CN155">
        <f t="shared" si="227"/>
        <v>1.3615670323855553E-3</v>
      </c>
      <c r="CO155">
        <f t="shared" si="227"/>
        <v>1.3227501186112596E-3</v>
      </c>
      <c r="CP155">
        <f t="shared" si="228"/>
        <v>1.28545937877012E-3</v>
      </c>
      <c r="CQ155">
        <f t="shared" si="228"/>
        <v>1.2496158775143046E-3</v>
      </c>
      <c r="CR155">
        <f t="shared" si="228"/>
        <v>8.0456167187709907E-4</v>
      </c>
      <c r="CS155">
        <f t="shared" si="228"/>
        <v>5.2258376435072428E-4</v>
      </c>
      <c r="CT155">
        <f t="shared" si="228"/>
        <v>3.6191519639470029E-4</v>
      </c>
      <c r="CU155">
        <f t="shared" si="228"/>
        <v>2.5177358616266908E-4</v>
      </c>
      <c r="CV155">
        <f t="shared" si="228"/>
        <v>1.7191546227795452E-4</v>
      </c>
      <c r="CW155">
        <f t="shared" si="228"/>
        <v>1.130104921214933E-4</v>
      </c>
      <c r="CX155">
        <f t="shared" si="228"/>
        <v>6.9792775285426378E-5</v>
      </c>
      <c r="CY155">
        <f t="shared" si="228"/>
        <v>3.8919575441199443E-5</v>
      </c>
      <c r="CZ155">
        <f t="shared" si="229"/>
        <v>1.8097457530448362E-5</v>
      </c>
      <c r="DA155">
        <f t="shared" si="229"/>
        <v>5.6632577676300488E-6</v>
      </c>
      <c r="DB155">
        <f t="shared" si="229"/>
        <v>3.5974291793895996E-7</v>
      </c>
      <c r="DC155">
        <f t="shared" si="229"/>
        <v>0</v>
      </c>
      <c r="DD155">
        <f t="shared" si="229"/>
        <v>0</v>
      </c>
      <c r="DE155">
        <f t="shared" si="229"/>
        <v>0</v>
      </c>
      <c r="DF155">
        <f t="shared" si="229"/>
        <v>0</v>
      </c>
      <c r="DG155">
        <f t="shared" si="229"/>
        <v>0</v>
      </c>
      <c r="DH155">
        <f t="shared" si="229"/>
        <v>0</v>
      </c>
      <c r="DI155">
        <f t="shared" si="229"/>
        <v>0</v>
      </c>
      <c r="DJ155">
        <f t="shared" si="230"/>
        <v>0</v>
      </c>
      <c r="DK155">
        <f t="shared" si="230"/>
        <v>0</v>
      </c>
      <c r="DL155">
        <f t="shared" si="230"/>
        <v>0</v>
      </c>
      <c r="DM155">
        <f t="shared" si="230"/>
        <v>0</v>
      </c>
      <c r="DN155">
        <f t="shared" si="230"/>
        <v>0</v>
      </c>
      <c r="DO155">
        <f t="shared" si="230"/>
        <v>0</v>
      </c>
      <c r="DP155">
        <f t="shared" si="230"/>
        <v>0</v>
      </c>
      <c r="DQ155">
        <f t="shared" si="230"/>
        <v>0</v>
      </c>
      <c r="DR155">
        <f t="shared" si="230"/>
        <v>0</v>
      </c>
      <c r="DS155">
        <f t="shared" si="230"/>
        <v>0</v>
      </c>
      <c r="DT155">
        <f t="shared" si="231"/>
        <v>0</v>
      </c>
      <c r="DU155">
        <f t="shared" si="231"/>
        <v>0</v>
      </c>
      <c r="DV155">
        <f t="shared" si="231"/>
        <v>0</v>
      </c>
      <c r="DW155">
        <f t="shared" si="231"/>
        <v>0</v>
      </c>
      <c r="DX155">
        <f t="shared" si="231"/>
        <v>0</v>
      </c>
      <c r="DY155">
        <f t="shared" si="231"/>
        <v>0</v>
      </c>
      <c r="DZ155">
        <f t="shared" si="231"/>
        <v>0</v>
      </c>
      <c r="EA155">
        <f t="shared" si="231"/>
        <v>0</v>
      </c>
      <c r="EB155">
        <f t="shared" si="231"/>
        <v>0</v>
      </c>
      <c r="EC155">
        <f t="shared" si="231"/>
        <v>0</v>
      </c>
      <c r="ED155">
        <f t="shared" si="232"/>
        <v>0</v>
      </c>
      <c r="EE155">
        <f t="shared" si="232"/>
        <v>0</v>
      </c>
      <c r="EF155">
        <f t="shared" si="232"/>
        <v>0</v>
      </c>
      <c r="EG155">
        <f t="shared" si="232"/>
        <v>0</v>
      </c>
      <c r="EH155">
        <f t="shared" si="232"/>
        <v>0</v>
      </c>
      <c r="EI155">
        <f t="shared" si="232"/>
        <v>0</v>
      </c>
      <c r="EJ155">
        <f t="shared" si="232"/>
        <v>0</v>
      </c>
      <c r="EK155">
        <f t="shared" si="232"/>
        <v>0</v>
      </c>
      <c r="EL155">
        <f t="shared" si="232"/>
        <v>0</v>
      </c>
      <c r="EM155">
        <f t="shared" si="232"/>
        <v>0</v>
      </c>
      <c r="EN155">
        <f t="shared" si="233"/>
        <v>0</v>
      </c>
      <c r="EO155">
        <f t="shared" si="233"/>
        <v>0</v>
      </c>
      <c r="EP155">
        <f t="shared" si="233"/>
        <v>0</v>
      </c>
      <c r="EQ155">
        <f t="shared" si="233"/>
        <v>0</v>
      </c>
      <c r="ER155">
        <f t="shared" si="233"/>
        <v>0</v>
      </c>
      <c r="ES155">
        <f t="shared" si="233"/>
        <v>0</v>
      </c>
      <c r="ET155">
        <f t="shared" si="233"/>
        <v>0</v>
      </c>
      <c r="EU155">
        <f t="shared" si="233"/>
        <v>0</v>
      </c>
      <c r="EV155">
        <f t="shared" si="233"/>
        <v>0</v>
      </c>
      <c r="EW155">
        <f t="shared" si="233"/>
        <v>0</v>
      </c>
      <c r="EX155">
        <f t="shared" si="233"/>
        <v>0</v>
      </c>
      <c r="EZ155">
        <f t="shared" si="234"/>
        <v>0.88174111351083984</v>
      </c>
      <c r="FB155">
        <f t="shared" si="201"/>
        <v>1.0931568842318329E-2</v>
      </c>
      <c r="FC155">
        <f t="shared" si="202"/>
        <v>0.24861842327224262</v>
      </c>
    </row>
    <row r="156" spans="1:159" x14ac:dyDescent="0.25">
      <c r="A156">
        <v>1045</v>
      </c>
      <c r="B156" s="19">
        <f>'Input spectra'!Y155</f>
        <v>4.4158838101639702E-2</v>
      </c>
      <c r="C156">
        <f>'Input spectra'!D155</f>
        <v>0</v>
      </c>
      <c r="D156">
        <f t="shared" si="219"/>
        <v>2.0653927966864227E-2</v>
      </c>
      <c r="E156">
        <f t="shared" si="219"/>
        <v>2.0413173026177914E-2</v>
      </c>
      <c r="F156">
        <f t="shared" si="219"/>
        <v>2.0174138711078458E-2</v>
      </c>
      <c r="G156">
        <f t="shared" si="219"/>
        <v>1.993681453295389E-2</v>
      </c>
      <c r="H156">
        <f t="shared" si="219"/>
        <v>1.9701190062216507E-2</v>
      </c>
      <c r="I156">
        <f t="shared" si="219"/>
        <v>1.9467254927986399E-2</v>
      </c>
      <c r="J156">
        <f t="shared" si="219"/>
        <v>1.9234998817776565E-2</v>
      </c>
      <c r="K156">
        <f t="shared" si="219"/>
        <v>1.9004411477179663E-2</v>
      </c>
      <c r="L156">
        <f t="shared" si="219"/>
        <v>1.8775482709556427E-2</v>
      </c>
      <c r="M156">
        <f t="shared" si="219"/>
        <v>1.8548202375725662E-2</v>
      </c>
      <c r="N156">
        <f t="shared" si="220"/>
        <v>1.8322560393655884E-2</v>
      </c>
      <c r="O156">
        <f t="shared" si="220"/>
        <v>1.8098546738158514E-2</v>
      </c>
      <c r="P156">
        <f t="shared" si="220"/>
        <v>1.7876151440582719E-2</v>
      </c>
      <c r="Q156">
        <f t="shared" si="220"/>
        <v>1.7655364588511812E-2</v>
      </c>
      <c r="R156">
        <f t="shared" si="220"/>
        <v>1.7436176325461222E-2</v>
      </c>
      <c r="S156">
        <f t="shared" si="220"/>
        <v>1.7218576850578055E-2</v>
      </c>
      <c r="T156">
        <f t="shared" si="220"/>
        <v>1.7002556418342214E-2</v>
      </c>
      <c r="U156">
        <f t="shared" si="220"/>
        <v>1.6788105338269032E-2</v>
      </c>
      <c r="V156">
        <f t="shared" si="220"/>
        <v>1.657521397461352E-2</v>
      </c>
      <c r="W156">
        <f t="shared" si="220"/>
        <v>1.6363872746076105E-2</v>
      </c>
      <c r="X156">
        <f t="shared" si="221"/>
        <v>1.615407212550991E-2</v>
      </c>
      <c r="Y156">
        <f t="shared" si="221"/>
        <v>1.5945802639629549E-2</v>
      </c>
      <c r="Z156">
        <f t="shared" si="221"/>
        <v>1.5739054868721462E-2</v>
      </c>
      <c r="AA156">
        <f t="shared" si="221"/>
        <v>1.5533819446355717E-2</v>
      </c>
      <c r="AB156">
        <f t="shared" si="221"/>
        <v>1.533008705909936E-2</v>
      </c>
      <c r="AC156">
        <f t="shared" si="221"/>
        <v>1.512784844623122E-2</v>
      </c>
      <c r="AD156">
        <f t="shared" si="221"/>
        <v>1.4927094399458196E-2</v>
      </c>
      <c r="AE156">
        <f t="shared" si="221"/>
        <v>1.4727815762633057E-2</v>
      </c>
      <c r="AF156">
        <f t="shared" si="221"/>
        <v>1.4530003431473679E-2</v>
      </c>
      <c r="AG156">
        <f t="shared" si="221"/>
        <v>1.4333648353283742E-2</v>
      </c>
      <c r="AH156">
        <f t="shared" si="222"/>
        <v>1.4138741526674914E-2</v>
      </c>
      <c r="AI156">
        <f t="shared" si="222"/>
        <v>1.3945274001290439E-2</v>
      </c>
      <c r="AJ156">
        <f t="shared" si="222"/>
        <v>1.3753236877530205E-2</v>
      </c>
      <c r="AK156">
        <f t="shared" si="222"/>
        <v>1.3562621306277209E-2</v>
      </c>
      <c r="AL156">
        <f t="shared" si="222"/>
        <v>1.3373418488625466E-2</v>
      </c>
      <c r="AM156">
        <f t="shared" si="222"/>
        <v>1.3185619675609349E-2</v>
      </c>
      <c r="AN156">
        <f t="shared" si="222"/>
        <v>1.2999216167934294E-2</v>
      </c>
      <c r="AO156">
        <f t="shared" si="222"/>
        <v>1.2814199315708964E-2</v>
      </c>
      <c r="AP156">
        <f t="shared" si="222"/>
        <v>1.2630560518178773E-2</v>
      </c>
      <c r="AQ156">
        <f t="shared" si="222"/>
        <v>1.2448291223460799E-2</v>
      </c>
      <c r="AR156">
        <f t="shared" si="223"/>
        <v>1.2267382928280101E-2</v>
      </c>
      <c r="AS156">
        <f t="shared" si="223"/>
        <v>1.2087827177707403E-2</v>
      </c>
      <c r="AT156">
        <f t="shared" si="223"/>
        <v>1.1909615564898116E-2</v>
      </c>
      <c r="AU156">
        <f t="shared" si="223"/>
        <v>1.1732739730832782E-2</v>
      </c>
      <c r="AV156">
        <f t="shared" si="223"/>
        <v>1.1557191364058807E-2</v>
      </c>
      <c r="AW156">
        <f t="shared" si="223"/>
        <v>1.1382962200433586E-2</v>
      </c>
      <c r="AX156">
        <f t="shared" si="223"/>
        <v>1.0119268948946603E-2</v>
      </c>
      <c r="AY156">
        <f t="shared" si="223"/>
        <v>8.6471535387920954E-3</v>
      </c>
      <c r="AZ156">
        <f t="shared" si="223"/>
        <v>7.7845275000731793E-3</v>
      </c>
      <c r="BA156">
        <f t="shared" si="223"/>
        <v>7.1312084503775963E-3</v>
      </c>
      <c r="BB156">
        <f t="shared" si="224"/>
        <v>6.5974337665320954E-3</v>
      </c>
      <c r="BC156">
        <f t="shared" si="224"/>
        <v>6.144300189576758E-3</v>
      </c>
      <c r="BD156">
        <f t="shared" si="224"/>
        <v>5.7504941776605487E-3</v>
      </c>
      <c r="BE156">
        <f t="shared" si="224"/>
        <v>5.4027307417002729E-3</v>
      </c>
      <c r="BF156">
        <f t="shared" si="224"/>
        <v>5.0920159892496051E-3</v>
      </c>
      <c r="BG156">
        <f t="shared" si="224"/>
        <v>4.8119005846875449E-3</v>
      </c>
      <c r="BH156">
        <f t="shared" si="224"/>
        <v>4.5575600382003617E-3</v>
      </c>
      <c r="BI156">
        <f t="shared" si="224"/>
        <v>4.325266707898485E-3</v>
      </c>
      <c r="BJ156">
        <f t="shared" si="224"/>
        <v>4.1120661067053661E-3</v>
      </c>
      <c r="BK156">
        <f t="shared" si="224"/>
        <v>3.9155679222130368E-3</v>
      </c>
      <c r="BL156">
        <f t="shared" si="225"/>
        <v>3.7338053290222589E-3</v>
      </c>
      <c r="BM156">
        <f t="shared" si="225"/>
        <v>3.5651369446827457E-3</v>
      </c>
      <c r="BN156">
        <f t="shared" si="225"/>
        <v>3.4081764911647883E-3</v>
      </c>
      <c r="BO156">
        <f t="shared" si="225"/>
        <v>3.2617410705358743E-3</v>
      </c>
      <c r="BP156">
        <f t="shared" si="225"/>
        <v>3.1248123112622987E-3</v>
      </c>
      <c r="BQ156">
        <f t="shared" si="225"/>
        <v>2.9965066380409199E-3</v>
      </c>
      <c r="BR156">
        <f t="shared" si="225"/>
        <v>2.8760521512660232E-3</v>
      </c>
      <c r="BS156">
        <f t="shared" si="225"/>
        <v>2.7627703876696671E-3</v>
      </c>
      <c r="BT156">
        <f t="shared" si="225"/>
        <v>2.6560617476044904E-3</v>
      </c>
      <c r="BU156">
        <f t="shared" si="225"/>
        <v>2.5553937188693434E-3</v>
      </c>
      <c r="BV156">
        <f t="shared" si="226"/>
        <v>2.460291262808429E-3</v>
      </c>
      <c r="BW156">
        <f t="shared" si="226"/>
        <v>2.3703288930259081E-3</v>
      </c>
      <c r="BX156">
        <f t="shared" si="226"/>
        <v>2.2851240939761519E-3</v>
      </c>
      <c r="BY156">
        <f t="shared" si="226"/>
        <v>2.2043318110572642E-3</v>
      </c>
      <c r="BZ156">
        <f t="shared" si="226"/>
        <v>2.1276398056000833E-3</v>
      </c>
      <c r="CA156">
        <f t="shared" si="226"/>
        <v>2.0547647139639732E-3</v>
      </c>
      <c r="CB156">
        <f t="shared" si="226"/>
        <v>1.9854486843568532E-3</v>
      </c>
      <c r="CC156">
        <f t="shared" si="226"/>
        <v>1.919456491124207E-3</v>
      </c>
      <c r="CD156">
        <f t="shared" si="226"/>
        <v>1.8565730462992934E-3</v>
      </c>
      <c r="CE156">
        <f t="shared" si="226"/>
        <v>1.7966012437378475E-3</v>
      </c>
      <c r="CF156">
        <f t="shared" si="227"/>
        <v>1.7393600833008811E-3</v>
      </c>
      <c r="CG156">
        <f t="shared" si="227"/>
        <v>1.6846830321184017E-3</v>
      </c>
      <c r="CH156">
        <f t="shared" si="227"/>
        <v>1.6324165875685433E-3</v>
      </c>
      <c r="CI156">
        <f t="shared" si="227"/>
        <v>1.5824190126892989E-3</v>
      </c>
      <c r="CJ156">
        <f t="shared" si="227"/>
        <v>1.5345592196407954E-3</v>
      </c>
      <c r="CK156">
        <f t="shared" si="227"/>
        <v>1.4887157808097867E-3</v>
      </c>
      <c r="CL156">
        <f t="shared" si="227"/>
        <v>1.4447760503897387E-3</v>
      </c>
      <c r="CM156">
        <f t="shared" si="227"/>
        <v>1.4026353819293702E-3</v>
      </c>
      <c r="CN156">
        <f t="shared" si="227"/>
        <v>1.3621964295361701E-3</v>
      </c>
      <c r="CO156">
        <f t="shared" si="227"/>
        <v>1.3233685222399563E-3</v>
      </c>
      <c r="CP156">
        <f t="shared" si="228"/>
        <v>1.2860671025364317E-3</v>
      </c>
      <c r="CQ156">
        <f t="shared" si="228"/>
        <v>1.2502132213983272E-3</v>
      </c>
      <c r="CR156">
        <f t="shared" si="228"/>
        <v>8.0495049743328556E-4</v>
      </c>
      <c r="CS156">
        <f t="shared" si="228"/>
        <v>5.2283906248262344E-4</v>
      </c>
      <c r="CT156">
        <f t="shared" si="228"/>
        <v>3.6209390463916454E-4</v>
      </c>
      <c r="CU156">
        <f t="shared" si="228"/>
        <v>2.5189923105184235E-4</v>
      </c>
      <c r="CV156">
        <f t="shared" si="228"/>
        <v>1.7200215814001756E-4</v>
      </c>
      <c r="CW156">
        <f t="shared" si="228"/>
        <v>1.1306807638780814E-4</v>
      </c>
      <c r="CX156">
        <f t="shared" si="228"/>
        <v>6.9828704772877898E-5</v>
      </c>
      <c r="CY156">
        <f t="shared" si="228"/>
        <v>3.8939815832629705E-5</v>
      </c>
      <c r="CZ156">
        <f t="shared" si="229"/>
        <v>1.8106964329738318E-5</v>
      </c>
      <c r="DA156">
        <f t="shared" si="229"/>
        <v>5.6662624986638769E-6</v>
      </c>
      <c r="DB156">
        <f t="shared" si="229"/>
        <v>3.5993567551869906E-7</v>
      </c>
      <c r="DC156">
        <f t="shared" si="229"/>
        <v>0</v>
      </c>
      <c r="DD156">
        <f t="shared" si="229"/>
        <v>0</v>
      </c>
      <c r="DE156">
        <f t="shared" si="229"/>
        <v>0</v>
      </c>
      <c r="DF156">
        <f t="shared" si="229"/>
        <v>0</v>
      </c>
      <c r="DG156">
        <f t="shared" si="229"/>
        <v>0</v>
      </c>
      <c r="DH156">
        <f t="shared" si="229"/>
        <v>0</v>
      </c>
      <c r="DI156">
        <f t="shared" si="229"/>
        <v>0</v>
      </c>
      <c r="DJ156">
        <f t="shared" si="230"/>
        <v>0</v>
      </c>
      <c r="DK156">
        <f t="shared" si="230"/>
        <v>0</v>
      </c>
      <c r="DL156">
        <f t="shared" si="230"/>
        <v>0</v>
      </c>
      <c r="DM156">
        <f t="shared" si="230"/>
        <v>0</v>
      </c>
      <c r="DN156">
        <f t="shared" si="230"/>
        <v>0</v>
      </c>
      <c r="DO156">
        <f t="shared" si="230"/>
        <v>0</v>
      </c>
      <c r="DP156">
        <f t="shared" si="230"/>
        <v>0</v>
      </c>
      <c r="DQ156">
        <f t="shared" si="230"/>
        <v>0</v>
      </c>
      <c r="DR156">
        <f t="shared" si="230"/>
        <v>0</v>
      </c>
      <c r="DS156">
        <f t="shared" si="230"/>
        <v>0</v>
      </c>
      <c r="DT156">
        <f t="shared" si="231"/>
        <v>0</v>
      </c>
      <c r="DU156">
        <f t="shared" si="231"/>
        <v>0</v>
      </c>
      <c r="DV156">
        <f t="shared" si="231"/>
        <v>0</v>
      </c>
      <c r="DW156">
        <f t="shared" si="231"/>
        <v>0</v>
      </c>
      <c r="DX156">
        <f t="shared" si="231"/>
        <v>0</v>
      </c>
      <c r="DY156">
        <f t="shared" si="231"/>
        <v>0</v>
      </c>
      <c r="DZ156">
        <f t="shared" si="231"/>
        <v>0</v>
      </c>
      <c r="EA156">
        <f t="shared" si="231"/>
        <v>0</v>
      </c>
      <c r="EB156">
        <f t="shared" si="231"/>
        <v>0</v>
      </c>
      <c r="EC156">
        <f t="shared" si="231"/>
        <v>0</v>
      </c>
      <c r="ED156">
        <f t="shared" si="232"/>
        <v>0</v>
      </c>
      <c r="EE156">
        <f t="shared" si="232"/>
        <v>0</v>
      </c>
      <c r="EF156">
        <f t="shared" si="232"/>
        <v>0</v>
      </c>
      <c r="EG156">
        <f t="shared" si="232"/>
        <v>0</v>
      </c>
      <c r="EH156">
        <f t="shared" si="232"/>
        <v>0</v>
      </c>
      <c r="EI156">
        <f t="shared" si="232"/>
        <v>0</v>
      </c>
      <c r="EJ156">
        <f t="shared" si="232"/>
        <v>0</v>
      </c>
      <c r="EK156">
        <f t="shared" si="232"/>
        <v>0</v>
      </c>
      <c r="EL156">
        <f t="shared" si="232"/>
        <v>0</v>
      </c>
      <c r="EM156">
        <f t="shared" si="232"/>
        <v>0</v>
      </c>
      <c r="EN156">
        <f t="shared" si="233"/>
        <v>0</v>
      </c>
      <c r="EO156">
        <f t="shared" si="233"/>
        <v>0</v>
      </c>
      <c r="EP156">
        <f t="shared" si="233"/>
        <v>0</v>
      </c>
      <c r="EQ156">
        <f t="shared" si="233"/>
        <v>0</v>
      </c>
      <c r="ER156">
        <f t="shared" si="233"/>
        <v>0</v>
      </c>
      <c r="ES156">
        <f t="shared" si="233"/>
        <v>0</v>
      </c>
      <c r="ET156">
        <f t="shared" si="233"/>
        <v>0</v>
      </c>
      <c r="EU156">
        <f t="shared" si="233"/>
        <v>0</v>
      </c>
      <c r="EV156">
        <f t="shared" si="233"/>
        <v>0</v>
      </c>
      <c r="EW156">
        <f t="shared" si="233"/>
        <v>0</v>
      </c>
      <c r="EX156">
        <f t="shared" si="233"/>
        <v>0</v>
      </c>
      <c r="EZ156">
        <f t="shared" si="234"/>
        <v>0.88186854055774555</v>
      </c>
      <c r="FB156">
        <f t="shared" si="201"/>
        <v>1.0918726387372013E-2</v>
      </c>
      <c r="FC156">
        <f t="shared" si="202"/>
        <v>0.24862006433896869</v>
      </c>
    </row>
    <row r="157" spans="1:159" x14ac:dyDescent="0.25">
      <c r="A157">
        <v>1050</v>
      </c>
      <c r="B157" s="19">
        <f>'Input spectra'!Y156</f>
        <v>4.41063207624861E-2</v>
      </c>
      <c r="C157">
        <f>'Input spectra'!D156</f>
        <v>0</v>
      </c>
      <c r="D157">
        <f t="shared" si="219"/>
        <v>2.0653927966864227E-2</v>
      </c>
      <c r="E157">
        <f t="shared" si="219"/>
        <v>2.0413280231012521E-2</v>
      </c>
      <c r="F157">
        <f t="shared" si="219"/>
        <v>2.0174350610608262E-2</v>
      </c>
      <c r="G157">
        <f t="shared" si="219"/>
        <v>1.9937128643963464E-2</v>
      </c>
      <c r="H157">
        <f t="shared" si="219"/>
        <v>1.9701603928195609E-2</v>
      </c>
      <c r="I157">
        <f t="shared" si="219"/>
        <v>1.946776611891269E-2</v>
      </c>
      <c r="J157">
        <f t="shared" si="219"/>
        <v>1.9235604929899851E-2</v>
      </c>
      <c r="K157">
        <f t="shared" si="219"/>
        <v>1.9005110132807694E-2</v>
      </c>
      <c r="L157">
        <f t="shared" si="219"/>
        <v>1.8776271556842156E-2</v>
      </c>
      <c r="M157">
        <f t="shared" si="219"/>
        <v>1.8549079088456051E-2</v>
      </c>
      <c r="N157">
        <f t="shared" si="220"/>
        <v>1.8323522671042144E-2</v>
      </c>
      <c r="O157">
        <f t="shared" si="220"/>
        <v>1.8099592304627883E-2</v>
      </c>
      <c r="P157">
        <f t="shared" si="220"/>
        <v>1.7877278045571682E-2</v>
      </c>
      <c r="Q157">
        <f t="shared" si="220"/>
        <v>1.7656570006260777E-2</v>
      </c>
      <c r="R157">
        <f t="shared" si="220"/>
        <v>1.7437458354810659E-2</v>
      </c>
      <c r="S157">
        <f t="shared" si="220"/>
        <v>1.7219933314766078E-2</v>
      </c>
      <c r="T157">
        <f t="shared" si="220"/>
        <v>1.7003985164803583E-2</v>
      </c>
      <c r="U157">
        <f t="shared" si="220"/>
        <v>1.6789604238435601E-2</v>
      </c>
      <c r="V157">
        <f t="shared" si="220"/>
        <v>1.6576780923716075E-2</v>
      </c>
      <c r="W157">
        <f t="shared" si="220"/>
        <v>1.6365505662947637E-2</v>
      </c>
      <c r="X157">
        <f t="shared" si="221"/>
        <v>1.6155768952390237E-2</v>
      </c>
      <c r="Y157">
        <f t="shared" si="221"/>
        <v>1.5947561341971388E-2</v>
      </c>
      <c r="Z157">
        <f t="shared" si="221"/>
        <v>1.5740873434997821E-2</v>
      </c>
      <c r="AA157">
        <f t="shared" si="221"/>
        <v>1.5535695887868703E-2</v>
      </c>
      <c r="AB157">
        <f t="shared" si="221"/>
        <v>1.5332019409790312E-2</v>
      </c>
      <c r="AC157">
        <f t="shared" si="221"/>
        <v>1.512983476249221E-2</v>
      </c>
      <c r="AD157">
        <f t="shared" si="221"/>
        <v>1.4929132759944879E-2</v>
      </c>
      <c r="AE157">
        <f t="shared" si="221"/>
        <v>1.4729904268078844E-2</v>
      </c>
      <c r="AF157">
        <f t="shared" si="221"/>
        <v>1.4532140204505235E-2</v>
      </c>
      <c r="AG157">
        <f t="shared" si="221"/>
        <v>1.4335831538237814E-2</v>
      </c>
      <c r="AH157">
        <f t="shared" si="222"/>
        <v>1.4140969289416447E-2</v>
      </c>
      <c r="AI157">
        <f t="shared" si="222"/>
        <v>1.3947544529032021E-2</v>
      </c>
      <c r="AJ157">
        <f t="shared" si="222"/>
        <v>1.3755548378652772E-2</v>
      </c>
      <c r="AK157">
        <f t="shared" si="222"/>
        <v>1.3564972010152047E-2</v>
      </c>
      <c r="AL157">
        <f t="shared" si="222"/>
        <v>1.3375806645437506E-2</v>
      </c>
      <c r="AM157">
        <f t="shared" si="222"/>
        <v>1.3188043556181693E-2</v>
      </c>
      <c r="AN157">
        <f t="shared" si="222"/>
        <v>1.3001674063554023E-2</v>
      </c>
      <c r="AO157">
        <f t="shared" si="222"/>
        <v>1.2816689537954191E-2</v>
      </c>
      <c r="AP157">
        <f t="shared" si="222"/>
        <v>1.2633081398746939E-2</v>
      </c>
      <c r="AQ157">
        <f t="shared" si="222"/>
        <v>1.2450841113998197E-2</v>
      </c>
      <c r="AR157">
        <f t="shared" si="223"/>
        <v>1.2269960200212638E-2</v>
      </c>
      <c r="AS157">
        <f t="shared" si="223"/>
        <v>1.2090430222072561E-2</v>
      </c>
      <c r="AT157">
        <f t="shared" si="223"/>
        <v>1.1912242792178139E-2</v>
      </c>
      <c r="AU157">
        <f t="shared" si="223"/>
        <v>1.1735389570789064E-2</v>
      </c>
      <c r="AV157">
        <f t="shared" si="223"/>
        <v>1.1559862265567459E-2</v>
      </c>
      <c r="AW157">
        <f t="shared" si="223"/>
        <v>1.1385652631322213E-2</v>
      </c>
      <c r="AX157">
        <f t="shared" si="223"/>
        <v>1.012171385481974E-2</v>
      </c>
      <c r="AY157">
        <f t="shared" si="223"/>
        <v>8.6492881920581018E-3</v>
      </c>
      <c r="AZ157">
        <f t="shared" si="223"/>
        <v>7.7864900962517618E-3</v>
      </c>
      <c r="BA157">
        <f t="shared" si="223"/>
        <v>7.1330437957712774E-3</v>
      </c>
      <c r="BB157">
        <f t="shared" si="224"/>
        <v>6.5991663923376841E-3</v>
      </c>
      <c r="BC157">
        <f t="shared" si="224"/>
        <v>6.1459460896988501E-3</v>
      </c>
      <c r="BD157">
        <f t="shared" si="224"/>
        <v>5.7520647955066808E-3</v>
      </c>
      <c r="BE157">
        <f t="shared" si="224"/>
        <v>5.4042347573322481E-3</v>
      </c>
      <c r="BF157">
        <f t="shared" si="224"/>
        <v>5.093460257338229E-3</v>
      </c>
      <c r="BG157">
        <f t="shared" si="224"/>
        <v>4.8132906806216515E-3</v>
      </c>
      <c r="BH157">
        <f t="shared" si="224"/>
        <v>4.5589006005053801E-3</v>
      </c>
      <c r="BI157">
        <f t="shared" si="224"/>
        <v>4.3265616652529842E-3</v>
      </c>
      <c r="BJ157">
        <f t="shared" si="224"/>
        <v>4.113318835154596E-3</v>
      </c>
      <c r="BK157">
        <f t="shared" si="224"/>
        <v>3.9167813579266972E-3</v>
      </c>
      <c r="BL157">
        <f t="shared" si="225"/>
        <v>3.7349820515323144E-3</v>
      </c>
      <c r="BM157">
        <f t="shared" si="225"/>
        <v>3.5662792398303191E-3</v>
      </c>
      <c r="BN157">
        <f t="shared" si="225"/>
        <v>3.4092863996884803E-3</v>
      </c>
      <c r="BO157">
        <f t="shared" si="225"/>
        <v>3.2628204262442361E-3</v>
      </c>
      <c r="BP157">
        <f t="shared" si="225"/>
        <v>3.1258627714868406E-3</v>
      </c>
      <c r="BQ157">
        <f t="shared" si="225"/>
        <v>2.9975297082600032E-3</v>
      </c>
      <c r="BR157">
        <f t="shared" si="225"/>
        <v>2.8770492052539549E-3</v>
      </c>
      <c r="BS157">
        <f t="shared" si="225"/>
        <v>2.763742684160091E-3</v>
      </c>
      <c r="BT157">
        <f t="shared" si="225"/>
        <v>2.6570104442028399E-3</v>
      </c>
      <c r="BU157">
        <f t="shared" si="225"/>
        <v>2.556319883768603E-3</v>
      </c>
      <c r="BV157">
        <f t="shared" si="226"/>
        <v>2.4611958847320773E-3</v>
      </c>
      <c r="BW157">
        <f t="shared" si="226"/>
        <v>2.3712128897262672E-3</v>
      </c>
      <c r="BX157">
        <f t="shared" si="226"/>
        <v>2.2859883195452037E-3</v>
      </c>
      <c r="BY157">
        <f t="shared" si="226"/>
        <v>2.2051770622533635E-3</v>
      </c>
      <c r="BZ157">
        <f t="shared" si="226"/>
        <v>2.1284668273530861E-3</v>
      </c>
      <c r="CA157">
        <f t="shared" si="226"/>
        <v>2.0555742041897616E-3</v>
      </c>
      <c r="CB157">
        <f t="shared" si="226"/>
        <v>1.9862412981876704E-3</v>
      </c>
      <c r="CC157">
        <f t="shared" si="226"/>
        <v>1.9202328446419274E-3</v>
      </c>
      <c r="CD157">
        <f t="shared" si="226"/>
        <v>1.8573337198434239E-3</v>
      </c>
      <c r="CE157">
        <f t="shared" si="226"/>
        <v>1.7973467848478482E-3</v>
      </c>
      <c r="CF157">
        <f t="shared" si="227"/>
        <v>1.7400910093425322E-3</v>
      </c>
      <c r="CG157">
        <f t="shared" si="227"/>
        <v>1.685399832635968E-3</v>
      </c>
      <c r="CH157">
        <f t="shared" si="227"/>
        <v>1.6331197263979645E-3</v>
      </c>
      <c r="CI157">
        <f t="shared" si="227"/>
        <v>1.5831089298622956E-3</v>
      </c>
      <c r="CJ157">
        <f t="shared" si="227"/>
        <v>1.5352363331053527E-3</v>
      </c>
      <c r="CK157">
        <f t="shared" si="227"/>
        <v>1.489380487988816E-3</v>
      </c>
      <c r="CL157">
        <f t="shared" si="227"/>
        <v>1.4454287295966553E-3</v>
      </c>
      <c r="CM157">
        <f t="shared" si="227"/>
        <v>1.4032763936567569E-3</v>
      </c>
      <c r="CN157">
        <f t="shared" si="227"/>
        <v>1.3628261176315299E-3</v>
      </c>
      <c r="CO157">
        <f t="shared" si="227"/>
        <v>1.3239872149807402E-3</v>
      </c>
      <c r="CP157">
        <f t="shared" si="228"/>
        <v>1.286675113614954E-3</v>
      </c>
      <c r="CQ157">
        <f t="shared" si="228"/>
        <v>1.2508108508258696E-3</v>
      </c>
      <c r="CR157">
        <f t="shared" si="228"/>
        <v>8.053395108996329E-4</v>
      </c>
      <c r="CS157">
        <f t="shared" si="228"/>
        <v>5.2309448533545834E-4</v>
      </c>
      <c r="CT157">
        <f t="shared" si="228"/>
        <v>3.6227270112705433E-4</v>
      </c>
      <c r="CU157">
        <f t="shared" si="228"/>
        <v>2.5202493864274068E-4</v>
      </c>
      <c r="CV157">
        <f t="shared" si="228"/>
        <v>1.7208889772224638E-4</v>
      </c>
      <c r="CW157">
        <f t="shared" si="228"/>
        <v>1.1312568999606874E-4</v>
      </c>
      <c r="CX157">
        <f t="shared" si="228"/>
        <v>6.9864652756915395E-5</v>
      </c>
      <c r="CY157">
        <f t="shared" si="228"/>
        <v>3.8960066750213985E-5</v>
      </c>
      <c r="CZ157">
        <f t="shared" si="229"/>
        <v>1.8116476123057549E-5</v>
      </c>
      <c r="DA157">
        <f t="shared" si="229"/>
        <v>5.6692688239053064E-6</v>
      </c>
      <c r="DB157">
        <f t="shared" si="229"/>
        <v>3.6012853638187392E-7</v>
      </c>
      <c r="DC157">
        <f t="shared" si="229"/>
        <v>0</v>
      </c>
      <c r="DD157">
        <f t="shared" si="229"/>
        <v>0</v>
      </c>
      <c r="DE157">
        <f t="shared" si="229"/>
        <v>0</v>
      </c>
      <c r="DF157">
        <f t="shared" si="229"/>
        <v>0</v>
      </c>
      <c r="DG157">
        <f t="shared" si="229"/>
        <v>0</v>
      </c>
      <c r="DH157">
        <f t="shared" si="229"/>
        <v>0</v>
      </c>
      <c r="DI157">
        <f t="shared" si="229"/>
        <v>0</v>
      </c>
      <c r="DJ157">
        <f t="shared" si="230"/>
        <v>0</v>
      </c>
      <c r="DK157">
        <f t="shared" si="230"/>
        <v>0</v>
      </c>
      <c r="DL157">
        <f t="shared" si="230"/>
        <v>0</v>
      </c>
      <c r="DM157">
        <f t="shared" si="230"/>
        <v>0</v>
      </c>
      <c r="DN157">
        <f t="shared" si="230"/>
        <v>0</v>
      </c>
      <c r="DO157">
        <f t="shared" si="230"/>
        <v>0</v>
      </c>
      <c r="DP157">
        <f t="shared" si="230"/>
        <v>0</v>
      </c>
      <c r="DQ157">
        <f t="shared" si="230"/>
        <v>0</v>
      </c>
      <c r="DR157">
        <f t="shared" si="230"/>
        <v>0</v>
      </c>
      <c r="DS157">
        <f t="shared" si="230"/>
        <v>0</v>
      </c>
      <c r="DT157">
        <f t="shared" si="231"/>
        <v>0</v>
      </c>
      <c r="DU157">
        <f t="shared" si="231"/>
        <v>0</v>
      </c>
      <c r="DV157">
        <f t="shared" si="231"/>
        <v>0</v>
      </c>
      <c r="DW157">
        <f t="shared" si="231"/>
        <v>0</v>
      </c>
      <c r="DX157">
        <f t="shared" si="231"/>
        <v>0</v>
      </c>
      <c r="DY157">
        <f t="shared" si="231"/>
        <v>0</v>
      </c>
      <c r="DZ157">
        <f t="shared" si="231"/>
        <v>0</v>
      </c>
      <c r="EA157">
        <f t="shared" si="231"/>
        <v>0</v>
      </c>
      <c r="EB157">
        <f t="shared" si="231"/>
        <v>0</v>
      </c>
      <c r="EC157">
        <f t="shared" si="231"/>
        <v>0</v>
      </c>
      <c r="ED157">
        <f t="shared" si="232"/>
        <v>0</v>
      </c>
      <c r="EE157">
        <f t="shared" si="232"/>
        <v>0</v>
      </c>
      <c r="EF157">
        <f t="shared" si="232"/>
        <v>0</v>
      </c>
      <c r="EG157">
        <f t="shared" si="232"/>
        <v>0</v>
      </c>
      <c r="EH157">
        <f t="shared" si="232"/>
        <v>0</v>
      </c>
      <c r="EI157">
        <f t="shared" si="232"/>
        <v>0</v>
      </c>
      <c r="EJ157">
        <f t="shared" si="232"/>
        <v>0</v>
      </c>
      <c r="EK157">
        <f t="shared" si="232"/>
        <v>0</v>
      </c>
      <c r="EL157">
        <f t="shared" si="232"/>
        <v>0</v>
      </c>
      <c r="EM157">
        <f t="shared" si="232"/>
        <v>0</v>
      </c>
      <c r="EN157">
        <f t="shared" si="233"/>
        <v>0</v>
      </c>
      <c r="EO157">
        <f t="shared" si="233"/>
        <v>0</v>
      </c>
      <c r="EP157">
        <f t="shared" si="233"/>
        <v>0</v>
      </c>
      <c r="EQ157">
        <f t="shared" si="233"/>
        <v>0</v>
      </c>
      <c r="ER157">
        <f t="shared" si="233"/>
        <v>0</v>
      </c>
      <c r="ES157">
        <f t="shared" si="233"/>
        <v>0</v>
      </c>
      <c r="ET157">
        <f t="shared" si="233"/>
        <v>0</v>
      </c>
      <c r="EU157">
        <f t="shared" si="233"/>
        <v>0</v>
      </c>
      <c r="EV157">
        <f t="shared" si="233"/>
        <v>0</v>
      </c>
      <c r="EW157">
        <f t="shared" si="233"/>
        <v>0</v>
      </c>
      <c r="EX157">
        <f t="shared" si="233"/>
        <v>0</v>
      </c>
      <c r="EZ157">
        <f t="shared" si="234"/>
        <v>0.88199599623676772</v>
      </c>
      <c r="FB157">
        <f t="shared" si="201"/>
        <v>1.0905883595195398E-2</v>
      </c>
      <c r="FC157">
        <f t="shared" si="202"/>
        <v>0.2486217054059319</v>
      </c>
    </row>
    <row r="158" spans="1:159" x14ac:dyDescent="0.25">
      <c r="A158">
        <v>1055</v>
      </c>
      <c r="B158" s="19">
        <f>'Input spectra'!Y157</f>
        <v>4.4053803423332497E-2</v>
      </c>
      <c r="C158">
        <f>'Input spectra'!D157</f>
        <v>0</v>
      </c>
      <c r="D158">
        <f t="shared" si="219"/>
        <v>2.0653927966864227E-2</v>
      </c>
      <c r="E158">
        <f t="shared" si="219"/>
        <v>2.0413387436410139E-2</v>
      </c>
      <c r="F158">
        <f t="shared" si="219"/>
        <v>2.0174562512363752E-2</v>
      </c>
      <c r="G158">
        <f t="shared" si="219"/>
        <v>1.9937442759921958E-2</v>
      </c>
      <c r="H158">
        <f t="shared" si="219"/>
        <v>1.970201780286886E-2</v>
      </c>
      <c r="I158">
        <f t="shared" si="219"/>
        <v>1.9468277323262347E-2</v>
      </c>
      <c r="J158">
        <f t="shared" si="219"/>
        <v>1.923621106112228E-2</v>
      </c>
      <c r="K158">
        <f t="shared" si="219"/>
        <v>1.900580881412027E-2</v>
      </c>
      <c r="L158">
        <f t="shared" si="219"/>
        <v>1.8777060437271117E-2</v>
      </c>
      <c r="M158">
        <f t="shared" si="219"/>
        <v>1.8549955842625775E-2</v>
      </c>
      <c r="N158">
        <f t="shared" si="220"/>
        <v>1.8324484998965978E-2</v>
      </c>
      <c r="O158">
        <f t="shared" si="220"/>
        <v>1.8100637931500407E-2</v>
      </c>
      <c r="P158">
        <f t="shared" si="220"/>
        <v>1.7878404721562439E-2</v>
      </c>
      <c r="Q158">
        <f t="shared" si="220"/>
        <v>1.7657775506309484E-2</v>
      </c>
      <c r="R158">
        <f t="shared" si="220"/>
        <v>1.7438740478423843E-2</v>
      </c>
      <c r="S158">
        <f t="shared" si="220"/>
        <v>1.7221289885815144E-2</v>
      </c>
      <c r="T158">
        <f t="shared" si="220"/>
        <v>1.7005414031324339E-2</v>
      </c>
      <c r="U158">
        <f t="shared" si="220"/>
        <v>1.6791103272429164E-2</v>
      </c>
      <c r="V158">
        <f t="shared" si="220"/>
        <v>1.6578348020951233E-2</v>
      </c>
      <c r="W158">
        <f t="shared" si="220"/>
        <v>1.6367138742764548E-2</v>
      </c>
      <c r="X158">
        <f t="shared" si="221"/>
        <v>1.6157465957505592E-2</v>
      </c>
      <c r="Y158">
        <f t="shared" si="221"/>
        <v>1.5949320238284891E-2</v>
      </c>
      <c r="Z158">
        <f t="shared" si="221"/>
        <v>1.5742692211400094E-2</v>
      </c>
      <c r="AA158">
        <f t="shared" si="221"/>
        <v>1.5537572556050523E-2</v>
      </c>
      <c r="AB158">
        <f t="shared" si="221"/>
        <v>1.5333952004053212E-2</v>
      </c>
      <c r="AC158">
        <f t="shared" si="221"/>
        <v>1.5131821339560434E-2</v>
      </c>
      <c r="AD158">
        <f t="shared" si="221"/>
        <v>1.4931171398778666E-2</v>
      </c>
      <c r="AE158">
        <f t="shared" si="221"/>
        <v>1.4731993069689048E-2</v>
      </c>
      <c r="AF158">
        <f t="shared" si="221"/>
        <v>1.453427729176927E-2</v>
      </c>
      <c r="AG158">
        <f t="shared" si="221"/>
        <v>1.4338015055716892E-2</v>
      </c>
      <c r="AH158">
        <f t="shared" si="222"/>
        <v>1.4143197403174145E-2</v>
      </c>
      <c r="AI158">
        <f t="shared" si="222"/>
        <v>1.3949815426454126E-2</v>
      </c>
      <c r="AJ158">
        <f t="shared" si="222"/>
        <v>1.375786026826842E-2</v>
      </c>
      <c r="AK158">
        <f t="shared" si="222"/>
        <v>1.3567323121456143E-2</v>
      </c>
      <c r="AL158">
        <f t="shared" si="222"/>
        <v>1.3378195228714399E-2</v>
      </c>
      <c r="AM158">
        <f t="shared" si="222"/>
        <v>1.3190467882330137E-2</v>
      </c>
      <c r="AN158">
        <f t="shared" si="222"/>
        <v>1.3004132423913376E-2</v>
      </c>
      <c r="AO158">
        <f t="shared" si="222"/>
        <v>1.2819180244131865E-2</v>
      </c>
      <c r="AP158">
        <f t="shared" si="222"/>
        <v>1.2635602782447079E-2</v>
      </c>
      <c r="AQ158">
        <f t="shared" si="222"/>
        <v>1.2453391526851602E-2</v>
      </c>
      <c r="AR158">
        <f t="shared" si="223"/>
        <v>1.2272538013607901E-2</v>
      </c>
      <c r="AS158">
        <f t="shared" si="223"/>
        <v>1.2093033826988418E-2</v>
      </c>
      <c r="AT158">
        <f t="shared" si="223"/>
        <v>1.1914870599017021E-2</v>
      </c>
      <c r="AU158">
        <f t="shared" si="223"/>
        <v>1.1738040009211855E-2</v>
      </c>
      <c r="AV158">
        <f t="shared" si="223"/>
        <v>1.1562533784329445E-2</v>
      </c>
      <c r="AW158">
        <f t="shared" si="223"/>
        <v>1.1388343698110197E-2</v>
      </c>
      <c r="AX158">
        <f t="shared" si="223"/>
        <v>1.0124159351404E-2</v>
      </c>
      <c r="AY158">
        <f t="shared" si="223"/>
        <v>8.6514233722887971E-3</v>
      </c>
      <c r="AZ158">
        <f t="shared" si="223"/>
        <v>7.7884531872302867E-3</v>
      </c>
      <c r="BA158">
        <f t="shared" si="223"/>
        <v>7.1348796135242707E-3</v>
      </c>
      <c r="BB158">
        <f t="shared" si="224"/>
        <v>6.6008994731674977E-3</v>
      </c>
      <c r="BC158">
        <f t="shared" si="224"/>
        <v>6.1475924307152884E-3</v>
      </c>
      <c r="BD158">
        <f t="shared" si="224"/>
        <v>5.7536358423316688E-3</v>
      </c>
      <c r="BE158">
        <f t="shared" si="224"/>
        <v>5.4057391916530551E-3</v>
      </c>
      <c r="BF158">
        <f t="shared" si="224"/>
        <v>5.0949049350701697E-3</v>
      </c>
      <c r="BG158">
        <f t="shared" si="224"/>
        <v>4.8146811781365198E-3</v>
      </c>
      <c r="BH158">
        <f t="shared" si="224"/>
        <v>4.5602415571238649E-3</v>
      </c>
      <c r="BI158">
        <f t="shared" si="224"/>
        <v>4.3278570103094825E-3</v>
      </c>
      <c r="BJ158">
        <f t="shared" si="224"/>
        <v>4.1145719452437427E-3</v>
      </c>
      <c r="BK158">
        <f t="shared" si="224"/>
        <v>3.9179951696844606E-3</v>
      </c>
      <c r="BL158">
        <f t="shared" si="225"/>
        <v>3.7361591448908057E-3</v>
      </c>
      <c r="BM158">
        <f t="shared" si="225"/>
        <v>3.5674219009773547E-3</v>
      </c>
      <c r="BN158">
        <f t="shared" si="225"/>
        <v>3.4103966696655591E-3</v>
      </c>
      <c r="BO158">
        <f t="shared" si="225"/>
        <v>3.2639001391264878E-3</v>
      </c>
      <c r="BP158">
        <f t="shared" si="225"/>
        <v>3.1269135848419299E-3</v>
      </c>
      <c r="BQ158">
        <f t="shared" si="225"/>
        <v>2.9985531277767177E-3</v>
      </c>
      <c r="BR158">
        <f t="shared" si="225"/>
        <v>2.8780466048950954E-3</v>
      </c>
      <c r="BS158">
        <f t="shared" si="225"/>
        <v>2.7647153228289568E-3</v>
      </c>
      <c r="BT158">
        <f t="shared" si="225"/>
        <v>2.6579594796582347E-3</v>
      </c>
      <c r="BU158">
        <f t="shared" si="225"/>
        <v>2.5572463843427191E-3</v>
      </c>
      <c r="BV158">
        <f t="shared" si="226"/>
        <v>2.4621008392752153E-3</v>
      </c>
      <c r="BW158">
        <f t="shared" si="226"/>
        <v>2.3720972161066834E-3</v>
      </c>
      <c r="BX158">
        <f t="shared" si="226"/>
        <v>2.2868528719612018E-3</v>
      </c>
      <c r="BY158">
        <f t="shared" si="226"/>
        <v>2.2060226375610961E-3</v>
      </c>
      <c r="BZ158">
        <f t="shared" si="226"/>
        <v>2.1292941705726163E-3</v>
      </c>
      <c r="CA158">
        <f t="shared" si="226"/>
        <v>2.0563840133203956E-3</v>
      </c>
      <c r="CB158">
        <f t="shared" si="226"/>
        <v>1.9870342284389977E-3</v>
      </c>
      <c r="CC158">
        <f t="shared" si="226"/>
        <v>1.9210095121676952E-3</v>
      </c>
      <c r="CD158">
        <f t="shared" si="226"/>
        <v>1.8580947050500778E-3</v>
      </c>
      <c r="CE158">
        <f t="shared" si="226"/>
        <v>1.7980926353373221E-3</v>
      </c>
      <c r="CF158">
        <f t="shared" si="227"/>
        <v>1.7408222425390296E-3</v>
      </c>
      <c r="CG158">
        <f t="shared" si="227"/>
        <v>1.686116938138491E-3</v>
      </c>
      <c r="CH158">
        <f t="shared" si="227"/>
        <v>1.6338231680938337E-3</v>
      </c>
      <c r="CI158">
        <f t="shared" si="227"/>
        <v>1.5837991478315429E-3</v>
      </c>
      <c r="CJ158">
        <f t="shared" si="227"/>
        <v>1.5359137453414646E-3</v>
      </c>
      <c r="CK158">
        <f t="shared" si="227"/>
        <v>1.4900454919576287E-3</v>
      </c>
      <c r="CL158">
        <f t="shared" si="227"/>
        <v>1.4460817036521388E-3</v>
      </c>
      <c r="CM158">
        <f t="shared" si="227"/>
        <v>1.4039176983298655E-3</v>
      </c>
      <c r="CN158">
        <f t="shared" si="227"/>
        <v>1.363456096806127E-3</v>
      </c>
      <c r="CO158">
        <f t="shared" si="227"/>
        <v>1.3246061969687758E-3</v>
      </c>
      <c r="CP158">
        <f t="shared" si="228"/>
        <v>1.2872834121415194E-3</v>
      </c>
      <c r="CQ158">
        <f t="shared" si="228"/>
        <v>1.2514087659334277E-3</v>
      </c>
      <c r="CR158">
        <f t="shared" si="228"/>
        <v>8.0572871236695353E-4</v>
      </c>
      <c r="CS158">
        <f t="shared" si="228"/>
        <v>5.2335003297015916E-4</v>
      </c>
      <c r="CT158">
        <f t="shared" si="228"/>
        <v>3.6245158590194281E-4</v>
      </c>
      <c r="CU158">
        <f t="shared" si="228"/>
        <v>2.5215070896665462E-4</v>
      </c>
      <c r="CV158">
        <f t="shared" si="228"/>
        <v>1.7217568104668869E-4</v>
      </c>
      <c r="CW158">
        <f t="shared" si="228"/>
        <v>1.1318333296122619E-4</v>
      </c>
      <c r="CX158">
        <f t="shared" si="228"/>
        <v>6.9900619247060942E-5</v>
      </c>
      <c r="CY158">
        <f t="shared" si="228"/>
        <v>3.8980328199426481E-5</v>
      </c>
      <c r="CZ158">
        <f t="shared" si="229"/>
        <v>1.8125992913029476E-5</v>
      </c>
      <c r="DA158">
        <f t="shared" si="229"/>
        <v>5.6722767442001711E-6</v>
      </c>
      <c r="DB158">
        <f t="shared" si="229"/>
        <v>3.603215005838259E-7</v>
      </c>
      <c r="DC158">
        <f t="shared" si="229"/>
        <v>0</v>
      </c>
      <c r="DD158">
        <f t="shared" si="229"/>
        <v>0</v>
      </c>
      <c r="DE158">
        <f t="shared" si="229"/>
        <v>0</v>
      </c>
      <c r="DF158">
        <f t="shared" si="229"/>
        <v>0</v>
      </c>
      <c r="DG158">
        <f t="shared" si="229"/>
        <v>0</v>
      </c>
      <c r="DH158">
        <f t="shared" si="229"/>
        <v>0</v>
      </c>
      <c r="DI158">
        <f t="shared" si="229"/>
        <v>0</v>
      </c>
      <c r="DJ158">
        <f t="shared" si="230"/>
        <v>0</v>
      </c>
      <c r="DK158">
        <f t="shared" si="230"/>
        <v>0</v>
      </c>
      <c r="DL158">
        <f t="shared" si="230"/>
        <v>0</v>
      </c>
      <c r="DM158">
        <f t="shared" si="230"/>
        <v>0</v>
      </c>
      <c r="DN158">
        <f t="shared" si="230"/>
        <v>0</v>
      </c>
      <c r="DO158">
        <f t="shared" si="230"/>
        <v>0</v>
      </c>
      <c r="DP158">
        <f t="shared" si="230"/>
        <v>0</v>
      </c>
      <c r="DQ158">
        <f t="shared" si="230"/>
        <v>0</v>
      </c>
      <c r="DR158">
        <f t="shared" si="230"/>
        <v>0</v>
      </c>
      <c r="DS158">
        <f t="shared" si="230"/>
        <v>0</v>
      </c>
      <c r="DT158">
        <f t="shared" si="231"/>
        <v>0</v>
      </c>
      <c r="DU158">
        <f t="shared" si="231"/>
        <v>0</v>
      </c>
      <c r="DV158">
        <f t="shared" si="231"/>
        <v>0</v>
      </c>
      <c r="DW158">
        <f t="shared" si="231"/>
        <v>0</v>
      </c>
      <c r="DX158">
        <f t="shared" si="231"/>
        <v>0</v>
      </c>
      <c r="DY158">
        <f t="shared" si="231"/>
        <v>0</v>
      </c>
      <c r="DZ158">
        <f t="shared" si="231"/>
        <v>0</v>
      </c>
      <c r="EA158">
        <f t="shared" si="231"/>
        <v>0</v>
      </c>
      <c r="EB158">
        <f t="shared" si="231"/>
        <v>0</v>
      </c>
      <c r="EC158">
        <f t="shared" si="231"/>
        <v>0</v>
      </c>
      <c r="ED158">
        <f t="shared" si="232"/>
        <v>0</v>
      </c>
      <c r="EE158">
        <f t="shared" si="232"/>
        <v>0</v>
      </c>
      <c r="EF158">
        <f t="shared" si="232"/>
        <v>0</v>
      </c>
      <c r="EG158">
        <f t="shared" si="232"/>
        <v>0</v>
      </c>
      <c r="EH158">
        <f t="shared" si="232"/>
        <v>0</v>
      </c>
      <c r="EI158">
        <f t="shared" si="232"/>
        <v>0</v>
      </c>
      <c r="EJ158">
        <f t="shared" si="232"/>
        <v>0</v>
      </c>
      <c r="EK158">
        <f t="shared" si="232"/>
        <v>0</v>
      </c>
      <c r="EL158">
        <f t="shared" si="232"/>
        <v>0</v>
      </c>
      <c r="EM158">
        <f t="shared" si="232"/>
        <v>0</v>
      </c>
      <c r="EN158">
        <f t="shared" si="233"/>
        <v>0</v>
      </c>
      <c r="EO158">
        <f t="shared" si="233"/>
        <v>0</v>
      </c>
      <c r="EP158">
        <f t="shared" si="233"/>
        <v>0</v>
      </c>
      <c r="EQ158">
        <f t="shared" si="233"/>
        <v>0</v>
      </c>
      <c r="ER158">
        <f t="shared" si="233"/>
        <v>0</v>
      </c>
      <c r="ES158">
        <f t="shared" si="233"/>
        <v>0</v>
      </c>
      <c r="ET158">
        <f t="shared" si="233"/>
        <v>0</v>
      </c>
      <c r="EU158">
        <f t="shared" si="233"/>
        <v>0</v>
      </c>
      <c r="EV158">
        <f t="shared" si="233"/>
        <v>0</v>
      </c>
      <c r="EW158">
        <f t="shared" si="233"/>
        <v>0</v>
      </c>
      <c r="EX158">
        <f t="shared" si="233"/>
        <v>0</v>
      </c>
      <c r="EZ158">
        <f t="shared" si="234"/>
        <v>0.88212348055592216</v>
      </c>
      <c r="FB158">
        <f t="shared" si="201"/>
        <v>1.0893040465779769E-2</v>
      </c>
      <c r="FC158">
        <f t="shared" si="202"/>
        <v>0.24862334647313375</v>
      </c>
    </row>
    <row r="159" spans="1:159" x14ac:dyDescent="0.25">
      <c r="A159">
        <v>1060</v>
      </c>
      <c r="B159" s="19">
        <f>'Input spectra'!Y158</f>
        <v>4.4001286084178901E-2</v>
      </c>
      <c r="C159">
        <f>'Input spectra'!D158</f>
        <v>0</v>
      </c>
      <c r="D159">
        <f t="shared" ref="D159:S174" si="235">D$2*EXP(- D$1 * ($C159*_c2+$B159))</f>
        <v>2.0653927966864227E-2</v>
      </c>
      <c r="E159">
        <f t="shared" si="235"/>
        <v>2.0413494642370775E-2</v>
      </c>
      <c r="F159">
        <f t="shared" si="235"/>
        <v>2.0174774416344965E-2</v>
      </c>
      <c r="G159">
        <f t="shared" si="235"/>
        <v>1.9937756880829455E-2</v>
      </c>
      <c r="H159">
        <f t="shared" si="235"/>
        <v>1.9702431686236439E-2</v>
      </c>
      <c r="I159">
        <f t="shared" si="235"/>
        <v>1.9468788541035727E-2</v>
      </c>
      <c r="J159">
        <f t="shared" si="235"/>
        <v>1.9236817211444445E-2</v>
      </c>
      <c r="K159">
        <f t="shared" si="235"/>
        <v>1.9006507521118338E-2</v>
      </c>
      <c r="L159">
        <f t="shared" si="235"/>
        <v>1.8777849350844689E-2</v>
      </c>
      <c r="M159">
        <f t="shared" si="235"/>
        <v>1.8550832638236793E-2</v>
      </c>
      <c r="N159">
        <f t="shared" si="235"/>
        <v>1.832544737743004E-2</v>
      </c>
      <c r="O159">
        <f t="shared" si="235"/>
        <v>1.8101683618779566E-2</v>
      </c>
      <c r="P159">
        <f t="shared" si="235"/>
        <v>1.7879531468559463E-2</v>
      </c>
      <c r="Q159">
        <f t="shared" si="235"/>
        <v>1.7658981088663553E-2</v>
      </c>
      <c r="R159">
        <f t="shared" si="235"/>
        <v>1.7440022696307698E-2</v>
      </c>
      <c r="S159">
        <f t="shared" si="235"/>
        <v>1.7222646563733672E-2</v>
      </c>
      <c r="T159">
        <f t="shared" ref="T159:AI175" si="236">T$2*EXP(- T$1 * ($C159*_c2+$B159))</f>
        <v>1.7006843017914563E-2</v>
      </c>
      <c r="U159">
        <f t="shared" si="236"/>
        <v>1.6792602440261675E-2</v>
      </c>
      <c r="V159">
        <f t="shared" si="236"/>
        <v>1.6579915266332988E-2</v>
      </c>
      <c r="W159">
        <f t="shared" si="236"/>
        <v>1.6368771985543103E-2</v>
      </c>
      <c r="X159">
        <f t="shared" si="236"/>
        <v>1.6159163140874688E-2</v>
      </c>
      <c r="Y159">
        <f t="shared" si="236"/>
        <v>1.5951079328591456E-2</v>
      </c>
      <c r="Z159">
        <f t="shared" si="236"/>
        <v>1.5744511197952567E-2</v>
      </c>
      <c r="AA159">
        <f t="shared" si="236"/>
        <v>1.5539449450928559E-2</v>
      </c>
      <c r="AB159">
        <f t="shared" si="236"/>
        <v>1.5335884841918763E-2</v>
      </c>
      <c r="AC159">
        <f t="shared" si="236"/>
        <v>1.5133808177470133E-2</v>
      </c>
      <c r="AD159">
        <f t="shared" si="236"/>
        <v>1.4933210315997564E-2</v>
      </c>
      <c r="AE159">
        <f t="shared" si="236"/>
        <v>1.473408216750567E-2</v>
      </c>
      <c r="AF159">
        <f t="shared" si="236"/>
        <v>1.4536414693311992E-2</v>
      </c>
      <c r="AG159">
        <f t="shared" si="236"/>
        <v>1.4340198905771626E-2</v>
      </c>
      <c r="AH159">
        <f t="shared" si="236"/>
        <v>1.4145425868003318E-2</v>
      </c>
      <c r="AI159">
        <f t="shared" si="236"/>
        <v>1.3952086693616948E-2</v>
      </c>
      <c r="AJ159">
        <f t="shared" ref="AJ159:AY174" si="237">AJ$2*EXP(- AJ$1 * ($C159*_c2+$B159))</f>
        <v>1.376017254644245E-2</v>
      </c>
      <c r="AK159">
        <f t="shared" si="237"/>
        <v>1.3569674640260109E-2</v>
      </c>
      <c r="AL159">
        <f t="shared" si="237"/>
        <v>1.3380584238532302E-2</v>
      </c>
      <c r="AM159">
        <f t="shared" si="237"/>
        <v>1.3192892654136593E-2</v>
      </c>
      <c r="AN159">
        <f t="shared" si="237"/>
        <v>1.3006591249100231E-2</v>
      </c>
      <c r="AO159">
        <f t="shared" si="237"/>
        <v>1.2821671434336027E-2</v>
      </c>
      <c r="AP159">
        <f t="shared" si="237"/>
        <v>1.2638124669379608E-2</v>
      </c>
      <c r="AQ159">
        <f t="shared" si="237"/>
        <v>1.2455942462128005E-2</v>
      </c>
      <c r="AR159">
        <f t="shared" si="237"/>
        <v>1.227511636857965E-2</v>
      </c>
      <c r="AS159">
        <f t="shared" si="237"/>
        <v>1.2095637992575684E-2</v>
      </c>
      <c r="AT159">
        <f t="shared" si="237"/>
        <v>1.1917498985542608E-2</v>
      </c>
      <c r="AU159">
        <f t="shared" si="237"/>
        <v>1.174069104623632E-2</v>
      </c>
      <c r="AV159">
        <f t="shared" si="237"/>
        <v>1.1565205920487409E-2</v>
      </c>
      <c r="AW159">
        <f t="shared" si="237"/>
        <v>1.139103540094784E-2</v>
      </c>
      <c r="AX159">
        <f t="shared" si="237"/>
        <v>1.0126605438842105E-2</v>
      </c>
      <c r="AY159">
        <f t="shared" si="237"/>
        <v>8.6535590796142665E-3</v>
      </c>
      <c r="AZ159">
        <f t="shared" ref="AZ159:BO175" si="238">AZ$2*EXP(- AZ$1 * ($C159*_c2+$B159))</f>
        <v>7.7904167731334996E-3</v>
      </c>
      <c r="BA159">
        <f t="shared" si="238"/>
        <v>7.1367159037581448E-3</v>
      </c>
      <c r="BB159">
        <f t="shared" si="238"/>
        <v>6.6026330091410344E-3</v>
      </c>
      <c r="BC159">
        <f t="shared" si="238"/>
        <v>6.1492392127441764E-3</v>
      </c>
      <c r="BD159">
        <f t="shared" si="238"/>
        <v>5.7552073182526812E-3</v>
      </c>
      <c r="BE159">
        <f t="shared" si="238"/>
        <v>5.4072440447792466E-3</v>
      </c>
      <c r="BF159">
        <f t="shared" si="238"/>
        <v>5.0963500225616127E-3</v>
      </c>
      <c r="BG159">
        <f t="shared" si="238"/>
        <v>4.816072077348162E-3</v>
      </c>
      <c r="BH159">
        <f t="shared" si="238"/>
        <v>4.5615829081717988E-3</v>
      </c>
      <c r="BI159">
        <f t="shared" si="238"/>
        <v>4.3291527431840553E-3</v>
      </c>
      <c r="BJ159">
        <f t="shared" si="238"/>
        <v>4.1158254370890716E-3</v>
      </c>
      <c r="BK159">
        <f t="shared" si="238"/>
        <v>3.9192093576028639E-3</v>
      </c>
      <c r="BL159">
        <f t="shared" si="238"/>
        <v>3.7373366092146071E-3</v>
      </c>
      <c r="BM159">
        <f t="shared" si="238"/>
        <v>3.5685649282411218E-3</v>
      </c>
      <c r="BN159">
        <f t="shared" si="238"/>
        <v>3.411507301213733E-3</v>
      </c>
      <c r="BO159">
        <f t="shared" si="238"/>
        <v>3.2649802093008226E-3</v>
      </c>
      <c r="BP159">
        <f t="shared" ref="BP159:CE174" si="239">BP$2*EXP(- BP$1 * ($C159*_c2+$B159))</f>
        <v>3.1279647514462785E-3</v>
      </c>
      <c r="BQ159">
        <f t="shared" si="239"/>
        <v>2.9995768967103222E-3</v>
      </c>
      <c r="BR159">
        <f t="shared" si="239"/>
        <v>2.8790443503092732E-3</v>
      </c>
      <c r="BS159">
        <f t="shared" si="239"/>
        <v>2.7656883037966858E-3</v>
      </c>
      <c r="BT159">
        <f t="shared" si="239"/>
        <v>2.6589088540917077E-3</v>
      </c>
      <c r="BU159">
        <f t="shared" si="239"/>
        <v>2.5581732207133525E-3</v>
      </c>
      <c r="BV159">
        <f t="shared" si="239"/>
        <v>2.4630061265601432E-3</v>
      </c>
      <c r="BW159">
        <f t="shared" si="239"/>
        <v>2.3729818722901092E-3</v>
      </c>
      <c r="BX159">
        <f t="shared" si="239"/>
        <v>2.2877177513477604E-3</v>
      </c>
      <c r="BY159">
        <f t="shared" si="239"/>
        <v>2.2068685371047429E-3</v>
      </c>
      <c r="BZ159">
        <f t="shared" si="239"/>
        <v>2.130121835383629E-3</v>
      </c>
      <c r="CA159">
        <f t="shared" si="239"/>
        <v>2.0571941414815114E-3</v>
      </c>
      <c r="CB159">
        <f t="shared" si="239"/>
        <v>1.9878274752371532E-3</v>
      </c>
      <c r="CC159">
        <f t="shared" si="239"/>
        <v>1.9217864938285152E-3</v>
      </c>
      <c r="CD159">
        <f t="shared" si="239"/>
        <v>1.8588560020469493E-3</v>
      </c>
      <c r="CE159">
        <f t="shared" si="239"/>
        <v>1.7988387953346535E-3</v>
      </c>
      <c r="CF159">
        <f t="shared" ref="CF159:CU174" si="240">CF$2*EXP(- CF$1 * ($C159*_c2+$B159))</f>
        <v>1.7415537830194471E-3</v>
      </c>
      <c r="CG159">
        <f t="shared" si="240"/>
        <v>1.6868343487557362E-3</v>
      </c>
      <c r="CH159">
        <f t="shared" si="240"/>
        <v>1.6345269127866057E-3</v>
      </c>
      <c r="CI159">
        <f t="shared" si="240"/>
        <v>1.5844896667281843E-3</v>
      </c>
      <c r="CJ159">
        <f t="shared" si="240"/>
        <v>1.5365914564809623E-3</v>
      </c>
      <c r="CK159">
        <f t="shared" si="240"/>
        <v>1.4907107928487401E-3</v>
      </c>
      <c r="CL159">
        <f t="shared" si="240"/>
        <v>1.4467349726893866E-3</v>
      </c>
      <c r="CM159">
        <f t="shared" si="240"/>
        <v>1.4045592960825737E-3</v>
      </c>
      <c r="CN159">
        <f t="shared" si="240"/>
        <v>1.3640863671945151E-3</v>
      </c>
      <c r="CO159">
        <f t="shared" si="240"/>
        <v>1.3252254683392894E-3</v>
      </c>
      <c r="CP159">
        <f t="shared" si="240"/>
        <v>1.2878919982520238E-3</v>
      </c>
      <c r="CQ159">
        <f t="shared" si="240"/>
        <v>1.2520069668575627E-3</v>
      </c>
      <c r="CR159">
        <f t="shared" si="240"/>
        <v>8.0611810192610393E-4</v>
      </c>
      <c r="CS159">
        <f t="shared" si="240"/>
        <v>5.2360570544768541E-4</v>
      </c>
      <c r="CT159">
        <f t="shared" si="240"/>
        <v>3.6263055900742468E-4</v>
      </c>
      <c r="CU159">
        <f t="shared" si="240"/>
        <v>2.5227654205489051E-4</v>
      </c>
      <c r="CV159">
        <f t="shared" ref="CV159:DK175" si="241">CV$2*EXP(- CV$1 * ($C159*_c2+$B159))</f>
        <v>1.722625081354034E-4</v>
      </c>
      <c r="CW159">
        <f t="shared" si="241"/>
        <v>1.1324100529823926E-4</v>
      </c>
      <c r="CX159">
        <f t="shared" si="241"/>
        <v>6.9936604252841532E-5</v>
      </c>
      <c r="CY159">
        <f t="shared" si="241"/>
        <v>3.9000600185744223E-5</v>
      </c>
      <c r="CZ159">
        <f t="shared" si="241"/>
        <v>1.8135514702278897E-5</v>
      </c>
      <c r="DA159">
        <f t="shared" si="241"/>
        <v>5.6752862603947498E-6</v>
      </c>
      <c r="DB159">
        <f t="shared" si="241"/>
        <v>3.6051456817992599E-7</v>
      </c>
      <c r="DC159">
        <f t="shared" si="241"/>
        <v>0</v>
      </c>
      <c r="DD159">
        <f t="shared" si="241"/>
        <v>0</v>
      </c>
      <c r="DE159">
        <f t="shared" si="241"/>
        <v>0</v>
      </c>
      <c r="DF159">
        <f t="shared" si="241"/>
        <v>0</v>
      </c>
      <c r="DG159">
        <f t="shared" si="241"/>
        <v>0</v>
      </c>
      <c r="DH159">
        <f t="shared" si="241"/>
        <v>0</v>
      </c>
      <c r="DI159">
        <f t="shared" si="241"/>
        <v>0</v>
      </c>
      <c r="DJ159">
        <f t="shared" si="241"/>
        <v>0</v>
      </c>
      <c r="DK159">
        <f t="shared" si="241"/>
        <v>0</v>
      </c>
      <c r="DL159">
        <f t="shared" ref="DL159:EA174" si="242">DL$2*EXP(- DL$1 * ($C159*_c2+$B159))</f>
        <v>0</v>
      </c>
      <c r="DM159">
        <f t="shared" si="242"/>
        <v>0</v>
      </c>
      <c r="DN159">
        <f t="shared" si="242"/>
        <v>0</v>
      </c>
      <c r="DO159">
        <f t="shared" si="242"/>
        <v>0</v>
      </c>
      <c r="DP159">
        <f t="shared" si="242"/>
        <v>0</v>
      </c>
      <c r="DQ159">
        <f t="shared" si="242"/>
        <v>0</v>
      </c>
      <c r="DR159">
        <f t="shared" si="242"/>
        <v>0</v>
      </c>
      <c r="DS159">
        <f t="shared" si="242"/>
        <v>0</v>
      </c>
      <c r="DT159">
        <f t="shared" si="242"/>
        <v>0</v>
      </c>
      <c r="DU159">
        <f t="shared" si="242"/>
        <v>0</v>
      </c>
      <c r="DV159">
        <f t="shared" si="242"/>
        <v>0</v>
      </c>
      <c r="DW159">
        <f t="shared" si="242"/>
        <v>0</v>
      </c>
      <c r="DX159">
        <f t="shared" si="242"/>
        <v>0</v>
      </c>
      <c r="DY159">
        <f t="shared" si="242"/>
        <v>0</v>
      </c>
      <c r="DZ159">
        <f t="shared" si="242"/>
        <v>0</v>
      </c>
      <c r="EA159">
        <f t="shared" si="242"/>
        <v>0</v>
      </c>
      <c r="EB159">
        <f t="shared" ref="EB159:EQ181" si="243">EB$2*EXP(- EB$1 * ($C159*_c2+$B159))</f>
        <v>0</v>
      </c>
      <c r="EC159">
        <f t="shared" si="243"/>
        <v>0</v>
      </c>
      <c r="ED159">
        <f t="shared" si="243"/>
        <v>0</v>
      </c>
      <c r="EE159">
        <f t="shared" si="243"/>
        <v>0</v>
      </c>
      <c r="EF159">
        <f t="shared" si="243"/>
        <v>0</v>
      </c>
      <c r="EG159">
        <f t="shared" si="243"/>
        <v>0</v>
      </c>
      <c r="EH159">
        <f t="shared" si="243"/>
        <v>0</v>
      </c>
      <c r="EI159">
        <f t="shared" si="243"/>
        <v>0</v>
      </c>
      <c r="EJ159">
        <f t="shared" si="243"/>
        <v>0</v>
      </c>
      <c r="EK159">
        <f t="shared" si="243"/>
        <v>0</v>
      </c>
      <c r="EL159">
        <f t="shared" si="243"/>
        <v>0</v>
      </c>
      <c r="EM159">
        <f t="shared" si="243"/>
        <v>0</v>
      </c>
      <c r="EN159">
        <f t="shared" si="243"/>
        <v>0</v>
      </c>
      <c r="EO159">
        <f t="shared" si="243"/>
        <v>0</v>
      </c>
      <c r="EP159">
        <f t="shared" si="243"/>
        <v>0</v>
      </c>
      <c r="EQ159">
        <f t="shared" si="243"/>
        <v>0</v>
      </c>
      <c r="ER159">
        <f t="shared" ref="EN159:EX182" si="244">ER$2*EXP(- ER$1 * ($C159*_c2+$B159))</f>
        <v>0</v>
      </c>
      <c r="ES159">
        <f t="shared" si="244"/>
        <v>0</v>
      </c>
      <c r="ET159">
        <f t="shared" si="244"/>
        <v>0</v>
      </c>
      <c r="EU159">
        <f t="shared" si="244"/>
        <v>0</v>
      </c>
      <c r="EV159">
        <f t="shared" si="244"/>
        <v>0</v>
      </c>
      <c r="EW159">
        <f t="shared" si="244"/>
        <v>0</v>
      </c>
      <c r="EX159">
        <f t="shared" si="244"/>
        <v>0</v>
      </c>
      <c r="EZ159">
        <f t="shared" si="234"/>
        <v>0.88225099352323011</v>
      </c>
      <c r="FB159">
        <f t="shared" si="201"/>
        <v>1.0880196999116243E-2</v>
      </c>
      <c r="FC159">
        <f t="shared" si="202"/>
        <v>0.24862498754057341</v>
      </c>
    </row>
    <row r="160" spans="1:159" x14ac:dyDescent="0.25">
      <c r="A160">
        <v>1065</v>
      </c>
      <c r="B160" s="19">
        <f>'Input spectra'!Y159</f>
        <v>4.3948768745025298E-2</v>
      </c>
      <c r="C160">
        <f>'Input spectra'!D159</f>
        <v>0</v>
      </c>
      <c r="D160">
        <f t="shared" si="235"/>
        <v>2.0653927966864227E-2</v>
      </c>
      <c r="E160">
        <f t="shared" si="235"/>
        <v>2.041360184889443E-2</v>
      </c>
      <c r="F160">
        <f t="shared" si="235"/>
        <v>2.0174986322551911E-2</v>
      </c>
      <c r="G160">
        <f t="shared" si="235"/>
        <v>1.9938071006686028E-2</v>
      </c>
      <c r="H160">
        <f t="shared" si="235"/>
        <v>1.9702845578298534E-2</v>
      </c>
      <c r="I160">
        <f t="shared" si="235"/>
        <v>1.9469299772233183E-2</v>
      </c>
      <c r="J160">
        <f t="shared" si="235"/>
        <v>1.9237423380866956E-2</v>
      </c>
      <c r="K160">
        <f t="shared" si="235"/>
        <v>1.9007206253802846E-2</v>
      </c>
      <c r="L160">
        <f t="shared" si="235"/>
        <v>1.8778638297564276E-2</v>
      </c>
      <c r="M160">
        <f t="shared" si="235"/>
        <v>1.8551709475291063E-2</v>
      </c>
      <c r="N160">
        <f t="shared" si="235"/>
        <v>1.8326409806436988E-2</v>
      </c>
      <c r="O160">
        <f t="shared" si="235"/>
        <v>1.8102729366468857E-2</v>
      </c>
      <c r="P160">
        <f t="shared" si="235"/>
        <v>1.7880658286567229E-2</v>
      </c>
      <c r="Q160">
        <f t="shared" si="235"/>
        <v>1.7660186753328602E-2</v>
      </c>
      <c r="R160">
        <f t="shared" si="235"/>
        <v>1.744130500846916E-2</v>
      </c>
      <c r="S160">
        <f t="shared" si="235"/>
        <v>1.7224003348530081E-2</v>
      </c>
      <c r="T160">
        <f t="shared" si="236"/>
        <v>1.7008272124584351E-2</v>
      </c>
      <c r="U160">
        <f t="shared" si="236"/>
        <v>1.6794101741945081E-2</v>
      </c>
      <c r="V160">
        <f t="shared" si="236"/>
        <v>1.6581482659875347E-2</v>
      </c>
      <c r="W160">
        <f t="shared" si="236"/>
        <v>1.637040539129956E-2</v>
      </c>
      <c r="X160">
        <f t="shared" si="236"/>
        <v>1.6160860502516264E-2</v>
      </c>
      <c r="Y160">
        <f t="shared" si="236"/>
        <v>1.5952838612912478E-2</v>
      </c>
      <c r="Z160">
        <f t="shared" si="236"/>
        <v>1.5746330394679507E-2</v>
      </c>
      <c r="AA160">
        <f t="shared" si="236"/>
        <v>1.5541326572530195E-2</v>
      </c>
      <c r="AB160">
        <f t="shared" si="236"/>
        <v>1.5337817923417674E-2</v>
      </c>
      <c r="AC160">
        <f t="shared" si="236"/>
        <v>1.5135795276255559E-2</v>
      </c>
      <c r="AD160">
        <f t="shared" si="236"/>
        <v>1.4935249511639589E-2</v>
      </c>
      <c r="AE160">
        <f t="shared" si="236"/>
        <v>1.4736171561570715E-2</v>
      </c>
      <c r="AF160">
        <f t="shared" si="236"/>
        <v>1.4538552409179622E-2</v>
      </c>
      <c r="AG160">
        <f t="shared" si="236"/>
        <v>1.4342383088452671E-2</v>
      </c>
      <c r="AH160">
        <f t="shared" si="236"/>
        <v>1.4147654683959277E-2</v>
      </c>
      <c r="AI160">
        <f t="shared" si="236"/>
        <v>1.3954358330580686E-2</v>
      </c>
      <c r="AJ160">
        <f t="shared" si="237"/>
        <v>1.3762485213240165E-2</v>
      </c>
      <c r="AK160">
        <f t="shared" si="237"/>
        <v>1.3572026566634579E-2</v>
      </c>
      <c r="AL160">
        <f t="shared" si="237"/>
        <v>1.3382973674967383E-2</v>
      </c>
      <c r="AM160">
        <f t="shared" si="237"/>
        <v>1.3195317871682988E-2</v>
      </c>
      <c r="AN160">
        <f t="shared" si="237"/>
        <v>1.3009050539202477E-2</v>
      </c>
      <c r="AO160">
        <f t="shared" si="237"/>
        <v>1.2824163108660747E-2</v>
      </c>
      <c r="AP160">
        <f t="shared" si="237"/>
        <v>1.2640647059644969E-2</v>
      </c>
      <c r="AQ160">
        <f t="shared" si="237"/>
        <v>1.2458493919934414E-2</v>
      </c>
      <c r="AR160">
        <f t="shared" si="237"/>
        <v>1.227769526524166E-2</v>
      </c>
      <c r="AS160">
        <f t="shared" si="237"/>
        <v>1.2098242718955097E-2</v>
      </c>
      <c r="AT160">
        <f t="shared" si="237"/>
        <v>1.1920127951882778E-2</v>
      </c>
      <c r="AU160">
        <f t="shared" si="237"/>
        <v>1.1743342681997651E-2</v>
      </c>
      <c r="AV160">
        <f t="shared" si="237"/>
        <v>1.1567878674184037E-2</v>
      </c>
      <c r="AW160">
        <f t="shared" si="237"/>
        <v>1.1393727739985475E-2</v>
      </c>
      <c r="AX160">
        <f t="shared" si="237"/>
        <v>1.0129052117276809E-2</v>
      </c>
      <c r="AY160">
        <f t="shared" si="237"/>
        <v>8.6556953141646315E-3</v>
      </c>
      <c r="AZ160">
        <f t="shared" si="238"/>
        <v>7.7923808540861809E-3</v>
      </c>
      <c r="BA160">
        <f t="shared" si="238"/>
        <v>7.138552666594503E-3</v>
      </c>
      <c r="BB160">
        <f t="shared" si="238"/>
        <v>6.6043670003778244E-3</v>
      </c>
      <c r="BC160">
        <f t="shared" si="238"/>
        <v>6.1508864359036495E-3</v>
      </c>
      <c r="BD160">
        <f t="shared" si="238"/>
        <v>5.7567792233869132E-3</v>
      </c>
      <c r="BE160">
        <f t="shared" si="238"/>
        <v>5.4087493168274142E-3</v>
      </c>
      <c r="BF160">
        <f t="shared" si="238"/>
        <v>5.0977955199287828E-3</v>
      </c>
      <c r="BG160">
        <f t="shared" si="238"/>
        <v>4.8174633783726242E-3</v>
      </c>
      <c r="BH160">
        <f t="shared" si="238"/>
        <v>4.5629246537651994E-3</v>
      </c>
      <c r="BI160">
        <f t="shared" si="238"/>
        <v>4.3304488639928128E-3</v>
      </c>
      <c r="BJ160">
        <f t="shared" si="238"/>
        <v>4.1170793108068846E-3</v>
      </c>
      <c r="BK160">
        <f t="shared" si="238"/>
        <v>3.9204239217984806E-3</v>
      </c>
      <c r="BL160">
        <f t="shared" si="238"/>
        <v>3.7385144446206299E-3</v>
      </c>
      <c r="BM160">
        <f t="shared" si="238"/>
        <v>3.5697083217389263E-3</v>
      </c>
      <c r="BN160">
        <f t="shared" si="238"/>
        <v>3.4126182944507538E-3</v>
      </c>
      <c r="BO160">
        <f t="shared" si="238"/>
        <v>3.2660606368854739E-3</v>
      </c>
      <c r="BP160">
        <f t="shared" si="239"/>
        <v>3.1290162714186368E-3</v>
      </c>
      <c r="BQ160">
        <f t="shared" si="239"/>
        <v>3.0006010151801149E-3</v>
      </c>
      <c r="BR160">
        <f t="shared" si="239"/>
        <v>2.88004244161636E-3</v>
      </c>
      <c r="BS160">
        <f t="shared" si="239"/>
        <v>2.7666616271837434E-3</v>
      </c>
      <c r="BT160">
        <f t="shared" si="239"/>
        <v>2.659858567624337E-3</v>
      </c>
      <c r="BU160">
        <f t="shared" si="239"/>
        <v>2.5591003930022075E-3</v>
      </c>
      <c r="BV160">
        <f t="shared" si="239"/>
        <v>2.463911746709208E-3</v>
      </c>
      <c r="BW160">
        <f t="shared" si="239"/>
        <v>2.3738668583995425E-3</v>
      </c>
      <c r="BX160">
        <f t="shared" si="239"/>
        <v>2.2885829578285373E-3</v>
      </c>
      <c r="BY160">
        <f t="shared" si="239"/>
        <v>2.2077147610086328E-3</v>
      </c>
      <c r="BZ160">
        <f t="shared" si="239"/>
        <v>2.130949821911129E-3</v>
      </c>
      <c r="CA160">
        <f t="shared" si="239"/>
        <v>2.0580045887987936E-3</v>
      </c>
      <c r="CB160">
        <f t="shared" si="239"/>
        <v>1.9886210387085059E-3</v>
      </c>
      <c r="CC160">
        <f t="shared" si="239"/>
        <v>1.9225637897514448E-3</v>
      </c>
      <c r="CD160">
        <f t="shared" si="239"/>
        <v>1.8596176109617851E-3</v>
      </c>
      <c r="CE160">
        <f t="shared" si="239"/>
        <v>1.7995852649682798E-3</v>
      </c>
      <c r="CF160">
        <f t="shared" si="240"/>
        <v>1.7422856309129147E-3</v>
      </c>
      <c r="CG160">
        <f t="shared" si="240"/>
        <v>1.6875520646175244E-3</v>
      </c>
      <c r="CH160">
        <f t="shared" si="240"/>
        <v>1.6352309606067926E-3</v>
      </c>
      <c r="CI160">
        <f t="shared" si="240"/>
        <v>1.5851804866834208E-3</v>
      </c>
      <c r="CJ160">
        <f t="shared" si="240"/>
        <v>1.5372694666557344E-3</v>
      </c>
      <c r="CK160">
        <f t="shared" si="240"/>
        <v>1.4913763907947258E-3</v>
      </c>
      <c r="CL160">
        <f t="shared" si="240"/>
        <v>1.4473885368416573E-3</v>
      </c>
      <c r="CM160">
        <f t="shared" si="240"/>
        <v>1.4052011870488205E-3</v>
      </c>
      <c r="CN160">
        <f t="shared" si="240"/>
        <v>1.3647169289313108E-3</v>
      </c>
      <c r="CO160">
        <f t="shared" si="240"/>
        <v>1.3258450292275715E-3</v>
      </c>
      <c r="CP160">
        <f t="shared" si="240"/>
        <v>1.2885008720824277E-3</v>
      </c>
      <c r="CQ160">
        <f t="shared" si="240"/>
        <v>1.2526054537349014E-3</v>
      </c>
      <c r="CR160">
        <f t="shared" si="240"/>
        <v>8.0650767966798447E-4</v>
      </c>
      <c r="CS160">
        <f t="shared" si="240"/>
        <v>5.2386150282902704E-4</v>
      </c>
      <c r="CT160">
        <f t="shared" si="240"/>
        <v>3.628096204871164E-4</v>
      </c>
      <c r="CU160">
        <f t="shared" si="240"/>
        <v>2.5240243793877014E-4</v>
      </c>
      <c r="CV160">
        <f t="shared" si="241"/>
        <v>1.7234937901046058E-4</v>
      </c>
      <c r="CW160">
        <f t="shared" si="241"/>
        <v>1.1329870702207429E-4</v>
      </c>
      <c r="CX160">
        <f t="shared" si="241"/>
        <v>6.9972607783789091E-5</v>
      </c>
      <c r="CY160">
        <f t="shared" si="241"/>
        <v>3.9020882714647127E-5</v>
      </c>
      <c r="CZ160">
        <f t="shared" si="241"/>
        <v>1.8145041493431991E-5</v>
      </c>
      <c r="DA160">
        <f t="shared" si="241"/>
        <v>5.6782973733357732E-6</v>
      </c>
      <c r="DB160">
        <f t="shared" si="241"/>
        <v>3.6070773922557484E-7</v>
      </c>
      <c r="DC160">
        <f t="shared" si="241"/>
        <v>0</v>
      </c>
      <c r="DD160">
        <f t="shared" si="241"/>
        <v>0</v>
      </c>
      <c r="DE160">
        <f t="shared" si="241"/>
        <v>0</v>
      </c>
      <c r="DF160">
        <f t="shared" si="241"/>
        <v>0</v>
      </c>
      <c r="DG160">
        <f t="shared" si="241"/>
        <v>0</v>
      </c>
      <c r="DH160">
        <f t="shared" si="241"/>
        <v>0</v>
      </c>
      <c r="DI160">
        <f t="shared" si="241"/>
        <v>0</v>
      </c>
      <c r="DJ160">
        <f t="shared" si="241"/>
        <v>0</v>
      </c>
      <c r="DK160">
        <f t="shared" si="241"/>
        <v>0</v>
      </c>
      <c r="DL160">
        <f t="shared" si="242"/>
        <v>0</v>
      </c>
      <c r="DM160">
        <f t="shared" si="242"/>
        <v>0</v>
      </c>
      <c r="DN160">
        <f t="shared" si="242"/>
        <v>0</v>
      </c>
      <c r="DO160">
        <f t="shared" si="242"/>
        <v>0</v>
      </c>
      <c r="DP160">
        <f t="shared" si="242"/>
        <v>0</v>
      </c>
      <c r="DQ160">
        <f t="shared" si="242"/>
        <v>0</v>
      </c>
      <c r="DR160">
        <f t="shared" si="242"/>
        <v>0</v>
      </c>
      <c r="DS160">
        <f t="shared" si="242"/>
        <v>0</v>
      </c>
      <c r="DT160">
        <f t="shared" si="242"/>
        <v>0</v>
      </c>
      <c r="DU160">
        <f t="shared" si="242"/>
        <v>0</v>
      </c>
      <c r="DV160">
        <f t="shared" si="242"/>
        <v>0</v>
      </c>
      <c r="DW160">
        <f t="shared" si="242"/>
        <v>0</v>
      </c>
      <c r="DX160">
        <f t="shared" si="242"/>
        <v>0</v>
      </c>
      <c r="DY160">
        <f t="shared" si="242"/>
        <v>0</v>
      </c>
      <c r="DZ160">
        <f t="shared" si="242"/>
        <v>0</v>
      </c>
      <c r="EA160">
        <f t="shared" si="242"/>
        <v>0</v>
      </c>
      <c r="EB160">
        <f t="shared" si="243"/>
        <v>0</v>
      </c>
      <c r="EC160">
        <f t="shared" si="243"/>
        <v>0</v>
      </c>
      <c r="ED160">
        <f t="shared" si="243"/>
        <v>0</v>
      </c>
      <c r="EE160">
        <f t="shared" si="243"/>
        <v>0</v>
      </c>
      <c r="EF160">
        <f t="shared" si="243"/>
        <v>0</v>
      </c>
      <c r="EG160">
        <f t="shared" si="243"/>
        <v>0</v>
      </c>
      <c r="EH160">
        <f t="shared" si="243"/>
        <v>0</v>
      </c>
      <c r="EI160">
        <f t="shared" si="243"/>
        <v>0</v>
      </c>
      <c r="EJ160">
        <f t="shared" si="243"/>
        <v>0</v>
      </c>
      <c r="EK160">
        <f t="shared" si="243"/>
        <v>0</v>
      </c>
      <c r="EL160">
        <f t="shared" si="243"/>
        <v>0</v>
      </c>
      <c r="EM160">
        <f t="shared" si="243"/>
        <v>0</v>
      </c>
      <c r="EN160">
        <f t="shared" si="244"/>
        <v>0</v>
      </c>
      <c r="EO160">
        <f t="shared" si="244"/>
        <v>0</v>
      </c>
      <c r="EP160">
        <f t="shared" si="244"/>
        <v>0</v>
      </c>
      <c r="EQ160">
        <f t="shared" si="244"/>
        <v>0</v>
      </c>
      <c r="ER160">
        <f t="shared" si="244"/>
        <v>0</v>
      </c>
      <c r="ES160">
        <f t="shared" si="244"/>
        <v>0</v>
      </c>
      <c r="ET160">
        <f t="shared" si="244"/>
        <v>0</v>
      </c>
      <c r="EU160">
        <f t="shared" si="244"/>
        <v>0</v>
      </c>
      <c r="EV160">
        <f t="shared" si="244"/>
        <v>0</v>
      </c>
      <c r="EW160">
        <f t="shared" si="244"/>
        <v>0</v>
      </c>
      <c r="EX160">
        <f t="shared" si="244"/>
        <v>0</v>
      </c>
      <c r="EZ160">
        <f t="shared" si="234"/>
        <v>0.88237853514671494</v>
      </c>
      <c r="FB160">
        <f t="shared" si="201"/>
        <v>1.0867353195195883E-2</v>
      </c>
      <c r="FC160">
        <f t="shared" si="202"/>
        <v>0.24862662860825005</v>
      </c>
    </row>
    <row r="161" spans="1:159" x14ac:dyDescent="0.25">
      <c r="A161">
        <v>1070</v>
      </c>
      <c r="B161" s="19">
        <f>'Input spectra'!Y160</f>
        <v>4.3896251405871702E-2</v>
      </c>
      <c r="C161">
        <f>'Input spectra'!D160</f>
        <v>0</v>
      </c>
      <c r="D161">
        <f t="shared" si="235"/>
        <v>2.0653927966864227E-2</v>
      </c>
      <c r="E161">
        <f t="shared" si="235"/>
        <v>2.0413709055981107E-2</v>
      </c>
      <c r="F161">
        <f t="shared" si="235"/>
        <v>2.0175198230984619E-2</v>
      </c>
      <c r="G161">
        <f t="shared" si="235"/>
        <v>1.9938385137491757E-2</v>
      </c>
      <c r="H161">
        <f t="shared" si="235"/>
        <v>1.9703259479055324E-2</v>
      </c>
      <c r="I161">
        <f t="shared" si="235"/>
        <v>1.9469811016855066E-2</v>
      </c>
      <c r="J161">
        <f t="shared" si="235"/>
        <v>1.923802956939041E-2</v>
      </c>
      <c r="K161">
        <f t="shared" si="235"/>
        <v>1.9007905012174725E-2</v>
      </c>
      <c r="L161">
        <f t="shared" si="235"/>
        <v>1.877942727743126E-2</v>
      </c>
      <c r="M161">
        <f t="shared" si="235"/>
        <v>1.8552586353790552E-2</v>
      </c>
      <c r="N161">
        <f t="shared" si="235"/>
        <v>1.832737228598947E-2</v>
      </c>
      <c r="O161">
        <f t="shared" si="235"/>
        <v>1.8103775174571769E-2</v>
      </c>
      <c r="P161">
        <f t="shared" si="235"/>
        <v>1.7881785175590217E-2</v>
      </c>
      <c r="Q161">
        <f t="shared" si="235"/>
        <v>1.7661392500310253E-2</v>
      </c>
      <c r="R161">
        <f t="shared" si="235"/>
        <v>1.744258741491516E-2</v>
      </c>
      <c r="S161">
        <f t="shared" si="235"/>
        <v>1.7225360240212793E-2</v>
      </c>
      <c r="T161">
        <f t="shared" si="236"/>
        <v>1.7009701351343793E-2</v>
      </c>
      <c r="U161">
        <f t="shared" si="236"/>
        <v>1.6795601177491327E-2</v>
      </c>
      <c r="V161">
        <f t="shared" si="236"/>
        <v>1.6583050201592321E-2</v>
      </c>
      <c r="W161">
        <f t="shared" si="236"/>
        <v>1.6372038960050187E-2</v>
      </c>
      <c r="X161">
        <f t="shared" si="236"/>
        <v>1.6162558042449031E-2</v>
      </c>
      <c r="Y161">
        <f t="shared" si="236"/>
        <v>1.5954598091269354E-2</v>
      </c>
      <c r="Z161">
        <f t="shared" si="236"/>
        <v>1.5748149801605212E-2</v>
      </c>
      <c r="AA161">
        <f t="shared" si="236"/>
        <v>1.5543203920882818E-2</v>
      </c>
      <c r="AB161">
        <f t="shared" si="236"/>
        <v>1.533975124858065E-2</v>
      </c>
      <c r="AC161">
        <f t="shared" si="236"/>
        <v>1.5137782635950964E-2</v>
      </c>
      <c r="AD161">
        <f t="shared" si="236"/>
        <v>1.4937288985742758E-2</v>
      </c>
      <c r="AE161">
        <f t="shared" si="236"/>
        <v>1.4738261251926187E-2</v>
      </c>
      <c r="AF161">
        <f t="shared" si="236"/>
        <v>1.4540690439418382E-2</v>
      </c>
      <c r="AG161">
        <f t="shared" si="236"/>
        <v>1.4344567603810691E-2</v>
      </c>
      <c r="AH161">
        <f t="shared" si="236"/>
        <v>1.4149883851097353E-2</v>
      </c>
      <c r="AI161">
        <f t="shared" si="236"/>
        <v>1.3956630337405553E-2</v>
      </c>
      <c r="AJ161">
        <f t="shared" si="237"/>
        <v>1.3764798268726881E-2</v>
      </c>
      <c r="AK161">
        <f t="shared" si="237"/>
        <v>1.357437890065019E-2</v>
      </c>
      <c r="AL161">
        <f t="shared" si="237"/>
        <v>1.3385363538095827E-2</v>
      </c>
      <c r="AM161">
        <f t="shared" si="237"/>
        <v>1.3197743535051256E-2</v>
      </c>
      <c r="AN161">
        <f t="shared" si="237"/>
        <v>1.3011510294308018E-2</v>
      </c>
      <c r="AO161">
        <f t="shared" si="237"/>
        <v>1.2826655267200098E-2</v>
      </c>
      <c r="AP161">
        <f t="shared" si="237"/>
        <v>1.2643169953343617E-2</v>
      </c>
      <c r="AQ161">
        <f t="shared" si="237"/>
        <v>1.2461045900377868E-2</v>
      </c>
      <c r="AR161">
        <f t="shared" si="237"/>
        <v>1.228027470370774E-2</v>
      </c>
      <c r="AS161">
        <f t="shared" si="237"/>
        <v>1.210084800624742E-2</v>
      </c>
      <c r="AT161">
        <f t="shared" si="237"/>
        <v>1.1922757498165435E-2</v>
      </c>
      <c r="AU161">
        <f t="shared" si="237"/>
        <v>1.1745994916631076E-2</v>
      </c>
      <c r="AV161">
        <f t="shared" si="237"/>
        <v>1.157055204556204E-2</v>
      </c>
      <c r="AW161">
        <f t="shared" si="237"/>
        <v>1.139642071537347E-2</v>
      </c>
      <c r="AX161">
        <f t="shared" si="237"/>
        <v>1.0131499386850904E-2</v>
      </c>
      <c r="AY161">
        <f t="shared" si="237"/>
        <v>8.6578320760700433E-3</v>
      </c>
      <c r="AZ161">
        <f t="shared" si="238"/>
        <v>7.7943454302131371E-3</v>
      </c>
      <c r="BA161">
        <f t="shared" si="238"/>
        <v>7.140389902154977E-3</v>
      </c>
      <c r="BB161">
        <f t="shared" si="238"/>
        <v>6.6061014469974309E-3</v>
      </c>
      <c r="BC161">
        <f t="shared" si="238"/>
        <v>6.1525341003118763E-3</v>
      </c>
      <c r="BD161">
        <f t="shared" si="238"/>
        <v>5.7583515578515957E-3</v>
      </c>
      <c r="BE161">
        <f t="shared" si="238"/>
        <v>5.4102550079141738E-3</v>
      </c>
      <c r="BF161">
        <f t="shared" si="238"/>
        <v>5.0992414272879325E-3</v>
      </c>
      <c r="BG161">
        <f t="shared" si="238"/>
        <v>4.8188550813259836E-3</v>
      </c>
      <c r="BH161">
        <f t="shared" si="238"/>
        <v>4.5642667940201187E-3</v>
      </c>
      <c r="BI161">
        <f t="shared" si="238"/>
        <v>4.331745372851901E-3</v>
      </c>
      <c r="BJ161">
        <f t="shared" si="238"/>
        <v>4.1183335665135167E-3</v>
      </c>
      <c r="BK161">
        <f t="shared" si="238"/>
        <v>3.9216388623879179E-3</v>
      </c>
      <c r="BL161">
        <f t="shared" si="238"/>
        <v>3.7396926512258213E-3</v>
      </c>
      <c r="BM161">
        <f t="shared" si="238"/>
        <v>3.5708520815881111E-3</v>
      </c>
      <c r="BN161">
        <f t="shared" si="238"/>
        <v>3.4137296494944082E-3</v>
      </c>
      <c r="BO161">
        <f t="shared" si="238"/>
        <v>3.2671414219987136E-3</v>
      </c>
      <c r="BP161">
        <f t="shared" si="239"/>
        <v>3.1300681448777953E-3</v>
      </c>
      <c r="BQ161">
        <f t="shared" si="239"/>
        <v>3.0016254833054338E-3</v>
      </c>
      <c r="BR161">
        <f t="shared" si="239"/>
        <v>2.881040878936268E-3</v>
      </c>
      <c r="BS161">
        <f t="shared" si="239"/>
        <v>2.7676352931106356E-3</v>
      </c>
      <c r="BT161">
        <f t="shared" si="239"/>
        <v>2.6608086203772411E-3</v>
      </c>
      <c r="BU161">
        <f t="shared" si="239"/>
        <v>2.5600279013310327E-3</v>
      </c>
      <c r="BV161">
        <f t="shared" si="239"/>
        <v>2.4648176998447987E-3</v>
      </c>
      <c r="BW161">
        <f t="shared" si="239"/>
        <v>2.374752174558026E-3</v>
      </c>
      <c r="BX161">
        <f t="shared" si="239"/>
        <v>2.2894484915272381E-3</v>
      </c>
      <c r="BY161">
        <f t="shared" si="239"/>
        <v>2.2085613093971407E-3</v>
      </c>
      <c r="BZ161">
        <f t="shared" si="239"/>
        <v>2.1317781302801673E-3</v>
      </c>
      <c r="CA161">
        <f t="shared" si="239"/>
        <v>2.0588153553979752E-3</v>
      </c>
      <c r="CB161">
        <f t="shared" si="239"/>
        <v>1.9894149189794764E-3</v>
      </c>
      <c r="CC161">
        <f t="shared" si="239"/>
        <v>1.9233414000635917E-3</v>
      </c>
      <c r="CD161">
        <f t="shared" si="239"/>
        <v>1.8603795319223836E-3</v>
      </c>
      <c r="CE161">
        <f t="shared" si="239"/>
        <v>1.8003320443666919E-3</v>
      </c>
      <c r="CF161">
        <f t="shared" si="240"/>
        <v>1.7430177863486148E-3</v>
      </c>
      <c r="CG161">
        <f t="shared" si="240"/>
        <v>1.688270085853731E-3</v>
      </c>
      <c r="CH161">
        <f t="shared" si="240"/>
        <v>1.6359353116849613E-3</v>
      </c>
      <c r="CI161">
        <f t="shared" si="240"/>
        <v>1.585871607828511E-3</v>
      </c>
      <c r="CJ161">
        <f t="shared" si="240"/>
        <v>1.5379477759977283E-3</v>
      </c>
      <c r="CK161">
        <f t="shared" si="240"/>
        <v>1.4920422859282189E-3</v>
      </c>
      <c r="CL161">
        <f t="shared" si="240"/>
        <v>1.4480423962422691E-3</v>
      </c>
      <c r="CM161">
        <f t="shared" si="240"/>
        <v>1.405843371362606E-3</v>
      </c>
      <c r="CN161">
        <f t="shared" si="240"/>
        <v>1.3653477821511924E-3</v>
      </c>
      <c r="CO161">
        <f t="shared" si="240"/>
        <v>1.3264648797689758E-3</v>
      </c>
      <c r="CP161">
        <f t="shared" si="240"/>
        <v>1.2891100337687556E-3</v>
      </c>
      <c r="CQ161">
        <f t="shared" si="240"/>
        <v>1.2532042267021353E-3</v>
      </c>
      <c r="CR161">
        <f t="shared" si="240"/>
        <v>8.0689744568353912E-4</v>
      </c>
      <c r="CS161">
        <f t="shared" si="240"/>
        <v>5.2411742517520293E-4</v>
      </c>
      <c r="CT161">
        <f t="shared" si="240"/>
        <v>3.6298877038465566E-4</v>
      </c>
      <c r="CU161">
        <f t="shared" si="240"/>
        <v>2.5252839664963102E-4</v>
      </c>
      <c r="CV161">
        <f t="shared" si="241"/>
        <v>1.7243629369394141E-4</v>
      </c>
      <c r="CW161">
        <f t="shared" si="241"/>
        <v>1.1335643814770531E-4</v>
      </c>
      <c r="CX161">
        <f t="shared" si="241"/>
        <v>7.0008629849440369E-5</v>
      </c>
      <c r="CY161">
        <f t="shared" si="241"/>
        <v>3.9041175791617924E-5</v>
      </c>
      <c r="CZ161">
        <f t="shared" si="241"/>
        <v>1.8154573289116313E-5</v>
      </c>
      <c r="DA161">
        <f t="shared" si="241"/>
        <v>5.6813100838704208E-6</v>
      </c>
      <c r="DB161">
        <f t="shared" si="241"/>
        <v>3.6090101377620297E-7</v>
      </c>
      <c r="DC161">
        <f t="shared" si="241"/>
        <v>0</v>
      </c>
      <c r="DD161">
        <f t="shared" si="241"/>
        <v>0</v>
      </c>
      <c r="DE161">
        <f t="shared" si="241"/>
        <v>0</v>
      </c>
      <c r="DF161">
        <f t="shared" si="241"/>
        <v>0</v>
      </c>
      <c r="DG161">
        <f t="shared" si="241"/>
        <v>0</v>
      </c>
      <c r="DH161">
        <f t="shared" si="241"/>
        <v>0</v>
      </c>
      <c r="DI161">
        <f t="shared" si="241"/>
        <v>0</v>
      </c>
      <c r="DJ161">
        <f t="shared" si="241"/>
        <v>0</v>
      </c>
      <c r="DK161">
        <f t="shared" si="241"/>
        <v>0</v>
      </c>
      <c r="DL161">
        <f t="shared" si="242"/>
        <v>0</v>
      </c>
      <c r="DM161">
        <f t="shared" si="242"/>
        <v>0</v>
      </c>
      <c r="DN161">
        <f t="shared" si="242"/>
        <v>0</v>
      </c>
      <c r="DO161">
        <f t="shared" si="242"/>
        <v>0</v>
      </c>
      <c r="DP161">
        <f t="shared" si="242"/>
        <v>0</v>
      </c>
      <c r="DQ161">
        <f t="shared" si="242"/>
        <v>0</v>
      </c>
      <c r="DR161">
        <f t="shared" si="242"/>
        <v>0</v>
      </c>
      <c r="DS161">
        <f t="shared" si="242"/>
        <v>0</v>
      </c>
      <c r="DT161">
        <f t="shared" si="242"/>
        <v>0</v>
      </c>
      <c r="DU161">
        <f t="shared" si="242"/>
        <v>0</v>
      </c>
      <c r="DV161">
        <f t="shared" si="242"/>
        <v>0</v>
      </c>
      <c r="DW161">
        <f t="shared" si="242"/>
        <v>0</v>
      </c>
      <c r="DX161">
        <f t="shared" si="242"/>
        <v>0</v>
      </c>
      <c r="DY161">
        <f t="shared" si="242"/>
        <v>0</v>
      </c>
      <c r="DZ161">
        <f t="shared" si="242"/>
        <v>0</v>
      </c>
      <c r="EA161">
        <f t="shared" si="242"/>
        <v>0</v>
      </c>
      <c r="EB161">
        <f t="shared" si="243"/>
        <v>0</v>
      </c>
      <c r="EC161">
        <f t="shared" si="243"/>
        <v>0</v>
      </c>
      <c r="ED161">
        <f t="shared" si="243"/>
        <v>0</v>
      </c>
      <c r="EE161">
        <f t="shared" si="243"/>
        <v>0</v>
      </c>
      <c r="EF161">
        <f t="shared" si="243"/>
        <v>0</v>
      </c>
      <c r="EG161">
        <f t="shared" si="243"/>
        <v>0</v>
      </c>
      <c r="EH161">
        <f t="shared" si="243"/>
        <v>0</v>
      </c>
      <c r="EI161">
        <f t="shared" si="243"/>
        <v>0</v>
      </c>
      <c r="EJ161">
        <f t="shared" si="243"/>
        <v>0</v>
      </c>
      <c r="EK161">
        <f t="shared" si="243"/>
        <v>0</v>
      </c>
      <c r="EL161">
        <f t="shared" si="243"/>
        <v>0</v>
      </c>
      <c r="EM161">
        <f t="shared" si="243"/>
        <v>0</v>
      </c>
      <c r="EN161">
        <f t="shared" si="244"/>
        <v>0</v>
      </c>
      <c r="EO161">
        <f t="shared" si="244"/>
        <v>0</v>
      </c>
      <c r="EP161">
        <f t="shared" si="244"/>
        <v>0</v>
      </c>
      <c r="EQ161">
        <f t="shared" si="244"/>
        <v>0</v>
      </c>
      <c r="ER161">
        <f t="shared" si="244"/>
        <v>0</v>
      </c>
      <c r="ES161">
        <f t="shared" si="244"/>
        <v>0</v>
      </c>
      <c r="ET161">
        <f t="shared" si="244"/>
        <v>0</v>
      </c>
      <c r="EU161">
        <f t="shared" si="244"/>
        <v>0</v>
      </c>
      <c r="EV161">
        <f t="shared" si="244"/>
        <v>0</v>
      </c>
      <c r="EW161">
        <f t="shared" si="244"/>
        <v>0</v>
      </c>
      <c r="EX161">
        <f t="shared" si="244"/>
        <v>0</v>
      </c>
      <c r="EZ161">
        <f t="shared" si="234"/>
        <v>0.88250610543440067</v>
      </c>
      <c r="FB161">
        <f t="shared" si="201"/>
        <v>1.085450905400992E-2</v>
      </c>
      <c r="FC161">
        <f t="shared" si="202"/>
        <v>0.24862826967616272</v>
      </c>
    </row>
    <row r="162" spans="1:159" x14ac:dyDescent="0.25">
      <c r="A162">
        <v>1075</v>
      </c>
      <c r="B162" s="19">
        <f>'Input spectra'!Y161</f>
        <v>4.3843734066718099E-2</v>
      </c>
      <c r="C162">
        <f>'Input spectra'!D161</f>
        <v>0</v>
      </c>
      <c r="D162">
        <f t="shared" si="235"/>
        <v>2.0653927966864227E-2</v>
      </c>
      <c r="E162">
        <f t="shared" si="235"/>
        <v>2.0413816263630806E-2</v>
      </c>
      <c r="F162">
        <f t="shared" si="235"/>
        <v>2.0175410141643115E-2</v>
      </c>
      <c r="G162">
        <f t="shared" si="235"/>
        <v>1.9938699273246721E-2</v>
      </c>
      <c r="H162">
        <f t="shared" si="235"/>
        <v>1.9703673388506988E-2</v>
      </c>
      <c r="I162">
        <f t="shared" si="235"/>
        <v>1.9470322274901728E-2</v>
      </c>
      <c r="J162">
        <f t="shared" si="235"/>
        <v>1.9238635777015407E-2</v>
      </c>
      <c r="K162">
        <f t="shared" si="235"/>
        <v>1.9008603796234931E-2</v>
      </c>
      <c r="L162">
        <f t="shared" si="235"/>
        <v>1.878021629044704E-2</v>
      </c>
      <c r="M162">
        <f t="shared" si="235"/>
        <v>1.8553463273737213E-2</v>
      </c>
      <c r="N162">
        <f t="shared" si="235"/>
        <v>1.8328334816090145E-2</v>
      </c>
      <c r="O162">
        <f t="shared" si="235"/>
        <v>1.8104821043091787E-2</v>
      </c>
      <c r="P162">
        <f t="shared" si="235"/>
        <v>1.7882912135632895E-2</v>
      </c>
      <c r="Q162">
        <f t="shared" si="235"/>
        <v>1.7662598329614122E-2</v>
      </c>
      <c r="R162">
        <f t="shared" si="235"/>
        <v>1.7443869915652631E-2</v>
      </c>
      <c r="S162">
        <f t="shared" si="235"/>
        <v>1.7226717238790223E-2</v>
      </c>
      <c r="T162">
        <f t="shared" si="236"/>
        <v>1.7011130698202981E-2</v>
      </c>
      <c r="U162">
        <f t="shared" si="236"/>
        <v>1.6797100746912375E-2</v>
      </c>
      <c r="V162">
        <f t="shared" si="236"/>
        <v>1.6584617891497917E-2</v>
      </c>
      <c r="W162">
        <f t="shared" si="236"/>
        <v>1.6373672691811246E-2</v>
      </c>
      <c r="X162">
        <f t="shared" si="236"/>
        <v>1.6164255760691724E-2</v>
      </c>
      <c r="Y162">
        <f t="shared" si="236"/>
        <v>1.5956357763683489E-2</v>
      </c>
      <c r="Z162">
        <f t="shared" si="236"/>
        <v>1.5749969418753965E-2</v>
      </c>
      <c r="AA162">
        <f t="shared" si="236"/>
        <v>1.5545081496013819E-2</v>
      </c>
      <c r="AB162">
        <f t="shared" si="236"/>
        <v>1.5341684817438408E-2</v>
      </c>
      <c r="AC162">
        <f t="shared" si="236"/>
        <v>1.5139770256590607E-2</v>
      </c>
      <c r="AD162">
        <f t="shared" si="236"/>
        <v>1.4939328738345102E-2</v>
      </c>
      <c r="AE162">
        <f t="shared" si="236"/>
        <v>1.4740351238614108E-2</v>
      </c>
      <c r="AF162">
        <f t="shared" si="236"/>
        <v>1.4542828784074506E-2</v>
      </c>
      <c r="AG162">
        <f t="shared" si="236"/>
        <v>1.4346752451896358E-2</v>
      </c>
      <c r="AH162">
        <f t="shared" si="236"/>
        <v>1.4152113369472877E-2</v>
      </c>
      <c r="AI162">
        <f t="shared" si="236"/>
        <v>1.3958902714151761E-2</v>
      </c>
      <c r="AJ162">
        <f t="shared" si="237"/>
        <v>1.3767111712967925E-2</v>
      </c>
      <c r="AK162">
        <f t="shared" si="237"/>
        <v>1.3576731642377597E-2</v>
      </c>
      <c r="AL162">
        <f t="shared" si="237"/>
        <v>1.3387753827993832E-2</v>
      </c>
      <c r="AM162">
        <f t="shared" si="237"/>
        <v>1.3200169644323356E-2</v>
      </c>
      <c r="AN162">
        <f t="shared" si="237"/>
        <v>1.301397051450478E-2</v>
      </c>
      <c r="AO162">
        <f t="shared" si="237"/>
        <v>1.2829147910048182E-2</v>
      </c>
      <c r="AP162">
        <f t="shared" si="237"/>
        <v>1.264569335057603E-2</v>
      </c>
      <c r="AQ162">
        <f t="shared" si="237"/>
        <v>1.2463598403565422E-2</v>
      </c>
      <c r="AR162">
        <f t="shared" si="237"/>
        <v>1.228285468409172E-2</v>
      </c>
      <c r="AS162">
        <f t="shared" si="237"/>
        <v>1.2103453854573443E-2</v>
      </c>
      <c r="AT162">
        <f t="shared" si="237"/>
        <v>1.1925387624518514E-2</v>
      </c>
      <c r="AU162">
        <f t="shared" si="237"/>
        <v>1.1748647750271847E-2</v>
      </c>
      <c r="AV162">
        <f t="shared" si="237"/>
        <v>1.157322603476417E-2</v>
      </c>
      <c r="AW162">
        <f t="shared" si="237"/>
        <v>1.1399114327262233E-2</v>
      </c>
      <c r="AX162">
        <f t="shared" si="237"/>
        <v>1.0133947247707215E-2</v>
      </c>
      <c r="AY162">
        <f t="shared" si="237"/>
        <v>8.659969365460686E-3</v>
      </c>
      <c r="AZ162">
        <f t="shared" si="238"/>
        <v>7.7963105016392118E-3</v>
      </c>
      <c r="BA162">
        <f t="shared" si="238"/>
        <v>7.1422276105612302E-3</v>
      </c>
      <c r="BB162">
        <f t="shared" si="238"/>
        <v>6.607836349119444E-3</v>
      </c>
      <c r="BC162">
        <f t="shared" si="238"/>
        <v>6.1541822060870565E-3</v>
      </c>
      <c r="BD162">
        <f t="shared" si="238"/>
        <v>5.7599243217639901E-3</v>
      </c>
      <c r="BE162">
        <f t="shared" si="238"/>
        <v>5.4117611181561786E-3</v>
      </c>
      <c r="BF162">
        <f t="shared" si="238"/>
        <v>5.1006877447553507E-3</v>
      </c>
      <c r="BG162">
        <f t="shared" si="238"/>
        <v>4.8202471863243524E-3</v>
      </c>
      <c r="BH162">
        <f t="shared" si="238"/>
        <v>4.5656093290526419E-3</v>
      </c>
      <c r="BI162">
        <f t="shared" si="238"/>
        <v>4.3330422698774984E-3</v>
      </c>
      <c r="BJ162">
        <f t="shared" si="238"/>
        <v>4.1195882043253401E-3</v>
      </c>
      <c r="BK162">
        <f t="shared" si="238"/>
        <v>3.9228541794878212E-3</v>
      </c>
      <c r="BL162">
        <f t="shared" si="238"/>
        <v>3.7408712291471667E-3</v>
      </c>
      <c r="BM162">
        <f t="shared" si="238"/>
        <v>3.57199620790606E-3</v>
      </c>
      <c r="BN162">
        <f t="shared" si="238"/>
        <v>3.4148413664625223E-3</v>
      </c>
      <c r="BO162">
        <f t="shared" si="238"/>
        <v>3.2682225647588528E-3</v>
      </c>
      <c r="BP162">
        <f t="shared" si="239"/>
        <v>3.1311203719425855E-3</v>
      </c>
      <c r="BQ162">
        <f t="shared" si="239"/>
        <v>3.0026503012056593E-3</v>
      </c>
      <c r="BR162">
        <f t="shared" si="239"/>
        <v>2.8820396623889508E-3</v>
      </c>
      <c r="BS162">
        <f t="shared" si="239"/>
        <v>2.7686093016979132E-3</v>
      </c>
      <c r="BT162">
        <f t="shared" si="239"/>
        <v>2.6617590124715846E-3</v>
      </c>
      <c r="BU162">
        <f t="shared" si="239"/>
        <v>2.5609557458216212E-3</v>
      </c>
      <c r="BV162">
        <f t="shared" si="239"/>
        <v>2.4657239860893508E-3</v>
      </c>
      <c r="BW162">
        <f t="shared" si="239"/>
        <v>2.3756378208886495E-3</v>
      </c>
      <c r="BX162">
        <f t="shared" si="239"/>
        <v>2.2903143525676165E-3</v>
      </c>
      <c r="BY162">
        <f t="shared" si="239"/>
        <v>2.2094081823946913E-3</v>
      </c>
      <c r="BZ162">
        <f t="shared" si="239"/>
        <v>2.1326067606158459E-3</v>
      </c>
      <c r="CA162">
        <f t="shared" si="239"/>
        <v>2.0596264414048408E-3</v>
      </c>
      <c r="CB162">
        <f t="shared" si="239"/>
        <v>1.9902091161765338E-3</v>
      </c>
      <c r="CC162">
        <f t="shared" si="239"/>
        <v>1.9241193248921153E-3</v>
      </c>
      <c r="CD162">
        <f t="shared" si="239"/>
        <v>1.861141765056596E-3</v>
      </c>
      <c r="CE162">
        <f t="shared" si="239"/>
        <v>1.8010791336584338E-3</v>
      </c>
      <c r="CF162">
        <f t="shared" si="240"/>
        <v>1.7437502494557857E-3</v>
      </c>
      <c r="CG162">
        <f t="shared" si="240"/>
        <v>1.6889884125942866E-3</v>
      </c>
      <c r="CH162">
        <f t="shared" si="240"/>
        <v>1.6366399661517357E-3</v>
      </c>
      <c r="CI162">
        <f t="shared" si="240"/>
        <v>1.58656303029477E-3</v>
      </c>
      <c r="CJ162">
        <f t="shared" si="240"/>
        <v>1.5386263846389493E-3</v>
      </c>
      <c r="CK162">
        <f t="shared" si="240"/>
        <v>1.4927084783819139E-3</v>
      </c>
      <c r="CL162">
        <f t="shared" si="240"/>
        <v>1.4486965510246016E-3</v>
      </c>
      <c r="CM162">
        <f t="shared" si="240"/>
        <v>1.406485849157992E-3</v>
      </c>
      <c r="CN162">
        <f t="shared" si="240"/>
        <v>1.3659789269889009E-3</v>
      </c>
      <c r="CO162">
        <f t="shared" si="240"/>
        <v>1.3270850200989188E-3</v>
      </c>
      <c r="CP162">
        <f t="shared" si="240"/>
        <v>1.2897194834470965E-3</v>
      </c>
      <c r="CQ162">
        <f t="shared" si="240"/>
        <v>1.2538032858960225E-3</v>
      </c>
      <c r="CR162">
        <f t="shared" si="240"/>
        <v>8.0728740006375649E-4</v>
      </c>
      <c r="CS162">
        <f t="shared" si="240"/>
        <v>5.2437347254726246E-4</v>
      </c>
      <c r="CT162">
        <f t="shared" si="240"/>
        <v>3.6316800874370197E-4</v>
      </c>
      <c r="CU162">
        <f t="shared" si="240"/>
        <v>2.5265441821882632E-4</v>
      </c>
      <c r="CV162">
        <f t="shared" si="241"/>
        <v>1.7252325220793816E-4</v>
      </c>
      <c r="CW162">
        <f t="shared" si="241"/>
        <v>1.1341419869011392E-4</v>
      </c>
      <c r="CX162">
        <f t="shared" si="241"/>
        <v>7.0044670459337119E-5</v>
      </c>
      <c r="CY162">
        <f t="shared" si="241"/>
        <v>3.9061479422142208E-5</v>
      </c>
      <c r="CZ162">
        <f t="shared" si="241"/>
        <v>1.8164110091960804E-5</v>
      </c>
      <c r="DA162">
        <f t="shared" si="241"/>
        <v>5.6843243928463209E-6</v>
      </c>
      <c r="DB162">
        <f t="shared" si="241"/>
        <v>3.610943918872703E-7</v>
      </c>
      <c r="DC162">
        <f t="shared" si="241"/>
        <v>0</v>
      </c>
      <c r="DD162">
        <f t="shared" si="241"/>
        <v>0</v>
      </c>
      <c r="DE162">
        <f t="shared" si="241"/>
        <v>0</v>
      </c>
      <c r="DF162">
        <f t="shared" si="241"/>
        <v>0</v>
      </c>
      <c r="DG162">
        <f t="shared" si="241"/>
        <v>0</v>
      </c>
      <c r="DH162">
        <f t="shared" si="241"/>
        <v>0</v>
      </c>
      <c r="DI162">
        <f t="shared" si="241"/>
        <v>0</v>
      </c>
      <c r="DJ162">
        <f t="shared" si="241"/>
        <v>0</v>
      </c>
      <c r="DK162">
        <f t="shared" si="241"/>
        <v>0</v>
      </c>
      <c r="DL162">
        <f t="shared" si="242"/>
        <v>0</v>
      </c>
      <c r="DM162">
        <f t="shared" si="242"/>
        <v>0</v>
      </c>
      <c r="DN162">
        <f t="shared" si="242"/>
        <v>0</v>
      </c>
      <c r="DO162">
        <f t="shared" si="242"/>
        <v>0</v>
      </c>
      <c r="DP162">
        <f t="shared" si="242"/>
        <v>0</v>
      </c>
      <c r="DQ162">
        <f t="shared" si="242"/>
        <v>0</v>
      </c>
      <c r="DR162">
        <f t="shared" si="242"/>
        <v>0</v>
      </c>
      <c r="DS162">
        <f t="shared" si="242"/>
        <v>0</v>
      </c>
      <c r="DT162">
        <f t="shared" si="242"/>
        <v>0</v>
      </c>
      <c r="DU162">
        <f t="shared" si="242"/>
        <v>0</v>
      </c>
      <c r="DV162">
        <f t="shared" si="242"/>
        <v>0</v>
      </c>
      <c r="DW162">
        <f t="shared" si="242"/>
        <v>0</v>
      </c>
      <c r="DX162">
        <f t="shared" si="242"/>
        <v>0</v>
      </c>
      <c r="DY162">
        <f t="shared" si="242"/>
        <v>0</v>
      </c>
      <c r="DZ162">
        <f t="shared" si="242"/>
        <v>0</v>
      </c>
      <c r="EA162">
        <f t="shared" si="242"/>
        <v>0</v>
      </c>
      <c r="EB162">
        <f t="shared" si="243"/>
        <v>0</v>
      </c>
      <c r="EC162">
        <f t="shared" si="243"/>
        <v>0</v>
      </c>
      <c r="ED162">
        <f t="shared" si="243"/>
        <v>0</v>
      </c>
      <c r="EE162">
        <f t="shared" si="243"/>
        <v>0</v>
      </c>
      <c r="EF162">
        <f t="shared" si="243"/>
        <v>0</v>
      </c>
      <c r="EG162">
        <f t="shared" si="243"/>
        <v>0</v>
      </c>
      <c r="EH162">
        <f t="shared" si="243"/>
        <v>0</v>
      </c>
      <c r="EI162">
        <f t="shared" si="243"/>
        <v>0</v>
      </c>
      <c r="EJ162">
        <f t="shared" si="243"/>
        <v>0</v>
      </c>
      <c r="EK162">
        <f t="shared" si="243"/>
        <v>0</v>
      </c>
      <c r="EL162">
        <f t="shared" si="243"/>
        <v>0</v>
      </c>
      <c r="EM162">
        <f t="shared" si="243"/>
        <v>0</v>
      </c>
      <c r="EN162">
        <f t="shared" si="244"/>
        <v>0</v>
      </c>
      <c r="EO162">
        <f t="shared" si="244"/>
        <v>0</v>
      </c>
      <c r="EP162">
        <f t="shared" si="244"/>
        <v>0</v>
      </c>
      <c r="EQ162">
        <f t="shared" si="244"/>
        <v>0</v>
      </c>
      <c r="ER162">
        <f t="shared" si="244"/>
        <v>0</v>
      </c>
      <c r="ES162">
        <f t="shared" si="244"/>
        <v>0</v>
      </c>
      <c r="ET162">
        <f t="shared" si="244"/>
        <v>0</v>
      </c>
      <c r="EU162">
        <f t="shared" si="244"/>
        <v>0</v>
      </c>
      <c r="EV162">
        <f t="shared" si="244"/>
        <v>0</v>
      </c>
      <c r="EW162">
        <f t="shared" si="244"/>
        <v>0</v>
      </c>
      <c r="EX162">
        <f t="shared" si="244"/>
        <v>0</v>
      </c>
      <c r="EZ162">
        <f t="shared" si="234"/>
        <v>0.88263370439431699</v>
      </c>
      <c r="FB162">
        <f t="shared" si="201"/>
        <v>1.084166457554947E-2</v>
      </c>
      <c r="FC162">
        <f t="shared" si="202"/>
        <v>0.24862991074431062</v>
      </c>
    </row>
    <row r="163" spans="1:159" x14ac:dyDescent="0.25">
      <c r="A163">
        <v>1080</v>
      </c>
      <c r="B163" s="19">
        <f>'Input spectra'!Y162</f>
        <v>4.3791216727564503E-2</v>
      </c>
      <c r="C163">
        <f>'Input spectra'!D162</f>
        <v>0</v>
      </c>
      <c r="D163">
        <f t="shared" si="235"/>
        <v>2.0653927966864227E-2</v>
      </c>
      <c r="E163">
        <f t="shared" si="235"/>
        <v>2.0413923471843533E-2</v>
      </c>
      <c r="F163">
        <f t="shared" si="235"/>
        <v>2.0175622054527418E-2</v>
      </c>
      <c r="G163">
        <f t="shared" si="235"/>
        <v>1.9939013413950993E-2</v>
      </c>
      <c r="H163">
        <f t="shared" si="235"/>
        <v>1.9704087306653715E-2</v>
      </c>
      <c r="I163">
        <f t="shared" si="235"/>
        <v>1.9470833546373526E-2</v>
      </c>
      <c r="J163">
        <f t="shared" si="235"/>
        <v>1.9239242003742555E-2</v>
      </c>
      <c r="K163">
        <f t="shared" si="235"/>
        <v>1.9009302605984404E-2</v>
      </c>
      <c r="L163">
        <f t="shared" si="235"/>
        <v>1.8781005336613008E-2</v>
      </c>
      <c r="M163">
        <f t="shared" si="235"/>
        <v>1.8554340235133002E-2</v>
      </c>
      <c r="N163">
        <f t="shared" si="235"/>
        <v>1.8329297396741672E-2</v>
      </c>
      <c r="O163">
        <f t="shared" si="235"/>
        <v>1.8105866972032408E-2</v>
      </c>
      <c r="P163">
        <f t="shared" si="235"/>
        <v>1.7884039166699742E-2</v>
      </c>
      <c r="Q163">
        <f t="shared" si="235"/>
        <v>1.7663804241245831E-2</v>
      </c>
      <c r="R163">
        <f t="shared" si="235"/>
        <v>1.7445152510688504E-2</v>
      </c>
      <c r="S163">
        <f t="shared" si="235"/>
        <v>1.7228074344270795E-2</v>
      </c>
      <c r="T163">
        <f t="shared" si="236"/>
        <v>1.7012560165172004E-2</v>
      </c>
      <c r="U163">
        <f t="shared" si="236"/>
        <v>1.6798600450220171E-2</v>
      </c>
      <c r="V163">
        <f t="shared" si="236"/>
        <v>1.6586185729606139E-2</v>
      </c>
      <c r="W163">
        <f t="shared" si="236"/>
        <v>1.6375306586599005E-2</v>
      </c>
      <c r="X163">
        <f t="shared" si="236"/>
        <v>1.6165953657263074E-2</v>
      </c>
      <c r="Y163">
        <f t="shared" si="236"/>
        <v>1.5958117630176284E-2</v>
      </c>
      <c r="Z163">
        <f t="shared" si="236"/>
        <v>1.5751789246150054E-2</v>
      </c>
      <c r="AA163">
        <f t="shared" si="236"/>
        <v>1.5546959297950596E-2</v>
      </c>
      <c r="AB163">
        <f t="shared" si="236"/>
        <v>1.5343618630021667E-2</v>
      </c>
      <c r="AC163">
        <f t="shared" si="236"/>
        <v>1.5141758138208752E-2</v>
      </c>
      <c r="AD163">
        <f t="shared" si="236"/>
        <v>1.4941368769484646E-2</v>
      </c>
      <c r="AE163">
        <f t="shared" si="236"/>
        <v>1.4742441521676501E-2</v>
      </c>
      <c r="AF163">
        <f t="shared" si="236"/>
        <v>1.454496744319423E-2</v>
      </c>
      <c r="AG163">
        <f t="shared" si="236"/>
        <v>1.4348937632760345E-2</v>
      </c>
      <c r="AH163">
        <f t="shared" si="236"/>
        <v>1.4154343239141191E-2</v>
      </c>
      <c r="AI163">
        <f t="shared" si="236"/>
        <v>1.3961175460879547E-2</v>
      </c>
      <c r="AJ163">
        <f t="shared" si="237"/>
        <v>1.3769425546028634E-2</v>
      </c>
      <c r="AK163">
        <f t="shared" si="237"/>
        <v>1.3579084791887464E-2</v>
      </c>
      <c r="AL163">
        <f t="shared" si="237"/>
        <v>1.3390144544737604E-2</v>
      </c>
      <c r="AM163">
        <f t="shared" si="237"/>
        <v>1.3202596199581255E-2</v>
      </c>
      <c r="AN163">
        <f t="shared" si="237"/>
        <v>1.3016431199880699E-2</v>
      </c>
      <c r="AO163">
        <f t="shared" si="237"/>
        <v>1.2831641037299115E-2</v>
      </c>
      <c r="AP163">
        <f t="shared" si="237"/>
        <v>1.2648217251442705E-2</v>
      </c>
      <c r="AQ163">
        <f t="shared" si="237"/>
        <v>1.2466151429604153E-2</v>
      </c>
      <c r="AR163">
        <f t="shared" si="237"/>
        <v>1.2285435206507446E-2</v>
      </c>
      <c r="AS163">
        <f t="shared" si="237"/>
        <v>1.2106060264053982E-2</v>
      </c>
      <c r="AT163">
        <f t="shared" si="237"/>
        <v>1.1928018331069979E-2</v>
      </c>
      <c r="AU163">
        <f t="shared" si="237"/>
        <v>1.1751301183055252E-2</v>
      </c>
      <c r="AV163">
        <f t="shared" si="237"/>
        <v>1.1575900641933206E-2</v>
      </c>
      <c r="AW163">
        <f t="shared" si="237"/>
        <v>1.1401808575802204E-2</v>
      </c>
      <c r="AX163">
        <f t="shared" si="237"/>
        <v>1.0136395699988598E-2</v>
      </c>
      <c r="AY163">
        <f t="shared" si="237"/>
        <v>8.6621071824667748E-3</v>
      </c>
      <c r="AZ163">
        <f t="shared" si="238"/>
        <v>7.7982760684892748E-3</v>
      </c>
      <c r="BA163">
        <f t="shared" si="238"/>
        <v>7.1440657919349601E-3</v>
      </c>
      <c r="BB163">
        <f t="shared" si="238"/>
        <v>6.6095717068634921E-3</v>
      </c>
      <c r="BC163">
        <f t="shared" si="238"/>
        <v>6.1558307533474193E-3</v>
      </c>
      <c r="BD163">
        <f t="shared" si="238"/>
        <v>5.7614975152413921E-3</v>
      </c>
      <c r="BE163">
        <f t="shared" si="238"/>
        <v>5.4132676476701148E-3</v>
      </c>
      <c r="BF163">
        <f t="shared" si="238"/>
        <v>5.1021344724473568E-3</v>
      </c>
      <c r="BG163">
        <f t="shared" si="238"/>
        <v>4.8216396934838762E-3</v>
      </c>
      <c r="BH163">
        <f t="shared" si="238"/>
        <v>4.5669522589788895E-3</v>
      </c>
      <c r="BI163">
        <f t="shared" si="238"/>
        <v>4.3343395551858205E-3</v>
      </c>
      <c r="BJ163">
        <f t="shared" si="238"/>
        <v>4.1208432243587615E-3</v>
      </c>
      <c r="BK163">
        <f t="shared" si="238"/>
        <v>3.9240698732148707E-3</v>
      </c>
      <c r="BL163">
        <f t="shared" si="238"/>
        <v>3.7420501785016872E-3</v>
      </c>
      <c r="BM163">
        <f t="shared" si="238"/>
        <v>3.5731407008101905E-3</v>
      </c>
      <c r="BN163">
        <f t="shared" si="238"/>
        <v>3.4159534454729613E-3</v>
      </c>
      <c r="BO163">
        <f t="shared" si="238"/>
        <v>3.2693040652842426E-3</v>
      </c>
      <c r="BP163">
        <f t="shared" si="239"/>
        <v>3.1321729527318777E-3</v>
      </c>
      <c r="BQ163">
        <f t="shared" si="239"/>
        <v>3.0036754690002123E-3</v>
      </c>
      <c r="BR163">
        <f t="shared" si="239"/>
        <v>2.8830387920944041E-3</v>
      </c>
      <c r="BS163">
        <f t="shared" si="239"/>
        <v>2.7695836530661666E-3</v>
      </c>
      <c r="BT163">
        <f t="shared" si="239"/>
        <v>2.6627097440285732E-3</v>
      </c>
      <c r="BU163">
        <f t="shared" si="239"/>
        <v>2.5618839265958097E-3</v>
      </c>
      <c r="BV163">
        <f t="shared" si="239"/>
        <v>2.4666306055653453E-3</v>
      </c>
      <c r="BW163">
        <f t="shared" si="239"/>
        <v>2.3765237975145481E-3</v>
      </c>
      <c r="BX163">
        <f t="shared" si="239"/>
        <v>2.2911805410734715E-3</v>
      </c>
      <c r="BY163">
        <f t="shared" si="239"/>
        <v>2.210255380125755E-3</v>
      </c>
      <c r="BZ163">
        <f t="shared" si="239"/>
        <v>2.133435713043314E-3</v>
      </c>
      <c r="CA163">
        <f t="shared" si="239"/>
        <v>2.0604378469452228E-3</v>
      </c>
      <c r="CB163">
        <f t="shared" si="239"/>
        <v>1.991003630426199E-3</v>
      </c>
      <c r="CC163">
        <f t="shared" si="239"/>
        <v>1.9248975643642271E-3</v>
      </c>
      <c r="CD163">
        <f t="shared" si="239"/>
        <v>1.8619043104923258E-3</v>
      </c>
      <c r="CE163">
        <f t="shared" si="239"/>
        <v>1.8018265329721025E-3</v>
      </c>
      <c r="CF163">
        <f t="shared" si="240"/>
        <v>1.7444830203637188E-3</v>
      </c>
      <c r="CG163">
        <f t="shared" si="240"/>
        <v>1.6897070449691785E-3</v>
      </c>
      <c r="CH163">
        <f t="shared" si="240"/>
        <v>1.6373449241377962E-3</v>
      </c>
      <c r="CI163">
        <f t="shared" si="240"/>
        <v>1.5872547542135707E-3</v>
      </c>
      <c r="CJ163">
        <f t="shared" si="240"/>
        <v>1.5393052927114615E-3</v>
      </c>
      <c r="CK163">
        <f t="shared" si="240"/>
        <v>1.4933749682885626E-3</v>
      </c>
      <c r="CL163">
        <f t="shared" si="240"/>
        <v>1.449351001322093E-3</v>
      </c>
      <c r="CM163">
        <f t="shared" si="240"/>
        <v>1.4071286205691003E-3</v>
      </c>
      <c r="CN163">
        <f t="shared" si="240"/>
        <v>1.3666103635792393E-3</v>
      </c>
      <c r="CO163">
        <f t="shared" si="240"/>
        <v>1.3277054503528806E-3</v>
      </c>
      <c r="CP163">
        <f t="shared" si="240"/>
        <v>1.2903292212536042E-3</v>
      </c>
      <c r="CQ163">
        <f t="shared" si="240"/>
        <v>1.2544026314533845E-3</v>
      </c>
      <c r="CR163">
        <f t="shared" si="240"/>
        <v>8.0767754289966839E-4</v>
      </c>
      <c r="CS163">
        <f t="shared" si="240"/>
        <v>5.2462964500628458E-4</v>
      </c>
      <c r="CT163">
        <f t="shared" si="240"/>
        <v>3.6334733560793627E-4</v>
      </c>
      <c r="CU163">
        <f t="shared" si="240"/>
        <v>2.5278050267772467E-4</v>
      </c>
      <c r="CV163">
        <f t="shared" si="241"/>
        <v>1.7261025457455432E-4</v>
      </c>
      <c r="CW163">
        <f t="shared" si="241"/>
        <v>1.1347198866428939E-4</v>
      </c>
      <c r="CX163">
        <f t="shared" si="241"/>
        <v>7.0080729623025944E-5</v>
      </c>
      <c r="CY163">
        <f t="shared" si="241"/>
        <v>3.9081793611708428E-5</v>
      </c>
      <c r="CZ163">
        <f t="shared" si="241"/>
        <v>1.8173651904595773E-5</v>
      </c>
      <c r="DA163">
        <f t="shared" si="241"/>
        <v>5.6873403011115518E-6</v>
      </c>
      <c r="DB163">
        <f t="shared" si="241"/>
        <v>3.6128787361426669E-7</v>
      </c>
      <c r="DC163">
        <f t="shared" si="241"/>
        <v>0</v>
      </c>
      <c r="DD163">
        <f t="shared" si="241"/>
        <v>0</v>
      </c>
      <c r="DE163">
        <f t="shared" si="241"/>
        <v>0</v>
      </c>
      <c r="DF163">
        <f t="shared" si="241"/>
        <v>0</v>
      </c>
      <c r="DG163">
        <f t="shared" si="241"/>
        <v>0</v>
      </c>
      <c r="DH163">
        <f t="shared" si="241"/>
        <v>0</v>
      </c>
      <c r="DI163">
        <f t="shared" si="241"/>
        <v>0</v>
      </c>
      <c r="DJ163">
        <f t="shared" si="241"/>
        <v>0</v>
      </c>
      <c r="DK163">
        <f t="shared" si="241"/>
        <v>0</v>
      </c>
      <c r="DL163">
        <f t="shared" si="242"/>
        <v>0</v>
      </c>
      <c r="DM163">
        <f t="shared" si="242"/>
        <v>0</v>
      </c>
      <c r="DN163">
        <f t="shared" si="242"/>
        <v>0</v>
      </c>
      <c r="DO163">
        <f t="shared" si="242"/>
        <v>0</v>
      </c>
      <c r="DP163">
        <f t="shared" si="242"/>
        <v>0</v>
      </c>
      <c r="DQ163">
        <f t="shared" si="242"/>
        <v>0</v>
      </c>
      <c r="DR163">
        <f t="shared" si="242"/>
        <v>0</v>
      </c>
      <c r="DS163">
        <f t="shared" si="242"/>
        <v>0</v>
      </c>
      <c r="DT163">
        <f t="shared" si="242"/>
        <v>0</v>
      </c>
      <c r="DU163">
        <f t="shared" si="242"/>
        <v>0</v>
      </c>
      <c r="DV163">
        <f t="shared" si="242"/>
        <v>0</v>
      </c>
      <c r="DW163">
        <f t="shared" si="242"/>
        <v>0</v>
      </c>
      <c r="DX163">
        <f t="shared" si="242"/>
        <v>0</v>
      </c>
      <c r="DY163">
        <f t="shared" si="242"/>
        <v>0</v>
      </c>
      <c r="DZ163">
        <f t="shared" si="242"/>
        <v>0</v>
      </c>
      <c r="EA163">
        <f t="shared" si="242"/>
        <v>0</v>
      </c>
      <c r="EB163">
        <f t="shared" si="243"/>
        <v>0</v>
      </c>
      <c r="EC163">
        <f t="shared" si="243"/>
        <v>0</v>
      </c>
      <c r="ED163">
        <f t="shared" si="243"/>
        <v>0</v>
      </c>
      <c r="EE163">
        <f t="shared" si="243"/>
        <v>0</v>
      </c>
      <c r="EF163">
        <f t="shared" si="243"/>
        <v>0</v>
      </c>
      <c r="EG163">
        <f t="shared" si="243"/>
        <v>0</v>
      </c>
      <c r="EH163">
        <f t="shared" si="243"/>
        <v>0</v>
      </c>
      <c r="EI163">
        <f t="shared" si="243"/>
        <v>0</v>
      </c>
      <c r="EJ163">
        <f t="shared" si="243"/>
        <v>0</v>
      </c>
      <c r="EK163">
        <f t="shared" si="243"/>
        <v>0</v>
      </c>
      <c r="EL163">
        <f t="shared" si="243"/>
        <v>0</v>
      </c>
      <c r="EM163">
        <f t="shared" si="243"/>
        <v>0</v>
      </c>
      <c r="EN163">
        <f t="shared" si="244"/>
        <v>0</v>
      </c>
      <c r="EO163">
        <f t="shared" si="244"/>
        <v>0</v>
      </c>
      <c r="EP163">
        <f t="shared" si="244"/>
        <v>0</v>
      </c>
      <c r="EQ163">
        <f t="shared" si="244"/>
        <v>0</v>
      </c>
      <c r="ER163">
        <f t="shared" si="244"/>
        <v>0</v>
      </c>
      <c r="ES163">
        <f t="shared" si="244"/>
        <v>0</v>
      </c>
      <c r="ET163">
        <f t="shared" si="244"/>
        <v>0</v>
      </c>
      <c r="EU163">
        <f t="shared" si="244"/>
        <v>0</v>
      </c>
      <c r="EV163">
        <f t="shared" si="244"/>
        <v>0</v>
      </c>
      <c r="EW163">
        <f t="shared" si="244"/>
        <v>0</v>
      </c>
      <c r="EX163">
        <f t="shared" si="244"/>
        <v>0</v>
      </c>
      <c r="EZ163">
        <f t="shared" si="234"/>
        <v>0.88276133203449292</v>
      </c>
      <c r="FB163">
        <f t="shared" si="201"/>
        <v>1.0828819759805652E-2</v>
      </c>
      <c r="FC163">
        <f t="shared" si="202"/>
        <v>0.24863155181269536</v>
      </c>
    </row>
    <row r="164" spans="1:159" x14ac:dyDescent="0.25">
      <c r="A164">
        <v>1085</v>
      </c>
      <c r="B164" s="19">
        <f>'Input spectra'!Y163</f>
        <v>4.37386993884109E-2</v>
      </c>
      <c r="C164">
        <f>'Input spectra'!D163</f>
        <v>0</v>
      </c>
      <c r="D164">
        <f t="shared" si="235"/>
        <v>2.0653927966864227E-2</v>
      </c>
      <c r="E164">
        <f t="shared" si="235"/>
        <v>2.0414030680619293E-2</v>
      </c>
      <c r="F164">
        <f t="shared" si="235"/>
        <v>2.0175833969637551E-2</v>
      </c>
      <c r="G164">
        <f t="shared" si="235"/>
        <v>1.9939327559604654E-2</v>
      </c>
      <c r="H164">
        <f t="shared" si="235"/>
        <v>1.9704501233495687E-2</v>
      </c>
      <c r="I164">
        <f t="shared" si="235"/>
        <v>1.9471344831270804E-2</v>
      </c>
      <c r="J164">
        <f t="shared" si="235"/>
        <v>1.923984824957245E-2</v>
      </c>
      <c r="K164">
        <f t="shared" si="235"/>
        <v>1.901000144142409E-2</v>
      </c>
      <c r="L164">
        <f t="shared" si="235"/>
        <v>1.8781794415930558E-2</v>
      </c>
      <c r="M164">
        <f t="shared" si="235"/>
        <v>1.8555217237979885E-2</v>
      </c>
      <c r="N164">
        <f t="shared" si="235"/>
        <v>1.8330260027946698E-2</v>
      </c>
      <c r="O164">
        <f t="shared" si="235"/>
        <v>1.8106912961397121E-2</v>
      </c>
      <c r="P164">
        <f t="shared" si="235"/>
        <v>1.7885166268795237E-2</v>
      </c>
      <c r="Q164">
        <f t="shared" si="235"/>
        <v>1.7665010235211005E-2</v>
      </c>
      <c r="R164">
        <f t="shared" si="235"/>
        <v>1.7446435200029711E-2</v>
      </c>
      <c r="S164">
        <f t="shared" si="235"/>
        <v>1.7229431556662934E-2</v>
      </c>
      <c r="T164">
        <f t="shared" si="236"/>
        <v>1.7013989752260955E-2</v>
      </c>
      <c r="U164">
        <f t="shared" si="236"/>
        <v>1.6800100287426671E-2</v>
      </c>
      <c r="V164">
        <f t="shared" si="236"/>
        <v>1.6587753715930999E-2</v>
      </c>
      <c r="W164">
        <f t="shared" si="236"/>
        <v>1.6376940644429728E-2</v>
      </c>
      <c r="X164">
        <f t="shared" si="236"/>
        <v>1.6167651732181806E-2</v>
      </c>
      <c r="Y164">
        <f t="shared" si="236"/>
        <v>1.5959877690769141E-2</v>
      </c>
      <c r="Z164">
        <f t="shared" si="236"/>
        <v>1.5753609283817773E-2</v>
      </c>
      <c r="AA164">
        <f t="shared" si="236"/>
        <v>1.5548837326720539E-2</v>
      </c>
      <c r="AB164">
        <f t="shared" si="236"/>
        <v>1.5345552686361143E-2</v>
      </c>
      <c r="AC164">
        <f t="shared" si="236"/>
        <v>1.5143746280839662E-2</v>
      </c>
      <c r="AD164">
        <f t="shared" si="236"/>
        <v>1.4943409079199428E-2</v>
      </c>
      <c r="AE164">
        <f t="shared" si="236"/>
        <v>1.4744532101155389E-2</v>
      </c>
      <c r="AF164">
        <f t="shared" si="236"/>
        <v>1.4547106416823798E-2</v>
      </c>
      <c r="AG164">
        <f t="shared" si="236"/>
        <v>1.4351123146453343E-2</v>
      </c>
      <c r="AH164">
        <f t="shared" si="236"/>
        <v>1.4156573460157647E-2</v>
      </c>
      <c r="AI164">
        <f t="shared" si="236"/>
        <v>1.3963448577649147E-2</v>
      </c>
      <c r="AJ164">
        <f t="shared" si="237"/>
        <v>1.3771739767974356E-2</v>
      </c>
      <c r="AK164">
        <f t="shared" si="237"/>
        <v>1.358143834925047E-2</v>
      </c>
      <c r="AL164">
        <f t="shared" si="237"/>
        <v>1.339253568840337E-2</v>
      </c>
      <c r="AM164">
        <f t="shared" si="237"/>
        <v>1.3205023200906937E-2</v>
      </c>
      <c r="AN164">
        <f t="shared" si="237"/>
        <v>1.3018892350523734E-2</v>
      </c>
      <c r="AO164">
        <f t="shared" si="237"/>
        <v>1.2834134649047035E-2</v>
      </c>
      <c r="AP164">
        <f t="shared" si="237"/>
        <v>1.2650741656044164E-2</v>
      </c>
      <c r="AQ164">
        <f t="shared" si="237"/>
        <v>1.2468704978601163E-2</v>
      </c>
      <c r="AR164">
        <f t="shared" si="237"/>
        <v>1.22880162710688E-2</v>
      </c>
      <c r="AS164">
        <f t="shared" si="237"/>
        <v>1.210866723480988E-2</v>
      </c>
      <c r="AT164">
        <f t="shared" si="237"/>
        <v>1.1930649617947819E-2</v>
      </c>
      <c r="AU164">
        <f t="shared" si="237"/>
        <v>1.1753955215116605E-2</v>
      </c>
      <c r="AV164">
        <f t="shared" si="237"/>
        <v>1.1578575867211964E-2</v>
      </c>
      <c r="AW164">
        <f t="shared" si="237"/>
        <v>1.1404503461143857E-2</v>
      </c>
      <c r="AX164">
        <f t="shared" si="237"/>
        <v>1.0138844743837949E-2</v>
      </c>
      <c r="AY164">
        <f t="shared" si="237"/>
        <v>8.6642455272185597E-3</v>
      </c>
      <c r="AZ164">
        <f t="shared" si="238"/>
        <v>7.8002421308882323E-3</v>
      </c>
      <c r="BA164">
        <f t="shared" si="238"/>
        <v>7.1459044463978915E-3</v>
      </c>
      <c r="BB164">
        <f t="shared" si="238"/>
        <v>6.6113075203492293E-3</v>
      </c>
      <c r="BC164">
        <f t="shared" si="238"/>
        <v>6.1574797422112287E-3</v>
      </c>
      <c r="BD164">
        <f t="shared" si="238"/>
        <v>5.7630711384011272E-3</v>
      </c>
      <c r="BE164">
        <f t="shared" si="238"/>
        <v>5.4147745965726982E-3</v>
      </c>
      <c r="BF164">
        <f t="shared" si="238"/>
        <v>5.1035816104803063E-3</v>
      </c>
      <c r="BG164">
        <f t="shared" si="238"/>
        <v>4.8230326029207347E-3</v>
      </c>
      <c r="BH164">
        <f t="shared" si="238"/>
        <v>4.5682955839150162E-3</v>
      </c>
      <c r="BI164">
        <f t="shared" si="238"/>
        <v>4.335637228893117E-3</v>
      </c>
      <c r="BJ164">
        <f t="shared" si="238"/>
        <v>4.1220986267302244E-3</v>
      </c>
      <c r="BK164">
        <f t="shared" si="238"/>
        <v>3.9252859436857829E-3</v>
      </c>
      <c r="BL164">
        <f t="shared" si="238"/>
        <v>3.7432294994064422E-3</v>
      </c>
      <c r="BM164">
        <f t="shared" si="238"/>
        <v>3.5742855604179598E-3</v>
      </c>
      <c r="BN164">
        <f t="shared" si="238"/>
        <v>3.4170658866436274E-3</v>
      </c>
      <c r="BO164">
        <f t="shared" si="238"/>
        <v>3.2703859236932718E-3</v>
      </c>
      <c r="BP164">
        <f t="shared" si="239"/>
        <v>3.1332258873645823E-3</v>
      </c>
      <c r="BQ164">
        <f t="shared" si="239"/>
        <v>3.0047009868085536E-3</v>
      </c>
      <c r="BR164">
        <f t="shared" si="239"/>
        <v>2.884038268172664E-3</v>
      </c>
      <c r="BS164">
        <f t="shared" si="239"/>
        <v>2.7705583473360313E-3</v>
      </c>
      <c r="BT164">
        <f t="shared" si="239"/>
        <v>2.6636608151694571E-3</v>
      </c>
      <c r="BU164">
        <f t="shared" si="239"/>
        <v>2.5628124437754793E-3</v>
      </c>
      <c r="BV164">
        <f t="shared" si="239"/>
        <v>2.467537558395308E-3</v>
      </c>
      <c r="BW164">
        <f t="shared" si="239"/>
        <v>2.3774101045589031E-3</v>
      </c>
      <c r="BX164">
        <f t="shared" si="239"/>
        <v>2.2920470571686493E-3</v>
      </c>
      <c r="BY164">
        <f t="shared" si="239"/>
        <v>2.211102902714852E-3</v>
      </c>
      <c r="BZ164">
        <f t="shared" si="239"/>
        <v>2.1342649876877704E-3</v>
      </c>
      <c r="CA164">
        <f t="shared" si="239"/>
        <v>2.0612495721450039E-3</v>
      </c>
      <c r="CB164">
        <f t="shared" si="239"/>
        <v>1.9917984618550428E-3</v>
      </c>
      <c r="CC164">
        <f t="shared" si="239"/>
        <v>1.925676118607189E-3</v>
      </c>
      <c r="CD164">
        <f t="shared" si="239"/>
        <v>1.8626671683575292E-3</v>
      </c>
      <c r="CE164">
        <f t="shared" si="239"/>
        <v>1.8025742424363496E-3</v>
      </c>
      <c r="CF164">
        <f t="shared" si="240"/>
        <v>1.7452160992017603E-3</v>
      </c>
      <c r="CG164">
        <f t="shared" si="240"/>
        <v>1.6904259831084473E-3</v>
      </c>
      <c r="CH164">
        <f t="shared" si="240"/>
        <v>1.638050185773879E-3</v>
      </c>
      <c r="CI164">
        <f t="shared" si="240"/>
        <v>1.5879467797163427E-3</v>
      </c>
      <c r="CJ164">
        <f t="shared" si="240"/>
        <v>1.5399845003473865E-3</v>
      </c>
      <c r="CK164">
        <f t="shared" si="240"/>
        <v>1.4940417557809771E-3</v>
      </c>
      <c r="CL164">
        <f t="shared" si="240"/>
        <v>1.4500057472682428E-3</v>
      </c>
      <c r="CM164">
        <f t="shared" si="240"/>
        <v>1.4077716857301154E-3</v>
      </c>
      <c r="CN164">
        <f t="shared" si="240"/>
        <v>1.367242092057073E-3</v>
      </c>
      <c r="CO164">
        <f t="shared" si="240"/>
        <v>1.3283261706664047E-3</v>
      </c>
      <c r="CP164">
        <f t="shared" si="240"/>
        <v>1.290939247324496E-3</v>
      </c>
      <c r="CQ164">
        <f t="shared" si="240"/>
        <v>1.2550022635111106E-3</v>
      </c>
      <c r="CR164">
        <f t="shared" si="240"/>
        <v>8.0806787428235115E-4</v>
      </c>
      <c r="CS164">
        <f t="shared" si="240"/>
        <v>5.2488594261337809E-4</v>
      </c>
      <c r="CT164">
        <f t="shared" si="240"/>
        <v>3.6352675102106102E-4</v>
      </c>
      <c r="CU164">
        <f t="shared" si="240"/>
        <v>2.5290665005771068E-4</v>
      </c>
      <c r="CV164">
        <f t="shared" si="241"/>
        <v>1.7269730081590447E-4</v>
      </c>
      <c r="CW164">
        <f t="shared" si="241"/>
        <v>1.135298080852286E-4</v>
      </c>
      <c r="CX164">
        <f t="shared" si="241"/>
        <v>7.011680735005838E-5</v>
      </c>
      <c r="CY164">
        <f t="shared" si="241"/>
        <v>3.9102118365807891E-5</v>
      </c>
      <c r="CZ164">
        <f t="shared" si="241"/>
        <v>1.8183198729652927E-5</v>
      </c>
      <c r="DA164">
        <f t="shared" si="241"/>
        <v>5.6903578095146423E-6</v>
      </c>
      <c r="DB164">
        <f t="shared" si="241"/>
        <v>3.6148145901271177E-7</v>
      </c>
      <c r="DC164">
        <f t="shared" si="241"/>
        <v>0</v>
      </c>
      <c r="DD164">
        <f t="shared" si="241"/>
        <v>0</v>
      </c>
      <c r="DE164">
        <f t="shared" si="241"/>
        <v>0</v>
      </c>
      <c r="DF164">
        <f t="shared" si="241"/>
        <v>0</v>
      </c>
      <c r="DG164">
        <f t="shared" si="241"/>
        <v>0</v>
      </c>
      <c r="DH164">
        <f t="shared" si="241"/>
        <v>0</v>
      </c>
      <c r="DI164">
        <f t="shared" si="241"/>
        <v>0</v>
      </c>
      <c r="DJ164">
        <f t="shared" si="241"/>
        <v>0</v>
      </c>
      <c r="DK164">
        <f t="shared" si="241"/>
        <v>0</v>
      </c>
      <c r="DL164">
        <f t="shared" si="242"/>
        <v>0</v>
      </c>
      <c r="DM164">
        <f t="shared" si="242"/>
        <v>0</v>
      </c>
      <c r="DN164">
        <f t="shared" si="242"/>
        <v>0</v>
      </c>
      <c r="DO164">
        <f t="shared" si="242"/>
        <v>0</v>
      </c>
      <c r="DP164">
        <f t="shared" si="242"/>
        <v>0</v>
      </c>
      <c r="DQ164">
        <f t="shared" si="242"/>
        <v>0</v>
      </c>
      <c r="DR164">
        <f t="shared" si="242"/>
        <v>0</v>
      </c>
      <c r="DS164">
        <f t="shared" si="242"/>
        <v>0</v>
      </c>
      <c r="DT164">
        <f t="shared" si="242"/>
        <v>0</v>
      </c>
      <c r="DU164">
        <f t="shared" si="242"/>
        <v>0</v>
      </c>
      <c r="DV164">
        <f t="shared" si="242"/>
        <v>0</v>
      </c>
      <c r="DW164">
        <f t="shared" si="242"/>
        <v>0</v>
      </c>
      <c r="DX164">
        <f t="shared" si="242"/>
        <v>0</v>
      </c>
      <c r="DY164">
        <f t="shared" si="242"/>
        <v>0</v>
      </c>
      <c r="DZ164">
        <f t="shared" si="242"/>
        <v>0</v>
      </c>
      <c r="EA164">
        <f t="shared" si="242"/>
        <v>0</v>
      </c>
      <c r="EB164">
        <f t="shared" si="243"/>
        <v>0</v>
      </c>
      <c r="EC164">
        <f t="shared" si="243"/>
        <v>0</v>
      </c>
      <c r="ED164">
        <f t="shared" si="243"/>
        <v>0</v>
      </c>
      <c r="EE164">
        <f t="shared" si="243"/>
        <v>0</v>
      </c>
      <c r="EF164">
        <f t="shared" si="243"/>
        <v>0</v>
      </c>
      <c r="EG164">
        <f t="shared" si="243"/>
        <v>0</v>
      </c>
      <c r="EH164">
        <f t="shared" si="243"/>
        <v>0</v>
      </c>
      <c r="EI164">
        <f t="shared" si="243"/>
        <v>0</v>
      </c>
      <c r="EJ164">
        <f t="shared" si="243"/>
        <v>0</v>
      </c>
      <c r="EK164">
        <f t="shared" si="243"/>
        <v>0</v>
      </c>
      <c r="EL164">
        <f t="shared" si="243"/>
        <v>0</v>
      </c>
      <c r="EM164">
        <f t="shared" si="243"/>
        <v>0</v>
      </c>
      <c r="EN164">
        <f t="shared" si="244"/>
        <v>0</v>
      </c>
      <c r="EO164">
        <f t="shared" si="244"/>
        <v>0</v>
      </c>
      <c r="EP164">
        <f t="shared" si="244"/>
        <v>0</v>
      </c>
      <c r="EQ164">
        <f t="shared" si="244"/>
        <v>0</v>
      </c>
      <c r="ER164">
        <f t="shared" si="244"/>
        <v>0</v>
      </c>
      <c r="ES164">
        <f t="shared" si="244"/>
        <v>0</v>
      </c>
      <c r="ET164">
        <f t="shared" si="244"/>
        <v>0</v>
      </c>
      <c r="EU164">
        <f t="shared" si="244"/>
        <v>0</v>
      </c>
      <c r="EV164">
        <f t="shared" si="244"/>
        <v>0</v>
      </c>
      <c r="EW164">
        <f t="shared" si="244"/>
        <v>0</v>
      </c>
      <c r="EX164">
        <f t="shared" si="244"/>
        <v>0</v>
      </c>
      <c r="EZ164">
        <f t="shared" si="234"/>
        <v>0.88288898836296181</v>
      </c>
      <c r="FB164">
        <f t="shared" si="201"/>
        <v>1.0815974606769696E-2</v>
      </c>
      <c r="FC164">
        <f t="shared" si="202"/>
        <v>0.24863319288131874</v>
      </c>
    </row>
    <row r="165" spans="1:159" x14ac:dyDescent="0.25">
      <c r="A165">
        <v>1090</v>
      </c>
      <c r="B165" s="19">
        <f>'Input spectra'!Y164</f>
        <v>4.3686182049257297E-2</v>
      </c>
      <c r="C165">
        <f>'Input spectra'!D164</f>
        <v>0</v>
      </c>
      <c r="D165">
        <f t="shared" si="235"/>
        <v>2.0653927966864227E-2</v>
      </c>
      <c r="E165">
        <f t="shared" si="235"/>
        <v>2.0414137889958085E-2</v>
      </c>
      <c r="F165">
        <f t="shared" si="235"/>
        <v>2.017604588697354E-2</v>
      </c>
      <c r="G165">
        <f t="shared" si="235"/>
        <v>1.9939641710207786E-2</v>
      </c>
      <c r="H165">
        <f t="shared" si="235"/>
        <v>1.9704915169033083E-2</v>
      </c>
      <c r="I165">
        <f t="shared" si="235"/>
        <v>1.9471856129593922E-2</v>
      </c>
      <c r="J165">
        <f t="shared" si="235"/>
        <v>1.9240454514505699E-2</v>
      </c>
      <c r="K165">
        <f t="shared" si="235"/>
        <v>1.9010700302554934E-2</v>
      </c>
      <c r="L165">
        <f t="shared" si="235"/>
        <v>1.8782583528401078E-2</v>
      </c>
      <c r="M165">
        <f t="shared" si="235"/>
        <v>1.8556094282279816E-2</v>
      </c>
      <c r="N165">
        <f t="shared" si="235"/>
        <v>1.8331222709707877E-2</v>
      </c>
      <c r="O165">
        <f t="shared" si="235"/>
        <v>1.8107959011189414E-2</v>
      </c>
      <c r="P165">
        <f t="shared" si="235"/>
        <v>1.7886293441923849E-2</v>
      </c>
      <c r="Q165">
        <f t="shared" si="235"/>
        <v>1.766621631151526E-2</v>
      </c>
      <c r="R165">
        <f t="shared" si="235"/>
        <v>1.7447717983683192E-2</v>
      </c>
      <c r="S165">
        <f t="shared" si="235"/>
        <v>1.723078887597506E-2</v>
      </c>
      <c r="T165">
        <f t="shared" si="236"/>
        <v>1.701541945947993E-2</v>
      </c>
      <c r="U165">
        <f t="shared" si="236"/>
        <v>1.6801600258543825E-2</v>
      </c>
      <c r="V165">
        <f t="shared" si="236"/>
        <v>1.6589321850486512E-2</v>
      </c>
      <c r="W165">
        <f t="shared" si="236"/>
        <v>1.6378574865319691E-2</v>
      </c>
      <c r="X165">
        <f t="shared" si="236"/>
        <v>1.6169349985466663E-2</v>
      </c>
      <c r="Y165">
        <f t="shared" si="236"/>
        <v>1.596163794548347E-2</v>
      </c>
      <c r="Z165">
        <f t="shared" si="236"/>
        <v>1.5755429531781419E-2</v>
      </c>
      <c r="AA165">
        <f t="shared" si="236"/>
        <v>1.5550715582351054E-2</v>
      </c>
      <c r="AB165">
        <f t="shared" si="236"/>
        <v>1.5347486986487569E-2</v>
      </c>
      <c r="AC165">
        <f t="shared" si="236"/>
        <v>1.514573468451761E-2</v>
      </c>
      <c r="AD165">
        <f t="shared" si="236"/>
        <v>1.4945449667527488E-2</v>
      </c>
      <c r="AE165">
        <f t="shared" si="236"/>
        <v>1.4746622977092809E-2</v>
      </c>
      <c r="AF165">
        <f t="shared" si="236"/>
        <v>1.4549245705009465E-2</v>
      </c>
      <c r="AG165">
        <f t="shared" si="236"/>
        <v>1.4353308993026045E-2</v>
      </c>
      <c r="AH165">
        <f t="shared" si="236"/>
        <v>1.4158804032577604E-2</v>
      </c>
      <c r="AI165">
        <f t="shared" si="236"/>
        <v>1.396572206452081E-2</v>
      </c>
      <c r="AJ165">
        <f t="shared" si="237"/>
        <v>1.3774054378870453E-2</v>
      </c>
      <c r="AK165">
        <f t="shared" si="237"/>
        <v>1.3583792314537305E-2</v>
      </c>
      <c r="AL165">
        <f t="shared" si="237"/>
        <v>1.3394927259067364E-2</v>
      </c>
      <c r="AM165">
        <f t="shared" si="237"/>
        <v>1.3207450648382404E-2</v>
      </c>
      <c r="AN165">
        <f t="shared" si="237"/>
        <v>1.3021353966521858E-2</v>
      </c>
      <c r="AO165">
        <f t="shared" si="237"/>
        <v>1.2836628745386094E-2</v>
      </c>
      <c r="AP165">
        <f t="shared" si="237"/>
        <v>1.2653266564480944E-2</v>
      </c>
      <c r="AQ165">
        <f t="shared" si="237"/>
        <v>1.2471259050663569E-2</v>
      </c>
      <c r="AR165">
        <f t="shared" si="237"/>
        <v>1.229059787788968E-2</v>
      </c>
      <c r="AS165">
        <f t="shared" si="237"/>
        <v>1.2111274766961999E-2</v>
      </c>
      <c r="AT165">
        <f t="shared" si="237"/>
        <v>1.1933281485280049E-2</v>
      </c>
      <c r="AU165">
        <f t="shared" si="237"/>
        <v>1.1756609846591257E-2</v>
      </c>
      <c r="AV165">
        <f t="shared" si="237"/>
        <v>1.1581251710743288E-2</v>
      </c>
      <c r="AW165">
        <f t="shared" si="237"/>
        <v>1.1407198983437705E-2</v>
      </c>
      <c r="AX165">
        <f t="shared" si="237"/>
        <v>1.0141294379398194E-2</v>
      </c>
      <c r="AY165">
        <f t="shared" si="237"/>
        <v>8.6663843998463202E-3</v>
      </c>
      <c r="AZ165">
        <f t="shared" si="238"/>
        <v>7.802208688961019E-3</v>
      </c>
      <c r="BA165">
        <f t="shared" si="238"/>
        <v>7.1477435740717847E-3</v>
      </c>
      <c r="BB165">
        <f t="shared" si="238"/>
        <v>6.6130437896963429E-3</v>
      </c>
      <c r="BC165">
        <f t="shared" si="238"/>
        <v>6.1591291727967788E-3</v>
      </c>
      <c r="BD165">
        <f t="shared" si="238"/>
        <v>5.7646451913605512E-3</v>
      </c>
      <c r="BE165">
        <f t="shared" si="238"/>
        <v>5.4162819649806789E-3</v>
      </c>
      <c r="BF165">
        <f t="shared" si="238"/>
        <v>5.1050291589705829E-3</v>
      </c>
      <c r="BG165">
        <f t="shared" si="238"/>
        <v>4.8244259147511405E-3</v>
      </c>
      <c r="BH165">
        <f t="shared" si="238"/>
        <v>4.5696393039772101E-3</v>
      </c>
      <c r="BI165">
        <f t="shared" si="238"/>
        <v>4.3369352911156716E-3</v>
      </c>
      <c r="BJ165">
        <f t="shared" si="238"/>
        <v>4.1233544115562067E-3</v>
      </c>
      <c r="BK165">
        <f t="shared" si="238"/>
        <v>3.9265023910173107E-3</v>
      </c>
      <c r="BL165">
        <f t="shared" si="238"/>
        <v>3.7444091919785266E-3</v>
      </c>
      <c r="BM165">
        <f t="shared" si="238"/>
        <v>3.5754307868468625E-3</v>
      </c>
      <c r="BN165">
        <f t="shared" si="238"/>
        <v>3.4181786900924619E-3</v>
      </c>
      <c r="BO165">
        <f t="shared" si="238"/>
        <v>3.2714681401043695E-3</v>
      </c>
      <c r="BP165">
        <f t="shared" si="239"/>
        <v>3.1342791759596507E-3</v>
      </c>
      <c r="BQ165">
        <f t="shared" si="239"/>
        <v>3.0057268547501854E-3</v>
      </c>
      <c r="BR165">
        <f t="shared" si="239"/>
        <v>2.88503809074381E-3</v>
      </c>
      <c r="BS165">
        <f t="shared" si="239"/>
        <v>2.7715333846281827E-3</v>
      </c>
      <c r="BT165">
        <f t="shared" si="239"/>
        <v>2.664612226015529E-3</v>
      </c>
      <c r="BU165">
        <f t="shared" si="239"/>
        <v>2.5637412974825551E-3</v>
      </c>
      <c r="BV165">
        <f t="shared" si="239"/>
        <v>2.4684448447018087E-3</v>
      </c>
      <c r="BW165">
        <f t="shared" si="239"/>
        <v>2.3782967421449417E-3</v>
      </c>
      <c r="BX165">
        <f t="shared" si="239"/>
        <v>2.2929139009770427E-3</v>
      </c>
      <c r="BY165">
        <f t="shared" si="239"/>
        <v>2.211950750286548E-3</v>
      </c>
      <c r="BZ165">
        <f t="shared" si="239"/>
        <v>2.1350945846744618E-3</v>
      </c>
      <c r="CA165">
        <f t="shared" si="239"/>
        <v>2.062061617130117E-3</v>
      </c>
      <c r="CB165">
        <f t="shared" si="239"/>
        <v>1.9925936105896869E-3</v>
      </c>
      <c r="CC165">
        <f t="shared" si="239"/>
        <v>1.9264549877483154E-3</v>
      </c>
      <c r="CD165">
        <f t="shared" si="239"/>
        <v>1.8634303387802143E-3</v>
      </c>
      <c r="CE165">
        <f t="shared" si="239"/>
        <v>1.8033222621798781E-3</v>
      </c>
      <c r="CF165">
        <f t="shared" si="240"/>
        <v>1.7459494860993109E-3</v>
      </c>
      <c r="CG165">
        <f t="shared" si="240"/>
        <v>1.6911452271421905E-3</v>
      </c>
      <c r="CH165">
        <f t="shared" si="240"/>
        <v>1.6387557511907765E-3</v>
      </c>
      <c r="CI165">
        <f t="shared" si="240"/>
        <v>1.5886391069345738E-3</v>
      </c>
      <c r="CJ165">
        <f t="shared" si="240"/>
        <v>1.5406640076789048E-3</v>
      </c>
      <c r="CK165">
        <f t="shared" si="240"/>
        <v>1.4947088409920288E-3</v>
      </c>
      <c r="CL165">
        <f t="shared" si="240"/>
        <v>1.450660788996611E-3</v>
      </c>
      <c r="CM165">
        <f t="shared" si="240"/>
        <v>1.4084150447752825E-3</v>
      </c>
      <c r="CN165">
        <f t="shared" si="240"/>
        <v>1.3678741125573298E-3</v>
      </c>
      <c r="CO165">
        <f t="shared" si="240"/>
        <v>1.328947181175098E-3</v>
      </c>
      <c r="CP165">
        <f t="shared" si="240"/>
        <v>1.2915495617960542E-3</v>
      </c>
      <c r="CQ165">
        <f t="shared" si="240"/>
        <v>1.2556021822061534E-3</v>
      </c>
      <c r="CR165">
        <f t="shared" si="240"/>
        <v>8.0845839430292491E-4</v>
      </c>
      <c r="CS165">
        <f t="shared" si="240"/>
        <v>5.2514236542968156E-4</v>
      </c>
      <c r="CT165">
        <f t="shared" si="240"/>
        <v>3.6370625502680045E-4</v>
      </c>
      <c r="CU165">
        <f t="shared" si="240"/>
        <v>2.5303286039018438E-4</v>
      </c>
      <c r="CV165">
        <f t="shared" si="241"/>
        <v>1.7278439095411434E-4</v>
      </c>
      <c r="CW165">
        <f t="shared" si="241"/>
        <v>1.1358765696793613E-4</v>
      </c>
      <c r="CX165">
        <f t="shared" si="241"/>
        <v>7.015290364999087E-5</v>
      </c>
      <c r="CY165">
        <f t="shared" si="241"/>
        <v>3.9122453689934751E-5</v>
      </c>
      <c r="CZ165">
        <f t="shared" si="241"/>
        <v>1.8192750569765348E-5</v>
      </c>
      <c r="DA165">
        <f t="shared" si="241"/>
        <v>5.6933769189045701E-6</v>
      </c>
      <c r="DB165">
        <f t="shared" si="241"/>
        <v>3.6167514813815459E-7</v>
      </c>
      <c r="DC165">
        <f t="shared" si="241"/>
        <v>0</v>
      </c>
      <c r="DD165">
        <f t="shared" si="241"/>
        <v>0</v>
      </c>
      <c r="DE165">
        <f t="shared" si="241"/>
        <v>0</v>
      </c>
      <c r="DF165">
        <f t="shared" si="241"/>
        <v>0</v>
      </c>
      <c r="DG165">
        <f t="shared" si="241"/>
        <v>0</v>
      </c>
      <c r="DH165">
        <f t="shared" si="241"/>
        <v>0</v>
      </c>
      <c r="DI165">
        <f t="shared" si="241"/>
        <v>0</v>
      </c>
      <c r="DJ165">
        <f t="shared" si="241"/>
        <v>0</v>
      </c>
      <c r="DK165">
        <f t="shared" si="241"/>
        <v>0</v>
      </c>
      <c r="DL165">
        <f t="shared" si="242"/>
        <v>0</v>
      </c>
      <c r="DM165">
        <f t="shared" si="242"/>
        <v>0</v>
      </c>
      <c r="DN165">
        <f t="shared" si="242"/>
        <v>0</v>
      </c>
      <c r="DO165">
        <f t="shared" si="242"/>
        <v>0</v>
      </c>
      <c r="DP165">
        <f t="shared" si="242"/>
        <v>0</v>
      </c>
      <c r="DQ165">
        <f t="shared" si="242"/>
        <v>0</v>
      </c>
      <c r="DR165">
        <f t="shared" si="242"/>
        <v>0</v>
      </c>
      <c r="DS165">
        <f t="shared" si="242"/>
        <v>0</v>
      </c>
      <c r="DT165">
        <f t="shared" si="242"/>
        <v>0</v>
      </c>
      <c r="DU165">
        <f t="shared" si="242"/>
        <v>0</v>
      </c>
      <c r="DV165">
        <f t="shared" si="242"/>
        <v>0</v>
      </c>
      <c r="DW165">
        <f t="shared" si="242"/>
        <v>0</v>
      </c>
      <c r="DX165">
        <f t="shared" si="242"/>
        <v>0</v>
      </c>
      <c r="DY165">
        <f t="shared" si="242"/>
        <v>0</v>
      </c>
      <c r="DZ165">
        <f t="shared" si="242"/>
        <v>0</v>
      </c>
      <c r="EA165">
        <f t="shared" si="242"/>
        <v>0</v>
      </c>
      <c r="EB165">
        <f t="shared" si="243"/>
        <v>0</v>
      </c>
      <c r="EC165">
        <f t="shared" si="243"/>
        <v>0</v>
      </c>
      <c r="ED165">
        <f t="shared" si="243"/>
        <v>0</v>
      </c>
      <c r="EE165">
        <f t="shared" si="243"/>
        <v>0</v>
      </c>
      <c r="EF165">
        <f t="shared" si="243"/>
        <v>0</v>
      </c>
      <c r="EG165">
        <f t="shared" si="243"/>
        <v>0</v>
      </c>
      <c r="EH165">
        <f t="shared" si="243"/>
        <v>0</v>
      </c>
      <c r="EI165">
        <f t="shared" si="243"/>
        <v>0</v>
      </c>
      <c r="EJ165">
        <f t="shared" si="243"/>
        <v>0</v>
      </c>
      <c r="EK165">
        <f t="shared" si="243"/>
        <v>0</v>
      </c>
      <c r="EL165">
        <f t="shared" si="243"/>
        <v>0</v>
      </c>
      <c r="EM165">
        <f t="shared" si="243"/>
        <v>0</v>
      </c>
      <c r="EN165">
        <f t="shared" si="244"/>
        <v>0</v>
      </c>
      <c r="EO165">
        <f t="shared" si="244"/>
        <v>0</v>
      </c>
      <c r="EP165">
        <f t="shared" si="244"/>
        <v>0</v>
      </c>
      <c r="EQ165">
        <f t="shared" si="244"/>
        <v>0</v>
      </c>
      <c r="ER165">
        <f t="shared" si="244"/>
        <v>0</v>
      </c>
      <c r="ES165">
        <f t="shared" si="244"/>
        <v>0</v>
      </c>
      <c r="ET165">
        <f t="shared" si="244"/>
        <v>0</v>
      </c>
      <c r="EU165">
        <f t="shared" si="244"/>
        <v>0</v>
      </c>
      <c r="EV165">
        <f t="shared" si="244"/>
        <v>0</v>
      </c>
      <c r="EW165">
        <f t="shared" si="244"/>
        <v>0</v>
      </c>
      <c r="EX165">
        <f t="shared" si="244"/>
        <v>0</v>
      </c>
      <c r="EZ165">
        <f t="shared" si="234"/>
        <v>0.88301667338775991</v>
      </c>
      <c r="FB165">
        <f t="shared" si="201"/>
        <v>1.0803129116432608E-2</v>
      </c>
      <c r="FC165">
        <f t="shared" si="202"/>
        <v>0.24863483395017216</v>
      </c>
    </row>
    <row r="166" spans="1:159" x14ac:dyDescent="0.25">
      <c r="A166">
        <v>1095</v>
      </c>
      <c r="B166" s="19">
        <f>'Input spectra'!Y165</f>
        <v>4.3633664710103597E-2</v>
      </c>
      <c r="C166">
        <f>'Input spectra'!D165</f>
        <v>0</v>
      </c>
      <c r="D166">
        <f t="shared" si="235"/>
        <v>2.0653927966864227E-2</v>
      </c>
      <c r="E166">
        <f t="shared" si="235"/>
        <v>2.0414245099859913E-2</v>
      </c>
      <c r="F166">
        <f t="shared" si="235"/>
        <v>2.0176257806535407E-2</v>
      </c>
      <c r="G166">
        <f t="shared" si="235"/>
        <v>1.9939955865760459E-2</v>
      </c>
      <c r="H166">
        <f t="shared" si="235"/>
        <v>1.9705329113266088E-2</v>
      </c>
      <c r="I166">
        <f t="shared" si="235"/>
        <v>1.947236744134323E-2</v>
      </c>
      <c r="J166">
        <f t="shared" si="235"/>
        <v>1.9241060798542903E-2</v>
      </c>
      <c r="K166">
        <f t="shared" si="235"/>
        <v>1.901139918937788E-2</v>
      </c>
      <c r="L166">
        <f t="shared" si="235"/>
        <v>1.878337267402597E-2</v>
      </c>
      <c r="M166">
        <f t="shared" si="235"/>
        <v>1.8556971368034757E-2</v>
      </c>
      <c r="N166">
        <f t="shared" si="235"/>
        <v>1.8332185442027873E-2</v>
      </c>
      <c r="O166">
        <f t="shared" si="235"/>
        <v>1.810900512141278E-2</v>
      </c>
      <c r="P166">
        <f t="shared" si="235"/>
        <v>1.7887420686090068E-2</v>
      </c>
      <c r="Q166">
        <f t="shared" si="235"/>
        <v>1.7667422470164222E-2</v>
      </c>
      <c r="R166">
        <f t="shared" si="235"/>
        <v>1.7449000861655881E-2</v>
      </c>
      <c r="S166">
        <f t="shared" si="235"/>
        <v>1.7232146302215597E-2</v>
      </c>
      <c r="T166">
        <f t="shared" si="236"/>
        <v>1.7016849286839025E-2</v>
      </c>
      <c r="U166">
        <f t="shared" si="236"/>
        <v>1.6803100363583602E-2</v>
      </c>
      <c r="V166">
        <f t="shared" si="236"/>
        <v>1.6590890133286695E-2</v>
      </c>
      <c r="W166">
        <f t="shared" si="236"/>
        <v>1.6380209249285162E-2</v>
      </c>
      <c r="X166">
        <f t="shared" si="236"/>
        <v>1.6171048417136378E-2</v>
      </c>
      <c r="Y166">
        <f t="shared" si="236"/>
        <v>1.5963398394340689E-2</v>
      </c>
      <c r="Z166">
        <f t="shared" si="236"/>
        <v>1.5757249990065295E-2</v>
      </c>
      <c r="AA166">
        <f t="shared" si="236"/>
        <v>1.5552594064869547E-2</v>
      </c>
      <c r="AB166">
        <f t="shared" si="236"/>
        <v>1.5349421530431669E-2</v>
      </c>
      <c r="AC166">
        <f t="shared" si="236"/>
        <v>1.5147723349276878E-2</v>
      </c>
      <c r="AD166">
        <f t="shared" si="236"/>
        <v>1.4947490534506877E-2</v>
      </c>
      <c r="AE166">
        <f t="shared" si="236"/>
        <v>1.4748714149530801E-2</v>
      </c>
      <c r="AF166">
        <f t="shared" si="236"/>
        <v>1.4551385307797491E-2</v>
      </c>
      <c r="AG166">
        <f t="shared" si="236"/>
        <v>1.4355495172529157E-2</v>
      </c>
      <c r="AH166">
        <f t="shared" si="236"/>
        <v>1.4161034956456438E-2</v>
      </c>
      <c r="AI166">
        <f t="shared" si="236"/>
        <v>1.39679959215548E-2</v>
      </c>
      <c r="AJ166">
        <f t="shared" si="237"/>
        <v>1.3776369378782297E-2</v>
      </c>
      <c r="AK166">
        <f t="shared" si="237"/>
        <v>1.3586146687818677E-2</v>
      </c>
      <c r="AL166">
        <f t="shared" si="237"/>
        <v>1.3397319256805847E-2</v>
      </c>
      <c r="AM166">
        <f t="shared" si="237"/>
        <v>1.3209878542089671E-2</v>
      </c>
      <c r="AN166">
        <f t="shared" si="237"/>
        <v>1.3023816047963065E-2</v>
      </c>
      <c r="AO166">
        <f t="shared" si="237"/>
        <v>1.2839123326410471E-2</v>
      </c>
      <c r="AP166">
        <f t="shared" si="237"/>
        <v>1.2655791976853608E-2</v>
      </c>
      <c r="AQ166">
        <f t="shared" si="237"/>
        <v>1.2473813645898528E-2</v>
      </c>
      <c r="AR166">
        <f t="shared" si="237"/>
        <v>1.2293180027084015E-2</v>
      </c>
      <c r="AS166">
        <f t="shared" si="237"/>
        <v>1.2113882860631241E-2</v>
      </c>
      <c r="AT166">
        <f t="shared" si="237"/>
        <v>1.1935913933194724E-2</v>
      </c>
      <c r="AU166">
        <f t="shared" si="237"/>
        <v>1.1759265077614588E-2</v>
      </c>
      <c r="AV166">
        <f t="shared" si="237"/>
        <v>1.1583928172670064E-2</v>
      </c>
      <c r="AW166">
        <f t="shared" si="237"/>
        <v>1.1409895142834303E-2</v>
      </c>
      <c r="AX166">
        <f t="shared" si="237"/>
        <v>1.0143744606812303E-2</v>
      </c>
      <c r="AY166">
        <f t="shared" si="237"/>
        <v>8.6685238004803704E-3</v>
      </c>
      <c r="AZ166">
        <f t="shared" si="238"/>
        <v>7.8041757428326045E-3</v>
      </c>
      <c r="BA166">
        <f t="shared" si="238"/>
        <v>7.1495831750784293E-3</v>
      </c>
      <c r="BB166">
        <f t="shared" si="238"/>
        <v>6.6147805150245549E-3</v>
      </c>
      <c r="BC166">
        <f t="shared" si="238"/>
        <v>6.1607790452223969E-3</v>
      </c>
      <c r="BD166">
        <f t="shared" si="238"/>
        <v>5.7662196742370598E-3</v>
      </c>
      <c r="BE166">
        <f t="shared" si="238"/>
        <v>5.4177897530108422E-3</v>
      </c>
      <c r="BF166">
        <f t="shared" si="238"/>
        <v>5.1064771180346124E-3</v>
      </c>
      <c r="BG166">
        <f t="shared" si="238"/>
        <v>4.8258196290913427E-3</v>
      </c>
      <c r="BH166">
        <f t="shared" si="238"/>
        <v>4.5709834192816951E-3</v>
      </c>
      <c r="BI166">
        <f t="shared" si="238"/>
        <v>4.3382337419698045E-3</v>
      </c>
      <c r="BJ166">
        <f t="shared" si="238"/>
        <v>4.1246105789532247E-3</v>
      </c>
      <c r="BK166">
        <f t="shared" si="238"/>
        <v>3.9277192153262469E-3</v>
      </c>
      <c r="BL166">
        <f t="shared" si="238"/>
        <v>3.7455892563350748E-3</v>
      </c>
      <c r="BM166">
        <f t="shared" si="238"/>
        <v>3.576576380214433E-3</v>
      </c>
      <c r="BN166">
        <f t="shared" si="238"/>
        <v>3.4192918559374469E-3</v>
      </c>
      <c r="BO166">
        <f t="shared" si="238"/>
        <v>3.2725507146360048E-3</v>
      </c>
      <c r="BP166">
        <f t="shared" si="239"/>
        <v>3.1353328186360745E-3</v>
      </c>
      <c r="BQ166">
        <f t="shared" si="239"/>
        <v>3.0067530729446521E-3</v>
      </c>
      <c r="BR166">
        <f t="shared" si="239"/>
        <v>2.8860382599279642E-3</v>
      </c>
      <c r="BS166">
        <f t="shared" si="239"/>
        <v>2.7725087650633425E-3</v>
      </c>
      <c r="BT166">
        <f t="shared" si="239"/>
        <v>2.6655639766881276E-3</v>
      </c>
      <c r="BU166">
        <f t="shared" si="239"/>
        <v>2.5646704878390081E-3</v>
      </c>
      <c r="BV166">
        <f t="shared" si="239"/>
        <v>2.4693524646074655E-3</v>
      </c>
      <c r="BW166">
        <f t="shared" si="239"/>
        <v>2.3791837103959382E-3</v>
      </c>
      <c r="BX166">
        <f t="shared" si="239"/>
        <v>2.2937810726225936E-3</v>
      </c>
      <c r="BY166">
        <f t="shared" si="239"/>
        <v>2.2127989229654599E-3</v>
      </c>
      <c r="BZ166">
        <f t="shared" si="239"/>
        <v>2.1359245041286854E-3</v>
      </c>
      <c r="CA166">
        <f t="shared" si="239"/>
        <v>2.0628739820265445E-3</v>
      </c>
      <c r="CB166">
        <f t="shared" si="239"/>
        <v>1.9933890767568048E-3</v>
      </c>
      <c r="CC166">
        <f t="shared" si="239"/>
        <v>1.9272341719149724E-3</v>
      </c>
      <c r="CD166">
        <f t="shared" si="239"/>
        <v>1.8641938218884435E-3</v>
      </c>
      <c r="CE166">
        <f t="shared" si="239"/>
        <v>1.8040705923314478E-3</v>
      </c>
      <c r="CF166">
        <f t="shared" si="240"/>
        <v>1.7466831811858269E-3</v>
      </c>
      <c r="CG166">
        <f t="shared" si="240"/>
        <v>1.6918647772005617E-3</v>
      </c>
      <c r="CH166">
        <f t="shared" si="240"/>
        <v>1.6394616205193391E-3</v>
      </c>
      <c r="CI166">
        <f t="shared" si="240"/>
        <v>1.5893317359998095E-3</v>
      </c>
      <c r="CJ166">
        <f t="shared" si="240"/>
        <v>1.5413438148382558E-3</v>
      </c>
      <c r="CK166">
        <f t="shared" si="240"/>
        <v>1.495376224054649E-3</v>
      </c>
      <c r="CL166">
        <f t="shared" si="240"/>
        <v>1.4513161266408183E-3</v>
      </c>
      <c r="CM166">
        <f t="shared" si="240"/>
        <v>1.4090586978389094E-3</v>
      </c>
      <c r="CN166">
        <f t="shared" si="240"/>
        <v>1.3685064252150006E-3</v>
      </c>
      <c r="CO166">
        <f t="shared" si="240"/>
        <v>1.3295684820146319E-3</v>
      </c>
      <c r="CP166">
        <f t="shared" si="240"/>
        <v>1.2921601648046264E-3</v>
      </c>
      <c r="CQ166">
        <f t="shared" si="240"/>
        <v>1.2562023876755333E-3</v>
      </c>
      <c r="CR166">
        <f t="shared" si="240"/>
        <v>8.088491030525546E-4</v>
      </c>
      <c r="CS166">
        <f t="shared" si="240"/>
        <v>5.2539891351636406E-4</v>
      </c>
      <c r="CT166">
        <f t="shared" si="240"/>
        <v>3.6388584766890045E-4</v>
      </c>
      <c r="CU166">
        <f t="shared" si="240"/>
        <v>2.531591337065617E-4</v>
      </c>
      <c r="CV166">
        <f t="shared" si="241"/>
        <v>1.7287152501132104E-4</v>
      </c>
      <c r="CW166">
        <f t="shared" si="241"/>
        <v>1.1364553532742422E-4</v>
      </c>
      <c r="CX166">
        <f t="shared" si="241"/>
        <v>7.0189018532384884E-5</v>
      </c>
      <c r="CY166">
        <f t="shared" si="241"/>
        <v>3.9142799589586063E-5</v>
      </c>
      <c r="CZ166">
        <f t="shared" si="241"/>
        <v>1.8202307427567516E-5</v>
      </c>
      <c r="DA166">
        <f t="shared" si="241"/>
        <v>5.6963976301307703E-6</v>
      </c>
      <c r="DB166">
        <f t="shared" si="241"/>
        <v>3.6186894104617464E-7</v>
      </c>
      <c r="DC166">
        <f t="shared" si="241"/>
        <v>0</v>
      </c>
      <c r="DD166">
        <f t="shared" si="241"/>
        <v>0</v>
      </c>
      <c r="DE166">
        <f t="shared" si="241"/>
        <v>0</v>
      </c>
      <c r="DF166">
        <f t="shared" si="241"/>
        <v>0</v>
      </c>
      <c r="DG166">
        <f t="shared" si="241"/>
        <v>0</v>
      </c>
      <c r="DH166">
        <f t="shared" si="241"/>
        <v>0</v>
      </c>
      <c r="DI166">
        <f t="shared" si="241"/>
        <v>0</v>
      </c>
      <c r="DJ166">
        <f t="shared" si="241"/>
        <v>0</v>
      </c>
      <c r="DK166">
        <f t="shared" si="241"/>
        <v>0</v>
      </c>
      <c r="DL166">
        <f t="shared" si="242"/>
        <v>0</v>
      </c>
      <c r="DM166">
        <f t="shared" si="242"/>
        <v>0</v>
      </c>
      <c r="DN166">
        <f t="shared" si="242"/>
        <v>0</v>
      </c>
      <c r="DO166">
        <f t="shared" si="242"/>
        <v>0</v>
      </c>
      <c r="DP166">
        <f t="shared" si="242"/>
        <v>0</v>
      </c>
      <c r="DQ166">
        <f t="shared" si="242"/>
        <v>0</v>
      </c>
      <c r="DR166">
        <f t="shared" si="242"/>
        <v>0</v>
      </c>
      <c r="DS166">
        <f t="shared" si="242"/>
        <v>0</v>
      </c>
      <c r="DT166">
        <f t="shared" si="242"/>
        <v>0</v>
      </c>
      <c r="DU166">
        <f t="shared" si="242"/>
        <v>0</v>
      </c>
      <c r="DV166">
        <f t="shared" si="242"/>
        <v>0</v>
      </c>
      <c r="DW166">
        <f t="shared" si="242"/>
        <v>0</v>
      </c>
      <c r="DX166">
        <f t="shared" si="242"/>
        <v>0</v>
      </c>
      <c r="DY166">
        <f t="shared" si="242"/>
        <v>0</v>
      </c>
      <c r="DZ166">
        <f t="shared" si="242"/>
        <v>0</v>
      </c>
      <c r="EA166">
        <f t="shared" si="242"/>
        <v>0</v>
      </c>
      <c r="EB166">
        <f t="shared" si="243"/>
        <v>0</v>
      </c>
      <c r="EC166">
        <f t="shared" si="243"/>
        <v>0</v>
      </c>
      <c r="ED166">
        <f t="shared" si="243"/>
        <v>0</v>
      </c>
      <c r="EE166">
        <f t="shared" si="243"/>
        <v>0</v>
      </c>
      <c r="EF166">
        <f t="shared" si="243"/>
        <v>0</v>
      </c>
      <c r="EG166">
        <f t="shared" si="243"/>
        <v>0</v>
      </c>
      <c r="EH166">
        <f t="shared" si="243"/>
        <v>0</v>
      </c>
      <c r="EI166">
        <f t="shared" si="243"/>
        <v>0</v>
      </c>
      <c r="EJ166">
        <f t="shared" si="243"/>
        <v>0</v>
      </c>
      <c r="EK166">
        <f t="shared" si="243"/>
        <v>0</v>
      </c>
      <c r="EL166">
        <f t="shared" si="243"/>
        <v>0</v>
      </c>
      <c r="EM166">
        <f t="shared" si="243"/>
        <v>0</v>
      </c>
      <c r="EN166">
        <f t="shared" si="244"/>
        <v>0</v>
      </c>
      <c r="EO166">
        <f t="shared" si="244"/>
        <v>0</v>
      </c>
      <c r="EP166">
        <f t="shared" si="244"/>
        <v>0</v>
      </c>
      <c r="EQ166">
        <f t="shared" si="244"/>
        <v>0</v>
      </c>
      <c r="ER166">
        <f t="shared" si="244"/>
        <v>0</v>
      </c>
      <c r="ES166">
        <f t="shared" si="244"/>
        <v>0</v>
      </c>
      <c r="ET166">
        <f t="shared" si="244"/>
        <v>0</v>
      </c>
      <c r="EU166">
        <f t="shared" si="244"/>
        <v>0</v>
      </c>
      <c r="EV166">
        <f t="shared" si="244"/>
        <v>0</v>
      </c>
      <c r="EW166">
        <f t="shared" si="244"/>
        <v>0</v>
      </c>
      <c r="EX166">
        <f t="shared" si="244"/>
        <v>0</v>
      </c>
      <c r="EZ166">
        <f t="shared" si="234"/>
        <v>0.88314438711692689</v>
      </c>
      <c r="FB166">
        <f t="shared" si="201"/>
        <v>1.0790283288785618E-2</v>
      </c>
      <c r="FC166">
        <f t="shared" si="202"/>
        <v>0.24863647501926556</v>
      </c>
    </row>
    <row r="167" spans="1:159" x14ac:dyDescent="0.25">
      <c r="A167">
        <v>1100</v>
      </c>
      <c r="B167" s="19">
        <f>'Input spectra'!Y166</f>
        <v>4.3581147370950001E-2</v>
      </c>
      <c r="C167">
        <f>'Input spectra'!D166</f>
        <v>0</v>
      </c>
      <c r="D167">
        <f t="shared" si="235"/>
        <v>2.0653927966864227E-2</v>
      </c>
      <c r="E167">
        <f t="shared" si="235"/>
        <v>2.041435231032478E-2</v>
      </c>
      <c r="F167">
        <f t="shared" si="235"/>
        <v>2.0176469728323179E-2</v>
      </c>
      <c r="G167">
        <f t="shared" si="235"/>
        <v>1.9940270026262759E-2</v>
      </c>
      <c r="H167">
        <f t="shared" si="235"/>
        <v>1.9705743066194884E-2</v>
      </c>
      <c r="I167">
        <f t="shared" si="235"/>
        <v>1.947287876651908E-2</v>
      </c>
      <c r="J167">
        <f t="shared" si="235"/>
        <v>1.9241667101684658E-2</v>
      </c>
      <c r="K167">
        <f t="shared" si="235"/>
        <v>1.9012098101893866E-2</v>
      </c>
      <c r="L167">
        <f t="shared" si="235"/>
        <v>1.8784161852806618E-2</v>
      </c>
      <c r="M167">
        <f t="shared" si="235"/>
        <v>1.8557848495246668E-2</v>
      </c>
      <c r="N167">
        <f t="shared" si="235"/>
        <v>1.8333148224909338E-2</v>
      </c>
      <c r="O167">
        <f t="shared" si="235"/>
        <v>1.811005129207071E-2</v>
      </c>
      <c r="P167">
        <f t="shared" si="235"/>
        <v>1.7888548001298358E-2</v>
      </c>
      <c r="Q167">
        <f t="shared" si="235"/>
        <v>1.7668628711163509E-2</v>
      </c>
      <c r="R167">
        <f t="shared" si="235"/>
        <v>1.7450283833954708E-2</v>
      </c>
      <c r="S167">
        <f t="shared" si="235"/>
        <v>1.7233503835392964E-2</v>
      </c>
      <c r="T167">
        <f t="shared" si="236"/>
        <v>1.701827923434833E-2</v>
      </c>
      <c r="U167">
        <f t="shared" si="236"/>
        <v>1.6804600602557944E-2</v>
      </c>
      <c r="V167">
        <f t="shared" si="236"/>
        <v>1.6592458564345554E-2</v>
      </c>
      <c r="W167">
        <f t="shared" si="236"/>
        <v>1.6381843796342412E-2</v>
      </c>
      <c r="X167">
        <f t="shared" si="236"/>
        <v>1.617274702720968E-2</v>
      </c>
      <c r="Y167">
        <f t="shared" si="236"/>
        <v>1.5965159037362193E-2</v>
      </c>
      <c r="Z167">
        <f t="shared" si="236"/>
        <v>1.5759070658693693E-2</v>
      </c>
      <c r="AA167">
        <f t="shared" si="236"/>
        <v>1.555447277430342E-2</v>
      </c>
      <c r="AB167">
        <f t="shared" si="236"/>
        <v>1.5351356318224178E-2</v>
      </c>
      <c r="AC167">
        <f t="shared" si="236"/>
        <v>1.5149712275151737E-2</v>
      </c>
      <c r="AD167">
        <f t="shared" si="236"/>
        <v>1.4949531680175635E-2</v>
      </c>
      <c r="AE167">
        <f t="shared" si="236"/>
        <v>1.4750805618511408E-2</v>
      </c>
      <c r="AF167">
        <f t="shared" si="236"/>
        <v>1.4553525225234131E-2</v>
      </c>
      <c r="AG167">
        <f t="shared" si="236"/>
        <v>1.4357681685013376E-2</v>
      </c>
      <c r="AH167">
        <f t="shared" si="236"/>
        <v>1.4163266231849514E-2</v>
      </c>
      <c r="AI167">
        <f t="shared" si="236"/>
        <v>1.3970270148811378E-2</v>
      </c>
      <c r="AJ167">
        <f t="shared" si="237"/>
        <v>1.3778684767775266E-2</v>
      </c>
      <c r="AK167">
        <f t="shared" si="237"/>
        <v>1.3588501469165289E-2</v>
      </c>
      <c r="AL167">
        <f t="shared" si="237"/>
        <v>1.3399711681695074E-2</v>
      </c>
      <c r="AM167">
        <f t="shared" si="237"/>
        <v>1.3212306882110763E-2</v>
      </c>
      <c r="AN167">
        <f t="shared" si="237"/>
        <v>1.302627859493535E-2</v>
      </c>
      <c r="AO167">
        <f t="shared" si="237"/>
        <v>1.2841618392214342E-2</v>
      </c>
      <c r="AP167">
        <f t="shared" si="237"/>
        <v>1.2658317893262721E-2</v>
      </c>
      <c r="AQ167">
        <f t="shared" si="237"/>
        <v>1.2476368764413189E-2</v>
      </c>
      <c r="AR167">
        <f t="shared" si="237"/>
        <v>1.229576271876574E-2</v>
      </c>
      <c r="AS167">
        <f t="shared" si="237"/>
        <v>1.2116491515938516E-2</v>
      </c>
      <c r="AT167">
        <f t="shared" si="237"/>
        <v>1.1938546961819908E-2</v>
      </c>
      <c r="AU167">
        <f t="shared" si="237"/>
        <v>1.1761920908321996E-2</v>
      </c>
      <c r="AV167">
        <f t="shared" si="237"/>
        <v>1.1586605253135195E-2</v>
      </c>
      <c r="AW167">
        <f t="shared" si="237"/>
        <v>1.1412591939484219E-2</v>
      </c>
      <c r="AX167">
        <f t="shared" si="237"/>
        <v>1.0146195426223262E-2</v>
      </c>
      <c r="AY167">
        <f t="shared" si="237"/>
        <v>8.6706637292510522E-3</v>
      </c>
      <c r="AZ167">
        <f t="shared" si="238"/>
        <v>7.8061432926279806E-3</v>
      </c>
      <c r="BA167">
        <f t="shared" si="238"/>
        <v>7.1514232495396421E-3</v>
      </c>
      <c r="BB167">
        <f t="shared" si="238"/>
        <v>6.6165176964536089E-3</v>
      </c>
      <c r="BC167">
        <f t="shared" si="238"/>
        <v>6.1624293596064354E-3</v>
      </c>
      <c r="BD167">
        <f t="shared" si="238"/>
        <v>5.7677945871480668E-3</v>
      </c>
      <c r="BE167">
        <f t="shared" si="238"/>
        <v>5.4192979607799964E-3</v>
      </c>
      <c r="BF167">
        <f t="shared" si="238"/>
        <v>5.107925487788839E-3</v>
      </c>
      <c r="BG167">
        <f t="shared" si="238"/>
        <v>4.8272137460576153E-3</v>
      </c>
      <c r="BH167">
        <f t="shared" si="238"/>
        <v>4.5723279299447238E-3</v>
      </c>
      <c r="BI167">
        <f t="shared" si="238"/>
        <v>4.3395325815718663E-3</v>
      </c>
      <c r="BJ167">
        <f t="shared" si="238"/>
        <v>4.1258671290378213E-3</v>
      </c>
      <c r="BK167">
        <f t="shared" si="238"/>
        <v>3.9289364167294115E-3</v>
      </c>
      <c r="BL167">
        <f t="shared" si="238"/>
        <v>3.7467696925932515E-3</v>
      </c>
      <c r="BM167">
        <f t="shared" si="238"/>
        <v>3.5777223406382361E-3</v>
      </c>
      <c r="BN167">
        <f t="shared" si="238"/>
        <v>3.4204053842965959E-3</v>
      </c>
      <c r="BO167">
        <f t="shared" si="238"/>
        <v>3.2736336474066814E-3</v>
      </c>
      <c r="BP167">
        <f t="shared" si="239"/>
        <v>3.1363868155128813E-3</v>
      </c>
      <c r="BQ167">
        <f t="shared" si="239"/>
        <v>3.0077796415115335E-3</v>
      </c>
      <c r="BR167">
        <f t="shared" si="239"/>
        <v>2.887038775845284E-3</v>
      </c>
      <c r="BS167">
        <f t="shared" si="239"/>
        <v>2.773484488762269E-3</v>
      </c>
      <c r="BT167">
        <f t="shared" si="239"/>
        <v>2.666516067308629E-3</v>
      </c>
      <c r="BU167">
        <f t="shared" si="239"/>
        <v>2.5656000149668493E-3</v>
      </c>
      <c r="BV167">
        <f t="shared" si="239"/>
        <v>2.4702604182349347E-3</v>
      </c>
      <c r="BW167">
        <f t="shared" si="239"/>
        <v>2.3800710094352088E-3</v>
      </c>
      <c r="BX167">
        <f t="shared" si="239"/>
        <v>2.2946485722292855E-3</v>
      </c>
      <c r="BY167">
        <f t="shared" si="239"/>
        <v>2.2136474208762466E-3</v>
      </c>
      <c r="BZ167">
        <f t="shared" si="239"/>
        <v>2.136754746175782E-3</v>
      </c>
      <c r="CA167">
        <f t="shared" si="239"/>
        <v>2.0636866669603154E-3</v>
      </c>
      <c r="CB167">
        <f t="shared" si="239"/>
        <v>1.9941848604831162E-3</v>
      </c>
      <c r="CC167">
        <f t="shared" si="239"/>
        <v>1.9280136712345746E-3</v>
      </c>
      <c r="CD167">
        <f t="shared" si="239"/>
        <v>1.8649576178103265E-3</v>
      </c>
      <c r="CE167">
        <f t="shared" si="239"/>
        <v>1.8048192330198667E-3</v>
      </c>
      <c r="CF167">
        <f t="shared" si="240"/>
        <v>1.7474171845908149E-3</v>
      </c>
      <c r="CG167">
        <f t="shared" si="240"/>
        <v>1.6925846334137652E-3</v>
      </c>
      <c r="CH167">
        <f t="shared" si="240"/>
        <v>1.6401677938904697E-3</v>
      </c>
      <c r="CI167">
        <f t="shared" si="240"/>
        <v>1.5900246670436497E-3</v>
      </c>
      <c r="CJ167">
        <f t="shared" si="240"/>
        <v>1.5420239219577341E-3</v>
      </c>
      <c r="CK167">
        <f t="shared" si="240"/>
        <v>1.4960439051018252E-3</v>
      </c>
      <c r="CL167">
        <f t="shared" si="240"/>
        <v>1.4519717603345425E-3</v>
      </c>
      <c r="CM167">
        <f t="shared" si="240"/>
        <v>1.4097026450553614E-3</v>
      </c>
      <c r="CN167">
        <f t="shared" si="240"/>
        <v>1.3691390301651361E-3</v>
      </c>
      <c r="CO167">
        <f t="shared" si="240"/>
        <v>1.3301900733207368E-3</v>
      </c>
      <c r="CP167">
        <f t="shared" si="240"/>
        <v>1.2927710564866212E-3</v>
      </c>
      <c r="CQ167">
        <f t="shared" si="240"/>
        <v>1.2568028800563323E-3</v>
      </c>
      <c r="CR167">
        <f t="shared" si="240"/>
        <v>8.0924000062244711E-4</v>
      </c>
      <c r="CS167">
        <f t="shared" si="240"/>
        <v>5.2565558693462295E-4</v>
      </c>
      <c r="CT167">
        <f t="shared" si="240"/>
        <v>3.6406552899112765E-4</v>
      </c>
      <c r="CU167">
        <f t="shared" si="240"/>
        <v>2.5328547003827361E-4</v>
      </c>
      <c r="CV167">
        <f t="shared" si="241"/>
        <v>1.7295870300967225E-4</v>
      </c>
      <c r="CW167">
        <f t="shared" si="241"/>
        <v>1.1370344317871252E-4</v>
      </c>
      <c r="CX167">
        <f t="shared" si="241"/>
        <v>7.0225152006806542E-5</v>
      </c>
      <c r="CY167">
        <f t="shared" si="241"/>
        <v>3.9163156070261618E-5</v>
      </c>
      <c r="CZ167">
        <f t="shared" si="241"/>
        <v>1.8211869305695244E-5</v>
      </c>
      <c r="DA167">
        <f t="shared" si="241"/>
        <v>5.6994199440431093E-6</v>
      </c>
      <c r="DB167">
        <f t="shared" si="241"/>
        <v>3.6206283779238013E-7</v>
      </c>
      <c r="DC167">
        <f t="shared" si="241"/>
        <v>0</v>
      </c>
      <c r="DD167">
        <f t="shared" si="241"/>
        <v>0</v>
      </c>
      <c r="DE167">
        <f t="shared" si="241"/>
        <v>0</v>
      </c>
      <c r="DF167">
        <f t="shared" si="241"/>
        <v>0</v>
      </c>
      <c r="DG167">
        <f t="shared" si="241"/>
        <v>0</v>
      </c>
      <c r="DH167">
        <f t="shared" si="241"/>
        <v>0</v>
      </c>
      <c r="DI167">
        <f t="shared" si="241"/>
        <v>0</v>
      </c>
      <c r="DJ167">
        <f t="shared" si="241"/>
        <v>0</v>
      </c>
      <c r="DK167">
        <f t="shared" si="241"/>
        <v>0</v>
      </c>
      <c r="DL167">
        <f t="shared" si="242"/>
        <v>0</v>
      </c>
      <c r="DM167">
        <f t="shared" si="242"/>
        <v>0</v>
      </c>
      <c r="DN167">
        <f t="shared" si="242"/>
        <v>0</v>
      </c>
      <c r="DO167">
        <f t="shared" si="242"/>
        <v>0</v>
      </c>
      <c r="DP167">
        <f t="shared" si="242"/>
        <v>0</v>
      </c>
      <c r="DQ167">
        <f t="shared" si="242"/>
        <v>0</v>
      </c>
      <c r="DR167">
        <f t="shared" si="242"/>
        <v>0</v>
      </c>
      <c r="DS167">
        <f t="shared" si="242"/>
        <v>0</v>
      </c>
      <c r="DT167">
        <f t="shared" si="242"/>
        <v>0</v>
      </c>
      <c r="DU167">
        <f t="shared" si="242"/>
        <v>0</v>
      </c>
      <c r="DV167">
        <f t="shared" si="242"/>
        <v>0</v>
      </c>
      <c r="DW167">
        <f t="shared" si="242"/>
        <v>0</v>
      </c>
      <c r="DX167">
        <f t="shared" si="242"/>
        <v>0</v>
      </c>
      <c r="DY167">
        <f t="shared" si="242"/>
        <v>0</v>
      </c>
      <c r="DZ167">
        <f t="shared" si="242"/>
        <v>0</v>
      </c>
      <c r="EA167">
        <f t="shared" si="242"/>
        <v>0</v>
      </c>
      <c r="EB167">
        <f t="shared" si="243"/>
        <v>0</v>
      </c>
      <c r="EC167">
        <f t="shared" si="243"/>
        <v>0</v>
      </c>
      <c r="ED167">
        <f t="shared" si="243"/>
        <v>0</v>
      </c>
      <c r="EE167">
        <f t="shared" si="243"/>
        <v>0</v>
      </c>
      <c r="EF167">
        <f t="shared" si="243"/>
        <v>0</v>
      </c>
      <c r="EG167">
        <f t="shared" si="243"/>
        <v>0</v>
      </c>
      <c r="EH167">
        <f t="shared" si="243"/>
        <v>0</v>
      </c>
      <c r="EI167">
        <f t="shared" si="243"/>
        <v>0</v>
      </c>
      <c r="EJ167">
        <f t="shared" si="243"/>
        <v>0</v>
      </c>
      <c r="EK167">
        <f t="shared" si="243"/>
        <v>0</v>
      </c>
      <c r="EL167">
        <f t="shared" si="243"/>
        <v>0</v>
      </c>
      <c r="EM167">
        <f t="shared" si="243"/>
        <v>0</v>
      </c>
      <c r="EN167">
        <f t="shared" si="244"/>
        <v>0</v>
      </c>
      <c r="EO167">
        <f t="shared" si="244"/>
        <v>0</v>
      </c>
      <c r="EP167">
        <f t="shared" si="244"/>
        <v>0</v>
      </c>
      <c r="EQ167">
        <f t="shared" si="244"/>
        <v>0</v>
      </c>
      <c r="ER167">
        <f t="shared" si="244"/>
        <v>0</v>
      </c>
      <c r="ES167">
        <f t="shared" si="244"/>
        <v>0</v>
      </c>
      <c r="ET167">
        <f t="shared" si="244"/>
        <v>0</v>
      </c>
      <c r="EU167">
        <f t="shared" si="244"/>
        <v>0</v>
      </c>
      <c r="EV167">
        <f t="shared" si="244"/>
        <v>0</v>
      </c>
      <c r="EW167">
        <f t="shared" si="244"/>
        <v>0</v>
      </c>
      <c r="EX167">
        <f t="shared" si="244"/>
        <v>0</v>
      </c>
      <c r="EZ167">
        <f t="shared" si="234"/>
        <v>0.88327212955850076</v>
      </c>
      <c r="FB167">
        <f t="shared" si="201"/>
        <v>1.07774371238199E-2</v>
      </c>
      <c r="FC167">
        <f t="shared" si="202"/>
        <v>0.24863811608859185</v>
      </c>
    </row>
    <row r="168" spans="1:159" x14ac:dyDescent="0.25">
      <c r="A168">
        <v>1105</v>
      </c>
      <c r="B168" s="19">
        <f>'Input spectra'!Y167</f>
        <v>4.3528630031796398E-2</v>
      </c>
      <c r="C168">
        <f>'Input spectra'!D167</f>
        <v>0</v>
      </c>
      <c r="D168">
        <f t="shared" si="235"/>
        <v>2.0653927966864227E-2</v>
      </c>
      <c r="E168">
        <f t="shared" si="235"/>
        <v>2.041445952135269E-2</v>
      </c>
      <c r="F168">
        <f t="shared" si="235"/>
        <v>2.0176681652336874E-2</v>
      </c>
      <c r="G168">
        <f t="shared" si="235"/>
        <v>1.9940584191714756E-2</v>
      </c>
      <c r="H168">
        <f t="shared" si="235"/>
        <v>1.9706157027819655E-2</v>
      </c>
      <c r="I168">
        <f t="shared" si="235"/>
        <v>1.9473390105121828E-2</v>
      </c>
      <c r="J168">
        <f t="shared" si="235"/>
        <v>1.9242273423931575E-2</v>
      </c>
      <c r="K168">
        <f t="shared" si="235"/>
        <v>1.9012797040103849E-2</v>
      </c>
      <c r="L168">
        <f t="shared" si="235"/>
        <v>1.8784951064744419E-2</v>
      </c>
      <c r="M168">
        <f t="shared" si="235"/>
        <v>1.8558725663917506E-2</v>
      </c>
      <c r="N168">
        <f t="shared" si="235"/>
        <v>1.8334111058354918E-2</v>
      </c>
      <c r="O168">
        <f t="shared" si="235"/>
        <v>1.811109752316669E-2</v>
      </c>
      <c r="P168">
        <f t="shared" si="235"/>
        <v>1.7889675387553199E-2</v>
      </c>
      <c r="Q168">
        <f t="shared" si="235"/>
        <v>1.7669835034518744E-2</v>
      </c>
      <c r="R168">
        <f t="shared" si="235"/>
        <v>1.745156690058661E-2</v>
      </c>
      <c r="S168">
        <f t="shared" si="235"/>
        <v>1.7234861475515589E-2</v>
      </c>
      <c r="T168">
        <f t="shared" si="236"/>
        <v>1.7019709302017943E-2</v>
      </c>
      <c r="U168">
        <f t="shared" si="236"/>
        <v>1.6806100975478817E-2</v>
      </c>
      <c r="V168">
        <f t="shared" si="236"/>
        <v>1.6594027143677106E-2</v>
      </c>
      <c r="W168">
        <f t="shared" si="236"/>
        <v>1.6383478506507721E-2</v>
      </c>
      <c r="X168">
        <f t="shared" si="236"/>
        <v>1.6174445815705318E-2</v>
      </c>
      <c r="Y168">
        <f t="shared" si="236"/>
        <v>1.5966919874569413E-2</v>
      </c>
      <c r="Z168">
        <f t="shared" si="236"/>
        <v>1.5760891537690922E-2</v>
      </c>
      <c r="AA168">
        <f t="shared" si="236"/>
        <v>1.5556351710680084E-2</v>
      </c>
      <c r="AB168">
        <f t="shared" si="236"/>
        <v>1.5353291349895831E-2</v>
      </c>
      <c r="AC168">
        <f t="shared" si="236"/>
        <v>1.5151701462176474E-2</v>
      </c>
      <c r="AD168">
        <f t="shared" si="236"/>
        <v>1.4951573104571826E-2</v>
      </c>
      <c r="AE168">
        <f t="shared" si="236"/>
        <v>1.4752897384076683E-2</v>
      </c>
      <c r="AF168">
        <f t="shared" si="236"/>
        <v>1.4555665457365667E-2</v>
      </c>
      <c r="AG168">
        <f t="shared" si="236"/>
        <v>1.4359868530529429E-2</v>
      </c>
      <c r="AH168">
        <f t="shared" si="236"/>
        <v>1.4165497858812227E-2</v>
      </c>
      <c r="AI168">
        <f t="shared" si="236"/>
        <v>1.3972544746350825E-2</v>
      </c>
      <c r="AJ168">
        <f t="shared" si="237"/>
        <v>1.3781000545914752E-2</v>
      </c>
      <c r="AK168">
        <f t="shared" si="237"/>
        <v>1.3590856658647874E-2</v>
      </c>
      <c r="AL168">
        <f t="shared" si="237"/>
        <v>1.3402104533811323E-2</v>
      </c>
      <c r="AM168">
        <f t="shared" si="237"/>
        <v>1.3214735668527726E-2</v>
      </c>
      <c r="AN168">
        <f t="shared" si="237"/>
        <v>1.3028741607526741E-2</v>
      </c>
      <c r="AO168">
        <f t="shared" si="237"/>
        <v>1.2844113942891927E-2</v>
      </c>
      <c r="AP168">
        <f t="shared" si="237"/>
        <v>1.2660844313808893E-2</v>
      </c>
      <c r="AQ168">
        <f t="shared" si="237"/>
        <v>1.2478924406314748E-2</v>
      </c>
      <c r="AR168">
        <f t="shared" si="237"/>
        <v>1.2298345953048836E-2</v>
      </c>
      <c r="AS168">
        <f t="shared" si="237"/>
        <v>1.2119100733004774E-2</v>
      </c>
      <c r="AT168">
        <f t="shared" si="237"/>
        <v>1.1941180571283709E-2</v>
      </c>
      <c r="AU168">
        <f t="shared" si="237"/>
        <v>1.1764577338848925E-2</v>
      </c>
      <c r="AV168">
        <f t="shared" si="237"/>
        <v>1.1589282952281635E-2</v>
      </c>
      <c r="AW168">
        <f t="shared" si="237"/>
        <v>1.1415289373538083E-2</v>
      </c>
      <c r="AX168">
        <f t="shared" si="237"/>
        <v>1.0148646837774108E-2</v>
      </c>
      <c r="AY168">
        <f t="shared" si="237"/>
        <v>8.6728041862887406E-3</v>
      </c>
      <c r="AZ168">
        <f t="shared" si="238"/>
        <v>7.8081113384721795E-3</v>
      </c>
      <c r="BA168">
        <f t="shared" si="238"/>
        <v>7.1532637975772776E-3</v>
      </c>
      <c r="BB168">
        <f t="shared" si="238"/>
        <v>6.6182553341032919E-3</v>
      </c>
      <c r="BC168">
        <f t="shared" si="238"/>
        <v>6.1640801160672883E-3</v>
      </c>
      <c r="BD168">
        <f t="shared" si="238"/>
        <v>5.7693699302110322E-3</v>
      </c>
      <c r="BE168">
        <f t="shared" si="238"/>
        <v>5.4208065884049916E-3</v>
      </c>
      <c r="BF168">
        <f t="shared" si="238"/>
        <v>5.109374268349752E-3</v>
      </c>
      <c r="BG168">
        <f t="shared" si="238"/>
        <v>4.8286082657662743E-3</v>
      </c>
      <c r="BH168">
        <f t="shared" si="238"/>
        <v>4.5736728360825903E-3</v>
      </c>
      <c r="BI168">
        <f t="shared" si="238"/>
        <v>4.3408318100382481E-3</v>
      </c>
      <c r="BJ168">
        <f t="shared" si="238"/>
        <v>4.1271240619265848E-3</v>
      </c>
      <c r="BK168">
        <f t="shared" si="238"/>
        <v>3.9301539953436691E-3</v>
      </c>
      <c r="BL168">
        <f t="shared" si="238"/>
        <v>3.7479505008702662E-3</v>
      </c>
      <c r="BM168">
        <f t="shared" si="238"/>
        <v>3.5788686682358822E-3</v>
      </c>
      <c r="BN168">
        <f t="shared" si="238"/>
        <v>3.4215192752879682E-3</v>
      </c>
      <c r="BO168">
        <f t="shared" si="238"/>
        <v>3.2747169385349477E-3</v>
      </c>
      <c r="BP168">
        <f t="shared" si="239"/>
        <v>3.1374411667091429E-3</v>
      </c>
      <c r="BQ168">
        <f t="shared" si="239"/>
        <v>3.008806560570457E-3</v>
      </c>
      <c r="BR168">
        <f t="shared" si="239"/>
        <v>2.8880396386159754E-3</v>
      </c>
      <c r="BS168">
        <f t="shared" si="239"/>
        <v>2.7744605558457677E-3</v>
      </c>
      <c r="BT168">
        <f t="shared" si="239"/>
        <v>2.6674684979984585E-3</v>
      </c>
      <c r="BU168">
        <f t="shared" si="239"/>
        <v>2.5665298789881367E-3</v>
      </c>
      <c r="BV168">
        <f t="shared" si="239"/>
        <v>2.4711687057069249E-3</v>
      </c>
      <c r="BW168">
        <f t="shared" si="239"/>
        <v>2.3809586393861203E-3</v>
      </c>
      <c r="BX168">
        <f t="shared" si="239"/>
        <v>2.2955163999211535E-3</v>
      </c>
      <c r="BY168">
        <f t="shared" si="239"/>
        <v>2.2144962441436205E-3</v>
      </c>
      <c r="BZ168">
        <f t="shared" si="239"/>
        <v>2.137585310941147E-3</v>
      </c>
      <c r="CA168">
        <f t="shared" si="239"/>
        <v>2.0644996720575125E-3</v>
      </c>
      <c r="CB168">
        <f t="shared" si="239"/>
        <v>1.9949809618953962E-3</v>
      </c>
      <c r="CC168">
        <f t="shared" si="239"/>
        <v>1.9287934858345916E-3</v>
      </c>
      <c r="CD168">
        <f t="shared" si="239"/>
        <v>1.8657217266740314E-3</v>
      </c>
      <c r="CE168">
        <f t="shared" si="239"/>
        <v>1.8055681843740002E-3</v>
      </c>
      <c r="CF168">
        <f t="shared" si="240"/>
        <v>1.7481514964438397E-3</v>
      </c>
      <c r="CG168">
        <f t="shared" si="240"/>
        <v>1.6933047959120661E-3</v>
      </c>
      <c r="CH168">
        <f t="shared" si="240"/>
        <v>1.6408742714351316E-3</v>
      </c>
      <c r="CI168">
        <f t="shared" si="240"/>
        <v>1.5907179001977542E-3</v>
      </c>
      <c r="CJ168">
        <f t="shared" si="240"/>
        <v>1.5427043291696967E-3</v>
      </c>
      <c r="CK168">
        <f t="shared" si="240"/>
        <v>1.496711884266608E-3</v>
      </c>
      <c r="CL168">
        <f t="shared" si="240"/>
        <v>1.4526276902115263E-3</v>
      </c>
      <c r="CM168">
        <f t="shared" si="240"/>
        <v>1.4103468865590697E-3</v>
      </c>
      <c r="CN168">
        <f t="shared" si="240"/>
        <v>1.3697719275428521E-3</v>
      </c>
      <c r="CO168">
        <f t="shared" si="240"/>
        <v>1.330811955229212E-3</v>
      </c>
      <c r="CP168">
        <f t="shared" si="240"/>
        <v>1.2933822369785154E-3</v>
      </c>
      <c r="CQ168">
        <f t="shared" si="240"/>
        <v>1.2574036594857015E-3</v>
      </c>
      <c r="CR168">
        <f t="shared" si="240"/>
        <v>8.0963108710385549E-4</v>
      </c>
      <c r="CS168">
        <f t="shared" si="240"/>
        <v>5.2591238574568725E-4</v>
      </c>
      <c r="CT168">
        <f t="shared" si="240"/>
        <v>3.6424529903727137E-4</v>
      </c>
      <c r="CU168">
        <f t="shared" si="240"/>
        <v>2.5341186941676757E-4</v>
      </c>
      <c r="CV168">
        <f t="shared" si="241"/>
        <v>1.730459249713274E-4</v>
      </c>
      <c r="CW168">
        <f t="shared" si="241"/>
        <v>1.1376138053682862E-4</v>
      </c>
      <c r="CX168">
        <f t="shared" si="241"/>
        <v>7.0261304082827166E-5</v>
      </c>
      <c r="CY168">
        <f t="shared" si="241"/>
        <v>3.9183523137464196E-5</v>
      </c>
      <c r="CZ168">
        <f t="shared" si="241"/>
        <v>1.8221436206785791E-5</v>
      </c>
      <c r="DA168">
        <f t="shared" si="241"/>
        <v>5.7024438614919267E-6</v>
      </c>
      <c r="DB168">
        <f t="shared" si="241"/>
        <v>3.6225683843240993E-7</v>
      </c>
      <c r="DC168">
        <f t="shared" si="241"/>
        <v>0</v>
      </c>
      <c r="DD168">
        <f t="shared" si="241"/>
        <v>0</v>
      </c>
      <c r="DE168">
        <f t="shared" si="241"/>
        <v>0</v>
      </c>
      <c r="DF168">
        <f t="shared" si="241"/>
        <v>0</v>
      </c>
      <c r="DG168">
        <f t="shared" si="241"/>
        <v>0</v>
      </c>
      <c r="DH168">
        <f t="shared" si="241"/>
        <v>0</v>
      </c>
      <c r="DI168">
        <f t="shared" si="241"/>
        <v>0</v>
      </c>
      <c r="DJ168">
        <f t="shared" si="241"/>
        <v>0</v>
      </c>
      <c r="DK168">
        <f t="shared" si="241"/>
        <v>0</v>
      </c>
      <c r="DL168">
        <f t="shared" si="242"/>
        <v>0</v>
      </c>
      <c r="DM168">
        <f t="shared" si="242"/>
        <v>0</v>
      </c>
      <c r="DN168">
        <f t="shared" si="242"/>
        <v>0</v>
      </c>
      <c r="DO168">
        <f t="shared" si="242"/>
        <v>0</v>
      </c>
      <c r="DP168">
        <f t="shared" si="242"/>
        <v>0</v>
      </c>
      <c r="DQ168">
        <f t="shared" si="242"/>
        <v>0</v>
      </c>
      <c r="DR168">
        <f t="shared" si="242"/>
        <v>0</v>
      </c>
      <c r="DS168">
        <f t="shared" si="242"/>
        <v>0</v>
      </c>
      <c r="DT168">
        <f t="shared" si="242"/>
        <v>0</v>
      </c>
      <c r="DU168">
        <f t="shared" si="242"/>
        <v>0</v>
      </c>
      <c r="DV168">
        <f t="shared" si="242"/>
        <v>0</v>
      </c>
      <c r="DW168">
        <f t="shared" si="242"/>
        <v>0</v>
      </c>
      <c r="DX168">
        <f t="shared" si="242"/>
        <v>0</v>
      </c>
      <c r="DY168">
        <f t="shared" si="242"/>
        <v>0</v>
      </c>
      <c r="DZ168">
        <f t="shared" si="242"/>
        <v>0</v>
      </c>
      <c r="EA168">
        <f t="shared" si="242"/>
        <v>0</v>
      </c>
      <c r="EB168">
        <f t="shared" si="243"/>
        <v>0</v>
      </c>
      <c r="EC168">
        <f t="shared" si="243"/>
        <v>0</v>
      </c>
      <c r="ED168">
        <f t="shared" si="243"/>
        <v>0</v>
      </c>
      <c r="EE168">
        <f t="shared" si="243"/>
        <v>0</v>
      </c>
      <c r="EF168">
        <f t="shared" si="243"/>
        <v>0</v>
      </c>
      <c r="EG168">
        <f t="shared" si="243"/>
        <v>0</v>
      </c>
      <c r="EH168">
        <f t="shared" si="243"/>
        <v>0</v>
      </c>
      <c r="EI168">
        <f t="shared" si="243"/>
        <v>0</v>
      </c>
      <c r="EJ168">
        <f t="shared" si="243"/>
        <v>0</v>
      </c>
      <c r="EK168">
        <f t="shared" si="243"/>
        <v>0</v>
      </c>
      <c r="EL168">
        <f t="shared" si="243"/>
        <v>0</v>
      </c>
      <c r="EM168">
        <f t="shared" si="243"/>
        <v>0</v>
      </c>
      <c r="EN168">
        <f t="shared" si="244"/>
        <v>0</v>
      </c>
      <c r="EO168">
        <f t="shared" si="244"/>
        <v>0</v>
      </c>
      <c r="EP168">
        <f t="shared" si="244"/>
        <v>0</v>
      </c>
      <c r="EQ168">
        <f t="shared" si="244"/>
        <v>0</v>
      </c>
      <c r="ER168">
        <f t="shared" si="244"/>
        <v>0</v>
      </c>
      <c r="ES168">
        <f t="shared" si="244"/>
        <v>0</v>
      </c>
      <c r="ET168">
        <f t="shared" si="244"/>
        <v>0</v>
      </c>
      <c r="EU168">
        <f t="shared" si="244"/>
        <v>0</v>
      </c>
      <c r="EV168">
        <f t="shared" si="244"/>
        <v>0</v>
      </c>
      <c r="EW168">
        <f t="shared" si="244"/>
        <v>0</v>
      </c>
      <c r="EX168">
        <f t="shared" si="244"/>
        <v>0</v>
      </c>
      <c r="EZ168">
        <f t="shared" si="234"/>
        <v>0.88339990072052765</v>
      </c>
      <c r="FB168">
        <f t="shared" si="201"/>
        <v>1.0764590621526515E-2</v>
      </c>
      <c r="FC168">
        <f t="shared" si="202"/>
        <v>0.24863975715815595</v>
      </c>
    </row>
    <row r="169" spans="1:159" x14ac:dyDescent="0.25">
      <c r="A169">
        <v>1110</v>
      </c>
      <c r="B169" s="19">
        <f>'Input spectra'!Y168</f>
        <v>4.3476112692642802E-2</v>
      </c>
      <c r="C169">
        <f>'Input spectra'!D168</f>
        <v>0</v>
      </c>
      <c r="D169">
        <f t="shared" si="235"/>
        <v>2.0653927966864227E-2</v>
      </c>
      <c r="E169">
        <f t="shared" si="235"/>
        <v>2.0414566732943645E-2</v>
      </c>
      <c r="F169">
        <f t="shared" si="235"/>
        <v>2.0176893578576518E-2</v>
      </c>
      <c r="G169">
        <f t="shared" si="235"/>
        <v>1.9940898362116533E-2</v>
      </c>
      <c r="H169">
        <f t="shared" si="235"/>
        <v>1.970657099814058E-2</v>
      </c>
      <c r="I169">
        <f t="shared" si="235"/>
        <v>1.9473901457151822E-2</v>
      </c>
      <c r="J169">
        <f t="shared" si="235"/>
        <v>1.9242879765284247E-2</v>
      </c>
      <c r="K169">
        <f t="shared" si="235"/>
        <v>1.9013496004008763E-2</v>
      </c>
      <c r="L169">
        <f t="shared" si="235"/>
        <v>1.8785740309840766E-2</v>
      </c>
      <c r="M169">
        <f t="shared" si="235"/>
        <v>1.8559602874049234E-2</v>
      </c>
      <c r="N169">
        <f t="shared" si="235"/>
        <v>1.8335073942367285E-2</v>
      </c>
      <c r="O169">
        <f t="shared" si="235"/>
        <v>1.8112143814704221E-2</v>
      </c>
      <c r="P169">
        <f t="shared" si="235"/>
        <v>1.7890802844859072E-2</v>
      </c>
      <c r="Q169">
        <f t="shared" si="235"/>
        <v>1.7671041440235551E-2</v>
      </c>
      <c r="R169">
        <f t="shared" si="235"/>
        <v>1.7452850061558525E-2</v>
      </c>
      <c r="S169">
        <f t="shared" si="235"/>
        <v>1.7236219222591897E-2</v>
      </c>
      <c r="T169">
        <f t="shared" si="236"/>
        <v>1.7021139489857964E-2</v>
      </c>
      <c r="U169">
        <f t="shared" si="236"/>
        <v>1.680760148235818E-2</v>
      </c>
      <c r="V169">
        <f t="shared" si="236"/>
        <v>1.6595595871295367E-2</v>
      </c>
      <c r="W169">
        <f t="shared" si="236"/>
        <v>1.638511337979736E-2</v>
      </c>
      <c r="X169">
        <f t="shared" si="236"/>
        <v>1.6176144782642028E-2</v>
      </c>
      <c r="Y169">
        <f t="shared" si="236"/>
        <v>1.5968680905983759E-2</v>
      </c>
      <c r="Z169">
        <f t="shared" si="236"/>
        <v>1.5762712627081288E-2</v>
      </c>
      <c r="AA169">
        <f t="shared" si="236"/>
        <v>1.5558230874026958E-2</v>
      </c>
      <c r="AB169">
        <f t="shared" si="236"/>
        <v>1.5355226625477369E-2</v>
      </c>
      <c r="AC169">
        <f t="shared" si="236"/>
        <v>1.5153690910385383E-2</v>
      </c>
      <c r="AD169">
        <f t="shared" si="236"/>
        <v>1.4953614807733511E-2</v>
      </c>
      <c r="AE169">
        <f t="shared" si="236"/>
        <v>1.4754989446268683E-2</v>
      </c>
      <c r="AF169">
        <f t="shared" si="236"/>
        <v>1.4557806004238373E-2</v>
      </c>
      <c r="AG169">
        <f t="shared" si="236"/>
        <v>1.4362055709128038E-2</v>
      </c>
      <c r="AH169">
        <f t="shared" si="236"/>
        <v>1.4167729837399966E-2</v>
      </c>
      <c r="AI169">
        <f t="shared" si="236"/>
        <v>1.3974819714233431E-2</v>
      </c>
      <c r="AJ169">
        <f t="shared" si="237"/>
        <v>1.3783316713266162E-2</v>
      </c>
      <c r="AK169">
        <f t="shared" si="237"/>
        <v>1.3593212256337171E-2</v>
      </c>
      <c r="AL169">
        <f t="shared" si="237"/>
        <v>1.340449781323089E-2</v>
      </c>
      <c r="AM169">
        <f t="shared" si="237"/>
        <v>1.3217164901422624E-2</v>
      </c>
      <c r="AN169">
        <f t="shared" si="237"/>
        <v>1.3031205085825278E-2</v>
      </c>
      <c r="AO169">
        <f t="shared" si="237"/>
        <v>1.2846609978537446E-2</v>
      </c>
      <c r="AP169">
        <f t="shared" si="237"/>
        <v>1.2663371238592739E-2</v>
      </c>
      <c r="AQ169">
        <f t="shared" si="237"/>
        <v>1.2481480571710413E-2</v>
      </c>
      <c r="AR169">
        <f t="shared" si="237"/>
        <v>1.2300929730047299E-2</v>
      </c>
      <c r="AS169">
        <f t="shared" si="237"/>
        <v>1.2121710511950986E-2</v>
      </c>
      <c r="AT169">
        <f t="shared" si="237"/>
        <v>1.1943814761714258E-2</v>
      </c>
      <c r="AU169">
        <f t="shared" si="237"/>
        <v>1.1767234369330843E-2</v>
      </c>
      <c r="AV169">
        <f t="shared" si="237"/>
        <v>1.1591961270252358E-2</v>
      </c>
      <c r="AW169">
        <f t="shared" si="237"/>
        <v>1.1417987445146542E-2</v>
      </c>
      <c r="AX169">
        <f t="shared" si="237"/>
        <v>1.0151098841607907E-2</v>
      </c>
      <c r="AY169">
        <f t="shared" si="237"/>
        <v>8.6749451717238486E-3</v>
      </c>
      <c r="AZ169">
        <f t="shared" si="238"/>
        <v>7.8100798804902651E-3</v>
      </c>
      <c r="BA169">
        <f t="shared" si="238"/>
        <v>7.1551048193132178E-3</v>
      </c>
      <c r="BB169">
        <f t="shared" si="238"/>
        <v>6.6199934280934151E-3</v>
      </c>
      <c r="BC169">
        <f t="shared" si="238"/>
        <v>6.1657313147233748E-3</v>
      </c>
      <c r="BD169">
        <f t="shared" si="238"/>
        <v>5.7709457035434409E-3</v>
      </c>
      <c r="BE169">
        <f t="shared" si="238"/>
        <v>5.4223156360027084E-3</v>
      </c>
      <c r="BF169">
        <f t="shared" si="238"/>
        <v>5.1108234598338711E-3</v>
      </c>
      <c r="BG169">
        <f t="shared" si="238"/>
        <v>4.8300031883336675E-3</v>
      </c>
      <c r="BH169">
        <f t="shared" si="238"/>
        <v>4.575018137811619E-3</v>
      </c>
      <c r="BI169">
        <f t="shared" si="238"/>
        <v>4.3421314274853726E-3</v>
      </c>
      <c r="BJ169">
        <f t="shared" si="238"/>
        <v>4.1283813777361353E-3</v>
      </c>
      <c r="BK169">
        <f t="shared" si="238"/>
        <v>3.9313719512859158E-3</v>
      </c>
      <c r="BL169">
        <f t="shared" si="238"/>
        <v>3.7491316812833602E-3</v>
      </c>
      <c r="BM169">
        <f t="shared" si="238"/>
        <v>3.5800153631250159E-3</v>
      </c>
      <c r="BN169">
        <f t="shared" si="238"/>
        <v>3.4226335290296582E-3</v>
      </c>
      <c r="BO169">
        <f t="shared" si="238"/>
        <v>3.2758005881393893E-3</v>
      </c>
      <c r="BP169">
        <f t="shared" si="239"/>
        <v>3.1384958723439708E-3</v>
      </c>
      <c r="BQ169">
        <f t="shared" si="239"/>
        <v>3.0098338302410868E-3</v>
      </c>
      <c r="BR169">
        <f t="shared" si="239"/>
        <v>2.8890408483602838E-3</v>
      </c>
      <c r="BS169">
        <f t="shared" si="239"/>
        <v>2.7754369664346854E-3</v>
      </c>
      <c r="BT169">
        <f t="shared" si="239"/>
        <v>2.6684212688790816E-3</v>
      </c>
      <c r="BU169">
        <f t="shared" si="239"/>
        <v>2.5674600800249738E-3</v>
      </c>
      <c r="BV169">
        <f t="shared" si="239"/>
        <v>2.4720773271461865E-3</v>
      </c>
      <c r="BW169">
        <f t="shared" si="239"/>
        <v>2.3818466003720832E-3</v>
      </c>
      <c r="BX169">
        <f t="shared" si="239"/>
        <v>2.2963845558222787E-3</v>
      </c>
      <c r="BY169">
        <f t="shared" si="239"/>
        <v>2.2153453928923385E-3</v>
      </c>
      <c r="BZ169">
        <f t="shared" si="239"/>
        <v>2.138416198550222E-3</v>
      </c>
      <c r="CA169">
        <f t="shared" si="239"/>
        <v>2.0653129974442666E-3</v>
      </c>
      <c r="CB169">
        <f t="shared" si="239"/>
        <v>1.9957773811204679E-3</v>
      </c>
      <c r="CC169">
        <f t="shared" si="239"/>
        <v>1.9295736158425432E-3</v>
      </c>
      <c r="CD169">
        <f t="shared" si="239"/>
        <v>1.8664861486077761E-3</v>
      </c>
      <c r="CE169">
        <f t="shared" si="239"/>
        <v>1.8063174465227669E-3</v>
      </c>
      <c r="CF169">
        <f t="shared" si="240"/>
        <v>1.7488861168745197E-3</v>
      </c>
      <c r="CG169">
        <f t="shared" si="240"/>
        <v>1.6940252648257827E-3</v>
      </c>
      <c r="CH169">
        <f t="shared" si="240"/>
        <v>1.6415810532843427E-3</v>
      </c>
      <c r="CI169">
        <f t="shared" si="240"/>
        <v>1.5914114355938403E-3</v>
      </c>
      <c r="CJ169">
        <f t="shared" si="240"/>
        <v>1.5433850366065565E-3</v>
      </c>
      <c r="CK169">
        <f t="shared" si="240"/>
        <v>1.4973801616821058E-3</v>
      </c>
      <c r="CL169">
        <f t="shared" si="240"/>
        <v>1.45328391640557E-3</v>
      </c>
      <c r="CM169">
        <f t="shared" si="240"/>
        <v>1.4109914224845243E-3</v>
      </c>
      <c r="CN169">
        <f t="shared" si="240"/>
        <v>1.3704051174833261E-3</v>
      </c>
      <c r="CO169">
        <f t="shared" si="240"/>
        <v>1.3314341278759178E-3</v>
      </c>
      <c r="CP169">
        <f t="shared" si="240"/>
        <v>1.2939937064168489E-3</v>
      </c>
      <c r="CQ169">
        <f t="shared" si="240"/>
        <v>1.2580047261008568E-3</v>
      </c>
      <c r="CR169">
        <f t="shared" si="240"/>
        <v>8.1002236258807608E-4</v>
      </c>
      <c r="CS169">
        <f t="shared" si="240"/>
        <v>5.2616931001081492E-4</v>
      </c>
      <c r="CT169">
        <f t="shared" si="240"/>
        <v>3.6442515785114208E-4</v>
      </c>
      <c r="CU169">
        <f t="shared" si="240"/>
        <v>2.5353833187350631E-4</v>
      </c>
      <c r="CV169">
        <f t="shared" si="241"/>
        <v>1.7313319091845692E-4</v>
      </c>
      <c r="CW169">
        <f t="shared" si="241"/>
        <v>1.1381934741680766E-4</v>
      </c>
      <c r="CX169">
        <f t="shared" si="241"/>
        <v>7.0297474770022905E-5</v>
      </c>
      <c r="CY169">
        <f t="shared" si="241"/>
        <v>3.9203900796699382E-5</v>
      </c>
      <c r="CZ169">
        <f t="shared" si="241"/>
        <v>1.8231008133477763E-5</v>
      </c>
      <c r="DA169">
        <f t="shared" si="241"/>
        <v>5.7054693833280011E-6</v>
      </c>
      <c r="DB169">
        <f t="shared" si="241"/>
        <v>3.6245094302193244E-7</v>
      </c>
      <c r="DC169">
        <f t="shared" si="241"/>
        <v>0</v>
      </c>
      <c r="DD169">
        <f t="shared" si="241"/>
        <v>0</v>
      </c>
      <c r="DE169">
        <f t="shared" si="241"/>
        <v>0</v>
      </c>
      <c r="DF169">
        <f t="shared" si="241"/>
        <v>0</v>
      </c>
      <c r="DG169">
        <f t="shared" si="241"/>
        <v>0</v>
      </c>
      <c r="DH169">
        <f t="shared" si="241"/>
        <v>0</v>
      </c>
      <c r="DI169">
        <f t="shared" si="241"/>
        <v>0</v>
      </c>
      <c r="DJ169">
        <f t="shared" si="241"/>
        <v>0</v>
      </c>
      <c r="DK169">
        <f t="shared" si="241"/>
        <v>0</v>
      </c>
      <c r="DL169">
        <f t="shared" si="242"/>
        <v>0</v>
      </c>
      <c r="DM169">
        <f t="shared" si="242"/>
        <v>0</v>
      </c>
      <c r="DN169">
        <f t="shared" si="242"/>
        <v>0</v>
      </c>
      <c r="DO169">
        <f t="shared" si="242"/>
        <v>0</v>
      </c>
      <c r="DP169">
        <f t="shared" si="242"/>
        <v>0</v>
      </c>
      <c r="DQ169">
        <f t="shared" si="242"/>
        <v>0</v>
      </c>
      <c r="DR169">
        <f t="shared" si="242"/>
        <v>0</v>
      </c>
      <c r="DS169">
        <f t="shared" si="242"/>
        <v>0</v>
      </c>
      <c r="DT169">
        <f t="shared" si="242"/>
        <v>0</v>
      </c>
      <c r="DU169">
        <f t="shared" si="242"/>
        <v>0</v>
      </c>
      <c r="DV169">
        <f t="shared" si="242"/>
        <v>0</v>
      </c>
      <c r="DW169">
        <f t="shared" si="242"/>
        <v>0</v>
      </c>
      <c r="DX169">
        <f t="shared" si="242"/>
        <v>0</v>
      </c>
      <c r="DY169">
        <f t="shared" si="242"/>
        <v>0</v>
      </c>
      <c r="DZ169">
        <f t="shared" si="242"/>
        <v>0</v>
      </c>
      <c r="EA169">
        <f t="shared" si="242"/>
        <v>0</v>
      </c>
      <c r="EB169">
        <f t="shared" si="243"/>
        <v>0</v>
      </c>
      <c r="EC169">
        <f t="shared" si="243"/>
        <v>0</v>
      </c>
      <c r="ED169">
        <f t="shared" si="243"/>
        <v>0</v>
      </c>
      <c r="EE169">
        <f t="shared" si="243"/>
        <v>0</v>
      </c>
      <c r="EF169">
        <f t="shared" si="243"/>
        <v>0</v>
      </c>
      <c r="EG169">
        <f t="shared" si="243"/>
        <v>0</v>
      </c>
      <c r="EH169">
        <f t="shared" si="243"/>
        <v>0</v>
      </c>
      <c r="EI169">
        <f t="shared" si="243"/>
        <v>0</v>
      </c>
      <c r="EJ169">
        <f t="shared" si="243"/>
        <v>0</v>
      </c>
      <c r="EK169">
        <f t="shared" si="243"/>
        <v>0</v>
      </c>
      <c r="EL169">
        <f t="shared" si="243"/>
        <v>0</v>
      </c>
      <c r="EM169">
        <f t="shared" si="243"/>
        <v>0</v>
      </c>
      <c r="EN169">
        <f t="shared" si="244"/>
        <v>0</v>
      </c>
      <c r="EO169">
        <f t="shared" si="244"/>
        <v>0</v>
      </c>
      <c r="EP169">
        <f t="shared" si="244"/>
        <v>0</v>
      </c>
      <c r="EQ169">
        <f t="shared" si="244"/>
        <v>0</v>
      </c>
      <c r="ER169">
        <f t="shared" si="244"/>
        <v>0</v>
      </c>
      <c r="ES169">
        <f t="shared" si="244"/>
        <v>0</v>
      </c>
      <c r="ET169">
        <f t="shared" si="244"/>
        <v>0</v>
      </c>
      <c r="EU169">
        <f t="shared" si="244"/>
        <v>0</v>
      </c>
      <c r="EV169">
        <f t="shared" si="244"/>
        <v>0</v>
      </c>
      <c r="EW169">
        <f t="shared" si="244"/>
        <v>0</v>
      </c>
      <c r="EX169">
        <f t="shared" si="244"/>
        <v>0</v>
      </c>
      <c r="EZ169">
        <f t="shared" si="234"/>
        <v>0.88352770061105224</v>
      </c>
      <c r="FB169">
        <f t="shared" si="201"/>
        <v>1.0751743781896639E-2</v>
      </c>
      <c r="FC169">
        <f t="shared" si="202"/>
        <v>0.24864139822795178</v>
      </c>
    </row>
    <row r="170" spans="1:159" x14ac:dyDescent="0.25">
      <c r="A170">
        <v>1115</v>
      </c>
      <c r="B170" s="19">
        <f>'Input spectra'!Y169</f>
        <v>4.3423595353489199E-2</v>
      </c>
      <c r="C170">
        <f>'Input spectra'!D169</f>
        <v>0</v>
      </c>
      <c r="D170">
        <f t="shared" si="235"/>
        <v>2.0653927966864227E-2</v>
      </c>
      <c r="E170">
        <f t="shared" si="235"/>
        <v>2.0414673945097647E-2</v>
      </c>
      <c r="F170">
        <f t="shared" si="235"/>
        <v>2.0177105507042135E-2</v>
      </c>
      <c r="G170">
        <f t="shared" si="235"/>
        <v>1.9941212537468167E-2</v>
      </c>
      <c r="H170">
        <f t="shared" si="235"/>
        <v>1.9706984977157845E-2</v>
      </c>
      <c r="I170">
        <f t="shared" si="235"/>
        <v>1.9474412822609415E-2</v>
      </c>
      <c r="J170">
        <f t="shared" si="235"/>
        <v>1.9243486125743284E-2</v>
      </c>
      <c r="K170">
        <f t="shared" si="235"/>
        <v>1.9014194993609557E-2</v>
      </c>
      <c r="L170">
        <f t="shared" si="235"/>
        <v>1.878652958809705E-2</v>
      </c>
      <c r="M170">
        <f t="shared" si="235"/>
        <v>1.8560480125643805E-2</v>
      </c>
      <c r="N170">
        <f t="shared" si="235"/>
        <v>1.8336036876949083E-2</v>
      </c>
      <c r="O170">
        <f t="shared" si="235"/>
        <v>1.8113190166686791E-2</v>
      </c>
      <c r="P170">
        <f t="shared" si="235"/>
        <v>1.7891930373220451E-2</v>
      </c>
      <c r="Q170">
        <f t="shared" si="235"/>
        <v>1.7672247928319555E-2</v>
      </c>
      <c r="R170">
        <f t="shared" si="235"/>
        <v>1.7454133316877386E-2</v>
      </c>
      <c r="S170">
        <f t="shared" si="235"/>
        <v>1.7237577076630314E-2</v>
      </c>
      <c r="T170">
        <f t="shared" si="236"/>
        <v>1.7022569797878494E-2</v>
      </c>
      <c r="U170">
        <f t="shared" si="236"/>
        <v>1.6809102123207988E-2</v>
      </c>
      <c r="V170">
        <f t="shared" si="236"/>
        <v>1.6597164747214361E-2</v>
      </c>
      <c r="W170">
        <f t="shared" si="236"/>
        <v>1.6386748416227608E-2</v>
      </c>
      <c r="X170">
        <f t="shared" si="236"/>
        <v>1.6177843928038557E-2</v>
      </c>
      <c r="Y170">
        <f t="shared" si="236"/>
        <v>1.5970442131626648E-2</v>
      </c>
      <c r="Z170">
        <f t="shared" si="236"/>
        <v>1.5764533926889101E-2</v>
      </c>
      <c r="AA170">
        <f t="shared" si="236"/>
        <v>1.5560110264371456E-2</v>
      </c>
      <c r="AB170">
        <f t="shared" si="236"/>
        <v>1.5357162144999539E-2</v>
      </c>
      <c r="AC170">
        <f t="shared" si="236"/>
        <v>1.5155680619812754E-2</v>
      </c>
      <c r="AD170">
        <f t="shared" si="236"/>
        <v>1.4955656789698752E-2</v>
      </c>
      <c r="AE170">
        <f t="shared" si="236"/>
        <v>1.4757081805129475E-2</v>
      </c>
      <c r="AF170">
        <f t="shared" si="236"/>
        <v>1.4559946865898536E-2</v>
      </c>
      <c r="AG170">
        <f t="shared" si="236"/>
        <v>1.4364243220859933E-2</v>
      </c>
      <c r="AH170">
        <f t="shared" si="236"/>
        <v>1.4169962167668139E-2</v>
      </c>
      <c r="AI170">
        <f t="shared" si="236"/>
        <v>1.3977095052519492E-2</v>
      </c>
      <c r="AJ170">
        <f t="shared" si="237"/>
        <v>1.3785633269894909E-2</v>
      </c>
      <c r="AK170">
        <f t="shared" si="237"/>
        <v>1.3595568262303929E-2</v>
      </c>
      <c r="AL170">
        <f t="shared" si="237"/>
        <v>1.3406891520030082E-2</v>
      </c>
      <c r="AM170">
        <f t="shared" si="237"/>
        <v>1.3219594580877526E-2</v>
      </c>
      <c r="AN170">
        <f t="shared" si="237"/>
        <v>1.3033669029919016E-2</v>
      </c>
      <c r="AO170">
        <f t="shared" si="237"/>
        <v>1.2849106499245149E-2</v>
      </c>
      <c r="AP170">
        <f t="shared" si="237"/>
        <v>1.2665898667714897E-2</v>
      </c>
      <c r="AQ170">
        <f t="shared" si="237"/>
        <v>1.2484037260707419E-2</v>
      </c>
      <c r="AR170">
        <f t="shared" si="237"/>
        <v>1.2303514049875147E-2</v>
      </c>
      <c r="AS170">
        <f t="shared" si="237"/>
        <v>1.2124320852898151E-2</v>
      </c>
      <c r="AT170">
        <f t="shared" si="237"/>
        <v>1.1946449533239716E-2</v>
      </c>
      <c r="AU170">
        <f t="shared" si="237"/>
        <v>1.1769891999903253E-2</v>
      </c>
      <c r="AV170">
        <f t="shared" si="237"/>
        <v>1.1594640207190381E-2</v>
      </c>
      <c r="AW170">
        <f t="shared" si="237"/>
        <v>1.1420686154460293E-2</v>
      </c>
      <c r="AX170">
        <f t="shared" si="237"/>
        <v>1.0153551437867761E-2</v>
      </c>
      <c r="AY170">
        <f t="shared" si="237"/>
        <v>8.6770866856868169E-3</v>
      </c>
      <c r="AZ170">
        <f t="shared" si="238"/>
        <v>7.8120489188073274E-3</v>
      </c>
      <c r="BA170">
        <f t="shared" si="238"/>
        <v>7.1569463148693805E-3</v>
      </c>
      <c r="BB170">
        <f t="shared" si="238"/>
        <v>6.6217319785438229E-3</v>
      </c>
      <c r="BC170">
        <f t="shared" si="238"/>
        <v>6.1673829556931478E-3</v>
      </c>
      <c r="BD170">
        <f t="shared" si="238"/>
        <v>5.7725219072628101E-3</v>
      </c>
      <c r="BE170">
        <f t="shared" si="238"/>
        <v>5.4238251036900584E-3</v>
      </c>
      <c r="BF170">
        <f t="shared" si="238"/>
        <v>5.1122730623577471E-3</v>
      </c>
      <c r="BG170">
        <f t="shared" si="238"/>
        <v>4.8313985138761749E-3</v>
      </c>
      <c r="BH170">
        <f t="shared" si="238"/>
        <v>4.5763638352481683E-3</v>
      </c>
      <c r="BI170">
        <f t="shared" si="238"/>
        <v>4.3434314340296985E-3</v>
      </c>
      <c r="BJ170">
        <f t="shared" si="238"/>
        <v>4.129639076583127E-3</v>
      </c>
      <c r="BK170">
        <f t="shared" si="238"/>
        <v>3.9325902846730878E-3</v>
      </c>
      <c r="BL170">
        <f t="shared" si="238"/>
        <v>3.7503132339498152E-3</v>
      </c>
      <c r="BM170">
        <f t="shared" si="238"/>
        <v>3.5811624254233204E-3</v>
      </c>
      <c r="BN170">
        <f t="shared" si="238"/>
        <v>3.4237481456397996E-3</v>
      </c>
      <c r="BO170">
        <f t="shared" si="238"/>
        <v>3.2768845963386307E-3</v>
      </c>
      <c r="BP170">
        <f t="shared" si="239"/>
        <v>3.1395509325365155E-3</v>
      </c>
      <c r="BQ170">
        <f t="shared" si="239"/>
        <v>3.0108614506431292E-3</v>
      </c>
      <c r="BR170">
        <f t="shared" si="239"/>
        <v>2.8900424051984956E-3</v>
      </c>
      <c r="BS170">
        <f t="shared" si="239"/>
        <v>2.7764137206499114E-3</v>
      </c>
      <c r="BT170">
        <f t="shared" si="239"/>
        <v>2.6693743800720099E-3</v>
      </c>
      <c r="BU170">
        <f t="shared" si="239"/>
        <v>2.5683906181995066E-3</v>
      </c>
      <c r="BV170">
        <f t="shared" si="239"/>
        <v>2.4729862826755157E-3</v>
      </c>
      <c r="BW170">
        <f t="shared" si="239"/>
        <v>2.3827348925165555E-3</v>
      </c>
      <c r="BX170">
        <f t="shared" si="239"/>
        <v>2.2972530400567882E-3</v>
      </c>
      <c r="BY170">
        <f t="shared" si="239"/>
        <v>2.2161948672472075E-3</v>
      </c>
      <c r="BZ170">
        <f t="shared" si="239"/>
        <v>2.1392474091284971E-3</v>
      </c>
      <c r="CA170">
        <f t="shared" si="239"/>
        <v>2.0661266432467577E-3</v>
      </c>
      <c r="CB170">
        <f t="shared" si="239"/>
        <v>1.9965741182852068E-3</v>
      </c>
      <c r="CC170">
        <f t="shared" si="239"/>
        <v>1.9303540613860015E-3</v>
      </c>
      <c r="CD170">
        <f t="shared" si="239"/>
        <v>1.8672508837398313E-3</v>
      </c>
      <c r="CE170">
        <f t="shared" si="239"/>
        <v>1.8070670195951379E-3</v>
      </c>
      <c r="CF170">
        <f t="shared" si="240"/>
        <v>1.7496210460125278E-3</v>
      </c>
      <c r="CG170">
        <f t="shared" si="240"/>
        <v>1.6947460402852888E-3</v>
      </c>
      <c r="CH170">
        <f t="shared" si="240"/>
        <v>1.6422881395691774E-3</v>
      </c>
      <c r="CI170">
        <f t="shared" si="240"/>
        <v>1.5921052733636823E-3</v>
      </c>
      <c r="CJ170">
        <f t="shared" si="240"/>
        <v>1.5440660444007864E-3</v>
      </c>
      <c r="CK170">
        <f t="shared" si="240"/>
        <v>1.4980487374814872E-3</v>
      </c>
      <c r="CL170">
        <f t="shared" si="240"/>
        <v>1.4539404390505359E-3</v>
      </c>
      <c r="CM170">
        <f t="shared" si="240"/>
        <v>1.4116362529662781E-3</v>
      </c>
      <c r="CN170">
        <f t="shared" si="240"/>
        <v>1.3710386001217982E-3</v>
      </c>
      <c r="CO170">
        <f t="shared" si="240"/>
        <v>1.3320565913967782E-3</v>
      </c>
      <c r="CP170">
        <f t="shared" si="240"/>
        <v>1.2946054649382263E-3</v>
      </c>
      <c r="CQ170">
        <f t="shared" si="240"/>
        <v>1.2586060800390789E-3</v>
      </c>
      <c r="CR170">
        <f t="shared" si="240"/>
        <v>8.1041382716644966E-4</v>
      </c>
      <c r="CS170">
        <f t="shared" si="240"/>
        <v>5.2642635979129428E-4</v>
      </c>
      <c r="CT170">
        <f t="shared" si="240"/>
        <v>3.6460510547657203E-4</v>
      </c>
      <c r="CU170">
        <f t="shared" si="240"/>
        <v>2.5366485743996838E-4</v>
      </c>
      <c r="CV170">
        <f t="shared" si="241"/>
        <v>1.7322050087324238E-4</v>
      </c>
      <c r="CW170">
        <f t="shared" si="241"/>
        <v>1.1387734383369244E-4</v>
      </c>
      <c r="CX170">
        <f t="shared" si="241"/>
        <v>7.0333664077974813E-5</v>
      </c>
      <c r="CY170">
        <f t="shared" si="241"/>
        <v>3.9224289053475649E-5</v>
      </c>
      <c r="CZ170">
        <f t="shared" si="241"/>
        <v>1.824058508841118E-5</v>
      </c>
      <c r="DA170">
        <f t="shared" si="241"/>
        <v>5.7084965104025676E-6</v>
      </c>
      <c r="DB170">
        <f t="shared" si="241"/>
        <v>3.6264515161664594E-7</v>
      </c>
      <c r="DC170">
        <f t="shared" si="241"/>
        <v>0</v>
      </c>
      <c r="DD170">
        <f t="shared" si="241"/>
        <v>0</v>
      </c>
      <c r="DE170">
        <f t="shared" si="241"/>
        <v>0</v>
      </c>
      <c r="DF170">
        <f t="shared" si="241"/>
        <v>0</v>
      </c>
      <c r="DG170">
        <f t="shared" si="241"/>
        <v>0</v>
      </c>
      <c r="DH170">
        <f t="shared" si="241"/>
        <v>0</v>
      </c>
      <c r="DI170">
        <f t="shared" si="241"/>
        <v>0</v>
      </c>
      <c r="DJ170">
        <f t="shared" si="241"/>
        <v>0</v>
      </c>
      <c r="DK170">
        <f t="shared" si="241"/>
        <v>0</v>
      </c>
      <c r="DL170">
        <f t="shared" si="242"/>
        <v>0</v>
      </c>
      <c r="DM170">
        <f t="shared" si="242"/>
        <v>0</v>
      </c>
      <c r="DN170">
        <f t="shared" si="242"/>
        <v>0</v>
      </c>
      <c r="DO170">
        <f t="shared" si="242"/>
        <v>0</v>
      </c>
      <c r="DP170">
        <f t="shared" si="242"/>
        <v>0</v>
      </c>
      <c r="DQ170">
        <f t="shared" si="242"/>
        <v>0</v>
      </c>
      <c r="DR170">
        <f t="shared" si="242"/>
        <v>0</v>
      </c>
      <c r="DS170">
        <f t="shared" si="242"/>
        <v>0</v>
      </c>
      <c r="DT170">
        <f t="shared" si="242"/>
        <v>0</v>
      </c>
      <c r="DU170">
        <f t="shared" si="242"/>
        <v>0</v>
      </c>
      <c r="DV170">
        <f t="shared" si="242"/>
        <v>0</v>
      </c>
      <c r="DW170">
        <f t="shared" si="242"/>
        <v>0</v>
      </c>
      <c r="DX170">
        <f t="shared" si="242"/>
        <v>0</v>
      </c>
      <c r="DY170">
        <f t="shared" si="242"/>
        <v>0</v>
      </c>
      <c r="DZ170">
        <f t="shared" si="242"/>
        <v>0</v>
      </c>
      <c r="EA170">
        <f t="shared" si="242"/>
        <v>0</v>
      </c>
      <c r="EB170">
        <f t="shared" si="243"/>
        <v>0</v>
      </c>
      <c r="EC170">
        <f t="shared" si="243"/>
        <v>0</v>
      </c>
      <c r="ED170">
        <f t="shared" si="243"/>
        <v>0</v>
      </c>
      <c r="EE170">
        <f t="shared" si="243"/>
        <v>0</v>
      </c>
      <c r="EF170">
        <f t="shared" si="243"/>
        <v>0</v>
      </c>
      <c r="EG170">
        <f t="shared" si="243"/>
        <v>0</v>
      </c>
      <c r="EH170">
        <f t="shared" si="243"/>
        <v>0</v>
      </c>
      <c r="EI170">
        <f t="shared" si="243"/>
        <v>0</v>
      </c>
      <c r="EJ170">
        <f t="shared" si="243"/>
        <v>0</v>
      </c>
      <c r="EK170">
        <f t="shared" si="243"/>
        <v>0</v>
      </c>
      <c r="EL170">
        <f t="shared" si="243"/>
        <v>0</v>
      </c>
      <c r="EM170">
        <f t="shared" si="243"/>
        <v>0</v>
      </c>
      <c r="EN170">
        <f t="shared" si="244"/>
        <v>0</v>
      </c>
      <c r="EO170">
        <f t="shared" si="244"/>
        <v>0</v>
      </c>
      <c r="EP170">
        <f t="shared" si="244"/>
        <v>0</v>
      </c>
      <c r="EQ170">
        <f t="shared" si="244"/>
        <v>0</v>
      </c>
      <c r="ER170">
        <f t="shared" si="244"/>
        <v>0</v>
      </c>
      <c r="ES170">
        <f t="shared" si="244"/>
        <v>0</v>
      </c>
      <c r="ET170">
        <f t="shared" si="244"/>
        <v>0</v>
      </c>
      <c r="EU170">
        <f t="shared" si="244"/>
        <v>0</v>
      </c>
      <c r="EV170">
        <f t="shared" si="244"/>
        <v>0</v>
      </c>
      <c r="EW170">
        <f t="shared" si="244"/>
        <v>0</v>
      </c>
      <c r="EX170">
        <f t="shared" si="244"/>
        <v>0</v>
      </c>
      <c r="EZ170">
        <f t="shared" si="234"/>
        <v>0.88365552923812407</v>
      </c>
      <c r="FB170">
        <f t="shared" si="201"/>
        <v>1.0738896604921444E-2</v>
      </c>
      <c r="FC170">
        <f t="shared" si="202"/>
        <v>0.24864303929798121</v>
      </c>
    </row>
    <row r="171" spans="1:159" x14ac:dyDescent="0.25">
      <c r="A171">
        <v>1120</v>
      </c>
      <c r="B171" s="19">
        <f>'Input spectra'!Y170</f>
        <v>4.3371078014335603E-2</v>
      </c>
      <c r="C171">
        <f>'Input spectra'!D170</f>
        <v>0</v>
      </c>
      <c r="D171">
        <f t="shared" si="235"/>
        <v>2.0653927966864227E-2</v>
      </c>
      <c r="E171">
        <f t="shared" si="235"/>
        <v>2.0414781157814702E-2</v>
      </c>
      <c r="F171">
        <f t="shared" si="235"/>
        <v>2.0177317437733745E-2</v>
      </c>
      <c r="G171">
        <f t="shared" si="235"/>
        <v>1.9941526717769737E-2</v>
      </c>
      <c r="H171">
        <f t="shared" si="235"/>
        <v>1.9707398964871635E-2</v>
      </c>
      <c r="I171">
        <f t="shared" si="235"/>
        <v>1.9474924201494961E-2</v>
      </c>
      <c r="J171">
        <f t="shared" si="235"/>
        <v>1.9244092505309285E-2</v>
      </c>
      <c r="K171">
        <f t="shared" si="235"/>
        <v>1.9014894008907175E-2</v>
      </c>
      <c r="L171">
        <f t="shared" si="235"/>
        <v>1.8787318899514665E-2</v>
      </c>
      <c r="M171">
        <f t="shared" si="235"/>
        <v>1.8561357418703187E-2</v>
      </c>
      <c r="N171">
        <f t="shared" si="235"/>
        <v>1.8336999862102969E-2</v>
      </c>
      <c r="O171">
        <f t="shared" si="235"/>
        <v>1.8114236579117888E-2</v>
      </c>
      <c r="P171">
        <f t="shared" si="235"/>
        <v>1.7893057972641818E-2</v>
      </c>
      <c r="Q171">
        <f t="shared" si="235"/>
        <v>1.7673454498776379E-2</v>
      </c>
      <c r="R171">
        <f t="shared" si="235"/>
        <v>1.7455416666550132E-2</v>
      </c>
      <c r="S171">
        <f t="shared" si="235"/>
        <v>1.7238935037639264E-2</v>
      </c>
      <c r="T171">
        <f t="shared" si="236"/>
        <v>1.7024000226089624E-2</v>
      </c>
      <c r="U171">
        <f t="shared" si="236"/>
        <v>1.6810602898040209E-2</v>
      </c>
      <c r="V171">
        <f t="shared" si="236"/>
        <v>1.6598733771448104E-2</v>
      </c>
      <c r="W171">
        <f t="shared" si="236"/>
        <v>1.6388383615814742E-2</v>
      </c>
      <c r="X171">
        <f t="shared" si="236"/>
        <v>1.6179543251913647E-2</v>
      </c>
      <c r="Y171">
        <f t="shared" si="236"/>
        <v>1.5972203551519508E-2</v>
      </c>
      <c r="Z171">
        <f t="shared" si="236"/>
        <v>1.5766355437138672E-2</v>
      </c>
      <c r="AA171">
        <f t="shared" si="236"/>
        <v>1.5561989881740998E-2</v>
      </c>
      <c r="AB171">
        <f t="shared" si="236"/>
        <v>1.5359097908493087E-2</v>
      </c>
      <c r="AC171">
        <f t="shared" si="236"/>
        <v>1.5157670590492889E-2</v>
      </c>
      <c r="AD171">
        <f t="shared" si="236"/>
        <v>1.4957699050505625E-2</v>
      </c>
      <c r="AE171">
        <f t="shared" si="236"/>
        <v>1.4759174460701125E-2</v>
      </c>
      <c r="AF171">
        <f t="shared" si="236"/>
        <v>1.4562088042392448E-2</v>
      </c>
      <c r="AG171">
        <f t="shared" si="236"/>
        <v>1.4366431065775856E-2</v>
      </c>
      <c r="AH171">
        <f t="shared" si="236"/>
        <v>1.4172194849672158E-2</v>
      </c>
      <c r="AI171">
        <f t="shared" si="236"/>
        <v>1.3979370761269316E-2</v>
      </c>
      <c r="AJ171">
        <f t="shared" si="237"/>
        <v>1.3787950215866417E-2</v>
      </c>
      <c r="AK171">
        <f t="shared" si="237"/>
        <v>1.3597924676618914E-2</v>
      </c>
      <c r="AL171">
        <f t="shared" si="237"/>
        <v>1.3409285654285213E-2</v>
      </c>
      <c r="AM171">
        <f t="shared" si="237"/>
        <v>1.3222024706974528E-2</v>
      </c>
      <c r="AN171">
        <f t="shared" si="237"/>
        <v>1.3036133439896031E-2</v>
      </c>
      <c r="AO171">
        <f t="shared" si="237"/>
        <v>1.2851603505109298E-2</v>
      </c>
      <c r="AP171">
        <f t="shared" si="237"/>
        <v>1.2668426601276029E-2</v>
      </c>
      <c r="AQ171">
        <f t="shared" si="237"/>
        <v>1.2486594473413017E-2</v>
      </c>
      <c r="AR171">
        <f t="shared" si="237"/>
        <v>1.2306098912646425E-2</v>
      </c>
      <c r="AS171">
        <f t="shared" si="237"/>
        <v>1.2126931755967289E-2</v>
      </c>
      <c r="AT171">
        <f t="shared" si="237"/>
        <v>1.1949084885988266E-2</v>
      </c>
      <c r="AU171">
        <f t="shared" si="237"/>
        <v>1.1772550230701683E-2</v>
      </c>
      <c r="AV171">
        <f t="shared" si="237"/>
        <v>1.1597319763238747E-2</v>
      </c>
      <c r="AW171">
        <f t="shared" si="237"/>
        <v>1.1423385501630056E-2</v>
      </c>
      <c r="AX171">
        <f t="shared" si="237"/>
        <v>1.0156004626696805E-2</v>
      </c>
      <c r="AY171">
        <f t="shared" si="237"/>
        <v>8.6792287283081176E-3</v>
      </c>
      <c r="AZ171">
        <f t="shared" si="238"/>
        <v>7.8140184535484911E-3</v>
      </c>
      <c r="BA171">
        <f t="shared" si="238"/>
        <v>7.1587882843677083E-3</v>
      </c>
      <c r="BB171">
        <f t="shared" si="238"/>
        <v>6.6234709855743923E-3</v>
      </c>
      <c r="BC171">
        <f t="shared" si="238"/>
        <v>6.1690350390950924E-3</v>
      </c>
      <c r="BD171">
        <f t="shared" si="238"/>
        <v>5.7740985414866924E-3</v>
      </c>
      <c r="BE171">
        <f t="shared" si="238"/>
        <v>5.4253349915839863E-3</v>
      </c>
      <c r="BF171">
        <f t="shared" si="238"/>
        <v>5.1137230760379638E-3</v>
      </c>
      <c r="BG171">
        <f t="shared" si="238"/>
        <v>4.8327942425102112E-3</v>
      </c>
      <c r="BH171">
        <f t="shared" si="238"/>
        <v>4.5777099285086329E-3</v>
      </c>
      <c r="BI171">
        <f t="shared" si="238"/>
        <v>4.3447318297877187E-3</v>
      </c>
      <c r="BJ171">
        <f t="shared" si="238"/>
        <v>4.1308971585842539E-3</v>
      </c>
      <c r="BK171">
        <f t="shared" si="238"/>
        <v>3.9338089956221529E-3</v>
      </c>
      <c r="BL171">
        <f t="shared" si="238"/>
        <v>3.751495158986947E-3</v>
      </c>
      <c r="BM171">
        <f t="shared" si="238"/>
        <v>3.5823098552485153E-3</v>
      </c>
      <c r="BN171">
        <f t="shared" si="238"/>
        <v>3.4248631252365644E-3</v>
      </c>
      <c r="BO171">
        <f t="shared" si="238"/>
        <v>3.2779689632513359E-3</v>
      </c>
      <c r="BP171">
        <f t="shared" si="239"/>
        <v>3.1406063474059675E-3</v>
      </c>
      <c r="BQ171">
        <f t="shared" si="239"/>
        <v>3.0118894218963319E-3</v>
      </c>
      <c r="BR171">
        <f t="shared" si="239"/>
        <v>2.8910443092509401E-3</v>
      </c>
      <c r="BS171">
        <f t="shared" si="239"/>
        <v>2.7773908186123778E-3</v>
      </c>
      <c r="BT171">
        <f t="shared" si="239"/>
        <v>2.670327831698795E-3</v>
      </c>
      <c r="BU171">
        <f t="shared" si="239"/>
        <v>2.5693214936339252E-3</v>
      </c>
      <c r="BV171">
        <f t="shared" si="239"/>
        <v>2.4738955724177536E-3</v>
      </c>
      <c r="BW171">
        <f t="shared" si="239"/>
        <v>2.3836235159430388E-3</v>
      </c>
      <c r="BX171">
        <f t="shared" si="239"/>
        <v>2.2981218527488565E-3</v>
      </c>
      <c r="BY171">
        <f t="shared" si="239"/>
        <v>2.2170446673330803E-3</v>
      </c>
      <c r="BZ171">
        <f t="shared" si="239"/>
        <v>2.1400789428015128E-3</v>
      </c>
      <c r="CA171">
        <f t="shared" si="239"/>
        <v>2.0669406095912167E-3</v>
      </c>
      <c r="CB171">
        <f t="shared" si="239"/>
        <v>1.997371173516537E-3</v>
      </c>
      <c r="CC171">
        <f t="shared" si="239"/>
        <v>1.9311348225925895E-3</v>
      </c>
      <c r="CD171">
        <f t="shared" si="239"/>
        <v>1.8680159321985204E-3</v>
      </c>
      <c r="CE171">
        <f t="shared" si="239"/>
        <v>1.8078169037201376E-3</v>
      </c>
      <c r="CF171">
        <f t="shared" si="240"/>
        <v>1.7503562839875908E-3</v>
      </c>
      <c r="CG171">
        <f t="shared" si="240"/>
        <v>1.6954671224210138E-3</v>
      </c>
      <c r="CH171">
        <f t="shared" si="240"/>
        <v>1.6429955304207667E-3</v>
      </c>
      <c r="CI171">
        <f t="shared" si="240"/>
        <v>1.592799413639111E-3</v>
      </c>
      <c r="CJ171">
        <f t="shared" si="240"/>
        <v>1.5447473526849164E-3</v>
      </c>
      <c r="CK171">
        <f t="shared" si="240"/>
        <v>1.4987176117979791E-3</v>
      </c>
      <c r="CL171">
        <f t="shared" si="240"/>
        <v>1.454597258280345E-3</v>
      </c>
      <c r="CM171">
        <f t="shared" si="240"/>
        <v>1.4122813781389447E-3</v>
      </c>
      <c r="CN171">
        <f t="shared" si="240"/>
        <v>1.3716723755935701E-3</v>
      </c>
      <c r="CO171">
        <f t="shared" si="240"/>
        <v>1.3326793459277802E-3</v>
      </c>
      <c r="CP171">
        <f t="shared" si="240"/>
        <v>1.2952175126793167E-3</v>
      </c>
      <c r="CQ171">
        <f t="shared" si="240"/>
        <v>1.2592077214377147E-3</v>
      </c>
      <c r="CR171">
        <f t="shared" si="240"/>
        <v>8.1080548093036069E-4</v>
      </c>
      <c r="CS171">
        <f t="shared" si="240"/>
        <v>5.2668353514844315E-4</v>
      </c>
      <c r="CT171">
        <f t="shared" si="240"/>
        <v>3.6478514195741486E-4</v>
      </c>
      <c r="CU171">
        <f t="shared" si="240"/>
        <v>2.5379144614764797E-4</v>
      </c>
      <c r="CV171">
        <f t="shared" si="241"/>
        <v>1.7330785485787653E-4</v>
      </c>
      <c r="CW171">
        <f t="shared" si="241"/>
        <v>1.1393536980253344E-4</v>
      </c>
      <c r="CX171">
        <f t="shared" si="241"/>
        <v>7.0369872016268903E-5</v>
      </c>
      <c r="CY171">
        <f t="shared" si="241"/>
        <v>3.9244687913304322E-5</v>
      </c>
      <c r="CZ171">
        <f t="shared" si="241"/>
        <v>1.8250167074227425E-5</v>
      </c>
      <c r="DA171">
        <f t="shared" si="241"/>
        <v>5.7115252435673093E-6</v>
      </c>
      <c r="DB171">
        <f t="shared" si="241"/>
        <v>3.6283946427227853E-7</v>
      </c>
      <c r="DC171">
        <f t="shared" si="241"/>
        <v>0</v>
      </c>
      <c r="DD171">
        <f t="shared" si="241"/>
        <v>0</v>
      </c>
      <c r="DE171">
        <f t="shared" si="241"/>
        <v>0</v>
      </c>
      <c r="DF171">
        <f t="shared" si="241"/>
        <v>0</v>
      </c>
      <c r="DG171">
        <f t="shared" si="241"/>
        <v>0</v>
      </c>
      <c r="DH171">
        <f t="shared" si="241"/>
        <v>0</v>
      </c>
      <c r="DI171">
        <f t="shared" si="241"/>
        <v>0</v>
      </c>
      <c r="DJ171">
        <f t="shared" si="241"/>
        <v>0</v>
      </c>
      <c r="DK171">
        <f t="shared" si="241"/>
        <v>0</v>
      </c>
      <c r="DL171">
        <f t="shared" si="242"/>
        <v>0</v>
      </c>
      <c r="DM171">
        <f t="shared" si="242"/>
        <v>0</v>
      </c>
      <c r="DN171">
        <f t="shared" si="242"/>
        <v>0</v>
      </c>
      <c r="DO171">
        <f t="shared" si="242"/>
        <v>0</v>
      </c>
      <c r="DP171">
        <f t="shared" si="242"/>
        <v>0</v>
      </c>
      <c r="DQ171">
        <f t="shared" si="242"/>
        <v>0</v>
      </c>
      <c r="DR171">
        <f t="shared" si="242"/>
        <v>0</v>
      </c>
      <c r="DS171">
        <f t="shared" si="242"/>
        <v>0</v>
      </c>
      <c r="DT171">
        <f t="shared" si="242"/>
        <v>0</v>
      </c>
      <c r="DU171">
        <f t="shared" si="242"/>
        <v>0</v>
      </c>
      <c r="DV171">
        <f t="shared" si="242"/>
        <v>0</v>
      </c>
      <c r="DW171">
        <f t="shared" si="242"/>
        <v>0</v>
      </c>
      <c r="DX171">
        <f t="shared" si="242"/>
        <v>0</v>
      </c>
      <c r="DY171">
        <f t="shared" si="242"/>
        <v>0</v>
      </c>
      <c r="DZ171">
        <f t="shared" si="242"/>
        <v>0</v>
      </c>
      <c r="EA171">
        <f t="shared" si="242"/>
        <v>0</v>
      </c>
      <c r="EB171">
        <f t="shared" si="243"/>
        <v>0</v>
      </c>
      <c r="EC171">
        <f t="shared" si="243"/>
        <v>0</v>
      </c>
      <c r="ED171">
        <f t="shared" si="243"/>
        <v>0</v>
      </c>
      <c r="EE171">
        <f t="shared" si="243"/>
        <v>0</v>
      </c>
      <c r="EF171">
        <f t="shared" si="243"/>
        <v>0</v>
      </c>
      <c r="EG171">
        <f t="shared" si="243"/>
        <v>0</v>
      </c>
      <c r="EH171">
        <f t="shared" si="243"/>
        <v>0</v>
      </c>
      <c r="EI171">
        <f t="shared" si="243"/>
        <v>0</v>
      </c>
      <c r="EJ171">
        <f t="shared" si="243"/>
        <v>0</v>
      </c>
      <c r="EK171">
        <f t="shared" si="243"/>
        <v>0</v>
      </c>
      <c r="EL171">
        <f t="shared" si="243"/>
        <v>0</v>
      </c>
      <c r="EM171">
        <f t="shared" si="243"/>
        <v>0</v>
      </c>
      <c r="EN171">
        <f t="shared" si="244"/>
        <v>0</v>
      </c>
      <c r="EO171">
        <f t="shared" si="244"/>
        <v>0</v>
      </c>
      <c r="EP171">
        <f t="shared" si="244"/>
        <v>0</v>
      </c>
      <c r="EQ171">
        <f t="shared" si="244"/>
        <v>0</v>
      </c>
      <c r="ER171">
        <f t="shared" si="244"/>
        <v>0</v>
      </c>
      <c r="ES171">
        <f t="shared" si="244"/>
        <v>0</v>
      </c>
      <c r="ET171">
        <f t="shared" si="244"/>
        <v>0</v>
      </c>
      <c r="EU171">
        <f t="shared" si="244"/>
        <v>0</v>
      </c>
      <c r="EV171">
        <f t="shared" si="244"/>
        <v>0</v>
      </c>
      <c r="EW171">
        <f t="shared" si="244"/>
        <v>0</v>
      </c>
      <c r="EX171">
        <f t="shared" si="244"/>
        <v>0</v>
      </c>
      <c r="EZ171">
        <f t="shared" si="234"/>
        <v>0.88378338660979361</v>
      </c>
      <c r="FB171">
        <f t="shared" si="201"/>
        <v>1.0726049090592049E-2</v>
      </c>
      <c r="FC171">
        <f t="shared" si="202"/>
        <v>0.24864468036824586</v>
      </c>
    </row>
    <row r="172" spans="1:159" x14ac:dyDescent="0.25">
      <c r="A172">
        <v>1125</v>
      </c>
      <c r="B172" s="19">
        <f>'Input spectra'!Y171</f>
        <v>4.3318560675182E-2</v>
      </c>
      <c r="C172">
        <f>'Input spectra'!D171</f>
        <v>0</v>
      </c>
      <c r="D172">
        <f t="shared" si="235"/>
        <v>2.0653927966864227E-2</v>
      </c>
      <c r="E172">
        <f t="shared" si="235"/>
        <v>2.041488837109481E-2</v>
      </c>
      <c r="F172">
        <f t="shared" si="235"/>
        <v>2.0177529370651377E-2</v>
      </c>
      <c r="G172">
        <f t="shared" si="235"/>
        <v>1.9941840903021323E-2</v>
      </c>
      <c r="H172">
        <f t="shared" si="235"/>
        <v>1.9707812961282125E-2</v>
      </c>
      <c r="I172">
        <f t="shared" si="235"/>
        <v>1.947543559380881E-2</v>
      </c>
      <c r="J172">
        <f t="shared" si="235"/>
        <v>1.9244698903982851E-2</v>
      </c>
      <c r="K172">
        <f t="shared" si="235"/>
        <v>1.9015593049902562E-2</v>
      </c>
      <c r="L172">
        <f t="shared" si="235"/>
        <v>1.8788108244095006E-2</v>
      </c>
      <c r="M172">
        <f t="shared" si="235"/>
        <v>1.8562234753229337E-2</v>
      </c>
      <c r="N172">
        <f t="shared" si="235"/>
        <v>1.83379628978316E-2</v>
      </c>
      <c r="O172">
        <f t="shared" si="235"/>
        <v>1.8115283052001011E-2</v>
      </c>
      <c r="P172">
        <f t="shared" si="235"/>
        <v>1.7894185643127652E-2</v>
      </c>
      <c r="Q172">
        <f t="shared" si="235"/>
        <v>1.7674661151611641E-2</v>
      </c>
      <c r="R172">
        <f t="shared" si="235"/>
        <v>1.7456700110583704E-2</v>
      </c>
      <c r="S172">
        <f t="shared" si="235"/>
        <v>1.7240293105627177E-2</v>
      </c>
      <c r="T172">
        <f t="shared" si="236"/>
        <v>1.7025430774501457E-2</v>
      </c>
      <c r="U172">
        <f t="shared" si="236"/>
        <v>1.6812103806866804E-2</v>
      </c>
      <c r="V172">
        <f t="shared" si="236"/>
        <v>1.6600302944010617E-2</v>
      </c>
      <c r="W172">
        <f t="shared" si="236"/>
        <v>1.6390018978575054E-2</v>
      </c>
      <c r="X172">
        <f t="shared" si="236"/>
        <v>1.6181242754286052E-2</v>
      </c>
      <c r="Y172">
        <f t="shared" si="236"/>
        <v>1.5973965165683762E-2</v>
      </c>
      <c r="Z172">
        <f t="shared" si="236"/>
        <v>1.5768177157854321E-2</v>
      </c>
      <c r="AA172">
        <f t="shared" si="236"/>
        <v>1.5563869726163007E-2</v>
      </c>
      <c r="AB172">
        <f t="shared" si="236"/>
        <v>1.5361033915988767E-2</v>
      </c>
      <c r="AC172">
        <f t="shared" si="236"/>
        <v>1.5159660822460088E-2</v>
      </c>
      <c r="AD172">
        <f t="shared" si="236"/>
        <v>1.4959741590192208E-2</v>
      </c>
      <c r="AE172">
        <f t="shared" si="236"/>
        <v>1.4761267413025712E-2</v>
      </c>
      <c r="AF172">
        <f t="shared" si="236"/>
        <v>1.4564229533766408E-2</v>
      </c>
      <c r="AG172">
        <f t="shared" si="236"/>
        <v>1.4368619243926557E-2</v>
      </c>
      <c r="AH172">
        <f t="shared" si="236"/>
        <v>1.4174427883467443E-2</v>
      </c>
      <c r="AI172">
        <f t="shared" si="236"/>
        <v>1.3981646840543224E-2</v>
      </c>
      <c r="AJ172">
        <f t="shared" si="237"/>
        <v>1.3790267551246127E-2</v>
      </c>
      <c r="AK172">
        <f t="shared" si="237"/>
        <v>1.3600281499352902E-2</v>
      </c>
      <c r="AL172">
        <f t="shared" si="237"/>
        <v>1.341168021607262E-2</v>
      </c>
      <c r="AM172">
        <f t="shared" si="237"/>
        <v>1.3224455279795731E-2</v>
      </c>
      <c r="AN172">
        <f t="shared" si="237"/>
        <v>1.3038598315844408E-2</v>
      </c>
      <c r="AO172">
        <f t="shared" si="237"/>
        <v>1.2854100996224176E-2</v>
      </c>
      <c r="AP172">
        <f t="shared" si="237"/>
        <v>1.267095503937681E-2</v>
      </c>
      <c r="AQ172">
        <f t="shared" si="237"/>
        <v>1.2489152209934483E-2</v>
      </c>
      <c r="AR172">
        <f t="shared" si="237"/>
        <v>1.2308684318475198E-2</v>
      </c>
      <c r="AS172">
        <f t="shared" si="237"/>
        <v>1.2129543221279454E-2</v>
      </c>
      <c r="AT172">
        <f t="shared" si="237"/>
        <v>1.195172082008813E-2</v>
      </c>
      <c r="AU172">
        <f t="shared" si="237"/>
        <v>1.1775209061861695E-2</v>
      </c>
      <c r="AV172">
        <f t="shared" si="237"/>
        <v>1.1599999938540531E-2</v>
      </c>
      <c r="AW172">
        <f t="shared" si="237"/>
        <v>1.1426085486806596E-2</v>
      </c>
      <c r="AX172">
        <f t="shared" si="237"/>
        <v>1.0158458408238208E-2</v>
      </c>
      <c r="AY172">
        <f t="shared" si="237"/>
        <v>8.6813712997182574E-3</v>
      </c>
      <c r="AZ172">
        <f t="shared" si="238"/>
        <v>7.815988484838915E-3</v>
      </c>
      <c r="BA172">
        <f t="shared" si="238"/>
        <v>7.1606307279301826E-3</v>
      </c>
      <c r="BB172">
        <f t="shared" si="238"/>
        <v>6.6252104493050318E-3</v>
      </c>
      <c r="BC172">
        <f t="shared" si="238"/>
        <v>6.1706875650477241E-3</v>
      </c>
      <c r="BD172">
        <f t="shared" si="238"/>
        <v>5.775675606332669E-3</v>
      </c>
      <c r="BE172">
        <f t="shared" si="238"/>
        <v>5.4268452998014706E-3</v>
      </c>
      <c r="BF172">
        <f t="shared" si="238"/>
        <v>5.1151735009911407E-3</v>
      </c>
      <c r="BG172">
        <f t="shared" si="238"/>
        <v>4.8341903743522249E-3</v>
      </c>
      <c r="BH172">
        <f t="shared" si="238"/>
        <v>4.5790564177094414E-3</v>
      </c>
      <c r="BI172">
        <f t="shared" si="238"/>
        <v>4.3460326148759623E-3</v>
      </c>
      <c r="BJ172">
        <f t="shared" si="238"/>
        <v>4.1321556238562403E-3</v>
      </c>
      <c r="BK172">
        <f t="shared" si="238"/>
        <v>3.93502808425012E-3</v>
      </c>
      <c r="BL172">
        <f t="shared" si="238"/>
        <v>3.7526774565121105E-3</v>
      </c>
      <c r="BM172">
        <f t="shared" si="238"/>
        <v>3.5834576527183602E-3</v>
      </c>
      <c r="BN172">
        <f t="shared" si="238"/>
        <v>3.4259784679381631E-3</v>
      </c>
      <c r="BO172">
        <f t="shared" si="238"/>
        <v>3.2790536889962087E-3</v>
      </c>
      <c r="BP172">
        <f t="shared" si="239"/>
        <v>3.1416621170715577E-3</v>
      </c>
      <c r="BQ172">
        <f t="shared" si="239"/>
        <v>3.0129177441204826E-3</v>
      </c>
      <c r="BR172">
        <f t="shared" si="239"/>
        <v>2.8920465606379867E-3</v>
      </c>
      <c r="BS172">
        <f t="shared" si="239"/>
        <v>2.7783682604430576E-3</v>
      </c>
      <c r="BT172">
        <f t="shared" si="239"/>
        <v>2.6712816238810342E-3</v>
      </c>
      <c r="BU172">
        <f t="shared" si="239"/>
        <v>2.5702527064504648E-3</v>
      </c>
      <c r="BV172">
        <f t="shared" si="239"/>
        <v>2.4748051964957867E-3</v>
      </c>
      <c r="BW172">
        <f t="shared" si="239"/>
        <v>2.3845124707750839E-3</v>
      </c>
      <c r="BX172">
        <f t="shared" si="239"/>
        <v>2.298990994022706E-3</v>
      </c>
      <c r="BY172">
        <f t="shared" si="239"/>
        <v>2.2178947932748592E-3</v>
      </c>
      <c r="BZ172">
        <f t="shared" si="239"/>
        <v>2.1409107996948561E-3</v>
      </c>
      <c r="CA172">
        <f t="shared" si="239"/>
        <v>2.0677548966039233E-3</v>
      </c>
      <c r="CB172">
        <f t="shared" si="239"/>
        <v>1.9981685469414355E-3</v>
      </c>
      <c r="CC172">
        <f t="shared" si="239"/>
        <v>1.9319158995899815E-3</v>
      </c>
      <c r="CD172">
        <f t="shared" si="239"/>
        <v>1.8687812941122195E-3</v>
      </c>
      <c r="CE172">
        <f t="shared" si="239"/>
        <v>1.8085670990268454E-3</v>
      </c>
      <c r="CF172">
        <f t="shared" si="240"/>
        <v>1.7510918309294906E-3</v>
      </c>
      <c r="CG172">
        <f t="shared" si="240"/>
        <v>1.6961885113634429E-3</v>
      </c>
      <c r="CH172">
        <f t="shared" si="240"/>
        <v>1.6437032259702987E-3</v>
      </c>
      <c r="CI172">
        <f t="shared" si="240"/>
        <v>1.5934938565520165E-3</v>
      </c>
      <c r="CJ172">
        <f t="shared" si="240"/>
        <v>1.5454289615915357E-3</v>
      </c>
      <c r="CK172">
        <f t="shared" si="240"/>
        <v>1.4993867847648684E-3</v>
      </c>
      <c r="CL172">
        <f t="shared" si="240"/>
        <v>1.4552543742289807E-3</v>
      </c>
      <c r="CM172">
        <f t="shared" si="240"/>
        <v>1.4129267981371992E-3</v>
      </c>
      <c r="CN172">
        <f t="shared" si="240"/>
        <v>1.3723064440340077E-3</v>
      </c>
      <c r="CO172">
        <f t="shared" si="240"/>
        <v>1.3333023916049758E-3</v>
      </c>
      <c r="CP172">
        <f t="shared" si="240"/>
        <v>1.295829849776854E-3</v>
      </c>
      <c r="CQ172">
        <f t="shared" si="240"/>
        <v>1.2598096504341765E-3</v>
      </c>
      <c r="CR172">
        <f t="shared" si="240"/>
        <v>8.1119732397123823E-4</v>
      </c>
      <c r="CS172">
        <f t="shared" si="240"/>
        <v>5.2694083614360991E-4</v>
      </c>
      <c r="CT172">
        <f t="shared" si="240"/>
        <v>3.6496526733754612E-4</v>
      </c>
      <c r="CU172">
        <f t="shared" si="240"/>
        <v>2.5391809802805508E-4</v>
      </c>
      <c r="CV172">
        <f t="shared" si="241"/>
        <v>1.7339525289456341E-4</v>
      </c>
      <c r="CW172">
        <f t="shared" si="241"/>
        <v>1.1399342533838881E-4</v>
      </c>
      <c r="CX172">
        <f t="shared" si="241"/>
        <v>7.040609859449615E-5</v>
      </c>
      <c r="CY172">
        <f t="shared" si="241"/>
        <v>3.9265097381699578E-5</v>
      </c>
      <c r="CZ172">
        <f t="shared" si="241"/>
        <v>1.8259754093569278E-5</v>
      </c>
      <c r="DA172">
        <f t="shared" si="241"/>
        <v>5.7145555836743634E-6</v>
      </c>
      <c r="DB172">
        <f t="shared" si="241"/>
        <v>3.6303388104458828E-7</v>
      </c>
      <c r="DC172">
        <f t="shared" si="241"/>
        <v>0</v>
      </c>
      <c r="DD172">
        <f t="shared" si="241"/>
        <v>0</v>
      </c>
      <c r="DE172">
        <f t="shared" si="241"/>
        <v>0</v>
      </c>
      <c r="DF172">
        <f t="shared" si="241"/>
        <v>0</v>
      </c>
      <c r="DG172">
        <f t="shared" si="241"/>
        <v>0</v>
      </c>
      <c r="DH172">
        <f t="shared" si="241"/>
        <v>0</v>
      </c>
      <c r="DI172">
        <f t="shared" si="241"/>
        <v>0</v>
      </c>
      <c r="DJ172">
        <f t="shared" si="241"/>
        <v>0</v>
      </c>
      <c r="DK172">
        <f t="shared" si="241"/>
        <v>0</v>
      </c>
      <c r="DL172">
        <f t="shared" si="242"/>
        <v>0</v>
      </c>
      <c r="DM172">
        <f t="shared" si="242"/>
        <v>0</v>
      </c>
      <c r="DN172">
        <f t="shared" si="242"/>
        <v>0</v>
      </c>
      <c r="DO172">
        <f t="shared" si="242"/>
        <v>0</v>
      </c>
      <c r="DP172">
        <f t="shared" si="242"/>
        <v>0</v>
      </c>
      <c r="DQ172">
        <f t="shared" si="242"/>
        <v>0</v>
      </c>
      <c r="DR172">
        <f t="shared" si="242"/>
        <v>0</v>
      </c>
      <c r="DS172">
        <f t="shared" si="242"/>
        <v>0</v>
      </c>
      <c r="DT172">
        <f t="shared" si="242"/>
        <v>0</v>
      </c>
      <c r="DU172">
        <f t="shared" si="242"/>
        <v>0</v>
      </c>
      <c r="DV172">
        <f t="shared" si="242"/>
        <v>0</v>
      </c>
      <c r="DW172">
        <f t="shared" si="242"/>
        <v>0</v>
      </c>
      <c r="DX172">
        <f t="shared" si="242"/>
        <v>0</v>
      </c>
      <c r="DY172">
        <f t="shared" si="242"/>
        <v>0</v>
      </c>
      <c r="DZ172">
        <f t="shared" si="242"/>
        <v>0</v>
      </c>
      <c r="EA172">
        <f t="shared" si="242"/>
        <v>0</v>
      </c>
      <c r="EB172">
        <f t="shared" si="243"/>
        <v>0</v>
      </c>
      <c r="EC172">
        <f t="shared" si="243"/>
        <v>0</v>
      </c>
      <c r="ED172">
        <f t="shared" si="243"/>
        <v>0</v>
      </c>
      <c r="EE172">
        <f t="shared" si="243"/>
        <v>0</v>
      </c>
      <c r="EF172">
        <f t="shared" si="243"/>
        <v>0</v>
      </c>
      <c r="EG172">
        <f t="shared" si="243"/>
        <v>0</v>
      </c>
      <c r="EH172">
        <f t="shared" si="243"/>
        <v>0</v>
      </c>
      <c r="EI172">
        <f t="shared" si="243"/>
        <v>0</v>
      </c>
      <c r="EJ172">
        <f t="shared" si="243"/>
        <v>0</v>
      </c>
      <c r="EK172">
        <f t="shared" si="243"/>
        <v>0</v>
      </c>
      <c r="EL172">
        <f t="shared" si="243"/>
        <v>0</v>
      </c>
      <c r="EM172">
        <f t="shared" si="243"/>
        <v>0</v>
      </c>
      <c r="EN172">
        <f t="shared" si="244"/>
        <v>0</v>
      </c>
      <c r="EO172">
        <f t="shared" si="244"/>
        <v>0</v>
      </c>
      <c r="EP172">
        <f t="shared" si="244"/>
        <v>0</v>
      </c>
      <c r="EQ172">
        <f t="shared" si="244"/>
        <v>0</v>
      </c>
      <c r="ER172">
        <f t="shared" si="244"/>
        <v>0</v>
      </c>
      <c r="ES172">
        <f t="shared" si="244"/>
        <v>0</v>
      </c>
      <c r="ET172">
        <f t="shared" si="244"/>
        <v>0</v>
      </c>
      <c r="EU172">
        <f t="shared" si="244"/>
        <v>0</v>
      </c>
      <c r="EV172">
        <f t="shared" si="244"/>
        <v>0</v>
      </c>
      <c r="EW172">
        <f t="shared" si="244"/>
        <v>0</v>
      </c>
      <c r="EX172">
        <f t="shared" si="244"/>
        <v>0</v>
      </c>
      <c r="EZ172">
        <f t="shared" si="234"/>
        <v>0.88391127273411607</v>
      </c>
      <c r="FB172">
        <f t="shared" si="201"/>
        <v>1.0713201238899572E-2</v>
      </c>
      <c r="FC172">
        <f t="shared" si="202"/>
        <v>0.24864632143874243</v>
      </c>
    </row>
    <row r="173" spans="1:159" x14ac:dyDescent="0.25">
      <c r="A173">
        <v>1130</v>
      </c>
      <c r="B173" s="19">
        <f>'Input spectra'!Y172</f>
        <v>4.3266043336028397E-2</v>
      </c>
      <c r="C173">
        <f>'Input spectra'!D172</f>
        <v>0</v>
      </c>
      <c r="D173">
        <f t="shared" si="235"/>
        <v>2.0653927966864227E-2</v>
      </c>
      <c r="E173">
        <f t="shared" si="235"/>
        <v>2.0414995584937978E-2</v>
      </c>
      <c r="F173">
        <f t="shared" si="235"/>
        <v>2.0177741305795052E-2</v>
      </c>
      <c r="G173">
        <f t="shared" si="235"/>
        <v>1.9942155093222995E-2</v>
      </c>
      <c r="H173">
        <f t="shared" si="235"/>
        <v>1.9708226966389505E-2</v>
      </c>
      <c r="I173">
        <f t="shared" si="235"/>
        <v>1.9475946999551321E-2</v>
      </c>
      <c r="J173">
        <f t="shared" si="235"/>
        <v>1.9245305321764584E-2</v>
      </c>
      <c r="K173">
        <f t="shared" si="235"/>
        <v>1.901629211659666E-2</v>
      </c>
      <c r="L173">
        <f t="shared" si="235"/>
        <v>1.8788897621839464E-2</v>
      </c>
      <c r="M173">
        <f t="shared" si="235"/>
        <v>1.8563112129224211E-2</v>
      </c>
      <c r="N173">
        <f t="shared" si="235"/>
        <v>1.8338925984137638E-2</v>
      </c>
      <c r="O173">
        <f t="shared" si="235"/>
        <v>1.8116329585339645E-2</v>
      </c>
      <c r="P173">
        <f t="shared" si="235"/>
        <v>1.7895313384682424E-2</v>
      </c>
      <c r="Q173">
        <f t="shared" si="235"/>
        <v>1.7675867886830975E-2</v>
      </c>
      <c r="R173">
        <f t="shared" si="235"/>
        <v>1.7457983648985036E-2</v>
      </c>
      <c r="S173">
        <f t="shared" si="235"/>
        <v>1.7241651280602479E-2</v>
      </c>
      <c r="T173">
        <f t="shared" si="236"/>
        <v>1.7026861443124097E-2</v>
      </c>
      <c r="U173">
        <f t="shared" si="236"/>
        <v>1.6813604849699737E-2</v>
      </c>
      <c r="V173">
        <f t="shared" si="236"/>
        <v>1.6601872264915926E-2</v>
      </c>
      <c r="W173">
        <f t="shared" si="236"/>
        <v>1.6391654504524813E-2</v>
      </c>
      <c r="X173">
        <f t="shared" si="236"/>
        <v>1.6182942435174513E-2</v>
      </c>
      <c r="Y173">
        <f t="shared" si="236"/>
        <v>1.5975726974140833E-2</v>
      </c>
      <c r="Z173">
        <f t="shared" si="236"/>
        <v>1.5769999089060367E-2</v>
      </c>
      <c r="AA173">
        <f t="shared" si="236"/>
        <v>1.5565749797664915E-2</v>
      </c>
      <c r="AB173">
        <f t="shared" si="236"/>
        <v>1.5362970167517337E-2</v>
      </c>
      <c r="AC173">
        <f t="shared" si="236"/>
        <v>1.5161651315748658E-2</v>
      </c>
      <c r="AD173">
        <f t="shared" si="236"/>
        <v>1.496178440879658E-2</v>
      </c>
      <c r="AE173">
        <f t="shared" si="236"/>
        <v>1.4763360662145316E-2</v>
      </c>
      <c r="AF173">
        <f t="shared" si="236"/>
        <v>1.4566371340066723E-2</v>
      </c>
      <c r="AG173">
        <f t="shared" si="236"/>
        <v>1.4370807755362789E-2</v>
      </c>
      <c r="AH173">
        <f t="shared" si="236"/>
        <v>1.4176661269109422E-2</v>
      </c>
      <c r="AI173">
        <f t="shared" si="236"/>
        <v>1.3983923290401542E-2</v>
      </c>
      <c r="AJ173">
        <f t="shared" si="237"/>
        <v>1.3792585276099485E-2</v>
      </c>
      <c r="AK173">
        <f t="shared" si="237"/>
        <v>1.3602638730576679E-2</v>
      </c>
      <c r="AL173">
        <f t="shared" si="237"/>
        <v>1.3414075205468648E-2</v>
      </c>
      <c r="AM173">
        <f t="shared" si="237"/>
        <v>1.3226886299423259E-2</v>
      </c>
      <c r="AN173">
        <f t="shared" si="237"/>
        <v>1.3041063657852256E-2</v>
      </c>
      <c r="AO173">
        <f t="shared" si="237"/>
        <v>1.2856598972684081E-2</v>
      </c>
      <c r="AP173">
        <f t="shared" si="237"/>
        <v>1.2673483982117942E-2</v>
      </c>
      <c r="AQ173">
        <f t="shared" si="237"/>
        <v>1.2491710470379117E-2</v>
      </c>
      <c r="AR173">
        <f t="shared" si="237"/>
        <v>1.2311270267475563E-2</v>
      </c>
      <c r="AS173">
        <f t="shared" si="237"/>
        <v>1.2132155248955719E-2</v>
      </c>
      <c r="AT173">
        <f t="shared" si="237"/>
        <v>1.1954357335667553E-2</v>
      </c>
      <c r="AU173">
        <f t="shared" si="237"/>
        <v>1.1777868493518879E-2</v>
      </c>
      <c r="AV173">
        <f t="shared" si="237"/>
        <v>1.1602680733238852E-2</v>
      </c>
      <c r="AW173">
        <f t="shared" si="237"/>
        <v>1.1428786110140705E-2</v>
      </c>
      <c r="AX173">
        <f t="shared" si="237"/>
        <v>1.0160912782635175E-2</v>
      </c>
      <c r="AY173">
        <f t="shared" si="237"/>
        <v>8.6835144000477725E-3</v>
      </c>
      <c r="AZ173">
        <f t="shared" si="238"/>
        <v>7.8179590128037834E-3</v>
      </c>
      <c r="BA173">
        <f t="shared" si="238"/>
        <v>7.162473645678809E-3</v>
      </c>
      <c r="BB173">
        <f t="shared" si="238"/>
        <v>6.6269503698556794E-3</v>
      </c>
      <c r="BC173">
        <f t="shared" si="238"/>
        <v>6.1723405336695921E-3</v>
      </c>
      <c r="BD173">
        <f t="shared" si="238"/>
        <v>5.7772531019183561E-3</v>
      </c>
      <c r="BE173">
        <f t="shared" si="238"/>
        <v>5.42835602845952E-3</v>
      </c>
      <c r="BF173">
        <f t="shared" si="238"/>
        <v>5.1166243373339283E-3</v>
      </c>
      <c r="BG173">
        <f t="shared" si="238"/>
        <v>4.8355869095186967E-3</v>
      </c>
      <c r="BH173">
        <f t="shared" si="238"/>
        <v>4.5804033029670536E-3</v>
      </c>
      <c r="BI173">
        <f t="shared" si="238"/>
        <v>4.3473337894109907E-3</v>
      </c>
      <c r="BJ173">
        <f t="shared" si="238"/>
        <v>4.1334144725158495E-3</v>
      </c>
      <c r="BK173">
        <f t="shared" si="238"/>
        <v>3.9362475506740319E-3</v>
      </c>
      <c r="BL173">
        <f t="shared" si="238"/>
        <v>3.7538601266426963E-3</v>
      </c>
      <c r="BM173">
        <f t="shared" si="238"/>
        <v>3.5846058179506497E-3</v>
      </c>
      <c r="BN173">
        <f t="shared" si="238"/>
        <v>3.4270941738628446E-3</v>
      </c>
      <c r="BO173">
        <f t="shared" si="238"/>
        <v>3.2801387736919908E-3</v>
      </c>
      <c r="BP173">
        <f t="shared" si="239"/>
        <v>3.142718241652557E-3</v>
      </c>
      <c r="BQ173">
        <f t="shared" si="239"/>
        <v>3.01394641743541E-3</v>
      </c>
      <c r="BR173">
        <f t="shared" si="239"/>
        <v>2.8930491594800481E-3</v>
      </c>
      <c r="BS173">
        <f t="shared" si="239"/>
        <v>2.779346046262969E-3</v>
      </c>
      <c r="BT173">
        <f t="shared" si="239"/>
        <v>2.6722357567403685E-3</v>
      </c>
      <c r="BU173">
        <f t="shared" si="239"/>
        <v>2.5711842567714051E-3</v>
      </c>
      <c r="BV173">
        <f t="shared" si="239"/>
        <v>2.475715155032547E-3</v>
      </c>
      <c r="BW173">
        <f t="shared" si="239"/>
        <v>2.3854017571362856E-3</v>
      </c>
      <c r="BX173">
        <f t="shared" si="239"/>
        <v>2.2998604640026036E-3</v>
      </c>
      <c r="BY173">
        <f t="shared" si="239"/>
        <v>2.2187452451974932E-3</v>
      </c>
      <c r="BZ173">
        <f t="shared" si="239"/>
        <v>2.1417429799341645E-3</v>
      </c>
      <c r="CA173">
        <f t="shared" si="239"/>
        <v>2.068569504411207E-3</v>
      </c>
      <c r="CB173">
        <f t="shared" si="239"/>
        <v>1.9989662386869279E-3</v>
      </c>
      <c r="CC173">
        <f t="shared" si="239"/>
        <v>1.9326972925059046E-3</v>
      </c>
      <c r="CD173">
        <f t="shared" si="239"/>
        <v>1.8695469696093569E-3</v>
      </c>
      <c r="CE173">
        <f t="shared" si="239"/>
        <v>1.8093176056443927E-3</v>
      </c>
      <c r="CF173">
        <f t="shared" si="240"/>
        <v>1.7518276869680628E-3</v>
      </c>
      <c r="CG173">
        <f t="shared" si="240"/>
        <v>1.6969102072431162E-3</v>
      </c>
      <c r="CH173">
        <f t="shared" si="240"/>
        <v>1.6444112263490174E-3</v>
      </c>
      <c r="CI173">
        <f t="shared" si="240"/>
        <v>1.5941886022343447E-3</v>
      </c>
      <c r="CJ173">
        <f t="shared" si="240"/>
        <v>1.5461108712532922E-3</v>
      </c>
      <c r="CK173">
        <f t="shared" si="240"/>
        <v>1.5000562565155025E-3</v>
      </c>
      <c r="CL173">
        <f t="shared" si="240"/>
        <v>1.455911787030486E-3</v>
      </c>
      <c r="CM173">
        <f t="shared" si="240"/>
        <v>1.4135725130957786E-3</v>
      </c>
      <c r="CN173">
        <f t="shared" si="240"/>
        <v>1.3729408055785377E-3</v>
      </c>
      <c r="CO173">
        <f t="shared" si="240"/>
        <v>1.3339257285644797E-3</v>
      </c>
      <c r="CP173">
        <f t="shared" si="240"/>
        <v>1.2964424763676366E-3</v>
      </c>
      <c r="CQ173">
        <f t="shared" si="240"/>
        <v>1.2604118671659427E-3</v>
      </c>
      <c r="CR173">
        <f t="shared" si="240"/>
        <v>8.1158935638055531E-4</v>
      </c>
      <c r="CS173">
        <f t="shared" si="240"/>
        <v>5.2719826283817244E-4</v>
      </c>
      <c r="CT173">
        <f t="shared" si="240"/>
        <v>3.6514548166086298E-4</v>
      </c>
      <c r="CU173">
        <f t="shared" si="240"/>
        <v>2.5404481311271532E-4</v>
      </c>
      <c r="CV173">
        <f t="shared" si="241"/>
        <v>1.7348269500551812E-4</v>
      </c>
      <c r="CW173">
        <f t="shared" si="241"/>
        <v>1.1405151045632434E-4</v>
      </c>
      <c r="CX173">
        <f t="shared" si="241"/>
        <v>7.0442343822252381E-5</v>
      </c>
      <c r="CY173">
        <f t="shared" si="241"/>
        <v>3.9285517464178482E-5</v>
      </c>
      <c r="CZ173">
        <f t="shared" si="241"/>
        <v>1.8269346149080913E-5</v>
      </c>
      <c r="DA173">
        <f t="shared" si="241"/>
        <v>5.7175875315763202E-6</v>
      </c>
      <c r="DB173">
        <f t="shared" si="241"/>
        <v>3.6322840198936289E-7</v>
      </c>
      <c r="DC173">
        <f t="shared" si="241"/>
        <v>0</v>
      </c>
      <c r="DD173">
        <f t="shared" si="241"/>
        <v>0</v>
      </c>
      <c r="DE173">
        <f t="shared" si="241"/>
        <v>0</v>
      </c>
      <c r="DF173">
        <f t="shared" si="241"/>
        <v>0</v>
      </c>
      <c r="DG173">
        <f t="shared" si="241"/>
        <v>0</v>
      </c>
      <c r="DH173">
        <f t="shared" si="241"/>
        <v>0</v>
      </c>
      <c r="DI173">
        <f t="shared" si="241"/>
        <v>0</v>
      </c>
      <c r="DJ173">
        <f t="shared" si="241"/>
        <v>0</v>
      </c>
      <c r="DK173">
        <f t="shared" si="241"/>
        <v>0</v>
      </c>
      <c r="DL173">
        <f t="shared" si="242"/>
        <v>0</v>
      </c>
      <c r="DM173">
        <f t="shared" si="242"/>
        <v>0</v>
      </c>
      <c r="DN173">
        <f t="shared" si="242"/>
        <v>0</v>
      </c>
      <c r="DO173">
        <f t="shared" si="242"/>
        <v>0</v>
      </c>
      <c r="DP173">
        <f t="shared" si="242"/>
        <v>0</v>
      </c>
      <c r="DQ173">
        <f t="shared" si="242"/>
        <v>0</v>
      </c>
      <c r="DR173">
        <f t="shared" si="242"/>
        <v>0</v>
      </c>
      <c r="DS173">
        <f t="shared" si="242"/>
        <v>0</v>
      </c>
      <c r="DT173">
        <f t="shared" si="242"/>
        <v>0</v>
      </c>
      <c r="DU173">
        <f t="shared" si="242"/>
        <v>0</v>
      </c>
      <c r="DV173">
        <f t="shared" si="242"/>
        <v>0</v>
      </c>
      <c r="DW173">
        <f t="shared" si="242"/>
        <v>0</v>
      </c>
      <c r="DX173">
        <f t="shared" si="242"/>
        <v>0</v>
      </c>
      <c r="DY173">
        <f t="shared" si="242"/>
        <v>0</v>
      </c>
      <c r="DZ173">
        <f t="shared" si="242"/>
        <v>0</v>
      </c>
      <c r="EA173">
        <f t="shared" si="242"/>
        <v>0</v>
      </c>
      <c r="EB173">
        <f t="shared" si="243"/>
        <v>0</v>
      </c>
      <c r="EC173">
        <f t="shared" si="243"/>
        <v>0</v>
      </c>
      <c r="ED173">
        <f t="shared" si="243"/>
        <v>0</v>
      </c>
      <c r="EE173">
        <f t="shared" si="243"/>
        <v>0</v>
      </c>
      <c r="EF173">
        <f t="shared" si="243"/>
        <v>0</v>
      </c>
      <c r="EG173">
        <f t="shared" si="243"/>
        <v>0</v>
      </c>
      <c r="EH173">
        <f t="shared" si="243"/>
        <v>0</v>
      </c>
      <c r="EI173">
        <f t="shared" si="243"/>
        <v>0</v>
      </c>
      <c r="EJ173">
        <f t="shared" si="243"/>
        <v>0</v>
      </c>
      <c r="EK173">
        <f t="shared" si="243"/>
        <v>0</v>
      </c>
      <c r="EL173">
        <f t="shared" si="243"/>
        <v>0</v>
      </c>
      <c r="EM173">
        <f t="shared" si="243"/>
        <v>0</v>
      </c>
      <c r="EN173">
        <f t="shared" si="244"/>
        <v>0</v>
      </c>
      <c r="EO173">
        <f t="shared" si="244"/>
        <v>0</v>
      </c>
      <c r="EP173">
        <f t="shared" si="244"/>
        <v>0</v>
      </c>
      <c r="EQ173">
        <f t="shared" si="244"/>
        <v>0</v>
      </c>
      <c r="ER173">
        <f t="shared" si="244"/>
        <v>0</v>
      </c>
      <c r="ES173">
        <f t="shared" si="244"/>
        <v>0</v>
      </c>
      <c r="ET173">
        <f t="shared" si="244"/>
        <v>0</v>
      </c>
      <c r="EU173">
        <f t="shared" si="244"/>
        <v>0</v>
      </c>
      <c r="EV173">
        <f t="shared" si="244"/>
        <v>0</v>
      </c>
      <c r="EW173">
        <f t="shared" si="244"/>
        <v>0</v>
      </c>
      <c r="EX173">
        <f t="shared" si="244"/>
        <v>0</v>
      </c>
      <c r="EZ173">
        <f t="shared" si="234"/>
        <v>0.88403918761914779</v>
      </c>
      <c r="FB173">
        <f t="shared" si="201"/>
        <v>1.0700353049835187E-2</v>
      </c>
      <c r="FC173">
        <f t="shared" si="202"/>
        <v>0.24864796250947524</v>
      </c>
    </row>
    <row r="174" spans="1:159" x14ac:dyDescent="0.25">
      <c r="A174">
        <v>1135</v>
      </c>
      <c r="B174" s="19">
        <f>'Input spectra'!Y173</f>
        <v>4.3213525996874801E-2</v>
      </c>
      <c r="C174">
        <f>'Input spectra'!D173</f>
        <v>0</v>
      </c>
      <c r="D174">
        <f t="shared" si="235"/>
        <v>2.0653927966864227E-2</v>
      </c>
      <c r="E174">
        <f t="shared" si="235"/>
        <v>2.0415102799344203E-2</v>
      </c>
      <c r="F174">
        <f t="shared" si="235"/>
        <v>2.0177953243164789E-2</v>
      </c>
      <c r="G174">
        <f t="shared" si="235"/>
        <v>1.9942469288374839E-2</v>
      </c>
      <c r="H174">
        <f t="shared" si="235"/>
        <v>1.9708640980193953E-2</v>
      </c>
      <c r="I174">
        <f t="shared" si="235"/>
        <v>1.947645841872284E-2</v>
      </c>
      <c r="J174">
        <f t="shared" si="235"/>
        <v>1.9245911758655088E-2</v>
      </c>
      <c r="K174">
        <f t="shared" si="235"/>
        <v>1.9016991208990419E-2</v>
      </c>
      <c r="L174">
        <f t="shared" si="235"/>
        <v>1.8789687032749438E-2</v>
      </c>
      <c r="M174">
        <f t="shared" si="235"/>
        <v>1.8563989546689776E-2</v>
      </c>
      <c r="N174">
        <f t="shared" si="235"/>
        <v>1.8339889121023731E-2</v>
      </c>
      <c r="O174">
        <f t="shared" si="235"/>
        <v>1.8117376179137289E-2</v>
      </c>
      <c r="P174">
        <f t="shared" si="235"/>
        <v>1.7896441197310625E-2</v>
      </c>
      <c r="Q174">
        <f t="shared" si="235"/>
        <v>1.767707470444E-2</v>
      </c>
      <c r="R174">
        <f t="shared" si="235"/>
        <v>1.7459267281761066E-2</v>
      </c>
      <c r="S174">
        <f t="shared" ref="N174:AC189" si="245">S$2*EXP(- S$1 * ($C174*_c2+$B174))</f>
        <v>1.7243009562573602E-2</v>
      </c>
      <c r="T174">
        <f t="shared" si="245"/>
        <v>1.702829223196764E-2</v>
      </c>
      <c r="U174">
        <f t="shared" si="245"/>
        <v>1.6815106026550966E-2</v>
      </c>
      <c r="V174">
        <f t="shared" si="245"/>
        <v>1.6603441734178048E-2</v>
      </c>
      <c r="W174">
        <f t="shared" si="245"/>
        <v>1.6393290193680309E-2</v>
      </c>
      <c r="X174">
        <f t="shared" si="236"/>
        <v>1.6184642294597786E-2</v>
      </c>
      <c r="Y174">
        <f t="shared" si="236"/>
        <v>1.5977488976912157E-2</v>
      </c>
      <c r="Z174">
        <f t="shared" si="236"/>
        <v>1.5771821230781122E-2</v>
      </c>
      <c r="AA174">
        <f t="shared" si="236"/>
        <v>1.5567630096274151E-2</v>
      </c>
      <c r="AB174">
        <f t="shared" si="236"/>
        <v>1.5364906663109553E-2</v>
      </c>
      <c r="AC174">
        <f t="shared" si="236"/>
        <v>1.5163642070392913E-2</v>
      </c>
      <c r="AD174">
        <f t="shared" si="236"/>
        <v>1.4963827506356832E-2</v>
      </c>
      <c r="AE174">
        <f t="shared" si="236"/>
        <v>1.4765454208102022E-2</v>
      </c>
      <c r="AF174">
        <f t="shared" si="236"/>
        <v>1.4568513461339706E-2</v>
      </c>
      <c r="AG174">
        <f t="shared" si="236"/>
        <v>1.4372996600135317E-2</v>
      </c>
      <c r="AH174">
        <f t="shared" si="236"/>
        <v>1.4178895006653536E-2</v>
      </c>
      <c r="AI174">
        <f t="shared" si="236"/>
        <v>1.3986200110904606E-2</v>
      </c>
      <c r="AJ174">
        <f t="shared" si="237"/>
        <v>1.3794903390491949E-2</v>
      </c>
      <c r="AK174">
        <f t="shared" si="237"/>
        <v>1.3604996370361049E-2</v>
      </c>
      <c r="AL174">
        <f t="shared" si="237"/>
        <v>1.3416470622549657E-2</v>
      </c>
      <c r="AM174">
        <f t="shared" si="237"/>
        <v>1.3229317765939243E-2</v>
      </c>
      <c r="AN174">
        <f t="shared" si="237"/>
        <v>1.3043529466007696E-2</v>
      </c>
      <c r="AO174">
        <f t="shared" si="237"/>
        <v>1.2859097434583333E-2</v>
      </c>
      <c r="AP174">
        <f t="shared" si="237"/>
        <v>1.2676013429600142E-2</v>
      </c>
      <c r="AQ174">
        <f t="shared" si="237"/>
        <v>1.2494269254854237E-2</v>
      </c>
      <c r="AR174">
        <f t="shared" si="237"/>
        <v>1.2313856759761632E-2</v>
      </c>
      <c r="AS174">
        <f t="shared" si="237"/>
        <v>1.2134767839117188E-2</v>
      </c>
      <c r="AT174">
        <f t="shared" si="237"/>
        <v>1.1956994432854803E-2</v>
      </c>
      <c r="AU174">
        <f t="shared" si="237"/>
        <v>1.178052852580886E-2</v>
      </c>
      <c r="AV174">
        <f t="shared" si="237"/>
        <v>1.1605362147476848E-2</v>
      </c>
      <c r="AW174">
        <f t="shared" si="237"/>
        <v>1.1431487371783221E-2</v>
      </c>
      <c r="AX174">
        <f t="shared" si="237"/>
        <v>1.0163367750030945E-2</v>
      </c>
      <c r="AY174">
        <f t="shared" ref="AR174:BG189" si="246">AY$2*EXP(- AY$1 * ($C174*_c2+$B174))</f>
        <v>8.6856580294272338E-3</v>
      </c>
      <c r="AZ174">
        <f t="shared" si="246"/>
        <v>7.8199300375683175E-3</v>
      </c>
      <c r="BA174">
        <f t="shared" si="246"/>
        <v>7.1643170377356296E-3</v>
      </c>
      <c r="BB174">
        <f t="shared" si="238"/>
        <v>6.6286907473463051E-3</v>
      </c>
      <c r="BC174">
        <f t="shared" si="238"/>
        <v>6.1739939450792744E-3</v>
      </c>
      <c r="BD174">
        <f t="shared" si="238"/>
        <v>5.7788310283613991E-3</v>
      </c>
      <c r="BE174">
        <f t="shared" si="238"/>
        <v>5.4298671776751772E-3</v>
      </c>
      <c r="BF174">
        <f t="shared" si="238"/>
        <v>5.1180755851830103E-3</v>
      </c>
      <c r="BG174">
        <f t="shared" si="238"/>
        <v>4.8369838481261418E-3</v>
      </c>
      <c r="BH174">
        <f t="shared" si="238"/>
        <v>4.5817505843979674E-3</v>
      </c>
      <c r="BI174">
        <f t="shared" si="238"/>
        <v>4.3486353535094032E-3</v>
      </c>
      <c r="BJ174">
        <f t="shared" si="238"/>
        <v>4.1346737046798789E-3</v>
      </c>
      <c r="BK174">
        <f t="shared" si="238"/>
        <v>3.9374673950109667E-3</v>
      </c>
      <c r="BL174">
        <f t="shared" si="238"/>
        <v>3.7550431694961324E-3</v>
      </c>
      <c r="BM174">
        <f t="shared" si="238"/>
        <v>3.5857543510632185E-3</v>
      </c>
      <c r="BN174">
        <f t="shared" si="238"/>
        <v>3.428210243128896E-3</v>
      </c>
      <c r="BO174">
        <f t="shared" si="238"/>
        <v>3.2812242174574645E-3</v>
      </c>
      <c r="BP174">
        <f t="shared" si="239"/>
        <v>3.1437747212682762E-3</v>
      </c>
      <c r="BQ174">
        <f t="shared" si="239"/>
        <v>3.0149754419609839E-3</v>
      </c>
      <c r="BR174">
        <f t="shared" si="239"/>
        <v>2.8940521058975783E-3</v>
      </c>
      <c r="BS174">
        <f t="shared" si="239"/>
        <v>2.7803241761931714E-3</v>
      </c>
      <c r="BT174">
        <f t="shared" si="239"/>
        <v>2.6731902303984804E-3</v>
      </c>
      <c r="BU174">
        <f t="shared" si="239"/>
        <v>2.5721161447190685E-3</v>
      </c>
      <c r="BV174">
        <f t="shared" si="239"/>
        <v>2.4766254481510103E-3</v>
      </c>
      <c r="BW174">
        <f t="shared" si="239"/>
        <v>2.3862913751502846E-3</v>
      </c>
      <c r="BX174">
        <f t="shared" si="239"/>
        <v>2.3007302628128652E-3</v>
      </c>
      <c r="BY174">
        <f t="shared" si="239"/>
        <v>2.2195960232259801E-3</v>
      </c>
      <c r="BZ174">
        <f t="shared" si="239"/>
        <v>2.1425754836451238E-3</v>
      </c>
      <c r="CA174">
        <f t="shared" si="239"/>
        <v>2.0693844331394471E-3</v>
      </c>
      <c r="CB174">
        <f t="shared" si="239"/>
        <v>1.9997642488800912E-3</v>
      </c>
      <c r="CC174">
        <f t="shared" si="239"/>
        <v>1.9334790014681363E-3</v>
      </c>
      <c r="CD174">
        <f t="shared" si="239"/>
        <v>1.8703129588184136E-3</v>
      </c>
      <c r="CE174">
        <f t="shared" ref="BV174:CK189" si="247">CE$2*EXP(- CE$1 * ($C174*_c2+$B174))</f>
        <v>1.810068423701965E-3</v>
      </c>
      <c r="CF174">
        <f t="shared" si="240"/>
        <v>1.7525638522331989E-3</v>
      </c>
      <c r="CG174">
        <f t="shared" si="240"/>
        <v>1.6976322101906294E-3</v>
      </c>
      <c r="CH174">
        <f t="shared" si="240"/>
        <v>1.6451195316882225E-3</v>
      </c>
      <c r="CI174">
        <f t="shared" si="240"/>
        <v>1.5948836508181E-3</v>
      </c>
      <c r="CJ174">
        <f t="shared" si="240"/>
        <v>1.5467930818028914E-3</v>
      </c>
      <c r="CK174">
        <f t="shared" si="240"/>
        <v>1.5007260271832866E-3</v>
      </c>
      <c r="CL174">
        <f t="shared" si="240"/>
        <v>1.456569496818964E-3</v>
      </c>
      <c r="CM174">
        <f t="shared" si="240"/>
        <v>1.4142185231494815E-3</v>
      </c>
      <c r="CN174">
        <f t="shared" si="240"/>
        <v>1.3735754603626507E-3</v>
      </c>
      <c r="CO174">
        <f t="shared" si="240"/>
        <v>1.3345493569424701E-3</v>
      </c>
      <c r="CP174">
        <f t="shared" si="240"/>
        <v>1.2970553925885275E-3</v>
      </c>
      <c r="CQ174">
        <f t="shared" si="240"/>
        <v>1.2610143717705568E-3</v>
      </c>
      <c r="CR174">
        <f t="shared" si="240"/>
        <v>8.1198157824982924E-4</v>
      </c>
      <c r="CS174">
        <f t="shared" si="240"/>
        <v>5.2745581529353843E-4</v>
      </c>
      <c r="CT174">
        <f t="shared" si="240"/>
        <v>3.6532578497128416E-4</v>
      </c>
      <c r="CU174">
        <f t="shared" ref="CP174:DE189" si="248">CU$2*EXP(- CU$1 * ($C174*_c2+$B174))</f>
        <v>2.541715914331701E-4</v>
      </c>
      <c r="CV174">
        <f t="shared" si="248"/>
        <v>1.7357018121296706E-4</v>
      </c>
      <c r="CW174">
        <f t="shared" si="248"/>
        <v>1.1410962517141353E-4</v>
      </c>
      <c r="CX174">
        <f t="shared" si="248"/>
        <v>7.0478607709138476E-5</v>
      </c>
      <c r="CY174">
        <f t="shared" si="248"/>
        <v>3.930594816626095E-5</v>
      </c>
      <c r="CZ174">
        <f t="shared" si="241"/>
        <v>1.827894324340788E-5</v>
      </c>
      <c r="DA174">
        <f t="shared" si="241"/>
        <v>5.7206210881262174E-6</v>
      </c>
      <c r="DB174">
        <f t="shared" si="241"/>
        <v>3.6342302716242003E-7</v>
      </c>
      <c r="DC174">
        <f t="shared" si="241"/>
        <v>0</v>
      </c>
      <c r="DD174">
        <f t="shared" si="241"/>
        <v>0</v>
      </c>
      <c r="DE174">
        <f t="shared" si="241"/>
        <v>0</v>
      </c>
      <c r="DF174">
        <f t="shared" si="241"/>
        <v>0</v>
      </c>
      <c r="DG174">
        <f t="shared" si="241"/>
        <v>0</v>
      </c>
      <c r="DH174">
        <f t="shared" si="241"/>
        <v>0</v>
      </c>
      <c r="DI174">
        <f t="shared" si="241"/>
        <v>0</v>
      </c>
      <c r="DJ174">
        <f t="shared" si="241"/>
        <v>0</v>
      </c>
      <c r="DK174">
        <f t="shared" si="241"/>
        <v>0</v>
      </c>
      <c r="DL174">
        <f t="shared" si="242"/>
        <v>0</v>
      </c>
      <c r="DM174">
        <f t="shared" si="242"/>
        <v>0</v>
      </c>
      <c r="DN174">
        <f t="shared" si="242"/>
        <v>0</v>
      </c>
      <c r="DO174">
        <f t="shared" si="242"/>
        <v>0</v>
      </c>
      <c r="DP174">
        <f t="shared" si="242"/>
        <v>0</v>
      </c>
      <c r="DQ174">
        <f t="shared" si="242"/>
        <v>0</v>
      </c>
      <c r="DR174">
        <f t="shared" si="242"/>
        <v>0</v>
      </c>
      <c r="DS174">
        <f t="shared" si="242"/>
        <v>0</v>
      </c>
      <c r="DT174">
        <f t="shared" si="242"/>
        <v>0</v>
      </c>
      <c r="DU174">
        <f t="shared" si="242"/>
        <v>0</v>
      </c>
      <c r="DV174">
        <f t="shared" si="242"/>
        <v>0</v>
      </c>
      <c r="DW174">
        <f t="shared" si="242"/>
        <v>0</v>
      </c>
      <c r="DX174">
        <f t="shared" si="242"/>
        <v>0</v>
      </c>
      <c r="DY174">
        <f t="shared" si="242"/>
        <v>0</v>
      </c>
      <c r="DZ174">
        <f t="shared" si="242"/>
        <v>0</v>
      </c>
      <c r="EA174">
        <f t="shared" ref="DT174:EC189" si="249">EA$2*EXP(- EA$1 * ($C174*_c2+$B174))</f>
        <v>0</v>
      </c>
      <c r="EB174">
        <f t="shared" si="249"/>
        <v>0</v>
      </c>
      <c r="EC174">
        <f t="shared" si="249"/>
        <v>0</v>
      </c>
      <c r="ED174">
        <f t="shared" si="243"/>
        <v>0</v>
      </c>
      <c r="EE174">
        <f t="shared" si="243"/>
        <v>0</v>
      </c>
      <c r="EF174">
        <f t="shared" si="243"/>
        <v>0</v>
      </c>
      <c r="EG174">
        <f t="shared" si="243"/>
        <v>0</v>
      </c>
      <c r="EH174">
        <f t="shared" si="243"/>
        <v>0</v>
      </c>
      <c r="EI174">
        <f t="shared" si="243"/>
        <v>0</v>
      </c>
      <c r="EJ174">
        <f t="shared" si="243"/>
        <v>0</v>
      </c>
      <c r="EK174">
        <f t="shared" si="243"/>
        <v>0</v>
      </c>
      <c r="EL174">
        <f t="shared" si="243"/>
        <v>0</v>
      </c>
      <c r="EM174">
        <f t="shared" si="243"/>
        <v>0</v>
      </c>
      <c r="EN174">
        <f t="shared" si="244"/>
        <v>0</v>
      </c>
      <c r="EO174">
        <f t="shared" si="244"/>
        <v>0</v>
      </c>
      <c r="EP174">
        <f t="shared" si="244"/>
        <v>0</v>
      </c>
      <c r="EQ174">
        <f t="shared" si="244"/>
        <v>0</v>
      </c>
      <c r="ER174">
        <f t="shared" si="244"/>
        <v>0</v>
      </c>
      <c r="ES174">
        <f t="shared" si="244"/>
        <v>0</v>
      </c>
      <c r="ET174">
        <f t="shared" si="244"/>
        <v>0</v>
      </c>
      <c r="EU174">
        <f t="shared" si="244"/>
        <v>0</v>
      </c>
      <c r="EV174">
        <f t="shared" si="244"/>
        <v>0</v>
      </c>
      <c r="EW174">
        <f t="shared" si="244"/>
        <v>0</v>
      </c>
      <c r="EX174">
        <f t="shared" si="244"/>
        <v>0</v>
      </c>
      <c r="EZ174">
        <f t="shared" si="234"/>
        <v>0.88416713127294566</v>
      </c>
      <c r="FB174">
        <f t="shared" si="201"/>
        <v>1.0687504523390012E-2</v>
      </c>
      <c r="FC174">
        <f t="shared" si="202"/>
        <v>0.24864960358044086</v>
      </c>
    </row>
    <row r="175" spans="1:159" x14ac:dyDescent="0.25">
      <c r="A175">
        <v>1140</v>
      </c>
      <c r="B175" s="19">
        <f>'Input spectra'!Y174</f>
        <v>4.3161008657721198E-2</v>
      </c>
      <c r="C175">
        <f>'Input spectra'!D174</f>
        <v>0</v>
      </c>
      <c r="D175">
        <f t="shared" ref="D175:S190" si="250">D$2*EXP(- D$1 * ($C175*_c2+$B175))</f>
        <v>2.0653927966864227E-2</v>
      </c>
      <c r="E175">
        <f t="shared" si="250"/>
        <v>2.0415210014313491E-2</v>
      </c>
      <c r="F175">
        <f t="shared" si="250"/>
        <v>2.0178165182760617E-2</v>
      </c>
      <c r="G175">
        <f t="shared" si="250"/>
        <v>1.9942783488476928E-2</v>
      </c>
      <c r="H175">
        <f t="shared" si="250"/>
        <v>1.9709055002695656E-2</v>
      </c>
      <c r="I175">
        <f t="shared" si="250"/>
        <v>1.9476969851323727E-2</v>
      </c>
      <c r="J175">
        <f t="shared" si="250"/>
        <v>1.9246518214654965E-2</v>
      </c>
      <c r="K175">
        <f t="shared" si="250"/>
        <v>1.901769032708478E-2</v>
      </c>
      <c r="L175">
        <f t="shared" si="250"/>
        <v>1.8790476476826311E-2</v>
      </c>
      <c r="M175">
        <f t="shared" si="250"/>
        <v>1.8564867005627986E-2</v>
      </c>
      <c r="N175">
        <f t="shared" si="245"/>
        <v>1.8340852308492538E-2</v>
      </c>
      <c r="O175">
        <f t="shared" si="245"/>
        <v>1.811842283339743E-2</v>
      </c>
      <c r="P175">
        <f t="shared" si="245"/>
        <v>1.7897569081016723E-2</v>
      </c>
      <c r="Q175">
        <f t="shared" si="245"/>
        <v>1.7678281604444342E-2</v>
      </c>
      <c r="R175">
        <f t="shared" si="245"/>
        <v>1.7460551008918735E-2</v>
      </c>
      <c r="S175">
        <f t="shared" si="245"/>
        <v>1.7244367951548972E-2</v>
      </c>
      <c r="T175">
        <f t="shared" si="245"/>
        <v>1.7029723141042192E-2</v>
      </c>
      <c r="U175">
        <f t="shared" si="245"/>
        <v>1.6816607337432465E-2</v>
      </c>
      <c r="V175">
        <f t="shared" si="245"/>
        <v>1.6605011351811017E-2</v>
      </c>
      <c r="W175">
        <f t="shared" si="245"/>
        <v>1.6394926046057832E-2</v>
      </c>
      <c r="X175">
        <f t="shared" si="236"/>
        <v>1.6186342332574623E-2</v>
      </c>
      <c r="Y175">
        <f t="shared" si="236"/>
        <v>1.5979251174019157E-2</v>
      </c>
      <c r="Z175">
        <f t="shared" si="236"/>
        <v>1.5773643583040918E-2</v>
      </c>
      <c r="AA175">
        <f t="shared" ref="AA175:AP190" si="251">AA$2*EXP(- AA$1 * ($C175*_c2+$B175))</f>
        <v>1.5569510622018147E-2</v>
      </c>
      <c r="AB175">
        <f t="shared" si="251"/>
        <v>1.5366843402796183E-2</v>
      </c>
      <c r="AC175">
        <f t="shared" si="251"/>
        <v>1.5165633086427172E-2</v>
      </c>
      <c r="AD175">
        <f t="shared" si="251"/>
        <v>1.4965870882911054E-2</v>
      </c>
      <c r="AE175">
        <f t="shared" si="251"/>
        <v>1.4767548050937929E-2</v>
      </c>
      <c r="AF175">
        <f t="shared" si="251"/>
        <v>1.4570655897631677E-2</v>
      </c>
      <c r="AG175">
        <f t="shared" si="251"/>
        <v>1.437518577829491E-2</v>
      </c>
      <c r="AH175">
        <f t="shared" si="251"/>
        <v>1.4181129096155232E-2</v>
      </c>
      <c r="AI175">
        <f t="shared" si="251"/>
        <v>1.3988477302112766E-2</v>
      </c>
      <c r="AJ175">
        <f t="shared" si="251"/>
        <v>1.3797221894488986E-2</v>
      </c>
      <c r="AK175">
        <f t="shared" si="251"/>
        <v>1.3607354418776821E-2</v>
      </c>
      <c r="AL175">
        <f t="shared" si="251"/>
        <v>1.3418866467392022E-2</v>
      </c>
      <c r="AM175">
        <f t="shared" si="251"/>
        <v>1.3231749679425838E-2</v>
      </c>
      <c r="AN175">
        <f t="shared" si="251"/>
        <v>1.3045995740398867E-2</v>
      </c>
      <c r="AO175">
        <f t="shared" si="251"/>
        <v>1.286159638201627E-2</v>
      </c>
      <c r="AP175">
        <f t="shared" si="251"/>
        <v>1.2678543381924147E-2</v>
      </c>
      <c r="AQ175">
        <f t="shared" ref="AH175:AW190" si="252">AQ$2*EXP(- AQ$1 * ($C175*_c2+$B175))</f>
        <v>1.2496828563467182E-2</v>
      </c>
      <c r="AR175">
        <f t="shared" si="246"/>
        <v>1.2316443795447544E-2</v>
      </c>
      <c r="AS175">
        <f t="shared" si="246"/>
        <v>1.2137380991884987E-2</v>
      </c>
      <c r="AT175">
        <f t="shared" si="246"/>
        <v>1.1959632111778182E-2</v>
      </c>
      <c r="AU175">
        <f t="shared" si="246"/>
        <v>1.178318915886729E-2</v>
      </c>
      <c r="AV175">
        <f t="shared" si="246"/>
        <v>1.1608044181397699E-2</v>
      </c>
      <c r="AW175">
        <f t="shared" si="246"/>
        <v>1.1434189271885008E-2</v>
      </c>
      <c r="AX175">
        <f t="shared" si="246"/>
        <v>1.0165823310568794E-2</v>
      </c>
      <c r="AY175">
        <f t="shared" si="246"/>
        <v>8.6878021879872452E-3</v>
      </c>
      <c r="AZ175">
        <f t="shared" si="246"/>
        <v>7.8219015592577677E-3</v>
      </c>
      <c r="BA175">
        <f t="shared" si="246"/>
        <v>7.1661609042227162E-3</v>
      </c>
      <c r="BB175">
        <f t="shared" si="238"/>
        <v>6.6304315818969126E-3</v>
      </c>
      <c r="BC175">
        <f t="shared" ref="BC175:BR190" si="253">BC$2*EXP(- BC$1 * ($C175*_c2+$B175))</f>
        <v>6.1756477993953835E-3</v>
      </c>
      <c r="BD175">
        <f t="shared" si="253"/>
        <v>5.7804093857794772E-3</v>
      </c>
      <c r="BE175">
        <f t="shared" si="253"/>
        <v>5.431378747565517E-3</v>
      </c>
      <c r="BF175">
        <f t="shared" si="253"/>
        <v>5.1195272446551048E-3</v>
      </c>
      <c r="BG175">
        <f t="shared" si="253"/>
        <v>4.8383811902911094E-3</v>
      </c>
      <c r="BH175">
        <f t="shared" si="253"/>
        <v>4.5830982621187129E-3</v>
      </c>
      <c r="BI175">
        <f t="shared" si="253"/>
        <v>4.3499373072878322E-3</v>
      </c>
      <c r="BJ175">
        <f t="shared" si="253"/>
        <v>4.1359333204651618E-3</v>
      </c>
      <c r="BK175">
        <f t="shared" si="253"/>
        <v>3.9386876173780391E-3</v>
      </c>
      <c r="BL175">
        <f t="shared" si="253"/>
        <v>3.7562265851898832E-3</v>
      </c>
      <c r="BM175">
        <f t="shared" si="253"/>
        <v>3.5869032521739373E-3</v>
      </c>
      <c r="BN175">
        <f t="shared" si="253"/>
        <v>3.429326675854643E-3</v>
      </c>
      <c r="BO175">
        <f t="shared" si="253"/>
        <v>3.2823100204114513E-3</v>
      </c>
      <c r="BP175">
        <f t="shared" si="253"/>
        <v>3.144831556038067E-3</v>
      </c>
      <c r="BQ175">
        <f t="shared" si="253"/>
        <v>3.0160048178171153E-3</v>
      </c>
      <c r="BR175">
        <f t="shared" si="253"/>
        <v>2.8950554000110721E-3</v>
      </c>
      <c r="BS175">
        <f t="shared" ref="BL175:CA190" si="254">BS$2*EXP(- BS$1 * ($C175*_c2+$B175))</f>
        <v>2.781302650354766E-3</v>
      </c>
      <c r="BT175">
        <f t="shared" si="254"/>
        <v>2.6741450449770973E-3</v>
      </c>
      <c r="BU175">
        <f t="shared" si="254"/>
        <v>2.573048370415824E-3</v>
      </c>
      <c r="BV175">
        <f t="shared" si="247"/>
        <v>2.4775360759741994E-3</v>
      </c>
      <c r="BW175">
        <f t="shared" si="247"/>
        <v>2.3871813249407691E-3</v>
      </c>
      <c r="BX175">
        <f t="shared" si="247"/>
        <v>2.3016003905778539E-3</v>
      </c>
      <c r="BY175">
        <f t="shared" si="247"/>
        <v>2.2204471274853651E-3</v>
      </c>
      <c r="BZ175">
        <f t="shared" si="247"/>
        <v>2.1434083109534686E-3</v>
      </c>
      <c r="CA175">
        <f t="shared" si="247"/>
        <v>2.0701996829150734E-3</v>
      </c>
      <c r="CB175">
        <f t="shared" si="247"/>
        <v>2.0005625776480544E-3</v>
      </c>
      <c r="CC175">
        <f t="shared" si="247"/>
        <v>1.9342610266045066E-3</v>
      </c>
      <c r="CD175">
        <f t="shared" si="247"/>
        <v>1.8710792618679237E-3</v>
      </c>
      <c r="CE175">
        <f t="shared" si="247"/>
        <v>1.810819553328802E-3</v>
      </c>
      <c r="CF175">
        <f t="shared" si="247"/>
        <v>1.7533003268548441E-3</v>
      </c>
      <c r="CG175">
        <f t="shared" si="247"/>
        <v>1.6983545203366345E-3</v>
      </c>
      <c r="CH175">
        <f t="shared" si="247"/>
        <v>1.6458281421192719E-3</v>
      </c>
      <c r="CI175">
        <f t="shared" si="247"/>
        <v>1.595579002435344E-3</v>
      </c>
      <c r="CJ175">
        <f t="shared" si="247"/>
        <v>1.5474755933730982E-3</v>
      </c>
      <c r="CK175">
        <f t="shared" si="247"/>
        <v>1.5013960969016867E-3</v>
      </c>
      <c r="CL175">
        <f t="shared" ref="CF175:CU190" si="255">CL$2*EXP(- CL$1 * ($C175*_c2+$B175))</f>
        <v>1.4572275037285792E-3</v>
      </c>
      <c r="CM175">
        <f t="shared" si="255"/>
        <v>1.4148648284331676E-3</v>
      </c>
      <c r="CN175">
        <f t="shared" si="255"/>
        <v>1.3742104085218991E-3</v>
      </c>
      <c r="CO175">
        <f t="shared" si="255"/>
        <v>1.3351732768751891E-3</v>
      </c>
      <c r="CP175">
        <f t="shared" si="248"/>
        <v>1.2976685985764543E-3</v>
      </c>
      <c r="CQ175">
        <f t="shared" si="248"/>
        <v>1.2616171643856286E-3</v>
      </c>
      <c r="CR175">
        <f t="shared" si="248"/>
        <v>8.123739896706213E-4</v>
      </c>
      <c r="CS175">
        <f t="shared" si="248"/>
        <v>5.2771349357114649E-4</v>
      </c>
      <c r="CT175">
        <f t="shared" si="248"/>
        <v>3.6550617731275018E-4</v>
      </c>
      <c r="CU175">
        <f t="shared" si="248"/>
        <v>2.5429843302097658E-4</v>
      </c>
      <c r="CV175">
        <f t="shared" si="248"/>
        <v>1.736577115391478E-4</v>
      </c>
      <c r="CW175">
        <f t="shared" si="248"/>
        <v>1.1416776949873754E-4</v>
      </c>
      <c r="CX175">
        <f t="shared" si="248"/>
        <v>7.0514890264760169E-5</v>
      </c>
      <c r="CY175">
        <f t="shared" si="248"/>
        <v>3.9326389493469787E-5</v>
      </c>
      <c r="CZ175">
        <f t="shared" si="241"/>
        <v>1.8288545379197127E-5</v>
      </c>
      <c r="DA175">
        <f t="shared" si="241"/>
        <v>5.7236562541775507E-6</v>
      </c>
      <c r="DB175">
        <f t="shared" si="241"/>
        <v>3.6361775661960755E-7</v>
      </c>
      <c r="DC175">
        <f t="shared" ref="DC175:DR190" si="256">DC$2*EXP(- DC$1 * ($C175*_c2+$B175))</f>
        <v>0</v>
      </c>
      <c r="DD175">
        <f t="shared" si="256"/>
        <v>0</v>
      </c>
      <c r="DE175">
        <f t="shared" si="256"/>
        <v>0</v>
      </c>
      <c r="DF175">
        <f t="shared" si="256"/>
        <v>0</v>
      </c>
      <c r="DG175">
        <f t="shared" si="256"/>
        <v>0</v>
      </c>
      <c r="DH175">
        <f t="shared" si="256"/>
        <v>0</v>
      </c>
      <c r="DI175">
        <f t="shared" si="256"/>
        <v>0</v>
      </c>
      <c r="DJ175">
        <f t="shared" si="256"/>
        <v>0</v>
      </c>
      <c r="DK175">
        <f t="shared" si="256"/>
        <v>0</v>
      </c>
      <c r="DL175">
        <f t="shared" si="256"/>
        <v>0</v>
      </c>
      <c r="DM175">
        <f t="shared" si="256"/>
        <v>0</v>
      </c>
      <c r="DN175">
        <f t="shared" si="256"/>
        <v>0</v>
      </c>
      <c r="DO175">
        <f t="shared" si="256"/>
        <v>0</v>
      </c>
      <c r="DP175">
        <f t="shared" si="256"/>
        <v>0</v>
      </c>
      <c r="DQ175">
        <f t="shared" si="256"/>
        <v>0</v>
      </c>
      <c r="DR175">
        <f t="shared" si="256"/>
        <v>0</v>
      </c>
      <c r="DS175">
        <f t="shared" ref="DJ175:DY190" si="257">DS$2*EXP(- DS$1 * ($C175*_c2+$B175))</f>
        <v>0</v>
      </c>
      <c r="DT175">
        <f t="shared" si="249"/>
        <v>0</v>
      </c>
      <c r="DU175">
        <f t="shared" si="249"/>
        <v>0</v>
      </c>
      <c r="DV175">
        <f t="shared" si="249"/>
        <v>0</v>
      </c>
      <c r="DW175">
        <f t="shared" si="249"/>
        <v>0</v>
      </c>
      <c r="DX175">
        <f t="shared" si="249"/>
        <v>0</v>
      </c>
      <c r="DY175">
        <f t="shared" si="249"/>
        <v>0</v>
      </c>
      <c r="DZ175">
        <f t="shared" si="249"/>
        <v>0</v>
      </c>
      <c r="EA175">
        <f t="shared" si="249"/>
        <v>0</v>
      </c>
      <c r="EB175">
        <f t="shared" si="249"/>
        <v>0</v>
      </c>
      <c r="EC175">
        <f t="shared" si="249"/>
        <v>0</v>
      </c>
      <c r="ED175">
        <f t="shared" si="243"/>
        <v>0</v>
      </c>
      <c r="EE175">
        <f t="shared" si="243"/>
        <v>0</v>
      </c>
      <c r="EF175">
        <f t="shared" si="243"/>
        <v>0</v>
      </c>
      <c r="EG175">
        <f t="shared" si="243"/>
        <v>0</v>
      </c>
      <c r="EH175">
        <f t="shared" si="243"/>
        <v>0</v>
      </c>
      <c r="EI175">
        <f t="shared" si="243"/>
        <v>0</v>
      </c>
      <c r="EJ175">
        <f t="shared" si="243"/>
        <v>0</v>
      </c>
      <c r="EK175">
        <f t="shared" si="243"/>
        <v>0</v>
      </c>
      <c r="EL175">
        <f t="shared" si="243"/>
        <v>0</v>
      </c>
      <c r="EM175">
        <f t="shared" si="243"/>
        <v>0</v>
      </c>
      <c r="EN175">
        <f t="shared" si="244"/>
        <v>0</v>
      </c>
      <c r="EO175">
        <f t="shared" si="244"/>
        <v>0</v>
      </c>
      <c r="EP175">
        <f t="shared" si="244"/>
        <v>0</v>
      </c>
      <c r="EQ175">
        <f t="shared" si="244"/>
        <v>0</v>
      </c>
      <c r="ER175">
        <f t="shared" si="244"/>
        <v>0</v>
      </c>
      <c r="ES175">
        <f t="shared" si="244"/>
        <v>0</v>
      </c>
      <c r="ET175">
        <f t="shared" si="244"/>
        <v>0</v>
      </c>
      <c r="EU175">
        <f t="shared" si="244"/>
        <v>0</v>
      </c>
      <c r="EV175">
        <f t="shared" si="244"/>
        <v>0</v>
      </c>
      <c r="EW175">
        <f t="shared" si="244"/>
        <v>0</v>
      </c>
      <c r="EX175">
        <f t="shared" si="244"/>
        <v>0</v>
      </c>
      <c r="EZ175">
        <f t="shared" si="234"/>
        <v>0.88429510370357456</v>
      </c>
      <c r="FB175">
        <f t="shared" si="201"/>
        <v>1.0674655659555166E-2</v>
      </c>
      <c r="FC175">
        <f t="shared" si="202"/>
        <v>0.24865124465163591</v>
      </c>
    </row>
    <row r="176" spans="1:159" x14ac:dyDescent="0.25">
      <c r="A176">
        <v>1145</v>
      </c>
      <c r="B176" s="19">
        <f>'Input spectra'!Y175</f>
        <v>4.3108491318567602E-2</v>
      </c>
      <c r="C176">
        <f>'Input spectra'!D175</f>
        <v>0</v>
      </c>
      <c r="D176">
        <f t="shared" si="250"/>
        <v>2.0653927966864227E-2</v>
      </c>
      <c r="E176">
        <f t="shared" si="250"/>
        <v>2.0415317229845846E-2</v>
      </c>
      <c r="F176">
        <f t="shared" si="250"/>
        <v>2.0178377124582557E-2</v>
      </c>
      <c r="G176">
        <f t="shared" si="250"/>
        <v>1.9943097693529345E-2</v>
      </c>
      <c r="H176">
        <f t="shared" si="250"/>
        <v>1.9709469033894794E-2</v>
      </c>
      <c r="I176">
        <f t="shared" si="250"/>
        <v>1.9477481297354327E-2</v>
      </c>
      <c r="J176">
        <f t="shared" si="250"/>
        <v>1.9247124689764816E-2</v>
      </c>
      <c r="K176">
        <f t="shared" si="250"/>
        <v>1.9018389470880692E-2</v>
      </c>
      <c r="L176">
        <f t="shared" si="250"/>
        <v>1.8791265954071486E-2</v>
      </c>
      <c r="M176">
        <f t="shared" si="250"/>
        <v>1.8565744506040805E-2</v>
      </c>
      <c r="N176">
        <f t="shared" si="245"/>
        <v>1.8341815546546719E-2</v>
      </c>
      <c r="O176">
        <f t="shared" si="245"/>
        <v>1.8119469548123567E-2</v>
      </c>
      <c r="P176">
        <f t="shared" si="245"/>
        <v>1.7898697035805204E-2</v>
      </c>
      <c r="Q176">
        <f t="shared" si="245"/>
        <v>1.7679488586849625E-2</v>
      </c>
      <c r="R176">
        <f t="shared" si="245"/>
        <v>1.7461834830464984E-2</v>
      </c>
      <c r="S176">
        <f t="shared" si="245"/>
        <v>1.7245726447537014E-2</v>
      </c>
      <c r="T176">
        <f t="shared" si="245"/>
        <v>1.7031154170357856E-2</v>
      </c>
      <c r="U176">
        <f t="shared" si="245"/>
        <v>1.6818108782356195E-2</v>
      </c>
      <c r="V176">
        <f t="shared" si="245"/>
        <v>1.660658111782885E-2</v>
      </c>
      <c r="W176">
        <f t="shared" si="245"/>
        <v>1.6396562061673666E-2</v>
      </c>
      <c r="X176">
        <f t="shared" si="245"/>
        <v>1.6188042549123784E-2</v>
      </c>
      <c r="Y176">
        <f t="shared" si="245"/>
        <v>1.598101356548327E-2</v>
      </c>
      <c r="Z176">
        <f t="shared" si="245"/>
        <v>1.5775466145864083E-2</v>
      </c>
      <c r="AA176">
        <f t="shared" si="245"/>
        <v>1.5571391374924342E-2</v>
      </c>
      <c r="AB176">
        <f t="shared" si="245"/>
        <v>1.5368780386607992E-2</v>
      </c>
      <c r="AC176">
        <f t="shared" si="245"/>
        <v>1.5167624363885751E-2</v>
      </c>
      <c r="AD176">
        <f t="shared" si="251"/>
        <v>1.4967914538497343E-2</v>
      </c>
      <c r="AE176">
        <f t="shared" si="251"/>
        <v>1.4769642190695131E-2</v>
      </c>
      <c r="AF176">
        <f t="shared" si="251"/>
        <v>1.4572798648988961E-2</v>
      </c>
      <c r="AG176">
        <f t="shared" si="251"/>
        <v>1.4377375289892349E-2</v>
      </c>
      <c r="AH176">
        <f t="shared" si="252"/>
        <v>1.4183363537669965E-2</v>
      </c>
      <c r="AI176">
        <f t="shared" si="252"/>
        <v>1.3990754864086375E-2</v>
      </c>
      <c r="AJ176">
        <f t="shared" si="252"/>
        <v>1.3799540788156083E-2</v>
      </c>
      <c r="AK176">
        <f t="shared" si="252"/>
        <v>1.360971287589482E-2</v>
      </c>
      <c r="AL176">
        <f t="shared" si="252"/>
        <v>1.3421262740072132E-2</v>
      </c>
      <c r="AM176">
        <f t="shared" si="252"/>
        <v>1.3234182039965204E-2</v>
      </c>
      <c r="AN176">
        <f t="shared" si="252"/>
        <v>1.3048462481113927E-2</v>
      </c>
      <c r="AO176">
        <f t="shared" si="252"/>
        <v>1.2864095815077246E-2</v>
      </c>
      <c r="AP176">
        <f t="shared" si="252"/>
        <v>1.2681073839190723E-2</v>
      </c>
      <c r="AQ176">
        <f t="shared" si="252"/>
        <v>1.2499388396325322E-2</v>
      </c>
      <c r="AR176">
        <f t="shared" si="246"/>
        <v>1.2319031374647463E-2</v>
      </c>
      <c r="AS176">
        <f t="shared" si="246"/>
        <v>1.2139994707380274E-2</v>
      </c>
      <c r="AT176">
        <f t="shared" si="246"/>
        <v>1.1962270372566022E-2</v>
      </c>
      <c r="AU176">
        <f t="shared" si="246"/>
        <v>1.1785850392829852E-2</v>
      </c>
      <c r="AV176">
        <f t="shared" si="246"/>
        <v>1.1610726835144613E-2</v>
      </c>
      <c r="AW176">
        <f t="shared" si="246"/>
        <v>1.1436891810596971E-2</v>
      </c>
      <c r="AX176">
        <f t="shared" si="246"/>
        <v>1.0168279464392025E-2</v>
      </c>
      <c r="AY176">
        <f t="shared" si="246"/>
        <v>8.6899468758584401E-3</v>
      </c>
      <c r="AZ176">
        <f t="shared" si="246"/>
        <v>7.8238735779974141E-3</v>
      </c>
      <c r="BA176">
        <f t="shared" si="246"/>
        <v>7.1680052452621724E-3</v>
      </c>
      <c r="BB176">
        <f t="shared" si="246"/>
        <v>6.6321728736275336E-3</v>
      </c>
      <c r="BC176">
        <f t="shared" si="246"/>
        <v>6.1773020967365623E-3</v>
      </c>
      <c r="BD176">
        <f t="shared" si="246"/>
        <v>5.781988174290301E-3</v>
      </c>
      <c r="BE176">
        <f t="shared" si="246"/>
        <v>5.432890738247648E-3</v>
      </c>
      <c r="BF176">
        <f t="shared" si="246"/>
        <v>5.1209793158669597E-3</v>
      </c>
      <c r="BG176">
        <f t="shared" si="246"/>
        <v>4.8397789361301824E-3</v>
      </c>
      <c r="BH176">
        <f t="shared" si="253"/>
        <v>4.5844463362458548E-3</v>
      </c>
      <c r="BI176">
        <f t="shared" si="253"/>
        <v>4.3512396508629449E-3</v>
      </c>
      <c r="BJ176">
        <f t="shared" si="253"/>
        <v>4.1371933199885686E-3</v>
      </c>
      <c r="BK176">
        <f t="shared" si="253"/>
        <v>3.9399082178924009E-3</v>
      </c>
      <c r="BL176">
        <f t="shared" si="254"/>
        <v>3.7574103738414514E-3</v>
      </c>
      <c r="BM176">
        <f t="shared" si="254"/>
        <v>3.5880525214007156E-3</v>
      </c>
      <c r="BN176">
        <f t="shared" si="254"/>
        <v>3.4304434721584513E-3</v>
      </c>
      <c r="BO176">
        <f t="shared" si="254"/>
        <v>3.2833961826728114E-3</v>
      </c>
      <c r="BP176">
        <f t="shared" si="254"/>
        <v>3.1458887460813208E-3</v>
      </c>
      <c r="BQ176">
        <f t="shared" si="254"/>
        <v>3.0170345451237556E-3</v>
      </c>
      <c r="BR176">
        <f t="shared" si="254"/>
        <v>2.8960590419410672E-3</v>
      </c>
      <c r="BS176">
        <f t="shared" si="254"/>
        <v>2.7822814688688983E-3</v>
      </c>
      <c r="BT176">
        <f t="shared" si="254"/>
        <v>2.6751002005979902E-3</v>
      </c>
      <c r="BU176">
        <f t="shared" si="254"/>
        <v>2.5739809339840828E-3</v>
      </c>
      <c r="BV176">
        <f t="shared" si="247"/>
        <v>2.4784470386251816E-3</v>
      </c>
      <c r="BW176">
        <f t="shared" si="247"/>
        <v>2.3880716066314723E-3</v>
      </c>
      <c r="BX176">
        <f t="shared" si="247"/>
        <v>2.3024708474219785E-3</v>
      </c>
      <c r="BY176">
        <f t="shared" si="247"/>
        <v>2.2212985581007406E-3</v>
      </c>
      <c r="BZ176">
        <f t="shared" si="247"/>
        <v>2.1442414619849822E-3</v>
      </c>
      <c r="CA176">
        <f t="shared" si="247"/>
        <v>2.0710152538645651E-3</v>
      </c>
      <c r="CB176">
        <f t="shared" si="247"/>
        <v>2.0013612251179955E-3</v>
      </c>
      <c r="CC176">
        <f t="shared" si="247"/>
        <v>1.9350433680428972E-3</v>
      </c>
      <c r="CD176">
        <f t="shared" si="247"/>
        <v>1.8718458788864734E-3</v>
      </c>
      <c r="CE176">
        <f t="shared" si="247"/>
        <v>1.8115709946541962E-3</v>
      </c>
      <c r="CF176">
        <f t="shared" si="255"/>
        <v>1.7540371109629981E-3</v>
      </c>
      <c r="CG176">
        <f t="shared" si="255"/>
        <v>1.6990771378118383E-3</v>
      </c>
      <c r="CH176">
        <f t="shared" si="255"/>
        <v>1.6465370577735791E-3</v>
      </c>
      <c r="CI176">
        <f t="shared" si="255"/>
        <v>1.5962746572181958E-3</v>
      </c>
      <c r="CJ176">
        <f t="shared" si="255"/>
        <v>1.5481584060967363E-3</v>
      </c>
      <c r="CK176">
        <f t="shared" si="255"/>
        <v>1.5020664658042279E-3</v>
      </c>
      <c r="CL176">
        <f t="shared" si="255"/>
        <v>1.4578858078935567E-3</v>
      </c>
      <c r="CM176">
        <f t="shared" si="255"/>
        <v>1.4155114290817586E-3</v>
      </c>
      <c r="CN176">
        <f t="shared" si="255"/>
        <v>1.3748456501918986E-3</v>
      </c>
      <c r="CO176">
        <f t="shared" si="255"/>
        <v>1.3357974884989424E-3</v>
      </c>
      <c r="CP176">
        <f t="shared" si="248"/>
        <v>1.2982820944684099E-3</v>
      </c>
      <c r="CQ176">
        <f t="shared" si="248"/>
        <v>1.2622202451488332E-3</v>
      </c>
      <c r="CR176">
        <f t="shared" si="248"/>
        <v>8.127665907345376E-4</v>
      </c>
      <c r="CS176">
        <f t="shared" si="248"/>
        <v>5.2797129773246413E-4</v>
      </c>
      <c r="CT176">
        <f t="shared" si="248"/>
        <v>3.6568665872922324E-4</v>
      </c>
      <c r="CU176">
        <f t="shared" si="248"/>
        <v>2.5442533790770769E-4</v>
      </c>
      <c r="CV176">
        <f t="shared" si="248"/>
        <v>1.737452860063091E-4</v>
      </c>
      <c r="CW176">
        <f t="shared" si="248"/>
        <v>1.1422594345338521E-4</v>
      </c>
      <c r="CX176">
        <f t="shared" si="248"/>
        <v>7.055119149872818E-5</v>
      </c>
      <c r="CY176">
        <f t="shared" si="248"/>
        <v>3.9346841451330677E-5</v>
      </c>
      <c r="CZ176">
        <f t="shared" si="248"/>
        <v>1.8298152559096995E-5</v>
      </c>
      <c r="DA176">
        <f t="shared" si="248"/>
        <v>5.7266930305842665E-6</v>
      </c>
      <c r="DB176">
        <f t="shared" si="248"/>
        <v>3.6381259041680278E-7</v>
      </c>
      <c r="DC176">
        <f t="shared" si="248"/>
        <v>0</v>
      </c>
      <c r="DD176">
        <f t="shared" si="248"/>
        <v>0</v>
      </c>
      <c r="DE176">
        <f t="shared" si="248"/>
        <v>0</v>
      </c>
      <c r="DF176">
        <f t="shared" si="256"/>
        <v>0</v>
      </c>
      <c r="DG176">
        <f t="shared" si="256"/>
        <v>0</v>
      </c>
      <c r="DH176">
        <f t="shared" si="256"/>
        <v>0</v>
      </c>
      <c r="DI176">
        <f t="shared" si="256"/>
        <v>0</v>
      </c>
      <c r="DJ176">
        <f t="shared" si="257"/>
        <v>0</v>
      </c>
      <c r="DK176">
        <f t="shared" si="257"/>
        <v>0</v>
      </c>
      <c r="DL176">
        <f t="shared" si="257"/>
        <v>0</v>
      </c>
      <c r="DM176">
        <f t="shared" si="257"/>
        <v>0</v>
      </c>
      <c r="DN176">
        <f t="shared" si="257"/>
        <v>0</v>
      </c>
      <c r="DO176">
        <f t="shared" si="257"/>
        <v>0</v>
      </c>
      <c r="DP176">
        <f t="shared" si="257"/>
        <v>0</v>
      </c>
      <c r="DQ176">
        <f t="shared" si="257"/>
        <v>0</v>
      </c>
      <c r="DR176">
        <f t="shared" si="257"/>
        <v>0</v>
      </c>
      <c r="DS176">
        <f t="shared" si="257"/>
        <v>0</v>
      </c>
      <c r="DT176">
        <f t="shared" si="249"/>
        <v>0</v>
      </c>
      <c r="DU176">
        <f t="shared" si="249"/>
        <v>0</v>
      </c>
      <c r="DV176">
        <f t="shared" si="249"/>
        <v>0</v>
      </c>
      <c r="DW176">
        <f t="shared" si="249"/>
        <v>0</v>
      </c>
      <c r="DX176">
        <f t="shared" si="249"/>
        <v>0</v>
      </c>
      <c r="DY176">
        <f t="shared" si="249"/>
        <v>0</v>
      </c>
      <c r="DZ176">
        <f t="shared" si="249"/>
        <v>0</v>
      </c>
      <c r="EA176">
        <f t="shared" si="249"/>
        <v>0</v>
      </c>
      <c r="EB176">
        <f t="shared" si="249"/>
        <v>0</v>
      </c>
      <c r="EC176">
        <f t="shared" si="249"/>
        <v>0</v>
      </c>
      <c r="ED176">
        <f t="shared" si="243"/>
        <v>0</v>
      </c>
      <c r="EE176">
        <f t="shared" si="243"/>
        <v>0</v>
      </c>
      <c r="EF176">
        <f t="shared" si="243"/>
        <v>0</v>
      </c>
      <c r="EG176">
        <f t="shared" si="243"/>
        <v>0</v>
      </c>
      <c r="EH176">
        <f t="shared" si="243"/>
        <v>0</v>
      </c>
      <c r="EI176">
        <f t="shared" si="243"/>
        <v>0</v>
      </c>
      <c r="EJ176">
        <f t="shared" si="243"/>
        <v>0</v>
      </c>
      <c r="EK176">
        <f t="shared" si="243"/>
        <v>0</v>
      </c>
      <c r="EL176">
        <f t="shared" si="243"/>
        <v>0</v>
      </c>
      <c r="EM176">
        <f t="shared" si="243"/>
        <v>0</v>
      </c>
      <c r="EN176">
        <f t="shared" si="244"/>
        <v>0</v>
      </c>
      <c r="EO176">
        <f t="shared" si="244"/>
        <v>0</v>
      </c>
      <c r="EP176">
        <f t="shared" si="244"/>
        <v>0</v>
      </c>
      <c r="EQ176">
        <f t="shared" si="244"/>
        <v>0</v>
      </c>
      <c r="ER176">
        <f t="shared" si="244"/>
        <v>0</v>
      </c>
      <c r="ES176">
        <f t="shared" si="244"/>
        <v>0</v>
      </c>
      <c r="ET176">
        <f t="shared" si="244"/>
        <v>0</v>
      </c>
      <c r="EU176">
        <f t="shared" si="244"/>
        <v>0</v>
      </c>
      <c r="EV176">
        <f t="shared" si="244"/>
        <v>0</v>
      </c>
      <c r="EW176">
        <f t="shared" si="244"/>
        <v>0</v>
      </c>
      <c r="EX176">
        <f t="shared" si="244"/>
        <v>0</v>
      </c>
      <c r="EZ176">
        <f t="shared" si="234"/>
        <v>0.88442310491909737</v>
      </c>
      <c r="FB176">
        <f t="shared" si="201"/>
        <v>1.0661806458321876E-2</v>
      </c>
      <c r="FC176">
        <f t="shared" si="202"/>
        <v>0.24865288572306735</v>
      </c>
    </row>
    <row r="177" spans="1:159" x14ac:dyDescent="0.25">
      <c r="A177">
        <v>1150</v>
      </c>
      <c r="B177" s="19">
        <f>'Input spectra'!Y176</f>
        <v>4.3055973979413999E-2</v>
      </c>
      <c r="C177">
        <f>'Input spectra'!D176</f>
        <v>0</v>
      </c>
      <c r="D177">
        <f t="shared" si="250"/>
        <v>2.0653927966864227E-2</v>
      </c>
      <c r="E177">
        <f t="shared" si="250"/>
        <v>2.0415424445941271E-2</v>
      </c>
      <c r="F177">
        <f t="shared" si="250"/>
        <v>2.0178589068630633E-2</v>
      </c>
      <c r="G177">
        <f t="shared" si="250"/>
        <v>1.994341190353216E-2</v>
      </c>
      <c r="H177">
        <f t="shared" si="250"/>
        <v>1.970988307379155E-2</v>
      </c>
      <c r="I177">
        <f t="shared" si="250"/>
        <v>1.9477992756814996E-2</v>
      </c>
      <c r="J177">
        <f t="shared" si="250"/>
        <v>1.9247731183985244E-2</v>
      </c>
      <c r="K177">
        <f t="shared" si="250"/>
        <v>1.9019088640379093E-2</v>
      </c>
      <c r="L177">
        <f t="shared" si="250"/>
        <v>1.8792055464486354E-2</v>
      </c>
      <c r="M177">
        <f t="shared" si="250"/>
        <v>1.8566622047930192E-2</v>
      </c>
      <c r="N177">
        <f t="shared" si="245"/>
        <v>1.8342778835188926E-2</v>
      </c>
      <c r="O177">
        <f t="shared" si="245"/>
        <v>1.8120516323319187E-2</v>
      </c>
      <c r="P177">
        <f t="shared" si="245"/>
        <v>1.7899825061680544E-2</v>
      </c>
      <c r="Q177">
        <f t="shared" si="245"/>
        <v>1.7680695651661478E-2</v>
      </c>
      <c r="R177">
        <f t="shared" si="245"/>
        <v>1.7463118746406749E-2</v>
      </c>
      <c r="S177">
        <f t="shared" si="245"/>
        <v>1.7247085050546167E-2</v>
      </c>
      <c r="T177">
        <f t="shared" si="245"/>
        <v>1.7032585319924735E-2</v>
      </c>
      <c r="U177">
        <f t="shared" si="245"/>
        <v>1.6819610361334128E-2</v>
      </c>
      <c r="V177">
        <f t="shared" si="245"/>
        <v>1.6608151032245583E-2</v>
      </c>
      <c r="W177">
        <f t="shared" si="245"/>
        <v>1.6398198240544098E-2</v>
      </c>
      <c r="X177">
        <f t="shared" si="245"/>
        <v>1.6189742944264018E-2</v>
      </c>
      <c r="Y177">
        <f t="shared" si="245"/>
        <v>1.5982776151325935E-2</v>
      </c>
      <c r="Z177">
        <f t="shared" si="245"/>
        <v>1.5777288919274938E-2</v>
      </c>
      <c r="AA177">
        <f t="shared" si="245"/>
        <v>1.5573272355020174E-2</v>
      </c>
      <c r="AB177">
        <f t="shared" si="245"/>
        <v>1.5370717614575756E-2</v>
      </c>
      <c r="AC177">
        <f t="shared" si="245"/>
        <v>1.5169615902802977E-2</v>
      </c>
      <c r="AD177">
        <f t="shared" si="251"/>
        <v>1.4969958473153805E-2</v>
      </c>
      <c r="AE177">
        <f t="shared" si="251"/>
        <v>1.4771736627415736E-2</v>
      </c>
      <c r="AF177">
        <f t="shared" si="251"/>
        <v>1.4574941715457892E-2</v>
      </c>
      <c r="AG177">
        <f t="shared" si="251"/>
        <v>1.4379565134978419E-2</v>
      </c>
      <c r="AH177">
        <f t="shared" si="252"/>
        <v>1.4185598331253201E-2</v>
      </c>
      <c r="AI177">
        <f t="shared" si="252"/>
        <v>1.3993032796885805E-2</v>
      </c>
      <c r="AJ177">
        <f t="shared" si="252"/>
        <v>1.3801860071558729E-2</v>
      </c>
      <c r="AK177">
        <f t="shared" si="252"/>
        <v>1.3612071741785886E-2</v>
      </c>
      <c r="AL177">
        <f t="shared" si="252"/>
        <v>1.3423659440666385E-2</v>
      </c>
      <c r="AM177">
        <f t="shared" si="252"/>
        <v>1.3236614847639525E-2</v>
      </c>
      <c r="AN177">
        <f t="shared" si="252"/>
        <v>1.3050929688241047E-2</v>
      </c>
      <c r="AO177">
        <f t="shared" si="252"/>
        <v>1.2866595733860635E-2</v>
      </c>
      <c r="AP177">
        <f t="shared" si="252"/>
        <v>1.2683604801500645E-2</v>
      </c>
      <c r="AQ177">
        <f t="shared" si="252"/>
        <v>1.2501948753536036E-2</v>
      </c>
      <c r="AR177">
        <f t="shared" si="246"/>
        <v>1.2321619497475579E-2</v>
      </c>
      <c r="AS177">
        <f t="shared" si="246"/>
        <v>1.2142608985724224E-2</v>
      </c>
      <c r="AT177">
        <f t="shared" si="246"/>
        <v>1.1964909215346679E-2</v>
      </c>
      <c r="AU177">
        <f t="shared" si="246"/>
        <v>1.1788512227832259E-2</v>
      </c>
      <c r="AV177">
        <f t="shared" si="246"/>
        <v>1.1613410108860836E-2</v>
      </c>
      <c r="AW177">
        <f t="shared" si="246"/>
        <v>1.1439594988070049E-2</v>
      </c>
      <c r="AX177">
        <f t="shared" si="246"/>
        <v>1.0170736211643988E-2</v>
      </c>
      <c r="AY177">
        <f t="shared" si="246"/>
        <v>8.6920920931714846E-3</v>
      </c>
      <c r="AZ177">
        <f t="shared" si="246"/>
        <v>7.825846093912573E-3</v>
      </c>
      <c r="BA177">
        <f t="shared" si="246"/>
        <v>7.1698500609761314E-3</v>
      </c>
      <c r="BB177">
        <f t="shared" si="246"/>
        <v>6.6339146226582352E-3</v>
      </c>
      <c r="BC177">
        <f t="shared" si="246"/>
        <v>6.1789568372214868E-3</v>
      </c>
      <c r="BD177">
        <f t="shared" si="246"/>
        <v>5.7835673940116157E-3</v>
      </c>
      <c r="BE177">
        <f t="shared" si="246"/>
        <v>5.4344031498387109E-3</v>
      </c>
      <c r="BF177">
        <f t="shared" si="246"/>
        <v>5.1224317989353608E-3</v>
      </c>
      <c r="BG177">
        <f t="shared" si="246"/>
        <v>4.8411770857599767E-3</v>
      </c>
      <c r="BH177">
        <f t="shared" si="253"/>
        <v>4.5857948068959925E-3</v>
      </c>
      <c r="BI177">
        <f t="shared" si="253"/>
        <v>4.3525423843514448E-3</v>
      </c>
      <c r="BJ177">
        <f t="shared" si="253"/>
        <v>4.1384537033670029E-3</v>
      </c>
      <c r="BK177">
        <f t="shared" si="253"/>
        <v>3.9411291966712416E-3</v>
      </c>
      <c r="BL177">
        <f t="shared" si="254"/>
        <v>3.7585945355683766E-3</v>
      </c>
      <c r="BM177">
        <f t="shared" si="254"/>
        <v>3.5892021588615009E-3</v>
      </c>
      <c r="BN177">
        <f t="shared" si="254"/>
        <v>3.4315606321587222E-3</v>
      </c>
      <c r="BO177">
        <f t="shared" si="254"/>
        <v>3.2844827043604446E-3</v>
      </c>
      <c r="BP177">
        <f t="shared" si="254"/>
        <v>3.1469462915174676E-3</v>
      </c>
      <c r="BQ177">
        <f t="shared" si="254"/>
        <v>3.018064624000897E-3</v>
      </c>
      <c r="BR177">
        <f t="shared" si="254"/>
        <v>2.897063031808143E-3</v>
      </c>
      <c r="BS177">
        <f t="shared" si="254"/>
        <v>2.7832606318567549E-3</v>
      </c>
      <c r="BT177">
        <f t="shared" si="254"/>
        <v>2.6760556973829727E-3</v>
      </c>
      <c r="BU177">
        <f t="shared" si="254"/>
        <v>2.5749138355463021E-3</v>
      </c>
      <c r="BV177">
        <f t="shared" si="247"/>
        <v>2.4793583362270684E-3</v>
      </c>
      <c r="BW177">
        <f t="shared" si="247"/>
        <v>2.3889622203461741E-3</v>
      </c>
      <c r="BX177">
        <f t="shared" si="247"/>
        <v>2.303341633469696E-3</v>
      </c>
      <c r="BY177">
        <f t="shared" si="247"/>
        <v>2.2221503151972494E-3</v>
      </c>
      <c r="BZ177">
        <f t="shared" si="247"/>
        <v>2.1450749368654978E-3</v>
      </c>
      <c r="CA177">
        <f t="shared" si="247"/>
        <v>2.0718311461144505E-3</v>
      </c>
      <c r="CB177">
        <f t="shared" si="247"/>
        <v>2.0021601914171445E-3</v>
      </c>
      <c r="CC177">
        <f t="shared" si="247"/>
        <v>1.9358260259112407E-3</v>
      </c>
      <c r="CD177">
        <f t="shared" si="247"/>
        <v>1.8726128100027021E-3</v>
      </c>
      <c r="CE177">
        <f t="shared" si="247"/>
        <v>1.8123227478074942E-3</v>
      </c>
      <c r="CF177">
        <f t="shared" si="255"/>
        <v>1.7547742046877162E-3</v>
      </c>
      <c r="CG177">
        <f t="shared" si="255"/>
        <v>1.6998000627470038E-3</v>
      </c>
      <c r="CH177">
        <f t="shared" si="255"/>
        <v>1.6472462787826146E-3</v>
      </c>
      <c r="CI177">
        <f t="shared" si="255"/>
        <v>1.5969706152988324E-3</v>
      </c>
      <c r="CJ177">
        <f t="shared" si="255"/>
        <v>1.5488415201066869E-3</v>
      </c>
      <c r="CK177">
        <f t="shared" si="255"/>
        <v>1.5027371340244949E-3</v>
      </c>
      <c r="CL177">
        <f t="shared" si="255"/>
        <v>1.4585444094481815E-3</v>
      </c>
      <c r="CM177">
        <f t="shared" si="255"/>
        <v>1.416158325230238E-3</v>
      </c>
      <c r="CN177">
        <f t="shared" si="255"/>
        <v>1.375481185508327E-3</v>
      </c>
      <c r="CO177">
        <f t="shared" si="255"/>
        <v>1.3364219919500997E-3</v>
      </c>
      <c r="CP177">
        <f t="shared" si="248"/>
        <v>1.2988958804014514E-3</v>
      </c>
      <c r="CQ177">
        <f t="shared" si="248"/>
        <v>1.2628236141979119E-3</v>
      </c>
      <c r="CR177">
        <f t="shared" si="248"/>
        <v>8.1315938153322779E-4</v>
      </c>
      <c r="CS177">
        <f t="shared" si="248"/>
        <v>5.282292278389895E-4</v>
      </c>
      <c r="CT177">
        <f t="shared" si="248"/>
        <v>3.6586722926468723E-4</v>
      </c>
      <c r="CU177">
        <f t="shared" si="248"/>
        <v>2.5455230612495195E-4</v>
      </c>
      <c r="CV177">
        <f t="shared" si="248"/>
        <v>1.7383290463671107E-4</v>
      </c>
      <c r="CW177">
        <f t="shared" si="248"/>
        <v>1.1428414705045313E-4</v>
      </c>
      <c r="CX177">
        <f t="shared" si="248"/>
        <v>7.0587511420658149E-5</v>
      </c>
      <c r="CY177">
        <f t="shared" si="248"/>
        <v>3.9367304045372149E-5</v>
      </c>
      <c r="CZ177">
        <f t="shared" si="248"/>
        <v>1.8307764785757211E-5</v>
      </c>
      <c r="DA177">
        <f t="shared" si="248"/>
        <v>5.7297314182007644E-6</v>
      </c>
      <c r="DB177">
        <f t="shared" si="248"/>
        <v>3.6400752860991345E-7</v>
      </c>
      <c r="DC177">
        <f t="shared" si="248"/>
        <v>0</v>
      </c>
      <c r="DD177">
        <f t="shared" si="248"/>
        <v>0</v>
      </c>
      <c r="DE177">
        <f t="shared" si="248"/>
        <v>0</v>
      </c>
      <c r="DF177">
        <f t="shared" si="256"/>
        <v>0</v>
      </c>
      <c r="DG177">
        <f t="shared" si="256"/>
        <v>0</v>
      </c>
      <c r="DH177">
        <f t="shared" si="256"/>
        <v>0</v>
      </c>
      <c r="DI177">
        <f t="shared" si="256"/>
        <v>0</v>
      </c>
      <c r="DJ177">
        <f t="shared" si="257"/>
        <v>0</v>
      </c>
      <c r="DK177">
        <f t="shared" si="257"/>
        <v>0</v>
      </c>
      <c r="DL177">
        <f t="shared" si="257"/>
        <v>0</v>
      </c>
      <c r="DM177">
        <f t="shared" si="257"/>
        <v>0</v>
      </c>
      <c r="DN177">
        <f t="shared" si="257"/>
        <v>0</v>
      </c>
      <c r="DO177">
        <f t="shared" si="257"/>
        <v>0</v>
      </c>
      <c r="DP177">
        <f t="shared" si="257"/>
        <v>0</v>
      </c>
      <c r="DQ177">
        <f t="shared" si="257"/>
        <v>0</v>
      </c>
      <c r="DR177">
        <f t="shared" si="257"/>
        <v>0</v>
      </c>
      <c r="DS177">
        <f t="shared" si="257"/>
        <v>0</v>
      </c>
      <c r="DT177">
        <f t="shared" si="249"/>
        <v>0</v>
      </c>
      <c r="DU177">
        <f t="shared" si="249"/>
        <v>0</v>
      </c>
      <c r="DV177">
        <f t="shared" si="249"/>
        <v>0</v>
      </c>
      <c r="DW177">
        <f t="shared" si="249"/>
        <v>0</v>
      </c>
      <c r="DX177">
        <f t="shared" si="249"/>
        <v>0</v>
      </c>
      <c r="DY177">
        <f t="shared" si="249"/>
        <v>0</v>
      </c>
      <c r="DZ177">
        <f t="shared" si="249"/>
        <v>0</v>
      </c>
      <c r="EA177">
        <f t="shared" si="249"/>
        <v>0</v>
      </c>
      <c r="EB177">
        <f t="shared" si="249"/>
        <v>0</v>
      </c>
      <c r="EC177">
        <f t="shared" si="249"/>
        <v>0</v>
      </c>
      <c r="ED177">
        <f t="shared" si="243"/>
        <v>0</v>
      </c>
      <c r="EE177">
        <f t="shared" si="243"/>
        <v>0</v>
      </c>
      <c r="EF177">
        <f t="shared" si="243"/>
        <v>0</v>
      </c>
      <c r="EG177">
        <f t="shared" si="243"/>
        <v>0</v>
      </c>
      <c r="EH177">
        <f t="shared" si="243"/>
        <v>0</v>
      </c>
      <c r="EI177">
        <f t="shared" si="243"/>
        <v>0</v>
      </c>
      <c r="EJ177">
        <f t="shared" si="243"/>
        <v>0</v>
      </c>
      <c r="EK177">
        <f t="shared" si="243"/>
        <v>0</v>
      </c>
      <c r="EL177">
        <f t="shared" si="243"/>
        <v>0</v>
      </c>
      <c r="EM177">
        <f t="shared" si="243"/>
        <v>0</v>
      </c>
      <c r="EN177">
        <f t="shared" si="244"/>
        <v>0</v>
      </c>
      <c r="EO177">
        <f t="shared" si="244"/>
        <v>0</v>
      </c>
      <c r="EP177">
        <f t="shared" si="244"/>
        <v>0</v>
      </c>
      <c r="EQ177">
        <f t="shared" si="244"/>
        <v>0</v>
      </c>
      <c r="ER177">
        <f t="shared" si="244"/>
        <v>0</v>
      </c>
      <c r="ES177">
        <f t="shared" si="244"/>
        <v>0</v>
      </c>
      <c r="ET177">
        <f t="shared" si="244"/>
        <v>0</v>
      </c>
      <c r="EU177">
        <f t="shared" si="244"/>
        <v>0</v>
      </c>
      <c r="EV177">
        <f t="shared" si="244"/>
        <v>0</v>
      </c>
      <c r="EW177">
        <f t="shared" si="244"/>
        <v>0</v>
      </c>
      <c r="EX177">
        <f t="shared" si="244"/>
        <v>0</v>
      </c>
      <c r="EZ177">
        <f t="shared" si="234"/>
        <v>0.88455113492758108</v>
      </c>
      <c r="FB177">
        <f t="shared" si="201"/>
        <v>1.0648956919681152E-2</v>
      </c>
      <c r="FC177">
        <f t="shared" si="202"/>
        <v>0.24865452679472663</v>
      </c>
    </row>
    <row r="178" spans="1:159" x14ac:dyDescent="0.25">
      <c r="A178">
        <v>1155</v>
      </c>
      <c r="B178" s="19">
        <f>'Input spectra'!Y177</f>
        <v>4.3003456640260403E-2</v>
      </c>
      <c r="C178">
        <f>'Input spectra'!D177</f>
        <v>0</v>
      </c>
      <c r="D178">
        <f t="shared" si="250"/>
        <v>2.0653927966864227E-2</v>
      </c>
      <c r="E178">
        <f t="shared" si="250"/>
        <v>2.0415531662599767E-2</v>
      </c>
      <c r="F178">
        <f t="shared" si="250"/>
        <v>2.0178801014904869E-2</v>
      </c>
      <c r="G178">
        <f t="shared" si="250"/>
        <v>1.9943726118485459E-2</v>
      </c>
      <c r="H178">
        <f t="shared" si="250"/>
        <v>1.9710297122386106E-2</v>
      </c>
      <c r="I178">
        <f t="shared" si="250"/>
        <v>1.9478504229706085E-2</v>
      </c>
      <c r="J178">
        <f t="shared" si="250"/>
        <v>1.9248337697316847E-2</v>
      </c>
      <c r="K178">
        <f t="shared" si="250"/>
        <v>1.9019787835580931E-2</v>
      </c>
      <c r="L178">
        <f t="shared" si="250"/>
        <v>1.8792845008072306E-2</v>
      </c>
      <c r="M178">
        <f t="shared" si="250"/>
        <v>1.8567499631298109E-2</v>
      </c>
      <c r="N178">
        <f t="shared" si="245"/>
        <v>1.8343742174421817E-2</v>
      </c>
      <c r="O178">
        <f t="shared" si="245"/>
        <v>1.8121563158987788E-2</v>
      </c>
      <c r="P178">
        <f t="shared" si="245"/>
        <v>1.7900953158647228E-2</v>
      </c>
      <c r="Q178">
        <f t="shared" si="245"/>
        <v>1.768190279888553E-2</v>
      </c>
      <c r="R178">
        <f t="shared" si="245"/>
        <v>1.7464402756750971E-2</v>
      </c>
      <c r="S178">
        <f t="shared" si="245"/>
        <v>1.7248443760584858E-2</v>
      </c>
      <c r="T178">
        <f t="shared" si="245"/>
        <v>1.7034016589752933E-2</v>
      </c>
      <c r="U178">
        <f t="shared" si="245"/>
        <v>1.6821112074378228E-2</v>
      </c>
      <c r="V178">
        <f t="shared" si="245"/>
        <v>1.6609721095075237E-2</v>
      </c>
      <c r="W178">
        <f t="shared" si="245"/>
        <v>1.6399834582685419E-2</v>
      </c>
      <c r="X178">
        <f t="shared" si="245"/>
        <v>1.619144351801409E-2</v>
      </c>
      <c r="Y178">
        <f t="shared" si="245"/>
        <v>1.5984538931568589E-2</v>
      </c>
      <c r="Z178">
        <f t="shared" si="245"/>
        <v>1.5779111903297824E-2</v>
      </c>
      <c r="AA178">
        <f t="shared" si="245"/>
        <v>1.5575153562333089E-2</v>
      </c>
      <c r="AB178">
        <f t="shared" si="245"/>
        <v>1.5372655086730247E-2</v>
      </c>
      <c r="AC178">
        <f t="shared" si="245"/>
        <v>1.5171607703213181E-2</v>
      </c>
      <c r="AD178">
        <f t="shared" si="251"/>
        <v>1.4972002686918546E-2</v>
      </c>
      <c r="AE178">
        <f t="shared" si="251"/>
        <v>1.4773831361141857E-2</v>
      </c>
      <c r="AF178">
        <f t="shared" si="251"/>
        <v>1.4577085097084811E-2</v>
      </c>
      <c r="AG178">
        <f t="shared" si="251"/>
        <v>1.4381755313603917E-2</v>
      </c>
      <c r="AH178">
        <f t="shared" si="252"/>
        <v>1.4187833476960413E-2</v>
      </c>
      <c r="AI178">
        <f t="shared" si="252"/>
        <v>1.3995311100571428E-2</v>
      </c>
      <c r="AJ178">
        <f t="shared" si="252"/>
        <v>1.3804179744762423E-2</v>
      </c>
      <c r="AK178">
        <f t="shared" si="252"/>
        <v>1.3614431016520866E-2</v>
      </c>
      <c r="AL178">
        <f t="shared" si="252"/>
        <v>1.3426056569251195E-2</v>
      </c>
      <c r="AM178">
        <f t="shared" si="252"/>
        <v>1.3239048102530997E-2</v>
      </c>
      <c r="AN178">
        <f t="shared" si="252"/>
        <v>1.3053397361868417E-2</v>
      </c>
      <c r="AO178">
        <f t="shared" si="252"/>
        <v>1.2869096138460828E-2</v>
      </c>
      <c r="AP178">
        <f t="shared" si="252"/>
        <v>1.268613626895471E-2</v>
      </c>
      <c r="AQ178">
        <f t="shared" si="252"/>
        <v>1.2504509635206735E-2</v>
      </c>
      <c r="AR178">
        <f t="shared" si="246"/>
        <v>1.2324208164046103E-2</v>
      </c>
      <c r="AS178">
        <f t="shared" si="246"/>
        <v>1.2145223827038046E-2</v>
      </c>
      <c r="AT178">
        <f t="shared" si="246"/>
        <v>1.196754864024854E-2</v>
      </c>
      <c r="AU178">
        <f t="shared" si="246"/>
        <v>1.179117466401026E-2</v>
      </c>
      <c r="AV178">
        <f t="shared" si="246"/>
        <v>1.1616094002689646E-2</v>
      </c>
      <c r="AW178">
        <f t="shared" si="246"/>
        <v>1.1442298804455216E-2</v>
      </c>
      <c r="AX178">
        <f t="shared" si="246"/>
        <v>1.0173193552468056E-2</v>
      </c>
      <c r="AY178">
        <f t="shared" si="246"/>
        <v>8.6942378400570799E-3</v>
      </c>
      <c r="AZ178">
        <f t="shared" si="246"/>
        <v>7.8278191071285887E-3</v>
      </c>
      <c r="BA178">
        <f t="shared" si="246"/>
        <v>7.1716953514867603E-3</v>
      </c>
      <c r="BB178">
        <f t="shared" si="246"/>
        <v>6.6356568291091132E-3</v>
      </c>
      <c r="BC178">
        <f t="shared" si="246"/>
        <v>6.1806120209688623E-3</v>
      </c>
      <c r="BD178">
        <f t="shared" si="246"/>
        <v>5.7851470450611944E-3</v>
      </c>
      <c r="BE178">
        <f t="shared" si="246"/>
        <v>5.4359159824558766E-3</v>
      </c>
      <c r="BF178">
        <f t="shared" si="246"/>
        <v>5.1238846939771236E-3</v>
      </c>
      <c r="BG178">
        <f t="shared" si="246"/>
        <v>4.8425756392971413E-3</v>
      </c>
      <c r="BH178">
        <f t="shared" si="253"/>
        <v>4.5871436741857586E-3</v>
      </c>
      <c r="BI178">
        <f t="shared" si="253"/>
        <v>4.3538455078700683E-3</v>
      </c>
      <c r="BJ178">
        <f t="shared" si="253"/>
        <v>4.1397144707174044E-3</v>
      </c>
      <c r="BK178">
        <f t="shared" si="253"/>
        <v>3.942350553831785E-3</v>
      </c>
      <c r="BL178">
        <f t="shared" si="254"/>
        <v>3.7597790704882337E-3</v>
      </c>
      <c r="BM178">
        <f t="shared" si="254"/>
        <v>3.590352164674277E-3</v>
      </c>
      <c r="BN178">
        <f t="shared" si="254"/>
        <v>3.4326781559738985E-3</v>
      </c>
      <c r="BO178">
        <f t="shared" si="254"/>
        <v>3.2855695855932899E-3</v>
      </c>
      <c r="BP178">
        <f t="shared" si="254"/>
        <v>3.1480041924659805E-3</v>
      </c>
      <c r="BQ178">
        <f t="shared" si="254"/>
        <v>3.019095054568573E-3</v>
      </c>
      <c r="BR178">
        <f t="shared" si="254"/>
        <v>2.8980673697329199E-3</v>
      </c>
      <c r="BS178">
        <f t="shared" si="254"/>
        <v>2.7842401394395666E-3</v>
      </c>
      <c r="BT178">
        <f t="shared" si="254"/>
        <v>2.6770115354539025E-3</v>
      </c>
      <c r="BU178">
        <f t="shared" si="254"/>
        <v>2.575847075224983E-3</v>
      </c>
      <c r="BV178">
        <f t="shared" si="247"/>
        <v>2.4802699689030188E-3</v>
      </c>
      <c r="BW178">
        <f t="shared" si="247"/>
        <v>2.3898531662087004E-3</v>
      </c>
      <c r="BX178">
        <f t="shared" si="247"/>
        <v>2.3042127488455098E-3</v>
      </c>
      <c r="BY178">
        <f t="shared" si="247"/>
        <v>2.2230023989000796E-3</v>
      </c>
      <c r="BZ178">
        <f t="shared" si="247"/>
        <v>2.1459087357208959E-3</v>
      </c>
      <c r="CA178">
        <f t="shared" si="247"/>
        <v>2.0726473597913087E-3</v>
      </c>
      <c r="CB178">
        <f t="shared" si="247"/>
        <v>2.0029594766727806E-3</v>
      </c>
      <c r="CC178">
        <f t="shared" si="247"/>
        <v>1.9366090003375227E-3</v>
      </c>
      <c r="CD178">
        <f t="shared" si="247"/>
        <v>1.8733800553453015E-3</v>
      </c>
      <c r="CE178">
        <f t="shared" si="247"/>
        <v>1.8130748129180961E-3</v>
      </c>
      <c r="CF178">
        <f t="shared" si="255"/>
        <v>1.7555116081591064E-3</v>
      </c>
      <c r="CG178">
        <f t="shared" si="255"/>
        <v>1.7005232952729489E-3</v>
      </c>
      <c r="CH178">
        <f t="shared" si="255"/>
        <v>1.6479558052779051E-3</v>
      </c>
      <c r="CI178">
        <f t="shared" si="255"/>
        <v>1.5976668768094883E-3</v>
      </c>
      <c r="CJ178">
        <f t="shared" si="255"/>
        <v>1.549524935535891E-3</v>
      </c>
      <c r="CK178">
        <f t="shared" si="255"/>
        <v>1.5034081016961325E-3</v>
      </c>
      <c r="CL178">
        <f t="shared" si="255"/>
        <v>1.4592033085267999E-3</v>
      </c>
      <c r="CM178">
        <f t="shared" si="255"/>
        <v>1.4168055170136506E-3</v>
      </c>
      <c r="CN178">
        <f t="shared" si="255"/>
        <v>1.3761170146069257E-3</v>
      </c>
      <c r="CO178">
        <f t="shared" si="255"/>
        <v>1.3370467873650943E-3</v>
      </c>
      <c r="CP178">
        <f t="shared" si="248"/>
        <v>1.2995099565127008E-3</v>
      </c>
      <c r="CQ178">
        <f t="shared" si="248"/>
        <v>1.2634272716706715E-3</v>
      </c>
      <c r="CR178">
        <f t="shared" si="248"/>
        <v>8.1355236215838644E-4</v>
      </c>
      <c r="CS178">
        <f t="shared" si="248"/>
        <v>5.2848728395225072E-4</v>
      </c>
      <c r="CT178">
        <f t="shared" si="248"/>
        <v>3.6604788896314766E-4</v>
      </c>
      <c r="CU178">
        <f t="shared" si="248"/>
        <v>2.546793377043139E-4</v>
      </c>
      <c r="CV178">
        <f t="shared" si="248"/>
        <v>1.7392056745262486E-4</v>
      </c>
      <c r="CW178">
        <f t="shared" si="248"/>
        <v>1.143423803050455E-4</v>
      </c>
      <c r="CX178">
        <f t="shared" si="248"/>
        <v>7.062385004017069E-5</v>
      </c>
      <c r="CY178">
        <f t="shared" si="248"/>
        <v>3.9387777281125607E-5</v>
      </c>
      <c r="CZ178">
        <f t="shared" si="248"/>
        <v>1.8317382061828895E-5</v>
      </c>
      <c r="DA178">
        <f t="shared" si="248"/>
        <v>5.7327714178818964E-6</v>
      </c>
      <c r="DB178">
        <f t="shared" si="248"/>
        <v>3.6420257125487682E-7</v>
      </c>
      <c r="DC178">
        <f t="shared" si="248"/>
        <v>0</v>
      </c>
      <c r="DD178">
        <f t="shared" si="248"/>
        <v>0</v>
      </c>
      <c r="DE178">
        <f t="shared" si="248"/>
        <v>0</v>
      </c>
      <c r="DF178">
        <f t="shared" si="256"/>
        <v>0</v>
      </c>
      <c r="DG178">
        <f t="shared" si="256"/>
        <v>0</v>
      </c>
      <c r="DH178">
        <f t="shared" si="256"/>
        <v>0</v>
      </c>
      <c r="DI178">
        <f t="shared" si="256"/>
        <v>0</v>
      </c>
      <c r="DJ178">
        <f t="shared" si="257"/>
        <v>0</v>
      </c>
      <c r="DK178">
        <f t="shared" si="257"/>
        <v>0</v>
      </c>
      <c r="DL178">
        <f t="shared" si="257"/>
        <v>0</v>
      </c>
      <c r="DM178">
        <f t="shared" si="257"/>
        <v>0</v>
      </c>
      <c r="DN178">
        <f t="shared" si="257"/>
        <v>0</v>
      </c>
      <c r="DO178">
        <f t="shared" si="257"/>
        <v>0</v>
      </c>
      <c r="DP178">
        <f t="shared" si="257"/>
        <v>0</v>
      </c>
      <c r="DQ178">
        <f t="shared" si="257"/>
        <v>0</v>
      </c>
      <c r="DR178">
        <f t="shared" si="257"/>
        <v>0</v>
      </c>
      <c r="DS178">
        <f t="shared" si="257"/>
        <v>0</v>
      </c>
      <c r="DT178">
        <f t="shared" si="249"/>
        <v>0</v>
      </c>
      <c r="DU178">
        <f t="shared" si="249"/>
        <v>0</v>
      </c>
      <c r="DV178">
        <f t="shared" si="249"/>
        <v>0</v>
      </c>
      <c r="DW178">
        <f t="shared" si="249"/>
        <v>0</v>
      </c>
      <c r="DX178">
        <f t="shared" si="249"/>
        <v>0</v>
      </c>
      <c r="DY178">
        <f t="shared" si="249"/>
        <v>0</v>
      </c>
      <c r="DZ178">
        <f t="shared" si="249"/>
        <v>0</v>
      </c>
      <c r="EA178">
        <f t="shared" si="249"/>
        <v>0</v>
      </c>
      <c r="EB178">
        <f t="shared" si="249"/>
        <v>0</v>
      </c>
      <c r="EC178">
        <f t="shared" si="249"/>
        <v>0</v>
      </c>
      <c r="ED178">
        <f t="shared" si="243"/>
        <v>0</v>
      </c>
      <c r="EE178">
        <f t="shared" si="243"/>
        <v>0</v>
      </c>
      <c r="EF178">
        <f t="shared" si="243"/>
        <v>0</v>
      </c>
      <c r="EG178">
        <f t="shared" si="243"/>
        <v>0</v>
      </c>
      <c r="EH178">
        <f t="shared" si="243"/>
        <v>0</v>
      </c>
      <c r="EI178">
        <f t="shared" si="243"/>
        <v>0</v>
      </c>
      <c r="EJ178">
        <f t="shared" si="243"/>
        <v>0</v>
      </c>
      <c r="EK178">
        <f t="shared" si="243"/>
        <v>0</v>
      </c>
      <c r="EL178">
        <f t="shared" si="243"/>
        <v>0</v>
      </c>
      <c r="EM178">
        <f t="shared" si="243"/>
        <v>0</v>
      </c>
      <c r="EN178">
        <f t="shared" si="244"/>
        <v>0</v>
      </c>
      <c r="EO178">
        <f t="shared" si="244"/>
        <v>0</v>
      </c>
      <c r="EP178">
        <f t="shared" si="244"/>
        <v>0</v>
      </c>
      <c r="EQ178">
        <f t="shared" si="244"/>
        <v>0</v>
      </c>
      <c r="ER178">
        <f t="shared" si="244"/>
        <v>0</v>
      </c>
      <c r="ES178">
        <f t="shared" si="244"/>
        <v>0</v>
      </c>
      <c r="ET178">
        <f t="shared" si="244"/>
        <v>0</v>
      </c>
      <c r="EU178">
        <f t="shared" si="244"/>
        <v>0</v>
      </c>
      <c r="EV178">
        <f t="shared" si="244"/>
        <v>0</v>
      </c>
      <c r="EW178">
        <f t="shared" si="244"/>
        <v>0</v>
      </c>
      <c r="EX178">
        <f t="shared" si="244"/>
        <v>0</v>
      </c>
      <c r="EZ178">
        <f t="shared" si="234"/>
        <v>0.88467919373709569</v>
      </c>
      <c r="FB178">
        <f t="shared" si="201"/>
        <v>1.0636107043624277E-2</v>
      </c>
      <c r="FC178">
        <f t="shared" si="202"/>
        <v>0.2486561678666207</v>
      </c>
    </row>
    <row r="179" spans="1:159" x14ac:dyDescent="0.25">
      <c r="A179">
        <v>1160</v>
      </c>
      <c r="B179" s="19">
        <f>'Input spectra'!Y178</f>
        <v>4.29509393011068E-2</v>
      </c>
      <c r="C179">
        <f>'Input spectra'!D178</f>
        <v>0</v>
      </c>
      <c r="D179">
        <f t="shared" si="250"/>
        <v>2.0653927966864227E-2</v>
      </c>
      <c r="E179">
        <f t="shared" si="250"/>
        <v>2.0415638879821337E-2</v>
      </c>
      <c r="F179">
        <f t="shared" si="250"/>
        <v>2.0179012963405286E-2</v>
      </c>
      <c r="G179">
        <f t="shared" si="250"/>
        <v>1.9944040338389316E-2</v>
      </c>
      <c r="H179">
        <f t="shared" si="250"/>
        <v>1.9710711179678646E-2</v>
      </c>
      <c r="I179">
        <f t="shared" si="250"/>
        <v>1.9479015716027948E-2</v>
      </c>
      <c r="J179">
        <f t="shared" si="250"/>
        <v>1.9248944229760236E-2</v>
      </c>
      <c r="K179">
        <f t="shared" si="250"/>
        <v>1.9020487056487154E-2</v>
      </c>
      <c r="L179">
        <f t="shared" si="250"/>
        <v>1.8793634584830736E-2</v>
      </c>
      <c r="M179">
        <f t="shared" si="250"/>
        <v>1.8568377256146514E-2</v>
      </c>
      <c r="N179">
        <f t="shared" si="245"/>
        <v>1.8344705564248054E-2</v>
      </c>
      <c r="O179">
        <f t="shared" si="245"/>
        <v>1.8122610055132861E-2</v>
      </c>
      <c r="P179">
        <f t="shared" si="245"/>
        <v>1.7902081326709732E-2</v>
      </c>
      <c r="Q179">
        <f t="shared" si="245"/>
        <v>1.7683110028527398E-2</v>
      </c>
      <c r="R179">
        <f t="shared" si="245"/>
        <v>1.7465686861504598E-2</v>
      </c>
      <c r="S179">
        <f t="shared" si="245"/>
        <v>1.7249802577661517E-2</v>
      </c>
      <c r="T179">
        <f t="shared" si="245"/>
        <v>1.7035447979852559E-2</v>
      </c>
      <c r="U179">
        <f t="shared" si="245"/>
        <v>1.6822613921500473E-2</v>
      </c>
      <c r="V179">
        <f t="shared" si="245"/>
        <v>1.6611291306331846E-2</v>
      </c>
      <c r="W179">
        <f t="shared" si="245"/>
        <v>1.6401471088113927E-2</v>
      </c>
      <c r="X179">
        <f t="shared" si="245"/>
        <v>1.619314427039276E-2</v>
      </c>
      <c r="Y179">
        <f t="shared" si="245"/>
        <v>1.5986301906232674E-2</v>
      </c>
      <c r="Z179">
        <f t="shared" si="245"/>
        <v>1.5780935097957072E-2</v>
      </c>
      <c r="AA179">
        <f t="shared" si="245"/>
        <v>1.5577034996890535E-2</v>
      </c>
      <c r="AB179">
        <f t="shared" si="245"/>
        <v>1.5374592803102247E-2</v>
      </c>
      <c r="AC179">
        <f t="shared" si="245"/>
        <v>1.5173599765150696E-2</v>
      </c>
      <c r="AD179">
        <f t="shared" si="251"/>
        <v>1.4974047179829681E-2</v>
      </c>
      <c r="AE179">
        <f t="shared" si="251"/>
        <v>1.4775926391915609E-2</v>
      </c>
      <c r="AF179">
        <f t="shared" si="251"/>
        <v>1.4579228793916064E-2</v>
      </c>
      <c r="AG179">
        <f t="shared" si="251"/>
        <v>1.4383945825819641E-2</v>
      </c>
      <c r="AH179">
        <f t="shared" si="252"/>
        <v>1.4190068974847082E-2</v>
      </c>
      <c r="AI179">
        <f t="shared" si="252"/>
        <v>1.3997589775203633E-2</v>
      </c>
      <c r="AJ179">
        <f t="shared" si="252"/>
        <v>1.3806499807832681E-2</v>
      </c>
      <c r="AK179">
        <f t="shared" si="252"/>
        <v>1.3616790700170623E-2</v>
      </c>
      <c r="AL179">
        <f t="shared" si="252"/>
        <v>1.3428454125902994E-2</v>
      </c>
      <c r="AM179">
        <f t="shared" si="252"/>
        <v>1.3241481804721832E-2</v>
      </c>
      <c r="AN179">
        <f t="shared" si="252"/>
        <v>1.3055865502084244E-2</v>
      </c>
      <c r="AO179">
        <f t="shared" si="252"/>
        <v>1.2871597028972238E-2</v>
      </c>
      <c r="AP179">
        <f t="shared" si="252"/>
        <v>1.2688668241653744E-2</v>
      </c>
      <c r="AQ179">
        <f t="shared" si="252"/>
        <v>1.2507071041444851E-2</v>
      </c>
      <c r="AR179">
        <f t="shared" si="246"/>
        <v>1.2326797374473267E-2</v>
      </c>
      <c r="AS179">
        <f t="shared" si="246"/>
        <v>1.2147839231442971E-2</v>
      </c>
      <c r="AT179">
        <f t="shared" si="246"/>
        <v>1.1970188647400017E-2</v>
      </c>
      <c r="AU179">
        <f t="shared" si="246"/>
        <v>1.1793837701499627E-2</v>
      </c>
      <c r="AV179">
        <f t="shared" si="246"/>
        <v>1.161877851677435E-2</v>
      </c>
      <c r="AW179">
        <f t="shared" si="246"/>
        <v>1.1445003259903485E-2</v>
      </c>
      <c r="AX179">
        <f t="shared" si="246"/>
        <v>1.0175651487007643E-2</v>
      </c>
      <c r="AY179">
        <f t="shared" si="246"/>
        <v>8.6963841166459548E-3</v>
      </c>
      <c r="AZ179">
        <f t="shared" si="246"/>
        <v>7.8297926177708383E-3</v>
      </c>
      <c r="BA179">
        <f t="shared" si="246"/>
        <v>7.1735411169162573E-3</v>
      </c>
      <c r="BB179">
        <f t="shared" si="246"/>
        <v>6.6373994931002954E-3</v>
      </c>
      <c r="BC179">
        <f t="shared" si="246"/>
        <v>6.1822676480974281E-3</v>
      </c>
      <c r="BD179">
        <f t="shared" si="246"/>
        <v>5.7867271275568464E-3</v>
      </c>
      <c r="BE179">
        <f t="shared" si="246"/>
        <v>5.4374292362163517E-3</v>
      </c>
      <c r="BF179">
        <f t="shared" si="246"/>
        <v>5.1253380011090982E-3</v>
      </c>
      <c r="BG179">
        <f t="shared" si="246"/>
        <v>4.8439745968583622E-3</v>
      </c>
      <c r="BH179">
        <f t="shared" si="253"/>
        <v>4.5884929382318225E-3</v>
      </c>
      <c r="BI179">
        <f t="shared" si="253"/>
        <v>4.3551490215355884E-3</v>
      </c>
      <c r="BJ179">
        <f t="shared" si="253"/>
        <v>4.1409756221567505E-3</v>
      </c>
      <c r="BK179">
        <f t="shared" si="253"/>
        <v>3.9435722894912914E-3</v>
      </c>
      <c r="BL179">
        <f t="shared" si="254"/>
        <v>3.7609639787186361E-3</v>
      </c>
      <c r="BM179">
        <f t="shared" si="254"/>
        <v>3.5915025389570668E-3</v>
      </c>
      <c r="BN179">
        <f t="shared" si="254"/>
        <v>3.4337960437224604E-3</v>
      </c>
      <c r="BO179">
        <f t="shared" si="254"/>
        <v>3.2866568264903265E-3</v>
      </c>
      <c r="BP179">
        <f t="shared" si="254"/>
        <v>3.1490624490463702E-3</v>
      </c>
      <c r="BQ179">
        <f t="shared" si="254"/>
        <v>3.0201258369468593E-3</v>
      </c>
      <c r="BR179">
        <f t="shared" si="254"/>
        <v>2.8990720558360614E-3</v>
      </c>
      <c r="BS179">
        <f t="shared" si="254"/>
        <v>2.785219991738606E-3</v>
      </c>
      <c r="BT179">
        <f t="shared" si="254"/>
        <v>2.677967714932681E-3</v>
      </c>
      <c r="BU179">
        <f t="shared" si="254"/>
        <v>2.5767806531426705E-3</v>
      </c>
      <c r="BV179">
        <f t="shared" si="247"/>
        <v>2.481181936776235E-3</v>
      </c>
      <c r="BW179">
        <f t="shared" si="247"/>
        <v>2.3907444443429229E-3</v>
      </c>
      <c r="BX179">
        <f t="shared" si="247"/>
        <v>2.3050841936739703E-3</v>
      </c>
      <c r="BY179">
        <f t="shared" si="247"/>
        <v>2.2238548093344687E-3</v>
      </c>
      <c r="BZ179">
        <f t="shared" si="247"/>
        <v>2.1467428586771074E-3</v>
      </c>
      <c r="CA179">
        <f t="shared" si="247"/>
        <v>2.0734638950217683E-3</v>
      </c>
      <c r="CB179">
        <f t="shared" si="247"/>
        <v>2.0037590810122359E-3</v>
      </c>
      <c r="CC179">
        <f t="shared" si="247"/>
        <v>1.9373922914497793E-3</v>
      </c>
      <c r="CD179">
        <f t="shared" si="247"/>
        <v>1.8741476150430161E-3</v>
      </c>
      <c r="CE179">
        <f t="shared" si="247"/>
        <v>1.8138271901154562E-3</v>
      </c>
      <c r="CF179">
        <f t="shared" si="255"/>
        <v>1.7562493215073332E-3</v>
      </c>
      <c r="CG179">
        <f t="shared" si="255"/>
        <v>1.7012468355205482E-3</v>
      </c>
      <c r="CH179">
        <f t="shared" si="255"/>
        <v>1.6486656373910344E-3</v>
      </c>
      <c r="CI179">
        <f t="shared" si="255"/>
        <v>1.5983634418824558E-3</v>
      </c>
      <c r="CJ179">
        <f t="shared" si="255"/>
        <v>1.5502086525173472E-3</v>
      </c>
      <c r="CK179">
        <f t="shared" si="255"/>
        <v>1.5040793689528448E-3</v>
      </c>
      <c r="CL179">
        <f t="shared" si="255"/>
        <v>1.4598625052638186E-3</v>
      </c>
      <c r="CM179">
        <f t="shared" si="255"/>
        <v>1.4174530045671036E-3</v>
      </c>
      <c r="CN179">
        <f t="shared" si="255"/>
        <v>1.3767531376234978E-3</v>
      </c>
      <c r="CO179">
        <f t="shared" si="255"/>
        <v>1.3376718748804232E-3</v>
      </c>
      <c r="CP179">
        <f t="shared" si="248"/>
        <v>1.3001243229393449E-3</v>
      </c>
      <c r="CQ179">
        <f t="shared" si="248"/>
        <v>1.264031217704985E-3</v>
      </c>
      <c r="CR179">
        <f t="shared" si="248"/>
        <v>8.1394553270175212E-4</v>
      </c>
      <c r="CS179">
        <f t="shared" si="248"/>
        <v>5.2874546613380599E-4</v>
      </c>
      <c r="CT179">
        <f t="shared" si="248"/>
        <v>3.6622863786863196E-4</v>
      </c>
      <c r="CU179">
        <f t="shared" si="248"/>
        <v>2.548064326774137E-4</v>
      </c>
      <c r="CV179">
        <f t="shared" si="248"/>
        <v>1.7400827447633304E-4</v>
      </c>
      <c r="CW179">
        <f t="shared" si="248"/>
        <v>1.1440064323227426E-4</v>
      </c>
      <c r="CX179">
        <f t="shared" si="248"/>
        <v>7.066020736689139E-5</v>
      </c>
      <c r="CY179">
        <f t="shared" si="248"/>
        <v>3.940826116412538E-5</v>
      </c>
      <c r="CZ179">
        <f t="shared" si="248"/>
        <v>1.8327004389964557E-5</v>
      </c>
      <c r="DA179">
        <f t="shared" si="248"/>
        <v>5.7358130304829708E-6</v>
      </c>
      <c r="DB179">
        <f t="shared" si="248"/>
        <v>3.6439771840766043E-7</v>
      </c>
      <c r="DC179">
        <f t="shared" si="248"/>
        <v>0</v>
      </c>
      <c r="DD179">
        <f t="shared" si="248"/>
        <v>0</v>
      </c>
      <c r="DE179">
        <f t="shared" si="248"/>
        <v>0</v>
      </c>
      <c r="DF179">
        <f t="shared" si="256"/>
        <v>0</v>
      </c>
      <c r="DG179">
        <f t="shared" si="256"/>
        <v>0</v>
      </c>
      <c r="DH179">
        <f t="shared" si="256"/>
        <v>0</v>
      </c>
      <c r="DI179">
        <f t="shared" si="256"/>
        <v>0</v>
      </c>
      <c r="DJ179">
        <f t="shared" si="257"/>
        <v>0</v>
      </c>
      <c r="DK179">
        <f t="shared" si="257"/>
        <v>0</v>
      </c>
      <c r="DL179">
        <f t="shared" si="257"/>
        <v>0</v>
      </c>
      <c r="DM179">
        <f t="shared" si="257"/>
        <v>0</v>
      </c>
      <c r="DN179">
        <f t="shared" si="257"/>
        <v>0</v>
      </c>
      <c r="DO179">
        <f t="shared" si="257"/>
        <v>0</v>
      </c>
      <c r="DP179">
        <f t="shared" si="257"/>
        <v>0</v>
      </c>
      <c r="DQ179">
        <f t="shared" si="257"/>
        <v>0</v>
      </c>
      <c r="DR179">
        <f t="shared" si="257"/>
        <v>0</v>
      </c>
      <c r="DS179">
        <f t="shared" si="257"/>
        <v>0</v>
      </c>
      <c r="DT179">
        <f t="shared" si="249"/>
        <v>0</v>
      </c>
      <c r="DU179">
        <f t="shared" si="249"/>
        <v>0</v>
      </c>
      <c r="DV179">
        <f t="shared" si="249"/>
        <v>0</v>
      </c>
      <c r="DW179">
        <f t="shared" si="249"/>
        <v>0</v>
      </c>
      <c r="DX179">
        <f t="shared" si="249"/>
        <v>0</v>
      </c>
      <c r="DY179">
        <f t="shared" si="249"/>
        <v>0</v>
      </c>
      <c r="DZ179">
        <f t="shared" si="249"/>
        <v>0</v>
      </c>
      <c r="EA179">
        <f t="shared" si="249"/>
        <v>0</v>
      </c>
      <c r="EB179">
        <f t="shared" si="249"/>
        <v>0</v>
      </c>
      <c r="EC179">
        <f t="shared" si="249"/>
        <v>0</v>
      </c>
      <c r="ED179">
        <f t="shared" si="243"/>
        <v>0</v>
      </c>
      <c r="EE179">
        <f t="shared" si="243"/>
        <v>0</v>
      </c>
      <c r="EF179">
        <f t="shared" si="243"/>
        <v>0</v>
      </c>
      <c r="EG179">
        <f t="shared" si="243"/>
        <v>0</v>
      </c>
      <c r="EH179">
        <f t="shared" si="243"/>
        <v>0</v>
      </c>
      <c r="EI179">
        <f t="shared" si="243"/>
        <v>0</v>
      </c>
      <c r="EJ179">
        <f t="shared" si="243"/>
        <v>0</v>
      </c>
      <c r="EK179">
        <f t="shared" si="243"/>
        <v>0</v>
      </c>
      <c r="EL179">
        <f t="shared" si="243"/>
        <v>0</v>
      </c>
      <c r="EM179">
        <f t="shared" si="243"/>
        <v>0</v>
      </c>
      <c r="EN179">
        <f t="shared" si="244"/>
        <v>0</v>
      </c>
      <c r="EO179">
        <f t="shared" si="244"/>
        <v>0</v>
      </c>
      <c r="EP179">
        <f t="shared" si="244"/>
        <v>0</v>
      </c>
      <c r="EQ179">
        <f t="shared" si="244"/>
        <v>0</v>
      </c>
      <c r="ER179">
        <f t="shared" si="244"/>
        <v>0</v>
      </c>
      <c r="ES179">
        <f t="shared" si="244"/>
        <v>0</v>
      </c>
      <c r="ET179">
        <f t="shared" si="244"/>
        <v>0</v>
      </c>
      <c r="EU179">
        <f t="shared" si="244"/>
        <v>0</v>
      </c>
      <c r="EV179">
        <f t="shared" si="244"/>
        <v>0</v>
      </c>
      <c r="EW179">
        <f t="shared" si="244"/>
        <v>0</v>
      </c>
      <c r="EX179">
        <f t="shared" si="244"/>
        <v>0</v>
      </c>
      <c r="EZ179">
        <f t="shared" si="234"/>
        <v>0.88480728135571329</v>
      </c>
      <c r="FB179">
        <f t="shared" si="201"/>
        <v>1.0623256830142314E-2</v>
      </c>
      <c r="FC179">
        <f t="shared" si="202"/>
        <v>0.24865780893874628</v>
      </c>
    </row>
    <row r="180" spans="1:159" x14ac:dyDescent="0.25">
      <c r="A180">
        <v>1165</v>
      </c>
      <c r="B180" s="19">
        <f>'Input spectra'!Y179</f>
        <v>4.2898421961953197E-2</v>
      </c>
      <c r="C180">
        <f>'Input spectra'!D179</f>
        <v>0</v>
      </c>
      <c r="D180">
        <f t="shared" si="250"/>
        <v>2.0653927966864227E-2</v>
      </c>
      <c r="E180">
        <f t="shared" si="250"/>
        <v>2.0415746097605984E-2</v>
      </c>
      <c r="F180">
        <f t="shared" si="250"/>
        <v>2.0179224914131908E-2</v>
      </c>
      <c r="G180">
        <f t="shared" si="250"/>
        <v>1.994435456324381E-2</v>
      </c>
      <c r="H180">
        <f t="shared" si="250"/>
        <v>1.9711125245669352E-2</v>
      </c>
      <c r="I180">
        <f t="shared" si="250"/>
        <v>1.9479527215780942E-2</v>
      </c>
      <c r="J180">
        <f t="shared" si="250"/>
        <v>1.9249550781316006E-2</v>
      </c>
      <c r="K180">
        <f t="shared" si="250"/>
        <v>1.9021186303098705E-2</v>
      </c>
      <c r="L180">
        <f t="shared" si="250"/>
        <v>1.8794424194763043E-2</v>
      </c>
      <c r="M180">
        <f t="shared" si="250"/>
        <v>1.8569254922477369E-2</v>
      </c>
      <c r="N180">
        <f t="shared" si="245"/>
        <v>1.8345669004670287E-2</v>
      </c>
      <c r="O180">
        <f t="shared" si="245"/>
        <v>1.8123657011757905E-2</v>
      </c>
      <c r="P180">
        <f t="shared" si="245"/>
        <v>1.7903209565872536E-2</v>
      </c>
      <c r="Q180">
        <f t="shared" si="245"/>
        <v>1.7684317340592715E-2</v>
      </c>
      <c r="R180">
        <f t="shared" si="245"/>
        <v>1.7466971060674564E-2</v>
      </c>
      <c r="S180">
        <f t="shared" si="245"/>
        <v>1.725116150178458E-2</v>
      </c>
      <c r="T180">
        <f t="shared" si="245"/>
        <v>1.7036879490233716E-2</v>
      </c>
      <c r="U180">
        <f t="shared" si="245"/>
        <v>1.6824115902712822E-2</v>
      </c>
      <c r="V180">
        <f t="shared" si="245"/>
        <v>1.6612861666029443E-2</v>
      </c>
      <c r="W180">
        <f t="shared" si="245"/>
        <v>1.6403107756845912E-2</v>
      </c>
      <c r="X180">
        <f t="shared" si="245"/>
        <v>1.6194845201418791E-2</v>
      </c>
      <c r="Y180">
        <f t="shared" si="245"/>
        <v>1.598806507533963E-2</v>
      </c>
      <c r="Z180">
        <f t="shared" si="245"/>
        <v>1.5782758503277018E-2</v>
      </c>
      <c r="AA180">
        <f t="shared" si="245"/>
        <v>1.557891665871996E-2</v>
      </c>
      <c r="AB180">
        <f t="shared" si="245"/>
        <v>1.5376530763722536E-2</v>
      </c>
      <c r="AC180">
        <f t="shared" si="245"/>
        <v>1.5175592088649865E-2</v>
      </c>
      <c r="AD180">
        <f t="shared" si="251"/>
        <v>1.4976091951925329E-2</v>
      </c>
      <c r="AE180">
        <f t="shared" si="251"/>
        <v>1.4778021719779117E-2</v>
      </c>
      <c r="AF180">
        <f t="shared" si="251"/>
        <v>1.4581372805998005E-2</v>
      </c>
      <c r="AG180">
        <f t="shared" si="251"/>
        <v>1.4386136671676404E-2</v>
      </c>
      <c r="AH180">
        <f t="shared" si="252"/>
        <v>1.4192304824968702E-2</v>
      </c>
      <c r="AI180">
        <f t="shared" si="252"/>
        <v>1.3999868820842818E-2</v>
      </c>
      <c r="AJ180">
        <f t="shared" si="252"/>
        <v>1.3808820260835032E-2</v>
      </c>
      <c r="AK180">
        <f t="shared" si="252"/>
        <v>1.3619150792806031E-2</v>
      </c>
      <c r="AL180">
        <f t="shared" si="252"/>
        <v>1.3430852110698221E-2</v>
      </c>
      <c r="AM180">
        <f t="shared" si="252"/>
        <v>1.3243915954294255E-2</v>
      </c>
      <c r="AN180">
        <f t="shared" si="252"/>
        <v>1.3058334108976747E-2</v>
      </c>
      <c r="AO180">
        <f t="shared" si="252"/>
        <v>1.2874098405489288E-2</v>
      </c>
      <c r="AP180">
        <f t="shared" si="252"/>
        <v>1.269120071969858E-2</v>
      </c>
      <c r="AQ180">
        <f t="shared" si="252"/>
        <v>1.2509632972357831E-2</v>
      </c>
      <c r="AR180">
        <f t="shared" si="246"/>
        <v>1.2329387128871336E-2</v>
      </c>
      <c r="AS180">
        <f t="shared" si="246"/>
        <v>1.2150455199060257E-2</v>
      </c>
      <c r="AT180">
        <f t="shared" si="246"/>
        <v>1.1972829236929555E-2</v>
      </c>
      <c r="AU180">
        <f t="shared" si="246"/>
        <v>1.1796501340436166E-2</v>
      </c>
      <c r="AV180">
        <f t="shared" si="246"/>
        <v>1.1621463651258294E-2</v>
      </c>
      <c r="AW180">
        <f t="shared" si="246"/>
        <v>1.14477083545659E-2</v>
      </c>
      <c r="AX180">
        <f t="shared" si="246"/>
        <v>1.0178110015406196E-2</v>
      </c>
      <c r="AY180">
        <f t="shared" si="246"/>
        <v>8.6985309230688743E-3</v>
      </c>
      <c r="AZ180">
        <f t="shared" si="246"/>
        <v>7.8317666259647319E-3</v>
      </c>
      <c r="BA180">
        <f t="shared" si="246"/>
        <v>7.1753873573868494E-3</v>
      </c>
      <c r="BB180">
        <f t="shared" si="246"/>
        <v>6.6391426147519427E-3</v>
      </c>
      <c r="BC180">
        <f t="shared" si="246"/>
        <v>6.1839237187259546E-3</v>
      </c>
      <c r="BD180">
        <f t="shared" si="246"/>
        <v>5.7883076416164114E-3</v>
      </c>
      <c r="BE180">
        <f t="shared" si="246"/>
        <v>5.438942911237375E-3</v>
      </c>
      <c r="BF180">
        <f t="shared" si="246"/>
        <v>5.1267917204481659E-3</v>
      </c>
      <c r="BG180">
        <f t="shared" si="246"/>
        <v>4.8453739585603535E-3</v>
      </c>
      <c r="BH180">
        <f t="shared" si="253"/>
        <v>4.5898425991508854E-3</v>
      </c>
      <c r="BI180">
        <f t="shared" si="253"/>
        <v>4.3564529254648144E-3</v>
      </c>
      <c r="BJ180">
        <f t="shared" si="253"/>
        <v>4.1422371578020509E-3</v>
      </c>
      <c r="BK180">
        <f t="shared" si="253"/>
        <v>3.9447944037670568E-3</v>
      </c>
      <c r="BL180">
        <f t="shared" si="254"/>
        <v>3.7621492603772348E-3</v>
      </c>
      <c r="BM180">
        <f t="shared" si="254"/>
        <v>3.5926532818279316E-3</v>
      </c>
      <c r="BN180">
        <f t="shared" si="254"/>
        <v>3.4349142955229259E-3</v>
      </c>
      <c r="BO180">
        <f t="shared" si="254"/>
        <v>3.2877444271705719E-3</v>
      </c>
      <c r="BP180">
        <f t="shared" si="254"/>
        <v>3.1501210613781886E-3</v>
      </c>
      <c r="BQ180">
        <f t="shared" si="254"/>
        <v>3.0211569712558701E-3</v>
      </c>
      <c r="BR180">
        <f t="shared" si="254"/>
        <v>2.9000770902382713E-3</v>
      </c>
      <c r="BS180">
        <f t="shared" si="254"/>
        <v>2.7862001888751876E-3</v>
      </c>
      <c r="BT180">
        <f t="shared" si="254"/>
        <v>2.6789242359412527E-3</v>
      </c>
      <c r="BU180">
        <f t="shared" si="254"/>
        <v>2.5777145694219541E-3</v>
      </c>
      <c r="BV180">
        <f t="shared" si="247"/>
        <v>2.482094239969966E-3</v>
      </c>
      <c r="BW180">
        <f t="shared" si="247"/>
        <v>2.3916360548727608E-3</v>
      </c>
      <c r="BX180">
        <f t="shared" si="247"/>
        <v>2.305955968079676E-3</v>
      </c>
      <c r="BY180">
        <f t="shared" si="247"/>
        <v>2.224707546625702E-3</v>
      </c>
      <c r="BZ180">
        <f t="shared" si="247"/>
        <v>2.147577305860111E-3</v>
      </c>
      <c r="CA180">
        <f t="shared" si="247"/>
        <v>2.0742807519325071E-3</v>
      </c>
      <c r="CB180">
        <f t="shared" si="247"/>
        <v>2.0045590045628921E-3</v>
      </c>
      <c r="CC180">
        <f t="shared" si="247"/>
        <v>1.9381758993760993E-3</v>
      </c>
      <c r="CD180">
        <f t="shared" si="247"/>
        <v>1.8749154892246434E-3</v>
      </c>
      <c r="CE180">
        <f t="shared" si="247"/>
        <v>1.8145798795290815E-3</v>
      </c>
      <c r="CF180">
        <f t="shared" si="255"/>
        <v>1.7569873448626157E-3</v>
      </c>
      <c r="CG180">
        <f t="shared" si="255"/>
        <v>1.7019706836207309E-3</v>
      </c>
      <c r="CH180">
        <f t="shared" si="255"/>
        <v>1.6493757752536428E-3</v>
      </c>
      <c r="CI180">
        <f t="shared" si="255"/>
        <v>1.5990603106500847E-3</v>
      </c>
      <c r="CJ180">
        <f t="shared" si="255"/>
        <v>1.5508926711841134E-3</v>
      </c>
      <c r="CK180">
        <f t="shared" si="255"/>
        <v>1.5047509359283956E-3</v>
      </c>
      <c r="CL180">
        <f t="shared" si="255"/>
        <v>1.4605219997937053E-3</v>
      </c>
      <c r="CM180">
        <f t="shared" si="255"/>
        <v>1.4181007880257645E-3</v>
      </c>
      <c r="CN180">
        <f t="shared" si="255"/>
        <v>1.3773895546939096E-3</v>
      </c>
      <c r="CO180">
        <f t="shared" si="255"/>
        <v>1.3382972546326474E-3</v>
      </c>
      <c r="CP180">
        <f t="shared" si="248"/>
        <v>1.3007389798186358E-3</v>
      </c>
      <c r="CQ180">
        <f t="shared" si="248"/>
        <v>1.2646354524387914E-3</v>
      </c>
      <c r="CR180">
        <f t="shared" si="248"/>
        <v>8.1433889325510775E-4</v>
      </c>
      <c r="CS180">
        <f t="shared" si="248"/>
        <v>5.2900377444524351E-4</v>
      </c>
      <c r="CT180">
        <f t="shared" si="248"/>
        <v>3.6640947602518926E-4</v>
      </c>
      <c r="CU180">
        <f t="shared" si="248"/>
        <v>2.5493359107588723E-4</v>
      </c>
      <c r="CV180">
        <f t="shared" si="248"/>
        <v>1.7409602573012918E-4</v>
      </c>
      <c r="CW180">
        <f t="shared" si="248"/>
        <v>1.1445893584725904E-4</v>
      </c>
      <c r="CX180">
        <f t="shared" si="248"/>
        <v>7.069658341045073E-5</v>
      </c>
      <c r="CY180">
        <f t="shared" si="248"/>
        <v>3.9428755699908618E-5</v>
      </c>
      <c r="CZ180">
        <f t="shared" si="248"/>
        <v>1.8336631772818107E-5</v>
      </c>
      <c r="DA180">
        <f t="shared" si="248"/>
        <v>5.7388562568597452E-6</v>
      </c>
      <c r="DB180">
        <f t="shared" si="248"/>
        <v>3.6459297012426168E-7</v>
      </c>
      <c r="DC180">
        <f t="shared" si="248"/>
        <v>0</v>
      </c>
      <c r="DD180">
        <f t="shared" si="248"/>
        <v>0</v>
      </c>
      <c r="DE180">
        <f t="shared" si="248"/>
        <v>0</v>
      </c>
      <c r="DF180">
        <f t="shared" si="256"/>
        <v>0</v>
      </c>
      <c r="DG180">
        <f t="shared" si="256"/>
        <v>0</v>
      </c>
      <c r="DH180">
        <f t="shared" si="256"/>
        <v>0</v>
      </c>
      <c r="DI180">
        <f t="shared" si="256"/>
        <v>0</v>
      </c>
      <c r="DJ180">
        <f t="shared" si="257"/>
        <v>0</v>
      </c>
      <c r="DK180">
        <f t="shared" si="257"/>
        <v>0</v>
      </c>
      <c r="DL180">
        <f t="shared" si="257"/>
        <v>0</v>
      </c>
      <c r="DM180">
        <f t="shared" si="257"/>
        <v>0</v>
      </c>
      <c r="DN180">
        <f t="shared" si="257"/>
        <v>0</v>
      </c>
      <c r="DO180">
        <f t="shared" si="257"/>
        <v>0</v>
      </c>
      <c r="DP180">
        <f t="shared" si="257"/>
        <v>0</v>
      </c>
      <c r="DQ180">
        <f t="shared" si="257"/>
        <v>0</v>
      </c>
      <c r="DR180">
        <f t="shared" si="257"/>
        <v>0</v>
      </c>
      <c r="DS180">
        <f t="shared" si="257"/>
        <v>0</v>
      </c>
      <c r="DT180">
        <f t="shared" si="249"/>
        <v>0</v>
      </c>
      <c r="DU180">
        <f t="shared" si="249"/>
        <v>0</v>
      </c>
      <c r="DV180">
        <f t="shared" si="249"/>
        <v>0</v>
      </c>
      <c r="DW180">
        <f t="shared" si="249"/>
        <v>0</v>
      </c>
      <c r="DX180">
        <f t="shared" si="249"/>
        <v>0</v>
      </c>
      <c r="DY180">
        <f t="shared" si="249"/>
        <v>0</v>
      </c>
      <c r="DZ180">
        <f t="shared" si="249"/>
        <v>0</v>
      </c>
      <c r="EA180">
        <f t="shared" si="249"/>
        <v>0</v>
      </c>
      <c r="EB180">
        <f t="shared" si="249"/>
        <v>0</v>
      </c>
      <c r="EC180">
        <f t="shared" si="249"/>
        <v>0</v>
      </c>
      <c r="ED180">
        <f t="shared" si="243"/>
        <v>0</v>
      </c>
      <c r="EE180">
        <f t="shared" si="243"/>
        <v>0</v>
      </c>
      <c r="EF180">
        <f t="shared" si="243"/>
        <v>0</v>
      </c>
      <c r="EG180">
        <f t="shared" si="243"/>
        <v>0</v>
      </c>
      <c r="EH180">
        <f t="shared" si="243"/>
        <v>0</v>
      </c>
      <c r="EI180">
        <f t="shared" si="243"/>
        <v>0</v>
      </c>
      <c r="EJ180">
        <f t="shared" si="243"/>
        <v>0</v>
      </c>
      <c r="EK180">
        <f t="shared" si="243"/>
        <v>0</v>
      </c>
      <c r="EL180">
        <f t="shared" si="243"/>
        <v>0</v>
      </c>
      <c r="EM180">
        <f t="shared" si="243"/>
        <v>0</v>
      </c>
      <c r="EN180">
        <f t="shared" si="244"/>
        <v>0</v>
      </c>
      <c r="EO180">
        <f t="shared" si="244"/>
        <v>0</v>
      </c>
      <c r="EP180">
        <f t="shared" si="244"/>
        <v>0</v>
      </c>
      <c r="EQ180">
        <f t="shared" si="244"/>
        <v>0</v>
      </c>
      <c r="ER180">
        <f t="shared" si="244"/>
        <v>0</v>
      </c>
      <c r="ES180">
        <f t="shared" si="244"/>
        <v>0</v>
      </c>
      <c r="ET180">
        <f t="shared" si="244"/>
        <v>0</v>
      </c>
      <c r="EU180">
        <f t="shared" si="244"/>
        <v>0</v>
      </c>
      <c r="EV180">
        <f t="shared" si="244"/>
        <v>0</v>
      </c>
      <c r="EW180">
        <f t="shared" si="244"/>
        <v>0</v>
      </c>
      <c r="EX180">
        <f t="shared" si="244"/>
        <v>0</v>
      </c>
      <c r="EZ180">
        <f t="shared" si="234"/>
        <v>0.88493539779150798</v>
      </c>
      <c r="FB180">
        <f t="shared" si="201"/>
        <v>1.0610406279226381E-2</v>
      </c>
      <c r="FC180">
        <f t="shared" si="202"/>
        <v>0.24865945001110248</v>
      </c>
    </row>
    <row r="181" spans="1:159" x14ac:dyDescent="0.25">
      <c r="A181">
        <v>1170</v>
      </c>
      <c r="B181" s="19">
        <f>'Input spectra'!Y180</f>
        <v>4.2845904622799601E-2</v>
      </c>
      <c r="C181">
        <f>'Input spectra'!D180</f>
        <v>0</v>
      </c>
      <c r="D181">
        <f t="shared" si="250"/>
        <v>2.0653927966864227E-2</v>
      </c>
      <c r="E181">
        <f t="shared" si="250"/>
        <v>2.0415853315953716E-2</v>
      </c>
      <c r="F181">
        <f t="shared" si="250"/>
        <v>2.0179436867084764E-2</v>
      </c>
      <c r="G181">
        <f t="shared" si="250"/>
        <v>1.9944668793049021E-2</v>
      </c>
      <c r="H181">
        <f t="shared" si="250"/>
        <v>1.971153932035841E-2</v>
      </c>
      <c r="I181">
        <f t="shared" si="250"/>
        <v>1.9480038728965407E-2</v>
      </c>
      <c r="J181">
        <f t="shared" si="250"/>
        <v>1.9250157351984761E-2</v>
      </c>
      <c r="K181">
        <f t="shared" si="250"/>
        <v>1.9021885575416526E-2</v>
      </c>
      <c r="L181">
        <f t="shared" si="250"/>
        <v>1.8795213837870615E-2</v>
      </c>
      <c r="M181">
        <f t="shared" si="250"/>
        <v>1.8570132630292637E-2</v>
      </c>
      <c r="N181">
        <f t="shared" si="245"/>
        <v>1.8346632495691174E-2</v>
      </c>
      <c r="O181">
        <f t="shared" si="245"/>
        <v>1.8124704028866404E-2</v>
      </c>
      <c r="P181">
        <f t="shared" si="245"/>
        <v>1.7904337876140129E-2</v>
      </c>
      <c r="Q181">
        <f t="shared" si="245"/>
        <v>1.768552473508711E-2</v>
      </c>
      <c r="R181">
        <f t="shared" si="245"/>
        <v>1.7468255354267815E-2</v>
      </c>
      <c r="S181">
        <f t="shared" si="245"/>
        <v>1.7252520532962477E-2</v>
      </c>
      <c r="T181">
        <f t="shared" si="245"/>
        <v>1.7038311120906511E-2</v>
      </c>
      <c r="U181">
        <f t="shared" si="245"/>
        <v>1.6825618018027257E-2</v>
      </c>
      <c r="V181">
        <f t="shared" si="245"/>
        <v>1.661443217418206E-2</v>
      </c>
      <c r="W181">
        <f t="shared" si="245"/>
        <v>1.6404744588897669E-2</v>
      </c>
      <c r="X181">
        <f t="shared" si="245"/>
        <v>1.6196546311110949E-2</v>
      </c>
      <c r="Y181">
        <f t="shared" si="245"/>
        <v>1.5989828438910902E-2</v>
      </c>
      <c r="Z181">
        <f t="shared" si="245"/>
        <v>1.5784582119282006E-2</v>
      </c>
      <c r="AA181">
        <f t="shared" si="245"/>
        <v>1.558079854784882E-2</v>
      </c>
      <c r="AB181">
        <f t="shared" si="245"/>
        <v>1.5378468968621906E-2</v>
      </c>
      <c r="AC181">
        <f t="shared" si="245"/>
        <v>1.5177584673745028E-2</v>
      </c>
      <c r="AD181">
        <f t="shared" si="251"/>
        <v>1.4978137003243613E-2</v>
      </c>
      <c r="AE181">
        <f t="shared" si="251"/>
        <v>1.4780117344774508E-2</v>
      </c>
      <c r="AF181">
        <f t="shared" si="251"/>
        <v>1.4583517133376992E-2</v>
      </c>
      <c r="AG181">
        <f t="shared" si="251"/>
        <v>1.438832785122502E-2</v>
      </c>
      <c r="AH181">
        <f t="shared" si="252"/>
        <v>1.4194541027380769E-2</v>
      </c>
      <c r="AI181">
        <f t="shared" si="252"/>
        <v>1.4002148237549385E-2</v>
      </c>
      <c r="AJ181">
        <f t="shared" si="252"/>
        <v>1.3811141103835006E-2</v>
      </c>
      <c r="AK181">
        <f t="shared" si="252"/>
        <v>1.3621511294497972E-2</v>
      </c>
      <c r="AL181">
        <f t="shared" si="252"/>
        <v>1.3433250523713332E-2</v>
      </c>
      <c r="AM181">
        <f t="shared" si="252"/>
        <v>1.3246350551330503E-2</v>
      </c>
      <c r="AN181">
        <f t="shared" si="252"/>
        <v>1.3060803182634171E-2</v>
      </c>
      <c r="AO181">
        <f t="shared" si="252"/>
        <v>1.2876600268106431E-2</v>
      </c>
      <c r="AP181">
        <f t="shared" si="252"/>
        <v>1.2693733703190083E-2</v>
      </c>
      <c r="AQ181">
        <f t="shared" si="252"/>
        <v>1.251219542805315E-2</v>
      </c>
      <c r="AR181">
        <f t="shared" si="246"/>
        <v>1.2331977427354592E-2</v>
      </c>
      <c r="AS181">
        <f t="shared" si="246"/>
        <v>1.2153071730011192E-2</v>
      </c>
      <c r="AT181">
        <f t="shared" si="246"/>
        <v>1.1975470408965622E-2</v>
      </c>
      <c r="AU181">
        <f t="shared" si="246"/>
        <v>1.1799165580955716E-2</v>
      </c>
      <c r="AV181">
        <f t="shared" si="246"/>
        <v>1.162414940628485E-2</v>
      </c>
      <c r="AW181">
        <f t="shared" si="246"/>
        <v>1.1450414088593545E-2</v>
      </c>
      <c r="AX181">
        <f t="shared" si="246"/>
        <v>1.0180569137807197E-2</v>
      </c>
      <c r="AY181">
        <f t="shared" si="246"/>
        <v>8.7006782594566314E-3</v>
      </c>
      <c r="AZ181">
        <f t="shared" si="246"/>
        <v>7.8337411318357072E-3</v>
      </c>
      <c r="BA181">
        <f t="shared" si="246"/>
        <v>7.1772340730207971E-3</v>
      </c>
      <c r="BB181">
        <f t="shared" si="246"/>
        <v>6.6408861941842446E-3</v>
      </c>
      <c r="BC181">
        <f t="shared" si="246"/>
        <v>6.1855802329732453E-3</v>
      </c>
      <c r="BD181">
        <f t="shared" si="246"/>
        <v>5.7898885873577596E-3</v>
      </c>
      <c r="BE181">
        <f t="shared" si="246"/>
        <v>5.4404570076362173E-3</v>
      </c>
      <c r="BF181">
        <f t="shared" si="246"/>
        <v>5.1282458521112436E-3</v>
      </c>
      <c r="BG181">
        <f t="shared" si="246"/>
        <v>4.8467737245198698E-3</v>
      </c>
      <c r="BH181">
        <f t="shared" si="253"/>
        <v>4.5911926570596819E-3</v>
      </c>
      <c r="BI181">
        <f t="shared" si="253"/>
        <v>4.3577572197745868E-3</v>
      </c>
      <c r="BJ181">
        <f t="shared" si="253"/>
        <v>4.1434990777703545E-3</v>
      </c>
      <c r="BK181">
        <f t="shared" si="253"/>
        <v>3.9460168967764154E-3</v>
      </c>
      <c r="BL181">
        <f t="shared" si="254"/>
        <v>3.763334915581716E-3</v>
      </c>
      <c r="BM181">
        <f t="shared" si="254"/>
        <v>3.5938043934049682E-3</v>
      </c>
      <c r="BN181">
        <f t="shared" si="254"/>
        <v>3.4360329114938529E-3</v>
      </c>
      <c r="BO181">
        <f t="shared" si="254"/>
        <v>3.2888323877530829E-3</v>
      </c>
      <c r="BP181">
        <f t="shared" si="254"/>
        <v>3.1511800295810281E-3</v>
      </c>
      <c r="BQ181">
        <f t="shared" si="254"/>
        <v>3.0221884576157624E-3</v>
      </c>
      <c r="BR181">
        <f t="shared" si="254"/>
        <v>2.9010824730602964E-3</v>
      </c>
      <c r="BS181">
        <f t="shared" si="254"/>
        <v>2.7871807309706701E-3</v>
      </c>
      <c r="BT181">
        <f t="shared" si="254"/>
        <v>2.679881098601605E-3</v>
      </c>
      <c r="BU181">
        <f t="shared" si="254"/>
        <v>2.5786488241854679E-3</v>
      </c>
      <c r="BV181">
        <f t="shared" si="247"/>
        <v>2.4830068786075043E-3</v>
      </c>
      <c r="BW181">
        <f t="shared" si="247"/>
        <v>2.3925279979221774E-3</v>
      </c>
      <c r="BX181">
        <f t="shared" si="247"/>
        <v>2.3068280721872708E-3</v>
      </c>
      <c r="BY181">
        <f t="shared" si="247"/>
        <v>2.2255606108991127E-3</v>
      </c>
      <c r="BZ181">
        <f t="shared" si="247"/>
        <v>2.1484120773959349E-3</v>
      </c>
      <c r="CA181">
        <f t="shared" si="247"/>
        <v>2.0750979306502545E-3</v>
      </c>
      <c r="CB181">
        <f t="shared" si="247"/>
        <v>2.0053592474521815E-3</v>
      </c>
      <c r="CC181">
        <f t="shared" si="247"/>
        <v>1.9389598242446229E-3</v>
      </c>
      <c r="CD181">
        <f t="shared" si="247"/>
        <v>1.8756836780190334E-3</v>
      </c>
      <c r="CE181">
        <f t="shared" si="247"/>
        <v>1.8153328812885337E-3</v>
      </c>
      <c r="CF181">
        <f t="shared" si="255"/>
        <v>1.7577256783552267E-3</v>
      </c>
      <c r="CG181">
        <f t="shared" si="255"/>
        <v>1.7026948397044824E-3</v>
      </c>
      <c r="CH181">
        <f t="shared" si="255"/>
        <v>1.6500862189974268E-3</v>
      </c>
      <c r="CI181">
        <f t="shared" si="255"/>
        <v>1.5997574832447819E-3</v>
      </c>
      <c r="CJ181">
        <f t="shared" si="255"/>
        <v>1.5515769916693062E-3</v>
      </c>
      <c r="CK181">
        <f t="shared" si="255"/>
        <v>1.5054228027566079E-3</v>
      </c>
      <c r="CL181">
        <f t="shared" si="255"/>
        <v>1.4611817922509881E-3</v>
      </c>
      <c r="CM181">
        <f t="shared" si="255"/>
        <v>1.4187488675248645E-3</v>
      </c>
      <c r="CN181">
        <f t="shared" si="255"/>
        <v>1.3780262659540904E-3</v>
      </c>
      <c r="CO181">
        <f t="shared" si="255"/>
        <v>1.3389229267583912E-3</v>
      </c>
      <c r="CP181">
        <f t="shared" si="248"/>
        <v>1.3013539272878898E-3</v>
      </c>
      <c r="CQ181">
        <f t="shared" si="248"/>
        <v>1.2652399760100953E-3</v>
      </c>
      <c r="CR181">
        <f t="shared" si="248"/>
        <v>8.1473244391028058E-4</v>
      </c>
      <c r="CS181">
        <f t="shared" si="248"/>
        <v>5.2926220894818153E-4</v>
      </c>
      <c r="CT181">
        <f t="shared" si="248"/>
        <v>3.6659040347689022E-4</v>
      </c>
      <c r="CU181">
        <f t="shared" si="248"/>
        <v>2.5506081293138626E-4</v>
      </c>
      <c r="CV181">
        <f t="shared" si="248"/>
        <v>1.7418382123631827E-4</v>
      </c>
      <c r="CW181">
        <f t="shared" si="248"/>
        <v>1.1451725816512718E-4</v>
      </c>
      <c r="CX181">
        <f t="shared" si="248"/>
        <v>7.0732978180484203E-5</v>
      </c>
      <c r="CY181">
        <f t="shared" si="248"/>
        <v>3.9449260894015377E-5</v>
      </c>
      <c r="CZ181">
        <f t="shared" si="248"/>
        <v>1.8346264213044842E-5</v>
      </c>
      <c r="DA181">
        <f t="shared" si="248"/>
        <v>5.741901097868435E-6</v>
      </c>
      <c r="DB181">
        <f t="shared" si="248"/>
        <v>3.6478832646070793E-7</v>
      </c>
      <c r="DC181">
        <f t="shared" si="248"/>
        <v>0</v>
      </c>
      <c r="DD181">
        <f t="shared" si="248"/>
        <v>0</v>
      </c>
      <c r="DE181">
        <f t="shared" si="248"/>
        <v>0</v>
      </c>
      <c r="DF181">
        <f t="shared" si="256"/>
        <v>0</v>
      </c>
      <c r="DG181">
        <f t="shared" si="256"/>
        <v>0</v>
      </c>
      <c r="DH181">
        <f t="shared" si="256"/>
        <v>0</v>
      </c>
      <c r="DI181">
        <f t="shared" si="256"/>
        <v>0</v>
      </c>
      <c r="DJ181">
        <f t="shared" si="257"/>
        <v>0</v>
      </c>
      <c r="DK181">
        <f t="shared" si="257"/>
        <v>0</v>
      </c>
      <c r="DL181">
        <f t="shared" si="257"/>
        <v>0</v>
      </c>
      <c r="DM181">
        <f t="shared" si="257"/>
        <v>0</v>
      </c>
      <c r="DN181">
        <f t="shared" si="257"/>
        <v>0</v>
      </c>
      <c r="DO181">
        <f t="shared" si="257"/>
        <v>0</v>
      </c>
      <c r="DP181">
        <f t="shared" si="257"/>
        <v>0</v>
      </c>
      <c r="DQ181">
        <f t="shared" si="257"/>
        <v>0</v>
      </c>
      <c r="DR181">
        <f t="shared" si="257"/>
        <v>0</v>
      </c>
      <c r="DS181">
        <f t="shared" si="257"/>
        <v>0</v>
      </c>
      <c r="DT181">
        <f t="shared" si="249"/>
        <v>0</v>
      </c>
      <c r="DU181">
        <f t="shared" si="249"/>
        <v>0</v>
      </c>
      <c r="DV181">
        <f t="shared" si="249"/>
        <v>0</v>
      </c>
      <c r="DW181">
        <f t="shared" si="249"/>
        <v>0</v>
      </c>
      <c r="DX181">
        <f t="shared" si="249"/>
        <v>0</v>
      </c>
      <c r="DY181">
        <f t="shared" si="249"/>
        <v>0</v>
      </c>
      <c r="DZ181">
        <f t="shared" si="249"/>
        <v>0</v>
      </c>
      <c r="EA181">
        <f t="shared" si="249"/>
        <v>0</v>
      </c>
      <c r="EB181">
        <f t="shared" si="249"/>
        <v>0</v>
      </c>
      <c r="EC181">
        <f t="shared" si="249"/>
        <v>0</v>
      </c>
      <c r="ED181">
        <f t="shared" si="243"/>
        <v>0</v>
      </c>
      <c r="EE181">
        <f t="shared" ref="ED181:EM196" si="258">EE$2*EXP(- EE$1 * ($C181*_c2+$B181))</f>
        <v>0</v>
      </c>
      <c r="EF181">
        <f t="shared" si="258"/>
        <v>0</v>
      </c>
      <c r="EG181">
        <f t="shared" si="258"/>
        <v>0</v>
      </c>
      <c r="EH181">
        <f t="shared" si="258"/>
        <v>0</v>
      </c>
      <c r="EI181">
        <f t="shared" si="258"/>
        <v>0</v>
      </c>
      <c r="EJ181">
        <f t="shared" si="258"/>
        <v>0</v>
      </c>
      <c r="EK181">
        <f t="shared" si="258"/>
        <v>0</v>
      </c>
      <c r="EL181">
        <f t="shared" si="258"/>
        <v>0</v>
      </c>
      <c r="EM181">
        <f t="shared" si="258"/>
        <v>0</v>
      </c>
      <c r="EN181">
        <f t="shared" si="244"/>
        <v>0</v>
      </c>
      <c r="EO181">
        <f t="shared" si="244"/>
        <v>0</v>
      </c>
      <c r="EP181">
        <f t="shared" si="244"/>
        <v>0</v>
      </c>
      <c r="EQ181">
        <f t="shared" si="244"/>
        <v>0</v>
      </c>
      <c r="ER181">
        <f t="shared" si="244"/>
        <v>0</v>
      </c>
      <c r="ES181">
        <f t="shared" si="244"/>
        <v>0</v>
      </c>
      <c r="ET181">
        <f t="shared" si="244"/>
        <v>0</v>
      </c>
      <c r="EU181">
        <f t="shared" si="244"/>
        <v>0</v>
      </c>
      <c r="EV181">
        <f t="shared" si="244"/>
        <v>0</v>
      </c>
      <c r="EW181">
        <f t="shared" si="244"/>
        <v>0</v>
      </c>
      <c r="EX181">
        <f t="shared" si="244"/>
        <v>0</v>
      </c>
      <c r="EZ181">
        <f t="shared" si="234"/>
        <v>0.88506354305255841</v>
      </c>
      <c r="FB181">
        <f t="shared" si="201"/>
        <v>1.0597555390867708E-2</v>
      </c>
      <c r="FC181">
        <f t="shared" si="202"/>
        <v>0.24866109108369117</v>
      </c>
    </row>
    <row r="182" spans="1:159" x14ac:dyDescent="0.25">
      <c r="A182">
        <v>1175</v>
      </c>
      <c r="B182" s="19">
        <f>'Input spectra'!Y181</f>
        <v>4.2793387283645998E-2</v>
      </c>
      <c r="C182">
        <f>'Input spectra'!D181</f>
        <v>0</v>
      </c>
      <c r="D182">
        <f t="shared" si="250"/>
        <v>2.0653927966864227E-2</v>
      </c>
      <c r="E182">
        <f t="shared" si="250"/>
        <v>2.0415960534864528E-2</v>
      </c>
      <c r="F182">
        <f t="shared" si="250"/>
        <v>2.017964882226387E-2</v>
      </c>
      <c r="G182">
        <f t="shared" si="250"/>
        <v>1.9944983027805025E-2</v>
      </c>
      <c r="H182">
        <f t="shared" si="250"/>
        <v>1.9711953403745996E-2</v>
      </c>
      <c r="I182">
        <f t="shared" si="250"/>
        <v>1.9480550255581711E-2</v>
      </c>
      <c r="J182">
        <f t="shared" si="250"/>
        <v>1.9250763941767102E-2</v>
      </c>
      <c r="K182">
        <f t="shared" si="250"/>
        <v>1.9022584873441564E-2</v>
      </c>
      <c r="L182">
        <f t="shared" si="250"/>
        <v>1.8796003514154846E-2</v>
      </c>
      <c r="M182">
        <f t="shared" si="250"/>
        <v>1.8571010379594275E-2</v>
      </c>
      <c r="N182">
        <f t="shared" si="245"/>
        <v>1.8347596037313375E-2</v>
      </c>
      <c r="O182">
        <f t="shared" si="245"/>
        <v>1.8125751106461863E-2</v>
      </c>
      <c r="P182">
        <f t="shared" si="245"/>
        <v>1.7905466257516982E-2</v>
      </c>
      <c r="Q182">
        <f t="shared" si="245"/>
        <v>1.768673221201621E-2</v>
      </c>
      <c r="R182">
        <f t="shared" si="245"/>
        <v>1.746953974229129E-2</v>
      </c>
      <c r="S182">
        <f t="shared" si="245"/>
        <v>1.7253879671203641E-2</v>
      </c>
      <c r="T182">
        <f t="shared" si="245"/>
        <v>1.7039742871881057E-2</v>
      </c>
      <c r="U182">
        <f t="shared" si="245"/>
        <v>1.6827120267455749E-2</v>
      </c>
      <c r="V182">
        <f t="shared" si="245"/>
        <v>1.6616002830803733E-2</v>
      </c>
      <c r="W182">
        <f t="shared" si="245"/>
        <v>1.6406381584285496E-2</v>
      </c>
      <c r="X182">
        <f t="shared" si="245"/>
        <v>1.6198247599487996E-2</v>
      </c>
      <c r="Y182">
        <f t="shared" si="245"/>
        <v>1.5991591996967942E-2</v>
      </c>
      <c r="Z182">
        <f t="shared" si="245"/>
        <v>1.5786405945996382E-2</v>
      </c>
      <c r="AA182">
        <f t="shared" si="245"/>
        <v>1.5582680664304571E-2</v>
      </c>
      <c r="AB182">
        <f t="shared" si="245"/>
        <v>1.5380407417831143E-2</v>
      </c>
      <c r="AC182">
        <f t="shared" si="245"/>
        <v>1.5179577520470533E-2</v>
      </c>
      <c r="AD182">
        <f t="shared" si="251"/>
        <v>1.498018233382266E-2</v>
      </c>
      <c r="AE182">
        <f t="shared" si="251"/>
        <v>1.4782213266943921E-2</v>
      </c>
      <c r="AF182">
        <f t="shared" si="251"/>
        <v>1.4585661776099398E-2</v>
      </c>
      <c r="AG182">
        <f t="shared" si="251"/>
        <v>1.4390519364516319E-2</v>
      </c>
      <c r="AH182">
        <f t="shared" si="252"/>
        <v>1.4196777582138793E-2</v>
      </c>
      <c r="AI182">
        <f t="shared" si="252"/>
        <v>1.4004428025383755E-2</v>
      </c>
      <c r="AJ182">
        <f t="shared" si="252"/>
        <v>1.381346233689815E-2</v>
      </c>
      <c r="AK182">
        <f t="shared" si="252"/>
        <v>1.3623872205317352E-2</v>
      </c>
      <c r="AL182">
        <f t="shared" si="252"/>
        <v>1.3435649365024799E-2</v>
      </c>
      <c r="AM182">
        <f t="shared" si="252"/>
        <v>1.3248785595912837E-2</v>
      </c>
      <c r="AN182">
        <f t="shared" si="252"/>
        <v>1.3063272723144767E-2</v>
      </c>
      <c r="AO182">
        <f t="shared" si="252"/>
        <v>1.2879102616918129E-2</v>
      </c>
      <c r="AP182">
        <f t="shared" si="252"/>
        <v>1.2696267192229133E-2</v>
      </c>
      <c r="AQ182">
        <f t="shared" si="252"/>
        <v>1.2514758408638306E-2</v>
      </c>
      <c r="AR182">
        <f t="shared" si="246"/>
        <v>1.2334568270037339E-2</v>
      </c>
      <c r="AS182">
        <f t="shared" si="246"/>
        <v>1.2155688824417085E-2</v>
      </c>
      <c r="AT182">
        <f t="shared" si="246"/>
        <v>1.1978112163636721E-2</v>
      </c>
      <c r="AU182">
        <f t="shared" si="246"/>
        <v>1.1801830423194144E-2</v>
      </c>
      <c r="AV182">
        <f t="shared" si="246"/>
        <v>1.1626835781997431E-2</v>
      </c>
      <c r="AW182">
        <f t="shared" si="246"/>
        <v>1.1453120462137537E-2</v>
      </c>
      <c r="AX182">
        <f t="shared" si="246"/>
        <v>1.0183028854354161E-2</v>
      </c>
      <c r="AY182">
        <f t="shared" si="246"/>
        <v>8.702826125940059E-3</v>
      </c>
      <c r="AZ182">
        <f t="shared" si="246"/>
        <v>7.835716135509237E-3</v>
      </c>
      <c r="BA182">
        <f t="shared" si="246"/>
        <v>7.1790812639403942E-3</v>
      </c>
      <c r="BB182">
        <f t="shared" si="246"/>
        <v>6.642630231517426E-3</v>
      </c>
      <c r="BC182">
        <f t="shared" si="246"/>
        <v>6.1872371909581312E-3</v>
      </c>
      <c r="BD182">
        <f t="shared" si="246"/>
        <v>5.7914699648987976E-3</v>
      </c>
      <c r="BE182">
        <f t="shared" si="246"/>
        <v>5.4419715255301804E-3</v>
      </c>
      <c r="BF182">
        <f t="shared" si="246"/>
        <v>5.1297003962152811E-3</v>
      </c>
      <c r="BG182">
        <f t="shared" si="246"/>
        <v>4.8481738948536928E-3</v>
      </c>
      <c r="BH182">
        <f t="shared" si="253"/>
        <v>4.5925431120749857E-3</v>
      </c>
      <c r="BI182">
        <f t="shared" si="253"/>
        <v>4.3590619045817828E-3</v>
      </c>
      <c r="BJ182">
        <f t="shared" si="253"/>
        <v>4.1447613821787438E-3</v>
      </c>
      <c r="BK182">
        <f t="shared" si="253"/>
        <v>3.9472397686367375E-3</v>
      </c>
      <c r="BL182">
        <f t="shared" si="254"/>
        <v>3.7645209444498043E-3</v>
      </c>
      <c r="BM182">
        <f t="shared" si="254"/>
        <v>3.5949558738063146E-3</v>
      </c>
      <c r="BN182">
        <f t="shared" si="254"/>
        <v>3.4371518917538368E-3</v>
      </c>
      <c r="BO182">
        <f t="shared" si="254"/>
        <v>3.2899207083569569E-3</v>
      </c>
      <c r="BP182">
        <f t="shared" si="254"/>
        <v>3.1522393537745217E-3</v>
      </c>
      <c r="BQ182">
        <f t="shared" si="254"/>
        <v>3.0232202961467339E-3</v>
      </c>
      <c r="BR182">
        <f t="shared" si="254"/>
        <v>2.9020882044229245E-3</v>
      </c>
      <c r="BS182">
        <f t="shared" si="254"/>
        <v>2.7881616181464537E-3</v>
      </c>
      <c r="BT182">
        <f t="shared" si="254"/>
        <v>2.6808383030357706E-3</v>
      </c>
      <c r="BU182">
        <f t="shared" si="254"/>
        <v>2.5795834175558916E-3</v>
      </c>
      <c r="BV182">
        <f t="shared" si="247"/>
        <v>2.48391985281219E-3</v>
      </c>
      <c r="BW182">
        <f t="shared" si="247"/>
        <v>2.3934202736151846E-3</v>
      </c>
      <c r="BX182">
        <f t="shared" si="247"/>
        <v>2.3077005061214479E-3</v>
      </c>
      <c r="BY182">
        <f t="shared" si="247"/>
        <v>2.2264140022800823E-3</v>
      </c>
      <c r="BZ182">
        <f t="shared" si="247"/>
        <v>2.1492471734106569E-3</v>
      </c>
      <c r="CA182">
        <f t="shared" si="247"/>
        <v>2.0759154313017883E-3</v>
      </c>
      <c r="CB182">
        <f t="shared" si="247"/>
        <v>2.0061598098075886E-3</v>
      </c>
      <c r="CC182">
        <f t="shared" si="247"/>
        <v>1.9397440661835428E-3</v>
      </c>
      <c r="CD182">
        <f t="shared" si="247"/>
        <v>1.8764521815550889E-3</v>
      </c>
      <c r="CE182">
        <f t="shared" si="247"/>
        <v>1.8160861955234279E-3</v>
      </c>
      <c r="CF182">
        <f t="shared" si="255"/>
        <v>1.7584643221154944E-3</v>
      </c>
      <c r="CG182">
        <f t="shared" si="255"/>
        <v>1.7034193039028444E-3</v>
      </c>
      <c r="CH182">
        <f t="shared" si="255"/>
        <v>1.6507969687541409E-3</v>
      </c>
      <c r="CI182">
        <f t="shared" si="255"/>
        <v>1.6004549597990131E-3</v>
      </c>
      <c r="CJ182">
        <f t="shared" si="255"/>
        <v>1.5522616141061013E-3</v>
      </c>
      <c r="CK182">
        <f t="shared" si="255"/>
        <v>1.506094969571366E-3</v>
      </c>
      <c r="CL182">
        <f t="shared" si="255"/>
        <v>1.4618418827702564E-3</v>
      </c>
      <c r="CM182">
        <f t="shared" si="255"/>
        <v>1.419397243199695E-3</v>
      </c>
      <c r="CN182">
        <f t="shared" si="255"/>
        <v>1.3786632715400325E-3</v>
      </c>
      <c r="CO182">
        <f t="shared" si="255"/>
        <v>1.3395488913943436E-3</v>
      </c>
      <c r="CP182">
        <f t="shared" si="248"/>
        <v>1.3019691654844888E-3</v>
      </c>
      <c r="CQ182">
        <f t="shared" si="248"/>
        <v>1.2658447885569668E-3</v>
      </c>
      <c r="CR182">
        <f t="shared" si="248"/>
        <v>8.1512618475914256E-4</v>
      </c>
      <c r="CS182">
        <f t="shared" si="248"/>
        <v>5.2952076970426832E-4</v>
      </c>
      <c r="CT182">
        <f t="shared" si="248"/>
        <v>3.6677142026782759E-4</v>
      </c>
      <c r="CU182">
        <f t="shared" si="248"/>
        <v>2.5518809827557837E-4</v>
      </c>
      <c r="CV182">
        <f t="shared" si="248"/>
        <v>1.7427166101721656E-4</v>
      </c>
      <c r="CW182">
        <f t="shared" si="248"/>
        <v>1.1457561020101369E-4</v>
      </c>
      <c r="CX182">
        <f t="shared" si="248"/>
        <v>7.0769391686632238E-5</v>
      </c>
      <c r="CY182">
        <f t="shared" si="248"/>
        <v>3.9469776751988594E-5</v>
      </c>
      <c r="CZ182">
        <f t="shared" si="248"/>
        <v>1.8355901713301465E-5</v>
      </c>
      <c r="DA182">
        <f t="shared" si="248"/>
        <v>5.7449475543657092E-6</v>
      </c>
      <c r="DB182">
        <f t="shared" si="248"/>
        <v>3.6498378747305668E-7</v>
      </c>
      <c r="DC182">
        <f t="shared" si="248"/>
        <v>0</v>
      </c>
      <c r="DD182">
        <f t="shared" si="248"/>
        <v>0</v>
      </c>
      <c r="DE182">
        <f t="shared" si="248"/>
        <v>0</v>
      </c>
      <c r="DF182">
        <f t="shared" si="256"/>
        <v>0</v>
      </c>
      <c r="DG182">
        <f t="shared" si="256"/>
        <v>0</v>
      </c>
      <c r="DH182">
        <f t="shared" si="256"/>
        <v>0</v>
      </c>
      <c r="DI182">
        <f t="shared" si="256"/>
        <v>0</v>
      </c>
      <c r="DJ182">
        <f t="shared" si="257"/>
        <v>0</v>
      </c>
      <c r="DK182">
        <f t="shared" si="257"/>
        <v>0</v>
      </c>
      <c r="DL182">
        <f t="shared" si="257"/>
        <v>0</v>
      </c>
      <c r="DM182">
        <f t="shared" si="257"/>
        <v>0</v>
      </c>
      <c r="DN182">
        <f t="shared" si="257"/>
        <v>0</v>
      </c>
      <c r="DO182">
        <f t="shared" si="257"/>
        <v>0</v>
      </c>
      <c r="DP182">
        <f t="shared" si="257"/>
        <v>0</v>
      </c>
      <c r="DQ182">
        <f t="shared" si="257"/>
        <v>0</v>
      </c>
      <c r="DR182">
        <f t="shared" si="257"/>
        <v>0</v>
      </c>
      <c r="DS182">
        <f t="shared" si="257"/>
        <v>0</v>
      </c>
      <c r="DT182">
        <f t="shared" si="249"/>
        <v>0</v>
      </c>
      <c r="DU182">
        <f t="shared" si="249"/>
        <v>0</v>
      </c>
      <c r="DV182">
        <f t="shared" si="249"/>
        <v>0</v>
      </c>
      <c r="DW182">
        <f t="shared" si="249"/>
        <v>0</v>
      </c>
      <c r="DX182">
        <f t="shared" si="249"/>
        <v>0</v>
      </c>
      <c r="DY182">
        <f t="shared" si="249"/>
        <v>0</v>
      </c>
      <c r="DZ182">
        <f t="shared" si="249"/>
        <v>0</v>
      </c>
      <c r="EA182">
        <f t="shared" si="249"/>
        <v>0</v>
      </c>
      <c r="EB182">
        <f t="shared" si="249"/>
        <v>0</v>
      </c>
      <c r="EC182">
        <f t="shared" si="249"/>
        <v>0</v>
      </c>
      <c r="ED182">
        <f t="shared" si="258"/>
        <v>0</v>
      </c>
      <c r="EE182">
        <f t="shared" si="258"/>
        <v>0</v>
      </c>
      <c r="EF182">
        <f t="shared" si="258"/>
        <v>0</v>
      </c>
      <c r="EG182">
        <f t="shared" si="258"/>
        <v>0</v>
      </c>
      <c r="EH182">
        <f t="shared" si="258"/>
        <v>0</v>
      </c>
      <c r="EI182">
        <f t="shared" si="258"/>
        <v>0</v>
      </c>
      <c r="EJ182">
        <f t="shared" si="258"/>
        <v>0</v>
      </c>
      <c r="EK182">
        <f t="shared" si="258"/>
        <v>0</v>
      </c>
      <c r="EL182">
        <f t="shared" si="258"/>
        <v>0</v>
      </c>
      <c r="EM182">
        <f t="shared" si="258"/>
        <v>0</v>
      </c>
      <c r="EN182">
        <f t="shared" si="244"/>
        <v>0</v>
      </c>
      <c r="EO182">
        <f t="shared" si="244"/>
        <v>0</v>
      </c>
      <c r="EP182">
        <f t="shared" si="244"/>
        <v>0</v>
      </c>
      <c r="EQ182">
        <f t="shared" si="244"/>
        <v>0</v>
      </c>
      <c r="ER182">
        <f t="shared" si="244"/>
        <v>0</v>
      </c>
      <c r="ES182">
        <f t="shared" si="244"/>
        <v>0</v>
      </c>
      <c r="ET182">
        <f t="shared" ref="EN182:EX197" si="259">ET$2*EXP(- ET$1 * ($C182*_c2+$B182))</f>
        <v>0</v>
      </c>
      <c r="EU182">
        <f t="shared" si="259"/>
        <v>0</v>
      </c>
      <c r="EV182">
        <f t="shared" si="259"/>
        <v>0</v>
      </c>
      <c r="EW182">
        <f t="shared" si="259"/>
        <v>0</v>
      </c>
      <c r="EX182">
        <f t="shared" si="259"/>
        <v>0</v>
      </c>
      <c r="EZ182">
        <f t="shared" si="234"/>
        <v>0.88519171714694345</v>
      </c>
      <c r="FB182">
        <f t="shared" si="201"/>
        <v>1.0584704165057301E-2</v>
      </c>
      <c r="FC182">
        <f t="shared" si="202"/>
        <v>0.24866273215650894</v>
      </c>
    </row>
    <row r="183" spans="1:159" x14ac:dyDescent="0.25">
      <c r="A183">
        <v>1180</v>
      </c>
      <c r="B183" s="19">
        <f>'Input spectra'!Y182</f>
        <v>4.2740869944492402E-2</v>
      </c>
      <c r="C183">
        <f>'Input spectra'!D182</f>
        <v>0</v>
      </c>
      <c r="D183">
        <f t="shared" si="250"/>
        <v>2.0653927966864227E-2</v>
      </c>
      <c r="E183">
        <f t="shared" si="250"/>
        <v>2.0416067754338428E-2</v>
      </c>
      <c r="F183">
        <f t="shared" si="250"/>
        <v>2.017986077966925E-2</v>
      </c>
      <c r="G183">
        <f t="shared" si="250"/>
        <v>1.9945297267511899E-2</v>
      </c>
      <c r="H183">
        <f t="shared" si="250"/>
        <v>1.9712367495832297E-2</v>
      </c>
      <c r="I183">
        <f t="shared" si="250"/>
        <v>1.9481061795630198E-2</v>
      </c>
      <c r="J183">
        <f t="shared" si="250"/>
        <v>1.9251370550663637E-2</v>
      </c>
      <c r="K183">
        <f t="shared" si="250"/>
        <v>1.9023284197174768E-2</v>
      </c>
      <c r="L183">
        <f t="shared" si="250"/>
        <v>1.8796793223617134E-2</v>
      </c>
      <c r="M183">
        <f t="shared" si="250"/>
        <v>1.8571888170384243E-2</v>
      </c>
      <c r="N183">
        <f t="shared" si="245"/>
        <v>1.8348559629539549E-2</v>
      </c>
      <c r="O183">
        <f t="shared" si="245"/>
        <v>1.8126798244547767E-2</v>
      </c>
      <c r="P183">
        <f t="shared" si="245"/>
        <v>1.7906594710007578E-2</v>
      </c>
      <c r="Q183">
        <f t="shared" si="245"/>
        <v>1.7687939771385639E-2</v>
      </c>
      <c r="R183">
        <f t="shared" si="245"/>
        <v>1.7470824224751939E-2</v>
      </c>
      <c r="S183">
        <f t="shared" si="245"/>
        <v>1.7255238916516511E-2</v>
      </c>
      <c r="T183">
        <f t="shared" si="245"/>
        <v>1.7041174743167457E-2</v>
      </c>
      <c r="U183">
        <f t="shared" si="245"/>
        <v>1.6828622651010268E-2</v>
      </c>
      <c r="V183">
        <f t="shared" si="245"/>
        <v>1.6617573635908493E-2</v>
      </c>
      <c r="W183">
        <f t="shared" si="245"/>
        <v>1.6408018743025693E-2</v>
      </c>
      <c r="X183">
        <f t="shared" si="245"/>
        <v>1.6199949066568711E-2</v>
      </c>
      <c r="Y183">
        <f t="shared" si="245"/>
        <v>1.5993355749532197E-2</v>
      </c>
      <c r="Z183">
        <f t="shared" si="245"/>
        <v>1.5788229983444486E-2</v>
      </c>
      <c r="AA183">
        <f t="shared" si="245"/>
        <v>1.5584563008114675E-2</v>
      </c>
      <c r="AB183">
        <f t="shared" si="245"/>
        <v>1.5382346111381048E-2</v>
      </c>
      <c r="AC183">
        <f t="shared" si="245"/>
        <v>1.5181570628860733E-2</v>
      </c>
      <c r="AD183">
        <f t="shared" si="251"/>
        <v>1.4982227943700606E-2</v>
      </c>
      <c r="AE183">
        <f t="shared" si="251"/>
        <v>1.4784309486329495E-2</v>
      </c>
      <c r="AF183">
        <f t="shared" si="251"/>
        <v>1.4587806734211593E-2</v>
      </c>
      <c r="AG183">
        <f t="shared" si="251"/>
        <v>1.4392711211601131E-2</v>
      </c>
      <c r="AH183">
        <f t="shared" si="252"/>
        <v>1.4199014489298292E-2</v>
      </c>
      <c r="AI183">
        <f t="shared" si="252"/>
        <v>1.4006708184406349E-2</v>
      </c>
      <c r="AJ183">
        <f t="shared" si="252"/>
        <v>1.3815783960090025E-2</v>
      </c>
      <c r="AK183">
        <f t="shared" si="252"/>
        <v>1.3626233525335079E-2</v>
      </c>
      <c r="AL183">
        <f t="shared" si="252"/>
        <v>1.3438048634709102E-2</v>
      </c>
      <c r="AM183">
        <f t="shared" si="252"/>
        <v>1.3251221088123525E-2</v>
      </c>
      <c r="AN183">
        <f t="shared" si="252"/>
        <v>1.3065742730596812E-2</v>
      </c>
      <c r="AO183">
        <f t="shared" si="252"/>
        <v>1.2881605452018866E-2</v>
      </c>
      <c r="AP183">
        <f t="shared" si="252"/>
        <v>1.2698801186916625E-2</v>
      </c>
      <c r="AQ183">
        <f t="shared" si="252"/>
        <v>1.2517321914220813E-2</v>
      </c>
      <c r="AR183">
        <f t="shared" si="246"/>
        <v>1.2337159657033912E-2</v>
      </c>
      <c r="AS183">
        <f t="shared" si="246"/>
        <v>1.2158306482399269E-2</v>
      </c>
      <c r="AT183">
        <f t="shared" si="246"/>
        <v>1.1980754501071379E-2</v>
      </c>
      <c r="AU183">
        <f t="shared" si="246"/>
        <v>1.1804495867287346E-2</v>
      </c>
      <c r="AV183">
        <f t="shared" si="246"/>
        <v>1.1629522778539477E-2</v>
      </c>
      <c r="AW183">
        <f t="shared" si="246"/>
        <v>1.1455827475349029E-2</v>
      </c>
      <c r="AX183">
        <f t="shared" si="246"/>
        <v>1.0185489165190638E-2</v>
      </c>
      <c r="AY183">
        <f t="shared" si="246"/>
        <v>8.7049745226500143E-3</v>
      </c>
      <c r="AZ183">
        <f t="shared" si="246"/>
        <v>7.837691637110825E-3</v>
      </c>
      <c r="BA183">
        <f t="shared" si="246"/>
        <v>7.1809289302679638E-3</v>
      </c>
      <c r="BB183">
        <f t="shared" si="246"/>
        <v>6.6443747268717414E-3</v>
      </c>
      <c r="BC183">
        <f t="shared" si="246"/>
        <v>6.1888945927994817E-3</v>
      </c>
      <c r="BD183">
        <f t="shared" si="246"/>
        <v>5.7930517743574597E-3</v>
      </c>
      <c r="BE183">
        <f t="shared" si="246"/>
        <v>5.4434864650366012E-3</v>
      </c>
      <c r="BF183">
        <f t="shared" si="246"/>
        <v>5.1311553528772588E-3</v>
      </c>
      <c r="BG183">
        <f t="shared" si="246"/>
        <v>4.8495744696786429E-3</v>
      </c>
      <c r="BH183">
        <f t="shared" si="253"/>
        <v>4.5938939643136003E-3</v>
      </c>
      <c r="BI183">
        <f t="shared" si="253"/>
        <v>4.3603669800033155E-3</v>
      </c>
      <c r="BJ183">
        <f t="shared" si="253"/>
        <v>4.146024071144336E-3</v>
      </c>
      <c r="BK183">
        <f t="shared" si="253"/>
        <v>3.9484630194654277E-3</v>
      </c>
      <c r="BL183">
        <f t="shared" si="254"/>
        <v>3.7657073470992622E-3</v>
      </c>
      <c r="BM183">
        <f t="shared" si="254"/>
        <v>3.5961077231501425E-3</v>
      </c>
      <c r="BN183">
        <f t="shared" si="254"/>
        <v>3.4382712364215127E-3</v>
      </c>
      <c r="BO183">
        <f t="shared" si="254"/>
        <v>3.2910093891013298E-3</v>
      </c>
      <c r="BP183">
        <f t="shared" si="254"/>
        <v>3.1532990340783404E-3</v>
      </c>
      <c r="BQ183">
        <f t="shared" si="254"/>
        <v>3.0242524869690231E-3</v>
      </c>
      <c r="BR183">
        <f t="shared" si="254"/>
        <v>2.9030942844469861E-3</v>
      </c>
      <c r="BS183">
        <f t="shared" si="254"/>
        <v>2.7891428505239825E-3</v>
      </c>
      <c r="BT183">
        <f t="shared" si="254"/>
        <v>2.681795849365824E-3</v>
      </c>
      <c r="BU183">
        <f t="shared" si="254"/>
        <v>2.5805183496559474E-3</v>
      </c>
      <c r="BV183">
        <f t="shared" si="247"/>
        <v>2.4848331627074067E-3</v>
      </c>
      <c r="BW183">
        <f t="shared" si="247"/>
        <v>2.3943128820758386E-3</v>
      </c>
      <c r="BX183">
        <f t="shared" si="247"/>
        <v>2.3085732700069451E-3</v>
      </c>
      <c r="BY183">
        <f t="shared" si="247"/>
        <v>2.22726772089404E-3</v>
      </c>
      <c r="BZ183">
        <f t="shared" si="247"/>
        <v>2.1500825940304028E-3</v>
      </c>
      <c r="CA183">
        <f t="shared" si="247"/>
        <v>2.0767332540139369E-3</v>
      </c>
      <c r="CB183">
        <f t="shared" si="247"/>
        <v>2.0069606917566471E-3</v>
      </c>
      <c r="CC183">
        <f t="shared" si="247"/>
        <v>1.9405286253211017E-3</v>
      </c>
      <c r="CD183">
        <f t="shared" si="247"/>
        <v>1.8772209999617657E-3</v>
      </c>
      <c r="CE183">
        <f t="shared" si="247"/>
        <v>1.8168398223634328E-3</v>
      </c>
      <c r="CF183">
        <f t="shared" si="255"/>
        <v>1.7592032762738016E-3</v>
      </c>
      <c r="CG183">
        <f t="shared" si="255"/>
        <v>1.7041440763469133E-3</v>
      </c>
      <c r="CH183">
        <f t="shared" si="255"/>
        <v>1.6515080246555945E-3</v>
      </c>
      <c r="CI183">
        <f t="shared" si="255"/>
        <v>1.601152740445301E-3</v>
      </c>
      <c r="CJ183">
        <f t="shared" si="255"/>
        <v>1.552946538627732E-3</v>
      </c>
      <c r="CK183">
        <f t="shared" si="255"/>
        <v>1.5067674365066123E-3</v>
      </c>
      <c r="CL183">
        <f t="shared" si="255"/>
        <v>1.4625022714861596E-3</v>
      </c>
      <c r="CM183">
        <f t="shared" si="255"/>
        <v>1.4200459151856102E-3</v>
      </c>
      <c r="CN183">
        <f t="shared" si="255"/>
        <v>1.3793005715877899E-3</v>
      </c>
      <c r="CO183">
        <f t="shared" si="255"/>
        <v>1.3401751486772568E-3</v>
      </c>
      <c r="CP183">
        <f t="shared" si="248"/>
        <v>1.3025846945458792E-3</v>
      </c>
      <c r="CQ183">
        <f t="shared" si="248"/>
        <v>1.2664498902175431E-3</v>
      </c>
      <c r="CR183">
        <f t="shared" si="248"/>
        <v>8.1552011589360951E-4</v>
      </c>
      <c r="CS183">
        <f t="shared" si="248"/>
        <v>5.2977945677518264E-4</v>
      </c>
      <c r="CT183">
        <f t="shared" si="248"/>
        <v>3.6695252644211563E-4</v>
      </c>
      <c r="CU183">
        <f t="shared" si="248"/>
        <v>2.5531544714014689E-4</v>
      </c>
      <c r="CV183">
        <f t="shared" si="248"/>
        <v>1.7435954509515149E-4</v>
      </c>
      <c r="CW183">
        <f t="shared" si="248"/>
        <v>1.1463399197006139E-4</v>
      </c>
      <c r="CX183">
        <f t="shared" si="248"/>
        <v>7.0805823938540222E-5</v>
      </c>
      <c r="CY183">
        <f t="shared" si="248"/>
        <v>3.9490303279374084E-5</v>
      </c>
      <c r="CZ183">
        <f t="shared" si="248"/>
        <v>1.836554427624606E-5</v>
      </c>
      <c r="DA183">
        <f t="shared" si="248"/>
        <v>5.7479956272086896E-6</v>
      </c>
      <c r="DB183">
        <f t="shared" si="248"/>
        <v>3.6517935321739543E-7</v>
      </c>
      <c r="DC183">
        <f t="shared" si="248"/>
        <v>0</v>
      </c>
      <c r="DD183">
        <f t="shared" si="248"/>
        <v>0</v>
      </c>
      <c r="DE183">
        <f t="shared" si="248"/>
        <v>0</v>
      </c>
      <c r="DF183">
        <f t="shared" si="256"/>
        <v>0</v>
      </c>
      <c r="DG183">
        <f t="shared" si="256"/>
        <v>0</v>
      </c>
      <c r="DH183">
        <f t="shared" si="256"/>
        <v>0</v>
      </c>
      <c r="DI183">
        <f t="shared" si="256"/>
        <v>0</v>
      </c>
      <c r="DJ183">
        <f t="shared" si="257"/>
        <v>0</v>
      </c>
      <c r="DK183">
        <f t="shared" si="257"/>
        <v>0</v>
      </c>
      <c r="DL183">
        <f t="shared" si="257"/>
        <v>0</v>
      </c>
      <c r="DM183">
        <f t="shared" si="257"/>
        <v>0</v>
      </c>
      <c r="DN183">
        <f t="shared" si="257"/>
        <v>0</v>
      </c>
      <c r="DO183">
        <f t="shared" si="257"/>
        <v>0</v>
      </c>
      <c r="DP183">
        <f t="shared" si="257"/>
        <v>0</v>
      </c>
      <c r="DQ183">
        <f t="shared" si="257"/>
        <v>0</v>
      </c>
      <c r="DR183">
        <f t="shared" si="257"/>
        <v>0</v>
      </c>
      <c r="DS183">
        <f t="shared" si="257"/>
        <v>0</v>
      </c>
      <c r="DT183">
        <f t="shared" si="249"/>
        <v>0</v>
      </c>
      <c r="DU183">
        <f t="shared" si="249"/>
        <v>0</v>
      </c>
      <c r="DV183">
        <f t="shared" si="249"/>
        <v>0</v>
      </c>
      <c r="DW183">
        <f t="shared" si="249"/>
        <v>0</v>
      </c>
      <c r="DX183">
        <f t="shared" si="249"/>
        <v>0</v>
      </c>
      <c r="DY183">
        <f t="shared" si="249"/>
        <v>0</v>
      </c>
      <c r="DZ183">
        <f t="shared" si="249"/>
        <v>0</v>
      </c>
      <c r="EA183">
        <f t="shared" si="249"/>
        <v>0</v>
      </c>
      <c r="EB183">
        <f t="shared" si="249"/>
        <v>0</v>
      </c>
      <c r="EC183">
        <f t="shared" si="249"/>
        <v>0</v>
      </c>
      <c r="ED183">
        <f t="shared" si="258"/>
        <v>0</v>
      </c>
      <c r="EE183">
        <f t="shared" si="258"/>
        <v>0</v>
      </c>
      <c r="EF183">
        <f t="shared" si="258"/>
        <v>0</v>
      </c>
      <c r="EG183">
        <f t="shared" si="258"/>
        <v>0</v>
      </c>
      <c r="EH183">
        <f t="shared" si="258"/>
        <v>0</v>
      </c>
      <c r="EI183">
        <f t="shared" si="258"/>
        <v>0</v>
      </c>
      <c r="EJ183">
        <f t="shared" si="258"/>
        <v>0</v>
      </c>
      <c r="EK183">
        <f t="shared" si="258"/>
        <v>0</v>
      </c>
      <c r="EL183">
        <f t="shared" si="258"/>
        <v>0</v>
      </c>
      <c r="EM183">
        <f t="shared" si="258"/>
        <v>0</v>
      </c>
      <c r="EN183">
        <f t="shared" si="259"/>
        <v>0</v>
      </c>
      <c r="EO183">
        <f t="shared" si="259"/>
        <v>0</v>
      </c>
      <c r="EP183">
        <f t="shared" si="259"/>
        <v>0</v>
      </c>
      <c r="EQ183">
        <f t="shared" si="259"/>
        <v>0</v>
      </c>
      <c r="ER183">
        <f t="shared" si="259"/>
        <v>0</v>
      </c>
      <c r="ES183">
        <f t="shared" si="259"/>
        <v>0</v>
      </c>
      <c r="ET183">
        <f t="shared" si="259"/>
        <v>0</v>
      </c>
      <c r="EU183">
        <f t="shared" si="259"/>
        <v>0</v>
      </c>
      <c r="EV183">
        <f t="shared" si="259"/>
        <v>0</v>
      </c>
      <c r="EW183">
        <f t="shared" si="259"/>
        <v>0</v>
      </c>
      <c r="EX183">
        <f t="shared" si="259"/>
        <v>0</v>
      </c>
      <c r="EZ183">
        <f t="shared" si="234"/>
        <v>0.8853199200827454</v>
      </c>
      <c r="FB183">
        <f t="shared" si="201"/>
        <v>1.0571852601786391E-2</v>
      </c>
      <c r="FC183">
        <f t="shared" si="202"/>
        <v>0.24866437322955762</v>
      </c>
    </row>
    <row r="184" spans="1:159" x14ac:dyDescent="0.25">
      <c r="A184">
        <v>1185</v>
      </c>
      <c r="B184" s="19">
        <f>'Input spectra'!Y183</f>
        <v>4.2688352605338799E-2</v>
      </c>
      <c r="C184">
        <f>'Input spectra'!D183</f>
        <v>0</v>
      </c>
      <c r="D184">
        <f t="shared" si="250"/>
        <v>2.0653927966864227E-2</v>
      </c>
      <c r="E184">
        <f t="shared" si="250"/>
        <v>2.0416174974375416E-2</v>
      </c>
      <c r="F184">
        <f t="shared" si="250"/>
        <v>2.0180072739300933E-2</v>
      </c>
      <c r="G184">
        <f t="shared" si="250"/>
        <v>1.9945611512169718E-2</v>
      </c>
      <c r="H184">
        <f t="shared" si="250"/>
        <v>1.9712781596617497E-2</v>
      </c>
      <c r="I184">
        <f t="shared" si="250"/>
        <v>1.9481573349111225E-2</v>
      </c>
      <c r="J184">
        <f t="shared" si="250"/>
        <v>1.925197717867496E-2</v>
      </c>
      <c r="K184">
        <f t="shared" si="250"/>
        <v>1.9023983546617079E-2</v>
      </c>
      <c r="L184">
        <f t="shared" si="250"/>
        <v>1.8797582966258872E-2</v>
      </c>
      <c r="M184">
        <f t="shared" si="250"/>
        <v>1.8572766002664508E-2</v>
      </c>
      <c r="N184">
        <f t="shared" si="245"/>
        <v>1.834952327237235E-2</v>
      </c>
      <c r="O184">
        <f t="shared" si="245"/>
        <v>1.8127845443127618E-2</v>
      </c>
      <c r="P184">
        <f t="shared" si="245"/>
        <v>1.7907723233616408E-2</v>
      </c>
      <c r="Q184">
        <f t="shared" si="245"/>
        <v>1.7689147413201031E-2</v>
      </c>
      <c r="R184">
        <f t="shared" si="245"/>
        <v>1.7472108801656696E-2</v>
      </c>
      <c r="S184">
        <f t="shared" si="245"/>
        <v>1.7256598268909518E-2</v>
      </c>
      <c r="T184">
        <f t="shared" si="245"/>
        <v>1.7042606734775829E-2</v>
      </c>
      <c r="U184">
        <f t="shared" si="245"/>
        <v>1.6830125168702793E-2</v>
      </c>
      <c r="V184">
        <f t="shared" si="245"/>
        <v>1.661914458951038E-2</v>
      </c>
      <c r="W184">
        <f t="shared" si="245"/>
        <v>1.6409656065134563E-2</v>
      </c>
      <c r="X184">
        <f t="shared" si="245"/>
        <v>1.6201650712371854E-2</v>
      </c>
      <c r="Y184">
        <f t="shared" si="245"/>
        <v>1.5995119696625121E-2</v>
      </c>
      <c r="Z184">
        <f t="shared" si="245"/>
        <v>1.5790054231650669E-2</v>
      </c>
      <c r="AA184">
        <f t="shared" si="245"/>
        <v>1.5586445579306593E-2</v>
      </c>
      <c r="AB184">
        <f t="shared" si="245"/>
        <v>1.5384285049302417E-2</v>
      </c>
      <c r="AC184">
        <f t="shared" si="245"/>
        <v>1.5183563998949986E-2</v>
      </c>
      <c r="AD184">
        <f t="shared" si="251"/>
        <v>1.4984273832915592E-2</v>
      </c>
      <c r="AE184">
        <f t="shared" si="251"/>
        <v>1.4786406002973375E-2</v>
      </c>
      <c r="AF184">
        <f t="shared" si="251"/>
        <v>1.4589952007759959E-2</v>
      </c>
      <c r="AG184">
        <f t="shared" si="251"/>
        <v>1.4394903392530295E-2</v>
      </c>
      <c r="AH184">
        <f t="shared" si="252"/>
        <v>1.4201251748914793E-2</v>
      </c>
      <c r="AI184">
        <f t="shared" si="252"/>
        <v>1.4008988714677607E-2</v>
      </c>
      <c r="AJ184">
        <f t="shared" si="252"/>
        <v>1.3818105973476201E-2</v>
      </c>
      <c r="AK184">
        <f t="shared" si="252"/>
        <v>1.3628595254622075E-2</v>
      </c>
      <c r="AL184">
        <f t="shared" si="252"/>
        <v>1.3440448332842738E-2</v>
      </c>
      <c r="AM184">
        <f t="shared" si="252"/>
        <v>1.3253657028044858E-2</v>
      </c>
      <c r="AN184">
        <f t="shared" si="252"/>
        <v>1.306821320507859E-2</v>
      </c>
      <c r="AO184">
        <f t="shared" si="252"/>
        <v>1.2884108773503145E-2</v>
      </c>
      <c r="AP184">
        <f t="shared" si="252"/>
        <v>1.2701335687353484E-2</v>
      </c>
      <c r="AQ184">
        <f t="shared" si="252"/>
        <v>1.2519885944908214E-2</v>
      </c>
      <c r="AR184">
        <f t="shared" si="246"/>
        <v>1.2339751588458665E-2</v>
      </c>
      <c r="AS184">
        <f t="shared" si="246"/>
        <v>1.2160924704079113E-2</v>
      </c>
      <c r="AT184">
        <f t="shared" si="246"/>
        <v>1.1983397421398147E-2</v>
      </c>
      <c r="AU184">
        <f t="shared" si="246"/>
        <v>1.1807161913371255E-2</v>
      </c>
      <c r="AV184">
        <f t="shared" si="246"/>
        <v>1.1632210396054466E-2</v>
      </c>
      <c r="AW184">
        <f t="shared" si="246"/>
        <v>1.1458535128379211E-2</v>
      </c>
      <c r="AX184">
        <f t="shared" si="246"/>
        <v>1.0187950070460219E-2</v>
      </c>
      <c r="AY184">
        <f t="shared" si="246"/>
        <v>8.7071234497173924E-3</v>
      </c>
      <c r="AZ184">
        <f t="shared" si="246"/>
        <v>7.8396676367660078E-3</v>
      </c>
      <c r="BA184">
        <f t="shared" si="246"/>
        <v>7.1827770721258587E-3</v>
      </c>
      <c r="BB184">
        <f t="shared" si="246"/>
        <v>6.646119680367474E-3</v>
      </c>
      <c r="BC184">
        <f t="shared" si="246"/>
        <v>6.1905524386161913E-3</v>
      </c>
      <c r="BD184">
        <f t="shared" si="246"/>
        <v>5.7946340158517165E-3</v>
      </c>
      <c r="BE184">
        <f t="shared" si="246"/>
        <v>5.4450018262728493E-3</v>
      </c>
      <c r="BF184">
        <f t="shared" si="246"/>
        <v>5.132610722214194E-3</v>
      </c>
      <c r="BG184">
        <f t="shared" si="246"/>
        <v>4.8509754491115713E-3</v>
      </c>
      <c r="BH184">
        <f t="shared" si="253"/>
        <v>4.5952452138923643E-3</v>
      </c>
      <c r="BI184">
        <f t="shared" si="253"/>
        <v>4.3616724461561333E-3</v>
      </c>
      <c r="BJ184">
        <f t="shared" si="253"/>
        <v>4.1472871447842874E-3</v>
      </c>
      <c r="BK184">
        <f t="shared" si="253"/>
        <v>3.94968664937993E-3</v>
      </c>
      <c r="BL184">
        <f t="shared" si="254"/>
        <v>3.7668941236478869E-3</v>
      </c>
      <c r="BM184">
        <f t="shared" si="254"/>
        <v>3.5972599415546652E-3</v>
      </c>
      <c r="BN184">
        <f t="shared" si="254"/>
        <v>3.4393909456155538E-3</v>
      </c>
      <c r="BO184">
        <f t="shared" si="254"/>
        <v>3.2920984301053773E-3</v>
      </c>
      <c r="BP184">
        <f t="shared" si="254"/>
        <v>3.1543590706121978E-3</v>
      </c>
      <c r="BQ184">
        <f t="shared" si="254"/>
        <v>3.0252850302029096E-3</v>
      </c>
      <c r="BR184">
        <f t="shared" si="254"/>
        <v>2.9041007132533541E-3</v>
      </c>
      <c r="BS184">
        <f t="shared" si="254"/>
        <v>2.7901244282247423E-3</v>
      </c>
      <c r="BT184">
        <f t="shared" si="254"/>
        <v>2.6827537377138852E-3</v>
      </c>
      <c r="BU184">
        <f t="shared" si="254"/>
        <v>2.5814536206084033E-3</v>
      </c>
      <c r="BV184">
        <f t="shared" si="247"/>
        <v>2.485746808416585E-3</v>
      </c>
      <c r="BW184">
        <f t="shared" si="247"/>
        <v>2.3952058234282428E-3</v>
      </c>
      <c r="BX184">
        <f t="shared" si="247"/>
        <v>2.3094463639685503E-3</v>
      </c>
      <c r="BY184">
        <f t="shared" si="247"/>
        <v>2.2281217668664631E-3</v>
      </c>
      <c r="BZ184">
        <f t="shared" si="247"/>
        <v>2.150918339381348E-3</v>
      </c>
      <c r="CA184">
        <f t="shared" si="247"/>
        <v>2.0775513989135783E-3</v>
      </c>
      <c r="CB184">
        <f t="shared" si="247"/>
        <v>2.0077618934269429E-3</v>
      </c>
      <c r="CC184">
        <f t="shared" si="247"/>
        <v>1.9413135017855966E-3</v>
      </c>
      <c r="CD184">
        <f t="shared" si="247"/>
        <v>1.8779901333680722E-3</v>
      </c>
      <c r="CE184">
        <f t="shared" si="247"/>
        <v>1.8175937619382711E-3</v>
      </c>
      <c r="CF184">
        <f t="shared" si="255"/>
        <v>1.7599425409605858E-3</v>
      </c>
      <c r="CG184">
        <f t="shared" si="255"/>
        <v>1.7048691571678418E-3</v>
      </c>
      <c r="CH184">
        <f t="shared" si="255"/>
        <v>1.6522193868336557E-3</v>
      </c>
      <c r="CI184">
        <f t="shared" si="255"/>
        <v>1.6018508253162272E-3</v>
      </c>
      <c r="CJ184">
        <f t="shared" si="255"/>
        <v>1.5536317653674914E-3</v>
      </c>
      <c r="CK184">
        <f t="shared" si="255"/>
        <v>1.5074402036963502E-3</v>
      </c>
      <c r="CL184">
        <f t="shared" si="255"/>
        <v>1.4631629585334083E-3</v>
      </c>
      <c r="CM184">
        <f t="shared" si="255"/>
        <v>1.4206948836180259E-3</v>
      </c>
      <c r="CN184">
        <f t="shared" si="255"/>
        <v>1.3799381662334812E-3</v>
      </c>
      <c r="CO184">
        <f t="shared" si="255"/>
        <v>1.3408016987439477E-3</v>
      </c>
      <c r="CP184">
        <f t="shared" si="248"/>
        <v>1.3032005146095724E-3</v>
      </c>
      <c r="CQ184">
        <f t="shared" si="248"/>
        <v>1.2670552811300272E-3</v>
      </c>
      <c r="CR184">
        <f t="shared" si="248"/>
        <v>8.1591423740564218E-4</v>
      </c>
      <c r="CS184">
        <f t="shared" si="248"/>
        <v>5.3003827022263315E-4</v>
      </c>
      <c r="CT184">
        <f t="shared" si="248"/>
        <v>3.6713372204389056E-4</v>
      </c>
      <c r="CU184">
        <f t="shared" si="248"/>
        <v>2.5544285955679102E-4</v>
      </c>
      <c r="CV184">
        <f t="shared" si="248"/>
        <v>1.7444747349246176E-4</v>
      </c>
      <c r="CW184">
        <f t="shared" si="248"/>
        <v>1.1469240348742071E-4</v>
      </c>
      <c r="CX184">
        <f t="shared" si="248"/>
        <v>7.0842274945858531E-5</v>
      </c>
      <c r="CY184">
        <f t="shared" si="248"/>
        <v>3.951084048172055E-5</v>
      </c>
      <c r="CZ184">
        <f t="shared" si="248"/>
        <v>1.8375191904538118E-5</v>
      </c>
      <c r="DA184">
        <f t="shared" si="248"/>
        <v>5.7510453172549557E-6</v>
      </c>
      <c r="DB184">
        <f t="shared" si="248"/>
        <v>3.6537502374984169E-7</v>
      </c>
      <c r="DC184">
        <f t="shared" si="248"/>
        <v>0</v>
      </c>
      <c r="DD184">
        <f t="shared" si="248"/>
        <v>0</v>
      </c>
      <c r="DE184">
        <f t="shared" si="248"/>
        <v>0</v>
      </c>
      <c r="DF184">
        <f t="shared" si="256"/>
        <v>0</v>
      </c>
      <c r="DG184">
        <f t="shared" si="256"/>
        <v>0</v>
      </c>
      <c r="DH184">
        <f t="shared" si="256"/>
        <v>0</v>
      </c>
      <c r="DI184">
        <f t="shared" si="256"/>
        <v>0</v>
      </c>
      <c r="DJ184">
        <f t="shared" si="257"/>
        <v>0</v>
      </c>
      <c r="DK184">
        <f t="shared" si="257"/>
        <v>0</v>
      </c>
      <c r="DL184">
        <f t="shared" si="257"/>
        <v>0</v>
      </c>
      <c r="DM184">
        <f t="shared" si="257"/>
        <v>0</v>
      </c>
      <c r="DN184">
        <f t="shared" si="257"/>
        <v>0</v>
      </c>
      <c r="DO184">
        <f t="shared" si="257"/>
        <v>0</v>
      </c>
      <c r="DP184">
        <f t="shared" si="257"/>
        <v>0</v>
      </c>
      <c r="DQ184">
        <f t="shared" si="257"/>
        <v>0</v>
      </c>
      <c r="DR184">
        <f t="shared" si="257"/>
        <v>0</v>
      </c>
      <c r="DS184">
        <f t="shared" si="257"/>
        <v>0</v>
      </c>
      <c r="DT184">
        <f t="shared" si="249"/>
        <v>0</v>
      </c>
      <c r="DU184">
        <f t="shared" si="249"/>
        <v>0</v>
      </c>
      <c r="DV184">
        <f t="shared" si="249"/>
        <v>0</v>
      </c>
      <c r="DW184">
        <f t="shared" si="249"/>
        <v>0</v>
      </c>
      <c r="DX184">
        <f t="shared" si="249"/>
        <v>0</v>
      </c>
      <c r="DY184">
        <f t="shared" si="249"/>
        <v>0</v>
      </c>
      <c r="DZ184">
        <f t="shared" si="249"/>
        <v>0</v>
      </c>
      <c r="EA184">
        <f t="shared" si="249"/>
        <v>0</v>
      </c>
      <c r="EB184">
        <f t="shared" si="249"/>
        <v>0</v>
      </c>
      <c r="EC184">
        <f t="shared" si="249"/>
        <v>0</v>
      </c>
      <c r="ED184">
        <f t="shared" si="258"/>
        <v>0</v>
      </c>
      <c r="EE184">
        <f t="shared" si="258"/>
        <v>0</v>
      </c>
      <c r="EF184">
        <f t="shared" si="258"/>
        <v>0</v>
      </c>
      <c r="EG184">
        <f t="shared" si="258"/>
        <v>0</v>
      </c>
      <c r="EH184">
        <f t="shared" si="258"/>
        <v>0</v>
      </c>
      <c r="EI184">
        <f t="shared" si="258"/>
        <v>0</v>
      </c>
      <c r="EJ184">
        <f t="shared" si="258"/>
        <v>0</v>
      </c>
      <c r="EK184">
        <f t="shared" si="258"/>
        <v>0</v>
      </c>
      <c r="EL184">
        <f t="shared" si="258"/>
        <v>0</v>
      </c>
      <c r="EM184">
        <f t="shared" si="258"/>
        <v>0</v>
      </c>
      <c r="EN184">
        <f t="shared" si="259"/>
        <v>0</v>
      </c>
      <c r="EO184">
        <f t="shared" si="259"/>
        <v>0</v>
      </c>
      <c r="EP184">
        <f t="shared" si="259"/>
        <v>0</v>
      </c>
      <c r="EQ184">
        <f t="shared" si="259"/>
        <v>0</v>
      </c>
      <c r="ER184">
        <f t="shared" si="259"/>
        <v>0</v>
      </c>
      <c r="ES184">
        <f t="shared" si="259"/>
        <v>0</v>
      </c>
      <c r="ET184">
        <f t="shared" si="259"/>
        <v>0</v>
      </c>
      <c r="EU184">
        <f t="shared" si="259"/>
        <v>0</v>
      </c>
      <c r="EV184">
        <f t="shared" si="259"/>
        <v>0</v>
      </c>
      <c r="EW184">
        <f t="shared" si="259"/>
        <v>0</v>
      </c>
      <c r="EX184">
        <f t="shared" si="259"/>
        <v>0</v>
      </c>
      <c r="EZ184">
        <f t="shared" ref="EZ184:EZ247" si="260">SUM(D184:EX184)</f>
        <v>0.88544815186805137</v>
      </c>
      <c r="FB184">
        <f t="shared" si="201"/>
        <v>1.0559000701046095E-2</v>
      </c>
      <c r="FC184">
        <f t="shared" si="202"/>
        <v>0.24866601430283652</v>
      </c>
    </row>
    <row r="185" spans="1:159" x14ac:dyDescent="0.25">
      <c r="A185">
        <v>1190</v>
      </c>
      <c r="B185" s="19">
        <f>'Input spectra'!Y184</f>
        <v>4.2635835266185203E-2</v>
      </c>
      <c r="C185">
        <f>'Input spectra'!D184</f>
        <v>0</v>
      </c>
      <c r="D185">
        <f t="shared" si="250"/>
        <v>2.0653927966864227E-2</v>
      </c>
      <c r="E185">
        <f t="shared" si="250"/>
        <v>2.0416282194975498E-2</v>
      </c>
      <c r="F185">
        <f t="shared" si="250"/>
        <v>2.0180284701158936E-2</v>
      </c>
      <c r="G185">
        <f t="shared" si="250"/>
        <v>1.9945925761778571E-2</v>
      </c>
      <c r="H185">
        <f t="shared" si="250"/>
        <v>1.9713195706101774E-2</v>
      </c>
      <c r="I185">
        <f t="shared" si="250"/>
        <v>1.9482084916025138E-2</v>
      </c>
      <c r="J185">
        <f t="shared" si="250"/>
        <v>1.9252583825801681E-2</v>
      </c>
      <c r="K185">
        <f t="shared" si="250"/>
        <v>1.9024682921769443E-2</v>
      </c>
      <c r="L185">
        <f t="shared" si="250"/>
        <v>1.8798372742081453E-2</v>
      </c>
      <c r="M185">
        <f t="shared" si="250"/>
        <v>1.8573643876437028E-2</v>
      </c>
      <c r="N185">
        <f t="shared" si="245"/>
        <v>1.8350486965814438E-2</v>
      </c>
      <c r="O185">
        <f t="shared" si="245"/>
        <v>1.8128892702204906E-2</v>
      </c>
      <c r="P185">
        <f t="shared" si="245"/>
        <v>1.7908851828347942E-2</v>
      </c>
      <c r="Q185">
        <f t="shared" si="245"/>
        <v>1.7690355137468014E-2</v>
      </c>
      <c r="R185">
        <f t="shared" si="245"/>
        <v>1.7473393473012515E-2</v>
      </c>
      <c r="S185">
        <f t="shared" si="245"/>
        <v>1.7257957728391102E-2</v>
      </c>
      <c r="T185">
        <f t="shared" si="245"/>
        <v>1.7044038846716274E-2</v>
      </c>
      <c r="U185">
        <f t="shared" si="245"/>
        <v>1.68316278205453E-2</v>
      </c>
      <c r="V185">
        <f t="shared" si="245"/>
        <v>1.6620715691623433E-2</v>
      </c>
      <c r="W185">
        <f t="shared" si="245"/>
        <v>1.6411293550628401E-2</v>
      </c>
      <c r="X185">
        <f t="shared" si="245"/>
        <v>1.6203352536916207E-2</v>
      </c>
      <c r="Y185">
        <f t="shared" si="245"/>
        <v>1.5996883838268174E-2</v>
      </c>
      <c r="Z185">
        <f t="shared" si="245"/>
        <v>1.5791878690639288E-2</v>
      </c>
      <c r="AA185">
        <f t="shared" si="245"/>
        <v>1.5588328377907792E-2</v>
      </c>
      <c r="AB185">
        <f t="shared" si="245"/>
        <v>1.5386224231626052E-2</v>
      </c>
      <c r="AC185">
        <f t="shared" si="245"/>
        <v>1.5185557630772655E-2</v>
      </c>
      <c r="AD185">
        <f t="shared" si="251"/>
        <v>1.4986320001505762E-2</v>
      </c>
      <c r="AE185">
        <f t="shared" si="251"/>
        <v>1.4788502816917719E-2</v>
      </c>
      <c r="AF185">
        <f t="shared" si="251"/>
        <v>1.4592097596790884E-2</v>
      </c>
      <c r="AG185">
        <f t="shared" si="251"/>
        <v>1.4397095907354664E-2</v>
      </c>
      <c r="AH185">
        <f t="shared" si="252"/>
        <v>1.4203489361043825E-2</v>
      </c>
      <c r="AI185">
        <f t="shared" si="252"/>
        <v>1.401126961625797E-2</v>
      </c>
      <c r="AJ185">
        <f t="shared" si="252"/>
        <v>1.3820428377122253E-2</v>
      </c>
      <c r="AK185">
        <f t="shared" si="252"/>
        <v>1.3630957393249276E-2</v>
      </c>
      <c r="AL185">
        <f t="shared" si="252"/>
        <v>1.344284845950222E-2</v>
      </c>
      <c r="AM185">
        <f t="shared" si="252"/>
        <v>1.3256093415759134E-2</v>
      </c>
      <c r="AN185">
        <f t="shared" si="252"/>
        <v>1.3070684146678413E-2</v>
      </c>
      <c r="AO185">
        <f t="shared" si="252"/>
        <v>1.2886612581465486E-2</v>
      </c>
      <c r="AP185">
        <f t="shared" si="252"/>
        <v>1.2703870693640647E-2</v>
      </c>
      <c r="AQ185">
        <f t="shared" si="252"/>
        <v>1.252245050080807E-2</v>
      </c>
      <c r="AR185">
        <f t="shared" si="246"/>
        <v>1.234234406442598E-2</v>
      </c>
      <c r="AS185">
        <f t="shared" si="246"/>
        <v>1.2163543489578002E-2</v>
      </c>
      <c r="AT185">
        <f t="shared" si="246"/>
        <v>1.1986040924745617E-2</v>
      </c>
      <c r="AU185">
        <f t="shared" si="246"/>
        <v>1.1809828561581828E-2</v>
      </c>
      <c r="AV185">
        <f t="shared" si="246"/>
        <v>1.1634898634685906E-2</v>
      </c>
      <c r="AW185">
        <f t="shared" si="246"/>
        <v>1.1461243421379309E-2</v>
      </c>
      <c r="AX185">
        <f t="shared" si="246"/>
        <v>1.0190411570306517E-2</v>
      </c>
      <c r="AY185">
        <f t="shared" si="246"/>
        <v>8.7092729072731166E-3</v>
      </c>
      <c r="AZ185">
        <f t="shared" si="246"/>
        <v>7.8416441346003483E-3</v>
      </c>
      <c r="BA185">
        <f t="shared" si="246"/>
        <v>7.1846256896364669E-3</v>
      </c>
      <c r="BB185">
        <f t="shared" si="246"/>
        <v>6.6478650921249442E-3</v>
      </c>
      <c r="BC185">
        <f t="shared" si="246"/>
        <v>6.1922107285271926E-3</v>
      </c>
      <c r="BD185">
        <f t="shared" si="246"/>
        <v>5.7962166894995667E-3</v>
      </c>
      <c r="BE185">
        <f t="shared" si="246"/>
        <v>5.4465176093563255E-3</v>
      </c>
      <c r="BF185">
        <f t="shared" si="246"/>
        <v>5.1340665043431329E-3</v>
      </c>
      <c r="BG185">
        <f t="shared" si="246"/>
        <v>4.8523768332693652E-3</v>
      </c>
      <c r="BH185">
        <f t="shared" si="253"/>
        <v>4.5965968609281531E-3</v>
      </c>
      <c r="BI185">
        <f t="shared" si="253"/>
        <v>4.3629783031572172E-3</v>
      </c>
      <c r="BJ185">
        <f t="shared" si="253"/>
        <v>4.1485506032157855E-3</v>
      </c>
      <c r="BK185">
        <f t="shared" si="253"/>
        <v>3.9509106584977218E-3</v>
      </c>
      <c r="BL185">
        <f t="shared" si="254"/>
        <v>3.7680812742135147E-3</v>
      </c>
      <c r="BM185">
        <f t="shared" si="254"/>
        <v>3.5984125291381318E-3</v>
      </c>
      <c r="BN185">
        <f t="shared" si="254"/>
        <v>3.4405110194546712E-3</v>
      </c>
      <c r="BO185">
        <f t="shared" si="254"/>
        <v>3.2931878314883139E-3</v>
      </c>
      <c r="BP185">
        <f t="shared" si="254"/>
        <v>3.1554194634958468E-3</v>
      </c>
      <c r="BQ185">
        <f t="shared" si="254"/>
        <v>3.0263179259687138E-3</v>
      </c>
      <c r="BR185">
        <f t="shared" si="254"/>
        <v>2.9051074909629405E-3</v>
      </c>
      <c r="BS185">
        <f t="shared" si="254"/>
        <v>2.7911063513702621E-3</v>
      </c>
      <c r="BT185">
        <f t="shared" si="254"/>
        <v>2.6837119682021162E-3</v>
      </c>
      <c r="BU185">
        <f t="shared" si="254"/>
        <v>2.5823892305360703E-3</v>
      </c>
      <c r="BV185">
        <f t="shared" si="247"/>
        <v>2.4866607900631992E-3</v>
      </c>
      <c r="BW185">
        <f t="shared" si="247"/>
        <v>2.396099097796547E-3</v>
      </c>
      <c r="BX185">
        <f t="shared" si="247"/>
        <v>2.3103197881310959E-3</v>
      </c>
      <c r="BY185">
        <f t="shared" si="247"/>
        <v>2.228976140322878E-3</v>
      </c>
      <c r="BZ185">
        <f t="shared" si="247"/>
        <v>2.1517544095897164E-3</v>
      </c>
      <c r="CA185">
        <f t="shared" si="247"/>
        <v>2.0783698661276414E-3</v>
      </c>
      <c r="CB185">
        <f t="shared" si="247"/>
        <v>2.0085634149461119E-3</v>
      </c>
      <c r="CC185">
        <f t="shared" si="247"/>
        <v>1.9420986957053748E-3</v>
      </c>
      <c r="CD185">
        <f t="shared" si="247"/>
        <v>1.8787595819030696E-3</v>
      </c>
      <c r="CE185">
        <f t="shared" si="247"/>
        <v>1.8183480143777195E-3</v>
      </c>
      <c r="CF185">
        <f t="shared" si="255"/>
        <v>1.7606821163063395E-3</v>
      </c>
      <c r="CG185">
        <f t="shared" si="255"/>
        <v>1.7055945464968384E-3</v>
      </c>
      <c r="CH185">
        <f t="shared" si="255"/>
        <v>1.6529310554202485E-3</v>
      </c>
      <c r="CI185">
        <f t="shared" si="255"/>
        <v>1.6025492145444293E-3</v>
      </c>
      <c r="CJ185">
        <f t="shared" si="255"/>
        <v>1.5543172944587312E-3</v>
      </c>
      <c r="CK185">
        <f t="shared" si="255"/>
        <v>1.5081132712746418E-3</v>
      </c>
      <c r="CL185">
        <f t="shared" si="255"/>
        <v>1.4638239440467743E-3</v>
      </c>
      <c r="CM185">
        <f t="shared" si="255"/>
        <v>1.421344148632419E-3</v>
      </c>
      <c r="CN185">
        <f t="shared" si="255"/>
        <v>1.3805760556132867E-3</v>
      </c>
      <c r="CO185">
        <f t="shared" si="255"/>
        <v>1.3414285417312961E-3</v>
      </c>
      <c r="CP185">
        <f t="shared" si="248"/>
        <v>1.303816625813145E-3</v>
      </c>
      <c r="CQ185">
        <f t="shared" si="248"/>
        <v>1.2676609614326875E-3</v>
      </c>
      <c r="CR185">
        <f t="shared" si="248"/>
        <v>8.1630854938724508E-4</v>
      </c>
      <c r="CS185">
        <f t="shared" si="248"/>
        <v>5.3029721010835833E-4</v>
      </c>
      <c r="CT185">
        <f t="shared" si="248"/>
        <v>3.6731500711731027E-4</v>
      </c>
      <c r="CU185">
        <f t="shared" si="248"/>
        <v>2.5557033555722572E-4</v>
      </c>
      <c r="CV185">
        <f t="shared" si="248"/>
        <v>1.7453544623149728E-4</v>
      </c>
      <c r="CW185">
        <f t="shared" si="248"/>
        <v>1.1475084476824983E-4</v>
      </c>
      <c r="CX185">
        <f t="shared" si="248"/>
        <v>7.0878744718242472E-5</v>
      </c>
      <c r="CY185">
        <f t="shared" si="248"/>
        <v>3.9531388364579575E-5</v>
      </c>
      <c r="CZ185">
        <f t="shared" si="248"/>
        <v>1.8384844600838516E-5</v>
      </c>
      <c r="DA185">
        <f t="shared" si="248"/>
        <v>5.7540966253625399E-6</v>
      </c>
      <c r="DB185">
        <f t="shared" si="248"/>
        <v>3.6557079912654301E-7</v>
      </c>
      <c r="DC185">
        <f t="shared" si="248"/>
        <v>0</v>
      </c>
      <c r="DD185">
        <f t="shared" si="248"/>
        <v>0</v>
      </c>
      <c r="DE185">
        <f t="shared" si="248"/>
        <v>0</v>
      </c>
      <c r="DF185">
        <f t="shared" si="256"/>
        <v>0</v>
      </c>
      <c r="DG185">
        <f t="shared" si="256"/>
        <v>0</v>
      </c>
      <c r="DH185">
        <f t="shared" si="256"/>
        <v>0</v>
      </c>
      <c r="DI185">
        <f t="shared" si="256"/>
        <v>0</v>
      </c>
      <c r="DJ185">
        <f t="shared" si="257"/>
        <v>0</v>
      </c>
      <c r="DK185">
        <f t="shared" si="257"/>
        <v>0</v>
      </c>
      <c r="DL185">
        <f t="shared" si="257"/>
        <v>0</v>
      </c>
      <c r="DM185">
        <f t="shared" si="257"/>
        <v>0</v>
      </c>
      <c r="DN185">
        <f t="shared" si="257"/>
        <v>0</v>
      </c>
      <c r="DO185">
        <f t="shared" si="257"/>
        <v>0</v>
      </c>
      <c r="DP185">
        <f t="shared" si="257"/>
        <v>0</v>
      </c>
      <c r="DQ185">
        <f t="shared" si="257"/>
        <v>0</v>
      </c>
      <c r="DR185">
        <f t="shared" si="257"/>
        <v>0</v>
      </c>
      <c r="DS185">
        <f t="shared" si="257"/>
        <v>0</v>
      </c>
      <c r="DT185">
        <f t="shared" si="249"/>
        <v>0</v>
      </c>
      <c r="DU185">
        <f t="shared" si="249"/>
        <v>0</v>
      </c>
      <c r="DV185">
        <f t="shared" si="249"/>
        <v>0</v>
      </c>
      <c r="DW185">
        <f t="shared" si="249"/>
        <v>0</v>
      </c>
      <c r="DX185">
        <f t="shared" si="249"/>
        <v>0</v>
      </c>
      <c r="DY185">
        <f t="shared" si="249"/>
        <v>0</v>
      </c>
      <c r="DZ185">
        <f t="shared" si="249"/>
        <v>0</v>
      </c>
      <c r="EA185">
        <f t="shared" si="249"/>
        <v>0</v>
      </c>
      <c r="EB185">
        <f t="shared" si="249"/>
        <v>0</v>
      </c>
      <c r="EC185">
        <f t="shared" si="249"/>
        <v>0</v>
      </c>
      <c r="ED185">
        <f t="shared" si="258"/>
        <v>0</v>
      </c>
      <c r="EE185">
        <f t="shared" si="258"/>
        <v>0</v>
      </c>
      <c r="EF185">
        <f t="shared" si="258"/>
        <v>0</v>
      </c>
      <c r="EG185">
        <f t="shared" si="258"/>
        <v>0</v>
      </c>
      <c r="EH185">
        <f t="shared" si="258"/>
        <v>0</v>
      </c>
      <c r="EI185">
        <f t="shared" si="258"/>
        <v>0</v>
      </c>
      <c r="EJ185">
        <f t="shared" si="258"/>
        <v>0</v>
      </c>
      <c r="EK185">
        <f t="shared" si="258"/>
        <v>0</v>
      </c>
      <c r="EL185">
        <f t="shared" si="258"/>
        <v>0</v>
      </c>
      <c r="EM185">
        <f t="shared" si="258"/>
        <v>0</v>
      </c>
      <c r="EN185">
        <f t="shared" si="259"/>
        <v>0</v>
      </c>
      <c r="EO185">
        <f t="shared" si="259"/>
        <v>0</v>
      </c>
      <c r="EP185">
        <f t="shared" si="259"/>
        <v>0</v>
      </c>
      <c r="EQ185">
        <f t="shared" si="259"/>
        <v>0</v>
      </c>
      <c r="ER185">
        <f t="shared" si="259"/>
        <v>0</v>
      </c>
      <c r="ES185">
        <f t="shared" si="259"/>
        <v>0</v>
      </c>
      <c r="ET185">
        <f t="shared" si="259"/>
        <v>0</v>
      </c>
      <c r="EU185">
        <f t="shared" si="259"/>
        <v>0</v>
      </c>
      <c r="EV185">
        <f t="shared" si="259"/>
        <v>0</v>
      </c>
      <c r="EW185">
        <f t="shared" si="259"/>
        <v>0</v>
      </c>
      <c r="EX185">
        <f t="shared" si="259"/>
        <v>0</v>
      </c>
      <c r="EZ185">
        <f t="shared" si="260"/>
        <v>0.88557641251094832</v>
      </c>
      <c r="FB185">
        <f t="shared" si="201"/>
        <v>1.0546148462827587E-2</v>
      </c>
      <c r="FC185">
        <f t="shared" si="202"/>
        <v>0.24866765537634483</v>
      </c>
    </row>
    <row r="186" spans="1:159" x14ac:dyDescent="0.25">
      <c r="A186">
        <v>1195</v>
      </c>
      <c r="B186" s="19">
        <f>'Input spectra'!Y185</f>
        <v>4.25833179270316E-2</v>
      </c>
      <c r="C186">
        <f>'Input spectra'!D185</f>
        <v>0</v>
      </c>
      <c r="D186">
        <f t="shared" si="250"/>
        <v>2.0653927966864227E-2</v>
      </c>
      <c r="E186">
        <f t="shared" si="250"/>
        <v>2.0416389416138676E-2</v>
      </c>
      <c r="F186">
        <f t="shared" si="250"/>
        <v>2.0180496665243287E-2</v>
      </c>
      <c r="G186">
        <f t="shared" si="250"/>
        <v>1.9946240016338525E-2</v>
      </c>
      <c r="H186">
        <f t="shared" si="250"/>
        <v>1.9713609824285317E-2</v>
      </c>
      <c r="I186">
        <f t="shared" si="250"/>
        <v>1.9482596496372295E-2</v>
      </c>
      <c r="J186">
        <f t="shared" si="250"/>
        <v>1.9253190492044398E-2</v>
      </c>
      <c r="K186">
        <f t="shared" si="250"/>
        <v>1.9025382322632803E-2</v>
      </c>
      <c r="L186">
        <f t="shared" si="250"/>
        <v>1.8799162551086268E-2</v>
      </c>
      <c r="M186">
        <f t="shared" si="250"/>
        <v>1.8574521791703762E-2</v>
      </c>
      <c r="N186">
        <f t="shared" si="245"/>
        <v>1.8351450709868471E-2</v>
      </c>
      <c r="O186">
        <f t="shared" si="245"/>
        <v>1.8129940021783128E-2</v>
      </c>
      <c r="P186">
        <f t="shared" si="245"/>
        <v>1.7909980494206671E-2</v>
      </c>
      <c r="Q186">
        <f t="shared" si="245"/>
        <v>1.7691562944192211E-2</v>
      </c>
      <c r="R186">
        <f t="shared" si="245"/>
        <v>1.7474678238826334E-2</v>
      </c>
      <c r="S186">
        <f t="shared" si="245"/>
        <v>1.7259317294969694E-2</v>
      </c>
      <c r="T186">
        <f t="shared" si="245"/>
        <v>1.7045471078998911E-2</v>
      </c>
      <c r="U186">
        <f t="shared" si="245"/>
        <v>1.6833130606549767E-2</v>
      </c>
      <c r="V186">
        <f t="shared" si="245"/>
        <v>1.6622286942261689E-2</v>
      </c>
      <c r="W186">
        <f t="shared" si="245"/>
        <v>1.6412931199523518E-2</v>
      </c>
      <c r="X186">
        <f t="shared" si="245"/>
        <v>1.6205054540220538E-2</v>
      </c>
      <c r="Y186">
        <f t="shared" si="245"/>
        <v>1.5998648174482804E-2</v>
      </c>
      <c r="Z186">
        <f t="shared" si="245"/>
        <v>1.5793703360434692E-2</v>
      </c>
      <c r="AA186">
        <f t="shared" si="245"/>
        <v>1.5590211403945748E-2</v>
      </c>
      <c r="AB186">
        <f t="shared" si="245"/>
        <v>1.5388163658382761E-2</v>
      </c>
      <c r="AC186">
        <f t="shared" si="245"/>
        <v>1.5187551524363102E-2</v>
      </c>
      <c r="AD186">
        <f t="shared" si="251"/>
        <v>1.4988366449509264E-2</v>
      </c>
      <c r="AE186">
        <f t="shared" si="251"/>
        <v>1.4790599928204685E-2</v>
      </c>
      <c r="AF186">
        <f t="shared" si="251"/>
        <v>1.4594243501350763E-2</v>
      </c>
      <c r="AG186">
        <f t="shared" si="251"/>
        <v>1.4399288756125093E-2</v>
      </c>
      <c r="AH186">
        <f t="shared" si="252"/>
        <v>1.4205727325740939E-2</v>
      </c>
      <c r="AI186">
        <f t="shared" si="252"/>
        <v>1.40135508892079E-2</v>
      </c>
      <c r="AJ186">
        <f t="shared" si="252"/>
        <v>1.3822751171093774E-2</v>
      </c>
      <c r="AK186">
        <f t="shared" si="252"/>
        <v>1.3633319941287629E-2</v>
      </c>
      <c r="AL186">
        <f t="shared" si="252"/>
        <v>1.344524901476407E-2</v>
      </c>
      <c r="AM186">
        <f t="shared" si="252"/>
        <v>1.325853025134867E-2</v>
      </c>
      <c r="AN186">
        <f t="shared" si="252"/>
        <v>1.3073155555484599E-2</v>
      </c>
      <c r="AO186">
        <f t="shared" si="252"/>
        <v>1.2889116876000428E-2</v>
      </c>
      <c r="AP186">
        <f t="shared" si="252"/>
        <v>1.2706406205879079E-2</v>
      </c>
      <c r="AQ186">
        <f t="shared" si="252"/>
        <v>1.2525015582027964E-2</v>
      </c>
      <c r="AR186">
        <f t="shared" si="246"/>
        <v>1.2344937085050261E-2</v>
      </c>
      <c r="AS186">
        <f t="shared" si="246"/>
        <v>1.2166162839017353E-2</v>
      </c>
      <c r="AT186">
        <f t="shared" si="246"/>
        <v>1.1988685011242395E-2</v>
      </c>
      <c r="AU186">
        <f t="shared" si="246"/>
        <v>1.1812495812055056E-2</v>
      </c>
      <c r="AV186">
        <f t="shared" si="246"/>
        <v>1.1637587494577335E-2</v>
      </c>
      <c r="AW186">
        <f t="shared" si="246"/>
        <v>1.1463952354500579E-2</v>
      </c>
      <c r="AX186">
        <f t="shared" si="246"/>
        <v>1.0192873664873191E-2</v>
      </c>
      <c r="AY186">
        <f t="shared" si="246"/>
        <v>8.7114228954481444E-3</v>
      </c>
      <c r="AZ186">
        <f t="shared" si="246"/>
        <v>7.8436211307394491E-3</v>
      </c>
      <c r="BA186">
        <f t="shared" si="246"/>
        <v>7.1864747829222062E-3</v>
      </c>
      <c r="BB186">
        <f t="shared" si="246"/>
        <v>6.649610962264501E-3</v>
      </c>
      <c r="BC186">
        <f t="shared" si="246"/>
        <v>6.1938694626514452E-3</v>
      </c>
      <c r="BD186">
        <f t="shared" si="246"/>
        <v>5.7977997954190442E-3</v>
      </c>
      <c r="BE186">
        <f t="shared" si="246"/>
        <v>5.4480338144044637E-3</v>
      </c>
      <c r="BF186">
        <f t="shared" si="246"/>
        <v>5.1355226993811606E-3</v>
      </c>
      <c r="BG186">
        <f t="shared" si="246"/>
        <v>4.8537786222689434E-3</v>
      </c>
      <c r="BH186">
        <f t="shared" si="253"/>
        <v>4.5979489055378749E-3</v>
      </c>
      <c r="BI186">
        <f t="shared" si="253"/>
        <v>4.3642845511235855E-3</v>
      </c>
      <c r="BJ186">
        <f t="shared" si="253"/>
        <v>4.1498144465560577E-3</v>
      </c>
      <c r="BK186">
        <f t="shared" si="253"/>
        <v>3.9521350469363193E-3</v>
      </c>
      <c r="BL186">
        <f t="shared" si="254"/>
        <v>3.7692687989140184E-3</v>
      </c>
      <c r="BM186">
        <f t="shared" si="254"/>
        <v>3.5995654860188297E-3</v>
      </c>
      <c r="BN186">
        <f t="shared" si="254"/>
        <v>3.4416314580576163E-3</v>
      </c>
      <c r="BO186">
        <f t="shared" si="254"/>
        <v>3.2942775933693944E-3</v>
      </c>
      <c r="BP186">
        <f t="shared" si="254"/>
        <v>3.1564802128490796E-3</v>
      </c>
      <c r="BQ186">
        <f t="shared" si="254"/>
        <v>3.0273511743867981E-3</v>
      </c>
      <c r="BR186">
        <f t="shared" si="254"/>
        <v>2.9061146176967028E-3</v>
      </c>
      <c r="BS186">
        <f t="shared" si="254"/>
        <v>2.792088620082114E-3</v>
      </c>
      <c r="BT186">
        <f t="shared" si="254"/>
        <v>2.6846705409527233E-3</v>
      </c>
      <c r="BU186">
        <f t="shared" si="254"/>
        <v>2.5833251795618069E-3</v>
      </c>
      <c r="BV186">
        <f t="shared" si="247"/>
        <v>2.4875751077707703E-3</v>
      </c>
      <c r="BW186">
        <f t="shared" si="247"/>
        <v>2.396992705304947E-3</v>
      </c>
      <c r="BX186">
        <f t="shared" si="247"/>
        <v>2.3111935426194633E-3</v>
      </c>
      <c r="BY186">
        <f t="shared" si="247"/>
        <v>2.2298308413888578E-3</v>
      </c>
      <c r="BZ186">
        <f t="shared" si="247"/>
        <v>2.1525908047817818E-3</v>
      </c>
      <c r="CA186">
        <f t="shared" si="247"/>
        <v>2.0791886557831036E-3</v>
      </c>
      <c r="CB186">
        <f t="shared" si="247"/>
        <v>2.0093652564418421E-3</v>
      </c>
      <c r="CC186">
        <f t="shared" si="247"/>
        <v>1.942884207208836E-3</v>
      </c>
      <c r="CD186">
        <f t="shared" si="247"/>
        <v>1.8795293456958728E-3</v>
      </c>
      <c r="CE186">
        <f t="shared" si="247"/>
        <v>1.8191025798116086E-3</v>
      </c>
      <c r="CF186">
        <f t="shared" si="255"/>
        <v>1.7614220024416104E-3</v>
      </c>
      <c r="CG186">
        <f t="shared" si="255"/>
        <v>1.7063202444651678E-3</v>
      </c>
      <c r="CH186">
        <f t="shared" si="255"/>
        <v>1.6536430305473533E-3</v>
      </c>
      <c r="CI186">
        <f t="shared" si="255"/>
        <v>1.6032479082626044E-3</v>
      </c>
      <c r="CJ186">
        <f t="shared" si="255"/>
        <v>1.5550031260348619E-3</v>
      </c>
      <c r="CK186">
        <f t="shared" si="255"/>
        <v>1.5087866393756104E-3</v>
      </c>
      <c r="CL186">
        <f t="shared" si="255"/>
        <v>1.4644852281610898E-3</v>
      </c>
      <c r="CM186">
        <f t="shared" si="255"/>
        <v>1.4219937103643302E-3</v>
      </c>
      <c r="CN186">
        <f t="shared" si="255"/>
        <v>1.3812142398634498E-3</v>
      </c>
      <c r="CO186">
        <f t="shared" si="255"/>
        <v>1.3420556777762468E-3</v>
      </c>
      <c r="CP186">
        <f t="shared" si="248"/>
        <v>1.3044330282942385E-3</v>
      </c>
      <c r="CQ186">
        <f t="shared" si="248"/>
        <v>1.2682669312638584E-3</v>
      </c>
      <c r="CR186">
        <f t="shared" si="248"/>
        <v>8.1670305193046818E-4</v>
      </c>
      <c r="CS186">
        <f t="shared" si="248"/>
        <v>5.3055627649412746E-4</v>
      </c>
      <c r="CT186">
        <f t="shared" si="248"/>
        <v>3.6749638170655453E-4</v>
      </c>
      <c r="CU186">
        <f t="shared" si="248"/>
        <v>2.5569787517318174E-4</v>
      </c>
      <c r="CV186">
        <f t="shared" si="248"/>
        <v>1.7462346333461939E-4</v>
      </c>
      <c r="CW186">
        <f t="shared" si="248"/>
        <v>1.1480931582771471E-4</v>
      </c>
      <c r="CX186">
        <f t="shared" si="248"/>
        <v>7.0915233265352382E-5</v>
      </c>
      <c r="CY186">
        <f t="shared" si="248"/>
        <v>3.9551946933505635E-5</v>
      </c>
      <c r="CZ186">
        <f t="shared" si="248"/>
        <v>1.8394502367809546E-5</v>
      </c>
      <c r="DA186">
        <f t="shared" si="248"/>
        <v>5.7571495523899296E-6</v>
      </c>
      <c r="DB186">
        <f t="shared" si="248"/>
        <v>3.6576667940367716E-7</v>
      </c>
      <c r="DC186">
        <f t="shared" si="248"/>
        <v>0</v>
      </c>
      <c r="DD186">
        <f t="shared" si="248"/>
        <v>0</v>
      </c>
      <c r="DE186">
        <f t="shared" si="248"/>
        <v>0</v>
      </c>
      <c r="DF186">
        <f t="shared" si="256"/>
        <v>0</v>
      </c>
      <c r="DG186">
        <f t="shared" si="256"/>
        <v>0</v>
      </c>
      <c r="DH186">
        <f t="shared" si="256"/>
        <v>0</v>
      </c>
      <c r="DI186">
        <f t="shared" si="256"/>
        <v>0</v>
      </c>
      <c r="DJ186">
        <f t="shared" si="257"/>
        <v>0</v>
      </c>
      <c r="DK186">
        <f t="shared" si="257"/>
        <v>0</v>
      </c>
      <c r="DL186">
        <f t="shared" si="257"/>
        <v>0</v>
      </c>
      <c r="DM186">
        <f t="shared" si="257"/>
        <v>0</v>
      </c>
      <c r="DN186">
        <f t="shared" si="257"/>
        <v>0</v>
      </c>
      <c r="DO186">
        <f t="shared" si="257"/>
        <v>0</v>
      </c>
      <c r="DP186">
        <f t="shared" si="257"/>
        <v>0</v>
      </c>
      <c r="DQ186">
        <f t="shared" si="257"/>
        <v>0</v>
      </c>
      <c r="DR186">
        <f t="shared" si="257"/>
        <v>0</v>
      </c>
      <c r="DS186">
        <f t="shared" si="257"/>
        <v>0</v>
      </c>
      <c r="DT186">
        <f t="shared" si="249"/>
        <v>0</v>
      </c>
      <c r="DU186">
        <f t="shared" si="249"/>
        <v>0</v>
      </c>
      <c r="DV186">
        <f t="shared" si="249"/>
        <v>0</v>
      </c>
      <c r="DW186">
        <f t="shared" si="249"/>
        <v>0</v>
      </c>
      <c r="DX186">
        <f t="shared" si="249"/>
        <v>0</v>
      </c>
      <c r="DY186">
        <f t="shared" si="249"/>
        <v>0</v>
      </c>
      <c r="DZ186">
        <f t="shared" si="249"/>
        <v>0</v>
      </c>
      <c r="EA186">
        <f t="shared" si="249"/>
        <v>0</v>
      </c>
      <c r="EB186">
        <f t="shared" si="249"/>
        <v>0</v>
      </c>
      <c r="EC186">
        <f t="shared" si="249"/>
        <v>0</v>
      </c>
      <c r="ED186">
        <f t="shared" si="258"/>
        <v>0</v>
      </c>
      <c r="EE186">
        <f t="shared" si="258"/>
        <v>0</v>
      </c>
      <c r="EF186">
        <f t="shared" si="258"/>
        <v>0</v>
      </c>
      <c r="EG186">
        <f t="shared" si="258"/>
        <v>0</v>
      </c>
      <c r="EH186">
        <f t="shared" si="258"/>
        <v>0</v>
      </c>
      <c r="EI186">
        <f t="shared" si="258"/>
        <v>0</v>
      </c>
      <c r="EJ186">
        <f t="shared" si="258"/>
        <v>0</v>
      </c>
      <c r="EK186">
        <f t="shared" si="258"/>
        <v>0</v>
      </c>
      <c r="EL186">
        <f t="shared" si="258"/>
        <v>0</v>
      </c>
      <c r="EM186">
        <f t="shared" si="258"/>
        <v>0</v>
      </c>
      <c r="EN186">
        <f t="shared" si="259"/>
        <v>0</v>
      </c>
      <c r="EO186">
        <f t="shared" si="259"/>
        <v>0</v>
      </c>
      <c r="EP186">
        <f t="shared" si="259"/>
        <v>0</v>
      </c>
      <c r="EQ186">
        <f t="shared" si="259"/>
        <v>0</v>
      </c>
      <c r="ER186">
        <f t="shared" si="259"/>
        <v>0</v>
      </c>
      <c r="ES186">
        <f t="shared" si="259"/>
        <v>0</v>
      </c>
      <c r="ET186">
        <f t="shared" si="259"/>
        <v>0</v>
      </c>
      <c r="EU186">
        <f t="shared" si="259"/>
        <v>0</v>
      </c>
      <c r="EV186">
        <f t="shared" si="259"/>
        <v>0</v>
      </c>
      <c r="EW186">
        <f t="shared" si="259"/>
        <v>0</v>
      </c>
      <c r="EX186">
        <f t="shared" si="259"/>
        <v>0</v>
      </c>
      <c r="EZ186">
        <f t="shared" si="260"/>
        <v>0.88570470201952534</v>
      </c>
      <c r="FB186">
        <f t="shared" si="201"/>
        <v>1.053329588712193E-2</v>
      </c>
      <c r="FC186">
        <f t="shared" si="202"/>
        <v>0.24866929645008443</v>
      </c>
    </row>
    <row r="187" spans="1:159" x14ac:dyDescent="0.25">
      <c r="A187">
        <v>1200</v>
      </c>
      <c r="B187" s="19">
        <f>'Input spectra'!Y186</f>
        <v>4.2530800587877997E-2</v>
      </c>
      <c r="C187">
        <f>'Input spectra'!D186</f>
        <v>0</v>
      </c>
      <c r="D187">
        <f t="shared" si="250"/>
        <v>2.0653927966864227E-2</v>
      </c>
      <c r="E187">
        <f t="shared" si="250"/>
        <v>2.0416496637864951E-2</v>
      </c>
      <c r="F187">
        <f t="shared" si="250"/>
        <v>2.0180708631554006E-2</v>
      </c>
      <c r="G187">
        <f t="shared" si="250"/>
        <v>1.9946554275849661E-2</v>
      </c>
      <c r="H187">
        <f t="shared" si="250"/>
        <v>1.9714023951168304E-2</v>
      </c>
      <c r="I187">
        <f t="shared" si="250"/>
        <v>1.9483108090153047E-2</v>
      </c>
      <c r="J187">
        <f t="shared" si="250"/>
        <v>1.9253797177403713E-2</v>
      </c>
      <c r="K187">
        <f t="shared" si="250"/>
        <v>1.9026081749208109E-2</v>
      </c>
      <c r="L187">
        <f t="shared" si="250"/>
        <v>1.8799952393274713E-2</v>
      </c>
      <c r="M187">
        <f t="shared" si="250"/>
        <v>1.857539974846667E-2</v>
      </c>
      <c r="N187">
        <f t="shared" si="245"/>
        <v>1.8352414504537107E-2</v>
      </c>
      <c r="O187">
        <f t="shared" si="245"/>
        <v>1.8130987401865781E-2</v>
      </c>
      <c r="P187">
        <f t="shared" si="245"/>
        <v>1.7911109231197073E-2</v>
      </c>
      <c r="Q187">
        <f t="shared" si="245"/>
        <v>1.7692770833379261E-2</v>
      </c>
      <c r="R187">
        <f t="shared" si="245"/>
        <v>1.7475963099105103E-2</v>
      </c>
      <c r="S187">
        <f t="shared" si="245"/>
        <v>1.7260676968653733E-2</v>
      </c>
      <c r="T187">
        <f t="shared" si="245"/>
        <v>1.7046903431633849E-2</v>
      </c>
      <c r="U187">
        <f t="shared" si="245"/>
        <v>1.683463352672817E-2</v>
      </c>
      <c r="V187">
        <f t="shared" si="245"/>
        <v>1.6623858341439191E-2</v>
      </c>
      <c r="W187">
        <f t="shared" si="245"/>
        <v>1.6414569011836216E-2</v>
      </c>
      <c r="X187">
        <f t="shared" si="245"/>
        <v>1.6206756722303629E-2</v>
      </c>
      <c r="Y187">
        <f t="shared" si="245"/>
        <v>1.6000412705290474E-2</v>
      </c>
      <c r="Z187">
        <f t="shared" si="245"/>
        <v>1.579552824106124E-2</v>
      </c>
      <c r="AA187">
        <f t="shared" si="245"/>
        <v>1.5592094657447928E-2</v>
      </c>
      <c r="AB187">
        <f t="shared" si="245"/>
        <v>1.5390103329603355E-2</v>
      </c>
      <c r="AC187">
        <f t="shared" si="245"/>
        <v>1.51895456797557E-2</v>
      </c>
      <c r="AD187">
        <f t="shared" si="251"/>
        <v>1.4990413176964253E-2</v>
      </c>
      <c r="AE187">
        <f t="shared" si="251"/>
        <v>1.4792697336876435E-2</v>
      </c>
      <c r="AF187">
        <f t="shared" si="251"/>
        <v>1.4596389721485995E-2</v>
      </c>
      <c r="AG187">
        <f t="shared" si="251"/>
        <v>1.4401481938892442E-2</v>
      </c>
      <c r="AH187">
        <f t="shared" si="252"/>
        <v>1.4207965643061682E-2</v>
      </c>
      <c r="AI187">
        <f t="shared" si="252"/>
        <v>1.4015832533587855E-2</v>
      </c>
      <c r="AJ187">
        <f t="shared" si="252"/>
        <v>1.3825074355456367E-2</v>
      </c>
      <c r="AK187">
        <f t="shared" si="252"/>
        <v>1.3635682898808095E-2</v>
      </c>
      <c r="AL187">
        <f t="shared" si="252"/>
        <v>1.3447649998704823E-2</v>
      </c>
      <c r="AM187">
        <f t="shared" si="252"/>
        <v>1.32609675348958E-2</v>
      </c>
      <c r="AN187">
        <f t="shared" si="252"/>
        <v>1.3075627431585492E-2</v>
      </c>
      <c r="AO187">
        <f t="shared" si="252"/>
        <v>1.2891621657202526E-2</v>
      </c>
      <c r="AP187">
        <f t="shared" si="252"/>
        <v>1.2708942224169757E-2</v>
      </c>
      <c r="AQ187">
        <f t="shared" si="252"/>
        <v>1.2527581188675502E-2</v>
      </c>
      <c r="AR187">
        <f t="shared" si="246"/>
        <v>1.234753065044593E-2</v>
      </c>
      <c r="AS187">
        <f t="shared" si="246"/>
        <v>1.2168782752518608E-2</v>
      </c>
      <c r="AT187">
        <f t="shared" si="246"/>
        <v>1.1991329681017127E-2</v>
      </c>
      <c r="AU187">
        <f t="shared" si="246"/>
        <v>1.1815163664926957E-2</v>
      </c>
      <c r="AV187">
        <f t="shared" si="246"/>
        <v>1.1640276975872334E-2</v>
      </c>
      <c r="AW187">
        <f t="shared" si="246"/>
        <v>1.1466661927894325E-2</v>
      </c>
      <c r="AX187">
        <f t="shared" si="246"/>
        <v>1.0195336354303933E-2</v>
      </c>
      <c r="AY187">
        <f t="shared" si="246"/>
        <v>8.7135734143734649E-3</v>
      </c>
      <c r="AZ187">
        <f t="shared" si="246"/>
        <v>7.8455986253089388E-3</v>
      </c>
      <c r="BA187">
        <f t="shared" si="246"/>
        <v>7.1883243521055256E-3</v>
      </c>
      <c r="BB187">
        <f t="shared" si="246"/>
        <v>6.6513572909065247E-3</v>
      </c>
      <c r="BC187">
        <f t="shared" si="246"/>
        <v>6.1955286411079433E-3</v>
      </c>
      <c r="BD187">
        <f t="shared" si="246"/>
        <v>5.7993833337282143E-3</v>
      </c>
      <c r="BE187">
        <f t="shared" si="246"/>
        <v>5.4495504415347316E-3</v>
      </c>
      <c r="BF187">
        <f t="shared" si="246"/>
        <v>5.1369793074453893E-3</v>
      </c>
      <c r="BG187">
        <f t="shared" si="246"/>
        <v>4.8551808162272591E-3</v>
      </c>
      <c r="BH187">
        <f t="shared" si="253"/>
        <v>4.5993013478384708E-3</v>
      </c>
      <c r="BI187">
        <f t="shared" si="253"/>
        <v>4.3655911901722905E-3</v>
      </c>
      <c r="BJ187">
        <f t="shared" si="253"/>
        <v>4.1510786749223644E-3</v>
      </c>
      <c r="BK187">
        <f t="shared" si="253"/>
        <v>3.9533598148132733E-3</v>
      </c>
      <c r="BL187">
        <f t="shared" si="254"/>
        <v>3.7704566978673079E-3</v>
      </c>
      <c r="BM187">
        <f t="shared" si="254"/>
        <v>3.6007188123150851E-3</v>
      </c>
      <c r="BN187">
        <f t="shared" si="254"/>
        <v>3.4427522615431785E-3</v>
      </c>
      <c r="BO187">
        <f t="shared" si="254"/>
        <v>3.2953677158679123E-3</v>
      </c>
      <c r="BP187">
        <f t="shared" si="254"/>
        <v>3.1575413187917315E-3</v>
      </c>
      <c r="BQ187">
        <f t="shared" si="254"/>
        <v>3.0283847755775651E-3</v>
      </c>
      <c r="BR187">
        <f t="shared" si="254"/>
        <v>2.907122093575638E-3</v>
      </c>
      <c r="BS187">
        <f t="shared" si="254"/>
        <v>2.7930712344819116E-3</v>
      </c>
      <c r="BT187">
        <f t="shared" si="254"/>
        <v>2.6856294560879557E-3</v>
      </c>
      <c r="BU187">
        <f t="shared" si="254"/>
        <v>2.5842614678085124E-3</v>
      </c>
      <c r="BV187">
        <f t="shared" si="247"/>
        <v>2.4884897616628634E-3</v>
      </c>
      <c r="BW187">
        <f t="shared" si="247"/>
        <v>2.3978866460776845E-3</v>
      </c>
      <c r="BX187">
        <f t="shared" si="247"/>
        <v>2.3120676275585803E-3</v>
      </c>
      <c r="BY187">
        <f t="shared" si="247"/>
        <v>2.2306858701900247E-3</v>
      </c>
      <c r="BZ187">
        <f t="shared" si="247"/>
        <v>2.153427525083866E-3</v>
      </c>
      <c r="CA187">
        <f t="shared" si="247"/>
        <v>2.0800077680069935E-3</v>
      </c>
      <c r="CB187">
        <f t="shared" si="247"/>
        <v>2.0101674180418717E-3</v>
      </c>
      <c r="CC187">
        <f t="shared" si="247"/>
        <v>1.9436700364244316E-3</v>
      </c>
      <c r="CD187">
        <f t="shared" si="247"/>
        <v>1.8802994248756483E-3</v>
      </c>
      <c r="CE187">
        <f t="shared" si="247"/>
        <v>1.8198574583698222E-3</v>
      </c>
      <c r="CF187">
        <f t="shared" si="255"/>
        <v>1.7621621994970004E-3</v>
      </c>
      <c r="CG187">
        <f t="shared" si="255"/>
        <v>1.7070462512041495E-3</v>
      </c>
      <c r="CH187">
        <f t="shared" si="255"/>
        <v>1.654355312347008E-3</v>
      </c>
      <c r="CI187">
        <f t="shared" si="255"/>
        <v>1.6039469066035062E-3</v>
      </c>
      <c r="CJ187">
        <f t="shared" si="255"/>
        <v>1.5556892602293529E-3</v>
      </c>
      <c r="CK187">
        <f t="shared" si="255"/>
        <v>1.509460308133438E-3</v>
      </c>
      <c r="CL187">
        <f t="shared" si="255"/>
        <v>1.4651468110112487E-3</v>
      </c>
      <c r="CM187">
        <f t="shared" si="255"/>
        <v>1.42264356894936E-3</v>
      </c>
      <c r="CN187">
        <f t="shared" si="255"/>
        <v>1.3818527191202777E-3</v>
      </c>
      <c r="CO187">
        <f t="shared" si="255"/>
        <v>1.342683107015808E-3</v>
      </c>
      <c r="CP187">
        <f t="shared" si="248"/>
        <v>1.3050497221905597E-3</v>
      </c>
      <c r="CQ187">
        <f t="shared" si="248"/>
        <v>1.2688731907619421E-3</v>
      </c>
      <c r="CR187">
        <f t="shared" si="248"/>
        <v>8.1709774512740523E-4</v>
      </c>
      <c r="CS187">
        <f t="shared" si="248"/>
        <v>5.3081546944173962E-4</v>
      </c>
      <c r="CT187">
        <f t="shared" si="248"/>
        <v>3.6767784585582485E-4</v>
      </c>
      <c r="CU187">
        <f t="shared" si="248"/>
        <v>2.5582547843640573E-4</v>
      </c>
      <c r="CV187">
        <f t="shared" si="248"/>
        <v>1.7471152482420057E-4</v>
      </c>
      <c r="CW187">
        <f t="shared" si="248"/>
        <v>1.1486781668098896E-4</v>
      </c>
      <c r="CX187">
        <f t="shared" si="248"/>
        <v>7.0951740596853502E-5</v>
      </c>
      <c r="CY187">
        <f t="shared" si="248"/>
        <v>3.9572516194056093E-5</v>
      </c>
      <c r="CZ187">
        <f t="shared" si="248"/>
        <v>1.8404165208114884E-5</v>
      </c>
      <c r="DA187">
        <f t="shared" si="248"/>
        <v>5.7602040991960679E-6</v>
      </c>
      <c r="DB187">
        <f t="shared" si="248"/>
        <v>3.6596266463745191E-7</v>
      </c>
      <c r="DC187">
        <f t="shared" si="248"/>
        <v>0</v>
      </c>
      <c r="DD187">
        <f t="shared" si="248"/>
        <v>0</v>
      </c>
      <c r="DE187">
        <f t="shared" si="248"/>
        <v>0</v>
      </c>
      <c r="DF187">
        <f t="shared" si="256"/>
        <v>0</v>
      </c>
      <c r="DG187">
        <f t="shared" si="256"/>
        <v>0</v>
      </c>
      <c r="DH187">
        <f t="shared" si="256"/>
        <v>0</v>
      </c>
      <c r="DI187">
        <f t="shared" si="256"/>
        <v>0</v>
      </c>
      <c r="DJ187">
        <f t="shared" si="257"/>
        <v>0</v>
      </c>
      <c r="DK187">
        <f t="shared" si="257"/>
        <v>0</v>
      </c>
      <c r="DL187">
        <f t="shared" si="257"/>
        <v>0</v>
      </c>
      <c r="DM187">
        <f t="shared" si="257"/>
        <v>0</v>
      </c>
      <c r="DN187">
        <f t="shared" si="257"/>
        <v>0</v>
      </c>
      <c r="DO187">
        <f t="shared" si="257"/>
        <v>0</v>
      </c>
      <c r="DP187">
        <f t="shared" si="257"/>
        <v>0</v>
      </c>
      <c r="DQ187">
        <f t="shared" si="257"/>
        <v>0</v>
      </c>
      <c r="DR187">
        <f t="shared" si="257"/>
        <v>0</v>
      </c>
      <c r="DS187">
        <f t="shared" si="257"/>
        <v>0</v>
      </c>
      <c r="DT187">
        <f t="shared" si="249"/>
        <v>0</v>
      </c>
      <c r="DU187">
        <f t="shared" si="249"/>
        <v>0</v>
      </c>
      <c r="DV187">
        <f t="shared" si="249"/>
        <v>0</v>
      </c>
      <c r="DW187">
        <f t="shared" si="249"/>
        <v>0</v>
      </c>
      <c r="DX187">
        <f t="shared" si="249"/>
        <v>0</v>
      </c>
      <c r="DY187">
        <f t="shared" si="249"/>
        <v>0</v>
      </c>
      <c r="DZ187">
        <f t="shared" si="249"/>
        <v>0</v>
      </c>
      <c r="EA187">
        <f t="shared" si="249"/>
        <v>0</v>
      </c>
      <c r="EB187">
        <f t="shared" si="249"/>
        <v>0</v>
      </c>
      <c r="EC187">
        <f t="shared" si="249"/>
        <v>0</v>
      </c>
      <c r="ED187">
        <f t="shared" si="258"/>
        <v>0</v>
      </c>
      <c r="EE187">
        <f t="shared" si="258"/>
        <v>0</v>
      </c>
      <c r="EF187">
        <f t="shared" si="258"/>
        <v>0</v>
      </c>
      <c r="EG187">
        <f t="shared" si="258"/>
        <v>0</v>
      </c>
      <c r="EH187">
        <f t="shared" si="258"/>
        <v>0</v>
      </c>
      <c r="EI187">
        <f t="shared" si="258"/>
        <v>0</v>
      </c>
      <c r="EJ187">
        <f t="shared" si="258"/>
        <v>0</v>
      </c>
      <c r="EK187">
        <f t="shared" si="258"/>
        <v>0</v>
      </c>
      <c r="EL187">
        <f t="shared" si="258"/>
        <v>0</v>
      </c>
      <c r="EM187">
        <f t="shared" si="258"/>
        <v>0</v>
      </c>
      <c r="EN187">
        <f t="shared" si="259"/>
        <v>0</v>
      </c>
      <c r="EO187">
        <f t="shared" si="259"/>
        <v>0</v>
      </c>
      <c r="EP187">
        <f t="shared" si="259"/>
        <v>0</v>
      </c>
      <c r="EQ187">
        <f t="shared" si="259"/>
        <v>0</v>
      </c>
      <c r="ER187">
        <f t="shared" si="259"/>
        <v>0</v>
      </c>
      <c r="ES187">
        <f t="shared" si="259"/>
        <v>0</v>
      </c>
      <c r="ET187">
        <f t="shared" si="259"/>
        <v>0</v>
      </c>
      <c r="EU187">
        <f t="shared" si="259"/>
        <v>0</v>
      </c>
      <c r="EV187">
        <f t="shared" si="259"/>
        <v>0</v>
      </c>
      <c r="EW187">
        <f t="shared" si="259"/>
        <v>0</v>
      </c>
      <c r="EX187">
        <f t="shared" si="259"/>
        <v>0</v>
      </c>
      <c r="EZ187">
        <f t="shared" si="260"/>
        <v>0.88583302040187761</v>
      </c>
      <c r="FB187">
        <f t="shared" si="201"/>
        <v>1.0520442973920352E-2</v>
      </c>
      <c r="FC187">
        <f t="shared" si="202"/>
        <v>0.24867093752405198</v>
      </c>
    </row>
    <row r="188" spans="1:159" x14ac:dyDescent="0.25">
      <c r="A188">
        <v>1205</v>
      </c>
      <c r="B188" s="19">
        <f>'Input spectra'!Y187</f>
        <v>4.2478283248724401E-2</v>
      </c>
      <c r="C188">
        <f>'Input spectra'!D187</f>
        <v>0</v>
      </c>
      <c r="D188">
        <f t="shared" si="250"/>
        <v>2.0653927966864227E-2</v>
      </c>
      <c r="E188">
        <f t="shared" si="250"/>
        <v>2.0416603860154328E-2</v>
      </c>
      <c r="F188">
        <f t="shared" si="250"/>
        <v>2.0180920600091121E-2</v>
      </c>
      <c r="G188">
        <f t="shared" si="250"/>
        <v>1.9946868540312062E-2</v>
      </c>
      <c r="H188">
        <f t="shared" si="250"/>
        <v>1.9714438086750916E-2</v>
      </c>
      <c r="I188">
        <f t="shared" si="250"/>
        <v>1.9483619697367748E-2</v>
      </c>
      <c r="J188">
        <f t="shared" si="250"/>
        <v>1.9254403881880228E-2</v>
      </c>
      <c r="K188">
        <f t="shared" si="250"/>
        <v>1.9026781201496302E-2</v>
      </c>
      <c r="L188">
        <f t="shared" si="250"/>
        <v>1.8800742268648186E-2</v>
      </c>
      <c r="M188">
        <f t="shared" si="250"/>
        <v>1.857627774672772E-2</v>
      </c>
      <c r="N188">
        <f t="shared" si="245"/>
        <v>1.8353378349823004E-2</v>
      </c>
      <c r="O188">
        <f t="shared" si="245"/>
        <v>1.8132034842456356E-2</v>
      </c>
      <c r="P188">
        <f t="shared" si="245"/>
        <v>1.7912238039323635E-2</v>
      </c>
      <c r="Q188">
        <f t="shared" si="245"/>
        <v>1.7693978805034791E-2</v>
      </c>
      <c r="R188">
        <f t="shared" si="245"/>
        <v>1.7477248053855761E-2</v>
      </c>
      <c r="S188">
        <f t="shared" si="245"/>
        <v>1.7262036749451655E-2</v>
      </c>
      <c r="T188">
        <f t="shared" si="245"/>
        <v>1.7048335904631205E-2</v>
      </c>
      <c r="U188">
        <f t="shared" si="245"/>
        <v>1.6836136581092488E-2</v>
      </c>
      <c r="V188">
        <f t="shared" si="245"/>
        <v>1.6625429889169981E-2</v>
      </c>
      <c r="W188">
        <f t="shared" si="245"/>
        <v>1.6416206987582803E-2</v>
      </c>
      <c r="X188">
        <f t="shared" si="245"/>
        <v>1.620845908318426E-2</v>
      </c>
      <c r="Y188">
        <f t="shared" si="245"/>
        <v>1.6002177430712649E-2</v>
      </c>
      <c r="Z188">
        <f t="shared" si="245"/>
        <v>1.5797353332543295E-2</v>
      </c>
      <c r="AA188">
        <f t="shared" si="245"/>
        <v>1.5593978138441811E-2</v>
      </c>
      <c r="AB188">
        <f t="shared" si="245"/>
        <v>1.5392043245318648E-2</v>
      </c>
      <c r="AC188">
        <f t="shared" si="245"/>
        <v>1.5191540096984826E-2</v>
      </c>
      <c r="AD188">
        <f t="shared" si="251"/>
        <v>1.4992460183908894E-2</v>
      </c>
      <c r="AE188">
        <f t="shared" si="251"/>
        <v>1.4794795042975144E-2</v>
      </c>
      <c r="AF188">
        <f t="shared" si="251"/>
        <v>1.4598536257242993E-2</v>
      </c>
      <c r="AG188">
        <f t="shared" si="251"/>
        <v>1.4403675455707586E-2</v>
      </c>
      <c r="AH188">
        <f t="shared" si="252"/>
        <v>1.4210204313061617E-2</v>
      </c>
      <c r="AI188">
        <f t="shared" si="252"/>
        <v>1.4018114549458316E-2</v>
      </c>
      <c r="AJ188">
        <f t="shared" si="252"/>
        <v>1.3827397930275641E-2</v>
      </c>
      <c r="AK188">
        <f t="shared" si="252"/>
        <v>1.3638046265881647E-2</v>
      </c>
      <c r="AL188">
        <f t="shared" si="252"/>
        <v>1.3450051411401034E-2</v>
      </c>
      <c r="AM188">
        <f t="shared" si="252"/>
        <v>1.3263405266482866E-2</v>
      </c>
      <c r="AN188">
        <f t="shared" si="252"/>
        <v>1.3078099775069444E-2</v>
      </c>
      <c r="AO188">
        <f t="shared" si="252"/>
        <v>1.2894126925166357E-2</v>
      </c>
      <c r="AP188">
        <f t="shared" si="252"/>
        <v>1.2711478748613685E-2</v>
      </c>
      <c r="AQ188">
        <f t="shared" si="252"/>
        <v>1.2530147320858309E-2</v>
      </c>
      <c r="AR188">
        <f t="shared" si="246"/>
        <v>1.2350124760727445E-2</v>
      </c>
      <c r="AS188">
        <f t="shared" si="246"/>
        <v>1.2171403230203231E-2</v>
      </c>
      <c r="AT188">
        <f t="shared" si="246"/>
        <v>1.1993974934198478E-2</v>
      </c>
      <c r="AU188">
        <f t="shared" si="246"/>
        <v>1.1817832120333589E-2</v>
      </c>
      <c r="AV188">
        <f t="shared" si="246"/>
        <v>1.1642967078714508E-2</v>
      </c>
      <c r="AW188">
        <f t="shared" si="246"/>
        <v>1.1469372141711873E-2</v>
      </c>
      <c r="AX188">
        <f t="shared" si="246"/>
        <v>1.0197799638742462E-2</v>
      </c>
      <c r="AY188">
        <f t="shared" si="246"/>
        <v>8.7157244641801017E-3</v>
      </c>
      <c r="AZ188">
        <f t="shared" si="246"/>
        <v>7.8475766184344792E-3</v>
      </c>
      <c r="BA188">
        <f t="shared" si="246"/>
        <v>7.190174397308906E-3</v>
      </c>
      <c r="BB188">
        <f t="shared" si="246"/>
        <v>6.6531040781714268E-3</v>
      </c>
      <c r="BC188">
        <f t="shared" si="246"/>
        <v>6.1971882640157114E-3</v>
      </c>
      <c r="BD188">
        <f t="shared" si="246"/>
        <v>5.8009673045451744E-3</v>
      </c>
      <c r="BE188">
        <f t="shared" si="246"/>
        <v>5.4510674908646271E-3</v>
      </c>
      <c r="BF188">
        <f t="shared" si="246"/>
        <v>5.1384363286529674E-3</v>
      </c>
      <c r="BG188">
        <f t="shared" si="246"/>
        <v>4.8565834152613004E-3</v>
      </c>
      <c r="BH188">
        <f t="shared" si="253"/>
        <v>4.6006541879469185E-3</v>
      </c>
      <c r="BI188">
        <f t="shared" si="253"/>
        <v>4.366898220420419E-3</v>
      </c>
      <c r="BJ188">
        <f t="shared" si="253"/>
        <v>4.1523432884320033E-3</v>
      </c>
      <c r="BK188">
        <f t="shared" si="253"/>
        <v>3.9545849622461722E-3</v>
      </c>
      <c r="BL188">
        <f t="shared" si="254"/>
        <v>3.7716449711913303E-3</v>
      </c>
      <c r="BM188">
        <f t="shared" si="254"/>
        <v>3.6018725081452606E-3</v>
      </c>
      <c r="BN188">
        <f t="shared" si="254"/>
        <v>3.4438734300301843E-3</v>
      </c>
      <c r="BO188">
        <f t="shared" si="254"/>
        <v>3.2964581991032013E-3</v>
      </c>
      <c r="BP188">
        <f t="shared" si="254"/>
        <v>3.1586027814436749E-3</v>
      </c>
      <c r="BQ188">
        <f t="shared" si="254"/>
        <v>3.0294187296614587E-3</v>
      </c>
      <c r="BR188">
        <f t="shared" si="254"/>
        <v>2.9081299187207863E-3</v>
      </c>
      <c r="BS188">
        <f t="shared" si="254"/>
        <v>2.7940541946913128E-3</v>
      </c>
      <c r="BT188">
        <f t="shared" si="254"/>
        <v>2.6865887137301082E-3</v>
      </c>
      <c r="BU188">
        <f t="shared" si="254"/>
        <v>2.5851980953991334E-3</v>
      </c>
      <c r="BV188">
        <f t="shared" si="247"/>
        <v>2.4894047518630902E-3</v>
      </c>
      <c r="BW188">
        <f t="shared" si="247"/>
        <v>2.3987809202390483E-3</v>
      </c>
      <c r="BX188">
        <f t="shared" si="247"/>
        <v>2.3129420430734226E-3</v>
      </c>
      <c r="BY188">
        <f t="shared" si="247"/>
        <v>2.2315412268520485E-3</v>
      </c>
      <c r="BZ188">
        <f t="shared" si="247"/>
        <v>2.154264570622341E-3</v>
      </c>
      <c r="CA188">
        <f t="shared" si="247"/>
        <v>2.0808272029263896E-3</v>
      </c>
      <c r="CB188">
        <f t="shared" si="247"/>
        <v>2.0109698998739892E-3</v>
      </c>
      <c r="CC188">
        <f t="shared" si="247"/>
        <v>1.9444561834806653E-3</v>
      </c>
      <c r="CD188">
        <f t="shared" si="247"/>
        <v>1.8810698195716165E-3</v>
      </c>
      <c r="CE188">
        <f t="shared" si="247"/>
        <v>1.8206126501822983E-3</v>
      </c>
      <c r="CF188">
        <f t="shared" si="255"/>
        <v>1.7629027076031664E-3</v>
      </c>
      <c r="CG188">
        <f t="shared" si="255"/>
        <v>1.70777256684516E-3</v>
      </c>
      <c r="CH188">
        <f t="shared" si="255"/>
        <v>1.6550679009513073E-3</v>
      </c>
      <c r="CI188">
        <f t="shared" si="255"/>
        <v>1.6046462096999472E-3</v>
      </c>
      <c r="CJ188">
        <f t="shared" si="255"/>
        <v>1.5563756971757321E-3</v>
      </c>
      <c r="CK188">
        <f t="shared" si="255"/>
        <v>1.5101342776823673E-3</v>
      </c>
      <c r="CL188">
        <f t="shared" si="255"/>
        <v>1.4658086927322044E-3</v>
      </c>
      <c r="CM188">
        <f t="shared" si="255"/>
        <v>1.4232937245231721E-3</v>
      </c>
      <c r="CN188">
        <f t="shared" si="255"/>
        <v>1.3824914935201393E-3</v>
      </c>
      <c r="CO188">
        <f t="shared" si="255"/>
        <v>1.343310829587052E-3</v>
      </c>
      <c r="CP188">
        <f t="shared" si="248"/>
        <v>1.3056667076398799E-3</v>
      </c>
      <c r="CQ188">
        <f t="shared" si="248"/>
        <v>1.2694797400654046E-3</v>
      </c>
      <c r="CR188">
        <f t="shared" si="248"/>
        <v>8.1749262907019444E-4</v>
      </c>
      <c r="CS188">
        <f t="shared" si="248"/>
        <v>5.3107478901302395E-4</v>
      </c>
      <c r="CT188">
        <f t="shared" si="248"/>
        <v>3.678593996093447E-4</v>
      </c>
      <c r="CU188">
        <f t="shared" si="248"/>
        <v>2.5595314537866018E-4</v>
      </c>
      <c r="CV188">
        <f t="shared" si="248"/>
        <v>1.7479963072262466E-4</v>
      </c>
      <c r="CW188">
        <f t="shared" si="248"/>
        <v>1.1492634734325396E-4</v>
      </c>
      <c r="CX188">
        <f t="shared" si="248"/>
        <v>7.0988266722416104E-5</v>
      </c>
      <c r="CY188">
        <f t="shared" si="248"/>
        <v>3.9593096151791199E-5</v>
      </c>
      <c r="CZ188">
        <f t="shared" si="248"/>
        <v>1.8413833124419606E-5</v>
      </c>
      <c r="DA188">
        <f t="shared" si="248"/>
        <v>5.7632602666403544E-6</v>
      </c>
      <c r="DB188">
        <f t="shared" si="248"/>
        <v>3.6615875488410512E-7</v>
      </c>
      <c r="DC188">
        <f t="shared" si="248"/>
        <v>0</v>
      </c>
      <c r="DD188">
        <f t="shared" si="248"/>
        <v>0</v>
      </c>
      <c r="DE188">
        <f t="shared" si="248"/>
        <v>0</v>
      </c>
      <c r="DF188">
        <f t="shared" si="256"/>
        <v>0</v>
      </c>
      <c r="DG188">
        <f t="shared" si="256"/>
        <v>0</v>
      </c>
      <c r="DH188">
        <f t="shared" si="256"/>
        <v>0</v>
      </c>
      <c r="DI188">
        <f t="shared" si="256"/>
        <v>0</v>
      </c>
      <c r="DJ188">
        <f t="shared" si="257"/>
        <v>0</v>
      </c>
      <c r="DK188">
        <f t="shared" si="257"/>
        <v>0</v>
      </c>
      <c r="DL188">
        <f t="shared" si="257"/>
        <v>0</v>
      </c>
      <c r="DM188">
        <f t="shared" si="257"/>
        <v>0</v>
      </c>
      <c r="DN188">
        <f t="shared" si="257"/>
        <v>0</v>
      </c>
      <c r="DO188">
        <f t="shared" si="257"/>
        <v>0</v>
      </c>
      <c r="DP188">
        <f t="shared" si="257"/>
        <v>0</v>
      </c>
      <c r="DQ188">
        <f t="shared" si="257"/>
        <v>0</v>
      </c>
      <c r="DR188">
        <f t="shared" si="257"/>
        <v>0</v>
      </c>
      <c r="DS188">
        <f t="shared" si="257"/>
        <v>0</v>
      </c>
      <c r="DT188">
        <f t="shared" si="249"/>
        <v>0</v>
      </c>
      <c r="DU188">
        <f t="shared" si="249"/>
        <v>0</v>
      </c>
      <c r="DV188">
        <f t="shared" si="249"/>
        <v>0</v>
      </c>
      <c r="DW188">
        <f t="shared" si="249"/>
        <v>0</v>
      </c>
      <c r="DX188">
        <f t="shared" si="249"/>
        <v>0</v>
      </c>
      <c r="DY188">
        <f t="shared" si="249"/>
        <v>0</v>
      </c>
      <c r="DZ188">
        <f t="shared" si="249"/>
        <v>0</v>
      </c>
      <c r="EA188">
        <f t="shared" si="249"/>
        <v>0</v>
      </c>
      <c r="EB188">
        <f t="shared" si="249"/>
        <v>0</v>
      </c>
      <c r="EC188">
        <f t="shared" si="249"/>
        <v>0</v>
      </c>
      <c r="ED188">
        <f t="shared" si="258"/>
        <v>0</v>
      </c>
      <c r="EE188">
        <f t="shared" si="258"/>
        <v>0</v>
      </c>
      <c r="EF188">
        <f t="shared" si="258"/>
        <v>0</v>
      </c>
      <c r="EG188">
        <f t="shared" si="258"/>
        <v>0</v>
      </c>
      <c r="EH188">
        <f t="shared" si="258"/>
        <v>0</v>
      </c>
      <c r="EI188">
        <f t="shared" si="258"/>
        <v>0</v>
      </c>
      <c r="EJ188">
        <f t="shared" si="258"/>
        <v>0</v>
      </c>
      <c r="EK188">
        <f t="shared" si="258"/>
        <v>0</v>
      </c>
      <c r="EL188">
        <f t="shared" si="258"/>
        <v>0</v>
      </c>
      <c r="EM188">
        <f t="shared" si="258"/>
        <v>0</v>
      </c>
      <c r="EN188">
        <f t="shared" si="259"/>
        <v>0</v>
      </c>
      <c r="EO188">
        <f t="shared" si="259"/>
        <v>0</v>
      </c>
      <c r="EP188">
        <f t="shared" si="259"/>
        <v>0</v>
      </c>
      <c r="EQ188">
        <f t="shared" si="259"/>
        <v>0</v>
      </c>
      <c r="ER188">
        <f t="shared" si="259"/>
        <v>0</v>
      </c>
      <c r="ES188">
        <f t="shared" si="259"/>
        <v>0</v>
      </c>
      <c r="ET188">
        <f t="shared" si="259"/>
        <v>0</v>
      </c>
      <c r="EU188">
        <f t="shared" si="259"/>
        <v>0</v>
      </c>
      <c r="EV188">
        <f t="shared" si="259"/>
        <v>0</v>
      </c>
      <c r="EW188">
        <f t="shared" si="259"/>
        <v>0</v>
      </c>
      <c r="EX188">
        <f t="shared" si="259"/>
        <v>0</v>
      </c>
      <c r="EZ188">
        <f t="shared" si="260"/>
        <v>0.88596136766609945</v>
      </c>
      <c r="FB188">
        <f t="shared" si="201"/>
        <v>1.0507589723213917E-2</v>
      </c>
      <c r="FC188">
        <f t="shared" si="202"/>
        <v>0.24867257859824929</v>
      </c>
    </row>
    <row r="189" spans="1:159" x14ac:dyDescent="0.25">
      <c r="A189">
        <v>1210</v>
      </c>
      <c r="B189" s="19">
        <f>'Input spectra'!Y188</f>
        <v>4.2425765909570798E-2</v>
      </c>
      <c r="C189">
        <f>'Input spectra'!D188</f>
        <v>0</v>
      </c>
      <c r="D189">
        <f t="shared" si="250"/>
        <v>2.0653927966864227E-2</v>
      </c>
      <c r="E189">
        <f t="shared" si="250"/>
        <v>2.041671108300681E-2</v>
      </c>
      <c r="F189">
        <f t="shared" si="250"/>
        <v>2.0181132570854649E-2</v>
      </c>
      <c r="G189">
        <f t="shared" si="250"/>
        <v>1.9947182809725801E-2</v>
      </c>
      <c r="H189">
        <f t="shared" si="250"/>
        <v>1.9714852231033343E-2</v>
      </c>
      <c r="I189">
        <f t="shared" si="250"/>
        <v>1.948413131801675E-2</v>
      </c>
      <c r="J189">
        <f t="shared" si="250"/>
        <v>1.9255010605474552E-2</v>
      </c>
      <c r="K189">
        <f t="shared" si="250"/>
        <v>1.9027480679498329E-2</v>
      </c>
      <c r="L189">
        <f t="shared" si="250"/>
        <v>1.8801532177208077E-2</v>
      </c>
      <c r="M189">
        <f t="shared" si="250"/>
        <v>1.8577155786488872E-2</v>
      </c>
      <c r="N189">
        <f t="shared" si="245"/>
        <v>1.8354342245728818E-2</v>
      </c>
      <c r="O189">
        <f t="shared" si="245"/>
        <v>1.813308234355835E-2</v>
      </c>
      <c r="P189">
        <f t="shared" si="245"/>
        <v>1.7913366918590835E-2</v>
      </c>
      <c r="Q189">
        <f t="shared" si="245"/>
        <v>1.7695186859164429E-2</v>
      </c>
      <c r="R189">
        <f t="shared" si="245"/>
        <v>1.7478533103085264E-2</v>
      </c>
      <c r="S189">
        <f t="shared" si="245"/>
        <v>1.7263396637371906E-2</v>
      </c>
      <c r="T189">
        <f t="shared" si="245"/>
        <v>1.7049768498001085E-2</v>
      </c>
      <c r="U189">
        <f t="shared" si="245"/>
        <v>1.6837639769654706E-2</v>
      </c>
      <c r="V189">
        <f t="shared" si="245"/>
        <v>1.6627001585468103E-2</v>
      </c>
      <c r="W189">
        <f t="shared" si="245"/>
        <v>1.6417845126779587E-2</v>
      </c>
      <c r="X189">
        <f t="shared" si="245"/>
        <v>1.6210161622881206E-2</v>
      </c>
      <c r="Y189">
        <f t="shared" si="245"/>
        <v>1.6003942350770795E-2</v>
      </c>
      <c r="Z189">
        <f t="shared" si="245"/>
        <v>1.5799178634905219E-2</v>
      </c>
      <c r="AA189">
        <f t="shared" si="245"/>
        <v>1.559586184695488E-2</v>
      </c>
      <c r="AB189">
        <f t="shared" si="245"/>
        <v>1.5393983405559458E-2</v>
      </c>
      <c r="AC189">
        <f t="shared" si="245"/>
        <v>1.5193534776084856E-2</v>
      </c>
      <c r="AD189">
        <f t="shared" si="251"/>
        <v>1.4994507470381349E-2</v>
      </c>
      <c r="AE189">
        <f t="shared" si="251"/>
        <v>1.4796893046542988E-2</v>
      </c>
      <c r="AF189">
        <f t="shared" si="251"/>
        <v>1.4600683108668168E-2</v>
      </c>
      <c r="AG189">
        <f t="shared" si="251"/>
        <v>1.4405869306621404E-2</v>
      </c>
      <c r="AH189">
        <f t="shared" si="252"/>
        <v>1.4212443335796313E-2</v>
      </c>
      <c r="AI189">
        <f t="shared" si="252"/>
        <v>1.4020396936879764E-2</v>
      </c>
      <c r="AJ189">
        <f t="shared" si="252"/>
        <v>1.3829721895617226E-2</v>
      </c>
      <c r="AK189">
        <f t="shared" si="252"/>
        <v>1.3640410042579269E-2</v>
      </c>
      <c r="AL189">
        <f t="shared" si="252"/>
        <v>1.3452453252929267E-2</v>
      </c>
      <c r="AM189">
        <f t="shared" si="252"/>
        <v>1.3265843446192237E-2</v>
      </c>
      <c r="AN189">
        <f t="shared" si="252"/>
        <v>1.308057258602483E-2</v>
      </c>
      <c r="AO189">
        <f t="shared" si="252"/>
        <v>1.2896632679986517E-2</v>
      </c>
      <c r="AP189">
        <f t="shared" si="252"/>
        <v>1.2714015779311879E-2</v>
      </c>
      <c r="AQ189">
        <f t="shared" si="252"/>
        <v>1.2532713978684043E-2</v>
      </c>
      <c r="AR189">
        <f t="shared" si="246"/>
        <v>1.2352719416009279E-2</v>
      </c>
      <c r="AS189">
        <f t="shared" si="246"/>
        <v>1.2174024272192718E-2</v>
      </c>
      <c r="AT189">
        <f t="shared" si="246"/>
        <v>1.1996620770915151E-2</v>
      </c>
      <c r="AU189">
        <f t="shared" si="246"/>
        <v>1.1820501178411028E-2</v>
      </c>
      <c r="AV189">
        <f t="shared" si="246"/>
        <v>1.1645657803247498E-2</v>
      </c>
      <c r="AW189">
        <f t="shared" si="246"/>
        <v>1.1472082996104594E-2</v>
      </c>
      <c r="AX189">
        <f t="shared" si="246"/>
        <v>1.0200263518332543E-2</v>
      </c>
      <c r="AY189">
        <f t="shared" si="246"/>
        <v>8.7178760449991097E-3</v>
      </c>
      <c r="AZ189">
        <f t="shared" si="246"/>
        <v>7.849555110241763E-3</v>
      </c>
      <c r="BA189">
        <f t="shared" si="246"/>
        <v>7.1920249186548588E-3</v>
      </c>
      <c r="BB189">
        <f t="shared" si="246"/>
        <v>6.6548513241796534E-3</v>
      </c>
      <c r="BC189">
        <f t="shared" si="246"/>
        <v>6.1988483314938062E-3</v>
      </c>
      <c r="BD189">
        <f t="shared" si="246"/>
        <v>5.8025517079880549E-3</v>
      </c>
      <c r="BE189">
        <f t="shared" si="246"/>
        <v>5.452584962511684E-3</v>
      </c>
      <c r="BF189">
        <f t="shared" si="246"/>
        <v>5.1398937631210789E-3</v>
      </c>
      <c r="BG189">
        <f t="shared" si="246"/>
        <v>4.8579864194880891E-3</v>
      </c>
      <c r="BH189">
        <f t="shared" si="253"/>
        <v>4.6020074259802285E-3</v>
      </c>
      <c r="BI189">
        <f t="shared" si="253"/>
        <v>4.3682056419850953E-3</v>
      </c>
      <c r="BJ189">
        <f t="shared" si="253"/>
        <v>4.1536082872023058E-3</v>
      </c>
      <c r="BK189">
        <f t="shared" si="253"/>
        <v>3.9558104893526406E-3</v>
      </c>
      <c r="BL189">
        <f t="shared" si="254"/>
        <v>3.7728336190040704E-3</v>
      </c>
      <c r="BM189">
        <f t="shared" si="254"/>
        <v>3.6030265736277578E-3</v>
      </c>
      <c r="BN189">
        <f t="shared" si="254"/>
        <v>3.4449949636375017E-3</v>
      </c>
      <c r="BO189">
        <f t="shared" si="254"/>
        <v>3.2975490431946344E-3</v>
      </c>
      <c r="BP189">
        <f t="shared" si="254"/>
        <v>3.1596646009248242E-3</v>
      </c>
      <c r="BQ189">
        <f t="shared" si="254"/>
        <v>3.0304530367589646E-3</v>
      </c>
      <c r="BR189">
        <f t="shared" si="254"/>
        <v>2.9091380932532293E-3</v>
      </c>
      <c r="BS189">
        <f t="shared" si="254"/>
        <v>2.7950375008320176E-3</v>
      </c>
      <c r="BT189">
        <f t="shared" si="254"/>
        <v>2.6875483140015172E-3</v>
      </c>
      <c r="BU189">
        <f t="shared" si="254"/>
        <v>2.5861350624566599E-3</v>
      </c>
      <c r="BV189">
        <f t="shared" si="247"/>
        <v>2.4903200784951083E-3</v>
      </c>
      <c r="BW189">
        <f t="shared" si="247"/>
        <v>2.3996755279133732E-3</v>
      </c>
      <c r="BX189">
        <f t="shared" si="247"/>
        <v>2.313816789289012E-3</v>
      </c>
      <c r="BY189">
        <f t="shared" si="247"/>
        <v>2.2323969115006482E-3</v>
      </c>
      <c r="BZ189">
        <f t="shared" si="247"/>
        <v>2.1551019415236277E-3</v>
      </c>
      <c r="CA189">
        <f t="shared" si="247"/>
        <v>2.0816469606684202E-3</v>
      </c>
      <c r="CB189">
        <f t="shared" si="247"/>
        <v>2.0117727020660357E-3</v>
      </c>
      <c r="CC189">
        <f t="shared" si="247"/>
        <v>1.9452426485060926E-3</v>
      </c>
      <c r="CD189">
        <f t="shared" si="247"/>
        <v>1.8818405299130506E-3</v>
      </c>
      <c r="CE189">
        <f t="shared" si="247"/>
        <v>1.8213681553790298E-3</v>
      </c>
      <c r="CF189">
        <f t="shared" si="255"/>
        <v>1.7636435268908199E-3</v>
      </c>
      <c r="CG189">
        <f t="shared" si="255"/>
        <v>1.7084991915196311E-3</v>
      </c>
      <c r="CH189">
        <f t="shared" si="255"/>
        <v>1.6557807964924026E-3</v>
      </c>
      <c r="CI189">
        <f t="shared" si="255"/>
        <v>1.6053458176847973E-3</v>
      </c>
      <c r="CJ189">
        <f t="shared" si="255"/>
        <v>1.5570624370075867E-3</v>
      </c>
      <c r="CK189">
        <f t="shared" si="255"/>
        <v>1.5108085481567001E-3</v>
      </c>
      <c r="CL189">
        <f t="shared" si="255"/>
        <v>1.4664708734589728E-3</v>
      </c>
      <c r="CM189">
        <f t="shared" si="255"/>
        <v>1.4239441772214919E-3</v>
      </c>
      <c r="CN189">
        <f t="shared" si="255"/>
        <v>1.3831305631994677E-3</v>
      </c>
      <c r="CO189">
        <f t="shared" si="255"/>
        <v>1.3439388456271159E-3</v>
      </c>
      <c r="CP189">
        <f t="shared" si="248"/>
        <v>1.3062839847800365E-3</v>
      </c>
      <c r="CQ189">
        <f t="shared" si="248"/>
        <v>1.2700865793127797E-3</v>
      </c>
      <c r="CR189">
        <f t="shared" si="248"/>
        <v>8.1788770385101892E-4</v>
      </c>
      <c r="CS189">
        <f t="shared" si="248"/>
        <v>5.3133423526984024E-4</v>
      </c>
      <c r="CT189">
        <f t="shared" si="248"/>
        <v>3.6804104301135923E-4</v>
      </c>
      <c r="CU189">
        <f t="shared" si="248"/>
        <v>2.5608087603172351E-4</v>
      </c>
      <c r="CV189">
        <f t="shared" si="248"/>
        <v>1.7488778105228674E-4</v>
      </c>
      <c r="CW189">
        <f t="shared" si="248"/>
        <v>1.1498490782969882E-4</v>
      </c>
      <c r="CX189">
        <f t="shared" si="248"/>
        <v>7.1024811651715405E-5</v>
      </c>
      <c r="CY189">
        <f t="shared" si="248"/>
        <v>3.9613686812274101E-5</v>
      </c>
      <c r="CZ189">
        <f t="shared" si="248"/>
        <v>1.8423506119390199E-5</v>
      </c>
      <c r="DA189">
        <f t="shared" si="248"/>
        <v>5.7663180555826453E-6</v>
      </c>
      <c r="DB189">
        <f t="shared" si="248"/>
        <v>3.6635495019990481E-7</v>
      </c>
      <c r="DC189">
        <f t="shared" si="248"/>
        <v>0</v>
      </c>
      <c r="DD189">
        <f t="shared" si="248"/>
        <v>0</v>
      </c>
      <c r="DE189">
        <f t="shared" si="248"/>
        <v>0</v>
      </c>
      <c r="DF189">
        <f t="shared" si="256"/>
        <v>0</v>
      </c>
      <c r="DG189">
        <f t="shared" si="256"/>
        <v>0</v>
      </c>
      <c r="DH189">
        <f t="shared" si="256"/>
        <v>0</v>
      </c>
      <c r="DI189">
        <f t="shared" si="256"/>
        <v>0</v>
      </c>
      <c r="DJ189">
        <f t="shared" si="257"/>
        <v>0</v>
      </c>
      <c r="DK189">
        <f t="shared" si="257"/>
        <v>0</v>
      </c>
      <c r="DL189">
        <f t="shared" si="257"/>
        <v>0</v>
      </c>
      <c r="DM189">
        <f t="shared" si="257"/>
        <v>0</v>
      </c>
      <c r="DN189">
        <f t="shared" si="257"/>
        <v>0</v>
      </c>
      <c r="DO189">
        <f t="shared" si="257"/>
        <v>0</v>
      </c>
      <c r="DP189">
        <f t="shared" si="257"/>
        <v>0</v>
      </c>
      <c r="DQ189">
        <f t="shared" si="257"/>
        <v>0</v>
      </c>
      <c r="DR189">
        <f t="shared" si="257"/>
        <v>0</v>
      </c>
      <c r="DS189">
        <f t="shared" si="257"/>
        <v>0</v>
      </c>
      <c r="DT189">
        <f t="shared" si="249"/>
        <v>0</v>
      </c>
      <c r="DU189">
        <f t="shared" si="249"/>
        <v>0</v>
      </c>
      <c r="DV189">
        <f t="shared" si="249"/>
        <v>0</v>
      </c>
      <c r="DW189">
        <f t="shared" si="249"/>
        <v>0</v>
      </c>
      <c r="DX189">
        <f t="shared" si="249"/>
        <v>0</v>
      </c>
      <c r="DY189">
        <f t="shared" si="249"/>
        <v>0</v>
      </c>
      <c r="DZ189">
        <f t="shared" si="249"/>
        <v>0</v>
      </c>
      <c r="EA189">
        <f t="shared" si="249"/>
        <v>0</v>
      </c>
      <c r="EB189">
        <f t="shared" si="249"/>
        <v>0</v>
      </c>
      <c r="EC189">
        <f t="shared" si="249"/>
        <v>0</v>
      </c>
      <c r="ED189">
        <f t="shared" si="258"/>
        <v>0</v>
      </c>
      <c r="EE189">
        <f t="shared" si="258"/>
        <v>0</v>
      </c>
      <c r="EF189">
        <f t="shared" si="258"/>
        <v>0</v>
      </c>
      <c r="EG189">
        <f t="shared" si="258"/>
        <v>0</v>
      </c>
      <c r="EH189">
        <f t="shared" si="258"/>
        <v>0</v>
      </c>
      <c r="EI189">
        <f t="shared" si="258"/>
        <v>0</v>
      </c>
      <c r="EJ189">
        <f t="shared" si="258"/>
        <v>0</v>
      </c>
      <c r="EK189">
        <f t="shared" si="258"/>
        <v>0</v>
      </c>
      <c r="EL189">
        <f t="shared" si="258"/>
        <v>0</v>
      </c>
      <c r="EM189">
        <f t="shared" si="258"/>
        <v>0</v>
      </c>
      <c r="EN189">
        <f t="shared" si="259"/>
        <v>0</v>
      </c>
      <c r="EO189">
        <f t="shared" si="259"/>
        <v>0</v>
      </c>
      <c r="EP189">
        <f t="shared" si="259"/>
        <v>0</v>
      </c>
      <c r="EQ189">
        <f t="shared" si="259"/>
        <v>0</v>
      </c>
      <c r="ER189">
        <f t="shared" si="259"/>
        <v>0</v>
      </c>
      <c r="ES189">
        <f t="shared" si="259"/>
        <v>0</v>
      </c>
      <c r="ET189">
        <f t="shared" si="259"/>
        <v>0</v>
      </c>
      <c r="EU189">
        <f t="shared" si="259"/>
        <v>0</v>
      </c>
      <c r="EV189">
        <f t="shared" si="259"/>
        <v>0</v>
      </c>
      <c r="EW189">
        <f t="shared" si="259"/>
        <v>0</v>
      </c>
      <c r="EX189">
        <f t="shared" si="259"/>
        <v>0</v>
      </c>
      <c r="EZ189">
        <f t="shared" si="260"/>
        <v>0.8860897438202896</v>
      </c>
      <c r="FB189">
        <f t="shared" si="201"/>
        <v>1.0494736134993798E-2</v>
      </c>
      <c r="FC189">
        <f t="shared" si="202"/>
        <v>0.2486742196726783</v>
      </c>
    </row>
    <row r="190" spans="1:159" x14ac:dyDescent="0.25">
      <c r="A190">
        <v>1215</v>
      </c>
      <c r="B190" s="19">
        <f>'Input spectra'!Y189</f>
        <v>4.2373248570417098E-2</v>
      </c>
      <c r="C190">
        <f>'Input spectra'!D189</f>
        <v>0</v>
      </c>
      <c r="D190">
        <f t="shared" si="250"/>
        <v>2.0653927966864227E-2</v>
      </c>
      <c r="E190">
        <f t="shared" si="250"/>
        <v>2.0416818306422398E-2</v>
      </c>
      <c r="F190">
        <f t="shared" si="250"/>
        <v>2.0181344543844619E-2</v>
      </c>
      <c r="G190">
        <f t="shared" si="250"/>
        <v>1.9947497084090954E-2</v>
      </c>
      <c r="H190">
        <f t="shared" si="250"/>
        <v>1.9715266384015762E-2</v>
      </c>
      <c r="I190">
        <f t="shared" si="250"/>
        <v>1.9484642952100409E-2</v>
      </c>
      <c r="J190">
        <f t="shared" si="250"/>
        <v>1.925561734818728E-2</v>
      </c>
      <c r="K190">
        <f t="shared" si="250"/>
        <v>1.9028180183215133E-2</v>
      </c>
      <c r="L190">
        <f t="shared" si="250"/>
        <v>1.8802322118955786E-2</v>
      </c>
      <c r="M190">
        <f t="shared" si="250"/>
        <v>1.8578033867752083E-2</v>
      </c>
      <c r="N190">
        <f t="shared" si="250"/>
        <v>1.8355306192257212E-2</v>
      </c>
      <c r="O190">
        <f t="shared" si="250"/>
        <v>1.8134129905175267E-2</v>
      </c>
      <c r="P190">
        <f t="shared" si="250"/>
        <v>1.791449586900316E-2</v>
      </c>
      <c r="Q190">
        <f t="shared" si="250"/>
        <v>1.7696394995773808E-2</v>
      </c>
      <c r="R190">
        <f t="shared" si="250"/>
        <v>1.747981824680055E-2</v>
      </c>
      <c r="S190">
        <f t="shared" si="250"/>
        <v>1.7264756632422915E-2</v>
      </c>
      <c r="T190">
        <f t="shared" ref="N190:AC206" si="261">T$2*EXP(- T$1 * ($C190*_c2+$B190))</f>
        <v>1.7051201211753617E-2</v>
      </c>
      <c r="U190">
        <f t="shared" si="261"/>
        <v>1.6839143092426803E-2</v>
      </c>
      <c r="V190">
        <f t="shared" si="261"/>
        <v>1.6628573430347602E-2</v>
      </c>
      <c r="W190">
        <f t="shared" si="261"/>
        <v>1.6419483429442879E-2</v>
      </c>
      <c r="X190">
        <f t="shared" si="261"/>
        <v>1.6211864341413258E-2</v>
      </c>
      <c r="Y190">
        <f t="shared" si="261"/>
        <v>1.6005707465486376E-2</v>
      </c>
      <c r="Z190">
        <f t="shared" si="261"/>
        <v>1.5801004148171378E-2</v>
      </c>
      <c r="AA190">
        <f t="shared" si="261"/>
        <v>1.559774578301462E-2</v>
      </c>
      <c r="AB190">
        <f t="shared" si="261"/>
        <v>1.5395923810356614E-2</v>
      </c>
      <c r="AC190">
        <f t="shared" si="261"/>
        <v>1.519552971709018E-2</v>
      </c>
      <c r="AD190">
        <f t="shared" si="251"/>
        <v>1.4996555036419791E-2</v>
      </c>
      <c r="AE190">
        <f t="shared" si="251"/>
        <v>1.4798991347622152E-2</v>
      </c>
      <c r="AF190">
        <f t="shared" si="251"/>
        <v>1.460283027580795E-2</v>
      </c>
      <c r="AG190">
        <f t="shared" si="251"/>
        <v>1.4408063491684789E-2</v>
      </c>
      <c r="AH190">
        <f t="shared" si="252"/>
        <v>1.4214682711321352E-2</v>
      </c>
      <c r="AI190">
        <f t="shared" si="252"/>
        <v>1.40226796959127E-2</v>
      </c>
      <c r="AJ190">
        <f t="shared" si="252"/>
        <v>1.3832046251546756E-2</v>
      </c>
      <c r="AK190">
        <f t="shared" si="252"/>
        <v>1.3642774228971961E-2</v>
      </c>
      <c r="AL190">
        <f t="shared" si="252"/>
        <v>1.3454855523366106E-2</v>
      </c>
      <c r="AM190">
        <f t="shared" si="252"/>
        <v>1.326828207410629E-2</v>
      </c>
      <c r="AN190">
        <f t="shared" si="252"/>
        <v>1.3083045864540043E-2</v>
      </c>
      <c r="AO190">
        <f t="shared" si="252"/>
        <v>1.2899138921757621E-2</v>
      </c>
      <c r="AP190">
        <f t="shared" si="252"/>
        <v>1.2716553316365389E-2</v>
      </c>
      <c r="AQ190">
        <f t="shared" si="252"/>
        <v>1.2535281162260372E-2</v>
      </c>
      <c r="AR190">
        <f t="shared" si="252"/>
        <v>1.2355314616405939E-2</v>
      </c>
      <c r="AS190">
        <f t="shared" si="252"/>
        <v>1.2176645878608595E-2</v>
      </c>
      <c r="AT190">
        <f t="shared" si="252"/>
        <v>1.1999267191295872E-2</v>
      </c>
      <c r="AU190">
        <f t="shared" si="252"/>
        <v>1.1823170839295398E-2</v>
      </c>
      <c r="AV190">
        <f t="shared" si="252"/>
        <v>1.1648349149614984E-2</v>
      </c>
      <c r="AW190">
        <f t="shared" si="252"/>
        <v>1.1474794491223895E-2</v>
      </c>
      <c r="AX190">
        <f t="shared" ref="AR190:BG206" si="262">AX$2*EXP(- AX$1 * ($C190*_c2+$B190))</f>
        <v>1.020272799321797E-2</v>
      </c>
      <c r="AY190">
        <f t="shared" si="262"/>
        <v>8.7200281569615786E-3</v>
      </c>
      <c r="AZ190">
        <f t="shared" si="262"/>
        <v>7.8515341008565179E-3</v>
      </c>
      <c r="BA190">
        <f t="shared" si="262"/>
        <v>7.1938759162659327E-3</v>
      </c>
      <c r="BB190">
        <f t="shared" si="262"/>
        <v>6.6565990290516812E-3</v>
      </c>
      <c r="BC190">
        <f t="shared" si="262"/>
        <v>6.2005088436613209E-3</v>
      </c>
      <c r="BD190">
        <f t="shared" si="262"/>
        <v>5.804136544175019E-3</v>
      </c>
      <c r="BE190">
        <f t="shared" si="262"/>
        <v>5.4541028565934686E-3</v>
      </c>
      <c r="BF190">
        <f t="shared" si="262"/>
        <v>5.1413516109669382E-3</v>
      </c>
      <c r="BG190">
        <f t="shared" si="262"/>
        <v>4.8593898290246818E-3</v>
      </c>
      <c r="BH190">
        <f t="shared" si="253"/>
        <v>4.6033610620554504E-3</v>
      </c>
      <c r="BI190">
        <f t="shared" si="253"/>
        <v>4.3695134549834782E-3</v>
      </c>
      <c r="BJ190">
        <f t="shared" si="253"/>
        <v>4.1548736713506442E-3</v>
      </c>
      <c r="BK190">
        <f t="shared" si="253"/>
        <v>3.9570363962503421E-3</v>
      </c>
      <c r="BL190">
        <f t="shared" si="254"/>
        <v>3.7740226414235516E-3</v>
      </c>
      <c r="BM190">
        <f t="shared" si="254"/>
        <v>3.604181008881018E-3</v>
      </c>
      <c r="BN190">
        <f t="shared" si="254"/>
        <v>3.4461168624840368E-3</v>
      </c>
      <c r="BO190">
        <f t="shared" si="254"/>
        <v>3.2986402482616255E-3</v>
      </c>
      <c r="BP190">
        <f t="shared" si="254"/>
        <v>3.160726777355136E-3</v>
      </c>
      <c r="BQ190">
        <f t="shared" si="254"/>
        <v>3.03148769699061E-3</v>
      </c>
      <c r="BR190">
        <f t="shared" si="254"/>
        <v>2.9101466172940919E-3</v>
      </c>
      <c r="BS190">
        <f t="shared" si="254"/>
        <v>2.796021153025771E-3</v>
      </c>
      <c r="BT190">
        <f t="shared" si="254"/>
        <v>2.6885082570245653E-3</v>
      </c>
      <c r="BU190">
        <f t="shared" si="254"/>
        <v>2.5870723691041285E-3</v>
      </c>
      <c r="BV190">
        <f t="shared" si="254"/>
        <v>2.4912357416826208E-3</v>
      </c>
      <c r="BW190">
        <f t="shared" si="254"/>
        <v>2.4005704692250424E-3</v>
      </c>
      <c r="BX190">
        <f t="shared" si="254"/>
        <v>2.3146918663304204E-3</v>
      </c>
      <c r="BY190">
        <f t="shared" si="254"/>
        <v>2.2332529242615907E-3</v>
      </c>
      <c r="BZ190">
        <f t="shared" si="254"/>
        <v>2.1559396379141967E-3</v>
      </c>
      <c r="CA190">
        <f t="shared" si="254"/>
        <v>2.0824670413602648E-3</v>
      </c>
      <c r="CB190">
        <f t="shared" ref="BV190:CK215" si="263">CB$2*EXP(- CB$1 * ($C190*_c2+$B190))</f>
        <v>2.0125758247459039E-3</v>
      </c>
      <c r="CC190">
        <f t="shared" si="263"/>
        <v>1.9460294316293223E-3</v>
      </c>
      <c r="CD190">
        <f t="shared" si="263"/>
        <v>1.8826115560292775E-3</v>
      </c>
      <c r="CE190">
        <f t="shared" si="263"/>
        <v>1.8221239740900631E-3</v>
      </c>
      <c r="CF190">
        <f t="shared" si="255"/>
        <v>1.7643846574907302E-3</v>
      </c>
      <c r="CG190">
        <f t="shared" si="255"/>
        <v>1.7092261253590518E-3</v>
      </c>
      <c r="CH190">
        <f t="shared" si="255"/>
        <v>1.6564939991025034E-3</v>
      </c>
      <c r="CI190">
        <f t="shared" si="255"/>
        <v>1.606045730690986E-3</v>
      </c>
      <c r="CJ190">
        <f t="shared" si="255"/>
        <v>1.5577494798585648E-3</v>
      </c>
      <c r="CK190">
        <f t="shared" si="255"/>
        <v>1.511483119690801E-3</v>
      </c>
      <c r="CL190">
        <f t="shared" si="255"/>
        <v>1.4671333533266308E-3</v>
      </c>
      <c r="CM190">
        <f t="shared" si="255"/>
        <v>1.4245949271801087E-3</v>
      </c>
      <c r="CN190">
        <f t="shared" si="255"/>
        <v>1.3837699282947598E-3</v>
      </c>
      <c r="CO190">
        <f t="shared" si="255"/>
        <v>1.3445671552732008E-3</v>
      </c>
      <c r="CP190">
        <f t="shared" si="255"/>
        <v>1.3069015537489324E-3</v>
      </c>
      <c r="CQ190">
        <f t="shared" si="255"/>
        <v>1.2706937086426685E-3</v>
      </c>
      <c r="CR190">
        <f t="shared" si="255"/>
        <v>8.1828296956210696E-4</v>
      </c>
      <c r="CS190">
        <f t="shared" si="255"/>
        <v>5.3159380827407844E-4</v>
      </c>
      <c r="CT190">
        <f t="shared" si="255"/>
        <v>3.6822277610613593E-4</v>
      </c>
      <c r="CU190">
        <f t="shared" si="255"/>
        <v>2.5620867042738999E-4</v>
      </c>
      <c r="CV190">
        <f t="shared" ref="CP190:DE206" si="264">CV$2*EXP(- CV$1 * ($C190*_c2+$B190))</f>
        <v>1.749759758355933E-4</v>
      </c>
      <c r="CW190">
        <f t="shared" si="264"/>
        <v>1.1504349815552051E-4</v>
      </c>
      <c r="CX190">
        <f t="shared" si="264"/>
        <v>7.1061375394431675E-5</v>
      </c>
      <c r="CY190">
        <f t="shared" si="264"/>
        <v>3.9634288181070872E-5</v>
      </c>
      <c r="CZ190">
        <f t="shared" si="264"/>
        <v>1.8433184195694563E-5</v>
      </c>
      <c r="DA190">
        <f t="shared" si="264"/>
        <v>5.7693774668832567E-6</v>
      </c>
      <c r="DB190">
        <f t="shared" si="264"/>
        <v>3.6655125064114967E-7</v>
      </c>
      <c r="DC190">
        <f t="shared" si="264"/>
        <v>0</v>
      </c>
      <c r="DD190">
        <f t="shared" si="264"/>
        <v>0</v>
      </c>
      <c r="DE190">
        <f t="shared" si="264"/>
        <v>0</v>
      </c>
      <c r="DF190">
        <f t="shared" si="256"/>
        <v>0</v>
      </c>
      <c r="DG190">
        <f t="shared" si="256"/>
        <v>0</v>
      </c>
      <c r="DH190">
        <f t="shared" si="256"/>
        <v>0</v>
      </c>
      <c r="DI190">
        <f t="shared" si="256"/>
        <v>0</v>
      </c>
      <c r="DJ190">
        <f t="shared" si="257"/>
        <v>0</v>
      </c>
      <c r="DK190">
        <f t="shared" si="257"/>
        <v>0</v>
      </c>
      <c r="DL190">
        <f t="shared" si="257"/>
        <v>0</v>
      </c>
      <c r="DM190">
        <f t="shared" si="257"/>
        <v>0</v>
      </c>
      <c r="DN190">
        <f t="shared" si="257"/>
        <v>0</v>
      </c>
      <c r="DO190">
        <f t="shared" si="257"/>
        <v>0</v>
      </c>
      <c r="DP190">
        <f t="shared" si="257"/>
        <v>0</v>
      </c>
      <c r="DQ190">
        <f t="shared" si="257"/>
        <v>0</v>
      </c>
      <c r="DR190">
        <f t="shared" si="257"/>
        <v>0</v>
      </c>
      <c r="DS190">
        <f t="shared" si="257"/>
        <v>0</v>
      </c>
      <c r="DT190">
        <f t="shared" si="257"/>
        <v>0</v>
      </c>
      <c r="DU190">
        <f t="shared" si="257"/>
        <v>0</v>
      </c>
      <c r="DV190">
        <f t="shared" si="257"/>
        <v>0</v>
      </c>
      <c r="DW190">
        <f t="shared" si="257"/>
        <v>0</v>
      </c>
      <c r="DX190">
        <f t="shared" si="257"/>
        <v>0</v>
      </c>
      <c r="DY190">
        <f t="shared" si="257"/>
        <v>0</v>
      </c>
      <c r="DZ190">
        <f t="shared" ref="DT190:EI214" si="265">DZ$2*EXP(- DZ$1 * ($C190*_c2+$B190))</f>
        <v>0</v>
      </c>
      <c r="EA190">
        <f t="shared" si="265"/>
        <v>0</v>
      </c>
      <c r="EB190">
        <f t="shared" si="265"/>
        <v>0</v>
      </c>
      <c r="EC190">
        <f t="shared" si="265"/>
        <v>0</v>
      </c>
      <c r="ED190">
        <f t="shared" si="258"/>
        <v>0</v>
      </c>
      <c r="EE190">
        <f t="shared" si="258"/>
        <v>0</v>
      </c>
      <c r="EF190">
        <f t="shared" si="258"/>
        <v>0</v>
      </c>
      <c r="EG190">
        <f t="shared" si="258"/>
        <v>0</v>
      </c>
      <c r="EH190">
        <f t="shared" si="258"/>
        <v>0</v>
      </c>
      <c r="EI190">
        <f t="shared" si="258"/>
        <v>0</v>
      </c>
      <c r="EJ190">
        <f t="shared" si="258"/>
        <v>0</v>
      </c>
      <c r="EK190">
        <f t="shared" si="258"/>
        <v>0</v>
      </c>
      <c r="EL190">
        <f t="shared" si="258"/>
        <v>0</v>
      </c>
      <c r="EM190">
        <f t="shared" si="258"/>
        <v>0</v>
      </c>
      <c r="EN190">
        <f t="shared" si="259"/>
        <v>0</v>
      </c>
      <c r="EO190">
        <f t="shared" si="259"/>
        <v>0</v>
      </c>
      <c r="EP190">
        <f t="shared" si="259"/>
        <v>0</v>
      </c>
      <c r="EQ190">
        <f t="shared" si="259"/>
        <v>0</v>
      </c>
      <c r="ER190">
        <f t="shared" si="259"/>
        <v>0</v>
      </c>
      <c r="ES190">
        <f t="shared" si="259"/>
        <v>0</v>
      </c>
      <c r="ET190">
        <f t="shared" si="259"/>
        <v>0</v>
      </c>
      <c r="EU190">
        <f t="shared" si="259"/>
        <v>0</v>
      </c>
      <c r="EV190">
        <f t="shared" si="259"/>
        <v>0</v>
      </c>
      <c r="EW190">
        <f t="shared" si="259"/>
        <v>0</v>
      </c>
      <c r="EX190">
        <f t="shared" si="259"/>
        <v>0</v>
      </c>
      <c r="EZ190">
        <f t="shared" si="260"/>
        <v>0.88621814887254968</v>
      </c>
      <c r="FB190">
        <f t="shared" si="201"/>
        <v>1.0481882209251059E-2</v>
      </c>
      <c r="FC190">
        <f t="shared" si="202"/>
        <v>0.24867586074733097</v>
      </c>
    </row>
    <row r="191" spans="1:159" x14ac:dyDescent="0.25">
      <c r="A191">
        <v>1220</v>
      </c>
      <c r="B191" s="19">
        <f>'Input spectra'!Y190</f>
        <v>4.2320731231263502E-2</v>
      </c>
      <c r="C191">
        <f>'Input spectra'!D190</f>
        <v>0</v>
      </c>
      <c r="D191">
        <f t="shared" ref="D191:M216" si="266">D$2*EXP(- D$1 * ($C191*_c2+$B191))</f>
        <v>2.0653927966864227E-2</v>
      </c>
      <c r="E191">
        <f t="shared" si="266"/>
        <v>2.0416925530401097E-2</v>
      </c>
      <c r="F191">
        <f t="shared" si="266"/>
        <v>2.0181556519061051E-2</v>
      </c>
      <c r="G191">
        <f t="shared" si="266"/>
        <v>1.9947811363407605E-2</v>
      </c>
      <c r="H191">
        <f t="shared" si="266"/>
        <v>1.9715680545698357E-2</v>
      </c>
      <c r="I191">
        <f t="shared" si="266"/>
        <v>1.9485154599619071E-2</v>
      </c>
      <c r="J191">
        <f t="shared" si="266"/>
        <v>1.9256224110019017E-2</v>
      </c>
      <c r="K191">
        <f t="shared" si="266"/>
        <v>1.9028879712647665E-2</v>
      </c>
      <c r="L191">
        <f t="shared" si="266"/>
        <v>1.8803112093892699E-2</v>
      </c>
      <c r="M191">
        <f t="shared" si="266"/>
        <v>1.8578911990519316E-2</v>
      </c>
      <c r="N191">
        <f t="shared" si="261"/>
        <v>1.8356270189410839E-2</v>
      </c>
      <c r="O191">
        <f t="shared" si="261"/>
        <v>1.8135177527310586E-2</v>
      </c>
      <c r="P191">
        <f t="shared" si="261"/>
        <v>1.7915624890565095E-2</v>
      </c>
      <c r="Q191">
        <f t="shared" si="261"/>
        <v>1.769760321486856E-2</v>
      </c>
      <c r="R191">
        <f t="shared" si="261"/>
        <v>1.7481103485008569E-2</v>
      </c>
      <c r="S191">
        <f t="shared" si="261"/>
        <v>1.7266116734613129E-2</v>
      </c>
      <c r="T191">
        <f t="shared" si="261"/>
        <v>1.7052634045898907E-2</v>
      </c>
      <c r="U191">
        <f t="shared" si="261"/>
        <v>1.684064654942076E-2</v>
      </c>
      <c r="V191">
        <f t="shared" si="261"/>
        <v>1.6630145423822525E-2</v>
      </c>
      <c r="W191">
        <f t="shared" si="261"/>
        <v>1.6421121895588992E-2</v>
      </c>
      <c r="X191">
        <f t="shared" si="261"/>
        <v>1.6213567238799194E-2</v>
      </c>
      <c r="Y191">
        <f t="shared" si="261"/>
        <v>1.6007472774880859E-2</v>
      </c>
      <c r="Z191">
        <f t="shared" si="261"/>
        <v>1.5802829872366139E-2</v>
      </c>
      <c r="AA191">
        <f t="shared" si="261"/>
        <v>1.559962994664851E-2</v>
      </c>
      <c r="AB191">
        <f t="shared" si="261"/>
        <v>1.539786445974093E-2</v>
      </c>
      <c r="AC191">
        <f t="shared" si="261"/>
        <v>1.5197524920035179E-2</v>
      </c>
      <c r="AD191">
        <f t="shared" ref="AD191:AQ209" si="267">AD$2*EXP(- AD$1 * ($C191*_c2+$B191))</f>
        <v>1.4998602882062392E-2</v>
      </c>
      <c r="AE191">
        <f t="shared" si="267"/>
        <v>1.4801089946254819E-2</v>
      </c>
      <c r="AF191">
        <f t="shared" si="267"/>
        <v>1.4604977758708754E-2</v>
      </c>
      <c r="AG191">
        <f t="shared" si="267"/>
        <v>1.4410258010948624E-2</v>
      </c>
      <c r="AH191">
        <f t="shared" si="267"/>
        <v>1.4216922439692315E-2</v>
      </c>
      <c r="AI191">
        <f t="shared" si="267"/>
        <v>1.4024962826617618E-2</v>
      </c>
      <c r="AJ191">
        <f t="shared" si="267"/>
        <v>1.3834370998129869E-2</v>
      </c>
      <c r="AK191">
        <f t="shared" si="267"/>
        <v>1.3645138825130725E-2</v>
      </c>
      <c r="AL191">
        <f t="shared" si="267"/>
        <v>1.3457258222788131E-2</v>
      </c>
      <c r="AM191">
        <f t="shared" si="267"/>
        <v>1.3270721150307408E-2</v>
      </c>
      <c r="AN191">
        <f t="shared" si="267"/>
        <v>1.3085519610703483E-2</v>
      </c>
      <c r="AO191">
        <f t="shared" si="267"/>
        <v>1.2901645650574289E-2</v>
      </c>
      <c r="AP191">
        <f t="shared" si="267"/>
        <v>1.2719091359875265E-2</v>
      </c>
      <c r="AQ191">
        <f t="shared" si="267"/>
        <v>1.2537848871694984E-2</v>
      </c>
      <c r="AR191">
        <f t="shared" si="262"/>
        <v>1.2357910362031937E-2</v>
      </c>
      <c r="AS191">
        <f t="shared" si="262"/>
        <v>1.2179268049572397E-2</v>
      </c>
      <c r="AT191">
        <f t="shared" si="262"/>
        <v>1.2001914195469391E-2</v>
      </c>
      <c r="AU191">
        <f t="shared" si="262"/>
        <v>1.1825841103122828E-2</v>
      </c>
      <c r="AV191">
        <f t="shared" si="262"/>
        <v>1.1651041117960666E-2</v>
      </c>
      <c r="AW191">
        <f t="shared" si="262"/>
        <v>1.1477506627221206E-2</v>
      </c>
      <c r="AX191">
        <f t="shared" si="262"/>
        <v>1.0205193063542563E-2</v>
      </c>
      <c r="AY191">
        <f t="shared" si="262"/>
        <v>8.722180800198617E-3</v>
      </c>
      <c r="AZ191">
        <f t="shared" si="262"/>
        <v>7.8535135904044973E-3</v>
      </c>
      <c r="BA191">
        <f t="shared" si="262"/>
        <v>7.1957273902646954E-3</v>
      </c>
      <c r="BB191">
        <f t="shared" si="262"/>
        <v>6.6583471929080127E-3</v>
      </c>
      <c r="BC191">
        <f t="shared" si="262"/>
        <v>6.2021698006373693E-3</v>
      </c>
      <c r="BD191">
        <f t="shared" si="262"/>
        <v>5.8057218132242568E-3</v>
      </c>
      <c r="BE191">
        <f t="shared" si="262"/>
        <v>5.4556211732275728E-3</v>
      </c>
      <c r="BF191">
        <f t="shared" si="262"/>
        <v>5.1428098723077893E-3</v>
      </c>
      <c r="BG191">
        <f t="shared" si="262"/>
        <v>4.8607936439881618E-3</v>
      </c>
      <c r="BH191">
        <f t="shared" ref="BH191:BU209" si="268">BH$2*EXP(- BH$1 * ($C191*_c2+$B191))</f>
        <v>4.6047150962896591E-3</v>
      </c>
      <c r="BI191">
        <f t="shared" si="268"/>
        <v>4.3708216595327561E-3</v>
      </c>
      <c r="BJ191">
        <f t="shared" si="268"/>
        <v>4.1561394409944177E-3</v>
      </c>
      <c r="BK191">
        <f t="shared" si="268"/>
        <v>3.9582626830569683E-3</v>
      </c>
      <c r="BL191">
        <f t="shared" si="268"/>
        <v>3.7752120385678278E-3</v>
      </c>
      <c r="BM191">
        <f t="shared" si="268"/>
        <v>3.6053358140235138E-3</v>
      </c>
      <c r="BN191">
        <f t="shared" si="268"/>
        <v>3.4472391266887298E-3</v>
      </c>
      <c r="BO191">
        <f t="shared" si="268"/>
        <v>3.2997318144236225E-3</v>
      </c>
      <c r="BP191">
        <f t="shared" si="268"/>
        <v>3.1617893108546002E-3</v>
      </c>
      <c r="BQ191">
        <f t="shared" si="268"/>
        <v>3.0325227104769587E-3</v>
      </c>
      <c r="BR191">
        <f t="shared" si="268"/>
        <v>2.9111554909645367E-3</v>
      </c>
      <c r="BS191">
        <f t="shared" si="268"/>
        <v>2.7970051513943549E-3</v>
      </c>
      <c r="BT191">
        <f t="shared" si="268"/>
        <v>2.6894685429216737E-3</v>
      </c>
      <c r="BU191">
        <f t="shared" si="268"/>
        <v>2.5880100154646152E-3</v>
      </c>
      <c r="BV191">
        <f t="shared" si="263"/>
        <v>2.492151741549372E-3</v>
      </c>
      <c r="BW191">
        <f t="shared" si="263"/>
        <v>2.4014657442984789E-3</v>
      </c>
      <c r="BX191">
        <f t="shared" si="263"/>
        <v>2.3155672743227613E-3</v>
      </c>
      <c r="BY191">
        <f t="shared" si="263"/>
        <v>2.2341092652606882E-3</v>
      </c>
      <c r="BZ191">
        <f t="shared" si="263"/>
        <v>2.1567776599205639E-3</v>
      </c>
      <c r="CA191">
        <f t="shared" si="263"/>
        <v>2.0832874451291489E-3</v>
      </c>
      <c r="CB191">
        <f t="shared" si="263"/>
        <v>2.013379268041533E-3</v>
      </c>
      <c r="CC191">
        <f t="shared" si="263"/>
        <v>1.9468165329790111E-3</v>
      </c>
      <c r="CD191">
        <f t="shared" si="263"/>
        <v>1.8833828980496738E-3</v>
      </c>
      <c r="CE191">
        <f t="shared" si="263"/>
        <v>1.8228801064454963E-3</v>
      </c>
      <c r="CF191">
        <f t="shared" si="263"/>
        <v>1.7651260995337154E-3</v>
      </c>
      <c r="CG191">
        <f t="shared" si="263"/>
        <v>1.7099533684949637E-3</v>
      </c>
      <c r="CH191">
        <f t="shared" si="263"/>
        <v>1.657207508913873E-3</v>
      </c>
      <c r="CI191">
        <f t="shared" si="263"/>
        <v>1.606745948851496E-3</v>
      </c>
      <c r="CJ191">
        <f t="shared" si="263"/>
        <v>1.5584368258623675E-3</v>
      </c>
      <c r="CK191">
        <f t="shared" si="263"/>
        <v>1.5121579924190888E-3</v>
      </c>
      <c r="CL191">
        <f t="shared" ref="CF191:CO217" si="269">CL$2*EXP(- CL$1 * ($C191*_c2+$B191))</f>
        <v>1.4677961324703135E-3</v>
      </c>
      <c r="CM191">
        <f t="shared" si="269"/>
        <v>1.4252459745348683E-3</v>
      </c>
      <c r="CN191">
        <f t="shared" si="269"/>
        <v>1.3844095889425717E-3</v>
      </c>
      <c r="CO191">
        <f t="shared" si="269"/>
        <v>1.34519575866257E-3</v>
      </c>
      <c r="CP191">
        <f t="shared" si="264"/>
        <v>1.3075194146845324E-3</v>
      </c>
      <c r="CQ191">
        <f t="shared" si="264"/>
        <v>1.2713011281937339E-3</v>
      </c>
      <c r="CR191">
        <f t="shared" si="264"/>
        <v>8.1867842629572874E-4</v>
      </c>
      <c r="CS191">
        <f t="shared" si="264"/>
        <v>5.3185350808765788E-4</v>
      </c>
      <c r="CT191">
        <f t="shared" si="264"/>
        <v>3.6840459893796288E-4</v>
      </c>
      <c r="CU191">
        <f t="shared" si="264"/>
        <v>2.5633652859746936E-4</v>
      </c>
      <c r="CV191">
        <f t="shared" si="264"/>
        <v>1.7506421509496176E-4</v>
      </c>
      <c r="CW191">
        <f t="shared" si="264"/>
        <v>1.1510211833592339E-4</v>
      </c>
      <c r="CX191">
        <f t="shared" si="264"/>
        <v>7.1097957960249998E-5</v>
      </c>
      <c r="CY191">
        <f t="shared" si="264"/>
        <v>3.9654900263750365E-5</v>
      </c>
      <c r="CZ191">
        <f t="shared" si="264"/>
        <v>1.8442867356001933E-5</v>
      </c>
      <c r="DA191">
        <f t="shared" si="264"/>
        <v>5.7724385014029452E-6</v>
      </c>
      <c r="DB191">
        <f t="shared" si="264"/>
        <v>3.6674765626416712E-7</v>
      </c>
      <c r="DC191">
        <f t="shared" si="264"/>
        <v>0</v>
      </c>
      <c r="DD191">
        <f t="shared" si="264"/>
        <v>0</v>
      </c>
      <c r="DE191">
        <f t="shared" si="264"/>
        <v>0</v>
      </c>
      <c r="DF191">
        <f t="shared" ref="DF191:DS209" si="270">DF$2*EXP(- DF$1 * ($C191*_c2+$B191))</f>
        <v>0</v>
      </c>
      <c r="DG191">
        <f t="shared" si="270"/>
        <v>0</v>
      </c>
      <c r="DH191">
        <f t="shared" si="270"/>
        <v>0</v>
      </c>
      <c r="DI191">
        <f t="shared" si="270"/>
        <v>0</v>
      </c>
      <c r="DJ191">
        <f t="shared" si="270"/>
        <v>0</v>
      </c>
      <c r="DK191">
        <f t="shared" si="270"/>
        <v>0</v>
      </c>
      <c r="DL191">
        <f t="shared" si="270"/>
        <v>0</v>
      </c>
      <c r="DM191">
        <f t="shared" si="270"/>
        <v>0</v>
      </c>
      <c r="DN191">
        <f t="shared" si="270"/>
        <v>0</v>
      </c>
      <c r="DO191">
        <f t="shared" si="270"/>
        <v>0</v>
      </c>
      <c r="DP191">
        <f t="shared" si="270"/>
        <v>0</v>
      </c>
      <c r="DQ191">
        <f t="shared" si="270"/>
        <v>0</v>
      </c>
      <c r="DR191">
        <f t="shared" si="270"/>
        <v>0</v>
      </c>
      <c r="DS191">
        <f t="shared" si="270"/>
        <v>0</v>
      </c>
      <c r="DT191">
        <f t="shared" si="265"/>
        <v>0</v>
      </c>
      <c r="DU191">
        <f t="shared" si="265"/>
        <v>0</v>
      </c>
      <c r="DV191">
        <f t="shared" si="265"/>
        <v>0</v>
      </c>
      <c r="DW191">
        <f t="shared" si="265"/>
        <v>0</v>
      </c>
      <c r="DX191">
        <f t="shared" si="265"/>
        <v>0</v>
      </c>
      <c r="DY191">
        <f t="shared" si="265"/>
        <v>0</v>
      </c>
      <c r="DZ191">
        <f t="shared" si="265"/>
        <v>0</v>
      </c>
      <c r="EA191">
        <f t="shared" si="265"/>
        <v>0</v>
      </c>
      <c r="EB191">
        <f t="shared" si="265"/>
        <v>0</v>
      </c>
      <c r="EC191">
        <f t="shared" si="265"/>
        <v>0</v>
      </c>
      <c r="ED191">
        <f t="shared" si="258"/>
        <v>0</v>
      </c>
      <c r="EE191">
        <f t="shared" si="258"/>
        <v>0</v>
      </c>
      <c r="EF191">
        <f t="shared" si="258"/>
        <v>0</v>
      </c>
      <c r="EG191">
        <f t="shared" si="258"/>
        <v>0</v>
      </c>
      <c r="EH191">
        <f t="shared" si="258"/>
        <v>0</v>
      </c>
      <c r="EI191">
        <f t="shared" si="258"/>
        <v>0</v>
      </c>
      <c r="EJ191">
        <f t="shared" si="258"/>
        <v>0</v>
      </c>
      <c r="EK191">
        <f t="shared" si="258"/>
        <v>0</v>
      </c>
      <c r="EL191">
        <f t="shared" si="258"/>
        <v>0</v>
      </c>
      <c r="EM191">
        <f t="shared" si="258"/>
        <v>0</v>
      </c>
      <c r="EN191">
        <f t="shared" si="259"/>
        <v>0</v>
      </c>
      <c r="EO191">
        <f t="shared" si="259"/>
        <v>0</v>
      </c>
      <c r="EP191">
        <f t="shared" si="259"/>
        <v>0</v>
      </c>
      <c r="EQ191">
        <f t="shared" si="259"/>
        <v>0</v>
      </c>
      <c r="ER191">
        <f t="shared" si="259"/>
        <v>0</v>
      </c>
      <c r="ES191">
        <f t="shared" si="259"/>
        <v>0</v>
      </c>
      <c r="ET191">
        <f t="shared" si="259"/>
        <v>0</v>
      </c>
      <c r="EU191">
        <f t="shared" si="259"/>
        <v>0</v>
      </c>
      <c r="EV191">
        <f t="shared" si="259"/>
        <v>0</v>
      </c>
      <c r="EW191">
        <f t="shared" si="259"/>
        <v>0</v>
      </c>
      <c r="EX191">
        <f t="shared" si="259"/>
        <v>0</v>
      </c>
      <c r="EZ191">
        <f t="shared" si="260"/>
        <v>0.886346582830982</v>
      </c>
      <c r="FB191">
        <f t="shared" si="201"/>
        <v>1.0469027945976928E-2</v>
      </c>
      <c r="FC191">
        <f t="shared" si="202"/>
        <v>0.24867750182221321</v>
      </c>
    </row>
    <row r="192" spans="1:159" x14ac:dyDescent="0.25">
      <c r="A192">
        <v>1225</v>
      </c>
      <c r="B192" s="19">
        <f>'Input spectra'!Y191</f>
        <v>4.2268213892109899E-2</v>
      </c>
      <c r="C192">
        <f>'Input spectra'!D191</f>
        <v>0</v>
      </c>
      <c r="D192">
        <f t="shared" si="266"/>
        <v>2.0653927966864227E-2</v>
      </c>
      <c r="E192">
        <f t="shared" si="266"/>
        <v>2.0417032754942908E-2</v>
      </c>
      <c r="F192">
        <f t="shared" si="266"/>
        <v>2.0181768496503969E-2</v>
      </c>
      <c r="G192">
        <f t="shared" si="266"/>
        <v>1.9948125647675827E-2</v>
      </c>
      <c r="H192">
        <f t="shared" si="266"/>
        <v>1.9716094716081312E-2</v>
      </c>
      <c r="I192">
        <f t="shared" si="266"/>
        <v>1.9485666260573097E-2</v>
      </c>
      <c r="J192">
        <f t="shared" si="266"/>
        <v>1.9256830890970366E-2</v>
      </c>
      <c r="K192">
        <f t="shared" si="266"/>
        <v>1.9029579267796866E-2</v>
      </c>
      <c r="L192">
        <f t="shared" si="266"/>
        <v>1.8803902102020216E-2</v>
      </c>
      <c r="M192">
        <f t="shared" si="266"/>
        <v>1.8579790154792539E-2</v>
      </c>
      <c r="N192">
        <f t="shared" si="261"/>
        <v>1.8357234237192363E-2</v>
      </c>
      <c r="O192">
        <f t="shared" si="261"/>
        <v>1.8136225209967816E-2</v>
      </c>
      <c r="P192">
        <f t="shared" si="261"/>
        <v>1.791675398328112E-2</v>
      </c>
      <c r="Q192">
        <f t="shared" si="261"/>
        <v>1.7698811516454315E-2</v>
      </c>
      <c r="R192">
        <f t="shared" si="261"/>
        <v>1.7482388817716271E-2</v>
      </c>
      <c r="S192">
        <f t="shared" si="261"/>
        <v>1.7267476943950984E-2</v>
      </c>
      <c r="T192">
        <f t="shared" si="261"/>
        <v>1.7054067000447072E-2</v>
      </c>
      <c r="U192">
        <f t="shared" si="261"/>
        <v>1.6842150140648566E-2</v>
      </c>
      <c r="V192">
        <f t="shared" si="261"/>
        <v>1.6631717565906912E-2</v>
      </c>
      <c r="W192">
        <f t="shared" si="261"/>
        <v>1.6422760525234236E-2</v>
      </c>
      <c r="X192">
        <f t="shared" si="261"/>
        <v>1.62152703150578E-2</v>
      </c>
      <c r="Y192">
        <f t="shared" si="261"/>
        <v>1.6009238278975716E-2</v>
      </c>
      <c r="Z192">
        <f t="shared" si="261"/>
        <v>1.5804655807513876E-2</v>
      </c>
      <c r="AA192">
        <f t="shared" si="261"/>
        <v>1.5601514337884046E-2</v>
      </c>
      <c r="AB192">
        <f t="shared" si="261"/>
        <v>1.5399805353743244E-2</v>
      </c>
      <c r="AC192">
        <f t="shared" si="261"/>
        <v>1.5199520384954248E-2</v>
      </c>
      <c r="AD192">
        <f t="shared" si="267"/>
        <v>1.5000651007347333E-2</v>
      </c>
      <c r="AE192">
        <f t="shared" si="267"/>
        <v>1.4803188842483191E-2</v>
      </c>
      <c r="AF192">
        <f t="shared" si="267"/>
        <v>1.4607125557417023E-2</v>
      </c>
      <c r="AG192">
        <f t="shared" si="267"/>
        <v>1.4412452864463817E-2</v>
      </c>
      <c r="AH192">
        <f t="shared" si="267"/>
        <v>1.42191625209648E-2</v>
      </c>
      <c r="AI192">
        <f t="shared" si="267"/>
        <v>1.4027246329055042E-2</v>
      </c>
      <c r="AJ192">
        <f t="shared" si="267"/>
        <v>1.383669613543223E-2</v>
      </c>
      <c r="AK192">
        <f t="shared" si="267"/>
        <v>1.3647503831126588E-2</v>
      </c>
      <c r="AL192">
        <f t="shared" si="267"/>
        <v>1.3459661351271957E-2</v>
      </c>
      <c r="AM192">
        <f t="shared" si="267"/>
        <v>1.3273160674878005E-2</v>
      </c>
      <c r="AN192">
        <f t="shared" si="267"/>
        <v>1.3087993824603574E-2</v>
      </c>
      <c r="AO192">
        <f t="shared" si="267"/>
        <v>1.2904152866531177E-2</v>
      </c>
      <c r="AP192">
        <f t="shared" si="267"/>
        <v>1.2721629909942595E-2</v>
      </c>
      <c r="AQ192">
        <f t="shared" si="267"/>
        <v>1.2540417107095601E-2</v>
      </c>
      <c r="AR192">
        <f t="shared" si="262"/>
        <v>1.2360506653001826E-2</v>
      </c>
      <c r="AS192">
        <f t="shared" si="262"/>
        <v>1.21818907852057E-2</v>
      </c>
      <c r="AT192">
        <f t="shared" si="262"/>
        <v>1.2004561783564491E-2</v>
      </c>
      <c r="AU192">
        <f t="shared" si="262"/>
        <v>1.1828511970029503E-2</v>
      </c>
      <c r="AV192">
        <f t="shared" si="262"/>
        <v>1.1653733708428289E-2</v>
      </c>
      <c r="AW192">
        <f t="shared" si="262"/>
        <v>1.1480219404248008E-2</v>
      </c>
      <c r="AX192">
        <f t="shared" si="262"/>
        <v>1.0207658729450194E-2</v>
      </c>
      <c r="AY192">
        <f t="shared" si="262"/>
        <v>8.7243339748413855E-3</v>
      </c>
      <c r="AZ192">
        <f t="shared" si="262"/>
        <v>7.8554935790114914E-3</v>
      </c>
      <c r="BA192">
        <f t="shared" si="262"/>
        <v>7.1975793407737581E-3</v>
      </c>
      <c r="BB192">
        <f t="shared" si="262"/>
        <v>6.6600958158691903E-3</v>
      </c>
      <c r="BC192">
        <f t="shared" si="262"/>
        <v>6.2038312025411079E-3</v>
      </c>
      <c r="BD192">
        <f t="shared" si="262"/>
        <v>5.8073075152539977E-3</v>
      </c>
      <c r="BE192">
        <f t="shared" si="262"/>
        <v>5.4571399125316316E-3</v>
      </c>
      <c r="BF192">
        <f t="shared" si="262"/>
        <v>5.1442685472609159E-3</v>
      </c>
      <c r="BG192">
        <f t="shared" si="262"/>
        <v>4.8621978644956551E-3</v>
      </c>
      <c r="BH192">
        <f t="shared" si="268"/>
        <v>4.6060695287999708E-3</v>
      </c>
      <c r="BI192">
        <f t="shared" si="268"/>
        <v>4.372130255750159E-3</v>
      </c>
      <c r="BJ192">
        <f t="shared" si="268"/>
        <v>4.1574055962510679E-3</v>
      </c>
      <c r="BK192">
        <f t="shared" si="268"/>
        <v>3.9594893498902575E-3</v>
      </c>
      <c r="BL192">
        <f t="shared" si="268"/>
        <v>3.7764018105549977E-3</v>
      </c>
      <c r="BM192">
        <f t="shared" si="268"/>
        <v>3.6064909891737633E-3</v>
      </c>
      <c r="BN192">
        <f t="shared" si="268"/>
        <v>3.4483617563705665E-3</v>
      </c>
      <c r="BO192">
        <f t="shared" si="268"/>
        <v>3.3008237418001188E-3</v>
      </c>
      <c r="BP192">
        <f t="shared" si="268"/>
        <v>3.162852201543255E-3</v>
      </c>
      <c r="BQ192">
        <f t="shared" si="268"/>
        <v>3.0335580773386221E-3</v>
      </c>
      <c r="BR192">
        <f t="shared" si="268"/>
        <v>2.9121647143857733E-3</v>
      </c>
      <c r="BS192">
        <f t="shared" si="268"/>
        <v>2.7979894960595995E-3</v>
      </c>
      <c r="BT192">
        <f t="shared" si="268"/>
        <v>2.6904291718153127E-3</v>
      </c>
      <c r="BU192">
        <f t="shared" si="268"/>
        <v>2.5889480016612456E-3</v>
      </c>
      <c r="BV192">
        <f t="shared" si="263"/>
        <v>2.4930680782191575E-3</v>
      </c>
      <c r="BW192">
        <f t="shared" si="263"/>
        <v>2.4023613532581597E-3</v>
      </c>
      <c r="BX192">
        <f t="shared" si="263"/>
        <v>2.3164430133912014E-3</v>
      </c>
      <c r="BY192">
        <f t="shared" si="263"/>
        <v>2.2349659346238056E-3</v>
      </c>
      <c r="BZ192">
        <f t="shared" si="263"/>
        <v>2.1576160076692994E-3</v>
      </c>
      <c r="CA192">
        <f t="shared" si="263"/>
        <v>2.0841081721023535E-3</v>
      </c>
      <c r="CB192">
        <f t="shared" si="263"/>
        <v>2.0141830320809183E-3</v>
      </c>
      <c r="CC192">
        <f t="shared" si="263"/>
        <v>1.9476039526838723E-3</v>
      </c>
      <c r="CD192">
        <f t="shared" si="263"/>
        <v>1.8841545561036725E-3</v>
      </c>
      <c r="CE192">
        <f t="shared" si="263"/>
        <v>1.8236365525754843E-3</v>
      </c>
      <c r="CF192">
        <f t="shared" si="269"/>
        <v>1.7658678531506542E-3</v>
      </c>
      <c r="CG192">
        <f t="shared" si="269"/>
        <v>1.7106809210589674E-3</v>
      </c>
      <c r="CH192">
        <f t="shared" si="269"/>
        <v>1.6579213260588341E-3</v>
      </c>
      <c r="CI192">
        <f t="shared" si="269"/>
        <v>1.6074464722993734E-3</v>
      </c>
      <c r="CJ192">
        <f t="shared" si="269"/>
        <v>1.5591244751527616E-3</v>
      </c>
      <c r="CK192">
        <f t="shared" si="269"/>
        <v>1.5128331664760472E-3</v>
      </c>
      <c r="CL192">
        <f t="shared" si="269"/>
        <v>1.4684592110252204E-3</v>
      </c>
      <c r="CM192">
        <f t="shared" si="269"/>
        <v>1.4258973194216846E-3</v>
      </c>
      <c r="CN192">
        <f t="shared" si="269"/>
        <v>1.3850495452795268E-3</v>
      </c>
      <c r="CO192">
        <f t="shared" si="269"/>
        <v>1.3458246559325529E-3</v>
      </c>
      <c r="CP192">
        <f t="shared" si="264"/>
        <v>1.3081375677248704E-3</v>
      </c>
      <c r="CQ192">
        <f t="shared" si="264"/>
        <v>1.2719088381047093E-3</v>
      </c>
      <c r="CR192">
        <f t="shared" si="264"/>
        <v>8.1907407414420221E-4</v>
      </c>
      <c r="CS192">
        <f t="shared" si="264"/>
        <v>5.3211333477252911E-4</v>
      </c>
      <c r="CT192">
        <f t="shared" si="264"/>
        <v>3.6858651155115144E-4</v>
      </c>
      <c r="CU192">
        <f t="shared" si="264"/>
        <v>2.5646445057378767E-4</v>
      </c>
      <c r="CV192">
        <f t="shared" si="264"/>
        <v>1.7515249885282131E-4</v>
      </c>
      <c r="CW192">
        <f t="shared" si="264"/>
        <v>1.1516076838611991E-4</v>
      </c>
      <c r="CX192">
        <f t="shared" si="264"/>
        <v>7.1134559358860581E-5</v>
      </c>
      <c r="CY192">
        <f t="shared" si="264"/>
        <v>3.9675523065884451E-5</v>
      </c>
      <c r="CZ192">
        <f t="shared" si="264"/>
        <v>1.8452555602983023E-5</v>
      </c>
      <c r="DA192">
        <f t="shared" si="264"/>
        <v>5.7755011600029417E-6</v>
      </c>
      <c r="DB192">
        <f t="shared" si="264"/>
        <v>3.6694416712531625E-7</v>
      </c>
      <c r="DC192">
        <f t="shared" si="264"/>
        <v>0</v>
      </c>
      <c r="DD192">
        <f t="shared" si="264"/>
        <v>0</v>
      </c>
      <c r="DE192">
        <f t="shared" si="264"/>
        <v>0</v>
      </c>
      <c r="DF192">
        <f t="shared" si="270"/>
        <v>0</v>
      </c>
      <c r="DG192">
        <f t="shared" si="270"/>
        <v>0</v>
      </c>
      <c r="DH192">
        <f t="shared" si="270"/>
        <v>0</v>
      </c>
      <c r="DI192">
        <f t="shared" si="270"/>
        <v>0</v>
      </c>
      <c r="DJ192">
        <f t="shared" si="270"/>
        <v>0</v>
      </c>
      <c r="DK192">
        <f t="shared" si="270"/>
        <v>0</v>
      </c>
      <c r="DL192">
        <f t="shared" si="270"/>
        <v>0</v>
      </c>
      <c r="DM192">
        <f t="shared" si="270"/>
        <v>0</v>
      </c>
      <c r="DN192">
        <f t="shared" si="270"/>
        <v>0</v>
      </c>
      <c r="DO192">
        <f t="shared" si="270"/>
        <v>0</v>
      </c>
      <c r="DP192">
        <f t="shared" si="270"/>
        <v>0</v>
      </c>
      <c r="DQ192">
        <f t="shared" si="270"/>
        <v>0</v>
      </c>
      <c r="DR192">
        <f t="shared" si="270"/>
        <v>0</v>
      </c>
      <c r="DS192">
        <f t="shared" si="270"/>
        <v>0</v>
      </c>
      <c r="DT192">
        <f t="shared" si="265"/>
        <v>0</v>
      </c>
      <c r="DU192">
        <f t="shared" si="265"/>
        <v>0</v>
      </c>
      <c r="DV192">
        <f t="shared" si="265"/>
        <v>0</v>
      </c>
      <c r="DW192">
        <f t="shared" si="265"/>
        <v>0</v>
      </c>
      <c r="DX192">
        <f t="shared" si="265"/>
        <v>0</v>
      </c>
      <c r="DY192">
        <f t="shared" si="265"/>
        <v>0</v>
      </c>
      <c r="DZ192">
        <f t="shared" si="265"/>
        <v>0</v>
      </c>
      <c r="EA192">
        <f t="shared" si="265"/>
        <v>0</v>
      </c>
      <c r="EB192">
        <f t="shared" si="265"/>
        <v>0</v>
      </c>
      <c r="EC192">
        <f t="shared" si="265"/>
        <v>0</v>
      </c>
      <c r="ED192">
        <f t="shared" si="258"/>
        <v>0</v>
      </c>
      <c r="EE192">
        <f t="shared" si="258"/>
        <v>0</v>
      </c>
      <c r="EF192">
        <f t="shared" si="258"/>
        <v>0</v>
      </c>
      <c r="EG192">
        <f t="shared" si="258"/>
        <v>0</v>
      </c>
      <c r="EH192">
        <f t="shared" si="258"/>
        <v>0</v>
      </c>
      <c r="EI192">
        <f t="shared" si="258"/>
        <v>0</v>
      </c>
      <c r="EJ192">
        <f t="shared" si="258"/>
        <v>0</v>
      </c>
      <c r="EK192">
        <f t="shared" si="258"/>
        <v>0</v>
      </c>
      <c r="EL192">
        <f t="shared" si="258"/>
        <v>0</v>
      </c>
      <c r="EM192">
        <f t="shared" si="258"/>
        <v>0</v>
      </c>
      <c r="EN192">
        <f t="shared" si="259"/>
        <v>0</v>
      </c>
      <c r="EO192">
        <f t="shared" si="259"/>
        <v>0</v>
      </c>
      <c r="EP192">
        <f t="shared" si="259"/>
        <v>0</v>
      </c>
      <c r="EQ192">
        <f t="shared" si="259"/>
        <v>0</v>
      </c>
      <c r="ER192">
        <f t="shared" si="259"/>
        <v>0</v>
      </c>
      <c r="ES192">
        <f t="shared" si="259"/>
        <v>0</v>
      </c>
      <c r="ET192">
        <f t="shared" si="259"/>
        <v>0</v>
      </c>
      <c r="EU192">
        <f t="shared" si="259"/>
        <v>0</v>
      </c>
      <c r="EV192">
        <f t="shared" si="259"/>
        <v>0</v>
      </c>
      <c r="EW192">
        <f t="shared" si="259"/>
        <v>0</v>
      </c>
      <c r="EX192">
        <f t="shared" si="259"/>
        <v>0</v>
      </c>
      <c r="EZ192">
        <f t="shared" si="260"/>
        <v>0.88647504570369318</v>
      </c>
      <c r="FB192">
        <f t="shared" si="201"/>
        <v>1.0456173345162523E-2</v>
      </c>
      <c r="FC192">
        <f t="shared" si="202"/>
        <v>0.2486791428973224</v>
      </c>
    </row>
    <row r="193" spans="1:159" x14ac:dyDescent="0.25">
      <c r="A193">
        <v>1230</v>
      </c>
      <c r="B193" s="19">
        <f>'Input spectra'!Y192</f>
        <v>4.2215696552956303E-2</v>
      </c>
      <c r="C193">
        <f>'Input spectra'!D192</f>
        <v>0</v>
      </c>
      <c r="D193">
        <f t="shared" si="266"/>
        <v>2.0653927966864227E-2</v>
      </c>
      <c r="E193">
        <f t="shared" si="266"/>
        <v>2.0417139980047839E-2</v>
      </c>
      <c r="F193">
        <f t="shared" si="266"/>
        <v>2.0181980476173398E-2</v>
      </c>
      <c r="G193">
        <f t="shared" si="266"/>
        <v>1.9948439936895698E-2</v>
      </c>
      <c r="H193">
        <f t="shared" si="266"/>
        <v>1.9716508895164811E-2</v>
      </c>
      <c r="I193">
        <f t="shared" si="266"/>
        <v>1.948617793496283E-2</v>
      </c>
      <c r="J193">
        <f t="shared" si="266"/>
        <v>1.9257437691041927E-2</v>
      </c>
      <c r="K193">
        <f t="shared" si="266"/>
        <v>1.9030278848663682E-2</v>
      </c>
      <c r="L193">
        <f t="shared" si="266"/>
        <v>1.8804692143339727E-2</v>
      </c>
      <c r="M193">
        <f t="shared" si="266"/>
        <v>1.8580668360573704E-2</v>
      </c>
      <c r="N193">
        <f t="shared" si="261"/>
        <v>1.8358198335604439E-2</v>
      </c>
      <c r="O193">
        <f t="shared" si="261"/>
        <v>1.813727295315045E-2</v>
      </c>
      <c r="P193">
        <f t="shared" si="261"/>
        <v>1.7917883147155721E-2</v>
      </c>
      <c r="Q193">
        <f t="shared" si="261"/>
        <v>1.7700019900536702E-2</v>
      </c>
      <c r="R193">
        <f t="shared" si="261"/>
        <v>1.7483674244930601E-2</v>
      </c>
      <c r="S193">
        <f t="shared" si="261"/>
        <v>1.7268837260444918E-2</v>
      </c>
      <c r="T193">
        <f t="shared" si="261"/>
        <v>1.7055500075408233E-2</v>
      </c>
      <c r="U193">
        <f t="shared" si="261"/>
        <v>1.6843653866122198E-2</v>
      </c>
      <c r="V193">
        <f t="shared" si="261"/>
        <v>1.6633289856614823E-2</v>
      </c>
      <c r="W193">
        <f t="shared" si="261"/>
        <v>1.6424399318394931E-2</v>
      </c>
      <c r="X193">
        <f t="shared" si="261"/>
        <v>1.621697357020787E-2</v>
      </c>
      <c r="Y193">
        <f t="shared" si="261"/>
        <v>1.6011003977792426E-2</v>
      </c>
      <c r="Z193">
        <f t="shared" si="261"/>
        <v>1.5806481953638964E-2</v>
      </c>
      <c r="AA193">
        <f t="shared" si="261"/>
        <v>1.5603398956748721E-2</v>
      </c>
      <c r="AB193">
        <f t="shared" si="261"/>
        <v>1.5401746492394385E-2</v>
      </c>
      <c r="AC193">
        <f t="shared" si="261"/>
        <v>1.5201516111881789E-2</v>
      </c>
      <c r="AD193">
        <f t="shared" si="267"/>
        <v>1.5002699412312803E-2</v>
      </c>
      <c r="AE193">
        <f t="shared" si="267"/>
        <v>1.4805288036349465E-2</v>
      </c>
      <c r="AF193">
        <f t="shared" si="267"/>
        <v>1.46092736719792E-2</v>
      </c>
      <c r="AG193">
        <f t="shared" si="267"/>
        <v>1.441464805228128E-2</v>
      </c>
      <c r="AH193">
        <f t="shared" si="267"/>
        <v>1.4221402955194412E-2</v>
      </c>
      <c r="AI193">
        <f t="shared" si="267"/>
        <v>1.4029530203285491E-2</v>
      </c>
      <c r="AJ193">
        <f t="shared" si="267"/>
        <v>1.3839021663519505E-2</v>
      </c>
      <c r="AK193">
        <f t="shared" si="267"/>
        <v>1.3649869247030582E-2</v>
      </c>
      <c r="AL193">
        <f t="shared" si="267"/>
        <v>1.3462064908894201E-2</v>
      </c>
      <c r="AM193">
        <f t="shared" si="267"/>
        <v>1.3275600647900504E-2</v>
      </c>
      <c r="AN193">
        <f t="shared" si="267"/>
        <v>1.3090468506328759E-2</v>
      </c>
      <c r="AO193">
        <f t="shared" si="267"/>
        <v>1.2906660569722951E-2</v>
      </c>
      <c r="AP193">
        <f t="shared" si="267"/>
        <v>1.2724168966668479E-2</v>
      </c>
      <c r="AQ193">
        <f t="shared" si="267"/>
        <v>1.254298586856996E-2</v>
      </c>
      <c r="AR193">
        <f t="shared" si="262"/>
        <v>1.2363103489430179E-2</v>
      </c>
      <c r="AS193">
        <f t="shared" si="262"/>
        <v>1.2184514085630104E-2</v>
      </c>
      <c r="AT193">
        <f t="shared" si="262"/>
        <v>1.2007209955709986E-2</v>
      </c>
      <c r="AU193">
        <f t="shared" si="262"/>
        <v>1.1831183440151624E-2</v>
      </c>
      <c r="AV193">
        <f t="shared" si="262"/>
        <v>1.1656426921161624E-2</v>
      </c>
      <c r="AW193">
        <f t="shared" si="262"/>
        <v>1.1482932822455811E-2</v>
      </c>
      <c r="AX193">
        <f t="shared" si="262"/>
        <v>1.0210124991084757E-2</v>
      </c>
      <c r="AY193">
        <f t="shared" si="262"/>
        <v>8.7264876810210622E-3</v>
      </c>
      <c r="AZ193">
        <f t="shared" si="262"/>
        <v>7.8574740668033178E-3</v>
      </c>
      <c r="BA193">
        <f t="shared" si="262"/>
        <v>7.1994317679157588E-3</v>
      </c>
      <c r="BB193">
        <f t="shared" si="262"/>
        <v>6.6618448980557826E-3</v>
      </c>
      <c r="BC193">
        <f t="shared" si="262"/>
        <v>6.2054930494917218E-3</v>
      </c>
      <c r="BD193">
        <f t="shared" si="262"/>
        <v>5.8088936503824995E-3</v>
      </c>
      <c r="BE193">
        <f t="shared" si="262"/>
        <v>5.4586590746233069E-3</v>
      </c>
      <c r="BF193">
        <f t="shared" si="262"/>
        <v>5.1457276359436312E-3</v>
      </c>
      <c r="BG193">
        <f t="shared" si="262"/>
        <v>4.8636024906643172E-3</v>
      </c>
      <c r="BH193">
        <f t="shared" si="268"/>
        <v>4.6074243597035358E-3</v>
      </c>
      <c r="BI193">
        <f t="shared" si="268"/>
        <v>4.3734392437529499E-3</v>
      </c>
      <c r="BJ193">
        <f t="shared" si="268"/>
        <v>4.158672137238072E-3</v>
      </c>
      <c r="BK193">
        <f t="shared" si="268"/>
        <v>3.9607163968679781E-3</v>
      </c>
      <c r="BL193">
        <f t="shared" si="268"/>
        <v>3.7775919575031942E-3</v>
      </c>
      <c r="BM193">
        <f t="shared" si="268"/>
        <v>3.6076465344503186E-3</v>
      </c>
      <c r="BN193">
        <f t="shared" si="268"/>
        <v>3.4494847516485668E-3</v>
      </c>
      <c r="BO193">
        <f t="shared" si="268"/>
        <v>3.3019160305106459E-3</v>
      </c>
      <c r="BP193">
        <f t="shared" si="268"/>
        <v>3.1639154495411749E-3</v>
      </c>
      <c r="BQ193">
        <f t="shared" si="268"/>
        <v>3.0345937976962493E-3</v>
      </c>
      <c r="BR193">
        <f t="shared" si="268"/>
        <v>2.9131742876790504E-3</v>
      </c>
      <c r="BS193">
        <f t="shared" si="268"/>
        <v>2.7989741871433773E-3</v>
      </c>
      <c r="BT193">
        <f t="shared" si="268"/>
        <v>2.6913901438279939E-3</v>
      </c>
      <c r="BU193">
        <f t="shared" si="268"/>
        <v>2.5898863278171875E-3</v>
      </c>
      <c r="BV193">
        <f t="shared" si="263"/>
        <v>2.4939847518158152E-3</v>
      </c>
      <c r="BW193">
        <f t="shared" si="263"/>
        <v>2.4032572962286052E-3</v>
      </c>
      <c r="BX193">
        <f t="shared" si="263"/>
        <v>2.3173190836609518E-3</v>
      </c>
      <c r="BY193">
        <f t="shared" si="263"/>
        <v>2.2358229324768533E-3</v>
      </c>
      <c r="BZ193">
        <f t="shared" si="263"/>
        <v>2.1584546812870205E-3</v>
      </c>
      <c r="CA193">
        <f t="shared" si="263"/>
        <v>2.0849292224072069E-3</v>
      </c>
      <c r="CB193">
        <f t="shared" si="263"/>
        <v>2.0149871169921041E-3</v>
      </c>
      <c r="CC193">
        <f t="shared" si="263"/>
        <v>1.9483916908726688E-3</v>
      </c>
      <c r="CD193">
        <f t="shared" si="263"/>
        <v>1.8849265303207592E-3</v>
      </c>
      <c r="CE193">
        <f t="shared" si="263"/>
        <v>1.8243933126102353E-3</v>
      </c>
      <c r="CF193">
        <f t="shared" si="269"/>
        <v>1.7666099184724781E-3</v>
      </c>
      <c r="CG193">
        <f t="shared" si="269"/>
        <v>1.7114087831827187E-3</v>
      </c>
      <c r="CH193">
        <f t="shared" si="269"/>
        <v>1.658635450669767E-3</v>
      </c>
      <c r="CI193">
        <f t="shared" si="269"/>
        <v>1.6081473011677193E-3</v>
      </c>
      <c r="CJ193">
        <f t="shared" si="269"/>
        <v>1.5598124278635691E-3</v>
      </c>
      <c r="CK193">
        <f t="shared" si="269"/>
        <v>1.5135086419962188E-3</v>
      </c>
      <c r="CL193">
        <f t="shared" si="269"/>
        <v>1.4691225891266108E-3</v>
      </c>
      <c r="CM193">
        <f t="shared" si="269"/>
        <v>1.4265489619765309E-3</v>
      </c>
      <c r="CN193">
        <f t="shared" si="269"/>
        <v>1.3856897974423102E-3</v>
      </c>
      <c r="CO193">
        <f t="shared" si="269"/>
        <v>1.3464538472205429E-3</v>
      </c>
      <c r="CP193">
        <f t="shared" si="264"/>
        <v>1.3087560130080438E-3</v>
      </c>
      <c r="CQ193">
        <f t="shared" si="264"/>
        <v>1.2725168385143933E-3</v>
      </c>
      <c r="CR193">
        <f t="shared" si="264"/>
        <v>8.1946991319988829E-4</v>
      </c>
      <c r="CS193">
        <f t="shared" si="264"/>
        <v>5.323732883906725E-4</v>
      </c>
      <c r="CT193">
        <f t="shared" si="264"/>
        <v>3.6876851399003413E-4</v>
      </c>
      <c r="CU193">
        <f t="shared" si="264"/>
        <v>2.565924363881868E-4</v>
      </c>
      <c r="CV193">
        <f t="shared" si="264"/>
        <v>1.7524082713161215E-4</v>
      </c>
      <c r="CW193">
        <f t="shared" si="264"/>
        <v>1.1521944832133018E-4</v>
      </c>
      <c r="CX193">
        <f t="shared" si="264"/>
        <v>7.1171179599958603E-5</v>
      </c>
      <c r="CY193">
        <f t="shared" si="264"/>
        <v>3.9696156593047856E-5</v>
      </c>
      <c r="CZ193">
        <f t="shared" si="264"/>
        <v>1.8462248939309915E-5</v>
      </c>
      <c r="DA193">
        <f t="shared" si="264"/>
        <v>5.7785654435449269E-6</v>
      </c>
      <c r="DB193">
        <f t="shared" si="264"/>
        <v>3.6714078328098568E-7</v>
      </c>
      <c r="DC193">
        <f t="shared" si="264"/>
        <v>0</v>
      </c>
      <c r="DD193">
        <f t="shared" si="264"/>
        <v>0</v>
      </c>
      <c r="DE193">
        <f t="shared" si="264"/>
        <v>0</v>
      </c>
      <c r="DF193">
        <f t="shared" si="270"/>
        <v>0</v>
      </c>
      <c r="DG193">
        <f t="shared" si="270"/>
        <v>0</v>
      </c>
      <c r="DH193">
        <f t="shared" si="270"/>
        <v>0</v>
      </c>
      <c r="DI193">
        <f t="shared" si="270"/>
        <v>0</v>
      </c>
      <c r="DJ193">
        <f t="shared" si="270"/>
        <v>0</v>
      </c>
      <c r="DK193">
        <f t="shared" si="270"/>
        <v>0</v>
      </c>
      <c r="DL193">
        <f t="shared" si="270"/>
        <v>0</v>
      </c>
      <c r="DM193">
        <f t="shared" si="270"/>
        <v>0</v>
      </c>
      <c r="DN193">
        <f t="shared" si="270"/>
        <v>0</v>
      </c>
      <c r="DO193">
        <f t="shared" si="270"/>
        <v>0</v>
      </c>
      <c r="DP193">
        <f t="shared" si="270"/>
        <v>0</v>
      </c>
      <c r="DQ193">
        <f t="shared" si="270"/>
        <v>0</v>
      </c>
      <c r="DR193">
        <f t="shared" si="270"/>
        <v>0</v>
      </c>
      <c r="DS193">
        <f t="shared" si="270"/>
        <v>0</v>
      </c>
      <c r="DT193">
        <f t="shared" si="265"/>
        <v>0</v>
      </c>
      <c r="DU193">
        <f t="shared" si="265"/>
        <v>0</v>
      </c>
      <c r="DV193">
        <f t="shared" si="265"/>
        <v>0</v>
      </c>
      <c r="DW193">
        <f t="shared" si="265"/>
        <v>0</v>
      </c>
      <c r="DX193">
        <f t="shared" si="265"/>
        <v>0</v>
      </c>
      <c r="DY193">
        <f t="shared" si="265"/>
        <v>0</v>
      </c>
      <c r="DZ193">
        <f t="shared" si="265"/>
        <v>0</v>
      </c>
      <c r="EA193">
        <f t="shared" si="265"/>
        <v>0</v>
      </c>
      <c r="EB193">
        <f t="shared" si="265"/>
        <v>0</v>
      </c>
      <c r="EC193">
        <f t="shared" si="265"/>
        <v>0</v>
      </c>
      <c r="ED193">
        <f t="shared" si="258"/>
        <v>0</v>
      </c>
      <c r="EE193">
        <f t="shared" si="258"/>
        <v>0</v>
      </c>
      <c r="EF193">
        <f t="shared" si="258"/>
        <v>0</v>
      </c>
      <c r="EG193">
        <f t="shared" si="258"/>
        <v>0</v>
      </c>
      <c r="EH193">
        <f t="shared" si="258"/>
        <v>0</v>
      </c>
      <c r="EI193">
        <f t="shared" si="258"/>
        <v>0</v>
      </c>
      <c r="EJ193">
        <f t="shared" si="258"/>
        <v>0</v>
      </c>
      <c r="EK193">
        <f t="shared" si="258"/>
        <v>0</v>
      </c>
      <c r="EL193">
        <f t="shared" si="258"/>
        <v>0</v>
      </c>
      <c r="EM193">
        <f t="shared" si="258"/>
        <v>0</v>
      </c>
      <c r="EN193">
        <f t="shared" si="259"/>
        <v>0</v>
      </c>
      <c r="EO193">
        <f t="shared" si="259"/>
        <v>0</v>
      </c>
      <c r="EP193">
        <f t="shared" si="259"/>
        <v>0</v>
      </c>
      <c r="EQ193">
        <f t="shared" si="259"/>
        <v>0</v>
      </c>
      <c r="ER193">
        <f t="shared" si="259"/>
        <v>0</v>
      </c>
      <c r="ES193">
        <f t="shared" si="259"/>
        <v>0</v>
      </c>
      <c r="ET193">
        <f t="shared" si="259"/>
        <v>0</v>
      </c>
      <c r="EU193">
        <f t="shared" si="259"/>
        <v>0</v>
      </c>
      <c r="EV193">
        <f t="shared" si="259"/>
        <v>0</v>
      </c>
      <c r="EW193">
        <f t="shared" si="259"/>
        <v>0</v>
      </c>
      <c r="EX193">
        <f t="shared" si="259"/>
        <v>0</v>
      </c>
      <c r="EZ193">
        <f t="shared" si="260"/>
        <v>0.88660353749879273</v>
      </c>
      <c r="FB193">
        <f t="shared" si="201"/>
        <v>1.0443318406799018E-2</v>
      </c>
      <c r="FC193">
        <f t="shared" si="202"/>
        <v>0.24868078397266299</v>
      </c>
    </row>
    <row r="194" spans="1:159" x14ac:dyDescent="0.25">
      <c r="A194">
        <v>1235</v>
      </c>
      <c r="B194" s="19">
        <f>'Input spectra'!Y193</f>
        <v>4.21631792138027E-2</v>
      </c>
      <c r="C194">
        <f>'Input spectra'!D193</f>
        <v>0</v>
      </c>
      <c r="D194">
        <f t="shared" si="266"/>
        <v>2.0653927966864227E-2</v>
      </c>
      <c r="E194">
        <f t="shared" si="266"/>
        <v>2.0417247205715888E-2</v>
      </c>
      <c r="F194">
        <f t="shared" si="266"/>
        <v>2.0182192458069362E-2</v>
      </c>
      <c r="G194">
        <f t="shared" si="266"/>
        <v>1.9948754231067303E-2</v>
      </c>
      <c r="H194">
        <f t="shared" si="266"/>
        <v>1.9716923082949034E-2</v>
      </c>
      <c r="I194">
        <f t="shared" si="266"/>
        <v>1.9486689622788628E-2</v>
      </c>
      <c r="J194">
        <f t="shared" si="266"/>
        <v>1.9258044510234308E-2</v>
      </c>
      <c r="K194">
        <f t="shared" si="266"/>
        <v>1.9030978455249054E-2</v>
      </c>
      <c r="L194">
        <f t="shared" si="266"/>
        <v>1.8805482217852634E-2</v>
      </c>
      <c r="M194">
        <f t="shared" si="266"/>
        <v>1.8581546607864777E-2</v>
      </c>
      <c r="N194">
        <f t="shared" si="261"/>
        <v>1.8359162484649728E-2</v>
      </c>
      <c r="O194">
        <f t="shared" si="261"/>
        <v>1.8138320756861986E-2</v>
      </c>
      <c r="P194">
        <f t="shared" si="261"/>
        <v>1.7919012382193383E-2</v>
      </c>
      <c r="Q194">
        <f t="shared" si="261"/>
        <v>1.770122836712136E-2</v>
      </c>
      <c r="R194">
        <f t="shared" si="261"/>
        <v>1.7484959766658509E-2</v>
      </c>
      <c r="S194">
        <f t="shared" si="261"/>
        <v>1.7270197684103383E-2</v>
      </c>
      <c r="T194">
        <f t="shared" si="261"/>
        <v>1.705693327079251E-2</v>
      </c>
      <c r="U194">
        <f t="shared" si="261"/>
        <v>1.6845157725853651E-2</v>
      </c>
      <c r="V194">
        <f t="shared" si="261"/>
        <v>1.6634862295960302E-2</v>
      </c>
      <c r="W194">
        <f t="shared" si="261"/>
        <v>1.6426038275087391E-2</v>
      </c>
      <c r="X194">
        <f t="shared" si="261"/>
        <v>1.6218677004268191E-2</v>
      </c>
      <c r="Y194">
        <f t="shared" si="261"/>
        <v>1.6012769871352462E-2</v>
      </c>
      <c r="Z194">
        <f t="shared" si="261"/>
        <v>1.5808308310765774E-2</v>
      </c>
      <c r="AA194">
        <f t="shared" si="261"/>
        <v>1.560528380327003E-2</v>
      </c>
      <c r="AB194">
        <f t="shared" si="261"/>
        <v>1.5403687875725198E-2</v>
      </c>
      <c r="AC194">
        <f t="shared" si="261"/>
        <v>1.5203512100852199E-2</v>
      </c>
      <c r="AD194">
        <f t="shared" si="267"/>
        <v>1.5004748096996996E-2</v>
      </c>
      <c r="AE194">
        <f t="shared" si="267"/>
        <v>1.4807387527895847E-2</v>
      </c>
      <c r="AF194">
        <f t="shared" si="267"/>
        <v>1.4611422102441735E-2</v>
      </c>
      <c r="AG194">
        <f t="shared" si="267"/>
        <v>1.4416843574451931E-2</v>
      </c>
      <c r="AH194">
        <f t="shared" si="267"/>
        <v>1.4223643742436766E-2</v>
      </c>
      <c r="AI194">
        <f t="shared" si="267"/>
        <v>1.40318144493695E-2</v>
      </c>
      <c r="AJ194">
        <f t="shared" si="267"/>
        <v>1.3841347582457369E-2</v>
      </c>
      <c r="AK194">
        <f t="shared" si="267"/>
        <v>1.3652235072913754E-2</v>
      </c>
      <c r="AL194">
        <f t="shared" si="267"/>
        <v>1.3464468895731494E-2</v>
      </c>
      <c r="AM194">
        <f t="shared" si="267"/>
        <v>1.3278041069457342E-2</v>
      </c>
      <c r="AN194">
        <f t="shared" si="267"/>
        <v>1.3092943655967493E-2</v>
      </c>
      <c r="AO194">
        <f t="shared" si="267"/>
        <v>1.2909168760244298E-2</v>
      </c>
      <c r="AP194">
        <f t="shared" si="267"/>
        <v>1.2726708530154038E-2</v>
      </c>
      <c r="AQ194">
        <f t="shared" si="267"/>
        <v>1.254555515622582E-2</v>
      </c>
      <c r="AR194">
        <f t="shared" si="262"/>
        <v>1.2365700871431594E-2</v>
      </c>
      <c r="AS194">
        <f t="shared" si="262"/>
        <v>1.2187137950967233E-2</v>
      </c>
      <c r="AT194">
        <f t="shared" si="262"/>
        <v>1.2009858712034714E-2</v>
      </c>
      <c r="AU194">
        <f t="shared" si="262"/>
        <v>1.1833855513625428E-2</v>
      </c>
      <c r="AV194">
        <f t="shared" si="262"/>
        <v>1.1659120756304481E-2</v>
      </c>
      <c r="AW194">
        <f t="shared" si="262"/>
        <v>1.1485646881996164E-2</v>
      </c>
      <c r="AX194">
        <f t="shared" si="262"/>
        <v>1.0212591848590186E-2</v>
      </c>
      <c r="AY194">
        <f t="shared" si="262"/>
        <v>8.7286419188688704E-3</v>
      </c>
      <c r="AZ194">
        <f t="shared" si="262"/>
        <v>7.8594550539058325E-3</v>
      </c>
      <c r="BA194">
        <f t="shared" si="262"/>
        <v>7.2012846718133685E-3</v>
      </c>
      <c r="BB194">
        <f t="shared" si="262"/>
        <v>6.6635944395883944E-3</v>
      </c>
      <c r="BC194">
        <f t="shared" si="262"/>
        <v>6.2071553416084262E-3</v>
      </c>
      <c r="BD194">
        <f t="shared" si="262"/>
        <v>5.8104802187280546E-3</v>
      </c>
      <c r="BE194">
        <f t="shared" si="262"/>
        <v>5.4601786596202954E-3</v>
      </c>
      <c r="BF194">
        <f t="shared" si="262"/>
        <v>5.147187138473285E-3</v>
      </c>
      <c r="BG194">
        <f t="shared" si="262"/>
        <v>4.8650075226113398E-3</v>
      </c>
      <c r="BH194">
        <f t="shared" si="268"/>
        <v>4.6087795891175364E-3</v>
      </c>
      <c r="BI194">
        <f t="shared" si="268"/>
        <v>4.3747486236584265E-3</v>
      </c>
      <c r="BJ194">
        <f t="shared" si="268"/>
        <v>4.1599390640729402E-3</v>
      </c>
      <c r="BK194">
        <f t="shared" si="268"/>
        <v>3.9619438241079372E-3</v>
      </c>
      <c r="BL194">
        <f t="shared" si="268"/>
        <v>3.7787824795305872E-3</v>
      </c>
      <c r="BM194">
        <f t="shared" si="268"/>
        <v>3.6088024499717711E-3</v>
      </c>
      <c r="BN194">
        <f t="shared" si="268"/>
        <v>3.4506081126417926E-3</v>
      </c>
      <c r="BO194">
        <f t="shared" si="268"/>
        <v>3.3030086806747736E-3</v>
      </c>
      <c r="BP194">
        <f t="shared" si="268"/>
        <v>3.164979054968476E-3</v>
      </c>
      <c r="BQ194">
        <f t="shared" si="268"/>
        <v>3.0356298716705307E-3</v>
      </c>
      <c r="BR194">
        <f t="shared" si="268"/>
        <v>2.9141842109656614E-3</v>
      </c>
      <c r="BS194">
        <f t="shared" si="268"/>
        <v>2.7999592247676015E-3</v>
      </c>
      <c r="BT194">
        <f t="shared" si="268"/>
        <v>2.6923514590822734E-3</v>
      </c>
      <c r="BU194">
        <f t="shared" si="268"/>
        <v>2.5908249940556558E-3</v>
      </c>
      <c r="BV194">
        <f t="shared" si="263"/>
        <v>2.4949017624632296E-3</v>
      </c>
      <c r="BW194">
        <f t="shared" si="263"/>
        <v>2.4041535733343813E-3</v>
      </c>
      <c r="BX194">
        <f t="shared" si="263"/>
        <v>2.3181954852572722E-3</v>
      </c>
      <c r="BY194">
        <f t="shared" si="263"/>
        <v>2.2366802589457915E-3</v>
      </c>
      <c r="BZ194">
        <f t="shared" si="263"/>
        <v>2.1592936809003934E-3</v>
      </c>
      <c r="CA194">
        <f t="shared" si="263"/>
        <v>2.0857505961710877E-3</v>
      </c>
      <c r="CB194">
        <f t="shared" si="263"/>
        <v>2.0157915229031863E-3</v>
      </c>
      <c r="CC194">
        <f t="shared" si="263"/>
        <v>1.9491797476742171E-3</v>
      </c>
      <c r="CD194">
        <f t="shared" si="263"/>
        <v>1.8856988208304714E-3</v>
      </c>
      <c r="CE194">
        <f t="shared" si="263"/>
        <v>1.8251503866800109E-3</v>
      </c>
      <c r="CF194">
        <f t="shared" si="269"/>
        <v>1.7673522956301742E-3</v>
      </c>
      <c r="CG194">
        <f t="shared" si="269"/>
        <v>1.7121369549979296E-3</v>
      </c>
      <c r="CH194">
        <f t="shared" si="269"/>
        <v>1.6593498828791073E-3</v>
      </c>
      <c r="CI194">
        <f t="shared" si="269"/>
        <v>1.6088484355896941E-3</v>
      </c>
      <c r="CJ194">
        <f t="shared" si="269"/>
        <v>1.5605006841286726E-3</v>
      </c>
      <c r="CK194">
        <f t="shared" si="269"/>
        <v>1.5141844191142062E-3</v>
      </c>
      <c r="CL194">
        <f t="shared" si="269"/>
        <v>1.4697862669098051E-3</v>
      </c>
      <c r="CM194">
        <f t="shared" si="269"/>
        <v>1.4272009023354431E-3</v>
      </c>
      <c r="CN194">
        <f t="shared" si="269"/>
        <v>1.3863303455676698E-3</v>
      </c>
      <c r="CO194">
        <f t="shared" si="269"/>
        <v>1.3470833326639977E-3</v>
      </c>
      <c r="CP194">
        <f t="shared" si="264"/>
        <v>1.3093747506722159E-3</v>
      </c>
      <c r="CQ194">
        <f t="shared" si="264"/>
        <v>1.2731251295616506E-3</v>
      </c>
      <c r="CR194">
        <f t="shared" si="264"/>
        <v>8.198659435551932E-4</v>
      </c>
      <c r="CS194">
        <f t="shared" si="264"/>
        <v>5.3263336900409911E-4</v>
      </c>
      <c r="CT194">
        <f t="shared" si="264"/>
        <v>3.6895060629896556E-4</v>
      </c>
      <c r="CU194">
        <f t="shared" si="264"/>
        <v>2.5672048607252446E-4</v>
      </c>
      <c r="CV194">
        <f t="shared" si="264"/>
        <v>1.7532919995378601E-4</v>
      </c>
      <c r="CW194">
        <f t="shared" si="264"/>
        <v>1.1527815815678205E-4</v>
      </c>
      <c r="CX194">
        <f t="shared" si="264"/>
        <v>7.1207818693244245E-5</v>
      </c>
      <c r="CY194">
        <f t="shared" si="264"/>
        <v>3.9716800850818194E-5</v>
      </c>
      <c r="CZ194">
        <f t="shared" si="264"/>
        <v>1.8471947367656101E-5</v>
      </c>
      <c r="DA194">
        <f t="shared" si="264"/>
        <v>5.7816313528910398E-6</v>
      </c>
      <c r="DB194">
        <f t="shared" si="264"/>
        <v>3.6733750478759437E-7</v>
      </c>
      <c r="DC194">
        <f t="shared" si="264"/>
        <v>0</v>
      </c>
      <c r="DD194">
        <f t="shared" si="264"/>
        <v>0</v>
      </c>
      <c r="DE194">
        <f t="shared" si="264"/>
        <v>0</v>
      </c>
      <c r="DF194">
        <f t="shared" si="270"/>
        <v>0</v>
      </c>
      <c r="DG194">
        <f t="shared" si="270"/>
        <v>0</v>
      </c>
      <c r="DH194">
        <f t="shared" si="270"/>
        <v>0</v>
      </c>
      <c r="DI194">
        <f t="shared" si="270"/>
        <v>0</v>
      </c>
      <c r="DJ194">
        <f t="shared" si="270"/>
        <v>0</v>
      </c>
      <c r="DK194">
        <f t="shared" si="270"/>
        <v>0</v>
      </c>
      <c r="DL194">
        <f t="shared" si="270"/>
        <v>0</v>
      </c>
      <c r="DM194">
        <f t="shared" si="270"/>
        <v>0</v>
      </c>
      <c r="DN194">
        <f t="shared" si="270"/>
        <v>0</v>
      </c>
      <c r="DO194">
        <f t="shared" si="270"/>
        <v>0</v>
      </c>
      <c r="DP194">
        <f t="shared" si="270"/>
        <v>0</v>
      </c>
      <c r="DQ194">
        <f t="shared" si="270"/>
        <v>0</v>
      </c>
      <c r="DR194">
        <f t="shared" si="270"/>
        <v>0</v>
      </c>
      <c r="DS194">
        <f t="shared" si="270"/>
        <v>0</v>
      </c>
      <c r="DT194">
        <f t="shared" si="265"/>
        <v>0</v>
      </c>
      <c r="DU194">
        <f t="shared" si="265"/>
        <v>0</v>
      </c>
      <c r="DV194">
        <f t="shared" si="265"/>
        <v>0</v>
      </c>
      <c r="DW194">
        <f t="shared" si="265"/>
        <v>0</v>
      </c>
      <c r="DX194">
        <f t="shared" si="265"/>
        <v>0</v>
      </c>
      <c r="DY194">
        <f t="shared" si="265"/>
        <v>0</v>
      </c>
      <c r="DZ194">
        <f t="shared" si="265"/>
        <v>0</v>
      </c>
      <c r="EA194">
        <f t="shared" si="265"/>
        <v>0</v>
      </c>
      <c r="EB194">
        <f t="shared" si="265"/>
        <v>0</v>
      </c>
      <c r="EC194">
        <f t="shared" si="265"/>
        <v>0</v>
      </c>
      <c r="ED194">
        <f t="shared" si="258"/>
        <v>0</v>
      </c>
      <c r="EE194">
        <f t="shared" si="258"/>
        <v>0</v>
      </c>
      <c r="EF194">
        <f t="shared" si="258"/>
        <v>0</v>
      </c>
      <c r="EG194">
        <f t="shared" si="258"/>
        <v>0</v>
      </c>
      <c r="EH194">
        <f t="shared" si="258"/>
        <v>0</v>
      </c>
      <c r="EI194">
        <f t="shared" si="258"/>
        <v>0</v>
      </c>
      <c r="EJ194">
        <f t="shared" si="258"/>
        <v>0</v>
      </c>
      <c r="EK194">
        <f t="shared" si="258"/>
        <v>0</v>
      </c>
      <c r="EL194">
        <f t="shared" si="258"/>
        <v>0</v>
      </c>
      <c r="EM194">
        <f t="shared" si="258"/>
        <v>0</v>
      </c>
      <c r="EN194">
        <f t="shared" si="259"/>
        <v>0</v>
      </c>
      <c r="EO194">
        <f t="shared" si="259"/>
        <v>0</v>
      </c>
      <c r="EP194">
        <f t="shared" si="259"/>
        <v>0</v>
      </c>
      <c r="EQ194">
        <f t="shared" si="259"/>
        <v>0</v>
      </c>
      <c r="ER194">
        <f t="shared" si="259"/>
        <v>0</v>
      </c>
      <c r="ES194">
        <f t="shared" si="259"/>
        <v>0</v>
      </c>
      <c r="ET194">
        <f t="shared" si="259"/>
        <v>0</v>
      </c>
      <c r="EU194">
        <f t="shared" si="259"/>
        <v>0</v>
      </c>
      <c r="EV194">
        <f t="shared" si="259"/>
        <v>0</v>
      </c>
      <c r="EW194">
        <f t="shared" si="259"/>
        <v>0</v>
      </c>
      <c r="EX194">
        <f t="shared" si="259"/>
        <v>0</v>
      </c>
      <c r="EZ194">
        <f t="shared" si="260"/>
        <v>0.88673205822439072</v>
      </c>
      <c r="FB194">
        <f t="shared" si="201"/>
        <v>1.0430463130877476E-2</v>
      </c>
      <c r="FC194">
        <f t="shared" si="202"/>
        <v>0.2486824250482291</v>
      </c>
    </row>
    <row r="195" spans="1:159" x14ac:dyDescent="0.25">
      <c r="A195">
        <v>1240</v>
      </c>
      <c r="B195" s="19">
        <f>'Input spectra'!Y194</f>
        <v>4.2110661874649097E-2</v>
      </c>
      <c r="C195">
        <f>'Input spectra'!D194</f>
        <v>0</v>
      </c>
      <c r="D195">
        <f t="shared" si="266"/>
        <v>2.0653927966864227E-2</v>
      </c>
      <c r="E195">
        <f t="shared" si="266"/>
        <v>2.0417354431947057E-2</v>
      </c>
      <c r="F195">
        <f t="shared" si="266"/>
        <v>2.0182404442191881E-2</v>
      </c>
      <c r="G195">
        <f t="shared" si="266"/>
        <v>1.9949068530190715E-2</v>
      </c>
      <c r="H195">
        <f t="shared" si="266"/>
        <v>1.9717337279434161E-2</v>
      </c>
      <c r="I195">
        <f t="shared" si="266"/>
        <v>1.9487201324050848E-2</v>
      </c>
      <c r="J195">
        <f t="shared" si="266"/>
        <v>1.9258651348548105E-2</v>
      </c>
      <c r="K195">
        <f t="shared" si="266"/>
        <v>1.9031678087553936E-2</v>
      </c>
      <c r="L195">
        <f t="shared" si="266"/>
        <v>1.8806272325560324E-2</v>
      </c>
      <c r="M195">
        <f t="shared" si="266"/>
        <v>1.8582424896667723E-2</v>
      </c>
      <c r="N195">
        <f t="shared" si="261"/>
        <v>1.8360126684330891E-2</v>
      </c>
      <c r="O195">
        <f t="shared" si="261"/>
        <v>1.813936862110592E-2</v>
      </c>
      <c r="P195">
        <f t="shared" si="261"/>
        <v>1.7920141688398592E-2</v>
      </c>
      <c r="Q195">
        <f t="shared" si="261"/>
        <v>1.7702436916213919E-2</v>
      </c>
      <c r="R195">
        <f t="shared" si="261"/>
        <v>1.7486245382906943E-2</v>
      </c>
      <c r="S195">
        <f t="shared" si="261"/>
        <v>1.7271558214934809E-2</v>
      </c>
      <c r="T195">
        <f t="shared" si="261"/>
        <v>1.7058366586610016E-2</v>
      </c>
      <c r="U195">
        <f t="shared" si="261"/>
        <v>1.6846661719854904E-2</v>
      </c>
      <c r="V195">
        <f t="shared" si="261"/>
        <v>1.6636434883957399E-2</v>
      </c>
      <c r="W195">
        <f t="shared" si="261"/>
        <v>1.6427677395327935E-2</v>
      </c>
      <c r="X195">
        <f t="shared" si="261"/>
        <v>1.6220380617257557E-2</v>
      </c>
      <c r="Y195">
        <f t="shared" si="261"/>
        <v>1.6014535959677299E-2</v>
      </c>
      <c r="Z195">
        <f t="shared" si="261"/>
        <v>1.5810134878918695E-2</v>
      </c>
      <c r="AA195">
        <f t="shared" si="261"/>
        <v>1.5607168877475475E-2</v>
      </c>
      <c r="AB195">
        <f t="shared" si="261"/>
        <v>1.5405629503766519E-2</v>
      </c>
      <c r="AC195">
        <f t="shared" si="261"/>
        <v>1.5205508351899889E-2</v>
      </c>
      <c r="AD195">
        <f t="shared" si="267"/>
        <v>1.5006797061438103E-2</v>
      </c>
      <c r="AE195">
        <f t="shared" si="267"/>
        <v>1.4809487317164555E-2</v>
      </c>
      <c r="AF195">
        <f t="shared" si="267"/>
        <v>1.4613570848851081E-2</v>
      </c>
      <c r="AG195">
        <f t="shared" si="267"/>
        <v>1.4419039431026697E-2</v>
      </c>
      <c r="AH195">
        <f t="shared" si="267"/>
        <v>1.4225884882747484E-2</v>
      </c>
      <c r="AI195">
        <f t="shared" si="267"/>
        <v>1.4034099067367616E-2</v>
      </c>
      <c r="AJ195">
        <f t="shared" si="267"/>
        <v>1.3843673892311521E-2</v>
      </c>
      <c r="AK195">
        <f t="shared" si="267"/>
        <v>1.365460130884716E-2</v>
      </c>
      <c r="AL195">
        <f t="shared" si="267"/>
        <v>1.346687331186049E-2</v>
      </c>
      <c r="AM195">
        <f t="shared" si="267"/>
        <v>1.328048193963097E-2</v>
      </c>
      <c r="AN195">
        <f t="shared" si="267"/>
        <v>1.3095419273608249E-2</v>
      </c>
      <c r="AO195">
        <f t="shared" si="267"/>
        <v>1.2911677438189922E-2</v>
      </c>
      <c r="AP195">
        <f t="shared" si="267"/>
        <v>1.2729248600500419E-2</v>
      </c>
      <c r="AQ195">
        <f t="shared" si="267"/>
        <v>1.2548124970170969E-2</v>
      </c>
      <c r="AR195">
        <f t="shared" si="262"/>
        <v>1.2368298799120688E-2</v>
      </c>
      <c r="AS195">
        <f t="shared" si="262"/>
        <v>1.2189762381338736E-2</v>
      </c>
      <c r="AT195">
        <f t="shared" si="262"/>
        <v>1.2012508052667547E-2</v>
      </c>
      <c r="AU195">
        <f t="shared" si="262"/>
        <v>1.1836528190587182E-2</v>
      </c>
      <c r="AV195">
        <f t="shared" si="262"/>
        <v>1.1661815214000703E-2</v>
      </c>
      <c r="AW195">
        <f t="shared" si="262"/>
        <v>1.1488361583020646E-2</v>
      </c>
      <c r="AX195">
        <f t="shared" si="262"/>
        <v>1.021505930211045E-2</v>
      </c>
      <c r="AY195">
        <f t="shared" si="262"/>
        <v>8.7307966885160522E-3</v>
      </c>
      <c r="AZ195">
        <f t="shared" si="262"/>
        <v>7.8614365404449174E-3</v>
      </c>
      <c r="BA195">
        <f t="shared" si="262"/>
        <v>7.2031380525892866E-3</v>
      </c>
      <c r="BB195">
        <f t="shared" si="262"/>
        <v>6.6653444405876585E-3</v>
      </c>
      <c r="BC195">
        <f t="shared" si="262"/>
        <v>6.2088180790104705E-3</v>
      </c>
      <c r="BD195">
        <f t="shared" si="262"/>
        <v>5.8120672204089851E-3</v>
      </c>
      <c r="BE195">
        <f t="shared" si="262"/>
        <v>5.461698667640325E-3</v>
      </c>
      <c r="BF195">
        <f t="shared" si="262"/>
        <v>5.1486470549672574E-3</v>
      </c>
      <c r="BG195">
        <f t="shared" si="262"/>
        <v>4.8664129604539452E-3</v>
      </c>
      <c r="BH195">
        <f t="shared" si="268"/>
        <v>4.6101352171591921E-3</v>
      </c>
      <c r="BI195">
        <f t="shared" si="268"/>
        <v>4.3760583955839228E-3</v>
      </c>
      <c r="BJ195">
        <f t="shared" si="268"/>
        <v>4.1612063768732208E-3</v>
      </c>
      <c r="BK195">
        <f t="shared" si="268"/>
        <v>3.9631716317279795E-3</v>
      </c>
      <c r="BL195">
        <f t="shared" si="268"/>
        <v>3.779973376755385E-3</v>
      </c>
      <c r="BM195">
        <f t="shared" si="268"/>
        <v>3.6099587358567505E-3</v>
      </c>
      <c r="BN195">
        <f t="shared" si="268"/>
        <v>3.4517318394693417E-3</v>
      </c>
      <c r="BO195">
        <f t="shared" si="268"/>
        <v>3.3041016924121118E-3</v>
      </c>
      <c r="BP195">
        <f t="shared" si="268"/>
        <v>3.1660430179453148E-3</v>
      </c>
      <c r="BQ195">
        <f t="shared" si="268"/>
        <v>3.0366662993821991E-3</v>
      </c>
      <c r="BR195">
        <f t="shared" si="268"/>
        <v>2.9151944843669388E-3</v>
      </c>
      <c r="BS195">
        <f t="shared" si="268"/>
        <v>2.8009446090542299E-3</v>
      </c>
      <c r="BT195">
        <f t="shared" si="268"/>
        <v>2.6933131177007512E-3</v>
      </c>
      <c r="BU195">
        <f t="shared" si="268"/>
        <v>2.5917640004999073E-3</v>
      </c>
      <c r="BV195">
        <f t="shared" si="263"/>
        <v>2.4958191102853315E-3</v>
      </c>
      <c r="BW195">
        <f t="shared" si="263"/>
        <v>2.4050501847001022E-3</v>
      </c>
      <c r="BX195">
        <f t="shared" si="263"/>
        <v>2.3190722183054685E-3</v>
      </c>
      <c r="BY195">
        <f t="shared" si="263"/>
        <v>2.2375379141566275E-3</v>
      </c>
      <c r="BZ195">
        <f t="shared" si="263"/>
        <v>2.1601330066361338E-3</v>
      </c>
      <c r="CA195">
        <f t="shared" si="263"/>
        <v>2.0865722935214256E-3</v>
      </c>
      <c r="CB195">
        <f t="shared" si="263"/>
        <v>2.0165962499423115E-3</v>
      </c>
      <c r="CC195">
        <f t="shared" si="263"/>
        <v>1.9499681232173845E-3</v>
      </c>
      <c r="CD195">
        <f t="shared" si="263"/>
        <v>1.8864714277624006E-3</v>
      </c>
      <c r="CE195">
        <f t="shared" si="263"/>
        <v>1.825907774915128E-3</v>
      </c>
      <c r="CF195">
        <f t="shared" si="269"/>
        <v>1.768094984754784E-3</v>
      </c>
      <c r="CG195">
        <f t="shared" si="269"/>
        <v>1.712865436636368E-3</v>
      </c>
      <c r="CH195">
        <f t="shared" si="269"/>
        <v>1.6600646228193488E-3</v>
      </c>
      <c r="CI195">
        <f t="shared" si="269"/>
        <v>1.6095498756985159E-3</v>
      </c>
      <c r="CJ195">
        <f t="shared" si="269"/>
        <v>1.561189244082013E-3</v>
      </c>
      <c r="CK195">
        <f t="shared" si="269"/>
        <v>1.5148604979646719E-3</v>
      </c>
      <c r="CL195">
        <f t="shared" si="269"/>
        <v>1.470450244510185E-3</v>
      </c>
      <c r="CM195">
        <f t="shared" si="269"/>
        <v>1.4278531406345194E-3</v>
      </c>
      <c r="CN195">
        <f t="shared" si="269"/>
        <v>1.3869711897924175E-3</v>
      </c>
      <c r="CO195">
        <f t="shared" si="269"/>
        <v>1.3477131124004385E-3</v>
      </c>
      <c r="CP195">
        <f t="shared" si="264"/>
        <v>1.3099937808556147E-3</v>
      </c>
      <c r="CQ195">
        <f t="shared" si="264"/>
        <v>1.2737337113854124E-3</v>
      </c>
      <c r="CR195">
        <f t="shared" si="264"/>
        <v>8.2026216530256719E-4</v>
      </c>
      <c r="CS195">
        <f t="shared" si="264"/>
        <v>5.328935766748499E-4</v>
      </c>
      <c r="CT195">
        <f t="shared" si="264"/>
        <v>3.6913278852232219E-4</v>
      </c>
      <c r="CU195">
        <f t="shared" si="264"/>
        <v>2.5684859965867423E-4</v>
      </c>
      <c r="CV195">
        <f t="shared" si="264"/>
        <v>1.7541761734180575E-4</v>
      </c>
      <c r="CW195">
        <f t="shared" si="264"/>
        <v>1.1533689790771111E-4</v>
      </c>
      <c r="CX195">
        <f t="shared" si="264"/>
        <v>7.1244476648422633E-5</v>
      </c>
      <c r="CY195">
        <f t="shared" si="264"/>
        <v>3.9737455844776005E-5</v>
      </c>
      <c r="CZ195">
        <f t="shared" si="264"/>
        <v>1.8481650890696475E-5</v>
      </c>
      <c r="DA195">
        <f t="shared" si="264"/>
        <v>5.7846988889038765E-6</v>
      </c>
      <c r="DB195">
        <f t="shared" si="264"/>
        <v>3.6753433170159162E-7</v>
      </c>
      <c r="DC195">
        <f t="shared" si="264"/>
        <v>0</v>
      </c>
      <c r="DD195">
        <f t="shared" si="264"/>
        <v>0</v>
      </c>
      <c r="DE195">
        <f t="shared" si="264"/>
        <v>0</v>
      </c>
      <c r="DF195">
        <f t="shared" si="270"/>
        <v>0</v>
      </c>
      <c r="DG195">
        <f t="shared" si="270"/>
        <v>0</v>
      </c>
      <c r="DH195">
        <f t="shared" si="270"/>
        <v>0</v>
      </c>
      <c r="DI195">
        <f t="shared" si="270"/>
        <v>0</v>
      </c>
      <c r="DJ195">
        <f t="shared" si="270"/>
        <v>0</v>
      </c>
      <c r="DK195">
        <f t="shared" si="270"/>
        <v>0</v>
      </c>
      <c r="DL195">
        <f t="shared" si="270"/>
        <v>0</v>
      </c>
      <c r="DM195">
        <f t="shared" si="270"/>
        <v>0</v>
      </c>
      <c r="DN195">
        <f t="shared" si="270"/>
        <v>0</v>
      </c>
      <c r="DO195">
        <f t="shared" si="270"/>
        <v>0</v>
      </c>
      <c r="DP195">
        <f t="shared" si="270"/>
        <v>0</v>
      </c>
      <c r="DQ195">
        <f t="shared" si="270"/>
        <v>0</v>
      </c>
      <c r="DR195">
        <f t="shared" si="270"/>
        <v>0</v>
      </c>
      <c r="DS195">
        <f t="shared" si="270"/>
        <v>0</v>
      </c>
      <c r="DT195">
        <f t="shared" si="265"/>
        <v>0</v>
      </c>
      <c r="DU195">
        <f t="shared" si="265"/>
        <v>0</v>
      </c>
      <c r="DV195">
        <f t="shared" si="265"/>
        <v>0</v>
      </c>
      <c r="DW195">
        <f t="shared" si="265"/>
        <v>0</v>
      </c>
      <c r="DX195">
        <f t="shared" si="265"/>
        <v>0</v>
      </c>
      <c r="DY195">
        <f t="shared" si="265"/>
        <v>0</v>
      </c>
      <c r="DZ195">
        <f t="shared" si="265"/>
        <v>0</v>
      </c>
      <c r="EA195">
        <f t="shared" si="265"/>
        <v>0</v>
      </c>
      <c r="EB195">
        <f t="shared" si="265"/>
        <v>0</v>
      </c>
      <c r="EC195">
        <f t="shared" si="265"/>
        <v>0</v>
      </c>
      <c r="ED195">
        <f t="shared" si="258"/>
        <v>0</v>
      </c>
      <c r="EE195">
        <f t="shared" si="258"/>
        <v>0</v>
      </c>
      <c r="EF195">
        <f t="shared" si="258"/>
        <v>0</v>
      </c>
      <c r="EG195">
        <f t="shared" si="258"/>
        <v>0</v>
      </c>
      <c r="EH195">
        <f t="shared" si="258"/>
        <v>0</v>
      </c>
      <c r="EI195">
        <f t="shared" si="258"/>
        <v>0</v>
      </c>
      <c r="EJ195">
        <f t="shared" si="258"/>
        <v>0</v>
      </c>
      <c r="EK195">
        <f t="shared" si="258"/>
        <v>0</v>
      </c>
      <c r="EL195">
        <f t="shared" si="258"/>
        <v>0</v>
      </c>
      <c r="EM195">
        <f t="shared" si="258"/>
        <v>0</v>
      </c>
      <c r="EN195">
        <f t="shared" si="259"/>
        <v>0</v>
      </c>
      <c r="EO195">
        <f t="shared" si="259"/>
        <v>0</v>
      </c>
      <c r="EP195">
        <f t="shared" si="259"/>
        <v>0</v>
      </c>
      <c r="EQ195">
        <f t="shared" si="259"/>
        <v>0</v>
      </c>
      <c r="ER195">
        <f t="shared" si="259"/>
        <v>0</v>
      </c>
      <c r="ES195">
        <f t="shared" si="259"/>
        <v>0</v>
      </c>
      <c r="ET195">
        <f t="shared" si="259"/>
        <v>0</v>
      </c>
      <c r="EU195">
        <f t="shared" si="259"/>
        <v>0</v>
      </c>
      <c r="EV195">
        <f t="shared" si="259"/>
        <v>0</v>
      </c>
      <c r="EW195">
        <f t="shared" si="259"/>
        <v>0</v>
      </c>
      <c r="EX195">
        <f t="shared" si="259"/>
        <v>0</v>
      </c>
      <c r="EZ195">
        <f t="shared" si="260"/>
        <v>0.88686060788860199</v>
      </c>
      <c r="FB195">
        <f t="shared" ref="FB195:FB247" si="271">(1-EXP(-(C195*_c2+B195)*_t))/2</f>
        <v>1.0417607517389016E-2</v>
      </c>
      <c r="FC195">
        <f t="shared" ref="FC195:FC247" si="272">LN(1-FB195)/(-(C195*_c2+B195))</f>
        <v>0.24868406612401989</v>
      </c>
    </row>
    <row r="196" spans="1:159" x14ac:dyDescent="0.25">
      <c r="A196">
        <v>1245</v>
      </c>
      <c r="B196" s="19">
        <f>'Input spectra'!Y195</f>
        <v>4.2058144535495501E-2</v>
      </c>
      <c r="C196">
        <f>'Input spectra'!D195</f>
        <v>0</v>
      </c>
      <c r="D196">
        <f t="shared" si="266"/>
        <v>2.0653927966864227E-2</v>
      </c>
      <c r="E196">
        <f t="shared" si="266"/>
        <v>2.0417461658741351E-2</v>
      </c>
      <c r="F196">
        <f t="shared" si="266"/>
        <v>2.0182616428540981E-2</v>
      </c>
      <c r="G196">
        <f t="shared" si="266"/>
        <v>1.9949382834266009E-2</v>
      </c>
      <c r="H196">
        <f t="shared" si="266"/>
        <v>1.9717751484620381E-2</v>
      </c>
      <c r="I196">
        <f t="shared" si="266"/>
        <v>1.9487713038749837E-2</v>
      </c>
      <c r="J196">
        <f t="shared" si="266"/>
        <v>1.9259258205983922E-2</v>
      </c>
      <c r="K196">
        <f t="shared" si="266"/>
        <v>1.9032377745579272E-2</v>
      </c>
      <c r="L196">
        <f t="shared" si="266"/>
        <v>1.8807062466464197E-2</v>
      </c>
      <c r="M196">
        <f t="shared" si="266"/>
        <v>1.8583303226984503E-2</v>
      </c>
      <c r="N196">
        <f t="shared" si="261"/>
        <v>1.8361090934650583E-2</v>
      </c>
      <c r="O196">
        <f t="shared" si="261"/>
        <v>1.8140416545885749E-2</v>
      </c>
      <c r="P196">
        <f t="shared" si="261"/>
        <v>1.7921271065775832E-2</v>
      </c>
      <c r="Q196">
        <f t="shared" si="261"/>
        <v>1.7703645547820009E-2</v>
      </c>
      <c r="R196">
        <f t="shared" si="261"/>
        <v>1.7487531093682857E-2</v>
      </c>
      <c r="S196">
        <f t="shared" si="261"/>
        <v>1.7272918852947652E-2</v>
      </c>
      <c r="T196">
        <f t="shared" si="261"/>
        <v>1.7059800022870872E-2</v>
      </c>
      <c r="U196">
        <f t="shared" si="261"/>
        <v>1.6848165848137947E-2</v>
      </c>
      <c r="V196">
        <f t="shared" si="261"/>
        <v>1.6638007620620173E-2</v>
      </c>
      <c r="W196">
        <f t="shared" si="261"/>
        <v>1.6429316679132878E-2</v>
      </c>
      <c r="X196">
        <f t="shared" si="261"/>
        <v>1.6222084409194763E-2</v>
      </c>
      <c r="Y196">
        <f t="shared" si="261"/>
        <v>1.6016302242788424E-2</v>
      </c>
      <c r="Z196">
        <f t="shared" si="261"/>
        <v>1.5811961658122105E-2</v>
      </c>
      <c r="AA196">
        <f t="shared" si="261"/>
        <v>1.5609054179392561E-2</v>
      </c>
      <c r="AB196">
        <f t="shared" si="261"/>
        <v>1.5407571376549193E-2</v>
      </c>
      <c r="AC196">
        <f t="shared" si="261"/>
        <v>1.5207504865059267E-2</v>
      </c>
      <c r="AD196">
        <f t="shared" si="267"/>
        <v>1.5008846305674332E-2</v>
      </c>
      <c r="AE196">
        <f t="shared" si="267"/>
        <v>1.4811587404197805E-2</v>
      </c>
      <c r="AF196">
        <f t="shared" si="267"/>
        <v>1.4615719911253704E-2</v>
      </c>
      <c r="AG196">
        <f t="shared" si="267"/>
        <v>1.4421235622056508E-2</v>
      </c>
      <c r="AH196">
        <f t="shared" si="267"/>
        <v>1.4228126376182195E-2</v>
      </c>
      <c r="AI196">
        <f t="shared" si="267"/>
        <v>1.4036384057340392E-2</v>
      </c>
      <c r="AJ196">
        <f t="shared" si="267"/>
        <v>1.3846000593147653E-2</v>
      </c>
      <c r="AK196">
        <f t="shared" si="267"/>
        <v>1.3656967954901875E-2</v>
      </c>
      <c r="AL196">
        <f t="shared" si="267"/>
        <v>1.3469278157357841E-2</v>
      </c>
      <c r="AM196">
        <f t="shared" si="267"/>
        <v>1.3282923258503861E-2</v>
      </c>
      <c r="AN196">
        <f t="shared" si="267"/>
        <v>1.3097895359339516E-2</v>
      </c>
      <c r="AO196">
        <f t="shared" si="267"/>
        <v>1.2914186603654544E-2</v>
      </c>
      <c r="AP196">
        <f t="shared" si="267"/>
        <v>1.2731789177808778E-2</v>
      </c>
      <c r="AQ196">
        <f t="shared" si="267"/>
        <v>1.2550695310513203E-2</v>
      </c>
      <c r="AR196">
        <f t="shared" si="262"/>
        <v>1.2370897272612105E-2</v>
      </c>
      <c r="AS196">
        <f t="shared" si="262"/>
        <v>1.2192387376866292E-2</v>
      </c>
      <c r="AT196">
        <f t="shared" si="262"/>
        <v>1.2015157977737379E-2</v>
      </c>
      <c r="AU196">
        <f t="shared" si="262"/>
        <v>1.1839201471173186E-2</v>
      </c>
      <c r="AV196">
        <f t="shared" si="262"/>
        <v>1.166451029439416E-2</v>
      </c>
      <c r="AW196">
        <f t="shared" si="262"/>
        <v>1.149107692568088E-2</v>
      </c>
      <c r="AX196">
        <f t="shared" si="262"/>
        <v>1.0217527351789549E-2</v>
      </c>
      <c r="AY196">
        <f t="shared" si="262"/>
        <v>8.7329519900938915E-3</v>
      </c>
      <c r="AZ196">
        <f t="shared" si="262"/>
        <v>7.8634185265464892E-3</v>
      </c>
      <c r="BA196">
        <f t="shared" si="262"/>
        <v>7.2049919103662485E-3</v>
      </c>
      <c r="BB196">
        <f t="shared" si="262"/>
        <v>6.6670949011742413E-3</v>
      </c>
      <c r="BC196">
        <f t="shared" si="262"/>
        <v>6.2104812618171351E-3</v>
      </c>
      <c r="BD196">
        <f t="shared" si="262"/>
        <v>5.8136546555436477E-3</v>
      </c>
      <c r="BE196">
        <f t="shared" si="262"/>
        <v>5.4632190988011574E-3</v>
      </c>
      <c r="BF196">
        <f t="shared" si="262"/>
        <v>5.1501073855429623E-3</v>
      </c>
      <c r="BG196">
        <f t="shared" si="262"/>
        <v>4.8678188043093937E-3</v>
      </c>
      <c r="BH196">
        <f t="shared" si="268"/>
        <v>4.6114912439457539E-3</v>
      </c>
      <c r="BI196">
        <f t="shared" si="268"/>
        <v>4.3773685596468076E-3</v>
      </c>
      <c r="BJ196">
        <f t="shared" si="268"/>
        <v>4.1624740757564959E-3</v>
      </c>
      <c r="BK196">
        <f t="shared" si="268"/>
        <v>3.964399819845984E-3</v>
      </c>
      <c r="BL196">
        <f t="shared" si="268"/>
        <v>3.781164649295832E-3</v>
      </c>
      <c r="BM196">
        <f t="shared" si="268"/>
        <v>3.6111153922239237E-3</v>
      </c>
      <c r="BN196">
        <f t="shared" si="268"/>
        <v>3.4528559322503523E-3</v>
      </c>
      <c r="BO196">
        <f t="shared" si="268"/>
        <v>3.3051950658423111E-3</v>
      </c>
      <c r="BP196">
        <f t="shared" si="268"/>
        <v>3.1671073385918869E-3</v>
      </c>
      <c r="BQ196">
        <f t="shared" si="268"/>
        <v>3.0377030809520277E-3</v>
      </c>
      <c r="BR196">
        <f t="shared" si="268"/>
        <v>2.9162051080042582E-3</v>
      </c>
      <c r="BS196">
        <f t="shared" si="268"/>
        <v>2.8019303401252628E-3</v>
      </c>
      <c r="BT196">
        <f t="shared" si="268"/>
        <v>2.6942751198060703E-3</v>
      </c>
      <c r="BU196">
        <f t="shared" si="268"/>
        <v>2.5927033472732449E-3</v>
      </c>
      <c r="BV196">
        <f t="shared" si="263"/>
        <v>2.496736795406095E-3</v>
      </c>
      <c r="BW196">
        <f t="shared" si="263"/>
        <v>2.4059471304504272E-3</v>
      </c>
      <c r="BX196">
        <f t="shared" si="263"/>
        <v>2.3199492829308948E-3</v>
      </c>
      <c r="BY196">
        <f t="shared" si="263"/>
        <v>2.2383958982354177E-3</v>
      </c>
      <c r="BZ196">
        <f t="shared" si="263"/>
        <v>2.1609726586210073E-3</v>
      </c>
      <c r="CA196">
        <f t="shared" si="263"/>
        <v>2.0873943145856997E-3</v>
      </c>
      <c r="CB196">
        <f t="shared" si="263"/>
        <v>2.0174012982376774E-3</v>
      </c>
      <c r="CC196">
        <f t="shared" si="263"/>
        <v>1.950756817631091E-3</v>
      </c>
      <c r="CD196">
        <f t="shared" si="263"/>
        <v>1.8872443512461909E-3</v>
      </c>
      <c r="CE196">
        <f t="shared" si="263"/>
        <v>1.8266654774459559E-3</v>
      </c>
      <c r="CF196">
        <f t="shared" si="269"/>
        <v>1.7688379859774046E-3</v>
      </c>
      <c r="CG196">
        <f t="shared" si="269"/>
        <v>1.7135942282298572E-3</v>
      </c>
      <c r="CH196">
        <f t="shared" si="269"/>
        <v>1.6607796706230417E-3</v>
      </c>
      <c r="CI196">
        <f t="shared" si="269"/>
        <v>1.6102516216274603E-3</v>
      </c>
      <c r="CJ196">
        <f t="shared" si="269"/>
        <v>1.5618781078575912E-3</v>
      </c>
      <c r="CK196">
        <f t="shared" si="269"/>
        <v>1.5155368786823379E-3</v>
      </c>
      <c r="CL196">
        <f t="shared" si="269"/>
        <v>1.4711145220631932E-3</v>
      </c>
      <c r="CM196">
        <f t="shared" si="269"/>
        <v>1.4285056770099195E-3</v>
      </c>
      <c r="CN196">
        <f t="shared" si="269"/>
        <v>1.387612330253428E-3</v>
      </c>
      <c r="CO196">
        <f t="shared" si="269"/>
        <v>1.3483431865674515E-3</v>
      </c>
      <c r="CP196">
        <f t="shared" si="264"/>
        <v>1.310613103696534E-3</v>
      </c>
      <c r="CQ196">
        <f t="shared" si="264"/>
        <v>1.2743425841246763E-3</v>
      </c>
      <c r="CR196">
        <f t="shared" si="264"/>
        <v>8.2065857853450539E-4</v>
      </c>
      <c r="CS196">
        <f t="shared" si="264"/>
        <v>5.3315391146499622E-4</v>
      </c>
      <c r="CT196">
        <f t="shared" si="264"/>
        <v>3.693150607045024E-4</v>
      </c>
      <c r="CU196">
        <f t="shared" si="264"/>
        <v>2.569767771785256E-4</v>
      </c>
      <c r="CV196">
        <f t="shared" si="264"/>
        <v>1.7550607931814566E-4</v>
      </c>
      <c r="CW196">
        <f t="shared" si="264"/>
        <v>1.1539566758936075E-4</v>
      </c>
      <c r="CX196">
        <f t="shared" si="264"/>
        <v>7.1281153475203924E-5</v>
      </c>
      <c r="CY196">
        <f t="shared" si="264"/>
        <v>3.9758121580504712E-5</v>
      </c>
      <c r="CZ196">
        <f t="shared" si="264"/>
        <v>1.8491359511107339E-5</v>
      </c>
      <c r="DA196">
        <f t="shared" si="264"/>
        <v>5.787768052446491E-6</v>
      </c>
      <c r="DB196">
        <f t="shared" si="264"/>
        <v>3.6773126407945662E-7</v>
      </c>
      <c r="DC196">
        <f t="shared" si="264"/>
        <v>0</v>
      </c>
      <c r="DD196">
        <f t="shared" si="264"/>
        <v>0</v>
      </c>
      <c r="DE196">
        <f t="shared" si="264"/>
        <v>0</v>
      </c>
      <c r="DF196">
        <f t="shared" si="270"/>
        <v>0</v>
      </c>
      <c r="DG196">
        <f t="shared" si="270"/>
        <v>0</v>
      </c>
      <c r="DH196">
        <f t="shared" si="270"/>
        <v>0</v>
      </c>
      <c r="DI196">
        <f t="shared" si="270"/>
        <v>0</v>
      </c>
      <c r="DJ196">
        <f t="shared" si="270"/>
        <v>0</v>
      </c>
      <c r="DK196">
        <f t="shared" si="270"/>
        <v>0</v>
      </c>
      <c r="DL196">
        <f t="shared" si="270"/>
        <v>0</v>
      </c>
      <c r="DM196">
        <f t="shared" si="270"/>
        <v>0</v>
      </c>
      <c r="DN196">
        <f t="shared" si="270"/>
        <v>0</v>
      </c>
      <c r="DO196">
        <f t="shared" si="270"/>
        <v>0</v>
      </c>
      <c r="DP196">
        <f t="shared" si="270"/>
        <v>0</v>
      </c>
      <c r="DQ196">
        <f t="shared" si="270"/>
        <v>0</v>
      </c>
      <c r="DR196">
        <f t="shared" si="270"/>
        <v>0</v>
      </c>
      <c r="DS196">
        <f t="shared" si="270"/>
        <v>0</v>
      </c>
      <c r="DT196">
        <f t="shared" si="265"/>
        <v>0</v>
      </c>
      <c r="DU196">
        <f t="shared" si="265"/>
        <v>0</v>
      </c>
      <c r="DV196">
        <f t="shared" si="265"/>
        <v>0</v>
      </c>
      <c r="DW196">
        <f t="shared" si="265"/>
        <v>0</v>
      </c>
      <c r="DX196">
        <f t="shared" si="265"/>
        <v>0</v>
      </c>
      <c r="DY196">
        <f t="shared" si="265"/>
        <v>0</v>
      </c>
      <c r="DZ196">
        <f t="shared" si="265"/>
        <v>0</v>
      </c>
      <c r="EA196">
        <f t="shared" si="265"/>
        <v>0</v>
      </c>
      <c r="EB196">
        <f t="shared" si="265"/>
        <v>0</v>
      </c>
      <c r="EC196">
        <f t="shared" si="265"/>
        <v>0</v>
      </c>
      <c r="ED196">
        <f t="shared" si="258"/>
        <v>0</v>
      </c>
      <c r="EE196">
        <f t="shared" si="258"/>
        <v>0</v>
      </c>
      <c r="EF196">
        <f t="shared" si="258"/>
        <v>0</v>
      </c>
      <c r="EG196">
        <f t="shared" si="258"/>
        <v>0</v>
      </c>
      <c r="EH196">
        <f t="shared" si="258"/>
        <v>0</v>
      </c>
      <c r="EI196">
        <f t="shared" si="258"/>
        <v>0</v>
      </c>
      <c r="EJ196">
        <f t="shared" si="258"/>
        <v>0</v>
      </c>
      <c r="EK196">
        <f t="shared" si="258"/>
        <v>0</v>
      </c>
      <c r="EL196">
        <f t="shared" si="258"/>
        <v>0</v>
      </c>
      <c r="EM196">
        <f t="shared" si="258"/>
        <v>0</v>
      </c>
      <c r="EN196">
        <f t="shared" si="259"/>
        <v>0</v>
      </c>
      <c r="EO196">
        <f t="shared" si="259"/>
        <v>0</v>
      </c>
      <c r="EP196">
        <f t="shared" si="259"/>
        <v>0</v>
      </c>
      <c r="EQ196">
        <f t="shared" si="259"/>
        <v>0</v>
      </c>
      <c r="ER196">
        <f t="shared" si="259"/>
        <v>0</v>
      </c>
      <c r="ES196">
        <f t="shared" si="259"/>
        <v>0</v>
      </c>
      <c r="ET196">
        <f t="shared" si="259"/>
        <v>0</v>
      </c>
      <c r="EU196">
        <f t="shared" si="259"/>
        <v>0</v>
      </c>
      <c r="EV196">
        <f t="shared" si="259"/>
        <v>0</v>
      </c>
      <c r="EW196">
        <f t="shared" si="259"/>
        <v>0</v>
      </c>
      <c r="EX196">
        <f t="shared" si="259"/>
        <v>0</v>
      </c>
      <c r="EZ196">
        <f t="shared" si="260"/>
        <v>0.8869891864995435</v>
      </c>
      <c r="FB196">
        <f t="shared" si="271"/>
        <v>1.0404751566324866E-2</v>
      </c>
      <c r="FC196">
        <f t="shared" si="272"/>
        <v>0.24868570720003993</v>
      </c>
    </row>
    <row r="197" spans="1:159" x14ac:dyDescent="0.25">
      <c r="A197">
        <v>1250</v>
      </c>
      <c r="B197" s="19">
        <f>'Input spectra'!Y196</f>
        <v>4.2005627196341898E-2</v>
      </c>
      <c r="C197">
        <f>'Input spectra'!D196</f>
        <v>0</v>
      </c>
      <c r="D197">
        <f t="shared" si="266"/>
        <v>2.0653927966864227E-2</v>
      </c>
      <c r="E197">
        <f t="shared" si="266"/>
        <v>2.0417568886098775E-2</v>
      </c>
      <c r="F197">
        <f t="shared" si="266"/>
        <v>2.0182828417116681E-2</v>
      </c>
      <c r="G197">
        <f t="shared" si="266"/>
        <v>1.9949697143293265E-2</v>
      </c>
      <c r="H197">
        <f t="shared" si="266"/>
        <v>1.9718165698507872E-2</v>
      </c>
      <c r="I197">
        <f t="shared" si="266"/>
        <v>1.9488224766885949E-2</v>
      </c>
      <c r="J197">
        <f t="shared" si="266"/>
        <v>1.9259865082542366E-2</v>
      </c>
      <c r="K197">
        <f t="shared" si="266"/>
        <v>1.9033077429326004E-2</v>
      </c>
      <c r="L197">
        <f t="shared" si="266"/>
        <v>1.8807852640565646E-2</v>
      </c>
      <c r="M197">
        <f t="shared" si="266"/>
        <v>1.8584181598817077E-2</v>
      </c>
      <c r="N197">
        <f t="shared" si="261"/>
        <v>1.8362055235611466E-2</v>
      </c>
      <c r="O197">
        <f t="shared" si="261"/>
        <v>1.8141464531204968E-2</v>
      </c>
      <c r="P197">
        <f t="shared" si="261"/>
        <v>1.7922400514329587E-2</v>
      </c>
      <c r="Q197">
        <f t="shared" si="261"/>
        <v>1.770485426194527E-2</v>
      </c>
      <c r="R197">
        <f t="shared" si="261"/>
        <v>1.74888168989932E-2</v>
      </c>
      <c r="S197">
        <f t="shared" si="261"/>
        <v>1.7274279598150342E-2</v>
      </c>
      <c r="T197">
        <f t="shared" si="261"/>
        <v>1.7061233579585208E-2</v>
      </c>
      <c r="U197">
        <f t="shared" si="261"/>
        <v>1.6849670110714771E-2</v>
      </c>
      <c r="V197">
        <f t="shared" si="261"/>
        <v>1.6639580505962672E-2</v>
      </c>
      <c r="W197">
        <f t="shared" si="261"/>
        <v>1.6430956126518553E-2</v>
      </c>
      <c r="X197">
        <f t="shared" si="261"/>
        <v>1.6223788380098605E-2</v>
      </c>
      <c r="Y197">
        <f t="shared" si="261"/>
        <v>1.601806872070732E-2</v>
      </c>
      <c r="Z197">
        <f t="shared" si="261"/>
        <v>1.5813788648400388E-2</v>
      </c>
      <c r="AA197">
        <f t="shared" si="261"/>
        <v>1.5610939709048794E-2</v>
      </c>
      <c r="AB197">
        <f t="shared" si="261"/>
        <v>1.5409513494104077E-2</v>
      </c>
      <c r="AC197">
        <f t="shared" si="261"/>
        <v>1.5209501640364755E-2</v>
      </c>
      <c r="AD197">
        <f t="shared" si="267"/>
        <v>1.5010895829743885E-2</v>
      </c>
      <c r="AE197">
        <f t="shared" si="267"/>
        <v>1.4813687789037822E-2</v>
      </c>
      <c r="AF197">
        <f t="shared" si="267"/>
        <v>1.4617869289696071E-2</v>
      </c>
      <c r="AG197">
        <f t="shared" si="267"/>
        <v>1.4423432147592308E-2</v>
      </c>
      <c r="AH197">
        <f t="shared" si="267"/>
        <v>1.4230368222796544E-2</v>
      </c>
      <c r="AI197">
        <f t="shared" si="267"/>
        <v>1.4038669419348389E-2</v>
      </c>
      <c r="AJ197">
        <f t="shared" si="267"/>
        <v>1.3848327685031482E-2</v>
      </c>
      <c r="AK197">
        <f t="shared" si="267"/>
        <v>1.3659335011148981E-2</v>
      </c>
      <c r="AL197">
        <f t="shared" si="267"/>
        <v>1.3471683432300229E-2</v>
      </c>
      <c r="AM197">
        <f t="shared" si="267"/>
        <v>1.3285365026158496E-2</v>
      </c>
      <c r="AN197">
        <f t="shared" si="267"/>
        <v>1.3100371913249805E-2</v>
      </c>
      <c r="AO197">
        <f t="shared" si="267"/>
        <v>1.2916696256732906E-2</v>
      </c>
      <c r="AP197">
        <f t="shared" si="267"/>
        <v>1.27343302621803E-2</v>
      </c>
      <c r="AQ197">
        <f t="shared" si="267"/>
        <v>1.2553266177360351E-2</v>
      </c>
      <c r="AR197">
        <f t="shared" si="262"/>
        <v>1.2373496292020515E-2</v>
      </c>
      <c r="AS197">
        <f t="shared" si="262"/>
        <v>1.2195012937671603E-2</v>
      </c>
      <c r="AT197">
        <f t="shared" si="262"/>
        <v>1.2017808487373136E-2</v>
      </c>
      <c r="AU197">
        <f t="shared" si="262"/>
        <v>1.1841875355519768E-2</v>
      </c>
      <c r="AV197">
        <f t="shared" si="262"/>
        <v>1.1667205997628761E-2</v>
      </c>
      <c r="AW197">
        <f t="shared" si="262"/>
        <v>1.1493792910128519E-2</v>
      </c>
      <c r="AX197">
        <f t="shared" si="262"/>
        <v>1.0219995997771522E-2</v>
      </c>
      <c r="AY197">
        <f t="shared" si="262"/>
        <v>8.7351078237337017E-3</v>
      </c>
      <c r="AZ197">
        <f t="shared" si="262"/>
        <v>7.8654010123364922E-3</v>
      </c>
      <c r="BA197">
        <f t="shared" si="262"/>
        <v>7.2068462452670196E-3</v>
      </c>
      <c r="BB197">
        <f t="shared" si="262"/>
        <v>6.6688458214688388E-3</v>
      </c>
      <c r="BC197">
        <f t="shared" si="262"/>
        <v>6.2121448901477335E-3</v>
      </c>
      <c r="BD197">
        <f t="shared" si="262"/>
        <v>5.8152425242504312E-3</v>
      </c>
      <c r="BE197">
        <f t="shared" si="262"/>
        <v>5.4647399532205864E-3</v>
      </c>
      <c r="BF197">
        <f t="shared" si="262"/>
        <v>5.1515681303178464E-3</v>
      </c>
      <c r="BG197">
        <f t="shared" si="262"/>
        <v>4.8692250542949744E-3</v>
      </c>
      <c r="BH197">
        <f t="shared" si="268"/>
        <v>4.6128476695945098E-3</v>
      </c>
      <c r="BI197">
        <f t="shared" si="268"/>
        <v>4.3786791159644827E-3</v>
      </c>
      <c r="BJ197">
        <f t="shared" si="268"/>
        <v>4.1637421608403859E-3</v>
      </c>
      <c r="BK197">
        <f t="shared" si="268"/>
        <v>3.9656283885798676E-3</v>
      </c>
      <c r="BL197">
        <f t="shared" si="268"/>
        <v>3.7823562972702108E-3</v>
      </c>
      <c r="BM197">
        <f t="shared" si="268"/>
        <v>3.6122724191919951E-3</v>
      </c>
      <c r="BN197">
        <f t="shared" si="268"/>
        <v>3.4539803911040009E-3</v>
      </c>
      <c r="BO197">
        <f t="shared" si="268"/>
        <v>3.3062888010850595E-3</v>
      </c>
      <c r="BP197">
        <f t="shared" si="268"/>
        <v>3.1681720170284298E-3</v>
      </c>
      <c r="BQ197">
        <f t="shared" si="268"/>
        <v>3.0387402165008314E-3</v>
      </c>
      <c r="BR197">
        <f t="shared" si="268"/>
        <v>2.9172160819990385E-3</v>
      </c>
      <c r="BS197">
        <f t="shared" si="268"/>
        <v>2.8029164181027433E-3</v>
      </c>
      <c r="BT197">
        <f t="shared" si="268"/>
        <v>2.6952374655209175E-3</v>
      </c>
      <c r="BU197">
        <f t="shared" si="268"/>
        <v>2.5936430344990157E-3</v>
      </c>
      <c r="BV197">
        <f t="shared" si="263"/>
        <v>2.4976548179495416E-3</v>
      </c>
      <c r="BW197">
        <f t="shared" si="263"/>
        <v>2.4068444107100627E-3</v>
      </c>
      <c r="BX197">
        <f t="shared" si="263"/>
        <v>2.3208266792589527E-3</v>
      </c>
      <c r="BY197">
        <f t="shared" si="263"/>
        <v>2.239254211308266E-3</v>
      </c>
      <c r="BZ197">
        <f t="shared" si="263"/>
        <v>2.1618126369818275E-3</v>
      </c>
      <c r="CA197">
        <f t="shared" si="263"/>
        <v>2.0882166594914397E-3</v>
      </c>
      <c r="CB197">
        <f t="shared" si="263"/>
        <v>2.0182066679175345E-3</v>
      </c>
      <c r="CC197">
        <f t="shared" si="263"/>
        <v>1.9515458310443089E-3</v>
      </c>
      <c r="CD197">
        <f t="shared" si="263"/>
        <v>1.8880175914115398E-3</v>
      </c>
      <c r="CE197">
        <f t="shared" si="263"/>
        <v>1.8274234944029191E-3</v>
      </c>
      <c r="CF197">
        <f t="shared" si="269"/>
        <v>1.7695812994291881E-3</v>
      </c>
      <c r="CG197">
        <f t="shared" si="269"/>
        <v>1.7143233299102779E-3</v>
      </c>
      <c r="CH197">
        <f t="shared" si="269"/>
        <v>1.6614950264227937E-3</v>
      </c>
      <c r="CI197">
        <f t="shared" si="269"/>
        <v>1.6109536735098619E-3</v>
      </c>
      <c r="CJ197">
        <f t="shared" si="269"/>
        <v>1.5625672755894661E-3</v>
      </c>
      <c r="CK197">
        <f t="shared" si="269"/>
        <v>1.5162135614019876E-3</v>
      </c>
      <c r="CL197">
        <f t="shared" si="269"/>
        <v>1.4717790997043336E-3</v>
      </c>
      <c r="CM197">
        <f t="shared" si="269"/>
        <v>1.4291585115978665E-3</v>
      </c>
      <c r="CN197">
        <f t="shared" si="269"/>
        <v>1.3882537670876387E-3</v>
      </c>
      <c r="CO197">
        <f t="shared" si="269"/>
        <v>1.3489735553026871E-3</v>
      </c>
      <c r="CP197">
        <f t="shared" si="264"/>
        <v>1.311232719333333E-3</v>
      </c>
      <c r="CQ197">
        <f t="shared" si="264"/>
        <v>1.2749517479185063E-3</v>
      </c>
      <c r="CR197">
        <f t="shared" si="264"/>
        <v>8.2105518334354825E-4</v>
      </c>
      <c r="CS197">
        <f t="shared" si="264"/>
        <v>5.3341437343663975E-4</v>
      </c>
      <c r="CT197">
        <f t="shared" si="264"/>
        <v>3.6949742288992657E-4</v>
      </c>
      <c r="CU197">
        <f t="shared" si="264"/>
        <v>2.5710501866398397E-4</v>
      </c>
      <c r="CV197">
        <f t="shared" si="264"/>
        <v>1.7559458590529138E-4</v>
      </c>
      <c r="CW197">
        <f t="shared" si="264"/>
        <v>1.1545446721698206E-4</v>
      </c>
      <c r="CX197">
        <f t="shared" si="264"/>
        <v>7.1317849183303274E-5</v>
      </c>
      <c r="CY197">
        <f t="shared" si="264"/>
        <v>3.977879806359064E-5</v>
      </c>
      <c r="CZ197">
        <f t="shared" si="264"/>
        <v>1.8501073231566398E-5</v>
      </c>
      <c r="DA197">
        <f t="shared" si="264"/>
        <v>5.7908388443823951E-6</v>
      </c>
      <c r="DB197">
        <f t="shared" si="264"/>
        <v>3.6792830197769923E-7</v>
      </c>
      <c r="DC197">
        <f t="shared" si="264"/>
        <v>0</v>
      </c>
      <c r="DD197">
        <f t="shared" si="264"/>
        <v>0</v>
      </c>
      <c r="DE197">
        <f t="shared" si="264"/>
        <v>0</v>
      </c>
      <c r="DF197">
        <f t="shared" si="270"/>
        <v>0</v>
      </c>
      <c r="DG197">
        <f t="shared" si="270"/>
        <v>0</v>
      </c>
      <c r="DH197">
        <f t="shared" si="270"/>
        <v>0</v>
      </c>
      <c r="DI197">
        <f t="shared" si="270"/>
        <v>0</v>
      </c>
      <c r="DJ197">
        <f t="shared" si="270"/>
        <v>0</v>
      </c>
      <c r="DK197">
        <f t="shared" si="270"/>
        <v>0</v>
      </c>
      <c r="DL197">
        <f t="shared" si="270"/>
        <v>0</v>
      </c>
      <c r="DM197">
        <f t="shared" si="270"/>
        <v>0</v>
      </c>
      <c r="DN197">
        <f t="shared" si="270"/>
        <v>0</v>
      </c>
      <c r="DO197">
        <f t="shared" si="270"/>
        <v>0</v>
      </c>
      <c r="DP197">
        <f t="shared" si="270"/>
        <v>0</v>
      </c>
      <c r="DQ197">
        <f t="shared" si="270"/>
        <v>0</v>
      </c>
      <c r="DR197">
        <f t="shared" si="270"/>
        <v>0</v>
      </c>
      <c r="DS197">
        <f t="shared" si="270"/>
        <v>0</v>
      </c>
      <c r="DT197">
        <f t="shared" si="265"/>
        <v>0</v>
      </c>
      <c r="DU197">
        <f t="shared" si="265"/>
        <v>0</v>
      </c>
      <c r="DV197">
        <f t="shared" si="265"/>
        <v>0</v>
      </c>
      <c r="DW197">
        <f t="shared" si="265"/>
        <v>0</v>
      </c>
      <c r="DX197">
        <f t="shared" si="265"/>
        <v>0</v>
      </c>
      <c r="DY197">
        <f t="shared" si="265"/>
        <v>0</v>
      </c>
      <c r="DZ197">
        <f t="shared" si="265"/>
        <v>0</v>
      </c>
      <c r="EA197">
        <f t="shared" si="265"/>
        <v>0</v>
      </c>
      <c r="EB197">
        <f t="shared" si="265"/>
        <v>0</v>
      </c>
      <c r="EC197">
        <f t="shared" si="265"/>
        <v>0</v>
      </c>
      <c r="ED197">
        <f t="shared" si="265"/>
        <v>0</v>
      </c>
      <c r="EE197">
        <f t="shared" si="265"/>
        <v>0</v>
      </c>
      <c r="EF197">
        <f t="shared" si="265"/>
        <v>0</v>
      </c>
      <c r="EG197">
        <f t="shared" si="265"/>
        <v>0</v>
      </c>
      <c r="EH197">
        <f t="shared" si="265"/>
        <v>0</v>
      </c>
      <c r="EI197">
        <f t="shared" si="265"/>
        <v>0</v>
      </c>
      <c r="EJ197">
        <f t="shared" ref="ED197:ES222" si="273">EJ$2*EXP(- EJ$1 * ($C197*_c2+$B197))</f>
        <v>0</v>
      </c>
      <c r="EK197">
        <f t="shared" si="273"/>
        <v>0</v>
      </c>
      <c r="EL197">
        <f t="shared" si="273"/>
        <v>0</v>
      </c>
      <c r="EM197">
        <f t="shared" si="273"/>
        <v>0</v>
      </c>
      <c r="EN197">
        <f t="shared" si="259"/>
        <v>0</v>
      </c>
      <c r="EO197">
        <f t="shared" si="259"/>
        <v>0</v>
      </c>
      <c r="EP197">
        <f t="shared" si="259"/>
        <v>0</v>
      </c>
      <c r="EQ197">
        <f t="shared" si="259"/>
        <v>0</v>
      </c>
      <c r="ER197">
        <f t="shared" si="259"/>
        <v>0</v>
      </c>
      <c r="ES197">
        <f t="shared" si="259"/>
        <v>0</v>
      </c>
      <c r="ET197">
        <f t="shared" si="259"/>
        <v>0</v>
      </c>
      <c r="EU197">
        <f t="shared" si="259"/>
        <v>0</v>
      </c>
      <c r="EV197">
        <f t="shared" si="259"/>
        <v>0</v>
      </c>
      <c r="EW197">
        <f t="shared" si="259"/>
        <v>0</v>
      </c>
      <c r="EX197">
        <f t="shared" si="259"/>
        <v>0</v>
      </c>
      <c r="EZ197">
        <f t="shared" si="260"/>
        <v>0.88711779406533331</v>
      </c>
      <c r="FB197">
        <f t="shared" si="271"/>
        <v>1.0391895277676089E-2</v>
      </c>
      <c r="FC197">
        <f t="shared" si="272"/>
        <v>0.24868734827628605</v>
      </c>
    </row>
    <row r="198" spans="1:159" x14ac:dyDescent="0.25">
      <c r="A198">
        <v>1255</v>
      </c>
      <c r="B198" s="19">
        <f>'Input spectra'!Y197</f>
        <v>4.1953109857188302E-2</v>
      </c>
      <c r="C198">
        <f>'Input spectra'!D197</f>
        <v>0</v>
      </c>
      <c r="D198">
        <f t="shared" si="266"/>
        <v>2.0653927966864227E-2</v>
      </c>
      <c r="E198">
        <f t="shared" si="266"/>
        <v>2.0417676114019331E-2</v>
      </c>
      <c r="F198">
        <f t="shared" si="266"/>
        <v>2.018304040791901E-2</v>
      </c>
      <c r="G198">
        <f t="shared" si="266"/>
        <v>1.9950011457272567E-2</v>
      </c>
      <c r="H198">
        <f t="shared" si="266"/>
        <v>1.9718579921096824E-2</v>
      </c>
      <c r="I198">
        <f t="shared" si="266"/>
        <v>1.9488736508459538E-2</v>
      </c>
      <c r="J198">
        <f t="shared" si="266"/>
        <v>1.9260471978224034E-2</v>
      </c>
      <c r="K198">
        <f t="shared" si="266"/>
        <v>1.9033777138795078E-2</v>
      </c>
      <c r="L198">
        <f t="shared" si="266"/>
        <v>1.8808642847866062E-2</v>
      </c>
      <c r="M198">
        <f t="shared" si="266"/>
        <v>1.8585060012167406E-2</v>
      </c>
      <c r="N198">
        <f t="shared" si="261"/>
        <v>1.8363019587216201E-2</v>
      </c>
      <c r="O198">
        <f t="shared" si="261"/>
        <v>1.8142512577067078E-2</v>
      </c>
      <c r="P198">
        <f t="shared" si="261"/>
        <v>1.7923530034064345E-2</v>
      </c>
      <c r="Q198">
        <f t="shared" si="261"/>
        <v>1.7706063058595331E-2</v>
      </c>
      <c r="R198">
        <f t="shared" si="261"/>
        <v>1.7490102798844918E-2</v>
      </c>
      <c r="S198">
        <f t="shared" si="261"/>
        <v>1.7275640450551334E-2</v>
      </c>
      <c r="T198">
        <f t="shared" si="261"/>
        <v>1.7062667256763139E-2</v>
      </c>
      <c r="U198">
        <f t="shared" si="261"/>
        <v>1.6851174507597367E-2</v>
      </c>
      <c r="V198">
        <f t="shared" si="261"/>
        <v>1.6641153539998958E-2</v>
      </c>
      <c r="W198">
        <f t="shared" si="261"/>
        <v>1.6432595737501277E-2</v>
      </c>
      <c r="X198">
        <f t="shared" si="261"/>
        <v>1.6225492529987885E-2</v>
      </c>
      <c r="Y198">
        <f t="shared" si="261"/>
        <v>1.6019835393455473E-2</v>
      </c>
      <c r="Z198">
        <f t="shared" si="261"/>
        <v>1.5815615849777937E-2</v>
      </c>
      <c r="AA198">
        <f t="shared" si="261"/>
        <v>1.5612825466471683E-2</v>
      </c>
      <c r="AB198">
        <f t="shared" si="261"/>
        <v>1.5411455856462017E-2</v>
      </c>
      <c r="AC198">
        <f t="shared" si="261"/>
        <v>1.5211498677850764E-2</v>
      </c>
      <c r="AD198">
        <f t="shared" si="267"/>
        <v>1.5012945633684978E-2</v>
      </c>
      <c r="AE198">
        <f t="shared" si="267"/>
        <v>1.4815788471726836E-2</v>
      </c>
      <c r="AF198">
        <f t="shared" si="267"/>
        <v>1.4620018984224662E-2</v>
      </c>
      <c r="AG198">
        <f t="shared" si="267"/>
        <v>1.4425629007685044E-2</v>
      </c>
      <c r="AH198">
        <f t="shared" si="267"/>
        <v>1.4232610422646171E-2</v>
      </c>
      <c r="AI198">
        <f t="shared" si="267"/>
        <v>1.4040955153452184E-2</v>
      </c>
      <c r="AJ198">
        <f t="shared" si="267"/>
        <v>1.385065516802873E-2</v>
      </c>
      <c r="AK198">
        <f t="shared" si="267"/>
        <v>1.3661702477659571E-2</v>
      </c>
      <c r="AL198">
        <f t="shared" si="267"/>
        <v>1.3474089136764339E-2</v>
      </c>
      <c r="AM198">
        <f t="shared" si="267"/>
        <v>1.3287807242677372E-2</v>
      </c>
      <c r="AN198">
        <f t="shared" si="267"/>
        <v>1.3102848935427633E-2</v>
      </c>
      <c r="AO198">
        <f t="shared" si="267"/>
        <v>1.2919206397519768E-2</v>
      </c>
      <c r="AP198">
        <f t="shared" si="267"/>
        <v>1.2736871853716188E-2</v>
      </c>
      <c r="AQ198">
        <f t="shared" si="267"/>
        <v>1.2555837570820266E-2</v>
      </c>
      <c r="AR198">
        <f t="shared" si="262"/>
        <v>1.237609585746061E-2</v>
      </c>
      <c r="AS198">
        <f t="shared" si="262"/>
        <v>1.21976390638764E-2</v>
      </c>
      <c r="AT198">
        <f t="shared" si="262"/>
        <v>1.2020459581703767E-2</v>
      </c>
      <c r="AU198">
        <f t="shared" si="262"/>
        <v>1.1844549843763284E-2</v>
      </c>
      <c r="AV198">
        <f t="shared" si="262"/>
        <v>1.1669902323848447E-2</v>
      </c>
      <c r="AW198">
        <f t="shared" si="262"/>
        <v>1.1496509536515253E-2</v>
      </c>
      <c r="AX198">
        <f t="shared" si="262"/>
        <v>1.0222465240200441E-2</v>
      </c>
      <c r="AY198">
        <f t="shared" si="262"/>
        <v>8.7372641895668273E-3</v>
      </c>
      <c r="AZ198">
        <f t="shared" si="262"/>
        <v>7.8673839979409091E-3</v>
      </c>
      <c r="BA198">
        <f t="shared" si="262"/>
        <v>7.2087010574143932E-3</v>
      </c>
      <c r="BB198">
        <f t="shared" si="262"/>
        <v>6.6705972015921808E-3</v>
      </c>
      <c r="BC198">
        <f t="shared" si="262"/>
        <v>6.2138089641216076E-3</v>
      </c>
      <c r="BD198">
        <f t="shared" si="262"/>
        <v>5.8168308266477549E-3</v>
      </c>
      <c r="BE198">
        <f t="shared" si="262"/>
        <v>5.4662612310164387E-3</v>
      </c>
      <c r="BF198">
        <f t="shared" si="262"/>
        <v>5.1530292894093931E-3</v>
      </c>
      <c r="BG198">
        <f t="shared" si="262"/>
        <v>4.8706317105280152E-3</v>
      </c>
      <c r="BH198">
        <f t="shared" si="268"/>
        <v>4.6142044942227801E-3</v>
      </c>
      <c r="BI198">
        <f t="shared" si="268"/>
        <v>4.3799900646543872E-3</v>
      </c>
      <c r="BJ198">
        <f t="shared" si="268"/>
        <v>4.165010632242545E-3</v>
      </c>
      <c r="BK198">
        <f t="shared" si="268"/>
        <v>3.966857338047582E-3</v>
      </c>
      <c r="BL198">
        <f t="shared" si="268"/>
        <v>3.7835483207968399E-3</v>
      </c>
      <c r="BM198">
        <f t="shared" si="268"/>
        <v>3.6134298168797084E-3</v>
      </c>
      <c r="BN198">
        <f t="shared" si="268"/>
        <v>3.4551052161495032E-3</v>
      </c>
      <c r="BO198">
        <f t="shared" si="268"/>
        <v>3.3073828982600867E-3</v>
      </c>
      <c r="BP198">
        <f t="shared" si="268"/>
        <v>3.1692370533752214E-3</v>
      </c>
      <c r="BQ198">
        <f t="shared" si="268"/>
        <v>3.0397777061494657E-3</v>
      </c>
      <c r="BR198">
        <f t="shared" si="268"/>
        <v>2.9182274064727394E-3</v>
      </c>
      <c r="BS198">
        <f t="shared" si="268"/>
        <v>2.8039028431087578E-3</v>
      </c>
      <c r="BT198">
        <f t="shared" si="268"/>
        <v>2.6962001549680247E-3</v>
      </c>
      <c r="BU198">
        <f t="shared" si="268"/>
        <v>2.5945830623006119E-3</v>
      </c>
      <c r="BV198">
        <f t="shared" si="263"/>
        <v>2.4985731780397388E-3</v>
      </c>
      <c r="BW198">
        <f t="shared" si="263"/>
        <v>2.4077420256037618E-3</v>
      </c>
      <c r="BX198">
        <f t="shared" si="263"/>
        <v>2.3217044074150908E-3</v>
      </c>
      <c r="BY198">
        <f t="shared" si="263"/>
        <v>2.2401128535013259E-3</v>
      </c>
      <c r="BZ198">
        <f t="shared" si="263"/>
        <v>2.1626529418454585E-3</v>
      </c>
      <c r="CA198">
        <f t="shared" si="263"/>
        <v>2.0890393283662253E-3</v>
      </c>
      <c r="CB198">
        <f t="shared" si="263"/>
        <v>2.0190123591101814E-3</v>
      </c>
      <c r="CC198">
        <f t="shared" si="263"/>
        <v>1.9523351635860622E-3</v>
      </c>
      <c r="CD198">
        <f t="shared" si="263"/>
        <v>1.8887911483881973E-3</v>
      </c>
      <c r="CE198">
        <f t="shared" si="263"/>
        <v>1.8281818259164961E-3</v>
      </c>
      <c r="CF198">
        <f t="shared" si="269"/>
        <v>1.7703249252413414E-3</v>
      </c>
      <c r="CG198">
        <f t="shared" si="269"/>
        <v>1.7150527418095659E-3</v>
      </c>
      <c r="CH198">
        <f t="shared" si="269"/>
        <v>1.6622106903512693E-3</v>
      </c>
      <c r="CI198">
        <f t="shared" si="269"/>
        <v>1.6116560314791129E-3</v>
      </c>
      <c r="CJ198">
        <f t="shared" si="269"/>
        <v>1.5632567474117565E-3</v>
      </c>
      <c r="CK198">
        <f t="shared" si="269"/>
        <v>1.5168905462584641E-3</v>
      </c>
      <c r="CL198">
        <f t="shared" si="269"/>
        <v>1.4724439775691714E-3</v>
      </c>
      <c r="CM198">
        <f t="shared" si="269"/>
        <v>1.4298116445346446E-3</v>
      </c>
      <c r="CN198">
        <f t="shared" si="269"/>
        <v>1.3888955004320519E-3</v>
      </c>
      <c r="CO198">
        <f t="shared" si="269"/>
        <v>1.34960421874386E-3</v>
      </c>
      <c r="CP198">
        <f t="shared" si="264"/>
        <v>1.3118526279044358E-3</v>
      </c>
      <c r="CQ198">
        <f t="shared" si="264"/>
        <v>1.2755612029060326E-3</v>
      </c>
      <c r="CR198">
        <f t="shared" si="264"/>
        <v>8.214519798222799E-4</v>
      </c>
      <c r="CS198">
        <f t="shared" si="264"/>
        <v>5.3367496265191265E-4</v>
      </c>
      <c r="CT198">
        <f t="shared" si="264"/>
        <v>3.6967987512303684E-4</v>
      </c>
      <c r="CU198">
        <f t="shared" si="264"/>
        <v>2.5723332414697082E-4</v>
      </c>
      <c r="CV198">
        <f t="shared" si="264"/>
        <v>1.7568313712573979E-4</v>
      </c>
      <c r="CW198">
        <f t="shared" si="264"/>
        <v>1.15513296805834E-4</v>
      </c>
      <c r="CX198">
        <f t="shared" si="264"/>
        <v>7.1354563782440798E-5</v>
      </c>
      <c r="CY198">
        <f t="shared" si="264"/>
        <v>3.9799485299623034E-5</v>
      </c>
      <c r="CZ198">
        <f t="shared" si="264"/>
        <v>1.8510792054752762E-5</v>
      </c>
      <c r="DA198">
        <f t="shared" si="264"/>
        <v>5.7939112655755574E-6</v>
      </c>
      <c r="DB198">
        <f t="shared" si="264"/>
        <v>3.6812544545285938E-7</v>
      </c>
      <c r="DC198">
        <f t="shared" si="264"/>
        <v>0</v>
      </c>
      <c r="DD198">
        <f t="shared" si="264"/>
        <v>0</v>
      </c>
      <c r="DE198">
        <f t="shared" si="264"/>
        <v>0</v>
      </c>
      <c r="DF198">
        <f t="shared" si="270"/>
        <v>0</v>
      </c>
      <c r="DG198">
        <f t="shared" si="270"/>
        <v>0</v>
      </c>
      <c r="DH198">
        <f t="shared" si="270"/>
        <v>0</v>
      </c>
      <c r="DI198">
        <f t="shared" si="270"/>
        <v>0</v>
      </c>
      <c r="DJ198">
        <f t="shared" si="270"/>
        <v>0</v>
      </c>
      <c r="DK198">
        <f t="shared" si="270"/>
        <v>0</v>
      </c>
      <c r="DL198">
        <f t="shared" si="270"/>
        <v>0</v>
      </c>
      <c r="DM198">
        <f t="shared" si="270"/>
        <v>0</v>
      </c>
      <c r="DN198">
        <f t="shared" si="270"/>
        <v>0</v>
      </c>
      <c r="DO198">
        <f t="shared" si="270"/>
        <v>0</v>
      </c>
      <c r="DP198">
        <f t="shared" si="270"/>
        <v>0</v>
      </c>
      <c r="DQ198">
        <f t="shared" si="270"/>
        <v>0</v>
      </c>
      <c r="DR198">
        <f t="shared" si="270"/>
        <v>0</v>
      </c>
      <c r="DS198">
        <f t="shared" si="270"/>
        <v>0</v>
      </c>
      <c r="DT198">
        <f t="shared" si="265"/>
        <v>0</v>
      </c>
      <c r="DU198">
        <f t="shared" si="265"/>
        <v>0</v>
      </c>
      <c r="DV198">
        <f t="shared" si="265"/>
        <v>0</v>
      </c>
      <c r="DW198">
        <f t="shared" si="265"/>
        <v>0</v>
      </c>
      <c r="DX198">
        <f t="shared" si="265"/>
        <v>0</v>
      </c>
      <c r="DY198">
        <f t="shared" si="265"/>
        <v>0</v>
      </c>
      <c r="DZ198">
        <f t="shared" si="265"/>
        <v>0</v>
      </c>
      <c r="EA198">
        <f t="shared" si="265"/>
        <v>0</v>
      </c>
      <c r="EB198">
        <f t="shared" si="265"/>
        <v>0</v>
      </c>
      <c r="EC198">
        <f t="shared" si="265"/>
        <v>0</v>
      </c>
      <c r="ED198">
        <f t="shared" si="273"/>
        <v>0</v>
      </c>
      <c r="EE198">
        <f t="shared" si="273"/>
        <v>0</v>
      </c>
      <c r="EF198">
        <f t="shared" si="273"/>
        <v>0</v>
      </c>
      <c r="EG198">
        <f t="shared" si="273"/>
        <v>0</v>
      </c>
      <c r="EH198">
        <f t="shared" si="273"/>
        <v>0</v>
      </c>
      <c r="EI198">
        <f t="shared" si="273"/>
        <v>0</v>
      </c>
      <c r="EJ198">
        <f t="shared" si="273"/>
        <v>0</v>
      </c>
      <c r="EK198">
        <f t="shared" si="273"/>
        <v>0</v>
      </c>
      <c r="EL198">
        <f t="shared" si="273"/>
        <v>0</v>
      </c>
      <c r="EM198">
        <f t="shared" si="273"/>
        <v>0</v>
      </c>
      <c r="EN198">
        <f t="shared" si="273"/>
        <v>0</v>
      </c>
      <c r="EO198">
        <f t="shared" si="273"/>
        <v>0</v>
      </c>
      <c r="EP198">
        <f t="shared" si="273"/>
        <v>0</v>
      </c>
      <c r="EQ198">
        <f t="shared" si="273"/>
        <v>0</v>
      </c>
      <c r="ER198">
        <f t="shared" si="273"/>
        <v>0</v>
      </c>
      <c r="ES198">
        <f t="shared" si="273"/>
        <v>0</v>
      </c>
      <c r="ET198">
        <f t="shared" ref="EN198:EX222" si="274">ET$2*EXP(- ET$1 * ($C198*_c2+$B198))</f>
        <v>0</v>
      </c>
      <c r="EU198">
        <f t="shared" si="274"/>
        <v>0</v>
      </c>
      <c r="EV198">
        <f t="shared" si="274"/>
        <v>0</v>
      </c>
      <c r="EW198">
        <f t="shared" si="274"/>
        <v>0</v>
      </c>
      <c r="EX198">
        <f t="shared" si="274"/>
        <v>0</v>
      </c>
      <c r="EZ198">
        <f t="shared" si="260"/>
        <v>0.88724643059409558</v>
      </c>
      <c r="FB198">
        <f t="shared" si="271"/>
        <v>1.0379038651433858E-2</v>
      </c>
      <c r="FC198">
        <f t="shared" si="272"/>
        <v>0.24868898935276004</v>
      </c>
    </row>
    <row r="199" spans="1:159" x14ac:dyDescent="0.25">
      <c r="A199">
        <v>1260</v>
      </c>
      <c r="B199" s="19">
        <f>'Input spectra'!Y198</f>
        <v>4.1900592518034699E-2</v>
      </c>
      <c r="C199">
        <f>'Input spectra'!D198</f>
        <v>0</v>
      </c>
      <c r="D199">
        <f t="shared" si="266"/>
        <v>2.0653927966864227E-2</v>
      </c>
      <c r="E199">
        <f t="shared" si="266"/>
        <v>2.0417783342503017E-2</v>
      </c>
      <c r="F199">
        <f t="shared" si="266"/>
        <v>2.0183252400947992E-2</v>
      </c>
      <c r="G199">
        <f t="shared" si="266"/>
        <v>1.9950325776203984E-2</v>
      </c>
      <c r="H199">
        <f t="shared" si="266"/>
        <v>1.9718994152387412E-2</v>
      </c>
      <c r="I199">
        <f t="shared" si="266"/>
        <v>1.9489248263470958E-2</v>
      </c>
      <c r="J199">
        <f t="shared" si="266"/>
        <v>1.9261078893029533E-2</v>
      </c>
      <c r="K199">
        <f t="shared" si="266"/>
        <v>1.903447687398744E-2</v>
      </c>
      <c r="L199">
        <f t="shared" si="266"/>
        <v>1.8809433088366845E-2</v>
      </c>
      <c r="M199">
        <f t="shared" si="266"/>
        <v>1.8585938467037457E-2</v>
      </c>
      <c r="N199">
        <f t="shared" si="261"/>
        <v>1.8363983989467446E-2</v>
      </c>
      <c r="O199">
        <f t="shared" si="261"/>
        <v>1.8143560683475571E-2</v>
      </c>
      <c r="P199">
        <f t="shared" si="261"/>
        <v>1.7924659624984591E-2</v>
      </c>
      <c r="Q199">
        <f t="shared" si="261"/>
        <v>1.7707271937775829E-2</v>
      </c>
      <c r="R199">
        <f t="shared" si="261"/>
        <v>1.7491388793244966E-2</v>
      </c>
      <c r="S199">
        <f t="shared" si="261"/>
        <v>1.727700141015907E-2</v>
      </c>
      <c r="T199">
        <f t="shared" si="261"/>
        <v>1.7064101054414783E-2</v>
      </c>
      <c r="U199">
        <f t="shared" si="261"/>
        <v>1.6852679038797728E-2</v>
      </c>
      <c r="V199">
        <f t="shared" si="261"/>
        <v>1.6642726722743081E-2</v>
      </c>
      <c r="W199">
        <f t="shared" si="261"/>
        <v>1.6434235512097373E-2</v>
      </c>
      <c r="X199">
        <f t="shared" si="261"/>
        <v>1.6227196858881399E-2</v>
      </c>
      <c r="Y199">
        <f t="shared" si="261"/>
        <v>1.6021602261054365E-2</v>
      </c>
      <c r="Z199">
        <f t="shared" si="261"/>
        <v>1.5817443262279147E-2</v>
      </c>
      <c r="AA199">
        <f t="shared" si="261"/>
        <v>1.5614711451688742E-2</v>
      </c>
      <c r="AB199">
        <f t="shared" si="261"/>
        <v>1.5413398463653872E-2</v>
      </c>
      <c r="AC199">
        <f t="shared" si="261"/>
        <v>1.5213495977551728E-2</v>
      </c>
      <c r="AD199">
        <f t="shared" si="267"/>
        <v>1.5014995717535827E-2</v>
      </c>
      <c r="AE199">
        <f t="shared" si="267"/>
        <v>1.4817889452307088E-2</v>
      </c>
      <c r="AF199">
        <f t="shared" si="267"/>
        <v>1.4622168994885956E-2</v>
      </c>
      <c r="AG199">
        <f t="shared" si="267"/>
        <v>1.4427826202385679E-2</v>
      </c>
      <c r="AH199">
        <f t="shared" si="267"/>
        <v>1.4234852975786739E-2</v>
      </c>
      <c r="AI199">
        <f t="shared" si="267"/>
        <v>1.4043241259712357E-2</v>
      </c>
      <c r="AJ199">
        <f t="shared" si="267"/>
        <v>1.3852983042205133E-2</v>
      </c>
      <c r="AK199">
        <f t="shared" si="267"/>
        <v>1.3664070354504754E-2</v>
      </c>
      <c r="AL199">
        <f t="shared" si="267"/>
        <v>1.3476495270826871E-2</v>
      </c>
      <c r="AM199">
        <f t="shared" si="267"/>
        <v>1.3290249908143002E-2</v>
      </c>
      <c r="AN199">
        <f t="shared" si="267"/>
        <v>1.3105326425961546E-2</v>
      </c>
      <c r="AO199">
        <f t="shared" si="267"/>
        <v>1.2921717026109909E-2</v>
      </c>
      <c r="AP199">
        <f t="shared" si="267"/>
        <v>1.2739413952517667E-2</v>
      </c>
      <c r="AQ199">
        <f t="shared" si="267"/>
        <v>1.2558409491000814E-2</v>
      </c>
      <c r="AR199">
        <f t="shared" si="262"/>
        <v>1.2378695969047107E-2</v>
      </c>
      <c r="AS199">
        <f t="shared" si="262"/>
        <v>1.2200265755602438E-2</v>
      </c>
      <c r="AT199">
        <f t="shared" si="262"/>
        <v>1.2023111260858263E-2</v>
      </c>
      <c r="AU199">
        <f t="shared" si="262"/>
        <v>1.1847224936040129E-2</v>
      </c>
      <c r="AV199">
        <f t="shared" si="262"/>
        <v>1.1672599273197189E-2</v>
      </c>
      <c r="AW199">
        <f t="shared" si="262"/>
        <v>1.1499226804992806E-2</v>
      </c>
      <c r="AX199">
        <f t="shared" si="262"/>
        <v>1.0224935079220414E-2</v>
      </c>
      <c r="AY199">
        <f t="shared" si="262"/>
        <v>8.7394210877246494E-3</v>
      </c>
      <c r="AZ199">
        <f t="shared" si="262"/>
        <v>7.8693674834857466E-3</v>
      </c>
      <c r="BA199">
        <f t="shared" si="262"/>
        <v>7.2105563469312016E-3</v>
      </c>
      <c r="BB199">
        <f t="shared" si="262"/>
        <v>6.6723490416650284E-3</v>
      </c>
      <c r="BC199">
        <f t="shared" si="262"/>
        <v>6.2154734838581367E-3</v>
      </c>
      <c r="BD199">
        <f t="shared" si="262"/>
        <v>5.8184195628540715E-3</v>
      </c>
      <c r="BE199">
        <f t="shared" si="262"/>
        <v>5.4677829323065757E-3</v>
      </c>
      <c r="BF199">
        <f t="shared" si="262"/>
        <v>5.154490862935116E-3</v>
      </c>
      <c r="BG199">
        <f t="shared" si="262"/>
        <v>4.8720387731258754E-3</v>
      </c>
      <c r="BH199">
        <f t="shared" si="268"/>
        <v>4.6155617179479223E-3</v>
      </c>
      <c r="BI199">
        <f t="shared" si="268"/>
        <v>4.3813014058339955E-3</v>
      </c>
      <c r="BJ199">
        <f t="shared" si="268"/>
        <v>4.1662794900806637E-3</v>
      </c>
      <c r="BK199">
        <f t="shared" si="268"/>
        <v>3.9680866683671186E-3</v>
      </c>
      <c r="BL199">
        <f t="shared" si="268"/>
        <v>3.7847407199940769E-3</v>
      </c>
      <c r="BM199">
        <f t="shared" si="268"/>
        <v>3.6145875854058452E-3</v>
      </c>
      <c r="BN199">
        <f t="shared" si="268"/>
        <v>3.4562304075061129E-3</v>
      </c>
      <c r="BO199">
        <f t="shared" si="268"/>
        <v>3.3084773574871616E-3</v>
      </c>
      <c r="BP199">
        <f t="shared" si="268"/>
        <v>3.1703024477525779E-3</v>
      </c>
      <c r="BQ199">
        <f t="shared" si="268"/>
        <v>3.0408155500188275E-3</v>
      </c>
      <c r="BR199">
        <f t="shared" si="268"/>
        <v>2.9192390815468627E-3</v>
      </c>
      <c r="BS199">
        <f t="shared" si="268"/>
        <v>2.804889615265435E-3</v>
      </c>
      <c r="BT199">
        <f t="shared" si="268"/>
        <v>2.6971631882701662E-3</v>
      </c>
      <c r="BU199">
        <f t="shared" si="268"/>
        <v>2.5955234308014702E-3</v>
      </c>
      <c r="BV199">
        <f t="shared" si="263"/>
        <v>2.4994918758007969E-3</v>
      </c>
      <c r="BW199">
        <f t="shared" si="263"/>
        <v>2.4086399752563229E-3</v>
      </c>
      <c r="BX199">
        <f t="shared" si="263"/>
        <v>2.322582467524805E-3</v>
      </c>
      <c r="BY199">
        <f t="shared" si="263"/>
        <v>2.2409718249407984E-3</v>
      </c>
      <c r="BZ199">
        <f t="shared" si="263"/>
        <v>2.1634935733388125E-3</v>
      </c>
      <c r="CA199">
        <f t="shared" si="263"/>
        <v>2.0898623213376866E-3</v>
      </c>
      <c r="CB199">
        <f t="shared" si="263"/>
        <v>2.0198183719439709E-3</v>
      </c>
      <c r="CC199">
        <f t="shared" si="263"/>
        <v>1.9531248153854272E-3</v>
      </c>
      <c r="CD199">
        <f t="shared" si="263"/>
        <v>1.8895650223059678E-3</v>
      </c>
      <c r="CE199">
        <f t="shared" si="263"/>
        <v>1.8289404721172193E-3</v>
      </c>
      <c r="CF199">
        <f t="shared" si="269"/>
        <v>1.7710688635451269E-3</v>
      </c>
      <c r="CG199">
        <f t="shared" si="269"/>
        <v>1.7157824640597131E-3</v>
      </c>
      <c r="CH199">
        <f t="shared" si="269"/>
        <v>1.6629266625411904E-3</v>
      </c>
      <c r="CI199">
        <f t="shared" si="269"/>
        <v>1.6123586956686637E-3</v>
      </c>
      <c r="CJ199">
        <f t="shared" si="269"/>
        <v>1.5639465234586398E-3</v>
      </c>
      <c r="CK199">
        <f t="shared" si="269"/>
        <v>1.5175678333866701E-3</v>
      </c>
      <c r="CL199">
        <f t="shared" si="269"/>
        <v>1.4731091557933331E-3</v>
      </c>
      <c r="CM199">
        <f t="shared" si="269"/>
        <v>1.4304650759566012E-3</v>
      </c>
      <c r="CN199">
        <f t="shared" si="269"/>
        <v>1.3895375304237313E-3</v>
      </c>
      <c r="CO199">
        <f t="shared" si="269"/>
        <v>1.3502351770287486E-3</v>
      </c>
      <c r="CP199">
        <f t="shared" si="264"/>
        <v>1.3124728295483329E-3</v>
      </c>
      <c r="CQ199">
        <f t="shared" si="264"/>
        <v>1.2761709492264525E-3</v>
      </c>
      <c r="CR199">
        <f t="shared" si="264"/>
        <v>8.2184896806333026E-4</v>
      </c>
      <c r="CS199">
        <f t="shared" si="264"/>
        <v>5.3393567917297722E-4</v>
      </c>
      <c r="CT199">
        <f t="shared" si="264"/>
        <v>3.6986241744829744E-4</v>
      </c>
      <c r="CU199">
        <f t="shared" si="264"/>
        <v>2.5736169365942325E-4</v>
      </c>
      <c r="CV199">
        <f t="shared" si="264"/>
        <v>1.7577173300199926E-4</v>
      </c>
      <c r="CW199">
        <f t="shared" si="264"/>
        <v>1.1557215637118325E-4</v>
      </c>
      <c r="CX199">
        <f t="shared" si="264"/>
        <v>7.1391297282341683E-5</v>
      </c>
      <c r="CY199">
        <f t="shared" si="264"/>
        <v>3.9820183294194027E-5</v>
      </c>
      <c r="CZ199">
        <f t="shared" si="264"/>
        <v>1.8520515983346963E-5</v>
      </c>
      <c r="DA199">
        <f t="shared" si="264"/>
        <v>5.7969853168904081E-6</v>
      </c>
      <c r="DB199">
        <f t="shared" si="264"/>
        <v>3.6832269456150739E-7</v>
      </c>
      <c r="DC199">
        <f t="shared" si="264"/>
        <v>0</v>
      </c>
      <c r="DD199">
        <f t="shared" si="264"/>
        <v>0</v>
      </c>
      <c r="DE199">
        <f t="shared" si="264"/>
        <v>0</v>
      </c>
      <c r="DF199">
        <f t="shared" si="270"/>
        <v>0</v>
      </c>
      <c r="DG199">
        <f t="shared" si="270"/>
        <v>0</v>
      </c>
      <c r="DH199">
        <f t="shared" si="270"/>
        <v>0</v>
      </c>
      <c r="DI199">
        <f t="shared" si="270"/>
        <v>0</v>
      </c>
      <c r="DJ199">
        <f t="shared" si="270"/>
        <v>0</v>
      </c>
      <c r="DK199">
        <f t="shared" si="270"/>
        <v>0</v>
      </c>
      <c r="DL199">
        <f t="shared" si="270"/>
        <v>0</v>
      </c>
      <c r="DM199">
        <f t="shared" si="270"/>
        <v>0</v>
      </c>
      <c r="DN199">
        <f t="shared" si="270"/>
        <v>0</v>
      </c>
      <c r="DO199">
        <f t="shared" si="270"/>
        <v>0</v>
      </c>
      <c r="DP199">
        <f t="shared" si="270"/>
        <v>0</v>
      </c>
      <c r="DQ199">
        <f t="shared" si="270"/>
        <v>0</v>
      </c>
      <c r="DR199">
        <f t="shared" si="270"/>
        <v>0</v>
      </c>
      <c r="DS199">
        <f t="shared" si="270"/>
        <v>0</v>
      </c>
      <c r="DT199">
        <f t="shared" si="265"/>
        <v>0</v>
      </c>
      <c r="DU199">
        <f t="shared" si="265"/>
        <v>0</v>
      </c>
      <c r="DV199">
        <f t="shared" si="265"/>
        <v>0</v>
      </c>
      <c r="DW199">
        <f t="shared" si="265"/>
        <v>0</v>
      </c>
      <c r="DX199">
        <f t="shared" si="265"/>
        <v>0</v>
      </c>
      <c r="DY199">
        <f t="shared" si="265"/>
        <v>0</v>
      </c>
      <c r="DZ199">
        <f t="shared" si="265"/>
        <v>0</v>
      </c>
      <c r="EA199">
        <f t="shared" si="265"/>
        <v>0</v>
      </c>
      <c r="EB199">
        <f t="shared" si="265"/>
        <v>0</v>
      </c>
      <c r="EC199">
        <f t="shared" si="265"/>
        <v>0</v>
      </c>
      <c r="ED199">
        <f t="shared" si="273"/>
        <v>0</v>
      </c>
      <c r="EE199">
        <f t="shared" si="273"/>
        <v>0</v>
      </c>
      <c r="EF199">
        <f t="shared" si="273"/>
        <v>0</v>
      </c>
      <c r="EG199">
        <f t="shared" si="273"/>
        <v>0</v>
      </c>
      <c r="EH199">
        <f t="shared" si="273"/>
        <v>0</v>
      </c>
      <c r="EI199">
        <f t="shared" si="273"/>
        <v>0</v>
      </c>
      <c r="EJ199">
        <f t="shared" si="273"/>
        <v>0</v>
      </c>
      <c r="EK199">
        <f t="shared" si="273"/>
        <v>0</v>
      </c>
      <c r="EL199">
        <f t="shared" si="273"/>
        <v>0</v>
      </c>
      <c r="EM199">
        <f t="shared" si="273"/>
        <v>0</v>
      </c>
      <c r="EN199">
        <f t="shared" si="274"/>
        <v>0</v>
      </c>
      <c r="EO199">
        <f t="shared" si="274"/>
        <v>0</v>
      </c>
      <c r="EP199">
        <f t="shared" si="274"/>
        <v>0</v>
      </c>
      <c r="EQ199">
        <f t="shared" si="274"/>
        <v>0</v>
      </c>
      <c r="ER199">
        <f t="shared" si="274"/>
        <v>0</v>
      </c>
      <c r="ES199">
        <f t="shared" si="274"/>
        <v>0</v>
      </c>
      <c r="ET199">
        <f t="shared" si="274"/>
        <v>0</v>
      </c>
      <c r="EU199">
        <f t="shared" si="274"/>
        <v>0</v>
      </c>
      <c r="EV199">
        <f t="shared" si="274"/>
        <v>0</v>
      </c>
      <c r="EW199">
        <f t="shared" si="274"/>
        <v>0</v>
      </c>
      <c r="EX199">
        <f t="shared" si="274"/>
        <v>0</v>
      </c>
      <c r="EZ199">
        <f t="shared" si="260"/>
        <v>0.88737509609395271</v>
      </c>
      <c r="FB199">
        <f t="shared" si="271"/>
        <v>1.0366181687589293E-2</v>
      </c>
      <c r="FC199">
        <f t="shared" si="272"/>
        <v>0.24869063042945871</v>
      </c>
    </row>
    <row r="200" spans="1:159" x14ac:dyDescent="0.25">
      <c r="A200">
        <v>1265</v>
      </c>
      <c r="B200" s="19">
        <f>'Input spectra'!Y199</f>
        <v>4.1848075178881103E-2</v>
      </c>
      <c r="C200">
        <f>'Input spectra'!D199</f>
        <v>0</v>
      </c>
      <c r="D200">
        <f t="shared" si="266"/>
        <v>2.0653927966864227E-2</v>
      </c>
      <c r="E200">
        <f t="shared" si="266"/>
        <v>2.0417890571549843E-2</v>
      </c>
      <c r="F200">
        <f t="shared" si="266"/>
        <v>2.0183464396203644E-2</v>
      </c>
      <c r="G200">
        <f t="shared" si="266"/>
        <v>1.99506401000876E-2</v>
      </c>
      <c r="H200">
        <f t="shared" si="266"/>
        <v>1.9719408392379817E-2</v>
      </c>
      <c r="I200">
        <f t="shared" si="266"/>
        <v>1.9489760031920558E-2</v>
      </c>
      <c r="J200">
        <f t="shared" si="266"/>
        <v>1.9261685826959463E-2</v>
      </c>
      <c r="K200">
        <f t="shared" si="266"/>
        <v>1.9035176634904036E-2</v>
      </c>
      <c r="L200">
        <f t="shared" si="266"/>
        <v>1.8810223362069389E-2</v>
      </c>
      <c r="M200">
        <f t="shared" si="266"/>
        <v>1.8586816963429193E-2</v>
      </c>
      <c r="N200">
        <f t="shared" si="261"/>
        <v>1.836494844236786E-2</v>
      </c>
      <c r="O200">
        <f t="shared" si="261"/>
        <v>1.8144608850433952E-2</v>
      </c>
      <c r="P200">
        <f t="shared" si="261"/>
        <v>1.7925789287094811E-2</v>
      </c>
      <c r="Q200">
        <f t="shared" si="261"/>
        <v>1.7708480899492396E-2</v>
      </c>
      <c r="R200">
        <f t="shared" si="261"/>
        <v>1.7492674882200295E-2</v>
      </c>
      <c r="S200">
        <f t="shared" si="261"/>
        <v>1.7278362476981994E-2</v>
      </c>
      <c r="T200">
        <f t="shared" si="261"/>
        <v>1.7065534972550277E-2</v>
      </c>
      <c r="U200">
        <f t="shared" si="261"/>
        <v>1.6854183704327837E-2</v>
      </c>
      <c r="V200">
        <f t="shared" si="261"/>
        <v>1.6644300054209103E-2</v>
      </c>
      <c r="W200">
        <f t="shared" si="261"/>
        <v>1.643587545032317E-2</v>
      </c>
      <c r="X200">
        <f t="shared" si="261"/>
        <v>1.6228901366797954E-2</v>
      </c>
      <c r="Y200">
        <f t="shared" si="261"/>
        <v>1.602336932352549E-2</v>
      </c>
      <c r="Z200">
        <f t="shared" si="261"/>
        <v>1.5819270885928403E-2</v>
      </c>
      <c r="AA200">
        <f t="shared" si="261"/>
        <v>1.5616597664727488E-2</v>
      </c>
      <c r="AB200">
        <f t="shared" si="261"/>
        <v>1.5415341315710505E-2</v>
      </c>
      <c r="AC200">
        <f t="shared" si="261"/>
        <v>1.5215493539502068E-2</v>
      </c>
      <c r="AD200">
        <f t="shared" si="267"/>
        <v>1.5017046081334657E-2</v>
      </c>
      <c r="AE200">
        <f t="shared" si="267"/>
        <v>1.4819990730820819E-2</v>
      </c>
      <c r="AF200">
        <f t="shared" si="267"/>
        <v>1.4624319321726446E-2</v>
      </c>
      <c r="AG200">
        <f t="shared" si="267"/>
        <v>1.4430023731745172E-2</v>
      </c>
      <c r="AH200">
        <f t="shared" si="267"/>
        <v>1.4237095882273914E-2</v>
      </c>
      <c r="AI200">
        <f t="shared" si="267"/>
        <v>1.4045527738189506E-2</v>
      </c>
      <c r="AJ200">
        <f t="shared" si="267"/>
        <v>1.3855311307626433E-2</v>
      </c>
      <c r="AK200">
        <f t="shared" si="267"/>
        <v>1.3666438641755652E-2</v>
      </c>
      <c r="AL200">
        <f t="shared" si="267"/>
        <v>1.3478901834564544E-2</v>
      </c>
      <c r="AM200">
        <f t="shared" si="267"/>
        <v>1.3292693022637917E-2</v>
      </c>
      <c r="AN200">
        <f t="shared" si="267"/>
        <v>1.3107804384940098E-2</v>
      </c>
      <c r="AO200">
        <f t="shared" si="267"/>
        <v>1.2924228142598124E-2</v>
      </c>
      <c r="AP200">
        <f t="shared" si="267"/>
        <v>1.2741956558685975E-2</v>
      </c>
      <c r="AQ200">
        <f t="shared" si="267"/>
        <v>1.2560981938009887E-2</v>
      </c>
      <c r="AR200">
        <f t="shared" si="262"/>
        <v>1.2381296626894746E-2</v>
      </c>
      <c r="AS200">
        <f t="shared" si="262"/>
        <v>1.2202893012971498E-2</v>
      </c>
      <c r="AT200">
        <f t="shared" si="262"/>
        <v>1.2025763524965627E-2</v>
      </c>
      <c r="AU200">
        <f t="shared" si="262"/>
        <v>1.1849900632486723E-2</v>
      </c>
      <c r="AV200">
        <f t="shared" si="262"/>
        <v>1.1675296845818998E-2</v>
      </c>
      <c r="AW200">
        <f t="shared" si="262"/>
        <v>1.1501944715712942E-2</v>
      </c>
      <c r="AX200">
        <f t="shared" si="262"/>
        <v>1.0227405514975581E-2</v>
      </c>
      <c r="AY200">
        <f t="shared" si="262"/>
        <v>8.7415785183385768E-3</v>
      </c>
      <c r="AZ200">
        <f t="shared" si="262"/>
        <v>7.8713514690970515E-3</v>
      </c>
      <c r="BA200">
        <f t="shared" si="262"/>
        <v>7.2124121139402995E-3</v>
      </c>
      <c r="BB200">
        <f t="shared" si="262"/>
        <v>6.6741013418081729E-3</v>
      </c>
      <c r="BC200">
        <f t="shared" si="262"/>
        <v>6.2171384494767263E-3</v>
      </c>
      <c r="BD200">
        <f t="shared" si="262"/>
        <v>5.8200087329878664E-3</v>
      </c>
      <c r="BE200">
        <f t="shared" si="262"/>
        <v>5.4693050572088885E-3</v>
      </c>
      <c r="BF200">
        <f t="shared" si="262"/>
        <v>5.1559528510125609E-3</v>
      </c>
      <c r="BG200">
        <f t="shared" si="262"/>
        <v>4.8734462422059472E-3</v>
      </c>
      <c r="BH200">
        <f t="shared" si="268"/>
        <v>4.6169193408873259E-3</v>
      </c>
      <c r="BI200">
        <f t="shared" si="268"/>
        <v>4.3826131396208163E-3</v>
      </c>
      <c r="BJ200">
        <f t="shared" si="268"/>
        <v>4.1675487344724682E-3</v>
      </c>
      <c r="BK200">
        <f t="shared" si="268"/>
        <v>3.9693163796565021E-3</v>
      </c>
      <c r="BL200">
        <f t="shared" si="268"/>
        <v>3.7859334949803154E-3</v>
      </c>
      <c r="BM200">
        <f t="shared" si="268"/>
        <v>3.6157457248892234E-3</v>
      </c>
      <c r="BN200">
        <f t="shared" si="268"/>
        <v>3.4573559652931228E-3</v>
      </c>
      <c r="BO200">
        <f t="shared" si="268"/>
        <v>3.3095721788860906E-3</v>
      </c>
      <c r="BP200">
        <f t="shared" si="268"/>
        <v>3.1713682002808587E-3</v>
      </c>
      <c r="BQ200">
        <f t="shared" si="268"/>
        <v>3.0418537482298554E-3</v>
      </c>
      <c r="BR200">
        <f t="shared" si="268"/>
        <v>2.9202511073429527E-3</v>
      </c>
      <c r="BS200">
        <f t="shared" si="268"/>
        <v>2.8058767346949474E-3</v>
      </c>
      <c r="BT200">
        <f t="shared" si="268"/>
        <v>2.6981265655501609E-3</v>
      </c>
      <c r="BU200">
        <f t="shared" si="268"/>
        <v>2.5964641401250714E-3</v>
      </c>
      <c r="BV200">
        <f t="shared" si="263"/>
        <v>2.5004109113568756E-3</v>
      </c>
      <c r="BW200">
        <f t="shared" si="263"/>
        <v>2.409538259792593E-3</v>
      </c>
      <c r="BX200">
        <f t="shared" si="263"/>
        <v>2.3234608597136387E-3</v>
      </c>
      <c r="BY200">
        <f t="shared" si="263"/>
        <v>2.2418311257529329E-3</v>
      </c>
      <c r="BZ200">
        <f t="shared" si="263"/>
        <v>2.1643345315888528E-3</v>
      </c>
      <c r="CA200">
        <f t="shared" si="263"/>
        <v>2.090685638533504E-3</v>
      </c>
      <c r="CB200">
        <f t="shared" si="263"/>
        <v>2.0206247065473054E-3</v>
      </c>
      <c r="CC200">
        <f t="shared" si="263"/>
        <v>1.9539147865715329E-3</v>
      </c>
      <c r="CD200">
        <f t="shared" si="263"/>
        <v>1.8903392132947076E-3</v>
      </c>
      <c r="CE200">
        <f t="shared" si="263"/>
        <v>1.8296994331356757E-3</v>
      </c>
      <c r="CF200">
        <f t="shared" si="269"/>
        <v>1.771813114471862E-3</v>
      </c>
      <c r="CG200">
        <f t="shared" si="269"/>
        <v>1.7165124967927683E-3</v>
      </c>
      <c r="CH200">
        <f t="shared" si="269"/>
        <v>1.663642943125336E-3</v>
      </c>
      <c r="CI200">
        <f t="shared" si="269"/>
        <v>1.6130616662120231E-3</v>
      </c>
      <c r="CJ200">
        <f t="shared" si="269"/>
        <v>1.5646366038643534E-3</v>
      </c>
      <c r="CK200">
        <f t="shared" si="269"/>
        <v>1.5182454229215692E-3</v>
      </c>
      <c r="CL200">
        <f t="shared" si="269"/>
        <v>1.4737746345125061E-3</v>
      </c>
      <c r="CM200">
        <f t="shared" si="269"/>
        <v>1.431118806000145E-3</v>
      </c>
      <c r="CN200">
        <f t="shared" si="269"/>
        <v>1.3901798571998053E-3</v>
      </c>
      <c r="CO200">
        <f t="shared" si="269"/>
        <v>1.3508664302951971E-3</v>
      </c>
      <c r="CP200">
        <f t="shared" si="264"/>
        <v>1.3130933244035789E-3</v>
      </c>
      <c r="CQ200">
        <f t="shared" si="264"/>
        <v>1.2767809870190296E-3</v>
      </c>
      <c r="CR200">
        <f t="shared" si="264"/>
        <v>8.2224614815937301E-4</v>
      </c>
      <c r="CS200">
        <f t="shared" si="264"/>
        <v>5.3419652306202622E-4</v>
      </c>
      <c r="CT200">
        <f t="shared" si="264"/>
        <v>3.7004504991019452E-4</v>
      </c>
      <c r="CU200">
        <f t="shared" si="264"/>
        <v>2.5749012723329462E-4</v>
      </c>
      <c r="CV200">
        <f t="shared" si="264"/>
        <v>1.7586037355658932E-4</v>
      </c>
      <c r="CW200">
        <f t="shared" si="264"/>
        <v>1.1563104592830423E-4</v>
      </c>
      <c r="CX200">
        <f t="shared" si="264"/>
        <v>7.1428049692736059E-5</v>
      </c>
      <c r="CY200">
        <f t="shared" si="264"/>
        <v>3.9840892052898683E-5</v>
      </c>
      <c r="CZ200">
        <f t="shared" si="264"/>
        <v>1.8530245020030917E-5</v>
      </c>
      <c r="DA200">
        <f t="shared" si="264"/>
        <v>5.8000609991918312E-6</v>
      </c>
      <c r="DB200">
        <f t="shared" si="264"/>
        <v>3.6852004936024373E-7</v>
      </c>
      <c r="DC200">
        <f t="shared" si="264"/>
        <v>0</v>
      </c>
      <c r="DD200">
        <f t="shared" si="264"/>
        <v>0</v>
      </c>
      <c r="DE200">
        <f t="shared" si="264"/>
        <v>0</v>
      </c>
      <c r="DF200">
        <f t="shared" si="270"/>
        <v>0</v>
      </c>
      <c r="DG200">
        <f t="shared" si="270"/>
        <v>0</v>
      </c>
      <c r="DH200">
        <f t="shared" si="270"/>
        <v>0</v>
      </c>
      <c r="DI200">
        <f t="shared" si="270"/>
        <v>0</v>
      </c>
      <c r="DJ200">
        <f t="shared" si="270"/>
        <v>0</v>
      </c>
      <c r="DK200">
        <f t="shared" si="270"/>
        <v>0</v>
      </c>
      <c r="DL200">
        <f t="shared" si="270"/>
        <v>0</v>
      </c>
      <c r="DM200">
        <f t="shared" si="270"/>
        <v>0</v>
      </c>
      <c r="DN200">
        <f t="shared" si="270"/>
        <v>0</v>
      </c>
      <c r="DO200">
        <f t="shared" si="270"/>
        <v>0</v>
      </c>
      <c r="DP200">
        <f t="shared" si="270"/>
        <v>0</v>
      </c>
      <c r="DQ200">
        <f t="shared" si="270"/>
        <v>0</v>
      </c>
      <c r="DR200">
        <f t="shared" si="270"/>
        <v>0</v>
      </c>
      <c r="DS200">
        <f t="shared" si="270"/>
        <v>0</v>
      </c>
      <c r="DT200">
        <f t="shared" si="265"/>
        <v>0</v>
      </c>
      <c r="DU200">
        <f t="shared" si="265"/>
        <v>0</v>
      </c>
      <c r="DV200">
        <f t="shared" si="265"/>
        <v>0</v>
      </c>
      <c r="DW200">
        <f t="shared" si="265"/>
        <v>0</v>
      </c>
      <c r="DX200">
        <f t="shared" si="265"/>
        <v>0</v>
      </c>
      <c r="DY200">
        <f t="shared" si="265"/>
        <v>0</v>
      </c>
      <c r="DZ200">
        <f t="shared" si="265"/>
        <v>0</v>
      </c>
      <c r="EA200">
        <f t="shared" si="265"/>
        <v>0</v>
      </c>
      <c r="EB200">
        <f t="shared" si="265"/>
        <v>0</v>
      </c>
      <c r="EC200">
        <f t="shared" si="265"/>
        <v>0</v>
      </c>
      <c r="ED200">
        <f t="shared" si="265"/>
        <v>0</v>
      </c>
      <c r="EE200">
        <f t="shared" si="265"/>
        <v>0</v>
      </c>
      <c r="EF200">
        <f t="shared" si="265"/>
        <v>0</v>
      </c>
      <c r="EG200">
        <f t="shared" si="265"/>
        <v>0</v>
      </c>
      <c r="EH200">
        <f t="shared" si="265"/>
        <v>0</v>
      </c>
      <c r="EI200">
        <f t="shared" si="265"/>
        <v>0</v>
      </c>
      <c r="EJ200">
        <f t="shared" si="273"/>
        <v>0</v>
      </c>
      <c r="EK200">
        <f t="shared" si="273"/>
        <v>0</v>
      </c>
      <c r="EL200">
        <f t="shared" si="273"/>
        <v>0</v>
      </c>
      <c r="EM200">
        <f t="shared" si="273"/>
        <v>0</v>
      </c>
      <c r="EN200">
        <f t="shared" si="273"/>
        <v>0</v>
      </c>
      <c r="EO200">
        <f t="shared" si="273"/>
        <v>0</v>
      </c>
      <c r="EP200">
        <f t="shared" si="273"/>
        <v>0</v>
      </c>
      <c r="EQ200">
        <f t="shared" si="273"/>
        <v>0</v>
      </c>
      <c r="ER200">
        <f t="shared" si="273"/>
        <v>0</v>
      </c>
      <c r="ES200">
        <f t="shared" si="273"/>
        <v>0</v>
      </c>
      <c r="ET200">
        <f t="shared" si="274"/>
        <v>0</v>
      </c>
      <c r="EU200">
        <f t="shared" si="274"/>
        <v>0</v>
      </c>
      <c r="EV200">
        <f t="shared" si="274"/>
        <v>0</v>
      </c>
      <c r="EW200">
        <f t="shared" si="274"/>
        <v>0</v>
      </c>
      <c r="EX200">
        <f t="shared" si="274"/>
        <v>0</v>
      </c>
      <c r="EZ200">
        <f t="shared" si="260"/>
        <v>0.88750379057303208</v>
      </c>
      <c r="FB200">
        <f t="shared" si="271"/>
        <v>1.0353324386133511E-2</v>
      </c>
      <c r="FC200">
        <f t="shared" si="272"/>
        <v>0.24869227150638384</v>
      </c>
    </row>
    <row r="201" spans="1:159" x14ac:dyDescent="0.25">
      <c r="A201">
        <v>1270</v>
      </c>
      <c r="B201" s="19">
        <f>'Input spectra'!Y200</f>
        <v>4.17955578397275E-2</v>
      </c>
      <c r="C201">
        <f>'Input spectra'!D200</f>
        <v>0</v>
      </c>
      <c r="D201">
        <f t="shared" si="266"/>
        <v>2.0653927966864227E-2</v>
      </c>
      <c r="E201">
        <f t="shared" si="266"/>
        <v>2.0417997801159809E-2</v>
      </c>
      <c r="F201">
        <f t="shared" si="266"/>
        <v>2.0183676393685995E-2</v>
      </c>
      <c r="G201">
        <f t="shared" si="266"/>
        <v>1.995095442892349E-2</v>
      </c>
      <c r="H201">
        <f t="shared" si="266"/>
        <v>1.971982264107423E-2</v>
      </c>
      <c r="I201">
        <f t="shared" si="266"/>
        <v>1.9490271813808694E-2</v>
      </c>
      <c r="J201">
        <f t="shared" si="266"/>
        <v>1.9262292780014425E-2</v>
      </c>
      <c r="K201">
        <f t="shared" si="266"/>
        <v>1.9035876421545812E-2</v>
      </c>
      <c r="L201">
        <f t="shared" si="266"/>
        <v>1.8811013668975089E-2</v>
      </c>
      <c r="M201">
        <f t="shared" si="266"/>
        <v>1.8587695501344571E-2</v>
      </c>
      <c r="N201">
        <f t="shared" si="261"/>
        <v>1.8365912945920104E-2</v>
      </c>
      <c r="O201">
        <f t="shared" si="261"/>
        <v>1.8145657077945715E-2</v>
      </c>
      <c r="P201">
        <f t="shared" si="261"/>
        <v>1.7926919020399494E-2</v>
      </c>
      <c r="Q201">
        <f t="shared" si="261"/>
        <v>1.7709689943750669E-2</v>
      </c>
      <c r="R201">
        <f t="shared" si="261"/>
        <v>1.7493961065717864E-2</v>
      </c>
      <c r="S201">
        <f t="shared" si="261"/>
        <v>1.7279723651028554E-2</v>
      </c>
      <c r="T201">
        <f t="shared" si="261"/>
        <v>1.7066969011179732E-2</v>
      </c>
      <c r="U201">
        <f t="shared" si="261"/>
        <v>1.6855688504199696E-2</v>
      </c>
      <c r="V201">
        <f t="shared" si="261"/>
        <v>1.6645873534411083E-2</v>
      </c>
      <c r="W201">
        <f t="shared" si="261"/>
        <v>1.6437515552194998E-2</v>
      </c>
      <c r="X201">
        <f t="shared" si="261"/>
        <v>1.6230606053756352E-2</v>
      </c>
      <c r="Y201">
        <f t="shared" si="261"/>
        <v>1.6025136580890345E-2</v>
      </c>
      <c r="Z201">
        <f t="shared" si="261"/>
        <v>1.5821098720750104E-2</v>
      </c>
      <c r="AA201">
        <f t="shared" si="261"/>
        <v>1.5618484105615442E-2</v>
      </c>
      <c r="AB201">
        <f t="shared" si="261"/>
        <v>1.5417284412662782E-2</v>
      </c>
      <c r="AC201">
        <f t="shared" si="261"/>
        <v>1.5217491363736221E-2</v>
      </c>
      <c r="AD201">
        <f t="shared" si="267"/>
        <v>1.5019096725119691E-2</v>
      </c>
      <c r="AE201">
        <f t="shared" si="267"/>
        <v>1.4822092307310276E-2</v>
      </c>
      <c r="AF201">
        <f t="shared" si="267"/>
        <v>1.4626469964792629E-2</v>
      </c>
      <c r="AG201">
        <f t="shared" si="267"/>
        <v>1.4432221595814495E-2</v>
      </c>
      <c r="AH201">
        <f t="shared" si="267"/>
        <v>1.4239339142163368E-2</v>
      </c>
      <c r="AI201">
        <f t="shared" si="267"/>
        <v>1.4047814588944231E-2</v>
      </c>
      <c r="AJ201">
        <f t="shared" si="267"/>
        <v>1.3857639964358388E-2</v>
      </c>
      <c r="AK201">
        <f t="shared" si="267"/>
        <v>1.3668807339483394E-2</v>
      </c>
      <c r="AL201">
        <f t="shared" si="267"/>
        <v>1.3481308828054085E-2</v>
      </c>
      <c r="AM201">
        <f t="shared" si="267"/>
        <v>1.329513658624466E-2</v>
      </c>
      <c r="AN201">
        <f t="shared" si="267"/>
        <v>1.3110282812451864E-2</v>
      </c>
      <c r="AO201">
        <f t="shared" si="267"/>
        <v>1.2926739747079226E-2</v>
      </c>
      <c r="AP201">
        <f t="shared" si="267"/>
        <v>1.2744499672322378E-2</v>
      </c>
      <c r="AQ201">
        <f t="shared" si="267"/>
        <v>1.2563554911955406E-2</v>
      </c>
      <c r="AR201">
        <f t="shared" si="262"/>
        <v>1.2383897831118294E-2</v>
      </c>
      <c r="AS201">
        <f t="shared" si="262"/>
        <v>1.2205520836105389E-2</v>
      </c>
      <c r="AT201">
        <f t="shared" si="262"/>
        <v>1.2028416374154903E-2</v>
      </c>
      <c r="AU201">
        <f t="shared" si="262"/>
        <v>1.1852576933239514E-2</v>
      </c>
      <c r="AV201">
        <f t="shared" si="262"/>
        <v>1.1677995041857911E-2</v>
      </c>
      <c r="AW201">
        <f t="shared" si="262"/>
        <v>1.150466326882746E-2</v>
      </c>
      <c r="AX201">
        <f t="shared" si="262"/>
        <v>1.0229876547610119E-2</v>
      </c>
      <c r="AY201">
        <f t="shared" si="262"/>
        <v>8.7437364815400511E-3</v>
      </c>
      <c r="AZ201">
        <f t="shared" si="262"/>
        <v>7.8733359549008949E-3</v>
      </c>
      <c r="BA201">
        <f t="shared" si="262"/>
        <v>7.2142683585645828E-3</v>
      </c>
      <c r="BB201">
        <f t="shared" si="262"/>
        <v>6.6758541021424405E-3</v>
      </c>
      <c r="BC201">
        <f t="shared" si="262"/>
        <v>6.2188038610968182E-3</v>
      </c>
      <c r="BD201">
        <f t="shared" si="262"/>
        <v>5.8215983371676583E-3</v>
      </c>
      <c r="BE201">
        <f t="shared" si="262"/>
        <v>5.4708276058413035E-3</v>
      </c>
      <c r="BF201">
        <f t="shared" si="262"/>
        <v>5.1574152537593098E-3</v>
      </c>
      <c r="BG201">
        <f t="shared" si="262"/>
        <v>4.8748541178856601E-3</v>
      </c>
      <c r="BH201">
        <f t="shared" si="268"/>
        <v>4.6182773631584153E-3</v>
      </c>
      <c r="BI201">
        <f t="shared" si="268"/>
        <v>4.3839252661323934E-3</v>
      </c>
      <c r="BJ201">
        <f t="shared" si="268"/>
        <v>4.1688183655357227E-3</v>
      </c>
      <c r="BK201">
        <f t="shared" si="268"/>
        <v>3.9705464720337959E-3</v>
      </c>
      <c r="BL201">
        <f t="shared" si="268"/>
        <v>3.7871266458739863E-3</v>
      </c>
      <c r="BM201">
        <f t="shared" si="268"/>
        <v>3.616904235448702E-3</v>
      </c>
      <c r="BN201">
        <f t="shared" si="268"/>
        <v>3.4584818896298661E-3</v>
      </c>
      <c r="BO201">
        <f t="shared" si="268"/>
        <v>3.3106673625767232E-3</v>
      </c>
      <c r="BP201">
        <f t="shared" si="268"/>
        <v>3.1724343110804631E-3</v>
      </c>
      <c r="BQ201">
        <f t="shared" si="268"/>
        <v>3.0428923009035297E-3</v>
      </c>
      <c r="BR201">
        <f t="shared" si="268"/>
        <v>2.9212634839825961E-3</v>
      </c>
      <c r="BS201">
        <f t="shared" si="268"/>
        <v>2.8068642015195095E-3</v>
      </c>
      <c r="BT201">
        <f t="shared" si="268"/>
        <v>2.6990902869308718E-3</v>
      </c>
      <c r="BU201">
        <f t="shared" si="268"/>
        <v>2.597405190394943E-3</v>
      </c>
      <c r="BV201">
        <f t="shared" si="263"/>
        <v>2.5013302848321769E-3</v>
      </c>
      <c r="BW201">
        <f t="shared" si="263"/>
        <v>2.4104368793374637E-3</v>
      </c>
      <c r="BX201">
        <f t="shared" si="263"/>
        <v>2.324339584107184E-3</v>
      </c>
      <c r="BY201">
        <f t="shared" si="263"/>
        <v>2.2426907560640272E-3</v>
      </c>
      <c r="BZ201">
        <f t="shared" si="263"/>
        <v>2.1651758167225903E-3</v>
      </c>
      <c r="CA201">
        <f t="shared" si="263"/>
        <v>2.0915092800814082E-3</v>
      </c>
      <c r="CB201">
        <f t="shared" si="263"/>
        <v>2.0214313630486391E-3</v>
      </c>
      <c r="CC201">
        <f t="shared" si="263"/>
        <v>1.9547050772735601E-3</v>
      </c>
      <c r="CD201">
        <f t="shared" si="263"/>
        <v>1.8911137214843272E-3</v>
      </c>
      <c r="CE201">
        <f t="shared" si="263"/>
        <v>1.8304587091025057E-3</v>
      </c>
      <c r="CF201">
        <f t="shared" si="269"/>
        <v>1.7725576781529191E-3</v>
      </c>
      <c r="CG201">
        <f t="shared" si="269"/>
        <v>1.7172428401408359E-3</v>
      </c>
      <c r="CH201">
        <f t="shared" si="269"/>
        <v>1.6643595322365422E-3</v>
      </c>
      <c r="CI201">
        <f t="shared" si="269"/>
        <v>1.6137649432427577E-3</v>
      </c>
      <c r="CJ201">
        <f t="shared" si="269"/>
        <v>1.5653269887631936E-3</v>
      </c>
      <c r="CK201">
        <f t="shared" si="269"/>
        <v>1.5189233149981855E-3</v>
      </c>
      <c r="CL201">
        <f t="shared" si="269"/>
        <v>1.4744404138624396E-3</v>
      </c>
      <c r="CM201">
        <f t="shared" si="269"/>
        <v>1.4317728348017481E-3</v>
      </c>
      <c r="CN201">
        <f t="shared" si="269"/>
        <v>1.3908224808974656E-3</v>
      </c>
      <c r="CO201">
        <f t="shared" si="269"/>
        <v>1.351497978681113E-3</v>
      </c>
      <c r="CP201">
        <f t="shared" si="264"/>
        <v>1.313714112608795E-3</v>
      </c>
      <c r="CQ201">
        <f t="shared" si="264"/>
        <v>1.2773913164230936E-3</v>
      </c>
      <c r="CR201">
        <f t="shared" si="264"/>
        <v>8.2264352020312761E-4</v>
      </c>
      <c r="CS201">
        <f t="shared" si="264"/>
        <v>5.3445749438128288E-4</v>
      </c>
      <c r="CT201">
        <f t="shared" si="264"/>
        <v>3.7022777255323611E-4</v>
      </c>
      <c r="CU201">
        <f t="shared" si="264"/>
        <v>2.5761862490055398E-4</v>
      </c>
      <c r="CV201">
        <f t="shared" si="264"/>
        <v>1.7594905881204107E-4</v>
      </c>
      <c r="CW201">
        <f t="shared" si="264"/>
        <v>1.1568996549247924E-4</v>
      </c>
      <c r="CX201">
        <f t="shared" si="264"/>
        <v>7.1464821023359127E-5</v>
      </c>
      <c r="CY201">
        <f t="shared" si="264"/>
        <v>3.9861611581334956E-5</v>
      </c>
      <c r="CZ201">
        <f t="shared" si="264"/>
        <v>1.853997916748797E-5</v>
      </c>
      <c r="DA201">
        <f t="shared" si="264"/>
        <v>5.803138313345176E-6</v>
      </c>
      <c r="DB201">
        <f t="shared" si="264"/>
        <v>3.6871750990569935E-7</v>
      </c>
      <c r="DC201">
        <f t="shared" si="264"/>
        <v>0</v>
      </c>
      <c r="DD201">
        <f t="shared" si="264"/>
        <v>0</v>
      </c>
      <c r="DE201">
        <f t="shared" si="264"/>
        <v>0</v>
      </c>
      <c r="DF201">
        <f t="shared" si="270"/>
        <v>0</v>
      </c>
      <c r="DG201">
        <f t="shared" si="270"/>
        <v>0</v>
      </c>
      <c r="DH201">
        <f t="shared" si="270"/>
        <v>0</v>
      </c>
      <c r="DI201">
        <f t="shared" si="270"/>
        <v>0</v>
      </c>
      <c r="DJ201">
        <f t="shared" si="270"/>
        <v>0</v>
      </c>
      <c r="DK201">
        <f t="shared" si="270"/>
        <v>0</v>
      </c>
      <c r="DL201">
        <f t="shared" si="270"/>
        <v>0</v>
      </c>
      <c r="DM201">
        <f t="shared" si="270"/>
        <v>0</v>
      </c>
      <c r="DN201">
        <f t="shared" si="270"/>
        <v>0</v>
      </c>
      <c r="DO201">
        <f t="shared" si="270"/>
        <v>0</v>
      </c>
      <c r="DP201">
        <f t="shared" si="270"/>
        <v>0</v>
      </c>
      <c r="DQ201">
        <f t="shared" si="270"/>
        <v>0</v>
      </c>
      <c r="DR201">
        <f t="shared" si="270"/>
        <v>0</v>
      </c>
      <c r="DS201">
        <f t="shared" si="270"/>
        <v>0</v>
      </c>
      <c r="DT201">
        <f t="shared" si="265"/>
        <v>0</v>
      </c>
      <c r="DU201">
        <f t="shared" si="265"/>
        <v>0</v>
      </c>
      <c r="DV201">
        <f t="shared" si="265"/>
        <v>0</v>
      </c>
      <c r="DW201">
        <f t="shared" si="265"/>
        <v>0</v>
      </c>
      <c r="DX201">
        <f t="shared" si="265"/>
        <v>0</v>
      </c>
      <c r="DY201">
        <f t="shared" si="265"/>
        <v>0</v>
      </c>
      <c r="DZ201">
        <f t="shared" si="265"/>
        <v>0</v>
      </c>
      <c r="EA201">
        <f t="shared" si="265"/>
        <v>0</v>
      </c>
      <c r="EB201">
        <f t="shared" si="265"/>
        <v>0</v>
      </c>
      <c r="EC201">
        <f t="shared" si="265"/>
        <v>0</v>
      </c>
      <c r="ED201">
        <f t="shared" si="273"/>
        <v>0</v>
      </c>
      <c r="EE201">
        <f t="shared" si="273"/>
        <v>0</v>
      </c>
      <c r="EF201">
        <f t="shared" si="273"/>
        <v>0</v>
      </c>
      <c r="EG201">
        <f t="shared" si="273"/>
        <v>0</v>
      </c>
      <c r="EH201">
        <f t="shared" si="273"/>
        <v>0</v>
      </c>
      <c r="EI201">
        <f t="shared" si="273"/>
        <v>0</v>
      </c>
      <c r="EJ201">
        <f t="shared" si="273"/>
        <v>0</v>
      </c>
      <c r="EK201">
        <f t="shared" si="273"/>
        <v>0</v>
      </c>
      <c r="EL201">
        <f t="shared" si="273"/>
        <v>0</v>
      </c>
      <c r="EM201">
        <f t="shared" si="273"/>
        <v>0</v>
      </c>
      <c r="EN201">
        <f t="shared" si="274"/>
        <v>0</v>
      </c>
      <c r="EO201">
        <f t="shared" si="274"/>
        <v>0</v>
      </c>
      <c r="EP201">
        <f t="shared" si="274"/>
        <v>0</v>
      </c>
      <c r="EQ201">
        <f t="shared" si="274"/>
        <v>0</v>
      </c>
      <c r="ER201">
        <f t="shared" si="274"/>
        <v>0</v>
      </c>
      <c r="ES201">
        <f t="shared" si="274"/>
        <v>0</v>
      </c>
      <c r="ET201">
        <f t="shared" si="274"/>
        <v>0</v>
      </c>
      <c r="EU201">
        <f t="shared" si="274"/>
        <v>0</v>
      </c>
      <c r="EV201">
        <f t="shared" si="274"/>
        <v>0</v>
      </c>
      <c r="EW201">
        <f t="shared" si="274"/>
        <v>0</v>
      </c>
      <c r="EX201">
        <f t="shared" si="274"/>
        <v>0</v>
      </c>
      <c r="EZ201">
        <f t="shared" si="260"/>
        <v>0.88763251403946442</v>
      </c>
      <c r="FB201">
        <f t="shared" si="271"/>
        <v>1.0340466747057686E-2</v>
      </c>
      <c r="FC201">
        <f t="shared" si="272"/>
        <v>0.24869391258353227</v>
      </c>
    </row>
    <row r="202" spans="1:159" x14ac:dyDescent="0.25">
      <c r="A202">
        <v>1275</v>
      </c>
      <c r="B202" s="19">
        <f>'Input spectra'!Y201</f>
        <v>4.1743040500573897E-2</v>
      </c>
      <c r="C202">
        <f>'Input spectra'!D201</f>
        <v>0</v>
      </c>
      <c r="D202">
        <f t="shared" si="266"/>
        <v>2.0653927966864227E-2</v>
      </c>
      <c r="E202">
        <f t="shared" si="266"/>
        <v>2.0418105031332918E-2</v>
      </c>
      <c r="F202">
        <f t="shared" si="266"/>
        <v>2.0183888393395067E-2</v>
      </c>
      <c r="G202">
        <f t="shared" si="266"/>
        <v>1.9951268762711735E-2</v>
      </c>
      <c r="H202">
        <f t="shared" si="266"/>
        <v>1.9720236898470831E-2</v>
      </c>
      <c r="I202">
        <f t="shared" si="266"/>
        <v>1.9490783609135715E-2</v>
      </c>
      <c r="J202">
        <f t="shared" si="266"/>
        <v>1.9262899752195028E-2</v>
      </c>
      <c r="K202">
        <f t="shared" si="266"/>
        <v>1.9036576233913714E-2</v>
      </c>
      <c r="L202">
        <f t="shared" si="266"/>
        <v>1.8811804009085338E-2</v>
      </c>
      <c r="M202">
        <f t="shared" si="266"/>
        <v>1.8588574080785555E-2</v>
      </c>
      <c r="N202">
        <f t="shared" si="261"/>
        <v>1.8366877500126839E-2</v>
      </c>
      <c r="O202">
        <f t="shared" si="261"/>
        <v>1.8146705366014357E-2</v>
      </c>
      <c r="P202">
        <f t="shared" si="261"/>
        <v>1.7928048824903123E-2</v>
      </c>
      <c r="Q202">
        <f t="shared" si="261"/>
        <v>1.7710899070556285E-2</v>
      </c>
      <c r="R202">
        <f t="shared" si="261"/>
        <v>1.7495247343804615E-2</v>
      </c>
      <c r="S202">
        <f t="shared" si="261"/>
        <v>1.7281084932307195E-2</v>
      </c>
      <c r="T202">
        <f t="shared" si="261"/>
        <v>1.706840317031328E-2</v>
      </c>
      <c r="U202">
        <f t="shared" si="261"/>
        <v>1.6857193438425302E-2</v>
      </c>
      <c r="V202">
        <f t="shared" si="261"/>
        <v>1.6647447163363083E-2</v>
      </c>
      <c r="W202">
        <f t="shared" si="261"/>
        <v>1.6439155817729183E-2</v>
      </c>
      <c r="X202">
        <f t="shared" si="261"/>
        <v>1.6232310919775398E-2</v>
      </c>
      <c r="Y202">
        <f t="shared" si="261"/>
        <v>1.6026904033170423E-2</v>
      </c>
      <c r="Z202">
        <f t="shared" si="261"/>
        <v>1.5822926766768657E-2</v>
      </c>
      <c r="AA202">
        <f t="shared" si="261"/>
        <v>1.5620370774380126E-2</v>
      </c>
      <c r="AB202">
        <f t="shared" si="261"/>
        <v>1.5419227754541569E-2</v>
      </c>
      <c r="AC202">
        <f t="shared" si="261"/>
        <v>1.5219489450288629E-2</v>
      </c>
      <c r="AD202">
        <f t="shared" si="267"/>
        <v>1.5021147648929169E-2</v>
      </c>
      <c r="AE202">
        <f t="shared" si="267"/>
        <v>1.4824194181817718E-2</v>
      </c>
      <c r="AF202">
        <f t="shared" si="267"/>
        <v>1.462862092413101E-2</v>
      </c>
      <c r="AG202">
        <f t="shared" si="267"/>
        <v>1.4434419794644632E-2</v>
      </c>
      <c r="AH202">
        <f t="shared" si="267"/>
        <v>1.4241582755510789E-2</v>
      </c>
      <c r="AI202">
        <f t="shared" si="267"/>
        <v>1.4050101812037146E-2</v>
      </c>
      <c r="AJ202">
        <f t="shared" si="267"/>
        <v>1.3859969012466769E-2</v>
      </c>
      <c r="AK202">
        <f t="shared" si="267"/>
        <v>1.367117644775913E-2</v>
      </c>
      <c r="AL202">
        <f t="shared" si="267"/>
        <v>1.3483716251372237E-2</v>
      </c>
      <c r="AM202">
        <f t="shared" si="267"/>
        <v>1.3297580599045792E-2</v>
      </c>
      <c r="AN202">
        <f t="shared" si="267"/>
        <v>1.3112761708585432E-2</v>
      </c>
      <c r="AO202">
        <f t="shared" si="267"/>
        <v>1.292925183964805E-2</v>
      </c>
      <c r="AP202">
        <f t="shared" si="267"/>
        <v>1.274704329352816E-2</v>
      </c>
      <c r="AQ202">
        <f t="shared" si="267"/>
        <v>1.2566128412945304E-2</v>
      </c>
      <c r="AR202">
        <f t="shared" si="262"/>
        <v>1.2386499581832536E-2</v>
      </c>
      <c r="AS202">
        <f t="shared" si="262"/>
        <v>1.2208149225125942E-2</v>
      </c>
      <c r="AT202">
        <f t="shared" si="262"/>
        <v>1.2031069808555154E-2</v>
      </c>
      <c r="AU202">
        <f t="shared" si="262"/>
        <v>1.1855253838434986E-2</v>
      </c>
      <c r="AV202">
        <f t="shared" si="262"/>
        <v>1.1680693861458006E-2</v>
      </c>
      <c r="AW202">
        <f t="shared" si="262"/>
        <v>1.1507382464488193E-2</v>
      </c>
      <c r="AX202">
        <f t="shared" si="262"/>
        <v>1.0232348177268241E-2</v>
      </c>
      <c r="AY202">
        <f t="shared" si="262"/>
        <v>8.7458949774605523E-3</v>
      </c>
      <c r="AZ202">
        <f t="shared" si="262"/>
        <v>7.8753209410233841E-3</v>
      </c>
      <c r="BA202">
        <f t="shared" si="262"/>
        <v>7.2161250809269712E-3</v>
      </c>
      <c r="BB202">
        <f t="shared" si="262"/>
        <v>6.6776073227886859E-3</v>
      </c>
      <c r="BC202">
        <f t="shared" si="262"/>
        <v>6.2204697188378852E-3</v>
      </c>
      <c r="BD202">
        <f t="shared" si="262"/>
        <v>5.8231883755119947E-3</v>
      </c>
      <c r="BE202">
        <f t="shared" si="262"/>
        <v>5.4723505783217784E-3</v>
      </c>
      <c r="BF202">
        <f t="shared" si="262"/>
        <v>5.158878071292978E-3</v>
      </c>
      <c r="BG202">
        <f t="shared" si="262"/>
        <v>4.8762624002824731E-3</v>
      </c>
      <c r="BH202">
        <f t="shared" si="268"/>
        <v>4.6196357848786521E-3</v>
      </c>
      <c r="BI202">
        <f t="shared" si="268"/>
        <v>4.3852377854863064E-3</v>
      </c>
      <c r="BJ202">
        <f t="shared" si="268"/>
        <v>4.1700883833882228E-3</v>
      </c>
      <c r="BK202">
        <f t="shared" si="268"/>
        <v>3.9717769456170983E-3</v>
      </c>
      <c r="BL202">
        <f t="shared" si="268"/>
        <v>3.7883201727935589E-3</v>
      </c>
      <c r="BM202">
        <f t="shared" si="268"/>
        <v>3.6180631172031759E-3</v>
      </c>
      <c r="BN202">
        <f t="shared" si="268"/>
        <v>3.4596081806357133E-3</v>
      </c>
      <c r="BO202">
        <f t="shared" si="268"/>
        <v>3.3117629086789452E-3</v>
      </c>
      <c r="BP202">
        <f t="shared" si="268"/>
        <v>3.1735007802718286E-3</v>
      </c>
      <c r="BQ202">
        <f t="shared" si="268"/>
        <v>3.0439312081608706E-3</v>
      </c>
      <c r="BR202">
        <f t="shared" si="268"/>
        <v>2.9222762115874213E-3</v>
      </c>
      <c r="BS202">
        <f t="shared" si="268"/>
        <v>2.8078520158613795E-3</v>
      </c>
      <c r="BT202">
        <f t="shared" si="268"/>
        <v>2.7000543525352045E-3</v>
      </c>
      <c r="BU202">
        <f t="shared" si="268"/>
        <v>2.5983465817346549E-3</v>
      </c>
      <c r="BV202">
        <f t="shared" si="263"/>
        <v>2.5022499963509512E-3</v>
      </c>
      <c r="BW202">
        <f t="shared" si="263"/>
        <v>2.4113358340158743E-3</v>
      </c>
      <c r="BX202">
        <f t="shared" si="263"/>
        <v>2.3252186408310787E-3</v>
      </c>
      <c r="BY202">
        <f t="shared" si="263"/>
        <v>2.2435507160004282E-3</v>
      </c>
      <c r="BZ202">
        <f t="shared" si="263"/>
        <v>2.1660174288670856E-3</v>
      </c>
      <c r="CA202">
        <f t="shared" si="263"/>
        <v>2.0923332461091804E-3</v>
      </c>
      <c r="CB202">
        <f t="shared" si="263"/>
        <v>2.0222383415764772E-3</v>
      </c>
      <c r="CC202">
        <f t="shared" si="263"/>
        <v>1.9554956876207414E-3</v>
      </c>
      <c r="CD202">
        <f t="shared" si="263"/>
        <v>1.8918885470047895E-3</v>
      </c>
      <c r="CE202">
        <f t="shared" si="263"/>
        <v>1.8312183001484045E-3</v>
      </c>
      <c r="CF202">
        <f t="shared" si="269"/>
        <v>1.7733025547197266E-3</v>
      </c>
      <c r="CG202">
        <f t="shared" si="269"/>
        <v>1.7179734942360766E-3</v>
      </c>
      <c r="CH202">
        <f t="shared" si="269"/>
        <v>1.6650764300077025E-3</v>
      </c>
      <c r="CI202">
        <f t="shared" si="269"/>
        <v>1.6144685268944931E-3</v>
      </c>
      <c r="CJ202">
        <f t="shared" si="269"/>
        <v>1.5660176782895153E-3</v>
      </c>
      <c r="CK202">
        <f t="shared" si="269"/>
        <v>1.5196015097516027E-3</v>
      </c>
      <c r="CL202">
        <f t="shared" si="269"/>
        <v>1.4751064939789438E-3</v>
      </c>
      <c r="CM202">
        <f t="shared" si="269"/>
        <v>1.4324271624979446E-3</v>
      </c>
      <c r="CN202">
        <f t="shared" si="269"/>
        <v>1.3914654016539665E-3</v>
      </c>
      <c r="CO202">
        <f t="shared" si="269"/>
        <v>1.3521298223244688E-3</v>
      </c>
      <c r="CP202">
        <f t="shared" si="264"/>
        <v>1.3143351943026682E-3</v>
      </c>
      <c r="CQ202">
        <f t="shared" si="264"/>
        <v>1.2780019375780419E-3</v>
      </c>
      <c r="CR202">
        <f t="shared" si="264"/>
        <v>8.2304108428735742E-4</v>
      </c>
      <c r="CS202">
        <f t="shared" si="264"/>
        <v>5.3471859319300079E-4</v>
      </c>
      <c r="CT202">
        <f t="shared" si="264"/>
        <v>3.704105854219524E-4</v>
      </c>
      <c r="CU202">
        <f t="shared" si="264"/>
        <v>2.5774718669318653E-4</v>
      </c>
      <c r="CV202">
        <f t="shared" si="264"/>
        <v>1.7603778879089681E-4</v>
      </c>
      <c r="CW202">
        <f t="shared" si="264"/>
        <v>1.1574891507899828E-4</v>
      </c>
      <c r="CX202">
        <f t="shared" si="264"/>
        <v>7.1501611283951035E-5</v>
      </c>
      <c r="CY202">
        <f t="shared" si="264"/>
        <v>3.9882341885103725E-5</v>
      </c>
      <c r="CZ202">
        <f t="shared" si="264"/>
        <v>1.8549718428402863E-5</v>
      </c>
      <c r="DA202">
        <f t="shared" si="264"/>
        <v>5.8062172602162457E-6</v>
      </c>
      <c r="DB202">
        <f t="shared" si="264"/>
        <v>3.6891507625453549E-7</v>
      </c>
      <c r="DC202">
        <f t="shared" si="264"/>
        <v>0</v>
      </c>
      <c r="DD202">
        <f t="shared" si="264"/>
        <v>0</v>
      </c>
      <c r="DE202">
        <f t="shared" si="264"/>
        <v>0</v>
      </c>
      <c r="DF202">
        <f t="shared" si="270"/>
        <v>0</v>
      </c>
      <c r="DG202">
        <f t="shared" si="270"/>
        <v>0</v>
      </c>
      <c r="DH202">
        <f t="shared" si="270"/>
        <v>0</v>
      </c>
      <c r="DI202">
        <f t="shared" si="270"/>
        <v>0</v>
      </c>
      <c r="DJ202">
        <f t="shared" si="270"/>
        <v>0</v>
      </c>
      <c r="DK202">
        <f t="shared" si="270"/>
        <v>0</v>
      </c>
      <c r="DL202">
        <f t="shared" si="270"/>
        <v>0</v>
      </c>
      <c r="DM202">
        <f t="shared" si="270"/>
        <v>0</v>
      </c>
      <c r="DN202">
        <f t="shared" si="270"/>
        <v>0</v>
      </c>
      <c r="DO202">
        <f t="shared" si="270"/>
        <v>0</v>
      </c>
      <c r="DP202">
        <f t="shared" si="270"/>
        <v>0</v>
      </c>
      <c r="DQ202">
        <f t="shared" si="270"/>
        <v>0</v>
      </c>
      <c r="DR202">
        <f t="shared" si="270"/>
        <v>0</v>
      </c>
      <c r="DS202">
        <f t="shared" si="270"/>
        <v>0</v>
      </c>
      <c r="DT202">
        <f t="shared" si="265"/>
        <v>0</v>
      </c>
      <c r="DU202">
        <f t="shared" si="265"/>
        <v>0</v>
      </c>
      <c r="DV202">
        <f t="shared" si="265"/>
        <v>0</v>
      </c>
      <c r="DW202">
        <f t="shared" si="265"/>
        <v>0</v>
      </c>
      <c r="DX202">
        <f t="shared" si="265"/>
        <v>0</v>
      </c>
      <c r="DY202">
        <f t="shared" si="265"/>
        <v>0</v>
      </c>
      <c r="DZ202">
        <f t="shared" si="265"/>
        <v>0</v>
      </c>
      <c r="EA202">
        <f t="shared" si="265"/>
        <v>0</v>
      </c>
      <c r="EB202">
        <f t="shared" si="265"/>
        <v>0</v>
      </c>
      <c r="EC202">
        <f t="shared" si="265"/>
        <v>0</v>
      </c>
      <c r="ED202">
        <f t="shared" si="273"/>
        <v>0</v>
      </c>
      <c r="EE202">
        <f t="shared" si="273"/>
        <v>0</v>
      </c>
      <c r="EF202">
        <f t="shared" si="273"/>
        <v>0</v>
      </c>
      <c r="EG202">
        <f t="shared" si="273"/>
        <v>0</v>
      </c>
      <c r="EH202">
        <f t="shared" si="273"/>
        <v>0</v>
      </c>
      <c r="EI202">
        <f t="shared" si="273"/>
        <v>0</v>
      </c>
      <c r="EJ202">
        <f t="shared" si="273"/>
        <v>0</v>
      </c>
      <c r="EK202">
        <f t="shared" si="273"/>
        <v>0</v>
      </c>
      <c r="EL202">
        <f t="shared" si="273"/>
        <v>0</v>
      </c>
      <c r="EM202">
        <f t="shared" si="273"/>
        <v>0</v>
      </c>
      <c r="EN202">
        <f t="shared" si="274"/>
        <v>0</v>
      </c>
      <c r="EO202">
        <f t="shared" si="274"/>
        <v>0</v>
      </c>
      <c r="EP202">
        <f t="shared" si="274"/>
        <v>0</v>
      </c>
      <c r="EQ202">
        <f t="shared" si="274"/>
        <v>0</v>
      </c>
      <c r="ER202">
        <f t="shared" si="274"/>
        <v>0</v>
      </c>
      <c r="ES202">
        <f t="shared" si="274"/>
        <v>0</v>
      </c>
      <c r="ET202">
        <f t="shared" si="274"/>
        <v>0</v>
      </c>
      <c r="EU202">
        <f t="shared" si="274"/>
        <v>0</v>
      </c>
      <c r="EV202">
        <f t="shared" si="274"/>
        <v>0</v>
      </c>
      <c r="EW202">
        <f t="shared" si="274"/>
        <v>0</v>
      </c>
      <c r="EX202">
        <f t="shared" si="274"/>
        <v>0</v>
      </c>
      <c r="EZ202">
        <f t="shared" si="260"/>
        <v>0.88776126650138221</v>
      </c>
      <c r="FB202">
        <f t="shared" si="271"/>
        <v>1.0327608770352936E-2</v>
      </c>
      <c r="FC202">
        <f t="shared" si="272"/>
        <v>0.24869555366090859</v>
      </c>
    </row>
    <row r="203" spans="1:159" x14ac:dyDescent="0.25">
      <c r="A203">
        <v>1280</v>
      </c>
      <c r="B203" s="19">
        <f>'Input spectra'!Y202</f>
        <v>4.1690523161420301E-2</v>
      </c>
      <c r="C203">
        <f>'Input spectra'!D202</f>
        <v>0</v>
      </c>
      <c r="D203">
        <f t="shared" si="266"/>
        <v>2.0653927966864227E-2</v>
      </c>
      <c r="E203">
        <f t="shared" si="266"/>
        <v>2.041821226206917E-2</v>
      </c>
      <c r="F203">
        <f t="shared" si="266"/>
        <v>2.0184100395330879E-2</v>
      </c>
      <c r="G203">
        <f t="shared" si="266"/>
        <v>1.9951583101452411E-2</v>
      </c>
      <c r="H203">
        <f t="shared" si="266"/>
        <v>1.9720651164569801E-2</v>
      </c>
      <c r="I203">
        <f t="shared" si="266"/>
        <v>1.9491295417901983E-2</v>
      </c>
      <c r="J203">
        <f t="shared" si="266"/>
        <v>1.9263506743501867E-2</v>
      </c>
      <c r="K203">
        <f t="shared" si="266"/>
        <v>1.9037276072008686E-2</v>
      </c>
      <c r="L203">
        <f t="shared" si="266"/>
        <v>1.8812594382401533E-2</v>
      </c>
      <c r="M203">
        <f t="shared" si="266"/>
        <v>1.8589452701754113E-2</v>
      </c>
      <c r="N203">
        <f t="shared" si="261"/>
        <v>1.8367842104990723E-2</v>
      </c>
      <c r="O203">
        <f t="shared" si="261"/>
        <v>1.8147753714643382E-2</v>
      </c>
      <c r="P203">
        <f t="shared" si="261"/>
        <v>1.7929178700610188E-2</v>
      </c>
      <c r="Q203">
        <f t="shared" si="261"/>
        <v>1.771210827991488E-2</v>
      </c>
      <c r="R203">
        <f t="shared" si="261"/>
        <v>1.7496533716467505E-2</v>
      </c>
      <c r="S203">
        <f t="shared" si="261"/>
        <v>1.7282446320826365E-2</v>
      </c>
      <c r="T203">
        <f t="shared" si="261"/>
        <v>1.7069837449961045E-2</v>
      </c>
      <c r="U203">
        <f t="shared" si="261"/>
        <v>1.6858698507016642E-2</v>
      </c>
      <c r="V203">
        <f t="shared" si="261"/>
        <v>1.6649020941079163E-2</v>
      </c>
      <c r="W203">
        <f t="shared" si="261"/>
        <v>1.6440796246942058E-2</v>
      </c>
      <c r="X203">
        <f t="shared" si="261"/>
        <v>1.6234015964873904E-2</v>
      </c>
      <c r="Y203">
        <f t="shared" si="261"/>
        <v>1.602867168038722E-2</v>
      </c>
      <c r="Z203">
        <f t="shared" si="261"/>
        <v>1.5824755024008458E-2</v>
      </c>
      <c r="AA203">
        <f t="shared" si="261"/>
        <v>1.5622257671049068E-2</v>
      </c>
      <c r="AB203">
        <f t="shared" si="261"/>
        <v>1.5421171341377738E-2</v>
      </c>
      <c r="AC203">
        <f t="shared" si="261"/>
        <v>1.5221487799193729E-2</v>
      </c>
      <c r="AD203">
        <f t="shared" si="267"/>
        <v>1.5023198852801326E-2</v>
      </c>
      <c r="AE203">
        <f t="shared" si="267"/>
        <v>1.4826296354385402E-2</v>
      </c>
      <c r="AF203">
        <f t="shared" si="267"/>
        <v>1.4630772199788098E-2</v>
      </c>
      <c r="AG203">
        <f t="shared" si="267"/>
        <v>1.4436618328286568E-2</v>
      </c>
      <c r="AH203">
        <f t="shared" si="267"/>
        <v>1.4243826722371865E-2</v>
      </c>
      <c r="AI203">
        <f t="shared" si="267"/>
        <v>1.4052389407528874E-2</v>
      </c>
      <c r="AJ203">
        <f t="shared" si="267"/>
        <v>1.3862298452017347E-2</v>
      </c>
      <c r="AK203">
        <f t="shared" si="267"/>
        <v>1.3673545966654013E-2</v>
      </c>
      <c r="AL203">
        <f t="shared" si="267"/>
        <v>1.3486124104595758E-2</v>
      </c>
      <c r="AM203">
        <f t="shared" si="267"/>
        <v>1.3300025061123884E-2</v>
      </c>
      <c r="AN203">
        <f t="shared" si="267"/>
        <v>1.311524107342941E-2</v>
      </c>
      <c r="AO203">
        <f t="shared" si="267"/>
        <v>1.2931764420399448E-2</v>
      </c>
      <c r="AP203">
        <f t="shared" si="267"/>
        <v>1.2749587422404623E-2</v>
      </c>
      <c r="AQ203">
        <f t="shared" si="267"/>
        <v>1.2568702441087537E-2</v>
      </c>
      <c r="AR203">
        <f t="shared" si="262"/>
        <v>1.2389101879152289E-2</v>
      </c>
      <c r="AS203">
        <f t="shared" si="262"/>
        <v>1.221077818015502E-2</v>
      </c>
      <c r="AT203">
        <f t="shared" si="262"/>
        <v>1.2033723828295477E-2</v>
      </c>
      <c r="AU203">
        <f t="shared" si="262"/>
        <v>1.1857931348209654E-2</v>
      </c>
      <c r="AV203">
        <f t="shared" si="262"/>
        <v>1.1683393304763383E-2</v>
      </c>
      <c r="AW203">
        <f t="shared" si="262"/>
        <v>1.1510102302847009E-2</v>
      </c>
      <c r="AX203">
        <f t="shared" si="262"/>
        <v>1.0234820404094191E-2</v>
      </c>
      <c r="AY203">
        <f t="shared" si="262"/>
        <v>8.7480540062315846E-3</v>
      </c>
      <c r="AZ203">
        <f t="shared" si="262"/>
        <v>7.8773064275906562E-3</v>
      </c>
      <c r="BA203">
        <f t="shared" si="262"/>
        <v>7.217982281150421E-3</v>
      </c>
      <c r="BB203">
        <f t="shared" si="262"/>
        <v>6.6793610038677967E-3</v>
      </c>
      <c r="BC203">
        <f t="shared" si="262"/>
        <v>6.2221360228194317E-3</v>
      </c>
      <c r="BD203">
        <f t="shared" si="262"/>
        <v>5.8247788481394606E-3</v>
      </c>
      <c r="BE203">
        <f t="shared" si="262"/>
        <v>5.473873974768304E-3</v>
      </c>
      <c r="BF203">
        <f t="shared" si="262"/>
        <v>5.1603413037312109E-3</v>
      </c>
      <c r="BG203">
        <f t="shared" si="262"/>
        <v>4.8776710895138842E-3</v>
      </c>
      <c r="BH203">
        <f t="shared" si="268"/>
        <v>4.620994606165529E-3</v>
      </c>
      <c r="BI203">
        <f t="shared" si="268"/>
        <v>4.3865506978001696E-3</v>
      </c>
      <c r="BJ203">
        <f t="shared" si="268"/>
        <v>4.171358788147804E-3</v>
      </c>
      <c r="BK203">
        <f t="shared" si="268"/>
        <v>3.9730078005245457E-3</v>
      </c>
      <c r="BL203">
        <f t="shared" si="268"/>
        <v>3.7895140758575389E-3</v>
      </c>
      <c r="BM203">
        <f t="shared" si="268"/>
        <v>3.6192223702715774E-3</v>
      </c>
      <c r="BN203">
        <f t="shared" si="268"/>
        <v>3.4607348384300728E-3</v>
      </c>
      <c r="BO203">
        <f t="shared" si="268"/>
        <v>3.3128588173126851E-3</v>
      </c>
      <c r="BP203">
        <f t="shared" si="268"/>
        <v>3.1745676079754362E-3</v>
      </c>
      <c r="BQ203">
        <f t="shared" si="268"/>
        <v>3.0449704701229403E-3</v>
      </c>
      <c r="BR203">
        <f t="shared" si="268"/>
        <v>2.9232892902790989E-3</v>
      </c>
      <c r="BS203">
        <f t="shared" si="268"/>
        <v>2.8088401778428589E-3</v>
      </c>
      <c r="BT203">
        <f t="shared" si="268"/>
        <v>2.7010187624861097E-3</v>
      </c>
      <c r="BU203">
        <f t="shared" si="268"/>
        <v>2.5992883142678231E-3</v>
      </c>
      <c r="BV203">
        <f t="shared" si="263"/>
        <v>2.5031700460374927E-3</v>
      </c>
      <c r="BW203">
        <f t="shared" si="263"/>
        <v>2.4122351239528102E-3</v>
      </c>
      <c r="BX203">
        <f t="shared" si="263"/>
        <v>2.3260980300110093E-3</v>
      </c>
      <c r="BY203">
        <f t="shared" si="263"/>
        <v>2.2444110056885299E-3</v>
      </c>
      <c r="BZ203">
        <f t="shared" si="263"/>
        <v>2.1668593681494499E-3</v>
      </c>
      <c r="CA203">
        <f t="shared" si="263"/>
        <v>2.0931575367446509E-3</v>
      </c>
      <c r="CB203">
        <f t="shared" si="263"/>
        <v>2.0230456422593761E-3</v>
      </c>
      <c r="CC203">
        <f t="shared" si="263"/>
        <v>1.9562866177423623E-3</v>
      </c>
      <c r="CD203">
        <f t="shared" si="263"/>
        <v>1.8926636899861112E-3</v>
      </c>
      <c r="CE203">
        <f t="shared" si="263"/>
        <v>1.831978206404122E-3</v>
      </c>
      <c r="CF203">
        <f t="shared" si="269"/>
        <v>1.7740477443037666E-3</v>
      </c>
      <c r="CG203">
        <f t="shared" si="269"/>
        <v>1.7187044592107074E-3</v>
      </c>
      <c r="CH203">
        <f t="shared" si="269"/>
        <v>1.6657936365717674E-3</v>
      </c>
      <c r="CI203">
        <f t="shared" si="269"/>
        <v>1.6151724173009121E-3</v>
      </c>
      <c r="CJ203">
        <f t="shared" si="269"/>
        <v>1.5667086725777335E-3</v>
      </c>
      <c r="CK203">
        <f t="shared" si="269"/>
        <v>1.5202800073169649E-3</v>
      </c>
      <c r="CL203">
        <f t="shared" si="269"/>
        <v>1.4757728749978903E-3</v>
      </c>
      <c r="CM203">
        <f t="shared" si="269"/>
        <v>1.4330817892253306E-3</v>
      </c>
      <c r="CN203">
        <f t="shared" si="269"/>
        <v>1.3921086196066262E-3</v>
      </c>
      <c r="CO203">
        <f t="shared" si="269"/>
        <v>1.3527619613633011E-3</v>
      </c>
      <c r="CP203">
        <f t="shared" si="264"/>
        <v>1.3149565696239495E-3</v>
      </c>
      <c r="CQ203">
        <f t="shared" si="264"/>
        <v>1.2786128506233369E-3</v>
      </c>
      <c r="CR203">
        <f t="shared" si="264"/>
        <v>8.2343884050487123E-4</v>
      </c>
      <c r="CS203">
        <f t="shared" si="264"/>
        <v>5.3497981955946369E-4</v>
      </c>
      <c r="CT203">
        <f t="shared" si="264"/>
        <v>3.7059348856089541E-4</v>
      </c>
      <c r="CU203">
        <f t="shared" si="264"/>
        <v>2.5787581264319326E-4</v>
      </c>
      <c r="CV203">
        <f t="shared" si="264"/>
        <v>1.7612656351571028E-4</v>
      </c>
      <c r="CW203">
        <f t="shared" si="264"/>
        <v>1.1580789470315919E-4</v>
      </c>
      <c r="CX203">
        <f t="shared" si="264"/>
        <v>7.1538420484256997E-5</v>
      </c>
      <c r="CY203">
        <f t="shared" si="264"/>
        <v>3.9903082969808765E-5</v>
      </c>
      <c r="CZ203">
        <f t="shared" si="264"/>
        <v>1.8559462805461756E-5</v>
      </c>
      <c r="DA203">
        <f t="shared" si="264"/>
        <v>5.8092978406713043E-6</v>
      </c>
      <c r="DB203">
        <f t="shared" si="264"/>
        <v>3.6911274846344372E-7</v>
      </c>
      <c r="DC203">
        <f t="shared" si="264"/>
        <v>0</v>
      </c>
      <c r="DD203">
        <f t="shared" si="264"/>
        <v>0</v>
      </c>
      <c r="DE203">
        <f t="shared" si="264"/>
        <v>0</v>
      </c>
      <c r="DF203">
        <f t="shared" si="270"/>
        <v>0</v>
      </c>
      <c r="DG203">
        <f t="shared" si="270"/>
        <v>0</v>
      </c>
      <c r="DH203">
        <f t="shared" si="270"/>
        <v>0</v>
      </c>
      <c r="DI203">
        <f t="shared" si="270"/>
        <v>0</v>
      </c>
      <c r="DJ203">
        <f t="shared" si="270"/>
        <v>0</v>
      </c>
      <c r="DK203">
        <f t="shared" si="270"/>
        <v>0</v>
      </c>
      <c r="DL203">
        <f t="shared" si="270"/>
        <v>0</v>
      </c>
      <c r="DM203">
        <f t="shared" si="270"/>
        <v>0</v>
      </c>
      <c r="DN203">
        <f t="shared" si="270"/>
        <v>0</v>
      </c>
      <c r="DO203">
        <f t="shared" si="270"/>
        <v>0</v>
      </c>
      <c r="DP203">
        <f t="shared" si="270"/>
        <v>0</v>
      </c>
      <c r="DQ203">
        <f t="shared" si="270"/>
        <v>0</v>
      </c>
      <c r="DR203">
        <f t="shared" si="270"/>
        <v>0</v>
      </c>
      <c r="DS203">
        <f t="shared" si="270"/>
        <v>0</v>
      </c>
      <c r="DT203">
        <f t="shared" si="265"/>
        <v>0</v>
      </c>
      <c r="DU203">
        <f t="shared" si="265"/>
        <v>0</v>
      </c>
      <c r="DV203">
        <f t="shared" si="265"/>
        <v>0</v>
      </c>
      <c r="DW203">
        <f t="shared" si="265"/>
        <v>0</v>
      </c>
      <c r="DX203">
        <f t="shared" si="265"/>
        <v>0</v>
      </c>
      <c r="DY203">
        <f t="shared" si="265"/>
        <v>0</v>
      </c>
      <c r="DZ203">
        <f t="shared" si="265"/>
        <v>0</v>
      </c>
      <c r="EA203">
        <f t="shared" si="265"/>
        <v>0</v>
      </c>
      <c r="EB203">
        <f t="shared" si="265"/>
        <v>0</v>
      </c>
      <c r="EC203">
        <f t="shared" si="265"/>
        <v>0</v>
      </c>
      <c r="ED203">
        <f t="shared" si="273"/>
        <v>0</v>
      </c>
      <c r="EE203">
        <f t="shared" si="273"/>
        <v>0</v>
      </c>
      <c r="EF203">
        <f t="shared" si="273"/>
        <v>0</v>
      </c>
      <c r="EG203">
        <f t="shared" si="273"/>
        <v>0</v>
      </c>
      <c r="EH203">
        <f t="shared" si="273"/>
        <v>0</v>
      </c>
      <c r="EI203">
        <f t="shared" si="273"/>
        <v>0</v>
      </c>
      <c r="EJ203">
        <f t="shared" si="273"/>
        <v>0</v>
      </c>
      <c r="EK203">
        <f t="shared" si="273"/>
        <v>0</v>
      </c>
      <c r="EL203">
        <f t="shared" si="273"/>
        <v>0</v>
      </c>
      <c r="EM203">
        <f t="shared" si="273"/>
        <v>0</v>
      </c>
      <c r="EN203">
        <f t="shared" si="274"/>
        <v>0</v>
      </c>
      <c r="EO203">
        <f t="shared" si="274"/>
        <v>0</v>
      </c>
      <c r="EP203">
        <f t="shared" si="274"/>
        <v>0</v>
      </c>
      <c r="EQ203">
        <f t="shared" si="274"/>
        <v>0</v>
      </c>
      <c r="ER203">
        <f t="shared" si="274"/>
        <v>0</v>
      </c>
      <c r="ES203">
        <f t="shared" si="274"/>
        <v>0</v>
      </c>
      <c r="ET203">
        <f t="shared" si="274"/>
        <v>0</v>
      </c>
      <c r="EU203">
        <f t="shared" si="274"/>
        <v>0</v>
      </c>
      <c r="EV203">
        <f t="shared" si="274"/>
        <v>0</v>
      </c>
      <c r="EW203">
        <f t="shared" si="274"/>
        <v>0</v>
      </c>
      <c r="EX203">
        <f t="shared" si="274"/>
        <v>0</v>
      </c>
      <c r="EZ203">
        <f t="shared" si="260"/>
        <v>0.88789004796691939</v>
      </c>
      <c r="FB203">
        <f t="shared" si="271"/>
        <v>1.031475045601038E-2</v>
      </c>
      <c r="FC203">
        <f t="shared" si="272"/>
        <v>0.24869719473850674</v>
      </c>
    </row>
    <row r="204" spans="1:159" x14ac:dyDescent="0.25">
      <c r="A204">
        <v>1285</v>
      </c>
      <c r="B204" s="19">
        <f>'Input spectra'!Y203</f>
        <v>4.1638005822266698E-2</v>
      </c>
      <c r="C204">
        <f>'Input spectra'!D203</f>
        <v>0</v>
      </c>
      <c r="D204">
        <f t="shared" si="266"/>
        <v>2.0653927966864227E-2</v>
      </c>
      <c r="E204">
        <f t="shared" si="266"/>
        <v>2.0418319493368572E-2</v>
      </c>
      <c r="F204">
        <f t="shared" si="266"/>
        <v>2.0184312399493462E-2</v>
      </c>
      <c r="G204">
        <f t="shared" si="266"/>
        <v>1.9951897445145597E-2</v>
      </c>
      <c r="H204">
        <f t="shared" si="266"/>
        <v>1.9721065439371323E-2</v>
      </c>
      <c r="I204">
        <f t="shared" si="266"/>
        <v>1.949180724010784E-2</v>
      </c>
      <c r="J204">
        <f t="shared" si="266"/>
        <v>1.9264113753935552E-2</v>
      </c>
      <c r="K204">
        <f t="shared" si="266"/>
        <v>1.9037975935831678E-2</v>
      </c>
      <c r="L204">
        <f t="shared" si="266"/>
        <v>1.8813384788925067E-2</v>
      </c>
      <c r="M204">
        <f t="shared" si="266"/>
        <v>1.8590331364252203E-2</v>
      </c>
      <c r="N204">
        <f t="shared" si="261"/>
        <v>1.836880676051442E-2</v>
      </c>
      <c r="O204">
        <f t="shared" si="261"/>
        <v>1.814880212383628E-2</v>
      </c>
      <c r="P204">
        <f t="shared" si="261"/>
        <v>1.7930308647525178E-2</v>
      </c>
      <c r="Q204">
        <f t="shared" si="261"/>
        <v>1.7713317571832084E-2</v>
      </c>
      <c r="R204">
        <f t="shared" si="261"/>
        <v>1.7497820183713493E-2</v>
      </c>
      <c r="S204">
        <f t="shared" si="261"/>
        <v>1.7283807816594516E-2</v>
      </c>
      <c r="T204">
        <f t="shared" si="261"/>
        <v>1.7071271850133154E-2</v>
      </c>
      <c r="U204">
        <f t="shared" si="261"/>
        <v>1.6860203709985717E-2</v>
      </c>
      <c r="V204">
        <f t="shared" si="261"/>
        <v>1.6650594867573389E-2</v>
      </c>
      <c r="W204">
        <f t="shared" si="261"/>
        <v>1.6442436839849962E-2</v>
      </c>
      <c r="X204">
        <f t="shared" si="261"/>
        <v>1.6235721189070677E-2</v>
      </c>
      <c r="Y204">
        <f t="shared" si="261"/>
        <v>1.6030439522562237E-2</v>
      </c>
      <c r="Z204">
        <f t="shared" si="261"/>
        <v>1.5826583492493915E-2</v>
      </c>
      <c r="AA204">
        <f t="shared" si="261"/>
        <v>1.5624144795649797E-2</v>
      </c>
      <c r="AB204">
        <f t="shared" si="261"/>
        <v>1.5423115173202167E-2</v>
      </c>
      <c r="AC204">
        <f t="shared" si="261"/>
        <v>1.5223486410485976E-2</v>
      </c>
      <c r="AD204">
        <f t="shared" si="267"/>
        <v>1.5025250336774406E-2</v>
      </c>
      <c r="AE204">
        <f t="shared" si="267"/>
        <v>1.4828398825055596E-2</v>
      </c>
      <c r="AF204">
        <f t="shared" si="267"/>
        <v>1.4632923791810411E-2</v>
      </c>
      <c r="AG204">
        <f t="shared" si="267"/>
        <v>1.4438817196791302E-2</v>
      </c>
      <c r="AH204">
        <f t="shared" si="267"/>
        <v>1.4246071042802301E-2</v>
      </c>
      <c r="AI204">
        <f t="shared" si="267"/>
        <v>1.4054677375480048E-2</v>
      </c>
      <c r="AJ204">
        <f t="shared" si="267"/>
        <v>1.3864628283075919E-2</v>
      </c>
      <c r="AK204">
        <f t="shared" si="267"/>
        <v>1.3675915896239212E-2</v>
      </c>
      <c r="AL204">
        <f t="shared" si="267"/>
        <v>1.3488532387801415E-2</v>
      </c>
      <c r="AM204">
        <f t="shared" si="267"/>
        <v>1.330246997256153E-2</v>
      </c>
      <c r="AN204">
        <f t="shared" si="267"/>
        <v>1.3117720907072425E-2</v>
      </c>
      <c r="AO204">
        <f t="shared" si="267"/>
        <v>1.2934277489428289E-2</v>
      </c>
      <c r="AP204">
        <f t="shared" si="267"/>
        <v>1.2752132059053092E-2</v>
      </c>
      <c r="AQ204">
        <f t="shared" si="267"/>
        <v>1.2571276996490089E-2</v>
      </c>
      <c r="AR204">
        <f t="shared" si="262"/>
        <v>1.2391704723192386E-2</v>
      </c>
      <c r="AS204">
        <f t="shared" si="262"/>
        <v>1.2213407701314511E-2</v>
      </c>
      <c r="AT204">
        <f t="shared" si="262"/>
        <v>1.2036378433504998E-2</v>
      </c>
      <c r="AU204">
        <f t="shared" si="262"/>
        <v>1.1860609462700062E-2</v>
      </c>
      <c r="AV204">
        <f t="shared" si="262"/>
        <v>1.1686093371918187E-2</v>
      </c>
      <c r="AW204">
        <f t="shared" si="262"/>
        <v>1.1512822784055816E-2</v>
      </c>
      <c r="AX204">
        <f t="shared" si="262"/>
        <v>1.0237293228232249E-2</v>
      </c>
      <c r="AY204">
        <f t="shared" si="262"/>
        <v>8.7502135679846903E-3</v>
      </c>
      <c r="AZ204">
        <f t="shared" si="262"/>
        <v>7.8792924147288827E-3</v>
      </c>
      <c r="BA204">
        <f t="shared" si="262"/>
        <v>7.2198399593579182E-3</v>
      </c>
      <c r="BB204">
        <f t="shared" si="262"/>
        <v>6.6811151455006918E-3</v>
      </c>
      <c r="BC204">
        <f t="shared" si="262"/>
        <v>6.2238027731609932E-3</v>
      </c>
      <c r="BD204">
        <f t="shared" si="262"/>
        <v>5.8263697551686686E-3</v>
      </c>
      <c r="BE204">
        <f t="shared" si="262"/>
        <v>5.4753977952989048E-3</v>
      </c>
      <c r="BF204">
        <f t="shared" si="262"/>
        <v>5.1618049511916913E-3</v>
      </c>
      <c r="BG204">
        <f t="shared" si="262"/>
        <v>4.8790801856974202E-3</v>
      </c>
      <c r="BH204">
        <f t="shared" si="268"/>
        <v>4.6223538271365746E-3</v>
      </c>
      <c r="BI204">
        <f t="shared" si="268"/>
        <v>4.3878640031916319E-3</v>
      </c>
      <c r="BJ204">
        <f t="shared" si="268"/>
        <v>4.1726295799323371E-3</v>
      </c>
      <c r="BK204">
        <f t="shared" si="268"/>
        <v>3.9742390368743118E-3</v>
      </c>
      <c r="BL204">
        <f t="shared" si="268"/>
        <v>3.7907083551844693E-3</v>
      </c>
      <c r="BM204">
        <f t="shared" si="268"/>
        <v>3.6203819947728797E-3</v>
      </c>
      <c r="BN204">
        <f t="shared" si="268"/>
        <v>3.4618618631323942E-3</v>
      </c>
      <c r="BO204">
        <f t="shared" si="268"/>
        <v>3.3139550885979085E-3</v>
      </c>
      <c r="BP204">
        <f t="shared" si="268"/>
        <v>3.1756347943118052E-3</v>
      </c>
      <c r="BQ204">
        <f t="shared" si="268"/>
        <v>3.0460100869108431E-3</v>
      </c>
      <c r="BR204">
        <f t="shared" si="268"/>
        <v>2.9243027201793412E-3</v>
      </c>
      <c r="BS204">
        <f t="shared" si="268"/>
        <v>2.8098286875862916E-3</v>
      </c>
      <c r="BT204">
        <f t="shared" si="268"/>
        <v>2.701983516906582E-3</v>
      </c>
      <c r="BU204">
        <f t="shared" si="268"/>
        <v>2.6002303881181086E-3</v>
      </c>
      <c r="BV204">
        <f t="shared" si="263"/>
        <v>2.5040904340161421E-3</v>
      </c>
      <c r="BW204">
        <f t="shared" si="263"/>
        <v>2.4131347492733039E-3</v>
      </c>
      <c r="BX204">
        <f t="shared" si="263"/>
        <v>2.3269777517727092E-3</v>
      </c>
      <c r="BY204">
        <f t="shared" si="263"/>
        <v>2.2452716252547768E-3</v>
      </c>
      <c r="BZ204">
        <f t="shared" si="263"/>
        <v>2.1677016346968426E-3</v>
      </c>
      <c r="CA204">
        <f t="shared" si="263"/>
        <v>2.0939821521157027E-3</v>
      </c>
      <c r="CB204">
        <f t="shared" si="263"/>
        <v>2.0238532652259449E-3</v>
      </c>
      <c r="CC204">
        <f t="shared" si="263"/>
        <v>1.9570778677677611E-3</v>
      </c>
      <c r="CD204">
        <f t="shared" si="263"/>
        <v>1.893439150558362E-3</v>
      </c>
      <c r="CE204">
        <f t="shared" si="263"/>
        <v>1.832738428000461E-3</v>
      </c>
      <c r="CF204">
        <f t="shared" si="269"/>
        <v>1.7747932470365782E-3</v>
      </c>
      <c r="CG204">
        <f t="shared" si="269"/>
        <v>1.7194357351970016E-3</v>
      </c>
      <c r="CH204">
        <f t="shared" si="269"/>
        <v>1.6665111520617446E-3</v>
      </c>
      <c r="CI204">
        <f t="shared" si="269"/>
        <v>1.6158766145957567E-3</v>
      </c>
      <c r="CJ204">
        <f t="shared" si="269"/>
        <v>1.5673999717623224E-3</v>
      </c>
      <c r="CK204">
        <f t="shared" si="269"/>
        <v>1.5209588078294767E-3</v>
      </c>
      <c r="CL204">
        <f t="shared" si="269"/>
        <v>1.476439557055212E-3</v>
      </c>
      <c r="CM204">
        <f t="shared" si="269"/>
        <v>1.4337367151205649E-3</v>
      </c>
      <c r="CN204">
        <f t="shared" si="269"/>
        <v>1.3927521348928264E-3</v>
      </c>
      <c r="CO204">
        <f t="shared" si="269"/>
        <v>1.3533943959357117E-3</v>
      </c>
      <c r="CP204">
        <f t="shared" si="264"/>
        <v>1.315578238711457E-3</v>
      </c>
      <c r="CQ204">
        <f t="shared" si="264"/>
        <v>1.2792240556985094E-3</v>
      </c>
      <c r="CR204">
        <f t="shared" si="264"/>
        <v>8.2383678894852239E-4</v>
      </c>
      <c r="CS204">
        <f t="shared" si="264"/>
        <v>5.3524117354298629E-4</v>
      </c>
      <c r="CT204">
        <f t="shared" si="264"/>
        <v>3.7077648201463921E-4</v>
      </c>
      <c r="CU204">
        <f t="shared" si="264"/>
        <v>2.5800450278259127E-4</v>
      </c>
      <c r="CV204">
        <f t="shared" si="264"/>
        <v>1.7621538300904656E-4</v>
      </c>
      <c r="CW204">
        <f t="shared" si="264"/>
        <v>1.1586690438026759E-4</v>
      </c>
      <c r="CX204">
        <f t="shared" si="264"/>
        <v>7.1575248634027204E-5</v>
      </c>
      <c r="CY204">
        <f t="shared" si="264"/>
        <v>3.9923834841056783E-5</v>
      </c>
      <c r="CZ204">
        <f t="shared" si="264"/>
        <v>1.8569212301352213E-5</v>
      </c>
      <c r="DA204">
        <f t="shared" si="264"/>
        <v>5.8123800555770749E-6</v>
      </c>
      <c r="DB204">
        <f t="shared" si="264"/>
        <v>3.6931052658914611E-7</v>
      </c>
      <c r="DC204">
        <f t="shared" si="264"/>
        <v>0</v>
      </c>
      <c r="DD204">
        <f t="shared" si="264"/>
        <v>0</v>
      </c>
      <c r="DE204">
        <f t="shared" si="264"/>
        <v>0</v>
      </c>
      <c r="DF204">
        <f t="shared" si="270"/>
        <v>0</v>
      </c>
      <c r="DG204">
        <f t="shared" si="270"/>
        <v>0</v>
      </c>
      <c r="DH204">
        <f t="shared" si="270"/>
        <v>0</v>
      </c>
      <c r="DI204">
        <f t="shared" si="270"/>
        <v>0</v>
      </c>
      <c r="DJ204">
        <f t="shared" si="270"/>
        <v>0</v>
      </c>
      <c r="DK204">
        <f t="shared" si="270"/>
        <v>0</v>
      </c>
      <c r="DL204">
        <f t="shared" si="270"/>
        <v>0</v>
      </c>
      <c r="DM204">
        <f t="shared" si="270"/>
        <v>0</v>
      </c>
      <c r="DN204">
        <f t="shared" si="270"/>
        <v>0</v>
      </c>
      <c r="DO204">
        <f t="shared" si="270"/>
        <v>0</v>
      </c>
      <c r="DP204">
        <f t="shared" si="270"/>
        <v>0</v>
      </c>
      <c r="DQ204">
        <f t="shared" si="270"/>
        <v>0</v>
      </c>
      <c r="DR204">
        <f t="shared" si="270"/>
        <v>0</v>
      </c>
      <c r="DS204">
        <f t="shared" si="270"/>
        <v>0</v>
      </c>
      <c r="DT204">
        <f t="shared" si="265"/>
        <v>0</v>
      </c>
      <c r="DU204">
        <f t="shared" si="265"/>
        <v>0</v>
      </c>
      <c r="DV204">
        <f t="shared" si="265"/>
        <v>0</v>
      </c>
      <c r="DW204">
        <f t="shared" si="265"/>
        <v>0</v>
      </c>
      <c r="DX204">
        <f t="shared" si="265"/>
        <v>0</v>
      </c>
      <c r="DY204">
        <f t="shared" si="265"/>
        <v>0</v>
      </c>
      <c r="DZ204">
        <f t="shared" si="265"/>
        <v>0</v>
      </c>
      <c r="EA204">
        <f t="shared" si="265"/>
        <v>0</v>
      </c>
      <c r="EB204">
        <f t="shared" si="265"/>
        <v>0</v>
      </c>
      <c r="EC204">
        <f t="shared" si="265"/>
        <v>0</v>
      </c>
      <c r="ED204">
        <f t="shared" si="273"/>
        <v>0</v>
      </c>
      <c r="EE204">
        <f t="shared" si="273"/>
        <v>0</v>
      </c>
      <c r="EF204">
        <f t="shared" si="273"/>
        <v>0</v>
      </c>
      <c r="EG204">
        <f t="shared" si="273"/>
        <v>0</v>
      </c>
      <c r="EH204">
        <f t="shared" si="273"/>
        <v>0</v>
      </c>
      <c r="EI204">
        <f t="shared" si="273"/>
        <v>0</v>
      </c>
      <c r="EJ204">
        <f t="shared" si="273"/>
        <v>0</v>
      </c>
      <c r="EK204">
        <f t="shared" si="273"/>
        <v>0</v>
      </c>
      <c r="EL204">
        <f t="shared" si="273"/>
        <v>0</v>
      </c>
      <c r="EM204">
        <f t="shared" si="273"/>
        <v>0</v>
      </c>
      <c r="EN204">
        <f t="shared" si="274"/>
        <v>0</v>
      </c>
      <c r="EO204">
        <f t="shared" si="274"/>
        <v>0</v>
      </c>
      <c r="EP204">
        <f t="shared" si="274"/>
        <v>0</v>
      </c>
      <c r="EQ204">
        <f t="shared" si="274"/>
        <v>0</v>
      </c>
      <c r="ER204">
        <f t="shared" si="274"/>
        <v>0</v>
      </c>
      <c r="ES204">
        <f t="shared" si="274"/>
        <v>0</v>
      </c>
      <c r="ET204">
        <f t="shared" si="274"/>
        <v>0</v>
      </c>
      <c r="EU204">
        <f t="shared" si="274"/>
        <v>0</v>
      </c>
      <c r="EV204">
        <f t="shared" si="274"/>
        <v>0</v>
      </c>
      <c r="EW204">
        <f t="shared" si="274"/>
        <v>0</v>
      </c>
      <c r="EX204">
        <f t="shared" si="274"/>
        <v>0</v>
      </c>
      <c r="EZ204">
        <f t="shared" si="260"/>
        <v>0.88801885844421369</v>
      </c>
      <c r="FB204">
        <f t="shared" si="271"/>
        <v>1.0301891804021135E-2</v>
      </c>
      <c r="FC204">
        <f t="shared" si="272"/>
        <v>0.24869883581633156</v>
      </c>
    </row>
    <row r="205" spans="1:159" x14ac:dyDescent="0.25">
      <c r="A205">
        <v>1290</v>
      </c>
      <c r="B205" s="19">
        <f>'Input spectra'!Y204</f>
        <v>4.1585488483113102E-2</v>
      </c>
      <c r="C205">
        <f>'Input spectra'!D204</f>
        <v>0</v>
      </c>
      <c r="D205">
        <f t="shared" si="266"/>
        <v>2.0653927966864227E-2</v>
      </c>
      <c r="E205">
        <f t="shared" si="266"/>
        <v>2.0418426725231125E-2</v>
      </c>
      <c r="F205">
        <f t="shared" si="266"/>
        <v>2.0184524405882837E-2</v>
      </c>
      <c r="G205">
        <f t="shared" si="266"/>
        <v>1.9952211793791367E-2</v>
      </c>
      <c r="H205">
        <f t="shared" si="266"/>
        <v>1.9721479722875582E-2</v>
      </c>
      <c r="I205">
        <f t="shared" si="266"/>
        <v>1.9492319075753647E-2</v>
      </c>
      <c r="J205">
        <f t="shared" si="266"/>
        <v>1.926472078349668E-2</v>
      </c>
      <c r="K205">
        <f t="shared" si="266"/>
        <v>1.9038675825383631E-2</v>
      </c>
      <c r="L205">
        <f t="shared" si="266"/>
        <v>1.8814175228657335E-2</v>
      </c>
      <c r="M205">
        <f t="shared" si="266"/>
        <v>1.859121006828179E-2</v>
      </c>
      <c r="N205">
        <f t="shared" si="261"/>
        <v>1.8369771466700591E-2</v>
      </c>
      <c r="O205">
        <f t="shared" si="261"/>
        <v>1.8149850593596559E-2</v>
      </c>
      <c r="P205">
        <f t="shared" si="261"/>
        <v>1.7931438665652576E-2</v>
      </c>
      <c r="Q205">
        <f t="shared" si="261"/>
        <v>1.7714526946313543E-2</v>
      </c>
      <c r="R205">
        <f t="shared" si="261"/>
        <v>1.7499106745549529E-2</v>
      </c>
      <c r="S205">
        <f t="shared" si="261"/>
        <v>1.7285169419620092E-2</v>
      </c>
      <c r="T205">
        <f t="shared" si="261"/>
        <v>1.7072706370839741E-2</v>
      </c>
      <c r="U205">
        <f t="shared" si="261"/>
        <v>1.6861709047344523E-2</v>
      </c>
      <c r="V205">
        <f t="shared" si="261"/>
        <v>1.6652168942859823E-2</v>
      </c>
      <c r="W205">
        <f t="shared" si="261"/>
        <v>1.6444077596469219E-2</v>
      </c>
      <c r="X205">
        <f t="shared" si="261"/>
        <v>1.6237426592384533E-2</v>
      </c>
      <c r="Y205">
        <f t="shared" si="261"/>
        <v>1.6032207559716977E-2</v>
      </c>
      <c r="Z205">
        <f t="shared" si="261"/>
        <v>1.5828412172249434E-2</v>
      </c>
      <c r="AA205">
        <f t="shared" si="261"/>
        <v>1.5626032148209849E-2</v>
      </c>
      <c r="AB205">
        <f t="shared" si="261"/>
        <v>1.5425059250045741E-2</v>
      </c>
      <c r="AC205">
        <f t="shared" si="261"/>
        <v>1.5225485284199813E-2</v>
      </c>
      <c r="AD205">
        <f t="shared" si="267"/>
        <v>1.5027302100886658E-2</v>
      </c>
      <c r="AE205">
        <f t="shared" si="267"/>
        <v>1.4830501593870575E-2</v>
      </c>
      <c r="AF205">
        <f t="shared" si="267"/>
        <v>1.4635075700244474E-2</v>
      </c>
      <c r="AG205">
        <f t="shared" si="267"/>
        <v>1.4441016400209835E-2</v>
      </c>
      <c r="AH205">
        <f t="shared" si="267"/>
        <v>1.4248315716857805E-2</v>
      </c>
      <c r="AI205">
        <f t="shared" si="267"/>
        <v>1.405696571595131E-2</v>
      </c>
      <c r="AJ205">
        <f t="shared" si="267"/>
        <v>1.3866958505708281E-2</v>
      </c>
      <c r="AK205">
        <f t="shared" si="267"/>
        <v>1.367828623658591E-2</v>
      </c>
      <c r="AL205">
        <f t="shared" si="267"/>
        <v>1.3490941101065997E-2</v>
      </c>
      <c r="AM205">
        <f t="shared" si="267"/>
        <v>1.3304915333441329E-2</v>
      </c>
      <c r="AN205">
        <f t="shared" si="267"/>
        <v>1.3120201209603114E-2</v>
      </c>
      <c r="AO205">
        <f t="shared" si="267"/>
        <v>1.293679104682946E-2</v>
      </c>
      <c r="AP205">
        <f t="shared" si="267"/>
        <v>1.2754677203574911E-2</v>
      </c>
      <c r="AQ205">
        <f t="shared" si="267"/>
        <v>1.2573852079260968E-2</v>
      </c>
      <c r="AR205">
        <f t="shared" si="262"/>
        <v>1.2394308114067693E-2</v>
      </c>
      <c r="AS205">
        <f t="shared" si="262"/>
        <v>1.2216037788726326E-2</v>
      </c>
      <c r="AT205">
        <f t="shared" si="262"/>
        <v>1.2039033624312872E-2</v>
      </c>
      <c r="AU205">
        <f t="shared" si="262"/>
        <v>1.1863288182042785E-2</v>
      </c>
      <c r="AV205">
        <f t="shared" si="262"/>
        <v>1.1688794063066591E-2</v>
      </c>
      <c r="AW205">
        <f t="shared" si="262"/>
        <v>1.1515543908266554E-2</v>
      </c>
      <c r="AX205">
        <f t="shared" si="262"/>
        <v>1.0239766649826735E-2</v>
      </c>
      <c r="AY205">
        <f t="shared" si="262"/>
        <v>8.7523736628514395E-3</v>
      </c>
      <c r="AZ205">
        <f t="shared" si="262"/>
        <v>7.8812789025642632E-3</v>
      </c>
      <c r="BA205">
        <f t="shared" si="262"/>
        <v>7.2216981156724798E-3</v>
      </c>
      <c r="BB205">
        <f t="shared" si="262"/>
        <v>6.6828697478083232E-3</v>
      </c>
      <c r="BC205">
        <f t="shared" si="262"/>
        <v>6.2254699699821371E-3</v>
      </c>
      <c r="BD205">
        <f t="shared" si="262"/>
        <v>5.8279610967182658E-3</v>
      </c>
      <c r="BE205">
        <f t="shared" si="262"/>
        <v>5.4769220400316372E-3</v>
      </c>
      <c r="BF205">
        <f t="shared" si="262"/>
        <v>5.1632690137921322E-3</v>
      </c>
      <c r="BG205">
        <f t="shared" si="262"/>
        <v>4.8804896889506457E-3</v>
      </c>
      <c r="BH205">
        <f t="shared" si="268"/>
        <v>4.6237134479093518E-3</v>
      </c>
      <c r="BI205">
        <f t="shared" si="268"/>
        <v>4.3891777017783795E-3</v>
      </c>
      <c r="BJ205">
        <f t="shared" si="268"/>
        <v>4.173900758859728E-3</v>
      </c>
      <c r="BK205">
        <f t="shared" si="268"/>
        <v>3.9754706547846033E-3</v>
      </c>
      <c r="BL205">
        <f t="shared" si="268"/>
        <v>3.7919030108929312E-3</v>
      </c>
      <c r="BM205">
        <f t="shared" si="268"/>
        <v>3.6215419908260916E-3</v>
      </c>
      <c r="BN205">
        <f t="shared" si="268"/>
        <v>3.4629892548621644E-3</v>
      </c>
      <c r="BO205">
        <f t="shared" si="268"/>
        <v>3.3150517226546226E-3</v>
      </c>
      <c r="BP205">
        <f t="shared" si="268"/>
        <v>3.1767023394014961E-3</v>
      </c>
      <c r="BQ205">
        <f t="shared" si="268"/>
        <v>3.0470500586457232E-3</v>
      </c>
      <c r="BR205">
        <f t="shared" si="268"/>
        <v>2.9253165014099043E-3</v>
      </c>
      <c r="BS205">
        <f t="shared" si="268"/>
        <v>2.8108175452140655E-3</v>
      </c>
      <c r="BT205">
        <f t="shared" si="268"/>
        <v>2.7029486159196592E-3</v>
      </c>
      <c r="BU205">
        <f t="shared" si="268"/>
        <v>2.601172803409216E-3</v>
      </c>
      <c r="BV205">
        <f t="shared" si="263"/>
        <v>2.5050111604112855E-3</v>
      </c>
      <c r="BW205">
        <f t="shared" si="263"/>
        <v>2.4140347101024341E-3</v>
      </c>
      <c r="BX205">
        <f t="shared" si="263"/>
        <v>2.3278578062419595E-3</v>
      </c>
      <c r="BY205">
        <f t="shared" si="263"/>
        <v>2.2461325748256598E-3</v>
      </c>
      <c r="BZ205">
        <f t="shared" si="263"/>
        <v>2.1685442286364723E-3</v>
      </c>
      <c r="CA205">
        <f t="shared" si="263"/>
        <v>2.0948070923502669E-3</v>
      </c>
      <c r="CB205">
        <f t="shared" si="263"/>
        <v>2.0246612106048414E-3</v>
      </c>
      <c r="CC205">
        <f t="shared" si="263"/>
        <v>1.9578694378263274E-3</v>
      </c>
      <c r="CD205">
        <f t="shared" si="263"/>
        <v>1.894214928851665E-3</v>
      </c>
      <c r="CE205">
        <f t="shared" si="263"/>
        <v>1.8334989650682797E-3</v>
      </c>
      <c r="CF205">
        <f t="shared" si="269"/>
        <v>1.7755390630497547E-3</v>
      </c>
      <c r="CG205">
        <f t="shared" si="269"/>
        <v>1.7201673223272887E-3</v>
      </c>
      <c r="CH205">
        <f t="shared" si="269"/>
        <v>1.6672289766106996E-3</v>
      </c>
      <c r="CI205">
        <f t="shared" si="269"/>
        <v>1.6165811189128268E-3</v>
      </c>
      <c r="CJ205">
        <f t="shared" si="269"/>
        <v>1.5680915759778151E-3</v>
      </c>
      <c r="CK205">
        <f t="shared" si="269"/>
        <v>1.5216379114244036E-3</v>
      </c>
      <c r="CL205">
        <f t="shared" si="269"/>
        <v>1.4771065402869037E-3</v>
      </c>
      <c r="CM205">
        <f t="shared" si="269"/>
        <v>1.4343919403203688E-3</v>
      </c>
      <c r="CN205">
        <f t="shared" si="269"/>
        <v>1.3933959476500131E-3</v>
      </c>
      <c r="CO205">
        <f t="shared" si="269"/>
        <v>1.3540271261798659E-3</v>
      </c>
      <c r="CP205">
        <f t="shared" si="264"/>
        <v>1.3162002017040738E-3</v>
      </c>
      <c r="CQ205">
        <f t="shared" si="264"/>
        <v>1.2798355529431557E-3</v>
      </c>
      <c r="CR205">
        <f t="shared" si="264"/>
        <v>8.2423492971120936E-4</v>
      </c>
      <c r="CS205">
        <f t="shared" si="264"/>
        <v>5.3550265520591305E-4</v>
      </c>
      <c r="CT205">
        <f t="shared" si="264"/>
        <v>3.7095956582777989E-4</v>
      </c>
      <c r="CU205">
        <f t="shared" si="264"/>
        <v>2.5813325714341362E-4</v>
      </c>
      <c r="CV205">
        <f t="shared" si="264"/>
        <v>1.7630424729348217E-4</v>
      </c>
      <c r="CW205">
        <f t="shared" si="264"/>
        <v>1.1592594412563688E-4</v>
      </c>
      <c r="CX205">
        <f t="shared" si="264"/>
        <v>7.1612095743016899E-5</v>
      </c>
      <c r="CY205">
        <f t="shared" si="264"/>
        <v>3.9944597504457393E-5</v>
      </c>
      <c r="CZ205">
        <f t="shared" si="264"/>
        <v>1.8578966918763221E-5</v>
      </c>
      <c r="DA205">
        <f t="shared" si="264"/>
        <v>5.8154639058007421E-6</v>
      </c>
      <c r="DB205">
        <f t="shared" si="264"/>
        <v>3.6950841068839493E-7</v>
      </c>
      <c r="DC205">
        <f t="shared" si="264"/>
        <v>0</v>
      </c>
      <c r="DD205">
        <f t="shared" si="264"/>
        <v>0</v>
      </c>
      <c r="DE205">
        <f t="shared" si="264"/>
        <v>0</v>
      </c>
      <c r="DF205">
        <f t="shared" si="270"/>
        <v>0</v>
      </c>
      <c r="DG205">
        <f t="shared" si="270"/>
        <v>0</v>
      </c>
      <c r="DH205">
        <f t="shared" si="270"/>
        <v>0</v>
      </c>
      <c r="DI205">
        <f t="shared" si="270"/>
        <v>0</v>
      </c>
      <c r="DJ205">
        <f t="shared" si="270"/>
        <v>0</v>
      </c>
      <c r="DK205">
        <f t="shared" si="270"/>
        <v>0</v>
      </c>
      <c r="DL205">
        <f t="shared" si="270"/>
        <v>0</v>
      </c>
      <c r="DM205">
        <f t="shared" si="270"/>
        <v>0</v>
      </c>
      <c r="DN205">
        <f t="shared" si="270"/>
        <v>0</v>
      </c>
      <c r="DO205">
        <f t="shared" si="270"/>
        <v>0</v>
      </c>
      <c r="DP205">
        <f t="shared" si="270"/>
        <v>0</v>
      </c>
      <c r="DQ205">
        <f t="shared" si="270"/>
        <v>0</v>
      </c>
      <c r="DR205">
        <f t="shared" si="270"/>
        <v>0</v>
      </c>
      <c r="DS205">
        <f t="shared" si="270"/>
        <v>0</v>
      </c>
      <c r="DT205">
        <f t="shared" si="265"/>
        <v>0</v>
      </c>
      <c r="DU205">
        <f t="shared" si="265"/>
        <v>0</v>
      </c>
      <c r="DV205">
        <f t="shared" si="265"/>
        <v>0</v>
      </c>
      <c r="DW205">
        <f t="shared" si="265"/>
        <v>0</v>
      </c>
      <c r="DX205">
        <f t="shared" si="265"/>
        <v>0</v>
      </c>
      <c r="DY205">
        <f t="shared" si="265"/>
        <v>0</v>
      </c>
      <c r="DZ205">
        <f t="shared" si="265"/>
        <v>0</v>
      </c>
      <c r="EA205">
        <f t="shared" si="265"/>
        <v>0</v>
      </c>
      <c r="EB205">
        <f t="shared" si="265"/>
        <v>0</v>
      </c>
      <c r="EC205">
        <f t="shared" si="265"/>
        <v>0</v>
      </c>
      <c r="ED205">
        <f t="shared" si="273"/>
        <v>0</v>
      </c>
      <c r="EE205">
        <f t="shared" si="273"/>
        <v>0</v>
      </c>
      <c r="EF205">
        <f t="shared" si="273"/>
        <v>0</v>
      </c>
      <c r="EG205">
        <f t="shared" si="273"/>
        <v>0</v>
      </c>
      <c r="EH205">
        <f t="shared" si="273"/>
        <v>0</v>
      </c>
      <c r="EI205">
        <f t="shared" si="273"/>
        <v>0</v>
      </c>
      <c r="EJ205">
        <f t="shared" si="273"/>
        <v>0</v>
      </c>
      <c r="EK205">
        <f t="shared" si="273"/>
        <v>0</v>
      </c>
      <c r="EL205">
        <f t="shared" si="273"/>
        <v>0</v>
      </c>
      <c r="EM205">
        <f t="shared" si="273"/>
        <v>0</v>
      </c>
      <c r="EN205">
        <f t="shared" si="274"/>
        <v>0</v>
      </c>
      <c r="EO205">
        <f t="shared" si="274"/>
        <v>0</v>
      </c>
      <c r="EP205">
        <f t="shared" si="274"/>
        <v>0</v>
      </c>
      <c r="EQ205">
        <f t="shared" si="274"/>
        <v>0</v>
      </c>
      <c r="ER205">
        <f t="shared" si="274"/>
        <v>0</v>
      </c>
      <c r="ES205">
        <f t="shared" si="274"/>
        <v>0</v>
      </c>
      <c r="ET205">
        <f t="shared" si="274"/>
        <v>0</v>
      </c>
      <c r="EU205">
        <f t="shared" si="274"/>
        <v>0</v>
      </c>
      <c r="EV205">
        <f t="shared" si="274"/>
        <v>0</v>
      </c>
      <c r="EW205">
        <f t="shared" si="274"/>
        <v>0</v>
      </c>
      <c r="EX205">
        <f t="shared" si="274"/>
        <v>0</v>
      </c>
      <c r="EZ205">
        <f t="shared" si="260"/>
        <v>0.88814769794140669</v>
      </c>
      <c r="FB205">
        <f t="shared" si="271"/>
        <v>1.0289032814376375E-2</v>
      </c>
      <c r="FC205">
        <f t="shared" si="272"/>
        <v>0.2487004768943768</v>
      </c>
    </row>
    <row r="206" spans="1:159" x14ac:dyDescent="0.25">
      <c r="A206">
        <v>1295</v>
      </c>
      <c r="B206" s="19">
        <f>'Input spectra'!Y205</f>
        <v>4.1532971143959499E-2</v>
      </c>
      <c r="C206">
        <f>'Input spectra'!D205</f>
        <v>0</v>
      </c>
      <c r="D206">
        <f t="shared" si="266"/>
        <v>2.0653927966864227E-2</v>
      </c>
      <c r="E206">
        <f t="shared" si="266"/>
        <v>2.0418533957656835E-2</v>
      </c>
      <c r="F206">
        <f t="shared" si="266"/>
        <v>2.018473641449902E-2</v>
      </c>
      <c r="G206">
        <f t="shared" si="266"/>
        <v>1.9952526147389807E-2</v>
      </c>
      <c r="H206">
        <f t="shared" si="266"/>
        <v>1.9721894015082758E-2</v>
      </c>
      <c r="I206">
        <f t="shared" si="266"/>
        <v>1.9492830924839749E-2</v>
      </c>
      <c r="J206">
        <f t="shared" si="266"/>
        <v>1.9265327832185857E-2</v>
      </c>
      <c r="K206">
        <f t="shared" si="266"/>
        <v>1.9039375740665491E-2</v>
      </c>
      <c r="L206">
        <f t="shared" si="266"/>
        <v>1.8814965701599736E-2</v>
      </c>
      <c r="M206">
        <f t="shared" si="266"/>
        <v>1.8592088813844835E-2</v>
      </c>
      <c r="N206">
        <f t="shared" si="261"/>
        <v>1.8370736223551891E-2</v>
      </c>
      <c r="O206">
        <f t="shared" si="261"/>
        <v>1.8150899123927713E-2</v>
      </c>
      <c r="P206">
        <f t="shared" si="261"/>
        <v>1.7932568754996873E-2</v>
      </c>
      <c r="Q206">
        <f t="shared" si="261"/>
        <v>1.7715736403364886E-2</v>
      </c>
      <c r="R206">
        <f t="shared" si="261"/>
        <v>1.7500393401982568E-2</v>
      </c>
      <c r="S206">
        <f t="shared" ref="N206:AC222" si="275">S$2*EXP(- S$1 * ($C206*_c2+$B206))</f>
        <v>1.7286531129911544E-2</v>
      </c>
      <c r="T206">
        <f t="shared" si="275"/>
        <v>1.7074141012090923E-2</v>
      </c>
      <c r="U206">
        <f t="shared" si="275"/>
        <v>1.6863214519105062E-2</v>
      </c>
      <c r="V206">
        <f t="shared" si="275"/>
        <v>1.6653743166952534E-2</v>
      </c>
      <c r="W206">
        <f t="shared" si="275"/>
        <v>1.6445718516816175E-2</v>
      </c>
      <c r="X206">
        <f t="shared" si="275"/>
        <v>1.6239132174834286E-2</v>
      </c>
      <c r="Y206">
        <f t="shared" si="275"/>
        <v>1.6033975791872945E-2</v>
      </c>
      <c r="Z206">
        <f t="shared" si="275"/>
        <v>1.583024106329943E-2</v>
      </c>
      <c r="AA206">
        <f t="shared" si="275"/>
        <v>1.562791972875676E-2</v>
      </c>
      <c r="AB206">
        <f t="shared" si="275"/>
        <v>1.542700357193934E-2</v>
      </c>
      <c r="AC206">
        <f t="shared" si="275"/>
        <v>1.5227484420369704E-2</v>
      </c>
      <c r="AD206">
        <f t="shared" si="267"/>
        <v>1.5029354145176334E-2</v>
      </c>
      <c r="AE206">
        <f t="shared" si="267"/>
        <v>1.4832604660872616E-2</v>
      </c>
      <c r="AF206">
        <f t="shared" si="267"/>
        <v>1.4637227925136817E-2</v>
      </c>
      <c r="AG206">
        <f t="shared" si="267"/>
        <v>1.4443215938593179E-2</v>
      </c>
      <c r="AH206">
        <f t="shared" si="267"/>
        <v>1.4250560744594095E-2</v>
      </c>
      <c r="AI206">
        <f t="shared" si="267"/>
        <v>1.4059254429003312E-2</v>
      </c>
      <c r="AJ206">
        <f t="shared" si="267"/>
        <v>1.3869289119980246E-2</v>
      </c>
      <c r="AK206">
        <f t="shared" si="267"/>
        <v>1.3680656987765303E-2</v>
      </c>
      <c r="AL206">
        <f t="shared" si="267"/>
        <v>1.3493350244466297E-2</v>
      </c>
      <c r="AM206">
        <f t="shared" si="267"/>
        <v>1.3307361143845904E-2</v>
      </c>
      <c r="AN206">
        <f t="shared" si="267"/>
        <v>1.3122681981110133E-2</v>
      </c>
      <c r="AO206">
        <f t="shared" si="267"/>
        <v>1.2939305092697874E-2</v>
      </c>
      <c r="AP206">
        <f t="shared" si="267"/>
        <v>1.2757222856071445E-2</v>
      </c>
      <c r="AQ206">
        <f t="shared" si="267"/>
        <v>1.257642768950819E-2</v>
      </c>
      <c r="AR206">
        <f t="shared" si="262"/>
        <v>1.2396912051893094E-2</v>
      </c>
      <c r="AS206">
        <f t="shared" si="262"/>
        <v>1.2218668442512404E-2</v>
      </c>
      <c r="AT206">
        <f t="shared" si="262"/>
        <v>1.2041689400848274E-2</v>
      </c>
      <c r="AU206">
        <f t="shared" si="262"/>
        <v>1.1865967506374428E-2</v>
      </c>
      <c r="AV206">
        <f t="shared" si="262"/>
        <v>1.16914953783528E-2</v>
      </c>
      <c r="AW206">
        <f t="shared" ref="AR206:BG222" si="276">AW$2*EXP(- AW$1 * ($C206*_c2+$B206))</f>
        <v>1.1518265675631198E-2</v>
      </c>
      <c r="AX206">
        <f t="shared" si="276"/>
        <v>1.0242240669021997E-2</v>
      </c>
      <c r="AY206">
        <f t="shared" si="276"/>
        <v>8.7545342909634439E-3</v>
      </c>
      <c r="AZ206">
        <f t="shared" si="276"/>
        <v>7.8832658912230315E-3</v>
      </c>
      <c r="BA206">
        <f t="shared" si="276"/>
        <v>7.2235567502171557E-3</v>
      </c>
      <c r="BB206">
        <f t="shared" si="276"/>
        <v>6.6846248109116747E-3</v>
      </c>
      <c r="BC206">
        <f t="shared" si="276"/>
        <v>6.2271376134024666E-3</v>
      </c>
      <c r="BD206">
        <f t="shared" si="276"/>
        <v>5.8295528729069325E-3</v>
      </c>
      <c r="BE206">
        <f t="shared" si="276"/>
        <v>5.4784467090845919E-3</v>
      </c>
      <c r="BF206">
        <f t="shared" si="276"/>
        <v>5.1647334916502833E-3</v>
      </c>
      <c r="BG206">
        <f t="shared" si="276"/>
        <v>4.8818995993911577E-3</v>
      </c>
      <c r="BH206">
        <f t="shared" si="268"/>
        <v>4.6250734686014601E-3</v>
      </c>
      <c r="BI206">
        <f t="shared" si="268"/>
        <v>4.3904917936781326E-3</v>
      </c>
      <c r="BJ206">
        <f t="shared" si="268"/>
        <v>4.175172325047917E-3</v>
      </c>
      <c r="BK206">
        <f t="shared" si="268"/>
        <v>3.9767026543736685E-3</v>
      </c>
      <c r="BL206">
        <f t="shared" si="268"/>
        <v>3.7930980431015427E-3</v>
      </c>
      <c r="BM206">
        <f t="shared" si="268"/>
        <v>3.6227023585502613E-3</v>
      </c>
      <c r="BN206">
        <f t="shared" si="268"/>
        <v>3.4641170137389098E-3</v>
      </c>
      <c r="BO206">
        <f t="shared" si="268"/>
        <v>3.3161487196028735E-3</v>
      </c>
      <c r="BP206">
        <f t="shared" si="268"/>
        <v>3.1777702433651114E-3</v>
      </c>
      <c r="BQ206">
        <f t="shared" si="268"/>
        <v>3.0480903854487678E-3</v>
      </c>
      <c r="BR206">
        <f t="shared" si="268"/>
        <v>2.9263306340925849E-3</v>
      </c>
      <c r="BS206">
        <f t="shared" si="268"/>
        <v>2.8118067508486094E-3</v>
      </c>
      <c r="BT206">
        <f t="shared" si="268"/>
        <v>2.7039140596484242E-3</v>
      </c>
      <c r="BU206">
        <f t="shared" si="268"/>
        <v>2.602115560264896E-3</v>
      </c>
      <c r="BV206">
        <f t="shared" si="263"/>
        <v>2.5059322253473551E-3</v>
      </c>
      <c r="BW206">
        <f t="shared" si="263"/>
        <v>2.414935006565326E-3</v>
      </c>
      <c r="BX206">
        <f t="shared" si="263"/>
        <v>2.3287381935445895E-3</v>
      </c>
      <c r="BY206">
        <f t="shared" si="263"/>
        <v>2.2469938545277195E-3</v>
      </c>
      <c r="BZ206">
        <f t="shared" si="263"/>
        <v>2.1693871500955988E-3</v>
      </c>
      <c r="CA206">
        <f t="shared" si="263"/>
        <v>2.0956323575763267E-3</v>
      </c>
      <c r="CB206">
        <f t="shared" si="263"/>
        <v>2.0254694785247778E-3</v>
      </c>
      <c r="CC206">
        <f t="shared" si="263"/>
        <v>1.9586613280475032E-3</v>
      </c>
      <c r="CD206">
        <f t="shared" si="263"/>
        <v>1.8949910249961969E-3</v>
      </c>
      <c r="CE206">
        <f t="shared" si="263"/>
        <v>1.8342598177384906E-3</v>
      </c>
      <c r="CF206">
        <f t="shared" si="269"/>
        <v>1.7762851924749449E-3</v>
      </c>
      <c r="CG206">
        <f t="shared" si="269"/>
        <v>1.7208992207339547E-3</v>
      </c>
      <c r="CH206">
        <f t="shared" si="269"/>
        <v>1.667947110351755E-3</v>
      </c>
      <c r="CI206">
        <f t="shared" si="269"/>
        <v>1.6172859303859807E-3</v>
      </c>
      <c r="CJ206">
        <f t="shared" si="269"/>
        <v>1.5687834853588046E-3</v>
      </c>
      <c r="CK206">
        <f t="shared" si="269"/>
        <v>1.5223173182370706E-3</v>
      </c>
      <c r="CL206">
        <f t="shared" si="269"/>
        <v>1.477773824829021E-3</v>
      </c>
      <c r="CM206">
        <f t="shared" si="269"/>
        <v>1.4350474649615264E-3</v>
      </c>
      <c r="CN206">
        <f t="shared" si="269"/>
        <v>1.3940400580156941E-3</v>
      </c>
      <c r="CO206">
        <f t="shared" si="269"/>
        <v>1.3546601522339953E-3</v>
      </c>
      <c r="CP206">
        <f t="shared" si="264"/>
        <v>1.316822458740749E-3</v>
      </c>
      <c r="CQ206">
        <f t="shared" si="264"/>
        <v>1.2804473424969395E-3</v>
      </c>
      <c r="CR206">
        <f t="shared" si="264"/>
        <v>8.2463326288587525E-4</v>
      </c>
      <c r="CS206">
        <f t="shared" si="264"/>
        <v>5.3576426461061965E-4</v>
      </c>
      <c r="CT206">
        <f t="shared" si="264"/>
        <v>3.7114274004493557E-4</v>
      </c>
      <c r="CU206">
        <f t="shared" ref="CP206:DE222" si="277">CU$2*EXP(- CU$1 * ($C206*_c2+$B206))</f>
        <v>2.5826207575770923E-4</v>
      </c>
      <c r="CV206">
        <f t="shared" si="277"/>
        <v>1.7639315639160494E-4</v>
      </c>
      <c r="CW206">
        <f t="shared" si="277"/>
        <v>1.1598501395458829E-4</v>
      </c>
      <c r="CX206">
        <f t="shared" si="277"/>
        <v>7.164896182098633E-5</v>
      </c>
      <c r="CY206">
        <f t="shared" si="277"/>
        <v>3.9965370965623123E-5</v>
      </c>
      <c r="CZ206">
        <f t="shared" si="277"/>
        <v>1.8588726660385173E-5</v>
      </c>
      <c r="DA206">
        <f t="shared" si="277"/>
        <v>5.8185493922099505E-6</v>
      </c>
      <c r="DB206">
        <f t="shared" si="277"/>
        <v>3.6970640081797306E-7</v>
      </c>
      <c r="DC206">
        <f t="shared" si="277"/>
        <v>0</v>
      </c>
      <c r="DD206">
        <f t="shared" si="277"/>
        <v>0</v>
      </c>
      <c r="DE206">
        <f t="shared" si="277"/>
        <v>0</v>
      </c>
      <c r="DF206">
        <f t="shared" si="270"/>
        <v>0</v>
      </c>
      <c r="DG206">
        <f t="shared" si="270"/>
        <v>0</v>
      </c>
      <c r="DH206">
        <f t="shared" si="270"/>
        <v>0</v>
      </c>
      <c r="DI206">
        <f t="shared" si="270"/>
        <v>0</v>
      </c>
      <c r="DJ206">
        <f t="shared" si="270"/>
        <v>0</v>
      </c>
      <c r="DK206">
        <f t="shared" si="270"/>
        <v>0</v>
      </c>
      <c r="DL206">
        <f t="shared" si="270"/>
        <v>0</v>
      </c>
      <c r="DM206">
        <f t="shared" si="270"/>
        <v>0</v>
      </c>
      <c r="DN206">
        <f t="shared" si="270"/>
        <v>0</v>
      </c>
      <c r="DO206">
        <f t="shared" si="270"/>
        <v>0</v>
      </c>
      <c r="DP206">
        <f t="shared" si="270"/>
        <v>0</v>
      </c>
      <c r="DQ206">
        <f t="shared" si="270"/>
        <v>0</v>
      </c>
      <c r="DR206">
        <f t="shared" si="270"/>
        <v>0</v>
      </c>
      <c r="DS206">
        <f t="shared" si="270"/>
        <v>0</v>
      </c>
      <c r="DT206">
        <f t="shared" si="265"/>
        <v>0</v>
      </c>
      <c r="DU206">
        <f t="shared" si="265"/>
        <v>0</v>
      </c>
      <c r="DV206">
        <f t="shared" si="265"/>
        <v>0</v>
      </c>
      <c r="DW206">
        <f t="shared" si="265"/>
        <v>0</v>
      </c>
      <c r="DX206">
        <f t="shared" si="265"/>
        <v>0</v>
      </c>
      <c r="DY206">
        <f t="shared" si="265"/>
        <v>0</v>
      </c>
      <c r="DZ206">
        <f t="shared" si="265"/>
        <v>0</v>
      </c>
      <c r="EA206">
        <f t="shared" si="265"/>
        <v>0</v>
      </c>
      <c r="EB206">
        <f t="shared" si="265"/>
        <v>0</v>
      </c>
      <c r="EC206">
        <f t="shared" si="265"/>
        <v>0</v>
      </c>
      <c r="ED206">
        <f t="shared" si="273"/>
        <v>0</v>
      </c>
      <c r="EE206">
        <f t="shared" si="273"/>
        <v>0</v>
      </c>
      <c r="EF206">
        <f t="shared" si="273"/>
        <v>0</v>
      </c>
      <c r="EG206">
        <f t="shared" si="273"/>
        <v>0</v>
      </c>
      <c r="EH206">
        <f t="shared" si="273"/>
        <v>0</v>
      </c>
      <c r="EI206">
        <f t="shared" si="273"/>
        <v>0</v>
      </c>
      <c r="EJ206">
        <f t="shared" si="273"/>
        <v>0</v>
      </c>
      <c r="EK206">
        <f t="shared" si="273"/>
        <v>0</v>
      </c>
      <c r="EL206">
        <f t="shared" si="273"/>
        <v>0</v>
      </c>
      <c r="EM206">
        <f t="shared" si="273"/>
        <v>0</v>
      </c>
      <c r="EN206">
        <f t="shared" si="274"/>
        <v>0</v>
      </c>
      <c r="EO206">
        <f t="shared" si="274"/>
        <v>0</v>
      </c>
      <c r="EP206">
        <f t="shared" si="274"/>
        <v>0</v>
      </c>
      <c r="EQ206">
        <f t="shared" si="274"/>
        <v>0</v>
      </c>
      <c r="ER206">
        <f t="shared" si="274"/>
        <v>0</v>
      </c>
      <c r="ES206">
        <f t="shared" si="274"/>
        <v>0</v>
      </c>
      <c r="ET206">
        <f t="shared" si="274"/>
        <v>0</v>
      </c>
      <c r="EU206">
        <f t="shared" si="274"/>
        <v>0</v>
      </c>
      <c r="EV206">
        <f t="shared" si="274"/>
        <v>0</v>
      </c>
      <c r="EW206">
        <f t="shared" si="274"/>
        <v>0</v>
      </c>
      <c r="EX206">
        <f t="shared" si="274"/>
        <v>0</v>
      </c>
      <c r="EZ206">
        <f t="shared" si="260"/>
        <v>0.88827656646664033</v>
      </c>
      <c r="FB206">
        <f t="shared" si="271"/>
        <v>1.0276173487067275E-2</v>
      </c>
      <c r="FC206">
        <f t="shared" si="272"/>
        <v>0.24870211797265276</v>
      </c>
    </row>
    <row r="207" spans="1:159" x14ac:dyDescent="0.25">
      <c r="A207">
        <v>1300</v>
      </c>
      <c r="B207" s="19">
        <f>'Input spectra'!Y206</f>
        <v>4.1480453804805903E-2</v>
      </c>
      <c r="C207">
        <f>'Input spectra'!D206</f>
        <v>0</v>
      </c>
      <c r="D207">
        <f t="shared" si="266"/>
        <v>2.0653927966864227E-2</v>
      </c>
      <c r="E207">
        <f t="shared" si="266"/>
        <v>2.0418641190645702E-2</v>
      </c>
      <c r="F207">
        <f t="shared" si="266"/>
        <v>2.0184948425342044E-2</v>
      </c>
      <c r="G207">
        <f t="shared" si="266"/>
        <v>1.9952840505940983E-2</v>
      </c>
      <c r="H207">
        <f t="shared" si="266"/>
        <v>1.9722308315993038E-2</v>
      </c>
      <c r="I207">
        <f t="shared" si="266"/>
        <v>1.9493342787366506E-2</v>
      </c>
      <c r="J207">
        <f t="shared" si="266"/>
        <v>1.9265934900003681E-2</v>
      </c>
      <c r="K207">
        <f t="shared" si="266"/>
        <v>1.904007568167821E-2</v>
      </c>
      <c r="L207">
        <f t="shared" si="266"/>
        <v>1.8815756207753664E-2</v>
      </c>
      <c r="M207">
        <f t="shared" si="266"/>
        <v>1.8592967600943304E-2</v>
      </c>
      <c r="N207">
        <f t="shared" si="275"/>
        <v>1.8371701031070983E-2</v>
      </c>
      <c r="O207">
        <f t="shared" si="275"/>
        <v>1.8151947714833243E-2</v>
      </c>
      <c r="P207">
        <f t="shared" si="275"/>
        <v>1.7933698915562554E-2</v>
      </c>
      <c r="Q207">
        <f t="shared" si="275"/>
        <v>1.7716945942991755E-2</v>
      </c>
      <c r="R207">
        <f t="shared" si="275"/>
        <v>1.7501680153019564E-2</v>
      </c>
      <c r="S207">
        <f t="shared" si="275"/>
        <v>1.7287892947477325E-2</v>
      </c>
      <c r="T207">
        <f t="shared" si="275"/>
        <v>1.7075575773896838E-2</v>
      </c>
      <c r="U207">
        <f t="shared" si="275"/>
        <v>1.6864720125279332E-2</v>
      </c>
      <c r="V207">
        <f t="shared" si="275"/>
        <v>1.6655317539865586E-2</v>
      </c>
      <c r="W207">
        <f t="shared" si="275"/>
        <v>1.6447359600907163E-2</v>
      </c>
      <c r="X207">
        <f t="shared" si="275"/>
        <v>1.624083793643875E-2</v>
      </c>
      <c r="Y207">
        <f t="shared" si="275"/>
        <v>1.6035744219051642E-2</v>
      </c>
      <c r="Z207">
        <f t="shared" si="275"/>
        <v>1.5832070165668313E-2</v>
      </c>
      <c r="AA207">
        <f t="shared" si="275"/>
        <v>1.5629807537318068E-2</v>
      </c>
      <c r="AB207">
        <f t="shared" si="275"/>
        <v>1.5428948138913852E-2</v>
      </c>
      <c r="AC207">
        <f t="shared" si="275"/>
        <v>1.5229483819030104E-2</v>
      </c>
      <c r="AD207">
        <f t="shared" si="267"/>
        <v>1.50314064696817E-2</v>
      </c>
      <c r="AE207">
        <f t="shared" si="267"/>
        <v>1.4834708026104006E-2</v>
      </c>
      <c r="AF207">
        <f t="shared" si="267"/>
        <v>1.463938046653398E-2</v>
      </c>
      <c r="AG207">
        <f t="shared" si="267"/>
        <v>1.4445415811992355E-2</v>
      </c>
      <c r="AH207">
        <f t="shared" si="267"/>
        <v>1.4252806126066898E-2</v>
      </c>
      <c r="AI207">
        <f t="shared" si="267"/>
        <v>1.406154351469672E-2</v>
      </c>
      <c r="AJ207">
        <f t="shared" si="267"/>
        <v>1.3871620125957638E-2</v>
      </c>
      <c r="AK207">
        <f t="shared" si="267"/>
        <v>1.3683028149848593E-2</v>
      </c>
      <c r="AL207">
        <f t="shared" si="267"/>
        <v>1.349575981807913E-2</v>
      </c>
      <c r="AM207">
        <f t="shared" si="267"/>
        <v>1.3309807403857893E-2</v>
      </c>
      <c r="AN207">
        <f t="shared" si="267"/>
        <v>1.3125163221682163E-2</v>
      </c>
      <c r="AO207">
        <f t="shared" si="267"/>
        <v>1.2941819627128448E-2</v>
      </c>
      <c r="AP207">
        <f t="shared" si="267"/>
        <v>1.2759769016644076E-2</v>
      </c>
      <c r="AQ207">
        <f t="shared" si="267"/>
        <v>1.257900382733981E-2</v>
      </c>
      <c r="AR207">
        <f t="shared" si="276"/>
        <v>1.2399516536783494E-2</v>
      </c>
      <c r="AS207">
        <f t="shared" si="276"/>
        <v>1.2221299662794713E-2</v>
      </c>
      <c r="AT207">
        <f t="shared" si="276"/>
        <v>1.2044345763240417E-2</v>
      </c>
      <c r="AU207">
        <f t="shared" si="276"/>
        <v>1.1868647435831629E-2</v>
      </c>
      <c r="AV207">
        <f t="shared" si="276"/>
        <v>1.1694197317921057E-2</v>
      </c>
      <c r="AW207">
        <f t="shared" si="276"/>
        <v>1.1520988086301765E-2</v>
      </c>
      <c r="AX207">
        <f t="shared" si="276"/>
        <v>1.024471528596242E-2</v>
      </c>
      <c r="AY207">
        <f t="shared" si="276"/>
        <v>8.7566954524523344E-3</v>
      </c>
      <c r="AZ207">
        <f t="shared" si="276"/>
        <v>7.8852533808314515E-3</v>
      </c>
      <c r="BA207">
        <f t="shared" si="276"/>
        <v>7.2254158631150272E-3</v>
      </c>
      <c r="BB207">
        <f t="shared" si="276"/>
        <v>6.686380334931759E-3</v>
      </c>
      <c r="BC207">
        <f t="shared" si="276"/>
        <v>6.2288057035416117E-3</v>
      </c>
      <c r="BD207">
        <f t="shared" si="276"/>
        <v>5.8311450838533811E-3</v>
      </c>
      <c r="BE207">
        <f t="shared" si="276"/>
        <v>5.4799718025758896E-3</v>
      </c>
      <c r="BF207">
        <f t="shared" si="276"/>
        <v>5.1661983848839237E-3</v>
      </c>
      <c r="BG207">
        <f t="shared" si="276"/>
        <v>4.8833099171365878E-3</v>
      </c>
      <c r="BH207">
        <f t="shared" si="268"/>
        <v>4.6264338893305303E-3</v>
      </c>
      <c r="BI207">
        <f t="shared" si="268"/>
        <v>4.3918062790086459E-3</v>
      </c>
      <c r="BJ207">
        <f t="shared" si="268"/>
        <v>4.1764442786148834E-3</v>
      </c>
      <c r="BK207">
        <f t="shared" si="268"/>
        <v>3.9779350357597876E-3</v>
      </c>
      <c r="BL207">
        <f t="shared" si="268"/>
        <v>3.7942934519289589E-3</v>
      </c>
      <c r="BM207">
        <f t="shared" si="268"/>
        <v>3.6238630980644751E-3</v>
      </c>
      <c r="BN207">
        <f t="shared" si="268"/>
        <v>3.4652451398821961E-3</v>
      </c>
      <c r="BO207">
        <f t="shared" si="268"/>
        <v>3.3172460795627464E-3</v>
      </c>
      <c r="BP207">
        <f t="shared" si="268"/>
        <v>3.1788385063232921E-3</v>
      </c>
      <c r="BQ207">
        <f t="shared" si="268"/>
        <v>3.0491310674412042E-3</v>
      </c>
      <c r="BR207">
        <f t="shared" si="268"/>
        <v>2.9273451183492224E-3</v>
      </c>
      <c r="BS207">
        <f t="shared" si="268"/>
        <v>2.8127963046123976E-3</v>
      </c>
      <c r="BT207">
        <f t="shared" si="268"/>
        <v>2.7048798482160021E-3</v>
      </c>
      <c r="BU207">
        <f t="shared" si="268"/>
        <v>2.6030586588089437E-3</v>
      </c>
      <c r="BV207">
        <f t="shared" si="263"/>
        <v>2.5068536289488286E-3</v>
      </c>
      <c r="BW207">
        <f t="shared" si="263"/>
        <v>2.4158356387871524E-3</v>
      </c>
      <c r="BX207">
        <f t="shared" si="263"/>
        <v>2.3296189138064748E-3</v>
      </c>
      <c r="BY207">
        <f t="shared" si="263"/>
        <v>2.2478554644875448E-3</v>
      </c>
      <c r="BZ207">
        <f t="shared" si="263"/>
        <v>2.1702303992015286E-3</v>
      </c>
      <c r="CA207">
        <f t="shared" si="263"/>
        <v>2.0964579479219145E-3</v>
      </c>
      <c r="CB207">
        <f t="shared" si="263"/>
        <v>2.0262780691145152E-3</v>
      </c>
      <c r="CC207">
        <f t="shared" si="263"/>
        <v>1.9594535385607835E-3</v>
      </c>
      <c r="CD207">
        <f t="shared" si="263"/>
        <v>1.8957674391221868E-3</v>
      </c>
      <c r="CE207">
        <f t="shared" si="263"/>
        <v>1.8350209861420594E-3</v>
      </c>
      <c r="CF207">
        <f t="shared" si="269"/>
        <v>1.7770316354438528E-3</v>
      </c>
      <c r="CG207">
        <f t="shared" si="269"/>
        <v>1.7216314305494417E-3</v>
      </c>
      <c r="CH207">
        <f t="shared" si="269"/>
        <v>1.6686655534180902E-3</v>
      </c>
      <c r="CI207">
        <f t="shared" si="269"/>
        <v>1.6179910491491349E-3</v>
      </c>
      <c r="CJ207">
        <f t="shared" si="269"/>
        <v>1.5694757000399428E-3</v>
      </c>
      <c r="CK207">
        <f t="shared" si="269"/>
        <v>1.5229970284028637E-3</v>
      </c>
      <c r="CL207">
        <f t="shared" si="269"/>
        <v>1.4784414108176809E-3</v>
      </c>
      <c r="CM207">
        <f t="shared" si="269"/>
        <v>1.4357032891808834E-3</v>
      </c>
      <c r="CN207">
        <f t="shared" si="269"/>
        <v>1.394684466127442E-3</v>
      </c>
      <c r="CO207">
        <f t="shared" si="269"/>
        <v>1.3552934742363939E-3</v>
      </c>
      <c r="CP207">
        <f t="shared" si="277"/>
        <v>1.3174450099604966E-3</v>
      </c>
      <c r="CQ207">
        <f t="shared" si="277"/>
        <v>1.2810594244995906E-3</v>
      </c>
      <c r="CR207">
        <f t="shared" si="277"/>
        <v>8.250317885655083E-4</v>
      </c>
      <c r="CS207">
        <f t="shared" si="277"/>
        <v>5.3602600181951144E-4</v>
      </c>
      <c r="CT207">
        <f t="shared" si="277"/>
        <v>3.7132600471074633E-4</v>
      </c>
      <c r="CU207">
        <f t="shared" si="277"/>
        <v>2.5839095865754316E-4</v>
      </c>
      <c r="CV207">
        <f t="shared" si="277"/>
        <v>1.7648211032601411E-4</v>
      </c>
      <c r="CW207">
        <f t="shared" si="277"/>
        <v>1.1604411388245088E-4</v>
      </c>
      <c r="CX207">
        <f t="shared" si="277"/>
        <v>7.1685846877700768E-5</v>
      </c>
      <c r="CY207">
        <f t="shared" si="277"/>
        <v>3.9986155230169437E-5</v>
      </c>
      <c r="CZ207">
        <f t="shared" si="277"/>
        <v>1.8598491528909866E-5</v>
      </c>
      <c r="DA207">
        <f t="shared" si="277"/>
        <v>5.8216365156728032E-6</v>
      </c>
      <c r="DB207">
        <f t="shared" si="277"/>
        <v>3.6990449703469363E-7</v>
      </c>
      <c r="DC207">
        <f t="shared" si="277"/>
        <v>0</v>
      </c>
      <c r="DD207">
        <f t="shared" si="277"/>
        <v>0</v>
      </c>
      <c r="DE207">
        <f t="shared" si="277"/>
        <v>0</v>
      </c>
      <c r="DF207">
        <f t="shared" si="270"/>
        <v>0</v>
      </c>
      <c r="DG207">
        <f t="shared" si="270"/>
        <v>0</v>
      </c>
      <c r="DH207">
        <f t="shared" si="270"/>
        <v>0</v>
      </c>
      <c r="DI207">
        <f t="shared" si="270"/>
        <v>0</v>
      </c>
      <c r="DJ207">
        <f t="shared" si="270"/>
        <v>0</v>
      </c>
      <c r="DK207">
        <f t="shared" si="270"/>
        <v>0</v>
      </c>
      <c r="DL207">
        <f t="shared" si="270"/>
        <v>0</v>
      </c>
      <c r="DM207">
        <f t="shared" si="270"/>
        <v>0</v>
      </c>
      <c r="DN207">
        <f t="shared" si="270"/>
        <v>0</v>
      </c>
      <c r="DO207">
        <f t="shared" si="270"/>
        <v>0</v>
      </c>
      <c r="DP207">
        <f t="shared" si="270"/>
        <v>0</v>
      </c>
      <c r="DQ207">
        <f t="shared" si="270"/>
        <v>0</v>
      </c>
      <c r="DR207">
        <f t="shared" si="270"/>
        <v>0</v>
      </c>
      <c r="DS207">
        <f t="shared" si="270"/>
        <v>0</v>
      </c>
      <c r="DT207">
        <f t="shared" si="265"/>
        <v>0</v>
      </c>
      <c r="DU207">
        <f t="shared" si="265"/>
        <v>0</v>
      </c>
      <c r="DV207">
        <f t="shared" si="265"/>
        <v>0</v>
      </c>
      <c r="DW207">
        <f t="shared" si="265"/>
        <v>0</v>
      </c>
      <c r="DX207">
        <f t="shared" si="265"/>
        <v>0</v>
      </c>
      <c r="DY207">
        <f t="shared" si="265"/>
        <v>0</v>
      </c>
      <c r="DZ207">
        <f t="shared" si="265"/>
        <v>0</v>
      </c>
      <c r="EA207">
        <f t="shared" si="265"/>
        <v>0</v>
      </c>
      <c r="EB207">
        <f t="shared" si="265"/>
        <v>0</v>
      </c>
      <c r="EC207">
        <f t="shared" si="265"/>
        <v>0</v>
      </c>
      <c r="ED207">
        <f t="shared" si="273"/>
        <v>0</v>
      </c>
      <c r="EE207">
        <f t="shared" si="273"/>
        <v>0</v>
      </c>
      <c r="EF207">
        <f t="shared" si="273"/>
        <v>0</v>
      </c>
      <c r="EG207">
        <f t="shared" si="273"/>
        <v>0</v>
      </c>
      <c r="EH207">
        <f t="shared" si="273"/>
        <v>0</v>
      </c>
      <c r="EI207">
        <f t="shared" si="273"/>
        <v>0</v>
      </c>
      <c r="EJ207">
        <f t="shared" si="273"/>
        <v>0</v>
      </c>
      <c r="EK207">
        <f t="shared" si="273"/>
        <v>0</v>
      </c>
      <c r="EL207">
        <f t="shared" si="273"/>
        <v>0</v>
      </c>
      <c r="EM207">
        <f t="shared" si="273"/>
        <v>0</v>
      </c>
      <c r="EN207">
        <f t="shared" si="274"/>
        <v>0</v>
      </c>
      <c r="EO207">
        <f t="shared" si="274"/>
        <v>0</v>
      </c>
      <c r="EP207">
        <f t="shared" si="274"/>
        <v>0</v>
      </c>
      <c r="EQ207">
        <f t="shared" si="274"/>
        <v>0</v>
      </c>
      <c r="ER207">
        <f t="shared" si="274"/>
        <v>0</v>
      </c>
      <c r="ES207">
        <f t="shared" si="274"/>
        <v>0</v>
      </c>
      <c r="ET207">
        <f t="shared" si="274"/>
        <v>0</v>
      </c>
      <c r="EU207">
        <f t="shared" si="274"/>
        <v>0</v>
      </c>
      <c r="EV207">
        <f t="shared" si="274"/>
        <v>0</v>
      </c>
      <c r="EW207">
        <f t="shared" si="274"/>
        <v>0</v>
      </c>
      <c r="EX207">
        <f t="shared" si="274"/>
        <v>0</v>
      </c>
      <c r="EZ207">
        <f t="shared" si="260"/>
        <v>0.88840546402806064</v>
      </c>
      <c r="FB207">
        <f t="shared" si="271"/>
        <v>1.0263313822084841E-2</v>
      </c>
      <c r="FC207">
        <f t="shared" si="272"/>
        <v>0.24870375905114794</v>
      </c>
    </row>
    <row r="208" spans="1:159" x14ac:dyDescent="0.25">
      <c r="A208">
        <v>1305</v>
      </c>
      <c r="B208" s="19">
        <f>'Input spectra'!Y207</f>
        <v>4.14279364656523E-2</v>
      </c>
      <c r="C208">
        <f>'Input spectra'!D207</f>
        <v>0</v>
      </c>
      <c r="D208">
        <f t="shared" si="266"/>
        <v>2.0653927966864227E-2</v>
      </c>
      <c r="E208">
        <f t="shared" si="266"/>
        <v>2.0418748424197729E-2</v>
      </c>
      <c r="F208">
        <f t="shared" si="266"/>
        <v>2.0185160438411929E-2</v>
      </c>
      <c r="G208">
        <f t="shared" si="266"/>
        <v>1.9953154869444985E-2</v>
      </c>
      <c r="H208">
        <f t="shared" si="266"/>
        <v>1.9722722625606599E-2</v>
      </c>
      <c r="I208">
        <f t="shared" si="266"/>
        <v>1.9493854663334267E-2</v>
      </c>
      <c r="J208">
        <f t="shared" si="266"/>
        <v>1.9266541986950762E-2</v>
      </c>
      <c r="K208">
        <f t="shared" si="266"/>
        <v>1.9040775648422728E-2</v>
      </c>
      <c r="L208">
        <f t="shared" si="266"/>
        <v>1.8816546747120515E-2</v>
      </c>
      <c r="M208">
        <f t="shared" si="266"/>
        <v>1.8593846429579158E-2</v>
      </c>
      <c r="N208">
        <f t="shared" si="275"/>
        <v>1.8372665889260533E-2</v>
      </c>
      <c r="O208">
        <f t="shared" si="275"/>
        <v>1.8152996366316645E-2</v>
      </c>
      <c r="P208">
        <f t="shared" si="275"/>
        <v>1.7934829147354114E-2</v>
      </c>
      <c r="Q208">
        <f t="shared" si="275"/>
        <v>1.7718155565199786E-2</v>
      </c>
      <c r="R208">
        <f t="shared" si="275"/>
        <v>1.7502966998667477E-2</v>
      </c>
      <c r="S208">
        <f t="shared" si="275"/>
        <v>1.7289254872325886E-2</v>
      </c>
      <c r="T208">
        <f t="shared" si="275"/>
        <v>1.7077010656267617E-2</v>
      </c>
      <c r="U208">
        <f t="shared" si="275"/>
        <v>1.6866225865879332E-2</v>
      </c>
      <c r="V208">
        <f t="shared" si="275"/>
        <v>1.6656892061613051E-2</v>
      </c>
      <c r="W208">
        <f t="shared" si="275"/>
        <v>1.644900084875852E-2</v>
      </c>
      <c r="X208">
        <f t="shared" si="275"/>
        <v>1.6242543877216745E-2</v>
      </c>
      <c r="Y208">
        <f t="shared" si="275"/>
        <v>1.6037512841274588E-2</v>
      </c>
      <c r="Z208">
        <f t="shared" si="275"/>
        <v>1.5833899479380503E-2</v>
      </c>
      <c r="AA208">
        <f t="shared" si="275"/>
        <v>1.5631695573921318E-2</v>
      </c>
      <c r="AB208">
        <f t="shared" si="275"/>
        <v>1.5430892951000173E-2</v>
      </c>
      <c r="AC208">
        <f t="shared" si="275"/>
        <v>1.5231483480215484E-2</v>
      </c>
      <c r="AD208">
        <f t="shared" si="267"/>
        <v>1.5033459074441017E-2</v>
      </c>
      <c r="AE208">
        <f t="shared" si="267"/>
        <v>1.4836811689607031E-2</v>
      </c>
      <c r="AF208">
        <f t="shared" si="267"/>
        <v>1.4641533324482507E-2</v>
      </c>
      <c r="AG208">
        <f t="shared" si="267"/>
        <v>1.4447616020458387E-2</v>
      </c>
      <c r="AH208">
        <f t="shared" si="267"/>
        <v>1.4255051861331953E-2</v>
      </c>
      <c r="AI208">
        <f t="shared" si="267"/>
        <v>1.4063832973092202E-2</v>
      </c>
      <c r="AJ208">
        <f t="shared" si="267"/>
        <v>1.3873951523706287E-2</v>
      </c>
      <c r="AK208">
        <f t="shared" si="267"/>
        <v>1.3685399722907004E-2</v>
      </c>
      <c r="AL208">
        <f t="shared" si="267"/>
        <v>1.3498169821981319E-2</v>
      </c>
      <c r="AM208">
        <f t="shared" si="267"/>
        <v>1.331225411355994E-2</v>
      </c>
      <c r="AN208">
        <f t="shared" si="267"/>
        <v>1.3127644931407889E-2</v>
      </c>
      <c r="AO208">
        <f t="shared" si="267"/>
        <v>1.2944334650216131E-2</v>
      </c>
      <c r="AP208">
        <f t="shared" si="267"/>
        <v>1.2762315685394212E-2</v>
      </c>
      <c r="AQ208">
        <f t="shared" si="267"/>
        <v>1.2581580492863892E-2</v>
      </c>
      <c r="AR208">
        <f t="shared" si="276"/>
        <v>1.2402121568853831E-2</v>
      </c>
      <c r="AS208">
        <f t="shared" si="276"/>
        <v>1.2223931449695241E-2</v>
      </c>
      <c r="AT208">
        <f t="shared" si="276"/>
        <v>1.2047002711618541E-2</v>
      </c>
      <c r="AU208">
        <f t="shared" si="276"/>
        <v>1.1871327970551055E-2</v>
      </c>
      <c r="AV208">
        <f t="shared" si="276"/>
        <v>1.1696899881915633E-2</v>
      </c>
      <c r="AW208">
        <f t="shared" si="276"/>
        <v>1.1523711140430304E-2</v>
      </c>
      <c r="AX208">
        <f t="shared" si="276"/>
        <v>1.0247190500792428E-2</v>
      </c>
      <c r="AY208">
        <f t="shared" si="276"/>
        <v>8.7588571474497869E-3</v>
      </c>
      <c r="AZ208">
        <f t="shared" si="276"/>
        <v>7.8872413715158213E-3</v>
      </c>
      <c r="BA208">
        <f t="shared" si="276"/>
        <v>7.2272754544892067E-3</v>
      </c>
      <c r="BB208">
        <f t="shared" si="276"/>
        <v>6.688136319989625E-3</v>
      </c>
      <c r="BC208">
        <f t="shared" si="276"/>
        <v>6.2304742405192388E-3</v>
      </c>
      <c r="BD208">
        <f t="shared" si="276"/>
        <v>5.8327377296763542E-3</v>
      </c>
      <c r="BE208">
        <f t="shared" si="276"/>
        <v>5.4814973206236874E-3</v>
      </c>
      <c r="BF208">
        <f t="shared" si="276"/>
        <v>5.1676636936108687E-3</v>
      </c>
      <c r="BG208">
        <f t="shared" si="276"/>
        <v>4.8847206423045996E-3</v>
      </c>
      <c r="BH208">
        <f t="shared" si="268"/>
        <v>4.6277947102142305E-3</v>
      </c>
      <c r="BI208">
        <f t="shared" si="268"/>
        <v>4.3931211578877105E-3</v>
      </c>
      <c r="BJ208">
        <f t="shared" si="268"/>
        <v>4.1777166196786397E-3</v>
      </c>
      <c r="BK208">
        <f t="shared" si="268"/>
        <v>3.9791677990612812E-3</v>
      </c>
      <c r="BL208">
        <f t="shared" si="268"/>
        <v>3.7954892374938718E-3</v>
      </c>
      <c r="BM208">
        <f t="shared" si="268"/>
        <v>3.6250242094878564E-3</v>
      </c>
      <c r="BN208">
        <f t="shared" si="268"/>
        <v>3.4663736334116279E-3</v>
      </c>
      <c r="BO208">
        <f t="shared" si="268"/>
        <v>3.3183438026543675E-3</v>
      </c>
      <c r="BP208">
        <f t="shared" si="268"/>
        <v>3.17990712839672E-3</v>
      </c>
      <c r="BQ208">
        <f t="shared" si="268"/>
        <v>3.0501721047443016E-3</v>
      </c>
      <c r="BR208">
        <f t="shared" si="268"/>
        <v>2.9283599543016986E-3</v>
      </c>
      <c r="BS208">
        <f t="shared" si="268"/>
        <v>2.8137862066279461E-3</v>
      </c>
      <c r="BT208">
        <f t="shared" si="268"/>
        <v>2.7058459817455634E-3</v>
      </c>
      <c r="BU208">
        <f t="shared" si="268"/>
        <v>2.6040020991651984E-3</v>
      </c>
      <c r="BV208">
        <f t="shared" si="263"/>
        <v>2.5077753713402297E-3</v>
      </c>
      <c r="BW208">
        <f t="shared" si="263"/>
        <v>2.4167366068931313E-3</v>
      </c>
      <c r="BX208">
        <f t="shared" si="263"/>
        <v>2.3304999671535402E-3</v>
      </c>
      <c r="BY208">
        <f t="shared" si="263"/>
        <v>2.248717404831773E-3</v>
      </c>
      <c r="BZ208">
        <f t="shared" si="263"/>
        <v>2.1710739760816208E-3</v>
      </c>
      <c r="CA208">
        <f t="shared" si="263"/>
        <v>2.0972838635151141E-3</v>
      </c>
      <c r="CB208">
        <f t="shared" si="263"/>
        <v>2.0270869825028668E-3</v>
      </c>
      <c r="CC208">
        <f t="shared" si="263"/>
        <v>1.9602460694957153E-3</v>
      </c>
      <c r="CD208">
        <f t="shared" si="263"/>
        <v>1.8965441713599182E-3</v>
      </c>
      <c r="CE208">
        <f t="shared" si="263"/>
        <v>1.8357824704100076E-3</v>
      </c>
      <c r="CF208">
        <f t="shared" si="269"/>
        <v>1.7777783920882384E-3</v>
      </c>
      <c r="CG208">
        <f t="shared" si="269"/>
        <v>1.722363951906248E-3</v>
      </c>
      <c r="CH208">
        <f t="shared" si="269"/>
        <v>1.6693843059429425E-3</v>
      </c>
      <c r="CI208">
        <f t="shared" si="269"/>
        <v>1.6186964753362647E-3</v>
      </c>
      <c r="CJ208">
        <f t="shared" si="269"/>
        <v>1.5701682201559415E-3</v>
      </c>
      <c r="CK208">
        <f t="shared" si="269"/>
        <v>1.523677042057229E-3</v>
      </c>
      <c r="CL208">
        <f t="shared" si="269"/>
        <v>1.479109298389063E-3</v>
      </c>
      <c r="CM208">
        <f t="shared" si="269"/>
        <v>1.4363594131153493E-3</v>
      </c>
      <c r="CN208">
        <f t="shared" si="269"/>
        <v>1.395329172122893E-3</v>
      </c>
      <c r="CO208">
        <f t="shared" si="269"/>
        <v>1.3559270923254223E-3</v>
      </c>
      <c r="CP208">
        <f t="shared" si="277"/>
        <v>1.3180678555023977E-3</v>
      </c>
      <c r="CQ208">
        <f t="shared" si="277"/>
        <v>1.2816717990909066E-3</v>
      </c>
      <c r="CR208">
        <f t="shared" si="277"/>
        <v>8.254305068431415E-4</v>
      </c>
      <c r="CS208">
        <f t="shared" si="277"/>
        <v>5.3628786689502504E-4</v>
      </c>
      <c r="CT208">
        <f t="shared" si="277"/>
        <v>3.7150935986987442E-4</v>
      </c>
      <c r="CU208">
        <f t="shared" si="277"/>
        <v>2.5851990587499635E-4</v>
      </c>
      <c r="CV208">
        <f t="shared" si="277"/>
        <v>1.7657110911932036E-4</v>
      </c>
      <c r="CW208">
        <f t="shared" si="277"/>
        <v>1.1610324392456144E-4</v>
      </c>
      <c r="CX208">
        <f t="shared" si="277"/>
        <v>7.1722750922930515E-5</v>
      </c>
      <c r="CY208">
        <f t="shared" si="277"/>
        <v>4.0006950303714697E-5</v>
      </c>
      <c r="CZ208">
        <f t="shared" si="277"/>
        <v>1.860826152703053E-5</v>
      </c>
      <c r="DA208">
        <f t="shared" si="277"/>
        <v>5.8247252770578655E-6</v>
      </c>
      <c r="DB208">
        <f t="shared" si="277"/>
        <v>3.7010269939540039E-7</v>
      </c>
      <c r="DC208">
        <f t="shared" si="277"/>
        <v>0</v>
      </c>
      <c r="DD208">
        <f t="shared" si="277"/>
        <v>0</v>
      </c>
      <c r="DE208">
        <f t="shared" si="277"/>
        <v>0</v>
      </c>
      <c r="DF208">
        <f t="shared" si="270"/>
        <v>0</v>
      </c>
      <c r="DG208">
        <f t="shared" si="270"/>
        <v>0</v>
      </c>
      <c r="DH208">
        <f t="shared" si="270"/>
        <v>0</v>
      </c>
      <c r="DI208">
        <f t="shared" si="270"/>
        <v>0</v>
      </c>
      <c r="DJ208">
        <f t="shared" si="270"/>
        <v>0</v>
      </c>
      <c r="DK208">
        <f t="shared" si="270"/>
        <v>0</v>
      </c>
      <c r="DL208">
        <f t="shared" si="270"/>
        <v>0</v>
      </c>
      <c r="DM208">
        <f t="shared" si="270"/>
        <v>0</v>
      </c>
      <c r="DN208">
        <f t="shared" si="270"/>
        <v>0</v>
      </c>
      <c r="DO208">
        <f t="shared" si="270"/>
        <v>0</v>
      </c>
      <c r="DP208">
        <f t="shared" si="270"/>
        <v>0</v>
      </c>
      <c r="DQ208">
        <f t="shared" si="270"/>
        <v>0</v>
      </c>
      <c r="DR208">
        <f t="shared" si="270"/>
        <v>0</v>
      </c>
      <c r="DS208">
        <f t="shared" si="270"/>
        <v>0</v>
      </c>
      <c r="DT208">
        <f t="shared" si="265"/>
        <v>0</v>
      </c>
      <c r="DU208">
        <f t="shared" si="265"/>
        <v>0</v>
      </c>
      <c r="DV208">
        <f t="shared" si="265"/>
        <v>0</v>
      </c>
      <c r="DW208">
        <f t="shared" si="265"/>
        <v>0</v>
      </c>
      <c r="DX208">
        <f t="shared" si="265"/>
        <v>0</v>
      </c>
      <c r="DY208">
        <f t="shared" si="265"/>
        <v>0</v>
      </c>
      <c r="DZ208">
        <f t="shared" si="265"/>
        <v>0</v>
      </c>
      <c r="EA208">
        <f t="shared" si="265"/>
        <v>0</v>
      </c>
      <c r="EB208">
        <f t="shared" si="265"/>
        <v>0</v>
      </c>
      <c r="EC208">
        <f t="shared" si="265"/>
        <v>0</v>
      </c>
      <c r="ED208">
        <f t="shared" si="273"/>
        <v>0</v>
      </c>
      <c r="EE208">
        <f t="shared" si="273"/>
        <v>0</v>
      </c>
      <c r="EF208">
        <f t="shared" si="273"/>
        <v>0</v>
      </c>
      <c r="EG208">
        <f t="shared" si="273"/>
        <v>0</v>
      </c>
      <c r="EH208">
        <f t="shared" si="273"/>
        <v>0</v>
      </c>
      <c r="EI208">
        <f t="shared" si="273"/>
        <v>0</v>
      </c>
      <c r="EJ208">
        <f t="shared" si="273"/>
        <v>0</v>
      </c>
      <c r="EK208">
        <f t="shared" si="273"/>
        <v>0</v>
      </c>
      <c r="EL208">
        <f t="shared" si="273"/>
        <v>0</v>
      </c>
      <c r="EM208">
        <f t="shared" si="273"/>
        <v>0</v>
      </c>
      <c r="EN208">
        <f t="shared" si="274"/>
        <v>0</v>
      </c>
      <c r="EO208">
        <f t="shared" si="274"/>
        <v>0</v>
      </c>
      <c r="EP208">
        <f t="shared" si="274"/>
        <v>0</v>
      </c>
      <c r="EQ208">
        <f t="shared" si="274"/>
        <v>0</v>
      </c>
      <c r="ER208">
        <f t="shared" si="274"/>
        <v>0</v>
      </c>
      <c r="ES208">
        <f t="shared" si="274"/>
        <v>0</v>
      </c>
      <c r="ET208">
        <f t="shared" si="274"/>
        <v>0</v>
      </c>
      <c r="EU208">
        <f t="shared" si="274"/>
        <v>0</v>
      </c>
      <c r="EV208">
        <f t="shared" si="274"/>
        <v>0</v>
      </c>
      <c r="EW208">
        <f t="shared" si="274"/>
        <v>0</v>
      </c>
      <c r="EX208">
        <f t="shared" si="274"/>
        <v>0</v>
      </c>
      <c r="EZ208">
        <f t="shared" si="260"/>
        <v>0.88853439063381601</v>
      </c>
      <c r="FB208">
        <f t="shared" si="271"/>
        <v>1.0250453819420358E-2</v>
      </c>
      <c r="FC208">
        <f t="shared" si="272"/>
        <v>0.24870540012986711</v>
      </c>
    </row>
    <row r="209" spans="1:159" x14ac:dyDescent="0.25">
      <c r="A209">
        <v>1310</v>
      </c>
      <c r="B209" s="19">
        <f>'Input spectra'!Y208</f>
        <v>4.1375419126498697E-2</v>
      </c>
      <c r="C209">
        <f>'Input spectra'!D208</f>
        <v>0</v>
      </c>
      <c r="D209">
        <f t="shared" si="266"/>
        <v>2.0653927966864227E-2</v>
      </c>
      <c r="E209">
        <f t="shared" si="266"/>
        <v>2.0418855658312921E-2</v>
      </c>
      <c r="F209">
        <f t="shared" si="266"/>
        <v>2.0185372453708699E-2</v>
      </c>
      <c r="G209">
        <f t="shared" si="266"/>
        <v>1.9953469237901891E-2</v>
      </c>
      <c r="H209">
        <f t="shared" si="266"/>
        <v>1.9723136943923626E-2</v>
      </c>
      <c r="I209">
        <f t="shared" si="266"/>
        <v>1.9494366552743388E-2</v>
      </c>
      <c r="J209">
        <f t="shared" si="266"/>
        <v>1.9267149093027697E-2</v>
      </c>
      <c r="K209">
        <f t="shared" si="266"/>
        <v>1.9041475640899988E-2</v>
      </c>
      <c r="L209">
        <f t="shared" si="266"/>
        <v>1.8817337319701678E-2</v>
      </c>
      <c r="M209">
        <f t="shared" si="266"/>
        <v>1.859472529975436E-2</v>
      </c>
      <c r="N209">
        <f t="shared" si="275"/>
        <v>1.8373630798123194E-2</v>
      </c>
      <c r="O209">
        <f t="shared" si="275"/>
        <v>1.815404507838142E-2</v>
      </c>
      <c r="P209">
        <f t="shared" si="275"/>
        <v>1.7935959450376036E-2</v>
      </c>
      <c r="Q209">
        <f t="shared" si="275"/>
        <v>1.7719365269994618E-2</v>
      </c>
      <c r="R209">
        <f t="shared" si="275"/>
        <v>1.7504253938933258E-2</v>
      </c>
      <c r="S209">
        <f t="shared" si="275"/>
        <v>1.7290616904465671E-2</v>
      </c>
      <c r="T209">
        <f t="shared" si="275"/>
        <v>1.7078445659213383E-2</v>
      </c>
      <c r="U209">
        <f t="shared" si="275"/>
        <v>1.6867731740917068E-2</v>
      </c>
      <c r="V209">
        <f t="shared" si="275"/>
        <v>1.6658466732208995E-2</v>
      </c>
      <c r="W209">
        <f t="shared" si="275"/>
        <v>1.6450642260386596E-2</v>
      </c>
      <c r="X209">
        <f t="shared" si="275"/>
        <v>1.6244249997187092E-2</v>
      </c>
      <c r="Y209">
        <f t="shared" si="275"/>
        <v>1.603928165856329E-2</v>
      </c>
      <c r="Z209">
        <f t="shared" si="275"/>
        <v>1.5835729004460414E-2</v>
      </c>
      <c r="AA209">
        <f t="shared" si="275"/>
        <v>1.5633583838594058E-2</v>
      </c>
      <c r="AB209">
        <f t="shared" si="275"/>
        <v>1.5432838008229194E-2</v>
      </c>
      <c r="AC209">
        <f t="shared" si="275"/>
        <v>1.523348340396031E-2</v>
      </c>
      <c r="AD209">
        <f t="shared" si="267"/>
        <v>1.5035511959492553E-2</v>
      </c>
      <c r="AE209">
        <f t="shared" si="267"/>
        <v>1.4838915651423997E-2</v>
      </c>
      <c r="AF209">
        <f t="shared" si="267"/>
        <v>1.464368649902895E-2</v>
      </c>
      <c r="AG209">
        <f t="shared" ref="AD209:AQ227" si="278">AG$2*EXP(- AG$1 * ($C209*_c2+$B209))</f>
        <v>1.444981656404231E-2</v>
      </c>
      <c r="AH209">
        <f t="shared" si="278"/>
        <v>1.4257297950445004E-2</v>
      </c>
      <c r="AI209">
        <f t="shared" si="278"/>
        <v>1.4066122804250443E-2</v>
      </c>
      <c r="AJ209">
        <f t="shared" si="278"/>
        <v>1.3876283313292043E-2</v>
      </c>
      <c r="AK209">
        <f t="shared" si="278"/>
        <v>1.3687771707011763E-2</v>
      </c>
      <c r="AL209">
        <f t="shared" si="278"/>
        <v>1.3500580256249705E-2</v>
      </c>
      <c r="AM209">
        <f t="shared" si="278"/>
        <v>1.3314701273034715E-2</v>
      </c>
      <c r="AN209">
        <f t="shared" si="278"/>
        <v>1.3130127110376021E-2</v>
      </c>
      <c r="AO209">
        <f t="shared" si="278"/>
        <v>1.2946850162055884E-2</v>
      </c>
      <c r="AP209">
        <f t="shared" si="278"/>
        <v>1.2764862862423277E-2</v>
      </c>
      <c r="AQ209">
        <f t="shared" si="278"/>
        <v>1.2584157686188533E-2</v>
      </c>
      <c r="AR209">
        <f t="shared" si="276"/>
        <v>1.2404727148219061E-2</v>
      </c>
      <c r="AS209">
        <f t="shared" si="276"/>
        <v>1.2226563803336008E-2</v>
      </c>
      <c r="AT209">
        <f t="shared" si="276"/>
        <v>1.2049660246111911E-2</v>
      </c>
      <c r="AU209">
        <f t="shared" si="276"/>
        <v>1.1874009110669404E-2</v>
      </c>
      <c r="AV209">
        <f t="shared" si="276"/>
        <v>1.1699603070480834E-2</v>
      </c>
      <c r="AW209">
        <f t="shared" si="276"/>
        <v>1.1526434838168897E-2</v>
      </c>
      <c r="AX209">
        <f t="shared" si="276"/>
        <v>1.0249666313656473E-2</v>
      </c>
      <c r="AY209">
        <f t="shared" si="276"/>
        <v>8.7610193760874998E-3</v>
      </c>
      <c r="AZ209">
        <f t="shared" si="276"/>
        <v>7.8892298634024704E-3</v>
      </c>
      <c r="BA209">
        <f t="shared" si="276"/>
        <v>7.2291355244628397E-3</v>
      </c>
      <c r="BB209">
        <f t="shared" si="276"/>
        <v>6.6898927662063477E-3</v>
      </c>
      <c r="BC209">
        <f t="shared" si="276"/>
        <v>6.232143224455043E-3</v>
      </c>
      <c r="BD209">
        <f t="shared" si="276"/>
        <v>5.8343308104946302E-3</v>
      </c>
      <c r="BE209">
        <f t="shared" si="276"/>
        <v>5.4830232633461731E-3</v>
      </c>
      <c r="BF209">
        <f t="shared" si="276"/>
        <v>5.169129417948966E-3</v>
      </c>
      <c r="BG209">
        <f t="shared" si="276"/>
        <v>4.8861317750128943E-3</v>
      </c>
      <c r="BH209">
        <f t="shared" si="268"/>
        <v>4.6291559313702615E-3</v>
      </c>
      <c r="BI209">
        <f t="shared" si="268"/>
        <v>4.3944364304331516E-3</v>
      </c>
      <c r="BJ209">
        <f t="shared" si="268"/>
        <v>4.1789893483572364E-3</v>
      </c>
      <c r="BK209">
        <f t="shared" ref="BH209:BU227" si="279">BK$2*EXP(- BK$1 * ($C209*_c2+$B209))</f>
        <v>3.980400944396504E-3</v>
      </c>
      <c r="BL209">
        <f t="shared" si="279"/>
        <v>3.7966853999150132E-3</v>
      </c>
      <c r="BM209">
        <f t="shared" si="279"/>
        <v>3.6261856929395682E-3</v>
      </c>
      <c r="BN209">
        <f t="shared" si="279"/>
        <v>3.4675024944468475E-3</v>
      </c>
      <c r="BO209">
        <f t="shared" si="279"/>
        <v>3.3194418889979024E-3</v>
      </c>
      <c r="BP209">
        <f t="shared" si="279"/>
        <v>3.1809761097061186E-3</v>
      </c>
      <c r="BQ209">
        <f t="shared" si="279"/>
        <v>3.0512134974793703E-3</v>
      </c>
      <c r="BR209">
        <f t="shared" si="279"/>
        <v>2.9293751420719381E-3</v>
      </c>
      <c r="BS209">
        <f t="shared" si="279"/>
        <v>2.8147764570178148E-3</v>
      </c>
      <c r="BT209">
        <f t="shared" si="279"/>
        <v>2.7068124603603231E-3</v>
      </c>
      <c r="BU209">
        <f t="shared" si="279"/>
        <v>2.6049458814575458E-3</v>
      </c>
      <c r="BV209">
        <f t="shared" si="263"/>
        <v>2.5086974526461274E-3</v>
      </c>
      <c r="BW209">
        <f t="shared" si="263"/>
        <v>2.4176379110085293E-3</v>
      </c>
      <c r="BX209">
        <f t="shared" si="263"/>
        <v>2.3313813537117569E-3</v>
      </c>
      <c r="BY209">
        <f t="shared" si="263"/>
        <v>2.2495796756870899E-3</v>
      </c>
      <c r="BZ209">
        <f t="shared" si="263"/>
        <v>2.1719178808632814E-3</v>
      </c>
      <c r="CA209">
        <f t="shared" si="263"/>
        <v>2.0981101044840584E-3</v>
      </c>
      <c r="CB209">
        <f t="shared" si="263"/>
        <v>2.0278962188186984E-3</v>
      </c>
      <c r="CC209">
        <f t="shared" si="263"/>
        <v>1.961038920981898E-3</v>
      </c>
      <c r="CD209">
        <f t="shared" si="263"/>
        <v>1.8973212218397278E-3</v>
      </c>
      <c r="CE209">
        <f t="shared" si="263"/>
        <v>1.8365442706734102E-3</v>
      </c>
      <c r="CF209">
        <f t="shared" si="269"/>
        <v>1.7785254625399163E-3</v>
      </c>
      <c r="CG209">
        <f t="shared" si="269"/>
        <v>1.7230967849369287E-3</v>
      </c>
      <c r="CH209">
        <f t="shared" si="269"/>
        <v>1.6701033680596069E-3</v>
      </c>
      <c r="CI209">
        <f t="shared" si="269"/>
        <v>1.6194022090814033E-3</v>
      </c>
      <c r="CJ209">
        <f t="shared" si="269"/>
        <v>1.5708610458415716E-3</v>
      </c>
      <c r="CK209">
        <f t="shared" si="269"/>
        <v>1.5243573593356735E-3</v>
      </c>
      <c r="CL209">
        <f t="shared" si="269"/>
        <v>1.4797774876794071E-3</v>
      </c>
      <c r="CM209">
        <f t="shared" si="269"/>
        <v>1.4370158369018948E-3</v>
      </c>
      <c r="CN209">
        <f t="shared" si="269"/>
        <v>1.3959741761397464E-3</v>
      </c>
      <c r="CO209">
        <f t="shared" si="269"/>
        <v>1.3565610066395048E-3</v>
      </c>
      <c r="CP209">
        <f t="shared" si="277"/>
        <v>1.3186909955055976E-3</v>
      </c>
      <c r="CQ209">
        <f t="shared" si="277"/>
        <v>1.2822844664107508E-3</v>
      </c>
      <c r="CR209">
        <f t="shared" si="277"/>
        <v>8.2582941781185308E-4</v>
      </c>
      <c r="CS209">
        <f t="shared" si="277"/>
        <v>5.3654985989962697E-4</v>
      </c>
      <c r="CT209">
        <f t="shared" si="277"/>
        <v>3.7169280556700402E-4</v>
      </c>
      <c r="CU209">
        <f t="shared" si="277"/>
        <v>2.5864891744216591E-4</v>
      </c>
      <c r="CV209">
        <f t="shared" si="277"/>
        <v>1.7666015279414578E-4</v>
      </c>
      <c r="CW209">
        <f t="shared" si="277"/>
        <v>1.1616240409626463E-4</v>
      </c>
      <c r="CX209">
        <f t="shared" si="277"/>
        <v>7.1759673966450928E-5</v>
      </c>
      <c r="CY209">
        <f t="shared" si="277"/>
        <v>4.0027756191880192E-5</v>
      </c>
      <c r="CZ209">
        <f t="shared" si="277"/>
        <v>1.8618036657441795E-5</v>
      </c>
      <c r="DA209">
        <f t="shared" si="277"/>
        <v>5.8278156772341618E-6</v>
      </c>
      <c r="DB209">
        <f t="shared" si="277"/>
        <v>3.7030100795696732E-7</v>
      </c>
      <c r="DC209">
        <f t="shared" si="277"/>
        <v>0</v>
      </c>
      <c r="DD209">
        <f t="shared" si="277"/>
        <v>0</v>
      </c>
      <c r="DE209">
        <f t="shared" si="277"/>
        <v>0</v>
      </c>
      <c r="DF209">
        <f t="shared" si="270"/>
        <v>0</v>
      </c>
      <c r="DG209">
        <f t="shared" si="270"/>
        <v>0</v>
      </c>
      <c r="DH209">
        <f t="shared" si="270"/>
        <v>0</v>
      </c>
      <c r="DI209">
        <f t="shared" ref="DF209:DS227" si="280">DI$2*EXP(- DI$1 * ($C209*_c2+$B209))</f>
        <v>0</v>
      </c>
      <c r="DJ209">
        <f t="shared" si="280"/>
        <v>0</v>
      </c>
      <c r="DK209">
        <f t="shared" si="280"/>
        <v>0</v>
      </c>
      <c r="DL209">
        <f t="shared" si="280"/>
        <v>0</v>
      </c>
      <c r="DM209">
        <f t="shared" si="280"/>
        <v>0</v>
      </c>
      <c r="DN209">
        <f t="shared" si="280"/>
        <v>0</v>
      </c>
      <c r="DO209">
        <f t="shared" si="280"/>
        <v>0</v>
      </c>
      <c r="DP209">
        <f t="shared" si="280"/>
        <v>0</v>
      </c>
      <c r="DQ209">
        <f t="shared" si="280"/>
        <v>0</v>
      </c>
      <c r="DR209">
        <f t="shared" si="280"/>
        <v>0</v>
      </c>
      <c r="DS209">
        <f t="shared" si="280"/>
        <v>0</v>
      </c>
      <c r="DT209">
        <f t="shared" si="265"/>
        <v>0</v>
      </c>
      <c r="DU209">
        <f t="shared" si="265"/>
        <v>0</v>
      </c>
      <c r="DV209">
        <f t="shared" si="265"/>
        <v>0</v>
      </c>
      <c r="DW209">
        <f t="shared" si="265"/>
        <v>0</v>
      </c>
      <c r="DX209">
        <f t="shared" si="265"/>
        <v>0</v>
      </c>
      <c r="DY209">
        <f t="shared" si="265"/>
        <v>0</v>
      </c>
      <c r="DZ209">
        <f t="shared" si="265"/>
        <v>0</v>
      </c>
      <c r="EA209">
        <f t="shared" si="265"/>
        <v>0</v>
      </c>
      <c r="EB209">
        <f t="shared" si="265"/>
        <v>0</v>
      </c>
      <c r="EC209">
        <f t="shared" si="265"/>
        <v>0</v>
      </c>
      <c r="ED209">
        <f t="shared" si="273"/>
        <v>0</v>
      </c>
      <c r="EE209">
        <f t="shared" si="273"/>
        <v>0</v>
      </c>
      <c r="EF209">
        <f t="shared" si="273"/>
        <v>0</v>
      </c>
      <c r="EG209">
        <f t="shared" si="273"/>
        <v>0</v>
      </c>
      <c r="EH209">
        <f t="shared" si="273"/>
        <v>0</v>
      </c>
      <c r="EI209">
        <f t="shared" si="273"/>
        <v>0</v>
      </c>
      <c r="EJ209">
        <f t="shared" si="273"/>
        <v>0</v>
      </c>
      <c r="EK209">
        <f t="shared" si="273"/>
        <v>0</v>
      </c>
      <c r="EL209">
        <f t="shared" si="273"/>
        <v>0</v>
      </c>
      <c r="EM209">
        <f t="shared" si="273"/>
        <v>0</v>
      </c>
      <c r="EN209">
        <f t="shared" si="274"/>
        <v>0</v>
      </c>
      <c r="EO209">
        <f t="shared" si="274"/>
        <v>0</v>
      </c>
      <c r="EP209">
        <f t="shared" si="274"/>
        <v>0</v>
      </c>
      <c r="EQ209">
        <f t="shared" si="274"/>
        <v>0</v>
      </c>
      <c r="ER209">
        <f t="shared" si="274"/>
        <v>0</v>
      </c>
      <c r="ES209">
        <f t="shared" si="274"/>
        <v>0</v>
      </c>
      <c r="ET209">
        <f t="shared" si="274"/>
        <v>0</v>
      </c>
      <c r="EU209">
        <f t="shared" si="274"/>
        <v>0</v>
      </c>
      <c r="EV209">
        <f t="shared" si="274"/>
        <v>0</v>
      </c>
      <c r="EW209">
        <f t="shared" si="274"/>
        <v>0</v>
      </c>
      <c r="EX209">
        <f t="shared" si="274"/>
        <v>0</v>
      </c>
      <c r="EZ209">
        <f t="shared" si="260"/>
        <v>0.88866334629205579</v>
      </c>
      <c r="FB209">
        <f t="shared" si="271"/>
        <v>1.0237593479064833E-2</v>
      </c>
      <c r="FC209">
        <f t="shared" si="272"/>
        <v>0.2487070412088096</v>
      </c>
    </row>
    <row r="210" spans="1:159" x14ac:dyDescent="0.25">
      <c r="A210">
        <v>1315</v>
      </c>
      <c r="B210" s="19">
        <f>'Input spectra'!Y209</f>
        <v>4.1322901787345101E-2</v>
      </c>
      <c r="C210">
        <f>'Input spectra'!D209</f>
        <v>0</v>
      </c>
      <c r="D210">
        <f t="shared" si="266"/>
        <v>2.0653927966864227E-2</v>
      </c>
      <c r="E210">
        <f t="shared" si="266"/>
        <v>2.0418962892991277E-2</v>
      </c>
      <c r="F210">
        <f t="shared" si="266"/>
        <v>2.0185584471232376E-2</v>
      </c>
      <c r="G210">
        <f t="shared" si="266"/>
        <v>1.9953783611311768E-2</v>
      </c>
      <c r="H210">
        <f t="shared" si="266"/>
        <v>1.9723551270944304E-2</v>
      </c>
      <c r="I210">
        <f t="shared" si="266"/>
        <v>1.9494878455594222E-2</v>
      </c>
      <c r="J210">
        <f t="shared" si="266"/>
        <v>1.9267756218235094E-2</v>
      </c>
      <c r="K210">
        <f t="shared" si="266"/>
        <v>1.9042175659110948E-2</v>
      </c>
      <c r="L210">
        <f t="shared" si="266"/>
        <v>1.8818127925498557E-2</v>
      </c>
      <c r="M210">
        <f t="shared" si="266"/>
        <v>1.8595604211470874E-2</v>
      </c>
      <c r="N210">
        <f t="shared" si="275"/>
        <v>1.8374595757661635E-2</v>
      </c>
      <c r="O210">
        <f t="shared" si="275"/>
        <v>1.8155093851031069E-2</v>
      </c>
      <c r="P210">
        <f t="shared" si="275"/>
        <v>1.793708982463281E-2</v>
      </c>
      <c r="Q210">
        <f t="shared" si="275"/>
        <v>1.772057505738189E-2</v>
      </c>
      <c r="R210">
        <f t="shared" si="275"/>
        <v>1.7505540973823872E-2</v>
      </c>
      <c r="S210">
        <f t="shared" si="275"/>
        <v>1.7291979043905142E-2</v>
      </c>
      <c r="T210">
        <f t="shared" si="275"/>
        <v>1.7079880782744278E-2</v>
      </c>
      <c r="U210">
        <f t="shared" si="275"/>
        <v>1.6869237750404539E-2</v>
      </c>
      <c r="V210">
        <f t="shared" si="275"/>
        <v>1.6660041551667497E-2</v>
      </c>
      <c r="W210">
        <f t="shared" si="275"/>
        <v>1.6452283835807723E-2</v>
      </c>
      <c r="X210">
        <f t="shared" si="275"/>
        <v>1.6245956296368613E-2</v>
      </c>
      <c r="Y210">
        <f t="shared" si="275"/>
        <v>1.604105067093926E-2</v>
      </c>
      <c r="Z210">
        <f t="shared" si="275"/>
        <v>1.583755874093248E-2</v>
      </c>
      <c r="AA210">
        <f t="shared" si="275"/>
        <v>1.5635472331363833E-2</v>
      </c>
      <c r="AB210">
        <f t="shared" si="275"/>
        <v>1.5434783310631819E-2</v>
      </c>
      <c r="AC210">
        <f t="shared" si="275"/>
        <v>1.5235483590299059E-2</v>
      </c>
      <c r="AD210">
        <f t="shared" si="278"/>
        <v>1.5037565124874584E-2</v>
      </c>
      <c r="AE210">
        <f t="shared" si="278"/>
        <v>1.4841019911597197E-2</v>
      </c>
      <c r="AF210">
        <f t="shared" si="278"/>
        <v>1.4645839990219867E-2</v>
      </c>
      <c r="AG210">
        <f t="shared" si="278"/>
        <v>1.445201744279517E-2</v>
      </c>
      <c r="AH210">
        <f t="shared" si="278"/>
        <v>1.4259544393461804E-2</v>
      </c>
      <c r="AI210">
        <f t="shared" si="278"/>
        <v>1.4068413008232134E-2</v>
      </c>
      <c r="AJ210">
        <f t="shared" si="278"/>
        <v>1.3878615494780758E-2</v>
      </c>
      <c r="AK210">
        <f t="shared" si="278"/>
        <v>1.3690144102234115E-2</v>
      </c>
      <c r="AL210">
        <f t="shared" si="278"/>
        <v>1.3502991120961136E-2</v>
      </c>
      <c r="AM210">
        <f t="shared" si="278"/>
        <v>1.3317148882364897E-2</v>
      </c>
      <c r="AN210">
        <f t="shared" si="278"/>
        <v>1.3132609758675282E-2</v>
      </c>
      <c r="AO210">
        <f t="shared" si="278"/>
        <v>1.2949366162742688E-2</v>
      </c>
      <c r="AP210">
        <f t="shared" si="278"/>
        <v>1.2767410547832713E-2</v>
      </c>
      <c r="AQ210">
        <f t="shared" si="278"/>
        <v>1.2586735407421843E-2</v>
      </c>
      <c r="AR210">
        <f t="shared" si="276"/>
        <v>1.2407333274994169E-2</v>
      </c>
      <c r="AS210">
        <f t="shared" si="276"/>
        <v>1.2229196723839058E-2</v>
      </c>
      <c r="AT210">
        <f t="shared" si="276"/>
        <v>1.2052318366849821E-2</v>
      </c>
      <c r="AU210">
        <f t="shared" si="276"/>
        <v>1.1876690856323409E-2</v>
      </c>
      <c r="AV210">
        <f t="shared" si="276"/>
        <v>1.1702306883761003E-2</v>
      </c>
      <c r="AW210">
        <f t="shared" si="276"/>
        <v>1.1529159179669669E-2</v>
      </c>
      <c r="AX210">
        <f t="shared" si="276"/>
        <v>1.025214272469905E-2</v>
      </c>
      <c r="AY210">
        <f t="shared" si="276"/>
        <v>8.7631821384972133E-3</v>
      </c>
      <c r="AZ210">
        <f t="shared" si="276"/>
        <v>7.8912188566177578E-3</v>
      </c>
      <c r="BA210">
        <f t="shared" si="276"/>
        <v>7.2309960731591011E-3</v>
      </c>
      <c r="BB210">
        <f t="shared" si="276"/>
        <v>6.6916496737030404E-3</v>
      </c>
      <c r="BC210">
        <f t="shared" si="276"/>
        <v>6.233812655468754E-3</v>
      </c>
      <c r="BD210">
        <f t="shared" si="276"/>
        <v>5.8359243264270166E-3</v>
      </c>
      <c r="BE210">
        <f t="shared" si="276"/>
        <v>5.4845496308615679E-3</v>
      </c>
      <c r="BF210">
        <f t="shared" si="276"/>
        <v>5.1705955580160969E-3</v>
      </c>
      <c r="BG210">
        <f t="shared" si="276"/>
        <v>4.8875433153792031E-3</v>
      </c>
      <c r="BH210">
        <f t="shared" si="279"/>
        <v>4.6305175529163592E-3</v>
      </c>
      <c r="BI210">
        <f t="shared" si="279"/>
        <v>4.3957520967628314E-3</v>
      </c>
      <c r="BJ210">
        <f t="shared" si="279"/>
        <v>4.1802624647687605E-3</v>
      </c>
      <c r="BK210">
        <f t="shared" si="279"/>
        <v>3.9816344718838484E-3</v>
      </c>
      <c r="BL210">
        <f t="shared" si="279"/>
        <v>3.7978819393111496E-3</v>
      </c>
      <c r="BM210">
        <f t="shared" si="279"/>
        <v>3.6273475485388111E-3</v>
      </c>
      <c r="BN210">
        <f t="shared" si="279"/>
        <v>3.4686317231075372E-3</v>
      </c>
      <c r="BO210">
        <f t="shared" si="279"/>
        <v>3.3205403387135558E-3</v>
      </c>
      <c r="BP210">
        <f t="shared" si="279"/>
        <v>3.1820454503722504E-3</v>
      </c>
      <c r="BQ210">
        <f t="shared" si="279"/>
        <v>3.0522552457677623E-3</v>
      </c>
      <c r="BR210">
        <f t="shared" si="279"/>
        <v>2.9303906817819058E-3</v>
      </c>
      <c r="BS210">
        <f t="shared" si="279"/>
        <v>2.8157670559046067E-3</v>
      </c>
      <c r="BT210">
        <f t="shared" si="279"/>
        <v>2.7077792841835378E-3</v>
      </c>
      <c r="BU210">
        <f t="shared" si="279"/>
        <v>2.6058900058099151E-3</v>
      </c>
      <c r="BV210">
        <f t="shared" si="263"/>
        <v>2.5096198729911371E-3</v>
      </c>
      <c r="BW210">
        <f t="shared" si="263"/>
        <v>2.4185395512586571E-3</v>
      </c>
      <c r="BX210">
        <f t="shared" si="263"/>
        <v>2.332263073607144E-3</v>
      </c>
      <c r="BY210">
        <f t="shared" si="263"/>
        <v>2.2504422771802298E-3</v>
      </c>
      <c r="BZ210">
        <f t="shared" si="263"/>
        <v>2.1727621136739678E-3</v>
      </c>
      <c r="CA210">
        <f t="shared" si="263"/>
        <v>2.098936670956932E-3</v>
      </c>
      <c r="CB210">
        <f t="shared" si="263"/>
        <v>2.0287057781909258E-3</v>
      </c>
      <c r="CC210">
        <f t="shared" si="263"/>
        <v>1.961832093148983E-3</v>
      </c>
      <c r="CD210">
        <f t="shared" si="263"/>
        <v>1.898098590692005E-3</v>
      </c>
      <c r="CE210">
        <f t="shared" si="263"/>
        <v>1.8373063870633969E-3</v>
      </c>
      <c r="CF210">
        <f t="shared" si="269"/>
        <v>1.7792728469307568E-3</v>
      </c>
      <c r="CG210">
        <f t="shared" si="269"/>
        <v>1.723829929774095E-3</v>
      </c>
      <c r="CH210">
        <f t="shared" si="269"/>
        <v>1.6708227399014348E-3</v>
      </c>
      <c r="CI210">
        <f t="shared" si="269"/>
        <v>1.6201082505186428E-3</v>
      </c>
      <c r="CJ210">
        <f t="shared" si="269"/>
        <v>1.5715541772316633E-3</v>
      </c>
      <c r="CK210">
        <f t="shared" si="269"/>
        <v>1.5250379803737639E-3</v>
      </c>
      <c r="CL210">
        <f t="shared" si="269"/>
        <v>1.4804459788250151E-3</v>
      </c>
      <c r="CM210">
        <f t="shared" si="269"/>
        <v>1.4376725606775544E-3</v>
      </c>
      <c r="CN210">
        <f t="shared" si="269"/>
        <v>1.3966194783157652E-3</v>
      </c>
      <c r="CO210">
        <f t="shared" si="269"/>
        <v>1.3571952173171309E-3</v>
      </c>
      <c r="CP210">
        <f t="shared" si="277"/>
        <v>1.3193144301093084E-3</v>
      </c>
      <c r="CQ210">
        <f t="shared" si="277"/>
        <v>1.2828974265990539E-3</v>
      </c>
      <c r="CR210">
        <f t="shared" si="277"/>
        <v>8.2622852156476569E-4</v>
      </c>
      <c r="CS210">
        <f t="shared" si="277"/>
        <v>5.3681198089581455E-4</v>
      </c>
      <c r="CT210">
        <f t="shared" si="277"/>
        <v>3.718763418468414E-4</v>
      </c>
      <c r="CU210">
        <f t="shared" si="277"/>
        <v>2.5877799339116476E-4</v>
      </c>
      <c r="CV210">
        <f t="shared" si="277"/>
        <v>1.7674924137312372E-4</v>
      </c>
      <c r="CW210">
        <f t="shared" si="277"/>
        <v>1.1622159441291296E-4</v>
      </c>
      <c r="CX210">
        <f t="shared" si="277"/>
        <v>7.1796616018042337E-5</v>
      </c>
      <c r="CY210">
        <f t="shared" si="277"/>
        <v>4.0048572900290155E-5</v>
      </c>
      <c r="CZ210">
        <f t="shared" si="277"/>
        <v>1.8627816922839708E-5</v>
      </c>
      <c r="DA210">
        <f t="shared" si="277"/>
        <v>5.830907717071179E-6</v>
      </c>
      <c r="DB210">
        <f t="shared" si="277"/>
        <v>3.7049942277629909E-7</v>
      </c>
      <c r="DC210">
        <f t="shared" si="277"/>
        <v>0</v>
      </c>
      <c r="DD210">
        <f t="shared" si="277"/>
        <v>0</v>
      </c>
      <c r="DE210">
        <f t="shared" si="277"/>
        <v>0</v>
      </c>
      <c r="DF210">
        <f t="shared" si="280"/>
        <v>0</v>
      </c>
      <c r="DG210">
        <f t="shared" si="280"/>
        <v>0</v>
      </c>
      <c r="DH210">
        <f t="shared" si="280"/>
        <v>0</v>
      </c>
      <c r="DI210">
        <f t="shared" si="280"/>
        <v>0</v>
      </c>
      <c r="DJ210">
        <f t="shared" si="280"/>
        <v>0</v>
      </c>
      <c r="DK210">
        <f t="shared" si="280"/>
        <v>0</v>
      </c>
      <c r="DL210">
        <f t="shared" si="280"/>
        <v>0</v>
      </c>
      <c r="DM210">
        <f t="shared" si="280"/>
        <v>0</v>
      </c>
      <c r="DN210">
        <f t="shared" si="280"/>
        <v>0</v>
      </c>
      <c r="DO210">
        <f t="shared" si="280"/>
        <v>0</v>
      </c>
      <c r="DP210">
        <f t="shared" si="280"/>
        <v>0</v>
      </c>
      <c r="DQ210">
        <f t="shared" si="280"/>
        <v>0</v>
      </c>
      <c r="DR210">
        <f t="shared" si="280"/>
        <v>0</v>
      </c>
      <c r="DS210">
        <f t="shared" si="280"/>
        <v>0</v>
      </c>
      <c r="DT210">
        <f t="shared" si="265"/>
        <v>0</v>
      </c>
      <c r="DU210">
        <f t="shared" si="265"/>
        <v>0</v>
      </c>
      <c r="DV210">
        <f t="shared" si="265"/>
        <v>0</v>
      </c>
      <c r="DW210">
        <f t="shared" si="265"/>
        <v>0</v>
      </c>
      <c r="DX210">
        <f t="shared" si="265"/>
        <v>0</v>
      </c>
      <c r="DY210">
        <f t="shared" si="265"/>
        <v>0</v>
      </c>
      <c r="DZ210">
        <f t="shared" si="265"/>
        <v>0</v>
      </c>
      <c r="EA210">
        <f t="shared" si="265"/>
        <v>0</v>
      </c>
      <c r="EB210">
        <f t="shared" si="265"/>
        <v>0</v>
      </c>
      <c r="EC210">
        <f t="shared" si="265"/>
        <v>0</v>
      </c>
      <c r="ED210">
        <f t="shared" si="273"/>
        <v>0</v>
      </c>
      <c r="EE210">
        <f t="shared" si="273"/>
        <v>0</v>
      </c>
      <c r="EF210">
        <f t="shared" si="273"/>
        <v>0</v>
      </c>
      <c r="EG210">
        <f t="shared" si="273"/>
        <v>0</v>
      </c>
      <c r="EH210">
        <f t="shared" si="273"/>
        <v>0</v>
      </c>
      <c r="EI210">
        <f t="shared" si="273"/>
        <v>0</v>
      </c>
      <c r="EJ210">
        <f t="shared" si="273"/>
        <v>0</v>
      </c>
      <c r="EK210">
        <f t="shared" si="273"/>
        <v>0</v>
      </c>
      <c r="EL210">
        <f t="shared" si="273"/>
        <v>0</v>
      </c>
      <c r="EM210">
        <f t="shared" si="273"/>
        <v>0</v>
      </c>
      <c r="EN210">
        <f t="shared" si="274"/>
        <v>0</v>
      </c>
      <c r="EO210">
        <f t="shared" si="274"/>
        <v>0</v>
      </c>
      <c r="EP210">
        <f t="shared" si="274"/>
        <v>0</v>
      </c>
      <c r="EQ210">
        <f t="shared" si="274"/>
        <v>0</v>
      </c>
      <c r="ER210">
        <f t="shared" si="274"/>
        <v>0</v>
      </c>
      <c r="ES210">
        <f t="shared" si="274"/>
        <v>0</v>
      </c>
      <c r="ET210">
        <f t="shared" si="274"/>
        <v>0</v>
      </c>
      <c r="EU210">
        <f t="shared" si="274"/>
        <v>0</v>
      </c>
      <c r="EV210">
        <f t="shared" si="274"/>
        <v>0</v>
      </c>
      <c r="EW210">
        <f t="shared" si="274"/>
        <v>0</v>
      </c>
      <c r="EX210">
        <f t="shared" si="274"/>
        <v>0</v>
      </c>
      <c r="EZ210">
        <f t="shared" si="260"/>
        <v>0.88879233101093524</v>
      </c>
      <c r="FB210">
        <f t="shared" si="271"/>
        <v>1.022473280100944E-2</v>
      </c>
      <c r="FC210">
        <f t="shared" si="272"/>
        <v>0.2487086822879748</v>
      </c>
    </row>
    <row r="211" spans="1:159" x14ac:dyDescent="0.25">
      <c r="A211">
        <v>1320</v>
      </c>
      <c r="B211" s="19">
        <f>'Input spectra'!Y210</f>
        <v>4.1270384448191498E-2</v>
      </c>
      <c r="C211">
        <f>'Input spectra'!D210</f>
        <v>0</v>
      </c>
      <c r="D211">
        <f t="shared" si="266"/>
        <v>2.0653927966864227E-2</v>
      </c>
      <c r="E211">
        <f t="shared" si="266"/>
        <v>2.0419070128232807E-2</v>
      </c>
      <c r="F211">
        <f t="shared" si="266"/>
        <v>2.0185796490982982E-2</v>
      </c>
      <c r="G211">
        <f t="shared" si="266"/>
        <v>1.9954097989674704E-2</v>
      </c>
      <c r="H211">
        <f t="shared" si="266"/>
        <v>1.9723965606668815E-2</v>
      </c>
      <c r="I211">
        <f t="shared" si="266"/>
        <v>1.9495390371887116E-2</v>
      </c>
      <c r="J211">
        <f t="shared" si="266"/>
        <v>1.9268363362573551E-2</v>
      </c>
      <c r="K211">
        <f t="shared" si="266"/>
        <v>1.9042875703056541E-2</v>
      </c>
      <c r="L211">
        <f t="shared" si="266"/>
        <v>1.8818918564512541E-2</v>
      </c>
      <c r="M211">
        <f t="shared" si="266"/>
        <v>1.8596483164730667E-2</v>
      </c>
      <c r="N211">
        <f t="shared" si="275"/>
        <v>1.8375560767878513E-2</v>
      </c>
      <c r="O211">
        <f t="shared" si="275"/>
        <v>1.8156142684269096E-2</v>
      </c>
      <c r="P211">
        <f t="shared" si="275"/>
        <v>1.7938220270128931E-2</v>
      </c>
      <c r="Q211">
        <f t="shared" si="275"/>
        <v>1.7721784927367239E-2</v>
      </c>
      <c r="R211">
        <f t="shared" si="275"/>
        <v>1.7506828103346268E-2</v>
      </c>
      <c r="S211">
        <f t="shared" si="275"/>
        <v>1.7293341290652745E-2</v>
      </c>
      <c r="T211">
        <f t="shared" si="275"/>
        <v>1.7081316026870425E-2</v>
      </c>
      <c r="U211">
        <f t="shared" si="275"/>
        <v>1.6870743894353751E-2</v>
      </c>
      <c r="V211">
        <f t="shared" si="275"/>
        <v>1.6661616520002621E-2</v>
      </c>
      <c r="W211">
        <f t="shared" si="275"/>
        <v>1.6453925575038258E-2</v>
      </c>
      <c r="X211">
        <f t="shared" si="275"/>
        <v>1.6247662774780128E-2</v>
      </c>
      <c r="Y211">
        <f t="shared" si="275"/>
        <v>1.6042819878424017E-2</v>
      </c>
      <c r="Z211">
        <f t="shared" si="275"/>
        <v>1.5839388688821114E-2</v>
      </c>
      <c r="AA211">
        <f t="shared" si="275"/>
        <v>1.5637361052258204E-2</v>
      </c>
      <c r="AB211">
        <f t="shared" si="275"/>
        <v>1.5436728858238954E-2</v>
      </c>
      <c r="AC211">
        <f t="shared" si="275"/>
        <v>1.5237484039266209E-2</v>
      </c>
      <c r="AD211">
        <f t="shared" si="278"/>
        <v>1.5039618570625392E-2</v>
      </c>
      <c r="AE211">
        <f t="shared" si="278"/>
        <v>1.4843124470168946E-2</v>
      </c>
      <c r="AF211">
        <f t="shared" si="278"/>
        <v>1.4647993798101826E-2</v>
      </c>
      <c r="AG211">
        <f t="shared" si="278"/>
        <v>1.4454218656768011E-2</v>
      </c>
      <c r="AH211">
        <f t="shared" si="278"/>
        <v>1.4261791190438116E-2</v>
      </c>
      <c r="AI211">
        <f t="shared" si="278"/>
        <v>1.4070703585097977E-2</v>
      </c>
      <c r="AJ211">
        <f t="shared" si="278"/>
        <v>1.3880948068238301E-2</v>
      </c>
      <c r="AK211">
        <f t="shared" si="278"/>
        <v>1.3692516908645315E-2</v>
      </c>
      <c r="AL211">
        <f t="shared" si="278"/>
        <v>1.3505402416192485E-2</v>
      </c>
      <c r="AM211">
        <f t="shared" si="278"/>
        <v>1.3319596941633182E-2</v>
      </c>
      <c r="AN211">
        <f t="shared" si="278"/>
        <v>1.3135092876394415E-2</v>
      </c>
      <c r="AO211">
        <f t="shared" si="278"/>
        <v>1.2951882652371542E-2</v>
      </c>
      <c r="AP211">
        <f t="shared" si="278"/>
        <v>1.2769958741723989E-2</v>
      </c>
      <c r="AQ211">
        <f t="shared" si="278"/>
        <v>1.2589313656671961E-2</v>
      </c>
      <c r="AR211">
        <f t="shared" si="276"/>
        <v>1.2409939949294159E-2</v>
      </c>
      <c r="AS211">
        <f t="shared" si="276"/>
        <v>1.2231830211326462E-2</v>
      </c>
      <c r="AT211">
        <f t="shared" si="276"/>
        <v>1.2054977073961599E-2</v>
      </c>
      <c r="AU211">
        <f t="shared" si="276"/>
        <v>1.1879373207649823E-2</v>
      </c>
      <c r="AV211">
        <f t="shared" si="276"/>
        <v>1.1705011321900511E-2</v>
      </c>
      <c r="AW211">
        <f t="shared" si="276"/>
        <v>1.1531884165084773E-2</v>
      </c>
      <c r="AX211">
        <f t="shared" si="276"/>
        <v>1.0254619734064677E-2</v>
      </c>
      <c r="AY211">
        <f t="shared" si="276"/>
        <v>8.7653454348106917E-3</v>
      </c>
      <c r="AZ211">
        <f t="shared" si="276"/>
        <v>7.893208351288079E-3</v>
      </c>
      <c r="BA211">
        <f t="shared" si="276"/>
        <v>7.2328571007011996E-3</v>
      </c>
      <c r="BB211">
        <f t="shared" si="276"/>
        <v>6.693407042600844E-3</v>
      </c>
      <c r="BC211">
        <f t="shared" si="276"/>
        <v>6.235482533680131E-3</v>
      </c>
      <c r="BD211">
        <f t="shared" si="276"/>
        <v>5.837518277592357E-3</v>
      </c>
      <c r="BE211">
        <f t="shared" si="276"/>
        <v>5.4860764232881254E-3</v>
      </c>
      <c r="BF211">
        <f t="shared" si="276"/>
        <v>5.1720621139301776E-3</v>
      </c>
      <c r="BG211">
        <f t="shared" si="276"/>
        <v>4.8889552635212937E-3</v>
      </c>
      <c r="BH211">
        <f t="shared" si="279"/>
        <v>4.6318795749702955E-3</v>
      </c>
      <c r="BI211">
        <f t="shared" si="279"/>
        <v>4.3970681569946461E-3</v>
      </c>
      <c r="BJ211">
        <f t="shared" si="279"/>
        <v>4.1815359690313319E-3</v>
      </c>
      <c r="BK211">
        <f t="shared" si="279"/>
        <v>3.9828683816417439E-3</v>
      </c>
      <c r="BL211">
        <f t="shared" si="279"/>
        <v>3.7990788558010867E-3</v>
      </c>
      <c r="BM211">
        <f t="shared" si="279"/>
        <v>3.6285097764048231E-3</v>
      </c>
      <c r="BN211">
        <f t="shared" si="279"/>
        <v>3.4697613195134179E-3</v>
      </c>
      <c r="BO211">
        <f t="shared" si="279"/>
        <v>3.3216391519215729E-3</v>
      </c>
      <c r="BP211">
        <f t="shared" si="279"/>
        <v>3.1831151505159212E-3</v>
      </c>
      <c r="BQ211">
        <f t="shared" si="279"/>
        <v>3.053297349730871E-3</v>
      </c>
      <c r="BR211">
        <f t="shared" si="279"/>
        <v>2.9314065735536118E-3</v>
      </c>
      <c r="BS211">
        <f t="shared" si="279"/>
        <v>2.8167580034109672E-3</v>
      </c>
      <c r="BT211">
        <f t="shared" si="279"/>
        <v>2.7087464533385106E-3</v>
      </c>
      <c r="BU211">
        <f t="shared" si="279"/>
        <v>2.6068344723462812E-3</v>
      </c>
      <c r="BV211">
        <f t="shared" si="263"/>
        <v>2.5105426324999198E-3</v>
      </c>
      <c r="BW211">
        <f t="shared" si="263"/>
        <v>2.4194415277688746E-3</v>
      </c>
      <c r="BX211">
        <f t="shared" si="263"/>
        <v>2.3331451269657682E-3</v>
      </c>
      <c r="BY211">
        <f t="shared" si="263"/>
        <v>2.2513052094379768E-3</v>
      </c>
      <c r="BZ211">
        <f t="shared" si="263"/>
        <v>2.173606674641186E-3</v>
      </c>
      <c r="CA211">
        <f t="shared" si="263"/>
        <v>2.0997635630619705E-3</v>
      </c>
      <c r="CB211">
        <f t="shared" si="263"/>
        <v>2.0295156607485175E-3</v>
      </c>
      <c r="CC211">
        <f t="shared" si="263"/>
        <v>1.9626255861266758E-3</v>
      </c>
      <c r="CD211">
        <f t="shared" si="263"/>
        <v>1.8988762780471936E-3</v>
      </c>
      <c r="CE211">
        <f t="shared" si="263"/>
        <v>1.8380688197111516E-3</v>
      </c>
      <c r="CF211">
        <f t="shared" si="269"/>
        <v>1.7800205453926857E-3</v>
      </c>
      <c r="CG211">
        <f t="shared" si="269"/>
        <v>1.7245633865504149E-3</v>
      </c>
      <c r="CH211">
        <f t="shared" si="269"/>
        <v>1.6715424216018364E-3</v>
      </c>
      <c r="CI211">
        <f t="shared" si="269"/>
        <v>1.6208145997821332E-3</v>
      </c>
      <c r="CJ211">
        <f t="shared" si="269"/>
        <v>1.5722476144611069E-3</v>
      </c>
      <c r="CK211">
        <f t="shared" si="269"/>
        <v>1.5257189053071284E-3</v>
      </c>
      <c r="CL211">
        <f t="shared" si="269"/>
        <v>1.4811147719622508E-3</v>
      </c>
      <c r="CM211">
        <f t="shared" si="269"/>
        <v>1.4383295845794243E-3</v>
      </c>
      <c r="CN211">
        <f t="shared" si="269"/>
        <v>1.3972650787887771E-3</v>
      </c>
      <c r="CO211">
        <f t="shared" si="269"/>
        <v>1.3578297244968541E-3</v>
      </c>
      <c r="CP211">
        <f t="shared" si="277"/>
        <v>1.3199381594528076E-3</v>
      </c>
      <c r="CQ211">
        <f t="shared" si="277"/>
        <v>1.2835106797958139E-3</v>
      </c>
      <c r="CR211">
        <f t="shared" si="277"/>
        <v>8.2662781819504787E-4</v>
      </c>
      <c r="CS211">
        <f t="shared" si="277"/>
        <v>5.3707422994611577E-4</v>
      </c>
      <c r="CT211">
        <f t="shared" si="277"/>
        <v>3.7205996875411501E-4</v>
      </c>
      <c r="CU211">
        <f t="shared" si="277"/>
        <v>2.589071337541221E-4</v>
      </c>
      <c r="CV211">
        <f t="shared" si="277"/>
        <v>1.7683837487889918E-4</v>
      </c>
      <c r="CW211">
        <f t="shared" si="277"/>
        <v>1.162808148898667E-4</v>
      </c>
      <c r="CX211">
        <f t="shared" si="277"/>
        <v>7.1833577087490169E-5</v>
      </c>
      <c r="CY211">
        <f t="shared" si="277"/>
        <v>4.0069400434571717E-5</v>
      </c>
      <c r="CZ211">
        <f t="shared" si="277"/>
        <v>1.8637602325921742E-5</v>
      </c>
      <c r="DA211">
        <f t="shared" si="277"/>
        <v>5.8340013974388667E-6</v>
      </c>
      <c r="DB211">
        <f t="shared" si="277"/>
        <v>3.7069794391033072E-7</v>
      </c>
      <c r="DC211">
        <f t="shared" si="277"/>
        <v>0</v>
      </c>
      <c r="DD211">
        <f t="shared" si="277"/>
        <v>0</v>
      </c>
      <c r="DE211">
        <f t="shared" si="277"/>
        <v>0</v>
      </c>
      <c r="DF211">
        <f t="shared" si="280"/>
        <v>0</v>
      </c>
      <c r="DG211">
        <f t="shared" si="280"/>
        <v>0</v>
      </c>
      <c r="DH211">
        <f t="shared" si="280"/>
        <v>0</v>
      </c>
      <c r="DI211">
        <f t="shared" si="280"/>
        <v>0</v>
      </c>
      <c r="DJ211">
        <f t="shared" si="280"/>
        <v>0</v>
      </c>
      <c r="DK211">
        <f t="shared" si="280"/>
        <v>0</v>
      </c>
      <c r="DL211">
        <f t="shared" si="280"/>
        <v>0</v>
      </c>
      <c r="DM211">
        <f t="shared" si="280"/>
        <v>0</v>
      </c>
      <c r="DN211">
        <f t="shared" si="280"/>
        <v>0</v>
      </c>
      <c r="DO211">
        <f t="shared" si="280"/>
        <v>0</v>
      </c>
      <c r="DP211">
        <f t="shared" si="280"/>
        <v>0</v>
      </c>
      <c r="DQ211">
        <f t="shared" si="280"/>
        <v>0</v>
      </c>
      <c r="DR211">
        <f t="shared" si="280"/>
        <v>0</v>
      </c>
      <c r="DS211">
        <f t="shared" si="280"/>
        <v>0</v>
      </c>
      <c r="DT211">
        <f t="shared" si="265"/>
        <v>0</v>
      </c>
      <c r="DU211">
        <f t="shared" si="265"/>
        <v>0</v>
      </c>
      <c r="DV211">
        <f t="shared" si="265"/>
        <v>0</v>
      </c>
      <c r="DW211">
        <f t="shared" si="265"/>
        <v>0</v>
      </c>
      <c r="DX211">
        <f t="shared" si="265"/>
        <v>0</v>
      </c>
      <c r="DY211">
        <f t="shared" si="265"/>
        <v>0</v>
      </c>
      <c r="DZ211">
        <f t="shared" si="265"/>
        <v>0</v>
      </c>
      <c r="EA211">
        <f t="shared" si="265"/>
        <v>0</v>
      </c>
      <c r="EB211">
        <f t="shared" si="265"/>
        <v>0</v>
      </c>
      <c r="EC211">
        <f t="shared" si="265"/>
        <v>0</v>
      </c>
      <c r="ED211">
        <f t="shared" si="273"/>
        <v>0</v>
      </c>
      <c r="EE211">
        <f t="shared" si="273"/>
        <v>0</v>
      </c>
      <c r="EF211">
        <f t="shared" si="273"/>
        <v>0</v>
      </c>
      <c r="EG211">
        <f t="shared" si="273"/>
        <v>0</v>
      </c>
      <c r="EH211">
        <f t="shared" si="273"/>
        <v>0</v>
      </c>
      <c r="EI211">
        <f t="shared" si="273"/>
        <v>0</v>
      </c>
      <c r="EJ211">
        <f t="shared" si="273"/>
        <v>0</v>
      </c>
      <c r="EK211">
        <f t="shared" si="273"/>
        <v>0</v>
      </c>
      <c r="EL211">
        <f t="shared" si="273"/>
        <v>0</v>
      </c>
      <c r="EM211">
        <f t="shared" si="273"/>
        <v>0</v>
      </c>
      <c r="EN211">
        <f t="shared" si="274"/>
        <v>0</v>
      </c>
      <c r="EO211">
        <f t="shared" si="274"/>
        <v>0</v>
      </c>
      <c r="EP211">
        <f t="shared" si="274"/>
        <v>0</v>
      </c>
      <c r="EQ211">
        <f t="shared" si="274"/>
        <v>0</v>
      </c>
      <c r="ER211">
        <f t="shared" si="274"/>
        <v>0</v>
      </c>
      <c r="ES211">
        <f t="shared" si="274"/>
        <v>0</v>
      </c>
      <c r="ET211">
        <f t="shared" si="274"/>
        <v>0</v>
      </c>
      <c r="EU211">
        <f t="shared" si="274"/>
        <v>0</v>
      </c>
      <c r="EV211">
        <f t="shared" si="274"/>
        <v>0</v>
      </c>
      <c r="EW211">
        <f t="shared" si="274"/>
        <v>0</v>
      </c>
      <c r="EX211">
        <f t="shared" si="274"/>
        <v>0</v>
      </c>
      <c r="EZ211">
        <f t="shared" si="260"/>
        <v>0.88892134479861007</v>
      </c>
      <c r="FB211">
        <f t="shared" si="271"/>
        <v>1.0211871785245352E-2</v>
      </c>
      <c r="FC211">
        <f t="shared" si="272"/>
        <v>0.2487103233673621</v>
      </c>
    </row>
    <row r="212" spans="1:159" x14ac:dyDescent="0.25">
      <c r="A212">
        <v>1325</v>
      </c>
      <c r="B212" s="19">
        <f>'Input spectra'!Y211</f>
        <v>4.1217867109037902E-2</v>
      </c>
      <c r="C212">
        <f>'Input spectra'!D211</f>
        <v>0</v>
      </c>
      <c r="D212">
        <f t="shared" si="266"/>
        <v>2.0653927966864227E-2</v>
      </c>
      <c r="E212">
        <f t="shared" si="266"/>
        <v>2.0419177364037505E-2</v>
      </c>
      <c r="F212">
        <f t="shared" si="266"/>
        <v>2.0186008512960544E-2</v>
      </c>
      <c r="G212">
        <f t="shared" si="266"/>
        <v>1.9954412372990771E-2</v>
      </c>
      <c r="H212">
        <f t="shared" si="266"/>
        <v>1.972437995109734E-2</v>
      </c>
      <c r="I212">
        <f t="shared" si="266"/>
        <v>1.9495902301622431E-2</v>
      </c>
      <c r="J212">
        <f t="shared" si="266"/>
        <v>1.9268970526043674E-2</v>
      </c>
      <c r="K212">
        <f t="shared" si="266"/>
        <v>1.9043575772737721E-2</v>
      </c>
      <c r="L212">
        <f t="shared" si="266"/>
        <v>1.881970923674503E-2</v>
      </c>
      <c r="M212">
        <f t="shared" si="266"/>
        <v>1.8597362159535696E-2</v>
      </c>
      <c r="N212">
        <f t="shared" si="275"/>
        <v>1.8376525828776493E-2</v>
      </c>
      <c r="O212">
        <f t="shared" si="275"/>
        <v>1.8157191578098992E-2</v>
      </c>
      <c r="P212">
        <f t="shared" si="275"/>
        <v>1.7939350786868879E-2</v>
      </c>
      <c r="Q212">
        <f t="shared" si="275"/>
        <v>1.7722994879956308E-2</v>
      </c>
      <c r="R212">
        <f t="shared" si="275"/>
        <v>1.7508115327507411E-2</v>
      </c>
      <c r="S212">
        <f t="shared" si="275"/>
        <v>1.7294703644716941E-2</v>
      </c>
      <c r="T212">
        <f t="shared" si="275"/>
        <v>1.7082751391601966E-2</v>
      </c>
      <c r="U212">
        <f t="shared" si="275"/>
        <v>1.6872250172776708E-2</v>
      </c>
      <c r="V212">
        <f t="shared" si="275"/>
        <v>1.6663191637228448E-2</v>
      </c>
      <c r="W212">
        <f t="shared" si="275"/>
        <v>1.6455567478094537E-2</v>
      </c>
      <c r="X212">
        <f t="shared" si="275"/>
        <v>1.6249369432440472E-2</v>
      </c>
      <c r="Y212">
        <f t="shared" si="275"/>
        <v>1.6044589281039082E-2</v>
      </c>
      <c r="Z212">
        <f t="shared" si="275"/>
        <v>1.5841218848150748E-2</v>
      </c>
      <c r="AA212">
        <f t="shared" si="275"/>
        <v>1.5639250001304724E-2</v>
      </c>
      <c r="AB212">
        <f t="shared" si="275"/>
        <v>1.5438674651081499E-2</v>
      </c>
      <c r="AC212">
        <f t="shared" si="275"/>
        <v>1.5239484750896244E-2</v>
      </c>
      <c r="AD212">
        <f t="shared" si="278"/>
        <v>1.5041672296783262E-2</v>
      </c>
      <c r="AE212">
        <f t="shared" si="278"/>
        <v>1.4845229327181558E-2</v>
      </c>
      <c r="AF212">
        <f t="shared" si="278"/>
        <v>1.4650147922721396E-2</v>
      </c>
      <c r="AG212">
        <f t="shared" si="278"/>
        <v>1.4456420206011896E-2</v>
      </c>
      <c r="AH212">
        <f t="shared" si="278"/>
        <v>1.4264038341429712E-2</v>
      </c>
      <c r="AI212">
        <f t="shared" si="278"/>
        <v>1.4072994534908685E-2</v>
      </c>
      <c r="AJ212">
        <f t="shared" si="278"/>
        <v>1.3883281033730547E-2</v>
      </c>
      <c r="AK212">
        <f t="shared" si="278"/>
        <v>1.3694890126316634E-2</v>
      </c>
      <c r="AL212">
        <f t="shared" si="278"/>
        <v>1.3507814142020624E-2</v>
      </c>
      <c r="AM212">
        <f t="shared" si="278"/>
        <v>1.3322045450922282E-2</v>
      </c>
      <c r="AN212">
        <f t="shared" si="278"/>
        <v>1.3137576463622177E-2</v>
      </c>
      <c r="AO212">
        <f t="shared" si="278"/>
        <v>1.2954399631037462E-2</v>
      </c>
      <c r="AP212">
        <f t="shared" si="278"/>
        <v>1.2772507444198592E-2</v>
      </c>
      <c r="AQ212">
        <f t="shared" si="278"/>
        <v>1.2591892434047045E-2</v>
      </c>
      <c r="AR212">
        <f t="shared" si="276"/>
        <v>1.2412547171234061E-2</v>
      </c>
      <c r="AS212">
        <f t="shared" si="276"/>
        <v>1.2234464265920316E-2</v>
      </c>
      <c r="AT212">
        <f t="shared" si="276"/>
        <v>1.2057636367576592E-2</v>
      </c>
      <c r="AU212">
        <f t="shared" si="276"/>
        <v>1.1882056164785444E-2</v>
      </c>
      <c r="AV212">
        <f t="shared" si="276"/>
        <v>1.1707716385043768E-2</v>
      </c>
      <c r="AW212">
        <f t="shared" si="276"/>
        <v>1.1534609794566405E-2</v>
      </c>
      <c r="AX212">
        <f t="shared" si="276"/>
        <v>1.0257097341897919E-2</v>
      </c>
      <c r="AY212">
        <f t="shared" si="276"/>
        <v>8.7675092651597376E-3</v>
      </c>
      <c r="AZ212">
        <f t="shared" si="276"/>
        <v>7.8951983475398536E-3</v>
      </c>
      <c r="BA212">
        <f t="shared" si="276"/>
        <v>7.2347186072123752E-3</v>
      </c>
      <c r="BB212">
        <f t="shared" si="276"/>
        <v>6.6951648730209307E-3</v>
      </c>
      <c r="BC212">
        <f t="shared" si="276"/>
        <v>6.2371528592089671E-3</v>
      </c>
      <c r="BD212">
        <f t="shared" si="276"/>
        <v>5.8391126641095231E-3</v>
      </c>
      <c r="BE212">
        <f t="shared" si="276"/>
        <v>5.487603640744132E-3</v>
      </c>
      <c r="BF212">
        <f t="shared" si="276"/>
        <v>5.1735290858091554E-3</v>
      </c>
      <c r="BG212">
        <f t="shared" si="276"/>
        <v>4.8903676195569679E-3</v>
      </c>
      <c r="BH212">
        <f t="shared" si="279"/>
        <v>4.6332419976498757E-3</v>
      </c>
      <c r="BI212">
        <f t="shared" si="279"/>
        <v>4.3983846112465273E-3</v>
      </c>
      <c r="BJ212">
        <f t="shared" si="279"/>
        <v>4.1828098612631077E-3</v>
      </c>
      <c r="BK212">
        <f t="shared" si="279"/>
        <v>3.9841026737886575E-3</v>
      </c>
      <c r="BL212">
        <f t="shared" si="279"/>
        <v>3.8002761495036668E-3</v>
      </c>
      <c r="BM212">
        <f t="shared" si="279"/>
        <v>3.6296723766568815E-3</v>
      </c>
      <c r="BN212">
        <f t="shared" si="279"/>
        <v>3.4708912837842503E-3</v>
      </c>
      <c r="BO212">
        <f t="shared" si="279"/>
        <v>3.3227383287422379E-3</v>
      </c>
      <c r="BP212">
        <f t="shared" si="279"/>
        <v>3.1841852102579738E-3</v>
      </c>
      <c r="BQ212">
        <f t="shared" si="279"/>
        <v>3.0543398094901313E-3</v>
      </c>
      <c r="BR212">
        <f t="shared" si="279"/>
        <v>2.932422817509106E-3</v>
      </c>
      <c r="BS212">
        <f t="shared" si="279"/>
        <v>2.8177492996595854E-3</v>
      </c>
      <c r="BT212">
        <f t="shared" si="279"/>
        <v>2.709713967948587E-3</v>
      </c>
      <c r="BU212">
        <f t="shared" si="279"/>
        <v>2.6077792811906629E-3</v>
      </c>
      <c r="BV212">
        <f t="shared" si="263"/>
        <v>2.5114657312971817E-3</v>
      </c>
      <c r="BW212">
        <f t="shared" si="263"/>
        <v>2.420343840664588E-3</v>
      </c>
      <c r="BX212">
        <f t="shared" si="263"/>
        <v>2.3340275139137451E-3</v>
      </c>
      <c r="BY212">
        <f t="shared" si="263"/>
        <v>2.2521684725871609E-3</v>
      </c>
      <c r="BZ212">
        <f t="shared" si="263"/>
        <v>2.1744515638924908E-3</v>
      </c>
      <c r="CA212">
        <f t="shared" si="263"/>
        <v>2.100590780927458E-3</v>
      </c>
      <c r="CB212">
        <f t="shared" si="263"/>
        <v>2.0303258666204919E-3</v>
      </c>
      <c r="CC212">
        <f t="shared" si="263"/>
        <v>1.9634194000447314E-3</v>
      </c>
      <c r="CD212">
        <f t="shared" si="263"/>
        <v>1.8996542840357899E-3</v>
      </c>
      <c r="CE212">
        <f t="shared" si="263"/>
        <v>1.8388315687479125E-3</v>
      </c>
      <c r="CF212">
        <f t="shared" si="269"/>
        <v>1.7807685580576839E-3</v>
      </c>
      <c r="CG212">
        <f t="shared" si="269"/>
        <v>1.7252971553986119E-3</v>
      </c>
      <c r="CH212">
        <f t="shared" si="269"/>
        <v>1.6722624132942776E-3</v>
      </c>
      <c r="CI212">
        <f t="shared" si="269"/>
        <v>1.6215212570060836E-3</v>
      </c>
      <c r="CJ212">
        <f t="shared" si="269"/>
        <v>1.5729413576648515E-3</v>
      </c>
      <c r="CK212">
        <f t="shared" si="269"/>
        <v>1.5264001342714557E-3</v>
      </c>
      <c r="CL212">
        <f t="shared" si="269"/>
        <v>1.4817838672275387E-3</v>
      </c>
      <c r="CM212">
        <f t="shared" si="269"/>
        <v>1.4389869087446641E-3</v>
      </c>
      <c r="CN212">
        <f t="shared" si="269"/>
        <v>1.3979109776966715E-3</v>
      </c>
      <c r="CO212">
        <f t="shared" si="269"/>
        <v>1.3584645283172933E-3</v>
      </c>
      <c r="CP212">
        <f t="shared" si="277"/>
        <v>1.3205621836754387E-3</v>
      </c>
      <c r="CQ212">
        <f t="shared" si="277"/>
        <v>1.2841242261410948E-3</v>
      </c>
      <c r="CR212">
        <f t="shared" si="277"/>
        <v>8.2702730779591217E-4</v>
      </c>
      <c r="CS212">
        <f t="shared" si="277"/>
        <v>5.3733660711308866E-4</v>
      </c>
      <c r="CT212">
        <f t="shared" si="277"/>
        <v>3.7224368633357523E-4</v>
      </c>
      <c r="CU212">
        <f t="shared" si="277"/>
        <v>2.5903633856318289E-4</v>
      </c>
      <c r="CV212">
        <f t="shared" si="277"/>
        <v>1.7692755333412836E-4</v>
      </c>
      <c r="CW212">
        <f t="shared" si="277"/>
        <v>1.1634006554249395E-4</v>
      </c>
      <c r="CX212">
        <f t="shared" si="277"/>
        <v>7.1870557184584849E-5</v>
      </c>
      <c r="CY212">
        <f t="shared" si="277"/>
        <v>4.0090238800354949E-5</v>
      </c>
      <c r="CZ212">
        <f t="shared" si="277"/>
        <v>1.8647392869386782E-5</v>
      </c>
      <c r="DA212">
        <f t="shared" si="277"/>
        <v>5.8370967192076324E-6</v>
      </c>
      <c r="DB212">
        <f t="shared" si="277"/>
        <v>3.7089657141602788E-7</v>
      </c>
      <c r="DC212">
        <f t="shared" si="277"/>
        <v>0</v>
      </c>
      <c r="DD212">
        <f t="shared" si="277"/>
        <v>0</v>
      </c>
      <c r="DE212">
        <f t="shared" si="277"/>
        <v>0</v>
      </c>
      <c r="DF212">
        <f t="shared" si="280"/>
        <v>0</v>
      </c>
      <c r="DG212">
        <f t="shared" si="280"/>
        <v>0</v>
      </c>
      <c r="DH212">
        <f t="shared" si="280"/>
        <v>0</v>
      </c>
      <c r="DI212">
        <f t="shared" si="280"/>
        <v>0</v>
      </c>
      <c r="DJ212">
        <f t="shared" si="280"/>
        <v>0</v>
      </c>
      <c r="DK212">
        <f t="shared" si="280"/>
        <v>0</v>
      </c>
      <c r="DL212">
        <f t="shared" si="280"/>
        <v>0</v>
      </c>
      <c r="DM212">
        <f t="shared" si="280"/>
        <v>0</v>
      </c>
      <c r="DN212">
        <f t="shared" si="280"/>
        <v>0</v>
      </c>
      <c r="DO212">
        <f t="shared" si="280"/>
        <v>0</v>
      </c>
      <c r="DP212">
        <f t="shared" si="280"/>
        <v>0</v>
      </c>
      <c r="DQ212">
        <f t="shared" si="280"/>
        <v>0</v>
      </c>
      <c r="DR212">
        <f t="shared" si="280"/>
        <v>0</v>
      </c>
      <c r="DS212">
        <f t="shared" si="280"/>
        <v>0</v>
      </c>
      <c r="DT212">
        <f t="shared" si="265"/>
        <v>0</v>
      </c>
      <c r="DU212">
        <f t="shared" si="265"/>
        <v>0</v>
      </c>
      <c r="DV212">
        <f t="shared" si="265"/>
        <v>0</v>
      </c>
      <c r="DW212">
        <f t="shared" si="265"/>
        <v>0</v>
      </c>
      <c r="DX212">
        <f t="shared" si="265"/>
        <v>0</v>
      </c>
      <c r="DY212">
        <f t="shared" si="265"/>
        <v>0</v>
      </c>
      <c r="DZ212">
        <f t="shared" si="265"/>
        <v>0</v>
      </c>
      <c r="EA212">
        <f t="shared" si="265"/>
        <v>0</v>
      </c>
      <c r="EB212">
        <f t="shared" si="265"/>
        <v>0</v>
      </c>
      <c r="EC212">
        <f t="shared" si="265"/>
        <v>0</v>
      </c>
      <c r="ED212">
        <f t="shared" si="273"/>
        <v>0</v>
      </c>
      <c r="EE212">
        <f t="shared" si="273"/>
        <v>0</v>
      </c>
      <c r="EF212">
        <f t="shared" si="273"/>
        <v>0</v>
      </c>
      <c r="EG212">
        <f t="shared" si="273"/>
        <v>0</v>
      </c>
      <c r="EH212">
        <f t="shared" si="273"/>
        <v>0</v>
      </c>
      <c r="EI212">
        <f t="shared" si="273"/>
        <v>0</v>
      </c>
      <c r="EJ212">
        <f t="shared" si="273"/>
        <v>0</v>
      </c>
      <c r="EK212">
        <f t="shared" si="273"/>
        <v>0</v>
      </c>
      <c r="EL212">
        <f t="shared" si="273"/>
        <v>0</v>
      </c>
      <c r="EM212">
        <f t="shared" si="273"/>
        <v>0</v>
      </c>
      <c r="EN212">
        <f t="shared" si="274"/>
        <v>0</v>
      </c>
      <c r="EO212">
        <f t="shared" si="274"/>
        <v>0</v>
      </c>
      <c r="EP212">
        <f t="shared" si="274"/>
        <v>0</v>
      </c>
      <c r="EQ212">
        <f t="shared" si="274"/>
        <v>0</v>
      </c>
      <c r="ER212">
        <f t="shared" si="274"/>
        <v>0</v>
      </c>
      <c r="ES212">
        <f t="shared" si="274"/>
        <v>0</v>
      </c>
      <c r="ET212">
        <f t="shared" si="274"/>
        <v>0</v>
      </c>
      <c r="EU212">
        <f t="shared" si="274"/>
        <v>0</v>
      </c>
      <c r="EV212">
        <f t="shared" si="274"/>
        <v>0</v>
      </c>
      <c r="EW212">
        <f t="shared" si="274"/>
        <v>0</v>
      </c>
      <c r="EX212">
        <f t="shared" si="274"/>
        <v>0</v>
      </c>
      <c r="EZ212">
        <f t="shared" si="260"/>
        <v>0.88905038766323896</v>
      </c>
      <c r="FB212">
        <f t="shared" si="271"/>
        <v>1.0199010431763633E-2</v>
      </c>
      <c r="FC212">
        <f t="shared" si="272"/>
        <v>0.24871196444697355</v>
      </c>
    </row>
    <row r="213" spans="1:159" x14ac:dyDescent="0.25">
      <c r="A213">
        <v>1330</v>
      </c>
      <c r="B213" s="19">
        <f>'Input spectra'!Y212</f>
        <v>4.1165349769884202E-2</v>
      </c>
      <c r="C213">
        <f>'Input spectra'!D212</f>
        <v>0</v>
      </c>
      <c r="D213">
        <f t="shared" si="266"/>
        <v>2.0653927966864227E-2</v>
      </c>
      <c r="E213">
        <f t="shared" si="266"/>
        <v>2.0419284600405378E-2</v>
      </c>
      <c r="F213">
        <f t="shared" si="266"/>
        <v>2.0186220537165084E-2</v>
      </c>
      <c r="G213">
        <f t="shared" si="266"/>
        <v>1.9954726761260051E-2</v>
      </c>
      <c r="H213">
        <f t="shared" si="266"/>
        <v>1.9724794304230065E-2</v>
      </c>
      <c r="I213">
        <f t="shared" si="266"/>
        <v>1.9496414244800517E-2</v>
      </c>
      <c r="J213">
        <f t="shared" si="266"/>
        <v>1.9269577708646062E-2</v>
      </c>
      <c r="K213">
        <f t="shared" si="266"/>
        <v>1.9044275868155436E-2</v>
      </c>
      <c r="L213">
        <f t="shared" si="266"/>
        <v>1.8820499942197422E-2</v>
      </c>
      <c r="M213">
        <f t="shared" si="266"/>
        <v>1.8598241195887932E-2</v>
      </c>
      <c r="N213">
        <f t="shared" si="275"/>
        <v>1.8377490940358232E-2</v>
      </c>
      <c r="O213">
        <f t="shared" si="275"/>
        <v>1.8158240532524267E-2</v>
      </c>
      <c r="P213">
        <f t="shared" si="275"/>
        <v>1.7940481374857153E-2</v>
      </c>
      <c r="Q213">
        <f t="shared" si="275"/>
        <v>1.7724204915154734E-2</v>
      </c>
      <c r="R213">
        <f t="shared" si="275"/>
        <v>1.7509402646314256E-2</v>
      </c>
      <c r="S213">
        <f t="shared" si="275"/>
        <v>1.7296066106106178E-2</v>
      </c>
      <c r="T213">
        <f t="shared" si="275"/>
        <v>1.7084186876949039E-2</v>
      </c>
      <c r="U213">
        <f t="shared" si="275"/>
        <v>1.6873756585685424E-2</v>
      </c>
      <c r="V213">
        <f t="shared" si="275"/>
        <v>1.6664766903359055E-2</v>
      </c>
      <c r="W213">
        <f t="shared" si="275"/>
        <v>1.6457209544992916E-2</v>
      </c>
      <c r="X213">
        <f t="shared" si="275"/>
        <v>1.6251076269368472E-2</v>
      </c>
      <c r="Y213">
        <f t="shared" si="275"/>
        <v>1.6046358878805976E-2</v>
      </c>
      <c r="Z213">
        <f t="shared" si="275"/>
        <v>1.5843049218945821E-2</v>
      </c>
      <c r="AA213">
        <f t="shared" si="275"/>
        <v>1.5641139178530956E-2</v>
      </c>
      <c r="AB213">
        <f t="shared" si="275"/>
        <v>1.5440620689190379E-2</v>
      </c>
      <c r="AC213">
        <f t="shared" si="275"/>
        <v>1.5241485725223653E-2</v>
      </c>
      <c r="AD213">
        <f t="shared" si="278"/>
        <v>1.5043726303386486E-2</v>
      </c>
      <c r="AE213">
        <f t="shared" si="278"/>
        <v>1.4847334482677357E-2</v>
      </c>
      <c r="AF213">
        <f t="shared" si="278"/>
        <v>1.4652302364125161E-2</v>
      </c>
      <c r="AG213">
        <f t="shared" si="278"/>
        <v>1.4458622090577893E-2</v>
      </c>
      <c r="AH213">
        <f t="shared" si="278"/>
        <v>1.4266285846492376E-2</v>
      </c>
      <c r="AI213">
        <f t="shared" si="278"/>
        <v>1.4075285857724983E-2</v>
      </c>
      <c r="AJ213">
        <f t="shared" si="278"/>
        <v>1.3885614391323395E-2</v>
      </c>
      <c r="AK213">
        <f t="shared" si="278"/>
        <v>1.3697263755319353E-2</v>
      </c>
      <c r="AL213">
        <f t="shared" si="278"/>
        <v>1.3510226298522459E-2</v>
      </c>
      <c r="AM213">
        <f t="shared" si="278"/>
        <v>1.3324494410314925E-2</v>
      </c>
      <c r="AN213">
        <f t="shared" si="278"/>
        <v>1.3140060520447349E-2</v>
      </c>
      <c r="AO213">
        <f t="shared" si="278"/>
        <v>1.2956917098835492E-2</v>
      </c>
      <c r="AP213">
        <f t="shared" si="278"/>
        <v>1.2775056655358028E-2</v>
      </c>
      <c r="AQ213">
        <f t="shared" si="278"/>
        <v>1.2594471739655277E-2</v>
      </c>
      <c r="AR213">
        <f t="shared" si="276"/>
        <v>1.2415154940928933E-2</v>
      </c>
      <c r="AS213">
        <f t="shared" si="276"/>
        <v>1.2237098887742751E-2</v>
      </c>
      <c r="AT213">
        <f t="shared" si="276"/>
        <v>1.2060296247824192E-2</v>
      </c>
      <c r="AU213">
        <f t="shared" si="276"/>
        <v>1.1884739727867095E-2</v>
      </c>
      <c r="AV213">
        <f t="shared" si="276"/>
        <v>1.1710422073335214E-2</v>
      </c>
      <c r="AW213">
        <f t="shared" si="276"/>
        <v>1.1537336068266799E-2</v>
      </c>
      <c r="AX213">
        <f t="shared" si="276"/>
        <v>1.0259575548343376E-2</v>
      </c>
      <c r="AY213">
        <f t="shared" si="276"/>
        <v>8.7696736296761849E-3</v>
      </c>
      <c r="AZ213">
        <f t="shared" si="276"/>
        <v>7.8971888454995448E-3</v>
      </c>
      <c r="BA213">
        <f t="shared" si="276"/>
        <v>7.2365805928159025E-3</v>
      </c>
      <c r="BB213">
        <f t="shared" si="276"/>
        <v>6.6969231650845116E-3</v>
      </c>
      <c r="BC213">
        <f t="shared" si="276"/>
        <v>6.2388236321750919E-3</v>
      </c>
      <c r="BD213">
        <f t="shared" si="276"/>
        <v>5.8407074860974267E-3</v>
      </c>
      <c r="BE213">
        <f t="shared" si="276"/>
        <v>5.4891312833479132E-3</v>
      </c>
      <c r="BF213">
        <f t="shared" si="276"/>
        <v>5.174996473771014E-3</v>
      </c>
      <c r="BG213">
        <f t="shared" si="276"/>
        <v>4.8917803836040627E-3</v>
      </c>
      <c r="BH213">
        <f t="shared" si="279"/>
        <v>4.6346048210729419E-3</v>
      </c>
      <c r="BI213">
        <f t="shared" si="279"/>
        <v>4.3997014596364441E-3</v>
      </c>
      <c r="BJ213">
        <f t="shared" si="279"/>
        <v>4.1840841415822861E-3</v>
      </c>
      <c r="BK213">
        <f t="shared" si="279"/>
        <v>3.9853373484430906E-3</v>
      </c>
      <c r="BL213">
        <f t="shared" si="279"/>
        <v>3.8014738205377715E-3</v>
      </c>
      <c r="BM213">
        <f t="shared" si="279"/>
        <v>3.6308353494143037E-3</v>
      </c>
      <c r="BN213">
        <f t="shared" si="279"/>
        <v>3.4720216160398351E-3</v>
      </c>
      <c r="BO213">
        <f t="shared" si="279"/>
        <v>3.3238378692958775E-3</v>
      </c>
      <c r="BP213">
        <f t="shared" si="279"/>
        <v>3.1852556297192964E-3</v>
      </c>
      <c r="BQ213">
        <f t="shared" si="279"/>
        <v>3.0553826251670212E-3</v>
      </c>
      <c r="BR213">
        <f t="shared" si="279"/>
        <v>2.9334394137704839E-3</v>
      </c>
      <c r="BS213">
        <f t="shared" si="279"/>
        <v>2.8187409447731956E-3</v>
      </c>
      <c r="BT213">
        <f t="shared" si="279"/>
        <v>2.7106818281371599E-3</v>
      </c>
      <c r="BU213">
        <f t="shared" si="279"/>
        <v>2.6087244324671278E-3</v>
      </c>
      <c r="BV213">
        <f t="shared" si="263"/>
        <v>2.5123891695076777E-3</v>
      </c>
      <c r="BW213">
        <f t="shared" si="263"/>
        <v>2.4212464900712507E-3</v>
      </c>
      <c r="BX213">
        <f t="shared" si="263"/>
        <v>2.3349102345772378E-3</v>
      </c>
      <c r="BY213">
        <f t="shared" si="263"/>
        <v>2.2530320667546659E-3</v>
      </c>
      <c r="BZ213">
        <f t="shared" si="263"/>
        <v>2.1752967815554902E-3</v>
      </c>
      <c r="CA213">
        <f t="shared" si="263"/>
        <v>2.1014183246817323E-3</v>
      </c>
      <c r="CB213">
        <f t="shared" si="263"/>
        <v>2.0311363959359214E-3</v>
      </c>
      <c r="CC213">
        <f t="shared" si="263"/>
        <v>1.9642135350329622E-3</v>
      </c>
      <c r="CD213">
        <f t="shared" si="263"/>
        <v>1.9004326087883455E-3</v>
      </c>
      <c r="CE213">
        <f t="shared" si="263"/>
        <v>1.8395946343049739E-3</v>
      </c>
      <c r="CF213">
        <f t="shared" si="269"/>
        <v>1.7815168850577898E-3</v>
      </c>
      <c r="CG213">
        <f t="shared" si="269"/>
        <v>1.7260312364514689E-3</v>
      </c>
      <c r="CH213">
        <f t="shared" si="269"/>
        <v>1.6729827151122849E-3</v>
      </c>
      <c r="CI213">
        <f t="shared" si="269"/>
        <v>1.6222282223247628E-3</v>
      </c>
      <c r="CJ213">
        <f t="shared" si="269"/>
        <v>1.5736354069779078E-3</v>
      </c>
      <c r="CK213">
        <f t="shared" si="269"/>
        <v>1.5270816674024955E-3</v>
      </c>
      <c r="CL213">
        <f t="shared" si="269"/>
        <v>1.4824532647573672E-3</v>
      </c>
      <c r="CM213">
        <f t="shared" si="269"/>
        <v>1.4396445333104964E-3</v>
      </c>
      <c r="CN213">
        <f t="shared" si="269"/>
        <v>1.3985571751774051E-3</v>
      </c>
      <c r="CO213">
        <f t="shared" si="269"/>
        <v>1.3590996289171335E-3</v>
      </c>
      <c r="CP213">
        <f t="shared" si="277"/>
        <v>1.3211865029166127E-3</v>
      </c>
      <c r="CQ213">
        <f t="shared" si="277"/>
        <v>1.2847380657750294E-3</v>
      </c>
      <c r="CR213">
        <f t="shared" si="277"/>
        <v>8.2742699046061774E-4</v>
      </c>
      <c r="CS213">
        <f t="shared" si="277"/>
        <v>5.3759911245932282E-4</v>
      </c>
      <c r="CT213">
        <f t="shared" si="277"/>
        <v>3.7242749462999499E-4</v>
      </c>
      <c r="CU213">
        <f t="shared" si="277"/>
        <v>2.5916560785050854E-4</v>
      </c>
      <c r="CV213">
        <f t="shared" si="277"/>
        <v>1.7701677676147917E-4</v>
      </c>
      <c r="CW213">
        <f t="shared" si="277"/>
        <v>1.1639934638617081E-4</v>
      </c>
      <c r="CX213">
        <f t="shared" si="277"/>
        <v>7.1907556319121928E-5</v>
      </c>
      <c r="CY213">
        <f t="shared" si="277"/>
        <v>4.0111088003272878E-5</v>
      </c>
      <c r="CZ213">
        <f t="shared" si="277"/>
        <v>1.8657188555935142E-5</v>
      </c>
      <c r="DA213">
        <f t="shared" si="277"/>
        <v>5.8401936832483548E-6</v>
      </c>
      <c r="DB213">
        <f t="shared" si="277"/>
        <v>3.7109530535038693E-7</v>
      </c>
      <c r="DC213">
        <f t="shared" si="277"/>
        <v>0</v>
      </c>
      <c r="DD213">
        <f t="shared" si="277"/>
        <v>0</v>
      </c>
      <c r="DE213">
        <f t="shared" si="277"/>
        <v>0</v>
      </c>
      <c r="DF213">
        <f t="shared" si="280"/>
        <v>0</v>
      </c>
      <c r="DG213">
        <f t="shared" si="280"/>
        <v>0</v>
      </c>
      <c r="DH213">
        <f t="shared" si="280"/>
        <v>0</v>
      </c>
      <c r="DI213">
        <f t="shared" si="280"/>
        <v>0</v>
      </c>
      <c r="DJ213">
        <f t="shared" si="280"/>
        <v>0</v>
      </c>
      <c r="DK213">
        <f t="shared" si="280"/>
        <v>0</v>
      </c>
      <c r="DL213">
        <f t="shared" si="280"/>
        <v>0</v>
      </c>
      <c r="DM213">
        <f t="shared" si="280"/>
        <v>0</v>
      </c>
      <c r="DN213">
        <f t="shared" si="280"/>
        <v>0</v>
      </c>
      <c r="DO213">
        <f t="shared" si="280"/>
        <v>0</v>
      </c>
      <c r="DP213">
        <f t="shared" si="280"/>
        <v>0</v>
      </c>
      <c r="DQ213">
        <f t="shared" si="280"/>
        <v>0</v>
      </c>
      <c r="DR213">
        <f t="shared" si="280"/>
        <v>0</v>
      </c>
      <c r="DS213">
        <f t="shared" si="280"/>
        <v>0</v>
      </c>
      <c r="DT213">
        <f t="shared" si="265"/>
        <v>0</v>
      </c>
      <c r="DU213">
        <f t="shared" si="265"/>
        <v>0</v>
      </c>
      <c r="DV213">
        <f t="shared" si="265"/>
        <v>0</v>
      </c>
      <c r="DW213">
        <f t="shared" si="265"/>
        <v>0</v>
      </c>
      <c r="DX213">
        <f t="shared" si="265"/>
        <v>0</v>
      </c>
      <c r="DY213">
        <f t="shared" si="265"/>
        <v>0</v>
      </c>
      <c r="DZ213">
        <f t="shared" si="265"/>
        <v>0</v>
      </c>
      <c r="EA213">
        <f t="shared" si="265"/>
        <v>0</v>
      </c>
      <c r="EB213">
        <f t="shared" si="265"/>
        <v>0</v>
      </c>
      <c r="EC213">
        <f t="shared" si="265"/>
        <v>0</v>
      </c>
      <c r="ED213">
        <f t="shared" si="273"/>
        <v>0</v>
      </c>
      <c r="EE213">
        <f t="shared" si="273"/>
        <v>0</v>
      </c>
      <c r="EF213">
        <f t="shared" si="273"/>
        <v>0</v>
      </c>
      <c r="EG213">
        <f t="shared" si="273"/>
        <v>0</v>
      </c>
      <c r="EH213">
        <f t="shared" si="273"/>
        <v>0</v>
      </c>
      <c r="EI213">
        <f t="shared" si="273"/>
        <v>0</v>
      </c>
      <c r="EJ213">
        <f t="shared" si="273"/>
        <v>0</v>
      </c>
      <c r="EK213">
        <f t="shared" si="273"/>
        <v>0</v>
      </c>
      <c r="EL213">
        <f t="shared" si="273"/>
        <v>0</v>
      </c>
      <c r="EM213">
        <f t="shared" si="273"/>
        <v>0</v>
      </c>
      <c r="EN213">
        <f t="shared" si="274"/>
        <v>0</v>
      </c>
      <c r="EO213">
        <f t="shared" si="274"/>
        <v>0</v>
      </c>
      <c r="EP213">
        <f t="shared" si="274"/>
        <v>0</v>
      </c>
      <c r="EQ213">
        <f t="shared" si="274"/>
        <v>0</v>
      </c>
      <c r="ER213">
        <f t="shared" si="274"/>
        <v>0</v>
      </c>
      <c r="ES213">
        <f t="shared" si="274"/>
        <v>0</v>
      </c>
      <c r="ET213">
        <f t="shared" si="274"/>
        <v>0</v>
      </c>
      <c r="EU213">
        <f t="shared" si="274"/>
        <v>0</v>
      </c>
      <c r="EV213">
        <f t="shared" si="274"/>
        <v>0</v>
      </c>
      <c r="EW213">
        <f t="shared" si="274"/>
        <v>0</v>
      </c>
      <c r="EX213">
        <f t="shared" si="274"/>
        <v>0</v>
      </c>
      <c r="EZ213">
        <f t="shared" si="260"/>
        <v>0.88917945961298162</v>
      </c>
      <c r="FB213">
        <f t="shared" si="271"/>
        <v>1.0186148740555401E-2</v>
      </c>
      <c r="FC213">
        <f t="shared" si="272"/>
        <v>0.24871360552680646</v>
      </c>
    </row>
    <row r="214" spans="1:159" x14ac:dyDescent="0.25">
      <c r="A214">
        <v>1335</v>
      </c>
      <c r="B214" s="19">
        <f>'Input spectra'!Y213</f>
        <v>4.1112832430730599E-2</v>
      </c>
      <c r="C214">
        <f>'Input spectra'!D213</f>
        <v>0</v>
      </c>
      <c r="D214">
        <f t="shared" si="266"/>
        <v>2.0653927966864227E-2</v>
      </c>
      <c r="E214">
        <f t="shared" si="266"/>
        <v>2.0419391837336431E-2</v>
      </c>
      <c r="F214">
        <f t="shared" si="266"/>
        <v>2.0186432563596625E-2</v>
      </c>
      <c r="G214">
        <f t="shared" si="266"/>
        <v>1.9955041154482621E-2</v>
      </c>
      <c r="H214">
        <f t="shared" si="266"/>
        <v>1.9725208666067171E-2</v>
      </c>
      <c r="I214">
        <f t="shared" si="266"/>
        <v>1.9496926201421721E-2</v>
      </c>
      <c r="J214">
        <f t="shared" si="266"/>
        <v>1.9270184910381322E-2</v>
      </c>
      <c r="K214">
        <f t="shared" si="266"/>
        <v>1.9044975989310622E-2</v>
      </c>
      <c r="L214">
        <f t="shared" si="266"/>
        <v>1.8821290680871107E-2</v>
      </c>
      <c r="M214">
        <f t="shared" si="266"/>
        <v>1.8599120273789332E-2</v>
      </c>
      <c r="N214">
        <f t="shared" si="275"/>
        <v>1.8378456102626395E-2</v>
      </c>
      <c r="O214">
        <f t="shared" si="275"/>
        <v>1.8159289547548418E-2</v>
      </c>
      <c r="P214">
        <f t="shared" si="275"/>
        <v>1.7941612034098241E-2</v>
      </c>
      <c r="Q214">
        <f t="shared" si="275"/>
        <v>1.7725415032968157E-2</v>
      </c>
      <c r="R214">
        <f t="shared" si="275"/>
        <v>1.7510690059773765E-2</v>
      </c>
      <c r="S214">
        <f t="shared" si="275"/>
        <v>1.7297428674828912E-2</v>
      </c>
      <c r="T214">
        <f t="shared" si="275"/>
        <v>1.7085622482921767E-2</v>
      </c>
      <c r="U214">
        <f t="shared" si="275"/>
        <v>1.6875263133091893E-2</v>
      </c>
      <c r="V214">
        <f t="shared" si="275"/>
        <v>1.6666342318408509E-2</v>
      </c>
      <c r="W214">
        <f t="shared" si="275"/>
        <v>1.6458851775749735E-2</v>
      </c>
      <c r="X214">
        <f t="shared" si="275"/>
        <v>1.6252783285582953E-2</v>
      </c>
      <c r="Y214">
        <f t="shared" si="275"/>
        <v>1.6048128671746219E-2</v>
      </c>
      <c r="Z214">
        <f t="shared" si="275"/>
        <v>1.5844879801230758E-2</v>
      </c>
      <c r="AA214">
        <f t="shared" si="275"/>
        <v>1.564302858396446E-2</v>
      </c>
      <c r="AB214">
        <f t="shared" si="275"/>
        <v>1.5442566972596496E-2</v>
      </c>
      <c r="AC214">
        <f t="shared" si="275"/>
        <v>1.5243486962282927E-2</v>
      </c>
      <c r="AD214">
        <f t="shared" si="278"/>
        <v>1.5045780590473358E-2</v>
      </c>
      <c r="AE214">
        <f t="shared" si="278"/>
        <v>1.4849439936698662E-2</v>
      </c>
      <c r="AF214">
        <f t="shared" si="278"/>
        <v>1.4654457122359701E-2</v>
      </c>
      <c r="AG214">
        <f t="shared" si="278"/>
        <v>1.4460824310517069E-2</v>
      </c>
      <c r="AH214">
        <f t="shared" si="278"/>
        <v>1.426853370568189E-2</v>
      </c>
      <c r="AI214">
        <f t="shared" si="278"/>
        <v>1.4077577553607593E-2</v>
      </c>
      <c r="AJ214">
        <f t="shared" si="278"/>
        <v>1.3887948141082729E-2</v>
      </c>
      <c r="AK214">
        <f t="shared" si="278"/>
        <v>1.3699637795724759E-2</v>
      </c>
      <c r="AL214">
        <f t="shared" si="278"/>
        <v>1.3512638885774884E-2</v>
      </c>
      <c r="AM214">
        <f t="shared" si="278"/>
        <v>1.3326943819893846E-2</v>
      </c>
      <c r="AN214">
        <f t="shared" si="278"/>
        <v>1.3142545046958711E-2</v>
      </c>
      <c r="AO214">
        <f t="shared" si="278"/>
        <v>1.2959435055860672E-2</v>
      </c>
      <c r="AP214">
        <f t="shared" si="278"/>
        <v>1.2777606375303818E-2</v>
      </c>
      <c r="AQ214">
        <f t="shared" si="278"/>
        <v>1.2597051573604853E-2</v>
      </c>
      <c r="AR214">
        <f t="shared" si="276"/>
        <v>1.2417763258493848E-2</v>
      </c>
      <c r="AS214">
        <f t="shared" si="276"/>
        <v>1.2239734076915901E-2</v>
      </c>
      <c r="AT214">
        <f t="shared" si="276"/>
        <v>1.2062956714833794E-2</v>
      </c>
      <c r="AU214">
        <f t="shared" si="276"/>
        <v>1.188742389703162E-2</v>
      </c>
      <c r="AV214">
        <f t="shared" si="276"/>
        <v>1.1713128386919318E-2</v>
      </c>
      <c r="AW214">
        <f t="shared" si="276"/>
        <v>1.1540062986338208E-2</v>
      </c>
      <c r="AX214">
        <f t="shared" si="276"/>
        <v>1.0262054353545666E-2</v>
      </c>
      <c r="AY214">
        <f t="shared" si="276"/>
        <v>8.7718385284918966E-3</v>
      </c>
      <c r="AZ214">
        <f t="shared" si="276"/>
        <v>7.8991798452936329E-3</v>
      </c>
      <c r="BA214">
        <f t="shared" si="276"/>
        <v>7.2384430576350771E-3</v>
      </c>
      <c r="BB214">
        <f t="shared" si="276"/>
        <v>6.6986819189128145E-3</v>
      </c>
      <c r="BC214">
        <f t="shared" si="276"/>
        <v>6.2404948526983547E-3</v>
      </c>
      <c r="BD214">
        <f t="shared" si="276"/>
        <v>5.8423027436749998E-3</v>
      </c>
      <c r="BE214">
        <f t="shared" si="276"/>
        <v>5.4906593512178137E-3</v>
      </c>
      <c r="BF214">
        <f t="shared" si="276"/>
        <v>5.1764642779337641E-3</v>
      </c>
      <c r="BG214">
        <f t="shared" si="276"/>
        <v>4.893193555780443E-3</v>
      </c>
      <c r="BH214">
        <f t="shared" si="279"/>
        <v>4.6359680453573653E-3</v>
      </c>
      <c r="BI214">
        <f t="shared" si="279"/>
        <v>4.401018702282395E-3</v>
      </c>
      <c r="BJ214">
        <f t="shared" si="279"/>
        <v>4.1853588101070901E-3</v>
      </c>
      <c r="BK214">
        <f t="shared" si="279"/>
        <v>3.9865724057235805E-3</v>
      </c>
      <c r="BL214">
        <f t="shared" si="279"/>
        <v>3.8026718690223151E-3</v>
      </c>
      <c r="BM214">
        <f t="shared" si="279"/>
        <v>3.6319986947964387E-3</v>
      </c>
      <c r="BN214">
        <f t="shared" si="279"/>
        <v>3.4731523164000066E-3</v>
      </c>
      <c r="BO214">
        <f t="shared" si="279"/>
        <v>3.3249377737028527E-3</v>
      </c>
      <c r="BP214">
        <f t="shared" si="279"/>
        <v>3.1863264090208113E-3</v>
      </c>
      <c r="BQ214">
        <f t="shared" si="279"/>
        <v>3.0564257968830554E-3</v>
      </c>
      <c r="BR214">
        <f t="shared" si="279"/>
        <v>2.934456362459877E-3</v>
      </c>
      <c r="BS214">
        <f t="shared" si="279"/>
        <v>2.8197329388745694E-3</v>
      </c>
      <c r="BT214">
        <f t="shared" si="279"/>
        <v>2.7116500340276595E-3</v>
      </c>
      <c r="BU214">
        <f t="shared" si="279"/>
        <v>2.609669926299781E-3</v>
      </c>
      <c r="BV214">
        <f t="shared" si="263"/>
        <v>2.5133129472562029E-3</v>
      </c>
      <c r="BW214">
        <f t="shared" si="263"/>
        <v>2.4221494761143586E-3</v>
      </c>
      <c r="BX214">
        <f t="shared" si="263"/>
        <v>2.3357932890824529E-3</v>
      </c>
      <c r="BY214">
        <f t="shared" si="263"/>
        <v>2.2538959920674166E-3</v>
      </c>
      <c r="BZ214">
        <f t="shared" si="263"/>
        <v>2.1761423277578355E-3</v>
      </c>
      <c r="CA214">
        <f t="shared" si="263"/>
        <v>2.1022461944531765E-3</v>
      </c>
      <c r="CB214">
        <f t="shared" si="263"/>
        <v>2.0319472488239264E-3</v>
      </c>
      <c r="CC214">
        <f t="shared" si="263"/>
        <v>1.9650079912212261E-3</v>
      </c>
      <c r="CD214">
        <f t="shared" si="263"/>
        <v>1.9012112524354617E-3</v>
      </c>
      <c r="CE214">
        <f t="shared" si="263"/>
        <v>1.8403580165136813E-3</v>
      </c>
      <c r="CF214">
        <f t="shared" si="269"/>
        <v>1.7822655265250925E-3</v>
      </c>
      <c r="CG214">
        <f t="shared" si="269"/>
        <v>1.7267656298418197E-3</v>
      </c>
      <c r="CH214">
        <f t="shared" si="269"/>
        <v>1.6737033271894376E-3</v>
      </c>
      <c r="CI214">
        <f t="shared" si="269"/>
        <v>1.6229354958724939E-3</v>
      </c>
      <c r="CJ214">
        <f t="shared" si="269"/>
        <v>1.5743297625353415E-3</v>
      </c>
      <c r="CK214">
        <f t="shared" si="269"/>
        <v>1.5277635048360548E-3</v>
      </c>
      <c r="CL214">
        <f t="shared" si="269"/>
        <v>1.4831229646882821E-3</v>
      </c>
      <c r="CM214">
        <f t="shared" si="269"/>
        <v>1.4403024584142042E-3</v>
      </c>
      <c r="CN214">
        <f t="shared" si="269"/>
        <v>1.3992036713689926E-3</v>
      </c>
      <c r="CO214">
        <f t="shared" si="269"/>
        <v>1.3597350264351205E-3</v>
      </c>
      <c r="CP214">
        <f t="shared" si="277"/>
        <v>1.3218111173158016E-3</v>
      </c>
      <c r="CQ214">
        <f t="shared" si="277"/>
        <v>1.2853521988378141E-3</v>
      </c>
      <c r="CR214">
        <f t="shared" si="277"/>
        <v>8.2782686628246616E-4</v>
      </c>
      <c r="CS214">
        <f t="shared" si="277"/>
        <v>5.3786174604743666E-4</v>
      </c>
      <c r="CT214">
        <f t="shared" si="277"/>
        <v>3.7261139368816823E-4</v>
      </c>
      <c r="CU214">
        <f t="shared" si="277"/>
        <v>2.5929494164827577E-4</v>
      </c>
      <c r="CV214">
        <f t="shared" si="277"/>
        <v>1.771060451836305E-4</v>
      </c>
      <c r="CW214">
        <f t="shared" si="277"/>
        <v>1.1645865743628085E-4</v>
      </c>
      <c r="CX214">
        <f t="shared" si="277"/>
        <v>7.1944574500901795E-5</v>
      </c>
      <c r="CY214">
        <f t="shared" si="277"/>
        <v>4.0131948048961377E-5</v>
      </c>
      <c r="CZ214">
        <f t="shared" si="277"/>
        <v>1.8666989388268501E-5</v>
      </c>
      <c r="DA214">
        <f t="shared" si="277"/>
        <v>5.8432922904323546E-6</v>
      </c>
      <c r="DB214">
        <f t="shared" si="277"/>
        <v>3.7129414577043384E-7</v>
      </c>
      <c r="DC214">
        <f t="shared" si="277"/>
        <v>0</v>
      </c>
      <c r="DD214">
        <f t="shared" si="277"/>
        <v>0</v>
      </c>
      <c r="DE214">
        <f t="shared" si="277"/>
        <v>0</v>
      </c>
      <c r="DF214">
        <f t="shared" si="280"/>
        <v>0</v>
      </c>
      <c r="DG214">
        <f t="shared" si="280"/>
        <v>0</v>
      </c>
      <c r="DH214">
        <f t="shared" si="280"/>
        <v>0</v>
      </c>
      <c r="DI214">
        <f t="shared" si="280"/>
        <v>0</v>
      </c>
      <c r="DJ214">
        <f t="shared" si="280"/>
        <v>0</v>
      </c>
      <c r="DK214">
        <f t="shared" si="280"/>
        <v>0</v>
      </c>
      <c r="DL214">
        <f t="shared" si="280"/>
        <v>0</v>
      </c>
      <c r="DM214">
        <f t="shared" si="280"/>
        <v>0</v>
      </c>
      <c r="DN214">
        <f t="shared" si="280"/>
        <v>0</v>
      </c>
      <c r="DO214">
        <f t="shared" si="280"/>
        <v>0</v>
      </c>
      <c r="DP214">
        <f t="shared" si="280"/>
        <v>0</v>
      </c>
      <c r="DQ214">
        <f t="shared" si="280"/>
        <v>0</v>
      </c>
      <c r="DR214">
        <f t="shared" si="280"/>
        <v>0</v>
      </c>
      <c r="DS214">
        <f t="shared" si="280"/>
        <v>0</v>
      </c>
      <c r="DT214">
        <f t="shared" si="265"/>
        <v>0</v>
      </c>
      <c r="DU214">
        <f t="shared" si="265"/>
        <v>0</v>
      </c>
      <c r="DV214">
        <f t="shared" si="265"/>
        <v>0</v>
      </c>
      <c r="DW214">
        <f t="shared" si="265"/>
        <v>0</v>
      </c>
      <c r="DX214">
        <f t="shared" si="265"/>
        <v>0</v>
      </c>
      <c r="DY214">
        <f t="shared" si="265"/>
        <v>0</v>
      </c>
      <c r="DZ214">
        <f t="shared" si="265"/>
        <v>0</v>
      </c>
      <c r="EA214">
        <f t="shared" si="265"/>
        <v>0</v>
      </c>
      <c r="EB214">
        <f t="shared" si="265"/>
        <v>0</v>
      </c>
      <c r="EC214">
        <f t="shared" ref="DT214:EC240" si="281">EC$2*EXP(- EC$1 * ($C214*_c2+$B214))</f>
        <v>0</v>
      </c>
      <c r="ED214">
        <f t="shared" si="273"/>
        <v>0</v>
      </c>
      <c r="EE214">
        <f t="shared" si="273"/>
        <v>0</v>
      </c>
      <c r="EF214">
        <f t="shared" si="273"/>
        <v>0</v>
      </c>
      <c r="EG214">
        <f t="shared" si="273"/>
        <v>0</v>
      </c>
      <c r="EH214">
        <f t="shared" si="273"/>
        <v>0</v>
      </c>
      <c r="EI214">
        <f t="shared" si="273"/>
        <v>0</v>
      </c>
      <c r="EJ214">
        <f t="shared" si="273"/>
        <v>0</v>
      </c>
      <c r="EK214">
        <f t="shared" si="273"/>
        <v>0</v>
      </c>
      <c r="EL214">
        <f t="shared" si="273"/>
        <v>0</v>
      </c>
      <c r="EM214">
        <f t="shared" si="273"/>
        <v>0</v>
      </c>
      <c r="EN214">
        <f t="shared" si="274"/>
        <v>0</v>
      </c>
      <c r="EO214">
        <f t="shared" si="274"/>
        <v>0</v>
      </c>
      <c r="EP214">
        <f t="shared" si="274"/>
        <v>0</v>
      </c>
      <c r="EQ214">
        <f t="shared" si="274"/>
        <v>0</v>
      </c>
      <c r="ER214">
        <f t="shared" si="274"/>
        <v>0</v>
      </c>
      <c r="ES214">
        <f t="shared" si="274"/>
        <v>0</v>
      </c>
      <c r="ET214">
        <f t="shared" si="274"/>
        <v>0</v>
      </c>
      <c r="EU214">
        <f t="shared" si="274"/>
        <v>0</v>
      </c>
      <c r="EV214">
        <f t="shared" si="274"/>
        <v>0</v>
      </c>
      <c r="EW214">
        <f t="shared" si="274"/>
        <v>0</v>
      </c>
      <c r="EX214">
        <f t="shared" si="274"/>
        <v>0</v>
      </c>
      <c r="EZ214">
        <f t="shared" si="260"/>
        <v>0.88930856065600539</v>
      </c>
      <c r="FB214">
        <f t="shared" si="271"/>
        <v>1.017328671161194E-2</v>
      </c>
      <c r="FC214">
        <f t="shared" si="272"/>
        <v>0.2487152466068617</v>
      </c>
    </row>
    <row r="215" spans="1:159" x14ac:dyDescent="0.25">
      <c r="A215">
        <v>1340</v>
      </c>
      <c r="B215" s="19">
        <f>'Input spectra'!Y214</f>
        <v>4.1060315091577003E-2</v>
      </c>
      <c r="C215">
        <f>'Input spectra'!D214</f>
        <v>0</v>
      </c>
      <c r="D215">
        <f t="shared" si="266"/>
        <v>2.0653927966864227E-2</v>
      </c>
      <c r="E215">
        <f t="shared" si="266"/>
        <v>2.0419499074830667E-2</v>
      </c>
      <c r="F215">
        <f t="shared" si="266"/>
        <v>2.0186644592255189E-2</v>
      </c>
      <c r="G215">
        <f t="shared" si="266"/>
        <v>1.9955355552658559E-2</v>
      </c>
      <c r="H215">
        <f t="shared" si="266"/>
        <v>1.9725623036608839E-2</v>
      </c>
      <c r="I215">
        <f t="shared" si="266"/>
        <v>1.9497438171486407E-2</v>
      </c>
      <c r="J215">
        <f t="shared" si="266"/>
        <v>1.9270792131250051E-2</v>
      </c>
      <c r="K215">
        <f t="shared" si="266"/>
        <v>1.9045676136204233E-2</v>
      </c>
      <c r="L215">
        <f t="shared" si="266"/>
        <v>1.8822081452767481E-2</v>
      </c>
      <c r="M215">
        <f t="shared" si="266"/>
        <v>1.8599999393241865E-2</v>
      </c>
      <c r="N215">
        <f t="shared" si="275"/>
        <v>1.8379421315583643E-2</v>
      </c>
      <c r="O215">
        <f t="shared" si="275"/>
        <v>1.816033862317494E-2</v>
      </c>
      <c r="P215">
        <f t="shared" si="275"/>
        <v>1.7942742764596627E-2</v>
      </c>
      <c r="Q215">
        <f t="shared" si="275"/>
        <v>1.772662523340222E-2</v>
      </c>
      <c r="R215">
        <f t="shared" si="275"/>
        <v>1.751197756789289E-2</v>
      </c>
      <c r="S215">
        <f t="shared" si="275"/>
        <v>1.72987913508936E-2</v>
      </c>
      <c r="T215">
        <f t="shared" si="275"/>
        <v>1.7087058209530291E-2</v>
      </c>
      <c r="U215">
        <f t="shared" si="275"/>
        <v>1.6876769815008134E-2</v>
      </c>
      <c r="V215">
        <f t="shared" si="275"/>
        <v>1.6667917882390897E-2</v>
      </c>
      <c r="W215">
        <f t="shared" si="275"/>
        <v>1.6460494170381354E-2</v>
      </c>
      <c r="X215">
        <f t="shared" si="275"/>
        <v>1.6254490481102744E-2</v>
      </c>
      <c r="Y215">
        <f t="shared" si="275"/>
        <v>1.6049898659881337E-2</v>
      </c>
      <c r="Z215">
        <f t="shared" si="275"/>
        <v>1.5846710595029994E-2</v>
      </c>
      <c r="AA215">
        <f t="shared" si="275"/>
        <v>1.5644918217632801E-2</v>
      </c>
      <c r="AB215">
        <f t="shared" si="275"/>
        <v>1.5444513501330775E-2</v>
      </c>
      <c r="AC215">
        <f t="shared" si="275"/>
        <v>1.5245488462108563E-2</v>
      </c>
      <c r="AD215">
        <f t="shared" si="278"/>
        <v>1.5047835158082178E-2</v>
      </c>
      <c r="AE215">
        <f t="shared" si="278"/>
        <v>1.4851545689287812E-2</v>
      </c>
      <c r="AF215">
        <f t="shared" si="278"/>
        <v>1.4656612197471611E-2</v>
      </c>
      <c r="AG215">
        <f t="shared" si="278"/>
        <v>1.4463026865880508E-2</v>
      </c>
      <c r="AH215">
        <f t="shared" si="278"/>
        <v>1.4270781919054053E-2</v>
      </c>
      <c r="AI215">
        <f t="shared" si="278"/>
        <v>1.4079869622617263E-2</v>
      </c>
      <c r="AJ215">
        <f t="shared" si="278"/>
        <v>1.3890282283074472E-2</v>
      </c>
      <c r="AK215">
        <f t="shared" si="278"/>
        <v>1.3702012247604161E-2</v>
      </c>
      <c r="AL215">
        <f t="shared" si="278"/>
        <v>1.3515051903854828E-2</v>
      </c>
      <c r="AM215">
        <f t="shared" si="278"/>
        <v>1.3329393679741806E-2</v>
      </c>
      <c r="AN215">
        <f t="shared" si="278"/>
        <v>1.3145030043245076E-2</v>
      </c>
      <c r="AO215">
        <f t="shared" si="278"/>
        <v>1.2961953502208084E-2</v>
      </c>
      <c r="AP215">
        <f t="shared" si="278"/>
        <v>1.2780156604137512E-2</v>
      </c>
      <c r="AQ215">
        <f t="shared" si="278"/>
        <v>1.2599631936004002E-2</v>
      </c>
      <c r="AR215">
        <f t="shared" si="276"/>
        <v>1.2420372124043908E-2</v>
      </c>
      <c r="AS215">
        <f t="shared" si="276"/>
        <v>1.224236983356195E-2</v>
      </c>
      <c r="AT215">
        <f t="shared" si="276"/>
        <v>1.2065617768734844E-2</v>
      </c>
      <c r="AU215">
        <f t="shared" si="276"/>
        <v>1.1890108672415909E-2</v>
      </c>
      <c r="AV215">
        <f t="shared" si="276"/>
        <v>1.171583532594059E-2</v>
      </c>
      <c r="AW215">
        <f t="shared" si="276"/>
        <v>1.1542790548932938E-2</v>
      </c>
      <c r="AX215">
        <f t="shared" si="276"/>
        <v>1.0264533757649465E-2</v>
      </c>
      <c r="AY215">
        <f t="shared" si="276"/>
        <v>8.7740039617387709E-3</v>
      </c>
      <c r="AZ215">
        <f t="shared" si="276"/>
        <v>7.9011713470486401E-3</v>
      </c>
      <c r="BA215">
        <f t="shared" si="276"/>
        <v>7.2403060017932367E-3</v>
      </c>
      <c r="BB215">
        <f t="shared" si="276"/>
        <v>6.7004411346271156E-3</v>
      </c>
      <c r="BC215">
        <f t="shared" si="276"/>
        <v>6.2421665208986475E-3</v>
      </c>
      <c r="BD215">
        <f t="shared" si="276"/>
        <v>5.8438984369612165E-3</v>
      </c>
      <c r="BE215">
        <f t="shared" si="276"/>
        <v>5.492187844472223E-3</v>
      </c>
      <c r="BF215">
        <f t="shared" si="276"/>
        <v>5.177932498415457E-3</v>
      </c>
      <c r="BG215">
        <f t="shared" si="276"/>
        <v>4.8946071362040147E-3</v>
      </c>
      <c r="BH215">
        <f t="shared" si="279"/>
        <v>4.6373316706210567E-3</v>
      </c>
      <c r="BI215">
        <f t="shared" si="279"/>
        <v>4.4023363393024201E-3</v>
      </c>
      <c r="BJ215">
        <f t="shared" si="279"/>
        <v>4.1866338669557888E-3</v>
      </c>
      <c r="BK215">
        <f t="shared" si="279"/>
        <v>3.9878078457487049E-3</v>
      </c>
      <c r="BL215">
        <f t="shared" si="279"/>
        <v>3.8038702950762534E-3</v>
      </c>
      <c r="BM215">
        <f t="shared" si="279"/>
        <v>3.6331624129226797E-3</v>
      </c>
      <c r="BN215">
        <f t="shared" si="279"/>
        <v>3.4742833849846434E-3</v>
      </c>
      <c r="BO215">
        <f t="shared" si="279"/>
        <v>3.3260380420835687E-3</v>
      </c>
      <c r="BP215">
        <f t="shared" si="279"/>
        <v>3.1873975482834861E-3</v>
      </c>
      <c r="BQ215">
        <f t="shared" si="279"/>
        <v>3.0574693247597934E-3</v>
      </c>
      <c r="BR215">
        <f t="shared" si="279"/>
        <v>2.9354736636994644E-3</v>
      </c>
      <c r="BS215">
        <f t="shared" si="279"/>
        <v>2.8207252820865265E-3</v>
      </c>
      <c r="BT215">
        <f t="shared" si="279"/>
        <v>2.7126185857435665E-3</v>
      </c>
      <c r="BU215">
        <f t="shared" si="279"/>
        <v>2.6106157628127788E-3</v>
      </c>
      <c r="BV215">
        <f t="shared" si="263"/>
        <v>2.5142370646676028E-3</v>
      </c>
      <c r="BW215">
        <f t="shared" si="263"/>
        <v>2.4230527989194603E-3</v>
      </c>
      <c r="BX215">
        <f t="shared" si="263"/>
        <v>2.3366766775556498E-3</v>
      </c>
      <c r="BY215">
        <f t="shared" si="263"/>
        <v>2.2547602486523923E-3</v>
      </c>
      <c r="BZ215">
        <f t="shared" si="263"/>
        <v>2.1769882026272326E-3</v>
      </c>
      <c r="CA215">
        <f t="shared" ref="BV215:CE240" si="282">CA$2*EXP(- CA$1 * ($C215*_c2+$B215))</f>
        <v>2.10307439037023E-3</v>
      </c>
      <c r="CB215">
        <f t="shared" si="282"/>
        <v>2.0327584254136804E-3</v>
      </c>
      <c r="CC215">
        <f t="shared" si="282"/>
        <v>1.9658027687394389E-3</v>
      </c>
      <c r="CD215">
        <f t="shared" si="282"/>
        <v>1.9019902151077969E-3</v>
      </c>
      <c r="CE215">
        <f t="shared" si="282"/>
        <v>1.8411217155054371E-3</v>
      </c>
      <c r="CF215">
        <f t="shared" si="269"/>
        <v>1.783014482591741E-3</v>
      </c>
      <c r="CG215">
        <f t="shared" si="269"/>
        <v>1.7275003357025596E-3</v>
      </c>
      <c r="CH215">
        <f t="shared" si="269"/>
        <v>1.6744242496593759E-3</v>
      </c>
      <c r="CI215">
        <f t="shared" si="269"/>
        <v>1.6236430777836622E-3</v>
      </c>
      <c r="CJ215">
        <f t="shared" si="269"/>
        <v>1.5750244244722821E-3</v>
      </c>
      <c r="CK215">
        <f t="shared" si="269"/>
        <v>1.5284456467080049E-3</v>
      </c>
      <c r="CL215">
        <f t="shared" si="269"/>
        <v>1.4837929671568943E-3</v>
      </c>
      <c r="CM215">
        <f t="shared" si="269"/>
        <v>1.4409606841931356E-3</v>
      </c>
      <c r="CN215">
        <f t="shared" si="269"/>
        <v>1.3998504664095176E-3</v>
      </c>
      <c r="CO215">
        <f t="shared" si="269"/>
        <v>1.3603707210100686E-3</v>
      </c>
      <c r="CP215">
        <f t="shared" si="277"/>
        <v>1.3224360270125486E-3</v>
      </c>
      <c r="CQ215">
        <f t="shared" si="277"/>
        <v>1.2859666254697148E-3</v>
      </c>
      <c r="CR215">
        <f t="shared" si="277"/>
        <v>8.2822693535480646E-4</v>
      </c>
      <c r="CS215">
        <f t="shared" si="277"/>
        <v>5.3812450794008069E-4</v>
      </c>
      <c r="CT215">
        <f t="shared" si="277"/>
        <v>3.7279538355291213E-4</v>
      </c>
      <c r="CU215">
        <f t="shared" si="277"/>
        <v>2.5942433998867807E-4</v>
      </c>
      <c r="CV215">
        <f t="shared" si="277"/>
        <v>1.7719535862327301E-4</v>
      </c>
      <c r="CW215">
        <f t="shared" si="277"/>
        <v>1.1651799870821577E-4</v>
      </c>
      <c r="CX215">
        <f t="shared" si="277"/>
        <v>7.1981611739730067E-5</v>
      </c>
      <c r="CY215">
        <f t="shared" si="277"/>
        <v>4.0152818943059313E-5</v>
      </c>
      <c r="CZ215">
        <f t="shared" si="277"/>
        <v>1.8676795369090026E-5</v>
      </c>
      <c r="DA215">
        <f t="shared" si="277"/>
        <v>5.846392541631433E-6</v>
      </c>
      <c r="DB215">
        <f t="shared" si="277"/>
        <v>3.7149309273322623E-7</v>
      </c>
      <c r="DC215">
        <f t="shared" si="277"/>
        <v>0</v>
      </c>
      <c r="DD215">
        <f t="shared" si="277"/>
        <v>0</v>
      </c>
      <c r="DE215">
        <f t="shared" si="277"/>
        <v>0</v>
      </c>
      <c r="DF215">
        <f t="shared" si="280"/>
        <v>0</v>
      </c>
      <c r="DG215">
        <f t="shared" si="280"/>
        <v>0</v>
      </c>
      <c r="DH215">
        <f t="shared" si="280"/>
        <v>0</v>
      </c>
      <c r="DI215">
        <f t="shared" si="280"/>
        <v>0</v>
      </c>
      <c r="DJ215">
        <f t="shared" si="280"/>
        <v>0</v>
      </c>
      <c r="DK215">
        <f t="shared" si="280"/>
        <v>0</v>
      </c>
      <c r="DL215">
        <f t="shared" si="280"/>
        <v>0</v>
      </c>
      <c r="DM215">
        <f t="shared" si="280"/>
        <v>0</v>
      </c>
      <c r="DN215">
        <f t="shared" si="280"/>
        <v>0</v>
      </c>
      <c r="DO215">
        <f t="shared" si="280"/>
        <v>0</v>
      </c>
      <c r="DP215">
        <f t="shared" si="280"/>
        <v>0</v>
      </c>
      <c r="DQ215">
        <f t="shared" si="280"/>
        <v>0</v>
      </c>
      <c r="DR215">
        <f t="shared" si="280"/>
        <v>0</v>
      </c>
      <c r="DS215">
        <f t="shared" si="280"/>
        <v>0</v>
      </c>
      <c r="DT215">
        <f t="shared" si="281"/>
        <v>0</v>
      </c>
      <c r="DU215">
        <f t="shared" si="281"/>
        <v>0</v>
      </c>
      <c r="DV215">
        <f t="shared" si="281"/>
        <v>0</v>
      </c>
      <c r="DW215">
        <f t="shared" si="281"/>
        <v>0</v>
      </c>
      <c r="DX215">
        <f t="shared" si="281"/>
        <v>0</v>
      </c>
      <c r="DY215">
        <f t="shared" si="281"/>
        <v>0</v>
      </c>
      <c r="DZ215">
        <f t="shared" si="281"/>
        <v>0</v>
      </c>
      <c r="EA215">
        <f t="shared" si="281"/>
        <v>0</v>
      </c>
      <c r="EB215">
        <f t="shared" si="281"/>
        <v>0</v>
      </c>
      <c r="EC215">
        <f t="shared" si="281"/>
        <v>0</v>
      </c>
      <c r="ED215">
        <f t="shared" si="273"/>
        <v>0</v>
      </c>
      <c r="EE215">
        <f t="shared" si="273"/>
        <v>0</v>
      </c>
      <c r="EF215">
        <f t="shared" si="273"/>
        <v>0</v>
      </c>
      <c r="EG215">
        <f t="shared" si="273"/>
        <v>0</v>
      </c>
      <c r="EH215">
        <f t="shared" si="273"/>
        <v>0</v>
      </c>
      <c r="EI215">
        <f t="shared" si="273"/>
        <v>0</v>
      </c>
      <c r="EJ215">
        <f t="shared" si="273"/>
        <v>0</v>
      </c>
      <c r="EK215">
        <f t="shared" si="273"/>
        <v>0</v>
      </c>
      <c r="EL215">
        <f t="shared" si="273"/>
        <v>0</v>
      </c>
      <c r="EM215">
        <f t="shared" si="273"/>
        <v>0</v>
      </c>
      <c r="EN215">
        <f t="shared" si="274"/>
        <v>0</v>
      </c>
      <c r="EO215">
        <f t="shared" si="274"/>
        <v>0</v>
      </c>
      <c r="EP215">
        <f t="shared" si="274"/>
        <v>0</v>
      </c>
      <c r="EQ215">
        <f t="shared" si="274"/>
        <v>0</v>
      </c>
      <c r="ER215">
        <f t="shared" si="274"/>
        <v>0</v>
      </c>
      <c r="ES215">
        <f t="shared" si="274"/>
        <v>0</v>
      </c>
      <c r="ET215">
        <f t="shared" si="274"/>
        <v>0</v>
      </c>
      <c r="EU215">
        <f t="shared" si="274"/>
        <v>0</v>
      </c>
      <c r="EV215">
        <f t="shared" si="274"/>
        <v>0</v>
      </c>
      <c r="EW215">
        <f t="shared" si="274"/>
        <v>0</v>
      </c>
      <c r="EX215">
        <f t="shared" si="274"/>
        <v>0</v>
      </c>
      <c r="EZ215">
        <f t="shared" si="260"/>
        <v>0.88943769080047419</v>
      </c>
      <c r="FB215">
        <f t="shared" si="271"/>
        <v>1.0160424344924202E-2</v>
      </c>
      <c r="FC215">
        <f t="shared" si="272"/>
        <v>0.24871688768713657</v>
      </c>
    </row>
    <row r="216" spans="1:159" x14ac:dyDescent="0.25">
      <c r="A216">
        <v>1345</v>
      </c>
      <c r="B216" s="19">
        <f>'Input spectra'!Y215</f>
        <v>4.10077977524234E-2</v>
      </c>
      <c r="C216">
        <f>'Input spectra'!D215</f>
        <v>0</v>
      </c>
      <c r="D216">
        <f t="shared" si="266"/>
        <v>2.0653927966864227E-2</v>
      </c>
      <c r="E216">
        <f t="shared" si="266"/>
        <v>2.0419606312888083E-2</v>
      </c>
      <c r="F216">
        <f t="shared" si="266"/>
        <v>2.0186856623140802E-2</v>
      </c>
      <c r="G216">
        <f t="shared" si="266"/>
        <v>1.9955669955787941E-2</v>
      </c>
      <c r="H216">
        <f t="shared" si="266"/>
        <v>1.9726037415855255E-2</v>
      </c>
      <c r="I216">
        <f t="shared" ref="D216:M241" si="283">I$2*EXP(- I$1 * ($C216*_c2+$B216))</f>
        <v>1.949795015499492E-2</v>
      </c>
      <c r="J216">
        <f t="shared" si="283"/>
        <v>1.927139937125286E-2</v>
      </c>
      <c r="K216">
        <f t="shared" si="283"/>
        <v>1.9046376308837216E-2</v>
      </c>
      <c r="L216">
        <f t="shared" si="283"/>
        <v>1.8822872257887941E-2</v>
      </c>
      <c r="M216">
        <f t="shared" si="283"/>
        <v>1.8600878554247493E-2</v>
      </c>
      <c r="N216">
        <f t="shared" si="275"/>
        <v>1.8380386579232636E-2</v>
      </c>
      <c r="O216">
        <f t="shared" si="275"/>
        <v>1.8161387759407344E-2</v>
      </c>
      <c r="P216">
        <f t="shared" si="275"/>
        <v>1.7943873566356811E-2</v>
      </c>
      <c r="Q216">
        <f t="shared" si="275"/>
        <v>1.7727835516462561E-2</v>
      </c>
      <c r="R216">
        <f t="shared" si="275"/>
        <v>1.7513265170678596E-2</v>
      </c>
      <c r="S216">
        <f t="shared" si="275"/>
        <v>1.7300154134308698E-2</v>
      </c>
      <c r="T216">
        <f t="shared" si="275"/>
        <v>1.7088494056784753E-2</v>
      </c>
      <c r="U216">
        <f t="shared" si="275"/>
        <v>1.687827663144615E-2</v>
      </c>
      <c r="V216">
        <f t="shared" si="275"/>
        <v>1.6669493595320294E-2</v>
      </c>
      <c r="W216">
        <f t="shared" si="275"/>
        <v>1.646213672890412E-2</v>
      </c>
      <c r="X216">
        <f t="shared" si="275"/>
        <v>1.6256197855946689E-2</v>
      </c>
      <c r="Y216">
        <f t="shared" si="275"/>
        <v>1.6051668843232864E-2</v>
      </c>
      <c r="Z216">
        <f t="shared" si="275"/>
        <v>1.5848541600367971E-2</v>
      </c>
      <c r="AA216">
        <f t="shared" si="275"/>
        <v>1.5646808079563555E-2</v>
      </c>
      <c r="AB216">
        <f t="shared" si="275"/>
        <v>1.544646027542414E-2</v>
      </c>
      <c r="AC216">
        <f t="shared" si="275"/>
        <v>1.5247490224735063E-2</v>
      </c>
      <c r="AD216">
        <f t="shared" si="278"/>
        <v>1.5049890006251255E-2</v>
      </c>
      <c r="AE216">
        <f t="shared" si="278"/>
        <v>1.4853651740487141E-2</v>
      </c>
      <c r="AF216">
        <f t="shared" si="278"/>
        <v>1.4658767589507493E-2</v>
      </c>
      <c r="AG216">
        <f t="shared" si="278"/>
        <v>1.4465229756719298E-2</v>
      </c>
      <c r="AH216">
        <f t="shared" si="278"/>
        <v>1.4273030486664673E-2</v>
      </c>
      <c r="AI216">
        <f t="shared" si="278"/>
        <v>1.4082162064814744E-2</v>
      </c>
      <c r="AJ216">
        <f t="shared" si="278"/>
        <v>1.3892616817364542E-2</v>
      </c>
      <c r="AK216">
        <f t="shared" si="278"/>
        <v>1.3704387111028877E-2</v>
      </c>
      <c r="AL216">
        <f t="shared" si="278"/>
        <v>1.3517465352839224E-2</v>
      </c>
      <c r="AM216">
        <f t="shared" si="278"/>
        <v>1.3331843989941576E-2</v>
      </c>
      <c r="AN216">
        <f t="shared" si="278"/>
        <v>1.3147515509395273E-2</v>
      </c>
      <c r="AO216">
        <f t="shared" si="278"/>
        <v>1.2964472437972821E-2</v>
      </c>
      <c r="AP216">
        <f t="shared" si="278"/>
        <v>1.2782707341960676E-2</v>
      </c>
      <c r="AQ216">
        <f t="shared" si="278"/>
        <v>1.260221282696097E-2</v>
      </c>
      <c r="AR216">
        <f t="shared" si="276"/>
        <v>1.2422981537694245E-2</v>
      </c>
      <c r="AS216">
        <f t="shared" si="276"/>
        <v>1.2245006157803103E-2</v>
      </c>
      <c r="AT216">
        <f t="shared" si="276"/>
        <v>1.2068279409656806E-2</v>
      </c>
      <c r="AU216">
        <f t="shared" si="276"/>
        <v>1.1892794054156879E-2</v>
      </c>
      <c r="AV216">
        <f t="shared" si="276"/>
        <v>1.171854289054357E-2</v>
      </c>
      <c r="AW216">
        <f t="shared" si="276"/>
        <v>1.1545518756203329E-2</v>
      </c>
      <c r="AX216">
        <f t="shared" si="276"/>
        <v>1.0267013760799464E-2</v>
      </c>
      <c r="AY216">
        <f t="shared" si="276"/>
        <v>8.7761699295487404E-3</v>
      </c>
      <c r="AZ216">
        <f t="shared" si="276"/>
        <v>7.9031633508911212E-3</v>
      </c>
      <c r="BA216">
        <f t="shared" si="276"/>
        <v>7.2421694254137499E-3</v>
      </c>
      <c r="BB216">
        <f t="shared" si="276"/>
        <v>6.7022008123487128E-3</v>
      </c>
      <c r="BC216">
        <f t="shared" si="276"/>
        <v>6.2438386368958926E-3</v>
      </c>
      <c r="BD216">
        <f t="shared" si="276"/>
        <v>5.8454945660750815E-3</v>
      </c>
      <c r="BE216">
        <f t="shared" si="276"/>
        <v>5.4937167632295612E-3</v>
      </c>
      <c r="BF216">
        <f t="shared" si="276"/>
        <v>5.1794011353341754E-3</v>
      </c>
      <c r="BG216">
        <f t="shared" si="276"/>
        <v>4.8960211249927136E-3</v>
      </c>
      <c r="BH216">
        <f t="shared" si="279"/>
        <v>4.63869569698196E-3</v>
      </c>
      <c r="BI216">
        <f t="shared" si="279"/>
        <v>4.4036543708145925E-3</v>
      </c>
      <c r="BJ216">
        <f t="shared" si="279"/>
        <v>4.1879093122466834E-3</v>
      </c>
      <c r="BK216">
        <f t="shared" si="279"/>
        <v>3.9890436686370765E-3</v>
      </c>
      <c r="BL216">
        <f t="shared" si="279"/>
        <v>3.8050690988185791E-3</v>
      </c>
      <c r="BM216">
        <f t="shared" si="279"/>
        <v>3.6343265039124576E-3</v>
      </c>
      <c r="BN216">
        <f t="shared" si="279"/>
        <v>3.4754148219136626E-3</v>
      </c>
      <c r="BO216">
        <f t="shared" si="279"/>
        <v>3.3271386745584702E-3</v>
      </c>
      <c r="BP216">
        <f t="shared" si="279"/>
        <v>3.188469047628329E-3</v>
      </c>
      <c r="BQ216">
        <f t="shared" si="279"/>
        <v>3.0585132089188372E-3</v>
      </c>
      <c r="BR216">
        <f t="shared" si="279"/>
        <v>2.9364913176114673E-3</v>
      </c>
      <c r="BS216">
        <f t="shared" si="279"/>
        <v>2.82171797453193E-3</v>
      </c>
      <c r="BT216">
        <f t="shared" si="279"/>
        <v>2.7135874834084022E-3</v>
      </c>
      <c r="BU216">
        <f t="shared" si="279"/>
        <v>2.6115619421303205E-3</v>
      </c>
      <c r="BV216">
        <f t="shared" si="282"/>
        <v>2.5151615218667687E-3</v>
      </c>
      <c r="BW216">
        <f t="shared" si="282"/>
        <v>2.4239564586121475E-3</v>
      </c>
      <c r="BX216">
        <f t="shared" si="282"/>
        <v>2.3375604001231345E-3</v>
      </c>
      <c r="BY216">
        <f t="shared" si="282"/>
        <v>2.2556248366366193E-3</v>
      </c>
      <c r="BZ216">
        <f t="shared" si="282"/>
        <v>2.1778344062914358E-3</v>
      </c>
      <c r="CA216">
        <f t="shared" si="282"/>
        <v>2.1039029125613793E-3</v>
      </c>
      <c r="CB216">
        <f t="shared" si="282"/>
        <v>2.0335699258344103E-3</v>
      </c>
      <c r="CC216">
        <f t="shared" si="282"/>
        <v>1.966597867717568E-3</v>
      </c>
      <c r="CD216">
        <f t="shared" si="282"/>
        <v>1.9027694969360619E-3</v>
      </c>
      <c r="CE216">
        <f t="shared" si="282"/>
        <v>1.8418857314116983E-3</v>
      </c>
      <c r="CF216">
        <f t="shared" si="269"/>
        <v>1.7837637533899384E-3</v>
      </c>
      <c r="CG216">
        <f t="shared" si="269"/>
        <v>1.7282353541666383E-3</v>
      </c>
      <c r="CH216">
        <f t="shared" si="269"/>
        <v>1.6751454826557976E-3</v>
      </c>
      <c r="CI216">
        <f t="shared" si="269"/>
        <v>1.6243509681927119E-3</v>
      </c>
      <c r="CJ216">
        <f t="shared" si="269"/>
        <v>1.5757193929239175E-3</v>
      </c>
      <c r="CK216">
        <f t="shared" si="269"/>
        <v>1.5291280931542773E-3</v>
      </c>
      <c r="CL216">
        <f t="shared" si="269"/>
        <v>1.4844632722998759E-3</v>
      </c>
      <c r="CM216">
        <f t="shared" si="269"/>
        <v>1.4416192107847008E-3</v>
      </c>
      <c r="CN216">
        <f t="shared" si="269"/>
        <v>1.4004975604371259E-3</v>
      </c>
      <c r="CO216">
        <f t="shared" si="269"/>
        <v>1.3610067127808564E-3</v>
      </c>
      <c r="CP216">
        <f t="shared" si="277"/>
        <v>1.3230612321464604E-3</v>
      </c>
      <c r="CQ216">
        <f t="shared" si="277"/>
        <v>1.2865813458110649E-3</v>
      </c>
      <c r="CR216">
        <f t="shared" si="277"/>
        <v>8.2862719777103205E-4</v>
      </c>
      <c r="CS216">
        <f t="shared" si="277"/>
        <v>5.3838739819993579E-4</v>
      </c>
      <c r="CT216">
        <f t="shared" si="277"/>
        <v>3.7297946426906558E-4</v>
      </c>
      <c r="CU216">
        <f t="shared" si="277"/>
        <v>2.595538029039247E-4</v>
      </c>
      <c r="CV216">
        <f t="shared" si="277"/>
        <v>1.7728471710310879E-4</v>
      </c>
      <c r="CW216">
        <f t="shared" si="277"/>
        <v>1.1657737021737507E-4</v>
      </c>
      <c r="CX216">
        <f t="shared" si="277"/>
        <v>7.2018668045417379E-5</v>
      </c>
      <c r="CY216">
        <f t="shared" si="277"/>
        <v>4.0173700691208495E-5</v>
      </c>
      <c r="CZ216">
        <f t="shared" si="277"/>
        <v>1.8686606501104276E-5</v>
      </c>
      <c r="DA216">
        <f t="shared" si="277"/>
        <v>5.8494944377178491E-6</v>
      </c>
      <c r="DB216">
        <f t="shared" si="277"/>
        <v>3.7169214629585174E-7</v>
      </c>
      <c r="DC216">
        <f t="shared" si="277"/>
        <v>0</v>
      </c>
      <c r="DD216">
        <f t="shared" si="277"/>
        <v>0</v>
      </c>
      <c r="DE216">
        <f t="shared" si="277"/>
        <v>0</v>
      </c>
      <c r="DF216">
        <f t="shared" si="280"/>
        <v>0</v>
      </c>
      <c r="DG216">
        <f t="shared" si="280"/>
        <v>0</v>
      </c>
      <c r="DH216">
        <f t="shared" si="280"/>
        <v>0</v>
      </c>
      <c r="DI216">
        <f t="shared" si="280"/>
        <v>0</v>
      </c>
      <c r="DJ216">
        <f t="shared" si="280"/>
        <v>0</v>
      </c>
      <c r="DK216">
        <f t="shared" si="280"/>
        <v>0</v>
      </c>
      <c r="DL216">
        <f t="shared" si="280"/>
        <v>0</v>
      </c>
      <c r="DM216">
        <f t="shared" si="280"/>
        <v>0</v>
      </c>
      <c r="DN216">
        <f t="shared" si="280"/>
        <v>0</v>
      </c>
      <c r="DO216">
        <f t="shared" si="280"/>
        <v>0</v>
      </c>
      <c r="DP216">
        <f t="shared" si="280"/>
        <v>0</v>
      </c>
      <c r="DQ216">
        <f t="shared" si="280"/>
        <v>0</v>
      </c>
      <c r="DR216">
        <f t="shared" si="280"/>
        <v>0</v>
      </c>
      <c r="DS216">
        <f t="shared" si="280"/>
        <v>0</v>
      </c>
      <c r="DT216">
        <f t="shared" si="281"/>
        <v>0</v>
      </c>
      <c r="DU216">
        <f t="shared" si="281"/>
        <v>0</v>
      </c>
      <c r="DV216">
        <f t="shared" si="281"/>
        <v>0</v>
      </c>
      <c r="DW216">
        <f t="shared" si="281"/>
        <v>0</v>
      </c>
      <c r="DX216">
        <f t="shared" si="281"/>
        <v>0</v>
      </c>
      <c r="DY216">
        <f t="shared" si="281"/>
        <v>0</v>
      </c>
      <c r="DZ216">
        <f t="shared" si="281"/>
        <v>0</v>
      </c>
      <c r="EA216">
        <f t="shared" si="281"/>
        <v>0</v>
      </c>
      <c r="EB216">
        <f t="shared" si="281"/>
        <v>0</v>
      </c>
      <c r="EC216">
        <f t="shared" si="281"/>
        <v>0</v>
      </c>
      <c r="ED216">
        <f t="shared" si="273"/>
        <v>0</v>
      </c>
      <c r="EE216">
        <f t="shared" si="273"/>
        <v>0</v>
      </c>
      <c r="EF216">
        <f t="shared" si="273"/>
        <v>0</v>
      </c>
      <c r="EG216">
        <f t="shared" si="273"/>
        <v>0</v>
      </c>
      <c r="EH216">
        <f t="shared" si="273"/>
        <v>0</v>
      </c>
      <c r="EI216">
        <f t="shared" si="273"/>
        <v>0</v>
      </c>
      <c r="EJ216">
        <f t="shared" si="273"/>
        <v>0</v>
      </c>
      <c r="EK216">
        <f t="shared" si="273"/>
        <v>0</v>
      </c>
      <c r="EL216">
        <f t="shared" si="273"/>
        <v>0</v>
      </c>
      <c r="EM216">
        <f t="shared" si="273"/>
        <v>0</v>
      </c>
      <c r="EN216">
        <f t="shared" si="274"/>
        <v>0</v>
      </c>
      <c r="EO216">
        <f t="shared" si="274"/>
        <v>0</v>
      </c>
      <c r="EP216">
        <f t="shared" si="274"/>
        <v>0</v>
      </c>
      <c r="EQ216">
        <f t="shared" si="274"/>
        <v>0</v>
      </c>
      <c r="ER216">
        <f t="shared" si="274"/>
        <v>0</v>
      </c>
      <c r="ES216">
        <f t="shared" si="274"/>
        <v>0</v>
      </c>
      <c r="ET216">
        <f t="shared" si="274"/>
        <v>0</v>
      </c>
      <c r="EU216">
        <f t="shared" si="274"/>
        <v>0</v>
      </c>
      <c r="EV216">
        <f t="shared" si="274"/>
        <v>0</v>
      </c>
      <c r="EW216">
        <f t="shared" si="274"/>
        <v>0</v>
      </c>
      <c r="EX216">
        <f t="shared" si="274"/>
        <v>0</v>
      </c>
      <c r="EZ216">
        <f t="shared" si="260"/>
        <v>0.88956685005455816</v>
      </c>
      <c r="FB216">
        <f t="shared" si="271"/>
        <v>1.0147561640483416E-2</v>
      </c>
      <c r="FC216">
        <f t="shared" si="272"/>
        <v>0.24871852876763045</v>
      </c>
    </row>
    <row r="217" spans="1:159" x14ac:dyDescent="0.25">
      <c r="A217">
        <v>1350</v>
      </c>
      <c r="B217" s="19">
        <f>'Input spectra'!Y216</f>
        <v>4.0955280413269797E-2</v>
      </c>
      <c r="C217">
        <f>'Input spectra'!D216</f>
        <v>0</v>
      </c>
      <c r="D217">
        <f t="shared" si="283"/>
        <v>2.0653927966864227E-2</v>
      </c>
      <c r="E217">
        <f t="shared" si="283"/>
        <v>2.0419713551508692E-2</v>
      </c>
      <c r="F217">
        <f t="shared" si="283"/>
        <v>2.0187068656253485E-2</v>
      </c>
      <c r="G217">
        <f t="shared" si="283"/>
        <v>1.9955984363870846E-2</v>
      </c>
      <c r="H217">
        <f t="shared" si="283"/>
        <v>1.97264518038066E-2</v>
      </c>
      <c r="I217">
        <f t="shared" si="283"/>
        <v>1.9498462151947615E-2</v>
      </c>
      <c r="J217">
        <f t="shared" si="283"/>
        <v>1.9272006630390345E-2</v>
      </c>
      <c r="K217">
        <f t="shared" si="283"/>
        <v>1.9047076507210513E-2</v>
      </c>
      <c r="L217">
        <f t="shared" si="283"/>
        <v>1.8823663096233886E-2</v>
      </c>
      <c r="M217">
        <f t="shared" si="283"/>
        <v>1.8601757756808179E-2</v>
      </c>
      <c r="N217">
        <f t="shared" si="275"/>
        <v>1.838135189357604E-2</v>
      </c>
      <c r="O217">
        <f t="shared" si="275"/>
        <v>1.8162436956249122E-2</v>
      </c>
      <c r="P217">
        <f t="shared" si="275"/>
        <v>1.7945004439383277E-2</v>
      </c>
      <c r="Q217">
        <f t="shared" si="275"/>
        <v>1.772904588215482E-2</v>
      </c>
      <c r="R217">
        <f t="shared" si="275"/>
        <v>1.7514552868137846E-2</v>
      </c>
      <c r="S217">
        <f t="shared" si="275"/>
        <v>1.7301517025082664E-2</v>
      </c>
      <c r="T217">
        <f t="shared" si="275"/>
        <v>1.7089930024695284E-2</v>
      </c>
      <c r="U217">
        <f t="shared" si="275"/>
        <v>1.6879783582417957E-2</v>
      </c>
      <c r="V217">
        <f t="shared" si="275"/>
        <v>1.6671069457210783E-2</v>
      </c>
      <c r="W217">
        <f t="shared" si="275"/>
        <v>1.6463779451334388E-2</v>
      </c>
      <c r="X217">
        <f t="shared" si="275"/>
        <v>1.6257905410133621E-2</v>
      </c>
      <c r="Y217">
        <f t="shared" si="275"/>
        <v>1.6053439221822324E-2</v>
      </c>
      <c r="Z217">
        <f t="shared" si="275"/>
        <v>1.5850372817269136E-2</v>
      </c>
      <c r="AA217">
        <f t="shared" si="275"/>
        <v>1.5648698169784286E-2</v>
      </c>
      <c r="AB217">
        <f t="shared" si="275"/>
        <v>1.5448407294907519E-2</v>
      </c>
      <c r="AC217">
        <f t="shared" si="275"/>
        <v>1.5249492250196934E-2</v>
      </c>
      <c r="AD217">
        <f t="shared" si="278"/>
        <v>1.5051945135018899E-2</v>
      </c>
      <c r="AE217">
        <f t="shared" si="278"/>
        <v>1.4855758090338999E-2</v>
      </c>
      <c r="AF217">
        <f t="shared" si="278"/>
        <v>1.4660923298513952E-2</v>
      </c>
      <c r="AG217">
        <f t="shared" si="278"/>
        <v>1.4467432983084538E-2</v>
      </c>
      <c r="AH217">
        <f t="shared" si="278"/>
        <v>1.4275279408569567E-2</v>
      </c>
      <c r="AI217">
        <f t="shared" si="278"/>
        <v>1.4084454880260796E-2</v>
      </c>
      <c r="AJ217">
        <f t="shared" si="278"/>
        <v>1.3894951744018873E-2</v>
      </c>
      <c r="AK217">
        <f t="shared" si="278"/>
        <v>1.3706762386070234E-2</v>
      </c>
      <c r="AL217">
        <f t="shared" si="278"/>
        <v>1.3519879232805019E-2</v>
      </c>
      <c r="AM217">
        <f t="shared" si="278"/>
        <v>1.3334294750575943E-2</v>
      </c>
      <c r="AN217">
        <f t="shared" si="278"/>
        <v>1.3150001445498138E-2</v>
      </c>
      <c r="AO217">
        <f t="shared" si="278"/>
        <v>1.2966991863249989E-2</v>
      </c>
      <c r="AP217">
        <f t="shared" si="278"/>
        <v>1.2785258588874897E-2</v>
      </c>
      <c r="AQ217">
        <f t="shared" si="278"/>
        <v>1.2604794246584027E-2</v>
      </c>
      <c r="AR217">
        <f t="shared" si="276"/>
        <v>1.2425591499560008E-2</v>
      </c>
      <c r="AS217">
        <f t="shared" si="276"/>
        <v>1.2247643049761583E-2</v>
      </c>
      <c r="AT217">
        <f t="shared" si="276"/>
        <v>1.2070941637729175E-2</v>
      </c>
      <c r="AU217">
        <f t="shared" si="276"/>
        <v>1.1895480042391467E-2</v>
      </c>
      <c r="AV217">
        <f t="shared" si="276"/>
        <v>1.172125108087283E-2</v>
      </c>
      <c r="AW217">
        <f t="shared" si="276"/>
        <v>1.154824760830175E-2</v>
      </c>
      <c r="AX217">
        <f t="shared" si="276"/>
        <v>1.0269494363140404E-2</v>
      </c>
      <c r="AY217">
        <f t="shared" si="276"/>
        <v>8.7783364320537655E-3</v>
      </c>
      <c r="AZ217">
        <f t="shared" si="276"/>
        <v>7.9051558569476574E-3</v>
      </c>
      <c r="BA217">
        <f t="shared" si="276"/>
        <v>7.2440333286200144E-3</v>
      </c>
      <c r="BB217">
        <f t="shared" si="276"/>
        <v>6.7039609521989422E-3</v>
      </c>
      <c r="BC217">
        <f t="shared" si="276"/>
        <v>6.2455112008100427E-3</v>
      </c>
      <c r="BD217">
        <f t="shared" si="276"/>
        <v>5.8470911311356306E-3</v>
      </c>
      <c r="BE217">
        <f t="shared" si="276"/>
        <v>5.4952461076082778E-3</v>
      </c>
      <c r="BF217">
        <f t="shared" si="276"/>
        <v>5.1808701888080332E-3</v>
      </c>
      <c r="BG217">
        <f t="shared" si="276"/>
        <v>4.8974355222645123E-3</v>
      </c>
      <c r="BH217">
        <f t="shared" si="279"/>
        <v>4.6400601245580545E-3</v>
      </c>
      <c r="BI217">
        <f t="shared" si="279"/>
        <v>4.404972796937019E-3</v>
      </c>
      <c r="BJ217">
        <f t="shared" si="279"/>
        <v>4.1891851460981117E-3</v>
      </c>
      <c r="BK217">
        <f t="shared" si="279"/>
        <v>3.9902798745073444E-3</v>
      </c>
      <c r="BL217">
        <f t="shared" si="279"/>
        <v>3.8062682803683225E-3</v>
      </c>
      <c r="BM217">
        <f t="shared" si="279"/>
        <v>3.6354909678852402E-3</v>
      </c>
      <c r="BN217">
        <f t="shared" si="279"/>
        <v>3.4765466273070185E-3</v>
      </c>
      <c r="BO217">
        <f t="shared" si="279"/>
        <v>3.3282396712480404E-3</v>
      </c>
      <c r="BP217">
        <f t="shared" si="279"/>
        <v>3.1895409071763872E-3</v>
      </c>
      <c r="BQ217">
        <f t="shared" si="279"/>
        <v>3.059557449481829E-3</v>
      </c>
      <c r="BR217">
        <f t="shared" si="279"/>
        <v>2.9375093243181475E-3</v>
      </c>
      <c r="BS217">
        <f t="shared" si="279"/>
        <v>2.8227110163336839E-3</v>
      </c>
      <c r="BT217">
        <f t="shared" si="279"/>
        <v>2.7145567271457346E-3</v>
      </c>
      <c r="BU217">
        <f t="shared" si="279"/>
        <v>2.6125084643766508E-3</v>
      </c>
      <c r="BV217">
        <f t="shared" si="282"/>
        <v>2.5160863189786359E-3</v>
      </c>
      <c r="BW217">
        <f t="shared" si="282"/>
        <v>2.4248604553180611E-3</v>
      </c>
      <c r="BX217">
        <f t="shared" si="282"/>
        <v>2.33844445691126E-3</v>
      </c>
      <c r="BY217">
        <f t="shared" si="282"/>
        <v>2.2564897561471731E-3</v>
      </c>
      <c r="BZ217">
        <f t="shared" si="282"/>
        <v>2.1786809388782487E-3</v>
      </c>
      <c r="CA217">
        <f t="shared" si="282"/>
        <v>2.1047317611551631E-3</v>
      </c>
      <c r="CB217">
        <f t="shared" si="282"/>
        <v>2.0343817502153929E-3</v>
      </c>
      <c r="CC217">
        <f t="shared" si="282"/>
        <v>1.9673932882856319E-3</v>
      </c>
      <c r="CD217">
        <f t="shared" si="282"/>
        <v>1.9035490980510209E-3</v>
      </c>
      <c r="CE217">
        <f t="shared" si="282"/>
        <v>1.8426500643639752E-3</v>
      </c>
      <c r="CF217">
        <f t="shared" si="269"/>
        <v>1.7845133390519431E-3</v>
      </c>
      <c r="CG217">
        <f t="shared" ref="CF217:CO242" si="284">CG$2*EXP(- CG$1 * ($C217*_c2+$B217))</f>
        <v>1.7289706853670633E-3</v>
      </c>
      <c r="CH217">
        <f t="shared" si="284"/>
        <v>1.6758670263124563E-3</v>
      </c>
      <c r="CI217">
        <f t="shared" si="284"/>
        <v>1.6250591672341437E-3</v>
      </c>
      <c r="CJ217">
        <f t="shared" si="284"/>
        <v>1.5764146680254953E-3</v>
      </c>
      <c r="CK217">
        <f t="shared" si="284"/>
        <v>1.5298108443108629E-3</v>
      </c>
      <c r="CL217">
        <f t="shared" si="284"/>
        <v>1.4851338802539605E-3</v>
      </c>
      <c r="CM217">
        <f t="shared" si="284"/>
        <v>1.4422780383263726E-3</v>
      </c>
      <c r="CN217">
        <f t="shared" si="284"/>
        <v>1.401144953590027E-3</v>
      </c>
      <c r="CO217">
        <f t="shared" si="284"/>
        <v>1.3616430018864268E-3</v>
      </c>
      <c r="CP217">
        <f t="shared" si="277"/>
        <v>1.3236867328572104E-3</v>
      </c>
      <c r="CQ217">
        <f t="shared" si="277"/>
        <v>1.287196360002263E-3</v>
      </c>
      <c r="CR217">
        <f t="shared" si="277"/>
        <v>8.2902765362458141E-4</v>
      </c>
      <c r="CS217">
        <f t="shared" si="277"/>
        <v>5.3865041688971318E-4</v>
      </c>
      <c r="CT217">
        <f t="shared" si="277"/>
        <v>3.7316363588148964E-4</v>
      </c>
      <c r="CU217">
        <f t="shared" si="277"/>
        <v>2.5968333042624108E-4</v>
      </c>
      <c r="CV217">
        <f t="shared" si="277"/>
        <v>1.7737412064585127E-4</v>
      </c>
      <c r="CW217">
        <f t="shared" si="277"/>
        <v>1.1663677197916607E-4</v>
      </c>
      <c r="CX217">
        <f t="shared" si="277"/>
        <v>7.205574342777938E-5</v>
      </c>
      <c r="CY217">
        <f t="shared" si="277"/>
        <v>4.0194593299053639E-5</v>
      </c>
      <c r="CZ217">
        <f t="shared" si="277"/>
        <v>1.8696422787017227E-5</v>
      </c>
      <c r="DA217">
        <f t="shared" si="277"/>
        <v>5.8525979795643256E-6</v>
      </c>
      <c r="DB217">
        <f t="shared" si="277"/>
        <v>3.7189130651542887E-7</v>
      </c>
      <c r="DC217">
        <f t="shared" si="277"/>
        <v>0</v>
      </c>
      <c r="DD217">
        <f t="shared" si="277"/>
        <v>0</v>
      </c>
      <c r="DE217">
        <f t="shared" si="277"/>
        <v>0</v>
      </c>
      <c r="DF217">
        <f t="shared" si="280"/>
        <v>0</v>
      </c>
      <c r="DG217">
        <f t="shared" si="280"/>
        <v>0</v>
      </c>
      <c r="DH217">
        <f t="shared" si="280"/>
        <v>0</v>
      </c>
      <c r="DI217">
        <f t="shared" si="280"/>
        <v>0</v>
      </c>
      <c r="DJ217">
        <f t="shared" si="280"/>
        <v>0</v>
      </c>
      <c r="DK217">
        <f t="shared" si="280"/>
        <v>0</v>
      </c>
      <c r="DL217">
        <f t="shared" si="280"/>
        <v>0</v>
      </c>
      <c r="DM217">
        <f t="shared" si="280"/>
        <v>0</v>
      </c>
      <c r="DN217">
        <f t="shared" si="280"/>
        <v>0</v>
      </c>
      <c r="DO217">
        <f t="shared" si="280"/>
        <v>0</v>
      </c>
      <c r="DP217">
        <f t="shared" si="280"/>
        <v>0</v>
      </c>
      <c r="DQ217">
        <f t="shared" si="280"/>
        <v>0</v>
      </c>
      <c r="DR217">
        <f t="shared" si="280"/>
        <v>0</v>
      </c>
      <c r="DS217">
        <f t="shared" si="280"/>
        <v>0</v>
      </c>
      <c r="DT217">
        <f t="shared" si="281"/>
        <v>0</v>
      </c>
      <c r="DU217">
        <f t="shared" si="281"/>
        <v>0</v>
      </c>
      <c r="DV217">
        <f t="shared" si="281"/>
        <v>0</v>
      </c>
      <c r="DW217">
        <f t="shared" si="281"/>
        <v>0</v>
      </c>
      <c r="DX217">
        <f t="shared" si="281"/>
        <v>0</v>
      </c>
      <c r="DY217">
        <f t="shared" si="281"/>
        <v>0</v>
      </c>
      <c r="DZ217">
        <f t="shared" si="281"/>
        <v>0</v>
      </c>
      <c r="EA217">
        <f t="shared" si="281"/>
        <v>0</v>
      </c>
      <c r="EB217">
        <f t="shared" si="281"/>
        <v>0</v>
      </c>
      <c r="EC217">
        <f t="shared" si="281"/>
        <v>0</v>
      </c>
      <c r="ED217">
        <f t="shared" si="273"/>
        <v>0</v>
      </c>
      <c r="EE217">
        <f t="shared" si="273"/>
        <v>0</v>
      </c>
      <c r="EF217">
        <f t="shared" si="273"/>
        <v>0</v>
      </c>
      <c r="EG217">
        <f t="shared" si="273"/>
        <v>0</v>
      </c>
      <c r="EH217">
        <f t="shared" si="273"/>
        <v>0</v>
      </c>
      <c r="EI217">
        <f t="shared" si="273"/>
        <v>0</v>
      </c>
      <c r="EJ217">
        <f t="shared" si="273"/>
        <v>0</v>
      </c>
      <c r="EK217">
        <f t="shared" si="273"/>
        <v>0</v>
      </c>
      <c r="EL217">
        <f t="shared" si="273"/>
        <v>0</v>
      </c>
      <c r="EM217">
        <f t="shared" si="273"/>
        <v>0</v>
      </c>
      <c r="EN217">
        <f t="shared" si="274"/>
        <v>0</v>
      </c>
      <c r="EO217">
        <f t="shared" si="274"/>
        <v>0</v>
      </c>
      <c r="EP217">
        <f t="shared" si="274"/>
        <v>0</v>
      </c>
      <c r="EQ217">
        <f t="shared" si="274"/>
        <v>0</v>
      </c>
      <c r="ER217">
        <f t="shared" si="274"/>
        <v>0</v>
      </c>
      <c r="ES217">
        <f t="shared" si="274"/>
        <v>0</v>
      </c>
      <c r="ET217">
        <f t="shared" si="274"/>
        <v>0</v>
      </c>
      <c r="EU217">
        <f t="shared" si="274"/>
        <v>0</v>
      </c>
      <c r="EV217">
        <f t="shared" si="274"/>
        <v>0</v>
      </c>
      <c r="EW217">
        <f t="shared" si="274"/>
        <v>0</v>
      </c>
      <c r="EX217">
        <f t="shared" si="274"/>
        <v>0</v>
      </c>
      <c r="EZ217">
        <f t="shared" si="260"/>
        <v>0.88969603842643019</v>
      </c>
      <c r="FB217">
        <f t="shared" si="271"/>
        <v>1.01346985982807E-2</v>
      </c>
      <c r="FC217">
        <f t="shared" si="272"/>
        <v>0.24872016984834822</v>
      </c>
    </row>
    <row r="218" spans="1:159" x14ac:dyDescent="0.25">
      <c r="A218">
        <v>1355</v>
      </c>
      <c r="B218" s="19">
        <f>'Input spectra'!Y217</f>
        <v>4.0902763074116201E-2</v>
      </c>
      <c r="C218">
        <f>'Input spectra'!D217</f>
        <v>0</v>
      </c>
      <c r="D218">
        <f t="shared" si="283"/>
        <v>2.0653927966864227E-2</v>
      </c>
      <c r="E218">
        <f t="shared" si="283"/>
        <v>2.0419820790692485E-2</v>
      </c>
      <c r="F218">
        <f t="shared" si="283"/>
        <v>2.0187280691593264E-2</v>
      </c>
      <c r="G218">
        <f t="shared" si="283"/>
        <v>1.9956298776907355E-2</v>
      </c>
      <c r="H218">
        <f t="shared" si="283"/>
        <v>1.9726866200463058E-2</v>
      </c>
      <c r="I218">
        <f t="shared" si="283"/>
        <v>1.9498974162344845E-2</v>
      </c>
      <c r="J218">
        <f t="shared" si="283"/>
        <v>1.9272613908663114E-2</v>
      </c>
      <c r="K218">
        <f t="shared" si="283"/>
        <v>1.9047776731325069E-2</v>
      </c>
      <c r="L218">
        <f t="shared" si="283"/>
        <v>1.8824453967806708E-2</v>
      </c>
      <c r="M218">
        <f t="shared" si="283"/>
        <v>1.860263700092589E-2</v>
      </c>
      <c r="N218">
        <f t="shared" si="275"/>
        <v>1.8382317258616516E-2</v>
      </c>
      <c r="O218">
        <f t="shared" si="275"/>
        <v>1.816348621370378E-2</v>
      </c>
      <c r="P218">
        <f t="shared" si="275"/>
        <v>1.7946135383680523E-2</v>
      </c>
      <c r="Q218">
        <f t="shared" si="275"/>
        <v>1.7730256330484643E-2</v>
      </c>
      <c r="R218">
        <f t="shared" si="275"/>
        <v>1.7515840660277594E-2</v>
      </c>
      <c r="S218">
        <f t="shared" si="275"/>
        <v>1.7302880023223954E-2</v>
      </c>
      <c r="T218">
        <f t="shared" si="275"/>
        <v>1.7091366113272031E-2</v>
      </c>
      <c r="U218">
        <f t="shared" si="275"/>
        <v>1.6881290667935561E-2</v>
      </c>
      <c r="V218">
        <f t="shared" si="275"/>
        <v>1.6672645468076442E-2</v>
      </c>
      <c r="W218">
        <f t="shared" si="275"/>
        <v>1.6465422337688513E-2</v>
      </c>
      <c r="X218">
        <f t="shared" si="275"/>
        <v>1.6259613143682374E-2</v>
      </c>
      <c r="Y218">
        <f t="shared" si="275"/>
        <v>1.6055209795671255E-2</v>
      </c>
      <c r="Z218">
        <f t="shared" si="275"/>
        <v>1.5852204245757926E-2</v>
      </c>
      <c r="AA218">
        <f t="shared" si="275"/>
        <v>1.565058848832258E-2</v>
      </c>
      <c r="AB218">
        <f t="shared" si="275"/>
        <v>1.5450354559811842E-2</v>
      </c>
      <c r="AC218">
        <f t="shared" si="275"/>
        <v>1.5251494538528686E-2</v>
      </c>
      <c r="AD218">
        <f t="shared" si="278"/>
        <v>1.505400054442343E-2</v>
      </c>
      <c r="AE218">
        <f t="shared" si="278"/>
        <v>1.4857864738885736E-2</v>
      </c>
      <c r="AF218">
        <f t="shared" si="278"/>
        <v>1.4663079324537601E-2</v>
      </c>
      <c r="AG218">
        <f t="shared" si="278"/>
        <v>1.4469636545027332E-2</v>
      </c>
      <c r="AH218">
        <f t="shared" si="278"/>
        <v>1.4277528684824556E-2</v>
      </c>
      <c r="AI218">
        <f t="shared" si="278"/>
        <v>1.4086748069016192E-2</v>
      </c>
      <c r="AJ218">
        <f t="shared" si="278"/>
        <v>1.3897287063103413E-2</v>
      </c>
      <c r="AK218">
        <f t="shared" si="278"/>
        <v>1.3709138072799576E-2</v>
      </c>
      <c r="AL218">
        <f t="shared" si="278"/>
        <v>1.3522293543829176E-2</v>
      </c>
      <c r="AM218">
        <f t="shared" si="278"/>
        <v>1.3336745961727708E-2</v>
      </c>
      <c r="AN218">
        <f t="shared" si="278"/>
        <v>1.3152487851642537E-2</v>
      </c>
      <c r="AO218">
        <f t="shared" si="278"/>
        <v>1.2969511778134718E-2</v>
      </c>
      <c r="AP218">
        <f t="shared" si="278"/>
        <v>1.2787810344981785E-2</v>
      </c>
      <c r="AQ218">
        <f t="shared" si="278"/>
        <v>1.2607376194981463E-2</v>
      </c>
      <c r="AR218">
        <f t="shared" si="276"/>
        <v>1.2428202009756372E-2</v>
      </c>
      <c r="AS218">
        <f t="shared" si="276"/>
        <v>1.2250280509559647E-2</v>
      </c>
      <c r="AT218">
        <f t="shared" si="276"/>
        <v>1.2073604453081477E-2</v>
      </c>
      <c r="AU218">
        <f t="shared" si="276"/>
        <v>1.1898166637256659E-2</v>
      </c>
      <c r="AV218">
        <f t="shared" si="276"/>
        <v>1.1723959897072983E-2</v>
      </c>
      <c r="AW218">
        <f t="shared" si="276"/>
        <v>1.1550977105380611E-2</v>
      </c>
      <c r="AX218">
        <f t="shared" si="276"/>
        <v>1.0271975564817053E-2</v>
      </c>
      <c r="AY218">
        <f t="shared" si="276"/>
        <v>8.7805034693858447E-3</v>
      </c>
      <c r="AZ218">
        <f t="shared" si="276"/>
        <v>7.9071488653448645E-3</v>
      </c>
      <c r="BA218">
        <f t="shared" si="276"/>
        <v>7.2458977115354584E-3</v>
      </c>
      <c r="BB218">
        <f t="shared" si="276"/>
        <v>6.7057215542991652E-3</v>
      </c>
      <c r="BC218">
        <f t="shared" si="276"/>
        <v>6.2471842127610833E-3</v>
      </c>
      <c r="BD218">
        <f t="shared" si="276"/>
        <v>5.8486881322619326E-3</v>
      </c>
      <c r="BE218">
        <f t="shared" si="276"/>
        <v>5.4967758777268588E-3</v>
      </c>
      <c r="BF218">
        <f t="shared" si="276"/>
        <v>5.1823396589551806E-3</v>
      </c>
      <c r="BG218">
        <f t="shared" si="276"/>
        <v>4.8988503281374163E-3</v>
      </c>
      <c r="BH218">
        <f t="shared" si="279"/>
        <v>4.6414249534673536E-3</v>
      </c>
      <c r="BI218">
        <f t="shared" si="279"/>
        <v>4.4062916177878449E-3</v>
      </c>
      <c r="BJ218">
        <f t="shared" si="279"/>
        <v>4.1904613686284476E-3</v>
      </c>
      <c r="BK218">
        <f t="shared" si="279"/>
        <v>3.9915164634781947E-3</v>
      </c>
      <c r="BL218">
        <f t="shared" si="279"/>
        <v>3.8074678398445508E-3</v>
      </c>
      <c r="BM218">
        <f t="shared" si="279"/>
        <v>3.636655804960533E-3</v>
      </c>
      <c r="BN218">
        <f t="shared" si="279"/>
        <v>3.4776788012847062E-3</v>
      </c>
      <c r="BO218">
        <f t="shared" si="279"/>
        <v>3.3293410322728042E-3</v>
      </c>
      <c r="BP218">
        <f t="shared" si="279"/>
        <v>3.1906131270487493E-3</v>
      </c>
      <c r="BQ218">
        <f t="shared" si="279"/>
        <v>3.0606020465704519E-3</v>
      </c>
      <c r="BR218">
        <f t="shared" si="279"/>
        <v>2.9385276839418101E-3</v>
      </c>
      <c r="BS218">
        <f t="shared" si="279"/>
        <v>2.8237044076147369E-3</v>
      </c>
      <c r="BT218">
        <f t="shared" si="279"/>
        <v>2.7155263170791735E-3</v>
      </c>
      <c r="BU218">
        <f t="shared" si="279"/>
        <v>2.6134553296760592E-3</v>
      </c>
      <c r="BV218">
        <f t="shared" si="282"/>
        <v>2.5170114561281864E-3</v>
      </c>
      <c r="BW218">
        <f t="shared" si="282"/>
        <v>2.4257647891628865E-3</v>
      </c>
      <c r="BX218">
        <f t="shared" si="282"/>
        <v>2.3393288480464268E-3</v>
      </c>
      <c r="BY218">
        <f t="shared" si="282"/>
        <v>2.2573550073111772E-3</v>
      </c>
      <c r="BZ218">
        <f t="shared" si="282"/>
        <v>2.1795278005155251E-3</v>
      </c>
      <c r="CA218">
        <f t="shared" si="282"/>
        <v>2.10556093628017E-3</v>
      </c>
      <c r="CB218">
        <f t="shared" si="282"/>
        <v>2.0351938986859571E-3</v>
      </c>
      <c r="CC218">
        <f t="shared" si="282"/>
        <v>1.9681890305737028E-3</v>
      </c>
      <c r="CD218">
        <f t="shared" si="282"/>
        <v>1.9043290185834917E-3</v>
      </c>
      <c r="CE218">
        <f t="shared" si="282"/>
        <v>1.8434147144938337E-3</v>
      </c>
      <c r="CF218">
        <f t="shared" si="284"/>
        <v>1.7852632397100702E-3</v>
      </c>
      <c r="CG218">
        <f t="shared" si="284"/>
        <v>1.7297063294368972E-3</v>
      </c>
      <c r="CH218">
        <f t="shared" si="284"/>
        <v>1.6765888807631648E-3</v>
      </c>
      <c r="CI218">
        <f t="shared" si="284"/>
        <v>1.6257676750425179E-3</v>
      </c>
      <c r="CJ218">
        <f t="shared" si="284"/>
        <v>1.5771102499123222E-3</v>
      </c>
      <c r="CK218">
        <f t="shared" si="284"/>
        <v>1.5304939003138141E-3</v>
      </c>
      <c r="CL218">
        <f t="shared" si="284"/>
        <v>1.4858047911559427E-3</v>
      </c>
      <c r="CM218">
        <f t="shared" si="284"/>
        <v>1.4429371669556874E-3</v>
      </c>
      <c r="CN218">
        <f t="shared" si="284"/>
        <v>1.401792646006494E-3</v>
      </c>
      <c r="CO218">
        <f t="shared" si="284"/>
        <v>1.3622795884657875E-3</v>
      </c>
      <c r="CP218">
        <f t="shared" si="277"/>
        <v>1.3243125292845377E-3</v>
      </c>
      <c r="CQ218">
        <f t="shared" si="277"/>
        <v>1.2878116681837766E-3</v>
      </c>
      <c r="CR218">
        <f t="shared" si="277"/>
        <v>8.2942830300893804E-4</v>
      </c>
      <c r="CS218">
        <f t="shared" si="277"/>
        <v>5.3891356407215478E-4</v>
      </c>
      <c r="CT218">
        <f t="shared" si="277"/>
        <v>3.733478984350675E-4</v>
      </c>
      <c r="CU218">
        <f t="shared" si="277"/>
        <v>2.5981292258786862E-4</v>
      </c>
      <c r="CV218">
        <f t="shared" si="277"/>
        <v>1.7746356927422543E-4</v>
      </c>
      <c r="CW218">
        <f t="shared" si="277"/>
        <v>1.1669620400900391E-4</v>
      </c>
      <c r="CX218">
        <f t="shared" si="277"/>
        <v>7.2092837896636799E-5</v>
      </c>
      <c r="CY218">
        <f t="shared" si="277"/>
        <v>4.0215496772242402E-5</v>
      </c>
      <c r="CZ218">
        <f t="shared" si="277"/>
        <v>1.8706244229536277E-5</v>
      </c>
      <c r="DA218">
        <f t="shared" si="277"/>
        <v>5.8557031680440425E-6</v>
      </c>
      <c r="DB218">
        <f t="shared" si="277"/>
        <v>3.720905734491064E-7</v>
      </c>
      <c r="DC218">
        <f t="shared" si="277"/>
        <v>0</v>
      </c>
      <c r="DD218">
        <f t="shared" si="277"/>
        <v>0</v>
      </c>
      <c r="DE218">
        <f t="shared" si="277"/>
        <v>0</v>
      </c>
      <c r="DF218">
        <f t="shared" si="280"/>
        <v>0</v>
      </c>
      <c r="DG218">
        <f t="shared" si="280"/>
        <v>0</v>
      </c>
      <c r="DH218">
        <f t="shared" si="280"/>
        <v>0</v>
      </c>
      <c r="DI218">
        <f t="shared" si="280"/>
        <v>0</v>
      </c>
      <c r="DJ218">
        <f t="shared" si="280"/>
        <v>0</v>
      </c>
      <c r="DK218">
        <f t="shared" si="280"/>
        <v>0</v>
      </c>
      <c r="DL218">
        <f t="shared" si="280"/>
        <v>0</v>
      </c>
      <c r="DM218">
        <f t="shared" si="280"/>
        <v>0</v>
      </c>
      <c r="DN218">
        <f t="shared" si="280"/>
        <v>0</v>
      </c>
      <c r="DO218">
        <f t="shared" si="280"/>
        <v>0</v>
      </c>
      <c r="DP218">
        <f t="shared" si="280"/>
        <v>0</v>
      </c>
      <c r="DQ218">
        <f t="shared" si="280"/>
        <v>0</v>
      </c>
      <c r="DR218">
        <f t="shared" si="280"/>
        <v>0</v>
      </c>
      <c r="DS218">
        <f t="shared" si="280"/>
        <v>0</v>
      </c>
      <c r="DT218">
        <f t="shared" si="281"/>
        <v>0</v>
      </c>
      <c r="DU218">
        <f t="shared" si="281"/>
        <v>0</v>
      </c>
      <c r="DV218">
        <f t="shared" si="281"/>
        <v>0</v>
      </c>
      <c r="DW218">
        <f t="shared" si="281"/>
        <v>0</v>
      </c>
      <c r="DX218">
        <f t="shared" si="281"/>
        <v>0</v>
      </c>
      <c r="DY218">
        <f t="shared" si="281"/>
        <v>0</v>
      </c>
      <c r="DZ218">
        <f t="shared" si="281"/>
        <v>0</v>
      </c>
      <c r="EA218">
        <f t="shared" si="281"/>
        <v>0</v>
      </c>
      <c r="EB218">
        <f t="shared" si="281"/>
        <v>0</v>
      </c>
      <c r="EC218">
        <f t="shared" si="281"/>
        <v>0</v>
      </c>
      <c r="ED218">
        <f t="shared" si="273"/>
        <v>0</v>
      </c>
      <c r="EE218">
        <f t="shared" si="273"/>
        <v>0</v>
      </c>
      <c r="EF218">
        <f t="shared" si="273"/>
        <v>0</v>
      </c>
      <c r="EG218">
        <f t="shared" si="273"/>
        <v>0</v>
      </c>
      <c r="EH218">
        <f t="shared" si="273"/>
        <v>0</v>
      </c>
      <c r="EI218">
        <f t="shared" si="273"/>
        <v>0</v>
      </c>
      <c r="EJ218">
        <f t="shared" si="273"/>
        <v>0</v>
      </c>
      <c r="EK218">
        <f t="shared" si="273"/>
        <v>0</v>
      </c>
      <c r="EL218">
        <f t="shared" si="273"/>
        <v>0</v>
      </c>
      <c r="EM218">
        <f t="shared" si="273"/>
        <v>0</v>
      </c>
      <c r="EN218">
        <f t="shared" si="274"/>
        <v>0</v>
      </c>
      <c r="EO218">
        <f t="shared" si="274"/>
        <v>0</v>
      </c>
      <c r="EP218">
        <f t="shared" si="274"/>
        <v>0</v>
      </c>
      <c r="EQ218">
        <f t="shared" si="274"/>
        <v>0</v>
      </c>
      <c r="ER218">
        <f t="shared" si="274"/>
        <v>0</v>
      </c>
      <c r="ES218">
        <f t="shared" si="274"/>
        <v>0</v>
      </c>
      <c r="ET218">
        <f t="shared" si="274"/>
        <v>0</v>
      </c>
      <c r="EU218">
        <f t="shared" si="274"/>
        <v>0</v>
      </c>
      <c r="EV218">
        <f t="shared" si="274"/>
        <v>0</v>
      </c>
      <c r="EW218">
        <f t="shared" si="274"/>
        <v>0</v>
      </c>
      <c r="EX218">
        <f t="shared" si="274"/>
        <v>0</v>
      </c>
      <c r="EZ218">
        <f t="shared" si="260"/>
        <v>0.88982525592426298</v>
      </c>
      <c r="FB218">
        <f t="shared" si="271"/>
        <v>1.0121835218307174E-2</v>
      </c>
      <c r="FC218">
        <f t="shared" si="272"/>
        <v>0.24872181092928927</v>
      </c>
    </row>
    <row r="219" spans="1:159" x14ac:dyDescent="0.25">
      <c r="A219">
        <v>1360</v>
      </c>
      <c r="B219" s="19">
        <f>'Input spectra'!Y218</f>
        <v>4.0850245734962598E-2</v>
      </c>
      <c r="C219">
        <f>'Input spectra'!D218</f>
        <v>0</v>
      </c>
      <c r="D219">
        <f t="shared" si="283"/>
        <v>2.0653927966864227E-2</v>
      </c>
      <c r="E219">
        <f t="shared" si="283"/>
        <v>2.0419928030439478E-2</v>
      </c>
      <c r="F219">
        <f t="shared" si="283"/>
        <v>2.0187492729160161E-2</v>
      </c>
      <c r="G219">
        <f t="shared" si="283"/>
        <v>1.9956613194897544E-2</v>
      </c>
      <c r="H219">
        <f t="shared" si="283"/>
        <v>1.972728060582481E-2</v>
      </c>
      <c r="I219">
        <f t="shared" si="283"/>
        <v>1.9499486186186962E-2</v>
      </c>
      <c r="J219">
        <f t="shared" si="283"/>
        <v>1.9273221206071767E-2</v>
      </c>
      <c r="K219">
        <f t="shared" si="283"/>
        <v>1.9048476981181835E-2</v>
      </c>
      <c r="L219">
        <f t="shared" si="283"/>
        <v>1.8825244872607803E-2</v>
      </c>
      <c r="M219">
        <f t="shared" si="283"/>
        <v>1.8603516286602586E-2</v>
      </c>
      <c r="N219">
        <f t="shared" si="275"/>
        <v>1.8383282674356727E-2</v>
      </c>
      <c r="O219">
        <f t="shared" si="275"/>
        <v>1.8164535531774821E-2</v>
      </c>
      <c r="P219">
        <f t="shared" si="275"/>
        <v>1.7947266399253033E-2</v>
      </c>
      <c r="Q219">
        <f t="shared" si="275"/>
        <v>1.773146686145767E-2</v>
      </c>
      <c r="R219">
        <f t="shared" si="275"/>
        <v>1.7517128547104813E-2</v>
      </c>
      <c r="S219">
        <f t="shared" si="275"/>
        <v>1.7304243128741025E-2</v>
      </c>
      <c r="T219">
        <f t="shared" si="275"/>
        <v>1.7092802322525129E-2</v>
      </c>
      <c r="U219">
        <f t="shared" si="275"/>
        <v>1.6882797888010979E-2</v>
      </c>
      <c r="V219">
        <f t="shared" si="275"/>
        <v>1.6674221627931363E-2</v>
      </c>
      <c r="W219">
        <f t="shared" si="275"/>
        <v>1.6467065387982857E-2</v>
      </c>
      <c r="X219">
        <f t="shared" si="275"/>
        <v>1.626132105661179E-2</v>
      </c>
      <c r="Y219">
        <f t="shared" si="275"/>
        <v>1.6056980564801194E-2</v>
      </c>
      <c r="Z219">
        <f t="shared" si="275"/>
        <v>1.5854035885858792E-2</v>
      </c>
      <c r="AA219">
        <f t="shared" si="275"/>
        <v>1.5652479035206019E-2</v>
      </c>
      <c r="AB219">
        <f t="shared" si="275"/>
        <v>1.5452302070168044E-2</v>
      </c>
      <c r="AC219">
        <f t="shared" si="275"/>
        <v>1.5253497089764834E-2</v>
      </c>
      <c r="AD219">
        <f t="shared" si="278"/>
        <v>1.5056056234503165E-2</v>
      </c>
      <c r="AE219">
        <f t="shared" si="278"/>
        <v>1.4859971686169707E-2</v>
      </c>
      <c r="AF219">
        <f t="shared" si="278"/>
        <v>1.4665235667625062E-2</v>
      </c>
      <c r="AG219">
        <f t="shared" si="278"/>
        <v>1.4471840442598791E-2</v>
      </c>
      <c r="AH219">
        <f t="shared" si="278"/>
        <v>1.4279778315485474E-2</v>
      </c>
      <c r="AI219">
        <f t="shared" si="278"/>
        <v>1.4089041631141712E-2</v>
      </c>
      <c r="AJ219">
        <f t="shared" si="278"/>
        <v>1.3899622774684114E-2</v>
      </c>
      <c r="AK219">
        <f t="shared" si="278"/>
        <v>1.3711514171288261E-2</v>
      </c>
      <c r="AL219">
        <f t="shared" si="278"/>
        <v>1.3524708285988674E-2</v>
      </c>
      <c r="AM219">
        <f t="shared" si="278"/>
        <v>1.3339197623479694E-2</v>
      </c>
      <c r="AN219">
        <f t="shared" si="278"/>
        <v>1.3154974727917339E-2</v>
      </c>
      <c r="AO219">
        <f t="shared" si="278"/>
        <v>1.2972032182722153E-2</v>
      </c>
      <c r="AP219">
        <f t="shared" si="278"/>
        <v>1.2790362610382962E-2</v>
      </c>
      <c r="AQ219">
        <f t="shared" si="278"/>
        <v>1.2609958672261591E-2</v>
      </c>
      <c r="AR219">
        <f t="shared" si="276"/>
        <v>1.2430813068398539E-2</v>
      </c>
      <c r="AS219">
        <f t="shared" si="276"/>
        <v>1.2252918537319574E-2</v>
      </c>
      <c r="AT219">
        <f t="shared" si="276"/>
        <v>1.2076267855843264E-2</v>
      </c>
      <c r="AU219">
        <f t="shared" si="276"/>
        <v>1.1900853838889459E-2</v>
      </c>
      <c r="AV219">
        <f t="shared" si="276"/>
        <v>1.1726669339288663E-2</v>
      </c>
      <c r="AW219">
        <f t="shared" si="276"/>
        <v>1.155370724759236E-2</v>
      </c>
      <c r="AX219">
        <f t="shared" si="276"/>
        <v>1.0274457365974215E-2</v>
      </c>
      <c r="AY219">
        <f t="shared" si="276"/>
        <v>8.7826710416770079E-3</v>
      </c>
      <c r="AZ219">
        <f t="shared" si="276"/>
        <v>7.909142376209391E-3</v>
      </c>
      <c r="BA219">
        <f t="shared" si="276"/>
        <v>7.2477625742835457E-3</v>
      </c>
      <c r="BB219">
        <f t="shared" si="276"/>
        <v>6.7074826187707801E-3</v>
      </c>
      <c r="BC219">
        <f t="shared" si="276"/>
        <v>6.2488576728690313E-3</v>
      </c>
      <c r="BD219">
        <f t="shared" si="276"/>
        <v>5.8502855695730912E-3</v>
      </c>
      <c r="BE219">
        <f t="shared" si="276"/>
        <v>5.4983060737038205E-3</v>
      </c>
      <c r="BF219">
        <f t="shared" si="276"/>
        <v>5.1838095458938008E-3</v>
      </c>
      <c r="BG219">
        <f t="shared" si="276"/>
        <v>4.9002655427294655E-3</v>
      </c>
      <c r="BH219">
        <f t="shared" si="279"/>
        <v>4.6427901838279068E-3</v>
      </c>
      <c r="BI219">
        <f t="shared" si="279"/>
        <v>4.4076108334852497E-3</v>
      </c>
      <c r="BJ219">
        <f t="shared" si="279"/>
        <v>4.1917379799561007E-3</v>
      </c>
      <c r="BK219">
        <f t="shared" si="279"/>
        <v>3.9927534356683511E-3</v>
      </c>
      <c r="BL219">
        <f t="shared" si="279"/>
        <v>3.8086677773663691E-3</v>
      </c>
      <c r="BM219">
        <f t="shared" si="279"/>
        <v>3.6378210152578812E-3</v>
      </c>
      <c r="BN219">
        <f t="shared" si="279"/>
        <v>3.4788113439667579E-3</v>
      </c>
      <c r="BO219">
        <f t="shared" si="279"/>
        <v>3.3304427577533235E-3</v>
      </c>
      <c r="BP219">
        <f t="shared" si="279"/>
        <v>3.1916857073665452E-3</v>
      </c>
      <c r="BQ219">
        <f t="shared" si="279"/>
        <v>3.0616470003064322E-3</v>
      </c>
      <c r="BR219">
        <f t="shared" si="279"/>
        <v>2.9395463966048023E-3</v>
      </c>
      <c r="BS219">
        <f t="shared" si="279"/>
        <v>2.8246981484980811E-3</v>
      </c>
      <c r="BT219">
        <f t="shared" si="279"/>
        <v>2.7164962533323743E-3</v>
      </c>
      <c r="BU219">
        <f t="shared" si="279"/>
        <v>2.6144025381528804E-3</v>
      </c>
      <c r="BV219">
        <f t="shared" si="282"/>
        <v>2.5179369334404492E-3</v>
      </c>
      <c r="BW219">
        <f t="shared" si="282"/>
        <v>2.4266694602723582E-3</v>
      </c>
      <c r="BX219">
        <f t="shared" si="282"/>
        <v>2.3402135736550842E-3</v>
      </c>
      <c r="BY219">
        <f t="shared" si="282"/>
        <v>2.2582205902558043E-3</v>
      </c>
      <c r="BZ219">
        <f t="shared" si="282"/>
        <v>2.1803749913311683E-3</v>
      </c>
      <c r="CA219">
        <f t="shared" si="282"/>
        <v>2.1063904380650392E-3</v>
      </c>
      <c r="CB219">
        <f t="shared" si="282"/>
        <v>2.0360063713754819E-3</v>
      </c>
      <c r="CC219">
        <f t="shared" si="282"/>
        <v>1.9689850947119058E-3</v>
      </c>
      <c r="CD219">
        <f t="shared" si="282"/>
        <v>1.9051092586643459E-3</v>
      </c>
      <c r="CE219">
        <f t="shared" si="282"/>
        <v>1.8441796819328943E-3</v>
      </c>
      <c r="CF219">
        <f t="shared" si="284"/>
        <v>1.7860134554966887E-3</v>
      </c>
      <c r="CG219">
        <f t="shared" si="284"/>
        <v>1.7304422865092603E-3</v>
      </c>
      <c r="CH219">
        <f t="shared" si="284"/>
        <v>1.6773110461417932E-3</v>
      </c>
      <c r="CI219">
        <f t="shared" si="284"/>
        <v>1.6264764917524543E-3</v>
      </c>
      <c r="CJ219">
        <f t="shared" si="284"/>
        <v>1.5778061387197657E-3</v>
      </c>
      <c r="CK219">
        <f t="shared" si="284"/>
        <v>1.5311772612992438E-3</v>
      </c>
      <c r="CL219">
        <f t="shared" si="284"/>
        <v>1.4864760051426801E-3</v>
      </c>
      <c r="CM219">
        <f t="shared" si="284"/>
        <v>1.4435965968102431E-3</v>
      </c>
      <c r="CN219">
        <f t="shared" si="284"/>
        <v>1.4024406378248648E-3</v>
      </c>
      <c r="CO219">
        <f t="shared" si="284"/>
        <v>1.3629164726580119E-3</v>
      </c>
      <c r="CP219">
        <f t="shared" si="277"/>
        <v>1.3249386215682477E-3</v>
      </c>
      <c r="CQ219">
        <f t="shared" si="277"/>
        <v>1.2884272704961391E-3</v>
      </c>
      <c r="CR219">
        <f t="shared" si="277"/>
        <v>8.2982914601763117E-4</v>
      </c>
      <c r="CS219">
        <f t="shared" si="277"/>
        <v>5.391768398100333E-4</v>
      </c>
      <c r="CT219">
        <f t="shared" si="277"/>
        <v>3.7353225197470449E-4</v>
      </c>
      <c r="CU219">
        <f t="shared" si="277"/>
        <v>2.5994257942106493E-4</v>
      </c>
      <c r="CV219">
        <f t="shared" si="277"/>
        <v>1.7755306301096764E-4</v>
      </c>
      <c r="CW219">
        <f t="shared" si="277"/>
        <v>1.1675566632231163E-4</v>
      </c>
      <c r="CX219">
        <f t="shared" si="277"/>
        <v>7.2129951461815409E-5</v>
      </c>
      <c r="CY219">
        <f t="shared" si="277"/>
        <v>4.023641111642538E-5</v>
      </c>
      <c r="CZ219">
        <f t="shared" si="277"/>
        <v>1.8716070831370258E-5</v>
      </c>
      <c r="DA219">
        <f t="shared" si="277"/>
        <v>5.858810004030649E-6</v>
      </c>
      <c r="DB219">
        <f t="shared" si="277"/>
        <v>3.722899471540642E-7</v>
      </c>
      <c r="DC219">
        <f t="shared" si="277"/>
        <v>0</v>
      </c>
      <c r="DD219">
        <f t="shared" si="277"/>
        <v>0</v>
      </c>
      <c r="DE219">
        <f t="shared" si="277"/>
        <v>0</v>
      </c>
      <c r="DF219">
        <f t="shared" si="280"/>
        <v>0</v>
      </c>
      <c r="DG219">
        <f t="shared" si="280"/>
        <v>0</v>
      </c>
      <c r="DH219">
        <f t="shared" si="280"/>
        <v>0</v>
      </c>
      <c r="DI219">
        <f t="shared" si="280"/>
        <v>0</v>
      </c>
      <c r="DJ219">
        <f t="shared" si="280"/>
        <v>0</v>
      </c>
      <c r="DK219">
        <f t="shared" si="280"/>
        <v>0</v>
      </c>
      <c r="DL219">
        <f t="shared" si="280"/>
        <v>0</v>
      </c>
      <c r="DM219">
        <f t="shared" si="280"/>
        <v>0</v>
      </c>
      <c r="DN219">
        <f t="shared" si="280"/>
        <v>0</v>
      </c>
      <c r="DO219">
        <f t="shared" si="280"/>
        <v>0</v>
      </c>
      <c r="DP219">
        <f t="shared" si="280"/>
        <v>0</v>
      </c>
      <c r="DQ219">
        <f t="shared" si="280"/>
        <v>0</v>
      </c>
      <c r="DR219">
        <f t="shared" si="280"/>
        <v>0</v>
      </c>
      <c r="DS219">
        <f t="shared" si="280"/>
        <v>0</v>
      </c>
      <c r="DT219">
        <f t="shared" si="281"/>
        <v>0</v>
      </c>
      <c r="DU219">
        <f t="shared" si="281"/>
        <v>0</v>
      </c>
      <c r="DV219">
        <f t="shared" si="281"/>
        <v>0</v>
      </c>
      <c r="DW219">
        <f t="shared" si="281"/>
        <v>0</v>
      </c>
      <c r="DX219">
        <f t="shared" si="281"/>
        <v>0</v>
      </c>
      <c r="DY219">
        <f t="shared" si="281"/>
        <v>0</v>
      </c>
      <c r="DZ219">
        <f t="shared" si="281"/>
        <v>0</v>
      </c>
      <c r="EA219">
        <f t="shared" si="281"/>
        <v>0</v>
      </c>
      <c r="EB219">
        <f t="shared" si="281"/>
        <v>0</v>
      </c>
      <c r="EC219">
        <f t="shared" si="281"/>
        <v>0</v>
      </c>
      <c r="ED219">
        <f t="shared" si="273"/>
        <v>0</v>
      </c>
      <c r="EE219">
        <f t="shared" si="273"/>
        <v>0</v>
      </c>
      <c r="EF219">
        <f t="shared" si="273"/>
        <v>0</v>
      </c>
      <c r="EG219">
        <f t="shared" si="273"/>
        <v>0</v>
      </c>
      <c r="EH219">
        <f t="shared" si="273"/>
        <v>0</v>
      </c>
      <c r="EI219">
        <f t="shared" si="273"/>
        <v>0</v>
      </c>
      <c r="EJ219">
        <f t="shared" si="273"/>
        <v>0</v>
      </c>
      <c r="EK219">
        <f t="shared" si="273"/>
        <v>0</v>
      </c>
      <c r="EL219">
        <f t="shared" si="273"/>
        <v>0</v>
      </c>
      <c r="EM219">
        <f t="shared" si="273"/>
        <v>0</v>
      </c>
      <c r="EN219">
        <f t="shared" si="274"/>
        <v>0</v>
      </c>
      <c r="EO219">
        <f t="shared" si="274"/>
        <v>0</v>
      </c>
      <c r="EP219">
        <f t="shared" si="274"/>
        <v>0</v>
      </c>
      <c r="EQ219">
        <f t="shared" si="274"/>
        <v>0</v>
      </c>
      <c r="ER219">
        <f t="shared" si="274"/>
        <v>0</v>
      </c>
      <c r="ES219">
        <f t="shared" si="274"/>
        <v>0</v>
      </c>
      <c r="ET219">
        <f t="shared" si="274"/>
        <v>0</v>
      </c>
      <c r="EU219">
        <f t="shared" si="274"/>
        <v>0</v>
      </c>
      <c r="EV219">
        <f t="shared" si="274"/>
        <v>0</v>
      </c>
      <c r="EW219">
        <f t="shared" si="274"/>
        <v>0</v>
      </c>
      <c r="EX219">
        <f t="shared" si="274"/>
        <v>0</v>
      </c>
      <c r="EZ219">
        <f t="shared" si="260"/>
        <v>0.88995450255623521</v>
      </c>
      <c r="FB219">
        <f t="shared" si="271"/>
        <v>1.0108971500553954E-2</v>
      </c>
      <c r="FC219">
        <f t="shared" si="272"/>
        <v>0.24872345201044757</v>
      </c>
    </row>
    <row r="220" spans="1:159" x14ac:dyDescent="0.25">
      <c r="A220">
        <v>1365</v>
      </c>
      <c r="B220" s="19">
        <f>'Input spectra'!Y219</f>
        <v>4.0797728395809002E-2</v>
      </c>
      <c r="C220">
        <f>'Input spectra'!D219</f>
        <v>0</v>
      </c>
      <c r="D220">
        <f t="shared" si="283"/>
        <v>2.0653927966864227E-2</v>
      </c>
      <c r="E220">
        <f t="shared" si="283"/>
        <v>2.0420035270749662E-2</v>
      </c>
      <c r="F220">
        <f t="shared" si="283"/>
        <v>2.01877047689542E-2</v>
      </c>
      <c r="G220">
        <f t="shared" si="283"/>
        <v>1.9956927617841489E-2</v>
      </c>
      <c r="H220">
        <f t="shared" si="283"/>
        <v>1.9727695019892043E-2</v>
      </c>
      <c r="I220">
        <f t="shared" si="283"/>
        <v>1.9499998223474323E-2</v>
      </c>
      <c r="J220">
        <f t="shared" si="283"/>
        <v>1.9273828522616908E-2</v>
      </c>
      <c r="K220">
        <f t="shared" si="283"/>
        <v>1.904917725678176E-2</v>
      </c>
      <c r="L220">
        <f t="shared" si="283"/>
        <v>1.8826035810638572E-2</v>
      </c>
      <c r="M220">
        <f t="shared" si="283"/>
        <v>1.8604395613840235E-2</v>
      </c>
      <c r="N220">
        <f t="shared" si="275"/>
        <v>1.8384248140799336E-2</v>
      </c>
      <c r="O220">
        <f t="shared" si="275"/>
        <v>1.8165584910465746E-2</v>
      </c>
      <c r="P220">
        <f t="shared" si="275"/>
        <v>1.7948397486105307E-2</v>
      </c>
      <c r="Q220">
        <f t="shared" si="275"/>
        <v>1.7732677475079544E-2</v>
      </c>
      <c r="R220">
        <f t="shared" si="275"/>
        <v>1.751841652862645E-2</v>
      </c>
      <c r="S220">
        <f t="shared" si="275"/>
        <v>1.7305606341642337E-2</v>
      </c>
      <c r="T220">
        <f t="shared" si="275"/>
        <v>1.7094238652464715E-2</v>
      </c>
      <c r="U220">
        <f t="shared" si="275"/>
        <v>1.6884305242656224E-2</v>
      </c>
      <c r="V220">
        <f t="shared" si="275"/>
        <v>1.6675797936789621E-2</v>
      </c>
      <c r="W220">
        <f t="shared" si="275"/>
        <v>1.6468708602233779E-2</v>
      </c>
      <c r="X220">
        <f t="shared" si="275"/>
        <v>1.6263029148940716E-2</v>
      </c>
      <c r="Y220">
        <f t="shared" si="275"/>
        <v>1.6058751529233674E-2</v>
      </c>
      <c r="Z220">
        <f t="shared" si="275"/>
        <v>1.5855867737596188E-2</v>
      </c>
      <c r="AA220">
        <f t="shared" si="275"/>
        <v>1.5654369810462174E-2</v>
      </c>
      <c r="AB220">
        <f t="shared" si="275"/>
        <v>1.5454249826007066E-2</v>
      </c>
      <c r="AC220">
        <f t="shared" si="275"/>
        <v>1.5255499903939901E-2</v>
      </c>
      <c r="AD220">
        <f t="shared" si="278"/>
        <v>1.5058112205296438E-2</v>
      </c>
      <c r="AE220">
        <f t="shared" si="278"/>
        <v>1.4862078932233276E-2</v>
      </c>
      <c r="AF220">
        <f t="shared" si="278"/>
        <v>1.4667392327822959E-2</v>
      </c>
      <c r="AG220">
        <f t="shared" si="278"/>
        <v>1.4474044675850038E-2</v>
      </c>
      <c r="AH220">
        <f t="shared" si="278"/>
        <v>1.4282028300608167E-2</v>
      </c>
      <c r="AI220">
        <f t="shared" si="278"/>
        <v>1.4091335566698148E-2</v>
      </c>
      <c r="AJ220">
        <f t="shared" si="278"/>
        <v>1.3901958878826939E-2</v>
      </c>
      <c r="AK220">
        <f t="shared" si="278"/>
        <v>1.3713890681607652E-2</v>
      </c>
      <c r="AL220">
        <f t="shared" si="278"/>
        <v>1.3527123459360503E-2</v>
      </c>
      <c r="AM220">
        <f t="shared" si="278"/>
        <v>1.3341649735914727E-2</v>
      </c>
      <c r="AN220">
        <f t="shared" si="278"/>
        <v>1.3157462074411439E-2</v>
      </c>
      <c r="AO220">
        <f t="shared" si="278"/>
        <v>1.2974553077107463E-2</v>
      </c>
      <c r="AP220">
        <f t="shared" si="278"/>
        <v>1.2792915385180084E-2</v>
      </c>
      <c r="AQ220">
        <f t="shared" si="278"/>
        <v>1.2612541678532749E-2</v>
      </c>
      <c r="AR220">
        <f t="shared" si="276"/>
        <v>1.2433424675601729E-2</v>
      </c>
      <c r="AS220">
        <f t="shared" si="276"/>
        <v>1.2255557133163677E-2</v>
      </c>
      <c r="AT220">
        <f t="shared" si="276"/>
        <v>1.2078931846144112E-2</v>
      </c>
      <c r="AU220">
        <f t="shared" si="276"/>
        <v>1.1903541647426904E-2</v>
      </c>
      <c r="AV220">
        <f t="shared" si="276"/>
        <v>1.1729379407664546E-2</v>
      </c>
      <c r="AW220">
        <f t="shared" si="276"/>
        <v>1.1556438035089473E-2</v>
      </c>
      <c r="AX220">
        <f t="shared" si="276"/>
        <v>1.0276939766756733E-2</v>
      </c>
      <c r="AY220">
        <f t="shared" si="276"/>
        <v>8.7848391490593109E-3</v>
      </c>
      <c r="AZ220">
        <f t="shared" si="276"/>
        <v>7.9111363896679186E-3</v>
      </c>
      <c r="BA220">
        <f t="shared" si="276"/>
        <v>7.2496279169877685E-3</v>
      </c>
      <c r="BB220">
        <f t="shared" si="276"/>
        <v>6.7092441457352152E-3</v>
      </c>
      <c r="BC220">
        <f t="shared" si="276"/>
        <v>6.2505315812539366E-3</v>
      </c>
      <c r="BD220">
        <f t="shared" si="276"/>
        <v>5.8518834431882374E-3</v>
      </c>
      <c r="BE220">
        <f t="shared" si="276"/>
        <v>5.4998366956577165E-3</v>
      </c>
      <c r="BF220">
        <f t="shared" si="276"/>
        <v>5.1852798497421084E-3</v>
      </c>
      <c r="BG220">
        <f t="shared" si="276"/>
        <v>4.9016811661587324E-3</v>
      </c>
      <c r="BH220">
        <f t="shared" si="279"/>
        <v>4.6441558157577952E-3</v>
      </c>
      <c r="BI220">
        <f t="shared" si="279"/>
        <v>4.4089304441474473E-3</v>
      </c>
      <c r="BJ220">
        <f t="shared" si="279"/>
        <v>4.193014980199518E-3</v>
      </c>
      <c r="BK220">
        <f t="shared" si="279"/>
        <v>3.993990791196572E-3</v>
      </c>
      <c r="BL220">
        <f t="shared" si="279"/>
        <v>3.8098680930529192E-3</v>
      </c>
      <c r="BM220">
        <f t="shared" si="279"/>
        <v>3.6389865988968686E-3</v>
      </c>
      <c r="BN220">
        <f t="shared" si="279"/>
        <v>3.4799442554732476E-3</v>
      </c>
      <c r="BO220">
        <f t="shared" si="279"/>
        <v>3.3315448478102032E-3</v>
      </c>
      <c r="BP220">
        <f t="shared" si="279"/>
        <v>3.1927586482509442E-3</v>
      </c>
      <c r="BQ220">
        <f t="shared" si="279"/>
        <v>3.0626923108115359E-3</v>
      </c>
      <c r="BR220">
        <f t="shared" si="279"/>
        <v>2.940565462429514E-3</v>
      </c>
      <c r="BS220">
        <f t="shared" si="279"/>
        <v>2.8256922391067503E-3</v>
      </c>
      <c r="BT220">
        <f t="shared" si="279"/>
        <v>2.7174665360290362E-3</v>
      </c>
      <c r="BU220">
        <f t="shared" si="279"/>
        <v>2.615350089931493E-3</v>
      </c>
      <c r="BV220">
        <f t="shared" si="282"/>
        <v>2.5188627510404973E-3</v>
      </c>
      <c r="BW220">
        <f t="shared" si="282"/>
        <v>2.4275744687722563E-3</v>
      </c>
      <c r="BX220">
        <f t="shared" si="282"/>
        <v>2.3410986338637291E-3</v>
      </c>
      <c r="BY220">
        <f t="shared" si="282"/>
        <v>2.2590865051082751E-3</v>
      </c>
      <c r="BZ220">
        <f t="shared" si="282"/>
        <v>2.1812225114531307E-3</v>
      </c>
      <c r="CA220">
        <f t="shared" si="282"/>
        <v>2.1072202666384612E-3</v>
      </c>
      <c r="CB220">
        <f t="shared" si="282"/>
        <v>2.0368191684134005E-3</v>
      </c>
      <c r="CC220">
        <f t="shared" si="282"/>
        <v>1.9697814808304175E-3</v>
      </c>
      <c r="CD220">
        <f t="shared" si="282"/>
        <v>1.9058898184245085E-3</v>
      </c>
      <c r="CE220">
        <f t="shared" si="282"/>
        <v>1.844944966812831E-3</v>
      </c>
      <c r="CF220">
        <f t="shared" si="284"/>
        <v>1.7867639865442246E-3</v>
      </c>
      <c r="CG220">
        <f t="shared" si="284"/>
        <v>1.7311785567173292E-3</v>
      </c>
      <c r="CH220">
        <f t="shared" si="284"/>
        <v>1.6780335225822685E-3</v>
      </c>
      <c r="CI220">
        <f t="shared" si="284"/>
        <v>1.6271856174986297E-3</v>
      </c>
      <c r="CJ220">
        <f t="shared" si="284"/>
        <v>1.5785023345832516E-3</v>
      </c>
      <c r="CK220">
        <f t="shared" si="284"/>
        <v>1.5318609274033263E-3</v>
      </c>
      <c r="CL220">
        <f t="shared" si="284"/>
        <v>1.4871475223510917E-3</v>
      </c>
      <c r="CM220">
        <f t="shared" si="284"/>
        <v>1.4442563280277015E-3</v>
      </c>
      <c r="CN220">
        <f t="shared" si="284"/>
        <v>1.4030889291835405E-3</v>
      </c>
      <c r="CO220">
        <f t="shared" si="284"/>
        <v>1.3635536546022383E-3</v>
      </c>
      <c r="CP220">
        <f t="shared" si="277"/>
        <v>1.3255650098482113E-3</v>
      </c>
      <c r="CQ220">
        <f t="shared" si="277"/>
        <v>1.2890431670799516E-3</v>
      </c>
      <c r="CR220">
        <f t="shared" si="277"/>
        <v>8.3023018274423451E-4</v>
      </c>
      <c r="CS220">
        <f t="shared" si="277"/>
        <v>5.3944024416615157E-4</v>
      </c>
      <c r="CT220">
        <f t="shared" si="277"/>
        <v>3.7371669654532821E-4</v>
      </c>
      <c r="CU220">
        <f t="shared" si="277"/>
        <v>2.6007230095810363E-4</v>
      </c>
      <c r="CV220">
        <f t="shared" si="277"/>
        <v>1.776426018788258E-4</v>
      </c>
      <c r="CW220">
        <f t="shared" si="277"/>
        <v>1.1681515893452008E-4</v>
      </c>
      <c r="CX220">
        <f t="shared" si="277"/>
        <v>7.2167084133146022E-5</v>
      </c>
      <c r="CY220">
        <f t="shared" si="277"/>
        <v>4.0257336337256119E-5</v>
      </c>
      <c r="CZ220">
        <f t="shared" si="277"/>
        <v>1.872590259522941E-5</v>
      </c>
      <c r="DA220">
        <f t="shared" si="277"/>
        <v>5.861918488398257E-6</v>
      </c>
      <c r="DB220">
        <f t="shared" si="277"/>
        <v>3.7248942768751219E-7</v>
      </c>
      <c r="DC220">
        <f t="shared" si="277"/>
        <v>0</v>
      </c>
      <c r="DD220">
        <f t="shared" si="277"/>
        <v>0</v>
      </c>
      <c r="DE220">
        <f t="shared" si="277"/>
        <v>0</v>
      </c>
      <c r="DF220">
        <f t="shared" si="280"/>
        <v>0</v>
      </c>
      <c r="DG220">
        <f t="shared" si="280"/>
        <v>0</v>
      </c>
      <c r="DH220">
        <f t="shared" si="280"/>
        <v>0</v>
      </c>
      <c r="DI220">
        <f t="shared" si="280"/>
        <v>0</v>
      </c>
      <c r="DJ220">
        <f t="shared" si="280"/>
        <v>0</v>
      </c>
      <c r="DK220">
        <f t="shared" si="280"/>
        <v>0</v>
      </c>
      <c r="DL220">
        <f t="shared" si="280"/>
        <v>0</v>
      </c>
      <c r="DM220">
        <f t="shared" si="280"/>
        <v>0</v>
      </c>
      <c r="DN220">
        <f t="shared" si="280"/>
        <v>0</v>
      </c>
      <c r="DO220">
        <f t="shared" si="280"/>
        <v>0</v>
      </c>
      <c r="DP220">
        <f t="shared" si="280"/>
        <v>0</v>
      </c>
      <c r="DQ220">
        <f t="shared" si="280"/>
        <v>0</v>
      </c>
      <c r="DR220">
        <f t="shared" si="280"/>
        <v>0</v>
      </c>
      <c r="DS220">
        <f t="shared" si="280"/>
        <v>0</v>
      </c>
      <c r="DT220">
        <f t="shared" si="281"/>
        <v>0</v>
      </c>
      <c r="DU220">
        <f t="shared" si="281"/>
        <v>0</v>
      </c>
      <c r="DV220">
        <f t="shared" si="281"/>
        <v>0</v>
      </c>
      <c r="DW220">
        <f t="shared" si="281"/>
        <v>0</v>
      </c>
      <c r="DX220">
        <f t="shared" si="281"/>
        <v>0</v>
      </c>
      <c r="DY220">
        <f t="shared" si="281"/>
        <v>0</v>
      </c>
      <c r="DZ220">
        <f t="shared" si="281"/>
        <v>0</v>
      </c>
      <c r="EA220">
        <f t="shared" si="281"/>
        <v>0</v>
      </c>
      <c r="EB220">
        <f t="shared" si="281"/>
        <v>0</v>
      </c>
      <c r="EC220">
        <f t="shared" si="281"/>
        <v>0</v>
      </c>
      <c r="ED220">
        <f t="shared" si="273"/>
        <v>0</v>
      </c>
      <c r="EE220">
        <f t="shared" si="273"/>
        <v>0</v>
      </c>
      <c r="EF220">
        <f t="shared" si="273"/>
        <v>0</v>
      </c>
      <c r="EG220">
        <f t="shared" si="273"/>
        <v>0</v>
      </c>
      <c r="EH220">
        <f t="shared" si="273"/>
        <v>0</v>
      </c>
      <c r="EI220">
        <f t="shared" si="273"/>
        <v>0</v>
      </c>
      <c r="EJ220">
        <f t="shared" si="273"/>
        <v>0</v>
      </c>
      <c r="EK220">
        <f t="shared" si="273"/>
        <v>0</v>
      </c>
      <c r="EL220">
        <f t="shared" si="273"/>
        <v>0</v>
      </c>
      <c r="EM220">
        <f t="shared" si="273"/>
        <v>0</v>
      </c>
      <c r="EN220">
        <f t="shared" si="274"/>
        <v>0</v>
      </c>
      <c r="EO220">
        <f t="shared" si="274"/>
        <v>0</v>
      </c>
      <c r="EP220">
        <f t="shared" si="274"/>
        <v>0</v>
      </c>
      <c r="EQ220">
        <f t="shared" si="274"/>
        <v>0</v>
      </c>
      <c r="ER220">
        <f t="shared" si="274"/>
        <v>0</v>
      </c>
      <c r="ES220">
        <f t="shared" si="274"/>
        <v>0</v>
      </c>
      <c r="ET220">
        <f t="shared" si="274"/>
        <v>0</v>
      </c>
      <c r="EU220">
        <f t="shared" si="274"/>
        <v>0</v>
      </c>
      <c r="EV220">
        <f t="shared" si="274"/>
        <v>0</v>
      </c>
      <c r="EW220">
        <f t="shared" si="274"/>
        <v>0</v>
      </c>
      <c r="EX220">
        <f t="shared" si="274"/>
        <v>0</v>
      </c>
      <c r="EZ220">
        <f t="shared" si="260"/>
        <v>0.89008377833052732</v>
      </c>
      <c r="FB220">
        <f t="shared" si="271"/>
        <v>1.0096107445012215E-2</v>
      </c>
      <c r="FC220">
        <f t="shared" si="272"/>
        <v>0.24872509309182525</v>
      </c>
    </row>
    <row r="221" spans="1:159" x14ac:dyDescent="0.25">
      <c r="A221">
        <v>1370</v>
      </c>
      <c r="B221" s="19">
        <f>'Input spectra'!Y220</f>
        <v>4.0745211056655399E-2</v>
      </c>
      <c r="C221">
        <f>'Input spectra'!D220</f>
        <v>0</v>
      </c>
      <c r="D221">
        <f t="shared" si="283"/>
        <v>2.0653927966864227E-2</v>
      </c>
      <c r="E221">
        <f t="shared" si="283"/>
        <v>2.0420142511623045E-2</v>
      </c>
      <c r="F221">
        <f t="shared" si="283"/>
        <v>2.0187916810975402E-2</v>
      </c>
      <c r="G221">
        <f t="shared" si="283"/>
        <v>1.9957242045739274E-2</v>
      </c>
      <c r="H221">
        <f t="shared" si="283"/>
        <v>1.9728109442664937E-2</v>
      </c>
      <c r="I221">
        <f t="shared" si="283"/>
        <v>1.9500510274207277E-2</v>
      </c>
      <c r="J221">
        <f t="shared" si="283"/>
        <v>1.9274435858299143E-2</v>
      </c>
      <c r="K221">
        <f t="shared" si="283"/>
        <v>1.9049877558125781E-2</v>
      </c>
      <c r="L221">
        <f t="shared" si="283"/>
        <v>1.8826826781900407E-2</v>
      </c>
      <c r="M221">
        <f t="shared" si="283"/>
        <v>1.86052749826408E-2</v>
      </c>
      <c r="N221">
        <f t="shared" si="275"/>
        <v>1.8385213657947003E-2</v>
      </c>
      <c r="O221">
        <f t="shared" si="275"/>
        <v>1.8166634349780053E-2</v>
      </c>
      <c r="P221">
        <f t="shared" si="275"/>
        <v>1.7949528644241833E-2</v>
      </c>
      <c r="Q221">
        <f t="shared" si="275"/>
        <v>1.7733888171355908E-2</v>
      </c>
      <c r="R221">
        <f t="shared" si="275"/>
        <v>1.7519704604849484E-2</v>
      </c>
      <c r="S221">
        <f t="shared" si="275"/>
        <v>1.7306969661936351E-2</v>
      </c>
      <c r="T221">
        <f t="shared" si="275"/>
        <v>1.7095675103100935E-2</v>
      </c>
      <c r="U221">
        <f t="shared" si="275"/>
        <v>1.6885812731883307E-2</v>
      </c>
      <c r="V221">
        <f t="shared" si="275"/>
        <v>1.6677374394665309E-2</v>
      </c>
      <c r="W221">
        <f t="shared" si="275"/>
        <v>1.6470351980457636E-2</v>
      </c>
      <c r="X221">
        <f t="shared" si="275"/>
        <v>1.6264737420687993E-2</v>
      </c>
      <c r="Y221">
        <f t="shared" si="275"/>
        <v>1.6060522688990241E-2</v>
      </c>
      <c r="Z221">
        <f t="shared" si="275"/>
        <v>1.5857699800994565E-2</v>
      </c>
      <c r="AA221">
        <f t="shared" si="275"/>
        <v>1.5656260814118642E-2</v>
      </c>
      <c r="AB221">
        <f t="shared" si="275"/>
        <v>1.5456197827359849E-2</v>
      </c>
      <c r="AC221">
        <f t="shared" si="275"/>
        <v>1.5257502981088409E-2</v>
      </c>
      <c r="AD221">
        <f t="shared" si="278"/>
        <v>1.5060168456841577E-2</v>
      </c>
      <c r="AE221">
        <f t="shared" si="278"/>
        <v>1.4864186477118813E-2</v>
      </c>
      <c r="AF221">
        <f t="shared" si="278"/>
        <v>1.466954930517793E-2</v>
      </c>
      <c r="AG221">
        <f t="shared" si="278"/>
        <v>1.4476249244832198E-2</v>
      </c>
      <c r="AH221">
        <f t="shared" si="278"/>
        <v>1.428427864024848E-2</v>
      </c>
      <c r="AI221">
        <f t="shared" si="278"/>
        <v>1.4093629875746298E-2</v>
      </c>
      <c r="AJ221">
        <f t="shared" si="278"/>
        <v>1.3904295375597875E-2</v>
      </c>
      <c r="AK221">
        <f t="shared" si="278"/>
        <v>1.371626760382913E-2</v>
      </c>
      <c r="AL221">
        <f t="shared" si="278"/>
        <v>1.3529539064021661E-2</v>
      </c>
      <c r="AM221">
        <f t="shared" si="278"/>
        <v>1.3344102299115659E-2</v>
      </c>
      <c r="AN221">
        <f t="shared" si="278"/>
        <v>1.3159949891213748E-2</v>
      </c>
      <c r="AO221">
        <f t="shared" si="278"/>
        <v>1.2977074461385829E-2</v>
      </c>
      <c r="AP221">
        <f t="shared" si="278"/>
        <v>1.2795468669474811E-2</v>
      </c>
      <c r="AQ221">
        <f t="shared" si="278"/>
        <v>1.2615125213903294E-2</v>
      </c>
      <c r="AR221">
        <f t="shared" si="276"/>
        <v>1.2436036831481192E-2</v>
      </c>
      <c r="AS221">
        <f t="shared" si="276"/>
        <v>1.2258196297214282E-2</v>
      </c>
      <c r="AT221">
        <f t="shared" si="276"/>
        <v>1.2081596424113638E-2</v>
      </c>
      <c r="AU221">
        <f t="shared" si="276"/>
        <v>1.1906230063006064E-2</v>
      </c>
      <c r="AV221">
        <f t="shared" si="276"/>
        <v>1.1732090102345343E-2</v>
      </c>
      <c r="AW221">
        <f t="shared" si="276"/>
        <v>1.1559169468024471E-2</v>
      </c>
      <c r="AX221">
        <f t="shared" si="276"/>
        <v>1.0279422767309478E-2</v>
      </c>
      <c r="AY221">
        <f t="shared" si="276"/>
        <v>8.7870077916648529E-3</v>
      </c>
      <c r="AZ221">
        <f t="shared" si="276"/>
        <v>7.9131309058471534E-3</v>
      </c>
      <c r="BA221">
        <f t="shared" si="276"/>
        <v>7.2514937397716531E-3</v>
      </c>
      <c r="BB221">
        <f t="shared" si="276"/>
        <v>6.7110061353139313E-3</v>
      </c>
      <c r="BC221">
        <f t="shared" si="276"/>
        <v>6.2522059380358827E-3</v>
      </c>
      <c r="BD221">
        <f t="shared" si="276"/>
        <v>5.8534817532265408E-3</v>
      </c>
      <c r="BE221">
        <f t="shared" si="276"/>
        <v>5.5013677437071281E-3</v>
      </c>
      <c r="BF221">
        <f t="shared" si="276"/>
        <v>5.1867505706183559E-3</v>
      </c>
      <c r="BG221">
        <f t="shared" si="276"/>
        <v>4.9030971985433262E-3</v>
      </c>
      <c r="BH221">
        <f t="shared" si="279"/>
        <v>4.6455218493751376E-3</v>
      </c>
      <c r="BI221">
        <f t="shared" si="279"/>
        <v>4.4102504498926874E-3</v>
      </c>
      <c r="BJ221">
        <f t="shared" si="279"/>
        <v>4.1942923694771794E-3</v>
      </c>
      <c r="BK221">
        <f t="shared" si="279"/>
        <v>3.9952285301816555E-3</v>
      </c>
      <c r="BL221">
        <f t="shared" si="279"/>
        <v>3.8110687870233817E-3</v>
      </c>
      <c r="BM221">
        <f t="shared" si="279"/>
        <v>3.6401525559971158E-3</v>
      </c>
      <c r="BN221">
        <f t="shared" si="279"/>
        <v>3.4810775359242858E-3</v>
      </c>
      <c r="BO221">
        <f t="shared" si="279"/>
        <v>3.3326473025640855E-3</v>
      </c>
      <c r="BP221">
        <f t="shared" si="279"/>
        <v>3.1938319498231575E-3</v>
      </c>
      <c r="BQ221">
        <f t="shared" si="279"/>
        <v>3.0637379782075722E-3</v>
      </c>
      <c r="BR221">
        <f t="shared" si="279"/>
        <v>2.941584881538378E-3</v>
      </c>
      <c r="BS221">
        <f t="shared" si="279"/>
        <v>2.8266866795638233E-3</v>
      </c>
      <c r="BT221">
        <f t="shared" si="279"/>
        <v>2.718437165292902E-3</v>
      </c>
      <c r="BU221">
        <f t="shared" si="279"/>
        <v>2.6162979851363237E-3</v>
      </c>
      <c r="BV221">
        <f t="shared" si="282"/>
        <v>2.5197889090534521E-3</v>
      </c>
      <c r="BW221">
        <f t="shared" si="282"/>
        <v>2.4284798147884076E-3</v>
      </c>
      <c r="BX221">
        <f t="shared" si="282"/>
        <v>2.3419840287989056E-3</v>
      </c>
      <c r="BY221">
        <f t="shared" si="282"/>
        <v>2.2599527519958605E-3</v>
      </c>
      <c r="BZ221">
        <f t="shared" si="282"/>
        <v>2.182070361009415E-3</v>
      </c>
      <c r="CA221">
        <f t="shared" si="282"/>
        <v>2.1080504221291773E-3</v>
      </c>
      <c r="CB221">
        <f t="shared" si="282"/>
        <v>2.0376322899291958E-3</v>
      </c>
      <c r="CC221">
        <f t="shared" si="282"/>
        <v>1.9705781890594679E-3</v>
      </c>
      <c r="CD221">
        <f t="shared" si="282"/>
        <v>1.9066706979949586E-3</v>
      </c>
      <c r="CE221">
        <f t="shared" si="282"/>
        <v>1.8457105692653742E-3</v>
      </c>
      <c r="CF221">
        <f t="shared" si="284"/>
        <v>1.787514832985159E-3</v>
      </c>
      <c r="CG221">
        <f t="shared" si="284"/>
        <v>1.7319151401943376E-3</v>
      </c>
      <c r="CH221">
        <f t="shared" si="284"/>
        <v>1.6787563102185761E-3</v>
      </c>
      <c r="CI221">
        <f t="shared" si="284"/>
        <v>1.6278950524157806E-3</v>
      </c>
      <c r="CJ221">
        <f t="shared" si="284"/>
        <v>1.5791988376382667E-3</v>
      </c>
      <c r="CK221">
        <f t="shared" si="284"/>
        <v>1.5325448987622958E-3</v>
      </c>
      <c r="CL221">
        <f t="shared" si="284"/>
        <v>1.4878193429181581E-3</v>
      </c>
      <c r="CM221">
        <f t="shared" si="284"/>
        <v>1.4449163607457871E-3</v>
      </c>
      <c r="CN221">
        <f t="shared" si="284"/>
        <v>1.4037375202209867E-3</v>
      </c>
      <c r="CO221">
        <f t="shared" si="284"/>
        <v>1.3641911344376692E-3</v>
      </c>
      <c r="CP221">
        <f t="shared" si="277"/>
        <v>1.3261916942643665E-3</v>
      </c>
      <c r="CQ221">
        <f t="shared" si="277"/>
        <v>1.2896593580758826E-3</v>
      </c>
      <c r="CR221">
        <f t="shared" si="277"/>
        <v>8.3063141328236739E-4</v>
      </c>
      <c r="CS221">
        <f t="shared" si="277"/>
        <v>5.397037772033441E-4</v>
      </c>
      <c r="CT221">
        <f t="shared" si="277"/>
        <v>3.7390123219188833E-4</v>
      </c>
      <c r="CU221">
        <f t="shared" si="277"/>
        <v>2.6020208723127441E-4</v>
      </c>
      <c r="CV221">
        <f t="shared" si="277"/>
        <v>1.7773218590055916E-4</v>
      </c>
      <c r="CW221">
        <f t="shared" si="277"/>
        <v>1.1687468186106809E-4</v>
      </c>
      <c r="CX221">
        <f t="shared" si="277"/>
        <v>7.2204235920464549E-5</v>
      </c>
      <c r="CY221">
        <f t="shared" si="277"/>
        <v>4.0278272440391078E-5</v>
      </c>
      <c r="CZ221">
        <f t="shared" si="277"/>
        <v>1.8735739523825406E-5</v>
      </c>
      <c r="DA221">
        <f t="shared" si="277"/>
        <v>5.8650286220214397E-6</v>
      </c>
      <c r="DB221">
        <f t="shared" si="277"/>
        <v>3.7268901510669143E-7</v>
      </c>
      <c r="DC221">
        <f t="shared" si="277"/>
        <v>0</v>
      </c>
      <c r="DD221">
        <f t="shared" si="277"/>
        <v>0</v>
      </c>
      <c r="DE221">
        <f t="shared" si="277"/>
        <v>0</v>
      </c>
      <c r="DF221">
        <f t="shared" si="280"/>
        <v>0</v>
      </c>
      <c r="DG221">
        <f t="shared" si="280"/>
        <v>0</v>
      </c>
      <c r="DH221">
        <f t="shared" si="280"/>
        <v>0</v>
      </c>
      <c r="DI221">
        <f t="shared" si="280"/>
        <v>0</v>
      </c>
      <c r="DJ221">
        <f t="shared" si="280"/>
        <v>0</v>
      </c>
      <c r="DK221">
        <f t="shared" si="280"/>
        <v>0</v>
      </c>
      <c r="DL221">
        <f t="shared" si="280"/>
        <v>0</v>
      </c>
      <c r="DM221">
        <f t="shared" si="280"/>
        <v>0</v>
      </c>
      <c r="DN221">
        <f t="shared" si="280"/>
        <v>0</v>
      </c>
      <c r="DO221">
        <f t="shared" si="280"/>
        <v>0</v>
      </c>
      <c r="DP221">
        <f t="shared" si="280"/>
        <v>0</v>
      </c>
      <c r="DQ221">
        <f t="shared" si="280"/>
        <v>0</v>
      </c>
      <c r="DR221">
        <f t="shared" si="280"/>
        <v>0</v>
      </c>
      <c r="DS221">
        <f t="shared" si="280"/>
        <v>0</v>
      </c>
      <c r="DT221">
        <f t="shared" si="281"/>
        <v>0</v>
      </c>
      <c r="DU221">
        <f t="shared" si="281"/>
        <v>0</v>
      </c>
      <c r="DV221">
        <f t="shared" si="281"/>
        <v>0</v>
      </c>
      <c r="DW221">
        <f t="shared" si="281"/>
        <v>0</v>
      </c>
      <c r="DX221">
        <f t="shared" si="281"/>
        <v>0</v>
      </c>
      <c r="DY221">
        <f t="shared" si="281"/>
        <v>0</v>
      </c>
      <c r="DZ221">
        <f t="shared" si="281"/>
        <v>0</v>
      </c>
      <c r="EA221">
        <f t="shared" si="281"/>
        <v>0</v>
      </c>
      <c r="EB221">
        <f t="shared" si="281"/>
        <v>0</v>
      </c>
      <c r="EC221">
        <f t="shared" si="281"/>
        <v>0</v>
      </c>
      <c r="ED221">
        <f t="shared" si="273"/>
        <v>0</v>
      </c>
      <c r="EE221">
        <f t="shared" si="273"/>
        <v>0</v>
      </c>
      <c r="EF221">
        <f t="shared" si="273"/>
        <v>0</v>
      </c>
      <c r="EG221">
        <f t="shared" si="273"/>
        <v>0</v>
      </c>
      <c r="EH221">
        <f t="shared" si="273"/>
        <v>0</v>
      </c>
      <c r="EI221">
        <f t="shared" si="273"/>
        <v>0</v>
      </c>
      <c r="EJ221">
        <f t="shared" si="273"/>
        <v>0</v>
      </c>
      <c r="EK221">
        <f t="shared" si="273"/>
        <v>0</v>
      </c>
      <c r="EL221">
        <f t="shared" si="273"/>
        <v>0</v>
      </c>
      <c r="EM221">
        <f t="shared" si="273"/>
        <v>0</v>
      </c>
      <c r="EN221">
        <f t="shared" si="274"/>
        <v>0</v>
      </c>
      <c r="EO221">
        <f t="shared" si="274"/>
        <v>0</v>
      </c>
      <c r="EP221">
        <f t="shared" si="274"/>
        <v>0</v>
      </c>
      <c r="EQ221">
        <f t="shared" si="274"/>
        <v>0</v>
      </c>
      <c r="ER221">
        <f t="shared" si="274"/>
        <v>0</v>
      </c>
      <c r="ES221">
        <f t="shared" si="274"/>
        <v>0</v>
      </c>
      <c r="ET221">
        <f t="shared" si="274"/>
        <v>0</v>
      </c>
      <c r="EU221">
        <f t="shared" si="274"/>
        <v>0</v>
      </c>
      <c r="EV221">
        <f t="shared" si="274"/>
        <v>0</v>
      </c>
      <c r="EW221">
        <f t="shared" si="274"/>
        <v>0</v>
      </c>
      <c r="EX221">
        <f t="shared" si="274"/>
        <v>0</v>
      </c>
      <c r="EZ221">
        <f t="shared" si="260"/>
        <v>0.89021308325531989</v>
      </c>
      <c r="FB221">
        <f t="shared" si="271"/>
        <v>1.0083243051673019E-2</v>
      </c>
      <c r="FC221">
        <f t="shared" si="272"/>
        <v>0.24872673417342453</v>
      </c>
    </row>
    <row r="222" spans="1:159" x14ac:dyDescent="0.25">
      <c r="A222">
        <v>1375</v>
      </c>
      <c r="B222" s="19">
        <f>'Input spectra'!Y221</f>
        <v>4.0692693717501803E-2</v>
      </c>
      <c r="C222">
        <f>'Input spectra'!D221</f>
        <v>0</v>
      </c>
      <c r="D222">
        <f t="shared" si="283"/>
        <v>2.0653927966864227E-2</v>
      </c>
      <c r="E222">
        <f t="shared" si="283"/>
        <v>2.042024975305963E-2</v>
      </c>
      <c r="F222">
        <f t="shared" si="283"/>
        <v>2.0188128855223794E-2</v>
      </c>
      <c r="G222">
        <f t="shared" si="283"/>
        <v>1.9957556478590967E-2</v>
      </c>
      <c r="H222">
        <f t="shared" si="283"/>
        <v>1.9728523874143672E-2</v>
      </c>
      <c r="I222">
        <f t="shared" si="283"/>
        <v>1.9501022338386177E-2</v>
      </c>
      <c r="J222">
        <f t="shared" si="283"/>
        <v>1.9275043213119066E-2</v>
      </c>
      <c r="K222">
        <f t="shared" si="283"/>
        <v>1.9050577885214852E-2</v>
      </c>
      <c r="L222">
        <f t="shared" si="283"/>
        <v>1.8827617786394701E-2</v>
      </c>
      <c r="M222">
        <f t="shared" si="283"/>
        <v>1.8606154393006245E-2</v>
      </c>
      <c r="N222">
        <f t="shared" si="275"/>
        <v>1.8386179225802397E-2</v>
      </c>
      <c r="O222">
        <f t="shared" si="275"/>
        <v>1.8167683849721252E-2</v>
      </c>
      <c r="P222">
        <f t="shared" si="275"/>
        <v>1.7950659873667101E-2</v>
      </c>
      <c r="Q222">
        <f t="shared" si="275"/>
        <v>1.7735098950292405E-2</v>
      </c>
      <c r="R222">
        <f t="shared" ref="N222:AC238" si="285">R$2*EXP(- R$1 * ($C222*_c2+$B222))</f>
        <v>1.7520992775780866E-2</v>
      </c>
      <c r="S222">
        <f t="shared" si="285"/>
        <v>1.7308333089631527E-2</v>
      </c>
      <c r="T222">
        <f t="shared" si="285"/>
        <v>1.7097111674443933E-2</v>
      </c>
      <c r="U222">
        <f t="shared" si="285"/>
        <v>1.6887320355704252E-2</v>
      </c>
      <c r="V222">
        <f t="shared" si="285"/>
        <v>1.6678951001572514E-2</v>
      </c>
      <c r="W222">
        <f t="shared" si="285"/>
        <v>1.6471995522670795E-2</v>
      </c>
      <c r="X222">
        <f t="shared" si="285"/>
        <v>1.6266445871872464E-2</v>
      </c>
      <c r="Y222">
        <f t="shared" si="285"/>
        <v>1.6062294044092432E-2</v>
      </c>
      <c r="Z222">
        <f t="shared" si="285"/>
        <v>1.5859532076078375E-2</v>
      </c>
      <c r="AA222">
        <f t="shared" si="285"/>
        <v>1.5658152046203012E-2</v>
      </c>
      <c r="AB222">
        <f t="shared" si="285"/>
        <v>1.5458146074257341E-2</v>
      </c>
      <c r="AC222">
        <f t="shared" si="285"/>
        <v>1.5259506321244886E-2</v>
      </c>
      <c r="AD222">
        <f t="shared" si="278"/>
        <v>1.506222498917692E-2</v>
      </c>
      <c r="AE222">
        <f t="shared" si="278"/>
        <v>1.4866294320868693E-2</v>
      </c>
      <c r="AF222">
        <f t="shared" si="278"/>
        <v>1.4671706599736614E-2</v>
      </c>
      <c r="AG222">
        <f t="shared" si="278"/>
        <v>1.4478454149596408E-2</v>
      </c>
      <c r="AH222">
        <f t="shared" si="278"/>
        <v>1.4286529334462275E-2</v>
      </c>
      <c r="AI222">
        <f t="shared" si="278"/>
        <v>1.4095924558346977E-2</v>
      </c>
      <c r="AJ222">
        <f t="shared" si="278"/>
        <v>1.3906632265062904E-2</v>
      </c>
      <c r="AK222">
        <f t="shared" si="278"/>
        <v>1.3718644938024084E-2</v>
      </c>
      <c r="AL222">
        <f t="shared" si="278"/>
        <v>1.3531955100049174E-2</v>
      </c>
      <c r="AM222">
        <f t="shared" si="278"/>
        <v>1.3346555313165351E-2</v>
      </c>
      <c r="AN222">
        <f t="shared" si="278"/>
        <v>1.3162438178413189E-2</v>
      </c>
      <c r="AO222">
        <f t="shared" si="278"/>
        <v>1.2979596335652453E-2</v>
      </c>
      <c r="AP222">
        <f t="shared" si="278"/>
        <v>1.2798022463368837E-2</v>
      </c>
      <c r="AQ222">
        <f t="shared" si="278"/>
        <v>1.2617709278481605E-2</v>
      </c>
      <c r="AR222">
        <f t="shared" si="276"/>
        <v>1.2438649536152202E-2</v>
      </c>
      <c r="AS222">
        <f t="shared" si="276"/>
        <v>1.2260836029593753E-2</v>
      </c>
      <c r="AT222">
        <f t="shared" si="276"/>
        <v>1.2084261589881476E-2</v>
      </c>
      <c r="AU222">
        <f t="shared" si="276"/>
        <v>1.190891908576404E-2</v>
      </c>
      <c r="AV222">
        <f t="shared" ref="AR222:BG238" si="286">AV$2*EXP(- AV$1 * ($C222*_c2+$B222))</f>
        <v>1.173480142347579E-2</v>
      </c>
      <c r="AW222">
        <f t="shared" si="286"/>
        <v>1.1561901546549905E-2</v>
      </c>
      <c r="AX222">
        <f t="shared" si="286"/>
        <v>1.0281906367777363E-2</v>
      </c>
      <c r="AY222">
        <f t="shared" si="286"/>
        <v>8.7891769696257574E-3</v>
      </c>
      <c r="AZ222">
        <f t="shared" si="286"/>
        <v>7.9151259248738427E-3</v>
      </c>
      <c r="BA222">
        <f t="shared" si="286"/>
        <v>7.253360042758757E-3</v>
      </c>
      <c r="BB222">
        <f t="shared" si="286"/>
        <v>6.7127685876284199E-3</v>
      </c>
      <c r="BC222">
        <f t="shared" si="286"/>
        <v>6.2538807433349811E-3</v>
      </c>
      <c r="BD222">
        <f t="shared" si="286"/>
        <v>5.8550804998071977E-3</v>
      </c>
      <c r="BE222">
        <f t="shared" si="286"/>
        <v>5.5028992179706731E-3</v>
      </c>
      <c r="BF222">
        <f t="shared" si="286"/>
        <v>5.1882217086408229E-3</v>
      </c>
      <c r="BG222">
        <f t="shared" si="286"/>
        <v>4.9045136400013871E-3</v>
      </c>
      <c r="BH222">
        <f t="shared" si="279"/>
        <v>4.6468882847980871E-3</v>
      </c>
      <c r="BI222">
        <f t="shared" si="279"/>
        <v>4.4115708508392559E-3</v>
      </c>
      <c r="BJ222">
        <f t="shared" si="279"/>
        <v>4.1955701479076046E-3</v>
      </c>
      <c r="BK222">
        <f t="shared" si="279"/>
        <v>3.9964666527424345E-3</v>
      </c>
      <c r="BL222">
        <f t="shared" si="279"/>
        <v>3.8122698593969742E-3</v>
      </c>
      <c r="BM222">
        <f t="shared" si="279"/>
        <v>3.6413188866782822E-3</v>
      </c>
      <c r="BN222">
        <f t="shared" si="279"/>
        <v>3.482211185440023E-3</v>
      </c>
      <c r="BO222">
        <f t="shared" si="279"/>
        <v>3.3337501221356557E-3</v>
      </c>
      <c r="BP222">
        <f t="shared" si="279"/>
        <v>3.1949056122044365E-3</v>
      </c>
      <c r="BQ222">
        <f t="shared" si="279"/>
        <v>3.0647840026163907E-3</v>
      </c>
      <c r="BR222">
        <f t="shared" si="279"/>
        <v>2.9426046540538681E-3</v>
      </c>
      <c r="BS222">
        <f t="shared" si="279"/>
        <v>2.8276814699924216E-3</v>
      </c>
      <c r="BT222">
        <f t="shared" si="279"/>
        <v>2.7194081412477591E-3</v>
      </c>
      <c r="BU222">
        <f t="shared" si="279"/>
        <v>2.6172462238918406E-3</v>
      </c>
      <c r="BV222">
        <f t="shared" si="282"/>
        <v>2.5207154076044781E-3</v>
      </c>
      <c r="BW222">
        <f t="shared" si="282"/>
        <v>2.4293854984466872E-3</v>
      </c>
      <c r="BX222">
        <f t="shared" si="282"/>
        <v>2.3428697585872061E-3</v>
      </c>
      <c r="BY222">
        <f t="shared" si="282"/>
        <v>2.2608193310458789E-3</v>
      </c>
      <c r="BZ222">
        <f t="shared" si="282"/>
        <v>2.182918540128074E-3</v>
      </c>
      <c r="CA222">
        <f t="shared" si="282"/>
        <v>2.108880904665978E-3</v>
      </c>
      <c r="CB222">
        <f t="shared" si="282"/>
        <v>2.0384457360524038E-3</v>
      </c>
      <c r="CC222">
        <f t="shared" si="282"/>
        <v>1.9713752195293401E-3</v>
      </c>
      <c r="CD222">
        <f t="shared" si="282"/>
        <v>1.9074518975067279E-3</v>
      </c>
      <c r="CE222">
        <f t="shared" si="282"/>
        <v>1.846476489422307E-3</v>
      </c>
      <c r="CF222">
        <f t="shared" si="284"/>
        <v>1.7882659949520284E-3</v>
      </c>
      <c r="CG222">
        <f t="shared" si="284"/>
        <v>1.7326520370735748E-3</v>
      </c>
      <c r="CH222">
        <f t="shared" si="284"/>
        <v>1.6794794091847588E-3</v>
      </c>
      <c r="CI222">
        <f t="shared" si="284"/>
        <v>1.6286047966387026E-3</v>
      </c>
      <c r="CJ222">
        <f t="shared" si="284"/>
        <v>1.5798956480203568E-3</v>
      </c>
      <c r="CK222">
        <f t="shared" si="284"/>
        <v>1.5332291755124473E-3</v>
      </c>
      <c r="CL222">
        <f t="shared" si="284"/>
        <v>1.4884914669809216E-3</v>
      </c>
      <c r="CM222">
        <f t="shared" si="284"/>
        <v>1.4455766951022872E-3</v>
      </c>
      <c r="CN222">
        <f t="shared" si="284"/>
        <v>1.4043864110757324E-3</v>
      </c>
      <c r="CO222">
        <f t="shared" si="284"/>
        <v>1.364828912303573E-3</v>
      </c>
      <c r="CP222">
        <f t="shared" si="277"/>
        <v>1.326818674956717E-3</v>
      </c>
      <c r="CQ222">
        <f t="shared" si="277"/>
        <v>1.2902758436246673E-3</v>
      </c>
      <c r="CR222">
        <f t="shared" si="277"/>
        <v>8.3103283772569447E-4</v>
      </c>
      <c r="CS222">
        <f t="shared" si="277"/>
        <v>5.399674389844751E-4</v>
      </c>
      <c r="CT222">
        <f t="shared" ref="CP222:DE238" si="287">CT$2*EXP(- CT$1 * ($C222*_c2+$B222))</f>
        <v>3.7408585895935673E-4</v>
      </c>
      <c r="CU222">
        <f t="shared" si="287"/>
        <v>2.6033193827288331E-4</v>
      </c>
      <c r="CV222">
        <f t="shared" si="287"/>
        <v>1.7782181509893861E-4</v>
      </c>
      <c r="CW222">
        <f t="shared" si="287"/>
        <v>1.1693423511740215E-4</v>
      </c>
      <c r="CX222">
        <f t="shared" si="287"/>
        <v>7.224140683361194E-5</v>
      </c>
      <c r="CY222">
        <f t="shared" si="287"/>
        <v>4.029921943148969E-5</v>
      </c>
      <c r="CZ222">
        <f t="shared" si="287"/>
        <v>1.8745581619871335E-5</v>
      </c>
      <c r="DA222">
        <f t="shared" si="287"/>
        <v>5.8681404057752373E-6</v>
      </c>
      <c r="DB222">
        <f t="shared" si="287"/>
        <v>3.7288870946887342E-7</v>
      </c>
      <c r="DC222">
        <f t="shared" si="287"/>
        <v>0</v>
      </c>
      <c r="DD222">
        <f t="shared" si="287"/>
        <v>0</v>
      </c>
      <c r="DE222">
        <f t="shared" si="287"/>
        <v>0</v>
      </c>
      <c r="DF222">
        <f t="shared" si="280"/>
        <v>0</v>
      </c>
      <c r="DG222">
        <f t="shared" si="280"/>
        <v>0</v>
      </c>
      <c r="DH222">
        <f t="shared" si="280"/>
        <v>0</v>
      </c>
      <c r="DI222">
        <f t="shared" si="280"/>
        <v>0</v>
      </c>
      <c r="DJ222">
        <f t="shared" si="280"/>
        <v>0</v>
      </c>
      <c r="DK222">
        <f t="shared" si="280"/>
        <v>0</v>
      </c>
      <c r="DL222">
        <f t="shared" si="280"/>
        <v>0</v>
      </c>
      <c r="DM222">
        <f t="shared" si="280"/>
        <v>0</v>
      </c>
      <c r="DN222">
        <f t="shared" si="280"/>
        <v>0</v>
      </c>
      <c r="DO222">
        <f t="shared" si="280"/>
        <v>0</v>
      </c>
      <c r="DP222">
        <f t="shared" si="280"/>
        <v>0</v>
      </c>
      <c r="DQ222">
        <f t="shared" si="280"/>
        <v>0</v>
      </c>
      <c r="DR222">
        <f t="shared" si="280"/>
        <v>0</v>
      </c>
      <c r="DS222">
        <f t="shared" si="280"/>
        <v>0</v>
      </c>
      <c r="DT222">
        <f t="shared" si="281"/>
        <v>0</v>
      </c>
      <c r="DU222">
        <f t="shared" si="281"/>
        <v>0</v>
      </c>
      <c r="DV222">
        <f t="shared" si="281"/>
        <v>0</v>
      </c>
      <c r="DW222">
        <f t="shared" si="281"/>
        <v>0</v>
      </c>
      <c r="DX222">
        <f t="shared" si="281"/>
        <v>0</v>
      </c>
      <c r="DY222">
        <f t="shared" si="281"/>
        <v>0</v>
      </c>
      <c r="DZ222">
        <f t="shared" si="281"/>
        <v>0</v>
      </c>
      <c r="EA222">
        <f t="shared" si="281"/>
        <v>0</v>
      </c>
      <c r="EB222">
        <f t="shared" si="281"/>
        <v>0</v>
      </c>
      <c r="EC222">
        <f t="shared" si="281"/>
        <v>0</v>
      </c>
      <c r="ED222">
        <f t="shared" si="273"/>
        <v>0</v>
      </c>
      <c r="EE222">
        <f t="shared" si="273"/>
        <v>0</v>
      </c>
      <c r="EF222">
        <f t="shared" si="273"/>
        <v>0</v>
      </c>
      <c r="EG222">
        <f t="shared" si="273"/>
        <v>0</v>
      </c>
      <c r="EH222">
        <f t="shared" si="273"/>
        <v>0</v>
      </c>
      <c r="EI222">
        <f t="shared" ref="ED222:EM247" si="288">EI$2*EXP(- EI$1 * ($C222*_c2+$B222))</f>
        <v>0</v>
      </c>
      <c r="EJ222">
        <f t="shared" si="288"/>
        <v>0</v>
      </c>
      <c r="EK222">
        <f t="shared" si="288"/>
        <v>0</v>
      </c>
      <c r="EL222">
        <f t="shared" si="288"/>
        <v>0</v>
      </c>
      <c r="EM222">
        <f t="shared" si="288"/>
        <v>0</v>
      </c>
      <c r="EN222">
        <f t="shared" si="274"/>
        <v>0</v>
      </c>
      <c r="EO222">
        <f t="shared" si="274"/>
        <v>0</v>
      </c>
      <c r="EP222">
        <f t="shared" si="274"/>
        <v>0</v>
      </c>
      <c r="EQ222">
        <f t="shared" ref="EN222:EX245" si="289">EQ$2*EXP(- EQ$1 * ($C222*_c2+$B222))</f>
        <v>0</v>
      </c>
      <c r="ER222">
        <f t="shared" si="289"/>
        <v>0</v>
      </c>
      <c r="ES222">
        <f t="shared" si="289"/>
        <v>0</v>
      </c>
      <c r="ET222">
        <f t="shared" si="289"/>
        <v>0</v>
      </c>
      <c r="EU222">
        <f t="shared" si="289"/>
        <v>0</v>
      </c>
      <c r="EV222">
        <f t="shared" si="289"/>
        <v>0</v>
      </c>
      <c r="EW222">
        <f t="shared" si="289"/>
        <v>0</v>
      </c>
      <c r="EX222">
        <f t="shared" si="289"/>
        <v>0</v>
      </c>
      <c r="EZ222">
        <f t="shared" si="260"/>
        <v>0.89034241733879971</v>
      </c>
      <c r="FB222">
        <f t="shared" si="271"/>
        <v>1.0070378320527595E-2</v>
      </c>
      <c r="FC222">
        <f t="shared" si="272"/>
        <v>0.248728375255242</v>
      </c>
    </row>
    <row r="223" spans="1:159" x14ac:dyDescent="0.25">
      <c r="A223">
        <v>1380</v>
      </c>
      <c r="B223" s="19">
        <f>'Input spectra'!Y222</f>
        <v>4.06401763783482E-2</v>
      </c>
      <c r="C223">
        <f>'Input spectra'!D222</f>
        <v>0</v>
      </c>
      <c r="D223">
        <f t="shared" si="283"/>
        <v>2.0653927966864227E-2</v>
      </c>
      <c r="E223">
        <f t="shared" si="283"/>
        <v>2.0420356995059424E-2</v>
      </c>
      <c r="F223">
        <f t="shared" si="283"/>
        <v>2.0188340901699395E-2</v>
      </c>
      <c r="G223">
        <f t="shared" si="283"/>
        <v>1.9957870916396656E-2</v>
      </c>
      <c r="H223">
        <f t="shared" si="283"/>
        <v>1.9728938314328436E-2</v>
      </c>
      <c r="I223">
        <f t="shared" si="283"/>
        <v>1.9501534416011383E-2</v>
      </c>
      <c r="J223">
        <f t="shared" si="283"/>
        <v>1.9275650587077291E-2</v>
      </c>
      <c r="K223">
        <f t="shared" si="283"/>
        <v>1.9051278238049914E-2</v>
      </c>
      <c r="L223">
        <f t="shared" si="283"/>
        <v>1.8828408824122858E-2</v>
      </c>
      <c r="M223">
        <f t="shared" si="283"/>
        <v>1.8607033844938538E-2</v>
      </c>
      <c r="N223">
        <f t="shared" si="285"/>
        <v>1.8387144844368174E-2</v>
      </c>
      <c r="O223">
        <f t="shared" si="285"/>
        <v>1.8168733410292841E-2</v>
      </c>
      <c r="P223">
        <f t="shared" si="285"/>
        <v>1.7951791174385608E-2</v>
      </c>
      <c r="Q223">
        <f t="shared" si="285"/>
        <v>1.7736309811894679E-2</v>
      </c>
      <c r="R223">
        <f t="shared" si="285"/>
        <v>1.752228104142756E-2</v>
      </c>
      <c r="S223">
        <f t="shared" si="285"/>
        <v>1.7309696624736328E-2</v>
      </c>
      <c r="T223">
        <f t="shared" si="285"/>
        <v>1.709854836650385E-2</v>
      </c>
      <c r="U223">
        <f t="shared" si="285"/>
        <v>1.6888828114131071E-2</v>
      </c>
      <c r="V223">
        <f t="shared" si="285"/>
        <v>1.6680527757525317E-2</v>
      </c>
      <c r="W223">
        <f t="shared" si="285"/>
        <v>1.6473639228889614E-2</v>
      </c>
      <c r="X223">
        <f t="shared" si="285"/>
        <v>1.6268154502512983E-2</v>
      </c>
      <c r="Y223">
        <f t="shared" si="285"/>
        <v>1.6064065594561795E-2</v>
      </c>
      <c r="Z223">
        <f t="shared" si="285"/>
        <v>1.5861364562872089E-2</v>
      </c>
      <c r="AA223">
        <f t="shared" si="285"/>
        <v>1.5660043506742875E-2</v>
      </c>
      <c r="AB223">
        <f t="shared" si="285"/>
        <v>1.5460094566730491E-2</v>
      </c>
      <c r="AC223">
        <f t="shared" si="285"/>
        <v>1.5261509924443866E-2</v>
      </c>
      <c r="AD223">
        <f t="shared" si="278"/>
        <v>1.5064281802340812E-2</v>
      </c>
      <c r="AE223">
        <f t="shared" si="278"/>
        <v>1.4868402463525297E-2</v>
      </c>
      <c r="AF223">
        <f t="shared" si="278"/>
        <v>1.4673864211545659E-2</v>
      </c>
      <c r="AG223">
        <f t="shared" si="278"/>
        <v>1.4480659390193811E-2</v>
      </c>
      <c r="AH223">
        <f t="shared" si="278"/>
        <v>1.428878038330542E-2</v>
      </c>
      <c r="AI223">
        <f t="shared" si="278"/>
        <v>1.4098219614561001E-2</v>
      </c>
      <c r="AJ223">
        <f t="shared" si="278"/>
        <v>1.3908969547288028E-2</v>
      </c>
      <c r="AK223">
        <f t="shared" si="278"/>
        <v>1.3721022684263923E-2</v>
      </c>
      <c r="AL223">
        <f t="shared" si="278"/>
        <v>1.3534371567520066E-2</v>
      </c>
      <c r="AM223">
        <f t="shared" si="278"/>
        <v>1.3349008778146683E-2</v>
      </c>
      <c r="AN223">
        <f t="shared" si="278"/>
        <v>1.3164926936098708E-2</v>
      </c>
      <c r="AO223">
        <f t="shared" si="278"/>
        <v>1.2982118700002562E-2</v>
      </c>
      <c r="AP223">
        <f t="shared" si="278"/>
        <v>1.280057676696387E-2</v>
      </c>
      <c r="AQ223">
        <f t="shared" si="278"/>
        <v>1.2620293872376084E-2</v>
      </c>
      <c r="AR223">
        <f t="shared" si="286"/>
        <v>1.2441262789730052E-2</v>
      </c>
      <c r="AS223">
        <f t="shared" si="286"/>
        <v>1.226347633042448E-2</v>
      </c>
      <c r="AT223">
        <f t="shared" si="286"/>
        <v>1.2086927343577294E-2</v>
      </c>
      <c r="AU223">
        <f t="shared" si="286"/>
        <v>1.1911608715837968E-2</v>
      </c>
      <c r="AV223">
        <f t="shared" si="286"/>
        <v>1.1737513371200667E-2</v>
      </c>
      <c r="AW223">
        <f t="shared" si="286"/>
        <v>1.1564634270818367E-2</v>
      </c>
      <c r="AX223">
        <f t="shared" si="286"/>
        <v>1.0284390568305331E-2</v>
      </c>
      <c r="AY223">
        <f t="shared" si="286"/>
        <v>8.7913466830741825E-3</v>
      </c>
      <c r="AZ223">
        <f t="shared" si="286"/>
        <v>7.9171214468747621E-3</v>
      </c>
      <c r="BA223">
        <f t="shared" si="286"/>
        <v>7.2552268260726695E-3</v>
      </c>
      <c r="BB223">
        <f t="shared" si="286"/>
        <v>6.7145315028002061E-3</v>
      </c>
      <c r="BC223">
        <f t="shared" si="286"/>
        <v>6.2555559972713804E-3</v>
      </c>
      <c r="BD223">
        <f t="shared" si="286"/>
        <v>5.8566796830494417E-3</v>
      </c>
      <c r="BE223">
        <f t="shared" si="286"/>
        <v>5.5044311185670006E-3</v>
      </c>
      <c r="BF223">
        <f t="shared" si="286"/>
        <v>5.1896932639278288E-3</v>
      </c>
      <c r="BG223">
        <f t="shared" si="286"/>
        <v>4.9059304906510929E-3</v>
      </c>
      <c r="BH223">
        <f t="shared" si="279"/>
        <v>4.6482551221448294E-3</v>
      </c>
      <c r="BI223">
        <f t="shared" si="279"/>
        <v>4.4128916471054729E-3</v>
      </c>
      <c r="BJ223">
        <f t="shared" si="279"/>
        <v>4.1968483156093481E-3</v>
      </c>
      <c r="BK223">
        <f t="shared" si="279"/>
        <v>3.9977051589977792E-3</v>
      </c>
      <c r="BL223">
        <f t="shared" si="279"/>
        <v>3.8134713102929521E-3</v>
      </c>
      <c r="BM223">
        <f t="shared" si="279"/>
        <v>3.6424855910600663E-3</v>
      </c>
      <c r="BN223">
        <f t="shared" si="279"/>
        <v>3.4833452041406502E-3</v>
      </c>
      <c r="BO223">
        <f t="shared" si="279"/>
        <v>3.3348533066456347E-3</v>
      </c>
      <c r="BP223">
        <f t="shared" si="279"/>
        <v>3.1959796355160736E-3</v>
      </c>
      <c r="BQ223">
        <f t="shared" si="279"/>
        <v>3.065830384159883E-3</v>
      </c>
      <c r="BR223">
        <f t="shared" si="279"/>
        <v>2.9436247800985011E-3</v>
      </c>
      <c r="BS223">
        <f t="shared" si="279"/>
        <v>2.8286766105157101E-3</v>
      </c>
      <c r="BT223">
        <f t="shared" si="279"/>
        <v>2.7203794640174397E-3</v>
      </c>
      <c r="BU223">
        <f t="shared" si="279"/>
        <v>2.618194806322559E-3</v>
      </c>
      <c r="BV223">
        <f t="shared" si="282"/>
        <v>2.5216422468187891E-3</v>
      </c>
      <c r="BW223">
        <f t="shared" si="282"/>
        <v>2.4302915198730155E-3</v>
      </c>
      <c r="BX223">
        <f t="shared" si="282"/>
        <v>2.343755823355271E-3</v>
      </c>
      <c r="BY223">
        <f t="shared" si="282"/>
        <v>2.2616862423856985E-3</v>
      </c>
      <c r="BZ223">
        <f t="shared" si="282"/>
        <v>2.1837670489372098E-3</v>
      </c>
      <c r="CA223">
        <f t="shared" si="282"/>
        <v>2.1097117143777061E-3</v>
      </c>
      <c r="CB223">
        <f t="shared" si="282"/>
        <v>2.0392595069126107E-3</v>
      </c>
      <c r="CC223">
        <f t="shared" si="282"/>
        <v>1.9721725723703684E-3</v>
      </c>
      <c r="CD223">
        <f t="shared" si="282"/>
        <v>1.9082334170909029E-3</v>
      </c>
      <c r="CE223">
        <f t="shared" si="282"/>
        <v>1.8472427274154688E-3</v>
      </c>
      <c r="CF223">
        <f t="shared" si="284"/>
        <v>1.7890174725774257E-3</v>
      </c>
      <c r="CG223">
        <f t="shared" si="284"/>
        <v>1.733389247488388E-3</v>
      </c>
      <c r="CH223">
        <f t="shared" si="284"/>
        <v>1.6802028196149178E-3</v>
      </c>
      <c r="CI223">
        <f t="shared" si="284"/>
        <v>1.6293148503022492E-3</v>
      </c>
      <c r="CJ223">
        <f t="shared" si="284"/>
        <v>1.5805927658651281E-3</v>
      </c>
      <c r="CK223">
        <f t="shared" si="284"/>
        <v>1.533913757790138E-3</v>
      </c>
      <c r="CL223">
        <f t="shared" si="284"/>
        <v>1.4891638946764874E-3</v>
      </c>
      <c r="CM223">
        <f t="shared" si="284"/>
        <v>1.4462373312350524E-3</v>
      </c>
      <c r="CN223">
        <f t="shared" si="284"/>
        <v>1.405035601886371E-3</v>
      </c>
      <c r="CO223">
        <f t="shared" si="284"/>
        <v>1.3654669883392831E-3</v>
      </c>
      <c r="CP223">
        <f t="shared" si="287"/>
        <v>1.3274459520653322E-3</v>
      </c>
      <c r="CQ223">
        <f t="shared" si="287"/>
        <v>1.2908926238671084E-3</v>
      </c>
      <c r="CR223">
        <f t="shared" si="287"/>
        <v>8.3143445616792541E-4</v>
      </c>
      <c r="CS223">
        <f t="shared" si="287"/>
        <v>5.4023122957244023E-4</v>
      </c>
      <c r="CT223">
        <f t="shared" si="287"/>
        <v>3.7427057689272771E-4</v>
      </c>
      <c r="CU223">
        <f t="shared" si="287"/>
        <v>2.6046185411525218E-4</v>
      </c>
      <c r="CV223">
        <f t="shared" si="287"/>
        <v>1.7791148949674641E-4</v>
      </c>
      <c r="CW223">
        <f t="shared" si="287"/>
        <v>1.1699381871897683E-4</v>
      </c>
      <c r="CX223">
        <f t="shared" si="287"/>
        <v>7.2278596882434241E-5</v>
      </c>
      <c r="CY223">
        <f t="shared" si="287"/>
        <v>4.0320177316214304E-5</v>
      </c>
      <c r="CZ223">
        <f t="shared" si="287"/>
        <v>1.8755428886081729E-5</v>
      </c>
      <c r="DA223">
        <f t="shared" si="287"/>
        <v>5.8712538405351515E-6</v>
      </c>
      <c r="DB223">
        <f t="shared" si="287"/>
        <v>3.7308851083136052E-7</v>
      </c>
      <c r="DC223">
        <f t="shared" si="287"/>
        <v>0</v>
      </c>
      <c r="DD223">
        <f t="shared" si="287"/>
        <v>0</v>
      </c>
      <c r="DE223">
        <f t="shared" si="287"/>
        <v>0</v>
      </c>
      <c r="DF223">
        <f t="shared" si="280"/>
        <v>0</v>
      </c>
      <c r="DG223">
        <f t="shared" si="280"/>
        <v>0</v>
      </c>
      <c r="DH223">
        <f t="shared" si="280"/>
        <v>0</v>
      </c>
      <c r="DI223">
        <f t="shared" si="280"/>
        <v>0</v>
      </c>
      <c r="DJ223">
        <f t="shared" si="280"/>
        <v>0</v>
      </c>
      <c r="DK223">
        <f t="shared" si="280"/>
        <v>0</v>
      </c>
      <c r="DL223">
        <f t="shared" si="280"/>
        <v>0</v>
      </c>
      <c r="DM223">
        <f t="shared" si="280"/>
        <v>0</v>
      </c>
      <c r="DN223">
        <f t="shared" si="280"/>
        <v>0</v>
      </c>
      <c r="DO223">
        <f t="shared" si="280"/>
        <v>0</v>
      </c>
      <c r="DP223">
        <f t="shared" si="280"/>
        <v>0</v>
      </c>
      <c r="DQ223">
        <f t="shared" si="280"/>
        <v>0</v>
      </c>
      <c r="DR223">
        <f t="shared" si="280"/>
        <v>0</v>
      </c>
      <c r="DS223">
        <f t="shared" si="280"/>
        <v>0</v>
      </c>
      <c r="DT223">
        <f t="shared" si="281"/>
        <v>0</v>
      </c>
      <c r="DU223">
        <f t="shared" si="281"/>
        <v>0</v>
      </c>
      <c r="DV223">
        <f t="shared" si="281"/>
        <v>0</v>
      </c>
      <c r="DW223">
        <f t="shared" si="281"/>
        <v>0</v>
      </c>
      <c r="DX223">
        <f t="shared" si="281"/>
        <v>0</v>
      </c>
      <c r="DY223">
        <f t="shared" si="281"/>
        <v>0</v>
      </c>
      <c r="DZ223">
        <f t="shared" si="281"/>
        <v>0</v>
      </c>
      <c r="EA223">
        <f t="shared" si="281"/>
        <v>0</v>
      </c>
      <c r="EB223">
        <f t="shared" si="281"/>
        <v>0</v>
      </c>
      <c r="EC223">
        <f t="shared" si="281"/>
        <v>0</v>
      </c>
      <c r="ED223">
        <f t="shared" si="288"/>
        <v>0</v>
      </c>
      <c r="EE223">
        <f t="shared" si="288"/>
        <v>0</v>
      </c>
      <c r="EF223">
        <f t="shared" si="288"/>
        <v>0</v>
      </c>
      <c r="EG223">
        <f t="shared" si="288"/>
        <v>0</v>
      </c>
      <c r="EH223">
        <f t="shared" si="288"/>
        <v>0</v>
      </c>
      <c r="EI223">
        <f t="shared" si="288"/>
        <v>0</v>
      </c>
      <c r="EJ223">
        <f t="shared" si="288"/>
        <v>0</v>
      </c>
      <c r="EK223">
        <f t="shared" si="288"/>
        <v>0</v>
      </c>
      <c r="EL223">
        <f t="shared" si="288"/>
        <v>0</v>
      </c>
      <c r="EM223">
        <f t="shared" si="288"/>
        <v>0</v>
      </c>
      <c r="EN223">
        <f t="shared" si="289"/>
        <v>0</v>
      </c>
      <c r="EO223">
        <f t="shared" si="289"/>
        <v>0</v>
      </c>
      <c r="EP223">
        <f t="shared" si="289"/>
        <v>0</v>
      </c>
      <c r="EQ223">
        <f t="shared" si="289"/>
        <v>0</v>
      </c>
      <c r="ER223">
        <f t="shared" si="289"/>
        <v>0</v>
      </c>
      <c r="ES223">
        <f t="shared" si="289"/>
        <v>0</v>
      </c>
      <c r="ET223">
        <f t="shared" si="289"/>
        <v>0</v>
      </c>
      <c r="EU223">
        <f t="shared" si="289"/>
        <v>0</v>
      </c>
      <c r="EV223">
        <f t="shared" si="289"/>
        <v>0</v>
      </c>
      <c r="EW223">
        <f t="shared" si="289"/>
        <v>0</v>
      </c>
      <c r="EX223">
        <f t="shared" si="289"/>
        <v>0</v>
      </c>
      <c r="EZ223">
        <f t="shared" si="260"/>
        <v>0.89047178058915355</v>
      </c>
      <c r="FB223">
        <f t="shared" si="271"/>
        <v>1.0057513251566952E-2</v>
      </c>
      <c r="FC223">
        <f t="shared" si="272"/>
        <v>0.24873001633727995</v>
      </c>
    </row>
    <row r="224" spans="1:159" x14ac:dyDescent="0.25">
      <c r="A224">
        <v>1385</v>
      </c>
      <c r="B224" s="19">
        <f>'Input spectra'!Y223</f>
        <v>4.0587659039194597E-2</v>
      </c>
      <c r="C224">
        <f>'Input spectra'!D223</f>
        <v>0</v>
      </c>
      <c r="D224">
        <f t="shared" si="283"/>
        <v>2.0653927966864227E-2</v>
      </c>
      <c r="E224">
        <f t="shared" si="283"/>
        <v>2.0420464237622421E-2</v>
      </c>
      <c r="F224">
        <f t="shared" si="283"/>
        <v>2.0188552950402235E-2</v>
      </c>
      <c r="G224">
        <f t="shared" si="283"/>
        <v>1.9958185359156416E-2</v>
      </c>
      <c r="H224">
        <f t="shared" si="283"/>
        <v>1.9729352763219406E-2</v>
      </c>
      <c r="I224">
        <f t="shared" si="283"/>
        <v>1.9502046507083239E-2</v>
      </c>
      <c r="J224">
        <f t="shared" si="283"/>
        <v>1.9276257980174415E-2</v>
      </c>
      <c r="K224">
        <f t="shared" si="283"/>
        <v>1.9051978616631916E-2</v>
      </c>
      <c r="L224">
        <f t="shared" si="283"/>
        <v>1.882919989508627E-2</v>
      </c>
      <c r="M224">
        <f t="shared" si="283"/>
        <v>1.8607913338439641E-2</v>
      </c>
      <c r="N224">
        <f t="shared" si="285"/>
        <v>1.8388110513646999E-2</v>
      </c>
      <c r="O224">
        <f t="shared" si="285"/>
        <v>1.816978303149832E-2</v>
      </c>
      <c r="P224">
        <f t="shared" si="285"/>
        <v>1.7952922546401847E-2</v>
      </c>
      <c r="Q224">
        <f t="shared" si="285"/>
        <v>1.7737520756168371E-2</v>
      </c>
      <c r="R224">
        <f t="shared" si="285"/>
        <v>1.7523569401796536E-2</v>
      </c>
      <c r="S224">
        <f t="shared" si="285"/>
        <v>1.7311060267259211E-2</v>
      </c>
      <c r="T224">
        <f t="shared" si="285"/>
        <v>1.7099985179290827E-2</v>
      </c>
      <c r="U224">
        <f t="shared" si="285"/>
        <v>1.689033600717578E-2</v>
      </c>
      <c r="V224">
        <f t="shared" si="285"/>
        <v>1.6682104662537819E-2</v>
      </c>
      <c r="W224">
        <f t="shared" si="285"/>
        <v>1.6475283099130465E-2</v>
      </c>
      <c r="X224">
        <f t="shared" si="285"/>
        <v>1.6269863312628398E-2</v>
      </c>
      <c r="Y224">
        <f t="shared" si="285"/>
        <v>1.6065837340419879E-2</v>
      </c>
      <c r="Z224">
        <f t="shared" si="285"/>
        <v>1.5863197261400157E-2</v>
      </c>
      <c r="AA224">
        <f t="shared" si="285"/>
        <v>1.5661935195765829E-2</v>
      </c>
      <c r="AB224">
        <f t="shared" si="285"/>
        <v>1.5462043304810255E-2</v>
      </c>
      <c r="AC224">
        <f t="shared" si="285"/>
        <v>1.526351379071989E-2</v>
      </c>
      <c r="AD224">
        <f t="shared" si="278"/>
        <v>1.5066338896371602E-2</v>
      </c>
      <c r="AE224">
        <f t="shared" si="278"/>
        <v>1.487051090513101E-2</v>
      </c>
      <c r="AF224">
        <f t="shared" si="278"/>
        <v>1.467602214065172E-2</v>
      </c>
      <c r="AG224">
        <f t="shared" si="278"/>
        <v>1.4482864966675564E-2</v>
      </c>
      <c r="AH224">
        <f t="shared" si="278"/>
        <v>1.429103178683379E-2</v>
      </c>
      <c r="AI224">
        <f t="shared" si="278"/>
        <v>1.4100515044449206E-2</v>
      </c>
      <c r="AJ224">
        <f t="shared" si="278"/>
        <v>1.3911307222339259E-2</v>
      </c>
      <c r="AK224">
        <f t="shared" si="278"/>
        <v>1.3723400842620061E-2</v>
      </c>
      <c r="AL224">
        <f t="shared" si="278"/>
        <v>1.3536788466511384E-2</v>
      </c>
      <c r="AM224">
        <f t="shared" si="278"/>
        <v>1.335146269414255E-2</v>
      </c>
      <c r="AN224">
        <f t="shared" si="278"/>
        <v>1.3167416164359262E-2</v>
      </c>
      <c r="AO224">
        <f t="shared" si="278"/>
        <v>1.2984641554531388E-2</v>
      </c>
      <c r="AP224">
        <f t="shared" si="278"/>
        <v>1.2803131580361638E-2</v>
      </c>
      <c r="AQ224">
        <f t="shared" si="278"/>
        <v>1.2622878995695157E-2</v>
      </c>
      <c r="AR224">
        <f t="shared" si="286"/>
        <v>1.2443876592330065E-2</v>
      </c>
      <c r="AS224">
        <f t="shared" si="286"/>
        <v>1.2266117199828869E-2</v>
      </c>
      <c r="AT224">
        <f t="shared" si="286"/>
        <v>1.2089593685330786E-2</v>
      </c>
      <c r="AU224">
        <f t="shared" si="286"/>
        <v>1.1914298953365002E-2</v>
      </c>
      <c r="AV224">
        <f t="shared" si="286"/>
        <v>1.1740225945664777E-2</v>
      </c>
      <c r="AW224">
        <f t="shared" si="286"/>
        <v>1.1567367640982479E-2</v>
      </c>
      <c r="AX224">
        <f t="shared" si="286"/>
        <v>1.0286875369038363E-2</v>
      </c>
      <c r="AY224">
        <f t="shared" si="286"/>
        <v>8.7935169321423211E-3</v>
      </c>
      <c r="AZ224">
        <f t="shared" si="286"/>
        <v>7.9191174719767179E-3</v>
      </c>
      <c r="BA224">
        <f t="shared" si="286"/>
        <v>7.257094089837008E-3</v>
      </c>
      <c r="BB224">
        <f t="shared" si="286"/>
        <v>6.7162948809508446E-3</v>
      </c>
      <c r="BC224">
        <f t="shared" si="286"/>
        <v>6.2572316999652579E-3</v>
      </c>
      <c r="BD224">
        <f t="shared" si="286"/>
        <v>5.8582793030725368E-3</v>
      </c>
      <c r="BE224">
        <f t="shared" si="286"/>
        <v>5.5059634456147951E-3</v>
      </c>
      <c r="BF224">
        <f t="shared" si="286"/>
        <v>5.1911652365977234E-3</v>
      </c>
      <c r="BG224">
        <f t="shared" si="286"/>
        <v>4.9073477506106529E-3</v>
      </c>
      <c r="BH224">
        <f t="shared" si="279"/>
        <v>4.6496223615335877E-3</v>
      </c>
      <c r="BI224">
        <f t="shared" si="279"/>
        <v>4.4142128388096951E-3</v>
      </c>
      <c r="BJ224">
        <f t="shared" si="279"/>
        <v>4.1981268727009991E-3</v>
      </c>
      <c r="BK224">
        <f t="shared" si="279"/>
        <v>3.9989440490665962E-3</v>
      </c>
      <c r="BL224">
        <f t="shared" si="279"/>
        <v>3.8146731398306074E-3</v>
      </c>
      <c r="BM224">
        <f t="shared" si="279"/>
        <v>3.6436526692622036E-3</v>
      </c>
      <c r="BN224">
        <f t="shared" si="279"/>
        <v>3.4844795921463952E-3</v>
      </c>
      <c r="BO224">
        <f t="shared" si="279"/>
        <v>3.3359568562147876E-3</v>
      </c>
      <c r="BP224">
        <f t="shared" si="279"/>
        <v>3.1970540198794019E-3</v>
      </c>
      <c r="BQ224">
        <f t="shared" si="279"/>
        <v>3.0668771229599824E-3</v>
      </c>
      <c r="BR224">
        <f t="shared" si="279"/>
        <v>2.9446452597948376E-3</v>
      </c>
      <c r="BS224">
        <f t="shared" si="279"/>
        <v>2.8296721012568966E-3</v>
      </c>
      <c r="BT224">
        <f t="shared" si="279"/>
        <v>2.7213511337258194E-3</v>
      </c>
      <c r="BU224">
        <f t="shared" si="279"/>
        <v>2.6191437325530391E-3</v>
      </c>
      <c r="BV224">
        <f t="shared" si="282"/>
        <v>2.5225694268216424E-3</v>
      </c>
      <c r="BW224">
        <f t="shared" si="282"/>
        <v>2.4311978791933609E-3</v>
      </c>
      <c r="BX224">
        <f t="shared" si="282"/>
        <v>2.3446422232297885E-3</v>
      </c>
      <c r="BY224">
        <f t="shared" si="282"/>
        <v>2.2625534861427351E-3</v>
      </c>
      <c r="BZ224">
        <f t="shared" si="282"/>
        <v>2.1846158875649738E-3</v>
      </c>
      <c r="CA224">
        <f t="shared" si="282"/>
        <v>2.1105428513932553E-3</v>
      </c>
      <c r="CB224">
        <f t="shared" si="282"/>
        <v>2.0400736026394556E-3</v>
      </c>
      <c r="CC224">
        <f t="shared" si="282"/>
        <v>1.9729702477129414E-3</v>
      </c>
      <c r="CD224">
        <f t="shared" si="282"/>
        <v>1.9090152568786239E-3</v>
      </c>
      <c r="CE224">
        <f t="shared" si="282"/>
        <v>1.8480092833767529E-3</v>
      </c>
      <c r="CF224">
        <f t="shared" si="284"/>
        <v>1.7897692659939988E-3</v>
      </c>
      <c r="CG224">
        <f t="shared" si="284"/>
        <v>1.7341267715721802E-3</v>
      </c>
      <c r="CH224">
        <f t="shared" si="284"/>
        <v>1.6809265416432107E-3</v>
      </c>
      <c r="CI224">
        <f t="shared" si="284"/>
        <v>1.6300252135413333E-3</v>
      </c>
      <c r="CJ224">
        <f t="shared" si="284"/>
        <v>1.5812901913082463E-3</v>
      </c>
      <c r="CK224">
        <f t="shared" si="284"/>
        <v>1.5345986457317839E-3</v>
      </c>
      <c r="CL224">
        <f t="shared" si="284"/>
        <v>1.4898366261420209E-3</v>
      </c>
      <c r="CM224">
        <f t="shared" si="284"/>
        <v>1.4468982692819954E-3</v>
      </c>
      <c r="CN224">
        <f t="shared" si="284"/>
        <v>1.4056850927915599E-3</v>
      </c>
      <c r="CO224">
        <f t="shared" si="284"/>
        <v>1.366105362684198E-3</v>
      </c>
      <c r="CP224">
        <f t="shared" si="287"/>
        <v>1.3280735257303483E-3</v>
      </c>
      <c r="CQ224">
        <f t="shared" si="287"/>
        <v>1.2915096989440759E-3</v>
      </c>
      <c r="CR224">
        <f t="shared" si="287"/>
        <v>8.3183626870281518E-4</v>
      </c>
      <c r="CS224">
        <f t="shared" si="287"/>
        <v>5.4049514903016537E-4</v>
      </c>
      <c r="CT224">
        <f t="shared" si="287"/>
        <v>3.7445538603701745E-4</v>
      </c>
      <c r="CU224">
        <f t="shared" si="287"/>
        <v>2.6059183479071915E-4</v>
      </c>
      <c r="CV224">
        <f t="shared" si="287"/>
        <v>1.7800120911677636E-4</v>
      </c>
      <c r="CW224">
        <f t="shared" si="287"/>
        <v>1.1705343268125445E-4</v>
      </c>
      <c r="CX224">
        <f t="shared" si="287"/>
        <v>7.2315806076782513E-5</v>
      </c>
      <c r="CY224">
        <f t="shared" si="287"/>
        <v>4.034114610023022E-5</v>
      </c>
      <c r="CZ224">
        <f t="shared" si="287"/>
        <v>1.8765281325172519E-5</v>
      </c>
      <c r="DA224">
        <f t="shared" si="287"/>
        <v>5.874368927177149E-6</v>
      </c>
      <c r="DB224">
        <f t="shared" si="287"/>
        <v>3.7328841925148547E-7</v>
      </c>
      <c r="DC224">
        <f t="shared" si="287"/>
        <v>0</v>
      </c>
      <c r="DD224">
        <f t="shared" si="287"/>
        <v>0</v>
      </c>
      <c r="DE224">
        <f t="shared" si="287"/>
        <v>0</v>
      </c>
      <c r="DF224">
        <f t="shared" si="280"/>
        <v>0</v>
      </c>
      <c r="DG224">
        <f t="shared" si="280"/>
        <v>0</v>
      </c>
      <c r="DH224">
        <f t="shared" si="280"/>
        <v>0</v>
      </c>
      <c r="DI224">
        <f t="shared" si="280"/>
        <v>0</v>
      </c>
      <c r="DJ224">
        <f t="shared" si="280"/>
        <v>0</v>
      </c>
      <c r="DK224">
        <f t="shared" si="280"/>
        <v>0</v>
      </c>
      <c r="DL224">
        <f t="shared" si="280"/>
        <v>0</v>
      </c>
      <c r="DM224">
        <f t="shared" si="280"/>
        <v>0</v>
      </c>
      <c r="DN224">
        <f t="shared" si="280"/>
        <v>0</v>
      </c>
      <c r="DO224">
        <f t="shared" si="280"/>
        <v>0</v>
      </c>
      <c r="DP224">
        <f t="shared" si="280"/>
        <v>0</v>
      </c>
      <c r="DQ224">
        <f t="shared" si="280"/>
        <v>0</v>
      </c>
      <c r="DR224">
        <f t="shared" si="280"/>
        <v>0</v>
      </c>
      <c r="DS224">
        <f t="shared" si="280"/>
        <v>0</v>
      </c>
      <c r="DT224">
        <f t="shared" si="281"/>
        <v>0</v>
      </c>
      <c r="DU224">
        <f t="shared" si="281"/>
        <v>0</v>
      </c>
      <c r="DV224">
        <f t="shared" si="281"/>
        <v>0</v>
      </c>
      <c r="DW224">
        <f t="shared" si="281"/>
        <v>0</v>
      </c>
      <c r="DX224">
        <f t="shared" si="281"/>
        <v>0</v>
      </c>
      <c r="DY224">
        <f t="shared" si="281"/>
        <v>0</v>
      </c>
      <c r="DZ224">
        <f t="shared" si="281"/>
        <v>0</v>
      </c>
      <c r="EA224">
        <f t="shared" si="281"/>
        <v>0</v>
      </c>
      <c r="EB224">
        <f t="shared" si="281"/>
        <v>0</v>
      </c>
      <c r="EC224">
        <f t="shared" si="281"/>
        <v>0</v>
      </c>
      <c r="ED224">
        <f t="shared" si="288"/>
        <v>0</v>
      </c>
      <c r="EE224">
        <f t="shared" si="288"/>
        <v>0</v>
      </c>
      <c r="EF224">
        <f t="shared" si="288"/>
        <v>0</v>
      </c>
      <c r="EG224">
        <f t="shared" si="288"/>
        <v>0</v>
      </c>
      <c r="EH224">
        <f t="shared" si="288"/>
        <v>0</v>
      </c>
      <c r="EI224">
        <f t="shared" si="288"/>
        <v>0</v>
      </c>
      <c r="EJ224">
        <f t="shared" si="288"/>
        <v>0</v>
      </c>
      <c r="EK224">
        <f t="shared" si="288"/>
        <v>0</v>
      </c>
      <c r="EL224">
        <f t="shared" si="288"/>
        <v>0</v>
      </c>
      <c r="EM224">
        <f t="shared" si="288"/>
        <v>0</v>
      </c>
      <c r="EN224">
        <f t="shared" si="289"/>
        <v>0</v>
      </c>
      <c r="EO224">
        <f t="shared" si="289"/>
        <v>0</v>
      </c>
      <c r="EP224">
        <f t="shared" si="289"/>
        <v>0</v>
      </c>
      <c r="EQ224">
        <f t="shared" si="289"/>
        <v>0</v>
      </c>
      <c r="ER224">
        <f t="shared" si="289"/>
        <v>0</v>
      </c>
      <c r="ES224">
        <f t="shared" si="289"/>
        <v>0</v>
      </c>
      <c r="ET224">
        <f t="shared" si="289"/>
        <v>0</v>
      </c>
      <c r="EU224">
        <f t="shared" si="289"/>
        <v>0</v>
      </c>
      <c r="EV224">
        <f t="shared" si="289"/>
        <v>0</v>
      </c>
      <c r="EW224">
        <f t="shared" si="289"/>
        <v>0</v>
      </c>
      <c r="EX224">
        <f t="shared" si="289"/>
        <v>0</v>
      </c>
      <c r="EZ224">
        <f t="shared" si="260"/>
        <v>0.89060117301457353</v>
      </c>
      <c r="FB224">
        <f t="shared" si="271"/>
        <v>1.0044647844782262E-2</v>
      </c>
      <c r="FC224">
        <f t="shared" si="272"/>
        <v>0.24873165741953224</v>
      </c>
    </row>
    <row r="225" spans="1:159" x14ac:dyDescent="0.25">
      <c r="A225">
        <v>1390</v>
      </c>
      <c r="B225" s="19">
        <f>'Input spectra'!Y224</f>
        <v>4.0535141700041001E-2</v>
      </c>
      <c r="C225">
        <f>'Input spectra'!D224</f>
        <v>0</v>
      </c>
      <c r="D225">
        <f t="shared" si="283"/>
        <v>2.0653927966864227E-2</v>
      </c>
      <c r="E225">
        <f t="shared" si="283"/>
        <v>2.0420571480748634E-2</v>
      </c>
      <c r="F225">
        <f t="shared" si="283"/>
        <v>2.0188765001332331E-2</v>
      </c>
      <c r="G225">
        <f t="shared" si="283"/>
        <v>1.9958499806870318E-2</v>
      </c>
      <c r="H225">
        <f t="shared" si="283"/>
        <v>1.9729767220816773E-2</v>
      </c>
      <c r="I225">
        <f t="shared" si="283"/>
        <v>1.9502558611602099E-2</v>
      </c>
      <c r="J225">
        <f t="shared" si="283"/>
        <v>1.9276865392411042E-2</v>
      </c>
      <c r="K225">
        <f t="shared" si="283"/>
        <v>1.9052679020961808E-2</v>
      </c>
      <c r="L225">
        <f t="shared" si="283"/>
        <v>1.8829990999286336E-2</v>
      </c>
      <c r="M225">
        <f t="shared" si="283"/>
        <v>1.8608792873511519E-2</v>
      </c>
      <c r="N225">
        <f t="shared" si="285"/>
        <v>1.8389076233641541E-2</v>
      </c>
      <c r="O225">
        <f t="shared" si="285"/>
        <v>1.8170832713341196E-2</v>
      </c>
      <c r="P225">
        <f t="shared" si="285"/>
        <v>1.7954053989720307E-2</v>
      </c>
      <c r="Q225">
        <f t="shared" si="285"/>
        <v>1.7738731783119129E-2</v>
      </c>
      <c r="R225">
        <f t="shared" si="285"/>
        <v>1.7524857856894758E-2</v>
      </c>
      <c r="S225">
        <f t="shared" si="285"/>
        <v>1.7312424017208641E-2</v>
      </c>
      <c r="T225">
        <f t="shared" si="285"/>
        <v>1.7101422112815016E-2</v>
      </c>
      <c r="U225">
        <f t="shared" si="285"/>
        <v>1.68918440348504E-2</v>
      </c>
      <c r="V225">
        <f t="shared" si="285"/>
        <v>1.6683681716624106E-2</v>
      </c>
      <c r="W225">
        <f t="shared" si="285"/>
        <v>1.6476927133409713E-2</v>
      </c>
      <c r="X225">
        <f t="shared" si="285"/>
        <v>1.6271572302237556E-2</v>
      </c>
      <c r="Y225">
        <f t="shared" si="285"/>
        <v>1.6067609281688232E-2</v>
      </c>
      <c r="Z225">
        <f t="shared" si="285"/>
        <v>1.5865030171687049E-2</v>
      </c>
      <c r="AA225">
        <f t="shared" si="285"/>
        <v>1.5663827113299476E-2</v>
      </c>
      <c r="AB225">
        <f t="shared" si="285"/>
        <v>1.5463992288527593E-2</v>
      </c>
      <c r="AC225">
        <f t="shared" si="285"/>
        <v>1.5265517920107496E-2</v>
      </c>
      <c r="AD225">
        <f t="shared" si="278"/>
        <v>1.5068396271307643E-2</v>
      </c>
      <c r="AE225">
        <f t="shared" si="278"/>
        <v>1.4872619645728226E-2</v>
      </c>
      <c r="AF225">
        <f t="shared" si="278"/>
        <v>1.4678180387101458E-2</v>
      </c>
      <c r="AG225">
        <f t="shared" si="278"/>
        <v>1.4485070879092817E-2</v>
      </c>
      <c r="AH225">
        <f t="shared" si="278"/>
        <v>1.4293283545103274E-2</v>
      </c>
      <c r="AI225">
        <f t="shared" si="278"/>
        <v>1.4102810848072429E-2</v>
      </c>
      <c r="AJ225">
        <f t="shared" si="278"/>
        <v>1.3913645290282618E-2</v>
      </c>
      <c r="AK225">
        <f t="shared" si="278"/>
        <v>1.3725779413163929E-2</v>
      </c>
      <c r="AL225">
        <f t="shared" si="278"/>
        <v>1.3539205797100188E-2</v>
      </c>
      <c r="AM225">
        <f t="shared" si="278"/>
        <v>1.3353917061235857E-2</v>
      </c>
      <c r="AN225">
        <f t="shared" si="278"/>
        <v>1.3169905863283827E-2</v>
      </c>
      <c r="AO225">
        <f t="shared" si="278"/>
        <v>1.2987164899334189E-2</v>
      </c>
      <c r="AP225">
        <f t="shared" si="278"/>
        <v>1.2805686903663889E-2</v>
      </c>
      <c r="AQ225">
        <f t="shared" si="278"/>
        <v>1.2625464648547269E-2</v>
      </c>
      <c r="AR225">
        <f t="shared" si="286"/>
        <v>1.2446490944067584E-2</v>
      </c>
      <c r="AS225">
        <f t="shared" si="286"/>
        <v>1.2268758637929363E-2</v>
      </c>
      <c r="AT225">
        <f t="shared" si="286"/>
        <v>1.2092260615271674E-2</v>
      </c>
      <c r="AU225">
        <f t="shared" si="286"/>
        <v>1.191698979848234E-2</v>
      </c>
      <c r="AV225">
        <f t="shared" si="286"/>
        <v>1.1742939147012963E-2</v>
      </c>
      <c r="AW225">
        <f t="shared" si="286"/>
        <v>1.1570101657194902E-2</v>
      </c>
      <c r="AX225">
        <f t="shared" si="286"/>
        <v>1.0289360770121473E-2</v>
      </c>
      <c r="AY225">
        <f t="shared" si="286"/>
        <v>8.7956877169623991E-3</v>
      </c>
      <c r="AZ225">
        <f t="shared" si="286"/>
        <v>7.9211140003065481E-3</v>
      </c>
      <c r="BA225">
        <f t="shared" si="286"/>
        <v>7.2589618341754305E-3</v>
      </c>
      <c r="BB225">
        <f t="shared" si="286"/>
        <v>6.7180587222019248E-3</v>
      </c>
      <c r="BC225">
        <f t="shared" si="286"/>
        <v>6.258907851536823E-3</v>
      </c>
      <c r="BD225">
        <f t="shared" si="286"/>
        <v>5.859879359995779E-3</v>
      </c>
      <c r="BE225">
        <f t="shared" si="286"/>
        <v>5.5074961992327689E-3</v>
      </c>
      <c r="BF225">
        <f t="shared" si="286"/>
        <v>5.1926376267688902E-3</v>
      </c>
      <c r="BG225">
        <f t="shared" si="286"/>
        <v>4.908765419998312E-3</v>
      </c>
      <c r="BH225">
        <f t="shared" si="279"/>
        <v>4.650990003082619E-3</v>
      </c>
      <c r="BI225">
        <f t="shared" si="279"/>
        <v>4.4155344260703149E-3</v>
      </c>
      <c r="BJ225">
        <f t="shared" si="279"/>
        <v>4.1994058193011849E-3</v>
      </c>
      <c r="BK225">
        <f t="shared" si="279"/>
        <v>4.0001833230678303E-3</v>
      </c>
      <c r="BL225">
        <f t="shared" si="279"/>
        <v>3.81587534812927E-3</v>
      </c>
      <c r="BM225">
        <f t="shared" si="279"/>
        <v>3.6448201214044702E-3</v>
      </c>
      <c r="BN225">
        <f t="shared" si="279"/>
        <v>3.4856143495775264E-3</v>
      </c>
      <c r="BO225">
        <f t="shared" si="279"/>
        <v>3.3370607709639162E-3</v>
      </c>
      <c r="BP225">
        <f t="shared" si="279"/>
        <v>3.1981287654157943E-3</v>
      </c>
      <c r="BQ225">
        <f t="shared" si="279"/>
        <v>3.0679242191386635E-3</v>
      </c>
      <c r="BR225">
        <f t="shared" si="279"/>
        <v>2.9456660932654787E-3</v>
      </c>
      <c r="BS225">
        <f t="shared" si="279"/>
        <v>2.8306679423392321E-3</v>
      </c>
      <c r="BT225">
        <f t="shared" si="279"/>
        <v>2.7223231504968186E-3</v>
      </c>
      <c r="BU225">
        <f t="shared" si="279"/>
        <v>2.6200930027078856E-3</v>
      </c>
      <c r="BV225">
        <f t="shared" si="282"/>
        <v>2.5234969477383414E-3</v>
      </c>
      <c r="BW225">
        <f t="shared" si="282"/>
        <v>2.4321045765337383E-3</v>
      </c>
      <c r="BX225">
        <f t="shared" si="282"/>
        <v>2.3455289583374935E-3</v>
      </c>
      <c r="BY225">
        <f t="shared" si="282"/>
        <v>2.2634210624444548E-3</v>
      </c>
      <c r="BZ225">
        <f t="shared" si="282"/>
        <v>2.185465056139568E-3</v>
      </c>
      <c r="CA225">
        <f t="shared" si="282"/>
        <v>2.1113743158415687E-3</v>
      </c>
      <c r="CB225">
        <f t="shared" si="282"/>
        <v>2.0408880233626289E-3</v>
      </c>
      <c r="CC225">
        <f t="shared" si="282"/>
        <v>1.9737682456874997E-3</v>
      </c>
      <c r="CD225">
        <f t="shared" si="282"/>
        <v>1.9097974170010836E-3</v>
      </c>
      <c r="CE225">
        <f t="shared" si="282"/>
        <v>1.8487761574381076E-3</v>
      </c>
      <c r="CF225">
        <f t="shared" si="284"/>
        <v>1.7905213753344519E-3</v>
      </c>
      <c r="CG225">
        <f t="shared" si="284"/>
        <v>1.7348646094584115E-3</v>
      </c>
      <c r="CH225">
        <f t="shared" si="284"/>
        <v>1.6816505754038541E-3</v>
      </c>
      <c r="CI225">
        <f t="shared" si="284"/>
        <v>1.6307358864909261E-3</v>
      </c>
      <c r="CJ225">
        <f t="shared" si="284"/>
        <v>1.581987924485437E-3</v>
      </c>
      <c r="CK225">
        <f t="shared" si="284"/>
        <v>1.535283839473864E-3</v>
      </c>
      <c r="CL225">
        <f t="shared" si="284"/>
        <v>1.4905096615147513E-3</v>
      </c>
      <c r="CM225">
        <f t="shared" si="284"/>
        <v>1.4475595093810935E-3</v>
      </c>
      <c r="CN225">
        <f t="shared" si="284"/>
        <v>1.4063348839300209E-3</v>
      </c>
      <c r="CO225">
        <f t="shared" si="284"/>
        <v>1.3667440354777811E-3</v>
      </c>
      <c r="CP225">
        <f t="shared" si="287"/>
        <v>1.3287013960919679E-3</v>
      </c>
      <c r="CQ225">
        <f t="shared" si="287"/>
        <v>1.2921270689965076E-3</v>
      </c>
      <c r="CR225">
        <f t="shared" si="287"/>
        <v>8.3223827542416428E-4</v>
      </c>
      <c r="CS225">
        <f t="shared" si="287"/>
        <v>5.4075919742060735E-4</v>
      </c>
      <c r="CT225">
        <f t="shared" si="287"/>
        <v>3.7464028643726456E-4</v>
      </c>
      <c r="CU225">
        <f t="shared" si="287"/>
        <v>2.6072188033163853E-4</v>
      </c>
      <c r="CV225">
        <f t="shared" si="287"/>
        <v>1.7809097398183369E-4</v>
      </c>
      <c r="CW225">
        <f t="shared" si="287"/>
        <v>1.1711307701970526E-4</v>
      </c>
      <c r="CX225">
        <f t="shared" si="287"/>
        <v>7.2353034426512913E-5</v>
      </c>
      <c r="CY225">
        <f t="shared" si="287"/>
        <v>4.0362125789205702E-5</v>
      </c>
      <c r="CZ225">
        <f t="shared" si="287"/>
        <v>1.8775138939861094E-5</v>
      </c>
      <c r="DA225">
        <f t="shared" si="287"/>
        <v>5.8774856665776633E-6</v>
      </c>
      <c r="DB225">
        <f t="shared" si="287"/>
        <v>3.7348843478661205E-7</v>
      </c>
      <c r="DC225">
        <f t="shared" si="287"/>
        <v>0</v>
      </c>
      <c r="DD225">
        <f t="shared" si="287"/>
        <v>0</v>
      </c>
      <c r="DE225">
        <f t="shared" si="287"/>
        <v>0</v>
      </c>
      <c r="DF225">
        <f t="shared" si="280"/>
        <v>0</v>
      </c>
      <c r="DG225">
        <f t="shared" si="280"/>
        <v>0</v>
      </c>
      <c r="DH225">
        <f t="shared" si="280"/>
        <v>0</v>
      </c>
      <c r="DI225">
        <f t="shared" si="280"/>
        <v>0</v>
      </c>
      <c r="DJ225">
        <f t="shared" si="280"/>
        <v>0</v>
      </c>
      <c r="DK225">
        <f t="shared" si="280"/>
        <v>0</v>
      </c>
      <c r="DL225">
        <f t="shared" si="280"/>
        <v>0</v>
      </c>
      <c r="DM225">
        <f t="shared" si="280"/>
        <v>0</v>
      </c>
      <c r="DN225">
        <f t="shared" si="280"/>
        <v>0</v>
      </c>
      <c r="DO225">
        <f t="shared" si="280"/>
        <v>0</v>
      </c>
      <c r="DP225">
        <f t="shared" si="280"/>
        <v>0</v>
      </c>
      <c r="DQ225">
        <f t="shared" si="280"/>
        <v>0</v>
      </c>
      <c r="DR225">
        <f t="shared" si="280"/>
        <v>0</v>
      </c>
      <c r="DS225">
        <f t="shared" si="280"/>
        <v>0</v>
      </c>
      <c r="DT225">
        <f t="shared" si="281"/>
        <v>0</v>
      </c>
      <c r="DU225">
        <f t="shared" si="281"/>
        <v>0</v>
      </c>
      <c r="DV225">
        <f t="shared" si="281"/>
        <v>0</v>
      </c>
      <c r="DW225">
        <f t="shared" si="281"/>
        <v>0</v>
      </c>
      <c r="DX225">
        <f t="shared" si="281"/>
        <v>0</v>
      </c>
      <c r="DY225">
        <f t="shared" si="281"/>
        <v>0</v>
      </c>
      <c r="DZ225">
        <f t="shared" si="281"/>
        <v>0</v>
      </c>
      <c r="EA225">
        <f t="shared" si="281"/>
        <v>0</v>
      </c>
      <c r="EB225">
        <f t="shared" si="281"/>
        <v>0</v>
      </c>
      <c r="EC225">
        <f t="shared" si="281"/>
        <v>0</v>
      </c>
      <c r="ED225">
        <f t="shared" si="288"/>
        <v>0</v>
      </c>
      <c r="EE225">
        <f t="shared" si="288"/>
        <v>0</v>
      </c>
      <c r="EF225">
        <f t="shared" si="288"/>
        <v>0</v>
      </c>
      <c r="EG225">
        <f t="shared" si="288"/>
        <v>0</v>
      </c>
      <c r="EH225">
        <f t="shared" si="288"/>
        <v>0</v>
      </c>
      <c r="EI225">
        <f t="shared" si="288"/>
        <v>0</v>
      </c>
      <c r="EJ225">
        <f t="shared" si="288"/>
        <v>0</v>
      </c>
      <c r="EK225">
        <f t="shared" si="288"/>
        <v>0</v>
      </c>
      <c r="EL225">
        <f t="shared" si="288"/>
        <v>0</v>
      </c>
      <c r="EM225">
        <f t="shared" si="288"/>
        <v>0</v>
      </c>
      <c r="EN225">
        <f t="shared" si="289"/>
        <v>0</v>
      </c>
      <c r="EO225">
        <f t="shared" si="289"/>
        <v>0</v>
      </c>
      <c r="EP225">
        <f t="shared" si="289"/>
        <v>0</v>
      </c>
      <c r="EQ225">
        <f t="shared" si="289"/>
        <v>0</v>
      </c>
      <c r="ER225">
        <f t="shared" si="289"/>
        <v>0</v>
      </c>
      <c r="ES225">
        <f t="shared" si="289"/>
        <v>0</v>
      </c>
      <c r="ET225">
        <f t="shared" si="289"/>
        <v>0</v>
      </c>
      <c r="EU225">
        <f t="shared" si="289"/>
        <v>0</v>
      </c>
      <c r="EV225">
        <f t="shared" si="289"/>
        <v>0</v>
      </c>
      <c r="EW225">
        <f t="shared" si="289"/>
        <v>0</v>
      </c>
      <c r="EX225">
        <f t="shared" si="289"/>
        <v>0</v>
      </c>
      <c r="EZ225">
        <f t="shared" si="260"/>
        <v>0.89073059462325055</v>
      </c>
      <c r="FB225">
        <f t="shared" si="271"/>
        <v>1.0031782100164754E-2</v>
      </c>
      <c r="FC225">
        <f t="shared" si="272"/>
        <v>0.24873329850200934</v>
      </c>
    </row>
    <row r="226" spans="1:159" x14ac:dyDescent="0.25">
      <c r="A226">
        <v>1395</v>
      </c>
      <c r="B226" s="19">
        <f>'Input spectra'!Y225</f>
        <v>4.0482624360887398E-2</v>
      </c>
      <c r="C226">
        <f>'Input spectra'!D225</f>
        <v>0</v>
      </c>
      <c r="D226">
        <f t="shared" si="283"/>
        <v>2.0653927966864227E-2</v>
      </c>
      <c r="E226">
        <f t="shared" si="283"/>
        <v>2.0420678724438056E-2</v>
      </c>
      <c r="F226">
        <f t="shared" si="283"/>
        <v>2.0188977054489712E-2</v>
      </c>
      <c r="G226">
        <f t="shared" si="283"/>
        <v>1.9958814259538455E-2</v>
      </c>
      <c r="H226">
        <f t="shared" si="283"/>
        <v>1.9730181687120714E-2</v>
      </c>
      <c r="I226">
        <f t="shared" si="283"/>
        <v>1.9503070729568323E-2</v>
      </c>
      <c r="J226">
        <f t="shared" si="283"/>
        <v>1.9277472823787771E-2</v>
      </c>
      <c r="K226">
        <f t="shared" si="283"/>
        <v>1.9053379451040534E-2</v>
      </c>
      <c r="L226">
        <f t="shared" si="283"/>
        <v>1.8830782136724449E-2</v>
      </c>
      <c r="M226">
        <f t="shared" si="283"/>
        <v>1.8609672450156135E-2</v>
      </c>
      <c r="N226">
        <f t="shared" si="285"/>
        <v>1.8390042004354453E-2</v>
      </c>
      <c r="O226">
        <f t="shared" si="285"/>
        <v>1.8171882455824968E-2</v>
      </c>
      <c r="P226">
        <f t="shared" si="285"/>
        <v>1.7955185504345487E-2</v>
      </c>
      <c r="Q226">
        <f t="shared" si="285"/>
        <v>1.7739942892752596E-2</v>
      </c>
      <c r="R226">
        <f t="shared" si="285"/>
        <v>1.7526146406729188E-2</v>
      </c>
      <c r="S226">
        <f t="shared" si="285"/>
        <v>1.7313787874593079E-2</v>
      </c>
      <c r="T226">
        <f t="shared" si="285"/>
        <v>1.7102859167086554E-2</v>
      </c>
      <c r="U226">
        <f t="shared" si="285"/>
        <v>1.6893352197166953E-2</v>
      </c>
      <c r="V226">
        <f t="shared" si="285"/>
        <v>1.668525891979827E-2</v>
      </c>
      <c r="W226">
        <f t="shared" si="285"/>
        <v>1.6478571331743724E-2</v>
      </c>
      <c r="X226">
        <f t="shared" si="285"/>
        <v>1.6273281471359317E-2</v>
      </c>
      <c r="Y226">
        <f t="shared" si="285"/>
        <v>1.6069381418388408E-2</v>
      </c>
      <c r="Z226">
        <f t="shared" si="285"/>
        <v>1.5866863293757229E-2</v>
      </c>
      <c r="AA226">
        <f t="shared" si="285"/>
        <v>1.5665719259371415E-2</v>
      </c>
      <c r="AB226">
        <f t="shared" si="285"/>
        <v>1.5465941517913466E-2</v>
      </c>
      <c r="AC226">
        <f t="shared" si="285"/>
        <v>1.5267522312641234E-2</v>
      </c>
      <c r="AD226">
        <f t="shared" si="278"/>
        <v>1.5070453927187292E-2</v>
      </c>
      <c r="AE226">
        <f t="shared" si="278"/>
        <v>1.4874728685359344E-2</v>
      </c>
      <c r="AF226">
        <f t="shared" si="278"/>
        <v>1.4680338950941542E-2</v>
      </c>
      <c r="AG226">
        <f t="shared" si="278"/>
        <v>1.4487277127496744E-2</v>
      </c>
      <c r="AH226">
        <f t="shared" si="278"/>
        <v>1.4295535658169765E-2</v>
      </c>
      <c r="AI226">
        <f t="shared" si="278"/>
        <v>1.4105107025491521E-2</v>
      </c>
      <c r="AJ226">
        <f t="shared" si="278"/>
        <v>1.3915983751184137E-2</v>
      </c>
      <c r="AK226">
        <f t="shared" si="278"/>
        <v>1.3728158395966963E-2</v>
      </c>
      <c r="AL226">
        <f t="shared" si="278"/>
        <v>1.3541623559363551E-2</v>
      </c>
      <c r="AM226">
        <f t="shared" si="278"/>
        <v>1.3356371879509532E-2</v>
      </c>
      <c r="AN226">
        <f t="shared" si="278"/>
        <v>1.3172396032961399E-2</v>
      </c>
      <c r="AO226">
        <f t="shared" si="278"/>
        <v>1.2989688734506248E-2</v>
      </c>
      <c r="AP226">
        <f t="shared" si="278"/>
        <v>1.2808242736972394E-2</v>
      </c>
      <c r="AQ226">
        <f t="shared" si="278"/>
        <v>1.2628050831040889E-2</v>
      </c>
      <c r="AR226">
        <f t="shared" si="286"/>
        <v>1.2449105845057979E-2</v>
      </c>
      <c r="AS226">
        <f t="shared" si="286"/>
        <v>1.2271400644848426E-2</v>
      </c>
      <c r="AT226">
        <f t="shared" si="286"/>
        <v>1.2094928133529715E-2</v>
      </c>
      <c r="AU226">
        <f t="shared" si="286"/>
        <v>1.1919681251327205E-2</v>
      </c>
      <c r="AV226">
        <f t="shared" si="286"/>
        <v>1.1745652975390099E-2</v>
      </c>
      <c r="AW226">
        <f t="shared" si="286"/>
        <v>1.1572836319608338E-2</v>
      </c>
      <c r="AX226">
        <f t="shared" si="286"/>
        <v>1.029184677169971E-2</v>
      </c>
      <c r="AY226">
        <f t="shared" si="286"/>
        <v>8.79785903766667E-3</v>
      </c>
      <c r="AZ226">
        <f t="shared" si="286"/>
        <v>7.9231110319911251E-3</v>
      </c>
      <c r="BA226">
        <f t="shared" si="286"/>
        <v>7.2608300592116167E-3</v>
      </c>
      <c r="BB226">
        <f t="shared" si="286"/>
        <v>6.7198230266750664E-3</v>
      </c>
      <c r="BC226">
        <f t="shared" si="286"/>
        <v>6.2605844521063207E-3</v>
      </c>
      <c r="BD226">
        <f t="shared" si="286"/>
        <v>5.8614798539384991E-3</v>
      </c>
      <c r="BE226">
        <f t="shared" si="286"/>
        <v>5.5090293795396752E-3</v>
      </c>
      <c r="BF226">
        <f t="shared" si="286"/>
        <v>5.1941104345597467E-3</v>
      </c>
      <c r="BG226">
        <f t="shared" si="286"/>
        <v>4.9101834989323479E-3</v>
      </c>
      <c r="BH226">
        <f t="shared" si="279"/>
        <v>4.6523580469102141E-3</v>
      </c>
      <c r="BI226">
        <f t="shared" si="279"/>
        <v>4.4168564090057583E-3</v>
      </c>
      <c r="BJ226">
        <f t="shared" si="279"/>
        <v>4.2006851555285675E-3</v>
      </c>
      <c r="BK226">
        <f t="shared" si="279"/>
        <v>4.0014229811204619E-3</v>
      </c>
      <c r="BL226">
        <f t="shared" si="279"/>
        <v>3.8170779353083094E-3</v>
      </c>
      <c r="BM226">
        <f t="shared" si="279"/>
        <v>3.6459879476066783E-3</v>
      </c>
      <c r="BN226">
        <f t="shared" si="279"/>
        <v>3.4867494765543515E-3</v>
      </c>
      <c r="BO226">
        <f t="shared" si="279"/>
        <v>3.3381650510138647E-3</v>
      </c>
      <c r="BP226">
        <f t="shared" si="279"/>
        <v>3.1992038722466671E-3</v>
      </c>
      <c r="BQ226">
        <f t="shared" si="279"/>
        <v>3.0689716728179444E-3</v>
      </c>
      <c r="BR226">
        <f t="shared" si="279"/>
        <v>2.9466872806330697E-3</v>
      </c>
      <c r="BS226">
        <f t="shared" si="279"/>
        <v>2.8316641338860132E-3</v>
      </c>
      <c r="BT226">
        <f t="shared" si="279"/>
        <v>2.7232955144544007E-3</v>
      </c>
      <c r="BU226">
        <f t="shared" si="279"/>
        <v>2.6210426169117496E-3</v>
      </c>
      <c r="BV226">
        <f t="shared" si="282"/>
        <v>2.5244248096942378E-3</v>
      </c>
      <c r="BW226">
        <f t="shared" si="282"/>
        <v>2.4330116120202094E-3</v>
      </c>
      <c r="BX226">
        <f t="shared" si="282"/>
        <v>2.3464160288051714E-3</v>
      </c>
      <c r="BY226">
        <f t="shared" si="282"/>
        <v>2.2642889714183712E-3</v>
      </c>
      <c r="BZ226">
        <f t="shared" si="282"/>
        <v>2.1863145547892445E-3</v>
      </c>
      <c r="CA226">
        <f t="shared" si="282"/>
        <v>2.112206107851641E-3</v>
      </c>
      <c r="CB226">
        <f t="shared" si="282"/>
        <v>2.0417027692118733E-3</v>
      </c>
      <c r="CC226">
        <f t="shared" si="282"/>
        <v>1.9745665664245367E-3</v>
      </c>
      <c r="CD226">
        <f t="shared" si="282"/>
        <v>1.9105798975895298E-3</v>
      </c>
      <c r="CE226">
        <f t="shared" si="282"/>
        <v>1.8495433497315355E-3</v>
      </c>
      <c r="CF226">
        <f t="shared" si="284"/>
        <v>1.7912738007315448E-3</v>
      </c>
      <c r="CG226">
        <f t="shared" si="284"/>
        <v>1.7356027612805993E-3</v>
      </c>
      <c r="CH226">
        <f t="shared" si="284"/>
        <v>1.6823749210311222E-3</v>
      </c>
      <c r="CI226">
        <f t="shared" si="284"/>
        <v>1.6314468692860582E-3</v>
      </c>
      <c r="CJ226">
        <f t="shared" si="284"/>
        <v>1.5826859655324855E-3</v>
      </c>
      <c r="CK226">
        <f t="shared" si="284"/>
        <v>1.535969339152917E-3</v>
      </c>
      <c r="CL226">
        <f t="shared" si="284"/>
        <v>1.4911830009319692E-3</v>
      </c>
      <c r="CM226">
        <f t="shared" si="284"/>
        <v>1.4482210516703852E-3</v>
      </c>
      <c r="CN226">
        <f t="shared" si="284"/>
        <v>1.4069849754405396E-3</v>
      </c>
      <c r="CO226">
        <f t="shared" si="284"/>
        <v>1.3673830068595613E-3</v>
      </c>
      <c r="CP226">
        <f t="shared" si="287"/>
        <v>1.3293295632904594E-3</v>
      </c>
      <c r="CQ226">
        <f t="shared" si="287"/>
        <v>1.2927447341654079E-3</v>
      </c>
      <c r="CR226">
        <f t="shared" si="287"/>
        <v>8.3264047642581866E-4</v>
      </c>
      <c r="CS226">
        <f t="shared" si="287"/>
        <v>5.4102337480675374E-4</v>
      </c>
      <c r="CT226">
        <f t="shared" si="287"/>
        <v>3.7482527813852986E-4</v>
      </c>
      <c r="CU226">
        <f t="shared" si="287"/>
        <v>2.6085199077038065E-4</v>
      </c>
      <c r="CV226">
        <f t="shared" si="287"/>
        <v>1.781807841147352E-4</v>
      </c>
      <c r="CW226">
        <f t="shared" si="287"/>
        <v>1.1717275174980735E-4</v>
      </c>
      <c r="CX226">
        <f t="shared" si="287"/>
        <v>7.2390281941486708E-5</v>
      </c>
      <c r="CY226">
        <f t="shared" si="287"/>
        <v>4.0383116388811941E-5</v>
      </c>
      <c r="CZ226">
        <f t="shared" si="287"/>
        <v>1.8785001732866242E-5</v>
      </c>
      <c r="DA226">
        <f t="shared" si="287"/>
        <v>5.8806040596135912E-6</v>
      </c>
      <c r="DB226">
        <f t="shared" si="287"/>
        <v>3.7368855749413463E-7</v>
      </c>
      <c r="DC226">
        <f t="shared" si="287"/>
        <v>0</v>
      </c>
      <c r="DD226">
        <f t="shared" si="287"/>
        <v>0</v>
      </c>
      <c r="DE226">
        <f t="shared" si="287"/>
        <v>0</v>
      </c>
      <c r="DF226">
        <f t="shared" si="280"/>
        <v>0</v>
      </c>
      <c r="DG226">
        <f t="shared" si="280"/>
        <v>0</v>
      </c>
      <c r="DH226">
        <f t="shared" si="280"/>
        <v>0</v>
      </c>
      <c r="DI226">
        <f t="shared" si="280"/>
        <v>0</v>
      </c>
      <c r="DJ226">
        <f t="shared" si="280"/>
        <v>0</v>
      </c>
      <c r="DK226">
        <f t="shared" si="280"/>
        <v>0</v>
      </c>
      <c r="DL226">
        <f t="shared" si="280"/>
        <v>0</v>
      </c>
      <c r="DM226">
        <f t="shared" si="280"/>
        <v>0</v>
      </c>
      <c r="DN226">
        <f t="shared" si="280"/>
        <v>0</v>
      </c>
      <c r="DO226">
        <f t="shared" si="280"/>
        <v>0</v>
      </c>
      <c r="DP226">
        <f t="shared" si="280"/>
        <v>0</v>
      </c>
      <c r="DQ226">
        <f t="shared" si="280"/>
        <v>0</v>
      </c>
      <c r="DR226">
        <f t="shared" si="280"/>
        <v>0</v>
      </c>
      <c r="DS226">
        <f t="shared" si="280"/>
        <v>0</v>
      </c>
      <c r="DT226">
        <f t="shared" si="281"/>
        <v>0</v>
      </c>
      <c r="DU226">
        <f t="shared" si="281"/>
        <v>0</v>
      </c>
      <c r="DV226">
        <f t="shared" si="281"/>
        <v>0</v>
      </c>
      <c r="DW226">
        <f t="shared" si="281"/>
        <v>0</v>
      </c>
      <c r="DX226">
        <f t="shared" si="281"/>
        <v>0</v>
      </c>
      <c r="DY226">
        <f t="shared" si="281"/>
        <v>0</v>
      </c>
      <c r="DZ226">
        <f t="shared" si="281"/>
        <v>0</v>
      </c>
      <c r="EA226">
        <f t="shared" si="281"/>
        <v>0</v>
      </c>
      <c r="EB226">
        <f t="shared" si="281"/>
        <v>0</v>
      </c>
      <c r="EC226">
        <f t="shared" si="281"/>
        <v>0</v>
      </c>
      <c r="ED226">
        <f t="shared" si="288"/>
        <v>0</v>
      </c>
      <c r="EE226">
        <f t="shared" si="288"/>
        <v>0</v>
      </c>
      <c r="EF226">
        <f t="shared" si="288"/>
        <v>0</v>
      </c>
      <c r="EG226">
        <f t="shared" si="288"/>
        <v>0</v>
      </c>
      <c r="EH226">
        <f t="shared" si="288"/>
        <v>0</v>
      </c>
      <c r="EI226">
        <f t="shared" si="288"/>
        <v>0</v>
      </c>
      <c r="EJ226">
        <f t="shared" si="288"/>
        <v>0</v>
      </c>
      <c r="EK226">
        <f t="shared" si="288"/>
        <v>0</v>
      </c>
      <c r="EL226">
        <f t="shared" si="288"/>
        <v>0</v>
      </c>
      <c r="EM226">
        <f t="shared" si="288"/>
        <v>0</v>
      </c>
      <c r="EN226">
        <f t="shared" si="289"/>
        <v>0</v>
      </c>
      <c r="EO226">
        <f t="shared" si="289"/>
        <v>0</v>
      </c>
      <c r="EP226">
        <f t="shared" si="289"/>
        <v>0</v>
      </c>
      <c r="EQ226">
        <f t="shared" si="289"/>
        <v>0</v>
      </c>
      <c r="ER226">
        <f t="shared" si="289"/>
        <v>0</v>
      </c>
      <c r="ES226">
        <f t="shared" si="289"/>
        <v>0</v>
      </c>
      <c r="ET226">
        <f t="shared" si="289"/>
        <v>0</v>
      </c>
      <c r="EU226">
        <f t="shared" si="289"/>
        <v>0</v>
      </c>
      <c r="EV226">
        <f t="shared" si="289"/>
        <v>0</v>
      </c>
      <c r="EW226">
        <f t="shared" si="289"/>
        <v>0</v>
      </c>
      <c r="EX226">
        <f t="shared" si="289"/>
        <v>0</v>
      </c>
      <c r="EZ226">
        <f t="shared" si="260"/>
        <v>0.89086004542338293</v>
      </c>
      <c r="FB226">
        <f t="shared" si="271"/>
        <v>1.0018916017705382E-2</v>
      </c>
      <c r="FC226">
        <f t="shared" si="272"/>
        <v>0.24873493958469978</v>
      </c>
    </row>
    <row r="227" spans="1:159" x14ac:dyDescent="0.25">
      <c r="A227">
        <v>1400</v>
      </c>
      <c r="B227" s="19">
        <f>'Input spectra'!Y226</f>
        <v>4.0430107021733802E-2</v>
      </c>
      <c r="C227">
        <f>'Input spectra'!D226</f>
        <v>0</v>
      </c>
      <c r="D227">
        <f t="shared" si="283"/>
        <v>2.0653927966864227E-2</v>
      </c>
      <c r="E227">
        <f t="shared" si="283"/>
        <v>2.0420785968690697E-2</v>
      </c>
      <c r="F227">
        <f t="shared" si="283"/>
        <v>2.0189189109874391E-2</v>
      </c>
      <c r="G227">
        <f t="shared" si="283"/>
        <v>1.9959128717160889E-2</v>
      </c>
      <c r="H227">
        <f t="shared" si="283"/>
        <v>1.9730596162131415E-2</v>
      </c>
      <c r="I227">
        <f t="shared" si="283"/>
        <v>1.950358286098226E-2</v>
      </c>
      <c r="J227">
        <f t="shared" si="283"/>
        <v>1.9278080274305213E-2</v>
      </c>
      <c r="K227">
        <f t="shared" si="283"/>
        <v>1.905407990686904E-2</v>
      </c>
      <c r="L227">
        <f t="shared" si="283"/>
        <v>1.8831573307402004E-2</v>
      </c>
      <c r="M227">
        <f t="shared" si="283"/>
        <v>1.8610552068375457E-2</v>
      </c>
      <c r="N227">
        <f t="shared" si="285"/>
        <v>1.8391007825788411E-2</v>
      </c>
      <c r="O227">
        <f t="shared" si="285"/>
        <v>1.8172932258953143E-2</v>
      </c>
      <c r="P227">
        <f t="shared" si="285"/>
        <v>1.7956317090281879E-2</v>
      </c>
      <c r="Q227">
        <f t="shared" si="285"/>
        <v>1.7741154085074415E-2</v>
      </c>
      <c r="R227">
        <f t="shared" si="285"/>
        <v>1.7527435051306797E-2</v>
      </c>
      <c r="S227">
        <f t="shared" si="285"/>
        <v>1.7315151839420992E-2</v>
      </c>
      <c r="T227">
        <f t="shared" si="285"/>
        <v>1.7104296342115594E-2</v>
      </c>
      <c r="U227">
        <f t="shared" si="285"/>
        <v>1.6894860494137461E-2</v>
      </c>
      <c r="V227">
        <f t="shared" si="285"/>
        <v>1.6686836272074408E-2</v>
      </c>
      <c r="W227">
        <f t="shared" si="285"/>
        <v>1.6480215694148873E-2</v>
      </c>
      <c r="X227">
        <f t="shared" si="285"/>
        <v>1.6274990820012537E-2</v>
      </c>
      <c r="Y227">
        <f t="shared" si="285"/>
        <v>1.6071153750541956E-2</v>
      </c>
      <c r="Z227">
        <f t="shared" si="285"/>
        <v>1.5868696627635171E-2</v>
      </c>
      <c r="AA227">
        <f t="shared" si="285"/>
        <v>1.5667611634009253E-2</v>
      </c>
      <c r="AB227">
        <f t="shared" si="285"/>
        <v>1.5467890992998843E-2</v>
      </c>
      <c r="AC227">
        <f t="shared" si="285"/>
        <v>1.5269526968355655E-2</v>
      </c>
      <c r="AD227">
        <f t="shared" si="278"/>
        <v>1.5072511864048914E-2</v>
      </c>
      <c r="AE227">
        <f t="shared" si="278"/>
        <v>1.4876838024066771E-2</v>
      </c>
      <c r="AF227">
        <f t="shared" si="278"/>
        <v>1.4682497832218646E-2</v>
      </c>
      <c r="AG227">
        <f t="shared" si="278"/>
        <v>1.4489483711938514E-2</v>
      </c>
      <c r="AH227">
        <f t="shared" si="278"/>
        <v>1.4297788126089164E-2</v>
      </c>
      <c r="AI227">
        <f t="shared" si="278"/>
        <v>1.4107403576767341E-2</v>
      </c>
      <c r="AJ227">
        <f t="shared" ref="AH227:AQ247" si="290">AJ$2*EXP(- AJ$1 * ($C227*_c2+$B227))</f>
        <v>1.391832260510986E-2</v>
      </c>
      <c r="AK227">
        <f t="shared" si="290"/>
        <v>1.373053779110062E-2</v>
      </c>
      <c r="AL227">
        <f t="shared" si="290"/>
        <v>1.3544041753378557E-2</v>
      </c>
      <c r="AM227">
        <f t="shared" si="290"/>
        <v>1.335882714904651E-2</v>
      </c>
      <c r="AN227">
        <f t="shared" si="290"/>
        <v>1.3174886673480985E-2</v>
      </c>
      <c r="AO227">
        <f t="shared" si="290"/>
        <v>1.2992213060142853E-2</v>
      </c>
      <c r="AP227">
        <f t="shared" si="290"/>
        <v>1.2810799080388943E-2</v>
      </c>
      <c r="AQ227">
        <f t="shared" si="290"/>
        <v>1.263063754328451E-2</v>
      </c>
      <c r="AR227">
        <f t="shared" si="286"/>
        <v>1.2451721295416645E-2</v>
      </c>
      <c r="AS227">
        <f t="shared" si="286"/>
        <v>1.2274043220708551E-2</v>
      </c>
      <c r="AT227">
        <f t="shared" si="286"/>
        <v>1.2097596240234687E-2</v>
      </c>
      <c r="AU227">
        <f t="shared" si="286"/>
        <v>1.1922373312036855E-2</v>
      </c>
      <c r="AV227">
        <f t="shared" si="286"/>
        <v>1.1748367430941094E-2</v>
      </c>
      <c r="AW227">
        <f t="shared" si="286"/>
        <v>1.1575571628375513E-2</v>
      </c>
      <c r="AX227">
        <f t="shared" si="286"/>
        <v>1.0294333373918161E-2</v>
      </c>
      <c r="AY227">
        <f t="shared" si="286"/>
        <v>8.8000308943874221E-3</v>
      </c>
      <c r="AZ227">
        <f t="shared" si="286"/>
        <v>7.9251085671573542E-3</v>
      </c>
      <c r="BA227">
        <f t="shared" si="286"/>
        <v>7.2626987650692854E-3</v>
      </c>
      <c r="BB227">
        <f t="shared" si="286"/>
        <v>6.7215877944919221E-3</v>
      </c>
      <c r="BC227">
        <f t="shared" si="286"/>
        <v>6.2622615017940246E-3</v>
      </c>
      <c r="BD227">
        <f t="shared" si="286"/>
        <v>5.8630807850200565E-3</v>
      </c>
      <c r="BE227">
        <f t="shared" si="286"/>
        <v>5.5105629866542922E-3</v>
      </c>
      <c r="BF227">
        <f t="shared" si="286"/>
        <v>5.1955836600887434E-3</v>
      </c>
      <c r="BG227">
        <f t="shared" si="286"/>
        <v>4.9116019875310732E-3</v>
      </c>
      <c r="BH227">
        <f t="shared" si="279"/>
        <v>4.6537264931346984E-3</v>
      </c>
      <c r="BI227">
        <f t="shared" si="279"/>
        <v>4.4181787877344879E-3</v>
      </c>
      <c r="BJ227">
        <f t="shared" si="279"/>
        <v>4.2019648815018453E-3</v>
      </c>
      <c r="BK227">
        <f t="shared" si="279"/>
        <v>4.0026630233435077E-3</v>
      </c>
      <c r="BL227">
        <f t="shared" si="279"/>
        <v>3.81828090148713E-3</v>
      </c>
      <c r="BM227">
        <f t="shared" si="279"/>
        <v>3.6471561479886785E-3</v>
      </c>
      <c r="BN227">
        <f t="shared" ref="BL227:CA247" si="291">BN$2*EXP(- BN$1 * ($C227*_c2+$B227))</f>
        <v>3.4878849731972161E-3</v>
      </c>
      <c r="BO227">
        <f t="shared" si="291"/>
        <v>3.3392696964855157E-3</v>
      </c>
      <c r="BP227">
        <f t="shared" si="291"/>
        <v>3.200279340493474E-3</v>
      </c>
      <c r="BQ227">
        <f t="shared" si="291"/>
        <v>3.0700194841198811E-3</v>
      </c>
      <c r="BR227">
        <f t="shared" si="291"/>
        <v>2.9477088220202967E-3</v>
      </c>
      <c r="BS227">
        <f t="shared" si="291"/>
        <v>2.8326606760205766E-3</v>
      </c>
      <c r="BT227">
        <f t="shared" si="291"/>
        <v>2.7242682257225758E-3</v>
      </c>
      <c r="BU227">
        <f t="shared" si="291"/>
        <v>2.6219925752893262E-3</v>
      </c>
      <c r="BV227">
        <f t="shared" si="282"/>
        <v>2.5253530128147264E-3</v>
      </c>
      <c r="BW227">
        <f t="shared" si="282"/>
        <v>2.4339189857788845E-3</v>
      </c>
      <c r="BX227">
        <f t="shared" si="282"/>
        <v>2.3473034347596539E-3</v>
      </c>
      <c r="BY227">
        <f t="shared" si="282"/>
        <v>2.2651572131920485E-3</v>
      </c>
      <c r="BZ227">
        <f t="shared" si="282"/>
        <v>2.1871643836423042E-3</v>
      </c>
      <c r="CA227">
        <f t="shared" si="282"/>
        <v>2.1130382275525174E-3</v>
      </c>
      <c r="CB227">
        <f t="shared" si="282"/>
        <v>2.0425178403169816E-3</v>
      </c>
      <c r="CC227">
        <f t="shared" si="282"/>
        <v>1.975365210054598E-3</v>
      </c>
      <c r="CD227">
        <f t="shared" si="282"/>
        <v>1.9113626987752629E-3</v>
      </c>
      <c r="CE227">
        <f t="shared" si="282"/>
        <v>1.8503108603890948E-3</v>
      </c>
      <c r="CF227">
        <f t="shared" si="284"/>
        <v>1.7920265423180925E-3</v>
      </c>
      <c r="CG227">
        <f t="shared" si="284"/>
        <v>1.7363412271723172E-3</v>
      </c>
      <c r="CH227">
        <f t="shared" si="284"/>
        <v>1.6830995786593463E-3</v>
      </c>
      <c r="CI227">
        <f t="shared" si="284"/>
        <v>1.6321581620618187E-3</v>
      </c>
      <c r="CJ227">
        <f t="shared" si="284"/>
        <v>1.5833843145852372E-3</v>
      </c>
      <c r="CK227">
        <f t="shared" si="284"/>
        <v>1.5366551449055425E-3</v>
      </c>
      <c r="CL227">
        <f t="shared" si="284"/>
        <v>1.4918566445310264E-3</v>
      </c>
      <c r="CM227">
        <f t="shared" si="284"/>
        <v>1.4488828962879734E-3</v>
      </c>
      <c r="CN227">
        <f t="shared" si="284"/>
        <v>1.4076353674619653E-3</v>
      </c>
      <c r="CO227">
        <f t="shared" si="284"/>
        <v>1.3680222769691325E-3</v>
      </c>
      <c r="CP227">
        <f t="shared" si="287"/>
        <v>1.3299580274661574E-3</v>
      </c>
      <c r="CQ227">
        <f t="shared" si="287"/>
        <v>1.293362694591849E-3</v>
      </c>
      <c r="CR227">
        <f t="shared" si="287"/>
        <v>8.3304287180166882E-4</v>
      </c>
      <c r="CS227">
        <f t="shared" si="287"/>
        <v>5.4128768125162293E-4</v>
      </c>
      <c r="CT227">
        <f t="shared" si="287"/>
        <v>3.7501036118589641E-4</v>
      </c>
      <c r="CU227">
        <f t="shared" si="287"/>
        <v>2.6098216613933215E-4</v>
      </c>
      <c r="CV227">
        <f t="shared" si="287"/>
        <v>1.7827063953830918E-4</v>
      </c>
      <c r="CW227">
        <f t="shared" si="287"/>
        <v>1.1723245688704674E-4</v>
      </c>
      <c r="CX227">
        <f t="shared" si="287"/>
        <v>7.242754863157019E-5</v>
      </c>
      <c r="CY227">
        <f t="shared" si="287"/>
        <v>4.0404117904723096E-5</v>
      </c>
      <c r="CZ227">
        <f t="shared" si="287"/>
        <v>1.8794869706908189E-5</v>
      </c>
      <c r="DA227">
        <f t="shared" si="287"/>
        <v>5.8837241071622953E-6</v>
      </c>
      <c r="DB227">
        <f t="shared" si="287"/>
        <v>3.7388878743147839E-7</v>
      </c>
      <c r="DC227">
        <f t="shared" si="287"/>
        <v>0</v>
      </c>
      <c r="DD227">
        <f t="shared" si="287"/>
        <v>0</v>
      </c>
      <c r="DE227">
        <f t="shared" si="287"/>
        <v>0</v>
      </c>
      <c r="DF227">
        <f t="shared" si="280"/>
        <v>0</v>
      </c>
      <c r="DG227">
        <f t="shared" si="280"/>
        <v>0</v>
      </c>
      <c r="DH227">
        <f t="shared" si="280"/>
        <v>0</v>
      </c>
      <c r="DI227">
        <f t="shared" si="280"/>
        <v>0</v>
      </c>
      <c r="DJ227">
        <f t="shared" si="280"/>
        <v>0</v>
      </c>
      <c r="DK227">
        <f t="shared" si="280"/>
        <v>0</v>
      </c>
      <c r="DL227">
        <f t="shared" ref="DJ227:DS247" si="292">DL$2*EXP(- DL$1 * ($C227*_c2+$B227))</f>
        <v>0</v>
      </c>
      <c r="DM227">
        <f t="shared" si="292"/>
        <v>0</v>
      </c>
      <c r="DN227">
        <f t="shared" si="292"/>
        <v>0</v>
      </c>
      <c r="DO227">
        <f t="shared" si="292"/>
        <v>0</v>
      </c>
      <c r="DP227">
        <f t="shared" si="292"/>
        <v>0</v>
      </c>
      <c r="DQ227">
        <f t="shared" si="292"/>
        <v>0</v>
      </c>
      <c r="DR227">
        <f t="shared" si="292"/>
        <v>0</v>
      </c>
      <c r="DS227">
        <f t="shared" si="292"/>
        <v>0</v>
      </c>
      <c r="DT227">
        <f t="shared" si="281"/>
        <v>0</v>
      </c>
      <c r="DU227">
        <f t="shared" si="281"/>
        <v>0</v>
      </c>
      <c r="DV227">
        <f t="shared" si="281"/>
        <v>0</v>
      </c>
      <c r="DW227">
        <f t="shared" si="281"/>
        <v>0</v>
      </c>
      <c r="DX227">
        <f t="shared" si="281"/>
        <v>0</v>
      </c>
      <c r="DY227">
        <f t="shared" si="281"/>
        <v>0</v>
      </c>
      <c r="DZ227">
        <f t="shared" si="281"/>
        <v>0</v>
      </c>
      <c r="EA227">
        <f t="shared" si="281"/>
        <v>0</v>
      </c>
      <c r="EB227">
        <f t="shared" si="281"/>
        <v>0</v>
      </c>
      <c r="EC227">
        <f t="shared" si="281"/>
        <v>0</v>
      </c>
      <c r="ED227">
        <f t="shared" si="288"/>
        <v>0</v>
      </c>
      <c r="EE227">
        <f t="shared" si="288"/>
        <v>0</v>
      </c>
      <c r="EF227">
        <f t="shared" si="288"/>
        <v>0</v>
      </c>
      <c r="EG227">
        <f t="shared" si="288"/>
        <v>0</v>
      </c>
      <c r="EH227">
        <f t="shared" si="288"/>
        <v>0</v>
      </c>
      <c r="EI227">
        <f t="shared" si="288"/>
        <v>0</v>
      </c>
      <c r="EJ227">
        <f t="shared" si="288"/>
        <v>0</v>
      </c>
      <c r="EK227">
        <f t="shared" si="288"/>
        <v>0</v>
      </c>
      <c r="EL227">
        <f t="shared" si="288"/>
        <v>0</v>
      </c>
      <c r="EM227">
        <f t="shared" si="288"/>
        <v>0</v>
      </c>
      <c r="EN227">
        <f t="shared" si="289"/>
        <v>0</v>
      </c>
      <c r="EO227">
        <f t="shared" si="289"/>
        <v>0</v>
      </c>
      <c r="EP227">
        <f t="shared" si="289"/>
        <v>0</v>
      </c>
      <c r="EQ227">
        <f t="shared" si="289"/>
        <v>0</v>
      </c>
      <c r="ER227">
        <f t="shared" si="289"/>
        <v>0</v>
      </c>
      <c r="ES227">
        <f t="shared" si="289"/>
        <v>0</v>
      </c>
      <c r="ET227">
        <f t="shared" si="289"/>
        <v>0</v>
      </c>
      <c r="EU227">
        <f t="shared" si="289"/>
        <v>0</v>
      </c>
      <c r="EV227">
        <f t="shared" si="289"/>
        <v>0</v>
      </c>
      <c r="EW227">
        <f t="shared" si="289"/>
        <v>0</v>
      </c>
      <c r="EX227">
        <f t="shared" si="289"/>
        <v>0</v>
      </c>
      <c r="EZ227">
        <f t="shared" si="260"/>
        <v>0.89098952542316634</v>
      </c>
      <c r="FB227">
        <f t="shared" si="271"/>
        <v>1.0006049597395428E-2</v>
      </c>
      <c r="FC227">
        <f t="shared" si="272"/>
        <v>0.24873658066761389</v>
      </c>
    </row>
    <row r="228" spans="1:159" x14ac:dyDescent="0.25">
      <c r="A228">
        <v>1405</v>
      </c>
      <c r="B228" s="19">
        <f>'Input spectra'!Y227</f>
        <v>4.0377589682580199E-2</v>
      </c>
      <c r="C228">
        <f>'Input spectra'!D227</f>
        <v>0</v>
      </c>
      <c r="D228">
        <f t="shared" si="283"/>
        <v>2.0653927966864227E-2</v>
      </c>
      <c r="E228">
        <f t="shared" si="283"/>
        <v>2.0420893213506559E-2</v>
      </c>
      <c r="F228">
        <f t="shared" si="283"/>
        <v>2.0189401167486402E-2</v>
      </c>
      <c r="G228">
        <f t="shared" si="283"/>
        <v>1.9959443179737708E-2</v>
      </c>
      <c r="H228">
        <f t="shared" si="283"/>
        <v>1.9731010645849055E-2</v>
      </c>
      <c r="I228">
        <f t="shared" si="283"/>
        <v>1.9504095005844262E-2</v>
      </c>
      <c r="J228">
        <f t="shared" si="283"/>
        <v>1.927868774396397E-2</v>
      </c>
      <c r="K228">
        <f t="shared" si="283"/>
        <v>1.9054780388448267E-2</v>
      </c>
      <c r="L228">
        <f t="shared" si="283"/>
        <v>1.8832364511320403E-2</v>
      </c>
      <c r="M228">
        <f t="shared" si="283"/>
        <v>1.8611431728171448E-2</v>
      </c>
      <c r="N228">
        <f t="shared" si="285"/>
        <v>1.8391973697946068E-2</v>
      </c>
      <c r="O228">
        <f t="shared" si="285"/>
        <v>1.8173982122729228E-2</v>
      </c>
      <c r="P228">
        <f t="shared" si="285"/>
        <v>1.795744874753398E-2</v>
      </c>
      <c r="Q228">
        <f t="shared" si="285"/>
        <v>1.7742365360090238E-2</v>
      </c>
      <c r="R228">
        <f t="shared" si="285"/>
        <v>1.752872379063454E-2</v>
      </c>
      <c r="S228">
        <f t="shared" si="285"/>
        <v>1.7316515911700841E-2</v>
      </c>
      <c r="T228">
        <f t="shared" si="285"/>
        <v>1.710573363791228E-2</v>
      </c>
      <c r="U228">
        <f t="shared" si="285"/>
        <v>1.6896368925773939E-2</v>
      </c>
      <c r="V228">
        <f t="shared" si="285"/>
        <v>1.6688413773466613E-2</v>
      </c>
      <c r="W228">
        <f t="shared" si="285"/>
        <v>1.648186022064153E-2</v>
      </c>
      <c r="X228">
        <f t="shared" si="285"/>
        <v>1.6276700348216069E-2</v>
      </c>
      <c r="Y228">
        <f t="shared" si="285"/>
        <v>1.6072926278170443E-2</v>
      </c>
      <c r="Z228">
        <f t="shared" si="285"/>
        <v>1.5870530173345353E-2</v>
      </c>
      <c r="AA228">
        <f t="shared" si="285"/>
        <v>1.5669504237240603E-2</v>
      </c>
      <c r="AB228">
        <f t="shared" si="285"/>
        <v>1.5469840713814688E-2</v>
      </c>
      <c r="AC228">
        <f t="shared" si="285"/>
        <v>1.5271531887285316E-2</v>
      </c>
      <c r="AD228">
        <f t="shared" ref="AD228:AG247" si="293">AD$2*EXP(- AD$1 * ($C228*_c2+$B228))</f>
        <v>1.5074570081930879E-2</v>
      </c>
      <c r="AE228">
        <f t="shared" si="293"/>
        <v>1.4878947661892915E-2</v>
      </c>
      <c r="AF228">
        <f t="shared" si="293"/>
        <v>1.4684657030979452E-2</v>
      </c>
      <c r="AG228">
        <f t="shared" si="293"/>
        <v>1.4491690632469316E-2</v>
      </c>
      <c r="AH228">
        <f t="shared" si="290"/>
        <v>1.4300040948917387E-2</v>
      </c>
      <c r="AI228">
        <f t="shared" si="290"/>
        <v>1.4109700501960762E-2</v>
      </c>
      <c r="AJ228">
        <f t="shared" si="290"/>
        <v>1.3920661852125848E-2</v>
      </c>
      <c r="AK228">
        <f t="shared" si="290"/>
        <v>1.3732917598636369E-2</v>
      </c>
      <c r="AL228">
        <f t="shared" si="290"/>
        <v>1.3546460379222308E-2</v>
      </c>
      <c r="AM228">
        <f t="shared" si="290"/>
        <v>1.3361282869929752E-2</v>
      </c>
      <c r="AN228">
        <f t="shared" si="290"/>
        <v>1.3177377784931615E-2</v>
      </c>
      <c r="AO228">
        <f t="shared" si="290"/>
        <v>1.2994737876339323E-2</v>
      </c>
      <c r="AP228">
        <f t="shared" si="290"/>
        <v>1.2813355934015348E-2</v>
      </c>
      <c r="AQ228">
        <f t="shared" si="290"/>
        <v>1.2633224785386641E-2</v>
      </c>
      <c r="AR228">
        <f t="shared" si="286"/>
        <v>1.2454337295258997E-2</v>
      </c>
      <c r="AS228">
        <f t="shared" si="286"/>
        <v>1.2276686365632254E-2</v>
      </c>
      <c r="AT228">
        <f t="shared" si="286"/>
        <v>1.21002649355164E-2</v>
      </c>
      <c r="AU228">
        <f t="shared" si="286"/>
        <v>1.1925065980748573E-2</v>
      </c>
      <c r="AV228">
        <f t="shared" si="286"/>
        <v>1.1751082513810891E-2</v>
      </c>
      <c r="AW228">
        <f t="shared" si="286"/>
        <v>1.1578307583649203E-2</v>
      </c>
      <c r="AX228">
        <f t="shared" si="286"/>
        <v>1.0296820576921946E-2</v>
      </c>
      <c r="AY228">
        <f t="shared" si="286"/>
        <v>8.8022032872569836E-3</v>
      </c>
      <c r="AZ228">
        <f t="shared" si="286"/>
        <v>7.9271066059321688E-3</v>
      </c>
      <c r="BA228">
        <f t="shared" si="286"/>
        <v>7.2645679518721839E-3</v>
      </c>
      <c r="BB228">
        <f t="shared" si="286"/>
        <v>6.7233530257741741E-3</v>
      </c>
      <c r="BC228">
        <f t="shared" si="286"/>
        <v>6.2639390007202421E-3</v>
      </c>
      <c r="BD228">
        <f t="shared" si="286"/>
        <v>5.8646821533598495E-3</v>
      </c>
      <c r="BE228">
        <f t="shared" si="286"/>
        <v>5.5120970206954381E-3</v>
      </c>
      <c r="BF228">
        <f t="shared" si="286"/>
        <v>5.1970573034743669E-3</v>
      </c>
      <c r="BG228">
        <f t="shared" si="286"/>
        <v>4.9130208859128359E-3</v>
      </c>
      <c r="BH228">
        <f t="shared" ref="BH228:BK247" si="294">BH$2*EXP(- BH$1 * ($C228*_c2+$B228))</f>
        <v>4.6550953418744356E-3</v>
      </c>
      <c r="BI228">
        <f t="shared" si="294"/>
        <v>4.4195015623750018E-3</v>
      </c>
      <c r="BJ228">
        <f t="shared" si="294"/>
        <v>4.2032449973397543E-3</v>
      </c>
      <c r="BK228">
        <f t="shared" si="294"/>
        <v>4.0039034498560236E-3</v>
      </c>
      <c r="BL228">
        <f t="shared" si="291"/>
        <v>3.8194842467851754E-3</v>
      </c>
      <c r="BM228">
        <f t="shared" si="291"/>
        <v>3.6483247226703625E-3</v>
      </c>
      <c r="BN228">
        <f t="shared" si="291"/>
        <v>3.4890208396265066E-3</v>
      </c>
      <c r="BO228">
        <f t="shared" si="291"/>
        <v>3.3403747074997928E-3</v>
      </c>
      <c r="BP228">
        <f t="shared" si="291"/>
        <v>3.2013551702777124E-3</v>
      </c>
      <c r="BQ228">
        <f t="shared" si="291"/>
        <v>3.0710676531665749E-3</v>
      </c>
      <c r="BR228">
        <f t="shared" si="291"/>
        <v>2.9487307175498898E-3</v>
      </c>
      <c r="BS228">
        <f t="shared" si="291"/>
        <v>2.8336575688663046E-3</v>
      </c>
      <c r="BT228">
        <f t="shared" si="291"/>
        <v>2.7252412844253962E-3</v>
      </c>
      <c r="BU228">
        <f t="shared" si="291"/>
        <v>2.6229428779653559E-3</v>
      </c>
      <c r="BV228">
        <f t="shared" si="282"/>
        <v>2.5262815572252512E-3</v>
      </c>
      <c r="BW228">
        <f t="shared" si="282"/>
        <v>2.4348266979359184E-3</v>
      </c>
      <c r="BX228">
        <f t="shared" si="282"/>
        <v>2.3481911763278203E-3</v>
      </c>
      <c r="BY228">
        <f t="shared" si="282"/>
        <v>2.2660257878930981E-3</v>
      </c>
      <c r="BZ228">
        <f t="shared" si="282"/>
        <v>2.1880145428270987E-3</v>
      </c>
      <c r="CA228">
        <f t="shared" si="282"/>
        <v>2.1138706750732945E-3</v>
      </c>
      <c r="CB228">
        <f t="shared" si="282"/>
        <v>2.0433332368078008E-3</v>
      </c>
      <c r="CC228">
        <f t="shared" si="282"/>
        <v>1.9761641767082837E-3</v>
      </c>
      <c r="CD228">
        <f t="shared" si="282"/>
        <v>1.9121458206896387E-3</v>
      </c>
      <c r="CE228">
        <f t="shared" si="282"/>
        <v>1.8510786895428975E-3</v>
      </c>
      <c r="CF228">
        <f t="shared" si="284"/>
        <v>1.7927796002269673E-3</v>
      </c>
      <c r="CG228">
        <f t="shared" si="284"/>
        <v>1.7370800072671957E-3</v>
      </c>
      <c r="CH228">
        <f t="shared" si="284"/>
        <v>1.6838245484229169E-3</v>
      </c>
      <c r="CI228">
        <f t="shared" si="284"/>
        <v>1.632869764953356E-3</v>
      </c>
      <c r="CJ228">
        <f t="shared" si="284"/>
        <v>1.5840829717795979E-3</v>
      </c>
      <c r="CK228">
        <f t="shared" si="284"/>
        <v>1.537341256868402E-3</v>
      </c>
      <c r="CL228">
        <f t="shared" si="284"/>
        <v>1.492530592449338E-3</v>
      </c>
      <c r="CM228">
        <f t="shared" si="284"/>
        <v>1.4495450433720234E-3</v>
      </c>
      <c r="CN228">
        <f t="shared" si="284"/>
        <v>1.4082860601332126E-3</v>
      </c>
      <c r="CO228">
        <f t="shared" si="284"/>
        <v>1.368661845946154E-3</v>
      </c>
      <c r="CP228">
        <f t="shared" si="287"/>
        <v>1.3305867887594637E-3</v>
      </c>
      <c r="CQ228">
        <f t="shared" si="287"/>
        <v>1.2939809504169707E-3</v>
      </c>
      <c r="CR228">
        <f t="shared" si="287"/>
        <v>8.3344546164565154E-4</v>
      </c>
      <c r="CS228">
        <f t="shared" si="287"/>
        <v>5.415521168182641E-4</v>
      </c>
      <c r="CT228">
        <f t="shared" si="287"/>
        <v>3.7519553562446952E-4</v>
      </c>
      <c r="CU228">
        <f t="shared" si="287"/>
        <v>2.6111240647089571E-4</v>
      </c>
      <c r="CV228">
        <f t="shared" si="287"/>
        <v>1.7836054027539541E-4</v>
      </c>
      <c r="CW228">
        <f t="shared" si="287"/>
        <v>1.1729219244691736E-4</v>
      </c>
      <c r="CX228">
        <f t="shared" si="287"/>
        <v>7.246483450663475E-5</v>
      </c>
      <c r="CY228">
        <f t="shared" si="287"/>
        <v>4.0425130342616251E-5</v>
      </c>
      <c r="CZ228">
        <f t="shared" si="287"/>
        <v>1.8804742864708605E-5</v>
      </c>
      <c r="DA228">
        <f t="shared" si="287"/>
        <v>5.8868458101016034E-6</v>
      </c>
      <c r="DB228">
        <f t="shared" si="287"/>
        <v>3.7408912465609921E-7</v>
      </c>
      <c r="DC228">
        <f t="shared" si="287"/>
        <v>0</v>
      </c>
      <c r="DD228">
        <f t="shared" si="287"/>
        <v>0</v>
      </c>
      <c r="DE228">
        <f t="shared" si="287"/>
        <v>0</v>
      </c>
      <c r="DF228">
        <f t="shared" ref="DF228:DI247" si="295">DF$2*EXP(- DF$1 * ($C228*_c2+$B228))</f>
        <v>0</v>
      </c>
      <c r="DG228">
        <f t="shared" si="295"/>
        <v>0</v>
      </c>
      <c r="DH228">
        <f t="shared" si="295"/>
        <v>0</v>
      </c>
      <c r="DI228">
        <f t="shared" si="295"/>
        <v>0</v>
      </c>
      <c r="DJ228">
        <f t="shared" si="292"/>
        <v>0</v>
      </c>
      <c r="DK228">
        <f t="shared" si="292"/>
        <v>0</v>
      </c>
      <c r="DL228">
        <f t="shared" si="292"/>
        <v>0</v>
      </c>
      <c r="DM228">
        <f t="shared" si="292"/>
        <v>0</v>
      </c>
      <c r="DN228">
        <f t="shared" si="292"/>
        <v>0</v>
      </c>
      <c r="DO228">
        <f t="shared" si="292"/>
        <v>0</v>
      </c>
      <c r="DP228">
        <f t="shared" si="292"/>
        <v>0</v>
      </c>
      <c r="DQ228">
        <f t="shared" si="292"/>
        <v>0</v>
      </c>
      <c r="DR228">
        <f t="shared" si="292"/>
        <v>0</v>
      </c>
      <c r="DS228">
        <f t="shared" si="292"/>
        <v>0</v>
      </c>
      <c r="DT228">
        <f t="shared" si="281"/>
        <v>0</v>
      </c>
      <c r="DU228">
        <f t="shared" si="281"/>
        <v>0</v>
      </c>
      <c r="DV228">
        <f t="shared" si="281"/>
        <v>0</v>
      </c>
      <c r="DW228">
        <f t="shared" si="281"/>
        <v>0</v>
      </c>
      <c r="DX228">
        <f t="shared" si="281"/>
        <v>0</v>
      </c>
      <c r="DY228">
        <f t="shared" si="281"/>
        <v>0</v>
      </c>
      <c r="DZ228">
        <f t="shared" si="281"/>
        <v>0</v>
      </c>
      <c r="EA228">
        <f t="shared" si="281"/>
        <v>0</v>
      </c>
      <c r="EB228">
        <f t="shared" si="281"/>
        <v>0</v>
      </c>
      <c r="EC228">
        <f t="shared" si="281"/>
        <v>0</v>
      </c>
      <c r="ED228">
        <f t="shared" si="288"/>
        <v>0</v>
      </c>
      <c r="EE228">
        <f t="shared" si="288"/>
        <v>0</v>
      </c>
      <c r="EF228">
        <f t="shared" si="288"/>
        <v>0</v>
      </c>
      <c r="EG228">
        <f t="shared" si="288"/>
        <v>0</v>
      </c>
      <c r="EH228">
        <f t="shared" si="288"/>
        <v>0</v>
      </c>
      <c r="EI228">
        <f t="shared" si="288"/>
        <v>0</v>
      </c>
      <c r="EJ228">
        <f t="shared" si="288"/>
        <v>0</v>
      </c>
      <c r="EK228">
        <f t="shared" si="288"/>
        <v>0</v>
      </c>
      <c r="EL228">
        <f t="shared" si="288"/>
        <v>0</v>
      </c>
      <c r="EM228">
        <f t="shared" si="288"/>
        <v>0</v>
      </c>
      <c r="EN228">
        <f t="shared" si="289"/>
        <v>0</v>
      </c>
      <c r="EO228">
        <f t="shared" si="289"/>
        <v>0</v>
      </c>
      <c r="EP228">
        <f t="shared" si="289"/>
        <v>0</v>
      </c>
      <c r="EQ228">
        <f t="shared" si="289"/>
        <v>0</v>
      </c>
      <c r="ER228">
        <f t="shared" si="289"/>
        <v>0</v>
      </c>
      <c r="ES228">
        <f t="shared" si="289"/>
        <v>0</v>
      </c>
      <c r="ET228">
        <f t="shared" si="289"/>
        <v>0</v>
      </c>
      <c r="EU228">
        <f t="shared" si="289"/>
        <v>0</v>
      </c>
      <c r="EV228">
        <f t="shared" si="289"/>
        <v>0</v>
      </c>
      <c r="EW228">
        <f t="shared" si="289"/>
        <v>0</v>
      </c>
      <c r="EX228">
        <f t="shared" si="289"/>
        <v>0</v>
      </c>
      <c r="EZ228">
        <f t="shared" si="260"/>
        <v>0.89111903463080444</v>
      </c>
      <c r="FB228">
        <f t="shared" si="271"/>
        <v>9.9931828392259558E-3</v>
      </c>
      <c r="FC228">
        <f t="shared" si="272"/>
        <v>0.24873822175074026</v>
      </c>
    </row>
    <row r="229" spans="1:159" x14ac:dyDescent="0.25">
      <c r="A229">
        <v>1410</v>
      </c>
      <c r="B229" s="19">
        <f>'Input spectra'!Y228</f>
        <v>4.0325072343426603E-2</v>
      </c>
      <c r="C229">
        <f>'Input spectra'!D228</f>
        <v>0</v>
      </c>
      <c r="D229">
        <f t="shared" si="283"/>
        <v>2.0653927966864227E-2</v>
      </c>
      <c r="E229">
        <f t="shared" si="283"/>
        <v>2.0421000458885639E-2</v>
      </c>
      <c r="F229">
        <f t="shared" si="283"/>
        <v>2.0189613227325768E-2</v>
      </c>
      <c r="G229">
        <f t="shared" si="283"/>
        <v>1.9959757647268987E-2</v>
      </c>
      <c r="H229">
        <f t="shared" si="283"/>
        <v>1.973142513827382E-2</v>
      </c>
      <c r="I229">
        <f t="shared" si="283"/>
        <v>1.9504607164154683E-2</v>
      </c>
      <c r="J229">
        <f t="shared" si="283"/>
        <v>1.9279295232764639E-2</v>
      </c>
      <c r="K229">
        <f t="shared" si="283"/>
        <v>1.9055480895779173E-2</v>
      </c>
      <c r="L229">
        <f t="shared" si="283"/>
        <v>1.8833155748481035E-2</v>
      </c>
      <c r="M229">
        <f t="shared" si="283"/>
        <v>1.8612311429546075E-2</v>
      </c>
      <c r="N229">
        <f t="shared" si="285"/>
        <v>1.8392939620830096E-2</v>
      </c>
      <c r="O229">
        <f t="shared" si="285"/>
        <v>1.8175032047156717E-2</v>
      </c>
      <c r="P229">
        <f t="shared" si="285"/>
        <v>1.7958580476106278E-2</v>
      </c>
      <c r="Q229">
        <f t="shared" si="285"/>
        <v>1.7743576717805704E-2</v>
      </c>
      <c r="R229">
        <f t="shared" si="285"/>
        <v>1.7530012624719395E-2</v>
      </c>
      <c r="S229">
        <f t="shared" si="285"/>
        <v>1.7317880091441095E-2</v>
      </c>
      <c r="T229">
        <f t="shared" si="285"/>
        <v>1.7107171054486763E-2</v>
      </c>
      <c r="U229">
        <f t="shared" si="285"/>
        <v>1.6897877492088421E-2</v>
      </c>
      <c r="V229">
        <f t="shared" si="285"/>
        <v>1.6689991423988984E-2</v>
      </c>
      <c r="W229">
        <f t="shared" si="285"/>
        <v>1.6483504911238071E-2</v>
      </c>
      <c r="X229">
        <f t="shared" si="285"/>
        <v>1.6278410055988776E-2</v>
      </c>
      <c r="Y229">
        <f t="shared" si="285"/>
        <v>1.607469900129542E-2</v>
      </c>
      <c r="Z229">
        <f t="shared" si="285"/>
        <v>1.587236393091224E-2</v>
      </c>
      <c r="AA229">
        <f t="shared" si="285"/>
        <v>1.5671397069093079E-2</v>
      </c>
      <c r="AB229">
        <f t="shared" si="285"/>
        <v>1.5471790680391981E-2</v>
      </c>
      <c r="AC229">
        <f t="shared" si="285"/>
        <v>1.5273537069464773E-2</v>
      </c>
      <c r="AD229">
        <f t="shared" si="293"/>
        <v>1.5076628580871561E-2</v>
      </c>
      <c r="AE229">
        <f t="shared" si="293"/>
        <v>1.4881057598880197E-2</v>
      </c>
      <c r="AF229">
        <f t="shared" si="293"/>
        <v>1.4686816547270651E-2</v>
      </c>
      <c r="AG229">
        <f t="shared" si="293"/>
        <v>1.4493897889140335E-2</v>
      </c>
      <c r="AH229">
        <f t="shared" si="290"/>
        <v>1.4302294126710354E-2</v>
      </c>
      <c r="AI229">
        <f t="shared" si="290"/>
        <v>1.4111997801132663E-2</v>
      </c>
      <c r="AJ229">
        <f t="shared" si="290"/>
        <v>1.3923001492298161E-2</v>
      </c>
      <c r="AK229">
        <f t="shared" si="290"/>
        <v>1.3735297818645683E-2</v>
      </c>
      <c r="AL229">
        <f t="shared" si="290"/>
        <v>1.3548879436971915E-2</v>
      </c>
      <c r="AM229">
        <f t="shared" si="290"/>
        <v>1.336373904224222E-2</v>
      </c>
      <c r="AN229">
        <f t="shared" si="290"/>
        <v>1.3179869367402331E-2</v>
      </c>
      <c r="AO229">
        <f t="shared" si="290"/>
        <v>1.2997263183190987E-2</v>
      </c>
      <c r="AP229">
        <f t="shared" si="290"/>
        <v>1.2815913297953436E-2</v>
      </c>
      <c r="AQ229">
        <f t="shared" si="290"/>
        <v>1.2635812557455823E-2</v>
      </c>
      <c r="AR229">
        <f t="shared" si="286"/>
        <v>1.2456953844700476E-2</v>
      </c>
      <c r="AS229">
        <f t="shared" si="286"/>
        <v>1.2279330079742082E-2</v>
      </c>
      <c r="AT229">
        <f t="shared" si="286"/>
        <v>1.2102934219504691E-2</v>
      </c>
      <c r="AU229">
        <f t="shared" si="286"/>
        <v>1.1927759257599676E-2</v>
      </c>
      <c r="AV229">
        <f t="shared" si="286"/>
        <v>1.1753798224144463E-2</v>
      </c>
      <c r="AW229">
        <f t="shared" si="286"/>
        <v>1.1581044185582211E-2</v>
      </c>
      <c r="AX229">
        <f t="shared" si="286"/>
        <v>1.0299308380856218E-2</v>
      </c>
      <c r="AY229">
        <f t="shared" si="286"/>
        <v>8.8043762164077034E-3</v>
      </c>
      <c r="AZ229">
        <f t="shared" si="286"/>
        <v>7.9291051484425331E-3</v>
      </c>
      <c r="BA229">
        <f t="shared" si="286"/>
        <v>7.2664376197440917E-3</v>
      </c>
      <c r="BB229">
        <f t="shared" si="286"/>
        <v>6.7251187206435383E-3</v>
      </c>
      <c r="BC229">
        <f t="shared" si="286"/>
        <v>6.2656169490053135E-3</v>
      </c>
      <c r="BD229">
        <f t="shared" si="286"/>
        <v>5.8662839590773027E-3</v>
      </c>
      <c r="BE229">
        <f t="shared" si="286"/>
        <v>5.5136314817819587E-3</v>
      </c>
      <c r="BF229">
        <f t="shared" si="286"/>
        <v>5.1985313648351336E-3</v>
      </c>
      <c r="BG229">
        <f t="shared" si="286"/>
        <v>4.914440194196016E-3</v>
      </c>
      <c r="BH229">
        <f t="shared" si="294"/>
        <v>4.6564645932478197E-3</v>
      </c>
      <c r="BI229">
        <f t="shared" si="294"/>
        <v>4.4208247330458335E-3</v>
      </c>
      <c r="BJ229">
        <f t="shared" si="294"/>
        <v>4.2045255031610655E-3</v>
      </c>
      <c r="BK229">
        <f t="shared" si="294"/>
        <v>4.0051442607771008E-3</v>
      </c>
      <c r="BL229">
        <f t="shared" si="291"/>
        <v>3.8206879713219267E-3</v>
      </c>
      <c r="BM229">
        <f t="shared" si="291"/>
        <v>3.6494936717716571E-3</v>
      </c>
      <c r="BN229">
        <f t="shared" si="291"/>
        <v>3.4901570759626474E-3</v>
      </c>
      <c r="BO229">
        <f t="shared" si="291"/>
        <v>3.3414800841776583E-3</v>
      </c>
      <c r="BP229">
        <f t="shared" si="291"/>
        <v>3.2024313617209197E-3</v>
      </c>
      <c r="BQ229">
        <f t="shared" si="291"/>
        <v>3.0721161800801667E-3</v>
      </c>
      <c r="BR229">
        <f t="shared" si="291"/>
        <v>2.9497529673446219E-3</v>
      </c>
      <c r="BS229">
        <f t="shared" si="291"/>
        <v>2.8346548125466227E-3</v>
      </c>
      <c r="BT229">
        <f t="shared" si="291"/>
        <v>2.7262146906869588E-3</v>
      </c>
      <c r="BU229">
        <f t="shared" si="291"/>
        <v>2.6238935250646254E-3</v>
      </c>
      <c r="BV229">
        <f t="shared" si="282"/>
        <v>2.5272104430512994E-3</v>
      </c>
      <c r="BW229">
        <f t="shared" si="282"/>
        <v>2.4357347486175154E-3</v>
      </c>
      <c r="BX229">
        <f t="shared" si="282"/>
        <v>2.3490792536365991E-3</v>
      </c>
      <c r="BY229">
        <f t="shared" si="282"/>
        <v>2.2668946956491808E-3</v>
      </c>
      <c r="BZ229">
        <f t="shared" si="282"/>
        <v>2.1888650324720293E-3</v>
      </c>
      <c r="CA229">
        <f t="shared" si="282"/>
        <v>2.1147034505431196E-3</v>
      </c>
      <c r="CB229">
        <f t="shared" si="282"/>
        <v>2.0441489588142285E-3</v>
      </c>
      <c r="CC229">
        <f t="shared" si="282"/>
        <v>1.9769634665162449E-3</v>
      </c>
      <c r="CD229">
        <f t="shared" si="282"/>
        <v>1.9129292634640653E-3</v>
      </c>
      <c r="CE229">
        <f t="shared" si="282"/>
        <v>1.8518468373251115E-3</v>
      </c>
      <c r="CF229">
        <f t="shared" si="284"/>
        <v>1.7935329745910951E-3</v>
      </c>
      <c r="CG229">
        <f t="shared" si="284"/>
        <v>1.7378191016989223E-3</v>
      </c>
      <c r="CH229">
        <f t="shared" si="284"/>
        <v>1.6845498304562806E-3</v>
      </c>
      <c r="CI229">
        <f t="shared" si="284"/>
        <v>1.6335816780958768E-3</v>
      </c>
      <c r="CJ229">
        <f t="shared" si="284"/>
        <v>1.5847819372515324E-3</v>
      </c>
      <c r="CK229">
        <f t="shared" si="284"/>
        <v>1.5380276751782169E-3</v>
      </c>
      <c r="CL229">
        <f t="shared" si="284"/>
        <v>1.4932048448243797E-3</v>
      </c>
      <c r="CM229">
        <f t="shared" si="284"/>
        <v>1.4502074930607645E-3</v>
      </c>
      <c r="CN229">
        <f t="shared" si="284"/>
        <v>1.4089370535932595E-3</v>
      </c>
      <c r="CO229">
        <f t="shared" si="284"/>
        <v>1.3693017139303509E-3</v>
      </c>
      <c r="CP229">
        <f t="shared" si="287"/>
        <v>1.3312158473108456E-3</v>
      </c>
      <c r="CQ229">
        <f t="shared" si="287"/>
        <v>1.2945995017819799E-3</v>
      </c>
      <c r="CR229">
        <f t="shared" si="287"/>
        <v>8.3384824605174863E-4</v>
      </c>
      <c r="CS229">
        <f t="shared" si="287"/>
        <v>5.4181668156975699E-4</v>
      </c>
      <c r="CT229">
        <f t="shared" si="287"/>
        <v>3.7538080149937677E-4</v>
      </c>
      <c r="CU229">
        <f t="shared" si="287"/>
        <v>2.6124271179749022E-4</v>
      </c>
      <c r="CV229">
        <f t="shared" si="287"/>
        <v>1.784504863488452E-4</v>
      </c>
      <c r="CW229">
        <f t="shared" si="287"/>
        <v>1.1735195844492092E-4</v>
      </c>
      <c r="CX229">
        <f t="shared" si="287"/>
        <v>7.2502139576556887E-5</v>
      </c>
      <c r="CY229">
        <f t="shared" si="287"/>
        <v>4.0446153708171461E-5</v>
      </c>
      <c r="CZ229">
        <f t="shared" si="287"/>
        <v>1.8814621208990569E-5</v>
      </c>
      <c r="DA229">
        <f t="shared" si="287"/>
        <v>5.8899691693098089E-6</v>
      </c>
      <c r="DB229">
        <f t="shared" si="287"/>
        <v>3.7428956922548379E-7</v>
      </c>
      <c r="DC229">
        <f t="shared" si="287"/>
        <v>0</v>
      </c>
      <c r="DD229">
        <f t="shared" si="287"/>
        <v>0</v>
      </c>
      <c r="DE229">
        <f t="shared" si="287"/>
        <v>0</v>
      </c>
      <c r="DF229">
        <f t="shared" si="295"/>
        <v>0</v>
      </c>
      <c r="DG229">
        <f t="shared" si="295"/>
        <v>0</v>
      </c>
      <c r="DH229">
        <f t="shared" si="295"/>
        <v>0</v>
      </c>
      <c r="DI229">
        <f t="shared" si="295"/>
        <v>0</v>
      </c>
      <c r="DJ229">
        <f t="shared" si="292"/>
        <v>0</v>
      </c>
      <c r="DK229">
        <f t="shared" si="292"/>
        <v>0</v>
      </c>
      <c r="DL229">
        <f t="shared" si="292"/>
        <v>0</v>
      </c>
      <c r="DM229">
        <f t="shared" si="292"/>
        <v>0</v>
      </c>
      <c r="DN229">
        <f t="shared" si="292"/>
        <v>0</v>
      </c>
      <c r="DO229">
        <f t="shared" si="292"/>
        <v>0</v>
      </c>
      <c r="DP229">
        <f t="shared" si="292"/>
        <v>0</v>
      </c>
      <c r="DQ229">
        <f t="shared" si="292"/>
        <v>0</v>
      </c>
      <c r="DR229">
        <f t="shared" si="292"/>
        <v>0</v>
      </c>
      <c r="DS229">
        <f t="shared" si="292"/>
        <v>0</v>
      </c>
      <c r="DT229">
        <f t="shared" si="281"/>
        <v>0</v>
      </c>
      <c r="DU229">
        <f t="shared" si="281"/>
        <v>0</v>
      </c>
      <c r="DV229">
        <f t="shared" si="281"/>
        <v>0</v>
      </c>
      <c r="DW229">
        <f t="shared" si="281"/>
        <v>0</v>
      </c>
      <c r="DX229">
        <f t="shared" si="281"/>
        <v>0</v>
      </c>
      <c r="DY229">
        <f t="shared" si="281"/>
        <v>0</v>
      </c>
      <c r="DZ229">
        <f t="shared" si="281"/>
        <v>0</v>
      </c>
      <c r="EA229">
        <f t="shared" si="281"/>
        <v>0</v>
      </c>
      <c r="EB229">
        <f t="shared" si="281"/>
        <v>0</v>
      </c>
      <c r="EC229">
        <f t="shared" si="281"/>
        <v>0</v>
      </c>
      <c r="ED229">
        <f t="shared" si="288"/>
        <v>0</v>
      </c>
      <c r="EE229">
        <f t="shared" si="288"/>
        <v>0</v>
      </c>
      <c r="EF229">
        <f t="shared" si="288"/>
        <v>0</v>
      </c>
      <c r="EG229">
        <f t="shared" si="288"/>
        <v>0</v>
      </c>
      <c r="EH229">
        <f t="shared" si="288"/>
        <v>0</v>
      </c>
      <c r="EI229">
        <f t="shared" si="288"/>
        <v>0</v>
      </c>
      <c r="EJ229">
        <f t="shared" si="288"/>
        <v>0</v>
      </c>
      <c r="EK229">
        <f t="shared" si="288"/>
        <v>0</v>
      </c>
      <c r="EL229">
        <f t="shared" si="288"/>
        <v>0</v>
      </c>
      <c r="EM229">
        <f t="shared" si="288"/>
        <v>0</v>
      </c>
      <c r="EN229">
        <f t="shared" si="289"/>
        <v>0</v>
      </c>
      <c r="EO229">
        <f t="shared" si="289"/>
        <v>0</v>
      </c>
      <c r="EP229">
        <f t="shared" si="289"/>
        <v>0</v>
      </c>
      <c r="EQ229">
        <f t="shared" si="289"/>
        <v>0</v>
      </c>
      <c r="ER229">
        <f t="shared" si="289"/>
        <v>0</v>
      </c>
      <c r="ES229">
        <f t="shared" si="289"/>
        <v>0</v>
      </c>
      <c r="ET229">
        <f t="shared" si="289"/>
        <v>0</v>
      </c>
      <c r="EU229">
        <f t="shared" si="289"/>
        <v>0</v>
      </c>
      <c r="EV229">
        <f t="shared" si="289"/>
        <v>0</v>
      </c>
      <c r="EW229">
        <f t="shared" si="289"/>
        <v>0</v>
      </c>
      <c r="EX229">
        <f t="shared" si="289"/>
        <v>0</v>
      </c>
      <c r="EZ229">
        <f t="shared" si="260"/>
        <v>0.89124857305449889</v>
      </c>
      <c r="FB229">
        <f t="shared" si="271"/>
        <v>9.980315743188084E-3</v>
      </c>
      <c r="FC229">
        <f t="shared" si="272"/>
        <v>0.2487398628340893</v>
      </c>
    </row>
    <row r="230" spans="1:159" x14ac:dyDescent="0.25">
      <c r="A230">
        <v>1415</v>
      </c>
      <c r="B230" s="19">
        <f>'Input spectra'!Y229</f>
        <v>4.0272555004273E-2</v>
      </c>
      <c r="C230">
        <f>'Input spectra'!D229</f>
        <v>0</v>
      </c>
      <c r="D230">
        <f t="shared" si="283"/>
        <v>2.0653927966864227E-2</v>
      </c>
      <c r="E230">
        <f t="shared" si="283"/>
        <v>2.042110770482795E-2</v>
      </c>
      <c r="F230">
        <f t="shared" si="283"/>
        <v>2.0189825289392508E-2</v>
      </c>
      <c r="G230">
        <f t="shared" si="283"/>
        <v>1.9960072119754806E-2</v>
      </c>
      <c r="H230">
        <f t="shared" si="283"/>
        <v>1.973183963940589E-2</v>
      </c>
      <c r="I230">
        <f t="shared" si="283"/>
        <v>1.9505119335913878E-2</v>
      </c>
      <c r="J230">
        <f t="shared" si="283"/>
        <v>1.927990274070783E-2</v>
      </c>
      <c r="K230">
        <f t="shared" si="283"/>
        <v>1.9056181428862697E-2</v>
      </c>
      <c r="L230">
        <f t="shared" si="283"/>
        <v>1.883394701888531E-2</v>
      </c>
      <c r="M230">
        <f t="shared" si="283"/>
        <v>1.8613191172501306E-2</v>
      </c>
      <c r="N230">
        <f t="shared" si="285"/>
        <v>1.8393905594443153E-2</v>
      </c>
      <c r="O230">
        <f t="shared" si="285"/>
        <v>1.8176082032239121E-2</v>
      </c>
      <c r="P230">
        <f t="shared" si="285"/>
        <v>1.7959712276003272E-2</v>
      </c>
      <c r="Q230">
        <f t="shared" si="285"/>
        <v>1.7744788158226464E-2</v>
      </c>
      <c r="R230">
        <f t="shared" si="285"/>
        <v>1.7531301553568326E-2</v>
      </c>
      <c r="S230">
        <f t="shared" si="285"/>
        <v>1.7319244378650216E-2</v>
      </c>
      <c r="T230">
        <f t="shared" si="285"/>
        <v>1.7108608591849192E-2</v>
      </c>
      <c r="U230">
        <f t="shared" si="285"/>
        <v>1.6899386193092922E-2</v>
      </c>
      <c r="V230">
        <f t="shared" si="285"/>
        <v>1.6691569223655615E-2</v>
      </c>
      <c r="W230">
        <f t="shared" si="285"/>
        <v>1.648514976595487E-2</v>
      </c>
      <c r="X230">
        <f t="shared" si="285"/>
        <v>1.6280119943349523E-2</v>
      </c>
      <c r="Y230">
        <f t="shared" si="285"/>
        <v>1.607647191993845E-2</v>
      </c>
      <c r="Z230">
        <f t="shared" si="285"/>
        <v>1.5874197900360321E-2</v>
      </c>
      <c r="AA230">
        <f t="shared" si="285"/>
        <v>1.5673290129594297E-2</v>
      </c>
      <c r="AB230">
        <f t="shared" si="285"/>
        <v>1.5473740892761698E-2</v>
      </c>
      <c r="AC230">
        <f t="shared" si="285"/>
        <v>1.5275542514928598E-2</v>
      </c>
      <c r="AD230">
        <f t="shared" si="293"/>
        <v>1.5078687360909341E-2</v>
      </c>
      <c r="AE230">
        <f t="shared" si="293"/>
        <v>1.4883167835071034E-2</v>
      </c>
      <c r="AF230">
        <f t="shared" si="293"/>
        <v>1.4688976381138936E-2</v>
      </c>
      <c r="AG230">
        <f t="shared" si="293"/>
        <v>1.4496105482002771E-2</v>
      </c>
      <c r="AH230">
        <f t="shared" si="290"/>
        <v>1.4304547659523995E-2</v>
      </c>
      <c r="AI230">
        <f t="shared" si="290"/>
        <v>1.4114295474343935E-2</v>
      </c>
      <c r="AJ230">
        <f t="shared" si="290"/>
        <v>1.3925341525692882E-2</v>
      </c>
      <c r="AK230">
        <f t="shared" si="290"/>
        <v>1.3737678451200054E-2</v>
      </c>
      <c r="AL230">
        <f t="shared" si="290"/>
        <v>1.3551298926704508E-2</v>
      </c>
      <c r="AM230">
        <f t="shared" si="290"/>
        <v>1.3366195666066906E-2</v>
      </c>
      <c r="AN230">
        <f t="shared" si="290"/>
        <v>1.3182361420982194E-2</v>
      </c>
      <c r="AO230">
        <f t="shared" si="290"/>
        <v>1.2999788980793197E-2</v>
      </c>
      <c r="AP230">
        <f t="shared" si="290"/>
        <v>1.2818471172305064E-2</v>
      </c>
      <c r="AQ230">
        <f t="shared" si="290"/>
        <v>1.2638400859600609E-2</v>
      </c>
      <c r="AR230">
        <f t="shared" si="286"/>
        <v>1.2459570943856552E-2</v>
      </c>
      <c r="AS230">
        <f t="shared" si="286"/>
        <v>1.2281974363160607E-2</v>
      </c>
      <c r="AT230">
        <f t="shared" si="286"/>
        <v>1.2105604092329433E-2</v>
      </c>
      <c r="AU230">
        <f t="shared" si="286"/>
        <v>1.1930453142727514E-2</v>
      </c>
      <c r="AV230">
        <f t="shared" si="286"/>
        <v>1.1756514562086821E-2</v>
      </c>
      <c r="AW230">
        <f t="shared" si="286"/>
        <v>1.1583781434327379E-2</v>
      </c>
      <c r="AX230">
        <f t="shared" si="286"/>
        <v>1.0301796785866169E-2</v>
      </c>
      <c r="AY230">
        <f t="shared" si="286"/>
        <v>8.8065496819719723E-3</v>
      </c>
      <c r="AZ230">
        <f t="shared" si="286"/>
        <v>7.9311041948154533E-3</v>
      </c>
      <c r="BA230">
        <f t="shared" si="286"/>
        <v>7.2683077688088229E-3</v>
      </c>
      <c r="BB230">
        <f t="shared" si="286"/>
        <v>6.7268848792217647E-3</v>
      </c>
      <c r="BC230">
        <f t="shared" si="286"/>
        <v>6.2672953467696104E-3</v>
      </c>
      <c r="BD230">
        <f t="shared" si="286"/>
        <v>5.8678862022918769E-3</v>
      </c>
      <c r="BE230">
        <f t="shared" si="286"/>
        <v>5.5151663700327355E-3</v>
      </c>
      <c r="BF230">
        <f t="shared" si="286"/>
        <v>5.2000058442895972E-3</v>
      </c>
      <c r="BG230">
        <f t="shared" si="286"/>
        <v>4.9158599124990284E-3</v>
      </c>
      <c r="BH230">
        <f t="shared" si="294"/>
        <v>4.6578342473732812E-3</v>
      </c>
      <c r="BI230">
        <f t="shared" si="294"/>
        <v>4.4221482998655524E-3</v>
      </c>
      <c r="BJ230">
        <f t="shared" si="294"/>
        <v>4.2058063990845843E-3</v>
      </c>
      <c r="BK230">
        <f t="shared" si="294"/>
        <v>4.0063854562258664E-3</v>
      </c>
      <c r="BL230">
        <f t="shared" si="291"/>
        <v>3.8218920752169012E-3</v>
      </c>
      <c r="BM230">
        <f t="shared" si="291"/>
        <v>3.65066299541253E-3</v>
      </c>
      <c r="BN230">
        <f t="shared" si="291"/>
        <v>3.4912936823261031E-3</v>
      </c>
      <c r="BO230">
        <f t="shared" si="291"/>
        <v>3.3425858266401161E-3</v>
      </c>
      <c r="BP230">
        <f t="shared" si="291"/>
        <v>3.2035079149446725E-3</v>
      </c>
      <c r="BQ230">
        <f t="shared" si="291"/>
        <v>3.0731650649828404E-3</v>
      </c>
      <c r="BR230">
        <f t="shared" si="291"/>
        <v>2.950775571527306E-3</v>
      </c>
      <c r="BS230">
        <f t="shared" si="291"/>
        <v>2.8356524071849985E-3</v>
      </c>
      <c r="BT230">
        <f t="shared" si="291"/>
        <v>2.7271884446314061E-3</v>
      </c>
      <c r="BU230">
        <f t="shared" si="291"/>
        <v>2.6248445167119648E-3</v>
      </c>
      <c r="BV230">
        <f t="shared" si="282"/>
        <v>2.5281396704184074E-3</v>
      </c>
      <c r="BW230">
        <f t="shared" si="282"/>
        <v>2.436643137949925E-3</v>
      </c>
      <c r="BX230">
        <f t="shared" si="282"/>
        <v>2.3499676668129652E-3</v>
      </c>
      <c r="BY230">
        <f t="shared" si="282"/>
        <v>2.2677639365880071E-3</v>
      </c>
      <c r="BZ230">
        <f t="shared" si="282"/>
        <v>2.1897158527055464E-3</v>
      </c>
      <c r="CA230">
        <f t="shared" si="282"/>
        <v>2.1155365540911912E-3</v>
      </c>
      <c r="CB230">
        <f t="shared" si="282"/>
        <v>2.0449650064662144E-3</v>
      </c>
      <c r="CC230">
        <f t="shared" si="282"/>
        <v>1.9777630796091864E-3</v>
      </c>
      <c r="CD230">
        <f t="shared" si="282"/>
        <v>1.913713027230005E-3</v>
      </c>
      <c r="CE230">
        <f t="shared" si="282"/>
        <v>1.8526153038679585E-3</v>
      </c>
      <c r="CF230">
        <f t="shared" si="284"/>
        <v>1.7942866655434604E-3</v>
      </c>
      <c r="CG230">
        <f t="shared" si="284"/>
        <v>1.7385585106012415E-3</v>
      </c>
      <c r="CH230">
        <f t="shared" si="284"/>
        <v>1.685275424893944E-3</v>
      </c>
      <c r="CI230">
        <f t="shared" si="284"/>
        <v>1.6342939016246473E-3</v>
      </c>
      <c r="CJ230">
        <f t="shared" si="284"/>
        <v>1.5854812111370663E-3</v>
      </c>
      <c r="CK230">
        <f t="shared" si="284"/>
        <v>1.5387143999717706E-3</v>
      </c>
      <c r="CL230">
        <f t="shared" si="284"/>
        <v>1.493879401793691E-3</v>
      </c>
      <c r="CM230">
        <f t="shared" si="284"/>
        <v>1.4508702454924887E-3</v>
      </c>
      <c r="CN230">
        <f t="shared" si="284"/>
        <v>1.4095883479811483E-3</v>
      </c>
      <c r="CO230">
        <f t="shared" si="284"/>
        <v>1.3699418810615123E-3</v>
      </c>
      <c r="CP230">
        <f t="shared" si="287"/>
        <v>1.3318452032608371E-3</v>
      </c>
      <c r="CQ230">
        <f t="shared" si="287"/>
        <v>1.2952183488281512E-3</v>
      </c>
      <c r="CR230">
        <f t="shared" si="287"/>
        <v>8.3425122511398728E-4</v>
      </c>
      <c r="CS230">
        <f t="shared" si="287"/>
        <v>5.4208137556921259E-4</v>
      </c>
      <c r="CT230">
        <f t="shared" si="287"/>
        <v>3.7556615885576814E-4</v>
      </c>
      <c r="CU230">
        <f t="shared" si="287"/>
        <v>2.6137308215155072E-4</v>
      </c>
      <c r="CV230">
        <f t="shared" si="287"/>
        <v>1.7854047778152147E-4</v>
      </c>
      <c r="CW230">
        <f t="shared" si="287"/>
        <v>1.1741175489656718E-4</v>
      </c>
      <c r="CX230">
        <f t="shared" si="287"/>
        <v>7.2539463851218128E-5</v>
      </c>
      <c r="CY230">
        <f t="shared" si="287"/>
        <v>4.0467188007071741E-5</v>
      </c>
      <c r="CZ230">
        <f t="shared" si="287"/>
        <v>1.8824504742478599E-5</v>
      </c>
      <c r="DA230">
        <f t="shared" si="287"/>
        <v>5.8930941856656738E-6</v>
      </c>
      <c r="DB230">
        <f t="shared" si="287"/>
        <v>3.7449012119714975E-7</v>
      </c>
      <c r="DC230">
        <f t="shared" si="287"/>
        <v>0</v>
      </c>
      <c r="DD230">
        <f t="shared" si="287"/>
        <v>0</v>
      </c>
      <c r="DE230">
        <f t="shared" si="287"/>
        <v>0</v>
      </c>
      <c r="DF230">
        <f t="shared" si="295"/>
        <v>0</v>
      </c>
      <c r="DG230">
        <f t="shared" si="295"/>
        <v>0</v>
      </c>
      <c r="DH230">
        <f t="shared" si="295"/>
        <v>0</v>
      </c>
      <c r="DI230">
        <f t="shared" si="295"/>
        <v>0</v>
      </c>
      <c r="DJ230">
        <f t="shared" si="292"/>
        <v>0</v>
      </c>
      <c r="DK230">
        <f t="shared" si="292"/>
        <v>0</v>
      </c>
      <c r="DL230">
        <f t="shared" si="292"/>
        <v>0</v>
      </c>
      <c r="DM230">
        <f t="shared" si="292"/>
        <v>0</v>
      </c>
      <c r="DN230">
        <f t="shared" si="292"/>
        <v>0</v>
      </c>
      <c r="DO230">
        <f t="shared" si="292"/>
        <v>0</v>
      </c>
      <c r="DP230">
        <f t="shared" si="292"/>
        <v>0</v>
      </c>
      <c r="DQ230">
        <f t="shared" si="292"/>
        <v>0</v>
      </c>
      <c r="DR230">
        <f t="shared" si="292"/>
        <v>0</v>
      </c>
      <c r="DS230">
        <f t="shared" si="292"/>
        <v>0</v>
      </c>
      <c r="DT230">
        <f t="shared" si="281"/>
        <v>0</v>
      </c>
      <c r="DU230">
        <f t="shared" si="281"/>
        <v>0</v>
      </c>
      <c r="DV230">
        <f t="shared" si="281"/>
        <v>0</v>
      </c>
      <c r="DW230">
        <f t="shared" si="281"/>
        <v>0</v>
      </c>
      <c r="DX230">
        <f t="shared" si="281"/>
        <v>0</v>
      </c>
      <c r="DY230">
        <f t="shared" si="281"/>
        <v>0</v>
      </c>
      <c r="DZ230">
        <f t="shared" si="281"/>
        <v>0</v>
      </c>
      <c r="EA230">
        <f t="shared" si="281"/>
        <v>0</v>
      </c>
      <c r="EB230">
        <f t="shared" si="281"/>
        <v>0</v>
      </c>
      <c r="EC230">
        <f t="shared" si="281"/>
        <v>0</v>
      </c>
      <c r="ED230">
        <f t="shared" si="288"/>
        <v>0</v>
      </c>
      <c r="EE230">
        <f t="shared" si="288"/>
        <v>0</v>
      </c>
      <c r="EF230">
        <f t="shared" si="288"/>
        <v>0</v>
      </c>
      <c r="EG230">
        <f t="shared" si="288"/>
        <v>0</v>
      </c>
      <c r="EH230">
        <f t="shared" si="288"/>
        <v>0</v>
      </c>
      <c r="EI230">
        <f t="shared" si="288"/>
        <v>0</v>
      </c>
      <c r="EJ230">
        <f t="shared" si="288"/>
        <v>0</v>
      </c>
      <c r="EK230">
        <f t="shared" si="288"/>
        <v>0</v>
      </c>
      <c r="EL230">
        <f t="shared" si="288"/>
        <v>0</v>
      </c>
      <c r="EM230">
        <f t="shared" si="288"/>
        <v>0</v>
      </c>
      <c r="EN230">
        <f t="shared" si="289"/>
        <v>0</v>
      </c>
      <c r="EO230">
        <f t="shared" si="289"/>
        <v>0</v>
      </c>
      <c r="EP230">
        <f t="shared" si="289"/>
        <v>0</v>
      </c>
      <c r="EQ230">
        <f t="shared" si="289"/>
        <v>0</v>
      </c>
      <c r="ER230">
        <f t="shared" si="289"/>
        <v>0</v>
      </c>
      <c r="ES230">
        <f t="shared" si="289"/>
        <v>0</v>
      </c>
      <c r="ET230">
        <f t="shared" si="289"/>
        <v>0</v>
      </c>
      <c r="EU230">
        <f t="shared" si="289"/>
        <v>0</v>
      </c>
      <c r="EV230">
        <f t="shared" si="289"/>
        <v>0</v>
      </c>
      <c r="EW230">
        <f t="shared" si="289"/>
        <v>0</v>
      </c>
      <c r="EX230">
        <f t="shared" si="289"/>
        <v>0</v>
      </c>
      <c r="EZ230">
        <f t="shared" si="260"/>
        <v>0.89137814070245702</v>
      </c>
      <c r="FB230">
        <f t="shared" si="271"/>
        <v>9.9674483092729305E-3</v>
      </c>
      <c r="FC230">
        <f t="shared" si="272"/>
        <v>0.24874150391764946</v>
      </c>
    </row>
    <row r="231" spans="1:159" x14ac:dyDescent="0.25">
      <c r="A231">
        <v>1420</v>
      </c>
      <c r="B231" s="19">
        <f>'Input spectra'!Y230</f>
        <v>4.0220037665119397E-2</v>
      </c>
      <c r="C231">
        <f>'Input spectra'!D230</f>
        <v>0</v>
      </c>
      <c r="D231">
        <f t="shared" si="283"/>
        <v>2.0653927966864227E-2</v>
      </c>
      <c r="E231">
        <f t="shared" si="283"/>
        <v>2.0421214951333488E-2</v>
      </c>
      <c r="F231">
        <f t="shared" si="283"/>
        <v>2.0190037353686647E-2</v>
      </c>
      <c r="G231">
        <f t="shared" si="283"/>
        <v>1.9960386597195241E-2</v>
      </c>
      <c r="H231">
        <f t="shared" si="283"/>
        <v>1.9732254149245454E-2</v>
      </c>
      <c r="I231">
        <f t="shared" si="283"/>
        <v>1.9505631521122196E-2</v>
      </c>
      <c r="J231">
        <f t="shared" si="283"/>
        <v>1.9280510267794138E-2</v>
      </c>
      <c r="K231">
        <f t="shared" si="283"/>
        <v>1.9056881987699788E-2</v>
      </c>
      <c r="L231">
        <f t="shared" si="283"/>
        <v>1.883473832253461E-2</v>
      </c>
      <c r="M231">
        <f t="shared" si="283"/>
        <v>1.8614070957039101E-2</v>
      </c>
      <c r="N231">
        <f t="shared" si="285"/>
        <v>1.839487161878791E-2</v>
      </c>
      <c r="O231">
        <f t="shared" si="285"/>
        <v>1.8177132077979941E-2</v>
      </c>
      <c r="P231">
        <f t="shared" si="285"/>
        <v>1.7960844147229454E-2</v>
      </c>
      <c r="Q231">
        <f t="shared" si="285"/>
        <v>1.7745999681358166E-2</v>
      </c>
      <c r="R231">
        <f t="shared" si="285"/>
        <v>1.7532590577188298E-2</v>
      </c>
      <c r="S231">
        <f t="shared" si="285"/>
        <v>1.732060877333667E-2</v>
      </c>
      <c r="T231">
        <f t="shared" si="285"/>
        <v>1.7110046250009715E-2</v>
      </c>
      <c r="U231">
        <f t="shared" si="285"/>
        <v>1.6900895028799476E-2</v>
      </c>
      <c r="V231">
        <f t="shared" si="285"/>
        <v>1.6693147172480612E-2</v>
      </c>
      <c r="W231">
        <f t="shared" si="285"/>
        <v>1.6486794784808308E-2</v>
      </c>
      <c r="X231">
        <f t="shared" si="285"/>
        <v>1.6281830010317168E-2</v>
      </c>
      <c r="Y231">
        <f t="shared" si="285"/>
        <v>1.60782450341211E-2</v>
      </c>
      <c r="Z231">
        <f t="shared" si="285"/>
        <v>1.5876032081714071E-2</v>
      </c>
      <c r="AA231">
        <f t="shared" si="285"/>
        <v>1.5675183418771874E-2</v>
      </c>
      <c r="AB231">
        <f t="shared" si="285"/>
        <v>1.5475691350954822E-2</v>
      </c>
      <c r="AC231">
        <f t="shared" si="285"/>
        <v>1.5277548223711357E-2</v>
      </c>
      <c r="AD231">
        <f t="shared" si="293"/>
        <v>1.5080746422082602E-2</v>
      </c>
      <c r="AE231">
        <f t="shared" si="293"/>
        <v>1.4885278370507861E-2</v>
      </c>
      <c r="AF231">
        <f t="shared" si="293"/>
        <v>1.4691136532631013E-2</v>
      </c>
      <c r="AG231">
        <f t="shared" si="293"/>
        <v>1.4498313411107832E-2</v>
      </c>
      <c r="AH231">
        <f t="shared" si="290"/>
        <v>1.4306801547414247E-2</v>
      </c>
      <c r="AI231">
        <f t="shared" si="290"/>
        <v>1.4116593521655474E-2</v>
      </c>
      <c r="AJ231">
        <f t="shared" si="290"/>
        <v>1.3927681952376094E-2</v>
      </c>
      <c r="AK231">
        <f t="shared" si="290"/>
        <v>1.374005949637099E-2</v>
      </c>
      <c r="AL231">
        <f t="shared" si="290"/>
        <v>1.355371884849723E-2</v>
      </c>
      <c r="AM231">
        <f t="shared" si="290"/>
        <v>1.3368652741486808E-2</v>
      </c>
      <c r="AN231">
        <f t="shared" si="290"/>
        <v>1.3184853945760282E-2</v>
      </c>
      <c r="AO231">
        <f t="shared" si="290"/>
        <v>1.3002315269241319E-2</v>
      </c>
      <c r="AP231">
        <f t="shared" si="290"/>
        <v>1.2821029557172096E-2</v>
      </c>
      <c r="AQ231">
        <f t="shared" si="290"/>
        <v>1.2640989691929581E-2</v>
      </c>
      <c r="AR231">
        <f t="shared" si="286"/>
        <v>1.2462188592842713E-2</v>
      </c>
      <c r="AS231">
        <f t="shared" si="286"/>
        <v>1.2284619216010421E-2</v>
      </c>
      <c r="AT231">
        <f t="shared" si="286"/>
        <v>1.2108274554120516E-2</v>
      </c>
      <c r="AU231">
        <f t="shared" si="286"/>
        <v>1.1933147636269469E-2</v>
      </c>
      <c r="AV231">
        <f t="shared" si="286"/>
        <v>1.1759231527783005E-2</v>
      </c>
      <c r="AW231">
        <f t="shared" si="286"/>
        <v>1.1586519330037586E-2</v>
      </c>
      <c r="AX231">
        <f t="shared" si="286"/>
        <v>1.0304285792097025E-2</v>
      </c>
      <c r="AY231">
        <f t="shared" si="286"/>
        <v>8.8087236840822085E-3</v>
      </c>
      <c r="AZ231">
        <f t="shared" si="286"/>
        <v>7.9331037451779562E-3</v>
      </c>
      <c r="BA231">
        <f t="shared" si="286"/>
        <v>7.2701783991902186E-3</v>
      </c>
      <c r="BB231">
        <f t="shared" si="286"/>
        <v>6.7286515016306298E-3</v>
      </c>
      <c r="BC231">
        <f t="shared" si="286"/>
        <v>6.2689741941335348E-3</v>
      </c>
      <c r="BD231">
        <f t="shared" si="286"/>
        <v>5.8694888831230642E-3</v>
      </c>
      <c r="BE231">
        <f t="shared" si="286"/>
        <v>5.5167016855666839E-3</v>
      </c>
      <c r="BF231">
        <f t="shared" si="286"/>
        <v>5.2014807419563406E-3</v>
      </c>
      <c r="BG231">
        <f t="shared" si="286"/>
        <v>4.9172800409403236E-3</v>
      </c>
      <c r="BH231">
        <f t="shared" si="294"/>
        <v>4.6592043043692877E-3</v>
      </c>
      <c r="BI231">
        <f t="shared" si="294"/>
        <v>4.4234722629527623E-3</v>
      </c>
      <c r="BJ231">
        <f t="shared" si="294"/>
        <v>4.2070876852291572E-3</v>
      </c>
      <c r="BK231">
        <f t="shared" si="294"/>
        <v>4.0076270363214872E-3</v>
      </c>
      <c r="BL231">
        <f t="shared" si="291"/>
        <v>3.8230965585896561E-3</v>
      </c>
      <c r="BM231">
        <f t="shared" si="291"/>
        <v>3.6518326937129849E-3</v>
      </c>
      <c r="BN231">
        <f t="shared" si="291"/>
        <v>3.4924306588373765E-3</v>
      </c>
      <c r="BO231">
        <f t="shared" si="291"/>
        <v>3.3436919350082095E-3</v>
      </c>
      <c r="BP231">
        <f t="shared" si="291"/>
        <v>3.2045848300705912E-3</v>
      </c>
      <c r="BQ231">
        <f t="shared" si="291"/>
        <v>3.0742143079968203E-3</v>
      </c>
      <c r="BR231">
        <f t="shared" si="291"/>
        <v>2.9517985302208016E-3</v>
      </c>
      <c r="BS231">
        <f t="shared" si="291"/>
        <v>2.8366503529049444E-3</v>
      </c>
      <c r="BT231">
        <f t="shared" si="291"/>
        <v>2.7281625463829234E-3</v>
      </c>
      <c r="BU231">
        <f t="shared" si="291"/>
        <v>2.6257958530322514E-3</v>
      </c>
      <c r="BV231">
        <f t="shared" si="282"/>
        <v>2.5290692394521544E-3</v>
      </c>
      <c r="BW231">
        <f t="shared" si="282"/>
        <v>2.4375518660594451E-3</v>
      </c>
      <c r="BX231">
        <f t="shared" si="282"/>
        <v>2.3508564159839436E-3</v>
      </c>
      <c r="BY231">
        <f t="shared" si="282"/>
        <v>2.268633510837335E-3</v>
      </c>
      <c r="BZ231">
        <f t="shared" si="282"/>
        <v>2.1905670036561522E-3</v>
      </c>
      <c r="CA231">
        <f t="shared" si="282"/>
        <v>2.1163699858467574E-3</v>
      </c>
      <c r="CB231">
        <f t="shared" si="282"/>
        <v>2.0457813798937592E-3</v>
      </c>
      <c r="CC231">
        <f t="shared" si="282"/>
        <v>1.9785630161178662E-3</v>
      </c>
      <c r="CD231">
        <f t="shared" si="282"/>
        <v>1.9144971121189747E-3</v>
      </c>
      <c r="CE231">
        <f t="shared" si="282"/>
        <v>1.8533840893037161E-3</v>
      </c>
      <c r="CF231">
        <f t="shared" si="284"/>
        <v>1.7950406732171009E-3</v>
      </c>
      <c r="CG231">
        <f t="shared" si="284"/>
        <v>1.7392982341079542E-3</v>
      </c>
      <c r="CH231">
        <f t="shared" si="284"/>
        <v>1.6860013318704696E-3</v>
      </c>
      <c r="CI231">
        <f t="shared" si="284"/>
        <v>1.6350064356749927E-3</v>
      </c>
      <c r="CJ231">
        <f t="shared" si="284"/>
        <v>1.5861807935722849E-3</v>
      </c>
      <c r="CK231">
        <f t="shared" si="284"/>
        <v>1.5394014313859072E-3</v>
      </c>
      <c r="CL231">
        <f t="shared" si="284"/>
        <v>1.4945542634948728E-3</v>
      </c>
      <c r="CM231">
        <f t="shared" si="284"/>
        <v>1.4515333008055507E-3</v>
      </c>
      <c r="CN231">
        <f t="shared" si="284"/>
        <v>1.410239943435986E-3</v>
      </c>
      <c r="CO231">
        <f t="shared" si="284"/>
        <v>1.3705823474794944E-3</v>
      </c>
      <c r="CP231">
        <f t="shared" si="287"/>
        <v>1.3324748567500387E-3</v>
      </c>
      <c r="CQ231">
        <f t="shared" si="287"/>
        <v>1.2958374916968265E-3</v>
      </c>
      <c r="CR231">
        <f t="shared" si="287"/>
        <v>8.3465439892644038E-4</v>
      </c>
      <c r="CS231">
        <f t="shared" si="287"/>
        <v>5.4234619887977233E-4</v>
      </c>
      <c r="CT231">
        <f t="shared" si="287"/>
        <v>3.7575160773881572E-4</v>
      </c>
      <c r="CU231">
        <f t="shared" si="287"/>
        <v>2.6150351756552847E-4</v>
      </c>
      <c r="CV231">
        <f t="shared" si="287"/>
        <v>1.7863051459629848E-4</v>
      </c>
      <c r="CW231">
        <f t="shared" si="287"/>
        <v>1.1747158181737371E-4</v>
      </c>
      <c r="CX231">
        <f t="shared" si="287"/>
        <v>7.2576807340505136E-5</v>
      </c>
      <c r="CY231">
        <f t="shared" si="287"/>
        <v>4.048823324500304E-5</v>
      </c>
      <c r="CZ231">
        <f t="shared" si="287"/>
        <v>1.883439346789864E-5</v>
      </c>
      <c r="DA231">
        <f t="shared" si="287"/>
        <v>5.8962208600484201E-6</v>
      </c>
      <c r="DB231">
        <f t="shared" si="287"/>
        <v>3.7469078062864525E-7</v>
      </c>
      <c r="DC231">
        <f t="shared" si="287"/>
        <v>0</v>
      </c>
      <c r="DD231">
        <f t="shared" si="287"/>
        <v>0</v>
      </c>
      <c r="DE231">
        <f t="shared" si="287"/>
        <v>0</v>
      </c>
      <c r="DF231">
        <f t="shared" si="295"/>
        <v>0</v>
      </c>
      <c r="DG231">
        <f t="shared" si="295"/>
        <v>0</v>
      </c>
      <c r="DH231">
        <f t="shared" si="295"/>
        <v>0</v>
      </c>
      <c r="DI231">
        <f t="shared" si="295"/>
        <v>0</v>
      </c>
      <c r="DJ231">
        <f t="shared" si="292"/>
        <v>0</v>
      </c>
      <c r="DK231">
        <f t="shared" si="292"/>
        <v>0</v>
      </c>
      <c r="DL231">
        <f t="shared" si="292"/>
        <v>0</v>
      </c>
      <c r="DM231">
        <f t="shared" si="292"/>
        <v>0</v>
      </c>
      <c r="DN231">
        <f t="shared" si="292"/>
        <v>0</v>
      </c>
      <c r="DO231">
        <f t="shared" si="292"/>
        <v>0</v>
      </c>
      <c r="DP231">
        <f t="shared" si="292"/>
        <v>0</v>
      </c>
      <c r="DQ231">
        <f t="shared" si="292"/>
        <v>0</v>
      </c>
      <c r="DR231">
        <f t="shared" si="292"/>
        <v>0</v>
      </c>
      <c r="DS231">
        <f t="shared" si="292"/>
        <v>0</v>
      </c>
      <c r="DT231">
        <f t="shared" si="281"/>
        <v>0</v>
      </c>
      <c r="DU231">
        <f t="shared" si="281"/>
        <v>0</v>
      </c>
      <c r="DV231">
        <f t="shared" si="281"/>
        <v>0</v>
      </c>
      <c r="DW231">
        <f t="shared" si="281"/>
        <v>0</v>
      </c>
      <c r="DX231">
        <f t="shared" si="281"/>
        <v>0</v>
      </c>
      <c r="DY231">
        <f t="shared" si="281"/>
        <v>0</v>
      </c>
      <c r="DZ231">
        <f t="shared" si="281"/>
        <v>0</v>
      </c>
      <c r="EA231">
        <f t="shared" si="281"/>
        <v>0</v>
      </c>
      <c r="EB231">
        <f t="shared" si="281"/>
        <v>0</v>
      </c>
      <c r="EC231">
        <f t="shared" si="281"/>
        <v>0</v>
      </c>
      <c r="ED231">
        <f t="shared" si="288"/>
        <v>0</v>
      </c>
      <c r="EE231">
        <f t="shared" si="288"/>
        <v>0</v>
      </c>
      <c r="EF231">
        <f t="shared" si="288"/>
        <v>0</v>
      </c>
      <c r="EG231">
        <f t="shared" si="288"/>
        <v>0</v>
      </c>
      <c r="EH231">
        <f t="shared" si="288"/>
        <v>0</v>
      </c>
      <c r="EI231">
        <f t="shared" si="288"/>
        <v>0</v>
      </c>
      <c r="EJ231">
        <f t="shared" si="288"/>
        <v>0</v>
      </c>
      <c r="EK231">
        <f t="shared" si="288"/>
        <v>0</v>
      </c>
      <c r="EL231">
        <f t="shared" si="288"/>
        <v>0</v>
      </c>
      <c r="EM231">
        <f t="shared" si="288"/>
        <v>0</v>
      </c>
      <c r="EN231">
        <f t="shared" si="289"/>
        <v>0</v>
      </c>
      <c r="EO231">
        <f t="shared" si="289"/>
        <v>0</v>
      </c>
      <c r="EP231">
        <f t="shared" si="289"/>
        <v>0</v>
      </c>
      <c r="EQ231">
        <f t="shared" si="289"/>
        <v>0</v>
      </c>
      <c r="ER231">
        <f t="shared" si="289"/>
        <v>0</v>
      </c>
      <c r="ES231">
        <f t="shared" si="289"/>
        <v>0</v>
      </c>
      <c r="ET231">
        <f t="shared" si="289"/>
        <v>0</v>
      </c>
      <c r="EU231">
        <f t="shared" si="289"/>
        <v>0</v>
      </c>
      <c r="EV231">
        <f t="shared" si="289"/>
        <v>0</v>
      </c>
      <c r="EW231">
        <f t="shared" si="289"/>
        <v>0</v>
      </c>
      <c r="EX231">
        <f t="shared" si="289"/>
        <v>0</v>
      </c>
      <c r="EZ231">
        <f t="shared" si="260"/>
        <v>0.8915077375828887</v>
      </c>
      <c r="FB231">
        <f t="shared" si="271"/>
        <v>9.9545805374716689E-3</v>
      </c>
      <c r="FC231">
        <f t="shared" si="272"/>
        <v>0.24874314500143133</v>
      </c>
    </row>
    <row r="232" spans="1:159" x14ac:dyDescent="0.25">
      <c r="A232">
        <v>1425</v>
      </c>
      <c r="B232" s="19">
        <f>'Input spectra'!Y231</f>
        <v>4.0167520325965801E-2</v>
      </c>
      <c r="C232">
        <f>'Input spectra'!D231</f>
        <v>0</v>
      </c>
      <c r="D232">
        <f t="shared" si="283"/>
        <v>2.0653927966864227E-2</v>
      </c>
      <c r="E232">
        <f t="shared" si="283"/>
        <v>2.0421322198402255E-2</v>
      </c>
      <c r="F232">
        <f t="shared" si="283"/>
        <v>2.0190249420208209E-2</v>
      </c>
      <c r="G232">
        <f t="shared" si="283"/>
        <v>1.996070107959037E-2</v>
      </c>
      <c r="H232">
        <f t="shared" si="283"/>
        <v>1.9732668667792691E-2</v>
      </c>
      <c r="I232">
        <f t="shared" si="283"/>
        <v>1.9506143719779996E-2</v>
      </c>
      <c r="J232">
        <f t="shared" si="283"/>
        <v>1.9281117814024175E-2</v>
      </c>
      <c r="K232">
        <f t="shared" si="283"/>
        <v>1.9057582572291395E-2</v>
      </c>
      <c r="L232">
        <f t="shared" si="283"/>
        <v>1.883552965943034E-2</v>
      </c>
      <c r="M232">
        <f t="shared" si="283"/>
        <v>1.8614950783161423E-2</v>
      </c>
      <c r="N232">
        <f t="shared" si="285"/>
        <v>1.8395837693867025E-2</v>
      </c>
      <c r="O232">
        <f t="shared" si="285"/>
        <v>1.817818218438268E-2</v>
      </c>
      <c r="P232">
        <f t="shared" si="285"/>
        <v>1.7961976089789326E-2</v>
      </c>
      <c r="Q232">
        <f t="shared" si="285"/>
        <v>1.7747211287206452E-2</v>
      </c>
      <c r="R232">
        <f t="shared" si="285"/>
        <v>1.7533879695586282E-2</v>
      </c>
      <c r="S232">
        <f t="shared" si="285"/>
        <v>1.7321973275508926E-2</v>
      </c>
      <c r="T232">
        <f t="shared" si="285"/>
        <v>1.7111484028978479E-2</v>
      </c>
      <c r="U232">
        <f t="shared" si="285"/>
        <v>1.6902403999220106E-2</v>
      </c>
      <c r="V232">
        <f t="shared" si="285"/>
        <v>1.6694725270478071E-2</v>
      </c>
      <c r="W232">
        <f t="shared" si="285"/>
        <v>1.6488439967814756E-2</v>
      </c>
      <c r="X232">
        <f t="shared" si="285"/>
        <v>1.6283540256910586E-2</v>
      </c>
      <c r="Y232">
        <f t="shared" si="285"/>
        <v>1.6080018343864935E-2</v>
      </c>
      <c r="Z232">
        <f t="shared" si="285"/>
        <v>1.5877866474997976E-2</v>
      </c>
      <c r="AA232">
        <f t="shared" si="285"/>
        <v>1.5677076936653437E-2</v>
      </c>
      <c r="AB232">
        <f t="shared" si="285"/>
        <v>1.5477642055002338E-2</v>
      </c>
      <c r="AC232">
        <f t="shared" si="285"/>
        <v>1.5279554195847625E-2</v>
      </c>
      <c r="AD232">
        <f t="shared" si="293"/>
        <v>1.5082805764429734E-2</v>
      </c>
      <c r="AE232">
        <f t="shared" si="293"/>
        <v>1.4887389205233109E-2</v>
      </c>
      <c r="AF232">
        <f t="shared" si="293"/>
        <v>1.4693297001793589E-2</v>
      </c>
      <c r="AG232">
        <f t="shared" si="293"/>
        <v>1.450052167650673E-2</v>
      </c>
      <c r="AH232">
        <f t="shared" si="290"/>
        <v>1.4309055790437059E-2</v>
      </c>
      <c r="AI232">
        <f t="shared" si="290"/>
        <v>1.4118891943128193E-2</v>
      </c>
      <c r="AJ232">
        <f t="shared" si="290"/>
        <v>1.3930022772413902E-2</v>
      </c>
      <c r="AK232">
        <f t="shared" si="290"/>
        <v>1.3742440954230002E-2</v>
      </c>
      <c r="AL232">
        <f t="shared" si="290"/>
        <v>1.3556139202427233E-2</v>
      </c>
      <c r="AM232">
        <f t="shared" si="290"/>
        <v>1.3371110268584941E-2</v>
      </c>
      <c r="AN232">
        <f t="shared" si="290"/>
        <v>1.3187346941825688E-2</v>
      </c>
      <c r="AO232">
        <f t="shared" si="290"/>
        <v>1.3004842048630743E-2</v>
      </c>
      <c r="AP232">
        <f t="shared" si="290"/>
        <v>1.2823588452656428E-2</v>
      </c>
      <c r="AQ232">
        <f t="shared" si="290"/>
        <v>1.2643579054551341E-2</v>
      </c>
      <c r="AR232">
        <f t="shared" si="286"/>
        <v>1.2464806791774473E-2</v>
      </c>
      <c r="AS232">
        <f t="shared" si="286"/>
        <v>1.2287264638414154E-2</v>
      </c>
      <c r="AT232">
        <f t="shared" si="286"/>
        <v>1.2110945605007865E-2</v>
      </c>
      <c r="AU232">
        <f t="shared" si="286"/>
        <v>1.1935842738362946E-2</v>
      </c>
      <c r="AV232">
        <f t="shared" si="286"/>
        <v>1.1761949121378091E-2</v>
      </c>
      <c r="AW232">
        <f t="shared" si="286"/>
        <v>1.1589257872865745E-2</v>
      </c>
      <c r="AX232">
        <f t="shared" si="286"/>
        <v>1.0306775399694044E-2</v>
      </c>
      <c r="AY232">
        <f t="shared" si="286"/>
        <v>8.8108982228708652E-3</v>
      </c>
      <c r="AZ232">
        <f t="shared" si="286"/>
        <v>7.9351037996571033E-3</v>
      </c>
      <c r="BA232">
        <f t="shared" si="286"/>
        <v>7.2720495110121554E-3</v>
      </c>
      <c r="BB232">
        <f t="shared" si="286"/>
        <v>6.7304185879919478E-3</v>
      </c>
      <c r="BC232">
        <f t="shared" si="286"/>
        <v>6.2706534912175252E-3</v>
      </c>
      <c r="BD232">
        <f t="shared" si="286"/>
        <v>5.8710920016903896E-3</v>
      </c>
      <c r="BE232">
        <f t="shared" si="286"/>
        <v>5.5182374285027494E-3</v>
      </c>
      <c r="BF232">
        <f t="shared" si="286"/>
        <v>5.2029560579539853E-3</v>
      </c>
      <c r="BG232">
        <f t="shared" si="286"/>
        <v>4.9187005796383848E-3</v>
      </c>
      <c r="BH232">
        <f t="shared" si="294"/>
        <v>4.6605747643543383E-3</v>
      </c>
      <c r="BI232">
        <f t="shared" si="294"/>
        <v>4.4247966224261028E-3</v>
      </c>
      <c r="BJ232">
        <f t="shared" si="294"/>
        <v>4.2083693617136608E-3</v>
      </c>
      <c r="BK232">
        <f t="shared" si="294"/>
        <v>4.0088690011831655E-3</v>
      </c>
      <c r="BL232">
        <f t="shared" si="291"/>
        <v>3.8243014215597849E-3</v>
      </c>
      <c r="BM232">
        <f t="shared" si="291"/>
        <v>3.6530027667930672E-3</v>
      </c>
      <c r="BN232">
        <f t="shared" si="291"/>
        <v>3.4935680056170097E-3</v>
      </c>
      <c r="BO232">
        <f t="shared" si="291"/>
        <v>3.3447984094030214E-3</v>
      </c>
      <c r="BP232">
        <f t="shared" si="291"/>
        <v>3.2056621072203339E-3</v>
      </c>
      <c r="BQ232">
        <f t="shared" si="291"/>
        <v>3.0752639092443738E-3</v>
      </c>
      <c r="BR232">
        <f t="shared" si="291"/>
        <v>2.9528218435480062E-3</v>
      </c>
      <c r="BS232">
        <f t="shared" si="291"/>
        <v>2.8376486498300161E-3</v>
      </c>
      <c r="BT232">
        <f t="shared" si="291"/>
        <v>2.7291369960657412E-3</v>
      </c>
      <c r="BU232">
        <f t="shared" si="291"/>
        <v>2.6267475341504062E-3</v>
      </c>
      <c r="BV232">
        <f t="shared" si="282"/>
        <v>2.5299991502781677E-3</v>
      </c>
      <c r="BW232">
        <f t="shared" si="282"/>
        <v>2.4384609330724192E-3</v>
      </c>
      <c r="BX232">
        <f t="shared" si="282"/>
        <v>2.3517455012766054E-3</v>
      </c>
      <c r="BY232">
        <f t="shared" si="282"/>
        <v>2.2695034185249742E-3</v>
      </c>
      <c r="BZ232">
        <f t="shared" si="282"/>
        <v>2.1914184854523967E-3</v>
      </c>
      <c r="CA232">
        <f t="shared" si="282"/>
        <v>2.1172037459391176E-3</v>
      </c>
      <c r="CB232">
        <f t="shared" si="282"/>
        <v>2.0465980792269164E-3</v>
      </c>
      <c r="CC232">
        <f t="shared" si="282"/>
        <v>1.979363276173094E-3</v>
      </c>
      <c r="CD232">
        <f t="shared" si="282"/>
        <v>1.9152815182625442E-3</v>
      </c>
      <c r="CE232">
        <f t="shared" si="282"/>
        <v>1.8541531937647162E-3</v>
      </c>
      <c r="CF232">
        <f t="shared" si="284"/>
        <v>1.7957949977451123E-3</v>
      </c>
      <c r="CG232">
        <f t="shared" si="284"/>
        <v>1.7400382723529188E-3</v>
      </c>
      <c r="CH232">
        <f t="shared" si="284"/>
        <v>1.6867275515204791E-3</v>
      </c>
      <c r="CI232">
        <f t="shared" si="284"/>
        <v>1.6357192803822963E-3</v>
      </c>
      <c r="CJ232">
        <f t="shared" si="284"/>
        <v>1.5868806846933334E-3</v>
      </c>
      <c r="CK232">
        <f t="shared" si="284"/>
        <v>1.5400887695575316E-3</v>
      </c>
      <c r="CL232">
        <f t="shared" si="284"/>
        <v>1.4952294300655871E-3</v>
      </c>
      <c r="CM232">
        <f t="shared" si="284"/>
        <v>1.4521966591383687E-3</v>
      </c>
      <c r="CN232">
        <f t="shared" si="284"/>
        <v>1.4108918400969432E-3</v>
      </c>
      <c r="CO232">
        <f t="shared" si="284"/>
        <v>1.3712231133242167E-3</v>
      </c>
      <c r="CP232">
        <f t="shared" si="287"/>
        <v>1.3331048079191176E-3</v>
      </c>
      <c r="CQ232">
        <f t="shared" si="287"/>
        <v>1.2964569305294158E-3</v>
      </c>
      <c r="CR232">
        <f t="shared" si="287"/>
        <v>8.3505776758322576E-4</v>
      </c>
      <c r="CS232">
        <f t="shared" si="287"/>
        <v>5.4261115156460844E-4</v>
      </c>
      <c r="CT232">
        <f t="shared" si="287"/>
        <v>3.7593714819371394E-4</v>
      </c>
      <c r="CU232">
        <f t="shared" si="287"/>
        <v>2.61634018071891E-4</v>
      </c>
      <c r="CV232">
        <f t="shared" si="287"/>
        <v>1.7872059681606214E-4</v>
      </c>
      <c r="CW232">
        <f t="shared" si="287"/>
        <v>1.17531439222866E-4</v>
      </c>
      <c r="CX232">
        <f t="shared" si="287"/>
        <v>7.2614170054309657E-5</v>
      </c>
      <c r="CY232">
        <f t="shared" si="287"/>
        <v>4.0509289427654282E-5</v>
      </c>
      <c r="CZ232">
        <f t="shared" si="287"/>
        <v>1.8844287387978084E-5</v>
      </c>
      <c r="DA232">
        <f t="shared" si="287"/>
        <v>5.8993491933377413E-6</v>
      </c>
      <c r="DB232">
        <f t="shared" si="287"/>
        <v>3.7489154757754956E-7</v>
      </c>
      <c r="DC232">
        <f t="shared" si="287"/>
        <v>0</v>
      </c>
      <c r="DD232">
        <f t="shared" si="287"/>
        <v>0</v>
      </c>
      <c r="DE232">
        <f t="shared" si="287"/>
        <v>0</v>
      </c>
      <c r="DF232">
        <f t="shared" si="295"/>
        <v>0</v>
      </c>
      <c r="DG232">
        <f t="shared" si="295"/>
        <v>0</v>
      </c>
      <c r="DH232">
        <f t="shared" si="295"/>
        <v>0</v>
      </c>
      <c r="DI232">
        <f t="shared" si="295"/>
        <v>0</v>
      </c>
      <c r="DJ232">
        <f t="shared" si="292"/>
        <v>0</v>
      </c>
      <c r="DK232">
        <f t="shared" si="292"/>
        <v>0</v>
      </c>
      <c r="DL232">
        <f t="shared" si="292"/>
        <v>0</v>
      </c>
      <c r="DM232">
        <f t="shared" si="292"/>
        <v>0</v>
      </c>
      <c r="DN232">
        <f t="shared" si="292"/>
        <v>0</v>
      </c>
      <c r="DO232">
        <f t="shared" si="292"/>
        <v>0</v>
      </c>
      <c r="DP232">
        <f t="shared" si="292"/>
        <v>0</v>
      </c>
      <c r="DQ232">
        <f t="shared" si="292"/>
        <v>0</v>
      </c>
      <c r="DR232">
        <f t="shared" si="292"/>
        <v>0</v>
      </c>
      <c r="DS232">
        <f t="shared" si="292"/>
        <v>0</v>
      </c>
      <c r="DT232">
        <f t="shared" si="281"/>
        <v>0</v>
      </c>
      <c r="DU232">
        <f t="shared" si="281"/>
        <v>0</v>
      </c>
      <c r="DV232">
        <f t="shared" si="281"/>
        <v>0</v>
      </c>
      <c r="DW232">
        <f t="shared" si="281"/>
        <v>0</v>
      </c>
      <c r="DX232">
        <f t="shared" si="281"/>
        <v>0</v>
      </c>
      <c r="DY232">
        <f t="shared" si="281"/>
        <v>0</v>
      </c>
      <c r="DZ232">
        <f t="shared" si="281"/>
        <v>0</v>
      </c>
      <c r="EA232">
        <f t="shared" si="281"/>
        <v>0</v>
      </c>
      <c r="EB232">
        <f t="shared" si="281"/>
        <v>0</v>
      </c>
      <c r="EC232">
        <f t="shared" si="281"/>
        <v>0</v>
      </c>
      <c r="ED232">
        <f t="shared" si="288"/>
        <v>0</v>
      </c>
      <c r="EE232">
        <f t="shared" si="288"/>
        <v>0</v>
      </c>
      <c r="EF232">
        <f t="shared" si="288"/>
        <v>0</v>
      </c>
      <c r="EG232">
        <f t="shared" si="288"/>
        <v>0</v>
      </c>
      <c r="EH232">
        <f t="shared" si="288"/>
        <v>0</v>
      </c>
      <c r="EI232">
        <f t="shared" si="288"/>
        <v>0</v>
      </c>
      <c r="EJ232">
        <f t="shared" si="288"/>
        <v>0</v>
      </c>
      <c r="EK232">
        <f t="shared" si="288"/>
        <v>0</v>
      </c>
      <c r="EL232">
        <f t="shared" si="288"/>
        <v>0</v>
      </c>
      <c r="EM232">
        <f t="shared" si="288"/>
        <v>0</v>
      </c>
      <c r="EN232">
        <f t="shared" si="289"/>
        <v>0</v>
      </c>
      <c r="EO232">
        <f t="shared" si="289"/>
        <v>0</v>
      </c>
      <c r="EP232">
        <f t="shared" si="289"/>
        <v>0</v>
      </c>
      <c r="EQ232">
        <f t="shared" si="289"/>
        <v>0</v>
      </c>
      <c r="ER232">
        <f t="shared" si="289"/>
        <v>0</v>
      </c>
      <c r="ES232">
        <f t="shared" si="289"/>
        <v>0</v>
      </c>
      <c r="ET232">
        <f t="shared" si="289"/>
        <v>0</v>
      </c>
      <c r="EU232">
        <f t="shared" si="289"/>
        <v>0</v>
      </c>
      <c r="EV232">
        <f t="shared" si="289"/>
        <v>0</v>
      </c>
      <c r="EW232">
        <f t="shared" si="289"/>
        <v>0</v>
      </c>
      <c r="EX232">
        <f t="shared" si="289"/>
        <v>0</v>
      </c>
      <c r="EZ232">
        <f t="shared" si="260"/>
        <v>0.89163736370400359</v>
      </c>
      <c r="FB232">
        <f t="shared" si="271"/>
        <v>9.9417124277753621E-3</v>
      </c>
      <c r="FC232">
        <f t="shared" si="272"/>
        <v>0.24874478608542872</v>
      </c>
    </row>
    <row r="233" spans="1:159" x14ac:dyDescent="0.25">
      <c r="A233">
        <v>1430</v>
      </c>
      <c r="B233" s="19">
        <f>'Input spectra'!Y232</f>
        <v>4.0115002986812198E-2</v>
      </c>
      <c r="C233">
        <f>'Input spectra'!D232</f>
        <v>0</v>
      </c>
      <c r="D233">
        <f t="shared" si="283"/>
        <v>2.0653927966864227E-2</v>
      </c>
      <c r="E233">
        <f t="shared" si="283"/>
        <v>2.0421429446034259E-2</v>
      </c>
      <c r="F233">
        <f t="shared" si="283"/>
        <v>2.0190461488957215E-2</v>
      </c>
      <c r="G233">
        <f t="shared" si="283"/>
        <v>1.9961015566940271E-2</v>
      </c>
      <c r="H233">
        <f t="shared" si="283"/>
        <v>1.9733083195047782E-2</v>
      </c>
      <c r="I233">
        <f t="shared" si="283"/>
        <v>1.9506655931887624E-2</v>
      </c>
      <c r="J233">
        <f t="shared" si="283"/>
        <v>1.928172537939854E-2</v>
      </c>
      <c r="K233">
        <f t="shared" si="283"/>
        <v>1.9058283182638462E-2</v>
      </c>
      <c r="L233">
        <f t="shared" si="283"/>
        <v>1.8836321029573895E-2</v>
      </c>
      <c r="M233">
        <f t="shared" si="283"/>
        <v>1.8615830650870246E-2</v>
      </c>
      <c r="N233">
        <f t="shared" si="285"/>
        <v>1.8396803819683165E-2</v>
      </c>
      <c r="O233">
        <f t="shared" si="285"/>
        <v>1.8179232351450848E-2</v>
      </c>
      <c r="P233">
        <f t="shared" si="285"/>
        <v>1.7963108103687377E-2</v>
      </c>
      <c r="Q233">
        <f t="shared" si="285"/>
        <v>1.7748422975776969E-2</v>
      </c>
      <c r="R233">
        <f t="shared" si="285"/>
        <v>1.7535168908769244E-2</v>
      </c>
      <c r="S233">
        <f t="shared" si="285"/>
        <v>1.7323337885175451E-2</v>
      </c>
      <c r="T233">
        <f t="shared" si="285"/>
        <v>1.7112921928765644E-2</v>
      </c>
      <c r="U233">
        <f t="shared" si="285"/>
        <v>1.6903913104366838E-2</v>
      </c>
      <c r="V233">
        <f t="shared" si="285"/>
        <v>1.6696303517662096E-2</v>
      </c>
      <c r="W233">
        <f t="shared" si="285"/>
        <v>1.6490085314990601E-2</v>
      </c>
      <c r="X233">
        <f t="shared" si="285"/>
        <v>1.6285250683148633E-2</v>
      </c>
      <c r="Y233">
        <f t="shared" si="285"/>
        <v>1.6081791849191524E-2</v>
      </c>
      <c r="Z233">
        <f t="shared" si="285"/>
        <v>1.5879701080236529E-2</v>
      </c>
      <c r="AA233">
        <f t="shared" si="285"/>
        <v>1.5678970683266614E-2</v>
      </c>
      <c r="AB233">
        <f t="shared" si="285"/>
        <v>1.5479593004935234E-2</v>
      </c>
      <c r="AC233">
        <f t="shared" si="285"/>
        <v>1.5281560431371979E-2</v>
      </c>
      <c r="AD233">
        <f t="shared" si="293"/>
        <v>1.5084865387989137E-2</v>
      </c>
      <c r="AE233">
        <f t="shared" si="293"/>
        <v>1.4889500339289225E-2</v>
      </c>
      <c r="AF233">
        <f t="shared" si="293"/>
        <v>1.4695457788673384E-2</v>
      </c>
      <c r="AG233">
        <f t="shared" si="293"/>
        <v>1.4502730278250685E-2</v>
      </c>
      <c r="AH233">
        <f t="shared" si="290"/>
        <v>1.4311310388648385E-2</v>
      </c>
      <c r="AI233">
        <f t="shared" si="290"/>
        <v>1.4121190738823015E-2</v>
      </c>
      <c r="AJ233">
        <f t="shared" si="290"/>
        <v>1.3932363985872413E-2</v>
      </c>
      <c r="AK233">
        <f t="shared" si="290"/>
        <v>1.374482282484862E-2</v>
      </c>
      <c r="AL233">
        <f t="shared" si="290"/>
        <v>1.3558559988571684E-2</v>
      </c>
      <c r="AM233">
        <f t="shared" si="290"/>
        <v>1.3373568247444335E-2</v>
      </c>
      <c r="AN233">
        <f t="shared" si="290"/>
        <v>1.3189840409267526E-2</v>
      </c>
      <c r="AO233">
        <f t="shared" si="290"/>
        <v>1.3007369319056876E-2</v>
      </c>
      <c r="AP233">
        <f t="shared" si="290"/>
        <v>1.2826147858859971E-2</v>
      </c>
      <c r="AQ233">
        <f t="shared" si="290"/>
        <v>1.2646168947574513E-2</v>
      </c>
      <c r="AR233">
        <f t="shared" si="286"/>
        <v>1.2467425540767371E-2</v>
      </c>
      <c r="AS233">
        <f t="shared" si="286"/>
        <v>1.2289910630494451E-2</v>
      </c>
      <c r="AT233">
        <f t="shared" si="286"/>
        <v>1.2113617245121432E-2</v>
      </c>
      <c r="AU233">
        <f t="shared" si="286"/>
        <v>1.1938538449145388E-2</v>
      </c>
      <c r="AV233">
        <f t="shared" si="286"/>
        <v>1.1764667343017189E-2</v>
      </c>
      <c r="AW233">
        <f t="shared" si="286"/>
        <v>1.1591997062964807E-2</v>
      </c>
      <c r="AX233">
        <f t="shared" si="286"/>
        <v>1.0309265608802522E-2</v>
      </c>
      <c r="AY233">
        <f t="shared" si="286"/>
        <v>8.8130732984704283E-3</v>
      </c>
      <c r="AZ233">
        <f t="shared" si="286"/>
        <v>7.9371043583799962E-3</v>
      </c>
      <c r="BA233">
        <f t="shared" si="286"/>
        <v>7.2739211043985402E-3</v>
      </c>
      <c r="BB233">
        <f t="shared" si="286"/>
        <v>6.7321861384275631E-3</v>
      </c>
      <c r="BC233">
        <f t="shared" si="286"/>
        <v>6.2723332381420483E-3</v>
      </c>
      <c r="BD233">
        <f t="shared" si="286"/>
        <v>5.8726955581134121E-3</v>
      </c>
      <c r="BE233">
        <f t="shared" si="286"/>
        <v>5.5197735989599142E-3</v>
      </c>
      <c r="BF233">
        <f t="shared" si="286"/>
        <v>5.2044317924011835E-3</v>
      </c>
      <c r="BG233">
        <f t="shared" si="286"/>
        <v>4.920121528711731E-3</v>
      </c>
      <c r="BH233">
        <f t="shared" si="294"/>
        <v>4.6619456274469692E-3</v>
      </c>
      <c r="BI233">
        <f t="shared" si="294"/>
        <v>4.4261213784042514E-3</v>
      </c>
      <c r="BJ233">
        <f t="shared" si="294"/>
        <v>4.2096514286570135E-3</v>
      </c>
      <c r="BK233">
        <f t="shared" si="294"/>
        <v>4.0101113509301385E-3</v>
      </c>
      <c r="BL233">
        <f t="shared" si="291"/>
        <v>3.8255066642469194E-3</v>
      </c>
      <c r="BM233">
        <f t="shared" si="291"/>
        <v>3.6541732147728581E-3</v>
      </c>
      <c r="BN233">
        <f t="shared" si="291"/>
        <v>3.4947057227855851E-3</v>
      </c>
      <c r="BO233">
        <f t="shared" si="291"/>
        <v>3.3459052499456754E-3</v>
      </c>
      <c r="BP233">
        <f t="shared" si="291"/>
        <v>3.2067397465156029E-3</v>
      </c>
      <c r="BQ233">
        <f t="shared" si="291"/>
        <v>3.076313868847809E-3</v>
      </c>
      <c r="BR233">
        <f t="shared" si="291"/>
        <v>2.9538455116318637E-3</v>
      </c>
      <c r="BS233">
        <f t="shared" si="291"/>
        <v>2.8386472980838125E-3</v>
      </c>
      <c r="BT233">
        <f t="shared" si="291"/>
        <v>2.7301117938041347E-3</v>
      </c>
      <c r="BU233">
        <f t="shared" si="291"/>
        <v>2.6276995601913961E-3</v>
      </c>
      <c r="BV233">
        <f t="shared" si="282"/>
        <v>2.5309294030221217E-3</v>
      </c>
      <c r="BW233">
        <f t="shared" si="282"/>
        <v>2.43937033911524E-3</v>
      </c>
      <c r="BX233">
        <f t="shared" si="282"/>
        <v>2.3526349228180712E-3</v>
      </c>
      <c r="BY233">
        <f t="shared" si="282"/>
        <v>2.2703736597787802E-3</v>
      </c>
      <c r="BZ233">
        <f t="shared" si="282"/>
        <v>2.1922702982228814E-3</v>
      </c>
      <c r="CA233">
        <f t="shared" si="282"/>
        <v>2.1180378344976239E-3</v>
      </c>
      <c r="CB233">
        <f t="shared" si="282"/>
        <v>2.0474151045957916E-3</v>
      </c>
      <c r="CC233">
        <f t="shared" si="282"/>
        <v>1.9801638599057335E-3</v>
      </c>
      <c r="CD233">
        <f t="shared" si="282"/>
        <v>1.916066245792338E-3</v>
      </c>
      <c r="CE233">
        <f t="shared" si="282"/>
        <v>1.8549226173833451E-3</v>
      </c>
      <c r="CF233">
        <f t="shared" si="284"/>
        <v>1.7965496392606448E-3</v>
      </c>
      <c r="CG233">
        <f t="shared" si="284"/>
        <v>1.7407786254700502E-3</v>
      </c>
      <c r="CH233">
        <f t="shared" si="284"/>
        <v>1.6874540839786525E-3</v>
      </c>
      <c r="CI233">
        <f t="shared" si="284"/>
        <v>1.6364324358820017E-3</v>
      </c>
      <c r="CJ233">
        <f t="shared" si="284"/>
        <v>1.5875808846364176E-3</v>
      </c>
      <c r="CK233">
        <f t="shared" si="284"/>
        <v>1.5407764146236104E-3</v>
      </c>
      <c r="CL233">
        <f t="shared" si="284"/>
        <v>1.4959049016435601E-3</v>
      </c>
      <c r="CM233">
        <f t="shared" si="284"/>
        <v>1.4528603206294247E-3</v>
      </c>
      <c r="CN233">
        <f t="shared" si="284"/>
        <v>1.4115440381032558E-3</v>
      </c>
      <c r="CO233">
        <f t="shared" si="284"/>
        <v>1.3718641787356662E-3</v>
      </c>
      <c r="CP233">
        <f t="shared" si="287"/>
        <v>1.333735056908807E-3</v>
      </c>
      <c r="CQ233">
        <f t="shared" si="287"/>
        <v>1.2970766654673963E-3</v>
      </c>
      <c r="CR233">
        <f t="shared" si="287"/>
        <v>8.3546133117850738E-4</v>
      </c>
      <c r="CS233">
        <f t="shared" si="287"/>
        <v>5.4287623368692471E-4</v>
      </c>
      <c r="CT233">
        <f t="shared" si="287"/>
        <v>3.7612278026567971E-4</v>
      </c>
      <c r="CU233">
        <f t="shared" si="287"/>
        <v>2.6176458370312186E-4</v>
      </c>
      <c r="CV233">
        <f t="shared" si="287"/>
        <v>1.7881072446370995E-4</v>
      </c>
      <c r="CW233">
        <f t="shared" si="287"/>
        <v>1.1759132712857747E-4</v>
      </c>
      <c r="CX233">
        <f t="shared" si="287"/>
        <v>7.2651552002528478E-5</v>
      </c>
      <c r="CY233">
        <f t="shared" si="287"/>
        <v>4.0530356560717346E-5</v>
      </c>
      <c r="CZ233">
        <f t="shared" si="287"/>
        <v>1.885418650544573E-5</v>
      </c>
      <c r="DA233">
        <f t="shared" si="287"/>
        <v>5.9024791864137988E-6</v>
      </c>
      <c r="DB233">
        <f t="shared" si="287"/>
        <v>3.7509242210147264E-7</v>
      </c>
      <c r="DC233">
        <f t="shared" si="287"/>
        <v>0</v>
      </c>
      <c r="DD233">
        <f t="shared" si="287"/>
        <v>0</v>
      </c>
      <c r="DE233">
        <f t="shared" si="287"/>
        <v>0</v>
      </c>
      <c r="DF233">
        <f t="shared" si="295"/>
        <v>0</v>
      </c>
      <c r="DG233">
        <f t="shared" si="295"/>
        <v>0</v>
      </c>
      <c r="DH233">
        <f t="shared" si="295"/>
        <v>0</v>
      </c>
      <c r="DI233">
        <f t="shared" si="295"/>
        <v>0</v>
      </c>
      <c r="DJ233">
        <f t="shared" si="292"/>
        <v>0</v>
      </c>
      <c r="DK233">
        <f t="shared" si="292"/>
        <v>0</v>
      </c>
      <c r="DL233">
        <f t="shared" si="292"/>
        <v>0</v>
      </c>
      <c r="DM233">
        <f t="shared" si="292"/>
        <v>0</v>
      </c>
      <c r="DN233">
        <f t="shared" si="292"/>
        <v>0</v>
      </c>
      <c r="DO233">
        <f t="shared" si="292"/>
        <v>0</v>
      </c>
      <c r="DP233">
        <f t="shared" si="292"/>
        <v>0</v>
      </c>
      <c r="DQ233">
        <f t="shared" si="292"/>
        <v>0</v>
      </c>
      <c r="DR233">
        <f t="shared" si="292"/>
        <v>0</v>
      </c>
      <c r="DS233">
        <f t="shared" si="292"/>
        <v>0</v>
      </c>
      <c r="DT233">
        <f t="shared" si="281"/>
        <v>0</v>
      </c>
      <c r="DU233">
        <f t="shared" si="281"/>
        <v>0</v>
      </c>
      <c r="DV233">
        <f t="shared" si="281"/>
        <v>0</v>
      </c>
      <c r="DW233">
        <f t="shared" si="281"/>
        <v>0</v>
      </c>
      <c r="DX233">
        <f t="shared" si="281"/>
        <v>0</v>
      </c>
      <c r="DY233">
        <f t="shared" si="281"/>
        <v>0</v>
      </c>
      <c r="DZ233">
        <f t="shared" si="281"/>
        <v>0</v>
      </c>
      <c r="EA233">
        <f t="shared" si="281"/>
        <v>0</v>
      </c>
      <c r="EB233">
        <f t="shared" si="281"/>
        <v>0</v>
      </c>
      <c r="EC233">
        <f t="shared" si="281"/>
        <v>0</v>
      </c>
      <c r="ED233">
        <f t="shared" si="288"/>
        <v>0</v>
      </c>
      <c r="EE233">
        <f t="shared" si="288"/>
        <v>0</v>
      </c>
      <c r="EF233">
        <f t="shared" si="288"/>
        <v>0</v>
      </c>
      <c r="EG233">
        <f t="shared" si="288"/>
        <v>0</v>
      </c>
      <c r="EH233">
        <f t="shared" si="288"/>
        <v>0</v>
      </c>
      <c r="EI233">
        <f t="shared" si="288"/>
        <v>0</v>
      </c>
      <c r="EJ233">
        <f t="shared" si="288"/>
        <v>0</v>
      </c>
      <c r="EK233">
        <f t="shared" si="288"/>
        <v>0</v>
      </c>
      <c r="EL233">
        <f t="shared" si="288"/>
        <v>0</v>
      </c>
      <c r="EM233">
        <f t="shared" si="288"/>
        <v>0</v>
      </c>
      <c r="EN233">
        <f t="shared" si="289"/>
        <v>0</v>
      </c>
      <c r="EO233">
        <f t="shared" si="289"/>
        <v>0</v>
      </c>
      <c r="EP233">
        <f t="shared" si="289"/>
        <v>0</v>
      </c>
      <c r="EQ233">
        <f t="shared" si="289"/>
        <v>0</v>
      </c>
      <c r="ER233">
        <f t="shared" si="289"/>
        <v>0</v>
      </c>
      <c r="ES233">
        <f t="shared" si="289"/>
        <v>0</v>
      </c>
      <c r="ET233">
        <f t="shared" si="289"/>
        <v>0</v>
      </c>
      <c r="EU233">
        <f t="shared" si="289"/>
        <v>0</v>
      </c>
      <c r="EV233">
        <f t="shared" si="289"/>
        <v>0</v>
      </c>
      <c r="EW233">
        <f t="shared" si="289"/>
        <v>0</v>
      </c>
      <c r="EX233">
        <f t="shared" si="289"/>
        <v>0</v>
      </c>
      <c r="EZ233">
        <f t="shared" si="260"/>
        <v>0.89176701907401779</v>
      </c>
      <c r="FB233">
        <f t="shared" si="271"/>
        <v>9.9288439801752393E-3</v>
      </c>
      <c r="FC233">
        <f t="shared" si="272"/>
        <v>0.24874642716964127</v>
      </c>
    </row>
    <row r="234" spans="1:159" x14ac:dyDescent="0.25">
      <c r="A234">
        <v>1435</v>
      </c>
      <c r="B234" s="19">
        <f>'Input spectra'!Y233</f>
        <v>4.0062485647658602E-2</v>
      </c>
      <c r="C234">
        <f>'Input spectra'!D233</f>
        <v>0</v>
      </c>
      <c r="D234">
        <f t="shared" si="283"/>
        <v>2.0653927966864227E-2</v>
      </c>
      <c r="E234">
        <f t="shared" si="283"/>
        <v>2.0421536694229501E-2</v>
      </c>
      <c r="F234">
        <f t="shared" si="283"/>
        <v>2.0190673559933689E-2</v>
      </c>
      <c r="G234">
        <f t="shared" si="283"/>
        <v>1.9961330059245021E-2</v>
      </c>
      <c r="H234">
        <f t="shared" si="283"/>
        <v>1.9733497731010914E-2</v>
      </c>
      <c r="I234">
        <f t="shared" si="283"/>
        <v>1.950716815744544E-2</v>
      </c>
      <c r="J234">
        <f t="shared" si="283"/>
        <v>1.9282332963917837E-2</v>
      </c>
      <c r="K234">
        <f t="shared" si="283"/>
        <v>1.9058983818741933E-2</v>
      </c>
      <c r="L234">
        <f t="shared" si="283"/>
        <v>1.8837112432966669E-2</v>
      </c>
      <c r="M234">
        <f t="shared" si="283"/>
        <v>1.8616710560167529E-2</v>
      </c>
      <c r="N234">
        <f t="shared" si="285"/>
        <v>1.8397769996238995E-2</v>
      </c>
      <c r="O234">
        <f t="shared" si="285"/>
        <v>1.8180282579187947E-2</v>
      </c>
      <c r="P234">
        <f t="shared" si="285"/>
        <v>1.7964240188928105E-2</v>
      </c>
      <c r="Q234">
        <f t="shared" si="285"/>
        <v>1.7749634747075371E-2</v>
      </c>
      <c r="R234">
        <f t="shared" si="285"/>
        <v>1.7536458216744159E-2</v>
      </c>
      <c r="S234">
        <f t="shared" si="285"/>
        <v>1.7324702602344713E-2</v>
      </c>
      <c r="T234">
        <f t="shared" si="285"/>
        <v>1.7114359949381357E-2</v>
      </c>
      <c r="U234">
        <f t="shared" si="285"/>
        <v>1.69054223442517E-2</v>
      </c>
      <c r="V234">
        <f t="shared" si="285"/>
        <v>1.6697881914046784E-2</v>
      </c>
      <c r="W234">
        <f t="shared" si="285"/>
        <v>1.6491730826352219E-2</v>
      </c>
      <c r="X234">
        <f t="shared" si="285"/>
        <v>1.6286961289050189E-2</v>
      </c>
      <c r="Y234">
        <f t="shared" si="285"/>
        <v>1.6083565550122442E-2</v>
      </c>
      <c r="Z234">
        <f t="shared" si="285"/>
        <v>1.588153589745421E-2</v>
      </c>
      <c r="AA234">
        <f t="shared" si="285"/>
        <v>1.5680864658639028E-2</v>
      </c>
      <c r="AB234">
        <f t="shared" si="285"/>
        <v>1.5481544200784509E-2</v>
      </c>
      <c r="AC234">
        <f t="shared" si="285"/>
        <v>1.5283566930319006E-2</v>
      </c>
      <c r="AD234">
        <f t="shared" si="293"/>
        <v>1.5086925292799208E-2</v>
      </c>
      <c r="AE234">
        <f t="shared" si="293"/>
        <v>1.489161177271865E-2</v>
      </c>
      <c r="AF234">
        <f t="shared" si="293"/>
        <v>1.4697618893317114E-2</v>
      </c>
      <c r="AG234">
        <f t="shared" si="293"/>
        <v>1.4504939216390929E-2</v>
      </c>
      <c r="AH234">
        <f t="shared" si="290"/>
        <v>1.4313565342104193E-2</v>
      </c>
      <c r="AI234">
        <f t="shared" si="290"/>
        <v>1.4123489908800864E-2</v>
      </c>
      <c r="AJ234">
        <f t="shared" si="290"/>
        <v>1.3934705592817752E-2</v>
      </c>
      <c r="AK234">
        <f t="shared" si="290"/>
        <v>1.3747205108298383E-2</v>
      </c>
      <c r="AL234">
        <f t="shared" si="290"/>
        <v>1.3560981207007772E-2</v>
      </c>
      <c r="AM234">
        <f t="shared" si="290"/>
        <v>1.3376026678148039E-2</v>
      </c>
      <c r="AN234">
        <f t="shared" si="290"/>
        <v>1.3192334348174918E-2</v>
      </c>
      <c r="AO234">
        <f t="shared" si="290"/>
        <v>1.3009897080615141E-2</v>
      </c>
      <c r="AP234">
        <f t="shared" si="290"/>
        <v>1.2828707775884657E-2</v>
      </c>
      <c r="AQ234">
        <f t="shared" si="290"/>
        <v>1.2648759371107746E-2</v>
      </c>
      <c r="AR234">
        <f t="shared" si="286"/>
        <v>1.247004483993697E-2</v>
      </c>
      <c r="AS234">
        <f t="shared" si="286"/>
        <v>1.2292557192373993E-2</v>
      </c>
      <c r="AT234">
        <f t="shared" si="286"/>
        <v>1.2116289474591204E-2</v>
      </c>
      <c r="AU234">
        <f t="shared" si="286"/>
        <v>1.1941234768754271E-2</v>
      </c>
      <c r="AV234">
        <f t="shared" si="286"/>
        <v>1.1767386192845444E-2</v>
      </c>
      <c r="AW234">
        <f t="shared" si="286"/>
        <v>1.1594736900487755E-2</v>
      </c>
      <c r="AX234">
        <f t="shared" si="286"/>
        <v>1.0311756419567792E-2</v>
      </c>
      <c r="AY234">
        <f t="shared" si="286"/>
        <v>8.8152489110134152E-3</v>
      </c>
      <c r="AZ234">
        <f t="shared" si="286"/>
        <v>7.9391054214737571E-3</v>
      </c>
      <c r="BA234">
        <f t="shared" si="286"/>
        <v>7.275793179473313E-3</v>
      </c>
      <c r="BB234">
        <f t="shared" si="286"/>
        <v>6.7339541530593485E-3</v>
      </c>
      <c r="BC234">
        <f t="shared" si="286"/>
        <v>6.274013435027607E-3</v>
      </c>
      <c r="BD234">
        <f t="shared" si="286"/>
        <v>5.8742995525117199E-3</v>
      </c>
      <c r="BE234">
        <f t="shared" si="286"/>
        <v>5.5213101970571924E-3</v>
      </c>
      <c r="BF234">
        <f t="shared" si="286"/>
        <v>5.2059079454166209E-3</v>
      </c>
      <c r="BG234">
        <f t="shared" si="286"/>
        <v>4.9215428882789115E-3</v>
      </c>
      <c r="BH234">
        <f t="shared" si="294"/>
        <v>4.6633168937657496E-3</v>
      </c>
      <c r="BI234">
        <f t="shared" si="294"/>
        <v>4.4274465310059161E-3</v>
      </c>
      <c r="BJ234">
        <f t="shared" si="294"/>
        <v>4.2109338861781656E-3</v>
      </c>
      <c r="BK234">
        <f t="shared" si="294"/>
        <v>4.0113540856816839E-3</v>
      </c>
      <c r="BL234">
        <f t="shared" si="291"/>
        <v>3.8267122867707286E-3</v>
      </c>
      <c r="BM234">
        <f t="shared" si="291"/>
        <v>3.6553440377724779E-3</v>
      </c>
      <c r="BN234">
        <f t="shared" si="291"/>
        <v>3.4958438104637241E-3</v>
      </c>
      <c r="BO234">
        <f t="shared" si="291"/>
        <v>3.3470124567573345E-3</v>
      </c>
      <c r="BP234">
        <f t="shared" si="291"/>
        <v>3.2078177480781385E-3</v>
      </c>
      <c r="BQ234">
        <f t="shared" si="291"/>
        <v>3.0773641869294758E-3</v>
      </c>
      <c r="BR234">
        <f t="shared" si="291"/>
        <v>2.954869534595359E-3</v>
      </c>
      <c r="BS234">
        <f t="shared" si="291"/>
        <v>2.8396462977899758E-3</v>
      </c>
      <c r="BT234">
        <f t="shared" si="291"/>
        <v>2.731086939722422E-3</v>
      </c>
      <c r="BU234">
        <f t="shared" si="291"/>
        <v>2.6286519312802336E-3</v>
      </c>
      <c r="BV234">
        <f t="shared" si="282"/>
        <v>2.5318599978097346E-3</v>
      </c>
      <c r="BW234">
        <f t="shared" si="282"/>
        <v>2.440280084314345E-3</v>
      </c>
      <c r="BX234">
        <f t="shared" si="282"/>
        <v>2.3535246807355088E-3</v>
      </c>
      <c r="BY234">
        <f t="shared" si="282"/>
        <v>2.2712442347266591E-3</v>
      </c>
      <c r="BZ234">
        <f t="shared" si="282"/>
        <v>2.1931224420962572E-3</v>
      </c>
      <c r="CA234">
        <f t="shared" si="282"/>
        <v>2.1188722516516769E-3</v>
      </c>
      <c r="CB234">
        <f t="shared" si="282"/>
        <v>2.0482324561305418E-3</v>
      </c>
      <c r="CC234">
        <f t="shared" si="282"/>
        <v>1.9809647674467012E-3</v>
      </c>
      <c r="CD234">
        <f t="shared" si="282"/>
        <v>1.9168512948400343E-3</v>
      </c>
      <c r="CE234">
        <f t="shared" si="282"/>
        <v>1.855692360292045E-3</v>
      </c>
      <c r="CF234">
        <f t="shared" si="284"/>
        <v>1.7973045978969049E-3</v>
      </c>
      <c r="CG234">
        <f t="shared" si="284"/>
        <v>1.7415192935933211E-3</v>
      </c>
      <c r="CH234">
        <f t="shared" si="284"/>
        <v>1.688180929379726E-3</v>
      </c>
      <c r="CI234">
        <f t="shared" si="284"/>
        <v>1.6371459023096105E-3</v>
      </c>
      <c r="CJ234">
        <f t="shared" si="284"/>
        <v>1.5882813935378028E-3</v>
      </c>
      <c r="CK234">
        <f t="shared" si="284"/>
        <v>1.5414643667211708E-3</v>
      </c>
      <c r="CL234">
        <f t="shared" si="284"/>
        <v>1.4965806783665786E-3</v>
      </c>
      <c r="CM234">
        <f t="shared" si="284"/>
        <v>1.4535242854172635E-3</v>
      </c>
      <c r="CN234">
        <f t="shared" si="284"/>
        <v>1.4121965375942232E-3</v>
      </c>
      <c r="CO234">
        <f t="shared" si="284"/>
        <v>1.372505543853894E-3</v>
      </c>
      <c r="CP234">
        <f t="shared" si="287"/>
        <v>1.3343656038599071E-3</v>
      </c>
      <c r="CQ234">
        <f t="shared" si="287"/>
        <v>1.2976966966523125E-3</v>
      </c>
      <c r="CR234">
        <f t="shared" si="287"/>
        <v>8.3586508980649404E-4</v>
      </c>
      <c r="CS234">
        <f t="shared" si="287"/>
        <v>5.4314144530995484E-4</v>
      </c>
      <c r="CT234">
        <f t="shared" si="287"/>
        <v>3.7630850399995196E-4</v>
      </c>
      <c r="CU234">
        <f t="shared" si="287"/>
        <v>2.6189521449172099E-4</v>
      </c>
      <c r="CV234">
        <f t="shared" si="287"/>
        <v>1.7890089756215086E-4</v>
      </c>
      <c r="CW234">
        <f t="shared" si="287"/>
        <v>1.1765124555004944E-4</v>
      </c>
      <c r="CX234">
        <f t="shared" si="287"/>
        <v>7.2688953195063563E-5</v>
      </c>
      <c r="CY234">
        <f t="shared" si="287"/>
        <v>4.0551434649887065E-5</v>
      </c>
      <c r="CZ234">
        <f t="shared" si="287"/>
        <v>1.8864090823031836E-5</v>
      </c>
      <c r="DA234">
        <f t="shared" si="287"/>
        <v>5.9056108401572171E-6</v>
      </c>
      <c r="DB234">
        <f t="shared" si="287"/>
        <v>3.7529340425805545E-7</v>
      </c>
      <c r="DC234">
        <f t="shared" si="287"/>
        <v>0</v>
      </c>
      <c r="DD234">
        <f t="shared" si="287"/>
        <v>0</v>
      </c>
      <c r="DE234">
        <f t="shared" si="287"/>
        <v>0</v>
      </c>
      <c r="DF234">
        <f t="shared" si="295"/>
        <v>0</v>
      </c>
      <c r="DG234">
        <f t="shared" si="295"/>
        <v>0</v>
      </c>
      <c r="DH234">
        <f t="shared" si="295"/>
        <v>0</v>
      </c>
      <c r="DI234">
        <f t="shared" si="295"/>
        <v>0</v>
      </c>
      <c r="DJ234">
        <f t="shared" si="292"/>
        <v>0</v>
      </c>
      <c r="DK234">
        <f t="shared" si="292"/>
        <v>0</v>
      </c>
      <c r="DL234">
        <f t="shared" si="292"/>
        <v>0</v>
      </c>
      <c r="DM234">
        <f t="shared" si="292"/>
        <v>0</v>
      </c>
      <c r="DN234">
        <f t="shared" si="292"/>
        <v>0</v>
      </c>
      <c r="DO234">
        <f t="shared" si="292"/>
        <v>0</v>
      </c>
      <c r="DP234">
        <f t="shared" si="292"/>
        <v>0</v>
      </c>
      <c r="DQ234">
        <f t="shared" si="292"/>
        <v>0</v>
      </c>
      <c r="DR234">
        <f t="shared" si="292"/>
        <v>0</v>
      </c>
      <c r="DS234">
        <f t="shared" si="292"/>
        <v>0</v>
      </c>
      <c r="DT234">
        <f t="shared" si="281"/>
        <v>0</v>
      </c>
      <c r="DU234">
        <f t="shared" si="281"/>
        <v>0</v>
      </c>
      <c r="DV234">
        <f t="shared" si="281"/>
        <v>0</v>
      </c>
      <c r="DW234">
        <f t="shared" si="281"/>
        <v>0</v>
      </c>
      <c r="DX234">
        <f t="shared" si="281"/>
        <v>0</v>
      </c>
      <c r="DY234">
        <f t="shared" si="281"/>
        <v>0</v>
      </c>
      <c r="DZ234">
        <f t="shared" si="281"/>
        <v>0</v>
      </c>
      <c r="EA234">
        <f t="shared" si="281"/>
        <v>0</v>
      </c>
      <c r="EB234">
        <f t="shared" si="281"/>
        <v>0</v>
      </c>
      <c r="EC234">
        <f t="shared" si="281"/>
        <v>0</v>
      </c>
      <c r="ED234">
        <f t="shared" si="288"/>
        <v>0</v>
      </c>
      <c r="EE234">
        <f t="shared" si="288"/>
        <v>0</v>
      </c>
      <c r="EF234">
        <f t="shared" si="288"/>
        <v>0</v>
      </c>
      <c r="EG234">
        <f t="shared" si="288"/>
        <v>0</v>
      </c>
      <c r="EH234">
        <f t="shared" si="288"/>
        <v>0</v>
      </c>
      <c r="EI234">
        <f t="shared" si="288"/>
        <v>0</v>
      </c>
      <c r="EJ234">
        <f t="shared" si="288"/>
        <v>0</v>
      </c>
      <c r="EK234">
        <f t="shared" si="288"/>
        <v>0</v>
      </c>
      <c r="EL234">
        <f t="shared" si="288"/>
        <v>0</v>
      </c>
      <c r="EM234">
        <f t="shared" si="288"/>
        <v>0</v>
      </c>
      <c r="EN234">
        <f t="shared" si="289"/>
        <v>0</v>
      </c>
      <c r="EO234">
        <f t="shared" si="289"/>
        <v>0</v>
      </c>
      <c r="EP234">
        <f t="shared" si="289"/>
        <v>0</v>
      </c>
      <c r="EQ234">
        <f t="shared" si="289"/>
        <v>0</v>
      </c>
      <c r="ER234">
        <f t="shared" si="289"/>
        <v>0</v>
      </c>
      <c r="ES234">
        <f t="shared" si="289"/>
        <v>0</v>
      </c>
      <c r="ET234">
        <f t="shared" si="289"/>
        <v>0</v>
      </c>
      <c r="EU234">
        <f t="shared" si="289"/>
        <v>0</v>
      </c>
      <c r="EV234">
        <f t="shared" si="289"/>
        <v>0</v>
      </c>
      <c r="EW234">
        <f t="shared" si="289"/>
        <v>0</v>
      </c>
      <c r="EX234">
        <f t="shared" si="289"/>
        <v>0</v>
      </c>
      <c r="EZ234">
        <f t="shared" si="260"/>
        <v>0.89189670370114849</v>
      </c>
      <c r="FB234">
        <f t="shared" si="271"/>
        <v>9.9159751946623631E-3</v>
      </c>
      <c r="FC234">
        <f t="shared" si="272"/>
        <v>0.24874806825407117</v>
      </c>
    </row>
    <row r="235" spans="1:159" x14ac:dyDescent="0.25">
      <c r="A235">
        <v>1440</v>
      </c>
      <c r="B235" s="19">
        <f>'Input spectra'!Y234</f>
        <v>4.0009968308504999E-2</v>
      </c>
      <c r="C235">
        <f>'Input spectra'!D234</f>
        <v>0</v>
      </c>
      <c r="D235">
        <f t="shared" si="283"/>
        <v>2.0653927966864227E-2</v>
      </c>
      <c r="E235">
        <f t="shared" si="283"/>
        <v>2.0421643942987983E-2</v>
      </c>
      <c r="F235">
        <f t="shared" si="283"/>
        <v>2.0190885633137656E-2</v>
      </c>
      <c r="G235">
        <f t="shared" si="283"/>
        <v>1.9961644556504704E-2</v>
      </c>
      <c r="H235">
        <f t="shared" si="283"/>
        <v>1.9733912275682264E-2</v>
      </c>
      <c r="I235">
        <f t="shared" si="283"/>
        <v>1.9507680396453796E-2</v>
      </c>
      <c r="J235">
        <f t="shared" si="283"/>
        <v>1.9282940567582667E-2</v>
      </c>
      <c r="K235">
        <f t="shared" si="283"/>
        <v>1.9059684480602759E-2</v>
      </c>
      <c r="L235">
        <f t="shared" si="283"/>
        <v>1.8837903869610068E-2</v>
      </c>
      <c r="M235">
        <f t="shared" si="283"/>
        <v>1.8617590511055243E-2</v>
      </c>
      <c r="N235">
        <f t="shared" si="285"/>
        <v>1.8398736223537177E-2</v>
      </c>
      <c r="O235">
        <f t="shared" si="285"/>
        <v>1.8181332867597481E-2</v>
      </c>
      <c r="P235">
        <f t="shared" si="285"/>
        <v>1.7965372345516008E-2</v>
      </c>
      <c r="Q235">
        <f t="shared" si="285"/>
        <v>1.7750846601107304E-2</v>
      </c>
      <c r="R235">
        <f t="shared" si="285"/>
        <v>1.7537747619517988E-2</v>
      </c>
      <c r="S235">
        <f t="shared" si="285"/>
        <v>1.7326067427025183E-2</v>
      </c>
      <c r="T235">
        <f t="shared" si="285"/>
        <v>1.7115798090835774E-2</v>
      </c>
      <c r="U235">
        <f t="shared" si="285"/>
        <v>1.6906931718886724E-2</v>
      </c>
      <c r="V235">
        <f t="shared" si="285"/>
        <v>1.6699460459646251E-2</v>
      </c>
      <c r="W235">
        <f t="shared" si="285"/>
        <v>1.6493376501916002E-2</v>
      </c>
      <c r="X235">
        <f t="shared" si="285"/>
        <v>1.6288672074634119E-2</v>
      </c>
      <c r="Y235">
        <f t="shared" si="285"/>
        <v>1.6085339446679257E-2</v>
      </c>
      <c r="Z235">
        <f t="shared" si="285"/>
        <v>1.5883370926675522E-2</v>
      </c>
      <c r="AA235">
        <f t="shared" si="285"/>
        <v>1.5682758862798324E-2</v>
      </c>
      <c r="AB235">
        <f t="shared" si="285"/>
        <v>1.5483495642581155E-2</v>
      </c>
      <c r="AC235">
        <f t="shared" si="285"/>
        <v>1.528557369272329E-2</v>
      </c>
      <c r="AD235">
        <f t="shared" si="293"/>
        <v>1.5088985478898352E-2</v>
      </c>
      <c r="AE235">
        <f t="shared" si="293"/>
        <v>1.4893723505563838E-2</v>
      </c>
      <c r="AF235">
        <f t="shared" si="293"/>
        <v>1.4699780315771516E-2</v>
      </c>
      <c r="AG235">
        <f t="shared" si="293"/>
        <v>1.4507148490978698E-2</v>
      </c>
      <c r="AH235">
        <f t="shared" si="290"/>
        <v>1.4315820650860454E-2</v>
      </c>
      <c r="AI235">
        <f t="shared" si="290"/>
        <v>1.4125789453122681E-2</v>
      </c>
      <c r="AJ235">
        <f t="shared" si="290"/>
        <v>1.393704759331605E-2</v>
      </c>
      <c r="AK235">
        <f t="shared" si="290"/>
        <v>1.3749587804650845E-2</v>
      </c>
      <c r="AL235">
        <f t="shared" si="290"/>
        <v>1.3563402857812686E-2</v>
      </c>
      <c r="AM235">
        <f t="shared" si="290"/>
        <v>1.3378485560779111E-2</v>
      </c>
      <c r="AN235">
        <f t="shared" si="290"/>
        <v>1.3194828758637017E-2</v>
      </c>
      <c r="AO235">
        <f t="shared" si="290"/>
        <v>1.301242533340098E-2</v>
      </c>
      <c r="AP235">
        <f t="shared" si="290"/>
        <v>1.283126820383244E-2</v>
      </c>
      <c r="AQ235">
        <f t="shared" si="290"/>
        <v>1.2651350325259707E-2</v>
      </c>
      <c r="AR235">
        <f t="shared" si="286"/>
        <v>1.2472664689398861E-2</v>
      </c>
      <c r="AS235">
        <f t="shared" si="286"/>
        <v>1.229520432417548E-2</v>
      </c>
      <c r="AT235">
        <f t="shared" si="286"/>
        <v>1.2118962293547185E-2</v>
      </c>
      <c r="AU235">
        <f t="shared" si="286"/>
        <v>1.1943931697327095E-2</v>
      </c>
      <c r="AV235">
        <f t="shared" si="286"/>
        <v>1.1770105671008028E-2</v>
      </c>
      <c r="AW235">
        <f t="shared" si="286"/>
        <v>1.1597477385587616E-2</v>
      </c>
      <c r="AX235">
        <f t="shared" si="286"/>
        <v>1.0314247832135217E-2</v>
      </c>
      <c r="AY235">
        <f t="shared" si="286"/>
        <v>8.8174250606323779E-3</v>
      </c>
      <c r="AZ235">
        <f t="shared" si="286"/>
        <v>7.9411069890655463E-3</v>
      </c>
      <c r="BA235">
        <f t="shared" si="286"/>
        <v>7.277665736360444E-3</v>
      </c>
      <c r="BB235">
        <f t="shared" si="286"/>
        <v>6.7357226320092136E-3</v>
      </c>
      <c r="BC235">
        <f t="shared" si="286"/>
        <v>6.2756940819947322E-3</v>
      </c>
      <c r="BD235">
        <f t="shared" si="286"/>
        <v>5.8759039850049379E-3</v>
      </c>
      <c r="BE235">
        <f t="shared" si="286"/>
        <v>5.5228472229136277E-3</v>
      </c>
      <c r="BF235">
        <f t="shared" si="286"/>
        <v>5.2073845171190193E-3</v>
      </c>
      <c r="BG235">
        <f t="shared" si="286"/>
        <v>4.9229646584585144E-3</v>
      </c>
      <c r="BH235">
        <f t="shared" si="294"/>
        <v>4.6646885634292843E-3</v>
      </c>
      <c r="BI235">
        <f t="shared" si="294"/>
        <v>4.4287720803498467E-3</v>
      </c>
      <c r="BJ235">
        <f t="shared" si="294"/>
        <v>4.212216734396106E-3</v>
      </c>
      <c r="BK235">
        <f t="shared" si="294"/>
        <v>4.0125972055571144E-3</v>
      </c>
      <c r="BL235">
        <f t="shared" si="291"/>
        <v>3.8279182892509193E-3</v>
      </c>
      <c r="BM235">
        <f t="shared" si="291"/>
        <v>3.6565152359120858E-3</v>
      </c>
      <c r="BN235">
        <f t="shared" si="291"/>
        <v>3.4969822687720862E-3</v>
      </c>
      <c r="BO235">
        <f t="shared" si="291"/>
        <v>3.3481200299592031E-3</v>
      </c>
      <c r="BP235">
        <f t="shared" si="291"/>
        <v>3.2088961120297237E-3</v>
      </c>
      <c r="BQ235">
        <f t="shared" si="291"/>
        <v>3.078414863611767E-3</v>
      </c>
      <c r="BR235">
        <f t="shared" si="291"/>
        <v>2.9558939125615196E-3</v>
      </c>
      <c r="BS235">
        <f t="shared" si="291"/>
        <v>2.8406456490721924E-3</v>
      </c>
      <c r="BT235">
        <f t="shared" si="291"/>
        <v>2.7320624339449667E-3</v>
      </c>
      <c r="BU235">
        <f t="shared" si="291"/>
        <v>2.629604647541976E-3</v>
      </c>
      <c r="BV235">
        <f t="shared" si="282"/>
        <v>2.5327909347667727E-3</v>
      </c>
      <c r="BW235">
        <f t="shared" si="282"/>
        <v>2.4411901687962211E-3</v>
      </c>
      <c r="BX235">
        <f t="shared" si="282"/>
        <v>2.3544147751561341E-3</v>
      </c>
      <c r="BY235">
        <f t="shared" si="282"/>
        <v>2.2721151434965665E-3</v>
      </c>
      <c r="BZ235">
        <f t="shared" si="282"/>
        <v>2.1939749172012247E-3</v>
      </c>
      <c r="CA235">
        <f t="shared" si="282"/>
        <v>2.1197069975307306E-3</v>
      </c>
      <c r="CB235">
        <f t="shared" si="282"/>
        <v>2.0490501339613765E-3</v>
      </c>
      <c r="CC235">
        <f t="shared" si="282"/>
        <v>1.9817659989269662E-3</v>
      </c>
      <c r="CD235">
        <f t="shared" si="282"/>
        <v>1.9176366655373647E-3</v>
      </c>
      <c r="CE235">
        <f t="shared" si="282"/>
        <v>1.8564624226233132E-3</v>
      </c>
      <c r="CF235">
        <f t="shared" si="284"/>
        <v>1.7980598737871562E-3</v>
      </c>
      <c r="CG235">
        <f t="shared" si="284"/>
        <v>1.74226027685676E-3</v>
      </c>
      <c r="CH235">
        <f t="shared" si="284"/>
        <v>1.6889080878584961E-3</v>
      </c>
      <c r="CI235">
        <f t="shared" si="284"/>
        <v>1.637859679800684E-3</v>
      </c>
      <c r="CJ235">
        <f t="shared" si="284"/>
        <v>1.5889822115338146E-3</v>
      </c>
      <c r="CK235">
        <f t="shared" si="284"/>
        <v>1.5421526259873017E-3</v>
      </c>
      <c r="CL235">
        <f t="shared" si="284"/>
        <v>1.4972567603724922E-3</v>
      </c>
      <c r="CM235">
        <f t="shared" si="284"/>
        <v>1.4541885536404934E-3</v>
      </c>
      <c r="CN235">
        <f t="shared" si="284"/>
        <v>1.4128493387092094E-3</v>
      </c>
      <c r="CO235">
        <f t="shared" si="284"/>
        <v>1.3731472088190173E-3</v>
      </c>
      <c r="CP235">
        <f t="shared" si="287"/>
        <v>1.3349964489132841E-3</v>
      </c>
      <c r="CQ235">
        <f t="shared" si="287"/>
        <v>1.2983170242257776E-3</v>
      </c>
      <c r="CR235">
        <f t="shared" si="287"/>
        <v>8.3626904356144064E-4</v>
      </c>
      <c r="CS235">
        <f t="shared" si="287"/>
        <v>5.434067864969642E-4</v>
      </c>
      <c r="CT235">
        <f t="shared" si="287"/>
        <v>3.7649431944179236E-4</v>
      </c>
      <c r="CU235">
        <f t="shared" si="287"/>
        <v>2.6202591047020442E-4</v>
      </c>
      <c r="CV235">
        <f t="shared" si="287"/>
        <v>1.7899111613430544E-4</v>
      </c>
      <c r="CW235">
        <f t="shared" si="287"/>
        <v>1.1771119450283116E-4</v>
      </c>
      <c r="CX235">
        <f t="shared" si="287"/>
        <v>7.2726373641821904E-5</v>
      </c>
      <c r="CY235">
        <f t="shared" si="287"/>
        <v>4.0572523700861238E-5</v>
      </c>
      <c r="CZ235">
        <f t="shared" si="287"/>
        <v>1.8874000343468082E-5</v>
      </c>
      <c r="DA235">
        <f t="shared" si="287"/>
        <v>5.9087441554490893E-6</v>
      </c>
      <c r="DB235">
        <f t="shared" si="287"/>
        <v>3.754944941049697E-7</v>
      </c>
      <c r="DC235">
        <f t="shared" si="287"/>
        <v>0</v>
      </c>
      <c r="DD235">
        <f t="shared" si="287"/>
        <v>0</v>
      </c>
      <c r="DE235">
        <f t="shared" si="287"/>
        <v>0</v>
      </c>
      <c r="DF235">
        <f t="shared" si="295"/>
        <v>0</v>
      </c>
      <c r="DG235">
        <f t="shared" si="295"/>
        <v>0</v>
      </c>
      <c r="DH235">
        <f t="shared" si="295"/>
        <v>0</v>
      </c>
      <c r="DI235">
        <f t="shared" si="295"/>
        <v>0</v>
      </c>
      <c r="DJ235">
        <f t="shared" si="292"/>
        <v>0</v>
      </c>
      <c r="DK235">
        <f t="shared" si="292"/>
        <v>0</v>
      </c>
      <c r="DL235">
        <f t="shared" si="292"/>
        <v>0</v>
      </c>
      <c r="DM235">
        <f t="shared" si="292"/>
        <v>0</v>
      </c>
      <c r="DN235">
        <f t="shared" si="292"/>
        <v>0</v>
      </c>
      <c r="DO235">
        <f t="shared" si="292"/>
        <v>0</v>
      </c>
      <c r="DP235">
        <f t="shared" si="292"/>
        <v>0</v>
      </c>
      <c r="DQ235">
        <f t="shared" si="292"/>
        <v>0</v>
      </c>
      <c r="DR235">
        <f t="shared" si="292"/>
        <v>0</v>
      </c>
      <c r="DS235">
        <f t="shared" si="292"/>
        <v>0</v>
      </c>
      <c r="DT235">
        <f t="shared" si="281"/>
        <v>0</v>
      </c>
      <c r="DU235">
        <f t="shared" si="281"/>
        <v>0</v>
      </c>
      <c r="DV235">
        <f t="shared" si="281"/>
        <v>0</v>
      </c>
      <c r="DW235">
        <f t="shared" si="281"/>
        <v>0</v>
      </c>
      <c r="DX235">
        <f t="shared" si="281"/>
        <v>0</v>
      </c>
      <c r="DY235">
        <f t="shared" si="281"/>
        <v>0</v>
      </c>
      <c r="DZ235">
        <f t="shared" si="281"/>
        <v>0</v>
      </c>
      <c r="EA235">
        <f t="shared" si="281"/>
        <v>0</v>
      </c>
      <c r="EB235">
        <f t="shared" si="281"/>
        <v>0</v>
      </c>
      <c r="EC235">
        <f t="shared" si="281"/>
        <v>0</v>
      </c>
      <c r="ED235">
        <f t="shared" si="288"/>
        <v>0</v>
      </c>
      <c r="EE235">
        <f t="shared" si="288"/>
        <v>0</v>
      </c>
      <c r="EF235">
        <f t="shared" si="288"/>
        <v>0</v>
      </c>
      <c r="EG235">
        <f t="shared" si="288"/>
        <v>0</v>
      </c>
      <c r="EH235">
        <f t="shared" si="288"/>
        <v>0</v>
      </c>
      <c r="EI235">
        <f t="shared" si="288"/>
        <v>0</v>
      </c>
      <c r="EJ235">
        <f t="shared" si="288"/>
        <v>0</v>
      </c>
      <c r="EK235">
        <f t="shared" si="288"/>
        <v>0</v>
      </c>
      <c r="EL235">
        <f t="shared" si="288"/>
        <v>0</v>
      </c>
      <c r="EM235">
        <f t="shared" si="288"/>
        <v>0</v>
      </c>
      <c r="EN235">
        <f t="shared" si="289"/>
        <v>0</v>
      </c>
      <c r="EO235">
        <f t="shared" si="289"/>
        <v>0</v>
      </c>
      <c r="EP235">
        <f t="shared" si="289"/>
        <v>0</v>
      </c>
      <c r="EQ235">
        <f t="shared" si="289"/>
        <v>0</v>
      </c>
      <c r="ER235">
        <f t="shared" si="289"/>
        <v>0</v>
      </c>
      <c r="ES235">
        <f t="shared" si="289"/>
        <v>0</v>
      </c>
      <c r="ET235">
        <f t="shared" si="289"/>
        <v>0</v>
      </c>
      <c r="EU235">
        <f t="shared" si="289"/>
        <v>0</v>
      </c>
      <c r="EV235">
        <f t="shared" si="289"/>
        <v>0</v>
      </c>
      <c r="EW235">
        <f t="shared" si="289"/>
        <v>0</v>
      </c>
      <c r="EX235">
        <f t="shared" si="289"/>
        <v>0</v>
      </c>
      <c r="EZ235">
        <f t="shared" si="260"/>
        <v>0.89202641759361423</v>
      </c>
      <c r="FB235">
        <f t="shared" si="271"/>
        <v>9.9031060712277963E-3</v>
      </c>
      <c r="FC235">
        <f t="shared" si="272"/>
        <v>0.24874970933871526</v>
      </c>
    </row>
    <row r="236" spans="1:159" x14ac:dyDescent="0.25">
      <c r="A236">
        <v>1445</v>
      </c>
      <c r="B236" s="19">
        <f>'Input spectra'!Y235</f>
        <v>3.9957450969351299E-2</v>
      </c>
      <c r="C236">
        <f>'Input spectra'!D235</f>
        <v>0</v>
      </c>
      <c r="D236">
        <f t="shared" si="283"/>
        <v>2.0653927966864227E-2</v>
      </c>
      <c r="E236">
        <f t="shared" si="283"/>
        <v>2.0421751192309708E-2</v>
      </c>
      <c r="F236">
        <f t="shared" si="283"/>
        <v>2.0191097708569139E-2</v>
      </c>
      <c r="G236">
        <f t="shared" si="283"/>
        <v>1.9961959058719392E-2</v>
      </c>
      <c r="H236">
        <f t="shared" si="283"/>
        <v>1.973432682906202E-2</v>
      </c>
      <c r="I236">
        <f t="shared" si="283"/>
        <v>1.9508192648913038E-2</v>
      </c>
      <c r="J236">
        <f t="shared" si="283"/>
        <v>1.9283548190393639E-2</v>
      </c>
      <c r="K236">
        <f t="shared" si="283"/>
        <v>1.906038516822189E-2</v>
      </c>
      <c r="L236">
        <f t="shared" si="283"/>
        <v>1.8838695339505478E-2</v>
      </c>
      <c r="M236">
        <f t="shared" si="283"/>
        <v>1.8618470503535354E-2</v>
      </c>
      <c r="N236">
        <f t="shared" si="285"/>
        <v>1.8399702501580382E-2</v>
      </c>
      <c r="O236">
        <f t="shared" si="285"/>
        <v>1.8182383216682956E-2</v>
      </c>
      <c r="P236">
        <f t="shared" si="285"/>
        <v>1.7966504573455583E-2</v>
      </c>
      <c r="Q236">
        <f t="shared" si="285"/>
        <v>1.7752058537878413E-2</v>
      </c>
      <c r="R236">
        <f t="shared" si="285"/>
        <v>1.7539037117097714E-2</v>
      </c>
      <c r="S236">
        <f t="shared" si="285"/>
        <v>1.7327432359225327E-2</v>
      </c>
      <c r="T236">
        <f t="shared" si="285"/>
        <v>1.7117236353139054E-2</v>
      </c>
      <c r="U236">
        <f t="shared" si="285"/>
        <v>1.6908441228283947E-2</v>
      </c>
      <c r="V236">
        <f t="shared" si="285"/>
        <v>1.6701039154474601E-2</v>
      </c>
      <c r="W236">
        <f t="shared" si="285"/>
        <v>1.6495022341698334E-2</v>
      </c>
      <c r="X236">
        <f t="shared" si="285"/>
        <v>1.6290383039919303E-2</v>
      </c>
      <c r="Y236">
        <f t="shared" si="285"/>
        <v>1.6087113538883549E-2</v>
      </c>
      <c r="Z236">
        <f t="shared" si="285"/>
        <v>1.5885206167924958E-2</v>
      </c>
      <c r="AA236">
        <f t="shared" si="285"/>
        <v>1.5684653295772129E-2</v>
      </c>
      <c r="AB236">
        <f t="shared" si="285"/>
        <v>1.5485447330356181E-2</v>
      </c>
      <c r="AC236">
        <f t="shared" si="285"/>
        <v>1.5287580718619432E-2</v>
      </c>
      <c r="AD236">
        <f t="shared" si="293"/>
        <v>1.5091045946324986E-2</v>
      </c>
      <c r="AE236">
        <f t="shared" si="293"/>
        <v>1.4895835537867256E-2</v>
      </c>
      <c r="AF236">
        <f t="shared" si="293"/>
        <v>1.4701942056083328E-2</v>
      </c>
      <c r="AG236">
        <f t="shared" si="293"/>
        <v>1.450935810206524E-2</v>
      </c>
      <c r="AH236">
        <f t="shared" si="290"/>
        <v>1.4318076314973159E-2</v>
      </c>
      <c r="AI236">
        <f t="shared" si="290"/>
        <v>1.4128089371849423E-2</v>
      </c>
      <c r="AJ236">
        <f t="shared" si="290"/>
        <v>1.3939389987433458E-2</v>
      </c>
      <c r="AK236">
        <f t="shared" si="290"/>
        <v>1.3751970913977575E-2</v>
      </c>
      <c r="AL236">
        <f t="shared" si="290"/>
        <v>1.3565824941063648E-2</v>
      </c>
      <c r="AM236">
        <f t="shared" si="290"/>
        <v>1.3380944895420637E-2</v>
      </c>
      <c r="AN236">
        <f t="shared" si="290"/>
        <v>1.3197323640742982E-2</v>
      </c>
      <c r="AO236">
        <f t="shared" si="290"/>
        <v>1.3014954077509862E-2</v>
      </c>
      <c r="AP236">
        <f t="shared" si="290"/>
        <v>1.2833829142805295E-2</v>
      </c>
      <c r="AQ236">
        <f t="shared" si="290"/>
        <v>1.265394181013909E-2</v>
      </c>
      <c r="AR236">
        <f t="shared" si="286"/>
        <v>1.2475285089268656E-2</v>
      </c>
      <c r="AS236">
        <f t="shared" si="286"/>
        <v>1.2297852026021646E-2</v>
      </c>
      <c r="AT236">
        <f t="shared" si="286"/>
        <v>1.2121635702119422E-2</v>
      </c>
      <c r="AU236">
        <f t="shared" si="286"/>
        <v>1.1946629235001399E-2</v>
      </c>
      <c r="AV236">
        <f t="shared" si="286"/>
        <v>1.177282577765016E-2</v>
      </c>
      <c r="AW236">
        <f t="shared" si="286"/>
        <v>1.1600218518417452E-2</v>
      </c>
      <c r="AX236">
        <f t="shared" si="286"/>
        <v>1.0316739846650203E-2</v>
      </c>
      <c r="AY236">
        <f t="shared" si="286"/>
        <v>8.8196017474599028E-3</v>
      </c>
      <c r="AZ236">
        <f t="shared" si="286"/>
        <v>7.9431090612825609E-3</v>
      </c>
      <c r="BA236">
        <f t="shared" si="286"/>
        <v>7.2795387751839408E-3</v>
      </c>
      <c r="BB236">
        <f t="shared" si="286"/>
        <v>6.7374915753991025E-3</v>
      </c>
      <c r="BC236">
        <f t="shared" si="286"/>
        <v>6.2773751791639926E-3</v>
      </c>
      <c r="BD236">
        <f t="shared" si="286"/>
        <v>5.8775088557127247E-3</v>
      </c>
      <c r="BE236">
        <f t="shared" si="286"/>
        <v>5.5243846766483062E-3</v>
      </c>
      <c r="BF236">
        <f t="shared" si="286"/>
        <v>5.2088615076271326E-3</v>
      </c>
      <c r="BG236">
        <f t="shared" si="286"/>
        <v>4.9243868393691638E-3</v>
      </c>
      <c r="BH236">
        <f t="shared" si="294"/>
        <v>4.6660606365562171E-3</v>
      </c>
      <c r="BI236">
        <f t="shared" si="294"/>
        <v>4.4300980265548247E-3</v>
      </c>
      <c r="BJ236">
        <f t="shared" si="294"/>
        <v>4.2134999734298626E-3</v>
      </c>
      <c r="BK236">
        <f t="shared" si="294"/>
        <v>4.0138407106757815E-3</v>
      </c>
      <c r="BL236">
        <f t="shared" si="291"/>
        <v>3.8291246718072385E-3</v>
      </c>
      <c r="BM236">
        <f t="shared" si="291"/>
        <v>3.6576868093118817E-3</v>
      </c>
      <c r="BN236">
        <f t="shared" si="291"/>
        <v>3.4981210978313744E-3</v>
      </c>
      <c r="BO236">
        <f t="shared" si="291"/>
        <v>3.3492279696725261E-3</v>
      </c>
      <c r="BP236">
        <f t="shared" si="291"/>
        <v>3.2099748384921841E-3</v>
      </c>
      <c r="BQ236">
        <f t="shared" si="291"/>
        <v>3.0794658990171172E-3</v>
      </c>
      <c r="BR236">
        <f t="shared" si="291"/>
        <v>2.9569186456534177E-3</v>
      </c>
      <c r="BS236">
        <f t="shared" si="291"/>
        <v>2.8416453520541929E-3</v>
      </c>
      <c r="BT236">
        <f t="shared" si="291"/>
        <v>2.7330382765961793E-3</v>
      </c>
      <c r="BU236">
        <f t="shared" si="291"/>
        <v>2.6305577091017287E-3</v>
      </c>
      <c r="BV236">
        <f t="shared" si="282"/>
        <v>2.5337222140190503E-3</v>
      </c>
      <c r="BW236">
        <f t="shared" si="282"/>
        <v>2.4421005926874026E-3</v>
      </c>
      <c r="BX236">
        <f t="shared" si="282"/>
        <v>2.3553052062072134E-3</v>
      </c>
      <c r="BY236">
        <f t="shared" si="282"/>
        <v>2.2729863862165078E-3</v>
      </c>
      <c r="BZ236">
        <f t="shared" si="282"/>
        <v>2.1948277236665372E-3</v>
      </c>
      <c r="CA236">
        <f t="shared" si="282"/>
        <v>2.1205420722642887E-3</v>
      </c>
      <c r="CB236">
        <f t="shared" si="282"/>
        <v>2.049868138218558E-3</v>
      </c>
      <c r="CC236">
        <f t="shared" si="282"/>
        <v>1.9825675544775522E-3</v>
      </c>
      <c r="CD236">
        <f t="shared" si="282"/>
        <v>1.9184223580161169E-3</v>
      </c>
      <c r="CE236">
        <f t="shared" si="282"/>
        <v>1.857232804509702E-3</v>
      </c>
      <c r="CF236">
        <f t="shared" si="284"/>
        <v>1.7988154670647181E-3</v>
      </c>
      <c r="CG236">
        <f t="shared" si="284"/>
        <v>1.7430015753944544E-3</v>
      </c>
      <c r="CH236">
        <f t="shared" si="284"/>
        <v>1.6896355595498172E-3</v>
      </c>
      <c r="CI236">
        <f t="shared" si="284"/>
        <v>1.638573768490844E-3</v>
      </c>
      <c r="CJ236">
        <f t="shared" si="284"/>
        <v>1.5896833387608403E-3</v>
      </c>
      <c r="CK236">
        <f t="shared" si="284"/>
        <v>1.5428411925591538E-3</v>
      </c>
      <c r="CL236">
        <f t="shared" si="284"/>
        <v>1.4979331477992142E-3</v>
      </c>
      <c r="CM236">
        <f t="shared" si="284"/>
        <v>1.454853125437787E-3</v>
      </c>
      <c r="CN236">
        <f t="shared" si="284"/>
        <v>1.4135024415876446E-3</v>
      </c>
      <c r="CO236">
        <f t="shared" si="284"/>
        <v>1.3737891737712197E-3</v>
      </c>
      <c r="CP236">
        <f t="shared" si="287"/>
        <v>1.335627592209873E-3</v>
      </c>
      <c r="CQ236">
        <f t="shared" si="287"/>
        <v>1.2989376483294728E-3</v>
      </c>
      <c r="CR236">
        <f t="shared" si="287"/>
        <v>8.3667319253764828E-4</v>
      </c>
      <c r="CS236">
        <f t="shared" si="287"/>
        <v>5.4367225731124906E-4</v>
      </c>
      <c r="CT236">
        <f t="shared" si="287"/>
        <v>3.7668022663648503E-4</v>
      </c>
      <c r="CU236">
        <f t="shared" si="287"/>
        <v>2.6215667167110479E-4</v>
      </c>
      <c r="CV236">
        <f t="shared" si="287"/>
        <v>1.7908138020310591E-4</v>
      </c>
      <c r="CW236">
        <f t="shared" si="287"/>
        <v>1.1777117400247987E-4</v>
      </c>
      <c r="CX236">
        <f t="shared" si="287"/>
        <v>7.2763813352715726E-5</v>
      </c>
      <c r="CY236">
        <f t="shared" si="287"/>
        <v>4.0593623719340664E-5</v>
      </c>
      <c r="CZ236">
        <f t="shared" si="287"/>
        <v>1.8883915069487596E-5</v>
      </c>
      <c r="DA236">
        <f t="shared" si="287"/>
        <v>5.9118791331709826E-6</v>
      </c>
      <c r="DB236">
        <f t="shared" si="287"/>
        <v>3.7569569169991851E-7</v>
      </c>
      <c r="DC236">
        <f t="shared" si="287"/>
        <v>0</v>
      </c>
      <c r="DD236">
        <f t="shared" si="287"/>
        <v>0</v>
      </c>
      <c r="DE236">
        <f t="shared" si="287"/>
        <v>0</v>
      </c>
      <c r="DF236">
        <f t="shared" si="295"/>
        <v>0</v>
      </c>
      <c r="DG236">
        <f t="shared" si="295"/>
        <v>0</v>
      </c>
      <c r="DH236">
        <f t="shared" si="295"/>
        <v>0</v>
      </c>
      <c r="DI236">
        <f t="shared" si="295"/>
        <v>0</v>
      </c>
      <c r="DJ236">
        <f t="shared" si="292"/>
        <v>0</v>
      </c>
      <c r="DK236">
        <f t="shared" si="292"/>
        <v>0</v>
      </c>
      <c r="DL236">
        <f t="shared" si="292"/>
        <v>0</v>
      </c>
      <c r="DM236">
        <f t="shared" si="292"/>
        <v>0</v>
      </c>
      <c r="DN236">
        <f t="shared" si="292"/>
        <v>0</v>
      </c>
      <c r="DO236">
        <f t="shared" si="292"/>
        <v>0</v>
      </c>
      <c r="DP236">
        <f t="shared" si="292"/>
        <v>0</v>
      </c>
      <c r="DQ236">
        <f t="shared" si="292"/>
        <v>0</v>
      </c>
      <c r="DR236">
        <f t="shared" si="292"/>
        <v>0</v>
      </c>
      <c r="DS236">
        <f t="shared" si="292"/>
        <v>0</v>
      </c>
      <c r="DT236">
        <f t="shared" si="281"/>
        <v>0</v>
      </c>
      <c r="DU236">
        <f t="shared" si="281"/>
        <v>0</v>
      </c>
      <c r="DV236">
        <f t="shared" si="281"/>
        <v>0</v>
      </c>
      <c r="DW236">
        <f t="shared" si="281"/>
        <v>0</v>
      </c>
      <c r="DX236">
        <f t="shared" si="281"/>
        <v>0</v>
      </c>
      <c r="DY236">
        <f t="shared" si="281"/>
        <v>0</v>
      </c>
      <c r="DZ236">
        <f t="shared" si="281"/>
        <v>0</v>
      </c>
      <c r="EA236">
        <f t="shared" si="281"/>
        <v>0</v>
      </c>
      <c r="EB236">
        <f t="shared" si="281"/>
        <v>0</v>
      </c>
      <c r="EC236">
        <f t="shared" si="281"/>
        <v>0</v>
      </c>
      <c r="ED236">
        <f t="shared" si="288"/>
        <v>0</v>
      </c>
      <c r="EE236">
        <f t="shared" si="288"/>
        <v>0</v>
      </c>
      <c r="EF236">
        <f t="shared" si="288"/>
        <v>0</v>
      </c>
      <c r="EG236">
        <f t="shared" si="288"/>
        <v>0</v>
      </c>
      <c r="EH236">
        <f t="shared" si="288"/>
        <v>0</v>
      </c>
      <c r="EI236">
        <f t="shared" si="288"/>
        <v>0</v>
      </c>
      <c r="EJ236">
        <f t="shared" si="288"/>
        <v>0</v>
      </c>
      <c r="EK236">
        <f t="shared" si="288"/>
        <v>0</v>
      </c>
      <c r="EL236">
        <f t="shared" si="288"/>
        <v>0</v>
      </c>
      <c r="EM236">
        <f t="shared" si="288"/>
        <v>0</v>
      </c>
      <c r="EN236">
        <f t="shared" si="289"/>
        <v>0</v>
      </c>
      <c r="EO236">
        <f t="shared" si="289"/>
        <v>0</v>
      </c>
      <c r="EP236">
        <f t="shared" si="289"/>
        <v>0</v>
      </c>
      <c r="EQ236">
        <f t="shared" si="289"/>
        <v>0</v>
      </c>
      <c r="ER236">
        <f t="shared" si="289"/>
        <v>0</v>
      </c>
      <c r="ES236">
        <f t="shared" si="289"/>
        <v>0</v>
      </c>
      <c r="ET236">
        <f t="shared" si="289"/>
        <v>0</v>
      </c>
      <c r="EU236">
        <f t="shared" si="289"/>
        <v>0</v>
      </c>
      <c r="EV236">
        <f t="shared" si="289"/>
        <v>0</v>
      </c>
      <c r="EW236">
        <f t="shared" si="289"/>
        <v>0</v>
      </c>
      <c r="EX236">
        <f t="shared" si="289"/>
        <v>0</v>
      </c>
      <c r="EZ236">
        <f t="shared" si="260"/>
        <v>0.89215616075963822</v>
      </c>
      <c r="FB236">
        <f t="shared" si="271"/>
        <v>9.8902366098627681E-3</v>
      </c>
      <c r="FC236">
        <f t="shared" si="272"/>
        <v>0.2487513504235763</v>
      </c>
    </row>
    <row r="237" spans="1:159" x14ac:dyDescent="0.25">
      <c r="A237">
        <v>1450</v>
      </c>
      <c r="B237" s="19">
        <f>'Input spectra'!Y236</f>
        <v>3.9904933630197703E-2</v>
      </c>
      <c r="C237">
        <f>'Input spectra'!D236</f>
        <v>0</v>
      </c>
      <c r="D237">
        <f t="shared" si="283"/>
        <v>2.0653927966864227E-2</v>
      </c>
      <c r="E237">
        <f t="shared" si="283"/>
        <v>2.0421858442194678E-2</v>
      </c>
      <c r="F237">
        <f t="shared" si="283"/>
        <v>2.019130978622816E-2</v>
      </c>
      <c r="G237">
        <f t="shared" si="283"/>
        <v>1.9962273565889165E-2</v>
      </c>
      <c r="H237">
        <f t="shared" si="283"/>
        <v>1.9734741391150366E-2</v>
      </c>
      <c r="I237">
        <f t="shared" si="283"/>
        <v>1.9508704914823528E-2</v>
      </c>
      <c r="J237">
        <f t="shared" si="283"/>
        <v>1.9284155832351348E-2</v>
      </c>
      <c r="K237">
        <f t="shared" si="283"/>
        <v>1.9061085881600267E-2</v>
      </c>
      <c r="L237">
        <f t="shared" si="283"/>
        <v>1.8839486842654303E-2</v>
      </c>
      <c r="M237">
        <f t="shared" si="283"/>
        <v>1.8619350537609821E-2</v>
      </c>
      <c r="N237">
        <f t="shared" si="285"/>
        <v>1.840066883037127E-2</v>
      </c>
      <c r="O237">
        <f t="shared" si="285"/>
        <v>1.8183433626447875E-2</v>
      </c>
      <c r="P237">
        <f t="shared" si="285"/>
        <v>1.7967636872751321E-2</v>
      </c>
      <c r="Q237">
        <f t="shared" si="285"/>
        <v>1.7753270557394348E-2</v>
      </c>
      <c r="R237">
        <f t="shared" si="285"/>
        <v>1.7540326709490291E-2</v>
      </c>
      <c r="S237">
        <f t="shared" si="285"/>
        <v>1.732879739895362E-2</v>
      </c>
      <c r="T237">
        <f t="shared" si="285"/>
        <v>1.7118674736301343E-2</v>
      </c>
      <c r="U237">
        <f t="shared" si="285"/>
        <v>1.6909950872455389E-2</v>
      </c>
      <c r="V237">
        <f t="shared" si="285"/>
        <v>1.6702617998545933E-2</v>
      </c>
      <c r="W237">
        <f t="shared" si="285"/>
        <v>1.6496668345715594E-2</v>
      </c>
      <c r="X237">
        <f t="shared" si="285"/>
        <v>1.6292094184924614E-2</v>
      </c>
      <c r="Y237">
        <f t="shared" si="285"/>
        <v>1.6088887826756892E-2</v>
      </c>
      <c r="Z237">
        <f t="shared" si="285"/>
        <v>1.5887041621227012E-2</v>
      </c>
      <c r="AA237">
        <f t="shared" si="285"/>
        <v>1.5686547957588087E-2</v>
      </c>
      <c r="AB237">
        <f t="shared" si="285"/>
        <v>1.5487399264140585E-2</v>
      </c>
      <c r="AC237">
        <f t="shared" si="285"/>
        <v>1.5289588008042016E-2</v>
      </c>
      <c r="AD237">
        <f t="shared" si="293"/>
        <v>1.5093106695117521E-2</v>
      </c>
      <c r="AE237">
        <f t="shared" si="293"/>
        <v>1.4897947869671359E-2</v>
      </c>
      <c r="AF237">
        <f t="shared" si="293"/>
        <v>1.4704104114299288E-2</v>
      </c>
      <c r="AG237">
        <f t="shared" si="293"/>
        <v>1.4511568049701801E-2</v>
      </c>
      <c r="AH237">
        <f t="shared" si="290"/>
        <v>1.4320332334498288E-2</v>
      </c>
      <c r="AI237">
        <f t="shared" si="290"/>
        <v>1.4130389665042037E-2</v>
      </c>
      <c r="AJ237">
        <f t="shared" si="290"/>
        <v>1.394173277523612E-2</v>
      </c>
      <c r="AK237">
        <f t="shared" si="290"/>
        <v>1.3754354436350142E-2</v>
      </c>
      <c r="AL237">
        <f t="shared" si="290"/>
        <v>1.3568247456837866E-2</v>
      </c>
      <c r="AM237">
        <f t="shared" si="290"/>
        <v>1.3383404682155696E-2</v>
      </c>
      <c r="AN237">
        <f t="shared" si="290"/>
        <v>1.3199818994581988E-2</v>
      </c>
      <c r="AO237">
        <f t="shared" si="290"/>
        <v>1.3017483313037257E-2</v>
      </c>
      <c r="AP237">
        <f t="shared" si="290"/>
        <v>1.2836390592905209E-2</v>
      </c>
      <c r="AQ237">
        <f t="shared" si="290"/>
        <v>1.2656533825854603E-2</v>
      </c>
      <c r="AR237">
        <f t="shared" si="286"/>
        <v>1.2477906039661982E-2</v>
      </c>
      <c r="AS237">
        <f t="shared" si="286"/>
        <v>1.2300500298035241E-2</v>
      </c>
      <c r="AT237">
        <f t="shared" si="286"/>
        <v>1.2124309700437973E-2</v>
      </c>
      <c r="AU237">
        <f t="shared" si="286"/>
        <v>1.1949327381914742E-2</v>
      </c>
      <c r="AV237">
        <f t="shared" si="286"/>
        <v>1.1775546512917071E-2</v>
      </c>
      <c r="AW237">
        <f t="shared" si="286"/>
        <v>1.1602960299130348E-2</v>
      </c>
      <c r="AX237">
        <f t="shared" si="286"/>
        <v>1.0319232463258176E-2</v>
      </c>
      <c r="AY237">
        <f t="shared" si="286"/>
        <v>8.8217789716285994E-3</v>
      </c>
      <c r="AZ237">
        <f t="shared" si="286"/>
        <v>7.9451116382520167E-3</v>
      </c>
      <c r="BA237">
        <f t="shared" si="286"/>
        <v>7.2814122960678318E-3</v>
      </c>
      <c r="BB237">
        <f t="shared" si="286"/>
        <v>6.7392609833509774E-3</v>
      </c>
      <c r="BC237">
        <f t="shared" si="286"/>
        <v>6.2790567266559809E-3</v>
      </c>
      <c r="BD237">
        <f t="shared" si="286"/>
        <v>5.8791141647547614E-3</v>
      </c>
      <c r="BE237">
        <f t="shared" si="286"/>
        <v>5.5259225583803324E-3</v>
      </c>
      <c r="BF237">
        <f t="shared" si="286"/>
        <v>5.2103389170597451E-3</v>
      </c>
      <c r="BG237">
        <f t="shared" si="286"/>
        <v>4.9258094311295077E-3</v>
      </c>
      <c r="BH237">
        <f t="shared" si="294"/>
        <v>4.6674331132652179E-3</v>
      </c>
      <c r="BI237">
        <f t="shared" si="294"/>
        <v>4.4314243697396657E-3</v>
      </c>
      <c r="BJ237">
        <f t="shared" si="294"/>
        <v>4.2147836033984898E-3</v>
      </c>
      <c r="BK237">
        <f t="shared" si="294"/>
        <v>4.0150846011570689E-3</v>
      </c>
      <c r="BL237">
        <f t="shared" si="291"/>
        <v>3.8303314345594637E-3</v>
      </c>
      <c r="BM237">
        <f t="shared" si="291"/>
        <v>3.658858758092097E-3</v>
      </c>
      <c r="BN237">
        <f t="shared" si="291"/>
        <v>3.4992602977623219E-3</v>
      </c>
      <c r="BO237">
        <f t="shared" si="291"/>
        <v>3.3503362760185836E-3</v>
      </c>
      <c r="BP237">
        <f t="shared" si="291"/>
        <v>3.2110539275873799E-3</v>
      </c>
      <c r="BQ237">
        <f t="shared" si="291"/>
        <v>3.0805172932679989E-3</v>
      </c>
      <c r="BR237">
        <f t="shared" si="291"/>
        <v>2.957943733994163E-3</v>
      </c>
      <c r="BS237">
        <f t="shared" si="291"/>
        <v>2.8426454068597473E-3</v>
      </c>
      <c r="BT237">
        <f t="shared" si="291"/>
        <v>2.7340144678005083E-3</v>
      </c>
      <c r="BU237">
        <f t="shared" si="291"/>
        <v>2.6315111160846354E-3</v>
      </c>
      <c r="BV237">
        <f t="shared" si="282"/>
        <v>2.5346538356924202E-3</v>
      </c>
      <c r="BW237">
        <f t="shared" si="282"/>
        <v>2.4430113561144657E-3</v>
      </c>
      <c r="BX237">
        <f t="shared" si="282"/>
        <v>2.3561959740160559E-3</v>
      </c>
      <c r="BY237">
        <f t="shared" si="282"/>
        <v>2.2738579630145329E-3</v>
      </c>
      <c r="BZ237">
        <f t="shared" si="282"/>
        <v>2.1956808616209913E-3</v>
      </c>
      <c r="CA237">
        <f t="shared" si="282"/>
        <v>2.1213774759819043E-3</v>
      </c>
      <c r="CB237">
        <f t="shared" si="282"/>
        <v>2.0506864690323962E-3</v>
      </c>
      <c r="CC237">
        <f t="shared" si="282"/>
        <v>1.9833694342295308E-3</v>
      </c>
      <c r="CD237">
        <f t="shared" si="282"/>
        <v>1.9192083724081279E-3</v>
      </c>
      <c r="CE237">
        <f t="shared" si="282"/>
        <v>1.8580035060838157E-3</v>
      </c>
      <c r="CF237">
        <f t="shared" si="284"/>
        <v>1.7995713778629623E-3</v>
      </c>
      <c r="CG237">
        <f t="shared" si="284"/>
        <v>1.7437431893405453E-3</v>
      </c>
      <c r="CH237">
        <f t="shared" si="284"/>
        <v>1.6903633445885982E-3</v>
      </c>
      <c r="CI237">
        <f t="shared" si="284"/>
        <v>1.6392881685157671E-3</v>
      </c>
      <c r="CJ237">
        <f t="shared" si="284"/>
        <v>1.5903847753553232E-3</v>
      </c>
      <c r="CK237">
        <f t="shared" si="284"/>
        <v>1.5435300665739362E-3</v>
      </c>
      <c r="CL237">
        <f t="shared" si="284"/>
        <v>1.4986098407847163E-3</v>
      </c>
      <c r="CM237">
        <f t="shared" si="284"/>
        <v>1.455518000947877E-3</v>
      </c>
      <c r="CN237">
        <f t="shared" si="284"/>
        <v>1.4141558463690188E-3</v>
      </c>
      <c r="CO237">
        <f t="shared" si="284"/>
        <v>1.3744314388507465E-3</v>
      </c>
      <c r="CP237">
        <f t="shared" si="287"/>
        <v>1.3362590338906702E-3</v>
      </c>
      <c r="CQ237">
        <f t="shared" si="287"/>
        <v>1.2995585691051434E-3</v>
      </c>
      <c r="CR237">
        <f t="shared" si="287"/>
        <v>8.3707753682946107E-4</v>
      </c>
      <c r="CS237">
        <f t="shared" si="287"/>
        <v>5.4393785781613527E-4</v>
      </c>
      <c r="CT237">
        <f t="shared" si="287"/>
        <v>3.7686622562933526E-4</v>
      </c>
      <c r="CU237">
        <f t="shared" si="287"/>
        <v>2.6228749812697E-4</v>
      </c>
      <c r="CV237">
        <f t="shared" si="287"/>
        <v>1.7917168979149565E-4</v>
      </c>
      <c r="CW237">
        <f t="shared" si="287"/>
        <v>1.1783118406456049E-4</v>
      </c>
      <c r="CX237">
        <f t="shared" si="287"/>
        <v>7.2801272337662075E-5</v>
      </c>
      <c r="CY237">
        <f t="shared" si="287"/>
        <v>4.0614734711028989E-5</v>
      </c>
      <c r="CZ237">
        <f t="shared" si="287"/>
        <v>1.88938350038249E-5</v>
      </c>
      <c r="DA237">
        <f t="shared" si="287"/>
        <v>5.9150157742049133E-6</v>
      </c>
      <c r="DB237">
        <f t="shared" si="287"/>
        <v>3.7589699710063464E-7</v>
      </c>
      <c r="DC237">
        <f t="shared" si="287"/>
        <v>0</v>
      </c>
      <c r="DD237">
        <f t="shared" si="287"/>
        <v>0</v>
      </c>
      <c r="DE237">
        <f t="shared" si="287"/>
        <v>0</v>
      </c>
      <c r="DF237">
        <f t="shared" si="295"/>
        <v>0</v>
      </c>
      <c r="DG237">
        <f t="shared" si="295"/>
        <v>0</v>
      </c>
      <c r="DH237">
        <f t="shared" si="295"/>
        <v>0</v>
      </c>
      <c r="DI237">
        <f t="shared" si="295"/>
        <v>0</v>
      </c>
      <c r="DJ237">
        <f t="shared" si="292"/>
        <v>0</v>
      </c>
      <c r="DK237">
        <f t="shared" si="292"/>
        <v>0</v>
      </c>
      <c r="DL237">
        <f t="shared" si="292"/>
        <v>0</v>
      </c>
      <c r="DM237">
        <f t="shared" si="292"/>
        <v>0</v>
      </c>
      <c r="DN237">
        <f t="shared" si="292"/>
        <v>0</v>
      </c>
      <c r="DO237">
        <f t="shared" si="292"/>
        <v>0</v>
      </c>
      <c r="DP237">
        <f t="shared" si="292"/>
        <v>0</v>
      </c>
      <c r="DQ237">
        <f t="shared" si="292"/>
        <v>0</v>
      </c>
      <c r="DR237">
        <f t="shared" si="292"/>
        <v>0</v>
      </c>
      <c r="DS237">
        <f t="shared" si="292"/>
        <v>0</v>
      </c>
      <c r="DT237">
        <f t="shared" si="281"/>
        <v>0</v>
      </c>
      <c r="DU237">
        <f t="shared" si="281"/>
        <v>0</v>
      </c>
      <c r="DV237">
        <f t="shared" si="281"/>
        <v>0</v>
      </c>
      <c r="DW237">
        <f t="shared" si="281"/>
        <v>0</v>
      </c>
      <c r="DX237">
        <f t="shared" si="281"/>
        <v>0</v>
      </c>
      <c r="DY237">
        <f t="shared" si="281"/>
        <v>0</v>
      </c>
      <c r="DZ237">
        <f t="shared" si="281"/>
        <v>0</v>
      </c>
      <c r="EA237">
        <f t="shared" si="281"/>
        <v>0</v>
      </c>
      <c r="EB237">
        <f t="shared" si="281"/>
        <v>0</v>
      </c>
      <c r="EC237">
        <f t="shared" si="281"/>
        <v>0</v>
      </c>
      <c r="ED237">
        <f t="shared" si="288"/>
        <v>0</v>
      </c>
      <c r="EE237">
        <f t="shared" si="288"/>
        <v>0</v>
      </c>
      <c r="EF237">
        <f t="shared" si="288"/>
        <v>0</v>
      </c>
      <c r="EG237">
        <f t="shared" si="288"/>
        <v>0</v>
      </c>
      <c r="EH237">
        <f t="shared" si="288"/>
        <v>0</v>
      </c>
      <c r="EI237">
        <f t="shared" si="288"/>
        <v>0</v>
      </c>
      <c r="EJ237">
        <f t="shared" si="288"/>
        <v>0</v>
      </c>
      <c r="EK237">
        <f t="shared" si="288"/>
        <v>0</v>
      </c>
      <c r="EL237">
        <f t="shared" si="288"/>
        <v>0</v>
      </c>
      <c r="EM237">
        <f t="shared" si="288"/>
        <v>0</v>
      </c>
      <c r="EN237">
        <f t="shared" si="289"/>
        <v>0</v>
      </c>
      <c r="EO237">
        <f t="shared" si="289"/>
        <v>0</v>
      </c>
      <c r="EP237">
        <f t="shared" si="289"/>
        <v>0</v>
      </c>
      <c r="EQ237">
        <f t="shared" si="289"/>
        <v>0</v>
      </c>
      <c r="ER237">
        <f t="shared" si="289"/>
        <v>0</v>
      </c>
      <c r="ES237">
        <f t="shared" si="289"/>
        <v>0</v>
      </c>
      <c r="ET237">
        <f t="shared" si="289"/>
        <v>0</v>
      </c>
      <c r="EU237">
        <f t="shared" si="289"/>
        <v>0</v>
      </c>
      <c r="EV237">
        <f t="shared" si="289"/>
        <v>0</v>
      </c>
      <c r="EW237">
        <f t="shared" si="289"/>
        <v>0</v>
      </c>
      <c r="EX237">
        <f t="shared" si="289"/>
        <v>0</v>
      </c>
      <c r="EZ237">
        <f t="shared" si="260"/>
        <v>0.89228593320744531</v>
      </c>
      <c r="FB237">
        <f t="shared" si="271"/>
        <v>9.8773668105583967E-3</v>
      </c>
      <c r="FC237">
        <f t="shared" si="272"/>
        <v>0.24875299150865263</v>
      </c>
    </row>
    <row r="238" spans="1:159" x14ac:dyDescent="0.25">
      <c r="A238">
        <v>1455</v>
      </c>
      <c r="B238" s="19">
        <f>'Input spectra'!Y237</f>
        <v>3.98524162910441E-2</v>
      </c>
      <c r="C238">
        <f>'Input spectra'!D237</f>
        <v>0</v>
      </c>
      <c r="D238">
        <f t="shared" si="283"/>
        <v>2.0653927966864227E-2</v>
      </c>
      <c r="E238">
        <f t="shared" si="283"/>
        <v>2.0421965692642898E-2</v>
      </c>
      <c r="F238">
        <f t="shared" si="283"/>
        <v>2.0191521866114746E-2</v>
      </c>
      <c r="G238">
        <f t="shared" si="283"/>
        <v>1.9962588078014099E-2</v>
      </c>
      <c r="H238">
        <f t="shared" si="283"/>
        <v>1.9735155961947481E-2</v>
      </c>
      <c r="I238">
        <f t="shared" si="283"/>
        <v>1.9509217194185618E-2</v>
      </c>
      <c r="J238">
        <f t="shared" si="283"/>
        <v>1.9284763493456404E-2</v>
      </c>
      <c r="K238">
        <f t="shared" si="283"/>
        <v>1.9061786620738836E-2</v>
      </c>
      <c r="L238">
        <f t="shared" si="283"/>
        <v>1.884027837905794E-2</v>
      </c>
      <c r="M238">
        <f t="shared" si="283"/>
        <v>1.8620230613280615E-2</v>
      </c>
      <c r="N238">
        <f t="shared" si="285"/>
        <v>1.8401635209912507E-2</v>
      </c>
      <c r="O238">
        <f t="shared" si="285"/>
        <v>1.8184484096895746E-2</v>
      </c>
      <c r="P238">
        <f t="shared" si="285"/>
        <v>1.7968769243407727E-2</v>
      </c>
      <c r="Q238">
        <f t="shared" ref="N238:AC247" si="296">Q$2*EXP(- Q$1 * ($C238*_c2+$B238))</f>
        <v>1.7754482659660762E-2</v>
      </c>
      <c r="R238">
        <f t="shared" si="296"/>
        <v>1.7541616396702705E-2</v>
      </c>
      <c r="S238">
        <f t="shared" si="296"/>
        <v>1.7330162546218525E-2</v>
      </c>
      <c r="T238">
        <f t="shared" si="296"/>
        <v>1.7120113240332798E-2</v>
      </c>
      <c r="U238">
        <f t="shared" si="296"/>
        <v>1.691146065141309E-2</v>
      </c>
      <c r="V238">
        <f t="shared" si="296"/>
        <v>1.6704196991874361E-2</v>
      </c>
      <c r="W238">
        <f t="shared" si="296"/>
        <v>1.6498314513984182E-2</v>
      </c>
      <c r="X238">
        <f t="shared" si="296"/>
        <v>1.6293805509668927E-2</v>
      </c>
      <c r="Y238">
        <f t="shared" si="296"/>
        <v>1.6090662310320872E-2</v>
      </c>
      <c r="Z238">
        <f t="shared" si="296"/>
        <v>1.5888877286606189E-2</v>
      </c>
      <c r="AA238">
        <f t="shared" si="296"/>
        <v>1.568844284827384E-2</v>
      </c>
      <c r="AB238">
        <f t="shared" si="296"/>
        <v>1.5489351443965377E-2</v>
      </c>
      <c r="AC238">
        <f t="shared" si="296"/>
        <v>1.5291595561025653E-2</v>
      </c>
      <c r="AD238">
        <f t="shared" si="293"/>
        <v>1.5095167725314378E-2</v>
      </c>
      <c r="AE238">
        <f t="shared" si="293"/>
        <v>1.4900060501018622E-2</v>
      </c>
      <c r="AF238">
        <f t="shared" si="293"/>
        <v>1.4706266490466148E-2</v>
      </c>
      <c r="AG238">
        <f t="shared" si="293"/>
        <v>1.4513778333939645E-2</v>
      </c>
      <c r="AH238">
        <f t="shared" si="290"/>
        <v>1.4322588709491848E-2</v>
      </c>
      <c r="AI238">
        <f t="shared" si="290"/>
        <v>1.4132690332761499E-2</v>
      </c>
      <c r="AJ238">
        <f t="shared" si="290"/>
        <v>1.3944075956790208E-2</v>
      </c>
      <c r="AK238">
        <f t="shared" si="290"/>
        <v>1.375673837184014E-2</v>
      </c>
      <c r="AL238">
        <f t="shared" si="290"/>
        <v>1.3570670405212587E-2</v>
      </c>
      <c r="AM238">
        <f t="shared" si="290"/>
        <v>1.33858649210674E-2</v>
      </c>
      <c r="AN238">
        <f t="shared" si="290"/>
        <v>1.3202314820243231E-2</v>
      </c>
      <c r="AO238">
        <f t="shared" si="290"/>
        <v>1.3020013040078668E-2</v>
      </c>
      <c r="AP238">
        <f t="shared" si="290"/>
        <v>1.2838952554234199E-2</v>
      </c>
      <c r="AQ238">
        <f t="shared" si="290"/>
        <v>1.265912637251498E-2</v>
      </c>
      <c r="AR238">
        <f t="shared" si="286"/>
        <v>1.2480527540694506E-2</v>
      </c>
      <c r="AS238">
        <f t="shared" si="286"/>
        <v>1.2303149140339049E-2</v>
      </c>
      <c r="AT238">
        <f t="shared" si="286"/>
        <v>1.2126984288632939E-2</v>
      </c>
      <c r="AU238">
        <f t="shared" ref="AR238:BG247" si="297">AU$2*EXP(- AU$1 * ($C238*_c2+$B238))</f>
        <v>1.1952026138204721E-2</v>
      </c>
      <c r="AV238">
        <f t="shared" si="297"/>
        <v>1.1778267876954044E-2</v>
      </c>
      <c r="AW238">
        <f t="shared" si="297"/>
        <v>1.1605702727879438E-2</v>
      </c>
      <c r="AX238">
        <f t="shared" si="297"/>
        <v>1.0321725682104614E-2</v>
      </c>
      <c r="AY238">
        <f t="shared" si="297"/>
        <v>8.8239567332711218E-3</v>
      </c>
      <c r="AZ238">
        <f t="shared" si="297"/>
        <v>7.9471147201011696E-3</v>
      </c>
      <c r="BA238">
        <f t="shared" si="297"/>
        <v>7.2832862991361854E-3</v>
      </c>
      <c r="BB238">
        <f t="shared" si="297"/>
        <v>6.7410308559868485E-3</v>
      </c>
      <c r="BC238">
        <f t="shared" si="297"/>
        <v>6.2807387245913289E-3</v>
      </c>
      <c r="BD238">
        <f t="shared" si="297"/>
        <v>5.8807199122507745E-3</v>
      </c>
      <c r="BE238">
        <f t="shared" si="297"/>
        <v>5.5274608682288574E-3</v>
      </c>
      <c r="BF238">
        <f t="shared" si="297"/>
        <v>5.2118167455356785E-3</v>
      </c>
      <c r="BG238">
        <f t="shared" si="297"/>
        <v>4.9272324338582394E-3</v>
      </c>
      <c r="BH238">
        <f t="shared" si="294"/>
        <v>4.6688059936749971E-3</v>
      </c>
      <c r="BI238">
        <f t="shared" si="294"/>
        <v>4.4327511100232227E-3</v>
      </c>
      <c r="BJ238">
        <f t="shared" si="294"/>
        <v>4.2160676244210882E-3</v>
      </c>
      <c r="BK238">
        <f t="shared" si="294"/>
        <v>4.0163288771204028E-3</v>
      </c>
      <c r="BL238">
        <f t="shared" si="291"/>
        <v>3.8315385776274183E-3</v>
      </c>
      <c r="BM238">
        <f t="shared" si="291"/>
        <v>3.6600310823730084E-3</v>
      </c>
      <c r="BN238">
        <f t="shared" si="291"/>
        <v>3.5003998686857093E-3</v>
      </c>
      <c r="BO238">
        <f t="shared" si="291"/>
        <v>3.3514449491187015E-3</v>
      </c>
      <c r="BP238">
        <f t="shared" si="291"/>
        <v>3.2121333794372176E-3</v>
      </c>
      <c r="BQ238">
        <f t="shared" si="291"/>
        <v>3.0815690464869316E-3</v>
      </c>
      <c r="BR238">
        <f t="shared" si="291"/>
        <v>2.9589691777069126E-3</v>
      </c>
      <c r="BS238">
        <f t="shared" si="291"/>
        <v>2.8436458136126739E-3</v>
      </c>
      <c r="BT238">
        <f t="shared" si="291"/>
        <v>2.7349910076824523E-3</v>
      </c>
      <c r="BU238">
        <f t="shared" si="291"/>
        <v>2.632464868615892E-3</v>
      </c>
      <c r="BV238">
        <f t="shared" si="282"/>
        <v>2.53558579991279E-3</v>
      </c>
      <c r="BW238">
        <f t="shared" si="282"/>
        <v>2.443922459204041E-3</v>
      </c>
      <c r="BX238">
        <f t="shared" si="282"/>
        <v>2.3570870787100236E-3</v>
      </c>
      <c r="BY238">
        <f t="shared" si="282"/>
        <v>2.2747298740187459E-3</v>
      </c>
      <c r="BZ238">
        <f t="shared" si="282"/>
        <v>2.1965343311934416E-3</v>
      </c>
      <c r="CA238">
        <f t="shared" si="282"/>
        <v>2.1222132088131833E-3</v>
      </c>
      <c r="CB238">
        <f t="shared" si="282"/>
        <v>2.0515051265332582E-3</v>
      </c>
      <c r="CC238">
        <f t="shared" si="282"/>
        <v>1.9841716383140326E-3</v>
      </c>
      <c r="CD238">
        <f t="shared" si="282"/>
        <v>1.9199947088452934E-3</v>
      </c>
      <c r="CE238">
        <f t="shared" si="282"/>
        <v>1.8587745274783176E-3</v>
      </c>
      <c r="CF238">
        <f t="shared" si="284"/>
        <v>1.8003276063153217E-3</v>
      </c>
      <c r="CG238">
        <f t="shared" si="284"/>
        <v>1.7444851188292336E-3</v>
      </c>
      <c r="CH238">
        <f t="shared" si="284"/>
        <v>1.6910914431098102E-3</v>
      </c>
      <c r="CI238">
        <f t="shared" si="284"/>
        <v>1.6400028800111928E-3</v>
      </c>
      <c r="CJ238">
        <f t="shared" si="284"/>
        <v>1.591086521453771E-3</v>
      </c>
      <c r="CK238">
        <f t="shared" si="284"/>
        <v>1.5442192481689224E-3</v>
      </c>
      <c r="CL238">
        <f t="shared" si="284"/>
        <v>1.4992868394670363E-3</v>
      </c>
      <c r="CM238">
        <f t="shared" si="284"/>
        <v>1.4561831803095629E-3</v>
      </c>
      <c r="CN238">
        <f t="shared" si="284"/>
        <v>1.414809553192891E-3</v>
      </c>
      <c r="CO238">
        <f t="shared" si="284"/>
        <v>1.3750740041979131E-3</v>
      </c>
      <c r="CP238">
        <f t="shared" si="287"/>
        <v>1.3368907740967445E-3</v>
      </c>
      <c r="CQ238">
        <f t="shared" si="287"/>
        <v>1.3001797866946066E-3</v>
      </c>
      <c r="CR238">
        <f t="shared" si="287"/>
        <v>8.3748207653127108E-4</v>
      </c>
      <c r="CS238">
        <f t="shared" ref="CP238:DE247" si="298">CS$2*EXP(- CS$1 * ($C238*_c2+$B238))</f>
        <v>5.4420358807498123E-4</v>
      </c>
      <c r="CT238">
        <f t="shared" si="298"/>
        <v>3.770523164656722E-4</v>
      </c>
      <c r="CU238">
        <f t="shared" si="298"/>
        <v>2.6241838987036521E-4</v>
      </c>
      <c r="CV238">
        <f t="shared" si="298"/>
        <v>1.7926204492243008E-4</v>
      </c>
      <c r="CW238">
        <f t="shared" si="298"/>
        <v>1.1789122470464615E-4</v>
      </c>
      <c r="CX238">
        <f t="shared" si="298"/>
        <v>7.2838750606583368E-5</v>
      </c>
      <c r="CY238">
        <f t="shared" si="298"/>
        <v>4.0635856681632954E-5</v>
      </c>
      <c r="CZ238">
        <f t="shared" si="298"/>
        <v>1.8903760149215991E-5</v>
      </c>
      <c r="DA238">
        <f t="shared" si="298"/>
        <v>5.9181540794333856E-6</v>
      </c>
      <c r="DB238">
        <f t="shared" si="298"/>
        <v>3.7609841036488304E-7</v>
      </c>
      <c r="DC238">
        <f t="shared" si="298"/>
        <v>0</v>
      </c>
      <c r="DD238">
        <f t="shared" si="298"/>
        <v>0</v>
      </c>
      <c r="DE238">
        <f t="shared" si="298"/>
        <v>0</v>
      </c>
      <c r="DF238">
        <f t="shared" si="295"/>
        <v>0</v>
      </c>
      <c r="DG238">
        <f t="shared" si="295"/>
        <v>0</v>
      </c>
      <c r="DH238">
        <f t="shared" si="295"/>
        <v>0</v>
      </c>
      <c r="DI238">
        <f t="shared" si="295"/>
        <v>0</v>
      </c>
      <c r="DJ238">
        <f t="shared" si="292"/>
        <v>0</v>
      </c>
      <c r="DK238">
        <f t="shared" si="292"/>
        <v>0</v>
      </c>
      <c r="DL238">
        <f t="shared" si="292"/>
        <v>0</v>
      </c>
      <c r="DM238">
        <f t="shared" si="292"/>
        <v>0</v>
      </c>
      <c r="DN238">
        <f t="shared" si="292"/>
        <v>0</v>
      </c>
      <c r="DO238">
        <f t="shared" si="292"/>
        <v>0</v>
      </c>
      <c r="DP238">
        <f t="shared" si="292"/>
        <v>0</v>
      </c>
      <c r="DQ238">
        <f t="shared" si="292"/>
        <v>0</v>
      </c>
      <c r="DR238">
        <f t="shared" si="292"/>
        <v>0</v>
      </c>
      <c r="DS238">
        <f t="shared" si="292"/>
        <v>0</v>
      </c>
      <c r="DT238">
        <f t="shared" si="281"/>
        <v>0</v>
      </c>
      <c r="DU238">
        <f t="shared" si="281"/>
        <v>0</v>
      </c>
      <c r="DV238">
        <f t="shared" si="281"/>
        <v>0</v>
      </c>
      <c r="DW238">
        <f t="shared" si="281"/>
        <v>0</v>
      </c>
      <c r="DX238">
        <f t="shared" si="281"/>
        <v>0</v>
      </c>
      <c r="DY238">
        <f t="shared" si="281"/>
        <v>0</v>
      </c>
      <c r="DZ238">
        <f t="shared" si="281"/>
        <v>0</v>
      </c>
      <c r="EA238">
        <f t="shared" si="281"/>
        <v>0</v>
      </c>
      <c r="EB238">
        <f t="shared" si="281"/>
        <v>0</v>
      </c>
      <c r="EC238">
        <f t="shared" si="281"/>
        <v>0</v>
      </c>
      <c r="ED238">
        <f t="shared" si="288"/>
        <v>0</v>
      </c>
      <c r="EE238">
        <f t="shared" si="288"/>
        <v>0</v>
      </c>
      <c r="EF238">
        <f t="shared" si="288"/>
        <v>0</v>
      </c>
      <c r="EG238">
        <f t="shared" si="288"/>
        <v>0</v>
      </c>
      <c r="EH238">
        <f t="shared" si="288"/>
        <v>0</v>
      </c>
      <c r="EI238">
        <f t="shared" si="288"/>
        <v>0</v>
      </c>
      <c r="EJ238">
        <f t="shared" si="288"/>
        <v>0</v>
      </c>
      <c r="EK238">
        <f t="shared" si="288"/>
        <v>0</v>
      </c>
      <c r="EL238">
        <f t="shared" si="288"/>
        <v>0</v>
      </c>
      <c r="EM238">
        <f t="shared" si="288"/>
        <v>0</v>
      </c>
      <c r="EN238">
        <f t="shared" si="289"/>
        <v>0</v>
      </c>
      <c r="EO238">
        <f t="shared" si="289"/>
        <v>0</v>
      </c>
      <c r="EP238">
        <f t="shared" si="289"/>
        <v>0</v>
      </c>
      <c r="EQ238">
        <f t="shared" si="289"/>
        <v>0</v>
      </c>
      <c r="ER238">
        <f t="shared" si="289"/>
        <v>0</v>
      </c>
      <c r="ES238">
        <f t="shared" si="289"/>
        <v>0</v>
      </c>
      <c r="ET238">
        <f t="shared" si="289"/>
        <v>0</v>
      </c>
      <c r="EU238">
        <f t="shared" si="289"/>
        <v>0</v>
      </c>
      <c r="EV238">
        <f t="shared" si="289"/>
        <v>0</v>
      </c>
      <c r="EW238">
        <f t="shared" si="289"/>
        <v>0</v>
      </c>
      <c r="EX238">
        <f t="shared" si="289"/>
        <v>0</v>
      </c>
      <c r="EZ238">
        <f t="shared" si="260"/>
        <v>0.89241573494526272</v>
      </c>
      <c r="FB238">
        <f t="shared" si="271"/>
        <v>9.8644966733057449E-3</v>
      </c>
      <c r="FC238">
        <f t="shared" si="272"/>
        <v>0.24875463259394162</v>
      </c>
    </row>
    <row r="239" spans="1:159" x14ac:dyDescent="0.25">
      <c r="A239">
        <v>1460</v>
      </c>
      <c r="B239" s="19">
        <f>'Input spectra'!Y238</f>
        <v>3.9799898951890497E-2</v>
      </c>
      <c r="C239">
        <f>'Input spectra'!D238</f>
        <v>0</v>
      </c>
      <c r="D239">
        <f t="shared" si="283"/>
        <v>2.0653927966864227E-2</v>
      </c>
      <c r="E239">
        <f t="shared" si="283"/>
        <v>2.0422072943654373E-2</v>
      </c>
      <c r="F239">
        <f t="shared" si="283"/>
        <v>2.0191733948228919E-2</v>
      </c>
      <c r="G239">
        <f t="shared" si="283"/>
        <v>1.9962902595094277E-2</v>
      </c>
      <c r="H239">
        <f t="shared" si="283"/>
        <v>1.9735570541453546E-2</v>
      </c>
      <c r="I239">
        <f t="shared" si="283"/>
        <v>1.9509729486999656E-2</v>
      </c>
      <c r="J239">
        <f t="shared" si="283"/>
        <v>1.9285371173709411E-2</v>
      </c>
      <c r="K239">
        <f t="shared" si="283"/>
        <v>1.9062487385638552E-2</v>
      </c>
      <c r="L239">
        <f t="shared" si="283"/>
        <v>1.884106994871778E-2</v>
      </c>
      <c r="M239">
        <f t="shared" si="283"/>
        <v>1.86211107305497E-2</v>
      </c>
      <c r="N239">
        <f t="shared" si="296"/>
        <v>1.8402601640206757E-2</v>
      </c>
      <c r="O239">
        <f t="shared" si="296"/>
        <v>1.8185534628030076E-2</v>
      </c>
      <c r="P239">
        <f t="shared" si="296"/>
        <v>1.7969901685429293E-2</v>
      </c>
      <c r="Q239">
        <f t="shared" si="296"/>
        <v>1.7755694844683301E-2</v>
      </c>
      <c r="R239">
        <f t="shared" si="296"/>
        <v>1.7542906178741921E-2</v>
      </c>
      <c r="S239">
        <f t="shared" si="296"/>
        <v>1.7331527801028524E-2</v>
      </c>
      <c r="T239">
        <f t="shared" si="296"/>
        <v>1.7121551865243577E-2</v>
      </c>
      <c r="U239">
        <f t="shared" si="296"/>
        <v>1.6912970565169088E-2</v>
      </c>
      <c r="V239">
        <f t="shared" si="296"/>
        <v>1.6705776134473996E-2</v>
      </c>
      <c r="W239">
        <f t="shared" si="296"/>
        <v>1.6499960846520476E-2</v>
      </c>
      <c r="X239">
        <f t="shared" si="296"/>
        <v>1.6295517014171122E-2</v>
      </c>
      <c r="Y239">
        <f t="shared" si="296"/>
        <v>1.6092436989597069E-2</v>
      </c>
      <c r="Z239">
        <f t="shared" si="296"/>
        <v>1.5890713164086995E-2</v>
      </c>
      <c r="AA239">
        <f t="shared" si="296"/>
        <v>1.5690337967857036E-2</v>
      </c>
      <c r="AB239">
        <f t="shared" si="296"/>
        <v>1.5491303869861573E-2</v>
      </c>
      <c r="AC239">
        <f t="shared" si="296"/>
        <v>1.5293603377604943E-2</v>
      </c>
      <c r="AD239">
        <f t="shared" si="293"/>
        <v>1.5097229036953987E-2</v>
      </c>
      <c r="AE239">
        <f t="shared" si="293"/>
        <v>1.4902173431951521E-2</v>
      </c>
      <c r="AF239">
        <f t="shared" si="293"/>
        <v>1.4708429184630667E-2</v>
      </c>
      <c r="AG239">
        <f t="shared" si="293"/>
        <v>1.4515988954830042E-2</v>
      </c>
      <c r="AH239">
        <f t="shared" si="290"/>
        <v>1.4324845440009842E-2</v>
      </c>
      <c r="AI239">
        <f t="shared" si="290"/>
        <v>1.4134991375068788E-2</v>
      </c>
      <c r="AJ239">
        <f t="shared" si="290"/>
        <v>1.3946419532161901E-2</v>
      </c>
      <c r="AK239">
        <f t="shared" si="290"/>
        <v>1.3759122720519172E-2</v>
      </c>
      <c r="AL239">
        <f t="shared" si="290"/>
        <v>1.3573093786265063E-2</v>
      </c>
      <c r="AM239">
        <f t="shared" si="290"/>
        <v>1.3388325612238874E-2</v>
      </c>
      <c r="AN239">
        <f t="shared" si="290"/>
        <v>1.3204811117815926E-2</v>
      </c>
      <c r="AO239">
        <f t="shared" si="290"/>
        <v>1.3022543258729613E-2</v>
      </c>
      <c r="AP239">
        <f t="shared" si="290"/>
        <v>1.2841515026894299E-2</v>
      </c>
      <c r="AQ239">
        <f t="shared" si="290"/>
        <v>1.266171945022899E-2</v>
      </c>
      <c r="AR239">
        <f t="shared" si="297"/>
        <v>1.2483149592481911E-2</v>
      </c>
      <c r="AS239">
        <f t="shared" si="297"/>
        <v>1.2305798553055879E-2</v>
      </c>
      <c r="AT239">
        <f t="shared" si="297"/>
        <v>1.2129659466834444E-2</v>
      </c>
      <c r="AU239">
        <f t="shared" si="297"/>
        <v>1.1954725504008968E-2</v>
      </c>
      <c r="AV239">
        <f t="shared" si="297"/>
        <v>1.178098986990639E-2</v>
      </c>
      <c r="AW239">
        <f t="shared" si="297"/>
        <v>1.1608445804817893E-2</v>
      </c>
      <c r="AX239">
        <f t="shared" si="297"/>
        <v>1.0324219503335022E-2</v>
      </c>
      <c r="AY239">
        <f t="shared" si="297"/>
        <v>8.8261350325201486E-3</v>
      </c>
      <c r="AZ239">
        <f t="shared" si="297"/>
        <v>7.9491183069573118E-3</v>
      </c>
      <c r="BA239">
        <f t="shared" si="297"/>
        <v>7.2851607845131035E-3</v>
      </c>
      <c r="BB239">
        <f t="shared" si="297"/>
        <v>6.7428011934287492E-3</v>
      </c>
      <c r="BC239">
        <f t="shared" si="297"/>
        <v>6.2824211730906996E-3</v>
      </c>
      <c r="BD239">
        <f t="shared" si="297"/>
        <v>5.8823260983205143E-3</v>
      </c>
      <c r="BE239">
        <f t="shared" si="297"/>
        <v>5.5289996063130602E-3</v>
      </c>
      <c r="BF239">
        <f t="shared" si="297"/>
        <v>5.2132949931737909E-3</v>
      </c>
      <c r="BG239">
        <f t="shared" si="297"/>
        <v>4.9286558476740816E-3</v>
      </c>
      <c r="BH239">
        <f t="shared" si="294"/>
        <v>4.6701792779043011E-3</v>
      </c>
      <c r="BI239">
        <f t="shared" si="294"/>
        <v>4.4340782475243866E-3</v>
      </c>
      <c r="BJ239">
        <f t="shared" si="294"/>
        <v>4.2173520366167909E-3</v>
      </c>
      <c r="BK239">
        <f t="shared" si="294"/>
        <v>4.0175735386852422E-3</v>
      </c>
      <c r="BL239">
        <f t="shared" si="291"/>
        <v>3.8327461011309592E-3</v>
      </c>
      <c r="BM239">
        <f t="shared" si="291"/>
        <v>3.6612037822749293E-3</v>
      </c>
      <c r="BN239">
        <f t="shared" si="291"/>
        <v>3.5015398107223557E-3</v>
      </c>
      <c r="BO239">
        <f t="shared" si="291"/>
        <v>3.3525539890942434E-3</v>
      </c>
      <c r="BP239">
        <f t="shared" si="291"/>
        <v>3.2132131941636447E-3</v>
      </c>
      <c r="BQ239">
        <f t="shared" si="291"/>
        <v>3.082621158796474E-3</v>
      </c>
      <c r="BR239">
        <f t="shared" si="291"/>
        <v>2.9599949769148655E-3</v>
      </c>
      <c r="BS239">
        <f t="shared" si="291"/>
        <v>2.8446465724368329E-3</v>
      </c>
      <c r="BT239">
        <f t="shared" si="291"/>
        <v>2.7359678963665519E-3</v>
      </c>
      <c r="BU239">
        <f t="shared" si="291"/>
        <v>2.633418966820737E-3</v>
      </c>
      <c r="BV239">
        <f t="shared" si="282"/>
        <v>2.5365181068061106E-3</v>
      </c>
      <c r="BW239">
        <f t="shared" si="282"/>
        <v>2.4448339020828012E-3</v>
      </c>
      <c r="BX239">
        <f t="shared" si="282"/>
        <v>2.3579785204165251E-3</v>
      </c>
      <c r="BY239">
        <f t="shared" si="282"/>
        <v>2.2756021193572973E-3</v>
      </c>
      <c r="BZ239">
        <f t="shared" si="282"/>
        <v>2.1973881325127874E-3</v>
      </c>
      <c r="CA239">
        <f t="shared" si="282"/>
        <v>2.1230492708877841E-3</v>
      </c>
      <c r="CB239">
        <f t="shared" si="282"/>
        <v>2.0523241108515609E-3</v>
      </c>
      <c r="CC239">
        <f t="shared" si="282"/>
        <v>1.9849741668622385E-3</v>
      </c>
      <c r="CD239">
        <f t="shared" si="282"/>
        <v>1.9207813674595616E-3</v>
      </c>
      <c r="CE239">
        <f t="shared" si="282"/>
        <v>1.8595458688259246E-3</v>
      </c>
      <c r="CF239">
        <f t="shared" si="284"/>
        <v>1.8010841525552825E-3</v>
      </c>
      <c r="CG239">
        <f t="shared" si="284"/>
        <v>1.7452273639947775E-3</v>
      </c>
      <c r="CH239">
        <f t="shared" si="284"/>
        <v>1.6918198552484812E-3</v>
      </c>
      <c r="CI239">
        <f t="shared" si="284"/>
        <v>1.6407179031129192E-3</v>
      </c>
      <c r="CJ239">
        <f t="shared" si="284"/>
        <v>1.59178857719275E-3</v>
      </c>
      <c r="CK239">
        <f t="shared" si="284"/>
        <v>1.5449087374814457E-3</v>
      </c>
      <c r="CL239">
        <f t="shared" si="284"/>
        <v>1.499964143984273E-3</v>
      </c>
      <c r="CM239">
        <f t="shared" si="284"/>
        <v>1.4568486636617063E-3</v>
      </c>
      <c r="CN239">
        <f t="shared" si="284"/>
        <v>1.4154635621988832E-3</v>
      </c>
      <c r="CO239">
        <f t="shared" si="284"/>
        <v>1.3757168699530984E-3</v>
      </c>
      <c r="CP239">
        <f t="shared" si="298"/>
        <v>1.337522812969228E-3</v>
      </c>
      <c r="CQ239">
        <f t="shared" si="298"/>
        <v>1.3008013012397459E-3</v>
      </c>
      <c r="CR239">
        <f t="shared" si="298"/>
        <v>8.3788681173751556E-4</v>
      </c>
      <c r="CS239">
        <f t="shared" si="298"/>
        <v>5.444694481511759E-4</v>
      </c>
      <c r="CT239">
        <f t="shared" si="298"/>
        <v>3.7723849919084665E-4</v>
      </c>
      <c r="CU239">
        <f t="shared" si="298"/>
        <v>2.6254934693387138E-4</v>
      </c>
      <c r="CV239">
        <f t="shared" si="298"/>
        <v>1.7935244561887595E-4</v>
      </c>
      <c r="CW239">
        <f t="shared" si="298"/>
        <v>1.1795129593831778E-4</v>
      </c>
      <c r="CX239">
        <f t="shared" si="298"/>
        <v>7.287624816940702E-5</v>
      </c>
      <c r="CY239">
        <f t="shared" si="298"/>
        <v>4.0656989636862203E-5</v>
      </c>
      <c r="CZ239">
        <f t="shared" si="298"/>
        <v>1.8913690508398307E-5</v>
      </c>
      <c r="DA239">
        <f t="shared" si="298"/>
        <v>5.9212940497393609E-6</v>
      </c>
      <c r="DB239">
        <f t="shared" si="298"/>
        <v>3.7629993155045915E-7</v>
      </c>
      <c r="DC239">
        <f t="shared" si="298"/>
        <v>0</v>
      </c>
      <c r="DD239">
        <f t="shared" si="298"/>
        <v>0</v>
      </c>
      <c r="DE239">
        <f t="shared" si="298"/>
        <v>0</v>
      </c>
      <c r="DF239">
        <f t="shared" si="295"/>
        <v>0</v>
      </c>
      <c r="DG239">
        <f t="shared" si="295"/>
        <v>0</v>
      </c>
      <c r="DH239">
        <f t="shared" si="295"/>
        <v>0</v>
      </c>
      <c r="DI239">
        <f t="shared" si="295"/>
        <v>0</v>
      </c>
      <c r="DJ239">
        <f t="shared" si="292"/>
        <v>0</v>
      </c>
      <c r="DK239">
        <f t="shared" si="292"/>
        <v>0</v>
      </c>
      <c r="DL239">
        <f t="shared" si="292"/>
        <v>0</v>
      </c>
      <c r="DM239">
        <f t="shared" si="292"/>
        <v>0</v>
      </c>
      <c r="DN239">
        <f t="shared" si="292"/>
        <v>0</v>
      </c>
      <c r="DO239">
        <f t="shared" si="292"/>
        <v>0</v>
      </c>
      <c r="DP239">
        <f t="shared" si="292"/>
        <v>0</v>
      </c>
      <c r="DQ239">
        <f t="shared" si="292"/>
        <v>0</v>
      </c>
      <c r="DR239">
        <f t="shared" si="292"/>
        <v>0</v>
      </c>
      <c r="DS239">
        <f t="shared" si="292"/>
        <v>0</v>
      </c>
      <c r="DT239">
        <f t="shared" si="281"/>
        <v>0</v>
      </c>
      <c r="DU239">
        <f t="shared" si="281"/>
        <v>0</v>
      </c>
      <c r="DV239">
        <f t="shared" si="281"/>
        <v>0</v>
      </c>
      <c r="DW239">
        <f t="shared" si="281"/>
        <v>0</v>
      </c>
      <c r="DX239">
        <f t="shared" si="281"/>
        <v>0</v>
      </c>
      <c r="DY239">
        <f t="shared" si="281"/>
        <v>0</v>
      </c>
      <c r="DZ239">
        <f t="shared" si="281"/>
        <v>0</v>
      </c>
      <c r="EA239">
        <f t="shared" si="281"/>
        <v>0</v>
      </c>
      <c r="EB239">
        <f t="shared" si="281"/>
        <v>0</v>
      </c>
      <c r="EC239">
        <f t="shared" si="281"/>
        <v>0</v>
      </c>
      <c r="ED239">
        <f t="shared" si="288"/>
        <v>0</v>
      </c>
      <c r="EE239">
        <f t="shared" si="288"/>
        <v>0</v>
      </c>
      <c r="EF239">
        <f t="shared" si="288"/>
        <v>0</v>
      </c>
      <c r="EG239">
        <f t="shared" si="288"/>
        <v>0</v>
      </c>
      <c r="EH239">
        <f t="shared" si="288"/>
        <v>0</v>
      </c>
      <c r="EI239">
        <f t="shared" si="288"/>
        <v>0</v>
      </c>
      <c r="EJ239">
        <f t="shared" si="288"/>
        <v>0</v>
      </c>
      <c r="EK239">
        <f t="shared" si="288"/>
        <v>0</v>
      </c>
      <c r="EL239">
        <f t="shared" si="288"/>
        <v>0</v>
      </c>
      <c r="EM239">
        <f t="shared" si="288"/>
        <v>0</v>
      </c>
      <c r="EN239">
        <f t="shared" si="289"/>
        <v>0</v>
      </c>
      <c r="EO239">
        <f t="shared" si="289"/>
        <v>0</v>
      </c>
      <c r="EP239">
        <f t="shared" si="289"/>
        <v>0</v>
      </c>
      <c r="EQ239">
        <f t="shared" si="289"/>
        <v>0</v>
      </c>
      <c r="ER239">
        <f t="shared" si="289"/>
        <v>0</v>
      </c>
      <c r="ES239">
        <f t="shared" si="289"/>
        <v>0</v>
      </c>
      <c r="ET239">
        <f t="shared" si="289"/>
        <v>0</v>
      </c>
      <c r="EU239">
        <f t="shared" si="289"/>
        <v>0</v>
      </c>
      <c r="EV239">
        <f t="shared" si="289"/>
        <v>0</v>
      </c>
      <c r="EW239">
        <f t="shared" si="289"/>
        <v>0</v>
      </c>
      <c r="EX239">
        <f t="shared" si="289"/>
        <v>0</v>
      </c>
      <c r="EZ239">
        <f t="shared" si="260"/>
        <v>0.89254556598132151</v>
      </c>
      <c r="FB239">
        <f t="shared" si="271"/>
        <v>9.8516261980959863E-3</v>
      </c>
      <c r="FC239">
        <f t="shared" si="272"/>
        <v>0.24875627367944836</v>
      </c>
    </row>
    <row r="240" spans="1:159" x14ac:dyDescent="0.25">
      <c r="A240">
        <v>1465</v>
      </c>
      <c r="B240" s="19">
        <f>'Input spectra'!Y239</f>
        <v>3.9747381612736901E-2</v>
      </c>
      <c r="C240">
        <f>'Input spectra'!D239</f>
        <v>0</v>
      </c>
      <c r="D240">
        <f t="shared" si="283"/>
        <v>2.0653927966864227E-2</v>
      </c>
      <c r="E240">
        <f t="shared" si="283"/>
        <v>2.0422180195229102E-2</v>
      </c>
      <c r="F240">
        <f t="shared" si="283"/>
        <v>2.0191946032570698E-2</v>
      </c>
      <c r="G240">
        <f t="shared" si="283"/>
        <v>1.9963217117129773E-2</v>
      </c>
      <c r="H240">
        <f t="shared" si="283"/>
        <v>1.9735985129668752E-2</v>
      </c>
      <c r="I240">
        <f t="shared" si="283"/>
        <v>1.9510241793265999E-2</v>
      </c>
      <c r="J240">
        <f t="shared" si="283"/>
        <v>1.9285978873110964E-2</v>
      </c>
      <c r="K240">
        <f t="shared" si="283"/>
        <v>1.9063188176300355E-2</v>
      </c>
      <c r="L240">
        <f t="shared" si="283"/>
        <v>1.8841861551635225E-2</v>
      </c>
      <c r="M240">
        <f t="shared" si="283"/>
        <v>1.8621990889419047E-2</v>
      </c>
      <c r="N240">
        <f t="shared" si="296"/>
        <v>1.8403568121256687E-2</v>
      </c>
      <c r="O240">
        <f t="shared" si="296"/>
        <v>1.8186585219854366E-2</v>
      </c>
      <c r="P240">
        <f t="shared" si="296"/>
        <v>1.7971034198820516E-2</v>
      </c>
      <c r="Q240">
        <f t="shared" si="296"/>
        <v>1.7756907112467617E-2</v>
      </c>
      <c r="R240">
        <f t="shared" si="296"/>
        <v>1.754419605561491E-2</v>
      </c>
      <c r="S240">
        <f t="shared" si="296"/>
        <v>1.7332893163392083E-2</v>
      </c>
      <c r="T240">
        <f t="shared" si="296"/>
        <v>1.7122990611043842E-2</v>
      </c>
      <c r="U240">
        <f t="shared" si="296"/>
        <v>1.6914480613735409E-2</v>
      </c>
      <c r="V240">
        <f t="shared" si="296"/>
        <v>1.6707355426358948E-2</v>
      </c>
      <c r="W240">
        <f t="shared" si="296"/>
        <v>1.6501607343340878E-2</v>
      </c>
      <c r="X240">
        <f t="shared" si="296"/>
        <v>1.6297228698450086E-2</v>
      </c>
      <c r="Y240">
        <f t="shared" si="296"/>
        <v>1.6094211864607067E-2</v>
      </c>
      <c r="Z240">
        <f t="shared" si="296"/>
        <v>1.5892549253693936E-2</v>
      </c>
      <c r="AA240">
        <f t="shared" si="296"/>
        <v>1.5692233316365323E-2</v>
      </c>
      <c r="AB240">
        <f t="shared" si="296"/>
        <v>1.5493256541860187E-2</v>
      </c>
      <c r="AC240">
        <f t="shared" si="296"/>
        <v>1.5295611457814502E-2</v>
      </c>
      <c r="AD240">
        <f t="shared" si="293"/>
        <v>1.5099290630074778E-2</v>
      </c>
      <c r="AE240">
        <f t="shared" si="293"/>
        <v>1.4904286662512542E-2</v>
      </c>
      <c r="AF240">
        <f t="shared" si="293"/>
        <v>1.471059219683961E-2</v>
      </c>
      <c r="AG240">
        <f t="shared" si="293"/>
        <v>1.4518199912424264E-2</v>
      </c>
      <c r="AH240">
        <f t="shared" si="290"/>
        <v>1.4327102526108295E-2</v>
      </c>
      <c r="AI240">
        <f t="shared" si="290"/>
        <v>1.4137292792024893E-2</v>
      </c>
      <c r="AJ240">
        <f t="shared" si="290"/>
        <v>1.3948763501417388E-2</v>
      </c>
      <c r="AK240">
        <f t="shared" si="290"/>
        <v>1.3761507482458852E-2</v>
      </c>
      <c r="AL240">
        <f t="shared" si="290"/>
        <v>1.3575517600072556E-2</v>
      </c>
      <c r="AM240">
        <f t="shared" si="290"/>
        <v>1.3390786755753253E-2</v>
      </c>
      <c r="AN240">
        <f t="shared" si="290"/>
        <v>1.3207307887389297E-2</v>
      </c>
      <c r="AO240">
        <f t="shared" si="290"/>
        <v>1.3025073969085629E-2</v>
      </c>
      <c r="AP240">
        <f t="shared" si="290"/>
        <v>1.2844078010987562E-2</v>
      </c>
      <c r="AQ240">
        <f t="shared" si="290"/>
        <v>1.2664313059105403E-2</v>
      </c>
      <c r="AR240">
        <f t="shared" si="297"/>
        <v>1.2485772195139907E-2</v>
      </c>
      <c r="AS240">
        <f t="shared" si="297"/>
        <v>1.2308448536308565E-2</v>
      </c>
      <c r="AT240">
        <f t="shared" si="297"/>
        <v>1.2132335235172643E-2</v>
      </c>
      <c r="AU240">
        <f t="shared" si="297"/>
        <v>1.195742547946514E-2</v>
      </c>
      <c r="AV240">
        <f t="shared" si="297"/>
        <v>1.1783712491919451E-2</v>
      </c>
      <c r="AW240">
        <f t="shared" si="297"/>
        <v>1.1611189530098914E-2</v>
      </c>
      <c r="AX240">
        <f t="shared" si="297"/>
        <v>1.032671392709494E-2</v>
      </c>
      <c r="AY240">
        <f t="shared" si="297"/>
        <v>8.8283138695083984E-3</v>
      </c>
      <c r="AZ240">
        <f t="shared" si="297"/>
        <v>7.9511223989477617E-3</v>
      </c>
      <c r="BA240">
        <f t="shared" si="297"/>
        <v>7.2870357523227144E-3</v>
      </c>
      <c r="BB240">
        <f t="shared" si="297"/>
        <v>6.7445719957987486E-3</v>
      </c>
      <c r="BC240">
        <f t="shared" si="297"/>
        <v>6.2841040722747855E-3</v>
      </c>
      <c r="BD240">
        <f t="shared" si="297"/>
        <v>5.8839327230837705E-3</v>
      </c>
      <c r="BE240">
        <f t="shared" si="297"/>
        <v>5.530538772752152E-3</v>
      </c>
      <c r="BF240">
        <f t="shared" si="297"/>
        <v>5.2147736600929688E-3</v>
      </c>
      <c r="BG240">
        <f t="shared" si="297"/>
        <v>4.9300796726957918E-3</v>
      </c>
      <c r="BH240">
        <f t="shared" si="294"/>
        <v>4.6715529660719089E-3</v>
      </c>
      <c r="BI240">
        <f t="shared" si="294"/>
        <v>4.4354057823620813E-3</v>
      </c>
      <c r="BJ240">
        <f t="shared" si="294"/>
        <v>4.2186368401047683E-3</v>
      </c>
      <c r="BK240">
        <f t="shared" si="294"/>
        <v>4.018818585971088E-3</v>
      </c>
      <c r="BL240">
        <f t="shared" si="291"/>
        <v>3.8339540051899822E-3</v>
      </c>
      <c r="BM240">
        <f t="shared" si="291"/>
        <v>3.662376857918211E-3</v>
      </c>
      <c r="BN240">
        <f t="shared" si="291"/>
        <v>3.5026801239931159E-3</v>
      </c>
      <c r="BO240">
        <f t="shared" si="291"/>
        <v>3.3536633960666138E-3</v>
      </c>
      <c r="BP240">
        <f t="shared" si="291"/>
        <v>3.2142933718886484E-3</v>
      </c>
      <c r="BQ240">
        <f t="shared" si="291"/>
        <v>3.0836736303192268E-3</v>
      </c>
      <c r="BR240">
        <f t="shared" si="291"/>
        <v>2.9610211317412619E-3</v>
      </c>
      <c r="BS240">
        <f t="shared" si="291"/>
        <v>2.8456476834561274E-3</v>
      </c>
      <c r="BT240">
        <f t="shared" si="291"/>
        <v>2.7369451339773932E-3</v>
      </c>
      <c r="BU240">
        <f t="shared" si="291"/>
        <v>2.6343734108244545E-3</v>
      </c>
      <c r="BV240">
        <f t="shared" si="282"/>
        <v>2.5374507564983784E-3</v>
      </c>
      <c r="BW240">
        <f t="shared" si="282"/>
        <v>2.4457456848774699E-3</v>
      </c>
      <c r="BX240">
        <f t="shared" si="282"/>
        <v>2.358870299263017E-3</v>
      </c>
      <c r="BY240">
        <f t="shared" si="282"/>
        <v>2.2764746991583893E-3</v>
      </c>
      <c r="BZ240">
        <f t="shared" si="282"/>
        <v>2.1982422657079812E-3</v>
      </c>
      <c r="CA240">
        <f t="shared" si="282"/>
        <v>2.1238856623354133E-3</v>
      </c>
      <c r="CB240">
        <f t="shared" si="282"/>
        <v>2.0531434221177738E-3</v>
      </c>
      <c r="CC240">
        <f t="shared" si="282"/>
        <v>1.985777020005383E-3</v>
      </c>
      <c r="CD240">
        <f t="shared" si="282"/>
        <v>1.9215683483829338E-3</v>
      </c>
      <c r="CE240">
        <f t="shared" si="282"/>
        <v>1.8603175302594082E-3</v>
      </c>
      <c r="CF240">
        <f t="shared" si="284"/>
        <v>1.801841016716388E-3</v>
      </c>
      <c r="CG240">
        <f t="shared" si="284"/>
        <v>1.7459699249714907E-3</v>
      </c>
      <c r="CH240">
        <f t="shared" si="284"/>
        <v>1.6925485811396966E-3</v>
      </c>
      <c r="CI240">
        <f t="shared" si="284"/>
        <v>1.6414332379568028E-3</v>
      </c>
      <c r="CJ240">
        <f t="shared" si="284"/>
        <v>1.5924909427088869E-3</v>
      </c>
      <c r="CK240">
        <f t="shared" si="284"/>
        <v>1.5455985346489013E-3</v>
      </c>
      <c r="CL240">
        <f t="shared" si="284"/>
        <v>1.5006417544745877E-3</v>
      </c>
      <c r="CM240">
        <f t="shared" si="284"/>
        <v>1.4575144511432328E-3</v>
      </c>
      <c r="CN240">
        <f t="shared" si="284"/>
        <v>1.4161178735266819E-3</v>
      </c>
      <c r="CO240">
        <f t="shared" si="284"/>
        <v>1.376360036256747E-3</v>
      </c>
      <c r="CP240">
        <f t="shared" si="298"/>
        <v>1.3381551506493211E-3</v>
      </c>
      <c r="CQ240">
        <f t="shared" si="298"/>
        <v>1.3014231128825125E-3</v>
      </c>
      <c r="CR240">
        <f t="shared" si="298"/>
        <v>8.3829174254267699E-4</v>
      </c>
      <c r="CS240">
        <f t="shared" si="298"/>
        <v>5.4473543810813871E-4</v>
      </c>
      <c r="CT240">
        <f t="shared" si="298"/>
        <v>3.7742477385023179E-4</v>
      </c>
      <c r="CU240">
        <f t="shared" si="298"/>
        <v>2.6268036935008583E-4</v>
      </c>
      <c r="CV240">
        <f t="shared" si="298"/>
        <v>1.7944289190381166E-4</v>
      </c>
      <c r="CW240">
        <f t="shared" si="298"/>
        <v>1.1801139778116432E-4</v>
      </c>
      <c r="CX240">
        <f t="shared" si="298"/>
        <v>7.291376503606561E-5</v>
      </c>
      <c r="CY240">
        <f t="shared" si="298"/>
        <v>4.0678133582429385E-5</v>
      </c>
      <c r="CZ240">
        <f t="shared" si="298"/>
        <v>1.8923626084110704E-5</v>
      </c>
      <c r="DA240">
        <f t="shared" si="298"/>
        <v>5.9244356860062761E-6</v>
      </c>
      <c r="DB240">
        <f t="shared" si="298"/>
        <v>3.7650156071518932E-7</v>
      </c>
      <c r="DC240">
        <f t="shared" si="298"/>
        <v>0</v>
      </c>
      <c r="DD240">
        <f t="shared" si="298"/>
        <v>0</v>
      </c>
      <c r="DE240">
        <f t="shared" si="298"/>
        <v>0</v>
      </c>
      <c r="DF240">
        <f t="shared" si="295"/>
        <v>0</v>
      </c>
      <c r="DG240">
        <f t="shared" si="295"/>
        <v>0</v>
      </c>
      <c r="DH240">
        <f t="shared" si="295"/>
        <v>0</v>
      </c>
      <c r="DI240">
        <f t="shared" si="295"/>
        <v>0</v>
      </c>
      <c r="DJ240">
        <f t="shared" si="292"/>
        <v>0</v>
      </c>
      <c r="DK240">
        <f t="shared" si="292"/>
        <v>0</v>
      </c>
      <c r="DL240">
        <f t="shared" si="292"/>
        <v>0</v>
      </c>
      <c r="DM240">
        <f t="shared" si="292"/>
        <v>0</v>
      </c>
      <c r="DN240">
        <f t="shared" si="292"/>
        <v>0</v>
      </c>
      <c r="DO240">
        <f t="shared" si="292"/>
        <v>0</v>
      </c>
      <c r="DP240">
        <f t="shared" si="292"/>
        <v>0</v>
      </c>
      <c r="DQ240">
        <f t="shared" si="292"/>
        <v>0</v>
      </c>
      <c r="DR240">
        <f t="shared" si="292"/>
        <v>0</v>
      </c>
      <c r="DS240">
        <f t="shared" si="292"/>
        <v>0</v>
      </c>
      <c r="DT240">
        <f t="shared" si="281"/>
        <v>0</v>
      </c>
      <c r="DU240">
        <f t="shared" si="281"/>
        <v>0</v>
      </c>
      <c r="DV240">
        <f t="shared" si="281"/>
        <v>0</v>
      </c>
      <c r="DW240">
        <f t="shared" si="281"/>
        <v>0</v>
      </c>
      <c r="DX240">
        <f t="shared" ref="DT240:EC247" si="299">DX$2*EXP(- DX$1 * ($C240*_c2+$B240))</f>
        <v>0</v>
      </c>
      <c r="DY240">
        <f t="shared" si="299"/>
        <v>0</v>
      </c>
      <c r="DZ240">
        <f t="shared" si="299"/>
        <v>0</v>
      </c>
      <c r="EA240">
        <f t="shared" si="299"/>
        <v>0</v>
      </c>
      <c r="EB240">
        <f t="shared" si="299"/>
        <v>0</v>
      </c>
      <c r="EC240">
        <f t="shared" si="299"/>
        <v>0</v>
      </c>
      <c r="ED240">
        <f t="shared" si="288"/>
        <v>0</v>
      </c>
      <c r="EE240">
        <f t="shared" si="288"/>
        <v>0</v>
      </c>
      <c r="EF240">
        <f t="shared" si="288"/>
        <v>0</v>
      </c>
      <c r="EG240">
        <f t="shared" si="288"/>
        <v>0</v>
      </c>
      <c r="EH240">
        <f t="shared" si="288"/>
        <v>0</v>
      </c>
      <c r="EI240">
        <f t="shared" si="288"/>
        <v>0</v>
      </c>
      <c r="EJ240">
        <f t="shared" si="288"/>
        <v>0</v>
      </c>
      <c r="EK240">
        <f t="shared" si="288"/>
        <v>0</v>
      </c>
      <c r="EL240">
        <f t="shared" si="288"/>
        <v>0</v>
      </c>
      <c r="EM240">
        <f t="shared" si="288"/>
        <v>0</v>
      </c>
      <c r="EN240">
        <f t="shared" si="289"/>
        <v>0</v>
      </c>
      <c r="EO240">
        <f t="shared" si="289"/>
        <v>0</v>
      </c>
      <c r="EP240">
        <f t="shared" si="289"/>
        <v>0</v>
      </c>
      <c r="EQ240">
        <f t="shared" si="289"/>
        <v>0</v>
      </c>
      <c r="ER240">
        <f t="shared" si="289"/>
        <v>0</v>
      </c>
      <c r="ES240">
        <f t="shared" si="289"/>
        <v>0</v>
      </c>
      <c r="ET240">
        <f t="shared" si="289"/>
        <v>0</v>
      </c>
      <c r="EU240">
        <f t="shared" si="289"/>
        <v>0</v>
      </c>
      <c r="EV240">
        <f t="shared" si="289"/>
        <v>0</v>
      </c>
      <c r="EW240">
        <f t="shared" si="289"/>
        <v>0</v>
      </c>
      <c r="EX240">
        <f t="shared" si="289"/>
        <v>0</v>
      </c>
      <c r="EZ240">
        <f t="shared" si="260"/>
        <v>0.89267542632385299</v>
      </c>
      <c r="FB240">
        <f t="shared" si="271"/>
        <v>9.8387553849202392E-3</v>
      </c>
      <c r="FC240">
        <f t="shared" si="272"/>
        <v>0.24875791476516676</v>
      </c>
    </row>
    <row r="241" spans="1:159" x14ac:dyDescent="0.25">
      <c r="A241">
        <v>1470</v>
      </c>
      <c r="B241" s="19">
        <f>'Input spectra'!Y240</f>
        <v>3.9694864273583298E-2</v>
      </c>
      <c r="C241">
        <f>'Input spectra'!D240</f>
        <v>0</v>
      </c>
      <c r="D241">
        <f t="shared" si="283"/>
        <v>2.0653927966864227E-2</v>
      </c>
      <c r="E241">
        <f t="shared" si="283"/>
        <v>2.0422287447367089E-2</v>
      </c>
      <c r="F241">
        <f t="shared" si="283"/>
        <v>2.0192158119140113E-2</v>
      </c>
      <c r="G241">
        <f t="shared" si="283"/>
        <v>1.9963531644120666E-2</v>
      </c>
      <c r="H241">
        <f t="shared" si="283"/>
        <v>1.9736399726593277E-2</v>
      </c>
      <c r="I241">
        <f t="shared" si="283"/>
        <v>1.9510754112984998E-2</v>
      </c>
      <c r="J241">
        <f t="shared" si="283"/>
        <v>1.9286586591661676E-2</v>
      </c>
      <c r="K241">
        <f t="shared" si="283"/>
        <v>1.9063888992725191E-2</v>
      </c>
      <c r="L241">
        <f t="shared" si="283"/>
        <v>1.8842653187811673E-2</v>
      </c>
      <c r="M241">
        <f t="shared" si="283"/>
        <v>1.8622871089890615E-2</v>
      </c>
      <c r="N241">
        <f t="shared" si="296"/>
        <v>1.8404534653064967E-2</v>
      </c>
      <c r="O241">
        <f t="shared" si="296"/>
        <v>1.8187635872372123E-2</v>
      </c>
      <c r="P241">
        <f t="shared" si="296"/>
        <v>1.7972166783585895E-2</v>
      </c>
      <c r="Q241">
        <f t="shared" si="296"/>
        <v>1.7758119463019358E-2</v>
      </c>
      <c r="R241">
        <f t="shared" si="296"/>
        <v>1.7545486027328649E-2</v>
      </c>
      <c r="S241">
        <f t="shared" si="296"/>
        <v>1.7334258633317674E-2</v>
      </c>
      <c r="T241">
        <f t="shared" si="296"/>
        <v>1.7124429477743744E-2</v>
      </c>
      <c r="U241">
        <f t="shared" si="296"/>
        <v>1.6915990797124091E-2</v>
      </c>
      <c r="V241">
        <f t="shared" si="296"/>
        <v>1.6708934867543331E-2</v>
      </c>
      <c r="W241">
        <f t="shared" si="296"/>
        <v>1.6503254004461777E-2</v>
      </c>
      <c r="X241">
        <f t="shared" si="296"/>
        <v>1.6298940562524698E-2</v>
      </c>
      <c r="Y241">
        <f t="shared" si="296"/>
        <v>1.609598693537246E-2</v>
      </c>
      <c r="Z241">
        <f t="shared" si="296"/>
        <v>1.5894385555451522E-2</v>
      </c>
      <c r="AA241">
        <f t="shared" si="296"/>
        <v>1.5694128893826355E-2</v>
      </c>
      <c r="AB241">
        <f t="shared" si="296"/>
        <v>1.5495209459992245E-2</v>
      </c>
      <c r="AC241">
        <f t="shared" si="296"/>
        <v>1.5297619801688941E-2</v>
      </c>
      <c r="AD241">
        <f t="shared" si="293"/>
        <v>1.5101352504715192E-2</v>
      </c>
      <c r="AE241">
        <f t="shared" si="293"/>
        <v>1.4906400192744172E-2</v>
      </c>
      <c r="AF241">
        <f t="shared" si="293"/>
        <v>1.4712755527139749E-2</v>
      </c>
      <c r="AG241">
        <f t="shared" si="293"/>
        <v>1.45204112067736E-2</v>
      </c>
      <c r="AH241">
        <f t="shared" si="290"/>
        <v>1.4329359967843231E-2</v>
      </c>
      <c r="AI241">
        <f t="shared" si="290"/>
        <v>1.4139594583690811E-2</v>
      </c>
      <c r="AJ241">
        <f t="shared" si="290"/>
        <v>1.3951107864622865E-2</v>
      </c>
      <c r="AK241">
        <f t="shared" si="290"/>
        <v>1.3763892657730809E-2</v>
      </c>
      <c r="AL241">
        <f t="shared" si="290"/>
        <v>1.3577941846712347E-2</v>
      </c>
      <c r="AM241">
        <f t="shared" si="290"/>
        <v>1.3393248351693693E-2</v>
      </c>
      <c r="AN241">
        <f t="shared" si="290"/>
        <v>1.3209805129052598E-2</v>
      </c>
      <c r="AO241">
        <f t="shared" si="290"/>
        <v>1.302760517124227E-2</v>
      </c>
      <c r="AP241">
        <f t="shared" si="290"/>
        <v>1.2846641506616066E-2</v>
      </c>
      <c r="AQ241">
        <f t="shared" si="290"/>
        <v>1.2666907199253025E-2</v>
      </c>
      <c r="AR241">
        <f t="shared" si="297"/>
        <v>1.2488395348784228E-2</v>
      </c>
      <c r="AS241">
        <f t="shared" si="297"/>
        <v>1.2311099090219969E-2</v>
      </c>
      <c r="AT241">
        <f t="shared" si="297"/>
        <v>1.2135011593777717E-2</v>
      </c>
      <c r="AU241">
        <f t="shared" si="297"/>
        <v>1.1960126064710927E-2</v>
      </c>
      <c r="AV241">
        <f t="shared" si="297"/>
        <v>1.1786435743138611E-2</v>
      </c>
      <c r="AW241">
        <f t="shared" si="297"/>
        <v>1.161393390387574E-2</v>
      </c>
      <c r="AX241">
        <f t="shared" si="297"/>
        <v>1.0329208953529947E-2</v>
      </c>
      <c r="AY241">
        <f t="shared" si="297"/>
        <v>8.8304932443686156E-3</v>
      </c>
      <c r="AZ241">
        <f t="shared" si="297"/>
        <v>7.9531269961998705E-3</v>
      </c>
      <c r="BA241">
        <f t="shared" si="297"/>
        <v>7.2889112026891818E-3</v>
      </c>
      <c r="BB241">
        <f t="shared" si="297"/>
        <v>6.7463432632189468E-3</v>
      </c>
      <c r="BC241">
        <f t="shared" si="297"/>
        <v>6.2857874222643165E-3</v>
      </c>
      <c r="BD241">
        <f t="shared" si="297"/>
        <v>5.8855397866603614E-3</v>
      </c>
      <c r="BE241">
        <f t="shared" si="297"/>
        <v>5.5320783676653801E-3</v>
      </c>
      <c r="BF241">
        <f t="shared" si="297"/>
        <v>5.2162527464121337E-3</v>
      </c>
      <c r="BG241">
        <f t="shared" si="297"/>
        <v>4.9315039090421621E-3</v>
      </c>
      <c r="BH241">
        <f t="shared" si="294"/>
        <v>4.6729270582966361E-3</v>
      </c>
      <c r="BI241">
        <f t="shared" si="294"/>
        <v>4.4367337146552664E-3</v>
      </c>
      <c r="BJ241">
        <f t="shared" si="294"/>
        <v>4.2199220350042253E-3</v>
      </c>
      <c r="BK241">
        <f t="shared" si="294"/>
        <v>4.0200640190974739E-3</v>
      </c>
      <c r="BL241">
        <f t="shared" si="291"/>
        <v>3.8351622899244213E-3</v>
      </c>
      <c r="BM241">
        <f t="shared" si="291"/>
        <v>3.6635503094232438E-3</v>
      </c>
      <c r="BN241">
        <f t="shared" si="291"/>
        <v>3.5038208086188879E-3</v>
      </c>
      <c r="BO241">
        <f t="shared" si="291"/>
        <v>3.3547731701572573E-3</v>
      </c>
      <c r="BP241">
        <f t="shared" si="291"/>
        <v>3.2153739127342563E-3</v>
      </c>
      <c r="BQ241">
        <f t="shared" si="291"/>
        <v>3.0847264611778341E-3</v>
      </c>
      <c r="BR241">
        <f t="shared" si="291"/>
        <v>2.9620476423093864E-3</v>
      </c>
      <c r="BS241">
        <f t="shared" si="291"/>
        <v>2.8466491467945059E-3</v>
      </c>
      <c r="BT241">
        <f t="shared" si="291"/>
        <v>2.7379227206396064E-3</v>
      </c>
      <c r="BU241">
        <f t="shared" si="291"/>
        <v>2.6353282007523754E-3</v>
      </c>
      <c r="BV241">
        <f t="shared" si="291"/>
        <v>2.5383837491156371E-3</v>
      </c>
      <c r="BW241">
        <f t="shared" si="291"/>
        <v>2.4466578077148153E-3</v>
      </c>
      <c r="BX241">
        <f t="shared" si="291"/>
        <v>2.3597624153770059E-3</v>
      </c>
      <c r="BY241">
        <f t="shared" si="291"/>
        <v>2.2773476135502699E-3</v>
      </c>
      <c r="BZ241">
        <f t="shared" si="291"/>
        <v>2.199096730908024E-3</v>
      </c>
      <c r="CA241">
        <f t="shared" si="291"/>
        <v>2.1247223832858305E-3</v>
      </c>
      <c r="CB241">
        <f t="shared" ref="BV241:CE247" si="300">CB$2*EXP(- CB$1 * ($C241*_c2+$B241))</f>
        <v>2.0539630604624179E-3</v>
      </c>
      <c r="CC241">
        <f t="shared" si="300"/>
        <v>1.986580197874753E-3</v>
      </c>
      <c r="CD241">
        <f t="shared" si="300"/>
        <v>1.9223556517474671E-3</v>
      </c>
      <c r="CE241">
        <f t="shared" si="300"/>
        <v>1.8610895119115956E-3</v>
      </c>
      <c r="CF241">
        <f t="shared" si="284"/>
        <v>1.8025981989322371E-3</v>
      </c>
      <c r="CG241">
        <f t="shared" si="284"/>
        <v>1.7467128018937453E-3</v>
      </c>
      <c r="CH241">
        <f t="shared" si="284"/>
        <v>1.6932776209186015E-3</v>
      </c>
      <c r="CI241">
        <f t="shared" si="284"/>
        <v>1.6421488846787603E-3</v>
      </c>
      <c r="CJ241">
        <f t="shared" si="284"/>
        <v>1.5931936181388686E-3</v>
      </c>
      <c r="CK241">
        <f t="shared" si="284"/>
        <v>1.5462886398087457E-3</v>
      </c>
      <c r="CL241">
        <f t="shared" si="284"/>
        <v>1.501319671076204E-3</v>
      </c>
      <c r="CM241">
        <f t="shared" si="284"/>
        <v>1.4581805428931307E-3</v>
      </c>
      <c r="CN241">
        <f t="shared" si="284"/>
        <v>1.416772487316038E-3</v>
      </c>
      <c r="CO241">
        <f t="shared" si="284"/>
        <v>1.37700350324937E-3</v>
      </c>
      <c r="CP241">
        <f t="shared" si="298"/>
        <v>1.33878778727829E-3</v>
      </c>
      <c r="CQ241">
        <f t="shared" si="298"/>
        <v>1.3020452217649258E-3</v>
      </c>
      <c r="CR241">
        <f t="shared" si="298"/>
        <v>8.3869686904128359E-4</v>
      </c>
      <c r="CS241">
        <f t="shared" si="298"/>
        <v>5.4500155800932054E-4</v>
      </c>
      <c r="CT241">
        <f t="shared" si="298"/>
        <v>3.7761114048922358E-4</v>
      </c>
      <c r="CU241">
        <f t="shared" si="298"/>
        <v>2.6281145715162211E-4</v>
      </c>
      <c r="CV241">
        <f t="shared" si="298"/>
        <v>1.7953338380022723E-4</v>
      </c>
      <c r="CW241">
        <f t="shared" si="298"/>
        <v>1.1807153024878257E-4</v>
      </c>
      <c r="CX241">
        <f t="shared" si="298"/>
        <v>7.2951301216496787E-5</v>
      </c>
      <c r="CY241">
        <f t="shared" si="298"/>
        <v>4.0699288524050081E-5</v>
      </c>
      <c r="CZ241">
        <f t="shared" si="298"/>
        <v>1.8933566879093485E-5</v>
      </c>
      <c r="DA241">
        <f t="shared" si="298"/>
        <v>5.9275789891180295E-6</v>
      </c>
      <c r="DB241">
        <f t="shared" si="298"/>
        <v>3.7670329791693124E-7</v>
      </c>
      <c r="DC241">
        <f t="shared" si="298"/>
        <v>0</v>
      </c>
      <c r="DD241">
        <f t="shared" si="298"/>
        <v>0</v>
      </c>
      <c r="DE241">
        <f t="shared" si="298"/>
        <v>0</v>
      </c>
      <c r="DF241">
        <f t="shared" si="295"/>
        <v>0</v>
      </c>
      <c r="DG241">
        <f t="shared" si="295"/>
        <v>0</v>
      </c>
      <c r="DH241">
        <f t="shared" si="295"/>
        <v>0</v>
      </c>
      <c r="DI241">
        <f t="shared" si="295"/>
        <v>0</v>
      </c>
      <c r="DJ241">
        <f t="shared" si="292"/>
        <v>0</v>
      </c>
      <c r="DK241">
        <f t="shared" si="292"/>
        <v>0</v>
      </c>
      <c r="DL241">
        <f t="shared" si="292"/>
        <v>0</v>
      </c>
      <c r="DM241">
        <f t="shared" si="292"/>
        <v>0</v>
      </c>
      <c r="DN241">
        <f t="shared" si="292"/>
        <v>0</v>
      </c>
      <c r="DO241">
        <f t="shared" si="292"/>
        <v>0</v>
      </c>
      <c r="DP241">
        <f t="shared" si="292"/>
        <v>0</v>
      </c>
      <c r="DQ241">
        <f t="shared" si="292"/>
        <v>0</v>
      </c>
      <c r="DR241">
        <f t="shared" si="292"/>
        <v>0</v>
      </c>
      <c r="DS241">
        <f t="shared" si="292"/>
        <v>0</v>
      </c>
      <c r="DT241">
        <f t="shared" si="299"/>
        <v>0</v>
      </c>
      <c r="DU241">
        <f t="shared" si="299"/>
        <v>0</v>
      </c>
      <c r="DV241">
        <f t="shared" si="299"/>
        <v>0</v>
      </c>
      <c r="DW241">
        <f t="shared" si="299"/>
        <v>0</v>
      </c>
      <c r="DX241">
        <f t="shared" si="299"/>
        <v>0</v>
      </c>
      <c r="DY241">
        <f t="shared" si="299"/>
        <v>0</v>
      </c>
      <c r="DZ241">
        <f t="shared" si="299"/>
        <v>0</v>
      </c>
      <c r="EA241">
        <f t="shared" si="299"/>
        <v>0</v>
      </c>
      <c r="EB241">
        <f t="shared" si="299"/>
        <v>0</v>
      </c>
      <c r="EC241">
        <f t="shared" si="299"/>
        <v>0</v>
      </c>
      <c r="ED241">
        <f t="shared" si="288"/>
        <v>0</v>
      </c>
      <c r="EE241">
        <f t="shared" si="288"/>
        <v>0</v>
      </c>
      <c r="EF241">
        <f t="shared" si="288"/>
        <v>0</v>
      </c>
      <c r="EG241">
        <f t="shared" si="288"/>
        <v>0</v>
      </c>
      <c r="EH241">
        <f t="shared" si="288"/>
        <v>0</v>
      </c>
      <c r="EI241">
        <f t="shared" si="288"/>
        <v>0</v>
      </c>
      <c r="EJ241">
        <f t="shared" si="288"/>
        <v>0</v>
      </c>
      <c r="EK241">
        <f t="shared" si="288"/>
        <v>0</v>
      </c>
      <c r="EL241">
        <f t="shared" si="288"/>
        <v>0</v>
      </c>
      <c r="EM241">
        <f t="shared" si="288"/>
        <v>0</v>
      </c>
      <c r="EN241">
        <f t="shared" si="289"/>
        <v>0</v>
      </c>
      <c r="EO241">
        <f t="shared" si="289"/>
        <v>0</v>
      </c>
      <c r="EP241">
        <f t="shared" si="289"/>
        <v>0</v>
      </c>
      <c r="EQ241">
        <f t="shared" si="289"/>
        <v>0</v>
      </c>
      <c r="ER241">
        <f t="shared" si="289"/>
        <v>0</v>
      </c>
      <c r="ES241">
        <f t="shared" si="289"/>
        <v>0</v>
      </c>
      <c r="ET241">
        <f t="shared" si="289"/>
        <v>0</v>
      </c>
      <c r="EU241">
        <f t="shared" si="289"/>
        <v>0</v>
      </c>
      <c r="EV241">
        <f t="shared" si="289"/>
        <v>0</v>
      </c>
      <c r="EW241">
        <f t="shared" si="289"/>
        <v>0</v>
      </c>
      <c r="EX241">
        <f t="shared" si="289"/>
        <v>0</v>
      </c>
      <c r="EZ241">
        <f t="shared" si="260"/>
        <v>0.89280531598109514</v>
      </c>
      <c r="FB241">
        <f t="shared" si="271"/>
        <v>9.8258842337696217E-3</v>
      </c>
      <c r="FC241">
        <f t="shared" si="272"/>
        <v>0.24875955585110204</v>
      </c>
    </row>
    <row r="242" spans="1:159" x14ac:dyDescent="0.25">
      <c r="A242">
        <v>1475</v>
      </c>
      <c r="B242" s="19">
        <f>'Input spectra'!Y241</f>
        <v>3.9642346934429702E-2</v>
      </c>
      <c r="C242">
        <f>'Input spectra'!D241</f>
        <v>0</v>
      </c>
      <c r="D242">
        <f t="shared" ref="D242:M247" si="301">D$2*EXP(- D$1 * ($C242*_c2+$B242))</f>
        <v>2.0653927966864227E-2</v>
      </c>
      <c r="E242">
        <f t="shared" si="301"/>
        <v>2.0422394700068337E-2</v>
      </c>
      <c r="F242">
        <f t="shared" si="301"/>
        <v>2.0192370207937179E-2</v>
      </c>
      <c r="G242">
        <f t="shared" si="301"/>
        <v>1.9963846176067033E-2</v>
      </c>
      <c r="H242">
        <f t="shared" si="301"/>
        <v>1.9736814332227307E-2</v>
      </c>
      <c r="I242">
        <f t="shared" si="301"/>
        <v>1.951126644615701E-2</v>
      </c>
      <c r="J242">
        <f t="shared" si="301"/>
        <v>1.9287194329362146E-2</v>
      </c>
      <c r="K242">
        <f t="shared" si="301"/>
        <v>1.9064589834914013E-2</v>
      </c>
      <c r="L242">
        <f t="shared" si="301"/>
        <v>1.884344485724852E-2</v>
      </c>
      <c r="M242">
        <f t="shared" si="301"/>
        <v>1.8623751331966375E-2</v>
      </c>
      <c r="N242">
        <f t="shared" si="296"/>
        <v>1.8405501235634256E-2</v>
      </c>
      <c r="O242">
        <f t="shared" si="296"/>
        <v>1.8188686585586859E-2</v>
      </c>
      <c r="P242">
        <f t="shared" si="296"/>
        <v>1.7973299439729931E-2</v>
      </c>
      <c r="Q242">
        <f t="shared" si="296"/>
        <v>1.7759331896344179E-2</v>
      </c>
      <c r="R242">
        <f t="shared" si="296"/>
        <v>1.7546776093890108E-2</v>
      </c>
      <c r="S242">
        <f t="shared" si="296"/>
        <v>1.733562421081377E-2</v>
      </c>
      <c r="T242">
        <f t="shared" si="296"/>
        <v>1.7125868465353449E-2</v>
      </c>
      <c r="U242">
        <f t="shared" si="296"/>
        <v>1.6917501115347178E-2</v>
      </c>
      <c r="V242">
        <f t="shared" si="296"/>
        <v>1.6710514458041253E-2</v>
      </c>
      <c r="W242">
        <f t="shared" si="296"/>
        <v>1.6504900829899565E-2</v>
      </c>
      <c r="X242">
        <f t="shared" si="296"/>
        <v>1.6300652606413848E-2</v>
      </c>
      <c r="Y242">
        <f t="shared" si="296"/>
        <v>1.609776220191483E-2</v>
      </c>
      <c r="Z242">
        <f t="shared" si="296"/>
        <v>1.5896222069384264E-2</v>
      </c>
      <c r="AA242">
        <f t="shared" si="296"/>
        <v>1.5696024700267795E-2</v>
      </c>
      <c r="AB242">
        <f t="shared" si="296"/>
        <v>1.549716262428877E-2</v>
      </c>
      <c r="AC242">
        <f t="shared" si="296"/>
        <v>1.5299628409262881E-2</v>
      </c>
      <c r="AD242">
        <f t="shared" si="293"/>
        <v>1.5103414660913668E-2</v>
      </c>
      <c r="AE242">
        <f t="shared" si="293"/>
        <v>1.4908514022688909E-2</v>
      </c>
      <c r="AF242">
        <f t="shared" si="293"/>
        <v>1.4714919175577859E-2</v>
      </c>
      <c r="AG242">
        <f t="shared" si="293"/>
        <v>1.4522622837929339E-2</v>
      </c>
      <c r="AH242">
        <f t="shared" si="290"/>
        <v>1.4331617765270687E-2</v>
      </c>
      <c r="AI242">
        <f t="shared" si="290"/>
        <v>1.4141896750127557E-2</v>
      </c>
      <c r="AJ242">
        <f t="shared" si="290"/>
        <v>1.3953452621844546E-2</v>
      </c>
      <c r="AK242">
        <f t="shared" si="290"/>
        <v>1.376627824640668E-2</v>
      </c>
      <c r="AL242">
        <f t="shared" si="290"/>
        <v>1.358036652626173E-2</v>
      </c>
      <c r="AM242">
        <f t="shared" si="290"/>
        <v>1.3395710400143358E-2</v>
      </c>
      <c r="AN242">
        <f t="shared" si="290"/>
        <v>1.3212302842895086E-2</v>
      </c>
      <c r="AO242">
        <f t="shared" si="290"/>
        <v>1.3030136865295106E-2</v>
      </c>
      <c r="AP242">
        <f t="shared" si="290"/>
        <v>1.2849205513881905E-2</v>
      </c>
      <c r="AQ242">
        <f t="shared" si="290"/>
        <v>1.2669501870780682E-2</v>
      </c>
      <c r="AR242">
        <f t="shared" si="297"/>
        <v>1.2491019053530629E-2</v>
      </c>
      <c r="AS242">
        <f t="shared" si="297"/>
        <v>1.2313750214912983E-2</v>
      </c>
      <c r="AT242">
        <f t="shared" si="297"/>
        <v>1.2137688542779877E-2</v>
      </c>
      <c r="AU242">
        <f t="shared" si="297"/>
        <v>1.1962827259884049E-2</v>
      </c>
      <c r="AV242">
        <f t="shared" si="297"/>
        <v>1.1789159623709274E-2</v>
      </c>
      <c r="AW242">
        <f t="shared" si="297"/>
        <v>1.1616678926301648E-2</v>
      </c>
      <c r="AX242">
        <f t="shared" si="297"/>
        <v>1.0331704582785652E-2</v>
      </c>
      <c r="AY242">
        <f t="shared" si="297"/>
        <v>8.8326731572335795E-3</v>
      </c>
      <c r="AZ242">
        <f t="shared" si="297"/>
        <v>7.9551320988410223E-3</v>
      </c>
      <c r="BA242">
        <f t="shared" si="297"/>
        <v>7.2907871357367005E-3</v>
      </c>
      <c r="BB242">
        <f t="shared" si="297"/>
        <v>6.7481149958114762E-3</v>
      </c>
      <c r="BC242">
        <f t="shared" si="297"/>
        <v>6.2874712231800502E-3</v>
      </c>
      <c r="BD242">
        <f t="shared" si="297"/>
        <v>5.8871472891701389E-3</v>
      </c>
      <c r="BE242">
        <f t="shared" si="297"/>
        <v>5.5336183911720224E-3</v>
      </c>
      <c r="BF242">
        <f t="shared" si="297"/>
        <v>5.2177322522502442E-3</v>
      </c>
      <c r="BG242">
        <f t="shared" si="297"/>
        <v>4.9329285568320193E-3</v>
      </c>
      <c r="BH242">
        <f t="shared" si="294"/>
        <v>4.6743015546973302E-3</v>
      </c>
      <c r="BI242">
        <f t="shared" si="294"/>
        <v>4.438062044522937E-3</v>
      </c>
      <c r="BJ242">
        <f t="shared" si="294"/>
        <v>4.2212076214344051E-3</v>
      </c>
      <c r="BK242">
        <f t="shared" si="294"/>
        <v>4.0213098381839717E-3</v>
      </c>
      <c r="BL242">
        <f t="shared" si="291"/>
        <v>3.8363709554542474E-3</v>
      </c>
      <c r="BM242">
        <f t="shared" si="291"/>
        <v>3.6647241369104563E-3</v>
      </c>
      <c r="BN242">
        <f t="shared" si="291"/>
        <v>3.5049618647206063E-3</v>
      </c>
      <c r="BO242">
        <f t="shared" si="291"/>
        <v>3.3558833114876582E-3</v>
      </c>
      <c r="BP242">
        <f t="shared" si="291"/>
        <v>3.2164548168225377E-3</v>
      </c>
      <c r="BQ242">
        <f t="shared" si="291"/>
        <v>3.0857796514949798E-3</v>
      </c>
      <c r="BR242">
        <f t="shared" si="291"/>
        <v>2.9630745087425654E-3</v>
      </c>
      <c r="BS242">
        <f t="shared" si="291"/>
        <v>2.8476509625759579E-3</v>
      </c>
      <c r="BT242">
        <f t="shared" si="291"/>
        <v>2.7389006564778667E-3</v>
      </c>
      <c r="BU242">
        <f t="shared" si="291"/>
        <v>2.6362833367298737E-3</v>
      </c>
      <c r="BV242">
        <f t="shared" si="300"/>
        <v>2.539317084783976E-3</v>
      </c>
      <c r="BW242">
        <f t="shared" si="300"/>
        <v>2.4475702707216539E-3</v>
      </c>
      <c r="BX242">
        <f t="shared" si="300"/>
        <v>2.3606548688860428E-3</v>
      </c>
      <c r="BY242">
        <f t="shared" si="300"/>
        <v>2.278220862661239E-3</v>
      </c>
      <c r="BZ242">
        <f t="shared" si="300"/>
        <v>2.1999515282419674E-3</v>
      </c>
      <c r="CA242">
        <f t="shared" si="300"/>
        <v>2.1255594338688458E-3</v>
      </c>
      <c r="CB242">
        <f t="shared" si="300"/>
        <v>2.0547830260160666E-3</v>
      </c>
      <c r="CC242">
        <f t="shared" si="300"/>
        <v>1.9873837006016888E-3</v>
      </c>
      <c r="CD242">
        <f t="shared" si="300"/>
        <v>1.9231432776852717E-3</v>
      </c>
      <c r="CE242">
        <f t="shared" si="300"/>
        <v>1.8618618139153689E-3</v>
      </c>
      <c r="CF242">
        <f t="shared" si="284"/>
        <v>1.803355699336485E-3</v>
      </c>
      <c r="CG242">
        <f t="shared" si="284"/>
        <v>1.7474559948959698E-3</v>
      </c>
      <c r="CH242">
        <f t="shared" si="284"/>
        <v>1.6940069747203971E-3</v>
      </c>
      <c r="CI242">
        <f t="shared" si="284"/>
        <v>1.6428648434147662E-3</v>
      </c>
      <c r="CJ242">
        <f t="shared" si="284"/>
        <v>1.5938966036194424E-3</v>
      </c>
      <c r="CK242">
        <f t="shared" si="284"/>
        <v>1.5469790530984961E-3</v>
      </c>
      <c r="CL242">
        <f t="shared" ref="CF242:CO247" si="302">CL$2*EXP(- CL$1 * ($C242*_c2+$B242))</f>
        <v>1.5019978939274079E-3</v>
      </c>
      <c r="CM242">
        <f t="shared" si="302"/>
        <v>1.4588469390504526E-3</v>
      </c>
      <c r="CN242">
        <f t="shared" si="302"/>
        <v>1.4174274037067674E-3</v>
      </c>
      <c r="CO242">
        <f t="shared" si="302"/>
        <v>1.3776472710715427E-3</v>
      </c>
      <c r="CP242">
        <f t="shared" si="298"/>
        <v>1.3394207229974688E-3</v>
      </c>
      <c r="CQ242">
        <f t="shared" si="298"/>
        <v>1.3026676280290727E-3</v>
      </c>
      <c r="CR242">
        <f t="shared" si="298"/>
        <v>8.3910219132790967E-4</v>
      </c>
      <c r="CS242">
        <f t="shared" si="298"/>
        <v>5.4526780791820304E-4</v>
      </c>
      <c r="CT242">
        <f t="shared" si="298"/>
        <v>3.7779759915324002E-4</v>
      </c>
      <c r="CU242">
        <f t="shared" si="298"/>
        <v>2.629426103711101E-4</v>
      </c>
      <c r="CV242">
        <f t="shared" si="298"/>
        <v>1.7962392133112422E-4</v>
      </c>
      <c r="CW242">
        <f t="shared" si="298"/>
        <v>1.1813169335677735E-4</v>
      </c>
      <c r="CX242">
        <f t="shared" si="298"/>
        <v>7.2988856720643307E-5</v>
      </c>
      <c r="CY242">
        <f t="shared" si="298"/>
        <v>4.0720454467442876E-5</v>
      </c>
      <c r="CZ242">
        <f t="shared" si="298"/>
        <v>1.8943512896088391E-5</v>
      </c>
      <c r="DA242">
        <f t="shared" si="298"/>
        <v>5.9307239599589946E-6</v>
      </c>
      <c r="DB242">
        <f t="shared" si="298"/>
        <v>3.7690514321357318E-7</v>
      </c>
      <c r="DC242">
        <f t="shared" si="298"/>
        <v>0</v>
      </c>
      <c r="DD242">
        <f t="shared" si="298"/>
        <v>0</v>
      </c>
      <c r="DE242">
        <f t="shared" si="298"/>
        <v>0</v>
      </c>
      <c r="DF242">
        <f t="shared" si="295"/>
        <v>0</v>
      </c>
      <c r="DG242">
        <f t="shared" si="295"/>
        <v>0</v>
      </c>
      <c r="DH242">
        <f t="shared" si="295"/>
        <v>0</v>
      </c>
      <c r="DI242">
        <f t="shared" si="295"/>
        <v>0</v>
      </c>
      <c r="DJ242">
        <f t="shared" si="292"/>
        <v>0</v>
      </c>
      <c r="DK242">
        <f t="shared" si="292"/>
        <v>0</v>
      </c>
      <c r="DL242">
        <f t="shared" si="292"/>
        <v>0</v>
      </c>
      <c r="DM242">
        <f t="shared" si="292"/>
        <v>0</v>
      </c>
      <c r="DN242">
        <f t="shared" si="292"/>
        <v>0</v>
      </c>
      <c r="DO242">
        <f t="shared" si="292"/>
        <v>0</v>
      </c>
      <c r="DP242">
        <f t="shared" si="292"/>
        <v>0</v>
      </c>
      <c r="DQ242">
        <f t="shared" si="292"/>
        <v>0</v>
      </c>
      <c r="DR242">
        <f t="shared" si="292"/>
        <v>0</v>
      </c>
      <c r="DS242">
        <f t="shared" si="292"/>
        <v>0</v>
      </c>
      <c r="DT242">
        <f t="shared" si="299"/>
        <v>0</v>
      </c>
      <c r="DU242">
        <f t="shared" si="299"/>
        <v>0</v>
      </c>
      <c r="DV242">
        <f t="shared" si="299"/>
        <v>0</v>
      </c>
      <c r="DW242">
        <f t="shared" si="299"/>
        <v>0</v>
      </c>
      <c r="DX242">
        <f t="shared" si="299"/>
        <v>0</v>
      </c>
      <c r="DY242">
        <f t="shared" si="299"/>
        <v>0</v>
      </c>
      <c r="DZ242">
        <f t="shared" si="299"/>
        <v>0</v>
      </c>
      <c r="EA242">
        <f t="shared" si="299"/>
        <v>0</v>
      </c>
      <c r="EB242">
        <f t="shared" si="299"/>
        <v>0</v>
      </c>
      <c r="EC242">
        <f t="shared" si="299"/>
        <v>0</v>
      </c>
      <c r="ED242">
        <f t="shared" si="288"/>
        <v>0</v>
      </c>
      <c r="EE242">
        <f t="shared" si="288"/>
        <v>0</v>
      </c>
      <c r="EF242">
        <f t="shared" si="288"/>
        <v>0</v>
      </c>
      <c r="EG242">
        <f t="shared" si="288"/>
        <v>0</v>
      </c>
      <c r="EH242">
        <f t="shared" si="288"/>
        <v>0</v>
      </c>
      <c r="EI242">
        <f t="shared" si="288"/>
        <v>0</v>
      </c>
      <c r="EJ242">
        <f t="shared" si="288"/>
        <v>0</v>
      </c>
      <c r="EK242">
        <f t="shared" si="288"/>
        <v>0</v>
      </c>
      <c r="EL242">
        <f t="shared" si="288"/>
        <v>0</v>
      </c>
      <c r="EM242">
        <f t="shared" si="288"/>
        <v>0</v>
      </c>
      <c r="EN242">
        <f t="shared" si="289"/>
        <v>0</v>
      </c>
      <c r="EO242">
        <f t="shared" si="289"/>
        <v>0</v>
      </c>
      <c r="EP242">
        <f t="shared" si="289"/>
        <v>0</v>
      </c>
      <c r="EQ242">
        <f t="shared" si="289"/>
        <v>0</v>
      </c>
      <c r="ER242">
        <f t="shared" si="289"/>
        <v>0</v>
      </c>
      <c r="ES242">
        <f t="shared" si="289"/>
        <v>0</v>
      </c>
      <c r="ET242">
        <f t="shared" si="289"/>
        <v>0</v>
      </c>
      <c r="EU242">
        <f t="shared" si="289"/>
        <v>0</v>
      </c>
      <c r="EV242">
        <f t="shared" si="289"/>
        <v>0</v>
      </c>
      <c r="EW242">
        <f t="shared" si="289"/>
        <v>0</v>
      </c>
      <c r="EX242">
        <f t="shared" si="289"/>
        <v>0</v>
      </c>
      <c r="EZ242">
        <f t="shared" si="260"/>
        <v>0.89293523496128469</v>
      </c>
      <c r="FB242">
        <f t="shared" si="271"/>
        <v>9.8130127446353077E-3</v>
      </c>
      <c r="FC242">
        <f t="shared" si="272"/>
        <v>0.24876119693725085</v>
      </c>
    </row>
    <row r="243" spans="1:159" x14ac:dyDescent="0.25">
      <c r="A243">
        <v>1480</v>
      </c>
      <c r="B243" s="19">
        <f>'Input spectra'!Y242</f>
        <v>3.9589829595276099E-2</v>
      </c>
      <c r="C243">
        <f>'Input spectra'!D242</f>
        <v>0</v>
      </c>
      <c r="D243">
        <f t="shared" si="301"/>
        <v>2.0653927966864227E-2</v>
      </c>
      <c r="E243">
        <f t="shared" si="301"/>
        <v>2.0422501953332846E-2</v>
      </c>
      <c r="F243">
        <f t="shared" si="301"/>
        <v>2.0192582298961929E-2</v>
      </c>
      <c r="G243">
        <f t="shared" si="301"/>
        <v>1.9964160712968953E-2</v>
      </c>
      <c r="H243">
        <f t="shared" si="301"/>
        <v>1.9737228946571015E-2</v>
      </c>
      <c r="I243">
        <f t="shared" si="301"/>
        <v>1.9511778792782385E-2</v>
      </c>
      <c r="J243">
        <f t="shared" si="301"/>
        <v>1.9287802086212977E-2</v>
      </c>
      <c r="K243">
        <f t="shared" si="301"/>
        <v>1.9065290702867766E-2</v>
      </c>
      <c r="L243">
        <f t="shared" si="301"/>
        <v>1.8844236559947165E-2</v>
      </c>
      <c r="M243">
        <f t="shared" si="301"/>
        <v>1.8624631615648295E-2</v>
      </c>
      <c r="N243">
        <f t="shared" si="296"/>
        <v>1.8406467868967224E-2</v>
      </c>
      <c r="O243">
        <f t="shared" si="296"/>
        <v>1.8189737359502075E-2</v>
      </c>
      <c r="P243">
        <f t="shared" si="296"/>
        <v>1.797443216725712E-2</v>
      </c>
      <c r="Q243">
        <f t="shared" si="296"/>
        <v>1.7760544412447732E-2</v>
      </c>
      <c r="R243">
        <f t="shared" si="296"/>
        <v>1.7548066255306263E-2</v>
      </c>
      <c r="S243">
        <f t="shared" si="296"/>
        <v>1.7336989895888853E-2</v>
      </c>
      <c r="T243">
        <f t="shared" si="296"/>
        <v>1.7127307573883116E-2</v>
      </c>
      <c r="U243">
        <f t="shared" si="296"/>
        <v>1.6919011568416707E-2</v>
      </c>
      <c r="V243">
        <f t="shared" si="296"/>
        <v>1.6712094197866841E-2</v>
      </c>
      <c r="W243">
        <f t="shared" si="296"/>
        <v>1.6506547819670644E-2</v>
      </c>
      <c r="X243">
        <f t="shared" si="296"/>
        <v>1.6302364830136421E-2</v>
      </c>
      <c r="Y243">
        <f t="shared" si="296"/>
        <v>1.6099537664255779E-2</v>
      </c>
      <c r="Z243">
        <f t="shared" si="296"/>
        <v>1.589805879551668E-2</v>
      </c>
      <c r="AA243">
        <f t="shared" si="296"/>
        <v>1.5697920735717293E-2</v>
      </c>
      <c r="AB243">
        <f t="shared" si="296"/>
        <v>1.549911603478079E-2</v>
      </c>
      <c r="AC243">
        <f t="shared" si="296"/>
        <v>1.530163728057095E-2</v>
      </c>
      <c r="AD243">
        <f t="shared" si="293"/>
        <v>1.5105477098708657E-2</v>
      </c>
      <c r="AE243">
        <f t="shared" si="293"/>
        <v>1.4910628152389253E-2</v>
      </c>
      <c r="AF243">
        <f t="shared" si="293"/>
        <v>1.4717083142200729E-2</v>
      </c>
      <c r="AG243">
        <f t="shared" si="293"/>
        <v>1.4524834805942782E-2</v>
      </c>
      <c r="AH243">
        <f t="shared" si="290"/>
        <v>1.4333875918446705E-2</v>
      </c>
      <c r="AI243">
        <f t="shared" si="290"/>
        <v>1.4144199291396143E-2</v>
      </c>
      <c r="AJ243">
        <f t="shared" si="290"/>
        <v>1.3955797773148653E-2</v>
      </c>
      <c r="AK243">
        <f t="shared" si="290"/>
        <v>1.376866424855812E-2</v>
      </c>
      <c r="AL243">
        <f t="shared" si="290"/>
        <v>1.358279163879801E-2</v>
      </c>
      <c r="AM243">
        <f t="shared" si="290"/>
        <v>1.3398172901185437E-2</v>
      </c>
      <c r="AN243">
        <f t="shared" si="290"/>
        <v>1.3214801029006042E-2</v>
      </c>
      <c r="AO243">
        <f t="shared" si="290"/>
        <v>1.3032669051339733E-2</v>
      </c>
      <c r="AP243">
        <f t="shared" si="290"/>
        <v>1.2851770032887193E-2</v>
      </c>
      <c r="AQ243">
        <f t="shared" si="290"/>
        <v>1.267209707379722E-2</v>
      </c>
      <c r="AR243">
        <f t="shared" si="297"/>
        <v>1.2493643309494894E-2</v>
      </c>
      <c r="AS243">
        <f t="shared" si="297"/>
        <v>1.2316401910510519E-2</v>
      </c>
      <c r="AT243">
        <f t="shared" si="297"/>
        <v>1.2140366082309367E-2</v>
      </c>
      <c r="AU243">
        <f t="shared" si="297"/>
        <v>1.1965529065122261E-2</v>
      </c>
      <c r="AV243">
        <f t="shared" si="297"/>
        <v>1.1791884133776886E-2</v>
      </c>
      <c r="AW243">
        <f t="shared" si="297"/>
        <v>1.1619424597529949E-2</v>
      </c>
      <c r="AX243">
        <f t="shared" si="297"/>
        <v>1.0334200815007704E-2</v>
      </c>
      <c r="AY243">
        <f t="shared" si="297"/>
        <v>8.8348536082361057E-3</v>
      </c>
      <c r="AZ243">
        <f t="shared" si="297"/>
        <v>7.9571377069986345E-3</v>
      </c>
      <c r="BA243">
        <f t="shared" si="297"/>
        <v>7.2926635515894976E-3</v>
      </c>
      <c r="BB243">
        <f t="shared" si="297"/>
        <v>6.7498871936984986E-3</v>
      </c>
      <c r="BC243">
        <f t="shared" si="297"/>
        <v>6.289155475142777E-3</v>
      </c>
      <c r="BD243">
        <f t="shared" si="297"/>
        <v>5.8887552307329873E-3</v>
      </c>
      <c r="BE243">
        <f t="shared" si="297"/>
        <v>5.5351588433913915E-3</v>
      </c>
      <c r="BF243">
        <f t="shared" si="297"/>
        <v>5.2192121777262868E-3</v>
      </c>
      <c r="BG243">
        <f t="shared" si="297"/>
        <v>4.9343536161842241E-3</v>
      </c>
      <c r="BH243">
        <f t="shared" si="294"/>
        <v>4.6756764553928772E-3</v>
      </c>
      <c r="BI243">
        <f t="shared" si="294"/>
        <v>4.4393907720841263E-3</v>
      </c>
      <c r="BJ243">
        <f t="shared" si="294"/>
        <v>4.2224935995145855E-3</v>
      </c>
      <c r="BK243">
        <f t="shared" si="294"/>
        <v>4.0225560433501898E-3</v>
      </c>
      <c r="BL243">
        <f t="shared" si="291"/>
        <v>3.8375800018994699E-3</v>
      </c>
      <c r="BM243">
        <f t="shared" si="291"/>
        <v>3.6658983405003166E-3</v>
      </c>
      <c r="BN243">
        <f t="shared" si="291"/>
        <v>3.5061032924192472E-3</v>
      </c>
      <c r="BO243">
        <f t="shared" si="291"/>
        <v>3.3569938201793415E-3</v>
      </c>
      <c r="BP243">
        <f t="shared" si="291"/>
        <v>3.2175360842756039E-3</v>
      </c>
      <c r="BQ243">
        <f t="shared" si="291"/>
        <v>3.0868332013933904E-3</v>
      </c>
      <c r="BR243">
        <f t="shared" si="291"/>
        <v>2.9641017311641685E-3</v>
      </c>
      <c r="BS243">
        <f t="shared" si="291"/>
        <v>2.84865313092452E-3</v>
      </c>
      <c r="BT243">
        <f t="shared" si="291"/>
        <v>2.7398789416168932E-3</v>
      </c>
      <c r="BU243">
        <f t="shared" si="291"/>
        <v>2.6372388188823704E-3</v>
      </c>
      <c r="BV243">
        <f t="shared" si="300"/>
        <v>2.540250763629532E-3</v>
      </c>
      <c r="BW243">
        <f t="shared" si="300"/>
        <v>2.4484830740248496E-3</v>
      </c>
      <c r="BX243">
        <f t="shared" si="300"/>
        <v>2.3615476599177314E-3</v>
      </c>
      <c r="BY243">
        <f t="shared" si="300"/>
        <v>2.2790944466196442E-3</v>
      </c>
      <c r="BZ243">
        <f t="shared" si="300"/>
        <v>2.2008066578389123E-3</v>
      </c>
      <c r="CA243">
        <f t="shared" si="300"/>
        <v>2.1263968142143205E-3</v>
      </c>
      <c r="CB243">
        <f t="shared" si="300"/>
        <v>2.055603318909346E-3</v>
      </c>
      <c r="CC243">
        <f t="shared" si="300"/>
        <v>1.9881875283175852E-3</v>
      </c>
      <c r="CD243">
        <f t="shared" si="300"/>
        <v>1.9239312263285117E-3</v>
      </c>
      <c r="CE243">
        <f t="shared" si="300"/>
        <v>1.8626344364036658E-3</v>
      </c>
      <c r="CF243">
        <f t="shared" si="302"/>
        <v>1.8041135180628433E-3</v>
      </c>
      <c r="CG243">
        <f t="shared" si="302"/>
        <v>1.7481995041126505E-3</v>
      </c>
      <c r="CH243">
        <f t="shared" si="302"/>
        <v>1.6947366426803452E-3</v>
      </c>
      <c r="CI243">
        <f t="shared" si="302"/>
        <v>1.6435811143008562E-3</v>
      </c>
      <c r="CJ243">
        <f t="shared" si="302"/>
        <v>1.5945998992874166E-3</v>
      </c>
      <c r="CK243">
        <f t="shared" si="302"/>
        <v>1.5476697746557321E-3</v>
      </c>
      <c r="CL243">
        <f t="shared" si="302"/>
        <v>1.5026764231665488E-3</v>
      </c>
      <c r="CM243">
        <f t="shared" si="302"/>
        <v>1.4595136397543137E-3</v>
      </c>
      <c r="CN243">
        <f t="shared" si="302"/>
        <v>1.4180826228387504E-3</v>
      </c>
      <c r="CO243">
        <f t="shared" si="302"/>
        <v>1.3782913398639079E-3</v>
      </c>
      <c r="CP243">
        <f t="shared" si="298"/>
        <v>1.3400539579482569E-3</v>
      </c>
      <c r="CQ243">
        <f t="shared" si="298"/>
        <v>1.3032903318171084E-3</v>
      </c>
      <c r="CR243">
        <f t="shared" si="298"/>
        <v>8.3950770949717485E-4</v>
      </c>
      <c r="CS243">
        <f t="shared" si="298"/>
        <v>5.455341878982991E-4</v>
      </c>
      <c r="CT243">
        <f t="shared" si="298"/>
        <v>3.7798414988772175E-4</v>
      </c>
      <c r="CU243">
        <f t="shared" si="298"/>
        <v>2.6307382904119594E-4</v>
      </c>
      <c r="CV243">
        <f t="shared" si="298"/>
        <v>1.7971450451951585E-4</v>
      </c>
      <c r="CW243">
        <f t="shared" si="298"/>
        <v>1.1819188712076142E-4</v>
      </c>
      <c r="CX243">
        <f t="shared" si="298"/>
        <v>7.3026431558453106E-5</v>
      </c>
      <c r="CY243">
        <f t="shared" si="298"/>
        <v>4.074163141832932E-5</v>
      </c>
      <c r="CZ243">
        <f t="shared" si="298"/>
        <v>1.8953464137838606E-5</v>
      </c>
      <c r="DA243">
        <f t="shared" si="298"/>
        <v>5.9338705994140117E-6</v>
      </c>
      <c r="DB243">
        <f t="shared" si="298"/>
        <v>3.7710709666303454E-7</v>
      </c>
      <c r="DC243">
        <f t="shared" si="298"/>
        <v>0</v>
      </c>
      <c r="DD243">
        <f t="shared" si="298"/>
        <v>0</v>
      </c>
      <c r="DE243">
        <f t="shared" si="298"/>
        <v>0</v>
      </c>
      <c r="DF243">
        <f t="shared" si="295"/>
        <v>0</v>
      </c>
      <c r="DG243">
        <f t="shared" si="295"/>
        <v>0</v>
      </c>
      <c r="DH243">
        <f t="shared" si="295"/>
        <v>0</v>
      </c>
      <c r="DI243">
        <f t="shared" si="295"/>
        <v>0</v>
      </c>
      <c r="DJ243">
        <f t="shared" si="292"/>
        <v>0</v>
      </c>
      <c r="DK243">
        <f t="shared" si="292"/>
        <v>0</v>
      </c>
      <c r="DL243">
        <f t="shared" si="292"/>
        <v>0</v>
      </c>
      <c r="DM243">
        <f t="shared" si="292"/>
        <v>0</v>
      </c>
      <c r="DN243">
        <f t="shared" si="292"/>
        <v>0</v>
      </c>
      <c r="DO243">
        <f t="shared" si="292"/>
        <v>0</v>
      </c>
      <c r="DP243">
        <f t="shared" si="292"/>
        <v>0</v>
      </c>
      <c r="DQ243">
        <f t="shared" si="292"/>
        <v>0</v>
      </c>
      <c r="DR243">
        <f t="shared" si="292"/>
        <v>0</v>
      </c>
      <c r="DS243">
        <f t="shared" si="292"/>
        <v>0</v>
      </c>
      <c r="DT243">
        <f t="shared" si="299"/>
        <v>0</v>
      </c>
      <c r="DU243">
        <f t="shared" si="299"/>
        <v>0</v>
      </c>
      <c r="DV243">
        <f t="shared" si="299"/>
        <v>0</v>
      </c>
      <c r="DW243">
        <f t="shared" si="299"/>
        <v>0</v>
      </c>
      <c r="DX243">
        <f t="shared" si="299"/>
        <v>0</v>
      </c>
      <c r="DY243">
        <f t="shared" si="299"/>
        <v>0</v>
      </c>
      <c r="DZ243">
        <f t="shared" si="299"/>
        <v>0</v>
      </c>
      <c r="EA243">
        <f t="shared" si="299"/>
        <v>0</v>
      </c>
      <c r="EB243">
        <f t="shared" si="299"/>
        <v>0</v>
      </c>
      <c r="EC243">
        <f t="shared" si="299"/>
        <v>0</v>
      </c>
      <c r="ED243">
        <f t="shared" si="288"/>
        <v>0</v>
      </c>
      <c r="EE243">
        <f t="shared" si="288"/>
        <v>0</v>
      </c>
      <c r="EF243">
        <f t="shared" si="288"/>
        <v>0</v>
      </c>
      <c r="EG243">
        <f t="shared" si="288"/>
        <v>0</v>
      </c>
      <c r="EH243">
        <f t="shared" si="288"/>
        <v>0</v>
      </c>
      <c r="EI243">
        <f t="shared" si="288"/>
        <v>0</v>
      </c>
      <c r="EJ243">
        <f t="shared" si="288"/>
        <v>0</v>
      </c>
      <c r="EK243">
        <f t="shared" si="288"/>
        <v>0</v>
      </c>
      <c r="EL243">
        <f t="shared" si="288"/>
        <v>0</v>
      </c>
      <c r="EM243">
        <f t="shared" si="288"/>
        <v>0</v>
      </c>
      <c r="EN243">
        <f t="shared" si="289"/>
        <v>0</v>
      </c>
      <c r="EO243">
        <f t="shared" si="289"/>
        <v>0</v>
      </c>
      <c r="EP243">
        <f t="shared" si="289"/>
        <v>0</v>
      </c>
      <c r="EQ243">
        <f t="shared" si="289"/>
        <v>0</v>
      </c>
      <c r="ER243">
        <f t="shared" si="289"/>
        <v>0</v>
      </c>
      <c r="ES243">
        <f t="shared" si="289"/>
        <v>0</v>
      </c>
      <c r="ET243">
        <f t="shared" si="289"/>
        <v>0</v>
      </c>
      <c r="EU243">
        <f t="shared" si="289"/>
        <v>0</v>
      </c>
      <c r="EV243">
        <f t="shared" si="289"/>
        <v>0</v>
      </c>
      <c r="EW243">
        <f t="shared" si="289"/>
        <v>0</v>
      </c>
      <c r="EX243">
        <f t="shared" si="289"/>
        <v>0</v>
      </c>
      <c r="EZ243">
        <f t="shared" si="260"/>
        <v>0.89306518327266382</v>
      </c>
      <c r="FB243">
        <f t="shared" si="271"/>
        <v>9.8001409175083043E-3</v>
      </c>
      <c r="FC243">
        <f t="shared" si="272"/>
        <v>0.24876283802361285</v>
      </c>
    </row>
    <row r="244" spans="1:159" x14ac:dyDescent="0.25">
      <c r="A244">
        <v>1485</v>
      </c>
      <c r="B244" s="19">
        <f>'Input spectra'!Y243</f>
        <v>3.9537312256122503E-2</v>
      </c>
      <c r="C244">
        <f>'Input spectra'!D243</f>
        <v>0</v>
      </c>
      <c r="D244">
        <f t="shared" si="301"/>
        <v>2.0653927966864227E-2</v>
      </c>
      <c r="E244">
        <f t="shared" si="301"/>
        <v>2.0422609207160627E-2</v>
      </c>
      <c r="F244">
        <f t="shared" si="301"/>
        <v>2.0192794392214379E-2</v>
      </c>
      <c r="G244">
        <f t="shared" si="301"/>
        <v>1.9964475254826506E-2</v>
      </c>
      <c r="H244">
        <f t="shared" si="301"/>
        <v>1.9737643569624597E-2</v>
      </c>
      <c r="I244">
        <f t="shared" si="301"/>
        <v>1.9512291152861478E-2</v>
      </c>
      <c r="J244">
        <f t="shared" si="301"/>
        <v>1.9288409862214775E-2</v>
      </c>
      <c r="K244">
        <f t="shared" si="301"/>
        <v>1.9065991596587395E-2</v>
      </c>
      <c r="L244">
        <f t="shared" si="301"/>
        <v>1.8845028295909002E-2</v>
      </c>
      <c r="M244">
        <f t="shared" si="301"/>
        <v>1.8625511940938339E-2</v>
      </c>
      <c r="N244">
        <f t="shared" si="296"/>
        <v>1.8407434553066534E-2</v>
      </c>
      <c r="O244">
        <f t="shared" si="296"/>
        <v>1.8190788194121281E-2</v>
      </c>
      <c r="P244">
        <f t="shared" si="296"/>
        <v>1.7975564966171961E-2</v>
      </c>
      <c r="Q244">
        <f t="shared" si="296"/>
        <v>1.7761757011335665E-2</v>
      </c>
      <c r="R244">
        <f t="shared" si="296"/>
        <v>1.754935651158409E-2</v>
      </c>
      <c r="S244">
        <f t="shared" si="296"/>
        <v>1.7338355688551393E-2</v>
      </c>
      <c r="T244">
        <f t="shared" si="296"/>
        <v>1.7128746803342903E-2</v>
      </c>
      <c r="U244">
        <f t="shared" si="296"/>
        <v>1.6920522156344712E-2</v>
      </c>
      <c r="V244">
        <f t="shared" si="296"/>
        <v>1.6713674087034204E-2</v>
      </c>
      <c r="W244">
        <f t="shared" si="296"/>
        <v>1.6508194973791416E-2</v>
      </c>
      <c r="X244">
        <f t="shared" si="296"/>
        <v>1.6304077233711304E-2</v>
      </c>
      <c r="Y244">
        <f t="shared" si="296"/>
        <v>1.6101313322416894E-2</v>
      </c>
      <c r="Z244">
        <f t="shared" si="296"/>
        <v>1.5899895733873289E-2</v>
      </c>
      <c r="AA244">
        <f t="shared" si="296"/>
        <v>1.5699817000202523E-2</v>
      </c>
      <c r="AB244">
        <f t="shared" si="296"/>
        <v>1.5501069691499336E-2</v>
      </c>
      <c r="AC244">
        <f t="shared" si="296"/>
        <v>1.5303646415647772E-2</v>
      </c>
      <c r="AD244">
        <f t="shared" si="293"/>
        <v>1.5107539818138609E-2</v>
      </c>
      <c r="AE244">
        <f t="shared" si="293"/>
        <v>1.4912742581887708E-2</v>
      </c>
      <c r="AF244">
        <f t="shared" si="293"/>
        <v>1.4719247427055151E-2</v>
      </c>
      <c r="AG244">
        <f t="shared" si="293"/>
        <v>1.4527047110865233E-2</v>
      </c>
      <c r="AH244">
        <f t="shared" si="290"/>
        <v>1.433613442742734E-2</v>
      </c>
      <c r="AI244">
        <f t="shared" si="290"/>
        <v>1.4146502207557603E-2</v>
      </c>
      <c r="AJ244">
        <f t="shared" si="290"/>
        <v>1.3958143318601419E-2</v>
      </c>
      <c r="AK244">
        <f t="shared" si="290"/>
        <v>1.3771050664256792E-2</v>
      </c>
      <c r="AL244">
        <f t="shared" si="290"/>
        <v>1.3585217184398509E-2</v>
      </c>
      <c r="AM244">
        <f t="shared" si="290"/>
        <v>1.3400635854903125E-2</v>
      </c>
      <c r="AN244">
        <f t="shared" si="290"/>
        <v>1.3217299687474765E-2</v>
      </c>
      <c r="AO244">
        <f t="shared" si="290"/>
        <v>1.3035201729471759E-2</v>
      </c>
      <c r="AP244">
        <f t="shared" si="290"/>
        <v>1.2854335063734066E-2</v>
      </c>
      <c r="AQ244">
        <f t="shared" si="290"/>
        <v>1.2674692808411509E-2</v>
      </c>
      <c r="AR244">
        <f t="shared" si="297"/>
        <v>1.2496268116792825E-2</v>
      </c>
      <c r="AS244">
        <f t="shared" si="297"/>
        <v>1.2319054177135517E-2</v>
      </c>
      <c r="AT244">
        <f t="shared" si="297"/>
        <v>1.2143044212496451E-2</v>
      </c>
      <c r="AU244">
        <f t="shared" si="297"/>
        <v>1.1968231480563344E-2</v>
      </c>
      <c r="AV244">
        <f t="shared" si="297"/>
        <v>1.179460927348693E-2</v>
      </c>
      <c r="AW244">
        <f t="shared" si="297"/>
        <v>1.1622170917713993E-2</v>
      </c>
      <c r="AX244">
        <f t="shared" si="297"/>
        <v>1.0336697650341783E-2</v>
      </c>
      <c r="AY244">
        <f t="shared" si="297"/>
        <v>8.8370345975090393E-3</v>
      </c>
      <c r="AZ244">
        <f t="shared" si="297"/>
        <v>7.9591438208001537E-3</v>
      </c>
      <c r="BA244">
        <f t="shared" si="297"/>
        <v>7.2945404503718296E-3</v>
      </c>
      <c r="BB244">
        <f t="shared" si="297"/>
        <v>6.7516598570022133E-3</v>
      </c>
      <c r="BC244">
        <f t="shared" si="297"/>
        <v>6.290840178273323E-3</v>
      </c>
      <c r="BD244">
        <f t="shared" si="297"/>
        <v>5.8903636114688235E-3</v>
      </c>
      <c r="BE244">
        <f t="shared" si="297"/>
        <v>5.5366997244428321E-3</v>
      </c>
      <c r="BF244">
        <f t="shared" si="297"/>
        <v>5.2206925229592886E-3</v>
      </c>
      <c r="BG244">
        <f t="shared" si="297"/>
        <v>4.935779087217671E-3</v>
      </c>
      <c r="BH244">
        <f t="shared" si="294"/>
        <v>4.6770517605021966E-3</v>
      </c>
      <c r="BI244">
        <f t="shared" si="294"/>
        <v>4.4407198974578989E-3</v>
      </c>
      <c r="BJ244">
        <f t="shared" si="294"/>
        <v>4.2237799693640825E-3</v>
      </c>
      <c r="BK244">
        <f t="shared" si="294"/>
        <v>4.0238026347157764E-3</v>
      </c>
      <c r="BL244">
        <f t="shared" si="291"/>
        <v>3.8387894293801356E-3</v>
      </c>
      <c r="BM244">
        <f t="shared" si="291"/>
        <v>3.6670729203133303E-3</v>
      </c>
      <c r="BN244">
        <f t="shared" si="291"/>
        <v>3.5072450918358236E-3</v>
      </c>
      <c r="BO244">
        <f t="shared" si="291"/>
        <v>3.3581046963538715E-3</v>
      </c>
      <c r="BP244">
        <f t="shared" si="291"/>
        <v>3.2186177152156051E-3</v>
      </c>
      <c r="BQ244">
        <f t="shared" si="291"/>
        <v>3.0878871109958359E-3</v>
      </c>
      <c r="BR244">
        <f t="shared" si="291"/>
        <v>2.9651293096976078E-3</v>
      </c>
      <c r="BS244">
        <f t="shared" si="291"/>
        <v>2.8496556519642681E-3</v>
      </c>
      <c r="BT244">
        <f t="shared" si="291"/>
        <v>2.7408575761814491E-3</v>
      </c>
      <c r="BU244">
        <f t="shared" si="291"/>
        <v>2.6381946473353311E-3</v>
      </c>
      <c r="BV244">
        <f t="shared" si="300"/>
        <v>2.5411847857784867E-3</v>
      </c>
      <c r="BW244">
        <f t="shared" si="300"/>
        <v>2.4493962177513135E-3</v>
      </c>
      <c r="BX244">
        <f t="shared" si="300"/>
        <v>2.3624407885997202E-3</v>
      </c>
      <c r="BY244">
        <f t="shared" si="300"/>
        <v>2.279968365553883E-3</v>
      </c>
      <c r="BZ244">
        <f t="shared" si="300"/>
        <v>2.2016621198280122E-3</v>
      </c>
      <c r="CA244">
        <f t="shared" si="300"/>
        <v>2.127234524452167E-3</v>
      </c>
      <c r="CB244">
        <f t="shared" si="300"/>
        <v>2.0564239392729341E-3</v>
      </c>
      <c r="CC244">
        <f t="shared" si="300"/>
        <v>1.9889916811538879E-3</v>
      </c>
      <c r="CD244">
        <f t="shared" si="300"/>
        <v>1.9247194978094055E-3</v>
      </c>
      <c r="CE244">
        <f t="shared" si="300"/>
        <v>1.8634073795094784E-3</v>
      </c>
      <c r="CF244">
        <f t="shared" si="302"/>
        <v>1.8048716552450787E-3</v>
      </c>
      <c r="CG244">
        <f t="shared" si="302"/>
        <v>1.7489433296783304E-3</v>
      </c>
      <c r="CH244">
        <f t="shared" si="302"/>
        <v>1.6954666249337637E-3</v>
      </c>
      <c r="CI244">
        <f t="shared" si="302"/>
        <v>1.6442976974731236E-3</v>
      </c>
      <c r="CJ244">
        <f t="shared" si="302"/>
        <v>1.5953035052796581E-3</v>
      </c>
      <c r="CK244">
        <f t="shared" si="302"/>
        <v>1.5483608046180939E-3</v>
      </c>
      <c r="CL244">
        <f t="shared" si="302"/>
        <v>1.5033552589320367E-3</v>
      </c>
      <c r="CM244">
        <f t="shared" si="302"/>
        <v>1.4601806451438944E-3</v>
      </c>
      <c r="CN244">
        <f t="shared" si="302"/>
        <v>1.418738144851932E-3</v>
      </c>
      <c r="CO244">
        <f t="shared" si="302"/>
        <v>1.3789357097671725E-3</v>
      </c>
      <c r="CP244">
        <f t="shared" si="298"/>
        <v>1.3406874922721221E-3</v>
      </c>
      <c r="CQ244">
        <f t="shared" si="298"/>
        <v>1.3039133332712557E-3</v>
      </c>
      <c r="CR244">
        <f t="shared" si="298"/>
        <v>8.3991342364374418E-4</v>
      </c>
      <c r="CS244">
        <f t="shared" si="298"/>
        <v>5.458006980131522E-4</v>
      </c>
      <c r="CT244">
        <f t="shared" si="298"/>
        <v>3.781707927381317E-4</v>
      </c>
      <c r="CU244">
        <f t="shared" si="298"/>
        <v>2.6320511319454198E-4</v>
      </c>
      <c r="CV244">
        <f t="shared" si="298"/>
        <v>1.798051333884268E-4</v>
      </c>
      <c r="CW244">
        <f t="shared" si="298"/>
        <v>1.1825211155635541E-4</v>
      </c>
      <c r="CX244">
        <f t="shared" si="298"/>
        <v>7.3064025739879158E-5</v>
      </c>
      <c r="CY244">
        <f t="shared" si="298"/>
        <v>4.076281938243392E-5</v>
      </c>
      <c r="CZ244">
        <f t="shared" si="298"/>
        <v>1.8963420607088754E-5</v>
      </c>
      <c r="DA244">
        <f t="shared" si="298"/>
        <v>5.9370189083683904E-6</v>
      </c>
      <c r="DB244">
        <f t="shared" si="298"/>
        <v>3.7730915832326583E-7</v>
      </c>
      <c r="DC244">
        <f t="shared" si="298"/>
        <v>0</v>
      </c>
      <c r="DD244">
        <f t="shared" si="298"/>
        <v>0</v>
      </c>
      <c r="DE244">
        <f t="shared" si="298"/>
        <v>0</v>
      </c>
      <c r="DF244">
        <f t="shared" si="295"/>
        <v>0</v>
      </c>
      <c r="DG244">
        <f t="shared" si="295"/>
        <v>0</v>
      </c>
      <c r="DH244">
        <f t="shared" si="295"/>
        <v>0</v>
      </c>
      <c r="DI244">
        <f t="shared" si="295"/>
        <v>0</v>
      </c>
      <c r="DJ244">
        <f t="shared" si="292"/>
        <v>0</v>
      </c>
      <c r="DK244">
        <f t="shared" si="292"/>
        <v>0</v>
      </c>
      <c r="DL244">
        <f t="shared" si="292"/>
        <v>0</v>
      </c>
      <c r="DM244">
        <f t="shared" si="292"/>
        <v>0</v>
      </c>
      <c r="DN244">
        <f t="shared" si="292"/>
        <v>0</v>
      </c>
      <c r="DO244">
        <f t="shared" si="292"/>
        <v>0</v>
      </c>
      <c r="DP244">
        <f t="shared" si="292"/>
        <v>0</v>
      </c>
      <c r="DQ244">
        <f t="shared" si="292"/>
        <v>0</v>
      </c>
      <c r="DR244">
        <f t="shared" si="292"/>
        <v>0</v>
      </c>
      <c r="DS244">
        <f t="shared" si="292"/>
        <v>0</v>
      </c>
      <c r="DT244">
        <f t="shared" si="299"/>
        <v>0</v>
      </c>
      <c r="DU244">
        <f t="shared" si="299"/>
        <v>0</v>
      </c>
      <c r="DV244">
        <f t="shared" si="299"/>
        <v>0</v>
      </c>
      <c r="DW244">
        <f t="shared" si="299"/>
        <v>0</v>
      </c>
      <c r="DX244">
        <f t="shared" si="299"/>
        <v>0</v>
      </c>
      <c r="DY244">
        <f t="shared" si="299"/>
        <v>0</v>
      </c>
      <c r="DZ244">
        <f t="shared" si="299"/>
        <v>0</v>
      </c>
      <c r="EA244">
        <f t="shared" si="299"/>
        <v>0</v>
      </c>
      <c r="EB244">
        <f t="shared" si="299"/>
        <v>0</v>
      </c>
      <c r="EC244">
        <f t="shared" si="299"/>
        <v>0</v>
      </c>
      <c r="ED244">
        <f t="shared" si="288"/>
        <v>0</v>
      </c>
      <c r="EE244">
        <f t="shared" si="288"/>
        <v>0</v>
      </c>
      <c r="EF244">
        <f t="shared" si="288"/>
        <v>0</v>
      </c>
      <c r="EG244">
        <f t="shared" si="288"/>
        <v>0</v>
      </c>
      <c r="EH244">
        <f t="shared" si="288"/>
        <v>0</v>
      </c>
      <c r="EI244">
        <f t="shared" si="288"/>
        <v>0</v>
      </c>
      <c r="EJ244">
        <f t="shared" si="288"/>
        <v>0</v>
      </c>
      <c r="EK244">
        <f t="shared" si="288"/>
        <v>0</v>
      </c>
      <c r="EL244">
        <f t="shared" si="288"/>
        <v>0</v>
      </c>
      <c r="EM244">
        <f t="shared" si="288"/>
        <v>0</v>
      </c>
      <c r="EN244">
        <f t="shared" si="289"/>
        <v>0</v>
      </c>
      <c r="EO244">
        <f t="shared" si="289"/>
        <v>0</v>
      </c>
      <c r="EP244">
        <f t="shared" si="289"/>
        <v>0</v>
      </c>
      <c r="EQ244">
        <f t="shared" si="289"/>
        <v>0</v>
      </c>
      <c r="ER244">
        <f t="shared" si="289"/>
        <v>0</v>
      </c>
      <c r="ES244">
        <f t="shared" si="289"/>
        <v>0</v>
      </c>
      <c r="ET244">
        <f t="shared" si="289"/>
        <v>0</v>
      </c>
      <c r="EU244">
        <f t="shared" si="289"/>
        <v>0</v>
      </c>
      <c r="EV244">
        <f t="shared" si="289"/>
        <v>0</v>
      </c>
      <c r="EW244">
        <f t="shared" si="289"/>
        <v>0</v>
      </c>
      <c r="EX244">
        <f t="shared" si="289"/>
        <v>0</v>
      </c>
      <c r="EZ244">
        <f t="shared" si="260"/>
        <v>0.89319516092347595</v>
      </c>
      <c r="FB244">
        <f t="shared" si="271"/>
        <v>9.7872687523798407E-3</v>
      </c>
      <c r="FC244">
        <f t="shared" si="272"/>
        <v>0.24876447911018745</v>
      </c>
    </row>
    <row r="245" spans="1:159" x14ac:dyDescent="0.25">
      <c r="A245">
        <v>1490</v>
      </c>
      <c r="B245" s="19">
        <f>'Input spectra'!Y244</f>
        <v>3.94847949169689E-2</v>
      </c>
      <c r="C245">
        <f>'Input spectra'!D244</f>
        <v>0</v>
      </c>
      <c r="D245">
        <f t="shared" si="301"/>
        <v>2.0653927966864227E-2</v>
      </c>
      <c r="E245">
        <f t="shared" si="301"/>
        <v>2.0422716461551676E-2</v>
      </c>
      <c r="F245">
        <f t="shared" si="301"/>
        <v>2.0193006487694558E-2</v>
      </c>
      <c r="G245">
        <f t="shared" si="301"/>
        <v>1.9964789801639769E-2</v>
      </c>
      <c r="H245">
        <f t="shared" si="301"/>
        <v>1.9738058201388228E-2</v>
      </c>
      <c r="I245">
        <f t="shared" si="301"/>
        <v>1.9512803526394642E-2</v>
      </c>
      <c r="J245">
        <f t="shared" si="301"/>
        <v>1.9289017657368141E-2</v>
      </c>
      <c r="K245">
        <f t="shared" si="301"/>
        <v>1.906669251607385E-2</v>
      </c>
      <c r="L245">
        <f t="shared" si="301"/>
        <v>1.8845820065135431E-2</v>
      </c>
      <c r="M245">
        <f t="shared" si="301"/>
        <v>1.8626392307838472E-2</v>
      </c>
      <c r="N245">
        <f t="shared" si="296"/>
        <v>1.8408401287934854E-2</v>
      </c>
      <c r="O245">
        <f t="shared" si="296"/>
        <v>1.8191839089447982E-2</v>
      </c>
      <c r="P245">
        <f t="shared" si="296"/>
        <v>1.7976697836478955E-2</v>
      </c>
      <c r="Q245">
        <f t="shared" si="296"/>
        <v>1.7762969693013629E-2</v>
      </c>
      <c r="R245">
        <f t="shared" si="296"/>
        <v>1.7550646862730557E-2</v>
      </c>
      <c r="S245">
        <f t="shared" si="296"/>
        <v>1.7339721588809864E-2</v>
      </c>
      <c r="T245">
        <f t="shared" si="296"/>
        <v>1.7130186153742972E-2</v>
      </c>
      <c r="U245">
        <f t="shared" si="296"/>
        <v>1.6922032879143241E-2</v>
      </c>
      <c r="V245">
        <f t="shared" si="296"/>
        <v>1.6715254125557463E-2</v>
      </c>
      <c r="W245">
        <f t="shared" si="296"/>
        <v>1.6509842292278271E-2</v>
      </c>
      <c r="X245">
        <f t="shared" si="296"/>
        <v>1.6305789817157395E-2</v>
      </c>
      <c r="Y245">
        <f t="shared" si="296"/>
        <v>1.6103089176419783E-2</v>
      </c>
      <c r="Z245">
        <f t="shared" si="296"/>
        <v>1.590173288447861E-2</v>
      </c>
      <c r="AA245">
        <f t="shared" si="296"/>
        <v>1.5701713493751143E-2</v>
      </c>
      <c r="AB245">
        <f t="shared" si="296"/>
        <v>1.5503023594475447E-2</v>
      </c>
      <c r="AC245">
        <f t="shared" si="296"/>
        <v>1.5305655814527981E-2</v>
      </c>
      <c r="AD245">
        <f t="shared" si="293"/>
        <v>1.5109602819241987E-2</v>
      </c>
      <c r="AE245">
        <f t="shared" si="293"/>
        <v>1.4914857311226794E-2</v>
      </c>
      <c r="AF245">
        <f t="shared" si="293"/>
        <v>1.472141203018792E-2</v>
      </c>
      <c r="AG245">
        <f t="shared" si="293"/>
        <v>1.4529259752748012E-2</v>
      </c>
      <c r="AH245">
        <f t="shared" si="290"/>
        <v>1.4338393292268655E-2</v>
      </c>
      <c r="AI245">
        <f t="shared" si="290"/>
        <v>1.4148805498672973E-2</v>
      </c>
      <c r="AJ245">
        <f t="shared" si="290"/>
        <v>1.396048925826909E-2</v>
      </c>
      <c r="AK245">
        <f t="shared" si="290"/>
        <v>1.3773437493574372E-2</v>
      </c>
      <c r="AL245">
        <f t="shared" si="290"/>
        <v>1.358764316314056E-2</v>
      </c>
      <c r="AM245">
        <f t="shared" si="290"/>
        <v>1.3403099261379638E-2</v>
      </c>
      <c r="AN245">
        <f t="shared" si="290"/>
        <v>1.3219798818390567E-2</v>
      </c>
      <c r="AO245">
        <f t="shared" si="290"/>
        <v>1.3037734899786813E-2</v>
      </c>
      <c r="AP245">
        <f t="shared" si="290"/>
        <v>1.2856900606524682E-2</v>
      </c>
      <c r="AQ245">
        <f t="shared" si="290"/>
        <v>1.2677289074732439E-2</v>
      </c>
      <c r="AR245">
        <f t="shared" si="297"/>
        <v>1.2498893475540259E-2</v>
      </c>
      <c r="AS245">
        <f t="shared" si="297"/>
        <v>1.2321707014910943E-2</v>
      </c>
      <c r="AT245">
        <f t="shared" si="297"/>
        <v>1.2145722933471428E-2</v>
      </c>
      <c r="AU245">
        <f t="shared" si="297"/>
        <v>1.1970934506345112E-2</v>
      </c>
      <c r="AV245">
        <f t="shared" si="297"/>
        <v>1.1797335042984915E-2</v>
      </c>
      <c r="AW245">
        <f t="shared" si="297"/>
        <v>1.1624917887007164E-2</v>
      </c>
      <c r="AX245">
        <f t="shared" si="297"/>
        <v>1.0339195088933609E-2</v>
      </c>
      <c r="AY245">
        <f t="shared" si="297"/>
        <v>8.8392161251852567E-3</v>
      </c>
      <c r="AZ245">
        <f t="shared" si="297"/>
        <v>7.9611504403730628E-3</v>
      </c>
      <c r="BA245">
        <f t="shared" si="297"/>
        <v>7.2964178322079904E-3</v>
      </c>
      <c r="BB245">
        <f t="shared" si="297"/>
        <v>6.753432985844846E-3</v>
      </c>
      <c r="BC245">
        <f t="shared" si="297"/>
        <v>6.2925253326925439E-3</v>
      </c>
      <c r="BD245">
        <f t="shared" si="297"/>
        <v>5.8919724314975995E-3</v>
      </c>
      <c r="BE245">
        <f t="shared" si="297"/>
        <v>5.5382410344457242E-3</v>
      </c>
      <c r="BF245">
        <f t="shared" si="297"/>
        <v>5.2221732880683037E-3</v>
      </c>
      <c r="BG245">
        <f t="shared" si="297"/>
        <v>4.9372049700512899E-3</v>
      </c>
      <c r="BH245">
        <f t="shared" si="294"/>
        <v>4.6784274701442419E-3</v>
      </c>
      <c r="BI245">
        <f t="shared" si="294"/>
        <v>4.4420494207633599E-3</v>
      </c>
      <c r="BJ245">
        <f t="shared" si="294"/>
        <v>4.225066731102246E-3</v>
      </c>
      <c r="BK245">
        <f t="shared" si="294"/>
        <v>4.0250496124004135E-3</v>
      </c>
      <c r="BL245">
        <f t="shared" si="291"/>
        <v>3.8399992380163291E-3</v>
      </c>
      <c r="BM245">
        <f t="shared" si="291"/>
        <v>3.668247876470041E-3</v>
      </c>
      <c r="BN245">
        <f t="shared" si="291"/>
        <v>3.5083872630913911E-3</v>
      </c>
      <c r="BO245">
        <f t="shared" si="291"/>
        <v>3.3592159401328548E-3</v>
      </c>
      <c r="BP245">
        <f t="shared" si="291"/>
        <v>3.2196997097647356E-3</v>
      </c>
      <c r="BQ245">
        <f t="shared" si="291"/>
        <v>3.0889413804251254E-3</v>
      </c>
      <c r="BR245">
        <f t="shared" si="291"/>
        <v>2.966157244466337E-3</v>
      </c>
      <c r="BS245">
        <f t="shared" si="291"/>
        <v>2.8506585258193263E-3</v>
      </c>
      <c r="BT245">
        <f t="shared" si="291"/>
        <v>2.7418365602963437E-3</v>
      </c>
      <c r="BU245">
        <f t="shared" si="291"/>
        <v>2.6391508222142679E-3</v>
      </c>
      <c r="BV245">
        <f t="shared" si="300"/>
        <v>2.5421191513570695E-3</v>
      </c>
      <c r="BW245">
        <f t="shared" si="300"/>
        <v>2.4503097020280038E-3</v>
      </c>
      <c r="BX245">
        <f t="shared" si="300"/>
        <v>2.3633342550597085E-3</v>
      </c>
      <c r="BY245">
        <f t="shared" si="300"/>
        <v>2.2808426195924016E-3</v>
      </c>
      <c r="BZ245">
        <f t="shared" si="300"/>
        <v>2.2025179143384684E-3</v>
      </c>
      <c r="CA245">
        <f t="shared" si="300"/>
        <v>2.1280725647123489E-3</v>
      </c>
      <c r="CB245">
        <f t="shared" si="300"/>
        <v>2.0572448872375601E-3</v>
      </c>
      <c r="CC245">
        <f t="shared" si="300"/>
        <v>1.9897961592420972E-3</v>
      </c>
      <c r="CD245">
        <f t="shared" si="300"/>
        <v>1.9255080922602266E-3</v>
      </c>
      <c r="CE245">
        <f t="shared" si="300"/>
        <v>1.8641806433658545E-3</v>
      </c>
      <c r="CF245">
        <f t="shared" si="302"/>
        <v>1.805630111017016E-3</v>
      </c>
      <c r="CG245">
        <f t="shared" si="302"/>
        <v>1.7496874717276103E-3</v>
      </c>
      <c r="CH245">
        <f t="shared" si="302"/>
        <v>1.6961969216160305E-3</v>
      </c>
      <c r="CI245">
        <f t="shared" si="302"/>
        <v>1.6450145930677221E-3</v>
      </c>
      <c r="CJ245">
        <f t="shared" si="302"/>
        <v>1.5960074217330963E-3</v>
      </c>
      <c r="CK245">
        <f t="shared" si="302"/>
        <v>1.5490521431232836E-3</v>
      </c>
      <c r="CL245">
        <f t="shared" si="302"/>
        <v>1.5040344013623459E-3</v>
      </c>
      <c r="CM245">
        <f t="shared" si="302"/>
        <v>1.4608479553584366E-3</v>
      </c>
      <c r="CN245">
        <f t="shared" si="302"/>
        <v>1.4193939698863218E-3</v>
      </c>
      <c r="CO245">
        <f t="shared" si="302"/>
        <v>1.3795803809221105E-3</v>
      </c>
      <c r="CP245">
        <f t="shared" si="298"/>
        <v>1.3413213261105976E-3</v>
      </c>
      <c r="CQ245">
        <f t="shared" si="298"/>
        <v>1.3045366325338057E-3</v>
      </c>
      <c r="CR245">
        <f t="shared" si="298"/>
        <v>8.4031933386232935E-4</v>
      </c>
      <c r="CS245">
        <f t="shared" si="298"/>
        <v>5.4606733832633745E-4</v>
      </c>
      <c r="CT245">
        <f t="shared" si="298"/>
        <v>3.7835752774995535E-4</v>
      </c>
      <c r="CU245">
        <f t="shared" si="298"/>
        <v>2.6333646286382694E-4</v>
      </c>
      <c r="CV245">
        <f t="shared" si="298"/>
        <v>1.7989580796089359E-4</v>
      </c>
      <c r="CW245">
        <f t="shared" si="298"/>
        <v>1.1831236667918803E-4</v>
      </c>
      <c r="CX245">
        <f t="shared" si="298"/>
        <v>7.3101639274879618E-5</v>
      </c>
      <c r="CY245">
        <f t="shared" si="298"/>
        <v>4.078401836548419E-5</v>
      </c>
      <c r="CZ245">
        <f t="shared" si="298"/>
        <v>1.8973382306584898E-5</v>
      </c>
      <c r="DA245">
        <f t="shared" si="298"/>
        <v>5.9401688877079067E-6</v>
      </c>
      <c r="DB245">
        <f t="shared" si="298"/>
        <v>3.7751132825224868E-7</v>
      </c>
      <c r="DC245">
        <f t="shared" si="298"/>
        <v>0</v>
      </c>
      <c r="DD245">
        <f t="shared" si="298"/>
        <v>0</v>
      </c>
      <c r="DE245">
        <f t="shared" si="298"/>
        <v>0</v>
      </c>
      <c r="DF245">
        <f t="shared" si="295"/>
        <v>0</v>
      </c>
      <c r="DG245">
        <f t="shared" si="295"/>
        <v>0</v>
      </c>
      <c r="DH245">
        <f t="shared" si="295"/>
        <v>0</v>
      </c>
      <c r="DI245">
        <f t="shared" si="295"/>
        <v>0</v>
      </c>
      <c r="DJ245">
        <f t="shared" si="292"/>
        <v>0</v>
      </c>
      <c r="DK245">
        <f t="shared" si="292"/>
        <v>0</v>
      </c>
      <c r="DL245">
        <f t="shared" si="292"/>
        <v>0</v>
      </c>
      <c r="DM245">
        <f t="shared" si="292"/>
        <v>0</v>
      </c>
      <c r="DN245">
        <f t="shared" si="292"/>
        <v>0</v>
      </c>
      <c r="DO245">
        <f t="shared" si="292"/>
        <v>0</v>
      </c>
      <c r="DP245">
        <f t="shared" si="292"/>
        <v>0</v>
      </c>
      <c r="DQ245">
        <f t="shared" si="292"/>
        <v>0</v>
      </c>
      <c r="DR245">
        <f t="shared" si="292"/>
        <v>0</v>
      </c>
      <c r="DS245">
        <f t="shared" si="292"/>
        <v>0</v>
      </c>
      <c r="DT245">
        <f t="shared" si="299"/>
        <v>0</v>
      </c>
      <c r="DU245">
        <f t="shared" si="299"/>
        <v>0</v>
      </c>
      <c r="DV245">
        <f t="shared" si="299"/>
        <v>0</v>
      </c>
      <c r="DW245">
        <f t="shared" si="299"/>
        <v>0</v>
      </c>
      <c r="DX245">
        <f t="shared" si="299"/>
        <v>0</v>
      </c>
      <c r="DY245">
        <f t="shared" si="299"/>
        <v>0</v>
      </c>
      <c r="DZ245">
        <f t="shared" si="299"/>
        <v>0</v>
      </c>
      <c r="EA245">
        <f t="shared" si="299"/>
        <v>0</v>
      </c>
      <c r="EB245">
        <f t="shared" si="299"/>
        <v>0</v>
      </c>
      <c r="EC245">
        <f t="shared" si="299"/>
        <v>0</v>
      </c>
      <c r="ED245">
        <f t="shared" si="288"/>
        <v>0</v>
      </c>
      <c r="EE245">
        <f t="shared" si="288"/>
        <v>0</v>
      </c>
      <c r="EF245">
        <f t="shared" si="288"/>
        <v>0</v>
      </c>
      <c r="EG245">
        <f t="shared" si="288"/>
        <v>0</v>
      </c>
      <c r="EH245">
        <f t="shared" si="288"/>
        <v>0</v>
      </c>
      <c r="EI245">
        <f t="shared" si="288"/>
        <v>0</v>
      </c>
      <c r="EJ245">
        <f t="shared" si="288"/>
        <v>0</v>
      </c>
      <c r="EK245">
        <f t="shared" si="288"/>
        <v>0</v>
      </c>
      <c r="EL245">
        <f t="shared" si="288"/>
        <v>0</v>
      </c>
      <c r="EM245">
        <f t="shared" si="288"/>
        <v>0</v>
      </c>
      <c r="EN245">
        <f t="shared" si="289"/>
        <v>0</v>
      </c>
      <c r="EO245">
        <f t="shared" si="289"/>
        <v>0</v>
      </c>
      <c r="EP245">
        <f t="shared" si="289"/>
        <v>0</v>
      </c>
      <c r="EQ245">
        <f t="shared" si="289"/>
        <v>0</v>
      </c>
      <c r="ER245">
        <f t="shared" si="289"/>
        <v>0</v>
      </c>
      <c r="ES245">
        <f t="shared" ref="EN245:EX247" si="303">ES$2*EXP(- ES$1 * ($C245*_c2+$B245))</f>
        <v>0</v>
      </c>
      <c r="ET245">
        <f t="shared" si="303"/>
        <v>0</v>
      </c>
      <c r="EU245">
        <f t="shared" si="303"/>
        <v>0</v>
      </c>
      <c r="EV245">
        <f t="shared" si="303"/>
        <v>0</v>
      </c>
      <c r="EW245">
        <f t="shared" si="303"/>
        <v>0</v>
      </c>
      <c r="EX245">
        <f t="shared" si="303"/>
        <v>0</v>
      </c>
      <c r="EZ245">
        <f t="shared" si="260"/>
        <v>0.89332516792196615</v>
      </c>
      <c r="FB245">
        <f t="shared" si="271"/>
        <v>9.7743962492409797E-3</v>
      </c>
      <c r="FC245">
        <f t="shared" si="272"/>
        <v>0.2487661201969715</v>
      </c>
    </row>
    <row r="246" spans="1:159" x14ac:dyDescent="0.25">
      <c r="A246">
        <v>1495</v>
      </c>
      <c r="B246" s="19">
        <f>'Input spectra'!Y245</f>
        <v>3.9432277577815297E-2</v>
      </c>
      <c r="C246">
        <f>'Input spectra'!D245</f>
        <v>0</v>
      </c>
      <c r="D246">
        <f t="shared" si="301"/>
        <v>2.0653927966864227E-2</v>
      </c>
      <c r="E246">
        <f t="shared" si="301"/>
        <v>2.0422823716505997E-2</v>
      </c>
      <c r="F246">
        <f t="shared" si="301"/>
        <v>2.0193218585402486E-2</v>
      </c>
      <c r="G246">
        <f t="shared" si="301"/>
        <v>1.9965104353408817E-2</v>
      </c>
      <c r="H246">
        <f t="shared" si="301"/>
        <v>1.9738472841862094E-2</v>
      </c>
      <c r="I246">
        <f t="shared" si="301"/>
        <v>1.9513315913382231E-2</v>
      </c>
      <c r="J246">
        <f t="shared" si="301"/>
        <v>1.9289625471673677E-2</v>
      </c>
      <c r="K246">
        <f t="shared" si="301"/>
        <v>1.9067393461328078E-2</v>
      </c>
      <c r="L246">
        <f t="shared" si="301"/>
        <v>1.8846611867627851E-2</v>
      </c>
      <c r="M246">
        <f t="shared" si="301"/>
        <v>1.8627272716350663E-2</v>
      </c>
      <c r="N246">
        <f t="shared" si="296"/>
        <v>1.840936807357485E-2</v>
      </c>
      <c r="O246">
        <f t="shared" si="296"/>
        <v>1.8192890045485684E-2</v>
      </c>
      <c r="P246">
        <f t="shared" si="296"/>
        <v>1.7977830778182598E-2</v>
      </c>
      <c r="Q246">
        <f t="shared" si="296"/>
        <v>1.7764182457487281E-2</v>
      </c>
      <c r="R246">
        <f t="shared" si="296"/>
        <v>1.7551937308752645E-2</v>
      </c>
      <c r="S246">
        <f t="shared" si="296"/>
        <v>1.7341087596672744E-2</v>
      </c>
      <c r="T246">
        <f t="shared" si="296"/>
        <v>1.7131625625093492E-2</v>
      </c>
      <c r="U246">
        <f t="shared" si="296"/>
        <v>1.6923543736824326E-2</v>
      </c>
      <c r="V246">
        <f t="shared" si="296"/>
        <v>1.6716834313450734E-2</v>
      </c>
      <c r="W246">
        <f t="shared" si="296"/>
        <v>1.6511489775147617E-2</v>
      </c>
      <c r="X246">
        <f t="shared" si="296"/>
        <v>1.6307502580493582E-2</v>
      </c>
      <c r="Y246">
        <f t="shared" si="296"/>
        <v>1.6104865226286031E-2</v>
      </c>
      <c r="Z246">
        <f t="shared" si="296"/>
        <v>1.5903570247357168E-2</v>
      </c>
      <c r="AA246">
        <f t="shared" si="296"/>
        <v>1.5703610216390829E-2</v>
      </c>
      <c r="AB246">
        <f t="shared" si="296"/>
        <v>1.5504977743740168E-2</v>
      </c>
      <c r="AC246">
        <f t="shared" si="296"/>
        <v>1.5307665477246218E-2</v>
      </c>
      <c r="AD246">
        <f t="shared" si="293"/>
        <v>1.5111666102057251E-2</v>
      </c>
      <c r="AE246">
        <f t="shared" si="293"/>
        <v>1.4916972340449027E-2</v>
      </c>
      <c r="AF246">
        <f t="shared" si="293"/>
        <v>1.4723576951645844E-2</v>
      </c>
      <c r="AG246">
        <f t="shared" si="293"/>
        <v>1.4531472731642441E-2</v>
      </c>
      <c r="AH246">
        <f t="shared" si="290"/>
        <v>1.4340652513026719E-2</v>
      </c>
      <c r="AI246">
        <f t="shared" si="290"/>
        <v>1.4151109164803307E-2</v>
      </c>
      <c r="AJ246">
        <f t="shared" si="290"/>
        <v>1.3962835592217919E-2</v>
      </c>
      <c r="AK246">
        <f t="shared" si="290"/>
        <v>1.3775824736582554E-2</v>
      </c>
      <c r="AL246">
        <f t="shared" si="290"/>
        <v>1.3590069575101511E-2</v>
      </c>
      <c r="AM246">
        <f t="shared" si="290"/>
        <v>1.3405563120698207E-2</v>
      </c>
      <c r="AN246">
        <f t="shared" si="290"/>
        <v>1.3222298421842778E-2</v>
      </c>
      <c r="AO246">
        <f t="shared" si="290"/>
        <v>1.3040268562380544E-2</v>
      </c>
      <c r="AP246">
        <f t="shared" si="290"/>
        <v>1.2859466661361217E-2</v>
      </c>
      <c r="AQ246">
        <f t="shared" si="290"/>
        <v>1.2679885872868927E-2</v>
      </c>
      <c r="AR246">
        <f t="shared" si="297"/>
        <v>1.2501519385853045E-2</v>
      </c>
      <c r="AS246">
        <f t="shared" si="297"/>
        <v>1.2324360423959797E-2</v>
      </c>
      <c r="AT246">
        <f t="shared" si="297"/>
        <v>1.2148402245364627E-2</v>
      </c>
      <c r="AU246">
        <f t="shared" si="297"/>
        <v>1.1973638142605414E-2</v>
      </c>
      <c r="AV246">
        <f t="shared" si="297"/>
        <v>1.1800061442416389E-2</v>
      </c>
      <c r="AW246">
        <f t="shared" si="297"/>
        <v>1.162766550556288E-2</v>
      </c>
      <c r="AX246">
        <f t="shared" si="297"/>
        <v>1.0341693130928933E-2</v>
      </c>
      <c r="AY246">
        <f t="shared" si="297"/>
        <v>8.8413981913976723E-3</v>
      </c>
      <c r="AZ246">
        <f t="shared" si="297"/>
        <v>7.9631575658448712E-3</v>
      </c>
      <c r="BA246">
        <f t="shared" si="297"/>
        <v>7.2982956972223005E-3</v>
      </c>
      <c r="BB246">
        <f t="shared" si="297"/>
        <v>6.7552065803486595E-3</v>
      </c>
      <c r="BC246">
        <f t="shared" si="297"/>
        <v>6.2942109385213272E-3</v>
      </c>
      <c r="BD246">
        <f t="shared" si="297"/>
        <v>5.8935816909392973E-3</v>
      </c>
      <c r="BE246">
        <f t="shared" si="297"/>
        <v>5.5397827735194777E-3</v>
      </c>
      <c r="BF246">
        <f t="shared" si="297"/>
        <v>5.2236544731724252E-3</v>
      </c>
      <c r="BG246">
        <f t="shared" si="297"/>
        <v>4.9386312648040448E-3</v>
      </c>
      <c r="BH246">
        <f t="shared" si="294"/>
        <v>4.6798035844380029E-3</v>
      </c>
      <c r="BI246">
        <f t="shared" si="294"/>
        <v>4.443379342119645E-3</v>
      </c>
      <c r="BJ246">
        <f t="shared" si="294"/>
        <v>4.2263538848484649E-3</v>
      </c>
      <c r="BK246">
        <f t="shared" si="294"/>
        <v>4.0262969765238231E-3</v>
      </c>
      <c r="BL246">
        <f t="shared" si="291"/>
        <v>3.8412094279281729E-3</v>
      </c>
      <c r="BM246">
        <f t="shared" si="291"/>
        <v>3.6694232090910333E-3</v>
      </c>
      <c r="BN246">
        <f t="shared" si="291"/>
        <v>3.5095298063070415E-3</v>
      </c>
      <c r="BO246">
        <f t="shared" si="291"/>
        <v>3.3603275516379356E-3</v>
      </c>
      <c r="BP246">
        <f t="shared" si="291"/>
        <v>3.2207820680452272E-3</v>
      </c>
      <c r="BQ246">
        <f t="shared" si="291"/>
        <v>3.0899960098041118E-3</v>
      </c>
      <c r="BR246">
        <f t="shared" si="291"/>
        <v>2.9671855355938555E-3</v>
      </c>
      <c r="BS246">
        <f t="shared" si="291"/>
        <v>2.8516617526138589E-3</v>
      </c>
      <c r="BT246">
        <f t="shared" si="291"/>
        <v>2.7428158940864295E-3</v>
      </c>
      <c r="BU246">
        <f t="shared" si="291"/>
        <v>2.6401073436447377E-3</v>
      </c>
      <c r="BV246">
        <f t="shared" si="300"/>
        <v>2.543053860491556E-3</v>
      </c>
      <c r="BW246">
        <f t="shared" si="300"/>
        <v>2.4512235269819257E-3</v>
      </c>
      <c r="BX246">
        <f t="shared" si="300"/>
        <v>2.3642280594254415E-3</v>
      </c>
      <c r="BY246">
        <f t="shared" si="300"/>
        <v>2.2817172088636963E-3</v>
      </c>
      <c r="BZ246">
        <f t="shared" si="300"/>
        <v>2.2033740414995327E-3</v>
      </c>
      <c r="CA246">
        <f t="shared" si="300"/>
        <v>2.1289109351248807E-3</v>
      </c>
      <c r="CB246">
        <f t="shared" si="300"/>
        <v>2.058066162934006E-3</v>
      </c>
      <c r="CC246">
        <f t="shared" si="300"/>
        <v>1.9906009627137663E-3</v>
      </c>
      <c r="CD246">
        <f t="shared" si="300"/>
        <v>1.9262970098133016E-3</v>
      </c>
      <c r="CE246">
        <f t="shared" si="300"/>
        <v>1.8649542281058968E-3</v>
      </c>
      <c r="CF246">
        <f t="shared" si="302"/>
        <v>1.8063888855125347E-3</v>
      </c>
      <c r="CG246">
        <f t="shared" si="302"/>
        <v>1.7504319303951476E-3</v>
      </c>
      <c r="CH246">
        <f t="shared" si="302"/>
        <v>1.6969275328625811E-3</v>
      </c>
      <c r="CI246">
        <f t="shared" si="302"/>
        <v>1.6457318012208641E-3</v>
      </c>
      <c r="CJ246">
        <f t="shared" si="302"/>
        <v>1.5967116487847195E-3</v>
      </c>
      <c r="CK246">
        <f t="shared" si="302"/>
        <v>1.5497437903090646E-3</v>
      </c>
      <c r="CL246">
        <f t="shared" si="302"/>
        <v>1.5047138505960124E-3</v>
      </c>
      <c r="CM246">
        <f t="shared" si="302"/>
        <v>1.4615155705372477E-3</v>
      </c>
      <c r="CN246">
        <f t="shared" si="302"/>
        <v>1.4200500980819943E-3</v>
      </c>
      <c r="CO246">
        <f t="shared" si="302"/>
        <v>1.3802253534695608E-3</v>
      </c>
      <c r="CP246">
        <f t="shared" si="298"/>
        <v>1.341955459605285E-3</v>
      </c>
      <c r="CQ246">
        <f t="shared" si="298"/>
        <v>1.3051602297471173E-3</v>
      </c>
      <c r="CR246">
        <f t="shared" si="298"/>
        <v>8.407254402476869E-4</v>
      </c>
      <c r="CS246">
        <f t="shared" si="298"/>
        <v>5.4633410890146054E-4</v>
      </c>
      <c r="CT246">
        <f t="shared" si="298"/>
        <v>3.7854435496870062E-4</v>
      </c>
      <c r="CU246">
        <f t="shared" si="298"/>
        <v>2.6346787808174591E-4</v>
      </c>
      <c r="CV246">
        <f t="shared" si="298"/>
        <v>1.7998652825996413E-4</v>
      </c>
      <c r="CW246">
        <f t="shared" si="298"/>
        <v>1.183726525048959E-4</v>
      </c>
      <c r="CX246">
        <f t="shared" si="298"/>
        <v>7.3139272173417761E-5</v>
      </c>
      <c r="CY246">
        <f t="shared" si="298"/>
        <v>4.0805228373210601E-5</v>
      </c>
      <c r="CZ246">
        <f t="shared" si="298"/>
        <v>1.8983349239074547E-5</v>
      </c>
      <c r="DA246">
        <f t="shared" si="298"/>
        <v>5.943320538318814E-6</v>
      </c>
      <c r="DB246">
        <f t="shared" si="298"/>
        <v>3.7771360650799564E-7</v>
      </c>
      <c r="DC246">
        <f t="shared" si="298"/>
        <v>0</v>
      </c>
      <c r="DD246">
        <f t="shared" si="298"/>
        <v>0</v>
      </c>
      <c r="DE246">
        <f t="shared" si="298"/>
        <v>0</v>
      </c>
      <c r="DF246">
        <f t="shared" si="295"/>
        <v>0</v>
      </c>
      <c r="DG246">
        <f t="shared" si="295"/>
        <v>0</v>
      </c>
      <c r="DH246">
        <f t="shared" si="295"/>
        <v>0</v>
      </c>
      <c r="DI246">
        <f t="shared" si="295"/>
        <v>0</v>
      </c>
      <c r="DJ246">
        <f t="shared" si="292"/>
        <v>0</v>
      </c>
      <c r="DK246">
        <f t="shared" si="292"/>
        <v>0</v>
      </c>
      <c r="DL246">
        <f t="shared" si="292"/>
        <v>0</v>
      </c>
      <c r="DM246">
        <f t="shared" si="292"/>
        <v>0</v>
      </c>
      <c r="DN246">
        <f t="shared" si="292"/>
        <v>0</v>
      </c>
      <c r="DO246">
        <f t="shared" si="292"/>
        <v>0</v>
      </c>
      <c r="DP246">
        <f t="shared" si="292"/>
        <v>0</v>
      </c>
      <c r="DQ246">
        <f t="shared" si="292"/>
        <v>0</v>
      </c>
      <c r="DR246">
        <f t="shared" si="292"/>
        <v>0</v>
      </c>
      <c r="DS246">
        <f t="shared" si="292"/>
        <v>0</v>
      </c>
      <c r="DT246">
        <f t="shared" si="299"/>
        <v>0</v>
      </c>
      <c r="DU246">
        <f t="shared" si="299"/>
        <v>0</v>
      </c>
      <c r="DV246">
        <f t="shared" si="299"/>
        <v>0</v>
      </c>
      <c r="DW246">
        <f t="shared" si="299"/>
        <v>0</v>
      </c>
      <c r="DX246">
        <f t="shared" si="299"/>
        <v>0</v>
      </c>
      <c r="DY246">
        <f t="shared" si="299"/>
        <v>0</v>
      </c>
      <c r="DZ246">
        <f t="shared" si="299"/>
        <v>0</v>
      </c>
      <c r="EA246">
        <f t="shared" si="299"/>
        <v>0</v>
      </c>
      <c r="EB246">
        <f t="shared" si="299"/>
        <v>0</v>
      </c>
      <c r="EC246">
        <f t="shared" si="299"/>
        <v>0</v>
      </c>
      <c r="ED246">
        <f t="shared" si="288"/>
        <v>0</v>
      </c>
      <c r="EE246">
        <f t="shared" si="288"/>
        <v>0</v>
      </c>
      <c r="EF246">
        <f t="shared" si="288"/>
        <v>0</v>
      </c>
      <c r="EG246">
        <f t="shared" si="288"/>
        <v>0</v>
      </c>
      <c r="EH246">
        <f t="shared" si="288"/>
        <v>0</v>
      </c>
      <c r="EI246">
        <f t="shared" si="288"/>
        <v>0</v>
      </c>
      <c r="EJ246">
        <f t="shared" si="288"/>
        <v>0</v>
      </c>
      <c r="EK246">
        <f t="shared" si="288"/>
        <v>0</v>
      </c>
      <c r="EL246">
        <f t="shared" si="288"/>
        <v>0</v>
      </c>
      <c r="EM246">
        <f t="shared" si="288"/>
        <v>0</v>
      </c>
      <c r="EN246">
        <f t="shared" si="303"/>
        <v>0</v>
      </c>
      <c r="EO246">
        <f t="shared" si="303"/>
        <v>0</v>
      </c>
      <c r="EP246">
        <f t="shared" si="303"/>
        <v>0</v>
      </c>
      <c r="EQ246">
        <f t="shared" si="303"/>
        <v>0</v>
      </c>
      <c r="ER246">
        <f t="shared" si="303"/>
        <v>0</v>
      </c>
      <c r="ES246">
        <f t="shared" si="303"/>
        <v>0</v>
      </c>
      <c r="ET246">
        <f t="shared" si="303"/>
        <v>0</v>
      </c>
      <c r="EU246">
        <f t="shared" si="303"/>
        <v>0</v>
      </c>
      <c r="EV246">
        <f t="shared" si="303"/>
        <v>0</v>
      </c>
      <c r="EW246">
        <f t="shared" si="303"/>
        <v>0</v>
      </c>
      <c r="EX246">
        <f t="shared" si="303"/>
        <v>0</v>
      </c>
      <c r="EZ246">
        <f t="shared" si="260"/>
        <v>0.89345520427638514</v>
      </c>
      <c r="FB246">
        <f t="shared" si="271"/>
        <v>9.761523408082895E-3</v>
      </c>
      <c r="FC246">
        <f t="shared" si="272"/>
        <v>0.24876776128397302</v>
      </c>
    </row>
    <row r="247" spans="1:159" x14ac:dyDescent="0.25">
      <c r="A247">
        <v>1500</v>
      </c>
      <c r="B247" s="19">
        <f>'Input spectra'!Y246</f>
        <v>3.9379760238661701E-2</v>
      </c>
      <c r="C247">
        <f>'Input spectra'!D246</f>
        <v>0</v>
      </c>
      <c r="D247">
        <f t="shared" si="301"/>
        <v>2.0653927966864227E-2</v>
      </c>
      <c r="E247">
        <f t="shared" si="301"/>
        <v>2.0422930972023596E-2</v>
      </c>
      <c r="F247">
        <f t="shared" si="301"/>
        <v>2.0193430685338187E-2</v>
      </c>
      <c r="G247">
        <f t="shared" si="301"/>
        <v>1.9965418910133734E-2</v>
      </c>
      <c r="H247">
        <f t="shared" si="301"/>
        <v>1.9738887491046377E-2</v>
      </c>
      <c r="I247">
        <f t="shared" si="301"/>
        <v>1.9513828313824595E-2</v>
      </c>
      <c r="J247">
        <f t="shared" si="301"/>
        <v>1.9290233305131989E-2</v>
      </c>
      <c r="K247">
        <f t="shared" si="301"/>
        <v>1.9068094432351024E-2</v>
      </c>
      <c r="L247">
        <f t="shared" si="301"/>
        <v>1.8847403703387652E-2</v>
      </c>
      <c r="M247">
        <f t="shared" si="301"/>
        <v>1.8628153166476879E-2</v>
      </c>
      <c r="N247">
        <f t="shared" si="296"/>
        <v>1.8410334909989189E-2</v>
      </c>
      <c r="O247">
        <f t="shared" si="296"/>
        <v>1.8193941062237897E-2</v>
      </c>
      <c r="P247">
        <f t="shared" si="296"/>
        <v>1.797896379128739E-2</v>
      </c>
      <c r="Q247">
        <f t="shared" si="296"/>
        <v>1.7765395304762271E-2</v>
      </c>
      <c r="R247">
        <f t="shared" si="296"/>
        <v>1.7553227849657332E-2</v>
      </c>
      <c r="S247">
        <f t="shared" si="296"/>
        <v>1.7342453712148508E-2</v>
      </c>
      <c r="T247">
        <f t="shared" si="296"/>
        <v>1.7133065217404621E-2</v>
      </c>
      <c r="U247">
        <f t="shared" si="296"/>
        <v>1.6925054729400018E-2</v>
      </c>
      <c r="V247">
        <f t="shared" si="296"/>
        <v>1.6718414650728139E-2</v>
      </c>
      <c r="W247">
        <f t="shared" si="296"/>
        <v>1.651313742241586E-2</v>
      </c>
      <c r="X247">
        <f t="shared" si="296"/>
        <v>1.6309215523738766E-2</v>
      </c>
      <c r="Y247">
        <f t="shared" si="296"/>
        <v>1.6106641472037251E-2</v>
      </c>
      <c r="Z247">
        <f t="shared" si="296"/>
        <v>1.5905407822533496E-2</v>
      </c>
      <c r="AA247">
        <f t="shared" si="296"/>
        <v>1.5705507168149248E-2</v>
      </c>
      <c r="AB247">
        <f t="shared" si="296"/>
        <v>1.5506932139324534E-2</v>
      </c>
      <c r="AC247">
        <f t="shared" si="296"/>
        <v>1.5309675403837122E-2</v>
      </c>
      <c r="AD247">
        <f t="shared" si="293"/>
        <v>1.5113729666622871E-2</v>
      </c>
      <c r="AE247">
        <f t="shared" si="293"/>
        <v>1.4919087669596929E-2</v>
      </c>
      <c r="AF247">
        <f t="shared" si="293"/>
        <v>1.4725742191475738E-2</v>
      </c>
      <c r="AG247">
        <f t="shared" si="293"/>
        <v>1.4533686047599848E-2</v>
      </c>
      <c r="AH247">
        <f t="shared" si="290"/>
        <v>1.4342912089757612E-2</v>
      </c>
      <c r="AI247">
        <f t="shared" si="290"/>
        <v>1.4153413206009656E-2</v>
      </c>
      <c r="AJ247">
        <f t="shared" si="290"/>
        <v>1.3965182320514172E-2</v>
      </c>
      <c r="AK247">
        <f t="shared" si="290"/>
        <v>1.3778212393353032E-2</v>
      </c>
      <c r="AL247">
        <f t="shared" si="290"/>
        <v>1.3592496420358726E-2</v>
      </c>
      <c r="AM247">
        <f t="shared" si="290"/>
        <v>1.3408027432942072E-2</v>
      </c>
      <c r="AN247">
        <f t="shared" si="290"/>
        <v>1.3224798497920744E-2</v>
      </c>
      <c r="AO247">
        <f t="shared" si="290"/>
        <v>1.3042802717348614E-2</v>
      </c>
      <c r="AP247">
        <f t="shared" si="290"/>
        <v>1.2862033228345868E-2</v>
      </c>
      <c r="AQ247">
        <f t="shared" si="290"/>
        <v>1.2682483202929907E-2</v>
      </c>
      <c r="AR247">
        <f t="shared" si="297"/>
        <v>1.2504145847847066E-2</v>
      </c>
      <c r="AS247">
        <f t="shared" si="297"/>
        <v>1.2327014404405093E-2</v>
      </c>
      <c r="AT247">
        <f t="shared" si="297"/>
        <v>1.2151082148306397E-2</v>
      </c>
      <c r="AU247">
        <f t="shared" si="297"/>
        <v>1.1976342389482121E-2</v>
      </c>
      <c r="AV247">
        <f t="shared" si="297"/>
        <v>1.180278847192693E-2</v>
      </c>
      <c r="AW247">
        <f t="shared" si="297"/>
        <v>1.1630413773534604E-2</v>
      </c>
      <c r="AX247">
        <f t="shared" si="297"/>
        <v>1.0344191776473543E-2</v>
      </c>
      <c r="AY247">
        <f t="shared" si="297"/>
        <v>8.8435807962792285E-3</v>
      </c>
      <c r="AZ247">
        <f t="shared" si="297"/>
        <v>7.965165197343126E-3</v>
      </c>
      <c r="BA247">
        <f t="shared" si="297"/>
        <v>7.3001740455391146E-3</v>
      </c>
      <c r="BB247">
        <f t="shared" si="297"/>
        <v>6.7569806406359446E-3</v>
      </c>
      <c r="BC247">
        <f t="shared" si="297"/>
        <v>6.2958969958805946E-3</v>
      </c>
      <c r="BD247">
        <f t="shared" si="297"/>
        <v>5.895191389913932E-3</v>
      </c>
      <c r="BE247">
        <f t="shared" si="297"/>
        <v>5.5413249417835394E-3</v>
      </c>
      <c r="BF247">
        <f t="shared" si="297"/>
        <v>5.2251360783907765E-3</v>
      </c>
      <c r="BG247">
        <f t="shared" si="297"/>
        <v>4.9400579715949324E-3</v>
      </c>
      <c r="BH247">
        <f t="shared" si="294"/>
        <v>4.6811801035025026E-3</v>
      </c>
      <c r="BI247">
        <f t="shared" si="294"/>
        <v>4.4447096616459297E-3</v>
      </c>
      <c r="BJ247">
        <f t="shared" si="294"/>
        <v>4.2276414307221635E-3</v>
      </c>
      <c r="BK247">
        <f t="shared" si="294"/>
        <v>4.0275447272057601E-3</v>
      </c>
      <c r="BL247">
        <f t="shared" si="291"/>
        <v>3.842419999235827E-3</v>
      </c>
      <c r="BM247">
        <f t="shared" si="291"/>
        <v>3.6705989182969278E-3</v>
      </c>
      <c r="BN247">
        <f t="shared" si="291"/>
        <v>3.5106727216039075E-3</v>
      </c>
      <c r="BO247">
        <f t="shared" si="291"/>
        <v>3.3614395309907999E-3</v>
      </c>
      <c r="BP247">
        <f t="shared" si="291"/>
        <v>3.2218647901793543E-3</v>
      </c>
      <c r="BQ247">
        <f t="shared" si="291"/>
        <v>3.0910509992556887E-3</v>
      </c>
      <c r="BR247">
        <f t="shared" si="291"/>
        <v>2.9682141832037033E-3</v>
      </c>
      <c r="BS247">
        <f t="shared" si="291"/>
        <v>2.8526653324720758E-3</v>
      </c>
      <c r="BT247">
        <f t="shared" si="291"/>
        <v>2.7437955776766043E-3</v>
      </c>
      <c r="BU247">
        <f t="shared" si="291"/>
        <v>2.6410642117523429E-3</v>
      </c>
      <c r="BV247">
        <f t="shared" si="300"/>
        <v>2.5439889133082668E-3</v>
      </c>
      <c r="BW247">
        <f t="shared" si="300"/>
        <v>2.4521376927401331E-3</v>
      </c>
      <c r="BX247">
        <f t="shared" si="300"/>
        <v>2.3651222018247144E-3</v>
      </c>
      <c r="BY247">
        <f t="shared" si="300"/>
        <v>2.2825921334963116E-3</v>
      </c>
      <c r="BZ247">
        <f t="shared" si="300"/>
        <v>2.2042305014405086E-3</v>
      </c>
      <c r="CA247">
        <f t="shared" si="300"/>
        <v>2.1297496358198289E-3</v>
      </c>
      <c r="CB247">
        <f t="shared" si="300"/>
        <v>2.0588877664931061E-3</v>
      </c>
      <c r="CC247">
        <f t="shared" si="300"/>
        <v>1.9914060917005012E-3</v>
      </c>
      <c r="CD247">
        <f t="shared" si="300"/>
        <v>1.9270862506010117E-3</v>
      </c>
      <c r="CE247">
        <f t="shared" si="300"/>
        <v>1.865728133862763E-3</v>
      </c>
      <c r="CF247">
        <f t="shared" si="302"/>
        <v>1.8071479788655709E-3</v>
      </c>
      <c r="CG247">
        <f t="shared" si="302"/>
        <v>1.7511767058156573E-3</v>
      </c>
      <c r="CH247">
        <f t="shared" si="302"/>
        <v>1.6976584588089087E-3</v>
      </c>
      <c r="CI247">
        <f t="shared" si="302"/>
        <v>1.6464493220688216E-3</v>
      </c>
      <c r="CJ247">
        <f t="shared" si="302"/>
        <v>1.5974161865715769E-3</v>
      </c>
      <c r="CK247">
        <f t="shared" si="302"/>
        <v>1.5504357463132618E-3</v>
      </c>
      <c r="CL247">
        <f t="shared" si="302"/>
        <v>1.5053936067716349E-3</v>
      </c>
      <c r="CM247">
        <f t="shared" si="302"/>
        <v>1.4621834908196975E-3</v>
      </c>
      <c r="CN247">
        <f t="shared" si="302"/>
        <v>1.4207065295790888E-3</v>
      </c>
      <c r="CO247">
        <f t="shared" si="302"/>
        <v>1.3808706275504285E-3</v>
      </c>
      <c r="CP247">
        <f t="shared" si="298"/>
        <v>1.3425898928978515E-3</v>
      </c>
      <c r="CQ247">
        <f t="shared" si="298"/>
        <v>1.3057841250536171E-3</v>
      </c>
      <c r="CR247">
        <f t="shared" si="298"/>
        <v>8.4113174289461991E-4</v>
      </c>
      <c r="CS247">
        <f t="shared" si="298"/>
        <v>5.466010098021584E-4</v>
      </c>
      <c r="CT247">
        <f t="shared" si="298"/>
        <v>3.7873127443989783E-4</v>
      </c>
      <c r="CU247">
        <f t="shared" si="298"/>
        <v>2.6359935888101014E-4</v>
      </c>
      <c r="CV247">
        <f t="shared" si="298"/>
        <v>1.8007729430869805E-4</v>
      </c>
      <c r="CW247">
        <f t="shared" si="298"/>
        <v>1.1843296904912357E-4</v>
      </c>
      <c r="CX247">
        <f t="shared" si="298"/>
        <v>7.3176924445461972E-5</v>
      </c>
      <c r="CY247">
        <f t="shared" si="298"/>
        <v>4.0826449411346616E-5</v>
      </c>
      <c r="CZ247">
        <f t="shared" si="298"/>
        <v>1.8993321407306652E-5</v>
      </c>
      <c r="DA247">
        <f t="shared" si="298"/>
        <v>5.9464738610878294E-6</v>
      </c>
      <c r="DB247">
        <f t="shared" si="298"/>
        <v>3.7791599314855032E-7</v>
      </c>
      <c r="DC247">
        <f t="shared" si="298"/>
        <v>0</v>
      </c>
      <c r="DD247">
        <f t="shared" si="298"/>
        <v>0</v>
      </c>
      <c r="DE247">
        <f t="shared" si="298"/>
        <v>0</v>
      </c>
      <c r="DF247">
        <f t="shared" si="295"/>
        <v>0</v>
      </c>
      <c r="DG247">
        <f t="shared" si="295"/>
        <v>0</v>
      </c>
      <c r="DH247">
        <f t="shared" si="295"/>
        <v>0</v>
      </c>
      <c r="DI247">
        <f t="shared" si="295"/>
        <v>0</v>
      </c>
      <c r="DJ247">
        <f t="shared" si="292"/>
        <v>0</v>
      </c>
      <c r="DK247">
        <f t="shared" si="292"/>
        <v>0</v>
      </c>
      <c r="DL247">
        <f t="shared" si="292"/>
        <v>0</v>
      </c>
      <c r="DM247">
        <f t="shared" si="292"/>
        <v>0</v>
      </c>
      <c r="DN247">
        <f t="shared" si="292"/>
        <v>0</v>
      </c>
      <c r="DO247">
        <f t="shared" si="292"/>
        <v>0</v>
      </c>
      <c r="DP247">
        <f t="shared" si="292"/>
        <v>0</v>
      </c>
      <c r="DQ247">
        <f t="shared" si="292"/>
        <v>0</v>
      </c>
      <c r="DR247">
        <f t="shared" si="292"/>
        <v>0</v>
      </c>
      <c r="DS247">
        <f t="shared" si="292"/>
        <v>0</v>
      </c>
      <c r="DT247">
        <f t="shared" si="299"/>
        <v>0</v>
      </c>
      <c r="DU247">
        <f t="shared" si="299"/>
        <v>0</v>
      </c>
      <c r="DV247">
        <f t="shared" si="299"/>
        <v>0</v>
      </c>
      <c r="DW247">
        <f t="shared" si="299"/>
        <v>0</v>
      </c>
      <c r="DX247">
        <f t="shared" si="299"/>
        <v>0</v>
      </c>
      <c r="DY247">
        <f t="shared" si="299"/>
        <v>0</v>
      </c>
      <c r="DZ247">
        <f t="shared" si="299"/>
        <v>0</v>
      </c>
      <c r="EA247">
        <f t="shared" si="299"/>
        <v>0</v>
      </c>
      <c r="EB247">
        <f t="shared" si="299"/>
        <v>0</v>
      </c>
      <c r="EC247">
        <f t="shared" si="299"/>
        <v>0</v>
      </c>
      <c r="ED247">
        <f t="shared" si="288"/>
        <v>0</v>
      </c>
      <c r="EE247">
        <f t="shared" si="288"/>
        <v>0</v>
      </c>
      <c r="EF247">
        <f t="shared" si="288"/>
        <v>0</v>
      </c>
      <c r="EG247">
        <f t="shared" si="288"/>
        <v>0</v>
      </c>
      <c r="EH247">
        <f t="shared" si="288"/>
        <v>0</v>
      </c>
      <c r="EI247">
        <f t="shared" si="288"/>
        <v>0</v>
      </c>
      <c r="EJ247">
        <f t="shared" si="288"/>
        <v>0</v>
      </c>
      <c r="EK247">
        <f t="shared" si="288"/>
        <v>0</v>
      </c>
      <c r="EL247">
        <f t="shared" si="288"/>
        <v>0</v>
      </c>
      <c r="EM247">
        <f t="shared" si="288"/>
        <v>0</v>
      </c>
      <c r="EN247">
        <f t="shared" si="303"/>
        <v>0</v>
      </c>
      <c r="EO247">
        <f t="shared" si="303"/>
        <v>0</v>
      </c>
      <c r="EP247">
        <f t="shared" si="303"/>
        <v>0</v>
      </c>
      <c r="EQ247">
        <f t="shared" si="303"/>
        <v>0</v>
      </c>
      <c r="ER247">
        <f t="shared" si="303"/>
        <v>0</v>
      </c>
      <c r="ES247">
        <f t="shared" si="303"/>
        <v>0</v>
      </c>
      <c r="ET247">
        <f t="shared" si="303"/>
        <v>0</v>
      </c>
      <c r="EU247">
        <f t="shared" si="303"/>
        <v>0</v>
      </c>
      <c r="EV247">
        <f t="shared" si="303"/>
        <v>0</v>
      </c>
      <c r="EW247">
        <f t="shared" si="303"/>
        <v>0</v>
      </c>
      <c r="EX247">
        <f t="shared" si="303"/>
        <v>0</v>
      </c>
      <c r="EZ247">
        <f t="shared" si="260"/>
        <v>0.89358526999498311</v>
      </c>
      <c r="FB247">
        <f t="shared" si="271"/>
        <v>9.7486502288967047E-3</v>
      </c>
      <c r="FC247">
        <f t="shared" si="272"/>
        <v>0.24876940237118583</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D572F-6137-4461-B9B4-2ACE38BAA583}">
  <dimension ref="A1:FC247"/>
  <sheetViews>
    <sheetView workbookViewId="0">
      <pane xSplit="1" ySplit="2" topLeftCell="ER3" activePane="bottomRight" state="frozen"/>
      <selection pane="topRight" activeCell="B1" sqref="B1"/>
      <selection pane="bottomLeft" activeCell="A3" sqref="A3"/>
      <selection pane="bottomRight" activeCell="FB3" sqref="FB3"/>
    </sheetView>
  </sheetViews>
  <sheetFormatPr defaultRowHeight="15" x14ac:dyDescent="0.25"/>
  <cols>
    <col min="1" max="1" width="36.140625" bestFit="1" customWidth="1"/>
    <col min="2" max="2" width="36.140625" customWidth="1"/>
    <col min="3" max="3" width="40.28515625" bestFit="1" customWidth="1"/>
    <col min="4" max="7" width="12" bestFit="1" customWidth="1"/>
    <col min="8" max="8" width="11" bestFit="1" customWidth="1"/>
    <col min="9" max="17" width="12" bestFit="1" customWidth="1"/>
    <col min="18" max="18" width="11" bestFit="1" customWidth="1"/>
    <col min="19" max="27" width="12" bestFit="1" customWidth="1"/>
    <col min="28" max="28" width="11" bestFit="1" customWidth="1"/>
    <col min="29" max="37" width="12" bestFit="1" customWidth="1"/>
    <col min="38" max="38" width="10" bestFit="1" customWidth="1"/>
    <col min="39" max="46" width="12" bestFit="1" customWidth="1"/>
    <col min="47" max="47" width="11" bestFit="1" customWidth="1"/>
    <col min="48" max="56" width="12" bestFit="1" customWidth="1"/>
    <col min="57" max="57" width="10" bestFit="1" customWidth="1"/>
    <col min="58" max="67" width="12" bestFit="1" customWidth="1"/>
    <col min="68" max="68" width="11" bestFit="1" customWidth="1"/>
    <col min="69" max="75" width="12" bestFit="1" customWidth="1"/>
    <col min="76" max="76" width="11" bestFit="1" customWidth="1"/>
    <col min="77" max="80" width="12" bestFit="1" customWidth="1"/>
    <col min="81" max="81" width="11" bestFit="1" customWidth="1"/>
    <col min="82" max="85" width="12" bestFit="1" customWidth="1"/>
    <col min="86" max="86" width="11" bestFit="1" customWidth="1"/>
    <col min="87" max="95" width="12" bestFit="1" customWidth="1"/>
    <col min="96" max="96" width="11" bestFit="1" customWidth="1"/>
    <col min="97" max="97" width="12" bestFit="1" customWidth="1"/>
    <col min="98" max="102" width="12.5703125" bestFit="1" customWidth="1"/>
    <col min="103" max="154" width="9.28515625" bestFit="1" customWidth="1"/>
    <col min="156" max="156" width="41.140625" bestFit="1" customWidth="1"/>
    <col min="158" max="158" width="22.28515625" bestFit="1" customWidth="1"/>
    <col min="159" max="159" width="28.85546875" bestFit="1" customWidth="1"/>
  </cols>
  <sheetData>
    <row r="1" spans="1:159" s="12" customFormat="1" x14ac:dyDescent="0.25">
      <c r="A1" s="12" t="s">
        <v>55</v>
      </c>
      <c r="B1" s="12" t="s">
        <v>121</v>
      </c>
      <c r="C1" s="12" t="s">
        <v>122</v>
      </c>
      <c r="D1" s="12">
        <v>0</v>
      </c>
      <c r="E1" s="12">
        <v>0.1</v>
      </c>
      <c r="F1" s="12">
        <v>0.2</v>
      </c>
      <c r="G1" s="12">
        <v>0.3</v>
      </c>
      <c r="H1" s="12">
        <v>0.4</v>
      </c>
      <c r="I1" s="12">
        <v>0.5</v>
      </c>
      <c r="J1" s="12">
        <v>0.6</v>
      </c>
      <c r="K1" s="12">
        <v>0.7</v>
      </c>
      <c r="L1" s="12">
        <v>0.8</v>
      </c>
      <c r="M1" s="12">
        <v>0.9</v>
      </c>
      <c r="N1" s="12">
        <v>1</v>
      </c>
      <c r="O1" s="12">
        <v>1.1000000000000001</v>
      </c>
      <c r="P1" s="12">
        <v>1.2</v>
      </c>
      <c r="Q1" s="12">
        <v>1.3</v>
      </c>
      <c r="R1" s="12">
        <v>1.4</v>
      </c>
      <c r="S1" s="12">
        <v>1.5</v>
      </c>
      <c r="T1" s="12">
        <v>1.6</v>
      </c>
      <c r="U1" s="12">
        <v>1.7</v>
      </c>
      <c r="V1" s="12">
        <v>1.8</v>
      </c>
      <c r="W1" s="12">
        <v>1.9</v>
      </c>
      <c r="X1" s="12">
        <v>2</v>
      </c>
      <c r="Y1" s="12">
        <v>2.1</v>
      </c>
      <c r="Z1" s="12">
        <v>2.2000000000000002</v>
      </c>
      <c r="AA1" s="12">
        <v>2.2999999999999998</v>
      </c>
      <c r="AB1" s="12">
        <v>2.4</v>
      </c>
      <c r="AC1" s="12">
        <v>2.5</v>
      </c>
      <c r="AD1" s="12">
        <v>2.6</v>
      </c>
      <c r="AE1" s="12">
        <v>2.7</v>
      </c>
      <c r="AF1" s="12">
        <v>2.8</v>
      </c>
      <c r="AG1" s="12">
        <v>2.9</v>
      </c>
      <c r="AH1" s="12">
        <v>3</v>
      </c>
      <c r="AI1" s="12">
        <v>3.1</v>
      </c>
      <c r="AJ1" s="12">
        <v>3.2</v>
      </c>
      <c r="AK1" s="12">
        <v>3.3</v>
      </c>
      <c r="AL1" s="12">
        <v>3.4</v>
      </c>
      <c r="AM1" s="12">
        <v>3.5</v>
      </c>
      <c r="AN1" s="12">
        <v>3.6</v>
      </c>
      <c r="AO1" s="12">
        <v>3.7</v>
      </c>
      <c r="AP1" s="12">
        <v>3.8</v>
      </c>
      <c r="AQ1" s="12">
        <v>3.9</v>
      </c>
      <c r="AR1" s="12">
        <v>4</v>
      </c>
      <c r="AS1" s="12">
        <v>4.0999999999999996</v>
      </c>
      <c r="AT1" s="12">
        <v>4.2</v>
      </c>
      <c r="AU1" s="12">
        <v>4.3</v>
      </c>
      <c r="AV1" s="12">
        <v>4.4000000000000004</v>
      </c>
      <c r="AW1" s="12">
        <v>4.5</v>
      </c>
      <c r="AX1" s="12">
        <v>4.5999999999999996</v>
      </c>
      <c r="AY1" s="12">
        <v>4.7</v>
      </c>
      <c r="AZ1" s="12">
        <v>4.8</v>
      </c>
      <c r="BA1" s="12">
        <v>4.9000000000000004</v>
      </c>
      <c r="BB1" s="12">
        <v>5</v>
      </c>
      <c r="BC1" s="12">
        <v>5.0999999999999996</v>
      </c>
      <c r="BD1" s="12">
        <v>5.2</v>
      </c>
      <c r="BE1" s="12">
        <v>5.3</v>
      </c>
      <c r="BF1" s="12">
        <v>5.4</v>
      </c>
      <c r="BG1" s="12">
        <v>5.5</v>
      </c>
      <c r="BH1" s="12">
        <v>5.6</v>
      </c>
      <c r="BI1" s="12">
        <v>5.7</v>
      </c>
      <c r="BJ1" s="12">
        <v>5.8</v>
      </c>
      <c r="BK1" s="12">
        <v>5.9</v>
      </c>
      <c r="BL1" s="12">
        <v>6</v>
      </c>
      <c r="BM1" s="12">
        <v>6.1</v>
      </c>
      <c r="BN1" s="12">
        <v>6.2</v>
      </c>
      <c r="BO1" s="12">
        <v>6.3</v>
      </c>
      <c r="BP1" s="12">
        <v>6.4</v>
      </c>
      <c r="BQ1" s="12">
        <v>6.5</v>
      </c>
      <c r="BR1" s="12">
        <v>6.6</v>
      </c>
      <c r="BS1" s="12">
        <v>6.7</v>
      </c>
      <c r="BT1" s="12">
        <v>6.8</v>
      </c>
      <c r="BU1" s="12">
        <v>6.9</v>
      </c>
      <c r="BV1" s="12">
        <v>7</v>
      </c>
      <c r="BW1" s="12">
        <v>7.1</v>
      </c>
      <c r="BX1" s="12">
        <v>7.2</v>
      </c>
      <c r="BY1" s="12">
        <v>7.3</v>
      </c>
      <c r="BZ1" s="12">
        <v>7.4</v>
      </c>
      <c r="CA1" s="12">
        <v>7.5</v>
      </c>
      <c r="CB1" s="12">
        <v>7.6</v>
      </c>
      <c r="CC1" s="12">
        <v>7.7</v>
      </c>
      <c r="CD1" s="12">
        <v>7.8</v>
      </c>
      <c r="CE1" s="12">
        <v>7.9</v>
      </c>
      <c r="CF1" s="12">
        <v>8</v>
      </c>
      <c r="CG1" s="12">
        <v>8.1</v>
      </c>
      <c r="CH1" s="12">
        <v>8.1999999999999993</v>
      </c>
      <c r="CI1" s="12">
        <v>8.3000000000000007</v>
      </c>
      <c r="CJ1" s="12">
        <v>8.4</v>
      </c>
      <c r="CK1" s="12">
        <v>8.5</v>
      </c>
      <c r="CL1" s="12">
        <v>8.6</v>
      </c>
      <c r="CM1" s="12">
        <v>8.6999999999999993</v>
      </c>
      <c r="CN1" s="12">
        <v>8.8000000000000007</v>
      </c>
      <c r="CO1" s="12">
        <v>8.9</v>
      </c>
      <c r="CP1" s="12">
        <v>9</v>
      </c>
      <c r="CQ1" s="12">
        <v>9.1</v>
      </c>
      <c r="CR1" s="12">
        <v>9.1999999999999993</v>
      </c>
      <c r="CS1" s="12">
        <v>9.3000000000000007</v>
      </c>
      <c r="CT1" s="12">
        <v>9.4</v>
      </c>
      <c r="CU1" s="12">
        <v>9.5</v>
      </c>
      <c r="CV1" s="12">
        <v>9.6</v>
      </c>
      <c r="CW1" s="12">
        <v>9.6999999999999993</v>
      </c>
      <c r="CX1" s="12">
        <v>9.8000000000000007</v>
      </c>
      <c r="CY1" s="12">
        <v>9.9</v>
      </c>
      <c r="CZ1" s="12">
        <v>10</v>
      </c>
      <c r="DA1" s="12">
        <v>10.1</v>
      </c>
      <c r="DB1" s="12">
        <v>10.199999999999999</v>
      </c>
      <c r="DC1" s="12">
        <v>10.3</v>
      </c>
      <c r="DD1" s="12">
        <v>10.4</v>
      </c>
      <c r="DE1" s="12">
        <v>10.5</v>
      </c>
      <c r="DF1" s="12">
        <v>10.6</v>
      </c>
      <c r="DG1" s="12">
        <v>10.7</v>
      </c>
      <c r="DH1" s="12">
        <v>10.8</v>
      </c>
      <c r="DI1" s="12">
        <v>10.9</v>
      </c>
      <c r="DJ1" s="12">
        <v>11</v>
      </c>
      <c r="DK1" s="12">
        <v>11.1</v>
      </c>
      <c r="DL1" s="12">
        <v>11.2</v>
      </c>
      <c r="DM1" s="12">
        <v>11.3</v>
      </c>
      <c r="DN1" s="12">
        <v>11.4</v>
      </c>
      <c r="DO1" s="12">
        <v>11.5</v>
      </c>
      <c r="DP1" s="12">
        <v>11.6</v>
      </c>
      <c r="DQ1" s="12">
        <v>11.7</v>
      </c>
      <c r="DR1" s="12">
        <v>11.8</v>
      </c>
      <c r="DS1" s="12">
        <v>11.9</v>
      </c>
      <c r="DT1" s="12">
        <v>12</v>
      </c>
      <c r="DU1" s="12">
        <v>12.1</v>
      </c>
      <c r="DV1" s="12">
        <v>12.2</v>
      </c>
      <c r="DW1" s="12">
        <v>12.3</v>
      </c>
      <c r="DX1" s="12">
        <v>12.4</v>
      </c>
      <c r="DY1" s="12">
        <v>12.5</v>
      </c>
      <c r="DZ1" s="12">
        <v>12.6</v>
      </c>
      <c r="EA1" s="12">
        <v>12.7</v>
      </c>
      <c r="EB1" s="12">
        <v>12.8</v>
      </c>
      <c r="EC1" s="12">
        <v>12.9</v>
      </c>
      <c r="ED1" s="12">
        <v>13</v>
      </c>
      <c r="EE1" s="12">
        <v>13.1</v>
      </c>
      <c r="EF1" s="12">
        <v>13.2</v>
      </c>
      <c r="EG1" s="12">
        <v>13.3</v>
      </c>
      <c r="EH1" s="12">
        <v>13.4</v>
      </c>
      <c r="EI1" s="12">
        <v>13.5</v>
      </c>
      <c r="EJ1" s="12">
        <v>13.6</v>
      </c>
      <c r="EK1" s="12">
        <v>13.7</v>
      </c>
      <c r="EL1" s="12">
        <v>13.8</v>
      </c>
      <c r="EM1" s="12">
        <v>13.9</v>
      </c>
      <c r="EN1" s="12">
        <v>14</v>
      </c>
      <c r="EO1" s="12">
        <v>14.1</v>
      </c>
      <c r="EP1" s="12">
        <v>14.2</v>
      </c>
      <c r="EQ1" s="12">
        <v>14.3</v>
      </c>
      <c r="ER1" s="12">
        <v>14.4</v>
      </c>
      <c r="ES1" s="12">
        <v>14.5</v>
      </c>
      <c r="ET1" s="12">
        <v>14.6</v>
      </c>
      <c r="EU1" s="12">
        <v>14.7</v>
      </c>
      <c r="EV1" s="12">
        <v>14.8</v>
      </c>
      <c r="EW1" s="12">
        <v>14.9</v>
      </c>
      <c r="EX1" s="12">
        <v>15</v>
      </c>
    </row>
    <row r="2" spans="1:159" s="12" customFormat="1" x14ac:dyDescent="0.25">
      <c r="A2" s="12" t="s">
        <v>56</v>
      </c>
      <c r="B2" s="12" t="s">
        <v>288</v>
      </c>
      <c r="C2" s="12" t="s">
        <v>398</v>
      </c>
      <c r="D2" s="12">
        <f t="array" ref="D2:EX2">TRANSPOSE(Sychugov!F2:F152)</f>
        <v>2.0653927966864227E-2</v>
      </c>
      <c r="E2" s="12">
        <v>2.0503514548486011E-2</v>
      </c>
      <c r="F2" s="12">
        <v>2.0353101130107795E-2</v>
      </c>
      <c r="G2" s="12">
        <v>2.0202687711729582E-2</v>
      </c>
      <c r="H2" s="12">
        <v>2.0052274293351366E-2</v>
      </c>
      <c r="I2" s="12">
        <v>1.990186087497315E-2</v>
      </c>
      <c r="J2" s="12">
        <v>1.9751447456594937E-2</v>
      </c>
      <c r="K2" s="12">
        <v>1.9601034038216721E-2</v>
      </c>
      <c r="L2" s="12">
        <v>1.9450620619838505E-2</v>
      </c>
      <c r="M2" s="12">
        <v>1.9300207201460289E-2</v>
      </c>
      <c r="N2" s="12">
        <v>1.9149793783082077E-2</v>
      </c>
      <c r="O2" s="12">
        <v>1.8999380364703861E-2</v>
      </c>
      <c r="P2" s="12">
        <v>1.8848966946325645E-2</v>
      </c>
      <c r="Q2" s="12">
        <v>1.8698553527947432E-2</v>
      </c>
      <c r="R2" s="12">
        <v>1.8548140109569216E-2</v>
      </c>
      <c r="S2" s="12">
        <v>1.8397726691191E-2</v>
      </c>
      <c r="T2" s="12">
        <v>1.8247313272812787E-2</v>
      </c>
      <c r="U2" s="12">
        <v>1.8096899854434571E-2</v>
      </c>
      <c r="V2" s="12">
        <v>1.7946486436056355E-2</v>
      </c>
      <c r="W2" s="12">
        <v>1.7796073017678139E-2</v>
      </c>
      <c r="X2" s="12">
        <v>1.7645659599299923E-2</v>
      </c>
      <c r="Y2" s="12">
        <v>1.7495246180921707E-2</v>
      </c>
      <c r="Z2" s="12">
        <v>1.7344832762543495E-2</v>
      </c>
      <c r="AA2" s="12">
        <v>1.7194419344165279E-2</v>
      </c>
      <c r="AB2" s="12">
        <v>1.7044005925787063E-2</v>
      </c>
      <c r="AC2" s="12">
        <v>1.689359250740885E-2</v>
      </c>
      <c r="AD2" s="12">
        <v>1.6743179089030634E-2</v>
      </c>
      <c r="AE2" s="12">
        <v>1.6592765670652418E-2</v>
      </c>
      <c r="AF2" s="12">
        <v>1.6442352252274205E-2</v>
      </c>
      <c r="AG2" s="12">
        <v>1.6291938833895989E-2</v>
      </c>
      <c r="AH2" s="12">
        <v>1.6141525415517773E-2</v>
      </c>
      <c r="AI2" s="12">
        <v>1.5991111997139557E-2</v>
      </c>
      <c r="AJ2" s="12">
        <v>1.5840698578761345E-2</v>
      </c>
      <c r="AK2" s="12">
        <v>1.5690285160383129E-2</v>
      </c>
      <c r="AL2" s="12">
        <v>1.5539871742004913E-2</v>
      </c>
      <c r="AM2" s="12">
        <v>1.53894583236267E-2</v>
      </c>
      <c r="AN2" s="12">
        <v>1.5239044905248484E-2</v>
      </c>
      <c r="AO2" s="12">
        <v>1.5088631486870268E-2</v>
      </c>
      <c r="AP2" s="12">
        <v>1.4938218068492055E-2</v>
      </c>
      <c r="AQ2" s="12">
        <v>1.4787804650113839E-2</v>
      </c>
      <c r="AR2" s="12">
        <v>1.4637391231735623E-2</v>
      </c>
      <c r="AS2" s="12">
        <v>1.4486977813357413E-2</v>
      </c>
      <c r="AT2" s="12">
        <v>1.4336564394979195E-2</v>
      </c>
      <c r="AU2" s="12">
        <v>1.418615097660098E-2</v>
      </c>
      <c r="AV2" s="12">
        <v>1.4035737558222764E-2</v>
      </c>
      <c r="AW2" s="12">
        <v>1.3885324139844548E-2</v>
      </c>
      <c r="AX2" s="12">
        <v>1.2398457606120756E-2</v>
      </c>
      <c r="AY2" s="12">
        <v>1.0641662643643844E-2</v>
      </c>
      <c r="AZ2" s="12">
        <v>9.6224656142878257E-3</v>
      </c>
      <c r="BA2" s="12">
        <v>8.8539086323648174E-3</v>
      </c>
      <c r="BB2" s="12">
        <v>8.2274402590324265E-3</v>
      </c>
      <c r="BC2" s="12">
        <v>7.6962633199689828E-3</v>
      </c>
      <c r="BD2" s="12">
        <v>7.2348653803478201E-3</v>
      </c>
      <c r="BE2" s="12">
        <v>6.8274166110019853E-3</v>
      </c>
      <c r="BF2" s="12">
        <v>6.463245212364058E-3</v>
      </c>
      <c r="BG2" s="12">
        <v>6.1347280379285387E-3</v>
      </c>
      <c r="BH2" s="12">
        <v>5.8361824577287322E-3</v>
      </c>
      <c r="BI2" s="12">
        <v>5.5632317100886425E-3</v>
      </c>
      <c r="BJ2" s="12">
        <v>5.3124167606622297E-3</v>
      </c>
      <c r="BK2" s="12">
        <v>5.0809463157347754E-3</v>
      </c>
      <c r="BL2" s="12">
        <v>4.8665289303762103E-3</v>
      </c>
      <c r="BM2" s="12">
        <v>4.6672562824444184E-3</v>
      </c>
      <c r="BN2" s="12">
        <v>4.4815196261208433E-3</v>
      </c>
      <c r="BO2" s="12">
        <v>4.3079484950502879E-3</v>
      </c>
      <c r="BP2" s="12">
        <v>4.1453647605124138E-3</v>
      </c>
      <c r="BQ2" s="12">
        <v>3.9927475535821658E-3</v>
      </c>
      <c r="BR2" s="12">
        <v>3.8492060429742049E-3</v>
      </c>
      <c r="BS2" s="12">
        <v>3.7139580034176831E-3</v>
      </c>
      <c r="BT2" s="12">
        <v>3.5863127257348437E-3</v>
      </c>
      <c r="BU2" s="12">
        <v>3.4656572323110658E-3</v>
      </c>
      <c r="BV2" s="12">
        <v>3.3514450437159659E-3</v>
      </c>
      <c r="BW2" s="12">
        <v>3.243186938860759E-3</v>
      </c>
      <c r="BX2" s="12">
        <v>3.1404432905466377E-3</v>
      </c>
      <c r="BY2" s="12">
        <v>3.042817658763677E-3</v>
      </c>
      <c r="BZ2" s="12">
        <v>2.9499513975789473E-3</v>
      </c>
      <c r="CA2" s="12">
        <v>2.8615190858882564E-3</v>
      </c>
      <c r="CB2" s="12">
        <v>2.7772246331272564E-3</v>
      </c>
      <c r="CC2" s="12">
        <v>2.6967979419948132E-3</v>
      </c>
      <c r="CD2" s="12">
        <v>2.619992033963126E-3</v>
      </c>
      <c r="CE2" s="12">
        <v>2.5465805617021563E-3</v>
      </c>
      <c r="CF2" s="12">
        <v>2.476355646873167E-3</v>
      </c>
      <c r="CG2" s="12">
        <v>2.4091259930244442E-3</v>
      </c>
      <c r="CH2" s="12">
        <v>2.3447152322700199E-3</v>
      </c>
      <c r="CI2" s="12">
        <v>2.2829604715828926E-3</v>
      </c>
      <c r="CJ2" s="12">
        <v>2.2237110102882184E-3</v>
      </c>
      <c r="CK2" s="12">
        <v>2.1668272050017505E-3</v>
      </c>
      <c r="CL2" s="12">
        <v>2.112179462055551E-3</v>
      </c>
      <c r="CM2" s="12">
        <v>2.0596473405641719E-3</v>
      </c>
      <c r="CN2" s="12">
        <v>2.0091187518476942E-3</v>
      </c>
      <c r="CO2" s="12">
        <v>1.9604892430505052E-3</v>
      </c>
      <c r="CP2" s="12">
        <v>1.913661354560766E-3</v>
      </c>
      <c r="CQ2" s="12">
        <v>1.8685440423117773E-3</v>
      </c>
      <c r="CR2" s="12">
        <v>1.2083874842776484E-3</v>
      </c>
      <c r="CS2" s="12">
        <v>7.8835688820092084E-4</v>
      </c>
      <c r="CT2" s="12">
        <v>5.4839545583050314E-4</v>
      </c>
      <c r="CU2" s="12">
        <v>3.8319273713738762E-4</v>
      </c>
      <c r="CV2" s="12">
        <v>2.6281013986732848E-4</v>
      </c>
      <c r="CW2" s="12">
        <v>1.7352658456547314E-4</v>
      </c>
      <c r="CX2" s="12">
        <v>1.0764101784142285E-4</v>
      </c>
      <c r="CY2" s="12">
        <v>6.0291417743335037E-5</v>
      </c>
      <c r="CZ2" s="12">
        <v>2.8159506742279177E-5</v>
      </c>
      <c r="DA2" s="12">
        <v>8.8510313938363513E-6</v>
      </c>
      <c r="DB2" s="12">
        <v>5.6472872607563675E-7</v>
      </c>
      <c r="DC2" s="12">
        <v>0</v>
      </c>
      <c r="DD2" s="12">
        <v>0</v>
      </c>
      <c r="DE2" s="12">
        <v>0</v>
      </c>
      <c r="DF2" s="12">
        <v>0</v>
      </c>
      <c r="DG2" s="12">
        <v>0</v>
      </c>
      <c r="DH2" s="12">
        <v>0</v>
      </c>
      <c r="DI2" s="12">
        <v>0</v>
      </c>
      <c r="DJ2" s="12">
        <v>0</v>
      </c>
      <c r="DK2" s="12">
        <v>0</v>
      </c>
      <c r="DL2" s="12">
        <v>0</v>
      </c>
      <c r="DM2" s="12">
        <v>0</v>
      </c>
      <c r="DN2" s="12">
        <v>0</v>
      </c>
      <c r="DO2" s="12">
        <v>0</v>
      </c>
      <c r="DP2" s="12">
        <v>0</v>
      </c>
      <c r="DQ2" s="12">
        <v>0</v>
      </c>
      <c r="DR2" s="12">
        <v>0</v>
      </c>
      <c r="DS2" s="12">
        <v>0</v>
      </c>
      <c r="DT2" s="12">
        <v>0</v>
      </c>
      <c r="DU2" s="12">
        <v>0</v>
      </c>
      <c r="DV2" s="12">
        <v>0</v>
      </c>
      <c r="DW2" s="12">
        <v>0</v>
      </c>
      <c r="DX2" s="12">
        <v>0</v>
      </c>
      <c r="DY2" s="12">
        <v>0</v>
      </c>
      <c r="DZ2" s="12">
        <v>0</v>
      </c>
      <c r="EA2" s="12">
        <v>0</v>
      </c>
      <c r="EB2" s="12">
        <v>0</v>
      </c>
      <c r="EC2" s="12">
        <v>0</v>
      </c>
      <c r="ED2" s="12">
        <v>0</v>
      </c>
      <c r="EE2" s="12">
        <v>0</v>
      </c>
      <c r="EF2" s="12">
        <v>0</v>
      </c>
      <c r="EG2" s="12">
        <v>0</v>
      </c>
      <c r="EH2" s="12">
        <v>0</v>
      </c>
      <c r="EI2" s="12">
        <v>0</v>
      </c>
      <c r="EJ2" s="12">
        <v>0</v>
      </c>
      <c r="EK2" s="12">
        <v>0</v>
      </c>
      <c r="EL2" s="12">
        <v>0</v>
      </c>
      <c r="EM2" s="12">
        <v>0</v>
      </c>
      <c r="EN2" s="12">
        <v>0</v>
      </c>
      <c r="EO2" s="12">
        <v>0</v>
      </c>
      <c r="EP2" s="12">
        <v>0</v>
      </c>
      <c r="EQ2" s="12">
        <v>0</v>
      </c>
      <c r="ER2" s="12">
        <v>0</v>
      </c>
      <c r="ES2" s="12">
        <v>0</v>
      </c>
      <c r="ET2" s="12">
        <v>0</v>
      </c>
      <c r="EU2" s="12">
        <v>0</v>
      </c>
      <c r="EV2" s="12">
        <v>0</v>
      </c>
      <c r="EW2" s="12">
        <v>0</v>
      </c>
      <c r="EX2" s="12">
        <v>0</v>
      </c>
      <c r="EZ2" s="13" t="s">
        <v>57</v>
      </c>
      <c r="FB2" s="12" t="s">
        <v>276</v>
      </c>
      <c r="FC2" s="12" t="s">
        <v>277</v>
      </c>
    </row>
    <row r="3" spans="1:159" x14ac:dyDescent="0.25">
      <c r="A3">
        <v>280</v>
      </c>
      <c r="B3" s="19">
        <f>'Input spectra'!Y2</f>
        <v>0.97372055513649602</v>
      </c>
      <c r="C3">
        <f>'Input spectra'!F2</f>
        <v>5.7773780552323503E-2</v>
      </c>
      <c r="D3">
        <f>D$2*EXP(- D$1 * ($C3*_c3+$B3))</f>
        <v>2.0653927966864227E-2</v>
      </c>
      <c r="E3">
        <f t="shared" ref="D3:M12" si="0">E$2*EXP(- E$1 * ($C3*_c3+$B3))</f>
        <v>1.8387470861128581E-2</v>
      </c>
      <c r="F3">
        <f t="shared" si="0"/>
        <v>1.636884227814291E-2</v>
      </c>
      <c r="G3">
        <f t="shared" si="0"/>
        <v>1.4571028612928571E-2</v>
      </c>
      <c r="H3">
        <f t="shared" si="0"/>
        <v>1.2969952446681933E-2</v>
      </c>
      <c r="I3">
        <f t="shared" si="0"/>
        <v>1.1544154218152414E-2</v>
      </c>
      <c r="J3">
        <f t="shared" si="0"/>
        <v>1.0274508327081525E-2</v>
      </c>
      <c r="K3">
        <f t="shared" si="0"/>
        <v>9.1439699531893487E-3</v>
      </c>
      <c r="L3">
        <f t="shared" si="0"/>
        <v>8.1373492745747504E-3</v>
      </c>
      <c r="M3">
        <f t="shared" si="0"/>
        <v>7.2411101267188414E-3</v>
      </c>
      <c r="N3">
        <f t="shared" ref="N3:W12" si="1">N$2*EXP(- N$1 * ($C3*_c3+$B3))</f>
        <v>6.4431904621704127E-3</v>
      </c>
      <c r="O3">
        <f t="shared" si="1"/>
        <v>5.7328422555744402E-3</v>
      </c>
      <c r="P3">
        <f t="shared" si="1"/>
        <v>5.1004887526650677E-3</v>
      </c>
      <c r="Q3">
        <f t="shared" si="1"/>
        <v>4.5375971884721459E-3</v>
      </c>
      <c r="R3">
        <f t="shared" si="1"/>
        <v>4.0365653022223372E-3</v>
      </c>
      <c r="S3">
        <f t="shared" si="1"/>
        <v>3.590620156873451E-3</v>
      </c>
      <c r="T3">
        <f t="shared" si="1"/>
        <v>3.1937279322445562E-3</v>
      </c>
      <c r="U3">
        <f t="shared" si="1"/>
        <v>2.8405135043837555E-3</v>
      </c>
      <c r="V3">
        <f t="shared" si="1"/>
        <v>2.5261887520152118E-3</v>
      </c>
      <c r="W3">
        <f t="shared" si="1"/>
        <v>2.2464886452919336E-3</v>
      </c>
      <c r="X3">
        <f t="shared" ref="X3:AG12" si="2">X$2*EXP(- X$1 * ($C3*_c3+$B3))</f>
        <v>1.9976142741369154E-3</v>
      </c>
      <c r="Y3">
        <f t="shared" si="2"/>
        <v>1.7761820645090128E-3</v>
      </c>
      <c r="Z3">
        <f t="shared" si="2"/>
        <v>1.579178512165286E-3</v>
      </c>
      <c r="AA3">
        <f t="shared" si="2"/>
        <v>1.4039198359653128E-3</v>
      </c>
      <c r="AB3">
        <f t="shared" si="2"/>
        <v>1.2480160174183474E-3</v>
      </c>
      <c r="AC3">
        <f t="shared" si="2"/>
        <v>1.1093387508530361E-3</v>
      </c>
      <c r="AD3">
        <f t="shared" si="2"/>
        <v>9.8599288004306879E-4</v>
      </c>
      <c r="AE3">
        <f t="shared" si="2"/>
        <v>8.7629094302123711E-4</v>
      </c>
      <c r="AF3">
        <f t="shared" si="2"/>
        <v>7.7873048775733598E-4</v>
      </c>
      <c r="AG3">
        <f t="shared" si="2"/>
        <v>6.9197385789631011E-4</v>
      </c>
      <c r="AH3">
        <f t="shared" ref="AH3:AQ12" si="3">AH$2*EXP(- AH$1 * ($C3*_c3+$B3))</f>
        <v>6.1483018032867584E-4</v>
      </c>
      <c r="AI3">
        <f t="shared" si="3"/>
        <v>5.4623931542085232E-4</v>
      </c>
      <c r="AJ3">
        <f t="shared" si="3"/>
        <v>4.852575566482827E-4</v>
      </c>
      <c r="AK3">
        <f t="shared" si="3"/>
        <v>4.310448894877699E-4</v>
      </c>
      <c r="AL3">
        <f t="shared" si="3"/>
        <v>3.8285364003960698E-4</v>
      </c>
      <c r="AM3">
        <f t="shared" si="3"/>
        <v>3.4001836223453602E-4</v>
      </c>
      <c r="AN3">
        <f t="shared" si="3"/>
        <v>3.0194682887599213E-4</v>
      </c>
      <c r="AO3">
        <f t="shared" si="3"/>
        <v>2.6811200638923358E-4</v>
      </c>
      <c r="AP3">
        <f t="shared" si="3"/>
        <v>2.3804490618738628E-4</v>
      </c>
      <c r="AQ3">
        <f t="shared" si="3"/>
        <v>2.1132821719114015E-4</v>
      </c>
      <c r="AR3">
        <f t="shared" ref="AR3:BA12" si="4">AR$2*EXP(- AR$1 * ($C3*_c3+$B3))</f>
        <v>1.8759063440631002E-4</v>
      </c>
      <c r="AS3">
        <f t="shared" si="4"/>
        <v>1.6650180770779824E-4</v>
      </c>
      <c r="AT3">
        <f t="shared" si="4"/>
        <v>1.4776784322109739E-4</v>
      </c>
      <c r="AU3">
        <f t="shared" si="4"/>
        <v>1.3112729704161473E-4</v>
      </c>
      <c r="AV3">
        <f t="shared" si="4"/>
        <v>1.1634760758443498E-4</v>
      </c>
      <c r="AW3">
        <f t="shared" si="4"/>
        <v>1.0322191869885459E-4</v>
      </c>
      <c r="AX3">
        <f t="shared" si="4"/>
        <v>8.2656545996807881E-5</v>
      </c>
      <c r="AY3">
        <f t="shared" si="4"/>
        <v>6.3622798166710983E-5</v>
      </c>
      <c r="AZ3">
        <f t="shared" si="4"/>
        <v>5.1592115154311119E-5</v>
      </c>
      <c r="BA3">
        <f t="shared" si="4"/>
        <v>4.2572160246247354E-5</v>
      </c>
      <c r="BB3">
        <f t="shared" ref="BB3:BK12" si="5">BB$2*EXP(- BB$1 * ($C3*_c3+$B3))</f>
        <v>3.5477178778461517E-5</v>
      </c>
      <c r="BC3">
        <f t="shared" si="5"/>
        <v>2.9761714348528598E-5</v>
      </c>
      <c r="BD3">
        <f t="shared" si="5"/>
        <v>2.5090086995602127E-5</v>
      </c>
      <c r="BE3">
        <f t="shared" si="5"/>
        <v>2.1233510623719836E-5</v>
      </c>
      <c r="BF3">
        <f t="shared" si="5"/>
        <v>1.8026429702734119E-5</v>
      </c>
      <c r="BG3">
        <f t="shared" si="5"/>
        <v>1.5344335563125149E-5</v>
      </c>
      <c r="BH3">
        <f t="shared" si="5"/>
        <v>1.3091075288929427E-5</v>
      </c>
      <c r="BI3">
        <f t="shared" si="5"/>
        <v>1.1190958758999876E-5</v>
      </c>
      <c r="BJ3">
        <f t="shared" si="5"/>
        <v>9.5835402565508604E-6</v>
      </c>
      <c r="BK3">
        <f t="shared" si="5"/>
        <v>8.2200058440784553E-6</v>
      </c>
      <c r="BL3">
        <f t="shared" ref="BL3:BU12" si="6">BL$2*EXP(- BL$1 * ($C3*_c3+$B3))</f>
        <v>7.060582245957977E-6</v>
      </c>
      <c r="BM3">
        <f t="shared" si="6"/>
        <v>6.0726261102602061E-6</v>
      </c>
      <c r="BN3">
        <f t="shared" si="6"/>
        <v>5.2291835110584815E-6</v>
      </c>
      <c r="BO3">
        <f t="shared" si="6"/>
        <v>4.5078843895663403E-6</v>
      </c>
      <c r="BP3">
        <f t="shared" si="6"/>
        <v>3.8900815439976887E-6</v>
      </c>
      <c r="BQ3">
        <f t="shared" si="6"/>
        <v>3.3601718794124375E-6</v>
      </c>
      <c r="BR3">
        <f t="shared" si="6"/>
        <v>2.9050558518214373E-6</v>
      </c>
      <c r="BS3">
        <f t="shared" si="6"/>
        <v>2.5137032278087137E-6</v>
      </c>
      <c r="BT3">
        <f t="shared" si="6"/>
        <v>2.1768016518340206E-6</v>
      </c>
      <c r="BU3">
        <f t="shared" si="6"/>
        <v>1.8864703983798268E-6</v>
      </c>
      <c r="BV3">
        <f t="shared" ref="BV3:CE12" si="7">BV$2*EXP(- BV$1 * ($C3*_c3+$B3))</f>
        <v>1.6360259083531429E-6</v>
      </c>
      <c r="BW3">
        <f t="shared" si="7"/>
        <v>1.4197887928757435E-6</v>
      </c>
      <c r="BX3">
        <f t="shared" si="7"/>
        <v>1.2329242753529175E-6</v>
      </c>
      <c r="BY3">
        <f t="shared" si="7"/>
        <v>1.0713097635707316E-6</v>
      </c>
      <c r="BZ3">
        <f t="shared" si="7"/>
        <v>9.314245539375541E-7</v>
      </c>
      <c r="CA3">
        <f t="shared" si="7"/>
        <v>8.1025767866878672E-7</v>
      </c>
      <c r="CB3">
        <f t="shared" si="7"/>
        <v>7.0523069071529739E-7</v>
      </c>
      <c r="CC3">
        <f t="shared" si="7"/>
        <v>6.1413279589193865E-7</v>
      </c>
      <c r="CD3">
        <f t="shared" si="7"/>
        <v>5.3506622729952881E-7</v>
      </c>
      <c r="CE3">
        <f t="shared" si="7"/>
        <v>4.664001435167786E-7</v>
      </c>
      <c r="CF3">
        <f t="shared" ref="CF3:CO12" si="8">CF$2*EXP(- CF$1 * ($C3*_c3+$B3))</f>
        <v>4.0673164139282568E-7</v>
      </c>
      <c r="CG3">
        <f t="shared" si="8"/>
        <v>3.5485272336710361E-7</v>
      </c>
      <c r="CH3">
        <f t="shared" si="8"/>
        <v>3.0972226085909241E-7</v>
      </c>
      <c r="CI3">
        <f t="shared" si="8"/>
        <v>2.7044215922725145E-7</v>
      </c>
      <c r="CJ3">
        <f t="shared" si="8"/>
        <v>2.3623706370412869E-7</v>
      </c>
      <c r="CK3">
        <f t="shared" si="8"/>
        <v>2.064370555133642E-7</v>
      </c>
      <c r="CL3">
        <f t="shared" si="8"/>
        <v>1.8046287773236305E-7</v>
      </c>
      <c r="CM3">
        <f t="shared" si="8"/>
        <v>1.5781330507335412E-7</v>
      </c>
      <c r="CN3">
        <f t="shared" si="8"/>
        <v>1.3805433355154081E-7</v>
      </c>
      <c r="CO3">
        <f t="shared" si="8"/>
        <v>1.208099173396505E-7</v>
      </c>
      <c r="CP3">
        <f t="shared" ref="CP3:CY12" si="9">CP$2*EXP(- CP$1 * ($C3*_c3+$B3))</f>
        <v>1.0575402285968321E-7</v>
      </c>
      <c r="CQ3">
        <f t="shared" si="9"/>
        <v>9.2603805857545136E-8</v>
      </c>
      <c r="CR3">
        <f t="shared" si="9"/>
        <v>5.3706320874861183E-8</v>
      </c>
      <c r="CS3">
        <f t="shared" si="9"/>
        <v>3.142213840008371E-8</v>
      </c>
      <c r="CT3">
        <f t="shared" si="9"/>
        <v>1.9602000899545058E-8</v>
      </c>
      <c r="CU3">
        <f t="shared" si="9"/>
        <v>1.2283369415071191E-8</v>
      </c>
      <c r="CV3">
        <f t="shared" si="9"/>
        <v>7.5550274789344554E-9</v>
      </c>
      <c r="CW3">
        <f t="shared" si="9"/>
        <v>4.473563811568101E-9</v>
      </c>
      <c r="CX3">
        <f t="shared" si="9"/>
        <v>2.4886229406453778E-9</v>
      </c>
      <c r="CY3">
        <f t="shared" si="9"/>
        <v>1.2500589320182358E-9</v>
      </c>
      <c r="CZ3">
        <f t="shared" ref="CZ3:DI12" si="10">CZ$2*EXP(- CZ$1 * ($C3*_c3+$B3))</f>
        <v>5.2359286673123121E-10</v>
      </c>
      <c r="DA3">
        <f t="shared" si="10"/>
        <v>1.4758976660738821E-10</v>
      </c>
      <c r="DB3">
        <f t="shared" si="10"/>
        <v>8.4449276103602028E-12</v>
      </c>
      <c r="DC3">
        <f t="shared" si="10"/>
        <v>0</v>
      </c>
      <c r="DD3">
        <f t="shared" si="10"/>
        <v>0</v>
      </c>
      <c r="DE3">
        <f t="shared" si="10"/>
        <v>0</v>
      </c>
      <c r="DF3">
        <f t="shared" si="10"/>
        <v>0</v>
      </c>
      <c r="DG3">
        <f t="shared" si="10"/>
        <v>0</v>
      </c>
      <c r="DH3">
        <f t="shared" si="10"/>
        <v>0</v>
      </c>
      <c r="DI3">
        <f t="shared" si="10"/>
        <v>0</v>
      </c>
      <c r="DJ3">
        <f t="shared" ref="DJ3:DS12" si="11">DJ$2*EXP(- DJ$1 * ($C3*_c3+$B3))</f>
        <v>0</v>
      </c>
      <c r="DK3">
        <f t="shared" si="11"/>
        <v>0</v>
      </c>
      <c r="DL3">
        <f t="shared" si="11"/>
        <v>0</v>
      </c>
      <c r="DM3">
        <f t="shared" si="11"/>
        <v>0</v>
      </c>
      <c r="DN3">
        <f t="shared" si="11"/>
        <v>0</v>
      </c>
      <c r="DO3">
        <f t="shared" si="11"/>
        <v>0</v>
      </c>
      <c r="DP3">
        <f t="shared" si="11"/>
        <v>0</v>
      </c>
      <c r="DQ3">
        <f t="shared" si="11"/>
        <v>0</v>
      </c>
      <c r="DR3">
        <f t="shared" si="11"/>
        <v>0</v>
      </c>
      <c r="DS3">
        <f t="shared" si="11"/>
        <v>0</v>
      </c>
      <c r="DT3">
        <f t="shared" ref="DT3:EC12" si="12">DT$2*EXP(- DT$1 * ($C3*_c3+$B3))</f>
        <v>0</v>
      </c>
      <c r="DU3">
        <f t="shared" si="12"/>
        <v>0</v>
      </c>
      <c r="DV3">
        <f t="shared" si="12"/>
        <v>0</v>
      </c>
      <c r="DW3">
        <f t="shared" si="12"/>
        <v>0</v>
      </c>
      <c r="DX3">
        <f t="shared" si="12"/>
        <v>0</v>
      </c>
      <c r="DY3">
        <f t="shared" si="12"/>
        <v>0</v>
      </c>
      <c r="DZ3">
        <f t="shared" si="12"/>
        <v>0</v>
      </c>
      <c r="EA3">
        <f t="shared" si="12"/>
        <v>0</v>
      </c>
      <c r="EB3">
        <f t="shared" si="12"/>
        <v>0</v>
      </c>
      <c r="EC3">
        <f t="shared" si="12"/>
        <v>0</v>
      </c>
      <c r="ED3">
        <f t="shared" ref="ED3:EM12" si="13">ED$2*EXP(- ED$1 * ($C3*_c3+$B3))</f>
        <v>0</v>
      </c>
      <c r="EE3">
        <f t="shared" si="13"/>
        <v>0</v>
      </c>
      <c r="EF3">
        <f t="shared" si="13"/>
        <v>0</v>
      </c>
      <c r="EG3">
        <f t="shared" si="13"/>
        <v>0</v>
      </c>
      <c r="EH3">
        <f t="shared" si="13"/>
        <v>0</v>
      </c>
      <c r="EI3">
        <f t="shared" si="13"/>
        <v>0</v>
      </c>
      <c r="EJ3">
        <f t="shared" si="13"/>
        <v>0</v>
      </c>
      <c r="EK3">
        <f t="shared" si="13"/>
        <v>0</v>
      </c>
      <c r="EL3">
        <f t="shared" si="13"/>
        <v>0</v>
      </c>
      <c r="EM3">
        <f t="shared" si="13"/>
        <v>0</v>
      </c>
      <c r="EN3">
        <f t="shared" ref="EN3:EX12" si="14">EN$2*EXP(- EN$1 * ($C3*_c3+$B3))</f>
        <v>0</v>
      </c>
      <c r="EO3">
        <f t="shared" si="14"/>
        <v>0</v>
      </c>
      <c r="EP3">
        <f t="shared" si="14"/>
        <v>0</v>
      </c>
      <c r="EQ3">
        <f t="shared" si="14"/>
        <v>0</v>
      </c>
      <c r="ER3">
        <f t="shared" si="14"/>
        <v>0</v>
      </c>
      <c r="ES3">
        <f t="shared" si="14"/>
        <v>0</v>
      </c>
      <c r="ET3">
        <f t="shared" si="14"/>
        <v>0</v>
      </c>
      <c r="EU3">
        <f t="shared" si="14"/>
        <v>0</v>
      </c>
      <c r="EV3">
        <f t="shared" si="14"/>
        <v>0</v>
      </c>
      <c r="EW3">
        <f t="shared" si="14"/>
        <v>0</v>
      </c>
      <c r="EX3">
        <f t="shared" si="14"/>
        <v>0</v>
      </c>
      <c r="EZ3">
        <f>SUM(D3:EX3)</f>
        <v>0.18713920861186786</v>
      </c>
      <c r="FB3">
        <f t="shared" ref="FB3:FB34" si="15">(1-EXP(-(C3*_c3+B3)*_t))/2</f>
        <v>0.2099729947195707</v>
      </c>
      <c r="FC3">
        <f t="shared" ref="FC3:FC34" si="16">LN(1-FB3)/(-(C3*_c3+B3))</f>
        <v>0.21637294500032139</v>
      </c>
    </row>
    <row r="4" spans="1:159" x14ac:dyDescent="0.25">
      <c r="A4">
        <v>285</v>
      </c>
      <c r="B4" s="19">
        <f>'Input spectra'!Y3</f>
        <v>0.83723111725609001</v>
      </c>
      <c r="C4">
        <f>'Input spectra'!F3</f>
        <v>6.1833668394879603E-2</v>
      </c>
      <c r="D4">
        <f t="shared" si="0"/>
        <v>2.0653927966864227E-2</v>
      </c>
      <c r="E4">
        <f t="shared" si="0"/>
        <v>1.8625031721555604E-2</v>
      </c>
      <c r="F4">
        <f t="shared" si="0"/>
        <v>1.6794536062855182E-2</v>
      </c>
      <c r="G4">
        <f t="shared" si="0"/>
        <v>1.5143117137675334E-2</v>
      </c>
      <c r="H4">
        <f t="shared" si="0"/>
        <v>1.3653326571222937E-2</v>
      </c>
      <c r="I4">
        <f t="shared" si="0"/>
        <v>1.230941001361969E-2</v>
      </c>
      <c r="J4">
        <f t="shared" si="0"/>
        <v>1.1097143192807885E-2</v>
      </c>
      <c r="K4">
        <f t="shared" si="0"/>
        <v>1.000368378905451E-2</v>
      </c>
      <c r="L4">
        <f t="shared" si="0"/>
        <v>9.017437608116588E-3</v>
      </c>
      <c r="M4">
        <f t="shared" si="0"/>
        <v>8.1279376763831301E-3</v>
      </c>
      <c r="N4">
        <f t="shared" si="1"/>
        <v>7.3257350135464087E-3</v>
      </c>
      <c r="O4">
        <f t="shared" si="1"/>
        <v>6.6022999579174717E-3</v>
      </c>
      <c r="P4">
        <f t="shared" si="1"/>
        <v>5.9499330276006745E-3</v>
      </c>
      <c r="Q4">
        <f t="shared" si="1"/>
        <v>5.3616843984762392E-3</v>
      </c>
      <c r="R4">
        <f t="shared" si="1"/>
        <v>4.8312811683004202E-3</v>
      </c>
      <c r="S4">
        <f t="shared" si="1"/>
        <v>4.3530616561169048E-3</v>
      </c>
      <c r="T4">
        <f t="shared" si="1"/>
        <v>3.9219160583923015E-3</v>
      </c>
      <c r="U4">
        <f t="shared" si="1"/>
        <v>3.5332328485766515E-3</v>
      </c>
      <c r="V4">
        <f t="shared" si="1"/>
        <v>3.1828503658109762E-3</v>
      </c>
      <c r="W4">
        <f t="shared" si="1"/>
        <v>2.8670130918580158E-3</v>
      </c>
      <c r="X4">
        <f t="shared" si="2"/>
        <v>2.5823321635625716E-3</v>
      </c>
      <c r="Y4">
        <f t="shared" si="2"/>
        <v>2.3257497117454089E-3</v>
      </c>
      <c r="Z4">
        <f t="shared" si="2"/>
        <v>2.0945066568432667E-3</v>
      </c>
      <c r="AA4">
        <f t="shared" si="2"/>
        <v>1.8861136272290766E-3</v>
      </c>
      <c r="AB4">
        <f t="shared" si="2"/>
        <v>1.6983246983439042E-3</v>
      </c>
      <c r="AC4">
        <f t="shared" si="2"/>
        <v>1.5291136798739921E-3</v>
      </c>
      <c r="AD4">
        <f t="shared" si="2"/>
        <v>1.3766527045093889E-3</v>
      </c>
      <c r="AE4">
        <f t="shared" si="2"/>
        <v>1.2392928955937573E-3</v>
      </c>
      <c r="AF4">
        <f t="shared" si="2"/>
        <v>1.1155469124606574E-3</v>
      </c>
      <c r="AG4">
        <f t="shared" si="2"/>
        <v>1.0040731916696256E-3</v>
      </c>
      <c r="AH4">
        <f t="shared" si="3"/>
        <v>9.0366171990422135E-4</v>
      </c>
      <c r="AI4">
        <f t="shared" si="3"/>
        <v>8.1322119015329495E-4</v>
      </c>
      <c r="AJ4">
        <f t="shared" si="3"/>
        <v>7.3176740712855063E-4</v>
      </c>
      <c r="AK4">
        <f t="shared" si="3"/>
        <v>6.5841282082258084E-4</v>
      </c>
      <c r="AL4">
        <f t="shared" si="3"/>
        <v>5.9235707881475567E-4</v>
      </c>
      <c r="AM4">
        <f t="shared" si="3"/>
        <v>5.3287849850756409E-4</v>
      </c>
      <c r="AN4">
        <f t="shared" si="3"/>
        <v>4.7932637003166918E-4</v>
      </c>
      <c r="AO4">
        <f t="shared" si="3"/>
        <v>4.3111400919214565E-4</v>
      </c>
      <c r="AP4">
        <f t="shared" si="3"/>
        <v>3.8771248762971055E-4</v>
      </c>
      <c r="AQ4">
        <f t="shared" si="3"/>
        <v>3.4864497441939153E-4</v>
      </c>
      <c r="AR4">
        <f t="shared" si="4"/>
        <v>3.1348162969745466E-4</v>
      </c>
      <c r="AS4">
        <f t="shared" si="4"/>
        <v>2.8183499666097772E-4</v>
      </c>
      <c r="AT4">
        <f t="shared" si="4"/>
        <v>2.5335584348245676E-4</v>
      </c>
      <c r="AU4">
        <f t="shared" si="4"/>
        <v>2.2772941137774093E-4</v>
      </c>
      <c r="AV4">
        <f t="shared" si="4"/>
        <v>2.0467202930777488E-4</v>
      </c>
      <c r="AW4">
        <f t="shared" si="4"/>
        <v>1.839280596268479E-4</v>
      </c>
      <c r="AX4">
        <f t="shared" si="4"/>
        <v>1.4918609235445253E-4</v>
      </c>
      <c r="AY4">
        <f t="shared" si="4"/>
        <v>1.1631584354044866E-4</v>
      </c>
      <c r="AZ4">
        <f t="shared" si="4"/>
        <v>9.5539830349765584E-5</v>
      </c>
      <c r="BA4">
        <f t="shared" si="4"/>
        <v>7.9854950405544735E-5</v>
      </c>
      <c r="BB4">
        <f t="shared" si="5"/>
        <v>6.7406263874901609E-5</v>
      </c>
      <c r="BC4">
        <f t="shared" si="5"/>
        <v>5.7277512306104237E-5</v>
      </c>
      <c r="BD4">
        <f t="shared" si="5"/>
        <v>4.8910645448900406E-5</v>
      </c>
      <c r="BE4">
        <f t="shared" si="5"/>
        <v>4.1927411822883148E-5</v>
      </c>
      <c r="BF4">
        <f t="shared" si="5"/>
        <v>3.6054625869211313E-5</v>
      </c>
      <c r="BG4">
        <f t="shared" si="5"/>
        <v>3.1086683036977754E-5</v>
      </c>
      <c r="BH4">
        <f t="shared" si="5"/>
        <v>2.686436885432181E-5</v>
      </c>
      <c r="BI4">
        <f t="shared" si="5"/>
        <v>2.326181728310341E-5</v>
      </c>
      <c r="BJ4">
        <f t="shared" si="5"/>
        <v>2.0177963862779572E-5</v>
      </c>
      <c r="BK4">
        <f t="shared" si="5"/>
        <v>1.7530670150444635E-5</v>
      </c>
      <c r="BL4">
        <f t="shared" si="6"/>
        <v>1.5252531547256588E-5</v>
      </c>
      <c r="BM4">
        <f t="shared" si="6"/>
        <v>1.3287796910360304E-5</v>
      </c>
      <c r="BN4">
        <f t="shared" si="6"/>
        <v>1.1590050969642158E-5</v>
      </c>
      <c r="BO4">
        <f t="shared" si="6"/>
        <v>1.0120436770453902E-5</v>
      </c>
      <c r="BP4">
        <f t="shared" si="6"/>
        <v>8.8462705013845343E-6</v>
      </c>
      <c r="BQ4">
        <f t="shared" si="6"/>
        <v>7.739947708129602E-6</v>
      </c>
      <c r="BR4">
        <f t="shared" si="6"/>
        <v>6.778069905422489E-6</v>
      </c>
      <c r="BS4">
        <f t="shared" si="6"/>
        <v>5.9407405189815904E-6</v>
      </c>
      <c r="BT4">
        <f t="shared" si="6"/>
        <v>5.210992675024638E-6</v>
      </c>
      <c r="BU4">
        <f t="shared" si="6"/>
        <v>4.574320843299808E-6</v>
      </c>
      <c r="BV4">
        <f t="shared" si="7"/>
        <v>4.0182951065430531E-6</v>
      </c>
      <c r="BW4">
        <f t="shared" si="7"/>
        <v>3.5322417453604705E-6</v>
      </c>
      <c r="BX4">
        <f t="shared" si="7"/>
        <v>3.1069774579588128E-6</v>
      </c>
      <c r="BY4">
        <f t="shared" si="7"/>
        <v>2.7345872544345992E-6</v>
      </c>
      <c r="BZ4">
        <f t="shared" si="7"/>
        <v>2.4082381302618167E-6</v>
      </c>
      <c r="CA4">
        <f t="shared" si="7"/>
        <v>2.1220222093513761E-6</v>
      </c>
      <c r="CB4">
        <f t="shared" si="7"/>
        <v>1.8708242775150177E-6</v>
      </c>
      <c r="CC4">
        <f t="shared" si="7"/>
        <v>1.6502095909074695E-6</v>
      </c>
      <c r="CD4">
        <f t="shared" si="7"/>
        <v>1.4563286052377798E-6</v>
      </c>
      <c r="CE4">
        <f t="shared" si="7"/>
        <v>1.2858358773849259E-6</v>
      </c>
      <c r="CF4">
        <f t="shared" si="8"/>
        <v>1.1358208765735158E-6</v>
      </c>
      <c r="CG4">
        <f t="shared" si="8"/>
        <v>1.0037488338056959E-6</v>
      </c>
      <c r="CH4">
        <f t="shared" si="8"/>
        <v>8.8741007580586692E-7</v>
      </c>
      <c r="CI4">
        <f t="shared" si="8"/>
        <v>7.8487654864158357E-7</v>
      </c>
      <c r="CJ4">
        <f t="shared" si="8"/>
        <v>6.9446444828321836E-7</v>
      </c>
      <c r="CK4">
        <f t="shared" si="8"/>
        <v>6.1470204988432139E-7</v>
      </c>
      <c r="CL4">
        <f t="shared" si="8"/>
        <v>5.4430197174558855E-7</v>
      </c>
      <c r="CM4">
        <f t="shared" si="8"/>
        <v>4.8213722948823176E-7</v>
      </c>
      <c r="CN4">
        <f t="shared" si="8"/>
        <v>4.2722053545494676E-7</v>
      </c>
      <c r="CO4">
        <f t="shared" si="8"/>
        <v>3.7868638141420553E-7</v>
      </c>
      <c r="CP4">
        <f t="shared" si="9"/>
        <v>3.3577551218877615E-7</v>
      </c>
      <c r="CQ4">
        <f t="shared" si="9"/>
        <v>2.9782145622308825E-7</v>
      </c>
      <c r="CR4">
        <f t="shared" si="9"/>
        <v>1.7495548916646182E-7</v>
      </c>
      <c r="CS4">
        <f t="shared" si="9"/>
        <v>1.0368428361607121E-7</v>
      </c>
      <c r="CT4">
        <f t="shared" si="9"/>
        <v>6.5516791749467536E-8</v>
      </c>
      <c r="CU4">
        <f t="shared" si="9"/>
        <v>4.1585770699970437E-8</v>
      </c>
      <c r="CV4">
        <f t="shared" si="9"/>
        <v>2.5908263969082627E-8</v>
      </c>
      <c r="CW4">
        <f t="shared" si="9"/>
        <v>1.5539281176758026E-8</v>
      </c>
      <c r="CX4">
        <f t="shared" si="9"/>
        <v>8.7561141042399764E-9</v>
      </c>
      <c r="CY4">
        <f t="shared" si="9"/>
        <v>4.4551037609565846E-9</v>
      </c>
      <c r="CZ4">
        <f t="shared" si="10"/>
        <v>1.8901491728783097E-9</v>
      </c>
      <c r="DA4">
        <f t="shared" si="10"/>
        <v>5.3967665113066812E-10</v>
      </c>
      <c r="DB4">
        <f t="shared" si="10"/>
        <v>3.1278674289246136E-11</v>
      </c>
      <c r="DC4">
        <f t="shared" si="10"/>
        <v>0</v>
      </c>
      <c r="DD4">
        <f t="shared" si="10"/>
        <v>0</v>
      </c>
      <c r="DE4">
        <f t="shared" si="10"/>
        <v>0</v>
      </c>
      <c r="DF4">
        <f t="shared" si="10"/>
        <v>0</v>
      </c>
      <c r="DG4">
        <f t="shared" si="10"/>
        <v>0</v>
      </c>
      <c r="DH4">
        <f t="shared" si="10"/>
        <v>0</v>
      </c>
      <c r="DI4">
        <f t="shared" si="10"/>
        <v>0</v>
      </c>
      <c r="DJ4">
        <f t="shared" si="11"/>
        <v>0</v>
      </c>
      <c r="DK4">
        <f t="shared" si="11"/>
        <v>0</v>
      </c>
      <c r="DL4">
        <f t="shared" si="11"/>
        <v>0</v>
      </c>
      <c r="DM4">
        <f t="shared" si="11"/>
        <v>0</v>
      </c>
      <c r="DN4">
        <f t="shared" si="11"/>
        <v>0</v>
      </c>
      <c r="DO4">
        <f t="shared" si="11"/>
        <v>0</v>
      </c>
      <c r="DP4">
        <f t="shared" si="11"/>
        <v>0</v>
      </c>
      <c r="DQ4">
        <f t="shared" si="11"/>
        <v>0</v>
      </c>
      <c r="DR4">
        <f t="shared" si="11"/>
        <v>0</v>
      </c>
      <c r="DS4">
        <f t="shared" si="11"/>
        <v>0</v>
      </c>
      <c r="DT4">
        <f t="shared" si="12"/>
        <v>0</v>
      </c>
      <c r="DU4">
        <f t="shared" si="12"/>
        <v>0</v>
      </c>
      <c r="DV4">
        <f t="shared" si="12"/>
        <v>0</v>
      </c>
      <c r="DW4">
        <f t="shared" si="12"/>
        <v>0</v>
      </c>
      <c r="DX4">
        <f t="shared" si="12"/>
        <v>0</v>
      </c>
      <c r="DY4">
        <f t="shared" si="12"/>
        <v>0</v>
      </c>
      <c r="DZ4">
        <f t="shared" si="12"/>
        <v>0</v>
      </c>
      <c r="EA4">
        <f t="shared" si="12"/>
        <v>0</v>
      </c>
      <c r="EB4">
        <f t="shared" si="12"/>
        <v>0</v>
      </c>
      <c r="EC4">
        <f t="shared" si="12"/>
        <v>0</v>
      </c>
      <c r="ED4">
        <f t="shared" si="13"/>
        <v>0</v>
      </c>
      <c r="EE4">
        <f t="shared" si="13"/>
        <v>0</v>
      </c>
      <c r="EF4">
        <f t="shared" si="13"/>
        <v>0</v>
      </c>
      <c r="EG4">
        <f t="shared" si="13"/>
        <v>0</v>
      </c>
      <c r="EH4">
        <f t="shared" si="13"/>
        <v>0</v>
      </c>
      <c r="EI4">
        <f t="shared" si="13"/>
        <v>0</v>
      </c>
      <c r="EJ4">
        <f t="shared" si="13"/>
        <v>0</v>
      </c>
      <c r="EK4">
        <f t="shared" si="13"/>
        <v>0</v>
      </c>
      <c r="EL4">
        <f t="shared" si="13"/>
        <v>0</v>
      </c>
      <c r="EM4">
        <f t="shared" si="13"/>
        <v>0</v>
      </c>
      <c r="EN4">
        <f t="shared" si="14"/>
        <v>0</v>
      </c>
      <c r="EO4">
        <f t="shared" si="14"/>
        <v>0</v>
      </c>
      <c r="EP4">
        <f t="shared" si="14"/>
        <v>0</v>
      </c>
      <c r="EQ4">
        <f t="shared" si="14"/>
        <v>0</v>
      </c>
      <c r="ER4">
        <f t="shared" si="14"/>
        <v>0</v>
      </c>
      <c r="ES4">
        <f t="shared" si="14"/>
        <v>0</v>
      </c>
      <c r="ET4">
        <f t="shared" si="14"/>
        <v>0</v>
      </c>
      <c r="EU4">
        <f t="shared" si="14"/>
        <v>0</v>
      </c>
      <c r="EV4">
        <f t="shared" si="14"/>
        <v>0</v>
      </c>
      <c r="EW4">
        <f t="shared" si="14"/>
        <v>0</v>
      </c>
      <c r="EX4">
        <f t="shared" si="14"/>
        <v>0</v>
      </c>
      <c r="EZ4">
        <f t="shared" ref="EZ4:EZ67" si="17">SUM(D4:EX4)</f>
        <v>0.20848331532122702</v>
      </c>
      <c r="FB4">
        <f t="shared" si="15"/>
        <v>0.19074725999368897</v>
      </c>
      <c r="FC4">
        <f t="shared" si="16"/>
        <v>0.2202563646881687</v>
      </c>
    </row>
    <row r="5" spans="1:159" x14ac:dyDescent="0.25">
      <c r="A5">
        <v>290</v>
      </c>
      <c r="B5" s="19">
        <f>'Input spectra'!Y4</f>
        <v>0.70074167937568299</v>
      </c>
      <c r="C5">
        <f>'Input spectra'!F4</f>
        <v>6.5893556237435799E-2</v>
      </c>
      <c r="D5">
        <f t="shared" si="0"/>
        <v>2.0653927966864227E-2</v>
      </c>
      <c r="E5">
        <f t="shared" si="0"/>
        <v>1.8865661800301615E-2</v>
      </c>
      <c r="F5">
        <f t="shared" si="0"/>
        <v>1.7231300587651779E-2</v>
      </c>
      <c r="G5">
        <f t="shared" si="0"/>
        <v>1.5737667033464676E-2</v>
      </c>
      <c r="H5">
        <f t="shared" si="0"/>
        <v>1.4372707010822694E-2</v>
      </c>
      <c r="I5">
        <f t="shared" si="0"/>
        <v>1.3125394205592228E-2</v>
      </c>
      <c r="J5">
        <f t="shared" si="0"/>
        <v>1.1985642827997219E-2</v>
      </c>
      <c r="K5">
        <f t="shared" si="0"/>
        <v>1.0944227711125305E-2</v>
      </c>
      <c r="L5">
        <f t="shared" si="0"/>
        <v>9.992711173200176E-3</v>
      </c>
      <c r="M5">
        <f t="shared" si="0"/>
        <v>9.1233760728762284E-3</v>
      </c>
      <c r="N5">
        <f t="shared" si="1"/>
        <v>8.3291645348354502E-3</v>
      </c>
      <c r="O5">
        <f t="shared" si="1"/>
        <v>7.6036218669598204E-3</v>
      </c>
      <c r="P5">
        <f t="shared" si="1"/>
        <v>6.9408452306527566E-3</v>
      </c>
      <c r="Q5">
        <f t="shared" si="1"/>
        <v>6.3354366627997611E-3</v>
      </c>
      <c r="R5">
        <f t="shared" si="1"/>
        <v>5.7824600816748142E-3</v>
      </c>
      <c r="S5">
        <f t="shared" si="1"/>
        <v>5.2774019400746996E-3</v>
      </c>
      <c r="T5">
        <f t="shared" si="1"/>
        <v>4.816135217336856E-3</v>
      </c>
      <c r="U5">
        <f t="shared" si="1"/>
        <v>4.3948864678851141E-3</v>
      </c>
      <c r="V5">
        <f t="shared" si="1"/>
        <v>4.0102056677521281E-3</v>
      </c>
      <c r="W5">
        <f t="shared" si="1"/>
        <v>3.6589386223303609E-3</v>
      </c>
      <c r="X5">
        <f t="shared" si="2"/>
        <v>3.3382017185729766E-3</v>
      </c>
      <c r="Y5">
        <f t="shared" si="2"/>
        <v>3.0453588231559429E-3</v>
      </c>
      <c r="Z5">
        <f t="shared" si="2"/>
        <v>2.7780001448636741E-3</v>
      </c>
      <c r="AA5">
        <f t="shared" si="2"/>
        <v>2.5339228948020381E-3</v>
      </c>
      <c r="AB5">
        <f t="shared" si="2"/>
        <v>2.3111135920926796E-3</v>
      </c>
      <c r="AC5">
        <f t="shared" si="2"/>
        <v>2.1077318755698508E-3</v>
      </c>
      <c r="AD5">
        <f t="shared" si="2"/>
        <v>1.9220956937845602E-3</v>
      </c>
      <c r="AE5">
        <f t="shared" si="2"/>
        <v>1.7526677564119722E-3</v>
      </c>
      <c r="AF5">
        <f t="shared" si="2"/>
        <v>1.5980431400398638E-3</v>
      </c>
      <c r="AG5">
        <f t="shared" si="2"/>
        <v>1.4569379503650273E-3</v>
      </c>
      <c r="AH5">
        <f t="shared" si="3"/>
        <v>1.3281789511108855E-3</v>
      </c>
      <c r="AI5">
        <f t="shared" si="3"/>
        <v>1.2106940775671183E-3</v>
      </c>
      <c r="AJ5">
        <f t="shared" si="3"/>
        <v>1.1035037595999036E-3</v>
      </c>
      <c r="AK5">
        <f t="shared" si="3"/>
        <v>1.0057129853429075E-3</v>
      </c>
      <c r="AL5">
        <f t="shared" si="3"/>
        <v>9.1650404260398626E-4</v>
      </c>
      <c r="AM5">
        <f t="shared" si="3"/>
        <v>8.3512988035572267E-4</v>
      </c>
      <c r="AN5">
        <f t="shared" si="3"/>
        <v>7.6090803756079792E-4</v>
      </c>
      <c r="AO5">
        <f t="shared" si="3"/>
        <v>6.9321509105378675E-4</v>
      </c>
      <c r="AP5">
        <f t="shared" si="3"/>
        <v>6.3148157829383603E-4</v>
      </c>
      <c r="AQ5">
        <f t="shared" si="3"/>
        <v>5.7518735454980456E-4</v>
      </c>
      <c r="AR5">
        <f t="shared" si="4"/>
        <v>5.2385734750981148E-4</v>
      </c>
      <c r="AS5">
        <f t="shared" si="4"/>
        <v>4.7705767544752796E-4</v>
      </c>
      <c r="AT5">
        <f t="shared" si="4"/>
        <v>4.3439209795235594E-4</v>
      </c>
      <c r="AU5">
        <f t="shared" si="4"/>
        <v>3.954987708622861E-4</v>
      </c>
      <c r="AV5">
        <f t="shared" si="4"/>
        <v>3.6004727944717065E-4</v>
      </c>
      <c r="AW5">
        <f t="shared" si="4"/>
        <v>3.2773592609524737E-4</v>
      </c>
      <c r="AX5">
        <f t="shared" si="4"/>
        <v>2.6926470110244879E-4</v>
      </c>
      <c r="AY5">
        <f t="shared" si="4"/>
        <v>2.1264980240377206E-4</v>
      </c>
      <c r="AZ5">
        <f t="shared" si="4"/>
        <v>1.7692353096903946E-4</v>
      </c>
      <c r="BA5">
        <f t="shared" si="4"/>
        <v>1.4978833743430086E-4</v>
      </c>
      <c r="BB5">
        <f t="shared" si="5"/>
        <v>1.2807118733836124E-4</v>
      </c>
      <c r="BC5">
        <f t="shared" si="5"/>
        <v>1.102326760332652E-4</v>
      </c>
      <c r="BD5">
        <f t="shared" si="5"/>
        <v>9.5346470446570173E-5</v>
      </c>
      <c r="BE5">
        <f t="shared" si="5"/>
        <v>8.2789317947353487E-5</v>
      </c>
      <c r="BF5">
        <f t="shared" si="5"/>
        <v>7.2112784839010164E-5</v>
      </c>
      <c r="BG5">
        <f t="shared" si="5"/>
        <v>6.2979713801612267E-5</v>
      </c>
      <c r="BH5">
        <f t="shared" si="5"/>
        <v>5.5128726862595081E-5</v>
      </c>
      <c r="BI5">
        <f t="shared" si="5"/>
        <v>4.8352617051449921E-5</v>
      </c>
      <c r="BJ5">
        <f t="shared" si="5"/>
        <v>4.2484323616142884E-5</v>
      </c>
      <c r="BK5">
        <f t="shared" si="5"/>
        <v>3.7387369516906432E-5</v>
      </c>
      <c r="BL5">
        <f t="shared" si="6"/>
        <v>3.2949084154247961E-5</v>
      </c>
      <c r="BM5">
        <f t="shared" si="6"/>
        <v>2.9075649237264822E-5</v>
      </c>
      <c r="BN5">
        <f t="shared" si="6"/>
        <v>2.5688385422854103E-5</v>
      </c>
      <c r="BO5">
        <f t="shared" si="6"/>
        <v>2.2720911091202366E-5</v>
      </c>
      <c r="BP5">
        <f t="shared" si="6"/>
        <v>2.0116930943109559E-5</v>
      </c>
      <c r="BQ5">
        <f t="shared" si="6"/>
        <v>1.7828489932799614E-5</v>
      </c>
      <c r="BR5">
        <f t="shared" si="6"/>
        <v>1.5814577752090007E-5</v>
      </c>
      <c r="BS5">
        <f t="shared" si="6"/>
        <v>1.4040001828153534E-5</v>
      </c>
      <c r="BT5">
        <f t="shared" si="6"/>
        <v>1.2474468969775953E-5</v>
      </c>
      <c r="BU5">
        <f t="shared" si="6"/>
        <v>1.109183117605124E-5</v>
      </c>
      <c r="BV5">
        <f t="shared" si="7"/>
        <v>9.8694620181910951E-6</v>
      </c>
      <c r="BW5">
        <f t="shared" si="7"/>
        <v>8.7877378736001764E-6</v>
      </c>
      <c r="BX5">
        <f t="shared" si="7"/>
        <v>7.829604069966954E-6</v>
      </c>
      <c r="BY5">
        <f t="shared" si="7"/>
        <v>6.980210305553216E-6</v>
      </c>
      <c r="BZ5">
        <f t="shared" si="7"/>
        <v>6.2266029680336234E-6</v>
      </c>
      <c r="CA5">
        <f t="shared" si="7"/>
        <v>5.5574644653521665E-6</v>
      </c>
      <c r="CB5">
        <f t="shared" si="7"/>
        <v>4.962891608970762E-6</v>
      </c>
      <c r="CC5">
        <f t="shared" si="7"/>
        <v>4.4342065952819994E-6</v>
      </c>
      <c r="CD5">
        <f t="shared" si="7"/>
        <v>3.9637953177085032E-6</v>
      </c>
      <c r="CE5">
        <f t="shared" si="7"/>
        <v>3.5449686852654052E-6</v>
      </c>
      <c r="CF5">
        <f t="shared" si="8"/>
        <v>3.1718433787015231E-6</v>
      </c>
      <c r="CG5">
        <f t="shared" si="8"/>
        <v>2.8392390843341648E-6</v>
      </c>
      <c r="CH5">
        <f t="shared" si="8"/>
        <v>2.5425897397799532E-6</v>
      </c>
      <c r="CI5">
        <f t="shared" si="8"/>
        <v>2.2778667289439863E-6</v>
      </c>
      <c r="CJ5">
        <f t="shared" si="8"/>
        <v>2.041512294333893E-6</v>
      </c>
      <c r="CK5">
        <f t="shared" si="8"/>
        <v>1.8303817073554778E-6</v>
      </c>
      <c r="CL5">
        <f t="shared" si="8"/>
        <v>1.6416929629456261E-6</v>
      </c>
      <c r="CM5">
        <f t="shared" si="8"/>
        <v>1.4729829525497861E-6</v>
      </c>
      <c r="CN5">
        <f t="shared" si="8"/>
        <v>1.3220692260723002E-6</v>
      </c>
      <c r="CO5">
        <f t="shared" si="8"/>
        <v>1.1870165846187561E-6</v>
      </c>
      <c r="CP5">
        <f t="shared" si="9"/>
        <v>1.0661078561070778E-6</v>
      </c>
      <c r="CQ5">
        <f t="shared" si="9"/>
        <v>9.578182987779905E-7</v>
      </c>
      <c r="CR5">
        <f t="shared" si="9"/>
        <v>5.6994079450718258E-7</v>
      </c>
      <c r="CS5">
        <f t="shared" si="9"/>
        <v>3.4212918713862273E-7</v>
      </c>
      <c r="CT5">
        <f t="shared" si="9"/>
        <v>2.1898019611062974E-7</v>
      </c>
      <c r="CU5">
        <f t="shared" si="9"/>
        <v>1.4079006063178831E-7</v>
      </c>
      <c r="CV5">
        <f t="shared" si="9"/>
        <v>8.8846552016292405E-8</v>
      </c>
      <c r="CW5">
        <f t="shared" si="9"/>
        <v>5.3976934198621907E-8</v>
      </c>
      <c r="CX5">
        <f t="shared" si="9"/>
        <v>3.0808015531106475E-8</v>
      </c>
      <c r="CY5">
        <f t="shared" si="9"/>
        <v>1.5877611056980204E-8</v>
      </c>
      <c r="CZ5">
        <f t="shared" si="10"/>
        <v>6.8233624305017216E-9</v>
      </c>
      <c r="DA5">
        <f t="shared" si="10"/>
        <v>1.9733813154565634E-9</v>
      </c>
      <c r="DB5">
        <f t="shared" si="10"/>
        <v>1.1585125538465385E-10</v>
      </c>
      <c r="DC5">
        <f t="shared" si="10"/>
        <v>0</v>
      </c>
      <c r="DD5">
        <f t="shared" si="10"/>
        <v>0</v>
      </c>
      <c r="DE5">
        <f t="shared" si="10"/>
        <v>0</v>
      </c>
      <c r="DF5">
        <f t="shared" si="10"/>
        <v>0</v>
      </c>
      <c r="DG5">
        <f t="shared" si="10"/>
        <v>0</v>
      </c>
      <c r="DH5">
        <f t="shared" si="10"/>
        <v>0</v>
      </c>
      <c r="DI5">
        <f t="shared" si="10"/>
        <v>0</v>
      </c>
      <c r="DJ5">
        <f t="shared" si="11"/>
        <v>0</v>
      </c>
      <c r="DK5">
        <f t="shared" si="11"/>
        <v>0</v>
      </c>
      <c r="DL5">
        <f t="shared" si="11"/>
        <v>0</v>
      </c>
      <c r="DM5">
        <f t="shared" si="11"/>
        <v>0</v>
      </c>
      <c r="DN5">
        <f t="shared" si="11"/>
        <v>0</v>
      </c>
      <c r="DO5">
        <f t="shared" si="11"/>
        <v>0</v>
      </c>
      <c r="DP5">
        <f t="shared" si="11"/>
        <v>0</v>
      </c>
      <c r="DQ5">
        <f t="shared" si="11"/>
        <v>0</v>
      </c>
      <c r="DR5">
        <f t="shared" si="11"/>
        <v>0</v>
      </c>
      <c r="DS5">
        <f t="shared" si="11"/>
        <v>0</v>
      </c>
      <c r="DT5">
        <f t="shared" si="12"/>
        <v>0</v>
      </c>
      <c r="DU5">
        <f t="shared" si="12"/>
        <v>0</v>
      </c>
      <c r="DV5">
        <f t="shared" si="12"/>
        <v>0</v>
      </c>
      <c r="DW5">
        <f t="shared" si="12"/>
        <v>0</v>
      </c>
      <c r="DX5">
        <f t="shared" si="12"/>
        <v>0</v>
      </c>
      <c r="DY5">
        <f t="shared" si="12"/>
        <v>0</v>
      </c>
      <c r="DZ5">
        <f t="shared" si="12"/>
        <v>0</v>
      </c>
      <c r="EA5">
        <f t="shared" si="12"/>
        <v>0</v>
      </c>
      <c r="EB5">
        <f t="shared" si="12"/>
        <v>0</v>
      </c>
      <c r="EC5">
        <f t="shared" si="12"/>
        <v>0</v>
      </c>
      <c r="ED5">
        <f t="shared" si="13"/>
        <v>0</v>
      </c>
      <c r="EE5">
        <f t="shared" si="13"/>
        <v>0</v>
      </c>
      <c r="EF5">
        <f t="shared" si="13"/>
        <v>0</v>
      </c>
      <c r="EG5">
        <f t="shared" si="13"/>
        <v>0</v>
      </c>
      <c r="EH5">
        <f t="shared" si="13"/>
        <v>0</v>
      </c>
      <c r="EI5">
        <f t="shared" si="13"/>
        <v>0</v>
      </c>
      <c r="EJ5">
        <f t="shared" si="13"/>
        <v>0</v>
      </c>
      <c r="EK5">
        <f t="shared" si="13"/>
        <v>0</v>
      </c>
      <c r="EL5">
        <f t="shared" si="13"/>
        <v>0</v>
      </c>
      <c r="EM5">
        <f t="shared" si="13"/>
        <v>0</v>
      </c>
      <c r="EN5">
        <f t="shared" si="14"/>
        <v>0</v>
      </c>
      <c r="EO5">
        <f t="shared" si="14"/>
        <v>0</v>
      </c>
      <c r="EP5">
        <f t="shared" si="14"/>
        <v>0</v>
      </c>
      <c r="EQ5">
        <f t="shared" si="14"/>
        <v>0</v>
      </c>
      <c r="ER5">
        <f t="shared" si="14"/>
        <v>0</v>
      </c>
      <c r="ES5">
        <f t="shared" si="14"/>
        <v>0</v>
      </c>
      <c r="ET5">
        <f t="shared" si="14"/>
        <v>0</v>
      </c>
      <c r="EU5">
        <f t="shared" si="14"/>
        <v>0</v>
      </c>
      <c r="EV5">
        <f t="shared" si="14"/>
        <v>0</v>
      </c>
      <c r="EW5">
        <f t="shared" si="14"/>
        <v>0</v>
      </c>
      <c r="EX5">
        <f t="shared" si="14"/>
        <v>0</v>
      </c>
      <c r="EZ5">
        <f t="shared" si="17"/>
        <v>0.23543618134374866</v>
      </c>
      <c r="FB5">
        <f t="shared" si="15"/>
        <v>0.17024706161780123</v>
      </c>
      <c r="FC5">
        <f t="shared" si="16"/>
        <v>0.22416916859694072</v>
      </c>
    </row>
    <row r="6" spans="1:159" x14ac:dyDescent="0.25">
      <c r="A6">
        <v>295</v>
      </c>
      <c r="B6" s="19">
        <f>'Input spectra'!Y5</f>
        <v>0.56425224149527597</v>
      </c>
      <c r="C6">
        <f>'Input spectra'!F5</f>
        <v>6.9953444079992003E-2</v>
      </c>
      <c r="D6">
        <f t="shared" si="0"/>
        <v>2.0653927966864227E-2</v>
      </c>
      <c r="E6">
        <f t="shared" si="0"/>
        <v>1.9109400750788784E-2</v>
      </c>
      <c r="F6">
        <f t="shared" si="0"/>
        <v>1.7679423762035771E-2</v>
      </c>
      <c r="G6">
        <f t="shared" si="0"/>
        <v>1.6355560179878659E-2</v>
      </c>
      <c r="H6">
        <f t="shared" si="0"/>
        <v>1.512999090304838E-2</v>
      </c>
      <c r="I6">
        <f t="shared" si="0"/>
        <v>1.3995469552283989E-2</v>
      </c>
      <c r="J6">
        <f t="shared" si="0"/>
        <v>1.2945280736165065E-2</v>
      </c>
      <c r="K6">
        <f t="shared" si="0"/>
        <v>1.1973201344490276E-2</v>
      </c>
      <c r="L6">
        <f t="shared" si="0"/>
        <v>1.107346465043694E-2</v>
      </c>
      <c r="M6">
        <f t="shared" si="0"/>
        <v>1.0240727018488886E-2</v>
      </c>
      <c r="N6">
        <f t="shared" si="1"/>
        <v>9.4700370297418155E-3</v>
      </c>
      <c r="O6">
        <f t="shared" si="1"/>
        <v>8.7568068497672225E-3</v>
      </c>
      <c r="P6">
        <f t="shared" si="1"/>
        <v>8.0967856768132292E-3</v>
      </c>
      <c r="Q6">
        <f t="shared" si="1"/>
        <v>7.4860351198131492E-3</v>
      </c>
      <c r="R6">
        <f t="shared" si="1"/>
        <v>6.9209063665249945E-3</v>
      </c>
      <c r="S6">
        <f t="shared" si="1"/>
        <v>6.3980190121975715E-3</v>
      </c>
      <c r="T6">
        <f t="shared" si="1"/>
        <v>5.914241428507435E-3</v>
      </c>
      <c r="U6">
        <f t="shared" si="1"/>
        <v>5.466672561187322E-3</v>
      </c>
      <c r="V6">
        <f t="shared" si="1"/>
        <v>5.0526250528192002E-3</v>
      </c>
      <c r="W6">
        <f t="shared" si="1"/>
        <v>4.6696095947384025E-3</v>
      </c>
      <c r="X6">
        <f t="shared" si="2"/>
        <v>4.3153204189309013E-3</v>
      </c>
      <c r="Y6">
        <f t="shared" si="2"/>
        <v>3.9876218472424197E-3</v>
      </c>
      <c r="Z6">
        <f t="shared" si="2"/>
        <v>3.6845358211912735E-3</v>
      </c>
      <c r="AA6">
        <f t="shared" si="2"/>
        <v>3.4042303412201115E-3</v>
      </c>
      <c r="AB6">
        <f t="shared" si="2"/>
        <v>3.1450087493657517E-3</v>
      </c>
      <c r="AC6">
        <f t="shared" si="2"/>
        <v>2.9052997940998688E-3</v>
      </c>
      <c r="AD6">
        <f t="shared" si="2"/>
        <v>2.6836484205228633E-3</v>
      </c>
      <c r="AE6">
        <f t="shared" si="2"/>
        <v>2.4787072332036779E-3</v>
      </c>
      <c r="AF6">
        <f t="shared" si="2"/>
        <v>2.2892285827724266E-3</v>
      </c>
      <c r="AG6">
        <f t="shared" si="2"/>
        <v>2.1140572309117853E-3</v>
      </c>
      <c r="AH6">
        <f t="shared" si="3"/>
        <v>1.9521235516770411E-3</v>
      </c>
      <c r="AI6">
        <f t="shared" si="3"/>
        <v>1.8024372301216E-3</v>
      </c>
      <c r="AJ6">
        <f t="shared" si="3"/>
        <v>1.6640814220319649E-3</v>
      </c>
      <c r="AK6">
        <f t="shared" si="3"/>
        <v>1.5362073411992327E-3</v>
      </c>
      <c r="AL6">
        <f t="shared" si="3"/>
        <v>1.4180292430879047E-3</v>
      </c>
      <c r="AM6">
        <f t="shared" si="3"/>
        <v>1.3088197760207875E-3</v>
      </c>
      <c r="AN6">
        <f t="shared" si="3"/>
        <v>1.2079056730936201E-3</v>
      </c>
      <c r="AO6">
        <f t="shared" si="3"/>
        <v>1.1146637599766145E-3</v>
      </c>
      <c r="AP6">
        <f t="shared" si="3"/>
        <v>1.0285172555631569E-3</v>
      </c>
      <c r="AQ6">
        <f t="shared" si="3"/>
        <v>9.4893234409863705E-4</v>
      </c>
      <c r="AR6">
        <f t="shared" si="4"/>
        <v>8.754149989741608E-4</v>
      </c>
      <c r="AS6">
        <f t="shared" si="4"/>
        <v>8.0750803980941463E-4</v>
      </c>
      <c r="AT6">
        <f t="shared" si="4"/>
        <v>7.4478840578435417E-4</v>
      </c>
      <c r="AU6">
        <f t="shared" si="4"/>
        <v>6.8686462941812247E-4</v>
      </c>
      <c r="AV6">
        <f t="shared" si="4"/>
        <v>6.3337449614266647E-4</v>
      </c>
      <c r="AW6">
        <f t="shared" si="4"/>
        <v>5.8398287608439907E-4</v>
      </c>
      <c r="AX6">
        <f t="shared" si="4"/>
        <v>4.8599355419491445E-4</v>
      </c>
      <c r="AY6">
        <f t="shared" si="4"/>
        <v>3.8876852100237037E-4</v>
      </c>
      <c r="AZ6">
        <f t="shared" si="4"/>
        <v>3.2763231519208447E-4</v>
      </c>
      <c r="BA6">
        <f t="shared" si="4"/>
        <v>2.8096625090101004E-4</v>
      </c>
      <c r="BB6">
        <f t="shared" si="5"/>
        <v>2.433338993049417E-4</v>
      </c>
      <c r="BC6">
        <f t="shared" si="5"/>
        <v>2.121468334817995E-4</v>
      </c>
      <c r="BD6">
        <f t="shared" si="5"/>
        <v>1.858685229602313E-4</v>
      </c>
      <c r="BE6">
        <f t="shared" si="5"/>
        <v>1.6347470230554918E-4</v>
      </c>
      <c r="BF6">
        <f t="shared" si="5"/>
        <v>1.4423263622541455E-4</v>
      </c>
      <c r="BG6">
        <f t="shared" si="5"/>
        <v>1.2759303865950876E-4</v>
      </c>
      <c r="BH6">
        <f t="shared" si="5"/>
        <v>1.1313038999617832E-4</v>
      </c>
      <c r="BI6">
        <f t="shared" si="5"/>
        <v>1.0050700455902874E-4</v>
      </c>
      <c r="BJ6">
        <f t="shared" si="5"/>
        <v>8.9449944771212669E-5</v>
      </c>
      <c r="BK6">
        <f t="shared" si="5"/>
        <v>7.9735422970025684E-5</v>
      </c>
      <c r="BL6">
        <f t="shared" si="6"/>
        <v>7.1177833216741276E-5</v>
      </c>
      <c r="BM6">
        <f t="shared" si="6"/>
        <v>6.3621786536285585E-5</v>
      </c>
      <c r="BN6">
        <f t="shared" si="6"/>
        <v>5.6936172874611434E-5</v>
      </c>
      <c r="BO6">
        <f t="shared" si="6"/>
        <v>5.1009636493304195E-5</v>
      </c>
      <c r="BP6">
        <f t="shared" si="6"/>
        <v>4.5747064879657576E-5</v>
      </c>
      <c r="BQ6">
        <f t="shared" si="6"/>
        <v>4.1066821801661568E-5</v>
      </c>
      <c r="BR6">
        <f t="shared" si="6"/>
        <v>3.6898537926972183E-5</v>
      </c>
      <c r="BS6">
        <f t="shared" si="6"/>
        <v>3.3181326587943104E-5</v>
      </c>
      <c r="BT6">
        <f t="shared" si="6"/>
        <v>2.9862328692904491E-5</v>
      </c>
      <c r="BU6">
        <f t="shared" si="6"/>
        <v>2.6895515870564117E-5</v>
      </c>
      <c r="BV6">
        <f t="shared" si="7"/>
        <v>2.4240698591277801E-5</v>
      </c>
      <c r="BW6">
        <f t="shared" si="7"/>
        <v>2.1862698677557861E-5</v>
      </c>
      <c r="BX6">
        <f t="shared" si="7"/>
        <v>1.9730654863752082E-5</v>
      </c>
      <c r="BY6">
        <f t="shared" si="7"/>
        <v>1.7817436920594938E-5</v>
      </c>
      <c r="BZ6">
        <f t="shared" si="7"/>
        <v>1.6099149014516309E-5</v>
      </c>
      <c r="CA6">
        <f t="shared" si="7"/>
        <v>1.4554706895877681E-5</v>
      </c>
      <c r="CB6">
        <f t="shared" si="7"/>
        <v>1.3165476532680234E-5</v>
      </c>
      <c r="CC6">
        <f t="shared" si="7"/>
        <v>1.191496415847998E-5</v>
      </c>
      <c r="CD6">
        <f t="shared" si="7"/>
        <v>1.0788549551371722E-5</v>
      </c>
      <c r="CE6">
        <f t="shared" si="7"/>
        <v>9.7732558256735956E-6</v>
      </c>
      <c r="CF6">
        <f t="shared" si="8"/>
        <v>8.8575501881625531E-6</v>
      </c>
      <c r="CG6">
        <f t="shared" si="8"/>
        <v>8.0311710524698855E-6</v>
      </c>
      <c r="CH6">
        <f t="shared" si="8"/>
        <v>7.2849776682595957E-6</v>
      </c>
      <c r="CI6">
        <f t="shared" si="8"/>
        <v>6.6108190438486423E-6</v>
      </c>
      <c r="CJ6">
        <f t="shared" si="8"/>
        <v>6.0014194509446339E-6</v>
      </c>
      <c r="CK6">
        <f t="shared" si="8"/>
        <v>5.4502782205656176E-6</v>
      </c>
      <c r="CL6">
        <f t="shared" si="8"/>
        <v>4.951581887425038E-6</v>
      </c>
      <c r="CM6">
        <f t="shared" si="8"/>
        <v>4.5001270298195188E-6</v>
      </c>
      <c r="CN6">
        <f t="shared" si="8"/>
        <v>4.0912523941905282E-6</v>
      </c>
      <c r="CO6">
        <f t="shared" si="8"/>
        <v>3.72077909667105E-6</v>
      </c>
      <c r="CP6">
        <f t="shared" si="9"/>
        <v>3.3849578649863887E-6</v>
      </c>
      <c r="CQ6">
        <f t="shared" si="9"/>
        <v>3.0804224286203223E-6</v>
      </c>
      <c r="CR6">
        <f t="shared" si="9"/>
        <v>1.8566580036503811E-6</v>
      </c>
      <c r="CS6">
        <f t="shared" si="9"/>
        <v>1.1289307946184395E-6</v>
      </c>
      <c r="CT6">
        <f t="shared" si="9"/>
        <v>7.3190895048733299E-7</v>
      </c>
      <c r="CU6">
        <f t="shared" si="9"/>
        <v>4.7664960487835217E-7</v>
      </c>
      <c r="CV6">
        <f t="shared" si="9"/>
        <v>3.0467922569430517E-7</v>
      </c>
      <c r="CW6">
        <f t="shared" si="9"/>
        <v>1.8749319175973686E-7</v>
      </c>
      <c r="CX6">
        <f t="shared" si="9"/>
        <v>1.0839669397470507E-7</v>
      </c>
      <c r="CY6">
        <f t="shared" si="9"/>
        <v>5.6586455984722286E-8</v>
      </c>
      <c r="CZ6">
        <f t="shared" si="10"/>
        <v>2.4632063715417622E-8</v>
      </c>
      <c r="DA6">
        <f t="shared" si="10"/>
        <v>7.2158649221424238E-9</v>
      </c>
      <c r="DB6">
        <f t="shared" si="10"/>
        <v>4.2909470043667254E-10</v>
      </c>
      <c r="DC6">
        <f t="shared" si="10"/>
        <v>0</v>
      </c>
      <c r="DD6">
        <f t="shared" si="10"/>
        <v>0</v>
      </c>
      <c r="DE6">
        <f t="shared" si="10"/>
        <v>0</v>
      </c>
      <c r="DF6">
        <f t="shared" si="10"/>
        <v>0</v>
      </c>
      <c r="DG6">
        <f t="shared" si="10"/>
        <v>0</v>
      </c>
      <c r="DH6">
        <f t="shared" si="10"/>
        <v>0</v>
      </c>
      <c r="DI6">
        <f t="shared" si="10"/>
        <v>0</v>
      </c>
      <c r="DJ6">
        <f t="shared" si="11"/>
        <v>0</v>
      </c>
      <c r="DK6">
        <f t="shared" si="11"/>
        <v>0</v>
      </c>
      <c r="DL6">
        <f t="shared" si="11"/>
        <v>0</v>
      </c>
      <c r="DM6">
        <f t="shared" si="11"/>
        <v>0</v>
      </c>
      <c r="DN6">
        <f t="shared" si="11"/>
        <v>0</v>
      </c>
      <c r="DO6">
        <f t="shared" si="11"/>
        <v>0</v>
      </c>
      <c r="DP6">
        <f t="shared" si="11"/>
        <v>0</v>
      </c>
      <c r="DQ6">
        <f t="shared" si="11"/>
        <v>0</v>
      </c>
      <c r="DR6">
        <f t="shared" si="11"/>
        <v>0</v>
      </c>
      <c r="DS6">
        <f t="shared" si="11"/>
        <v>0</v>
      </c>
      <c r="DT6">
        <f t="shared" si="12"/>
        <v>0</v>
      </c>
      <c r="DU6">
        <f t="shared" si="12"/>
        <v>0</v>
      </c>
      <c r="DV6">
        <f t="shared" si="12"/>
        <v>0</v>
      </c>
      <c r="DW6">
        <f t="shared" si="12"/>
        <v>0</v>
      </c>
      <c r="DX6">
        <f t="shared" si="12"/>
        <v>0</v>
      </c>
      <c r="DY6">
        <f t="shared" si="12"/>
        <v>0</v>
      </c>
      <c r="DZ6">
        <f t="shared" si="12"/>
        <v>0</v>
      </c>
      <c r="EA6">
        <f t="shared" si="12"/>
        <v>0</v>
      </c>
      <c r="EB6">
        <f t="shared" si="12"/>
        <v>0</v>
      </c>
      <c r="EC6">
        <f t="shared" si="12"/>
        <v>0</v>
      </c>
      <c r="ED6">
        <f t="shared" si="13"/>
        <v>0</v>
      </c>
      <c r="EE6">
        <f t="shared" si="13"/>
        <v>0</v>
      </c>
      <c r="EF6">
        <f t="shared" si="13"/>
        <v>0</v>
      </c>
      <c r="EG6">
        <f t="shared" si="13"/>
        <v>0</v>
      </c>
      <c r="EH6">
        <f t="shared" si="13"/>
        <v>0</v>
      </c>
      <c r="EI6">
        <f t="shared" si="13"/>
        <v>0</v>
      </c>
      <c r="EJ6">
        <f t="shared" si="13"/>
        <v>0</v>
      </c>
      <c r="EK6">
        <f t="shared" si="13"/>
        <v>0</v>
      </c>
      <c r="EL6">
        <f t="shared" si="13"/>
        <v>0</v>
      </c>
      <c r="EM6">
        <f t="shared" si="13"/>
        <v>0</v>
      </c>
      <c r="EN6">
        <f t="shared" si="14"/>
        <v>0</v>
      </c>
      <c r="EO6">
        <f t="shared" si="14"/>
        <v>0</v>
      </c>
      <c r="EP6">
        <f t="shared" si="14"/>
        <v>0</v>
      </c>
      <c r="EQ6">
        <f t="shared" si="14"/>
        <v>0</v>
      </c>
      <c r="ER6">
        <f t="shared" si="14"/>
        <v>0</v>
      </c>
      <c r="ES6">
        <f t="shared" si="14"/>
        <v>0</v>
      </c>
      <c r="ET6">
        <f t="shared" si="14"/>
        <v>0</v>
      </c>
      <c r="EU6">
        <f t="shared" si="14"/>
        <v>0</v>
      </c>
      <c r="EV6">
        <f t="shared" si="14"/>
        <v>0</v>
      </c>
      <c r="EW6">
        <f t="shared" si="14"/>
        <v>0</v>
      </c>
      <c r="EX6">
        <f t="shared" si="14"/>
        <v>0</v>
      </c>
      <c r="EZ6">
        <f t="shared" si="17"/>
        <v>0.27033952160784303</v>
      </c>
      <c r="FB6">
        <f t="shared" si="15"/>
        <v>0.14838791607965979</v>
      </c>
      <c r="FC6">
        <f t="shared" si="16"/>
        <v>0.22810775239854267</v>
      </c>
    </row>
    <row r="7" spans="1:159" x14ac:dyDescent="0.25">
      <c r="A7">
        <v>300</v>
      </c>
      <c r="B7" s="19">
        <f>'Input spectra'!Y6</f>
        <v>0.42776280361487001</v>
      </c>
      <c r="C7">
        <f>'Input spectra'!F6</f>
        <v>7.4013331922548206E-2</v>
      </c>
      <c r="D7">
        <f t="shared" si="0"/>
        <v>2.0653927966864227E-2</v>
      </c>
      <c r="E7">
        <f t="shared" si="0"/>
        <v>1.9356288738750144E-2</v>
      </c>
      <c r="F7">
        <f t="shared" si="0"/>
        <v>1.8139200982984525E-2</v>
      </c>
      <c r="G7">
        <f t="shared" si="0"/>
        <v>1.6997713080903885E-2</v>
      </c>
      <c r="H7">
        <f t="shared" si="0"/>
        <v>1.5927175343792351E-2</v>
      </c>
      <c r="I7">
        <f t="shared" si="0"/>
        <v>1.4923221727348505E-2</v>
      </c>
      <c r="J7">
        <f t="shared" si="0"/>
        <v>1.3981752647148472E-2</v>
      </c>
      <c r="K7">
        <f t="shared" si="0"/>
        <v>1.3098918829144447E-2</v>
      </c>
      <c r="L7">
        <f t="shared" si="0"/>
        <v>1.2271106133172333E-2</v>
      </c>
      <c r="M7">
        <f t="shared" si="0"/>
        <v>1.1494921291142842E-2</v>
      </c>
      <c r="N7">
        <f t="shared" si="1"/>
        <v>1.0767178505071138E-2</v>
      </c>
      <c r="O7">
        <f t="shared" si="1"/>
        <v>1.0084886853373986E-2</v>
      </c>
      <c r="P7">
        <f t="shared" si="1"/>
        <v>9.4452384569425601E-3</v>
      </c>
      <c r="Q7">
        <f t="shared" si="1"/>
        <v>8.8455973593949948E-3</v>
      </c>
      <c r="R7">
        <f t="shared" si="1"/>
        <v>8.2834890786367237E-3</v>
      </c>
      <c r="S7">
        <f t="shared" si="1"/>
        <v>7.7565907894182684E-3</v>
      </c>
      <c r="T7">
        <f t="shared" si="1"/>
        <v>7.2627220989894201E-3</v>
      </c>
      <c r="U7">
        <f t="shared" si="1"/>
        <v>6.7998363802146576E-3</v>
      </c>
      <c r="V7">
        <f t="shared" si="1"/>
        <v>6.3660126286455929E-3</v>
      </c>
      <c r="W7">
        <f t="shared" si="1"/>
        <v>5.9594478120502713E-3</v>
      </c>
      <c r="X7">
        <f t="shared" si="2"/>
        <v>5.5784496827838512E-3</v>
      </c>
      <c r="Y7">
        <f t="shared" si="2"/>
        <v>5.2214300251575852E-3</v>
      </c>
      <c r="Z7">
        <f t="shared" si="2"/>
        <v>4.8868983116297964E-3</v>
      </c>
      <c r="AA7">
        <f t="shared" si="2"/>
        <v>4.5734557432099525E-3</v>
      </c>
      <c r="AB7">
        <f t="shared" si="2"/>
        <v>4.2797896509409027E-3</v>
      </c>
      <c r="AC7">
        <f t="shared" si="2"/>
        <v>4.0046682367104475E-3</v>
      </c>
      <c r="AD7">
        <f t="shared" si="2"/>
        <v>3.7469356329467313E-3</v>
      </c>
      <c r="AE7">
        <f t="shared" si="2"/>
        <v>3.5055072619776338E-3</v>
      </c>
      <c r="AF7">
        <f t="shared" si="2"/>
        <v>3.2793654769867554E-3</v>
      </c>
      <c r="AG7">
        <f t="shared" si="2"/>
        <v>3.0675554675823019E-3</v>
      </c>
      <c r="AH7">
        <f t="shared" si="3"/>
        <v>2.8691814140141582E-3</v>
      </c>
      <c r="AI7">
        <f t="shared" si="3"/>
        <v>2.6834028750324901E-3</v>
      </c>
      <c r="AJ7">
        <f t="shared" si="3"/>
        <v>2.5094313952821793E-3</v>
      </c>
      <c r="AK7">
        <f t="shared" si="3"/>
        <v>2.3465273189743744E-3</v>
      </c>
      <c r="AL7">
        <f t="shared" si="3"/>
        <v>2.1939967973728844E-3</v>
      </c>
      <c r="AM7">
        <f t="shared" si="3"/>
        <v>2.0511889783819542E-3</v>
      </c>
      <c r="AN7">
        <f t="shared" si="3"/>
        <v>1.9174933672259518E-3</v>
      </c>
      <c r="AO7">
        <f t="shared" si="3"/>
        <v>1.7923373478734535E-3</v>
      </c>
      <c r="AP7">
        <f t="shared" si="3"/>
        <v>1.6751838554804753E-3</v>
      </c>
      <c r="AQ7">
        <f t="shared" si="3"/>
        <v>1.5655291907126936E-3</v>
      </c>
      <c r="AR7">
        <f t="shared" si="4"/>
        <v>1.462900967356525E-3</v>
      </c>
      <c r="AS7">
        <f t="shared" si="4"/>
        <v>1.3668561851460286E-3</v>
      </c>
      <c r="AT7">
        <f t="shared" si="4"/>
        <v>1.2769794202187293E-3</v>
      </c>
      <c r="AU7">
        <f t="shared" si="4"/>
        <v>1.1928811260704742E-3</v>
      </c>
      <c r="AV7">
        <f t="shared" si="4"/>
        <v>1.1141960383090101E-3</v>
      </c>
      <c r="AW7">
        <f t="shared" si="4"/>
        <v>1.0405816769098793E-3</v>
      </c>
      <c r="AX7">
        <f t="shared" si="4"/>
        <v>8.7716560600767173E-4</v>
      </c>
      <c r="AY7">
        <f t="shared" si="4"/>
        <v>7.1075054485773023E-4</v>
      </c>
      <c r="AZ7">
        <f t="shared" si="4"/>
        <v>6.0671937401537144E-4</v>
      </c>
      <c r="BA7">
        <f t="shared" si="4"/>
        <v>5.2702390251172838E-4</v>
      </c>
      <c r="BB7">
        <f t="shared" si="5"/>
        <v>4.6233183108166249E-4</v>
      </c>
      <c r="BC7">
        <f t="shared" si="5"/>
        <v>4.0828437243755592E-4</v>
      </c>
      <c r="BD7">
        <f t="shared" si="5"/>
        <v>3.6233231986051534E-4</v>
      </c>
      <c r="BE7">
        <f t="shared" si="5"/>
        <v>3.2279500491696057E-4</v>
      </c>
      <c r="BF7">
        <f t="shared" si="5"/>
        <v>2.88479406238088E-4</v>
      </c>
      <c r="BG7">
        <f t="shared" si="5"/>
        <v>2.5849567315674315E-4</v>
      </c>
      <c r="BH7">
        <f t="shared" si="5"/>
        <v>2.3215637053594147E-4</v>
      </c>
      <c r="BI7">
        <f t="shared" si="5"/>
        <v>2.0891646784453922E-4</v>
      </c>
      <c r="BJ7">
        <f t="shared" si="5"/>
        <v>1.8833517727307464E-4</v>
      </c>
      <c r="BK7">
        <f t="shared" si="5"/>
        <v>1.7005041430726779E-4</v>
      </c>
      <c r="BL7">
        <f t="shared" si="6"/>
        <v>1.5376099431816932E-4</v>
      </c>
      <c r="BM7">
        <f t="shared" si="6"/>
        <v>1.3921380358657257E-4</v>
      </c>
      <c r="BN7">
        <f t="shared" si="6"/>
        <v>1.2619429863908676E-4</v>
      </c>
      <c r="BO7">
        <f t="shared" si="6"/>
        <v>1.1451930799493825E-4</v>
      </c>
      <c r="BP7">
        <f t="shared" si="6"/>
        <v>1.040314723464519E-4</v>
      </c>
      <c r="BQ7">
        <f t="shared" si="6"/>
        <v>9.4594879277281772E-5</v>
      </c>
      <c r="BR7">
        <f t="shared" si="6"/>
        <v>8.6091587299462493E-5</v>
      </c>
      <c r="BS7">
        <f t="shared" si="6"/>
        <v>7.8418824129208081E-5</v>
      </c>
      <c r="BT7">
        <f t="shared" si="6"/>
        <v>7.1486704333761778E-5</v>
      </c>
      <c r="BU7">
        <f t="shared" si="6"/>
        <v>6.521635268896013E-5</v>
      </c>
      <c r="BV7">
        <f t="shared" si="7"/>
        <v>5.9538348403398842E-5</v>
      </c>
      <c r="BW7">
        <f t="shared" si="7"/>
        <v>5.4391425909688317E-5</v>
      </c>
      <c r="BX7">
        <f t="shared" si="7"/>
        <v>4.972138282774543E-5</v>
      </c>
      <c r="BY7">
        <f t="shared" si="7"/>
        <v>4.5480156689092289E-5</v>
      </c>
      <c r="BZ7">
        <f t="shared" si="7"/>
        <v>4.1625040222124495E-5</v>
      </c>
      <c r="CA7">
        <f t="shared" si="7"/>
        <v>3.8118011216376484E-5</v>
      </c>
      <c r="CB7">
        <f t="shared" si="7"/>
        <v>3.4925157748609153E-5</v>
      </c>
      <c r="CC7">
        <f t="shared" si="7"/>
        <v>3.2016183244351692E-5</v>
      </c>
      <c r="CD7">
        <f t="shared" si="7"/>
        <v>2.9363978735836829E-5</v>
      </c>
      <c r="CE7">
        <f t="shared" si="7"/>
        <v>2.6944251956603925E-5</v>
      </c>
      <c r="CF7">
        <f t="shared" si="8"/>
        <v>2.4735204727522169E-5</v>
      </c>
      <c r="CG7">
        <f t="shared" si="8"/>
        <v>2.2717251544582638E-5</v>
      </c>
      <c r="CH7">
        <f t="shared" si="8"/>
        <v>2.0872773454845113E-5</v>
      </c>
      <c r="CI7">
        <f t="shared" si="8"/>
        <v>1.9185902263374321E-5</v>
      </c>
      <c r="CJ7">
        <f t="shared" si="8"/>
        <v>1.7642330896629702E-5</v>
      </c>
      <c r="CK7">
        <f t="shared" si="8"/>
        <v>1.6229146391814615E-5</v>
      </c>
      <c r="CL7">
        <f t="shared" si="8"/>
        <v>1.4934682514496179E-5</v>
      </c>
      <c r="CM7">
        <f t="shared" si="8"/>
        <v>1.3748389449760153E-5</v>
      </c>
      <c r="CN7">
        <f t="shared" si="8"/>
        <v>1.2660718382120632E-5</v>
      </c>
      <c r="CO7">
        <f t="shared" si="8"/>
        <v>1.1663019089721118E-5</v>
      </c>
      <c r="CP7">
        <f t="shared" si="9"/>
        <v>1.0747448939708661E-5</v>
      </c>
      <c r="CQ7">
        <f t="shared" si="9"/>
        <v>9.9068918925993984E-6</v>
      </c>
      <c r="CR7">
        <f t="shared" si="9"/>
        <v>6.0483105889966995E-6</v>
      </c>
      <c r="CS7">
        <f t="shared" si="9"/>
        <v>3.7251564232121961E-6</v>
      </c>
      <c r="CT7">
        <f t="shared" si="9"/>
        <v>2.4462975251553353E-6</v>
      </c>
      <c r="CU7">
        <f t="shared" si="9"/>
        <v>1.6137136727632734E-6</v>
      </c>
      <c r="CV7">
        <f t="shared" si="9"/>
        <v>1.0448287351956842E-6</v>
      </c>
      <c r="CW7">
        <f t="shared" si="9"/>
        <v>6.5127257555785003E-7</v>
      </c>
      <c r="CX7">
        <f t="shared" si="9"/>
        <v>3.8138916324493714E-7</v>
      </c>
      <c r="CY7">
        <f t="shared" si="9"/>
        <v>2.0166931847742815E-7</v>
      </c>
      <c r="CZ7">
        <f t="shared" si="10"/>
        <v>8.8920758505828543E-8</v>
      </c>
      <c r="DA7">
        <f t="shared" si="10"/>
        <v>2.6385527301173556E-8</v>
      </c>
      <c r="DB7">
        <f t="shared" si="10"/>
        <v>1.5892988067458187E-9</v>
      </c>
      <c r="DC7">
        <f t="shared" si="10"/>
        <v>0</v>
      </c>
      <c r="DD7">
        <f t="shared" si="10"/>
        <v>0</v>
      </c>
      <c r="DE7">
        <f t="shared" si="10"/>
        <v>0</v>
      </c>
      <c r="DF7">
        <f t="shared" si="10"/>
        <v>0</v>
      </c>
      <c r="DG7">
        <f t="shared" si="10"/>
        <v>0</v>
      </c>
      <c r="DH7">
        <f t="shared" si="10"/>
        <v>0</v>
      </c>
      <c r="DI7">
        <f t="shared" si="10"/>
        <v>0</v>
      </c>
      <c r="DJ7">
        <f t="shared" si="11"/>
        <v>0</v>
      </c>
      <c r="DK7">
        <f t="shared" si="11"/>
        <v>0</v>
      </c>
      <c r="DL7">
        <f t="shared" si="11"/>
        <v>0</v>
      </c>
      <c r="DM7">
        <f t="shared" si="11"/>
        <v>0</v>
      </c>
      <c r="DN7">
        <f t="shared" si="11"/>
        <v>0</v>
      </c>
      <c r="DO7">
        <f t="shared" si="11"/>
        <v>0</v>
      </c>
      <c r="DP7">
        <f t="shared" si="11"/>
        <v>0</v>
      </c>
      <c r="DQ7">
        <f t="shared" si="11"/>
        <v>0</v>
      </c>
      <c r="DR7">
        <f t="shared" si="11"/>
        <v>0</v>
      </c>
      <c r="DS7">
        <f t="shared" si="11"/>
        <v>0</v>
      </c>
      <c r="DT7">
        <f t="shared" si="12"/>
        <v>0</v>
      </c>
      <c r="DU7">
        <f t="shared" si="12"/>
        <v>0</v>
      </c>
      <c r="DV7">
        <f t="shared" si="12"/>
        <v>0</v>
      </c>
      <c r="DW7">
        <f t="shared" si="12"/>
        <v>0</v>
      </c>
      <c r="DX7">
        <f t="shared" si="12"/>
        <v>0</v>
      </c>
      <c r="DY7">
        <f t="shared" si="12"/>
        <v>0</v>
      </c>
      <c r="DZ7">
        <f t="shared" si="12"/>
        <v>0</v>
      </c>
      <c r="EA7">
        <f t="shared" si="12"/>
        <v>0</v>
      </c>
      <c r="EB7">
        <f t="shared" si="12"/>
        <v>0</v>
      </c>
      <c r="EC7">
        <f t="shared" si="12"/>
        <v>0</v>
      </c>
      <c r="ED7">
        <f t="shared" si="13"/>
        <v>0</v>
      </c>
      <c r="EE7">
        <f t="shared" si="13"/>
        <v>0</v>
      </c>
      <c r="EF7">
        <f t="shared" si="13"/>
        <v>0</v>
      </c>
      <c r="EG7">
        <f t="shared" si="13"/>
        <v>0</v>
      </c>
      <c r="EH7">
        <f t="shared" si="13"/>
        <v>0</v>
      </c>
      <c r="EI7">
        <f t="shared" si="13"/>
        <v>0</v>
      </c>
      <c r="EJ7">
        <f t="shared" si="13"/>
        <v>0</v>
      </c>
      <c r="EK7">
        <f t="shared" si="13"/>
        <v>0</v>
      </c>
      <c r="EL7">
        <f t="shared" si="13"/>
        <v>0</v>
      </c>
      <c r="EM7">
        <f t="shared" si="13"/>
        <v>0</v>
      </c>
      <c r="EN7">
        <f t="shared" si="14"/>
        <v>0</v>
      </c>
      <c r="EO7">
        <f t="shared" si="14"/>
        <v>0</v>
      </c>
      <c r="EP7">
        <f t="shared" si="14"/>
        <v>0</v>
      </c>
      <c r="EQ7">
        <f t="shared" si="14"/>
        <v>0</v>
      </c>
      <c r="ER7">
        <f t="shared" si="14"/>
        <v>0</v>
      </c>
      <c r="ES7">
        <f t="shared" si="14"/>
        <v>0</v>
      </c>
      <c r="ET7">
        <f t="shared" si="14"/>
        <v>0</v>
      </c>
      <c r="EU7">
        <f t="shared" si="14"/>
        <v>0</v>
      </c>
      <c r="EV7">
        <f t="shared" si="14"/>
        <v>0</v>
      </c>
      <c r="EW7">
        <f t="shared" si="14"/>
        <v>0</v>
      </c>
      <c r="EX7">
        <f t="shared" si="14"/>
        <v>0</v>
      </c>
      <c r="EZ7">
        <f t="shared" si="17"/>
        <v>0.31689871206802356</v>
      </c>
      <c r="FB7">
        <f t="shared" si="15"/>
        <v>0.12507973950027329</v>
      </c>
      <c r="FC7">
        <f t="shared" si="16"/>
        <v>0.23206837774249009</v>
      </c>
    </row>
    <row r="8" spans="1:159" x14ac:dyDescent="0.25">
      <c r="A8">
        <v>305</v>
      </c>
      <c r="B8" s="19">
        <f>'Input spectra'!Y7</f>
        <v>0.35554979577504597</v>
      </c>
      <c r="C8">
        <f>'Input spectra'!F7</f>
        <v>7.8073219765104299E-2</v>
      </c>
      <c r="D8">
        <f t="shared" si="0"/>
        <v>2.0653927966864227E-2</v>
      </c>
      <c r="E8">
        <f t="shared" si="0"/>
        <v>1.9480747872878814E-2</v>
      </c>
      <c r="F8">
        <f t="shared" si="0"/>
        <v>1.8373217671102351E-2</v>
      </c>
      <c r="G8">
        <f t="shared" si="0"/>
        <v>1.7327706981527406E-2</v>
      </c>
      <c r="H8">
        <f t="shared" si="0"/>
        <v>1.6340784254761161E-2</v>
      </c>
      <c r="I8">
        <f t="shared" si="0"/>
        <v>1.5409205969032169E-2</v>
      </c>
      <c r="J8">
        <f t="shared" si="0"/>
        <v>1.4529906410214635E-2</v>
      </c>
      <c r="K8">
        <f t="shared" si="0"/>
        <v>1.3699988003586325E-2</v>
      </c>
      <c r="L8">
        <f t="shared" si="0"/>
        <v>1.2916712167706299E-2</v>
      </c>
      <c r="M8">
        <f t="shared" si="0"/>
        <v>1.2177490662380355E-2</v>
      </c>
      <c r="N8">
        <f t="shared" si="1"/>
        <v>1.1479877404179481E-2</v>
      </c>
      <c r="O8">
        <f t="shared" si="1"/>
        <v>1.0821560724394426E-2</v>
      </c>
      <c r="P8">
        <f t="shared" si="1"/>
        <v>1.0200356045651907E-2</v>
      </c>
      <c r="Q8">
        <f t="shared" si="1"/>
        <v>9.6141989546889538E-3</v>
      </c>
      <c r="R8">
        <f t="shared" si="1"/>
        <v>9.0611386499851003E-3</v>
      </c>
      <c r="S8">
        <f t="shared" si="1"/>
        <v>8.539331744091605E-3</v>
      </c>
      <c r="T8">
        <f t="shared" si="1"/>
        <v>8.0470364015752874E-3</v>
      </c>
      <c r="U8">
        <f t="shared" si="1"/>
        <v>7.5826067945158502E-3</v>
      </c>
      <c r="V8">
        <f t="shared" si="1"/>
        <v>7.1444878584623348E-3</v>
      </c>
      <c r="W8">
        <f t="shared" si="1"/>
        <v>6.7312103326695513E-3</v>
      </c>
      <c r="X8">
        <f t="shared" si="2"/>
        <v>6.3413860693018707E-3</v>
      </c>
      <c r="Y8">
        <f t="shared" si="2"/>
        <v>5.973703597112052E-3</v>
      </c>
      <c r="Z8">
        <f t="shared" si="2"/>
        <v>5.6269239258793383E-3</v>
      </c>
      <c r="AA8">
        <f t="shared" si="2"/>
        <v>5.2998765786262132E-3</v>
      </c>
      <c r="AB8">
        <f t="shared" si="2"/>
        <v>4.9914558393291354E-3</v>
      </c>
      <c r="AC8">
        <f t="shared" si="2"/>
        <v>4.7006172044973989E-3</v>
      </c>
      <c r="AD8">
        <f t="shared" si="2"/>
        <v>4.4263740276178848E-3</v>
      </c>
      <c r="AE8">
        <f t="shared" si="2"/>
        <v>4.1677943460538694E-3</v>
      </c>
      <c r="AF8">
        <f t="shared" si="2"/>
        <v>3.9239978805448378E-3</v>
      </c>
      <c r="AG8">
        <f t="shared" si="2"/>
        <v>3.6941531979832981E-3</v>
      </c>
      <c r="AH8">
        <f t="shared" si="3"/>
        <v>3.4774750286453017E-3</v>
      </c>
      <c r="AI8">
        <f t="shared" si="3"/>
        <v>3.2732217295253327E-3</v>
      </c>
      <c r="AJ8">
        <f t="shared" si="3"/>
        <v>3.0806928858749354E-3</v>
      </c>
      <c r="AK8">
        <f t="shared" si="3"/>
        <v>2.8992270434690438E-3</v>
      </c>
      <c r="AL8">
        <f t="shared" si="3"/>
        <v>2.7281995645259951E-3</v>
      </c>
      <c r="AM8">
        <f t="shared" si="3"/>
        <v>2.5670206005876197E-3</v>
      </c>
      <c r="AN8">
        <f t="shared" si="3"/>
        <v>2.4151331760259216E-3</v>
      </c>
      <c r="AO8">
        <f t="shared" si="3"/>
        <v>2.2720113761837157E-3</v>
      </c>
      <c r="AP8">
        <f t="shared" si="3"/>
        <v>2.1371586344791321E-3</v>
      </c>
      <c r="AQ8">
        <f t="shared" si="3"/>
        <v>2.0101061131092557E-3</v>
      </c>
      <c r="AR8">
        <f t="shared" si="4"/>
        <v>1.8904111722771136E-3</v>
      </c>
      <c r="AS8">
        <f t="shared" si="4"/>
        <v>1.7776559231397204E-3</v>
      </c>
      <c r="AT8">
        <f t="shared" si="4"/>
        <v>1.6714458599337058E-3</v>
      </c>
      <c r="AU8">
        <f t="shared" si="4"/>
        <v>1.5714085669800402E-3</v>
      </c>
      <c r="AV8">
        <f t="shared" si="4"/>
        <v>1.4771924965011479E-3</v>
      </c>
      <c r="AW8">
        <f t="shared" si="4"/>
        <v>1.3884658134031556E-3</v>
      </c>
      <c r="AX8">
        <f t="shared" si="4"/>
        <v>1.1779426453273917E-3</v>
      </c>
      <c r="AY8">
        <f t="shared" si="4"/>
        <v>9.6060155523447141E-4</v>
      </c>
      <c r="AZ8">
        <f t="shared" si="4"/>
        <v>8.2527270416389911E-4</v>
      </c>
      <c r="BA8">
        <f t="shared" si="4"/>
        <v>7.2147861698090257E-4</v>
      </c>
      <c r="BB8">
        <f t="shared" si="5"/>
        <v>6.369868700111718E-4</v>
      </c>
      <c r="BC8">
        <f t="shared" si="5"/>
        <v>5.6613887306294875E-4</v>
      </c>
      <c r="BD8">
        <f t="shared" si="5"/>
        <v>5.056509497291128E-4</v>
      </c>
      <c r="BE8">
        <f t="shared" si="5"/>
        <v>4.533713706832862E-4</v>
      </c>
      <c r="BF8">
        <f t="shared" si="5"/>
        <v>4.0777973150004043E-4</v>
      </c>
      <c r="BG8">
        <f t="shared" si="5"/>
        <v>3.6774572416103176E-4</v>
      </c>
      <c r="BH8">
        <f t="shared" si="5"/>
        <v>3.323980696387528E-4</v>
      </c>
      <c r="BI8">
        <f t="shared" si="5"/>
        <v>3.010468558682025E-4</v>
      </c>
      <c r="BJ8">
        <f t="shared" si="5"/>
        <v>2.731343994604561E-4</v>
      </c>
      <c r="BK8">
        <f t="shared" si="5"/>
        <v>2.4820251794655261E-4</v>
      </c>
      <c r="BL8">
        <f t="shared" si="6"/>
        <v>2.2586981756231121E-4</v>
      </c>
      <c r="BM8">
        <f t="shared" si="6"/>
        <v>2.0581539429726845E-4</v>
      </c>
      <c r="BN8">
        <f t="shared" si="6"/>
        <v>1.8776680824784337E-4</v>
      </c>
      <c r="BO8">
        <f t="shared" si="6"/>
        <v>1.7149100223532349E-4</v>
      </c>
      <c r="BP8">
        <f t="shared" si="6"/>
        <v>1.5678730754609769E-4</v>
      </c>
      <c r="BQ8">
        <f t="shared" si="6"/>
        <v>1.4348196578602685E-4</v>
      </c>
      <c r="BR8">
        <f t="shared" si="6"/>
        <v>1.3142377560975766E-4</v>
      </c>
      <c r="BS8">
        <f t="shared" si="6"/>
        <v>1.204805895835693E-4</v>
      </c>
      <c r="BT8">
        <f t="shared" si="6"/>
        <v>1.1053646402360771E-4</v>
      </c>
      <c r="BU8">
        <f t="shared" si="6"/>
        <v>1.0148931758406011E-4</v>
      </c>
      <c r="BV8">
        <f t="shared" si="7"/>
        <v>9.3248991272101253E-5</v>
      </c>
      <c r="BW8">
        <f t="shared" si="7"/>
        <v>8.5735628795931195E-5</v>
      </c>
      <c r="BX8">
        <f t="shared" si="7"/>
        <v>7.887831512377099E-5</v>
      </c>
      <c r="BY8">
        <f t="shared" si="7"/>
        <v>7.261392507189855E-5</v>
      </c>
      <c r="BZ8">
        <f t="shared" si="7"/>
        <v>6.6886144130867082E-5</v>
      </c>
      <c r="CA8">
        <f t="shared" si="7"/>
        <v>6.1644631586311064E-5</v>
      </c>
      <c r="CB8">
        <f t="shared" si="7"/>
        <v>5.6844301988017214E-5</v>
      </c>
      <c r="CC8">
        <f t="shared" si="7"/>
        <v>5.244470565467639E-5</v>
      </c>
      <c r="CD8">
        <f t="shared" si="7"/>
        <v>4.8409492518008219E-5</v>
      </c>
      <c r="CE8">
        <f t="shared" si="7"/>
        <v>4.4705946458327584E-5</v>
      </c>
      <c r="CF8">
        <f t="shared" si="8"/>
        <v>4.1304579546318138E-5</v>
      </c>
      <c r="CG8">
        <f t="shared" si="8"/>
        <v>3.8178777417398942E-5</v>
      </c>
      <c r="CH8">
        <f t="shared" si="8"/>
        <v>3.5304488466130289E-5</v>
      </c>
      <c r="CI8">
        <f t="shared" si="8"/>
        <v>3.2659950734413594E-5</v>
      </c>
      <c r="CJ8">
        <f t="shared" si="8"/>
        <v>3.0225451336525732E-5</v>
      </c>
      <c r="CK8">
        <f t="shared" si="8"/>
        <v>2.798311406062158E-5</v>
      </c>
      <c r="CL8">
        <f t="shared" si="8"/>
        <v>2.5916711444587647E-5</v>
      </c>
      <c r="CM8">
        <f t="shared" si="8"/>
        <v>2.4011498170822066E-5</v>
      </c>
      <c r="CN8">
        <f t="shared" si="8"/>
        <v>2.2254063080730991E-5</v>
      </c>
      <c r="CO8">
        <f t="shared" si="8"/>
        <v>2.0632197492134634E-5</v>
      </c>
      <c r="CP8">
        <f t="shared" si="9"/>
        <v>1.9134777824658479E-5</v>
      </c>
      <c r="CQ8">
        <f t="shared" si="9"/>
        <v>1.7751660810188158E-5</v>
      </c>
      <c r="CR8">
        <f t="shared" si="9"/>
        <v>1.090734840171579E-5</v>
      </c>
      <c r="CS8">
        <f t="shared" si="9"/>
        <v>6.7610344452785346E-6</v>
      </c>
      <c r="CT8">
        <f t="shared" si="9"/>
        <v>4.4684967277783752E-6</v>
      </c>
      <c r="CU8">
        <f t="shared" si="9"/>
        <v>2.9666217791343373E-6</v>
      </c>
      <c r="CV8">
        <f t="shared" si="9"/>
        <v>1.9331446144528039E-6</v>
      </c>
      <c r="CW8">
        <f t="shared" si="9"/>
        <v>1.2127340187358791E-6</v>
      </c>
      <c r="CX8">
        <f t="shared" si="9"/>
        <v>7.1475080307908637E-7</v>
      </c>
      <c r="CY8">
        <f t="shared" si="9"/>
        <v>3.8037298739009292E-7</v>
      </c>
      <c r="CZ8">
        <f t="shared" si="10"/>
        <v>1.6879381505341193E-7</v>
      </c>
      <c r="DA8">
        <f t="shared" si="10"/>
        <v>5.040837320533291E-8</v>
      </c>
      <c r="DB8">
        <f t="shared" si="10"/>
        <v>3.0558075195907012E-9</v>
      </c>
      <c r="DC8">
        <f t="shared" si="10"/>
        <v>0</v>
      </c>
      <c r="DD8">
        <f t="shared" si="10"/>
        <v>0</v>
      </c>
      <c r="DE8">
        <f t="shared" si="10"/>
        <v>0</v>
      </c>
      <c r="DF8">
        <f t="shared" si="10"/>
        <v>0</v>
      </c>
      <c r="DG8">
        <f t="shared" si="10"/>
        <v>0</v>
      </c>
      <c r="DH8">
        <f t="shared" si="10"/>
        <v>0</v>
      </c>
      <c r="DI8">
        <f t="shared" si="10"/>
        <v>0</v>
      </c>
      <c r="DJ8">
        <f t="shared" si="11"/>
        <v>0</v>
      </c>
      <c r="DK8">
        <f t="shared" si="11"/>
        <v>0</v>
      </c>
      <c r="DL8">
        <f t="shared" si="11"/>
        <v>0</v>
      </c>
      <c r="DM8">
        <f t="shared" si="11"/>
        <v>0</v>
      </c>
      <c r="DN8">
        <f t="shared" si="11"/>
        <v>0</v>
      </c>
      <c r="DO8">
        <f t="shared" si="11"/>
        <v>0</v>
      </c>
      <c r="DP8">
        <f t="shared" si="11"/>
        <v>0</v>
      </c>
      <c r="DQ8">
        <f t="shared" si="11"/>
        <v>0</v>
      </c>
      <c r="DR8">
        <f t="shared" si="11"/>
        <v>0</v>
      </c>
      <c r="DS8">
        <f t="shared" si="11"/>
        <v>0</v>
      </c>
      <c r="DT8">
        <f t="shared" si="12"/>
        <v>0</v>
      </c>
      <c r="DU8">
        <f t="shared" si="12"/>
        <v>0</v>
      </c>
      <c r="DV8">
        <f t="shared" si="12"/>
        <v>0</v>
      </c>
      <c r="DW8">
        <f t="shared" si="12"/>
        <v>0</v>
      </c>
      <c r="DX8">
        <f t="shared" si="12"/>
        <v>0</v>
      </c>
      <c r="DY8">
        <f t="shared" si="12"/>
        <v>0</v>
      </c>
      <c r="DZ8">
        <f t="shared" si="12"/>
        <v>0</v>
      </c>
      <c r="EA8">
        <f t="shared" si="12"/>
        <v>0</v>
      </c>
      <c r="EB8">
        <f t="shared" si="12"/>
        <v>0</v>
      </c>
      <c r="EC8">
        <f t="shared" si="12"/>
        <v>0</v>
      </c>
      <c r="ED8">
        <f t="shared" si="13"/>
        <v>0</v>
      </c>
      <c r="EE8">
        <f t="shared" si="13"/>
        <v>0</v>
      </c>
      <c r="EF8">
        <f t="shared" si="13"/>
        <v>0</v>
      </c>
      <c r="EG8">
        <f t="shared" si="13"/>
        <v>0</v>
      </c>
      <c r="EH8">
        <f t="shared" si="13"/>
        <v>0</v>
      </c>
      <c r="EI8">
        <f t="shared" si="13"/>
        <v>0</v>
      </c>
      <c r="EJ8">
        <f t="shared" si="13"/>
        <v>0</v>
      </c>
      <c r="EK8">
        <f t="shared" si="13"/>
        <v>0</v>
      </c>
      <c r="EL8">
        <f t="shared" si="13"/>
        <v>0</v>
      </c>
      <c r="EM8">
        <f t="shared" si="13"/>
        <v>0</v>
      </c>
      <c r="EN8">
        <f t="shared" si="14"/>
        <v>0</v>
      </c>
      <c r="EO8">
        <f t="shared" si="14"/>
        <v>0</v>
      </c>
      <c r="EP8">
        <f t="shared" si="14"/>
        <v>0</v>
      </c>
      <c r="EQ8">
        <f t="shared" si="14"/>
        <v>0</v>
      </c>
      <c r="ER8">
        <f t="shared" si="14"/>
        <v>0</v>
      </c>
      <c r="ES8">
        <f t="shared" si="14"/>
        <v>0</v>
      </c>
      <c r="ET8">
        <f t="shared" si="14"/>
        <v>0</v>
      </c>
      <c r="EU8">
        <f t="shared" si="14"/>
        <v>0</v>
      </c>
      <c r="EV8">
        <f t="shared" si="14"/>
        <v>0</v>
      </c>
      <c r="EW8">
        <f t="shared" si="14"/>
        <v>0</v>
      </c>
      <c r="EX8">
        <f t="shared" si="14"/>
        <v>0</v>
      </c>
      <c r="EZ8">
        <f t="shared" si="17"/>
        <v>0.34627383096287695</v>
      </c>
      <c r="FB8">
        <f t="shared" si="15"/>
        <v>0.1128702218894152</v>
      </c>
      <c r="FC8">
        <f t="shared" si="16"/>
        <v>0.23405291621438978</v>
      </c>
    </row>
    <row r="9" spans="1:159" x14ac:dyDescent="0.25">
      <c r="A9">
        <v>310</v>
      </c>
      <c r="B9" s="19">
        <f>'Input spectra'!Y8</f>
        <v>0.31259761372351003</v>
      </c>
      <c r="C9">
        <f>'Input spectra'!F8</f>
        <v>8.2133107607660502E-2</v>
      </c>
      <c r="D9">
        <f t="shared" si="0"/>
        <v>2.0653927966864227E-2</v>
      </c>
      <c r="E9">
        <f t="shared" si="0"/>
        <v>1.9548722322456701E-2</v>
      </c>
      <c r="F9">
        <f t="shared" si="0"/>
        <v>1.8501661228289324E-2</v>
      </c>
      <c r="G9">
        <f t="shared" si="0"/>
        <v>1.7509726068923419E-2</v>
      </c>
      <c r="H9">
        <f t="shared" si="0"/>
        <v>1.657005327919072E-2</v>
      </c>
      <c r="I9">
        <f t="shared" si="0"/>
        <v>1.5679926449558141E-2</v>
      </c>
      <c r="J9">
        <f t="shared" si="0"/>
        <v>1.4836768830527518E-2</v>
      </c>
      <c r="K9">
        <f t="shared" si="0"/>
        <v>1.4038136216026075E-2</v>
      </c>
      <c r="L9">
        <f t="shared" si="0"/>
        <v>1.328171018674474E-2</v>
      </c>
      <c r="M9">
        <f t="shared" si="0"/>
        <v>1.256529169533319E-2</v>
      </c>
      <c r="N9">
        <f t="shared" si="1"/>
        <v>1.1886794976264827E-2</v>
      </c>
      <c r="O9">
        <f t="shared" si="1"/>
        <v>1.1244241764044307E-2</v>
      </c>
      <c r="P9">
        <f t="shared" si="1"/>
        <v>1.0635755804246787E-2</v>
      </c>
      <c r="Q9">
        <f t="shared" si="1"/>
        <v>1.0059557642654019E-2</v>
      </c>
      <c r="R9">
        <f t="shared" si="1"/>
        <v>9.5139596784897373E-3</v>
      </c>
      <c r="S9">
        <f t="shared" si="1"/>
        <v>8.9973614684574141E-3</v>
      </c>
      <c r="T9">
        <f t="shared" si="1"/>
        <v>8.5082452689490967E-3</v>
      </c>
      <c r="U9">
        <f t="shared" si="1"/>
        <v>8.0451718044266401E-3</v>
      </c>
      <c r="V9">
        <f t="shared" si="1"/>
        <v>7.6067762505776394E-3</v>
      </c>
      <c r="W9">
        <f t="shared" si="1"/>
        <v>7.1917644214194148E-3</v>
      </c>
      <c r="X9">
        <f t="shared" si="2"/>
        <v>6.7989091500670297E-3</v>
      </c>
      <c r="Y9">
        <f t="shared" si="2"/>
        <v>6.4270468533968372E-3</v>
      </c>
      <c r="Z9">
        <f t="shared" si="2"/>
        <v>6.0750742713268505E-3</v>
      </c>
      <c r="AA9">
        <f t="shared" si="2"/>
        <v>5.7419453719006691E-3</v>
      </c>
      <c r="AB9">
        <f t="shared" si="2"/>
        <v>5.4266684138038184E-3</v>
      </c>
      <c r="AC9">
        <f t="shared" si="2"/>
        <v>5.1283031583614696E-3</v>
      </c>
      <c r="AD9">
        <f t="shared" si="2"/>
        <v>4.8459582234656167E-3</v>
      </c>
      <c r="AE9">
        <f t="shared" si="2"/>
        <v>4.5787885722589983E-3</v>
      </c>
      <c r="AF9">
        <f t="shared" si="2"/>
        <v>4.3259931297633001E-3</v>
      </c>
      <c r="AG9">
        <f t="shared" si="2"/>
        <v>4.0868125209813921E-3</v>
      </c>
      <c r="AH9">
        <f t="shared" si="3"/>
        <v>3.8605269243285906E-3</v>
      </c>
      <c r="AI9">
        <f t="shared" si="3"/>
        <v>3.6464540345567216E-3</v>
      </c>
      <c r="AJ9">
        <f t="shared" si="3"/>
        <v>3.4439471296283343E-3</v>
      </c>
      <c r="AK9">
        <f t="shared" si="3"/>
        <v>3.2523932362770926E-3</v>
      </c>
      <c r="AL9">
        <f t="shared" si="3"/>
        <v>3.071211389255292E-3</v>
      </c>
      <c r="AM9">
        <f t="shared" si="3"/>
        <v>2.8998509795209698E-3</v>
      </c>
      <c r="AN9">
        <f t="shared" si="3"/>
        <v>2.7377901868561199E-3</v>
      </c>
      <c r="AO9">
        <f t="shared" si="3"/>
        <v>2.5845344926345242E-3</v>
      </c>
      <c r="AP9">
        <f t="shared" si="3"/>
        <v>2.4396152686733926E-3</v>
      </c>
      <c r="AQ9">
        <f t="shared" si="3"/>
        <v>2.3025884383078496E-3</v>
      </c>
      <c r="AR9">
        <f t="shared" si="4"/>
        <v>2.17303320602194E-3</v>
      </c>
      <c r="AS9">
        <f t="shared" si="4"/>
        <v>2.0505508521546189E-3</v>
      </c>
      <c r="AT9">
        <f t="shared" si="4"/>
        <v>1.9347635893748221E-3</v>
      </c>
      <c r="AU9">
        <f t="shared" si="4"/>
        <v>1.8253134777864862E-3</v>
      </c>
      <c r="AV9">
        <f t="shared" si="4"/>
        <v>1.7218613956827581E-3</v>
      </c>
      <c r="AW9">
        <f t="shared" si="4"/>
        <v>1.6240860631191775E-3</v>
      </c>
      <c r="AX9">
        <f t="shared" si="4"/>
        <v>1.3826451849684124E-3</v>
      </c>
      <c r="AY9">
        <f t="shared" si="4"/>
        <v>1.1314689442611403E-3</v>
      </c>
      <c r="AZ9">
        <f t="shared" si="4"/>
        <v>9.7546027133983812E-4</v>
      </c>
      <c r="BA9">
        <f t="shared" si="4"/>
        <v>8.5575278518480659E-4</v>
      </c>
      <c r="BB9">
        <f t="shared" si="5"/>
        <v>7.5817260815593402E-4</v>
      </c>
      <c r="BC9">
        <f t="shared" si="5"/>
        <v>6.7619715257585778E-4</v>
      </c>
      <c r="BD9">
        <f t="shared" si="5"/>
        <v>6.0605765492618459E-4</v>
      </c>
      <c r="BE9">
        <f t="shared" si="5"/>
        <v>5.4529304434540688E-4</v>
      </c>
      <c r="BF9">
        <f t="shared" si="5"/>
        <v>4.9216899792209887E-4</v>
      </c>
      <c r="BG9">
        <f t="shared" si="5"/>
        <v>4.4539875848467872E-4</v>
      </c>
      <c r="BH9">
        <f t="shared" si="5"/>
        <v>4.0399186081961137E-4</v>
      </c>
      <c r="BI9">
        <f t="shared" si="5"/>
        <v>3.6716474223537614E-4</v>
      </c>
      <c r="BJ9">
        <f t="shared" si="5"/>
        <v>3.3428433615793608E-4</v>
      </c>
      <c r="BK9">
        <f t="shared" si="5"/>
        <v>3.0483060080345963E-4</v>
      </c>
      <c r="BL9">
        <f t="shared" si="6"/>
        <v>2.7837057872741517E-4</v>
      </c>
      <c r="BM9">
        <f t="shared" si="6"/>
        <v>2.5453982362817301E-4</v>
      </c>
      <c r="BN9">
        <f t="shared" si="6"/>
        <v>2.3302872535014164E-4</v>
      </c>
      <c r="BO9">
        <f t="shared" si="6"/>
        <v>2.1357220244217306E-4</v>
      </c>
      <c r="BP9">
        <f t="shared" si="6"/>
        <v>1.959417769283943E-4</v>
      </c>
      <c r="BQ9">
        <f t="shared" si="6"/>
        <v>1.7993937610049122E-4</v>
      </c>
      <c r="BR9">
        <f t="shared" si="6"/>
        <v>1.6539241324706687E-4</v>
      </c>
      <c r="BS9">
        <f t="shared" si="6"/>
        <v>1.5214983323967314E-4</v>
      </c>
      <c r="BT9">
        <f t="shared" si="6"/>
        <v>1.4007889799506613E-4</v>
      </c>
      <c r="BU9">
        <f t="shared" si="6"/>
        <v>1.2906254752583895E-4</v>
      </c>
      <c r="BV9">
        <f t="shared" si="7"/>
        <v>1.1899721453551808E-4</v>
      </c>
      <c r="BW9">
        <f t="shared" si="7"/>
        <v>1.0979100049217221E-4</v>
      </c>
      <c r="BX9">
        <f t="shared" si="7"/>
        <v>1.0136214276279689E-4</v>
      </c>
      <c r="BY9">
        <f t="shared" si="7"/>
        <v>9.3637718272767881E-5</v>
      </c>
      <c r="BZ9">
        <f t="shared" si="7"/>
        <v>8.6552540974934629E-5</v>
      </c>
      <c r="CA9">
        <f t="shared" si="7"/>
        <v>8.0048219326148257E-5</v>
      </c>
      <c r="CB9">
        <f t="shared" si="7"/>
        <v>7.4072346771075564E-5</v>
      </c>
      <c r="CC9">
        <f t="shared" si="7"/>
        <v>6.8577803481363397E-5</v>
      </c>
      <c r="CD9">
        <f t="shared" si="7"/>
        <v>6.3522151688573316E-5</v>
      </c>
      <c r="CE9">
        <f t="shared" si="7"/>
        <v>5.8867110167002092E-5</v>
      </c>
      <c r="CF9">
        <f t="shared" si="8"/>
        <v>5.4578095975507277E-5</v>
      </c>
      <c r="CG9">
        <f t="shared" si="8"/>
        <v>5.0623823609200818E-5</v>
      </c>
      <c r="CH9">
        <f t="shared" si="8"/>
        <v>4.697595335679002E-5</v>
      </c>
      <c r="CI9">
        <f t="shared" si="8"/>
        <v>4.3608781993624823E-5</v>
      </c>
      <c r="CJ9">
        <f t="shared" si="8"/>
        <v>4.0498970029713276E-5</v>
      </c>
      <c r="CK9">
        <f t="shared" si="8"/>
        <v>3.7625300626374638E-5</v>
      </c>
      <c r="CL9">
        <f t="shared" si="8"/>
        <v>3.4968466033719761E-5</v>
      </c>
      <c r="CM9">
        <f t="shared" si="8"/>
        <v>3.2510878014099501E-5</v>
      </c>
      <c r="CN9">
        <f t="shared" si="8"/>
        <v>3.0236499227861043E-5</v>
      </c>
      <c r="CO9">
        <f t="shared" si="8"/>
        <v>2.8130692986026232E-5</v>
      </c>
      <c r="CP9">
        <f t="shared" si="9"/>
        <v>2.6180089134833165E-5</v>
      </c>
      <c r="CQ9">
        <f t="shared" si="9"/>
        <v>2.437246414146554E-5</v>
      </c>
      <c r="CR9">
        <f t="shared" si="9"/>
        <v>1.5027695509387947E-5</v>
      </c>
      <c r="CS9">
        <f t="shared" si="9"/>
        <v>9.3475780906117035E-6</v>
      </c>
      <c r="CT9">
        <f t="shared" si="9"/>
        <v>6.199549755894426E-6</v>
      </c>
      <c r="CU9">
        <f t="shared" si="9"/>
        <v>4.1302243098385735E-6</v>
      </c>
      <c r="CV9">
        <f t="shared" si="9"/>
        <v>2.7007759268070506E-6</v>
      </c>
      <c r="CW9">
        <f t="shared" si="9"/>
        <v>1.7002098287189833E-6</v>
      </c>
      <c r="CX9">
        <f t="shared" si="9"/>
        <v>1.005551611588757E-6</v>
      </c>
      <c r="CY9">
        <f t="shared" si="9"/>
        <v>5.3699733949459841E-7</v>
      </c>
      <c r="CZ9">
        <f t="shared" si="10"/>
        <v>2.3912872481111576E-7</v>
      </c>
      <c r="DA9">
        <f t="shared" si="10"/>
        <v>7.1662285182751751E-8</v>
      </c>
      <c r="DB9">
        <f t="shared" si="10"/>
        <v>4.3593999852599497E-9</v>
      </c>
      <c r="DC9">
        <f t="shared" si="10"/>
        <v>0</v>
      </c>
      <c r="DD9">
        <f t="shared" si="10"/>
        <v>0</v>
      </c>
      <c r="DE9">
        <f t="shared" si="10"/>
        <v>0</v>
      </c>
      <c r="DF9">
        <f t="shared" si="10"/>
        <v>0</v>
      </c>
      <c r="DG9">
        <f t="shared" si="10"/>
        <v>0</v>
      </c>
      <c r="DH9">
        <f t="shared" si="10"/>
        <v>0</v>
      </c>
      <c r="DI9">
        <f t="shared" si="10"/>
        <v>0</v>
      </c>
      <c r="DJ9">
        <f t="shared" si="11"/>
        <v>0</v>
      </c>
      <c r="DK9">
        <f t="shared" si="11"/>
        <v>0</v>
      </c>
      <c r="DL9">
        <f t="shared" si="11"/>
        <v>0</v>
      </c>
      <c r="DM9">
        <f t="shared" si="11"/>
        <v>0</v>
      </c>
      <c r="DN9">
        <f t="shared" si="11"/>
        <v>0</v>
      </c>
      <c r="DO9">
        <f t="shared" si="11"/>
        <v>0</v>
      </c>
      <c r="DP9">
        <f t="shared" si="11"/>
        <v>0</v>
      </c>
      <c r="DQ9">
        <f t="shared" si="11"/>
        <v>0</v>
      </c>
      <c r="DR9">
        <f t="shared" si="11"/>
        <v>0</v>
      </c>
      <c r="DS9">
        <f t="shared" si="11"/>
        <v>0</v>
      </c>
      <c r="DT9">
        <f t="shared" si="12"/>
        <v>0</v>
      </c>
      <c r="DU9">
        <f t="shared" si="12"/>
        <v>0</v>
      </c>
      <c r="DV9">
        <f t="shared" si="12"/>
        <v>0</v>
      </c>
      <c r="DW9">
        <f t="shared" si="12"/>
        <v>0</v>
      </c>
      <c r="DX9">
        <f t="shared" si="12"/>
        <v>0</v>
      </c>
      <c r="DY9">
        <f t="shared" si="12"/>
        <v>0</v>
      </c>
      <c r="DZ9">
        <f t="shared" si="12"/>
        <v>0</v>
      </c>
      <c r="EA9">
        <f t="shared" si="12"/>
        <v>0</v>
      </c>
      <c r="EB9">
        <f t="shared" si="12"/>
        <v>0</v>
      </c>
      <c r="EC9">
        <f t="shared" si="12"/>
        <v>0</v>
      </c>
      <c r="ED9">
        <f t="shared" si="13"/>
        <v>0</v>
      </c>
      <c r="EE9">
        <f t="shared" si="13"/>
        <v>0</v>
      </c>
      <c r="EF9">
        <f t="shared" si="13"/>
        <v>0</v>
      </c>
      <c r="EG9">
        <f t="shared" si="13"/>
        <v>0</v>
      </c>
      <c r="EH9">
        <f t="shared" si="13"/>
        <v>0</v>
      </c>
      <c r="EI9">
        <f t="shared" si="13"/>
        <v>0</v>
      </c>
      <c r="EJ9">
        <f t="shared" si="13"/>
        <v>0</v>
      </c>
      <c r="EK9">
        <f t="shared" si="13"/>
        <v>0</v>
      </c>
      <c r="EL9">
        <f t="shared" si="13"/>
        <v>0</v>
      </c>
      <c r="EM9">
        <f t="shared" si="13"/>
        <v>0</v>
      </c>
      <c r="EN9">
        <f t="shared" si="14"/>
        <v>0</v>
      </c>
      <c r="EO9">
        <f t="shared" si="14"/>
        <v>0</v>
      </c>
      <c r="EP9">
        <f t="shared" si="14"/>
        <v>0</v>
      </c>
      <c r="EQ9">
        <f t="shared" si="14"/>
        <v>0</v>
      </c>
      <c r="ER9">
        <f t="shared" si="14"/>
        <v>0</v>
      </c>
      <c r="ES9">
        <f t="shared" si="14"/>
        <v>0</v>
      </c>
      <c r="ET9">
        <f t="shared" si="14"/>
        <v>0</v>
      </c>
      <c r="EU9">
        <f t="shared" si="14"/>
        <v>0</v>
      </c>
      <c r="EV9">
        <f t="shared" si="14"/>
        <v>0</v>
      </c>
      <c r="EW9">
        <f t="shared" si="14"/>
        <v>0</v>
      </c>
      <c r="EX9">
        <f t="shared" si="14"/>
        <v>0</v>
      </c>
      <c r="EZ9">
        <f t="shared" si="17"/>
        <v>0.36444723876669749</v>
      </c>
      <c r="FB9">
        <f t="shared" si="15"/>
        <v>0.10606883577213994</v>
      </c>
      <c r="FC9">
        <f t="shared" si="16"/>
        <v>0.23513317109956899</v>
      </c>
    </row>
    <row r="10" spans="1:159" x14ac:dyDescent="0.25">
      <c r="A10">
        <v>315</v>
      </c>
      <c r="B10" s="19">
        <f>'Input spectra'!Y9</f>
        <v>0.28355362545371499</v>
      </c>
      <c r="C10">
        <f>'Input spectra'!F9</f>
        <v>8.6046677258532697E-2</v>
      </c>
      <c r="D10">
        <f t="shared" si="0"/>
        <v>2.0653927966864227E-2</v>
      </c>
      <c r="E10">
        <f t="shared" si="0"/>
        <v>1.9590242582238689E-2</v>
      </c>
      <c r="F10">
        <f t="shared" si="0"/>
        <v>1.8580337426724183E-2</v>
      </c>
      <c r="G10">
        <f t="shared" si="0"/>
        <v>1.7621531880545077E-2</v>
      </c>
      <c r="H10">
        <f t="shared" si="0"/>
        <v>1.671127742495673E-2</v>
      </c>
      <c r="I10">
        <f t="shared" si="0"/>
        <v>1.5847151192473988E-2</v>
      </c>
      <c r="J10">
        <f t="shared" si="0"/>
        <v>1.5026849829584228E-2</v>
      </c>
      <c r="K10">
        <f t="shared" si="0"/>
        <v>1.4248183656903933E-2</v>
      </c>
      <c r="L10">
        <f t="shared" si="0"/>
        <v>1.3509071112457595E-2</v>
      </c>
      <c r="M10">
        <f t="shared" si="0"/>
        <v>1.280753346444344E-2</v>
      </c>
      <c r="N10">
        <f t="shared" si="1"/>
        <v>1.2141689780503539E-2</v>
      </c>
      <c r="O10">
        <f t="shared" si="1"/>
        <v>1.1509752141137614E-2</v>
      </c>
      <c r="P10">
        <f t="shared" si="1"/>
        <v>1.0910021085492199E-2</v>
      </c>
      <c r="Q10">
        <f t="shared" si="1"/>
        <v>1.0340881278320727E-2</v>
      </c>
      <c r="R10">
        <f t="shared" si="1"/>
        <v>9.8007973874472635E-3</v>
      </c>
      <c r="S10">
        <f t="shared" si="1"/>
        <v>9.2883101615780922E-3</v>
      </c>
      <c r="T10">
        <f t="shared" si="1"/>
        <v>8.8020326987924107E-3</v>
      </c>
      <c r="U10">
        <f t="shared" si="1"/>
        <v>8.3406468965072315E-3</v>
      </c>
      <c r="V10">
        <f t="shared" si="1"/>
        <v>7.9029000741533805E-3</v>
      </c>
      <c r="W10">
        <f t="shared" si="1"/>
        <v>7.4876017602199477E-3</v>
      </c>
      <c r="X10">
        <f t="shared" si="2"/>
        <v>7.0936206357252E-3</v>
      </c>
      <c r="Y10">
        <f t="shared" si="2"/>
        <v>6.7198816265533253E-3</v>
      </c>
      <c r="Z10">
        <f t="shared" si="2"/>
        <v>6.3653631374595565E-3</v>
      </c>
      <c r="AA10">
        <f t="shared" si="2"/>
        <v>6.0290944208920378E-3</v>
      </c>
      <c r="AB10">
        <f t="shared" si="2"/>
        <v>5.7101530741081709E-3</v>
      </c>
      <c r="AC10">
        <f t="shared" si="2"/>
        <v>5.4076626583766203E-3</v>
      </c>
      <c r="AD10">
        <f t="shared" si="2"/>
        <v>5.1207904343548334E-3</v>
      </c>
      <c r="AE10">
        <f t="shared" si="2"/>
        <v>4.8487452080161518E-3</v>
      </c>
      <c r="AF10">
        <f t="shared" si="2"/>
        <v>4.5907752817713034E-3</v>
      </c>
      <c r="AG10">
        <f t="shared" si="2"/>
        <v>4.3461665056867826E-3</v>
      </c>
      <c r="AH10">
        <f t="shared" si="3"/>
        <v>4.114240423948058E-3</v>
      </c>
      <c r="AI10">
        <f t="shared" si="3"/>
        <v>3.8943525119491664E-3</v>
      </c>
      <c r="AJ10">
        <f t="shared" si="3"/>
        <v>3.6858904996127087E-3</v>
      </c>
      <c r="AK10">
        <f t="shared" si="3"/>
        <v>3.4882727767561244E-3</v>
      </c>
      <c r="AL10">
        <f t="shared" si="3"/>
        <v>3.300946876521724E-3</v>
      </c>
      <c r="AM10">
        <f t="shared" si="3"/>
        <v>3.1233880330799909E-3</v>
      </c>
      <c r="AN10">
        <f t="shared" si="3"/>
        <v>2.9550978099984414E-3</v>
      </c>
      <c r="AO10">
        <f t="shared" si="3"/>
        <v>2.7956027958423806E-3</v>
      </c>
      <c r="AP10">
        <f t="shared" si="3"/>
        <v>2.6444533637395642E-3</v>
      </c>
      <c r="AQ10">
        <f t="shared" si="3"/>
        <v>2.501222491798506E-3</v>
      </c>
      <c r="AR10">
        <f t="shared" si="4"/>
        <v>2.365504641420383E-3</v>
      </c>
      <c r="AS10">
        <f t="shared" si="4"/>
        <v>2.2369146906873875E-3</v>
      </c>
      <c r="AT10">
        <f t="shared" si="4"/>
        <v>2.1150869201465227E-3</v>
      </c>
      <c r="AU10">
        <f t="shared" si="4"/>
        <v>1.9996740484374141E-3</v>
      </c>
      <c r="AV10">
        <f t="shared" si="4"/>
        <v>1.8903463153359789E-3</v>
      </c>
      <c r="AW10">
        <f t="shared" si="4"/>
        <v>1.7867906099033066E-3</v>
      </c>
      <c r="AX10">
        <f t="shared" si="4"/>
        <v>1.5243925005619351E-3</v>
      </c>
      <c r="AY10">
        <f t="shared" si="4"/>
        <v>1.2501154778701178E-3</v>
      </c>
      <c r="AZ10">
        <f t="shared" si="4"/>
        <v>1.0800367073439067E-3</v>
      </c>
      <c r="BA10">
        <f t="shared" si="4"/>
        <v>9.4950812943277727E-4</v>
      </c>
      <c r="BB10">
        <f t="shared" si="5"/>
        <v>8.4302390933888559E-4</v>
      </c>
      <c r="BC10">
        <f t="shared" si="5"/>
        <v>7.534710593858758E-4</v>
      </c>
      <c r="BD10">
        <f t="shared" si="5"/>
        <v>6.7675054669609415E-4</v>
      </c>
      <c r="BE10">
        <f t="shared" si="5"/>
        <v>6.1019138004083208E-4</v>
      </c>
      <c r="BF10">
        <f t="shared" si="5"/>
        <v>5.5191449485380694E-4</v>
      </c>
      <c r="BG10">
        <f t="shared" si="5"/>
        <v>5.0052754726298088E-4</v>
      </c>
      <c r="BH10">
        <f t="shared" si="5"/>
        <v>4.549598100517993E-4</v>
      </c>
      <c r="BI10">
        <f t="shared" si="5"/>
        <v>4.1436477104590791E-4</v>
      </c>
      <c r="BJ10">
        <f t="shared" si="5"/>
        <v>3.7805877036795391E-4</v>
      </c>
      <c r="BK10">
        <f t="shared" si="5"/>
        <v>3.4548030043276553E-4</v>
      </c>
      <c r="BL10">
        <f t="shared" si="6"/>
        <v>3.1616187238920495E-4</v>
      </c>
      <c r="BM10">
        <f t="shared" si="6"/>
        <v>2.8970990083740183E-4</v>
      </c>
      <c r="BN10">
        <f t="shared" si="6"/>
        <v>2.6578991256419554E-4</v>
      </c>
      <c r="BO10">
        <f t="shared" si="6"/>
        <v>2.4411541084599843E-4</v>
      </c>
      <c r="BP10">
        <f t="shared" si="6"/>
        <v>2.2443932244482268E-4</v>
      </c>
      <c r="BQ10">
        <f t="shared" si="6"/>
        <v>2.0654731469568462E-4</v>
      </c>
      <c r="BR10">
        <f t="shared" si="6"/>
        <v>1.902524958798625E-4</v>
      </c>
      <c r="BS10">
        <f t="shared" si="6"/>
        <v>1.7539115803953076E-4</v>
      </c>
      <c r="BT10">
        <f t="shared" si="6"/>
        <v>1.6181931834784161E-4</v>
      </c>
      <c r="BU10">
        <f t="shared" si="6"/>
        <v>1.4940988113106284E-4</v>
      </c>
      <c r="BV10">
        <f t="shared" si="7"/>
        <v>1.3805028852110343E-4</v>
      </c>
      <c r="BW10">
        <f t="shared" si="7"/>
        <v>1.2764056024493962E-4</v>
      </c>
      <c r="BX10">
        <f t="shared" si="7"/>
        <v>1.1809164652482146E-4</v>
      </c>
      <c r="BY10">
        <f t="shared" si="7"/>
        <v>1.0932403526351754E-4</v>
      </c>
      <c r="BZ10">
        <f t="shared" si="7"/>
        <v>1.012665674784294E-4</v>
      </c>
      <c r="CA10">
        <f t="shared" si="7"/>
        <v>9.3855424583798555E-5</v>
      </c>
      <c r="CB10">
        <f t="shared" si="7"/>
        <v>8.7033258466909461E-5</v>
      </c>
      <c r="CC10">
        <f t="shared" si="7"/>
        <v>8.0748440967790555E-5</v>
      </c>
      <c r="CD10">
        <f t="shared" si="7"/>
        <v>7.4954413782390433E-5</v>
      </c>
      <c r="CE10">
        <f t="shared" si="7"/>
        <v>6.9609123276006323E-5</v>
      </c>
      <c r="CF10">
        <f t="shared" si="8"/>
        <v>6.467452744233682E-5</v>
      </c>
      <c r="CG10">
        <f t="shared" si="8"/>
        <v>6.0116164440145899E-5</v>
      </c>
      <c r="CH10">
        <f t="shared" si="8"/>
        <v>5.5902773908032258E-5</v>
      </c>
      <c r="CI10">
        <f t="shared" si="8"/>
        <v>5.2005963691439062E-5</v>
      </c>
      <c r="CJ10">
        <f t="shared" si="8"/>
        <v>4.83999157856727E-5</v>
      </c>
      <c r="CK10">
        <f t="shared" si="8"/>
        <v>4.5061126258639246E-5</v>
      </c>
      <c r="CL10">
        <f t="shared" si="8"/>
        <v>4.1968174709250514E-5</v>
      </c>
      <c r="CM10">
        <f t="shared" si="8"/>
        <v>3.9101519474693578E-5</v>
      </c>
      <c r="CN10">
        <f t="shared" si="8"/>
        <v>3.6443315347679071E-5</v>
      </c>
      <c r="CO10">
        <f t="shared" si="8"/>
        <v>3.3977251023652097E-5</v>
      </c>
      <c r="CP10">
        <f t="shared" si="9"/>
        <v>3.1688403883900322E-5</v>
      </c>
      <c r="CQ10">
        <f t="shared" si="9"/>
        <v>2.9563110046427853E-5</v>
      </c>
      <c r="CR10">
        <f t="shared" si="9"/>
        <v>1.8266885341422242E-5</v>
      </c>
      <c r="CS10">
        <f t="shared" si="9"/>
        <v>1.1386563016084248E-5</v>
      </c>
      <c r="CT10">
        <f t="shared" si="9"/>
        <v>7.567895698142821E-6</v>
      </c>
      <c r="CU10">
        <f t="shared" si="9"/>
        <v>5.052543515897117E-6</v>
      </c>
      <c r="CV10">
        <f t="shared" si="9"/>
        <v>3.3109026697898034E-6</v>
      </c>
      <c r="CW10">
        <f t="shared" si="9"/>
        <v>2.0887276633743556E-6</v>
      </c>
      <c r="CX10">
        <f t="shared" si="9"/>
        <v>1.2379556851167316E-6</v>
      </c>
      <c r="CY10">
        <f t="shared" si="9"/>
        <v>6.6251284403432507E-7</v>
      </c>
      <c r="CZ10">
        <f t="shared" si="10"/>
        <v>2.9564827692419143E-7</v>
      </c>
      <c r="DA10">
        <f t="shared" si="10"/>
        <v>8.8788290288547538E-8</v>
      </c>
      <c r="DB10">
        <f t="shared" si="10"/>
        <v>5.4126905015756252E-9</v>
      </c>
      <c r="DC10">
        <f t="shared" si="10"/>
        <v>0</v>
      </c>
      <c r="DD10">
        <f t="shared" si="10"/>
        <v>0</v>
      </c>
      <c r="DE10">
        <f t="shared" si="10"/>
        <v>0</v>
      </c>
      <c r="DF10">
        <f t="shared" si="10"/>
        <v>0</v>
      </c>
      <c r="DG10">
        <f t="shared" si="10"/>
        <v>0</v>
      </c>
      <c r="DH10">
        <f t="shared" si="10"/>
        <v>0</v>
      </c>
      <c r="DI10">
        <f t="shared" si="10"/>
        <v>0</v>
      </c>
      <c r="DJ10">
        <f t="shared" si="11"/>
        <v>0</v>
      </c>
      <c r="DK10">
        <f t="shared" si="11"/>
        <v>0</v>
      </c>
      <c r="DL10">
        <f t="shared" si="11"/>
        <v>0</v>
      </c>
      <c r="DM10">
        <f t="shared" si="11"/>
        <v>0</v>
      </c>
      <c r="DN10">
        <f t="shared" si="11"/>
        <v>0</v>
      </c>
      <c r="DO10">
        <f t="shared" si="11"/>
        <v>0</v>
      </c>
      <c r="DP10">
        <f t="shared" si="11"/>
        <v>0</v>
      </c>
      <c r="DQ10">
        <f t="shared" si="11"/>
        <v>0</v>
      </c>
      <c r="DR10">
        <f t="shared" si="11"/>
        <v>0</v>
      </c>
      <c r="DS10">
        <f t="shared" si="11"/>
        <v>0</v>
      </c>
      <c r="DT10">
        <f t="shared" si="12"/>
        <v>0</v>
      </c>
      <c r="DU10">
        <f t="shared" si="12"/>
        <v>0</v>
      </c>
      <c r="DV10">
        <f t="shared" si="12"/>
        <v>0</v>
      </c>
      <c r="DW10">
        <f t="shared" si="12"/>
        <v>0</v>
      </c>
      <c r="DX10">
        <f t="shared" si="12"/>
        <v>0</v>
      </c>
      <c r="DY10">
        <f t="shared" si="12"/>
        <v>0</v>
      </c>
      <c r="DZ10">
        <f t="shared" si="12"/>
        <v>0</v>
      </c>
      <c r="EA10">
        <f t="shared" si="12"/>
        <v>0</v>
      </c>
      <c r="EB10">
        <f t="shared" si="12"/>
        <v>0</v>
      </c>
      <c r="EC10">
        <f t="shared" si="12"/>
        <v>0</v>
      </c>
      <c r="ED10">
        <f t="shared" si="13"/>
        <v>0</v>
      </c>
      <c r="EE10">
        <f t="shared" si="13"/>
        <v>0</v>
      </c>
      <c r="EF10">
        <f t="shared" si="13"/>
        <v>0</v>
      </c>
      <c r="EG10">
        <f t="shared" si="13"/>
        <v>0</v>
      </c>
      <c r="EH10">
        <f t="shared" si="13"/>
        <v>0</v>
      </c>
      <c r="EI10">
        <f t="shared" si="13"/>
        <v>0</v>
      </c>
      <c r="EJ10">
        <f t="shared" si="13"/>
        <v>0</v>
      </c>
      <c r="EK10">
        <f t="shared" si="13"/>
        <v>0</v>
      </c>
      <c r="EL10">
        <f t="shared" si="13"/>
        <v>0</v>
      </c>
      <c r="EM10">
        <f t="shared" si="13"/>
        <v>0</v>
      </c>
      <c r="EN10">
        <f t="shared" si="14"/>
        <v>0</v>
      </c>
      <c r="EO10">
        <f t="shared" si="14"/>
        <v>0</v>
      </c>
      <c r="EP10">
        <f t="shared" si="14"/>
        <v>0</v>
      </c>
      <c r="EQ10">
        <f t="shared" si="14"/>
        <v>0</v>
      </c>
      <c r="ER10">
        <f t="shared" si="14"/>
        <v>0</v>
      </c>
      <c r="ES10">
        <f t="shared" si="14"/>
        <v>0</v>
      </c>
      <c r="ET10">
        <f t="shared" si="14"/>
        <v>0</v>
      </c>
      <c r="EU10">
        <f t="shared" si="14"/>
        <v>0</v>
      </c>
      <c r="EV10">
        <f t="shared" si="14"/>
        <v>0</v>
      </c>
      <c r="EW10">
        <f t="shared" si="14"/>
        <v>0</v>
      </c>
      <c r="EX10">
        <f t="shared" si="14"/>
        <v>0</v>
      </c>
      <c r="EZ10">
        <f t="shared" si="17"/>
        <v>0.37639664942614048</v>
      </c>
      <c r="FB10">
        <f t="shared" si="15"/>
        <v>0.10186760192857175</v>
      </c>
      <c r="FC10">
        <f t="shared" si="16"/>
        <v>0.2357917196101714</v>
      </c>
    </row>
    <row r="11" spans="1:159" x14ac:dyDescent="0.25">
      <c r="A11">
        <v>320</v>
      </c>
      <c r="B11" s="19">
        <f>'Input spectra'!Y10</f>
        <v>0.25717686711194998</v>
      </c>
      <c r="C11">
        <f>'Input spectra'!F10</f>
        <v>8.8148797457951997E-2</v>
      </c>
      <c r="D11">
        <f t="shared" si="0"/>
        <v>2.0653927966864227E-2</v>
      </c>
      <c r="E11">
        <f t="shared" si="0"/>
        <v>1.9633727273194339E-2</v>
      </c>
      <c r="F11">
        <f t="shared" si="0"/>
        <v>1.8662914959580348E-2</v>
      </c>
      <c r="G11">
        <f t="shared" si="0"/>
        <v>1.7739136705723718E-2</v>
      </c>
      <c r="H11">
        <f t="shared" si="0"/>
        <v>1.6860149060336227E-2</v>
      </c>
      <c r="I11">
        <f t="shared" si="0"/>
        <v>1.6023814271479659E-2</v>
      </c>
      <c r="J11">
        <f t="shared" si="0"/>
        <v>1.5228095355996743E-2</v>
      </c>
      <c r="K11">
        <f t="shared" si="0"/>
        <v>1.4471051397051472E-2</v>
      </c>
      <c r="L11">
        <f t="shared" si="0"/>
        <v>1.3750833059298227E-2</v>
      </c>
      <c r="M11">
        <f t="shared" si="0"/>
        <v>1.3065678311677948E-2</v>
      </c>
      <c r="N11">
        <f t="shared" si="1"/>
        <v>1.2413908348296424E-2</v>
      </c>
      <c r="O11">
        <f t="shared" si="1"/>
        <v>1.1793923698276065E-2</v>
      </c>
      <c r="P11">
        <f t="shared" si="1"/>
        <v>1.1204200515888774E-2</v>
      </c>
      <c r="Q11">
        <f t="shared" si="1"/>
        <v>1.0643287042675011E-2</v>
      </c>
      <c r="R11">
        <f t="shared" si="1"/>
        <v>1.0109800233633389E-2</v>
      </c>
      <c r="S11">
        <f t="shared" si="1"/>
        <v>9.6024225399273435E-3</v>
      </c>
      <c r="T11">
        <f t="shared" si="1"/>
        <v>9.1198988409009162E-3</v>
      </c>
      <c r="U11">
        <f t="shared" si="1"/>
        <v>8.661033518525622E-3</v>
      </c>
      <c r="V11">
        <f t="shared" si="1"/>
        <v>8.2246876677152265E-3</v>
      </c>
      <c r="W11">
        <f t="shared" si="1"/>
        <v>7.8097764362457514E-3</v>
      </c>
      <c r="X11">
        <f t="shared" si="2"/>
        <v>7.4152664883049097E-3</v>
      </c>
      <c r="Y11">
        <f t="shared" si="2"/>
        <v>7.0401735859688987E-3</v>
      </c>
      <c r="Z11">
        <f t="shared" si="2"/>
        <v>6.683560283165817E-3</v>
      </c>
      <c r="AA11">
        <f t="shared" si="2"/>
        <v>6.3445337269343125E-3</v>
      </c>
      <c r="AB11">
        <f t="shared" si="2"/>
        <v>6.0222435610241569E-3</v>
      </c>
      <c r="AC11">
        <f t="shared" si="2"/>
        <v>5.7158799271125431E-3</v>
      </c>
      <c r="AD11">
        <f t="shared" si="2"/>
        <v>5.4246715591267421E-3</v>
      </c>
      <c r="AE11">
        <f t="shared" si="2"/>
        <v>5.1478839663707098E-3</v>
      </c>
      <c r="AF11">
        <f t="shared" si="2"/>
        <v>4.8848177013506335E-3</v>
      </c>
      <c r="AG11">
        <f t="shared" si="2"/>
        <v>4.6348067083829539E-3</v>
      </c>
      <c r="AH11">
        <f t="shared" si="3"/>
        <v>4.3972167492482301E-3</v>
      </c>
      <c r="AI11">
        <f t="shared" si="3"/>
        <v>4.1714439023258455E-3</v>
      </c>
      <c r="AJ11">
        <f t="shared" si="3"/>
        <v>3.956913131808403E-3</v>
      </c>
      <c r="AK11">
        <f t="shared" si="3"/>
        <v>3.753076923750976E-3</v>
      </c>
      <c r="AL11">
        <f t="shared" si="3"/>
        <v>3.5594139858595572E-3</v>
      </c>
      <c r="AM11">
        <f t="shared" si="3"/>
        <v>3.3754280080654326E-3</v>
      </c>
      <c r="AN11">
        <f t="shared" si="3"/>
        <v>3.2006464810680514E-3</v>
      </c>
      <c r="AO11">
        <f t="shared" si="3"/>
        <v>3.0346195701586344E-3</v>
      </c>
      <c r="AP11">
        <f t="shared" si="3"/>
        <v>2.8769190417604596E-3</v>
      </c>
      <c r="AQ11">
        <f t="shared" si="3"/>
        <v>2.7271372402398351E-3</v>
      </c>
      <c r="AR11">
        <f t="shared" si="4"/>
        <v>2.5848861126544359E-3</v>
      </c>
      <c r="AS11">
        <f t="shared" si="4"/>
        <v>2.4497962792131554E-3</v>
      </c>
      <c r="AT11">
        <f t="shared" si="4"/>
        <v>2.3215161473242201E-3</v>
      </c>
      <c r="AU11">
        <f t="shared" si="4"/>
        <v>2.1997110672062133E-3</v>
      </c>
      <c r="AV11">
        <f t="shared" si="4"/>
        <v>2.08406252713E-3</v>
      </c>
      <c r="AW11">
        <f t="shared" si="4"/>
        <v>1.9742673864487272E-3</v>
      </c>
      <c r="AX11">
        <f t="shared" si="4"/>
        <v>1.6880762263475953E-3</v>
      </c>
      <c r="AY11">
        <f t="shared" si="4"/>
        <v>1.3874211881267115E-3</v>
      </c>
      <c r="AZ11">
        <f t="shared" si="4"/>
        <v>1.2013225981320824E-3</v>
      </c>
      <c r="BA11">
        <f t="shared" si="4"/>
        <v>1.0584802479021262E-3</v>
      </c>
      <c r="BB11">
        <f t="shared" si="5"/>
        <v>9.41861192344264E-4</v>
      </c>
      <c r="BC11">
        <f t="shared" si="5"/>
        <v>8.4367761644595974E-4</v>
      </c>
      <c r="BD11">
        <f t="shared" si="5"/>
        <v>7.5945405740211974E-4</v>
      </c>
      <c r="BE11">
        <f t="shared" si="5"/>
        <v>6.8628088057747828E-4</v>
      </c>
      <c r="BF11">
        <f t="shared" si="5"/>
        <v>6.2211485531721267E-4</v>
      </c>
      <c r="BG11">
        <f t="shared" si="5"/>
        <v>5.6544412562468699E-4</v>
      </c>
      <c r="BH11">
        <f t="shared" si="5"/>
        <v>5.1510727810640238E-4</v>
      </c>
      <c r="BI11">
        <f t="shared" si="5"/>
        <v>4.7018678359039834E-4</v>
      </c>
      <c r="BJ11">
        <f t="shared" si="5"/>
        <v>4.2994197802914219E-4</v>
      </c>
      <c r="BK11">
        <f t="shared" si="5"/>
        <v>3.9376468311079705E-4</v>
      </c>
      <c r="BL11">
        <f t="shared" si="6"/>
        <v>3.6114857706686949E-4</v>
      </c>
      <c r="BM11">
        <f t="shared" si="6"/>
        <v>3.3166732712377079E-4</v>
      </c>
      <c r="BN11">
        <f t="shared" si="6"/>
        <v>3.0495853165575862E-4</v>
      </c>
      <c r="BO11">
        <f t="shared" si="6"/>
        <v>2.8071164603807238E-4</v>
      </c>
      <c r="BP11">
        <f t="shared" si="6"/>
        <v>2.5865871934022962E-4</v>
      </c>
      <c r="BQ11">
        <f t="shared" si="6"/>
        <v>2.3856716373603918E-4</v>
      </c>
      <c r="BR11">
        <f t="shared" si="6"/>
        <v>2.2023402567300033E-4</v>
      </c>
      <c r="BS11">
        <f t="shared" si="6"/>
        <v>2.0348138746679691E-4</v>
      </c>
      <c r="BT11">
        <f t="shared" si="6"/>
        <v>1.8815263391776395E-4</v>
      </c>
      <c r="BU11">
        <f t="shared" si="6"/>
        <v>1.7410939056408859E-4</v>
      </c>
      <c r="BV11">
        <f t="shared" si="7"/>
        <v>1.612289902155144E-4</v>
      </c>
      <c r="BW11">
        <f t="shared" si="7"/>
        <v>1.4940235984465188E-4</v>
      </c>
      <c r="BX11">
        <f t="shared" si="7"/>
        <v>1.3853224545110496E-4</v>
      </c>
      <c r="BY11">
        <f t="shared" si="7"/>
        <v>1.2853171121347378E-4</v>
      </c>
      <c r="BZ11">
        <f t="shared" si="7"/>
        <v>1.1932286313547081E-4</v>
      </c>
      <c r="CA11">
        <f t="shared" si="7"/>
        <v>1.1083575784783133E-4</v>
      </c>
      <c r="CB11">
        <f t="shared" si="7"/>
        <v>1.0300746519234212E-4</v>
      </c>
      <c r="CC11">
        <f t="shared" si="7"/>
        <v>9.5781259348816196E-5</v>
      </c>
      <c r="CD11">
        <f t="shared" si="7"/>
        <v>8.910591803894053E-5</v>
      </c>
      <c r="CE11">
        <f t="shared" si="7"/>
        <v>8.2935113089651391E-5</v>
      </c>
      <c r="CF11">
        <f t="shared" si="8"/>
        <v>7.7226878608471577E-5</v>
      </c>
      <c r="CG11">
        <f t="shared" si="8"/>
        <v>7.1943145394839139E-5</v>
      </c>
      <c r="CH11">
        <f t="shared" si="8"/>
        <v>6.7049332119492526E-5</v>
      </c>
      <c r="CI11">
        <f t="shared" si="8"/>
        <v>6.2513985349687277E-5</v>
      </c>
      <c r="CJ11">
        <f t="shared" si="8"/>
        <v>5.8308461758299808E-5</v>
      </c>
      <c r="CK11">
        <f t="shared" si="8"/>
        <v>5.4406646888606179E-5</v>
      </c>
      <c r="CL11">
        <f t="shared" si="8"/>
        <v>5.0784705699206029E-5</v>
      </c>
      <c r="CM11">
        <f t="shared" si="8"/>
        <v>4.7420860820597953E-5</v>
      </c>
      <c r="CN11">
        <f t="shared" si="8"/>
        <v>4.4295195044074311E-5</v>
      </c>
      <c r="CO11">
        <f t="shared" si="8"/>
        <v>4.1389475056813067E-5</v>
      </c>
      <c r="CP11">
        <f t="shared" si="9"/>
        <v>3.8686993851723401E-5</v>
      </c>
      <c r="CQ11">
        <f t="shared" si="9"/>
        <v>3.6172429590685641E-5</v>
      </c>
      <c r="CR11">
        <f t="shared" si="9"/>
        <v>2.2400360254791773E-5</v>
      </c>
      <c r="CS11">
        <f t="shared" si="9"/>
        <v>1.3994136133642494E-5</v>
      </c>
      <c r="CT11">
        <f t="shared" si="9"/>
        <v>9.321622656896552E-6</v>
      </c>
      <c r="CU11">
        <f t="shared" si="9"/>
        <v>6.2371958817862219E-6</v>
      </c>
      <c r="CV11">
        <f t="shared" si="9"/>
        <v>4.0962709455638207E-6</v>
      </c>
      <c r="CW11">
        <f t="shared" si="9"/>
        <v>2.5899239986755465E-6</v>
      </c>
      <c r="CX11">
        <f t="shared" si="9"/>
        <v>1.5384140589266917E-6</v>
      </c>
      <c r="CY11">
        <f t="shared" si="9"/>
        <v>8.2513571227143922E-7</v>
      </c>
      <c r="CZ11">
        <f t="shared" si="10"/>
        <v>3.6903654371160597E-7</v>
      </c>
      <c r="DA11">
        <f t="shared" si="10"/>
        <v>1.1107406226267319E-7</v>
      </c>
      <c r="DB11">
        <f t="shared" si="10"/>
        <v>6.7863006669119097E-9</v>
      </c>
      <c r="DC11">
        <f t="shared" si="10"/>
        <v>0</v>
      </c>
      <c r="DD11">
        <f t="shared" si="10"/>
        <v>0</v>
      </c>
      <c r="DE11">
        <f t="shared" si="10"/>
        <v>0</v>
      </c>
      <c r="DF11">
        <f t="shared" si="10"/>
        <v>0</v>
      </c>
      <c r="DG11">
        <f t="shared" si="10"/>
        <v>0</v>
      </c>
      <c r="DH11">
        <f t="shared" si="10"/>
        <v>0</v>
      </c>
      <c r="DI11">
        <f t="shared" si="10"/>
        <v>0</v>
      </c>
      <c r="DJ11">
        <f t="shared" si="11"/>
        <v>0</v>
      </c>
      <c r="DK11">
        <f t="shared" si="11"/>
        <v>0</v>
      </c>
      <c r="DL11">
        <f t="shared" si="11"/>
        <v>0</v>
      </c>
      <c r="DM11">
        <f t="shared" si="11"/>
        <v>0</v>
      </c>
      <c r="DN11">
        <f t="shared" si="11"/>
        <v>0</v>
      </c>
      <c r="DO11">
        <f t="shared" si="11"/>
        <v>0</v>
      </c>
      <c r="DP11">
        <f t="shared" si="11"/>
        <v>0</v>
      </c>
      <c r="DQ11">
        <f t="shared" si="11"/>
        <v>0</v>
      </c>
      <c r="DR11">
        <f t="shared" si="11"/>
        <v>0</v>
      </c>
      <c r="DS11">
        <f t="shared" si="11"/>
        <v>0</v>
      </c>
      <c r="DT11">
        <f t="shared" si="12"/>
        <v>0</v>
      </c>
      <c r="DU11">
        <f t="shared" si="12"/>
        <v>0</v>
      </c>
      <c r="DV11">
        <f t="shared" si="12"/>
        <v>0</v>
      </c>
      <c r="DW11">
        <f t="shared" si="12"/>
        <v>0</v>
      </c>
      <c r="DX11">
        <f t="shared" si="12"/>
        <v>0</v>
      </c>
      <c r="DY11">
        <f t="shared" si="12"/>
        <v>0</v>
      </c>
      <c r="DZ11">
        <f t="shared" si="12"/>
        <v>0</v>
      </c>
      <c r="EA11">
        <f t="shared" si="12"/>
        <v>0</v>
      </c>
      <c r="EB11">
        <f t="shared" si="12"/>
        <v>0</v>
      </c>
      <c r="EC11">
        <f t="shared" si="12"/>
        <v>0</v>
      </c>
      <c r="ED11">
        <f t="shared" si="13"/>
        <v>0</v>
      </c>
      <c r="EE11">
        <f t="shared" si="13"/>
        <v>0</v>
      </c>
      <c r="EF11">
        <f t="shared" si="13"/>
        <v>0</v>
      </c>
      <c r="EG11">
        <f t="shared" si="13"/>
        <v>0</v>
      </c>
      <c r="EH11">
        <f t="shared" si="13"/>
        <v>0</v>
      </c>
      <c r="EI11">
        <f t="shared" si="13"/>
        <v>0</v>
      </c>
      <c r="EJ11">
        <f t="shared" si="13"/>
        <v>0</v>
      </c>
      <c r="EK11">
        <f t="shared" si="13"/>
        <v>0</v>
      </c>
      <c r="EL11">
        <f t="shared" si="13"/>
        <v>0</v>
      </c>
      <c r="EM11">
        <f t="shared" si="13"/>
        <v>0</v>
      </c>
      <c r="EN11">
        <f t="shared" si="14"/>
        <v>0</v>
      </c>
      <c r="EO11">
        <f t="shared" si="14"/>
        <v>0</v>
      </c>
      <c r="EP11">
        <f t="shared" si="14"/>
        <v>0</v>
      </c>
      <c r="EQ11">
        <f t="shared" si="14"/>
        <v>0</v>
      </c>
      <c r="ER11">
        <f t="shared" si="14"/>
        <v>0</v>
      </c>
      <c r="ES11">
        <f t="shared" si="14"/>
        <v>0</v>
      </c>
      <c r="ET11">
        <f t="shared" si="14"/>
        <v>0</v>
      </c>
      <c r="EU11">
        <f t="shared" si="14"/>
        <v>0</v>
      </c>
      <c r="EV11">
        <f t="shared" si="14"/>
        <v>0</v>
      </c>
      <c r="EW11">
        <f t="shared" si="14"/>
        <v>0</v>
      </c>
      <c r="EX11">
        <f t="shared" si="14"/>
        <v>0</v>
      </c>
      <c r="EZ11">
        <f t="shared" si="17"/>
        <v>0.38966835412904027</v>
      </c>
      <c r="FB11">
        <f t="shared" si="15"/>
        <v>9.7429246135726566E-2</v>
      </c>
      <c r="FC11">
        <f t="shared" si="16"/>
        <v>0.23648035396351455</v>
      </c>
    </row>
    <row r="12" spans="1:159" x14ac:dyDescent="0.25">
      <c r="A12">
        <v>325</v>
      </c>
      <c r="B12" s="19">
        <f>'Input spectra'!Y11</f>
        <v>0.23214819357297201</v>
      </c>
      <c r="C12">
        <f>'Input spectra'!F11</f>
        <v>9.0250917657371296E-2</v>
      </c>
      <c r="D12">
        <f t="shared" si="0"/>
        <v>2.0653927966864227E-2</v>
      </c>
      <c r="E12">
        <f t="shared" si="0"/>
        <v>1.9674655998367763E-2</v>
      </c>
      <c r="F12">
        <f t="shared" si="0"/>
        <v>1.874080597556774E-2</v>
      </c>
      <c r="G12">
        <f t="shared" si="0"/>
        <v>1.7850305839170039E-2</v>
      </c>
      <c r="H12">
        <f t="shared" si="0"/>
        <v>1.7001176828302308E-2</v>
      </c>
      <c r="I12">
        <f t="shared" si="0"/>
        <v>1.6191529323452029E-2</v>
      </c>
      <c r="J12">
        <f t="shared" si="0"/>
        <v>1.5419558873036688E-2</v>
      </c>
      <c r="K12">
        <f t="shared" si="0"/>
        <v>1.4683542395552833E-2</v>
      </c>
      <c r="L12">
        <f t="shared" si="0"/>
        <v>1.3981834549601739E-2</v>
      </c>
      <c r="M12">
        <f t="shared" si="0"/>
        <v>1.3312864264425206E-2</v>
      </c>
      <c r="N12">
        <f t="shared" si="1"/>
        <v>1.2675131423906307E-2</v>
      </c>
      <c r="O12">
        <f t="shared" si="1"/>
        <v>1.2067203697297134E-2</v>
      </c>
      <c r="P12">
        <f t="shared" si="1"/>
        <v>1.1487713510229661E-2</v>
      </c>
      <c r="Q12">
        <f t="shared" si="1"/>
        <v>1.0935355149846905E-2</v>
      </c>
      <c r="R12">
        <f t="shared" si="1"/>
        <v>1.0408881998160762E-2</v>
      </c>
      <c r="S12">
        <f t="shared" si="1"/>
        <v>9.9071038880000541E-3</v>
      </c>
      <c r="T12">
        <f t="shared" si="1"/>
        <v>9.4288845761586054E-3</v>
      </c>
      <c r="U12">
        <f t="shared" si="1"/>
        <v>8.9731393285885364E-3</v>
      </c>
      <c r="V12">
        <f t="shared" si="1"/>
        <v>8.5388326127092979E-3</v>
      </c>
      <c r="W12">
        <f t="shared" si="1"/>
        <v>8.124975892118325E-3</v>
      </c>
      <c r="X12">
        <f t="shared" si="2"/>
        <v>7.7306255191953305E-3</v>
      </c>
      <c r="Y12">
        <f t="shared" si="2"/>
        <v>7.3548807212893931E-3</v>
      </c>
      <c r="Z12">
        <f t="shared" si="2"/>
        <v>6.9968816763665035E-3</v>
      </c>
      <c r="AA12">
        <f t="shared" si="2"/>
        <v>6.6558076741756395E-3</v>
      </c>
      <c r="AB12">
        <f t="shared" si="2"/>
        <v>6.3308753591639353E-3</v>
      </c>
      <c r="AC12">
        <f t="shared" si="2"/>
        <v>6.0213370515365093E-3</v>
      </c>
      <c r="AD12">
        <f t="shared" si="2"/>
        <v>5.7264791430143396E-3</v>
      </c>
      <c r="AE12">
        <f t="shared" si="2"/>
        <v>5.4456205639945559E-3</v>
      </c>
      <c r="AF12">
        <f t="shared" si="2"/>
        <v>5.1781113189618639E-3</v>
      </c>
      <c r="AG12">
        <f t="shared" si="2"/>
        <v>4.9233310871379266E-3</v>
      </c>
      <c r="AH12">
        <f t="shared" si="3"/>
        <v>4.6806878854876643E-3</v>
      </c>
      <c r="AI12">
        <f t="shared" si="3"/>
        <v>4.4496167913276301E-3</v>
      </c>
      <c r="AJ12">
        <f t="shared" si="3"/>
        <v>4.2295787219025788E-3</v>
      </c>
      <c r="AK12">
        <f t="shared" si="3"/>
        <v>4.0200592684118096E-3</v>
      </c>
      <c r="AL12">
        <f t="shared" si="3"/>
        <v>3.8205675820774132E-3</v>
      </c>
      <c r="AM12">
        <f t="shared" si="3"/>
        <v>3.6306353099522662E-3</v>
      </c>
      <c r="AN12">
        <f t="shared" si="3"/>
        <v>3.4498155782666318E-3</v>
      </c>
      <c r="AO12">
        <f t="shared" si="3"/>
        <v>3.2776820212090008E-3</v>
      </c>
      <c r="AP12">
        <f t="shared" si="3"/>
        <v>3.1138278531291784E-3</v>
      </c>
      <c r="AQ12">
        <f t="shared" si="3"/>
        <v>2.9578649822400715E-3</v>
      </c>
      <c r="AR12">
        <f t="shared" si="4"/>
        <v>2.8094231639792279E-3</v>
      </c>
      <c r="AS12">
        <f t="shared" si="4"/>
        <v>2.6681491922719578E-3</v>
      </c>
      <c r="AT12">
        <f t="shared" si="4"/>
        <v>2.5337061270152813E-3</v>
      </c>
      <c r="AU12">
        <f t="shared" si="4"/>
        <v>2.4057725561758836E-3</v>
      </c>
      <c r="AV12">
        <f t="shared" si="4"/>
        <v>2.2840418909659123E-3</v>
      </c>
      <c r="AW12">
        <f t="shared" si="4"/>
        <v>2.1682216926282071E-3</v>
      </c>
      <c r="AX12">
        <f t="shared" si="4"/>
        <v>1.8577794777703399E-3</v>
      </c>
      <c r="AY12">
        <f t="shared" si="4"/>
        <v>1.5300824141845232E-3</v>
      </c>
      <c r="AZ12">
        <f t="shared" si="4"/>
        <v>1.3276100807373603E-3</v>
      </c>
      <c r="BA12">
        <f t="shared" si="4"/>
        <v>1.1721900929406693E-3</v>
      </c>
      <c r="BB12">
        <f t="shared" si="5"/>
        <v>1.0452172893957346E-3</v>
      </c>
      <c r="BC12">
        <f t="shared" si="5"/>
        <v>9.3821117751043018E-4</v>
      </c>
      <c r="BD12">
        <f t="shared" si="5"/>
        <v>8.4631098104710138E-4</v>
      </c>
      <c r="BE12">
        <f t="shared" si="5"/>
        <v>7.6636341279740807E-4</v>
      </c>
      <c r="BF12">
        <f t="shared" si="5"/>
        <v>6.961580163142439E-4</v>
      </c>
      <c r="BG12">
        <f t="shared" si="5"/>
        <v>6.3406144597586832E-4</v>
      </c>
      <c r="BH12">
        <f t="shared" si="5"/>
        <v>5.7882026807928985E-4</v>
      </c>
      <c r="BI12">
        <f t="shared" si="5"/>
        <v>5.2944500449006199E-4</v>
      </c>
      <c r="BJ12">
        <f t="shared" si="5"/>
        <v>4.8513731616582276E-4</v>
      </c>
      <c r="BK12">
        <f t="shared" si="5"/>
        <v>4.4524185789533217E-4</v>
      </c>
      <c r="BL12">
        <f t="shared" si="6"/>
        <v>4.0921309839332584E-4</v>
      </c>
      <c r="BM12">
        <f t="shared" si="6"/>
        <v>3.7659166433304356E-4</v>
      </c>
      <c r="BN12">
        <f t="shared" si="6"/>
        <v>3.469869915960148E-4</v>
      </c>
      <c r="BO12">
        <f t="shared" si="6"/>
        <v>3.200642959836613E-4</v>
      </c>
      <c r="BP12">
        <f t="shared" si="6"/>
        <v>2.9553458796277468E-4</v>
      </c>
      <c r="BQ12">
        <f t="shared" si="6"/>
        <v>2.7314688616493385E-4</v>
      </c>
      <c r="BR12">
        <f t="shared" si="6"/>
        <v>2.526820534683342E-4</v>
      </c>
      <c r="BS12">
        <f t="shared" si="6"/>
        <v>2.3394785313184024E-4</v>
      </c>
      <c r="BT12">
        <f t="shared" si="6"/>
        <v>2.1677493758238267E-4</v>
      </c>
      <c r="BU12">
        <f t="shared" si="6"/>
        <v>2.010135606586802E-4</v>
      </c>
      <c r="BV12">
        <f t="shared" si="7"/>
        <v>1.8653085838960039E-4</v>
      </c>
      <c r="BW12">
        <f t="shared" si="7"/>
        <v>1.7320858179114266E-4</v>
      </c>
      <c r="BX12">
        <f t="shared" si="7"/>
        <v>1.6094119282117502E-4</v>
      </c>
      <c r="BY12">
        <f t="shared" si="7"/>
        <v>1.4963425486274503E-4</v>
      </c>
      <c r="BZ12">
        <f t="shared" si="7"/>
        <v>1.3920306412246617E-4</v>
      </c>
      <c r="CA12">
        <f t="shared" si="7"/>
        <v>1.2957147962239219E-4</v>
      </c>
      <c r="CB12">
        <f t="shared" si="7"/>
        <v>1.2067091805824177E-4</v>
      </c>
      <c r="CC12">
        <f t="shared" si="7"/>
        <v>1.1243948641092274E-4</v>
      </c>
      <c r="CD12">
        <f t="shared" si="7"/>
        <v>1.0482123034038101E-4</v>
      </c>
      <c r="CE12">
        <f t="shared" si="7"/>
        <v>9.7765480426185633E-5</v>
      </c>
      <c r="CF12">
        <f t="shared" si="8"/>
        <v>9.1226281513741785E-5</v>
      </c>
      <c r="CG12">
        <f t="shared" si="8"/>
        <v>8.5161892974240376E-5</v>
      </c>
      <c r="CH12">
        <f t="shared" si="8"/>
        <v>7.9534349736002529E-5</v>
      </c>
      <c r="CI12">
        <f t="shared" si="8"/>
        <v>7.4309075604162955E-5</v>
      </c>
      <c r="CJ12">
        <f t="shared" si="8"/>
        <v>6.9454541737701833E-5</v>
      </c>
      <c r="CK12">
        <f t="shared" si="8"/>
        <v>6.4941964261227547E-5</v>
      </c>
      <c r="CL12">
        <f t="shared" si="8"/>
        <v>6.0745035902694028E-5</v>
      </c>
      <c r="CM12">
        <f t="shared" si="8"/>
        <v>5.6839687305568378E-5</v>
      </c>
      <c r="CN12">
        <f t="shared" si="8"/>
        <v>5.3203874294751165E-5</v>
      </c>
      <c r="CO12">
        <f t="shared" si="8"/>
        <v>4.9817387903389918E-5</v>
      </c>
      <c r="CP12">
        <f t="shared" si="9"/>
        <v>4.666168441135671E-5</v>
      </c>
      <c r="CQ12">
        <f t="shared" si="9"/>
        <v>4.3719733020559012E-5</v>
      </c>
      <c r="CR12">
        <f t="shared" si="9"/>
        <v>2.7130588720694915E-5</v>
      </c>
      <c r="CS12">
        <f t="shared" si="9"/>
        <v>1.6984575734739978E-5</v>
      </c>
      <c r="CT12">
        <f t="shared" si="9"/>
        <v>1.1337166392579824E-5</v>
      </c>
      <c r="CU12">
        <f t="shared" si="9"/>
        <v>7.6016309145747054E-6</v>
      </c>
      <c r="CV12">
        <f t="shared" si="9"/>
        <v>5.0027691669455462E-6</v>
      </c>
      <c r="CW12">
        <f t="shared" si="9"/>
        <v>3.1696638225588098E-6</v>
      </c>
      <c r="CX12">
        <f t="shared" si="9"/>
        <v>1.8867042025468727E-6</v>
      </c>
      <c r="CY12">
        <f t="shared" si="9"/>
        <v>1.0140522998845169E-6</v>
      </c>
      <c r="CZ12">
        <f t="shared" si="10"/>
        <v>4.5447368128952934E-7</v>
      </c>
      <c r="DA12">
        <f t="shared" si="10"/>
        <v>1.3707441878019213E-7</v>
      </c>
      <c r="DB12">
        <f t="shared" si="10"/>
        <v>8.3923047967519293E-9</v>
      </c>
      <c r="DC12">
        <f t="shared" si="10"/>
        <v>0</v>
      </c>
      <c r="DD12">
        <f t="shared" si="10"/>
        <v>0</v>
      </c>
      <c r="DE12">
        <f t="shared" si="10"/>
        <v>0</v>
      </c>
      <c r="DF12">
        <f t="shared" si="10"/>
        <v>0</v>
      </c>
      <c r="DG12">
        <f t="shared" si="10"/>
        <v>0</v>
      </c>
      <c r="DH12">
        <f t="shared" si="10"/>
        <v>0</v>
      </c>
      <c r="DI12">
        <f t="shared" si="10"/>
        <v>0</v>
      </c>
      <c r="DJ12">
        <f t="shared" si="11"/>
        <v>0</v>
      </c>
      <c r="DK12">
        <f t="shared" si="11"/>
        <v>0</v>
      </c>
      <c r="DL12">
        <f t="shared" si="11"/>
        <v>0</v>
      </c>
      <c r="DM12">
        <f t="shared" si="11"/>
        <v>0</v>
      </c>
      <c r="DN12">
        <f t="shared" si="11"/>
        <v>0</v>
      </c>
      <c r="DO12">
        <f t="shared" si="11"/>
        <v>0</v>
      </c>
      <c r="DP12">
        <f t="shared" si="11"/>
        <v>0</v>
      </c>
      <c r="DQ12">
        <f t="shared" si="11"/>
        <v>0</v>
      </c>
      <c r="DR12">
        <f t="shared" si="11"/>
        <v>0</v>
      </c>
      <c r="DS12">
        <f t="shared" si="11"/>
        <v>0</v>
      </c>
      <c r="DT12">
        <f t="shared" si="12"/>
        <v>0</v>
      </c>
      <c r="DU12">
        <f t="shared" si="12"/>
        <v>0</v>
      </c>
      <c r="DV12">
        <f t="shared" si="12"/>
        <v>0</v>
      </c>
      <c r="DW12">
        <f t="shared" si="12"/>
        <v>0</v>
      </c>
      <c r="DX12">
        <f t="shared" si="12"/>
        <v>0</v>
      </c>
      <c r="DY12">
        <f t="shared" si="12"/>
        <v>0</v>
      </c>
      <c r="DZ12">
        <f t="shared" si="12"/>
        <v>0</v>
      </c>
      <c r="EA12">
        <f t="shared" si="12"/>
        <v>0</v>
      </c>
      <c r="EB12">
        <f t="shared" si="12"/>
        <v>0</v>
      </c>
      <c r="EC12">
        <f t="shared" si="12"/>
        <v>0</v>
      </c>
      <c r="ED12">
        <f t="shared" si="13"/>
        <v>0</v>
      </c>
      <c r="EE12">
        <f t="shared" si="13"/>
        <v>0</v>
      </c>
      <c r="EF12">
        <f t="shared" si="13"/>
        <v>0</v>
      </c>
      <c r="EG12">
        <f t="shared" si="13"/>
        <v>0</v>
      </c>
      <c r="EH12">
        <f t="shared" si="13"/>
        <v>0</v>
      </c>
      <c r="EI12">
        <f t="shared" si="13"/>
        <v>0</v>
      </c>
      <c r="EJ12">
        <f t="shared" si="13"/>
        <v>0</v>
      </c>
      <c r="EK12">
        <f t="shared" si="13"/>
        <v>0</v>
      </c>
      <c r="EL12">
        <f t="shared" si="13"/>
        <v>0</v>
      </c>
      <c r="EM12">
        <f t="shared" si="13"/>
        <v>0</v>
      </c>
      <c r="EN12">
        <f t="shared" si="14"/>
        <v>0</v>
      </c>
      <c r="EO12">
        <f t="shared" si="14"/>
        <v>0</v>
      </c>
      <c r="EP12">
        <f t="shared" si="14"/>
        <v>0</v>
      </c>
      <c r="EQ12">
        <f t="shared" si="14"/>
        <v>0</v>
      </c>
      <c r="ER12">
        <f t="shared" si="14"/>
        <v>0</v>
      </c>
      <c r="ES12">
        <f t="shared" si="14"/>
        <v>0</v>
      </c>
      <c r="ET12">
        <f t="shared" si="14"/>
        <v>0</v>
      </c>
      <c r="EU12">
        <f t="shared" si="14"/>
        <v>0</v>
      </c>
      <c r="EV12">
        <f t="shared" si="14"/>
        <v>0</v>
      </c>
      <c r="EW12">
        <f t="shared" si="14"/>
        <v>0</v>
      </c>
      <c r="EX12">
        <f t="shared" si="14"/>
        <v>0</v>
      </c>
      <c r="EZ12">
        <f t="shared" si="17"/>
        <v>0.40292473873498197</v>
      </c>
      <c r="FB12">
        <f t="shared" si="15"/>
        <v>9.3215694121018378E-2</v>
      </c>
      <c r="FC12">
        <f t="shared" si="16"/>
        <v>0.23712749496084601</v>
      </c>
    </row>
    <row r="13" spans="1:159" x14ac:dyDescent="0.25">
      <c r="A13">
        <v>330</v>
      </c>
      <c r="B13" s="19">
        <f>'Input spectra'!Y12</f>
        <v>0.21124521566711199</v>
      </c>
      <c r="C13">
        <f>'Input spectra'!F12</f>
        <v>9.2353037856790596E-2</v>
      </c>
      <c r="D13">
        <f t="shared" ref="D13:M22" si="18">D$2*EXP(- D$1 * ($C13*_c3+$B13))</f>
        <v>2.0653927966864227E-2</v>
      </c>
      <c r="E13">
        <f t="shared" si="18"/>
        <v>1.9707537636424858E-2</v>
      </c>
      <c r="F13">
        <f t="shared" si="18"/>
        <v>1.8803500168612441E-2</v>
      </c>
      <c r="G13">
        <f t="shared" si="18"/>
        <v>1.7939953473520381E-2</v>
      </c>
      <c r="H13">
        <f t="shared" si="18"/>
        <v>1.7115116209108164E-2</v>
      </c>
      <c r="I13">
        <f t="shared" si="18"/>
        <v>1.6327284318067268E-2</v>
      </c>
      <c r="J13">
        <f t="shared" si="18"/>
        <v>1.5574827711879274E-2</v>
      </c>
      <c r="K13">
        <f t="shared" si="18"/>
        <v>1.4856187095857194E-2</v>
      </c>
      <c r="L13">
        <f t="shared" si="18"/>
        <v>1.4169870929221073E-2</v>
      </c>
      <c r="M13">
        <f t="shared" si="18"/>
        <v>1.3514452514508425E-2</v>
      </c>
      <c r="N13">
        <f t="shared" ref="N13:W22" si="19">N$2*EXP(- N$1 * ($C13*_c3+$B13))</f>
        <v>1.2888567210859051E-2</v>
      </c>
      <c r="O13">
        <f t="shared" si="19"/>
        <v>1.2290909765942824E-2</v>
      </c>
      <c r="P13">
        <f t="shared" si="19"/>
        <v>1.1720231761518577E-2</v>
      </c>
      <c r="Q13">
        <f t="shared" si="19"/>
        <v>1.1175339167822445E-2</v>
      </c>
      <c r="R13">
        <f t="shared" si="19"/>
        <v>1.0655090002185673E-2</v>
      </c>
      <c r="S13">
        <f t="shared" si="19"/>
        <v>1.0158392087475012E-2</v>
      </c>
      <c r="T13">
        <f t="shared" si="19"/>
        <v>9.6842009061338767E-3</v>
      </c>
      <c r="U13">
        <f t="shared" si="19"/>
        <v>9.2315175457798014E-3</v>
      </c>
      <c r="V13">
        <f t="shared" si="19"/>
        <v>8.7993867324837171E-3</v>
      </c>
      <c r="W13">
        <f t="shared" si="19"/>
        <v>8.3868949480193564E-3</v>
      </c>
      <c r="X13">
        <f t="shared" ref="X13:AG22" si="20">X$2*EXP(- X$1 * ($C13*_c3+$B13))</f>
        <v>7.993168627527138E-3</v>
      </c>
      <c r="Y13">
        <f t="shared" si="20"/>
        <v>7.6173724341864653E-3</v>
      </c>
      <c r="Z13">
        <f t="shared" si="20"/>
        <v>7.2587076076335525E-3</v>
      </c>
      <c r="AA13">
        <f t="shared" si="20"/>
        <v>6.916410382999217E-3</v>
      </c>
      <c r="AB13">
        <f t="shared" si="20"/>
        <v>6.58975047757263E-3</v>
      </c>
      <c r="AC13">
        <f t="shared" si="20"/>
        <v>6.2780296422230092E-3</v>
      </c>
      <c r="AD13">
        <f t="shared" si="20"/>
        <v>5.9805802748319915E-3</v>
      </c>
      <c r="AE13">
        <f t="shared" si="20"/>
        <v>5.6967640931052136E-3</v>
      </c>
      <c r="AF13">
        <f t="shared" si="20"/>
        <v>5.4259708642423726E-3</v>
      </c>
      <c r="AG13">
        <f t="shared" si="20"/>
        <v>5.1676171890513382E-3</v>
      </c>
      <c r="AH13">
        <f t="shared" ref="AH13:AQ22" si="21">AH$2*EXP(- AH$1 * ($C13*_c3+$B13))</f>
        <v>4.9211453381936823E-3</v>
      </c>
      <c r="AI13">
        <f t="shared" si="21"/>
        <v>4.6860221383463845E-3</v>
      </c>
      <c r="AJ13">
        <f t="shared" si="21"/>
        <v>4.461737906158043E-3</v>
      </c>
      <c r="AK13">
        <f t="shared" si="21"/>
        <v>4.2478054279673234E-3</v>
      </c>
      <c r="AL13">
        <f t="shared" si="21"/>
        <v>4.0437589833371779E-3</v>
      </c>
      <c r="AM13">
        <f t="shared" si="21"/>
        <v>3.8491534105405331E-3</v>
      </c>
      <c r="AN13">
        <f t="shared" si="21"/>
        <v>3.6635632122118357E-3</v>
      </c>
      <c r="AO13">
        <f t="shared" si="21"/>
        <v>3.4865816994542782E-3</v>
      </c>
      <c r="AP13">
        <f t="shared" si="21"/>
        <v>3.3178201727647742E-3</v>
      </c>
      <c r="AQ13">
        <f t="shared" si="21"/>
        <v>3.1569071382079581E-3</v>
      </c>
      <c r="AR13">
        <f t="shared" ref="AR13:BA22" si="22">AR$2*EXP(- AR$1 * ($C13*_c3+$B13))</f>
        <v>3.0034875573368199E-3</v>
      </c>
      <c r="AS13">
        <f t="shared" si="22"/>
        <v>2.857222129421078E-3</v>
      </c>
      <c r="AT13">
        <f t="shared" si="22"/>
        <v>2.7177866046052749E-3</v>
      </c>
      <c r="AU13">
        <f t="shared" si="22"/>
        <v>2.584871126676908E-3</v>
      </c>
      <c r="AV13">
        <f t="shared" si="22"/>
        <v>2.4581796041806703E-3</v>
      </c>
      <c r="AW13">
        <f t="shared" si="22"/>
        <v>2.3374291086685132E-3</v>
      </c>
      <c r="AX13">
        <f t="shared" si="22"/>
        <v>2.00610722031611E-3</v>
      </c>
      <c r="AY13">
        <f t="shared" si="22"/>
        <v>1.6550077071670998E-3</v>
      </c>
      <c r="AZ13">
        <f t="shared" si="22"/>
        <v>1.4384042423327907E-3</v>
      </c>
      <c r="BA13">
        <f t="shared" si="22"/>
        <v>1.2721363939643927E-3</v>
      </c>
      <c r="BB13">
        <f t="shared" ref="BB13:BK22" si="23">BB$2*EXP(- BB$1 * ($C13*_c3+$B13))</f>
        <v>1.1362330896164739E-3</v>
      </c>
      <c r="BC13">
        <f t="shared" si="23"/>
        <v>1.0216136038929502E-3</v>
      </c>
      <c r="BD13">
        <f t="shared" si="23"/>
        <v>9.230840729628104E-4</v>
      </c>
      <c r="BE13">
        <f t="shared" si="23"/>
        <v>8.3728104880887745E-4</v>
      </c>
      <c r="BF13">
        <f t="shared" si="23"/>
        <v>7.6185012656058938E-4</v>
      </c>
      <c r="BG13">
        <f t="shared" si="23"/>
        <v>6.9505357155801462E-4</v>
      </c>
      <c r="BH13">
        <f t="shared" si="23"/>
        <v>6.3555900952976918E-4</v>
      </c>
      <c r="BI13">
        <f t="shared" si="23"/>
        <v>5.8231532720948956E-4</v>
      </c>
      <c r="BJ13">
        <f t="shared" si="23"/>
        <v>5.34474838499958E-4</v>
      </c>
      <c r="BK13">
        <f t="shared" si="23"/>
        <v>4.9134188389589599E-4</v>
      </c>
      <c r="BL13">
        <f t="shared" ref="BL13:BU22" si="24">BL$2*EXP(- BL$1 * ($C13*_c3+$B13))</f>
        <v>4.5233744831857928E-4</v>
      </c>
      <c r="BM13">
        <f t="shared" si="24"/>
        <v>4.169739629014437E-4</v>
      </c>
      <c r="BN13">
        <f t="shared" si="24"/>
        <v>3.8483684436292393E-4</v>
      </c>
      <c r="BO13">
        <f t="shared" si="24"/>
        <v>3.5557064401885532E-4</v>
      </c>
      <c r="BP13">
        <f t="shared" si="24"/>
        <v>3.2886844217433795E-4</v>
      </c>
      <c r="BQ13">
        <f t="shared" si="24"/>
        <v>3.0446358449432592E-4</v>
      </c>
      <c r="BR13">
        <f t="shared" si="24"/>
        <v>2.8212314507954561E-4</v>
      </c>
      <c r="BS13">
        <f t="shared" si="24"/>
        <v>2.6164268675913179E-4</v>
      </c>
      <c r="BT13">
        <f t="shared" si="24"/>
        <v>2.4284201220761765E-4</v>
      </c>
      <c r="BU13">
        <f t="shared" si="24"/>
        <v>2.2556168304621872E-4</v>
      </c>
      <c r="BV13">
        <f t="shared" ref="BV13:CE22" si="25">BV$2*EXP(- BV$1 * ($C13*_c3+$B13))</f>
        <v>2.0966014203538071E-4</v>
      </c>
      <c r="BW13">
        <f t="shared" si="25"/>
        <v>1.95011314439744E-4</v>
      </c>
      <c r="BX13">
        <f t="shared" si="25"/>
        <v>1.8150259413005339E-4</v>
      </c>
      <c r="BY13">
        <f t="shared" si="25"/>
        <v>1.6903314154026621E-4</v>
      </c>
      <c r="BZ13">
        <f t="shared" si="25"/>
        <v>1.5751243658362738E-4</v>
      </c>
      <c r="CA13">
        <f t="shared" si="25"/>
        <v>1.4685904164434081E-4</v>
      </c>
      <c r="CB13">
        <f t="shared" si="25"/>
        <v>1.3699953889838456E-4</v>
      </c>
      <c r="CC13">
        <f t="shared" si="25"/>
        <v>1.2786761324389033E-4</v>
      </c>
      <c r="CD13">
        <f t="shared" si="25"/>
        <v>1.1940325758096976E-4</v>
      </c>
      <c r="CE13">
        <f t="shared" si="25"/>
        <v>1.115520814626499E-4</v>
      </c>
      <c r="CF13">
        <f t="shared" ref="CF13:CO22" si="26">CF$2*EXP(- CF$1 * ($C13*_c3+$B13))</f>
        <v>1.0426470752607351E-4</v>
      </c>
      <c r="CG13">
        <f t="shared" si="26"/>
        <v>9.7496242814802827E-5</v>
      </c>
      <c r="CH13">
        <f t="shared" si="26"/>
        <v>9.1205814274000811E-5</v>
      </c>
      <c r="CI13">
        <f t="shared" si="26"/>
        <v>8.5356159456903818E-5</v>
      </c>
      <c r="CJ13">
        <f t="shared" si="26"/>
        <v>7.9913264911688145E-5</v>
      </c>
      <c r="CK13">
        <f t="shared" si="26"/>
        <v>7.4846045890128836E-5</v>
      </c>
      <c r="CL13">
        <f t="shared" si="26"/>
        <v>7.0126061985497666E-5</v>
      </c>
      <c r="CM13">
        <f t="shared" si="26"/>
        <v>6.57272641074679E-5</v>
      </c>
      <c r="CN13">
        <f t="shared" si="26"/>
        <v>6.1625768868136605E-5</v>
      </c>
      <c r="CO13">
        <f t="shared" si="26"/>
        <v>5.7799657010673351E-5</v>
      </c>
      <c r="CP13">
        <f t="shared" ref="CP13:CY22" si="27">CP$2*EXP(- CP$1 * ($C13*_c3+$B13))</f>
        <v>5.4228792980427934E-5</v>
      </c>
      <c r="CQ13">
        <f t="shared" si="27"/>
        <v>5.0894663133456259E-5</v>
      </c>
      <c r="CR13">
        <f t="shared" si="27"/>
        <v>3.1635825965514569E-5</v>
      </c>
      <c r="CS13">
        <f t="shared" si="27"/>
        <v>1.9838091075910254E-5</v>
      </c>
      <c r="CT13">
        <f t="shared" si="27"/>
        <v>1.3264012256613004E-5</v>
      </c>
      <c r="CU13">
        <f t="shared" si="27"/>
        <v>8.9084549896331482E-6</v>
      </c>
      <c r="CV13">
        <f t="shared" si="27"/>
        <v>5.872611784280959E-6</v>
      </c>
      <c r="CW13">
        <f t="shared" si="27"/>
        <v>3.7269987548859918E-6</v>
      </c>
      <c r="CX13">
        <f t="shared" si="27"/>
        <v>2.2221587343357648E-6</v>
      </c>
      <c r="CY13">
        <f t="shared" si="27"/>
        <v>1.1963460856643494E-6</v>
      </c>
      <c r="CZ13">
        <f t="shared" ref="CZ13:DI22" si="28">CZ$2*EXP(- CZ$1 * ($C13*_c3+$B13))</f>
        <v>5.3706943082763862E-7</v>
      </c>
      <c r="DA13">
        <f t="shared" si="28"/>
        <v>1.6225695651383337E-7</v>
      </c>
      <c r="DB13">
        <f t="shared" si="28"/>
        <v>9.95069415366042E-9</v>
      </c>
      <c r="DC13">
        <f t="shared" si="28"/>
        <v>0</v>
      </c>
      <c r="DD13">
        <f t="shared" si="28"/>
        <v>0</v>
      </c>
      <c r="DE13">
        <f t="shared" si="28"/>
        <v>0</v>
      </c>
      <c r="DF13">
        <f t="shared" si="28"/>
        <v>0</v>
      </c>
      <c r="DG13">
        <f t="shared" si="28"/>
        <v>0</v>
      </c>
      <c r="DH13">
        <f t="shared" si="28"/>
        <v>0</v>
      </c>
      <c r="DI13">
        <f t="shared" si="28"/>
        <v>0</v>
      </c>
      <c r="DJ13">
        <f t="shared" ref="DJ13:DS22" si="29">DJ$2*EXP(- DJ$1 * ($C13*_c3+$B13))</f>
        <v>0</v>
      </c>
      <c r="DK13">
        <f t="shared" si="29"/>
        <v>0</v>
      </c>
      <c r="DL13">
        <f t="shared" si="29"/>
        <v>0</v>
      </c>
      <c r="DM13">
        <f t="shared" si="29"/>
        <v>0</v>
      </c>
      <c r="DN13">
        <f t="shared" si="29"/>
        <v>0</v>
      </c>
      <c r="DO13">
        <f t="shared" si="29"/>
        <v>0</v>
      </c>
      <c r="DP13">
        <f t="shared" si="29"/>
        <v>0</v>
      </c>
      <c r="DQ13">
        <f t="shared" si="29"/>
        <v>0</v>
      </c>
      <c r="DR13">
        <f t="shared" si="29"/>
        <v>0</v>
      </c>
      <c r="DS13">
        <f t="shared" si="29"/>
        <v>0</v>
      </c>
      <c r="DT13">
        <f t="shared" ref="DT13:EC22" si="30">DT$2*EXP(- DT$1 * ($C13*_c3+$B13))</f>
        <v>0</v>
      </c>
      <c r="DU13">
        <f t="shared" si="30"/>
        <v>0</v>
      </c>
      <c r="DV13">
        <f t="shared" si="30"/>
        <v>0</v>
      </c>
      <c r="DW13">
        <f t="shared" si="30"/>
        <v>0</v>
      </c>
      <c r="DX13">
        <f t="shared" si="30"/>
        <v>0</v>
      </c>
      <c r="DY13">
        <f t="shared" si="30"/>
        <v>0</v>
      </c>
      <c r="DZ13">
        <f t="shared" si="30"/>
        <v>0</v>
      </c>
      <c r="EA13">
        <f t="shared" si="30"/>
        <v>0</v>
      </c>
      <c r="EB13">
        <f t="shared" si="30"/>
        <v>0</v>
      </c>
      <c r="EC13">
        <f t="shared" si="30"/>
        <v>0</v>
      </c>
      <c r="ED13">
        <f t="shared" ref="ED13:EM22" si="31">ED$2*EXP(- ED$1 * ($C13*_c3+$B13))</f>
        <v>0</v>
      </c>
      <c r="EE13">
        <f t="shared" si="31"/>
        <v>0</v>
      </c>
      <c r="EF13">
        <f t="shared" si="31"/>
        <v>0</v>
      </c>
      <c r="EG13">
        <f t="shared" si="31"/>
        <v>0</v>
      </c>
      <c r="EH13">
        <f t="shared" si="31"/>
        <v>0</v>
      </c>
      <c r="EI13">
        <f t="shared" si="31"/>
        <v>0</v>
      </c>
      <c r="EJ13">
        <f t="shared" si="31"/>
        <v>0</v>
      </c>
      <c r="EK13">
        <f t="shared" si="31"/>
        <v>0</v>
      </c>
      <c r="EL13">
        <f t="shared" si="31"/>
        <v>0</v>
      </c>
      <c r="EM13">
        <f t="shared" si="31"/>
        <v>0</v>
      </c>
      <c r="EN13">
        <f t="shared" ref="EN13:EX22" si="32">EN$2*EXP(- EN$1 * ($C13*_c3+$B13))</f>
        <v>0</v>
      </c>
      <c r="EO13">
        <f t="shared" si="32"/>
        <v>0</v>
      </c>
      <c r="EP13">
        <f t="shared" si="32"/>
        <v>0</v>
      </c>
      <c r="EQ13">
        <f t="shared" si="32"/>
        <v>0</v>
      </c>
      <c r="ER13">
        <f t="shared" si="32"/>
        <v>0</v>
      </c>
      <c r="ES13">
        <f t="shared" si="32"/>
        <v>0</v>
      </c>
      <c r="ET13">
        <f t="shared" si="32"/>
        <v>0</v>
      </c>
      <c r="EU13">
        <f t="shared" si="32"/>
        <v>0</v>
      </c>
      <c r="EV13">
        <f t="shared" si="32"/>
        <v>0</v>
      </c>
      <c r="EW13">
        <f t="shared" si="32"/>
        <v>0</v>
      </c>
      <c r="EX13">
        <f t="shared" si="32"/>
        <v>0</v>
      </c>
      <c r="EZ13">
        <f t="shared" si="17"/>
        <v>0.41415297327465306</v>
      </c>
      <c r="FB13">
        <f t="shared" si="15"/>
        <v>8.9805083538719688E-2</v>
      </c>
      <c r="FC13">
        <f t="shared" si="16"/>
        <v>0.23764667660476727</v>
      </c>
    </row>
    <row r="14" spans="1:159" x14ac:dyDescent="0.25">
      <c r="A14">
        <v>335</v>
      </c>
      <c r="B14" s="19">
        <f>'Input spectra'!Y13</f>
        <v>0.18959494375938701</v>
      </c>
      <c r="C14">
        <f>'Input spectra'!F13</f>
        <v>9.4455158056210006E-2</v>
      </c>
      <c r="D14">
        <f t="shared" si="18"/>
        <v>2.0653927966864227E-2</v>
      </c>
      <c r="E14">
        <f t="shared" si="18"/>
        <v>1.9741949477456663E-2</v>
      </c>
      <c r="F14">
        <f t="shared" si="18"/>
        <v>1.8869224055316124E-2</v>
      </c>
      <c r="G14">
        <f t="shared" si="18"/>
        <v>1.8034093913255039E-2</v>
      </c>
      <c r="H14">
        <f t="shared" si="18"/>
        <v>1.7234970260896154E-2</v>
      </c>
      <c r="I14">
        <f t="shared" si="18"/>
        <v>1.6470330466260591E-2</v>
      </c>
      <c r="J14">
        <f t="shared" si="18"/>
        <v>1.5738715333022037E-2</v>
      </c>
      <c r="K14">
        <f t="shared" si="18"/>
        <v>1.5038726488750617E-2</v>
      </c>
      <c r="L14">
        <f t="shared" si="18"/>
        <v>1.4369023879657808E-2</v>
      </c>
      <c r="M14">
        <f t="shared" si="18"/>
        <v>1.3728323367533981E-2</v>
      </c>
      <c r="N14">
        <f t="shared" si="19"/>
        <v>1.3115394424743394E-2</v>
      </c>
      <c r="O14">
        <f t="shared" si="19"/>
        <v>1.2529057923307541E-2</v>
      </c>
      <c r="P14">
        <f t="shared" si="19"/>
        <v>1.1968184014267512E-2</v>
      </c>
      <c r="Q14">
        <f t="shared" si="19"/>
        <v>1.1431690093668937E-2</v>
      </c>
      <c r="R14">
        <f t="shared" si="19"/>
        <v>1.0918538851660421E-2</v>
      </c>
      <c r="S14">
        <f t="shared" si="19"/>
        <v>1.042773640133738E-2</v>
      </c>
      <c r="T14">
        <f t="shared" si="19"/>
        <v>9.9583304840987763E-3</v>
      </c>
      <c r="U14">
        <f t="shared" si="19"/>
        <v>9.5094087484143587E-3</v>
      </c>
      <c r="V14">
        <f t="shared" si="19"/>
        <v>9.0800970990249918E-3</v>
      </c>
      <c r="W14">
        <f t="shared" si="19"/>
        <v>8.6695581137183845E-3</v>
      </c>
      <c r="X14">
        <f t="shared" si="20"/>
        <v>8.2769895249378642E-3</v>
      </c>
      <c r="Y14">
        <f t="shared" si="20"/>
        <v>7.9016227635921657E-3</v>
      </c>
      <c r="Z14">
        <f t="shared" si="20"/>
        <v>7.5427215625403594E-3</v>
      </c>
      <c r="AA14">
        <f t="shared" si="20"/>
        <v>7.1995806173278604E-3</v>
      </c>
      <c r="AB14">
        <f t="shared" si="20"/>
        <v>6.8715243018471917E-3</v>
      </c>
      <c r="AC14">
        <f t="shared" si="20"/>
        <v>6.5579054366910229E-3</v>
      </c>
      <c r="AD14">
        <f t="shared" si="20"/>
        <v>6.2581041080550324E-3</v>
      </c>
      <c r="AE14">
        <f t="shared" si="20"/>
        <v>5.971526535134674E-3</v>
      </c>
      <c r="AF14">
        <f t="shared" si="20"/>
        <v>5.6976039840428341E-3</v>
      </c>
      <c r="AG14">
        <f t="shared" si="20"/>
        <v>5.4357917263550895E-3</v>
      </c>
      <c r="AH14">
        <f t="shared" si="21"/>
        <v>5.1855680404657278E-3</v>
      </c>
      <c r="AI14">
        <f t="shared" si="21"/>
        <v>4.9464332540110501E-3</v>
      </c>
      <c r="AJ14">
        <f t="shared" si="21"/>
        <v>4.7179088256869969E-3</v>
      </c>
      <c r="AK14">
        <f t="shared" si="21"/>
        <v>4.499536464855714E-3</v>
      </c>
      <c r="AL14">
        <f t="shared" si="21"/>
        <v>4.2908772874005793E-3</v>
      </c>
      <c r="AM14">
        <f t="shared" si="21"/>
        <v>4.0915110063515512E-3</v>
      </c>
      <c r="AN14">
        <f t="shared" si="21"/>
        <v>3.9010351558624585E-3</v>
      </c>
      <c r="AO14">
        <f t="shared" si="21"/>
        <v>3.719064347179279E-3</v>
      </c>
      <c r="AP14">
        <f t="shared" si="21"/>
        <v>3.5452295552935035E-3</v>
      </c>
      <c r="AQ14">
        <f t="shared" si="21"/>
        <v>3.3791774350276004E-3</v>
      </c>
      <c r="AR14">
        <f t="shared" si="22"/>
        <v>3.2205696653503182E-3</v>
      </c>
      <c r="AS14">
        <f t="shared" si="22"/>
        <v>3.0690823207682638E-3</v>
      </c>
      <c r="AT14">
        <f t="shared" si="22"/>
        <v>2.924405268686953E-3</v>
      </c>
      <c r="AU14">
        <f t="shared" si="22"/>
        <v>2.7862415916794195E-3</v>
      </c>
      <c r="AV14">
        <f t="shared" si="22"/>
        <v>2.654307033643452E-3</v>
      </c>
      <c r="AW14">
        <f t="shared" si="22"/>
        <v>2.5283294688699613E-3</v>
      </c>
      <c r="AX14">
        <f t="shared" si="22"/>
        <v>2.1737371665972094E-3</v>
      </c>
      <c r="AY14">
        <f t="shared" si="22"/>
        <v>1.7964311706434445E-3</v>
      </c>
      <c r="AZ14">
        <f t="shared" si="22"/>
        <v>1.5640447985936965E-3</v>
      </c>
      <c r="BA14">
        <f t="shared" si="22"/>
        <v>1.385669257754907E-3</v>
      </c>
      <c r="BB14">
        <f t="shared" si="23"/>
        <v>1.2397982209276859E-3</v>
      </c>
      <c r="BC14">
        <f t="shared" si="23"/>
        <v>1.1166778841261882E-3</v>
      </c>
      <c r="BD14">
        <f t="shared" si="23"/>
        <v>1.0107416839002245E-3</v>
      </c>
      <c r="BE14">
        <f t="shared" si="23"/>
        <v>9.1839149261831556E-4</v>
      </c>
      <c r="BF14">
        <f t="shared" si="23"/>
        <v>8.3711245992445366E-4</v>
      </c>
      <c r="BG14">
        <f t="shared" si="23"/>
        <v>7.6505069321492294E-4</v>
      </c>
      <c r="BH14">
        <f t="shared" si="23"/>
        <v>7.0078610917808412E-4</v>
      </c>
      <c r="BI14">
        <f t="shared" si="23"/>
        <v>6.431992037678328E-4</v>
      </c>
      <c r="BJ14">
        <f t="shared" si="23"/>
        <v>5.9138759838558942E-4</v>
      </c>
      <c r="BK14">
        <f t="shared" si="23"/>
        <v>5.4461099687339108E-4</v>
      </c>
      <c r="BL14">
        <f t="shared" si="24"/>
        <v>5.0225334184421399E-4</v>
      </c>
      <c r="BM14">
        <f t="shared" si="24"/>
        <v>4.6379589452870634E-4</v>
      </c>
      <c r="BN14">
        <f t="shared" si="24"/>
        <v>4.2879753405987902E-4</v>
      </c>
      <c r="BO14">
        <f t="shared" si="24"/>
        <v>3.9687999101758336E-4</v>
      </c>
      <c r="BP14">
        <f t="shared" si="24"/>
        <v>3.6771655140788032E-4</v>
      </c>
      <c r="BQ14">
        <f t="shared" si="24"/>
        <v>3.410232625759339E-4</v>
      </c>
      <c r="BR14">
        <f t="shared" si="24"/>
        <v>3.1655198201022952E-4</v>
      </c>
      <c r="BS14">
        <f t="shared" si="24"/>
        <v>2.9408480939374074E-4</v>
      </c>
      <c r="BT14">
        <f t="shared" si="24"/>
        <v>2.7342957427793602E-4</v>
      </c>
      <c r="BU14">
        <f t="shared" si="24"/>
        <v>2.5441614129929029E-4</v>
      </c>
      <c r="BV14">
        <f t="shared" si="25"/>
        <v>2.3689335691431138E-4</v>
      </c>
      <c r="BW14">
        <f t="shared" si="25"/>
        <v>2.2072650547629811E-4</v>
      </c>
      <c r="BX14">
        <f t="shared" si="25"/>
        <v>2.057951740042655E-4</v>
      </c>
      <c r="BY14">
        <f t="shared" si="25"/>
        <v>1.919914480252583E-4</v>
      </c>
      <c r="BZ14">
        <f t="shared" si="25"/>
        <v>1.7921837793976307E-4</v>
      </c>
      <c r="CA14">
        <f t="shared" si="25"/>
        <v>1.673886681773324E-4</v>
      </c>
      <c r="CB14">
        <f t="shared" si="25"/>
        <v>1.5642355115148647E-4</v>
      </c>
      <c r="CC14">
        <f t="shared" si="25"/>
        <v>1.4625181550993383E-4</v>
      </c>
      <c r="CD14">
        <f t="shared" si="25"/>
        <v>1.3680896398917178E-4</v>
      </c>
      <c r="CE14">
        <f t="shared" si="25"/>
        <v>1.2803648073861818E-4</v>
      </c>
      <c r="CF14">
        <f t="shared" si="26"/>
        <v>1.1988119158166222E-4</v>
      </c>
      <c r="CG14">
        <f t="shared" si="26"/>
        <v>1.1229470355223693E-4</v>
      </c>
      <c r="CH14">
        <f t="shared" si="26"/>
        <v>1.0523291235133757E-4</v>
      </c>
      <c r="CI14">
        <f t="shared" si="26"/>
        <v>9.8655568232666375E-5</v>
      </c>
      <c r="CJ14">
        <f t="shared" si="26"/>
        <v>9.2525892344528835E-5</v>
      </c>
      <c r="CK14">
        <f t="shared" si="26"/>
        <v>8.6810236798285303E-5</v>
      </c>
      <c r="CL14">
        <f t="shared" si="26"/>
        <v>8.1477782757642225E-5</v>
      </c>
      <c r="CM14">
        <f t="shared" si="26"/>
        <v>7.6500271691011204E-5</v>
      </c>
      <c r="CN14">
        <f t="shared" si="26"/>
        <v>7.1851765634871218E-5</v>
      </c>
      <c r="CO14">
        <f t="shared" si="26"/>
        <v>6.7508432906171242E-5</v>
      </c>
      <c r="CP14">
        <f t="shared" si="27"/>
        <v>6.3448356197438996E-5</v>
      </c>
      <c r="CQ14">
        <f t="shared" si="27"/>
        <v>5.9651360406293516E-5</v>
      </c>
      <c r="CR14">
        <f t="shared" si="27"/>
        <v>3.7143682444408127E-5</v>
      </c>
      <c r="CS14">
        <f t="shared" si="27"/>
        <v>2.3332610499962666E-5</v>
      </c>
      <c r="CT14">
        <f t="shared" si="27"/>
        <v>1.5627734973781828E-5</v>
      </c>
      <c r="CU14">
        <f t="shared" si="27"/>
        <v>1.0514319857011824E-5</v>
      </c>
      <c r="CV14">
        <f t="shared" si="27"/>
        <v>6.9433292260893281E-6</v>
      </c>
      <c r="CW14">
        <f t="shared" si="27"/>
        <v>4.4142140145320835E-6</v>
      </c>
      <c r="CX14">
        <f t="shared" si="27"/>
        <v>2.6364946085197394E-6</v>
      </c>
      <c r="CY14">
        <f t="shared" si="27"/>
        <v>1.4218910270879483E-6</v>
      </c>
      <c r="CZ14">
        <f t="shared" si="28"/>
        <v>6.3943674003348929E-7</v>
      </c>
      <c r="DA14">
        <f t="shared" si="28"/>
        <v>1.9352102215229555E-7</v>
      </c>
      <c r="DB14">
        <f t="shared" si="28"/>
        <v>1.1888741196386868E-8</v>
      </c>
      <c r="DC14">
        <f t="shared" si="28"/>
        <v>0</v>
      </c>
      <c r="DD14">
        <f t="shared" si="28"/>
        <v>0</v>
      </c>
      <c r="DE14">
        <f t="shared" si="28"/>
        <v>0</v>
      </c>
      <c r="DF14">
        <f t="shared" si="28"/>
        <v>0</v>
      </c>
      <c r="DG14">
        <f t="shared" si="28"/>
        <v>0</v>
      </c>
      <c r="DH14">
        <f t="shared" si="28"/>
        <v>0</v>
      </c>
      <c r="DI14">
        <f t="shared" si="28"/>
        <v>0</v>
      </c>
      <c r="DJ14">
        <f t="shared" si="29"/>
        <v>0</v>
      </c>
      <c r="DK14">
        <f t="shared" si="29"/>
        <v>0</v>
      </c>
      <c r="DL14">
        <f t="shared" si="29"/>
        <v>0</v>
      </c>
      <c r="DM14">
        <f t="shared" si="29"/>
        <v>0</v>
      </c>
      <c r="DN14">
        <f t="shared" si="29"/>
        <v>0</v>
      </c>
      <c r="DO14">
        <f t="shared" si="29"/>
        <v>0</v>
      </c>
      <c r="DP14">
        <f t="shared" si="29"/>
        <v>0</v>
      </c>
      <c r="DQ14">
        <f t="shared" si="29"/>
        <v>0</v>
      </c>
      <c r="DR14">
        <f t="shared" si="29"/>
        <v>0</v>
      </c>
      <c r="DS14">
        <f t="shared" si="29"/>
        <v>0</v>
      </c>
      <c r="DT14">
        <f t="shared" si="30"/>
        <v>0</v>
      </c>
      <c r="DU14">
        <f t="shared" si="30"/>
        <v>0</v>
      </c>
      <c r="DV14">
        <f t="shared" si="30"/>
        <v>0</v>
      </c>
      <c r="DW14">
        <f t="shared" si="30"/>
        <v>0</v>
      </c>
      <c r="DX14">
        <f t="shared" si="30"/>
        <v>0</v>
      </c>
      <c r="DY14">
        <f t="shared" si="30"/>
        <v>0</v>
      </c>
      <c r="DZ14">
        <f t="shared" si="30"/>
        <v>0</v>
      </c>
      <c r="EA14">
        <f t="shared" si="30"/>
        <v>0</v>
      </c>
      <c r="EB14">
        <f t="shared" si="30"/>
        <v>0</v>
      </c>
      <c r="EC14">
        <f t="shared" si="30"/>
        <v>0</v>
      </c>
      <c r="ED14">
        <f t="shared" si="31"/>
        <v>0</v>
      </c>
      <c r="EE14">
        <f t="shared" si="31"/>
        <v>0</v>
      </c>
      <c r="EF14">
        <f t="shared" si="31"/>
        <v>0</v>
      </c>
      <c r="EG14">
        <f t="shared" si="31"/>
        <v>0</v>
      </c>
      <c r="EH14">
        <f t="shared" si="31"/>
        <v>0</v>
      </c>
      <c r="EI14">
        <f t="shared" si="31"/>
        <v>0</v>
      </c>
      <c r="EJ14">
        <f t="shared" si="31"/>
        <v>0</v>
      </c>
      <c r="EK14">
        <f t="shared" si="31"/>
        <v>0</v>
      </c>
      <c r="EL14">
        <f t="shared" si="31"/>
        <v>0</v>
      </c>
      <c r="EM14">
        <f t="shared" si="31"/>
        <v>0</v>
      </c>
      <c r="EN14">
        <f t="shared" si="32"/>
        <v>0</v>
      </c>
      <c r="EO14">
        <f t="shared" si="32"/>
        <v>0</v>
      </c>
      <c r="EP14">
        <f t="shared" si="32"/>
        <v>0</v>
      </c>
      <c r="EQ14">
        <f t="shared" si="32"/>
        <v>0</v>
      </c>
      <c r="ER14">
        <f t="shared" si="32"/>
        <v>0</v>
      </c>
      <c r="ES14">
        <f t="shared" si="32"/>
        <v>0</v>
      </c>
      <c r="ET14">
        <f t="shared" si="32"/>
        <v>0</v>
      </c>
      <c r="EU14">
        <f t="shared" si="32"/>
        <v>0</v>
      </c>
      <c r="EV14">
        <f t="shared" si="32"/>
        <v>0</v>
      </c>
      <c r="EW14">
        <f t="shared" si="32"/>
        <v>0</v>
      </c>
      <c r="EX14">
        <f t="shared" si="32"/>
        <v>0</v>
      </c>
      <c r="EZ14">
        <f t="shared" si="17"/>
        <v>0.42649476840336858</v>
      </c>
      <c r="FB14">
        <f t="shared" si="15"/>
        <v>8.6211295272085653E-2</v>
      </c>
      <c r="FC14">
        <f t="shared" si="16"/>
        <v>0.23818932061974024</v>
      </c>
    </row>
    <row r="15" spans="1:159" x14ac:dyDescent="0.25">
      <c r="A15">
        <v>340</v>
      </c>
      <c r="B15" s="19">
        <f>'Input spectra'!Y14</f>
        <v>0.16682454308446901</v>
      </c>
      <c r="C15">
        <f>'Input spectra'!F14</f>
        <v>9.5092024539877404E-2</v>
      </c>
      <c r="D15">
        <f t="shared" si="18"/>
        <v>2.0653927966864227E-2</v>
      </c>
      <c r="E15">
        <f t="shared" si="18"/>
        <v>1.978443373737904E-2</v>
      </c>
      <c r="F15">
        <f t="shared" si="18"/>
        <v>1.8950523785297081E-2</v>
      </c>
      <c r="G15">
        <f t="shared" si="18"/>
        <v>1.8150771613414253E-2</v>
      </c>
      <c r="H15">
        <f t="shared" si="18"/>
        <v>1.7383807014156018E-2</v>
      </c>
      <c r="I15">
        <f t="shared" si="18"/>
        <v>1.6648313875864924E-2</v>
      </c>
      <c r="J15">
        <f t="shared" si="18"/>
        <v>1.5943028073724684E-2</v>
      </c>
      <c r="K15">
        <f t="shared" si="18"/>
        <v>1.5266735442082499E-2</v>
      </c>
      <c r="L15">
        <f t="shared" si="18"/>
        <v>1.4618269825054242E-2</v>
      </c>
      <c r="M15">
        <f t="shared" si="18"/>
        <v>1.3996511202415638E-2</v>
      </c>
      <c r="N15">
        <f t="shared" si="19"/>
        <v>1.3400383887896399E-2</v>
      </c>
      <c r="O15">
        <f t="shared" si="19"/>
        <v>1.2828854797103906E-2</v>
      </c>
      <c r="P15">
        <f t="shared" si="19"/>
        <v>1.2280931782408628E-2</v>
      </c>
      <c r="Q15">
        <f t="shared" si="19"/>
        <v>1.1755662032224742E-2</v>
      </c>
      <c r="R15">
        <f t="shared" si="19"/>
        <v>1.1252130532217266E-2</v>
      </c>
      <c r="S15">
        <f t="shared" si="19"/>
        <v>1.0769458586060892E-2</v>
      </c>
      <c r="T15">
        <f t="shared" si="19"/>
        <v>1.0306802393466099E-2</v>
      </c>
      <c r="U15">
        <f t="shared" si="19"/>
        <v>9.8633516832751303E-3</v>
      </c>
      <c r="V15">
        <f t="shared" si="19"/>
        <v>9.4383283995141572E-3</v>
      </c>
      <c r="W15">
        <f t="shared" si="19"/>
        <v>9.0309854383683816E-3</v>
      </c>
      <c r="X15">
        <f t="shared" si="20"/>
        <v>8.6406054341243831E-3</v>
      </c>
      <c r="Y15">
        <f t="shared" si="20"/>
        <v>8.2664995921985646E-3</v>
      </c>
      <c r="Z15">
        <f t="shared" si="20"/>
        <v>7.9080065674421961E-3</v>
      </c>
      <c r="AA15">
        <f t="shared" si="20"/>
        <v>7.5644913859826387E-3</v>
      </c>
      <c r="AB15">
        <f t="shared" si="20"/>
        <v>7.2353444089266897E-3</v>
      </c>
      <c r="AC15">
        <f t="shared" si="20"/>
        <v>6.9199803363158641E-3</v>
      </c>
      <c r="AD15">
        <f t="shared" si="20"/>
        <v>6.6178372497848487E-3</v>
      </c>
      <c r="AE15">
        <f t="shared" si="20"/>
        <v>6.3283756924335816E-3</v>
      </c>
      <c r="AF15">
        <f t="shared" si="20"/>
        <v>6.0510777844801598E-3</v>
      </c>
      <c r="AG15">
        <f t="shared" si="20"/>
        <v>5.7854463733166021E-3</v>
      </c>
      <c r="AH15">
        <f t="shared" si="21"/>
        <v>5.5310042166421261E-3</v>
      </c>
      <c r="AI15">
        <f t="shared" si="21"/>
        <v>5.2872931973991641E-3</v>
      </c>
      <c r="AJ15">
        <f t="shared" si="21"/>
        <v>5.053873569286214E-3</v>
      </c>
      <c r="AK15">
        <f t="shared" si="21"/>
        <v>4.8303232316683339E-3</v>
      </c>
      <c r="AL15">
        <f t="shared" si="21"/>
        <v>4.6162370327513412E-3</v>
      </c>
      <c r="AM15">
        <f t="shared" si="21"/>
        <v>4.4112260999290371E-3</v>
      </c>
      <c r="AN15">
        <f t="shared" si="21"/>
        <v>4.2149171962545797E-3</v>
      </c>
      <c r="AO15">
        <f t="shared" si="21"/>
        <v>4.0269521020272706E-3</v>
      </c>
      <c r="AP15">
        <f t="shared" si="21"/>
        <v>3.8469870205246142E-3</v>
      </c>
      <c r="AQ15">
        <f t="shared" si="21"/>
        <v>3.6746920069467034E-3</v>
      </c>
      <c r="AR15">
        <f t="shared" si="22"/>
        <v>3.5097504196756903E-3</v>
      </c>
      <c r="AS15">
        <f t="shared" si="22"/>
        <v>3.3518583929875176E-3</v>
      </c>
      <c r="AT15">
        <f t="shared" si="22"/>
        <v>3.2007243303861193E-3</v>
      </c>
      <c r="AU15">
        <f t="shared" si="22"/>
        <v>3.0560684177621776E-3</v>
      </c>
      <c r="AV15">
        <f t="shared" si="22"/>
        <v>2.917622155609039E-3</v>
      </c>
      <c r="AW15">
        <f t="shared" si="22"/>
        <v>2.7851279095579351E-3</v>
      </c>
      <c r="AX15">
        <f t="shared" si="22"/>
        <v>2.3996731829623937E-3</v>
      </c>
      <c r="AY15">
        <f t="shared" si="22"/>
        <v>1.9874180858575584E-3</v>
      </c>
      <c r="AZ15">
        <f t="shared" si="22"/>
        <v>1.7340492670264826E-3</v>
      </c>
      <c r="BA15">
        <f t="shared" si="22"/>
        <v>1.5395911794445528E-3</v>
      </c>
      <c r="BB15">
        <f t="shared" si="23"/>
        <v>1.3804809871495536E-3</v>
      </c>
      <c r="BC15">
        <f t="shared" si="23"/>
        <v>1.2460656504142248E-3</v>
      </c>
      <c r="BD15">
        <f t="shared" si="23"/>
        <v>1.1302819037222931E-3</v>
      </c>
      <c r="BE15">
        <f t="shared" si="23"/>
        <v>1.0292195762916154E-3</v>
      </c>
      <c r="BF15">
        <f t="shared" si="23"/>
        <v>9.4015093150626606E-4</v>
      </c>
      <c r="BG15">
        <f t="shared" si="23"/>
        <v>8.6106825007262796E-4</v>
      </c>
      <c r="BH15">
        <f t="shared" si="23"/>
        <v>7.9043549827466082E-4</v>
      </c>
      <c r="BI15">
        <f t="shared" si="23"/>
        <v>7.2704290032930602E-4</v>
      </c>
      <c r="BJ15">
        <f t="shared" si="23"/>
        <v>6.6991598565400241E-4</v>
      </c>
      <c r="BK15">
        <f t="shared" si="23"/>
        <v>6.1825569143698108E-4</v>
      </c>
      <c r="BL15">
        <f t="shared" si="24"/>
        <v>5.7139724235500278E-4</v>
      </c>
      <c r="BM15">
        <f t="shared" si="24"/>
        <v>5.2878094104150607E-4</v>
      </c>
      <c r="BN15">
        <f t="shared" si="24"/>
        <v>4.899308206222266E-4</v>
      </c>
      <c r="BO15">
        <f t="shared" si="24"/>
        <v>4.5443866404665359E-4</v>
      </c>
      <c r="BP15">
        <f t="shared" si="24"/>
        <v>4.2195179344584039E-4</v>
      </c>
      <c r="BQ15">
        <f t="shared" si="24"/>
        <v>3.9216357415231923E-4</v>
      </c>
      <c r="BR15">
        <f t="shared" si="24"/>
        <v>3.6480591598289121E-4</v>
      </c>
      <c r="BS15">
        <f t="shared" si="24"/>
        <v>3.3964327196326705E-4</v>
      </c>
      <c r="BT15">
        <f t="shared" si="24"/>
        <v>3.1646777860478299E-4</v>
      </c>
      <c r="BU15">
        <f t="shared" si="24"/>
        <v>2.9509527937916384E-4</v>
      </c>
      <c r="BV15">
        <f t="shared" si="25"/>
        <v>2.7536204057166405E-4</v>
      </c>
      <c r="BW15">
        <f t="shared" si="25"/>
        <v>2.5712201636766556E-4</v>
      </c>
      <c r="BX15">
        <f t="shared" si="25"/>
        <v>2.4024455427617183E-4</v>
      </c>
      <c r="BY15">
        <f t="shared" si="25"/>
        <v>2.2461245698973149E-4</v>
      </c>
      <c r="BZ15">
        <f t="shared" si="25"/>
        <v>2.1012033528878523E-4</v>
      </c>
      <c r="CA15">
        <f t="shared" si="25"/>
        <v>1.9667320048493477E-4</v>
      </c>
      <c r="CB15">
        <f t="shared" si="25"/>
        <v>1.8418525544300519E-4</v>
      </c>
      <c r="CC15">
        <f t="shared" si="25"/>
        <v>1.7257885131933027E-4</v>
      </c>
      <c r="CD15">
        <f t="shared" si="25"/>
        <v>1.6178358343557235E-4</v>
      </c>
      <c r="CE15">
        <f t="shared" si="25"/>
        <v>1.5173550462700401E-4</v>
      </c>
      <c r="CF15">
        <f t="shared" si="26"/>
        <v>1.4237643829081301E-4</v>
      </c>
      <c r="CG15">
        <f t="shared" si="26"/>
        <v>1.3365337645556143E-4</v>
      </c>
      <c r="CH15">
        <f t="shared" si="26"/>
        <v>1.2551795067714691E-4</v>
      </c>
      <c r="CI15">
        <f t="shared" si="26"/>
        <v>1.1792596557425055E-4</v>
      </c>
      <c r="CJ15">
        <f t="shared" si="26"/>
        <v>1.1083698644944186E-4</v>
      </c>
      <c r="CK15">
        <f t="shared" si="26"/>
        <v>1.0421397377883421E-4</v>
      </c>
      <c r="CL15">
        <f t="shared" si="26"/>
        <v>9.8022958453570122E-5</v>
      </c>
      <c r="CM15">
        <f t="shared" si="26"/>
        <v>9.2232752567122031E-5</v>
      </c>
      <c r="CN15">
        <f t="shared" si="26"/>
        <v>8.6814691299943856E-5</v>
      </c>
      <c r="CO15">
        <f t="shared" si="26"/>
        <v>8.1742402086151149E-5</v>
      </c>
      <c r="CP15">
        <f t="shared" si="27"/>
        <v>7.6991597778449498E-5</v>
      </c>
      <c r="CQ15">
        <f t="shared" si="27"/>
        <v>7.2539890975661987E-5</v>
      </c>
      <c r="CR15">
        <f t="shared" si="27"/>
        <v>4.5266309868229413E-5</v>
      </c>
      <c r="CS15">
        <f t="shared" si="27"/>
        <v>2.849620680937602E-5</v>
      </c>
      <c r="CT15">
        <f t="shared" si="27"/>
        <v>1.9127285867965714E-5</v>
      </c>
      <c r="CU15">
        <f t="shared" si="27"/>
        <v>1.2896506582911824E-5</v>
      </c>
      <c r="CV15">
        <f t="shared" si="27"/>
        <v>8.5347783387991468E-6</v>
      </c>
      <c r="CW15">
        <f t="shared" si="27"/>
        <v>5.4376526458316564E-6</v>
      </c>
      <c r="CX15">
        <f t="shared" si="27"/>
        <v>3.2547568700905184E-6</v>
      </c>
      <c r="CY15">
        <f t="shared" si="27"/>
        <v>1.7591042052639621E-6</v>
      </c>
      <c r="CZ15">
        <f t="shared" si="28"/>
        <v>7.9278683107209662E-7</v>
      </c>
      <c r="DA15">
        <f t="shared" si="28"/>
        <v>2.4044767349054001E-7</v>
      </c>
      <c r="DB15">
        <f t="shared" si="28"/>
        <v>1.480341422335178E-8</v>
      </c>
      <c r="DC15">
        <f t="shared" si="28"/>
        <v>0</v>
      </c>
      <c r="DD15">
        <f t="shared" si="28"/>
        <v>0</v>
      </c>
      <c r="DE15">
        <f t="shared" si="28"/>
        <v>0</v>
      </c>
      <c r="DF15">
        <f t="shared" si="28"/>
        <v>0</v>
      </c>
      <c r="DG15">
        <f t="shared" si="28"/>
        <v>0</v>
      </c>
      <c r="DH15">
        <f t="shared" si="28"/>
        <v>0</v>
      </c>
      <c r="DI15">
        <f t="shared" si="28"/>
        <v>0</v>
      </c>
      <c r="DJ15">
        <f t="shared" si="29"/>
        <v>0</v>
      </c>
      <c r="DK15">
        <f t="shared" si="29"/>
        <v>0</v>
      </c>
      <c r="DL15">
        <f t="shared" si="29"/>
        <v>0</v>
      </c>
      <c r="DM15">
        <f t="shared" si="29"/>
        <v>0</v>
      </c>
      <c r="DN15">
        <f t="shared" si="29"/>
        <v>0</v>
      </c>
      <c r="DO15">
        <f t="shared" si="29"/>
        <v>0</v>
      </c>
      <c r="DP15">
        <f t="shared" si="29"/>
        <v>0</v>
      </c>
      <c r="DQ15">
        <f t="shared" si="29"/>
        <v>0</v>
      </c>
      <c r="DR15">
        <f t="shared" si="29"/>
        <v>0</v>
      </c>
      <c r="DS15">
        <f t="shared" si="29"/>
        <v>0</v>
      </c>
      <c r="DT15">
        <f t="shared" si="30"/>
        <v>0</v>
      </c>
      <c r="DU15">
        <f t="shared" si="30"/>
        <v>0</v>
      </c>
      <c r="DV15">
        <f t="shared" si="30"/>
        <v>0</v>
      </c>
      <c r="DW15">
        <f t="shared" si="30"/>
        <v>0</v>
      </c>
      <c r="DX15">
        <f t="shared" si="30"/>
        <v>0</v>
      </c>
      <c r="DY15">
        <f t="shared" si="30"/>
        <v>0</v>
      </c>
      <c r="DZ15">
        <f t="shared" si="30"/>
        <v>0</v>
      </c>
      <c r="EA15">
        <f t="shared" si="30"/>
        <v>0</v>
      </c>
      <c r="EB15">
        <f t="shared" si="30"/>
        <v>0</v>
      </c>
      <c r="EC15">
        <f t="shared" si="30"/>
        <v>0</v>
      </c>
      <c r="ED15">
        <f t="shared" si="31"/>
        <v>0</v>
      </c>
      <c r="EE15">
        <f t="shared" si="31"/>
        <v>0</v>
      </c>
      <c r="EF15">
        <f t="shared" si="31"/>
        <v>0</v>
      </c>
      <c r="EG15">
        <f t="shared" si="31"/>
        <v>0</v>
      </c>
      <c r="EH15">
        <f t="shared" si="31"/>
        <v>0</v>
      </c>
      <c r="EI15">
        <f t="shared" si="31"/>
        <v>0</v>
      </c>
      <c r="EJ15">
        <f t="shared" si="31"/>
        <v>0</v>
      </c>
      <c r="EK15">
        <f t="shared" si="31"/>
        <v>0</v>
      </c>
      <c r="EL15">
        <f t="shared" si="31"/>
        <v>0</v>
      </c>
      <c r="EM15">
        <f t="shared" si="31"/>
        <v>0</v>
      </c>
      <c r="EN15">
        <f t="shared" si="32"/>
        <v>0</v>
      </c>
      <c r="EO15">
        <f t="shared" si="32"/>
        <v>0</v>
      </c>
      <c r="EP15">
        <f t="shared" si="32"/>
        <v>0</v>
      </c>
      <c r="EQ15">
        <f t="shared" si="32"/>
        <v>0</v>
      </c>
      <c r="ER15">
        <f t="shared" si="32"/>
        <v>0</v>
      </c>
      <c r="ES15">
        <f t="shared" si="32"/>
        <v>0</v>
      </c>
      <c r="ET15">
        <f t="shared" si="32"/>
        <v>0</v>
      </c>
      <c r="EU15">
        <f t="shared" si="32"/>
        <v>0</v>
      </c>
      <c r="EV15">
        <f t="shared" si="32"/>
        <v>0</v>
      </c>
      <c r="EW15">
        <f t="shared" si="32"/>
        <v>0</v>
      </c>
      <c r="EX15">
        <f t="shared" si="32"/>
        <v>0</v>
      </c>
      <c r="EZ15">
        <f t="shared" si="17"/>
        <v>0.44262696598723583</v>
      </c>
      <c r="FB15">
        <f t="shared" si="15"/>
        <v>8.1739768445462435E-2</v>
      </c>
      <c r="FC15">
        <f t="shared" si="16"/>
        <v>0.23885826214345349</v>
      </c>
    </row>
    <row r="16" spans="1:159" x14ac:dyDescent="0.25">
      <c r="A16">
        <v>345</v>
      </c>
      <c r="B16" s="19">
        <f>'Input spectra'!Y15</f>
        <v>0.15151261018682399</v>
      </c>
      <c r="C16">
        <f>'Input spectra'!F15</f>
        <v>9.5092024539877404E-2</v>
      </c>
      <c r="D16">
        <f t="shared" si="18"/>
        <v>2.0653927966864227E-2</v>
      </c>
      <c r="E16">
        <f t="shared" si="18"/>
        <v>1.9814750734227258E-2</v>
      </c>
      <c r="F16">
        <f t="shared" si="18"/>
        <v>1.9008646566801273E-2</v>
      </c>
      <c r="G16">
        <f t="shared" si="18"/>
        <v>1.8234340425567808E-2</v>
      </c>
      <c r="H16">
        <f t="shared" si="18"/>
        <v>1.7490605613496153E-2</v>
      </c>
      <c r="I16">
        <f t="shared" si="18"/>
        <v>1.6776261966512662E-2</v>
      </c>
      <c r="J16">
        <f t="shared" si="18"/>
        <v>1.6090174111458005E-2</v>
      </c>
      <c r="K16">
        <f t="shared" si="18"/>
        <v>1.5431249788573098E-2</v>
      </c>
      <c r="L16">
        <f t="shared" si="18"/>
        <v>1.4798438236144315E-2</v>
      </c>
      <c r="M16">
        <f t="shared" si="18"/>
        <v>1.4190728635024647E-2</v>
      </c>
      <c r="N16">
        <f t="shared" si="19"/>
        <v>1.3607148610831017E-2</v>
      </c>
      <c r="O16">
        <f t="shared" si="19"/>
        <v>1.3046762791698014E-2</v>
      </c>
      <c r="P16">
        <f t="shared" si="19"/>
        <v>1.2508671419545729E-2</v>
      </c>
      <c r="Q16">
        <f t="shared" si="19"/>
        <v>1.1992009012893823E-2</v>
      </c>
      <c r="R16">
        <f t="shared" si="19"/>
        <v>1.1495943079325822E-2</v>
      </c>
      <c r="S16">
        <f t="shared" si="19"/>
        <v>1.1019672875776891E-2</v>
      </c>
      <c r="T16">
        <f t="shared" si="19"/>
        <v>1.0562428214884923E-2</v>
      </c>
      <c r="U16">
        <f t="shared" si="19"/>
        <v>1.0123468315709193E-2</v>
      </c>
      <c r="V16">
        <f t="shared" si="19"/>
        <v>9.7020806971827057E-3</v>
      </c>
      <c r="W16">
        <f t="shared" si="19"/>
        <v>9.2975801127240798E-3</v>
      </c>
      <c r="X16">
        <f t="shared" si="20"/>
        <v>8.9093075244923679E-3</v>
      </c>
      <c r="Y16">
        <f t="shared" si="20"/>
        <v>8.5366291158236428E-3</v>
      </c>
      <c r="Z16">
        <f t="shared" si="20"/>
        <v>8.1789353404416124E-3</v>
      </c>
      <c r="AA16">
        <f t="shared" si="20"/>
        <v>7.8356400070860206E-3</v>
      </c>
      <c r="AB16">
        <f t="shared" si="20"/>
        <v>7.5061793982522202E-3</v>
      </c>
      <c r="AC16">
        <f t="shared" si="20"/>
        <v>7.1900114217831254E-3</v>
      </c>
      <c r="AD16">
        <f t="shared" si="20"/>
        <v>6.8866147941007878E-3</v>
      </c>
      <c r="AE16">
        <f t="shared" si="20"/>
        <v>6.5954882539093138E-3</v>
      </c>
      <c r="AF16">
        <f t="shared" si="20"/>
        <v>6.3161498052435863E-3</v>
      </c>
      <c r="AG16">
        <f t="shared" si="20"/>
        <v>6.0481359887794607E-3</v>
      </c>
      <c r="AH16">
        <f t="shared" si="21"/>
        <v>5.7910011803609437E-3</v>
      </c>
      <c r="AI16">
        <f t="shared" si="21"/>
        <v>5.5443169157379938E-3</v>
      </c>
      <c r="AJ16">
        <f t="shared" si="21"/>
        <v>5.3076712405456345E-3</v>
      </c>
      <c r="AK16">
        <f t="shared" si="21"/>
        <v>5.080668084590503E-3</v>
      </c>
      <c r="AL16">
        <f t="shared" si="21"/>
        <v>4.862926659545277E-3</v>
      </c>
      <c r="AM16">
        <f t="shared" si="21"/>
        <v>4.6540808791844133E-3</v>
      </c>
      <c r="AN16">
        <f t="shared" si="21"/>
        <v>4.4537788013264204E-3</v>
      </c>
      <c r="AO16">
        <f t="shared" si="21"/>
        <v>4.2616820906785759E-3</v>
      </c>
      <c r="AP16">
        <f t="shared" si="21"/>
        <v>4.0774655018094713E-3</v>
      </c>
      <c r="AQ16">
        <f t="shared" si="21"/>
        <v>3.9008163815032666E-3</v>
      </c>
      <c r="AR16">
        <f t="shared" si="22"/>
        <v>3.7314341897769637E-3</v>
      </c>
      <c r="AS16">
        <f t="shared" si="22"/>
        <v>3.5690300388683364E-3</v>
      </c>
      <c r="AT16">
        <f t="shared" si="22"/>
        <v>3.4133262495277157E-3</v>
      </c>
      <c r="AU16">
        <f t="shared" si="22"/>
        <v>3.2640559239713084E-3</v>
      </c>
      <c r="AV16">
        <f t="shared" si="22"/>
        <v>3.1209625348772923E-3</v>
      </c>
      <c r="AW16">
        <f t="shared" si="22"/>
        <v>2.9837995298288367E-3</v>
      </c>
      <c r="AX16">
        <f t="shared" si="22"/>
        <v>2.5747886308633179E-3</v>
      </c>
      <c r="AY16">
        <f t="shared" si="22"/>
        <v>2.1357170319705851E-3</v>
      </c>
      <c r="AZ16">
        <f t="shared" si="22"/>
        <v>1.8662975869002129E-3</v>
      </c>
      <c r="BA16">
        <f t="shared" si="22"/>
        <v>1.6595481798180271E-3</v>
      </c>
      <c r="BB16">
        <f t="shared" si="23"/>
        <v>1.4903211659438047E-3</v>
      </c>
      <c r="BC16">
        <f t="shared" si="23"/>
        <v>1.3472722134521655E-3</v>
      </c>
      <c r="BD16">
        <f t="shared" si="23"/>
        <v>1.2239570884253765E-3</v>
      </c>
      <c r="BE16">
        <f t="shared" si="23"/>
        <v>1.1162267970597887E-3</v>
      </c>
      <c r="BF16">
        <f t="shared" si="23"/>
        <v>1.021190993144516E-3</v>
      </c>
      <c r="BG16">
        <f t="shared" si="23"/>
        <v>9.3672467336372892E-4</v>
      </c>
      <c r="BH16">
        <f t="shared" si="23"/>
        <v>8.6120354466042175E-4</v>
      </c>
      <c r="BI16">
        <f t="shared" si="23"/>
        <v>7.9334922030437104E-4</v>
      </c>
      <c r="BJ16">
        <f t="shared" si="23"/>
        <v>7.3213250898528863E-4</v>
      </c>
      <c r="BK16">
        <f t="shared" si="23"/>
        <v>6.7670979390804147E-4</v>
      </c>
      <c r="BL16">
        <f t="shared" si="24"/>
        <v>6.2637940203550172E-4</v>
      </c>
      <c r="BM16">
        <f t="shared" si="24"/>
        <v>5.8055064242956375E-4</v>
      </c>
      <c r="BN16">
        <f t="shared" si="24"/>
        <v>5.3872119988512747E-4</v>
      </c>
      <c r="BO16">
        <f t="shared" si="24"/>
        <v>5.0046022705453976E-4</v>
      </c>
      <c r="BP16">
        <f t="shared" si="24"/>
        <v>4.6539543614566246E-4</v>
      </c>
      <c r="BQ16">
        <f t="shared" si="24"/>
        <v>4.3320306813324276E-4</v>
      </c>
      <c r="BR16">
        <f t="shared" si="24"/>
        <v>4.0359997730639953E-4</v>
      </c>
      <c r="BS16">
        <f t="shared" si="24"/>
        <v>3.7633730052442812E-4</v>
      </c>
      <c r="BT16">
        <f t="shared" si="24"/>
        <v>3.5119533363259849E-4</v>
      </c>
      <c r="BU16">
        <f t="shared" si="24"/>
        <v>3.2797934116016793E-4</v>
      </c>
      <c r="BV16">
        <f t="shared" si="25"/>
        <v>3.0651609715981356E-4</v>
      </c>
      <c r="BW16">
        <f t="shared" si="25"/>
        <v>2.8665100565717147E-4</v>
      </c>
      <c r="BX16">
        <f t="shared" si="25"/>
        <v>2.6824568551273524E-4</v>
      </c>
      <c r="BY16">
        <f t="shared" si="25"/>
        <v>2.511759309995591E-4</v>
      </c>
      <c r="BZ16">
        <f t="shared" si="25"/>
        <v>2.3532997901083025E-4</v>
      </c>
      <c r="CA16">
        <f t="shared" si="25"/>
        <v>2.2060702851564893E-4</v>
      </c>
      <c r="CB16">
        <f t="shared" si="25"/>
        <v>2.0691596904092282E-4</v>
      </c>
      <c r="CC16">
        <f t="shared" si="25"/>
        <v>1.9417428352131951E-4</v>
      </c>
      <c r="CD16">
        <f t="shared" si="25"/>
        <v>1.8230709749909337E-4</v>
      </c>
      <c r="CE16">
        <f t="shared" si="25"/>
        <v>1.7124635185260603E-4</v>
      </c>
      <c r="CF16">
        <f t="shared" si="26"/>
        <v>1.6093008033586697E-4</v>
      </c>
      <c r="CG16">
        <f t="shared" si="26"/>
        <v>1.5130177647797402E-4</v>
      </c>
      <c r="CH16">
        <f t="shared" si="26"/>
        <v>1.4230983701141344E-4</v>
      </c>
      <c r="CI16">
        <f t="shared" si="26"/>
        <v>1.3390707111457078E-4</v>
      </c>
      <c r="CJ16">
        <f t="shared" si="26"/>
        <v>1.2605026647464514E-4</v>
      </c>
      <c r="CK16">
        <f t="shared" si="26"/>
        <v>1.186998045849917E-4</v>
      </c>
      <c r="CL16">
        <f t="shared" si="26"/>
        <v>1.1181931884934736E-4</v>
      </c>
      <c r="CM16">
        <f t="shared" si="26"/>
        <v>1.0537539002374841E-4</v>
      </c>
      <c r="CN16">
        <f t="shared" si="26"/>
        <v>9.9337274323832369E-5</v>
      </c>
      <c r="CO16">
        <f t="shared" si="26"/>
        <v>9.3676660190994336E-5</v>
      </c>
      <c r="CP16">
        <f t="shared" si="27"/>
        <v>8.8367450269619241E-5</v>
      </c>
      <c r="CQ16">
        <f t="shared" si="27"/>
        <v>8.3385565618541548E-5</v>
      </c>
      <c r="CR16">
        <f t="shared" si="27"/>
        <v>5.2113958322622166E-5</v>
      </c>
      <c r="CS16">
        <f t="shared" si="27"/>
        <v>3.285723486019977E-5</v>
      </c>
      <c r="CT16">
        <f t="shared" si="27"/>
        <v>2.2088300171076434E-5</v>
      </c>
      <c r="CU16">
        <f t="shared" si="27"/>
        <v>1.4915781741399421E-5</v>
      </c>
      <c r="CV16">
        <f t="shared" si="27"/>
        <v>9.8862404896843172E-6</v>
      </c>
      <c r="CW16">
        <f t="shared" si="27"/>
        <v>6.3083441033654132E-6</v>
      </c>
      <c r="CX16">
        <f t="shared" si="27"/>
        <v>3.7817033165467351E-6</v>
      </c>
      <c r="CY16">
        <f t="shared" si="27"/>
        <v>2.0470358928310348E-6</v>
      </c>
      <c r="CZ16">
        <f t="shared" si="28"/>
        <v>9.2396454639067721E-7</v>
      </c>
      <c r="DA16">
        <f t="shared" si="28"/>
        <v>2.8066253773147777E-7</v>
      </c>
      <c r="DB16">
        <f t="shared" si="28"/>
        <v>1.7305762880064684E-8</v>
      </c>
      <c r="DC16">
        <f t="shared" si="28"/>
        <v>0</v>
      </c>
      <c r="DD16">
        <f t="shared" si="28"/>
        <v>0</v>
      </c>
      <c r="DE16">
        <f t="shared" si="28"/>
        <v>0</v>
      </c>
      <c r="DF16">
        <f t="shared" si="28"/>
        <v>0</v>
      </c>
      <c r="DG16">
        <f t="shared" si="28"/>
        <v>0</v>
      </c>
      <c r="DH16">
        <f t="shared" si="28"/>
        <v>0</v>
      </c>
      <c r="DI16">
        <f t="shared" si="28"/>
        <v>0</v>
      </c>
      <c r="DJ16">
        <f t="shared" si="29"/>
        <v>0</v>
      </c>
      <c r="DK16">
        <f t="shared" si="29"/>
        <v>0</v>
      </c>
      <c r="DL16">
        <f t="shared" si="29"/>
        <v>0</v>
      </c>
      <c r="DM16">
        <f t="shared" si="29"/>
        <v>0</v>
      </c>
      <c r="DN16">
        <f t="shared" si="29"/>
        <v>0</v>
      </c>
      <c r="DO16">
        <f t="shared" si="29"/>
        <v>0</v>
      </c>
      <c r="DP16">
        <f t="shared" si="29"/>
        <v>0</v>
      </c>
      <c r="DQ16">
        <f t="shared" si="29"/>
        <v>0</v>
      </c>
      <c r="DR16">
        <f t="shared" si="29"/>
        <v>0</v>
      </c>
      <c r="DS16">
        <f t="shared" si="29"/>
        <v>0</v>
      </c>
      <c r="DT16">
        <f t="shared" si="30"/>
        <v>0</v>
      </c>
      <c r="DU16">
        <f t="shared" si="30"/>
        <v>0</v>
      </c>
      <c r="DV16">
        <f t="shared" si="30"/>
        <v>0</v>
      </c>
      <c r="DW16">
        <f t="shared" si="30"/>
        <v>0</v>
      </c>
      <c r="DX16">
        <f t="shared" si="30"/>
        <v>0</v>
      </c>
      <c r="DY16">
        <f t="shared" si="30"/>
        <v>0</v>
      </c>
      <c r="DZ16">
        <f t="shared" si="30"/>
        <v>0</v>
      </c>
      <c r="EA16">
        <f t="shared" si="30"/>
        <v>0</v>
      </c>
      <c r="EB16">
        <f t="shared" si="30"/>
        <v>0</v>
      </c>
      <c r="EC16">
        <f t="shared" si="30"/>
        <v>0</v>
      </c>
      <c r="ED16">
        <f t="shared" si="31"/>
        <v>0</v>
      </c>
      <c r="EE16">
        <f t="shared" si="31"/>
        <v>0</v>
      </c>
      <c r="EF16">
        <f t="shared" si="31"/>
        <v>0</v>
      </c>
      <c r="EG16">
        <f t="shared" si="31"/>
        <v>0</v>
      </c>
      <c r="EH16">
        <f t="shared" si="31"/>
        <v>0</v>
      </c>
      <c r="EI16">
        <f t="shared" si="31"/>
        <v>0</v>
      </c>
      <c r="EJ16">
        <f t="shared" si="31"/>
        <v>0</v>
      </c>
      <c r="EK16">
        <f t="shared" si="31"/>
        <v>0</v>
      </c>
      <c r="EL16">
        <f t="shared" si="31"/>
        <v>0</v>
      </c>
      <c r="EM16">
        <f t="shared" si="31"/>
        <v>0</v>
      </c>
      <c r="EN16">
        <f t="shared" si="32"/>
        <v>0</v>
      </c>
      <c r="EO16">
        <f t="shared" si="32"/>
        <v>0</v>
      </c>
      <c r="EP16">
        <f t="shared" si="32"/>
        <v>0</v>
      </c>
      <c r="EQ16">
        <f t="shared" si="32"/>
        <v>0</v>
      </c>
      <c r="ER16">
        <f t="shared" si="32"/>
        <v>0</v>
      </c>
      <c r="ES16">
        <f t="shared" si="32"/>
        <v>0</v>
      </c>
      <c r="ET16">
        <f t="shared" si="32"/>
        <v>0</v>
      </c>
      <c r="EU16">
        <f t="shared" si="32"/>
        <v>0</v>
      </c>
      <c r="EV16">
        <f t="shared" si="32"/>
        <v>0</v>
      </c>
      <c r="EW16">
        <f t="shared" si="32"/>
        <v>0</v>
      </c>
      <c r="EX16">
        <f t="shared" si="32"/>
        <v>0</v>
      </c>
      <c r="EZ16">
        <f t="shared" si="17"/>
        <v>0.45478780884018377</v>
      </c>
      <c r="FB16">
        <f t="shared" si="15"/>
        <v>7.8525292888339093E-2</v>
      </c>
      <c r="FC16">
        <f t="shared" si="16"/>
        <v>0.2393349409474102</v>
      </c>
    </row>
    <row r="17" spans="1:159" x14ac:dyDescent="0.25">
      <c r="A17">
        <v>350</v>
      </c>
      <c r="B17" s="19">
        <f>'Input spectra'!Y16</f>
        <v>0.14057880955124999</v>
      </c>
      <c r="C17">
        <f>'Input spectra'!F16</f>
        <v>9.3256498283472294E-2</v>
      </c>
      <c r="D17">
        <f t="shared" si="18"/>
        <v>2.0653927966864227E-2</v>
      </c>
      <c r="E17">
        <f t="shared" si="18"/>
        <v>1.984371102958709E-2</v>
      </c>
      <c r="F17">
        <f t="shared" si="18"/>
        <v>1.9064251435691876E-2</v>
      </c>
      <c r="G17">
        <f t="shared" si="18"/>
        <v>1.8314408664460192E-2</v>
      </c>
      <c r="H17">
        <f t="shared" si="18"/>
        <v>1.7593083748252504E-2</v>
      </c>
      <c r="I17">
        <f t="shared" si="18"/>
        <v>1.6899217779220765E-2</v>
      </c>
      <c r="J17">
        <f t="shared" si="18"/>
        <v>1.6231790469098607E-2</v>
      </c>
      <c r="K17">
        <f t="shared" si="18"/>
        <v>1.558981876019944E-2</v>
      </c>
      <c r="L17">
        <f t="shared" si="18"/>
        <v>1.4972355485818128E-2</v>
      </c>
      <c r="M17">
        <f t="shared" si="18"/>
        <v>1.4378488078294992E-2</v>
      </c>
      <c r="N17">
        <f t="shared" si="19"/>
        <v>1.3807337323061832E-2</v>
      </c>
      <c r="O17">
        <f t="shared" si="19"/>
        <v>1.3258056157048411E-2</v>
      </c>
      <c r="P17">
        <f t="shared" si="19"/>
        <v>1.2729828509884668E-2</v>
      </c>
      <c r="Q17">
        <f t="shared" si="19"/>
        <v>1.2221868186388563E-2</v>
      </c>
      <c r="R17">
        <f t="shared" si="19"/>
        <v>1.1733417788882452E-2</v>
      </c>
      <c r="S17">
        <f t="shared" si="19"/>
        <v>1.126374767793188E-2</v>
      </c>
      <c r="T17">
        <f t="shared" si="19"/>
        <v>1.0812154970149895E-2</v>
      </c>
      <c r="U17">
        <f t="shared" si="19"/>
        <v>1.0377962571757549E-2</v>
      </c>
      <c r="V17">
        <f t="shared" si="19"/>
        <v>9.9605182466371879E-3</v>
      </c>
      <c r="W17">
        <f t="shared" si="19"/>
        <v>9.5591937176593249E-3</v>
      </c>
      <c r="X17">
        <f t="shared" si="20"/>
        <v>9.1733838001067259E-3</v>
      </c>
      <c r="Y17">
        <f t="shared" si="20"/>
        <v>8.8025055660605218E-3</v>
      </c>
      <c r="Z17">
        <f t="shared" si="20"/>
        <v>8.4459975386530356E-3</v>
      </c>
      <c r="AA17">
        <f t="shared" si="20"/>
        <v>8.103318915130428E-3</v>
      </c>
      <c r="AB17">
        <f t="shared" si="20"/>
        <v>7.7739488177053393E-3</v>
      </c>
      <c r="AC17">
        <f t="shared" si="20"/>
        <v>7.4573855712155379E-3</v>
      </c>
      <c r="AD17">
        <f t="shared" si="20"/>
        <v>7.1531460066390972E-3</v>
      </c>
      <c r="AE17">
        <f t="shared" si="20"/>
        <v>6.86076478955004E-3</v>
      </c>
      <c r="AF17">
        <f t="shared" si="20"/>
        <v>6.5797937726304869E-3</v>
      </c>
      <c r="AG17">
        <f t="shared" si="20"/>
        <v>6.3098013713864601E-3</v>
      </c>
      <c r="AH17">
        <f t="shared" si="21"/>
        <v>6.0503719622444947E-3</v>
      </c>
      <c r="AI17">
        <f t="shared" si="21"/>
        <v>5.8011053022350573E-3</v>
      </c>
      <c r="AJ17">
        <f t="shared" si="21"/>
        <v>5.5616159694967891E-3</v>
      </c>
      <c r="AK17">
        <f t="shared" si="21"/>
        <v>5.3315328238624634E-3</v>
      </c>
      <c r="AL17">
        <f t="shared" si="21"/>
        <v>5.1104984868136213E-3</v>
      </c>
      <c r="AM17">
        <f t="shared" si="21"/>
        <v>4.8981688401158645E-3</v>
      </c>
      <c r="AN17">
        <f t="shared" si="21"/>
        <v>4.694212542471079E-3</v>
      </c>
      <c r="AO17">
        <f t="shared" si="21"/>
        <v>4.4983105635462246E-3</v>
      </c>
      <c r="AP17">
        <f t="shared" si="21"/>
        <v>4.3101557347608151E-3</v>
      </c>
      <c r="AQ17">
        <f t="shared" si="21"/>
        <v>4.1294523162370943E-3</v>
      </c>
      <c r="AR17">
        <f t="shared" si="22"/>
        <v>3.9559155793378268E-3</v>
      </c>
      <c r="AS17">
        <f t="shared" si="22"/>
        <v>3.789271404236932E-3</v>
      </c>
      <c r="AT17">
        <f t="shared" si="22"/>
        <v>3.6292558919877615E-3</v>
      </c>
      <c r="AU17">
        <f t="shared" si="22"/>
        <v>3.4756149905726956E-3</v>
      </c>
      <c r="AV17">
        <f t="shared" si="22"/>
        <v>3.32810413443591E-3</v>
      </c>
      <c r="AW17">
        <f t="shared" si="22"/>
        <v>3.1864878970188264E-3</v>
      </c>
      <c r="AX17">
        <f t="shared" si="22"/>
        <v>2.7537118635612167E-3</v>
      </c>
      <c r="AY17">
        <f t="shared" si="22"/>
        <v>2.2874673536801781E-3</v>
      </c>
      <c r="AZ17">
        <f t="shared" si="22"/>
        <v>2.0018261987881222E-3</v>
      </c>
      <c r="BA17">
        <f t="shared" si="22"/>
        <v>1.7826645173843227E-3</v>
      </c>
      <c r="BB17">
        <f t="shared" si="23"/>
        <v>1.6032228909369833E-3</v>
      </c>
      <c r="BC17">
        <f t="shared" si="23"/>
        <v>1.4514553122911846E-3</v>
      </c>
      <c r="BD17">
        <f t="shared" si="23"/>
        <v>1.320531571705003E-3</v>
      </c>
      <c r="BE17">
        <f t="shared" si="23"/>
        <v>1.2060611335270651E-3</v>
      </c>
      <c r="BF17">
        <f t="shared" si="23"/>
        <v>1.1049894566968915E-3</v>
      </c>
      <c r="BG17">
        <f t="shared" si="23"/>
        <v>1.015073287107761E-3</v>
      </c>
      <c r="BH17">
        <f t="shared" si="23"/>
        <v>9.3459946615788013E-4</v>
      </c>
      <c r="BI17">
        <f t="shared" si="23"/>
        <v>8.6222061029531073E-4</v>
      </c>
      <c r="BJ17">
        <f t="shared" si="23"/>
        <v>7.9685256087085813E-4</v>
      </c>
      <c r="BK17">
        <f t="shared" si="23"/>
        <v>7.3760699064398484E-4</v>
      </c>
      <c r="BL17">
        <f t="shared" si="24"/>
        <v>6.8374523168426827E-4</v>
      </c>
      <c r="BM17">
        <f t="shared" si="24"/>
        <v>6.3464554161920411E-4</v>
      </c>
      <c r="BN17">
        <f t="shared" si="24"/>
        <v>5.8977922515519312E-4</v>
      </c>
      <c r="BO17">
        <f t="shared" si="24"/>
        <v>5.4869279009811902E-4</v>
      </c>
      <c r="BP17">
        <f t="shared" si="24"/>
        <v>5.1099433532101213E-4</v>
      </c>
      <c r="BQ17">
        <f t="shared" si="24"/>
        <v>4.7634298098691083E-4</v>
      </c>
      <c r="BR17">
        <f t="shared" si="24"/>
        <v>4.4444053346833227E-4</v>
      </c>
      <c r="BS17">
        <f t="shared" si="24"/>
        <v>4.1502482313078202E-4</v>
      </c>
      <c r="BT17">
        <f t="shared" si="24"/>
        <v>3.8786431550582039E-4</v>
      </c>
      <c r="BU17">
        <f t="shared" si="24"/>
        <v>3.6275370626917444E-4</v>
      </c>
      <c r="BV17">
        <f t="shared" si="25"/>
        <v>3.3951028643503748E-4</v>
      </c>
      <c r="BW17">
        <f t="shared" si="25"/>
        <v>3.1797091775968589E-4</v>
      </c>
      <c r="BX17">
        <f t="shared" si="25"/>
        <v>2.9798949679214623E-4</v>
      </c>
      <c r="BY17">
        <f t="shared" si="25"/>
        <v>2.7943481403390502E-4</v>
      </c>
      <c r="BZ17">
        <f t="shared" si="25"/>
        <v>2.6218873539501849E-4</v>
      </c>
      <c r="CA17">
        <f t="shared" si="25"/>
        <v>2.4614464866500014E-4</v>
      </c>
      <c r="CB17">
        <f t="shared" si="25"/>
        <v>2.3120612949704833E-4</v>
      </c>
      <c r="CC17">
        <f t="shared" si="25"/>
        <v>2.1728579043934902E-4</v>
      </c>
      <c r="CD17">
        <f t="shared" si="25"/>
        <v>2.0430428354844488E-4</v>
      </c>
      <c r="CE17">
        <f t="shared" si="25"/>
        <v>1.9218943259654547E-4</v>
      </c>
      <c r="CF17">
        <f t="shared" si="26"/>
        <v>1.8087547520687135E-4</v>
      </c>
      <c r="CG17">
        <f t="shared" si="26"/>
        <v>1.7030239869002644E-4</v>
      </c>
      <c r="CH17">
        <f t="shared" si="26"/>
        <v>1.6041535611135019E-4</v>
      </c>
      <c r="CI17">
        <f t="shared" si="26"/>
        <v>1.5116415134510566E-4</v>
      </c>
      <c r="CJ17">
        <f t="shared" si="26"/>
        <v>1.4250278368042104E-4</v>
      </c>
      <c r="CK17">
        <f t="shared" si="26"/>
        <v>1.3438904402326838E-4</v>
      </c>
      <c r="CL17">
        <f t="shared" si="26"/>
        <v>1.2678415595554891E-4</v>
      </c>
      <c r="CM17">
        <f t="shared" si="26"/>
        <v>1.1965245591859485E-4</v>
      </c>
      <c r="CN17">
        <f t="shared" si="26"/>
        <v>1.1296110762478489E-4</v>
      </c>
      <c r="CO17">
        <f t="shared" si="26"/>
        <v>1.0667984649951237E-4</v>
      </c>
      <c r="CP17">
        <f t="shared" si="27"/>
        <v>1.0078075054180009E-4</v>
      </c>
      <c r="CQ17">
        <f t="shared" si="27"/>
        <v>9.523803448564581E-5</v>
      </c>
      <c r="CR17">
        <f t="shared" si="27"/>
        <v>5.9608457949298128E-5</v>
      </c>
      <c r="CS17">
        <f t="shared" si="27"/>
        <v>3.7637356993922649E-5</v>
      </c>
      <c r="CT17">
        <f t="shared" si="27"/>
        <v>2.5338720590816892E-5</v>
      </c>
      <c r="CU17">
        <f t="shared" si="27"/>
        <v>1.7135733038593074E-5</v>
      </c>
      <c r="CV17">
        <f t="shared" si="27"/>
        <v>1.1374232967120684E-5</v>
      </c>
      <c r="CW17">
        <f t="shared" si="27"/>
        <v>7.2684298635264803E-6</v>
      </c>
      <c r="CX17">
        <f t="shared" si="27"/>
        <v>4.3636204090053751E-6</v>
      </c>
      <c r="CY17">
        <f t="shared" si="27"/>
        <v>2.3654798246501204E-6</v>
      </c>
      <c r="CZ17">
        <f t="shared" si="28"/>
        <v>1.0692601424995071E-6</v>
      </c>
      <c r="DA17">
        <f t="shared" si="28"/>
        <v>3.2527208968152192E-7</v>
      </c>
      <c r="DB17">
        <f t="shared" si="28"/>
        <v>2.0085718951230684E-8</v>
      </c>
      <c r="DC17">
        <f t="shared" si="28"/>
        <v>0</v>
      </c>
      <c r="DD17">
        <f t="shared" si="28"/>
        <v>0</v>
      </c>
      <c r="DE17">
        <f t="shared" si="28"/>
        <v>0</v>
      </c>
      <c r="DF17">
        <f t="shared" si="28"/>
        <v>0</v>
      </c>
      <c r="DG17">
        <f t="shared" si="28"/>
        <v>0</v>
      </c>
      <c r="DH17">
        <f t="shared" si="28"/>
        <v>0</v>
      </c>
      <c r="DI17">
        <f t="shared" si="28"/>
        <v>0</v>
      </c>
      <c r="DJ17">
        <f t="shared" si="29"/>
        <v>0</v>
      </c>
      <c r="DK17">
        <f t="shared" si="29"/>
        <v>0</v>
      </c>
      <c r="DL17">
        <f t="shared" si="29"/>
        <v>0</v>
      </c>
      <c r="DM17">
        <f t="shared" si="29"/>
        <v>0</v>
      </c>
      <c r="DN17">
        <f t="shared" si="29"/>
        <v>0</v>
      </c>
      <c r="DO17">
        <f t="shared" si="29"/>
        <v>0</v>
      </c>
      <c r="DP17">
        <f t="shared" si="29"/>
        <v>0</v>
      </c>
      <c r="DQ17">
        <f t="shared" si="29"/>
        <v>0</v>
      </c>
      <c r="DR17">
        <f t="shared" si="29"/>
        <v>0</v>
      </c>
      <c r="DS17">
        <f t="shared" si="29"/>
        <v>0</v>
      </c>
      <c r="DT17">
        <f t="shared" si="30"/>
        <v>0</v>
      </c>
      <c r="DU17">
        <f t="shared" si="30"/>
        <v>0</v>
      </c>
      <c r="DV17">
        <f t="shared" si="30"/>
        <v>0</v>
      </c>
      <c r="DW17">
        <f t="shared" si="30"/>
        <v>0</v>
      </c>
      <c r="DX17">
        <f t="shared" si="30"/>
        <v>0</v>
      </c>
      <c r="DY17">
        <f t="shared" si="30"/>
        <v>0</v>
      </c>
      <c r="DZ17">
        <f t="shared" si="30"/>
        <v>0</v>
      </c>
      <c r="EA17">
        <f t="shared" si="30"/>
        <v>0</v>
      </c>
      <c r="EB17">
        <f t="shared" si="30"/>
        <v>0</v>
      </c>
      <c r="EC17">
        <f t="shared" si="30"/>
        <v>0</v>
      </c>
      <c r="ED17">
        <f t="shared" si="31"/>
        <v>0</v>
      </c>
      <c r="EE17">
        <f t="shared" si="31"/>
        <v>0</v>
      </c>
      <c r="EF17">
        <f t="shared" si="31"/>
        <v>0</v>
      </c>
      <c r="EG17">
        <f t="shared" si="31"/>
        <v>0</v>
      </c>
      <c r="EH17">
        <f t="shared" si="31"/>
        <v>0</v>
      </c>
      <c r="EI17">
        <f t="shared" si="31"/>
        <v>0</v>
      </c>
      <c r="EJ17">
        <f t="shared" si="31"/>
        <v>0</v>
      </c>
      <c r="EK17">
        <f t="shared" si="31"/>
        <v>0</v>
      </c>
      <c r="EL17">
        <f t="shared" si="31"/>
        <v>0</v>
      </c>
      <c r="EM17">
        <f t="shared" si="31"/>
        <v>0</v>
      </c>
      <c r="EN17">
        <f t="shared" si="32"/>
        <v>0</v>
      </c>
      <c r="EO17">
        <f t="shared" si="32"/>
        <v>0</v>
      </c>
      <c r="EP17">
        <f t="shared" si="32"/>
        <v>0</v>
      </c>
      <c r="EQ17">
        <f t="shared" si="32"/>
        <v>0</v>
      </c>
      <c r="ER17">
        <f t="shared" si="32"/>
        <v>0</v>
      </c>
      <c r="ES17">
        <f t="shared" si="32"/>
        <v>0</v>
      </c>
      <c r="ET17">
        <f t="shared" si="32"/>
        <v>0</v>
      </c>
      <c r="EU17">
        <f t="shared" si="32"/>
        <v>0</v>
      </c>
      <c r="EV17">
        <f t="shared" si="32"/>
        <v>0</v>
      </c>
      <c r="EW17">
        <f t="shared" si="32"/>
        <v>0</v>
      </c>
      <c r="EX17">
        <f t="shared" si="32"/>
        <v>0</v>
      </c>
      <c r="EZ17">
        <f t="shared" si="17"/>
        <v>0.46694430259705938</v>
      </c>
      <c r="FB17">
        <f t="shared" si="15"/>
        <v>7.5436239721890674E-2</v>
      </c>
      <c r="FC17">
        <f t="shared" si="16"/>
        <v>0.23978975246703582</v>
      </c>
    </row>
    <row r="18" spans="1:159" x14ac:dyDescent="0.25">
      <c r="A18">
        <v>355</v>
      </c>
      <c r="B18" s="19">
        <f>'Input spectra'!Y17</f>
        <v>0.12964500891567601</v>
      </c>
      <c r="C18">
        <f>'Input spectra'!F17</f>
        <v>8.38474742520844E-2</v>
      </c>
      <c r="D18">
        <f t="shared" si="18"/>
        <v>2.0653927966864227E-2</v>
      </c>
      <c r="E18">
        <f t="shared" si="18"/>
        <v>1.9902837651104188E-2</v>
      </c>
      <c r="F18">
        <f t="shared" si="18"/>
        <v>1.9178028953986331E-2</v>
      </c>
      <c r="G18">
        <f t="shared" si="18"/>
        <v>1.847860660791633E-2</v>
      </c>
      <c r="H18">
        <f t="shared" si="18"/>
        <v>1.7803705244544506E-2</v>
      </c>
      <c r="I18">
        <f t="shared" si="18"/>
        <v>1.7152488411275594E-2</v>
      </c>
      <c r="J18">
        <f t="shared" si="18"/>
        <v>1.6524147619742042E-2</v>
      </c>
      <c r="K18">
        <f t="shared" si="18"/>
        <v>1.5917901425212117E-2</v>
      </c>
      <c r="L18">
        <f t="shared" si="18"/>
        <v>1.5332994535936928E-2</v>
      </c>
      <c r="M18">
        <f t="shared" si="18"/>
        <v>1.476869695147231E-2</v>
      </c>
      <c r="N18">
        <f t="shared" si="19"/>
        <v>1.4224303129042241E-2</v>
      </c>
      <c r="O18">
        <f t="shared" si="19"/>
        <v>1.3699131177040347E-2</v>
      </c>
      <c r="P18">
        <f t="shared" si="19"/>
        <v>1.3192522074794912E-2</v>
      </c>
      <c r="Q18">
        <f t="shared" si="19"/>
        <v>1.2703838917750681E-2</v>
      </c>
      <c r="R18">
        <f t="shared" si="19"/>
        <v>1.2232466187247947E-2</v>
      </c>
      <c r="S18">
        <f t="shared" si="19"/>
        <v>1.1777809044105471E-2</v>
      </c>
      <c r="T18">
        <f t="shared" si="19"/>
        <v>1.1339292645239321E-2</v>
      </c>
      <c r="U18">
        <f t="shared" si="19"/>
        <v>1.0916361482574089E-2</v>
      </c>
      <c r="V18">
        <f t="shared" si="19"/>
        <v>1.050847874352696E-2</v>
      </c>
      <c r="W18">
        <f t="shared" si="19"/>
        <v>1.0115125692367912E-2</v>
      </c>
      <c r="X18">
        <f t="shared" si="20"/>
        <v>9.7358010717818241E-3</v>
      </c>
      <c r="Y18">
        <f t="shared" si="20"/>
        <v>9.3700205239797135E-3</v>
      </c>
      <c r="Z18">
        <f t="shared" si="20"/>
        <v>9.0173160307273365E-3</v>
      </c>
      <c r="AA18">
        <f t="shared" si="20"/>
        <v>8.6772353716795276E-3</v>
      </c>
      <c r="AB18">
        <f t="shared" si="20"/>
        <v>8.3493416004283682E-3</v>
      </c>
      <c r="AC18">
        <f t="shared" si="20"/>
        <v>8.0332125376921318E-3</v>
      </c>
      <c r="AD18">
        <f t="shared" si="20"/>
        <v>7.7284402810903798E-3</v>
      </c>
      <c r="AE18">
        <f t="shared" si="20"/>
        <v>7.4346307309684206E-3</v>
      </c>
      <c r="AF18">
        <f t="shared" si="20"/>
        <v>7.1514031317514212E-3</v>
      </c>
      <c r="AG18">
        <f t="shared" si="20"/>
        <v>6.8783896283252793E-3</v>
      </c>
      <c r="AH18">
        <f t="shared" si="21"/>
        <v>6.6152348369574463E-3</v>
      </c>
      <c r="AI18">
        <f t="shared" si="21"/>
        <v>6.361595430286456E-3</v>
      </c>
      <c r="AJ18">
        <f t="shared" si="21"/>
        <v>6.1171397359241729E-3</v>
      </c>
      <c r="AK18">
        <f t="shared" si="21"/>
        <v>5.881547348229303E-3</v>
      </c>
      <c r="AL18">
        <f t="shared" si="21"/>
        <v>5.6545087528249516E-3</v>
      </c>
      <c r="AM18">
        <f t="shared" si="21"/>
        <v>5.4357249634467437E-3</v>
      </c>
      <c r="AN18">
        <f t="shared" si="21"/>
        <v>5.224907170721241E-3</v>
      </c>
      <c r="AO18">
        <f t="shared" si="21"/>
        <v>5.0217764024873832E-3</v>
      </c>
      <c r="AP18">
        <f t="shared" si="21"/>
        <v>4.8260631952860124E-3</v>
      </c>
      <c r="AQ18">
        <f t="shared" si="21"/>
        <v>4.6375072766546401E-3</v>
      </c>
      <c r="AR18">
        <f t="shared" si="22"/>
        <v>4.4558572578763779E-3</v>
      </c>
      <c r="AS18">
        <f t="shared" si="22"/>
        <v>4.2808703368430638E-3</v>
      </c>
      <c r="AT18">
        <f t="shared" si="22"/>
        <v>4.1123120107037642E-3</v>
      </c>
      <c r="AU18">
        <f t="shared" si="22"/>
        <v>3.9499557979802858E-3</v>
      </c>
      <c r="AV18">
        <f t="shared" si="22"/>
        <v>3.7935829698416122E-3</v>
      </c>
      <c r="AW18">
        <f t="shared" si="22"/>
        <v>3.6429822902391698E-3</v>
      </c>
      <c r="AX18">
        <f t="shared" si="22"/>
        <v>3.1575874604797384E-3</v>
      </c>
      <c r="AY18">
        <f t="shared" si="22"/>
        <v>2.6307761989645241E-3</v>
      </c>
      <c r="AZ18">
        <f t="shared" si="22"/>
        <v>2.3091251666905702E-3</v>
      </c>
      <c r="BA18">
        <f t="shared" si="22"/>
        <v>2.0624471683166768E-3</v>
      </c>
      <c r="BB18">
        <f t="shared" si="23"/>
        <v>1.8603695551928203E-3</v>
      </c>
      <c r="BC18">
        <f t="shared" si="23"/>
        <v>1.6892778756581537E-3</v>
      </c>
      <c r="BD18">
        <f t="shared" si="23"/>
        <v>1.5414815117583813E-3</v>
      </c>
      <c r="BE18">
        <f t="shared" si="23"/>
        <v>1.4120528764372511E-3</v>
      </c>
      <c r="BF18">
        <f t="shared" si="23"/>
        <v>1.297573233468258E-3</v>
      </c>
      <c r="BG18">
        <f t="shared" si="23"/>
        <v>1.1955376275904549E-3</v>
      </c>
      <c r="BH18">
        <f t="shared" si="23"/>
        <v>1.1040366367831736E-3</v>
      </c>
      <c r="BI18">
        <f t="shared" si="23"/>
        <v>1.0215707818392256E-3</v>
      </c>
      <c r="BJ18">
        <f t="shared" si="23"/>
        <v>9.4693494173204724E-4</v>
      </c>
      <c r="BK18">
        <f t="shared" si="23"/>
        <v>8.7914254965853935E-4</v>
      </c>
      <c r="BL18">
        <f t="shared" si="24"/>
        <v>8.1737376269937461E-4</v>
      </c>
      <c r="BM18">
        <f t="shared" si="24"/>
        <v>7.6093878767040791E-4</v>
      </c>
      <c r="BN18">
        <f t="shared" si="24"/>
        <v>7.0925117768228148E-4</v>
      </c>
      <c r="BO18">
        <f t="shared" si="24"/>
        <v>6.6180791207811642E-4</v>
      </c>
      <c r="BP18">
        <f t="shared" si="24"/>
        <v>6.1817422569981797E-4</v>
      </c>
      <c r="BQ18">
        <f t="shared" si="24"/>
        <v>5.7797184683734074E-4</v>
      </c>
      <c r="BR18">
        <f t="shared" si="24"/>
        <v>5.4086973509152739E-4</v>
      </c>
      <c r="BS18">
        <f t="shared" si="24"/>
        <v>5.065766877802104E-4</v>
      </c>
      <c r="BT18">
        <f t="shared" si="24"/>
        <v>4.7483536659182705E-4</v>
      </c>
      <c r="BU18">
        <f t="shared" si="24"/>
        <v>4.4541741995779188E-4</v>
      </c>
      <c r="BV18">
        <f t="shared" si="25"/>
        <v>4.1811946210628385E-4</v>
      </c>
      <c r="BW18">
        <f t="shared" si="25"/>
        <v>3.9275972996555199E-4</v>
      </c>
      <c r="BX18">
        <f t="shared" si="25"/>
        <v>3.6917528223018802E-4</v>
      </c>
      <c r="BY18">
        <f t="shared" si="25"/>
        <v>3.4721963631716623E-4</v>
      </c>
      <c r="BZ18">
        <f t="shared" si="25"/>
        <v>3.2676076214266278E-4</v>
      </c>
      <c r="CA18">
        <f t="shared" si="25"/>
        <v>3.0767936901878454E-4</v>
      </c>
      <c r="CB18">
        <f t="shared" si="25"/>
        <v>2.898674351276388E-4</v>
      </c>
      <c r="CC18">
        <f t="shared" si="25"/>
        <v>2.7322693911077867E-4</v>
      </c>
      <c r="CD18">
        <f t="shared" si="25"/>
        <v>2.5766876111464111E-4</v>
      </c>
      <c r="CE18">
        <f t="shared" si="25"/>
        <v>2.4311172672963492E-4</v>
      </c>
      <c r="CF18">
        <f t="shared" si="26"/>
        <v>2.2948177206702107E-4</v>
      </c>
      <c r="CG18">
        <f t="shared" si="26"/>
        <v>2.1671121203796183E-4</v>
      </c>
      <c r="CH18">
        <f t="shared" si="26"/>
        <v>2.0473809695870852E-4</v>
      </c>
      <c r="CI18">
        <f t="shared" si="26"/>
        <v>1.935056450737485E-4</v>
      </c>
      <c r="CJ18">
        <f t="shared" si="26"/>
        <v>1.8296174059256138E-4</v>
      </c>
      <c r="CK18">
        <f t="shared" si="26"/>
        <v>1.7305848847281379E-4</v>
      </c>
      <c r="CL18">
        <f t="shared" si="26"/>
        <v>1.6375181852824647E-4</v>
      </c>
      <c r="CM18">
        <f t="shared" si="26"/>
        <v>1.5500113255123926E-4</v>
      </c>
      <c r="CN18">
        <f t="shared" si="26"/>
        <v>1.4676898906338038E-4</v>
      </c>
      <c r="CO18">
        <f t="shared" si="26"/>
        <v>1.3902082107797523E-4</v>
      </c>
      <c r="CP18">
        <f t="shared" si="27"/>
        <v>1.3172468290450012E-4</v>
      </c>
      <c r="CQ18">
        <f t="shared" si="27"/>
        <v>1.2485102256900275E-4</v>
      </c>
      <c r="CR18">
        <f t="shared" si="27"/>
        <v>7.8375743388478048E-5</v>
      </c>
      <c r="CS18">
        <f t="shared" si="27"/>
        <v>4.9634655389855416E-5</v>
      </c>
      <c r="CT18">
        <f t="shared" si="27"/>
        <v>3.3515266842988081E-5</v>
      </c>
      <c r="CU18">
        <f t="shared" si="27"/>
        <v>2.273279276511666E-5</v>
      </c>
      <c r="CV18">
        <f t="shared" si="27"/>
        <v>1.5134369430493415E-5</v>
      </c>
      <c r="CW18">
        <f t="shared" si="27"/>
        <v>9.7000712014481072E-6</v>
      </c>
      <c r="CX18">
        <f t="shared" si="27"/>
        <v>5.8408141658105992E-6</v>
      </c>
      <c r="CY18">
        <f t="shared" si="27"/>
        <v>3.1756876423625261E-6</v>
      </c>
      <c r="CZ18">
        <f t="shared" si="28"/>
        <v>1.4397729689167221E-6</v>
      </c>
      <c r="DA18">
        <f t="shared" si="28"/>
        <v>4.3928820581689267E-7</v>
      </c>
      <c r="DB18">
        <f t="shared" si="28"/>
        <v>2.720709865796241E-8</v>
      </c>
      <c r="DC18">
        <f t="shared" si="28"/>
        <v>0</v>
      </c>
      <c r="DD18">
        <f t="shared" si="28"/>
        <v>0</v>
      </c>
      <c r="DE18">
        <f t="shared" si="28"/>
        <v>0</v>
      </c>
      <c r="DF18">
        <f t="shared" si="28"/>
        <v>0</v>
      </c>
      <c r="DG18">
        <f t="shared" si="28"/>
        <v>0</v>
      </c>
      <c r="DH18">
        <f t="shared" si="28"/>
        <v>0</v>
      </c>
      <c r="DI18">
        <f t="shared" si="28"/>
        <v>0</v>
      </c>
      <c r="DJ18">
        <f t="shared" si="29"/>
        <v>0</v>
      </c>
      <c r="DK18">
        <f t="shared" si="29"/>
        <v>0</v>
      </c>
      <c r="DL18">
        <f t="shared" si="29"/>
        <v>0</v>
      </c>
      <c r="DM18">
        <f t="shared" si="29"/>
        <v>0</v>
      </c>
      <c r="DN18">
        <f t="shared" si="29"/>
        <v>0</v>
      </c>
      <c r="DO18">
        <f t="shared" si="29"/>
        <v>0</v>
      </c>
      <c r="DP18">
        <f t="shared" si="29"/>
        <v>0</v>
      </c>
      <c r="DQ18">
        <f t="shared" si="29"/>
        <v>0</v>
      </c>
      <c r="DR18">
        <f t="shared" si="29"/>
        <v>0</v>
      </c>
      <c r="DS18">
        <f t="shared" si="29"/>
        <v>0</v>
      </c>
      <c r="DT18">
        <f t="shared" si="30"/>
        <v>0</v>
      </c>
      <c r="DU18">
        <f t="shared" si="30"/>
        <v>0</v>
      </c>
      <c r="DV18">
        <f t="shared" si="30"/>
        <v>0</v>
      </c>
      <c r="DW18">
        <f t="shared" si="30"/>
        <v>0</v>
      </c>
      <c r="DX18">
        <f t="shared" si="30"/>
        <v>0</v>
      </c>
      <c r="DY18">
        <f t="shared" si="30"/>
        <v>0</v>
      </c>
      <c r="DZ18">
        <f t="shared" si="30"/>
        <v>0</v>
      </c>
      <c r="EA18">
        <f t="shared" si="30"/>
        <v>0</v>
      </c>
      <c r="EB18">
        <f t="shared" si="30"/>
        <v>0</v>
      </c>
      <c r="EC18">
        <f t="shared" si="30"/>
        <v>0</v>
      </c>
      <c r="ED18">
        <f t="shared" si="31"/>
        <v>0</v>
      </c>
      <c r="EE18">
        <f t="shared" si="31"/>
        <v>0</v>
      </c>
      <c r="EF18">
        <f t="shared" si="31"/>
        <v>0</v>
      </c>
      <c r="EG18">
        <f t="shared" si="31"/>
        <v>0</v>
      </c>
      <c r="EH18">
        <f t="shared" si="31"/>
        <v>0</v>
      </c>
      <c r="EI18">
        <f t="shared" si="31"/>
        <v>0</v>
      </c>
      <c r="EJ18">
        <f t="shared" si="31"/>
        <v>0</v>
      </c>
      <c r="EK18">
        <f t="shared" si="31"/>
        <v>0</v>
      </c>
      <c r="EL18">
        <f t="shared" si="31"/>
        <v>0</v>
      </c>
      <c r="EM18">
        <f t="shared" si="31"/>
        <v>0</v>
      </c>
      <c r="EN18">
        <f t="shared" si="32"/>
        <v>0</v>
      </c>
      <c r="EO18">
        <f t="shared" si="32"/>
        <v>0</v>
      </c>
      <c r="EP18">
        <f t="shared" si="32"/>
        <v>0</v>
      </c>
      <c r="EQ18">
        <f t="shared" si="32"/>
        <v>0</v>
      </c>
      <c r="ER18">
        <f t="shared" si="32"/>
        <v>0</v>
      </c>
      <c r="ES18">
        <f t="shared" si="32"/>
        <v>0</v>
      </c>
      <c r="ET18">
        <f t="shared" si="32"/>
        <v>0</v>
      </c>
      <c r="EU18">
        <f t="shared" si="32"/>
        <v>0</v>
      </c>
      <c r="EV18">
        <f t="shared" si="32"/>
        <v>0</v>
      </c>
      <c r="EW18">
        <f t="shared" si="32"/>
        <v>0</v>
      </c>
      <c r="EX18">
        <f t="shared" si="32"/>
        <v>0</v>
      </c>
      <c r="EZ18">
        <f t="shared" si="17"/>
        <v>0.49353833184799045</v>
      </c>
      <c r="FB18">
        <f t="shared" si="15"/>
        <v>6.9073251013299142E-2</v>
      </c>
      <c r="FC18">
        <f t="shared" si="16"/>
        <v>0.24071667107892267</v>
      </c>
    </row>
    <row r="19" spans="1:159" x14ac:dyDescent="0.25">
      <c r="A19">
        <v>360</v>
      </c>
      <c r="B19" s="19">
        <f>'Input spectra'!Y18</f>
        <v>0.118711208280102</v>
      </c>
      <c r="C19">
        <f>'Input spectra'!F18</f>
        <v>7.4438450220696506E-2</v>
      </c>
      <c r="D19">
        <f t="shared" si="18"/>
        <v>2.0653927966864227E-2</v>
      </c>
      <c r="E19">
        <f t="shared" si="18"/>
        <v>1.9962140447197043E-2</v>
      </c>
      <c r="F19">
        <f t="shared" si="18"/>
        <v>1.9292485508838445E-2</v>
      </c>
      <c r="G19">
        <f t="shared" si="18"/>
        <v>1.8644276669043815E-2</v>
      </c>
      <c r="H19">
        <f t="shared" si="18"/>
        <v>1.8016848266643754E-2</v>
      </c>
      <c r="I19">
        <f t="shared" si="18"/>
        <v>1.7409554841094525E-2</v>
      </c>
      <c r="J19">
        <f t="shared" si="18"/>
        <v>1.6821770529803399E-2</v>
      </c>
      <c r="K19">
        <f t="shared" si="18"/>
        <v>1.625288848319674E-2</v>
      </c>
      <c r="L19">
        <f t="shared" si="18"/>
        <v>1.5702320297014054E-2</v>
      </c>
      <c r="M19">
        <f t="shared" si="18"/>
        <v>1.5169495461326113E-2</v>
      </c>
      <c r="N19">
        <f t="shared" si="19"/>
        <v>1.4653860825789781E-2</v>
      </c>
      <c r="O19">
        <f t="shared" si="19"/>
        <v>1.4154880080666232E-2</v>
      </c>
      <c r="P19">
        <f t="shared" si="19"/>
        <v>1.3672033253143001E-2</v>
      </c>
      <c r="Q19">
        <f t="shared" si="19"/>
        <v>1.3204816218513415E-2</v>
      </c>
      <c r="R19">
        <f t="shared" si="19"/>
        <v>1.2752740225780037E-2</v>
      </c>
      <c r="S19">
        <f t="shared" si="19"/>
        <v>1.2315331437261228E-2</v>
      </c>
      <c r="T19">
        <f t="shared" si="19"/>
        <v>1.189213048179201E-2</v>
      </c>
      <c r="U19">
        <f t="shared" si="19"/>
        <v>1.1482692021122391E-2</v>
      </c>
      <c r="V19">
        <f t="shared" si="19"/>
        <v>1.1086584329127663E-2</v>
      </c>
      <c r="W19">
        <f t="shared" si="19"/>
        <v>1.0703388883456439E-2</v>
      </c>
      <c r="X19">
        <f t="shared" si="20"/>
        <v>1.033269996925293E-2</v>
      </c>
      <c r="Y19">
        <f t="shared" si="20"/>
        <v>9.9741242946005792E-3</v>
      </c>
      <c r="Z19">
        <f t="shared" si="20"/>
        <v>9.6272806173443182E-3</v>
      </c>
      <c r="AA19">
        <f t="shared" si="20"/>
        <v>9.2917993829586838E-3</v>
      </c>
      <c r="AB19">
        <f t="shared" si="20"/>
        <v>8.9673223731386396E-3</v>
      </c>
      <c r="AC19">
        <f t="shared" si="20"/>
        <v>8.65350236479933E-3</v>
      </c>
      <c r="AD19">
        <f t="shared" si="20"/>
        <v>8.3500027991800941E-3</v>
      </c>
      <c r="AE19">
        <f t="shared" si="20"/>
        <v>8.0564974607568712E-3</v>
      </c>
      <c r="AF19">
        <f t="shared" si="20"/>
        <v>7.7726701656757437E-3</v>
      </c>
      <c r="AG19">
        <f t="shared" si="20"/>
        <v>7.4982144594286674E-3</v>
      </c>
      <c r="AH19">
        <f t="shared" si="21"/>
        <v>7.2328333235005546E-3</v>
      </c>
      <c r="AI19">
        <f t="shared" si="21"/>
        <v>6.9762388907247093E-3</v>
      </c>
      <c r="AJ19">
        <f t="shared" si="21"/>
        <v>6.7281521690912716E-3</v>
      </c>
      <c r="AK19">
        <f t="shared" si="21"/>
        <v>6.48830277376072E-3</v>
      </c>
      <c r="AL19">
        <f t="shared" si="21"/>
        <v>6.2564286670417062E-3</v>
      </c>
      <c r="AM19">
        <f t="shared" si="21"/>
        <v>6.032275906099469E-3</v>
      </c>
      <c r="AN19">
        <f t="shared" si="21"/>
        <v>5.8155983981678493E-3</v>
      </c>
      <c r="AO19">
        <f t="shared" si="21"/>
        <v>5.6061576630445989E-3</v>
      </c>
      <c r="AP19">
        <f t="shared" si="21"/>
        <v>5.4037226026559613E-3</v>
      </c>
      <c r="AQ19">
        <f t="shared" si="21"/>
        <v>5.2080692774828354E-3</v>
      </c>
      <c r="AR19">
        <f t="shared" si="22"/>
        <v>5.0189806896468276E-3</v>
      </c>
      <c r="AS19">
        <f t="shared" si="22"/>
        <v>4.8362465724603437E-3</v>
      </c>
      <c r="AT19">
        <f t="shared" si="22"/>
        <v>4.6596631862505962E-3</v>
      </c>
      <c r="AU19">
        <f t="shared" si="22"/>
        <v>4.4890331202729747E-3</v>
      </c>
      <c r="AV19">
        <f t="shared" si="22"/>
        <v>4.3241651005344883E-3</v>
      </c>
      <c r="AW19">
        <f t="shared" si="22"/>
        <v>4.164873803353353E-3</v>
      </c>
      <c r="AX19">
        <f t="shared" si="22"/>
        <v>3.6206978306309785E-3</v>
      </c>
      <c r="AY19">
        <f t="shared" si="22"/>
        <v>3.0256096979497647E-3</v>
      </c>
      <c r="AZ19">
        <f t="shared" si="22"/>
        <v>2.6635973885603603E-3</v>
      </c>
      <c r="BA19">
        <f t="shared" si="22"/>
        <v>2.3861406790879839E-3</v>
      </c>
      <c r="BB19">
        <f t="shared" si="23"/>
        <v>2.1587608943542521E-3</v>
      </c>
      <c r="BC19">
        <f t="shared" si="23"/>
        <v>1.9660679299065027E-3</v>
      </c>
      <c r="BD19">
        <f t="shared" si="23"/>
        <v>1.7994005611126145E-3</v>
      </c>
      <c r="BE19">
        <f t="shared" si="23"/>
        <v>1.6532274114693299E-3</v>
      </c>
      <c r="BF19">
        <f t="shared" si="23"/>
        <v>1.5237215939112119E-3</v>
      </c>
      <c r="BG19">
        <f t="shared" si="23"/>
        <v>1.4080857383777028E-3</v>
      </c>
      <c r="BH19">
        <f t="shared" si="23"/>
        <v>1.3041917307853408E-3</v>
      </c>
      <c r="BI19">
        <f t="shared" si="23"/>
        <v>1.2103710463963178E-3</v>
      </c>
      <c r="BJ19">
        <f t="shared" si="23"/>
        <v>1.1252844351696792E-3</v>
      </c>
      <c r="BK19">
        <f t="shared" si="23"/>
        <v>1.0478366290228986E-3</v>
      </c>
      <c r="BL19">
        <f t="shared" si="24"/>
        <v>9.7711813843820872E-4</v>
      </c>
      <c r="BM19">
        <f t="shared" si="24"/>
        <v>9.1236414755866172E-4</v>
      </c>
      <c r="BN19">
        <f t="shared" si="24"/>
        <v>8.5292463957396174E-4</v>
      </c>
      <c r="BO19">
        <f t="shared" si="24"/>
        <v>7.9824215005791011E-4</v>
      </c>
      <c r="BP19">
        <f t="shared" si="24"/>
        <v>7.478348523756249E-4</v>
      </c>
      <c r="BQ19">
        <f t="shared" si="24"/>
        <v>7.0128346395377202E-4</v>
      </c>
      <c r="BR19">
        <f t="shared" si="24"/>
        <v>6.5822095040488364E-4</v>
      </c>
      <c r="BS19">
        <f t="shared" si="24"/>
        <v>6.1832431772762466E-4</v>
      </c>
      <c r="BT19">
        <f t="shared" si="24"/>
        <v>5.8130798929609555E-4</v>
      </c>
      <c r="BU19">
        <f t="shared" si="24"/>
        <v>5.4691840379058633E-4</v>
      </c>
      <c r="BV19">
        <f t="shared" si="25"/>
        <v>5.1492956642861345E-4</v>
      </c>
      <c r="BW19">
        <f t="shared" si="25"/>
        <v>4.8513935352791971E-4</v>
      </c>
      <c r="BX19">
        <f t="shared" si="25"/>
        <v>4.573664188734958E-4</v>
      </c>
      <c r="BY19">
        <f t="shared" si="25"/>
        <v>4.3144758558823324E-4</v>
      </c>
      <c r="BZ19">
        <f t="shared" si="25"/>
        <v>4.0723563319830774E-4</v>
      </c>
      <c r="CA19">
        <f t="shared" si="25"/>
        <v>3.8459740901634437E-4</v>
      </c>
      <c r="CB19">
        <f t="shared" si="25"/>
        <v>3.6341220767050891E-4</v>
      </c>
      <c r="CC19">
        <f t="shared" si="25"/>
        <v>3.4357037386060943E-4</v>
      </c>
      <c r="CD19">
        <f t="shared" si="25"/>
        <v>3.2497209212263426E-4</v>
      </c>
      <c r="CE19">
        <f t="shared" si="25"/>
        <v>3.0752633417435406E-4</v>
      </c>
      <c r="CF19">
        <f t="shared" si="26"/>
        <v>2.9114993976264421E-4</v>
      </c>
      <c r="CG19">
        <f t="shared" si="26"/>
        <v>2.7576681117946479E-4</v>
      </c>
      <c r="CH19">
        <f t="shared" si="26"/>
        <v>2.6130720501082799E-4</v>
      </c>
      <c r="CI19">
        <f t="shared" si="26"/>
        <v>2.4770710742074282E-4</v>
      </c>
      <c r="CJ19">
        <f t="shared" si="26"/>
        <v>2.3490768149295467E-4</v>
      </c>
      <c r="CK19">
        <f t="shared" si="26"/>
        <v>2.228547769661161E-4</v>
      </c>
      <c r="CL19">
        <f t="shared" si="26"/>
        <v>2.1149849418652204E-4</v>
      </c>
      <c r="CM19">
        <f t="shared" si="26"/>
        <v>2.0079279533144248E-4</v>
      </c>
      <c r="CN19">
        <f t="shared" si="26"/>
        <v>1.9069515697595998E-4</v>
      </c>
      <c r="CO19">
        <f t="shared" si="26"/>
        <v>1.8116625892672939E-4</v>
      </c>
      <c r="CP19">
        <f t="shared" si="27"/>
        <v>1.7216970495863103E-4</v>
      </c>
      <c r="CQ19">
        <f t="shared" si="27"/>
        <v>1.6367177168986004E-4</v>
      </c>
      <c r="CR19">
        <f t="shared" si="27"/>
        <v>1.0305177088998816E-4</v>
      </c>
      <c r="CS19">
        <f t="shared" si="27"/>
        <v>6.5456217238301395E-5</v>
      </c>
      <c r="CT19">
        <f t="shared" si="27"/>
        <v>4.4330301032001854E-5</v>
      </c>
      <c r="CU19">
        <f t="shared" si="27"/>
        <v>3.015802508931772E-5</v>
      </c>
      <c r="CV19">
        <f t="shared" si="27"/>
        <v>2.0137545865357476E-5</v>
      </c>
      <c r="CW19">
        <f t="shared" si="27"/>
        <v>1.2945214176905046E-5</v>
      </c>
      <c r="CX19">
        <f t="shared" si="27"/>
        <v>7.8180746540485294E-6</v>
      </c>
      <c r="CY19">
        <f t="shared" si="27"/>
        <v>4.2634022479332464E-6</v>
      </c>
      <c r="CZ19">
        <f t="shared" si="28"/>
        <v>1.9386734056854908E-6</v>
      </c>
      <c r="DA19">
        <f t="shared" si="28"/>
        <v>5.932698620369436E-7</v>
      </c>
      <c r="DB19">
        <f t="shared" si="28"/>
        <v>3.6853359303762728E-8</v>
      </c>
      <c r="DC19">
        <f t="shared" si="28"/>
        <v>0</v>
      </c>
      <c r="DD19">
        <f t="shared" si="28"/>
        <v>0</v>
      </c>
      <c r="DE19">
        <f t="shared" si="28"/>
        <v>0</v>
      </c>
      <c r="DF19">
        <f t="shared" si="28"/>
        <v>0</v>
      </c>
      <c r="DG19">
        <f t="shared" si="28"/>
        <v>0</v>
      </c>
      <c r="DH19">
        <f t="shared" si="28"/>
        <v>0</v>
      </c>
      <c r="DI19">
        <f t="shared" si="28"/>
        <v>0</v>
      </c>
      <c r="DJ19">
        <f t="shared" si="29"/>
        <v>0</v>
      </c>
      <c r="DK19">
        <f t="shared" si="29"/>
        <v>0</v>
      </c>
      <c r="DL19">
        <f t="shared" si="29"/>
        <v>0</v>
      </c>
      <c r="DM19">
        <f t="shared" si="29"/>
        <v>0</v>
      </c>
      <c r="DN19">
        <f t="shared" si="29"/>
        <v>0</v>
      </c>
      <c r="DO19">
        <f t="shared" si="29"/>
        <v>0</v>
      </c>
      <c r="DP19">
        <f t="shared" si="29"/>
        <v>0</v>
      </c>
      <c r="DQ19">
        <f t="shared" si="29"/>
        <v>0</v>
      </c>
      <c r="DR19">
        <f t="shared" si="29"/>
        <v>0</v>
      </c>
      <c r="DS19">
        <f t="shared" si="29"/>
        <v>0</v>
      </c>
      <c r="DT19">
        <f t="shared" si="30"/>
        <v>0</v>
      </c>
      <c r="DU19">
        <f t="shared" si="30"/>
        <v>0</v>
      </c>
      <c r="DV19">
        <f t="shared" si="30"/>
        <v>0</v>
      </c>
      <c r="DW19">
        <f t="shared" si="30"/>
        <v>0</v>
      </c>
      <c r="DX19">
        <f t="shared" si="30"/>
        <v>0</v>
      </c>
      <c r="DY19">
        <f t="shared" si="30"/>
        <v>0</v>
      </c>
      <c r="DZ19">
        <f t="shared" si="30"/>
        <v>0</v>
      </c>
      <c r="EA19">
        <f t="shared" si="30"/>
        <v>0</v>
      </c>
      <c r="EB19">
        <f t="shared" si="30"/>
        <v>0</v>
      </c>
      <c r="EC19">
        <f t="shared" si="30"/>
        <v>0</v>
      </c>
      <c r="ED19">
        <f t="shared" si="31"/>
        <v>0</v>
      </c>
      <c r="EE19">
        <f t="shared" si="31"/>
        <v>0</v>
      </c>
      <c r="EF19">
        <f t="shared" si="31"/>
        <v>0</v>
      </c>
      <c r="EG19">
        <f t="shared" si="31"/>
        <v>0</v>
      </c>
      <c r="EH19">
        <f t="shared" si="31"/>
        <v>0</v>
      </c>
      <c r="EI19">
        <f t="shared" si="31"/>
        <v>0</v>
      </c>
      <c r="EJ19">
        <f t="shared" si="31"/>
        <v>0</v>
      </c>
      <c r="EK19">
        <f t="shared" si="31"/>
        <v>0</v>
      </c>
      <c r="EL19">
        <f t="shared" si="31"/>
        <v>0</v>
      </c>
      <c r="EM19">
        <f t="shared" si="31"/>
        <v>0</v>
      </c>
      <c r="EN19">
        <f t="shared" si="32"/>
        <v>0</v>
      </c>
      <c r="EO19">
        <f t="shared" si="32"/>
        <v>0</v>
      </c>
      <c r="EP19">
        <f t="shared" si="32"/>
        <v>0</v>
      </c>
      <c r="EQ19">
        <f t="shared" si="32"/>
        <v>0</v>
      </c>
      <c r="ER19">
        <f t="shared" si="32"/>
        <v>0</v>
      </c>
      <c r="ES19">
        <f t="shared" si="32"/>
        <v>0</v>
      </c>
      <c r="ET19">
        <f t="shared" si="32"/>
        <v>0</v>
      </c>
      <c r="EU19">
        <f t="shared" si="32"/>
        <v>0</v>
      </c>
      <c r="EV19">
        <f t="shared" si="32"/>
        <v>0</v>
      </c>
      <c r="EW19">
        <f t="shared" si="32"/>
        <v>0</v>
      </c>
      <c r="EX19">
        <f t="shared" si="32"/>
        <v>0</v>
      </c>
      <c r="EZ19">
        <f t="shared" si="17"/>
        <v>0.52286116890499457</v>
      </c>
      <c r="FB19">
        <f t="shared" si="15"/>
        <v>6.261489941909737E-2</v>
      </c>
      <c r="FC19">
        <f t="shared" si="16"/>
        <v>0.24164410121921878</v>
      </c>
    </row>
    <row r="20" spans="1:159" x14ac:dyDescent="0.25">
      <c r="A20">
        <v>365</v>
      </c>
      <c r="B20" s="19">
        <f>'Input spectra'!Y19</f>
        <v>0.110440838733823</v>
      </c>
      <c r="C20">
        <f>'Input spectra'!F19</f>
        <v>6.5029426189308501E-2</v>
      </c>
      <c r="D20">
        <f t="shared" si="18"/>
        <v>2.0653927966864227E-2</v>
      </c>
      <c r="E20">
        <f t="shared" si="18"/>
        <v>2.0016288032387031E-2</v>
      </c>
      <c r="F20">
        <f t="shared" si="18"/>
        <v>1.9397289731384364E-2</v>
      </c>
      <c r="G20">
        <f t="shared" si="18"/>
        <v>1.879640716369917E-2</v>
      </c>
      <c r="H20">
        <f t="shared" si="18"/>
        <v>1.8213128896556633E-2</v>
      </c>
      <c r="I20">
        <f t="shared" si="18"/>
        <v>1.7646957573952498E-2</v>
      </c>
      <c r="J20">
        <f t="shared" si="18"/>
        <v>1.7097409536436129E-2</v>
      </c>
      <c r="K20">
        <f t="shared" si="18"/>
        <v>1.6564014451014873E-2</v>
      </c>
      <c r="L20">
        <f t="shared" si="18"/>
        <v>1.6046314950913489E-2</v>
      </c>
      <c r="M20">
        <f t="shared" si="18"/>
        <v>1.5543866284929136E-2</v>
      </c>
      <c r="N20">
        <f t="shared" si="19"/>
        <v>1.5056235976129361E-2</v>
      </c>
      <c r="O20">
        <f t="shared" si="19"/>
        <v>1.4583003489647067E-2</v>
      </c>
      <c r="P20">
        <f t="shared" si="19"/>
        <v>1.4123759909332827E-2</v>
      </c>
      <c r="Q20">
        <f t="shared" si="19"/>
        <v>1.3678107623031156E-2</v>
      </c>
      <c r="R20">
        <f t="shared" si="19"/>
        <v>1.3245660016253514E-2</v>
      </c>
      <c r="S20">
        <f t="shared" si="19"/>
        <v>1.2826041174026651E-2</v>
      </c>
      <c r="T20">
        <f t="shared" si="19"/>
        <v>1.2418885590700765E-2</v>
      </c>
      <c r="U20">
        <f t="shared" si="19"/>
        <v>1.2023837887507502E-2</v>
      </c>
      <c r="V20">
        <f t="shared" si="19"/>
        <v>1.1640552537663372E-2</v>
      </c>
      <c r="W20">
        <f t="shared" si="19"/>
        <v>1.1268693598819466E-2</v>
      </c>
      <c r="X20">
        <f t="shared" si="20"/>
        <v>1.0907934452663515E-2</v>
      </c>
      <c r="Y20">
        <f t="shared" si="20"/>
        <v>1.0557957551485531E-2</v>
      </c>
      <c r="Z20">
        <f t="shared" si="20"/>
        <v>1.0218454171523051E-2</v>
      </c>
      <c r="AA20">
        <f t="shared" si="20"/>
        <v>9.8891241729069067E-3</v>
      </c>
      <c r="AB20">
        <f t="shared" si="20"/>
        <v>9.5696757660331238E-3</v>
      </c>
      <c r="AC20">
        <f t="shared" si="20"/>
        <v>9.259825284191071E-3</v>
      </c>
      <c r="AD20">
        <f t="shared" si="20"/>
        <v>8.9592969622824554E-3</v>
      </c>
      <c r="AE20">
        <f t="shared" si="20"/>
        <v>8.6678227214700958E-3</v>
      </c>
      <c r="AF20">
        <f t="shared" si="20"/>
        <v>8.3851419595995912E-3</v>
      </c>
      <c r="AG20">
        <f t="shared" si="20"/>
        <v>8.1110013472411348E-3</v>
      </c>
      <c r="AH20">
        <f t="shared" si="21"/>
        <v>7.8451546292027195E-3</v>
      </c>
      <c r="AI20">
        <f t="shared" si="21"/>
        <v>7.5873624313698602E-3</v>
      </c>
      <c r="AJ20">
        <f t="shared" si="21"/>
        <v>7.3373920727307805E-3</v>
      </c>
      <c r="AK20">
        <f t="shared" si="21"/>
        <v>7.0950173824496712E-3</v>
      </c>
      <c r="AL20">
        <f t="shared" si="21"/>
        <v>6.8600185218542905E-3</v>
      </c>
      <c r="AM20">
        <f t="shared" si="21"/>
        <v>6.632181811207595E-3</v>
      </c>
      <c r="AN20">
        <f t="shared" si="21"/>
        <v>6.4112995611365891E-3</v>
      </c>
      <c r="AO20">
        <f t="shared" si="21"/>
        <v>6.1971699085948614E-3</v>
      </c>
      <c r="AP20">
        <f t="shared" si="21"/>
        <v>5.9895966572385282E-3</v>
      </c>
      <c r="AQ20">
        <f t="shared" si="21"/>
        <v>5.7883891220984543E-3</v>
      </c>
      <c r="AR20">
        <f t="shared" si="22"/>
        <v>5.5933619784347272E-3</v>
      </c>
      <c r="AS20">
        <f t="shared" si="22"/>
        <v>5.4043351146622967E-3</v>
      </c>
      <c r="AT20">
        <f t="shared" si="22"/>
        <v>5.2211334892396577E-3</v>
      </c>
      <c r="AU20">
        <f t="shared" si="22"/>
        <v>5.0435869914153041E-3</v>
      </c>
      <c r="AV20">
        <f t="shared" si="22"/>
        <v>4.8715303057293539E-3</v>
      </c>
      <c r="AW20">
        <f t="shared" si="22"/>
        <v>4.7048027801705984E-3</v>
      </c>
      <c r="AX20">
        <f t="shared" si="22"/>
        <v>4.1011749226336856E-3</v>
      </c>
      <c r="AY20">
        <f t="shared" si="22"/>
        <v>3.4364129731071914E-3</v>
      </c>
      <c r="AZ20">
        <f t="shared" si="22"/>
        <v>3.0334543369460961E-3</v>
      </c>
      <c r="BA20">
        <f t="shared" si="22"/>
        <v>2.7248422279615506E-3</v>
      </c>
      <c r="BB20">
        <f t="shared" si="23"/>
        <v>2.4718737965442753E-3</v>
      </c>
      <c r="BC20">
        <f t="shared" si="23"/>
        <v>2.2573385876767803E-3</v>
      </c>
      <c r="BD20">
        <f t="shared" si="23"/>
        <v>2.0715836423660476E-3</v>
      </c>
      <c r="BE20">
        <f t="shared" si="23"/>
        <v>1.9084626023503305E-3</v>
      </c>
      <c r="BF20">
        <f t="shared" si="23"/>
        <v>1.7637341092477921E-3</v>
      </c>
      <c r="BG20">
        <f t="shared" si="23"/>
        <v>1.6343046877494837E-3</v>
      </c>
      <c r="BH20">
        <f t="shared" si="23"/>
        <v>1.5178253567760325E-3</v>
      </c>
      <c r="BI20">
        <f t="shared" si="23"/>
        <v>1.4124572850195841E-3</v>
      </c>
      <c r="BJ20">
        <f t="shared" si="23"/>
        <v>1.3167264010401207E-3</v>
      </c>
      <c r="BK20">
        <f t="shared" si="23"/>
        <v>1.2294284041554843E-3</v>
      </c>
      <c r="BL20">
        <f t="shared" si="24"/>
        <v>1.1495640585602619E-3</v>
      </c>
      <c r="BM20">
        <f t="shared" si="24"/>
        <v>1.0762935746483407E-3</v>
      </c>
      <c r="BN20">
        <f t="shared" si="24"/>
        <v>1.0089035087994884E-3</v>
      </c>
      <c r="BO20">
        <f t="shared" si="24"/>
        <v>9.4678215384447911E-4</v>
      </c>
      <c r="BP20">
        <f t="shared" si="24"/>
        <v>8.8940085615910611E-4</v>
      </c>
      <c r="BQ20">
        <f t="shared" si="24"/>
        <v>8.3629957365678243E-4</v>
      </c>
      <c r="BR20">
        <f t="shared" si="24"/>
        <v>7.8707553488828496E-4</v>
      </c>
      <c r="BS20">
        <f t="shared" si="24"/>
        <v>7.413742093940436E-4</v>
      </c>
      <c r="BT20">
        <f t="shared" si="24"/>
        <v>6.9888202991477807E-4</v>
      </c>
      <c r="BU20">
        <f t="shared" si="24"/>
        <v>6.5932046253501379E-4</v>
      </c>
      <c r="BV20">
        <f t="shared" si="25"/>
        <v>6.2244112799080431E-4</v>
      </c>
      <c r="BW20">
        <f t="shared" si="25"/>
        <v>5.880217526711281E-4</v>
      </c>
      <c r="BX20">
        <f t="shared" si="25"/>
        <v>5.5586278168543184E-4</v>
      </c>
      <c r="BY20">
        <f t="shared" si="25"/>
        <v>5.2578452548587211E-4</v>
      </c>
      <c r="BZ20">
        <f t="shared" si="25"/>
        <v>4.9762474036354728E-4</v>
      </c>
      <c r="CA20">
        <f t="shared" si="25"/>
        <v>4.7123656467056707E-4</v>
      </c>
      <c r="CB20">
        <f t="shared" si="25"/>
        <v>4.4648674889793125E-4</v>
      </c>
      <c r="CC20">
        <f t="shared" si="25"/>
        <v>4.23254130183353E-4</v>
      </c>
      <c r="CD20">
        <f t="shared" si="25"/>
        <v>4.0142831143497954E-4</v>
      </c>
      <c r="CE20">
        <f t="shared" si="25"/>
        <v>3.8090851275231457E-4</v>
      </c>
      <c r="CF20">
        <f t="shared" si="26"/>
        <v>3.6160256872257455E-4</v>
      </c>
      <c r="CG20">
        <f t="shared" si="26"/>
        <v>3.4342604984842658E-4</v>
      </c>
      <c r="CH20">
        <f t="shared" si="26"/>
        <v>3.2630149010225834E-4</v>
      </c>
      <c r="CI20">
        <f t="shared" si="26"/>
        <v>3.1015770561254954E-4</v>
      </c>
      <c r="CJ20">
        <f t="shared" si="26"/>
        <v>2.9492919192792959E-4</v>
      </c>
      <c r="CK20">
        <f t="shared" si="26"/>
        <v>2.8055558929459634E-4</v>
      </c>
      <c r="CL20">
        <f t="shared" si="26"/>
        <v>2.6698120701551715E-4</v>
      </c>
      <c r="CM20">
        <f t="shared" si="26"/>
        <v>2.5415459930680219E-4</v>
      </c>
      <c r="CN20">
        <f t="shared" si="26"/>
        <v>2.4202818618366729E-4</v>
      </c>
      <c r="CO20">
        <f t="shared" si="26"/>
        <v>2.3055791383928581E-4</v>
      </c>
      <c r="CP20">
        <f t="shared" si="27"/>
        <v>2.1970294975918989E-4</v>
      </c>
      <c r="CQ20">
        <f t="shared" si="27"/>
        <v>2.0942540846924932E-4</v>
      </c>
      <c r="CR20">
        <f t="shared" si="27"/>
        <v>1.3221705576459716E-4</v>
      </c>
      <c r="CS20">
        <f t="shared" si="27"/>
        <v>8.4209165040818E-5</v>
      </c>
      <c r="CT20">
        <f t="shared" si="27"/>
        <v>5.7185453978188716E-5</v>
      </c>
      <c r="CU20">
        <f t="shared" si="27"/>
        <v>3.9008946886204282E-5</v>
      </c>
      <c r="CV20">
        <f t="shared" si="27"/>
        <v>2.6118263880850896E-5</v>
      </c>
      <c r="CW20">
        <f t="shared" si="27"/>
        <v>1.6835399943856726E-5</v>
      </c>
      <c r="CX20">
        <f t="shared" si="27"/>
        <v>1.0195075492859942E-5</v>
      </c>
      <c r="CY20">
        <f t="shared" si="27"/>
        <v>5.5747240903956924E-6</v>
      </c>
      <c r="CZ20">
        <f t="shared" si="28"/>
        <v>2.5418396836333435E-6</v>
      </c>
      <c r="DA20">
        <f t="shared" si="28"/>
        <v>7.7995980995100375E-7</v>
      </c>
      <c r="DB20">
        <f t="shared" si="28"/>
        <v>4.8581783505886806E-8</v>
      </c>
      <c r="DC20">
        <f t="shared" si="28"/>
        <v>0</v>
      </c>
      <c r="DD20">
        <f t="shared" si="28"/>
        <v>0</v>
      </c>
      <c r="DE20">
        <f t="shared" si="28"/>
        <v>0</v>
      </c>
      <c r="DF20">
        <f t="shared" si="28"/>
        <v>0</v>
      </c>
      <c r="DG20">
        <f t="shared" si="28"/>
        <v>0</v>
      </c>
      <c r="DH20">
        <f t="shared" si="28"/>
        <v>0</v>
      </c>
      <c r="DI20">
        <f t="shared" si="28"/>
        <v>0</v>
      </c>
      <c r="DJ20">
        <f t="shared" si="29"/>
        <v>0</v>
      </c>
      <c r="DK20">
        <f t="shared" si="29"/>
        <v>0</v>
      </c>
      <c r="DL20">
        <f t="shared" si="29"/>
        <v>0</v>
      </c>
      <c r="DM20">
        <f t="shared" si="29"/>
        <v>0</v>
      </c>
      <c r="DN20">
        <f t="shared" si="29"/>
        <v>0</v>
      </c>
      <c r="DO20">
        <f t="shared" si="29"/>
        <v>0</v>
      </c>
      <c r="DP20">
        <f t="shared" si="29"/>
        <v>0</v>
      </c>
      <c r="DQ20">
        <f t="shared" si="29"/>
        <v>0</v>
      </c>
      <c r="DR20">
        <f t="shared" si="29"/>
        <v>0</v>
      </c>
      <c r="DS20">
        <f t="shared" si="29"/>
        <v>0</v>
      </c>
      <c r="DT20">
        <f t="shared" si="30"/>
        <v>0</v>
      </c>
      <c r="DU20">
        <f t="shared" si="30"/>
        <v>0</v>
      </c>
      <c r="DV20">
        <f t="shared" si="30"/>
        <v>0</v>
      </c>
      <c r="DW20">
        <f t="shared" si="30"/>
        <v>0</v>
      </c>
      <c r="DX20">
        <f t="shared" si="30"/>
        <v>0</v>
      </c>
      <c r="DY20">
        <f t="shared" si="30"/>
        <v>0</v>
      </c>
      <c r="DZ20">
        <f t="shared" si="30"/>
        <v>0</v>
      </c>
      <c r="EA20">
        <f t="shared" si="30"/>
        <v>0</v>
      </c>
      <c r="EB20">
        <f t="shared" si="30"/>
        <v>0</v>
      </c>
      <c r="EC20">
        <f t="shared" si="30"/>
        <v>0</v>
      </c>
      <c r="ED20">
        <f t="shared" si="31"/>
        <v>0</v>
      </c>
      <c r="EE20">
        <f t="shared" si="31"/>
        <v>0</v>
      </c>
      <c r="EF20">
        <f t="shared" si="31"/>
        <v>0</v>
      </c>
      <c r="EG20">
        <f t="shared" si="31"/>
        <v>0</v>
      </c>
      <c r="EH20">
        <f t="shared" si="31"/>
        <v>0</v>
      </c>
      <c r="EI20">
        <f t="shared" si="31"/>
        <v>0</v>
      </c>
      <c r="EJ20">
        <f t="shared" si="31"/>
        <v>0</v>
      </c>
      <c r="EK20">
        <f t="shared" si="31"/>
        <v>0</v>
      </c>
      <c r="EL20">
        <f t="shared" si="31"/>
        <v>0</v>
      </c>
      <c r="EM20">
        <f t="shared" si="31"/>
        <v>0</v>
      </c>
      <c r="EN20">
        <f t="shared" si="32"/>
        <v>0</v>
      </c>
      <c r="EO20">
        <f t="shared" si="32"/>
        <v>0</v>
      </c>
      <c r="EP20">
        <f t="shared" si="32"/>
        <v>0</v>
      </c>
      <c r="EQ20">
        <f t="shared" si="32"/>
        <v>0</v>
      </c>
      <c r="ER20">
        <f t="shared" si="32"/>
        <v>0</v>
      </c>
      <c r="ES20">
        <f t="shared" si="32"/>
        <v>0</v>
      </c>
      <c r="ET20">
        <f t="shared" si="32"/>
        <v>0</v>
      </c>
      <c r="EU20">
        <f t="shared" si="32"/>
        <v>0</v>
      </c>
      <c r="EV20">
        <f t="shared" si="32"/>
        <v>0</v>
      </c>
      <c r="EW20">
        <f t="shared" si="32"/>
        <v>0</v>
      </c>
      <c r="EX20">
        <f t="shared" si="32"/>
        <v>0</v>
      </c>
      <c r="EZ20">
        <f t="shared" si="17"/>
        <v>0.55225005135672878</v>
      </c>
      <c r="FB20">
        <f t="shared" si="15"/>
        <v>5.6650564366476419E-2</v>
      </c>
      <c r="FC20">
        <f t="shared" si="16"/>
        <v>0.24248890845854817</v>
      </c>
    </row>
    <row r="21" spans="1:159" x14ac:dyDescent="0.25">
      <c r="A21">
        <v>370</v>
      </c>
      <c r="B21" s="19">
        <f>'Input spectra'!Y20</f>
        <v>0.102783372953167</v>
      </c>
      <c r="C21">
        <f>'Input spectra'!F20</f>
        <v>5.6751956016071102E-2</v>
      </c>
      <c r="D21">
        <f t="shared" si="18"/>
        <v>2.0653927966864227E-2</v>
      </c>
      <c r="E21">
        <f t="shared" si="18"/>
        <v>2.0064811001072914E-2</v>
      </c>
      <c r="F21">
        <f t="shared" si="18"/>
        <v>1.9491448539864894E-2</v>
      </c>
      <c r="G21">
        <f t="shared" si="18"/>
        <v>1.8933436104458468E-2</v>
      </c>
      <c r="H21">
        <f t="shared" si="18"/>
        <v>1.8390379312359983E-2</v>
      </c>
      <c r="I21">
        <f t="shared" si="18"/>
        <v>1.7861893630487916E-2</v>
      </c>
      <c r="J21">
        <f t="shared" si="18"/>
        <v>1.7347604134239282E-2</v>
      </c>
      <c r="K21">
        <f t="shared" si="18"/>
        <v>1.6847145272357162E-2</v>
      </c>
      <c r="L21">
        <f t="shared" si="18"/>
        <v>1.6360160637461426E-2</v>
      </c>
      <c r="M21">
        <f t="shared" si="18"/>
        <v>1.5886302742107877E-2</v>
      </c>
      <c r="N21">
        <f t="shared" si="19"/>
        <v>1.5425232800244383E-2</v>
      </c>
      <c r="O21">
        <f t="shared" si="19"/>
        <v>1.4976620513935461E-2</v>
      </c>
      <c r="P21">
        <f t="shared" si="19"/>
        <v>1.4540143865230042E-2</v>
      </c>
      <c r="Q21">
        <f t="shared" si="19"/>
        <v>1.4115488913049826E-2</v>
      </c>
      <c r="R21">
        <f t="shared" si="19"/>
        <v>1.370234959497877E-2</v>
      </c>
      <c r="S21">
        <f t="shared" si="19"/>
        <v>1.3300427533836919E-2</v>
      </c>
      <c r="T21">
        <f t="shared" si="19"/>
        <v>1.2909431848924586E-2</v>
      </c>
      <c r="U21">
        <f t="shared" si="19"/>
        <v>1.2529078971825569E-2</v>
      </c>
      <c r="V21">
        <f t="shared" si="19"/>
        <v>1.2159092466660758E-2</v>
      </c>
      <c r="W21">
        <f t="shared" si="19"/>
        <v>1.1799202854685997E-2</v>
      </c>
      <c r="X21">
        <f t="shared" si="20"/>
        <v>1.1449147443130532E-2</v>
      </c>
      <c r="Y21">
        <f t="shared" si="20"/>
        <v>1.1108670158174992E-2</v>
      </c>
      <c r="Z21">
        <f t="shared" si="20"/>
        <v>1.0777521381970009E-2</v>
      </c>
      <c r="AA21">
        <f t="shared" si="20"/>
        <v>1.0455457793599103E-2</v>
      </c>
      <c r="AB21">
        <f t="shared" si="20"/>
        <v>1.0142242213891621E-2</v>
      </c>
      <c r="AC21">
        <f t="shared" si="20"/>
        <v>9.8376434539938044E-3</v>
      </c>
      <c r="AD21">
        <f t="shared" si="20"/>
        <v>9.5414361676081794E-3</v>
      </c>
      <c r="AE21">
        <f t="shared" si="20"/>
        <v>9.2534007068136807E-3</v>
      </c>
      <c r="AF21">
        <f t="shared" si="20"/>
        <v>8.9733229813808348E-3</v>
      </c>
      <c r="AG21">
        <f t="shared" si="20"/>
        <v>8.700994321498531E-3</v>
      </c>
      <c r="AH21">
        <f t="shared" si="21"/>
        <v>8.4362113438307355E-3</v>
      </c>
      <c r="AI21">
        <f t="shared" si="21"/>
        <v>8.1787758208235316E-3</v>
      </c>
      <c r="AJ21">
        <f t="shared" si="21"/>
        <v>7.9284945531846989E-3</v>
      </c>
      <c r="AK21">
        <f t="shared" si="21"/>
        <v>7.685179245459888E-3</v>
      </c>
      <c r="AL21">
        <f t="shared" si="21"/>
        <v>7.4486463846312996E-3</v>
      </c>
      <c r="AM21">
        <f t="shared" si="21"/>
        <v>7.2187171216664533E-3</v>
      </c>
      <c r="AN21">
        <f t="shared" si="21"/>
        <v>6.995217155946378E-3</v>
      </c>
      <c r="AO21">
        <f t="shared" si="21"/>
        <v>6.7779766225042771E-3</v>
      </c>
      <c r="AP21">
        <f t="shared" si="21"/>
        <v>6.5668299820072461E-3</v>
      </c>
      <c r="AQ21">
        <f t="shared" si="21"/>
        <v>6.3616159134153357E-3</v>
      </c>
      <c r="AR21">
        <f t="shared" si="22"/>
        <v>6.1621772092537381E-3</v>
      </c>
      <c r="AS21">
        <f t="shared" si="22"/>
        <v>5.968360673435401E-3</v>
      </c>
      <c r="AT21">
        <f t="shared" si="22"/>
        <v>5.7800170215728868E-3</v>
      </c>
      <c r="AU21">
        <f t="shared" si="22"/>
        <v>5.5970007837197579E-3</v>
      </c>
      <c r="AV21">
        <f t="shared" si="22"/>
        <v>5.4191702094830907E-3</v>
      </c>
      <c r="AW21">
        <f t="shared" si="22"/>
        <v>5.2463871754502601E-3</v>
      </c>
      <c r="AX21">
        <f t="shared" si="22"/>
        <v>4.5843602612101126E-3</v>
      </c>
      <c r="AY21">
        <f t="shared" si="22"/>
        <v>3.8505904330496288E-3</v>
      </c>
      <c r="AZ21">
        <f t="shared" si="22"/>
        <v>3.4073046883166267E-3</v>
      </c>
      <c r="BA21">
        <f t="shared" si="22"/>
        <v>3.0680780354534441E-3</v>
      </c>
      <c r="BB21">
        <f t="shared" si="23"/>
        <v>2.7899914065807824E-3</v>
      </c>
      <c r="BC21">
        <f t="shared" si="23"/>
        <v>2.5540230293056051E-3</v>
      </c>
      <c r="BD21">
        <f t="shared" si="23"/>
        <v>2.3495360221086736E-3</v>
      </c>
      <c r="BE21">
        <f t="shared" si="23"/>
        <v>2.1697755958942368E-3</v>
      </c>
      <c r="BF21">
        <f t="shared" si="23"/>
        <v>2.0100914279745402E-3</v>
      </c>
      <c r="BG21">
        <f t="shared" si="23"/>
        <v>1.8670986093395068E-3</v>
      </c>
      <c r="BH21">
        <f t="shared" si="23"/>
        <v>1.7382312938062803E-3</v>
      </c>
      <c r="BI21">
        <f t="shared" si="23"/>
        <v>1.621483802992812E-3</v>
      </c>
      <c r="BJ21">
        <f t="shared" si="23"/>
        <v>1.5152502587782112E-3</v>
      </c>
      <c r="BK21">
        <f t="shared" si="23"/>
        <v>1.4182199734536789E-3</v>
      </c>
      <c r="BL21">
        <f t="shared" si="24"/>
        <v>1.329306300717357E-3</v>
      </c>
      <c r="BM21">
        <f t="shared" si="24"/>
        <v>1.2475965504435769E-3</v>
      </c>
      <c r="BN21">
        <f t="shared" si="24"/>
        <v>1.172315700912903E-3</v>
      </c>
      <c r="BO21">
        <f t="shared" si="24"/>
        <v>1.1027994574175843E-3</v>
      </c>
      <c r="BP21">
        <f t="shared" si="24"/>
        <v>1.0384738265979835E-3</v>
      </c>
      <c r="BQ21">
        <f t="shared" si="24"/>
        <v>9.7883934742347368E-4</v>
      </c>
      <c r="BR21">
        <f t="shared" si="24"/>
        <v>9.2345872312162589E-4</v>
      </c>
      <c r="BS21">
        <f t="shared" si="24"/>
        <v>8.7194698479313004E-4</v>
      </c>
      <c r="BT21">
        <f t="shared" si="24"/>
        <v>8.2396357172629991E-4</v>
      </c>
      <c r="BU21">
        <f t="shared" si="24"/>
        <v>7.7920588480960616E-4</v>
      </c>
      <c r="BV21">
        <f t="shared" si="25"/>
        <v>7.3740398746266348E-4</v>
      </c>
      <c r="BW21">
        <f t="shared" si="25"/>
        <v>6.9831621136488017E-4</v>
      </c>
      <c r="BX21">
        <f t="shared" si="25"/>
        <v>6.6172548345700376E-4</v>
      </c>
      <c r="BY21">
        <f t="shared" si="25"/>
        <v>6.2743623365694252E-4</v>
      </c>
      <c r="BZ21">
        <f t="shared" si="25"/>
        <v>5.9527177437116753E-4</v>
      </c>
      <c r="CA21">
        <f t="shared" si="25"/>
        <v>5.6507206649237564E-4</v>
      </c>
      <c r="CB21">
        <f t="shared" si="25"/>
        <v>5.3669180440635734E-4</v>
      </c>
      <c r="CC21">
        <f t="shared" si="25"/>
        <v>5.0999876615120748E-4</v>
      </c>
      <c r="CD21">
        <f t="shared" si="25"/>
        <v>4.8487238538304613E-4</v>
      </c>
      <c r="CE21">
        <f t="shared" si="25"/>
        <v>4.6120250999193347E-4</v>
      </c>
      <c r="CF21">
        <f t="shared" si="26"/>
        <v>4.3888831864929561E-4</v>
      </c>
      <c r="CG21">
        <f t="shared" si="26"/>
        <v>4.1783737167059979E-4</v>
      </c>
      <c r="CH21">
        <f t="shared" si="26"/>
        <v>3.9796477665242201E-4</v>
      </c>
      <c r="CI21">
        <f t="shared" si="26"/>
        <v>3.7919245262158001E-4</v>
      </c>
      <c r="CJ21">
        <f t="shared" si="26"/>
        <v>3.6144847908929374E-4</v>
      </c>
      <c r="CK21">
        <f t="shared" si="26"/>
        <v>3.4466651856741203E-4</v>
      </c>
      <c r="CL21">
        <f t="shared" si="26"/>
        <v>3.2878530287796181E-4</v>
      </c>
      <c r="CM21">
        <f t="shared" si="26"/>
        <v>3.1374817504994625E-4</v>
      </c>
      <c r="CN21">
        <f t="shared" si="26"/>
        <v>2.9950267980948908E-4</v>
      </c>
      <c r="CO21">
        <f t="shared" si="26"/>
        <v>2.8600019667894853E-4</v>
      </c>
      <c r="CP21">
        <f t="shared" si="27"/>
        <v>2.7319561054531223E-4</v>
      </c>
      <c r="CQ21">
        <f t="shared" si="27"/>
        <v>2.6104701526806457E-4</v>
      </c>
      <c r="CR21">
        <f t="shared" si="27"/>
        <v>1.6520697311351372E-4</v>
      </c>
      <c r="CS21">
        <f t="shared" si="27"/>
        <v>1.0547554665328101E-4</v>
      </c>
      <c r="CT21">
        <f t="shared" si="27"/>
        <v>7.180084053204949E-5</v>
      </c>
      <c r="CU21">
        <f t="shared" si="27"/>
        <v>4.9097537724514595E-5</v>
      </c>
      <c r="CV21">
        <f t="shared" si="27"/>
        <v>3.2952724188901798E-5</v>
      </c>
      <c r="CW21">
        <f t="shared" si="27"/>
        <v>2.1292271115793128E-5</v>
      </c>
      <c r="CX21">
        <f t="shared" si="27"/>
        <v>1.2925296871802005E-5</v>
      </c>
      <c r="CY21">
        <f t="shared" si="27"/>
        <v>7.0847575067437628E-6</v>
      </c>
      <c r="CZ21">
        <f t="shared" si="28"/>
        <v>3.2381823361805371E-6</v>
      </c>
      <c r="DA21">
        <f t="shared" si="28"/>
        <v>9.9604027601823203E-7</v>
      </c>
      <c r="DB21">
        <f t="shared" si="28"/>
        <v>6.2191303705196332E-8</v>
      </c>
      <c r="DC21">
        <f t="shared" si="28"/>
        <v>0</v>
      </c>
      <c r="DD21">
        <f t="shared" si="28"/>
        <v>0</v>
      </c>
      <c r="DE21">
        <f t="shared" si="28"/>
        <v>0</v>
      </c>
      <c r="DF21">
        <f t="shared" si="28"/>
        <v>0</v>
      </c>
      <c r="DG21">
        <f t="shared" si="28"/>
        <v>0</v>
      </c>
      <c r="DH21">
        <f t="shared" si="28"/>
        <v>0</v>
      </c>
      <c r="DI21">
        <f t="shared" si="28"/>
        <v>0</v>
      </c>
      <c r="DJ21">
        <f t="shared" si="29"/>
        <v>0</v>
      </c>
      <c r="DK21">
        <f t="shared" si="29"/>
        <v>0</v>
      </c>
      <c r="DL21">
        <f t="shared" si="29"/>
        <v>0</v>
      </c>
      <c r="DM21">
        <f t="shared" si="29"/>
        <v>0</v>
      </c>
      <c r="DN21">
        <f t="shared" si="29"/>
        <v>0</v>
      </c>
      <c r="DO21">
        <f t="shared" si="29"/>
        <v>0</v>
      </c>
      <c r="DP21">
        <f t="shared" si="29"/>
        <v>0</v>
      </c>
      <c r="DQ21">
        <f t="shared" si="29"/>
        <v>0</v>
      </c>
      <c r="DR21">
        <f t="shared" si="29"/>
        <v>0</v>
      </c>
      <c r="DS21">
        <f t="shared" si="29"/>
        <v>0</v>
      </c>
      <c r="DT21">
        <f t="shared" si="30"/>
        <v>0</v>
      </c>
      <c r="DU21">
        <f t="shared" si="30"/>
        <v>0</v>
      </c>
      <c r="DV21">
        <f t="shared" si="30"/>
        <v>0</v>
      </c>
      <c r="DW21">
        <f t="shared" si="30"/>
        <v>0</v>
      </c>
      <c r="DX21">
        <f t="shared" si="30"/>
        <v>0</v>
      </c>
      <c r="DY21">
        <f t="shared" si="30"/>
        <v>0</v>
      </c>
      <c r="DZ21">
        <f t="shared" si="30"/>
        <v>0</v>
      </c>
      <c r="EA21">
        <f t="shared" si="30"/>
        <v>0</v>
      </c>
      <c r="EB21">
        <f t="shared" si="30"/>
        <v>0</v>
      </c>
      <c r="EC21">
        <f t="shared" si="30"/>
        <v>0</v>
      </c>
      <c r="ED21">
        <f t="shared" si="31"/>
        <v>0</v>
      </c>
      <c r="EE21">
        <f t="shared" si="31"/>
        <v>0</v>
      </c>
      <c r="EF21">
        <f t="shared" si="31"/>
        <v>0</v>
      </c>
      <c r="EG21">
        <f t="shared" si="31"/>
        <v>0</v>
      </c>
      <c r="EH21">
        <f t="shared" si="31"/>
        <v>0</v>
      </c>
      <c r="EI21">
        <f t="shared" si="31"/>
        <v>0</v>
      </c>
      <c r="EJ21">
        <f t="shared" si="31"/>
        <v>0</v>
      </c>
      <c r="EK21">
        <f t="shared" si="31"/>
        <v>0</v>
      </c>
      <c r="EL21">
        <f t="shared" si="31"/>
        <v>0</v>
      </c>
      <c r="EM21">
        <f t="shared" si="31"/>
        <v>0</v>
      </c>
      <c r="EN21">
        <f t="shared" si="32"/>
        <v>0</v>
      </c>
      <c r="EO21">
        <f t="shared" si="32"/>
        <v>0</v>
      </c>
      <c r="EP21">
        <f t="shared" si="32"/>
        <v>0</v>
      </c>
      <c r="EQ21">
        <f t="shared" si="32"/>
        <v>0</v>
      </c>
      <c r="ER21">
        <f t="shared" si="32"/>
        <v>0</v>
      </c>
      <c r="ES21">
        <f t="shared" si="32"/>
        <v>0</v>
      </c>
      <c r="ET21">
        <f t="shared" si="32"/>
        <v>0</v>
      </c>
      <c r="EU21">
        <f t="shared" si="32"/>
        <v>0</v>
      </c>
      <c r="EV21">
        <f t="shared" si="32"/>
        <v>0</v>
      </c>
      <c r="EW21">
        <f t="shared" si="32"/>
        <v>0</v>
      </c>
      <c r="EX21">
        <f t="shared" si="32"/>
        <v>0</v>
      </c>
      <c r="EZ21">
        <f t="shared" si="17"/>
        <v>0.58096713421116042</v>
      </c>
      <c r="FB21">
        <f t="shared" si="15"/>
        <v>5.1250665887492941E-2</v>
      </c>
      <c r="FC21">
        <f t="shared" si="16"/>
        <v>0.2432443133853994</v>
      </c>
    </row>
    <row r="22" spans="1:159" x14ac:dyDescent="0.25">
      <c r="A22">
        <v>375</v>
      </c>
      <c r="B22" s="19">
        <f>'Input spectra'!Y21</f>
        <v>9.5125907172512195E-2</v>
      </c>
      <c r="C22">
        <f>'Input spectra'!F21</f>
        <v>5.1342778600126898E-2</v>
      </c>
      <c r="D22">
        <f t="shared" si="18"/>
        <v>2.0653927966864227E-2</v>
      </c>
      <c r="E22">
        <f t="shared" si="18"/>
        <v>2.0101916653254431E-2</v>
      </c>
      <c r="F22">
        <f t="shared" si="18"/>
        <v>1.9563605875699972E-2</v>
      </c>
      <c r="G22">
        <f t="shared" si="18"/>
        <v>1.9038670710108105E-2</v>
      </c>
      <c r="H22">
        <f t="shared" si="18"/>
        <v>1.8526793704719515E-2</v>
      </c>
      <c r="I22">
        <f t="shared" si="18"/>
        <v>1.8027664712044925E-2</v>
      </c>
      <c r="J22">
        <f t="shared" si="18"/>
        <v>1.7540980724518634E-2</v>
      </c>
      <c r="K22">
        <f t="shared" si="18"/>
        <v>1.7066445713787876E-2</v>
      </c>
      <c r="L22">
        <f t="shared" si="18"/>
        <v>1.6603770473558609E-2</v>
      </c>
      <c r="M22">
        <f t="shared" si="18"/>
        <v>1.6152672465920087E-2</v>
      </c>
      <c r="N22">
        <f t="shared" si="19"/>
        <v>1.5712875671072192E-2</v>
      </c>
      <c r="O22">
        <f t="shared" si="19"/>
        <v>1.5284110440381226E-2</v>
      </c>
      <c r="P22">
        <f t="shared" si="19"/>
        <v>1.4866113352691423E-2</v>
      </c>
      <c r="Q22">
        <f t="shared" si="19"/>
        <v>1.4458627073820981E-2</v>
      </c>
      <c r="R22">
        <f t="shared" si="19"/>
        <v>1.4061400219173015E-2</v>
      </c>
      <c r="S22">
        <f t="shared" si="19"/>
        <v>1.3674187219393334E-2</v>
      </c>
      <c r="T22">
        <f t="shared" si="19"/>
        <v>1.3296748189008344E-2</v>
      </c>
      <c r="U22">
        <f t="shared" si="19"/>
        <v>1.2928848797977906E-2</v>
      </c>
      <c r="V22">
        <f t="shared" si="19"/>
        <v>1.2570260146099363E-2</v>
      </c>
      <c r="W22">
        <f t="shared" si="19"/>
        <v>1.2220758640200306E-2</v>
      </c>
      <c r="X22">
        <f t="shared" si="20"/>
        <v>1.1880125874059011E-2</v>
      </c>
      <c r="Y22">
        <f t="shared" si="20"/>
        <v>1.1548148510992845E-2</v>
      </c>
      <c r="Z22">
        <f t="shared" si="20"/>
        <v>1.1224618169056145E-2</v>
      </c>
      <c r="AA22">
        <f t="shared" si="20"/>
        <v>1.0909331308790422E-2</v>
      </c>
      <c r="AB22">
        <f t="shared" si="20"/>
        <v>1.0602089123470972E-2</v>
      </c>
      <c r="AC22">
        <f t="shared" si="20"/>
        <v>1.0302697431795099E-2</v>
      </c>
      <c r="AD22">
        <f t="shared" si="20"/>
        <v>1.0010966572958462E-2</v>
      </c>
      <c r="AE22">
        <f t="shared" si="20"/>
        <v>9.7267113040671576E-3</v>
      </c>
      <c r="AF22">
        <f t="shared" si="20"/>
        <v>9.4497506998342858E-3</v>
      </c>
      <c r="AG22">
        <f t="shared" si="20"/>
        <v>9.1799080545108217E-3</v>
      </c>
      <c r="AH22">
        <f t="shared" si="21"/>
        <v>8.9170107860018603E-3</v>
      </c>
      <c r="AI22">
        <f t="shared" si="21"/>
        <v>8.6608903421201144E-3</v>
      </c>
      <c r="AJ22">
        <f t="shared" si="21"/>
        <v>8.4113821089298133E-3</v>
      </c>
      <c r="AK22">
        <f t="shared" si="21"/>
        <v>8.168325321135074E-3</v>
      </c>
      <c r="AL22">
        <f t="shared" si="21"/>
        <v>7.9315629744677613E-3</v>
      </c>
      <c r="AM22">
        <f t="shared" si="21"/>
        <v>7.700941740030969E-3</v>
      </c>
      <c r="AN22">
        <f t="shared" si="21"/>
        <v>7.4763118805550493E-3</v>
      </c>
      <c r="AO22">
        <f t="shared" si="21"/>
        <v>7.2575271685241891E-3</v>
      </c>
      <c r="AP22">
        <f t="shared" si="21"/>
        <v>7.0444448061323505E-3</v>
      </c>
      <c r="AQ22">
        <f t="shared" si="21"/>
        <v>6.8369253470283286E-3</v>
      </c>
      <c r="AR22">
        <f t="shared" si="22"/>
        <v>6.6348326198105712E-3</v>
      </c>
      <c r="AS22">
        <f t="shared" si="22"/>
        <v>6.4380336532332012E-3</v>
      </c>
      <c r="AT22">
        <f t="shared" si="22"/>
        <v>6.2463986030855782E-3</v>
      </c>
      <c r="AU22">
        <f t="shared" si="22"/>
        <v>6.0598006807085613E-3</v>
      </c>
      <c r="AV22">
        <f t="shared" si="22"/>
        <v>5.8781160831113408E-3</v>
      </c>
      <c r="AW22">
        <f t="shared" si="22"/>
        <v>5.7012239246536376E-3</v>
      </c>
      <c r="AX22">
        <f t="shared" si="22"/>
        <v>4.9910152309030967E-3</v>
      </c>
      <c r="AY22">
        <f t="shared" si="22"/>
        <v>4.1999089759179745E-3</v>
      </c>
      <c r="AZ22">
        <f t="shared" si="22"/>
        <v>3.7232818746062682E-3</v>
      </c>
      <c r="BA22">
        <f t="shared" si="22"/>
        <v>3.3587968835067025E-3</v>
      </c>
      <c r="BB22">
        <f t="shared" si="23"/>
        <v>3.0600082707272357E-3</v>
      </c>
      <c r="BC22">
        <f t="shared" si="23"/>
        <v>2.8063829833159032E-3</v>
      </c>
      <c r="BD22">
        <f t="shared" si="23"/>
        <v>2.5864651548704182E-3</v>
      </c>
      <c r="BE22">
        <f t="shared" si="23"/>
        <v>2.3929947126601673E-3</v>
      </c>
      <c r="BF22">
        <f t="shared" si="23"/>
        <v>2.2209824408133015E-3</v>
      </c>
      <c r="BG22">
        <f t="shared" si="23"/>
        <v>2.0668024307714892E-3</v>
      </c>
      <c r="BH22">
        <f t="shared" si="23"/>
        <v>1.927709853345208E-3</v>
      </c>
      <c r="BI22">
        <f t="shared" si="23"/>
        <v>1.8015615837037478E-3</v>
      </c>
      <c r="BJ22">
        <f t="shared" si="23"/>
        <v>1.6866433529676033E-3</v>
      </c>
      <c r="BK22">
        <f t="shared" si="23"/>
        <v>1.5815571300371433E-3</v>
      </c>
      <c r="BL22">
        <f t="shared" si="24"/>
        <v>1.4851446151188665E-3</v>
      </c>
      <c r="BM22">
        <f t="shared" si="24"/>
        <v>1.3964334445737399E-3</v>
      </c>
      <c r="BN22">
        <f t="shared" si="24"/>
        <v>1.3145982584341158E-3</v>
      </c>
      <c r="BO22">
        <f t="shared" si="24"/>
        <v>1.2389318263652984E-3</v>
      </c>
      <c r="BP22">
        <f t="shared" si="24"/>
        <v>1.1688231791690369E-3</v>
      </c>
      <c r="BQ22">
        <f t="shared" si="24"/>
        <v>1.1037407423137107E-3</v>
      </c>
      <c r="BR22">
        <f t="shared" si="24"/>
        <v>1.0432191192962228E-3</v>
      </c>
      <c r="BS22">
        <f t="shared" si="24"/>
        <v>9.8684858950527318E-4</v>
      </c>
      <c r="BT22">
        <f t="shared" si="24"/>
        <v>9.3426665937865986E-4</v>
      </c>
      <c r="BU22">
        <f t="shared" si="24"/>
        <v>8.8515119028749023E-4</v>
      </c>
      <c r="BV22">
        <f t="shared" si="25"/>
        <v>8.3921475364617186E-4</v>
      </c>
      <c r="BW22">
        <f t="shared" si="25"/>
        <v>7.9619995289559537E-4</v>
      </c>
      <c r="BX22">
        <f t="shared" si="25"/>
        <v>7.5587551565358953E-4</v>
      </c>
      <c r="BY22">
        <f t="shared" si="25"/>
        <v>7.1803300549211216E-4</v>
      </c>
      <c r="BZ22">
        <f t="shared" si="25"/>
        <v>6.8248403677349085E-4</v>
      </c>
      <c r="CA22">
        <f t="shared" si="25"/>
        <v>6.4905790131114885E-4</v>
      </c>
      <c r="CB22">
        <f t="shared" si="25"/>
        <v>6.1759953474166439E-4</v>
      </c>
      <c r="CC22">
        <f t="shared" si="25"/>
        <v>5.8796776509017297E-4</v>
      </c>
      <c r="CD22">
        <f t="shared" si="25"/>
        <v>5.600337972671601E-4</v>
      </c>
      <c r="CE22">
        <f t="shared" si="25"/>
        <v>5.3367989599901718E-4</v>
      </c>
      <c r="CF22">
        <f t="shared" si="26"/>
        <v>5.087982365798232E-4</v>
      </c>
      <c r="CG22">
        <f t="shared" si="26"/>
        <v>4.8528989828550264E-4</v>
      </c>
      <c r="CH22">
        <f t="shared" si="26"/>
        <v>4.6306397964480359E-4</v>
      </c>
      <c r="CI22">
        <f t="shared" si="26"/>
        <v>4.4203681826155474E-4</v>
      </c>
      <c r="CJ22">
        <f t="shared" si="26"/>
        <v>4.22131300715681E-4</v>
      </c>
      <c r="CK22">
        <f t="shared" si="26"/>
        <v>4.032762503780861E-4</v>
      </c>
      <c r="CL22">
        <f t="shared" si="26"/>
        <v>3.8540588286538796E-4</v>
      </c>
      <c r="CM22">
        <f t="shared" si="26"/>
        <v>3.6845932041851639E-4</v>
      </c>
      <c r="CN22">
        <f t="shared" si="26"/>
        <v>3.5238015777971443E-4</v>
      </c>
      <c r="CO22">
        <f t="shared" si="26"/>
        <v>3.3711607321674738E-4</v>
      </c>
      <c r="CP22">
        <f t="shared" si="27"/>
        <v>3.2261847924154889E-4</v>
      </c>
      <c r="CQ22">
        <f t="shared" si="27"/>
        <v>3.0884220832523877E-4</v>
      </c>
      <c r="CR22">
        <f t="shared" si="27"/>
        <v>1.9581623050828309E-4</v>
      </c>
      <c r="CS22">
        <f t="shared" si="27"/>
        <v>1.2524906469967866E-4</v>
      </c>
      <c r="CT22">
        <f t="shared" si="27"/>
        <v>8.5419028857404113E-5</v>
      </c>
      <c r="CU22">
        <f t="shared" si="27"/>
        <v>5.8517694651961945E-5</v>
      </c>
      <c r="CV22">
        <f t="shared" si="27"/>
        <v>3.9347868743439729E-5</v>
      </c>
      <c r="CW22">
        <f t="shared" si="27"/>
        <v>2.5471485438513287E-5</v>
      </c>
      <c r="CX22">
        <f t="shared" si="27"/>
        <v>1.5490848511373633E-5</v>
      </c>
      <c r="CY22">
        <f t="shared" si="27"/>
        <v>8.5067185619473904E-6</v>
      </c>
      <c r="CZ22">
        <f t="shared" si="28"/>
        <v>3.8952987261395186E-6</v>
      </c>
      <c r="DA22">
        <f t="shared" si="28"/>
        <v>1.2003800365018246E-6</v>
      </c>
      <c r="DB22">
        <f t="shared" si="28"/>
        <v>7.5088584889205968E-8</v>
      </c>
      <c r="DC22">
        <f t="shared" si="28"/>
        <v>0</v>
      </c>
      <c r="DD22">
        <f t="shared" si="28"/>
        <v>0</v>
      </c>
      <c r="DE22">
        <f t="shared" si="28"/>
        <v>0</v>
      </c>
      <c r="DF22">
        <f t="shared" si="28"/>
        <v>0</v>
      </c>
      <c r="DG22">
        <f t="shared" si="28"/>
        <v>0</v>
      </c>
      <c r="DH22">
        <f t="shared" si="28"/>
        <v>0</v>
      </c>
      <c r="DI22">
        <f t="shared" si="28"/>
        <v>0</v>
      </c>
      <c r="DJ22">
        <f t="shared" si="29"/>
        <v>0</v>
      </c>
      <c r="DK22">
        <f t="shared" si="29"/>
        <v>0</v>
      </c>
      <c r="DL22">
        <f t="shared" si="29"/>
        <v>0</v>
      </c>
      <c r="DM22">
        <f t="shared" si="29"/>
        <v>0</v>
      </c>
      <c r="DN22">
        <f t="shared" si="29"/>
        <v>0</v>
      </c>
      <c r="DO22">
        <f t="shared" si="29"/>
        <v>0</v>
      </c>
      <c r="DP22">
        <f t="shared" si="29"/>
        <v>0</v>
      </c>
      <c r="DQ22">
        <f t="shared" si="29"/>
        <v>0</v>
      </c>
      <c r="DR22">
        <f t="shared" si="29"/>
        <v>0</v>
      </c>
      <c r="DS22">
        <f t="shared" si="29"/>
        <v>0</v>
      </c>
      <c r="DT22">
        <f t="shared" si="30"/>
        <v>0</v>
      </c>
      <c r="DU22">
        <f t="shared" si="30"/>
        <v>0</v>
      </c>
      <c r="DV22">
        <f t="shared" si="30"/>
        <v>0</v>
      </c>
      <c r="DW22">
        <f t="shared" si="30"/>
        <v>0</v>
      </c>
      <c r="DX22">
        <f t="shared" si="30"/>
        <v>0</v>
      </c>
      <c r="DY22">
        <f t="shared" si="30"/>
        <v>0</v>
      </c>
      <c r="DZ22">
        <f t="shared" si="30"/>
        <v>0</v>
      </c>
      <c r="EA22">
        <f t="shared" si="30"/>
        <v>0</v>
      </c>
      <c r="EB22">
        <f t="shared" si="30"/>
        <v>0</v>
      </c>
      <c r="EC22">
        <f t="shared" si="30"/>
        <v>0</v>
      </c>
      <c r="ED22">
        <f t="shared" si="31"/>
        <v>0</v>
      </c>
      <c r="EE22">
        <f t="shared" si="31"/>
        <v>0</v>
      </c>
      <c r="EF22">
        <f t="shared" si="31"/>
        <v>0</v>
      </c>
      <c r="EG22">
        <f t="shared" si="31"/>
        <v>0</v>
      </c>
      <c r="EH22">
        <f t="shared" si="31"/>
        <v>0</v>
      </c>
      <c r="EI22">
        <f t="shared" si="31"/>
        <v>0</v>
      </c>
      <c r="EJ22">
        <f t="shared" si="31"/>
        <v>0</v>
      </c>
      <c r="EK22">
        <f t="shared" si="31"/>
        <v>0</v>
      </c>
      <c r="EL22">
        <f t="shared" si="31"/>
        <v>0</v>
      </c>
      <c r="EM22">
        <f t="shared" si="31"/>
        <v>0</v>
      </c>
      <c r="EN22">
        <f t="shared" si="32"/>
        <v>0</v>
      </c>
      <c r="EO22">
        <f t="shared" si="32"/>
        <v>0</v>
      </c>
      <c r="EP22">
        <f t="shared" si="32"/>
        <v>0</v>
      </c>
      <c r="EQ22">
        <f t="shared" si="32"/>
        <v>0</v>
      </c>
      <c r="ER22">
        <f t="shared" si="32"/>
        <v>0</v>
      </c>
      <c r="ES22">
        <f t="shared" si="32"/>
        <v>0</v>
      </c>
      <c r="ET22">
        <f t="shared" si="32"/>
        <v>0</v>
      </c>
      <c r="EU22">
        <f t="shared" si="32"/>
        <v>0</v>
      </c>
      <c r="EV22">
        <f t="shared" si="32"/>
        <v>0</v>
      </c>
      <c r="EW22">
        <f t="shared" si="32"/>
        <v>0</v>
      </c>
      <c r="EX22">
        <f t="shared" si="32"/>
        <v>0</v>
      </c>
      <c r="EZ22">
        <f t="shared" si="17"/>
        <v>0.60460827681384965</v>
      </c>
      <c r="FB22">
        <f t="shared" si="15"/>
        <v>4.7085952783567364E-2</v>
      </c>
      <c r="FC22">
        <f t="shared" si="16"/>
        <v>0.24382090970545892</v>
      </c>
    </row>
    <row r="23" spans="1:159" x14ac:dyDescent="0.25">
      <c r="A23">
        <v>380</v>
      </c>
      <c r="B23" s="19">
        <f>'Input spectra'!Y22</f>
        <v>8.7468441391856694E-2</v>
      </c>
      <c r="C23">
        <f>'Input spectra'!F22</f>
        <v>4.5933601184182701E-2</v>
      </c>
      <c r="D23">
        <f t="shared" ref="D23:M32" si="33">D$2*EXP(- D$1 * ($C23*_c3+$B23))</f>
        <v>2.0653927966864227E-2</v>
      </c>
      <c r="E23">
        <f t="shared" si="33"/>
        <v>2.0139090924543489E-2</v>
      </c>
      <c r="F23">
        <f t="shared" si="33"/>
        <v>1.9636030337967656E-2</v>
      </c>
      <c r="G23">
        <f t="shared" si="33"/>
        <v>1.9144490223968025E-2</v>
      </c>
      <c r="H23">
        <f t="shared" si="33"/>
        <v>1.8664219978679033E-2</v>
      </c>
      <c r="I23">
        <f t="shared" si="33"/>
        <v>1.819497426718425E-2</v>
      </c>
      <c r="J23">
        <f t="shared" si="33"/>
        <v>1.7736512915385756E-2</v>
      </c>
      <c r="K23">
        <f t="shared" si="33"/>
        <v>1.7288600804052819E-2</v>
      </c>
      <c r="L23">
        <f t="shared" si="33"/>
        <v>1.6851007765006542E-2</v>
      </c>
      <c r="M23">
        <f t="shared" si="33"/>
        <v>1.6423508479398038E-2</v>
      </c>
      <c r="N23">
        <f t="shared" ref="N23:W32" si="34">N$2*EXP(- N$1 * ($C23*_c3+$B23))</f>
        <v>1.6005882378038468E-2</v>
      </c>
      <c r="O23">
        <f t="shared" si="34"/>
        <v>1.5597913543740152E-2</v>
      </c>
      <c r="P23">
        <f t="shared" si="34"/>
        <v>1.5199390615628814E-2</v>
      </c>
      <c r="Q23">
        <f t="shared" si="34"/>
        <v>1.481010669538764E-2</v>
      </c>
      <c r="R23">
        <f t="shared" si="34"/>
        <v>1.4429859255394764E-2</v>
      </c>
      <c r="S23">
        <f t="shared" si="34"/>
        <v>1.4058450048716521E-2</v>
      </c>
      <c r="T23">
        <f t="shared" si="34"/>
        <v>1.3695685020919448E-2</v>
      </c>
      <c r="U23">
        <f t="shared" si="34"/>
        <v>1.334137422366485E-2</v>
      </c>
      <c r="V23">
        <f t="shared" si="34"/>
        <v>1.2995331730050465E-2</v>
      </c>
      <c r="W23">
        <f t="shared" si="34"/>
        <v>1.2657375551664338E-2</v>
      </c>
      <c r="X23">
        <f t="shared" ref="X23:AG32" si="35">X$2*EXP(- X$1 * ($C23*_c3+$B23))</f>
        <v>1.2327327557316834E-2</v>
      </c>
      <c r="Y23">
        <f t="shared" si="35"/>
        <v>1.2005013393417356E-2</v>
      </c>
      <c r="Z23">
        <f t="shared" si="35"/>
        <v>1.1690262405962916E-2</v>
      </c>
      <c r="AA23">
        <f t="shared" si="35"/>
        <v>1.1382907564106466E-2</v>
      </c>
      <c r="AB23">
        <f t="shared" si="35"/>
        <v>1.1082785385273467E-2</v>
      </c>
      <c r="AC23">
        <f t="shared" si="35"/>
        <v>1.0789735861795784E-2</v>
      </c>
      <c r="AD23">
        <f t="shared" si="35"/>
        <v>1.0503602389032654E-2</v>
      </c>
      <c r="AE23">
        <f t="shared" si="35"/>
        <v>1.0224231694949014E-2</v>
      </c>
      <c r="AF23">
        <f t="shared" si="35"/>
        <v>9.9514737711221199E-3</v>
      </c>
      <c r="AG23">
        <f t="shared" si="35"/>
        <v>9.6851818051479077E-3</v>
      </c>
      <c r="AH23">
        <f t="shared" ref="AH23:AQ32" si="36">AH$2*EXP(- AH$1 * ($C23*_c3+$B23))</f>
        <v>9.4252121144191483E-3</v>
      </c>
      <c r="AI23">
        <f t="shared" si="36"/>
        <v>9.1714240812479746E-3</v>
      </c>
      <c r="AJ23">
        <f t="shared" si="36"/>
        <v>8.9236800893059184E-3</v>
      </c>
      <c r="AK23">
        <f t="shared" si="36"/>
        <v>8.6818454613551282E-3</v>
      </c>
      <c r="AL23">
        <f t="shared" si="36"/>
        <v>8.4457883982449258E-3</v>
      </c>
      <c r="AM23">
        <f t="shared" si="36"/>
        <v>8.2153799191484068E-3</v>
      </c>
      <c r="AN23">
        <f t="shared" si="36"/>
        <v>7.9904938030142796E-3</v>
      </c>
      <c r="AO23">
        <f t="shared" si="36"/>
        <v>7.7710065312096201E-3</v>
      </c>
      <c r="AP23">
        <f t="shared" si="36"/>
        <v>7.5567972313296929E-3</v>
      </c>
      <c r="AQ23">
        <f t="shared" si="36"/>
        <v>7.3477476221514813E-3</v>
      </c>
      <c r="AR23">
        <f t="shared" ref="AR23:BA32" si="37">AR$2*EXP(- AR$1 * ($C23*_c3+$B23))</f>
        <v>7.1437419597080408E-3</v>
      </c>
      <c r="AS23">
        <f t="shared" si="37"/>
        <v>6.9446669844611857E-3</v>
      </c>
      <c r="AT23">
        <f t="shared" si="37"/>
        <v>6.7504118695505049E-3</v>
      </c>
      <c r="AU23">
        <f t="shared" si="37"/>
        <v>6.560868170097202E-3</v>
      </c>
      <c r="AV23">
        <f t="shared" si="37"/>
        <v>6.3759297735414893E-3</v>
      </c>
      <c r="AW23">
        <f t="shared" si="37"/>
        <v>6.1954928509929379E-3</v>
      </c>
      <c r="AX23">
        <f t="shared" si="37"/>
        <v>5.4337424669437581E-3</v>
      </c>
      <c r="AY23">
        <f t="shared" si="37"/>
        <v>4.580917060043265E-3</v>
      </c>
      <c r="AZ23">
        <f t="shared" si="37"/>
        <v>4.0685612781581068E-3</v>
      </c>
      <c r="BA23">
        <f t="shared" si="37"/>
        <v>3.6770630910589043E-3</v>
      </c>
      <c r="BB23">
        <f t="shared" ref="BB23:BK32" si="38">BB$2*EXP(- BB$1 * ($C23*_c3+$B23))</f>
        <v>3.3561575117518187E-3</v>
      </c>
      <c r="BC23">
        <f t="shared" si="38"/>
        <v>3.0836783218773042E-3</v>
      </c>
      <c r="BD23">
        <f t="shared" si="38"/>
        <v>2.8472864150237125E-3</v>
      </c>
      <c r="BE23">
        <f t="shared" si="38"/>
        <v>2.639177851228199E-3</v>
      </c>
      <c r="BF23">
        <f t="shared" si="38"/>
        <v>2.4539993224942541E-3</v>
      </c>
      <c r="BG23">
        <f t="shared" si="38"/>
        <v>2.2878664610832054E-3</v>
      </c>
      <c r="BH23">
        <f t="shared" si="38"/>
        <v>2.1378428129360093E-3</v>
      </c>
      <c r="BI23">
        <f t="shared" si="38"/>
        <v>2.0016383351388655E-3</v>
      </c>
      <c r="BJ23">
        <f t="shared" si="38"/>
        <v>1.8774230749207237E-3</v>
      </c>
      <c r="BK23">
        <f t="shared" si="38"/>
        <v>1.7637059147320158E-3</v>
      </c>
      <c r="BL23">
        <f t="shared" ref="BL23:BU32" si="39">BL$2*EXP(- BL$1 * ($C23*_c3+$B23))</f>
        <v>1.6592522931895371E-3</v>
      </c>
      <c r="BM23">
        <f t="shared" si="39"/>
        <v>1.5630264162166574E-3</v>
      </c>
      <c r="BN23">
        <f t="shared" si="39"/>
        <v>1.4741494801547592E-3</v>
      </c>
      <c r="BO23">
        <f t="shared" si="39"/>
        <v>1.3918687210594423E-3</v>
      </c>
      <c r="BP23">
        <f t="shared" si="39"/>
        <v>1.3155339972681726E-3</v>
      </c>
      <c r="BQ23">
        <f t="shared" si="39"/>
        <v>1.2445797458489167E-3</v>
      </c>
      <c r="BR23">
        <f t="shared" si="39"/>
        <v>1.1785108566480602E-3</v>
      </c>
      <c r="BS23">
        <f t="shared" si="39"/>
        <v>1.1168914573855689E-3</v>
      </c>
      <c r="BT23">
        <f t="shared" si="39"/>
        <v>1.0593358987920226E-3</v>
      </c>
      <c r="BU23">
        <f t="shared" si="39"/>
        <v>1.0055014277244652E-3</v>
      </c>
      <c r="BV23">
        <f t="shared" ref="BV23:CE32" si="40">BV$2*EXP(- BV$1 * ($C23*_c3+$B23))</f>
        <v>9.550821730172262E-4</v>
      </c>
      <c r="BW23">
        <f t="shared" si="40"/>
        <v>9.078041647521078E-4</v>
      </c>
      <c r="BX23">
        <f t="shared" si="40"/>
        <v>8.6342117607400017E-4</v>
      </c>
      <c r="BY23">
        <f t="shared" si="40"/>
        <v>8.2171122628842651E-4</v>
      </c>
      <c r="BZ23">
        <f t="shared" si="40"/>
        <v>7.8247362046132099E-4</v>
      </c>
      <c r="CA23">
        <f t="shared" si="40"/>
        <v>7.4552642792885147E-4</v>
      </c>
      <c r="CB23">
        <f t="shared" si="40"/>
        <v>7.1070432263266369E-4</v>
      </c>
      <c r="CC23">
        <f t="shared" si="40"/>
        <v>6.7785672383889161E-4</v>
      </c>
      <c r="CD23">
        <f t="shared" si="40"/>
        <v>6.4684618785560322E-4</v>
      </c>
      <c r="CE23">
        <f t="shared" si="40"/>
        <v>6.1754701074481289E-4</v>
      </c>
      <c r="CF23">
        <f t="shared" ref="CF23:CO32" si="41">CF$2*EXP(- CF$1 * ($C23*_c3+$B23))</f>
        <v>5.8984400939046178E-4</v>
      </c>
      <c r="CG23">
        <f t="shared" si="41"/>
        <v>5.6363145411419827E-4</v>
      </c>
      <c r="CH23">
        <f t="shared" si="41"/>
        <v>5.3881213068201648E-4</v>
      </c>
      <c r="CI23">
        <f t="shared" si="41"/>
        <v>5.1529651328213104E-4</v>
      </c>
      <c r="CJ23">
        <f t="shared" si="41"/>
        <v>4.9300203307783657E-4</v>
      </c>
      <c r="CK23">
        <f t="shared" si="41"/>
        <v>4.71852429400395E-4</v>
      </c>
      <c r="CL23">
        <f t="shared" si="41"/>
        <v>4.517771726626846E-4</v>
      </c>
      <c r="CM23">
        <f t="shared" si="41"/>
        <v>4.3271094973433203E-4</v>
      </c>
      <c r="CN23">
        <f t="shared" si="41"/>
        <v>4.145932038933397E-4</v>
      </c>
      <c r="CO23">
        <f t="shared" si="41"/>
        <v>3.9736772261263702E-4</v>
      </c>
      <c r="CP23">
        <f t="shared" ref="CP23:CY32" si="42">CP$2*EXP(- CP$1 * ($C23*_c3+$B23))</f>
        <v>3.8098226739579028E-4</v>
      </c>
      <c r="CQ23">
        <f t="shared" si="42"/>
        <v>3.6538824067864988E-4</v>
      </c>
      <c r="CR23">
        <f t="shared" si="42"/>
        <v>2.320967172743195E-4</v>
      </c>
      <c r="CS23">
        <f t="shared" si="42"/>
        <v>1.4872952742033885E-4</v>
      </c>
      <c r="CT23">
        <f t="shared" si="42"/>
        <v>1.01620126406253E-4</v>
      </c>
      <c r="CU23">
        <f t="shared" si="42"/>
        <v>6.9745261088123808E-5</v>
      </c>
      <c r="CV23">
        <f t="shared" si="42"/>
        <v>4.6984120820348134E-5</v>
      </c>
      <c r="CW23">
        <f t="shared" si="42"/>
        <v>3.0470989539634703E-5</v>
      </c>
      <c r="CX23">
        <f t="shared" si="42"/>
        <v>1.8565638374298538E-5</v>
      </c>
      <c r="CY23">
        <f t="shared" si="42"/>
        <v>1.0214077281163042E-5</v>
      </c>
      <c r="CZ23">
        <f t="shared" ref="CZ23:DI32" si="43">CZ$2*EXP(- CZ$1 * ($C23*_c3+$B23))</f>
        <v>4.6857621315300462E-6</v>
      </c>
      <c r="DA23">
        <f t="shared" si="43"/>
        <v>1.4466405292287163E-6</v>
      </c>
      <c r="DB23">
        <f t="shared" si="43"/>
        <v>9.0660514328346966E-8</v>
      </c>
      <c r="DC23">
        <f t="shared" si="43"/>
        <v>0</v>
      </c>
      <c r="DD23">
        <f t="shared" si="43"/>
        <v>0</v>
      </c>
      <c r="DE23">
        <f t="shared" si="43"/>
        <v>0</v>
      </c>
      <c r="DF23">
        <f t="shared" si="43"/>
        <v>0</v>
      </c>
      <c r="DG23">
        <f t="shared" si="43"/>
        <v>0</v>
      </c>
      <c r="DH23">
        <f t="shared" si="43"/>
        <v>0</v>
      </c>
      <c r="DI23">
        <f t="shared" si="43"/>
        <v>0</v>
      </c>
      <c r="DJ23">
        <f t="shared" ref="DJ23:DS32" si="44">DJ$2*EXP(- DJ$1 * ($C23*_c3+$B23))</f>
        <v>0</v>
      </c>
      <c r="DK23">
        <f t="shared" si="44"/>
        <v>0</v>
      </c>
      <c r="DL23">
        <f t="shared" si="44"/>
        <v>0</v>
      </c>
      <c r="DM23">
        <f t="shared" si="44"/>
        <v>0</v>
      </c>
      <c r="DN23">
        <f t="shared" si="44"/>
        <v>0</v>
      </c>
      <c r="DO23">
        <f t="shared" si="44"/>
        <v>0</v>
      </c>
      <c r="DP23">
        <f t="shared" si="44"/>
        <v>0</v>
      </c>
      <c r="DQ23">
        <f t="shared" si="44"/>
        <v>0</v>
      </c>
      <c r="DR23">
        <f t="shared" si="44"/>
        <v>0</v>
      </c>
      <c r="DS23">
        <f t="shared" si="44"/>
        <v>0</v>
      </c>
      <c r="DT23">
        <f t="shared" ref="DT23:EC32" si="45">DT$2*EXP(- DT$1 * ($C23*_c3+$B23))</f>
        <v>0</v>
      </c>
      <c r="DU23">
        <f t="shared" si="45"/>
        <v>0</v>
      </c>
      <c r="DV23">
        <f t="shared" si="45"/>
        <v>0</v>
      </c>
      <c r="DW23">
        <f t="shared" si="45"/>
        <v>0</v>
      </c>
      <c r="DX23">
        <f t="shared" si="45"/>
        <v>0</v>
      </c>
      <c r="DY23">
        <f t="shared" si="45"/>
        <v>0</v>
      </c>
      <c r="DZ23">
        <f t="shared" si="45"/>
        <v>0</v>
      </c>
      <c r="EA23">
        <f t="shared" si="45"/>
        <v>0</v>
      </c>
      <c r="EB23">
        <f t="shared" si="45"/>
        <v>0</v>
      </c>
      <c r="EC23">
        <f t="shared" si="45"/>
        <v>0</v>
      </c>
      <c r="ED23">
        <f t="shared" ref="ED23:EM32" si="46">ED$2*EXP(- ED$1 * ($C23*_c3+$B23))</f>
        <v>0</v>
      </c>
      <c r="EE23">
        <f t="shared" si="46"/>
        <v>0</v>
      </c>
      <c r="EF23">
        <f t="shared" si="46"/>
        <v>0</v>
      </c>
      <c r="EG23">
        <f t="shared" si="46"/>
        <v>0</v>
      </c>
      <c r="EH23">
        <f t="shared" si="46"/>
        <v>0</v>
      </c>
      <c r="EI23">
        <f t="shared" si="46"/>
        <v>0</v>
      </c>
      <c r="EJ23">
        <f t="shared" si="46"/>
        <v>0</v>
      </c>
      <c r="EK23">
        <f t="shared" si="46"/>
        <v>0</v>
      </c>
      <c r="EL23">
        <f t="shared" si="46"/>
        <v>0</v>
      </c>
      <c r="EM23">
        <f t="shared" si="46"/>
        <v>0</v>
      </c>
      <c r="EN23">
        <f t="shared" ref="EN23:EX32" si="47">EN$2*EXP(- EN$1 * ($C23*_c3+$B23))</f>
        <v>0</v>
      </c>
      <c r="EO23">
        <f t="shared" si="47"/>
        <v>0</v>
      </c>
      <c r="EP23">
        <f t="shared" si="47"/>
        <v>0</v>
      </c>
      <c r="EQ23">
        <f t="shared" si="47"/>
        <v>0</v>
      </c>
      <c r="ER23">
        <f t="shared" si="47"/>
        <v>0</v>
      </c>
      <c r="ES23">
        <f t="shared" si="47"/>
        <v>0</v>
      </c>
      <c r="ET23">
        <f t="shared" si="47"/>
        <v>0</v>
      </c>
      <c r="EU23">
        <f t="shared" si="47"/>
        <v>0</v>
      </c>
      <c r="EV23">
        <f t="shared" si="47"/>
        <v>0</v>
      </c>
      <c r="EW23">
        <f t="shared" si="47"/>
        <v>0</v>
      </c>
      <c r="EX23">
        <f t="shared" si="47"/>
        <v>0</v>
      </c>
      <c r="EZ23">
        <f t="shared" si="17"/>
        <v>0.62989333230773326</v>
      </c>
      <c r="FB23">
        <f t="shared" si="15"/>
        <v>4.2882588178860481E-2</v>
      </c>
      <c r="FC23">
        <f t="shared" si="16"/>
        <v>0.24439763762107236</v>
      </c>
    </row>
    <row r="24" spans="1:159" x14ac:dyDescent="0.25">
      <c r="A24">
        <v>385</v>
      </c>
      <c r="B24" s="19">
        <f>'Input spectra'!Y23</f>
        <v>8.2314219229792998E-2</v>
      </c>
      <c r="C24">
        <f>'Input spectra'!F23</f>
        <v>4.0524423768238602E-2</v>
      </c>
      <c r="D24">
        <f t="shared" si="33"/>
        <v>2.0653927966864227E-2</v>
      </c>
      <c r="E24">
        <f t="shared" si="33"/>
        <v>2.0171283946012915E-2</v>
      </c>
      <c r="F24">
        <f t="shared" si="33"/>
        <v>1.9698858238171236E-2</v>
      </c>
      <c r="G24">
        <f t="shared" si="33"/>
        <v>1.9236446417858627E-2</v>
      </c>
      <c r="H24">
        <f t="shared" si="33"/>
        <v>1.8783848001565337E-2</v>
      </c>
      <c r="I24">
        <f t="shared" si="33"/>
        <v>1.8340866373677486E-2</v>
      </c>
      <c r="J24">
        <f t="shared" si="33"/>
        <v>1.7907308713767663E-2</v>
      </c>
      <c r="K24">
        <f t="shared" si="33"/>
        <v>1.7482985925226298E-2</v>
      </c>
      <c r="L24">
        <f t="shared" si="33"/>
        <v>1.7067712565209482E-2</v>
      </c>
      <c r="M24">
        <f t="shared" si="33"/>
        <v>1.6661306775879195E-2</v>
      </c>
      <c r="N24">
        <f t="shared" si="34"/>
        <v>1.6263590216912586E-2</v>
      </c>
      <c r="O24">
        <f t="shared" si="34"/>
        <v>1.5874387999257132E-2</v>
      </c>
      <c r="P24">
        <f t="shared" si="34"/>
        <v>1.5493528620109102E-2</v>
      </c>
      <c r="Q24">
        <f t="shared" si="34"/>
        <v>1.5120843899092982E-2</v>
      </c>
      <c r="R24">
        <f t="shared" si="34"/>
        <v>1.4756168915620099E-2</v>
      </c>
      <c r="S24">
        <f t="shared" si="34"/>
        <v>1.4399341947404946E-2</v>
      </c>
      <c r="T24">
        <f t="shared" si="34"/>
        <v>1.4050204410118131E-2</v>
      </c>
      <c r="U24">
        <f t="shared" si="34"/>
        <v>1.3708600798155272E-2</v>
      </c>
      <c r="V24">
        <f t="shared" si="34"/>
        <v>1.3374378626501525E-2</v>
      </c>
      <c r="W24">
        <f t="shared" si="34"/>
        <v>1.3047388373671769E-2</v>
      </c>
      <c r="X24">
        <f t="shared" si="35"/>
        <v>1.272748342570687E-2</v>
      </c>
      <c r="Y24">
        <f t="shared" si="35"/>
        <v>1.2414520021206769E-2</v>
      </c>
      <c r="Z24">
        <f t="shared" si="35"/>
        <v>1.2108357197381512E-2</v>
      </c>
      <c r="AA24">
        <f t="shared" si="35"/>
        <v>1.180885673710164E-2</v>
      </c>
      <c r="AB24">
        <f t="shared" si="35"/>
        <v>1.1515883116929759E-2</v>
      </c>
      <c r="AC24">
        <f t="shared" si="35"/>
        <v>1.122930345611535E-2</v>
      </c>
      <c r="AD24">
        <f t="shared" si="35"/>
        <v>1.0948987466535269E-2</v>
      </c>
      <c r="AE24">
        <f t="shared" si="35"/>
        <v>1.0674807403562692E-2</v>
      </c>
      <c r="AF24">
        <f t="shared" si="35"/>
        <v>1.0406638017847542E-2</v>
      </c>
      <c r="AG24">
        <f t="shared" si="35"/>
        <v>1.0144356507991746E-2</v>
      </c>
      <c r="AH24">
        <f t="shared" si="36"/>
        <v>9.8878424741030441E-3</v>
      </c>
      <c r="AI24">
        <f t="shared" si="36"/>
        <v>9.6369778722112318E-3</v>
      </c>
      <c r="AJ24">
        <f t="shared" si="36"/>
        <v>9.3916469695311186E-3</v>
      </c>
      <c r="AK24">
        <f t="shared" si="36"/>
        <v>9.1517363005567259E-3</v>
      </c>
      <c r="AL24">
        <f t="shared" si="36"/>
        <v>8.9171346239715361E-3</v>
      </c>
      <c r="AM24">
        <f t="shared" si="36"/>
        <v>8.6877328803598858E-3</v>
      </c>
      <c r="AN24">
        <f t="shared" si="36"/>
        <v>8.4634241507047878E-3</v>
      </c>
      <c r="AO24">
        <f t="shared" si="36"/>
        <v>8.2441036156579144E-3</v>
      </c>
      <c r="AP24">
        <f t="shared" si="36"/>
        <v>8.0296685155675108E-3</v>
      </c>
      <c r="AQ24">
        <f t="shared" si="36"/>
        <v>7.8200181112503993E-3</v>
      </c>
      <c r="AR24">
        <f t="shared" si="37"/>
        <v>7.6150536454945208E-3</v>
      </c>
      <c r="AS24">
        <f t="shared" si="37"/>
        <v>7.4146783052785195E-3</v>
      </c>
      <c r="AT24">
        <f t="shared" si="37"/>
        <v>7.2187971846953422E-3</v>
      </c>
      <c r="AU24">
        <f t="shared" si="37"/>
        <v>7.0273172485669187E-3</v>
      </c>
      <c r="AV24">
        <f t="shared" si="37"/>
        <v>6.8401472967372437E-3</v>
      </c>
      <c r="AW24">
        <f t="shared" si="37"/>
        <v>6.6571979290314691E-3</v>
      </c>
      <c r="AX24">
        <f t="shared" si="37"/>
        <v>5.8480131504056662E-3</v>
      </c>
      <c r="AY24">
        <f t="shared" si="37"/>
        <v>4.938049036961289E-3</v>
      </c>
      <c r="AZ24">
        <f t="shared" si="37"/>
        <v>4.3927603562090222E-3</v>
      </c>
      <c r="BA24">
        <f t="shared" si="37"/>
        <v>3.9764123283847425E-3</v>
      </c>
      <c r="BB24">
        <f t="shared" si="38"/>
        <v>3.6351835570842999E-3</v>
      </c>
      <c r="BC24">
        <f t="shared" si="38"/>
        <v>3.3453900292074435E-3</v>
      </c>
      <c r="BD24">
        <f t="shared" si="38"/>
        <v>3.0938733152064794E-3</v>
      </c>
      <c r="BE24">
        <f t="shared" si="38"/>
        <v>2.8723258628235711E-3</v>
      </c>
      <c r="BF24">
        <f t="shared" si="38"/>
        <v>2.6750577956734774E-3</v>
      </c>
      <c r="BG24">
        <f t="shared" si="38"/>
        <v>2.4979462153077395E-3</v>
      </c>
      <c r="BH24">
        <f t="shared" si="38"/>
        <v>2.337878093794498E-3</v>
      </c>
      <c r="BI24">
        <f t="shared" si="38"/>
        <v>2.1924282108237011E-3</v>
      </c>
      <c r="BJ24">
        <f t="shared" si="38"/>
        <v>2.0596603247391961E-3</v>
      </c>
      <c r="BK24">
        <f t="shared" si="38"/>
        <v>1.9379979059481849E-3</v>
      </c>
      <c r="BL24">
        <f t="shared" si="39"/>
        <v>1.8261365075455929E-3</v>
      </c>
      <c r="BM24">
        <f t="shared" si="39"/>
        <v>1.7229822779750901E-3</v>
      </c>
      <c r="BN24">
        <f t="shared" si="39"/>
        <v>1.6276075522014058E-3</v>
      </c>
      <c r="BO24">
        <f t="shared" si="39"/>
        <v>1.5392179810604489E-3</v>
      </c>
      <c r="BP24">
        <f t="shared" si="39"/>
        <v>1.4571276829733757E-3</v>
      </c>
      <c r="BQ24">
        <f t="shared" si="39"/>
        <v>1.3807401139470953E-3</v>
      </c>
      <c r="BR24">
        <f t="shared" si="39"/>
        <v>1.3095331030145594E-3</v>
      </c>
      <c r="BS24">
        <f t="shared" si="39"/>
        <v>1.2430469805228043E-3</v>
      </c>
      <c r="BT24">
        <f t="shared" si="39"/>
        <v>1.1808750421127949E-3</v>
      </c>
      <c r="BU24">
        <f t="shared" si="39"/>
        <v>1.1226558034494207E-3</v>
      </c>
      <c r="BV24">
        <f t="shared" si="40"/>
        <v>1.0680666466259369E-3</v>
      </c>
      <c r="BW24">
        <f t="shared" si="40"/>
        <v>1.0168185613811795E-3</v>
      </c>
      <c r="BX24">
        <f t="shared" si="40"/>
        <v>9.6865175715325161E-4</v>
      </c>
      <c r="BY24">
        <f t="shared" si="40"/>
        <v>9.233319747950434E-4</v>
      </c>
      <c r="BZ24">
        <f t="shared" si="40"/>
        <v>8.8064736558567591E-4</v>
      </c>
      <c r="CA24">
        <f t="shared" si="40"/>
        <v>8.4040583407566326E-4</v>
      </c>
      <c r="CB24">
        <f t="shared" si="40"/>
        <v>8.0243276309345871E-4</v>
      </c>
      <c r="CC24">
        <f t="shared" si="40"/>
        <v>7.6656905585288258E-4</v>
      </c>
      <c r="CD24">
        <f t="shared" si="40"/>
        <v>7.3266944289690429E-4</v>
      </c>
      <c r="CE24">
        <f t="shared" si="40"/>
        <v>7.0060101156484047E-4</v>
      </c>
      <c r="CF24">
        <f t="shared" si="41"/>
        <v>6.7024192347869512E-4</v>
      </c>
      <c r="CG24">
        <f t="shared" si="41"/>
        <v>6.4148029172254341E-4</v>
      </c>
      <c r="CH24">
        <f t="shared" si="41"/>
        <v>6.1421319431492706E-4</v>
      </c>
      <c r="CI24">
        <f t="shared" si="41"/>
        <v>5.8834580453039488E-4</v>
      </c>
      <c r="CJ24">
        <f t="shared" si="41"/>
        <v>5.6379062182513695E-4</v>
      </c>
      <c r="CK24">
        <f t="shared" si="41"/>
        <v>5.4046678972453454E-4</v>
      </c>
      <c r="CL24">
        <f t="shared" si="41"/>
        <v>5.1829948916106881E-4</v>
      </c>
      <c r="CM24">
        <f t="shared" si="41"/>
        <v>4.9721939750488624E-4</v>
      </c>
      <c r="CN24">
        <f t="shared" si="41"/>
        <v>4.7716220498066232E-4</v>
      </c>
      <c r="CO24">
        <f t="shared" si="41"/>
        <v>4.5806818137142304E-4</v>
      </c>
      <c r="CP24">
        <f t="shared" si="42"/>
        <v>4.3988178691853867E-4</v>
      </c>
      <c r="CQ24">
        <f t="shared" si="42"/>
        <v>4.2255132217359251E-4</v>
      </c>
      <c r="CR24">
        <f t="shared" si="42"/>
        <v>2.688360940089142E-4</v>
      </c>
      <c r="CS24">
        <f t="shared" si="42"/>
        <v>1.7254781219476332E-4</v>
      </c>
      <c r="CT24">
        <f t="shared" si="42"/>
        <v>1.1808253555516224E-4</v>
      </c>
      <c r="CU24">
        <f t="shared" si="42"/>
        <v>8.1173509677865617E-5</v>
      </c>
      <c r="CV24">
        <f t="shared" si="42"/>
        <v>5.4770209774120857E-5</v>
      </c>
      <c r="CW24">
        <f t="shared" si="42"/>
        <v>3.5577345224047105E-5</v>
      </c>
      <c r="CX24">
        <f t="shared" si="42"/>
        <v>2.1711535897706818E-5</v>
      </c>
      <c r="CY24">
        <f t="shared" si="42"/>
        <v>1.1963919433126585E-5</v>
      </c>
      <c r="CZ24">
        <f t="shared" si="43"/>
        <v>5.4972850726916396E-6</v>
      </c>
      <c r="DA24">
        <f t="shared" si="43"/>
        <v>1.6998959096441619E-6</v>
      </c>
      <c r="DB24">
        <f t="shared" si="43"/>
        <v>1.06702245598057E-7</v>
      </c>
      <c r="DC24">
        <f t="shared" si="43"/>
        <v>0</v>
      </c>
      <c r="DD24">
        <f t="shared" si="43"/>
        <v>0</v>
      </c>
      <c r="DE24">
        <f t="shared" si="43"/>
        <v>0</v>
      </c>
      <c r="DF24">
        <f t="shared" si="43"/>
        <v>0</v>
      </c>
      <c r="DG24">
        <f t="shared" si="43"/>
        <v>0</v>
      </c>
      <c r="DH24">
        <f t="shared" si="43"/>
        <v>0</v>
      </c>
      <c r="DI24">
        <f t="shared" si="43"/>
        <v>0</v>
      </c>
      <c r="DJ24">
        <f t="shared" si="44"/>
        <v>0</v>
      </c>
      <c r="DK24">
        <f t="shared" si="44"/>
        <v>0</v>
      </c>
      <c r="DL24">
        <f t="shared" si="44"/>
        <v>0</v>
      </c>
      <c r="DM24">
        <f t="shared" si="44"/>
        <v>0</v>
      </c>
      <c r="DN24">
        <f t="shared" si="44"/>
        <v>0</v>
      </c>
      <c r="DO24">
        <f t="shared" si="44"/>
        <v>0</v>
      </c>
      <c r="DP24">
        <f t="shared" si="44"/>
        <v>0</v>
      </c>
      <c r="DQ24">
        <f t="shared" si="44"/>
        <v>0</v>
      </c>
      <c r="DR24">
        <f t="shared" si="44"/>
        <v>0</v>
      </c>
      <c r="DS24">
        <f t="shared" si="44"/>
        <v>0</v>
      </c>
      <c r="DT24">
        <f t="shared" si="45"/>
        <v>0</v>
      </c>
      <c r="DU24">
        <f t="shared" si="45"/>
        <v>0</v>
      </c>
      <c r="DV24">
        <f t="shared" si="45"/>
        <v>0</v>
      </c>
      <c r="DW24">
        <f t="shared" si="45"/>
        <v>0</v>
      </c>
      <c r="DX24">
        <f t="shared" si="45"/>
        <v>0</v>
      </c>
      <c r="DY24">
        <f t="shared" si="45"/>
        <v>0</v>
      </c>
      <c r="DZ24">
        <f t="shared" si="45"/>
        <v>0</v>
      </c>
      <c r="EA24">
        <f t="shared" si="45"/>
        <v>0</v>
      </c>
      <c r="EB24">
        <f t="shared" si="45"/>
        <v>0</v>
      </c>
      <c r="EC24">
        <f t="shared" si="45"/>
        <v>0</v>
      </c>
      <c r="ED24">
        <f t="shared" si="46"/>
        <v>0</v>
      </c>
      <c r="EE24">
        <f t="shared" si="46"/>
        <v>0</v>
      </c>
      <c r="EF24">
        <f t="shared" si="46"/>
        <v>0</v>
      </c>
      <c r="EG24">
        <f t="shared" si="46"/>
        <v>0</v>
      </c>
      <c r="EH24">
        <f t="shared" si="46"/>
        <v>0</v>
      </c>
      <c r="EI24">
        <f t="shared" si="46"/>
        <v>0</v>
      </c>
      <c r="EJ24">
        <f t="shared" si="46"/>
        <v>0</v>
      </c>
      <c r="EK24">
        <f t="shared" si="46"/>
        <v>0</v>
      </c>
      <c r="EL24">
        <f t="shared" si="46"/>
        <v>0</v>
      </c>
      <c r="EM24">
        <f t="shared" si="46"/>
        <v>0</v>
      </c>
      <c r="EN24">
        <f t="shared" si="47"/>
        <v>0</v>
      </c>
      <c r="EO24">
        <f t="shared" si="47"/>
        <v>0</v>
      </c>
      <c r="EP24">
        <f t="shared" si="47"/>
        <v>0</v>
      </c>
      <c r="EQ24">
        <f t="shared" si="47"/>
        <v>0</v>
      </c>
      <c r="ER24">
        <f t="shared" si="47"/>
        <v>0</v>
      </c>
      <c r="ES24">
        <f t="shared" si="47"/>
        <v>0</v>
      </c>
      <c r="ET24">
        <f t="shared" si="47"/>
        <v>0</v>
      </c>
      <c r="EU24">
        <f t="shared" si="47"/>
        <v>0</v>
      </c>
      <c r="EV24">
        <f t="shared" si="47"/>
        <v>0</v>
      </c>
      <c r="EW24">
        <f t="shared" si="47"/>
        <v>0</v>
      </c>
      <c r="EX24">
        <f t="shared" si="47"/>
        <v>0</v>
      </c>
      <c r="EZ24">
        <f t="shared" si="17"/>
        <v>0.65319243069826927</v>
      </c>
      <c r="FB24">
        <f t="shared" si="15"/>
        <v>3.921730010831892E-2</v>
      </c>
      <c r="FC24">
        <f t="shared" si="16"/>
        <v>0.24489632272223602</v>
      </c>
    </row>
    <row r="25" spans="1:159" x14ac:dyDescent="0.25">
      <c r="A25">
        <v>390</v>
      </c>
      <c r="B25" s="19">
        <f>'Input spectra'!Y24</f>
        <v>7.97564483552754E-2</v>
      </c>
      <c r="C25">
        <f>'Input spectra'!F24</f>
        <v>3.5115246352294398E-2</v>
      </c>
      <c r="D25">
        <f t="shared" si="33"/>
        <v>2.0653927966864227E-2</v>
      </c>
      <c r="E25">
        <f t="shared" si="33"/>
        <v>2.0198283362338771E-2</v>
      </c>
      <c r="F25">
        <f t="shared" si="33"/>
        <v>1.975162767257151E-2</v>
      </c>
      <c r="G25">
        <f t="shared" si="33"/>
        <v>1.9313794243830621E-2</v>
      </c>
      <c r="H25">
        <f t="shared" si="33"/>
        <v>1.8884619392169483E-2</v>
      </c>
      <c r="I25">
        <f t="shared" si="33"/>
        <v>1.8463942351938743E-2</v>
      </c>
      <c r="J25">
        <f t="shared" si="33"/>
        <v>1.8051605225173271E-2</v>
      </c>
      <c r="K25">
        <f t="shared" si="33"/>
        <v>1.7647452931839249E-2</v>
      </c>
      <c r="L25">
        <f t="shared" si="33"/>
        <v>1.7251333160927095E-2</v>
      </c>
      <c r="M25">
        <f t="shared" si="33"/>
        <v>1.6863096322376005E-2</v>
      </c>
      <c r="N25">
        <f t="shared" si="34"/>
        <v>1.6482595499816208E-2</v>
      </c>
      <c r="O25">
        <f t="shared" si="34"/>
        <v>1.6109686404115271E-2</v>
      </c>
      <c r="P25">
        <f t="shared" si="34"/>
        <v>1.5744227327714931E-2</v>
      </c>
      <c r="Q25">
        <f t="shared" si="34"/>
        <v>1.5386079099745271E-2</v>
      </c>
      <c r="R25">
        <f t="shared" si="34"/>
        <v>1.5035105041903167E-2</v>
      </c>
      <c r="S25">
        <f t="shared" si="34"/>
        <v>1.4691170925082229E-2</v>
      </c>
      <c r="T25">
        <f t="shared" si="34"/>
        <v>1.4354144926741644E-2</v>
      </c>
      <c r="U25">
        <f t="shared" si="34"/>
        <v>1.4023897589001473E-2</v>
      </c>
      <c r="V25">
        <f t="shared" si="34"/>
        <v>1.3700301777452325E-2</v>
      </c>
      <c r="W25">
        <f t="shared" si="34"/>
        <v>1.3383232640667321E-2</v>
      </c>
      <c r="X25">
        <f t="shared" si="35"/>
        <v>1.3072567570404646E-2</v>
      </c>
      <c r="Y25">
        <f t="shared" si="35"/>
        <v>1.276818616248902E-2</v>
      </c>
      <c r="Z25">
        <f t="shared" si="35"/>
        <v>1.2469970178360809E-2</v>
      </c>
      <c r="AA25">
        <f t="shared" si="35"/>
        <v>1.2177803507281424E-2</v>
      </c>
      <c r="AB25">
        <f t="shared" si="35"/>
        <v>1.1891572129184126E-2</v>
      </c>
      <c r="AC25">
        <f t="shared" si="35"/>
        <v>1.16111640781593E-2</v>
      </c>
      <c r="AD25">
        <f t="shared" si="35"/>
        <v>1.1336469406563575E-2</v>
      </c>
      <c r="AE25">
        <f t="shared" si="35"/>
        <v>1.106738014974234E-2</v>
      </c>
      <c r="AF25">
        <f t="shared" si="35"/>
        <v>1.0803790291355281E-2</v>
      </c>
      <c r="AG25">
        <f t="shared" si="35"/>
        <v>1.0545595729294845E-2</v>
      </c>
      <c r="AH25">
        <f t="shared" si="36"/>
        <v>1.0292694242187678E-2</v>
      </c>
      <c r="AI25">
        <f t="shared" si="36"/>
        <v>1.0044985456469178E-2</v>
      </c>
      <c r="AJ25">
        <f t="shared" si="36"/>
        <v>9.8023708140215753E-3</v>
      </c>
      <c r="AK25">
        <f t="shared" si="36"/>
        <v>9.564753540366025E-3</v>
      </c>
      <c r="AL25">
        <f t="shared" si="36"/>
        <v>9.3320386133994137E-3</v>
      </c>
      <c r="AM25">
        <f t="shared" si="36"/>
        <v>9.1041327326666956E-3</v>
      </c>
      <c r="AN25">
        <f t="shared" si="36"/>
        <v>8.8809442891597257E-3</v>
      </c>
      <c r="AO25">
        <f t="shared" si="36"/>
        <v>8.6623833356337908E-3</v>
      </c>
      <c r="AP25">
        <f t="shared" si="36"/>
        <v>8.4483615574330161E-3</v>
      </c>
      <c r="AQ25">
        <f t="shared" si="36"/>
        <v>8.2387922438161669E-3</v>
      </c>
      <c r="AR25">
        <f t="shared" si="37"/>
        <v>8.0335902597743602E-3</v>
      </c>
      <c r="AS25">
        <f t="shared" si="37"/>
        <v>7.8326720183324247E-3</v>
      </c>
      <c r="AT25">
        <f t="shared" si="37"/>
        <v>7.635955453325698E-3</v>
      </c>
      <c r="AU25">
        <f t="shared" si="37"/>
        <v>7.4433599926443583E-3</v>
      </c>
      <c r="AV25">
        <f t="shared" si="37"/>
        <v>7.254806531937252E-3</v>
      </c>
      <c r="AW25">
        <f t="shared" si="37"/>
        <v>7.0702174087676067E-3</v>
      </c>
      <c r="AX25">
        <f t="shared" si="37"/>
        <v>6.2191432082661187E-3</v>
      </c>
      <c r="AY25">
        <f t="shared" si="37"/>
        <v>5.258459495227681E-3</v>
      </c>
      <c r="AZ25">
        <f t="shared" si="37"/>
        <v>4.6840504463748697E-3</v>
      </c>
      <c r="BA25">
        <f t="shared" si="37"/>
        <v>4.2457691954959562E-3</v>
      </c>
      <c r="BB25">
        <f t="shared" si="38"/>
        <v>3.8866213605352508E-3</v>
      </c>
      <c r="BC25">
        <f t="shared" si="38"/>
        <v>3.5815709913094395E-3</v>
      </c>
      <c r="BD25">
        <f t="shared" si="38"/>
        <v>3.3167310012447372E-3</v>
      </c>
      <c r="BE25">
        <f t="shared" si="38"/>
        <v>3.0833466229088281E-3</v>
      </c>
      <c r="BF25">
        <f t="shared" si="38"/>
        <v>2.8754295298829332E-3</v>
      </c>
      <c r="BG25">
        <f t="shared" si="38"/>
        <v>2.6886455982818476E-3</v>
      </c>
      <c r="BH25">
        <f t="shared" si="38"/>
        <v>2.5197256446156629E-3</v>
      </c>
      <c r="BI25">
        <f t="shared" si="38"/>
        <v>2.3661250526286204E-3</v>
      </c>
      <c r="BJ25">
        <f t="shared" si="38"/>
        <v>2.2258138130063277E-3</v>
      </c>
      <c r="BK25">
        <f t="shared" si="38"/>
        <v>2.0971401318710735E-3</v>
      </c>
      <c r="BL25">
        <f t="shared" si="39"/>
        <v>1.9787380465971392E-3</v>
      </c>
      <c r="BM25">
        <f t="shared" si="39"/>
        <v>1.8694626539398954E-3</v>
      </c>
      <c r="BN25">
        <f t="shared" si="39"/>
        <v>1.7683433654721115E-3</v>
      </c>
      <c r="BO25">
        <f t="shared" si="39"/>
        <v>1.6745493342449165E-3</v>
      </c>
      <c r="BP25">
        <f t="shared" si="39"/>
        <v>1.5873633384382818E-3</v>
      </c>
      <c r="BQ25">
        <f t="shared" si="39"/>
        <v>1.5061616891829629E-3</v>
      </c>
      <c r="BR25">
        <f t="shared" si="39"/>
        <v>1.4303985238230536E-3</v>
      </c>
      <c r="BS25">
        <f t="shared" si="39"/>
        <v>1.3595933533175478E-3</v>
      </c>
      <c r="BT25">
        <f t="shared" si="39"/>
        <v>1.2933210656152936E-3</v>
      </c>
      <c r="BU25">
        <f t="shared" si="39"/>
        <v>1.2312038108585302E-3</v>
      </c>
      <c r="BV25">
        <f t="shared" si="40"/>
        <v>1.1729043481809806E-3</v>
      </c>
      <c r="BW25">
        <f t="shared" si="40"/>
        <v>1.1181205416680531E-3</v>
      </c>
      <c r="BX25">
        <f t="shared" si="40"/>
        <v>1.0665807698807101E-3</v>
      </c>
      <c r="BY25">
        <f t="shared" si="40"/>
        <v>1.0180400689808393E-3</v>
      </c>
      <c r="BZ25">
        <f t="shared" si="40"/>
        <v>9.7227687036903672E-4</v>
      </c>
      <c r="CA25">
        <f t="shared" si="40"/>
        <v>9.2909022417269748E-4</v>
      </c>
      <c r="CB25">
        <f t="shared" si="40"/>
        <v>8.8829742284990897E-4</v>
      </c>
      <c r="CC25">
        <f t="shared" si="40"/>
        <v>8.4973195664577274E-4</v>
      </c>
      <c r="CD25">
        <f t="shared" si="40"/>
        <v>8.1324174608952819E-4</v>
      </c>
      <c r="CE25">
        <f t="shared" si="40"/>
        <v>7.7868760717770516E-4</v>
      </c>
      <c r="CF25">
        <f t="shared" si="41"/>
        <v>7.4594191309002283E-4</v>
      </c>
      <c r="CG25">
        <f t="shared" si="41"/>
        <v>7.1488742277085987E-4</v>
      </c>
      <c r="CH25">
        <f t="shared" si="41"/>
        <v>6.8541625187851316E-4</v>
      </c>
      <c r="CI25">
        <f t="shared" si="41"/>
        <v>6.5742896575427011E-4</v>
      </c>
      <c r="CJ25">
        <f t="shared" si="41"/>
        <v>6.3083377741734168E-4</v>
      </c>
      <c r="CK25">
        <f t="shared" si="41"/>
        <v>6.0554583631975214E-4</v>
      </c>
      <c r="CL25">
        <f t="shared" si="41"/>
        <v>5.8148659582750721E-4</v>
      </c>
      <c r="CM25">
        <f t="shared" si="41"/>
        <v>5.585832492311421E-4</v>
      </c>
      <c r="CN25">
        <f t="shared" si="41"/>
        <v>5.3676822560816059E-4</v>
      </c>
      <c r="CO25">
        <f t="shared" si="41"/>
        <v>5.1597873812304473E-4</v>
      </c>
      <c r="CP25">
        <f t="shared" si="42"/>
        <v>4.9615637840562377E-4</v>
      </c>
      <c r="CQ25">
        <f t="shared" si="42"/>
        <v>4.7724675153385258E-4</v>
      </c>
      <c r="CR25">
        <f t="shared" si="42"/>
        <v>3.0404090079357547E-4</v>
      </c>
      <c r="CS25">
        <f t="shared" si="42"/>
        <v>1.9540461143008065E-4</v>
      </c>
      <c r="CT25">
        <f t="shared" si="42"/>
        <v>1.3390350323968806E-4</v>
      </c>
      <c r="CU25">
        <f t="shared" si="42"/>
        <v>9.2172530530037447E-5</v>
      </c>
      <c r="CV25">
        <f t="shared" si="42"/>
        <v>6.2274824043059368E-5</v>
      </c>
      <c r="CW25">
        <f t="shared" si="42"/>
        <v>4.0506298661637259E-5</v>
      </c>
      <c r="CX25">
        <f t="shared" si="42"/>
        <v>2.4752580826706351E-5</v>
      </c>
      <c r="CY25">
        <f t="shared" si="42"/>
        <v>1.3657912870311244E-5</v>
      </c>
      <c r="CZ25">
        <f t="shared" si="43"/>
        <v>6.2840558266135104E-6</v>
      </c>
      <c r="DA25">
        <f t="shared" si="43"/>
        <v>1.9457857677742336E-6</v>
      </c>
      <c r="DB25">
        <f t="shared" si="43"/>
        <v>1.2230020100063092E-7</v>
      </c>
      <c r="DC25">
        <f t="shared" si="43"/>
        <v>0</v>
      </c>
      <c r="DD25">
        <f t="shared" si="43"/>
        <v>0</v>
      </c>
      <c r="DE25">
        <f t="shared" si="43"/>
        <v>0</v>
      </c>
      <c r="DF25">
        <f t="shared" si="43"/>
        <v>0</v>
      </c>
      <c r="DG25">
        <f t="shared" si="43"/>
        <v>0</v>
      </c>
      <c r="DH25">
        <f t="shared" si="43"/>
        <v>0</v>
      </c>
      <c r="DI25">
        <f t="shared" si="43"/>
        <v>0</v>
      </c>
      <c r="DJ25">
        <f t="shared" si="44"/>
        <v>0</v>
      </c>
      <c r="DK25">
        <f t="shared" si="44"/>
        <v>0</v>
      </c>
      <c r="DL25">
        <f t="shared" si="44"/>
        <v>0</v>
      </c>
      <c r="DM25">
        <f t="shared" si="44"/>
        <v>0</v>
      </c>
      <c r="DN25">
        <f t="shared" si="44"/>
        <v>0</v>
      </c>
      <c r="DO25">
        <f t="shared" si="44"/>
        <v>0</v>
      </c>
      <c r="DP25">
        <f t="shared" si="44"/>
        <v>0</v>
      </c>
      <c r="DQ25">
        <f t="shared" si="44"/>
        <v>0</v>
      </c>
      <c r="DR25">
        <f t="shared" si="44"/>
        <v>0</v>
      </c>
      <c r="DS25">
        <f t="shared" si="44"/>
        <v>0</v>
      </c>
      <c r="DT25">
        <f t="shared" si="45"/>
        <v>0</v>
      </c>
      <c r="DU25">
        <f t="shared" si="45"/>
        <v>0</v>
      </c>
      <c r="DV25">
        <f t="shared" si="45"/>
        <v>0</v>
      </c>
      <c r="DW25">
        <f t="shared" si="45"/>
        <v>0</v>
      </c>
      <c r="DX25">
        <f t="shared" si="45"/>
        <v>0</v>
      </c>
      <c r="DY25">
        <f t="shared" si="45"/>
        <v>0</v>
      </c>
      <c r="DZ25">
        <f t="shared" si="45"/>
        <v>0</v>
      </c>
      <c r="EA25">
        <f t="shared" si="45"/>
        <v>0</v>
      </c>
      <c r="EB25">
        <f t="shared" si="45"/>
        <v>0</v>
      </c>
      <c r="EC25">
        <f t="shared" si="45"/>
        <v>0</v>
      </c>
      <c r="ED25">
        <f t="shared" si="46"/>
        <v>0</v>
      </c>
      <c r="EE25">
        <f t="shared" si="46"/>
        <v>0</v>
      </c>
      <c r="EF25">
        <f t="shared" si="46"/>
        <v>0</v>
      </c>
      <c r="EG25">
        <f t="shared" si="46"/>
        <v>0</v>
      </c>
      <c r="EH25">
        <f t="shared" si="46"/>
        <v>0</v>
      </c>
      <c r="EI25">
        <f t="shared" si="46"/>
        <v>0</v>
      </c>
      <c r="EJ25">
        <f t="shared" si="46"/>
        <v>0</v>
      </c>
      <c r="EK25">
        <f t="shared" si="46"/>
        <v>0</v>
      </c>
      <c r="EL25">
        <f t="shared" si="46"/>
        <v>0</v>
      </c>
      <c r="EM25">
        <f t="shared" si="46"/>
        <v>0</v>
      </c>
      <c r="EN25">
        <f t="shared" si="47"/>
        <v>0</v>
      </c>
      <c r="EO25">
        <f t="shared" si="47"/>
        <v>0</v>
      </c>
      <c r="EP25">
        <f t="shared" si="47"/>
        <v>0</v>
      </c>
      <c r="EQ25">
        <f t="shared" si="47"/>
        <v>0</v>
      </c>
      <c r="ER25">
        <f t="shared" si="47"/>
        <v>0</v>
      </c>
      <c r="ES25">
        <f t="shared" si="47"/>
        <v>0</v>
      </c>
      <c r="ET25">
        <f t="shared" si="47"/>
        <v>0</v>
      </c>
      <c r="EU25">
        <f t="shared" si="47"/>
        <v>0</v>
      </c>
      <c r="EV25">
        <f t="shared" si="47"/>
        <v>0</v>
      </c>
      <c r="EW25">
        <f t="shared" si="47"/>
        <v>0</v>
      </c>
      <c r="EX25">
        <f t="shared" si="47"/>
        <v>0</v>
      </c>
      <c r="EZ25">
        <f t="shared" si="17"/>
        <v>0.67381269979434411</v>
      </c>
      <c r="FB25">
        <f t="shared" si="15"/>
        <v>3.6125227989172837E-2</v>
      </c>
      <c r="FC25">
        <f t="shared" si="16"/>
        <v>0.24531400602614473</v>
      </c>
    </row>
    <row r="26" spans="1:159" x14ac:dyDescent="0.25">
      <c r="A26">
        <v>395</v>
      </c>
      <c r="B26" s="19">
        <f>'Input spectra'!Y25</f>
        <v>7.7198677480757899E-2</v>
      </c>
      <c r="C26">
        <f>'Input spectra'!F25</f>
        <v>2.9706068936350201E-2</v>
      </c>
      <c r="D26">
        <f t="shared" si="33"/>
        <v>2.0653927966864227E-2</v>
      </c>
      <c r="E26">
        <f t="shared" si="33"/>
        <v>2.0225318917587859E-2</v>
      </c>
      <c r="F26">
        <f t="shared" si="33"/>
        <v>1.9804538466088803E-2</v>
      </c>
      <c r="G26">
        <f t="shared" si="33"/>
        <v>1.9391453077670321E-2</v>
      </c>
      <c r="H26">
        <f t="shared" si="33"/>
        <v>1.8985931400072244E-2</v>
      </c>
      <c r="I26">
        <f t="shared" si="33"/>
        <v>1.8587844228830756E-2</v>
      </c>
      <c r="J26">
        <f t="shared" si="33"/>
        <v>1.8197064473176358E-2</v>
      </c>
      <c r="K26">
        <f t="shared" si="33"/>
        <v>1.7813467122461839E-2</v>
      </c>
      <c r="L26">
        <f t="shared" si="33"/>
        <v>1.7436929213112171E-2</v>
      </c>
      <c r="M26">
        <f t="shared" si="33"/>
        <v>1.7067329796088316E-2</v>
      </c>
      <c r="N26">
        <f t="shared" si="34"/>
        <v>1.6704549904857074E-2</v>
      </c>
      <c r="O26">
        <f t="shared" si="34"/>
        <v>1.6348472523859257E-2</v>
      </c>
      <c r="P26">
        <f t="shared" si="34"/>
        <v>1.5998982557468566E-2</v>
      </c>
      <c r="Q26">
        <f t="shared" si="34"/>
        <v>1.5655966799433624E-2</v>
      </c>
      <c r="R26">
        <f t="shared" si="34"/>
        <v>1.5319313902795784E-2</v>
      </c>
      <c r="S26">
        <f t="shared" si="34"/>
        <v>1.4988914350275462E-2</v>
      </c>
      <c r="T26">
        <f t="shared" si="34"/>
        <v>1.4664660425119788E-2</v>
      </c>
      <c r="U26">
        <f t="shared" si="34"/>
        <v>1.434644618240445E-2</v>
      </c>
      <c r="V26">
        <f t="shared" si="34"/>
        <v>1.4034167420782931E-2</v>
      </c>
      <c r="W26">
        <f t="shared" si="34"/>
        <v>1.3727721654676105E-2</v>
      </c>
      <c r="X26">
        <f t="shared" si="35"/>
        <v>1.3427008086895544E-2</v>
      </c>
      <c r="Y26">
        <f t="shared" si="35"/>
        <v>1.3131927581693877E-2</v>
      </c>
      <c r="Z26">
        <f t="shared" si="35"/>
        <v>1.2842382638235637E-2</v>
      </c>
      <c r="AA26">
        <f t="shared" si="35"/>
        <v>1.2558277364482123E-2</v>
      </c>
      <c r="AB26">
        <f t="shared" si="35"/>
        <v>1.2279517451483977E-2</v>
      </c>
      <c r="AC26">
        <f t="shared" si="35"/>
        <v>1.2006010148075204E-2</v>
      </c>
      <c r="AD26">
        <f t="shared" si="35"/>
        <v>1.1737664235962425E-2</v>
      </c>
      <c r="AE26">
        <f t="shared" si="35"/>
        <v>1.1474390005203375E-2</v>
      </c>
      <c r="AF26">
        <f t="shared" si="35"/>
        <v>1.1216099230068615E-2</v>
      </c>
      <c r="AG26">
        <f t="shared" si="35"/>
        <v>1.0962705145280581E-2</v>
      </c>
      <c r="AH26">
        <f t="shared" si="36"/>
        <v>1.0714122422624197E-2</v>
      </c>
      <c r="AI26">
        <f t="shared" si="36"/>
        <v>1.0470267147923321E-2</v>
      </c>
      <c r="AJ26">
        <f t="shared" si="36"/>
        <v>1.0231056798377412E-2</v>
      </c>
      <c r="AK26">
        <f t="shared" si="36"/>
        <v>9.9964102202528653E-3</v>
      </c>
      <c r="AL26">
        <f t="shared" si="36"/>
        <v>9.7662476069236039E-3</v>
      </c>
      <c r="AM26">
        <f t="shared" si="36"/>
        <v>9.5404904772555151E-3</v>
      </c>
      <c r="AN26">
        <f t="shared" si="36"/>
        <v>9.3190616543294448E-3</v>
      </c>
      <c r="AO26">
        <f t="shared" si="36"/>
        <v>9.1018852444975824E-3</v>
      </c>
      <c r="AP26">
        <f t="shared" si="36"/>
        <v>8.8888866167680727E-3</v>
      </c>
      <c r="AQ26">
        <f t="shared" si="36"/>
        <v>8.6799923825127724E-3</v>
      </c>
      <c r="AR26">
        <f t="shared" si="37"/>
        <v>8.4751303754932814E-3</v>
      </c>
      <c r="AS26">
        <f t="shared" si="37"/>
        <v>8.2742296322002289E-3</v>
      </c>
      <c r="AT26">
        <f t="shared" si="37"/>
        <v>8.0772203725010504E-3</v>
      </c>
      <c r="AU26">
        <f t="shared" si="37"/>
        <v>7.8840339805915354E-3</v>
      </c>
      <c r="AV26">
        <f t="shared" si="37"/>
        <v>7.6946029862463641E-3</v>
      </c>
      <c r="AW26">
        <f t="shared" si="37"/>
        <v>7.5088610463641516E-3</v>
      </c>
      <c r="AX26">
        <f t="shared" si="37"/>
        <v>6.6138261406336911E-3</v>
      </c>
      <c r="AY26">
        <f t="shared" si="37"/>
        <v>5.5996601200149045E-3</v>
      </c>
      <c r="AZ26">
        <f t="shared" si="37"/>
        <v>4.9946563902974308E-3</v>
      </c>
      <c r="BA26">
        <f t="shared" si="37"/>
        <v>4.5333719374984769E-3</v>
      </c>
      <c r="BB26">
        <f t="shared" si="38"/>
        <v>4.1554505743541933E-3</v>
      </c>
      <c r="BC26">
        <f t="shared" si="38"/>
        <v>3.8344260770180735E-3</v>
      </c>
      <c r="BD26">
        <f t="shared" si="38"/>
        <v>3.5556415579620277E-3</v>
      </c>
      <c r="BE26">
        <f t="shared" si="38"/>
        <v>3.3098704154888659E-3</v>
      </c>
      <c r="BF26">
        <f t="shared" si="38"/>
        <v>3.0908098489293352E-3</v>
      </c>
      <c r="BG26">
        <f t="shared" si="38"/>
        <v>2.8939034431010677E-3</v>
      </c>
      <c r="BH26">
        <f t="shared" si="38"/>
        <v>2.7157178729661766E-3</v>
      </c>
      <c r="BI26">
        <f t="shared" si="38"/>
        <v>2.5535831627405475E-3</v>
      </c>
      <c r="BJ26">
        <f t="shared" si="38"/>
        <v>2.4053709588240453E-3</v>
      </c>
      <c r="BK26">
        <f t="shared" si="38"/>
        <v>2.2693506113735744E-3</v>
      </c>
      <c r="BL26">
        <f t="shared" si="39"/>
        <v>2.1440917701785254E-3</v>
      </c>
      <c r="BM26">
        <f t="shared" si="39"/>
        <v>2.0283961472797704E-3</v>
      </c>
      <c r="BN26">
        <f t="shared" si="39"/>
        <v>1.9212483095078932E-3</v>
      </c>
      <c r="BO26">
        <f t="shared" si="39"/>
        <v>1.8217793108732964E-3</v>
      </c>
      <c r="BP26">
        <f t="shared" si="39"/>
        <v>1.7292392407755558E-3</v>
      </c>
      <c r="BQ26">
        <f t="shared" si="39"/>
        <v>1.6429761191463406E-3</v>
      </c>
      <c r="BR26">
        <f t="shared" si="39"/>
        <v>1.5624194090589718E-3</v>
      </c>
      <c r="BS26">
        <f t="shared" si="39"/>
        <v>1.4870669535014748E-3</v>
      </c>
      <c r="BT26">
        <f t="shared" si="39"/>
        <v>1.416474494855575E-3</v>
      </c>
      <c r="BU26">
        <f t="shared" si="39"/>
        <v>1.3502471721207833E-3</v>
      </c>
      <c r="BV26">
        <f t="shared" si="40"/>
        <v>1.2880325533315296E-3</v>
      </c>
      <c r="BW26">
        <f t="shared" si="40"/>
        <v>1.2295148743172812E-3</v>
      </c>
      <c r="BX26">
        <f t="shared" si="40"/>
        <v>1.1744102359578406E-3</v>
      </c>
      <c r="BY26">
        <f t="shared" si="40"/>
        <v>1.1224625707136019E-3</v>
      </c>
      <c r="BZ26">
        <f t="shared" si="40"/>
        <v>1.0734402322613201E-3</v>
      </c>
      <c r="CA26">
        <f t="shared" si="40"/>
        <v>1.02713309409934E-3</v>
      </c>
      <c r="CB26">
        <f t="shared" si="40"/>
        <v>9.8335006711320759E-4</v>
      </c>
      <c r="CC26">
        <f t="shared" si="40"/>
        <v>9.4191696446931116E-4</v>
      </c>
      <c r="CD26">
        <f t="shared" si="40"/>
        <v>9.0267465634677208E-4</v>
      </c>
      <c r="CE26">
        <f t="shared" si="40"/>
        <v>8.6547746800679805E-4</v>
      </c>
      <c r="CF26">
        <f t="shared" si="41"/>
        <v>8.3019178331373027E-4</v>
      </c>
      <c r="CG26">
        <f t="shared" si="41"/>
        <v>7.9669482263222831E-4</v>
      </c>
      <c r="CH26">
        <f t="shared" si="41"/>
        <v>7.6487356945039765E-4</v>
      </c>
      <c r="CI26">
        <f t="shared" si="41"/>
        <v>7.3462382443214972E-4</v>
      </c>
      <c r="CJ26">
        <f t="shared" si="41"/>
        <v>7.0584936911926633E-4</v>
      </c>
      <c r="CK26">
        <f t="shared" si="41"/>
        <v>6.7846122436325887E-4</v>
      </c>
      <c r="CL26">
        <f t="shared" si="41"/>
        <v>6.5237699090609153E-4</v>
      </c>
      <c r="CM26">
        <f t="shared" si="41"/>
        <v>6.2752026145269945E-4</v>
      </c>
      <c r="CN26">
        <f t="shared" si="41"/>
        <v>6.0382009516912446E-4</v>
      </c>
      <c r="CO26">
        <f t="shared" si="41"/>
        <v>5.8121054686218062E-4</v>
      </c>
      <c r="CP26">
        <f t="shared" si="42"/>
        <v>5.5963024420052317E-4</v>
      </c>
      <c r="CQ26">
        <f t="shared" si="42"/>
        <v>5.3902200726292941E-4</v>
      </c>
      <c r="CR26">
        <f t="shared" si="42"/>
        <v>3.4385587134852345E-4</v>
      </c>
      <c r="CS26">
        <f t="shared" si="42"/>
        <v>2.2128917012892492E-4</v>
      </c>
      <c r="CT26">
        <f t="shared" si="42"/>
        <v>1.5184420029230373E-4</v>
      </c>
      <c r="CU26">
        <f t="shared" si="42"/>
        <v>1.0466192010208603E-4</v>
      </c>
      <c r="CV26">
        <f t="shared" si="42"/>
        <v>7.0807720576349608E-5</v>
      </c>
      <c r="CW26">
        <f t="shared" si="42"/>
        <v>4.6118118733512112E-5</v>
      </c>
      <c r="CX26">
        <f t="shared" si="42"/>
        <v>2.8219572326402883E-5</v>
      </c>
      <c r="CY26">
        <f t="shared" si="42"/>
        <v>1.5591761965272979E-5</v>
      </c>
      <c r="CZ26">
        <f t="shared" si="43"/>
        <v>7.1834291127019839E-6</v>
      </c>
      <c r="DA26">
        <f t="shared" si="43"/>
        <v>2.2272435815586483E-6</v>
      </c>
      <c r="DB26">
        <f t="shared" si="43"/>
        <v>1.4017829785080994E-7</v>
      </c>
      <c r="DC26">
        <f t="shared" si="43"/>
        <v>0</v>
      </c>
      <c r="DD26">
        <f t="shared" si="43"/>
        <v>0</v>
      </c>
      <c r="DE26">
        <f t="shared" si="43"/>
        <v>0</v>
      </c>
      <c r="DF26">
        <f t="shared" si="43"/>
        <v>0</v>
      </c>
      <c r="DG26">
        <f t="shared" si="43"/>
        <v>0</v>
      </c>
      <c r="DH26">
        <f t="shared" si="43"/>
        <v>0</v>
      </c>
      <c r="DI26">
        <f t="shared" si="43"/>
        <v>0</v>
      </c>
      <c r="DJ26">
        <f t="shared" si="44"/>
        <v>0</v>
      </c>
      <c r="DK26">
        <f t="shared" si="44"/>
        <v>0</v>
      </c>
      <c r="DL26">
        <f t="shared" si="44"/>
        <v>0</v>
      </c>
      <c r="DM26">
        <f t="shared" si="44"/>
        <v>0</v>
      </c>
      <c r="DN26">
        <f t="shared" si="44"/>
        <v>0</v>
      </c>
      <c r="DO26">
        <f t="shared" si="44"/>
        <v>0</v>
      </c>
      <c r="DP26">
        <f t="shared" si="44"/>
        <v>0</v>
      </c>
      <c r="DQ26">
        <f t="shared" si="44"/>
        <v>0</v>
      </c>
      <c r="DR26">
        <f t="shared" si="44"/>
        <v>0</v>
      </c>
      <c r="DS26">
        <f t="shared" si="44"/>
        <v>0</v>
      </c>
      <c r="DT26">
        <f t="shared" si="45"/>
        <v>0</v>
      </c>
      <c r="DU26">
        <f t="shared" si="45"/>
        <v>0</v>
      </c>
      <c r="DV26">
        <f t="shared" si="45"/>
        <v>0</v>
      </c>
      <c r="DW26">
        <f t="shared" si="45"/>
        <v>0</v>
      </c>
      <c r="DX26">
        <f t="shared" si="45"/>
        <v>0</v>
      </c>
      <c r="DY26">
        <f t="shared" si="45"/>
        <v>0</v>
      </c>
      <c r="DZ26">
        <f t="shared" si="45"/>
        <v>0</v>
      </c>
      <c r="EA26">
        <f t="shared" si="45"/>
        <v>0</v>
      </c>
      <c r="EB26">
        <f t="shared" si="45"/>
        <v>0</v>
      </c>
      <c r="EC26">
        <f t="shared" si="45"/>
        <v>0</v>
      </c>
      <c r="ED26">
        <f t="shared" si="46"/>
        <v>0</v>
      </c>
      <c r="EE26">
        <f t="shared" si="46"/>
        <v>0</v>
      </c>
      <c r="EF26">
        <f t="shared" si="46"/>
        <v>0</v>
      </c>
      <c r="EG26">
        <f t="shared" si="46"/>
        <v>0</v>
      </c>
      <c r="EH26">
        <f t="shared" si="46"/>
        <v>0</v>
      </c>
      <c r="EI26">
        <f t="shared" si="46"/>
        <v>0</v>
      </c>
      <c r="EJ26">
        <f t="shared" si="46"/>
        <v>0</v>
      </c>
      <c r="EK26">
        <f t="shared" si="46"/>
        <v>0</v>
      </c>
      <c r="EL26">
        <f t="shared" si="46"/>
        <v>0</v>
      </c>
      <c r="EM26">
        <f t="shared" si="46"/>
        <v>0</v>
      </c>
      <c r="EN26">
        <f t="shared" si="47"/>
        <v>0</v>
      </c>
      <c r="EO26">
        <f t="shared" si="47"/>
        <v>0</v>
      </c>
      <c r="EP26">
        <f t="shared" si="47"/>
        <v>0</v>
      </c>
      <c r="EQ26">
        <f t="shared" si="47"/>
        <v>0</v>
      </c>
      <c r="ER26">
        <f t="shared" si="47"/>
        <v>0</v>
      </c>
      <c r="ES26">
        <f t="shared" si="47"/>
        <v>0</v>
      </c>
      <c r="ET26">
        <f t="shared" si="47"/>
        <v>0</v>
      </c>
      <c r="EU26">
        <f t="shared" si="47"/>
        <v>0</v>
      </c>
      <c r="EV26">
        <f t="shared" si="47"/>
        <v>0</v>
      </c>
      <c r="EW26">
        <f t="shared" si="47"/>
        <v>0</v>
      </c>
      <c r="EX26">
        <f t="shared" si="47"/>
        <v>0</v>
      </c>
      <c r="EZ26">
        <f t="shared" si="17"/>
        <v>0.69551568591661672</v>
      </c>
      <c r="FB26">
        <f t="shared" si="15"/>
        <v>3.3012406588440846E-2</v>
      </c>
      <c r="FC26">
        <f t="shared" si="16"/>
        <v>0.24573174167796877</v>
      </c>
    </row>
    <row r="27" spans="1:159" x14ac:dyDescent="0.25">
      <c r="A27">
        <v>400</v>
      </c>
      <c r="B27" s="19">
        <f>'Input spectra'!Y26</f>
        <v>7.4640906606240301E-2</v>
      </c>
      <c r="C27">
        <f>'Input spectra'!F26</f>
        <v>2.4296891520406101E-2</v>
      </c>
      <c r="D27">
        <f t="shared" si="33"/>
        <v>2.0653927966864227E-2</v>
      </c>
      <c r="E27">
        <f t="shared" si="33"/>
        <v>2.0252390660132392E-2</v>
      </c>
      <c r="F27">
        <f t="shared" si="33"/>
        <v>1.9857590997396878E-2</v>
      </c>
      <c r="G27">
        <f t="shared" si="33"/>
        <v>1.9469424169909232E-2</v>
      </c>
      <c r="H27">
        <f t="shared" si="33"/>
        <v>1.9087786925571632E-2</v>
      </c>
      <c r="I27">
        <f t="shared" si="33"/>
        <v>1.8712577546528029E-2</v>
      </c>
      <c r="J27">
        <f t="shared" si="33"/>
        <v>1.8343695827070624E-2</v>
      </c>
      <c r="K27">
        <f t="shared" si="33"/>
        <v>1.7981043051857409E-2</v>
      </c>
      <c r="L27">
        <f t="shared" si="33"/>
        <v>1.7624521974436494E-2</v>
      </c>
      <c r="M27">
        <f t="shared" si="33"/>
        <v>1.7274036796072856E-2</v>
      </c>
      <c r="N27">
        <f t="shared" si="34"/>
        <v>1.6929493144873443E-2</v>
      </c>
      <c r="O27">
        <f t="shared" si="34"/>
        <v>1.6590798055206427E-2</v>
      </c>
      <c r="P27">
        <f t="shared" si="34"/>
        <v>1.6257859947410566E-2</v>
      </c>
      <c r="Q27">
        <f t="shared" si="34"/>
        <v>1.5930588607790654E-2</v>
      </c>
      <c r="R27">
        <f t="shared" si="34"/>
        <v>1.5608895168895062E-2</v>
      </c>
      <c r="S27">
        <f t="shared" si="34"/>
        <v>1.5292692090071518E-2</v>
      </c>
      <c r="T27">
        <f t="shared" si="34"/>
        <v>1.4981893138297214E-2</v>
      </c>
      <c r="U27">
        <f t="shared" si="34"/>
        <v>1.4676413369279459E-2</v>
      </c>
      <c r="V27">
        <f t="shared" si="34"/>
        <v>1.4376169108823153E-2</v>
      </c>
      <c r="W27">
        <f t="shared" si="34"/>
        <v>1.4081077934461327E-2</v>
      </c>
      <c r="X27">
        <f t="shared" si="35"/>
        <v>1.3791058657345139E-2</v>
      </c>
      <c r="Y27">
        <f t="shared" si="35"/>
        <v>1.3506031304389723E-2</v>
      </c>
      <c r="Z27">
        <f t="shared" si="35"/>
        <v>1.3225917100672323E-2</v>
      </c>
      <c r="AA27">
        <f t="shared" si="35"/>
        <v>1.295063845207922E-2</v>
      </c>
      <c r="AB27">
        <f t="shared" si="35"/>
        <v>1.2680118928198005E-2</v>
      </c>
      <c r="AC27">
        <f t="shared" si="35"/>
        <v>1.2414283245451798E-2</v>
      </c>
      <c r="AD27">
        <f t="shared" si="35"/>
        <v>1.2153057250471987E-2</v>
      </c>
      <c r="AE27">
        <f t="shared" si="35"/>
        <v>1.1896367903706304E-2</v>
      </c>
      <c r="AF27">
        <f t="shared" si="35"/>
        <v>1.1644143263258829E-2</v>
      </c>
      <c r="AG27">
        <f t="shared" si="35"/>
        <v>1.1396312468958777E-2</v>
      </c>
      <c r="AH27">
        <f t="shared" si="36"/>
        <v>1.1152805726654893E-2</v>
      </c>
      <c r="AI27">
        <f t="shared" si="36"/>
        <v>1.0913554292732263E-2</v>
      </c>
      <c r="AJ27">
        <f t="shared" si="36"/>
        <v>1.0678490458848524E-2</v>
      </c>
      <c r="AK27">
        <f t="shared" si="36"/>
        <v>1.0447547536886332E-2</v>
      </c>
      <c r="AL27">
        <f t="shared" si="36"/>
        <v>1.0220659844119176E-2</v>
      </c>
      <c r="AM27">
        <f t="shared" si="36"/>
        <v>9.9977626885874877E-3</v>
      </c>
      <c r="AN27">
        <f t="shared" si="36"/>
        <v>9.7787923546821687E-3</v>
      </c>
      <c r="AO27">
        <f t="shared" si="36"/>
        <v>9.5636860889326426E-3</v>
      </c>
      <c r="AP27">
        <f t="shared" si="36"/>
        <v>9.3523820859965599E-3</v>
      </c>
      <c r="AQ27">
        <f t="shared" si="36"/>
        <v>9.144819474848364E-3</v>
      </c>
      <c r="AR27">
        <f t="shared" si="37"/>
        <v>8.9409383051639833E-3</v>
      </c>
      <c r="AS27">
        <f t="shared" si="37"/>
        <v>8.7406795338988378E-3</v>
      </c>
      <c r="AT27">
        <f t="shared" si="37"/>
        <v>8.543985012056516E-3</v>
      </c>
      <c r="AU27">
        <f t="shared" si="37"/>
        <v>8.3507974716455265E-3</v>
      </c>
      <c r="AV27">
        <f t="shared" si="37"/>
        <v>8.1610605128213404E-3</v>
      </c>
      <c r="AW27">
        <f t="shared" si="37"/>
        <v>7.9747185912113147E-3</v>
      </c>
      <c r="AX27">
        <f t="shared" si="37"/>
        <v>7.0335566739143929E-3</v>
      </c>
      <c r="AY27">
        <f t="shared" si="37"/>
        <v>5.9629999029454685E-3</v>
      </c>
      <c r="AZ27">
        <f t="shared" si="37"/>
        <v>5.3258590492862605E-3</v>
      </c>
      <c r="BA27">
        <f t="shared" si="37"/>
        <v>4.8404565056198324E-3</v>
      </c>
      <c r="BB27">
        <f t="shared" si="38"/>
        <v>4.442874124872956E-3</v>
      </c>
      <c r="BC27">
        <f t="shared" si="38"/>
        <v>4.1051324616466081E-3</v>
      </c>
      <c r="BD27">
        <f t="shared" si="38"/>
        <v>3.8117613047190112E-3</v>
      </c>
      <c r="BE27">
        <f t="shared" si="38"/>
        <v>3.5530361996710127E-3</v>
      </c>
      <c r="BF27">
        <f t="shared" si="38"/>
        <v>3.3223229513913732E-3</v>
      </c>
      <c r="BG27">
        <f t="shared" si="38"/>
        <v>3.1148311786960568E-3</v>
      </c>
      <c r="BH27">
        <f t="shared" si="38"/>
        <v>2.9269549965916498E-3</v>
      </c>
      <c r="BI27">
        <f t="shared" si="38"/>
        <v>2.7558927884170029E-3</v>
      </c>
      <c r="BJ27">
        <f t="shared" si="38"/>
        <v>2.5994130397364265E-3</v>
      </c>
      <c r="BK27">
        <f t="shared" si="38"/>
        <v>2.4557024678874529E-3</v>
      </c>
      <c r="BL27">
        <f t="shared" si="39"/>
        <v>2.3232633176751322E-3</v>
      </c>
      <c r="BM27">
        <f t="shared" si="39"/>
        <v>2.2008414672677885E-3</v>
      </c>
      <c r="BN27">
        <f t="shared" si="39"/>
        <v>2.0873746235372465E-3</v>
      </c>
      <c r="BO27">
        <f t="shared" si="39"/>
        <v>1.9819540634928631E-3</v>
      </c>
      <c r="BP27">
        <f t="shared" si="39"/>
        <v>1.8837957759437593E-3</v>
      </c>
      <c r="BQ27">
        <f t="shared" si="39"/>
        <v>1.7922182906866242E-3</v>
      </c>
      <c r="BR27">
        <f t="shared" si="39"/>
        <v>1.7066253698861946E-3</v>
      </c>
      <c r="BS27">
        <f t="shared" si="39"/>
        <v>1.6264923028640806E-3</v>
      </c>
      <c r="BT27">
        <f t="shared" si="39"/>
        <v>1.5513549171348388E-3</v>
      </c>
      <c r="BU27">
        <f t="shared" si="39"/>
        <v>1.4808006682085065E-3</v>
      </c>
      <c r="BV27">
        <f t="shared" si="40"/>
        <v>1.4144613420648251E-3</v>
      </c>
      <c r="BW27">
        <f t="shared" si="40"/>
        <v>1.3520070241373253E-3</v>
      </c>
      <c r="BX27">
        <f t="shared" si="40"/>
        <v>1.293141074048062E-3</v>
      </c>
      <c r="BY27">
        <f t="shared" si="40"/>
        <v>1.2375959071181707E-3</v>
      </c>
      <c r="BZ27">
        <f t="shared" si="40"/>
        <v>1.185129429027639E-3</v>
      </c>
      <c r="CA27">
        <f t="shared" si="40"/>
        <v>1.1355220037252067E-3</v>
      </c>
      <c r="CB27">
        <f t="shared" si="40"/>
        <v>1.0885738600807972E-3</v>
      </c>
      <c r="CC27">
        <f t="shared" si="40"/>
        <v>1.0441028621039972E-3</v>
      </c>
      <c r="CD27">
        <f t="shared" si="40"/>
        <v>1.0019425824225464E-3</v>
      </c>
      <c r="CE27">
        <f t="shared" si="40"/>
        <v>9.6194063026421809E-4</v>
      </c>
      <c r="CF27">
        <f t="shared" si="41"/>
        <v>9.2395719423591911E-4</v>
      </c>
      <c r="CG27">
        <f t="shared" si="41"/>
        <v>8.8786376734514524E-4</v>
      </c>
      <c r="CH27">
        <f t="shared" si="41"/>
        <v>8.535420274036425E-4</v>
      </c>
      <c r="CI27">
        <f t="shared" si="41"/>
        <v>8.2088285052081696E-4</v>
      </c>
      <c r="CJ27">
        <f t="shared" si="41"/>
        <v>7.8978543908319525E-4</v>
      </c>
      <c r="CK27">
        <f t="shared" si="41"/>
        <v>7.6015654861415032E-4</v>
      </c>
      <c r="CL27">
        <f t="shared" si="41"/>
        <v>7.3190980035924241E-4</v>
      </c>
      <c r="CM27">
        <f t="shared" si="41"/>
        <v>7.0496506845789224E-4</v>
      </c>
      <c r="CN27">
        <f t="shared" si="41"/>
        <v>6.7924793222802721E-4</v>
      </c>
      <c r="CO27">
        <f t="shared" si="41"/>
        <v>6.5468918547430287E-4</v>
      </c>
      <c r="CP27">
        <f t="shared" si="42"/>
        <v>6.3122439588572069E-4</v>
      </c>
      <c r="CQ27">
        <f t="shared" si="42"/>
        <v>6.0879350855706782E-4</v>
      </c>
      <c r="CR27">
        <f t="shared" si="42"/>
        <v>3.8888471897117392E-4</v>
      </c>
      <c r="CS27">
        <f t="shared" si="42"/>
        <v>2.5060256489325587E-4</v>
      </c>
      <c r="CT27">
        <f t="shared" si="42"/>
        <v>1.7218863289288018E-4</v>
      </c>
      <c r="CU27">
        <f t="shared" si="42"/>
        <v>1.1884362354449704E-4</v>
      </c>
      <c r="CV27">
        <f t="shared" si="42"/>
        <v>8.0509794612212778E-5</v>
      </c>
      <c r="CW27">
        <f t="shared" si="42"/>
        <v>5.2507411088948673E-5</v>
      </c>
      <c r="CX27">
        <f t="shared" si="42"/>
        <v>3.2172170969173507E-5</v>
      </c>
      <c r="CY27">
        <f t="shared" si="42"/>
        <v>1.7799428323355012E-5</v>
      </c>
      <c r="CZ27">
        <f t="shared" si="43"/>
        <v>8.211520591315717E-6</v>
      </c>
      <c r="DA27">
        <f t="shared" si="43"/>
        <v>2.549414254000116E-6</v>
      </c>
      <c r="DB27">
        <f t="shared" si="43"/>
        <v>1.6066985195101192E-7</v>
      </c>
      <c r="DC27">
        <f t="shared" si="43"/>
        <v>0</v>
      </c>
      <c r="DD27">
        <f t="shared" si="43"/>
        <v>0</v>
      </c>
      <c r="DE27">
        <f t="shared" si="43"/>
        <v>0</v>
      </c>
      <c r="DF27">
        <f t="shared" si="43"/>
        <v>0</v>
      </c>
      <c r="DG27">
        <f t="shared" si="43"/>
        <v>0</v>
      </c>
      <c r="DH27">
        <f t="shared" si="43"/>
        <v>0</v>
      </c>
      <c r="DI27">
        <f t="shared" si="43"/>
        <v>0</v>
      </c>
      <c r="DJ27">
        <f t="shared" si="44"/>
        <v>0</v>
      </c>
      <c r="DK27">
        <f t="shared" si="44"/>
        <v>0</v>
      </c>
      <c r="DL27">
        <f t="shared" si="44"/>
        <v>0</v>
      </c>
      <c r="DM27">
        <f t="shared" si="44"/>
        <v>0</v>
      </c>
      <c r="DN27">
        <f t="shared" si="44"/>
        <v>0</v>
      </c>
      <c r="DO27">
        <f t="shared" si="44"/>
        <v>0</v>
      </c>
      <c r="DP27">
        <f t="shared" si="44"/>
        <v>0</v>
      </c>
      <c r="DQ27">
        <f t="shared" si="44"/>
        <v>0</v>
      </c>
      <c r="DR27">
        <f t="shared" si="44"/>
        <v>0</v>
      </c>
      <c r="DS27">
        <f t="shared" si="44"/>
        <v>0</v>
      </c>
      <c r="DT27">
        <f t="shared" si="45"/>
        <v>0</v>
      </c>
      <c r="DU27">
        <f t="shared" si="45"/>
        <v>0</v>
      </c>
      <c r="DV27">
        <f t="shared" si="45"/>
        <v>0</v>
      </c>
      <c r="DW27">
        <f t="shared" si="45"/>
        <v>0</v>
      </c>
      <c r="DX27">
        <f t="shared" si="45"/>
        <v>0</v>
      </c>
      <c r="DY27">
        <f t="shared" si="45"/>
        <v>0</v>
      </c>
      <c r="DZ27">
        <f t="shared" si="45"/>
        <v>0</v>
      </c>
      <c r="EA27">
        <f t="shared" si="45"/>
        <v>0</v>
      </c>
      <c r="EB27">
        <f t="shared" si="45"/>
        <v>0</v>
      </c>
      <c r="EC27">
        <f t="shared" si="45"/>
        <v>0</v>
      </c>
      <c r="ED27">
        <f t="shared" si="46"/>
        <v>0</v>
      </c>
      <c r="EE27">
        <f t="shared" si="46"/>
        <v>0</v>
      </c>
      <c r="EF27">
        <f t="shared" si="46"/>
        <v>0</v>
      </c>
      <c r="EG27">
        <f t="shared" si="46"/>
        <v>0</v>
      </c>
      <c r="EH27">
        <f t="shared" si="46"/>
        <v>0</v>
      </c>
      <c r="EI27">
        <f t="shared" si="46"/>
        <v>0</v>
      </c>
      <c r="EJ27">
        <f t="shared" si="46"/>
        <v>0</v>
      </c>
      <c r="EK27">
        <f t="shared" si="46"/>
        <v>0</v>
      </c>
      <c r="EL27">
        <f t="shared" si="46"/>
        <v>0</v>
      </c>
      <c r="EM27">
        <f t="shared" si="46"/>
        <v>0</v>
      </c>
      <c r="EN27">
        <f t="shared" si="47"/>
        <v>0</v>
      </c>
      <c r="EO27">
        <f t="shared" si="47"/>
        <v>0</v>
      </c>
      <c r="EP27">
        <f t="shared" si="47"/>
        <v>0</v>
      </c>
      <c r="EQ27">
        <f t="shared" si="47"/>
        <v>0</v>
      </c>
      <c r="ER27">
        <f t="shared" si="47"/>
        <v>0</v>
      </c>
      <c r="ES27">
        <f t="shared" si="47"/>
        <v>0</v>
      </c>
      <c r="ET27">
        <f t="shared" si="47"/>
        <v>0</v>
      </c>
      <c r="EU27">
        <f t="shared" si="47"/>
        <v>0</v>
      </c>
      <c r="EV27">
        <f t="shared" si="47"/>
        <v>0</v>
      </c>
      <c r="EW27">
        <f t="shared" si="47"/>
        <v>0</v>
      </c>
      <c r="EX27">
        <f t="shared" si="47"/>
        <v>0</v>
      </c>
      <c r="EZ27">
        <f t="shared" si="17"/>
        <v>0.71837486385981009</v>
      </c>
      <c r="FB27">
        <f t="shared" si="15"/>
        <v>2.9878696668527605E-2</v>
      </c>
      <c r="FC27">
        <f t="shared" si="16"/>
        <v>0.24614952501937004</v>
      </c>
    </row>
    <row r="28" spans="1:159" x14ac:dyDescent="0.25">
      <c r="A28">
        <v>405</v>
      </c>
      <c r="B28" s="19">
        <f>'Input spectra'!Y27</f>
        <v>7.2083135731722703E-2</v>
      </c>
      <c r="C28">
        <f>'Input spectra'!F27</f>
        <v>2.42231678873931E-2</v>
      </c>
      <c r="D28">
        <f t="shared" si="33"/>
        <v>2.0653927966864227E-2</v>
      </c>
      <c r="E28">
        <f t="shared" si="33"/>
        <v>2.025787011471529E-2</v>
      </c>
      <c r="F28">
        <f t="shared" si="33"/>
        <v>1.9868337727438363E-2</v>
      </c>
      <c r="G28">
        <f t="shared" si="33"/>
        <v>1.9485231295135033E-2</v>
      </c>
      <c r="H28">
        <f t="shared" si="33"/>
        <v>1.9108452755652382E-2</v>
      </c>
      <c r="I28">
        <f t="shared" si="33"/>
        <v>1.8737905474176402E-2</v>
      </c>
      <c r="J28">
        <f t="shared" si="33"/>
        <v>1.8373494223106558E-2</v>
      </c>
      <c r="K28">
        <f t="shared" si="33"/>
        <v>1.8015125162207726E-2</v>
      </c>
      <c r="L28">
        <f t="shared" si="33"/>
        <v>1.7662705819035736E-2</v>
      </c>
      <c r="M28">
        <f t="shared" si="33"/>
        <v>1.7316145069632777E-2</v>
      </c>
      <c r="N28">
        <f t="shared" si="34"/>
        <v>1.697535311948907E-2</v>
      </c>
      <c r="O28">
        <f t="shared" si="34"/>
        <v>1.6640241484767147E-2</v>
      </c>
      <c r="P28">
        <f t="shared" si="34"/>
        <v>1.6310722973785208E-2</v>
      </c>
      <c r="Q28">
        <f t="shared" si="34"/>
        <v>1.598671166875603E-2</v>
      </c>
      <c r="R28">
        <f t="shared" si="34"/>
        <v>1.5668122907777946E-2</v>
      </c>
      <c r="S28">
        <f t="shared" si="34"/>
        <v>1.5354873267074538E-2</v>
      </c>
      <c r="T28">
        <f t="shared" si="34"/>
        <v>1.5046880543479574E-2</v>
      </c>
      <c r="U28">
        <f t="shared" si="34"/>
        <v>1.4744063737163937E-2</v>
      </c>
      <c r="V28">
        <f t="shared" si="34"/>
        <v>1.4446343034601253E-2</v>
      </c>
      <c r="W28">
        <f t="shared" si="34"/>
        <v>1.4153639791768929E-2</v>
      </c>
      <c r="X28">
        <f t="shared" si="35"/>
        <v>1.386587651758146E-2</v>
      </c>
      <c r="Y28">
        <f t="shared" si="35"/>
        <v>1.3582976857552827E-2</v>
      </c>
      <c r="Z28">
        <f t="shared" si="35"/>
        <v>1.3304865577684871E-2</v>
      </c>
      <c r="AA28">
        <f t="shared" si="35"/>
        <v>1.3031468548578586E-2</v>
      </c>
      <c r="AB28">
        <f t="shared" si="35"/>
        <v>1.2762712729765287E-2</v>
      </c>
      <c r="AC28">
        <f t="shared" si="35"/>
        <v>1.2498526154254692E-2</v>
      </c>
      <c r="AD28">
        <f t="shared" si="35"/>
        <v>1.2238837913296914E-2</v>
      </c>
      <c r="AE28">
        <f t="shared" si="35"/>
        <v>1.1983578141355544E-2</v>
      </c>
      <c r="AF28">
        <f t="shared" si="35"/>
        <v>1.1732678001288861E-2</v>
      </c>
      <c r="AG28">
        <f t="shared" si="35"/>
        <v>1.1486069669736388E-2</v>
      </c>
      <c r="AH28">
        <f t="shared" si="36"/>
        <v>1.1243686322708018E-2</v>
      </c>
      <c r="AI28">
        <f t="shared" si="36"/>
        <v>1.1005462121372895E-2</v>
      </c>
      <c r="AJ28">
        <f t="shared" si="36"/>
        <v>1.0771332198045398E-2</v>
      </c>
      <c r="AK28">
        <f t="shared" si="36"/>
        <v>1.0541232642365476E-2</v>
      </c>
      <c r="AL28">
        <f t="shared" si="36"/>
        <v>1.0315100487670764E-2</v>
      </c>
      <c r="AM28">
        <f t="shared" si="36"/>
        <v>1.0092873697557812E-2</v>
      </c>
      <c r="AN28">
        <f t="shared" si="36"/>
        <v>9.8744911526298593E-3</v>
      </c>
      <c r="AO28">
        <f t="shared" si="36"/>
        <v>9.6598926374286409E-3</v>
      </c>
      <c r="AP28">
        <f t="shared" si="36"/>
        <v>9.4490188275477057E-3</v>
      </c>
      <c r="AQ28">
        <f t="shared" si="36"/>
        <v>9.241811276924734E-3</v>
      </c>
      <c r="AR28">
        <f t="shared" si="37"/>
        <v>9.0382124053104886E-3</v>
      </c>
      <c r="AS28">
        <f t="shared" si="37"/>
        <v>8.8381654859119498E-3</v>
      </c>
      <c r="AT28">
        <f t="shared" si="37"/>
        <v>8.641614633207206E-3</v>
      </c>
      <c r="AU28">
        <f t="shared" si="37"/>
        <v>8.4485047909299057E-3</v>
      </c>
      <c r="AV28">
        <f t="shared" si="37"/>
        <v>8.2587817202207751E-3</v>
      </c>
      <c r="AW28">
        <f t="shared" si="37"/>
        <v>8.0723919879440789E-3</v>
      </c>
      <c r="AX28">
        <f t="shared" si="37"/>
        <v>7.1216291278435222E-3</v>
      </c>
      <c r="AY28">
        <f t="shared" si="37"/>
        <v>6.039300651849727E-3</v>
      </c>
      <c r="AZ28">
        <f t="shared" si="37"/>
        <v>5.3954665299115519E-3</v>
      </c>
      <c r="BA28">
        <f t="shared" si="37"/>
        <v>4.9050466541049895E-3</v>
      </c>
      <c r="BB28">
        <f t="shared" si="38"/>
        <v>4.5033771052253565E-3</v>
      </c>
      <c r="BC28">
        <f t="shared" si="38"/>
        <v>4.1621618853707482E-3</v>
      </c>
      <c r="BD28">
        <f t="shared" si="38"/>
        <v>3.8657607815087967E-3</v>
      </c>
      <c r="BE28">
        <f t="shared" si="38"/>
        <v>3.6043453585520428E-3</v>
      </c>
      <c r="BF28">
        <f t="shared" si="38"/>
        <v>3.3712122587462932E-3</v>
      </c>
      <c r="BG28">
        <f t="shared" si="38"/>
        <v>3.1615223069333602E-3</v>
      </c>
      <c r="BH28">
        <f t="shared" si="38"/>
        <v>2.9716336553894528E-3</v>
      </c>
      <c r="BI28">
        <f t="shared" si="38"/>
        <v>2.7987172707974587E-3</v>
      </c>
      <c r="BJ28">
        <f t="shared" si="38"/>
        <v>2.6405201672758702E-3</v>
      </c>
      <c r="BK28">
        <f t="shared" si="38"/>
        <v>2.495211873854234E-3</v>
      </c>
      <c r="BL28">
        <f t="shared" si="39"/>
        <v>2.3612806227670522E-3</v>
      </c>
      <c r="BM28">
        <f t="shared" si="39"/>
        <v>2.2374606916043993E-3</v>
      </c>
      <c r="BN28">
        <f t="shared" si="39"/>
        <v>2.1226800563959908E-3</v>
      </c>
      <c r="BO28">
        <f t="shared" si="39"/>
        <v>2.0160217383837992E-3</v>
      </c>
      <c r="BP28">
        <f t="shared" si="39"/>
        <v>1.9166946522288654E-3</v>
      </c>
      <c r="BQ28">
        <f t="shared" si="39"/>
        <v>1.824011212882292E-3</v>
      </c>
      <c r="BR28">
        <f t="shared" si="39"/>
        <v>1.7373698557497674E-3</v>
      </c>
      <c r="BS28">
        <f t="shared" si="39"/>
        <v>1.6562411976816906E-3</v>
      </c>
      <c r="BT28">
        <f t="shared" si="39"/>
        <v>1.5801569420793487E-3</v>
      </c>
      <c r="BU28">
        <f t="shared" si="39"/>
        <v>1.5087008838438269E-3</v>
      </c>
      <c r="BV28">
        <f t="shared" si="40"/>
        <v>1.441501543156587E-3</v>
      </c>
      <c r="BW28">
        <f t="shared" si="40"/>
        <v>1.3782260783155999E-3</v>
      </c>
      <c r="BX28">
        <f t="shared" si="40"/>
        <v>1.3185752141728535E-3</v>
      </c>
      <c r="BY28">
        <f t="shared" si="40"/>
        <v>1.2622789851628319E-3</v>
      </c>
      <c r="BZ28">
        <f t="shared" si="40"/>
        <v>1.2090931377395488E-3</v>
      </c>
      <c r="CA28">
        <f t="shared" si="40"/>
        <v>1.158796071120997E-3</v>
      </c>
      <c r="CB28">
        <f t="shared" si="40"/>
        <v>1.1111862208953022E-3</v>
      </c>
      <c r="CC28">
        <f t="shared" si="40"/>
        <v>1.0660798095732066E-3</v>
      </c>
      <c r="CD28">
        <f t="shared" si="40"/>
        <v>1.0233089031938169E-3</v>
      </c>
      <c r="CE28">
        <f t="shared" si="40"/>
        <v>9.8271972475691242E-4</v>
      </c>
      <c r="CF28">
        <f t="shared" si="41"/>
        <v>9.4417118439635826E-4</v>
      </c>
      <c r="CG28">
        <f t="shared" si="41"/>
        <v>9.0753359343164202E-4</v>
      </c>
      <c r="CH28">
        <f t="shared" si="41"/>
        <v>8.7268753518540069E-4</v>
      </c>
      <c r="CI28">
        <f t="shared" si="41"/>
        <v>8.3952287006716858E-4</v>
      </c>
      <c r="CJ28">
        <f t="shared" si="41"/>
        <v>8.0793785614809578E-4</v>
      </c>
      <c r="CK28">
        <f t="shared" si="41"/>
        <v>7.778383694781101E-4</v>
      </c>
      <c r="CL28">
        <f t="shared" si="41"/>
        <v>7.491372108715111E-4</v>
      </c>
      <c r="CM28">
        <f t="shared" si="41"/>
        <v>7.2175348792139643E-4</v>
      </c>
      <c r="CN28">
        <f t="shared" si="41"/>
        <v>6.956120626848873E-4</v>
      </c>
      <c r="CO28">
        <f t="shared" si="41"/>
        <v>6.706430568779551E-4</v>
      </c>
      <c r="CP28">
        <f t="shared" si="42"/>
        <v>6.4678140758454264E-4</v>
      </c>
      <c r="CQ28">
        <f t="shared" si="42"/>
        <v>6.2396646746215958E-4</v>
      </c>
      <c r="CR28">
        <f t="shared" si="42"/>
        <v>3.9868473006006921E-4</v>
      </c>
      <c r="CS28">
        <f t="shared" si="42"/>
        <v>2.5698733566826393E-4</v>
      </c>
      <c r="CT28">
        <f t="shared" si="42"/>
        <v>1.7662337298324403E-4</v>
      </c>
      <c r="CU28">
        <f t="shared" si="42"/>
        <v>1.219374384254061E-4</v>
      </c>
      <c r="CV28">
        <f t="shared" si="42"/>
        <v>8.2628027865278819E-5</v>
      </c>
      <c r="CW28">
        <f t="shared" si="42"/>
        <v>5.39034745751014E-5</v>
      </c>
      <c r="CX28">
        <f t="shared" si="42"/>
        <v>3.3036498354438066E-5</v>
      </c>
      <c r="CY28">
        <f t="shared" si="42"/>
        <v>1.8282567307974966E-5</v>
      </c>
      <c r="CZ28">
        <f t="shared" si="43"/>
        <v>8.436692094211956E-6</v>
      </c>
      <c r="DA28">
        <f t="shared" si="43"/>
        <v>2.6200314766517835E-6</v>
      </c>
      <c r="DB28">
        <f t="shared" si="43"/>
        <v>1.6516498371590219E-7</v>
      </c>
      <c r="DC28">
        <f t="shared" si="43"/>
        <v>0</v>
      </c>
      <c r="DD28">
        <f t="shared" si="43"/>
        <v>0</v>
      </c>
      <c r="DE28">
        <f t="shared" si="43"/>
        <v>0</v>
      </c>
      <c r="DF28">
        <f t="shared" si="43"/>
        <v>0</v>
      </c>
      <c r="DG28">
        <f t="shared" si="43"/>
        <v>0</v>
      </c>
      <c r="DH28">
        <f t="shared" si="43"/>
        <v>0</v>
      </c>
      <c r="DI28">
        <f t="shared" si="43"/>
        <v>0</v>
      </c>
      <c r="DJ28">
        <f t="shared" si="44"/>
        <v>0</v>
      </c>
      <c r="DK28">
        <f t="shared" si="44"/>
        <v>0</v>
      </c>
      <c r="DL28">
        <f t="shared" si="44"/>
        <v>0</v>
      </c>
      <c r="DM28">
        <f t="shared" si="44"/>
        <v>0</v>
      </c>
      <c r="DN28">
        <f t="shared" si="44"/>
        <v>0</v>
      </c>
      <c r="DO28">
        <f t="shared" si="44"/>
        <v>0</v>
      </c>
      <c r="DP28">
        <f t="shared" si="44"/>
        <v>0</v>
      </c>
      <c r="DQ28">
        <f t="shared" si="44"/>
        <v>0</v>
      </c>
      <c r="DR28">
        <f t="shared" si="44"/>
        <v>0</v>
      </c>
      <c r="DS28">
        <f t="shared" si="44"/>
        <v>0</v>
      </c>
      <c r="DT28">
        <f t="shared" si="45"/>
        <v>0</v>
      </c>
      <c r="DU28">
        <f t="shared" si="45"/>
        <v>0</v>
      </c>
      <c r="DV28">
        <f t="shared" si="45"/>
        <v>0</v>
      </c>
      <c r="DW28">
        <f t="shared" si="45"/>
        <v>0</v>
      </c>
      <c r="DX28">
        <f t="shared" si="45"/>
        <v>0</v>
      </c>
      <c r="DY28">
        <f t="shared" si="45"/>
        <v>0</v>
      </c>
      <c r="DZ28">
        <f t="shared" si="45"/>
        <v>0</v>
      </c>
      <c r="EA28">
        <f t="shared" si="45"/>
        <v>0</v>
      </c>
      <c r="EB28">
        <f t="shared" si="45"/>
        <v>0</v>
      </c>
      <c r="EC28">
        <f t="shared" si="45"/>
        <v>0</v>
      </c>
      <c r="ED28">
        <f t="shared" si="46"/>
        <v>0</v>
      </c>
      <c r="EE28">
        <f t="shared" si="46"/>
        <v>0</v>
      </c>
      <c r="EF28">
        <f t="shared" si="46"/>
        <v>0</v>
      </c>
      <c r="EG28">
        <f t="shared" si="46"/>
        <v>0</v>
      </c>
      <c r="EH28">
        <f t="shared" si="46"/>
        <v>0</v>
      </c>
      <c r="EI28">
        <f t="shared" si="46"/>
        <v>0</v>
      </c>
      <c r="EJ28">
        <f t="shared" si="46"/>
        <v>0</v>
      </c>
      <c r="EK28">
        <f t="shared" si="46"/>
        <v>0</v>
      </c>
      <c r="EL28">
        <f t="shared" si="46"/>
        <v>0</v>
      </c>
      <c r="EM28">
        <f t="shared" si="46"/>
        <v>0</v>
      </c>
      <c r="EN28">
        <f t="shared" si="47"/>
        <v>0</v>
      </c>
      <c r="EO28">
        <f t="shared" si="47"/>
        <v>0</v>
      </c>
      <c r="EP28">
        <f t="shared" si="47"/>
        <v>0</v>
      </c>
      <c r="EQ28">
        <f t="shared" si="47"/>
        <v>0</v>
      </c>
      <c r="ER28">
        <f t="shared" si="47"/>
        <v>0</v>
      </c>
      <c r="ES28">
        <f t="shared" si="47"/>
        <v>0</v>
      </c>
      <c r="ET28">
        <f t="shared" si="47"/>
        <v>0</v>
      </c>
      <c r="EU28">
        <f t="shared" si="47"/>
        <v>0</v>
      </c>
      <c r="EV28">
        <f t="shared" si="47"/>
        <v>0</v>
      </c>
      <c r="EW28">
        <f t="shared" si="47"/>
        <v>0</v>
      </c>
      <c r="EX28">
        <f t="shared" si="47"/>
        <v>0</v>
      </c>
      <c r="EZ28">
        <f t="shared" si="17"/>
        <v>0.72314549024047103</v>
      </c>
      <c r="FB28">
        <f t="shared" si="15"/>
        <v>2.924237608002872E-2</v>
      </c>
      <c r="FC28">
        <f t="shared" si="16"/>
        <v>0.24623402385604812</v>
      </c>
    </row>
    <row r="29" spans="1:159" x14ac:dyDescent="0.25">
      <c r="A29">
        <v>410</v>
      </c>
      <c r="B29" s="19">
        <f>'Input spectra'!Y28</f>
        <v>6.9573699182009993E-2</v>
      </c>
      <c r="C29">
        <f>'Input spectra'!F28</f>
        <v>2.9979950079790499E-2</v>
      </c>
      <c r="D29">
        <f t="shared" si="33"/>
        <v>2.0653927966864227E-2</v>
      </c>
      <c r="E29">
        <f t="shared" si="33"/>
        <v>2.0239637878998212E-2</v>
      </c>
      <c r="F29">
        <f t="shared" si="33"/>
        <v>1.9832590513793415E-2</v>
      </c>
      <c r="G29">
        <f t="shared" si="33"/>
        <v>1.9432668065958468E-2</v>
      </c>
      <c r="H29">
        <f t="shared" si="33"/>
        <v>1.9039754562839507E-2</v>
      </c>
      <c r="I29">
        <f t="shared" si="33"/>
        <v>1.865373583676113E-2</v>
      </c>
      <c r="J29">
        <f t="shared" si="33"/>
        <v>1.8274499497775702E-2</v>
      </c>
      <c r="K29">
        <f t="shared" si="33"/>
        <v>1.790193490681511E-2</v>
      </c>
      <c r="L29">
        <f t="shared" si="33"/>
        <v>1.7535933149239173E-2</v>
      </c>
      <c r="M29">
        <f t="shared" si="33"/>
        <v>1.7176387008774885E-2</v>
      </c>
      <c r="N29">
        <f t="shared" si="34"/>
        <v>1.6823190941840812E-2</v>
      </c>
      <c r="O29">
        <f t="shared" si="34"/>
        <v>1.6476241052251095E-2</v>
      </c>
      <c r="P29">
        <f t="shared" si="34"/>
        <v>1.6135435066293512E-2</v>
      </c>
      <c r="Q29">
        <f t="shared" si="34"/>
        <v>1.5800672308176118E-2</v>
      </c>
      <c r="R29">
        <f t="shared" si="34"/>
        <v>1.5471853675837205E-2</v>
      </c>
      <c r="S29">
        <f t="shared" si="34"/>
        <v>1.5148881617113193E-2</v>
      </c>
      <c r="T29">
        <f t="shared" si="34"/>
        <v>1.4831660106259314E-2</v>
      </c>
      <c r="U29">
        <f t="shared" si="34"/>
        <v>1.4520094620817907E-2</v>
      </c>
      <c r="V29">
        <f t="shared" si="34"/>
        <v>1.4214092118829331E-2</v>
      </c>
      <c r="W29">
        <f t="shared" si="34"/>
        <v>1.3913561016380431E-2</v>
      </c>
      <c r="X29">
        <f t="shared" si="35"/>
        <v>1.3618411165485695E-2</v>
      </c>
      <c r="Y29">
        <f t="shared" si="35"/>
        <v>1.3328553832296241E-2</v>
      </c>
      <c r="Z29">
        <f t="shared" si="35"/>
        <v>1.3043901675631868E-2</v>
      </c>
      <c r="AA29">
        <f t="shared" si="35"/>
        <v>1.2764368725831437E-2</v>
      </c>
      <c r="AB29">
        <f t="shared" si="35"/>
        <v>1.2489870363916992E-2</v>
      </c>
      <c r="AC29">
        <f t="shared" si="35"/>
        <v>1.222032330106701E-2</v>
      </c>
      <c r="AD29">
        <f t="shared" si="35"/>
        <v>1.1955645558394261E-2</v>
      </c>
      <c r="AE29">
        <f t="shared" si="35"/>
        <v>1.1695756447023913E-2</v>
      </c>
      <c r="AF29">
        <f t="shared" si="35"/>
        <v>1.1440576548467406E-2</v>
      </c>
      <c r="AG29">
        <f t="shared" si="35"/>
        <v>1.119002769528785E-2</v>
      </c>
      <c r="AH29">
        <f t="shared" si="36"/>
        <v>1.094403295205266E-2</v>
      </c>
      <c r="AI29">
        <f t="shared" si="36"/>
        <v>1.070251659656927E-2</v>
      </c>
      <c r="AJ29">
        <f t="shared" si="36"/>
        <v>1.0465404101399753E-2</v>
      </c>
      <c r="AK29">
        <f t="shared" si="36"/>
        <v>1.0232622115650283E-2</v>
      </c>
      <c r="AL29">
        <f t="shared" si="36"/>
        <v>1.0004098447031495E-2</v>
      </c>
      <c r="AM29">
        <f t="shared" si="36"/>
        <v>9.7797620441856647E-3</v>
      </c>
      <c r="AN29">
        <f t="shared" si="36"/>
        <v>9.5595429792769276E-3</v>
      </c>
      <c r="AO29">
        <f t="shared" si="36"/>
        <v>9.3433724308406123E-3</v>
      </c>
      <c r="AP29">
        <f t="shared" si="36"/>
        <v>9.1311826668879648E-3</v>
      </c>
      <c r="AQ29">
        <f t="shared" si="36"/>
        <v>8.9229070282624556E-3</v>
      </c>
      <c r="AR29">
        <f t="shared" si="37"/>
        <v>8.7184799122440957E-3</v>
      </c>
      <c r="AS29">
        <f t="shared" si="37"/>
        <v>8.5178367563980301E-3</v>
      </c>
      <c r="AT29">
        <f t="shared" si="37"/>
        <v>8.3209140226638851E-3</v>
      </c>
      <c r="AU29">
        <f t="shared" si="37"/>
        <v>8.1276491816823903E-3</v>
      </c>
      <c r="AV29">
        <f t="shared" si="37"/>
        <v>7.937980697355693E-3</v>
      </c>
      <c r="AW29">
        <f t="shared" si="37"/>
        <v>7.7518480116380651E-3</v>
      </c>
      <c r="AX29">
        <f t="shared" si="37"/>
        <v>6.8326836770118424E-3</v>
      </c>
      <c r="AY29">
        <f t="shared" si="37"/>
        <v>5.7890535670437364E-3</v>
      </c>
      <c r="AZ29">
        <f t="shared" si="37"/>
        <v>5.1672428885782993E-3</v>
      </c>
      <c r="BA29">
        <f t="shared" si="37"/>
        <v>4.6933395100394052E-3</v>
      </c>
      <c r="BB29">
        <f t="shared" si="38"/>
        <v>4.3051283171248291E-3</v>
      </c>
      <c r="BC29">
        <f t="shared" si="38"/>
        <v>3.9753530879103292E-3</v>
      </c>
      <c r="BD29">
        <f t="shared" si="38"/>
        <v>3.6889321894066933E-3</v>
      </c>
      <c r="BE29">
        <f t="shared" si="38"/>
        <v>3.4363789428520854E-3</v>
      </c>
      <c r="BF29">
        <f t="shared" si="38"/>
        <v>3.2112173758731444E-3</v>
      </c>
      <c r="BG29">
        <f t="shared" si="38"/>
        <v>3.0087687779393199E-3</v>
      </c>
      <c r="BH29">
        <f t="shared" si="38"/>
        <v>2.8255096009148334E-3</v>
      </c>
      <c r="BI29">
        <f t="shared" si="38"/>
        <v>2.6587010221514199E-3</v>
      </c>
      <c r="BJ29">
        <f t="shared" si="38"/>
        <v>2.5061607221797083E-3</v>
      </c>
      <c r="BK29">
        <f t="shared" si="38"/>
        <v>2.3661148133977536E-3</v>
      </c>
      <c r="BL29">
        <f t="shared" si="39"/>
        <v>2.2370976675625326E-3</v>
      </c>
      <c r="BM29">
        <f t="shared" si="39"/>
        <v>2.1178817681556002E-3</v>
      </c>
      <c r="BN29">
        <f t="shared" si="39"/>
        <v>2.007427145961675E-3</v>
      </c>
      <c r="BO29">
        <f t="shared" si="39"/>
        <v>1.9048440233471141E-3</v>
      </c>
      <c r="BP29">
        <f t="shared" si="39"/>
        <v>1.809364627378067E-3</v>
      </c>
      <c r="BQ29">
        <f t="shared" si="39"/>
        <v>1.7203215277932413E-3</v>
      </c>
      <c r="BR29">
        <f t="shared" si="39"/>
        <v>1.6371307202996785E-3</v>
      </c>
      <c r="BS29">
        <f t="shared" si="39"/>
        <v>1.5592782276885771E-3</v>
      </c>
      <c r="BT29">
        <f t="shared" si="39"/>
        <v>1.4863093534411196E-3</v>
      </c>
      <c r="BU29">
        <f t="shared" si="39"/>
        <v>1.4178199658756165E-3</v>
      </c>
      <c r="BV29">
        <f t="shared" si="40"/>
        <v>1.3534493579844887E-3</v>
      </c>
      <c r="BW29">
        <f t="shared" si="40"/>
        <v>1.2928743450659778E-3</v>
      </c>
      <c r="BX29">
        <f t="shared" si="40"/>
        <v>1.2358043455562102E-3</v>
      </c>
      <c r="BY29">
        <f t="shared" si="40"/>
        <v>1.1819772507438687E-3</v>
      </c>
      <c r="BZ29">
        <f t="shared" si="40"/>
        <v>1.131155933300723E-3</v>
      </c>
      <c r="CA29">
        <f t="shared" si="40"/>
        <v>1.0831252774797843E-3</v>
      </c>
      <c r="CB29">
        <f t="shared" si="40"/>
        <v>1.0376896386205319E-3</v>
      </c>
      <c r="CC29">
        <f t="shared" si="40"/>
        <v>9.9467065847609116E-4</v>
      </c>
      <c r="CD29">
        <f t="shared" si="40"/>
        <v>9.5390537740019812E-4</v>
      </c>
      <c r="CE29">
        <f t="shared" si="40"/>
        <v>9.1524459571365696E-4</v>
      </c>
      <c r="CF29">
        <f t="shared" si="41"/>
        <v>8.7855144541261379E-4</v>
      </c>
      <c r="CG29">
        <f t="shared" si="41"/>
        <v>8.4370014036946482E-4</v>
      </c>
      <c r="CH29">
        <f t="shared" si="41"/>
        <v>8.1057487874339001E-4</v>
      </c>
      <c r="CI29">
        <f t="shared" si="41"/>
        <v>7.7906887578296237E-4</v>
      </c>
      <c r="CJ29">
        <f t="shared" si="41"/>
        <v>7.4908350881018788E-4</v>
      </c>
      <c r="CK29">
        <f t="shared" si="41"/>
        <v>7.205275591072414E-4</v>
      </c>
      <c r="CL29">
        <f t="shared" si="41"/>
        <v>6.9331653782480002E-4</v>
      </c>
      <c r="CM29">
        <f t="shared" si="41"/>
        <v>6.6737208500259465E-4</v>
      </c>
      <c r="CN29">
        <f t="shared" si="41"/>
        <v>6.4262143242291856E-4</v>
      </c>
      <c r="CO29">
        <f t="shared" si="41"/>
        <v>6.1899692237229911E-4</v>
      </c>
      <c r="CP29">
        <f t="shared" si="42"/>
        <v>5.9643557551730013E-4</v>
      </c>
      <c r="CQ29">
        <f t="shared" si="42"/>
        <v>5.7487870204868093E-4</v>
      </c>
      <c r="CR29">
        <f t="shared" si="42"/>
        <v>3.6698940493410851E-4</v>
      </c>
      <c r="CS29">
        <f t="shared" si="42"/>
        <v>2.363440109716412E-4</v>
      </c>
      <c r="CT29">
        <f t="shared" si="42"/>
        <v>1.6228934585630885E-4</v>
      </c>
      <c r="CU29">
        <f t="shared" si="42"/>
        <v>1.1194065882684948E-4</v>
      </c>
      <c r="CV29">
        <f t="shared" si="42"/>
        <v>7.5785676935352832E-5</v>
      </c>
      <c r="CW29">
        <f t="shared" si="42"/>
        <v>4.9395281290531961E-5</v>
      </c>
      <c r="CX29">
        <f t="shared" si="42"/>
        <v>3.0246259025294362E-5</v>
      </c>
      <c r="CY29">
        <f t="shared" si="42"/>
        <v>1.6723369862365235E-5</v>
      </c>
      <c r="CZ29">
        <f t="shared" si="43"/>
        <v>7.7102377329646456E-6</v>
      </c>
      <c r="DA29">
        <f t="shared" si="43"/>
        <v>2.3922746280498731E-6</v>
      </c>
      <c r="DB29">
        <f t="shared" si="43"/>
        <v>1.5067162075230402E-7</v>
      </c>
      <c r="DC29">
        <f t="shared" si="43"/>
        <v>0</v>
      </c>
      <c r="DD29">
        <f t="shared" si="43"/>
        <v>0</v>
      </c>
      <c r="DE29">
        <f t="shared" si="43"/>
        <v>0</v>
      </c>
      <c r="DF29">
        <f t="shared" si="43"/>
        <v>0</v>
      </c>
      <c r="DG29">
        <f t="shared" si="43"/>
        <v>0</v>
      </c>
      <c r="DH29">
        <f t="shared" si="43"/>
        <v>0</v>
      </c>
      <c r="DI29">
        <f t="shared" si="43"/>
        <v>0</v>
      </c>
      <c r="DJ29">
        <f t="shared" si="44"/>
        <v>0</v>
      </c>
      <c r="DK29">
        <f t="shared" si="44"/>
        <v>0</v>
      </c>
      <c r="DL29">
        <f t="shared" si="44"/>
        <v>0</v>
      </c>
      <c r="DM29">
        <f t="shared" si="44"/>
        <v>0</v>
      </c>
      <c r="DN29">
        <f t="shared" si="44"/>
        <v>0</v>
      </c>
      <c r="DO29">
        <f t="shared" si="44"/>
        <v>0</v>
      </c>
      <c r="DP29">
        <f t="shared" si="44"/>
        <v>0</v>
      </c>
      <c r="DQ29">
        <f t="shared" si="44"/>
        <v>0</v>
      </c>
      <c r="DR29">
        <f t="shared" si="44"/>
        <v>0</v>
      </c>
      <c r="DS29">
        <f t="shared" si="44"/>
        <v>0</v>
      </c>
      <c r="DT29">
        <f t="shared" si="45"/>
        <v>0</v>
      </c>
      <c r="DU29">
        <f t="shared" si="45"/>
        <v>0</v>
      </c>
      <c r="DV29">
        <f t="shared" si="45"/>
        <v>0</v>
      </c>
      <c r="DW29">
        <f t="shared" si="45"/>
        <v>0</v>
      </c>
      <c r="DX29">
        <f t="shared" si="45"/>
        <v>0</v>
      </c>
      <c r="DY29">
        <f t="shared" si="45"/>
        <v>0</v>
      </c>
      <c r="DZ29">
        <f t="shared" si="45"/>
        <v>0</v>
      </c>
      <c r="EA29">
        <f t="shared" si="45"/>
        <v>0</v>
      </c>
      <c r="EB29">
        <f t="shared" si="45"/>
        <v>0</v>
      </c>
      <c r="EC29">
        <f t="shared" si="45"/>
        <v>0</v>
      </c>
      <c r="ED29">
        <f t="shared" si="46"/>
        <v>0</v>
      </c>
      <c r="EE29">
        <f t="shared" si="46"/>
        <v>0</v>
      </c>
      <c r="EF29">
        <f t="shared" si="46"/>
        <v>0</v>
      </c>
      <c r="EG29">
        <f t="shared" si="46"/>
        <v>0</v>
      </c>
      <c r="EH29">
        <f t="shared" si="46"/>
        <v>0</v>
      </c>
      <c r="EI29">
        <f t="shared" si="46"/>
        <v>0</v>
      </c>
      <c r="EJ29">
        <f t="shared" si="46"/>
        <v>0</v>
      </c>
      <c r="EK29">
        <f t="shared" si="46"/>
        <v>0</v>
      </c>
      <c r="EL29">
        <f t="shared" si="46"/>
        <v>0</v>
      </c>
      <c r="EM29">
        <f t="shared" si="46"/>
        <v>0</v>
      </c>
      <c r="EN29">
        <f t="shared" si="47"/>
        <v>0</v>
      </c>
      <c r="EO29">
        <f t="shared" si="47"/>
        <v>0</v>
      </c>
      <c r="EP29">
        <f t="shared" si="47"/>
        <v>0</v>
      </c>
      <c r="EQ29">
        <f t="shared" si="47"/>
        <v>0</v>
      </c>
      <c r="ER29">
        <f t="shared" si="47"/>
        <v>0</v>
      </c>
      <c r="ES29">
        <f t="shared" si="47"/>
        <v>0</v>
      </c>
      <c r="ET29">
        <f t="shared" si="47"/>
        <v>0</v>
      </c>
      <c r="EU29">
        <f t="shared" si="47"/>
        <v>0</v>
      </c>
      <c r="EV29">
        <f t="shared" si="47"/>
        <v>0</v>
      </c>
      <c r="EW29">
        <f t="shared" si="47"/>
        <v>0</v>
      </c>
      <c r="EX29">
        <f t="shared" si="47"/>
        <v>0</v>
      </c>
      <c r="EZ29">
        <f t="shared" si="17"/>
        <v>0.7074613883245271</v>
      </c>
      <c r="FB29">
        <f t="shared" si="15"/>
        <v>3.1356993349841766E-2</v>
      </c>
      <c r="FC29">
        <f t="shared" si="16"/>
        <v>0.24595278232220755</v>
      </c>
    </row>
    <row r="30" spans="1:159" x14ac:dyDescent="0.25">
      <c r="A30">
        <v>415</v>
      </c>
      <c r="B30" s="19">
        <f>'Input spectra'!Y29</f>
        <v>6.7846342788316902E-2</v>
      </c>
      <c r="C30">
        <f>'Input spectra'!F29</f>
        <v>3.5736732272187897E-2</v>
      </c>
      <c r="D30">
        <f t="shared" si="33"/>
        <v>2.0653927966864227E-2</v>
      </c>
      <c r="E30">
        <f t="shared" si="33"/>
        <v>2.021984063697975E-2</v>
      </c>
      <c r="F30">
        <f t="shared" si="33"/>
        <v>1.979381130515909E-2</v>
      </c>
      <c r="G30">
        <f t="shared" si="33"/>
        <v>1.9375700092488006E-2</v>
      </c>
      <c r="H30">
        <f t="shared" si="33"/>
        <v>1.8965369448164321E-2</v>
      </c>
      <c r="I30">
        <f t="shared" si="33"/>
        <v>1.8562684111852634E-2</v>
      </c>
      <c r="J30">
        <f t="shared" si="33"/>
        <v>1.8167511076634998E-2</v>
      </c>
      <c r="K30">
        <f t="shared" si="33"/>
        <v>1.7779719552548371E-2</v>
      </c>
      <c r="L30">
        <f t="shared" si="33"/>
        <v>1.7399180930699695E-2</v>
      </c>
      <c r="M30">
        <f t="shared" si="33"/>
        <v>1.7025768747949539E-2</v>
      </c>
      <c r="N30">
        <f t="shared" si="34"/>
        <v>1.6659358652155495E-2</v>
      </c>
      <c r="O30">
        <f t="shared" si="34"/>
        <v>1.6299828367966545E-2</v>
      </c>
      <c r="P30">
        <f t="shared" si="34"/>
        <v>1.594705766315993E-2</v>
      </c>
      <c r="Q30">
        <f t="shared" si="34"/>
        <v>1.5600928315511848E-2</v>
      </c>
      <c r="R30">
        <f t="shared" si="34"/>
        <v>1.5261324080193874E-2</v>
      </c>
      <c r="S30">
        <f t="shared" si="34"/>
        <v>1.4928130657686747E-2</v>
      </c>
      <c r="T30">
        <f t="shared" si="34"/>
        <v>1.4601235662203511E-2</v>
      </c>
      <c r="U30">
        <f t="shared" si="34"/>
        <v>1.4280528590614031E-2</v>
      </c>
      <c r="V30">
        <f t="shared" si="34"/>
        <v>1.3965900791863104E-2</v>
      </c>
      <c r="W30">
        <f t="shared" si="34"/>
        <v>1.3657245436874384E-2</v>
      </c>
      <c r="X30">
        <f t="shared" si="35"/>
        <v>1.3354457488932577E-2</v>
      </c>
      <c r="Y30">
        <f t="shared" si="35"/>
        <v>1.3057433674536441E-2</v>
      </c>
      <c r="Z30">
        <f t="shared" si="35"/>
        <v>1.2766072454715198E-2</v>
      </c>
      <c r="AA30">
        <f t="shared" si="35"/>
        <v>1.2480273996801136E-2</v>
      </c>
      <c r="AB30">
        <f t="shared" si="35"/>
        <v>1.219994014665127E-2</v>
      </c>
      <c r="AC30">
        <f t="shared" si="35"/>
        <v>1.1924974401311033E-2</v>
      </c>
      <c r="AD30">
        <f t="shared" si="35"/>
        <v>1.1655281882113074E-2</v>
      </c>
      <c r="AE30">
        <f t="shared" si="35"/>
        <v>1.1390769308204382E-2</v>
      </c>
      <c r="AF30">
        <f t="shared" si="35"/>
        <v>1.1131344970495009E-2</v>
      </c>
      <c r="AG30">
        <f t="shared" si="35"/>
        <v>1.0876918706021787E-2</v>
      </c>
      <c r="AH30">
        <f t="shared" si="36"/>
        <v>1.0627401872720597E-2</v>
      </c>
      <c r="AI30">
        <f t="shared" si="36"/>
        <v>1.0382707324600705E-2</v>
      </c>
      <c r="AJ30">
        <f t="shared" si="36"/>
        <v>1.014274938731495E-2</v>
      </c>
      <c r="AK30">
        <f t="shared" si="36"/>
        <v>9.9074438341195288E-3</v>
      </c>
      <c r="AL30">
        <f t="shared" si="36"/>
        <v>9.6767078622173094E-3</v>
      </c>
      <c r="AM30">
        <f t="shared" si="36"/>
        <v>9.4504600694786337E-3</v>
      </c>
      <c r="AN30">
        <f t="shared" si="36"/>
        <v>9.2286204315337027E-3</v>
      </c>
      <c r="AO30">
        <f t="shared" si="36"/>
        <v>9.0111102792307333E-3</v>
      </c>
      <c r="AP30">
        <f t="shared" si="36"/>
        <v>8.7978522764541323E-3</v>
      </c>
      <c r="AQ30">
        <f t="shared" si="36"/>
        <v>8.5887703982970263E-3</v>
      </c>
      <c r="AR30">
        <f t="shared" si="37"/>
        <v>8.3837899095826496E-3</v>
      </c>
      <c r="AS30">
        <f t="shared" si="37"/>
        <v>8.1828373437290349E-3</v>
      </c>
      <c r="AT30">
        <f t="shared" si="37"/>
        <v>7.9858404819516497E-3</v>
      </c>
      <c r="AU30">
        <f t="shared" si="37"/>
        <v>7.79272833279875E-3</v>
      </c>
      <c r="AV30">
        <f t="shared" si="37"/>
        <v>7.6034311120140499E-3</v>
      </c>
      <c r="AW30">
        <f t="shared" si="37"/>
        <v>7.4178802227217724E-3</v>
      </c>
      <c r="AX30">
        <f t="shared" si="37"/>
        <v>6.5319202410604738E-3</v>
      </c>
      <c r="AY30">
        <f t="shared" si="37"/>
        <v>5.5288157402245686E-3</v>
      </c>
      <c r="AZ30">
        <f t="shared" si="37"/>
        <v>4.9301304961064871E-3</v>
      </c>
      <c r="BA30">
        <f t="shared" si="37"/>
        <v>4.4735933135242392E-3</v>
      </c>
      <c r="BB30">
        <f t="shared" si="38"/>
        <v>4.0995446395302362E-3</v>
      </c>
      <c r="BC30">
        <f t="shared" si="38"/>
        <v>3.7818144608330749E-3</v>
      </c>
      <c r="BD30">
        <f t="shared" si="38"/>
        <v>3.5059052290408225E-3</v>
      </c>
      <c r="BE30">
        <f t="shared" si="38"/>
        <v>3.2626879550528248E-3</v>
      </c>
      <c r="BF30">
        <f t="shared" si="38"/>
        <v>3.0459248635455369E-3</v>
      </c>
      <c r="BG30">
        <f t="shared" si="38"/>
        <v>2.8511054813218162E-3</v>
      </c>
      <c r="BH30">
        <f t="shared" si="38"/>
        <v>2.6748303914820204E-3</v>
      </c>
      <c r="BI30">
        <f t="shared" si="38"/>
        <v>2.5144555033032819E-3</v>
      </c>
      <c r="BJ30">
        <f t="shared" si="38"/>
        <v>2.3678727612951333E-3</v>
      </c>
      <c r="BK30">
        <f t="shared" si="38"/>
        <v>2.233367784720323E-3</v>
      </c>
      <c r="BL30">
        <f t="shared" si="39"/>
        <v>2.1095235022597879E-3</v>
      </c>
      <c r="BM30">
        <f t="shared" si="39"/>
        <v>1.9951526315836795E-3</v>
      </c>
      <c r="BN30">
        <f t="shared" si="39"/>
        <v>1.8892489812950303E-3</v>
      </c>
      <c r="BO30">
        <f t="shared" si="39"/>
        <v>1.7909514543419385E-3</v>
      </c>
      <c r="BP30">
        <f t="shared" si="39"/>
        <v>1.6995168723047845E-3</v>
      </c>
      <c r="BQ30">
        <f t="shared" si="39"/>
        <v>1.6142990798415789E-3</v>
      </c>
      <c r="BR30">
        <f t="shared" si="39"/>
        <v>1.5347326186058291E-3</v>
      </c>
      <c r="BS30">
        <f t="shared" si="39"/>
        <v>1.4603197901653642E-3</v>
      </c>
      <c r="BT30">
        <f t="shared" si="39"/>
        <v>1.3906202754227013E-3</v>
      </c>
      <c r="BU30">
        <f t="shared" si="39"/>
        <v>1.3252427119516789E-3</v>
      </c>
      <c r="BV30">
        <f t="shared" si="40"/>
        <v>1.2638377913149949E-3</v>
      </c>
      <c r="BW30">
        <f t="shared" si="40"/>
        <v>1.2060925509082016E-3</v>
      </c>
      <c r="BX30">
        <f t="shared" si="40"/>
        <v>1.1517256150154456E-3</v>
      </c>
      <c r="BY30">
        <f t="shared" si="40"/>
        <v>1.1004831977709545E-3</v>
      </c>
      <c r="BZ30">
        <f t="shared" si="40"/>
        <v>1.0521357233205491E-3</v>
      </c>
      <c r="CA30">
        <f t="shared" si="40"/>
        <v>1.0064749501785739E-3</v>
      </c>
      <c r="CB30">
        <f t="shared" si="40"/>
        <v>9.6331151065458763E-4</v>
      </c>
      <c r="CC30">
        <f t="shared" si="40"/>
        <v>9.2247279441359385E-4</v>
      </c>
      <c r="CD30">
        <f t="shared" si="40"/>
        <v>8.8380111923335228E-4</v>
      </c>
      <c r="CE30">
        <f t="shared" si="40"/>
        <v>8.4715214290127631E-4</v>
      </c>
      <c r="CF30">
        <f t="shared" si="41"/>
        <v>8.1239347872297989E-4</v>
      </c>
      <c r="CG30">
        <f t="shared" si="41"/>
        <v>7.7940348385774772E-4</v>
      </c>
      <c r="CH30">
        <f t="shared" si="41"/>
        <v>7.4807019506868526E-4</v>
      </c>
      <c r="CI30">
        <f t="shared" si="41"/>
        <v>7.1829039078669132E-4</v>
      </c>
      <c r="CJ30">
        <f t="shared" si="41"/>
        <v>6.8996876187087987E-4</v>
      </c>
      <c r="CK30">
        <f t="shared" si="41"/>
        <v>6.6301717628051353E-4</v>
      </c>
      <c r="CL30">
        <f t="shared" si="41"/>
        <v>6.3735402519044188E-4</v>
      </c>
      <c r="CM30">
        <f t="shared" si="41"/>
        <v>6.1290363998791838E-4</v>
      </c>
      <c r="CN30">
        <f t="shared" si="41"/>
        <v>5.8959577116479689E-4</v>
      </c>
      <c r="CO30">
        <f t="shared" si="41"/>
        <v>5.6736512142903991E-4</v>
      </c>
      <c r="CP30">
        <f t="shared" si="42"/>
        <v>5.4615092645333855E-4</v>
      </c>
      <c r="CQ30">
        <f t="shared" si="42"/>
        <v>5.2589657759619481E-4</v>
      </c>
      <c r="CR30">
        <f t="shared" si="42"/>
        <v>3.3539195564192506E-4</v>
      </c>
      <c r="CS30">
        <f t="shared" si="42"/>
        <v>2.1578373579241031E-4</v>
      </c>
      <c r="CT30">
        <f t="shared" si="42"/>
        <v>1.4802637576212895E-4</v>
      </c>
      <c r="CU30">
        <f t="shared" si="42"/>
        <v>1.0200276523521636E-4</v>
      </c>
      <c r="CV30">
        <f t="shared" si="42"/>
        <v>6.8990010547488232E-5</v>
      </c>
      <c r="CW30">
        <f t="shared" si="42"/>
        <v>4.492204623404465E-5</v>
      </c>
      <c r="CX30">
        <f t="shared" si="42"/>
        <v>2.7480252887979693E-5</v>
      </c>
      <c r="CY30">
        <f t="shared" si="42"/>
        <v>1.5179163651514173E-5</v>
      </c>
      <c r="CZ30">
        <f t="shared" si="43"/>
        <v>6.9914427821927661E-6</v>
      </c>
      <c r="DA30">
        <f t="shared" si="43"/>
        <v>2.1671304947994253E-6</v>
      </c>
      <c r="DB30">
        <f t="shared" si="43"/>
        <v>1.3635795501677457E-7</v>
      </c>
      <c r="DC30">
        <f t="shared" si="43"/>
        <v>0</v>
      </c>
      <c r="DD30">
        <f t="shared" si="43"/>
        <v>0</v>
      </c>
      <c r="DE30">
        <f t="shared" si="43"/>
        <v>0</v>
      </c>
      <c r="DF30">
        <f t="shared" si="43"/>
        <v>0</v>
      </c>
      <c r="DG30">
        <f t="shared" si="43"/>
        <v>0</v>
      </c>
      <c r="DH30">
        <f t="shared" si="43"/>
        <v>0</v>
      </c>
      <c r="DI30">
        <f t="shared" si="43"/>
        <v>0</v>
      </c>
      <c r="DJ30">
        <f t="shared" si="44"/>
        <v>0</v>
      </c>
      <c r="DK30">
        <f t="shared" si="44"/>
        <v>0</v>
      </c>
      <c r="DL30">
        <f t="shared" si="44"/>
        <v>0</v>
      </c>
      <c r="DM30">
        <f t="shared" si="44"/>
        <v>0</v>
      </c>
      <c r="DN30">
        <f t="shared" si="44"/>
        <v>0</v>
      </c>
      <c r="DO30">
        <f t="shared" si="44"/>
        <v>0</v>
      </c>
      <c r="DP30">
        <f t="shared" si="44"/>
        <v>0</v>
      </c>
      <c r="DQ30">
        <f t="shared" si="44"/>
        <v>0</v>
      </c>
      <c r="DR30">
        <f t="shared" si="44"/>
        <v>0</v>
      </c>
      <c r="DS30">
        <f t="shared" si="44"/>
        <v>0</v>
      </c>
      <c r="DT30">
        <f t="shared" si="45"/>
        <v>0</v>
      </c>
      <c r="DU30">
        <f t="shared" si="45"/>
        <v>0</v>
      </c>
      <c r="DV30">
        <f t="shared" si="45"/>
        <v>0</v>
      </c>
      <c r="DW30">
        <f t="shared" si="45"/>
        <v>0</v>
      </c>
      <c r="DX30">
        <f t="shared" si="45"/>
        <v>0</v>
      </c>
      <c r="DY30">
        <f t="shared" si="45"/>
        <v>0</v>
      </c>
      <c r="DZ30">
        <f t="shared" si="45"/>
        <v>0</v>
      </c>
      <c r="EA30">
        <f t="shared" si="45"/>
        <v>0</v>
      </c>
      <c r="EB30">
        <f t="shared" si="45"/>
        <v>0</v>
      </c>
      <c r="EC30">
        <f t="shared" si="45"/>
        <v>0</v>
      </c>
      <c r="ED30">
        <f t="shared" si="46"/>
        <v>0</v>
      </c>
      <c r="EE30">
        <f t="shared" si="46"/>
        <v>0</v>
      </c>
      <c r="EF30">
        <f t="shared" si="46"/>
        <v>0</v>
      </c>
      <c r="EG30">
        <f t="shared" si="46"/>
        <v>0</v>
      </c>
      <c r="EH30">
        <f t="shared" si="46"/>
        <v>0</v>
      </c>
      <c r="EI30">
        <f t="shared" si="46"/>
        <v>0</v>
      </c>
      <c r="EJ30">
        <f t="shared" si="46"/>
        <v>0</v>
      </c>
      <c r="EK30">
        <f t="shared" si="46"/>
        <v>0</v>
      </c>
      <c r="EL30">
        <f t="shared" si="46"/>
        <v>0</v>
      </c>
      <c r="EM30">
        <f t="shared" si="46"/>
        <v>0</v>
      </c>
      <c r="EN30">
        <f t="shared" si="47"/>
        <v>0</v>
      </c>
      <c r="EO30">
        <f t="shared" si="47"/>
        <v>0</v>
      </c>
      <c r="EP30">
        <f t="shared" si="47"/>
        <v>0</v>
      </c>
      <c r="EQ30">
        <f t="shared" si="47"/>
        <v>0</v>
      </c>
      <c r="ER30">
        <f t="shared" si="47"/>
        <v>0</v>
      </c>
      <c r="ES30">
        <f t="shared" si="47"/>
        <v>0</v>
      </c>
      <c r="ET30">
        <f t="shared" si="47"/>
        <v>0</v>
      </c>
      <c r="EU30">
        <f t="shared" si="47"/>
        <v>0</v>
      </c>
      <c r="EV30">
        <f t="shared" si="47"/>
        <v>0</v>
      </c>
      <c r="EW30">
        <f t="shared" si="47"/>
        <v>0</v>
      </c>
      <c r="EX30">
        <f t="shared" si="47"/>
        <v>0</v>
      </c>
      <c r="EZ30">
        <f t="shared" si="17"/>
        <v>0.6910293952160359</v>
      </c>
      <c r="FB30">
        <f t="shared" si="15"/>
        <v>3.3644511222680362E-2</v>
      </c>
      <c r="FC30">
        <f t="shared" si="16"/>
        <v>0.2456471360091963</v>
      </c>
    </row>
    <row r="31" spans="1:159" x14ac:dyDescent="0.25">
      <c r="A31">
        <v>420</v>
      </c>
      <c r="B31" s="19">
        <f>'Input spectra'!Y30</f>
        <v>6.6118986394623797E-2</v>
      </c>
      <c r="C31">
        <f>'Input spectra'!F30</f>
        <v>4.1493514464585303E-2</v>
      </c>
      <c r="D31">
        <f t="shared" si="33"/>
        <v>2.0653927966864227E-2</v>
      </c>
      <c r="E31">
        <f t="shared" si="33"/>
        <v>2.0200062759477288E-2</v>
      </c>
      <c r="F31">
        <f t="shared" si="33"/>
        <v>1.9755107922575892E-2</v>
      </c>
      <c r="G31">
        <f t="shared" si="33"/>
        <v>1.9318899123877107E-2</v>
      </c>
      <c r="H31">
        <f t="shared" si="33"/>
        <v>1.8891274943605305E-2</v>
      </c>
      <c r="I31">
        <f t="shared" si="33"/>
        <v>1.8472076824277303E-2</v>
      </c>
      <c r="J31">
        <f t="shared" si="33"/>
        <v>1.8061149021335918E-2</v>
      </c>
      <c r="K31">
        <f t="shared" si="33"/>
        <v>1.7658338554617764E-2</v>
      </c>
      <c r="L31">
        <f t="shared" si="33"/>
        <v>1.7263495160641535E-2</v>
      </c>
      <c r="M31">
        <f t="shared" si="33"/>
        <v>1.6876471245702962E-2</v>
      </c>
      <c r="N31">
        <f t="shared" si="34"/>
        <v>1.6497121839763176E-2</v>
      </c>
      <c r="O31">
        <f t="shared" si="34"/>
        <v>1.61253045511171E-2</v>
      </c>
      <c r="P31">
        <f t="shared" si="34"/>
        <v>1.5760879521829051E-2</v>
      </c>
      <c r="Q31">
        <f t="shared" si="34"/>
        <v>1.5403709383922657E-2</v>
      </c>
      <c r="R31">
        <f t="shared" si="34"/>
        <v>1.5053659216312514E-2</v>
      </c>
      <c r="S31">
        <f t="shared" si="34"/>
        <v>1.4710596502465348E-2</v>
      </c>
      <c r="T31">
        <f t="shared" si="34"/>
        <v>1.4374391088778374E-2</v>
      </c>
      <c r="U31">
        <f t="shared" si="34"/>
        <v>1.4044915143662979E-2</v>
      </c>
      <c r="V31">
        <f t="shared" si="34"/>
        <v>1.3722043117321973E-2</v>
      </c>
      <c r="W31">
        <f t="shared" si="34"/>
        <v>1.3405651702208789E-2</v>
      </c>
      <c r="X31">
        <f t="shared" si="35"/>
        <v>1.309561979415731E-2</v>
      </c>
      <c r="Y31">
        <f t="shared" si="35"/>
        <v>1.2791828454171091E-2</v>
      </c>
      <c r="Z31">
        <f t="shared" si="35"/>
        <v>1.2494160870861019E-2</v>
      </c>
      <c r="AA31">
        <f t="shared" si="35"/>
        <v>1.2202502323520509E-2</v>
      </c>
      <c r="AB31">
        <f t="shared" si="35"/>
        <v>1.1916740145827713E-2</v>
      </c>
      <c r="AC31">
        <f t="shared" si="35"/>
        <v>1.1636763690164149E-2</v>
      </c>
      <c r="AD31">
        <f t="shared" si="35"/>
        <v>1.1362464292539504E-2</v>
      </c>
      <c r="AE31">
        <f t="shared" si="35"/>
        <v>1.1093735238112527E-2</v>
      </c>
      <c r="AF31">
        <f t="shared" si="35"/>
        <v>1.0830471727297977E-2</v>
      </c>
      <c r="AG31">
        <f t="shared" si="35"/>
        <v>1.0572570842449856E-2</v>
      </c>
      <c r="AH31">
        <f t="shared" si="36"/>
        <v>1.0319931515111342E-2</v>
      </c>
      <c r="AI31">
        <f t="shared" si="36"/>
        <v>1.0072454493821853E-2</v>
      </c>
      <c r="AJ31">
        <f t="shared" si="36"/>
        <v>9.8300423124720211E-3</v>
      </c>
      <c r="AK31">
        <f t="shared" si="36"/>
        <v>9.5925992591973253E-3</v>
      </c>
      <c r="AL31">
        <f t="shared" si="36"/>
        <v>9.3600313458014409E-3</v>
      </c>
      <c r="AM31">
        <f t="shared" si="36"/>
        <v>9.1322462777003906E-3</v>
      </c>
      <c r="AN31">
        <f t="shared" si="36"/>
        <v>8.9091534243787955E-3</v>
      </c>
      <c r="AO31">
        <f t="shared" si="36"/>
        <v>8.6906637903496568E-3</v>
      </c>
      <c r="AP31">
        <f t="shared" si="36"/>
        <v>8.4766899866092465E-3</v>
      </c>
      <c r="AQ31">
        <f t="shared" si="36"/>
        <v>8.2671462025787571E-3</v>
      </c>
      <c r="AR31">
        <f t="shared" si="37"/>
        <v>8.0619481785246302E-3</v>
      </c>
      <c r="AS31">
        <f t="shared" si="37"/>
        <v>7.8610131784494965E-3</v>
      </c>
      <c r="AT31">
        <f t="shared" si="37"/>
        <v>7.6642599634458271E-3</v>
      </c>
      <c r="AU31">
        <f t="shared" si="37"/>
        <v>7.4716087655045922E-3</v>
      </c>
      <c r="AV31">
        <f t="shared" si="37"/>
        <v>7.2829812617712297E-3</v>
      </c>
      <c r="AW31">
        <f t="shared" si="37"/>
        <v>7.0983005492414623E-3</v>
      </c>
      <c r="AX31">
        <f t="shared" si="37"/>
        <v>6.2443959141739109E-3</v>
      </c>
      <c r="AY31">
        <f t="shared" si="37"/>
        <v>5.2802764968997917E-3</v>
      </c>
      <c r="AZ31">
        <f t="shared" si="37"/>
        <v>4.7038986230675765E-3</v>
      </c>
      <c r="BA31">
        <f t="shared" si="37"/>
        <v>4.2641358231168677E-3</v>
      </c>
      <c r="BB31">
        <f t="shared" si="38"/>
        <v>3.9037782415566004E-3</v>
      </c>
      <c r="BC31">
        <f t="shared" si="38"/>
        <v>3.5976981918061928E-3</v>
      </c>
      <c r="BD31">
        <f t="shared" si="38"/>
        <v>3.3319591805759537E-3</v>
      </c>
      <c r="BE31">
        <f t="shared" si="38"/>
        <v>3.0977761385103998E-3</v>
      </c>
      <c r="BF31">
        <f t="shared" si="38"/>
        <v>2.8891405309621129E-3</v>
      </c>
      <c r="BG31">
        <f t="shared" si="38"/>
        <v>2.7017039412349435E-3</v>
      </c>
      <c r="BH31">
        <f t="shared" si="38"/>
        <v>2.5321866260441402E-3</v>
      </c>
      <c r="BI31">
        <f t="shared" si="38"/>
        <v>2.3780359000185759E-3</v>
      </c>
      <c r="BJ31">
        <f t="shared" si="38"/>
        <v>2.2372154204088569E-3</v>
      </c>
      <c r="BK31">
        <f t="shared" si="38"/>
        <v>2.1080683124855911E-3</v>
      </c>
      <c r="BL31">
        <f t="shared" si="39"/>
        <v>1.9892244630673951E-3</v>
      </c>
      <c r="BM31">
        <f t="shared" si="39"/>
        <v>1.8795355260940261E-3</v>
      </c>
      <c r="BN31">
        <f t="shared" si="39"/>
        <v>1.7780280198484732E-3</v>
      </c>
      <c r="BO31">
        <f t="shared" si="39"/>
        <v>1.6838686383221051E-3</v>
      </c>
      <c r="BP31">
        <f t="shared" si="39"/>
        <v>1.5963380490278121E-3</v>
      </c>
      <c r="BQ31">
        <f t="shared" si="39"/>
        <v>1.5148107357118238E-3</v>
      </c>
      <c r="BR31">
        <f t="shared" si="39"/>
        <v>1.4387392414098408E-3</v>
      </c>
      <c r="BS31">
        <f t="shared" si="39"/>
        <v>1.3676416765658369E-3</v>
      </c>
      <c r="BT31">
        <f t="shared" si="39"/>
        <v>1.3010916912683738E-3</v>
      </c>
      <c r="BU31">
        <f t="shared" si="39"/>
        <v>1.2387103354807147E-3</v>
      </c>
      <c r="BV31">
        <f t="shared" si="40"/>
        <v>1.1801593855972486E-3</v>
      </c>
      <c r="BW31">
        <f t="shared" si="40"/>
        <v>1.1251358238391056E-3</v>
      </c>
      <c r="BX31">
        <f t="shared" si="40"/>
        <v>1.0733672341034606E-3</v>
      </c>
      <c r="BY31">
        <f t="shared" si="40"/>
        <v>1.0246079337093944E-3</v>
      </c>
      <c r="BZ31">
        <f t="shared" si="40"/>
        <v>9.7863570149612318E-4</v>
      </c>
      <c r="CA31">
        <f t="shared" si="40"/>
        <v>9.3524899325957199E-4</v>
      </c>
      <c r="CB31">
        <f t="shared" si="40"/>
        <v>8.9426455851793327E-4</v>
      </c>
      <c r="CC31">
        <f t="shared" si="40"/>
        <v>8.5551539012616721E-4</v>
      </c>
      <c r="CD31">
        <f t="shared" si="40"/>
        <v>8.1884895175554108E-4</v>
      </c>
      <c r="CE31">
        <f t="shared" si="40"/>
        <v>7.8412563874537603E-4</v>
      </c>
      <c r="CF31">
        <f t="shared" si="41"/>
        <v>7.5121743606222429E-4</v>
      </c>
      <c r="CG31">
        <f t="shared" si="41"/>
        <v>7.2000674360866773E-4</v>
      </c>
      <c r="CH31">
        <f t="shared" si="41"/>
        <v>6.9038534430976425E-4</v>
      </c>
      <c r="CI31">
        <f t="shared" si="41"/>
        <v>6.6225349456808724E-4</v>
      </c>
      <c r="CJ31">
        <f t="shared" si="41"/>
        <v>6.3551912004281496E-4</v>
      </c>
      <c r="CK31">
        <f t="shared" si="41"/>
        <v>6.1009710244484621E-4</v>
      </c>
      <c r="CL31">
        <f t="shared" si="41"/>
        <v>5.8590864527900471E-4</v>
      </c>
      <c r="CM31">
        <f t="shared" si="41"/>
        <v>5.6288070830679015E-4</v>
      </c>
      <c r="CN31">
        <f t="shared" si="41"/>
        <v>5.4094550202713398E-4</v>
      </c>
      <c r="CO31">
        <f t="shared" si="41"/>
        <v>5.2004003473958896E-4</v>
      </c>
      <c r="CP31">
        <f t="shared" si="42"/>
        <v>5.0010570581262746E-4</v>
      </c>
      <c r="CQ31">
        <f t="shared" si="42"/>
        <v>4.810879396676114E-4</v>
      </c>
      <c r="CR31">
        <f t="shared" si="42"/>
        <v>3.0651501759161636E-4</v>
      </c>
      <c r="CS31">
        <f t="shared" si="42"/>
        <v>1.9701206068689333E-4</v>
      </c>
      <c r="CT31">
        <f t="shared" si="42"/>
        <v>1.3501692181735537E-4</v>
      </c>
      <c r="CU31">
        <f t="shared" si="42"/>
        <v>9.2947140249768467E-5</v>
      </c>
      <c r="CV31">
        <f t="shared" si="42"/>
        <v>6.2803708402613034E-5</v>
      </c>
      <c r="CW31">
        <f t="shared" si="42"/>
        <v>4.0853907197820775E-5</v>
      </c>
      <c r="CX31">
        <f t="shared" si="42"/>
        <v>2.4967196708716508E-5</v>
      </c>
      <c r="CY31">
        <f t="shared" si="42"/>
        <v>1.3777546693980843E-5</v>
      </c>
      <c r="CZ31">
        <f t="shared" si="43"/>
        <v>6.3396582400683621E-6</v>
      </c>
      <c r="DA31">
        <f t="shared" si="43"/>
        <v>1.9631753505315736E-6</v>
      </c>
      <c r="DB31">
        <f t="shared" si="43"/>
        <v>1.2340407439383301E-7</v>
      </c>
      <c r="DC31">
        <f t="shared" si="43"/>
        <v>0</v>
      </c>
      <c r="DD31">
        <f t="shared" si="43"/>
        <v>0</v>
      </c>
      <c r="DE31">
        <f t="shared" si="43"/>
        <v>0</v>
      </c>
      <c r="DF31">
        <f t="shared" si="43"/>
        <v>0</v>
      </c>
      <c r="DG31">
        <f t="shared" si="43"/>
        <v>0</v>
      </c>
      <c r="DH31">
        <f t="shared" si="43"/>
        <v>0</v>
      </c>
      <c r="DI31">
        <f t="shared" si="43"/>
        <v>0</v>
      </c>
      <c r="DJ31">
        <f t="shared" si="44"/>
        <v>0</v>
      </c>
      <c r="DK31">
        <f t="shared" si="44"/>
        <v>0</v>
      </c>
      <c r="DL31">
        <f t="shared" si="44"/>
        <v>0</v>
      </c>
      <c r="DM31">
        <f t="shared" si="44"/>
        <v>0</v>
      </c>
      <c r="DN31">
        <f t="shared" si="44"/>
        <v>0</v>
      </c>
      <c r="DO31">
        <f t="shared" si="44"/>
        <v>0</v>
      </c>
      <c r="DP31">
        <f t="shared" si="44"/>
        <v>0</v>
      </c>
      <c r="DQ31">
        <f t="shared" si="44"/>
        <v>0</v>
      </c>
      <c r="DR31">
        <f t="shared" si="44"/>
        <v>0</v>
      </c>
      <c r="DS31">
        <f t="shared" si="44"/>
        <v>0</v>
      </c>
      <c r="DT31">
        <f t="shared" si="45"/>
        <v>0</v>
      </c>
      <c r="DU31">
        <f t="shared" si="45"/>
        <v>0</v>
      </c>
      <c r="DV31">
        <f t="shared" si="45"/>
        <v>0</v>
      </c>
      <c r="DW31">
        <f t="shared" si="45"/>
        <v>0</v>
      </c>
      <c r="DX31">
        <f t="shared" si="45"/>
        <v>0</v>
      </c>
      <c r="DY31">
        <f t="shared" si="45"/>
        <v>0</v>
      </c>
      <c r="DZ31">
        <f t="shared" si="45"/>
        <v>0</v>
      </c>
      <c r="EA31">
        <f t="shared" si="45"/>
        <v>0</v>
      </c>
      <c r="EB31">
        <f t="shared" si="45"/>
        <v>0</v>
      </c>
      <c r="EC31">
        <f t="shared" si="45"/>
        <v>0</v>
      </c>
      <c r="ED31">
        <f t="shared" si="46"/>
        <v>0</v>
      </c>
      <c r="EE31">
        <f t="shared" si="46"/>
        <v>0</v>
      </c>
      <c r="EF31">
        <f t="shared" si="46"/>
        <v>0</v>
      </c>
      <c r="EG31">
        <f t="shared" si="46"/>
        <v>0</v>
      </c>
      <c r="EH31">
        <f t="shared" si="46"/>
        <v>0</v>
      </c>
      <c r="EI31">
        <f t="shared" si="46"/>
        <v>0</v>
      </c>
      <c r="EJ31">
        <f t="shared" si="46"/>
        <v>0</v>
      </c>
      <c r="EK31">
        <f t="shared" si="46"/>
        <v>0</v>
      </c>
      <c r="EL31">
        <f t="shared" si="46"/>
        <v>0</v>
      </c>
      <c r="EM31">
        <f t="shared" si="46"/>
        <v>0</v>
      </c>
      <c r="EN31">
        <f t="shared" si="47"/>
        <v>0</v>
      </c>
      <c r="EO31">
        <f t="shared" si="47"/>
        <v>0</v>
      </c>
      <c r="EP31">
        <f t="shared" si="47"/>
        <v>0</v>
      </c>
      <c r="EQ31">
        <f t="shared" si="47"/>
        <v>0</v>
      </c>
      <c r="ER31">
        <f t="shared" si="47"/>
        <v>0</v>
      </c>
      <c r="ES31">
        <f t="shared" si="47"/>
        <v>0</v>
      </c>
      <c r="ET31">
        <f t="shared" si="47"/>
        <v>0</v>
      </c>
      <c r="EU31">
        <f t="shared" si="47"/>
        <v>0</v>
      </c>
      <c r="EV31">
        <f t="shared" si="47"/>
        <v>0</v>
      </c>
      <c r="EW31">
        <f t="shared" si="47"/>
        <v>0</v>
      </c>
      <c r="EX31">
        <f t="shared" si="47"/>
        <v>0</v>
      </c>
      <c r="EZ31">
        <f t="shared" si="17"/>
        <v>0.67520793831710735</v>
      </c>
      <c r="FB31">
        <f t="shared" si="15"/>
        <v>3.5920863372475353E-2</v>
      </c>
      <c r="FC31">
        <f t="shared" si="16"/>
        <v>0.2453415157278778</v>
      </c>
    </row>
    <row r="32" spans="1:159" x14ac:dyDescent="0.25">
      <c r="A32">
        <v>425</v>
      </c>
      <c r="B32" s="19">
        <f>'Input spectra'!Y31</f>
        <v>6.4391630000930594E-2</v>
      </c>
      <c r="C32">
        <f>'Input spectra'!F31</f>
        <v>4.7250296656982702E-2</v>
      </c>
      <c r="D32">
        <f t="shared" si="33"/>
        <v>2.0653927966864227E-2</v>
      </c>
      <c r="E32">
        <f t="shared" si="33"/>
        <v>2.0180304227549579E-2</v>
      </c>
      <c r="F32">
        <f t="shared" si="33"/>
        <v>1.9716480217779064E-2</v>
      </c>
      <c r="G32">
        <f t="shared" si="33"/>
        <v>1.9262264670541516E-2</v>
      </c>
      <c r="H32">
        <f t="shared" si="33"/>
        <v>1.8817469913797666E-2</v>
      </c>
      <c r="I32">
        <f t="shared" si="33"/>
        <v>1.8381911804668839E-2</v>
      </c>
      <c r="J32">
        <f t="shared" si="33"/>
        <v>1.7955409664807173E-2</v>
      </c>
      <c r="K32">
        <f t="shared" si="33"/>
        <v>1.7537786216926435E-2</v>
      </c>
      <c r="L32">
        <f t="shared" si="33"/>
        <v>1.7128867522473008E-2</v>
      </c>
      <c r="M32">
        <f t="shared" si="33"/>
        <v>1.6728482920416739E-2</v>
      </c>
      <c r="N32">
        <f t="shared" si="34"/>
        <v>1.6336464967141938E-2</v>
      </c>
      <c r="O32">
        <f t="shared" si="34"/>
        <v>1.5952649377418984E-2</v>
      </c>
      <c r="P32">
        <f t="shared" si="34"/>
        <v>1.5576874966437452E-2</v>
      </c>
      <c r="Q32">
        <f t="shared" si="34"/>
        <v>1.5208983592881939E-2</v>
      </c>
      <c r="R32">
        <f t="shared" si="34"/>
        <v>1.4848820103032104E-2</v>
      </c>
      <c r="S32">
        <f t="shared" si="34"/>
        <v>1.4496232275868841E-2</v>
      </c>
      <c r="T32">
        <f t="shared" si="34"/>
        <v>1.4151070769168663E-2</v>
      </c>
      <c r="U32">
        <f t="shared" si="34"/>
        <v>1.3813189066568858E-2</v>
      </c>
      <c r="V32">
        <f t="shared" si="34"/>
        <v>1.3482443425586165E-2</v>
      </c>
      <c r="W32">
        <f t="shared" si="34"/>
        <v>1.3158692826572095E-2</v>
      </c>
      <c r="X32">
        <f t="shared" si="35"/>
        <v>1.2841798922588238E-2</v>
      </c>
      <c r="Y32">
        <f t="shared" si="35"/>
        <v>1.2531625990185273E-2</v>
      </c>
      <c r="Z32">
        <f t="shared" si="35"/>
        <v>1.2228040881069645E-2</v>
      </c>
      <c r="AA32">
        <f t="shared" si="35"/>
        <v>1.1930912974642129E-2</v>
      </c>
      <c r="AB32">
        <f t="shared" si="35"/>
        <v>1.1640114131392815E-2</v>
      </c>
      <c r="AC32">
        <f t="shared" si="35"/>
        <v>1.135551864713733E-2</v>
      </c>
      <c r="AD32">
        <f t="shared" si="35"/>
        <v>1.1077003208079318E-2</v>
      </c>
      <c r="AE32">
        <f t="shared" si="35"/>
        <v>1.080444684668452E-2</v>
      </c>
      <c r="AF32">
        <f t="shared" si="35"/>
        <v>1.0537730898352044E-2</v>
      </c>
      <c r="AG32">
        <f t="shared" si="35"/>
        <v>1.0276738958868615E-2</v>
      </c>
      <c r="AH32">
        <f t="shared" si="36"/>
        <v>1.0021356842631963E-2</v>
      </c>
      <c r="AI32">
        <f t="shared" si="36"/>
        <v>9.7714725416295761E-3</v>
      </c>
      <c r="AJ32">
        <f t="shared" si="36"/>
        <v>9.5269761851594689E-3</v>
      </c>
      <c r="AK32">
        <f t="shared" si="36"/>
        <v>9.2877600002797024E-3</v>
      </c>
      <c r="AL32">
        <f t="shared" si="36"/>
        <v>9.0537182729737466E-3</v>
      </c>
      <c r="AM32">
        <f t="shared" si="36"/>
        <v>8.8247473100189107E-3</v>
      </c>
      <c r="AN32">
        <f t="shared" si="36"/>
        <v>8.6007454015452935E-3</v>
      </c>
      <c r="AO32">
        <f t="shared" si="36"/>
        <v>8.3816127842730632E-3</v>
      </c>
      <c r="AP32">
        <f t="shared" si="36"/>
        <v>8.1672516054158532E-3</v>
      </c>
      <c r="AQ32">
        <f t="shared" si="36"/>
        <v>7.9575658872385168E-3</v>
      </c>
      <c r="AR32">
        <f t="shared" si="37"/>
        <v>7.7524614922575182E-3</v>
      </c>
      <c r="AS32">
        <f t="shared" si="37"/>
        <v>7.5518460890725229E-3</v>
      </c>
      <c r="AT32">
        <f t="shared" si="37"/>
        <v>7.3556291188179405E-3</v>
      </c>
      <c r="AU32">
        <f t="shared" si="37"/>
        <v>7.1637217622233778E-3</v>
      </c>
      <c r="AV32">
        <f t="shared" si="37"/>
        <v>6.9760369072720879E-3</v>
      </c>
      <c r="AW32">
        <f t="shared" si="37"/>
        <v>6.7924891174468271E-3</v>
      </c>
      <c r="AX32">
        <f t="shared" si="37"/>
        <v>5.9695279326652242E-3</v>
      </c>
      <c r="AY32">
        <f t="shared" si="37"/>
        <v>5.0429099455898798E-3</v>
      </c>
      <c r="AZ32">
        <f t="shared" si="37"/>
        <v>4.488047988500778E-3</v>
      </c>
      <c r="BA32">
        <f t="shared" si="37"/>
        <v>4.064485312739426E-3</v>
      </c>
      <c r="BB32">
        <f t="shared" si="38"/>
        <v>3.7173603166319072E-3</v>
      </c>
      <c r="BC32">
        <f t="shared" si="38"/>
        <v>3.4225455567363622E-3</v>
      </c>
      <c r="BD32">
        <f t="shared" si="38"/>
        <v>3.166643493116259E-3</v>
      </c>
      <c r="BE32">
        <f t="shared" si="38"/>
        <v>2.9411997520213495E-3</v>
      </c>
      <c r="BF32">
        <f t="shared" si="38"/>
        <v>2.7404264325587339E-3</v>
      </c>
      <c r="BG32">
        <f t="shared" si="38"/>
        <v>2.5601312311673606E-3</v>
      </c>
      <c r="BH32">
        <f t="shared" si="38"/>
        <v>2.3971497892111911E-3</v>
      </c>
      <c r="BI32">
        <f t="shared" si="38"/>
        <v>2.2490176240335235E-3</v>
      </c>
      <c r="BJ32">
        <f t="shared" si="38"/>
        <v>2.1137676479616127E-3</v>
      </c>
      <c r="BK32">
        <f t="shared" si="38"/>
        <v>1.9897985636353004E-3</v>
      </c>
      <c r="BL32">
        <f t="shared" si="39"/>
        <v>1.8757856739813009E-3</v>
      </c>
      <c r="BM32">
        <f t="shared" si="39"/>
        <v>1.770618316577343E-3</v>
      </c>
      <c r="BN32">
        <f t="shared" si="39"/>
        <v>1.673354687850217E-3</v>
      </c>
      <c r="BO32">
        <f t="shared" si="39"/>
        <v>1.5831884132038506E-3</v>
      </c>
      <c r="BP32">
        <f t="shared" si="39"/>
        <v>1.4994232821696411E-3</v>
      </c>
      <c r="BQ32">
        <f t="shared" si="39"/>
        <v>1.4214538022613425E-3</v>
      </c>
      <c r="BR32">
        <f t="shared" si="39"/>
        <v>1.3487499905051566E-3</v>
      </c>
      <c r="BS32">
        <f t="shared" si="39"/>
        <v>1.280845310784982E-3</v>
      </c>
      <c r="BT32">
        <f t="shared" si="39"/>
        <v>1.217326986386009E-3</v>
      </c>
      <c r="BU32">
        <f t="shared" si="39"/>
        <v>1.1578281332081711E-3</v>
      </c>
      <c r="BV32">
        <f t="shared" si="40"/>
        <v>1.102021307626926E-3</v>
      </c>
      <c r="BW32">
        <f t="shared" si="40"/>
        <v>1.0496131670267295E-3</v>
      </c>
      <c r="BX32">
        <f t="shared" si="40"/>
        <v>1.0003400152140084E-3</v>
      </c>
      <c r="BY32">
        <f t="shared" si="40"/>
        <v>9.5396405864866E-4</v>
      </c>
      <c r="BZ32">
        <f t="shared" si="40"/>
        <v>9.1027023891956927E-4</v>
      </c>
      <c r="CA32">
        <f t="shared" si="40"/>
        <v>8.6906353629352803E-4</v>
      </c>
      <c r="CB32">
        <f t="shared" si="40"/>
        <v>8.3016666133041244E-4</v>
      </c>
      <c r="CC32">
        <f t="shared" si="40"/>
        <v>7.934180684515405E-4</v>
      </c>
      <c r="CD32">
        <f t="shared" si="40"/>
        <v>7.5867023835948766E-4</v>
      </c>
      <c r="CE32">
        <f t="shared" si="40"/>
        <v>7.2578818632522413E-4</v>
      </c>
      <c r="CF32">
        <f t="shared" si="41"/>
        <v>6.9464816129615207E-4</v>
      </c>
      <c r="CG32">
        <f t="shared" si="41"/>
        <v>6.6513650705797426E-4</v>
      </c>
      <c r="CH32">
        <f t="shared" si="41"/>
        <v>6.3714866168936143E-4</v>
      </c>
      <c r="CI32">
        <f t="shared" si="41"/>
        <v>6.1058827556818547E-4</v>
      </c>
      <c r="CJ32">
        <f t="shared" si="41"/>
        <v>5.8536643143791613E-4</v>
      </c>
      <c r="CK32">
        <f t="shared" si="41"/>
        <v>5.6140095268680779E-4</v>
      </c>
      <c r="CL32">
        <f t="shared" si="41"/>
        <v>5.386157881565178E-4</v>
      </c>
      <c r="CM32">
        <f t="shared" si="41"/>
        <v>5.1694046357792824E-4</v>
      </c>
      <c r="CN32">
        <f t="shared" si="41"/>
        <v>4.9630959120566343E-4</v>
      </c>
      <c r="CO32">
        <f t="shared" si="41"/>
        <v>4.7666243044828637E-4</v>
      </c>
      <c r="CP32">
        <f t="shared" si="42"/>
        <v>4.5794249331501381E-4</v>
      </c>
      <c r="CQ32">
        <f t="shared" si="42"/>
        <v>4.4009718935904756E-4</v>
      </c>
      <c r="CR32">
        <f t="shared" si="42"/>
        <v>2.8012435727437223E-4</v>
      </c>
      <c r="CS32">
        <f t="shared" si="42"/>
        <v>1.7987338996408903E-4</v>
      </c>
      <c r="CT32">
        <f t="shared" si="42"/>
        <v>1.2315081743491369E-4</v>
      </c>
      <c r="CU32">
        <f t="shared" si="42"/>
        <v>8.4695457624980907E-5</v>
      </c>
      <c r="CV32">
        <f t="shared" si="42"/>
        <v>5.7172129092594498E-5</v>
      </c>
      <c r="CW32">
        <f t="shared" si="42"/>
        <v>3.7154178699528018E-5</v>
      </c>
      <c r="CX32">
        <f t="shared" si="42"/>
        <v>2.2683958333018596E-5</v>
      </c>
      <c r="CY32">
        <f t="shared" si="42"/>
        <v>1.2505352551877091E-5</v>
      </c>
      <c r="CZ32">
        <f t="shared" si="43"/>
        <v>5.7486369913852504E-6</v>
      </c>
      <c r="DA32">
        <f t="shared" si="43"/>
        <v>1.7784150360043168E-6</v>
      </c>
      <c r="DB32">
        <f t="shared" si="43"/>
        <v>1.1168080054533889E-7</v>
      </c>
      <c r="DC32">
        <f t="shared" si="43"/>
        <v>0</v>
      </c>
      <c r="DD32">
        <f t="shared" si="43"/>
        <v>0</v>
      </c>
      <c r="DE32">
        <f t="shared" si="43"/>
        <v>0</v>
      </c>
      <c r="DF32">
        <f t="shared" si="43"/>
        <v>0</v>
      </c>
      <c r="DG32">
        <f t="shared" si="43"/>
        <v>0</v>
      </c>
      <c r="DH32">
        <f t="shared" si="43"/>
        <v>0</v>
      </c>
      <c r="DI32">
        <f t="shared" si="43"/>
        <v>0</v>
      </c>
      <c r="DJ32">
        <f t="shared" si="44"/>
        <v>0</v>
      </c>
      <c r="DK32">
        <f t="shared" si="44"/>
        <v>0</v>
      </c>
      <c r="DL32">
        <f t="shared" si="44"/>
        <v>0</v>
      </c>
      <c r="DM32">
        <f t="shared" si="44"/>
        <v>0</v>
      </c>
      <c r="DN32">
        <f t="shared" si="44"/>
        <v>0</v>
      </c>
      <c r="DO32">
        <f t="shared" si="44"/>
        <v>0</v>
      </c>
      <c r="DP32">
        <f t="shared" si="44"/>
        <v>0</v>
      </c>
      <c r="DQ32">
        <f t="shared" si="44"/>
        <v>0</v>
      </c>
      <c r="DR32">
        <f t="shared" si="44"/>
        <v>0</v>
      </c>
      <c r="DS32">
        <f t="shared" si="44"/>
        <v>0</v>
      </c>
      <c r="DT32">
        <f t="shared" si="45"/>
        <v>0</v>
      </c>
      <c r="DU32">
        <f t="shared" si="45"/>
        <v>0</v>
      </c>
      <c r="DV32">
        <f t="shared" si="45"/>
        <v>0</v>
      </c>
      <c r="DW32">
        <f t="shared" si="45"/>
        <v>0</v>
      </c>
      <c r="DX32">
        <f t="shared" si="45"/>
        <v>0</v>
      </c>
      <c r="DY32">
        <f t="shared" si="45"/>
        <v>0</v>
      </c>
      <c r="DZ32">
        <f t="shared" si="45"/>
        <v>0</v>
      </c>
      <c r="EA32">
        <f t="shared" si="45"/>
        <v>0</v>
      </c>
      <c r="EB32">
        <f t="shared" si="45"/>
        <v>0</v>
      </c>
      <c r="EC32">
        <f t="shared" si="45"/>
        <v>0</v>
      </c>
      <c r="ED32">
        <f t="shared" si="46"/>
        <v>0</v>
      </c>
      <c r="EE32">
        <f t="shared" si="46"/>
        <v>0</v>
      </c>
      <c r="EF32">
        <f t="shared" si="46"/>
        <v>0</v>
      </c>
      <c r="EG32">
        <f t="shared" si="46"/>
        <v>0</v>
      </c>
      <c r="EH32">
        <f t="shared" si="46"/>
        <v>0</v>
      </c>
      <c r="EI32">
        <f t="shared" si="46"/>
        <v>0</v>
      </c>
      <c r="EJ32">
        <f t="shared" si="46"/>
        <v>0</v>
      </c>
      <c r="EK32">
        <f t="shared" si="46"/>
        <v>0</v>
      </c>
      <c r="EL32">
        <f t="shared" si="46"/>
        <v>0</v>
      </c>
      <c r="EM32">
        <f t="shared" si="46"/>
        <v>0</v>
      </c>
      <c r="EN32">
        <f t="shared" si="47"/>
        <v>0</v>
      </c>
      <c r="EO32">
        <f t="shared" si="47"/>
        <v>0</v>
      </c>
      <c r="EP32">
        <f t="shared" si="47"/>
        <v>0</v>
      </c>
      <c r="EQ32">
        <f t="shared" si="47"/>
        <v>0</v>
      </c>
      <c r="ER32">
        <f t="shared" si="47"/>
        <v>0</v>
      </c>
      <c r="ES32">
        <f t="shared" si="47"/>
        <v>0</v>
      </c>
      <c r="ET32">
        <f t="shared" si="47"/>
        <v>0</v>
      </c>
      <c r="EU32">
        <f t="shared" si="47"/>
        <v>0</v>
      </c>
      <c r="EV32">
        <f t="shared" si="47"/>
        <v>0</v>
      </c>
      <c r="EW32">
        <f t="shared" si="47"/>
        <v>0</v>
      </c>
      <c r="EX32">
        <f t="shared" si="47"/>
        <v>0</v>
      </c>
      <c r="EZ32">
        <f t="shared" si="17"/>
        <v>0.65996840625505282</v>
      </c>
      <c r="FB32">
        <f t="shared" si="15"/>
        <v>3.8186104300821089E-2</v>
      </c>
      <c r="FC32">
        <f t="shared" si="16"/>
        <v>0.24503592330242593</v>
      </c>
    </row>
    <row r="33" spans="1:159" x14ac:dyDescent="0.25">
      <c r="A33">
        <v>430</v>
      </c>
      <c r="B33" s="19">
        <f>'Input spectra'!Y32</f>
        <v>6.2664273607237503E-2</v>
      </c>
      <c r="C33">
        <f>'Input spectra'!F32</f>
        <v>5.30070788493801E-2</v>
      </c>
      <c r="D33">
        <f t="shared" ref="D33:M42" si="48">D$2*EXP(- D$1 * ($C33*_c3+$B33))</f>
        <v>2.0653927966864227E-2</v>
      </c>
      <c r="E33">
        <f t="shared" si="48"/>
        <v>2.01605650222739E-2</v>
      </c>
      <c r="F33">
        <f t="shared" si="48"/>
        <v>1.9677928042793752E-2</v>
      </c>
      <c r="G33">
        <f t="shared" si="48"/>
        <v>1.9205796244332215E-2</v>
      </c>
      <c r="H33">
        <f t="shared" si="48"/>
        <v>1.8743953227812304E-2</v>
      </c>
      <c r="I33">
        <f t="shared" si="48"/>
        <v>1.8292186894249954E-2</v>
      </c>
      <c r="J33">
        <f t="shared" si="48"/>
        <v>1.7850289361446413E-2</v>
      </c>
      <c r="K33">
        <f t="shared" si="48"/>
        <v>1.7418056882264402E-2</v>
      </c>
      <c r="L33">
        <f t="shared" si="48"/>
        <v>1.6995289764458535E-2</v>
      </c>
      <c r="M33">
        <f t="shared" si="48"/>
        <v>1.6581792292030662E-2</v>
      </c>
      <c r="N33">
        <f t="shared" ref="N33:W42" si="49">N$2*EXP(- N$1 * ($C33*_c3+$B33))</f>
        <v>1.6177372648081688E-2</v>
      </c>
      <c r="O33">
        <f t="shared" si="49"/>
        <v>1.5781842839131768E-2</v>
      </c>
      <c r="P33">
        <f t="shared" si="49"/>
        <v>1.5395018620881346E-2</v>
      </c>
      <c r="Q33">
        <f t="shared" si="49"/>
        <v>1.5016719425385999E-2</v>
      </c>
      <c r="R33">
        <f t="shared" si="49"/>
        <v>1.4646768289618561E-2</v>
      </c>
      <c r="S33">
        <f t="shared" si="49"/>
        <v>1.4284991785392524E-2</v>
      </c>
      <c r="T33">
        <f t="shared" si="49"/>
        <v>1.3931219950621123E-2</v>
      </c>
      <c r="U33">
        <f t="shared" si="49"/>
        <v>1.3585286221887045E-2</v>
      </c>
      <c r="V33">
        <f t="shared" si="49"/>
        <v>1.3247027368298161E-2</v>
      </c>
      <c r="W33">
        <f t="shared" si="49"/>
        <v>1.2916283426605106E-2</v>
      </c>
      <c r="X33">
        <f t="shared" ref="X33:AG42" si="50">X$2*EXP(- X$1 * ($C33*_c3+$B33))</f>
        <v>1.2592897637557008E-2</v>
      </c>
      <c r="Y33">
        <f t="shared" si="50"/>
        <v>1.2276716383472112E-2</v>
      </c>
      <c r="Z33">
        <f t="shared" si="50"/>
        <v>1.1967589127000428E-2</v>
      </c>
      <c r="AA33">
        <f t="shared" si="50"/>
        <v>1.1665368351056034E-2</v>
      </c>
      <c r="AB33">
        <f t="shared" si="50"/>
        <v>1.1369909499897014E-2</v>
      </c>
      <c r="AC33">
        <f t="shared" si="50"/>
        <v>1.1081070921331451E-2</v>
      </c>
      <c r="AD33">
        <f t="shared" si="50"/>
        <v>1.0798713810028273E-2</v>
      </c>
      <c r="AE33">
        <f t="shared" si="50"/>
        <v>1.0522702151912214E-2</v>
      </c>
      <c r="AF33">
        <f t="shared" si="50"/>
        <v>1.0252902669622399E-2</v>
      </c>
      <c r="AG33">
        <f t="shared" si="50"/>
        <v>9.9891847690146002E-3</v>
      </c>
      <c r="AH33">
        <f t="shared" ref="AH33:AQ42" si="51">AH$2*EXP(- AH$1 * ($C33*_c3+$B33))</f>
        <v>9.7314204866874969E-3</v>
      </c>
      <c r="AI33">
        <f t="shared" si="51"/>
        <v>9.4794844385136124E-3</v>
      </c>
      <c r="AJ33">
        <f t="shared" si="51"/>
        <v>9.2332537691560378E-3</v>
      </c>
      <c r="AK33">
        <f t="shared" si="51"/>
        <v>8.9926081025523529E-3</v>
      </c>
      <c r="AL33">
        <f t="shared" si="51"/>
        <v>8.7574294933475075E-3</v>
      </c>
      <c r="AM33">
        <f t="shared" si="51"/>
        <v>8.5276023792577905E-3</v>
      </c>
      <c r="AN33">
        <f t="shared" si="51"/>
        <v>8.3030135343482841E-3</v>
      </c>
      <c r="AO33">
        <f t="shared" si="51"/>
        <v>8.0835520232066319E-3</v>
      </c>
      <c r="AP33">
        <f t="shared" si="51"/>
        <v>7.869109155996163E-3</v>
      </c>
      <c r="AQ33">
        <f t="shared" si="51"/>
        <v>7.6595784443717618E-3</v>
      </c>
      <c r="AR33">
        <f t="shared" ref="AR33:BA42" si="52">AR$2*EXP(- AR$1 * ($C33*_c3+$B33))</f>
        <v>7.4548555582422881E-3</v>
      </c>
      <c r="AS33">
        <f t="shared" si="52"/>
        <v>7.2548382833634408E-3</v>
      </c>
      <c r="AT33">
        <f t="shared" si="52"/>
        <v>7.0594264797454497E-3</v>
      </c>
      <c r="AU33">
        <f t="shared" si="52"/>
        <v>6.8685220408602303E-3</v>
      </c>
      <c r="AV33">
        <f t="shared" si="52"/>
        <v>6.6820288536327908E-3</v>
      </c>
      <c r="AW33">
        <f t="shared" si="52"/>
        <v>6.4998527592021911E-3</v>
      </c>
      <c r="AX33">
        <f t="shared" si="52"/>
        <v>5.7067591851412275E-3</v>
      </c>
      <c r="AY33">
        <f t="shared" si="52"/>
        <v>4.8162138354422498E-3</v>
      </c>
      <c r="AZ33">
        <f t="shared" si="52"/>
        <v>4.2821022222520157E-3</v>
      </c>
      <c r="BA33">
        <f t="shared" si="52"/>
        <v>3.8741826111437483E-3</v>
      </c>
      <c r="BB33">
        <f t="shared" ref="BB33:BK42" si="53">BB$2*EXP(- BB$1 * ($C33*_c3+$B33))</f>
        <v>3.5398444452007455E-3</v>
      </c>
      <c r="BC33">
        <f t="shared" si="53"/>
        <v>3.2559201643468007E-3</v>
      </c>
      <c r="BD33">
        <f t="shared" si="53"/>
        <v>3.0095299699206359E-3</v>
      </c>
      <c r="BE33">
        <f t="shared" si="53"/>
        <v>2.7925374831798554E-3</v>
      </c>
      <c r="BF33">
        <f t="shared" si="53"/>
        <v>2.5993671653506242E-3</v>
      </c>
      <c r="BG33">
        <f t="shared" si="53"/>
        <v>2.425977110505512E-3</v>
      </c>
      <c r="BH33">
        <f t="shared" si="53"/>
        <v>2.2693142175276167E-3</v>
      </c>
      <c r="BI33">
        <f t="shared" si="53"/>
        <v>2.1269991227524697E-3</v>
      </c>
      <c r="BJ33">
        <f t="shared" si="53"/>
        <v>1.9971316256852116E-3</v>
      </c>
      <c r="BK33">
        <f t="shared" si="53"/>
        <v>1.8781641469562973E-3</v>
      </c>
      <c r="BL33">
        <f t="shared" ref="BL33:BU42" si="54">BL$2*EXP(- BL$1 * ($C33*_c3+$B33))</f>
        <v>1.7688159179823392E-3</v>
      </c>
      <c r="BM33">
        <f t="shared" si="54"/>
        <v>1.6680127507429433E-3</v>
      </c>
      <c r="BN33">
        <f t="shared" si="54"/>
        <v>1.5748435233258733E-3</v>
      </c>
      <c r="BO33">
        <f t="shared" si="54"/>
        <v>1.4885279615401107E-3</v>
      </c>
      <c r="BP33">
        <f t="shared" si="54"/>
        <v>1.4083922766118366E-3</v>
      </c>
      <c r="BQ33">
        <f t="shared" si="54"/>
        <v>1.3338504040993344E-3</v>
      </c>
      <c r="BR33">
        <f t="shared" si="54"/>
        <v>1.2643893240202935E-3</v>
      </c>
      <c r="BS33">
        <f t="shared" si="54"/>
        <v>1.199557412054999E-3</v>
      </c>
      <c r="BT33">
        <f t="shared" si="54"/>
        <v>1.1389550803594948E-3</v>
      </c>
      <c r="BU33">
        <f t="shared" si="54"/>
        <v>1.0822271742231607E-3</v>
      </c>
      <c r="BV33">
        <f t="shared" ref="BV33:CE42" si="55">BV$2*EXP(- BV$1 * ($C33*_c3+$B33))</f>
        <v>1.0290567335946375E-3</v>
      </c>
      <c r="BW33">
        <f t="shared" si="55"/>
        <v>9.7915982857676867E-4</v>
      </c>
      <c r="BX33">
        <f t="shared" si="55"/>
        <v>9.3228124936586962E-4</v>
      </c>
      <c r="BY33">
        <f t="shared" si="55"/>
        <v>8.8819088282751527E-4</v>
      </c>
      <c r="BZ33">
        <f t="shared" si="55"/>
        <v>8.4668064591957005E-4</v>
      </c>
      <c r="CA33">
        <f t="shared" si="55"/>
        <v>8.0756187449366351E-4</v>
      </c>
      <c r="CB33">
        <f t="shared" si="55"/>
        <v>7.7066308736047572E-4</v>
      </c>
      <c r="CC33">
        <f t="shared" si="55"/>
        <v>7.3582806178686697E-4</v>
      </c>
      <c r="CD33">
        <f t="shared" si="55"/>
        <v>7.0291416913760053E-4</v>
      </c>
      <c r="CE33">
        <f t="shared" si="55"/>
        <v>6.717909291323556E-4</v>
      </c>
      <c r="CF33">
        <f t="shared" ref="CF33:CO42" si="56">CF$2*EXP(- CF$1 * ($C33*_c3+$B33))</f>
        <v>6.4233874884681919E-4</v>
      </c>
      <c r="CG33">
        <f t="shared" si="56"/>
        <v>6.1444781864673109E-4</v>
      </c>
      <c r="CH33">
        <f t="shared" si="56"/>
        <v>5.8801714207652321E-4</v>
      </c>
      <c r="CI33">
        <f t="shared" si="56"/>
        <v>5.6295368060605983E-4</v>
      </c>
      <c r="CJ33">
        <f t="shared" si="56"/>
        <v>5.3917159727826229E-4</v>
      </c>
      <c r="CK33">
        <f t="shared" si="56"/>
        <v>5.1659158585521585E-4</v>
      </c>
      <c r="CL33">
        <f t="shared" si="56"/>
        <v>4.9514027415198869E-4</v>
      </c>
      <c r="CM33">
        <f t="shared" si="56"/>
        <v>4.7474969196939422E-4</v>
      </c>
      <c r="CN33">
        <f t="shared" si="56"/>
        <v>4.5535679546213694E-4</v>
      </c>
      <c r="CO33">
        <f t="shared" si="56"/>
        <v>4.3690304096422424E-4</v>
      </c>
      <c r="CP33">
        <f t="shared" ref="CP33:CY42" si="57">CP$2*EXP(- CP$1 * ($C33*_c3+$B33))</f>
        <v>4.1933400228419496E-4</v>
      </c>
      <c r="CQ33">
        <f t="shared" si="57"/>
        <v>4.0259902631430025E-4</v>
      </c>
      <c r="CR33">
        <f t="shared" si="57"/>
        <v>2.5600590847045762E-4</v>
      </c>
      <c r="CS33">
        <f t="shared" si="57"/>
        <v>1.6422566366935964E-4</v>
      </c>
      <c r="CT33">
        <f t="shared" si="57"/>
        <v>1.1232757813426867E-4</v>
      </c>
      <c r="CU33">
        <f t="shared" si="57"/>
        <v>7.7176344780793821E-5</v>
      </c>
      <c r="CV33">
        <f t="shared" si="57"/>
        <v>5.2045530878942336E-5</v>
      </c>
      <c r="CW33">
        <f t="shared" si="57"/>
        <v>3.3789497492912857E-5</v>
      </c>
      <c r="CX33">
        <f t="shared" si="57"/>
        <v>2.0609521031028694E-5</v>
      </c>
      <c r="CY33">
        <f t="shared" si="57"/>
        <v>1.1350630552757259E-5</v>
      </c>
      <c r="CZ33">
        <f t="shared" ref="CZ33:DI42" si="58">CZ$2*EXP(- CZ$1 * ($C33*_c3+$B33))</f>
        <v>5.212714314765092E-6</v>
      </c>
      <c r="DA33">
        <f t="shared" si="58"/>
        <v>1.6110430682770362E-6</v>
      </c>
      <c r="DB33">
        <f t="shared" si="58"/>
        <v>1.0107122695675805E-7</v>
      </c>
      <c r="DC33">
        <f t="shared" si="58"/>
        <v>0</v>
      </c>
      <c r="DD33">
        <f t="shared" si="58"/>
        <v>0</v>
      </c>
      <c r="DE33">
        <f t="shared" si="58"/>
        <v>0</v>
      </c>
      <c r="DF33">
        <f t="shared" si="58"/>
        <v>0</v>
      </c>
      <c r="DG33">
        <f t="shared" si="58"/>
        <v>0</v>
      </c>
      <c r="DH33">
        <f t="shared" si="58"/>
        <v>0</v>
      </c>
      <c r="DI33">
        <f t="shared" si="58"/>
        <v>0</v>
      </c>
      <c r="DJ33">
        <f t="shared" ref="DJ33:DS42" si="59">DJ$2*EXP(- DJ$1 * ($C33*_c3+$B33))</f>
        <v>0</v>
      </c>
      <c r="DK33">
        <f t="shared" si="59"/>
        <v>0</v>
      </c>
      <c r="DL33">
        <f t="shared" si="59"/>
        <v>0</v>
      </c>
      <c r="DM33">
        <f t="shared" si="59"/>
        <v>0</v>
      </c>
      <c r="DN33">
        <f t="shared" si="59"/>
        <v>0</v>
      </c>
      <c r="DO33">
        <f t="shared" si="59"/>
        <v>0</v>
      </c>
      <c r="DP33">
        <f t="shared" si="59"/>
        <v>0</v>
      </c>
      <c r="DQ33">
        <f t="shared" si="59"/>
        <v>0</v>
      </c>
      <c r="DR33">
        <f t="shared" si="59"/>
        <v>0</v>
      </c>
      <c r="DS33">
        <f t="shared" si="59"/>
        <v>0</v>
      </c>
      <c r="DT33">
        <f t="shared" ref="DT33:EC42" si="60">DT$2*EXP(- DT$1 * ($C33*_c3+$B33))</f>
        <v>0</v>
      </c>
      <c r="DU33">
        <f t="shared" si="60"/>
        <v>0</v>
      </c>
      <c r="DV33">
        <f t="shared" si="60"/>
        <v>0</v>
      </c>
      <c r="DW33">
        <f t="shared" si="60"/>
        <v>0</v>
      </c>
      <c r="DX33">
        <f t="shared" si="60"/>
        <v>0</v>
      </c>
      <c r="DY33">
        <f t="shared" si="60"/>
        <v>0</v>
      </c>
      <c r="DZ33">
        <f t="shared" si="60"/>
        <v>0</v>
      </c>
      <c r="EA33">
        <f t="shared" si="60"/>
        <v>0</v>
      </c>
      <c r="EB33">
        <f t="shared" si="60"/>
        <v>0</v>
      </c>
      <c r="EC33">
        <f t="shared" si="60"/>
        <v>0</v>
      </c>
      <c r="ED33">
        <f t="shared" ref="ED33:EM42" si="61">ED$2*EXP(- ED$1 * ($C33*_c3+$B33))</f>
        <v>0</v>
      </c>
      <c r="EE33">
        <f t="shared" si="61"/>
        <v>0</v>
      </c>
      <c r="EF33">
        <f t="shared" si="61"/>
        <v>0</v>
      </c>
      <c r="EG33">
        <f t="shared" si="61"/>
        <v>0</v>
      </c>
      <c r="EH33">
        <f t="shared" si="61"/>
        <v>0</v>
      </c>
      <c r="EI33">
        <f t="shared" si="61"/>
        <v>0</v>
      </c>
      <c r="EJ33">
        <f t="shared" si="61"/>
        <v>0</v>
      </c>
      <c r="EK33">
        <f t="shared" si="61"/>
        <v>0</v>
      </c>
      <c r="EL33">
        <f t="shared" si="61"/>
        <v>0</v>
      </c>
      <c r="EM33">
        <f t="shared" si="61"/>
        <v>0</v>
      </c>
      <c r="EN33">
        <f t="shared" ref="EN33:EX42" si="62">EN$2*EXP(- EN$1 * ($C33*_c3+$B33))</f>
        <v>0</v>
      </c>
      <c r="EO33">
        <f t="shared" si="62"/>
        <v>0</v>
      </c>
      <c r="EP33">
        <f t="shared" si="62"/>
        <v>0</v>
      </c>
      <c r="EQ33">
        <f t="shared" si="62"/>
        <v>0</v>
      </c>
      <c r="ER33">
        <f t="shared" si="62"/>
        <v>0</v>
      </c>
      <c r="ES33">
        <f t="shared" si="62"/>
        <v>0</v>
      </c>
      <c r="ET33">
        <f t="shared" si="62"/>
        <v>0</v>
      </c>
      <c r="EU33">
        <f t="shared" si="62"/>
        <v>0</v>
      </c>
      <c r="EV33">
        <f t="shared" si="62"/>
        <v>0</v>
      </c>
      <c r="EW33">
        <f t="shared" si="62"/>
        <v>0</v>
      </c>
      <c r="EX33">
        <f t="shared" si="62"/>
        <v>0</v>
      </c>
      <c r="EZ33">
        <f t="shared" si="17"/>
        <v>0.64528374889844242</v>
      </c>
      <c r="FB33">
        <f t="shared" si="15"/>
        <v>4.044028824328133E-2</v>
      </c>
      <c r="FC33">
        <f t="shared" si="16"/>
        <v>0.24473036055612293</v>
      </c>
    </row>
    <row r="34" spans="1:159" x14ac:dyDescent="0.25">
      <c r="A34">
        <v>435</v>
      </c>
      <c r="B34" s="19">
        <f>'Input spectra'!Y33</f>
        <v>6.1288205750163298E-2</v>
      </c>
      <c r="C34">
        <f>'Input spectra'!F33</f>
        <v>6.2131578947368399E-2</v>
      </c>
      <c r="D34">
        <f t="shared" si="48"/>
        <v>2.0653927966864227E-2</v>
      </c>
      <c r="E34">
        <f t="shared" si="48"/>
        <v>2.0126576919332038E-2</v>
      </c>
      <c r="F34">
        <f t="shared" si="48"/>
        <v>1.9611635091665556E-2</v>
      </c>
      <c r="G34">
        <f t="shared" si="48"/>
        <v>1.9108824451000667E-2</v>
      </c>
      <c r="H34">
        <f t="shared" si="48"/>
        <v>1.8617872993228434E-2</v>
      </c>
      <c r="I34">
        <f t="shared" si="48"/>
        <v>1.8138514615296947E-2</v>
      </c>
      <c r="J34">
        <f t="shared" si="48"/>
        <v>1.7670488990170756E-2</v>
      </c>
      <c r="K34">
        <f t="shared" si="48"/>
        <v>1.7213541444393465E-2</v>
      </c>
      <c r="L34">
        <f t="shared" si="48"/>
        <v>1.6767422838199965E-2</v>
      </c>
      <c r="M34">
        <f t="shared" si="48"/>
        <v>1.6331889448125931E-2</v>
      </c>
      <c r="N34">
        <f t="shared" si="49"/>
        <v>1.5906702852063331E-2</v>
      </c>
      <c r="O34">
        <f t="shared" si="49"/>
        <v>1.5491629816711648E-2</v>
      </c>
      <c r="P34">
        <f t="shared" si="49"/>
        <v>1.5086442187375586E-2</v>
      </c>
      <c r="Q34">
        <f t="shared" si="49"/>
        <v>1.4690916780061047E-2</v>
      </c>
      <c r="R34">
        <f t="shared" si="49"/>
        <v>1.430483527582207E-2</v>
      </c>
      <c r="S34">
        <f t="shared" si="49"/>
        <v>1.3927984117312499E-2</v>
      </c>
      <c r="T34">
        <f t="shared" si="49"/>
        <v>1.3560154407496977E-2</v>
      </c>
      <c r="U34">
        <f t="shared" si="49"/>
        <v>1.3201141810476836E-2</v>
      </c>
      <c r="V34">
        <f t="shared" si="49"/>
        <v>1.2850746454387416E-2</v>
      </c>
      <c r="W34">
        <f t="shared" si="49"/>
        <v>1.2508772836324069E-2</v>
      </c>
      <c r="X34">
        <f t="shared" si="50"/>
        <v>1.2175029729255165E-2</v>
      </c>
      <c r="Y34">
        <f t="shared" si="50"/>
        <v>1.1849330090881124E-2</v>
      </c>
      <c r="Z34">
        <f t="shared" si="50"/>
        <v>1.1531490974399398E-2</v>
      </c>
      <c r="AA34">
        <f t="shared" si="50"/>
        <v>1.1221333441136131E-2</v>
      </c>
      <c r="AB34">
        <f t="shared" si="50"/>
        <v>1.0918682475006018E-2</v>
      </c>
      <c r="AC34">
        <f t="shared" si="50"/>
        <v>1.0623366898762669E-2</v>
      </c>
      <c r="AD34">
        <f t="shared" si="50"/>
        <v>1.0335219292002555E-2</v>
      </c>
      <c r="AE34">
        <f t="shared" si="50"/>
        <v>1.0054075910886383E-2</v>
      </c>
      <c r="AF34">
        <f t="shared" si="50"/>
        <v>9.7797766095424326E-3</v>
      </c>
      <c r="AG34">
        <f t="shared" si="50"/>
        <v>9.5121647631171615E-3</v>
      </c>
      <c r="AH34">
        <f t="shared" si="51"/>
        <v>9.2510871924391079E-3</v>
      </c>
      <c r="AI34">
        <f t="shared" si="51"/>
        <v>8.9963940902627031E-3</v>
      </c>
      <c r="AJ34">
        <f t="shared" si="51"/>
        <v>8.7479389490594476E-3</v>
      </c>
      <c r="AK34">
        <f t="shared" si="51"/>
        <v>8.5055784903244232E-3</v>
      </c>
      <c r="AL34">
        <f t="shared" si="51"/>
        <v>8.2691725953668634E-3</v>
      </c>
      <c r="AM34">
        <f t="shared" si="51"/>
        <v>8.0385842375541149E-3</v>
      </c>
      <c r="AN34">
        <f t="shared" si="51"/>
        <v>7.8136794159788855E-3</v>
      </c>
      <c r="AO34">
        <f t="shared" si="51"/>
        <v>7.5943270905204389E-3</v>
      </c>
      <c r="AP34">
        <f t="shared" si="51"/>
        <v>7.3803991182708143E-3</v>
      </c>
      <c r="AQ34">
        <f t="shared" si="51"/>
        <v>7.171770191297876E-3</v>
      </c>
      <c r="AR34">
        <f t="shared" si="52"/>
        <v>6.9683177757175318E-3</v>
      </c>
      <c r="AS34">
        <f t="shared" si="52"/>
        <v>6.7699220520479868E-3</v>
      </c>
      <c r="AT34">
        <f t="shared" si="52"/>
        <v>6.5764658568194939E-3</v>
      </c>
      <c r="AU34">
        <f t="shared" si="52"/>
        <v>6.387834625413656E-3</v>
      </c>
      <c r="AV34">
        <f t="shared" si="52"/>
        <v>6.2039163361066905E-3</v>
      </c>
      <c r="AW34">
        <f t="shared" si="52"/>
        <v>6.024601455291826E-3</v>
      </c>
      <c r="AX34">
        <f t="shared" si="52"/>
        <v>5.2805792888881821E-3</v>
      </c>
      <c r="AY34">
        <f t="shared" si="52"/>
        <v>4.4490265795223416E-3</v>
      </c>
      <c r="AZ34">
        <f t="shared" si="52"/>
        <v>3.9489668478878675E-3</v>
      </c>
      <c r="BA34">
        <f t="shared" si="52"/>
        <v>3.5667589740308006E-3</v>
      </c>
      <c r="BB34">
        <f t="shared" si="53"/>
        <v>3.2534569971450246E-3</v>
      </c>
      <c r="BC34">
        <f t="shared" si="53"/>
        <v>2.9874583429015653E-3</v>
      </c>
      <c r="BD34">
        <f t="shared" si="53"/>
        <v>2.7567285321015138E-3</v>
      </c>
      <c r="BE34">
        <f t="shared" si="53"/>
        <v>2.5536510852929872E-3</v>
      </c>
      <c r="BF34">
        <f t="shared" si="53"/>
        <v>2.3729981143570068E-3</v>
      </c>
      <c r="BG34">
        <f t="shared" si="53"/>
        <v>2.2109742324088986E-3</v>
      </c>
      <c r="BH34">
        <f t="shared" si="53"/>
        <v>2.0647089206119375E-3</v>
      </c>
      <c r="BI34">
        <f t="shared" si="53"/>
        <v>1.9319626618753093E-3</v>
      </c>
      <c r="BJ34">
        <f t="shared" si="53"/>
        <v>1.8109452678883714E-3</v>
      </c>
      <c r="BK34">
        <f t="shared" si="53"/>
        <v>1.700197602993185E-3</v>
      </c>
      <c r="BL34">
        <f t="shared" si="54"/>
        <v>1.5985112954901219E-3</v>
      </c>
      <c r="BM34">
        <f t="shared" si="54"/>
        <v>1.5048723253839472E-3</v>
      </c>
      <c r="BN34">
        <f t="shared" si="54"/>
        <v>1.4184202276539988E-3</v>
      </c>
      <c r="BO34">
        <f t="shared" si="54"/>
        <v>1.3384178569409919E-3</v>
      </c>
      <c r="BP34">
        <f t="shared" si="54"/>
        <v>1.2642285035505897E-3</v>
      </c>
      <c r="BQ34">
        <f t="shared" si="54"/>
        <v>1.1952982551566487E-3</v>
      </c>
      <c r="BR34">
        <f t="shared" si="54"/>
        <v>1.1311421838232803E-3</v>
      </c>
      <c r="BS34">
        <f t="shared" si="54"/>
        <v>1.0713333763543947E-3</v>
      </c>
      <c r="BT34">
        <f t="shared" si="54"/>
        <v>1.0154941141349238E-3</v>
      </c>
      <c r="BU34">
        <f t="shared" si="54"/>
        <v>9.6328870263679561E-4</v>
      </c>
      <c r="BV34">
        <f t="shared" si="55"/>
        <v>9.1441758421817541E-4</v>
      </c>
      <c r="BW34">
        <f t="shared" si="55"/>
        <v>8.686124614348099E-4</v>
      </c>
      <c r="BX34">
        <f t="shared" si="55"/>
        <v>8.2563222487077974E-4</v>
      </c>
      <c r="BY34">
        <f t="shared" si="55"/>
        <v>7.8525952791877712E-4</v>
      </c>
      <c r="BZ34">
        <f t="shared" si="55"/>
        <v>7.4729788655838244E-4</v>
      </c>
      <c r="CA34">
        <f t="shared" si="55"/>
        <v>7.1156920872926781E-4</v>
      </c>
      <c r="CB34">
        <f t="shared" si="55"/>
        <v>6.7791167792618785E-4</v>
      </c>
      <c r="CC34">
        <f t="shared" si="55"/>
        <v>6.461779309246341E-4</v>
      </c>
      <c r="CD34">
        <f t="shared" si="55"/>
        <v>6.1623348132666667E-4</v>
      </c>
      <c r="CE34">
        <f t="shared" si="55"/>
        <v>5.8795534978537669E-4</v>
      </c>
      <c r="CF34">
        <f t="shared" si="56"/>
        <v>5.6123086896634627E-4</v>
      </c>
      <c r="CG34">
        <f t="shared" si="56"/>
        <v>5.3595663700520193E-4</v>
      </c>
      <c r="CH34">
        <f t="shared" si="56"/>
        <v>5.1203759776902191E-4</v>
      </c>
      <c r="CI34">
        <f t="shared" si="56"/>
        <v>4.8938622988500217E-4</v>
      </c>
      <c r="CJ34">
        <f t="shared" si="56"/>
        <v>4.6792182945765972E-4</v>
      </c>
      <c r="CK34">
        <f t="shared" si="56"/>
        <v>4.475698738042652E-4</v>
      </c>
      <c r="CL34">
        <f t="shared" si="56"/>
        <v>4.2826145551095972E-4</v>
      </c>
      <c r="CM34">
        <f t="shared" si="56"/>
        <v>4.0993277773692066E-4</v>
      </c>
      <c r="CN34">
        <f t="shared" si="56"/>
        <v>3.9252470303943369E-4</v>
      </c>
      <c r="CO34">
        <f t="shared" si="56"/>
        <v>3.75982349112359E-4</v>
      </c>
      <c r="CP34">
        <f t="shared" si="57"/>
        <v>3.6025472576656659E-4</v>
      </c>
      <c r="CQ34">
        <f t="shared" si="57"/>
        <v>3.4529440826701054E-4</v>
      </c>
      <c r="CR34">
        <f t="shared" si="57"/>
        <v>2.1919671017994128E-4</v>
      </c>
      <c r="CS34">
        <f t="shared" si="57"/>
        <v>1.4037581364112587E-4</v>
      </c>
      <c r="CT34">
        <f t="shared" si="57"/>
        <v>9.5852815507462452E-5</v>
      </c>
      <c r="CU34">
        <f t="shared" si="57"/>
        <v>6.5746085824532638E-5</v>
      </c>
      <c r="CV34">
        <f t="shared" si="57"/>
        <v>4.4262542554302122E-5</v>
      </c>
      <c r="CW34">
        <f t="shared" si="57"/>
        <v>2.8688105244762019E-5</v>
      </c>
      <c r="CX34">
        <f t="shared" si="57"/>
        <v>1.7468485310546788E-5</v>
      </c>
      <c r="CY34">
        <f t="shared" si="57"/>
        <v>9.6044954752569465E-6</v>
      </c>
      <c r="CZ34">
        <f t="shared" si="58"/>
        <v>4.4033753790574913E-6</v>
      </c>
      <c r="DA34">
        <f t="shared" si="58"/>
        <v>1.3586142155371904E-6</v>
      </c>
      <c r="DB34">
        <f t="shared" si="58"/>
        <v>8.5091025848474877E-8</v>
      </c>
      <c r="DC34">
        <f t="shared" si="58"/>
        <v>0</v>
      </c>
      <c r="DD34">
        <f t="shared" si="58"/>
        <v>0</v>
      </c>
      <c r="DE34">
        <f t="shared" si="58"/>
        <v>0</v>
      </c>
      <c r="DF34">
        <f t="shared" si="58"/>
        <v>0</v>
      </c>
      <c r="DG34">
        <f t="shared" si="58"/>
        <v>0</v>
      </c>
      <c r="DH34">
        <f t="shared" si="58"/>
        <v>0</v>
      </c>
      <c r="DI34">
        <f t="shared" si="58"/>
        <v>0</v>
      </c>
      <c r="DJ34">
        <f t="shared" si="59"/>
        <v>0</v>
      </c>
      <c r="DK34">
        <f t="shared" si="59"/>
        <v>0</v>
      </c>
      <c r="DL34">
        <f t="shared" si="59"/>
        <v>0</v>
      </c>
      <c r="DM34">
        <f t="shared" si="59"/>
        <v>0</v>
      </c>
      <c r="DN34">
        <f t="shared" si="59"/>
        <v>0</v>
      </c>
      <c r="DO34">
        <f t="shared" si="59"/>
        <v>0</v>
      </c>
      <c r="DP34">
        <f t="shared" si="59"/>
        <v>0</v>
      </c>
      <c r="DQ34">
        <f t="shared" si="59"/>
        <v>0</v>
      </c>
      <c r="DR34">
        <f t="shared" si="59"/>
        <v>0</v>
      </c>
      <c r="DS34">
        <f t="shared" si="59"/>
        <v>0</v>
      </c>
      <c r="DT34">
        <f t="shared" si="60"/>
        <v>0</v>
      </c>
      <c r="DU34">
        <f t="shared" si="60"/>
        <v>0</v>
      </c>
      <c r="DV34">
        <f t="shared" si="60"/>
        <v>0</v>
      </c>
      <c r="DW34">
        <f t="shared" si="60"/>
        <v>0</v>
      </c>
      <c r="DX34">
        <f t="shared" si="60"/>
        <v>0</v>
      </c>
      <c r="DY34">
        <f t="shared" si="60"/>
        <v>0</v>
      </c>
      <c r="DZ34">
        <f t="shared" si="60"/>
        <v>0</v>
      </c>
      <c r="EA34">
        <f t="shared" si="60"/>
        <v>0</v>
      </c>
      <c r="EB34">
        <f t="shared" si="60"/>
        <v>0</v>
      </c>
      <c r="EC34">
        <f t="shared" si="60"/>
        <v>0</v>
      </c>
      <c r="ED34">
        <f t="shared" si="61"/>
        <v>0</v>
      </c>
      <c r="EE34">
        <f t="shared" si="61"/>
        <v>0</v>
      </c>
      <c r="EF34">
        <f t="shared" si="61"/>
        <v>0</v>
      </c>
      <c r="EG34">
        <f t="shared" si="61"/>
        <v>0</v>
      </c>
      <c r="EH34">
        <f t="shared" si="61"/>
        <v>0</v>
      </c>
      <c r="EI34">
        <f t="shared" si="61"/>
        <v>0</v>
      </c>
      <c r="EJ34">
        <f t="shared" si="61"/>
        <v>0</v>
      </c>
      <c r="EK34">
        <f t="shared" si="61"/>
        <v>0</v>
      </c>
      <c r="EL34">
        <f t="shared" si="61"/>
        <v>0</v>
      </c>
      <c r="EM34">
        <f t="shared" si="61"/>
        <v>0</v>
      </c>
      <c r="EN34">
        <f t="shared" si="62"/>
        <v>0</v>
      </c>
      <c r="EO34">
        <f t="shared" si="62"/>
        <v>0</v>
      </c>
      <c r="EP34">
        <f t="shared" si="62"/>
        <v>0</v>
      </c>
      <c r="EQ34">
        <f t="shared" si="62"/>
        <v>0</v>
      </c>
      <c r="ER34">
        <f t="shared" si="62"/>
        <v>0</v>
      </c>
      <c r="ES34">
        <f t="shared" si="62"/>
        <v>0</v>
      </c>
      <c r="ET34">
        <f t="shared" si="62"/>
        <v>0</v>
      </c>
      <c r="EU34">
        <f t="shared" si="62"/>
        <v>0</v>
      </c>
      <c r="EV34">
        <f t="shared" si="62"/>
        <v>0</v>
      </c>
      <c r="EW34">
        <f t="shared" si="62"/>
        <v>0</v>
      </c>
      <c r="EX34">
        <f t="shared" si="62"/>
        <v>0</v>
      </c>
      <c r="EZ34">
        <f t="shared" si="17"/>
        <v>0.62119436416717366</v>
      </c>
      <c r="FB34">
        <f t="shared" si="15"/>
        <v>4.4301039755876181E-2</v>
      </c>
      <c r="FC34">
        <f t="shared" si="16"/>
        <v>0.24420359825254792</v>
      </c>
    </row>
    <row r="35" spans="1:159" x14ac:dyDescent="0.25">
      <c r="A35">
        <v>440</v>
      </c>
      <c r="B35" s="19">
        <f>'Input spectra'!Y34</f>
        <v>6.0575906641161803E-2</v>
      </c>
      <c r="C35">
        <f>'Input spectra'!F34</f>
        <v>7.3350877192982403E-2</v>
      </c>
      <c r="D35">
        <f t="shared" si="48"/>
        <v>2.0653927966864227E-2</v>
      </c>
      <c r="E35">
        <f t="shared" si="48"/>
        <v>2.0082896787347343E-2</v>
      </c>
      <c r="F35">
        <f t="shared" si="48"/>
        <v>1.9526602326942182E-2</v>
      </c>
      <c r="G35">
        <f t="shared" si="48"/>
        <v>1.8984680268719769E-2</v>
      </c>
      <c r="H35">
        <f t="shared" si="48"/>
        <v>1.8456775041430524E-2</v>
      </c>
      <c r="I35">
        <f t="shared" si="48"/>
        <v>1.7942539613998831E-2</v>
      </c>
      <c r="J35">
        <f t="shared" si="48"/>
        <v>1.7441635294768703E-2</v>
      </c>
      <c r="K35">
        <f t="shared" si="48"/>
        <v>1.6953731535392116E-2</v>
      </c>
      <c r="L35">
        <f t="shared" si="48"/>
        <v>1.6478505739254024E-2</v>
      </c>
      <c r="M35">
        <f t="shared" si="48"/>
        <v>1.6015643074330382E-2</v>
      </c>
      <c r="N35">
        <f t="shared" si="49"/>
        <v>1.5564836290378019E-2</v>
      </c>
      <c r="O35">
        <f t="shared" si="49"/>
        <v>1.512578554035731E-2</v>
      </c>
      <c r="P35">
        <f t="shared" si="49"/>
        <v>1.4698198205990944E-2</v>
      </c>
      <c r="Q35">
        <f t="shared" si="49"/>
        <v>1.4281788727364254E-2</v>
      </c>
      <c r="R35">
        <f t="shared" si="49"/>
        <v>1.3876278436474654E-2</v>
      </c>
      <c r="S35">
        <f t="shared" si="49"/>
        <v>1.3481395394639939E-2</v>
      </c>
      <c r="T35">
        <f t="shared" si="49"/>
        <v>1.3096874233677103E-2</v>
      </c>
      <c r="U35">
        <f t="shared" si="49"/>
        <v>1.2722456000765429E-2</v>
      </c>
      <c r="V35">
        <f t="shared" si="49"/>
        <v>1.2357888006909545E-2</v>
      </c>
      <c r="W35">
        <f t="shared" si="49"/>
        <v>1.2002923678920006E-2</v>
      </c>
      <c r="X35">
        <f t="shared" si="50"/>
        <v>1.165732241483086E-2</v>
      </c>
      <c r="Y35">
        <f t="shared" si="50"/>
        <v>1.1320849442675486E-2</v>
      </c>
      <c r="Z35">
        <f t="shared" si="50"/>
        <v>1.0993275682543754E-2</v>
      </c>
      <c r="AA35">
        <f t="shared" si="50"/>
        <v>1.0674377611845313E-2</v>
      </c>
      <c r="AB35">
        <f t="shared" si="50"/>
        <v>1.0363937133705521E-2</v>
      </c>
      <c r="AC35">
        <f t="shared" si="50"/>
        <v>1.0061741448422189E-2</v>
      </c>
      <c r="AD35">
        <f t="shared" si="50"/>
        <v>9.7675829279129291E-3</v>
      </c>
      <c r="AE35">
        <f t="shared" si="50"/>
        <v>9.4812589930845202E-3</v>
      </c>
      <c r="AF35">
        <f t="shared" si="50"/>
        <v>9.2025719940572424E-3</v>
      </c>
      <c r="AG35">
        <f t="shared" si="50"/>
        <v>8.9313290931786211E-3</v>
      </c>
      <c r="AH35">
        <f t="shared" si="51"/>
        <v>8.6673421507625966E-3</v>
      </c>
      <c r="AI35">
        <f t="shared" si="51"/>
        <v>8.4104276134914675E-3</v>
      </c>
      <c r="AJ35">
        <f t="shared" si="51"/>
        <v>8.1604064054194951E-3</v>
      </c>
      <c r="AK35">
        <f t="shared" si="51"/>
        <v>7.9171038215183516E-3</v>
      </c>
      <c r="AL35">
        <f t="shared" si="51"/>
        <v>7.6803494237060376E-3</v>
      </c>
      <c r="AM35">
        <f t="shared" si="51"/>
        <v>7.4499769393021262E-3</v>
      </c>
      <c r="AN35">
        <f t="shared" si="51"/>
        <v>7.2258241618535649E-3</v>
      </c>
      <c r="AO35">
        <f t="shared" si="51"/>
        <v>7.0077328542765228E-3</v>
      </c>
      <c r="AP35">
        <f t="shared" si="51"/>
        <v>6.7955486542609633E-3</v>
      </c>
      <c r="AQ35">
        <f t="shared" si="51"/>
        <v>6.5891209818858829E-3</v>
      </c>
      <c r="AR35">
        <f t="shared" si="52"/>
        <v>6.3883029493943368E-3</v>
      </c>
      <c r="AS35">
        <f t="shared" si="52"/>
        <v>6.1929512730784942E-3</v>
      </c>
      <c r="AT35">
        <f t="shared" si="52"/>
        <v>6.0029261872261222E-3</v>
      </c>
      <c r="AU35">
        <f t="shared" si="52"/>
        <v>5.8180913600810475E-3</v>
      </c>
      <c r="AV35">
        <f t="shared" si="52"/>
        <v>5.6383138117711007E-3</v>
      </c>
      <c r="AW35">
        <f t="shared" si="52"/>
        <v>5.4634638341582642E-3</v>
      </c>
      <c r="AX35">
        <f t="shared" si="52"/>
        <v>4.7783477967928345E-3</v>
      </c>
      <c r="AY35">
        <f t="shared" si="52"/>
        <v>4.0171461130036924E-3</v>
      </c>
      <c r="AZ35">
        <f t="shared" si="52"/>
        <v>3.5578903104217467E-3</v>
      </c>
      <c r="BA35">
        <f t="shared" si="52"/>
        <v>3.2065592446575146E-3</v>
      </c>
      <c r="BB35">
        <f t="shared" si="53"/>
        <v>2.9185491767866464E-3</v>
      </c>
      <c r="BC35">
        <f t="shared" si="53"/>
        <v>2.6741159953751602E-3</v>
      </c>
      <c r="BD35">
        <f t="shared" si="53"/>
        <v>2.4622311633105899E-3</v>
      </c>
      <c r="BE35">
        <f t="shared" si="53"/>
        <v>2.2758981305430678E-3</v>
      </c>
      <c r="BF35">
        <f t="shared" si="53"/>
        <v>2.1103043461442304E-3</v>
      </c>
      <c r="BG35">
        <f t="shared" si="53"/>
        <v>1.961949480704168E-3</v>
      </c>
      <c r="BH35">
        <f t="shared" si="53"/>
        <v>1.8281819308148494E-3</v>
      </c>
      <c r="BI35">
        <f t="shared" si="53"/>
        <v>1.7069301348775483E-3</v>
      </c>
      <c r="BJ35">
        <f t="shared" si="53"/>
        <v>1.596536238433251E-3</v>
      </c>
      <c r="BK35">
        <f t="shared" si="53"/>
        <v>1.4956476545924151E-3</v>
      </c>
      <c r="BL35">
        <f t="shared" si="54"/>
        <v>1.4031433523733513E-3</v>
      </c>
      <c r="BM35">
        <f t="shared" si="54"/>
        <v>1.3180819964619288E-3</v>
      </c>
      <c r="BN35">
        <f t="shared" si="54"/>
        <v>1.2396643937732914E-3</v>
      </c>
      <c r="BO35">
        <f t="shared" si="54"/>
        <v>1.1672056269366787E-3</v>
      </c>
      <c r="BP35">
        <f t="shared" si="54"/>
        <v>1.1001139378076993E-3</v>
      </c>
      <c r="BQ35">
        <f t="shared" si="54"/>
        <v>1.0378744328665517E-3</v>
      </c>
      <c r="BR35">
        <f t="shared" si="54"/>
        <v>9.8003630866051869E-4</v>
      </c>
      <c r="BS35">
        <f t="shared" si="54"/>
        <v>9.2620269642992219E-4</v>
      </c>
      <c r="BT35">
        <f t="shared" si="54"/>
        <v>8.7602248882177164E-4</v>
      </c>
      <c r="BU35">
        <f t="shared" si="54"/>
        <v>8.2918368931827612E-4</v>
      </c>
      <c r="BV35">
        <f t="shared" si="55"/>
        <v>7.8540794735440186E-4</v>
      </c>
      <c r="BW35">
        <f t="shared" si="55"/>
        <v>7.4444602796573819E-4</v>
      </c>
      <c r="BX35">
        <f t="shared" si="55"/>
        <v>7.0607402613289078E-4</v>
      </c>
      <c r="BY35">
        <f t="shared" si="55"/>
        <v>6.7009018048531997E-4</v>
      </c>
      <c r="BZ35">
        <f t="shared" si="55"/>
        <v>6.3631217378367993E-4</v>
      </c>
      <c r="CA35">
        <f t="shared" si="55"/>
        <v>6.0457483203397284E-4</v>
      </c>
      <c r="CB35">
        <f t="shared" si="55"/>
        <v>5.7472815253606022E-4</v>
      </c>
      <c r="CC35">
        <f t="shared" si="55"/>
        <v>5.4663560525595339E-4</v>
      </c>
      <c r="CD35">
        <f t="shared" si="55"/>
        <v>5.2017266277897174E-4</v>
      </c>
      <c r="CE35">
        <f t="shared" si="55"/>
        <v>4.9522552256559471E-4</v>
      </c>
      <c r="CF35">
        <f t="shared" si="56"/>
        <v>4.7168999188371727E-4</v>
      </c>
      <c r="CG35">
        <f t="shared" si="56"/>
        <v>4.494705110616716E-4</v>
      </c>
      <c r="CH35">
        <f t="shared" si="56"/>
        <v>4.2847929491488012E-4</v>
      </c>
      <c r="CI35">
        <f t="shared" si="56"/>
        <v>4.0863557558363416E-4</v>
      </c>
      <c r="CJ35">
        <f t="shared" si="56"/>
        <v>3.8986493275993376E-4</v>
      </c>
      <c r="CK35">
        <f t="shared" si="56"/>
        <v>3.72098699514182E-4</v>
      </c>
      <c r="CL35">
        <f t="shared" si="56"/>
        <v>3.5527343376265668E-4</v>
      </c>
      <c r="CM35">
        <f t="shared" si="56"/>
        <v>3.3933044692504736E-4</v>
      </c>
      <c r="CN35">
        <f t="shared" si="56"/>
        <v>3.2421538257108574E-4</v>
      </c>
      <c r="CO35">
        <f t="shared" si="56"/>
        <v>3.0987783889585406E-4</v>
      </c>
      <c r="CP35">
        <f t="shared" si="57"/>
        <v>2.9627102973381157E-4</v>
      </c>
      <c r="CQ35">
        <f t="shared" si="57"/>
        <v>2.8335147955295767E-4</v>
      </c>
      <c r="CR35">
        <f t="shared" si="57"/>
        <v>1.7948427699363034E-4</v>
      </c>
      <c r="CS35">
        <f t="shared" si="57"/>
        <v>1.1469410680215109E-4</v>
      </c>
      <c r="CT35">
        <f t="shared" si="57"/>
        <v>7.8146607652433112E-5</v>
      </c>
      <c r="CU35">
        <f t="shared" si="57"/>
        <v>5.348495037721559E-5</v>
      </c>
      <c r="CV35">
        <f t="shared" si="57"/>
        <v>3.5929774462719793E-5</v>
      </c>
      <c r="CW35">
        <f t="shared" si="57"/>
        <v>2.3236806319848962E-5</v>
      </c>
      <c r="CX35">
        <f t="shared" si="57"/>
        <v>1.4118425307660781E-5</v>
      </c>
      <c r="CY35">
        <f t="shared" si="57"/>
        <v>7.7457238008568655E-6</v>
      </c>
      <c r="CZ35">
        <f t="shared" si="58"/>
        <v>3.5434768445175137E-6</v>
      </c>
      <c r="DA35">
        <f t="shared" si="58"/>
        <v>1.0909289898638836E-6</v>
      </c>
      <c r="DB35">
        <f t="shared" si="58"/>
        <v>6.8177414378483923E-8</v>
      </c>
      <c r="DC35">
        <f t="shared" si="58"/>
        <v>0</v>
      </c>
      <c r="DD35">
        <f t="shared" si="58"/>
        <v>0</v>
      </c>
      <c r="DE35">
        <f t="shared" si="58"/>
        <v>0</v>
      </c>
      <c r="DF35">
        <f t="shared" si="58"/>
        <v>0</v>
      </c>
      <c r="DG35">
        <f t="shared" si="58"/>
        <v>0</v>
      </c>
      <c r="DH35">
        <f t="shared" si="58"/>
        <v>0</v>
      </c>
      <c r="DI35">
        <f t="shared" si="58"/>
        <v>0</v>
      </c>
      <c r="DJ35">
        <f t="shared" si="59"/>
        <v>0</v>
      </c>
      <c r="DK35">
        <f t="shared" si="59"/>
        <v>0</v>
      </c>
      <c r="DL35">
        <f t="shared" si="59"/>
        <v>0</v>
      </c>
      <c r="DM35">
        <f t="shared" si="59"/>
        <v>0</v>
      </c>
      <c r="DN35">
        <f t="shared" si="59"/>
        <v>0</v>
      </c>
      <c r="DO35">
        <f t="shared" si="59"/>
        <v>0</v>
      </c>
      <c r="DP35">
        <f t="shared" si="59"/>
        <v>0</v>
      </c>
      <c r="DQ35">
        <f t="shared" si="59"/>
        <v>0</v>
      </c>
      <c r="DR35">
        <f t="shared" si="59"/>
        <v>0</v>
      </c>
      <c r="DS35">
        <f t="shared" si="59"/>
        <v>0</v>
      </c>
      <c r="DT35">
        <f t="shared" si="60"/>
        <v>0</v>
      </c>
      <c r="DU35">
        <f t="shared" si="60"/>
        <v>0</v>
      </c>
      <c r="DV35">
        <f t="shared" si="60"/>
        <v>0</v>
      </c>
      <c r="DW35">
        <f t="shared" si="60"/>
        <v>0</v>
      </c>
      <c r="DX35">
        <f t="shared" si="60"/>
        <v>0</v>
      </c>
      <c r="DY35">
        <f t="shared" si="60"/>
        <v>0</v>
      </c>
      <c r="DZ35">
        <f t="shared" si="60"/>
        <v>0</v>
      </c>
      <c r="EA35">
        <f t="shared" si="60"/>
        <v>0</v>
      </c>
      <c r="EB35">
        <f t="shared" si="60"/>
        <v>0</v>
      </c>
      <c r="EC35">
        <f t="shared" si="60"/>
        <v>0</v>
      </c>
      <c r="ED35">
        <f t="shared" si="61"/>
        <v>0</v>
      </c>
      <c r="EE35">
        <f t="shared" si="61"/>
        <v>0</v>
      </c>
      <c r="EF35">
        <f t="shared" si="61"/>
        <v>0</v>
      </c>
      <c r="EG35">
        <f t="shared" si="61"/>
        <v>0</v>
      </c>
      <c r="EH35">
        <f t="shared" si="61"/>
        <v>0</v>
      </c>
      <c r="EI35">
        <f t="shared" si="61"/>
        <v>0</v>
      </c>
      <c r="EJ35">
        <f t="shared" si="61"/>
        <v>0</v>
      </c>
      <c r="EK35">
        <f t="shared" si="61"/>
        <v>0</v>
      </c>
      <c r="EL35">
        <f t="shared" si="61"/>
        <v>0</v>
      </c>
      <c r="EM35">
        <f t="shared" si="61"/>
        <v>0</v>
      </c>
      <c r="EN35">
        <f t="shared" si="62"/>
        <v>0</v>
      </c>
      <c r="EO35">
        <f t="shared" si="62"/>
        <v>0</v>
      </c>
      <c r="EP35">
        <f t="shared" si="62"/>
        <v>0</v>
      </c>
      <c r="EQ35">
        <f t="shared" si="62"/>
        <v>0</v>
      </c>
      <c r="ER35">
        <f t="shared" si="62"/>
        <v>0</v>
      </c>
      <c r="ES35">
        <f t="shared" si="62"/>
        <v>0</v>
      </c>
      <c r="ET35">
        <f t="shared" si="62"/>
        <v>0</v>
      </c>
      <c r="EU35">
        <f t="shared" si="62"/>
        <v>0</v>
      </c>
      <c r="EV35">
        <f t="shared" si="62"/>
        <v>0</v>
      </c>
      <c r="EW35">
        <f t="shared" si="62"/>
        <v>0</v>
      </c>
      <c r="EX35">
        <f t="shared" si="62"/>
        <v>0</v>
      </c>
      <c r="EZ35">
        <f t="shared" si="17"/>
        <v>0.59229907697189355</v>
      </c>
      <c r="FB35">
        <f t="shared" ref="FB35:FB66" si="63">(1-EXP(-(C35*_c3+B35)*_t))/2</f>
        <v>4.922457435721983E-2</v>
      </c>
      <c r="FC35">
        <f t="shared" ref="FC35:FC66" si="64">LN(1-FB35)/(-(C35*_c3+B35))</f>
        <v>0.24352546993914548</v>
      </c>
    </row>
    <row r="36" spans="1:159" x14ac:dyDescent="0.25">
      <c r="A36">
        <v>445</v>
      </c>
      <c r="B36" s="19">
        <f>'Input spectra'!Y35</f>
        <v>5.9863607532160197E-2</v>
      </c>
      <c r="C36">
        <f>'Input spectra'!F35</f>
        <v>8.4570175438596407E-2</v>
      </c>
      <c r="D36">
        <f t="shared" si="48"/>
        <v>2.0653927966864227E-2</v>
      </c>
      <c r="E36">
        <f t="shared" si="48"/>
        <v>2.0039311453098892E-2</v>
      </c>
      <c r="F36">
        <f t="shared" si="48"/>
        <v>1.9441938250043291E-2</v>
      </c>
      <c r="G36">
        <f t="shared" si="48"/>
        <v>1.886134261318434E-2</v>
      </c>
      <c r="H36">
        <f t="shared" si="48"/>
        <v>1.8297071048549558E-2</v>
      </c>
      <c r="I36">
        <f t="shared" si="48"/>
        <v>1.774868199672848E-2</v>
      </c>
      <c r="J36">
        <f t="shared" si="48"/>
        <v>1.7215745524922322E-2</v>
      </c>
      <c r="K36">
        <f t="shared" si="48"/>
        <v>1.6697843026820387E-2</v>
      </c>
      <c r="L36">
        <f t="shared" si="48"/>
        <v>1.6194566930106628E-2</v>
      </c>
      <c r="M36">
        <f t="shared" si="48"/>
        <v>1.5705520411404689E-2</v>
      </c>
      <c r="N36">
        <f t="shared" si="49"/>
        <v>1.5230317118474579E-2</v>
      </c>
      <c r="O36">
        <f t="shared" si="49"/>
        <v>1.4768580899478695E-2</v>
      </c>
      <c r="P36">
        <f t="shared" si="49"/>
        <v>1.431994553913953E-2</v>
      </c>
      <c r="Q36">
        <f t="shared" si="49"/>
        <v>1.3884054501615733E-2</v>
      </c>
      <c r="R36">
        <f t="shared" si="49"/>
        <v>1.3460560679927576E-2</v>
      </c>
      <c r="S36">
        <f t="shared" si="49"/>
        <v>1.3049126151767078E-2</v>
      </c>
      <c r="T36">
        <f t="shared" si="49"/>
        <v>1.2649421941532086E-2</v>
      </c>
      <c r="U36">
        <f t="shared" si="49"/>
        <v>1.2261127788427703E-2</v>
      </c>
      <c r="V36">
        <f t="shared" si="49"/>
        <v>1.1883931920482258E-2</v>
      </c>
      <c r="W36">
        <f t="shared" si="49"/>
        <v>1.151753083432893E-2</v>
      </c>
      <c r="X36">
        <f t="shared" si="50"/>
        <v>1.1161629080607723E-2</v>
      </c>
      <c r="Y36">
        <f t="shared" si="50"/>
        <v>1.0815939054846239E-2</v>
      </c>
      <c r="Z36">
        <f t="shared" si="50"/>
        <v>1.0480180793681128E-2</v>
      </c>
      <c r="AA36">
        <f t="shared" si="50"/>
        <v>1.015408177628559E-2</v>
      </c>
      <c r="AB36">
        <f t="shared" si="50"/>
        <v>9.8373767308716463E-3</v>
      </c>
      <c r="AC36">
        <f t="shared" si="50"/>
        <v>9.5298074461391911E-3</v>
      </c>
      <c r="AD36">
        <f t="shared" si="50"/>
        <v>9.2311225875469811E-3</v>
      </c>
      <c r="AE36">
        <f t="shared" si="50"/>
        <v>8.9410775182839127E-3</v>
      </c>
      <c r="AF36">
        <f t="shared" si="50"/>
        <v>8.6594341248218947E-3</v>
      </c>
      <c r="AG36">
        <f t="shared" si="50"/>
        <v>8.3859606469346409E-3</v>
      </c>
      <c r="AH36">
        <f t="shared" si="51"/>
        <v>8.1204315120696011E-3</v>
      </c>
      <c r="AI36">
        <f t="shared" si="51"/>
        <v>7.8626271739630164E-3</v>
      </c>
      <c r="AJ36">
        <f t="shared" si="51"/>
        <v>7.6123339553908686E-3</v>
      </c>
      <c r="AK36">
        <f t="shared" si="51"/>
        <v>7.3693438949511986E-3</v>
      </c>
      <c r="AL36">
        <f t="shared" si="51"/>
        <v>7.1334545977758358E-3</v>
      </c>
      <c r="AM36">
        <f t="shared" si="51"/>
        <v>6.9044690900721406E-3</v>
      </c>
      <c r="AN36">
        <f t="shared" si="51"/>
        <v>6.6821956773978662E-3</v>
      </c>
      <c r="AO36">
        <f t="shared" si="51"/>
        <v>6.4664478065746848E-3</v>
      </c>
      <c r="AP36">
        <f t="shared" si="51"/>
        <v>6.2570439311482118E-3</v>
      </c>
      <c r="AQ36">
        <f t="shared" si="51"/>
        <v>6.0538073803047647E-3</v>
      </c>
      <c r="AR36">
        <f t="shared" si="52"/>
        <v>5.8565662311572935E-3</v>
      </c>
      <c r="AS36">
        <f t="shared" si="52"/>
        <v>5.6651531843150849E-3</v>
      </c>
      <c r="AT36">
        <f t="shared" si="52"/>
        <v>5.4794054426540338E-3</v>
      </c>
      <c r="AU36">
        <f t="shared" si="52"/>
        <v>5.299164593206375E-3</v>
      </c>
      <c r="AV36">
        <f t="shared" si="52"/>
        <v>5.1242764920906665E-3</v>
      </c>
      <c r="AW36">
        <f t="shared" si="52"/>
        <v>4.9545911524050265E-3</v>
      </c>
      <c r="AX36">
        <f t="shared" si="52"/>
        <v>4.3238831230431769E-3</v>
      </c>
      <c r="AY36">
        <f t="shared" si="52"/>
        <v>3.6271895896277701E-3</v>
      </c>
      <c r="AZ36">
        <f t="shared" si="52"/>
        <v>3.2055431075000015E-3</v>
      </c>
      <c r="BA36">
        <f t="shared" si="52"/>
        <v>2.8827353528401854E-3</v>
      </c>
      <c r="BB36">
        <f t="shared" si="53"/>
        <v>2.6181164542198264E-3</v>
      </c>
      <c r="BC36">
        <f t="shared" si="53"/>
        <v>2.3936388514713114E-3</v>
      </c>
      <c r="BD36">
        <f t="shared" si="53"/>
        <v>2.1991945274916821E-3</v>
      </c>
      <c r="BE36">
        <f t="shared" si="53"/>
        <v>2.028355530025415E-3</v>
      </c>
      <c r="BF36">
        <f t="shared" si="53"/>
        <v>1.8766910965548444E-3</v>
      </c>
      <c r="BG36">
        <f t="shared" si="53"/>
        <v>1.7409726935811146E-3</v>
      </c>
      <c r="BH36">
        <f t="shared" si="53"/>
        <v>1.6187507782779078E-3</v>
      </c>
      <c r="BI36">
        <f t="shared" si="53"/>
        <v>1.5081091073079625E-3</v>
      </c>
      <c r="BJ36">
        <f t="shared" si="53"/>
        <v>1.4075124222847105E-3</v>
      </c>
      <c r="BK36">
        <f t="shared" si="53"/>
        <v>1.3157070112024855E-3</v>
      </c>
      <c r="BL36">
        <f t="shared" si="54"/>
        <v>1.23165302169846E-3</v>
      </c>
      <c r="BM36">
        <f t="shared" si="54"/>
        <v>1.1544767752665046E-3</v>
      </c>
      <c r="BN36">
        <f t="shared" si="54"/>
        <v>1.0834361913542685E-3</v>
      </c>
      <c r="BO36">
        <f t="shared" si="54"/>
        <v>1.017895097922853E-3</v>
      </c>
      <c r="BP36">
        <f t="shared" si="54"/>
        <v>9.5730374118268224E-4</v>
      </c>
      <c r="BQ36">
        <f t="shared" si="54"/>
        <v>9.0118372862252468E-4</v>
      </c>
      <c r="BR36">
        <f t="shared" si="54"/>
        <v>8.4911621193944594E-4</v>
      </c>
      <c r="BS36">
        <f t="shared" si="54"/>
        <v>8.0073248328472102E-4</v>
      </c>
      <c r="BT36">
        <f t="shared" si="54"/>
        <v>7.5570639971186374E-4</v>
      </c>
      <c r="BU36">
        <f t="shared" si="54"/>
        <v>7.1374821354123596E-4</v>
      </c>
      <c r="BV36">
        <f t="shared" si="55"/>
        <v>6.7459949853750252E-4</v>
      </c>
      <c r="BW36">
        <f t="shared" si="55"/>
        <v>6.3802894059165915E-4</v>
      </c>
      <c r="BX36">
        <f t="shared" si="55"/>
        <v>6.0382881791894378E-4</v>
      </c>
      <c r="BY36">
        <f t="shared" si="55"/>
        <v>5.7181203668157628E-4</v>
      </c>
      <c r="BZ36">
        <f t="shared" si="55"/>
        <v>5.4180961807615122E-4</v>
      </c>
      <c r="CA36">
        <f t="shared" si="55"/>
        <v>5.1366855541942551E-4</v>
      </c>
      <c r="CB36">
        <f t="shared" si="55"/>
        <v>4.8724997676390265E-4</v>
      </c>
      <c r="CC36">
        <f t="shared" si="55"/>
        <v>4.6242756156337074E-4</v>
      </c>
      <c r="CD36">
        <f t="shared" si="55"/>
        <v>4.3908616993683158E-4</v>
      </c>
      <c r="CE36">
        <f t="shared" si="55"/>
        <v>4.1712065089617847E-4</v>
      </c>
      <c r="CF36">
        <f t="shared" si="56"/>
        <v>3.9643480205042502E-4</v>
      </c>
      <c r="CG36">
        <f t="shared" si="56"/>
        <v>3.7694045817381972E-4</v>
      </c>
      <c r="CH36">
        <f t="shared" si="56"/>
        <v>3.5855668992020332E-4</v>
      </c>
      <c r="CI36">
        <f t="shared" si="56"/>
        <v>3.4120909710068153E-4</v>
      </c>
      <c r="CJ36">
        <f t="shared" si="56"/>
        <v>3.2482918348151389E-4</v>
      </c>
      <c r="CK36">
        <f t="shared" si="56"/>
        <v>3.0935380212989268E-4</v>
      </c>
      <c r="CL36">
        <f t="shared" si="56"/>
        <v>2.9472466203365544E-4</v>
      </c>
      <c r="CM36">
        <f t="shared" si="56"/>
        <v>2.8088788812161857E-4</v>
      </c>
      <c r="CN36">
        <f t="shared" si="56"/>
        <v>2.6779362797239154E-4</v>
      </c>
      <c r="CO36">
        <f t="shared" si="56"/>
        <v>2.5539569946691565E-4</v>
      </c>
      <c r="CP36">
        <f t="shared" si="57"/>
        <v>2.4365127444965007E-4</v>
      </c>
      <c r="CQ36">
        <f t="shared" si="57"/>
        <v>2.325205941440118E-4</v>
      </c>
      <c r="CR36">
        <f t="shared" si="57"/>
        <v>1.4696664772697042E-4</v>
      </c>
      <c r="CS36">
        <f t="shared" si="57"/>
        <v>9.3710859398996353E-5</v>
      </c>
      <c r="CT36">
        <f t="shared" si="57"/>
        <v>6.3711141454242227E-5</v>
      </c>
      <c r="CU36">
        <f t="shared" si="57"/>
        <v>4.3510421662026776E-5</v>
      </c>
      <c r="CV36">
        <f t="shared" si="57"/>
        <v>2.9165714810850572E-5</v>
      </c>
      <c r="CW36">
        <f t="shared" si="57"/>
        <v>1.8821360397956539E-5</v>
      </c>
      <c r="CX36">
        <f t="shared" si="57"/>
        <v>1.1410830969279806E-5</v>
      </c>
      <c r="CY36">
        <f t="shared" si="57"/>
        <v>6.2466828532245758E-6</v>
      </c>
      <c r="CZ36">
        <f t="shared" si="58"/>
        <v>2.8515007390351933E-6</v>
      </c>
      <c r="DA36">
        <f t="shared" si="58"/>
        <v>8.7598528509056057E-7</v>
      </c>
      <c r="DB36">
        <f t="shared" si="58"/>
        <v>5.4625735028893459E-8</v>
      </c>
      <c r="DC36">
        <f t="shared" si="58"/>
        <v>0</v>
      </c>
      <c r="DD36">
        <f t="shared" si="58"/>
        <v>0</v>
      </c>
      <c r="DE36">
        <f t="shared" si="58"/>
        <v>0</v>
      </c>
      <c r="DF36">
        <f t="shared" si="58"/>
        <v>0</v>
      </c>
      <c r="DG36">
        <f t="shared" si="58"/>
        <v>0</v>
      </c>
      <c r="DH36">
        <f t="shared" si="58"/>
        <v>0</v>
      </c>
      <c r="DI36">
        <f t="shared" si="58"/>
        <v>0</v>
      </c>
      <c r="DJ36">
        <f t="shared" si="59"/>
        <v>0</v>
      </c>
      <c r="DK36">
        <f t="shared" si="59"/>
        <v>0</v>
      </c>
      <c r="DL36">
        <f t="shared" si="59"/>
        <v>0</v>
      </c>
      <c r="DM36">
        <f t="shared" si="59"/>
        <v>0</v>
      </c>
      <c r="DN36">
        <f t="shared" si="59"/>
        <v>0</v>
      </c>
      <c r="DO36">
        <f t="shared" si="59"/>
        <v>0</v>
      </c>
      <c r="DP36">
        <f t="shared" si="59"/>
        <v>0</v>
      </c>
      <c r="DQ36">
        <f t="shared" si="59"/>
        <v>0</v>
      </c>
      <c r="DR36">
        <f t="shared" si="59"/>
        <v>0</v>
      </c>
      <c r="DS36">
        <f t="shared" si="59"/>
        <v>0</v>
      </c>
      <c r="DT36">
        <f t="shared" si="60"/>
        <v>0</v>
      </c>
      <c r="DU36">
        <f t="shared" si="60"/>
        <v>0</v>
      </c>
      <c r="DV36">
        <f t="shared" si="60"/>
        <v>0</v>
      </c>
      <c r="DW36">
        <f t="shared" si="60"/>
        <v>0</v>
      </c>
      <c r="DX36">
        <f t="shared" si="60"/>
        <v>0</v>
      </c>
      <c r="DY36">
        <f t="shared" si="60"/>
        <v>0</v>
      </c>
      <c r="DZ36">
        <f t="shared" si="60"/>
        <v>0</v>
      </c>
      <c r="EA36">
        <f t="shared" si="60"/>
        <v>0</v>
      </c>
      <c r="EB36">
        <f t="shared" si="60"/>
        <v>0</v>
      </c>
      <c r="EC36">
        <f t="shared" si="60"/>
        <v>0</v>
      </c>
      <c r="ED36">
        <f t="shared" si="61"/>
        <v>0</v>
      </c>
      <c r="EE36">
        <f t="shared" si="61"/>
        <v>0</v>
      </c>
      <c r="EF36">
        <f t="shared" si="61"/>
        <v>0</v>
      </c>
      <c r="EG36">
        <f t="shared" si="61"/>
        <v>0</v>
      </c>
      <c r="EH36">
        <f t="shared" si="61"/>
        <v>0</v>
      </c>
      <c r="EI36">
        <f t="shared" si="61"/>
        <v>0</v>
      </c>
      <c r="EJ36">
        <f t="shared" si="61"/>
        <v>0</v>
      </c>
      <c r="EK36">
        <f t="shared" si="61"/>
        <v>0</v>
      </c>
      <c r="EL36">
        <f t="shared" si="61"/>
        <v>0</v>
      </c>
      <c r="EM36">
        <f t="shared" si="61"/>
        <v>0</v>
      </c>
      <c r="EN36">
        <f t="shared" si="62"/>
        <v>0</v>
      </c>
      <c r="EO36">
        <f t="shared" si="62"/>
        <v>0</v>
      </c>
      <c r="EP36">
        <f t="shared" si="62"/>
        <v>0</v>
      </c>
      <c r="EQ36">
        <f t="shared" si="62"/>
        <v>0</v>
      </c>
      <c r="ER36">
        <f t="shared" si="62"/>
        <v>0</v>
      </c>
      <c r="ES36">
        <f t="shared" si="62"/>
        <v>0</v>
      </c>
      <c r="ET36">
        <f t="shared" si="62"/>
        <v>0</v>
      </c>
      <c r="EU36">
        <f t="shared" si="62"/>
        <v>0</v>
      </c>
      <c r="EV36">
        <f t="shared" si="62"/>
        <v>0</v>
      </c>
      <c r="EW36">
        <f t="shared" si="62"/>
        <v>0</v>
      </c>
      <c r="EX36">
        <f t="shared" si="62"/>
        <v>0</v>
      </c>
      <c r="EZ36">
        <f t="shared" si="17"/>
        <v>0.56557937535880864</v>
      </c>
      <c r="FB36">
        <f t="shared" si="63"/>
        <v>5.4094913329243544E-2</v>
      </c>
      <c r="FC36">
        <f t="shared" si="64"/>
        <v>0.24284753226495154</v>
      </c>
    </row>
    <row r="37" spans="1:159" x14ac:dyDescent="0.25">
      <c r="A37">
        <v>450</v>
      </c>
      <c r="B37" s="19">
        <f>'Input spectra'!Y36</f>
        <v>5.9151308423158598E-2</v>
      </c>
      <c r="C37">
        <f>'Input spectra'!F36</f>
        <v>9.5789473684210397E-2</v>
      </c>
      <c r="D37">
        <f t="shared" si="48"/>
        <v>2.0653927966864227E-2</v>
      </c>
      <c r="E37">
        <f t="shared" si="48"/>
        <v>1.9995820710849876E-2</v>
      </c>
      <c r="F37">
        <f t="shared" si="48"/>
        <v>1.9357641262400232E-2</v>
      </c>
      <c r="G37">
        <f t="shared" si="48"/>
        <v>1.8738806244637033E-2</v>
      </c>
      <c r="H37">
        <f t="shared" si="48"/>
        <v>1.8138748952846454E-2</v>
      </c>
      <c r="I37">
        <f t="shared" si="48"/>
        <v>1.755691888651132E-2</v>
      </c>
      <c r="J37">
        <f t="shared" si="48"/>
        <v>1.6992781294296253E-2</v>
      </c>
      <c r="K37">
        <f t="shared" si="48"/>
        <v>1.6445816731631143E-2</v>
      </c>
      <c r="L37">
        <f t="shared" si="48"/>
        <v>1.5915520630548137E-2</v>
      </c>
      <c r="M37">
        <f t="shared" si="48"/>
        <v>1.5401402881436432E-2</v>
      </c>
      <c r="N37">
        <f t="shared" si="49"/>
        <v>1.4902987426388551E-2</v>
      </c>
      <c r="O37">
        <f t="shared" si="49"/>
        <v>1.4419811863820371E-2</v>
      </c>
      <c r="P37">
        <f t="shared" si="49"/>
        <v>1.3951427064056049E-2</v>
      </c>
      <c r="Q37">
        <f t="shared" si="49"/>
        <v>1.3497396795577149E-2</v>
      </c>
      <c r="R37">
        <f t="shared" si="49"/>
        <v>1.3057297361643591E-2</v>
      </c>
      <c r="S37">
        <f t="shared" si="49"/>
        <v>1.2630717247001958E-2</v>
      </c>
      <c r="T37">
        <f t="shared" si="49"/>
        <v>1.2217256774404352E-2</v>
      </c>
      <c r="U37">
        <f t="shared" si="49"/>
        <v>1.1816527770668595E-2</v>
      </c>
      <c r="V37">
        <f t="shared" si="49"/>
        <v>1.1428153242017874E-2</v>
      </c>
      <c r="W37">
        <f t="shared" si="49"/>
        <v>1.1051767058445005E-2</v>
      </c>
      <c r="X37">
        <f t="shared" si="50"/>
        <v>1.0687013646853448E-2</v>
      </c>
      <c r="Y37">
        <f t="shared" si="50"/>
        <v>1.0333547692733992E-2</v>
      </c>
      <c r="Z37">
        <f t="shared" si="50"/>
        <v>9.9910338501424806E-3</v>
      </c>
      <c r="AA37">
        <f t="shared" si="50"/>
        <v>9.6591464597504516E-3</v>
      </c>
      <c r="AB37">
        <f t="shared" si="50"/>
        <v>9.3375692747466859E-3</v>
      </c>
      <c r="AC37">
        <f t="shared" si="50"/>
        <v>9.0259951943737621E-3</v>
      </c>
      <c r="AD37">
        <f t="shared" si="50"/>
        <v>8.7241260048895198E-3</v>
      </c>
      <c r="AE37">
        <f t="shared" si="50"/>
        <v>8.4316721277491822E-3</v>
      </c>
      <c r="AF37">
        <f t="shared" si="50"/>
        <v>8.1483523748093045E-3</v>
      </c>
      <c r="AG37">
        <f t="shared" si="50"/>
        <v>7.8738937103602254E-3</v>
      </c>
      <c r="AH37">
        <f t="shared" si="51"/>
        <v>7.6080310197989753E-3</v>
      </c>
      <c r="AI37">
        <f t="shared" si="51"/>
        <v>7.3505068847596429E-3</v>
      </c>
      <c r="AJ37">
        <f t="shared" si="51"/>
        <v>7.101071364523287E-3</v>
      </c>
      <c r="AK37">
        <f t="shared" si="51"/>
        <v>6.8594817835342476E-3</v>
      </c>
      <c r="AL37">
        <f t="shared" si="51"/>
        <v>6.6255025248545072E-3</v>
      </c>
      <c r="AM37">
        <f t="shared" si="51"/>
        <v>6.3989048293922957E-3</v>
      </c>
      <c r="AN37">
        <f t="shared" si="51"/>
        <v>6.1794666007456102E-3</v>
      </c>
      <c r="AO37">
        <f t="shared" si="51"/>
        <v>5.9669722155057132E-3</v>
      </c>
      <c r="AP37">
        <f t="shared" si="51"/>
        <v>5.7612123388698514E-3</v>
      </c>
      <c r="AQ37">
        <f t="shared" si="51"/>
        <v>5.5619837454165544E-3</v>
      </c>
      <c r="AR37">
        <f t="shared" si="52"/>
        <v>5.369089144900965E-3</v>
      </c>
      <c r="AS37">
        <f t="shared" si="52"/>
        <v>5.1823370129314046E-3</v>
      </c>
      <c r="AT37">
        <f t="shared" si="52"/>
        <v>5.0015414263923051E-3</v>
      </c>
      <c r="AU37">
        <f t="shared" si="52"/>
        <v>4.8265219034822632E-3</v>
      </c>
      <c r="AV37">
        <f t="shared" si="52"/>
        <v>4.6571032482395367E-3</v>
      </c>
      <c r="AW37">
        <f t="shared" si="52"/>
        <v>4.4931153994308788E-3</v>
      </c>
      <c r="AX37">
        <f t="shared" si="52"/>
        <v>3.9126422053844864E-3</v>
      </c>
      <c r="AY37">
        <f t="shared" si="52"/>
        <v>3.2750873254313172E-3</v>
      </c>
      <c r="AZ37">
        <f t="shared" si="52"/>
        <v>2.8880897716103905E-3</v>
      </c>
      <c r="BA37">
        <f t="shared" si="52"/>
        <v>2.5916137767796705E-3</v>
      </c>
      <c r="BB37">
        <f t="shared" si="53"/>
        <v>2.3486099951221355E-3</v>
      </c>
      <c r="BC37">
        <f t="shared" si="53"/>
        <v>2.14257981373358E-3</v>
      </c>
      <c r="BD37">
        <f t="shared" si="53"/>
        <v>1.9642577195093697E-3</v>
      </c>
      <c r="BE37">
        <f t="shared" si="53"/>
        <v>1.8077373942931966E-3</v>
      </c>
      <c r="BF37">
        <f t="shared" si="53"/>
        <v>1.6689391169208698E-3</v>
      </c>
      <c r="BG37">
        <f t="shared" si="53"/>
        <v>1.5448847942339593E-3</v>
      </c>
      <c r="BH37">
        <f t="shared" si="53"/>
        <v>1.4333114434663511E-3</v>
      </c>
      <c r="BI37">
        <f t="shared" si="53"/>
        <v>1.3324464974123736E-3</v>
      </c>
      <c r="BJ37">
        <f t="shared" si="53"/>
        <v>1.2408683067726058E-3</v>
      </c>
      <c r="BK37">
        <f t="shared" si="53"/>
        <v>1.1574149392820216E-3</v>
      </c>
      <c r="BL37">
        <f t="shared" si="54"/>
        <v>1.0811220131521589E-3</v>
      </c>
      <c r="BM37">
        <f t="shared" si="54"/>
        <v>1.011178840320534E-3</v>
      </c>
      <c r="BN37">
        <f t="shared" si="54"/>
        <v>9.4689658477914885E-4</v>
      </c>
      <c r="BO37">
        <f t="shared" si="54"/>
        <v>8.8768457456347061E-4</v>
      </c>
      <c r="BP37">
        <f t="shared" si="54"/>
        <v>8.3303230818856553E-4</v>
      </c>
      <c r="BQ37">
        <f t="shared" si="54"/>
        <v>7.824955380112147E-4</v>
      </c>
      <c r="BR37">
        <f t="shared" si="54"/>
        <v>7.35685336356396E-4</v>
      </c>
      <c r="BS37">
        <f t="shared" si="54"/>
        <v>6.9225938583285923E-4</v>
      </c>
      <c r="BT37">
        <f t="shared" si="54"/>
        <v>6.5191495635411349E-4</v>
      </c>
      <c r="BU37">
        <f t="shared" si="54"/>
        <v>6.1438318058589143E-4</v>
      </c>
      <c r="BV37">
        <f t="shared" si="55"/>
        <v>5.7942434241972456E-4</v>
      </c>
      <c r="BW37">
        <f t="shared" si="55"/>
        <v>5.4682396539195474E-4</v>
      </c>
      <c r="BX37">
        <f t="shared" si="55"/>
        <v>5.1638953970070786E-4</v>
      </c>
      <c r="BY37">
        <f t="shared" si="55"/>
        <v>4.8794776407128006E-4</v>
      </c>
      <c r="BZ37">
        <f t="shared" si="55"/>
        <v>4.61342206442875E-4</v>
      </c>
      <c r="CA37">
        <f t="shared" si="55"/>
        <v>4.3643130816244888E-4</v>
      </c>
      <c r="CB37">
        <f t="shared" si="55"/>
        <v>4.1308667203583286E-4</v>
      </c>
      <c r="CC37">
        <f t="shared" si="55"/>
        <v>3.9119158656582259E-4</v>
      </c>
      <c r="CD37">
        <f t="shared" si="55"/>
        <v>3.7063974796329896E-4</v>
      </c>
      <c r="CE37">
        <f t="shared" si="55"/>
        <v>3.5133414873827692E-4</v>
      </c>
      <c r="CF37">
        <f t="shared" si="56"/>
        <v>3.3318610736075035E-4</v>
      </c>
      <c r="CG37">
        <f t="shared" si="56"/>
        <v>3.161144179908032E-4</v>
      </c>
      <c r="CH37">
        <f t="shared" si="56"/>
        <v>3.0004460288348967E-4</v>
      </c>
      <c r="CI37">
        <f t="shared" si="56"/>
        <v>2.8490825297817053E-4</v>
      </c>
      <c r="CJ37">
        <f t="shared" si="56"/>
        <v>2.7064244453665497E-4</v>
      </c>
      <c r="CK37">
        <f t="shared" si="56"/>
        <v>2.5718922161557659E-4</v>
      </c>
      <c r="CL37">
        <f t="shared" si="56"/>
        <v>2.4449513573503412E-4</v>
      </c>
      <c r="CM37">
        <f t="shared" si="56"/>
        <v>2.3251083540655641E-4</v>
      </c>
      <c r="CN37">
        <f t="shared" si="56"/>
        <v>2.2119069926267973E-4</v>
      </c>
      <c r="CO37">
        <f t="shared" si="56"/>
        <v>2.1049250743005544E-4</v>
      </c>
      <c r="CP37">
        <f t="shared" si="57"/>
        <v>2.0037714654138404E-4</v>
      </c>
      <c r="CQ37">
        <f t="shared" si="57"/>
        <v>1.9080834441515424E-4</v>
      </c>
      <c r="CR37">
        <f t="shared" si="57"/>
        <v>1.2034032120189531E-4</v>
      </c>
      <c r="CS37">
        <f t="shared" si="57"/>
        <v>7.6566489893391463E-5</v>
      </c>
      <c r="CT37">
        <f t="shared" si="57"/>
        <v>5.1942236103912095E-5</v>
      </c>
      <c r="CU37">
        <f t="shared" si="57"/>
        <v>3.5396065245558262E-5</v>
      </c>
      <c r="CV37">
        <f t="shared" si="57"/>
        <v>2.3675042027065285E-5</v>
      </c>
      <c r="CW37">
        <f t="shared" si="57"/>
        <v>1.5244935227057029E-5</v>
      </c>
      <c r="CX37">
        <f t="shared" si="57"/>
        <v>9.2224919261232094E-6</v>
      </c>
      <c r="CY37">
        <f t="shared" si="57"/>
        <v>5.0377534329914079E-6</v>
      </c>
      <c r="CZ37">
        <f t="shared" si="58"/>
        <v>2.2946548888272463E-6</v>
      </c>
      <c r="DA37">
        <f t="shared" si="58"/>
        <v>7.0339153769388253E-7</v>
      </c>
      <c r="DB37">
        <f t="shared" si="58"/>
        <v>4.3767733855107702E-8</v>
      </c>
      <c r="DC37">
        <f t="shared" si="58"/>
        <v>0</v>
      </c>
      <c r="DD37">
        <f t="shared" si="58"/>
        <v>0</v>
      </c>
      <c r="DE37">
        <f t="shared" si="58"/>
        <v>0</v>
      </c>
      <c r="DF37">
        <f t="shared" si="58"/>
        <v>0</v>
      </c>
      <c r="DG37">
        <f t="shared" si="58"/>
        <v>0</v>
      </c>
      <c r="DH37">
        <f t="shared" si="58"/>
        <v>0</v>
      </c>
      <c r="DI37">
        <f t="shared" si="58"/>
        <v>0</v>
      </c>
      <c r="DJ37">
        <f t="shared" si="59"/>
        <v>0</v>
      </c>
      <c r="DK37">
        <f t="shared" si="59"/>
        <v>0</v>
      </c>
      <c r="DL37">
        <f t="shared" si="59"/>
        <v>0</v>
      </c>
      <c r="DM37">
        <f t="shared" si="59"/>
        <v>0</v>
      </c>
      <c r="DN37">
        <f t="shared" si="59"/>
        <v>0</v>
      </c>
      <c r="DO37">
        <f t="shared" si="59"/>
        <v>0</v>
      </c>
      <c r="DP37">
        <f t="shared" si="59"/>
        <v>0</v>
      </c>
      <c r="DQ37">
        <f t="shared" si="59"/>
        <v>0</v>
      </c>
      <c r="DR37">
        <f t="shared" si="59"/>
        <v>0</v>
      </c>
      <c r="DS37">
        <f t="shared" si="59"/>
        <v>0</v>
      </c>
      <c r="DT37">
        <f t="shared" si="60"/>
        <v>0</v>
      </c>
      <c r="DU37">
        <f t="shared" si="60"/>
        <v>0</v>
      </c>
      <c r="DV37">
        <f t="shared" si="60"/>
        <v>0</v>
      </c>
      <c r="DW37">
        <f t="shared" si="60"/>
        <v>0</v>
      </c>
      <c r="DX37">
        <f t="shared" si="60"/>
        <v>0</v>
      </c>
      <c r="DY37">
        <f t="shared" si="60"/>
        <v>0</v>
      </c>
      <c r="DZ37">
        <f t="shared" si="60"/>
        <v>0</v>
      </c>
      <c r="EA37">
        <f t="shared" si="60"/>
        <v>0</v>
      </c>
      <c r="EB37">
        <f t="shared" si="60"/>
        <v>0</v>
      </c>
      <c r="EC37">
        <f t="shared" si="60"/>
        <v>0</v>
      </c>
      <c r="ED37">
        <f t="shared" si="61"/>
        <v>0</v>
      </c>
      <c r="EE37">
        <f t="shared" si="61"/>
        <v>0</v>
      </c>
      <c r="EF37">
        <f t="shared" si="61"/>
        <v>0</v>
      </c>
      <c r="EG37">
        <f t="shared" si="61"/>
        <v>0</v>
      </c>
      <c r="EH37">
        <f t="shared" si="61"/>
        <v>0</v>
      </c>
      <c r="EI37">
        <f t="shared" si="61"/>
        <v>0</v>
      </c>
      <c r="EJ37">
        <f t="shared" si="61"/>
        <v>0</v>
      </c>
      <c r="EK37">
        <f t="shared" si="61"/>
        <v>0</v>
      </c>
      <c r="EL37">
        <f t="shared" si="61"/>
        <v>0</v>
      </c>
      <c r="EM37">
        <f t="shared" si="61"/>
        <v>0</v>
      </c>
      <c r="EN37">
        <f t="shared" si="62"/>
        <v>0</v>
      </c>
      <c r="EO37">
        <f t="shared" si="62"/>
        <v>0</v>
      </c>
      <c r="EP37">
        <f t="shared" si="62"/>
        <v>0</v>
      </c>
      <c r="EQ37">
        <f t="shared" si="62"/>
        <v>0</v>
      </c>
      <c r="ER37">
        <f t="shared" si="62"/>
        <v>0</v>
      </c>
      <c r="ES37">
        <f t="shared" si="62"/>
        <v>0</v>
      </c>
      <c r="ET37">
        <f t="shared" si="62"/>
        <v>0</v>
      </c>
      <c r="EU37">
        <f t="shared" si="62"/>
        <v>0</v>
      </c>
      <c r="EV37">
        <f t="shared" si="62"/>
        <v>0</v>
      </c>
      <c r="EW37">
        <f t="shared" si="62"/>
        <v>0</v>
      </c>
      <c r="EX37">
        <f t="shared" si="62"/>
        <v>0</v>
      </c>
      <c r="EZ37">
        <f t="shared" si="17"/>
        <v>0.54082809391019548</v>
      </c>
      <c r="FB37">
        <f t="shared" si="63"/>
        <v>5.8912631416558225E-2</v>
      </c>
      <c r="FC37">
        <f t="shared" si="64"/>
        <v>0.2421698051015102</v>
      </c>
    </row>
    <row r="38" spans="1:159" x14ac:dyDescent="0.25">
      <c r="A38">
        <v>455</v>
      </c>
      <c r="B38" s="19">
        <f>'Input spectra'!Y37</f>
        <v>5.8439009314156999E-2</v>
      </c>
      <c r="C38">
        <f>'Input spectra'!F37</f>
        <v>0.11358801552999701</v>
      </c>
      <c r="D38">
        <f t="shared" si="48"/>
        <v>2.0653927966864227E-2</v>
      </c>
      <c r="E38">
        <f t="shared" si="48"/>
        <v>1.9926187249077503E-2</v>
      </c>
      <c r="F38">
        <f t="shared" si="48"/>
        <v>1.9223053884428378E-2</v>
      </c>
      <c r="G38">
        <f t="shared" si="48"/>
        <v>1.8543719095438518E-2</v>
      </c>
      <c r="H38">
        <f t="shared" si="48"/>
        <v>1.7887400141116488E-2</v>
      </c>
      <c r="I38">
        <f t="shared" si="48"/>
        <v>1.7253339491948166E-2</v>
      </c>
      <c r="J38">
        <f t="shared" si="48"/>
        <v>1.6640804030704639E-2</v>
      </c>
      <c r="K38">
        <f t="shared" si="48"/>
        <v>1.6049084278267834E-2</v>
      </c>
      <c r="L38">
        <f t="shared" si="48"/>
        <v>1.5477493643698621E-2</v>
      </c>
      <c r="M38">
        <f t="shared" si="48"/>
        <v>1.4925367697795951E-2</v>
      </c>
      <c r="N38">
        <f t="shared" si="49"/>
        <v>1.4392063469418761E-2</v>
      </c>
      <c r="O38">
        <f t="shared" si="49"/>
        <v>1.3876958763864668E-2</v>
      </c>
      <c r="P38">
        <f t="shared" si="49"/>
        <v>1.3379451502621273E-2</v>
      </c>
      <c r="Q38">
        <f t="shared" si="49"/>
        <v>1.2898959083826858E-2</v>
      </c>
      <c r="R38">
        <f t="shared" si="49"/>
        <v>1.2434917762797721E-2</v>
      </c>
      <c r="S38">
        <f t="shared" si="49"/>
        <v>1.1986782051999167E-2</v>
      </c>
      <c r="T38">
        <f t="shared" si="49"/>
        <v>1.1554024139856294E-2</v>
      </c>
      <c r="U38">
        <f t="shared" si="49"/>
        <v>1.1136133327819365E-2</v>
      </c>
      <c r="V38">
        <f t="shared" si="49"/>
        <v>1.0732615485116559E-2</v>
      </c>
      <c r="W38">
        <f t="shared" si="49"/>
        <v>1.0342992520644342E-2</v>
      </c>
      <c r="X38">
        <f t="shared" si="50"/>
        <v>9.9668018714626355E-3</v>
      </c>
      <c r="Y38">
        <f t="shared" si="50"/>
        <v>9.6035960073784354E-3</v>
      </c>
      <c r="Z38">
        <f t="shared" si="50"/>
        <v>9.2529419511173591E-3</v>
      </c>
      <c r="AA38">
        <f t="shared" si="50"/>
        <v>8.9144208135980996E-3</v>
      </c>
      <c r="AB38">
        <f t="shared" si="50"/>
        <v>8.587627343839695E-3</v>
      </c>
      <c r="AC38">
        <f t="shared" si="50"/>
        <v>8.2721694930460183E-3</v>
      </c>
      <c r="AD38">
        <f t="shared" si="50"/>
        <v>7.9676679924259395E-3</v>
      </c>
      <c r="AE38">
        <f t="shared" si="50"/>
        <v>7.6737559443212627E-3</v>
      </c>
      <c r="AF38">
        <f t="shared" si="50"/>
        <v>7.3900784262277463E-3</v>
      </c>
      <c r="AG38">
        <f t="shared" si="50"/>
        <v>7.1162921073072627E-3</v>
      </c>
      <c r="AH38">
        <f t="shared" si="51"/>
        <v>6.8520648770016585E-3</v>
      </c>
      <c r="AI38">
        <f t="shared" si="51"/>
        <v>6.5970754853708199E-3</v>
      </c>
      <c r="AJ38">
        <f t="shared" si="51"/>
        <v>6.3510131947891613E-3</v>
      </c>
      <c r="AK38">
        <f t="shared" si="51"/>
        <v>6.1135774426460295E-3</v>
      </c>
      <c r="AL38">
        <f t="shared" si="51"/>
        <v>5.8844775147065187E-3</v>
      </c>
      <c r="AM38">
        <f t="shared" si="51"/>
        <v>5.6634322287997469E-3</v>
      </c>
      <c r="AN38">
        <f t="shared" si="51"/>
        <v>5.4501696285119867E-3</v>
      </c>
      <c r="AO38">
        <f t="shared" si="51"/>
        <v>5.2444266865720448E-3</v>
      </c>
      <c r="AP38">
        <f t="shared" si="51"/>
        <v>5.0459490176258696E-3</v>
      </c>
      <c r="AQ38">
        <f t="shared" si="51"/>
        <v>4.8544906001068405E-3</v>
      </c>
      <c r="AR38">
        <f t="shared" si="52"/>
        <v>4.6698135069172409E-3</v>
      </c>
      <c r="AS38">
        <f t="shared" si="52"/>
        <v>4.4916876446452108E-3</v>
      </c>
      <c r="AT38">
        <f t="shared" si="52"/>
        <v>4.319890501050026E-3</v>
      </c>
      <c r="AU38">
        <f t="shared" si="52"/>
        <v>4.1542069005568736E-3</v>
      </c>
      <c r="AV38">
        <f t="shared" si="52"/>
        <v>3.9944287675102086E-3</v>
      </c>
      <c r="AW38">
        <f t="shared" si="52"/>
        <v>3.8403548969427014E-3</v>
      </c>
      <c r="AX38">
        <f t="shared" si="52"/>
        <v>3.3325670488394254E-3</v>
      </c>
      <c r="AY38">
        <f t="shared" si="52"/>
        <v>2.7798196331822855E-3</v>
      </c>
      <c r="AZ38">
        <f t="shared" si="52"/>
        <v>2.4428083459306291E-3</v>
      </c>
      <c r="BA38">
        <f t="shared" si="52"/>
        <v>2.1844090123397599E-3</v>
      </c>
      <c r="BB38">
        <f t="shared" si="53"/>
        <v>1.9726932455618501E-3</v>
      </c>
      <c r="BC38">
        <f t="shared" si="53"/>
        <v>1.7933730319624334E-3</v>
      </c>
      <c r="BD38">
        <f t="shared" si="53"/>
        <v>1.6383891659145346E-3</v>
      </c>
      <c r="BE38">
        <f t="shared" si="53"/>
        <v>1.5025845318056635E-3</v>
      </c>
      <c r="BF38">
        <f t="shared" si="53"/>
        <v>1.3823850831876652E-3</v>
      </c>
      <c r="BG38">
        <f t="shared" si="53"/>
        <v>1.2751744917570448E-3</v>
      </c>
      <c r="BH38">
        <f t="shared" si="53"/>
        <v>1.1789599697352685E-3</v>
      </c>
      <c r="BI38">
        <f t="shared" si="53"/>
        <v>1.0921775460835824E-3</v>
      </c>
      <c r="BJ38">
        <f t="shared" si="53"/>
        <v>1.0135708911960539E-3</v>
      </c>
      <c r="BK38">
        <f t="shared" si="53"/>
        <v>9.4211190971431259E-4</v>
      </c>
      <c r="BL38">
        <f t="shared" si="54"/>
        <v>8.7694648887572883E-4</v>
      </c>
      <c r="BM38">
        <f t="shared" si="54"/>
        <v>8.1735614012531021E-4</v>
      </c>
      <c r="BN38">
        <f t="shared" si="54"/>
        <v>7.627300896135363E-4</v>
      </c>
      <c r="BO38">
        <f t="shared" si="54"/>
        <v>7.1254447282540401E-4</v>
      </c>
      <c r="BP38">
        <f t="shared" si="54"/>
        <v>6.6634649993980272E-4</v>
      </c>
      <c r="BQ38">
        <f t="shared" si="54"/>
        <v>6.2374218653448192E-4</v>
      </c>
      <c r="BR38">
        <f t="shared" si="54"/>
        <v>5.8438669749217762E-4</v>
      </c>
      <c r="BS38">
        <f t="shared" si="54"/>
        <v>5.4797664295782721E-4</v>
      </c>
      <c r="BT38">
        <f t="shared" si="54"/>
        <v>5.1424385715845376E-4</v>
      </c>
      <c r="BU38">
        <f t="shared" si="54"/>
        <v>4.8295032061381312E-4</v>
      </c>
      <c r="BV38">
        <f t="shared" si="55"/>
        <v>4.5388397582601963E-4</v>
      </c>
      <c r="BW38">
        <f t="shared" si="55"/>
        <v>4.2685524957808744E-4</v>
      </c>
      <c r="BX38">
        <f t="shared" si="55"/>
        <v>4.0169414012838195E-4</v>
      </c>
      <c r="BY38">
        <f t="shared" si="55"/>
        <v>3.7824776045082488E-4</v>
      </c>
      <c r="BZ38">
        <f t="shared" si="55"/>
        <v>3.5637825293443693E-4</v>
      </c>
      <c r="CA38">
        <f t="shared" si="55"/>
        <v>3.3596100910866409E-4</v>
      </c>
      <c r="CB38">
        <f t="shared" si="55"/>
        <v>3.1688314170753509E-4</v>
      </c>
      <c r="CC38">
        <f t="shared" si="55"/>
        <v>2.9904216691232192E-4</v>
      </c>
      <c r="CD38">
        <f t="shared" si="55"/>
        <v>2.8234486275659047E-4</v>
      </c>
      <c r="CE38">
        <f t="shared" si="55"/>
        <v>2.6670627603881601E-4</v>
      </c>
      <c r="CF38">
        <f t="shared" si="56"/>
        <v>2.5204885510042037E-4</v>
      </c>
      <c r="CG38">
        <f t="shared" si="56"/>
        <v>2.383016898095936E-4</v>
      </c>
      <c r="CH38">
        <f t="shared" si="56"/>
        <v>2.2539984327955032E-4</v>
      </c>
      <c r="CI38">
        <f t="shared" si="56"/>
        <v>2.132837624205459E-4</v>
      </c>
      <c r="CJ38">
        <f t="shared" si="56"/>
        <v>2.0189875651152695E-4</v>
      </c>
      <c r="CK38">
        <f t="shared" si="56"/>
        <v>1.9119453468143753E-4</v>
      </c>
      <c r="CL38">
        <f t="shared" si="56"/>
        <v>1.8112479459020695E-4</v>
      </c>
      <c r="CM38">
        <f t="shared" si="56"/>
        <v>1.7164685575586918E-4</v>
      </c>
      <c r="CN38">
        <f t="shared" si="56"/>
        <v>1.6272133193445483E-4</v>
      </c>
      <c r="CO38">
        <f t="shared" si="56"/>
        <v>1.5431183776040138E-4</v>
      </c>
      <c r="CP38">
        <f t="shared" si="57"/>
        <v>1.4638472552668636E-4</v>
      </c>
      <c r="CQ38">
        <f t="shared" si="57"/>
        <v>1.3890884854911593E-4</v>
      </c>
      <c r="CR38">
        <f t="shared" si="57"/>
        <v>8.7302903463246543E-5</v>
      </c>
      <c r="CS38">
        <f t="shared" si="57"/>
        <v>5.535300871415268E-5</v>
      </c>
      <c r="CT38">
        <f t="shared" si="57"/>
        <v>3.7420372744688201E-5</v>
      </c>
      <c r="CU38">
        <f t="shared" si="57"/>
        <v>2.5411331819756941E-5</v>
      </c>
      <c r="CV38">
        <f t="shared" si="57"/>
        <v>1.6937455684857355E-5</v>
      </c>
      <c r="CW38">
        <f t="shared" si="57"/>
        <v>1.0868458961168368E-5</v>
      </c>
      <c r="CX38">
        <f t="shared" si="57"/>
        <v>6.5520264673429159E-6</v>
      </c>
      <c r="CY38">
        <f t="shared" si="57"/>
        <v>3.5665575822586097E-6</v>
      </c>
      <c r="CZ38">
        <f t="shared" si="58"/>
        <v>1.6188800955449973E-6</v>
      </c>
      <c r="DA38">
        <f t="shared" si="58"/>
        <v>4.9451494107158633E-7</v>
      </c>
      <c r="DB38">
        <f t="shared" si="58"/>
        <v>3.0663470900695918E-8</v>
      </c>
      <c r="DC38">
        <f t="shared" si="58"/>
        <v>0</v>
      </c>
      <c r="DD38">
        <f t="shared" si="58"/>
        <v>0</v>
      </c>
      <c r="DE38">
        <f t="shared" si="58"/>
        <v>0</v>
      </c>
      <c r="DF38">
        <f t="shared" si="58"/>
        <v>0</v>
      </c>
      <c r="DG38">
        <f t="shared" si="58"/>
        <v>0</v>
      </c>
      <c r="DH38">
        <f t="shared" si="58"/>
        <v>0</v>
      </c>
      <c r="DI38">
        <f t="shared" si="58"/>
        <v>0</v>
      </c>
      <c r="DJ38">
        <f t="shared" si="59"/>
        <v>0</v>
      </c>
      <c r="DK38">
        <f t="shared" si="59"/>
        <v>0</v>
      </c>
      <c r="DL38">
        <f t="shared" si="59"/>
        <v>0</v>
      </c>
      <c r="DM38">
        <f t="shared" si="59"/>
        <v>0</v>
      </c>
      <c r="DN38">
        <f t="shared" si="59"/>
        <v>0</v>
      </c>
      <c r="DO38">
        <f t="shared" si="59"/>
        <v>0</v>
      </c>
      <c r="DP38">
        <f t="shared" si="59"/>
        <v>0</v>
      </c>
      <c r="DQ38">
        <f t="shared" si="59"/>
        <v>0</v>
      </c>
      <c r="DR38">
        <f t="shared" si="59"/>
        <v>0</v>
      </c>
      <c r="DS38">
        <f t="shared" si="59"/>
        <v>0</v>
      </c>
      <c r="DT38">
        <f t="shared" si="60"/>
        <v>0</v>
      </c>
      <c r="DU38">
        <f t="shared" si="60"/>
        <v>0</v>
      </c>
      <c r="DV38">
        <f t="shared" si="60"/>
        <v>0</v>
      </c>
      <c r="DW38">
        <f t="shared" si="60"/>
        <v>0</v>
      </c>
      <c r="DX38">
        <f t="shared" si="60"/>
        <v>0</v>
      </c>
      <c r="DY38">
        <f t="shared" si="60"/>
        <v>0</v>
      </c>
      <c r="DZ38">
        <f t="shared" si="60"/>
        <v>0</v>
      </c>
      <c r="EA38">
        <f t="shared" si="60"/>
        <v>0</v>
      </c>
      <c r="EB38">
        <f t="shared" si="60"/>
        <v>0</v>
      </c>
      <c r="EC38">
        <f t="shared" si="60"/>
        <v>0</v>
      </c>
      <c r="ED38">
        <f t="shared" si="61"/>
        <v>0</v>
      </c>
      <c r="EE38">
        <f t="shared" si="61"/>
        <v>0</v>
      </c>
      <c r="EF38">
        <f t="shared" si="61"/>
        <v>0</v>
      </c>
      <c r="EG38">
        <f t="shared" si="61"/>
        <v>0</v>
      </c>
      <c r="EH38">
        <f t="shared" si="61"/>
        <v>0</v>
      </c>
      <c r="EI38">
        <f t="shared" si="61"/>
        <v>0</v>
      </c>
      <c r="EJ38">
        <f t="shared" si="61"/>
        <v>0</v>
      </c>
      <c r="EK38">
        <f t="shared" si="61"/>
        <v>0</v>
      </c>
      <c r="EL38">
        <f t="shared" si="61"/>
        <v>0</v>
      </c>
      <c r="EM38">
        <f t="shared" si="61"/>
        <v>0</v>
      </c>
      <c r="EN38">
        <f t="shared" si="62"/>
        <v>0</v>
      </c>
      <c r="EO38">
        <f t="shared" si="62"/>
        <v>0</v>
      </c>
      <c r="EP38">
        <f t="shared" si="62"/>
        <v>0</v>
      </c>
      <c r="EQ38">
        <f t="shared" si="62"/>
        <v>0</v>
      </c>
      <c r="ER38">
        <f t="shared" si="62"/>
        <v>0</v>
      </c>
      <c r="ES38">
        <f t="shared" si="62"/>
        <v>0</v>
      </c>
      <c r="ET38">
        <f t="shared" si="62"/>
        <v>0</v>
      </c>
      <c r="EU38">
        <f t="shared" si="62"/>
        <v>0</v>
      </c>
      <c r="EV38">
        <f t="shared" si="62"/>
        <v>0</v>
      </c>
      <c r="EW38">
        <f t="shared" si="62"/>
        <v>0</v>
      </c>
      <c r="EX38">
        <f t="shared" si="62"/>
        <v>0</v>
      </c>
      <c r="EZ38">
        <f t="shared" si="17"/>
        <v>0.50474871258043641</v>
      </c>
      <c r="FB38">
        <f t="shared" si="63"/>
        <v>6.6539541193244289E-2</v>
      </c>
      <c r="FC38">
        <f t="shared" si="64"/>
        <v>0.24108210410609263</v>
      </c>
    </row>
    <row r="39" spans="1:159" x14ac:dyDescent="0.25">
      <c r="A39">
        <v>460</v>
      </c>
      <c r="B39" s="19">
        <f>'Input spectra'!Y38</f>
        <v>5.7726710205155497E-2</v>
      </c>
      <c r="C39">
        <f>'Input spectra'!F38</f>
        <v>0.152002051131784</v>
      </c>
      <c r="D39">
        <f t="shared" si="48"/>
        <v>2.0653927966864227E-2</v>
      </c>
      <c r="E39">
        <f t="shared" si="48"/>
        <v>1.9775093297462593E-2</v>
      </c>
      <c r="F39">
        <f t="shared" si="48"/>
        <v>1.8932634524689813E-2</v>
      </c>
      <c r="G39">
        <f t="shared" si="48"/>
        <v>1.8125076235920124E-2</v>
      </c>
      <c r="H39">
        <f t="shared" si="48"/>
        <v>1.7351001939886642E-2</v>
      </c>
      <c r="I39">
        <f t="shared" si="48"/>
        <v>1.6609051742305862E-2</v>
      </c>
      <c r="J39">
        <f t="shared" si="48"/>
        <v>1.5897920112289493E-2</v>
      </c>
      <c r="K39">
        <f t="shared" si="48"/>
        <v>1.5216353736026665E-2</v>
      </c>
      <c r="L39">
        <f t="shared" si="48"/>
        <v>1.4563149454354716E-2</v>
      </c>
      <c r="M39">
        <f t="shared" si="48"/>
        <v>1.3937152280966952E-2</v>
      </c>
      <c r="N39">
        <f t="shared" si="49"/>
        <v>1.3337253498130995E-2</v>
      </c>
      <c r="O39">
        <f t="shared" si="49"/>
        <v>1.2762388826911554E-2</v>
      </c>
      <c r="P39">
        <f t="shared" si="49"/>
        <v>1.2211536669007404E-2</v>
      </c>
      <c r="Q39">
        <f t="shared" si="49"/>
        <v>1.1683716417423502E-2</v>
      </c>
      <c r="R39">
        <f t="shared" si="49"/>
        <v>1.117798683330639E-2</v>
      </c>
      <c r="S39">
        <f t="shared" si="49"/>
        <v>1.0693444486373905E-2</v>
      </c>
      <c r="T39">
        <f t="shared" si="49"/>
        <v>1.0229222256469297E-2</v>
      </c>
      <c r="U39">
        <f t="shared" si="49"/>
        <v>9.7844878938650459E-3</v>
      </c>
      <c r="V39">
        <f t="shared" si="49"/>
        <v>9.3584426360332727E-3</v>
      </c>
      <c r="W39">
        <f t="shared" si="49"/>
        <v>8.9503198786877354E-3</v>
      </c>
      <c r="X39">
        <f t="shared" si="50"/>
        <v>8.5593838989870309E-3</v>
      </c>
      <c r="Y39">
        <f t="shared" si="50"/>
        <v>8.1849286288701306E-3</v>
      </c>
      <c r="Z39">
        <f t="shared" si="50"/>
        <v>7.826276476573692E-3</v>
      </c>
      <c r="AA39">
        <f t="shared" si="50"/>
        <v>7.4827771944558632E-3</v>
      </c>
      <c r="AB39">
        <f t="shared" si="50"/>
        <v>7.1538067913238055E-3</v>
      </c>
      <c r="AC39">
        <f t="shared" si="50"/>
        <v>6.8387664875317559E-3</v>
      </c>
      <c r="AD39">
        <f t="shared" si="50"/>
        <v>6.5370817111833979E-3</v>
      </c>
      <c r="AE39">
        <f t="shared" si="50"/>
        <v>6.2482011338368254E-3</v>
      </c>
      <c r="AF39">
        <f t="shared" si="50"/>
        <v>5.971595744172207E-3</v>
      </c>
      <c r="AG39">
        <f t="shared" si="50"/>
        <v>5.7067579581418374E-3</v>
      </c>
      <c r="AH39">
        <f t="shared" si="51"/>
        <v>5.4532007641796033E-3</v>
      </c>
      <c r="AI39">
        <f t="shared" si="51"/>
        <v>5.2104569021018355E-3</v>
      </c>
      <c r="AJ39">
        <f t="shared" si="51"/>
        <v>4.978078074384564E-3</v>
      </c>
      <c r="AK39">
        <f t="shared" si="51"/>
        <v>4.7556341885530533E-3</v>
      </c>
      <c r="AL39">
        <f t="shared" si="51"/>
        <v>4.5427126294684877E-3</v>
      </c>
      <c r="AM39">
        <f t="shared" si="51"/>
        <v>4.3389175603437153E-3</v>
      </c>
      <c r="AN39">
        <f t="shared" si="51"/>
        <v>4.1438692513652191E-3</v>
      </c>
      <c r="AO39">
        <f t="shared" si="51"/>
        <v>3.9572034348420602E-3</v>
      </c>
      <c r="AP39">
        <f t="shared" si="51"/>
        <v>3.7785706858442978E-3</v>
      </c>
      <c r="AQ39">
        <f t="shared" si="51"/>
        <v>3.6076358273336943E-3</v>
      </c>
      <c r="AR39">
        <f t="shared" si="52"/>
        <v>3.4440773588281606E-3</v>
      </c>
      <c r="AS39">
        <f t="shared" si="52"/>
        <v>3.2875869076786058E-3</v>
      </c>
      <c r="AT39">
        <f t="shared" si="52"/>
        <v>3.1378687020725969E-3</v>
      </c>
      <c r="AU39">
        <f t="shared" si="52"/>
        <v>2.9946390649136768E-3</v>
      </c>
      <c r="AV39">
        <f t="shared" si="52"/>
        <v>2.857625927758135E-3</v>
      </c>
      <c r="AW39">
        <f t="shared" si="52"/>
        <v>2.7265683640229467E-3</v>
      </c>
      <c r="AX39">
        <f t="shared" si="52"/>
        <v>2.348109041184565E-3</v>
      </c>
      <c r="AY39">
        <f t="shared" si="52"/>
        <v>1.9437943562155217E-3</v>
      </c>
      <c r="AZ39">
        <f t="shared" si="52"/>
        <v>1.6951862772044846E-3</v>
      </c>
      <c r="BA39">
        <f t="shared" si="52"/>
        <v>1.5043757585697069E-3</v>
      </c>
      <c r="BB39">
        <f t="shared" si="53"/>
        <v>1.3482680978129213E-3</v>
      </c>
      <c r="BC39">
        <f t="shared" si="53"/>
        <v>1.2164147276998438E-3</v>
      </c>
      <c r="BD39">
        <f t="shared" si="53"/>
        <v>1.1028652084857232E-3</v>
      </c>
      <c r="BE39">
        <f t="shared" si="53"/>
        <v>1.0037801814433652E-3</v>
      </c>
      <c r="BF39">
        <f t="shared" si="53"/>
        <v>9.1648017712859088E-4</v>
      </c>
      <c r="BG39">
        <f t="shared" si="53"/>
        <v>8.3899232446143059E-4</v>
      </c>
      <c r="BH39">
        <f t="shared" si="53"/>
        <v>7.6980683789822893E-4</v>
      </c>
      <c r="BI39">
        <f t="shared" si="53"/>
        <v>7.0773436324786181E-4</v>
      </c>
      <c r="BJ39">
        <f t="shared" si="53"/>
        <v>6.5181672918744713E-4</v>
      </c>
      <c r="BK39">
        <f t="shared" si="53"/>
        <v>6.0126815253075221E-4</v>
      </c>
      <c r="BL39">
        <f t="shared" si="54"/>
        <v>5.5543486186659084E-4</v>
      </c>
      <c r="BM39">
        <f t="shared" si="54"/>
        <v>5.1376640754470374E-4</v>
      </c>
      <c r="BN39">
        <f t="shared" si="54"/>
        <v>4.7579468771177168E-4</v>
      </c>
      <c r="BO39">
        <f t="shared" si="54"/>
        <v>4.4111824290085975E-4</v>
      </c>
      <c r="BP39">
        <f t="shared" si="54"/>
        <v>4.0939025262719031E-4</v>
      </c>
      <c r="BQ39">
        <f t="shared" si="54"/>
        <v>3.8030919836660917E-4</v>
      </c>
      <c r="BR39">
        <f t="shared" si="54"/>
        <v>3.5361148877576057E-4</v>
      </c>
      <c r="BS39">
        <f t="shared" si="54"/>
        <v>3.290655564579165E-4</v>
      </c>
      <c r="BT39">
        <f t="shared" si="54"/>
        <v>3.0646707680238199E-4</v>
      </c>
      <c r="BU39">
        <f t="shared" si="54"/>
        <v>2.8563505514511331E-4</v>
      </c>
      <c r="BV39">
        <f t="shared" si="55"/>
        <v>2.664085947880672E-4</v>
      </c>
      <c r="BW39">
        <f t="shared" si="55"/>
        <v>2.4864420522025655E-4</v>
      </c>
      <c r="BX39">
        <f t="shared" si="55"/>
        <v>2.3221354351399875E-4</v>
      </c>
      <c r="BY39">
        <f t="shared" si="55"/>
        <v>2.1700150641981806E-4</v>
      </c>
      <c r="BZ39">
        <f t="shared" si="55"/>
        <v>2.0290460886514768E-4</v>
      </c>
      <c r="CA39">
        <f t="shared" si="55"/>
        <v>1.8982959820593301E-4</v>
      </c>
      <c r="CB39">
        <f t="shared" si="55"/>
        <v>1.7769226394338399E-4</v>
      </c>
      <c r="CC39">
        <f t="shared" si="55"/>
        <v>1.6641641057723881E-4</v>
      </c>
      <c r="CD39">
        <f t="shared" si="55"/>
        <v>1.5593296744249855E-4</v>
      </c>
      <c r="CE39">
        <f t="shared" si="55"/>
        <v>1.4617921421382528E-4</v>
      </c>
      <c r="CF39">
        <f t="shared" si="56"/>
        <v>1.3709810458400006E-4</v>
      </c>
      <c r="CG39">
        <f t="shared" si="56"/>
        <v>1.286376736675926E-4</v>
      </c>
      <c r="CH39">
        <f t="shared" si="56"/>
        <v>1.2075051712481745E-4</v>
      </c>
      <c r="CI39">
        <f t="shared" si="56"/>
        <v>1.133933319758465E-4</v>
      </c>
      <c r="CJ39">
        <f t="shared" si="56"/>
        <v>1.0652651068295495E-4</v>
      </c>
      <c r="CK39">
        <f t="shared" si="56"/>
        <v>1.0011378139343807E-4</v>
      </c>
      <c r="CL39">
        <f t="shared" si="56"/>
        <v>9.4121888319342593E-5</v>
      </c>
      <c r="CM39">
        <f t="shared" si="56"/>
        <v>8.8520307126572438E-5</v>
      </c>
      <c r="CN39">
        <f t="shared" si="56"/>
        <v>8.3280990951758844E-5</v>
      </c>
      <c r="CO39">
        <f t="shared" si="56"/>
        <v>7.837814328870405E-5</v>
      </c>
      <c r="CP39">
        <f t="shared" si="57"/>
        <v>7.3788014509634141E-5</v>
      </c>
      <c r="CQ39">
        <f t="shared" si="57"/>
        <v>6.9488719227832384E-5</v>
      </c>
      <c r="CR39">
        <f t="shared" si="57"/>
        <v>4.3341847249570236E-5</v>
      </c>
      <c r="CS39">
        <f t="shared" si="57"/>
        <v>2.7271830923436133E-5</v>
      </c>
      <c r="CT39">
        <f t="shared" si="57"/>
        <v>1.8296815425069869E-5</v>
      </c>
      <c r="CU39">
        <f t="shared" si="57"/>
        <v>1.2330740526248038E-5</v>
      </c>
      <c r="CV39">
        <f t="shared" si="57"/>
        <v>8.1565074610981241E-6</v>
      </c>
      <c r="CW39">
        <f t="shared" si="57"/>
        <v>5.1941964336432599E-6</v>
      </c>
      <c r="CX39">
        <f t="shared" si="57"/>
        <v>3.1075661133727473E-6</v>
      </c>
      <c r="CY39">
        <f t="shared" si="57"/>
        <v>1.6787588224033601E-6</v>
      </c>
      <c r="CZ39">
        <f t="shared" si="58"/>
        <v>7.5621987147310945E-7</v>
      </c>
      <c r="DA39">
        <f t="shared" si="58"/>
        <v>2.2924884362402424E-7</v>
      </c>
      <c r="DB39">
        <f t="shared" si="58"/>
        <v>1.4107283126575792E-8</v>
      </c>
      <c r="DC39">
        <f t="shared" si="58"/>
        <v>0</v>
      </c>
      <c r="DD39">
        <f t="shared" si="58"/>
        <v>0</v>
      </c>
      <c r="DE39">
        <f t="shared" si="58"/>
        <v>0</v>
      </c>
      <c r="DF39">
        <f t="shared" si="58"/>
        <v>0</v>
      </c>
      <c r="DG39">
        <f t="shared" si="58"/>
        <v>0</v>
      </c>
      <c r="DH39">
        <f t="shared" si="58"/>
        <v>0</v>
      </c>
      <c r="DI39">
        <f t="shared" si="58"/>
        <v>0</v>
      </c>
      <c r="DJ39">
        <f t="shared" si="59"/>
        <v>0</v>
      </c>
      <c r="DK39">
        <f t="shared" si="59"/>
        <v>0</v>
      </c>
      <c r="DL39">
        <f t="shared" si="59"/>
        <v>0</v>
      </c>
      <c r="DM39">
        <f t="shared" si="59"/>
        <v>0</v>
      </c>
      <c r="DN39">
        <f t="shared" si="59"/>
        <v>0</v>
      </c>
      <c r="DO39">
        <f t="shared" si="59"/>
        <v>0</v>
      </c>
      <c r="DP39">
        <f t="shared" si="59"/>
        <v>0</v>
      </c>
      <c r="DQ39">
        <f t="shared" si="59"/>
        <v>0</v>
      </c>
      <c r="DR39">
        <f t="shared" si="59"/>
        <v>0</v>
      </c>
      <c r="DS39">
        <f t="shared" si="59"/>
        <v>0</v>
      </c>
      <c r="DT39">
        <f t="shared" si="60"/>
        <v>0</v>
      </c>
      <c r="DU39">
        <f t="shared" si="60"/>
        <v>0</v>
      </c>
      <c r="DV39">
        <f t="shared" si="60"/>
        <v>0</v>
      </c>
      <c r="DW39">
        <f t="shared" si="60"/>
        <v>0</v>
      </c>
      <c r="DX39">
        <f t="shared" si="60"/>
        <v>0</v>
      </c>
      <c r="DY39">
        <f t="shared" si="60"/>
        <v>0</v>
      </c>
      <c r="DZ39">
        <f t="shared" si="60"/>
        <v>0</v>
      </c>
      <c r="EA39">
        <f t="shared" si="60"/>
        <v>0</v>
      </c>
      <c r="EB39">
        <f t="shared" si="60"/>
        <v>0</v>
      </c>
      <c r="EC39">
        <f t="shared" si="60"/>
        <v>0</v>
      </c>
      <c r="ED39">
        <f t="shared" si="61"/>
        <v>0</v>
      </c>
      <c r="EE39">
        <f t="shared" si="61"/>
        <v>0</v>
      </c>
      <c r="EF39">
        <f t="shared" si="61"/>
        <v>0</v>
      </c>
      <c r="EG39">
        <f t="shared" si="61"/>
        <v>0</v>
      </c>
      <c r="EH39">
        <f t="shared" si="61"/>
        <v>0</v>
      </c>
      <c r="EI39">
        <f t="shared" si="61"/>
        <v>0</v>
      </c>
      <c r="EJ39">
        <f t="shared" si="61"/>
        <v>0</v>
      </c>
      <c r="EK39">
        <f t="shared" si="61"/>
        <v>0</v>
      </c>
      <c r="EL39">
        <f t="shared" si="61"/>
        <v>0</v>
      </c>
      <c r="EM39">
        <f t="shared" si="61"/>
        <v>0</v>
      </c>
      <c r="EN39">
        <f t="shared" si="62"/>
        <v>0</v>
      </c>
      <c r="EO39">
        <f t="shared" si="62"/>
        <v>0</v>
      </c>
      <c r="EP39">
        <f t="shared" si="62"/>
        <v>0</v>
      </c>
      <c r="EQ39">
        <f t="shared" si="62"/>
        <v>0</v>
      </c>
      <c r="ER39">
        <f t="shared" si="62"/>
        <v>0</v>
      </c>
      <c r="ES39">
        <f t="shared" si="62"/>
        <v>0</v>
      </c>
      <c r="ET39">
        <f t="shared" si="62"/>
        <v>0</v>
      </c>
      <c r="EU39">
        <f t="shared" si="62"/>
        <v>0</v>
      </c>
      <c r="EV39">
        <f t="shared" si="62"/>
        <v>0</v>
      </c>
      <c r="EW39">
        <f t="shared" si="62"/>
        <v>0</v>
      </c>
      <c r="EX39">
        <f t="shared" si="62"/>
        <v>0</v>
      </c>
      <c r="EZ39">
        <f t="shared" si="17"/>
        <v>0.43899156615200857</v>
      </c>
      <c r="FB39">
        <f t="shared" si="63"/>
        <v>8.2726161974331747E-2</v>
      </c>
      <c r="FC39">
        <f t="shared" si="64"/>
        <v>0.2387112862031513</v>
      </c>
    </row>
    <row r="40" spans="1:159" x14ac:dyDescent="0.25">
      <c r="A40">
        <v>465</v>
      </c>
      <c r="B40" s="19">
        <f>'Input spectra'!Y39</f>
        <v>5.7014411096153898E-2</v>
      </c>
      <c r="C40">
        <f>'Input spectra'!F39</f>
        <v>0.19041608673357199</v>
      </c>
      <c r="D40">
        <f t="shared" si="48"/>
        <v>2.0653927966864227E-2</v>
      </c>
      <c r="E40">
        <f t="shared" si="48"/>
        <v>1.9625145043312493E-2</v>
      </c>
      <c r="F40">
        <f t="shared" si="48"/>
        <v>1.8646602782289155E-2</v>
      </c>
      <c r="G40">
        <f t="shared" si="48"/>
        <v>1.7715884654374799E-2</v>
      </c>
      <c r="H40">
        <f t="shared" si="48"/>
        <v>1.6830688973403739E-2</v>
      </c>
      <c r="I40">
        <f t="shared" si="48"/>
        <v>1.5988823491668521E-2</v>
      </c>
      <c r="J40">
        <f t="shared" si="48"/>
        <v>1.5188200247439384E-2</v>
      </c>
      <c r="K40">
        <f t="shared" si="48"/>
        <v>1.4426830653099545E-2</v>
      </c>
      <c r="L40">
        <f t="shared" si="48"/>
        <v>1.3702820812736587E-2</v>
      </c>
      <c r="M40">
        <f t="shared" si="48"/>
        <v>1.3014367058544647E-2</v>
      </c>
      <c r="N40">
        <f t="shared" si="49"/>
        <v>1.2359751695883195E-2</v>
      </c>
      <c r="O40">
        <f t="shared" si="49"/>
        <v>1.173733894730661E-2</v>
      </c>
      <c r="P40">
        <f t="shared" si="49"/>
        <v>1.1145571086325662E-2</v>
      </c>
      <c r="Q40">
        <f t="shared" si="49"/>
        <v>1.058296475208848E-2</v>
      </c>
      <c r="R40">
        <f t="shared" si="49"/>
        <v>1.0048107436575348E-2</v>
      </c>
      <c r="S40">
        <f t="shared" si="49"/>
        <v>9.5396541362899601E-3</v>
      </c>
      <c r="T40">
        <f t="shared" si="49"/>
        <v>9.0563241607999594E-3</v>
      </c>
      <c r="U40">
        <f t="shared" si="49"/>
        <v>8.5968980908329353E-3</v>
      </c>
      <c r="V40">
        <f t="shared" si="49"/>
        <v>8.1602148789712212E-3</v>
      </c>
      <c r="W40">
        <f t="shared" si="49"/>
        <v>7.7451690863102364E-3</v>
      </c>
      <c r="X40">
        <f t="shared" si="50"/>
        <v>7.3507082487520876E-3</v>
      </c>
      <c r="Y40">
        <f t="shared" si="50"/>
        <v>6.975830366898703E-3</v>
      </c>
      <c r="Z40">
        <f t="shared" si="50"/>
        <v>6.6195815137880584E-3</v>
      </c>
      <c r="AA40">
        <f t="shared" si="50"/>
        <v>6.2810535549834177E-3</v>
      </c>
      <c r="AB40">
        <f t="shared" si="50"/>
        <v>5.9593819757796079E-3</v>
      </c>
      <c r="AC40">
        <f t="shared" si="50"/>
        <v>5.6537438105328033E-3</v>
      </c>
      <c r="AD40">
        <f t="shared" si="50"/>
        <v>5.3633556693515128E-3</v>
      </c>
      <c r="AE40">
        <f t="shared" si="50"/>
        <v>5.0874718576070961E-3</v>
      </c>
      <c r="AF40">
        <f t="shared" si="50"/>
        <v>4.8253825839326024E-3</v>
      </c>
      <c r="AG40">
        <f t="shared" si="50"/>
        <v>4.5764122525793968E-3</v>
      </c>
      <c r="AH40">
        <f t="shared" si="51"/>
        <v>4.339917836192672E-3</v>
      </c>
      <c r="AI40">
        <f t="shared" si="51"/>
        <v>4.115287325249465E-3</v>
      </c>
      <c r="AJ40">
        <f t="shared" si="51"/>
        <v>3.901938250577176E-3</v>
      </c>
      <c r="AK40">
        <f t="shared" si="51"/>
        <v>3.6993162755367031E-3</v>
      </c>
      <c r="AL40">
        <f t="shared" si="51"/>
        <v>3.5068938546129499E-3</v>
      </c>
      <c r="AM40">
        <f t="shared" si="51"/>
        <v>3.3241689553065918E-3</v>
      </c>
      <c r="AN40">
        <f t="shared" si="51"/>
        <v>3.1506638403653231E-3</v>
      </c>
      <c r="AO40">
        <f t="shared" si="51"/>
        <v>2.9859239075303561E-3</v>
      </c>
      <c r="AP40">
        <f t="shared" si="51"/>
        <v>2.8295165841052006E-3</v>
      </c>
      <c r="AQ40">
        <f t="shared" si="51"/>
        <v>2.6810302737789067E-3</v>
      </c>
      <c r="AR40">
        <f t="shared" si="52"/>
        <v>2.5400733532554075E-3</v>
      </c>
      <c r="AS40">
        <f t="shared" si="52"/>
        <v>2.4062732163543862E-3</v>
      </c>
      <c r="AT40">
        <f t="shared" si="52"/>
        <v>2.2792753633577947E-3</v>
      </c>
      <c r="AU40">
        <f t="shared" si="52"/>
        <v>2.1587425334796983E-3</v>
      </c>
      <c r="AV40">
        <f t="shared" si="52"/>
        <v>2.0443538784359117E-3</v>
      </c>
      <c r="AW40">
        <f t="shared" si="52"/>
        <v>1.9358041751841835E-3</v>
      </c>
      <c r="AX40">
        <f t="shared" si="52"/>
        <v>1.6544651580867006E-3</v>
      </c>
      <c r="AY40">
        <f t="shared" si="52"/>
        <v>1.3592020338851667E-3</v>
      </c>
      <c r="AZ40">
        <f t="shared" si="52"/>
        <v>1.1763741184237714E-3</v>
      </c>
      <c r="BA40">
        <f t="shared" si="52"/>
        <v>1.0360451775228961E-3</v>
      </c>
      <c r="BB40">
        <f t="shared" si="53"/>
        <v>9.2149494994712825E-4</v>
      </c>
      <c r="BC40">
        <f t="shared" si="53"/>
        <v>8.2507362572856267E-4</v>
      </c>
      <c r="BD40">
        <f t="shared" si="53"/>
        <v>7.4238263618479883E-4</v>
      </c>
      <c r="BE40">
        <f t="shared" si="53"/>
        <v>6.7056104420804702E-4</v>
      </c>
      <c r="BF40">
        <f t="shared" si="53"/>
        <v>6.0759908746470432E-4</v>
      </c>
      <c r="BG40">
        <f t="shared" si="53"/>
        <v>5.5200925446311432E-4</v>
      </c>
      <c r="BH40">
        <f t="shared" si="53"/>
        <v>5.0264859103564899E-4</v>
      </c>
      <c r="BI40">
        <f t="shared" si="53"/>
        <v>4.5861401446859536E-4</v>
      </c>
      <c r="BJ40">
        <f t="shared" si="53"/>
        <v>4.1917645044764403E-4</v>
      </c>
      <c r="BK40">
        <f t="shared" si="53"/>
        <v>3.8373720523007592E-4</v>
      </c>
      <c r="BL40">
        <f t="shared" si="54"/>
        <v>3.5179784592361126E-4</v>
      </c>
      <c r="BM40">
        <f t="shared" si="54"/>
        <v>3.2293869044761801E-4</v>
      </c>
      <c r="BN40">
        <f t="shared" si="54"/>
        <v>2.9680300795454815E-4</v>
      </c>
      <c r="BO40">
        <f t="shared" si="54"/>
        <v>2.7308513593314907E-4</v>
      </c>
      <c r="BP40">
        <f t="shared" si="54"/>
        <v>2.5152136157583719E-4</v>
      </c>
      <c r="BQ40">
        <f t="shared" si="54"/>
        <v>2.3188280267821089E-4</v>
      </c>
      <c r="BR40">
        <f t="shared" si="54"/>
        <v>2.1396976613397687E-4</v>
      </c>
      <c r="BS40">
        <f t="shared" si="54"/>
        <v>1.976072189180708E-4</v>
      </c>
      <c r="BT40">
        <f t="shared" si="54"/>
        <v>1.8264111054778383E-4</v>
      </c>
      <c r="BU40">
        <f t="shared" si="54"/>
        <v>1.6893535679623554E-4</v>
      </c>
      <c r="BV40">
        <f t="shared" si="55"/>
        <v>1.5636934361427392E-4</v>
      </c>
      <c r="BW40">
        <f t="shared" si="55"/>
        <v>1.4483584505689057E-4</v>
      </c>
      <c r="BX40">
        <f t="shared" si="55"/>
        <v>1.3423927412556518E-4</v>
      </c>
      <c r="BY40">
        <f t="shared" si="55"/>
        <v>1.2449420383175459E-4</v>
      </c>
      <c r="BZ40">
        <f t="shared" si="55"/>
        <v>1.1552410945314354E-4</v>
      </c>
      <c r="CA40">
        <f t="shared" si="55"/>
        <v>1.0726029324245221E-4</v>
      </c>
      <c r="CB40">
        <f t="shared" si="55"/>
        <v>9.96409606872248E-5</v>
      </c>
      <c r="CC40">
        <f t="shared" si="55"/>
        <v>9.2610423457544145E-5</v>
      </c>
      <c r="CD40">
        <f t="shared" si="55"/>
        <v>8.6118408877816185E-5</v>
      </c>
      <c r="CE40">
        <f t="shared" si="55"/>
        <v>8.011945945007004E-5</v>
      </c>
      <c r="CF40">
        <f t="shared" si="56"/>
        <v>7.4572408880955017E-5</v>
      </c>
      <c r="CG40">
        <f t="shared" si="56"/>
        <v>6.9439923400591881E-5</v>
      </c>
      <c r="CH40">
        <f t="shared" si="56"/>
        <v>6.4688099041076177E-5</v>
      </c>
      <c r="CI40">
        <f t="shared" si="56"/>
        <v>6.0286107065343535E-5</v>
      </c>
      <c r="CJ40">
        <f t="shared" si="56"/>
        <v>5.6205880978953188E-5</v>
      </c>
      <c r="CK40">
        <f t="shared" si="56"/>
        <v>5.2421839576076642E-5</v>
      </c>
      <c r="CL40">
        <f t="shared" si="56"/>
        <v>4.8910641311378166E-5</v>
      </c>
      <c r="CM40">
        <f t="shared" si="56"/>
        <v>4.5650965986393541E-5</v>
      </c>
      <c r="CN40">
        <f t="shared" si="56"/>
        <v>4.2623320319800322E-5</v>
      </c>
      <c r="CO40">
        <f t="shared" si="56"/>
        <v>3.9809864457209772E-5</v>
      </c>
      <c r="CP40">
        <f t="shared" si="57"/>
        <v>3.7194256884959678E-5</v>
      </c>
      <c r="CQ40">
        <f t="shared" si="57"/>
        <v>3.4761515557571523E-5</v>
      </c>
      <c r="CR40">
        <f t="shared" si="57"/>
        <v>2.1517219341918886E-5</v>
      </c>
      <c r="CS40">
        <f t="shared" si="57"/>
        <v>1.343653722162191E-5</v>
      </c>
      <c r="CT40">
        <f t="shared" si="57"/>
        <v>8.9462886161813985E-6</v>
      </c>
      <c r="CU40">
        <f t="shared" si="57"/>
        <v>5.9834393177078014E-6</v>
      </c>
      <c r="CV40">
        <f t="shared" si="57"/>
        <v>3.9278989241829862E-6</v>
      </c>
      <c r="CW40">
        <f t="shared" si="57"/>
        <v>2.4823828923370686E-6</v>
      </c>
      <c r="CX40">
        <f t="shared" si="57"/>
        <v>1.4738901311091119E-6</v>
      </c>
      <c r="CY40">
        <f t="shared" si="57"/>
        <v>7.9018244309751236E-7</v>
      </c>
      <c r="CZ40">
        <f t="shared" si="58"/>
        <v>3.532494442204352E-7</v>
      </c>
      <c r="DA40">
        <f t="shared" si="58"/>
        <v>1.0627592401772021E-7</v>
      </c>
      <c r="DB40">
        <f t="shared" si="58"/>
        <v>6.4903101758401861E-9</v>
      </c>
      <c r="DC40">
        <f t="shared" si="58"/>
        <v>0</v>
      </c>
      <c r="DD40">
        <f t="shared" si="58"/>
        <v>0</v>
      </c>
      <c r="DE40">
        <f t="shared" si="58"/>
        <v>0</v>
      </c>
      <c r="DF40">
        <f t="shared" si="58"/>
        <v>0</v>
      </c>
      <c r="DG40">
        <f t="shared" si="58"/>
        <v>0</v>
      </c>
      <c r="DH40">
        <f t="shared" si="58"/>
        <v>0</v>
      </c>
      <c r="DI40">
        <f t="shared" si="58"/>
        <v>0</v>
      </c>
      <c r="DJ40">
        <f t="shared" si="59"/>
        <v>0</v>
      </c>
      <c r="DK40">
        <f t="shared" si="59"/>
        <v>0</v>
      </c>
      <c r="DL40">
        <f t="shared" si="59"/>
        <v>0</v>
      </c>
      <c r="DM40">
        <f t="shared" si="59"/>
        <v>0</v>
      </c>
      <c r="DN40">
        <f t="shared" si="59"/>
        <v>0</v>
      </c>
      <c r="DO40">
        <f t="shared" si="59"/>
        <v>0</v>
      </c>
      <c r="DP40">
        <f t="shared" si="59"/>
        <v>0</v>
      </c>
      <c r="DQ40">
        <f t="shared" si="59"/>
        <v>0</v>
      </c>
      <c r="DR40">
        <f t="shared" si="59"/>
        <v>0</v>
      </c>
      <c r="DS40">
        <f t="shared" si="59"/>
        <v>0</v>
      </c>
      <c r="DT40">
        <f t="shared" si="60"/>
        <v>0</v>
      </c>
      <c r="DU40">
        <f t="shared" si="60"/>
        <v>0</v>
      </c>
      <c r="DV40">
        <f t="shared" si="60"/>
        <v>0</v>
      </c>
      <c r="DW40">
        <f t="shared" si="60"/>
        <v>0</v>
      </c>
      <c r="DX40">
        <f t="shared" si="60"/>
        <v>0</v>
      </c>
      <c r="DY40">
        <f t="shared" si="60"/>
        <v>0</v>
      </c>
      <c r="DZ40">
        <f t="shared" si="60"/>
        <v>0</v>
      </c>
      <c r="EA40">
        <f t="shared" si="60"/>
        <v>0</v>
      </c>
      <c r="EB40">
        <f t="shared" si="60"/>
        <v>0</v>
      </c>
      <c r="EC40">
        <f t="shared" si="60"/>
        <v>0</v>
      </c>
      <c r="ED40">
        <f t="shared" si="61"/>
        <v>0</v>
      </c>
      <c r="EE40">
        <f t="shared" si="61"/>
        <v>0</v>
      </c>
      <c r="EF40">
        <f t="shared" si="61"/>
        <v>0</v>
      </c>
      <c r="EG40">
        <f t="shared" si="61"/>
        <v>0</v>
      </c>
      <c r="EH40">
        <f t="shared" si="61"/>
        <v>0</v>
      </c>
      <c r="EI40">
        <f t="shared" si="61"/>
        <v>0</v>
      </c>
      <c r="EJ40">
        <f t="shared" si="61"/>
        <v>0</v>
      </c>
      <c r="EK40">
        <f t="shared" si="61"/>
        <v>0</v>
      </c>
      <c r="EL40">
        <f t="shared" si="61"/>
        <v>0</v>
      </c>
      <c r="EM40">
        <f t="shared" si="61"/>
        <v>0</v>
      </c>
      <c r="EN40">
        <f t="shared" si="62"/>
        <v>0</v>
      </c>
      <c r="EO40">
        <f t="shared" si="62"/>
        <v>0</v>
      </c>
      <c r="EP40">
        <f t="shared" si="62"/>
        <v>0</v>
      </c>
      <c r="EQ40">
        <f t="shared" si="62"/>
        <v>0</v>
      </c>
      <c r="ER40">
        <f t="shared" si="62"/>
        <v>0</v>
      </c>
      <c r="ES40">
        <f t="shared" si="62"/>
        <v>0</v>
      </c>
      <c r="ET40">
        <f t="shared" si="62"/>
        <v>0</v>
      </c>
      <c r="EU40">
        <f t="shared" si="62"/>
        <v>0</v>
      </c>
      <c r="EV40">
        <f t="shared" si="62"/>
        <v>0</v>
      </c>
      <c r="EW40">
        <f t="shared" si="62"/>
        <v>0</v>
      </c>
      <c r="EX40">
        <f t="shared" si="62"/>
        <v>0</v>
      </c>
      <c r="EZ40">
        <f t="shared" si="17"/>
        <v>0.38698475405647431</v>
      </c>
      <c r="FB40">
        <f t="shared" si="63"/>
        <v>9.8308329253404714E-2</v>
      </c>
      <c r="FC40">
        <f t="shared" si="64"/>
        <v>0.23634453126993313</v>
      </c>
    </row>
    <row r="41" spans="1:159" x14ac:dyDescent="0.25">
      <c r="A41">
        <v>470</v>
      </c>
      <c r="B41" s="19">
        <f>'Input spectra'!Y40</f>
        <v>5.6302111987152299E-2</v>
      </c>
      <c r="C41">
        <f>'Input spectra'!F40</f>
        <v>0.22883012233535899</v>
      </c>
      <c r="D41">
        <f t="shared" si="48"/>
        <v>2.0653927966864227E-2</v>
      </c>
      <c r="E41">
        <f t="shared" si="48"/>
        <v>1.9476333799167075E-2</v>
      </c>
      <c r="F41">
        <f t="shared" si="48"/>
        <v>1.8364892369683045E-2</v>
      </c>
      <c r="G41">
        <f t="shared" si="48"/>
        <v>1.7315930978823821E-2</v>
      </c>
      <c r="H41">
        <f t="shared" si="48"/>
        <v>1.6325978885880128E-2</v>
      </c>
      <c r="I41">
        <f t="shared" si="48"/>
        <v>1.5391756291334199E-2</v>
      </c>
      <c r="J41">
        <f t="shared" si="48"/>
        <v>1.4510163916221688E-2</v>
      </c>
      <c r="K41">
        <f t="shared" si="48"/>
        <v>1.3678273146373454E-2</v>
      </c>
      <c r="L41">
        <f t="shared" si="48"/>
        <v>1.2893316711092366E-2</v>
      </c>
      <c r="M41">
        <f t="shared" si="48"/>
        <v>1.2152679867452902E-2</v>
      </c>
      <c r="N41">
        <f t="shared" si="49"/>
        <v>1.1453892062956984E-2</v>
      </c>
      <c r="O41">
        <f t="shared" si="49"/>
        <v>1.079461905074236E-2</v>
      </c>
      <c r="P41">
        <f t="shared" si="49"/>
        <v>1.0172655432924827E-2</v>
      </c>
      <c r="Q41">
        <f t="shared" si="49"/>
        <v>9.5859176089662015E-3</v>
      </c>
      <c r="R41">
        <f t="shared" si="49"/>
        <v>9.0324371072010214E-3</v>
      </c>
      <c r="S41">
        <f t="shared" si="49"/>
        <v>8.5103542788291762E-3</v>
      </c>
      <c r="T41">
        <f t="shared" si="49"/>
        <v>8.017912334793497E-3</v>
      </c>
      <c r="U41">
        <f t="shared" si="49"/>
        <v>7.5534517070134357E-3</v>
      </c>
      <c r="V41">
        <f t="shared" si="49"/>
        <v>7.1154047164420512E-3</v>
      </c>
      <c r="W41">
        <f t="shared" si="49"/>
        <v>6.7022905313559753E-3</v>
      </c>
      <c r="X41">
        <f t="shared" si="50"/>
        <v>6.3127104001804123E-3</v>
      </c>
      <c r="Y41">
        <f t="shared" si="50"/>
        <v>5.9453431439955937E-3</v>
      </c>
      <c r="Z41">
        <f t="shared" si="50"/>
        <v>5.5989408946703206E-3</v>
      </c>
      <c r="AA41">
        <f t="shared" si="50"/>
        <v>5.2723250653247435E-3</v>
      </c>
      <c r="AB41">
        <f t="shared" si="50"/>
        <v>4.9643825405403701E-3</v>
      </c>
      <c r="AC41">
        <f t="shared" si="50"/>
        <v>4.6740620744129061E-3</v>
      </c>
      <c r="AD41">
        <f t="shared" si="50"/>
        <v>4.4003708851847543E-3</v>
      </c>
      <c r="AE41">
        <f t="shared" si="50"/>
        <v>4.1423714358008804E-3</v>
      </c>
      <c r="AF41">
        <f t="shared" si="50"/>
        <v>3.8991783903061113E-3</v>
      </c>
      <c r="AG41">
        <f t="shared" si="50"/>
        <v>3.6699557365454352E-3</v>
      </c>
      <c r="AH41">
        <f t="shared" si="51"/>
        <v>3.4539140661433124E-3</v>
      </c>
      <c r="AI41">
        <f t="shared" si="51"/>
        <v>3.2503080032247065E-3</v>
      </c>
      <c r="AJ41">
        <f t="shared" si="51"/>
        <v>3.0584337738012754E-3</v>
      </c>
      <c r="AK41">
        <f t="shared" si="51"/>
        <v>2.8776269081820633E-3</v>
      </c>
      <c r="AL41">
        <f t="shared" si="51"/>
        <v>2.7072600691805367E-3</v>
      </c>
      <c r="AM41">
        <f t="shared" si="51"/>
        <v>2.5467409992802081E-3</v>
      </c>
      <c r="AN41">
        <f t="shared" si="51"/>
        <v>2.3955105802904472E-3</v>
      </c>
      <c r="AO41">
        <f t="shared" si="51"/>
        <v>2.2530409993736567E-3</v>
      </c>
      <c r="AP41">
        <f t="shared" si="51"/>
        <v>2.1188340156557098E-3</v>
      </c>
      <c r="AQ41">
        <f t="shared" si="51"/>
        <v>1.992419321944547E-3</v>
      </c>
      <c r="AR41">
        <f t="shared" si="52"/>
        <v>1.8733529963779589E-3</v>
      </c>
      <c r="AS41">
        <f t="shared" si="52"/>
        <v>1.7612160391017647E-3</v>
      </c>
      <c r="AT41">
        <f t="shared" si="52"/>
        <v>1.6556129893447846E-3</v>
      </c>
      <c r="AU41">
        <f t="shared" si="52"/>
        <v>1.5561706185078161E-3</v>
      </c>
      <c r="AV41">
        <f t="shared" si="52"/>
        <v>1.4625366951211843E-3</v>
      </c>
      <c r="AW41">
        <f t="shared" si="52"/>
        <v>1.3743788177500514E-3</v>
      </c>
      <c r="AX41">
        <f t="shared" si="52"/>
        <v>1.1657273624490609E-3</v>
      </c>
      <c r="AY41">
        <f t="shared" si="52"/>
        <v>9.5042470054005756E-4</v>
      </c>
      <c r="AZ41">
        <f t="shared" si="52"/>
        <v>8.1634454284246704E-4</v>
      </c>
      <c r="BA41">
        <f t="shared" si="52"/>
        <v>7.135116368060802E-4</v>
      </c>
      <c r="BB41">
        <f t="shared" si="53"/>
        <v>6.2981015730885687E-4</v>
      </c>
      <c r="BC41">
        <f t="shared" si="53"/>
        <v>5.5963354633179082E-4</v>
      </c>
      <c r="BD41">
        <f t="shared" si="53"/>
        <v>4.9972741389260307E-4</v>
      </c>
      <c r="BE41">
        <f t="shared" si="53"/>
        <v>4.4795874866031244E-4</v>
      </c>
      <c r="BF41">
        <f t="shared" si="53"/>
        <v>4.0282011580938581E-4</v>
      </c>
      <c r="BG41">
        <f t="shared" si="53"/>
        <v>3.6319070881671067E-4</v>
      </c>
      <c r="BH41">
        <f t="shared" si="53"/>
        <v>3.2820649756754662E-4</v>
      </c>
      <c r="BI41">
        <f t="shared" si="53"/>
        <v>2.9718327269258663E-4</v>
      </c>
      <c r="BJ41">
        <f t="shared" si="53"/>
        <v>2.6956794562319137E-4</v>
      </c>
      <c r="BK41">
        <f t="shared" si="53"/>
        <v>2.4490610729671023E-4</v>
      </c>
      <c r="BL41">
        <f t="shared" si="54"/>
        <v>2.2281951114948284E-4</v>
      </c>
      <c r="BM41">
        <f t="shared" si="54"/>
        <v>2.0298991186758233E-4</v>
      </c>
      <c r="BN41">
        <f t="shared" si="54"/>
        <v>1.8514713973484575E-4</v>
      </c>
      <c r="BO41">
        <f t="shared" si="54"/>
        <v>1.6906009367739555E-4</v>
      </c>
      <c r="BP41">
        <f t="shared" si="54"/>
        <v>1.5452980358712651E-4</v>
      </c>
      <c r="BQ41">
        <f t="shared" si="54"/>
        <v>1.4138399599283451E-4</v>
      </c>
      <c r="BR41">
        <f t="shared" si="54"/>
        <v>1.2947277527077821E-4</v>
      </c>
      <c r="BS41">
        <f t="shared" si="54"/>
        <v>1.1866514802964109E-4</v>
      </c>
      <c r="BT41">
        <f t="shared" si="54"/>
        <v>1.0884619519387462E-4</v>
      </c>
      <c r="BU41">
        <f t="shared" si="54"/>
        <v>9.9914748774000559E-5</v>
      </c>
      <c r="BV41">
        <f t="shared" si="55"/>
        <v>9.1781466892277682E-5</v>
      </c>
      <c r="BW41">
        <f t="shared" si="55"/>
        <v>8.4367226635189321E-5</v>
      </c>
      <c r="BX41">
        <f t="shared" si="55"/>
        <v>7.7601773113946578E-5</v>
      </c>
      <c r="BY41">
        <f t="shared" si="55"/>
        <v>7.1422576936946224E-5</v>
      </c>
      <c r="BZ41">
        <f t="shared" si="55"/>
        <v>6.5773862602657078E-5</v>
      </c>
      <c r="CA41">
        <f t="shared" si="55"/>
        <v>6.0605778104088289E-5</v>
      </c>
      <c r="CB41">
        <f t="shared" si="55"/>
        <v>5.5873681984470489E-5</v>
      </c>
      <c r="CC41">
        <f t="shared" si="55"/>
        <v>5.1537528680232382E-5</v>
      </c>
      <c r="CD41">
        <f t="shared" si="55"/>
        <v>4.7561336574843863E-5</v>
      </c>
      <c r="CE41">
        <f t="shared" si="55"/>
        <v>4.3912726013028561E-5</v>
      </c>
      <c r="CF41">
        <f t="shared" si="56"/>
        <v>4.056251676988848E-5</v>
      </c>
      <c r="CG41">
        <f t="shared" si="56"/>
        <v>3.7484376267097539E-5</v>
      </c>
      <c r="CH41">
        <f t="shared" si="56"/>
        <v>3.4654511278180807E-5</v>
      </c>
      <c r="CI41">
        <f t="shared" si="56"/>
        <v>3.2051397042184803E-5</v>
      </c>
      <c r="CJ41">
        <f t="shared" si="56"/>
        <v>2.9655538667012633E-5</v>
      </c>
      <c r="CK41">
        <f t="shared" si="56"/>
        <v>2.7449260494320732E-5</v>
      </c>
      <c r="CL41">
        <f t="shared" si="56"/>
        <v>2.5416519751216155E-5</v>
      </c>
      <c r="CM41">
        <f t="shared" si="56"/>
        <v>2.3542741356636209E-5</v>
      </c>
      <c r="CN41">
        <f t="shared" si="56"/>
        <v>2.181467120314046E-5</v>
      </c>
      <c r="CO41">
        <f t="shared" si="56"/>
        <v>2.0220245614440932E-5</v>
      </c>
      <c r="CP41">
        <f t="shared" si="57"/>
        <v>1.8748474998521186E-5</v>
      </c>
      <c r="CQ41">
        <f t="shared" si="57"/>
        <v>1.7389339986213508E-5</v>
      </c>
      <c r="CR41">
        <f t="shared" si="57"/>
        <v>1.0682302614890219E-5</v>
      </c>
      <c r="CS41">
        <f t="shared" si="57"/>
        <v>6.6200371003652013E-6</v>
      </c>
      <c r="CT41">
        <f t="shared" si="57"/>
        <v>4.3743175052394546E-6</v>
      </c>
      <c r="CU41">
        <f t="shared" si="57"/>
        <v>2.9034384425236052E-6</v>
      </c>
      <c r="CV41">
        <f t="shared" si="57"/>
        <v>1.8915436578931296E-6</v>
      </c>
      <c r="CW41">
        <f t="shared" si="57"/>
        <v>1.1863673049125767E-6</v>
      </c>
      <c r="CX41">
        <f t="shared" si="57"/>
        <v>6.9905258305933577E-7</v>
      </c>
      <c r="CY41">
        <f t="shared" si="57"/>
        <v>3.7193448221804314E-7</v>
      </c>
      <c r="CZ41">
        <f t="shared" si="58"/>
        <v>1.6501175722739011E-7</v>
      </c>
      <c r="DA41">
        <f t="shared" si="58"/>
        <v>4.9267738267609132E-8</v>
      </c>
      <c r="DB41">
        <f t="shared" si="58"/>
        <v>2.9859843175090625E-9</v>
      </c>
      <c r="DC41">
        <f t="shared" si="58"/>
        <v>0</v>
      </c>
      <c r="DD41">
        <f t="shared" si="58"/>
        <v>0</v>
      </c>
      <c r="DE41">
        <f t="shared" si="58"/>
        <v>0</v>
      </c>
      <c r="DF41">
        <f t="shared" si="58"/>
        <v>0</v>
      </c>
      <c r="DG41">
        <f t="shared" si="58"/>
        <v>0</v>
      </c>
      <c r="DH41">
        <f t="shared" si="58"/>
        <v>0</v>
      </c>
      <c r="DI41">
        <f t="shared" si="58"/>
        <v>0</v>
      </c>
      <c r="DJ41">
        <f t="shared" si="59"/>
        <v>0</v>
      </c>
      <c r="DK41">
        <f t="shared" si="59"/>
        <v>0</v>
      </c>
      <c r="DL41">
        <f t="shared" si="59"/>
        <v>0</v>
      </c>
      <c r="DM41">
        <f t="shared" si="59"/>
        <v>0</v>
      </c>
      <c r="DN41">
        <f t="shared" si="59"/>
        <v>0</v>
      </c>
      <c r="DO41">
        <f t="shared" si="59"/>
        <v>0</v>
      </c>
      <c r="DP41">
        <f t="shared" si="59"/>
        <v>0</v>
      </c>
      <c r="DQ41">
        <f t="shared" si="59"/>
        <v>0</v>
      </c>
      <c r="DR41">
        <f t="shared" si="59"/>
        <v>0</v>
      </c>
      <c r="DS41">
        <f t="shared" si="59"/>
        <v>0</v>
      </c>
      <c r="DT41">
        <f t="shared" si="60"/>
        <v>0</v>
      </c>
      <c r="DU41">
        <f t="shared" si="60"/>
        <v>0</v>
      </c>
      <c r="DV41">
        <f t="shared" si="60"/>
        <v>0</v>
      </c>
      <c r="DW41">
        <f t="shared" si="60"/>
        <v>0</v>
      </c>
      <c r="DX41">
        <f t="shared" si="60"/>
        <v>0</v>
      </c>
      <c r="DY41">
        <f t="shared" si="60"/>
        <v>0</v>
      </c>
      <c r="DZ41">
        <f t="shared" si="60"/>
        <v>0</v>
      </c>
      <c r="EA41">
        <f t="shared" si="60"/>
        <v>0</v>
      </c>
      <c r="EB41">
        <f t="shared" si="60"/>
        <v>0</v>
      </c>
      <c r="EC41">
        <f t="shared" si="60"/>
        <v>0</v>
      </c>
      <c r="ED41">
        <f t="shared" si="61"/>
        <v>0</v>
      </c>
      <c r="EE41">
        <f t="shared" si="61"/>
        <v>0</v>
      </c>
      <c r="EF41">
        <f t="shared" si="61"/>
        <v>0</v>
      </c>
      <c r="EG41">
        <f t="shared" si="61"/>
        <v>0</v>
      </c>
      <c r="EH41">
        <f t="shared" si="61"/>
        <v>0</v>
      </c>
      <c r="EI41">
        <f t="shared" si="61"/>
        <v>0</v>
      </c>
      <c r="EJ41">
        <f t="shared" si="61"/>
        <v>0</v>
      </c>
      <c r="EK41">
        <f t="shared" si="61"/>
        <v>0</v>
      </c>
      <c r="EL41">
        <f t="shared" si="61"/>
        <v>0</v>
      </c>
      <c r="EM41">
        <f t="shared" si="61"/>
        <v>0</v>
      </c>
      <c r="EN41">
        <f t="shared" si="62"/>
        <v>0</v>
      </c>
      <c r="EO41">
        <f t="shared" si="62"/>
        <v>0</v>
      </c>
      <c r="EP41">
        <f t="shared" si="62"/>
        <v>0</v>
      </c>
      <c r="EQ41">
        <f t="shared" si="62"/>
        <v>0</v>
      </c>
      <c r="ER41">
        <f t="shared" si="62"/>
        <v>0</v>
      </c>
      <c r="ES41">
        <f t="shared" si="62"/>
        <v>0</v>
      </c>
      <c r="ET41">
        <f t="shared" si="62"/>
        <v>0</v>
      </c>
      <c r="EU41">
        <f t="shared" si="62"/>
        <v>0</v>
      </c>
      <c r="EV41">
        <f t="shared" si="62"/>
        <v>0</v>
      </c>
      <c r="EW41">
        <f t="shared" si="62"/>
        <v>0</v>
      </c>
      <c r="EX41">
        <f t="shared" si="62"/>
        <v>0</v>
      </c>
      <c r="EZ41">
        <f t="shared" si="17"/>
        <v>0.34514940211441247</v>
      </c>
      <c r="FB41">
        <f t="shared" si="63"/>
        <v>0.11330861500771683</v>
      </c>
      <c r="FC41">
        <f t="shared" si="64"/>
        <v>0.23398267770860831</v>
      </c>
    </row>
    <row r="42" spans="1:159" x14ac:dyDescent="0.25">
      <c r="A42">
        <v>475</v>
      </c>
      <c r="B42" s="19">
        <f>'Input spectra'!Y41</f>
        <v>5.60983453589321E-2</v>
      </c>
      <c r="C42">
        <f>'Input spectra'!F41</f>
        <v>0.28266411727214702</v>
      </c>
      <c r="D42">
        <f t="shared" si="48"/>
        <v>2.0653927966864227E-2</v>
      </c>
      <c r="E42">
        <f t="shared" si="48"/>
        <v>1.9268153491064529E-2</v>
      </c>
      <c r="F42">
        <f t="shared" si="48"/>
        <v>1.7974390125365967E-2</v>
      </c>
      <c r="G42">
        <f t="shared" si="48"/>
        <v>1.6766580958765584E-2</v>
      </c>
      <c r="H42">
        <f t="shared" si="48"/>
        <v>1.5639064933172613E-2</v>
      </c>
      <c r="I42">
        <f t="shared" si="48"/>
        <v>1.4586551130024791E-2</v>
      </c>
      <c r="J42">
        <f t="shared" si="48"/>
        <v>1.3604094718400923E-2</v>
      </c>
      <c r="K42">
        <f t="shared" si="48"/>
        <v>1.2687074457760482E-2</v>
      </c>
      <c r="L42">
        <f t="shared" si="48"/>
        <v>1.1831171655287184E-2</v>
      </c>
      <c r="M42">
        <f t="shared" si="48"/>
        <v>1.1032350484223042E-2</v>
      </c>
      <c r="N42">
        <f t="shared" si="49"/>
        <v>1.0286839575579437E-2</v>
      </c>
      <c r="O42">
        <f t="shared" si="49"/>
        <v>9.5911148012287981E-3</v>
      </c>
      <c r="P42">
        <f t="shared" si="49"/>
        <v>8.9418831716385344E-3</v>
      </c>
      <c r="Q42">
        <f t="shared" si="49"/>
        <v>8.3360677764311025E-3</v>
      </c>
      <c r="R42">
        <f t="shared" si="49"/>
        <v>7.770793700561743E-3</v>
      </c>
      <c r="S42">
        <f t="shared" si="49"/>
        <v>7.2433748532184702E-3</v>
      </c>
      <c r="T42">
        <f t="shared" si="49"/>
        <v>6.7513016505863187E-3</v>
      </c>
      <c r="U42">
        <f t="shared" si="49"/>
        <v>6.292229497396943E-3</v>
      </c>
      <c r="V42">
        <f t="shared" si="49"/>
        <v>5.8639680157221742E-3</v>
      </c>
      <c r="W42">
        <f t="shared" si="49"/>
        <v>5.4644709727811715E-3</v>
      </c>
      <c r="X42">
        <f t="shared" si="50"/>
        <v>5.0918268626300852E-3</v>
      </c>
      <c r="Y42">
        <f t="shared" si="50"/>
        <v>4.7442500995039652E-3</v>
      </c>
      <c r="Z42">
        <f t="shared" si="50"/>
        <v>4.4200727832957535E-3</v>
      </c>
      <c r="AA42">
        <f t="shared" si="50"/>
        <v>4.1177370001984825E-3</v>
      </c>
      <c r="AB42">
        <f t="shared" si="50"/>
        <v>3.8357876239152387E-3</v>
      </c>
      <c r="AC42">
        <f t="shared" si="50"/>
        <v>3.5728655850675345E-3</v>
      </c>
      <c r="AD42">
        <f t="shared" si="50"/>
        <v>3.3277015785161614E-3</v>
      </c>
      <c r="AE42">
        <f t="shared" si="50"/>
        <v>3.0991101802584622E-3</v>
      </c>
      <c r="AF42">
        <f t="shared" si="50"/>
        <v>2.8859843473908074E-3</v>
      </c>
      <c r="AG42">
        <f t="shared" si="50"/>
        <v>2.6872902763328795E-3</v>
      </c>
      <c r="AH42">
        <f t="shared" si="51"/>
        <v>2.5020625961086488E-3</v>
      </c>
      <c r="AI42">
        <f t="shared" si="51"/>
        <v>2.3293998749745856E-3</v>
      </c>
      <c r="AJ42">
        <f t="shared" si="51"/>
        <v>2.1684604200854383E-3</v>
      </c>
      <c r="AK42">
        <f t="shared" si="51"/>
        <v>2.0184583511976876E-3</v>
      </c>
      <c r="AL42">
        <f t="shared" si="51"/>
        <v>1.8786599306365817E-3</v>
      </c>
      <c r="AM42">
        <f t="shared" si="51"/>
        <v>1.7483801328996411E-3</v>
      </c>
      <c r="AN42">
        <f t="shared" si="51"/>
        <v>1.6269794383428312E-3</v>
      </c>
      <c r="AO42">
        <f t="shared" si="51"/>
        <v>1.5138608363999815E-3</v>
      </c>
      <c r="AP42">
        <f t="shared" si="51"/>
        <v>1.4084670247257454E-3</v>
      </c>
      <c r="AQ42">
        <f t="shared" si="51"/>
        <v>1.3102777915317959E-3</v>
      </c>
      <c r="AR42">
        <f t="shared" si="52"/>
        <v>1.2188075692087246E-3</v>
      </c>
      <c r="AS42">
        <f t="shared" si="52"/>
        <v>1.1336031480959593E-3</v>
      </c>
      <c r="AT42">
        <f t="shared" si="52"/>
        <v>1.0542415399823419E-3</v>
      </c>
      <c r="AU42">
        <f t="shared" si="52"/>
        <v>9.8032798159395978E-4</v>
      </c>
      <c r="AV42">
        <f t="shared" si="52"/>
        <v>9.1149406895635115E-4</v>
      </c>
      <c r="AW42">
        <f t="shared" si="52"/>
        <v>8.4739601410817897E-4</v>
      </c>
      <c r="AX42">
        <f t="shared" si="52"/>
        <v>7.1106588423787268E-4</v>
      </c>
      <c r="AY42">
        <f t="shared" si="52"/>
        <v>5.7353966008544754E-4</v>
      </c>
      <c r="AZ42">
        <f t="shared" si="52"/>
        <v>4.8736251402357628E-4</v>
      </c>
      <c r="BA42">
        <f t="shared" si="52"/>
        <v>4.2141750994695326E-4</v>
      </c>
      <c r="BB42">
        <f t="shared" si="53"/>
        <v>3.6800529260433624E-4</v>
      </c>
      <c r="BC42">
        <f t="shared" si="53"/>
        <v>3.2350502576859578E-4</v>
      </c>
      <c r="BD42">
        <f t="shared" si="53"/>
        <v>2.8578758259568504E-4</v>
      </c>
      <c r="BE42">
        <f t="shared" si="53"/>
        <v>2.5344346137176561E-4</v>
      </c>
      <c r="BF42">
        <f t="shared" si="53"/>
        <v>2.2546913907104619E-4</v>
      </c>
      <c r="BG42">
        <f t="shared" si="53"/>
        <v>2.0111458838748401E-4</v>
      </c>
      <c r="BH42">
        <f t="shared" si="53"/>
        <v>1.797996770496368E-4</v>
      </c>
      <c r="BI42">
        <f t="shared" si="53"/>
        <v>1.610641859062495E-4</v>
      </c>
      <c r="BJ42">
        <f t="shared" si="53"/>
        <v>1.4453590888718708E-4</v>
      </c>
      <c r="BK42">
        <f t="shared" si="53"/>
        <v>1.2990923111855422E-4</v>
      </c>
      <c r="BL42">
        <f t="shared" si="54"/>
        <v>1.1693014874426104E-4</v>
      </c>
      <c r="BM42">
        <f t="shared" si="54"/>
        <v>1.0538544364940768E-4</v>
      </c>
      <c r="BN42">
        <f t="shared" si="54"/>
        <v>9.5094646515276625E-5</v>
      </c>
      <c r="BO42">
        <f t="shared" si="54"/>
        <v>8.5903934324876318E-5</v>
      </c>
      <c r="BP42">
        <f t="shared" si="54"/>
        <v>7.768140823134439E-5</v>
      </c>
      <c r="BQ42">
        <f t="shared" si="54"/>
        <v>7.0313380391946514E-5</v>
      </c>
      <c r="BR42">
        <f t="shared" si="54"/>
        <v>6.3701413739823156E-5</v>
      </c>
      <c r="BS42">
        <f t="shared" si="54"/>
        <v>5.7759933822704988E-5</v>
      </c>
      <c r="BT42">
        <f t="shared" si="54"/>
        <v>5.2414282156112639E-5</v>
      </c>
      <c r="BU42">
        <f t="shared" si="54"/>
        <v>4.7599115052946685E-5</v>
      </c>
      <c r="BV42">
        <f t="shared" si="55"/>
        <v>4.3257076081760483E-5</v>
      </c>
      <c r="BW42">
        <f t="shared" si="55"/>
        <v>3.9337687591067802E-5</v>
      </c>
      <c r="BX42">
        <f t="shared" si="55"/>
        <v>3.5796419304181106E-5</v>
      </c>
      <c r="BY42">
        <f t="shared" si="55"/>
        <v>3.2593901270234812E-5</v>
      </c>
      <c r="BZ42">
        <f t="shared" si="55"/>
        <v>2.9695255409262702E-5</v>
      </c>
      <c r="CA42">
        <f t="shared" si="55"/>
        <v>2.7069525164308736E-5</v>
      </c>
      <c r="CB42">
        <f t="shared" si="55"/>
        <v>2.4689186823277409E-5</v>
      </c>
      <c r="CC42">
        <f t="shared" si="55"/>
        <v>2.2529729215629436E-5</v>
      </c>
      <c r="CD42">
        <f t="shared" si="55"/>
        <v>2.056929095132877E-5</v>
      </c>
      <c r="CE42">
        <f t="shared" si="55"/>
        <v>1.8788346316208543E-5</v>
      </c>
      <c r="CF42">
        <f t="shared" si="56"/>
        <v>1.7169432489803378E-5</v>
      </c>
      <c r="CG42">
        <f t="shared" si="56"/>
        <v>1.5696911998201453E-5</v>
      </c>
      <c r="CH42">
        <f t="shared" si="56"/>
        <v>1.4356765322714993E-5</v>
      </c>
      <c r="CI42">
        <f t="shared" si="56"/>
        <v>1.3136409405975814E-5</v>
      </c>
      <c r="CJ42">
        <f t="shared" si="56"/>
        <v>1.2024538469290658E-5</v>
      </c>
      <c r="CK42">
        <f t="shared" si="56"/>
        <v>1.1010984108694739E-5</v>
      </c>
      <c r="CL42">
        <f t="shared" si="56"/>
        <v>1.008659209541402E-5</v>
      </c>
      <c r="CM42">
        <f t="shared" si="56"/>
        <v>9.2431136876274844E-6</v>
      </c>
      <c r="CN42">
        <f t="shared" si="56"/>
        <v>8.4731095789033988E-6</v>
      </c>
      <c r="CO42">
        <f t="shared" si="56"/>
        <v>7.7698648758961707E-6</v>
      </c>
      <c r="CP42">
        <f t="shared" si="57"/>
        <v>7.1273137229664493E-6</v>
      </c>
      <c r="CQ42">
        <f t="shared" si="57"/>
        <v>6.5399723816699841E-6</v>
      </c>
      <c r="CR42">
        <f t="shared" si="57"/>
        <v>3.9745739385116233E-6</v>
      </c>
      <c r="CS42">
        <f t="shared" si="57"/>
        <v>2.4367951139221886E-6</v>
      </c>
      <c r="CT42">
        <f t="shared" si="57"/>
        <v>1.5929486734171947E-6</v>
      </c>
      <c r="CU42">
        <f t="shared" si="57"/>
        <v>1.0460127801093985E-6</v>
      </c>
      <c r="CV42">
        <f t="shared" si="57"/>
        <v>6.7417652405504561E-7</v>
      </c>
      <c r="CW42">
        <f t="shared" si="57"/>
        <v>4.1832065962897063E-7</v>
      </c>
      <c r="CX42">
        <f t="shared" si="57"/>
        <v>2.4385568068993651E-7</v>
      </c>
      <c r="CY42">
        <f t="shared" si="57"/>
        <v>1.2835782936362296E-7</v>
      </c>
      <c r="CZ42">
        <f t="shared" si="58"/>
        <v>5.6338294748309714E-8</v>
      </c>
      <c r="DA42">
        <f t="shared" si="58"/>
        <v>1.6641187813451889E-8</v>
      </c>
      <c r="DB42">
        <f t="shared" si="58"/>
        <v>9.9779680060875491E-10</v>
      </c>
      <c r="DC42">
        <f t="shared" si="58"/>
        <v>0</v>
      </c>
      <c r="DD42">
        <f t="shared" si="58"/>
        <v>0</v>
      </c>
      <c r="DE42">
        <f t="shared" si="58"/>
        <v>0</v>
      </c>
      <c r="DF42">
        <f t="shared" si="58"/>
        <v>0</v>
      </c>
      <c r="DG42">
        <f t="shared" si="58"/>
        <v>0</v>
      </c>
      <c r="DH42">
        <f t="shared" si="58"/>
        <v>0</v>
      </c>
      <c r="DI42">
        <f t="shared" si="58"/>
        <v>0</v>
      </c>
      <c r="DJ42">
        <f t="shared" si="59"/>
        <v>0</v>
      </c>
      <c r="DK42">
        <f t="shared" si="59"/>
        <v>0</v>
      </c>
      <c r="DL42">
        <f t="shared" si="59"/>
        <v>0</v>
      </c>
      <c r="DM42">
        <f t="shared" si="59"/>
        <v>0</v>
      </c>
      <c r="DN42">
        <f t="shared" si="59"/>
        <v>0</v>
      </c>
      <c r="DO42">
        <f t="shared" si="59"/>
        <v>0</v>
      </c>
      <c r="DP42">
        <f t="shared" si="59"/>
        <v>0</v>
      </c>
      <c r="DQ42">
        <f t="shared" si="59"/>
        <v>0</v>
      </c>
      <c r="DR42">
        <f t="shared" si="59"/>
        <v>0</v>
      </c>
      <c r="DS42">
        <f t="shared" si="59"/>
        <v>0</v>
      </c>
      <c r="DT42">
        <f t="shared" si="60"/>
        <v>0</v>
      </c>
      <c r="DU42">
        <f t="shared" si="60"/>
        <v>0</v>
      </c>
      <c r="DV42">
        <f t="shared" si="60"/>
        <v>0</v>
      </c>
      <c r="DW42">
        <f t="shared" si="60"/>
        <v>0</v>
      </c>
      <c r="DX42">
        <f t="shared" si="60"/>
        <v>0</v>
      </c>
      <c r="DY42">
        <f t="shared" si="60"/>
        <v>0</v>
      </c>
      <c r="DZ42">
        <f t="shared" si="60"/>
        <v>0</v>
      </c>
      <c r="EA42">
        <f t="shared" si="60"/>
        <v>0</v>
      </c>
      <c r="EB42">
        <f t="shared" si="60"/>
        <v>0</v>
      </c>
      <c r="EC42">
        <f t="shared" si="60"/>
        <v>0</v>
      </c>
      <c r="ED42">
        <f t="shared" si="61"/>
        <v>0</v>
      </c>
      <c r="EE42">
        <f t="shared" si="61"/>
        <v>0</v>
      </c>
      <c r="EF42">
        <f t="shared" si="61"/>
        <v>0</v>
      </c>
      <c r="EG42">
        <f t="shared" si="61"/>
        <v>0</v>
      </c>
      <c r="EH42">
        <f t="shared" si="61"/>
        <v>0</v>
      </c>
      <c r="EI42">
        <f t="shared" si="61"/>
        <v>0</v>
      </c>
      <c r="EJ42">
        <f t="shared" si="61"/>
        <v>0</v>
      </c>
      <c r="EK42">
        <f t="shared" si="61"/>
        <v>0</v>
      </c>
      <c r="EL42">
        <f t="shared" si="61"/>
        <v>0</v>
      </c>
      <c r="EM42">
        <f t="shared" si="61"/>
        <v>0</v>
      </c>
      <c r="EN42">
        <f t="shared" si="62"/>
        <v>0</v>
      </c>
      <c r="EO42">
        <f t="shared" si="62"/>
        <v>0</v>
      </c>
      <c r="EP42">
        <f t="shared" si="62"/>
        <v>0</v>
      </c>
      <c r="EQ42">
        <f t="shared" si="62"/>
        <v>0</v>
      </c>
      <c r="ER42">
        <f t="shared" si="62"/>
        <v>0</v>
      </c>
      <c r="ES42">
        <f t="shared" si="62"/>
        <v>0</v>
      </c>
      <c r="ET42">
        <f t="shared" si="62"/>
        <v>0</v>
      </c>
      <c r="EU42">
        <f t="shared" si="62"/>
        <v>0</v>
      </c>
      <c r="EV42">
        <f t="shared" si="62"/>
        <v>0</v>
      </c>
      <c r="EW42">
        <f t="shared" si="62"/>
        <v>0</v>
      </c>
      <c r="EX42">
        <f t="shared" si="62"/>
        <v>0</v>
      </c>
      <c r="EZ42">
        <f t="shared" si="17"/>
        <v>0.2986952608044583</v>
      </c>
      <c r="FB42">
        <f t="shared" si="63"/>
        <v>0.13353800879073652</v>
      </c>
      <c r="FC42">
        <f t="shared" si="64"/>
        <v>0.230658037741824</v>
      </c>
    </row>
    <row r="43" spans="1:159" x14ac:dyDescent="0.25">
      <c r="A43">
        <v>480</v>
      </c>
      <c r="B43" s="19">
        <f>'Input spectra'!Y42</f>
        <v>5.5906912360481502E-2</v>
      </c>
      <c r="C43">
        <f>'Input spectra'!F42</f>
        <v>0.33700871043127201</v>
      </c>
      <c r="D43">
        <f t="shared" ref="D43:M52" si="65">D$2*EXP(- D$1 * ($C43*_c3+$B43))</f>
        <v>2.0653927966864227E-2</v>
      </c>
      <c r="E43">
        <f t="shared" si="65"/>
        <v>1.9060228364777745E-2</v>
      </c>
      <c r="F43">
        <f t="shared" si="65"/>
        <v>1.758855529712286E-2</v>
      </c>
      <c r="G43">
        <f t="shared" si="65"/>
        <v>1.622962621277841E-2</v>
      </c>
      <c r="H43">
        <f t="shared" si="65"/>
        <v>1.4974860749902648E-2</v>
      </c>
      <c r="I43">
        <f t="shared" si="65"/>
        <v>1.3816327874257794E-2</v>
      </c>
      <c r="J43">
        <f t="shared" si="65"/>
        <v>1.2746696980242056E-2</v>
      </c>
      <c r="K43">
        <f t="shared" si="65"/>
        <v>1.1759192658674726E-2</v>
      </c>
      <c r="L43">
        <f t="shared" si="65"/>
        <v>1.0847552857410118E-2</v>
      </c>
      <c r="M43">
        <f t="shared" si="65"/>
        <v>1.0005990181251428E-2</v>
      </c>
      <c r="N43">
        <f t="shared" ref="N43:W52" si="66">N$2*EXP(- N$1 * ($C43*_c3+$B43))</f>
        <v>9.2291560965168176E-3</v>
      </c>
      <c r="O43">
        <f t="shared" si="66"/>
        <v>8.5121078230893533E-3</v>
      </c>
      <c r="P43">
        <f t="shared" si="66"/>
        <v>7.8502777129636301E-3</v>
      </c>
      <c r="Q43">
        <f t="shared" si="66"/>
        <v>7.2394449292810517E-3</v>
      </c>
      <c r="R43">
        <f t="shared" si="66"/>
        <v>6.6757092537120906E-3</v>
      </c>
      <c r="S43">
        <f t="shared" si="66"/>
        <v>6.1554668628796289E-3</v>
      </c>
      <c r="T43">
        <f t="shared" si="66"/>
        <v>5.6753879263991627E-3</v>
      </c>
      <c r="U43">
        <f t="shared" si="66"/>
        <v>5.2323958901099501E-3</v>
      </c>
      <c r="V43">
        <f t="shared" si="66"/>
        <v>4.8236483182516427E-3</v>
      </c>
      <c r="W43">
        <f t="shared" si="66"/>
        <v>4.4465191777640755E-3</v>
      </c>
      <c r="X43">
        <f t="shared" ref="X43:AG52" si="67">X$2*EXP(- X$1 * ($C43*_c3+$B43))</f>
        <v>4.0985824566099529E-3</v>
      </c>
      <c r="Y43">
        <f t="shared" si="67"/>
        <v>3.7775970160932714E-3</v>
      </c>
      <c r="Z43">
        <f t="shared" si="67"/>
        <v>3.48149258461831E-3</v>
      </c>
      <c r="AA43">
        <f t="shared" si="67"/>
        <v>3.2083568072499053E-3</v>
      </c>
      <c r="AB43">
        <f t="shared" si="67"/>
        <v>2.9564232718364476E-3</v>
      </c>
      <c r="AC43">
        <f t="shared" si="67"/>
        <v>2.7240604383810462E-3</v>
      </c>
      <c r="AD43">
        <f t="shared" si="67"/>
        <v>2.5097614038289088E-3</v>
      </c>
      <c r="AE43">
        <f t="shared" si="67"/>
        <v>2.3121344395130305E-3</v>
      </c>
      <c r="AF43">
        <f t="shared" si="67"/>
        <v>2.1298942431960772E-3</v>
      </c>
      <c r="AG43">
        <f t="shared" si="67"/>
        <v>1.9618538519920025E-3</v>
      </c>
      <c r="AH43">
        <f t="shared" ref="AH43:AQ52" si="68">AH$2*EXP(- AH$1 * ($C43*_c3+$B43))</f>
        <v>1.8069171664725377E-3</v>
      </c>
      <c r="AI43">
        <f t="shared" si="68"/>
        <v>1.6640720399852171E-3</v>
      </c>
      <c r="AJ43">
        <f t="shared" si="68"/>
        <v>1.5323838906535108E-3</v>
      </c>
      <c r="AK43">
        <f t="shared" si="68"/>
        <v>1.4109897967164262E-3</v>
      </c>
      <c r="AL43">
        <f t="shared" si="68"/>
        <v>1.2990930388138632E-3</v>
      </c>
      <c r="AM43">
        <f t="shared" si="68"/>
        <v>1.1959580555527026E-3</v>
      </c>
      <c r="AN43">
        <f t="shared" si="68"/>
        <v>1.1009057812134471E-3</v>
      </c>
      <c r="AO43">
        <f t="shared" si="68"/>
        <v>1.0133093367934926E-3</v>
      </c>
      <c r="AP43">
        <f t="shared" si="68"/>
        <v>9.3259004774468208E-4</v>
      </c>
      <c r="AQ43">
        <f t="shared" si="68"/>
        <v>8.5821376376284261E-4</v>
      </c>
      <c r="AR43">
        <f t="shared" ref="AR43:BA52" si="69">AR$2*EXP(- AR$1 * ($C43*_c3+$B43))</f>
        <v>7.896874578374591E-4</v>
      </c>
      <c r="AS43">
        <f t="shared" si="69"/>
        <v>7.2655608348167942E-4</v>
      </c>
      <c r="AT43">
        <f t="shared" si="69"/>
        <v>6.6839967064681225E-4</v>
      </c>
      <c r="AU43">
        <f t="shared" si="69"/>
        <v>6.1483064229089595E-4</v>
      </c>
      <c r="AV43">
        <f t="shared" si="69"/>
        <v>5.6549133492659188E-4</v>
      </c>
      <c r="AW43">
        <f t="shared" si="69"/>
        <v>5.2005170772789105E-4</v>
      </c>
      <c r="AX43">
        <f t="shared" si="69"/>
        <v>4.3167605075387054E-4</v>
      </c>
      <c r="AY43">
        <f t="shared" si="69"/>
        <v>3.4442888792897029E-4</v>
      </c>
      <c r="AZ43">
        <f t="shared" si="69"/>
        <v>2.8951844613753545E-4</v>
      </c>
      <c r="BA43">
        <f t="shared" si="69"/>
        <v>2.4764222441958178E-4</v>
      </c>
      <c r="BB43">
        <f t="shared" ref="BB43:BK52" si="70">BB$2*EXP(- BB$1 * ($C43*_c3+$B43))</f>
        <v>2.1392137768985555E-4</v>
      </c>
      <c r="BC43">
        <f t="shared" si="70"/>
        <v>1.8602407624160821E-4</v>
      </c>
      <c r="BD43">
        <f t="shared" si="70"/>
        <v>1.6256216775499072E-4</v>
      </c>
      <c r="BE43">
        <f t="shared" si="70"/>
        <v>1.4260843725227829E-4</v>
      </c>
      <c r="BF43">
        <f t="shared" si="70"/>
        <v>1.2549870328016179E-4</v>
      </c>
      <c r="BG43">
        <f t="shared" si="70"/>
        <v>1.1073469373708794E-4</v>
      </c>
      <c r="BH43">
        <f t="shared" si="70"/>
        <v>9.7930290808258096E-5</v>
      </c>
      <c r="BI43">
        <f t="shared" si="70"/>
        <v>8.6779095884563111E-5</v>
      </c>
      <c r="BJ43">
        <f t="shared" si="70"/>
        <v>7.7033547734570515E-5</v>
      </c>
      <c r="BK43">
        <f t="shared" si="70"/>
        <v>6.8490786997315776E-5</v>
      </c>
      <c r="BL43">
        <f t="shared" ref="BL43:BU52" si="71">BL$2*EXP(- BL$1 * ($C43*_c3+$B43))</f>
        <v>6.0982699995132144E-5</v>
      </c>
      <c r="BM43">
        <f t="shared" si="71"/>
        <v>5.4368678518852132E-5</v>
      </c>
      <c r="BN43">
        <f t="shared" si="71"/>
        <v>4.8530215510182018E-5</v>
      </c>
      <c r="BO43">
        <f t="shared" si="71"/>
        <v>4.3366783166914672E-5</v>
      </c>
      <c r="BP43">
        <f t="shared" si="71"/>
        <v>3.8792631980780564E-5</v>
      </c>
      <c r="BQ43">
        <f t="shared" si="71"/>
        <v>3.4734266846599948E-5</v>
      </c>
      <c r="BR43">
        <f t="shared" si="71"/>
        <v>3.1128431077745085E-5</v>
      </c>
      <c r="BS43">
        <f t="shared" si="71"/>
        <v>2.7920478098308197E-5</v>
      </c>
      <c r="BT43">
        <f t="shared" si="71"/>
        <v>2.506304353079085E-5</v>
      </c>
      <c r="BU43">
        <f t="shared" si="71"/>
        <v>2.2514953125614426E-5</v>
      </c>
      <c r="BV43">
        <f t="shared" ref="BV43:CE52" si="72">BV$2*EXP(- BV$1 * ($C43*_c3+$B43))</f>
        <v>2.0240317996465398E-5</v>
      </c>
      <c r="BW43">
        <f t="shared" si="72"/>
        <v>1.8207780132879988E-5</v>
      </c>
      <c r="BX43">
        <f t="shared" si="72"/>
        <v>1.638987957180008E-5</v>
      </c>
      <c r="BY43">
        <f t="shared" si="72"/>
        <v>1.476252085224216E-5</v>
      </c>
      <c r="BZ43">
        <f t="shared" si="72"/>
        <v>1.3304521075468564E-5</v>
      </c>
      <c r="CA43">
        <f t="shared" si="72"/>
        <v>1.1997225473865609E-5</v>
      </c>
      <c r="CB43">
        <f t="shared" si="72"/>
        <v>1.0824179152180404E-5</v>
      </c>
      <c r="CC43">
        <f t="shared" si="72"/>
        <v>9.7708458149485516E-6</v>
      </c>
      <c r="CD43">
        <f t="shared" si="72"/>
        <v>8.8243659846452426E-6</v>
      </c>
      <c r="CE43">
        <f t="shared" si="72"/>
        <v>7.9733485559935684E-6</v>
      </c>
      <c r="CF43">
        <f t="shared" ref="CF43:CO52" si="73">CF$2*EXP(- CF$1 * ($C43*_c3+$B43))</f>
        <v>7.2076906037468208E-6</v>
      </c>
      <c r="CG43">
        <f t="shared" si="73"/>
        <v>6.5184212243052072E-6</v>
      </c>
      <c r="CH43">
        <f t="shared" si="73"/>
        <v>5.8975658910462591E-6</v>
      </c>
      <c r="CI43">
        <f t="shared" si="73"/>
        <v>5.3380283736982752E-6</v>
      </c>
      <c r="CJ43">
        <f t="shared" si="73"/>
        <v>4.8334877399116743E-6</v>
      </c>
      <c r="CK43">
        <f t="shared" si="73"/>
        <v>4.3783083428492361E-6</v>
      </c>
      <c r="CL43">
        <f t="shared" si="73"/>
        <v>3.9674610180912716E-6</v>
      </c>
      <c r="CM43">
        <f t="shared" si="73"/>
        <v>3.5964539789833925E-6</v>
      </c>
      <c r="CN43">
        <f t="shared" si="73"/>
        <v>3.2612721216743322E-6</v>
      </c>
      <c r="CO43">
        <f t="shared" si="73"/>
        <v>2.9583236374093632E-6</v>
      </c>
      <c r="CP43">
        <f t="shared" ref="CP43:CY52" si="74">CP$2*EXP(- CP$1 * ($C43*_c3+$B43))</f>
        <v>2.6843929864991089E-6</v>
      </c>
      <c r="CQ43">
        <f t="shared" si="74"/>
        <v>2.4365994208826398E-6</v>
      </c>
      <c r="CR43">
        <f t="shared" si="74"/>
        <v>1.4648285816924674E-6</v>
      </c>
      <c r="CS43">
        <f t="shared" si="74"/>
        <v>8.8838914304002044E-7</v>
      </c>
      <c r="CT43">
        <f t="shared" si="74"/>
        <v>5.744788075563781E-7</v>
      </c>
      <c r="CU43">
        <f t="shared" si="74"/>
        <v>3.7316183744331622E-7</v>
      </c>
      <c r="CV43">
        <f t="shared" si="74"/>
        <v>2.3791501971211983E-7</v>
      </c>
      <c r="CW43">
        <f t="shared" si="74"/>
        <v>1.4603116524764258E-7</v>
      </c>
      <c r="CX43">
        <f t="shared" si="74"/>
        <v>8.4208729798245139E-8</v>
      </c>
      <c r="CY43">
        <f t="shared" si="74"/>
        <v>4.3846467098655695E-8</v>
      </c>
      <c r="CZ43">
        <f t="shared" ref="CZ43:DI52" si="75">CZ$2*EXP(- CZ$1 * ($C43*_c3+$B43))</f>
        <v>1.9037238110771412E-8</v>
      </c>
      <c r="DA43">
        <f t="shared" si="75"/>
        <v>5.5625325954723548E-9</v>
      </c>
      <c r="DB43">
        <f t="shared" si="75"/>
        <v>3.2992737850768597E-10</v>
      </c>
      <c r="DC43">
        <f t="shared" si="75"/>
        <v>0</v>
      </c>
      <c r="DD43">
        <f t="shared" si="75"/>
        <v>0</v>
      </c>
      <c r="DE43">
        <f t="shared" si="75"/>
        <v>0</v>
      </c>
      <c r="DF43">
        <f t="shared" si="75"/>
        <v>0</v>
      </c>
      <c r="DG43">
        <f t="shared" si="75"/>
        <v>0</v>
      </c>
      <c r="DH43">
        <f t="shared" si="75"/>
        <v>0</v>
      </c>
      <c r="DI43">
        <f t="shared" si="75"/>
        <v>0</v>
      </c>
      <c r="DJ43">
        <f t="shared" ref="DJ43:DS52" si="76">DJ$2*EXP(- DJ$1 * ($C43*_c3+$B43))</f>
        <v>0</v>
      </c>
      <c r="DK43">
        <f t="shared" si="76"/>
        <v>0</v>
      </c>
      <c r="DL43">
        <f t="shared" si="76"/>
        <v>0</v>
      </c>
      <c r="DM43">
        <f t="shared" si="76"/>
        <v>0</v>
      </c>
      <c r="DN43">
        <f t="shared" si="76"/>
        <v>0</v>
      </c>
      <c r="DO43">
        <f t="shared" si="76"/>
        <v>0</v>
      </c>
      <c r="DP43">
        <f t="shared" si="76"/>
        <v>0</v>
      </c>
      <c r="DQ43">
        <f t="shared" si="76"/>
        <v>0</v>
      </c>
      <c r="DR43">
        <f t="shared" si="76"/>
        <v>0</v>
      </c>
      <c r="DS43">
        <f t="shared" si="76"/>
        <v>0</v>
      </c>
      <c r="DT43">
        <f t="shared" ref="DT43:EC52" si="77">DT$2*EXP(- DT$1 * ($C43*_c3+$B43))</f>
        <v>0</v>
      </c>
      <c r="DU43">
        <f t="shared" si="77"/>
        <v>0</v>
      </c>
      <c r="DV43">
        <f t="shared" si="77"/>
        <v>0</v>
      </c>
      <c r="DW43">
        <f t="shared" si="77"/>
        <v>0</v>
      </c>
      <c r="DX43">
        <f t="shared" si="77"/>
        <v>0</v>
      </c>
      <c r="DY43">
        <f t="shared" si="77"/>
        <v>0</v>
      </c>
      <c r="DZ43">
        <f t="shared" si="77"/>
        <v>0</v>
      </c>
      <c r="EA43">
        <f t="shared" si="77"/>
        <v>0</v>
      </c>
      <c r="EB43">
        <f t="shared" si="77"/>
        <v>0</v>
      </c>
      <c r="EC43">
        <f t="shared" si="77"/>
        <v>0</v>
      </c>
      <c r="ED43">
        <f t="shared" ref="ED43:EM52" si="78">ED$2*EXP(- ED$1 * ($C43*_c3+$B43))</f>
        <v>0</v>
      </c>
      <c r="EE43">
        <f t="shared" si="78"/>
        <v>0</v>
      </c>
      <c r="EF43">
        <f t="shared" si="78"/>
        <v>0</v>
      </c>
      <c r="EG43">
        <f t="shared" si="78"/>
        <v>0</v>
      </c>
      <c r="EH43">
        <f t="shared" si="78"/>
        <v>0</v>
      </c>
      <c r="EI43">
        <f t="shared" si="78"/>
        <v>0</v>
      </c>
      <c r="EJ43">
        <f t="shared" si="78"/>
        <v>0</v>
      </c>
      <c r="EK43">
        <f t="shared" si="78"/>
        <v>0</v>
      </c>
      <c r="EL43">
        <f t="shared" si="78"/>
        <v>0</v>
      </c>
      <c r="EM43">
        <f t="shared" si="78"/>
        <v>0</v>
      </c>
      <c r="EN43">
        <f t="shared" ref="EN43:EX52" si="79">EN$2*EXP(- EN$1 * ($C43*_c3+$B43))</f>
        <v>0</v>
      </c>
      <c r="EO43">
        <f t="shared" si="79"/>
        <v>0</v>
      </c>
      <c r="EP43">
        <f t="shared" si="79"/>
        <v>0</v>
      </c>
      <c r="EQ43">
        <f t="shared" si="79"/>
        <v>0</v>
      </c>
      <c r="ER43">
        <f t="shared" si="79"/>
        <v>0</v>
      </c>
      <c r="ES43">
        <f t="shared" si="79"/>
        <v>0</v>
      </c>
      <c r="ET43">
        <f t="shared" si="79"/>
        <v>0</v>
      </c>
      <c r="EU43">
        <f t="shared" si="79"/>
        <v>0</v>
      </c>
      <c r="EV43">
        <f t="shared" si="79"/>
        <v>0</v>
      </c>
      <c r="EW43">
        <f t="shared" si="79"/>
        <v>0</v>
      </c>
      <c r="EX43">
        <f t="shared" si="79"/>
        <v>0</v>
      </c>
      <c r="EZ43">
        <f t="shared" si="17"/>
        <v>0.2625441412100592</v>
      </c>
      <c r="FB43">
        <f t="shared" si="63"/>
        <v>0.15288854240680561</v>
      </c>
      <c r="FC43">
        <f t="shared" si="64"/>
        <v>0.22731534546280771</v>
      </c>
    </row>
    <row r="44" spans="1:159" x14ac:dyDescent="0.25">
      <c r="A44">
        <v>485</v>
      </c>
      <c r="B44" s="19">
        <f>'Input spectra'!Y43</f>
        <v>5.5715479362031001E-2</v>
      </c>
      <c r="C44">
        <f>'Input spectra'!F43</f>
        <v>0.38218334953028799</v>
      </c>
      <c r="D44">
        <f t="shared" si="65"/>
        <v>2.0653927966864227E-2</v>
      </c>
      <c r="E44">
        <f t="shared" si="65"/>
        <v>1.8889157779485896E-2</v>
      </c>
      <c r="F44">
        <f t="shared" si="65"/>
        <v>1.7274248288271624E-2</v>
      </c>
      <c r="G44">
        <f t="shared" si="65"/>
        <v>1.579654107978104E-2</v>
      </c>
      <c r="H44">
        <f t="shared" si="65"/>
        <v>1.4444442045528593E-2</v>
      </c>
      <c r="I44">
        <f t="shared" si="65"/>
        <v>1.3207332257838985E-2</v>
      </c>
      <c r="J44">
        <f t="shared" si="65"/>
        <v>1.2075486282248608E-2</v>
      </c>
      <c r="K44">
        <f t="shared" si="65"/>
        <v>1.1039997307918039E-2</v>
      </c>
      <c r="L44">
        <f t="shared" si="65"/>
        <v>1.0092708528820724E-2</v>
      </c>
      <c r="M44">
        <f t="shared" si="65"/>
        <v>9.2261502555291801E-3</v>
      </c>
      <c r="N44">
        <f t="shared" si="66"/>
        <v>8.4334822805829657E-3</v>
      </c>
      <c r="O44">
        <f t="shared" si="66"/>
        <v>7.7084410600130561E-3</v>
      </c>
      <c r="P44">
        <f t="shared" si="66"/>
        <v>7.0452913099108535E-3</v>
      </c>
      <c r="Q44">
        <f t="shared" si="66"/>
        <v>6.4387816502366755E-3</v>
      </c>
      <c r="R44">
        <f t="shared" si="66"/>
        <v>5.8841039586112268E-3</v>
      </c>
      <c r="S44">
        <f t="shared" si="66"/>
        <v>5.3768561248516786E-3</v>
      </c>
      <c r="T44">
        <f t="shared" si="66"/>
        <v>4.9130079227108206E-3</v>
      </c>
      <c r="U44">
        <f t="shared" si="66"/>
        <v>4.4888697388452067E-3</v>
      </c>
      <c r="V44">
        <f t="shared" si="66"/>
        <v>4.1010639206521416E-3</v>
      </c>
      <c r="W44">
        <f t="shared" si="66"/>
        <v>3.7464985244374323E-3</v>
      </c>
      <c r="X44">
        <f t="shared" si="67"/>
        <v>3.4223432635541373E-3</v>
      </c>
      <c r="Y44">
        <f t="shared" si="67"/>
        <v>3.1260074728230881E-3</v>
      </c>
      <c r="Z44">
        <f t="shared" si="67"/>
        <v>2.8551199208334335E-3</v>
      </c>
      <c r="AA44">
        <f t="shared" si="67"/>
        <v>2.6075103157403804E-3</v>
      </c>
      <c r="AB44">
        <f t="shared" si="67"/>
        <v>2.3811923630325908E-3</v>
      </c>
      <c r="AC44">
        <f t="shared" si="67"/>
        <v>2.1743482455297129E-3</v>
      </c>
      <c r="AD44">
        <f t="shared" si="67"/>
        <v>1.985314406679655E-3</v>
      </c>
      <c r="AE44">
        <f t="shared" si="67"/>
        <v>1.8125685281364984E-3</v>
      </c>
      <c r="AF44">
        <f t="shared" si="67"/>
        <v>1.6547176016877621E-3</v>
      </c>
      <c r="AG44">
        <f t="shared" si="67"/>
        <v>1.510487003932353E-3</v>
      </c>
      <c r="AH44">
        <f t="shared" si="68"/>
        <v>1.3787104897504865E-3</v>
      </c>
      <c r="AI44">
        <f t="shared" si="68"/>
        <v>1.2583210276115812E-3</v>
      </c>
      <c r="AJ44">
        <f t="shared" si="68"/>
        <v>1.1483424061883311E-3</v>
      </c>
      <c r="AK44">
        <f t="shared" si="68"/>
        <v>1.0478815476330653E-3</v>
      </c>
      <c r="AL44">
        <f t="shared" si="68"/>
        <v>9.5612146827051339E-4</v>
      </c>
      <c r="AM44">
        <f t="shared" si="68"/>
        <v>8.7231483240979854E-4</v>
      </c>
      <c r="AN44">
        <f t="shared" si="68"/>
        <v>7.9577804951520099E-4</v>
      </c>
      <c r="AO44">
        <f t="shared" si="68"/>
        <v>7.2588586913415669E-4</v>
      </c>
      <c r="AP44">
        <f t="shared" si="68"/>
        <v>6.6206643179343488E-4</v>
      </c>
      <c r="AQ44">
        <f t="shared" si="68"/>
        <v>6.0379673756927202E-4</v>
      </c>
      <c r="AR44">
        <f t="shared" si="69"/>
        <v>5.5059849724080107E-4</v>
      </c>
      <c r="AS44">
        <f t="shared" si="69"/>
        <v>5.0203433387258566E-4</v>
      </c>
      <c r="AT44">
        <f t="shared" si="69"/>
        <v>4.5770430536369355E-4</v>
      </c>
      <c r="AU44">
        <f t="shared" si="69"/>
        <v>4.1724272096783747E-4</v>
      </c>
      <c r="AV44">
        <f t="shared" si="69"/>
        <v>3.8031522705033605E-4</v>
      </c>
      <c r="AW44">
        <f t="shared" si="69"/>
        <v>3.4661613942019414E-4</v>
      </c>
      <c r="AX44">
        <f t="shared" si="69"/>
        <v>2.8513117470670504E-4</v>
      </c>
      <c r="AY44">
        <f t="shared" si="69"/>
        <v>2.254606799851139E-4</v>
      </c>
      <c r="AZ44">
        <f t="shared" si="69"/>
        <v>1.8781573613562701E-4</v>
      </c>
      <c r="BA44">
        <f t="shared" si="69"/>
        <v>1.5920801531606497E-4</v>
      </c>
      <c r="BB44">
        <f t="shared" si="70"/>
        <v>1.3629468288303128E-4</v>
      </c>
      <c r="BC44">
        <f t="shared" si="70"/>
        <v>1.1745685762093897E-4</v>
      </c>
      <c r="BD44">
        <f t="shared" si="70"/>
        <v>1.0172160350804726E-4</v>
      </c>
      <c r="BE44">
        <f t="shared" si="70"/>
        <v>8.8434847454388024E-5</v>
      </c>
      <c r="BF44">
        <f t="shared" si="70"/>
        <v>7.7126201600369204E-5</v>
      </c>
      <c r="BG44">
        <f t="shared" si="70"/>
        <v>6.7442072567476411E-5</v>
      </c>
      <c r="BH44">
        <f t="shared" si="70"/>
        <v>5.9108336628203967E-5</v>
      </c>
      <c r="BI44">
        <f t="shared" si="70"/>
        <v>5.1907643046848947E-5</v>
      </c>
      <c r="BJ44">
        <f t="shared" si="70"/>
        <v>4.5664697220770649E-5</v>
      </c>
      <c r="BK44">
        <f t="shared" si="70"/>
        <v>4.0236234813295922E-5</v>
      </c>
      <c r="BL44">
        <f t="shared" si="71"/>
        <v>3.5503921178524765E-5</v>
      </c>
      <c r="BM44">
        <f t="shared" si="71"/>
        <v>3.1369163925537963E-5</v>
      </c>
      <c r="BN44">
        <f t="shared" si="71"/>
        <v>2.7749226444551998E-5</v>
      </c>
      <c r="BO44">
        <f t="shared" si="71"/>
        <v>2.4574255203416019E-5</v>
      </c>
      <c r="BP44">
        <f t="shared" si="71"/>
        <v>2.1784966502258275E-5</v>
      </c>
      <c r="BQ44">
        <f t="shared" si="71"/>
        <v>1.9330820186478697E-5</v>
      </c>
      <c r="BR44">
        <f t="shared" si="71"/>
        <v>1.7168560028150145E-5</v>
      </c>
      <c r="BS44">
        <f t="shared" si="71"/>
        <v>1.5261034860231382E-5</v>
      </c>
      <c r="BT44">
        <f t="shared" si="71"/>
        <v>1.3576237806855811E-5</v>
      </c>
      <c r="BU44">
        <f t="shared" si="71"/>
        <v>1.2086517074515821E-5</v>
      </c>
      <c r="BV44">
        <f t="shared" si="72"/>
        <v>1.0767923184422441E-5</v>
      </c>
      <c r="BW44">
        <f t="shared" si="72"/>
        <v>9.5996657643180402E-6</v>
      </c>
      <c r="BX44">
        <f t="shared" si="72"/>
        <v>8.5636590645357132E-6</v>
      </c>
      <c r="BY44">
        <f t="shared" si="72"/>
        <v>7.6441398689121897E-6</v>
      </c>
      <c r="BZ44">
        <f t="shared" si="72"/>
        <v>6.8273448748732747E-6</v>
      </c>
      <c r="CA44">
        <f t="shared" si="72"/>
        <v>6.1012372198924862E-6</v>
      </c>
      <c r="CB44">
        <f t="shared" si="72"/>
        <v>5.4552738441293492E-6</v>
      </c>
      <c r="CC44">
        <f t="shared" si="72"/>
        <v>4.8802069508986311E-6</v>
      </c>
      <c r="CD44">
        <f t="shared" si="72"/>
        <v>4.3679140654226388E-6</v>
      </c>
      <c r="CE44">
        <f t="shared" si="72"/>
        <v>3.9112521767339196E-6</v>
      </c>
      <c r="CF44">
        <f t="shared" si="73"/>
        <v>3.5039322357672977E-6</v>
      </c>
      <c r="CG44">
        <f t="shared" si="73"/>
        <v>3.1404109180813542E-6</v>
      </c>
      <c r="CH44">
        <f t="shared" si="73"/>
        <v>2.8157970751246395E-6</v>
      </c>
      <c r="CI44">
        <f t="shared" si="73"/>
        <v>2.5257707185682671E-6</v>
      </c>
      <c r="CJ44">
        <f t="shared" si="73"/>
        <v>2.2665127272526228E-6</v>
      </c>
      <c r="CK44">
        <f t="shared" si="73"/>
        <v>2.0346437507127846E-6</v>
      </c>
      <c r="CL44">
        <f t="shared" si="73"/>
        <v>1.8271710187665169E-6</v>
      </c>
      <c r="CM44">
        <f t="shared" si="73"/>
        <v>1.6414419624960772E-6</v>
      </c>
      <c r="CN44">
        <f t="shared" si="73"/>
        <v>1.4751037154487507E-6</v>
      </c>
      <c r="CO44">
        <f t="shared" si="73"/>
        <v>1.3260677008606061E-6</v>
      </c>
      <c r="CP44">
        <f t="shared" si="74"/>
        <v>1.1924786258614872E-6</v>
      </c>
      <c r="CQ44">
        <f t="shared" si="74"/>
        <v>1.0726873007299336E-6</v>
      </c>
      <c r="CR44">
        <f t="shared" si="74"/>
        <v>6.3908746930770739E-7</v>
      </c>
      <c r="CS44">
        <f t="shared" si="74"/>
        <v>3.8411497075679338E-7</v>
      </c>
      <c r="CT44">
        <f t="shared" si="74"/>
        <v>2.4615944176339465E-7</v>
      </c>
      <c r="CU44">
        <f t="shared" si="74"/>
        <v>1.5846166085281555E-7</v>
      </c>
      <c r="CV44">
        <f t="shared" si="74"/>
        <v>1.001228804335314E-7</v>
      </c>
      <c r="CW44">
        <f t="shared" si="74"/>
        <v>6.0903397485147342E-8</v>
      </c>
      <c r="CX44">
        <f t="shared" si="74"/>
        <v>3.4804674839687155E-8</v>
      </c>
      <c r="CY44">
        <f t="shared" si="74"/>
        <v>1.7959720137731409E-8</v>
      </c>
      <c r="CZ44">
        <f t="shared" si="75"/>
        <v>7.7277558974171928E-9</v>
      </c>
      <c r="DA44">
        <f t="shared" si="75"/>
        <v>2.2377239841831925E-9</v>
      </c>
      <c r="DB44">
        <f t="shared" si="75"/>
        <v>1.3153362785761589E-10</v>
      </c>
      <c r="DC44">
        <f t="shared" si="75"/>
        <v>0</v>
      </c>
      <c r="DD44">
        <f t="shared" si="75"/>
        <v>0</v>
      </c>
      <c r="DE44">
        <f t="shared" si="75"/>
        <v>0</v>
      </c>
      <c r="DF44">
        <f t="shared" si="75"/>
        <v>0</v>
      </c>
      <c r="DG44">
        <f t="shared" si="75"/>
        <v>0</v>
      </c>
      <c r="DH44">
        <f t="shared" si="75"/>
        <v>0</v>
      </c>
      <c r="DI44">
        <f t="shared" si="75"/>
        <v>0</v>
      </c>
      <c r="DJ44">
        <f t="shared" si="76"/>
        <v>0</v>
      </c>
      <c r="DK44">
        <f t="shared" si="76"/>
        <v>0</v>
      </c>
      <c r="DL44">
        <f t="shared" si="76"/>
        <v>0</v>
      </c>
      <c r="DM44">
        <f t="shared" si="76"/>
        <v>0</v>
      </c>
      <c r="DN44">
        <f t="shared" si="76"/>
        <v>0</v>
      </c>
      <c r="DO44">
        <f t="shared" si="76"/>
        <v>0</v>
      </c>
      <c r="DP44">
        <f t="shared" si="76"/>
        <v>0</v>
      </c>
      <c r="DQ44">
        <f t="shared" si="76"/>
        <v>0</v>
      </c>
      <c r="DR44">
        <f t="shared" si="76"/>
        <v>0</v>
      </c>
      <c r="DS44">
        <f t="shared" si="76"/>
        <v>0</v>
      </c>
      <c r="DT44">
        <f t="shared" si="77"/>
        <v>0</v>
      </c>
      <c r="DU44">
        <f t="shared" si="77"/>
        <v>0</v>
      </c>
      <c r="DV44">
        <f t="shared" si="77"/>
        <v>0</v>
      </c>
      <c r="DW44">
        <f t="shared" si="77"/>
        <v>0</v>
      </c>
      <c r="DX44">
        <f t="shared" si="77"/>
        <v>0</v>
      </c>
      <c r="DY44">
        <f t="shared" si="77"/>
        <v>0</v>
      </c>
      <c r="DZ44">
        <f t="shared" si="77"/>
        <v>0</v>
      </c>
      <c r="EA44">
        <f t="shared" si="77"/>
        <v>0</v>
      </c>
      <c r="EB44">
        <f t="shared" si="77"/>
        <v>0</v>
      </c>
      <c r="EC44">
        <f t="shared" si="77"/>
        <v>0</v>
      </c>
      <c r="ED44">
        <f t="shared" si="78"/>
        <v>0</v>
      </c>
      <c r="EE44">
        <f t="shared" si="78"/>
        <v>0</v>
      </c>
      <c r="EF44">
        <f t="shared" si="78"/>
        <v>0</v>
      </c>
      <c r="EG44">
        <f t="shared" si="78"/>
        <v>0</v>
      </c>
      <c r="EH44">
        <f t="shared" si="78"/>
        <v>0</v>
      </c>
      <c r="EI44">
        <f t="shared" si="78"/>
        <v>0</v>
      </c>
      <c r="EJ44">
        <f t="shared" si="78"/>
        <v>0</v>
      </c>
      <c r="EK44">
        <f t="shared" si="78"/>
        <v>0</v>
      </c>
      <c r="EL44">
        <f t="shared" si="78"/>
        <v>0</v>
      </c>
      <c r="EM44">
        <f t="shared" si="78"/>
        <v>0</v>
      </c>
      <c r="EN44">
        <f t="shared" si="79"/>
        <v>0</v>
      </c>
      <c r="EO44">
        <f t="shared" si="79"/>
        <v>0</v>
      </c>
      <c r="EP44">
        <f t="shared" si="79"/>
        <v>0</v>
      </c>
      <c r="EQ44">
        <f t="shared" si="79"/>
        <v>0</v>
      </c>
      <c r="ER44">
        <f t="shared" si="79"/>
        <v>0</v>
      </c>
      <c r="ES44">
        <f t="shared" si="79"/>
        <v>0</v>
      </c>
      <c r="ET44">
        <f t="shared" si="79"/>
        <v>0</v>
      </c>
      <c r="EU44">
        <f t="shared" si="79"/>
        <v>0</v>
      </c>
      <c r="EV44">
        <f t="shared" si="79"/>
        <v>0</v>
      </c>
      <c r="EW44">
        <f t="shared" si="79"/>
        <v>0</v>
      </c>
      <c r="EX44">
        <f t="shared" si="79"/>
        <v>0</v>
      </c>
      <c r="EZ44">
        <f t="shared" si="17"/>
        <v>0.23842573332157016</v>
      </c>
      <c r="FB44">
        <f t="shared" si="63"/>
        <v>0.16818850908440985</v>
      </c>
      <c r="FC44">
        <f t="shared" si="64"/>
        <v>0.22454998059527237</v>
      </c>
    </row>
    <row r="45" spans="1:159" x14ac:dyDescent="0.25">
      <c r="A45">
        <v>490</v>
      </c>
      <c r="B45" s="19">
        <f>'Input spectra'!Y44</f>
        <v>5.5524046363580402E-2</v>
      </c>
      <c r="C45">
        <f>'Input spectra'!F44</f>
        <v>0.44637158161826801</v>
      </c>
      <c r="D45">
        <f t="shared" si="65"/>
        <v>2.0653927966864227E-2</v>
      </c>
      <c r="E45">
        <f t="shared" si="65"/>
        <v>1.8648572318625968E-2</v>
      </c>
      <c r="F45">
        <f t="shared" si="65"/>
        <v>1.6837016876889856E-2</v>
      </c>
      <c r="G45">
        <f t="shared" si="65"/>
        <v>1.5200608922068207E-2</v>
      </c>
      <c r="H45">
        <f t="shared" si="65"/>
        <v>1.3722484536502868E-2</v>
      </c>
      <c r="I45">
        <f t="shared" si="65"/>
        <v>1.2387397607919275E-2</v>
      </c>
      <c r="J45">
        <f t="shared" si="65"/>
        <v>1.118156513196248E-2</v>
      </c>
      <c r="K45">
        <f t="shared" si="65"/>
        <v>1.0092527264236262E-2</v>
      </c>
      <c r="L45">
        <f t="shared" si="65"/>
        <v>9.1090207192421231E-3</v>
      </c>
      <c r="M45">
        <f t="shared" si="65"/>
        <v>8.2208642466796902E-3</v>
      </c>
      <c r="N45">
        <f t="shared" si="66"/>
        <v>7.4188550360385257E-3</v>
      </c>
      <c r="O45">
        <f t="shared" si="66"/>
        <v>6.6946750094728129E-3</v>
      </c>
      <c r="P45">
        <f t="shared" si="66"/>
        <v>6.0408060616834198E-3</v>
      </c>
      <c r="Q45">
        <f t="shared" si="66"/>
        <v>5.4504533949123564E-3</v>
      </c>
      <c r="R45">
        <f t="shared" si="66"/>
        <v>4.9174761780668291E-3</v>
      </c>
      <c r="S45">
        <f t="shared" si="66"/>
        <v>4.4363248322346199E-3</v>
      </c>
      <c r="T45">
        <f t="shared" si="66"/>
        <v>4.0019843111545666E-3</v>
      </c>
      <c r="U45">
        <f t="shared" si="66"/>
        <v>3.6099228052221296E-3</v>
      </c>
      <c r="V45">
        <f t="shared" si="66"/>
        <v>3.2560453519351017E-3</v>
      </c>
      <c r="W45">
        <f t="shared" si="66"/>
        <v>2.9366518848569952E-3</v>
      </c>
      <c r="X45">
        <f t="shared" si="67"/>
        <v>2.6483992976831464E-3</v>
      </c>
      <c r="Y45">
        <f t="shared" si="67"/>
        <v>2.3882671402788236E-3</v>
      </c>
      <c r="Z45">
        <f t="shared" si="67"/>
        <v>2.1535266000193435E-3</v>
      </c>
      <c r="AA45">
        <f t="shared" si="67"/>
        <v>1.9417124547616259E-3</v>
      </c>
      <c r="AB45">
        <f t="shared" si="67"/>
        <v>1.7505977136425611E-3</v>
      </c>
      <c r="AC45">
        <f t="shared" si="67"/>
        <v>1.5781706889288402E-3</v>
      </c>
      <c r="AD45">
        <f t="shared" si="67"/>
        <v>1.4226142666044878E-3</v>
      </c>
      <c r="AE45">
        <f t="shared" si="67"/>
        <v>1.2822871655194139E-3</v>
      </c>
      <c r="AF45">
        <f t="shared" si="67"/>
        <v>1.1557069949554119E-3</v>
      </c>
      <c r="AG45">
        <f t="shared" si="67"/>
        <v>1.0415349385945643E-3</v>
      </c>
      <c r="AH45">
        <f t="shared" si="68"/>
        <v>9.3856190927969188E-4</v>
      </c>
      <c r="AI45">
        <f t="shared" si="68"/>
        <v>8.4569603380080119E-4</v>
      </c>
      <c r="AJ45">
        <f t="shared" si="68"/>
        <v>7.6195134037350561E-4</v>
      </c>
      <c r="AK45">
        <f t="shared" si="68"/>
        <v>6.8643753362920249E-4</v>
      </c>
      <c r="AL45">
        <f t="shared" si="68"/>
        <v>6.1835075293364321E-4</v>
      </c>
      <c r="AM45">
        <f t="shared" si="68"/>
        <v>5.5696521980040865E-4</v>
      </c>
      <c r="AN45">
        <f t="shared" si="68"/>
        <v>5.0162568916800642E-4</v>
      </c>
      <c r="AO45">
        <f t="shared" si="68"/>
        <v>4.5174062745398987E-4</v>
      </c>
      <c r="AP45">
        <f t="shared" si="68"/>
        <v>4.0677604766805285E-4</v>
      </c>
      <c r="AQ45">
        <f t="shared" si="68"/>
        <v>3.6624993853229417E-4</v>
      </c>
      <c r="AR45">
        <f t="shared" si="69"/>
        <v>3.2972723058753364E-4</v>
      </c>
      <c r="AS45">
        <f t="shared" si="69"/>
        <v>2.9681524772010265E-4</v>
      </c>
      <c r="AT45">
        <f t="shared" si="69"/>
        <v>2.6715959747868398E-4</v>
      </c>
      <c r="AU45">
        <f t="shared" si="69"/>
        <v>2.4044045801499802E-4</v>
      </c>
      <c r="AV45">
        <f t="shared" si="69"/>
        <v>2.1636922352025439E-4</v>
      </c>
      <c r="AW45">
        <f t="shared" si="69"/>
        <v>1.9468547368190574E-4</v>
      </c>
      <c r="AX45">
        <f t="shared" si="69"/>
        <v>1.5811113835984634E-4</v>
      </c>
      <c r="AY45">
        <f t="shared" si="69"/>
        <v>1.2343023887575956E-4</v>
      </c>
      <c r="AZ45">
        <f t="shared" si="69"/>
        <v>1.0151161298691235E-4</v>
      </c>
      <c r="BA45">
        <f t="shared" si="69"/>
        <v>8.4953578060434533E-5</v>
      </c>
      <c r="BB45">
        <f t="shared" si="70"/>
        <v>7.1800696147733396E-5</v>
      </c>
      <c r="BC45">
        <f t="shared" si="70"/>
        <v>6.1088732475716306E-5</v>
      </c>
      <c r="BD45">
        <f t="shared" si="70"/>
        <v>5.2231070715481968E-5</v>
      </c>
      <c r="BE45">
        <f t="shared" si="70"/>
        <v>4.4830352837292372E-5</v>
      </c>
      <c r="BF45">
        <f t="shared" si="70"/>
        <v>3.8599676424596607E-5</v>
      </c>
      <c r="BG45">
        <f t="shared" si="70"/>
        <v>3.3323117447311621E-5</v>
      </c>
      <c r="BH45">
        <f t="shared" si="70"/>
        <v>2.8833439275820827E-5</v>
      </c>
      <c r="BI45">
        <f t="shared" si="70"/>
        <v>2.4998388592466931E-5</v>
      </c>
      <c r="BJ45">
        <f t="shared" si="70"/>
        <v>2.1711722647374974E-5</v>
      </c>
      <c r="BK45">
        <f t="shared" si="70"/>
        <v>1.888704560261518E-5</v>
      </c>
      <c r="BL45">
        <f t="shared" si="71"/>
        <v>1.6453413430339181E-5</v>
      </c>
      <c r="BM45">
        <f t="shared" si="71"/>
        <v>1.435210583647604E-5</v>
      </c>
      <c r="BN45">
        <f t="shared" si="71"/>
        <v>1.2534198274769184E-5</v>
      </c>
      <c r="BO45">
        <f t="shared" si="71"/>
        <v>1.0958700007953606E-5</v>
      </c>
      <c r="BP45">
        <f t="shared" si="71"/>
        <v>9.5911032345757427E-6</v>
      </c>
      <c r="BQ45">
        <f t="shared" si="71"/>
        <v>8.4022373403030321E-6</v>
      </c>
      <c r="BR45">
        <f t="shared" si="71"/>
        <v>7.367353862816963E-6</v>
      </c>
      <c r="BS45">
        <f t="shared" si="71"/>
        <v>6.4653886723686376E-6</v>
      </c>
      <c r="BT45">
        <f t="shared" si="71"/>
        <v>5.6783621227646448E-6</v>
      </c>
      <c r="BU45">
        <f t="shared" si="71"/>
        <v>4.9908878751698285E-6</v>
      </c>
      <c r="BV45">
        <f t="shared" si="72"/>
        <v>4.3897681871526055E-6</v>
      </c>
      <c r="BW45">
        <f t="shared" si="72"/>
        <v>3.8636586072673391E-6</v>
      </c>
      <c r="BX45">
        <f t="shared" si="72"/>
        <v>3.4027888151199047E-6</v>
      </c>
      <c r="BY45">
        <f t="shared" si="72"/>
        <v>2.9987291926822636E-6</v>
      </c>
      <c r="BZ45">
        <f t="shared" si="72"/>
        <v>2.6441948720192154E-6</v>
      </c>
      <c r="CA45">
        <f t="shared" si="72"/>
        <v>2.3328806623475225E-6</v>
      </c>
      <c r="CB45">
        <f t="shared" si="72"/>
        <v>2.0593215453751552E-6</v>
      </c>
      <c r="CC45">
        <f t="shared" si="72"/>
        <v>1.8187744349474534E-6</v>
      </c>
      <c r="CD45">
        <f t="shared" si="72"/>
        <v>1.607117692379457E-6</v>
      </c>
      <c r="CE45">
        <f t="shared" si="72"/>
        <v>1.4207655218281278E-6</v>
      </c>
      <c r="CF45">
        <f t="shared" si="73"/>
        <v>1.2565948773207654E-6</v>
      </c>
      <c r="CG45">
        <f t="shared" si="73"/>
        <v>1.1118829221522948E-6</v>
      </c>
      <c r="CH45">
        <f t="shared" si="73"/>
        <v>9.8425341319945035E-7</v>
      </c>
      <c r="CI45">
        <f t="shared" si="73"/>
        <v>8.7163065328808688E-7</v>
      </c>
      <c r="CJ45">
        <f t="shared" si="73"/>
        <v>7.7219987646438822E-7</v>
      </c>
      <c r="CK45">
        <f t="shared" si="73"/>
        <v>6.8437311349774297E-7</v>
      </c>
      <c r="CL45">
        <f t="shared" si="73"/>
        <v>6.0675973574274954E-7</v>
      </c>
      <c r="CM45">
        <f t="shared" si="73"/>
        <v>5.3814100058107186E-7</v>
      </c>
      <c r="CN45">
        <f t="shared" si="73"/>
        <v>4.774480257970686E-7</v>
      </c>
      <c r="CO45">
        <f t="shared" si="73"/>
        <v>4.2374270720827543E-7</v>
      </c>
      <c r="CP45">
        <f t="shared" si="74"/>
        <v>3.7620116672270676E-7</v>
      </c>
      <c r="CQ45">
        <f t="shared" si="74"/>
        <v>3.3409937919322095E-7</v>
      </c>
      <c r="CR45">
        <f t="shared" si="74"/>
        <v>1.9651505474485178E-7</v>
      </c>
      <c r="CS45">
        <f t="shared" si="74"/>
        <v>1.166083776519208E-7</v>
      </c>
      <c r="CT45">
        <f t="shared" si="74"/>
        <v>7.3776493909749093E-8</v>
      </c>
      <c r="CU45">
        <f t="shared" si="74"/>
        <v>4.6887676536439053E-8</v>
      </c>
      <c r="CV45">
        <f t="shared" si="74"/>
        <v>2.9248314165728662E-8</v>
      </c>
      <c r="CW45">
        <f t="shared" si="74"/>
        <v>1.7564751860182458E-8</v>
      </c>
      <c r="CX45">
        <f t="shared" si="74"/>
        <v>9.9099411184297778E-9</v>
      </c>
      <c r="CY45">
        <f t="shared" si="74"/>
        <v>5.0485429230414031E-9</v>
      </c>
      <c r="CZ45">
        <f t="shared" si="75"/>
        <v>2.1446324760506598E-9</v>
      </c>
      <c r="DA45">
        <f t="shared" si="75"/>
        <v>6.1311083978982011E-10</v>
      </c>
      <c r="DB45">
        <f t="shared" si="75"/>
        <v>3.5579699130757786E-11</v>
      </c>
      <c r="DC45">
        <f t="shared" si="75"/>
        <v>0</v>
      </c>
      <c r="DD45">
        <f t="shared" si="75"/>
        <v>0</v>
      </c>
      <c r="DE45">
        <f t="shared" si="75"/>
        <v>0</v>
      </c>
      <c r="DF45">
        <f t="shared" si="75"/>
        <v>0</v>
      </c>
      <c r="DG45">
        <f t="shared" si="75"/>
        <v>0</v>
      </c>
      <c r="DH45">
        <f t="shared" si="75"/>
        <v>0</v>
      </c>
      <c r="DI45">
        <f t="shared" si="75"/>
        <v>0</v>
      </c>
      <c r="DJ45">
        <f t="shared" si="76"/>
        <v>0</v>
      </c>
      <c r="DK45">
        <f t="shared" si="76"/>
        <v>0</v>
      </c>
      <c r="DL45">
        <f t="shared" si="76"/>
        <v>0</v>
      </c>
      <c r="DM45">
        <f t="shared" si="76"/>
        <v>0</v>
      </c>
      <c r="DN45">
        <f t="shared" si="76"/>
        <v>0</v>
      </c>
      <c r="DO45">
        <f t="shared" si="76"/>
        <v>0</v>
      </c>
      <c r="DP45">
        <f t="shared" si="76"/>
        <v>0</v>
      </c>
      <c r="DQ45">
        <f t="shared" si="76"/>
        <v>0</v>
      </c>
      <c r="DR45">
        <f t="shared" si="76"/>
        <v>0</v>
      </c>
      <c r="DS45">
        <f t="shared" si="76"/>
        <v>0</v>
      </c>
      <c r="DT45">
        <f t="shared" si="77"/>
        <v>0</v>
      </c>
      <c r="DU45">
        <f t="shared" si="77"/>
        <v>0</v>
      </c>
      <c r="DV45">
        <f t="shared" si="77"/>
        <v>0</v>
      </c>
      <c r="DW45">
        <f t="shared" si="77"/>
        <v>0</v>
      </c>
      <c r="DX45">
        <f t="shared" si="77"/>
        <v>0</v>
      </c>
      <c r="DY45">
        <f t="shared" si="77"/>
        <v>0</v>
      </c>
      <c r="DZ45">
        <f t="shared" si="77"/>
        <v>0</v>
      </c>
      <c r="EA45">
        <f t="shared" si="77"/>
        <v>0</v>
      </c>
      <c r="EB45">
        <f t="shared" si="77"/>
        <v>0</v>
      </c>
      <c r="EC45">
        <f t="shared" si="77"/>
        <v>0</v>
      </c>
      <c r="ED45">
        <f t="shared" si="78"/>
        <v>0</v>
      </c>
      <c r="EE45">
        <f t="shared" si="78"/>
        <v>0</v>
      </c>
      <c r="EF45">
        <f t="shared" si="78"/>
        <v>0</v>
      </c>
      <c r="EG45">
        <f t="shared" si="78"/>
        <v>0</v>
      </c>
      <c r="EH45">
        <f t="shared" si="78"/>
        <v>0</v>
      </c>
      <c r="EI45">
        <f t="shared" si="78"/>
        <v>0</v>
      </c>
      <c r="EJ45">
        <f t="shared" si="78"/>
        <v>0</v>
      </c>
      <c r="EK45">
        <f t="shared" si="78"/>
        <v>0</v>
      </c>
      <c r="EL45">
        <f t="shared" si="78"/>
        <v>0</v>
      </c>
      <c r="EM45">
        <f t="shared" si="78"/>
        <v>0</v>
      </c>
      <c r="EN45">
        <f t="shared" si="79"/>
        <v>0</v>
      </c>
      <c r="EO45">
        <f t="shared" si="79"/>
        <v>0</v>
      </c>
      <c r="EP45">
        <f t="shared" si="79"/>
        <v>0</v>
      </c>
      <c r="EQ45">
        <f t="shared" si="79"/>
        <v>0</v>
      </c>
      <c r="ER45">
        <f t="shared" si="79"/>
        <v>0</v>
      </c>
      <c r="ES45">
        <f t="shared" si="79"/>
        <v>0</v>
      </c>
      <c r="ET45">
        <f t="shared" si="79"/>
        <v>0</v>
      </c>
      <c r="EU45">
        <f t="shared" si="79"/>
        <v>0</v>
      </c>
      <c r="EV45">
        <f t="shared" si="79"/>
        <v>0</v>
      </c>
      <c r="EW45">
        <f t="shared" si="79"/>
        <v>0</v>
      </c>
      <c r="EX45">
        <f t="shared" si="79"/>
        <v>0</v>
      </c>
      <c r="EZ45">
        <f t="shared" si="17"/>
        <v>0.21085612828118461</v>
      </c>
      <c r="FB45">
        <f t="shared" si="63"/>
        <v>0.18878795591681102</v>
      </c>
      <c r="FC45">
        <f t="shared" si="64"/>
        <v>0.22064012853621504</v>
      </c>
    </row>
    <row r="46" spans="1:159" x14ac:dyDescent="0.25">
      <c r="A46">
        <v>495</v>
      </c>
      <c r="B46" s="19">
        <f>'Input spectra'!Y45</f>
        <v>5.5332613365129901E-2</v>
      </c>
      <c r="C46">
        <f>'Input spectra'!F45</f>
        <v>0.59879134543645796</v>
      </c>
      <c r="D46">
        <f t="shared" si="65"/>
        <v>2.0653927966864227E-2</v>
      </c>
      <c r="E46">
        <f t="shared" si="65"/>
        <v>1.8089013814506304E-2</v>
      </c>
      <c r="F46">
        <f t="shared" si="65"/>
        <v>1.5841771687924056E-2</v>
      </c>
      <c r="G46">
        <f t="shared" si="65"/>
        <v>1.3872952196807476E-2</v>
      </c>
      <c r="H46">
        <f t="shared" si="65"/>
        <v>1.214814467784267E-2</v>
      </c>
      <c r="I46">
        <f t="shared" si="65"/>
        <v>1.0637181865270677E-2</v>
      </c>
      <c r="J46">
        <f t="shared" si="65"/>
        <v>9.3136176728054396E-3</v>
      </c>
      <c r="K46">
        <f t="shared" si="65"/>
        <v>8.1542691234035881E-3</v>
      </c>
      <c r="L46">
        <f t="shared" si="65"/>
        <v>7.1388145605984386E-3</v>
      </c>
      <c r="M46">
        <f t="shared" si="65"/>
        <v>6.2494412382137791E-3</v>
      </c>
      <c r="N46">
        <f t="shared" si="66"/>
        <v>5.4705362306312821E-3</v>
      </c>
      <c r="O46">
        <f t="shared" si="66"/>
        <v>4.7884153477741548E-3</v>
      </c>
      <c r="P46">
        <f t="shared" si="66"/>
        <v>4.1910853902115764E-3</v>
      </c>
      <c r="Q46">
        <f t="shared" si="66"/>
        <v>3.6680356513668359E-3</v>
      </c>
      <c r="R46">
        <f t="shared" si="66"/>
        <v>3.2100550754582406E-3</v>
      </c>
      <c r="S46">
        <f t="shared" si="66"/>
        <v>2.8090719200598107E-3</v>
      </c>
      <c r="T46">
        <f t="shared" si="66"/>
        <v>2.4580131585402575E-3</v>
      </c>
      <c r="U46">
        <f t="shared" si="66"/>
        <v>2.1506811967097468E-3</v>
      </c>
      <c r="V46">
        <f t="shared" si="66"/>
        <v>1.8816457755568292E-3</v>
      </c>
      <c r="W46">
        <f t="shared" si="66"/>
        <v>1.6461491930688755E-3</v>
      </c>
      <c r="X46">
        <f t="shared" si="67"/>
        <v>1.4400232072549559E-3</v>
      </c>
      <c r="Y46">
        <f t="shared" si="67"/>
        <v>1.2596161835426208E-3</v>
      </c>
      <c r="Z46">
        <f t="shared" si="67"/>
        <v>1.1017292261338105E-3</v>
      </c>
      <c r="AA46">
        <f t="shared" si="67"/>
        <v>9.6356018769504258E-4</v>
      </c>
      <c r="AB46">
        <f t="shared" si="67"/>
        <v>8.4265458756951027E-4</v>
      </c>
      <c r="AC46">
        <f t="shared" si="67"/>
        <v>7.3686258785680752E-4</v>
      </c>
      <c r="AD46">
        <f t="shared" si="67"/>
        <v>6.4430128124875737E-4</v>
      </c>
      <c r="AE46">
        <f t="shared" si="67"/>
        <v>5.6332163622705648E-4</v>
      </c>
      <c r="AF46">
        <f t="shared" si="67"/>
        <v>4.9247952569106098E-4</v>
      </c>
      <c r="AG46">
        <f t="shared" si="67"/>
        <v>4.3051033567086756E-4</v>
      </c>
      <c r="AH46">
        <f t="shared" si="68"/>
        <v>3.7630671270201017E-4</v>
      </c>
      <c r="AI46">
        <f t="shared" si="68"/>
        <v>3.2889906275566027E-4</v>
      </c>
      <c r="AJ46">
        <f t="shared" si="68"/>
        <v>2.8743846226434545E-4</v>
      </c>
      <c r="AK46">
        <f t="shared" si="68"/>
        <v>2.5118168357584567E-4</v>
      </c>
      <c r="AL46">
        <f t="shared" si="68"/>
        <v>2.194780738250224E-4</v>
      </c>
      <c r="AM46">
        <f t="shared" si="68"/>
        <v>1.9175805836480969E-4</v>
      </c>
      <c r="AN46">
        <f t="shared" si="68"/>
        <v>1.6752306809630286E-4</v>
      </c>
      <c r="AO46">
        <f t="shared" si="68"/>
        <v>1.4633671476891086E-4</v>
      </c>
      <c r="AP46">
        <f t="shared" si="68"/>
        <v>1.2781706001053545E-4</v>
      </c>
      <c r="AQ46">
        <f t="shared" si="68"/>
        <v>1.1162984286824736E-4</v>
      </c>
      <c r="AR46">
        <f t="shared" si="69"/>
        <v>9.7482547319619869E-5</v>
      </c>
      <c r="AS46">
        <f t="shared" si="69"/>
        <v>8.511920584132445E-5</v>
      </c>
      <c r="AT46">
        <f t="shared" si="69"/>
        <v>7.4315847947053606E-5</v>
      </c>
      <c r="AU46">
        <f t="shared" si="69"/>
        <v>6.4876513852659567E-5</v>
      </c>
      <c r="AV46">
        <f t="shared" si="69"/>
        <v>5.6629763286749916E-5</v>
      </c>
      <c r="AW46">
        <f t="shared" si="69"/>
        <v>4.9425618110237603E-5</v>
      </c>
      <c r="AX46">
        <f t="shared" si="69"/>
        <v>3.8935909872108401E-5</v>
      </c>
      <c r="AY46">
        <f t="shared" si="69"/>
        <v>2.9483479344939025E-5</v>
      </c>
      <c r="AZ46">
        <f t="shared" si="69"/>
        <v>2.3520264091304952E-5</v>
      </c>
      <c r="BA46">
        <f t="shared" si="69"/>
        <v>1.9093143720781158E-5</v>
      </c>
      <c r="BB46">
        <f t="shared" si="70"/>
        <v>1.5652860791639111E-5</v>
      </c>
      <c r="BC46">
        <f t="shared" si="70"/>
        <v>1.2918006041860938E-5</v>
      </c>
      <c r="BD46">
        <f t="shared" si="70"/>
        <v>1.0713530230019581E-5</v>
      </c>
      <c r="BE46">
        <f t="shared" si="70"/>
        <v>8.9195948674869535E-6</v>
      </c>
      <c r="BF46">
        <f t="shared" si="70"/>
        <v>7.4494796372896566E-6</v>
      </c>
      <c r="BG46">
        <f t="shared" si="70"/>
        <v>6.2381698946899398E-6</v>
      </c>
      <c r="BH46">
        <f t="shared" si="70"/>
        <v>5.2357309893404651E-6</v>
      </c>
      <c r="BI46">
        <f t="shared" si="70"/>
        <v>4.4031369366607445E-6</v>
      </c>
      <c r="BJ46">
        <f t="shared" si="70"/>
        <v>3.7094862129291322E-6</v>
      </c>
      <c r="BK46">
        <f t="shared" si="70"/>
        <v>3.1300610552909933E-6</v>
      </c>
      <c r="BL46">
        <f t="shared" si="71"/>
        <v>2.6449294479776209E-6</v>
      </c>
      <c r="BM46">
        <f t="shared" si="71"/>
        <v>2.237912031419828E-6</v>
      </c>
      <c r="BN46">
        <f t="shared" si="71"/>
        <v>1.8958031675799394E-6</v>
      </c>
      <c r="BO46">
        <f t="shared" si="71"/>
        <v>1.6077740839861166E-6</v>
      </c>
      <c r="BP46">
        <f t="shared" si="71"/>
        <v>1.364909487204088E-6</v>
      </c>
      <c r="BQ46">
        <f t="shared" si="71"/>
        <v>1.1598438746880165E-6</v>
      </c>
      <c r="BR46">
        <f t="shared" si="71"/>
        <v>9.8647349207448615E-7</v>
      </c>
      <c r="BS46">
        <f t="shared" si="71"/>
        <v>8.3972644223718286E-7</v>
      </c>
      <c r="BT46">
        <f t="shared" si="71"/>
        <v>7.1537799542193757E-7</v>
      </c>
      <c r="BU46">
        <f t="shared" si="71"/>
        <v>6.0990136709809897E-7</v>
      </c>
      <c r="BV46">
        <f t="shared" si="72"/>
        <v>5.2034655288872858E-7</v>
      </c>
      <c r="BW46">
        <f t="shared" si="72"/>
        <v>4.4424151504311726E-7</v>
      </c>
      <c r="BX46">
        <f t="shared" si="72"/>
        <v>3.795112849432923E-7</v>
      </c>
      <c r="BY46">
        <f t="shared" si="72"/>
        <v>3.2441150419616138E-7</v>
      </c>
      <c r="BZ46">
        <f t="shared" si="72"/>
        <v>2.7747365768567279E-7</v>
      </c>
      <c r="CA46">
        <f t="shared" si="72"/>
        <v>2.3745981494164502E-7</v>
      </c>
      <c r="CB46">
        <f t="shared" si="72"/>
        <v>2.033251336517997E-7</v>
      </c>
      <c r="CC46">
        <f t="shared" si="72"/>
        <v>1.7418672171421894E-7</v>
      </c>
      <c r="CD46">
        <f t="shared" si="72"/>
        <v>1.492977243357822E-7</v>
      </c>
      <c r="CE46">
        <f t="shared" si="72"/>
        <v>1.2802571697066954E-7</v>
      </c>
      <c r="CF46">
        <f t="shared" si="73"/>
        <v>1.0983465584048719E-7</v>
      </c>
      <c r="CG46">
        <f t="shared" si="73"/>
        <v>9.4269774832417523E-8</v>
      </c>
      <c r="CH46">
        <f t="shared" si="73"/>
        <v>8.0944927951771524E-8</v>
      </c>
      <c r="CI46">
        <f t="shared" si="73"/>
        <v>6.9531965768279433E-8</v>
      </c>
      <c r="CJ46">
        <f t="shared" si="73"/>
        <v>5.9751806752663077E-8</v>
      </c>
      <c r="CK46">
        <f t="shared" si="73"/>
        <v>5.1366923417824655E-8</v>
      </c>
      <c r="CL46">
        <f t="shared" si="73"/>
        <v>4.4175011401990948E-8</v>
      </c>
      <c r="CM46">
        <f t="shared" si="73"/>
        <v>3.8003649148464545E-8</v>
      </c>
      <c r="CN46">
        <f t="shared" si="73"/>
        <v>3.2705788306989318E-8</v>
      </c>
      <c r="CO46">
        <f t="shared" si="73"/>
        <v>2.815594172826596E-8</v>
      </c>
      <c r="CP46">
        <f t="shared" si="74"/>
        <v>2.4246958005847818E-8</v>
      </c>
      <c r="CQ46">
        <f t="shared" si="74"/>
        <v>2.0887289791089931E-8</v>
      </c>
      <c r="CR46">
        <f t="shared" si="74"/>
        <v>1.1917126560100739E-8</v>
      </c>
      <c r="CS46">
        <f t="shared" si="74"/>
        <v>6.8592207411746848E-9</v>
      </c>
      <c r="CT46">
        <f t="shared" si="74"/>
        <v>4.2095177000207054E-9</v>
      </c>
      <c r="CU46">
        <f t="shared" si="74"/>
        <v>2.5950297514028609E-9</v>
      </c>
      <c r="CV46">
        <f t="shared" si="74"/>
        <v>1.5701956479628331E-9</v>
      </c>
      <c r="CW46">
        <f t="shared" si="74"/>
        <v>9.1466961142970086E-10</v>
      </c>
      <c r="CX46">
        <f t="shared" si="74"/>
        <v>5.0056745165835152E-10</v>
      </c>
      <c r="CY46">
        <f t="shared" si="74"/>
        <v>2.4735852777485632E-10</v>
      </c>
      <c r="CZ46">
        <f t="shared" si="75"/>
        <v>1.0192553834487468E-10</v>
      </c>
      <c r="DA46">
        <f t="shared" si="75"/>
        <v>2.82643128562012E-11</v>
      </c>
      <c r="DB46">
        <f t="shared" si="75"/>
        <v>1.591003041049153E-12</v>
      </c>
      <c r="DC46">
        <f t="shared" si="75"/>
        <v>0</v>
      </c>
      <c r="DD46">
        <f t="shared" si="75"/>
        <v>0</v>
      </c>
      <c r="DE46">
        <f t="shared" si="75"/>
        <v>0</v>
      </c>
      <c r="DF46">
        <f t="shared" si="75"/>
        <v>0</v>
      </c>
      <c r="DG46">
        <f t="shared" si="75"/>
        <v>0</v>
      </c>
      <c r="DH46">
        <f t="shared" si="75"/>
        <v>0</v>
      </c>
      <c r="DI46">
        <f t="shared" si="75"/>
        <v>0</v>
      </c>
      <c r="DJ46">
        <f t="shared" si="76"/>
        <v>0</v>
      </c>
      <c r="DK46">
        <f t="shared" si="76"/>
        <v>0</v>
      </c>
      <c r="DL46">
        <f t="shared" si="76"/>
        <v>0</v>
      </c>
      <c r="DM46">
        <f t="shared" si="76"/>
        <v>0</v>
      </c>
      <c r="DN46">
        <f t="shared" si="76"/>
        <v>0</v>
      </c>
      <c r="DO46">
        <f t="shared" si="76"/>
        <v>0</v>
      </c>
      <c r="DP46">
        <f t="shared" si="76"/>
        <v>0</v>
      </c>
      <c r="DQ46">
        <f t="shared" si="76"/>
        <v>0</v>
      </c>
      <c r="DR46">
        <f t="shared" si="76"/>
        <v>0</v>
      </c>
      <c r="DS46">
        <f t="shared" si="76"/>
        <v>0</v>
      </c>
      <c r="DT46">
        <f t="shared" si="77"/>
        <v>0</v>
      </c>
      <c r="DU46">
        <f t="shared" si="77"/>
        <v>0</v>
      </c>
      <c r="DV46">
        <f t="shared" si="77"/>
        <v>0</v>
      </c>
      <c r="DW46">
        <f t="shared" si="77"/>
        <v>0</v>
      </c>
      <c r="DX46">
        <f t="shared" si="77"/>
        <v>0</v>
      </c>
      <c r="DY46">
        <f t="shared" si="77"/>
        <v>0</v>
      </c>
      <c r="DZ46">
        <f t="shared" si="77"/>
        <v>0</v>
      </c>
      <c r="EA46">
        <f t="shared" si="77"/>
        <v>0</v>
      </c>
      <c r="EB46">
        <f t="shared" si="77"/>
        <v>0</v>
      </c>
      <c r="EC46">
        <f t="shared" si="77"/>
        <v>0</v>
      </c>
      <c r="ED46">
        <f t="shared" si="78"/>
        <v>0</v>
      </c>
      <c r="EE46">
        <f t="shared" si="78"/>
        <v>0</v>
      </c>
      <c r="EF46">
        <f t="shared" si="78"/>
        <v>0</v>
      </c>
      <c r="EG46">
        <f t="shared" si="78"/>
        <v>0</v>
      </c>
      <c r="EH46">
        <f t="shared" si="78"/>
        <v>0</v>
      </c>
      <c r="EI46">
        <f t="shared" si="78"/>
        <v>0</v>
      </c>
      <c r="EJ46">
        <f t="shared" si="78"/>
        <v>0</v>
      </c>
      <c r="EK46">
        <f t="shared" si="78"/>
        <v>0</v>
      </c>
      <c r="EL46">
        <f t="shared" si="78"/>
        <v>0</v>
      </c>
      <c r="EM46">
        <f t="shared" si="78"/>
        <v>0</v>
      </c>
      <c r="EN46">
        <f t="shared" si="79"/>
        <v>0</v>
      </c>
      <c r="EO46">
        <f t="shared" si="79"/>
        <v>0</v>
      </c>
      <c r="EP46">
        <f t="shared" si="79"/>
        <v>0</v>
      </c>
      <c r="EQ46">
        <f t="shared" si="79"/>
        <v>0</v>
      </c>
      <c r="ER46">
        <f t="shared" si="79"/>
        <v>0</v>
      </c>
      <c r="ES46">
        <f t="shared" si="79"/>
        <v>0</v>
      </c>
      <c r="ET46">
        <f t="shared" si="79"/>
        <v>0</v>
      </c>
      <c r="EU46">
        <f t="shared" si="79"/>
        <v>0</v>
      </c>
      <c r="EV46">
        <f t="shared" si="79"/>
        <v>0</v>
      </c>
      <c r="EW46">
        <f t="shared" si="79"/>
        <v>0</v>
      </c>
      <c r="EX46">
        <f t="shared" si="79"/>
        <v>0</v>
      </c>
      <c r="EZ46">
        <f t="shared" si="17"/>
        <v>0.16569108734295626</v>
      </c>
      <c r="FB46">
        <f t="shared" si="63"/>
        <v>0.23275911403221916</v>
      </c>
      <c r="FC46">
        <f t="shared" si="64"/>
        <v>0.21147037113083067</v>
      </c>
    </row>
    <row r="47" spans="1:159" x14ac:dyDescent="0.25">
      <c r="A47">
        <v>500</v>
      </c>
      <c r="B47" s="19">
        <f>'Input spectra'!Y46</f>
        <v>5.51411803666794E-2</v>
      </c>
      <c r="C47">
        <f>'Input spectra'!F46</f>
        <v>0.77055458841084001</v>
      </c>
      <c r="D47">
        <f t="shared" si="65"/>
        <v>2.0653927966864227E-2</v>
      </c>
      <c r="E47">
        <f t="shared" si="65"/>
        <v>1.7478495157274159E-2</v>
      </c>
      <c r="F47">
        <f t="shared" si="65"/>
        <v>1.4790472426825931E-2</v>
      </c>
      <c r="G47">
        <f t="shared" si="65"/>
        <v>1.2515157922174594E-2</v>
      </c>
      <c r="H47">
        <f t="shared" si="65"/>
        <v>1.0589282826288028E-2</v>
      </c>
      <c r="I47">
        <f t="shared" si="65"/>
        <v>8.9592638146664613E-3</v>
      </c>
      <c r="J47">
        <f t="shared" si="65"/>
        <v>7.5797223014466876E-3</v>
      </c>
      <c r="K47">
        <f t="shared" si="65"/>
        <v>6.4122297917154512E-3</v>
      </c>
      <c r="L47">
        <f t="shared" si="65"/>
        <v>5.4242448537905261E-3</v>
      </c>
      <c r="M47">
        <f t="shared" si="65"/>
        <v>4.5882124795289022E-3</v>
      </c>
      <c r="N47">
        <f t="shared" si="66"/>
        <v>3.8808010552827312E-3</v>
      </c>
      <c r="O47">
        <f t="shared" si="66"/>
        <v>3.2822559425562891E-3</v>
      </c>
      <c r="P47">
        <f t="shared" si="66"/>
        <v>2.775851868856189E-3</v>
      </c>
      <c r="Q47">
        <f t="shared" si="66"/>
        <v>2.347429043135812E-3</v>
      </c>
      <c r="R47">
        <f t="shared" si="66"/>
        <v>1.9850002107847198E-3</v>
      </c>
      <c r="S47">
        <f t="shared" si="66"/>
        <v>1.6784178132018895E-3</v>
      </c>
      <c r="T47">
        <f t="shared" si="66"/>
        <v>1.4190920699538193E-3</v>
      </c>
      <c r="U47">
        <f t="shared" si="66"/>
        <v>1.1997522025809935E-3</v>
      </c>
      <c r="V47">
        <f t="shared" si="66"/>
        <v>1.014244206627676E-3</v>
      </c>
      <c r="W47">
        <f t="shared" si="66"/>
        <v>8.573595849466982E-4</v>
      </c>
      <c r="X47">
        <f t="shared" si="67"/>
        <v>7.2469030834268933E-4</v>
      </c>
      <c r="Y47">
        <f t="shared" si="67"/>
        <v>6.1250599253945064E-4</v>
      </c>
      <c r="Z47">
        <f t="shared" si="67"/>
        <v>5.1764989310826032E-4</v>
      </c>
      <c r="AA47">
        <f t="shared" si="67"/>
        <v>4.3745083917601007E-4</v>
      </c>
      <c r="AB47">
        <f t="shared" si="67"/>
        <v>3.6964866668979336E-4</v>
      </c>
      <c r="AC47">
        <f t="shared" si="67"/>
        <v>3.123310848238308E-4</v>
      </c>
      <c r="AD47">
        <f t="shared" si="67"/>
        <v>2.6388022501254476E-4</v>
      </c>
      <c r="AE47">
        <f t="shared" si="67"/>
        <v>2.2292738975825588E-4</v>
      </c>
      <c r="AF47">
        <f t="shared" si="67"/>
        <v>1.8831474514952506E-4</v>
      </c>
      <c r="AG47">
        <f t="shared" si="67"/>
        <v>1.5906289317209912E-4</v>
      </c>
      <c r="AH47">
        <f t="shared" si="68"/>
        <v>1.3434342268403175E-4</v>
      </c>
      <c r="AI47">
        <f t="shared" si="68"/>
        <v>1.1345567583967516E-4</v>
      </c>
      <c r="AJ47">
        <f t="shared" si="68"/>
        <v>9.5807083580796756E-5</v>
      </c>
      <c r="AK47">
        <f t="shared" si="68"/>
        <v>8.0896522785127382E-5</v>
      </c>
      <c r="AL47">
        <f t="shared" si="68"/>
        <v>6.8300231500522304E-5</v>
      </c>
      <c r="AM47">
        <f t="shared" si="68"/>
        <v>5.765988970797421E-5</v>
      </c>
      <c r="AN47">
        <f t="shared" si="68"/>
        <v>4.8672533207723259E-5</v>
      </c>
      <c r="AO47">
        <f t="shared" si="68"/>
        <v>4.1082019169570252E-5</v>
      </c>
      <c r="AP47">
        <f t="shared" si="68"/>
        <v>3.4671805037796124E-5</v>
      </c>
      <c r="AQ47">
        <f t="shared" si="68"/>
        <v>2.9258839024716582E-5</v>
      </c>
      <c r="AR47">
        <f t="shared" si="69"/>
        <v>2.4688391374780628E-5</v>
      </c>
      <c r="AS47">
        <f t="shared" si="69"/>
        <v>2.08296817889568E-5</v>
      </c>
      <c r="AT47">
        <f t="shared" si="69"/>
        <v>1.7572180591966278E-5</v>
      </c>
      <c r="AU47">
        <f t="shared" si="69"/>
        <v>1.482248001696847E-5</v>
      </c>
      <c r="AV47">
        <f t="shared" si="69"/>
        <v>1.2501647893987505E-5</v>
      </c>
      <c r="AW47">
        <f t="shared" si="69"/>
        <v>1.0542989500561366E-5</v>
      </c>
      <c r="AX47">
        <f t="shared" si="69"/>
        <v>8.0251127132870106E-6</v>
      </c>
      <c r="AY47">
        <f t="shared" si="69"/>
        <v>5.8717653835873256E-6</v>
      </c>
      <c r="AZ47">
        <f t="shared" si="69"/>
        <v>4.5260703796948855E-6</v>
      </c>
      <c r="BA47">
        <f t="shared" si="69"/>
        <v>3.5501417904211993E-6</v>
      </c>
      <c r="BB47">
        <f t="shared" si="70"/>
        <v>2.8122318864293324E-6</v>
      </c>
      <c r="BC47">
        <f t="shared" si="70"/>
        <v>2.2425494932420253E-6</v>
      </c>
      <c r="BD47">
        <f t="shared" si="70"/>
        <v>1.7970836828241014E-6</v>
      </c>
      <c r="BE47">
        <f t="shared" si="70"/>
        <v>1.4456726955364625E-6</v>
      </c>
      <c r="BF47">
        <f t="shared" si="70"/>
        <v>1.1666482531362872E-6</v>
      </c>
      <c r="BG47">
        <f t="shared" si="70"/>
        <v>9.4397467741417055E-7</v>
      </c>
      <c r="BH47">
        <f t="shared" si="70"/>
        <v>7.6554305060272441E-7</v>
      </c>
      <c r="BI47">
        <f t="shared" si="70"/>
        <v>6.220762690158529E-7</v>
      </c>
      <c r="BJ47">
        <f t="shared" si="70"/>
        <v>5.0638910288976184E-7</v>
      </c>
      <c r="BK47">
        <f t="shared" si="70"/>
        <v>4.128692584799803E-7</v>
      </c>
      <c r="BL47">
        <f t="shared" si="71"/>
        <v>3.3710328008737363E-7</v>
      </c>
      <c r="BM47">
        <f t="shared" si="71"/>
        <v>2.7560116280846207E-7</v>
      </c>
      <c r="BN47">
        <f t="shared" si="71"/>
        <v>2.2559030277944078E-7</v>
      </c>
      <c r="BO47">
        <f t="shared" si="71"/>
        <v>1.8485932145624477E-7</v>
      </c>
      <c r="BP47">
        <f t="shared" si="71"/>
        <v>1.5163844814688659E-7</v>
      </c>
      <c r="BQ47">
        <f t="shared" si="71"/>
        <v>1.2450711216283211E-7</v>
      </c>
      <c r="BR47">
        <f t="shared" si="71"/>
        <v>1.0232204106690321E-7</v>
      </c>
      <c r="BS47">
        <f t="shared" si="71"/>
        <v>8.4160973824147205E-8</v>
      </c>
      <c r="BT47">
        <f t="shared" si="71"/>
        <v>6.9278368032481865E-8</v>
      </c>
      <c r="BU47">
        <f t="shared" si="71"/>
        <v>5.7070388129025411E-8</v>
      </c>
      <c r="BV47">
        <f t="shared" si="72"/>
        <v>4.7047120664668629E-8</v>
      </c>
      <c r="BW47">
        <f t="shared" si="72"/>
        <v>3.8810448103440714E-8</v>
      </c>
      <c r="BX47">
        <f t="shared" si="72"/>
        <v>3.203637421584968E-8</v>
      </c>
      <c r="BY47">
        <f t="shared" si="72"/>
        <v>2.6460866298312293E-8</v>
      </c>
      <c r="BZ47">
        <f t="shared" si="72"/>
        <v>2.1868486099480546E-8</v>
      </c>
      <c r="CA47">
        <f t="shared" si="72"/>
        <v>1.8083239445510833E-8</v>
      </c>
      <c r="CB47">
        <f t="shared" si="72"/>
        <v>1.4961196345398209E-8</v>
      </c>
      <c r="CC47">
        <f t="shared" si="72"/>
        <v>1.2384527725377117E-8</v>
      </c>
      <c r="CD47">
        <f t="shared" si="72"/>
        <v>1.0256678446716882E-8</v>
      </c>
      <c r="CE47">
        <f t="shared" si="72"/>
        <v>8.498453784685608E-9</v>
      </c>
      <c r="CF47">
        <f t="shared" si="73"/>
        <v>7.0448417519509414E-9</v>
      </c>
      <c r="CG47">
        <f t="shared" si="73"/>
        <v>5.8424293093190133E-9</v>
      </c>
      <c r="CH47">
        <f t="shared" si="73"/>
        <v>4.8472987324743941E-9</v>
      </c>
      <c r="CI47">
        <f t="shared" si="73"/>
        <v>4.0233128144426863E-9</v>
      </c>
      <c r="CJ47">
        <f t="shared" si="73"/>
        <v>3.3407154281972365E-9</v>
      </c>
      <c r="CK47">
        <f t="shared" si="73"/>
        <v>2.774988219510712E-9</v>
      </c>
      <c r="CL47">
        <f t="shared" si="73"/>
        <v>2.3059155998593674E-9</v>
      </c>
      <c r="CM47">
        <f t="shared" si="73"/>
        <v>1.9168193515964145E-9</v>
      </c>
      <c r="CN47">
        <f t="shared" si="73"/>
        <v>1.5939315046675297E-9</v>
      </c>
      <c r="CO47">
        <f t="shared" si="73"/>
        <v>1.325880059601343E-9</v>
      </c>
      <c r="CP47">
        <f t="shared" si="74"/>
        <v>1.1032669027322333E-9</v>
      </c>
      <c r="CQ47">
        <f t="shared" si="74"/>
        <v>9.1832111427755523E-10</v>
      </c>
      <c r="CR47">
        <f t="shared" si="74"/>
        <v>5.0625949004983233E-10</v>
      </c>
      <c r="CS47">
        <f t="shared" si="74"/>
        <v>2.815564969955234E-10</v>
      </c>
      <c r="CT47">
        <f t="shared" si="74"/>
        <v>1.6695993305687005E-10</v>
      </c>
      <c r="CU47">
        <f t="shared" si="74"/>
        <v>9.9451516833055274E-11</v>
      </c>
      <c r="CV47">
        <f t="shared" si="74"/>
        <v>5.814494813742628E-11</v>
      </c>
      <c r="CW47">
        <f t="shared" si="74"/>
        <v>3.272740846050663E-11</v>
      </c>
      <c r="CX47">
        <f t="shared" si="74"/>
        <v>1.7306096518000356E-11</v>
      </c>
      <c r="CY47">
        <f t="shared" si="74"/>
        <v>8.2632815392791625E-12</v>
      </c>
      <c r="CZ47">
        <f t="shared" si="75"/>
        <v>3.2900145950827956E-12</v>
      </c>
      <c r="DA47">
        <f t="shared" si="75"/>
        <v>8.8154074511619937E-13</v>
      </c>
      <c r="DB47">
        <f t="shared" si="75"/>
        <v>4.7947295615744245E-14</v>
      </c>
      <c r="DC47">
        <f t="shared" si="75"/>
        <v>0</v>
      </c>
      <c r="DD47">
        <f t="shared" si="75"/>
        <v>0</v>
      </c>
      <c r="DE47">
        <f t="shared" si="75"/>
        <v>0</v>
      </c>
      <c r="DF47">
        <f t="shared" si="75"/>
        <v>0</v>
      </c>
      <c r="DG47">
        <f t="shared" si="75"/>
        <v>0</v>
      </c>
      <c r="DH47">
        <f t="shared" si="75"/>
        <v>0</v>
      </c>
      <c r="DI47">
        <f t="shared" si="75"/>
        <v>0</v>
      </c>
      <c r="DJ47">
        <f t="shared" si="76"/>
        <v>0</v>
      </c>
      <c r="DK47">
        <f t="shared" si="76"/>
        <v>0</v>
      </c>
      <c r="DL47">
        <f t="shared" si="76"/>
        <v>0</v>
      </c>
      <c r="DM47">
        <f t="shared" si="76"/>
        <v>0</v>
      </c>
      <c r="DN47">
        <f t="shared" si="76"/>
        <v>0</v>
      </c>
      <c r="DO47">
        <f t="shared" si="76"/>
        <v>0</v>
      </c>
      <c r="DP47">
        <f t="shared" si="76"/>
        <v>0</v>
      </c>
      <c r="DQ47">
        <f t="shared" si="76"/>
        <v>0</v>
      </c>
      <c r="DR47">
        <f t="shared" si="76"/>
        <v>0</v>
      </c>
      <c r="DS47">
        <f t="shared" si="76"/>
        <v>0</v>
      </c>
      <c r="DT47">
        <f t="shared" si="77"/>
        <v>0</v>
      </c>
      <c r="DU47">
        <f t="shared" si="77"/>
        <v>0</v>
      </c>
      <c r="DV47">
        <f t="shared" si="77"/>
        <v>0</v>
      </c>
      <c r="DW47">
        <f t="shared" si="77"/>
        <v>0</v>
      </c>
      <c r="DX47">
        <f t="shared" si="77"/>
        <v>0</v>
      </c>
      <c r="DY47">
        <f t="shared" si="77"/>
        <v>0</v>
      </c>
      <c r="DZ47">
        <f t="shared" si="77"/>
        <v>0</v>
      </c>
      <c r="EA47">
        <f t="shared" si="77"/>
        <v>0</v>
      </c>
      <c r="EB47">
        <f t="shared" si="77"/>
        <v>0</v>
      </c>
      <c r="EC47">
        <f t="shared" si="77"/>
        <v>0</v>
      </c>
      <c r="ED47">
        <f t="shared" si="78"/>
        <v>0</v>
      </c>
      <c r="EE47">
        <f t="shared" si="78"/>
        <v>0</v>
      </c>
      <c r="EF47">
        <f t="shared" si="78"/>
        <v>0</v>
      </c>
      <c r="EG47">
        <f t="shared" si="78"/>
        <v>0</v>
      </c>
      <c r="EH47">
        <f t="shared" si="78"/>
        <v>0</v>
      </c>
      <c r="EI47">
        <f t="shared" si="78"/>
        <v>0</v>
      </c>
      <c r="EJ47">
        <f t="shared" si="78"/>
        <v>0</v>
      </c>
      <c r="EK47">
        <f t="shared" si="78"/>
        <v>0</v>
      </c>
      <c r="EL47">
        <f t="shared" si="78"/>
        <v>0</v>
      </c>
      <c r="EM47">
        <f t="shared" si="78"/>
        <v>0</v>
      </c>
      <c r="EN47">
        <f t="shared" si="79"/>
        <v>0</v>
      </c>
      <c r="EO47">
        <f t="shared" si="79"/>
        <v>0</v>
      </c>
      <c r="EP47">
        <f t="shared" si="79"/>
        <v>0</v>
      </c>
      <c r="EQ47">
        <f t="shared" si="79"/>
        <v>0</v>
      </c>
      <c r="ER47">
        <f t="shared" si="79"/>
        <v>0</v>
      </c>
      <c r="ES47">
        <f t="shared" si="79"/>
        <v>0</v>
      </c>
      <c r="ET47">
        <f t="shared" si="79"/>
        <v>0</v>
      </c>
      <c r="EU47">
        <f t="shared" si="79"/>
        <v>0</v>
      </c>
      <c r="EV47">
        <f t="shared" si="79"/>
        <v>0</v>
      </c>
      <c r="EW47">
        <f t="shared" si="79"/>
        <v>0</v>
      </c>
      <c r="EX47">
        <f t="shared" si="79"/>
        <v>0</v>
      </c>
      <c r="EZ47">
        <f t="shared" si="17"/>
        <v>0.13408134985001524</v>
      </c>
      <c r="FB47">
        <f t="shared" si="63"/>
        <v>0.27491391707162288</v>
      </c>
      <c r="FC47">
        <f t="shared" si="64"/>
        <v>0.20138751709883329</v>
      </c>
    </row>
    <row r="48" spans="1:159" x14ac:dyDescent="0.25">
      <c r="A48">
        <v>505</v>
      </c>
      <c r="B48" s="19">
        <f>'Input spectra'!Y47</f>
        <v>5.4949747368228802E-2</v>
      </c>
      <c r="C48">
        <f>'Input spectra'!F47</f>
        <v>0.90323761000462999</v>
      </c>
      <c r="D48">
        <f t="shared" si="65"/>
        <v>2.0653927966864227E-2</v>
      </c>
      <c r="E48">
        <f t="shared" si="65"/>
        <v>1.7021101109737143E-2</v>
      </c>
      <c r="F48">
        <f t="shared" si="65"/>
        <v>1.4026498582305109E-2</v>
      </c>
      <c r="G48">
        <f t="shared" si="65"/>
        <v>1.1558119307879006E-2</v>
      </c>
      <c r="H48">
        <f t="shared" si="65"/>
        <v>9.5235967893663818E-3</v>
      </c>
      <c r="I48">
        <f t="shared" si="65"/>
        <v>7.8467603706361255E-3</v>
      </c>
      <c r="J48">
        <f t="shared" si="65"/>
        <v>6.4647981978696901E-3</v>
      </c>
      <c r="K48">
        <f t="shared" si="65"/>
        <v>5.3259166878484917E-3</v>
      </c>
      <c r="L48">
        <f t="shared" si="65"/>
        <v>4.3874096857180155E-3</v>
      </c>
      <c r="M48">
        <f t="shared" si="65"/>
        <v>3.6140656628941069E-3</v>
      </c>
      <c r="N48">
        <f t="shared" si="66"/>
        <v>2.976853825893072E-3</v>
      </c>
      <c r="O48">
        <f t="shared" si="66"/>
        <v>2.4518403409168705E-3</v>
      </c>
      <c r="P48">
        <f t="shared" si="66"/>
        <v>2.0192944084209559E-3</v>
      </c>
      <c r="Q48">
        <f t="shared" si="66"/>
        <v>1.6629509615480535E-3</v>
      </c>
      <c r="R48">
        <f t="shared" si="66"/>
        <v>1.3694025722262957E-3</v>
      </c>
      <c r="S48">
        <f t="shared" si="66"/>
        <v>1.1275979435596854E-3</v>
      </c>
      <c r="T48">
        <f t="shared" si="66"/>
        <v>9.2842832409702528E-4</v>
      </c>
      <c r="U48">
        <f t="shared" si="66"/>
        <v>7.6438644495052156E-4</v>
      </c>
      <c r="V48">
        <f t="shared" si="66"/>
        <v>6.2928527532018358E-4</v>
      </c>
      <c r="W48">
        <f t="shared" si="66"/>
        <v>5.1802611546232025E-4</v>
      </c>
      <c r="X48">
        <f t="shared" si="67"/>
        <v>4.2640738081716948E-4</v>
      </c>
      <c r="Y48">
        <f t="shared" si="67"/>
        <v>3.5096694481387045E-4</v>
      </c>
      <c r="Z48">
        <f t="shared" si="67"/>
        <v>2.8885215687252466E-4</v>
      </c>
      <c r="AA48">
        <f t="shared" si="67"/>
        <v>2.3771268260436472E-4</v>
      </c>
      <c r="AB48">
        <f t="shared" si="67"/>
        <v>1.9561216337080141E-4</v>
      </c>
      <c r="AC48">
        <f t="shared" si="67"/>
        <v>1.609553937271643E-4</v>
      </c>
      <c r="AD48">
        <f t="shared" si="67"/>
        <v>1.3242829386650483E-4</v>
      </c>
      <c r="AE48">
        <f t="shared" si="67"/>
        <v>1.0894843146602089E-4</v>
      </c>
      <c r="AF48">
        <f t="shared" si="67"/>
        <v>8.9624241044093818E-5</v>
      </c>
      <c r="AG48">
        <f t="shared" si="67"/>
        <v>7.3721413683060106E-5</v>
      </c>
      <c r="AH48">
        <f t="shared" si="68"/>
        <v>6.0635197828745211E-5</v>
      </c>
      <c r="AI48">
        <f t="shared" si="68"/>
        <v>4.9867572799769085E-5</v>
      </c>
      <c r="AJ48">
        <f t="shared" si="68"/>
        <v>4.1008438843751531E-5</v>
      </c>
      <c r="AK48">
        <f t="shared" si="68"/>
        <v>3.3720117842855492E-5</v>
      </c>
      <c r="AL48">
        <f t="shared" si="68"/>
        <v>2.7724582690805936E-5</v>
      </c>
      <c r="AM48">
        <f t="shared" si="68"/>
        <v>2.279293555219659E-5</v>
      </c>
      <c r="AN48">
        <f t="shared" si="68"/>
        <v>1.8736739479605586E-5</v>
      </c>
      <c r="AO48">
        <f t="shared" si="68"/>
        <v>1.5400877345507908E-5</v>
      </c>
      <c r="AP48">
        <f t="shared" si="68"/>
        <v>1.2657669335103431E-5</v>
      </c>
      <c r="AQ48">
        <f t="shared" si="68"/>
        <v>1.0402027480234593E-5</v>
      </c>
      <c r="AR48">
        <f t="shared" si="69"/>
        <v>8.5474646565188378E-6</v>
      </c>
      <c r="AS48">
        <f t="shared" si="69"/>
        <v>7.0228075698346973E-6</v>
      </c>
      <c r="AT48">
        <f t="shared" si="69"/>
        <v>5.7694897237862588E-6</v>
      </c>
      <c r="AU48">
        <f t="shared" si="69"/>
        <v>4.7393221759641735E-6</v>
      </c>
      <c r="AV48">
        <f t="shared" si="69"/>
        <v>3.8926578735818456E-6</v>
      </c>
      <c r="AW48">
        <f t="shared" si="69"/>
        <v>3.1968801812343781E-6</v>
      </c>
      <c r="AX48">
        <f t="shared" si="69"/>
        <v>2.3697216649877185E-6</v>
      </c>
      <c r="AY48">
        <f t="shared" si="69"/>
        <v>1.6884900491423691E-6</v>
      </c>
      <c r="AZ48">
        <f t="shared" si="69"/>
        <v>1.2674613567786907E-6</v>
      </c>
      <c r="BA48">
        <f t="shared" si="69"/>
        <v>9.6815019242895215E-7</v>
      </c>
      <c r="BB48">
        <f t="shared" si="70"/>
        <v>7.4684723665789708E-7</v>
      </c>
      <c r="BC48">
        <f t="shared" si="70"/>
        <v>5.7997102899821583E-7</v>
      </c>
      <c r="BD48">
        <f t="shared" si="70"/>
        <v>4.5260169616136049E-7</v>
      </c>
      <c r="BE48">
        <f t="shared" si="70"/>
        <v>3.5456957585232068E-7</v>
      </c>
      <c r="BF48">
        <f t="shared" si="70"/>
        <v>2.7864742713108677E-7</v>
      </c>
      <c r="BG48">
        <f t="shared" si="70"/>
        <v>2.1956295118961687E-7</v>
      </c>
      <c r="BH48">
        <f t="shared" si="70"/>
        <v>1.7340113935468015E-7</v>
      </c>
      <c r="BI48">
        <f t="shared" si="70"/>
        <v>1.3721752304737468E-7</v>
      </c>
      <c r="BJ48">
        <f t="shared" si="70"/>
        <v>1.0877620568125301E-7</v>
      </c>
      <c r="BK48">
        <f t="shared" si="70"/>
        <v>8.6366578434872922E-8</v>
      </c>
      <c r="BL48">
        <f t="shared" si="71"/>
        <v>6.8672009913441866E-8</v>
      </c>
      <c r="BM48">
        <f t="shared" si="71"/>
        <v>5.4674074338379241E-8</v>
      </c>
      <c r="BN48">
        <f t="shared" si="71"/>
        <v>4.3581726755621163E-8</v>
      </c>
      <c r="BO48">
        <f t="shared" si="71"/>
        <v>3.4778350010915715E-8</v>
      </c>
      <c r="BP48">
        <f t="shared" si="71"/>
        <v>2.7781811711251441E-8</v>
      </c>
      <c r="BQ48">
        <f t="shared" si="71"/>
        <v>2.2214114471364057E-8</v>
      </c>
      <c r="BR48">
        <f t="shared" si="71"/>
        <v>1.777819449028874E-8</v>
      </c>
      <c r="BS48">
        <f t="shared" si="71"/>
        <v>1.4240092927351621E-8</v>
      </c>
      <c r="BT48">
        <f t="shared" si="71"/>
        <v>1.1415194953835316E-8</v>
      </c>
      <c r="BU48">
        <f t="shared" si="71"/>
        <v>9.1575673946750755E-9</v>
      </c>
      <c r="BV48">
        <f t="shared" si="72"/>
        <v>7.3516692441302808E-9</v>
      </c>
      <c r="BW48">
        <f t="shared" si="72"/>
        <v>5.9058876437393825E-9</v>
      </c>
      <c r="BX48">
        <f t="shared" si="72"/>
        <v>4.7474838320898265E-9</v>
      </c>
      <c r="BY48">
        <f t="shared" si="72"/>
        <v>3.8186320015069968E-9</v>
      </c>
      <c r="BZ48">
        <f t="shared" si="72"/>
        <v>3.0733079639611173E-9</v>
      </c>
      <c r="CA48">
        <f t="shared" si="72"/>
        <v>2.4748404650246045E-9</v>
      </c>
      <c r="CB48">
        <f t="shared" si="72"/>
        <v>1.9939805186834279E-9</v>
      </c>
      <c r="CC48">
        <f t="shared" si="72"/>
        <v>1.6073766352766066E-9</v>
      </c>
      <c r="CD48">
        <f t="shared" si="72"/>
        <v>1.2963687538059779E-9</v>
      </c>
      <c r="CE48">
        <f t="shared" si="72"/>
        <v>1.0460329004894666E-9</v>
      </c>
      <c r="CF48">
        <f t="shared" si="73"/>
        <v>8.4442344435740951E-10</v>
      </c>
      <c r="CG48">
        <f t="shared" si="73"/>
        <v>6.8197133380681267E-10</v>
      </c>
      <c r="CH48">
        <f t="shared" si="73"/>
        <v>5.5100564981225565E-10</v>
      </c>
      <c r="CI48">
        <f t="shared" si="73"/>
        <v>4.4537278958347067E-10</v>
      </c>
      <c r="CJ48">
        <f t="shared" si="73"/>
        <v>3.601330467585016E-10</v>
      </c>
      <c r="CK48">
        <f t="shared" si="73"/>
        <v>2.9131862351416805E-10</v>
      </c>
      <c r="CL48">
        <f t="shared" si="73"/>
        <v>2.3574045957553515E-10</v>
      </c>
      <c r="CM48">
        <f t="shared" si="73"/>
        <v>1.9083389595800908E-10</v>
      </c>
      <c r="CN48">
        <f t="shared" si="73"/>
        <v>1.5453526427680387E-10</v>
      </c>
      <c r="CO48">
        <f t="shared" si="73"/>
        <v>1.2518312724646123E-10</v>
      </c>
      <c r="CP48">
        <f t="shared" si="74"/>
        <v>1.0143918711333707E-10</v>
      </c>
      <c r="CQ48">
        <f t="shared" si="74"/>
        <v>8.2224899878568916E-11</v>
      </c>
      <c r="CR48">
        <f t="shared" si="74"/>
        <v>4.4143379022225433E-11</v>
      </c>
      <c r="CS48">
        <f t="shared" si="74"/>
        <v>2.3907907273666497E-11</v>
      </c>
      <c r="CT48">
        <f t="shared" si="74"/>
        <v>1.3806127647506622E-11</v>
      </c>
      <c r="CU48">
        <f t="shared" si="74"/>
        <v>8.0085639319383157E-12</v>
      </c>
      <c r="CV48">
        <f t="shared" si="74"/>
        <v>4.5597269437488748E-12</v>
      </c>
      <c r="CW48">
        <f t="shared" si="74"/>
        <v>2.4993212305094052E-12</v>
      </c>
      <c r="CX48">
        <f t="shared" si="74"/>
        <v>1.287043412326379E-12</v>
      </c>
      <c r="CY48">
        <f t="shared" si="74"/>
        <v>5.9845326049168454E-13</v>
      </c>
      <c r="CZ48">
        <f t="shared" si="75"/>
        <v>2.3203800619461015E-13</v>
      </c>
      <c r="DA48">
        <f t="shared" si="75"/>
        <v>6.0546257540777381E-14</v>
      </c>
      <c r="DB48">
        <f t="shared" si="75"/>
        <v>3.2069533545563375E-15</v>
      </c>
      <c r="DC48">
        <f t="shared" si="75"/>
        <v>0</v>
      </c>
      <c r="DD48">
        <f t="shared" si="75"/>
        <v>0</v>
      </c>
      <c r="DE48">
        <f t="shared" si="75"/>
        <v>0</v>
      </c>
      <c r="DF48">
        <f t="shared" si="75"/>
        <v>0</v>
      </c>
      <c r="DG48">
        <f t="shared" si="75"/>
        <v>0</v>
      </c>
      <c r="DH48">
        <f t="shared" si="75"/>
        <v>0</v>
      </c>
      <c r="DI48">
        <f t="shared" si="75"/>
        <v>0</v>
      </c>
      <c r="DJ48">
        <f t="shared" si="76"/>
        <v>0</v>
      </c>
      <c r="DK48">
        <f t="shared" si="76"/>
        <v>0</v>
      </c>
      <c r="DL48">
        <f t="shared" si="76"/>
        <v>0</v>
      </c>
      <c r="DM48">
        <f t="shared" si="76"/>
        <v>0</v>
      </c>
      <c r="DN48">
        <f t="shared" si="76"/>
        <v>0</v>
      </c>
      <c r="DO48">
        <f t="shared" si="76"/>
        <v>0</v>
      </c>
      <c r="DP48">
        <f t="shared" si="76"/>
        <v>0</v>
      </c>
      <c r="DQ48">
        <f t="shared" si="76"/>
        <v>0</v>
      </c>
      <c r="DR48">
        <f t="shared" si="76"/>
        <v>0</v>
      </c>
      <c r="DS48">
        <f t="shared" si="76"/>
        <v>0</v>
      </c>
      <c r="DT48">
        <f t="shared" si="77"/>
        <v>0</v>
      </c>
      <c r="DU48">
        <f t="shared" si="77"/>
        <v>0</v>
      </c>
      <c r="DV48">
        <f t="shared" si="77"/>
        <v>0</v>
      </c>
      <c r="DW48">
        <f t="shared" si="77"/>
        <v>0</v>
      </c>
      <c r="DX48">
        <f t="shared" si="77"/>
        <v>0</v>
      </c>
      <c r="DY48">
        <f t="shared" si="77"/>
        <v>0</v>
      </c>
      <c r="DZ48">
        <f t="shared" si="77"/>
        <v>0</v>
      </c>
      <c r="EA48">
        <f t="shared" si="77"/>
        <v>0</v>
      </c>
      <c r="EB48">
        <f t="shared" si="77"/>
        <v>0</v>
      </c>
      <c r="EC48">
        <f t="shared" si="77"/>
        <v>0</v>
      </c>
      <c r="ED48">
        <f t="shared" si="78"/>
        <v>0</v>
      </c>
      <c r="EE48">
        <f t="shared" si="78"/>
        <v>0</v>
      </c>
      <c r="EF48">
        <f t="shared" si="78"/>
        <v>0</v>
      </c>
      <c r="EG48">
        <f t="shared" si="78"/>
        <v>0</v>
      </c>
      <c r="EH48">
        <f t="shared" si="78"/>
        <v>0</v>
      </c>
      <c r="EI48">
        <f t="shared" si="78"/>
        <v>0</v>
      </c>
      <c r="EJ48">
        <f t="shared" si="78"/>
        <v>0</v>
      </c>
      <c r="EK48">
        <f t="shared" si="78"/>
        <v>0</v>
      </c>
      <c r="EL48">
        <f t="shared" si="78"/>
        <v>0</v>
      </c>
      <c r="EM48">
        <f t="shared" si="78"/>
        <v>0</v>
      </c>
      <c r="EN48">
        <f t="shared" si="79"/>
        <v>0</v>
      </c>
      <c r="EO48">
        <f t="shared" si="79"/>
        <v>0</v>
      </c>
      <c r="EP48">
        <f t="shared" si="79"/>
        <v>0</v>
      </c>
      <c r="EQ48">
        <f t="shared" si="79"/>
        <v>0</v>
      </c>
      <c r="ER48">
        <f t="shared" si="79"/>
        <v>0</v>
      </c>
      <c r="ES48">
        <f t="shared" si="79"/>
        <v>0</v>
      </c>
      <c r="ET48">
        <f t="shared" si="79"/>
        <v>0</v>
      </c>
      <c r="EU48">
        <f t="shared" si="79"/>
        <v>0</v>
      </c>
      <c r="EV48">
        <f t="shared" si="79"/>
        <v>0</v>
      </c>
      <c r="EW48">
        <f t="shared" si="79"/>
        <v>0</v>
      </c>
      <c r="EX48">
        <f t="shared" si="79"/>
        <v>0</v>
      </c>
      <c r="EZ48">
        <f t="shared" si="17"/>
        <v>0.11727137801378922</v>
      </c>
      <c r="FB48">
        <f t="shared" si="63"/>
        <v>0.30286365129545423</v>
      </c>
      <c r="FC48">
        <f t="shared" si="64"/>
        <v>0.19381617386208647</v>
      </c>
    </row>
    <row r="49" spans="1:159" x14ac:dyDescent="0.25">
      <c r="A49">
        <v>510</v>
      </c>
      <c r="B49" s="19">
        <f>'Input spectra'!Y48</f>
        <v>5.48774322466078E-2</v>
      </c>
      <c r="C49">
        <f>'Input spectra'!F48</f>
        <v>0.98814883433688405</v>
      </c>
      <c r="D49">
        <f t="shared" si="65"/>
        <v>2.0653927966864227E-2</v>
      </c>
      <c r="E49">
        <f t="shared" si="65"/>
        <v>1.6734606198022577E-2</v>
      </c>
      <c r="F49">
        <f t="shared" si="65"/>
        <v>1.3558291375011099E-2</v>
      </c>
      <c r="G49">
        <f t="shared" si="65"/>
        <v>1.0984257598145997E-2</v>
      </c>
      <c r="H49">
        <f t="shared" si="65"/>
        <v>8.8984093677578844E-3</v>
      </c>
      <c r="I49">
        <f t="shared" si="65"/>
        <v>7.2082462864126711E-3</v>
      </c>
      <c r="J49">
        <f t="shared" si="65"/>
        <v>5.8387791016680001E-3</v>
      </c>
      <c r="K49">
        <f t="shared" si="65"/>
        <v>4.7292174803172651E-3</v>
      </c>
      <c r="L49">
        <f t="shared" si="65"/>
        <v>3.8302837909223188E-3</v>
      </c>
      <c r="M49">
        <f t="shared" si="65"/>
        <v>3.1020346684481237E-3</v>
      </c>
      <c r="N49">
        <f t="shared" si="66"/>
        <v>2.5120944467830974E-3</v>
      </c>
      <c r="O49">
        <f t="shared" si="66"/>
        <v>2.0342226489676049E-3</v>
      </c>
      <c r="P49">
        <f t="shared" si="66"/>
        <v>1.6471524141465591E-3</v>
      </c>
      <c r="Q49">
        <f t="shared" si="66"/>
        <v>1.3336486583120902E-3</v>
      </c>
      <c r="R49">
        <f t="shared" si="66"/>
        <v>1.0797444352467608E-3</v>
      </c>
      <c r="S49">
        <f t="shared" si="66"/>
        <v>8.741218087221582E-4</v>
      </c>
      <c r="T49">
        <f t="shared" si="66"/>
        <v>7.0760991105940998E-4</v>
      </c>
      <c r="U49">
        <f t="shared" si="66"/>
        <v>5.7277802587310902E-4</v>
      </c>
      <c r="V49">
        <f t="shared" si="66"/>
        <v>4.636057208177401E-4</v>
      </c>
      <c r="W49">
        <f t="shared" si="66"/>
        <v>3.7521545333376102E-4</v>
      </c>
      <c r="X49">
        <f t="shared" si="67"/>
        <v>3.0365582797430804E-4</v>
      </c>
      <c r="Y49">
        <f t="shared" si="67"/>
        <v>2.457259189687355E-4</v>
      </c>
      <c r="Z49">
        <f t="shared" si="67"/>
        <v>1.9883288449494362E-4</v>
      </c>
      <c r="AA49">
        <f t="shared" si="67"/>
        <v>1.6087656940543229E-4</v>
      </c>
      <c r="AB49">
        <f t="shared" si="67"/>
        <v>1.3015598555992392E-4</v>
      </c>
      <c r="AC49">
        <f t="shared" si="67"/>
        <v>1.0529352593430333E-4</v>
      </c>
      <c r="AD49">
        <f t="shared" si="67"/>
        <v>8.517355287301986E-5</v>
      </c>
      <c r="AE49">
        <f t="shared" si="67"/>
        <v>6.8892636766439534E-5</v>
      </c>
      <c r="AF49">
        <f t="shared" si="67"/>
        <v>5.5719237082802635E-5</v>
      </c>
      <c r="AG49">
        <f t="shared" si="67"/>
        <v>4.5061035793675377E-5</v>
      </c>
      <c r="AH49">
        <f t="shared" si="68"/>
        <v>3.643847223763345E-5</v>
      </c>
      <c r="AI49">
        <f t="shared" si="68"/>
        <v>2.9463303323112211E-5</v>
      </c>
      <c r="AJ49">
        <f t="shared" si="68"/>
        <v>2.3821235806941896E-5</v>
      </c>
      <c r="AK49">
        <f t="shared" si="68"/>
        <v>1.9257858037567408E-5</v>
      </c>
      <c r="AL49">
        <f t="shared" si="68"/>
        <v>1.5567244999956109E-5</v>
      </c>
      <c r="AM49">
        <f t="shared" si="68"/>
        <v>1.2582729213443419E-5</v>
      </c>
      <c r="AN49">
        <f t="shared" si="68"/>
        <v>1.0169426261840353E-5</v>
      </c>
      <c r="AO49">
        <f t="shared" si="68"/>
        <v>8.218181732514762E-6</v>
      </c>
      <c r="AP49">
        <f t="shared" si="68"/>
        <v>6.6406695586578699E-6</v>
      </c>
      <c r="AQ49">
        <f t="shared" si="68"/>
        <v>5.3654229947211051E-6</v>
      </c>
      <c r="AR49">
        <f t="shared" si="69"/>
        <v>4.3346209779088851E-6</v>
      </c>
      <c r="AS49">
        <f t="shared" si="69"/>
        <v>3.5014862782337144E-6</v>
      </c>
      <c r="AT49">
        <f t="shared" si="69"/>
        <v>2.8281791074625791E-6</v>
      </c>
      <c r="AU49">
        <f t="shared" si="69"/>
        <v>2.2840919524973704E-6</v>
      </c>
      <c r="AV49">
        <f t="shared" si="69"/>
        <v>1.8444693016199595E-6</v>
      </c>
      <c r="AW49">
        <f t="shared" si="69"/>
        <v>1.4892904372686723E-6</v>
      </c>
      <c r="AX49">
        <f t="shared" si="69"/>
        <v>1.0853710314647988E-6</v>
      </c>
      <c r="AY49">
        <f t="shared" si="69"/>
        <v>7.6033894858925826E-7</v>
      </c>
      <c r="AZ49">
        <f t="shared" si="69"/>
        <v>5.6114009959661591E-7</v>
      </c>
      <c r="BA49">
        <f t="shared" si="69"/>
        <v>4.2141225321692125E-7</v>
      </c>
      <c r="BB49">
        <f t="shared" si="70"/>
        <v>3.1961271398779149E-7</v>
      </c>
      <c r="BC49">
        <f t="shared" si="70"/>
        <v>2.4402055687231708E-7</v>
      </c>
      <c r="BD49">
        <f t="shared" si="70"/>
        <v>1.8722512810475675E-7</v>
      </c>
      <c r="BE49">
        <f t="shared" si="70"/>
        <v>1.4420398845876728E-7</v>
      </c>
      <c r="BF49">
        <f t="shared" si="70"/>
        <v>1.1141885404152693E-7</v>
      </c>
      <c r="BG49">
        <f t="shared" si="70"/>
        <v>8.6315850657332059E-8</v>
      </c>
      <c r="BH49">
        <f t="shared" si="70"/>
        <v>6.7021059249311724E-8</v>
      </c>
      <c r="BI49">
        <f t="shared" si="70"/>
        <v>5.2143089722364598E-8</v>
      </c>
      <c r="BJ49">
        <f t="shared" si="70"/>
        <v>4.0639554380877631E-8</v>
      </c>
      <c r="BK49">
        <f t="shared" si="70"/>
        <v>3.172404749656996E-8</v>
      </c>
      <c r="BL49">
        <f t="shared" si="71"/>
        <v>2.4799931476188402E-8</v>
      </c>
      <c r="BM49">
        <f t="shared" si="71"/>
        <v>1.9412434639763904E-8</v>
      </c>
      <c r="BN49">
        <f t="shared" si="71"/>
        <v>1.5213559817465914E-8</v>
      </c>
      <c r="BO49">
        <f t="shared" si="71"/>
        <v>1.1936121536252751E-8</v>
      </c>
      <c r="BP49">
        <f t="shared" si="71"/>
        <v>9.3743824427455917E-9</v>
      </c>
      <c r="BQ49">
        <f t="shared" si="71"/>
        <v>7.3695158041031073E-9</v>
      </c>
      <c r="BR49">
        <f t="shared" si="71"/>
        <v>5.7986306585156549E-9</v>
      </c>
      <c r="BS49">
        <f t="shared" si="71"/>
        <v>4.5664474393064503E-9</v>
      </c>
      <c r="BT49">
        <f t="shared" si="71"/>
        <v>3.5989583288202146E-9</v>
      </c>
      <c r="BU49">
        <f t="shared" si="71"/>
        <v>2.8385820624342776E-9</v>
      </c>
      <c r="BV49">
        <f t="shared" si="72"/>
        <v>2.2404493774608556E-9</v>
      </c>
      <c r="BW49">
        <f t="shared" si="72"/>
        <v>1.7695474057088422E-9</v>
      </c>
      <c r="BX49">
        <f t="shared" si="72"/>
        <v>1.3985189679378079E-9</v>
      </c>
      <c r="BY49">
        <f t="shared" si="72"/>
        <v>1.1059628011208689E-9</v>
      </c>
      <c r="BZ49">
        <f t="shared" si="72"/>
        <v>8.7511804423424546E-10</v>
      </c>
      <c r="CA49">
        <f t="shared" si="72"/>
        <v>6.928442405232903E-10</v>
      </c>
      <c r="CB49">
        <f t="shared" si="72"/>
        <v>5.4882913610893459E-10</v>
      </c>
      <c r="CC49">
        <f t="shared" si="72"/>
        <v>4.3497244387499526E-10</v>
      </c>
      <c r="CD49">
        <f t="shared" si="72"/>
        <v>3.4490579682473948E-10</v>
      </c>
      <c r="CE49">
        <f t="shared" si="72"/>
        <v>2.7361829269102141E-10</v>
      </c>
      <c r="CF49">
        <f t="shared" si="73"/>
        <v>2.1716403980522997E-10</v>
      </c>
      <c r="CG49">
        <f t="shared" si="73"/>
        <v>1.724334806569864E-10</v>
      </c>
      <c r="CH49">
        <f t="shared" si="73"/>
        <v>1.3697438914312408E-10</v>
      </c>
      <c r="CI49">
        <f t="shared" si="73"/>
        <v>1.0885160715831454E-10</v>
      </c>
      <c r="CJ49">
        <f t="shared" si="73"/>
        <v>8.6537030080078512E-11</v>
      </c>
      <c r="CK49">
        <f t="shared" si="73"/>
        <v>6.8823238666858078E-11</v>
      </c>
      <c r="CL49">
        <f t="shared" si="73"/>
        <v>5.4755635988586589E-11</v>
      </c>
      <c r="CM49">
        <f t="shared" si="73"/>
        <v>4.3579080631545714E-11</v>
      </c>
      <c r="CN49">
        <f t="shared" si="73"/>
        <v>3.4695886763858486E-11</v>
      </c>
      <c r="CO49">
        <f t="shared" si="73"/>
        <v>2.7632745334788354E-11</v>
      </c>
      <c r="CP49">
        <f t="shared" si="74"/>
        <v>2.2014652960267346E-11</v>
      </c>
      <c r="CQ49">
        <f t="shared" si="74"/>
        <v>1.7544349972370603E-11</v>
      </c>
      <c r="CR49">
        <f t="shared" si="74"/>
        <v>9.2603488588277361E-12</v>
      </c>
      <c r="CS49">
        <f t="shared" si="74"/>
        <v>4.9309566236579979E-12</v>
      </c>
      <c r="CT49">
        <f t="shared" si="74"/>
        <v>2.7995572249627985E-12</v>
      </c>
      <c r="CU49">
        <f t="shared" si="74"/>
        <v>1.5966140880098334E-12</v>
      </c>
      <c r="CV49">
        <f t="shared" si="74"/>
        <v>8.9374163805937374E-13</v>
      </c>
      <c r="CW49">
        <f t="shared" si="74"/>
        <v>4.8164058943385597E-13</v>
      </c>
      <c r="CX49">
        <f t="shared" si="74"/>
        <v>2.4384959705337731E-13</v>
      </c>
      <c r="CY49">
        <f t="shared" si="74"/>
        <v>1.1147742515874052E-13</v>
      </c>
      <c r="CZ49">
        <f t="shared" si="75"/>
        <v>4.2495570315377311E-14</v>
      </c>
      <c r="DA49">
        <f t="shared" si="75"/>
        <v>1.0901837048089911E-14</v>
      </c>
      <c r="DB49">
        <f t="shared" si="75"/>
        <v>5.6771827023624698E-16</v>
      </c>
      <c r="DC49">
        <f t="shared" si="75"/>
        <v>0</v>
      </c>
      <c r="DD49">
        <f t="shared" si="75"/>
        <v>0</v>
      </c>
      <c r="DE49">
        <f t="shared" si="75"/>
        <v>0</v>
      </c>
      <c r="DF49">
        <f t="shared" si="75"/>
        <v>0</v>
      </c>
      <c r="DG49">
        <f t="shared" si="75"/>
        <v>0</v>
      </c>
      <c r="DH49">
        <f t="shared" si="75"/>
        <v>0</v>
      </c>
      <c r="DI49">
        <f t="shared" si="75"/>
        <v>0</v>
      </c>
      <c r="DJ49">
        <f t="shared" si="76"/>
        <v>0</v>
      </c>
      <c r="DK49">
        <f t="shared" si="76"/>
        <v>0</v>
      </c>
      <c r="DL49">
        <f t="shared" si="76"/>
        <v>0</v>
      </c>
      <c r="DM49">
        <f t="shared" si="76"/>
        <v>0</v>
      </c>
      <c r="DN49">
        <f t="shared" si="76"/>
        <v>0</v>
      </c>
      <c r="DO49">
        <f t="shared" si="76"/>
        <v>0</v>
      </c>
      <c r="DP49">
        <f t="shared" si="76"/>
        <v>0</v>
      </c>
      <c r="DQ49">
        <f t="shared" si="76"/>
        <v>0</v>
      </c>
      <c r="DR49">
        <f t="shared" si="76"/>
        <v>0</v>
      </c>
      <c r="DS49">
        <f t="shared" si="76"/>
        <v>0</v>
      </c>
      <c r="DT49">
        <f t="shared" si="77"/>
        <v>0</v>
      </c>
      <c r="DU49">
        <f t="shared" si="77"/>
        <v>0</v>
      </c>
      <c r="DV49">
        <f t="shared" si="77"/>
        <v>0</v>
      </c>
      <c r="DW49">
        <f t="shared" si="77"/>
        <v>0</v>
      </c>
      <c r="DX49">
        <f t="shared" si="77"/>
        <v>0</v>
      </c>
      <c r="DY49">
        <f t="shared" si="77"/>
        <v>0</v>
      </c>
      <c r="DZ49">
        <f t="shared" si="77"/>
        <v>0</v>
      </c>
      <c r="EA49">
        <f t="shared" si="77"/>
        <v>0</v>
      </c>
      <c r="EB49">
        <f t="shared" si="77"/>
        <v>0</v>
      </c>
      <c r="EC49">
        <f t="shared" si="77"/>
        <v>0</v>
      </c>
      <c r="ED49">
        <f t="shared" si="78"/>
        <v>0</v>
      </c>
      <c r="EE49">
        <f t="shared" si="78"/>
        <v>0</v>
      </c>
      <c r="EF49">
        <f t="shared" si="78"/>
        <v>0</v>
      </c>
      <c r="EG49">
        <f t="shared" si="78"/>
        <v>0</v>
      </c>
      <c r="EH49">
        <f t="shared" si="78"/>
        <v>0</v>
      </c>
      <c r="EI49">
        <f t="shared" si="78"/>
        <v>0</v>
      </c>
      <c r="EJ49">
        <f t="shared" si="78"/>
        <v>0</v>
      </c>
      <c r="EK49">
        <f t="shared" si="78"/>
        <v>0</v>
      </c>
      <c r="EL49">
        <f t="shared" si="78"/>
        <v>0</v>
      </c>
      <c r="EM49">
        <f t="shared" si="78"/>
        <v>0</v>
      </c>
      <c r="EN49">
        <f t="shared" si="79"/>
        <v>0</v>
      </c>
      <c r="EO49">
        <f t="shared" si="79"/>
        <v>0</v>
      </c>
      <c r="EP49">
        <f t="shared" si="79"/>
        <v>0</v>
      </c>
      <c r="EQ49">
        <f t="shared" si="79"/>
        <v>0</v>
      </c>
      <c r="ER49">
        <f t="shared" si="79"/>
        <v>0</v>
      </c>
      <c r="ES49">
        <f t="shared" si="79"/>
        <v>0</v>
      </c>
      <c r="ET49">
        <f t="shared" si="79"/>
        <v>0</v>
      </c>
      <c r="EU49">
        <f t="shared" si="79"/>
        <v>0</v>
      </c>
      <c r="EV49">
        <f t="shared" si="79"/>
        <v>0</v>
      </c>
      <c r="EW49">
        <f t="shared" si="79"/>
        <v>0</v>
      </c>
      <c r="EX49">
        <f t="shared" si="79"/>
        <v>0</v>
      </c>
      <c r="EZ49">
        <f t="shared" si="17"/>
        <v>0.10872566940579226</v>
      </c>
      <c r="FB49">
        <f t="shared" si="63"/>
        <v>0.31890521867035221</v>
      </c>
      <c r="FC49">
        <f t="shared" si="64"/>
        <v>0.18907961342712959</v>
      </c>
    </row>
    <row r="50" spans="1:159" x14ac:dyDescent="0.25">
      <c r="A50">
        <v>515</v>
      </c>
      <c r="B50" s="19">
        <f>'Input spectra'!Y49</f>
        <v>5.4881431446767701E-2</v>
      </c>
      <c r="C50">
        <f>'Input spectra'!F49</f>
        <v>0.87060035126935997</v>
      </c>
      <c r="D50">
        <f t="shared" si="65"/>
        <v>2.0653927966864227E-2</v>
      </c>
      <c r="E50">
        <f t="shared" si="65"/>
        <v>1.7132685973665327E-2</v>
      </c>
      <c r="F50">
        <f t="shared" si="65"/>
        <v>1.4211007823975354E-2</v>
      </c>
      <c r="G50">
        <f t="shared" si="65"/>
        <v>1.178692669866846E-2</v>
      </c>
      <c r="H50">
        <f t="shared" si="65"/>
        <v>9.7757978577370924E-3</v>
      </c>
      <c r="I50">
        <f t="shared" si="65"/>
        <v>8.1073590318393746E-3</v>
      </c>
      <c r="J50">
        <f t="shared" si="65"/>
        <v>6.723289187492318E-3</v>
      </c>
      <c r="K50">
        <f t="shared" si="65"/>
        <v>5.5751812504372753E-3</v>
      </c>
      <c r="L50">
        <f t="shared" si="65"/>
        <v>4.6228586578000849E-3</v>
      </c>
      <c r="M50">
        <f t="shared" si="65"/>
        <v>3.8329774800213725E-3</v>
      </c>
      <c r="N50">
        <f t="shared" si="66"/>
        <v>3.1778657163237917E-3</v>
      </c>
      <c r="O50">
        <f t="shared" si="66"/>
        <v>2.634559561974606E-3</v>
      </c>
      <c r="P50">
        <f t="shared" si="66"/>
        <v>2.1840032537661005E-3</v>
      </c>
      <c r="Q50">
        <f t="shared" si="66"/>
        <v>1.8103847563219757E-3</v>
      </c>
      <c r="R50">
        <f t="shared" si="66"/>
        <v>1.5005842508091357E-3</v>
      </c>
      <c r="S50">
        <f t="shared" si="66"/>
        <v>1.2437162912515391E-3</v>
      </c>
      <c r="T50">
        <f t="shared" si="66"/>
        <v>1.0307497364178378E-3</v>
      </c>
      <c r="U50">
        <f t="shared" si="66"/>
        <v>8.5419225896786379E-4</v>
      </c>
      <c r="V50">
        <f t="shared" si="66"/>
        <v>7.078284710825706E-4</v>
      </c>
      <c r="W50">
        <f t="shared" si="66"/>
        <v>5.8650256435389004E-4</v>
      </c>
      <c r="X50">
        <f t="shared" si="67"/>
        <v>4.8593790541146952E-4</v>
      </c>
      <c r="Y50">
        <f t="shared" si="67"/>
        <v>4.0258731090390287E-4</v>
      </c>
      <c r="Z50">
        <f t="shared" si="67"/>
        <v>3.3350879031158179E-4</v>
      </c>
      <c r="AA50">
        <f t="shared" si="67"/>
        <v>2.7626242943588929E-4</v>
      </c>
      <c r="AB50">
        <f t="shared" si="67"/>
        <v>2.2882482185055587E-4</v>
      </c>
      <c r="AC50">
        <f t="shared" si="67"/>
        <v>1.8951806550932611E-4</v>
      </c>
      <c r="AD50">
        <f t="shared" si="67"/>
        <v>1.5695084817604586E-4</v>
      </c>
      <c r="AE50">
        <f t="shared" si="67"/>
        <v>1.2996956590454598E-4</v>
      </c>
      <c r="AF50">
        <f t="shared" si="67"/>
        <v>1.0761776800511561E-4</v>
      </c>
      <c r="AG50">
        <f t="shared" si="67"/>
        <v>8.9102511885780984E-5</v>
      </c>
      <c r="AH50">
        <f t="shared" si="68"/>
        <v>7.3766451895841193E-5</v>
      </c>
      <c r="AI50">
        <f t="shared" si="68"/>
        <v>6.1064686170532161E-5</v>
      </c>
      <c r="AJ50">
        <f t="shared" si="68"/>
        <v>5.054555141008314E-5</v>
      </c>
      <c r="AK50">
        <f t="shared" si="68"/>
        <v>4.1834693280299711E-5</v>
      </c>
      <c r="AL50">
        <f t="shared" si="68"/>
        <v>3.4621854476151076E-5</v>
      </c>
      <c r="AM50">
        <f t="shared" si="68"/>
        <v>2.8649917415294021E-5</v>
      </c>
      <c r="AN50">
        <f t="shared" si="68"/>
        <v>2.3705817322562404E-5</v>
      </c>
      <c r="AO50">
        <f t="shared" si="68"/>
        <v>1.9613006867598751E-5</v>
      </c>
      <c r="AP50">
        <f t="shared" si="68"/>
        <v>1.6225207800005367E-5</v>
      </c>
      <c r="AQ50">
        <f t="shared" si="68"/>
        <v>1.342123007794337E-5</v>
      </c>
      <c r="AR50">
        <f t="shared" si="69"/>
        <v>1.1100676374941258E-5</v>
      </c>
      <c r="AS50">
        <f t="shared" si="69"/>
        <v>9.1803808776668896E-6</v>
      </c>
      <c r="AT50">
        <f t="shared" si="69"/>
        <v>7.591457035496198E-6</v>
      </c>
      <c r="AU50">
        <f t="shared" si="69"/>
        <v>6.2768502883061593E-6</v>
      </c>
      <c r="AV50">
        <f t="shared" si="69"/>
        <v>5.1893095270895263E-6</v>
      </c>
      <c r="AW50">
        <f t="shared" si="69"/>
        <v>4.2897057512657634E-6</v>
      </c>
      <c r="AX50">
        <f t="shared" si="69"/>
        <v>3.2006360027607066E-6</v>
      </c>
      <c r="AY50">
        <f t="shared" si="69"/>
        <v>2.2954892105996374E-6</v>
      </c>
      <c r="AZ50">
        <f t="shared" si="69"/>
        <v>1.7344000629384076E-6</v>
      </c>
      <c r="BA50">
        <f t="shared" si="69"/>
        <v>1.3335063644207236E-6</v>
      </c>
      <c r="BB50">
        <f t="shared" si="70"/>
        <v>1.0354328478048656E-6</v>
      </c>
      <c r="BC50">
        <f t="shared" si="70"/>
        <v>8.0934607159385551E-7</v>
      </c>
      <c r="BD50">
        <f t="shared" si="70"/>
        <v>6.3574352181888796E-7</v>
      </c>
      <c r="BE50">
        <f t="shared" si="70"/>
        <v>5.0130846410514471E-7</v>
      </c>
      <c r="BF50">
        <f t="shared" si="70"/>
        <v>3.9654859003923325E-7</v>
      </c>
      <c r="BG50">
        <f t="shared" si="70"/>
        <v>3.1451273514527726E-7</v>
      </c>
      <c r="BH50">
        <f t="shared" si="70"/>
        <v>2.5001664658687066E-7</v>
      </c>
      <c r="BI50">
        <f t="shared" si="70"/>
        <v>1.991426847270071E-7</v>
      </c>
      <c r="BJ50">
        <f t="shared" si="70"/>
        <v>1.589009490890697E-7</v>
      </c>
      <c r="BK50">
        <f t="shared" si="70"/>
        <v>1.2699192405477711E-7</v>
      </c>
      <c r="BL50">
        <f t="shared" si="71"/>
        <v>1.0163609031651241E-7</v>
      </c>
      <c r="BM50">
        <f t="shared" si="71"/>
        <v>8.1449314585574673E-8</v>
      </c>
      <c r="BN50">
        <f t="shared" si="71"/>
        <v>6.5350397221637841E-8</v>
      </c>
      <c r="BO50">
        <f t="shared" si="71"/>
        <v>5.2491692418364732E-8</v>
      </c>
      <c r="BP50">
        <f t="shared" si="71"/>
        <v>4.2206561101525929E-8</v>
      </c>
      <c r="BQ50">
        <f t="shared" si="71"/>
        <v>3.396926994923998E-8</v>
      </c>
      <c r="BR50">
        <f t="shared" si="71"/>
        <v>2.7364194208198821E-8</v>
      </c>
      <c r="BS50">
        <f t="shared" si="71"/>
        <v>2.2062038474813972E-8</v>
      </c>
      <c r="BT50">
        <f t="shared" si="71"/>
        <v>1.7801391450925461E-8</v>
      </c>
      <c r="BU50">
        <f t="shared" si="71"/>
        <v>1.4374360885478941E-8</v>
      </c>
      <c r="BV50">
        <f t="shared" si="72"/>
        <v>1.1615346863996077E-8</v>
      </c>
      <c r="BW50">
        <f t="shared" si="72"/>
        <v>9.3922405608535266E-9</v>
      </c>
      <c r="BX50">
        <f t="shared" si="72"/>
        <v>7.5995053417175718E-9</v>
      </c>
      <c r="BY50">
        <f t="shared" si="72"/>
        <v>6.1527241037864444E-9</v>
      </c>
      <c r="BZ50">
        <f t="shared" si="72"/>
        <v>4.984292468731801E-9</v>
      </c>
      <c r="CA50">
        <f t="shared" si="72"/>
        <v>4.0400100751024997E-9</v>
      </c>
      <c r="CB50">
        <f t="shared" si="72"/>
        <v>3.2763776440314591E-9</v>
      </c>
      <c r="CC50">
        <f t="shared" si="72"/>
        <v>2.6584500050450176E-9</v>
      </c>
      <c r="CD50">
        <f t="shared" si="72"/>
        <v>2.1581280235603745E-9</v>
      </c>
      <c r="CE50">
        <f t="shared" si="72"/>
        <v>1.7527977095626699E-9</v>
      </c>
      <c r="CF50">
        <f t="shared" si="73"/>
        <v>1.4242444580836356E-9</v>
      </c>
      <c r="CG50">
        <f t="shared" si="73"/>
        <v>1.1577856934421351E-9</v>
      </c>
      <c r="CH50">
        <f t="shared" si="73"/>
        <v>9.41577157730961E-10</v>
      </c>
      <c r="CI50">
        <f t="shared" si="73"/>
        <v>7.6605745849806551E-10</v>
      </c>
      <c r="CJ50">
        <f t="shared" si="73"/>
        <v>6.2350285119487588E-10</v>
      </c>
      <c r="CK50">
        <f t="shared" si="73"/>
        <v>5.0767002435846113E-10</v>
      </c>
      <c r="CL50">
        <f t="shared" si="73"/>
        <v>4.1350922322272094E-10</v>
      </c>
      <c r="CM50">
        <f t="shared" si="73"/>
        <v>3.3693365634203896E-10</v>
      </c>
      <c r="CN50">
        <f t="shared" si="73"/>
        <v>2.7463398620228084E-10</v>
      </c>
      <c r="CO50">
        <f t="shared" si="73"/>
        <v>2.2392896933189659E-10</v>
      </c>
      <c r="CP50">
        <f t="shared" si="74"/>
        <v>1.8264510951508325E-10</v>
      </c>
      <c r="CQ50">
        <f t="shared" si="74"/>
        <v>1.4901961749059963E-10</v>
      </c>
      <c r="CR50">
        <f t="shared" si="74"/>
        <v>8.0527361210542812E-11</v>
      </c>
      <c r="CS50">
        <f t="shared" si="74"/>
        <v>4.3899266127827666E-11</v>
      </c>
      <c r="CT50">
        <f t="shared" si="74"/>
        <v>2.5516751547672323E-11</v>
      </c>
      <c r="CU50">
        <f t="shared" si="74"/>
        <v>1.4898616820876382E-11</v>
      </c>
      <c r="CV50">
        <f t="shared" si="74"/>
        <v>8.5382318372031693E-12</v>
      </c>
      <c r="CW50">
        <f t="shared" si="74"/>
        <v>4.7107384120165356E-12</v>
      </c>
      <c r="CX50">
        <f t="shared" si="74"/>
        <v>2.4417315193251137E-12</v>
      </c>
      <c r="CY50">
        <f t="shared" si="74"/>
        <v>1.1428066371229712E-12</v>
      </c>
      <c r="CZ50">
        <f t="shared" si="75"/>
        <v>4.4600470976417864E-13</v>
      </c>
      <c r="DA50">
        <f t="shared" si="75"/>
        <v>1.1714005586843232E-13</v>
      </c>
      <c r="DB50">
        <f t="shared" si="75"/>
        <v>6.2452318982786656E-15</v>
      </c>
      <c r="DC50">
        <f t="shared" si="75"/>
        <v>0</v>
      </c>
      <c r="DD50">
        <f t="shared" si="75"/>
        <v>0</v>
      </c>
      <c r="DE50">
        <f t="shared" si="75"/>
        <v>0</v>
      </c>
      <c r="DF50">
        <f t="shared" si="75"/>
        <v>0</v>
      </c>
      <c r="DG50">
        <f t="shared" si="75"/>
        <v>0</v>
      </c>
      <c r="DH50">
        <f t="shared" si="75"/>
        <v>0</v>
      </c>
      <c r="DI50">
        <f t="shared" si="75"/>
        <v>0</v>
      </c>
      <c r="DJ50">
        <f t="shared" si="76"/>
        <v>0</v>
      </c>
      <c r="DK50">
        <f t="shared" si="76"/>
        <v>0</v>
      </c>
      <c r="DL50">
        <f t="shared" si="76"/>
        <v>0</v>
      </c>
      <c r="DM50">
        <f t="shared" si="76"/>
        <v>0</v>
      </c>
      <c r="DN50">
        <f t="shared" si="76"/>
        <v>0</v>
      </c>
      <c r="DO50">
        <f t="shared" si="76"/>
        <v>0</v>
      </c>
      <c r="DP50">
        <f t="shared" si="76"/>
        <v>0</v>
      </c>
      <c r="DQ50">
        <f t="shared" si="76"/>
        <v>0</v>
      </c>
      <c r="DR50">
        <f t="shared" si="76"/>
        <v>0</v>
      </c>
      <c r="DS50">
        <f t="shared" si="76"/>
        <v>0</v>
      </c>
      <c r="DT50">
        <f t="shared" si="77"/>
        <v>0</v>
      </c>
      <c r="DU50">
        <f t="shared" si="77"/>
        <v>0</v>
      </c>
      <c r="DV50">
        <f t="shared" si="77"/>
        <v>0</v>
      </c>
      <c r="DW50">
        <f t="shared" si="77"/>
        <v>0</v>
      </c>
      <c r="DX50">
        <f t="shared" si="77"/>
        <v>0</v>
      </c>
      <c r="DY50">
        <f t="shared" si="77"/>
        <v>0</v>
      </c>
      <c r="DZ50">
        <f t="shared" si="77"/>
        <v>0</v>
      </c>
      <c r="EA50">
        <f t="shared" si="77"/>
        <v>0</v>
      </c>
      <c r="EB50">
        <f t="shared" si="77"/>
        <v>0</v>
      </c>
      <c r="EC50">
        <f t="shared" si="77"/>
        <v>0</v>
      </c>
      <c r="ED50">
        <f t="shared" si="78"/>
        <v>0</v>
      </c>
      <c r="EE50">
        <f t="shared" si="78"/>
        <v>0</v>
      </c>
      <c r="EF50">
        <f t="shared" si="78"/>
        <v>0</v>
      </c>
      <c r="EG50">
        <f t="shared" si="78"/>
        <v>0</v>
      </c>
      <c r="EH50">
        <f t="shared" si="78"/>
        <v>0</v>
      </c>
      <c r="EI50">
        <f t="shared" si="78"/>
        <v>0</v>
      </c>
      <c r="EJ50">
        <f t="shared" si="78"/>
        <v>0</v>
      </c>
      <c r="EK50">
        <f t="shared" si="78"/>
        <v>0</v>
      </c>
      <c r="EL50">
        <f t="shared" si="78"/>
        <v>0</v>
      </c>
      <c r="EM50">
        <f t="shared" si="78"/>
        <v>0</v>
      </c>
      <c r="EN50">
        <f t="shared" si="79"/>
        <v>0</v>
      </c>
      <c r="EO50">
        <f t="shared" si="79"/>
        <v>0</v>
      </c>
      <c r="EP50">
        <f t="shared" si="79"/>
        <v>0</v>
      </c>
      <c r="EQ50">
        <f t="shared" si="79"/>
        <v>0</v>
      </c>
      <c r="ER50">
        <f t="shared" si="79"/>
        <v>0</v>
      </c>
      <c r="ES50">
        <f t="shared" si="79"/>
        <v>0</v>
      </c>
      <c r="ET50">
        <f t="shared" si="79"/>
        <v>0</v>
      </c>
      <c r="EU50">
        <f t="shared" si="79"/>
        <v>0</v>
      </c>
      <c r="EV50">
        <f t="shared" si="79"/>
        <v>0</v>
      </c>
      <c r="EW50">
        <f t="shared" si="79"/>
        <v>0</v>
      </c>
      <c r="EX50">
        <f t="shared" si="79"/>
        <v>0</v>
      </c>
      <c r="EZ50">
        <f t="shared" si="17"/>
        <v>0.12097326709874766</v>
      </c>
      <c r="FB50">
        <f t="shared" si="63"/>
        <v>0.29631655846729177</v>
      </c>
      <c r="FC50">
        <f t="shared" si="64"/>
        <v>0.19566292332301924</v>
      </c>
    </row>
    <row r="51" spans="1:159" x14ac:dyDescent="0.25">
      <c r="A51">
        <v>520</v>
      </c>
      <c r="B51" s="19">
        <f>'Input spectra'!Y50</f>
        <v>5.4885430646927698E-2</v>
      </c>
      <c r="C51">
        <f>'Input spectra'!F50</f>
        <v>0.69869202226345195</v>
      </c>
      <c r="D51">
        <f t="shared" si="65"/>
        <v>2.0653927966864227E-2</v>
      </c>
      <c r="E51">
        <f t="shared" si="65"/>
        <v>1.7731972487747688E-2</v>
      </c>
      <c r="F51">
        <f t="shared" si="65"/>
        <v>1.5222573044260754E-2</v>
      </c>
      <c r="G51">
        <f t="shared" si="65"/>
        <v>1.3067585937848925E-2</v>
      </c>
      <c r="H51">
        <f t="shared" si="65"/>
        <v>1.12170482744486E-2</v>
      </c>
      <c r="I51">
        <f t="shared" si="65"/>
        <v>9.6280287026125518E-3</v>
      </c>
      <c r="J51">
        <f t="shared" si="65"/>
        <v>8.2636393725408E-3</v>
      </c>
      <c r="K51">
        <f t="shared" si="65"/>
        <v>7.0921865295924371E-3</v>
      </c>
      <c r="L51">
        <f t="shared" si="65"/>
        <v>6.0864403162184813E-3</v>
      </c>
      <c r="M51">
        <f t="shared" si="65"/>
        <v>5.2230070749215984E-3</v>
      </c>
      <c r="N51">
        <f t="shared" si="66"/>
        <v>4.4817897834817247E-3</v>
      </c>
      <c r="O51">
        <f t="shared" si="66"/>
        <v>3.8455242653524951E-3</v>
      </c>
      <c r="P51">
        <f t="shared" si="66"/>
        <v>3.2993805484957516E-3</v>
      </c>
      <c r="Q51">
        <f t="shared" si="66"/>
        <v>2.8306202342725587E-3</v>
      </c>
      <c r="R51">
        <f t="shared" si="66"/>
        <v>2.4283020181594694E-3</v>
      </c>
      <c r="S51">
        <f t="shared" si="66"/>
        <v>2.083028605099538E-3</v>
      </c>
      <c r="T51">
        <f t="shared" si="66"/>
        <v>1.7867292092598409E-3</v>
      </c>
      <c r="U51">
        <f t="shared" si="66"/>
        <v>1.5324726423877157E-3</v>
      </c>
      <c r="V51">
        <f t="shared" si="66"/>
        <v>1.3143066953658742E-3</v>
      </c>
      <c r="W51">
        <f t="shared" si="66"/>
        <v>1.1271201199041527E-3</v>
      </c>
      <c r="X51">
        <f t="shared" si="67"/>
        <v>9.6652403528802637E-4</v>
      </c>
      <c r="Y51">
        <f t="shared" si="67"/>
        <v>8.2875003053060057E-4</v>
      </c>
      <c r="Z51">
        <f t="shared" si="67"/>
        <v>7.1056261529623852E-4</v>
      </c>
      <c r="AA51">
        <f t="shared" si="67"/>
        <v>6.0918400231264652E-4</v>
      </c>
      <c r="AB51">
        <f t="shared" si="67"/>
        <v>5.2222948717579464E-4</v>
      </c>
      <c r="AC51">
        <f t="shared" si="67"/>
        <v>4.4765193494025832E-4</v>
      </c>
      <c r="AD51">
        <f t="shared" si="67"/>
        <v>3.8369409223461948E-4</v>
      </c>
      <c r="AE51">
        <f t="shared" si="67"/>
        <v>3.2884762362847563E-4</v>
      </c>
      <c r="AF51">
        <f t="shared" si="67"/>
        <v>2.8181792571659937E-4</v>
      </c>
      <c r="AG51">
        <f t="shared" si="67"/>
        <v>2.4149390541389386E-4</v>
      </c>
      <c r="AH51">
        <f t="shared" si="68"/>
        <v>2.0692202331410231E-4</v>
      </c>
      <c r="AI51">
        <f t="shared" si="68"/>
        <v>1.772840012721201E-4</v>
      </c>
      <c r="AJ51">
        <f t="shared" si="68"/>
        <v>1.518776778744042E-4</v>
      </c>
      <c r="AK51">
        <f t="shared" si="68"/>
        <v>1.3010056809951203E-4</v>
      </c>
      <c r="AL51">
        <f t="shared" si="68"/>
        <v>1.1143574590542092E-4</v>
      </c>
      <c r="AM51">
        <f t="shared" si="68"/>
        <v>9.5439722143069144E-5</v>
      </c>
      <c r="AN51">
        <f t="shared" si="68"/>
        <v>8.1732036317173792E-5</v>
      </c>
      <c r="AO51">
        <f t="shared" si="68"/>
        <v>6.9986320354033249E-5</v>
      </c>
      <c r="AP51">
        <f t="shared" si="68"/>
        <v>5.99226266016202E-5</v>
      </c>
      <c r="AQ51">
        <f t="shared" si="68"/>
        <v>5.1300841562222809E-5</v>
      </c>
      <c r="AR51">
        <f t="shared" si="69"/>
        <v>4.3915032014871469E-5</v>
      </c>
      <c r="AS51">
        <f t="shared" si="69"/>
        <v>3.7588591802181919E-5</v>
      </c>
      <c r="AT51">
        <f t="shared" si="69"/>
        <v>3.2170076131301037E-5</v>
      </c>
      <c r="AU51">
        <f t="shared" si="69"/>
        <v>2.7529626198853113E-5</v>
      </c>
      <c r="AV51">
        <f t="shared" si="69"/>
        <v>2.3555900662669273E-5</v>
      </c>
      <c r="AW51">
        <f t="shared" si="69"/>
        <v>2.0153442264576414E-5</v>
      </c>
      <c r="AX51">
        <f t="shared" si="69"/>
        <v>1.5562867236205382E-5</v>
      </c>
      <c r="AY51">
        <f t="shared" si="69"/>
        <v>1.155207969429582E-5</v>
      </c>
      <c r="AZ51">
        <f t="shared" si="69"/>
        <v>9.0337027286091202E-6</v>
      </c>
      <c r="BA51">
        <f t="shared" si="69"/>
        <v>7.1885815083052066E-6</v>
      </c>
      <c r="BB51">
        <f t="shared" si="70"/>
        <v>5.7769903350313615E-6</v>
      </c>
      <c r="BC51">
        <f t="shared" si="70"/>
        <v>4.673535649154001E-6</v>
      </c>
      <c r="BD51">
        <f t="shared" si="70"/>
        <v>3.7994858740030997E-6</v>
      </c>
      <c r="BE51">
        <f t="shared" si="70"/>
        <v>3.100841174070436E-6</v>
      </c>
      <c r="BF51">
        <f t="shared" si="70"/>
        <v>2.5386480093990162E-6</v>
      </c>
      <c r="BG51">
        <f t="shared" si="70"/>
        <v>2.0838953633598445E-6</v>
      </c>
      <c r="BH51">
        <f t="shared" si="70"/>
        <v>1.7145027765239923E-6</v>
      </c>
      <c r="BI51">
        <f t="shared" si="70"/>
        <v>1.4134004288887872E-6</v>
      </c>
      <c r="BJ51">
        <f t="shared" si="70"/>
        <v>1.1672367327051825E-6</v>
      </c>
      <c r="BK51">
        <f t="shared" si="70"/>
        <v>9.6547304307274155E-7</v>
      </c>
      <c r="BL51">
        <f t="shared" si="71"/>
        <v>7.9973037898212573E-7</v>
      </c>
      <c r="BM51">
        <f t="shared" si="71"/>
        <v>6.6330713852383262E-7</v>
      </c>
      <c r="BN51">
        <f t="shared" si="71"/>
        <v>5.5081665435181401E-7</v>
      </c>
      <c r="BO51">
        <f t="shared" si="71"/>
        <v>4.5791092025604626E-7</v>
      </c>
      <c r="BP51">
        <f t="shared" si="71"/>
        <v>3.8106756741151166E-7</v>
      </c>
      <c r="BQ51">
        <f t="shared" si="71"/>
        <v>3.1742404874777309E-7</v>
      </c>
      <c r="BR51">
        <f t="shared" si="71"/>
        <v>2.6464754616116678E-7</v>
      </c>
      <c r="BS51">
        <f t="shared" si="71"/>
        <v>2.2083222040944009E-7</v>
      </c>
      <c r="BT51">
        <f t="shared" si="71"/>
        <v>1.844175915737712E-7</v>
      </c>
      <c r="BU51">
        <f t="shared" si="71"/>
        <v>1.5412338321724859E-7</v>
      </c>
      <c r="BV51">
        <f t="shared" si="72"/>
        <v>1.2889728422999956E-7</v>
      </c>
      <c r="BW51">
        <f t="shared" si="72"/>
        <v>1.0787290770868636E-7</v>
      </c>
      <c r="BX51">
        <f t="shared" si="72"/>
        <v>9.0335841905886479E-8</v>
      </c>
      <c r="BY51">
        <f t="shared" si="72"/>
        <v>7.5696152746297252E-8</v>
      </c>
      <c r="BZ51">
        <f t="shared" si="72"/>
        <v>6.3466051221186091E-8</v>
      </c>
      <c r="CA51">
        <f t="shared" si="72"/>
        <v>5.3241710807983797E-8</v>
      </c>
      <c r="CB51">
        <f t="shared" si="72"/>
        <v>4.468843048464763E-8</v>
      </c>
      <c r="CC51">
        <f t="shared" si="72"/>
        <v>3.7528502875133297E-8</v>
      </c>
      <c r="CD51">
        <f t="shared" si="72"/>
        <v>3.1531275582915234E-8</v>
      </c>
      <c r="CE51">
        <f t="shared" si="72"/>
        <v>2.6504995036674578E-8</v>
      </c>
      <c r="CF51">
        <f t="shared" si="73"/>
        <v>2.2290102341520017E-8</v>
      </c>
      <c r="CG51">
        <f t="shared" si="73"/>
        <v>1.8753714365417202E-8</v>
      </c>
      <c r="CH51">
        <f t="shared" si="73"/>
        <v>1.5785074156857038E-8</v>
      </c>
      <c r="CI51">
        <f t="shared" si="73"/>
        <v>1.3291795526533013E-8</v>
      </c>
      <c r="CJ51">
        <f t="shared" si="73"/>
        <v>1.1196759353908436E-8</v>
      </c>
      <c r="CK51">
        <f t="shared" si="73"/>
        <v>9.435545550028613E-9</v>
      </c>
      <c r="CL51">
        <f t="shared" si="73"/>
        <v>7.9543059126028539E-9</v>
      </c>
      <c r="CM51">
        <f t="shared" si="73"/>
        <v>6.7080003638166448E-9</v>
      </c>
      <c r="CN51">
        <f t="shared" si="73"/>
        <v>5.6589330673804582E-9</v>
      </c>
      <c r="CO51">
        <f t="shared" si="73"/>
        <v>4.7755363145676551E-9</v>
      </c>
      <c r="CP51">
        <f t="shared" si="74"/>
        <v>4.0313593550775401E-9</v>
      </c>
      <c r="CQ51">
        <f t="shared" si="74"/>
        <v>3.4042269310794129E-9</v>
      </c>
      <c r="CR51">
        <f t="shared" si="74"/>
        <v>1.9039262465705114E-9</v>
      </c>
      <c r="CS51">
        <f t="shared" si="74"/>
        <v>1.0742256226744663E-9</v>
      </c>
      <c r="CT51">
        <f t="shared" si="74"/>
        <v>6.4624206857698088E-10</v>
      </c>
      <c r="CU51">
        <f t="shared" si="74"/>
        <v>3.9052369128354444E-10</v>
      </c>
      <c r="CV51">
        <f t="shared" si="74"/>
        <v>2.3163328804426767E-10</v>
      </c>
      <c r="CW51">
        <f t="shared" si="74"/>
        <v>1.3226764211654359E-10</v>
      </c>
      <c r="CX51">
        <f t="shared" si="74"/>
        <v>7.0956817164198206E-11</v>
      </c>
      <c r="CY51">
        <f t="shared" si="74"/>
        <v>3.4371664596739601E-11</v>
      </c>
      <c r="CZ51">
        <f t="shared" si="75"/>
        <v>1.3883496340774851E-11</v>
      </c>
      <c r="DA51">
        <f t="shared" si="75"/>
        <v>3.7739524692904382E-12</v>
      </c>
      <c r="DB51">
        <f t="shared" si="75"/>
        <v>2.0824336008613213E-13</v>
      </c>
      <c r="DC51">
        <f t="shared" si="75"/>
        <v>0</v>
      </c>
      <c r="DD51">
        <f t="shared" si="75"/>
        <v>0</v>
      </c>
      <c r="DE51">
        <f t="shared" si="75"/>
        <v>0</v>
      </c>
      <c r="DF51">
        <f t="shared" si="75"/>
        <v>0</v>
      </c>
      <c r="DG51">
        <f t="shared" si="75"/>
        <v>0</v>
      </c>
      <c r="DH51">
        <f t="shared" si="75"/>
        <v>0</v>
      </c>
      <c r="DI51">
        <f t="shared" si="75"/>
        <v>0</v>
      </c>
      <c r="DJ51">
        <f t="shared" si="76"/>
        <v>0</v>
      </c>
      <c r="DK51">
        <f t="shared" si="76"/>
        <v>0</v>
      </c>
      <c r="DL51">
        <f t="shared" si="76"/>
        <v>0</v>
      </c>
      <c r="DM51">
        <f t="shared" si="76"/>
        <v>0</v>
      </c>
      <c r="DN51">
        <f t="shared" si="76"/>
        <v>0</v>
      </c>
      <c r="DO51">
        <f t="shared" si="76"/>
        <v>0</v>
      </c>
      <c r="DP51">
        <f t="shared" si="76"/>
        <v>0</v>
      </c>
      <c r="DQ51">
        <f t="shared" si="76"/>
        <v>0</v>
      </c>
      <c r="DR51">
        <f t="shared" si="76"/>
        <v>0</v>
      </c>
      <c r="DS51">
        <f t="shared" si="76"/>
        <v>0</v>
      </c>
      <c r="DT51">
        <f t="shared" si="77"/>
        <v>0</v>
      </c>
      <c r="DU51">
        <f t="shared" si="77"/>
        <v>0</v>
      </c>
      <c r="DV51">
        <f t="shared" si="77"/>
        <v>0</v>
      </c>
      <c r="DW51">
        <f t="shared" si="77"/>
        <v>0</v>
      </c>
      <c r="DX51">
        <f t="shared" si="77"/>
        <v>0</v>
      </c>
      <c r="DY51">
        <f t="shared" si="77"/>
        <v>0</v>
      </c>
      <c r="DZ51">
        <f t="shared" si="77"/>
        <v>0</v>
      </c>
      <c r="EA51">
        <f t="shared" si="77"/>
        <v>0</v>
      </c>
      <c r="EB51">
        <f t="shared" si="77"/>
        <v>0</v>
      </c>
      <c r="EC51">
        <f t="shared" si="77"/>
        <v>0</v>
      </c>
      <c r="ED51">
        <f t="shared" si="78"/>
        <v>0</v>
      </c>
      <c r="EE51">
        <f t="shared" si="78"/>
        <v>0</v>
      </c>
      <c r="EF51">
        <f t="shared" si="78"/>
        <v>0</v>
      </c>
      <c r="EG51">
        <f t="shared" si="78"/>
        <v>0</v>
      </c>
      <c r="EH51">
        <f t="shared" si="78"/>
        <v>0</v>
      </c>
      <c r="EI51">
        <f t="shared" si="78"/>
        <v>0</v>
      </c>
      <c r="EJ51">
        <f t="shared" si="78"/>
        <v>0</v>
      </c>
      <c r="EK51">
        <f t="shared" si="78"/>
        <v>0</v>
      </c>
      <c r="EL51">
        <f t="shared" si="78"/>
        <v>0</v>
      </c>
      <c r="EM51">
        <f t="shared" si="78"/>
        <v>0</v>
      </c>
      <c r="EN51">
        <f t="shared" si="79"/>
        <v>0</v>
      </c>
      <c r="EO51">
        <f t="shared" si="79"/>
        <v>0</v>
      </c>
      <c r="EP51">
        <f t="shared" si="79"/>
        <v>0</v>
      </c>
      <c r="EQ51">
        <f t="shared" si="79"/>
        <v>0</v>
      </c>
      <c r="ER51">
        <f t="shared" si="79"/>
        <v>0</v>
      </c>
      <c r="ES51">
        <f t="shared" si="79"/>
        <v>0</v>
      </c>
      <c r="ET51">
        <f t="shared" si="79"/>
        <v>0</v>
      </c>
      <c r="EU51">
        <f t="shared" si="79"/>
        <v>0</v>
      </c>
      <c r="EV51">
        <f t="shared" si="79"/>
        <v>0</v>
      </c>
      <c r="EW51">
        <f t="shared" si="79"/>
        <v>0</v>
      </c>
      <c r="EX51">
        <f t="shared" si="79"/>
        <v>0</v>
      </c>
      <c r="EZ51">
        <f t="shared" si="17"/>
        <v>0.1456327067824123</v>
      </c>
      <c r="FB51">
        <f t="shared" si="63"/>
        <v>0.25811235031996627</v>
      </c>
      <c r="FC51">
        <f t="shared" si="64"/>
        <v>0.20557993396443819</v>
      </c>
    </row>
    <row r="52" spans="1:159" x14ac:dyDescent="0.25">
      <c r="A52">
        <v>525</v>
      </c>
      <c r="B52" s="19">
        <f>'Input spectra'!Y51</f>
        <v>5.4889429847087598E-2</v>
      </c>
      <c r="C52">
        <f>'Input spectra'!F51</f>
        <v>0.46916630855178498</v>
      </c>
      <c r="D52">
        <f t="shared" si="65"/>
        <v>2.0653927966864227E-2</v>
      </c>
      <c r="E52">
        <f t="shared" si="65"/>
        <v>1.8564926121015759E-2</v>
      </c>
      <c r="F52">
        <f t="shared" si="65"/>
        <v>1.6686314302030388E-2</v>
      </c>
      <c r="G52">
        <f t="shared" si="65"/>
        <v>1.4996982834556109E-2</v>
      </c>
      <c r="H52">
        <f t="shared" si="65"/>
        <v>1.3477933056359673E-2</v>
      </c>
      <c r="I52">
        <f t="shared" si="65"/>
        <v>1.2112066840175264E-2</v>
      </c>
      <c r="J52">
        <f t="shared" si="65"/>
        <v>1.0883997045122277E-2</v>
      </c>
      <c r="K52">
        <f t="shared" si="65"/>
        <v>9.7798768215246624E-3</v>
      </c>
      <c r="L52">
        <f t="shared" si="65"/>
        <v>8.7872458984632456E-3</v>
      </c>
      <c r="M52">
        <f t="shared" si="65"/>
        <v>7.8948921685918928E-3</v>
      </c>
      <c r="N52">
        <f t="shared" si="66"/>
        <v>7.0927270516498988E-3</v>
      </c>
      <c r="O52">
        <f t="shared" si="66"/>
        <v>6.3716732685109691E-3</v>
      </c>
      <c r="P52">
        <f t="shared" si="66"/>
        <v>5.7235637931506112E-3</v>
      </c>
      <c r="Q52">
        <f t="shared" si="66"/>
        <v>5.1410508720552122E-3</v>
      </c>
      <c r="R52">
        <f t="shared" si="66"/>
        <v>4.6175241106598775E-3</v>
      </c>
      <c r="S52">
        <f t="shared" si="66"/>
        <v>4.1470367255801721E-3</v>
      </c>
      <c r="T52">
        <f t="shared" si="66"/>
        <v>3.7242391507697772E-3</v>
      </c>
      <c r="U52">
        <f t="shared" si="66"/>
        <v>3.3443192662604782E-3</v>
      </c>
      <c r="V52">
        <f t="shared" si="66"/>
        <v>3.0029485906960243E-3</v>
      </c>
      <c r="W52">
        <f t="shared" si="66"/>
        <v>2.6962338442442636E-3</v>
      </c>
      <c r="X52">
        <f t="shared" si="67"/>
        <v>2.4206733473723027E-3</v>
      </c>
      <c r="Y52">
        <f t="shared" si="67"/>
        <v>2.1731177740366156E-3</v>
      </c>
      <c r="Z52">
        <f t="shared" si="67"/>
        <v>1.9507348256506381E-3</v>
      </c>
      <c r="AA52">
        <f t="shared" si="67"/>
        <v>1.7509774352660178E-3</v>
      </c>
      <c r="AB52">
        <f t="shared" si="67"/>
        <v>1.5715551502086863E-3</v>
      </c>
      <c r="AC52">
        <f t="shared" si="67"/>
        <v>1.4104083763694323E-3</v>
      </c>
      <c r="AD52">
        <f t="shared" si="67"/>
        <v>1.2656851988410982E-3</v>
      </c>
      <c r="AE52">
        <f t="shared" si="67"/>
        <v>1.1357205219639159E-3</v>
      </c>
      <c r="AF52">
        <f t="shared" si="67"/>
        <v>1.0190172973957279E-3</v>
      </c>
      <c r="AG52">
        <f t="shared" si="67"/>
        <v>9.1422963184359591E-4</v>
      </c>
      <c r="AH52">
        <f t="shared" si="68"/>
        <v>8.2014758682849565E-4</v>
      </c>
      <c r="AI52">
        <f t="shared" si="68"/>
        <v>7.3568350153165865E-4</v>
      </c>
      <c r="AJ52">
        <f t="shared" si="68"/>
        <v>6.5985968659356623E-4</v>
      </c>
      <c r="AK52">
        <f t="shared" si="68"/>
        <v>5.9179735188827993E-4</v>
      </c>
      <c r="AL52">
        <f t="shared" si="68"/>
        <v>5.3070664494227454E-4</v>
      </c>
      <c r="AM52">
        <f t="shared" si="68"/>
        <v>4.7587768895741882E-4</v>
      </c>
      <c r="AN52">
        <f t="shared" si="68"/>
        <v>4.2667252046663871E-4</v>
      </c>
      <c r="AO52">
        <f t="shared" si="68"/>
        <v>3.8251783661923019E-4</v>
      </c>
      <c r="AP52">
        <f t="shared" si="68"/>
        <v>3.4289847106989648E-4</v>
      </c>
      <c r="AQ52">
        <f t="shared" si="68"/>
        <v>3.0735152552973922E-4</v>
      </c>
      <c r="AR52">
        <f t="shared" si="69"/>
        <v>2.7546109131721351E-4</v>
      </c>
      <c r="AS52">
        <f t="shared" si="69"/>
        <v>2.4685350180229866E-4</v>
      </c>
      <c r="AT52">
        <f t="shared" si="69"/>
        <v>2.2119306253980795E-4</v>
      </c>
      <c r="AU52">
        <f t="shared" si="69"/>
        <v>1.9817821120260789E-4</v>
      </c>
      <c r="AV52">
        <f t="shared" si="69"/>
        <v>1.7753806421096812E-4</v>
      </c>
      <c r="AW52">
        <f t="shared" si="69"/>
        <v>1.5902931126290657E-4</v>
      </c>
      <c r="AX52">
        <f t="shared" si="69"/>
        <v>1.2857417064497691E-4</v>
      </c>
      <c r="AY52">
        <f t="shared" si="69"/>
        <v>9.9921851305205414E-5</v>
      </c>
      <c r="AZ52">
        <f t="shared" si="69"/>
        <v>8.1809222873570865E-5</v>
      </c>
      <c r="BA52">
        <f t="shared" si="69"/>
        <v>6.8157844903281417E-5</v>
      </c>
      <c r="BB52">
        <f t="shared" si="70"/>
        <v>5.734696863539168E-5</v>
      </c>
      <c r="BC52">
        <f t="shared" si="70"/>
        <v>4.8572511674373507E-5</v>
      </c>
      <c r="BD52">
        <f t="shared" si="70"/>
        <v>4.1343383146514008E-5</v>
      </c>
      <c r="BE52">
        <f t="shared" si="70"/>
        <v>3.5326196201403513E-5</v>
      </c>
      <c r="BF52">
        <f t="shared" si="70"/>
        <v>3.0280010397881501E-5</v>
      </c>
      <c r="BG52">
        <f t="shared" si="70"/>
        <v>2.6023494597143428E-5</v>
      </c>
      <c r="BH52">
        <f t="shared" si="70"/>
        <v>2.2416307567814282E-5</v>
      </c>
      <c r="BI52">
        <f t="shared" si="70"/>
        <v>1.9347607986997397E-5</v>
      </c>
      <c r="BJ52">
        <f t="shared" si="70"/>
        <v>1.6728507034845292E-5</v>
      </c>
      <c r="BK52">
        <f t="shared" si="70"/>
        <v>1.4486870099718949E-5</v>
      </c>
      <c r="BL52">
        <f t="shared" si="71"/>
        <v>1.2563602396775396E-5</v>
      </c>
      <c r="BM52">
        <f t="shared" si="71"/>
        <v>1.0909916778208687E-5</v>
      </c>
      <c r="BN52">
        <f t="shared" si="71"/>
        <v>9.4852767352765076E-6</v>
      </c>
      <c r="BO52">
        <f t="shared" si="71"/>
        <v>8.2558181885701634E-6</v>
      </c>
      <c r="BP52">
        <f t="shared" si="71"/>
        <v>7.1931196382207792E-6</v>
      </c>
      <c r="BQ52">
        <f t="shared" si="71"/>
        <v>6.2732312805355022E-6</v>
      </c>
      <c r="BR52">
        <f t="shared" si="71"/>
        <v>5.4759001521307523E-6</v>
      </c>
      <c r="BS52">
        <f t="shared" si="71"/>
        <v>4.7839459554046573E-6</v>
      </c>
      <c r="BT52">
        <f t="shared" si="71"/>
        <v>4.1827542393957572E-6</v>
      </c>
      <c r="BU52">
        <f t="shared" si="71"/>
        <v>3.6598620195005993E-6</v>
      </c>
      <c r="BV52">
        <f t="shared" si="72"/>
        <v>3.204616926416935E-6</v>
      </c>
      <c r="BW52">
        <f t="shared" si="72"/>
        <v>2.8078953448084945E-6</v>
      </c>
      <c r="BX52">
        <f t="shared" si="72"/>
        <v>2.4618682335053779E-6</v>
      </c>
      <c r="BY52">
        <f t="shared" si="72"/>
        <v>2.1598057429342675E-6</v>
      </c>
      <c r="BZ52">
        <f t="shared" si="72"/>
        <v>1.8959135870927367E-6</v>
      </c>
      <c r="CA52">
        <f t="shared" si="72"/>
        <v>1.6651955426778814E-6</v>
      </c>
      <c r="CB52">
        <f t="shared" si="72"/>
        <v>1.4633375468124362E-6</v>
      </c>
      <c r="CC52">
        <f t="shared" si="72"/>
        <v>1.2866097258014434E-6</v>
      </c>
      <c r="CD52">
        <f t="shared" si="72"/>
        <v>1.1317833675708471E-6</v>
      </c>
      <c r="CE52">
        <f t="shared" si="72"/>
        <v>9.9606039185886693E-7</v>
      </c>
      <c r="CF52">
        <f t="shared" si="73"/>
        <v>8.7701330608980859E-7</v>
      </c>
      <c r="CG52">
        <f t="shared" si="73"/>
        <v>7.7253398466179441E-7</v>
      </c>
      <c r="CH52">
        <f t="shared" si="73"/>
        <v>6.8078989298753568E-7</v>
      </c>
      <c r="CI52">
        <f t="shared" si="73"/>
        <v>6.0018660874037446E-7</v>
      </c>
      <c r="CJ52">
        <f t="shared" si="73"/>
        <v>5.2933568197351477E-7</v>
      </c>
      <c r="CK52">
        <f t="shared" si="73"/>
        <v>4.6702703135854703E-7</v>
      </c>
      <c r="CL52">
        <f t="shared" si="73"/>
        <v>4.1220520221549674E-7</v>
      </c>
      <c r="CM52">
        <f t="shared" si="73"/>
        <v>3.639489184057315E-7</v>
      </c>
      <c r="CN52">
        <f t="shared" si="73"/>
        <v>3.2145344860669235E-7</v>
      </c>
      <c r="CO52">
        <f t="shared" si="73"/>
        <v>2.8401538124237599E-7</v>
      </c>
      <c r="CP52">
        <f t="shared" si="74"/>
        <v>2.5101946402548658E-7</v>
      </c>
      <c r="CQ52">
        <f t="shared" si="74"/>
        <v>2.2192721579239142E-7</v>
      </c>
      <c r="CR52">
        <f t="shared" si="74"/>
        <v>1.2995062092073979E-7</v>
      </c>
      <c r="CS52">
        <f t="shared" si="74"/>
        <v>7.6764410935772159E-8</v>
      </c>
      <c r="CT52">
        <f t="shared" si="74"/>
        <v>4.8349926371163719E-8</v>
      </c>
      <c r="CU52">
        <f t="shared" si="74"/>
        <v>3.0590329380046015E-8</v>
      </c>
      <c r="CV52">
        <f t="shared" si="74"/>
        <v>1.8996514179386191E-8</v>
      </c>
      <c r="CW52">
        <f t="shared" si="74"/>
        <v>1.1356976632560619E-8</v>
      </c>
      <c r="CX52">
        <f t="shared" si="74"/>
        <v>6.3788064347169621E-9</v>
      </c>
      <c r="CY52">
        <f t="shared" si="74"/>
        <v>3.2350577576893646E-9</v>
      </c>
      <c r="CZ52">
        <f t="shared" si="75"/>
        <v>1.3680957704074173E-9</v>
      </c>
      <c r="DA52">
        <f t="shared" si="75"/>
        <v>3.8935903132929818E-10</v>
      </c>
      <c r="DB52">
        <f t="shared" si="75"/>
        <v>2.2493713835643322E-11</v>
      </c>
      <c r="DC52">
        <f t="shared" si="75"/>
        <v>0</v>
      </c>
      <c r="DD52">
        <f t="shared" si="75"/>
        <v>0</v>
      </c>
      <c r="DE52">
        <f t="shared" si="75"/>
        <v>0</v>
      </c>
      <c r="DF52">
        <f t="shared" si="75"/>
        <v>0</v>
      </c>
      <c r="DG52">
        <f t="shared" si="75"/>
        <v>0</v>
      </c>
      <c r="DH52">
        <f t="shared" si="75"/>
        <v>0</v>
      </c>
      <c r="DI52">
        <f t="shared" si="75"/>
        <v>0</v>
      </c>
      <c r="DJ52">
        <f t="shared" si="76"/>
        <v>0</v>
      </c>
      <c r="DK52">
        <f t="shared" si="76"/>
        <v>0</v>
      </c>
      <c r="DL52">
        <f t="shared" si="76"/>
        <v>0</v>
      </c>
      <c r="DM52">
        <f t="shared" si="76"/>
        <v>0</v>
      </c>
      <c r="DN52">
        <f t="shared" si="76"/>
        <v>0</v>
      </c>
      <c r="DO52">
        <f t="shared" si="76"/>
        <v>0</v>
      </c>
      <c r="DP52">
        <f t="shared" si="76"/>
        <v>0</v>
      </c>
      <c r="DQ52">
        <f t="shared" si="76"/>
        <v>0</v>
      </c>
      <c r="DR52">
        <f t="shared" si="76"/>
        <v>0</v>
      </c>
      <c r="DS52">
        <f t="shared" si="76"/>
        <v>0</v>
      </c>
      <c r="DT52">
        <f t="shared" si="77"/>
        <v>0</v>
      </c>
      <c r="DU52">
        <f t="shared" si="77"/>
        <v>0</v>
      </c>
      <c r="DV52">
        <f t="shared" si="77"/>
        <v>0</v>
      </c>
      <c r="DW52">
        <f t="shared" si="77"/>
        <v>0</v>
      </c>
      <c r="DX52">
        <f t="shared" si="77"/>
        <v>0</v>
      </c>
      <c r="DY52">
        <f t="shared" si="77"/>
        <v>0</v>
      </c>
      <c r="DZ52">
        <f t="shared" si="77"/>
        <v>0</v>
      </c>
      <c r="EA52">
        <f t="shared" si="77"/>
        <v>0</v>
      </c>
      <c r="EB52">
        <f t="shared" si="77"/>
        <v>0</v>
      </c>
      <c r="EC52">
        <f t="shared" si="77"/>
        <v>0</v>
      </c>
      <c r="ED52">
        <f t="shared" si="78"/>
        <v>0</v>
      </c>
      <c r="EE52">
        <f t="shared" si="78"/>
        <v>0</v>
      </c>
      <c r="EF52">
        <f t="shared" si="78"/>
        <v>0</v>
      </c>
      <c r="EG52">
        <f t="shared" si="78"/>
        <v>0</v>
      </c>
      <c r="EH52">
        <f t="shared" si="78"/>
        <v>0</v>
      </c>
      <c r="EI52">
        <f t="shared" si="78"/>
        <v>0</v>
      </c>
      <c r="EJ52">
        <f t="shared" si="78"/>
        <v>0</v>
      </c>
      <c r="EK52">
        <f t="shared" si="78"/>
        <v>0</v>
      </c>
      <c r="EL52">
        <f t="shared" si="78"/>
        <v>0</v>
      </c>
      <c r="EM52">
        <f t="shared" si="78"/>
        <v>0</v>
      </c>
      <c r="EN52">
        <f t="shared" si="79"/>
        <v>0</v>
      </c>
      <c r="EO52">
        <f t="shared" si="79"/>
        <v>0</v>
      </c>
      <c r="EP52">
        <f t="shared" si="79"/>
        <v>0</v>
      </c>
      <c r="EQ52">
        <f t="shared" si="79"/>
        <v>0</v>
      </c>
      <c r="ER52">
        <f t="shared" si="79"/>
        <v>0</v>
      </c>
      <c r="ES52">
        <f t="shared" si="79"/>
        <v>0</v>
      </c>
      <c r="ET52">
        <f t="shared" si="79"/>
        <v>0</v>
      </c>
      <c r="EU52">
        <f t="shared" si="79"/>
        <v>0</v>
      </c>
      <c r="EV52">
        <f t="shared" si="79"/>
        <v>0</v>
      </c>
      <c r="EW52">
        <f t="shared" si="79"/>
        <v>0</v>
      </c>
      <c r="EX52">
        <f t="shared" si="79"/>
        <v>0</v>
      </c>
      <c r="EZ52">
        <f t="shared" si="17"/>
        <v>0.20265166566358161</v>
      </c>
      <c r="FB52">
        <f t="shared" si="63"/>
        <v>0.195705167565352</v>
      </c>
      <c r="FC52">
        <f t="shared" si="64"/>
        <v>0.21927560980359878</v>
      </c>
    </row>
    <row r="53" spans="1:159" x14ac:dyDescent="0.25">
      <c r="A53">
        <v>530</v>
      </c>
      <c r="B53" s="19">
        <f>'Input spectra'!Y52</f>
        <v>5.4893429047247602E-2</v>
      </c>
      <c r="C53">
        <f>'Input spectra'!F52</f>
        <v>0.26558420580317099</v>
      </c>
      <c r="D53">
        <f t="shared" ref="D53:M62" si="80">D$2*EXP(- D$1 * ($C53*_c3+$B53))</f>
        <v>2.0653927966864227E-2</v>
      </c>
      <c r="E53">
        <f t="shared" si="80"/>
        <v>1.9336415445635073E-2</v>
      </c>
      <c r="F53">
        <f t="shared" si="80"/>
        <v>1.8101972709964265E-2</v>
      </c>
      <c r="G53">
        <f t="shared" si="80"/>
        <v>1.6945411655598219E-2</v>
      </c>
      <c r="H53">
        <f t="shared" si="80"/>
        <v>1.5861865657154316E-2</v>
      </c>
      <c r="I53">
        <f t="shared" si="80"/>
        <v>1.4846769779734986E-2</v>
      </c>
      <c r="J53">
        <f t="shared" si="80"/>
        <v>1.3895842201702254E-2</v>
      </c>
      <c r="K53">
        <f t="shared" si="80"/>
        <v>1.3005066774846093E-2</v>
      </c>
      <c r="L53">
        <f t="shared" si="80"/>
        <v>1.2170676652653485E-2</v>
      </c>
      <c r="M53">
        <f t="shared" si="80"/>
        <v>1.138913892158833E-2</v>
      </c>
      <c r="N53">
        <f t="shared" ref="N53:W62" si="81">N$2*EXP(- N$1 * ($C53*_c3+$B53))</f>
        <v>1.065714017424179E-2</v>
      </c>
      <c r="O53">
        <f t="shared" si="81"/>
        <v>9.9715729669231333E-3</v>
      </c>
      <c r="P53">
        <f t="shared" si="81"/>
        <v>9.3295231077475393E-3</v>
      </c>
      <c r="Q53">
        <f t="shared" si="81"/>
        <v>8.7282577245526918E-3</v>
      </c>
      <c r="R53">
        <f t="shared" si="81"/>
        <v>8.165214065053392E-3</v>
      </c>
      <c r="S53">
        <f t="shared" si="81"/>
        <v>7.6379889845346232E-3</v>
      </c>
      <c r="T53">
        <f t="shared" si="81"/>
        <v>7.1443290790997316E-3</v>
      </c>
      <c r="U53">
        <f t="shared" si="81"/>
        <v>6.6821214250421873E-3</v>
      </c>
      <c r="V53">
        <f t="shared" si="81"/>
        <v>6.2493848873068575E-3</v>
      </c>
      <c r="W53">
        <f t="shared" si="81"/>
        <v>5.8442619622588315E-3</v>
      </c>
      <c r="X53">
        <f t="shared" ref="X53:AG62" si="82">X$2*EXP(- X$1 * ($C53*_c3+$B53))</f>
        <v>5.4650111220936682E-3</v>
      </c>
      <c r="Y53">
        <f t="shared" si="82"/>
        <v>5.1099996302106064E-3</v>
      </c>
      <c r="Z53">
        <f t="shared" si="82"/>
        <v>4.7776967987373702E-3</v>
      </c>
      <c r="AA53">
        <f t="shared" si="82"/>
        <v>4.4666676611493147E-3</v>
      </c>
      <c r="AB53">
        <f t="shared" si="82"/>
        <v>4.1755670345732954E-3</v>
      </c>
      <c r="AC53">
        <f t="shared" si="82"/>
        <v>3.903133947914441E-3</v>
      </c>
      <c r="AD53">
        <f t="shared" si="82"/>
        <v>3.6481864133978891E-3</v>
      </c>
      <c r="AE53">
        <f t="shared" si="82"/>
        <v>3.4096165204832857E-3</v>
      </c>
      <c r="AF53">
        <f t="shared" si="82"/>
        <v>3.1863858323926278E-3</v>
      </c>
      <c r="AG53">
        <f t="shared" si="82"/>
        <v>2.9775210666970237E-3</v>
      </c>
      <c r="AH53">
        <f t="shared" ref="AH53:AQ62" si="83">AH$2*EXP(- AH$1 * ($C53*_c3+$B53))</f>
        <v>2.7821100425397616E-3</v>
      </c>
      <c r="AI53">
        <f t="shared" si="83"/>
        <v>2.5992978781361133E-3</v>
      </c>
      <c r="AJ53">
        <f t="shared" si="83"/>
        <v>2.4282834231888501E-3</v>
      </c>
      <c r="AK53">
        <f t="shared" si="83"/>
        <v>2.2683159117962521E-3</v>
      </c>
      <c r="AL53">
        <f t="shared" si="83"/>
        <v>2.1186918223102614E-3</v>
      </c>
      <c r="AM53">
        <f t="shared" si="83"/>
        <v>1.9787519314296989E-3</v>
      </c>
      <c r="AN53">
        <f t="shared" si="83"/>
        <v>1.8478785505904713E-3</v>
      </c>
      <c r="AO53">
        <f t="shared" si="83"/>
        <v>1.7254929334444295E-3</v>
      </c>
      <c r="AP53">
        <f t="shared" si="83"/>
        <v>1.6110528439038708E-3</v>
      </c>
      <c r="AQ53">
        <f t="shared" si="83"/>
        <v>1.5040502748723229E-3</v>
      </c>
      <c r="AR53">
        <f t="shared" ref="AR53:BA62" si="84">AR$2*EXP(- AR$1 * ($C53*_c3+$B53))</f>
        <v>1.404009308386693E-3</v>
      </c>
      <c r="AS53">
        <f t="shared" si="84"/>
        <v>1.3104841084635196E-3</v>
      </c>
      <c r="AT53">
        <f t="shared" si="84"/>
        <v>1.223057038475142E-3</v>
      </c>
      <c r="AU53">
        <f t="shared" si="84"/>
        <v>1.1413368953822353E-3</v>
      </c>
      <c r="AV53">
        <f t="shared" si="84"/>
        <v>1.0649572536191962E-3</v>
      </c>
      <c r="AW53">
        <f t="shared" si="84"/>
        <v>9.935749118703866E-4</v>
      </c>
      <c r="AX53">
        <f t="shared" si="84"/>
        <v>8.3668101293652352E-4</v>
      </c>
      <c r="AY53">
        <f t="shared" si="84"/>
        <v>6.7725059743706359E-4</v>
      </c>
      <c r="AZ53">
        <f t="shared" si="84"/>
        <v>5.7752918420823256E-4</v>
      </c>
      <c r="BA53">
        <f t="shared" si="84"/>
        <v>5.0115291529972354E-4</v>
      </c>
      <c r="BB53">
        <f t="shared" ref="BB53:BK62" si="85">BB$2*EXP(- BB$1 * ($C53*_c3+$B53))</f>
        <v>4.3918512287698157E-4</v>
      </c>
      <c r="BC53">
        <f t="shared" si="85"/>
        <v>3.8744535504075769E-4</v>
      </c>
      <c r="BD53">
        <f t="shared" si="85"/>
        <v>3.4348569321614978E-4</v>
      </c>
      <c r="BE53">
        <f t="shared" si="85"/>
        <v>3.0569072374092679E-4</v>
      </c>
      <c r="BF53">
        <f t="shared" si="85"/>
        <v>2.729129516637897E-4</v>
      </c>
      <c r="BG53">
        <f t="shared" si="85"/>
        <v>2.4429607283772681E-4</v>
      </c>
      <c r="BH53">
        <f t="shared" si="85"/>
        <v>2.1917836834997787E-4</v>
      </c>
      <c r="BI53">
        <f t="shared" si="85"/>
        <v>1.9703511655660681E-4</v>
      </c>
      <c r="BJ53">
        <f t="shared" si="85"/>
        <v>1.7744194211552741E-4</v>
      </c>
      <c r="BK53">
        <f t="shared" si="85"/>
        <v>1.6005026881652119E-4</v>
      </c>
      <c r="BL53">
        <f t="shared" ref="BL53:BU62" si="86">BL$2*EXP(- BL$1 * ($C53*_c3+$B53))</f>
        <v>1.4457019566238913E-4</v>
      </c>
      <c r="BM53">
        <f t="shared" si="86"/>
        <v>1.3075814954248386E-4</v>
      </c>
      <c r="BN53">
        <f t="shared" si="86"/>
        <v>1.1840773599366425E-4</v>
      </c>
      <c r="BO53">
        <f t="shared" si="86"/>
        <v>1.0734280372374397E-4</v>
      </c>
      <c r="BP53">
        <f t="shared" si="86"/>
        <v>9.741208545892769E-5</v>
      </c>
      <c r="BQ53">
        <f t="shared" si="86"/>
        <v>8.8484988713716519E-5</v>
      </c>
      <c r="BR53">
        <f t="shared" si="86"/>
        <v>8.0448243124637311E-5</v>
      </c>
      <c r="BS53">
        <f t="shared" si="86"/>
        <v>7.3203197508817363E-5</v>
      </c>
      <c r="BT53">
        <f t="shared" si="86"/>
        <v>6.666361763225763E-5</v>
      </c>
      <c r="BU53">
        <f t="shared" si="86"/>
        <v>6.0753875265357648E-5</v>
      </c>
      <c r="BV53">
        <f t="shared" ref="BV53:CE62" si="87">BV$2*EXP(- BV$1 * ($C53*_c3+$B53))</f>
        <v>5.5407446804283201E-5</v>
      </c>
      <c r="BW53">
        <f t="shared" si="87"/>
        <v>5.0565659496124298E-5</v>
      </c>
      <c r="BX53">
        <f t="shared" si="87"/>
        <v>4.6176637647586865E-5</v>
      </c>
      <c r="BY53">
        <f t="shared" si="87"/>
        <v>4.2194411771357371E-5</v>
      </c>
      <c r="BZ53">
        <f t="shared" si="87"/>
        <v>3.8578161532695669E-5</v>
      </c>
      <c r="CA53">
        <f t="shared" si="87"/>
        <v>3.5291569350389688E-5</v>
      </c>
      <c r="CB53">
        <f t="shared" si="87"/>
        <v>3.2302266099380734E-5</v>
      </c>
      <c r="CC53">
        <f t="shared" si="87"/>
        <v>2.9581353921655031E-5</v>
      </c>
      <c r="CD53">
        <f t="shared" si="87"/>
        <v>2.7102993937457498E-5</v>
      </c>
      <c r="CE53">
        <f t="shared" si="87"/>
        <v>2.4844048848581777E-5</v>
      </c>
      <c r="CF53">
        <f t="shared" ref="CF53:CO62" si="88">CF$2*EXP(- CF$1 * ($C53*_c3+$B53))</f>
        <v>2.2783772177138188E-5</v>
      </c>
      <c r="CG53">
        <f t="shared" si="88"/>
        <v>2.0903537288804447E-5</v>
      </c>
      <c r="CH53">
        <f t="shared" si="88"/>
        <v>1.9186600485515701E-5</v>
      </c>
      <c r="CI53">
        <f t="shared" si="88"/>
        <v>1.7617893376615758E-5</v>
      </c>
      <c r="CJ53">
        <f t="shared" si="88"/>
        <v>1.6183840493783923E-5</v>
      </c>
      <c r="CK53">
        <f t="shared" si="88"/>
        <v>1.4872198737533794E-5</v>
      </c>
      <c r="CL53">
        <f t="shared" si="88"/>
        <v>1.3671915758128911E-5</v>
      </c>
      <c r="CM53">
        <f t="shared" si="88"/>
        <v>1.2573004802008287E-5</v>
      </c>
      <c r="CN53">
        <f t="shared" si="88"/>
        <v>1.156643391252277E-5</v>
      </c>
      <c r="CO53">
        <f t="shared" si="88"/>
        <v>1.064402767385172E-5</v>
      </c>
      <c r="CP53">
        <f t="shared" ref="CP53:CY62" si="89">CP$2*EXP(- CP$1 * ($C53*_c3+$B53))</f>
        <v>9.7983799396957497E-6</v>
      </c>
      <c r="CQ53">
        <f t="shared" si="89"/>
        <v>9.0227762019975615E-6</v>
      </c>
      <c r="CR53">
        <f t="shared" si="89"/>
        <v>5.5028886209601111E-6</v>
      </c>
      <c r="CS53">
        <f t="shared" si="89"/>
        <v>3.3857511020768823E-6</v>
      </c>
      <c r="CT53">
        <f t="shared" si="89"/>
        <v>2.2211284094188851E-6</v>
      </c>
      <c r="CU53">
        <f t="shared" si="89"/>
        <v>1.4636753076034684E-6</v>
      </c>
      <c r="CV53">
        <f t="shared" si="89"/>
        <v>9.4671062715434019E-7</v>
      </c>
      <c r="CW53">
        <f t="shared" si="89"/>
        <v>5.8950678959076481E-7</v>
      </c>
      <c r="CX53">
        <f t="shared" si="89"/>
        <v>3.4486430553380305E-7</v>
      </c>
      <c r="CY53">
        <f t="shared" si="89"/>
        <v>1.8216863502197645E-7</v>
      </c>
      <c r="CZ53">
        <f t="shared" ref="CZ53:DI62" si="90">CZ$2*EXP(- CZ$1 * ($C53*_c3+$B53))</f>
        <v>8.0239979432460677E-8</v>
      </c>
      <c r="DA53">
        <f t="shared" si="90"/>
        <v>2.3785227204977348E-8</v>
      </c>
      <c r="DB53">
        <f t="shared" si="90"/>
        <v>1.431202085443335E-9</v>
      </c>
      <c r="DC53">
        <f t="shared" si="90"/>
        <v>0</v>
      </c>
      <c r="DD53">
        <f t="shared" si="90"/>
        <v>0</v>
      </c>
      <c r="DE53">
        <f t="shared" si="90"/>
        <v>0</v>
      </c>
      <c r="DF53">
        <f t="shared" si="90"/>
        <v>0</v>
      </c>
      <c r="DG53">
        <f t="shared" si="90"/>
        <v>0</v>
      </c>
      <c r="DH53">
        <f t="shared" si="90"/>
        <v>0</v>
      </c>
      <c r="DI53">
        <f t="shared" si="90"/>
        <v>0</v>
      </c>
      <c r="DJ53">
        <f t="shared" ref="DJ53:DS62" si="91">DJ$2*EXP(- DJ$1 * ($C53*_c3+$B53))</f>
        <v>0</v>
      </c>
      <c r="DK53">
        <f t="shared" si="91"/>
        <v>0</v>
      </c>
      <c r="DL53">
        <f t="shared" si="91"/>
        <v>0</v>
      </c>
      <c r="DM53">
        <f t="shared" si="91"/>
        <v>0</v>
      </c>
      <c r="DN53">
        <f t="shared" si="91"/>
        <v>0</v>
      </c>
      <c r="DO53">
        <f t="shared" si="91"/>
        <v>0</v>
      </c>
      <c r="DP53">
        <f t="shared" si="91"/>
        <v>0</v>
      </c>
      <c r="DQ53">
        <f t="shared" si="91"/>
        <v>0</v>
      </c>
      <c r="DR53">
        <f t="shared" si="91"/>
        <v>0</v>
      </c>
      <c r="DS53">
        <f t="shared" si="91"/>
        <v>0</v>
      </c>
      <c r="DT53">
        <f t="shared" ref="DT53:EC62" si="92">DT$2*EXP(- DT$1 * ($C53*_c3+$B53))</f>
        <v>0</v>
      </c>
      <c r="DU53">
        <f t="shared" si="92"/>
        <v>0</v>
      </c>
      <c r="DV53">
        <f t="shared" si="92"/>
        <v>0</v>
      </c>
      <c r="DW53">
        <f t="shared" si="92"/>
        <v>0</v>
      </c>
      <c r="DX53">
        <f t="shared" si="92"/>
        <v>0</v>
      </c>
      <c r="DY53">
        <f t="shared" si="92"/>
        <v>0</v>
      </c>
      <c r="DZ53">
        <f t="shared" si="92"/>
        <v>0</v>
      </c>
      <c r="EA53">
        <f t="shared" si="92"/>
        <v>0</v>
      </c>
      <c r="EB53">
        <f t="shared" si="92"/>
        <v>0</v>
      </c>
      <c r="EC53">
        <f t="shared" si="92"/>
        <v>0</v>
      </c>
      <c r="ED53">
        <f t="shared" ref="ED53:EM62" si="93">ED$2*EXP(- ED$1 * ($C53*_c3+$B53))</f>
        <v>0</v>
      </c>
      <c r="EE53">
        <f t="shared" si="93"/>
        <v>0</v>
      </c>
      <c r="EF53">
        <f t="shared" si="93"/>
        <v>0</v>
      </c>
      <c r="EG53">
        <f t="shared" si="93"/>
        <v>0</v>
      </c>
      <c r="EH53">
        <f t="shared" si="93"/>
        <v>0</v>
      </c>
      <c r="EI53">
        <f t="shared" si="93"/>
        <v>0</v>
      </c>
      <c r="EJ53">
        <f t="shared" si="93"/>
        <v>0</v>
      </c>
      <c r="EK53">
        <f t="shared" si="93"/>
        <v>0</v>
      </c>
      <c r="EL53">
        <f t="shared" si="93"/>
        <v>0</v>
      </c>
      <c r="EM53">
        <f t="shared" si="93"/>
        <v>0</v>
      </c>
      <c r="EN53">
        <f t="shared" ref="EN53:EX62" si="94">EN$2*EXP(- EN$1 * ($C53*_c3+$B53))</f>
        <v>0</v>
      </c>
      <c r="EO53">
        <f t="shared" si="94"/>
        <v>0</v>
      </c>
      <c r="EP53">
        <f t="shared" si="94"/>
        <v>0</v>
      </c>
      <c r="EQ53">
        <f t="shared" si="94"/>
        <v>0</v>
      </c>
      <c r="ER53">
        <f t="shared" si="94"/>
        <v>0</v>
      </c>
      <c r="ES53">
        <f t="shared" si="94"/>
        <v>0</v>
      </c>
      <c r="ET53">
        <f t="shared" si="94"/>
        <v>0</v>
      </c>
      <c r="EU53">
        <f t="shared" si="94"/>
        <v>0</v>
      </c>
      <c r="EV53">
        <f t="shared" si="94"/>
        <v>0</v>
      </c>
      <c r="EW53">
        <f t="shared" si="94"/>
        <v>0</v>
      </c>
      <c r="EX53">
        <f t="shared" si="94"/>
        <v>0</v>
      </c>
      <c r="EZ53">
        <f t="shared" si="17"/>
        <v>0.31262100459674674</v>
      </c>
      <c r="FB53">
        <f t="shared" si="63"/>
        <v>0.12700046309727264</v>
      </c>
      <c r="FC53">
        <f t="shared" si="64"/>
        <v>0.23175072012490436</v>
      </c>
    </row>
    <row r="54" spans="1:159" x14ac:dyDescent="0.25">
      <c r="A54">
        <v>535</v>
      </c>
      <c r="B54" s="19">
        <f>'Input spectra'!Y53</f>
        <v>5.4897428247407599E-2</v>
      </c>
      <c r="C54">
        <f>'Input spectra'!F53</f>
        <v>0.19748309901286301</v>
      </c>
      <c r="D54">
        <f t="shared" si="80"/>
        <v>2.0653927966864227E-2</v>
      </c>
      <c r="E54">
        <f t="shared" si="80"/>
        <v>1.9601575589249791E-2</v>
      </c>
      <c r="F54">
        <f t="shared" si="80"/>
        <v>1.8601841193347613E-2</v>
      </c>
      <c r="G54">
        <f t="shared" si="80"/>
        <v>1.7652131883933227E-2</v>
      </c>
      <c r="H54">
        <f t="shared" si="80"/>
        <v>1.6749981066301028E-2</v>
      </c>
      <c r="I54">
        <f t="shared" si="80"/>
        <v>1.5893042351921034E-2</v>
      </c>
      <c r="J54">
        <f t="shared" si="80"/>
        <v>1.5079083755868672E-2</v>
      </c>
      <c r="K54">
        <f t="shared" si="80"/>
        <v>1.4305982172150802E-2</v>
      </c>
      <c r="L54">
        <f t="shared" si="80"/>
        <v>1.357171811370734E-2</v>
      </c>
      <c r="M54">
        <f t="shared" si="80"/>
        <v>1.287437070449321E-2</v>
      </c>
      <c r="N54">
        <f t="shared" si="81"/>
        <v>1.2212112911641409E-2</v>
      </c>
      <c r="O54">
        <f t="shared" si="81"/>
        <v>1.1583207006275728E-2</v>
      </c>
      <c r="P54">
        <f t="shared" si="81"/>
        <v>1.0986000242082971E-2</v>
      </c>
      <c r="Q54">
        <f t="shared" si="81"/>
        <v>1.0418920741269979E-2</v>
      </c>
      <c r="R54">
        <f t="shared" si="81"/>
        <v>9.880473578022346E-3</v>
      </c>
      <c r="S54">
        <f t="shared" si="81"/>
        <v>9.3692370500497325E-3</v>
      </c>
      <c r="T54">
        <f t="shared" si="81"/>
        <v>8.8838591292489701E-3</v>
      </c>
      <c r="U54">
        <f t="shared" si="81"/>
        <v>8.4230540829411532E-3</v>
      </c>
      <c r="V54">
        <f t="shared" si="81"/>
        <v>7.9855992575440498E-3</v>
      </c>
      <c r="W54">
        <f t="shared" si="81"/>
        <v>7.5703320169271089E-3</v>
      </c>
      <c r="X54">
        <f t="shared" si="82"/>
        <v>7.1761468280640466E-3</v>
      </c>
      <c r="Y54">
        <f t="shared" si="82"/>
        <v>6.8019924869484666E-3</v>
      </c>
      <c r="Z54">
        <f t="shared" si="82"/>
        <v>6.4468694780717923E-3</v>
      </c>
      <c r="AA54">
        <f t="shared" si="82"/>
        <v>6.1098274610808783E-3</v>
      </c>
      <c r="AB54">
        <f t="shared" si="82"/>
        <v>5.7899628785358041E-3</v>
      </c>
      <c r="AC54">
        <f t="shared" si="82"/>
        <v>5.4864166789770448E-3</v>
      </c>
      <c r="AD54">
        <f t="shared" si="82"/>
        <v>5.1983721497864286E-3</v>
      </c>
      <c r="AE54">
        <f t="shared" si="82"/>
        <v>4.9250528545883437E-3</v>
      </c>
      <c r="AF54">
        <f t="shared" si="82"/>
        <v>4.6657206701874402E-3</v>
      </c>
      <c r="AG54">
        <f t="shared" si="82"/>
        <v>4.4196739182769743E-3</v>
      </c>
      <c r="AH54">
        <f t="shared" si="83"/>
        <v>4.186245587378682E-3</v>
      </c>
      <c r="AI54">
        <f t="shared" si="83"/>
        <v>3.9648016406909434E-3</v>
      </c>
      <c r="AJ54">
        <f t="shared" si="83"/>
        <v>3.7547394057278237E-3</v>
      </c>
      <c r="AK54">
        <f t="shared" si="83"/>
        <v>3.5554860418275463E-3</v>
      </c>
      <c r="AL54">
        <f t="shared" si="83"/>
        <v>3.3664970817956883E-3</v>
      </c>
      <c r="AM54">
        <f t="shared" si="83"/>
        <v>3.1872550441263046E-3</v>
      </c>
      <c r="AN54">
        <f t="shared" si="83"/>
        <v>3.017268112413614E-3</v>
      </c>
      <c r="AO54">
        <f t="shared" si="83"/>
        <v>2.8560688787283629E-3</v>
      </c>
      <c r="AP54">
        <f t="shared" si="83"/>
        <v>2.7032131478867574E-3</v>
      </c>
      <c r="AQ54">
        <f t="shared" si="83"/>
        <v>2.5582787996863421E-3</v>
      </c>
      <c r="AR54">
        <f t="shared" si="84"/>
        <v>2.4208647063228101E-3</v>
      </c>
      <c r="AS54">
        <f t="shared" si="84"/>
        <v>2.2905897023346188E-3</v>
      </c>
      <c r="AT54">
        <f t="shared" si="84"/>
        <v>2.1670916045489481E-3</v>
      </c>
      <c r="AU54">
        <f t="shared" si="84"/>
        <v>2.0500262796231948E-3</v>
      </c>
      <c r="AV54">
        <f t="shared" si="84"/>
        <v>1.9390667568910396E-3</v>
      </c>
      <c r="AW54">
        <f t="shared" si="84"/>
        <v>1.8339023843316428E-3</v>
      </c>
      <c r="AX54">
        <f t="shared" si="84"/>
        <v>1.5654908193563626E-3</v>
      </c>
      <c r="AY54">
        <f t="shared" si="84"/>
        <v>1.2845618555006933E-3</v>
      </c>
      <c r="AZ54">
        <f t="shared" si="84"/>
        <v>1.1104386601575582E-3</v>
      </c>
      <c r="BA54">
        <f t="shared" si="84"/>
        <v>9.7680058836738942E-4</v>
      </c>
      <c r="BB54">
        <f t="shared" si="85"/>
        <v>8.6775731824480684E-4</v>
      </c>
      <c r="BC54">
        <f t="shared" si="85"/>
        <v>7.7602575800668754E-4</v>
      </c>
      <c r="BD54">
        <f t="shared" si="85"/>
        <v>6.9741188470812013E-4</v>
      </c>
      <c r="BE54">
        <f t="shared" si="85"/>
        <v>6.291844269561515E-4</v>
      </c>
      <c r="BF54">
        <f t="shared" si="85"/>
        <v>5.6942281561754929E-4</v>
      </c>
      <c r="BG54">
        <f t="shared" si="85"/>
        <v>5.1670446780591856E-4</v>
      </c>
      <c r="BH54">
        <f t="shared" si="85"/>
        <v>4.6993569500255051E-4</v>
      </c>
      <c r="BI54">
        <f t="shared" si="85"/>
        <v>4.2825199318679576E-4</v>
      </c>
      <c r="BJ54">
        <f t="shared" si="85"/>
        <v>3.9095525345484941E-4</v>
      </c>
      <c r="BK54">
        <f t="shared" si="85"/>
        <v>3.5747213349762274E-4</v>
      </c>
      <c r="BL54">
        <f t="shared" si="86"/>
        <v>3.2732529390449655E-4</v>
      </c>
      <c r="BM54">
        <f t="shared" si="86"/>
        <v>3.0011284019540999E-4</v>
      </c>
      <c r="BN54">
        <f t="shared" si="86"/>
        <v>2.7549321139603243E-4</v>
      </c>
      <c r="BO54">
        <f t="shared" si="86"/>
        <v>2.5317380699499653E-4</v>
      </c>
      <c r="BP54">
        <f t="shared" si="86"/>
        <v>2.3290225419944234E-4</v>
      </c>
      <c r="BQ54">
        <f t="shared" si="86"/>
        <v>2.1445958636150139E-4</v>
      </c>
      <c r="BR54">
        <f t="shared" si="86"/>
        <v>1.9765483463061309E-4</v>
      </c>
      <c r="BS54">
        <f t="shared" si="86"/>
        <v>1.8232068429187591E-4</v>
      </c>
      <c r="BT54">
        <f t="shared" si="86"/>
        <v>1.6830994647186023E-4</v>
      </c>
      <c r="BU54">
        <f t="shared" si="86"/>
        <v>1.5549266339824188E-4</v>
      </c>
      <c r="BV54">
        <f t="shared" si="87"/>
        <v>1.4375371232777933E-4</v>
      </c>
      <c r="BW54">
        <f t="shared" si="87"/>
        <v>1.3299080651857297E-4</v>
      </c>
      <c r="BX54">
        <f t="shared" si="87"/>
        <v>1.2311281561271027E-4</v>
      </c>
      <c r="BY54">
        <f t="shared" si="87"/>
        <v>1.1403834537445491E-4</v>
      </c>
      <c r="BZ54">
        <f t="shared" si="87"/>
        <v>1.0569452979700359E-4</v>
      </c>
      <c r="CA54">
        <f t="shared" si="87"/>
        <v>9.8015998433445054E-5</v>
      </c>
      <c r="CB54">
        <f t="shared" si="87"/>
        <v>9.0943989310447921E-5</v>
      </c>
      <c r="CC54">
        <f t="shared" si="87"/>
        <v>8.4425583565870193E-5</v>
      </c>
      <c r="CD54">
        <f t="shared" si="87"/>
        <v>7.8413042453680351E-5</v>
      </c>
      <c r="CE54">
        <f t="shared" si="87"/>
        <v>7.2863230897712974E-5</v>
      </c>
      <c r="CF54">
        <f t="shared" si="88"/>
        <v>6.7737114580356588E-5</v>
      </c>
      <c r="CG54">
        <f t="shared" si="88"/>
        <v>6.2999319793189242E-5</v>
      </c>
      <c r="CH54">
        <f t="shared" si="88"/>
        <v>5.8617747080421592E-5</v>
      </c>
      <c r="CI54">
        <f t="shared" si="88"/>
        <v>5.4563231168039198E-5</v>
      </c>
      <c r="CJ54">
        <f t="shared" si="88"/>
        <v>5.0809240864142563E-5</v>
      </c>
      <c r="CK54">
        <f t="shared" si="88"/>
        <v>4.7331613594630588E-5</v>
      </c>
      <c r="CL54">
        <f t="shared" si="88"/>
        <v>4.4108320045941577E-5</v>
      </c>
      <c r="CM54">
        <f t="shared" si="88"/>
        <v>4.1119255056441378E-5</v>
      </c>
      <c r="CN54">
        <f t="shared" si="88"/>
        <v>3.8346051456432263E-5</v>
      </c>
      <c r="CO54">
        <f t="shared" si="88"/>
        <v>3.5771914024343341E-5</v>
      </c>
      <c r="CP54">
        <f t="shared" si="89"/>
        <v>3.3381471119906952E-5</v>
      </c>
      <c r="CQ54">
        <f t="shared" si="89"/>
        <v>3.1160641887194655E-5</v>
      </c>
      <c r="CR54">
        <f t="shared" si="89"/>
        <v>1.9265130085428611E-5</v>
      </c>
      <c r="CS54">
        <f t="shared" si="89"/>
        <v>1.2015760544825458E-5</v>
      </c>
      <c r="CT54">
        <f t="shared" si="89"/>
        <v>7.9907016700726864E-6</v>
      </c>
      <c r="CU54">
        <f t="shared" si="89"/>
        <v>5.3379070777025871E-6</v>
      </c>
      <c r="CV54">
        <f t="shared" si="89"/>
        <v>3.4999233127556309E-6</v>
      </c>
      <c r="CW54">
        <f t="shared" si="89"/>
        <v>2.2092512074548562E-6</v>
      </c>
      <c r="CX54">
        <f t="shared" si="89"/>
        <v>1.3101455583894563E-6</v>
      </c>
      <c r="CY54">
        <f t="shared" si="89"/>
        <v>7.0155208617481397E-7</v>
      </c>
      <c r="CZ54">
        <f t="shared" si="90"/>
        <v>3.1325076350293634E-7</v>
      </c>
      <c r="DA54">
        <f t="shared" si="90"/>
        <v>9.4129043829508252E-8</v>
      </c>
      <c r="DB54">
        <f t="shared" si="90"/>
        <v>5.7415918462875886E-9</v>
      </c>
      <c r="DC54">
        <f t="shared" si="90"/>
        <v>0</v>
      </c>
      <c r="DD54">
        <f t="shared" si="90"/>
        <v>0</v>
      </c>
      <c r="DE54">
        <f t="shared" si="90"/>
        <v>0</v>
      </c>
      <c r="DF54">
        <f t="shared" si="90"/>
        <v>0</v>
      </c>
      <c r="DG54">
        <f t="shared" si="90"/>
        <v>0</v>
      </c>
      <c r="DH54">
        <f t="shared" si="90"/>
        <v>0</v>
      </c>
      <c r="DI54">
        <f t="shared" si="90"/>
        <v>0</v>
      </c>
      <c r="DJ54">
        <f t="shared" si="91"/>
        <v>0</v>
      </c>
      <c r="DK54">
        <f t="shared" si="91"/>
        <v>0</v>
      </c>
      <c r="DL54">
        <f t="shared" si="91"/>
        <v>0</v>
      </c>
      <c r="DM54">
        <f t="shared" si="91"/>
        <v>0</v>
      </c>
      <c r="DN54">
        <f t="shared" si="91"/>
        <v>0</v>
      </c>
      <c r="DO54">
        <f t="shared" si="91"/>
        <v>0</v>
      </c>
      <c r="DP54">
        <f t="shared" si="91"/>
        <v>0</v>
      </c>
      <c r="DQ54">
        <f t="shared" si="91"/>
        <v>0</v>
      </c>
      <c r="DR54">
        <f t="shared" si="91"/>
        <v>0</v>
      </c>
      <c r="DS54">
        <f t="shared" si="91"/>
        <v>0</v>
      </c>
      <c r="DT54">
        <f t="shared" si="92"/>
        <v>0</v>
      </c>
      <c r="DU54">
        <f t="shared" si="92"/>
        <v>0</v>
      </c>
      <c r="DV54">
        <f t="shared" si="92"/>
        <v>0</v>
      </c>
      <c r="DW54">
        <f t="shared" si="92"/>
        <v>0</v>
      </c>
      <c r="DX54">
        <f t="shared" si="92"/>
        <v>0</v>
      </c>
      <c r="DY54">
        <f t="shared" si="92"/>
        <v>0</v>
      </c>
      <c r="DZ54">
        <f t="shared" si="92"/>
        <v>0</v>
      </c>
      <c r="EA54">
        <f t="shared" si="92"/>
        <v>0</v>
      </c>
      <c r="EB54">
        <f t="shared" si="92"/>
        <v>0</v>
      </c>
      <c r="EC54">
        <f t="shared" si="92"/>
        <v>0</v>
      </c>
      <c r="ED54">
        <f t="shared" si="93"/>
        <v>0</v>
      </c>
      <c r="EE54">
        <f t="shared" si="93"/>
        <v>0</v>
      </c>
      <c r="EF54">
        <f t="shared" si="93"/>
        <v>0</v>
      </c>
      <c r="EG54">
        <f t="shared" si="93"/>
        <v>0</v>
      </c>
      <c r="EH54">
        <f t="shared" si="93"/>
        <v>0</v>
      </c>
      <c r="EI54">
        <f t="shared" si="93"/>
        <v>0</v>
      </c>
      <c r="EJ54">
        <f t="shared" si="93"/>
        <v>0</v>
      </c>
      <c r="EK54">
        <f t="shared" si="93"/>
        <v>0</v>
      </c>
      <c r="EL54">
        <f t="shared" si="93"/>
        <v>0</v>
      </c>
      <c r="EM54">
        <f t="shared" si="93"/>
        <v>0</v>
      </c>
      <c r="EN54">
        <f t="shared" si="94"/>
        <v>0</v>
      </c>
      <c r="EO54">
        <f t="shared" si="94"/>
        <v>0</v>
      </c>
      <c r="EP54">
        <f t="shared" si="94"/>
        <v>0</v>
      </c>
      <c r="EQ54">
        <f t="shared" si="94"/>
        <v>0</v>
      </c>
      <c r="ER54">
        <f t="shared" si="94"/>
        <v>0</v>
      </c>
      <c r="ES54">
        <f t="shared" si="94"/>
        <v>0</v>
      </c>
      <c r="ET54">
        <f t="shared" si="94"/>
        <v>0</v>
      </c>
      <c r="EU54">
        <f t="shared" si="94"/>
        <v>0</v>
      </c>
      <c r="EV54">
        <f t="shared" si="94"/>
        <v>0</v>
      </c>
      <c r="EW54">
        <f t="shared" si="94"/>
        <v>0</v>
      </c>
      <c r="EX54">
        <f t="shared" si="94"/>
        <v>0</v>
      </c>
      <c r="EZ54">
        <f t="shared" si="17"/>
        <v>0.37977848165228406</v>
      </c>
      <c r="FB54">
        <f t="shared" si="63"/>
        <v>0.10071466553394653</v>
      </c>
      <c r="FC54">
        <f t="shared" si="64"/>
        <v>0.23597129822558655</v>
      </c>
    </row>
    <row r="55" spans="1:159" x14ac:dyDescent="0.25">
      <c r="A55">
        <v>540</v>
      </c>
      <c r="B55" s="19">
        <f>'Input spectra'!Y54</f>
        <v>5.49014274475675E-2</v>
      </c>
      <c r="C55">
        <f>'Input spectra'!F54</f>
        <v>0.129381992222555</v>
      </c>
      <c r="D55">
        <f t="shared" si="80"/>
        <v>2.0653927966864227E-2</v>
      </c>
      <c r="E55">
        <f t="shared" si="80"/>
        <v>1.9870371872249253E-2</v>
      </c>
      <c r="F55">
        <f t="shared" si="80"/>
        <v>1.9115513061847236E-2</v>
      </c>
      <c r="G55">
        <f t="shared" si="80"/>
        <v>1.8388326372987828E-2</v>
      </c>
      <c r="H55">
        <f t="shared" si="80"/>
        <v>1.7687822591972258E-2</v>
      </c>
      <c r="I55">
        <f t="shared" si="80"/>
        <v>1.7013047211436212E-2</v>
      </c>
      <c r="J55">
        <f t="shared" si="80"/>
        <v>1.6363079230177817E-2</v>
      </c>
      <c r="K55">
        <f t="shared" si="80"/>
        <v>1.5737029994013135E-2</v>
      </c>
      <c r="L55">
        <f t="shared" si="80"/>
        <v>1.5134042076269769E-2</v>
      </c>
      <c r="M55">
        <f t="shared" si="80"/>
        <v>1.455328819657576E-2</v>
      </c>
      <c r="N55">
        <f t="shared" si="81"/>
        <v>1.3993970176646307E-2</v>
      </c>
      <c r="O55">
        <f t="shared" si="81"/>
        <v>1.3455317931814263E-2</v>
      </c>
      <c r="P55">
        <f t="shared" si="81"/>
        <v>1.2936588497092673E-2</v>
      </c>
      <c r="Q55">
        <f t="shared" si="81"/>
        <v>1.2437065086598255E-2</v>
      </c>
      <c r="R55">
        <f t="shared" si="81"/>
        <v>1.1956056185204175E-2</v>
      </c>
      <c r="S55">
        <f t="shared" si="81"/>
        <v>1.1492894671328616E-2</v>
      </c>
      <c r="T55">
        <f t="shared" si="81"/>
        <v>1.104693696980228E-2</v>
      </c>
      <c r="U55">
        <f t="shared" si="81"/>
        <v>1.0617562233793697E-2</v>
      </c>
      <c r="V55">
        <f t="shared" si="81"/>
        <v>1.0204171554805514E-2</v>
      </c>
      <c r="W55">
        <f t="shared" si="81"/>
        <v>9.8061871997882164E-3</v>
      </c>
      <c r="X55">
        <f t="shared" si="82"/>
        <v>9.4230518744497921E-3</v>
      </c>
      <c r="Y55">
        <f t="shared" si="82"/>
        <v>9.0542280118710156E-3</v>
      </c>
      <c r="Z55">
        <f t="shared" si="82"/>
        <v>8.6991970855659021E-3</v>
      </c>
      <c r="AA55">
        <f t="shared" si="82"/>
        <v>8.3574589461560024E-3</v>
      </c>
      <c r="AB55">
        <f t="shared" si="82"/>
        <v>8.0285311808551627E-3</v>
      </c>
      <c r="AC55">
        <f t="shared" si="82"/>
        <v>7.7119484949885585E-3</v>
      </c>
      <c r="AD55">
        <f t="shared" si="82"/>
        <v>7.407262114795865E-3</v>
      </c>
      <c r="AE55">
        <f t="shared" si="82"/>
        <v>7.1140392107939161E-3</v>
      </c>
      <c r="AF55">
        <f t="shared" si="82"/>
        <v>6.8318623409984996E-3</v>
      </c>
      <c r="AG55">
        <f t="shared" si="82"/>
        <v>6.5603289133286859E-3</v>
      </c>
      <c r="AH55">
        <f t="shared" si="83"/>
        <v>6.2990506665399218E-3</v>
      </c>
      <c r="AI55">
        <f t="shared" si="83"/>
        <v>6.0476531690541544E-3</v>
      </c>
      <c r="AJ55">
        <f t="shared" si="83"/>
        <v>5.8057753350766591E-3</v>
      </c>
      <c r="AK55">
        <f t="shared" si="83"/>
        <v>5.5730689574098533E-3</v>
      </c>
      <c r="AL55">
        <f t="shared" si="83"/>
        <v>5.3491982563942915E-3</v>
      </c>
      <c r="AM55">
        <f t="shared" si="83"/>
        <v>5.1338394444263337E-3</v>
      </c>
      <c r="AN55">
        <f t="shared" si="83"/>
        <v>4.9266803055205959E-3</v>
      </c>
      <c r="AO55">
        <f t="shared" si="83"/>
        <v>4.7274197894032702E-3</v>
      </c>
      <c r="AP55">
        <f t="shared" si="83"/>
        <v>4.5357676196398303E-3</v>
      </c>
      <c r="AQ55">
        <f t="shared" si="83"/>
        <v>4.3514439153173766E-3</v>
      </c>
      <c r="AR55">
        <f t="shared" si="84"/>
        <v>4.1741788258182304E-3</v>
      </c>
      <c r="AS55">
        <f t="shared" si="84"/>
        <v>4.0037121782369638E-3</v>
      </c>
      <c r="AT55">
        <f t="shared" si="84"/>
        <v>3.8397931370082925E-3</v>
      </c>
      <c r="AU55">
        <f t="shared" si="84"/>
        <v>3.6821798753279267E-3</v>
      </c>
      <c r="AV55">
        <f t="shared" si="84"/>
        <v>3.5306392579625731E-3</v>
      </c>
      <c r="AW55">
        <f t="shared" si="84"/>
        <v>3.3849465350590724E-3</v>
      </c>
      <c r="AX55">
        <f t="shared" si="84"/>
        <v>2.9291467926199862E-3</v>
      </c>
      <c r="AY55">
        <f t="shared" si="84"/>
        <v>2.4364676337708629E-3</v>
      </c>
      <c r="AZ55">
        <f t="shared" si="84"/>
        <v>2.1350852072748588E-3</v>
      </c>
      <c r="BA55">
        <f t="shared" si="84"/>
        <v>1.9038887339690301E-3</v>
      </c>
      <c r="BB55">
        <f t="shared" si="85"/>
        <v>1.7145452433240565E-3</v>
      </c>
      <c r="BC55">
        <f t="shared" si="85"/>
        <v>1.554324937065006E-3</v>
      </c>
      <c r="BD55">
        <f t="shared" si="85"/>
        <v>1.416022112531075E-3</v>
      </c>
      <c r="BE55">
        <f t="shared" si="85"/>
        <v>1.2950116322785242E-3</v>
      </c>
      <c r="BF55">
        <f t="shared" si="85"/>
        <v>1.1880797190792997E-3</v>
      </c>
      <c r="BG55">
        <f t="shared" si="85"/>
        <v>1.092868599766404E-3</v>
      </c>
      <c r="BH55">
        <f t="shared" si="85"/>
        <v>1.0075791653166252E-3</v>
      </c>
      <c r="BI55">
        <f t="shared" si="85"/>
        <v>9.3079737700347534E-4</v>
      </c>
      <c r="BJ55">
        <f t="shared" si="85"/>
        <v>8.6138603073016473E-4</v>
      </c>
      <c r="BK55">
        <f t="shared" si="85"/>
        <v>7.9841369322431019E-4</v>
      </c>
      <c r="BL55">
        <f t="shared" si="86"/>
        <v>7.4110605950807875E-4</v>
      </c>
      <c r="BM55">
        <f t="shared" si="86"/>
        <v>6.8881149790891213E-4</v>
      </c>
      <c r="BN55">
        <f t="shared" si="86"/>
        <v>6.4097593698911846E-4</v>
      </c>
      <c r="BO55">
        <f t="shared" si="86"/>
        <v>5.9712411381855634E-4</v>
      </c>
      <c r="BP55">
        <f t="shared" si="86"/>
        <v>5.5684528008644962E-4</v>
      </c>
      <c r="BQ55">
        <f t="shared" si="86"/>
        <v>5.1978211051313314E-4</v>
      </c>
      <c r="BR55">
        <f t="shared" si="86"/>
        <v>4.8562196184108637E-4</v>
      </c>
      <c r="BS55">
        <f t="shared" si="86"/>
        <v>4.5408989022172226E-4</v>
      </c>
      <c r="BT55">
        <f t="shared" si="86"/>
        <v>4.249430062081244E-4</v>
      </c>
      <c r="BU55">
        <f t="shared" si="86"/>
        <v>3.9796586250795852E-4</v>
      </c>
      <c r="BV55">
        <f t="shared" si="87"/>
        <v>3.7296664979012315E-4</v>
      </c>
      <c r="BW55">
        <f t="shared" si="87"/>
        <v>3.4977403231171468E-4</v>
      </c>
      <c r="BX55">
        <f t="shared" si="87"/>
        <v>3.28234495628793E-4</v>
      </c>
      <c r="BY55">
        <f t="shared" si="87"/>
        <v>3.0821010815871658E-4</v>
      </c>
      <c r="BZ55">
        <f t="shared" si="87"/>
        <v>2.8957662016998394E-4</v>
      </c>
      <c r="CA55">
        <f t="shared" si="87"/>
        <v>2.7222184010921701E-4</v>
      </c>
      <c r="CB55">
        <f t="shared" si="87"/>
        <v>2.560442405573969E-4</v>
      </c>
      <c r="CC55">
        <f t="shared" si="87"/>
        <v>2.4095175559966242E-4</v>
      </c>
      <c r="CD55">
        <f t="shared" si="87"/>
        <v>2.2686073874462456E-4</v>
      </c>
      <c r="CE55">
        <f t="shared" si="87"/>
        <v>2.1369505627729082E-4</v>
      </c>
      <c r="CF55">
        <f t="shared" si="88"/>
        <v>2.0138529546377741E-4</v>
      </c>
      <c r="CG55">
        <f t="shared" si="88"/>
        <v>1.8986807063176863E-4</v>
      </c>
      <c r="CH55">
        <f t="shared" si="88"/>
        <v>1.7908541304011662E-4</v>
      </c>
      <c r="CI55">
        <f t="shared" si="88"/>
        <v>1.6898423278281714E-4</v>
      </c>
      <c r="CJ55">
        <f t="shared" si="88"/>
        <v>1.5951584286696477E-4</v>
      </c>
      <c r="CK55">
        <f t="shared" si="88"/>
        <v>1.5063553715278822E-4</v>
      </c>
      <c r="CL55">
        <f t="shared" si="88"/>
        <v>1.4230221511703315E-4</v>
      </c>
      <c r="CM55">
        <f t="shared" si="88"/>
        <v>1.3447804745343075E-4</v>
      </c>
      <c r="CN55">
        <f t="shared" si="88"/>
        <v>1.271281773985115E-4</v>
      </c>
      <c r="CO55">
        <f t="shared" si="88"/>
        <v>1.2022045340116619E-4</v>
      </c>
      <c r="CP55">
        <f t="shared" si="89"/>
        <v>1.1372518936674195E-4</v>
      </c>
      <c r="CQ55">
        <f t="shared" si="89"/>
        <v>1.0761494922228316E-4</v>
      </c>
      <c r="CR55">
        <f t="shared" si="89"/>
        <v>6.7445529570564445E-5</v>
      </c>
      <c r="CS55">
        <f t="shared" si="89"/>
        <v>4.2642975551870896E-5</v>
      </c>
      <c r="CT55">
        <f t="shared" si="89"/>
        <v>2.8747240776055782E-5</v>
      </c>
      <c r="CU55">
        <f t="shared" si="89"/>
        <v>1.9466921264689863E-5</v>
      </c>
      <c r="CV55">
        <f t="shared" si="89"/>
        <v>1.2938972948883321E-5</v>
      </c>
      <c r="CW55">
        <f t="shared" si="89"/>
        <v>8.2794481485599096E-6</v>
      </c>
      <c r="CX55">
        <f t="shared" si="89"/>
        <v>4.9772660046992838E-6</v>
      </c>
      <c r="CY55">
        <f t="shared" si="89"/>
        <v>2.7017566967928349E-6</v>
      </c>
      <c r="CZ55">
        <f t="shared" si="90"/>
        <v>1.2229071035314401E-6</v>
      </c>
      <c r="DA55">
        <f t="shared" si="90"/>
        <v>3.7251176185541659E-7</v>
      </c>
      <c r="DB55">
        <f t="shared" si="90"/>
        <v>2.3033698220992007E-8</v>
      </c>
      <c r="DC55">
        <f t="shared" si="90"/>
        <v>0</v>
      </c>
      <c r="DD55">
        <f t="shared" si="90"/>
        <v>0</v>
      </c>
      <c r="DE55">
        <f t="shared" si="90"/>
        <v>0</v>
      </c>
      <c r="DF55">
        <f t="shared" si="90"/>
        <v>0</v>
      </c>
      <c r="DG55">
        <f t="shared" si="90"/>
        <v>0</v>
      </c>
      <c r="DH55">
        <f t="shared" si="90"/>
        <v>0</v>
      </c>
      <c r="DI55">
        <f t="shared" si="90"/>
        <v>0</v>
      </c>
      <c r="DJ55">
        <f t="shared" si="91"/>
        <v>0</v>
      </c>
      <c r="DK55">
        <f t="shared" si="91"/>
        <v>0</v>
      </c>
      <c r="DL55">
        <f t="shared" si="91"/>
        <v>0</v>
      </c>
      <c r="DM55">
        <f t="shared" si="91"/>
        <v>0</v>
      </c>
      <c r="DN55">
        <f t="shared" si="91"/>
        <v>0</v>
      </c>
      <c r="DO55">
        <f t="shared" si="91"/>
        <v>0</v>
      </c>
      <c r="DP55">
        <f t="shared" si="91"/>
        <v>0</v>
      </c>
      <c r="DQ55">
        <f t="shared" si="91"/>
        <v>0</v>
      </c>
      <c r="DR55">
        <f t="shared" si="91"/>
        <v>0</v>
      </c>
      <c r="DS55">
        <f t="shared" si="91"/>
        <v>0</v>
      </c>
      <c r="DT55">
        <f t="shared" si="92"/>
        <v>0</v>
      </c>
      <c r="DU55">
        <f t="shared" si="92"/>
        <v>0</v>
      </c>
      <c r="DV55">
        <f t="shared" si="92"/>
        <v>0</v>
      </c>
      <c r="DW55">
        <f t="shared" si="92"/>
        <v>0</v>
      </c>
      <c r="DX55">
        <f t="shared" si="92"/>
        <v>0</v>
      </c>
      <c r="DY55">
        <f t="shared" si="92"/>
        <v>0</v>
      </c>
      <c r="DZ55">
        <f t="shared" si="92"/>
        <v>0</v>
      </c>
      <c r="EA55">
        <f t="shared" si="92"/>
        <v>0</v>
      </c>
      <c r="EB55">
        <f t="shared" si="92"/>
        <v>0</v>
      </c>
      <c r="EC55">
        <f t="shared" si="92"/>
        <v>0</v>
      </c>
      <c r="ED55">
        <f t="shared" si="93"/>
        <v>0</v>
      </c>
      <c r="EE55">
        <f t="shared" si="93"/>
        <v>0</v>
      </c>
      <c r="EF55">
        <f t="shared" si="93"/>
        <v>0</v>
      </c>
      <c r="EG55">
        <f t="shared" si="93"/>
        <v>0</v>
      </c>
      <c r="EH55">
        <f t="shared" si="93"/>
        <v>0</v>
      </c>
      <c r="EI55">
        <f t="shared" si="93"/>
        <v>0</v>
      </c>
      <c r="EJ55">
        <f t="shared" si="93"/>
        <v>0</v>
      </c>
      <c r="EK55">
        <f t="shared" si="93"/>
        <v>0</v>
      </c>
      <c r="EL55">
        <f t="shared" si="93"/>
        <v>0</v>
      </c>
      <c r="EM55">
        <f t="shared" si="93"/>
        <v>0</v>
      </c>
      <c r="EN55">
        <f t="shared" si="94"/>
        <v>0</v>
      </c>
      <c r="EO55">
        <f t="shared" si="94"/>
        <v>0</v>
      </c>
      <c r="EP55">
        <f t="shared" si="94"/>
        <v>0</v>
      </c>
      <c r="EQ55">
        <f t="shared" si="94"/>
        <v>0</v>
      </c>
      <c r="ER55">
        <f t="shared" si="94"/>
        <v>0</v>
      </c>
      <c r="ES55">
        <f t="shared" si="94"/>
        <v>0</v>
      </c>
      <c r="ET55">
        <f t="shared" si="94"/>
        <v>0</v>
      </c>
      <c r="EU55">
        <f t="shared" si="94"/>
        <v>0</v>
      </c>
      <c r="EV55">
        <f t="shared" si="94"/>
        <v>0</v>
      </c>
      <c r="EW55">
        <f t="shared" si="94"/>
        <v>0</v>
      </c>
      <c r="EX55">
        <f t="shared" si="94"/>
        <v>0</v>
      </c>
      <c r="EZ55">
        <f t="shared" si="17"/>
        <v>0.47862963464559355</v>
      </c>
      <c r="FB55">
        <f t="shared" si="63"/>
        <v>7.2576471157269007E-2</v>
      </c>
      <c r="FC55">
        <f t="shared" si="64"/>
        <v>0.24020798510129907</v>
      </c>
    </row>
    <row r="56" spans="1:159" x14ac:dyDescent="0.25">
      <c r="A56">
        <v>545</v>
      </c>
      <c r="B56" s="19">
        <f>'Input spectra'!Y55</f>
        <v>5.46745446580355E-2</v>
      </c>
      <c r="C56">
        <f>'Input spectra'!F55</f>
        <v>6.1280885432247301E-2</v>
      </c>
      <c r="D56">
        <f t="shared" si="80"/>
        <v>2.0653927966864227E-2</v>
      </c>
      <c r="E56">
        <f t="shared" si="80"/>
        <v>2.0143319224583376E-2</v>
      </c>
      <c r="F56">
        <f t="shared" si="80"/>
        <v>1.9644276563592879E-2</v>
      </c>
      <c r="G56">
        <f t="shared" si="80"/>
        <v>1.9156551192236072E-2</v>
      </c>
      <c r="H56">
        <f t="shared" si="80"/>
        <v>1.8679899490660415E-2</v>
      </c>
      <c r="I56">
        <f t="shared" si="80"/>
        <v>1.8214082905887559E-2</v>
      </c>
      <c r="J56">
        <f t="shared" si="80"/>
        <v>1.7758867848973969E-2</v>
      </c>
      <c r="K56">
        <f t="shared" si="80"/>
        <v>1.7314025594221048E-2</v>
      </c>
      <c r="L56">
        <f t="shared" si="80"/>
        <v>1.6879332180394634E-2</v>
      </c>
      <c r="M56">
        <f t="shared" si="80"/>
        <v>1.6454568313914161E-2</v>
      </c>
      <c r="N56">
        <f t="shared" si="81"/>
        <v>1.603951927397294E-2</v>
      </c>
      <c r="O56">
        <f t="shared" si="81"/>
        <v>1.5633974819551488E-2</v>
      </c>
      <c r="P56">
        <f t="shared" si="81"/>
        <v>1.523772909828673E-2</v>
      </c>
      <c r="Q56">
        <f t="shared" si="81"/>
        <v>1.4850580557160525E-2</v>
      </c>
      <c r="R56">
        <f t="shared" si="81"/>
        <v>1.4472331854971739E-2</v>
      </c>
      <c r="S56">
        <f t="shared" si="81"/>
        <v>1.4102789776556776E-2</v>
      </c>
      <c r="T56">
        <f t="shared" si="81"/>
        <v>1.3741765148724121E-2</v>
      </c>
      <c r="U56">
        <f t="shared" si="81"/>
        <v>1.3389072757869139E-2</v>
      </c>
      <c r="V56">
        <f t="shared" si="81"/>
        <v>1.3044531269236092E-2</v>
      </c>
      <c r="W56">
        <f t="shared" si="81"/>
        <v>1.2707963147794862E-2</v>
      </c>
      <c r="X56">
        <f t="shared" si="82"/>
        <v>1.2379194580700605E-2</v>
      </c>
      <c r="Y56">
        <f t="shared" si="82"/>
        <v>1.2058055401305117E-2</v>
      </c>
      <c r="Z56">
        <f t="shared" si="82"/>
        <v>1.1744379014689331E-2</v>
      </c>
      <c r="AA56">
        <f t="shared" si="82"/>
        <v>1.1438002324686948E-2</v>
      </c>
      <c r="AB56">
        <f t="shared" si="82"/>
        <v>1.1138765662369824E-2</v>
      </c>
      <c r="AC56">
        <f t="shared" si="82"/>
        <v>1.0846512715966202E-2</v>
      </c>
      <c r="AD56">
        <f t="shared" si="82"/>
        <v>1.0561090462183587E-2</v>
      </c>
      <c r="AE56">
        <f t="shared" si="82"/>
        <v>1.0282349098908537E-2</v>
      </c>
      <c r="AF56">
        <f t="shared" si="82"/>
        <v>1.0010141979256121E-2</v>
      </c>
      <c r="AG56">
        <f t="shared" si="82"/>
        <v>9.7443255469424634E-3</v>
      </c>
      <c r="AH56">
        <f t="shared" si="83"/>
        <v>9.4847592729542275E-3</v>
      </c>
      <c r="AI56">
        <f t="shared" si="83"/>
        <v>9.2313055934893848E-3</v>
      </c>
      <c r="AJ56">
        <f t="shared" si="83"/>
        <v>8.9838298491441669E-3</v>
      </c>
      <c r="AK56">
        <f t="shared" si="83"/>
        <v>8.7422002253215829E-3</v>
      </c>
      <c r="AL56">
        <f t="shared" si="83"/>
        <v>8.5062876938373343E-3</v>
      </c>
      <c r="AM56">
        <f t="shared" si="83"/>
        <v>8.2759659556994325E-3</v>
      </c>
      <c r="AN56">
        <f t="shared" si="83"/>
        <v>8.0511113850383481E-3</v>
      </c>
      <c r="AO56">
        <f t="shared" si="83"/>
        <v>7.831602974164872E-3</v>
      </c>
      <c r="AP56">
        <f t="shared" si="83"/>
        <v>7.6173222797334215E-3</v>
      </c>
      <c r="AQ56">
        <f t="shared" si="83"/>
        <v>7.4081533699888492E-3</v>
      </c>
      <c r="AR56">
        <f t="shared" si="84"/>
        <v>7.2039827730753844E-3</v>
      </c>
      <c r="AS56">
        <f t="shared" si="84"/>
        <v>7.0046994263865759E-3</v>
      </c>
      <c r="AT56">
        <f t="shared" si="84"/>
        <v>6.8101946269356686E-3</v>
      </c>
      <c r="AU56">
        <f t="shared" si="84"/>
        <v>6.6203619827262085E-3</v>
      </c>
      <c r="AV56">
        <f t="shared" si="84"/>
        <v>6.4350973651029755E-3</v>
      </c>
      <c r="AW56">
        <f t="shared" si="84"/>
        <v>6.2542988620639013E-3</v>
      </c>
      <c r="AX56">
        <f t="shared" si="84"/>
        <v>5.4864698101713951E-3</v>
      </c>
      <c r="AY56">
        <f t="shared" si="84"/>
        <v>4.6263399700191598E-3</v>
      </c>
      <c r="AZ56">
        <f t="shared" si="84"/>
        <v>4.1097665162309512E-3</v>
      </c>
      <c r="BA56">
        <f t="shared" si="84"/>
        <v>3.7150831822484868E-3</v>
      </c>
      <c r="BB56">
        <f t="shared" si="85"/>
        <v>3.3915714313716328E-3</v>
      </c>
      <c r="BC56">
        <f t="shared" si="85"/>
        <v>3.116871326664025E-3</v>
      </c>
      <c r="BD56">
        <f t="shared" si="85"/>
        <v>2.8785391114092129E-3</v>
      </c>
      <c r="BE56">
        <f t="shared" si="85"/>
        <v>2.6687064739300791E-3</v>
      </c>
      <c r="BF56">
        <f t="shared" si="85"/>
        <v>2.48197705626869E-3</v>
      </c>
      <c r="BG56">
        <f t="shared" si="85"/>
        <v>2.3144359603401526E-3</v>
      </c>
      <c r="BH56">
        <f t="shared" si="85"/>
        <v>2.1631241174749731E-3</v>
      </c>
      <c r="BI56">
        <f t="shared" si="85"/>
        <v>2.0257341615145109E-3</v>
      </c>
      <c r="BJ56">
        <f t="shared" si="85"/>
        <v>1.9004225107233717E-3</v>
      </c>
      <c r="BK56">
        <f t="shared" si="85"/>
        <v>1.7856870895482111E-3</v>
      </c>
      <c r="BL56">
        <f t="shared" si="86"/>
        <v>1.6802843659419078E-3</v>
      </c>
      <c r="BM56">
        <f t="shared" si="86"/>
        <v>1.5831710897821407E-3</v>
      </c>
      <c r="BN56">
        <f t="shared" si="86"/>
        <v>1.4934621794675397E-3</v>
      </c>
      <c r="BO56">
        <f t="shared" si="86"/>
        <v>1.4103995256501229E-3</v>
      </c>
      <c r="BP56">
        <f t="shared" si="86"/>
        <v>1.3333283907333252E-3</v>
      </c>
      <c r="BQ56">
        <f t="shared" si="86"/>
        <v>1.2616792262692728E-3</v>
      </c>
      <c r="BR56">
        <f t="shared" si="86"/>
        <v>1.1949534396400328E-3</v>
      </c>
      <c r="BS56">
        <f t="shared" si="86"/>
        <v>1.1327120950341771E-3</v>
      </c>
      <c r="BT56">
        <f t="shared" si="86"/>
        <v>1.074566831816275E-3</v>
      </c>
      <c r="BU56">
        <f t="shared" si="86"/>
        <v>1.0201724840242091E-3</v>
      </c>
      <c r="BV56">
        <f t="shared" si="87"/>
        <v>9.6922102270397459E-4</v>
      </c>
      <c r="BW56">
        <f t="shared" si="87"/>
        <v>9.2143653952291764E-4</v>
      </c>
      <c r="BX56">
        <f t="shared" si="87"/>
        <v>8.7657105911183851E-4</v>
      </c>
      <c r="BY56">
        <f t="shared" si="87"/>
        <v>8.3440101760467534E-4</v>
      </c>
      <c r="BZ56">
        <f t="shared" si="87"/>
        <v>7.947242816254671E-4</v>
      </c>
      <c r="CA56">
        <f t="shared" si="87"/>
        <v>7.573576093792187E-4</v>
      </c>
      <c r="CB56">
        <f t="shared" si="87"/>
        <v>7.2213447617481934E-4</v>
      </c>
      <c r="CC56">
        <f t="shared" si="87"/>
        <v>6.889032024750602E-4</v>
      </c>
      <c r="CD56">
        <f t="shared" si="87"/>
        <v>6.5752533471972042E-4</v>
      </c>
      <c r="CE56">
        <f t="shared" si="87"/>
        <v>6.278742386221091E-4</v>
      </c>
      <c r="CF56">
        <f t="shared" si="88"/>
        <v>5.9983387206145216E-4</v>
      </c>
      <c r="CG56">
        <f t="shared" si="88"/>
        <v>5.7329771056845375E-4</v>
      </c>
      <c r="CH56">
        <f t="shared" si="88"/>
        <v>5.4816780308777262E-4</v>
      </c>
      <c r="CI56">
        <f t="shared" si="88"/>
        <v>5.243539394664896E-4</v>
      </c>
      <c r="CJ56">
        <f t="shared" si="88"/>
        <v>5.0177291416348302E-4</v>
      </c>
      <c r="CK56">
        <f t="shared" si="88"/>
        <v>4.8034787315405991E-4</v>
      </c>
      <c r="CL56">
        <f t="shared" si="88"/>
        <v>4.6000773303459539E-4</v>
      </c>
      <c r="CM56">
        <f t="shared" si="88"/>
        <v>4.4068666300396019E-4</v>
      </c>
      <c r="CN56">
        <f t="shared" si="88"/>
        <v>4.2232362178267136E-4</v>
      </c>
      <c r="CO56">
        <f t="shared" si="88"/>
        <v>4.0486194268227356E-4</v>
      </c>
      <c r="CP56">
        <f t="shared" si="89"/>
        <v>3.8824896100002901E-4</v>
      </c>
      <c r="CQ56">
        <f t="shared" si="89"/>
        <v>3.7243567872216816E-4</v>
      </c>
      <c r="CR56">
        <f t="shared" si="89"/>
        <v>2.3662296026683032E-4</v>
      </c>
      <c r="CS56">
        <f t="shared" si="89"/>
        <v>1.5166181742908515E-4</v>
      </c>
      <c r="CT56">
        <f t="shared" si="89"/>
        <v>1.0364538318236883E-4</v>
      </c>
      <c r="CU56">
        <f t="shared" si="89"/>
        <v>7.1150197137475027E-5</v>
      </c>
      <c r="CV56">
        <f t="shared" si="89"/>
        <v>4.7940623790403898E-5</v>
      </c>
      <c r="CW56">
        <f t="shared" si="89"/>
        <v>3.1097845872667148E-5</v>
      </c>
      <c r="CX56">
        <f t="shared" si="89"/>
        <v>1.895155317044341E-5</v>
      </c>
      <c r="CY56">
        <f t="shared" si="89"/>
        <v>1.0428581355080001E-5</v>
      </c>
      <c r="CZ56">
        <f t="shared" si="90"/>
        <v>4.7851714723602586E-6</v>
      </c>
      <c r="DA56">
        <f t="shared" si="90"/>
        <v>1.4776414579377883E-6</v>
      </c>
      <c r="DB56">
        <f t="shared" si="90"/>
        <v>9.2622775457746266E-8</v>
      </c>
      <c r="DC56">
        <f t="shared" si="90"/>
        <v>0</v>
      </c>
      <c r="DD56">
        <f t="shared" si="90"/>
        <v>0</v>
      </c>
      <c r="DE56">
        <f t="shared" si="90"/>
        <v>0</v>
      </c>
      <c r="DF56">
        <f t="shared" si="90"/>
        <v>0</v>
      </c>
      <c r="DG56">
        <f t="shared" si="90"/>
        <v>0</v>
      </c>
      <c r="DH56">
        <f t="shared" si="90"/>
        <v>0</v>
      </c>
      <c r="DI56">
        <f t="shared" si="90"/>
        <v>0</v>
      </c>
      <c r="DJ56">
        <f t="shared" si="91"/>
        <v>0</v>
      </c>
      <c r="DK56">
        <f t="shared" si="91"/>
        <v>0</v>
      </c>
      <c r="DL56">
        <f t="shared" si="91"/>
        <v>0</v>
      </c>
      <c r="DM56">
        <f t="shared" si="91"/>
        <v>0</v>
      </c>
      <c r="DN56">
        <f t="shared" si="91"/>
        <v>0</v>
      </c>
      <c r="DO56">
        <f t="shared" si="91"/>
        <v>0</v>
      </c>
      <c r="DP56">
        <f t="shared" si="91"/>
        <v>0</v>
      </c>
      <c r="DQ56">
        <f t="shared" si="91"/>
        <v>0</v>
      </c>
      <c r="DR56">
        <f t="shared" si="91"/>
        <v>0</v>
      </c>
      <c r="DS56">
        <f t="shared" si="91"/>
        <v>0</v>
      </c>
      <c r="DT56">
        <f t="shared" si="92"/>
        <v>0</v>
      </c>
      <c r="DU56">
        <f t="shared" si="92"/>
        <v>0</v>
      </c>
      <c r="DV56">
        <f t="shared" si="92"/>
        <v>0</v>
      </c>
      <c r="DW56">
        <f t="shared" si="92"/>
        <v>0</v>
      </c>
      <c r="DX56">
        <f t="shared" si="92"/>
        <v>0</v>
      </c>
      <c r="DY56">
        <f t="shared" si="92"/>
        <v>0</v>
      </c>
      <c r="DZ56">
        <f t="shared" si="92"/>
        <v>0</v>
      </c>
      <c r="EA56">
        <f t="shared" si="92"/>
        <v>0</v>
      </c>
      <c r="EB56">
        <f t="shared" si="92"/>
        <v>0</v>
      </c>
      <c r="EC56">
        <f t="shared" si="92"/>
        <v>0</v>
      </c>
      <c r="ED56">
        <f t="shared" si="93"/>
        <v>0</v>
      </c>
      <c r="EE56">
        <f t="shared" si="93"/>
        <v>0</v>
      </c>
      <c r="EF56">
        <f t="shared" si="93"/>
        <v>0</v>
      </c>
      <c r="EG56">
        <f t="shared" si="93"/>
        <v>0</v>
      </c>
      <c r="EH56">
        <f t="shared" si="93"/>
        <v>0</v>
      </c>
      <c r="EI56">
        <f t="shared" si="93"/>
        <v>0</v>
      </c>
      <c r="EJ56">
        <f t="shared" si="93"/>
        <v>0</v>
      </c>
      <c r="EK56">
        <f t="shared" si="93"/>
        <v>0</v>
      </c>
      <c r="EL56">
        <f t="shared" si="93"/>
        <v>0</v>
      </c>
      <c r="EM56">
        <f t="shared" si="93"/>
        <v>0</v>
      </c>
      <c r="EN56">
        <f t="shared" si="94"/>
        <v>0</v>
      </c>
      <c r="EO56">
        <f t="shared" si="94"/>
        <v>0</v>
      </c>
      <c r="EP56">
        <f t="shared" si="94"/>
        <v>0</v>
      </c>
      <c r="EQ56">
        <f t="shared" si="94"/>
        <v>0</v>
      </c>
      <c r="ER56">
        <f t="shared" si="94"/>
        <v>0</v>
      </c>
      <c r="ES56">
        <f t="shared" si="94"/>
        <v>0</v>
      </c>
      <c r="ET56">
        <f t="shared" si="94"/>
        <v>0</v>
      </c>
      <c r="EU56">
        <f t="shared" si="94"/>
        <v>0</v>
      </c>
      <c r="EV56">
        <f t="shared" si="94"/>
        <v>0</v>
      </c>
      <c r="EW56">
        <f t="shared" si="94"/>
        <v>0</v>
      </c>
      <c r="EX56">
        <f t="shared" si="94"/>
        <v>0</v>
      </c>
      <c r="EZ56">
        <f t="shared" si="17"/>
        <v>0.63287689964697513</v>
      </c>
      <c r="FB56">
        <f t="shared" si="63"/>
        <v>4.240251652065341E-2</v>
      </c>
      <c r="FC56">
        <f t="shared" si="64"/>
        <v>0.24446317652018348</v>
      </c>
    </row>
    <row r="57" spans="1:159" x14ac:dyDescent="0.25">
      <c r="A57">
        <v>550</v>
      </c>
      <c r="B57" s="19">
        <f>'Input spectra'!Y56</f>
        <v>5.4438020244348399E-2</v>
      </c>
      <c r="C57">
        <f>'Input spectra'!F56</f>
        <v>0</v>
      </c>
      <c r="D57">
        <f t="shared" si="80"/>
        <v>2.0653927966864227E-2</v>
      </c>
      <c r="E57">
        <f t="shared" si="80"/>
        <v>2.0392200734560155E-2</v>
      </c>
      <c r="F57">
        <f t="shared" si="80"/>
        <v>2.0132706585231197E-2</v>
      </c>
      <c r="G57">
        <f t="shared" si="80"/>
        <v>1.9875428986203092E-2</v>
      </c>
      <c r="H57">
        <f t="shared" si="80"/>
        <v>1.9620351518495477E-2</v>
      </c>
      <c r="I57">
        <f t="shared" si="80"/>
        <v>1.9367457876074679E-2</v>
      </c>
      <c r="J57">
        <f t="shared" si="80"/>
        <v>1.9116731865111286E-2</v>
      </c>
      <c r="K57">
        <f t="shared" si="80"/>
        <v>1.8868157403242419E-2</v>
      </c>
      <c r="L57">
        <f t="shared" si="80"/>
        <v>1.8621718518838738E-2</v>
      </c>
      <c r="M57">
        <f t="shared" si="80"/>
        <v>1.8377399350276113E-2</v>
      </c>
      <c r="N57">
        <f t="shared" si="81"/>
        <v>1.8135184145211924E-2</v>
      </c>
      <c r="O57">
        <f t="shared" si="81"/>
        <v>1.7895057259865982E-2</v>
      </c>
      <c r="P57">
        <f t="shared" si="81"/>
        <v>1.7657003158306064E-2</v>
      </c>
      <c r="Q57">
        <f t="shared" si="81"/>
        <v>1.742100641173798E-2</v>
      </c>
      <c r="R57">
        <f t="shared" si="81"/>
        <v>1.7187051697800149E-2</v>
      </c>
      <c r="S57">
        <f t="shared" si="81"/>
        <v>1.6955123799862734E-2</v>
      </c>
      <c r="T57">
        <f t="shared" si="81"/>
        <v>1.672520760633121E-2</v>
      </c>
      <c r="U57">
        <f t="shared" si="81"/>
        <v>1.6497288109954364E-2</v>
      </c>
      <c r="V57">
        <f t="shared" si="81"/>
        <v>1.6271350407136766E-2</v>
      </c>
      <c r="W57">
        <f t="shared" si="81"/>
        <v>1.604737969725558E-2</v>
      </c>
      <c r="X57">
        <f t="shared" si="82"/>
        <v>1.5825361281981764E-2</v>
      </c>
      <c r="Y57">
        <f t="shared" si="82"/>
        <v>1.5605280564605582E-2</v>
      </c>
      <c r="Z57">
        <f t="shared" si="82"/>
        <v>1.5387123049366465E-2</v>
      </c>
      <c r="AA57">
        <f t="shared" si="82"/>
        <v>1.5170874340787106E-2</v>
      </c>
      <c r="AB57">
        <f t="shared" si="82"/>
        <v>1.4956520143011845E-2</v>
      </c>
      <c r="AC57">
        <f t="shared" si="82"/>
        <v>1.4744046259149275E-2</v>
      </c>
      <c r="AD57">
        <f t="shared" si="82"/>
        <v>1.4533438590619022E-2</v>
      </c>
      <c r="AE57">
        <f t="shared" si="82"/>
        <v>1.4324683136502743E-2</v>
      </c>
      <c r="AF57">
        <f t="shared" si="82"/>
        <v>1.4117765992899253E-2</v>
      </c>
      <c r="AG57">
        <f t="shared" si="82"/>
        <v>1.391267335228376E-2</v>
      </c>
      <c r="AH57">
        <f t="shared" si="83"/>
        <v>1.370939150287123E-2</v>
      </c>
      <c r="AI57">
        <f t="shared" si="83"/>
        <v>1.35079068279838E-2</v>
      </c>
      <c r="AJ57">
        <f t="shared" si="83"/>
        <v>1.3308205805422251E-2</v>
      </c>
      <c r="AK57">
        <f t="shared" si="83"/>
        <v>1.3110275006841485E-2</v>
      </c>
      <c r="AL57">
        <f t="shared" si="83"/>
        <v>1.2914101097130027E-2</v>
      </c>
      <c r="AM57">
        <f t="shared" si="83"/>
        <v>1.2719670833793469E-2</v>
      </c>
      <c r="AN57">
        <f t="shared" si="83"/>
        <v>1.2526971066341874E-2</v>
      </c>
      <c r="AO57">
        <f t="shared" si="83"/>
        <v>1.2335988735681111E-2</v>
      </c>
      <c r="AP57">
        <f t="shared" si="83"/>
        <v>1.2146710873508068E-2</v>
      </c>
      <c r="AQ57">
        <f t="shared" si="83"/>
        <v>1.1959124601709741E-2</v>
      </c>
      <c r="AR57">
        <f t="shared" si="84"/>
        <v>1.1773217131766198E-2</v>
      </c>
      <c r="AS57">
        <f t="shared" si="84"/>
        <v>1.1588975764157326E-2</v>
      </c>
      <c r="AT57">
        <f t="shared" si="84"/>
        <v>1.1406387887773406E-2</v>
      </c>
      <c r="AU57">
        <f t="shared" si="84"/>
        <v>1.122544097932947E-2</v>
      </c>
      <c r="AV57">
        <f t="shared" si="84"/>
        <v>1.1046122602783384E-2</v>
      </c>
      <c r="AW57">
        <f t="shared" si="84"/>
        <v>1.0868420408757686E-2</v>
      </c>
      <c r="AX57">
        <f t="shared" si="84"/>
        <v>9.6519231451400508E-3</v>
      </c>
      <c r="AY57">
        <f t="shared" si="84"/>
        <v>8.2393218440698739E-3</v>
      </c>
      <c r="AZ57">
        <f t="shared" si="84"/>
        <v>7.4097598918716305E-3</v>
      </c>
      <c r="BA57">
        <f t="shared" si="84"/>
        <v>6.7809195235372464E-3</v>
      </c>
      <c r="BB57">
        <f t="shared" si="85"/>
        <v>6.2669189570100231E-3</v>
      </c>
      <c r="BC57">
        <f t="shared" si="85"/>
        <v>5.830489882495688E-3</v>
      </c>
      <c r="BD57">
        <f t="shared" si="85"/>
        <v>5.4511906238928478E-3</v>
      </c>
      <c r="BE57">
        <f t="shared" si="85"/>
        <v>5.1162658833065712E-3</v>
      </c>
      <c r="BF57">
        <f t="shared" si="85"/>
        <v>4.8170718198093506E-3</v>
      </c>
      <c r="BG57">
        <f t="shared" si="85"/>
        <v>4.5474045254677384E-3</v>
      </c>
      <c r="BH57">
        <f t="shared" si="85"/>
        <v>4.3026193180488084E-3</v>
      </c>
      <c r="BI57">
        <f t="shared" si="85"/>
        <v>4.0791248458232248E-3</v>
      </c>
      <c r="BJ57">
        <f t="shared" si="85"/>
        <v>3.8740727665852984E-3</v>
      </c>
      <c r="BK57">
        <f t="shared" si="85"/>
        <v>3.6851572857304021E-3</v>
      </c>
      <c r="BL57">
        <f t="shared" si="86"/>
        <v>3.5104801261571245E-3</v>
      </c>
      <c r="BM57">
        <f t="shared" si="86"/>
        <v>3.348456373835379E-3</v>
      </c>
      <c r="BN57">
        <f t="shared" si="86"/>
        <v>3.1977468922924908E-3</v>
      </c>
      <c r="BO57">
        <f t="shared" si="86"/>
        <v>3.0572085957715823E-3</v>
      </c>
      <c r="BP57">
        <f t="shared" si="86"/>
        <v>2.9258570762246308E-3</v>
      </c>
      <c r="BQ57">
        <f t="shared" si="86"/>
        <v>2.8028379914731769E-3</v>
      </c>
      <c r="BR57">
        <f t="shared" si="86"/>
        <v>2.6874048033472616E-3</v>
      </c>
      <c r="BS57">
        <f t="shared" si="86"/>
        <v>2.5789012073352737E-3</v>
      </c>
      <c r="BT57">
        <f t="shared" si="86"/>
        <v>2.4767470879569335E-3</v>
      </c>
      <c r="BU57">
        <f t="shared" si="86"/>
        <v>2.3804271643644436E-3</v>
      </c>
      <c r="BV57">
        <f t="shared" si="87"/>
        <v>2.2894817168981345E-3</v>
      </c>
      <c r="BW57">
        <f t="shared" si="87"/>
        <v>2.2034989432774869E-3</v>
      </c>
      <c r="BX57">
        <f t="shared" si="87"/>
        <v>2.1221086053345708E-3</v>
      </c>
      <c r="BY57">
        <f t="shared" si="87"/>
        <v>2.0449767082047553E-3</v>
      </c>
      <c r="BZ57">
        <f t="shared" si="87"/>
        <v>1.9718010132137496E-3</v>
      </c>
      <c r="CA57">
        <f t="shared" si="87"/>
        <v>1.9023072297229854E-3</v>
      </c>
      <c r="CB57">
        <f t="shared" si="87"/>
        <v>1.8362457642634245E-3</v>
      </c>
      <c r="CC57">
        <f t="shared" si="87"/>
        <v>1.7733889304071585E-3</v>
      </c>
      <c r="CD57">
        <f t="shared" si="87"/>
        <v>1.713528542106339E-3</v>
      </c>
      <c r="CE57">
        <f t="shared" si="87"/>
        <v>1.656473828170372E-3</v>
      </c>
      <c r="CF57">
        <f t="shared" si="88"/>
        <v>1.6020496172353528E-3</v>
      </c>
      <c r="CG57">
        <f t="shared" si="88"/>
        <v>1.5500947517913739E-3</v>
      </c>
      <c r="CH57">
        <f t="shared" si="88"/>
        <v>1.5004606971532109E-3</v>
      </c>
      <c r="CI57">
        <f t="shared" si="88"/>
        <v>1.4530103171188937E-3</v>
      </c>
      <c r="CJ57">
        <f t="shared" si="88"/>
        <v>1.4076167927825698E-3</v>
      </c>
      <c r="CK57">
        <f t="shared" si="88"/>
        <v>1.3641626647979467E-3</v>
      </c>
      <c r="CL57">
        <f t="shared" si="88"/>
        <v>1.3225389825137917E-3</v>
      </c>
      <c r="CM57">
        <f t="shared" si="88"/>
        <v>1.282644545967651E-3</v>
      </c>
      <c r="CN57">
        <f t="shared" si="88"/>
        <v>1.2443852288399437E-3</v>
      </c>
      <c r="CO57">
        <f t="shared" si="88"/>
        <v>1.2076733722252617E-3</v>
      </c>
      <c r="CP57">
        <f t="shared" si="89"/>
        <v>1.1724272405397344E-3</v>
      </c>
      <c r="CQ57">
        <f t="shared" si="89"/>
        <v>1.1385705321070804E-3</v>
      </c>
      <c r="CR57">
        <f t="shared" si="89"/>
        <v>7.3231613997912801E-4</v>
      </c>
      <c r="CS57">
        <f t="shared" si="89"/>
        <v>4.7517221815637642E-4</v>
      </c>
      <c r="CT57">
        <f t="shared" si="89"/>
        <v>3.2874397986454258E-4</v>
      </c>
      <c r="CU57">
        <f t="shared" si="89"/>
        <v>2.2846360058069242E-4</v>
      </c>
      <c r="CV57">
        <f t="shared" si="89"/>
        <v>1.5583953802799519E-4</v>
      </c>
      <c r="CW57">
        <f t="shared" si="89"/>
        <v>1.0233809783056991E-4</v>
      </c>
      <c r="CX57">
        <f t="shared" si="89"/>
        <v>6.313713983964628E-5</v>
      </c>
      <c r="CY57">
        <f t="shared" si="89"/>
        <v>3.5172107474782242E-5</v>
      </c>
      <c r="CZ57">
        <f t="shared" si="90"/>
        <v>1.6338181835092934E-5</v>
      </c>
      <c r="DA57">
        <f t="shared" si="90"/>
        <v>5.1074997023770429E-6</v>
      </c>
      <c r="DB57">
        <f t="shared" si="90"/>
        <v>3.2410828681377699E-7</v>
      </c>
      <c r="DC57">
        <f t="shared" si="90"/>
        <v>0</v>
      </c>
      <c r="DD57">
        <f t="shared" si="90"/>
        <v>0</v>
      </c>
      <c r="DE57">
        <f t="shared" si="90"/>
        <v>0</v>
      </c>
      <c r="DF57">
        <f t="shared" si="90"/>
        <v>0</v>
      </c>
      <c r="DG57">
        <f t="shared" si="90"/>
        <v>0</v>
      </c>
      <c r="DH57">
        <f t="shared" si="90"/>
        <v>0</v>
      </c>
      <c r="DI57">
        <f t="shared" si="90"/>
        <v>0</v>
      </c>
      <c r="DJ57">
        <f t="shared" si="91"/>
        <v>0</v>
      </c>
      <c r="DK57">
        <f t="shared" si="91"/>
        <v>0</v>
      </c>
      <c r="DL57">
        <f t="shared" si="91"/>
        <v>0</v>
      </c>
      <c r="DM57">
        <f t="shared" si="91"/>
        <v>0</v>
      </c>
      <c r="DN57">
        <f t="shared" si="91"/>
        <v>0</v>
      </c>
      <c r="DO57">
        <f t="shared" si="91"/>
        <v>0</v>
      </c>
      <c r="DP57">
        <f t="shared" si="91"/>
        <v>0</v>
      </c>
      <c r="DQ57">
        <f t="shared" si="91"/>
        <v>0</v>
      </c>
      <c r="DR57">
        <f t="shared" si="91"/>
        <v>0</v>
      </c>
      <c r="DS57">
        <f t="shared" si="91"/>
        <v>0</v>
      </c>
      <c r="DT57">
        <f t="shared" si="92"/>
        <v>0</v>
      </c>
      <c r="DU57">
        <f t="shared" si="92"/>
        <v>0</v>
      </c>
      <c r="DV57">
        <f t="shared" si="92"/>
        <v>0</v>
      </c>
      <c r="DW57">
        <f t="shared" si="92"/>
        <v>0</v>
      </c>
      <c r="DX57">
        <f t="shared" si="92"/>
        <v>0</v>
      </c>
      <c r="DY57">
        <f t="shared" si="92"/>
        <v>0</v>
      </c>
      <c r="DZ57">
        <f t="shared" si="92"/>
        <v>0</v>
      </c>
      <c r="EA57">
        <f t="shared" si="92"/>
        <v>0</v>
      </c>
      <c r="EB57">
        <f t="shared" si="92"/>
        <v>0</v>
      </c>
      <c r="EC57">
        <f t="shared" si="92"/>
        <v>0</v>
      </c>
      <c r="ED57">
        <f t="shared" si="93"/>
        <v>0</v>
      </c>
      <c r="EE57">
        <f t="shared" si="93"/>
        <v>0</v>
      </c>
      <c r="EF57">
        <f t="shared" si="93"/>
        <v>0</v>
      </c>
      <c r="EG57">
        <f t="shared" si="93"/>
        <v>0</v>
      </c>
      <c r="EH57">
        <f t="shared" si="93"/>
        <v>0</v>
      </c>
      <c r="EI57">
        <f t="shared" si="93"/>
        <v>0</v>
      </c>
      <c r="EJ57">
        <f t="shared" si="93"/>
        <v>0</v>
      </c>
      <c r="EK57">
        <f t="shared" si="93"/>
        <v>0</v>
      </c>
      <c r="EL57">
        <f t="shared" si="93"/>
        <v>0</v>
      </c>
      <c r="EM57">
        <f t="shared" si="93"/>
        <v>0</v>
      </c>
      <c r="EN57">
        <f t="shared" si="94"/>
        <v>0</v>
      </c>
      <c r="EO57">
        <f t="shared" si="94"/>
        <v>0</v>
      </c>
      <c r="EP57">
        <f t="shared" si="94"/>
        <v>0</v>
      </c>
      <c r="EQ57">
        <f t="shared" si="94"/>
        <v>0</v>
      </c>
      <c r="ER57">
        <f t="shared" si="94"/>
        <v>0</v>
      </c>
      <c r="ES57">
        <f t="shared" si="94"/>
        <v>0</v>
      </c>
      <c r="ET57">
        <f t="shared" si="94"/>
        <v>0</v>
      </c>
      <c r="EU57">
        <f t="shared" si="94"/>
        <v>0</v>
      </c>
      <c r="EV57">
        <f t="shared" si="94"/>
        <v>0</v>
      </c>
      <c r="EW57">
        <f t="shared" si="94"/>
        <v>0</v>
      </c>
      <c r="EX57">
        <f t="shared" si="94"/>
        <v>0</v>
      </c>
      <c r="EZ57">
        <f t="shared" si="17"/>
        <v>0.85746311720321433</v>
      </c>
      <c r="FB57">
        <f t="shared" si="63"/>
        <v>1.3425955548973079E-2</v>
      </c>
      <c r="FC57">
        <f t="shared" si="64"/>
        <v>0.24829886438005902</v>
      </c>
    </row>
    <row r="58" spans="1:159" x14ac:dyDescent="0.25">
      <c r="A58">
        <v>555</v>
      </c>
      <c r="B58" s="19">
        <f>'Input spectra'!Y57</f>
        <v>5.4201495830661403E-2</v>
      </c>
      <c r="C58">
        <f>'Input spectra'!F57</f>
        <v>0</v>
      </c>
      <c r="D58">
        <f t="shared" si="80"/>
        <v>2.0653927966864227E-2</v>
      </c>
      <c r="E58">
        <f t="shared" si="80"/>
        <v>2.0392683065596537E-2</v>
      </c>
      <c r="F58">
        <f t="shared" si="80"/>
        <v>2.0133658983081754E-2</v>
      </c>
      <c r="G58">
        <f t="shared" si="80"/>
        <v>1.9876839343496412E-2</v>
      </c>
      <c r="H58">
        <f t="shared" si="80"/>
        <v>1.9622207883164901E-2</v>
      </c>
      <c r="I58">
        <f t="shared" si="80"/>
        <v>1.9369748449825534E-2</v>
      </c>
      <c r="J58">
        <f t="shared" si="80"/>
        <v>1.9119445001901263E-2</v>
      </c>
      <c r="K58">
        <f t="shared" si="80"/>
        <v>1.8871281607775015E-2</v>
      </c>
      <c r="L58">
        <f t="shared" si="80"/>
        <v>1.8625242445069669E-2</v>
      </c>
      <c r="M58">
        <f t="shared" si="80"/>
        <v>1.8381311799932552E-2</v>
      </c>
      <c r="N58">
        <f t="shared" si="81"/>
        <v>1.8139474066324511E-2</v>
      </c>
      <c r="O58">
        <f t="shared" si="81"/>
        <v>1.7899713745313496E-2</v>
      </c>
      <c r="P58">
        <f t="shared" si="81"/>
        <v>1.7662015444372615E-2</v>
      </c>
      <c r="Q58">
        <f t="shared" si="81"/>
        <v>1.7426363876682671E-2</v>
      </c>
      <c r="R58">
        <f t="shared" si="81"/>
        <v>1.7192743860439098E-2</v>
      </c>
      <c r="S58">
        <f t="shared" si="81"/>
        <v>1.6961140318163349E-2</v>
      </c>
      <c r="T58">
        <f t="shared" si="81"/>
        <v>1.6731538276018615E-2</v>
      </c>
      <c r="U58">
        <f t="shared" si="81"/>
        <v>1.6503922863129888E-2</v>
      </c>
      <c r="V58">
        <f t="shared" si="81"/>
        <v>1.6278279310908417E-2</v>
      </c>
      <c r="W58">
        <f t="shared" si="81"/>
        <v>1.6054592952380379E-2</v>
      </c>
      <c r="X58">
        <f t="shared" si="82"/>
        <v>1.5832849221519847E-2</v>
      </c>
      <c r="Y58">
        <f t="shared" si="82"/>
        <v>1.5613033652586027E-2</v>
      </c>
      <c r="Z58">
        <f t="shared" si="82"/>
        <v>1.539513187946466E-2</v>
      </c>
      <c r="AA58">
        <f t="shared" si="82"/>
        <v>1.5179129635013654E-2</v>
      </c>
      <c r="AB58">
        <f t="shared" si="82"/>
        <v>1.4965012750412874E-2</v>
      </c>
      <c r="AC58">
        <f t="shared" si="82"/>
        <v>1.4752767154518049E-2</v>
      </c>
      <c r="AD58">
        <f t="shared" si="82"/>
        <v>1.4542378873218803E-2</v>
      </c>
      <c r="AE58">
        <f t="shared" si="82"/>
        <v>1.4333834028800785E-2</v>
      </c>
      <c r="AF58">
        <f t="shared" si="82"/>
        <v>1.4127118839311842E-2</v>
      </c>
      <c r="AG58">
        <f t="shared" si="82"/>
        <v>1.3922219617932215E-2</v>
      </c>
      <c r="AH58">
        <f t="shared" si="83"/>
        <v>1.3719122772348805E-2</v>
      </c>
      <c r="AI58">
        <f t="shared" si="83"/>
        <v>1.3517814804133338E-2</v>
      </c>
      <c r="AJ58">
        <f t="shared" si="83"/>
        <v>1.3318282308124572E-2</v>
      </c>
      <c r="AK58">
        <f t="shared" si="83"/>
        <v>1.3120511971814379E-2</v>
      </c>
      <c r="AL58">
        <f t="shared" si="83"/>
        <v>1.2924490574737777E-2</v>
      </c>
      <c r="AM58">
        <f t="shared" si="83"/>
        <v>1.2730204987866839E-2</v>
      </c>
      <c r="AN58">
        <f t="shared" si="83"/>
        <v>1.2537642173008444E-2</v>
      </c>
      <c r="AO58">
        <f t="shared" si="83"/>
        <v>1.2346789182205909E-2</v>
      </c>
      <c r="AP58">
        <f t="shared" si="83"/>
        <v>1.2157633157144396E-2</v>
      </c>
      <c r="AQ58">
        <f t="shared" si="83"/>
        <v>1.1970161328560122E-2</v>
      </c>
      <c r="AR58">
        <f t="shared" si="84"/>
        <v>1.1784361015653364E-2</v>
      </c>
      <c r="AS58">
        <f t="shared" si="84"/>
        <v>1.1600219625505165E-2</v>
      </c>
      <c r="AT58">
        <f t="shared" si="84"/>
        <v>1.1417724652497779E-2</v>
      </c>
      <c r="AU58">
        <f t="shared" si="84"/>
        <v>1.1236863677738837E-2</v>
      </c>
      <c r="AV58">
        <f t="shared" si="84"/>
        <v>1.1057624368489146E-2</v>
      </c>
      <c r="AW58">
        <f t="shared" si="84"/>
        <v>1.087999447759417E-2</v>
      </c>
      <c r="AX58">
        <f t="shared" si="84"/>
        <v>9.6624302711738833E-3</v>
      </c>
      <c r="AY58">
        <f t="shared" si="84"/>
        <v>8.248486300638954E-3</v>
      </c>
      <c r="AZ58">
        <f t="shared" si="84"/>
        <v>7.4181770968133687E-3</v>
      </c>
      <c r="BA58">
        <f t="shared" si="84"/>
        <v>6.7887829591699502E-3</v>
      </c>
      <c r="BB58">
        <f t="shared" si="85"/>
        <v>6.2743347378384018E-3</v>
      </c>
      <c r="BC58">
        <f t="shared" si="85"/>
        <v>5.8375272974944305E-3</v>
      </c>
      <c r="BD58">
        <f t="shared" si="85"/>
        <v>5.4578993149114003E-3</v>
      </c>
      <c r="BE58">
        <f t="shared" si="85"/>
        <v>5.1226835504718723E-3</v>
      </c>
      <c r="BF58">
        <f t="shared" si="85"/>
        <v>4.8232282680527533E-3</v>
      </c>
      <c r="BG58">
        <f t="shared" si="85"/>
        <v>4.553324021963406E-3</v>
      </c>
      <c r="BH58">
        <f t="shared" si="85"/>
        <v>4.3083220712325666E-3</v>
      </c>
      <c r="BI58">
        <f t="shared" si="85"/>
        <v>4.0846279865183188E-3</v>
      </c>
      <c r="BJ58">
        <f t="shared" si="85"/>
        <v>3.8793910278374956E-3</v>
      </c>
      <c r="BK58">
        <f t="shared" si="85"/>
        <v>3.690303490675899E-3</v>
      </c>
      <c r="BL58">
        <f t="shared" si="86"/>
        <v>3.5154655483642027E-3</v>
      </c>
      <c r="BM58">
        <f t="shared" si="86"/>
        <v>3.3532910099521203E-3</v>
      </c>
      <c r="BN58">
        <f t="shared" si="86"/>
        <v>3.2024396726132438E-3</v>
      </c>
      <c r="BO58">
        <f t="shared" si="86"/>
        <v>3.0617675497503502E-3</v>
      </c>
      <c r="BP58">
        <f t="shared" si="86"/>
        <v>2.9302894645847409E-3</v>
      </c>
      <c r="BQ58">
        <f t="shared" si="86"/>
        <v>2.8071504130828444E-3</v>
      </c>
      <c r="BR58">
        <f t="shared" si="86"/>
        <v>2.6916032827161047E-3</v>
      </c>
      <c r="BS58">
        <f t="shared" si="86"/>
        <v>2.5829912670092031E-3</v>
      </c>
      <c r="BT58">
        <f t="shared" si="86"/>
        <v>2.4807338089900665E-3</v>
      </c>
      <c r="BU58">
        <f t="shared" si="86"/>
        <v>2.384315237266516E-3</v>
      </c>
      <c r="BV58">
        <f t="shared" si="87"/>
        <v>2.2932754848922782E-3</v>
      </c>
      <c r="BW58">
        <f t="shared" si="87"/>
        <v>2.2072024392896599E-3</v>
      </c>
      <c r="BX58">
        <f t="shared" si="87"/>
        <v>2.1257255838281418E-3</v>
      </c>
      <c r="BY58">
        <f t="shared" si="87"/>
        <v>2.0485106727416913E-3</v>
      </c>
      <c r="BZ58">
        <f t="shared" si="87"/>
        <v>1.9752552404468096E-3</v>
      </c>
      <c r="CA58">
        <f t="shared" si="87"/>
        <v>1.9056847903868202E-3</v>
      </c>
      <c r="CB58">
        <f t="shared" si="87"/>
        <v>1.83954954162612E-3</v>
      </c>
      <c r="CC58">
        <f t="shared" si="87"/>
        <v>1.7766216365601576E-3</v>
      </c>
      <c r="CD58">
        <f t="shared" si="87"/>
        <v>1.716692732404368E-3</v>
      </c>
      <c r="CE58">
        <f t="shared" si="87"/>
        <v>1.6595719140800032E-3</v>
      </c>
      <c r="CF58">
        <f t="shared" si="88"/>
        <v>1.6050838778081541E-3</v>
      </c>
      <c r="CG58">
        <f t="shared" si="88"/>
        <v>1.5530673439429796E-3</v>
      </c>
      <c r="CH58">
        <f t="shared" si="88"/>
        <v>1.503373664901399E-3</v>
      </c>
      <c r="CI58">
        <f t="shared" si="88"/>
        <v>1.4558655999105487E-3</v>
      </c>
      <c r="CJ58">
        <f t="shared" si="88"/>
        <v>1.4104162330202455E-3</v>
      </c>
      <c r="CK58">
        <f t="shared" si="88"/>
        <v>1.3669080146608214E-3</v>
      </c>
      <c r="CL58">
        <f t="shared" si="88"/>
        <v>1.325231910154523E-3</v>
      </c>
      <c r="CM58">
        <f t="shared" si="88"/>
        <v>1.2852866411554862E-3</v>
      </c>
      <c r="CN58">
        <f t="shared" si="88"/>
        <v>1.2469780081110534E-3</v>
      </c>
      <c r="CO58">
        <f t="shared" si="88"/>
        <v>1.2102182835933056E-3</v>
      </c>
      <c r="CP58">
        <f t="shared" si="89"/>
        <v>1.1749256678129172E-3</v>
      </c>
      <c r="CQ58">
        <f t="shared" si="89"/>
        <v>1.1410237988521885E-3</v>
      </c>
      <c r="CR58">
        <f t="shared" si="89"/>
        <v>7.3391141296619245E-4</v>
      </c>
      <c r="CS58">
        <f t="shared" si="89"/>
        <v>4.7621859400071384E-4</v>
      </c>
      <c r="CT58">
        <f t="shared" si="89"/>
        <v>3.2947569917433439E-4</v>
      </c>
      <c r="CU58">
        <f t="shared" si="89"/>
        <v>2.2897753134320107E-4</v>
      </c>
      <c r="CV58">
        <f t="shared" si="89"/>
        <v>1.5619379468092431E-4</v>
      </c>
      <c r="CW58">
        <f t="shared" si="89"/>
        <v>1.0257316032614861E-4</v>
      </c>
      <c r="CX58">
        <f t="shared" si="89"/>
        <v>6.3283657638551604E-5</v>
      </c>
      <c r="CY58">
        <f t="shared" si="89"/>
        <v>3.5254562690106693E-5</v>
      </c>
      <c r="CZ58">
        <f t="shared" si="90"/>
        <v>1.6376871360935589E-5</v>
      </c>
      <c r="DA58">
        <f t="shared" si="90"/>
        <v>5.1197155763596951E-6</v>
      </c>
      <c r="DB58">
        <f t="shared" si="90"/>
        <v>3.2489115792111933E-7</v>
      </c>
      <c r="DC58">
        <f t="shared" si="90"/>
        <v>0</v>
      </c>
      <c r="DD58">
        <f t="shared" si="90"/>
        <v>0</v>
      </c>
      <c r="DE58">
        <f t="shared" si="90"/>
        <v>0</v>
      </c>
      <c r="DF58">
        <f t="shared" si="90"/>
        <v>0</v>
      </c>
      <c r="DG58">
        <f t="shared" si="90"/>
        <v>0</v>
      </c>
      <c r="DH58">
        <f t="shared" si="90"/>
        <v>0</v>
      </c>
      <c r="DI58">
        <f t="shared" si="90"/>
        <v>0</v>
      </c>
      <c r="DJ58">
        <f t="shared" si="91"/>
        <v>0</v>
      </c>
      <c r="DK58">
        <f t="shared" si="91"/>
        <v>0</v>
      </c>
      <c r="DL58">
        <f t="shared" si="91"/>
        <v>0</v>
      </c>
      <c r="DM58">
        <f t="shared" si="91"/>
        <v>0</v>
      </c>
      <c r="DN58">
        <f t="shared" si="91"/>
        <v>0</v>
      </c>
      <c r="DO58">
        <f t="shared" si="91"/>
        <v>0</v>
      </c>
      <c r="DP58">
        <f t="shared" si="91"/>
        <v>0</v>
      </c>
      <c r="DQ58">
        <f t="shared" si="91"/>
        <v>0</v>
      </c>
      <c r="DR58">
        <f t="shared" si="91"/>
        <v>0</v>
      </c>
      <c r="DS58">
        <f t="shared" si="91"/>
        <v>0</v>
      </c>
      <c r="DT58">
        <f t="shared" si="92"/>
        <v>0</v>
      </c>
      <c r="DU58">
        <f t="shared" si="92"/>
        <v>0</v>
      </c>
      <c r="DV58">
        <f t="shared" si="92"/>
        <v>0</v>
      </c>
      <c r="DW58">
        <f t="shared" si="92"/>
        <v>0</v>
      </c>
      <c r="DX58">
        <f t="shared" si="92"/>
        <v>0</v>
      </c>
      <c r="DY58">
        <f t="shared" si="92"/>
        <v>0</v>
      </c>
      <c r="DZ58">
        <f t="shared" si="92"/>
        <v>0</v>
      </c>
      <c r="EA58">
        <f t="shared" si="92"/>
        <v>0</v>
      </c>
      <c r="EB58">
        <f t="shared" si="92"/>
        <v>0</v>
      </c>
      <c r="EC58">
        <f t="shared" si="92"/>
        <v>0</v>
      </c>
      <c r="ED58">
        <f t="shared" si="93"/>
        <v>0</v>
      </c>
      <c r="EE58">
        <f t="shared" si="93"/>
        <v>0</v>
      </c>
      <c r="EF58">
        <f t="shared" si="93"/>
        <v>0</v>
      </c>
      <c r="EG58">
        <f t="shared" si="93"/>
        <v>0</v>
      </c>
      <c r="EH58">
        <f t="shared" si="93"/>
        <v>0</v>
      </c>
      <c r="EI58">
        <f t="shared" si="93"/>
        <v>0</v>
      </c>
      <c r="EJ58">
        <f t="shared" si="93"/>
        <v>0</v>
      </c>
      <c r="EK58">
        <f t="shared" si="93"/>
        <v>0</v>
      </c>
      <c r="EL58">
        <f t="shared" si="93"/>
        <v>0</v>
      </c>
      <c r="EM58">
        <f t="shared" si="93"/>
        <v>0</v>
      </c>
      <c r="EN58">
        <f t="shared" si="94"/>
        <v>0</v>
      </c>
      <c r="EO58">
        <f t="shared" si="94"/>
        <v>0</v>
      </c>
      <c r="EP58">
        <f t="shared" si="94"/>
        <v>0</v>
      </c>
      <c r="EQ58">
        <f t="shared" si="94"/>
        <v>0</v>
      </c>
      <c r="ER58">
        <f t="shared" si="94"/>
        <v>0</v>
      </c>
      <c r="ES58">
        <f t="shared" si="94"/>
        <v>0</v>
      </c>
      <c r="ET58">
        <f t="shared" si="94"/>
        <v>0</v>
      </c>
      <c r="EU58">
        <f t="shared" si="94"/>
        <v>0</v>
      </c>
      <c r="EV58">
        <f t="shared" si="94"/>
        <v>0</v>
      </c>
      <c r="EW58">
        <f t="shared" si="94"/>
        <v>0</v>
      </c>
      <c r="EX58">
        <f t="shared" si="94"/>
        <v>0</v>
      </c>
      <c r="EZ58">
        <f t="shared" si="17"/>
        <v>0.85801279261085972</v>
      </c>
      <c r="FB58">
        <f t="shared" si="63"/>
        <v>1.3368408825949363E-2</v>
      </c>
      <c r="FC58">
        <f t="shared" si="64"/>
        <v>0.24830625508650081</v>
      </c>
    </row>
    <row r="59" spans="1:159" x14ac:dyDescent="0.25">
      <c r="A59">
        <v>560</v>
      </c>
      <c r="B59" s="19">
        <f>'Input spectra'!Y58</f>
        <v>5.3964971416974303E-2</v>
      </c>
      <c r="C59">
        <f>'Input spectra'!F58</f>
        <v>0</v>
      </c>
      <c r="D59">
        <f t="shared" si="80"/>
        <v>2.0653927966864227E-2</v>
      </c>
      <c r="E59">
        <f t="shared" si="80"/>
        <v>2.0393165408041362E-2</v>
      </c>
      <c r="F59">
        <f t="shared" si="80"/>
        <v>2.0134611425986448E-2</v>
      </c>
      <c r="G59">
        <f t="shared" si="80"/>
        <v>1.9878249800868462E-2</v>
      </c>
      <c r="H59">
        <f t="shared" si="80"/>
        <v>1.9624064423472865E-2</v>
      </c>
      <c r="I59">
        <f t="shared" si="80"/>
        <v>1.9372039294480718E-2</v>
      </c>
      <c r="J59">
        <f t="shared" si="80"/>
        <v>1.9122158523752417E-2</v>
      </c>
      <c r="K59">
        <f t="shared" si="80"/>
        <v>1.887440632961589E-2</v>
      </c>
      <c r="L59">
        <f t="shared" si="80"/>
        <v>1.8628767038159359E-2</v>
      </c>
      <c r="M59">
        <f t="shared" si="80"/>
        <v>1.8385225082528517E-2</v>
      </c>
      <c r="N59">
        <f t="shared" si="81"/>
        <v>1.8143765002228186E-2</v>
      </c>
      <c r="O59">
        <f t="shared" si="81"/>
        <v>1.7904371442428371E-2</v>
      </c>
      <c r="P59">
        <f t="shared" si="81"/>
        <v>1.7667029153274706E-2</v>
      </c>
      <c r="Q59">
        <f t="shared" si="81"/>
        <v>1.7431722989203282E-2</v>
      </c>
      <c r="R59">
        <f t="shared" si="81"/>
        <v>1.7198437908259766E-2</v>
      </c>
      <c r="S59">
        <f t="shared" si="81"/>
        <v>1.6967158971422872E-2</v>
      </c>
      <c r="T59">
        <f t="shared" si="81"/>
        <v>1.6737871341932102E-2</v>
      </c>
      <c r="U59">
        <f t="shared" si="81"/>
        <v>1.651056028461971E-2</v>
      </c>
      <c r="V59">
        <f t="shared" si="81"/>
        <v>1.6285211165246945E-2</v>
      </c>
      <c r="W59">
        <f t="shared" si="81"/>
        <v>1.6061809449844457E-2</v>
      </c>
      <c r="X59">
        <f t="shared" si="82"/>
        <v>1.5840340704056894E-2</v>
      </c>
      <c r="Y59">
        <f t="shared" si="82"/>
        <v>1.5620790592491661E-2</v>
      </c>
      <c r="Z59">
        <f t="shared" si="82"/>
        <v>1.5403144878071769E-2</v>
      </c>
      <c r="AA59">
        <f t="shared" si="82"/>
        <v>1.5187389421392816E-2</v>
      </c>
      <c r="AB59">
        <f t="shared" si="82"/>
        <v>1.4973510180084044E-2</v>
      </c>
      <c r="AC59">
        <f t="shared" si="82"/>
        <v>1.4761493208173413E-2</v>
      </c>
      <c r="AD59">
        <f t="shared" si="82"/>
        <v>1.4551324655456714E-2</v>
      </c>
      <c r="AE59">
        <f t="shared" si="82"/>
        <v>1.4342990766870711E-2</v>
      </c>
      <c r="AF59">
        <f t="shared" si="82"/>
        <v>1.4136477881870202E-2</v>
      </c>
      <c r="AG59">
        <f t="shared" si="82"/>
        <v>1.3931772433809057E-2</v>
      </c>
      <c r="AH59">
        <f t="shared" si="83"/>
        <v>1.3728860949325204E-2</v>
      </c>
      <c r="AI59">
        <f t="shared" si="83"/>
        <v>1.3527730047729468E-2</v>
      </c>
      <c r="AJ59">
        <f t="shared" si="83"/>
        <v>1.3328366440398323E-2</v>
      </c>
      <c r="AK59">
        <f t="shared" si="83"/>
        <v>1.3130756930170467E-2</v>
      </c>
      <c r="AL59">
        <f t="shared" si="83"/>
        <v>1.2934888410747265E-2</v>
      </c>
      <c r="AM59">
        <f t="shared" si="83"/>
        <v>1.2740747866096956E-2</v>
      </c>
      <c r="AN59">
        <f t="shared" si="83"/>
        <v>1.2548322369862657E-2</v>
      </c>
      <c r="AO59">
        <f t="shared" si="83"/>
        <v>1.2357599084774133E-2</v>
      </c>
      <c r="AP59">
        <f t="shared" si="83"/>
        <v>1.2168565262063301E-2</v>
      </c>
      <c r="AQ59">
        <f t="shared" si="83"/>
        <v>1.1981208240883409E-2</v>
      </c>
      <c r="AR59">
        <f t="shared" si="84"/>
        <v>1.1795515447731967E-2</v>
      </c>
      <c r="AS59">
        <f t="shared" si="84"/>
        <v>1.1611474395877289E-2</v>
      </c>
      <c r="AT59">
        <f t="shared" si="84"/>
        <v>1.1429072684788688E-2</v>
      </c>
      <c r="AU59">
        <f t="shared" si="84"/>
        <v>1.1248297999570327E-2</v>
      </c>
      <c r="AV59">
        <f t="shared" si="84"/>
        <v>1.106913811039861E-2</v>
      </c>
      <c r="AW59">
        <f t="shared" si="84"/>
        <v>1.0891580871963201E-2</v>
      </c>
      <c r="AX59">
        <f t="shared" si="84"/>
        <v>9.6729488353113867E-3</v>
      </c>
      <c r="AY59">
        <f t="shared" si="84"/>
        <v>8.2576609506761177E-3</v>
      </c>
      <c r="AZ59">
        <f t="shared" si="84"/>
        <v>7.4266038633792469E-3</v>
      </c>
      <c r="BA59">
        <f t="shared" si="84"/>
        <v>6.7966555135688866E-3</v>
      </c>
      <c r="BB59">
        <f t="shared" si="85"/>
        <v>6.2817592939207285E-3</v>
      </c>
      <c r="BC59">
        <f t="shared" si="85"/>
        <v>5.8445732066696289E-3</v>
      </c>
      <c r="BD59">
        <f t="shared" si="85"/>
        <v>5.464616262206113E-3</v>
      </c>
      <c r="BE59">
        <f t="shared" si="85"/>
        <v>5.129109267737149E-3</v>
      </c>
      <c r="BF59">
        <f t="shared" si="85"/>
        <v>4.8293925845315482E-3</v>
      </c>
      <c r="BG59">
        <f t="shared" si="85"/>
        <v>4.5592512240499412E-3</v>
      </c>
      <c r="BH59">
        <f t="shared" si="85"/>
        <v>4.3140323829269633E-3</v>
      </c>
      <c r="BI59">
        <f t="shared" si="85"/>
        <v>4.0901385514915756E-3</v>
      </c>
      <c r="BJ59">
        <f t="shared" si="85"/>
        <v>3.8847165899083564E-3</v>
      </c>
      <c r="BK59">
        <f t="shared" si="85"/>
        <v>3.6954568821329341E-3</v>
      </c>
      <c r="BL59">
        <f t="shared" si="86"/>
        <v>3.520458050638308E-3</v>
      </c>
      <c r="BM59">
        <f t="shared" si="86"/>
        <v>3.3581326265111257E-3</v>
      </c>
      <c r="BN59">
        <f t="shared" si="86"/>
        <v>3.2071393397164363E-3</v>
      </c>
      <c r="BO59">
        <f t="shared" si="86"/>
        <v>3.0663333021076844E-3</v>
      </c>
      <c r="BP59">
        <f t="shared" si="86"/>
        <v>2.9347285675813042E-3</v>
      </c>
      <c r="BQ59">
        <f t="shared" si="86"/>
        <v>2.8114694697460546E-3</v>
      </c>
      <c r="BR59">
        <f t="shared" si="86"/>
        <v>2.6958083212862238E-3</v>
      </c>
      <c r="BS59">
        <f t="shared" si="86"/>
        <v>2.5870878133946403E-3</v>
      </c>
      <c r="BT59">
        <f t="shared" si="86"/>
        <v>2.4847269472890871E-3</v>
      </c>
      <c r="BU59">
        <f t="shared" si="86"/>
        <v>2.3882096607560476E-3</v>
      </c>
      <c r="BV59">
        <f t="shared" si="87"/>
        <v>2.2970755393203744E-3</v>
      </c>
      <c r="BW59">
        <f t="shared" si="87"/>
        <v>2.2109121598942057E-3</v>
      </c>
      <c r="BX59">
        <f t="shared" si="87"/>
        <v>2.1293487271963072E-3</v>
      </c>
      <c r="BY59">
        <f t="shared" si="87"/>
        <v>2.0520507443923673E-3</v>
      </c>
      <c r="BZ59">
        <f t="shared" si="87"/>
        <v>1.9787155188410676E-3</v>
      </c>
      <c r="CA59">
        <f t="shared" si="87"/>
        <v>1.9090683479347874E-3</v>
      </c>
      <c r="CB59">
        <f t="shared" si="87"/>
        <v>1.8428592631522154E-3</v>
      </c>
      <c r="CC59">
        <f t="shared" si="87"/>
        <v>1.7798602356049501E-3</v>
      </c>
      <c r="CD59">
        <f t="shared" si="87"/>
        <v>1.7198627656749522E-3</v>
      </c>
      <c r="CE59">
        <f t="shared" si="87"/>
        <v>1.6626757943077474E-3</v>
      </c>
      <c r="CF59">
        <f t="shared" si="88"/>
        <v>1.6081238852299464E-3</v>
      </c>
      <c r="CG59">
        <f t="shared" si="88"/>
        <v>1.5560456365874692E-3</v>
      </c>
      <c r="CH59">
        <f t="shared" si="88"/>
        <v>1.5062922878334383E-3</v>
      </c>
      <c r="CI59">
        <f t="shared" si="88"/>
        <v>1.458726493563824E-3</v>
      </c>
      <c r="CJ59">
        <f t="shared" si="88"/>
        <v>1.4132212407289022E-3</v>
      </c>
      <c r="CK59">
        <f t="shared" si="88"/>
        <v>1.3696588894849531E-3</v>
      </c>
      <c r="CL59">
        <f t="shared" si="88"/>
        <v>1.327930321081097E-3</v>
      </c>
      <c r="CM59">
        <f t="shared" si="88"/>
        <v>1.2879341787451195E-3</v>
      </c>
      <c r="CN59">
        <f t="shared" si="88"/>
        <v>1.2495761896516491E-3</v>
      </c>
      <c r="CO59">
        <f t="shared" si="88"/>
        <v>1.2127685578136084E-3</v>
      </c>
      <c r="CP59">
        <f t="shared" si="89"/>
        <v>1.1774294192022797E-3</v>
      </c>
      <c r="CQ59">
        <f t="shared" si="89"/>
        <v>1.1434823516270629E-3</v>
      </c>
      <c r="CR59">
        <f t="shared" si="89"/>
        <v>7.355101610861469E-4</v>
      </c>
      <c r="CS59">
        <f t="shared" si="89"/>
        <v>4.7726727406732279E-4</v>
      </c>
      <c r="CT59">
        <f t="shared" si="89"/>
        <v>3.3020904714710174E-4</v>
      </c>
      <c r="CU59">
        <f t="shared" si="89"/>
        <v>2.2949261819721855E-4</v>
      </c>
      <c r="CV59">
        <f t="shared" si="89"/>
        <v>1.5654885663511241E-4</v>
      </c>
      <c r="CW59">
        <f t="shared" si="89"/>
        <v>1.028087627416399E-4</v>
      </c>
      <c r="CX59">
        <f t="shared" si="89"/>
        <v>6.3430515450727302E-5</v>
      </c>
      <c r="CY59">
        <f t="shared" si="89"/>
        <v>3.5337211208108271E-5</v>
      </c>
      <c r="CZ59">
        <f t="shared" si="90"/>
        <v>1.6415652505259745E-5</v>
      </c>
      <c r="DA59">
        <f t="shared" si="90"/>
        <v>5.1319606676866234E-6</v>
      </c>
      <c r="DB59">
        <f t="shared" si="90"/>
        <v>3.2567592002352656E-7</v>
      </c>
      <c r="DC59">
        <f t="shared" si="90"/>
        <v>0</v>
      </c>
      <c r="DD59">
        <f t="shared" si="90"/>
        <v>0</v>
      </c>
      <c r="DE59">
        <f t="shared" si="90"/>
        <v>0</v>
      </c>
      <c r="DF59">
        <f t="shared" si="90"/>
        <v>0</v>
      </c>
      <c r="DG59">
        <f t="shared" si="90"/>
        <v>0</v>
      </c>
      <c r="DH59">
        <f t="shared" si="90"/>
        <v>0</v>
      </c>
      <c r="DI59">
        <f t="shared" si="90"/>
        <v>0</v>
      </c>
      <c r="DJ59">
        <f t="shared" si="91"/>
        <v>0</v>
      </c>
      <c r="DK59">
        <f t="shared" si="91"/>
        <v>0</v>
      </c>
      <c r="DL59">
        <f t="shared" si="91"/>
        <v>0</v>
      </c>
      <c r="DM59">
        <f t="shared" si="91"/>
        <v>0</v>
      </c>
      <c r="DN59">
        <f t="shared" si="91"/>
        <v>0</v>
      </c>
      <c r="DO59">
        <f t="shared" si="91"/>
        <v>0</v>
      </c>
      <c r="DP59">
        <f t="shared" si="91"/>
        <v>0</v>
      </c>
      <c r="DQ59">
        <f t="shared" si="91"/>
        <v>0</v>
      </c>
      <c r="DR59">
        <f t="shared" si="91"/>
        <v>0</v>
      </c>
      <c r="DS59">
        <f t="shared" si="91"/>
        <v>0</v>
      </c>
      <c r="DT59">
        <f t="shared" si="92"/>
        <v>0</v>
      </c>
      <c r="DU59">
        <f t="shared" si="92"/>
        <v>0</v>
      </c>
      <c r="DV59">
        <f t="shared" si="92"/>
        <v>0</v>
      </c>
      <c r="DW59">
        <f t="shared" si="92"/>
        <v>0</v>
      </c>
      <c r="DX59">
        <f t="shared" si="92"/>
        <v>0</v>
      </c>
      <c r="DY59">
        <f t="shared" si="92"/>
        <v>0</v>
      </c>
      <c r="DZ59">
        <f t="shared" si="92"/>
        <v>0</v>
      </c>
      <c r="EA59">
        <f t="shared" si="92"/>
        <v>0</v>
      </c>
      <c r="EB59">
        <f t="shared" si="92"/>
        <v>0</v>
      </c>
      <c r="EC59">
        <f t="shared" si="92"/>
        <v>0</v>
      </c>
      <c r="ED59">
        <f t="shared" si="93"/>
        <v>0</v>
      </c>
      <c r="EE59">
        <f t="shared" si="93"/>
        <v>0</v>
      </c>
      <c r="EF59">
        <f t="shared" si="93"/>
        <v>0</v>
      </c>
      <c r="EG59">
        <f t="shared" si="93"/>
        <v>0</v>
      </c>
      <c r="EH59">
        <f t="shared" si="93"/>
        <v>0</v>
      </c>
      <c r="EI59">
        <f t="shared" si="93"/>
        <v>0</v>
      </c>
      <c r="EJ59">
        <f t="shared" si="93"/>
        <v>0</v>
      </c>
      <c r="EK59">
        <f t="shared" si="93"/>
        <v>0</v>
      </c>
      <c r="EL59">
        <f t="shared" si="93"/>
        <v>0</v>
      </c>
      <c r="EM59">
        <f t="shared" si="93"/>
        <v>0</v>
      </c>
      <c r="EN59">
        <f t="shared" si="94"/>
        <v>0</v>
      </c>
      <c r="EO59">
        <f t="shared" si="94"/>
        <v>0</v>
      </c>
      <c r="EP59">
        <f t="shared" si="94"/>
        <v>0</v>
      </c>
      <c r="EQ59">
        <f t="shared" si="94"/>
        <v>0</v>
      </c>
      <c r="ER59">
        <f t="shared" si="94"/>
        <v>0</v>
      </c>
      <c r="ES59">
        <f t="shared" si="94"/>
        <v>0</v>
      </c>
      <c r="ET59">
        <f t="shared" si="94"/>
        <v>0</v>
      </c>
      <c r="EU59">
        <f t="shared" si="94"/>
        <v>0</v>
      </c>
      <c r="EV59">
        <f t="shared" si="94"/>
        <v>0</v>
      </c>
      <c r="EW59">
        <f t="shared" si="94"/>
        <v>0</v>
      </c>
      <c r="EX59">
        <f t="shared" si="94"/>
        <v>0</v>
      </c>
      <c r="EZ59">
        <f t="shared" si="17"/>
        <v>0.85856301862792117</v>
      </c>
      <c r="FB59">
        <f t="shared" si="63"/>
        <v>1.3310855296920721E-2</v>
      </c>
      <c r="FC59">
        <f t="shared" si="64"/>
        <v>0.24831364579886503</v>
      </c>
    </row>
    <row r="60" spans="1:159" x14ac:dyDescent="0.25">
      <c r="A60">
        <v>565</v>
      </c>
      <c r="B60" s="19">
        <f>'Input spectra'!Y59</f>
        <v>5.37284470032873E-2</v>
      </c>
      <c r="C60">
        <f>'Input spectra'!F59</f>
        <v>0</v>
      </c>
      <c r="D60">
        <f t="shared" si="80"/>
        <v>2.0653927966864227E-2</v>
      </c>
      <c r="E60">
        <f t="shared" si="80"/>
        <v>2.0393647761894899E-2</v>
      </c>
      <c r="F60">
        <f t="shared" si="80"/>
        <v>2.0135563913947403E-2</v>
      </c>
      <c r="G60">
        <f t="shared" si="80"/>
        <v>1.9879660358326345E-2</v>
      </c>
      <c r="H60">
        <f t="shared" si="80"/>
        <v>1.9625921139435978E-2</v>
      </c>
      <c r="I60">
        <f t="shared" si="80"/>
        <v>1.9374330410072266E-2</v>
      </c>
      <c r="J60">
        <f t="shared" si="80"/>
        <v>1.9124872430719395E-2</v>
      </c>
      <c r="K60">
        <f t="shared" si="80"/>
        <v>1.8877531568850695E-2</v>
      </c>
      <c r="L60">
        <f t="shared" si="80"/>
        <v>1.8632292298233998E-2</v>
      </c>
      <c r="M60">
        <f t="shared" si="80"/>
        <v>1.8389139198241335E-2</v>
      </c>
      <c r="N60">
        <f t="shared" si="81"/>
        <v>1.8148056953162996E-2</v>
      </c>
      <c r="O60">
        <f t="shared" si="81"/>
        <v>1.7909030351525888E-2</v>
      </c>
      <c r="P60">
        <f t="shared" si="81"/>
        <v>1.7672044285416237E-2</v>
      </c>
      <c r="Q60">
        <f t="shared" si="81"/>
        <v>1.7437083749806487E-2</v>
      </c>
      <c r="R60">
        <f t="shared" si="81"/>
        <v>1.7204133841886488E-2</v>
      </c>
      <c r="S60">
        <f t="shared" si="81"/>
        <v>1.6973179760398877E-2</v>
      </c>
      <c r="T60">
        <f t="shared" si="81"/>
        <v>1.6744206804978665E-2</v>
      </c>
      <c r="U60">
        <f t="shared" si="81"/>
        <v>1.6517200375496945E-2</v>
      </c>
      <c r="V60">
        <f t="shared" si="81"/>
        <v>1.6292145971408791E-2</v>
      </c>
      <c r="W60">
        <f t="shared" si="81"/>
        <v>1.6069029191105231E-2</v>
      </c>
      <c r="X60">
        <f t="shared" si="82"/>
        <v>1.5847835731269307E-2</v>
      </c>
      <c r="Y60">
        <f t="shared" si="82"/>
        <v>1.5628551386236207E-2</v>
      </c>
      <c r="Z60">
        <f t="shared" si="82"/>
        <v>1.5411162047357449E-2</v>
      </c>
      <c r="AA60">
        <f t="shared" si="82"/>
        <v>1.5195653702369008E-2</v>
      </c>
      <c r="AB60">
        <f t="shared" si="82"/>
        <v>1.498201243476353E-2</v>
      </c>
      <c r="AC60">
        <f t="shared" si="82"/>
        <v>1.4770224423166412E-2</v>
      </c>
      <c r="AD60">
        <f t="shared" si="82"/>
        <v>1.4560275940715866E-2</v>
      </c>
      <c r="AE60">
        <f t="shared" si="82"/>
        <v>1.4352153354446909E-2</v>
      </c>
      <c r="AF60">
        <f t="shared" si="82"/>
        <v>1.4145843124679197E-2</v>
      </c>
      <c r="AG60">
        <f t="shared" si="82"/>
        <v>1.3941331804408754E-2</v>
      </c>
      <c r="AH60">
        <f t="shared" si="83"/>
        <v>1.3738606038703537E-2</v>
      </c>
      <c r="AI60">
        <f t="shared" si="83"/>
        <v>1.3537652564102814E-2</v>
      </c>
      <c r="AJ60">
        <f t="shared" si="83"/>
        <v>1.3338458208020331E-2</v>
      </c>
      <c r="AK60">
        <f t="shared" si="83"/>
        <v>1.3141009888151256E-2</v>
      </c>
      <c r="AL60">
        <f t="shared" si="83"/>
        <v>1.2945294611882865E-2</v>
      </c>
      <c r="AM60">
        <f t="shared" si="83"/>
        <v>1.2751299475708962E-2</v>
      </c>
      <c r="AN60">
        <f t="shared" si="83"/>
        <v>1.2559011664647977E-2</v>
      </c>
      <c r="AO60">
        <f t="shared" si="83"/>
        <v>1.2368418451664762E-2</v>
      </c>
      <c r="AP60">
        <f t="shared" si="83"/>
        <v>1.2179507197096042E-2</v>
      </c>
      <c r="AQ60">
        <f t="shared" si="83"/>
        <v>1.1992265348079472E-2</v>
      </c>
      <c r="AR60">
        <f t="shared" si="84"/>
        <v>1.1806680437986343E-2</v>
      </c>
      <c r="AS60">
        <f t="shared" si="84"/>
        <v>1.1622740085857852E-2</v>
      </c>
      <c r="AT60">
        <f t="shared" si="84"/>
        <v>1.1440431995844916E-2</v>
      </c>
      <c r="AU60">
        <f t="shared" si="84"/>
        <v>1.1259743956651599E-2</v>
      </c>
      <c r="AV60">
        <f t="shared" si="84"/>
        <v>1.1080663840981978E-2</v>
      </c>
      <c r="AW60">
        <f t="shared" si="84"/>
        <v>1.0903179604990557E-2</v>
      </c>
      <c r="AX60">
        <f t="shared" si="84"/>
        <v>9.6834788500041163E-3</v>
      </c>
      <c r="AY60">
        <f t="shared" si="84"/>
        <v>8.2668458055193735E-3</v>
      </c>
      <c r="AZ60">
        <f t="shared" si="84"/>
        <v>7.4350402024308997E-3</v>
      </c>
      <c r="BA60">
        <f t="shared" si="84"/>
        <v>6.8045371973085482E-3</v>
      </c>
      <c r="BB60">
        <f t="shared" si="85"/>
        <v>6.2891926356409434E-3</v>
      </c>
      <c r="BC60">
        <f t="shared" si="85"/>
        <v>5.8516276202737662E-3</v>
      </c>
      <c r="BD60">
        <f t="shared" si="85"/>
        <v>5.4713414759378449E-3</v>
      </c>
      <c r="BE60">
        <f t="shared" si="85"/>
        <v>5.1355430452001615E-3</v>
      </c>
      <c r="BF60">
        <f t="shared" si="85"/>
        <v>4.835564779301714E-3</v>
      </c>
      <c r="BG60">
        <f t="shared" si="85"/>
        <v>4.565186141757941E-3</v>
      </c>
      <c r="BH60">
        <f t="shared" si="85"/>
        <v>4.3197502631501508E-3</v>
      </c>
      <c r="BI60">
        <f t="shared" si="85"/>
        <v>4.0956565507590734E-3</v>
      </c>
      <c r="BJ60">
        <f t="shared" si="85"/>
        <v>3.8900494628203146E-3</v>
      </c>
      <c r="BK60">
        <f t="shared" si="85"/>
        <v>3.7006174701372358E-3</v>
      </c>
      <c r="BL60">
        <f t="shared" si="86"/>
        <v>3.5254576430342214E-3</v>
      </c>
      <c r="BM60">
        <f t="shared" si="86"/>
        <v>3.3629812335910325E-3</v>
      </c>
      <c r="BN60">
        <f t="shared" si="86"/>
        <v>3.2118459037086063E-3</v>
      </c>
      <c r="BO60">
        <f t="shared" si="86"/>
        <v>3.0709058629814203E-3</v>
      </c>
      <c r="BP60">
        <f t="shared" si="86"/>
        <v>2.9391743953863371E-3</v>
      </c>
      <c r="BQ60">
        <f t="shared" si="86"/>
        <v>2.8157951716714382E-3</v>
      </c>
      <c r="BR60">
        <f t="shared" si="86"/>
        <v>2.7000199293049261E-3</v>
      </c>
      <c r="BS60">
        <f t="shared" si="86"/>
        <v>2.5911908567793126E-3</v>
      </c>
      <c r="BT60">
        <f t="shared" si="86"/>
        <v>2.488726513183609E-3</v>
      </c>
      <c r="BU60">
        <f t="shared" si="86"/>
        <v>2.3921104452057722E-3</v>
      </c>
      <c r="BV60">
        <f t="shared" si="87"/>
        <v>2.3008818905993055E-3</v>
      </c>
      <c r="BW60">
        <f t="shared" si="87"/>
        <v>2.2146281155530057E-3</v>
      </c>
      <c r="BX60">
        <f t="shared" si="87"/>
        <v>2.1329780459466399E-3</v>
      </c>
      <c r="BY60">
        <f t="shared" si="87"/>
        <v>2.055596933710603E-3</v>
      </c>
      <c r="BZ60">
        <f t="shared" si="87"/>
        <v>1.9821818589970249E-3</v>
      </c>
      <c r="CA60">
        <f t="shared" si="87"/>
        <v>1.9124579130143963E-3</v>
      </c>
      <c r="CB60">
        <f t="shared" si="87"/>
        <v>1.8461749395364594E-3</v>
      </c>
      <c r="CC60">
        <f t="shared" si="87"/>
        <v>1.7831047382836703E-3</v>
      </c>
      <c r="CD60">
        <f t="shared" si="87"/>
        <v>1.7230386527076833E-3</v>
      </c>
      <c r="CE60">
        <f t="shared" si="87"/>
        <v>1.6657854796906545E-3</v>
      </c>
      <c r="CF60">
        <f t="shared" si="88"/>
        <v>1.6111696503851817E-3</v>
      </c>
      <c r="CG60">
        <f t="shared" si="88"/>
        <v>1.559029640656585E-3</v>
      </c>
      <c r="CH60">
        <f t="shared" si="88"/>
        <v>1.5092165769281997E-3</v>
      </c>
      <c r="CI60">
        <f t="shared" si="88"/>
        <v>1.4615930091045138E-3</v>
      </c>
      <c r="CJ60">
        <f t="shared" si="88"/>
        <v>1.4160318269810124E-3</v>
      </c>
      <c r="CK60">
        <f t="shared" si="88"/>
        <v>1.3724153003892125E-3</v>
      </c>
      <c r="CL60">
        <f t="shared" si="88"/>
        <v>1.3306342264584698E-3</v>
      </c>
      <c r="CM60">
        <f t="shared" si="88"/>
        <v>1.2905871699472483E-3</v>
      </c>
      <c r="CN60">
        <f t="shared" si="88"/>
        <v>1.2521797847178018E-3</v>
      </c>
      <c r="CO60">
        <f t="shared" si="88"/>
        <v>1.2153242061872238E-3</v>
      </c>
      <c r="CP60">
        <f t="shared" si="89"/>
        <v>1.1799385060534424E-3</v>
      </c>
      <c r="CQ60">
        <f t="shared" si="89"/>
        <v>1.1459462018214583E-3</v>
      </c>
      <c r="CR60">
        <f t="shared" si="89"/>
        <v>7.3711239190919796E-4</v>
      </c>
      <c r="CS60">
        <f t="shared" si="89"/>
        <v>4.7831826343032582E-4</v>
      </c>
      <c r="CT60">
        <f t="shared" si="89"/>
        <v>3.3094402740792669E-4</v>
      </c>
      <c r="CU60">
        <f t="shared" si="89"/>
        <v>2.3000886374338186E-4</v>
      </c>
      <c r="CV60">
        <f t="shared" si="89"/>
        <v>1.5690472572118142E-4</v>
      </c>
      <c r="CW60">
        <f t="shared" si="89"/>
        <v>1.0304490631719687E-4</v>
      </c>
      <c r="CX60">
        <f t="shared" si="89"/>
        <v>6.357771406521751E-5</v>
      </c>
      <c r="CY60">
        <f t="shared" si="89"/>
        <v>3.5420053481953224E-5</v>
      </c>
      <c r="CZ60">
        <f t="shared" si="90"/>
        <v>1.6454525485021926E-5</v>
      </c>
      <c r="DA60">
        <f t="shared" si="90"/>
        <v>5.1442350462384653E-6</v>
      </c>
      <c r="DB60">
        <f t="shared" si="90"/>
        <v>3.2646257768862366E-7</v>
      </c>
      <c r="DC60">
        <f t="shared" si="90"/>
        <v>0</v>
      </c>
      <c r="DD60">
        <f t="shared" si="90"/>
        <v>0</v>
      </c>
      <c r="DE60">
        <f t="shared" si="90"/>
        <v>0</v>
      </c>
      <c r="DF60">
        <f t="shared" si="90"/>
        <v>0</v>
      </c>
      <c r="DG60">
        <f t="shared" si="90"/>
        <v>0</v>
      </c>
      <c r="DH60">
        <f t="shared" si="90"/>
        <v>0</v>
      </c>
      <c r="DI60">
        <f t="shared" si="90"/>
        <v>0</v>
      </c>
      <c r="DJ60">
        <f t="shared" si="91"/>
        <v>0</v>
      </c>
      <c r="DK60">
        <f t="shared" si="91"/>
        <v>0</v>
      </c>
      <c r="DL60">
        <f t="shared" si="91"/>
        <v>0</v>
      </c>
      <c r="DM60">
        <f t="shared" si="91"/>
        <v>0</v>
      </c>
      <c r="DN60">
        <f t="shared" si="91"/>
        <v>0</v>
      </c>
      <c r="DO60">
        <f t="shared" si="91"/>
        <v>0</v>
      </c>
      <c r="DP60">
        <f t="shared" si="91"/>
        <v>0</v>
      </c>
      <c r="DQ60">
        <f t="shared" si="91"/>
        <v>0</v>
      </c>
      <c r="DR60">
        <f t="shared" si="91"/>
        <v>0</v>
      </c>
      <c r="DS60">
        <f t="shared" si="91"/>
        <v>0</v>
      </c>
      <c r="DT60">
        <f t="shared" si="92"/>
        <v>0</v>
      </c>
      <c r="DU60">
        <f t="shared" si="92"/>
        <v>0</v>
      </c>
      <c r="DV60">
        <f t="shared" si="92"/>
        <v>0</v>
      </c>
      <c r="DW60">
        <f t="shared" si="92"/>
        <v>0</v>
      </c>
      <c r="DX60">
        <f t="shared" si="92"/>
        <v>0</v>
      </c>
      <c r="DY60">
        <f t="shared" si="92"/>
        <v>0</v>
      </c>
      <c r="DZ60">
        <f t="shared" si="92"/>
        <v>0</v>
      </c>
      <c r="EA60">
        <f t="shared" si="92"/>
        <v>0</v>
      </c>
      <c r="EB60">
        <f t="shared" si="92"/>
        <v>0</v>
      </c>
      <c r="EC60">
        <f t="shared" si="92"/>
        <v>0</v>
      </c>
      <c r="ED60">
        <f t="shared" si="93"/>
        <v>0</v>
      </c>
      <c r="EE60">
        <f t="shared" si="93"/>
        <v>0</v>
      </c>
      <c r="EF60">
        <f t="shared" si="93"/>
        <v>0</v>
      </c>
      <c r="EG60">
        <f t="shared" si="93"/>
        <v>0</v>
      </c>
      <c r="EH60">
        <f t="shared" si="93"/>
        <v>0</v>
      </c>
      <c r="EI60">
        <f t="shared" si="93"/>
        <v>0</v>
      </c>
      <c r="EJ60">
        <f t="shared" si="93"/>
        <v>0</v>
      </c>
      <c r="EK60">
        <f t="shared" si="93"/>
        <v>0</v>
      </c>
      <c r="EL60">
        <f t="shared" si="93"/>
        <v>0</v>
      </c>
      <c r="EM60">
        <f t="shared" si="93"/>
        <v>0</v>
      </c>
      <c r="EN60">
        <f t="shared" si="94"/>
        <v>0</v>
      </c>
      <c r="EO60">
        <f t="shared" si="94"/>
        <v>0</v>
      </c>
      <c r="EP60">
        <f t="shared" si="94"/>
        <v>0</v>
      </c>
      <c r="EQ60">
        <f t="shared" si="94"/>
        <v>0</v>
      </c>
      <c r="ER60">
        <f t="shared" si="94"/>
        <v>0</v>
      </c>
      <c r="ES60">
        <f t="shared" si="94"/>
        <v>0</v>
      </c>
      <c r="ET60">
        <f t="shared" si="94"/>
        <v>0</v>
      </c>
      <c r="EU60">
        <f t="shared" si="94"/>
        <v>0</v>
      </c>
      <c r="EV60">
        <f t="shared" si="94"/>
        <v>0</v>
      </c>
      <c r="EW60">
        <f t="shared" si="94"/>
        <v>0</v>
      </c>
      <c r="EX60">
        <f t="shared" si="94"/>
        <v>0</v>
      </c>
      <c r="EZ60">
        <f t="shared" si="17"/>
        <v>0.85911379594350112</v>
      </c>
      <c r="FB60">
        <f t="shared" si="63"/>
        <v>1.3253294961082296E-2</v>
      </c>
      <c r="FC60">
        <f t="shared" si="64"/>
        <v>0.24832103651712331</v>
      </c>
    </row>
    <row r="61" spans="1:159" x14ac:dyDescent="0.25">
      <c r="A61">
        <v>570</v>
      </c>
      <c r="B61" s="19">
        <f>'Input spectra'!Y60</f>
        <v>5.3491922589600199E-2</v>
      </c>
      <c r="C61">
        <f>'Input spectra'!F60</f>
        <v>0</v>
      </c>
      <c r="D61">
        <f t="shared" si="80"/>
        <v>2.0653927966864227E-2</v>
      </c>
      <c r="E61">
        <f t="shared" si="80"/>
        <v>2.039413012715742E-2</v>
      </c>
      <c r="F61">
        <f t="shared" si="80"/>
        <v>2.0136516446966759E-2</v>
      </c>
      <c r="G61">
        <f t="shared" si="80"/>
        <v>1.9881071015877161E-2</v>
      </c>
      <c r="H61">
        <f t="shared" si="80"/>
        <v>1.9627778031070863E-2</v>
      </c>
      <c r="I61">
        <f t="shared" si="80"/>
        <v>1.9376621796632222E-2</v>
      </c>
      <c r="J61">
        <f t="shared" si="80"/>
        <v>1.9127586722856856E-2</v>
      </c>
      <c r="K61">
        <f t="shared" si="80"/>
        <v>1.8880657325565105E-2</v>
      </c>
      <c r="L61">
        <f t="shared" si="80"/>
        <v>1.8635818225419813E-2</v>
      </c>
      <c r="M61">
        <f t="shared" si="80"/>
        <v>1.8393054147248379E-2</v>
      </c>
      <c r="N61">
        <f t="shared" si="81"/>
        <v>1.8152349919369048E-2</v>
      </c>
      <c r="O61">
        <f t="shared" si="81"/>
        <v>1.7913690472921424E-2</v>
      </c>
      <c r="P61">
        <f t="shared" si="81"/>
        <v>1.7677060841201221E-2</v>
      </c>
      <c r="Q61">
        <f t="shared" si="81"/>
        <v>1.7442446158999123E-2</v>
      </c>
      <c r="R61">
        <f t="shared" si="81"/>
        <v>1.7209831661943831E-2</v>
      </c>
      <c r="S61">
        <f t="shared" si="81"/>
        <v>1.6979202685849234E-2</v>
      </c>
      <c r="T61">
        <f t="shared" si="81"/>
        <v>1.6750544666065653E-2</v>
      </c>
      <c r="U61">
        <f t="shared" si="81"/>
        <v>1.6523843136835158E-2</v>
      </c>
      <c r="V61">
        <f t="shared" si="81"/>
        <v>1.6299083730650959E-2</v>
      </c>
      <c r="W61">
        <f t="shared" si="81"/>
        <v>1.6076252177620785E-2</v>
      </c>
      <c r="X61">
        <f t="shared" si="82"/>
        <v>1.5855334304834285E-2</v>
      </c>
      <c r="Y61">
        <f t="shared" si="82"/>
        <v>1.5636316035734357E-2</v>
      </c>
      <c r="Z61">
        <f t="shared" si="82"/>
        <v>1.5419183389492499E-2</v>
      </c>
      <c r="AA61">
        <f t="shared" si="82"/>
        <v>1.5203922480387993E-2</v>
      </c>
      <c r="AB61">
        <f t="shared" si="82"/>
        <v>1.4990519517191075E-2</v>
      </c>
      <c r="AC61">
        <f t="shared" si="82"/>
        <v>1.4778960802549911E-2</v>
      </c>
      <c r="AD61">
        <f t="shared" si="82"/>
        <v>1.4569232732381459E-2</v>
      </c>
      <c r="AE61">
        <f t="shared" si="82"/>
        <v>1.4361321795266162E-2</v>
      </c>
      <c r="AF61">
        <f t="shared" si="82"/>
        <v>1.4155214571846424E-2</v>
      </c>
      <c r="AG61">
        <f t="shared" si="82"/>
        <v>1.3950897734228874E-2</v>
      </c>
      <c r="AH61">
        <f t="shared" si="83"/>
        <v>1.3748358045390407E-2</v>
      </c>
      <c r="AI61">
        <f t="shared" si="83"/>
        <v>1.3547582358587926E-2</v>
      </c>
      <c r="AJ61">
        <f t="shared" si="83"/>
        <v>1.3348557616771827E-2</v>
      </c>
      <c r="AK61">
        <f t="shared" si="83"/>
        <v>1.3151270852003143E-2</v>
      </c>
      <c r="AL61">
        <f t="shared" si="83"/>
        <v>1.2955709184874388E-2</v>
      </c>
      <c r="AM61">
        <f t="shared" si="83"/>
        <v>1.2761859823934013E-2</v>
      </c>
      <c r="AN61">
        <f t="shared" si="83"/>
        <v>1.2569710065114497E-2</v>
      </c>
      <c r="AO61">
        <f t="shared" si="83"/>
        <v>1.237924729116404E-2</v>
      </c>
      <c r="AP61">
        <f t="shared" si="83"/>
        <v>1.2190458971081834E-2</v>
      </c>
      <c r="AQ61">
        <f t="shared" si="83"/>
        <v>1.2003332659556866E-2</v>
      </c>
      <c r="AR61">
        <f t="shared" si="84"/>
        <v>1.1817855996410288E-2</v>
      </c>
      <c r="AS61">
        <f t="shared" si="84"/>
        <v>1.1634016706041283E-2</v>
      </c>
      <c r="AT61">
        <f t="shared" si="84"/>
        <v>1.1451802596876393E-2</v>
      </c>
      <c r="AU61">
        <f t="shared" si="84"/>
        <v>1.1271201560822376E-2</v>
      </c>
      <c r="AV61">
        <f t="shared" si="84"/>
        <v>1.1092201572722454E-2</v>
      </c>
      <c r="AW61">
        <f t="shared" si="84"/>
        <v>1.0914790689816007E-2</v>
      </c>
      <c r="AX61">
        <f t="shared" si="84"/>
        <v>9.6940203277172121E-3</v>
      </c>
      <c r="AY61">
        <f t="shared" si="84"/>
        <v>8.2760408765193659E-3</v>
      </c>
      <c r="AZ61">
        <f t="shared" si="84"/>
        <v>7.4434861248423127E-3</v>
      </c>
      <c r="BA61">
        <f t="shared" si="84"/>
        <v>6.8124280209757027E-3</v>
      </c>
      <c r="BB61">
        <f t="shared" si="85"/>
        <v>6.2966347733952877E-3</v>
      </c>
      <c r="BC61">
        <f t="shared" si="85"/>
        <v>5.8586905485717164E-3</v>
      </c>
      <c r="BD61">
        <f t="shared" si="85"/>
        <v>5.4780749662799713E-3</v>
      </c>
      <c r="BE61">
        <f t="shared" si="85"/>
        <v>5.1419848929713501E-3</v>
      </c>
      <c r="BF61">
        <f t="shared" si="85"/>
        <v>4.8417448624320869E-3</v>
      </c>
      <c r="BG61">
        <f t="shared" si="85"/>
        <v>4.5711287851310728E-3</v>
      </c>
      <c r="BH61">
        <f t="shared" si="85"/>
        <v>4.3254757219335698E-3</v>
      </c>
      <c r="BI61">
        <f t="shared" si="85"/>
        <v>4.1011819943504108E-3</v>
      </c>
      <c r="BJ61">
        <f t="shared" si="85"/>
        <v>3.8953896566095735E-3</v>
      </c>
      <c r="BK61">
        <f t="shared" si="85"/>
        <v>3.7057852647385588E-3</v>
      </c>
      <c r="BL61">
        <f t="shared" si="86"/>
        <v>3.5304643356210111E-3</v>
      </c>
      <c r="BM61">
        <f t="shared" si="86"/>
        <v>3.3678368412850424E-3</v>
      </c>
      <c r="BN61">
        <f t="shared" si="86"/>
        <v>3.2165593747111266E-3</v>
      </c>
      <c r="BO61">
        <f t="shared" si="86"/>
        <v>3.0754852425245211E-3</v>
      </c>
      <c r="BP61">
        <f t="shared" si="86"/>
        <v>2.9436269581872721E-3</v>
      </c>
      <c r="BQ61">
        <f t="shared" si="86"/>
        <v>2.82012752908334E-3</v>
      </c>
      <c r="BR61">
        <f t="shared" si="86"/>
        <v>2.7042381170355343E-3</v>
      </c>
      <c r="BS61">
        <f t="shared" si="86"/>
        <v>2.5953004074672674E-3</v>
      </c>
      <c r="BT61">
        <f t="shared" si="86"/>
        <v>2.4927325170198801E-3</v>
      </c>
      <c r="BU61">
        <f t="shared" si="86"/>
        <v>2.3960176010053729E-3</v>
      </c>
      <c r="BV61">
        <f t="shared" si="87"/>
        <v>2.3046945491632235E-3</v>
      </c>
      <c r="BW61">
        <f t="shared" si="87"/>
        <v>2.218350316745533E-3</v>
      </c>
      <c r="BX61">
        <f t="shared" si="87"/>
        <v>2.136613550604629E-3</v>
      </c>
      <c r="BY61">
        <f t="shared" si="87"/>
        <v>2.0591492512684636E-3</v>
      </c>
      <c r="BZ61">
        <f t="shared" si="87"/>
        <v>1.9856542715337589E-3</v>
      </c>
      <c r="CA61">
        <f t="shared" si="87"/>
        <v>1.9158534962920673E-3</v>
      </c>
      <c r="CB61">
        <f t="shared" si="87"/>
        <v>1.8494965814928482E-3</v>
      </c>
      <c r="CC61">
        <f t="shared" si="87"/>
        <v>1.7863551553580403E-3</v>
      </c>
      <c r="CD61">
        <f t="shared" si="87"/>
        <v>1.7262204043120815E-3</v>
      </c>
      <c r="CE61">
        <f t="shared" si="87"/>
        <v>1.6689009810860497E-3</v>
      </c>
      <c r="CF61">
        <f t="shared" si="88"/>
        <v>1.6142211841789331E-3</v>
      </c>
      <c r="CG61">
        <f t="shared" si="88"/>
        <v>1.5620193671030378E-3</v>
      </c>
      <c r="CH61">
        <f t="shared" si="88"/>
        <v>1.5121465431858735E-3</v>
      </c>
      <c r="CI61">
        <f t="shared" si="88"/>
        <v>1.4644651575800843E-3</v>
      </c>
      <c r="CJ61">
        <f t="shared" si="88"/>
        <v>1.4188480028710752E-3</v>
      </c>
      <c r="CK61">
        <f t="shared" si="88"/>
        <v>1.3751772585148519E-3</v>
      </c>
      <c r="CL61">
        <f t="shared" si="88"/>
        <v>1.3333436374743353E-3</v>
      </c>
      <c r="CM61">
        <f t="shared" si="88"/>
        <v>1.2932456259956689E-3</v>
      </c>
      <c r="CN61">
        <f t="shared" si="88"/>
        <v>1.2547888045890414E-3</v>
      </c>
      <c r="CO61">
        <f t="shared" si="88"/>
        <v>1.2178852400390237E-3</v>
      </c>
      <c r="CP61">
        <f t="shared" si="89"/>
        <v>1.1824529397362071E-3</v>
      </c>
      <c r="CQ61">
        <f t="shared" si="89"/>
        <v>1.148415360849674E-3</v>
      </c>
      <c r="CR61">
        <f t="shared" si="89"/>
        <v>7.387181130220459E-4</v>
      </c>
      <c r="CS61">
        <f t="shared" si="89"/>
        <v>4.7937156717502085E-4</v>
      </c>
      <c r="CT61">
        <f t="shared" si="89"/>
        <v>3.3168064358996154E-4</v>
      </c>
      <c r="CU61">
        <f t="shared" si="89"/>
        <v>2.3052627058817889E-4</v>
      </c>
      <c r="CV61">
        <f t="shared" si="89"/>
        <v>1.5726140377391536E-4</v>
      </c>
      <c r="CW61">
        <f t="shared" si="89"/>
        <v>1.0328159229582141E-4</v>
      </c>
      <c r="CX61">
        <f t="shared" si="89"/>
        <v>6.372525427289765E-5</v>
      </c>
      <c r="CY61">
        <f t="shared" si="89"/>
        <v>3.5503089965870286E-5</v>
      </c>
      <c r="CZ61">
        <f t="shared" si="90"/>
        <v>1.649349051769247E-5</v>
      </c>
      <c r="DA61">
        <f t="shared" si="90"/>
        <v>5.1565387820630167E-6</v>
      </c>
      <c r="DB61">
        <f t="shared" si="90"/>
        <v>3.2725113549507033E-7</v>
      </c>
      <c r="DC61">
        <f t="shared" si="90"/>
        <v>0</v>
      </c>
      <c r="DD61">
        <f t="shared" si="90"/>
        <v>0</v>
      </c>
      <c r="DE61">
        <f t="shared" si="90"/>
        <v>0</v>
      </c>
      <c r="DF61">
        <f t="shared" si="90"/>
        <v>0</v>
      </c>
      <c r="DG61">
        <f t="shared" si="90"/>
        <v>0</v>
      </c>
      <c r="DH61">
        <f t="shared" si="90"/>
        <v>0</v>
      </c>
      <c r="DI61">
        <f t="shared" si="90"/>
        <v>0</v>
      </c>
      <c r="DJ61">
        <f t="shared" si="91"/>
        <v>0</v>
      </c>
      <c r="DK61">
        <f t="shared" si="91"/>
        <v>0</v>
      </c>
      <c r="DL61">
        <f t="shared" si="91"/>
        <v>0</v>
      </c>
      <c r="DM61">
        <f t="shared" si="91"/>
        <v>0</v>
      </c>
      <c r="DN61">
        <f t="shared" si="91"/>
        <v>0</v>
      </c>
      <c r="DO61">
        <f t="shared" si="91"/>
        <v>0</v>
      </c>
      <c r="DP61">
        <f t="shared" si="91"/>
        <v>0</v>
      </c>
      <c r="DQ61">
        <f t="shared" si="91"/>
        <v>0</v>
      </c>
      <c r="DR61">
        <f t="shared" si="91"/>
        <v>0</v>
      </c>
      <c r="DS61">
        <f t="shared" si="91"/>
        <v>0</v>
      </c>
      <c r="DT61">
        <f t="shared" si="92"/>
        <v>0</v>
      </c>
      <c r="DU61">
        <f t="shared" si="92"/>
        <v>0</v>
      </c>
      <c r="DV61">
        <f t="shared" si="92"/>
        <v>0</v>
      </c>
      <c r="DW61">
        <f t="shared" si="92"/>
        <v>0</v>
      </c>
      <c r="DX61">
        <f t="shared" si="92"/>
        <v>0</v>
      </c>
      <c r="DY61">
        <f t="shared" si="92"/>
        <v>0</v>
      </c>
      <c r="DZ61">
        <f t="shared" si="92"/>
        <v>0</v>
      </c>
      <c r="EA61">
        <f t="shared" si="92"/>
        <v>0</v>
      </c>
      <c r="EB61">
        <f t="shared" si="92"/>
        <v>0</v>
      </c>
      <c r="EC61">
        <f t="shared" si="92"/>
        <v>0</v>
      </c>
      <c r="ED61">
        <f t="shared" si="93"/>
        <v>0</v>
      </c>
      <c r="EE61">
        <f t="shared" si="93"/>
        <v>0</v>
      </c>
      <c r="EF61">
        <f t="shared" si="93"/>
        <v>0</v>
      </c>
      <c r="EG61">
        <f t="shared" si="93"/>
        <v>0</v>
      </c>
      <c r="EH61">
        <f t="shared" si="93"/>
        <v>0</v>
      </c>
      <c r="EI61">
        <f t="shared" si="93"/>
        <v>0</v>
      </c>
      <c r="EJ61">
        <f t="shared" si="93"/>
        <v>0</v>
      </c>
      <c r="EK61">
        <f t="shared" si="93"/>
        <v>0</v>
      </c>
      <c r="EL61">
        <f t="shared" si="93"/>
        <v>0</v>
      </c>
      <c r="EM61">
        <f t="shared" si="93"/>
        <v>0</v>
      </c>
      <c r="EN61">
        <f t="shared" si="94"/>
        <v>0</v>
      </c>
      <c r="EO61">
        <f t="shared" si="94"/>
        <v>0</v>
      </c>
      <c r="EP61">
        <f t="shared" si="94"/>
        <v>0</v>
      </c>
      <c r="EQ61">
        <f t="shared" si="94"/>
        <v>0</v>
      </c>
      <c r="ER61">
        <f t="shared" si="94"/>
        <v>0</v>
      </c>
      <c r="ES61">
        <f t="shared" si="94"/>
        <v>0</v>
      </c>
      <c r="ET61">
        <f t="shared" si="94"/>
        <v>0</v>
      </c>
      <c r="EU61">
        <f t="shared" si="94"/>
        <v>0</v>
      </c>
      <c r="EV61">
        <f t="shared" si="94"/>
        <v>0</v>
      </c>
      <c r="EW61">
        <f t="shared" si="94"/>
        <v>0</v>
      </c>
      <c r="EX61">
        <f t="shared" si="94"/>
        <v>0</v>
      </c>
      <c r="EZ61">
        <f t="shared" si="17"/>
        <v>0.85966512524769811</v>
      </c>
      <c r="FB61">
        <f t="shared" si="63"/>
        <v>1.3195727817628955E-2</v>
      </c>
      <c r="FC61">
        <f t="shared" si="64"/>
        <v>0.24832842724125101</v>
      </c>
    </row>
    <row r="62" spans="1:159" x14ac:dyDescent="0.25">
      <c r="A62">
        <v>575</v>
      </c>
      <c r="B62" s="19">
        <f>'Input spectra'!Y61</f>
        <v>5.3255398175913203E-2</v>
      </c>
      <c r="C62">
        <f>'Input spectra'!F61</f>
        <v>0</v>
      </c>
      <c r="D62">
        <f t="shared" si="80"/>
        <v>2.0653927966864227E-2</v>
      </c>
      <c r="E62">
        <f t="shared" si="80"/>
        <v>2.0394612503829186E-2</v>
      </c>
      <c r="F62">
        <f t="shared" si="80"/>
        <v>2.013746902504664E-2</v>
      </c>
      <c r="G62">
        <f t="shared" si="80"/>
        <v>1.9882481773528013E-2</v>
      </c>
      <c r="H62">
        <f t="shared" si="80"/>
        <v>1.962963509839414E-2</v>
      </c>
      <c r="I62">
        <f t="shared" si="80"/>
        <v>1.9378913454192633E-2</v>
      </c>
      <c r="J62">
        <f t="shared" si="80"/>
        <v>1.9130301400219461E-2</v>
      </c>
      <c r="K62">
        <f t="shared" si="80"/>
        <v>1.8883783599844797E-2</v>
      </c>
      <c r="L62">
        <f t="shared" si="80"/>
        <v>1.8639344819843036E-2</v>
      </c>
      <c r="M62">
        <f t="shared" si="80"/>
        <v>1.8396969929727041E-2</v>
      </c>
      <c r="N62">
        <f t="shared" si="81"/>
        <v>1.8156643901086501E-2</v>
      </c>
      <c r="O62">
        <f t="shared" si="81"/>
        <v>1.7918351806930428E-2</v>
      </c>
      <c r="P62">
        <f t="shared" si="81"/>
        <v>1.7682078821033786E-2</v>
      </c>
      <c r="Q62">
        <f t="shared" si="81"/>
        <v>1.7447810217288175E-2</v>
      </c>
      <c r="R62">
        <f t="shared" si="81"/>
        <v>1.7215531369056559E-2</v>
      </c>
      <c r="S62">
        <f t="shared" si="81"/>
        <v>1.6985227748532065E-2</v>
      </c>
      <c r="T62">
        <f t="shared" si="81"/>
        <v>1.6756884926100741E-2</v>
      </c>
      <c r="U62">
        <f t="shared" si="81"/>
        <v>1.6530488569708322E-2</v>
      </c>
      <c r="V62">
        <f t="shared" si="81"/>
        <v>1.630602444423096E-2</v>
      </c>
      <c r="W62">
        <f t="shared" si="81"/>
        <v>1.6083478410849852E-2</v>
      </c>
      <c r="X62">
        <f t="shared" si="82"/>
        <v>1.586283642642982E-2</v>
      </c>
      <c r="Y62">
        <f t="shared" si="82"/>
        <v>1.5644084542901737E-2</v>
      </c>
      <c r="Z62">
        <f t="shared" si="82"/>
        <v>1.5427208906648835E-2</v>
      </c>
      <c r="AA62">
        <f t="shared" si="82"/>
        <v>1.5212195757896846E-2</v>
      </c>
      <c r="AB62">
        <f t="shared" si="82"/>
        <v>1.4999031430107957E-2</v>
      </c>
      <c r="AC62">
        <f t="shared" si="82"/>
        <v>1.4787702349378568E-2</v>
      </c>
      <c r="AD62">
        <f t="shared" si="82"/>
        <v>1.4578195033840767E-2</v>
      </c>
      <c r="AE62">
        <f t="shared" si="82"/>
        <v>1.4370496093067633E-2</v>
      </c>
      <c r="AF62">
        <f t="shared" si="82"/>
        <v>1.4164592227482188E-2</v>
      </c>
      <c r="AG62">
        <f t="shared" si="82"/>
        <v>1.3960470227770062E-2</v>
      </c>
      <c r="AH62">
        <f t="shared" si="83"/>
        <v>1.3758116974295884E-2</v>
      </c>
      <c r="AI62">
        <f t="shared" si="83"/>
        <v>1.3557519436523252E-2</v>
      </c>
      <c r="AJ62">
        <f t="shared" si="83"/>
        <v>1.3358664672438392E-2</v>
      </c>
      <c r="AK62">
        <f t="shared" si="83"/>
        <v>1.3161539827977388E-2</v>
      </c>
      <c r="AL62">
        <f t="shared" si="83"/>
        <v>1.2966132136457035E-2</v>
      </c>
      <c r="AM62">
        <f t="shared" si="83"/>
        <v>1.2772428918009223E-2</v>
      </c>
      <c r="AN62">
        <f t="shared" si="83"/>
        <v>1.2580417579018883E-2</v>
      </c>
      <c r="AO62">
        <f t="shared" si="83"/>
        <v>1.2390085611565448E-2</v>
      </c>
      <c r="AP62">
        <f t="shared" si="83"/>
        <v>1.2201420592867824E-2</v>
      </c>
      <c r="AQ62">
        <f t="shared" si="83"/>
        <v>1.2014410184732816E-2</v>
      </c>
      <c r="AR62">
        <f t="shared" si="84"/>
        <v>1.182904213300705E-2</v>
      </c>
      <c r="AS62">
        <f t="shared" si="84"/>
        <v>1.1645304267032286E-2</v>
      </c>
      <c r="AT62">
        <f t="shared" si="84"/>
        <v>1.1463184499104171E-2</v>
      </c>
      <c r="AU62">
        <f t="shared" si="84"/>
        <v>1.1282670823934405E-2</v>
      </c>
      <c r="AV62">
        <f t="shared" si="84"/>
        <v>1.1103751318116226E-2</v>
      </c>
      <c r="AW62">
        <f t="shared" si="84"/>
        <v>1.0926414139593306E-2</v>
      </c>
      <c r="AX62">
        <f t="shared" si="84"/>
        <v>9.7045732809293538E-3</v>
      </c>
      <c r="AY62">
        <f t="shared" si="84"/>
        <v>8.2852461750393402E-3</v>
      </c>
      <c r="AZ62">
        <f t="shared" si="84"/>
        <v>7.4519416414998109E-3</v>
      </c>
      <c r="BA62">
        <f t="shared" si="84"/>
        <v>6.8203279951693846E-3</v>
      </c>
      <c r="BB62">
        <f t="shared" si="85"/>
        <v>6.3040857175922956E-3</v>
      </c>
      <c r="BC62">
        <f t="shared" si="85"/>
        <v>5.8657620018407273E-3</v>
      </c>
      <c r="BD62">
        <f t="shared" si="85"/>
        <v>5.4848167434183737E-3</v>
      </c>
      <c r="BE62">
        <f t="shared" si="85"/>
        <v>5.1484348211738246E-3</v>
      </c>
      <c r="BF62">
        <f t="shared" si="85"/>
        <v>4.8479328440043656E-3</v>
      </c>
      <c r="BG62">
        <f t="shared" si="85"/>
        <v>4.5770791642260689E-3</v>
      </c>
      <c r="BH62">
        <f t="shared" si="85"/>
        <v>4.3312087693219486E-3</v>
      </c>
      <c r="BI62">
        <f t="shared" si="85"/>
        <v>4.106714892308707E-3</v>
      </c>
      <c r="BJ62">
        <f t="shared" si="85"/>
        <v>3.9007371813261061E-3</v>
      </c>
      <c r="BK62">
        <f t="shared" si="85"/>
        <v>3.7109602760006812E-3</v>
      </c>
      <c r="BL62">
        <f t="shared" si="86"/>
        <v>3.5354781384820374E-3</v>
      </c>
      <c r="BM62">
        <f t="shared" si="86"/>
        <v>3.3726994597009187E-3</v>
      </c>
      <c r="BN62">
        <f t="shared" si="86"/>
        <v>3.2212797628602199E-3</v>
      </c>
      <c r="BO62">
        <f t="shared" si="86"/>
        <v>3.0800714509050826E-3</v>
      </c>
      <c r="BP62">
        <f t="shared" si="86"/>
        <v>2.9480862661869678E-3</v>
      </c>
      <c r="BQ62">
        <f t="shared" si="86"/>
        <v>2.8244665522218289E-3</v>
      </c>
      <c r="BR62">
        <f t="shared" si="86"/>
        <v>2.7084628947573984E-3</v>
      </c>
      <c r="BS62">
        <f t="shared" si="86"/>
        <v>2.5994164757788883E-3</v>
      </c>
      <c r="BT62">
        <f t="shared" si="86"/>
        <v>2.496744969160795E-3</v>
      </c>
      <c r="BU62">
        <f t="shared" si="86"/>
        <v>2.399931138561497E-3</v>
      </c>
      <c r="BV62">
        <f t="shared" si="87"/>
        <v>2.3085135254635623E-3</v>
      </c>
      <c r="BW62">
        <f t="shared" si="87"/>
        <v>2.2220787739688657E-3</v>
      </c>
      <c r="BX62">
        <f t="shared" si="87"/>
        <v>2.140255251713697E-3</v>
      </c>
      <c r="BY62">
        <f t="shared" si="87"/>
        <v>2.0627077076562778E-3</v>
      </c>
      <c r="BZ62">
        <f t="shared" si="87"/>
        <v>1.9891327670889447E-3</v>
      </c>
      <c r="CA62">
        <f t="shared" si="87"/>
        <v>1.9192551084531528E-3</v>
      </c>
      <c r="CB62">
        <f t="shared" si="87"/>
        <v>1.85282419975465E-3</v>
      </c>
      <c r="CC62">
        <f t="shared" si="87"/>
        <v>1.789611497609394E-3</v>
      </c>
      <c r="CD62">
        <f t="shared" si="87"/>
        <v>1.7294080313176227E-3</v>
      </c>
      <c r="CE62">
        <f t="shared" si="87"/>
        <v>1.6720223093715579E-3</v>
      </c>
      <c r="CF62">
        <f t="shared" si="88"/>
        <v>1.6172784975369222E-3</v>
      </c>
      <c r="CG62">
        <f t="shared" si="88"/>
        <v>1.5650148269005378E-3</v>
      </c>
      <c r="CH62">
        <f t="shared" si="88"/>
        <v>1.5150821976280002E-3</v>
      </c>
      <c r="CI62">
        <f t="shared" si="88"/>
        <v>1.4673429500597053E-3</v>
      </c>
      <c r="CJ62">
        <f t="shared" si="88"/>
        <v>1.4216697795156486E-3</v>
      </c>
      <c r="CK62">
        <f t="shared" si="88"/>
        <v>1.3779447750255395E-3</v>
      </c>
      <c r="CL62">
        <f t="shared" si="88"/>
        <v>1.3360585653391631E-3</v>
      </c>
      <c r="CM62">
        <f t="shared" si="88"/>
        <v>1.2959095581473112E-3</v>
      </c>
      <c r="CN62">
        <f t="shared" si="88"/>
        <v>1.2574032605683944E-3</v>
      </c>
      <c r="CO62">
        <f t="shared" si="88"/>
        <v>1.2204516707177402E-3</v>
      </c>
      <c r="CP62">
        <f t="shared" si="89"/>
        <v>1.1849727316446009E-3</v>
      </c>
      <c r="CQ62">
        <f t="shared" si="89"/>
        <v>1.1508898401506006E-3</v>
      </c>
      <c r="CR62">
        <f t="shared" si="89"/>
        <v>7.403273320279154E-4</v>
      </c>
      <c r="CS62">
        <f t="shared" si="89"/>
        <v>4.804271903979027E-4</v>
      </c>
      <c r="CT62">
        <f t="shared" si="89"/>
        <v>3.3241889933444384E-4</v>
      </c>
      <c r="CU62">
        <f t="shared" si="89"/>
        <v>2.3104484134396026E-4</v>
      </c>
      <c r="CV62">
        <f t="shared" si="89"/>
        <v>1.5761889263226831E-4</v>
      </c>
      <c r="CW62">
        <f t="shared" si="89"/>
        <v>1.0351882192337021E-4</v>
      </c>
      <c r="CX62">
        <f t="shared" si="89"/>
        <v>6.3873136866478237E-5</v>
      </c>
      <c r="CY62">
        <f t="shared" si="89"/>
        <v>3.5586321115152929E-5</v>
      </c>
      <c r="CZ62">
        <f t="shared" si="90"/>
        <v>1.653254782125664E-5</v>
      </c>
      <c r="DA62">
        <f t="shared" si="90"/>
        <v>5.1688719453755921E-6</v>
      </c>
      <c r="DB62">
        <f t="shared" si="90"/>
        <v>3.2804159803258413E-7</v>
      </c>
      <c r="DC62">
        <f t="shared" si="90"/>
        <v>0</v>
      </c>
      <c r="DD62">
        <f t="shared" si="90"/>
        <v>0</v>
      </c>
      <c r="DE62">
        <f t="shared" si="90"/>
        <v>0</v>
      </c>
      <c r="DF62">
        <f t="shared" si="90"/>
        <v>0</v>
      </c>
      <c r="DG62">
        <f t="shared" si="90"/>
        <v>0</v>
      </c>
      <c r="DH62">
        <f t="shared" si="90"/>
        <v>0</v>
      </c>
      <c r="DI62">
        <f t="shared" si="90"/>
        <v>0</v>
      </c>
      <c r="DJ62">
        <f t="shared" si="91"/>
        <v>0</v>
      </c>
      <c r="DK62">
        <f t="shared" si="91"/>
        <v>0</v>
      </c>
      <c r="DL62">
        <f t="shared" si="91"/>
        <v>0</v>
      </c>
      <c r="DM62">
        <f t="shared" si="91"/>
        <v>0</v>
      </c>
      <c r="DN62">
        <f t="shared" si="91"/>
        <v>0</v>
      </c>
      <c r="DO62">
        <f t="shared" si="91"/>
        <v>0</v>
      </c>
      <c r="DP62">
        <f t="shared" si="91"/>
        <v>0</v>
      </c>
      <c r="DQ62">
        <f t="shared" si="91"/>
        <v>0</v>
      </c>
      <c r="DR62">
        <f t="shared" si="91"/>
        <v>0</v>
      </c>
      <c r="DS62">
        <f t="shared" si="91"/>
        <v>0</v>
      </c>
      <c r="DT62">
        <f t="shared" si="92"/>
        <v>0</v>
      </c>
      <c r="DU62">
        <f t="shared" si="92"/>
        <v>0</v>
      </c>
      <c r="DV62">
        <f t="shared" si="92"/>
        <v>0</v>
      </c>
      <c r="DW62">
        <f t="shared" si="92"/>
        <v>0</v>
      </c>
      <c r="DX62">
        <f t="shared" si="92"/>
        <v>0</v>
      </c>
      <c r="DY62">
        <f t="shared" si="92"/>
        <v>0</v>
      </c>
      <c r="DZ62">
        <f t="shared" si="92"/>
        <v>0</v>
      </c>
      <c r="EA62">
        <f t="shared" si="92"/>
        <v>0</v>
      </c>
      <c r="EB62">
        <f t="shared" si="92"/>
        <v>0</v>
      </c>
      <c r="EC62">
        <f t="shared" si="92"/>
        <v>0</v>
      </c>
      <c r="ED62">
        <f t="shared" si="93"/>
        <v>0</v>
      </c>
      <c r="EE62">
        <f t="shared" si="93"/>
        <v>0</v>
      </c>
      <c r="EF62">
        <f t="shared" si="93"/>
        <v>0</v>
      </c>
      <c r="EG62">
        <f t="shared" si="93"/>
        <v>0</v>
      </c>
      <c r="EH62">
        <f t="shared" si="93"/>
        <v>0</v>
      </c>
      <c r="EI62">
        <f t="shared" si="93"/>
        <v>0</v>
      </c>
      <c r="EJ62">
        <f t="shared" si="93"/>
        <v>0</v>
      </c>
      <c r="EK62">
        <f t="shared" si="93"/>
        <v>0</v>
      </c>
      <c r="EL62">
        <f t="shared" si="93"/>
        <v>0</v>
      </c>
      <c r="EM62">
        <f t="shared" si="93"/>
        <v>0</v>
      </c>
      <c r="EN62">
        <f t="shared" si="94"/>
        <v>0</v>
      </c>
      <c r="EO62">
        <f t="shared" si="94"/>
        <v>0</v>
      </c>
      <c r="EP62">
        <f t="shared" si="94"/>
        <v>0</v>
      </c>
      <c r="EQ62">
        <f t="shared" si="94"/>
        <v>0</v>
      </c>
      <c r="ER62">
        <f t="shared" si="94"/>
        <v>0</v>
      </c>
      <c r="ES62">
        <f t="shared" si="94"/>
        <v>0</v>
      </c>
      <c r="ET62">
        <f t="shared" si="94"/>
        <v>0</v>
      </c>
      <c r="EU62">
        <f t="shared" si="94"/>
        <v>0</v>
      </c>
      <c r="EV62">
        <f t="shared" si="94"/>
        <v>0</v>
      </c>
      <c r="EW62">
        <f t="shared" si="94"/>
        <v>0</v>
      </c>
      <c r="EX62">
        <f t="shared" si="94"/>
        <v>0</v>
      </c>
      <c r="EZ62">
        <f t="shared" si="17"/>
        <v>0.86021700723160832</v>
      </c>
      <c r="FB62">
        <f t="shared" si="63"/>
        <v>1.313815386575562E-2</v>
      </c>
      <c r="FC62">
        <f t="shared" si="64"/>
        <v>0.24833581797122342</v>
      </c>
    </row>
    <row r="63" spans="1:159" x14ac:dyDescent="0.25">
      <c r="A63">
        <v>580</v>
      </c>
      <c r="B63" s="19">
        <f>'Input spectra'!Y62</f>
        <v>5.3018873762226103E-2</v>
      </c>
      <c r="C63">
        <f>'Input spectra'!F62</f>
        <v>0</v>
      </c>
      <c r="D63">
        <f t="shared" ref="D63:M72" si="95">D$2*EXP(- D$1 * ($C63*_c3+$B63))</f>
        <v>2.0653927966864227E-2</v>
      </c>
      <c r="E63">
        <f t="shared" si="95"/>
        <v>2.0395094891910475E-2</v>
      </c>
      <c r="F63">
        <f t="shared" si="95"/>
        <v>2.0138421648189186E-2</v>
      </c>
      <c r="G63">
        <f t="shared" si="95"/>
        <v>1.9883892631286006E-2</v>
      </c>
      <c r="H63">
        <f t="shared" si="95"/>
        <v>1.9631492341422436E-2</v>
      </c>
      <c r="I63">
        <f t="shared" si="95"/>
        <v>1.9381205382785548E-2</v>
      </c>
      <c r="J63">
        <f t="shared" si="95"/>
        <v>1.9133016462861894E-2</v>
      </c>
      <c r="K63">
        <f t="shared" si="95"/>
        <v>1.8886910391775476E-2</v>
      </c>
      <c r="L63">
        <f t="shared" si="95"/>
        <v>1.8642872081629944E-2</v>
      </c>
      <c r="M63">
        <f t="shared" si="95"/>
        <v>1.8400886545854776E-2</v>
      </c>
      <c r="N63">
        <f t="shared" ref="N63:W72" si="96">N$2*EXP(- N$1 * ($C63*_c3+$B63))</f>
        <v>1.8160938898555586E-2</v>
      </c>
      <c r="O63">
        <f t="shared" si="96"/>
        <v>1.7923014353868436E-2</v>
      </c>
      <c r="P63">
        <f t="shared" si="96"/>
        <v>1.7687098225318179E-2</v>
      </c>
      <c r="Q63">
        <f t="shared" si="96"/>
        <v>1.7453175925180791E-2</v>
      </c>
      <c r="R63">
        <f t="shared" si="96"/>
        <v>1.7221232963849645E-2</v>
      </c>
      <c r="S63">
        <f t="shared" si="96"/>
        <v>1.6991254949205767E-2</v>
      </c>
      <c r="T63">
        <f t="shared" si="96"/>
        <v>1.6763227585991962E-2</v>
      </c>
      <c r="U63">
        <f t="shared" si="96"/>
        <v>1.6537136675190866E-2</v>
      </c>
      <c r="V63">
        <f t="shared" si="96"/>
        <v>1.6312968113406857E-2</v>
      </c>
      <c r="W63">
        <f t="shared" si="96"/>
        <v>1.6090707892251824E-2</v>
      </c>
      <c r="X63">
        <f t="shared" ref="X63:AG72" si="97">X$2*EXP(- X$1 * ($C63*_c3+$B63))</f>
        <v>1.5870342097734712E-2</v>
      </c>
      <c r="Y63">
        <f t="shared" si="97"/>
        <v>1.5651856909654937E-2</v>
      </c>
      <c r="Z63">
        <f t="shared" si="97"/>
        <v>1.5435238600999518E-2</v>
      </c>
      <c r="AA63">
        <f t="shared" si="97"/>
        <v>1.5220473537343987E-2</v>
      </c>
      <c r="AB63">
        <f t="shared" si="97"/>
        <v>1.5007548176257038E-2</v>
      </c>
      <c r="AC63">
        <f t="shared" si="97"/>
        <v>1.4796449066708862E-2</v>
      </c>
      <c r="AD63">
        <f t="shared" si="97"/>
        <v>1.4587162848483166E-2</v>
      </c>
      <c r="AE63">
        <f t="shared" si="97"/>
        <v>1.4379676251592892E-2</v>
      </c>
      <c r="AF63">
        <f t="shared" si="97"/>
        <v>1.4173976095699529E-2</v>
      </c>
      <c r="AG63">
        <f t="shared" si="97"/>
        <v>1.3970049289536065E-2</v>
      </c>
      <c r="AH63">
        <f t="shared" ref="AH63:AQ72" si="98">AH$2*EXP(- AH$1 * ($C63*_c3+$B63))</f>
        <v>1.3767882830333542E-2</v>
      </c>
      <c r="AI63">
        <f t="shared" si="98"/>
        <v>1.3567463803251171E-2</v>
      </c>
      <c r="AJ63">
        <f t="shared" si="98"/>
        <v>1.3368779380810008E-2</v>
      </c>
      <c r="AK63">
        <f t="shared" si="98"/>
        <v>1.3171816822330144E-2</v>
      </c>
      <c r="AL63">
        <f t="shared" si="98"/>
        <v>1.2976563473371444E-2</v>
      </c>
      <c r="AM63">
        <f t="shared" si="98"/>
        <v>1.2783006765177728E-2</v>
      </c>
      <c r="AN63">
        <f t="shared" si="98"/>
        <v>1.2591134214124434E-2</v>
      </c>
      <c r="AO63">
        <f t="shared" si="98"/>
        <v>1.2400933421169744E-2</v>
      </c>
      <c r="AP63">
        <f t="shared" si="98"/>
        <v>1.2212392071309131E-2</v>
      </c>
      <c r="AQ63">
        <f t="shared" si="98"/>
        <v>1.2025497933033258E-2</v>
      </c>
      <c r="AR63">
        <f t="shared" ref="AR63:BA72" si="99">AR$2*EXP(- AR$1 * ($C63*_c3+$B63))</f>
        <v>1.1840238857789353E-2</v>
      </c>
      <c r="AS63">
        <f t="shared" si="99"/>
        <v>1.1656602779445862E-2</v>
      </c>
      <c r="AT63">
        <f t="shared" si="99"/>
        <v>1.1474577713760476E-2</v>
      </c>
      <c r="AU63">
        <f t="shared" si="99"/>
        <v>1.1294151757851508E-2</v>
      </c>
      <c r="AV63">
        <f t="shared" si="99"/>
        <v>1.1115313089672509E-2</v>
      </c>
      <c r="AW63">
        <f t="shared" si="99"/>
        <v>1.0938049967490222E-2</v>
      </c>
      <c r="AX63">
        <f t="shared" si="99"/>
        <v>9.7151377221328331E-3</v>
      </c>
      <c r="AY63">
        <f t="shared" si="99"/>
        <v>8.2944617124551985E-3</v>
      </c>
      <c r="AZ63">
        <f t="shared" si="99"/>
        <v>7.4604067633020979E-3</v>
      </c>
      <c r="BA63">
        <f t="shared" si="99"/>
        <v>6.8282371305009295E-3</v>
      </c>
      <c r="BB63">
        <f t="shared" ref="BB63:BK72" si="100">BB$2*EXP(- BB$1 * ($C63*_c3+$B63))</f>
        <v>6.3115454786528248E-3</v>
      </c>
      <c r="BC63">
        <f t="shared" si="100"/>
        <v>5.8728419903704664E-3</v>
      </c>
      <c r="BD63">
        <f t="shared" si="100"/>
        <v>5.4915668175514838E-3</v>
      </c>
      <c r="BE63">
        <f t="shared" si="100"/>
        <v>5.1548928399434042E-3</v>
      </c>
      <c r="BF63">
        <f t="shared" si="100"/>
        <v>4.8541287341131393E-3</v>
      </c>
      <c r="BG63">
        <f t="shared" si="100"/>
        <v>4.5830372891127614E-3</v>
      </c>
      <c r="BH63">
        <f t="shared" si="100"/>
        <v>4.3369494153733378E-3</v>
      </c>
      <c r="BI63">
        <f t="shared" si="100"/>
        <v>4.1122552546906431E-3</v>
      </c>
      <c r="BJ63">
        <f t="shared" si="100"/>
        <v>3.9060920470336867E-3</v>
      </c>
      <c r="BK63">
        <f t="shared" si="100"/>
        <v>3.7161425140014464E-3</v>
      </c>
      <c r="BL63">
        <f t="shared" ref="BL63:BU72" si="101">BL$2*EXP(- BL$1 * ($C63*_c3+$B63))</f>
        <v>3.5404990617149889E-3</v>
      </c>
      <c r="BM63">
        <f t="shared" si="101"/>
        <v>3.3775690989610281E-3</v>
      </c>
      <c r="BN63">
        <f t="shared" si="101"/>
        <v>3.2260070783069906E-3</v>
      </c>
      <c r="BO63">
        <f t="shared" si="101"/>
        <v>3.0846644983063692E-3</v>
      </c>
      <c r="BP63">
        <f t="shared" si="101"/>
        <v>2.9525523296037482E-3</v>
      </c>
      <c r="BQ63">
        <f t="shared" si="101"/>
        <v>2.8288122513427361E-3</v>
      </c>
      <c r="BR63">
        <f t="shared" si="101"/>
        <v>2.712694272765936E-3</v>
      </c>
      <c r="BS63">
        <f t="shared" si="101"/>
        <v>2.6035390720509344E-3</v>
      </c>
      <c r="BT63">
        <f t="shared" si="101"/>
        <v>2.5007638799859353E-3</v>
      </c>
      <c r="BU63">
        <f t="shared" si="101"/>
        <v>2.4038510682977965E-3</v>
      </c>
      <c r="BV63">
        <f t="shared" ref="BV63:CE72" si="102">BV$2*EXP(- BV$1 * ($C63*_c3+$B63))</f>
        <v>2.3123388299690828E-3</v>
      </c>
      <c r="BW63">
        <f t="shared" si="102"/>
        <v>2.2258134977377326E-3</v>
      </c>
      <c r="BX63">
        <f t="shared" si="102"/>
        <v>2.1439031598352444E-3</v>
      </c>
      <c r="BY63">
        <f t="shared" si="102"/>
        <v>2.0662723134826809E-3</v>
      </c>
      <c r="BZ63">
        <f t="shared" si="102"/>
        <v>1.9926173563188975E-3</v>
      </c>
      <c r="CA63">
        <f t="shared" si="102"/>
        <v>1.9226627602019831E-3</v>
      </c>
      <c r="CB63">
        <f t="shared" si="102"/>
        <v>1.8561578050744489E-3</v>
      </c>
      <c r="CC63">
        <f t="shared" si="102"/>
        <v>1.7928737758387244E-3</v>
      </c>
      <c r="CD63">
        <f t="shared" si="102"/>
        <v>1.7326015445737861E-3</v>
      </c>
      <c r="CE63">
        <f t="shared" si="102"/>
        <v>1.6751494754451549E-3</v>
      </c>
      <c r="CF63">
        <f t="shared" ref="CF63:CO72" si="103">CF$2*EXP(- CF$1 * ($C63*_c3+$B63))</f>
        <v>1.6203416014055692E-3</v>
      </c>
      <c r="CG63">
        <f t="shared" si="103"/>
        <v>1.5680160310438439E-3</v>
      </c>
      <c r="CH63">
        <f t="shared" si="103"/>
        <v>1.5180235512975229E-3</v>
      </c>
      <c r="CI63">
        <f t="shared" si="103"/>
        <v>1.4702263976343042E-3</v>
      </c>
      <c r="CJ63">
        <f t="shared" si="103"/>
        <v>1.4244971680534039E-3</v>
      </c>
      <c r="CK63">
        <f t="shared" si="103"/>
        <v>1.3807178611074161E-3</v>
      </c>
      <c r="CL63">
        <f t="shared" si="103"/>
        <v>1.3387790212862538E-3</v>
      </c>
      <c r="CM63">
        <f t="shared" si="103"/>
        <v>1.2985789776822996E-3</v>
      </c>
      <c r="CN63">
        <f t="shared" si="103"/>
        <v>1.2600231639824425E-3</v>
      </c>
      <c r="CO63">
        <f t="shared" si="103"/>
        <v>1.2230235095960259E-3</v>
      </c>
      <c r="CP63">
        <f t="shared" ref="CP63:CY72" si="104">CP$2*EXP(- CP$1 * ($C63*_c3+$B63))</f>
        <v>1.1874978931969351E-3</v>
      </c>
      <c r="CQ63">
        <f t="shared" si="104"/>
        <v>1.1533696511877791E-3</v>
      </c>
      <c r="CR63">
        <f t="shared" si="104"/>
        <v>7.4194005654659647E-4</v>
      </c>
      <c r="CS63">
        <f t="shared" si="104"/>
        <v>4.814851382066908E-4</v>
      </c>
      <c r="CT63">
        <f t="shared" si="104"/>
        <v>3.3315879829071696E-4</v>
      </c>
      <c r="CU63">
        <f t="shared" si="104"/>
        <v>2.315645786289538E-4</v>
      </c>
      <c r="CV63">
        <f t="shared" si="104"/>
        <v>1.5797719413937559E-4</v>
      </c>
      <c r="CW63">
        <f t="shared" si="104"/>
        <v>1.0375659644856187E-4</v>
      </c>
      <c r="CX63">
        <f t="shared" si="104"/>
        <v>6.4021362640509583E-5</v>
      </c>
      <c r="CY63">
        <f t="shared" si="104"/>
        <v>3.5669747386162135E-5</v>
      </c>
      <c r="CZ63">
        <f t="shared" ref="CZ63:DI72" si="105">CZ$2*EXP(- CZ$1 * ($C63*_c3+$B63))</f>
        <v>1.6571697614215971E-5</v>
      </c>
      <c r="DA63">
        <f t="shared" si="105"/>
        <v>5.1812346065594619E-6</v>
      </c>
      <c r="DB63">
        <f t="shared" si="105"/>
        <v>3.2883396990197051E-7</v>
      </c>
      <c r="DC63">
        <f t="shared" si="105"/>
        <v>0</v>
      </c>
      <c r="DD63">
        <f t="shared" si="105"/>
        <v>0</v>
      </c>
      <c r="DE63">
        <f t="shared" si="105"/>
        <v>0</v>
      </c>
      <c r="DF63">
        <f t="shared" si="105"/>
        <v>0</v>
      </c>
      <c r="DG63">
        <f t="shared" si="105"/>
        <v>0</v>
      </c>
      <c r="DH63">
        <f t="shared" si="105"/>
        <v>0</v>
      </c>
      <c r="DI63">
        <f t="shared" si="105"/>
        <v>0</v>
      </c>
      <c r="DJ63">
        <f t="shared" ref="DJ63:DS72" si="106">DJ$2*EXP(- DJ$1 * ($C63*_c3+$B63))</f>
        <v>0</v>
      </c>
      <c r="DK63">
        <f t="shared" si="106"/>
        <v>0</v>
      </c>
      <c r="DL63">
        <f t="shared" si="106"/>
        <v>0</v>
      </c>
      <c r="DM63">
        <f t="shared" si="106"/>
        <v>0</v>
      </c>
      <c r="DN63">
        <f t="shared" si="106"/>
        <v>0</v>
      </c>
      <c r="DO63">
        <f t="shared" si="106"/>
        <v>0</v>
      </c>
      <c r="DP63">
        <f t="shared" si="106"/>
        <v>0</v>
      </c>
      <c r="DQ63">
        <f t="shared" si="106"/>
        <v>0</v>
      </c>
      <c r="DR63">
        <f t="shared" si="106"/>
        <v>0</v>
      </c>
      <c r="DS63">
        <f t="shared" si="106"/>
        <v>0</v>
      </c>
      <c r="DT63">
        <f t="shared" ref="DT63:EC72" si="107">DT$2*EXP(- DT$1 * ($C63*_c3+$B63))</f>
        <v>0</v>
      </c>
      <c r="DU63">
        <f t="shared" si="107"/>
        <v>0</v>
      </c>
      <c r="DV63">
        <f t="shared" si="107"/>
        <v>0</v>
      </c>
      <c r="DW63">
        <f t="shared" si="107"/>
        <v>0</v>
      </c>
      <c r="DX63">
        <f t="shared" si="107"/>
        <v>0</v>
      </c>
      <c r="DY63">
        <f t="shared" si="107"/>
        <v>0</v>
      </c>
      <c r="DZ63">
        <f t="shared" si="107"/>
        <v>0</v>
      </c>
      <c r="EA63">
        <f t="shared" si="107"/>
        <v>0</v>
      </c>
      <c r="EB63">
        <f t="shared" si="107"/>
        <v>0</v>
      </c>
      <c r="EC63">
        <f t="shared" si="107"/>
        <v>0</v>
      </c>
      <c r="ED63">
        <f t="shared" ref="ED63:EM72" si="108">ED$2*EXP(- ED$1 * ($C63*_c3+$B63))</f>
        <v>0</v>
      </c>
      <c r="EE63">
        <f t="shared" si="108"/>
        <v>0</v>
      </c>
      <c r="EF63">
        <f t="shared" si="108"/>
        <v>0</v>
      </c>
      <c r="EG63">
        <f t="shared" si="108"/>
        <v>0</v>
      </c>
      <c r="EH63">
        <f t="shared" si="108"/>
        <v>0</v>
      </c>
      <c r="EI63">
        <f t="shared" si="108"/>
        <v>0</v>
      </c>
      <c r="EJ63">
        <f t="shared" si="108"/>
        <v>0</v>
      </c>
      <c r="EK63">
        <f t="shared" si="108"/>
        <v>0</v>
      </c>
      <c r="EL63">
        <f t="shared" si="108"/>
        <v>0</v>
      </c>
      <c r="EM63">
        <f t="shared" si="108"/>
        <v>0</v>
      </c>
      <c r="EN63">
        <f t="shared" ref="EN63:EX72" si="109">EN$2*EXP(- EN$1 * ($C63*_c3+$B63))</f>
        <v>0</v>
      </c>
      <c r="EO63">
        <f t="shared" si="109"/>
        <v>0</v>
      </c>
      <c r="EP63">
        <f t="shared" si="109"/>
        <v>0</v>
      </c>
      <c r="EQ63">
        <f t="shared" si="109"/>
        <v>0</v>
      </c>
      <c r="ER63">
        <f t="shared" si="109"/>
        <v>0</v>
      </c>
      <c r="ES63">
        <f t="shared" si="109"/>
        <v>0</v>
      </c>
      <c r="ET63">
        <f t="shared" si="109"/>
        <v>0</v>
      </c>
      <c r="EU63">
        <f t="shared" si="109"/>
        <v>0</v>
      </c>
      <c r="EV63">
        <f t="shared" si="109"/>
        <v>0</v>
      </c>
      <c r="EW63">
        <f t="shared" si="109"/>
        <v>0</v>
      </c>
      <c r="EX63">
        <f t="shared" si="109"/>
        <v>0</v>
      </c>
      <c r="EZ63">
        <f t="shared" si="17"/>
        <v>0.86076944258733135</v>
      </c>
      <c r="FB63">
        <f t="shared" si="63"/>
        <v>1.3080573104657045E-2</v>
      </c>
      <c r="FC63">
        <f t="shared" si="64"/>
        <v>0.24834320870701529</v>
      </c>
    </row>
    <row r="64" spans="1:159" x14ac:dyDescent="0.25">
      <c r="A64">
        <v>585</v>
      </c>
      <c r="B64" s="19">
        <f>'Input spectra'!Y63</f>
        <v>5.2948228928148197E-2</v>
      </c>
      <c r="C64">
        <f>'Input spectra'!F63</f>
        <v>0</v>
      </c>
      <c r="D64">
        <f t="shared" si="95"/>
        <v>2.0653927966864227E-2</v>
      </c>
      <c r="E64">
        <f t="shared" si="95"/>
        <v>2.0395238973228872E-2</v>
      </c>
      <c r="F64">
        <f t="shared" si="95"/>
        <v>2.0138706185290473E-2</v>
      </c>
      <c r="G64">
        <f t="shared" si="95"/>
        <v>1.9884314044040313E-2</v>
      </c>
      <c r="H64">
        <f t="shared" si="95"/>
        <v>1.9632047094668151E-2</v>
      </c>
      <c r="I64">
        <f t="shared" si="95"/>
        <v>1.9381889985895646E-2</v>
      </c>
      <c r="J64">
        <f t="shared" si="95"/>
        <v>1.9133827469313854E-2</v>
      </c>
      <c r="K64">
        <f t="shared" si="95"/>
        <v>1.8887844398724866E-2</v>
      </c>
      <c r="L64">
        <f t="shared" si="95"/>
        <v>1.8643925729487528E-2</v>
      </c>
      <c r="M64">
        <f t="shared" si="95"/>
        <v>1.8402056517867221E-2</v>
      </c>
      <c r="N64">
        <f t="shared" si="96"/>
        <v>1.8162221920389673E-2</v>
      </c>
      <c r="O64">
        <f t="shared" si="96"/>
        <v>1.7924407193198755E-2</v>
      </c>
      <c r="P64">
        <f t="shared" si="96"/>
        <v>1.768859769141834E-2</v>
      </c>
      <c r="Q64">
        <f t="shared" si="96"/>
        <v>1.7454778868518026E-2</v>
      </c>
      <c r="R64">
        <f t="shared" si="96"/>
        <v>1.7222936275682874E-2</v>
      </c>
      <c r="S64">
        <f t="shared" si="96"/>
        <v>1.6993055561187024E-2</v>
      </c>
      <c r="T64">
        <f t="shared" si="96"/>
        <v>1.6765122469771219E-2</v>
      </c>
      <c r="U64">
        <f t="shared" si="96"/>
        <v>1.6539122842024162E-2</v>
      </c>
      <c r="V64">
        <f t="shared" si="96"/>
        <v>1.6315042613767764E-2</v>
      </c>
      <c r="W64">
        <f t="shared" si="96"/>
        <v>1.609286781544619E-2</v>
      </c>
      <c r="X64">
        <f t="shared" si="97"/>
        <v>1.5872584571518678E-2</v>
      </c>
      <c r="Y64">
        <f t="shared" si="97"/>
        <v>1.5654179099856183E-2</v>
      </c>
      <c r="Z64">
        <f t="shared" si="97"/>
        <v>1.5437637711141726E-2</v>
      </c>
      <c r="AA64">
        <f t="shared" si="97"/>
        <v>1.5222946808274488E-2</v>
      </c>
      <c r="AB64">
        <f t="shared" si="97"/>
        <v>1.5010092885777628E-2</v>
      </c>
      <c r="AC64">
        <f t="shared" si="97"/>
        <v>1.4799062529209749E-2</v>
      </c>
      <c r="AD64">
        <f t="shared" si="97"/>
        <v>1.4589842414580043E-2</v>
      </c>
      <c r="AE64">
        <f t="shared" si="97"/>
        <v>1.4382419307767083E-2</v>
      </c>
      <c r="AF64">
        <f t="shared" si="97"/>
        <v>1.417678006394122E-2</v>
      </c>
      <c r="AG64">
        <f t="shared" si="97"/>
        <v>1.3972911626990565E-2</v>
      </c>
      <c r="AH64">
        <f t="shared" si="98"/>
        <v>1.3770801028950563E-2</v>
      </c>
      <c r="AI64">
        <f t="shared" si="98"/>
        <v>1.3570435389437113E-2</v>
      </c>
      <c r="AJ64">
        <f t="shared" si="98"/>
        <v>1.3371801915083206E-2</v>
      </c>
      <c r="AK64">
        <f t="shared" si="98"/>
        <v>1.3174887898979071E-2</v>
      </c>
      <c r="AL64">
        <f t="shared" si="98"/>
        <v>1.2979680720115828E-2</v>
      </c>
      <c r="AM64">
        <f t="shared" si="98"/>
        <v>1.2786167842832584E-2</v>
      </c>
      <c r="AN64">
        <f t="shared" si="98"/>
        <v>1.259433681626698E-2</v>
      </c>
      <c r="AO64">
        <f t="shared" si="98"/>
        <v>1.2404175273809165E-2</v>
      </c>
      <c r="AP64">
        <f t="shared" si="98"/>
        <v>1.221567093255917E-2</v>
      </c>
      <c r="AQ64">
        <f t="shared" si="98"/>
        <v>1.2028811592787653E-2</v>
      </c>
      <c r="AR64">
        <f t="shared" si="99"/>
        <v>1.1843585137400026E-2</v>
      </c>
      <c r="AS64">
        <f t="shared" si="99"/>
        <v>1.1659979531403911E-2</v>
      </c>
      <c r="AT64">
        <f t="shared" si="99"/>
        <v>1.1477982821379898E-2</v>
      </c>
      <c r="AU64">
        <f t="shared" si="99"/>
        <v>1.1297583134955646E-2</v>
      </c>
      <c r="AV64">
        <f t="shared" si="99"/>
        <v>1.1118768680283215E-2</v>
      </c>
      <c r="AW64">
        <f t="shared" si="99"/>
        <v>1.0941527745519701E-2</v>
      </c>
      <c r="AX64">
        <f t="shared" si="99"/>
        <v>9.7182953269076677E-3</v>
      </c>
      <c r="AY64">
        <f t="shared" si="99"/>
        <v>8.2972161858105541E-3</v>
      </c>
      <c r="AZ64">
        <f t="shared" si="99"/>
        <v>7.462936980420244E-3</v>
      </c>
      <c r="BA64">
        <f t="shared" si="99"/>
        <v>6.8306012000778462E-3</v>
      </c>
      <c r="BB64">
        <f t="shared" si="100"/>
        <v>6.3137752628520507E-3</v>
      </c>
      <c r="BC64">
        <f t="shared" si="100"/>
        <v>5.8749582899216063E-3</v>
      </c>
      <c r="BD64">
        <f t="shared" si="100"/>
        <v>5.4935845324343372E-3</v>
      </c>
      <c r="BE64">
        <f t="shared" si="100"/>
        <v>5.1568232840286388E-3</v>
      </c>
      <c r="BF64">
        <f t="shared" si="100"/>
        <v>4.8559808506080035E-3</v>
      </c>
      <c r="BG64">
        <f t="shared" si="100"/>
        <v>4.5848183586033328E-3</v>
      </c>
      <c r="BH64">
        <f t="shared" si="100"/>
        <v>4.3386655000043732E-3</v>
      </c>
      <c r="BI64">
        <f t="shared" si="100"/>
        <v>4.1139114927954377E-3</v>
      </c>
      <c r="BJ64">
        <f t="shared" si="100"/>
        <v>3.9076928572717379E-3</v>
      </c>
      <c r="BK64">
        <f t="shared" si="100"/>
        <v>3.7176917418423397E-3</v>
      </c>
      <c r="BL64">
        <f t="shared" si="101"/>
        <v>3.5420000876243011E-3</v>
      </c>
      <c r="BM64">
        <f t="shared" si="101"/>
        <v>3.3790249202519267E-3</v>
      </c>
      <c r="BN64">
        <f t="shared" si="101"/>
        <v>3.2274203723500019E-3</v>
      </c>
      <c r="BO64">
        <f t="shared" si="101"/>
        <v>3.0860376722112912E-3</v>
      </c>
      <c r="BP64">
        <f t="shared" si="101"/>
        <v>2.9538875598721487E-3</v>
      </c>
      <c r="BQ64">
        <f t="shared" si="101"/>
        <v>2.8301115159443547E-3</v>
      </c>
      <c r="BR64">
        <f t="shared" si="101"/>
        <v>2.7139593773971731E-3</v>
      </c>
      <c r="BS64">
        <f t="shared" si="101"/>
        <v>2.6047716718598274E-3</v>
      </c>
      <c r="BT64">
        <f t="shared" si="101"/>
        <v>2.5019654977180309E-3</v>
      </c>
      <c r="BU64">
        <f t="shared" si="101"/>
        <v>2.4050231095830619E-3</v>
      </c>
      <c r="BV64">
        <f t="shared" si="102"/>
        <v>2.3134825963007392E-3</v>
      </c>
      <c r="BW64">
        <f t="shared" si="102"/>
        <v>2.2269301975697108E-3</v>
      </c>
      <c r="BX64">
        <f t="shared" si="102"/>
        <v>2.1449939181325487E-3</v>
      </c>
      <c r="BY64">
        <f t="shared" si="102"/>
        <v>2.0673381799892654E-3</v>
      </c>
      <c r="BZ64">
        <f t="shared" si="102"/>
        <v>1.9936593127545064E-3</v>
      </c>
      <c r="CA64">
        <f t="shared" si="102"/>
        <v>1.9236817265584217E-3</v>
      </c>
      <c r="CB64">
        <f t="shared" si="102"/>
        <v>1.8571546451498198E-3</v>
      </c>
      <c r="CC64">
        <f t="shared" si="102"/>
        <v>1.7938493021230648E-3</v>
      </c>
      <c r="CD64">
        <f t="shared" si="102"/>
        <v>1.7335565225796358E-3</v>
      </c>
      <c r="CE64">
        <f t="shared" si="102"/>
        <v>1.6760846275606764E-3</v>
      </c>
      <c r="CF64">
        <f t="shared" si="103"/>
        <v>1.6212576103350296E-3</v>
      </c>
      <c r="CG64">
        <f t="shared" si="103"/>
        <v>1.5689135428898758E-3</v>
      </c>
      <c r="CH64">
        <f t="shared" si="103"/>
        <v>1.5189031783311021E-3</v>
      </c>
      <c r="CI64">
        <f t="shared" si="103"/>
        <v>1.4710887207914228E-3</v>
      </c>
      <c r="CJ64">
        <f t="shared" si="103"/>
        <v>1.4253427391916532E-3</v>
      </c>
      <c r="CK64">
        <f t="shared" si="103"/>
        <v>1.3815472050509273E-3</v>
      </c>
      <c r="CL64">
        <f t="shared" si="103"/>
        <v>1.3395926376834491E-3</v>
      </c>
      <c r="CM64">
        <f t="shared" si="103"/>
        <v>1.2993773426975656E-3</v>
      </c>
      <c r="CN64">
        <f t="shared" si="103"/>
        <v>1.2608067318400139E-3</v>
      </c>
      <c r="CO64">
        <f t="shared" si="103"/>
        <v>1.2237927139919847E-3</v>
      </c>
      <c r="CP64">
        <f t="shared" si="104"/>
        <v>1.188253148593202E-3</v>
      </c>
      <c r="CQ64">
        <f t="shared" si="104"/>
        <v>1.1541113540002447E-3</v>
      </c>
      <c r="CR64">
        <f t="shared" si="104"/>
        <v>7.4242242421897631E-4</v>
      </c>
      <c r="CS64">
        <f t="shared" si="104"/>
        <v>4.8180157641538468E-4</v>
      </c>
      <c r="CT64">
        <f t="shared" si="104"/>
        <v>3.333801096762152E-4</v>
      </c>
      <c r="CU64">
        <f t="shared" si="104"/>
        <v>2.3172003978186144E-4</v>
      </c>
      <c r="CV64">
        <f t="shared" si="104"/>
        <v>1.5808436909539475E-4</v>
      </c>
      <c r="CW64">
        <f t="shared" si="104"/>
        <v>1.0382772052998481E-4</v>
      </c>
      <c r="CX64">
        <f t="shared" si="104"/>
        <v>6.4065701216669817E-5</v>
      </c>
      <c r="CY64">
        <f t="shared" si="104"/>
        <v>3.569470295742514E-5</v>
      </c>
      <c r="CZ64">
        <f t="shared" si="105"/>
        <v>1.6583408798685787E-5</v>
      </c>
      <c r="DA64">
        <f t="shared" si="105"/>
        <v>5.1849328030947938E-6</v>
      </c>
      <c r="DB64">
        <f t="shared" si="105"/>
        <v>3.2907100558966057E-7</v>
      </c>
      <c r="DC64">
        <f t="shared" si="105"/>
        <v>0</v>
      </c>
      <c r="DD64">
        <f t="shared" si="105"/>
        <v>0</v>
      </c>
      <c r="DE64">
        <f t="shared" si="105"/>
        <v>0</v>
      </c>
      <c r="DF64">
        <f t="shared" si="105"/>
        <v>0</v>
      </c>
      <c r="DG64">
        <f t="shared" si="105"/>
        <v>0</v>
      </c>
      <c r="DH64">
        <f t="shared" si="105"/>
        <v>0</v>
      </c>
      <c r="DI64">
        <f t="shared" si="105"/>
        <v>0</v>
      </c>
      <c r="DJ64">
        <f t="shared" si="106"/>
        <v>0</v>
      </c>
      <c r="DK64">
        <f t="shared" si="106"/>
        <v>0</v>
      </c>
      <c r="DL64">
        <f t="shared" si="106"/>
        <v>0</v>
      </c>
      <c r="DM64">
        <f t="shared" si="106"/>
        <v>0</v>
      </c>
      <c r="DN64">
        <f t="shared" si="106"/>
        <v>0</v>
      </c>
      <c r="DO64">
        <f t="shared" si="106"/>
        <v>0</v>
      </c>
      <c r="DP64">
        <f t="shared" si="106"/>
        <v>0</v>
      </c>
      <c r="DQ64">
        <f t="shared" si="106"/>
        <v>0</v>
      </c>
      <c r="DR64">
        <f t="shared" si="106"/>
        <v>0</v>
      </c>
      <c r="DS64">
        <f t="shared" si="106"/>
        <v>0</v>
      </c>
      <c r="DT64">
        <f t="shared" si="107"/>
        <v>0</v>
      </c>
      <c r="DU64">
        <f t="shared" si="107"/>
        <v>0</v>
      </c>
      <c r="DV64">
        <f t="shared" si="107"/>
        <v>0</v>
      </c>
      <c r="DW64">
        <f t="shared" si="107"/>
        <v>0</v>
      </c>
      <c r="DX64">
        <f t="shared" si="107"/>
        <v>0</v>
      </c>
      <c r="DY64">
        <f t="shared" si="107"/>
        <v>0</v>
      </c>
      <c r="DZ64">
        <f t="shared" si="107"/>
        <v>0</v>
      </c>
      <c r="EA64">
        <f t="shared" si="107"/>
        <v>0</v>
      </c>
      <c r="EB64">
        <f t="shared" si="107"/>
        <v>0</v>
      </c>
      <c r="EC64">
        <f t="shared" si="107"/>
        <v>0</v>
      </c>
      <c r="ED64">
        <f t="shared" si="108"/>
        <v>0</v>
      </c>
      <c r="EE64">
        <f t="shared" si="108"/>
        <v>0</v>
      </c>
      <c r="EF64">
        <f t="shared" si="108"/>
        <v>0</v>
      </c>
      <c r="EG64">
        <f t="shared" si="108"/>
        <v>0</v>
      </c>
      <c r="EH64">
        <f t="shared" si="108"/>
        <v>0</v>
      </c>
      <c r="EI64">
        <f t="shared" si="108"/>
        <v>0</v>
      </c>
      <c r="EJ64">
        <f t="shared" si="108"/>
        <v>0</v>
      </c>
      <c r="EK64">
        <f t="shared" si="108"/>
        <v>0</v>
      </c>
      <c r="EL64">
        <f t="shared" si="108"/>
        <v>0</v>
      </c>
      <c r="EM64">
        <f t="shared" si="108"/>
        <v>0</v>
      </c>
      <c r="EN64">
        <f t="shared" si="109"/>
        <v>0</v>
      </c>
      <c r="EO64">
        <f t="shared" si="109"/>
        <v>0</v>
      </c>
      <c r="EP64">
        <f t="shared" si="109"/>
        <v>0</v>
      </c>
      <c r="EQ64">
        <f t="shared" si="109"/>
        <v>0</v>
      </c>
      <c r="ER64">
        <f t="shared" si="109"/>
        <v>0</v>
      </c>
      <c r="ES64">
        <f t="shared" si="109"/>
        <v>0</v>
      </c>
      <c r="ET64">
        <f t="shared" si="109"/>
        <v>0</v>
      </c>
      <c r="EU64">
        <f t="shared" si="109"/>
        <v>0</v>
      </c>
      <c r="EV64">
        <f t="shared" si="109"/>
        <v>0</v>
      </c>
      <c r="EW64">
        <f t="shared" si="109"/>
        <v>0</v>
      </c>
      <c r="EX64">
        <f t="shared" si="109"/>
        <v>0</v>
      </c>
      <c r="EZ64">
        <f t="shared" si="17"/>
        <v>0.86093455075661063</v>
      </c>
      <c r="FB64">
        <f t="shared" si="63"/>
        <v>1.3063373629834119E-2</v>
      </c>
      <c r="FC64">
        <f t="shared" si="64"/>
        <v>0.24834541616442446</v>
      </c>
    </row>
    <row r="65" spans="1:159" x14ac:dyDescent="0.25">
      <c r="A65">
        <v>590</v>
      </c>
      <c r="B65" s="19">
        <f>'Input spectra'!Y64</f>
        <v>5.2881155092397297E-2</v>
      </c>
      <c r="C65">
        <f>'Input spectra'!F64</f>
        <v>0</v>
      </c>
      <c r="D65">
        <f t="shared" si="95"/>
        <v>2.0653927966864227E-2</v>
      </c>
      <c r="E65">
        <f t="shared" si="95"/>
        <v>2.039537577237855E-2</v>
      </c>
      <c r="F65">
        <f t="shared" si="95"/>
        <v>2.0138976343156704E-2</v>
      </c>
      <c r="G65">
        <f t="shared" si="95"/>
        <v>1.9884714163230191E-2</v>
      </c>
      <c r="H65">
        <f t="shared" si="95"/>
        <v>1.9632573820414934E-2</v>
      </c>
      <c r="I65">
        <f t="shared" si="95"/>
        <v>1.9382540005648142E-2</v>
      </c>
      <c r="J65">
        <f t="shared" si="95"/>
        <v>1.9134597512329248E-2</v>
      </c>
      <c r="K65">
        <f t="shared" si="95"/>
        <v>1.8888731235664969E-2</v>
      </c>
      <c r="L65">
        <f t="shared" si="95"/>
        <v>1.8644926172018402E-2</v>
      </c>
      <c r="M65">
        <f t="shared" si="95"/>
        <v>1.8403167418262166E-2</v>
      </c>
      <c r="N65">
        <f t="shared" si="96"/>
        <v>1.8163440171135553E-2</v>
      </c>
      <c r="O65">
        <f t="shared" si="96"/>
        <v>1.7925729726605631E-2</v>
      </c>
      <c r="P65">
        <f t="shared" si="96"/>
        <v>1.7690021479232376E-2</v>
      </c>
      <c r="Q65">
        <f t="shared" si="96"/>
        <v>1.745630092153768E-2</v>
      </c>
      <c r="R65">
        <f t="shared" si="96"/>
        <v>1.7224553643378288E-2</v>
      </c>
      <c r="S65">
        <f t="shared" si="96"/>
        <v>1.6994765331322638E-2</v>
      </c>
      <c r="T65">
        <f t="shared" si="96"/>
        <v>1.6766921768031573E-2</v>
      </c>
      <c r="U65">
        <f t="shared" si="96"/>
        <v>1.6541008831642841E-2</v>
      </c>
      <c r="V65">
        <f t="shared" si="96"/>
        <v>1.6317012495159502E-2</v>
      </c>
      <c r="W65">
        <f t="shared" si="96"/>
        <v>1.6094918825842058E-2</v>
      </c>
      <c r="X65">
        <f t="shared" si="97"/>
        <v>1.5874713984604372E-2</v>
      </c>
      <c r="Y65">
        <f t="shared" si="97"/>
        <v>1.5656384225413371E-2</v>
      </c>
      <c r="Z65">
        <f t="shared" si="97"/>
        <v>1.5439915894692433E-2</v>
      </c>
      <c r="AA65">
        <f t="shared" si="97"/>
        <v>1.52252954307285E-2</v>
      </c>
      <c r="AB65">
        <f t="shared" si="97"/>
        <v>1.5012509363082877E-2</v>
      </c>
      <c r="AC65">
        <f t="shared" si="97"/>
        <v>1.4801544312005676E-2</v>
      </c>
      <c r="AD65">
        <f t="shared" si="97"/>
        <v>1.4592386987853912E-2</v>
      </c>
      <c r="AE65">
        <f t="shared" si="97"/>
        <v>1.43850241905132E-2</v>
      </c>
      <c r="AF65">
        <f t="shared" si="97"/>
        <v>1.4179442808823071E-2</v>
      </c>
      <c r="AG65">
        <f t="shared" si="97"/>
        <v>1.3975629820005808E-2</v>
      </c>
      <c r="AH65">
        <f t="shared" si="98"/>
        <v>1.3773572289098908E-2</v>
      </c>
      <c r="AI65">
        <f t="shared" si="98"/>
        <v>1.3573257368391E-2</v>
      </c>
      <c r="AJ65">
        <f t="shared" si="98"/>
        <v>1.3374672296861319E-2</v>
      </c>
      <c r="AK65">
        <f t="shared" si="98"/>
        <v>1.3177804399622635E-2</v>
      </c>
      <c r="AL65">
        <f t="shared" si="98"/>
        <v>1.2982641087367665E-2</v>
      </c>
      <c r="AM65">
        <f t="shared" si="98"/>
        <v>1.2789169855818926E-2</v>
      </c>
      <c r="AN65">
        <f t="shared" si="98"/>
        <v>1.2597378285181999E-2</v>
      </c>
      <c r="AO65">
        <f t="shared" si="98"/>
        <v>1.2407254039602212E-2</v>
      </c>
      <c r="AP65">
        <f t="shared" si="98"/>
        <v>1.2218784866624694E-2</v>
      </c>
      <c r="AQ65">
        <f t="shared" si="98"/>
        <v>1.2031958596657774E-2</v>
      </c>
      <c r="AR65">
        <f t="shared" si="99"/>
        <v>1.1846763142439772E-2</v>
      </c>
      <c r="AS65">
        <f t="shared" si="99"/>
        <v>1.1663186498509039E-2</v>
      </c>
      <c r="AT65">
        <f t="shared" si="99"/>
        <v>1.1481216740677345E-2</v>
      </c>
      <c r="AU65">
        <f t="shared" si="99"/>
        <v>1.1300842025506554E-2</v>
      </c>
      <c r="AV65">
        <f t="shared" si="99"/>
        <v>1.1122050589788502E-2</v>
      </c>
      <c r="AW65">
        <f t="shared" si="99"/>
        <v>1.0944830750028186E-2</v>
      </c>
      <c r="AX65">
        <f t="shared" si="99"/>
        <v>9.7212942689149911E-3</v>
      </c>
      <c r="AY65">
        <f t="shared" si="99"/>
        <v>8.2998322708889051E-3</v>
      </c>
      <c r="AZ65">
        <f t="shared" si="99"/>
        <v>7.465340092730163E-3</v>
      </c>
      <c r="BA65">
        <f t="shared" si="99"/>
        <v>6.8328465266867446E-3</v>
      </c>
      <c r="BB65">
        <f t="shared" si="100"/>
        <v>6.3158930635794893E-3</v>
      </c>
      <c r="BC65">
        <f t="shared" si="100"/>
        <v>5.8769683192296095E-3</v>
      </c>
      <c r="BD65">
        <f t="shared" si="100"/>
        <v>5.4955009407115143E-3</v>
      </c>
      <c r="BE65">
        <f t="shared" si="100"/>
        <v>5.1586568158767977E-3</v>
      </c>
      <c r="BF65">
        <f t="shared" si="100"/>
        <v>4.8577399991841562E-3</v>
      </c>
      <c r="BG65">
        <f t="shared" si="100"/>
        <v>4.5865100380640105E-3</v>
      </c>
      <c r="BH65">
        <f t="shared" si="100"/>
        <v>4.3402954673519662E-3</v>
      </c>
      <c r="BI65">
        <f t="shared" si="100"/>
        <v>4.1154846276928629E-3</v>
      </c>
      <c r="BJ65">
        <f t="shared" si="100"/>
        <v>3.9092133559144888E-3</v>
      </c>
      <c r="BK65">
        <f t="shared" si="100"/>
        <v>3.7191632560755043E-3</v>
      </c>
      <c r="BL65">
        <f t="shared" si="101"/>
        <v>3.5434258276872649E-3</v>
      </c>
      <c r="BM65">
        <f t="shared" si="101"/>
        <v>3.380407732512975E-3</v>
      </c>
      <c r="BN65">
        <f t="shared" si="101"/>
        <v>3.228762799336525E-3</v>
      </c>
      <c r="BO65">
        <f t="shared" si="101"/>
        <v>3.0873419997924489E-3</v>
      </c>
      <c r="BP65">
        <f t="shared" si="101"/>
        <v>2.9551558549165079E-3</v>
      </c>
      <c r="BQ65">
        <f t="shared" si="101"/>
        <v>2.8313456567824772E-3</v>
      </c>
      <c r="BR65">
        <f t="shared" si="101"/>
        <v>2.7151610787589167E-3</v>
      </c>
      <c r="BS65">
        <f t="shared" si="101"/>
        <v>2.6059425055061625E-3</v>
      </c>
      <c r="BT65">
        <f t="shared" si="101"/>
        <v>2.5031069096737978E-3</v>
      </c>
      <c r="BU65">
        <f t="shared" si="101"/>
        <v>2.4061364346545833E-3</v>
      </c>
      <c r="BV65">
        <f t="shared" si="102"/>
        <v>2.314569070401467E-3</v>
      </c>
      <c r="BW65">
        <f t="shared" si="102"/>
        <v>2.2279909682591508E-3</v>
      </c>
      <c r="BX65">
        <f t="shared" si="102"/>
        <v>2.1460300536859313E-3</v>
      </c>
      <c r="BY65">
        <f t="shared" si="102"/>
        <v>2.0683506772492511E-3</v>
      </c>
      <c r="BZ65">
        <f t="shared" si="102"/>
        <v>1.9946491039657538E-3</v>
      </c>
      <c r="CA65">
        <f t="shared" si="102"/>
        <v>1.9246496853468982E-3</v>
      </c>
      <c r="CB65">
        <f t="shared" si="102"/>
        <v>1.8581015917784253E-3</v>
      </c>
      <c r="CC65">
        <f t="shared" si="102"/>
        <v>1.7947760081312969E-3</v>
      </c>
      <c r="CD65">
        <f t="shared" si="102"/>
        <v>1.7344637148961214E-3</v>
      </c>
      <c r="CE65">
        <f t="shared" si="102"/>
        <v>1.6769729921622823E-3</v>
      </c>
      <c r="CF65">
        <f t="shared" si="103"/>
        <v>1.6221277955141054E-3</v>
      </c>
      <c r="CG65">
        <f t="shared" si="103"/>
        <v>1.5697661621813042E-3</v>
      </c>
      <c r="CH65">
        <f t="shared" si="103"/>
        <v>1.5197388131427886E-3</v>
      </c>
      <c r="CI65">
        <f t="shared" si="103"/>
        <v>1.471907922775232E-3</v>
      </c>
      <c r="CJ65">
        <f t="shared" si="103"/>
        <v>1.426146032386347E-3</v>
      </c>
      <c r="CK65">
        <f t="shared" si="103"/>
        <v>1.382335087824111E-3</v>
      </c>
      <c r="CL65">
        <f t="shared" si="103"/>
        <v>1.3403655844957559E-3</v>
      </c>
      <c r="CM65">
        <f t="shared" si="103"/>
        <v>1.300135805709119E-3</v>
      </c>
      <c r="CN65">
        <f t="shared" si="103"/>
        <v>1.2615511423765464E-3</v>
      </c>
      <c r="CO65">
        <f t="shared" si="103"/>
        <v>1.2245234838857094E-3</v>
      </c>
      <c r="CP65">
        <f t="shared" si="104"/>
        <v>1.1889706714116202E-3</v>
      </c>
      <c r="CQ65">
        <f t="shared" si="104"/>
        <v>1.1548160061744209E-3</v>
      </c>
      <c r="CR65">
        <f t="shared" si="104"/>
        <v>7.4288069910201035E-4</v>
      </c>
      <c r="CS65">
        <f t="shared" si="104"/>
        <v>4.8210221157388828E-4</v>
      </c>
      <c r="CT65">
        <f t="shared" si="104"/>
        <v>3.3359037013079232E-4</v>
      </c>
      <c r="CU65">
        <f t="shared" si="104"/>
        <v>2.3186773917693851E-4</v>
      </c>
      <c r="CV65">
        <f t="shared" si="104"/>
        <v>1.5818619379485963E-4</v>
      </c>
      <c r="CW65">
        <f t="shared" si="104"/>
        <v>1.0389529450765387E-4</v>
      </c>
      <c r="CX65">
        <f t="shared" si="104"/>
        <v>6.410782695701708E-5</v>
      </c>
      <c r="CY65">
        <f t="shared" si="104"/>
        <v>3.5718413217096431E-5</v>
      </c>
      <c r="CZ65">
        <f t="shared" si="105"/>
        <v>1.6594535658253916E-5</v>
      </c>
      <c r="DA65">
        <f t="shared" si="105"/>
        <v>5.1884465037764598E-6</v>
      </c>
      <c r="DB65">
        <f t="shared" si="105"/>
        <v>3.292962175773275E-7</v>
      </c>
      <c r="DC65">
        <f t="shared" si="105"/>
        <v>0</v>
      </c>
      <c r="DD65">
        <f t="shared" si="105"/>
        <v>0</v>
      </c>
      <c r="DE65">
        <f t="shared" si="105"/>
        <v>0</v>
      </c>
      <c r="DF65">
        <f t="shared" si="105"/>
        <v>0</v>
      </c>
      <c r="DG65">
        <f t="shared" si="105"/>
        <v>0</v>
      </c>
      <c r="DH65">
        <f t="shared" si="105"/>
        <v>0</v>
      </c>
      <c r="DI65">
        <f t="shared" si="105"/>
        <v>0</v>
      </c>
      <c r="DJ65">
        <f t="shared" si="106"/>
        <v>0</v>
      </c>
      <c r="DK65">
        <f t="shared" si="106"/>
        <v>0</v>
      </c>
      <c r="DL65">
        <f t="shared" si="106"/>
        <v>0</v>
      </c>
      <c r="DM65">
        <f t="shared" si="106"/>
        <v>0</v>
      </c>
      <c r="DN65">
        <f t="shared" si="106"/>
        <v>0</v>
      </c>
      <c r="DO65">
        <f t="shared" si="106"/>
        <v>0</v>
      </c>
      <c r="DP65">
        <f t="shared" si="106"/>
        <v>0</v>
      </c>
      <c r="DQ65">
        <f t="shared" si="106"/>
        <v>0</v>
      </c>
      <c r="DR65">
        <f t="shared" si="106"/>
        <v>0</v>
      </c>
      <c r="DS65">
        <f t="shared" si="106"/>
        <v>0</v>
      </c>
      <c r="DT65">
        <f t="shared" si="107"/>
        <v>0</v>
      </c>
      <c r="DU65">
        <f t="shared" si="107"/>
        <v>0</v>
      </c>
      <c r="DV65">
        <f t="shared" si="107"/>
        <v>0</v>
      </c>
      <c r="DW65">
        <f t="shared" si="107"/>
        <v>0</v>
      </c>
      <c r="DX65">
        <f t="shared" si="107"/>
        <v>0</v>
      </c>
      <c r="DY65">
        <f t="shared" si="107"/>
        <v>0</v>
      </c>
      <c r="DZ65">
        <f t="shared" si="107"/>
        <v>0</v>
      </c>
      <c r="EA65">
        <f t="shared" si="107"/>
        <v>0</v>
      </c>
      <c r="EB65">
        <f t="shared" si="107"/>
        <v>0</v>
      </c>
      <c r="EC65">
        <f t="shared" si="107"/>
        <v>0</v>
      </c>
      <c r="ED65">
        <f t="shared" si="108"/>
        <v>0</v>
      </c>
      <c r="EE65">
        <f t="shared" si="108"/>
        <v>0</v>
      </c>
      <c r="EF65">
        <f t="shared" si="108"/>
        <v>0</v>
      </c>
      <c r="EG65">
        <f t="shared" si="108"/>
        <v>0</v>
      </c>
      <c r="EH65">
        <f t="shared" si="108"/>
        <v>0</v>
      </c>
      <c r="EI65">
        <f t="shared" si="108"/>
        <v>0</v>
      </c>
      <c r="EJ65">
        <f t="shared" si="108"/>
        <v>0</v>
      </c>
      <c r="EK65">
        <f t="shared" si="108"/>
        <v>0</v>
      </c>
      <c r="EL65">
        <f t="shared" si="108"/>
        <v>0</v>
      </c>
      <c r="EM65">
        <f t="shared" si="108"/>
        <v>0</v>
      </c>
      <c r="EN65">
        <f t="shared" si="109"/>
        <v>0</v>
      </c>
      <c r="EO65">
        <f t="shared" si="109"/>
        <v>0</v>
      </c>
      <c r="EP65">
        <f t="shared" si="109"/>
        <v>0</v>
      </c>
      <c r="EQ65">
        <f t="shared" si="109"/>
        <v>0</v>
      </c>
      <c r="ER65">
        <f t="shared" si="109"/>
        <v>0</v>
      </c>
      <c r="ES65">
        <f t="shared" si="109"/>
        <v>0</v>
      </c>
      <c r="ET65">
        <f t="shared" si="109"/>
        <v>0</v>
      </c>
      <c r="EU65">
        <f t="shared" si="109"/>
        <v>0</v>
      </c>
      <c r="EV65">
        <f t="shared" si="109"/>
        <v>0</v>
      </c>
      <c r="EW65">
        <f t="shared" si="109"/>
        <v>0</v>
      </c>
      <c r="EX65">
        <f t="shared" si="109"/>
        <v>0</v>
      </c>
      <c r="EZ65">
        <f t="shared" si="17"/>
        <v>0.86109135869687159</v>
      </c>
      <c r="FB65">
        <f t="shared" si="63"/>
        <v>1.3047043002347103E-2</v>
      </c>
      <c r="FC65">
        <f t="shared" si="64"/>
        <v>0.24834751203840283</v>
      </c>
    </row>
    <row r="66" spans="1:159" x14ac:dyDescent="0.25">
      <c r="A66">
        <v>595</v>
      </c>
      <c r="B66" s="19">
        <f>'Input spectra'!Y65</f>
        <v>5.2814081256646501E-2</v>
      </c>
      <c r="C66">
        <f>'Input spectra'!F65</f>
        <v>0</v>
      </c>
      <c r="D66">
        <f t="shared" si="95"/>
        <v>2.0653927966864227E-2</v>
      </c>
      <c r="E66">
        <f t="shared" si="95"/>
        <v>2.0395512572445797E-2</v>
      </c>
      <c r="F66">
        <f t="shared" si="95"/>
        <v>2.013924650464706E-2</v>
      </c>
      <c r="G66">
        <f t="shared" si="95"/>
        <v>1.988511429047141E-2</v>
      </c>
      <c r="H66">
        <f t="shared" si="95"/>
        <v>1.9633100560293718E-2</v>
      </c>
      <c r="I66">
        <f t="shared" si="95"/>
        <v>1.9383190047200662E-2</v>
      </c>
      <c r="J66">
        <f t="shared" si="95"/>
        <v>1.9135367586335109E-2</v>
      </c>
      <c r="K66">
        <f t="shared" si="95"/>
        <v>1.8889618114244534E-2</v>
      </c>
      <c r="L66">
        <f t="shared" si="95"/>
        <v>1.8645926668233524E-2</v>
      </c>
      <c r="M66">
        <f t="shared" si="95"/>
        <v>1.8404278385720247E-2</v>
      </c>
      <c r="N66">
        <f t="shared" si="96"/>
        <v>1.8164658503596918E-2</v>
      </c>
      <c r="O66">
        <f t="shared" si="96"/>
        <v>1.7927052357594227E-2</v>
      </c>
      <c r="P66">
        <f t="shared" si="96"/>
        <v>1.7691445381649719E-2</v>
      </c>
      <c r="Q66">
        <f t="shared" si="96"/>
        <v>1.745782310728004E-2</v>
      </c>
      <c r="R66">
        <f t="shared" si="96"/>
        <v>1.7226171162957108E-2</v>
      </c>
      <c r="S66">
        <f t="shared" si="96"/>
        <v>1.6996475273488167E-2</v>
      </c>
      <c r="T66">
        <f t="shared" si="96"/>
        <v>1.676872125939962E-2</v>
      </c>
      <c r="U66">
        <f t="shared" si="96"/>
        <v>1.6542895036324726E-2</v>
      </c>
      <c r="V66">
        <f t="shared" si="96"/>
        <v>1.63189826143951E-2</v>
      </c>
      <c r="W66">
        <f t="shared" si="96"/>
        <v>1.6096970097635933E-2</v>
      </c>
      <c r="X66">
        <f t="shared" si="97"/>
        <v>1.5876843683365033E-2</v>
      </c>
      <c r="Y66">
        <f t="shared" si="97"/>
        <v>1.5658589661595515E-2</v>
      </c>
      <c r="Z66">
        <f t="shared" si="97"/>
        <v>1.5442194414442263E-2</v>
      </c>
      <c r="AA66">
        <f t="shared" si="97"/>
        <v>1.5227644415532024E-2</v>
      </c>
      <c r="AB66">
        <f t="shared" si="97"/>
        <v>1.5014926229417195E-2</v>
      </c>
      <c r="AC66">
        <f t="shared" si="97"/>
        <v>1.4804026510993223E-2</v>
      </c>
      <c r="AD66">
        <f t="shared" si="97"/>
        <v>1.4594932004919629E-2</v>
      </c>
      <c r="AE66">
        <f t="shared" si="97"/>
        <v>1.4387629545044626E-2</v>
      </c>
      <c r="AF66">
        <f t="shared" si="97"/>
        <v>1.4182106053833316E-2</v>
      </c>
      <c r="AG66">
        <f t="shared" si="97"/>
        <v>1.3978348541799407E-2</v>
      </c>
      <c r="AH66">
        <f t="shared" si="98"/>
        <v>1.3776344106940499E-2</v>
      </c>
      <c r="AI66">
        <f t="shared" si="98"/>
        <v>1.3576079934176841E-2</v>
      </c>
      <c r="AJ66">
        <f t="shared" si="98"/>
        <v>1.3377543294793601E-2</v>
      </c>
      <c r="AK66">
        <f t="shared" si="98"/>
        <v>1.3180721545886563E-2</v>
      </c>
      <c r="AL66">
        <f t="shared" si="98"/>
        <v>1.2985602129811315E-2</v>
      </c>
      <c r="AM66">
        <f t="shared" si="98"/>
        <v>1.2792172573635833E-2</v>
      </c>
      <c r="AN66">
        <f t="shared" si="98"/>
        <v>1.2600420488596439E-2</v>
      </c>
      <c r="AO66">
        <f t="shared" si="98"/>
        <v>1.2410333569557208E-2</v>
      </c>
      <c r="AP66">
        <f t="shared" si="98"/>
        <v>1.2221899594472674E-2</v>
      </c>
      <c r="AQ66">
        <f t="shared" si="98"/>
        <v>1.2035106423853895E-2</v>
      </c>
      <c r="AR66">
        <f t="shared" si="99"/>
        <v>1.184994200023785E-2</v>
      </c>
      <c r="AS66">
        <f t="shared" si="99"/>
        <v>1.1666394347660135E-2</v>
      </c>
      <c r="AT66">
        <f t="shared" si="99"/>
        <v>1.1484451571130884E-2</v>
      </c>
      <c r="AU66">
        <f t="shared" si="99"/>
        <v>1.130410185611406E-2</v>
      </c>
      <c r="AV66">
        <f t="shared" si="99"/>
        <v>1.1125333468009866E-2</v>
      </c>
      <c r="AW66">
        <f t="shared" si="99"/>
        <v>1.0948134751640455E-2</v>
      </c>
      <c r="AX66">
        <f t="shared" si="99"/>
        <v>9.7242941363575707E-3</v>
      </c>
      <c r="AY66">
        <f t="shared" si="99"/>
        <v>8.3024491808103042E-3</v>
      </c>
      <c r="AZ66">
        <f t="shared" si="99"/>
        <v>7.4677439788572476E-3</v>
      </c>
      <c r="BA66">
        <f t="shared" si="99"/>
        <v>6.8350925913699947E-3</v>
      </c>
      <c r="BB66">
        <f t="shared" si="100"/>
        <v>6.3180115746711268E-3</v>
      </c>
      <c r="BC66">
        <f t="shared" si="100"/>
        <v>5.8789790362391422E-3</v>
      </c>
      <c r="BD66">
        <f t="shared" si="100"/>
        <v>5.4974180175177082E-3</v>
      </c>
      <c r="BE66">
        <f t="shared" si="100"/>
        <v>5.1604909996454985E-3</v>
      </c>
      <c r="BF66">
        <f t="shared" si="100"/>
        <v>4.8594997850370603E-3</v>
      </c>
      <c r="BG66">
        <f t="shared" si="100"/>
        <v>4.5882023417106784E-3</v>
      </c>
      <c r="BH66">
        <f t="shared" si="100"/>
        <v>4.3419260470522608E-3</v>
      </c>
      <c r="BI66">
        <f t="shared" si="100"/>
        <v>4.1170583641475644E-3</v>
      </c>
      <c r="BJ66">
        <f t="shared" si="100"/>
        <v>3.910734446189233E-3</v>
      </c>
      <c r="BK66">
        <f t="shared" si="100"/>
        <v>3.7206353527545208E-3</v>
      </c>
      <c r="BL66">
        <f t="shared" si="101"/>
        <v>3.5448521416448268E-3</v>
      </c>
      <c r="BM66">
        <f t="shared" si="101"/>
        <v>3.3817911106679673E-3</v>
      </c>
      <c r="BN66">
        <f t="shared" si="101"/>
        <v>3.2301057846978493E-3</v>
      </c>
      <c r="BO66">
        <f t="shared" si="101"/>
        <v>3.0886468786534712E-3</v>
      </c>
      <c r="BP66">
        <f t="shared" si="101"/>
        <v>2.9564246945219851E-3</v>
      </c>
      <c r="BQ66">
        <f t="shared" si="101"/>
        <v>2.832580335798546E-3</v>
      </c>
      <c r="BR66">
        <f t="shared" si="101"/>
        <v>2.7163633122163763E-3</v>
      </c>
      <c r="BS66">
        <f t="shared" si="101"/>
        <v>2.6071138654371762E-3</v>
      </c>
      <c r="BT66">
        <f t="shared" si="101"/>
        <v>2.5042488423486753E-3</v>
      </c>
      <c r="BU66">
        <f t="shared" si="101"/>
        <v>2.4072502751027371E-3</v>
      </c>
      <c r="BV66">
        <f t="shared" si="102"/>
        <v>2.3156560547398638E-3</v>
      </c>
      <c r="BW66">
        <f t="shared" si="102"/>
        <v>2.2290522442336034E-3</v>
      </c>
      <c r="BX66">
        <f t="shared" si="102"/>
        <v>2.1470666897427759E-3</v>
      </c>
      <c r="BY66">
        <f t="shared" si="102"/>
        <v>2.0693636703887734E-3</v>
      </c>
      <c r="BZ66">
        <f t="shared" si="102"/>
        <v>1.9956393865782317E-3</v>
      </c>
      <c r="CA66">
        <f t="shared" si="102"/>
        <v>1.925618131193187E-3</v>
      </c>
      <c r="CB66">
        <f t="shared" si="102"/>
        <v>1.8590490212466893E-3</v>
      </c>
      <c r="CC66">
        <f t="shared" si="102"/>
        <v>1.7957031928776386E-3</v>
      </c>
      <c r="CD66">
        <f t="shared" si="102"/>
        <v>1.735371381957956E-3</v>
      </c>
      <c r="CE66">
        <f t="shared" si="102"/>
        <v>1.6778618276181937E-3</v>
      </c>
      <c r="CF66">
        <f t="shared" si="103"/>
        <v>1.6229984477517405E-3</v>
      </c>
      <c r="CG66">
        <f t="shared" si="103"/>
        <v>1.5706192448250045E-3</v>
      </c>
      <c r="CH66">
        <f t="shared" si="103"/>
        <v>1.5205749076845924E-3</v>
      </c>
      <c r="CI66">
        <f t="shared" si="103"/>
        <v>1.4727275809462712E-3</v>
      </c>
      <c r="CJ66">
        <f t="shared" si="103"/>
        <v>1.4269497783001915E-3</v>
      </c>
      <c r="CK66">
        <f t="shared" si="103"/>
        <v>1.3831234199190843E-3</v>
      </c>
      <c r="CL66">
        <f t="shared" si="103"/>
        <v>1.3411389772994453E-3</v>
      </c>
      <c r="CM66">
        <f t="shared" si="103"/>
        <v>1.3008947114451371E-3</v>
      </c>
      <c r="CN66">
        <f t="shared" si="103"/>
        <v>1.2622959924309142E-3</v>
      </c>
      <c r="CO66">
        <f t="shared" si="103"/>
        <v>1.2252546901479714E-3</v>
      </c>
      <c r="CP66">
        <f t="shared" si="104"/>
        <v>1.1896886275038691E-3</v>
      </c>
      <c r="CQ66">
        <f t="shared" si="104"/>
        <v>1.1555210885797734E-3</v>
      </c>
      <c r="CR66">
        <f t="shared" si="104"/>
        <v>7.4333925686425305E-4</v>
      </c>
      <c r="CS66">
        <f t="shared" si="104"/>
        <v>4.8240303432309879E-4</v>
      </c>
      <c r="CT66">
        <f t="shared" si="104"/>
        <v>3.3380076319513636E-4</v>
      </c>
      <c r="CU66">
        <f t="shared" si="104"/>
        <v>2.3201553271627376E-4</v>
      </c>
      <c r="CV66">
        <f t="shared" si="104"/>
        <v>1.5828808408126051E-4</v>
      </c>
      <c r="CW66">
        <f t="shared" si="104"/>
        <v>1.0396291246435304E-4</v>
      </c>
      <c r="CX66">
        <f t="shared" si="104"/>
        <v>6.4149980396709886E-5</v>
      </c>
      <c r="CY66">
        <f t="shared" si="104"/>
        <v>3.5742139226343024E-5</v>
      </c>
      <c r="CZ66">
        <f t="shared" si="105"/>
        <v>1.6605669983537034E-5</v>
      </c>
      <c r="DA66">
        <f t="shared" si="105"/>
        <v>5.1919625856061399E-6</v>
      </c>
      <c r="DB66">
        <f t="shared" si="105"/>
        <v>3.2952158369719819E-7</v>
      </c>
      <c r="DC66">
        <f t="shared" si="105"/>
        <v>0</v>
      </c>
      <c r="DD66">
        <f t="shared" si="105"/>
        <v>0</v>
      </c>
      <c r="DE66">
        <f t="shared" si="105"/>
        <v>0</v>
      </c>
      <c r="DF66">
        <f t="shared" si="105"/>
        <v>0</v>
      </c>
      <c r="DG66">
        <f t="shared" si="105"/>
        <v>0</v>
      </c>
      <c r="DH66">
        <f t="shared" si="105"/>
        <v>0</v>
      </c>
      <c r="DI66">
        <f t="shared" si="105"/>
        <v>0</v>
      </c>
      <c r="DJ66">
        <f t="shared" si="106"/>
        <v>0</v>
      </c>
      <c r="DK66">
        <f t="shared" si="106"/>
        <v>0</v>
      </c>
      <c r="DL66">
        <f t="shared" si="106"/>
        <v>0</v>
      </c>
      <c r="DM66">
        <f t="shared" si="106"/>
        <v>0</v>
      </c>
      <c r="DN66">
        <f t="shared" si="106"/>
        <v>0</v>
      </c>
      <c r="DO66">
        <f t="shared" si="106"/>
        <v>0</v>
      </c>
      <c r="DP66">
        <f t="shared" si="106"/>
        <v>0</v>
      </c>
      <c r="DQ66">
        <f t="shared" si="106"/>
        <v>0</v>
      </c>
      <c r="DR66">
        <f t="shared" si="106"/>
        <v>0</v>
      </c>
      <c r="DS66">
        <f t="shared" si="106"/>
        <v>0</v>
      </c>
      <c r="DT66">
        <f t="shared" si="107"/>
        <v>0</v>
      </c>
      <c r="DU66">
        <f t="shared" si="107"/>
        <v>0</v>
      </c>
      <c r="DV66">
        <f t="shared" si="107"/>
        <v>0</v>
      </c>
      <c r="DW66">
        <f t="shared" si="107"/>
        <v>0</v>
      </c>
      <c r="DX66">
        <f t="shared" si="107"/>
        <v>0</v>
      </c>
      <c r="DY66">
        <f t="shared" si="107"/>
        <v>0</v>
      </c>
      <c r="DZ66">
        <f t="shared" si="107"/>
        <v>0</v>
      </c>
      <c r="EA66">
        <f t="shared" si="107"/>
        <v>0</v>
      </c>
      <c r="EB66">
        <f t="shared" si="107"/>
        <v>0</v>
      </c>
      <c r="EC66">
        <f t="shared" si="107"/>
        <v>0</v>
      </c>
      <c r="ED66">
        <f t="shared" si="108"/>
        <v>0</v>
      </c>
      <c r="EE66">
        <f t="shared" si="108"/>
        <v>0</v>
      </c>
      <c r="EF66">
        <f t="shared" si="108"/>
        <v>0</v>
      </c>
      <c r="EG66">
        <f t="shared" si="108"/>
        <v>0</v>
      </c>
      <c r="EH66">
        <f t="shared" si="108"/>
        <v>0</v>
      </c>
      <c r="EI66">
        <f t="shared" si="108"/>
        <v>0</v>
      </c>
      <c r="EJ66">
        <f t="shared" si="108"/>
        <v>0</v>
      </c>
      <c r="EK66">
        <f t="shared" si="108"/>
        <v>0</v>
      </c>
      <c r="EL66">
        <f t="shared" si="108"/>
        <v>0</v>
      </c>
      <c r="EM66">
        <f t="shared" si="108"/>
        <v>0</v>
      </c>
      <c r="EN66">
        <f t="shared" si="109"/>
        <v>0</v>
      </c>
      <c r="EO66">
        <f t="shared" si="109"/>
        <v>0</v>
      </c>
      <c r="EP66">
        <f t="shared" si="109"/>
        <v>0</v>
      </c>
      <c r="EQ66">
        <f t="shared" si="109"/>
        <v>0</v>
      </c>
      <c r="ER66">
        <f t="shared" si="109"/>
        <v>0</v>
      </c>
      <c r="ES66">
        <f t="shared" si="109"/>
        <v>0</v>
      </c>
      <c r="ET66">
        <f t="shared" si="109"/>
        <v>0</v>
      </c>
      <c r="EU66">
        <f t="shared" si="109"/>
        <v>0</v>
      </c>
      <c r="EV66">
        <f t="shared" si="109"/>
        <v>0</v>
      </c>
      <c r="EW66">
        <f t="shared" si="109"/>
        <v>0</v>
      </c>
      <c r="EX66">
        <f t="shared" si="109"/>
        <v>0</v>
      </c>
      <c r="EZ66">
        <f t="shared" si="17"/>
        <v>0.86124821122651896</v>
      </c>
      <c r="FB66">
        <f t="shared" si="63"/>
        <v>1.303071182717197E-2</v>
      </c>
      <c r="FC66">
        <f t="shared" si="64"/>
        <v>0.24834960791284702</v>
      </c>
    </row>
    <row r="67" spans="1:159" x14ac:dyDescent="0.25">
      <c r="A67">
        <v>600</v>
      </c>
      <c r="B67" s="19">
        <f>'Input spectra'!Y66</f>
        <v>5.2747007420895602E-2</v>
      </c>
      <c r="C67">
        <f>'Input spectra'!F66</f>
        <v>0</v>
      </c>
      <c r="D67">
        <f t="shared" si="95"/>
        <v>2.0653927966864227E-2</v>
      </c>
      <c r="E67">
        <f t="shared" si="95"/>
        <v>2.0395649373430622E-2</v>
      </c>
      <c r="F67">
        <f t="shared" si="95"/>
        <v>2.01395166697616E-2</v>
      </c>
      <c r="G67">
        <f t="shared" si="95"/>
        <v>1.9885514425764129E-2</v>
      </c>
      <c r="H67">
        <f t="shared" si="95"/>
        <v>1.9633627314304871E-2</v>
      </c>
      <c r="I67">
        <f t="shared" si="95"/>
        <v>1.938384011055394E-2</v>
      </c>
      <c r="J67">
        <f t="shared" si="95"/>
        <v>1.9136137691332687E-2</v>
      </c>
      <c r="K67">
        <f t="shared" si="95"/>
        <v>1.8890505034465526E-2</v>
      </c>
      <c r="L67">
        <f t="shared" si="95"/>
        <v>1.8646927218135788E-2</v>
      </c>
      <c r="M67">
        <f t="shared" si="95"/>
        <v>1.8405389420245517E-2</v>
      </c>
      <c r="N67">
        <f t="shared" si="96"/>
        <v>1.816587691777926E-2</v>
      </c>
      <c r="O67">
        <f t="shared" si="96"/>
        <v>1.7928375086171757E-2</v>
      </c>
      <c r="P67">
        <f t="shared" si="96"/>
        <v>1.7692869398679589E-2</v>
      </c>
      <c r="Q67">
        <f t="shared" si="96"/>
        <v>1.7459345425756671E-2</v>
      </c>
      <c r="R67">
        <f t="shared" si="96"/>
        <v>1.7227788834433603E-2</v>
      </c>
      <c r="S67">
        <f t="shared" si="96"/>
        <v>1.6998185387700922E-2</v>
      </c>
      <c r="T67">
        <f t="shared" si="96"/>
        <v>1.6770520943896094E-2</v>
      </c>
      <c r="U67">
        <f t="shared" si="96"/>
        <v>1.6544781456094351E-2</v>
      </c>
      <c r="V67">
        <f t="shared" si="96"/>
        <v>1.6320952971503273E-2</v>
      </c>
      <c r="W67">
        <f t="shared" si="96"/>
        <v>1.6099021630861143E-2</v>
      </c>
      <c r="X67">
        <f t="shared" si="97"/>
        <v>1.5878973667838987E-2</v>
      </c>
      <c r="Y67">
        <f t="shared" si="97"/>
        <v>1.5660795408446376E-2</v>
      </c>
      <c r="Z67">
        <f t="shared" si="97"/>
        <v>1.5444473270440835E-2</v>
      </c>
      <c r="AA67">
        <f t="shared" si="97"/>
        <v>1.5229993762740975E-2</v>
      </c>
      <c r="AB67">
        <f t="shared" si="97"/>
        <v>1.5017343484843224E-2</v>
      </c>
      <c r="AC67">
        <f t="shared" si="97"/>
        <v>1.4806509126242191E-2</v>
      </c>
      <c r="AD67">
        <f t="shared" si="97"/>
        <v>1.4597477465854597E-2</v>
      </c>
      <c r="AE67">
        <f t="shared" si="97"/>
        <v>1.4390235371446809E-2</v>
      </c>
      <c r="AF67">
        <f t="shared" si="97"/>
        <v>1.4184769799065898E-2</v>
      </c>
      <c r="AG67">
        <f t="shared" si="97"/>
        <v>1.3981067792474232E-2</v>
      </c>
      <c r="AH67">
        <f t="shared" si="98"/>
        <v>1.3779116482587579E-2</v>
      </c>
      <c r="AI67">
        <f t="shared" si="98"/>
        <v>1.3578903086916682E-2</v>
      </c>
      <c r="AJ67">
        <f t="shared" si="98"/>
        <v>1.3380414909012324E-2</v>
      </c>
      <c r="AK67">
        <f t="shared" si="98"/>
        <v>1.3183639337913786E-2</v>
      </c>
      <c r="AL67">
        <f t="shared" si="98"/>
        <v>1.298856384760079E-2</v>
      </c>
      <c r="AM67">
        <f t="shared" si="98"/>
        <v>1.2795175996448797E-2</v>
      </c>
      <c r="AN67">
        <f t="shared" si="98"/>
        <v>1.2603463426687686E-2</v>
      </c>
      <c r="AO67">
        <f t="shared" si="98"/>
        <v>1.2413413863863829E-2</v>
      </c>
      <c r="AP67">
        <f t="shared" si="98"/>
        <v>1.2225015116305469E-2</v>
      </c>
      <c r="AQ67">
        <f t="shared" si="98"/>
        <v>1.2038255074591421E-2</v>
      </c>
      <c r="AR67">
        <f t="shared" si="99"/>
        <v>1.1853121711023103E-2</v>
      </c>
      <c r="AS67">
        <f t="shared" si="99"/>
        <v>1.1669603079099807E-2</v>
      </c>
      <c r="AT67">
        <f t="shared" si="99"/>
        <v>1.1487687312997243E-2</v>
      </c>
      <c r="AU67">
        <f t="shared" si="99"/>
        <v>1.1307362627049343E-2</v>
      </c>
      <c r="AV67">
        <f t="shared" si="99"/>
        <v>1.1128617315233246E-2</v>
      </c>
      <c r="AW67">
        <f t="shared" si="99"/>
        <v>1.0951439750657523E-2</v>
      </c>
      <c r="AX67">
        <f t="shared" si="99"/>
        <v>9.7272949295209923E-3</v>
      </c>
      <c r="AY67">
        <f t="shared" si="99"/>
        <v>8.3050669158348332E-3</v>
      </c>
      <c r="AZ67">
        <f t="shared" si="99"/>
        <v>7.4701486390506798E-3</v>
      </c>
      <c r="BA67">
        <f t="shared" si="99"/>
        <v>6.8373393943702209E-3</v>
      </c>
      <c r="BB67">
        <f t="shared" si="100"/>
        <v>6.320130796365243E-3</v>
      </c>
      <c r="BC67">
        <f t="shared" si="100"/>
        <v>5.8809904411854979E-3</v>
      </c>
      <c r="BD67">
        <f t="shared" si="100"/>
        <v>5.499335763086137E-3</v>
      </c>
      <c r="BE67">
        <f t="shared" si="100"/>
        <v>5.1623258355665384E-3</v>
      </c>
      <c r="BF67">
        <f t="shared" si="100"/>
        <v>4.861260208397584E-3</v>
      </c>
      <c r="BG67">
        <f t="shared" si="100"/>
        <v>4.5898952697736488E-3</v>
      </c>
      <c r="BH67">
        <f t="shared" si="100"/>
        <v>4.3435572393353142E-3</v>
      </c>
      <c r="BI67">
        <f t="shared" si="100"/>
        <v>4.1186327023895811E-3</v>
      </c>
      <c r="BJ67">
        <f t="shared" si="100"/>
        <v>3.9122561283261824E-3</v>
      </c>
      <c r="BK67">
        <f t="shared" si="100"/>
        <v>3.7221080321099319E-3</v>
      </c>
      <c r="BL67">
        <f t="shared" si="101"/>
        <v>3.5462790297279994E-3</v>
      </c>
      <c r="BM67">
        <f t="shared" si="101"/>
        <v>3.3831750549484919E-3</v>
      </c>
      <c r="BN67">
        <f t="shared" si="101"/>
        <v>3.2314493286662313E-3</v>
      </c>
      <c r="BO67">
        <f t="shared" si="101"/>
        <v>3.0899523090273644E-3</v>
      </c>
      <c r="BP67">
        <f t="shared" si="101"/>
        <v>2.9576940789224002E-3</v>
      </c>
      <c r="BQ67">
        <f t="shared" si="101"/>
        <v>2.8338155532272504E-3</v>
      </c>
      <c r="BR67">
        <f t="shared" si="101"/>
        <v>2.7175660780051594E-3</v>
      </c>
      <c r="BS67">
        <f t="shared" si="101"/>
        <v>2.6082857518894349E-3</v>
      </c>
      <c r="BT67">
        <f t="shared" si="101"/>
        <v>2.5053912959802217E-3</v>
      </c>
      <c r="BU67">
        <f t="shared" si="101"/>
        <v>2.4083646311661021E-3</v>
      </c>
      <c r="BV67">
        <f t="shared" si="102"/>
        <v>2.3167435495555547E-3</v>
      </c>
      <c r="BW67">
        <f t="shared" si="102"/>
        <v>2.2301140257337576E-3</v>
      </c>
      <c r="BX67">
        <f t="shared" si="102"/>
        <v>2.1481038265448527E-3</v>
      </c>
      <c r="BY67">
        <f t="shared" si="102"/>
        <v>2.0703771596506972E-3</v>
      </c>
      <c r="BZ67">
        <f t="shared" si="102"/>
        <v>1.9966301608359085E-3</v>
      </c>
      <c r="CA67">
        <f t="shared" si="102"/>
        <v>1.9265870643423689E-3</v>
      </c>
      <c r="CB67">
        <f t="shared" si="102"/>
        <v>1.8599969338008104E-3</v>
      </c>
      <c r="CC67">
        <f t="shared" si="102"/>
        <v>1.7966308566094091E-3</v>
      </c>
      <c r="CD67">
        <f t="shared" si="102"/>
        <v>1.736279524013583E-3</v>
      </c>
      <c r="CE67">
        <f t="shared" si="102"/>
        <v>1.6787511341779771E-3</v>
      </c>
      <c r="CF67">
        <f t="shared" si="103"/>
        <v>1.6238695672986241E-3</v>
      </c>
      <c r="CG67">
        <f t="shared" si="103"/>
        <v>1.571472791072786E-3</v>
      </c>
      <c r="CH67">
        <f t="shared" si="103"/>
        <v>1.5214114622094401E-3</v>
      </c>
      <c r="CI67">
        <f t="shared" si="103"/>
        <v>1.4735476955585786E-3</v>
      </c>
      <c r="CJ67">
        <f t="shared" si="103"/>
        <v>1.4277539771883326E-3</v>
      </c>
      <c r="CK67">
        <f t="shared" si="103"/>
        <v>1.3839122015920937E-3</v>
      </c>
      <c r="CL67">
        <f t="shared" si="103"/>
        <v>1.3419128163518577E-3</v>
      </c>
      <c r="CM67">
        <f t="shared" si="103"/>
        <v>1.301654060164046E-3</v>
      </c>
      <c r="CN67">
        <f t="shared" si="103"/>
        <v>1.2630412822626214E-3</v>
      </c>
      <c r="CO67">
        <f t="shared" si="103"/>
        <v>1.2259863330393434E-3</v>
      </c>
      <c r="CP67">
        <f t="shared" si="104"/>
        <v>1.1904070171315821E-3</v>
      </c>
      <c r="CQ67">
        <f t="shared" si="104"/>
        <v>1.1562266014789851E-3</v>
      </c>
      <c r="CR67">
        <f t="shared" si="104"/>
        <v>7.4379809768031864E-4</v>
      </c>
      <c r="CS67">
        <f t="shared" si="104"/>
        <v>4.827040447800702E-4</v>
      </c>
      <c r="CT67">
        <f t="shared" si="104"/>
        <v>3.3401128895288408E-4</v>
      </c>
      <c r="CU67">
        <f t="shared" si="104"/>
        <v>2.3216342045987562E-4</v>
      </c>
      <c r="CV67">
        <f t="shared" si="104"/>
        <v>1.583900399968433E-4</v>
      </c>
      <c r="CW67">
        <f t="shared" si="104"/>
        <v>1.0403057442870528E-4</v>
      </c>
      <c r="CX67">
        <f t="shared" si="104"/>
        <v>6.4192161553961775E-5</v>
      </c>
      <c r="CY67">
        <f t="shared" si="104"/>
        <v>3.5765880995626671E-5</v>
      </c>
      <c r="CZ67">
        <f t="shared" si="105"/>
        <v>1.6616811779544394E-5</v>
      </c>
      <c r="DA67">
        <f t="shared" si="105"/>
        <v>5.1954810501974918E-6</v>
      </c>
      <c r="DB67">
        <f t="shared" si="105"/>
        <v>3.2974710405475938E-7</v>
      </c>
      <c r="DC67">
        <f t="shared" si="105"/>
        <v>0</v>
      </c>
      <c r="DD67">
        <f t="shared" si="105"/>
        <v>0</v>
      </c>
      <c r="DE67">
        <f t="shared" si="105"/>
        <v>0</v>
      </c>
      <c r="DF67">
        <f t="shared" si="105"/>
        <v>0</v>
      </c>
      <c r="DG67">
        <f t="shared" si="105"/>
        <v>0</v>
      </c>
      <c r="DH67">
        <f t="shared" si="105"/>
        <v>0</v>
      </c>
      <c r="DI67">
        <f t="shared" si="105"/>
        <v>0</v>
      </c>
      <c r="DJ67">
        <f t="shared" si="106"/>
        <v>0</v>
      </c>
      <c r="DK67">
        <f t="shared" si="106"/>
        <v>0</v>
      </c>
      <c r="DL67">
        <f t="shared" si="106"/>
        <v>0</v>
      </c>
      <c r="DM67">
        <f t="shared" si="106"/>
        <v>0</v>
      </c>
      <c r="DN67">
        <f t="shared" si="106"/>
        <v>0</v>
      </c>
      <c r="DO67">
        <f t="shared" si="106"/>
        <v>0</v>
      </c>
      <c r="DP67">
        <f t="shared" si="106"/>
        <v>0</v>
      </c>
      <c r="DQ67">
        <f t="shared" si="106"/>
        <v>0</v>
      </c>
      <c r="DR67">
        <f t="shared" si="106"/>
        <v>0</v>
      </c>
      <c r="DS67">
        <f t="shared" si="106"/>
        <v>0</v>
      </c>
      <c r="DT67">
        <f t="shared" si="107"/>
        <v>0</v>
      </c>
      <c r="DU67">
        <f t="shared" si="107"/>
        <v>0</v>
      </c>
      <c r="DV67">
        <f t="shared" si="107"/>
        <v>0</v>
      </c>
      <c r="DW67">
        <f t="shared" si="107"/>
        <v>0</v>
      </c>
      <c r="DX67">
        <f t="shared" si="107"/>
        <v>0</v>
      </c>
      <c r="DY67">
        <f t="shared" si="107"/>
        <v>0</v>
      </c>
      <c r="DZ67">
        <f t="shared" si="107"/>
        <v>0</v>
      </c>
      <c r="EA67">
        <f t="shared" si="107"/>
        <v>0</v>
      </c>
      <c r="EB67">
        <f t="shared" si="107"/>
        <v>0</v>
      </c>
      <c r="EC67">
        <f t="shared" si="107"/>
        <v>0</v>
      </c>
      <c r="ED67">
        <f t="shared" si="108"/>
        <v>0</v>
      </c>
      <c r="EE67">
        <f t="shared" si="108"/>
        <v>0</v>
      </c>
      <c r="EF67">
        <f t="shared" si="108"/>
        <v>0</v>
      </c>
      <c r="EG67">
        <f t="shared" si="108"/>
        <v>0</v>
      </c>
      <c r="EH67">
        <f t="shared" si="108"/>
        <v>0</v>
      </c>
      <c r="EI67">
        <f t="shared" si="108"/>
        <v>0</v>
      </c>
      <c r="EJ67">
        <f t="shared" si="108"/>
        <v>0</v>
      </c>
      <c r="EK67">
        <f t="shared" si="108"/>
        <v>0</v>
      </c>
      <c r="EL67">
        <f t="shared" si="108"/>
        <v>0</v>
      </c>
      <c r="EM67">
        <f t="shared" si="108"/>
        <v>0</v>
      </c>
      <c r="EN67">
        <f t="shared" si="109"/>
        <v>0</v>
      </c>
      <c r="EO67">
        <f t="shared" si="109"/>
        <v>0</v>
      </c>
      <c r="EP67">
        <f t="shared" si="109"/>
        <v>0</v>
      </c>
      <c r="EQ67">
        <f t="shared" si="109"/>
        <v>0</v>
      </c>
      <c r="ER67">
        <f t="shared" si="109"/>
        <v>0</v>
      </c>
      <c r="ES67">
        <f t="shared" si="109"/>
        <v>0</v>
      </c>
      <c r="ET67">
        <f t="shared" si="109"/>
        <v>0</v>
      </c>
      <c r="EU67">
        <f t="shared" si="109"/>
        <v>0</v>
      </c>
      <c r="EV67">
        <f t="shared" si="109"/>
        <v>0</v>
      </c>
      <c r="EW67">
        <f t="shared" si="109"/>
        <v>0</v>
      </c>
      <c r="EX67">
        <f t="shared" si="109"/>
        <v>0</v>
      </c>
      <c r="EZ67">
        <f t="shared" si="17"/>
        <v>0.86140510836138684</v>
      </c>
      <c r="FB67">
        <f t="shared" ref="FB67:FB98" si="110">(1-EXP(-(C67*_c3+B67)*_t))/2</f>
        <v>1.3014380104290346E-2</v>
      </c>
      <c r="FC67">
        <f t="shared" ref="FC67:FC98" si="111">LN(1-FB67)/(-(C67*_c3+B67))</f>
        <v>0.24835170378775415</v>
      </c>
    </row>
    <row r="68" spans="1:159" x14ac:dyDescent="0.25">
      <c r="A68">
        <v>605</v>
      </c>
      <c r="B68" s="19">
        <f>'Input spectra'!Y67</f>
        <v>5.2679933585144702E-2</v>
      </c>
      <c r="C68">
        <f>'Input spectra'!F67</f>
        <v>0</v>
      </c>
      <c r="D68">
        <f t="shared" si="95"/>
        <v>2.0653927966864227E-2</v>
      </c>
      <c r="E68">
        <f t="shared" si="95"/>
        <v>2.0395786175333021E-2</v>
      </c>
      <c r="F68">
        <f t="shared" si="95"/>
        <v>2.0139786838500363E-2</v>
      </c>
      <c r="G68">
        <f t="shared" si="95"/>
        <v>1.9885914569108515E-2</v>
      </c>
      <c r="H68">
        <f t="shared" si="95"/>
        <v>1.9634154082448781E-2</v>
      </c>
      <c r="I68">
        <f t="shared" si="95"/>
        <v>1.9384490195708703E-2</v>
      </c>
      <c r="J68">
        <f t="shared" si="95"/>
        <v>1.9136907827323222E-2</v>
      </c>
      <c r="K68">
        <f t="shared" si="95"/>
        <v>1.8891391996329894E-2</v>
      </c>
      <c r="L68">
        <f t="shared" si="95"/>
        <v>1.8647927821728066E-2</v>
      </c>
      <c r="M68">
        <f t="shared" si="95"/>
        <v>1.8406500521842027E-2</v>
      </c>
      <c r="N68">
        <f t="shared" si="96"/>
        <v>1.8167095413688054E-2</v>
      </c>
      <c r="O68">
        <f t="shared" si="96"/>
        <v>1.7929697912345412E-2</v>
      </c>
      <c r="P68">
        <f t="shared" si="96"/>
        <v>1.7694293530331216E-2</v>
      </c>
      <c r="Q68">
        <f t="shared" si="96"/>
        <v>1.746086787697915E-2</v>
      </c>
      <c r="R68">
        <f t="shared" si="96"/>
        <v>1.7229406657822032E-2</v>
      </c>
      <c r="S68">
        <f t="shared" si="96"/>
        <v>1.6999895673978211E-2</v>
      </c>
      <c r="T68">
        <f t="shared" si="96"/>
        <v>1.6772320821541724E-2</v>
      </c>
      <c r="U68">
        <f t="shared" si="96"/>
        <v>1.6546668090976234E-2</v>
      </c>
      <c r="V68">
        <f t="shared" si="96"/>
        <v>1.6322923566512743E-2</v>
      </c>
      <c r="W68">
        <f t="shared" si="96"/>
        <v>1.6101073425550991E-2</v>
      </c>
      <c r="X68">
        <f t="shared" si="97"/>
        <v>1.5881103938064568E-2</v>
      </c>
      <c r="Y68">
        <f t="shared" si="97"/>
        <v>1.5663001466009709E-2</v>
      </c>
      <c r="Z68">
        <f t="shared" si="97"/>
        <v>1.5446752462737768E-2</v>
      </c>
      <c r="AA68">
        <f t="shared" si="97"/>
        <v>1.5232343472411258E-2</v>
      </c>
      <c r="AB68">
        <f t="shared" si="97"/>
        <v>1.50197611294236E-2</v>
      </c>
      <c r="AC68">
        <f t="shared" si="97"/>
        <v>1.4808992157822384E-2</v>
      </c>
      <c r="AD68">
        <f t="shared" si="97"/>
        <v>1.460002337073623E-2</v>
      </c>
      <c r="AE68">
        <f t="shared" si="97"/>
        <v>1.439284166980521E-2</v>
      </c>
      <c r="AF68">
        <f t="shared" si="97"/>
        <v>1.4187434044614771E-2</v>
      </c>
      <c r="AG68">
        <f t="shared" si="97"/>
        <v>1.3983787572133166E-2</v>
      </c>
      <c r="AH68">
        <f t="shared" si="98"/>
        <v>1.3781889416152394E-2</v>
      </c>
      <c r="AI68">
        <f t="shared" si="98"/>
        <v>1.3581726826732574E-2</v>
      </c>
      <c r="AJ68">
        <f t="shared" si="98"/>
        <v>1.3383287139649773E-2</v>
      </c>
      <c r="AK68">
        <f t="shared" si="98"/>
        <v>1.3186557775847251E-2</v>
      </c>
      <c r="AL68">
        <f t="shared" si="98"/>
        <v>1.2991526240890113E-2</v>
      </c>
      <c r="AM68">
        <f t="shared" si="98"/>
        <v>1.2798180124423341E-2</v>
      </c>
      <c r="AN68">
        <f t="shared" si="98"/>
        <v>1.2606507099633159E-2</v>
      </c>
      <c r="AO68">
        <f t="shared" si="98"/>
        <v>1.2416494922711787E-2</v>
      </c>
      <c r="AP68">
        <f t="shared" si="98"/>
        <v>1.222813143232547E-2</v>
      </c>
      <c r="AQ68">
        <f t="shared" si="98"/>
        <v>1.2041404549085807E-2</v>
      </c>
      <c r="AR68">
        <f t="shared" si="99"/>
        <v>1.1856302275024402E-2</v>
      </c>
      <c r="AS68">
        <f t="shared" si="99"/>
        <v>1.1672812693070722E-2</v>
      </c>
      <c r="AT68">
        <f t="shared" si="99"/>
        <v>1.1490923966533206E-2</v>
      </c>
      <c r="AU68">
        <f t="shared" si="99"/>
        <v>1.1310624338583642E-2</v>
      </c>
      <c r="AV68">
        <f t="shared" si="99"/>
        <v>1.1131902131744661E-2</v>
      </c>
      <c r="AW68">
        <f t="shared" si="99"/>
        <v>1.0954745747380477E-2</v>
      </c>
      <c r="AX68">
        <f t="shared" si="99"/>
        <v>9.7302966486909181E-3</v>
      </c>
      <c r="AY68">
        <f t="shared" si="99"/>
        <v>8.3076854762226381E-3</v>
      </c>
      <c r="AZ68">
        <f t="shared" si="99"/>
        <v>7.4725540735597097E-3</v>
      </c>
      <c r="BA68">
        <f t="shared" si="99"/>
        <v>6.8395869359301155E-3</v>
      </c>
      <c r="BB68">
        <f t="shared" si="100"/>
        <v>6.3222507289001882E-3</v>
      </c>
      <c r="BC68">
        <f t="shared" si="100"/>
        <v>5.8830025343040394E-3</v>
      </c>
      <c r="BD68">
        <f t="shared" si="100"/>
        <v>5.501254177650094E-3</v>
      </c>
      <c r="BE68">
        <f t="shared" si="100"/>
        <v>5.1641613238717909E-3</v>
      </c>
      <c r="BF68">
        <f t="shared" si="100"/>
        <v>4.8630212694966693E-3</v>
      </c>
      <c r="BG68">
        <f t="shared" si="100"/>
        <v>4.5915888224833147E-3</v>
      </c>
      <c r="BH68">
        <f t="shared" si="100"/>
        <v>4.3451890444312609E-3</v>
      </c>
      <c r="BI68">
        <f t="shared" si="100"/>
        <v>4.1202076426490276E-3</v>
      </c>
      <c r="BJ68">
        <f t="shared" si="100"/>
        <v>3.9137784025556283E-3</v>
      </c>
      <c r="BK68">
        <f t="shared" si="100"/>
        <v>3.7235812943723686E-3</v>
      </c>
      <c r="BL68">
        <f t="shared" si="101"/>
        <v>3.5477064921678775E-3</v>
      </c>
      <c r="BM68">
        <f t="shared" si="101"/>
        <v>3.3845595655862255E-3</v>
      </c>
      <c r="BN68">
        <f t="shared" si="101"/>
        <v>3.2327934314740178E-3</v>
      </c>
      <c r="BO68">
        <f t="shared" si="101"/>
        <v>3.0912582911472256E-3</v>
      </c>
      <c r="BP68">
        <f t="shared" si="101"/>
        <v>2.9589640083516671E-3</v>
      </c>
      <c r="BQ68">
        <f t="shared" si="101"/>
        <v>2.8350513093033771E-3</v>
      </c>
      <c r="BR68">
        <f t="shared" si="101"/>
        <v>2.718769376360973E-3</v>
      </c>
      <c r="BS68">
        <f t="shared" si="101"/>
        <v>2.6094581650996061E-3</v>
      </c>
      <c r="BT68">
        <f t="shared" si="101"/>
        <v>2.5065342708060997E-3</v>
      </c>
      <c r="BU68">
        <f t="shared" si="101"/>
        <v>2.4094795030833653E-3</v>
      </c>
      <c r="BV68">
        <f t="shared" si="102"/>
        <v>2.317831555088272E-3</v>
      </c>
      <c r="BW68">
        <f t="shared" si="102"/>
        <v>2.231176313000413E-3</v>
      </c>
      <c r="BX68">
        <f t="shared" si="102"/>
        <v>2.1491414643340441E-3</v>
      </c>
      <c r="BY68">
        <f t="shared" si="102"/>
        <v>2.0713911452779998E-3</v>
      </c>
      <c r="BZ68">
        <f t="shared" si="102"/>
        <v>1.9976214269828694E-3</v>
      </c>
      <c r="CA68">
        <f t="shared" si="102"/>
        <v>1.9275564850396438E-3</v>
      </c>
      <c r="CB68">
        <f t="shared" si="102"/>
        <v>1.8609453296871085E-3</v>
      </c>
      <c r="CC68">
        <f t="shared" si="102"/>
        <v>1.7975589995740521E-3</v>
      </c>
      <c r="CD68">
        <f t="shared" si="102"/>
        <v>1.7371881413115714E-3</v>
      </c>
      <c r="CE68">
        <f t="shared" si="102"/>
        <v>1.6796409120913276E-3</v>
      </c>
      <c r="CF68">
        <f t="shared" si="103"/>
        <v>1.6247411544055761E-3</v>
      </c>
      <c r="CG68">
        <f t="shared" si="103"/>
        <v>1.5723268011765903E-3</v>
      </c>
      <c r="CH68">
        <f t="shared" si="103"/>
        <v>1.5222484769703926E-3</v>
      </c>
      <c r="CI68">
        <f t="shared" si="103"/>
        <v>1.4743682668663307E-3</v>
      </c>
      <c r="CJ68">
        <f t="shared" si="103"/>
        <v>1.428558629306056E-3</v>
      </c>
      <c r="CK68">
        <f t="shared" si="103"/>
        <v>1.3847014330995275E-3</v>
      </c>
      <c r="CL68">
        <f t="shared" si="103"/>
        <v>1.3426871019104781E-3</v>
      </c>
      <c r="CM68">
        <f t="shared" si="103"/>
        <v>1.3024138521244191E-3</v>
      </c>
      <c r="CN68">
        <f t="shared" si="103"/>
        <v>1.2637870121313217E-3</v>
      </c>
      <c r="CO68">
        <f t="shared" si="103"/>
        <v>1.2267184128205515E-3</v>
      </c>
      <c r="CP68">
        <f t="shared" si="104"/>
        <v>1.191125840556547E-3</v>
      </c>
      <c r="CQ68">
        <f t="shared" si="104"/>
        <v>1.1569325451348971E-3</v>
      </c>
      <c r="CR68">
        <f t="shared" si="104"/>
        <v>7.4425722172492695E-4</v>
      </c>
      <c r="CS68">
        <f t="shared" si="104"/>
        <v>4.8300524306192822E-4</v>
      </c>
      <c r="CT68">
        <f t="shared" si="104"/>
        <v>3.3422194748772386E-4</v>
      </c>
      <c r="CU68">
        <f t="shared" si="104"/>
        <v>2.323114024677901E-4</v>
      </c>
      <c r="CV68">
        <f t="shared" si="104"/>
        <v>1.5849206158388067E-4</v>
      </c>
      <c r="CW68">
        <f t="shared" si="104"/>
        <v>1.0409828042935195E-4</v>
      </c>
      <c r="CX68">
        <f t="shared" si="104"/>
        <v>6.4234370446998105E-5</v>
      </c>
      <c r="CY68">
        <f t="shared" si="104"/>
        <v>3.5789638535415988E-5</v>
      </c>
      <c r="CZ68">
        <f t="shared" si="105"/>
        <v>1.6627961051288554E-5</v>
      </c>
      <c r="DA68">
        <f t="shared" si="105"/>
        <v>5.1990018991652467E-6</v>
      </c>
      <c r="DB68">
        <f t="shared" si="105"/>
        <v>3.2997277875556911E-7</v>
      </c>
      <c r="DC68">
        <f t="shared" si="105"/>
        <v>0</v>
      </c>
      <c r="DD68">
        <f t="shared" si="105"/>
        <v>0</v>
      </c>
      <c r="DE68">
        <f t="shared" si="105"/>
        <v>0</v>
      </c>
      <c r="DF68">
        <f t="shared" si="105"/>
        <v>0</v>
      </c>
      <c r="DG68">
        <f t="shared" si="105"/>
        <v>0</v>
      </c>
      <c r="DH68">
        <f t="shared" si="105"/>
        <v>0</v>
      </c>
      <c r="DI68">
        <f t="shared" si="105"/>
        <v>0</v>
      </c>
      <c r="DJ68">
        <f t="shared" si="106"/>
        <v>0</v>
      </c>
      <c r="DK68">
        <f t="shared" si="106"/>
        <v>0</v>
      </c>
      <c r="DL68">
        <f t="shared" si="106"/>
        <v>0</v>
      </c>
      <c r="DM68">
        <f t="shared" si="106"/>
        <v>0</v>
      </c>
      <c r="DN68">
        <f t="shared" si="106"/>
        <v>0</v>
      </c>
      <c r="DO68">
        <f t="shared" si="106"/>
        <v>0</v>
      </c>
      <c r="DP68">
        <f t="shared" si="106"/>
        <v>0</v>
      </c>
      <c r="DQ68">
        <f t="shared" si="106"/>
        <v>0</v>
      </c>
      <c r="DR68">
        <f t="shared" si="106"/>
        <v>0</v>
      </c>
      <c r="DS68">
        <f t="shared" si="106"/>
        <v>0</v>
      </c>
      <c r="DT68">
        <f t="shared" si="107"/>
        <v>0</v>
      </c>
      <c r="DU68">
        <f t="shared" si="107"/>
        <v>0</v>
      </c>
      <c r="DV68">
        <f t="shared" si="107"/>
        <v>0</v>
      </c>
      <c r="DW68">
        <f t="shared" si="107"/>
        <v>0</v>
      </c>
      <c r="DX68">
        <f t="shared" si="107"/>
        <v>0</v>
      </c>
      <c r="DY68">
        <f t="shared" si="107"/>
        <v>0</v>
      </c>
      <c r="DZ68">
        <f t="shared" si="107"/>
        <v>0</v>
      </c>
      <c r="EA68">
        <f t="shared" si="107"/>
        <v>0</v>
      </c>
      <c r="EB68">
        <f t="shared" si="107"/>
        <v>0</v>
      </c>
      <c r="EC68">
        <f t="shared" si="107"/>
        <v>0</v>
      </c>
      <c r="ED68">
        <f t="shared" si="108"/>
        <v>0</v>
      </c>
      <c r="EE68">
        <f t="shared" si="108"/>
        <v>0</v>
      </c>
      <c r="EF68">
        <f t="shared" si="108"/>
        <v>0</v>
      </c>
      <c r="EG68">
        <f t="shared" si="108"/>
        <v>0</v>
      </c>
      <c r="EH68">
        <f t="shared" si="108"/>
        <v>0</v>
      </c>
      <c r="EI68">
        <f t="shared" si="108"/>
        <v>0</v>
      </c>
      <c r="EJ68">
        <f t="shared" si="108"/>
        <v>0</v>
      </c>
      <c r="EK68">
        <f t="shared" si="108"/>
        <v>0</v>
      </c>
      <c r="EL68">
        <f t="shared" si="108"/>
        <v>0</v>
      </c>
      <c r="EM68">
        <f t="shared" si="108"/>
        <v>0</v>
      </c>
      <c r="EN68">
        <f t="shared" si="109"/>
        <v>0</v>
      </c>
      <c r="EO68">
        <f t="shared" si="109"/>
        <v>0</v>
      </c>
      <c r="EP68">
        <f t="shared" si="109"/>
        <v>0</v>
      </c>
      <c r="EQ68">
        <f t="shared" si="109"/>
        <v>0</v>
      </c>
      <c r="ER68">
        <f t="shared" si="109"/>
        <v>0</v>
      </c>
      <c r="ES68">
        <f t="shared" si="109"/>
        <v>0</v>
      </c>
      <c r="ET68">
        <f t="shared" si="109"/>
        <v>0</v>
      </c>
      <c r="EU68">
        <f t="shared" si="109"/>
        <v>0</v>
      </c>
      <c r="EV68">
        <f t="shared" si="109"/>
        <v>0</v>
      </c>
      <c r="EW68">
        <f t="shared" si="109"/>
        <v>0</v>
      </c>
      <c r="EX68">
        <f t="shared" si="109"/>
        <v>0</v>
      </c>
      <c r="EZ68">
        <f t="shared" ref="EZ68:EZ131" si="112">SUM(D68:EX68)</f>
        <v>0.86156205011731501</v>
      </c>
      <c r="FB68">
        <f t="shared" si="110"/>
        <v>1.2998047833683912E-2</v>
      </c>
      <c r="FC68">
        <f t="shared" si="111"/>
        <v>0.24835379966312621</v>
      </c>
    </row>
    <row r="69" spans="1:159" x14ac:dyDescent="0.25">
      <c r="A69">
        <v>610</v>
      </c>
      <c r="B69" s="19">
        <f>'Input spectra'!Y68</f>
        <v>5.2612859749393802E-2</v>
      </c>
      <c r="C69">
        <f>'Input spectra'!F68</f>
        <v>0</v>
      </c>
      <c r="D69">
        <f t="shared" si="95"/>
        <v>2.0653927966864227E-2</v>
      </c>
      <c r="E69">
        <f t="shared" si="95"/>
        <v>2.039592297815301E-2</v>
      </c>
      <c r="F69">
        <f t="shared" si="95"/>
        <v>2.01400570108634E-2</v>
      </c>
      <c r="G69">
        <f t="shared" si="95"/>
        <v>1.9886314720504724E-2</v>
      </c>
      <c r="H69">
        <f t="shared" si="95"/>
        <v>1.9634680864725827E-2</v>
      </c>
      <c r="I69">
        <f t="shared" si="95"/>
        <v>1.9385140302665686E-2</v>
      </c>
      <c r="J69">
        <f t="shared" si="95"/>
        <v>1.9137677994307972E-2</v>
      </c>
      <c r="K69">
        <f t="shared" si="95"/>
        <v>1.8892278999839592E-2</v>
      </c>
      <c r="L69">
        <f t="shared" si="95"/>
        <v>1.8648928479013244E-2</v>
      </c>
      <c r="M69">
        <f t="shared" si="95"/>
        <v>1.8407611690513817E-2</v>
      </c>
      <c r="N69">
        <f t="shared" si="96"/>
        <v>1.8168313991328785E-2</v>
      </c>
      <c r="O69">
        <f t="shared" si="96"/>
        <v>1.7931020836122396E-2</v>
      </c>
      <c r="P69">
        <f t="shared" si="96"/>
        <v>1.7695717776613822E-2</v>
      </c>
      <c r="Q69">
        <f t="shared" si="96"/>
        <v>1.7462390460959057E-2</v>
      </c>
      <c r="R69">
        <f t="shared" si="96"/>
        <v>1.7231024633136666E-2</v>
      </c>
      <c r="S69">
        <f t="shared" si="96"/>
        <v>1.7001606132337348E-2</v>
      </c>
      <c r="T69">
        <f t="shared" si="96"/>
        <v>1.6774120892357233E-2</v>
      </c>
      <c r="U69">
        <f t="shared" si="96"/>
        <v>1.6548554940994907E-2</v>
      </c>
      <c r="V69">
        <f t="shared" si="96"/>
        <v>1.6324894399452238E-2</v>
      </c>
      <c r="W69">
        <f t="shared" si="96"/>
        <v>1.6103125481738811E-2</v>
      </c>
      <c r="X69">
        <f t="shared" si="97"/>
        <v>1.5883234494080106E-2</v>
      </c>
      <c r="Y69">
        <f t="shared" si="97"/>
        <v>1.5665207834329294E-2</v>
      </c>
      <c r="Z69">
        <f t="shared" si="97"/>
        <v>1.544903199138269E-2</v>
      </c>
      <c r="AA69">
        <f t="shared" si="97"/>
        <v>1.5234693544598797E-2</v>
      </c>
      <c r="AB69">
        <f t="shared" si="97"/>
        <v>1.5022179163220972E-2</v>
      </c>
      <c r="AC69">
        <f t="shared" si="97"/>
        <v>1.4811475605803618E-2</v>
      </c>
      <c r="AD69">
        <f t="shared" si="97"/>
        <v>1.4602569719641955E-2</v>
      </c>
      <c r="AE69">
        <f t="shared" si="97"/>
        <v>1.439544844020531E-2</v>
      </c>
      <c r="AF69">
        <f t="shared" si="97"/>
        <v>1.4190098790573903E-2</v>
      </c>
      <c r="AG69">
        <f t="shared" si="97"/>
        <v>1.3986507880879111E-2</v>
      </c>
      <c r="AH69">
        <f t="shared" si="98"/>
        <v>1.3784662907747222E-2</v>
      </c>
      <c r="AI69">
        <f t="shared" si="98"/>
        <v>1.3584551153746597E-2</v>
      </c>
      <c r="AJ69">
        <f t="shared" si="98"/>
        <v>1.3386159986838272E-2</v>
      </c>
      <c r="AK69">
        <f t="shared" si="98"/>
        <v>1.318947685982994E-2</v>
      </c>
      <c r="AL69">
        <f t="shared" si="98"/>
        <v>1.299448930983335E-2</v>
      </c>
      <c r="AM69">
        <f t="shared" si="98"/>
        <v>1.2801184957725023E-2</v>
      </c>
      <c r="AN69">
        <f t="shared" si="98"/>
        <v>1.260955150761032E-2</v>
      </c>
      <c r="AO69">
        <f t="shared" si="98"/>
        <v>1.2419576746290845E-2</v>
      </c>
      <c r="AP69">
        <f t="shared" si="98"/>
        <v>1.2231248542735124E-2</v>
      </c>
      <c r="AQ69">
        <f t="shared" si="98"/>
        <v>1.2044554847552565E-2</v>
      </c>
      <c r="AR69">
        <f t="shared" si="99"/>
        <v>1.1859483692470692E-2</v>
      </c>
      <c r="AS69">
        <f t="shared" si="99"/>
        <v>1.1676023189815603E-2</v>
      </c>
      <c r="AT69">
        <f t="shared" si="99"/>
        <v>1.1494161531995638E-2</v>
      </c>
      <c r="AU69">
        <f t="shared" si="99"/>
        <v>1.1313886990988285E-2</v>
      </c>
      <c r="AV69">
        <f t="shared" si="99"/>
        <v>1.1135187917830211E-2</v>
      </c>
      <c r="AW69">
        <f t="shared" si="99"/>
        <v>1.0958052742110506E-2</v>
      </c>
      <c r="AX69">
        <f t="shared" si="99"/>
        <v>9.7332992941530985E-3</v>
      </c>
      <c r="AY69">
        <f t="shared" si="99"/>
        <v>8.3103048622339536E-3</v>
      </c>
      <c r="AZ69">
        <f t="shared" si="99"/>
        <v>7.4749602826336735E-3</v>
      </c>
      <c r="BA69">
        <f t="shared" si="99"/>
        <v>6.8418352162924563E-3</v>
      </c>
      <c r="BB69">
        <f t="shared" si="100"/>
        <v>6.3243713725143966E-3</v>
      </c>
      <c r="BC69">
        <f t="shared" si="100"/>
        <v>5.8850153158302157E-3</v>
      </c>
      <c r="BD69">
        <f t="shared" si="100"/>
        <v>5.5031732614429533E-3</v>
      </c>
      <c r="BE69">
        <f t="shared" si="100"/>
        <v>5.1659974647932138E-3</v>
      </c>
      <c r="BF69">
        <f t="shared" si="100"/>
        <v>4.8647829685653475E-3</v>
      </c>
      <c r="BG69">
        <f t="shared" si="100"/>
        <v>4.593283000070154E-3</v>
      </c>
      <c r="BH69">
        <f t="shared" si="100"/>
        <v>4.3468214625703256E-3</v>
      </c>
      <c r="BI69">
        <f t="shared" si="100"/>
        <v>4.1217831851561131E-3</v>
      </c>
      <c r="BJ69">
        <f t="shared" si="100"/>
        <v>3.9153012691079585E-3</v>
      </c>
      <c r="BK69">
        <f t="shared" si="100"/>
        <v>3.7250551397725526E-3</v>
      </c>
      <c r="BL69">
        <f t="shared" si="101"/>
        <v>3.5491345291956554E-3</v>
      </c>
      <c r="BM69">
        <f t="shared" si="101"/>
        <v>3.3859446428129397E-3</v>
      </c>
      <c r="BN69">
        <f t="shared" si="101"/>
        <v>3.2341380933536565E-3</v>
      </c>
      <c r="BO69">
        <f t="shared" si="101"/>
        <v>3.0925648252462523E-3</v>
      </c>
      <c r="BP69">
        <f t="shared" si="101"/>
        <v>2.9602344830438015E-3</v>
      </c>
      <c r="BQ69">
        <f t="shared" si="101"/>
        <v>2.8362876042618171E-3</v>
      </c>
      <c r="BR69">
        <f t="shared" si="101"/>
        <v>2.71997320751963E-3</v>
      </c>
      <c r="BS69">
        <f t="shared" si="101"/>
        <v>2.6106311053044652E-3</v>
      </c>
      <c r="BT69">
        <f t="shared" si="101"/>
        <v>2.50767776706408E-3</v>
      </c>
      <c r="BU69">
        <f t="shared" si="101"/>
        <v>2.4105948910933227E-3</v>
      </c>
      <c r="BV69">
        <f t="shared" si="102"/>
        <v>2.3189200715778616E-3</v>
      </c>
      <c r="BW69">
        <f t="shared" si="102"/>
        <v>2.2322391062744844E-3</v>
      </c>
      <c r="BX69">
        <f t="shared" si="102"/>
        <v>2.150179603352351E-3</v>
      </c>
      <c r="BY69">
        <f t="shared" si="102"/>
        <v>2.0724056275137816E-3</v>
      </c>
      <c r="BZ69">
        <f t="shared" si="102"/>
        <v>1.9986131852633231E-3</v>
      </c>
      <c r="CA69">
        <f t="shared" si="102"/>
        <v>1.9285263935303362E-3</v>
      </c>
      <c r="CB69">
        <f t="shared" si="102"/>
        <v>1.8618942091520297E-3</v>
      </c>
      <c r="CC69">
        <f t="shared" si="102"/>
        <v>1.7984876220191403E-3</v>
      </c>
      <c r="CD69">
        <f t="shared" si="102"/>
        <v>1.7380972341006213E-3</v>
      </c>
      <c r="CE69">
        <f t="shared" si="102"/>
        <v>1.6805311616080736E-3</v>
      </c>
      <c r="CF69">
        <f t="shared" si="103"/>
        <v>1.6256132093235517E-3</v>
      </c>
      <c r="CG69">
        <f t="shared" si="103"/>
        <v>1.573181275388499E-3</v>
      </c>
      <c r="CH69">
        <f t="shared" si="103"/>
        <v>1.5230859522206523E-3</v>
      </c>
      <c r="CI69">
        <f t="shared" si="103"/>
        <v>1.4751892951238462E-3</v>
      </c>
      <c r="CJ69">
        <f t="shared" si="103"/>
        <v>1.4293637349087919E-3</v>
      </c>
      <c r="CK69">
        <f t="shared" si="103"/>
        <v>1.3854911146979219E-3</v>
      </c>
      <c r="CL69">
        <f t="shared" si="103"/>
        <v>1.3434618342329412E-3</v>
      </c>
      <c r="CM69">
        <f t="shared" si="103"/>
        <v>1.3031740875849823E-3</v>
      </c>
      <c r="CN69">
        <f t="shared" si="103"/>
        <v>1.2645331822968239E-3</v>
      </c>
      <c r="CO69">
        <f t="shared" si="103"/>
        <v>1.2274509297524779E-3</v>
      </c>
      <c r="CP69">
        <f t="shared" si="104"/>
        <v>1.1918450980407109E-3</v>
      </c>
      <c r="CQ69">
        <f t="shared" si="104"/>
        <v>1.1576389198105111E-3</v>
      </c>
      <c r="CR69">
        <f t="shared" si="104"/>
        <v>7.4471662917290646E-4</v>
      </c>
      <c r="CS69">
        <f t="shared" si="104"/>
        <v>4.8330662928587208E-4</v>
      </c>
      <c r="CT69">
        <f t="shared" si="104"/>
        <v>3.3443273888339735E-4</v>
      </c>
      <c r="CU69">
        <f t="shared" si="104"/>
        <v>2.3245947880010169E-4</v>
      </c>
      <c r="CV69">
        <f t="shared" si="104"/>
        <v>1.5859414888467262E-4</v>
      </c>
      <c r="CW69">
        <f t="shared" si="104"/>
        <v>1.0416603049495306E-4</v>
      </c>
      <c r="CX69">
        <f t="shared" si="104"/>
        <v>6.4276607094056212E-5</v>
      </c>
      <c r="CY69">
        <f t="shared" si="104"/>
        <v>3.5813411856186522E-5</v>
      </c>
      <c r="CZ69">
        <f t="shared" si="105"/>
        <v>1.6639117803785462E-5</v>
      </c>
      <c r="DA69">
        <f t="shared" si="105"/>
        <v>5.2025251341252402E-6</v>
      </c>
      <c r="DB69">
        <f t="shared" si="105"/>
        <v>3.3019860790525784E-7</v>
      </c>
      <c r="DC69">
        <f t="shared" si="105"/>
        <v>0</v>
      </c>
      <c r="DD69">
        <f t="shared" si="105"/>
        <v>0</v>
      </c>
      <c r="DE69">
        <f t="shared" si="105"/>
        <v>0</v>
      </c>
      <c r="DF69">
        <f t="shared" si="105"/>
        <v>0</v>
      </c>
      <c r="DG69">
        <f t="shared" si="105"/>
        <v>0</v>
      </c>
      <c r="DH69">
        <f t="shared" si="105"/>
        <v>0</v>
      </c>
      <c r="DI69">
        <f t="shared" si="105"/>
        <v>0</v>
      </c>
      <c r="DJ69">
        <f t="shared" si="106"/>
        <v>0</v>
      </c>
      <c r="DK69">
        <f t="shared" si="106"/>
        <v>0</v>
      </c>
      <c r="DL69">
        <f t="shared" si="106"/>
        <v>0</v>
      </c>
      <c r="DM69">
        <f t="shared" si="106"/>
        <v>0</v>
      </c>
      <c r="DN69">
        <f t="shared" si="106"/>
        <v>0</v>
      </c>
      <c r="DO69">
        <f t="shared" si="106"/>
        <v>0</v>
      </c>
      <c r="DP69">
        <f t="shared" si="106"/>
        <v>0</v>
      </c>
      <c r="DQ69">
        <f t="shared" si="106"/>
        <v>0</v>
      </c>
      <c r="DR69">
        <f t="shared" si="106"/>
        <v>0</v>
      </c>
      <c r="DS69">
        <f t="shared" si="106"/>
        <v>0</v>
      </c>
      <c r="DT69">
        <f t="shared" si="107"/>
        <v>0</v>
      </c>
      <c r="DU69">
        <f t="shared" si="107"/>
        <v>0</v>
      </c>
      <c r="DV69">
        <f t="shared" si="107"/>
        <v>0</v>
      </c>
      <c r="DW69">
        <f t="shared" si="107"/>
        <v>0</v>
      </c>
      <c r="DX69">
        <f t="shared" si="107"/>
        <v>0</v>
      </c>
      <c r="DY69">
        <f t="shared" si="107"/>
        <v>0</v>
      </c>
      <c r="DZ69">
        <f t="shared" si="107"/>
        <v>0</v>
      </c>
      <c r="EA69">
        <f t="shared" si="107"/>
        <v>0</v>
      </c>
      <c r="EB69">
        <f t="shared" si="107"/>
        <v>0</v>
      </c>
      <c r="EC69">
        <f t="shared" si="107"/>
        <v>0</v>
      </c>
      <c r="ED69">
        <f t="shared" si="108"/>
        <v>0</v>
      </c>
      <c r="EE69">
        <f t="shared" si="108"/>
        <v>0</v>
      </c>
      <c r="EF69">
        <f t="shared" si="108"/>
        <v>0</v>
      </c>
      <c r="EG69">
        <f t="shared" si="108"/>
        <v>0</v>
      </c>
      <c r="EH69">
        <f t="shared" si="108"/>
        <v>0</v>
      </c>
      <c r="EI69">
        <f t="shared" si="108"/>
        <v>0</v>
      </c>
      <c r="EJ69">
        <f t="shared" si="108"/>
        <v>0</v>
      </c>
      <c r="EK69">
        <f t="shared" si="108"/>
        <v>0</v>
      </c>
      <c r="EL69">
        <f t="shared" si="108"/>
        <v>0</v>
      </c>
      <c r="EM69">
        <f t="shared" si="108"/>
        <v>0</v>
      </c>
      <c r="EN69">
        <f t="shared" si="109"/>
        <v>0</v>
      </c>
      <c r="EO69">
        <f t="shared" si="109"/>
        <v>0</v>
      </c>
      <c r="EP69">
        <f t="shared" si="109"/>
        <v>0</v>
      </c>
      <c r="EQ69">
        <f t="shared" si="109"/>
        <v>0</v>
      </c>
      <c r="ER69">
        <f t="shared" si="109"/>
        <v>0</v>
      </c>
      <c r="ES69">
        <f t="shared" si="109"/>
        <v>0</v>
      </c>
      <c r="ET69">
        <f t="shared" si="109"/>
        <v>0</v>
      </c>
      <c r="EU69">
        <f t="shared" si="109"/>
        <v>0</v>
      </c>
      <c r="EV69">
        <f t="shared" si="109"/>
        <v>0</v>
      </c>
      <c r="EW69">
        <f t="shared" si="109"/>
        <v>0</v>
      </c>
      <c r="EX69">
        <f t="shared" si="109"/>
        <v>0</v>
      </c>
      <c r="EZ69">
        <f t="shared" si="112"/>
        <v>0.86171903651015203</v>
      </c>
      <c r="FB69">
        <f t="shared" si="110"/>
        <v>1.2981715015334239E-2</v>
      </c>
      <c r="FC69">
        <f t="shared" si="111"/>
        <v>0.24835589553895715</v>
      </c>
    </row>
    <row r="70" spans="1:159" x14ac:dyDescent="0.25">
      <c r="A70">
        <v>615</v>
      </c>
      <c r="B70" s="19">
        <f>'Input spectra'!Y69</f>
        <v>5.2487484428636301E-2</v>
      </c>
      <c r="C70">
        <f>'Input spectra'!F69</f>
        <v>0</v>
      </c>
      <c r="D70">
        <f t="shared" si="95"/>
        <v>2.0653927966864227E-2</v>
      </c>
      <c r="E70">
        <f t="shared" si="95"/>
        <v>2.0396178694294585E-2</v>
      </c>
      <c r="F70">
        <f t="shared" si="95"/>
        <v>2.0140562030416635E-2</v>
      </c>
      <c r="G70">
        <f t="shared" si="95"/>
        <v>1.9887062710497588E-2</v>
      </c>
      <c r="H70">
        <f t="shared" si="95"/>
        <v>1.9635665571181751E-2</v>
      </c>
      <c r="I70">
        <f t="shared" si="95"/>
        <v>1.9386355549847478E-2</v>
      </c>
      <c r="J70">
        <f t="shared" si="95"/>
        <v>1.9139117683968011E-2</v>
      </c>
      <c r="K70">
        <f t="shared" si="95"/>
        <v>1.8893937110476294E-2</v>
      </c>
      <c r="L70">
        <f t="shared" si="95"/>
        <v>1.8650799065133679E-2</v>
      </c>
      <c r="M70">
        <f t="shared" si="95"/>
        <v>1.8409688881902527E-2</v>
      </c>
      <c r="N70">
        <f t="shared" si="96"/>
        <v>1.8170591992322637E-2</v>
      </c>
      <c r="O70">
        <f t="shared" si="96"/>
        <v>1.7933493924891561E-2</v>
      </c>
      <c r="P70">
        <f t="shared" si="96"/>
        <v>1.7698380304448699E-2</v>
      </c>
      <c r="Q70">
        <f t="shared" si="96"/>
        <v>1.7465236851563197E-2</v>
      </c>
      <c r="R70">
        <f t="shared" si="96"/>
        <v>1.7234049381925597E-2</v>
      </c>
      <c r="S70">
        <f t="shared" si="96"/>
        <v>1.7004803805743273E-2</v>
      </c>
      <c r="T70">
        <f t="shared" si="96"/>
        <v>1.6777486127139547E-2</v>
      </c>
      <c r="U70">
        <f t="shared" si="96"/>
        <v>1.6552082443556514E-2</v>
      </c>
      <c r="V70">
        <f t="shared" si="96"/>
        <v>1.6328578945161584E-2</v>
      </c>
      <c r="W70">
        <f t="shared" si="96"/>
        <v>1.6106961914257624E-2</v>
      </c>
      <c r="X70">
        <f t="shared" si="97"/>
        <v>1.5887217724696777E-2</v>
      </c>
      <c r="Y70">
        <f t="shared" si="97"/>
        <v>1.5669332841297862E-2</v>
      </c>
      <c r="Z70">
        <f t="shared" si="97"/>
        <v>1.54532938192674E-2</v>
      </c>
      <c r="AA70">
        <f t="shared" si="97"/>
        <v>1.5239087303624171E-2</v>
      </c>
      <c r="AB70">
        <f t="shared" si="97"/>
        <v>1.5026700028627358E-2</v>
      </c>
      <c r="AC70">
        <f t="shared" si="97"/>
        <v>1.4816118817208176E-2</v>
      </c>
      <c r="AD70">
        <f t="shared" si="97"/>
        <v>1.4607330580405033E-2</v>
      </c>
      <c r="AE70">
        <f t="shared" si="97"/>
        <v>1.4400322316802178E-2</v>
      </c>
      <c r="AF70">
        <f t="shared" si="97"/>
        <v>1.4195081111971793E-2</v>
      </c>
      <c r="AG70">
        <f t="shared" si="97"/>
        <v>1.399159413791953E-2</v>
      </c>
      <c r="AH70">
        <f t="shared" si="98"/>
        <v>1.3789848652533489E-2</v>
      </c>
      <c r="AI70">
        <f t="shared" si="98"/>
        <v>1.3589831999036579E-2</v>
      </c>
      <c r="AJ70">
        <f t="shared" si="98"/>
        <v>1.3391531605442262E-2</v>
      </c>
      <c r="AK70">
        <f t="shared" si="98"/>
        <v>1.3194934984013649E-2</v>
      </c>
      <c r="AL70">
        <f t="shared" si="98"/>
        <v>1.3000029730725953E-2</v>
      </c>
      <c r="AM70">
        <f t="shared" si="98"/>
        <v>1.2806803524732265E-2</v>
      </c>
      <c r="AN70">
        <f t="shared" si="98"/>
        <v>1.2615244127832584E-2</v>
      </c>
      <c r="AO70">
        <f t="shared" si="98"/>
        <v>1.2425339383946195E-2</v>
      </c>
      <c r="AP70">
        <f t="shared" si="98"/>
        <v>1.2237077218587251E-2</v>
      </c>
      <c r="AQ70">
        <f t="shared" si="98"/>
        <v>1.2050445638343614E-2</v>
      </c>
      <c r="AR70">
        <f t="shared" si="99"/>
        <v>1.1865432730358921E-2</v>
      </c>
      <c r="AS70">
        <f t="shared" si="99"/>
        <v>1.1682026661817866E-2</v>
      </c>
      <c r="AT70">
        <f t="shared" si="99"/>
        <v>1.1500215679434598E-2</v>
      </c>
      <c r="AU70">
        <f t="shared" si="99"/>
        <v>1.1319988108944388E-2</v>
      </c>
      <c r="AV70">
        <f t="shared" si="99"/>
        <v>1.1141332354598325E-2</v>
      </c>
      <c r="AW70">
        <f t="shared" si="99"/>
        <v>1.0964236898661231E-2</v>
      </c>
      <c r="AX70">
        <f t="shared" si="99"/>
        <v>9.7389143645741014E-3</v>
      </c>
      <c r="AY70">
        <f t="shared" si="99"/>
        <v>8.3152032688667415E-3</v>
      </c>
      <c r="AZ70">
        <f t="shared" si="99"/>
        <v>7.4794600790968942E-3</v>
      </c>
      <c r="BA70">
        <f t="shared" si="99"/>
        <v>6.8460397143495187E-3</v>
      </c>
      <c r="BB70">
        <f t="shared" si="100"/>
        <v>6.328337215878826E-3</v>
      </c>
      <c r="BC70">
        <f t="shared" si="100"/>
        <v>5.8887794811149276E-3</v>
      </c>
      <c r="BD70">
        <f t="shared" si="100"/>
        <v>5.5067622342209813E-3</v>
      </c>
      <c r="BE70">
        <f t="shared" si="100"/>
        <v>5.1694313550810257E-3</v>
      </c>
      <c r="BF70">
        <f t="shared" si="100"/>
        <v>4.8680776718561377E-3</v>
      </c>
      <c r="BG70">
        <f t="shared" si="100"/>
        <v>4.5964514561837094E-3</v>
      </c>
      <c r="BH70">
        <f t="shared" si="100"/>
        <v>4.349874445354074E-3</v>
      </c>
      <c r="BI70">
        <f t="shared" si="100"/>
        <v>4.1247298262904386E-3</v>
      </c>
      <c r="BJ70">
        <f t="shared" si="100"/>
        <v>3.9181494210219015E-3</v>
      </c>
      <c r="BK70">
        <f t="shared" si="100"/>
        <v>3.7278116360564798E-3</v>
      </c>
      <c r="BL70">
        <f t="shared" si="101"/>
        <v>3.5518053769249356E-3</v>
      </c>
      <c r="BM70">
        <f t="shared" si="101"/>
        <v>3.3885351680533926E-3</v>
      </c>
      <c r="BN70">
        <f t="shared" si="101"/>
        <v>3.2366530535253638E-3</v>
      </c>
      <c r="BO70">
        <f t="shared" si="101"/>
        <v>3.0950084974378372E-3</v>
      </c>
      <c r="BP70">
        <f t="shared" si="101"/>
        <v>2.9626107344969338E-3</v>
      </c>
      <c r="BQ70">
        <f t="shared" si="101"/>
        <v>2.8385999493875727E-3</v>
      </c>
      <c r="BR70">
        <f t="shared" si="101"/>
        <v>2.7222248545724316E-3</v>
      </c>
      <c r="BS70">
        <f t="shared" si="101"/>
        <v>2.6128249949969873E-3</v>
      </c>
      <c r="BT70">
        <f t="shared" si="101"/>
        <v>2.5098166048198615E-3</v>
      </c>
      <c r="BU70">
        <f t="shared" si="101"/>
        <v>2.412681174217288E-3</v>
      </c>
      <c r="BV70">
        <f t="shared" si="102"/>
        <v>2.3209561123240883E-3</v>
      </c>
      <c r="BW70">
        <f t="shared" si="102"/>
        <v>2.2342270515697477E-3</v>
      </c>
      <c r="BX70">
        <f t="shared" si="102"/>
        <v>2.1521214517697005E-3</v>
      </c>
      <c r="BY70">
        <f t="shared" si="102"/>
        <v>2.0743032439665197E-3</v>
      </c>
      <c r="BZ70">
        <f t="shared" si="102"/>
        <v>2.0004683137952685E-3</v>
      </c>
      <c r="CA70">
        <f t="shared" si="102"/>
        <v>1.9303406685053932E-3</v>
      </c>
      <c r="CB70">
        <f t="shared" si="102"/>
        <v>1.8636691650893173E-3</v>
      </c>
      <c r="CC70">
        <f t="shared" si="102"/>
        <v>1.8002247022753238E-3</v>
      </c>
      <c r="CD70">
        <f t="shared" si="102"/>
        <v>1.739797798565692E-3</v>
      </c>
      <c r="CE70">
        <f t="shared" si="102"/>
        <v>1.6821964935525538E-3</v>
      </c>
      <c r="CF70">
        <f t="shared" si="103"/>
        <v>1.6272445215123198E-3</v>
      </c>
      <c r="CG70">
        <f t="shared" si="103"/>
        <v>1.5747797155579602E-3</v>
      </c>
      <c r="CH70">
        <f t="shared" si="103"/>
        <v>1.5246526080009118E-3</v>
      </c>
      <c r="CI70">
        <f t="shared" si="103"/>
        <v>1.4767251984751535E-3</v>
      </c>
      <c r="CJ70">
        <f t="shared" si="103"/>
        <v>1.4308698661313053E-3</v>
      </c>
      <c r="CK70">
        <f t="shared" si="103"/>
        <v>1.3869684060653462E-3</v>
      </c>
      <c r="CL70">
        <f t="shared" si="103"/>
        <v>1.3449111732935053E-3</v>
      </c>
      <c r="CM70">
        <f t="shared" si="103"/>
        <v>1.3045963201672739E-3</v>
      </c>
      <c r="CN70">
        <f t="shared" si="103"/>
        <v>1.2659291152529891E-3</v>
      </c>
      <c r="CO70">
        <f t="shared" si="103"/>
        <v>1.2288213334670534E-3</v>
      </c>
      <c r="CP70">
        <f t="shared" si="104"/>
        <v>1.1931907087297513E-3</v>
      </c>
      <c r="CQ70">
        <f t="shared" si="104"/>
        <v>1.1589604416325948E-3</v>
      </c>
      <c r="CR70">
        <f t="shared" si="104"/>
        <v>7.4557612036249337E-4</v>
      </c>
      <c r="CS70">
        <f t="shared" si="104"/>
        <v>4.8387048887958966E-4</v>
      </c>
      <c r="CT70">
        <f t="shared" si="104"/>
        <v>3.3482710957815487E-4</v>
      </c>
      <c r="CU70">
        <f t="shared" si="104"/>
        <v>2.3273651822972808E-4</v>
      </c>
      <c r="CV70">
        <f t="shared" si="104"/>
        <v>1.5878514821125579E-4</v>
      </c>
      <c r="CW70">
        <f t="shared" si="104"/>
        <v>1.0429278809687175E-4</v>
      </c>
      <c r="CX70">
        <f t="shared" si="104"/>
        <v>6.4355630893792357E-5</v>
      </c>
      <c r="CY70">
        <f t="shared" si="104"/>
        <v>3.585789162315702E-5</v>
      </c>
      <c r="CZ70">
        <f t="shared" si="105"/>
        <v>1.6659992234060765E-5</v>
      </c>
      <c r="DA70">
        <f t="shared" si="105"/>
        <v>5.209117216390885E-6</v>
      </c>
      <c r="DB70">
        <f t="shared" si="105"/>
        <v>3.3062114533915512E-7</v>
      </c>
      <c r="DC70">
        <f t="shared" si="105"/>
        <v>0</v>
      </c>
      <c r="DD70">
        <f t="shared" si="105"/>
        <v>0</v>
      </c>
      <c r="DE70">
        <f t="shared" si="105"/>
        <v>0</v>
      </c>
      <c r="DF70">
        <f t="shared" si="105"/>
        <v>0</v>
      </c>
      <c r="DG70">
        <f t="shared" si="105"/>
        <v>0</v>
      </c>
      <c r="DH70">
        <f t="shared" si="105"/>
        <v>0</v>
      </c>
      <c r="DI70">
        <f t="shared" si="105"/>
        <v>0</v>
      </c>
      <c r="DJ70">
        <f t="shared" si="106"/>
        <v>0</v>
      </c>
      <c r="DK70">
        <f t="shared" si="106"/>
        <v>0</v>
      </c>
      <c r="DL70">
        <f t="shared" si="106"/>
        <v>0</v>
      </c>
      <c r="DM70">
        <f t="shared" si="106"/>
        <v>0</v>
      </c>
      <c r="DN70">
        <f t="shared" si="106"/>
        <v>0</v>
      </c>
      <c r="DO70">
        <f t="shared" si="106"/>
        <v>0</v>
      </c>
      <c r="DP70">
        <f t="shared" si="106"/>
        <v>0</v>
      </c>
      <c r="DQ70">
        <f t="shared" si="106"/>
        <v>0</v>
      </c>
      <c r="DR70">
        <f t="shared" si="106"/>
        <v>0</v>
      </c>
      <c r="DS70">
        <f t="shared" si="106"/>
        <v>0</v>
      </c>
      <c r="DT70">
        <f t="shared" si="107"/>
        <v>0</v>
      </c>
      <c r="DU70">
        <f t="shared" si="107"/>
        <v>0</v>
      </c>
      <c r="DV70">
        <f t="shared" si="107"/>
        <v>0</v>
      </c>
      <c r="DW70">
        <f t="shared" si="107"/>
        <v>0</v>
      </c>
      <c r="DX70">
        <f t="shared" si="107"/>
        <v>0</v>
      </c>
      <c r="DY70">
        <f t="shared" si="107"/>
        <v>0</v>
      </c>
      <c r="DZ70">
        <f t="shared" si="107"/>
        <v>0</v>
      </c>
      <c r="EA70">
        <f t="shared" si="107"/>
        <v>0</v>
      </c>
      <c r="EB70">
        <f t="shared" si="107"/>
        <v>0</v>
      </c>
      <c r="EC70">
        <f t="shared" si="107"/>
        <v>0</v>
      </c>
      <c r="ED70">
        <f t="shared" si="108"/>
        <v>0</v>
      </c>
      <c r="EE70">
        <f t="shared" si="108"/>
        <v>0</v>
      </c>
      <c r="EF70">
        <f t="shared" si="108"/>
        <v>0</v>
      </c>
      <c r="EG70">
        <f t="shared" si="108"/>
        <v>0</v>
      </c>
      <c r="EH70">
        <f t="shared" si="108"/>
        <v>0</v>
      </c>
      <c r="EI70">
        <f t="shared" si="108"/>
        <v>0</v>
      </c>
      <c r="EJ70">
        <f t="shared" si="108"/>
        <v>0</v>
      </c>
      <c r="EK70">
        <f t="shared" si="108"/>
        <v>0</v>
      </c>
      <c r="EL70">
        <f t="shared" si="108"/>
        <v>0</v>
      </c>
      <c r="EM70">
        <f t="shared" si="108"/>
        <v>0</v>
      </c>
      <c r="EN70">
        <f t="shared" si="109"/>
        <v>0</v>
      </c>
      <c r="EO70">
        <f t="shared" si="109"/>
        <v>0</v>
      </c>
      <c r="EP70">
        <f t="shared" si="109"/>
        <v>0</v>
      </c>
      <c r="EQ70">
        <f t="shared" si="109"/>
        <v>0</v>
      </c>
      <c r="ER70">
        <f t="shared" si="109"/>
        <v>0</v>
      </c>
      <c r="ES70">
        <f t="shared" si="109"/>
        <v>0</v>
      </c>
      <c r="ET70">
        <f t="shared" si="109"/>
        <v>0</v>
      </c>
      <c r="EU70">
        <f t="shared" si="109"/>
        <v>0</v>
      </c>
      <c r="EV70">
        <f t="shared" si="109"/>
        <v>0</v>
      </c>
      <c r="EW70">
        <f t="shared" si="109"/>
        <v>0</v>
      </c>
      <c r="EX70">
        <f t="shared" si="109"/>
        <v>0</v>
      </c>
      <c r="EZ70">
        <f t="shared" si="112"/>
        <v>0.86201259735097113</v>
      </c>
      <c r="FB70">
        <f t="shared" si="110"/>
        <v>1.2951184021538609E-2</v>
      </c>
      <c r="FC70">
        <f t="shared" si="111"/>
        <v>0.24835981317964617</v>
      </c>
    </row>
    <row r="71" spans="1:159" x14ac:dyDescent="0.25">
      <c r="A71">
        <v>620</v>
      </c>
      <c r="B71" s="19">
        <f>'Input spectra'!Y70</f>
        <v>5.2163191009261901E-2</v>
      </c>
      <c r="C71">
        <f>'Input spectra'!F70</f>
        <v>0</v>
      </c>
      <c r="D71">
        <f t="shared" si="95"/>
        <v>2.0653927966864227E-2</v>
      </c>
      <c r="E71">
        <f t="shared" si="95"/>
        <v>2.0396840139672738E-2</v>
      </c>
      <c r="F71">
        <f t="shared" si="95"/>
        <v>2.0141868363125481E-2</v>
      </c>
      <c r="G71">
        <f t="shared" si="95"/>
        <v>1.9888997577686078E-2</v>
      </c>
      <c r="H71">
        <f t="shared" si="95"/>
        <v>1.9638212823241505E-2</v>
      </c>
      <c r="I71">
        <f t="shared" si="95"/>
        <v>1.9389499238475206E-2</v>
      </c>
      <c r="J71">
        <f t="shared" si="95"/>
        <v>1.9142842060244001E-2</v>
      </c>
      <c r="K71">
        <f t="shared" si="95"/>
        <v>1.889822662295881E-2</v>
      </c>
      <c r="L71">
        <f t="shared" si="95"/>
        <v>1.8655638357969184E-2</v>
      </c>
      <c r="M71">
        <f t="shared" si="95"/>
        <v>1.8415062792951589E-2</v>
      </c>
      <c r="N71">
        <f t="shared" si="96"/>
        <v>1.8176485551301431E-2</v>
      </c>
      <c r="O71">
        <f t="shared" si="96"/>
        <v>1.7939892351528777E-2</v>
      </c>
      <c r="P71">
        <f t="shared" si="96"/>
        <v>1.7705269006657823E-2</v>
      </c>
      <c r="Q71">
        <f t="shared" si="96"/>
        <v>1.747260142363E-2</v>
      </c>
      <c r="R71">
        <f t="shared" si="96"/>
        <v>1.7241875602710718E-2</v>
      </c>
      <c r="S71">
        <f t="shared" si="96"/>
        <v>1.7013077636899805E-2</v>
      </c>
      <c r="T71">
        <f t="shared" si="96"/>
        <v>1.6786193711345473E-2</v>
      </c>
      <c r="U71">
        <f t="shared" si="96"/>
        <v>1.6561210102761934E-2</v>
      </c>
      <c r="V71">
        <f t="shared" si="96"/>
        <v>1.6338113178850554E-2</v>
      </c>
      <c r="W71">
        <f t="shared" si="96"/>
        <v>1.611688939772455E-2</v>
      </c>
      <c r="X71">
        <f t="shared" si="97"/>
        <v>1.5897525307337235E-2</v>
      </c>
      <c r="Y71">
        <f t="shared" si="97"/>
        <v>1.5680007544913721E-2</v>
      </c>
      <c r="Z71">
        <f t="shared" si="97"/>
        <v>1.5464322836386168E-2</v>
      </c>
      <c r="AA71">
        <f t="shared" si="97"/>
        <v>1.5250457995832399E-2</v>
      </c>
      <c r="AB71">
        <f t="shared" si="97"/>
        <v>1.503839992491807E-2</v>
      </c>
      <c r="AC71">
        <f t="shared" si="97"/>
        <v>1.4828135612342171E-2</v>
      </c>
      <c r="AD71">
        <f t="shared" si="97"/>
        <v>1.4619652133285945E-2</v>
      </c>
      <c r="AE71">
        <f t="shared" si="97"/>
        <v>1.4412936648865218E-2</v>
      </c>
      <c r="AF71">
        <f t="shared" si="97"/>
        <v>1.4207976405586055E-2</v>
      </c>
      <c r="AG71">
        <f t="shared" si="97"/>
        <v>1.4004758734803752E-2</v>
      </c>
      <c r="AH71">
        <f t="shared" si="98"/>
        <v>1.3803271052185179E-2</v>
      </c>
      <c r="AI71">
        <f t="shared" si="98"/>
        <v>1.3603500857174378E-2</v>
      </c>
      <c r="AJ71">
        <f t="shared" si="98"/>
        <v>1.3405435732461479E-2</v>
      </c>
      <c r="AK71">
        <f t="shared" si="98"/>
        <v>1.3209063343454832E-2</v>
      </c>
      <c r="AL71">
        <f t="shared" si="98"/>
        <v>1.3014371437756432E-2</v>
      </c>
      <c r="AM71">
        <f t="shared" si="98"/>
        <v>1.2821347844640511E-2</v>
      </c>
      <c r="AN71">
        <f t="shared" si="98"/>
        <v>1.2629980474535354E-2</v>
      </c>
      <c r="AO71">
        <f t="shared" si="98"/>
        <v>1.2440257318508318E-2</v>
      </c>
      <c r="AP71">
        <f t="shared" si="98"/>
        <v>1.2252166447753964E-2</v>
      </c>
      <c r="AQ71">
        <f t="shared" si="98"/>
        <v>1.206569601308537E-2</v>
      </c>
      <c r="AR71">
        <f t="shared" si="99"/>
        <v>1.1880834244428561E-2</v>
      </c>
      <c r="AS71">
        <f t="shared" si="99"/>
        <v>1.1697569450320033E-2</v>
      </c>
      <c r="AT71">
        <f t="shared" si="99"/>
        <v>1.151589001740737E-2</v>
      </c>
      <c r="AU71">
        <f t="shared" si="99"/>
        <v>1.133578440995295E-2</v>
      </c>
      <c r="AV71">
        <f t="shared" si="99"/>
        <v>1.1157241169340654E-2</v>
      </c>
      <c r="AW71">
        <f t="shared" si="99"/>
        <v>1.0980248913585662E-2</v>
      </c>
      <c r="AX71">
        <f t="shared" si="99"/>
        <v>9.7534532289167402E-3</v>
      </c>
      <c r="AY71">
        <f t="shared" si="99"/>
        <v>8.3278867911849401E-3</v>
      </c>
      <c r="AZ71">
        <f t="shared" si="99"/>
        <v>7.4911117357613945E-3</v>
      </c>
      <c r="BA71">
        <f t="shared" si="99"/>
        <v>6.8569269777728169E-3</v>
      </c>
      <c r="BB71">
        <f t="shared" si="100"/>
        <v>6.3386067300419298E-3</v>
      </c>
      <c r="BC71">
        <f t="shared" si="100"/>
        <v>5.8985269709751426E-3</v>
      </c>
      <c r="BD71">
        <f t="shared" si="100"/>
        <v>5.5160562635231522E-3</v>
      </c>
      <c r="BE71">
        <f t="shared" si="100"/>
        <v>5.1783239816385052E-3</v>
      </c>
      <c r="BF71">
        <f t="shared" si="100"/>
        <v>4.8766100425446813E-3</v>
      </c>
      <c r="BG71">
        <f t="shared" si="100"/>
        <v>4.6046570661063511E-3</v>
      </c>
      <c r="BH71">
        <f t="shared" si="100"/>
        <v>4.3577811823521124E-3</v>
      </c>
      <c r="BI71">
        <f t="shared" si="100"/>
        <v>4.1323613270414349E-3</v>
      </c>
      <c r="BJ71">
        <f t="shared" si="100"/>
        <v>3.925526010593091E-3</v>
      </c>
      <c r="BK71">
        <f t="shared" si="100"/>
        <v>3.7349510020794827E-3</v>
      </c>
      <c r="BL71">
        <f t="shared" si="101"/>
        <v>3.5587230674908091E-3</v>
      </c>
      <c r="BM71">
        <f t="shared" si="101"/>
        <v>3.3952449683983463E-3</v>
      </c>
      <c r="BN71">
        <f t="shared" si="101"/>
        <v>3.2431672769156973E-3</v>
      </c>
      <c r="BO71">
        <f t="shared" si="101"/>
        <v>3.1013382137933614E-3</v>
      </c>
      <c r="BP71">
        <f t="shared" si="101"/>
        <v>2.9687659528555366E-3</v>
      </c>
      <c r="BQ71">
        <f t="shared" si="101"/>
        <v>2.8445897655028922E-3</v>
      </c>
      <c r="BR71">
        <f t="shared" si="101"/>
        <v>2.7280575717368999E-3</v>
      </c>
      <c r="BS71">
        <f t="shared" si="101"/>
        <v>2.6185082240016973E-3</v>
      </c>
      <c r="BT71">
        <f t="shared" si="101"/>
        <v>2.5153573474438928E-3</v>
      </c>
      <c r="BU71">
        <f t="shared" si="101"/>
        <v>2.4180858935607934E-3</v>
      </c>
      <c r="BV71">
        <f t="shared" si="102"/>
        <v>2.3262307925204428E-3</v>
      </c>
      <c r="BW71">
        <f t="shared" si="102"/>
        <v>2.2393772488405179E-3</v>
      </c>
      <c r="BX71">
        <f t="shared" si="102"/>
        <v>2.1571523383607971E-3</v>
      </c>
      <c r="BY71">
        <f t="shared" si="102"/>
        <v>2.0792196461832464E-3</v>
      </c>
      <c r="BZ71">
        <f t="shared" si="102"/>
        <v>2.0052747451093388E-3</v>
      </c>
      <c r="CA71">
        <f t="shared" si="102"/>
        <v>1.9350413585183545E-3</v>
      </c>
      <c r="CB71">
        <f t="shared" si="102"/>
        <v>1.8682680849898758E-3</v>
      </c>
      <c r="CC71">
        <f t="shared" si="102"/>
        <v>1.8047255873125528E-3</v>
      </c>
      <c r="CD71">
        <f t="shared" si="102"/>
        <v>1.7442041679685029E-3</v>
      </c>
      <c r="CE71">
        <f t="shared" si="102"/>
        <v>1.6865116682525925E-3</v>
      </c>
      <c r="CF71">
        <f t="shared" si="103"/>
        <v>1.6314716399684953E-3</v>
      </c>
      <c r="CG71">
        <f t="shared" si="103"/>
        <v>1.5789217479329973E-3</v>
      </c>
      <c r="CH71">
        <f t="shared" si="103"/>
        <v>1.5287123689012969E-3</v>
      </c>
      <c r="CI71">
        <f t="shared" si="103"/>
        <v>1.4807053584337938E-3</v>
      </c>
      <c r="CJ71">
        <f t="shared" si="103"/>
        <v>1.4347729619857499E-3</v>
      </c>
      <c r="CK71">
        <f t="shared" si="103"/>
        <v>1.3907968503624325E-3</v>
      </c>
      <c r="CL71">
        <f t="shared" si="103"/>
        <v>1.348667262832944E-3</v>
      </c>
      <c r="CM71">
        <f t="shared" si="103"/>
        <v>1.3082822437812899E-3</v>
      </c>
      <c r="CN71">
        <f t="shared" si="103"/>
        <v>1.269546960906167E-3</v>
      </c>
      <c r="CO71">
        <f t="shared" si="103"/>
        <v>1.2323730947495538E-3</v>
      </c>
      <c r="CP71">
        <f t="shared" si="104"/>
        <v>1.1966782908077406E-3</v>
      </c>
      <c r="CQ71">
        <f t="shared" si="104"/>
        <v>1.1623856667117613E-3</v>
      </c>
      <c r="CR71">
        <f t="shared" si="104"/>
        <v>7.4780386790298365E-4</v>
      </c>
      <c r="CS71">
        <f t="shared" si="104"/>
        <v>4.8533201063752845E-4</v>
      </c>
      <c r="CT71">
        <f t="shared" si="104"/>
        <v>3.3584933979415244E-4</v>
      </c>
      <c r="CU71">
        <f t="shared" si="104"/>
        <v>2.3345463559768689E-4</v>
      </c>
      <c r="CV71">
        <f t="shared" si="104"/>
        <v>1.5928025108780507E-4</v>
      </c>
      <c r="CW71">
        <f t="shared" si="104"/>
        <v>1.0462137284081398E-4</v>
      </c>
      <c r="CX71">
        <f t="shared" si="104"/>
        <v>6.4560483294036063E-5</v>
      </c>
      <c r="CY71">
        <f t="shared" si="104"/>
        <v>3.5973198555879877E-5</v>
      </c>
      <c r="CZ71">
        <f t="shared" si="105"/>
        <v>1.6714107190740275E-5</v>
      </c>
      <c r="DA71">
        <f t="shared" si="105"/>
        <v>5.2262069412271028E-6</v>
      </c>
      <c r="DB71">
        <f t="shared" si="105"/>
        <v>3.3171658234945885E-7</v>
      </c>
      <c r="DC71">
        <f t="shared" si="105"/>
        <v>0</v>
      </c>
      <c r="DD71">
        <f t="shared" si="105"/>
        <v>0</v>
      </c>
      <c r="DE71">
        <f t="shared" si="105"/>
        <v>0</v>
      </c>
      <c r="DF71">
        <f t="shared" si="105"/>
        <v>0</v>
      </c>
      <c r="DG71">
        <f t="shared" si="105"/>
        <v>0</v>
      </c>
      <c r="DH71">
        <f t="shared" si="105"/>
        <v>0</v>
      </c>
      <c r="DI71">
        <f t="shared" si="105"/>
        <v>0</v>
      </c>
      <c r="DJ71">
        <f t="shared" si="106"/>
        <v>0</v>
      </c>
      <c r="DK71">
        <f t="shared" si="106"/>
        <v>0</v>
      </c>
      <c r="DL71">
        <f t="shared" si="106"/>
        <v>0</v>
      </c>
      <c r="DM71">
        <f t="shared" si="106"/>
        <v>0</v>
      </c>
      <c r="DN71">
        <f t="shared" si="106"/>
        <v>0</v>
      </c>
      <c r="DO71">
        <f t="shared" si="106"/>
        <v>0</v>
      </c>
      <c r="DP71">
        <f t="shared" si="106"/>
        <v>0</v>
      </c>
      <c r="DQ71">
        <f t="shared" si="106"/>
        <v>0</v>
      </c>
      <c r="DR71">
        <f t="shared" si="106"/>
        <v>0</v>
      </c>
      <c r="DS71">
        <f t="shared" si="106"/>
        <v>0</v>
      </c>
      <c r="DT71">
        <f t="shared" si="107"/>
        <v>0</v>
      </c>
      <c r="DU71">
        <f t="shared" si="107"/>
        <v>0</v>
      </c>
      <c r="DV71">
        <f t="shared" si="107"/>
        <v>0</v>
      </c>
      <c r="DW71">
        <f t="shared" si="107"/>
        <v>0</v>
      </c>
      <c r="DX71">
        <f t="shared" si="107"/>
        <v>0</v>
      </c>
      <c r="DY71">
        <f t="shared" si="107"/>
        <v>0</v>
      </c>
      <c r="DZ71">
        <f t="shared" si="107"/>
        <v>0</v>
      </c>
      <c r="EA71">
        <f t="shared" si="107"/>
        <v>0</v>
      </c>
      <c r="EB71">
        <f t="shared" si="107"/>
        <v>0</v>
      </c>
      <c r="EC71">
        <f t="shared" si="107"/>
        <v>0</v>
      </c>
      <c r="ED71">
        <f t="shared" si="108"/>
        <v>0</v>
      </c>
      <c r="EE71">
        <f t="shared" si="108"/>
        <v>0</v>
      </c>
      <c r="EF71">
        <f t="shared" si="108"/>
        <v>0</v>
      </c>
      <c r="EG71">
        <f t="shared" si="108"/>
        <v>0</v>
      </c>
      <c r="EH71">
        <f t="shared" si="108"/>
        <v>0</v>
      </c>
      <c r="EI71">
        <f t="shared" si="108"/>
        <v>0</v>
      </c>
      <c r="EJ71">
        <f t="shared" si="108"/>
        <v>0</v>
      </c>
      <c r="EK71">
        <f t="shared" si="108"/>
        <v>0</v>
      </c>
      <c r="EL71">
        <f t="shared" si="108"/>
        <v>0</v>
      </c>
      <c r="EM71">
        <f t="shared" si="108"/>
        <v>0</v>
      </c>
      <c r="EN71">
        <f t="shared" si="109"/>
        <v>0</v>
      </c>
      <c r="EO71">
        <f t="shared" si="109"/>
        <v>0</v>
      </c>
      <c r="EP71">
        <f t="shared" si="109"/>
        <v>0</v>
      </c>
      <c r="EQ71">
        <f t="shared" si="109"/>
        <v>0</v>
      </c>
      <c r="ER71">
        <f t="shared" si="109"/>
        <v>0</v>
      </c>
      <c r="ES71">
        <f t="shared" si="109"/>
        <v>0</v>
      </c>
      <c r="ET71">
        <f t="shared" si="109"/>
        <v>0</v>
      </c>
      <c r="EU71">
        <f t="shared" si="109"/>
        <v>0</v>
      </c>
      <c r="EV71">
        <f t="shared" si="109"/>
        <v>0</v>
      </c>
      <c r="EW71">
        <f t="shared" si="109"/>
        <v>0</v>
      </c>
      <c r="EX71">
        <f t="shared" si="109"/>
        <v>0</v>
      </c>
      <c r="EZ71">
        <f t="shared" si="112"/>
        <v>0.86277264064554904</v>
      </c>
      <c r="FB71">
        <f t="shared" si="110"/>
        <v>1.2872204255589104E-2</v>
      </c>
      <c r="FC71">
        <f t="shared" si="111"/>
        <v>0.24836994648197855</v>
      </c>
    </row>
    <row r="72" spans="1:159" x14ac:dyDescent="0.25">
      <c r="A72">
        <v>625</v>
      </c>
      <c r="B72" s="19">
        <f>'Input spectra'!Y71</f>
        <v>5.1838897589887398E-2</v>
      </c>
      <c r="C72">
        <f>'Input spectra'!F71</f>
        <v>0</v>
      </c>
      <c r="D72">
        <f t="shared" si="95"/>
        <v>2.0653927966864227E-2</v>
      </c>
      <c r="E72">
        <f t="shared" si="95"/>
        <v>2.0397501606501483E-2</v>
      </c>
      <c r="F72">
        <f t="shared" si="95"/>
        <v>2.0143174780564096E-2</v>
      </c>
      <c r="G72">
        <f t="shared" si="95"/>
        <v>1.989093263312313E-2</v>
      </c>
      <c r="H72">
        <f t="shared" si="95"/>
        <v>1.9640760405745521E-2</v>
      </c>
      <c r="I72">
        <f t="shared" si="95"/>
        <v>1.9392643436883034E-2</v>
      </c>
      <c r="J72">
        <f t="shared" si="95"/>
        <v>1.9146567161264932E-2</v>
      </c>
      <c r="K72">
        <f t="shared" si="95"/>
        <v>1.8902517109294328E-2</v>
      </c>
      <c r="L72">
        <f t="shared" si="95"/>
        <v>1.866047890644822E-2</v>
      </c>
      <c r="M72">
        <f t="shared" si="95"/>
        <v>1.8420438272681156E-2</v>
      </c>
      <c r="N72">
        <f t="shared" si="96"/>
        <v>1.8182381021832558E-2</v>
      </c>
      <c r="O72">
        <f t="shared" si="96"/>
        <v>1.7946293061037566E-2</v>
      </c>
      <c r="P72">
        <f t="shared" si="96"/>
        <v>1.771216039014158E-2</v>
      </c>
      <c r="Q72">
        <f t="shared" si="96"/>
        <v>1.7479969101118289E-2</v>
      </c>
      <c r="R72">
        <f t="shared" si="96"/>
        <v>1.7249705377491216E-2</v>
      </c>
      <c r="S72">
        <f t="shared" si="96"/>
        <v>1.7021355493758886E-2</v>
      </c>
      <c r="T72">
        <f t="shared" si="96"/>
        <v>1.6794905814823374E-2</v>
      </c>
      <c r="U72">
        <f t="shared" si="96"/>
        <v>1.6570342795422386E-2</v>
      </c>
      <c r="V72">
        <f t="shared" si="96"/>
        <v>1.6347652979564819E-2</v>
      </c>
      <c r="W72">
        <f t="shared" si="96"/>
        <v>1.6126822999969714E-2</v>
      </c>
      <c r="X72">
        <f t="shared" si="97"/>
        <v>1.5907839577508624E-2</v>
      </c>
      <c r="Y72">
        <f t="shared" si="97"/>
        <v>1.5690689520651412E-2</v>
      </c>
      <c r="Z72">
        <f t="shared" si="97"/>
        <v>1.5475359724915396E-2</v>
      </c>
      <c r="AA72">
        <f t="shared" si="97"/>
        <v>1.5261837172317851E-2</v>
      </c>
      <c r="AB72">
        <f t="shared" si="97"/>
        <v>1.5050108930831857E-2</v>
      </c>
      <c r="AC72">
        <f t="shared" si="97"/>
        <v>1.4840162153845451E-2</v>
      </c>
      <c r="AD72">
        <f t="shared" si="97"/>
        <v>1.4631984079624075E-2</v>
      </c>
      <c r="AE72">
        <f t="shared" si="97"/>
        <v>1.4425562030776306E-2</v>
      </c>
      <c r="AF72">
        <f t="shared" si="97"/>
        <v>1.4220883413722843E-2</v>
      </c>
      <c r="AG72">
        <f t="shared" si="97"/>
        <v>1.4017935718168707E-2</v>
      </c>
      <c r="AH72">
        <f t="shared" si="98"/>
        <v>1.3816706516578693E-2</v>
      </c>
      <c r="AI72">
        <f t="shared" si="98"/>
        <v>1.3617183463656E-2</v>
      </c>
      <c r="AJ72">
        <f t="shared" si="98"/>
        <v>1.3419354295824042E-2</v>
      </c>
      <c r="AK72">
        <f t="shared" si="98"/>
        <v>1.3223206830711409E-2</v>
      </c>
      <c r="AL72">
        <f t="shared" si="98"/>
        <v>1.3028728966640001E-2</v>
      </c>
      <c r="AM72">
        <f t="shared" si="98"/>
        <v>1.2835908682116252E-2</v>
      </c>
      <c r="AN72">
        <f t="shared" si="98"/>
        <v>1.2644734035325464E-2</v>
      </c>
      <c r="AO72">
        <f t="shared" si="98"/>
        <v>1.2455193163629242E-2</v>
      </c>
      <c r="AP72">
        <f t="shared" si="98"/>
        <v>1.2267274283065989E-2</v>
      </c>
      <c r="AQ72">
        <f t="shared" si="98"/>
        <v>1.208096568785443E-2</v>
      </c>
      <c r="AR72">
        <f t="shared" si="99"/>
        <v>1.1896255749900204E-2</v>
      </c>
      <c r="AS72">
        <f t="shared" si="99"/>
        <v>1.1713132918305431E-2</v>
      </c>
      <c r="AT72">
        <f t="shared" si="99"/>
        <v>1.1531585718881293E-2</v>
      </c>
      <c r="AU72">
        <f t="shared" si="99"/>
        <v>1.1351602753663608E-2</v>
      </c>
      <c r="AV72">
        <f t="shared" si="99"/>
        <v>1.1173172700431309E-2</v>
      </c>
      <c r="AW72">
        <f t="shared" si="99"/>
        <v>1.0996284312227931E-2</v>
      </c>
      <c r="AX72">
        <f t="shared" si="99"/>
        <v>9.7680137977911672E-3</v>
      </c>
      <c r="AY72">
        <f t="shared" si="99"/>
        <v>8.3405896602025791E-3</v>
      </c>
      <c r="AZ72">
        <f t="shared" si="99"/>
        <v>7.5027815436161712E-3</v>
      </c>
      <c r="BA72">
        <f t="shared" si="99"/>
        <v>6.8678315552214222E-3</v>
      </c>
      <c r="BB72">
        <f t="shared" si="100"/>
        <v>6.3488929093917287E-3</v>
      </c>
      <c r="BC72">
        <f t="shared" si="100"/>
        <v>5.9082905955129932E-3</v>
      </c>
      <c r="BD72">
        <f t="shared" si="100"/>
        <v>5.5253659788086678E-3</v>
      </c>
      <c r="BE72">
        <f t="shared" si="100"/>
        <v>5.1872319055859045E-3</v>
      </c>
      <c r="BF72">
        <f t="shared" si="100"/>
        <v>4.8851573680787491E-3</v>
      </c>
      <c r="BG72">
        <f t="shared" si="100"/>
        <v>4.612877324728073E-3</v>
      </c>
      <c r="BH72">
        <f t="shared" si="100"/>
        <v>4.3657022913718624E-3</v>
      </c>
      <c r="BI72">
        <f t="shared" si="100"/>
        <v>4.1400069474575169E-3</v>
      </c>
      <c r="BJ72">
        <f t="shared" si="100"/>
        <v>3.9329164878617274E-3</v>
      </c>
      <c r="BK72">
        <f t="shared" si="100"/>
        <v>3.7421040411504277E-3</v>
      </c>
      <c r="BL72">
        <f t="shared" si="101"/>
        <v>3.5656542313294822E-3</v>
      </c>
      <c r="BM72">
        <f t="shared" si="101"/>
        <v>3.401968055139469E-3</v>
      </c>
      <c r="BN72">
        <f t="shared" si="101"/>
        <v>3.2496946111046495E-3</v>
      </c>
      <c r="BO72">
        <f t="shared" si="101"/>
        <v>3.1076808752859291E-3</v>
      </c>
      <c r="BP72">
        <f t="shared" si="101"/>
        <v>2.9749339595000275E-3</v>
      </c>
      <c r="BQ72">
        <f t="shared" si="101"/>
        <v>2.8505922209114331E-3</v>
      </c>
      <c r="BR72">
        <f t="shared" si="101"/>
        <v>2.733902786248701E-3</v>
      </c>
      <c r="BS72">
        <f t="shared" si="101"/>
        <v>2.6242038147573795E-3</v>
      </c>
      <c r="BT72">
        <f t="shared" si="101"/>
        <v>2.52091032196916E-3</v>
      </c>
      <c r="BU72">
        <f t="shared" si="101"/>
        <v>2.4235027201779404E-3</v>
      </c>
      <c r="BV72">
        <f t="shared" si="102"/>
        <v>2.3315174601262231E-3</v>
      </c>
      <c r="BW72">
        <f t="shared" si="102"/>
        <v>2.2445393180165682E-3</v>
      </c>
      <c r="BX72">
        <f t="shared" si="102"/>
        <v>2.1621949853568999E-3</v>
      </c>
      <c r="BY72">
        <f t="shared" si="102"/>
        <v>2.0841477009926352E-3</v>
      </c>
      <c r="BZ72">
        <f t="shared" si="102"/>
        <v>2.0100927246103116E-3</v>
      </c>
      <c r="CA72">
        <f t="shared" si="102"/>
        <v>1.9397534954675799E-3</v>
      </c>
      <c r="CB72">
        <f t="shared" si="102"/>
        <v>1.8728783535056554E-3</v>
      </c>
      <c r="CC72">
        <f t="shared" si="102"/>
        <v>1.8092377253706381E-3</v>
      </c>
      <c r="CD72">
        <f t="shared" si="102"/>
        <v>1.7486216973413584E-3</v>
      </c>
      <c r="CE72">
        <f t="shared" si="102"/>
        <v>1.6908379122496872E-3</v>
      </c>
      <c r="CF72">
        <f t="shared" si="103"/>
        <v>1.6357097392761704E-3</v>
      </c>
      <c r="CG72">
        <f t="shared" si="103"/>
        <v>1.5830746748045968E-3</v>
      </c>
      <c r="CH72">
        <f t="shared" si="103"/>
        <v>1.5327829399091673E-3</v>
      </c>
      <c r="CI72">
        <f t="shared" si="103"/>
        <v>1.4846962459626784E-3</v>
      </c>
      <c r="CJ72">
        <f t="shared" si="103"/>
        <v>1.4386867046205978E-3</v>
      </c>
      <c r="CK72">
        <f t="shared" si="103"/>
        <v>1.3946358623016322E-3</v>
      </c>
      <c r="CL72">
        <f t="shared" si="103"/>
        <v>1.3524338424396156E-3</v>
      </c>
      <c r="CM72">
        <f t="shared" si="103"/>
        <v>1.3119785813698664E-3</v>
      </c>
      <c r="CN72">
        <f t="shared" si="103"/>
        <v>1.2731751458484992E-3</v>
      </c>
      <c r="CO72">
        <f t="shared" si="103"/>
        <v>1.2359351219737873E-3</v>
      </c>
      <c r="CP72">
        <f t="shared" si="104"/>
        <v>1.2001760667538714E-3</v>
      </c>
      <c r="CQ72">
        <f t="shared" si="104"/>
        <v>1.1658210147998094E-3</v>
      </c>
      <c r="CR72">
        <f t="shared" si="104"/>
        <v>7.5003827185181251E-4</v>
      </c>
      <c r="CS72">
        <f t="shared" si="104"/>
        <v>4.8679794689459102E-4</v>
      </c>
      <c r="CT72">
        <f t="shared" si="104"/>
        <v>3.3687469088831284E-4</v>
      </c>
      <c r="CU72">
        <f t="shared" si="104"/>
        <v>2.3417496874406383E-4</v>
      </c>
      <c r="CV72">
        <f t="shared" si="104"/>
        <v>1.5977689772875015E-4</v>
      </c>
      <c r="CW72">
        <f t="shared" si="104"/>
        <v>1.0495099282349066E-4</v>
      </c>
      <c r="CX72">
        <f t="shared" si="104"/>
        <v>6.4765987766294411E-5</v>
      </c>
      <c r="CY72">
        <f t="shared" si="104"/>
        <v>3.6088876276960164E-5</v>
      </c>
      <c r="CZ72">
        <f t="shared" si="105"/>
        <v>1.6768397923524338E-5</v>
      </c>
      <c r="DA72">
        <f t="shared" si="105"/>
        <v>5.2433527328943945E-6</v>
      </c>
      <c r="DB72">
        <f t="shared" si="105"/>
        <v>3.3281564883797528E-7</v>
      </c>
      <c r="DC72">
        <f t="shared" si="105"/>
        <v>0</v>
      </c>
      <c r="DD72">
        <f t="shared" si="105"/>
        <v>0</v>
      </c>
      <c r="DE72">
        <f t="shared" si="105"/>
        <v>0</v>
      </c>
      <c r="DF72">
        <f t="shared" si="105"/>
        <v>0</v>
      </c>
      <c r="DG72">
        <f t="shared" si="105"/>
        <v>0</v>
      </c>
      <c r="DH72">
        <f t="shared" si="105"/>
        <v>0</v>
      </c>
      <c r="DI72">
        <f t="shared" si="105"/>
        <v>0</v>
      </c>
      <c r="DJ72">
        <f t="shared" si="106"/>
        <v>0</v>
      </c>
      <c r="DK72">
        <f t="shared" si="106"/>
        <v>0</v>
      </c>
      <c r="DL72">
        <f t="shared" si="106"/>
        <v>0</v>
      </c>
      <c r="DM72">
        <f t="shared" si="106"/>
        <v>0</v>
      </c>
      <c r="DN72">
        <f t="shared" si="106"/>
        <v>0</v>
      </c>
      <c r="DO72">
        <f t="shared" si="106"/>
        <v>0</v>
      </c>
      <c r="DP72">
        <f t="shared" si="106"/>
        <v>0</v>
      </c>
      <c r="DQ72">
        <f t="shared" si="106"/>
        <v>0</v>
      </c>
      <c r="DR72">
        <f t="shared" si="106"/>
        <v>0</v>
      </c>
      <c r="DS72">
        <f t="shared" si="106"/>
        <v>0</v>
      </c>
      <c r="DT72">
        <f t="shared" si="107"/>
        <v>0</v>
      </c>
      <c r="DU72">
        <f t="shared" si="107"/>
        <v>0</v>
      </c>
      <c r="DV72">
        <f t="shared" si="107"/>
        <v>0</v>
      </c>
      <c r="DW72">
        <f t="shared" si="107"/>
        <v>0</v>
      </c>
      <c r="DX72">
        <f t="shared" si="107"/>
        <v>0</v>
      </c>
      <c r="DY72">
        <f t="shared" si="107"/>
        <v>0</v>
      </c>
      <c r="DZ72">
        <f t="shared" si="107"/>
        <v>0</v>
      </c>
      <c r="EA72">
        <f t="shared" si="107"/>
        <v>0</v>
      </c>
      <c r="EB72">
        <f t="shared" si="107"/>
        <v>0</v>
      </c>
      <c r="EC72">
        <f t="shared" si="107"/>
        <v>0</v>
      </c>
      <c r="ED72">
        <f t="shared" si="108"/>
        <v>0</v>
      </c>
      <c r="EE72">
        <f t="shared" si="108"/>
        <v>0</v>
      </c>
      <c r="EF72">
        <f t="shared" si="108"/>
        <v>0</v>
      </c>
      <c r="EG72">
        <f t="shared" si="108"/>
        <v>0</v>
      </c>
      <c r="EH72">
        <f t="shared" si="108"/>
        <v>0</v>
      </c>
      <c r="EI72">
        <f t="shared" si="108"/>
        <v>0</v>
      </c>
      <c r="EJ72">
        <f t="shared" si="108"/>
        <v>0</v>
      </c>
      <c r="EK72">
        <f t="shared" si="108"/>
        <v>0</v>
      </c>
      <c r="EL72">
        <f t="shared" si="108"/>
        <v>0</v>
      </c>
      <c r="EM72">
        <f t="shared" si="108"/>
        <v>0</v>
      </c>
      <c r="EN72">
        <f t="shared" si="109"/>
        <v>0</v>
      </c>
      <c r="EO72">
        <f t="shared" si="109"/>
        <v>0</v>
      </c>
      <c r="EP72">
        <f t="shared" si="109"/>
        <v>0</v>
      </c>
      <c r="EQ72">
        <f t="shared" si="109"/>
        <v>0</v>
      </c>
      <c r="ER72">
        <f t="shared" si="109"/>
        <v>0</v>
      </c>
      <c r="ES72">
        <f t="shared" si="109"/>
        <v>0</v>
      </c>
      <c r="ET72">
        <f t="shared" si="109"/>
        <v>0</v>
      </c>
      <c r="EU72">
        <f t="shared" si="109"/>
        <v>0</v>
      </c>
      <c r="EV72">
        <f t="shared" si="109"/>
        <v>0</v>
      </c>
      <c r="EW72">
        <f t="shared" si="109"/>
        <v>0</v>
      </c>
      <c r="EX72">
        <f t="shared" si="109"/>
        <v>0</v>
      </c>
      <c r="EZ72">
        <f t="shared" si="112"/>
        <v>0.86353373023128466</v>
      </c>
      <c r="FB72">
        <f t="shared" si="110"/>
        <v>1.2793211682292083E-2</v>
      </c>
      <c r="FC72">
        <f t="shared" si="111"/>
        <v>0.24838007979502372</v>
      </c>
    </row>
    <row r="73" spans="1:159" x14ac:dyDescent="0.25">
      <c r="A73">
        <v>630</v>
      </c>
      <c r="B73" s="19">
        <f>'Input spectra'!Y72</f>
        <v>5.1514604170512998E-2</v>
      </c>
      <c r="C73">
        <f>'Input spectra'!F72</f>
        <v>0</v>
      </c>
      <c r="D73">
        <f t="shared" ref="D73:M82" si="113">D$2*EXP(- D$1 * ($C73*_c3+$B73))</f>
        <v>2.0653927966864227E-2</v>
      </c>
      <c r="E73">
        <f t="shared" si="113"/>
        <v>2.0398163094781506E-2</v>
      </c>
      <c r="F73">
        <f t="shared" si="113"/>
        <v>2.0144481282737971E-2</v>
      </c>
      <c r="G73">
        <f t="shared" si="113"/>
        <v>1.9892867876827067E-2</v>
      </c>
      <c r="H73">
        <f t="shared" si="113"/>
        <v>1.9643308318736667E-2</v>
      </c>
      <c r="I73">
        <f t="shared" si="113"/>
        <v>1.9395788145153622E-2</v>
      </c>
      <c r="J73">
        <f t="shared" si="113"/>
        <v>1.915029298717183E-2</v>
      </c>
      <c r="K73">
        <f t="shared" si="113"/>
        <v>1.8906808569703937E-2</v>
      </c>
      <c r="L73">
        <f t="shared" si="113"/>
        <v>1.8665320710896577E-2</v>
      </c>
      <c r="M73">
        <f t="shared" si="113"/>
        <v>1.8425815321549133E-2</v>
      </c>
      <c r="N73">
        <f t="shared" ref="N73:W82" si="114">N$2*EXP(- N$1 * ($C73*_c3+$B73))</f>
        <v>1.8188278404536011E-2</v>
      </c>
      <c r="O73">
        <f t="shared" si="114"/>
        <v>1.7952696054232414E-2</v>
      </c>
      <c r="P73">
        <f t="shared" si="114"/>
        <v>1.7719054455943593E-2</v>
      </c>
      <c r="Q73">
        <f t="shared" si="114"/>
        <v>1.748733988533752E-2</v>
      </c>
      <c r="R73">
        <f t="shared" si="114"/>
        <v>1.7257538707881007E-2</v>
      </c>
      <c r="S73">
        <f t="shared" si="114"/>
        <v>1.7029637378279255E-2</v>
      </c>
      <c r="T73">
        <f t="shared" si="114"/>
        <v>1.6803622439918751E-2</v>
      </c>
      <c r="U73">
        <f t="shared" si="114"/>
        <v>1.6579480524313562E-2</v>
      </c>
      <c r="V73">
        <f t="shared" si="114"/>
        <v>1.635719835055496E-2</v>
      </c>
      <c r="W73">
        <f t="shared" si="114"/>
        <v>1.61367627247644E-2</v>
      </c>
      <c r="X73">
        <f t="shared" ref="X73:AG82" si="115">X$2*EXP(- X$1 * ($C73*_c3+$B73))</f>
        <v>1.5918160539549787E-2</v>
      </c>
      <c r="Y73">
        <f t="shared" si="115"/>
        <v>1.5701378773465037E-2</v>
      </c>
      <c r="Z73">
        <f t="shared" si="115"/>
        <v>1.5486404490472911E-2</v>
      </c>
      <c r="AA73">
        <f t="shared" si="115"/>
        <v>1.5273224839411093E-2</v>
      </c>
      <c r="AB73">
        <f t="shared" si="115"/>
        <v>1.5061827053461523E-2</v>
      </c>
      <c r="AC73">
        <f t="shared" si="115"/>
        <v>1.4852198449622921E-2</v>
      </c>
      <c r="AD73">
        <f t="shared" si="115"/>
        <v>1.4644326428186485E-2</v>
      </c>
      <c r="AE73">
        <f t="shared" si="115"/>
        <v>1.4438198472214833E-2</v>
      </c>
      <c r="AF73">
        <f t="shared" si="115"/>
        <v>1.423380214702402E-2</v>
      </c>
      <c r="AG73">
        <f t="shared" si="115"/>
        <v>1.4031125099668739E-2</v>
      </c>
      <c r="AH73">
        <f t="shared" ref="AH73:AQ82" si="116">AH$2*EXP(- AH$1 * ($C73*_c3+$B73))</f>
        <v>1.3830155058430639E-2</v>
      </c>
      <c r="AI73">
        <f t="shared" si="116"/>
        <v>1.363087983230973E-2</v>
      </c>
      <c r="AJ73">
        <f t="shared" si="116"/>
        <v>1.3433287310518878E-2</v>
      </c>
      <c r="AK73">
        <f t="shared" si="116"/>
        <v>1.3237365461981345E-2</v>
      </c>
      <c r="AL73">
        <f t="shared" si="116"/>
        <v>1.3043102334831415E-2</v>
      </c>
      <c r="AM73">
        <f t="shared" si="116"/>
        <v>1.2850486055918013E-2</v>
      </c>
      <c r="AN73">
        <f t="shared" si="116"/>
        <v>1.2659504830311332E-2</v>
      </c>
      <c r="AO73">
        <f t="shared" si="116"/>
        <v>1.2470146940812478E-2</v>
      </c>
      <c r="AP73">
        <f t="shared" si="116"/>
        <v>1.2282400747466081E-2</v>
      </c>
      <c r="AQ73">
        <f t="shared" si="116"/>
        <v>1.2096254687075828E-2</v>
      </c>
      <c r="AR73">
        <f t="shared" ref="AR73:BA82" si="117">AR$2*EXP(- AR$1 * ($C73*_c3+$B73))</f>
        <v>1.1911697272722991E-2</v>
      </c>
      <c r="AS73">
        <f t="shared" si="117"/>
        <v>1.1728717093287846E-2</v>
      </c>
      <c r="AT73">
        <f t="shared" si="117"/>
        <v>1.1547302812973968E-2</v>
      </c>
      <c r="AU73">
        <f t="shared" si="117"/>
        <v>1.1367443170835496E-2</v>
      </c>
      <c r="AV73">
        <f t="shared" si="117"/>
        <v>1.1189126980307168E-2</v>
      </c>
      <c r="AW73">
        <f t="shared" si="117"/>
        <v>1.1012343128737284E-2</v>
      </c>
      <c r="AX73">
        <f t="shared" si="117"/>
        <v>9.7825961035992656E-3</v>
      </c>
      <c r="AY73">
        <f t="shared" si="117"/>
        <v>8.353311905429971E-3</v>
      </c>
      <c r="AZ73">
        <f t="shared" si="117"/>
        <v>7.514469530937512E-3</v>
      </c>
      <c r="BA73">
        <f t="shared" si="117"/>
        <v>6.878753474229839E-3</v>
      </c>
      <c r="BB73">
        <f t="shared" ref="BB73:BK82" si="118">BB$2*EXP(- BB$1 * ($C73*_c3+$B73))</f>
        <v>6.3591957809721851E-3</v>
      </c>
      <c r="BC73">
        <f t="shared" si="118"/>
        <v>5.9180703814356375E-3</v>
      </c>
      <c r="BD73">
        <f t="shared" si="118"/>
        <v>5.5346914065515151E-3</v>
      </c>
      <c r="BE73">
        <f t="shared" si="118"/>
        <v>5.1961551532382936E-3</v>
      </c>
      <c r="BF73">
        <f t="shared" si="118"/>
        <v>4.8937196746699722E-3</v>
      </c>
      <c r="BG73">
        <f t="shared" si="118"/>
        <v>4.6211122581998054E-3</v>
      </c>
      <c r="BH73">
        <f t="shared" si="118"/>
        <v>4.3736377985372429E-3</v>
      </c>
      <c r="BI73">
        <f t="shared" si="118"/>
        <v>4.147666713662632E-3</v>
      </c>
      <c r="BJ73">
        <f t="shared" si="118"/>
        <v>3.9403208789737833E-3</v>
      </c>
      <c r="BK73">
        <f t="shared" si="118"/>
        <v>3.7492707794554224E-3</v>
      </c>
      <c r="BL73">
        <f t="shared" ref="BL73:BU82" si="119">BL$2*EXP(- BL$1 * ($C73*_c3+$B73))</f>
        <v>3.572598894682233E-3</v>
      </c>
      <c r="BM73">
        <f t="shared" si="119"/>
        <v>3.4087044545857842E-3</v>
      </c>
      <c r="BN73">
        <f t="shared" si="119"/>
        <v>3.2562350824795593E-3</v>
      </c>
      <c r="BO73">
        <f t="shared" si="119"/>
        <v>3.1140365083901131E-3</v>
      </c>
      <c r="BP73">
        <f t="shared" si="119"/>
        <v>2.9811147809997696E-3</v>
      </c>
      <c r="BQ73">
        <f t="shared" si="119"/>
        <v>2.8566073422837501E-3</v>
      </c>
      <c r="BR73">
        <f t="shared" si="119"/>
        <v>2.7397605248850061E-3</v>
      </c>
      <c r="BS73">
        <f t="shared" si="119"/>
        <v>2.6299117941524235E-3</v>
      </c>
      <c r="BT73">
        <f t="shared" si="119"/>
        <v>2.5264755553991536E-3</v>
      </c>
      <c r="BU73">
        <f t="shared" si="119"/>
        <v>2.4289316811905918E-3</v>
      </c>
      <c r="BV73">
        <f t="shared" ref="BV73:CE82" si="120">BV$2*EXP(- BV$1 * ($C73*_c3+$B73))</f>
        <v>2.3368161423844023E-3</v>
      </c>
      <c r="BW73">
        <f t="shared" si="120"/>
        <v>2.2497132864642525E-3</v>
      </c>
      <c r="BX73">
        <f t="shared" si="120"/>
        <v>2.1672494202496068E-3</v>
      </c>
      <c r="BY73">
        <f t="shared" si="120"/>
        <v>2.0890874360130324E-3</v>
      </c>
      <c r="BZ73">
        <f t="shared" si="120"/>
        <v>2.01492228004447E-3</v>
      </c>
      <c r="CA73">
        <f t="shared" si="120"/>
        <v>1.9444771072281981E-3</v>
      </c>
      <c r="CB73">
        <f t="shared" si="120"/>
        <v>1.8774999986412872E-3</v>
      </c>
      <c r="CC73">
        <f t="shared" si="120"/>
        <v>1.8137611445841499E-3</v>
      </c>
      <c r="CD73">
        <f t="shared" si="120"/>
        <v>1.7530504149490067E-3</v>
      </c>
      <c r="CE73">
        <f t="shared" si="120"/>
        <v>1.6951752539388245E-3</v>
      </c>
      <c r="CF73">
        <f t="shared" ref="CF73:CO82" si="121">CF$2*EXP(- CF$1 * ($C73*_c3+$B73))</f>
        <v>1.6399588479604722E-3</v>
      </c>
      <c r="CG73">
        <f t="shared" si="121"/>
        <v>1.5872385248277849E-3</v>
      </c>
      <c r="CH73">
        <f t="shared" si="121"/>
        <v>1.5368643498090788E-3</v>
      </c>
      <c r="CI73">
        <f t="shared" si="121"/>
        <v>1.4886978899754074E-3</v>
      </c>
      <c r="CJ73">
        <f t="shared" si="121"/>
        <v>1.4426111230779041E-3</v>
      </c>
      <c r="CK73">
        <f t="shared" si="121"/>
        <v>1.3984854710527696E-3</v>
      </c>
      <c r="CL73">
        <f t="shared" si="121"/>
        <v>1.3562109414103456E-3</v>
      </c>
      <c r="CM73">
        <f t="shared" si="121"/>
        <v>1.3156853623559836E-3</v>
      </c>
      <c r="CN73">
        <f t="shared" si="121"/>
        <v>1.2768136996282036E-3</v>
      </c>
      <c r="CO73">
        <f t="shared" si="121"/>
        <v>1.2395074448122293E-3</v>
      </c>
      <c r="CP73">
        <f t="shared" ref="CP73:CY82" si="122">CP$2*EXP(- CP$1 * ($C73*_c3+$B73))</f>
        <v>1.2036840663638404E-3</v>
      </c>
      <c r="CQ73">
        <f t="shared" si="122"/>
        <v>1.1692665158145692E-3</v>
      </c>
      <c r="CR73">
        <f t="shared" si="122"/>
        <v>7.5227935209802382E-4</v>
      </c>
      <c r="CS73">
        <f t="shared" si="122"/>
        <v>4.8826831098468829E-4</v>
      </c>
      <c r="CT73">
        <f t="shared" si="122"/>
        <v>3.3790317238870489E-4</v>
      </c>
      <c r="CU73">
        <f t="shared" si="122"/>
        <v>2.3489752450572702E-4</v>
      </c>
      <c r="CV73">
        <f t="shared" si="122"/>
        <v>1.6027509294765294E-4</v>
      </c>
      <c r="CW73">
        <f t="shared" si="122"/>
        <v>1.0528165130652362E-4</v>
      </c>
      <c r="CX73">
        <f t="shared" si="122"/>
        <v>6.4972146386197855E-5</v>
      </c>
      <c r="CY73">
        <f t="shared" si="122"/>
        <v>3.6204925978728578E-5</v>
      </c>
      <c r="CZ73">
        <f t="shared" ref="CZ73:DI82" si="123">CZ$2*EXP(- CZ$1 * ($C73*_c3+$B73))</f>
        <v>1.6822865003368534E-5</v>
      </c>
      <c r="DA73">
        <f t="shared" si="123"/>
        <v>5.2605547753330703E-6</v>
      </c>
      <c r="DB73">
        <f t="shared" si="123"/>
        <v>3.3391835683014373E-7</v>
      </c>
      <c r="DC73">
        <f t="shared" si="123"/>
        <v>0</v>
      </c>
      <c r="DD73">
        <f t="shared" si="123"/>
        <v>0</v>
      </c>
      <c r="DE73">
        <f t="shared" si="123"/>
        <v>0</v>
      </c>
      <c r="DF73">
        <f t="shared" si="123"/>
        <v>0</v>
      </c>
      <c r="DG73">
        <f t="shared" si="123"/>
        <v>0</v>
      </c>
      <c r="DH73">
        <f t="shared" si="123"/>
        <v>0</v>
      </c>
      <c r="DI73">
        <f t="shared" si="123"/>
        <v>0</v>
      </c>
      <c r="DJ73">
        <f t="shared" ref="DJ73:DS82" si="124">DJ$2*EXP(- DJ$1 * ($C73*_c3+$B73))</f>
        <v>0</v>
      </c>
      <c r="DK73">
        <f t="shared" si="124"/>
        <v>0</v>
      </c>
      <c r="DL73">
        <f t="shared" si="124"/>
        <v>0</v>
      </c>
      <c r="DM73">
        <f t="shared" si="124"/>
        <v>0</v>
      </c>
      <c r="DN73">
        <f t="shared" si="124"/>
        <v>0</v>
      </c>
      <c r="DO73">
        <f t="shared" si="124"/>
        <v>0</v>
      </c>
      <c r="DP73">
        <f t="shared" si="124"/>
        <v>0</v>
      </c>
      <c r="DQ73">
        <f t="shared" si="124"/>
        <v>0</v>
      </c>
      <c r="DR73">
        <f t="shared" si="124"/>
        <v>0</v>
      </c>
      <c r="DS73">
        <f t="shared" si="124"/>
        <v>0</v>
      </c>
      <c r="DT73">
        <f t="shared" ref="DT73:EC82" si="125">DT$2*EXP(- DT$1 * ($C73*_c3+$B73))</f>
        <v>0</v>
      </c>
      <c r="DU73">
        <f t="shared" si="125"/>
        <v>0</v>
      </c>
      <c r="DV73">
        <f t="shared" si="125"/>
        <v>0</v>
      </c>
      <c r="DW73">
        <f t="shared" si="125"/>
        <v>0</v>
      </c>
      <c r="DX73">
        <f t="shared" si="125"/>
        <v>0</v>
      </c>
      <c r="DY73">
        <f t="shared" si="125"/>
        <v>0</v>
      </c>
      <c r="DZ73">
        <f t="shared" si="125"/>
        <v>0</v>
      </c>
      <c r="EA73">
        <f t="shared" si="125"/>
        <v>0</v>
      </c>
      <c r="EB73">
        <f t="shared" si="125"/>
        <v>0</v>
      </c>
      <c r="EC73">
        <f t="shared" si="125"/>
        <v>0</v>
      </c>
      <c r="ED73">
        <f t="shared" ref="ED73:EM82" si="126">ED$2*EXP(- ED$1 * ($C73*_c3+$B73))</f>
        <v>0</v>
      </c>
      <c r="EE73">
        <f t="shared" si="126"/>
        <v>0</v>
      </c>
      <c r="EF73">
        <f t="shared" si="126"/>
        <v>0</v>
      </c>
      <c r="EG73">
        <f t="shared" si="126"/>
        <v>0</v>
      </c>
      <c r="EH73">
        <f t="shared" si="126"/>
        <v>0</v>
      </c>
      <c r="EI73">
        <f t="shared" si="126"/>
        <v>0</v>
      </c>
      <c r="EJ73">
        <f t="shared" si="126"/>
        <v>0</v>
      </c>
      <c r="EK73">
        <f t="shared" si="126"/>
        <v>0</v>
      </c>
      <c r="EL73">
        <f t="shared" si="126"/>
        <v>0</v>
      </c>
      <c r="EM73">
        <f t="shared" si="126"/>
        <v>0</v>
      </c>
      <c r="EN73">
        <f t="shared" ref="EN73:EX82" si="127">EN$2*EXP(- EN$1 * ($C73*_c3+$B73))</f>
        <v>0</v>
      </c>
      <c r="EO73">
        <f t="shared" si="127"/>
        <v>0</v>
      </c>
      <c r="EP73">
        <f t="shared" si="127"/>
        <v>0</v>
      </c>
      <c r="EQ73">
        <f t="shared" si="127"/>
        <v>0</v>
      </c>
      <c r="ER73">
        <f t="shared" si="127"/>
        <v>0</v>
      </c>
      <c r="ES73">
        <f t="shared" si="127"/>
        <v>0</v>
      </c>
      <c r="ET73">
        <f t="shared" si="127"/>
        <v>0</v>
      </c>
      <c r="EU73">
        <f t="shared" si="127"/>
        <v>0</v>
      </c>
      <c r="EV73">
        <f t="shared" si="127"/>
        <v>0</v>
      </c>
      <c r="EW73">
        <f t="shared" si="127"/>
        <v>0</v>
      </c>
      <c r="EX73">
        <f t="shared" si="127"/>
        <v>0</v>
      </c>
      <c r="EZ73">
        <f t="shared" si="112"/>
        <v>0.86429586790704127</v>
      </c>
      <c r="FB73">
        <f t="shared" si="110"/>
        <v>1.2714206299570763E-2</v>
      </c>
      <c r="FC73">
        <f t="shared" si="111"/>
        <v>0.24839021311871518</v>
      </c>
    </row>
    <row r="74" spans="1:159" x14ac:dyDescent="0.25">
      <c r="A74">
        <v>635</v>
      </c>
      <c r="B74" s="19">
        <f>'Input spectra'!Y73</f>
        <v>5.1190310751138599E-2</v>
      </c>
      <c r="C74">
        <f>'Input spectra'!F73</f>
        <v>0</v>
      </c>
      <c r="D74">
        <f t="shared" si="113"/>
        <v>2.0653927966864227E-2</v>
      </c>
      <c r="E74">
        <f t="shared" si="113"/>
        <v>2.0398824604513505E-2</v>
      </c>
      <c r="F74">
        <f t="shared" si="113"/>
        <v>2.0145787869652609E-2</v>
      </c>
      <c r="G74">
        <f t="shared" si="113"/>
        <v>1.9894803308816201E-2</v>
      </c>
      <c r="H74">
        <f t="shared" si="113"/>
        <v>1.964585656225782E-2</v>
      </c>
      <c r="I74">
        <f t="shared" si="113"/>
        <v>1.9398933363369647E-2</v>
      </c>
      <c r="J74">
        <f t="shared" si="113"/>
        <v>1.9154019538105752E-2</v>
      </c>
      <c r="K74">
        <f t="shared" si="113"/>
        <v>1.8911101004408785E-2</v>
      </c>
      <c r="L74">
        <f t="shared" si="113"/>
        <v>1.8670163771640151E-2</v>
      </c>
      <c r="M74">
        <f t="shared" si="113"/>
        <v>1.8431193940013559E-2</v>
      </c>
      <c r="N74">
        <f t="shared" si="114"/>
        <v>1.8194177700032007E-2</v>
      </c>
      <c r="O74">
        <f t="shared" si="114"/>
        <v>1.7959101331928125E-2</v>
      </c>
      <c r="P74">
        <f t="shared" si="114"/>
        <v>1.7725951205107896E-2</v>
      </c>
      <c r="Q74">
        <f t="shared" si="114"/>
        <v>1.7494713777597714E-2</v>
      </c>
      <c r="R74">
        <f t="shared" si="114"/>
        <v>1.726537559549474E-2</v>
      </c>
      <c r="S74">
        <f t="shared" si="114"/>
        <v>1.7037923292420602E-2</v>
      </c>
      <c r="T74">
        <f t="shared" si="114"/>
        <v>1.681234358897836E-2</v>
      </c>
      <c r="U74">
        <f t="shared" si="114"/>
        <v>1.6588623292212702E-2</v>
      </c>
      <c r="V74">
        <f t="shared" si="114"/>
        <v>1.6366749295073448E-2</v>
      </c>
      <c r="W74">
        <f t="shared" si="114"/>
        <v>1.6146708575882233E-2</v>
      </c>
      <c r="X74">
        <f t="shared" si="115"/>
        <v>1.5928488197802401E-2</v>
      </c>
      <c r="Y74">
        <f t="shared" si="115"/>
        <v>1.5712075308312097E-2</v>
      </c>
      <c r="Z74">
        <f t="shared" si="115"/>
        <v>1.5497457138680545E-2</v>
      </c>
      <c r="AA74">
        <f t="shared" si="115"/>
        <v>1.5284621003447419E-2</v>
      </c>
      <c r="AB74">
        <f t="shared" si="115"/>
        <v>1.5073554299905416E-2</v>
      </c>
      <c r="AC74">
        <f t="shared" si="115"/>
        <v>1.4864244507585906E-2</v>
      </c>
      <c r="AD74">
        <f t="shared" si="115"/>
        <v>1.4656679187747653E-2</v>
      </c>
      <c r="AE74">
        <f t="shared" si="115"/>
        <v>1.4450845982868681E-2</v>
      </c>
      <c r="AF74">
        <f t="shared" si="115"/>
        <v>1.4246732616141128E-2</v>
      </c>
      <c r="AG74">
        <f t="shared" si="115"/>
        <v>1.4044326890969176E-2</v>
      </c>
      <c r="AH74">
        <f t="shared" si="116"/>
        <v>1.3843616690470012E-2</v>
      </c>
      <c r="AI74">
        <f t="shared" si="116"/>
        <v>1.3644589976977773E-2</v>
      </c>
      <c r="AJ74">
        <f t="shared" si="116"/>
        <v>1.3447234791550484E-2</v>
      </c>
      <c r="AK74">
        <f t="shared" si="116"/>
        <v>1.3251539253479959E-2</v>
      </c>
      <c r="AL74">
        <f t="shared" si="116"/>
        <v>1.3057491559804691E-2</v>
      </c>
      <c r="AM74">
        <f t="shared" si="116"/>
        <v>1.2865079984825627E-2</v>
      </c>
      <c r="AN74">
        <f t="shared" si="116"/>
        <v>1.2674292879624882E-2</v>
      </c>
      <c r="AO74">
        <f t="shared" si="116"/>
        <v>1.2485118671587371E-2</v>
      </c>
      <c r="AP74">
        <f t="shared" si="116"/>
        <v>1.2297545863925299E-2</v>
      </c>
      <c r="AQ74">
        <f t="shared" si="116"/>
        <v>1.2111563035205516E-2</v>
      </c>
      <c r="AR74">
        <f t="shared" si="117"/>
        <v>1.1927158838879756E-2</v>
      </c>
      <c r="AS74">
        <f t="shared" si="117"/>
        <v>1.1744322002817675E-2</v>
      </c>
      <c r="AT74">
        <f t="shared" si="117"/>
        <v>1.1563041328842687E-2</v>
      </c>
      <c r="AU74">
        <f t="shared" si="117"/>
        <v>1.1383305692270687E-2</v>
      </c>
      <c r="AV74">
        <f t="shared" si="117"/>
        <v>1.1205104041451443E-2</v>
      </c>
      <c r="AW74">
        <f t="shared" si="117"/>
        <v>1.102842539731284E-2</v>
      </c>
      <c r="AX74">
        <f t="shared" si="117"/>
        <v>9.7972001787913036E-3</v>
      </c>
      <c r="AY74">
        <f t="shared" si="117"/>
        <v>8.3660535564224463E-3</v>
      </c>
      <c r="AZ74">
        <f t="shared" si="117"/>
        <v>7.5261757260457716E-3</v>
      </c>
      <c r="BA74">
        <f t="shared" si="117"/>
        <v>6.8896927623763697E-3</v>
      </c>
      <c r="BB74">
        <f t="shared" si="118"/>
        <v>6.3695153718711624E-3</v>
      </c>
      <c r="BC74">
        <f t="shared" si="118"/>
        <v>5.9278663554944528E-3</v>
      </c>
      <c r="BD74">
        <f t="shared" si="118"/>
        <v>5.544032573270373E-3</v>
      </c>
      <c r="BE74">
        <f t="shared" si="118"/>
        <v>5.2050937509560188E-3</v>
      </c>
      <c r="BF74">
        <f t="shared" si="118"/>
        <v>4.9022969885759325E-3</v>
      </c>
      <c r="BG74">
        <f t="shared" si="118"/>
        <v>4.6293618927191731E-3</v>
      </c>
      <c r="BH74">
        <f t="shared" si="118"/>
        <v>4.3815877300196673E-3</v>
      </c>
      <c r="BI74">
        <f t="shared" si="118"/>
        <v>4.1553406518290651E-3</v>
      </c>
      <c r="BJ74">
        <f t="shared" si="118"/>
        <v>3.9477392101244617E-3</v>
      </c>
      <c r="BK74">
        <f t="shared" si="118"/>
        <v>3.7564512432307321E-3</v>
      </c>
      <c r="BL74">
        <f t="shared" si="119"/>
        <v>3.5795570838414569E-3</v>
      </c>
      <c r="BM74">
        <f t="shared" si="119"/>
        <v>3.4154541930984184E-3</v>
      </c>
      <c r="BN74">
        <f t="shared" si="119"/>
        <v>3.2627887174808785E-3</v>
      </c>
      <c r="BO74">
        <f t="shared" si="119"/>
        <v>3.1204051396346395E-3</v>
      </c>
      <c r="BP74">
        <f t="shared" si="119"/>
        <v>2.9873084439793335E-3</v>
      </c>
      <c r="BQ74">
        <f t="shared" si="119"/>
        <v>2.8626351563466801E-3</v>
      </c>
      <c r="BR74">
        <f t="shared" si="119"/>
        <v>2.7456308144803666E-3</v>
      </c>
      <c r="BS74">
        <f t="shared" si="119"/>
        <v>2.6356321891337076E-3</v>
      </c>
      <c r="BT74">
        <f t="shared" si="119"/>
        <v>2.5320530747969814E-3</v>
      </c>
      <c r="BU74">
        <f t="shared" si="119"/>
        <v>2.4343728037813715E-3</v>
      </c>
      <c r="BV74">
        <f t="shared" si="120"/>
        <v>2.3421268665998699E-3</v>
      </c>
      <c r="BW74">
        <f t="shared" si="120"/>
        <v>2.2548991816130123E-3</v>
      </c>
      <c r="BX74">
        <f t="shared" si="120"/>
        <v>2.1723156705947852E-3</v>
      </c>
      <c r="BY74">
        <f t="shared" si="120"/>
        <v>2.0940388789282495E-3</v>
      </c>
      <c r="BZ74">
        <f t="shared" si="120"/>
        <v>2.0197634392247676E-3</v>
      </c>
      <c r="CA74">
        <f t="shared" si="120"/>
        <v>1.9492122217432213E-3</v>
      </c>
      <c r="CB74">
        <f t="shared" si="120"/>
        <v>1.8821330484705128E-3</v>
      </c>
      <c r="CC74">
        <f t="shared" si="120"/>
        <v>1.818295873158004E-3</v>
      </c>
      <c r="CD74">
        <f t="shared" si="120"/>
        <v>1.7574903491277857E-3</v>
      </c>
      <c r="CE74">
        <f t="shared" si="120"/>
        <v>1.6995237217878329E-3</v>
      </c>
      <c r="CF74">
        <f t="shared" si="121"/>
        <v>1.6442189946206307E-3</v>
      </c>
      <c r="CG74">
        <f t="shared" si="121"/>
        <v>1.5914133267329602E-3</v>
      </c>
      <c r="CH74">
        <f t="shared" si="121"/>
        <v>1.5409566274622365E-3</v>
      </c>
      <c r="CI74">
        <f t="shared" si="121"/>
        <v>1.4927103194635142E-3</v>
      </c>
      <c r="CJ74">
        <f t="shared" si="121"/>
        <v>1.4465462464789474E-3</v>
      </c>
      <c r="CK74">
        <f t="shared" si="121"/>
        <v>1.4023457058661918E-3</v>
      </c>
      <c r="CL74">
        <f t="shared" si="121"/>
        <v>1.3599985891237848E-3</v>
      </c>
      <c r="CM74">
        <f t="shared" si="121"/>
        <v>1.3194026162457548E-3</v>
      </c>
      <c r="CN74">
        <f t="shared" si="121"/>
        <v>1.2804626518779468E-3</v>
      </c>
      <c r="CO74">
        <f t="shared" si="121"/>
        <v>1.2430900930231242E-3</v>
      </c>
      <c r="CP74">
        <f t="shared" si="122"/>
        <v>1.2072023195204386E-3</v>
      </c>
      <c r="CQ74">
        <f t="shared" si="122"/>
        <v>1.1727221997622939E-3</v>
      </c>
      <c r="CR74">
        <f t="shared" si="122"/>
        <v>7.5452712859009165E-4</v>
      </c>
      <c r="CS74">
        <f t="shared" si="122"/>
        <v>4.8974311628200773E-4</v>
      </c>
      <c r="CT74">
        <f t="shared" si="122"/>
        <v>3.389347938524877E-4</v>
      </c>
      <c r="CU74">
        <f t="shared" si="122"/>
        <v>2.3562230974064058E-4</v>
      </c>
      <c r="CV74">
        <f t="shared" si="122"/>
        <v>1.6077484157308493E-4</v>
      </c>
      <c r="CW74">
        <f t="shared" si="122"/>
        <v>1.0561335156181103E-4</v>
      </c>
      <c r="CX74">
        <f t="shared" si="122"/>
        <v>6.5178961235984084E-5</v>
      </c>
      <c r="CY74">
        <f t="shared" si="122"/>
        <v>3.6321348857350071E-5</v>
      </c>
      <c r="CZ74">
        <f t="shared" si="123"/>
        <v>1.6877509003083095E-5</v>
      </c>
      <c r="DA74">
        <f t="shared" si="123"/>
        <v>5.2778132530869244E-6</v>
      </c>
      <c r="DB74">
        <f t="shared" si="123"/>
        <v>3.3502471839124812E-7</v>
      </c>
      <c r="DC74">
        <f t="shared" si="123"/>
        <v>0</v>
      </c>
      <c r="DD74">
        <f t="shared" si="123"/>
        <v>0</v>
      </c>
      <c r="DE74">
        <f t="shared" si="123"/>
        <v>0</v>
      </c>
      <c r="DF74">
        <f t="shared" si="123"/>
        <v>0</v>
      </c>
      <c r="DG74">
        <f t="shared" si="123"/>
        <v>0</v>
      </c>
      <c r="DH74">
        <f t="shared" si="123"/>
        <v>0</v>
      </c>
      <c r="DI74">
        <f t="shared" si="123"/>
        <v>0</v>
      </c>
      <c r="DJ74">
        <f t="shared" si="124"/>
        <v>0</v>
      </c>
      <c r="DK74">
        <f t="shared" si="124"/>
        <v>0</v>
      </c>
      <c r="DL74">
        <f t="shared" si="124"/>
        <v>0</v>
      </c>
      <c r="DM74">
        <f t="shared" si="124"/>
        <v>0</v>
      </c>
      <c r="DN74">
        <f t="shared" si="124"/>
        <v>0</v>
      </c>
      <c r="DO74">
        <f t="shared" si="124"/>
        <v>0</v>
      </c>
      <c r="DP74">
        <f t="shared" si="124"/>
        <v>0</v>
      </c>
      <c r="DQ74">
        <f t="shared" si="124"/>
        <v>0</v>
      </c>
      <c r="DR74">
        <f t="shared" si="124"/>
        <v>0</v>
      </c>
      <c r="DS74">
        <f t="shared" si="124"/>
        <v>0</v>
      </c>
      <c r="DT74">
        <f t="shared" si="125"/>
        <v>0</v>
      </c>
      <c r="DU74">
        <f t="shared" si="125"/>
        <v>0</v>
      </c>
      <c r="DV74">
        <f t="shared" si="125"/>
        <v>0</v>
      </c>
      <c r="DW74">
        <f t="shared" si="125"/>
        <v>0</v>
      </c>
      <c r="DX74">
        <f t="shared" si="125"/>
        <v>0</v>
      </c>
      <c r="DY74">
        <f t="shared" si="125"/>
        <v>0</v>
      </c>
      <c r="DZ74">
        <f t="shared" si="125"/>
        <v>0</v>
      </c>
      <c r="EA74">
        <f t="shared" si="125"/>
        <v>0</v>
      </c>
      <c r="EB74">
        <f t="shared" si="125"/>
        <v>0</v>
      </c>
      <c r="EC74">
        <f t="shared" si="125"/>
        <v>0</v>
      </c>
      <c r="ED74">
        <f t="shared" si="126"/>
        <v>0</v>
      </c>
      <c r="EE74">
        <f t="shared" si="126"/>
        <v>0</v>
      </c>
      <c r="EF74">
        <f t="shared" si="126"/>
        <v>0</v>
      </c>
      <c r="EG74">
        <f t="shared" si="126"/>
        <v>0</v>
      </c>
      <c r="EH74">
        <f t="shared" si="126"/>
        <v>0</v>
      </c>
      <c r="EI74">
        <f t="shared" si="126"/>
        <v>0</v>
      </c>
      <c r="EJ74">
        <f t="shared" si="126"/>
        <v>0</v>
      </c>
      <c r="EK74">
        <f t="shared" si="126"/>
        <v>0</v>
      </c>
      <c r="EL74">
        <f t="shared" si="126"/>
        <v>0</v>
      </c>
      <c r="EM74">
        <f t="shared" si="126"/>
        <v>0</v>
      </c>
      <c r="EN74">
        <f t="shared" si="127"/>
        <v>0</v>
      </c>
      <c r="EO74">
        <f t="shared" si="127"/>
        <v>0</v>
      </c>
      <c r="EP74">
        <f t="shared" si="127"/>
        <v>0</v>
      </c>
      <c r="EQ74">
        <f t="shared" si="127"/>
        <v>0</v>
      </c>
      <c r="ER74">
        <f t="shared" si="127"/>
        <v>0</v>
      </c>
      <c r="ES74">
        <f t="shared" si="127"/>
        <v>0</v>
      </c>
      <c r="ET74">
        <f t="shared" si="127"/>
        <v>0</v>
      </c>
      <c r="EU74">
        <f t="shared" si="127"/>
        <v>0</v>
      </c>
      <c r="EV74">
        <f t="shared" si="127"/>
        <v>0</v>
      </c>
      <c r="EW74">
        <f t="shared" si="127"/>
        <v>0</v>
      </c>
      <c r="EX74">
        <f t="shared" si="127"/>
        <v>0</v>
      </c>
      <c r="EZ74">
        <f t="shared" si="112"/>
        <v>0.86505905547525197</v>
      </c>
      <c r="FB74">
        <f t="shared" si="110"/>
        <v>1.2635188105347972E-2</v>
      </c>
      <c r="FC74">
        <f t="shared" si="111"/>
        <v>0.24840034645298575</v>
      </c>
    </row>
    <row r="75" spans="1:159" x14ac:dyDescent="0.25">
      <c r="A75">
        <v>640</v>
      </c>
      <c r="B75" s="19">
        <f>'Input spectra'!Y74</f>
        <v>5.0866017331764102E-2</v>
      </c>
      <c r="C75">
        <f>'Input spectra'!F74</f>
        <v>0</v>
      </c>
      <c r="D75">
        <f t="shared" si="113"/>
        <v>2.0653927966864227E-2</v>
      </c>
      <c r="E75">
        <f t="shared" si="113"/>
        <v>2.039948613569818E-2</v>
      </c>
      <c r="F75">
        <f t="shared" si="113"/>
        <v>2.0147094541313502E-2</v>
      </c>
      <c r="G75">
        <f t="shared" si="113"/>
        <v>1.9896738929108853E-2</v>
      </c>
      <c r="H75">
        <f t="shared" si="113"/>
        <v>1.9648405136351854E-2</v>
      </c>
      <c r="I75">
        <f t="shared" si="113"/>
        <v>1.9402079091613809E-2</v>
      </c>
      <c r="J75">
        <f t="shared" si="113"/>
        <v>1.9157746814207795E-2</v>
      </c>
      <c r="K75">
        <f t="shared" si="113"/>
        <v>1.8915394413630073E-2</v>
      </c>
      <c r="L75">
        <f t="shared" si="113"/>
        <v>1.8675008089004904E-2</v>
      </c>
      <c r="M75">
        <f t="shared" si="113"/>
        <v>1.8436574128532609E-2</v>
      </c>
      <c r="N75">
        <f t="shared" si="114"/>
        <v>1.8200078908940948E-2</v>
      </c>
      <c r="O75">
        <f t="shared" si="114"/>
        <v>1.796550889493977E-2</v>
      </c>
      <c r="P75">
        <f t="shared" si="114"/>
        <v>1.7732850638678934E-2</v>
      </c>
      <c r="Q75">
        <f t="shared" si="114"/>
        <v>1.7502090779209445E-2</v>
      </c>
      <c r="R75">
        <f t="shared" si="114"/>
        <v>1.7273216041947804E-2</v>
      </c>
      <c r="S75">
        <f t="shared" si="114"/>
        <v>1.7046213238143579E-2</v>
      </c>
      <c r="T75">
        <f t="shared" si="114"/>
        <v>1.6821069264350143E-2</v>
      </c>
      <c r="U75">
        <f t="shared" si="114"/>
        <v>1.659777110189857E-2</v>
      </c>
      <c r="V75">
        <f t="shared" si="114"/>
        <v>1.6376305816374667E-2</v>
      </c>
      <c r="W75">
        <f t="shared" si="114"/>
        <v>1.6156660557099155E-2</v>
      </c>
      <c r="X75">
        <f t="shared" si="115"/>
        <v>1.5938822556610943E-2</v>
      </c>
      <c r="Y75">
        <f t="shared" si="115"/>
        <v>1.5722779130153471E-2</v>
      </c>
      <c r="Z75">
        <f t="shared" si="115"/>
        <v>1.5508517675164153E-2</v>
      </c>
      <c r="AA75">
        <f t="shared" si="115"/>
        <v>1.5296025670766853E-2</v>
      </c>
      <c r="AB75">
        <f t="shared" si="115"/>
        <v>1.5085290677267407E-2</v>
      </c>
      <c r="AC75">
        <f t="shared" si="115"/>
        <v>1.4876300335652152E-2</v>
      </c>
      <c r="AD75">
        <f t="shared" si="115"/>
        <v>1.4669042367089451E-2</v>
      </c>
      <c r="AE75">
        <f t="shared" si="115"/>
        <v>1.4463504572434215E-2</v>
      </c>
      <c r="AF75">
        <f t="shared" si="115"/>
        <v>1.4259674831735384E-2</v>
      </c>
      <c r="AG75">
        <f t="shared" si="115"/>
        <v>1.405754110374632E-2</v>
      </c>
      <c r="AH75">
        <f t="shared" si="116"/>
        <v>1.3857091425438202E-2</v>
      </c>
      <c r="AI75">
        <f t="shared" si="116"/>
        <v>1.3658313911516258E-2</v>
      </c>
      <c r="AJ75">
        <f t="shared" si="116"/>
        <v>1.3461196753938939E-2</v>
      </c>
      <c r="AK75">
        <f t="shared" si="116"/>
        <v>1.326572822143994E-2</v>
      </c>
      <c r="AL75">
        <f t="shared" si="116"/>
        <v>1.3071896659053126E-2</v>
      </c>
      <c r="AM75">
        <f t="shared" si="116"/>
        <v>1.2879690487640257E-2</v>
      </c>
      <c r="AN75">
        <f t="shared" si="116"/>
        <v>1.2689098203421557E-2</v>
      </c>
      <c r="AO75">
        <f t="shared" si="116"/>
        <v>1.2500108377509108E-2</v>
      </c>
      <c r="AP75">
        <f t="shared" si="116"/>
        <v>1.2312709655443026E-2</v>
      </c>
      <c r="AQ75">
        <f t="shared" si="116"/>
        <v>1.2126890756730407E-2</v>
      </c>
      <c r="AR75">
        <f t="shared" si="117"/>
        <v>1.1942640474387062E-2</v>
      </c>
      <c r="AS75">
        <f t="shared" si="117"/>
        <v>1.1759947674481975E-2</v>
      </c>
      <c r="AT75">
        <f t="shared" si="117"/>
        <v>1.1578801295684487E-2</v>
      </c>
      <c r="AU75">
        <f t="shared" si="117"/>
        <v>1.1399190348814236E-2</v>
      </c>
      <c r="AV75">
        <f t="shared" si="117"/>
        <v>1.122110391639373E-2</v>
      </c>
      <c r="AW75">
        <f t="shared" si="117"/>
        <v>1.1044531152203664E-2</v>
      </c>
      <c r="AX75">
        <f t="shared" si="117"/>
        <v>9.8118260558659898E-3</v>
      </c>
      <c r="AY75">
        <f t="shared" si="117"/>
        <v>8.3788146427804262E-3</v>
      </c>
      <c r="AZ75">
        <f t="shared" si="117"/>
        <v>7.5379001573054128E-3</v>
      </c>
      <c r="BA75">
        <f t="shared" si="117"/>
        <v>6.9006494472831758E-3</v>
      </c>
      <c r="BB75">
        <f t="shared" si="118"/>
        <v>6.379851709220479E-3</v>
      </c>
      <c r="BC75">
        <f t="shared" si="118"/>
        <v>5.9376785444850934E-3</v>
      </c>
      <c r="BD75">
        <f t="shared" si="118"/>
        <v>5.5533895055286751E-3</v>
      </c>
      <c r="BE75">
        <f t="shared" si="118"/>
        <v>5.2140477251447735E-3</v>
      </c>
      <c r="BF75">
        <f t="shared" si="118"/>
        <v>4.9108893361002335E-3</v>
      </c>
      <c r="BG75">
        <f t="shared" si="118"/>
        <v>4.6376262545305674E-3</v>
      </c>
      <c r="BH75">
        <f t="shared" si="118"/>
        <v>4.3895521120381215E-3</v>
      </c>
      <c r="BI75">
        <f t="shared" si="118"/>
        <v>4.1630287881775268E-3</v>
      </c>
      <c r="BJ75">
        <f t="shared" si="118"/>
        <v>3.9551715075582831E-3</v>
      </c>
      <c r="BK75">
        <f t="shared" si="118"/>
        <v>3.7636454587628683E-3</v>
      </c>
      <c r="BL75">
        <f t="shared" si="119"/>
        <v>3.5865288251507579E-3</v>
      </c>
      <c r="BM75">
        <f t="shared" si="119"/>
        <v>3.4222172970906949E-3</v>
      </c>
      <c r="BN75">
        <f t="shared" si="119"/>
        <v>3.2693555426022754E-3</v>
      </c>
      <c r="BO75">
        <f t="shared" si="119"/>
        <v>3.126786795602487E-3</v>
      </c>
      <c r="BP75">
        <f t="shared" si="119"/>
        <v>2.9935149751186057E-3</v>
      </c>
      <c r="BQ75">
        <f t="shared" si="119"/>
        <v>2.868675689883457E-3</v>
      </c>
      <c r="BR75">
        <f t="shared" si="119"/>
        <v>2.7515136819268298E-3</v>
      </c>
      <c r="BS75">
        <f t="shared" si="119"/>
        <v>2.6413650267067242E-3</v>
      </c>
      <c r="BT75">
        <f t="shared" si="119"/>
        <v>2.5376429072854986E-3</v>
      </c>
      <c r="BU75">
        <f t="shared" si="119"/>
        <v>2.4398261151937976E-3</v>
      </c>
      <c r="BV75">
        <f t="shared" si="120"/>
        <v>2.3474496601395708E-3</v>
      </c>
      <c r="BW75">
        <f t="shared" si="120"/>
        <v>2.2600970309555172E-3</v>
      </c>
      <c r="BX75">
        <f t="shared" si="120"/>
        <v>2.17739376401272E-3</v>
      </c>
      <c r="BY75">
        <f t="shared" si="120"/>
        <v>2.0990020574877116E-3</v>
      </c>
      <c r="BZ75">
        <f t="shared" si="120"/>
        <v>2.0246162300309807E-3</v>
      </c>
      <c r="CA75">
        <f t="shared" si="120"/>
        <v>1.953958867023708E-3</v>
      </c>
      <c r="CB75">
        <f t="shared" si="120"/>
        <v>1.8867775311363498E-3</v>
      </c>
      <c r="CC75">
        <f t="shared" si="120"/>
        <v>1.8228419393676335E-3</v>
      </c>
      <c r="CD75">
        <f t="shared" si="120"/>
        <v>1.7619415282857996E-3</v>
      </c>
      <c r="CE75">
        <f t="shared" si="120"/>
        <v>1.7038833443375674E-3</v>
      </c>
      <c r="CF75">
        <f t="shared" si="121"/>
        <v>1.6484902079301692E-3</v>
      </c>
      <c r="CG75">
        <f t="shared" si="121"/>
        <v>1.5955991093260895E-3</v>
      </c>
      <c r="CH75">
        <f t="shared" si="121"/>
        <v>1.5450598018066956E-3</v>
      </c>
      <c r="CI75">
        <f t="shared" si="121"/>
        <v>1.4967335634966726E-3</v>
      </c>
      <c r="CJ75">
        <f t="shared" si="121"/>
        <v>1.4504921040244423E-3</v>
      </c>
      <c r="CK75">
        <f t="shared" si="121"/>
        <v>1.406216596072984E-3</v>
      </c>
      <c r="CL75">
        <f t="shared" si="121"/>
        <v>1.3637968150406318E-3</v>
      </c>
      <c r="CM75">
        <f t="shared" si="121"/>
        <v>1.3231303726286585E-3</v>
      </c>
      <c r="CN75">
        <f t="shared" si="121"/>
        <v>1.2841220323150805E-3</v>
      </c>
      <c r="CO75">
        <f t="shared" si="121"/>
        <v>1.2466830964507289E-3</v>
      </c>
      <c r="CP75">
        <f t="shared" si="122"/>
        <v>1.2107308561938009E-3</v>
      </c>
      <c r="CQ75">
        <f t="shared" si="122"/>
        <v>1.1761880967379177E-3</v>
      </c>
      <c r="CR75">
        <f t="shared" si="122"/>
        <v>7.5678162133609444E-4</v>
      </c>
      <c r="CS75">
        <f t="shared" si="122"/>
        <v>4.91222376201133E-4</v>
      </c>
      <c r="CT75">
        <f t="shared" si="122"/>
        <v>3.3996956486599829E-4</v>
      </c>
      <c r="CU75">
        <f t="shared" si="122"/>
        <v>2.3634933132792902E-4</v>
      </c>
      <c r="CV75">
        <f t="shared" si="122"/>
        <v>1.6127614844867324E-4</v>
      </c>
      <c r="CW75">
        <f t="shared" si="122"/>
        <v>1.0594609687155954E-4</v>
      </c>
      <c r="CX75">
        <f t="shared" si="122"/>
        <v>6.5386434404518813E-5</v>
      </c>
      <c r="CY75">
        <f t="shared" si="122"/>
        <v>3.6438146112836083E-5</v>
      </c>
      <c r="CZ75">
        <f t="shared" si="123"/>
        <v>1.693233049733883E-5</v>
      </c>
      <c r="DA75">
        <f t="shared" si="123"/>
        <v>5.295128351305183E-6</v>
      </c>
      <c r="DB75">
        <f t="shared" si="123"/>
        <v>3.3613474562654793E-7</v>
      </c>
      <c r="DC75">
        <f t="shared" si="123"/>
        <v>0</v>
      </c>
      <c r="DD75">
        <f t="shared" si="123"/>
        <v>0</v>
      </c>
      <c r="DE75">
        <f t="shared" si="123"/>
        <v>0</v>
      </c>
      <c r="DF75">
        <f t="shared" si="123"/>
        <v>0</v>
      </c>
      <c r="DG75">
        <f t="shared" si="123"/>
        <v>0</v>
      </c>
      <c r="DH75">
        <f t="shared" si="123"/>
        <v>0</v>
      </c>
      <c r="DI75">
        <f t="shared" si="123"/>
        <v>0</v>
      </c>
      <c r="DJ75">
        <f t="shared" si="124"/>
        <v>0</v>
      </c>
      <c r="DK75">
        <f t="shared" si="124"/>
        <v>0</v>
      </c>
      <c r="DL75">
        <f t="shared" si="124"/>
        <v>0</v>
      </c>
      <c r="DM75">
        <f t="shared" si="124"/>
        <v>0</v>
      </c>
      <c r="DN75">
        <f t="shared" si="124"/>
        <v>0</v>
      </c>
      <c r="DO75">
        <f t="shared" si="124"/>
        <v>0</v>
      </c>
      <c r="DP75">
        <f t="shared" si="124"/>
        <v>0</v>
      </c>
      <c r="DQ75">
        <f t="shared" si="124"/>
        <v>0</v>
      </c>
      <c r="DR75">
        <f t="shared" si="124"/>
        <v>0</v>
      </c>
      <c r="DS75">
        <f t="shared" si="124"/>
        <v>0</v>
      </c>
      <c r="DT75">
        <f t="shared" si="125"/>
        <v>0</v>
      </c>
      <c r="DU75">
        <f t="shared" si="125"/>
        <v>0</v>
      </c>
      <c r="DV75">
        <f t="shared" si="125"/>
        <v>0</v>
      </c>
      <c r="DW75">
        <f t="shared" si="125"/>
        <v>0</v>
      </c>
      <c r="DX75">
        <f t="shared" si="125"/>
        <v>0</v>
      </c>
      <c r="DY75">
        <f t="shared" si="125"/>
        <v>0</v>
      </c>
      <c r="DZ75">
        <f t="shared" si="125"/>
        <v>0</v>
      </c>
      <c r="EA75">
        <f t="shared" si="125"/>
        <v>0</v>
      </c>
      <c r="EB75">
        <f t="shared" si="125"/>
        <v>0</v>
      </c>
      <c r="EC75">
        <f t="shared" si="125"/>
        <v>0</v>
      </c>
      <c r="ED75">
        <f t="shared" si="126"/>
        <v>0</v>
      </c>
      <c r="EE75">
        <f t="shared" si="126"/>
        <v>0</v>
      </c>
      <c r="EF75">
        <f t="shared" si="126"/>
        <v>0</v>
      </c>
      <c r="EG75">
        <f t="shared" si="126"/>
        <v>0</v>
      </c>
      <c r="EH75">
        <f t="shared" si="126"/>
        <v>0</v>
      </c>
      <c r="EI75">
        <f t="shared" si="126"/>
        <v>0</v>
      </c>
      <c r="EJ75">
        <f t="shared" si="126"/>
        <v>0</v>
      </c>
      <c r="EK75">
        <f t="shared" si="126"/>
        <v>0</v>
      </c>
      <c r="EL75">
        <f t="shared" si="126"/>
        <v>0</v>
      </c>
      <c r="EM75">
        <f t="shared" si="126"/>
        <v>0</v>
      </c>
      <c r="EN75">
        <f t="shared" si="127"/>
        <v>0</v>
      </c>
      <c r="EO75">
        <f t="shared" si="127"/>
        <v>0</v>
      </c>
      <c r="EP75">
        <f t="shared" si="127"/>
        <v>0</v>
      </c>
      <c r="EQ75">
        <f t="shared" si="127"/>
        <v>0</v>
      </c>
      <c r="ER75">
        <f t="shared" si="127"/>
        <v>0</v>
      </c>
      <c r="ES75">
        <f t="shared" si="127"/>
        <v>0</v>
      </c>
      <c r="ET75">
        <f t="shared" si="127"/>
        <v>0</v>
      </c>
      <c r="EU75">
        <f t="shared" si="127"/>
        <v>0</v>
      </c>
      <c r="EV75">
        <f t="shared" si="127"/>
        <v>0</v>
      </c>
      <c r="EW75">
        <f t="shared" si="127"/>
        <v>0</v>
      </c>
      <c r="EX75">
        <f t="shared" si="127"/>
        <v>0</v>
      </c>
      <c r="EZ75">
        <f t="shared" si="112"/>
        <v>0.86582329474193276</v>
      </c>
      <c r="FB75">
        <f t="shared" si="110"/>
        <v>1.255615709754615E-2</v>
      </c>
      <c r="FC75">
        <f t="shared" si="111"/>
        <v>0.24841047979777059</v>
      </c>
    </row>
    <row r="76" spans="1:159" x14ac:dyDescent="0.25">
      <c r="A76">
        <v>645</v>
      </c>
      <c r="B76" s="19">
        <f>'Input spectra'!Y75</f>
        <v>5.0541723912389702E-2</v>
      </c>
      <c r="C76">
        <f>'Input spectra'!F75</f>
        <v>0</v>
      </c>
      <c r="D76">
        <f t="shared" si="113"/>
        <v>2.0653927966864227E-2</v>
      </c>
      <c r="E76">
        <f t="shared" si="113"/>
        <v>2.0400147688336225E-2</v>
      </c>
      <c r="F76">
        <f t="shared" si="113"/>
        <v>2.0148401297726146E-2</v>
      </c>
      <c r="G76">
        <f t="shared" si="113"/>
        <v>1.9898674737723342E-2</v>
      </c>
      <c r="H76">
        <f t="shared" si="113"/>
        <v>1.9650954041061652E-2</v>
      </c>
      <c r="I76">
        <f t="shared" si="113"/>
        <v>1.9405225329968811E-2</v>
      </c>
      <c r="J76">
        <f t="shared" si="113"/>
        <v>1.9161474815619063E-2</v>
      </c>
      <c r="K76">
        <f t="shared" si="113"/>
        <v>1.891968879758904E-2</v>
      </c>
      <c r="L76">
        <f t="shared" si="113"/>
        <v>1.8679853663316894E-2</v>
      </c>
      <c r="M76">
        <f t="shared" si="113"/>
        <v>1.8441955887564594E-2</v>
      </c>
      <c r="N76">
        <f t="shared" si="114"/>
        <v>1.8205982031883439E-2</v>
      </c>
      <c r="O76">
        <f t="shared" si="114"/>
        <v>1.7971918744082716E-2</v>
      </c>
      <c r="P76">
        <f t="shared" si="114"/>
        <v>1.7739752757701541E-2</v>
      </c>
      <c r="Q76">
        <f t="shared" si="114"/>
        <v>1.7509470891483827E-2</v>
      </c>
      <c r="R76">
        <f t="shared" si="114"/>
        <v>1.7281060048856309E-2</v>
      </c>
      <c r="S76">
        <f t="shared" si="114"/>
        <v>1.7054507217409778E-2</v>
      </c>
      <c r="T76">
        <f t="shared" si="114"/>
        <v>1.6829799468383286E-2</v>
      </c>
      <c r="U76">
        <f t="shared" si="114"/>
        <v>1.6606923956151459E-2</v>
      </c>
      <c r="V76">
        <f t="shared" si="114"/>
        <v>1.6385867917714878E-2</v>
      </c>
      <c r="W76">
        <f t="shared" si="114"/>
        <v>1.6166618672193434E-2</v>
      </c>
      <c r="X76">
        <f t="shared" si="115"/>
        <v>1.5949163620322712E-2</v>
      </c>
      <c r="Y76">
        <f t="shared" si="115"/>
        <v>1.5733490243953398E-2</v>
      </c>
      <c r="Z76">
        <f t="shared" si="115"/>
        <v>1.551958610555359E-2</v>
      </c>
      <c r="AA76">
        <f t="shared" si="115"/>
        <v>1.5307438847714142E-2</v>
      </c>
      <c r="AB76">
        <f t="shared" si="115"/>
        <v>1.5097036192656883E-2</v>
      </c>
      <c r="AC76">
        <f t="shared" si="115"/>
        <v>1.4888365941745812E-2</v>
      </c>
      <c r="AD76">
        <f t="shared" si="115"/>
        <v>1.4681415975001142E-2</v>
      </c>
      <c r="AE76">
        <f t="shared" si="115"/>
        <v>1.4476174250616284E-2</v>
      </c>
      <c r="AF76">
        <f t="shared" si="115"/>
        <v>1.4272628804477676E-2</v>
      </c>
      <c r="AG76">
        <f t="shared" si="115"/>
        <v>1.4070767749687449E-2</v>
      </c>
      <c r="AH76">
        <f t="shared" si="116"/>
        <v>1.3870579276088981E-2</v>
      </c>
      <c r="AI76">
        <f t="shared" si="116"/>
        <v>1.3672051649795233E-2</v>
      </c>
      <c r="AJ76">
        <f t="shared" si="116"/>
        <v>1.3475173212719899E-2</v>
      </c>
      <c r="AK76">
        <f t="shared" si="116"/>
        <v>1.3279932382111337E-2</v>
      </c>
      <c r="AL76">
        <f t="shared" si="116"/>
        <v>1.3086317650089302E-2</v>
      </c>
      <c r="AM76">
        <f t="shared" si="116"/>
        <v>1.2894317583184408E-2</v>
      </c>
      <c r="AN76">
        <f t="shared" si="116"/>
        <v>1.2703920821880328E-2</v>
      </c>
      <c r="AO76">
        <f t="shared" si="116"/>
        <v>1.2515116080158747E-2</v>
      </c>
      <c r="AP76">
        <f t="shared" si="116"/>
        <v>1.2327892145046997E-2</v>
      </c>
      <c r="AQ76">
        <f t="shared" si="116"/>
        <v>1.2142237876168385E-2</v>
      </c>
      <c r="AR76">
        <f t="shared" si="117"/>
        <v>1.1958142205295222E-2</v>
      </c>
      <c r="AS76">
        <f t="shared" si="117"/>
        <v>1.1775594135904498E-2</v>
      </c>
      <c r="AT76">
        <f t="shared" si="117"/>
        <v>1.1594582742736184E-2</v>
      </c>
      <c r="AU76">
        <f t="shared" si="117"/>
        <v>1.1415097171354225E-2</v>
      </c>
      <c r="AV76">
        <f t="shared" si="117"/>
        <v>1.123712663771006E-2</v>
      </c>
      <c r="AW76">
        <f t="shared" si="117"/>
        <v>1.106066042770883E-2</v>
      </c>
      <c r="AX76">
        <f t="shared" si="117"/>
        <v>9.8264737673705409E-3</v>
      </c>
      <c r="AY76">
        <f t="shared" si="117"/>
        <v>8.3915951941494656E-3</v>
      </c>
      <c r="AZ76">
        <f t="shared" si="117"/>
        <v>7.5496428531250841E-3</v>
      </c>
      <c r="BA76">
        <f t="shared" si="117"/>
        <v>6.9116235566163324E-3</v>
      </c>
      <c r="BB76">
        <f t="shared" si="118"/>
        <v>6.3902048201959728E-3</v>
      </c>
      <c r="BC76">
        <f t="shared" si="118"/>
        <v>5.9475069752475624E-3</v>
      </c>
      <c r="BD76">
        <f t="shared" si="118"/>
        <v>5.5627622299346804E-3</v>
      </c>
      <c r="BE76">
        <f t="shared" si="118"/>
        <v>5.2230171022556648E-3</v>
      </c>
      <c r="BF76">
        <f t="shared" si="118"/>
        <v>4.9194967435925718E-3</v>
      </c>
      <c r="BG76">
        <f t="shared" si="118"/>
        <v>4.6459053699252238E-3</v>
      </c>
      <c r="BH76">
        <f t="shared" si="118"/>
        <v>4.3975309708592404E-3</v>
      </c>
      <c r="BI76">
        <f t="shared" si="118"/>
        <v>4.1707311489772312E-3</v>
      </c>
      <c r="BJ76">
        <f t="shared" si="118"/>
        <v>3.9626177975691703E-3</v>
      </c>
      <c r="BK76">
        <f t="shared" si="118"/>
        <v>3.7708534523886801E-3</v>
      </c>
      <c r="BL76">
        <f t="shared" si="119"/>
        <v>3.5935141450050396E-3</v>
      </c>
      <c r="BM76">
        <f t="shared" si="119"/>
        <v>3.4289937930282346E-3</v>
      </c>
      <c r="BN76">
        <f t="shared" si="119"/>
        <v>3.2759355843907326E-3</v>
      </c>
      <c r="BO76">
        <f t="shared" si="119"/>
        <v>3.133181502930996E-3</v>
      </c>
      <c r="BP76">
        <f t="shared" si="119"/>
        <v>2.9997344011528969E-3</v>
      </c>
      <c r="BQ76">
        <f t="shared" si="119"/>
        <v>2.8747289697338262E-3</v>
      </c>
      <c r="BR76">
        <f t="shared" si="119"/>
        <v>2.7574091541740565E-3</v>
      </c>
      <c r="BS76">
        <f t="shared" si="119"/>
        <v>2.6471103339357001E-3</v>
      </c>
      <c r="BT76">
        <f t="shared" si="119"/>
        <v>2.5432450800474309E-3</v>
      </c>
      <c r="BU76">
        <f t="shared" si="119"/>
        <v>2.4452916427324103E-3</v>
      </c>
      <c r="BV76">
        <f t="shared" si="120"/>
        <v>2.3527845504326406E-3</v>
      </c>
      <c r="BW76">
        <f t="shared" si="120"/>
        <v>2.2653068620478068E-3</v>
      </c>
      <c r="BX76">
        <f t="shared" si="120"/>
        <v>2.1824837281882552E-3</v>
      </c>
      <c r="BY76">
        <f t="shared" si="120"/>
        <v>2.1039769995066099E-3</v>
      </c>
      <c r="BZ76">
        <f t="shared" si="120"/>
        <v>2.0294806804098697E-3</v>
      </c>
      <c r="CA76">
        <f t="shared" si="120"/>
        <v>1.9587170711489249E-3</v>
      </c>
      <c r="CB76">
        <f t="shared" si="120"/>
        <v>1.89143347485126E-3</v>
      </c>
      <c r="CC76">
        <f t="shared" si="120"/>
        <v>1.8273993715591612E-3</v>
      </c>
      <c r="CD76">
        <f t="shared" si="120"/>
        <v>1.7664039809030983E-3</v>
      </c>
      <c r="CE76">
        <f t="shared" si="120"/>
        <v>1.7082541502020923E-3</v>
      </c>
      <c r="CF76">
        <f t="shared" si="121"/>
        <v>1.652772516637093E-3</v>
      </c>
      <c r="CG76">
        <f t="shared" si="121"/>
        <v>1.5997959014889013E-3</v>
      </c>
      <c r="CH76">
        <f t="shared" si="121"/>
        <v>1.5491739018575628E-3</v>
      </c>
      <c r="CI76">
        <f t="shared" si="121"/>
        <v>1.5007676512229021E-3</v>
      </c>
      <c r="CJ76">
        <f t="shared" si="121"/>
        <v>1.4544487249947542E-3</v>
      </c>
      <c r="CK76">
        <f t="shared" si="121"/>
        <v>1.410098171085191E-3</v>
      </c>
      <c r="CL76">
        <f t="shared" si="121"/>
        <v>1.3676056487038613E-3</v>
      </c>
      <c r="CM76">
        <f t="shared" si="121"/>
        <v>1.3268686611777696E-3</v>
      </c>
      <c r="CN76">
        <f t="shared" si="121"/>
        <v>1.2877918707418807E-3</v>
      </c>
      <c r="CO76">
        <f t="shared" si="121"/>
        <v>1.2502864850255581E-3</v>
      </c>
      <c r="CP76">
        <f t="shared" si="122"/>
        <v>1.2142697064416593E-3</v>
      </c>
      <c r="CQ76">
        <f t="shared" si="122"/>
        <v>1.1796642369253159E-3</v>
      </c>
      <c r="CR76">
        <f t="shared" si="122"/>
        <v>7.5904285040389241E-4</v>
      </c>
      <c r="CS76">
        <f t="shared" si="122"/>
        <v>4.9270610419716498E-4</v>
      </c>
      <c r="CT76">
        <f t="shared" si="122"/>
        <v>3.4100749504484019E-4</v>
      </c>
      <c r="CU76">
        <f t="shared" si="122"/>
        <v>2.3707859616794224E-4</v>
      </c>
      <c r="CV76">
        <f t="shared" si="122"/>
        <v>1.6177901843314742E-4</v>
      </c>
      <c r="CW76">
        <f t="shared" si="122"/>
        <v>1.0627989052831638E-4</v>
      </c>
      <c r="CX76">
        <f t="shared" si="122"/>
        <v>6.5594567987316708E-5</v>
      </c>
      <c r="CY76">
        <f t="shared" si="122"/>
        <v>3.6555318949056753E-5</v>
      </c>
      <c r="CZ76">
        <f t="shared" si="123"/>
        <v>1.6987330062673162E-5</v>
      </c>
      <c r="DA76">
        <f t="shared" si="123"/>
        <v>5.3125002557444854E-6</v>
      </c>
      <c r="DB76">
        <f t="shared" si="123"/>
        <v>3.372484506814096E-7</v>
      </c>
      <c r="DC76">
        <f t="shared" si="123"/>
        <v>0</v>
      </c>
      <c r="DD76">
        <f t="shared" si="123"/>
        <v>0</v>
      </c>
      <c r="DE76">
        <f t="shared" si="123"/>
        <v>0</v>
      </c>
      <c r="DF76">
        <f t="shared" si="123"/>
        <v>0</v>
      </c>
      <c r="DG76">
        <f t="shared" si="123"/>
        <v>0</v>
      </c>
      <c r="DH76">
        <f t="shared" si="123"/>
        <v>0</v>
      </c>
      <c r="DI76">
        <f t="shared" si="123"/>
        <v>0</v>
      </c>
      <c r="DJ76">
        <f t="shared" si="124"/>
        <v>0</v>
      </c>
      <c r="DK76">
        <f t="shared" si="124"/>
        <v>0</v>
      </c>
      <c r="DL76">
        <f t="shared" si="124"/>
        <v>0</v>
      </c>
      <c r="DM76">
        <f t="shared" si="124"/>
        <v>0</v>
      </c>
      <c r="DN76">
        <f t="shared" si="124"/>
        <v>0</v>
      </c>
      <c r="DO76">
        <f t="shared" si="124"/>
        <v>0</v>
      </c>
      <c r="DP76">
        <f t="shared" si="124"/>
        <v>0</v>
      </c>
      <c r="DQ76">
        <f t="shared" si="124"/>
        <v>0</v>
      </c>
      <c r="DR76">
        <f t="shared" si="124"/>
        <v>0</v>
      </c>
      <c r="DS76">
        <f t="shared" si="124"/>
        <v>0</v>
      </c>
      <c r="DT76">
        <f t="shared" si="125"/>
        <v>0</v>
      </c>
      <c r="DU76">
        <f t="shared" si="125"/>
        <v>0</v>
      </c>
      <c r="DV76">
        <f t="shared" si="125"/>
        <v>0</v>
      </c>
      <c r="DW76">
        <f t="shared" si="125"/>
        <v>0</v>
      </c>
      <c r="DX76">
        <f t="shared" si="125"/>
        <v>0</v>
      </c>
      <c r="DY76">
        <f t="shared" si="125"/>
        <v>0</v>
      </c>
      <c r="DZ76">
        <f t="shared" si="125"/>
        <v>0</v>
      </c>
      <c r="EA76">
        <f t="shared" si="125"/>
        <v>0</v>
      </c>
      <c r="EB76">
        <f t="shared" si="125"/>
        <v>0</v>
      </c>
      <c r="EC76">
        <f t="shared" si="125"/>
        <v>0</v>
      </c>
      <c r="ED76">
        <f t="shared" si="126"/>
        <v>0</v>
      </c>
      <c r="EE76">
        <f t="shared" si="126"/>
        <v>0</v>
      </c>
      <c r="EF76">
        <f t="shared" si="126"/>
        <v>0</v>
      </c>
      <c r="EG76">
        <f t="shared" si="126"/>
        <v>0</v>
      </c>
      <c r="EH76">
        <f t="shared" si="126"/>
        <v>0</v>
      </c>
      <c r="EI76">
        <f t="shared" si="126"/>
        <v>0</v>
      </c>
      <c r="EJ76">
        <f t="shared" si="126"/>
        <v>0</v>
      </c>
      <c r="EK76">
        <f t="shared" si="126"/>
        <v>0</v>
      </c>
      <c r="EL76">
        <f t="shared" si="126"/>
        <v>0</v>
      </c>
      <c r="EM76">
        <f t="shared" si="126"/>
        <v>0</v>
      </c>
      <c r="EN76">
        <f t="shared" si="127"/>
        <v>0</v>
      </c>
      <c r="EO76">
        <f t="shared" si="127"/>
        <v>0</v>
      </c>
      <c r="EP76">
        <f t="shared" si="127"/>
        <v>0</v>
      </c>
      <c r="EQ76">
        <f t="shared" si="127"/>
        <v>0</v>
      </c>
      <c r="ER76">
        <f t="shared" si="127"/>
        <v>0</v>
      </c>
      <c r="ES76">
        <f t="shared" si="127"/>
        <v>0</v>
      </c>
      <c r="ET76">
        <f t="shared" si="127"/>
        <v>0</v>
      </c>
      <c r="EU76">
        <f t="shared" si="127"/>
        <v>0</v>
      </c>
      <c r="EV76">
        <f t="shared" si="127"/>
        <v>0</v>
      </c>
      <c r="EW76">
        <f t="shared" si="127"/>
        <v>0</v>
      </c>
      <c r="EX76">
        <f t="shared" si="127"/>
        <v>0</v>
      </c>
      <c r="EZ76">
        <f t="shared" si="112"/>
        <v>0.86658858751668444</v>
      </c>
      <c r="FB76">
        <f t="shared" si="110"/>
        <v>1.2477113274087459E-2</v>
      </c>
      <c r="FC76">
        <f t="shared" si="111"/>
        <v>0.24842061315300354</v>
      </c>
    </row>
    <row r="77" spans="1:159" x14ac:dyDescent="0.25">
      <c r="A77">
        <v>650</v>
      </c>
      <c r="B77" s="19">
        <f>'Input spectra'!Y76</f>
        <v>5.0217430493015199E-2</v>
      </c>
      <c r="C77">
        <f>'Input spectra'!F76</f>
        <v>0</v>
      </c>
      <c r="D77">
        <f t="shared" si="113"/>
        <v>2.0653927966864227E-2</v>
      </c>
      <c r="E77">
        <f t="shared" si="113"/>
        <v>2.0400809262428331E-2</v>
      </c>
      <c r="F77">
        <f t="shared" si="113"/>
        <v>2.0149708138896039E-2</v>
      </c>
      <c r="G77">
        <f t="shared" si="113"/>
        <v>1.9900610734677991E-2</v>
      </c>
      <c r="H77">
        <f t="shared" si="113"/>
        <v>1.9653503276430107E-2</v>
      </c>
      <c r="I77">
        <f t="shared" si="113"/>
        <v>1.9408372078517373E-2</v>
      </c>
      <c r="J77">
        <f t="shared" si="113"/>
        <v>1.9165203542480705E-2</v>
      </c>
      <c r="K77">
        <f t="shared" si="113"/>
        <v>1.8923984156506986E-2</v>
      </c>
      <c r="L77">
        <f t="shared" si="113"/>
        <v>1.868470049490226E-2</v>
      </c>
      <c r="M77">
        <f t="shared" si="113"/>
        <v>1.8447339217567964E-2</v>
      </c>
      <c r="N77">
        <f t="shared" si="114"/>
        <v>1.8211887069480296E-2</v>
      </c>
      <c r="O77">
        <f t="shared" si="114"/>
        <v>1.797833088017263E-2</v>
      </c>
      <c r="P77">
        <f t="shared" si="114"/>
        <v>1.7746657563220983E-2</v>
      </c>
      <c r="Q77">
        <f t="shared" si="114"/>
        <v>1.7516854115732537E-2</v>
      </c>
      <c r="R77">
        <f t="shared" si="114"/>
        <v>1.7288907617837121E-2</v>
      </c>
      <c r="S77">
        <f t="shared" si="114"/>
        <v>1.7062805232181764E-2</v>
      </c>
      <c r="T77">
        <f t="shared" si="114"/>
        <v>1.6838534203428176E-2</v>
      </c>
      <c r="U77">
        <f t="shared" si="114"/>
        <v>1.661608185775321E-2</v>
      </c>
      <c r="V77">
        <f t="shared" si="114"/>
        <v>1.6395435602352276E-2</v>
      </c>
      <c r="W77">
        <f t="shared" si="114"/>
        <v>1.6176582924945674E-2</v>
      </c>
      <c r="X77">
        <f t="shared" si="115"/>
        <v>1.5959511393287842E-2</v>
      </c>
      <c r="Y77">
        <f t="shared" si="115"/>
        <v>1.5744208654679518E-2</v>
      </c>
      <c r="Z77">
        <f t="shared" si="115"/>
        <v>1.5530662435482746E-2</v>
      </c>
      <c r="AA77">
        <f t="shared" si="115"/>
        <v>1.5318860540638773E-2</v>
      </c>
      <c r="AB77">
        <f t="shared" si="115"/>
        <v>1.5108790853188789E-2</v>
      </c>
      <c r="AC77">
        <f t="shared" si="115"/>
        <v>1.4900441333797488E-2</v>
      </c>
      <c r="AD77">
        <f t="shared" si="115"/>
        <v>1.4693800020279434E-2</v>
      </c>
      <c r="AE77">
        <f t="shared" si="115"/>
        <v>1.448885502712826E-2</v>
      </c>
      <c r="AF77">
        <f t="shared" si="115"/>
        <v>1.4285594545048607E-2</v>
      </c>
      <c r="AG77">
        <f t="shared" si="115"/>
        <v>1.4084006840490847E-2</v>
      </c>
      <c r="AH77">
        <f t="shared" si="116"/>
        <v>1.3884080255188554E-2</v>
      </c>
      <c r="AI77">
        <f t="shared" si="116"/>
        <v>1.368580320569872E-2</v>
      </c>
      <c r="AJ77">
        <f t="shared" si="116"/>
        <v>1.3489164182944656E-2</v>
      </c>
      <c r="AK77">
        <f t="shared" si="116"/>
        <v>1.3294151751761621E-2</v>
      </c>
      <c r="AL77">
        <f t="shared" si="116"/>
        <v>1.3100754550445138E-2</v>
      </c>
      <c r="AM77">
        <f t="shared" si="116"/>
        <v>1.2908961290301977E-2</v>
      </c>
      <c r="AN77">
        <f t="shared" si="116"/>
        <v>1.271876075520376E-2</v>
      </c>
      <c r="AO77">
        <f t="shared" si="116"/>
        <v>1.2530141801143277E-2</v>
      </c>
      <c r="AP77">
        <f t="shared" si="116"/>
        <v>1.2343093355793356E-2</v>
      </c>
      <c r="AQ77">
        <f t="shared" si="116"/>
        <v>1.2157604418068377E-2</v>
      </c>
      <c r="AR77">
        <f t="shared" si="117"/>
        <v>1.1973664057688384E-2</v>
      </c>
      <c r="AS77">
        <f t="shared" si="117"/>
        <v>1.1791261414745761E-2</v>
      </c>
      <c r="AT77">
        <f t="shared" si="117"/>
        <v>1.1610385699274466E-2</v>
      </c>
      <c r="AU77">
        <f t="shared" si="117"/>
        <v>1.1431026190821859E-2</v>
      </c>
      <c r="AV77">
        <f t="shared" si="117"/>
        <v>1.1253172238022998E-2</v>
      </c>
      <c r="AW77">
        <f t="shared" si="117"/>
        <v>1.1076813258177515E-2</v>
      </c>
      <c r="AX77">
        <f t="shared" si="117"/>
        <v>9.8411433459007751E-3</v>
      </c>
      <c r="AY77">
        <f t="shared" si="117"/>
        <v>8.404395240220356E-3</v>
      </c>
      <c r="AZ77">
        <f t="shared" si="117"/>
        <v>7.5614038419576975E-3</v>
      </c>
      <c r="BA77">
        <f t="shared" si="117"/>
        <v>6.9226151180859291E-3</v>
      </c>
      <c r="BB77">
        <f t="shared" si="118"/>
        <v>6.4005747320175959E-3</v>
      </c>
      <c r="BC77">
        <f t="shared" si="118"/>
        <v>5.957351674666299E-3</v>
      </c>
      <c r="BD77">
        <f t="shared" si="118"/>
        <v>5.5721507731415695E-3</v>
      </c>
      <c r="BE77">
        <f t="shared" si="118"/>
        <v>5.2320019087853126E-3</v>
      </c>
      <c r="BF77">
        <f t="shared" si="118"/>
        <v>4.9281192374488435E-3</v>
      </c>
      <c r="BG77">
        <f t="shared" si="118"/>
        <v>4.6541992652413249E-3</v>
      </c>
      <c r="BH77">
        <f t="shared" si="118"/>
        <v>4.4055243327974138E-3</v>
      </c>
      <c r="BI77">
        <f t="shared" si="118"/>
        <v>4.1784477605460082E-3</v>
      </c>
      <c r="BJ77">
        <f t="shared" si="118"/>
        <v>3.9700781065005603E-3</v>
      </c>
      <c r="BK77">
        <f t="shared" si="118"/>
        <v>3.778075250495463E-3</v>
      </c>
      <c r="BL77">
        <f t="shared" si="119"/>
        <v>3.6005130698506245E-3</v>
      </c>
      <c r="BM77">
        <f t="shared" si="119"/>
        <v>3.4357837074290732E-3</v>
      </c>
      <c r="BN77">
        <f t="shared" si="119"/>
        <v>3.282528869446672E-3</v>
      </c>
      <c r="BO77">
        <f t="shared" si="119"/>
        <v>3.1395892883119905E-3</v>
      </c>
      <c r="BP77">
        <f t="shared" si="119"/>
        <v>3.0059667488730743E-3</v>
      </c>
      <c r="BQ77">
        <f t="shared" si="119"/>
        <v>2.8807950227941769E-3</v>
      </c>
      <c r="BR77">
        <f t="shared" si="119"/>
        <v>2.7633172582294595E-3</v>
      </c>
      <c r="BS77">
        <f t="shared" si="119"/>
        <v>2.6528681379437377E-3</v>
      </c>
      <c r="BT77">
        <f t="shared" si="119"/>
        <v>2.5488596203255215E-3</v>
      </c>
      <c r="BU77">
        <f t="shared" si="119"/>
        <v>2.4507694137629234E-3</v>
      </c>
      <c r="BV77">
        <f t="shared" si="120"/>
        <v>2.3581315649705559E-3</v>
      </c>
      <c r="BW77">
        <f t="shared" si="120"/>
        <v>2.2705287025094473E-3</v>
      </c>
      <c r="BX77">
        <f t="shared" si="120"/>
        <v>2.1875855908709595E-3</v>
      </c>
      <c r="BY77">
        <f t="shared" si="120"/>
        <v>2.1089637328660675E-3</v>
      </c>
      <c r="BZ77">
        <f t="shared" si="120"/>
        <v>2.0343568183753447E-3</v>
      </c>
      <c r="CA77">
        <f t="shared" si="120"/>
        <v>1.9634868622665194E-3</v>
      </c>
      <c r="CB77">
        <f t="shared" si="120"/>
        <v>1.8961009078973291E-3</v>
      </c>
      <c r="CC77">
        <f t="shared" si="120"/>
        <v>1.8319681981495857E-3</v>
      </c>
      <c r="CD77">
        <f t="shared" si="120"/>
        <v>1.770877735531868E-3</v>
      </c>
      <c r="CE77">
        <f t="shared" si="120"/>
        <v>1.7126361680688772E-3</v>
      </c>
      <c r="CF77">
        <f t="shared" si="121"/>
        <v>1.6570659495640911E-3</v>
      </c>
      <c r="CG77">
        <f t="shared" si="121"/>
        <v>1.6040037321790963E-3</v>
      </c>
      <c r="CH77">
        <f t="shared" si="121"/>
        <v>1.5532989567072094E-3</v>
      </c>
      <c r="CI77">
        <f t="shared" si="121"/>
        <v>1.5048126118687893E-3</v>
      </c>
      <c r="CJ77">
        <f t="shared" si="121"/>
        <v>1.4584161387501222E-3</v>
      </c>
      <c r="CK77">
        <f t="shared" si="121"/>
        <v>1.4139904603960478E-3</v>
      </c>
      <c r="CL77">
        <f t="shared" si="121"/>
        <v>1.3714251197389604E-3</v>
      </c>
      <c r="CM77">
        <f t="shared" si="121"/>
        <v>1.3306175116500041E-3</v>
      </c>
      <c r="CN77">
        <f t="shared" si="121"/>
        <v>1.2914721970457999E-3</v>
      </c>
      <c r="CO77">
        <f t="shared" si="121"/>
        <v>1.2539002887646416E-3</v>
      </c>
      <c r="CP77">
        <f t="shared" si="122"/>
        <v>1.2178189004096052E-3</v>
      </c>
      <c r="CQ77">
        <f t="shared" si="122"/>
        <v>1.1831506505975736E-3</v>
      </c>
      <c r="CR77">
        <f t="shared" si="122"/>
        <v>7.6131083592130989E-4</v>
      </c>
      <c r="CS77">
        <f t="shared" si="122"/>
        <v>4.9419431376584739E-4</v>
      </c>
      <c r="CT77">
        <f t="shared" si="122"/>
        <v>3.4204859403397448E-4</v>
      </c>
      <c r="CU77">
        <f t="shared" si="122"/>
        <v>2.3781011118232211E-4</v>
      </c>
      <c r="CV77">
        <f t="shared" si="122"/>
        <v>1.6228345640038747E-4</v>
      </c>
      <c r="CW77">
        <f t="shared" si="122"/>
        <v>1.0661473583500266E-4</v>
      </c>
      <c r="CX77">
        <f t="shared" si="122"/>
        <v>6.5803364086562948E-5</v>
      </c>
      <c r="CY77">
        <f t="shared" si="122"/>
        <v>3.6672868573753622E-5</v>
      </c>
      <c r="CZ77">
        <f t="shared" si="123"/>
        <v>1.7042508277496274E-5</v>
      </c>
      <c r="DA77">
        <f t="shared" si="123"/>
        <v>5.3299291527709078E-6</v>
      </c>
      <c r="DB77">
        <f t="shared" si="123"/>
        <v>3.3836584574144171E-7</v>
      </c>
      <c r="DC77">
        <f t="shared" si="123"/>
        <v>0</v>
      </c>
      <c r="DD77">
        <f t="shared" si="123"/>
        <v>0</v>
      </c>
      <c r="DE77">
        <f t="shared" si="123"/>
        <v>0</v>
      </c>
      <c r="DF77">
        <f t="shared" si="123"/>
        <v>0</v>
      </c>
      <c r="DG77">
        <f t="shared" si="123"/>
        <v>0</v>
      </c>
      <c r="DH77">
        <f t="shared" si="123"/>
        <v>0</v>
      </c>
      <c r="DI77">
        <f t="shared" si="123"/>
        <v>0</v>
      </c>
      <c r="DJ77">
        <f t="shared" si="124"/>
        <v>0</v>
      </c>
      <c r="DK77">
        <f t="shared" si="124"/>
        <v>0</v>
      </c>
      <c r="DL77">
        <f t="shared" si="124"/>
        <v>0</v>
      </c>
      <c r="DM77">
        <f t="shared" si="124"/>
        <v>0</v>
      </c>
      <c r="DN77">
        <f t="shared" si="124"/>
        <v>0</v>
      </c>
      <c r="DO77">
        <f t="shared" si="124"/>
        <v>0</v>
      </c>
      <c r="DP77">
        <f t="shared" si="124"/>
        <v>0</v>
      </c>
      <c r="DQ77">
        <f t="shared" si="124"/>
        <v>0</v>
      </c>
      <c r="DR77">
        <f t="shared" si="124"/>
        <v>0</v>
      </c>
      <c r="DS77">
        <f t="shared" si="124"/>
        <v>0</v>
      </c>
      <c r="DT77">
        <f t="shared" si="125"/>
        <v>0</v>
      </c>
      <c r="DU77">
        <f t="shared" si="125"/>
        <v>0</v>
      </c>
      <c r="DV77">
        <f t="shared" si="125"/>
        <v>0</v>
      </c>
      <c r="DW77">
        <f t="shared" si="125"/>
        <v>0</v>
      </c>
      <c r="DX77">
        <f t="shared" si="125"/>
        <v>0</v>
      </c>
      <c r="DY77">
        <f t="shared" si="125"/>
        <v>0</v>
      </c>
      <c r="DZ77">
        <f t="shared" si="125"/>
        <v>0</v>
      </c>
      <c r="EA77">
        <f t="shared" si="125"/>
        <v>0</v>
      </c>
      <c r="EB77">
        <f t="shared" si="125"/>
        <v>0</v>
      </c>
      <c r="EC77">
        <f t="shared" si="125"/>
        <v>0</v>
      </c>
      <c r="ED77">
        <f t="shared" si="126"/>
        <v>0</v>
      </c>
      <c r="EE77">
        <f t="shared" si="126"/>
        <v>0</v>
      </c>
      <c r="EF77">
        <f t="shared" si="126"/>
        <v>0</v>
      </c>
      <c r="EG77">
        <f t="shared" si="126"/>
        <v>0</v>
      </c>
      <c r="EH77">
        <f t="shared" si="126"/>
        <v>0</v>
      </c>
      <c r="EI77">
        <f t="shared" si="126"/>
        <v>0</v>
      </c>
      <c r="EJ77">
        <f t="shared" si="126"/>
        <v>0</v>
      </c>
      <c r="EK77">
        <f t="shared" si="126"/>
        <v>0</v>
      </c>
      <c r="EL77">
        <f t="shared" si="126"/>
        <v>0</v>
      </c>
      <c r="EM77">
        <f t="shared" si="126"/>
        <v>0</v>
      </c>
      <c r="EN77">
        <f t="shared" si="127"/>
        <v>0</v>
      </c>
      <c r="EO77">
        <f t="shared" si="127"/>
        <v>0</v>
      </c>
      <c r="EP77">
        <f t="shared" si="127"/>
        <v>0</v>
      </c>
      <c r="EQ77">
        <f t="shared" si="127"/>
        <v>0</v>
      </c>
      <c r="ER77">
        <f t="shared" si="127"/>
        <v>0</v>
      </c>
      <c r="ES77">
        <f t="shared" si="127"/>
        <v>0</v>
      </c>
      <c r="ET77">
        <f t="shared" si="127"/>
        <v>0</v>
      </c>
      <c r="EU77">
        <f t="shared" si="127"/>
        <v>0</v>
      </c>
      <c r="EV77">
        <f t="shared" si="127"/>
        <v>0</v>
      </c>
      <c r="EW77">
        <f t="shared" si="127"/>
        <v>0</v>
      </c>
      <c r="EX77">
        <f t="shared" si="127"/>
        <v>0</v>
      </c>
      <c r="EZ77">
        <f t="shared" si="112"/>
        <v>0.86735493561270505</v>
      </c>
      <c r="FB77">
        <f t="shared" si="110"/>
        <v>1.2398056632893673E-2</v>
      </c>
      <c r="FC77">
        <f t="shared" si="111"/>
        <v>0.24843074651861138</v>
      </c>
    </row>
    <row r="78" spans="1:159" x14ac:dyDescent="0.25">
      <c r="A78">
        <v>655</v>
      </c>
      <c r="B78" s="19">
        <f>'Input spectra'!Y77</f>
        <v>4.9893137073640799E-2</v>
      </c>
      <c r="C78">
        <f>'Input spectra'!F77</f>
        <v>0</v>
      </c>
      <c r="D78">
        <f t="shared" si="113"/>
        <v>2.0653927966864227E-2</v>
      </c>
      <c r="E78">
        <f t="shared" si="113"/>
        <v>2.0401470857975199E-2</v>
      </c>
      <c r="F78">
        <f t="shared" si="113"/>
        <v>2.0151015064828682E-2</v>
      </c>
      <c r="G78">
        <f t="shared" si="113"/>
        <v>1.9902546919991122E-2</v>
      </c>
      <c r="H78">
        <f t="shared" si="113"/>
        <v>1.9656052842500112E-2</v>
      </c>
      <c r="I78">
        <f t="shared" si="113"/>
        <v>1.9411519337342226E-2</v>
      </c>
      <c r="J78">
        <f t="shared" si="113"/>
        <v>1.9168932994933881E-2</v>
      </c>
      <c r="K78">
        <f t="shared" si="113"/>
        <v>1.8928280490605253E-2</v>
      </c>
      <c r="L78">
        <f t="shared" si="113"/>
        <v>1.8689548584087216E-2</v>
      </c>
      <c r="M78">
        <f t="shared" si="113"/>
        <v>1.8452724119001281E-2</v>
      </c>
      <c r="N78">
        <f t="shared" si="114"/>
        <v>1.8217794022352525E-2</v>
      </c>
      <c r="O78">
        <f t="shared" si="114"/>
        <v>1.7984745304025457E-2</v>
      </c>
      <c r="P78">
        <f t="shared" si="114"/>
        <v>1.7753565056282911E-2</v>
      </c>
      <c r="Q78">
        <f t="shared" si="114"/>
        <v>1.7524240453267802E-2</v>
      </c>
      <c r="R78">
        <f t="shared" si="114"/>
        <v>1.7296758750507815E-2</v>
      </c>
      <c r="S78">
        <f t="shared" si="114"/>
        <v>1.7071107284423032E-2</v>
      </c>
      <c r="T78">
        <f t="shared" si="114"/>
        <v>1.6847273471836427E-2</v>
      </c>
      <c r="U78">
        <f t="shared" si="114"/>
        <v>1.6625244809487176E-2</v>
      </c>
      <c r="V78">
        <f t="shared" si="114"/>
        <v>1.6405008873546924E-2</v>
      </c>
      <c r="W78">
        <f t="shared" si="114"/>
        <v>1.6186553319138795E-2</v>
      </c>
      <c r="X78">
        <f t="shared" si="115"/>
        <v>1.5969865879859265E-2</v>
      </c>
      <c r="Y78">
        <f t="shared" si="115"/>
        <v>1.5754934367302846E-2</v>
      </c>
      <c r="Z78">
        <f t="shared" si="115"/>
        <v>1.5541746670589517E-2</v>
      </c>
      <c r="AA78">
        <f t="shared" si="115"/>
        <v>1.5330290755894968E-2</v>
      </c>
      <c r="AB78">
        <f t="shared" si="115"/>
        <v>1.5120554665983589E-2</v>
      </c>
      <c r="AC78">
        <f t="shared" si="115"/>
        <v>1.4912526519744189E-2</v>
      </c>
      <c r="AD78">
        <f t="shared" si="115"/>
        <v>1.4706194511728424E-2</v>
      </c>
      <c r="AE78">
        <f t="shared" si="115"/>
        <v>1.4501546911691995E-2</v>
      </c>
      <c r="AF78">
        <f t="shared" si="115"/>
        <v>1.4298572064138466E-2</v>
      </c>
      <c r="AG78">
        <f t="shared" si="115"/>
        <v>1.4097258387865795E-2</v>
      </c>
      <c r="AH78">
        <f t="shared" si="116"/>
        <v>1.3897594375515541E-2</v>
      </c>
      <c r="AI78">
        <f t="shared" si="116"/>
        <v>1.3699568593124685E-2</v>
      </c>
      <c r="AJ78">
        <f t="shared" si="116"/>
        <v>1.3503169679680108E-2</v>
      </c>
      <c r="AK78">
        <f t="shared" si="116"/>
        <v>1.3308386346675661E-2</v>
      </c>
      <c r="AL78">
        <f t="shared" si="116"/>
        <v>1.3115207377671878E-2</v>
      </c>
      <c r="AM78">
        <f t="shared" si="116"/>
        <v>1.2923621627858237E-2</v>
      </c>
      <c r="AN78">
        <f t="shared" si="116"/>
        <v>1.2733618023617992E-2</v>
      </c>
      <c r="AO78">
        <f t="shared" si="116"/>
        <v>1.25451855620956E-2</v>
      </c>
      <c r="AP78">
        <f t="shared" si="116"/>
        <v>1.2358313310766658E-2</v>
      </c>
      <c r="AQ78">
        <f t="shared" si="116"/>
        <v>1.2172990407010366E-2</v>
      </c>
      <c r="AR78">
        <f t="shared" si="117"/>
        <v>1.1989206057684536E-2</v>
      </c>
      <c r="AS78">
        <f t="shared" si="117"/>
        <v>1.1806949538703067E-2</v>
      </c>
      <c r="AT78">
        <f t="shared" si="117"/>
        <v>1.1626210194615896E-2</v>
      </c>
      <c r="AU78">
        <f t="shared" si="117"/>
        <v>1.1446977438191482E-2</v>
      </c>
      <c r="AV78">
        <f t="shared" si="117"/>
        <v>1.126924075000167E-2</v>
      </c>
      <c r="AW78">
        <f t="shared" si="117"/>
        <v>1.1092989678009044E-2</v>
      </c>
      <c r="AX78">
        <f t="shared" si="117"/>
        <v>9.8558348241011545E-3</v>
      </c>
      <c r="AY78">
        <f t="shared" si="117"/>
        <v>8.4172148107291636E-3</v>
      </c>
      <c r="AZ78">
        <f t="shared" si="117"/>
        <v>7.5731831523004793E-3</v>
      </c>
      <c r="BA78">
        <f t="shared" si="117"/>
        <v>6.9336241594461093E-3</v>
      </c>
      <c r="BB78">
        <f t="shared" si="118"/>
        <v>6.4109614719494584E-3</v>
      </c>
      <c r="BC78">
        <f t="shared" si="118"/>
        <v>5.9672126696702337E-3</v>
      </c>
      <c r="BD78">
        <f t="shared" si="118"/>
        <v>5.5815551618474887E-3</v>
      </c>
      <c r="BE78">
        <f t="shared" si="118"/>
        <v>5.2410021712759091E-3</v>
      </c>
      <c r="BF78">
        <f t="shared" si="118"/>
        <v>4.9367568441111929E-3</v>
      </c>
      <c r="BG78">
        <f t="shared" si="118"/>
        <v>4.6625079668640608E-3</v>
      </c>
      <c r="BH78">
        <f t="shared" si="118"/>
        <v>4.4135322242148528E-3</v>
      </c>
      <c r="BI78">
        <f t="shared" si="118"/>
        <v>4.1861786492503675E-3</v>
      </c>
      <c r="BJ78">
        <f t="shared" si="118"/>
        <v>3.9775524607454744E-3</v>
      </c>
      <c r="BK78">
        <f t="shared" si="118"/>
        <v>3.7853108795210398E-3</v>
      </c>
      <c r="BL78">
        <f t="shared" si="119"/>
        <v>3.6075256261853339E-3</v>
      </c>
      <c r="BM78">
        <f t="shared" si="119"/>
        <v>3.4425870668637446E-3</v>
      </c>
      <c r="BN78">
        <f t="shared" si="119"/>
        <v>3.2891354244240431E-3</v>
      </c>
      <c r="BO78">
        <f t="shared" si="119"/>
        <v>3.1460101784918752E-3</v>
      </c>
      <c r="BP78">
        <f t="shared" si="119"/>
        <v>3.0122120451256569E-3</v>
      </c>
      <c r="BQ78">
        <f t="shared" si="119"/>
        <v>2.8868738760176424E-3</v>
      </c>
      <c r="BR78">
        <f t="shared" si="119"/>
        <v>2.7692380211583089E-3</v>
      </c>
      <c r="BS78">
        <f t="shared" si="119"/>
        <v>2.6586384659129281E-3</v>
      </c>
      <c r="BT78">
        <f t="shared" si="119"/>
        <v>2.5544865554226475E-3</v>
      </c>
      <c r="BU78">
        <f t="shared" si="119"/>
        <v>2.456259455712346E-3</v>
      </c>
      <c r="BV78">
        <f t="shared" si="120"/>
        <v>2.3634907313072663E-3</v>
      </c>
      <c r="BW78">
        <f t="shared" si="120"/>
        <v>2.2757625800236651E-3</v>
      </c>
      <c r="BX78">
        <f t="shared" si="120"/>
        <v>2.1926993798752643E-3</v>
      </c>
      <c r="BY78">
        <f t="shared" si="120"/>
        <v>2.1139622855132841E-3</v>
      </c>
      <c r="BZ78">
        <f t="shared" si="120"/>
        <v>2.0392446720086171E-3</v>
      </c>
      <c r="CA78">
        <f t="shared" si="120"/>
        <v>1.9682682685926802E-3</v>
      </c>
      <c r="CB78">
        <f t="shared" si="120"/>
        <v>1.9007798586264289E-3</v>
      </c>
      <c r="CC78">
        <f t="shared" si="120"/>
        <v>1.8365484476269478E-3</v>
      </c>
      <c r="CD78">
        <f t="shared" si="120"/>
        <v>1.7753628207966034E-3</v>
      </c>
      <c r="CE78">
        <f t="shared" si="120"/>
        <v>1.717029426698976E-3</v>
      </c>
      <c r="CF78">
        <f t="shared" si="121"/>
        <v>1.6613705356087211E-3</v>
      </c>
      <c r="CG78">
        <f t="shared" si="121"/>
        <v>1.6082226304305334E-3</v>
      </c>
      <c r="CH78">
        <f t="shared" si="121"/>
        <v>1.5574349955254667E-3</v>
      </c>
      <c r="CI78">
        <f t="shared" si="121"/>
        <v>1.5088684747396888E-3</v>
      </c>
      <c r="CJ78">
        <f t="shared" si="121"/>
        <v>1.4623943747308695E-3</v>
      </c>
      <c r="CK78">
        <f t="shared" si="121"/>
        <v>1.4178934935801957E-3</v>
      </c>
      <c r="CL78">
        <f t="shared" si="121"/>
        <v>1.3752552578541494E-3</v>
      </c>
      <c r="CM78">
        <f t="shared" si="121"/>
        <v>1.3343769538863468E-3</v>
      </c>
      <c r="CN78">
        <f t="shared" si="121"/>
        <v>1.2951630411996988E-3</v>
      </c>
      <c r="CO78">
        <f t="shared" si="121"/>
        <v>1.2575245377717654E-3</v>
      </c>
      <c r="CP78">
        <f t="shared" si="122"/>
        <v>1.2213784683313392E-3</v>
      </c>
      <c r="CQ78">
        <f t="shared" si="122"/>
        <v>1.1866473681172416E-3</v>
      </c>
      <c r="CR78">
        <f t="shared" si="122"/>
        <v>7.6358559807630962E-4</v>
      </c>
      <c r="CS78">
        <f t="shared" si="122"/>
        <v>4.9568701844368557E-4</v>
      </c>
      <c r="CT78">
        <f t="shared" si="122"/>
        <v>3.430928715078073E-4</v>
      </c>
      <c r="CU78">
        <f t="shared" si="122"/>
        <v>2.3854388331406669E-4</v>
      </c>
      <c r="CV78">
        <f t="shared" si="122"/>
        <v>1.6278946723946979E-4</v>
      </c>
      <c r="CW78">
        <f t="shared" si="122"/>
        <v>1.0695063610494533E-4</v>
      </c>
      <c r="CX78">
        <f t="shared" si="122"/>
        <v>6.6012824811134043E-5</v>
      </c>
      <c r="CY78">
        <f t="shared" si="122"/>
        <v>3.6790796198551769E-5</v>
      </c>
      <c r="CZ78">
        <f t="shared" si="123"/>
        <v>1.7097865722097084E-5</v>
      </c>
      <c r="DA78">
        <f t="shared" si="123"/>
        <v>5.3474152293619252E-6</v>
      </c>
      <c r="DB78">
        <f t="shared" si="123"/>
        <v>3.3948694303262576E-7</v>
      </c>
      <c r="DC78">
        <f t="shared" si="123"/>
        <v>0</v>
      </c>
      <c r="DD78">
        <f t="shared" si="123"/>
        <v>0</v>
      </c>
      <c r="DE78">
        <f t="shared" si="123"/>
        <v>0</v>
      </c>
      <c r="DF78">
        <f t="shared" si="123"/>
        <v>0</v>
      </c>
      <c r="DG78">
        <f t="shared" si="123"/>
        <v>0</v>
      </c>
      <c r="DH78">
        <f t="shared" si="123"/>
        <v>0</v>
      </c>
      <c r="DI78">
        <f t="shared" si="123"/>
        <v>0</v>
      </c>
      <c r="DJ78">
        <f t="shared" si="124"/>
        <v>0</v>
      </c>
      <c r="DK78">
        <f t="shared" si="124"/>
        <v>0</v>
      </c>
      <c r="DL78">
        <f t="shared" si="124"/>
        <v>0</v>
      </c>
      <c r="DM78">
        <f t="shared" si="124"/>
        <v>0</v>
      </c>
      <c r="DN78">
        <f t="shared" si="124"/>
        <v>0</v>
      </c>
      <c r="DO78">
        <f t="shared" si="124"/>
        <v>0</v>
      </c>
      <c r="DP78">
        <f t="shared" si="124"/>
        <v>0</v>
      </c>
      <c r="DQ78">
        <f t="shared" si="124"/>
        <v>0</v>
      </c>
      <c r="DR78">
        <f t="shared" si="124"/>
        <v>0</v>
      </c>
      <c r="DS78">
        <f t="shared" si="124"/>
        <v>0</v>
      </c>
      <c r="DT78">
        <f t="shared" si="125"/>
        <v>0</v>
      </c>
      <c r="DU78">
        <f t="shared" si="125"/>
        <v>0</v>
      </c>
      <c r="DV78">
        <f t="shared" si="125"/>
        <v>0</v>
      </c>
      <c r="DW78">
        <f t="shared" si="125"/>
        <v>0</v>
      </c>
      <c r="DX78">
        <f t="shared" si="125"/>
        <v>0</v>
      </c>
      <c r="DY78">
        <f t="shared" si="125"/>
        <v>0</v>
      </c>
      <c r="DZ78">
        <f t="shared" si="125"/>
        <v>0</v>
      </c>
      <c r="EA78">
        <f t="shared" si="125"/>
        <v>0</v>
      </c>
      <c r="EB78">
        <f t="shared" si="125"/>
        <v>0</v>
      </c>
      <c r="EC78">
        <f t="shared" si="125"/>
        <v>0</v>
      </c>
      <c r="ED78">
        <f t="shared" si="126"/>
        <v>0</v>
      </c>
      <c r="EE78">
        <f t="shared" si="126"/>
        <v>0</v>
      </c>
      <c r="EF78">
        <f t="shared" si="126"/>
        <v>0</v>
      </c>
      <c r="EG78">
        <f t="shared" si="126"/>
        <v>0</v>
      </c>
      <c r="EH78">
        <f t="shared" si="126"/>
        <v>0</v>
      </c>
      <c r="EI78">
        <f t="shared" si="126"/>
        <v>0</v>
      </c>
      <c r="EJ78">
        <f t="shared" si="126"/>
        <v>0</v>
      </c>
      <c r="EK78">
        <f t="shared" si="126"/>
        <v>0</v>
      </c>
      <c r="EL78">
        <f t="shared" si="126"/>
        <v>0</v>
      </c>
      <c r="EM78">
        <f t="shared" si="126"/>
        <v>0</v>
      </c>
      <c r="EN78">
        <f t="shared" si="127"/>
        <v>0</v>
      </c>
      <c r="EO78">
        <f t="shared" si="127"/>
        <v>0</v>
      </c>
      <c r="EP78">
        <f t="shared" si="127"/>
        <v>0</v>
      </c>
      <c r="EQ78">
        <f t="shared" si="127"/>
        <v>0</v>
      </c>
      <c r="ER78">
        <f t="shared" si="127"/>
        <v>0</v>
      </c>
      <c r="ES78">
        <f t="shared" si="127"/>
        <v>0</v>
      </c>
      <c r="ET78">
        <f t="shared" si="127"/>
        <v>0</v>
      </c>
      <c r="EU78">
        <f t="shared" si="127"/>
        <v>0</v>
      </c>
      <c r="EV78">
        <f t="shared" si="127"/>
        <v>0</v>
      </c>
      <c r="EW78">
        <f t="shared" si="127"/>
        <v>0</v>
      </c>
      <c r="EX78">
        <f t="shared" si="127"/>
        <v>0</v>
      </c>
      <c r="EZ78">
        <f t="shared" si="112"/>
        <v>0.86812234084679774</v>
      </c>
      <c r="FB78">
        <f t="shared" si="110"/>
        <v>1.2318987171886397E-2</v>
      </c>
      <c r="FC78">
        <f t="shared" si="111"/>
        <v>0.248440879894537</v>
      </c>
    </row>
    <row r="79" spans="1:159" x14ac:dyDescent="0.25">
      <c r="A79">
        <v>660</v>
      </c>
      <c r="B79" s="19">
        <f>'Input spectra'!Y78</f>
        <v>4.9568843654266399E-2</v>
      </c>
      <c r="C79">
        <f>'Input spectra'!F78</f>
        <v>0</v>
      </c>
      <c r="D79">
        <f t="shared" si="113"/>
        <v>2.0653927966864227E-2</v>
      </c>
      <c r="E79">
        <f t="shared" si="113"/>
        <v>2.0402132474977526E-2</v>
      </c>
      <c r="F79">
        <f t="shared" si="113"/>
        <v>2.0152322075529569E-2</v>
      </c>
      <c r="G79">
        <f t="shared" si="113"/>
        <v>1.9904483293681066E-2</v>
      </c>
      <c r="H79">
        <f t="shared" si="113"/>
        <v>1.9658602739314565E-2</v>
      </c>
      <c r="I79">
        <f t="shared" si="113"/>
        <v>1.9414667106526118E-2</v>
      </c>
      <c r="J79">
        <f t="shared" si="113"/>
        <v>1.9172663173119799E-2</v>
      </c>
      <c r="K79">
        <f t="shared" si="113"/>
        <v>1.8932577800105242E-2</v>
      </c>
      <c r="L79">
        <f t="shared" si="113"/>
        <v>1.8694397931198078E-2</v>
      </c>
      <c r="M79">
        <f t="shared" si="113"/>
        <v>1.845811059232327E-2</v>
      </c>
      <c r="N79">
        <f t="shared" si="114"/>
        <v>1.8223702891121334E-2</v>
      </c>
      <c r="O79">
        <f t="shared" si="114"/>
        <v>1.7991162016457441E-2</v>
      </c>
      <c r="P79">
        <f t="shared" si="114"/>
        <v>1.7760475237933393E-2</v>
      </c>
      <c r="Q79">
        <f t="shared" si="114"/>
        <v>1.7531629905402399E-2</v>
      </c>
      <c r="R79">
        <f t="shared" si="114"/>
        <v>1.7304613448486713E-2</v>
      </c>
      <c r="S79">
        <f t="shared" si="114"/>
        <v>1.7079413376098061E-2</v>
      </c>
      <c r="T79">
        <f t="shared" si="114"/>
        <v>1.6856017275960873E-2</v>
      </c>
      <c r="U79">
        <f t="shared" si="114"/>
        <v>1.6634412814138265E-2</v>
      </c>
      <c r="V79">
        <f t="shared" si="114"/>
        <v>1.6414587734560809E-2</v>
      </c>
      <c r="W79">
        <f t="shared" si="114"/>
        <v>1.6196529858558063E-2</v>
      </c>
      <c r="X79">
        <f t="shared" si="115"/>
        <v>1.5980227084392756E-2</v>
      </c>
      <c r="Y79">
        <f t="shared" si="115"/>
        <v>1.5765667386797782E-2</v>
      </c>
      <c r="Z79">
        <f t="shared" si="115"/>
        <v>1.5552838816515828E-2</v>
      </c>
      <c r="AA79">
        <f t="shared" si="115"/>
        <v>1.5341729499841691E-2</v>
      </c>
      <c r="AB79">
        <f t="shared" si="115"/>
        <v>1.5132327638167306E-2</v>
      </c>
      <c r="AC79">
        <f t="shared" si="115"/>
        <v>1.4924621507529377E-2</v>
      </c>
      <c r="AD79">
        <f t="shared" si="115"/>
        <v>1.4718599458159658E-2</v>
      </c>
      <c r="AE79">
        <f t="shared" si="115"/>
        <v>1.451424991403788E-2</v>
      </c>
      <c r="AF79">
        <f t="shared" si="115"/>
        <v>1.4311561372447259E-2</v>
      </c>
      <c r="AG79">
        <f t="shared" si="115"/>
        <v>1.4110522403532604E-2</v>
      </c>
      <c r="AH79">
        <f t="shared" si="116"/>
        <v>1.3911121649861002E-2</v>
      </c>
      <c r="AI79">
        <f t="shared" si="116"/>
        <v>1.3713347825985085E-2</v>
      </c>
      <c r="AJ79">
        <f t="shared" si="116"/>
        <v>1.3517189718008806E-2</v>
      </c>
      <c r="AK79">
        <f t="shared" si="116"/>
        <v>1.3322636183155779E-2</v>
      </c>
      <c r="AL79">
        <f t="shared" si="116"/>
        <v>1.3129676149340146E-2</v>
      </c>
      <c r="AM79">
        <f t="shared" si="116"/>
        <v>1.2938298614739913E-2</v>
      </c>
      <c r="AN79">
        <f t="shared" si="116"/>
        <v>1.274849264737281E-2</v>
      </c>
      <c r="AO79">
        <f t="shared" si="116"/>
        <v>1.2560247384674612E-2</v>
      </c>
      <c r="AP79">
        <f t="shared" si="116"/>
        <v>1.2373552033079938E-2</v>
      </c>
      <c r="AQ79">
        <f t="shared" si="116"/>
        <v>1.2188395867605454E-2</v>
      </c>
      <c r="AR79">
        <f t="shared" si="117"/>
        <v>1.2004768231435585E-2</v>
      </c>
      <c r="AS79">
        <f t="shared" si="117"/>
        <v>1.1822658535510582E-2</v>
      </c>
      <c r="AT79">
        <f t="shared" si="117"/>
        <v>1.1642056258117013E-2</v>
      </c>
      <c r="AU79">
        <f t="shared" si="117"/>
        <v>1.1462950944480682E-2</v>
      </c>
      <c r="AV79">
        <f t="shared" si="117"/>
        <v>1.1285332206361871E-2</v>
      </c>
      <c r="AW79">
        <f t="shared" si="117"/>
        <v>1.1109189721652984E-2</v>
      </c>
      <c r="AX79">
        <f t="shared" si="117"/>
        <v>9.8705482346648915E-3</v>
      </c>
      <c r="AY79">
        <f t="shared" si="117"/>
        <v>8.4300539354573208E-3</v>
      </c>
      <c r="AZ79">
        <f t="shared" si="117"/>
        <v>7.5849808126950569E-3</v>
      </c>
      <c r="BA79">
        <f t="shared" si="117"/>
        <v>6.9446507084951611E-3</v>
      </c>
      <c r="BB79">
        <f t="shared" si="118"/>
        <v>6.4213650672999252E-3</v>
      </c>
      <c r="BC79">
        <f t="shared" si="118"/>
        <v>5.9770899872328776E-3</v>
      </c>
      <c r="BD79">
        <f t="shared" si="118"/>
        <v>5.5909754227956602E-3</v>
      </c>
      <c r="BE79">
        <f t="shared" si="118"/>
        <v>5.2500179163153084E-3</v>
      </c>
      <c r="BF79">
        <f t="shared" si="118"/>
        <v>4.9454095900681207E-3</v>
      </c>
      <c r="BG79">
        <f t="shared" si="118"/>
        <v>4.6708315012257322E-3</v>
      </c>
      <c r="BH79">
        <f t="shared" si="118"/>
        <v>4.4215546715216962E-3</v>
      </c>
      <c r="BI79">
        <f t="shared" si="118"/>
        <v>4.1939238415056113E-3</v>
      </c>
      <c r="BJ79">
        <f t="shared" si="118"/>
        <v>3.9850408867466306E-3</v>
      </c>
      <c r="BK79">
        <f t="shared" si="118"/>
        <v>3.7925603659538752E-3</v>
      </c>
      <c r="BL79">
        <f t="shared" si="119"/>
        <v>3.6145518405586042E-3</v>
      </c>
      <c r="BM79">
        <f t="shared" si="119"/>
        <v>3.4494038979554064E-3</v>
      </c>
      <c r="BN79">
        <f t="shared" si="119"/>
        <v>3.2957552760304485E-3</v>
      </c>
      <c r="BO79">
        <f t="shared" si="119"/>
        <v>3.1524442002717605E-3</v>
      </c>
      <c r="BP79">
        <f t="shared" si="119"/>
        <v>3.0184703168129462E-3</v>
      </c>
      <c r="BQ79">
        <f t="shared" si="119"/>
        <v>2.8929655564142384E-3</v>
      </c>
      <c r="BR79">
        <f t="shared" si="119"/>
        <v>2.7751714700838736E-3</v>
      </c>
      <c r="BS79">
        <f t="shared" si="119"/>
        <v>2.6644213450844932E-3</v>
      </c>
      <c r="BT79">
        <f t="shared" si="119"/>
        <v>2.560125912701966E-3</v>
      </c>
      <c r="BU79">
        <f t="shared" si="119"/>
        <v>2.4617617960691332E-3</v>
      </c>
      <c r="BV79">
        <f t="shared" si="120"/>
        <v>2.3688620770593457E-3</v>
      </c>
      <c r="BW79">
        <f t="shared" si="120"/>
        <v>2.2810085223375067E-3</v>
      </c>
      <c r="BX79">
        <f t="shared" si="120"/>
        <v>2.1978251230806252E-3</v>
      </c>
      <c r="BY79">
        <f t="shared" si="120"/>
        <v>2.1189726854617024E-3</v>
      </c>
      <c r="BZ79">
        <f t="shared" si="120"/>
        <v>2.0441442694583757E-3</v>
      </c>
      <c r="CA79">
        <f t="shared" si="120"/>
        <v>1.9730613184123095E-3</v>
      </c>
      <c r="CB79">
        <f t="shared" si="120"/>
        <v>1.9054703554603981E-3</v>
      </c>
      <c r="CC79">
        <f t="shared" si="120"/>
        <v>1.8411401485505169E-3</v>
      </c>
      <c r="CD79">
        <f t="shared" si="120"/>
        <v>1.7798592653943002E-3</v>
      </c>
      <c r="CE79">
        <f t="shared" si="120"/>
        <v>1.7214339549272248E-3</v>
      </c>
      <c r="CF79">
        <f t="shared" si="121"/>
        <v>1.6656863037436114E-3</v>
      </c>
      <c r="CG79">
        <f t="shared" si="121"/>
        <v>1.6124526253534425E-3</v>
      </c>
      <c r="CH79">
        <f t="shared" si="121"/>
        <v>1.5615820475598421E-3</v>
      </c>
      <c r="CI79">
        <f t="shared" si="121"/>
        <v>1.5129352692199445E-3</v>
      </c>
      <c r="CJ79">
        <f t="shared" si="121"/>
        <v>1.4663834624576294E-3</v>
      </c>
      <c r="CK79">
        <f t="shared" si="121"/>
        <v>1.4218073002939134E-3</v>
      </c>
      <c r="CL79">
        <f t="shared" si="121"/>
        <v>1.3790960928406224E-3</v>
      </c>
      <c r="CM79">
        <f t="shared" si="121"/>
        <v>1.3381470178120967E-3</v>
      </c>
      <c r="CN79">
        <f t="shared" si="121"/>
        <v>1.2988644332621007E-3</v>
      </c>
      <c r="CO79">
        <f t="shared" si="121"/>
        <v>1.2611592622377302E-3</v>
      </c>
      <c r="CP79">
        <f t="shared" si="122"/>
        <v>1.2249484405289347E-3</v>
      </c>
      <c r="CQ79">
        <f t="shared" si="122"/>
        <v>1.1901544199366086E-3</v>
      </c>
      <c r="CR79">
        <f t="shared" si="122"/>
        <v>7.6586715711717749E-4</v>
      </c>
      <c r="CS79">
        <f t="shared" si="122"/>
        <v>4.9718423180807319E-4</v>
      </c>
      <c r="CT79">
        <f t="shared" si="122"/>
        <v>3.4414033717028165E-4</v>
      </c>
      <c r="CU79">
        <f t="shared" si="122"/>
        <v>2.3927991952759758E-4</v>
      </c>
      <c r="CV79">
        <f t="shared" si="122"/>
        <v>1.6329705585471581E-4</v>
      </c>
      <c r="CW79">
        <f t="shared" si="122"/>
        <v>1.0728759466191057E-4</v>
      </c>
      <c r="CX79">
        <f t="shared" si="122"/>
        <v>6.6222952276619461E-5</v>
      </c>
      <c r="CY79">
        <f t="shared" si="122"/>
        <v>3.6909103038972566E-5</v>
      </c>
      <c r="CZ79">
        <f t="shared" si="123"/>
        <v>1.7153402978649446E-5</v>
      </c>
      <c r="DA79">
        <f t="shared" si="123"/>
        <v>5.364958673108448E-6</v>
      </c>
      <c r="DB79">
        <f t="shared" si="123"/>
        <v>3.4061175482145227E-7</v>
      </c>
      <c r="DC79">
        <f t="shared" si="123"/>
        <v>0</v>
      </c>
      <c r="DD79">
        <f t="shared" si="123"/>
        <v>0</v>
      </c>
      <c r="DE79">
        <f t="shared" si="123"/>
        <v>0</v>
      </c>
      <c r="DF79">
        <f t="shared" si="123"/>
        <v>0</v>
      </c>
      <c r="DG79">
        <f t="shared" si="123"/>
        <v>0</v>
      </c>
      <c r="DH79">
        <f t="shared" si="123"/>
        <v>0</v>
      </c>
      <c r="DI79">
        <f t="shared" si="123"/>
        <v>0</v>
      </c>
      <c r="DJ79">
        <f t="shared" si="124"/>
        <v>0</v>
      </c>
      <c r="DK79">
        <f t="shared" si="124"/>
        <v>0</v>
      </c>
      <c r="DL79">
        <f t="shared" si="124"/>
        <v>0</v>
      </c>
      <c r="DM79">
        <f t="shared" si="124"/>
        <v>0</v>
      </c>
      <c r="DN79">
        <f t="shared" si="124"/>
        <v>0</v>
      </c>
      <c r="DO79">
        <f t="shared" si="124"/>
        <v>0</v>
      </c>
      <c r="DP79">
        <f t="shared" si="124"/>
        <v>0</v>
      </c>
      <c r="DQ79">
        <f t="shared" si="124"/>
        <v>0</v>
      </c>
      <c r="DR79">
        <f t="shared" si="124"/>
        <v>0</v>
      </c>
      <c r="DS79">
        <f t="shared" si="124"/>
        <v>0</v>
      </c>
      <c r="DT79">
        <f t="shared" si="125"/>
        <v>0</v>
      </c>
      <c r="DU79">
        <f t="shared" si="125"/>
        <v>0</v>
      </c>
      <c r="DV79">
        <f t="shared" si="125"/>
        <v>0</v>
      </c>
      <c r="DW79">
        <f t="shared" si="125"/>
        <v>0</v>
      </c>
      <c r="DX79">
        <f t="shared" si="125"/>
        <v>0</v>
      </c>
      <c r="DY79">
        <f t="shared" si="125"/>
        <v>0</v>
      </c>
      <c r="DZ79">
        <f t="shared" si="125"/>
        <v>0</v>
      </c>
      <c r="EA79">
        <f t="shared" si="125"/>
        <v>0</v>
      </c>
      <c r="EB79">
        <f t="shared" si="125"/>
        <v>0</v>
      </c>
      <c r="EC79">
        <f t="shared" si="125"/>
        <v>0</v>
      </c>
      <c r="ED79">
        <f t="shared" si="126"/>
        <v>0</v>
      </c>
      <c r="EE79">
        <f t="shared" si="126"/>
        <v>0</v>
      </c>
      <c r="EF79">
        <f t="shared" si="126"/>
        <v>0</v>
      </c>
      <c r="EG79">
        <f t="shared" si="126"/>
        <v>0</v>
      </c>
      <c r="EH79">
        <f t="shared" si="126"/>
        <v>0</v>
      </c>
      <c r="EI79">
        <f t="shared" si="126"/>
        <v>0</v>
      </c>
      <c r="EJ79">
        <f t="shared" si="126"/>
        <v>0</v>
      </c>
      <c r="EK79">
        <f t="shared" si="126"/>
        <v>0</v>
      </c>
      <c r="EL79">
        <f t="shared" si="126"/>
        <v>0</v>
      </c>
      <c r="EM79">
        <f t="shared" si="126"/>
        <v>0</v>
      </c>
      <c r="EN79">
        <f t="shared" si="127"/>
        <v>0</v>
      </c>
      <c r="EO79">
        <f t="shared" si="127"/>
        <v>0</v>
      </c>
      <c r="EP79">
        <f t="shared" si="127"/>
        <v>0</v>
      </c>
      <c r="EQ79">
        <f t="shared" si="127"/>
        <v>0</v>
      </c>
      <c r="ER79">
        <f t="shared" si="127"/>
        <v>0</v>
      </c>
      <c r="ES79">
        <f t="shared" si="127"/>
        <v>0</v>
      </c>
      <c r="ET79">
        <f t="shared" si="127"/>
        <v>0</v>
      </c>
      <c r="EU79">
        <f t="shared" si="127"/>
        <v>0</v>
      </c>
      <c r="EV79">
        <f t="shared" si="127"/>
        <v>0</v>
      </c>
      <c r="EW79">
        <f t="shared" si="127"/>
        <v>0</v>
      </c>
      <c r="EX79">
        <f t="shared" si="127"/>
        <v>0</v>
      </c>
      <c r="EZ79">
        <f t="shared" si="112"/>
        <v>0.86889080503937288</v>
      </c>
      <c r="FB79">
        <f t="shared" si="110"/>
        <v>1.2239904888986686E-2</v>
      </c>
      <c r="FC79">
        <f t="shared" si="111"/>
        <v>0.24845101328070915</v>
      </c>
    </row>
    <row r="80" spans="1:159" x14ac:dyDescent="0.25">
      <c r="A80">
        <v>665</v>
      </c>
      <c r="B80" s="19">
        <f>'Input spectra'!Y79</f>
        <v>4.9244550234891903E-2</v>
      </c>
      <c r="C80">
        <f>'Input spectra'!F79</f>
        <v>0</v>
      </c>
      <c r="D80">
        <f t="shared" si="113"/>
        <v>2.0653927966864227E-2</v>
      </c>
      <c r="E80">
        <f t="shared" si="113"/>
        <v>2.0402794113435999E-2</v>
      </c>
      <c r="F80">
        <f t="shared" si="113"/>
        <v>2.0153629171004196E-2</v>
      </c>
      <c r="G80">
        <f t="shared" si="113"/>
        <v>1.9906419855766147E-2</v>
      </c>
      <c r="H80">
        <f t="shared" si="113"/>
        <v>1.9661152966916381E-2</v>
      </c>
      <c r="I80">
        <f t="shared" si="113"/>
        <v>1.9417815386151806E-2</v>
      </c>
      <c r="J80">
        <f t="shared" si="113"/>
        <v>1.9176394077179672E-2</v>
      </c>
      <c r="K80">
        <f t="shared" si="113"/>
        <v>1.8936876085228392E-2</v>
      </c>
      <c r="L80">
        <f t="shared" si="113"/>
        <v>1.8699248536561235E-2</v>
      </c>
      <c r="M80">
        <f t="shared" si="113"/>
        <v>1.8463498637992772E-2</v>
      </c>
      <c r="N80">
        <f t="shared" si="114"/>
        <v>1.8229613676408147E-2</v>
      </c>
      <c r="O80">
        <f t="shared" si="114"/>
        <v>1.7997581018285122E-2</v>
      </c>
      <c r="P80">
        <f t="shared" si="114"/>
        <v>1.7767388109218903E-2</v>
      </c>
      <c r="Q80">
        <f t="shared" si="114"/>
        <v>1.753902247344967E-2</v>
      </c>
      <c r="R80">
        <f t="shared" si="114"/>
        <v>1.7312471713392879E-2</v>
      </c>
      <c r="S80">
        <f t="shared" si="114"/>
        <v>1.7087723509172269E-2</v>
      </c>
      <c r="T80">
        <f t="shared" si="114"/>
        <v>1.6864765618155576E-2</v>
      </c>
      <c r="U80">
        <f t="shared" si="114"/>
        <v>1.6643585874492908E-2</v>
      </c>
      <c r="V80">
        <f t="shared" si="114"/>
        <v>1.642417218865783E-2</v>
      </c>
      <c r="W80">
        <f t="shared" si="114"/>
        <v>1.6206512546991077E-2</v>
      </c>
      <c r="X80">
        <f t="shared" si="115"/>
        <v>1.5990595011246913E-2</v>
      </c>
      <c r="Y80">
        <f t="shared" si="115"/>
        <v>1.5776407718142132E-2</v>
      </c>
      <c r="Z80">
        <f t="shared" si="115"/>
        <v>1.5563938878907637E-2</v>
      </c>
      <c r="AA80">
        <f t="shared" si="115"/>
        <v>1.5353176778842653E-2</v>
      </c>
      <c r="AB80">
        <f t="shared" si="115"/>
        <v>1.5144109776871507E-2</v>
      </c>
      <c r="AC80">
        <f t="shared" si="115"/>
        <v>1.4936726305102959E-2</v>
      </c>
      <c r="AD80">
        <f t="shared" si="115"/>
        <v>1.4731014868392105E-2</v>
      </c>
      <c r="AE80">
        <f t="shared" si="115"/>
        <v>1.4526964043904824E-2</v>
      </c>
      <c r="AF80">
        <f t="shared" si="115"/>
        <v>1.432456248068472E-2</v>
      </c>
      <c r="AG80">
        <f t="shared" si="115"/>
        <v>1.4123798899222608E-2</v>
      </c>
      <c r="AH80">
        <f t="shared" si="116"/>
        <v>1.392466209102846E-2</v>
      </c>
      <c r="AI80">
        <f t="shared" si="116"/>
        <v>1.3727140918205871E-2</v>
      </c>
      <c r="AJ80">
        <f t="shared" si="116"/>
        <v>1.3531224313028967E-2</v>
      </c>
      <c r="AK80">
        <f t="shared" si="116"/>
        <v>1.3336901277521752E-2</v>
      </c>
      <c r="AL80">
        <f t="shared" si="116"/>
        <v>1.3144160883039937E-2</v>
      </c>
      <c r="AM80">
        <f t="shared" si="116"/>
        <v>1.2952992269855168E-2</v>
      </c>
      <c r="AN80">
        <f t="shared" si="116"/>
        <v>1.2763384646741651E-2</v>
      </c>
      <c r="AO80">
        <f t="shared" si="116"/>
        <v>1.2575327290565217E-2</v>
      </c>
      <c r="AP80">
        <f t="shared" si="116"/>
        <v>1.238880954587473E-2</v>
      </c>
      <c r="AQ80">
        <f t="shared" si="116"/>
        <v>1.2203820824495885E-2</v>
      </c>
      <c r="AR80">
        <f t="shared" si="117"/>
        <v>1.2020350605127373E-2</v>
      </c>
      <c r="AS80">
        <f t="shared" si="117"/>
        <v>1.1838388432939375E-2</v>
      </c>
      <c r="AT80">
        <f t="shared" si="117"/>
        <v>1.1657923919174371E-2</v>
      </c>
      <c r="AU80">
        <f t="shared" si="117"/>
        <v>1.1478946740750326E-2</v>
      </c>
      <c r="AV80">
        <f t="shared" si="117"/>
        <v>1.1301446639866099E-2</v>
      </c>
      <c r="AW80">
        <f t="shared" si="117"/>
        <v>1.1125413423609223E-2</v>
      </c>
      <c r="AX80">
        <f t="shared" si="117"/>
        <v>9.8852836103340037E-3</v>
      </c>
      <c r="AY80">
        <f t="shared" si="117"/>
        <v>8.4429126442316874E-3</v>
      </c>
      <c r="AZ80">
        <f t="shared" si="117"/>
        <v>7.5967968517275221E-3</v>
      </c>
      <c r="BA80">
        <f t="shared" si="117"/>
        <v>6.9556947930755827E-3</v>
      </c>
      <c r="BB80">
        <f t="shared" si="118"/>
        <v>6.4317855454216737E-3</v>
      </c>
      <c r="BC80">
        <f t="shared" si="118"/>
        <v>5.9869836543723935E-3</v>
      </c>
      <c r="BD80">
        <f t="shared" si="118"/>
        <v>5.6004115827744368E-3</v>
      </c>
      <c r="BE80">
        <f t="shared" si="118"/>
        <v>5.2590491705371079E-3</v>
      </c>
      <c r="BF80">
        <f t="shared" si="118"/>
        <v>4.9540775018545539E-3</v>
      </c>
      <c r="BG80">
        <f t="shared" si="118"/>
        <v>4.679169894805827E-3</v>
      </c>
      <c r="BH80">
        <f t="shared" si="118"/>
        <v>4.429591701176086E-3</v>
      </c>
      <c r="BI80">
        <f t="shared" si="118"/>
        <v>4.2016833637759125E-3</v>
      </c>
      <c r="BJ80">
        <f t="shared" si="118"/>
        <v>3.9925434109965305E-3</v>
      </c>
      <c r="BK80">
        <f t="shared" si="118"/>
        <v>3.7998237363331602E-3</v>
      </c>
      <c r="BL80">
        <f t="shared" si="119"/>
        <v>3.6215917395715815E-3</v>
      </c>
      <c r="BM80">
        <f t="shared" si="119"/>
        <v>3.4562342273799307E-3</v>
      </c>
      <c r="BN80">
        <f t="shared" si="119"/>
        <v>3.3023884510272414E-3</v>
      </c>
      <c r="BO80">
        <f t="shared" si="119"/>
        <v>3.1588913805075708E-3</v>
      </c>
      <c r="BP80">
        <f t="shared" si="119"/>
        <v>3.0247415908931383E-3</v>
      </c>
      <c r="BQ80">
        <f t="shared" si="119"/>
        <v>2.8990700910509763E-3</v>
      </c>
      <c r="BR80">
        <f t="shared" si="119"/>
        <v>2.7811176321875354E-3</v>
      </c>
      <c r="BS80">
        <f t="shared" si="119"/>
        <v>2.6702168027589071E-3</v>
      </c>
      <c r="BT80">
        <f t="shared" si="119"/>
        <v>2.5657777195870427E-3</v>
      </c>
      <c r="BU80">
        <f t="shared" si="119"/>
        <v>2.467276462383317E-3</v>
      </c>
      <c r="BV80">
        <f t="shared" si="120"/>
        <v>2.3742456299061304E-3</v>
      </c>
      <c r="BW80">
        <f t="shared" si="120"/>
        <v>2.2862665572619765E-3</v>
      </c>
      <c r="BX80">
        <f t="shared" si="120"/>
        <v>2.2029628484316697E-3</v>
      </c>
      <c r="BY80">
        <f t="shared" si="120"/>
        <v>2.1239949607911612E-3</v>
      </c>
      <c r="BZ80">
        <f t="shared" si="120"/>
        <v>2.0490556389409368E-3</v>
      </c>
      <c r="CA80">
        <f t="shared" si="120"/>
        <v>1.9778660400791874E-3</v>
      </c>
      <c r="CB80">
        <f t="shared" si="120"/>
        <v>1.9101724268912113E-3</v>
      </c>
      <c r="CC80">
        <f t="shared" si="120"/>
        <v>1.8457433295509672E-3</v>
      </c>
      <c r="CD80">
        <f t="shared" si="120"/>
        <v>1.7843670980946353E-3</v>
      </c>
      <c r="CE80">
        <f t="shared" si="120"/>
        <v>1.725849781662426E-3</v>
      </c>
      <c r="CF80">
        <f t="shared" si="121"/>
        <v>1.6700132830166537E-3</v>
      </c>
      <c r="CG80">
        <f t="shared" si="121"/>
        <v>1.61669374613462E-3</v>
      </c>
      <c r="CH80">
        <f t="shared" si="121"/>
        <v>1.5657401421357211E-3</v>
      </c>
      <c r="CI80">
        <f t="shared" si="121"/>
        <v>1.5170130247730994E-3</v>
      </c>
      <c r="CJ80">
        <f t="shared" si="121"/>
        <v>1.4703834315315612E-3</v>
      </c>
      <c r="CK80">
        <f t="shared" si="121"/>
        <v>1.4257319102753401E-3</v>
      </c>
      <c r="CL80">
        <f t="shared" si="121"/>
        <v>1.3829476545727743E-3</v>
      </c>
      <c r="CM80">
        <f t="shared" si="121"/>
        <v>1.3419277334371013E-3</v>
      </c>
      <c r="CN80">
        <f t="shared" si="121"/>
        <v>1.302576403377431E-3</v>
      </c>
      <c r="CO80">
        <f t="shared" si="121"/>
        <v>1.2648044924405994E-3</v>
      </c>
      <c r="CP80">
        <f t="shared" si="122"/>
        <v>1.2285288474130943E-3</v>
      </c>
      <c r="CQ80">
        <f t="shared" si="122"/>
        <v>1.1936718365979629E-3</v>
      </c>
      <c r="CR80">
        <f t="shared" si="122"/>
        <v>7.6815553335269997E-4</v>
      </c>
      <c r="CS80">
        <f t="shared" si="122"/>
        <v>4.9868596747741384E-4</v>
      </c>
      <c r="CT80">
        <f t="shared" si="122"/>
        <v>3.4519100075496679E-4</v>
      </c>
      <c r="CU80">
        <f t="shared" si="122"/>
        <v>2.4001822680882529E-4</v>
      </c>
      <c r="CV80">
        <f t="shared" si="122"/>
        <v>1.6380622716573892E-4</v>
      </c>
      <c r="CW80">
        <f t="shared" si="122"/>
        <v>1.0762561484013638E-4</v>
      </c>
      <c r="CX80">
        <f t="shared" si="122"/>
        <v>6.6433748605342936E-5</v>
      </c>
      <c r="CY80">
        <f t="shared" si="122"/>
        <v>3.7027790314446092E-5</v>
      </c>
      <c r="CZ80">
        <f t="shared" si="123"/>
        <v>1.7209120631218231E-5</v>
      </c>
      <c r="DA80">
        <f t="shared" si="123"/>
        <v>5.3825596722168262E-6</v>
      </c>
      <c r="DB80">
        <f t="shared" si="123"/>
        <v>3.4174029341505408E-7</v>
      </c>
      <c r="DC80">
        <f t="shared" si="123"/>
        <v>0</v>
      </c>
      <c r="DD80">
        <f t="shared" si="123"/>
        <v>0</v>
      </c>
      <c r="DE80">
        <f t="shared" si="123"/>
        <v>0</v>
      </c>
      <c r="DF80">
        <f t="shared" si="123"/>
        <v>0</v>
      </c>
      <c r="DG80">
        <f t="shared" si="123"/>
        <v>0</v>
      </c>
      <c r="DH80">
        <f t="shared" si="123"/>
        <v>0</v>
      </c>
      <c r="DI80">
        <f t="shared" si="123"/>
        <v>0</v>
      </c>
      <c r="DJ80">
        <f t="shared" si="124"/>
        <v>0</v>
      </c>
      <c r="DK80">
        <f t="shared" si="124"/>
        <v>0</v>
      </c>
      <c r="DL80">
        <f t="shared" si="124"/>
        <v>0</v>
      </c>
      <c r="DM80">
        <f t="shared" si="124"/>
        <v>0</v>
      </c>
      <c r="DN80">
        <f t="shared" si="124"/>
        <v>0</v>
      </c>
      <c r="DO80">
        <f t="shared" si="124"/>
        <v>0</v>
      </c>
      <c r="DP80">
        <f t="shared" si="124"/>
        <v>0</v>
      </c>
      <c r="DQ80">
        <f t="shared" si="124"/>
        <v>0</v>
      </c>
      <c r="DR80">
        <f t="shared" si="124"/>
        <v>0</v>
      </c>
      <c r="DS80">
        <f t="shared" si="124"/>
        <v>0</v>
      </c>
      <c r="DT80">
        <f t="shared" si="125"/>
        <v>0</v>
      </c>
      <c r="DU80">
        <f t="shared" si="125"/>
        <v>0</v>
      </c>
      <c r="DV80">
        <f t="shared" si="125"/>
        <v>0</v>
      </c>
      <c r="DW80">
        <f t="shared" si="125"/>
        <v>0</v>
      </c>
      <c r="DX80">
        <f t="shared" si="125"/>
        <v>0</v>
      </c>
      <c r="DY80">
        <f t="shared" si="125"/>
        <v>0</v>
      </c>
      <c r="DZ80">
        <f t="shared" si="125"/>
        <v>0</v>
      </c>
      <c r="EA80">
        <f t="shared" si="125"/>
        <v>0</v>
      </c>
      <c r="EB80">
        <f t="shared" si="125"/>
        <v>0</v>
      </c>
      <c r="EC80">
        <f t="shared" si="125"/>
        <v>0</v>
      </c>
      <c r="ED80">
        <f t="shared" si="126"/>
        <v>0</v>
      </c>
      <c r="EE80">
        <f t="shared" si="126"/>
        <v>0</v>
      </c>
      <c r="EF80">
        <f t="shared" si="126"/>
        <v>0</v>
      </c>
      <c r="EG80">
        <f t="shared" si="126"/>
        <v>0</v>
      </c>
      <c r="EH80">
        <f t="shared" si="126"/>
        <v>0</v>
      </c>
      <c r="EI80">
        <f t="shared" si="126"/>
        <v>0</v>
      </c>
      <c r="EJ80">
        <f t="shared" si="126"/>
        <v>0</v>
      </c>
      <c r="EK80">
        <f t="shared" si="126"/>
        <v>0</v>
      </c>
      <c r="EL80">
        <f t="shared" si="126"/>
        <v>0</v>
      </c>
      <c r="EM80">
        <f t="shared" si="126"/>
        <v>0</v>
      </c>
      <c r="EN80">
        <f t="shared" si="127"/>
        <v>0</v>
      </c>
      <c r="EO80">
        <f t="shared" si="127"/>
        <v>0</v>
      </c>
      <c r="EP80">
        <f t="shared" si="127"/>
        <v>0</v>
      </c>
      <c r="EQ80">
        <f t="shared" si="127"/>
        <v>0</v>
      </c>
      <c r="ER80">
        <f t="shared" si="127"/>
        <v>0</v>
      </c>
      <c r="ES80">
        <f t="shared" si="127"/>
        <v>0</v>
      </c>
      <c r="ET80">
        <f t="shared" si="127"/>
        <v>0</v>
      </c>
      <c r="EU80">
        <f t="shared" si="127"/>
        <v>0</v>
      </c>
      <c r="EV80">
        <f t="shared" si="127"/>
        <v>0</v>
      </c>
      <c r="EW80">
        <f t="shared" si="127"/>
        <v>0</v>
      </c>
      <c r="EX80">
        <f t="shared" si="127"/>
        <v>0</v>
      </c>
      <c r="EZ80">
        <f t="shared" si="112"/>
        <v>0.86966033001446441</v>
      </c>
      <c r="FB80">
        <f t="shared" si="110"/>
        <v>1.2160809782115312E-2</v>
      </c>
      <c r="FC80">
        <f t="shared" si="111"/>
        <v>0.24846114667705888</v>
      </c>
    </row>
    <row r="81" spans="1:159" x14ac:dyDescent="0.25">
      <c r="A81">
        <v>670</v>
      </c>
      <c r="B81" s="19">
        <f>'Input spectra'!Y80</f>
        <v>4.8772566563715702E-2</v>
      </c>
      <c r="C81">
        <f>'Input spectra'!F80</f>
        <v>0</v>
      </c>
      <c r="D81">
        <f t="shared" si="113"/>
        <v>2.0653927966864227E-2</v>
      </c>
      <c r="E81">
        <f t="shared" si="113"/>
        <v>2.0403757114728655E-2</v>
      </c>
      <c r="F81">
        <f t="shared" si="113"/>
        <v>2.0155531697575661E-2</v>
      </c>
      <c r="G81">
        <f t="shared" si="113"/>
        <v>1.9909238706866238E-2</v>
      </c>
      <c r="H81">
        <f t="shared" si="113"/>
        <v>1.9664865214592164E-2</v>
      </c>
      <c r="I81">
        <f t="shared" si="113"/>
        <v>1.9422398372800343E-2</v>
      </c>
      <c r="J81">
        <f t="shared" si="113"/>
        <v>1.9181825413119819E-2</v>
      </c>
      <c r="K81">
        <f t="shared" si="113"/>
        <v>1.8943133646291518E-2</v>
      </c>
      <c r="L81">
        <f t="shared" si="113"/>
        <v>1.8706310461700692E-2</v>
      </c>
      <c r="M81">
        <f t="shared" si="113"/>
        <v>1.8471343326912019E-2</v>
      </c>
      <c r="N81">
        <f t="shared" si="114"/>
        <v>1.8238219787207383E-2</v>
      </c>
      <c r="O81">
        <f t="shared" si="114"/>
        <v>1.800692746512627E-2</v>
      </c>
      <c r="P81">
        <f t="shared" si="114"/>
        <v>1.7777454060008864E-2</v>
      </c>
      <c r="Q81">
        <f t="shared" si="114"/>
        <v>1.7549787347541677E-2</v>
      </c>
      <c r="R81">
        <f t="shared" si="114"/>
        <v>1.7323915179305826E-2</v>
      </c>
      <c r="S81">
        <f t="shared" si="114"/>
        <v>1.7099825482327923E-2</v>
      </c>
      <c r="T81">
        <f t="shared" si="114"/>
        <v>1.6877506258633473E-2</v>
      </c>
      <c r="U81">
        <f t="shared" si="114"/>
        <v>1.6656945584802893E-2</v>
      </c>
      <c r="V81">
        <f t="shared" si="114"/>
        <v>1.6438131611530033E-2</v>
      </c>
      <c r="W81">
        <f t="shared" si="114"/>
        <v>1.6221052563183264E-2</v>
      </c>
      <c r="X81">
        <f t="shared" si="115"/>
        <v>1.6005696737369055E-2</v>
      </c>
      <c r="Y81">
        <f t="shared" si="115"/>
        <v>1.5792052504498055E-2</v>
      </c>
      <c r="Z81">
        <f t="shared" si="115"/>
        <v>1.5580108307353695E-2</v>
      </c>
      <c r="AA81">
        <f t="shared" si="115"/>
        <v>1.5369852660663208E-2</v>
      </c>
      <c r="AB81">
        <f t="shared" si="115"/>
        <v>1.5161274150671171E-2</v>
      </c>
      <c r="AC81">
        <f t="shared" si="115"/>
        <v>1.495436143471545E-2</v>
      </c>
      <c r="AD81">
        <f t="shared" si="115"/>
        <v>1.4749103240805595E-2</v>
      </c>
      <c r="AE81">
        <f t="shared" si="115"/>
        <v>1.4545488367203664E-2</v>
      </c>
      <c r="AF81">
        <f t="shared" si="115"/>
        <v>1.4343505682007427E-2</v>
      </c>
      <c r="AG81">
        <f t="shared" si="115"/>
        <v>1.4143144122735986E-2</v>
      </c>
      <c r="AH81">
        <f t="shared" si="116"/>
        <v>1.3944392695917769E-2</v>
      </c>
      <c r="AI81">
        <f t="shared" si="116"/>
        <v>1.3747240476680885E-2</v>
      </c>
      <c r="AJ81">
        <f t="shared" si="116"/>
        <v>1.3551676608345825E-2</v>
      </c>
      <c r="AK81">
        <f t="shared" si="116"/>
        <v>1.3357690302020522E-2</v>
      </c>
      <c r="AL81">
        <f t="shared" si="116"/>
        <v>1.316527083619772E-2</v>
      </c>
      <c r="AM81">
        <f t="shared" si="116"/>
        <v>1.2974407556354676E-2</v>
      </c>
      <c r="AN81">
        <f t="shared" si="116"/>
        <v>1.2785089874555114E-2</v>
      </c>
      <c r="AO81">
        <f t="shared" si="116"/>
        <v>1.2597307269053542E-2</v>
      </c>
      <c r="AP81">
        <f t="shared" si="116"/>
        <v>1.2411049283901784E-2</v>
      </c>
      <c r="AQ81">
        <f t="shared" si="116"/>
        <v>1.2226305528557777E-2</v>
      </c>
      <c r="AR81">
        <f t="shared" si="117"/>
        <v>1.2043065677496662E-2</v>
      </c>
      <c r="AS81">
        <f t="shared" si="117"/>
        <v>1.1861319469824065E-2</v>
      </c>
      <c r="AT81">
        <f t="shared" si="117"/>
        <v>1.1681056708891606E-2</v>
      </c>
      <c r="AU81">
        <f t="shared" si="117"/>
        <v>1.150226726191466E-2</v>
      </c>
      <c r="AV81">
        <f t="shared" si="117"/>
        <v>1.1324941059592268E-2</v>
      </c>
      <c r="AW81">
        <f t="shared" si="117"/>
        <v>1.1149068095729261E-2</v>
      </c>
      <c r="AX81">
        <f t="shared" si="117"/>
        <v>9.9067691110122993E-3</v>
      </c>
      <c r="AY81">
        <f t="shared" si="117"/>
        <v>8.4616625426652391E-3</v>
      </c>
      <c r="AZ81">
        <f t="shared" si="117"/>
        <v>7.6140270695962903E-3</v>
      </c>
      <c r="BA81">
        <f t="shared" si="117"/>
        <v>6.9717999836789316E-3</v>
      </c>
      <c r="BB81">
        <f t="shared" si="118"/>
        <v>6.4469819582855621E-3</v>
      </c>
      <c r="BC81">
        <f t="shared" si="118"/>
        <v>6.0014123816956458E-3</v>
      </c>
      <c r="BD81">
        <f t="shared" si="118"/>
        <v>5.6141736387355463E-3</v>
      </c>
      <c r="BE81">
        <f t="shared" si="118"/>
        <v>5.2722212209714205E-3</v>
      </c>
      <c r="BF81">
        <f t="shared" si="118"/>
        <v>4.9667201221163604E-3</v>
      </c>
      <c r="BG81">
        <f t="shared" si="118"/>
        <v>4.691332379151909E-3</v>
      </c>
      <c r="BH81">
        <f t="shared" si="118"/>
        <v>4.4413150791678801E-3</v>
      </c>
      <c r="BI81">
        <f t="shared" si="118"/>
        <v>4.2130024006437035E-3</v>
      </c>
      <c r="BJ81">
        <f t="shared" si="118"/>
        <v>4.0034879933071241E-3</v>
      </c>
      <c r="BK81">
        <f t="shared" si="118"/>
        <v>3.8104198660921405E-3</v>
      </c>
      <c r="BL81">
        <f t="shared" si="119"/>
        <v>3.6318622682617037E-3</v>
      </c>
      <c r="BM81">
        <f t="shared" si="119"/>
        <v>3.4661994112050488E-3</v>
      </c>
      <c r="BN81">
        <f t="shared" si="119"/>
        <v>3.3120663796098121E-3</v>
      </c>
      <c r="BO81">
        <f t="shared" si="119"/>
        <v>3.1682983137698963E-3</v>
      </c>
      <c r="BP81">
        <f t="shared" si="119"/>
        <v>3.0338922278778531E-3</v>
      </c>
      <c r="BQ81">
        <f t="shared" si="119"/>
        <v>2.907977787337492E-3</v>
      </c>
      <c r="BR81">
        <f t="shared" si="119"/>
        <v>2.7897945778399985E-3</v>
      </c>
      <c r="BS81">
        <f t="shared" si="119"/>
        <v>2.6786741695237395E-3</v>
      </c>
      <c r="BT81">
        <f t="shared" si="119"/>
        <v>2.5740257838175401E-3</v>
      </c>
      <c r="BU81">
        <f t="shared" si="119"/>
        <v>2.475324708578116E-3</v>
      </c>
      <c r="BV81">
        <f t="shared" si="120"/>
        <v>2.3821028385993676E-3</v>
      </c>
      <c r="BW81">
        <f t="shared" si="120"/>
        <v>2.2939408801600147E-3</v>
      </c>
      <c r="BX81">
        <f t="shared" si="120"/>
        <v>2.2104618730639479E-3</v>
      </c>
      <c r="BY81">
        <f t="shared" si="120"/>
        <v>2.1313257664698866E-3</v>
      </c>
      <c r="BZ81">
        <f t="shared" si="120"/>
        <v>2.0562248454636355E-3</v>
      </c>
      <c r="CA81">
        <f t="shared" si="120"/>
        <v>1.9848798503300253E-3</v>
      </c>
      <c r="CB81">
        <f t="shared" si="120"/>
        <v>1.9170366642803677E-3</v>
      </c>
      <c r="CC81">
        <f t="shared" si="120"/>
        <v>1.8524634710610696E-3</v>
      </c>
      <c r="CD81">
        <f t="shared" si="120"/>
        <v>1.7909483035682512E-3</v>
      </c>
      <c r="CE81">
        <f t="shared" si="120"/>
        <v>1.7322969198567007E-3</v>
      </c>
      <c r="CF81">
        <f t="shared" si="121"/>
        <v>1.6763309548642926E-3</v>
      </c>
      <c r="CG81">
        <f t="shared" si="121"/>
        <v>1.622886305579967E-3</v>
      </c>
      <c r="CH81">
        <f t="shared" si="121"/>
        <v>1.5718117148571765E-3</v>
      </c>
      <c r="CI81">
        <f t="shared" si="121"/>
        <v>1.5229675250559079E-3</v>
      </c>
      <c r="CJ81">
        <f t="shared" si="121"/>
        <v>1.4762245775160024E-3</v>
      </c>
      <c r="CK81">
        <f t="shared" si="121"/>
        <v>1.431463237772966E-3</v>
      </c>
      <c r="CL81">
        <f t="shared" si="121"/>
        <v>1.3885725296163111E-3</v>
      </c>
      <c r="CM81">
        <f t="shared" si="121"/>
        <v>1.3474493637069594E-3</v>
      </c>
      <c r="CN81">
        <f t="shared" si="121"/>
        <v>1.3079978486286595E-3</v>
      </c>
      <c r="CO81">
        <f t="shared" si="121"/>
        <v>1.2701286740379636E-3</v>
      </c>
      <c r="CP81">
        <f t="shared" si="122"/>
        <v>1.2337585570682062E-3</v>
      </c>
      <c r="CQ81">
        <f t="shared" si="122"/>
        <v>1.1988097443906816E-3</v>
      </c>
      <c r="CR81">
        <f t="shared" si="122"/>
        <v>7.7149830887518662E-4</v>
      </c>
      <c r="CS81">
        <f t="shared" si="122"/>
        <v>5.0087973486253278E-4</v>
      </c>
      <c r="CT81">
        <f t="shared" si="122"/>
        <v>3.467258935741444E-4</v>
      </c>
      <c r="CU81">
        <f t="shared" si="122"/>
        <v>2.4109684768250264E-4</v>
      </c>
      <c r="CV81">
        <f t="shared" si="122"/>
        <v>1.6455012430689942E-4</v>
      </c>
      <c r="CW81">
        <f t="shared" si="122"/>
        <v>1.0811948056401619E-4</v>
      </c>
      <c r="CX81">
        <f t="shared" si="122"/>
        <v>6.6741745683873959E-5</v>
      </c>
      <c r="CY81">
        <f t="shared" si="122"/>
        <v>3.7201212641659508E-5</v>
      </c>
      <c r="CZ81">
        <f t="shared" si="123"/>
        <v>1.7290536855050268E-5</v>
      </c>
      <c r="DA81">
        <f t="shared" si="123"/>
        <v>5.4082797786065168E-6</v>
      </c>
      <c r="DB81">
        <f t="shared" si="123"/>
        <v>3.4338947755895076E-7</v>
      </c>
      <c r="DC81">
        <f t="shared" si="123"/>
        <v>0</v>
      </c>
      <c r="DD81">
        <f t="shared" si="123"/>
        <v>0</v>
      </c>
      <c r="DE81">
        <f t="shared" si="123"/>
        <v>0</v>
      </c>
      <c r="DF81">
        <f t="shared" si="123"/>
        <v>0</v>
      </c>
      <c r="DG81">
        <f t="shared" si="123"/>
        <v>0</v>
      </c>
      <c r="DH81">
        <f t="shared" si="123"/>
        <v>0</v>
      </c>
      <c r="DI81">
        <f t="shared" si="123"/>
        <v>0</v>
      </c>
      <c r="DJ81">
        <f t="shared" si="124"/>
        <v>0</v>
      </c>
      <c r="DK81">
        <f t="shared" si="124"/>
        <v>0</v>
      </c>
      <c r="DL81">
        <f t="shared" si="124"/>
        <v>0</v>
      </c>
      <c r="DM81">
        <f t="shared" si="124"/>
        <v>0</v>
      </c>
      <c r="DN81">
        <f t="shared" si="124"/>
        <v>0</v>
      </c>
      <c r="DO81">
        <f t="shared" si="124"/>
        <v>0</v>
      </c>
      <c r="DP81">
        <f t="shared" si="124"/>
        <v>0</v>
      </c>
      <c r="DQ81">
        <f t="shared" si="124"/>
        <v>0</v>
      </c>
      <c r="DR81">
        <f t="shared" si="124"/>
        <v>0</v>
      </c>
      <c r="DS81">
        <f t="shared" si="124"/>
        <v>0</v>
      </c>
      <c r="DT81">
        <f t="shared" si="125"/>
        <v>0</v>
      </c>
      <c r="DU81">
        <f t="shared" si="125"/>
        <v>0</v>
      </c>
      <c r="DV81">
        <f t="shared" si="125"/>
        <v>0</v>
      </c>
      <c r="DW81">
        <f t="shared" si="125"/>
        <v>0</v>
      </c>
      <c r="DX81">
        <f t="shared" si="125"/>
        <v>0</v>
      </c>
      <c r="DY81">
        <f t="shared" si="125"/>
        <v>0</v>
      </c>
      <c r="DZ81">
        <f t="shared" si="125"/>
        <v>0</v>
      </c>
      <c r="EA81">
        <f t="shared" si="125"/>
        <v>0</v>
      </c>
      <c r="EB81">
        <f t="shared" si="125"/>
        <v>0</v>
      </c>
      <c r="EC81">
        <f t="shared" si="125"/>
        <v>0</v>
      </c>
      <c r="ED81">
        <f t="shared" si="126"/>
        <v>0</v>
      </c>
      <c r="EE81">
        <f t="shared" si="126"/>
        <v>0</v>
      </c>
      <c r="EF81">
        <f t="shared" si="126"/>
        <v>0</v>
      </c>
      <c r="EG81">
        <f t="shared" si="126"/>
        <v>0</v>
      </c>
      <c r="EH81">
        <f t="shared" si="126"/>
        <v>0</v>
      </c>
      <c r="EI81">
        <f t="shared" si="126"/>
        <v>0</v>
      </c>
      <c r="EJ81">
        <f t="shared" si="126"/>
        <v>0</v>
      </c>
      <c r="EK81">
        <f t="shared" si="126"/>
        <v>0</v>
      </c>
      <c r="EL81">
        <f t="shared" si="126"/>
        <v>0</v>
      </c>
      <c r="EM81">
        <f t="shared" si="126"/>
        <v>0</v>
      </c>
      <c r="EN81">
        <f t="shared" si="127"/>
        <v>0</v>
      </c>
      <c r="EO81">
        <f t="shared" si="127"/>
        <v>0</v>
      </c>
      <c r="EP81">
        <f t="shared" si="127"/>
        <v>0</v>
      </c>
      <c r="EQ81">
        <f t="shared" si="127"/>
        <v>0</v>
      </c>
      <c r="ER81">
        <f t="shared" si="127"/>
        <v>0</v>
      </c>
      <c r="ES81">
        <f t="shared" si="127"/>
        <v>0</v>
      </c>
      <c r="ET81">
        <f t="shared" si="127"/>
        <v>0</v>
      </c>
      <c r="EU81">
        <f t="shared" si="127"/>
        <v>0</v>
      </c>
      <c r="EV81">
        <f t="shared" si="127"/>
        <v>0</v>
      </c>
      <c r="EW81">
        <f t="shared" si="127"/>
        <v>0</v>
      </c>
      <c r="EX81">
        <f t="shared" si="127"/>
        <v>0</v>
      </c>
      <c r="EZ81">
        <f t="shared" si="112"/>
        <v>0.87078221254936727</v>
      </c>
      <c r="FB81">
        <f t="shared" si="110"/>
        <v>1.2045670130669484E-2</v>
      </c>
      <c r="FC81">
        <f t="shared" si="111"/>
        <v>0.24847589505978887</v>
      </c>
    </row>
    <row r="82" spans="1:159" x14ac:dyDescent="0.25">
      <c r="A82">
        <v>675</v>
      </c>
      <c r="B82" s="19">
        <f>'Input spectra'!Y81</f>
        <v>4.8299681722252998E-2</v>
      </c>
      <c r="C82">
        <f>'Input spectra'!F81</f>
        <v>0</v>
      </c>
      <c r="D82">
        <f t="shared" si="113"/>
        <v>2.0653927966864227E-2</v>
      </c>
      <c r="E82">
        <f t="shared" si="113"/>
        <v>2.0404722000287309E-2</v>
      </c>
      <c r="F82">
        <f t="shared" si="113"/>
        <v>2.0157438036804417E-2</v>
      </c>
      <c r="G82">
        <f t="shared" si="113"/>
        <v>1.9912063340377317E-2</v>
      </c>
      <c r="H82">
        <f t="shared" si="113"/>
        <v>1.9668585253078789E-2</v>
      </c>
      <c r="I82">
        <f t="shared" si="113"/>
        <v>1.9426991194635576E-2</v>
      </c>
      <c r="J82">
        <f t="shared" si="113"/>
        <v>1.9187268661973934E-2</v>
      </c>
      <c r="K82">
        <f t="shared" si="113"/>
        <v>1.8949405228767743E-2</v>
      </c>
      <c r="L82">
        <f t="shared" si="113"/>
        <v>1.8713388544989221E-2</v>
      </c>
      <c r="M82">
        <f t="shared" si="113"/>
        <v>1.847920633646212E-2</v>
      </c>
      <c r="N82">
        <f t="shared" si="114"/>
        <v>1.8246846404417517E-2</v>
      </c>
      <c r="O82">
        <f t="shared" si="114"/>
        <v>1.8016296625052084E-2</v>
      </c>
      <c r="P82">
        <f t="shared" si="114"/>
        <v>1.7787544949088904E-2</v>
      </c>
      <c r="Q82">
        <f t="shared" si="114"/>
        <v>1.7560579401340731E-2</v>
      </c>
      <c r="R82">
        <f t="shared" si="114"/>
        <v>1.7335388080275762E-2</v>
      </c>
      <c r="S82">
        <f t="shared" si="114"/>
        <v>1.7111959157585874E-2</v>
      </c>
      <c r="T82">
        <f t="shared" si="114"/>
        <v>1.6890280877757284E-2</v>
      </c>
      <c r="U82">
        <f t="shared" si="114"/>
        <v>1.6670341557643676E-2</v>
      </c>
      <c r="V82">
        <f t="shared" si="114"/>
        <v>1.6452129586041742E-2</v>
      </c>
      <c r="W82">
        <f t="shared" si="114"/>
        <v>1.6235633423269127E-2</v>
      </c>
      <c r="X82">
        <f t="shared" si="115"/>
        <v>1.6020841600744774E-2</v>
      </c>
      <c r="Y82">
        <f t="shared" si="115"/>
        <v>1.5807742720571651E-2</v>
      </c>
      <c r="Z82">
        <f t="shared" si="115"/>
        <v>1.5596325455121872E-2</v>
      </c>
      <c r="AA82">
        <f t="shared" si="115"/>
        <v>1.5386578546624114E-2</v>
      </c>
      <c r="AB82">
        <f t="shared" si="115"/>
        <v>1.5178490806753465E-2</v>
      </c>
      <c r="AC82">
        <f t="shared" si="115"/>
        <v>1.4972051116223527E-2</v>
      </c>
      <c r="AD82">
        <f t="shared" si="115"/>
        <v>1.4767248424380873E-2</v>
      </c>
      <c r="AE82">
        <f t="shared" si="115"/>
        <v>1.456407174880181E-2</v>
      </c>
      <c r="AF82">
        <f t="shared" si="115"/>
        <v>1.4362510174891423E-2</v>
      </c>
      <c r="AG82">
        <f t="shared" si="115"/>
        <v>1.4162552855484897E-2</v>
      </c>
      <c r="AH82">
        <f t="shared" si="116"/>
        <v>1.3964189010451128E-2</v>
      </c>
      <c r="AI82">
        <f t="shared" si="116"/>
        <v>1.3767407926298563E-2</v>
      </c>
      <c r="AJ82">
        <f t="shared" si="116"/>
        <v>1.3572198955783297E-2</v>
      </c>
      <c r="AK82">
        <f t="shared" si="116"/>
        <v>1.337855151751938E-2</v>
      </c>
      <c r="AL82">
        <f t="shared" si="116"/>
        <v>1.3186455095591382E-2</v>
      </c>
      <c r="AM82">
        <f t="shared" si="116"/>
        <v>1.2995899239169124E-2</v>
      </c>
      <c r="AN82">
        <f t="shared" si="116"/>
        <v>1.2806873562124595E-2</v>
      </c>
      <c r="AO82">
        <f t="shared" si="116"/>
        <v>1.2619367742651107E-2</v>
      </c>
      <c r="AP82">
        <f t="shared" si="116"/>
        <v>1.2433371522884559E-2</v>
      </c>
      <c r="AQ82">
        <f t="shared" si="116"/>
        <v>1.2248874708526866E-2</v>
      </c>
      <c r="AR82">
        <f t="shared" si="117"/>
        <v>1.2065867168471571E-2</v>
      </c>
      <c r="AS82">
        <f t="shared" si="117"/>
        <v>1.1884338834431551E-2</v>
      </c>
      <c r="AT82">
        <f t="shared" si="117"/>
        <v>1.1704279700568842E-2</v>
      </c>
      <c r="AU82">
        <f t="shared" si="117"/>
        <v>1.1525679823126621E-2</v>
      </c>
      <c r="AV82">
        <f t="shared" si="117"/>
        <v>1.1348529320063208E-2</v>
      </c>
      <c r="AW82">
        <f t="shared" si="117"/>
        <v>1.1172818370688229E-2</v>
      </c>
      <c r="AX82">
        <f t="shared" si="117"/>
        <v>9.928342466771432E-3</v>
      </c>
      <c r="AY82">
        <f t="shared" si="117"/>
        <v>8.4804899996446352E-3</v>
      </c>
      <c r="AZ82">
        <f t="shared" si="117"/>
        <v>7.6313293772869604E-3</v>
      </c>
      <c r="BA82">
        <f t="shared" si="117"/>
        <v>6.9879733211485181E-3</v>
      </c>
      <c r="BB82">
        <f t="shared" si="118"/>
        <v>6.4622433936355125E-3</v>
      </c>
      <c r="BC82">
        <f t="shared" si="118"/>
        <v>6.0159035313241925E-3</v>
      </c>
      <c r="BD82">
        <f t="shared" si="118"/>
        <v>5.627995885809256E-3</v>
      </c>
      <c r="BE82">
        <f t="shared" si="118"/>
        <v>5.285451507040565E-3</v>
      </c>
      <c r="BF82">
        <f t="shared" si="118"/>
        <v>4.9794192372578363E-3</v>
      </c>
      <c r="BG82">
        <f t="shared" si="118"/>
        <v>4.7035497900189509E-3</v>
      </c>
      <c r="BH82">
        <f t="shared" si="118"/>
        <v>4.4530919570169372E-3</v>
      </c>
      <c r="BI82">
        <f t="shared" si="118"/>
        <v>4.2243736293539526E-3</v>
      </c>
      <c r="BJ82">
        <f t="shared" si="118"/>
        <v>4.0144835603144685E-3</v>
      </c>
      <c r="BK82">
        <f t="shared" si="118"/>
        <v>3.8210658602438282E-3</v>
      </c>
      <c r="BL82">
        <f t="shared" si="119"/>
        <v>3.6421816166067305E-3</v>
      </c>
      <c r="BM82">
        <f t="shared" si="119"/>
        <v>3.4762124363058632E-3</v>
      </c>
      <c r="BN82">
        <f t="shared" si="119"/>
        <v>3.3217912298257788E-3</v>
      </c>
      <c r="BO82">
        <f t="shared" si="119"/>
        <v>3.1777513013766913E-3</v>
      </c>
      <c r="BP82">
        <f t="shared" si="119"/>
        <v>3.0430880988695746E-3</v>
      </c>
      <c r="BQ82">
        <f t="shared" si="119"/>
        <v>2.9169299396319633E-3</v>
      </c>
      <c r="BR82">
        <f t="shared" si="119"/>
        <v>2.7985152398683137E-3</v>
      </c>
      <c r="BS82">
        <f t="shared" si="119"/>
        <v>2.687174547955219E-3</v>
      </c>
      <c r="BT82">
        <f t="shared" si="119"/>
        <v>2.582316186922071E-3</v>
      </c>
      <c r="BU82">
        <f t="shared" si="119"/>
        <v>2.4834146501310867E-3</v>
      </c>
      <c r="BV82">
        <f t="shared" si="120"/>
        <v>2.3900011260810567E-3</v>
      </c>
      <c r="BW82">
        <f t="shared" si="120"/>
        <v>2.301655690155105E-3</v>
      </c>
      <c r="BX82">
        <f t="shared" si="120"/>
        <v>2.2180008161371816E-3</v>
      </c>
      <c r="BY82">
        <f t="shared" si="120"/>
        <v>2.1386959433192208E-3</v>
      </c>
      <c r="BZ82">
        <f t="shared" si="120"/>
        <v>2.0634328957902185E-3</v>
      </c>
      <c r="CA82">
        <f t="shared" si="120"/>
        <v>1.9919319955851431E-3</v>
      </c>
      <c r="CB82">
        <f t="shared" si="120"/>
        <v>1.9239387452320994E-3</v>
      </c>
      <c r="CC82">
        <f t="shared" si="120"/>
        <v>1.8592209809524573E-3</v>
      </c>
      <c r="CD82">
        <f t="shared" si="120"/>
        <v>1.7975664175032872E-3</v>
      </c>
      <c r="CE82">
        <f t="shared" si="120"/>
        <v>1.7387805209421276E-3</v>
      </c>
      <c r="CF82">
        <f t="shared" si="121"/>
        <v>1.6826846575479972E-3</v>
      </c>
      <c r="CG82">
        <f t="shared" si="121"/>
        <v>1.6291144765560434E-3</v>
      </c>
      <c r="CH82">
        <f t="shared" si="121"/>
        <v>1.577918491850019E-3</v>
      </c>
      <c r="CI82">
        <f t="shared" si="121"/>
        <v>1.5289568337483041E-3</v>
      </c>
      <c r="CJ82">
        <f t="shared" si="121"/>
        <v>1.4821001468470578E-3</v>
      </c>
      <c r="CK82">
        <f t="shared" si="121"/>
        <v>1.4372286137991888E-3</v>
      </c>
      <c r="CL82">
        <f t="shared" si="121"/>
        <v>1.3942310881020555E-3</v>
      </c>
      <c r="CM82">
        <f t="shared" si="121"/>
        <v>1.353004321587673E-3</v>
      </c>
      <c r="CN82">
        <f t="shared" si="121"/>
        <v>1.3134522744712113E-3</v>
      </c>
      <c r="CO82">
        <f t="shared" si="121"/>
        <v>1.2754854976060968E-3</v>
      </c>
      <c r="CP82">
        <f t="shared" si="122"/>
        <v>1.2390205780873789E-3</v>
      </c>
      <c r="CQ82">
        <f t="shared" si="122"/>
        <v>1.2039796405947933E-3</v>
      </c>
      <c r="CR82">
        <f t="shared" si="122"/>
        <v>7.7486205529768036E-4</v>
      </c>
      <c r="CS82">
        <f t="shared" si="122"/>
        <v>5.0308736913976383E-4</v>
      </c>
      <c r="CT82">
        <f t="shared" si="122"/>
        <v>3.4827056148651378E-4</v>
      </c>
      <c r="CU82">
        <f t="shared" si="122"/>
        <v>2.4218238912691352E-4</v>
      </c>
      <c r="CV82">
        <f t="shared" si="122"/>
        <v>1.6529882975875138E-4</v>
      </c>
      <c r="CW82">
        <f t="shared" si="122"/>
        <v>1.0861656195962404E-4</v>
      </c>
      <c r="CX82">
        <f t="shared" si="122"/>
        <v>6.7051762847179772E-5</v>
      </c>
      <c r="CY82">
        <f t="shared" si="122"/>
        <v>3.7375780654601401E-5</v>
      </c>
      <c r="CZ82">
        <f t="shared" si="123"/>
        <v>1.7372494813497609E-5</v>
      </c>
      <c r="DA82">
        <f t="shared" si="123"/>
        <v>5.434172246982365E-6</v>
      </c>
      <c r="DB82">
        <f t="shared" si="123"/>
        <v>3.4504979206380596E-7</v>
      </c>
      <c r="DC82">
        <f t="shared" si="123"/>
        <v>0</v>
      </c>
      <c r="DD82">
        <f t="shared" si="123"/>
        <v>0</v>
      </c>
      <c r="DE82">
        <f t="shared" si="123"/>
        <v>0</v>
      </c>
      <c r="DF82">
        <f t="shared" si="123"/>
        <v>0</v>
      </c>
      <c r="DG82">
        <f t="shared" si="123"/>
        <v>0</v>
      </c>
      <c r="DH82">
        <f t="shared" si="123"/>
        <v>0</v>
      </c>
      <c r="DI82">
        <f t="shared" si="123"/>
        <v>0</v>
      </c>
      <c r="DJ82">
        <f t="shared" si="124"/>
        <v>0</v>
      </c>
      <c r="DK82">
        <f t="shared" si="124"/>
        <v>0</v>
      </c>
      <c r="DL82">
        <f t="shared" si="124"/>
        <v>0</v>
      </c>
      <c r="DM82">
        <f t="shared" si="124"/>
        <v>0</v>
      </c>
      <c r="DN82">
        <f t="shared" si="124"/>
        <v>0</v>
      </c>
      <c r="DO82">
        <f t="shared" si="124"/>
        <v>0</v>
      </c>
      <c r="DP82">
        <f t="shared" si="124"/>
        <v>0</v>
      </c>
      <c r="DQ82">
        <f t="shared" si="124"/>
        <v>0</v>
      </c>
      <c r="DR82">
        <f t="shared" si="124"/>
        <v>0</v>
      </c>
      <c r="DS82">
        <f t="shared" si="124"/>
        <v>0</v>
      </c>
      <c r="DT82">
        <f t="shared" si="125"/>
        <v>0</v>
      </c>
      <c r="DU82">
        <f t="shared" si="125"/>
        <v>0</v>
      </c>
      <c r="DV82">
        <f t="shared" si="125"/>
        <v>0</v>
      </c>
      <c r="DW82">
        <f t="shared" si="125"/>
        <v>0</v>
      </c>
      <c r="DX82">
        <f t="shared" si="125"/>
        <v>0</v>
      </c>
      <c r="DY82">
        <f t="shared" si="125"/>
        <v>0</v>
      </c>
      <c r="DZ82">
        <f t="shared" si="125"/>
        <v>0</v>
      </c>
      <c r="EA82">
        <f t="shared" si="125"/>
        <v>0</v>
      </c>
      <c r="EB82">
        <f t="shared" si="125"/>
        <v>0</v>
      </c>
      <c r="EC82">
        <f t="shared" si="125"/>
        <v>0</v>
      </c>
      <c r="ED82">
        <f t="shared" si="126"/>
        <v>0</v>
      </c>
      <c r="EE82">
        <f t="shared" si="126"/>
        <v>0</v>
      </c>
      <c r="EF82">
        <f t="shared" si="126"/>
        <v>0</v>
      </c>
      <c r="EG82">
        <f t="shared" si="126"/>
        <v>0</v>
      </c>
      <c r="EH82">
        <f t="shared" si="126"/>
        <v>0</v>
      </c>
      <c r="EI82">
        <f t="shared" si="126"/>
        <v>0</v>
      </c>
      <c r="EJ82">
        <f t="shared" si="126"/>
        <v>0</v>
      </c>
      <c r="EK82">
        <f t="shared" si="126"/>
        <v>0</v>
      </c>
      <c r="EL82">
        <f t="shared" si="126"/>
        <v>0</v>
      </c>
      <c r="EM82">
        <f t="shared" si="126"/>
        <v>0</v>
      </c>
      <c r="EN82">
        <f t="shared" si="127"/>
        <v>0</v>
      </c>
      <c r="EO82">
        <f t="shared" si="127"/>
        <v>0</v>
      </c>
      <c r="EP82">
        <f t="shared" si="127"/>
        <v>0</v>
      </c>
      <c r="EQ82">
        <f t="shared" si="127"/>
        <v>0</v>
      </c>
      <c r="ER82">
        <f t="shared" si="127"/>
        <v>0</v>
      </c>
      <c r="ES82">
        <f t="shared" si="127"/>
        <v>0</v>
      </c>
      <c r="ET82">
        <f t="shared" si="127"/>
        <v>0</v>
      </c>
      <c r="EU82">
        <f t="shared" si="127"/>
        <v>0</v>
      </c>
      <c r="EV82">
        <f t="shared" si="127"/>
        <v>0</v>
      </c>
      <c r="EW82">
        <f t="shared" si="127"/>
        <v>0</v>
      </c>
      <c r="EX82">
        <f t="shared" si="127"/>
        <v>0</v>
      </c>
      <c r="EZ82">
        <f t="shared" si="112"/>
        <v>0.87190850011864118</v>
      </c>
      <c r="FB82">
        <f t="shared" si="110"/>
        <v>1.1930283387085905E-2</v>
      </c>
      <c r="FC82">
        <f t="shared" si="111"/>
        <v>0.24849067162325553</v>
      </c>
    </row>
    <row r="83" spans="1:159" x14ac:dyDescent="0.25">
      <c r="A83">
        <v>680</v>
      </c>
      <c r="B83" s="19">
        <f>'Input spectra'!Y82</f>
        <v>4.7826796880790397E-2</v>
      </c>
      <c r="C83">
        <f>'Input spectra'!F82</f>
        <v>0</v>
      </c>
      <c r="D83">
        <f t="shared" ref="D83:M92" si="128">D$2*EXP(- D$1 * ($C83*_c3+$B83))</f>
        <v>2.0653927966864227E-2</v>
      </c>
      <c r="E83">
        <f t="shared" si="128"/>
        <v>2.0405686931475014E-2</v>
      </c>
      <c r="F83">
        <f t="shared" si="128"/>
        <v>2.0159344556337479E-2</v>
      </c>
      <c r="G83">
        <f t="shared" si="128"/>
        <v>1.9914888374634735E-2</v>
      </c>
      <c r="H83">
        <f t="shared" si="128"/>
        <v>1.9672305995291892E-2</v>
      </c>
      <c r="I83">
        <f t="shared" si="128"/>
        <v>1.9431585102537112E-2</v>
      </c>
      <c r="J83">
        <f t="shared" si="128"/>
        <v>1.9192713455465089E-2</v>
      </c>
      <c r="K83">
        <f t="shared" si="128"/>
        <v>1.8955678887603005E-2</v>
      </c>
      <c r="L83">
        <f t="shared" si="128"/>
        <v>1.8720469306478943E-2</v>
      </c>
      <c r="M83">
        <f t="shared" si="128"/>
        <v>1.848707269319266E-2</v>
      </c>
      <c r="N83">
        <f t="shared" ref="N83:W92" si="129">N$2*EXP(- N$1 * ($C83*_c3+$B83))</f>
        <v>1.8255477101988854E-2</v>
      </c>
      <c r="O83">
        <f t="shared" si="129"/>
        <v>1.8025670659832748E-2</v>
      </c>
      <c r="P83">
        <f t="shared" si="129"/>
        <v>1.7797641565988124E-2</v>
      </c>
      <c r="Q83">
        <f t="shared" si="129"/>
        <v>1.7571378091597704E-2</v>
      </c>
      <c r="R83">
        <f t="shared" si="129"/>
        <v>1.7346868579265852E-2</v>
      </c>
      <c r="S83">
        <f t="shared" si="129"/>
        <v>1.7124101442643695E-2</v>
      </c>
      <c r="T83">
        <f t="shared" si="129"/>
        <v>1.6903065166016522E-2</v>
      </c>
      <c r="U83">
        <f t="shared" si="129"/>
        <v>1.6683748303893513E-2</v>
      </c>
      <c r="V83">
        <f t="shared" si="129"/>
        <v>1.6466139480599783E-2</v>
      </c>
      <c r="W83">
        <f t="shared" si="129"/>
        <v>1.6250227389870735E-2</v>
      </c>
      <c r="X83">
        <f t="shared" ref="X83:AG92" si="130">X$2*EXP(- X$1 * ($C83*_c3+$B83))</f>
        <v>1.6036000794448651E-2</v>
      </c>
      <c r="Y83">
        <f t="shared" si="130"/>
        <v>1.5823448525681589E-2</v>
      </c>
      <c r="Z83">
        <f t="shared" si="130"/>
        <v>1.561255948312454E-2</v>
      </c>
      <c r="AA83">
        <f t="shared" si="130"/>
        <v>1.5403322634142789E-2</v>
      </c>
      <c r="AB83">
        <f t="shared" si="130"/>
        <v>1.5195727013517558E-2</v>
      </c>
      <c r="AC83">
        <f t="shared" si="130"/>
        <v>1.4989761723053838E-2</v>
      </c>
      <c r="AD83">
        <f t="shared" si="130"/>
        <v>1.4785415931190421E-2</v>
      </c>
      <c r="AE83">
        <f t="shared" si="130"/>
        <v>1.458267887261217E-2</v>
      </c>
      <c r="AF83">
        <f t="shared" si="130"/>
        <v>1.4381539847864422E-2</v>
      </c>
      <c r="AG83">
        <f t="shared" si="130"/>
        <v>1.4181988222969589E-2</v>
      </c>
      <c r="AH83">
        <f t="shared" ref="AH83:AQ92" si="131">AH$2*EXP(- AH$1 * ($C83*_c3+$B83))</f>
        <v>1.3984013429045924E-2</v>
      </c>
      <c r="AI83">
        <f t="shared" si="131"/>
        <v>1.378760496192841E-2</v>
      </c>
      <c r="AJ83">
        <f t="shared" si="131"/>
        <v>1.3592752381791815E-2</v>
      </c>
      <c r="AK83">
        <f t="shared" si="131"/>
        <v>1.3399445312775831E-2</v>
      </c>
      <c r="AL83">
        <f t="shared" si="131"/>
        <v>1.3207673442612377E-2</v>
      </c>
      <c r="AM83">
        <f t="shared" si="131"/>
        <v>1.301742652225496E-2</v>
      </c>
      <c r="AN83">
        <f t="shared" si="131"/>
        <v>1.2828694365510132E-2</v>
      </c>
      <c r="AO83">
        <f t="shared" si="131"/>
        <v>1.2641466848671054E-2</v>
      </c>
      <c r="AP83">
        <f t="shared" si="131"/>
        <v>1.2455733910153087E-2</v>
      </c>
      <c r="AQ83">
        <f t="shared" si="131"/>
        <v>1.2271485550131451E-2</v>
      </c>
      <c r="AR83">
        <f t="shared" ref="AR83:BA92" si="132">AR$2*EXP(- AR$1 * ($C83*_c3+$B83))</f>
        <v>1.208871183018095E-2</v>
      </c>
      <c r="AS83">
        <f t="shared" si="132"/>
        <v>1.1907402872917706E-2</v>
      </c>
      <c r="AT83">
        <f t="shared" si="132"/>
        <v>1.1727548861642892E-2</v>
      </c>
      <c r="AU83">
        <f t="shared" si="132"/>
        <v>1.1549140039988545E-2</v>
      </c>
      <c r="AV83">
        <f t="shared" si="132"/>
        <v>1.1372166711565299E-2</v>
      </c>
      <c r="AW83">
        <f t="shared" si="132"/>
        <v>1.119661923961216E-2</v>
      </c>
      <c r="AX83">
        <f t="shared" si="132"/>
        <v>9.949962801487423E-3</v>
      </c>
      <c r="AY83">
        <f t="shared" si="132"/>
        <v>8.4993593482894682E-3</v>
      </c>
      <c r="AZ83">
        <f t="shared" si="132"/>
        <v>7.6486710031792408E-3</v>
      </c>
      <c r="BA83">
        <f t="shared" si="132"/>
        <v>7.0041841778879484E-3</v>
      </c>
      <c r="BB83">
        <f t="shared" ref="BB83:BK92" si="133">BB$2*EXP(- BB$1 * ($C83*_c3+$B83))</f>
        <v>6.4775409561858236E-3</v>
      </c>
      <c r="BC83">
        <f t="shared" si="133"/>
        <v>6.0304296716189656E-3</v>
      </c>
      <c r="BD83">
        <f t="shared" si="133"/>
        <v>5.6418521636284408E-3</v>
      </c>
      <c r="BE83">
        <f t="shared" si="133"/>
        <v>5.2987149936265529E-3</v>
      </c>
      <c r="BF83">
        <f t="shared" si="133"/>
        <v>4.992150822021397E-3</v>
      </c>
      <c r="BG83">
        <f t="shared" si="133"/>
        <v>4.7157990181004254E-3</v>
      </c>
      <c r="BH83">
        <f t="shared" si="133"/>
        <v>4.464900063195755E-3</v>
      </c>
      <c r="BI83">
        <f t="shared" si="133"/>
        <v>4.235775549915304E-3</v>
      </c>
      <c r="BJ83">
        <f t="shared" si="133"/>
        <v>4.025509326611533E-3</v>
      </c>
      <c r="BK83">
        <f t="shared" si="133"/>
        <v>3.8317415984120418E-3</v>
      </c>
      <c r="BL83">
        <f t="shared" ref="BL83:BU92" si="134">BL$2*EXP(- BL$1 * ($C83*_c3+$B83))</f>
        <v>3.652530285708546E-3</v>
      </c>
      <c r="BM83">
        <f t="shared" si="134"/>
        <v>3.4862543866529686E-3</v>
      </c>
      <c r="BN83">
        <f t="shared" si="134"/>
        <v>3.3315446340321793E-3</v>
      </c>
      <c r="BO83">
        <f t="shared" si="134"/>
        <v>3.1872324930747177E-3</v>
      </c>
      <c r="BP83">
        <f t="shared" si="134"/>
        <v>3.052311842981676E-3</v>
      </c>
      <c r="BQ83">
        <f t="shared" si="134"/>
        <v>2.925909650950801E-3</v>
      </c>
      <c r="BR83">
        <f t="shared" si="134"/>
        <v>2.8072631619489681E-3</v>
      </c>
      <c r="BS83">
        <f t="shared" si="134"/>
        <v>2.6957019010872036E-3</v>
      </c>
      <c r="BT83">
        <f t="shared" si="134"/>
        <v>2.5906332916952727E-3</v>
      </c>
      <c r="BU83">
        <f t="shared" si="134"/>
        <v>2.4915310315099526E-3</v>
      </c>
      <c r="BV83">
        <f t="shared" ref="BV83:CE92" si="135">BV$2*EXP(- BV$1 * ($C83*_c3+$B83))</f>
        <v>2.3979256017457786E-3</v>
      </c>
      <c r="BW83">
        <f t="shared" si="135"/>
        <v>2.3093964460208019E-3</v>
      </c>
      <c r="BX83">
        <f t="shared" si="135"/>
        <v>2.2255654713311942E-3</v>
      </c>
      <c r="BY83">
        <f t="shared" si="135"/>
        <v>2.1460916064211227E-3</v>
      </c>
      <c r="BZ83">
        <f t="shared" si="135"/>
        <v>2.0706662137764268E-3</v>
      </c>
      <c r="CA83">
        <f t="shared" si="135"/>
        <v>1.9990091966403329E-3</v>
      </c>
      <c r="CB83">
        <f t="shared" si="135"/>
        <v>1.9308656763718057E-3</v>
      </c>
      <c r="CC83">
        <f t="shared" si="135"/>
        <v>1.8660031412300157E-3</v>
      </c>
      <c r="CD83">
        <f t="shared" si="135"/>
        <v>1.8042089874385145E-3</v>
      </c>
      <c r="CE83">
        <f t="shared" si="135"/>
        <v>1.7452883887006351E-3</v>
      </c>
      <c r="CF83">
        <f t="shared" ref="CF83:CO92" si="136">CF$2*EXP(- CF$1 * ($C83*_c3+$B83))</f>
        <v>1.6890624423126735E-3</v>
      </c>
      <c r="CG83">
        <f t="shared" si="136"/>
        <v>1.6353665494613998E-3</v>
      </c>
      <c r="CH83">
        <f t="shared" si="136"/>
        <v>1.5840489947922776E-3</v>
      </c>
      <c r="CI83">
        <f t="shared" si="136"/>
        <v>1.5349696963366439E-3</v>
      </c>
      <c r="CJ83">
        <f t="shared" si="136"/>
        <v>1.4879991017222156E-3</v>
      </c>
      <c r="CK83">
        <f t="shared" si="136"/>
        <v>1.4430172105130586E-3</v>
      </c>
      <c r="CL83">
        <f t="shared" si="136"/>
        <v>1.3999127057247565E-3</v>
      </c>
      <c r="CM83">
        <f t="shared" si="136"/>
        <v>1.3585821801857614E-3</v>
      </c>
      <c r="CN83">
        <f t="shared" si="136"/>
        <v>1.3189294455815035E-3</v>
      </c>
      <c r="CO83">
        <f t="shared" si="136"/>
        <v>1.2808649138133267E-3</v>
      </c>
      <c r="CP83">
        <f t="shared" ref="CP83:CY92" si="137">CP$2*EXP(- CP$1 * ($C83*_c3+$B83))</f>
        <v>1.2443050418000964E-3</v>
      </c>
      <c r="CQ83">
        <f t="shared" si="137"/>
        <v>1.20917183210213E-3</v>
      </c>
      <c r="CR83">
        <f t="shared" si="137"/>
        <v>7.7824046771472538E-4</v>
      </c>
      <c r="CS83">
        <f t="shared" si="137"/>
        <v>5.0530473359524438E-4</v>
      </c>
      <c r="CT83">
        <f t="shared" si="137"/>
        <v>3.4982211091250413E-4</v>
      </c>
      <c r="CU83">
        <f t="shared" si="137"/>
        <v>2.4327281823467963E-4</v>
      </c>
      <c r="CV83">
        <f t="shared" si="137"/>
        <v>1.6605094183126657E-4</v>
      </c>
      <c r="CW83">
        <f t="shared" si="137"/>
        <v>1.0911592869652801E-4</v>
      </c>
      <c r="CX83">
        <f t="shared" si="137"/>
        <v>6.7363220048359253E-5</v>
      </c>
      <c r="CY83">
        <f t="shared" si="137"/>
        <v>3.7551167834150434E-5</v>
      </c>
      <c r="CZ83">
        <f t="shared" ref="CZ83:DI92" si="138">CZ$2*EXP(- CZ$1 * ($C83*_c3+$B83))</f>
        <v>1.7454841256525205E-5</v>
      </c>
      <c r="DA83">
        <f t="shared" si="138"/>
        <v>5.460188677125356E-6</v>
      </c>
      <c r="DB83">
        <f t="shared" si="138"/>
        <v>3.467181343168452E-7</v>
      </c>
      <c r="DC83">
        <f t="shared" si="138"/>
        <v>0</v>
      </c>
      <c r="DD83">
        <f t="shared" si="138"/>
        <v>0</v>
      </c>
      <c r="DE83">
        <f t="shared" si="138"/>
        <v>0</v>
      </c>
      <c r="DF83">
        <f t="shared" si="138"/>
        <v>0</v>
      </c>
      <c r="DG83">
        <f t="shared" si="138"/>
        <v>0</v>
      </c>
      <c r="DH83">
        <f t="shared" si="138"/>
        <v>0</v>
      </c>
      <c r="DI83">
        <f t="shared" si="138"/>
        <v>0</v>
      </c>
      <c r="DJ83">
        <f t="shared" ref="DJ83:DS92" si="139">DJ$2*EXP(- DJ$1 * ($C83*_c3+$B83))</f>
        <v>0</v>
      </c>
      <c r="DK83">
        <f t="shared" si="139"/>
        <v>0</v>
      </c>
      <c r="DL83">
        <f t="shared" si="139"/>
        <v>0</v>
      </c>
      <c r="DM83">
        <f t="shared" si="139"/>
        <v>0</v>
      </c>
      <c r="DN83">
        <f t="shared" si="139"/>
        <v>0</v>
      </c>
      <c r="DO83">
        <f t="shared" si="139"/>
        <v>0</v>
      </c>
      <c r="DP83">
        <f t="shared" si="139"/>
        <v>0</v>
      </c>
      <c r="DQ83">
        <f t="shared" si="139"/>
        <v>0</v>
      </c>
      <c r="DR83">
        <f t="shared" si="139"/>
        <v>0</v>
      </c>
      <c r="DS83">
        <f t="shared" si="139"/>
        <v>0</v>
      </c>
      <c r="DT83">
        <f t="shared" ref="DT83:EC92" si="140">DT$2*EXP(- DT$1 * ($C83*_c3+$B83))</f>
        <v>0</v>
      </c>
      <c r="DU83">
        <f t="shared" si="140"/>
        <v>0</v>
      </c>
      <c r="DV83">
        <f t="shared" si="140"/>
        <v>0</v>
      </c>
      <c r="DW83">
        <f t="shared" si="140"/>
        <v>0</v>
      </c>
      <c r="DX83">
        <f t="shared" si="140"/>
        <v>0</v>
      </c>
      <c r="DY83">
        <f t="shared" si="140"/>
        <v>0</v>
      </c>
      <c r="DZ83">
        <f t="shared" si="140"/>
        <v>0</v>
      </c>
      <c r="EA83">
        <f t="shared" si="140"/>
        <v>0</v>
      </c>
      <c r="EB83">
        <f t="shared" si="140"/>
        <v>0</v>
      </c>
      <c r="EC83">
        <f t="shared" si="140"/>
        <v>0</v>
      </c>
      <c r="ED83">
        <f t="shared" ref="ED83:EM92" si="141">ED$2*EXP(- ED$1 * ($C83*_c3+$B83))</f>
        <v>0</v>
      </c>
      <c r="EE83">
        <f t="shared" si="141"/>
        <v>0</v>
      </c>
      <c r="EF83">
        <f t="shared" si="141"/>
        <v>0</v>
      </c>
      <c r="EG83">
        <f t="shared" si="141"/>
        <v>0</v>
      </c>
      <c r="EH83">
        <f t="shared" si="141"/>
        <v>0</v>
      </c>
      <c r="EI83">
        <f t="shared" si="141"/>
        <v>0</v>
      </c>
      <c r="EJ83">
        <f t="shared" si="141"/>
        <v>0</v>
      </c>
      <c r="EK83">
        <f t="shared" si="141"/>
        <v>0</v>
      </c>
      <c r="EL83">
        <f t="shared" si="141"/>
        <v>0</v>
      </c>
      <c r="EM83">
        <f t="shared" si="141"/>
        <v>0</v>
      </c>
      <c r="EN83">
        <f t="shared" ref="EN83:EX92" si="142">EN$2*EXP(- EN$1 * ($C83*_c3+$B83))</f>
        <v>0</v>
      </c>
      <c r="EO83">
        <f t="shared" si="142"/>
        <v>0</v>
      </c>
      <c r="EP83">
        <f t="shared" si="142"/>
        <v>0</v>
      </c>
      <c r="EQ83">
        <f t="shared" si="142"/>
        <v>0</v>
      </c>
      <c r="ER83">
        <f t="shared" si="142"/>
        <v>0</v>
      </c>
      <c r="ES83">
        <f t="shared" si="142"/>
        <v>0</v>
      </c>
      <c r="ET83">
        <f t="shared" si="142"/>
        <v>0</v>
      </c>
      <c r="EU83">
        <f t="shared" si="142"/>
        <v>0</v>
      </c>
      <c r="EV83">
        <f t="shared" si="142"/>
        <v>0</v>
      </c>
      <c r="EW83">
        <f t="shared" si="142"/>
        <v>0</v>
      </c>
      <c r="EX83">
        <f t="shared" si="142"/>
        <v>0</v>
      </c>
      <c r="EZ83">
        <f t="shared" si="112"/>
        <v>0.87303705853572611</v>
      </c>
      <c r="FB83">
        <f t="shared" si="110"/>
        <v>1.1814869357955782E-2</v>
      </c>
      <c r="FC83">
        <f t="shared" si="111"/>
        <v>0.24850544820781603</v>
      </c>
    </row>
    <row r="84" spans="1:159" x14ac:dyDescent="0.25">
      <c r="A84">
        <v>685</v>
      </c>
      <c r="B84" s="19">
        <f>'Input spectra'!Y83</f>
        <v>4.7353912039327803E-2</v>
      </c>
      <c r="C84">
        <f>'Input spectra'!F83</f>
        <v>0</v>
      </c>
      <c r="D84">
        <f t="shared" si="128"/>
        <v>2.0653927966864227E-2</v>
      </c>
      <c r="E84">
        <f t="shared" si="128"/>
        <v>2.0406651908293934E-2</v>
      </c>
      <c r="F84">
        <f t="shared" si="128"/>
        <v>2.0161251256191906E-2</v>
      </c>
      <c r="G84">
        <f t="shared" si="128"/>
        <v>1.9917713809695346E-2</v>
      </c>
      <c r="H84">
        <f t="shared" si="128"/>
        <v>1.96760274413646E-2</v>
      </c>
      <c r="I84">
        <f t="shared" si="128"/>
        <v>1.9436180096761773E-2</v>
      </c>
      <c r="J84">
        <f t="shared" si="128"/>
        <v>1.9198159794031611E-2</v>
      </c>
      <c r="K84">
        <f t="shared" si="128"/>
        <v>1.8961954623484736E-2</v>
      </c>
      <c r="L84">
        <f t="shared" si="128"/>
        <v>1.8727552747183237E-2</v>
      </c>
      <c r="M84">
        <f t="shared" si="128"/>
        <v>1.8494942398528499E-2</v>
      </c>
      <c r="N84">
        <f t="shared" si="129"/>
        <v>1.8264111881851397E-2</v>
      </c>
      <c r="O84">
        <f t="shared" si="129"/>
        <v>1.8035049572004691E-2</v>
      </c>
      <c r="P84">
        <f t="shared" si="129"/>
        <v>1.7807743913957775E-2</v>
      </c>
      <c r="Q84">
        <f t="shared" si="129"/>
        <v>1.7582183422393614E-2</v>
      </c>
      <c r="R84">
        <f t="shared" si="129"/>
        <v>1.7358356681307942E-2</v>
      </c>
      <c r="S84">
        <f t="shared" si="129"/>
        <v>1.7136252343610721E-2</v>
      </c>
      <c r="T84">
        <f t="shared" si="129"/>
        <v>1.691585913072978E-2</v>
      </c>
      <c r="U84">
        <f t="shared" si="129"/>
        <v>1.6697165832216671E-2</v>
      </c>
      <c r="V84">
        <f t="shared" si="129"/>
        <v>1.6480161305354735E-2</v>
      </c>
      <c r="W84">
        <f t="shared" si="129"/>
        <v>1.6264834474769337E-2</v>
      </c>
      <c r="X84">
        <f t="shared" si="130"/>
        <v>1.6051174332040286E-2</v>
      </c>
      <c r="Y84">
        <f t="shared" si="130"/>
        <v>1.5839169935316377E-2</v>
      </c>
      <c r="Z84">
        <f t="shared" si="130"/>
        <v>1.5628810408932142E-2</v>
      </c>
      <c r="AA84">
        <f t="shared" si="130"/>
        <v>1.5420084943026661E-2</v>
      </c>
      <c r="AB84">
        <f t="shared" si="130"/>
        <v>1.5212982793164581E-2</v>
      </c>
      <c r="AC84">
        <f t="shared" si="130"/>
        <v>1.5007493279959181E-2</v>
      </c>
      <c r="AD84">
        <f t="shared" si="130"/>
        <v>1.4803605788697553E-2</v>
      </c>
      <c r="AE84">
        <f t="shared" si="130"/>
        <v>1.4601309768967905E-2</v>
      </c>
      <c r="AF84">
        <f t="shared" si="130"/>
        <v>1.4400594734288905E-2</v>
      </c>
      <c r="AG84">
        <f t="shared" si="130"/>
        <v>1.4201450261741098E-2</v>
      </c>
      <c r="AH84">
        <f t="shared" si="131"/>
        <v>1.4003865991600412E-2</v>
      </c>
      <c r="AI84">
        <f t="shared" si="131"/>
        <v>1.3807831626973644E-2</v>
      </c>
      <c r="AJ84">
        <f t="shared" si="131"/>
        <v>1.3613336933436058E-2</v>
      </c>
      <c r="AK84">
        <f t="shared" si="131"/>
        <v>1.342037173867093E-2</v>
      </c>
      <c r="AL84">
        <f t="shared" si="131"/>
        <v>1.3228925932111167E-2</v>
      </c>
      <c r="AM84">
        <f t="shared" si="131"/>
        <v>1.303898946458288E-2</v>
      </c>
      <c r="AN84">
        <f t="shared" si="131"/>
        <v>1.2850552347950971E-2</v>
      </c>
      <c r="AO84">
        <f t="shared" si="131"/>
        <v>1.2663604654766698E-2</v>
      </c>
      <c r="AP84">
        <f t="shared" si="131"/>
        <v>1.2478136517917193E-2</v>
      </c>
      <c r="AQ84">
        <f t="shared" si="131"/>
        <v>1.2294138130276942E-2</v>
      </c>
      <c r="AR84">
        <f t="shared" si="132"/>
        <v>1.2111599744361235E-2</v>
      </c>
      <c r="AS84">
        <f t="shared" si="132"/>
        <v>1.1930511671981519E-2</v>
      </c>
      <c r="AT84">
        <f t="shared" si="132"/>
        <v>1.1750864283902674E-2</v>
      </c>
      <c r="AU84">
        <f t="shared" si="132"/>
        <v>1.1572648009502258E-2</v>
      </c>
      <c r="AV84">
        <f t="shared" si="132"/>
        <v>1.1395853336431581E-2</v>
      </c>
      <c r="AW84">
        <f t="shared" si="132"/>
        <v>1.1220470810278724E-2</v>
      </c>
      <c r="AX84">
        <f t="shared" si="132"/>
        <v>9.9716302174634314E-3</v>
      </c>
      <c r="AY84">
        <f t="shared" si="132"/>
        <v>8.5182706818099745E-3</v>
      </c>
      <c r="AZ84">
        <f t="shared" si="132"/>
        <v>7.6660520366208119E-3</v>
      </c>
      <c r="BA84">
        <f t="shared" si="132"/>
        <v>7.0204326409352659E-3</v>
      </c>
      <c r="BB84">
        <f t="shared" si="133"/>
        <v>6.4928747314575864E-3</v>
      </c>
      <c r="BC84">
        <f t="shared" si="133"/>
        <v>6.0449908870692445E-3</v>
      </c>
      <c r="BD84">
        <f t="shared" si="133"/>
        <v>5.6557425559777171E-3</v>
      </c>
      <c r="BE84">
        <f t="shared" si="133"/>
        <v>5.3120117640438613E-3</v>
      </c>
      <c r="BF84">
        <f t="shared" si="133"/>
        <v>5.0049149594267152E-3</v>
      </c>
      <c r="BG84">
        <f t="shared" si="133"/>
        <v>4.7280801462563742E-3</v>
      </c>
      <c r="BH84">
        <f t="shared" si="133"/>
        <v>4.4767394805113906E-3</v>
      </c>
      <c r="BI84">
        <f t="shared" si="133"/>
        <v>4.2472082451675067E-3</v>
      </c>
      <c r="BJ84">
        <f t="shared" si="133"/>
        <v>4.0365653751405738E-3</v>
      </c>
      <c r="BK84">
        <f t="shared" si="133"/>
        <v>3.8424471636990761E-3</v>
      </c>
      <c r="BL84">
        <f t="shared" si="134"/>
        <v>3.6629083588773335E-3</v>
      </c>
      <c r="BM84">
        <f t="shared" si="134"/>
        <v>3.496325345804518E-3</v>
      </c>
      <c r="BN84">
        <f t="shared" si="134"/>
        <v>3.3413266760689039E-3</v>
      </c>
      <c r="BO84">
        <f t="shared" si="134"/>
        <v>3.1967419730141726E-3</v>
      </c>
      <c r="BP84">
        <f t="shared" si="134"/>
        <v>3.0615635446989086E-3</v>
      </c>
      <c r="BQ84">
        <f t="shared" si="134"/>
        <v>2.9349170061339193E-3</v>
      </c>
      <c r="BR84">
        <f t="shared" si="134"/>
        <v>2.8160384292945824E-3</v>
      </c>
      <c r="BS84">
        <f t="shared" si="134"/>
        <v>2.7042563145199382E-3</v>
      </c>
      <c r="BT84">
        <f t="shared" si="134"/>
        <v>2.598977184137684E-3</v>
      </c>
      <c r="BU84">
        <f t="shared" si="134"/>
        <v>2.4996739391262637E-3</v>
      </c>
      <c r="BV84">
        <f t="shared" si="135"/>
        <v>2.4058763524251333E-3</v>
      </c>
      <c r="BW84">
        <f t="shared" si="135"/>
        <v>2.3171632350163138E-3</v>
      </c>
      <c r="BX84">
        <f t="shared" si="135"/>
        <v>2.2331559263390694E-3</v>
      </c>
      <c r="BY84">
        <f t="shared" si="135"/>
        <v>2.1535128439076805E-3</v>
      </c>
      <c r="BZ84">
        <f t="shared" si="135"/>
        <v>2.0779248879974777E-3</v>
      </c>
      <c r="CA84">
        <f t="shared" si="135"/>
        <v>2.0061115425171762E-3</v>
      </c>
      <c r="CB84">
        <f t="shared" si="135"/>
        <v>1.9378175471698731E-3</v>
      </c>
      <c r="CC84">
        <f t="shared" si="135"/>
        <v>1.8728100418146717E-3</v>
      </c>
      <c r="CD84">
        <f t="shared" si="135"/>
        <v>1.8108761037465013E-3</v>
      </c>
      <c r="CE84">
        <f t="shared" si="135"/>
        <v>1.7518206139569702E-3</v>
      </c>
      <c r="CF84">
        <f t="shared" si="136"/>
        <v>1.6954644004352768E-3</v>
      </c>
      <c r="CG84">
        <f t="shared" si="136"/>
        <v>1.6416426160247685E-3</v>
      </c>
      <c r="CH84">
        <f t="shared" si="136"/>
        <v>1.5902033158636214E-3</v>
      </c>
      <c r="CI84">
        <f t="shared" si="136"/>
        <v>1.5410062054503194E-3</v>
      </c>
      <c r="CJ84">
        <f t="shared" si="136"/>
        <v>1.4939215352190395E-3</v>
      </c>
      <c r="CK84">
        <f t="shared" si="136"/>
        <v>1.4488291214384556E-3</v>
      </c>
      <c r="CL84">
        <f t="shared" si="136"/>
        <v>1.4056174764524815E-3</v>
      </c>
      <c r="CM84">
        <f t="shared" si="136"/>
        <v>1.3641830339110961E-3</v>
      </c>
      <c r="CN84">
        <f t="shared" si="136"/>
        <v>1.3244294568086038E-3</v>
      </c>
      <c r="CO84">
        <f t="shared" si="136"/>
        <v>1.2862670179451035E-3</v>
      </c>
      <c r="CP84">
        <f t="shared" si="137"/>
        <v>1.2496120439251896E-3</v>
      </c>
      <c r="CQ84">
        <f t="shared" si="137"/>
        <v>1.21438641506173E-3</v>
      </c>
      <c r="CR84">
        <f t="shared" si="137"/>
        <v>7.8163361007032087E-4</v>
      </c>
      <c r="CS84">
        <f t="shared" si="137"/>
        <v>5.0753187111486826E-4</v>
      </c>
      <c r="CT84">
        <f t="shared" si="137"/>
        <v>3.5138057250933956E-4</v>
      </c>
      <c r="CU84">
        <f t="shared" si="137"/>
        <v>2.4436815701256399E-4</v>
      </c>
      <c r="CV84">
        <f t="shared" si="137"/>
        <v>1.6680647602461862E-4</v>
      </c>
      <c r="CW84">
        <f t="shared" si="137"/>
        <v>1.0961759128162885E-4</v>
      </c>
      <c r="CX84">
        <f t="shared" si="137"/>
        <v>6.7676123976426246E-5</v>
      </c>
      <c r="CY84">
        <f t="shared" si="137"/>
        <v>3.7727378024275064E-5</v>
      </c>
      <c r="CZ84">
        <f t="shared" si="138"/>
        <v>1.7537578025568268E-5</v>
      </c>
      <c r="DA84">
        <f t="shared" si="138"/>
        <v>5.4863296625099957E-6</v>
      </c>
      <c r="DB84">
        <f t="shared" si="138"/>
        <v>3.4839454313284809E-7</v>
      </c>
      <c r="DC84">
        <f t="shared" si="138"/>
        <v>0</v>
      </c>
      <c r="DD84">
        <f t="shared" si="138"/>
        <v>0</v>
      </c>
      <c r="DE84">
        <f t="shared" si="138"/>
        <v>0</v>
      </c>
      <c r="DF84">
        <f t="shared" si="138"/>
        <v>0</v>
      </c>
      <c r="DG84">
        <f t="shared" si="138"/>
        <v>0</v>
      </c>
      <c r="DH84">
        <f t="shared" si="138"/>
        <v>0</v>
      </c>
      <c r="DI84">
        <f t="shared" si="138"/>
        <v>0</v>
      </c>
      <c r="DJ84">
        <f t="shared" si="139"/>
        <v>0</v>
      </c>
      <c r="DK84">
        <f t="shared" si="139"/>
        <v>0</v>
      </c>
      <c r="DL84">
        <f t="shared" si="139"/>
        <v>0</v>
      </c>
      <c r="DM84">
        <f t="shared" si="139"/>
        <v>0</v>
      </c>
      <c r="DN84">
        <f t="shared" si="139"/>
        <v>0</v>
      </c>
      <c r="DO84">
        <f t="shared" si="139"/>
        <v>0</v>
      </c>
      <c r="DP84">
        <f t="shared" si="139"/>
        <v>0</v>
      </c>
      <c r="DQ84">
        <f t="shared" si="139"/>
        <v>0</v>
      </c>
      <c r="DR84">
        <f t="shared" si="139"/>
        <v>0</v>
      </c>
      <c r="DS84">
        <f t="shared" si="139"/>
        <v>0</v>
      </c>
      <c r="DT84">
        <f t="shared" si="140"/>
        <v>0</v>
      </c>
      <c r="DU84">
        <f t="shared" si="140"/>
        <v>0</v>
      </c>
      <c r="DV84">
        <f t="shared" si="140"/>
        <v>0</v>
      </c>
      <c r="DW84">
        <f t="shared" si="140"/>
        <v>0</v>
      </c>
      <c r="DX84">
        <f t="shared" si="140"/>
        <v>0</v>
      </c>
      <c r="DY84">
        <f t="shared" si="140"/>
        <v>0</v>
      </c>
      <c r="DZ84">
        <f t="shared" si="140"/>
        <v>0</v>
      </c>
      <c r="EA84">
        <f t="shared" si="140"/>
        <v>0</v>
      </c>
      <c r="EB84">
        <f t="shared" si="140"/>
        <v>0</v>
      </c>
      <c r="EC84">
        <f t="shared" si="140"/>
        <v>0</v>
      </c>
      <c r="ED84">
        <f t="shared" si="141"/>
        <v>0</v>
      </c>
      <c r="EE84">
        <f t="shared" si="141"/>
        <v>0</v>
      </c>
      <c r="EF84">
        <f t="shared" si="141"/>
        <v>0</v>
      </c>
      <c r="EG84">
        <f t="shared" si="141"/>
        <v>0</v>
      </c>
      <c r="EH84">
        <f t="shared" si="141"/>
        <v>0</v>
      </c>
      <c r="EI84">
        <f t="shared" si="141"/>
        <v>0</v>
      </c>
      <c r="EJ84">
        <f t="shared" si="141"/>
        <v>0</v>
      </c>
      <c r="EK84">
        <f t="shared" si="141"/>
        <v>0</v>
      </c>
      <c r="EL84">
        <f t="shared" si="141"/>
        <v>0</v>
      </c>
      <c r="EM84">
        <f t="shared" si="141"/>
        <v>0</v>
      </c>
      <c r="EN84">
        <f t="shared" si="142"/>
        <v>0</v>
      </c>
      <c r="EO84">
        <f t="shared" si="142"/>
        <v>0</v>
      </c>
      <c r="EP84">
        <f t="shared" si="142"/>
        <v>0</v>
      </c>
      <c r="EQ84">
        <f t="shared" si="142"/>
        <v>0</v>
      </c>
      <c r="ER84">
        <f t="shared" si="142"/>
        <v>0</v>
      </c>
      <c r="ES84">
        <f t="shared" si="142"/>
        <v>0</v>
      </c>
      <c r="ET84">
        <f t="shared" si="142"/>
        <v>0</v>
      </c>
      <c r="EU84">
        <f t="shared" si="142"/>
        <v>0</v>
      </c>
      <c r="EV84">
        <f t="shared" si="142"/>
        <v>0</v>
      </c>
      <c r="EW84">
        <f t="shared" si="142"/>
        <v>0</v>
      </c>
      <c r="EX84">
        <f t="shared" si="142"/>
        <v>0</v>
      </c>
      <c r="EZ84">
        <f t="shared" si="112"/>
        <v>0.87416789351440349</v>
      </c>
      <c r="FB84">
        <f t="shared" si="110"/>
        <v>1.1699428036826887E-2</v>
      </c>
      <c r="FC84">
        <f t="shared" si="111"/>
        <v>0.24852022481326083</v>
      </c>
    </row>
    <row r="85" spans="1:159" x14ac:dyDescent="0.25">
      <c r="A85">
        <v>690</v>
      </c>
      <c r="B85" s="19">
        <f>'Input spectra'!Y84</f>
        <v>4.6881027197865098E-2</v>
      </c>
      <c r="C85">
        <f>'Input spectra'!F84</f>
        <v>0</v>
      </c>
      <c r="D85">
        <f t="shared" si="128"/>
        <v>2.0653927966864227E-2</v>
      </c>
      <c r="E85">
        <f t="shared" si="128"/>
        <v>2.040761693074622E-2</v>
      </c>
      <c r="F85">
        <f t="shared" si="128"/>
        <v>2.0163158136384751E-2</v>
      </c>
      <c r="G85">
        <f t="shared" si="128"/>
        <v>1.992053964561601E-2</v>
      </c>
      <c r="H85">
        <f t="shared" si="128"/>
        <v>1.9679749591430061E-2</v>
      </c>
      <c r="I85">
        <f t="shared" si="128"/>
        <v>1.9440776177566444E-2</v>
      </c>
      <c r="J85">
        <f t="shared" si="128"/>
        <v>1.9203607678111946E-2</v>
      </c>
      <c r="K85">
        <f t="shared" si="128"/>
        <v>1.8968232437100593E-2</v>
      </c>
      <c r="L85">
        <f t="shared" si="128"/>
        <v>1.8734638868115862E-2</v>
      </c>
      <c r="M85">
        <f t="shared" si="128"/>
        <v>1.8502815453895094E-2</v>
      </c>
      <c r="N85">
        <f t="shared" si="129"/>
        <v>1.8272750745936053E-2</v>
      </c>
      <c r="O85">
        <f t="shared" si="129"/>
        <v>1.8044433364105668E-2</v>
      </c>
      <c r="P85">
        <f t="shared" si="129"/>
        <v>1.7817851996250939E-2</v>
      </c>
      <c r="Q85">
        <f t="shared" si="129"/>
        <v>1.7592995397811988E-2</v>
      </c>
      <c r="R85">
        <f t="shared" si="129"/>
        <v>1.7369852391437221E-2</v>
      </c>
      <c r="S85">
        <f t="shared" si="129"/>
        <v>1.7148411866600623E-2</v>
      </c>
      <c r="T85">
        <f t="shared" si="129"/>
        <v>1.6928662779221188E-2</v>
      </c>
      <c r="U85">
        <f t="shared" si="129"/>
        <v>1.6710594151284393E-2</v>
      </c>
      <c r="V85">
        <f t="shared" si="129"/>
        <v>1.6494195070465813E-2</v>
      </c>
      <c r="W85">
        <f t="shared" si="129"/>
        <v>1.6279454689756782E-2</v>
      </c>
      <c r="X85">
        <f t="shared" si="130"/>
        <v>1.606636222709212E-2</v>
      </c>
      <c r="Y85">
        <f t="shared" si="130"/>
        <v>1.5854906964979921E-2</v>
      </c>
      <c r="Z85">
        <f t="shared" si="130"/>
        <v>1.56450782501334E-2</v>
      </c>
      <c r="AA85">
        <f t="shared" si="130"/>
        <v>1.5436865493104711E-2</v>
      </c>
      <c r="AB85">
        <f t="shared" si="130"/>
        <v>1.5230258167920875E-2</v>
      </c>
      <c r="AC85">
        <f t="shared" si="130"/>
        <v>1.5025245811721639E-2</v>
      </c>
      <c r="AD85">
        <f t="shared" si="130"/>
        <v>1.4821818024399367E-2</v>
      </c>
      <c r="AE85">
        <f t="shared" si="130"/>
        <v>1.461996446824093E-2</v>
      </c>
      <c r="AF85">
        <f t="shared" si="130"/>
        <v>1.441967486757155E-2</v>
      </c>
      <c r="AG85">
        <f t="shared" si="130"/>
        <v>1.4220939008400621E-2</v>
      </c>
      <c r="AH85">
        <f t="shared" si="131"/>
        <v>1.4023746738069482E-2</v>
      </c>
      <c r="AI85">
        <f t="shared" si="131"/>
        <v>1.3828087964901153E-2</v>
      </c>
      <c r="AJ85">
        <f t="shared" si="131"/>
        <v>1.3633952657851977E-2</v>
      </c>
      <c r="AK85">
        <f t="shared" si="131"/>
        <v>1.34413308461652E-2</v>
      </c>
      <c r="AL85">
        <f t="shared" si="131"/>
        <v>1.3250212619026475E-2</v>
      </c>
      <c r="AM85">
        <f t="shared" si="131"/>
        <v>1.3060588125221262E-2</v>
      </c>
      <c r="AN85">
        <f t="shared" si="131"/>
        <v>1.2872447572794104E-2</v>
      </c>
      <c r="AO85">
        <f t="shared" si="131"/>
        <v>1.2685781228709827E-2</v>
      </c>
      <c r="AP85">
        <f t="shared" si="131"/>
        <v>1.2500579418516573E-2</v>
      </c>
      <c r="AQ85">
        <f t="shared" si="131"/>
        <v>1.2316832526010709E-2</v>
      </c>
      <c r="AR85">
        <f t="shared" si="132"/>
        <v>1.2134530992903602E-2</v>
      </c>
      <c r="AS85">
        <f t="shared" si="132"/>
        <v>1.1953665318490228E-2</v>
      </c>
      <c r="AT85">
        <f t="shared" si="132"/>
        <v>1.1774226059319591E-2</v>
      </c>
      <c r="AU85">
        <f t="shared" si="132"/>
        <v>1.1596203828867026E-2</v>
      </c>
      <c r="AV85">
        <f t="shared" si="132"/>
        <v>1.1419589297208233E-2</v>
      </c>
      <c r="AW85">
        <f t="shared" si="132"/>
        <v>1.1244373190695191E-2</v>
      </c>
      <c r="AX85">
        <f t="shared" si="132"/>
        <v>9.9933448172253997E-3</v>
      </c>
      <c r="AY85">
        <f t="shared" si="132"/>
        <v>8.5372240936237836E-3</v>
      </c>
      <c r="AZ85">
        <f t="shared" si="132"/>
        <v>7.6834725671623902E-3</v>
      </c>
      <c r="BA85">
        <f t="shared" si="132"/>
        <v>7.0367187975304297E-3</v>
      </c>
      <c r="BB85">
        <f t="shared" si="133"/>
        <v>6.5082448051743472E-3</v>
      </c>
      <c r="BC85">
        <f t="shared" si="133"/>
        <v>6.0595872623683163E-3</v>
      </c>
      <c r="BD85">
        <f t="shared" si="133"/>
        <v>5.6696671468479815E-3</v>
      </c>
      <c r="BE85">
        <f t="shared" si="133"/>
        <v>5.325341901816041E-3</v>
      </c>
      <c r="BF85">
        <f t="shared" si="133"/>
        <v>5.0177117327057322E-3</v>
      </c>
      <c r="BG85">
        <f t="shared" si="133"/>
        <v>4.7403932575626256E-3</v>
      </c>
      <c r="BH85">
        <f t="shared" si="133"/>
        <v>4.4886102919904783E-3</v>
      </c>
      <c r="BI85">
        <f t="shared" si="133"/>
        <v>4.2586717981739023E-3</v>
      </c>
      <c r="BJ85">
        <f t="shared" si="133"/>
        <v>4.0476517890716459E-3</v>
      </c>
      <c r="BK85">
        <f t="shared" si="133"/>
        <v>3.8531826394394074E-3</v>
      </c>
      <c r="BL85">
        <f t="shared" si="134"/>
        <v>3.6733159196599891E-3</v>
      </c>
      <c r="BM85">
        <f t="shared" si="134"/>
        <v>3.506425397560047E-3</v>
      </c>
      <c r="BN85">
        <f t="shared" si="134"/>
        <v>3.3511374400220146E-3</v>
      </c>
      <c r="BO85">
        <f t="shared" si="134"/>
        <v>3.2062798255963272E-3</v>
      </c>
      <c r="BP85">
        <f t="shared" si="134"/>
        <v>3.0708432887620986E-3</v>
      </c>
      <c r="BQ85">
        <f t="shared" si="134"/>
        <v>2.9439520902824127E-3</v>
      </c>
      <c r="BR85">
        <f t="shared" si="134"/>
        <v>2.8248411273841456E-3</v>
      </c>
      <c r="BS85">
        <f t="shared" si="134"/>
        <v>2.71283787412531E-3</v>
      </c>
      <c r="BT85">
        <f t="shared" si="134"/>
        <v>2.6073479505268316E-3</v>
      </c>
      <c r="BU85">
        <f t="shared" si="134"/>
        <v>2.5078434596739877E-3</v>
      </c>
      <c r="BV85">
        <f t="shared" si="135"/>
        <v>2.4138534652386272E-3</v>
      </c>
      <c r="BW85">
        <f t="shared" si="135"/>
        <v>2.3249561446943138E-3</v>
      </c>
      <c r="BX85">
        <f t="shared" si="135"/>
        <v>2.2407722691529758E-3</v>
      </c>
      <c r="BY85">
        <f t="shared" si="135"/>
        <v>2.1609597442157464E-3</v>
      </c>
      <c r="BZ85">
        <f t="shared" si="135"/>
        <v>2.08520900733909E-3</v>
      </c>
      <c r="CA85">
        <f t="shared" si="135"/>
        <v>2.0132391225535437E-3</v>
      </c>
      <c r="CB85">
        <f t="shared" si="135"/>
        <v>1.9447944474188172E-3</v>
      </c>
      <c r="CC85">
        <f t="shared" si="135"/>
        <v>1.879641772955369E-3</v>
      </c>
      <c r="CD85">
        <f t="shared" si="135"/>
        <v>1.8175678571337715E-3</v>
      </c>
      <c r="CE85">
        <f t="shared" si="135"/>
        <v>1.7583772878758182E-3</v>
      </c>
      <c r="CF85">
        <f t="shared" si="136"/>
        <v>1.7018906235387232E-3</v>
      </c>
      <c r="CG85">
        <f t="shared" si="136"/>
        <v>1.6479427683269115E-3</v>
      </c>
      <c r="CH85">
        <f t="shared" si="136"/>
        <v>1.5963815476018552E-3</v>
      </c>
      <c r="CI85">
        <f t="shared" si="136"/>
        <v>1.5470664540830023E-3</v>
      </c>
      <c r="CJ85">
        <f t="shared" si="136"/>
        <v>1.4998675407855546E-3</v>
      </c>
      <c r="CK85">
        <f t="shared" si="136"/>
        <v>1.4546644404759398E-3</v>
      </c>
      <c r="CL85">
        <f t="shared" si="136"/>
        <v>1.4113454946362263E-3</v>
      </c>
      <c r="CM85">
        <f t="shared" si="136"/>
        <v>1.3698069775627615E-3</v>
      </c>
      <c r="CN85">
        <f t="shared" si="136"/>
        <v>1.3299524033971075E-3</v>
      </c>
      <c r="CO85">
        <f t="shared" si="136"/>
        <v>1.2916919056887488E-3</v>
      </c>
      <c r="CP85">
        <f t="shared" si="137"/>
        <v>1.2549416805897337E-3</v>
      </c>
      <c r="CQ85">
        <f t="shared" si="137"/>
        <v>1.2196234860372779E-3</v>
      </c>
      <c r="CR85">
        <f t="shared" si="137"/>
        <v>7.8504154658726307E-4</v>
      </c>
      <c r="CS85">
        <f t="shared" si="137"/>
        <v>5.097688247735502E-4</v>
      </c>
      <c r="CT85">
        <f t="shared" si="137"/>
        <v>3.5294597707082232E-4</v>
      </c>
      <c r="CU85">
        <f t="shared" si="137"/>
        <v>2.4546842756641537E-4</v>
      </c>
      <c r="CV85">
        <f t="shared" si="137"/>
        <v>1.6756544790950714E-4</v>
      </c>
      <c r="CW85">
        <f t="shared" si="137"/>
        <v>1.1012156027013301E-4</v>
      </c>
      <c r="CX85">
        <f t="shared" si="137"/>
        <v>6.799048135146527E-5</v>
      </c>
      <c r="CY85">
        <f t="shared" si="137"/>
        <v>3.7904415086981722E-5</v>
      </c>
      <c r="CZ85">
        <f t="shared" si="138"/>
        <v>1.7620706970790507E-5</v>
      </c>
      <c r="DA85">
        <f t="shared" si="138"/>
        <v>5.5125957994520853E-6</v>
      </c>
      <c r="DB85">
        <f t="shared" si="138"/>
        <v>3.5007905751426667E-7</v>
      </c>
      <c r="DC85">
        <f t="shared" si="138"/>
        <v>0</v>
      </c>
      <c r="DD85">
        <f t="shared" si="138"/>
        <v>0</v>
      </c>
      <c r="DE85">
        <f t="shared" si="138"/>
        <v>0</v>
      </c>
      <c r="DF85">
        <f t="shared" si="138"/>
        <v>0</v>
      </c>
      <c r="DG85">
        <f t="shared" si="138"/>
        <v>0</v>
      </c>
      <c r="DH85">
        <f t="shared" si="138"/>
        <v>0</v>
      </c>
      <c r="DI85">
        <f t="shared" si="138"/>
        <v>0</v>
      </c>
      <c r="DJ85">
        <f t="shared" si="139"/>
        <v>0</v>
      </c>
      <c r="DK85">
        <f t="shared" si="139"/>
        <v>0</v>
      </c>
      <c r="DL85">
        <f t="shared" si="139"/>
        <v>0</v>
      </c>
      <c r="DM85">
        <f t="shared" si="139"/>
        <v>0</v>
      </c>
      <c r="DN85">
        <f t="shared" si="139"/>
        <v>0</v>
      </c>
      <c r="DO85">
        <f t="shared" si="139"/>
        <v>0</v>
      </c>
      <c r="DP85">
        <f t="shared" si="139"/>
        <v>0</v>
      </c>
      <c r="DQ85">
        <f t="shared" si="139"/>
        <v>0</v>
      </c>
      <c r="DR85">
        <f t="shared" si="139"/>
        <v>0</v>
      </c>
      <c r="DS85">
        <f t="shared" si="139"/>
        <v>0</v>
      </c>
      <c r="DT85">
        <f t="shared" si="140"/>
        <v>0</v>
      </c>
      <c r="DU85">
        <f t="shared" si="140"/>
        <v>0</v>
      </c>
      <c r="DV85">
        <f t="shared" si="140"/>
        <v>0</v>
      </c>
      <c r="DW85">
        <f t="shared" si="140"/>
        <v>0</v>
      </c>
      <c r="DX85">
        <f t="shared" si="140"/>
        <v>0</v>
      </c>
      <c r="DY85">
        <f t="shared" si="140"/>
        <v>0</v>
      </c>
      <c r="DZ85">
        <f t="shared" si="140"/>
        <v>0</v>
      </c>
      <c r="EA85">
        <f t="shared" si="140"/>
        <v>0</v>
      </c>
      <c r="EB85">
        <f t="shared" si="140"/>
        <v>0</v>
      </c>
      <c r="EC85">
        <f t="shared" si="140"/>
        <v>0</v>
      </c>
      <c r="ED85">
        <f t="shared" si="141"/>
        <v>0</v>
      </c>
      <c r="EE85">
        <f t="shared" si="141"/>
        <v>0</v>
      </c>
      <c r="EF85">
        <f t="shared" si="141"/>
        <v>0</v>
      </c>
      <c r="EG85">
        <f t="shared" si="141"/>
        <v>0</v>
      </c>
      <c r="EH85">
        <f t="shared" si="141"/>
        <v>0</v>
      </c>
      <c r="EI85">
        <f t="shared" si="141"/>
        <v>0</v>
      </c>
      <c r="EJ85">
        <f t="shared" si="141"/>
        <v>0</v>
      </c>
      <c r="EK85">
        <f t="shared" si="141"/>
        <v>0</v>
      </c>
      <c r="EL85">
        <f t="shared" si="141"/>
        <v>0</v>
      </c>
      <c r="EM85">
        <f t="shared" si="141"/>
        <v>0</v>
      </c>
      <c r="EN85">
        <f t="shared" si="142"/>
        <v>0</v>
      </c>
      <c r="EO85">
        <f t="shared" si="142"/>
        <v>0</v>
      </c>
      <c r="EP85">
        <f t="shared" si="142"/>
        <v>0</v>
      </c>
      <c r="EQ85">
        <f t="shared" si="142"/>
        <v>0</v>
      </c>
      <c r="ER85">
        <f t="shared" si="142"/>
        <v>0</v>
      </c>
      <c r="ES85">
        <f t="shared" si="142"/>
        <v>0</v>
      </c>
      <c r="ET85">
        <f t="shared" si="142"/>
        <v>0</v>
      </c>
      <c r="EU85">
        <f t="shared" si="142"/>
        <v>0</v>
      </c>
      <c r="EV85">
        <f t="shared" si="142"/>
        <v>0</v>
      </c>
      <c r="EW85">
        <f t="shared" si="142"/>
        <v>0</v>
      </c>
      <c r="EX85">
        <f t="shared" si="142"/>
        <v>0</v>
      </c>
      <c r="EZ85">
        <f t="shared" si="112"/>
        <v>0.87530101078504896</v>
      </c>
      <c r="FB85">
        <f t="shared" si="110"/>
        <v>1.1583959417245382E-2</v>
      </c>
      <c r="FC85">
        <f t="shared" si="111"/>
        <v>0.24853500143938456</v>
      </c>
    </row>
    <row r="86" spans="1:159" x14ac:dyDescent="0.25">
      <c r="A86">
        <v>695</v>
      </c>
      <c r="B86" s="19">
        <f>'Input spectra'!Y85</f>
        <v>4.6408142356402497E-2</v>
      </c>
      <c r="C86">
        <f>'Input spectra'!F85</f>
        <v>0</v>
      </c>
      <c r="D86">
        <f t="shared" si="128"/>
        <v>2.0653927966864227E-2</v>
      </c>
      <c r="E86">
        <f t="shared" si="128"/>
        <v>2.0408581998834035E-2</v>
      </c>
      <c r="F86">
        <f t="shared" si="128"/>
        <v>2.0165065196933077E-2</v>
      </c>
      <c r="G86">
        <f t="shared" si="128"/>
        <v>1.9923365882453602E-2</v>
      </c>
      <c r="H86">
        <f t="shared" si="128"/>
        <v>1.968347244562145E-2</v>
      </c>
      <c r="I86">
        <f t="shared" si="128"/>
        <v>1.9445373345208072E-2</v>
      </c>
      <c r="J86">
        <f t="shared" si="128"/>
        <v>1.9209057108144672E-2</v>
      </c>
      <c r="K86">
        <f t="shared" si="128"/>
        <v>1.8974512329138455E-2</v>
      </c>
      <c r="L86">
        <f t="shared" si="128"/>
        <v>1.8741727670290961E-2</v>
      </c>
      <c r="M86">
        <f t="shared" si="128"/>
        <v>1.8510691860718506E-2</v>
      </c>
      <c r="N86">
        <f t="shared" si="129"/>
        <v>1.8281393696174649E-2</v>
      </c>
      <c r="O86">
        <f t="shared" si="129"/>
        <v>1.8053822038674738E-2</v>
      </c>
      <c r="P86">
        <f t="shared" si="129"/>
        <v>1.7827965816122546E-2</v>
      </c>
      <c r="Q86">
        <f t="shared" si="129"/>
        <v>1.760381402193887E-2</v>
      </c>
      <c r="R86">
        <f t="shared" si="129"/>
        <v>1.7381355714692195E-2</v>
      </c>
      <c r="S86">
        <f t="shared" si="129"/>
        <v>1.7160580017731401E-2</v>
      </c>
      <c r="T86">
        <f t="shared" si="129"/>
        <v>1.6941476118820412E-2</v>
      </c>
      <c r="U86">
        <f t="shared" si="129"/>
        <v>1.6724033269774889E-2</v>
      </c>
      <c r="V86">
        <f t="shared" si="129"/>
        <v>1.6508240786100893E-2</v>
      </c>
      <c r="W86">
        <f t="shared" si="129"/>
        <v>1.6294088046635496E-2</v>
      </c>
      <c r="X86">
        <f t="shared" si="130"/>
        <v>1.6081564493189413E-2</v>
      </c>
      <c r="Y86">
        <f t="shared" si="130"/>
        <v>1.5870659630191512E-2</v>
      </c>
      <c r="Z86">
        <f t="shared" si="130"/>
        <v>1.566136302433534E-2</v>
      </c>
      <c r="AA86">
        <f t="shared" si="130"/>
        <v>1.5453664304227493E-2</v>
      </c>
      <c r="AB86">
        <f t="shared" si="130"/>
        <v>1.5247553160038011E-2</v>
      </c>
      <c r="AC86">
        <f t="shared" si="130"/>
        <v>1.50430193431526E-2</v>
      </c>
      <c r="AD86">
        <f t="shared" si="130"/>
        <v>1.4840052665826782E-2</v>
      </c>
      <c r="AE86">
        <f t="shared" si="130"/>
        <v>1.4638643000841951E-2</v>
      </c>
      <c r="AF86">
        <f t="shared" si="130"/>
        <v>1.4438780281163289E-2</v>
      </c>
      <c r="AG86">
        <f t="shared" si="130"/>
        <v>1.4240454499599554E-2</v>
      </c>
      <c r="AH86">
        <f t="shared" si="131"/>
        <v>1.4043655708464742E-2</v>
      </c>
      <c r="AI86">
        <f t="shared" si="131"/>
        <v>1.3848374019241586E-2</v>
      </c>
      <c r="AJ86">
        <f t="shared" si="131"/>
        <v>1.3654599602246895E-2</v>
      </c>
      <c r="AK86">
        <f t="shared" si="131"/>
        <v>1.3462322686298732E-2</v>
      </c>
      <c r="AL86">
        <f t="shared" si="131"/>
        <v>1.3271533558385411E-2</v>
      </c>
      <c r="AM86">
        <f t="shared" si="131"/>
        <v>1.3082222563336307E-2</v>
      </c>
      <c r="AN86">
        <f t="shared" si="131"/>
        <v>1.2894380103494439E-2</v>
      </c>
      <c r="AO86">
        <f t="shared" si="131"/>
        <v>1.2707996638390902E-2</v>
      </c>
      <c r="AP86">
        <f t="shared" si="131"/>
        <v>1.2523062684421027E-2</v>
      </c>
      <c r="AQ86">
        <f t="shared" si="131"/>
        <v>1.2339568814522335E-2</v>
      </c>
      <c r="AR86">
        <f t="shared" si="132"/>
        <v>1.2157505657854268E-2</v>
      </c>
      <c r="AS86">
        <f t="shared" si="132"/>
        <v>1.197686389947965E-2</v>
      </c>
      <c r="AT86">
        <f t="shared" si="132"/>
        <v>1.1797634280047884E-2</v>
      </c>
      <c r="AU86">
        <f t="shared" si="132"/>
        <v>1.1619807595479944E-2</v>
      </c>
      <c r="AV86">
        <f t="shared" si="132"/>
        <v>1.1443374696655012E-2</v>
      </c>
      <c r="AW86">
        <f t="shared" si="132"/>
        <v>1.1268326489098894E-2</v>
      </c>
      <c r="AX86">
        <f t="shared" si="132"/>
        <v>1.0015106703522517E-2</v>
      </c>
      <c r="AY86">
        <f t="shared" si="132"/>
        <v>8.5562196773563762E-3</v>
      </c>
      <c r="AZ86">
        <f t="shared" si="132"/>
        <v>7.7009326845581746E-3</v>
      </c>
      <c r="BA86">
        <f t="shared" si="132"/>
        <v>7.0530427351157658E-3</v>
      </c>
      <c r="BB86">
        <f t="shared" si="133"/>
        <v>6.5236512632625603E-3</v>
      </c>
      <c r="BC86">
        <f t="shared" si="133"/>
        <v>6.0742188824139606E-3</v>
      </c>
      <c r="BD86">
        <f t="shared" si="133"/>
        <v>5.6836260204369124E-3</v>
      </c>
      <c r="BE86">
        <f t="shared" si="133"/>
        <v>5.3387054906762262E-3</v>
      </c>
      <c r="BF86">
        <f t="shared" si="133"/>
        <v>5.0305412253031931E-3</v>
      </c>
      <c r="BG86">
        <f t="shared" si="133"/>
        <v>4.7527384353113515E-3</v>
      </c>
      <c r="BH86">
        <f t="shared" si="133"/>
        <v>4.500512580879806E-3</v>
      </c>
      <c r="BI86">
        <f t="shared" si="133"/>
        <v>4.2701662922220223E-3</v>
      </c>
      <c r="BJ86">
        <f t="shared" si="133"/>
        <v>4.0587686518032259E-3</v>
      </c>
      <c r="BK86">
        <f t="shared" si="133"/>
        <v>3.8639481092003335E-3</v>
      </c>
      <c r="BL86">
        <f t="shared" si="134"/>
        <v>3.6837530518407857E-3</v>
      </c>
      <c r="BM86">
        <f t="shared" si="134"/>
        <v>3.5165546259611586E-3</v>
      </c>
      <c r="BN86">
        <f t="shared" si="134"/>
        <v>3.3609770102244591E-3</v>
      </c>
      <c r="BO86">
        <f t="shared" si="134"/>
        <v>3.2158461354742656E-3</v>
      </c>
      <c r="BP86">
        <f t="shared" si="134"/>
        <v>3.08015116016892E-3</v>
      </c>
      <c r="BQ86">
        <f t="shared" si="134"/>
        <v>2.9530149887593503E-3</v>
      </c>
      <c r="BR86">
        <f t="shared" si="134"/>
        <v>2.8336713419638403E-3</v>
      </c>
      <c r="BS86">
        <f t="shared" si="134"/>
        <v>2.7214466660476998E-3</v>
      </c>
      <c r="BT86">
        <f t="shared" si="134"/>
        <v>2.6157456774181203E-3</v>
      </c>
      <c r="BU86">
        <f t="shared" si="134"/>
        <v>2.5160396801304193E-3</v>
      </c>
      <c r="BV86">
        <f t="shared" si="135"/>
        <v>2.4218570275946218E-3</v>
      </c>
      <c r="BW86">
        <f t="shared" si="135"/>
        <v>2.332775262901919E-3</v>
      </c>
      <c r="BX86">
        <f t="shared" si="135"/>
        <v>2.2484145880651792E-3</v>
      </c>
      <c r="BY86">
        <f t="shared" si="135"/>
        <v>2.1684323960879841E-3</v>
      </c>
      <c r="BZ86">
        <f t="shared" si="135"/>
        <v>2.0925186609985626E-3</v>
      </c>
      <c r="CA86">
        <f t="shared" si="135"/>
        <v>2.0203920264047111E-3</v>
      </c>
      <c r="CB86">
        <f t="shared" si="135"/>
        <v>1.9517964672344369E-3</v>
      </c>
      <c r="CC86">
        <f t="shared" si="135"/>
        <v>1.8864984252302626E-3</v>
      </c>
      <c r="CD86">
        <f t="shared" si="135"/>
        <v>1.8242843386420324E-3</v>
      </c>
      <c r="CE86">
        <f t="shared" si="135"/>
        <v>1.7649585019630673E-3</v>
      </c>
      <c r="CF86">
        <f t="shared" si="136"/>
        <v>1.7083412035931987E-3</v>
      </c>
      <c r="CG86">
        <f t="shared" si="136"/>
        <v>1.6542670988019652E-3</v>
      </c>
      <c r="CH86">
        <f t="shared" si="136"/>
        <v>1.6025837829043048E-3</v>
      </c>
      <c r="CI86">
        <f t="shared" si="136"/>
        <v>1.5531505355940716E-3</v>
      </c>
      <c r="CJ86">
        <f t="shared" si="136"/>
        <v>1.5058372122417176E-3</v>
      </c>
      <c r="CK86">
        <f t="shared" si="136"/>
        <v>1.4605232619042602E-3</v>
      </c>
      <c r="CL86">
        <f t="shared" si="136"/>
        <v>1.4170968550114714E-3</v>
      </c>
      <c r="CM86">
        <f t="shared" si="136"/>
        <v>1.3754541063306536E-3</v>
      </c>
      <c r="CN86">
        <f t="shared" si="136"/>
        <v>1.335498380988781E-3</v>
      </c>
      <c r="CO86">
        <f t="shared" si="136"/>
        <v>1.2971396731351454E-3</v>
      </c>
      <c r="CP86">
        <f t="shared" si="137"/>
        <v>1.2602940483307846E-3</v>
      </c>
      <c r="CQ86">
        <f t="shared" si="137"/>
        <v>1.2248831420088875E-3</v>
      </c>
      <c r="CR86">
        <f t="shared" si="137"/>
        <v>7.8846434176835863E-4</v>
      </c>
      <c r="CS86">
        <f t="shared" si="137"/>
        <v>5.120156378360561E-4</v>
      </c>
      <c r="CT86">
        <f t="shared" si="137"/>
        <v>3.5451835552794054E-4</v>
      </c>
      <c r="CU86">
        <f t="shared" si="137"/>
        <v>2.4657365210161363E-4</v>
      </c>
      <c r="CV86">
        <f t="shared" si="137"/>
        <v>1.6832787312747808E-4</v>
      </c>
      <c r="CW86">
        <f t="shared" si="137"/>
        <v>1.1062784626577437E-4</v>
      </c>
      <c r="CX86">
        <f t="shared" si="137"/>
        <v>6.830629892477555E-5</v>
      </c>
      <c r="CY86">
        <f t="shared" si="137"/>
        <v>3.8082282902399327E-5</v>
      </c>
      <c r="CZ86">
        <f t="shared" si="138"/>
        <v>1.7704229951125424E-5</v>
      </c>
      <c r="DA86">
        <f t="shared" si="138"/>
        <v>5.5389876871223079E-6</v>
      </c>
      <c r="DB86">
        <f t="shared" si="138"/>
        <v>3.5177171665213163E-7</v>
      </c>
      <c r="DC86">
        <f t="shared" si="138"/>
        <v>0</v>
      </c>
      <c r="DD86">
        <f t="shared" si="138"/>
        <v>0</v>
      </c>
      <c r="DE86">
        <f t="shared" si="138"/>
        <v>0</v>
      </c>
      <c r="DF86">
        <f t="shared" si="138"/>
        <v>0</v>
      </c>
      <c r="DG86">
        <f t="shared" si="138"/>
        <v>0</v>
      </c>
      <c r="DH86">
        <f t="shared" si="138"/>
        <v>0</v>
      </c>
      <c r="DI86">
        <f t="shared" si="138"/>
        <v>0</v>
      </c>
      <c r="DJ86">
        <f t="shared" si="139"/>
        <v>0</v>
      </c>
      <c r="DK86">
        <f t="shared" si="139"/>
        <v>0</v>
      </c>
      <c r="DL86">
        <f t="shared" si="139"/>
        <v>0</v>
      </c>
      <c r="DM86">
        <f t="shared" si="139"/>
        <v>0</v>
      </c>
      <c r="DN86">
        <f t="shared" si="139"/>
        <v>0</v>
      </c>
      <c r="DO86">
        <f t="shared" si="139"/>
        <v>0</v>
      </c>
      <c r="DP86">
        <f t="shared" si="139"/>
        <v>0</v>
      </c>
      <c r="DQ86">
        <f t="shared" si="139"/>
        <v>0</v>
      </c>
      <c r="DR86">
        <f t="shared" si="139"/>
        <v>0</v>
      </c>
      <c r="DS86">
        <f t="shared" si="139"/>
        <v>0</v>
      </c>
      <c r="DT86">
        <f t="shared" si="140"/>
        <v>0</v>
      </c>
      <c r="DU86">
        <f t="shared" si="140"/>
        <v>0</v>
      </c>
      <c r="DV86">
        <f t="shared" si="140"/>
        <v>0</v>
      </c>
      <c r="DW86">
        <f t="shared" si="140"/>
        <v>0</v>
      </c>
      <c r="DX86">
        <f t="shared" si="140"/>
        <v>0</v>
      </c>
      <c r="DY86">
        <f t="shared" si="140"/>
        <v>0</v>
      </c>
      <c r="DZ86">
        <f t="shared" si="140"/>
        <v>0</v>
      </c>
      <c r="EA86">
        <f t="shared" si="140"/>
        <v>0</v>
      </c>
      <c r="EB86">
        <f t="shared" si="140"/>
        <v>0</v>
      </c>
      <c r="EC86">
        <f t="shared" si="140"/>
        <v>0</v>
      </c>
      <c r="ED86">
        <f t="shared" si="141"/>
        <v>0</v>
      </c>
      <c r="EE86">
        <f t="shared" si="141"/>
        <v>0</v>
      </c>
      <c r="EF86">
        <f t="shared" si="141"/>
        <v>0</v>
      </c>
      <c r="EG86">
        <f t="shared" si="141"/>
        <v>0</v>
      </c>
      <c r="EH86">
        <f t="shared" si="141"/>
        <v>0</v>
      </c>
      <c r="EI86">
        <f t="shared" si="141"/>
        <v>0</v>
      </c>
      <c r="EJ86">
        <f t="shared" si="141"/>
        <v>0</v>
      </c>
      <c r="EK86">
        <f t="shared" si="141"/>
        <v>0</v>
      </c>
      <c r="EL86">
        <f t="shared" si="141"/>
        <v>0</v>
      </c>
      <c r="EM86">
        <f t="shared" si="141"/>
        <v>0</v>
      </c>
      <c r="EN86">
        <f t="shared" si="142"/>
        <v>0</v>
      </c>
      <c r="EO86">
        <f t="shared" si="142"/>
        <v>0</v>
      </c>
      <c r="EP86">
        <f t="shared" si="142"/>
        <v>0</v>
      </c>
      <c r="EQ86">
        <f t="shared" si="142"/>
        <v>0</v>
      </c>
      <c r="ER86">
        <f t="shared" si="142"/>
        <v>0</v>
      </c>
      <c r="ES86">
        <f t="shared" si="142"/>
        <v>0</v>
      </c>
      <c r="ET86">
        <f t="shared" si="142"/>
        <v>0</v>
      </c>
      <c r="EU86">
        <f t="shared" si="142"/>
        <v>0</v>
      </c>
      <c r="EV86">
        <f t="shared" si="142"/>
        <v>0</v>
      </c>
      <c r="EW86">
        <f t="shared" si="142"/>
        <v>0</v>
      </c>
      <c r="EX86">
        <f t="shared" si="142"/>
        <v>0</v>
      </c>
      <c r="EZ86">
        <f t="shared" si="112"/>
        <v>0.87643641609468614</v>
      </c>
      <c r="FB86">
        <f t="shared" si="110"/>
        <v>1.1468463492756042E-2</v>
      </c>
      <c r="FC86">
        <f t="shared" si="111"/>
        <v>0.24854977808598186</v>
      </c>
    </row>
    <row r="87" spans="1:159" x14ac:dyDescent="0.25">
      <c r="A87">
        <v>700</v>
      </c>
      <c r="B87" s="19">
        <f>'Input spectra'!Y86</f>
        <v>4.6239135100465803E-2</v>
      </c>
      <c r="C87">
        <f>'Input spectra'!F86</f>
        <v>0</v>
      </c>
      <c r="D87">
        <f t="shared" si="128"/>
        <v>2.0653927966864227E-2</v>
      </c>
      <c r="E87">
        <f t="shared" si="128"/>
        <v>2.0408926921592869E-2</v>
      </c>
      <c r="F87">
        <f t="shared" si="128"/>
        <v>2.0165746816919829E-2</v>
      </c>
      <c r="G87">
        <f t="shared" si="128"/>
        <v>1.9924376066081686E-2</v>
      </c>
      <c r="H87">
        <f t="shared" si="128"/>
        <v>1.9684803150466834E-2</v>
      </c>
      <c r="I87">
        <f t="shared" si="128"/>
        <v>1.944701661923327E-2</v>
      </c>
      <c r="J87">
        <f t="shared" si="128"/>
        <v>1.9211005088928455E-2</v>
      </c>
      <c r="K87">
        <f t="shared" si="128"/>
        <v>1.8976757243111236E-2</v>
      </c>
      <c r="L87">
        <f t="shared" si="128"/>
        <v>1.8744261831975841E-2</v>
      </c>
      <c r="M87">
        <f t="shared" si="128"/>
        <v>1.8513507671977902E-2</v>
      </c>
      <c r="N87">
        <f t="shared" si="129"/>
        <v>1.8284483645462507E-2</v>
      </c>
      <c r="O87">
        <f t="shared" si="129"/>
        <v>1.8057178700294281E-2</v>
      </c>
      <c r="P87">
        <f t="shared" si="129"/>
        <v>1.7831581849489495E-2</v>
      </c>
      <c r="Q87">
        <f t="shared" si="129"/>
        <v>1.7607682170850139E-2</v>
      </c>
      <c r="R87">
        <f t="shared" si="129"/>
        <v>1.7385468806599989E-2</v>
      </c>
      <c r="S87">
        <f t="shared" si="129"/>
        <v>1.7164930963022712E-2</v>
      </c>
      <c r="T87">
        <f t="shared" si="129"/>
        <v>1.6946057910101849E-2</v>
      </c>
      <c r="U87">
        <f t="shared" si="129"/>
        <v>1.6728838981162814E-2</v>
      </c>
      <c r="V87">
        <f t="shared" si="129"/>
        <v>1.651326357251685E-2</v>
      </c>
      <c r="W87">
        <f t="shared" si="129"/>
        <v>1.6299321143106872E-2</v>
      </c>
      <c r="X87">
        <f t="shared" si="130"/>
        <v>1.6087001214155267E-2</v>
      </c>
      <c r="Y87">
        <f t="shared" si="130"/>
        <v>1.5876293368813625E-2</v>
      </c>
      <c r="Z87">
        <f t="shared" si="130"/>
        <v>1.5667187251814353E-2</v>
      </c>
      <c r="AA87">
        <f t="shared" si="130"/>
        <v>1.5459672569124172E-2</v>
      </c>
      <c r="AB87">
        <f t="shared" si="130"/>
        <v>1.5253739087599555E-2</v>
      </c>
      <c r="AC87">
        <f t="shared" si="130"/>
        <v>1.5049376634643985E-2</v>
      </c>
      <c r="AD87">
        <f t="shared" si="130"/>
        <v>1.4846575097867094E-2</v>
      </c>
      <c r="AE87">
        <f t="shared" si="130"/>
        <v>1.464532442474569E-2</v>
      </c>
      <c r="AF87">
        <f t="shared" si="130"/>
        <v>1.4445614622286584E-2</v>
      </c>
      <c r="AG87">
        <f t="shared" si="130"/>
        <v>1.4247435756691282E-2</v>
      </c>
      <c r="AH87">
        <f t="shared" si="131"/>
        <v>1.4050777953022502E-2</v>
      </c>
      <c r="AI87">
        <f t="shared" si="131"/>
        <v>1.3855631394872493E-2</v>
      </c>
      <c r="AJ87">
        <f t="shared" si="131"/>
        <v>1.3661986324033183E-2</v>
      </c>
      <c r="AK87">
        <f t="shared" si="131"/>
        <v>1.3469833040168107E-2</v>
      </c>
      <c r="AL87">
        <f t="shared" si="131"/>
        <v>1.3279161900486124E-2</v>
      </c>
      <c r="AM87">
        <f t="shared" si="131"/>
        <v>1.3089963319416939E-2</v>
      </c>
      <c r="AN87">
        <f t="shared" si="131"/>
        <v>1.2902227768288343E-2</v>
      </c>
      <c r="AO87">
        <f t="shared" si="131"/>
        <v>1.2715945775005273E-2</v>
      </c>
      <c r="AP87">
        <f t="shared" si="131"/>
        <v>1.2531107923730583E-2</v>
      </c>
      <c r="AQ87">
        <f t="shared" si="131"/>
        <v>1.2347704854567551E-2</v>
      </c>
      <c r="AR87">
        <f t="shared" si="132"/>
        <v>1.2165727263244159E-2</v>
      </c>
      <c r="AS87">
        <f t="shared" si="132"/>
        <v>1.1985165900799063E-2</v>
      </c>
      <c r="AT87">
        <f t="shared" si="132"/>
        <v>1.1806011573269253E-2</v>
      </c>
      <c r="AU87">
        <f t="shared" si="132"/>
        <v>1.1628255141379506E-2</v>
      </c>
      <c r="AV87">
        <f t="shared" si="132"/>
        <v>1.1451887520233421E-2</v>
      </c>
      <c r="AW87">
        <f t="shared" si="132"/>
        <v>1.1276899679006231E-2</v>
      </c>
      <c r="AX87">
        <f t="shared" si="132"/>
        <v>1.0022895809114163E-2</v>
      </c>
      <c r="AY87">
        <f t="shared" si="132"/>
        <v>8.5630188744975997E-3</v>
      </c>
      <c r="AZ87">
        <f t="shared" si="132"/>
        <v>7.7071824840485512E-3</v>
      </c>
      <c r="BA87">
        <f t="shared" si="132"/>
        <v>7.0588860297553027E-3</v>
      </c>
      <c r="BB87">
        <f t="shared" si="133"/>
        <v>6.529166315137295E-3</v>
      </c>
      <c r="BC87">
        <f t="shared" si="133"/>
        <v>6.0794567334714117E-3</v>
      </c>
      <c r="BD87">
        <f t="shared" si="133"/>
        <v>5.6886232009655952E-3</v>
      </c>
      <c r="BE87">
        <f t="shared" si="133"/>
        <v>5.3434897168797759E-3</v>
      </c>
      <c r="BF87">
        <f t="shared" si="133"/>
        <v>5.0351343899645764E-3</v>
      </c>
      <c r="BG87">
        <f t="shared" si="133"/>
        <v>4.7571583492825665E-3</v>
      </c>
      <c r="BH87">
        <f t="shared" si="133"/>
        <v>4.5047740651596221E-3</v>
      </c>
      <c r="BI87">
        <f t="shared" si="133"/>
        <v>4.2742819020707493E-3</v>
      </c>
      <c r="BJ87">
        <f t="shared" si="133"/>
        <v>4.062749178267747E-3</v>
      </c>
      <c r="BK87">
        <f t="shared" si="133"/>
        <v>3.867802938864177E-3</v>
      </c>
      <c r="BL87">
        <f t="shared" si="134"/>
        <v>3.6874904324228782E-3</v>
      </c>
      <c r="BM87">
        <f t="shared" si="134"/>
        <v>3.5201818671925372E-3</v>
      </c>
      <c r="BN87">
        <f t="shared" si="134"/>
        <v>3.364500638921325E-3</v>
      </c>
      <c r="BO87">
        <f t="shared" si="134"/>
        <v>3.2192720173816343E-3</v>
      </c>
      <c r="BP87">
        <f t="shared" si="134"/>
        <v>3.0834845971749354E-3</v>
      </c>
      <c r="BQ87">
        <f t="shared" si="134"/>
        <v>2.9562607975098629E-3</v>
      </c>
      <c r="BR87">
        <f t="shared" si="134"/>
        <v>2.836833918197449E-3</v>
      </c>
      <c r="BS87">
        <f t="shared" si="134"/>
        <v>2.7245300378065935E-3</v>
      </c>
      <c r="BT87">
        <f t="shared" si="134"/>
        <v>2.6187535494788987E-3</v>
      </c>
      <c r="BU87">
        <f t="shared" si="134"/>
        <v>2.5189754714232742E-3</v>
      </c>
      <c r="BV87">
        <f t="shared" si="135"/>
        <v>2.424723902963367E-3</v>
      </c>
      <c r="BW87">
        <f t="shared" si="135"/>
        <v>2.3355761602522418E-3</v>
      </c>
      <c r="BX87">
        <f t="shared" si="135"/>
        <v>2.2511522417214703E-3</v>
      </c>
      <c r="BY87">
        <f t="shared" si="135"/>
        <v>2.1711093570079775E-3</v>
      </c>
      <c r="BZ87">
        <f t="shared" si="135"/>
        <v>2.0951373143644862E-3</v>
      </c>
      <c r="CA87">
        <f t="shared" si="135"/>
        <v>2.0229546070090324E-3</v>
      </c>
      <c r="CB87">
        <f t="shared" si="135"/>
        <v>1.9543050729998956E-3</v>
      </c>
      <c r="CC87">
        <f t="shared" si="135"/>
        <v>1.8889550291422937E-3</v>
      </c>
      <c r="CD87">
        <f t="shared" si="135"/>
        <v>1.8266907993228232E-3</v>
      </c>
      <c r="CE87">
        <f t="shared" si="135"/>
        <v>1.7673165730774693E-3</v>
      </c>
      <c r="CF87">
        <f t="shared" si="136"/>
        <v>1.7106525422452886E-3</v>
      </c>
      <c r="CG87">
        <f t="shared" si="136"/>
        <v>1.6565332730555525E-3</v>
      </c>
      <c r="CH87">
        <f t="shared" si="136"/>
        <v>1.6048062785399067E-3</v>
      </c>
      <c r="CI87">
        <f t="shared" si="136"/>
        <v>1.5553307621977844E-3</v>
      </c>
      <c r="CJ87">
        <f t="shared" si="136"/>
        <v>1.5079765087073203E-3</v>
      </c>
      <c r="CK87">
        <f t="shared" si="136"/>
        <v>1.4626229014181743E-3</v>
      </c>
      <c r="CL87">
        <f t="shared" si="136"/>
        <v>1.4191580495804229E-3</v>
      </c>
      <c r="CM87">
        <f t="shared" si="136"/>
        <v>1.3774780109036937E-3</v>
      </c>
      <c r="CN87">
        <f t="shared" si="136"/>
        <v>1.3374860972184084E-3</v>
      </c>
      <c r="CO87">
        <f t="shared" si="136"/>
        <v>1.2990922528164333E-3</v>
      </c>
      <c r="CP87">
        <f t="shared" si="137"/>
        <v>1.2622124965524504E-3</v>
      </c>
      <c r="CQ87">
        <f t="shared" si="137"/>
        <v>1.2267684200459991E-3</v>
      </c>
      <c r="CR87">
        <f t="shared" si="137"/>
        <v>7.8969125235463363E-4</v>
      </c>
      <c r="CS87">
        <f t="shared" si="137"/>
        <v>5.1282104015174153E-4</v>
      </c>
      <c r="CT87">
        <f t="shared" si="137"/>
        <v>3.5508201518327852E-4</v>
      </c>
      <c r="CU87">
        <f t="shared" si="137"/>
        <v>2.469698610820301E-4</v>
      </c>
      <c r="CV87">
        <f t="shared" si="137"/>
        <v>1.6860120166772556E-4</v>
      </c>
      <c r="CW87">
        <f t="shared" si="137"/>
        <v>1.108093550198186E-4</v>
      </c>
      <c r="CX87">
        <f t="shared" si="137"/>
        <v>6.8419526416018411E-5</v>
      </c>
      <c r="CY87">
        <f t="shared" si="137"/>
        <v>3.8146054441011117E-5</v>
      </c>
      <c r="CZ87">
        <f t="shared" si="138"/>
        <v>1.7734176683297502E-5</v>
      </c>
      <c r="DA87">
        <f t="shared" si="138"/>
        <v>5.5484506653577371E-6</v>
      </c>
      <c r="DB87">
        <f t="shared" si="138"/>
        <v>3.5237864975991763E-7</v>
      </c>
      <c r="DC87">
        <f t="shared" si="138"/>
        <v>0</v>
      </c>
      <c r="DD87">
        <f t="shared" si="138"/>
        <v>0</v>
      </c>
      <c r="DE87">
        <f t="shared" si="138"/>
        <v>0</v>
      </c>
      <c r="DF87">
        <f t="shared" si="138"/>
        <v>0</v>
      </c>
      <c r="DG87">
        <f t="shared" si="138"/>
        <v>0</v>
      </c>
      <c r="DH87">
        <f t="shared" si="138"/>
        <v>0</v>
      </c>
      <c r="DI87">
        <f t="shared" si="138"/>
        <v>0</v>
      </c>
      <c r="DJ87">
        <f t="shared" si="139"/>
        <v>0</v>
      </c>
      <c r="DK87">
        <f t="shared" si="139"/>
        <v>0</v>
      </c>
      <c r="DL87">
        <f t="shared" si="139"/>
        <v>0</v>
      </c>
      <c r="DM87">
        <f t="shared" si="139"/>
        <v>0</v>
      </c>
      <c r="DN87">
        <f t="shared" si="139"/>
        <v>0</v>
      </c>
      <c r="DO87">
        <f t="shared" si="139"/>
        <v>0</v>
      </c>
      <c r="DP87">
        <f t="shared" si="139"/>
        <v>0</v>
      </c>
      <c r="DQ87">
        <f t="shared" si="139"/>
        <v>0</v>
      </c>
      <c r="DR87">
        <f t="shared" si="139"/>
        <v>0</v>
      </c>
      <c r="DS87">
        <f t="shared" si="139"/>
        <v>0</v>
      </c>
      <c r="DT87">
        <f t="shared" si="140"/>
        <v>0</v>
      </c>
      <c r="DU87">
        <f t="shared" si="140"/>
        <v>0</v>
      </c>
      <c r="DV87">
        <f t="shared" si="140"/>
        <v>0</v>
      </c>
      <c r="DW87">
        <f t="shared" si="140"/>
        <v>0</v>
      </c>
      <c r="DX87">
        <f t="shared" si="140"/>
        <v>0</v>
      </c>
      <c r="DY87">
        <f t="shared" si="140"/>
        <v>0</v>
      </c>
      <c r="DZ87">
        <f t="shared" si="140"/>
        <v>0</v>
      </c>
      <c r="EA87">
        <f t="shared" si="140"/>
        <v>0</v>
      </c>
      <c r="EB87">
        <f t="shared" si="140"/>
        <v>0</v>
      </c>
      <c r="EC87">
        <f t="shared" si="140"/>
        <v>0</v>
      </c>
      <c r="ED87">
        <f t="shared" si="141"/>
        <v>0</v>
      </c>
      <c r="EE87">
        <f t="shared" si="141"/>
        <v>0</v>
      </c>
      <c r="EF87">
        <f t="shared" si="141"/>
        <v>0</v>
      </c>
      <c r="EG87">
        <f t="shared" si="141"/>
        <v>0</v>
      </c>
      <c r="EH87">
        <f t="shared" si="141"/>
        <v>0</v>
      </c>
      <c r="EI87">
        <f t="shared" si="141"/>
        <v>0</v>
      </c>
      <c r="EJ87">
        <f t="shared" si="141"/>
        <v>0</v>
      </c>
      <c r="EK87">
        <f t="shared" si="141"/>
        <v>0</v>
      </c>
      <c r="EL87">
        <f t="shared" si="141"/>
        <v>0</v>
      </c>
      <c r="EM87">
        <f t="shared" si="141"/>
        <v>0</v>
      </c>
      <c r="EN87">
        <f t="shared" si="142"/>
        <v>0</v>
      </c>
      <c r="EO87">
        <f t="shared" si="142"/>
        <v>0</v>
      </c>
      <c r="EP87">
        <f t="shared" si="142"/>
        <v>0</v>
      </c>
      <c r="EQ87">
        <f t="shared" si="142"/>
        <v>0</v>
      </c>
      <c r="ER87">
        <f t="shared" si="142"/>
        <v>0</v>
      </c>
      <c r="ES87">
        <f t="shared" si="142"/>
        <v>0</v>
      </c>
      <c r="ET87">
        <f t="shared" si="142"/>
        <v>0</v>
      </c>
      <c r="EU87">
        <f t="shared" si="142"/>
        <v>0</v>
      </c>
      <c r="EV87">
        <f t="shared" si="142"/>
        <v>0</v>
      </c>
      <c r="EW87">
        <f t="shared" si="142"/>
        <v>0</v>
      </c>
      <c r="EX87">
        <f t="shared" si="142"/>
        <v>0</v>
      </c>
      <c r="EZ87">
        <f t="shared" si="112"/>
        <v>0.87684276175747</v>
      </c>
      <c r="FB87">
        <f t="shared" si="110"/>
        <v>1.14271790612267E-2</v>
      </c>
      <c r="FC87">
        <f t="shared" si="111"/>
        <v>0.24855505920858317</v>
      </c>
    </row>
    <row r="88" spans="1:159" x14ac:dyDescent="0.25">
      <c r="A88">
        <v>705</v>
      </c>
      <c r="B88" s="19">
        <f>'Input spectra'!Y87</f>
        <v>4.6084134168562503E-2</v>
      </c>
      <c r="C88">
        <f>'Input spectra'!F87</f>
        <v>0</v>
      </c>
      <c r="D88">
        <f t="shared" si="128"/>
        <v>2.0653927966864227E-2</v>
      </c>
      <c r="E88">
        <f t="shared" si="128"/>
        <v>2.0409243264313731E-2</v>
      </c>
      <c r="F88">
        <f t="shared" si="128"/>
        <v>2.0166371968519513E-2</v>
      </c>
      <c r="G88">
        <f t="shared" si="128"/>
        <v>1.9925302576680369E-2</v>
      </c>
      <c r="H88">
        <f t="shared" si="128"/>
        <v>1.9686023653435324E-2</v>
      </c>
      <c r="I88">
        <f t="shared" si="128"/>
        <v>1.9448523830486661E-2</v>
      </c>
      <c r="J88">
        <f t="shared" si="128"/>
        <v>1.9212791806224972E-2</v>
      </c>
      <c r="K88">
        <f t="shared" si="128"/>
        <v>1.8978816345356215E-2</v>
      </c>
      <c r="L88">
        <f t="shared" si="128"/>
        <v>1.8746586278530854E-2</v>
      </c>
      <c r="M88">
        <f t="shared" si="128"/>
        <v>1.8516090501974947E-2</v>
      </c>
      <c r="N88">
        <f t="shared" si="129"/>
        <v>1.8287317977123272E-2</v>
      </c>
      <c r="O88">
        <f t="shared" si="129"/>
        <v>1.8060257730254405E-2</v>
      </c>
      <c r="P88">
        <f t="shared" si="129"/>
        <v>1.7834898852127811E-2</v>
      </c>
      <c r="Q88">
        <f t="shared" si="129"/>
        <v>1.7611230497622886E-2</v>
      </c>
      <c r="R88">
        <f t="shared" si="129"/>
        <v>1.7389241885379932E-2</v>
      </c>
      <c r="S88">
        <f t="shared" si="129"/>
        <v>1.7168922297443132E-2</v>
      </c>
      <c r="T88">
        <f t="shared" si="129"/>
        <v>1.6950261078905415E-2</v>
      </c>
      <c r="U88">
        <f t="shared" si="129"/>
        <v>1.6733247637555237E-2</v>
      </c>
      <c r="V88">
        <f t="shared" si="129"/>
        <v>1.6517871443525338E-2</v>
      </c>
      <c r="W88">
        <f t="shared" si="129"/>
        <v>1.6304122028943348E-2</v>
      </c>
      <c r="X88">
        <f t="shared" si="130"/>
        <v>1.6091988987584301E-2</v>
      </c>
      <c r="Y88">
        <f t="shared" si="130"/>
        <v>1.5881461974525033E-2</v>
      </c>
      <c r="Z88">
        <f t="shared" si="130"/>
        <v>1.5672530705800488E-2</v>
      </c>
      <c r="AA88">
        <f t="shared" si="130"/>
        <v>1.5465184958061833E-2</v>
      </c>
      <c r="AB88">
        <f t="shared" si="130"/>
        <v>1.525941456823646E-2</v>
      </c>
      <c r="AC88">
        <f t="shared" si="130"/>
        <v>1.5055209433189843E-2</v>
      </c>
      <c r="AD88">
        <f t="shared" si="130"/>
        <v>1.4852559509389199E-2</v>
      </c>
      <c r="AE88">
        <f t="shared" si="130"/>
        <v>1.4651454812569005E-2</v>
      </c>
      <c r="AF88">
        <f t="shared" si="130"/>
        <v>1.4451885417398313E-2</v>
      </c>
      <c r="AG88">
        <f t="shared" si="130"/>
        <v>1.4253841457149865E-2</v>
      </c>
      <c r="AH88">
        <f t="shared" si="131"/>
        <v>1.4057313123371039E-2</v>
      </c>
      <c r="AI88">
        <f t="shared" si="131"/>
        <v>1.386229066555654E-2</v>
      </c>
      <c r="AJ88">
        <f t="shared" si="131"/>
        <v>1.3668764390822895E-2</v>
      </c>
      <c r="AK88">
        <f t="shared" si="131"/>
        <v>1.3476724663584702E-2</v>
      </c>
      <c r="AL88">
        <f t="shared" si="131"/>
        <v>1.3286161905232654E-2</v>
      </c>
      <c r="AM88">
        <f t="shared" si="131"/>
        <v>1.3097066593813303E-2</v>
      </c>
      <c r="AN88">
        <f t="shared" si="131"/>
        <v>1.2909429263710553E-2</v>
      </c>
      <c r="AO88">
        <f t="shared" si="131"/>
        <v>1.2723240505328913E-2</v>
      </c>
      <c r="AP88">
        <f t="shared" si="131"/>
        <v>1.2538490964778441E-2</v>
      </c>
      <c r="AQ88">
        <f t="shared" si="131"/>
        <v>1.2355171343561415E-2</v>
      </c>
      <c r="AR88">
        <f t="shared" si="132"/>
        <v>1.2173272398260715E-2</v>
      </c>
      <c r="AS88">
        <f t="shared" si="132"/>
        <v>1.1992784940229897E-2</v>
      </c>
      <c r="AT88">
        <f t="shared" si="132"/>
        <v>1.1813699835284913E-2</v>
      </c>
      <c r="AU88">
        <f t="shared" si="132"/>
        <v>1.1636008003397594E-2</v>
      </c>
      <c r="AV88">
        <f t="shared" si="132"/>
        <v>1.1459700418390704E-2</v>
      </c>
      <c r="AW88">
        <f t="shared" si="132"/>
        <v>1.1284768107634725E-2</v>
      </c>
      <c r="AX88">
        <f t="shared" si="132"/>
        <v>1.0030044725092771E-2</v>
      </c>
      <c r="AY88">
        <f t="shared" si="132"/>
        <v>8.5692593440819462E-3</v>
      </c>
      <c r="AZ88">
        <f t="shared" si="132"/>
        <v>7.7129187959482058E-3</v>
      </c>
      <c r="BA88">
        <f t="shared" si="132"/>
        <v>7.0642493223928857E-3</v>
      </c>
      <c r="BB88">
        <f t="shared" si="133"/>
        <v>6.5342284107747662E-3</v>
      </c>
      <c r="BC88">
        <f t="shared" si="133"/>
        <v>6.0842644729331803E-3</v>
      </c>
      <c r="BD88">
        <f t="shared" si="133"/>
        <v>5.6932101071180286E-3</v>
      </c>
      <c r="BE88">
        <f t="shared" si="133"/>
        <v>5.3478812236494319E-3</v>
      </c>
      <c r="BF88">
        <f t="shared" si="133"/>
        <v>5.0393505870301039E-3</v>
      </c>
      <c r="BG88">
        <f t="shared" si="133"/>
        <v>4.7612155803173984E-3</v>
      </c>
      <c r="BH88">
        <f t="shared" si="133"/>
        <v>4.5086859300710255E-3</v>
      </c>
      <c r="BI88">
        <f t="shared" si="133"/>
        <v>4.2780599215399484E-3</v>
      </c>
      <c r="BJ88">
        <f t="shared" si="133"/>
        <v>4.0664032540091441E-3</v>
      </c>
      <c r="BK88">
        <f t="shared" si="133"/>
        <v>3.8713416837720472E-3</v>
      </c>
      <c r="BL88">
        <f t="shared" si="134"/>
        <v>3.6909214143122184E-3</v>
      </c>
      <c r="BM88">
        <f t="shared" si="134"/>
        <v>3.5235117931427125E-3</v>
      </c>
      <c r="BN88">
        <f t="shared" si="134"/>
        <v>3.3677354975847167E-3</v>
      </c>
      <c r="BO88">
        <f t="shared" si="134"/>
        <v>3.2224171907971498E-3</v>
      </c>
      <c r="BP88">
        <f t="shared" si="134"/>
        <v>3.0865449499789428E-3</v>
      </c>
      <c r="BQ88">
        <f t="shared" si="134"/>
        <v>2.9592407490780801E-3</v>
      </c>
      <c r="BR88">
        <f t="shared" si="134"/>
        <v>2.8397375016825429E-3</v>
      </c>
      <c r="BS88">
        <f t="shared" si="134"/>
        <v>2.7273609489671768E-3</v>
      </c>
      <c r="BT88">
        <f t="shared" si="134"/>
        <v>2.621515187451236E-3</v>
      </c>
      <c r="BU88">
        <f t="shared" si="134"/>
        <v>2.5216709730585376E-3</v>
      </c>
      <c r="BV88">
        <f t="shared" si="135"/>
        <v>2.4273561719716282E-3</v>
      </c>
      <c r="BW88">
        <f t="shared" si="135"/>
        <v>2.3381478921143803E-3</v>
      </c>
      <c r="BX88">
        <f t="shared" si="135"/>
        <v>2.2536659451218312E-3</v>
      </c>
      <c r="BY88">
        <f t="shared" si="135"/>
        <v>2.1735673723835671E-3</v>
      </c>
      <c r="BZ88">
        <f t="shared" si="135"/>
        <v>2.0975418300467207E-3</v>
      </c>
      <c r="CA88">
        <f t="shared" si="135"/>
        <v>2.0253076733416958E-3</v>
      </c>
      <c r="CB88">
        <f t="shared" si="135"/>
        <v>1.9566086147450464E-3</v>
      </c>
      <c r="CC88">
        <f t="shared" si="135"/>
        <v>1.8912108564293146E-3</v>
      </c>
      <c r="CD88">
        <f t="shared" si="135"/>
        <v>1.8289006173509933E-3</v>
      </c>
      <c r="CE88">
        <f t="shared" si="135"/>
        <v>1.769481990746618E-3</v>
      </c>
      <c r="CF88">
        <f t="shared" si="136"/>
        <v>1.7127750798602368E-3</v>
      </c>
      <c r="CG88">
        <f t="shared" si="136"/>
        <v>1.6586143692266838E-3</v>
      </c>
      <c r="CH88">
        <f t="shared" si="136"/>
        <v>1.6068472963831023E-3</v>
      </c>
      <c r="CI88">
        <f t="shared" si="136"/>
        <v>1.5573329949213047E-3</v>
      </c>
      <c r="CJ88">
        <f t="shared" si="136"/>
        <v>1.5099411846602666E-3</v>
      </c>
      <c r="CK88">
        <f t="shared" si="136"/>
        <v>1.4645511886644186E-3</v>
      </c>
      <c r="CL88">
        <f t="shared" si="136"/>
        <v>1.4210510600529255E-3</v>
      </c>
      <c r="CM88">
        <f t="shared" si="136"/>
        <v>1.3793368041866067E-3</v>
      </c>
      <c r="CN88">
        <f t="shared" si="136"/>
        <v>1.3393116839980263E-3</v>
      </c>
      <c r="CO88">
        <f t="shared" si="136"/>
        <v>1.3008855980366878E-3</v>
      </c>
      <c r="CP88">
        <f t="shared" si="137"/>
        <v>1.2639745223060844E-3</v>
      </c>
      <c r="CQ88">
        <f t="shared" si="137"/>
        <v>1.2285000082286834E-3</v>
      </c>
      <c r="CR88">
        <f t="shared" si="137"/>
        <v>7.9081816215146922E-4</v>
      </c>
      <c r="CS88">
        <f t="shared" si="137"/>
        <v>5.1356080918922608E-4</v>
      </c>
      <c r="CT88">
        <f t="shared" si="137"/>
        <v>3.5559974987027699E-4</v>
      </c>
      <c r="CU88">
        <f t="shared" si="137"/>
        <v>2.4733379427057956E-4</v>
      </c>
      <c r="CV88">
        <f t="shared" si="137"/>
        <v>1.6885226851268961E-4</v>
      </c>
      <c r="CW88">
        <f t="shared" si="137"/>
        <v>1.1097608319399838E-4</v>
      </c>
      <c r="CX88">
        <f t="shared" si="137"/>
        <v>6.8523535276701647E-5</v>
      </c>
      <c r="CY88">
        <f t="shared" si="137"/>
        <v>3.8204634848072856E-5</v>
      </c>
      <c r="CZ88">
        <f t="shared" si="138"/>
        <v>1.7761686136869003E-5</v>
      </c>
      <c r="DA88">
        <f t="shared" si="138"/>
        <v>5.5571436197731849E-6</v>
      </c>
      <c r="DB88">
        <f t="shared" si="138"/>
        <v>3.5293620438813821E-7</v>
      </c>
      <c r="DC88">
        <f t="shared" si="138"/>
        <v>0</v>
      </c>
      <c r="DD88">
        <f t="shared" si="138"/>
        <v>0</v>
      </c>
      <c r="DE88">
        <f t="shared" si="138"/>
        <v>0</v>
      </c>
      <c r="DF88">
        <f t="shared" si="138"/>
        <v>0</v>
      </c>
      <c r="DG88">
        <f t="shared" si="138"/>
        <v>0</v>
      </c>
      <c r="DH88">
        <f t="shared" si="138"/>
        <v>0</v>
      </c>
      <c r="DI88">
        <f t="shared" si="138"/>
        <v>0</v>
      </c>
      <c r="DJ88">
        <f t="shared" si="139"/>
        <v>0</v>
      </c>
      <c r="DK88">
        <f t="shared" si="139"/>
        <v>0</v>
      </c>
      <c r="DL88">
        <f t="shared" si="139"/>
        <v>0</v>
      </c>
      <c r="DM88">
        <f t="shared" si="139"/>
        <v>0</v>
      </c>
      <c r="DN88">
        <f t="shared" si="139"/>
        <v>0</v>
      </c>
      <c r="DO88">
        <f t="shared" si="139"/>
        <v>0</v>
      </c>
      <c r="DP88">
        <f t="shared" si="139"/>
        <v>0</v>
      </c>
      <c r="DQ88">
        <f t="shared" si="139"/>
        <v>0</v>
      </c>
      <c r="DR88">
        <f t="shared" si="139"/>
        <v>0</v>
      </c>
      <c r="DS88">
        <f t="shared" si="139"/>
        <v>0</v>
      </c>
      <c r="DT88">
        <f t="shared" si="140"/>
        <v>0</v>
      </c>
      <c r="DU88">
        <f t="shared" si="140"/>
        <v>0</v>
      </c>
      <c r="DV88">
        <f t="shared" si="140"/>
        <v>0</v>
      </c>
      <c r="DW88">
        <f t="shared" si="140"/>
        <v>0</v>
      </c>
      <c r="DX88">
        <f t="shared" si="140"/>
        <v>0</v>
      </c>
      <c r="DY88">
        <f t="shared" si="140"/>
        <v>0</v>
      </c>
      <c r="DZ88">
        <f t="shared" si="140"/>
        <v>0</v>
      </c>
      <c r="EA88">
        <f t="shared" si="140"/>
        <v>0</v>
      </c>
      <c r="EB88">
        <f t="shared" si="140"/>
        <v>0</v>
      </c>
      <c r="EC88">
        <f t="shared" si="140"/>
        <v>0</v>
      </c>
      <c r="ED88">
        <f t="shared" si="141"/>
        <v>0</v>
      </c>
      <c r="EE88">
        <f t="shared" si="141"/>
        <v>0</v>
      </c>
      <c r="EF88">
        <f t="shared" si="141"/>
        <v>0</v>
      </c>
      <c r="EG88">
        <f t="shared" si="141"/>
        <v>0</v>
      </c>
      <c r="EH88">
        <f t="shared" si="141"/>
        <v>0</v>
      </c>
      <c r="EI88">
        <f t="shared" si="141"/>
        <v>0</v>
      </c>
      <c r="EJ88">
        <f t="shared" si="141"/>
        <v>0</v>
      </c>
      <c r="EK88">
        <f t="shared" si="141"/>
        <v>0</v>
      </c>
      <c r="EL88">
        <f t="shared" si="141"/>
        <v>0</v>
      </c>
      <c r="EM88">
        <f t="shared" si="141"/>
        <v>0</v>
      </c>
      <c r="EN88">
        <f t="shared" si="142"/>
        <v>0</v>
      </c>
      <c r="EO88">
        <f t="shared" si="142"/>
        <v>0</v>
      </c>
      <c r="EP88">
        <f t="shared" si="142"/>
        <v>0</v>
      </c>
      <c r="EQ88">
        <f t="shared" si="142"/>
        <v>0</v>
      </c>
      <c r="ER88">
        <f t="shared" si="142"/>
        <v>0</v>
      </c>
      <c r="ES88">
        <f t="shared" si="142"/>
        <v>0</v>
      </c>
      <c r="ET88">
        <f t="shared" si="142"/>
        <v>0</v>
      </c>
      <c r="EU88">
        <f t="shared" si="142"/>
        <v>0</v>
      </c>
      <c r="EV88">
        <f t="shared" si="142"/>
        <v>0</v>
      </c>
      <c r="EW88">
        <f t="shared" si="142"/>
        <v>0</v>
      </c>
      <c r="EX88">
        <f t="shared" si="142"/>
        <v>0</v>
      </c>
      <c r="EZ88">
        <f t="shared" si="112"/>
        <v>0.8772156896909663</v>
      </c>
      <c r="FB88">
        <f t="shared" si="110"/>
        <v>1.1389312972651833E-2</v>
      </c>
      <c r="FC88">
        <f t="shared" si="111"/>
        <v>0.24855990266517544</v>
      </c>
    </row>
    <row r="89" spans="1:159" x14ac:dyDescent="0.25">
      <c r="A89">
        <v>710</v>
      </c>
      <c r="B89" s="19">
        <f>'Input spectra'!Y88</f>
        <v>4.59291332366593E-2</v>
      </c>
      <c r="C89">
        <f>'Input spectra'!F88</f>
        <v>0</v>
      </c>
      <c r="D89">
        <f t="shared" si="128"/>
        <v>2.0653927966864227E-2</v>
      </c>
      <c r="E89">
        <f t="shared" si="128"/>
        <v>2.0409559611937977E-2</v>
      </c>
      <c r="F89">
        <f t="shared" si="128"/>
        <v>2.0166997139499317E-2</v>
      </c>
      <c r="G89">
        <f t="shared" si="128"/>
        <v>1.9926229130363057E-2</v>
      </c>
      <c r="H89">
        <f t="shared" si="128"/>
        <v>1.9687244232077798E-2</v>
      </c>
      <c r="I89">
        <f t="shared" si="128"/>
        <v>1.9450031158554155E-2</v>
      </c>
      <c r="J89">
        <f t="shared" si="128"/>
        <v>1.9214578689694919E-2</v>
      </c>
      <c r="K89">
        <f t="shared" si="128"/>
        <v>1.8980875671027249E-2</v>
      </c>
      <c r="L89">
        <f t="shared" si="128"/>
        <v>1.8748911013336839E-2</v>
      </c>
      <c r="M89">
        <f t="shared" si="128"/>
        <v>1.8518673692304075E-2</v>
      </c>
      <c r="N89">
        <f t="shared" si="129"/>
        <v>1.8290152748142136E-2</v>
      </c>
      <c r="O89">
        <f t="shared" si="129"/>
        <v>1.8063337285237048E-2</v>
      </c>
      <c r="P89">
        <f t="shared" si="129"/>
        <v>1.7838216471789705E-2</v>
      </c>
      <c r="Q89">
        <f t="shared" si="129"/>
        <v>1.7614779539459811E-2</v>
      </c>
      <c r="R89">
        <f t="shared" si="129"/>
        <v>1.739301578301173E-2</v>
      </c>
      <c r="S89">
        <f t="shared" si="129"/>
        <v>1.7172914559962272E-2</v>
      </c>
      <c r="T89">
        <f t="shared" si="129"/>
        <v>1.6954465290230376E-2</v>
      </c>
      <c r="U89">
        <f t="shared" si="129"/>
        <v>1.6737657455788667E-2</v>
      </c>
      <c r="V89">
        <f t="shared" si="129"/>
        <v>1.6522480600316924E-2</v>
      </c>
      <c r="W89">
        <f t="shared" si="129"/>
        <v>1.6308924328857419E-2</v>
      </c>
      <c r="X89">
        <f t="shared" si="130"/>
        <v>1.6096978307472077E-2</v>
      </c>
      <c r="Y89">
        <f t="shared" si="130"/>
        <v>1.5886632262901552E-2</v>
      </c>
      <c r="Z89">
        <f t="shared" si="130"/>
        <v>1.56778759822261E-2</v>
      </c>
      <c r="AA89">
        <f t="shared" si="130"/>
        <v>1.5470699312528299E-2</v>
      </c>
      <c r="AB89">
        <f t="shared" si="130"/>
        <v>1.5265092160557603E-2</v>
      </c>
      <c r="AC89">
        <f t="shared" si="130"/>
        <v>1.5061044492396704E-2</v>
      </c>
      <c r="AD89">
        <f t="shared" si="130"/>
        <v>1.4858546333129677E-2</v>
      </c>
      <c r="AE89">
        <f t="shared" si="130"/>
        <v>1.4657587766511972E-2</v>
      </c>
      <c r="AF89">
        <f t="shared" si="130"/>
        <v>1.445815893464214E-2</v>
      </c>
      <c r="AG89">
        <f t="shared" si="130"/>
        <v>1.4260250037635354E-2</v>
      </c>
      <c r="AH89">
        <f t="shared" si="131"/>
        <v>1.4063851333298709E-2</v>
      </c>
      <c r="AI89">
        <f t="shared" si="131"/>
        <v>1.3868953136808264E-2</v>
      </c>
      <c r="AJ89">
        <f t="shared" si="131"/>
        <v>1.3675545820387847E-2</v>
      </c>
      <c r="AK89">
        <f t="shared" si="131"/>
        <v>1.3483619812989562E-2</v>
      </c>
      <c r="AL89">
        <f t="shared" si="131"/>
        <v>1.3293165599976092E-2</v>
      </c>
      <c r="AM89">
        <f t="shared" si="131"/>
        <v>1.3104173722804662E-2</v>
      </c>
      <c r="AN89">
        <f t="shared" si="131"/>
        <v>1.2916634778712731E-2</v>
      </c>
      <c r="AO89">
        <f t="shared" si="131"/>
        <v>1.2730539420405411E-2</v>
      </c>
      <c r="AP89">
        <f t="shared" si="131"/>
        <v>1.254587835574455E-2</v>
      </c>
      <c r="AQ89">
        <f t="shared" si="131"/>
        <v>1.2362642347439501E-2</v>
      </c>
      <c r="AR89">
        <f t="shared" si="132"/>
        <v>1.2180822212739594E-2</v>
      </c>
      <c r="AS89">
        <f t="shared" si="132"/>
        <v>1.2000408823128254E-2</v>
      </c>
      <c r="AT89">
        <f t="shared" si="132"/>
        <v>1.1821393104018751E-2</v>
      </c>
      <c r="AU89">
        <f t="shared" si="132"/>
        <v>1.1643766034451679E-2</v>
      </c>
      <c r="AV89">
        <f t="shared" si="132"/>
        <v>1.1467518646793979E-2</v>
      </c>
      <c r="AW89">
        <f t="shared" si="132"/>
        <v>1.1292642026439665E-2</v>
      </c>
      <c r="AX89">
        <f t="shared" si="132"/>
        <v>1.003719874009671E-2</v>
      </c>
      <c r="AY89">
        <f t="shared" si="132"/>
        <v>8.5755043615320815E-3</v>
      </c>
      <c r="AZ89">
        <f t="shared" si="132"/>
        <v>7.7186593772776103E-3</v>
      </c>
      <c r="BA89">
        <f t="shared" si="132"/>
        <v>7.0696166900230065E-3</v>
      </c>
      <c r="BB89">
        <f t="shared" si="133"/>
        <v>6.5392944310805621E-3</v>
      </c>
      <c r="BC89">
        <f t="shared" si="133"/>
        <v>6.0890760144384102E-3</v>
      </c>
      <c r="BD89">
        <f t="shared" si="133"/>
        <v>5.6978007118293735E-3</v>
      </c>
      <c r="BE89">
        <f t="shared" si="133"/>
        <v>5.3522763395458415E-3</v>
      </c>
      <c r="BF89">
        <f t="shared" si="133"/>
        <v>5.0435703145510899E-3</v>
      </c>
      <c r="BG89">
        <f t="shared" si="133"/>
        <v>4.7652762716372263E-3</v>
      </c>
      <c r="BH89">
        <f t="shared" si="133"/>
        <v>4.5126011919756764E-3</v>
      </c>
      <c r="BI89">
        <f t="shared" si="133"/>
        <v>4.2818412803843752E-3</v>
      </c>
      <c r="BJ89">
        <f t="shared" si="133"/>
        <v>4.0700606162614545E-3</v>
      </c>
      <c r="BK89">
        <f t="shared" si="133"/>
        <v>3.8748836663618029E-3</v>
      </c>
      <c r="BL89">
        <f t="shared" si="134"/>
        <v>3.694355588518103E-3</v>
      </c>
      <c r="BM89">
        <f t="shared" si="134"/>
        <v>3.5268448690457155E-3</v>
      </c>
      <c r="BN89">
        <f t="shared" si="134"/>
        <v>3.3709734664601988E-3</v>
      </c>
      <c r="BO89">
        <f t="shared" si="134"/>
        <v>3.2255654369930187E-3</v>
      </c>
      <c r="BP89">
        <f t="shared" si="134"/>
        <v>3.0896083401774897E-3</v>
      </c>
      <c r="BQ89">
        <f t="shared" si="134"/>
        <v>2.9622237044784868E-3</v>
      </c>
      <c r="BR89">
        <f t="shared" si="134"/>
        <v>2.842644057071277E-3</v>
      </c>
      <c r="BS89">
        <f t="shared" si="134"/>
        <v>2.7301948015737649E-3</v>
      </c>
      <c r="BT89">
        <f t="shared" si="134"/>
        <v>2.6242797377420265E-3</v>
      </c>
      <c r="BU89">
        <f t="shared" si="134"/>
        <v>2.5243693590922974E-3</v>
      </c>
      <c r="BV89">
        <f t="shared" si="135"/>
        <v>2.4299912985588984E-3</v>
      </c>
      <c r="BW89">
        <f t="shared" si="135"/>
        <v>2.34072245574235E-3</v>
      </c>
      <c r="BX89">
        <f t="shared" si="135"/>
        <v>2.2561824553980064E-3</v>
      </c>
      <c r="BY89">
        <f t="shared" si="135"/>
        <v>2.1760281705943759E-3</v>
      </c>
      <c r="BZ89">
        <f t="shared" si="135"/>
        <v>2.0999491053073482E-3</v>
      </c>
      <c r="CA89">
        <f t="shared" si="135"/>
        <v>2.0276634767210258E-3</v>
      </c>
      <c r="CB89">
        <f t="shared" si="135"/>
        <v>1.9589148716776276E-3</v>
      </c>
      <c r="CC89">
        <f t="shared" si="135"/>
        <v>1.8934693776696948E-3</v>
      </c>
      <c r="CD89">
        <f t="shared" si="135"/>
        <v>1.8311131086809161E-3</v>
      </c>
      <c r="CE89">
        <f t="shared" si="135"/>
        <v>1.7716500616097388E-3</v>
      </c>
      <c r="CF89">
        <f t="shared" si="136"/>
        <v>1.7149002510701515E-3</v>
      </c>
      <c r="CG89">
        <f t="shared" si="136"/>
        <v>1.6606980798706678E-3</v>
      </c>
      <c r="CH89">
        <f t="shared" si="136"/>
        <v>1.6088909100248625E-3</v>
      </c>
      <c r="CI89">
        <f t="shared" si="136"/>
        <v>1.5593378051903699E-3</v>
      </c>
      <c r="CJ89">
        <f t="shared" si="136"/>
        <v>1.5119084203026884E-3</v>
      </c>
      <c r="CK89">
        <f t="shared" si="136"/>
        <v>1.466482018118705E-3</v>
      </c>
      <c r="CL89">
        <f t="shared" si="136"/>
        <v>1.4229465956061605E-3</v>
      </c>
      <c r="CM89">
        <f t="shared" si="136"/>
        <v>1.3811981057581743E-3</v>
      </c>
      <c r="CN89">
        <f t="shared" si="136"/>
        <v>1.3411397625920235E-3</v>
      </c>
      <c r="CO89">
        <f t="shared" si="136"/>
        <v>1.3026814188987373E-3</v>
      </c>
      <c r="CP89">
        <f t="shared" si="137"/>
        <v>1.265739007815713E-3</v>
      </c>
      <c r="CQ89">
        <f t="shared" si="137"/>
        <v>1.2302340405545193E-3</v>
      </c>
      <c r="CR89">
        <f t="shared" si="137"/>
        <v>7.9194668007766646E-4</v>
      </c>
      <c r="CS89">
        <f t="shared" si="137"/>
        <v>5.1430164537915896E-4</v>
      </c>
      <c r="CT89">
        <f t="shared" si="137"/>
        <v>3.5611823945105924E-4</v>
      </c>
      <c r="CU89">
        <f t="shared" si="137"/>
        <v>2.4769826374871956E-4</v>
      </c>
      <c r="CV89">
        <f t="shared" si="137"/>
        <v>1.6910370922545526E-4</v>
      </c>
      <c r="CW89">
        <f t="shared" si="137"/>
        <v>1.1114306223403737E-4</v>
      </c>
      <c r="CX89">
        <f t="shared" si="137"/>
        <v>6.8627702247849287E-5</v>
      </c>
      <c r="CY89">
        <f t="shared" si="137"/>
        <v>3.8263305216315136E-5</v>
      </c>
      <c r="CZ89">
        <f t="shared" si="138"/>
        <v>1.7789238263413091E-5</v>
      </c>
      <c r="DA89">
        <f t="shared" si="138"/>
        <v>5.5658501937485776E-6</v>
      </c>
      <c r="DB89">
        <f t="shared" si="138"/>
        <v>3.5349464121272208E-7</v>
      </c>
      <c r="DC89">
        <f t="shared" si="138"/>
        <v>0</v>
      </c>
      <c r="DD89">
        <f t="shared" si="138"/>
        <v>0</v>
      </c>
      <c r="DE89">
        <f t="shared" si="138"/>
        <v>0</v>
      </c>
      <c r="DF89">
        <f t="shared" si="138"/>
        <v>0</v>
      </c>
      <c r="DG89">
        <f t="shared" si="138"/>
        <v>0</v>
      </c>
      <c r="DH89">
        <f t="shared" si="138"/>
        <v>0</v>
      </c>
      <c r="DI89">
        <f t="shared" si="138"/>
        <v>0</v>
      </c>
      <c r="DJ89">
        <f t="shared" si="139"/>
        <v>0</v>
      </c>
      <c r="DK89">
        <f t="shared" si="139"/>
        <v>0</v>
      </c>
      <c r="DL89">
        <f t="shared" si="139"/>
        <v>0</v>
      </c>
      <c r="DM89">
        <f t="shared" si="139"/>
        <v>0</v>
      </c>
      <c r="DN89">
        <f t="shared" si="139"/>
        <v>0</v>
      </c>
      <c r="DO89">
        <f t="shared" si="139"/>
        <v>0</v>
      </c>
      <c r="DP89">
        <f t="shared" si="139"/>
        <v>0</v>
      </c>
      <c r="DQ89">
        <f t="shared" si="139"/>
        <v>0</v>
      </c>
      <c r="DR89">
        <f t="shared" si="139"/>
        <v>0</v>
      </c>
      <c r="DS89">
        <f t="shared" si="139"/>
        <v>0</v>
      </c>
      <c r="DT89">
        <f t="shared" si="140"/>
        <v>0</v>
      </c>
      <c r="DU89">
        <f t="shared" si="140"/>
        <v>0</v>
      </c>
      <c r="DV89">
        <f t="shared" si="140"/>
        <v>0</v>
      </c>
      <c r="DW89">
        <f t="shared" si="140"/>
        <v>0</v>
      </c>
      <c r="DX89">
        <f t="shared" si="140"/>
        <v>0</v>
      </c>
      <c r="DY89">
        <f t="shared" si="140"/>
        <v>0</v>
      </c>
      <c r="DZ89">
        <f t="shared" si="140"/>
        <v>0</v>
      </c>
      <c r="EA89">
        <f t="shared" si="140"/>
        <v>0</v>
      </c>
      <c r="EB89">
        <f t="shared" si="140"/>
        <v>0</v>
      </c>
      <c r="EC89">
        <f t="shared" si="140"/>
        <v>0</v>
      </c>
      <c r="ED89">
        <f t="shared" si="141"/>
        <v>0</v>
      </c>
      <c r="EE89">
        <f t="shared" si="141"/>
        <v>0</v>
      </c>
      <c r="EF89">
        <f t="shared" si="141"/>
        <v>0</v>
      </c>
      <c r="EG89">
        <f t="shared" si="141"/>
        <v>0</v>
      </c>
      <c r="EH89">
        <f t="shared" si="141"/>
        <v>0</v>
      </c>
      <c r="EI89">
        <f t="shared" si="141"/>
        <v>0</v>
      </c>
      <c r="EJ89">
        <f t="shared" si="141"/>
        <v>0</v>
      </c>
      <c r="EK89">
        <f t="shared" si="141"/>
        <v>0</v>
      </c>
      <c r="EL89">
        <f t="shared" si="141"/>
        <v>0</v>
      </c>
      <c r="EM89">
        <f t="shared" si="141"/>
        <v>0</v>
      </c>
      <c r="EN89">
        <f t="shared" si="142"/>
        <v>0</v>
      </c>
      <c r="EO89">
        <f t="shared" si="142"/>
        <v>0</v>
      </c>
      <c r="EP89">
        <f t="shared" si="142"/>
        <v>0</v>
      </c>
      <c r="EQ89">
        <f t="shared" si="142"/>
        <v>0</v>
      </c>
      <c r="ER89">
        <f t="shared" si="142"/>
        <v>0</v>
      </c>
      <c r="ES89">
        <f t="shared" si="142"/>
        <v>0</v>
      </c>
      <c r="ET89">
        <f t="shared" si="142"/>
        <v>0</v>
      </c>
      <c r="EU89">
        <f t="shared" si="142"/>
        <v>0</v>
      </c>
      <c r="EV89">
        <f t="shared" si="142"/>
        <v>0</v>
      </c>
      <c r="EW89">
        <f t="shared" si="142"/>
        <v>0</v>
      </c>
      <c r="EX89">
        <f t="shared" si="142"/>
        <v>0</v>
      </c>
      <c r="EZ89">
        <f t="shared" si="112"/>
        <v>0.87758886449118501</v>
      </c>
      <c r="FB89">
        <f t="shared" si="110"/>
        <v>1.1351443949323747E-2</v>
      </c>
      <c r="FC89">
        <f t="shared" si="111"/>
        <v>0.24856474612392718</v>
      </c>
    </row>
    <row r="90" spans="1:159" x14ac:dyDescent="0.25">
      <c r="A90">
        <v>715</v>
      </c>
      <c r="B90" s="19">
        <f>'Input spectra'!Y89</f>
        <v>4.5774132304756E-2</v>
      </c>
      <c r="C90">
        <f>'Input spectra'!F89</f>
        <v>0</v>
      </c>
      <c r="D90">
        <f t="shared" si="128"/>
        <v>2.0653927966864227E-2</v>
      </c>
      <c r="E90">
        <f t="shared" si="128"/>
        <v>2.0409875964465675E-2</v>
      </c>
      <c r="F90">
        <f t="shared" si="128"/>
        <v>2.016762232985984E-2</v>
      </c>
      <c r="G90">
        <f t="shared" si="128"/>
        <v>1.9927155727131753E-2</v>
      </c>
      <c r="H90">
        <f t="shared" si="128"/>
        <v>1.968846488639895E-2</v>
      </c>
      <c r="I90">
        <f t="shared" si="128"/>
        <v>1.9451538603444805E-2</v>
      </c>
      <c r="J90">
        <f t="shared" si="128"/>
        <v>1.9216365739353761E-2</v>
      </c>
      <c r="K90">
        <f t="shared" si="128"/>
        <v>1.8982935220148586E-2</v>
      </c>
      <c r="L90">
        <f t="shared" si="128"/>
        <v>1.8751236036429548E-2</v>
      </c>
      <c r="M90">
        <f t="shared" si="128"/>
        <v>1.8521257243015558E-2</v>
      </c>
      <c r="N90">
        <f t="shared" si="129"/>
        <v>1.8292987958587206E-2</v>
      </c>
      <c r="O90">
        <f t="shared" si="129"/>
        <v>1.8066417365331738E-2</v>
      </c>
      <c r="P90">
        <f t="shared" si="129"/>
        <v>1.784153470858996E-2</v>
      </c>
      <c r="Q90">
        <f t="shared" si="129"/>
        <v>1.7618329296505027E-2</v>
      </c>
      <c r="R90">
        <f t="shared" si="129"/>
        <v>1.7396790499673104E-2</v>
      </c>
      <c r="S90">
        <f t="shared" si="129"/>
        <v>1.7176907750795944E-2</v>
      </c>
      <c r="T90">
        <f t="shared" si="129"/>
        <v>1.6958670544335318E-2</v>
      </c>
      <c r="U90">
        <f t="shared" si="129"/>
        <v>1.6742068436169297E-2</v>
      </c>
      <c r="V90">
        <f t="shared" si="129"/>
        <v>1.65270910432504E-2</v>
      </c>
      <c r="W90">
        <f t="shared" si="129"/>
        <v>1.6313728043265592E-2</v>
      </c>
      <c r="X90">
        <f t="shared" si="130"/>
        <v>1.6101969174298087E-2</v>
      </c>
      <c r="Y90">
        <f t="shared" si="130"/>
        <v>1.5891804234490988E-2</v>
      </c>
      <c r="Z90">
        <f t="shared" si="130"/>
        <v>1.5683223081712751E-2</v>
      </c>
      <c r="AA90">
        <f t="shared" si="130"/>
        <v>1.5476215633224419E-2</v>
      </c>
      <c r="AB90">
        <f t="shared" si="130"/>
        <v>1.5270771865348689E-2</v>
      </c>
      <c r="AC90">
        <f t="shared" si="130"/>
        <v>1.506688181314075E-2</v>
      </c>
      <c r="AD90">
        <f t="shared" si="130"/>
        <v>1.486453557006086E-2</v>
      </c>
      <c r="AE90">
        <f t="shared" si="130"/>
        <v>1.466372328764875E-2</v>
      </c>
      <c r="AF90">
        <f t="shared" si="130"/>
        <v>1.4464435175199748E-2</v>
      </c>
      <c r="AG90">
        <f t="shared" si="130"/>
        <v>1.4266661499442626E-2</v>
      </c>
      <c r="AH90">
        <f t="shared" si="131"/>
        <v>1.4070392584219257E-2</v>
      </c>
      <c r="AI90">
        <f t="shared" si="131"/>
        <v>1.3875618810165927E-2</v>
      </c>
      <c r="AJ90">
        <f t="shared" si="131"/>
        <v>1.3682330614396407E-2</v>
      </c>
      <c r="AK90">
        <f t="shared" si="131"/>
        <v>1.3490518490186714E-2</v>
      </c>
      <c r="AL90">
        <f t="shared" si="131"/>
        <v>1.3300172986661604E-2</v>
      </c>
      <c r="AM90">
        <f t="shared" si="131"/>
        <v>1.3111284708482723E-2</v>
      </c>
      <c r="AN90">
        <f t="shared" si="131"/>
        <v>1.292384431553845E-2</v>
      </c>
      <c r="AO90">
        <f t="shared" si="131"/>
        <v>1.2737842522635436E-2</v>
      </c>
      <c r="AP90">
        <f t="shared" si="131"/>
        <v>1.2553270099191792E-2</v>
      </c>
      <c r="AQ90">
        <f t="shared" si="131"/>
        <v>1.2370117868931909E-2</v>
      </c>
      <c r="AR90">
        <f t="shared" si="132"/>
        <v>1.218837670958299E-2</v>
      </c>
      <c r="AS90">
        <f t="shared" si="132"/>
        <v>1.2008037552573163E-2</v>
      </c>
      <c r="AT90">
        <f t="shared" si="132"/>
        <v>1.1829091382731234E-2</v>
      </c>
      <c r="AU90">
        <f t="shared" si="132"/>
        <v>1.1651529237988104E-2</v>
      </c>
      <c r="AV90">
        <f t="shared" si="132"/>
        <v>1.1475342209079746E-2</v>
      </c>
      <c r="AW90">
        <f t="shared" si="132"/>
        <v>1.130052143925182E-2</v>
      </c>
      <c r="AX90">
        <f t="shared" si="132"/>
        <v>1.0044357857762911E-2</v>
      </c>
      <c r="AY90">
        <f t="shared" si="132"/>
        <v>8.5817539301623613E-3</v>
      </c>
      <c r="AZ90">
        <f t="shared" si="132"/>
        <v>7.7244042312144285E-3</v>
      </c>
      <c r="BA90">
        <f t="shared" si="132"/>
        <v>7.0749881357418214E-3</v>
      </c>
      <c r="BB90">
        <f t="shared" si="133"/>
        <v>6.544364379097503E-3</v>
      </c>
      <c r="BC90">
        <f t="shared" si="133"/>
        <v>6.0938913609938274E-3</v>
      </c>
      <c r="BD90">
        <f t="shared" si="133"/>
        <v>5.7023950180818935E-3</v>
      </c>
      <c r="BE90">
        <f t="shared" si="133"/>
        <v>5.3566750675351424E-3</v>
      </c>
      <c r="BF90">
        <f t="shared" si="133"/>
        <v>5.0477935754837822E-3</v>
      </c>
      <c r="BG90">
        <f t="shared" si="133"/>
        <v>4.7693404261932226E-3</v>
      </c>
      <c r="BH90">
        <f t="shared" si="133"/>
        <v>4.5165198538234651E-3</v>
      </c>
      <c r="BI90">
        <f t="shared" si="133"/>
        <v>4.2856259815556939E-3</v>
      </c>
      <c r="BJ90">
        <f t="shared" si="133"/>
        <v>4.0737212679806036E-3</v>
      </c>
      <c r="BK90">
        <f t="shared" si="133"/>
        <v>3.878428889595682E-3</v>
      </c>
      <c r="BL90">
        <f t="shared" si="134"/>
        <v>3.6977929580107906E-3</v>
      </c>
      <c r="BM90">
        <f t="shared" si="134"/>
        <v>3.5301810978812572E-3</v>
      </c>
      <c r="BN90">
        <f t="shared" si="134"/>
        <v>3.3742145485381437E-3</v>
      </c>
      <c r="BO90">
        <f t="shared" si="134"/>
        <v>3.2287167589712981E-3</v>
      </c>
      <c r="BP90">
        <f t="shared" si="134"/>
        <v>3.092674770785188E-3</v>
      </c>
      <c r="BQ90">
        <f t="shared" si="134"/>
        <v>2.9652096667389912E-3</v>
      </c>
      <c r="BR90">
        <f t="shared" si="134"/>
        <v>2.8455535874054869E-3</v>
      </c>
      <c r="BS90">
        <f t="shared" si="134"/>
        <v>2.7330315986826576E-3</v>
      </c>
      <c r="BT90">
        <f t="shared" si="134"/>
        <v>2.6270472034224932E-3</v>
      </c>
      <c r="BU90">
        <f t="shared" si="134"/>
        <v>2.5270706326110891E-3</v>
      </c>
      <c r="BV90">
        <f t="shared" si="135"/>
        <v>2.4326292858273557E-3</v>
      </c>
      <c r="BW90">
        <f t="shared" si="135"/>
        <v>2.3432998542542464E-3</v>
      </c>
      <c r="BX90">
        <f t="shared" si="135"/>
        <v>2.25870177568424E-3</v>
      </c>
      <c r="BY90">
        <f t="shared" si="135"/>
        <v>2.1784917547909861E-3</v>
      </c>
      <c r="BZ90">
        <f t="shared" si="135"/>
        <v>2.102359143313443E-3</v>
      </c>
      <c r="CA90">
        <f t="shared" si="135"/>
        <v>2.0300220203307109E-3</v>
      </c>
      <c r="CB90">
        <f t="shared" si="135"/>
        <v>1.9612238469980366E-3</v>
      </c>
      <c r="CC90">
        <f t="shared" si="135"/>
        <v>1.8957305960806091E-3</v>
      </c>
      <c r="CD90">
        <f t="shared" si="135"/>
        <v>1.8333282765465903E-3</v>
      </c>
      <c r="CE90">
        <f t="shared" si="135"/>
        <v>1.7738207889176807E-3</v>
      </c>
      <c r="CF90">
        <f t="shared" si="136"/>
        <v>1.7170280591427385E-3</v>
      </c>
      <c r="CG90">
        <f t="shared" si="136"/>
        <v>1.6627844082720584E-3</v>
      </c>
      <c r="CH90">
        <f t="shared" si="136"/>
        <v>1.6109371227665671E-3</v>
      </c>
      <c r="CI90">
        <f t="shared" si="136"/>
        <v>1.5613451963231494E-3</v>
      </c>
      <c r="CJ90">
        <f t="shared" si="136"/>
        <v>1.513878218969494E-3</v>
      </c>
      <c r="CK90">
        <f t="shared" si="136"/>
        <v>1.4684153931326222E-3</v>
      </c>
      <c r="CL90">
        <f t="shared" si="136"/>
        <v>1.4248446596083276E-3</v>
      </c>
      <c r="CM90">
        <f t="shared" si="136"/>
        <v>1.3830619190031287E-3</v>
      </c>
      <c r="CN90">
        <f t="shared" si="136"/>
        <v>1.3429703364015756E-3</v>
      </c>
      <c r="CO90">
        <f t="shared" si="136"/>
        <v>1.3044797188201103E-3</v>
      </c>
      <c r="CP90">
        <f t="shared" si="137"/>
        <v>1.2675059565151134E-3</v>
      </c>
      <c r="CQ90">
        <f t="shared" si="137"/>
        <v>1.2319705204734267E-3</v>
      </c>
      <c r="CR90">
        <f t="shared" si="137"/>
        <v>7.9307680842806904E-4</v>
      </c>
      <c r="CS90">
        <f t="shared" si="137"/>
        <v>5.1504355026096003E-4</v>
      </c>
      <c r="CT90">
        <f t="shared" si="137"/>
        <v>3.566374850263145E-4</v>
      </c>
      <c r="CU90">
        <f t="shared" si="137"/>
        <v>2.4806327030672332E-4</v>
      </c>
      <c r="CV90">
        <f t="shared" si="137"/>
        <v>1.6935552436275552E-4</v>
      </c>
      <c r="CW90">
        <f t="shared" si="137"/>
        <v>1.1131029251739854E-4</v>
      </c>
      <c r="CX90">
        <f t="shared" si="137"/>
        <v>6.8732027569815211E-5</v>
      </c>
      <c r="CY90">
        <f t="shared" si="137"/>
        <v>3.8322065683890249E-5</v>
      </c>
      <c r="CZ90">
        <f t="shared" si="138"/>
        <v>1.7816833129124598E-5</v>
      </c>
      <c r="DA90">
        <f t="shared" si="138"/>
        <v>5.5745704086221747E-6</v>
      </c>
      <c r="DB90">
        <f t="shared" si="138"/>
        <v>3.5405396162953394E-7</v>
      </c>
      <c r="DC90">
        <f t="shared" si="138"/>
        <v>0</v>
      </c>
      <c r="DD90">
        <f t="shared" si="138"/>
        <v>0</v>
      </c>
      <c r="DE90">
        <f t="shared" si="138"/>
        <v>0</v>
      </c>
      <c r="DF90">
        <f t="shared" si="138"/>
        <v>0</v>
      </c>
      <c r="DG90">
        <f t="shared" si="138"/>
        <v>0</v>
      </c>
      <c r="DH90">
        <f t="shared" si="138"/>
        <v>0</v>
      </c>
      <c r="DI90">
        <f t="shared" si="138"/>
        <v>0</v>
      </c>
      <c r="DJ90">
        <f t="shared" si="139"/>
        <v>0</v>
      </c>
      <c r="DK90">
        <f t="shared" si="139"/>
        <v>0</v>
      </c>
      <c r="DL90">
        <f t="shared" si="139"/>
        <v>0</v>
      </c>
      <c r="DM90">
        <f t="shared" si="139"/>
        <v>0</v>
      </c>
      <c r="DN90">
        <f t="shared" si="139"/>
        <v>0</v>
      </c>
      <c r="DO90">
        <f t="shared" si="139"/>
        <v>0</v>
      </c>
      <c r="DP90">
        <f t="shared" si="139"/>
        <v>0</v>
      </c>
      <c r="DQ90">
        <f t="shared" si="139"/>
        <v>0</v>
      </c>
      <c r="DR90">
        <f t="shared" si="139"/>
        <v>0</v>
      </c>
      <c r="DS90">
        <f t="shared" si="139"/>
        <v>0</v>
      </c>
      <c r="DT90">
        <f t="shared" si="140"/>
        <v>0</v>
      </c>
      <c r="DU90">
        <f t="shared" si="140"/>
        <v>0</v>
      </c>
      <c r="DV90">
        <f t="shared" si="140"/>
        <v>0</v>
      </c>
      <c r="DW90">
        <f t="shared" si="140"/>
        <v>0</v>
      </c>
      <c r="DX90">
        <f t="shared" si="140"/>
        <v>0</v>
      </c>
      <c r="DY90">
        <f t="shared" si="140"/>
        <v>0</v>
      </c>
      <c r="DZ90">
        <f t="shared" si="140"/>
        <v>0</v>
      </c>
      <c r="EA90">
        <f t="shared" si="140"/>
        <v>0</v>
      </c>
      <c r="EB90">
        <f t="shared" si="140"/>
        <v>0</v>
      </c>
      <c r="EC90">
        <f t="shared" si="140"/>
        <v>0</v>
      </c>
      <c r="ED90">
        <f t="shared" si="141"/>
        <v>0</v>
      </c>
      <c r="EE90">
        <f t="shared" si="141"/>
        <v>0</v>
      </c>
      <c r="EF90">
        <f t="shared" si="141"/>
        <v>0</v>
      </c>
      <c r="EG90">
        <f t="shared" si="141"/>
        <v>0</v>
      </c>
      <c r="EH90">
        <f t="shared" si="141"/>
        <v>0</v>
      </c>
      <c r="EI90">
        <f t="shared" si="141"/>
        <v>0</v>
      </c>
      <c r="EJ90">
        <f t="shared" si="141"/>
        <v>0</v>
      </c>
      <c r="EK90">
        <f t="shared" si="141"/>
        <v>0</v>
      </c>
      <c r="EL90">
        <f t="shared" si="141"/>
        <v>0</v>
      </c>
      <c r="EM90">
        <f t="shared" si="141"/>
        <v>0</v>
      </c>
      <c r="EN90">
        <f t="shared" si="142"/>
        <v>0</v>
      </c>
      <c r="EO90">
        <f t="shared" si="142"/>
        <v>0</v>
      </c>
      <c r="EP90">
        <f t="shared" si="142"/>
        <v>0</v>
      </c>
      <c r="EQ90">
        <f t="shared" si="142"/>
        <v>0</v>
      </c>
      <c r="ER90">
        <f t="shared" si="142"/>
        <v>0</v>
      </c>
      <c r="ES90">
        <f t="shared" si="142"/>
        <v>0</v>
      </c>
      <c r="ET90">
        <f t="shared" si="142"/>
        <v>0</v>
      </c>
      <c r="EU90">
        <f t="shared" si="142"/>
        <v>0</v>
      </c>
      <c r="EV90">
        <f t="shared" si="142"/>
        <v>0</v>
      </c>
      <c r="EW90">
        <f t="shared" si="142"/>
        <v>0</v>
      </c>
      <c r="EX90">
        <f t="shared" si="142"/>
        <v>0</v>
      </c>
      <c r="EZ90">
        <f t="shared" si="112"/>
        <v>0.87796228636189888</v>
      </c>
      <c r="FB90">
        <f t="shared" si="110"/>
        <v>1.1313571991014959E-2</v>
      </c>
      <c r="FC90">
        <f t="shared" si="111"/>
        <v>0.24856958958483394</v>
      </c>
    </row>
    <row r="91" spans="1:159" x14ac:dyDescent="0.25">
      <c r="A91">
        <v>720</v>
      </c>
      <c r="B91" s="19">
        <f>'Input spectra'!Y90</f>
        <v>4.56191313728527E-2</v>
      </c>
      <c r="C91">
        <f>'Input spectra'!F90</f>
        <v>0</v>
      </c>
      <c r="D91">
        <f t="shared" si="128"/>
        <v>2.0653927966864227E-2</v>
      </c>
      <c r="E91">
        <f t="shared" si="128"/>
        <v>2.0410192321896909E-2</v>
      </c>
      <c r="F91">
        <f t="shared" si="128"/>
        <v>2.016824753960168E-2</v>
      </c>
      <c r="G91">
        <f t="shared" si="128"/>
        <v>1.9928082366988457E-2</v>
      </c>
      <c r="H91">
        <f t="shared" si="128"/>
        <v>1.9689685616403472E-2</v>
      </c>
      <c r="I91">
        <f t="shared" si="128"/>
        <v>1.9453046165167662E-2</v>
      </c>
      <c r="J91">
        <f t="shared" si="128"/>
        <v>1.9218152955216946E-2</v>
      </c>
      <c r="K91">
        <f t="shared" si="128"/>
        <v>1.8984994992744468E-2</v>
      </c>
      <c r="L91">
        <f t="shared" si="128"/>
        <v>1.8753561347844734E-2</v>
      </c>
      <c r="M91">
        <f t="shared" si="128"/>
        <v>1.8523841154159674E-2</v>
      </c>
      <c r="N91">
        <f t="shared" si="129"/>
        <v>1.8295823608526596E-2</v>
      </c>
      <c r="O91">
        <f t="shared" si="129"/>
        <v>1.8069497970628012E-2</v>
      </c>
      <c r="P91">
        <f t="shared" si="129"/>
        <v>1.7844853562643374E-2</v>
      </c>
      <c r="Q91">
        <f t="shared" si="129"/>
        <v>1.762187976890266E-2</v>
      </c>
      <c r="R91">
        <f t="shared" si="129"/>
        <v>1.7400566035541798E-2</v>
      </c>
      <c r="S91">
        <f t="shared" si="129"/>
        <v>1.7180901870160005E-2</v>
      </c>
      <c r="T91">
        <f t="shared" si="129"/>
        <v>1.6962876841478885E-2</v>
      </c>
      <c r="U91">
        <f t="shared" si="129"/>
        <v>1.6746480579003391E-2</v>
      </c>
      <c r="V91">
        <f t="shared" si="129"/>
        <v>1.6531702772684648E-2</v>
      </c>
      <c r="W91">
        <f t="shared" si="129"/>
        <v>1.6318533172584505E-2</v>
      </c>
      <c r="X91">
        <f t="shared" si="130"/>
        <v>1.6106961588541954E-2</v>
      </c>
      <c r="Y91">
        <f t="shared" si="130"/>
        <v>1.5896977889841318E-2</v>
      </c>
      <c r="Z91">
        <f t="shared" si="130"/>
        <v>1.5688572004882211E-2</v>
      </c>
      <c r="AA91">
        <f t="shared" si="130"/>
        <v>1.5481733920851273E-2</v>
      </c>
      <c r="AB91">
        <f t="shared" si="130"/>
        <v>1.5276453683395705E-2</v>
      </c>
      <c r="AC91">
        <f t="shared" si="130"/>
        <v>1.5072721396298502E-2</v>
      </c>
      <c r="AD91">
        <f t="shared" si="130"/>
        <v>1.4870527221155462E-2</v>
      </c>
      <c r="AE91">
        <f t="shared" si="130"/>
        <v>1.4669861377053939E-2</v>
      </c>
      <c r="AF91">
        <f t="shared" si="130"/>
        <v>1.4470714140253308E-2</v>
      </c>
      <c r="AG91">
        <f t="shared" si="130"/>
        <v>1.427307584386713E-2</v>
      </c>
      <c r="AH91">
        <f t="shared" si="131"/>
        <v>1.407693687754708E-2</v>
      </c>
      <c r="AI91">
        <f t="shared" si="131"/>
        <v>1.3882287687168511E-2</v>
      </c>
      <c r="AJ91">
        <f t="shared" si="131"/>
        <v>1.3689118774517759E-2</v>
      </c>
      <c r="AK91">
        <f t="shared" si="131"/>
        <v>1.349742069698109E-2</v>
      </c>
      <c r="AL91">
        <f t="shared" si="131"/>
        <v>1.3307184067235361E-2</v>
      </c>
      <c r="AM91">
        <f t="shared" si="131"/>
        <v>1.3118399552940313E-2</v>
      </c>
      <c r="AN91">
        <f t="shared" si="131"/>
        <v>1.2931057876432521E-2</v>
      </c>
      <c r="AO91">
        <f t="shared" si="131"/>
        <v>1.2745149814421021E-2</v>
      </c>
      <c r="AP91">
        <f t="shared" si="131"/>
        <v>1.2560666197684542E-2</v>
      </c>
      <c r="AQ91">
        <f t="shared" si="131"/>
        <v>1.2377597910770373E-2</v>
      </c>
      <c r="AR91">
        <f t="shared" si="132"/>
        <v>1.2195935891694881E-2</v>
      </c>
      <c r="AS91">
        <f t="shared" si="132"/>
        <v>1.2015671131645598E-2</v>
      </c>
      <c r="AT91">
        <f t="shared" si="132"/>
        <v>1.1836794674684931E-2</v>
      </c>
      <c r="AU91">
        <f t="shared" si="132"/>
        <v>1.1659297617455492E-2</v>
      </c>
      <c r="AV91">
        <f t="shared" si="132"/>
        <v>1.1483171108886969E-2</v>
      </c>
      <c r="AW91">
        <f t="shared" si="132"/>
        <v>1.1308406349904616E-2</v>
      </c>
      <c r="AX91">
        <f t="shared" si="132"/>
        <v>1.005152208173089E-2</v>
      </c>
      <c r="AY91">
        <f t="shared" si="132"/>
        <v>8.5880080532895475E-3</v>
      </c>
      <c r="AZ91">
        <f t="shared" si="132"/>
        <v>7.7301533609386774E-3</v>
      </c>
      <c r="BA91">
        <f t="shared" si="132"/>
        <v>7.0803636626478317E-3</v>
      </c>
      <c r="BB91">
        <f t="shared" si="133"/>
        <v>6.5494382578707615E-3</v>
      </c>
      <c r="BC91">
        <f t="shared" si="133"/>
        <v>6.0987105156085292E-3</v>
      </c>
      <c r="BD91">
        <f t="shared" si="133"/>
        <v>5.7069930288602497E-3</v>
      </c>
      <c r="BE91">
        <f t="shared" si="133"/>
        <v>5.3610774105859052E-3</v>
      </c>
      <c r="BF91">
        <f t="shared" si="133"/>
        <v>5.0520203727869011E-3</v>
      </c>
      <c r="BG91">
        <f t="shared" si="133"/>
        <v>4.7734080469390722E-3</v>
      </c>
      <c r="BH91">
        <f t="shared" si="133"/>
        <v>4.5204419185668398E-3</v>
      </c>
      <c r="BI91">
        <f t="shared" si="133"/>
        <v>4.2894140280081696E-3</v>
      </c>
      <c r="BJ91">
        <f t="shared" si="133"/>
        <v>4.0773852121251657E-3</v>
      </c>
      <c r="BK91">
        <f t="shared" si="133"/>
        <v>3.8819773564386234E-3</v>
      </c>
      <c r="BL91">
        <f t="shared" si="134"/>
        <v>3.7012335257632948E-3</v>
      </c>
      <c r="BM91">
        <f t="shared" si="134"/>
        <v>3.5335204826318608E-3</v>
      </c>
      <c r="BN91">
        <f t="shared" si="134"/>
        <v>3.3774587468117928E-3</v>
      </c>
      <c r="BO91">
        <f t="shared" si="134"/>
        <v>3.2318711597369735E-3</v>
      </c>
      <c r="BP91">
        <f t="shared" si="134"/>
        <v>3.0957442448196382E-3</v>
      </c>
      <c r="BQ91">
        <f t="shared" si="134"/>
        <v>2.9681986388905468E-3</v>
      </c>
      <c r="BR91">
        <f t="shared" si="134"/>
        <v>2.8484660957301157E-3</v>
      </c>
      <c r="BS91">
        <f t="shared" si="134"/>
        <v>2.7358713433533262E-3</v>
      </c>
      <c r="BT91">
        <f t="shared" si="134"/>
        <v>2.6298175875670944E-3</v>
      </c>
      <c r="BU91">
        <f t="shared" si="134"/>
        <v>2.5297747967047476E-3</v>
      </c>
      <c r="BV91">
        <f t="shared" si="135"/>
        <v>2.4352701368825394E-3</v>
      </c>
      <c r="BW91">
        <f t="shared" si="135"/>
        <v>2.3458800907715949E-3</v>
      </c>
      <c r="BX91">
        <f t="shared" si="135"/>
        <v>2.2612239091182704E-3</v>
      </c>
      <c r="BY91">
        <f t="shared" si="135"/>
        <v>2.1809581281275426E-3</v>
      </c>
      <c r="BZ91">
        <f t="shared" si="135"/>
        <v>2.1047719472357101E-3</v>
      </c>
      <c r="CA91">
        <f t="shared" si="135"/>
        <v>2.032383307358139E-3</v>
      </c>
      <c r="CB91">
        <f t="shared" si="135"/>
        <v>1.9635355439104386E-3</v>
      </c>
      <c r="CC91">
        <f t="shared" si="135"/>
        <v>1.8979945148830705E-3</v>
      </c>
      <c r="CD91">
        <f t="shared" si="135"/>
        <v>1.8355461241859219E-3</v>
      </c>
      <c r="CE91">
        <f t="shared" si="135"/>
        <v>1.7759941759252708E-3</v>
      </c>
      <c r="CF91">
        <f t="shared" si="136"/>
        <v>1.7191585073497535E-3</v>
      </c>
      <c r="CG91">
        <f t="shared" si="136"/>
        <v>1.6648733577195325E-3</v>
      </c>
      <c r="CH91">
        <f t="shared" si="136"/>
        <v>1.6129859379137911E-3</v>
      </c>
      <c r="CI91">
        <f t="shared" si="136"/>
        <v>1.5633551716420788E-3</v>
      </c>
      <c r="CJ91">
        <f t="shared" si="136"/>
        <v>1.5158505839999335E-3</v>
      </c>
      <c r="CK91">
        <f t="shared" si="136"/>
        <v>1.4703513170621746E-3</v>
      </c>
      <c r="CL91">
        <f t="shared" si="136"/>
        <v>1.4267452554321157E-3</v>
      </c>
      <c r="CM91">
        <f t="shared" si="136"/>
        <v>1.3849282473107646E-3</v>
      </c>
      <c r="CN91">
        <f t="shared" si="136"/>
        <v>1.344803408832499E-3</v>
      </c>
      <c r="CO91">
        <f t="shared" si="136"/>
        <v>1.306280501223048E-3</v>
      </c>
      <c r="CP91">
        <f t="shared" si="137"/>
        <v>1.269275371842853E-3</v>
      </c>
      <c r="CQ91">
        <f t="shared" si="137"/>
        <v>1.2337094514401912E-3</v>
      </c>
      <c r="CR91">
        <f t="shared" si="137"/>
        <v>7.9420854950079298E-4</v>
      </c>
      <c r="CS91">
        <f t="shared" si="137"/>
        <v>5.1578652537626816E-4</v>
      </c>
      <c r="CT91">
        <f t="shared" si="137"/>
        <v>3.5715748769833575E-4</v>
      </c>
      <c r="CU91">
        <f t="shared" si="137"/>
        <v>2.4842881473602818E-4</v>
      </c>
      <c r="CV91">
        <f t="shared" si="137"/>
        <v>1.696077144821521E-4</v>
      </c>
      <c r="CW91">
        <f t="shared" si="137"/>
        <v>1.1147777442211249E-4</v>
      </c>
      <c r="CX91">
        <f t="shared" si="137"/>
        <v>6.8836511483318471E-5</v>
      </c>
      <c r="CY91">
        <f t="shared" si="137"/>
        <v>3.8380916389162546E-5</v>
      </c>
      <c r="CZ91">
        <f t="shared" si="138"/>
        <v>1.7844470800300977E-5</v>
      </c>
      <c r="DA91">
        <f t="shared" si="138"/>
        <v>5.5833042857656472E-6</v>
      </c>
      <c r="DB91">
        <f t="shared" si="138"/>
        <v>3.5461416703664598E-7</v>
      </c>
      <c r="DC91">
        <f t="shared" si="138"/>
        <v>0</v>
      </c>
      <c r="DD91">
        <f t="shared" si="138"/>
        <v>0</v>
      </c>
      <c r="DE91">
        <f t="shared" si="138"/>
        <v>0</v>
      </c>
      <c r="DF91">
        <f t="shared" si="138"/>
        <v>0</v>
      </c>
      <c r="DG91">
        <f t="shared" si="138"/>
        <v>0</v>
      </c>
      <c r="DH91">
        <f t="shared" si="138"/>
        <v>0</v>
      </c>
      <c r="DI91">
        <f t="shared" si="138"/>
        <v>0</v>
      </c>
      <c r="DJ91">
        <f t="shared" si="139"/>
        <v>0</v>
      </c>
      <c r="DK91">
        <f t="shared" si="139"/>
        <v>0</v>
      </c>
      <c r="DL91">
        <f t="shared" si="139"/>
        <v>0</v>
      </c>
      <c r="DM91">
        <f t="shared" si="139"/>
        <v>0</v>
      </c>
      <c r="DN91">
        <f t="shared" si="139"/>
        <v>0</v>
      </c>
      <c r="DO91">
        <f t="shared" si="139"/>
        <v>0</v>
      </c>
      <c r="DP91">
        <f t="shared" si="139"/>
        <v>0</v>
      </c>
      <c r="DQ91">
        <f t="shared" si="139"/>
        <v>0</v>
      </c>
      <c r="DR91">
        <f t="shared" si="139"/>
        <v>0</v>
      </c>
      <c r="DS91">
        <f t="shared" si="139"/>
        <v>0</v>
      </c>
      <c r="DT91">
        <f t="shared" si="140"/>
        <v>0</v>
      </c>
      <c r="DU91">
        <f t="shared" si="140"/>
        <v>0</v>
      </c>
      <c r="DV91">
        <f t="shared" si="140"/>
        <v>0</v>
      </c>
      <c r="DW91">
        <f t="shared" si="140"/>
        <v>0</v>
      </c>
      <c r="DX91">
        <f t="shared" si="140"/>
        <v>0</v>
      </c>
      <c r="DY91">
        <f t="shared" si="140"/>
        <v>0</v>
      </c>
      <c r="DZ91">
        <f t="shared" si="140"/>
        <v>0</v>
      </c>
      <c r="EA91">
        <f t="shared" si="140"/>
        <v>0</v>
      </c>
      <c r="EB91">
        <f t="shared" si="140"/>
        <v>0</v>
      </c>
      <c r="EC91">
        <f t="shared" si="140"/>
        <v>0</v>
      </c>
      <c r="ED91">
        <f t="shared" si="141"/>
        <v>0</v>
      </c>
      <c r="EE91">
        <f t="shared" si="141"/>
        <v>0</v>
      </c>
      <c r="EF91">
        <f t="shared" si="141"/>
        <v>0</v>
      </c>
      <c r="EG91">
        <f t="shared" si="141"/>
        <v>0</v>
      </c>
      <c r="EH91">
        <f t="shared" si="141"/>
        <v>0</v>
      </c>
      <c r="EI91">
        <f t="shared" si="141"/>
        <v>0</v>
      </c>
      <c r="EJ91">
        <f t="shared" si="141"/>
        <v>0</v>
      </c>
      <c r="EK91">
        <f t="shared" si="141"/>
        <v>0</v>
      </c>
      <c r="EL91">
        <f t="shared" si="141"/>
        <v>0</v>
      </c>
      <c r="EM91">
        <f t="shared" si="141"/>
        <v>0</v>
      </c>
      <c r="EN91">
        <f t="shared" si="142"/>
        <v>0</v>
      </c>
      <c r="EO91">
        <f t="shared" si="142"/>
        <v>0</v>
      </c>
      <c r="EP91">
        <f t="shared" si="142"/>
        <v>0</v>
      </c>
      <c r="EQ91">
        <f t="shared" si="142"/>
        <v>0</v>
      </c>
      <c r="ER91">
        <f t="shared" si="142"/>
        <v>0</v>
      </c>
      <c r="ES91">
        <f t="shared" si="142"/>
        <v>0</v>
      </c>
      <c r="ET91">
        <f t="shared" si="142"/>
        <v>0</v>
      </c>
      <c r="EU91">
        <f t="shared" si="142"/>
        <v>0</v>
      </c>
      <c r="EV91">
        <f t="shared" si="142"/>
        <v>0</v>
      </c>
      <c r="EW91">
        <f t="shared" si="142"/>
        <v>0</v>
      </c>
      <c r="EX91">
        <f t="shared" si="142"/>
        <v>0</v>
      </c>
      <c r="EZ91">
        <f t="shared" si="112"/>
        <v>0.87833595550706944</v>
      </c>
      <c r="FB91">
        <f t="shared" si="110"/>
        <v>1.1275697097498039E-2</v>
      </c>
      <c r="FC91">
        <f t="shared" si="111"/>
        <v>0.24857443304789256</v>
      </c>
    </row>
    <row r="92" spans="1:159" x14ac:dyDescent="0.25">
      <c r="A92">
        <v>725</v>
      </c>
      <c r="B92" s="19">
        <f>'Input spectra'!Y91</f>
        <v>4.54641304409494E-2</v>
      </c>
      <c r="C92">
        <f>'Input spectra'!F91</f>
        <v>0</v>
      </c>
      <c r="D92">
        <f t="shared" si="128"/>
        <v>2.0653927966864227E-2</v>
      </c>
      <c r="E92">
        <f t="shared" si="128"/>
        <v>2.0410508684231745E-2</v>
      </c>
      <c r="F92">
        <f t="shared" si="128"/>
        <v>2.0168872768725438E-2</v>
      </c>
      <c r="G92">
        <f t="shared" si="128"/>
        <v>1.9929009049935179E-2</v>
      </c>
      <c r="H92">
        <f t="shared" si="128"/>
        <v>1.9690906422096054E-2</v>
      </c>
      <c r="I92">
        <f t="shared" si="128"/>
        <v>1.9454553843731782E-2</v>
      </c>
      <c r="J92">
        <f t="shared" si="128"/>
        <v>1.9219940337299936E-2</v>
      </c>
      <c r="K92">
        <f t="shared" si="128"/>
        <v>1.8987054988839146E-2</v>
      </c>
      <c r="L92">
        <f t="shared" si="128"/>
        <v>1.8755886947618143E-2</v>
      </c>
      <c r="M92">
        <f t="shared" si="128"/>
        <v>1.8526425425786704E-2</v>
      </c>
      <c r="N92">
        <f t="shared" si="129"/>
        <v>1.8298659698028436E-2</v>
      </c>
      <c r="O92">
        <f t="shared" si="129"/>
        <v>1.807257910121543E-2</v>
      </c>
      <c r="P92">
        <f t="shared" si="129"/>
        <v>1.7848173034064767E-2</v>
      </c>
      <c r="Q92">
        <f t="shared" si="129"/>
        <v>1.7625430956796861E-2</v>
      </c>
      <c r="R92">
        <f t="shared" si="129"/>
        <v>1.7404342390795604E-2</v>
      </c>
      <c r="S92">
        <f t="shared" si="129"/>
        <v>1.7184896918270364E-2</v>
      </c>
      <c r="T92">
        <f t="shared" si="129"/>
        <v>1.6967084181919775E-2</v>
      </c>
      <c r="U92">
        <f t="shared" si="129"/>
        <v>1.6750893884597301E-2</v>
      </c>
      <c r="V92">
        <f t="shared" si="129"/>
        <v>1.6536315788978653E-2</v>
      </c>
      <c r="W92">
        <f t="shared" si="129"/>
        <v>1.6323339717230906E-2</v>
      </c>
      <c r="X92">
        <f t="shared" si="130"/>
        <v>1.6111955550683458E-2</v>
      </c>
      <c r="Y92">
        <f t="shared" si="130"/>
        <v>1.5902153229500698E-2</v>
      </c>
      <c r="Z92">
        <f t="shared" si="130"/>
        <v>1.5693922752356464E-2</v>
      </c>
      <c r="AA92">
        <f t="shared" si="130"/>
        <v>1.548725417611021E-2</v>
      </c>
      <c r="AB92">
        <f t="shared" si="130"/>
        <v>1.5282137615484932E-2</v>
      </c>
      <c r="AC92">
        <f t="shared" si="130"/>
        <v>1.5078563242746819E-2</v>
      </c>
      <c r="AD92">
        <f t="shared" si="130"/>
        <v>1.4876521287386592E-2</v>
      </c>
      <c r="AE92">
        <f t="shared" si="130"/>
        <v>1.4676002035802589E-2</v>
      </c>
      <c r="AF92">
        <f t="shared" si="130"/>
        <v>1.4476995830985518E-2</v>
      </c>
      <c r="AG92">
        <f t="shared" si="130"/>
        <v>1.4279493072204904E-2</v>
      </c>
      <c r="AH92">
        <f t="shared" si="131"/>
        <v>1.4083484214697234E-2</v>
      </c>
      <c r="AI92">
        <f t="shared" si="131"/>
        <v>1.388895976935575E-2</v>
      </c>
      <c r="AJ92">
        <f t="shared" si="131"/>
        <v>1.3695910302421921E-2</v>
      </c>
      <c r="AK92">
        <f t="shared" si="131"/>
        <v>1.3504326435178553E-2</v>
      </c>
      <c r="AL92">
        <f t="shared" si="131"/>
        <v>1.3314198843644568E-2</v>
      </c>
      <c r="AM92">
        <f t="shared" si="131"/>
        <v>1.31255182582714E-2</v>
      </c>
      <c r="AN92">
        <f t="shared" si="131"/>
        <v>1.2938275463641015E-2</v>
      </c>
      <c r="AO92">
        <f t="shared" si="131"/>
        <v>1.2752461298165575E-2</v>
      </c>
      <c r="AP92">
        <f t="shared" si="131"/>
        <v>1.2568066653788693E-2</v>
      </c>
      <c r="AQ92">
        <f t="shared" si="131"/>
        <v>1.2385082475688286E-2</v>
      </c>
      <c r="AR92">
        <f t="shared" si="132"/>
        <v>1.2203499761981051E-2</v>
      </c>
      <c r="AS92">
        <f t="shared" si="132"/>
        <v>1.2023309563428492E-2</v>
      </c>
      <c r="AT92">
        <f t="shared" si="132"/>
        <v>1.1844502983144545E-2</v>
      </c>
      <c r="AU92">
        <f t="shared" si="132"/>
        <v>1.166707117630477E-2</v>
      </c>
      <c r="AV92">
        <f t="shared" si="132"/>
        <v>1.1491005349857104E-2</v>
      </c>
      <c r="AW92">
        <f t="shared" si="132"/>
        <v>1.1316296762234154E-2</v>
      </c>
      <c r="AX92">
        <f t="shared" si="132"/>
        <v>1.005869141564276E-2</v>
      </c>
      <c r="AY92">
        <f t="shared" si="132"/>
        <v>8.5942667342328149E-3</v>
      </c>
      <c r="AZ92">
        <f t="shared" si="132"/>
        <v>7.735906769632748E-3</v>
      </c>
      <c r="BA92">
        <f t="shared" si="132"/>
        <v>7.0857432738418947E-3</v>
      </c>
      <c r="BB92">
        <f t="shared" si="133"/>
        <v>6.5545160704478722E-3</v>
      </c>
      <c r="BC92">
        <f t="shared" si="133"/>
        <v>6.1035334812939946E-3</v>
      </c>
      <c r="BD92">
        <f t="shared" si="133"/>
        <v>5.7115947471515112E-3</v>
      </c>
      <c r="BE92">
        <f t="shared" si="133"/>
        <v>5.3654833716691407E-3</v>
      </c>
      <c r="BF92">
        <f t="shared" si="133"/>
        <v>5.0562507094216464E-3</v>
      </c>
      <c r="BG92">
        <f t="shared" si="133"/>
        <v>4.7774791368309782E-3</v>
      </c>
      <c r="BH92">
        <f t="shared" si="133"/>
        <v>4.5243673891608143E-3</v>
      </c>
      <c r="BI92">
        <f t="shared" si="133"/>
        <v>4.2932054226986838E-3</v>
      </c>
      <c r="BJ92">
        <f t="shared" si="133"/>
        <v>4.0810524516563815E-3</v>
      </c>
      <c r="BK92">
        <f t="shared" si="133"/>
        <v>3.8855290698582832E-3</v>
      </c>
      <c r="BL92">
        <f t="shared" si="134"/>
        <v>3.7046772947514003E-3</v>
      </c>
      <c r="BM92">
        <f t="shared" si="134"/>
        <v>3.5368630262828733E-3</v>
      </c>
      <c r="BN92">
        <f t="shared" si="134"/>
        <v>3.3807060642772687E-3</v>
      </c>
      <c r="BO92">
        <f t="shared" si="134"/>
        <v>3.2350286422979666E-3</v>
      </c>
      <c r="BP92">
        <f t="shared" si="134"/>
        <v>3.0988167653014337E-3</v>
      </c>
      <c r="BQ92">
        <f t="shared" si="134"/>
        <v>2.9711906239671656E-3</v>
      </c>
      <c r="BR92">
        <f t="shared" si="134"/>
        <v>2.8513815850932244E-3</v>
      </c>
      <c r="BS92">
        <f t="shared" si="134"/>
        <v>2.7387140386484214E-3</v>
      </c>
      <c r="BT92">
        <f t="shared" si="134"/>
        <v>2.6325908932535312E-3</v>
      </c>
      <c r="BU92">
        <f t="shared" si="134"/>
        <v>2.5324818544664152E-3</v>
      </c>
      <c r="BV92">
        <f t="shared" si="135"/>
        <v>2.437913854833365E-3</v>
      </c>
      <c r="BW92">
        <f t="shared" si="135"/>
        <v>2.3484631684193564E-3</v>
      </c>
      <c r="BX92">
        <f t="shared" si="135"/>
        <v>2.263748858841343E-3</v>
      </c>
      <c r="BY92">
        <f t="shared" si="135"/>
        <v>2.1834272937617614E-3</v>
      </c>
      <c r="BZ92">
        <f t="shared" si="135"/>
        <v>2.1071875202484935E-3</v>
      </c>
      <c r="CA92">
        <f t="shared" si="135"/>
        <v>2.0347473409944063E-3</v>
      </c>
      <c r="CB92">
        <f t="shared" si="135"/>
        <v>1.9658499656227779E-3</v>
      </c>
      <c r="CC92">
        <f t="shared" si="135"/>
        <v>1.9002611373019397E-3</v>
      </c>
      <c r="CD92">
        <f t="shared" si="135"/>
        <v>1.8377666548407368E-3</v>
      </c>
      <c r="CE92">
        <f t="shared" si="135"/>
        <v>1.7781702258913255E-3</v>
      </c>
      <c r="CF92">
        <f t="shared" si="136"/>
        <v>1.7212915989670138E-3</v>
      </c>
      <c r="CG92">
        <f t="shared" si="136"/>
        <v>1.6669649315059001E-3</v>
      </c>
      <c r="CH92">
        <f t="shared" si="136"/>
        <v>1.6150373587763146E-3</v>
      </c>
      <c r="CI92">
        <f t="shared" si="136"/>
        <v>1.5653677344738737E-3</v>
      </c>
      <c r="CJ92">
        <f t="shared" si="136"/>
        <v>1.5178255187376088E-3</v>
      </c>
      <c r="CK92">
        <f t="shared" si="136"/>
        <v>1.4722897932677912E-3</v>
      </c>
      <c r="CL92">
        <f t="shared" si="136"/>
        <v>1.4286483864547137E-3</v>
      </c>
      <c r="CM92">
        <f t="shared" si="136"/>
        <v>1.3867970940749528E-3</v>
      </c>
      <c r="CN92">
        <f t="shared" si="136"/>
        <v>1.3466389832952584E-3</v>
      </c>
      <c r="CO92">
        <f t="shared" si="136"/>
        <v>1.3080837695345177E-3</v>
      </c>
      <c r="CP92">
        <f t="shared" si="137"/>
        <v>1.2710472572422995E-3</v>
      </c>
      <c r="CQ92">
        <f t="shared" si="137"/>
        <v>1.235450836914476E-3</v>
      </c>
      <c r="CR92">
        <f t="shared" si="137"/>
        <v>7.9534190559723498E-4</v>
      </c>
      <c r="CS92">
        <f t="shared" si="137"/>
        <v>5.1653057226894682E-4</v>
      </c>
      <c r="CT92">
        <f t="shared" si="137"/>
        <v>3.5767824857102374E-4</v>
      </c>
      <c r="CU92">
        <f t="shared" si="137"/>
        <v>2.487948978292377E-4</v>
      </c>
      <c r="CV92">
        <f t="shared" si="137"/>
        <v>1.6986028014203701E-4</v>
      </c>
      <c r="CW92">
        <f t="shared" si="137"/>
        <v>1.1164550832677877E-4</v>
      </c>
      <c r="CX92">
        <f t="shared" si="137"/>
        <v>6.8941154229444106E-5</v>
      </c>
      <c r="CY92">
        <f t="shared" si="137"/>
        <v>3.8439857470708914E-5</v>
      </c>
      <c r="CZ92">
        <f t="shared" si="138"/>
        <v>1.7872151343342549E-5</v>
      </c>
      <c r="DA92">
        <f t="shared" si="138"/>
        <v>5.5920518465841599E-6</v>
      </c>
      <c r="DB92">
        <f t="shared" si="138"/>
        <v>3.5517525883434306E-7</v>
      </c>
      <c r="DC92">
        <f t="shared" si="138"/>
        <v>0</v>
      </c>
      <c r="DD92">
        <f t="shared" si="138"/>
        <v>0</v>
      </c>
      <c r="DE92">
        <f t="shared" si="138"/>
        <v>0</v>
      </c>
      <c r="DF92">
        <f t="shared" si="138"/>
        <v>0</v>
      </c>
      <c r="DG92">
        <f t="shared" si="138"/>
        <v>0</v>
      </c>
      <c r="DH92">
        <f t="shared" si="138"/>
        <v>0</v>
      </c>
      <c r="DI92">
        <f t="shared" si="138"/>
        <v>0</v>
      </c>
      <c r="DJ92">
        <f t="shared" si="139"/>
        <v>0</v>
      </c>
      <c r="DK92">
        <f t="shared" si="139"/>
        <v>0</v>
      </c>
      <c r="DL92">
        <f t="shared" si="139"/>
        <v>0</v>
      </c>
      <c r="DM92">
        <f t="shared" si="139"/>
        <v>0</v>
      </c>
      <c r="DN92">
        <f t="shared" si="139"/>
        <v>0</v>
      </c>
      <c r="DO92">
        <f t="shared" si="139"/>
        <v>0</v>
      </c>
      <c r="DP92">
        <f t="shared" si="139"/>
        <v>0</v>
      </c>
      <c r="DQ92">
        <f t="shared" si="139"/>
        <v>0</v>
      </c>
      <c r="DR92">
        <f t="shared" si="139"/>
        <v>0</v>
      </c>
      <c r="DS92">
        <f t="shared" si="139"/>
        <v>0</v>
      </c>
      <c r="DT92">
        <f t="shared" si="140"/>
        <v>0</v>
      </c>
      <c r="DU92">
        <f t="shared" si="140"/>
        <v>0</v>
      </c>
      <c r="DV92">
        <f t="shared" si="140"/>
        <v>0</v>
      </c>
      <c r="DW92">
        <f t="shared" si="140"/>
        <v>0</v>
      </c>
      <c r="DX92">
        <f t="shared" si="140"/>
        <v>0</v>
      </c>
      <c r="DY92">
        <f t="shared" si="140"/>
        <v>0</v>
      </c>
      <c r="DZ92">
        <f t="shared" si="140"/>
        <v>0</v>
      </c>
      <c r="EA92">
        <f t="shared" si="140"/>
        <v>0</v>
      </c>
      <c r="EB92">
        <f t="shared" si="140"/>
        <v>0</v>
      </c>
      <c r="EC92">
        <f t="shared" si="140"/>
        <v>0</v>
      </c>
      <c r="ED92">
        <f t="shared" si="141"/>
        <v>0</v>
      </c>
      <c r="EE92">
        <f t="shared" si="141"/>
        <v>0</v>
      </c>
      <c r="EF92">
        <f t="shared" si="141"/>
        <v>0</v>
      </c>
      <c r="EG92">
        <f t="shared" si="141"/>
        <v>0</v>
      </c>
      <c r="EH92">
        <f t="shared" si="141"/>
        <v>0</v>
      </c>
      <c r="EI92">
        <f t="shared" si="141"/>
        <v>0</v>
      </c>
      <c r="EJ92">
        <f t="shared" si="141"/>
        <v>0</v>
      </c>
      <c r="EK92">
        <f t="shared" si="141"/>
        <v>0</v>
      </c>
      <c r="EL92">
        <f t="shared" si="141"/>
        <v>0</v>
      </c>
      <c r="EM92">
        <f t="shared" si="141"/>
        <v>0</v>
      </c>
      <c r="EN92">
        <f t="shared" si="142"/>
        <v>0</v>
      </c>
      <c r="EO92">
        <f t="shared" si="142"/>
        <v>0</v>
      </c>
      <c r="EP92">
        <f t="shared" si="142"/>
        <v>0</v>
      </c>
      <c r="EQ92">
        <f t="shared" si="142"/>
        <v>0</v>
      </c>
      <c r="ER92">
        <f t="shared" si="142"/>
        <v>0</v>
      </c>
      <c r="ES92">
        <f t="shared" si="142"/>
        <v>0</v>
      </c>
      <c r="ET92">
        <f t="shared" si="142"/>
        <v>0</v>
      </c>
      <c r="EU92">
        <f t="shared" si="142"/>
        <v>0</v>
      </c>
      <c r="EV92">
        <f t="shared" si="142"/>
        <v>0</v>
      </c>
      <c r="EW92">
        <f t="shared" si="142"/>
        <v>0</v>
      </c>
      <c r="EX92">
        <f t="shared" si="142"/>
        <v>0</v>
      </c>
      <c r="EZ92">
        <f t="shared" si="112"/>
        <v>0.87870987213085516</v>
      </c>
      <c r="FB92">
        <f t="shared" si="110"/>
        <v>1.1237819268545446E-2</v>
      </c>
      <c r="FC92">
        <f t="shared" si="111"/>
        <v>0.24857927651308601</v>
      </c>
    </row>
    <row r="93" spans="1:159" x14ac:dyDescent="0.25">
      <c r="A93">
        <v>730</v>
      </c>
      <c r="B93" s="19">
        <f>'Input spectra'!Y92</f>
        <v>4.5523781651201897E-2</v>
      </c>
      <c r="C93">
        <f>'Input spectra'!F92</f>
        <v>0</v>
      </c>
      <c r="D93">
        <f t="shared" ref="D93:M102" si="143">D$2*EXP(- D$1 * ($C93*_c3+$B93))</f>
        <v>2.0653927966864227E-2</v>
      </c>
      <c r="E93">
        <f t="shared" si="143"/>
        <v>2.0410386933440387E-2</v>
      </c>
      <c r="F93">
        <f t="shared" si="143"/>
        <v>2.0168632150626739E-2</v>
      </c>
      <c r="G93">
        <f t="shared" si="143"/>
        <v>1.9928652416273542E-2</v>
      </c>
      <c r="H93">
        <f t="shared" si="143"/>
        <v>1.9690436593141632E-2</v>
      </c>
      <c r="I93">
        <f t="shared" si="143"/>
        <v>1.9453973608543906E-2</v>
      </c>
      <c r="J93">
        <f t="shared" si="143"/>
        <v>1.9219252453988672E-2</v>
      </c>
      <c r="K93">
        <f t="shared" si="143"/>
        <v>1.8986262184824913E-2</v>
      </c>
      <c r="L93">
        <f t="shared" si="143"/>
        <v>1.8754991919889479E-2</v>
      </c>
      <c r="M93">
        <f t="shared" si="143"/>
        <v>1.8525430841156151E-2</v>
      </c>
      <c r="N93">
        <f t="shared" ref="N93:W102" si="144">N$2*EXP(- N$1 * ($C93*_c3+$B93))</f>
        <v>1.829756819338656E-2</v>
      </c>
      <c r="O93">
        <f t="shared" si="144"/>
        <v>1.8071393283782999E-2</v>
      </c>
      <c r="P93">
        <f t="shared" si="144"/>
        <v>1.7846895481643109E-2</v>
      </c>
      <c r="Q93">
        <f t="shared" si="144"/>
        <v>1.7624064218016367E-2</v>
      </c>
      <c r="R93">
        <f t="shared" si="144"/>
        <v>1.740288898536246E-2</v>
      </c>
      <c r="S93">
        <f t="shared" si="144"/>
        <v>1.7183359337211462E-2</v>
      </c>
      <c r="T93">
        <f t="shared" si="144"/>
        <v>1.6965464887825837E-2</v>
      </c>
      <c r="U93">
        <f t="shared" si="144"/>
        <v>1.6749195311864244E-2</v>
      </c>
      <c r="V93">
        <f t="shared" si="144"/>
        <v>1.653454034404718E-2</v>
      </c>
      <c r="W93">
        <f t="shared" si="144"/>
        <v>1.6321489778824357E-2</v>
      </c>
      <c r="X93">
        <f t="shared" ref="X93:AG102" si="145">X$2*EXP(- X$1 * ($C93*_c3+$B93))</f>
        <v>1.6110033470043906E-2</v>
      </c>
      <c r="Y93">
        <f t="shared" si="145"/>
        <v>1.5900161330623344E-2</v>
      </c>
      <c r="Z93">
        <f t="shared" si="145"/>
        <v>1.5691863332222281E-2</v>
      </c>
      <c r="AA93">
        <f t="shared" si="145"/>
        <v>1.5485129504916918E-2</v>
      </c>
      <c r="AB93">
        <f t="shared" si="145"/>
        <v>1.527994993687626E-2</v>
      </c>
      <c r="AC93">
        <f t="shared" si="145"/>
        <v>1.5076314774040089E-2</v>
      </c>
      <c r="AD93">
        <f t="shared" si="145"/>
        <v>1.4874214219798638E-2</v>
      </c>
      <c r="AE93">
        <f t="shared" si="145"/>
        <v>1.4673638534674016E-2</v>
      </c>
      <c r="AF93">
        <f t="shared" si="145"/>
        <v>1.4474578036003308E-2</v>
      </c>
      <c r="AG93">
        <f t="shared" si="145"/>
        <v>1.4277023097623383E-2</v>
      </c>
      <c r="AH93">
        <f t="shared" ref="AH93:AQ102" si="146">AH$2*EXP(- AH$1 * ($C93*_c3+$B93))</f>
        <v>1.4080964149557427E-2</v>
      </c>
      <c r="AI93">
        <f t="shared" si="146"/>
        <v>1.3886391677703109E-2</v>
      </c>
      <c r="AJ93">
        <f t="shared" si="146"/>
        <v>1.3693296223522453E-2</v>
      </c>
      <c r="AK93">
        <f t="shared" si="146"/>
        <v>1.3501668383733352E-2</v>
      </c>
      <c r="AL93">
        <f t="shared" si="146"/>
        <v>1.3311498810002766E-2</v>
      </c>
      <c r="AM93">
        <f t="shared" si="146"/>
        <v>1.3122778208641548E-2</v>
      </c>
      <c r="AN93">
        <f t="shared" si="146"/>
        <v>1.2935497340300894E-2</v>
      </c>
      <c r="AO93">
        <f t="shared" si="146"/>
        <v>1.2749647019670473E-2</v>
      </c>
      <c r="AP93">
        <f t="shared" si="146"/>
        <v>1.2565218115178118E-2</v>
      </c>
      <c r="AQ93">
        <f t="shared" si="146"/>
        <v>1.2382201548691173E-2</v>
      </c>
      <c r="AR93">
        <f t="shared" ref="AR93:BA102" si="147">AR$2*EXP(- AR$1 * ($C93*_c3+$B93))</f>
        <v>1.2200588295219424E-2</v>
      </c>
      <c r="AS93">
        <f t="shared" si="147"/>
        <v>1.2020369382619637E-2</v>
      </c>
      <c r="AT93">
        <f t="shared" si="147"/>
        <v>1.1841535891301673E-2</v>
      </c>
      <c r="AU93">
        <f t="shared" si="147"/>
        <v>1.1664078953936195E-2</v>
      </c>
      <c r="AV93">
        <f t="shared" si="147"/>
        <v>1.1487989755163934E-2</v>
      </c>
      <c r="AW93">
        <f t="shared" si="147"/>
        <v>1.1313259531306522E-2</v>
      </c>
      <c r="AX93">
        <f t="shared" si="147"/>
        <v>1.005593173394639E-2</v>
      </c>
      <c r="AY93">
        <f t="shared" si="147"/>
        <v>8.5918575774289567E-3</v>
      </c>
      <c r="AZ93">
        <f t="shared" si="147"/>
        <v>7.7336920969410501E-3</v>
      </c>
      <c r="BA93">
        <f t="shared" si="147"/>
        <v>7.0836724780011257E-3</v>
      </c>
      <c r="BB93">
        <f t="shared" ref="BB93:BK102" si="148">BB$2*EXP(- BB$1 * ($C93*_c3+$B93))</f>
        <v>6.5525614378717503E-3</v>
      </c>
      <c r="BC93">
        <f t="shared" si="148"/>
        <v>6.1016769395971816E-3</v>
      </c>
      <c r="BD93">
        <f t="shared" si="148"/>
        <v>5.7098233634916545E-3</v>
      </c>
      <c r="BE93">
        <f t="shared" si="148"/>
        <v>5.36378733462896E-3</v>
      </c>
      <c r="BF93">
        <f t="shared" si="148"/>
        <v>5.0546222697489514E-3</v>
      </c>
      <c r="BG93">
        <f t="shared" si="148"/>
        <v>4.7759119906524176E-3</v>
      </c>
      <c r="BH93">
        <f t="shared" si="148"/>
        <v>4.5228562912173788E-3</v>
      </c>
      <c r="BI93">
        <f t="shared" si="148"/>
        <v>4.2917459299090409E-3</v>
      </c>
      <c r="BJ93">
        <f t="shared" si="148"/>
        <v>4.0796407455159014E-3</v>
      </c>
      <c r="BK93">
        <f t="shared" si="148"/>
        <v>3.8841618290494434E-3</v>
      </c>
      <c r="BL93">
        <f t="shared" ref="BL93:BU102" si="149">BL$2*EXP(- BL$1 * ($C93*_c3+$B93))</f>
        <v>3.703351601097883E-3</v>
      </c>
      <c r="BM93">
        <f t="shared" si="149"/>
        <v>3.5355762936242173E-3</v>
      </c>
      <c r="BN93">
        <f t="shared" si="149"/>
        <v>3.3794559835637816E-3</v>
      </c>
      <c r="BO93">
        <f t="shared" si="149"/>
        <v>3.2338131384526373E-3</v>
      </c>
      <c r="BP93">
        <f t="shared" si="149"/>
        <v>3.0976339628031552E-3</v>
      </c>
      <c r="BQ93">
        <f t="shared" si="149"/>
        <v>2.9700388190199442E-3</v>
      </c>
      <c r="BR93">
        <f t="shared" si="149"/>
        <v>2.850259222851479E-3</v>
      </c>
      <c r="BS93">
        <f t="shared" si="149"/>
        <v>2.7376196943809999E-3</v>
      </c>
      <c r="BT93">
        <f t="shared" si="149"/>
        <v>2.6315232566163503E-3</v>
      </c>
      <c r="BU93">
        <f t="shared" si="149"/>
        <v>2.5314397162575324E-3</v>
      </c>
      <c r="BV93">
        <f t="shared" ref="BV93:CE102" si="150">BV$2*EXP(- BV$1 * ($C93*_c3+$B93))</f>
        <v>2.4368960957515911E-3</v>
      </c>
      <c r="BW93">
        <f t="shared" si="150"/>
        <v>2.3474687494555368E-3</v>
      </c>
      <c r="BX93">
        <f t="shared" si="150"/>
        <v>2.2627768130118507E-3</v>
      </c>
      <c r="BY93">
        <f t="shared" si="150"/>
        <v>2.1824767189543345E-3</v>
      </c>
      <c r="BZ93">
        <f t="shared" si="150"/>
        <v>2.1062575729967592E-3</v>
      </c>
      <c r="CA93">
        <f t="shared" si="150"/>
        <v>2.0338372310330761E-3</v>
      </c>
      <c r="CB93">
        <f t="shared" si="150"/>
        <v>1.9649589511032532E-3</v>
      </c>
      <c r="CC93">
        <f t="shared" si="150"/>
        <v>1.8993885205698647E-3</v>
      </c>
      <c r="CD93">
        <f t="shared" si="150"/>
        <v>1.8369117786943474E-3</v>
      </c>
      <c r="CE93">
        <f t="shared" si="150"/>
        <v>1.7773324702532488E-3</v>
      </c>
      <c r="CF93">
        <f t="shared" ref="CF93:CO102" si="151">CF$2*EXP(- CF$1 * ($C93*_c3+$B93))</f>
        <v>1.7204703779133107E-3</v>
      </c>
      <c r="CG93">
        <f t="shared" si="151"/>
        <v>1.6661596906051592E-3</v>
      </c>
      <c r="CH93">
        <f t="shared" si="151"/>
        <v>1.6142475726989697E-3</v>
      </c>
      <c r="CI93">
        <f t="shared" si="151"/>
        <v>1.5645929048379642E-3</v>
      </c>
      <c r="CJ93">
        <f t="shared" si="151"/>
        <v>1.5170651721621931E-3</v>
      </c>
      <c r="CK93">
        <f t="shared" si="151"/>
        <v>1.4715434796093683E-3</v>
      </c>
      <c r="CL93">
        <f t="shared" si="151"/>
        <v>1.4279156772054697E-3</v>
      </c>
      <c r="CM93">
        <f t="shared" si="151"/>
        <v>1.3860775809045531E-3</v>
      </c>
      <c r="CN93">
        <f t="shared" si="151"/>
        <v>1.3459322767203419E-3</v>
      </c>
      <c r="CO93">
        <f t="shared" si="151"/>
        <v>1.3073894977021312E-3</v>
      </c>
      <c r="CP93">
        <f t="shared" ref="CP93:CY102" si="152">CP$2*EXP(- CP$1 * ($C93*_c3+$B93))</f>
        <v>1.2703650648152587E-3</v>
      </c>
      <c r="CQ93">
        <f t="shared" si="152"/>
        <v>1.2347803840481394E-3</v>
      </c>
      <c r="CR93">
        <f t="shared" si="152"/>
        <v>7.9490554875602201E-4</v>
      </c>
      <c r="CS93">
        <f t="shared" si="152"/>
        <v>5.1624410317051099E-4</v>
      </c>
      <c r="CT93">
        <f t="shared" si="152"/>
        <v>3.574777469492121E-4</v>
      </c>
      <c r="CU93">
        <f t="shared" si="152"/>
        <v>2.4865394906067016E-4</v>
      </c>
      <c r="CV93">
        <f t="shared" si="152"/>
        <v>1.6976303722352246E-4</v>
      </c>
      <c r="CW93">
        <f t="shared" si="152"/>
        <v>1.1158092705248157E-4</v>
      </c>
      <c r="CX93">
        <f t="shared" si="152"/>
        <v>6.890086425878179E-5</v>
      </c>
      <c r="CY93">
        <f t="shared" si="152"/>
        <v>3.8417163630459268E-5</v>
      </c>
      <c r="CZ93">
        <f t="shared" ref="CZ93:DI102" si="153">CZ$2*EXP(- CZ$1 * ($C93*_c3+$B93))</f>
        <v>1.7861493567830155E-5</v>
      </c>
      <c r="DA93">
        <f t="shared" si="153"/>
        <v>5.5886837774080423E-6</v>
      </c>
      <c r="DB93">
        <f t="shared" si="153"/>
        <v>3.5495922089710204E-7</v>
      </c>
      <c r="DC93">
        <f t="shared" si="153"/>
        <v>0</v>
      </c>
      <c r="DD93">
        <f t="shared" si="153"/>
        <v>0</v>
      </c>
      <c r="DE93">
        <f t="shared" si="153"/>
        <v>0</v>
      </c>
      <c r="DF93">
        <f t="shared" si="153"/>
        <v>0</v>
      </c>
      <c r="DG93">
        <f t="shared" si="153"/>
        <v>0</v>
      </c>
      <c r="DH93">
        <f t="shared" si="153"/>
        <v>0</v>
      </c>
      <c r="DI93">
        <f t="shared" si="153"/>
        <v>0</v>
      </c>
      <c r="DJ93">
        <f t="shared" ref="DJ93:DS102" si="154">DJ$2*EXP(- DJ$1 * ($C93*_c3+$B93))</f>
        <v>0</v>
      </c>
      <c r="DK93">
        <f t="shared" si="154"/>
        <v>0</v>
      </c>
      <c r="DL93">
        <f t="shared" si="154"/>
        <v>0</v>
      </c>
      <c r="DM93">
        <f t="shared" si="154"/>
        <v>0</v>
      </c>
      <c r="DN93">
        <f t="shared" si="154"/>
        <v>0</v>
      </c>
      <c r="DO93">
        <f t="shared" si="154"/>
        <v>0</v>
      </c>
      <c r="DP93">
        <f t="shared" si="154"/>
        <v>0</v>
      </c>
      <c r="DQ93">
        <f t="shared" si="154"/>
        <v>0</v>
      </c>
      <c r="DR93">
        <f t="shared" si="154"/>
        <v>0</v>
      </c>
      <c r="DS93">
        <f t="shared" si="154"/>
        <v>0</v>
      </c>
      <c r="DT93">
        <f t="shared" ref="DT93:EC102" si="155">DT$2*EXP(- DT$1 * ($C93*_c3+$B93))</f>
        <v>0</v>
      </c>
      <c r="DU93">
        <f t="shared" si="155"/>
        <v>0</v>
      </c>
      <c r="DV93">
        <f t="shared" si="155"/>
        <v>0</v>
      </c>
      <c r="DW93">
        <f t="shared" si="155"/>
        <v>0</v>
      </c>
      <c r="DX93">
        <f t="shared" si="155"/>
        <v>0</v>
      </c>
      <c r="DY93">
        <f t="shared" si="155"/>
        <v>0</v>
      </c>
      <c r="DZ93">
        <f t="shared" si="155"/>
        <v>0</v>
      </c>
      <c r="EA93">
        <f t="shared" si="155"/>
        <v>0</v>
      </c>
      <c r="EB93">
        <f t="shared" si="155"/>
        <v>0</v>
      </c>
      <c r="EC93">
        <f t="shared" si="155"/>
        <v>0</v>
      </c>
      <c r="ED93">
        <f t="shared" ref="ED93:EM102" si="156">ED$2*EXP(- ED$1 * ($C93*_c3+$B93))</f>
        <v>0</v>
      </c>
      <c r="EE93">
        <f t="shared" si="156"/>
        <v>0</v>
      </c>
      <c r="EF93">
        <f t="shared" si="156"/>
        <v>0</v>
      </c>
      <c r="EG93">
        <f t="shared" si="156"/>
        <v>0</v>
      </c>
      <c r="EH93">
        <f t="shared" si="156"/>
        <v>0</v>
      </c>
      <c r="EI93">
        <f t="shared" si="156"/>
        <v>0</v>
      </c>
      <c r="EJ93">
        <f t="shared" si="156"/>
        <v>0</v>
      </c>
      <c r="EK93">
        <f t="shared" si="156"/>
        <v>0</v>
      </c>
      <c r="EL93">
        <f t="shared" si="156"/>
        <v>0</v>
      </c>
      <c r="EM93">
        <f t="shared" si="156"/>
        <v>0</v>
      </c>
      <c r="EN93">
        <f t="shared" ref="EN93:EX102" si="157">EN$2*EXP(- EN$1 * ($C93*_c3+$B93))</f>
        <v>0</v>
      </c>
      <c r="EO93">
        <f t="shared" si="157"/>
        <v>0</v>
      </c>
      <c r="EP93">
        <f t="shared" si="157"/>
        <v>0</v>
      </c>
      <c r="EQ93">
        <f t="shared" si="157"/>
        <v>0</v>
      </c>
      <c r="ER93">
        <f t="shared" si="157"/>
        <v>0</v>
      </c>
      <c r="ES93">
        <f t="shared" si="157"/>
        <v>0</v>
      </c>
      <c r="ET93">
        <f t="shared" si="157"/>
        <v>0</v>
      </c>
      <c r="EU93">
        <f t="shared" si="157"/>
        <v>0</v>
      </c>
      <c r="EV93">
        <f t="shared" si="157"/>
        <v>0</v>
      </c>
      <c r="EW93">
        <f t="shared" si="157"/>
        <v>0</v>
      </c>
      <c r="EX93">
        <f t="shared" si="157"/>
        <v>0</v>
      </c>
      <c r="EZ93">
        <f t="shared" si="112"/>
        <v>0.87856594317846803</v>
      </c>
      <c r="FB93">
        <f t="shared" si="110"/>
        <v>1.1252396678957499E-2</v>
      </c>
      <c r="FC93">
        <f t="shared" si="111"/>
        <v>0.24857741253332724</v>
      </c>
    </row>
    <row r="94" spans="1:159" x14ac:dyDescent="0.25">
      <c r="A94">
        <v>735</v>
      </c>
      <c r="B94" s="19">
        <f>'Input spectra'!Y93</f>
        <v>4.5602246632394997E-2</v>
      </c>
      <c r="C94">
        <f>'Input spectra'!F93</f>
        <v>0</v>
      </c>
      <c r="D94">
        <f t="shared" si="143"/>
        <v>2.0653927966864227E-2</v>
      </c>
      <c r="E94">
        <f t="shared" si="143"/>
        <v>2.0410226784006006E-2</v>
      </c>
      <c r="F94">
        <f t="shared" si="143"/>
        <v>2.0168315646841715E-2</v>
      </c>
      <c r="G94">
        <f t="shared" si="143"/>
        <v>1.9928183311393694E-2</v>
      </c>
      <c r="H94">
        <f t="shared" si="143"/>
        <v>1.9689818598945079E-2</v>
      </c>
      <c r="I94">
        <f t="shared" si="143"/>
        <v>1.9453210395678714E-2</v>
      </c>
      <c r="J94">
        <f t="shared" si="143"/>
        <v>1.9218347652318002E-2</v>
      </c>
      <c r="K94">
        <f t="shared" si="143"/>
        <v>1.8985219383769666E-2</v>
      </c>
      <c r="L94">
        <f t="shared" si="143"/>
        <v>1.8753814668768444E-2</v>
      </c>
      <c r="M94">
        <f t="shared" si="143"/>
        <v>1.8524122649523658E-2</v>
      </c>
      <c r="N94">
        <f t="shared" si="144"/>
        <v>1.829613253136772E-2</v>
      </c>
      <c r="O94">
        <f t="shared" si="144"/>
        <v>1.8069833582406474E-2</v>
      </c>
      <c r="P94">
        <f t="shared" si="144"/>
        <v>1.7845215133171468E-2</v>
      </c>
      <c r="Q94">
        <f t="shared" si="144"/>
        <v>1.7622266576274043E-2</v>
      </c>
      <c r="R94">
        <f t="shared" si="144"/>
        <v>1.7400977366061283E-2</v>
      </c>
      <c r="S94">
        <f t="shared" si="144"/>
        <v>1.7181337018273866E-2</v>
      </c>
      <c r="T94">
        <f t="shared" si="144"/>
        <v>1.6963335109705664E-2</v>
      </c>
      <c r="U94">
        <f t="shared" si="144"/>
        <v>1.6746961277865229E-2</v>
      </c>
      <c r="V94">
        <f t="shared" si="144"/>
        <v>1.6532205220639095E-2</v>
      </c>
      <c r="W94">
        <f t="shared" si="144"/>
        <v>1.631905669595685E-2</v>
      </c>
      <c r="X94">
        <f t="shared" si="145"/>
        <v>1.6107505521458038E-2</v>
      </c>
      <c r="Y94">
        <f t="shared" si="145"/>
        <v>1.5897541574160842E-2</v>
      </c>
      <c r="Z94">
        <f t="shared" si="145"/>
        <v>1.568915479013254E-2</v>
      </c>
      <c r="AA94">
        <f t="shared" si="145"/>
        <v>1.5482335164161715E-2</v>
      </c>
      <c r="AB94">
        <f t="shared" si="145"/>
        <v>1.5277072749432283E-2</v>
      </c>
      <c r="AC94">
        <f t="shared" si="145"/>
        <v>1.5073357657199202E-2</v>
      </c>
      <c r="AD94">
        <f t="shared" si="145"/>
        <v>1.4871180056465955E-2</v>
      </c>
      <c r="AE94">
        <f t="shared" si="145"/>
        <v>1.4670530173663777E-2</v>
      </c>
      <c r="AF94">
        <f t="shared" si="145"/>
        <v>1.447139829233259E-2</v>
      </c>
      <c r="AG94">
        <f t="shared" si="145"/>
        <v>1.4273774752803645E-2</v>
      </c>
      <c r="AH94">
        <f t="shared" si="146"/>
        <v>1.4077649951883891E-2</v>
      </c>
      <c r="AI94">
        <f t="shared" si="146"/>
        <v>1.3883014342542023E-2</v>
      </c>
      <c r="AJ94">
        <f t="shared" si="146"/>
        <v>1.3689858433596228E-2</v>
      </c>
      <c r="AK94">
        <f t="shared" si="146"/>
        <v>1.3498172789403603E-2</v>
      </c>
      <c r="AL94">
        <f t="shared" si="146"/>
        <v>1.3307948029551245E-2</v>
      </c>
      <c r="AM94">
        <f t="shared" si="146"/>
        <v>1.3119174828549011E-2</v>
      </c>
      <c r="AN94">
        <f t="shared" si="146"/>
        <v>1.293184391552391E-2</v>
      </c>
      <c r="AO94">
        <f t="shared" si="146"/>
        <v>1.2745946073916166E-2</v>
      </c>
      <c r="AP94">
        <f t="shared" si="146"/>
        <v>1.2561472141176894E-2</v>
      </c>
      <c r="AQ94">
        <f t="shared" si="146"/>
        <v>1.2378413008467402E-2</v>
      </c>
      <c r="AR94">
        <f t="shared" si="147"/>
        <v>1.2196759620360136E-2</v>
      </c>
      <c r="AS94">
        <f t="shared" si="147"/>
        <v>1.201650297454122E-2</v>
      </c>
      <c r="AT94">
        <f t="shared" si="147"/>
        <v>1.1837634121514565E-2</v>
      </c>
      <c r="AU94">
        <f t="shared" si="147"/>
        <v>1.1660144164307643E-2</v>
      </c>
      <c r="AV94">
        <f t="shared" si="147"/>
        <v>1.1484024258178769E-2</v>
      </c>
      <c r="AW94">
        <f t="shared" si="147"/>
        <v>1.1309265610326014E-2</v>
      </c>
      <c r="AX94">
        <f t="shared" si="147"/>
        <v>1.0052302811821229E-2</v>
      </c>
      <c r="AY94">
        <f t="shared" si="147"/>
        <v>8.5886896098818031E-3</v>
      </c>
      <c r="AZ94">
        <f t="shared" si="147"/>
        <v>7.7307798901667642E-3</v>
      </c>
      <c r="BA94">
        <f t="shared" si="147"/>
        <v>7.0809494823851332E-3</v>
      </c>
      <c r="BB94">
        <f t="shared" si="148"/>
        <v>6.549991209037165E-3</v>
      </c>
      <c r="BC94">
        <f t="shared" si="148"/>
        <v>6.0992357114564152E-3</v>
      </c>
      <c r="BD94">
        <f t="shared" si="148"/>
        <v>5.7074941285580163E-3</v>
      </c>
      <c r="BE94">
        <f t="shared" si="148"/>
        <v>5.3615571901765649E-3</v>
      </c>
      <c r="BF94">
        <f t="shared" si="148"/>
        <v>5.0524810248721783E-3</v>
      </c>
      <c r="BG94">
        <f t="shared" si="148"/>
        <v>4.7738513551807433E-3</v>
      </c>
      <c r="BH94">
        <f t="shared" si="148"/>
        <v>4.5208693671109981E-3</v>
      </c>
      <c r="BI94">
        <f t="shared" si="148"/>
        <v>4.2898268740373235E-3</v>
      </c>
      <c r="BJ94">
        <f t="shared" si="148"/>
        <v>4.07778453610615E-3</v>
      </c>
      <c r="BK94">
        <f t="shared" si="148"/>
        <v>3.8823640981646475E-3</v>
      </c>
      <c r="BL94">
        <f t="shared" si="149"/>
        <v>3.7016085109622928E-3</v>
      </c>
      <c r="BM94">
        <f t="shared" si="149"/>
        <v>3.5338844430900739E-3</v>
      </c>
      <c r="BN94">
        <f t="shared" si="149"/>
        <v>3.3778123359082248E-3</v>
      </c>
      <c r="BO94">
        <f t="shared" si="149"/>
        <v>3.2322149646486446E-3</v>
      </c>
      <c r="BP94">
        <f t="shared" si="149"/>
        <v>3.0960787962593401E-3</v>
      </c>
      <c r="BQ94">
        <f t="shared" si="149"/>
        <v>2.9685244189812244E-3</v>
      </c>
      <c r="BR94">
        <f t="shared" si="149"/>
        <v>2.8487835444487276E-3</v>
      </c>
      <c r="BS94">
        <f t="shared" si="149"/>
        <v>2.736180863860317E-3</v>
      </c>
      <c r="BT94">
        <f t="shared" si="149"/>
        <v>2.6301195506563324E-3</v>
      </c>
      <c r="BU94">
        <f t="shared" si="149"/>
        <v>2.5300695445510963E-3</v>
      </c>
      <c r="BV94">
        <f t="shared" si="150"/>
        <v>2.435557986222559E-3</v>
      </c>
      <c r="BW94">
        <f t="shared" si="150"/>
        <v>2.346161335622298E-3</v>
      </c>
      <c r="BX94">
        <f t="shared" si="150"/>
        <v>2.2614988231161172E-3</v>
      </c>
      <c r="BY94">
        <f t="shared" si="150"/>
        <v>2.1812269665527077E-3</v>
      </c>
      <c r="BZ94">
        <f t="shared" si="150"/>
        <v>2.1050349487735875E-3</v>
      </c>
      <c r="CA94">
        <f t="shared" si="150"/>
        <v>2.0326406956399632E-3</v>
      </c>
      <c r="CB94">
        <f t="shared" si="150"/>
        <v>1.9637875288670472E-3</v>
      </c>
      <c r="CC94">
        <f t="shared" si="150"/>
        <v>1.8982412939396636E-3</v>
      </c>
      <c r="CD94">
        <f t="shared" si="150"/>
        <v>1.8357878833207884E-3</v>
      </c>
      <c r="CE94">
        <f t="shared" si="150"/>
        <v>1.7762310906115268E-3</v>
      </c>
      <c r="CF94">
        <f t="shared" si="151"/>
        <v>1.719390743396E-3</v>
      </c>
      <c r="CG94">
        <f t="shared" si="151"/>
        <v>1.6651010720227844E-3</v>
      </c>
      <c r="CH94">
        <f t="shared" si="151"/>
        <v>1.6132092791359479E-3</v>
      </c>
      <c r="CI94">
        <f t="shared" si="151"/>
        <v>1.563574280819493E-3</v>
      </c>
      <c r="CJ94">
        <f t="shared" si="151"/>
        <v>1.5160655950942218E-3</v>
      </c>
      <c r="CK94">
        <f t="shared" si="151"/>
        <v>1.470562357459249E-3</v>
      </c>
      <c r="CL94">
        <f t="shared" si="151"/>
        <v>1.4269524463954239E-3</v>
      </c>
      <c r="CM94">
        <f t="shared" si="151"/>
        <v>1.385131704393914E-3</v>
      </c>
      <c r="CN94">
        <f t="shared" si="151"/>
        <v>1.3450032422557454E-3</v>
      </c>
      <c r="CO94">
        <f t="shared" si="151"/>
        <v>1.3064768162175471E-3</v>
      </c>
      <c r="CP94">
        <f t="shared" si="152"/>
        <v>1.2694682689660685E-3</v>
      </c>
      <c r="CQ94">
        <f t="shared" si="152"/>
        <v>1.2338990268654371E-3</v>
      </c>
      <c r="CR94">
        <f t="shared" si="152"/>
        <v>7.9433193113166635E-4</v>
      </c>
      <c r="CS94">
        <f t="shared" si="152"/>
        <v>5.1586752470668352E-4</v>
      </c>
      <c r="CT94">
        <f t="shared" si="152"/>
        <v>3.572141790050751E-4</v>
      </c>
      <c r="CU94">
        <f t="shared" si="152"/>
        <v>2.4846866716476864E-4</v>
      </c>
      <c r="CV94">
        <f t="shared" si="152"/>
        <v>1.6963520901992605E-4</v>
      </c>
      <c r="CW94">
        <f t="shared" si="152"/>
        <v>1.1149603396825684E-4</v>
      </c>
      <c r="CX94">
        <f t="shared" si="152"/>
        <v>6.8847902834736537E-5</v>
      </c>
      <c r="CY94">
        <f t="shared" si="152"/>
        <v>3.8387332638350706E-5</v>
      </c>
      <c r="CZ94">
        <f t="shared" si="153"/>
        <v>1.7847484047263965E-5</v>
      </c>
      <c r="DA94">
        <f t="shared" si="153"/>
        <v>5.5842565206604382E-6</v>
      </c>
      <c r="DB94">
        <f t="shared" si="153"/>
        <v>3.5467524549145869E-7</v>
      </c>
      <c r="DC94">
        <f t="shared" si="153"/>
        <v>0</v>
      </c>
      <c r="DD94">
        <f t="shared" si="153"/>
        <v>0</v>
      </c>
      <c r="DE94">
        <f t="shared" si="153"/>
        <v>0</v>
      </c>
      <c r="DF94">
        <f t="shared" si="153"/>
        <v>0</v>
      </c>
      <c r="DG94">
        <f t="shared" si="153"/>
        <v>0</v>
      </c>
      <c r="DH94">
        <f t="shared" si="153"/>
        <v>0</v>
      </c>
      <c r="DI94">
        <f t="shared" si="153"/>
        <v>0</v>
      </c>
      <c r="DJ94">
        <f t="shared" si="154"/>
        <v>0</v>
      </c>
      <c r="DK94">
        <f t="shared" si="154"/>
        <v>0</v>
      </c>
      <c r="DL94">
        <f t="shared" si="154"/>
        <v>0</v>
      </c>
      <c r="DM94">
        <f t="shared" si="154"/>
        <v>0</v>
      </c>
      <c r="DN94">
        <f t="shared" si="154"/>
        <v>0</v>
      </c>
      <c r="DO94">
        <f t="shared" si="154"/>
        <v>0</v>
      </c>
      <c r="DP94">
        <f t="shared" si="154"/>
        <v>0</v>
      </c>
      <c r="DQ94">
        <f t="shared" si="154"/>
        <v>0</v>
      </c>
      <c r="DR94">
        <f t="shared" si="154"/>
        <v>0</v>
      </c>
      <c r="DS94">
        <f t="shared" si="154"/>
        <v>0</v>
      </c>
      <c r="DT94">
        <f t="shared" si="155"/>
        <v>0</v>
      </c>
      <c r="DU94">
        <f t="shared" si="155"/>
        <v>0</v>
      </c>
      <c r="DV94">
        <f t="shared" si="155"/>
        <v>0</v>
      </c>
      <c r="DW94">
        <f t="shared" si="155"/>
        <v>0</v>
      </c>
      <c r="DX94">
        <f t="shared" si="155"/>
        <v>0</v>
      </c>
      <c r="DY94">
        <f t="shared" si="155"/>
        <v>0</v>
      </c>
      <c r="DZ94">
        <f t="shared" si="155"/>
        <v>0</v>
      </c>
      <c r="EA94">
        <f t="shared" si="155"/>
        <v>0</v>
      </c>
      <c r="EB94">
        <f t="shared" si="155"/>
        <v>0</v>
      </c>
      <c r="EC94">
        <f t="shared" si="155"/>
        <v>0</v>
      </c>
      <c r="ED94">
        <f t="shared" si="156"/>
        <v>0</v>
      </c>
      <c r="EE94">
        <f t="shared" si="156"/>
        <v>0</v>
      </c>
      <c r="EF94">
        <f t="shared" si="156"/>
        <v>0</v>
      </c>
      <c r="EG94">
        <f t="shared" si="156"/>
        <v>0</v>
      </c>
      <c r="EH94">
        <f t="shared" si="156"/>
        <v>0</v>
      </c>
      <c r="EI94">
        <f t="shared" si="156"/>
        <v>0</v>
      </c>
      <c r="EJ94">
        <f t="shared" si="156"/>
        <v>0</v>
      </c>
      <c r="EK94">
        <f t="shared" si="156"/>
        <v>0</v>
      </c>
      <c r="EL94">
        <f t="shared" si="156"/>
        <v>0</v>
      </c>
      <c r="EM94">
        <f t="shared" si="156"/>
        <v>0</v>
      </c>
      <c r="EN94">
        <f t="shared" si="157"/>
        <v>0</v>
      </c>
      <c r="EO94">
        <f t="shared" si="157"/>
        <v>0</v>
      </c>
      <c r="EP94">
        <f t="shared" si="157"/>
        <v>0</v>
      </c>
      <c r="EQ94">
        <f t="shared" si="157"/>
        <v>0</v>
      </c>
      <c r="ER94">
        <f t="shared" si="157"/>
        <v>0</v>
      </c>
      <c r="ES94">
        <f t="shared" si="157"/>
        <v>0</v>
      </c>
      <c r="ET94">
        <f t="shared" si="157"/>
        <v>0</v>
      </c>
      <c r="EU94">
        <f t="shared" si="157"/>
        <v>0</v>
      </c>
      <c r="EV94">
        <f t="shared" si="157"/>
        <v>0</v>
      </c>
      <c r="EW94">
        <f t="shared" si="157"/>
        <v>0</v>
      </c>
      <c r="EX94">
        <f t="shared" si="157"/>
        <v>0</v>
      </c>
      <c r="EZ94">
        <f t="shared" si="112"/>
        <v>0.87837667540977293</v>
      </c>
      <c r="FB94">
        <f t="shared" si="110"/>
        <v>1.127157108857646E-2</v>
      </c>
      <c r="FC94">
        <f t="shared" si="111"/>
        <v>0.2485749606617296</v>
      </c>
    </row>
    <row r="95" spans="1:159" x14ac:dyDescent="0.25">
      <c r="A95">
        <v>740</v>
      </c>
      <c r="B95" s="19">
        <f>'Input spectra'!Y94</f>
        <v>4.56807116135882E-2</v>
      </c>
      <c r="C95">
        <f>'Input spectra'!F94</f>
        <v>0</v>
      </c>
      <c r="D95">
        <f t="shared" si="143"/>
        <v>2.0653927966864227E-2</v>
      </c>
      <c r="E95">
        <f t="shared" si="143"/>
        <v>2.0410066635828235E-2</v>
      </c>
      <c r="F95">
        <f t="shared" si="143"/>
        <v>2.0167999148023544E-2</v>
      </c>
      <c r="G95">
        <f t="shared" si="143"/>
        <v>1.9927714217556212E-2</v>
      </c>
      <c r="H95">
        <f t="shared" si="143"/>
        <v>1.968920062414458E-2</v>
      </c>
      <c r="I95">
        <f t="shared" si="143"/>
        <v>1.9452447212755672E-2</v>
      </c>
      <c r="J95">
        <f t="shared" si="143"/>
        <v>1.9217442893243477E-2</v>
      </c>
      <c r="K95">
        <f t="shared" si="143"/>
        <v>1.8984176639989209E-2</v>
      </c>
      <c r="L95">
        <f t="shared" si="143"/>
        <v>1.8752637491543479E-2</v>
      </c>
      <c r="M95">
        <f t="shared" si="143"/>
        <v>1.8522814550270411E-2</v>
      </c>
      <c r="N95">
        <f t="shared" si="144"/>
        <v>1.8294696981993652E-2</v>
      </c>
      <c r="O95">
        <f t="shared" si="144"/>
        <v>1.8068274015644273E-2</v>
      </c>
      <c r="P95">
        <f t="shared" si="144"/>
        <v>1.7843534942910595E-2</v>
      </c>
      <c r="Q95">
        <f t="shared" si="144"/>
        <v>1.7620469117889864E-2</v>
      </c>
      <c r="R95">
        <f t="shared" si="144"/>
        <v>1.7399065956741816E-2</v>
      </c>
      <c r="S95">
        <f t="shared" si="144"/>
        <v>1.7179314937344085E-2</v>
      </c>
      <c r="T95">
        <f t="shared" si="144"/>
        <v>1.6961205598949508E-2</v>
      </c>
      <c r="U95">
        <f t="shared" si="144"/>
        <v>1.6744727541845181E-2</v>
      </c>
      <c r="V95">
        <f t="shared" si="144"/>
        <v>1.6529870427013465E-2</v>
      </c>
      <c r="W95">
        <f t="shared" si="144"/>
        <v>1.6316623975794725E-2</v>
      </c>
      <c r="X95">
        <f t="shared" si="145"/>
        <v>1.6104977969551917E-2</v>
      </c>
      <c r="Y95">
        <f t="shared" si="145"/>
        <v>1.5894922249336974E-2</v>
      </c>
      <c r="Z95">
        <f t="shared" si="145"/>
        <v>1.5686446715558987E-2</v>
      </c>
      <c r="AA95">
        <f t="shared" si="145"/>
        <v>1.5479541327654165E-2</v>
      </c>
      <c r="AB95">
        <f t="shared" si="145"/>
        <v>1.5274196103757593E-2</v>
      </c>
      <c r="AC95">
        <f t="shared" si="145"/>
        <v>1.5070401120376713E-2</v>
      </c>
      <c r="AD95">
        <f t="shared" si="145"/>
        <v>1.4868146512066607E-2</v>
      </c>
      <c r="AE95">
        <f t="shared" si="145"/>
        <v>1.4667422471106998E-2</v>
      </c>
      <c r="AF95">
        <f t="shared" si="145"/>
        <v>1.4468219247181011E-2</v>
      </c>
      <c r="AG95">
        <f t="shared" si="145"/>
        <v>1.4270527147055626E-2</v>
      </c>
      <c r="AH95">
        <f t="shared" si="146"/>
        <v>1.4074336534263909E-2</v>
      </c>
      <c r="AI95">
        <f t="shared" si="146"/>
        <v>1.3879637828788901E-2</v>
      </c>
      <c r="AJ95">
        <f t="shared" si="146"/>
        <v>1.368642150674923E-2</v>
      </c>
      <c r="AK95">
        <f t="shared" si="146"/>
        <v>1.3494678100086427E-2</v>
      </c>
      <c r="AL95">
        <f t="shared" si="146"/>
        <v>1.3304398196253902E-2</v>
      </c>
      <c r="AM95">
        <f t="shared" si="146"/>
        <v>1.3115572437907629E-2</v>
      </c>
      <c r="AN95">
        <f t="shared" si="146"/>
        <v>1.2928191522598442E-2</v>
      </c>
      <c r="AO95">
        <f t="shared" si="146"/>
        <v>1.2742246202466067E-2</v>
      </c>
      <c r="AP95">
        <f t="shared" si="146"/>
        <v>1.2557727283934728E-2</v>
      </c>
      <c r="AQ95">
        <f t="shared" si="146"/>
        <v>1.2374625627410431E-2</v>
      </c>
      <c r="AR95">
        <f t="shared" si="147"/>
        <v>1.2192932146979892E-2</v>
      </c>
      <c r="AS95">
        <f t="shared" si="147"/>
        <v>1.2012637810111056E-2</v>
      </c>
      <c r="AT95">
        <f t="shared" si="147"/>
        <v>1.183373363735523E-2</v>
      </c>
      <c r="AU95">
        <f t="shared" si="147"/>
        <v>1.1656210702050879E-2</v>
      </c>
      <c r="AV95">
        <f t="shared" si="147"/>
        <v>1.1480060130028936E-2</v>
      </c>
      <c r="AW95">
        <f t="shared" si="147"/>
        <v>1.1305273099319769E-2</v>
      </c>
      <c r="AX95">
        <f t="shared" si="147"/>
        <v>1.0048675199278916E-2</v>
      </c>
      <c r="AY95">
        <f t="shared" si="147"/>
        <v>8.5855228104194607E-3</v>
      </c>
      <c r="AZ95">
        <f t="shared" si="147"/>
        <v>7.7278687800159482E-3</v>
      </c>
      <c r="BA95">
        <f t="shared" si="147"/>
        <v>7.07822753350092E-3</v>
      </c>
      <c r="BB95">
        <f t="shared" si="148"/>
        <v>6.5474219883695835E-3</v>
      </c>
      <c r="BC95">
        <f t="shared" si="148"/>
        <v>6.0967954600298982E-3</v>
      </c>
      <c r="BD95">
        <f t="shared" si="148"/>
        <v>5.7051658438000688E-3</v>
      </c>
      <c r="BE95">
        <f t="shared" si="148"/>
        <v>5.3593279729690357E-3</v>
      </c>
      <c r="BF95">
        <f t="shared" si="148"/>
        <v>5.050340687072009E-3</v>
      </c>
      <c r="BG95">
        <f t="shared" si="148"/>
        <v>4.7717916087996852E-3</v>
      </c>
      <c r="BH95">
        <f t="shared" si="148"/>
        <v>4.5188833158750193E-3</v>
      </c>
      <c r="BI95">
        <f t="shared" si="148"/>
        <v>4.2879086762721876E-3</v>
      </c>
      <c r="BJ95">
        <f t="shared" si="148"/>
        <v>4.0759291712593329E-3</v>
      </c>
      <c r="BK95">
        <f t="shared" si="148"/>
        <v>3.8805671993348652E-3</v>
      </c>
      <c r="BL95">
        <f t="shared" si="149"/>
        <v>3.6998662412627671E-3</v>
      </c>
      <c r="BM95">
        <f t="shared" si="149"/>
        <v>3.5321934021433883E-3</v>
      </c>
      <c r="BN95">
        <f t="shared" si="149"/>
        <v>3.3761694876646509E-3</v>
      </c>
      <c r="BO95">
        <f t="shared" si="149"/>
        <v>3.2306175806736839E-3</v>
      </c>
      <c r="BP95">
        <f t="shared" si="149"/>
        <v>3.0945244104865913E-3</v>
      </c>
      <c r="BQ95">
        <f t="shared" si="149"/>
        <v>2.9670107911234796E-3</v>
      </c>
      <c r="BR95">
        <f t="shared" si="149"/>
        <v>2.8473086300560449E-3</v>
      </c>
      <c r="BS95">
        <f t="shared" si="149"/>
        <v>2.7347427895561618E-3</v>
      </c>
      <c r="BT95">
        <f t="shared" si="149"/>
        <v>2.6287165934605187E-3</v>
      </c>
      <c r="BU95">
        <f t="shared" si="149"/>
        <v>2.5287001144663106E-3</v>
      </c>
      <c r="BV95">
        <f t="shared" si="150"/>
        <v>2.4342206114548945E-3</v>
      </c>
      <c r="BW95">
        <f t="shared" si="150"/>
        <v>2.3448546499482423E-3</v>
      </c>
      <c r="BX95">
        <f t="shared" si="150"/>
        <v>2.2602215550141377E-3</v>
      </c>
      <c r="BY95">
        <f t="shared" si="150"/>
        <v>2.1799779297972301E-3</v>
      </c>
      <c r="BZ95">
        <f t="shared" si="150"/>
        <v>2.1038130342499357E-3</v>
      </c>
      <c r="CA95">
        <f t="shared" si="150"/>
        <v>2.0314448641856526E-3</v>
      </c>
      <c r="CB95">
        <f t="shared" si="150"/>
        <v>1.9626168049813341E-3</v>
      </c>
      <c r="CC95">
        <f t="shared" si="150"/>
        <v>1.8970947602319074E-3</v>
      </c>
      <c r="CD95">
        <f t="shared" si="150"/>
        <v>1.8346646755909276E-3</v>
      </c>
      <c r="CE95">
        <f t="shared" si="150"/>
        <v>1.7751303934741385E-3</v>
      </c>
      <c r="CF95">
        <f t="shared" si="151"/>
        <v>1.7183117863740437E-3</v>
      </c>
      <c r="CG95">
        <f t="shared" si="151"/>
        <v>1.6640431260489877E-3</v>
      </c>
      <c r="CH95">
        <f t="shared" si="151"/>
        <v>1.6121716534094708E-3</v>
      </c>
      <c r="CI95">
        <f t="shared" si="151"/>
        <v>1.5625563199734578E-3</v>
      </c>
      <c r="CJ95">
        <f t="shared" si="151"/>
        <v>1.5150666766362635E-3</v>
      </c>
      <c r="CK95">
        <f t="shared" si="151"/>
        <v>1.4695818894526771E-3</v>
      </c>
      <c r="CL95">
        <f t="shared" si="151"/>
        <v>1.4259898653531528E-3</v>
      </c>
      <c r="CM95">
        <f t="shared" si="151"/>
        <v>1.3841864733611211E-3</v>
      </c>
      <c r="CN95">
        <f t="shared" si="151"/>
        <v>1.3440748490604385E-3</v>
      </c>
      <c r="CO95">
        <f t="shared" si="151"/>
        <v>1.305564771870933E-3</v>
      </c>
      <c r="CP95">
        <f t="shared" si="152"/>
        <v>1.2685721061969398E-3</v>
      </c>
      <c r="CQ95">
        <f t="shared" si="152"/>
        <v>1.2330182987747513E-3</v>
      </c>
      <c r="CR95">
        <f t="shared" si="152"/>
        <v>7.937587274397317E-4</v>
      </c>
      <c r="CS95">
        <f t="shared" si="152"/>
        <v>5.1549122094108159E-4</v>
      </c>
      <c r="CT95">
        <f t="shared" si="152"/>
        <v>3.5695080538928898E-4</v>
      </c>
      <c r="CU95">
        <f t="shared" si="152"/>
        <v>2.4828352332973856E-4</v>
      </c>
      <c r="CV95">
        <f t="shared" si="152"/>
        <v>1.6950747706843416E-4</v>
      </c>
      <c r="CW95">
        <f t="shared" si="152"/>
        <v>1.1141120547245171E-4</v>
      </c>
      <c r="CX95">
        <f t="shared" si="152"/>
        <v>6.8794982120085337E-5</v>
      </c>
      <c r="CY95">
        <f t="shared" si="152"/>
        <v>3.83575248100576E-5</v>
      </c>
      <c r="CZ95">
        <f t="shared" si="153"/>
        <v>1.7833485514953904E-5</v>
      </c>
      <c r="DA95">
        <f t="shared" si="153"/>
        <v>5.5798327711075621E-6</v>
      </c>
      <c r="DB95">
        <f t="shared" si="153"/>
        <v>3.5439149727256283E-7</v>
      </c>
      <c r="DC95">
        <f t="shared" si="153"/>
        <v>0</v>
      </c>
      <c r="DD95">
        <f t="shared" si="153"/>
        <v>0</v>
      </c>
      <c r="DE95">
        <f t="shared" si="153"/>
        <v>0</v>
      </c>
      <c r="DF95">
        <f t="shared" si="153"/>
        <v>0</v>
      </c>
      <c r="DG95">
        <f t="shared" si="153"/>
        <v>0</v>
      </c>
      <c r="DH95">
        <f t="shared" si="153"/>
        <v>0</v>
      </c>
      <c r="DI95">
        <f t="shared" si="153"/>
        <v>0</v>
      </c>
      <c r="DJ95">
        <f t="shared" si="154"/>
        <v>0</v>
      </c>
      <c r="DK95">
        <f t="shared" si="154"/>
        <v>0</v>
      </c>
      <c r="DL95">
        <f t="shared" si="154"/>
        <v>0</v>
      </c>
      <c r="DM95">
        <f t="shared" si="154"/>
        <v>0</v>
      </c>
      <c r="DN95">
        <f t="shared" si="154"/>
        <v>0</v>
      </c>
      <c r="DO95">
        <f t="shared" si="154"/>
        <v>0</v>
      </c>
      <c r="DP95">
        <f t="shared" si="154"/>
        <v>0</v>
      </c>
      <c r="DQ95">
        <f t="shared" si="154"/>
        <v>0</v>
      </c>
      <c r="DR95">
        <f t="shared" si="154"/>
        <v>0</v>
      </c>
      <c r="DS95">
        <f t="shared" si="154"/>
        <v>0</v>
      </c>
      <c r="DT95">
        <f t="shared" si="155"/>
        <v>0</v>
      </c>
      <c r="DU95">
        <f t="shared" si="155"/>
        <v>0</v>
      </c>
      <c r="DV95">
        <f t="shared" si="155"/>
        <v>0</v>
      </c>
      <c r="DW95">
        <f t="shared" si="155"/>
        <v>0</v>
      </c>
      <c r="DX95">
        <f t="shared" si="155"/>
        <v>0</v>
      </c>
      <c r="DY95">
        <f t="shared" si="155"/>
        <v>0</v>
      </c>
      <c r="DZ95">
        <f t="shared" si="155"/>
        <v>0</v>
      </c>
      <c r="EA95">
        <f t="shared" si="155"/>
        <v>0</v>
      </c>
      <c r="EB95">
        <f t="shared" si="155"/>
        <v>0</v>
      </c>
      <c r="EC95">
        <f t="shared" si="155"/>
        <v>0</v>
      </c>
      <c r="ED95">
        <f t="shared" si="156"/>
        <v>0</v>
      </c>
      <c r="EE95">
        <f t="shared" si="156"/>
        <v>0</v>
      </c>
      <c r="EF95">
        <f t="shared" si="156"/>
        <v>0</v>
      </c>
      <c r="EG95">
        <f t="shared" si="156"/>
        <v>0</v>
      </c>
      <c r="EH95">
        <f t="shared" si="156"/>
        <v>0</v>
      </c>
      <c r="EI95">
        <f t="shared" si="156"/>
        <v>0</v>
      </c>
      <c r="EJ95">
        <f t="shared" si="156"/>
        <v>0</v>
      </c>
      <c r="EK95">
        <f t="shared" si="156"/>
        <v>0</v>
      </c>
      <c r="EL95">
        <f t="shared" si="156"/>
        <v>0</v>
      </c>
      <c r="EM95">
        <f t="shared" si="156"/>
        <v>0</v>
      </c>
      <c r="EN95">
        <f t="shared" si="157"/>
        <v>0</v>
      </c>
      <c r="EO95">
        <f t="shared" si="157"/>
        <v>0</v>
      </c>
      <c r="EP95">
        <f t="shared" si="157"/>
        <v>0</v>
      </c>
      <c r="EQ95">
        <f t="shared" si="157"/>
        <v>0</v>
      </c>
      <c r="ER95">
        <f t="shared" si="157"/>
        <v>0</v>
      </c>
      <c r="ES95">
        <f t="shared" si="157"/>
        <v>0</v>
      </c>
      <c r="ET95">
        <f t="shared" si="157"/>
        <v>0</v>
      </c>
      <c r="EU95">
        <f t="shared" si="157"/>
        <v>0</v>
      </c>
      <c r="EV95">
        <f t="shared" si="157"/>
        <v>0</v>
      </c>
      <c r="EW95">
        <f t="shared" si="157"/>
        <v>0</v>
      </c>
      <c r="EX95">
        <f t="shared" si="157"/>
        <v>0</v>
      </c>
      <c r="EZ95">
        <f t="shared" si="112"/>
        <v>0.87818747106598327</v>
      </c>
      <c r="FB95">
        <f t="shared" si="110"/>
        <v>1.1290744745950432E-2</v>
      </c>
      <c r="FC95">
        <f t="shared" si="111"/>
        <v>0.24857250879068316</v>
      </c>
    </row>
    <row r="96" spans="1:159" x14ac:dyDescent="0.25">
      <c r="A96">
        <v>745</v>
      </c>
      <c r="B96" s="19">
        <f>'Input spectra'!Y95</f>
        <v>4.5759176594781299E-2</v>
      </c>
      <c r="C96">
        <f>'Input spectra'!F95</f>
        <v>0</v>
      </c>
      <c r="D96">
        <f t="shared" si="143"/>
        <v>2.0653927966864227E-2</v>
      </c>
      <c r="E96">
        <f t="shared" si="143"/>
        <v>2.0409906488907056E-2</v>
      </c>
      <c r="F96">
        <f t="shared" si="143"/>
        <v>2.0167682654172146E-2</v>
      </c>
      <c r="G96">
        <f t="shared" si="143"/>
        <v>1.9927245134760827E-2</v>
      </c>
      <c r="H96">
        <f t="shared" si="143"/>
        <v>1.9688582668739532E-2</v>
      </c>
      <c r="I96">
        <f t="shared" si="143"/>
        <v>1.9451684059773613E-2</v>
      </c>
      <c r="J96">
        <f t="shared" si="143"/>
        <v>1.9216538176763096E-2</v>
      </c>
      <c r="K96">
        <f t="shared" si="143"/>
        <v>1.8983133953480388E-2</v>
      </c>
      <c r="L96">
        <f t="shared" si="143"/>
        <v>1.8751460388209944E-2</v>
      </c>
      <c r="M96">
        <f t="shared" si="143"/>
        <v>1.8521506543389889E-2</v>
      </c>
      <c r="N96">
        <f t="shared" si="144"/>
        <v>1.8293261545255523E-2</v>
      </c>
      <c r="O96">
        <f t="shared" si="144"/>
        <v>1.8066714583484779E-2</v>
      </c>
      <c r="P96">
        <f t="shared" si="144"/>
        <v>1.7841854910845591E-2</v>
      </c>
      <c r="Q96">
        <f t="shared" si="144"/>
        <v>1.761867184284514E-2</v>
      </c>
      <c r="R96">
        <f t="shared" si="144"/>
        <v>1.7397154757380989E-2</v>
      </c>
      <c r="S96">
        <f t="shared" si="144"/>
        <v>1.7177293094394121E-2</v>
      </c>
      <c r="T96">
        <f t="shared" si="144"/>
        <v>1.6959076355523805E-2</v>
      </c>
      <c r="U96">
        <f t="shared" si="144"/>
        <v>1.6742494103764355E-2</v>
      </c>
      <c r="V96">
        <f t="shared" si="144"/>
        <v>1.6527535963123719E-2</v>
      </c>
      <c r="W96">
        <f t="shared" si="144"/>
        <v>1.6314191618283919E-2</v>
      </c>
      <c r="X96">
        <f t="shared" si="145"/>
        <v>1.6102450814263303E-2</v>
      </c>
      <c r="Y96">
        <f t="shared" si="145"/>
        <v>1.5892303356080623E-2</v>
      </c>
      <c r="Z96">
        <f t="shared" si="145"/>
        <v>1.5683739108420938E-2</v>
      </c>
      <c r="AA96">
        <f t="shared" si="145"/>
        <v>1.5476747995303283E-2</v>
      </c>
      <c r="AB96">
        <f t="shared" si="145"/>
        <v>1.5271319999750177E-2</v>
      </c>
      <c r="AC96">
        <f t="shared" si="145"/>
        <v>1.5067445163458865E-2</v>
      </c>
      <c r="AD96">
        <f t="shared" si="145"/>
        <v>1.4865113586474353E-2</v>
      </c>
      <c r="AE96">
        <f t="shared" si="145"/>
        <v>1.4664315426864211E-2</v>
      </c>
      <c r="AF96">
        <f t="shared" si="145"/>
        <v>1.4465040900395128E-2</v>
      </c>
      <c r="AG96">
        <f t="shared" si="145"/>
        <v>1.4267280280211183E-2</v>
      </c>
      <c r="AH96">
        <f t="shared" si="146"/>
        <v>1.4071023896513895E-2</v>
      </c>
      <c r="AI96">
        <f t="shared" si="146"/>
        <v>1.3876262136243975E-2</v>
      </c>
      <c r="AJ96">
        <f t="shared" si="146"/>
        <v>1.3682985442764787E-2</v>
      </c>
      <c r="AK96">
        <f t="shared" si="146"/>
        <v>1.3491184315547525E-2</v>
      </c>
      <c r="AL96">
        <f t="shared" si="146"/>
        <v>1.3300849309858103E-2</v>
      </c>
      <c r="AM96">
        <f t="shared" si="146"/>
        <v>1.3111971036445715E-2</v>
      </c>
      <c r="AN96">
        <f t="shared" si="146"/>
        <v>1.2924540161233069E-2</v>
      </c>
      <c r="AO96">
        <f t="shared" si="146"/>
        <v>1.2738547405008334E-2</v>
      </c>
      <c r="AP96">
        <f t="shared" si="146"/>
        <v>1.2553983543118697E-2</v>
      </c>
      <c r="AQ96">
        <f t="shared" si="146"/>
        <v>1.2370839405165606E-2</v>
      </c>
      <c r="AR96">
        <f t="shared" si="147"/>
        <v>1.218910587470166E-2</v>
      </c>
      <c r="AS96">
        <f t="shared" si="147"/>
        <v>1.2008773888929127E-2</v>
      </c>
      <c r="AT96">
        <f t="shared" si="147"/>
        <v>1.1829834438400065E-2</v>
      </c>
      <c r="AU96">
        <f t="shared" si="147"/>
        <v>1.1652278566718138E-2</v>
      </c>
      <c r="AV96">
        <f t="shared" si="147"/>
        <v>1.1476097370241944E-2</v>
      </c>
      <c r="AW96">
        <f t="shared" si="147"/>
        <v>1.1301281997790029E-2</v>
      </c>
      <c r="AX96">
        <f t="shared" si="147"/>
        <v>1.0045048895846872E-2</v>
      </c>
      <c r="AY96">
        <f t="shared" si="147"/>
        <v>8.5823571786112478E-3</v>
      </c>
      <c r="AZ96">
        <f t="shared" si="147"/>
        <v>7.7249587660756661E-3</v>
      </c>
      <c r="BA96">
        <f t="shared" si="147"/>
        <v>7.0755066309461257E-3</v>
      </c>
      <c r="BB96">
        <f t="shared" si="148"/>
        <v>6.5448537754735636E-3</v>
      </c>
      <c r="BC96">
        <f t="shared" si="148"/>
        <v>6.0943561849268642E-3</v>
      </c>
      <c r="BD96">
        <f t="shared" si="148"/>
        <v>5.702838508830208E-3</v>
      </c>
      <c r="BE96">
        <f t="shared" si="148"/>
        <v>5.3570996826208493E-3</v>
      </c>
      <c r="BF96">
        <f t="shared" si="148"/>
        <v>5.0482012559641947E-3</v>
      </c>
      <c r="BG96">
        <f t="shared" si="148"/>
        <v>4.7697327511256379E-3</v>
      </c>
      <c r="BH96">
        <f t="shared" si="148"/>
        <v>4.5168981371259912E-3</v>
      </c>
      <c r="BI96">
        <f t="shared" si="148"/>
        <v>4.2859913362299365E-3</v>
      </c>
      <c r="BJ96">
        <f t="shared" si="148"/>
        <v>4.0740746505911864E-3</v>
      </c>
      <c r="BK96">
        <f t="shared" si="148"/>
        <v>3.8787711321749963E-3</v>
      </c>
      <c r="BL96">
        <f t="shared" si="149"/>
        <v>3.698124791613148E-3</v>
      </c>
      <c r="BM96">
        <f t="shared" si="149"/>
        <v>3.5305031703967587E-3</v>
      </c>
      <c r="BN96">
        <f t="shared" si="149"/>
        <v>3.3745274384442588E-3</v>
      </c>
      <c r="BO96">
        <f t="shared" si="149"/>
        <v>3.22902098613742E-3</v>
      </c>
      <c r="BP96">
        <f t="shared" si="149"/>
        <v>3.0929708050929277E-3</v>
      </c>
      <c r="BQ96">
        <f t="shared" si="149"/>
        <v>2.9654979350529848E-3</v>
      </c>
      <c r="BR96">
        <f t="shared" si="149"/>
        <v>2.8458344792778789E-3</v>
      </c>
      <c r="BS96">
        <f t="shared" si="149"/>
        <v>2.7333054710710894E-3</v>
      </c>
      <c r="BT96">
        <f t="shared" si="149"/>
        <v>2.6273143846295074E-3</v>
      </c>
      <c r="BU96">
        <f t="shared" si="149"/>
        <v>2.5273314256017672E-3</v>
      </c>
      <c r="BV96">
        <f t="shared" si="150"/>
        <v>2.4328839710451404E-3</v>
      </c>
      <c r="BW96">
        <f t="shared" si="150"/>
        <v>2.3435486920278278E-3</v>
      </c>
      <c r="BX96">
        <f t="shared" si="150"/>
        <v>2.2589450082982549E-3</v>
      </c>
      <c r="BY96">
        <f t="shared" si="150"/>
        <v>2.1787296082781062E-3</v>
      </c>
      <c r="BZ96">
        <f t="shared" si="150"/>
        <v>2.1025918290138454E-3</v>
      </c>
      <c r="CA96">
        <f t="shared" si="150"/>
        <v>2.0302497362560097E-3</v>
      </c>
      <c r="CB96">
        <f t="shared" si="150"/>
        <v>1.9614467790297916E-3</v>
      </c>
      <c r="CC96">
        <f t="shared" si="150"/>
        <v>1.895948919028076E-3</v>
      </c>
      <c r="CD96">
        <f t="shared" si="150"/>
        <v>1.8335421550840396E-3</v>
      </c>
      <c r="CE96">
        <f t="shared" si="150"/>
        <v>1.7740303784181508E-3</v>
      </c>
      <c r="CF96">
        <f t="shared" si="151"/>
        <v>1.7172335064223009E-3</v>
      </c>
      <c r="CG96">
        <f t="shared" si="151"/>
        <v>1.6629858522564207E-3</v>
      </c>
      <c r="CH96">
        <f t="shared" si="151"/>
        <v>1.611134695089984E-3</v>
      </c>
      <c r="CI96">
        <f t="shared" si="151"/>
        <v>1.5615390218681054E-3</v>
      </c>
      <c r="CJ96">
        <f t="shared" si="151"/>
        <v>1.5140684163543702E-3</v>
      </c>
      <c r="CK96">
        <f t="shared" si="151"/>
        <v>1.4686020751535176E-3</v>
      </c>
      <c r="CL96">
        <f t="shared" si="151"/>
        <v>1.4250279336403436E-3</v>
      </c>
      <c r="CM96">
        <f t="shared" si="151"/>
        <v>1.3832418873656951E-3</v>
      </c>
      <c r="CN96">
        <f t="shared" si="151"/>
        <v>1.3431470966917851E-3</v>
      </c>
      <c r="CO96">
        <f t="shared" si="151"/>
        <v>1.304653364217509E-3</v>
      </c>
      <c r="CP96">
        <f t="shared" si="152"/>
        <v>1.2676765760609617E-3</v>
      </c>
      <c r="CQ96">
        <f t="shared" si="152"/>
        <v>1.2321381993270534E-3</v>
      </c>
      <c r="CR96">
        <f t="shared" si="152"/>
        <v>7.9318593738151883E-4</v>
      </c>
      <c r="CS96">
        <f t="shared" si="152"/>
        <v>5.1511519167332567E-4</v>
      </c>
      <c r="CT96">
        <f t="shared" si="152"/>
        <v>3.5668762595857643E-4</v>
      </c>
      <c r="CU96">
        <f t="shared" si="152"/>
        <v>2.4809851745270577E-4</v>
      </c>
      <c r="CV96">
        <f t="shared" si="152"/>
        <v>1.6937984129657125E-4</v>
      </c>
      <c r="CW96">
        <f t="shared" si="152"/>
        <v>1.1132644151592622E-4</v>
      </c>
      <c r="CX96">
        <f t="shared" si="152"/>
        <v>6.874210208353657E-5</v>
      </c>
      <c r="CY96">
        <f t="shared" si="152"/>
        <v>3.8327740127593281E-5</v>
      </c>
      <c r="CZ96">
        <f t="shared" si="153"/>
        <v>1.7819497962281456E-5</v>
      </c>
      <c r="DA96">
        <f t="shared" si="153"/>
        <v>5.5754125259710865E-6</v>
      </c>
      <c r="DB96">
        <f t="shared" si="153"/>
        <v>3.5410797605866063E-7</v>
      </c>
      <c r="DC96">
        <f t="shared" si="153"/>
        <v>0</v>
      </c>
      <c r="DD96">
        <f t="shared" si="153"/>
        <v>0</v>
      </c>
      <c r="DE96">
        <f t="shared" si="153"/>
        <v>0</v>
      </c>
      <c r="DF96">
        <f t="shared" si="153"/>
        <v>0</v>
      </c>
      <c r="DG96">
        <f t="shared" si="153"/>
        <v>0</v>
      </c>
      <c r="DH96">
        <f t="shared" si="153"/>
        <v>0</v>
      </c>
      <c r="DI96">
        <f t="shared" si="153"/>
        <v>0</v>
      </c>
      <c r="DJ96">
        <f t="shared" si="154"/>
        <v>0</v>
      </c>
      <c r="DK96">
        <f t="shared" si="154"/>
        <v>0</v>
      </c>
      <c r="DL96">
        <f t="shared" si="154"/>
        <v>0</v>
      </c>
      <c r="DM96">
        <f t="shared" si="154"/>
        <v>0</v>
      </c>
      <c r="DN96">
        <f t="shared" si="154"/>
        <v>0</v>
      </c>
      <c r="DO96">
        <f t="shared" si="154"/>
        <v>0</v>
      </c>
      <c r="DP96">
        <f t="shared" si="154"/>
        <v>0</v>
      </c>
      <c r="DQ96">
        <f t="shared" si="154"/>
        <v>0</v>
      </c>
      <c r="DR96">
        <f t="shared" si="154"/>
        <v>0</v>
      </c>
      <c r="DS96">
        <f t="shared" si="154"/>
        <v>0</v>
      </c>
      <c r="DT96">
        <f t="shared" si="155"/>
        <v>0</v>
      </c>
      <c r="DU96">
        <f t="shared" si="155"/>
        <v>0</v>
      </c>
      <c r="DV96">
        <f t="shared" si="155"/>
        <v>0</v>
      </c>
      <c r="DW96">
        <f t="shared" si="155"/>
        <v>0</v>
      </c>
      <c r="DX96">
        <f t="shared" si="155"/>
        <v>0</v>
      </c>
      <c r="DY96">
        <f t="shared" si="155"/>
        <v>0</v>
      </c>
      <c r="DZ96">
        <f t="shared" si="155"/>
        <v>0</v>
      </c>
      <c r="EA96">
        <f t="shared" si="155"/>
        <v>0</v>
      </c>
      <c r="EB96">
        <f t="shared" si="155"/>
        <v>0</v>
      </c>
      <c r="EC96">
        <f t="shared" si="155"/>
        <v>0</v>
      </c>
      <c r="ED96">
        <f t="shared" si="156"/>
        <v>0</v>
      </c>
      <c r="EE96">
        <f t="shared" si="156"/>
        <v>0</v>
      </c>
      <c r="EF96">
        <f t="shared" si="156"/>
        <v>0</v>
      </c>
      <c r="EG96">
        <f t="shared" si="156"/>
        <v>0</v>
      </c>
      <c r="EH96">
        <f t="shared" si="156"/>
        <v>0</v>
      </c>
      <c r="EI96">
        <f t="shared" si="156"/>
        <v>0</v>
      </c>
      <c r="EJ96">
        <f t="shared" si="156"/>
        <v>0</v>
      </c>
      <c r="EK96">
        <f t="shared" si="156"/>
        <v>0</v>
      </c>
      <c r="EL96">
        <f t="shared" si="156"/>
        <v>0</v>
      </c>
      <c r="EM96">
        <f t="shared" si="156"/>
        <v>0</v>
      </c>
      <c r="EN96">
        <f t="shared" si="157"/>
        <v>0</v>
      </c>
      <c r="EO96">
        <f t="shared" si="157"/>
        <v>0</v>
      </c>
      <c r="EP96">
        <f t="shared" si="157"/>
        <v>0</v>
      </c>
      <c r="EQ96">
        <f t="shared" si="157"/>
        <v>0</v>
      </c>
      <c r="ER96">
        <f t="shared" si="157"/>
        <v>0</v>
      </c>
      <c r="ES96">
        <f t="shared" si="157"/>
        <v>0</v>
      </c>
      <c r="ET96">
        <f t="shared" si="157"/>
        <v>0</v>
      </c>
      <c r="EU96">
        <f t="shared" si="157"/>
        <v>0</v>
      </c>
      <c r="EV96">
        <f t="shared" si="157"/>
        <v>0</v>
      </c>
      <c r="EW96">
        <f t="shared" si="157"/>
        <v>0</v>
      </c>
      <c r="EX96">
        <f t="shared" si="157"/>
        <v>0</v>
      </c>
      <c r="EZ96">
        <f t="shared" si="112"/>
        <v>0.8779983301206078</v>
      </c>
      <c r="FB96">
        <f t="shared" si="110"/>
        <v>1.1309917651108725E-2</v>
      </c>
      <c r="FC96">
        <f t="shared" si="111"/>
        <v>0.24857005692018058</v>
      </c>
    </row>
    <row r="97" spans="1:159" x14ac:dyDescent="0.25">
      <c r="A97">
        <v>750</v>
      </c>
      <c r="B97" s="19">
        <f>'Input spectra'!Y96</f>
        <v>4.5837641575974503E-2</v>
      </c>
      <c r="C97">
        <f>'Input spectra'!F96</f>
        <v>0</v>
      </c>
      <c r="D97">
        <f t="shared" si="143"/>
        <v>2.0653927966864227E-2</v>
      </c>
      <c r="E97">
        <f t="shared" si="143"/>
        <v>2.0409746343242469E-2</v>
      </c>
      <c r="F97">
        <f t="shared" si="143"/>
        <v>2.0167366165287449E-2</v>
      </c>
      <c r="G97">
        <f t="shared" si="143"/>
        <v>1.9926776063007287E-2</v>
      </c>
      <c r="H97">
        <f t="shared" si="143"/>
        <v>1.968796473272932E-2</v>
      </c>
      <c r="I97">
        <f t="shared" si="143"/>
        <v>1.9450920936731356E-2</v>
      </c>
      <c r="J97">
        <f t="shared" si="143"/>
        <v>1.9215633502874845E-2</v>
      </c>
      <c r="K97">
        <f t="shared" si="143"/>
        <v>1.8982091324240054E-2</v>
      </c>
      <c r="L97">
        <f t="shared" si="143"/>
        <v>1.8750283358763203E-2</v>
      </c>
      <c r="M97">
        <f t="shared" si="143"/>
        <v>1.8520198628875564E-2</v>
      </c>
      <c r="N97">
        <f t="shared" si="144"/>
        <v>1.8291826221144489E-2</v>
      </c>
      <c r="O97">
        <f t="shared" si="144"/>
        <v>1.8065155285916366E-2</v>
      </c>
      <c r="P97">
        <f t="shared" si="144"/>
        <v>1.7840175036961555E-2</v>
      </c>
      <c r="Q97">
        <f t="shared" si="144"/>
        <v>1.7616874751121159E-2</v>
      </c>
      <c r="R97">
        <f t="shared" si="144"/>
        <v>1.7395243767955742E-2</v>
      </c>
      <c r="S97">
        <f t="shared" si="144"/>
        <v>1.717527148939595E-2</v>
      </c>
      <c r="T97">
        <f t="shared" si="144"/>
        <v>1.6956947379394995E-2</v>
      </c>
      <c r="U97">
        <f t="shared" si="144"/>
        <v>1.6740260963583008E-2</v>
      </c>
      <c r="V97">
        <f t="shared" si="144"/>
        <v>1.6525201828923287E-2</v>
      </c>
      <c r="W97">
        <f t="shared" si="144"/>
        <v>1.6311759623370368E-2</v>
      </c>
      <c r="X97">
        <f t="shared" si="145"/>
        <v>1.6099924055529954E-2</v>
      </c>
      <c r="Y97">
        <f t="shared" si="145"/>
        <v>1.5889684894320681E-2</v>
      </c>
      <c r="Z97">
        <f t="shared" si="145"/>
        <v>1.5681031968637699E-2</v>
      </c>
      <c r="AA97">
        <f t="shared" si="145"/>
        <v>1.5473955167018084E-2</v>
      </c>
      <c r="AB97">
        <f t="shared" si="145"/>
        <v>1.5268444437308038E-2</v>
      </c>
      <c r="AC97">
        <f t="shared" si="145"/>
        <v>1.5064489786331904E-2</v>
      </c>
      <c r="AD97">
        <f t="shared" si="145"/>
        <v>1.4862081279562952E-2</v>
      </c>
      <c r="AE97">
        <f t="shared" si="145"/>
        <v>1.4661209040795951E-2</v>
      </c>
      <c r="AF97">
        <f t="shared" si="145"/>
        <v>1.4461863251821517E-2</v>
      </c>
      <c r="AG97">
        <f t="shared" si="145"/>
        <v>1.4264034152102183E-2</v>
      </c>
      <c r="AH97">
        <f t="shared" si="146"/>
        <v>1.4067712038450281E-2</v>
      </c>
      <c r="AI97">
        <f t="shared" si="146"/>
        <v>1.3872887264707512E-2</v>
      </c>
      <c r="AJ97">
        <f t="shared" si="146"/>
        <v>1.3679550241426263E-2</v>
      </c>
      <c r="AK97">
        <f t="shared" si="146"/>
        <v>1.3487691435552642E-2</v>
      </c>
      <c r="AL97">
        <f t="shared" si="146"/>
        <v>1.3297301370111255E-2</v>
      </c>
      <c r="AM97">
        <f t="shared" si="146"/>
        <v>1.3108370623891641E-2</v>
      </c>
      <c r="AN97">
        <f t="shared" si="146"/>
        <v>1.2920889831136435E-2</v>
      </c>
      <c r="AO97">
        <f t="shared" si="146"/>
        <v>1.2734849681231203E-2</v>
      </c>
      <c r="AP97">
        <f t="shared" si="146"/>
        <v>1.2550240918395964E-2</v>
      </c>
      <c r="AQ97">
        <f t="shared" si="146"/>
        <v>1.2367054341378358E-2</v>
      </c>
      <c r="AR97">
        <f t="shared" si="147"/>
        <v>1.2185280803148513E-2</v>
      </c>
      <c r="AS97">
        <f t="shared" si="147"/>
        <v>1.2004911210595527E-2</v>
      </c>
      <c r="AT97">
        <f t="shared" si="147"/>
        <v>1.1825936524225589E-2</v>
      </c>
      <c r="AU97">
        <f t="shared" si="147"/>
        <v>1.1648347757861778E-2</v>
      </c>
      <c r="AV97">
        <f t="shared" si="147"/>
        <v>1.1472135978345441E-2</v>
      </c>
      <c r="AW97">
        <f t="shared" si="147"/>
        <v>1.1297292305239199E-2</v>
      </c>
      <c r="AX97">
        <f t="shared" si="147"/>
        <v>1.004142390105266E-2</v>
      </c>
      <c r="AY97">
        <f t="shared" si="147"/>
        <v>8.5791927140266185E-3</v>
      </c>
      <c r="AZ97">
        <f t="shared" si="147"/>
        <v>7.7220498479331169E-3</v>
      </c>
      <c r="BA97">
        <f t="shared" si="147"/>
        <v>7.0727867743185287E-3</v>
      </c>
      <c r="BB97">
        <f t="shared" si="148"/>
        <v>6.5422865699537999E-3</v>
      </c>
      <c r="BC97">
        <f t="shared" si="148"/>
        <v>6.0919178857566855E-3</v>
      </c>
      <c r="BD97">
        <f t="shared" si="148"/>
        <v>5.7005121232609783E-3</v>
      </c>
      <c r="BE97">
        <f t="shared" si="148"/>
        <v>5.3548723187466325E-3</v>
      </c>
      <c r="BF97">
        <f t="shared" si="148"/>
        <v>5.0460627311646336E-3</v>
      </c>
      <c r="BG97">
        <f t="shared" si="148"/>
        <v>4.7676747817751502E-3</v>
      </c>
      <c r="BH97">
        <f t="shared" si="148"/>
        <v>4.5149138304806172E-3</v>
      </c>
      <c r="BI97">
        <f t="shared" si="148"/>
        <v>4.2840748535270326E-3</v>
      </c>
      <c r="BJ97">
        <f t="shared" si="148"/>
        <v>4.0722209737176079E-3</v>
      </c>
      <c r="BK97">
        <f t="shared" si="148"/>
        <v>3.87697589630011E-3</v>
      </c>
      <c r="BL97">
        <f t="shared" si="149"/>
        <v>3.696384161627451E-3</v>
      </c>
      <c r="BM97">
        <f t="shared" si="149"/>
        <v>3.5288137474629622E-3</v>
      </c>
      <c r="BN97">
        <f t="shared" si="149"/>
        <v>3.3728861878584266E-3</v>
      </c>
      <c r="BO97">
        <f t="shared" si="149"/>
        <v>3.227425180649703E-3</v>
      </c>
      <c r="BP97">
        <f t="shared" si="149"/>
        <v>3.0914179796865549E-3</v>
      </c>
      <c r="BQ97">
        <f t="shared" si="149"/>
        <v>2.9639858503762075E-3</v>
      </c>
      <c r="BR97">
        <f t="shared" si="149"/>
        <v>2.844361091718877E-3</v>
      </c>
      <c r="BS97">
        <f t="shared" si="149"/>
        <v>2.7318689080078544E-3</v>
      </c>
      <c r="BT97">
        <f t="shared" si="149"/>
        <v>2.6259129237641032E-3</v>
      </c>
      <c r="BU97">
        <f t="shared" si="149"/>
        <v>2.5259634775562693E-3</v>
      </c>
      <c r="BV97">
        <f t="shared" si="150"/>
        <v>2.4315480645900537E-3</v>
      </c>
      <c r="BW97">
        <f t="shared" si="150"/>
        <v>2.3422434614557316E-3</v>
      </c>
      <c r="BX97">
        <f t="shared" si="150"/>
        <v>2.2576691825610343E-3</v>
      </c>
      <c r="BY97">
        <f t="shared" si="150"/>
        <v>2.1774820015857655E-3</v>
      </c>
      <c r="BZ97">
        <f t="shared" si="150"/>
        <v>2.1013713326535921E-3</v>
      </c>
      <c r="CA97">
        <f t="shared" si="150"/>
        <v>2.0290553114371375E-3</v>
      </c>
      <c r="CB97">
        <f t="shared" si="150"/>
        <v>1.9602774505963383E-3</v>
      </c>
      <c r="CC97">
        <f t="shared" si="150"/>
        <v>1.8948037699098952E-3</v>
      </c>
      <c r="CD97">
        <f t="shared" si="150"/>
        <v>1.8324203213796516E-3</v>
      </c>
      <c r="CE97">
        <f t="shared" si="150"/>
        <v>1.772931045020888E-3</v>
      </c>
      <c r="CF97">
        <f t="shared" si="151"/>
        <v>1.7161559031158918E-3</v>
      </c>
      <c r="CG97">
        <f t="shared" si="151"/>
        <v>1.6619292502180003E-3</v>
      </c>
      <c r="CH97">
        <f t="shared" si="151"/>
        <v>1.6100984037482056E-3</v>
      </c>
      <c r="CI97">
        <f t="shared" si="151"/>
        <v>1.5605223860719576E-3</v>
      </c>
      <c r="CJ97">
        <f t="shared" si="151"/>
        <v>1.5130708138148747E-3</v>
      </c>
      <c r="CK97">
        <f t="shared" si="151"/>
        <v>1.4676229141259221E-3</v>
      </c>
      <c r="CL97">
        <f t="shared" si="151"/>
        <v>1.4240666508189754E-3</v>
      </c>
      <c r="CM97">
        <f t="shared" si="151"/>
        <v>1.3822979459674517E-3</v>
      </c>
      <c r="CN97">
        <f t="shared" si="151"/>
        <v>1.3422199847074497E-3</v>
      </c>
      <c r="CO97">
        <f t="shared" si="151"/>
        <v>1.3037425928128007E-3</v>
      </c>
      <c r="CP97">
        <f t="shared" si="152"/>
        <v>1.2667816781115331E-3</v>
      </c>
      <c r="CQ97">
        <f t="shared" si="152"/>
        <v>1.2312587280736309E-3</v>
      </c>
      <c r="CR97">
        <f t="shared" si="152"/>
        <v>7.9261356065854103E-4</v>
      </c>
      <c r="CS97">
        <f t="shared" si="152"/>
        <v>5.1473943670317975E-4</v>
      </c>
      <c r="CT97">
        <f t="shared" si="152"/>
        <v>3.5642464056976427E-4</v>
      </c>
      <c r="CU97">
        <f t="shared" si="152"/>
        <v>2.4791364943087181E-4</v>
      </c>
      <c r="CV97">
        <f t="shared" si="152"/>
        <v>1.6925230163191557E-4</v>
      </c>
      <c r="CW97">
        <f t="shared" si="152"/>
        <v>1.1124174204957729E-4</v>
      </c>
      <c r="CX97">
        <f t="shared" si="152"/>
        <v>6.8689262693822403E-5</v>
      </c>
      <c r="CY97">
        <f t="shared" si="152"/>
        <v>3.8297978572984908E-5</v>
      </c>
      <c r="CZ97">
        <f t="shared" si="153"/>
        <v>1.7805521380634795E-5</v>
      </c>
      <c r="DA97">
        <f t="shared" si="153"/>
        <v>5.5709957824748626E-6</v>
      </c>
      <c r="DB97">
        <f t="shared" si="153"/>
        <v>3.538246816681422E-7</v>
      </c>
      <c r="DC97">
        <f t="shared" si="153"/>
        <v>0</v>
      </c>
      <c r="DD97">
        <f t="shared" si="153"/>
        <v>0</v>
      </c>
      <c r="DE97">
        <f t="shared" si="153"/>
        <v>0</v>
      </c>
      <c r="DF97">
        <f t="shared" si="153"/>
        <v>0</v>
      </c>
      <c r="DG97">
        <f t="shared" si="153"/>
        <v>0</v>
      </c>
      <c r="DH97">
        <f t="shared" si="153"/>
        <v>0</v>
      </c>
      <c r="DI97">
        <f t="shared" si="153"/>
        <v>0</v>
      </c>
      <c r="DJ97">
        <f t="shared" si="154"/>
        <v>0</v>
      </c>
      <c r="DK97">
        <f t="shared" si="154"/>
        <v>0</v>
      </c>
      <c r="DL97">
        <f t="shared" si="154"/>
        <v>0</v>
      </c>
      <c r="DM97">
        <f t="shared" si="154"/>
        <v>0</v>
      </c>
      <c r="DN97">
        <f t="shared" si="154"/>
        <v>0</v>
      </c>
      <c r="DO97">
        <f t="shared" si="154"/>
        <v>0</v>
      </c>
      <c r="DP97">
        <f t="shared" si="154"/>
        <v>0</v>
      </c>
      <c r="DQ97">
        <f t="shared" si="154"/>
        <v>0</v>
      </c>
      <c r="DR97">
        <f t="shared" si="154"/>
        <v>0</v>
      </c>
      <c r="DS97">
        <f t="shared" si="154"/>
        <v>0</v>
      </c>
      <c r="DT97">
        <f t="shared" si="155"/>
        <v>0</v>
      </c>
      <c r="DU97">
        <f t="shared" si="155"/>
        <v>0</v>
      </c>
      <c r="DV97">
        <f t="shared" si="155"/>
        <v>0</v>
      </c>
      <c r="DW97">
        <f t="shared" si="155"/>
        <v>0</v>
      </c>
      <c r="DX97">
        <f t="shared" si="155"/>
        <v>0</v>
      </c>
      <c r="DY97">
        <f t="shared" si="155"/>
        <v>0</v>
      </c>
      <c r="DZ97">
        <f t="shared" si="155"/>
        <v>0</v>
      </c>
      <c r="EA97">
        <f t="shared" si="155"/>
        <v>0</v>
      </c>
      <c r="EB97">
        <f t="shared" si="155"/>
        <v>0</v>
      </c>
      <c r="EC97">
        <f t="shared" si="155"/>
        <v>0</v>
      </c>
      <c r="ED97">
        <f t="shared" si="156"/>
        <v>0</v>
      </c>
      <c r="EE97">
        <f t="shared" si="156"/>
        <v>0</v>
      </c>
      <c r="EF97">
        <f t="shared" si="156"/>
        <v>0</v>
      </c>
      <c r="EG97">
        <f t="shared" si="156"/>
        <v>0</v>
      </c>
      <c r="EH97">
        <f t="shared" si="156"/>
        <v>0</v>
      </c>
      <c r="EI97">
        <f t="shared" si="156"/>
        <v>0</v>
      </c>
      <c r="EJ97">
        <f t="shared" si="156"/>
        <v>0</v>
      </c>
      <c r="EK97">
        <f t="shared" si="156"/>
        <v>0</v>
      </c>
      <c r="EL97">
        <f t="shared" si="156"/>
        <v>0</v>
      </c>
      <c r="EM97">
        <f t="shared" si="156"/>
        <v>0</v>
      </c>
      <c r="EN97">
        <f t="shared" si="157"/>
        <v>0</v>
      </c>
      <c r="EO97">
        <f t="shared" si="157"/>
        <v>0</v>
      </c>
      <c r="EP97">
        <f t="shared" si="157"/>
        <v>0</v>
      </c>
      <c r="EQ97">
        <f t="shared" si="157"/>
        <v>0</v>
      </c>
      <c r="ER97">
        <f t="shared" si="157"/>
        <v>0</v>
      </c>
      <c r="ES97">
        <f t="shared" si="157"/>
        <v>0</v>
      </c>
      <c r="ET97">
        <f t="shared" si="157"/>
        <v>0</v>
      </c>
      <c r="EU97">
        <f t="shared" si="157"/>
        <v>0</v>
      </c>
      <c r="EV97">
        <f t="shared" si="157"/>
        <v>0</v>
      </c>
      <c r="EW97">
        <f t="shared" si="157"/>
        <v>0</v>
      </c>
      <c r="EX97">
        <f t="shared" si="157"/>
        <v>0</v>
      </c>
      <c r="EZ97">
        <f t="shared" si="112"/>
        <v>0.87780925254716424</v>
      </c>
      <c r="FB97">
        <f t="shared" si="110"/>
        <v>1.1329089804081038E-2</v>
      </c>
      <c r="FC97">
        <f t="shared" si="111"/>
        <v>0.24856760505023198</v>
      </c>
    </row>
    <row r="98" spans="1:159" x14ac:dyDescent="0.25">
      <c r="A98">
        <v>755</v>
      </c>
      <c r="B98" s="19">
        <f>'Input spectra'!Y97</f>
        <v>4.5916106557167602E-2</v>
      </c>
      <c r="C98">
        <f>'Input spectra'!F97</f>
        <v>0</v>
      </c>
      <c r="D98">
        <f t="shared" si="143"/>
        <v>2.0653927966864227E-2</v>
      </c>
      <c r="E98">
        <f t="shared" si="143"/>
        <v>2.0409586198834456E-2</v>
      </c>
      <c r="F98">
        <f t="shared" si="143"/>
        <v>2.0167049681369374E-2</v>
      </c>
      <c r="G98">
        <f t="shared" si="143"/>
        <v>1.9926307002295324E-2</v>
      </c>
      <c r="H98">
        <f t="shared" si="143"/>
        <v>1.9687346816113338E-2</v>
      </c>
      <c r="I98">
        <f t="shared" si="143"/>
        <v>1.9450157843627729E-2</v>
      </c>
      <c r="J98">
        <f t="shared" si="143"/>
        <v>1.9214728871576728E-2</v>
      </c>
      <c r="K98">
        <f t="shared" si="143"/>
        <v>1.898104875226507E-2</v>
      </c>
      <c r="L98">
        <f t="shared" si="143"/>
        <v>1.8749106403198618E-2</v>
      </c>
      <c r="M98">
        <f t="shared" si="143"/>
        <v>1.8518890806720919E-2</v>
      </c>
      <c r="N98">
        <f t="shared" si="144"/>
        <v>1.8290391009651717E-2</v>
      </c>
      <c r="O98">
        <f t="shared" si="144"/>
        <v>1.8063596122927433E-2</v>
      </c>
      <c r="P98">
        <f t="shared" si="144"/>
        <v>1.7838495321243607E-2</v>
      </c>
      <c r="Q98">
        <f t="shared" si="144"/>
        <v>1.761507784269923E-2</v>
      </c>
      <c r="R98">
        <f t="shared" si="144"/>
        <v>1.7393332988443016E-2</v>
      </c>
      <c r="S98">
        <f t="shared" si="144"/>
        <v>1.7173250122321577E-2</v>
      </c>
      <c r="T98">
        <f t="shared" si="144"/>
        <v>1.6954818670529524E-2</v>
      </c>
      <c r="U98">
        <f t="shared" si="144"/>
        <v>1.6738028121261409E-2</v>
      </c>
      <c r="V98">
        <f t="shared" si="144"/>
        <v>1.652286802436561E-2</v>
      </c>
      <c r="W98">
        <f t="shared" si="144"/>
        <v>1.630932799100002E-2</v>
      </c>
      <c r="X98">
        <f t="shared" si="145"/>
        <v>1.6097397693289651E-2</v>
      </c>
      <c r="Y98">
        <f t="shared" si="145"/>
        <v>1.5887066863986058E-2</v>
      </c>
      <c r="Z98">
        <f t="shared" si="145"/>
        <v>1.5678325296128615E-2</v>
      </c>
      <c r="AA98">
        <f t="shared" si="145"/>
        <v>1.5471162842707612E-2</v>
      </c>
      <c r="AB98">
        <f t="shared" si="145"/>
        <v>1.5265569416329202E-2</v>
      </c>
      <c r="AC98">
        <f t="shared" si="145"/>
        <v>1.5061534988882117E-2</v>
      </c>
      <c r="AD98">
        <f t="shared" si="145"/>
        <v>1.485904959120621E-2</v>
      </c>
      <c r="AE98">
        <f t="shared" si="145"/>
        <v>1.4658103312762806E-2</v>
      </c>
      <c r="AF98">
        <f t="shared" si="145"/>
        <v>1.4458686301306803E-2</v>
      </c>
      <c r="AG98">
        <f t="shared" si="145"/>
        <v>1.426078876256056E-2</v>
      </c>
      <c r="AH98">
        <f t="shared" si="146"/>
        <v>1.4064400959889565E-2</v>
      </c>
      <c r="AI98">
        <f t="shared" si="146"/>
        <v>1.3869513213979841E-2</v>
      </c>
      <c r="AJ98">
        <f t="shared" si="146"/>
        <v>1.367611590251709E-2</v>
      </c>
      <c r="AK98">
        <f t="shared" si="146"/>
        <v>1.3484199459867598E-2</v>
      </c>
      <c r="AL98">
        <f t="shared" si="146"/>
        <v>1.329375437676085E-2</v>
      </c>
      <c r="AM98">
        <f t="shared" si="146"/>
        <v>1.3104771199973877E-2</v>
      </c>
      <c r="AN98">
        <f t="shared" si="146"/>
        <v>1.2917240532017283E-2</v>
      </c>
      <c r="AO98">
        <f t="shared" si="146"/>
        <v>1.2731153030823016E-2</v>
      </c>
      <c r="AP98">
        <f t="shared" si="146"/>
        <v>1.2546499409433804E-2</v>
      </c>
      <c r="AQ98">
        <f t="shared" si="146"/>
        <v>1.2363270435694249E-2</v>
      </c>
      <c r="AR98">
        <f t="shared" si="147"/>
        <v>1.2181456931943661E-2</v>
      </c>
      <c r="AS98">
        <f t="shared" si="147"/>
        <v>1.20010497747105E-2</v>
      </c>
      <c r="AT98">
        <f t="shared" si="147"/>
        <v>1.1822039894408474E-2</v>
      </c>
      <c r="AU98">
        <f t="shared" si="147"/>
        <v>1.1644418275034337E-2</v>
      </c>
      <c r="AV98">
        <f t="shared" si="147"/>
        <v>1.1468175953867262E-2</v>
      </c>
      <c r="AW98">
        <f t="shared" si="147"/>
        <v>1.1293304021169877E-2</v>
      </c>
      <c r="AX98">
        <f t="shared" si="147"/>
        <v>1.0037800214424037E-2</v>
      </c>
      <c r="AY98">
        <f t="shared" si="147"/>
        <v>8.5760294162352049E-3</v>
      </c>
      <c r="AZ98">
        <f t="shared" si="147"/>
        <v>7.7191420251756767E-3</v>
      </c>
      <c r="BA98">
        <f t="shared" si="147"/>
        <v>7.0700679632160765E-3</v>
      </c>
      <c r="BB98">
        <f t="shared" si="148"/>
        <v>6.5397203714151588E-3</v>
      </c>
      <c r="BC98">
        <f t="shared" si="148"/>
        <v>6.0894805621289072E-3</v>
      </c>
      <c r="BD98">
        <f t="shared" si="148"/>
        <v>5.6981866867050895E-3</v>
      </c>
      <c r="BE98">
        <f t="shared" si="148"/>
        <v>5.3526458809611821E-3</v>
      </c>
      <c r="BF98">
        <f t="shared" si="148"/>
        <v>5.0439251122894012E-3</v>
      </c>
      <c r="BG98">
        <f t="shared" si="148"/>
        <v>4.7656177003649472E-3</v>
      </c>
      <c r="BH98">
        <f t="shared" si="148"/>
        <v>4.5129303955557818E-3</v>
      </c>
      <c r="BI98">
        <f t="shared" si="148"/>
        <v>4.2821592277801209E-3</v>
      </c>
      <c r="BJ98">
        <f t="shared" si="148"/>
        <v>4.0703681402546833E-3</v>
      </c>
      <c r="BK98">
        <f t="shared" si="148"/>
        <v>3.8751814913254605E-3</v>
      </c>
      <c r="BL98">
        <f t="shared" si="149"/>
        <v>3.6946443509198817E-3</v>
      </c>
      <c r="BM98">
        <f t="shared" si="149"/>
        <v>3.5271251329549668E-3</v>
      </c>
      <c r="BN98">
        <f t="shared" si="149"/>
        <v>3.3712457355187324E-3</v>
      </c>
      <c r="BO98">
        <f t="shared" si="149"/>
        <v>3.2258301638205828E-3</v>
      </c>
      <c r="BP98">
        <f t="shared" si="149"/>
        <v>3.0898659338758848E-3</v>
      </c>
      <c r="BQ98">
        <f t="shared" si="149"/>
        <v>2.962474536699824E-3</v>
      </c>
      <c r="BR98">
        <f t="shared" si="149"/>
        <v>2.8428884669838973E-3</v>
      </c>
      <c r="BS98">
        <f t="shared" si="149"/>
        <v>2.7304330999694281E-3</v>
      </c>
      <c r="BT98">
        <f t="shared" si="149"/>
        <v>2.624512210465329E-3</v>
      </c>
      <c r="BU98">
        <f t="shared" si="149"/>
        <v>2.5245962699288423E-3</v>
      </c>
      <c r="BV98">
        <f t="shared" si="150"/>
        <v>2.4302128916866214E-3</v>
      </c>
      <c r="BW98">
        <f t="shared" si="150"/>
        <v>2.3409389578268633E-3</v>
      </c>
      <c r="BX98">
        <f t="shared" si="150"/>
        <v>2.2563940773952791E-3</v>
      </c>
      <c r="BY98">
        <f t="shared" si="150"/>
        <v>2.1762351093108797E-3</v>
      </c>
      <c r="BZ98">
        <f t="shared" si="150"/>
        <v>2.1001515447576962E-3</v>
      </c>
      <c r="CA98">
        <f t="shared" si="150"/>
        <v>2.02786158931539E-3</v>
      </c>
      <c r="CB98">
        <f t="shared" si="150"/>
        <v>1.9591088192651481E-3</v>
      </c>
      <c r="CC98">
        <f t="shared" si="150"/>
        <v>1.8936593124593501E-3</v>
      </c>
      <c r="CD98">
        <f t="shared" si="150"/>
        <v>1.8312991740575535E-3</v>
      </c>
      <c r="CE98">
        <f t="shared" si="150"/>
        <v>1.7718323928599424E-3</v>
      </c>
      <c r="CF98">
        <f t="shared" si="151"/>
        <v>1.7150789760302083E-3</v>
      </c>
      <c r="CG98">
        <f t="shared" si="151"/>
        <v>1.6608733195069205E-3</v>
      </c>
      <c r="CH98">
        <f t="shared" si="151"/>
        <v>1.6090627789551335E-3</v>
      </c>
      <c r="CI98">
        <f t="shared" si="151"/>
        <v>1.5595064121538219E-3</v>
      </c>
      <c r="CJ98">
        <f t="shared" si="151"/>
        <v>1.5120738685843998E-3</v>
      </c>
      <c r="CK98">
        <f t="shared" si="151"/>
        <v>1.4666444059343369E-3</v>
      </c>
      <c r="CL98">
        <f t="shared" si="151"/>
        <v>1.423106016451327E-3</v>
      </c>
      <c r="CM98">
        <f t="shared" si="151"/>
        <v>1.3813546487265124E-3</v>
      </c>
      <c r="CN98">
        <f t="shared" si="151"/>
        <v>1.3412935126654074E-3</v>
      </c>
      <c r="CO98">
        <f t="shared" si="151"/>
        <v>1.3028324572126482E-3</v>
      </c>
      <c r="CP98">
        <f t="shared" si="152"/>
        <v>1.2658874119023736E-3</v>
      </c>
      <c r="CQ98">
        <f t="shared" si="152"/>
        <v>1.2303798845660955E-3</v>
      </c>
      <c r="CR98">
        <f t="shared" si="152"/>
        <v>7.9204159697253006E-4</v>
      </c>
      <c r="CS98">
        <f t="shared" si="152"/>
        <v>5.1436395583055641E-4</v>
      </c>
      <c r="CT98">
        <f t="shared" si="152"/>
        <v>3.5616184907978632E-4</v>
      </c>
      <c r="CU98">
        <f t="shared" si="152"/>
        <v>2.4772891916151585E-4</v>
      </c>
      <c r="CV98">
        <f t="shared" si="152"/>
        <v>1.6912485800210073E-4</v>
      </c>
      <c r="CW98">
        <f t="shared" si="152"/>
        <v>1.1115710702433969E-4</v>
      </c>
      <c r="CX98">
        <f t="shared" si="152"/>
        <v>6.8636463919699353E-5</v>
      </c>
      <c r="CY98">
        <f t="shared" si="152"/>
        <v>3.8268240128273724E-5</v>
      </c>
      <c r="CZ98">
        <f t="shared" si="153"/>
        <v>1.7791555761408922E-5</v>
      </c>
      <c r="DA98">
        <f t="shared" si="153"/>
        <v>5.566582537844966E-6</v>
      </c>
      <c r="DB98">
        <f t="shared" si="153"/>
        <v>3.5354161391954453E-7</v>
      </c>
      <c r="DC98">
        <f t="shared" si="153"/>
        <v>0</v>
      </c>
      <c r="DD98">
        <f t="shared" si="153"/>
        <v>0</v>
      </c>
      <c r="DE98">
        <f t="shared" si="153"/>
        <v>0</v>
      </c>
      <c r="DF98">
        <f t="shared" si="153"/>
        <v>0</v>
      </c>
      <c r="DG98">
        <f t="shared" si="153"/>
        <v>0</v>
      </c>
      <c r="DH98">
        <f t="shared" si="153"/>
        <v>0</v>
      </c>
      <c r="DI98">
        <f t="shared" si="153"/>
        <v>0</v>
      </c>
      <c r="DJ98">
        <f t="shared" si="154"/>
        <v>0</v>
      </c>
      <c r="DK98">
        <f t="shared" si="154"/>
        <v>0</v>
      </c>
      <c r="DL98">
        <f t="shared" si="154"/>
        <v>0</v>
      </c>
      <c r="DM98">
        <f t="shared" si="154"/>
        <v>0</v>
      </c>
      <c r="DN98">
        <f t="shared" si="154"/>
        <v>0</v>
      </c>
      <c r="DO98">
        <f t="shared" si="154"/>
        <v>0</v>
      </c>
      <c r="DP98">
        <f t="shared" si="154"/>
        <v>0</v>
      </c>
      <c r="DQ98">
        <f t="shared" si="154"/>
        <v>0</v>
      </c>
      <c r="DR98">
        <f t="shared" si="154"/>
        <v>0</v>
      </c>
      <c r="DS98">
        <f t="shared" si="154"/>
        <v>0</v>
      </c>
      <c r="DT98">
        <f t="shared" si="155"/>
        <v>0</v>
      </c>
      <c r="DU98">
        <f t="shared" si="155"/>
        <v>0</v>
      </c>
      <c r="DV98">
        <f t="shared" si="155"/>
        <v>0</v>
      </c>
      <c r="DW98">
        <f t="shared" si="155"/>
        <v>0</v>
      </c>
      <c r="DX98">
        <f t="shared" si="155"/>
        <v>0</v>
      </c>
      <c r="DY98">
        <f t="shared" si="155"/>
        <v>0</v>
      </c>
      <c r="DZ98">
        <f t="shared" si="155"/>
        <v>0</v>
      </c>
      <c r="EA98">
        <f t="shared" si="155"/>
        <v>0</v>
      </c>
      <c r="EB98">
        <f t="shared" si="155"/>
        <v>0</v>
      </c>
      <c r="EC98">
        <f t="shared" si="155"/>
        <v>0</v>
      </c>
      <c r="ED98">
        <f t="shared" si="156"/>
        <v>0</v>
      </c>
      <c r="EE98">
        <f t="shared" si="156"/>
        <v>0</v>
      </c>
      <c r="EF98">
        <f t="shared" si="156"/>
        <v>0</v>
      </c>
      <c r="EG98">
        <f t="shared" si="156"/>
        <v>0</v>
      </c>
      <c r="EH98">
        <f t="shared" si="156"/>
        <v>0</v>
      </c>
      <c r="EI98">
        <f t="shared" si="156"/>
        <v>0</v>
      </c>
      <c r="EJ98">
        <f t="shared" si="156"/>
        <v>0</v>
      </c>
      <c r="EK98">
        <f t="shared" si="156"/>
        <v>0</v>
      </c>
      <c r="EL98">
        <f t="shared" si="156"/>
        <v>0</v>
      </c>
      <c r="EM98">
        <f t="shared" si="156"/>
        <v>0</v>
      </c>
      <c r="EN98">
        <f t="shared" si="157"/>
        <v>0</v>
      </c>
      <c r="EO98">
        <f t="shared" si="157"/>
        <v>0</v>
      </c>
      <c r="EP98">
        <f t="shared" si="157"/>
        <v>0</v>
      </c>
      <c r="EQ98">
        <f t="shared" si="157"/>
        <v>0</v>
      </c>
      <c r="ER98">
        <f t="shared" si="157"/>
        <v>0</v>
      </c>
      <c r="ES98">
        <f t="shared" si="157"/>
        <v>0</v>
      </c>
      <c r="ET98">
        <f t="shared" si="157"/>
        <v>0</v>
      </c>
      <c r="EU98">
        <f t="shared" si="157"/>
        <v>0</v>
      </c>
      <c r="EV98">
        <f t="shared" si="157"/>
        <v>0</v>
      </c>
      <c r="EW98">
        <f t="shared" si="157"/>
        <v>0</v>
      </c>
      <c r="EX98">
        <f t="shared" si="157"/>
        <v>0</v>
      </c>
      <c r="EZ98">
        <f t="shared" si="112"/>
        <v>0.8776202383191849</v>
      </c>
      <c r="FB98">
        <f t="shared" si="110"/>
        <v>1.1348261204896737E-2</v>
      </c>
      <c r="FC98">
        <f t="shared" si="111"/>
        <v>0.24856515318083502</v>
      </c>
    </row>
    <row r="99" spans="1:159" x14ac:dyDescent="0.25">
      <c r="A99">
        <v>760</v>
      </c>
      <c r="B99" s="19">
        <f>'Input spectra'!Y98</f>
        <v>4.58955859019557E-2</v>
      </c>
      <c r="C99">
        <f>'Input spectra'!F98</f>
        <v>0</v>
      </c>
      <c r="D99">
        <f t="shared" si="143"/>
        <v>2.0653927966864227E-2</v>
      </c>
      <c r="E99">
        <f t="shared" si="143"/>
        <v>2.0409628080685568E-2</v>
      </c>
      <c r="F99">
        <f t="shared" si="143"/>
        <v>2.016713244975385E-2</v>
      </c>
      <c r="G99">
        <f t="shared" si="143"/>
        <v>1.9926429672935609E-2</v>
      </c>
      <c r="H99">
        <f t="shared" si="143"/>
        <v>1.9687508415678984E-2</v>
      </c>
      <c r="I99">
        <f t="shared" si="143"/>
        <v>1.9450357409642998E-2</v>
      </c>
      <c r="J99">
        <f t="shared" si="143"/>
        <v>1.9214965452328862E-2</v>
      </c>
      <c r="K99">
        <f t="shared" si="143"/>
        <v>1.8981321406713235E-2</v>
      </c>
      <c r="L99">
        <f t="shared" si="143"/>
        <v>1.8749414200883524E-2</v>
      </c>
      <c r="M99">
        <f t="shared" si="143"/>
        <v>1.8519232827675067E-2</v>
      </c>
      <c r="N99">
        <f t="shared" si="144"/>
        <v>1.8290766344310358E-2</v>
      </c>
      <c r="O99">
        <f t="shared" si="144"/>
        <v>1.8064003872040137E-2</v>
      </c>
      <c r="P99">
        <f t="shared" si="144"/>
        <v>1.783893459578649E-2</v>
      </c>
      <c r="Q99">
        <f t="shared" si="144"/>
        <v>1.7615547763787834E-2</v>
      </c>
      <c r="R99">
        <f t="shared" si="144"/>
        <v>1.7393832687245821E-2</v>
      </c>
      <c r="S99">
        <f t="shared" si="144"/>
        <v>1.7173778739974162E-2</v>
      </c>
      <c r="T99">
        <f t="shared" si="144"/>
        <v>1.6955375358049338E-2</v>
      </c>
      <c r="U99">
        <f t="shared" si="144"/>
        <v>1.6738612039463186E-2</v>
      </c>
      <c r="V99">
        <f t="shared" si="144"/>
        <v>1.6523478343777393E-2</v>
      </c>
      <c r="W99">
        <f t="shared" si="144"/>
        <v>1.6309963891779824E-2</v>
      </c>
      <c r="X99">
        <f t="shared" si="145"/>
        <v>1.609805836514272E-2</v>
      </c>
      <c r="Y99">
        <f t="shared" si="145"/>
        <v>1.5887751506082754E-2</v>
      </c>
      <c r="Z99">
        <f t="shared" si="145"/>
        <v>1.5679033117022883E-2</v>
      </c>
      <c r="AA99">
        <f t="shared" si="145"/>
        <v>1.5471893060256075E-2</v>
      </c>
      <c r="AB99">
        <f t="shared" si="145"/>
        <v>1.5266321257610835E-2</v>
      </c>
      <c r="AC99">
        <f t="shared" si="145"/>
        <v>1.5062307690118541E-2</v>
      </c>
      <c r="AD99">
        <f t="shared" si="145"/>
        <v>1.485984239768254E-2</v>
      </c>
      <c r="AE99">
        <f t="shared" si="145"/>
        <v>1.465891547874912E-2</v>
      </c>
      <c r="AF99">
        <f t="shared" si="145"/>
        <v>1.4459517089980169E-2</v>
      </c>
      <c r="AG99">
        <f t="shared" si="145"/>
        <v>1.4261637445927655E-2</v>
      </c>
      <c r="AH99">
        <f t="shared" si="146"/>
        <v>1.4065266818709857E-2</v>
      </c>
      <c r="AI99">
        <f t="shared" si="146"/>
        <v>1.3870395537689352E-2</v>
      </c>
      <c r="AJ99">
        <f t="shared" si="146"/>
        <v>1.3677013989152725E-2</v>
      </c>
      <c r="AK99">
        <f t="shared" si="146"/>
        <v>1.3485112615992027E-2</v>
      </c>
      <c r="AL99">
        <f t="shared" si="146"/>
        <v>1.329468191738796E-2</v>
      </c>
      <c r="AM99">
        <f t="shared" si="146"/>
        <v>1.3105712448494775E-2</v>
      </c>
      <c r="AN99">
        <f t="shared" si="146"/>
        <v>1.2918194820126848E-2</v>
      </c>
      <c r="AO99">
        <f t="shared" si="146"/>
        <v>1.2732119698447005E-2</v>
      </c>
      <c r="AP99">
        <f t="shared" si="146"/>
        <v>1.2547477804656489E-2</v>
      </c>
      <c r="AQ99">
        <f t="shared" si="146"/>
        <v>1.2364259914686615E-2</v>
      </c>
      <c r="AR99">
        <f t="shared" si="147"/>
        <v>1.2182456858892129E-2</v>
      </c>
      <c r="AS99">
        <f t="shared" si="147"/>
        <v>1.2002059521746171E-2</v>
      </c>
      <c r="AT99">
        <f t="shared" si="147"/>
        <v>1.1823058841536928E-2</v>
      </c>
      <c r="AU99">
        <f t="shared" si="147"/>
        <v>1.1645445810065939E-2</v>
      </c>
      <c r="AV99">
        <f t="shared" si="147"/>
        <v>1.1469211472347994E-2</v>
      </c>
      <c r="AW99">
        <f t="shared" si="147"/>
        <v>1.1294346926312702E-2</v>
      </c>
      <c r="AX99">
        <f t="shared" si="147"/>
        <v>1.0038747777437462E-2</v>
      </c>
      <c r="AY99">
        <f t="shared" si="147"/>
        <v>8.5768565891146346E-3</v>
      </c>
      <c r="AZ99">
        <f t="shared" si="147"/>
        <v>7.7199023915125245E-3</v>
      </c>
      <c r="BA99">
        <f t="shared" si="147"/>
        <v>7.0707789028506881E-3</v>
      </c>
      <c r="BB99">
        <f t="shared" si="148"/>
        <v>6.540391402574188E-3</v>
      </c>
      <c r="BC99">
        <f t="shared" si="148"/>
        <v>6.0901178921466004E-3</v>
      </c>
      <c r="BD99">
        <f t="shared" si="148"/>
        <v>5.6987947578738827E-3</v>
      </c>
      <c r="BE99">
        <f t="shared" si="148"/>
        <v>5.3532280635626957E-3</v>
      </c>
      <c r="BF99">
        <f t="shared" si="148"/>
        <v>5.0444840683581977E-3</v>
      </c>
      <c r="BG99">
        <f t="shared" si="148"/>
        <v>4.7661555955061238E-3</v>
      </c>
      <c r="BH99">
        <f t="shared" si="148"/>
        <v>4.5134490317713235E-3</v>
      </c>
      <c r="BI99">
        <f t="shared" si="148"/>
        <v>4.2826601315388707E-3</v>
      </c>
      <c r="BJ99">
        <f t="shared" si="148"/>
        <v>4.0708526234885713E-3</v>
      </c>
      <c r="BK99">
        <f t="shared" si="148"/>
        <v>3.8756506951818561E-3</v>
      </c>
      <c r="BL99">
        <f t="shared" si="149"/>
        <v>3.6950992780626509E-3</v>
      </c>
      <c r="BM99">
        <f t="shared" si="149"/>
        <v>3.5275666719937647E-3</v>
      </c>
      <c r="BN99">
        <f t="shared" si="149"/>
        <v>3.3716746798675462E-3</v>
      </c>
      <c r="BO99">
        <f t="shared" si="149"/>
        <v>3.2262472265149138E-3</v>
      </c>
      <c r="BP99">
        <f t="shared" si="149"/>
        <v>3.0902717593945519E-3</v>
      </c>
      <c r="BQ99">
        <f t="shared" si="149"/>
        <v>2.9628697105247431E-3</v>
      </c>
      <c r="BR99">
        <f t="shared" si="149"/>
        <v>2.8432735234232664E-3</v>
      </c>
      <c r="BS99">
        <f t="shared" si="149"/>
        <v>2.7308085286280757E-3</v>
      </c>
      <c r="BT99">
        <f t="shared" si="149"/>
        <v>2.6248784616473221E-3</v>
      </c>
      <c r="BU99">
        <f t="shared" si="149"/>
        <v>2.5249537591874186E-3</v>
      </c>
      <c r="BV99">
        <f t="shared" si="150"/>
        <v>2.4305620036859385E-3</v>
      </c>
      <c r="BW99">
        <f t="shared" si="150"/>
        <v>2.3412800496429298E-3</v>
      </c>
      <c r="BX99">
        <f t="shared" si="150"/>
        <v>2.2567274813558441E-3</v>
      </c>
      <c r="BY99">
        <f t="shared" si="150"/>
        <v>2.1765611354532246E-3</v>
      </c>
      <c r="BZ99">
        <f t="shared" si="150"/>
        <v>2.100470482967417E-3</v>
      </c>
      <c r="CA99">
        <f t="shared" si="150"/>
        <v>2.0281737111970083E-3</v>
      </c>
      <c r="CB99">
        <f t="shared" si="150"/>
        <v>1.9594143797858573E-3</v>
      </c>
      <c r="CC99">
        <f t="shared" si="150"/>
        <v>1.8939585513997232E-3</v>
      </c>
      <c r="CD99">
        <f t="shared" si="150"/>
        <v>1.8315923172970813E-3</v>
      </c>
      <c r="CE99">
        <f t="shared" si="150"/>
        <v>1.7721196535205367E-3</v>
      </c>
      <c r="CF99">
        <f t="shared" si="151"/>
        <v>1.715360555496983E-3</v>
      </c>
      <c r="CG99">
        <f t="shared" si="151"/>
        <v>1.6611494083424523E-3</v>
      </c>
      <c r="CH99">
        <f t="shared" si="151"/>
        <v>1.6093335577208913E-3</v>
      </c>
      <c r="CI99">
        <f t="shared" si="151"/>
        <v>1.5597720521503646E-3</v>
      </c>
      <c r="CJ99">
        <f t="shared" si="151"/>
        <v>1.5123345325202344E-3</v>
      </c>
      <c r="CK99">
        <f t="shared" si="151"/>
        <v>1.4669002485319009E-3</v>
      </c>
      <c r="CL99">
        <f t="shared" si="151"/>
        <v>1.4233571849973754E-3</v>
      </c>
      <c r="CM99">
        <f t="shared" si="151"/>
        <v>1.3816012835731852E-3</v>
      </c>
      <c r="CN99">
        <f t="shared" si="151"/>
        <v>1.3415357476874233E-3</v>
      </c>
      <c r="CO99">
        <f t="shared" si="151"/>
        <v>1.3030704202253499E-3</v>
      </c>
      <c r="CP99">
        <f t="shared" si="152"/>
        <v>1.2661212250447548E-3</v>
      </c>
      <c r="CQ99">
        <f t="shared" si="152"/>
        <v>1.2306096646524168E-3</v>
      </c>
      <c r="CR99">
        <f t="shared" si="152"/>
        <v>7.9219114064349244E-4</v>
      </c>
      <c r="CS99">
        <f t="shared" si="152"/>
        <v>5.1446212749203769E-4</v>
      </c>
      <c r="CT99">
        <f t="shared" si="152"/>
        <v>3.5623055724661856E-4</v>
      </c>
      <c r="CU99">
        <f t="shared" si="152"/>
        <v>2.4777721768666364E-4</v>
      </c>
      <c r="CV99">
        <f t="shared" si="152"/>
        <v>1.6915817859187125E-4</v>
      </c>
      <c r="CW99">
        <f t="shared" si="152"/>
        <v>1.1117923508824183E-4</v>
      </c>
      <c r="CX99">
        <f t="shared" si="152"/>
        <v>6.8650268266765019E-5</v>
      </c>
      <c r="CY99">
        <f t="shared" si="152"/>
        <v>3.8276015282702002E-5</v>
      </c>
      <c r="CZ99">
        <f t="shared" si="153"/>
        <v>1.7795207079847974E-5</v>
      </c>
      <c r="DA99">
        <f t="shared" si="153"/>
        <v>5.5677363796144352E-6</v>
      </c>
      <c r="DB99">
        <f t="shared" si="153"/>
        <v>3.5361562170131947E-7</v>
      </c>
      <c r="DC99">
        <f t="shared" si="153"/>
        <v>0</v>
      </c>
      <c r="DD99">
        <f t="shared" si="153"/>
        <v>0</v>
      </c>
      <c r="DE99">
        <f t="shared" si="153"/>
        <v>0</v>
      </c>
      <c r="DF99">
        <f t="shared" si="153"/>
        <v>0</v>
      </c>
      <c r="DG99">
        <f t="shared" si="153"/>
        <v>0</v>
      </c>
      <c r="DH99">
        <f t="shared" si="153"/>
        <v>0</v>
      </c>
      <c r="DI99">
        <f t="shared" si="153"/>
        <v>0</v>
      </c>
      <c r="DJ99">
        <f t="shared" si="154"/>
        <v>0</v>
      </c>
      <c r="DK99">
        <f t="shared" si="154"/>
        <v>0</v>
      </c>
      <c r="DL99">
        <f t="shared" si="154"/>
        <v>0</v>
      </c>
      <c r="DM99">
        <f t="shared" si="154"/>
        <v>0</v>
      </c>
      <c r="DN99">
        <f t="shared" si="154"/>
        <v>0</v>
      </c>
      <c r="DO99">
        <f t="shared" si="154"/>
        <v>0</v>
      </c>
      <c r="DP99">
        <f t="shared" si="154"/>
        <v>0</v>
      </c>
      <c r="DQ99">
        <f t="shared" si="154"/>
        <v>0</v>
      </c>
      <c r="DR99">
        <f t="shared" si="154"/>
        <v>0</v>
      </c>
      <c r="DS99">
        <f t="shared" si="154"/>
        <v>0</v>
      </c>
      <c r="DT99">
        <f t="shared" si="155"/>
        <v>0</v>
      </c>
      <c r="DU99">
        <f t="shared" si="155"/>
        <v>0</v>
      </c>
      <c r="DV99">
        <f t="shared" si="155"/>
        <v>0</v>
      </c>
      <c r="DW99">
        <f t="shared" si="155"/>
        <v>0</v>
      </c>
      <c r="DX99">
        <f t="shared" si="155"/>
        <v>0</v>
      </c>
      <c r="DY99">
        <f t="shared" si="155"/>
        <v>0</v>
      </c>
      <c r="DZ99">
        <f t="shared" si="155"/>
        <v>0</v>
      </c>
      <c r="EA99">
        <f t="shared" si="155"/>
        <v>0</v>
      </c>
      <c r="EB99">
        <f t="shared" si="155"/>
        <v>0</v>
      </c>
      <c r="EC99">
        <f t="shared" si="155"/>
        <v>0</v>
      </c>
      <c r="ED99">
        <f t="shared" si="156"/>
        <v>0</v>
      </c>
      <c r="EE99">
        <f t="shared" si="156"/>
        <v>0</v>
      </c>
      <c r="EF99">
        <f t="shared" si="156"/>
        <v>0</v>
      </c>
      <c r="EG99">
        <f t="shared" si="156"/>
        <v>0</v>
      </c>
      <c r="EH99">
        <f t="shared" si="156"/>
        <v>0</v>
      </c>
      <c r="EI99">
        <f t="shared" si="156"/>
        <v>0</v>
      </c>
      <c r="EJ99">
        <f t="shared" si="156"/>
        <v>0</v>
      </c>
      <c r="EK99">
        <f t="shared" si="156"/>
        <v>0</v>
      </c>
      <c r="EL99">
        <f t="shared" si="156"/>
        <v>0</v>
      </c>
      <c r="EM99">
        <f t="shared" si="156"/>
        <v>0</v>
      </c>
      <c r="EN99">
        <f t="shared" si="157"/>
        <v>0</v>
      </c>
      <c r="EO99">
        <f t="shared" si="157"/>
        <v>0</v>
      </c>
      <c r="EP99">
        <f t="shared" si="157"/>
        <v>0</v>
      </c>
      <c r="EQ99">
        <f t="shared" si="157"/>
        <v>0</v>
      </c>
      <c r="ER99">
        <f t="shared" si="157"/>
        <v>0</v>
      </c>
      <c r="ES99">
        <f t="shared" si="157"/>
        <v>0</v>
      </c>
      <c r="ET99">
        <f t="shared" si="157"/>
        <v>0</v>
      </c>
      <c r="EU99">
        <f t="shared" si="157"/>
        <v>0</v>
      </c>
      <c r="EV99">
        <f t="shared" si="157"/>
        <v>0</v>
      </c>
      <c r="EW99">
        <f t="shared" si="157"/>
        <v>0</v>
      </c>
      <c r="EX99">
        <f t="shared" si="157"/>
        <v>0</v>
      </c>
      <c r="EZ99">
        <f t="shared" si="112"/>
        <v>0.87766966439298588</v>
      </c>
      <c r="FB99">
        <f t="shared" ref="FB99:FB130" si="158">(1-EXP(-(C99*_c3+B99)*_t))/2</f>
        <v>1.1343247452250182E-2</v>
      </c>
      <c r="FC99">
        <f t="shared" ref="FC99:FC130" si="159">LN(1-FB99)/(-(C99*_c3+B99))</f>
        <v>0.24856579440908166</v>
      </c>
    </row>
    <row r="100" spans="1:159" x14ac:dyDescent="0.25">
      <c r="A100">
        <v>765</v>
      </c>
      <c r="B100" s="19">
        <f>'Input spectra'!Y99</f>
        <v>4.5765568135907701E-2</v>
      </c>
      <c r="C100">
        <f>'Input spectra'!F99</f>
        <v>0</v>
      </c>
      <c r="D100">
        <f t="shared" si="143"/>
        <v>2.0653927966864227E-2</v>
      </c>
      <c r="E100">
        <f t="shared" si="143"/>
        <v>2.0409893443835554E-2</v>
      </c>
      <c r="F100">
        <f t="shared" si="143"/>
        <v>2.0167656873674004E-2</v>
      </c>
      <c r="G100">
        <f t="shared" si="143"/>
        <v>1.9927206925055417E-2</v>
      </c>
      <c r="H100">
        <f t="shared" si="143"/>
        <v>1.9688532332649535E-2</v>
      </c>
      <c r="I100">
        <f t="shared" si="143"/>
        <v>1.9451621896753618E-2</v>
      </c>
      <c r="J100">
        <f t="shared" si="143"/>
        <v>1.9216464482927961E-2</v>
      </c>
      <c r="K100">
        <f t="shared" si="143"/>
        <v>1.8983049021633423E-2</v>
      </c>
      <c r="L100">
        <f t="shared" si="143"/>
        <v>1.8751364507870873E-2</v>
      </c>
      <c r="M100">
        <f t="shared" si="143"/>
        <v>1.852140000082261E-2</v>
      </c>
      <c r="N100">
        <f t="shared" si="144"/>
        <v>1.8293144623495676E-2</v>
      </c>
      <c r="O100">
        <f t="shared" si="144"/>
        <v>1.8066587562367096E-2</v>
      </c>
      <c r="P100">
        <f t="shared" si="144"/>
        <v>1.7841718067031054E-2</v>
      </c>
      <c r="Q100">
        <f t="shared" si="144"/>
        <v>1.761852544984795E-2</v>
      </c>
      <c r="R100">
        <f t="shared" si="144"/>
        <v>1.7396999085595319E-2</v>
      </c>
      <c r="S100">
        <f t="shared" si="144"/>
        <v>1.7177128411120676E-2</v>
      </c>
      <c r="T100">
        <f t="shared" si="144"/>
        <v>1.6958902924996209E-2</v>
      </c>
      <c r="U100">
        <f t="shared" si="144"/>
        <v>1.6742312187175316E-2</v>
      </c>
      <c r="V100">
        <f t="shared" si="144"/>
        <v>1.6527345818651021E-2</v>
      </c>
      <c r="W100">
        <f t="shared" si="144"/>
        <v>1.6313993501116206E-2</v>
      </c>
      <c r="X100">
        <f t="shared" si="145"/>
        <v>1.6102244976625695E-2</v>
      </c>
      <c r="Y100">
        <f t="shared" si="145"/>
        <v>1.5892090047260131E-2</v>
      </c>
      <c r="Z100">
        <f t="shared" si="145"/>
        <v>1.5683518574791687E-2</v>
      </c>
      <c r="AA100">
        <f t="shared" si="145"/>
        <v>1.5476520480351561E-2</v>
      </c>
      <c r="AB100">
        <f t="shared" si="145"/>
        <v>1.5271085744099289E-2</v>
      </c>
      <c r="AC100">
        <f t="shared" si="145"/>
        <v>1.5067204404893814E-2</v>
      </c>
      <c r="AD100">
        <f t="shared" si="145"/>
        <v>1.4864866559966326E-2</v>
      </c>
      <c r="AE100">
        <f t="shared" si="145"/>
        <v>1.4664062364594905E-2</v>
      </c>
      <c r="AF100">
        <f t="shared" si="145"/>
        <v>1.4464782031780865E-2</v>
      </c>
      <c r="AG100">
        <f t="shared" si="145"/>
        <v>1.4267015831926874E-2</v>
      </c>
      <c r="AH100">
        <f t="shared" si="146"/>
        <v>1.4070754092516824E-2</v>
      </c>
      <c r="AI100">
        <f t="shared" si="146"/>
        <v>1.3875987197797384E-2</v>
      </c>
      <c r="AJ100">
        <f t="shared" si="146"/>
        <v>1.3682705588461313E-2</v>
      </c>
      <c r="AK100">
        <f t="shared" si="146"/>
        <v>1.3490899761332449E-2</v>
      </c>
      <c r="AL100">
        <f t="shared" si="146"/>
        <v>1.3300560269052431E-2</v>
      </c>
      <c r="AM100">
        <f t="shared" si="146"/>
        <v>1.3111677719769085E-2</v>
      </c>
      <c r="AN100">
        <f t="shared" si="146"/>
        <v>1.2924242776826494E-2</v>
      </c>
      <c r="AO100">
        <f t="shared" si="146"/>
        <v>1.2738246158456762E-2</v>
      </c>
      <c r="AP100">
        <f t="shared" si="146"/>
        <v>1.2553678637473423E-2</v>
      </c>
      <c r="AQ100">
        <f t="shared" si="146"/>
        <v>1.2370531040966498E-2</v>
      </c>
      <c r="AR100">
        <f t="shared" si="147"/>
        <v>1.2188794249999232E-2</v>
      </c>
      <c r="AS100">
        <f t="shared" si="147"/>
        <v>1.200845919930644E-2</v>
      </c>
      <c r="AT100">
        <f t="shared" si="147"/>
        <v>1.1829516876994477E-2</v>
      </c>
      <c r="AU100">
        <f t="shared" si="147"/>
        <v>1.1651958324242866E-2</v>
      </c>
      <c r="AV100">
        <f t="shared" si="147"/>
        <v>1.1475774635007496E-2</v>
      </c>
      <c r="AW100">
        <f t="shared" si="147"/>
        <v>1.1300956955725456E-2</v>
      </c>
      <c r="AX100">
        <f t="shared" si="147"/>
        <v>1.0044753564810003E-2</v>
      </c>
      <c r="AY100">
        <f t="shared" si="147"/>
        <v>8.5820993663859556E-3</v>
      </c>
      <c r="AZ100">
        <f t="shared" si="147"/>
        <v>7.7247217726311565E-3</v>
      </c>
      <c r="BA100">
        <f t="shared" si="147"/>
        <v>7.0752850397971532E-3</v>
      </c>
      <c r="BB100">
        <f t="shared" si="148"/>
        <v>6.544644620305279E-3</v>
      </c>
      <c r="BC100">
        <f t="shared" si="148"/>
        <v>6.0941575312908301E-3</v>
      </c>
      <c r="BD100">
        <f t="shared" si="148"/>
        <v>5.7026489723602386E-3</v>
      </c>
      <c r="BE100">
        <f t="shared" si="148"/>
        <v>5.3569182130429422E-3</v>
      </c>
      <c r="BF100">
        <f t="shared" si="148"/>
        <v>5.048027023726879E-3</v>
      </c>
      <c r="BG100">
        <f t="shared" si="148"/>
        <v>4.7695650813860176E-3</v>
      </c>
      <c r="BH100">
        <f t="shared" si="148"/>
        <v>4.5167364683541241E-3</v>
      </c>
      <c r="BI100">
        <f t="shared" si="148"/>
        <v>4.2858351927618568E-3</v>
      </c>
      <c r="BJ100">
        <f t="shared" si="148"/>
        <v>4.0739236236196075E-3</v>
      </c>
      <c r="BK100">
        <f t="shared" si="148"/>
        <v>3.8786248661141212E-3</v>
      </c>
      <c r="BL100">
        <f t="shared" si="149"/>
        <v>3.6979829740322874E-3</v>
      </c>
      <c r="BM100">
        <f t="shared" si="149"/>
        <v>3.5303655244071906E-3</v>
      </c>
      <c r="BN100">
        <f t="shared" si="149"/>
        <v>3.3743937168221961E-3</v>
      </c>
      <c r="BO100">
        <f t="shared" si="149"/>
        <v>3.22889096670645E-3</v>
      </c>
      <c r="BP100">
        <f t="shared" si="149"/>
        <v>3.0928442870399478E-3</v>
      </c>
      <c r="BQ100">
        <f t="shared" si="149"/>
        <v>2.9653747359490784E-3</v>
      </c>
      <c r="BR100">
        <f t="shared" si="149"/>
        <v>2.8457144326403836E-3</v>
      </c>
      <c r="BS100">
        <f t="shared" si="149"/>
        <v>2.7331884243472658E-3</v>
      </c>
      <c r="BT100">
        <f t="shared" si="149"/>
        <v>2.6272001975129523E-3</v>
      </c>
      <c r="BU100">
        <f t="shared" si="149"/>
        <v>2.5272199686145504E-3</v>
      </c>
      <c r="BV100">
        <f t="shared" si="150"/>
        <v>2.4327751243344051E-3</v>
      </c>
      <c r="BW100">
        <f t="shared" si="150"/>
        <v>2.3434423443371597E-3</v>
      </c>
      <c r="BX100">
        <f t="shared" si="150"/>
        <v>2.2588410560827219E-3</v>
      </c>
      <c r="BY100">
        <f t="shared" si="150"/>
        <v>2.1786279549383773E-3</v>
      </c>
      <c r="BZ100">
        <f t="shared" si="150"/>
        <v>2.102492384229715E-3</v>
      </c>
      <c r="CA100">
        <f t="shared" si="150"/>
        <v>2.0301524154034954E-3</v>
      </c>
      <c r="CB100">
        <f t="shared" si="150"/>
        <v>1.9613515026689274E-3</v>
      </c>
      <c r="CC100">
        <f t="shared" si="150"/>
        <v>1.895855612450861E-3</v>
      </c>
      <c r="CD100">
        <f t="shared" si="150"/>
        <v>1.8334507479138549E-3</v>
      </c>
      <c r="CE100">
        <f t="shared" si="150"/>
        <v>1.7739408042534389E-3</v>
      </c>
      <c r="CF100">
        <f t="shared" si="151"/>
        <v>1.7171457025184896E-3</v>
      </c>
      <c r="CG100">
        <f t="shared" si="151"/>
        <v>1.6628997592410362E-3</v>
      </c>
      <c r="CH100">
        <f t="shared" si="151"/>
        <v>1.6110502567066949E-3</v>
      </c>
      <c r="CI100">
        <f t="shared" si="151"/>
        <v>1.5614561847460773E-3</v>
      </c>
      <c r="CJ100">
        <f t="shared" si="151"/>
        <v>1.5139871297998532E-3</v>
      </c>
      <c r="CK100">
        <f t="shared" si="151"/>
        <v>1.4685222909610249E-3</v>
      </c>
      <c r="CL100">
        <f t="shared" si="151"/>
        <v>1.4249496059211538E-3</v>
      </c>
      <c r="CM100">
        <f t="shared" si="151"/>
        <v>1.3831649723917232E-3</v>
      </c>
      <c r="CN100">
        <f t="shared" si="151"/>
        <v>1.343071552753126E-3</v>
      </c>
      <c r="CO100">
        <f t="shared" si="151"/>
        <v>1.3045791514921794E-3</v>
      </c>
      <c r="CP100">
        <f t="shared" si="152"/>
        <v>1.2676036564955517E-3</v>
      </c>
      <c r="CQ100">
        <f t="shared" si="152"/>
        <v>1.232066536527169E-3</v>
      </c>
      <c r="CR100">
        <f t="shared" si="152"/>
        <v>7.9313929769182518E-4</v>
      </c>
      <c r="CS100">
        <f t="shared" si="152"/>
        <v>5.1508457344995719E-4</v>
      </c>
      <c r="CT100">
        <f t="shared" si="152"/>
        <v>3.5666619663619735E-4</v>
      </c>
      <c r="CU100">
        <f t="shared" si="152"/>
        <v>2.4808345345721244E-4</v>
      </c>
      <c r="CV100">
        <f t="shared" si="152"/>
        <v>1.6936944867248629E-4</v>
      </c>
      <c r="CW100">
        <f t="shared" si="152"/>
        <v>1.1131953971884183E-4</v>
      </c>
      <c r="CX100">
        <f t="shared" si="152"/>
        <v>6.8737796412254046E-5</v>
      </c>
      <c r="CY100">
        <f t="shared" si="152"/>
        <v>3.8325314968381241E-5</v>
      </c>
      <c r="CZ100">
        <f t="shared" si="153"/>
        <v>1.7818359058137831E-5</v>
      </c>
      <c r="DA100">
        <f t="shared" si="153"/>
        <v>5.5750526192556121E-6</v>
      </c>
      <c r="DB100">
        <f t="shared" si="153"/>
        <v>3.5408489119510272E-7</v>
      </c>
      <c r="DC100">
        <f t="shared" si="153"/>
        <v>0</v>
      </c>
      <c r="DD100">
        <f t="shared" si="153"/>
        <v>0</v>
      </c>
      <c r="DE100">
        <f t="shared" si="153"/>
        <v>0</v>
      </c>
      <c r="DF100">
        <f t="shared" si="153"/>
        <v>0</v>
      </c>
      <c r="DG100">
        <f t="shared" si="153"/>
        <v>0</v>
      </c>
      <c r="DH100">
        <f t="shared" si="153"/>
        <v>0</v>
      </c>
      <c r="DI100">
        <f t="shared" si="153"/>
        <v>0</v>
      </c>
      <c r="DJ100">
        <f t="shared" si="154"/>
        <v>0</v>
      </c>
      <c r="DK100">
        <f t="shared" si="154"/>
        <v>0</v>
      </c>
      <c r="DL100">
        <f t="shared" si="154"/>
        <v>0</v>
      </c>
      <c r="DM100">
        <f t="shared" si="154"/>
        <v>0</v>
      </c>
      <c r="DN100">
        <f t="shared" si="154"/>
        <v>0</v>
      </c>
      <c r="DO100">
        <f t="shared" si="154"/>
        <v>0</v>
      </c>
      <c r="DP100">
        <f t="shared" si="154"/>
        <v>0</v>
      </c>
      <c r="DQ100">
        <f t="shared" si="154"/>
        <v>0</v>
      </c>
      <c r="DR100">
        <f t="shared" si="154"/>
        <v>0</v>
      </c>
      <c r="DS100">
        <f t="shared" si="154"/>
        <v>0</v>
      </c>
      <c r="DT100">
        <f t="shared" si="155"/>
        <v>0</v>
      </c>
      <c r="DU100">
        <f t="shared" si="155"/>
        <v>0</v>
      </c>
      <c r="DV100">
        <f t="shared" si="155"/>
        <v>0</v>
      </c>
      <c r="DW100">
        <f t="shared" si="155"/>
        <v>0</v>
      </c>
      <c r="DX100">
        <f t="shared" si="155"/>
        <v>0</v>
      </c>
      <c r="DY100">
        <f t="shared" si="155"/>
        <v>0</v>
      </c>
      <c r="DZ100">
        <f t="shared" si="155"/>
        <v>0</v>
      </c>
      <c r="EA100">
        <f t="shared" si="155"/>
        <v>0</v>
      </c>
      <c r="EB100">
        <f t="shared" si="155"/>
        <v>0</v>
      </c>
      <c r="EC100">
        <f t="shared" si="155"/>
        <v>0</v>
      </c>
      <c r="ED100">
        <f t="shared" si="156"/>
        <v>0</v>
      </c>
      <c r="EE100">
        <f t="shared" si="156"/>
        <v>0</v>
      </c>
      <c r="EF100">
        <f t="shared" si="156"/>
        <v>0</v>
      </c>
      <c r="EG100">
        <f t="shared" si="156"/>
        <v>0</v>
      </c>
      <c r="EH100">
        <f t="shared" si="156"/>
        <v>0</v>
      </c>
      <c r="EI100">
        <f t="shared" si="156"/>
        <v>0</v>
      </c>
      <c r="EJ100">
        <f t="shared" si="156"/>
        <v>0</v>
      </c>
      <c r="EK100">
        <f t="shared" si="156"/>
        <v>0</v>
      </c>
      <c r="EL100">
        <f t="shared" si="156"/>
        <v>0</v>
      </c>
      <c r="EM100">
        <f t="shared" si="156"/>
        <v>0</v>
      </c>
      <c r="EN100">
        <f t="shared" si="157"/>
        <v>0</v>
      </c>
      <c r="EO100">
        <f t="shared" si="157"/>
        <v>0</v>
      </c>
      <c r="EP100">
        <f t="shared" si="157"/>
        <v>0</v>
      </c>
      <c r="EQ100">
        <f t="shared" si="157"/>
        <v>0</v>
      </c>
      <c r="ER100">
        <f t="shared" si="157"/>
        <v>0</v>
      </c>
      <c r="ES100">
        <f t="shared" si="157"/>
        <v>0</v>
      </c>
      <c r="ET100">
        <f t="shared" si="157"/>
        <v>0</v>
      </c>
      <c r="EU100">
        <f t="shared" si="157"/>
        <v>0</v>
      </c>
      <c r="EV100">
        <f t="shared" si="157"/>
        <v>0</v>
      </c>
      <c r="EW100">
        <f t="shared" si="157"/>
        <v>0</v>
      </c>
      <c r="EX100">
        <f t="shared" si="157"/>
        <v>0</v>
      </c>
      <c r="EZ100">
        <f t="shared" si="112"/>
        <v>0.87798292601210493</v>
      </c>
      <c r="FB100">
        <f t="shared" si="158"/>
        <v>1.131147938999294E-2</v>
      </c>
      <c r="FC100">
        <f t="shared" si="159"/>
        <v>0.24856985719759098</v>
      </c>
    </row>
    <row r="101" spans="1:159" x14ac:dyDescent="0.25">
      <c r="A101">
        <v>770</v>
      </c>
      <c r="B101" s="19">
        <f>'Input spectra'!Y100</f>
        <v>4.5635550369859702E-2</v>
      </c>
      <c r="C101">
        <f>'Input spectra'!F100</f>
        <v>0</v>
      </c>
      <c r="D101">
        <f t="shared" si="143"/>
        <v>2.0653927966864227E-2</v>
      </c>
      <c r="E101">
        <f t="shared" si="143"/>
        <v>2.0410158810435754E-2</v>
      </c>
      <c r="F101">
        <f t="shared" si="143"/>
        <v>2.0168181311231222E-2</v>
      </c>
      <c r="G101">
        <f t="shared" si="143"/>
        <v>1.992798420749279E-2</v>
      </c>
      <c r="H101">
        <f t="shared" si="143"/>
        <v>1.9689556302872429E-2</v>
      </c>
      <c r="I101">
        <f t="shared" si="143"/>
        <v>1.9452886466069803E-2</v>
      </c>
      <c r="J101">
        <f t="shared" si="143"/>
        <v>1.9217963630471995E-2</v>
      </c>
      <c r="K101">
        <f t="shared" si="143"/>
        <v>1.8984776793795208E-2</v>
      </c>
      <c r="L101">
        <f t="shared" si="143"/>
        <v>1.8753315017728422E-2</v>
      </c>
      <c r="M101">
        <f t="shared" si="143"/>
        <v>1.8523567427578901E-2</v>
      </c>
      <c r="N101">
        <f t="shared" si="144"/>
        <v>1.8295523211919643E-2</v>
      </c>
      <c r="O101">
        <f t="shared" si="144"/>
        <v>1.8069171622238686E-2</v>
      </c>
      <c r="P101">
        <f t="shared" si="144"/>
        <v>1.7844501972590358E-2</v>
      </c>
      <c r="Q101">
        <f t="shared" si="144"/>
        <v>1.7621503639248321E-2</v>
      </c>
      <c r="R101">
        <f t="shared" si="144"/>
        <v>1.7400166060360531E-2</v>
      </c>
      <c r="S101">
        <f t="shared" si="144"/>
        <v>1.7180478735606037E-2</v>
      </c>
      <c r="T101">
        <f t="shared" si="144"/>
        <v>1.6962431225853614E-2</v>
      </c>
      <c r="U101">
        <f t="shared" si="144"/>
        <v>1.6746013152822235E-2</v>
      </c>
      <c r="V101">
        <f t="shared" si="144"/>
        <v>1.6531214198743364E-2</v>
      </c>
      <c r="W101">
        <f t="shared" si="144"/>
        <v>1.6318024106025081E-2</v>
      </c>
      <c r="X101">
        <f t="shared" si="145"/>
        <v>1.6106432676917973E-2</v>
      </c>
      <c r="Y101">
        <f t="shared" si="145"/>
        <v>1.5896429773182848E-2</v>
      </c>
      <c r="Z101">
        <f t="shared" si="145"/>
        <v>1.5688005315760242E-2</v>
      </c>
      <c r="AA101">
        <f t="shared" si="145"/>
        <v>1.5481149284441666E-2</v>
      </c>
      <c r="AB101">
        <f t="shared" si="145"/>
        <v>1.5275851717542661E-2</v>
      </c>
      <c r="AC101">
        <f t="shared" si="145"/>
        <v>1.5072102711577584E-2</v>
      </c>
      <c r="AD101">
        <f t="shared" si="145"/>
        <v>1.4869892420936141E-2</v>
      </c>
      <c r="AE101">
        <f t="shared" si="145"/>
        <v>1.4669211057561683E-2</v>
      </c>
      <c r="AF101">
        <f t="shared" si="145"/>
        <v>1.4470048890631207E-2</v>
      </c>
      <c r="AG101">
        <f t="shared" si="145"/>
        <v>1.4272396246237084E-2</v>
      </c>
      <c r="AH101">
        <f t="shared" si="146"/>
        <v>1.4076243507070513E-2</v>
      </c>
      <c r="AI101">
        <f t="shared" si="146"/>
        <v>1.3881581112106651E-2</v>
      </c>
      <c r="AJ101">
        <f t="shared" si="146"/>
        <v>1.3688399556291472E-2</v>
      </c>
      <c r="AK101">
        <f t="shared" si="146"/>
        <v>1.3496689390230266E-2</v>
      </c>
      <c r="AL101">
        <f t="shared" si="146"/>
        <v>1.3306441219877865E-2</v>
      </c>
      <c r="AM101">
        <f t="shared" si="146"/>
        <v>1.3117645706230495E-2</v>
      </c>
      <c r="AN101">
        <f t="shared" si="146"/>
        <v>1.2930293565019298E-2</v>
      </c>
      <c r="AO101">
        <f t="shared" si="146"/>
        <v>1.2744375566405522E-2</v>
      </c>
      <c r="AP101">
        <f t="shared" si="146"/>
        <v>1.2559882534677339E-2</v>
      </c>
      <c r="AQ101">
        <f t="shared" si="146"/>
        <v>1.2376805347948265E-2</v>
      </c>
      <c r="AR101">
        <f t="shared" si="147"/>
        <v>1.2195134937857273E-2</v>
      </c>
      <c r="AS101">
        <f t="shared" si="147"/>
        <v>1.2014862289270458E-2</v>
      </c>
      <c r="AT101">
        <f t="shared" si="147"/>
        <v>1.1835978439984327E-2</v>
      </c>
      <c r="AU101">
        <f t="shared" si="147"/>
        <v>1.165847448043072E-2</v>
      </c>
      <c r="AV101">
        <f t="shared" si="147"/>
        <v>1.1482341553383266E-2</v>
      </c>
      <c r="AW101">
        <f t="shared" si="147"/>
        <v>1.1307570853665461E-2</v>
      </c>
      <c r="AX101">
        <f t="shared" si="147"/>
        <v>1.0050762945208562E-2</v>
      </c>
      <c r="AY101">
        <f t="shared" si="147"/>
        <v>8.5873453484110497E-3</v>
      </c>
      <c r="AZ101">
        <f t="shared" si="147"/>
        <v>7.7295441623933181E-3</v>
      </c>
      <c r="BA101">
        <f t="shared" si="147"/>
        <v>7.079794048459799E-3</v>
      </c>
      <c r="BB101">
        <f t="shared" si="148"/>
        <v>6.5489006039046432E-3</v>
      </c>
      <c r="BC101">
        <f t="shared" si="148"/>
        <v>6.0981998499701207E-3</v>
      </c>
      <c r="BD101">
        <f t="shared" si="148"/>
        <v>5.7065057935327349E-3</v>
      </c>
      <c r="BE101">
        <f t="shared" si="148"/>
        <v>5.360610906259982E-3</v>
      </c>
      <c r="BF101">
        <f t="shared" si="148"/>
        <v>5.0515724674635642E-3</v>
      </c>
      <c r="BG101">
        <f t="shared" si="148"/>
        <v>4.7729770062534217E-3</v>
      </c>
      <c r="BH101">
        <f t="shared" si="148"/>
        <v>4.5200262993894177E-3</v>
      </c>
      <c r="BI101">
        <f t="shared" si="148"/>
        <v>4.2890126078988728E-3</v>
      </c>
      <c r="BJ101">
        <f t="shared" si="148"/>
        <v>4.0769969404746021E-3</v>
      </c>
      <c r="BK101">
        <f t="shared" si="148"/>
        <v>3.881601319422542E-3</v>
      </c>
      <c r="BL101">
        <f t="shared" si="149"/>
        <v>3.7008689204698591E-3</v>
      </c>
      <c r="BM101">
        <f t="shared" si="149"/>
        <v>3.5331665974944015E-3</v>
      </c>
      <c r="BN101">
        <f t="shared" si="149"/>
        <v>3.3771149465038021E-3</v>
      </c>
      <c r="BO101">
        <f t="shared" si="149"/>
        <v>3.2315368733042507E-3</v>
      </c>
      <c r="BP101">
        <f t="shared" si="149"/>
        <v>3.0954189562117213E-3</v>
      </c>
      <c r="BQ101">
        <f t="shared" si="149"/>
        <v>2.9678818793039971E-3</v>
      </c>
      <c r="BR101">
        <f t="shared" si="149"/>
        <v>2.8481574373427775E-3</v>
      </c>
      <c r="BS101">
        <f t="shared" si="149"/>
        <v>2.7355703941421648E-3</v>
      </c>
      <c r="BT101">
        <f t="shared" si="149"/>
        <v>2.6295239869812571E-3</v>
      </c>
      <c r="BU101">
        <f t="shared" si="149"/>
        <v>2.5294882120215716E-3</v>
      </c>
      <c r="BV101">
        <f t="shared" si="150"/>
        <v>2.4349902601147624E-3</v>
      </c>
      <c r="BW101">
        <f t="shared" si="150"/>
        <v>2.3456066360237385E-3</v>
      </c>
      <c r="BX101">
        <f t="shared" si="150"/>
        <v>2.2609566103122926E-3</v>
      </c>
      <c r="BY101">
        <f t="shared" si="150"/>
        <v>2.1806967370345109E-3</v>
      </c>
      <c r="BZ101">
        <f t="shared" si="150"/>
        <v>2.1045162317629776E-3</v>
      </c>
      <c r="CA101">
        <f t="shared" si="150"/>
        <v>2.0321330500513027E-3</v>
      </c>
      <c r="CB101">
        <f t="shared" si="150"/>
        <v>1.9632905406369856E-3</v>
      </c>
      <c r="CC101">
        <f t="shared" si="150"/>
        <v>1.8977545736706316E-3</v>
      </c>
      <c r="CD101">
        <f t="shared" si="150"/>
        <v>1.8353110641928056E-3</v>
      </c>
      <c r="CE101">
        <f t="shared" si="150"/>
        <v>1.7757638265247472E-3</v>
      </c>
      <c r="CF101">
        <f t="shared" si="151"/>
        <v>1.718932707312625E-3</v>
      </c>
      <c r="CG101">
        <f t="shared" si="151"/>
        <v>1.6646519544820089E-3</v>
      </c>
      <c r="CH101">
        <f t="shared" si="151"/>
        <v>1.6127687869197124E-3</v>
      </c>
      <c r="CI101">
        <f t="shared" si="151"/>
        <v>1.5631421357501889E-3</v>
      </c>
      <c r="CJ101">
        <f t="shared" si="151"/>
        <v>1.5156415329482863E-3</v>
      </c>
      <c r="CK101">
        <f t="shared" si="151"/>
        <v>1.4701461269828928E-3</v>
      </c>
      <c r="CL101">
        <f t="shared" si="151"/>
        <v>1.4265438084106732E-3</v>
      </c>
      <c r="CM101">
        <f t="shared" si="151"/>
        <v>1.3847304309847616E-3</v>
      </c>
      <c r="CN101">
        <f t="shared" si="151"/>
        <v>1.3446091160255736E-3</v>
      </c>
      <c r="CO101">
        <f t="shared" si="151"/>
        <v>1.3060896296101386E-3</v>
      </c>
      <c r="CP101">
        <f t="shared" si="152"/>
        <v>1.2690878236435018E-3</v>
      </c>
      <c r="CQ101">
        <f t="shared" si="152"/>
        <v>1.2335251331370024E-3</v>
      </c>
      <c r="CR101">
        <f t="shared" si="152"/>
        <v>7.9408858956954713E-4</v>
      </c>
      <c r="CS101">
        <f t="shared" si="152"/>
        <v>5.1570777250309948E-4</v>
      </c>
      <c r="CT101">
        <f t="shared" si="152"/>
        <v>3.5710236877535052E-4</v>
      </c>
      <c r="CU101">
        <f t="shared" si="152"/>
        <v>2.4839006771432284E-4</v>
      </c>
      <c r="CV101">
        <f t="shared" si="152"/>
        <v>1.6958098261883541E-4</v>
      </c>
      <c r="CW101">
        <f t="shared" si="152"/>
        <v>1.1146002140938789E-4</v>
      </c>
      <c r="CX101">
        <f t="shared" si="152"/>
        <v>6.8825436154921728E-5</v>
      </c>
      <c r="CY101">
        <f t="shared" si="152"/>
        <v>3.8374678152284906E-5</v>
      </c>
      <c r="CZ101">
        <f t="shared" si="153"/>
        <v>1.7841541157689909E-5</v>
      </c>
      <c r="DA101">
        <f t="shared" si="153"/>
        <v>5.5823784727432138E-6</v>
      </c>
      <c r="DB101">
        <f t="shared" si="153"/>
        <v>3.545547834381208E-7</v>
      </c>
      <c r="DC101">
        <f t="shared" si="153"/>
        <v>0</v>
      </c>
      <c r="DD101">
        <f t="shared" si="153"/>
        <v>0</v>
      </c>
      <c r="DE101">
        <f t="shared" si="153"/>
        <v>0</v>
      </c>
      <c r="DF101">
        <f t="shared" si="153"/>
        <v>0</v>
      </c>
      <c r="DG101">
        <f t="shared" si="153"/>
        <v>0</v>
      </c>
      <c r="DH101">
        <f t="shared" si="153"/>
        <v>0</v>
      </c>
      <c r="DI101">
        <f t="shared" si="153"/>
        <v>0</v>
      </c>
      <c r="DJ101">
        <f t="shared" si="154"/>
        <v>0</v>
      </c>
      <c r="DK101">
        <f t="shared" si="154"/>
        <v>0</v>
      </c>
      <c r="DL101">
        <f t="shared" si="154"/>
        <v>0</v>
      </c>
      <c r="DM101">
        <f t="shared" si="154"/>
        <v>0</v>
      </c>
      <c r="DN101">
        <f t="shared" si="154"/>
        <v>0</v>
      </c>
      <c r="DO101">
        <f t="shared" si="154"/>
        <v>0</v>
      </c>
      <c r="DP101">
        <f t="shared" si="154"/>
        <v>0</v>
      </c>
      <c r="DQ101">
        <f t="shared" si="154"/>
        <v>0</v>
      </c>
      <c r="DR101">
        <f t="shared" si="154"/>
        <v>0</v>
      </c>
      <c r="DS101">
        <f t="shared" si="154"/>
        <v>0</v>
      </c>
      <c r="DT101">
        <f t="shared" si="155"/>
        <v>0</v>
      </c>
      <c r="DU101">
        <f t="shared" si="155"/>
        <v>0</v>
      </c>
      <c r="DV101">
        <f t="shared" si="155"/>
        <v>0</v>
      </c>
      <c r="DW101">
        <f t="shared" si="155"/>
        <v>0</v>
      </c>
      <c r="DX101">
        <f t="shared" si="155"/>
        <v>0</v>
      </c>
      <c r="DY101">
        <f t="shared" si="155"/>
        <v>0</v>
      </c>
      <c r="DZ101">
        <f t="shared" si="155"/>
        <v>0</v>
      </c>
      <c r="EA101">
        <f t="shared" si="155"/>
        <v>0</v>
      </c>
      <c r="EB101">
        <f t="shared" si="155"/>
        <v>0</v>
      </c>
      <c r="EC101">
        <f t="shared" si="155"/>
        <v>0</v>
      </c>
      <c r="ED101">
        <f t="shared" si="156"/>
        <v>0</v>
      </c>
      <c r="EE101">
        <f t="shared" si="156"/>
        <v>0</v>
      </c>
      <c r="EF101">
        <f t="shared" si="156"/>
        <v>0</v>
      </c>
      <c r="EG101">
        <f t="shared" si="156"/>
        <v>0</v>
      </c>
      <c r="EH101">
        <f t="shared" si="156"/>
        <v>0</v>
      </c>
      <c r="EI101">
        <f t="shared" si="156"/>
        <v>0</v>
      </c>
      <c r="EJ101">
        <f t="shared" si="156"/>
        <v>0</v>
      </c>
      <c r="EK101">
        <f t="shared" si="156"/>
        <v>0</v>
      </c>
      <c r="EL101">
        <f t="shared" si="156"/>
        <v>0</v>
      </c>
      <c r="EM101">
        <f t="shared" si="156"/>
        <v>0</v>
      </c>
      <c r="EN101">
        <f t="shared" si="157"/>
        <v>0</v>
      </c>
      <c r="EO101">
        <f t="shared" si="157"/>
        <v>0</v>
      </c>
      <c r="EP101">
        <f t="shared" si="157"/>
        <v>0</v>
      </c>
      <c r="EQ101">
        <f t="shared" si="157"/>
        <v>0</v>
      </c>
      <c r="ER101">
        <f t="shared" si="157"/>
        <v>0</v>
      </c>
      <c r="ES101">
        <f t="shared" si="157"/>
        <v>0</v>
      </c>
      <c r="ET101">
        <f t="shared" si="157"/>
        <v>0</v>
      </c>
      <c r="EU101">
        <f t="shared" si="157"/>
        <v>0</v>
      </c>
      <c r="EV101">
        <f t="shared" si="157"/>
        <v>0</v>
      </c>
      <c r="EW101">
        <f t="shared" si="157"/>
        <v>0</v>
      </c>
      <c r="EX101">
        <f t="shared" si="157"/>
        <v>0</v>
      </c>
      <c r="EZ101">
        <f t="shared" si="112"/>
        <v>0.87829636162584879</v>
      </c>
      <c r="FB101">
        <f t="shared" si="158"/>
        <v>1.1279709262462412E-2</v>
      </c>
      <c r="FC101">
        <f t="shared" si="159"/>
        <v>0.24857391998761308</v>
      </c>
    </row>
    <row r="102" spans="1:159" x14ac:dyDescent="0.25">
      <c r="A102">
        <v>775</v>
      </c>
      <c r="B102" s="19">
        <f>'Input spectra'!Y101</f>
        <v>4.5505532603811703E-2</v>
      </c>
      <c r="C102">
        <f>'Input spectra'!F101</f>
        <v>0</v>
      </c>
      <c r="D102">
        <f t="shared" si="143"/>
        <v>2.0653927966864227E-2</v>
      </c>
      <c r="E102">
        <f t="shared" si="143"/>
        <v>2.0410424180486213E-2</v>
      </c>
      <c r="F102">
        <f t="shared" si="143"/>
        <v>2.0168705762425857E-2</v>
      </c>
      <c r="G102">
        <f t="shared" si="143"/>
        <v>1.992876152024891E-2</v>
      </c>
      <c r="H102">
        <f t="shared" si="143"/>
        <v>1.9690580326350439E-2</v>
      </c>
      <c r="I102">
        <f t="shared" si="143"/>
        <v>1.94541511175969E-2</v>
      </c>
      <c r="J102">
        <f t="shared" si="143"/>
        <v>1.9219462894970073E-2</v>
      </c>
      <c r="K102">
        <f t="shared" si="143"/>
        <v>1.8986504723212901E-2</v>
      </c>
      <c r="L102">
        <f t="shared" si="143"/>
        <v>1.8755265730477266E-2</v>
      </c>
      <c r="M102">
        <f t="shared" si="143"/>
        <v>1.8525735107973618E-2</v>
      </c>
      <c r="N102">
        <f t="shared" si="144"/>
        <v>1.8297902109622465E-2</v>
      </c>
      <c r="O102">
        <f t="shared" si="144"/>
        <v>1.8071756051707768E-2</v>
      </c>
      <c r="P102">
        <f t="shared" si="144"/>
        <v>1.784728631253216E-2</v>
      </c>
      <c r="Q102">
        <f t="shared" si="144"/>
        <v>1.7624482332074028E-2</v>
      </c>
      <c r="R102">
        <f t="shared" si="144"/>
        <v>1.740333361164639E-2</v>
      </c>
      <c r="S102">
        <f t="shared" si="144"/>
        <v>1.7183829713557672E-2</v>
      </c>
      <c r="T102">
        <f t="shared" si="144"/>
        <v>1.6965960260774241E-2</v>
      </c>
      <c r="U102">
        <f t="shared" si="144"/>
        <v>1.6749714936584746E-2</v>
      </c>
      <c r="V102">
        <f t="shared" si="144"/>
        <v>1.6535083484266307E-2</v>
      </c>
      <c r="W102">
        <f t="shared" si="144"/>
        <v>1.6322055706752422E-2</v>
      </c>
      <c r="X102">
        <f t="shared" si="145"/>
        <v>1.6110621466302717E-2</v>
      </c>
      <c r="Y102">
        <f t="shared" si="145"/>
        <v>1.590077068417443E-2</v>
      </c>
      <c r="Z102">
        <f t="shared" si="145"/>
        <v>1.5692493340295648E-2</v>
      </c>
      <c r="AA102">
        <f t="shared" si="145"/>
        <v>1.5485779472940326E-2</v>
      </c>
      <c r="AB102">
        <f t="shared" si="145"/>
        <v>1.5280619178405019E-2</v>
      </c>
      <c r="AC102">
        <f t="shared" si="145"/>
        <v>1.5077002610687376E-2</v>
      </c>
      <c r="AD102">
        <f t="shared" si="145"/>
        <v>1.4874919981166313E-2</v>
      </c>
      <c r="AE102">
        <f t="shared" si="145"/>
        <v>1.4674361558283951E-2</v>
      </c>
      <c r="AF102">
        <f t="shared" si="145"/>
        <v>1.4475317667229228E-2</v>
      </c>
      <c r="AG102">
        <f t="shared" si="145"/>
        <v>1.4277778689623204E-2</v>
      </c>
      <c r="AH102">
        <f t="shared" si="146"/>
        <v>1.4081735063206089E-2</v>
      </c>
      <c r="AI102">
        <f t="shared" si="146"/>
        <v>1.3887177281525904E-2</v>
      </c>
      <c r="AJ102">
        <f t="shared" si="146"/>
        <v>1.369409589362885E-2</v>
      </c>
      <c r="AK102">
        <f t="shared" si="146"/>
        <v>1.3502481503751303E-2</v>
      </c>
      <c r="AL102">
        <f t="shared" si="146"/>
        <v>1.3312324771013505E-2</v>
      </c>
      <c r="AM102">
        <f t="shared" si="146"/>
        <v>1.3123616409114863E-2</v>
      </c>
      <c r="AN102">
        <f t="shared" si="146"/>
        <v>1.2936347186030888E-2</v>
      </c>
      <c r="AO102">
        <f t="shared" si="146"/>
        <v>1.2750507923711782E-2</v>
      </c>
      <c r="AP102">
        <f t="shared" si="146"/>
        <v>1.2566089497782623E-2</v>
      </c>
      <c r="AQ102">
        <f t="shared" si="146"/>
        <v>1.2383082837245162E-2</v>
      </c>
      <c r="AR102">
        <f t="shared" si="147"/>
        <v>1.2201478924181238E-2</v>
      </c>
      <c r="AS102">
        <f t="shared" si="147"/>
        <v>1.2021268793457766E-2</v>
      </c>
      <c r="AT102">
        <f t="shared" si="147"/>
        <v>1.1842443532433302E-2</v>
      </c>
      <c r="AU102">
        <f t="shared" si="147"/>
        <v>1.1664994280666235E-2</v>
      </c>
      <c r="AV102">
        <f t="shared" si="147"/>
        <v>1.148891222962448E-2</v>
      </c>
      <c r="AW102">
        <f t="shared" si="147"/>
        <v>1.1314188622396772E-2</v>
      </c>
      <c r="AX102">
        <f t="shared" si="147"/>
        <v>1.0056775920782707E-2</v>
      </c>
      <c r="AY102">
        <f t="shared" si="147"/>
        <v>8.5925945371488847E-3</v>
      </c>
      <c r="AZ102">
        <f t="shared" si="147"/>
        <v>7.734369562677243E-3</v>
      </c>
      <c r="BA102">
        <f t="shared" si="147"/>
        <v>7.0843059306687417E-3</v>
      </c>
      <c r="BB102">
        <f t="shared" si="148"/>
        <v>6.5531593551709233E-3</v>
      </c>
      <c r="BC102">
        <f t="shared" si="148"/>
        <v>6.1022448499618359E-3</v>
      </c>
      <c r="BD102">
        <f t="shared" si="148"/>
        <v>5.7103652231543268E-3</v>
      </c>
      <c r="BE102">
        <f t="shared" si="148"/>
        <v>5.3643061449672918E-3</v>
      </c>
      <c r="BF102">
        <f t="shared" si="148"/>
        <v>5.0551204013159377E-3</v>
      </c>
      <c r="BG102">
        <f t="shared" si="148"/>
        <v>4.7763913718530714E-3</v>
      </c>
      <c r="BH102">
        <f t="shared" si="148"/>
        <v>4.5233185266212381E-3</v>
      </c>
      <c r="BI102">
        <f t="shared" si="148"/>
        <v>4.2921923786950538E-3</v>
      </c>
      <c r="BJ102">
        <f t="shared" si="148"/>
        <v>4.0800725758012631E-3</v>
      </c>
      <c r="BK102">
        <f t="shared" si="148"/>
        <v>3.8845800568586115E-3</v>
      </c>
      <c r="BL102">
        <f t="shared" si="149"/>
        <v>3.7037571191316575E-3</v>
      </c>
      <c r="BM102">
        <f t="shared" si="149"/>
        <v>3.535969893017331E-3</v>
      </c>
      <c r="BN102">
        <f t="shared" si="149"/>
        <v>3.3798383706806576E-3</v>
      </c>
      <c r="BO102">
        <f t="shared" si="149"/>
        <v>3.234184948083571E-3</v>
      </c>
      <c r="BP102">
        <f t="shared" si="149"/>
        <v>3.0979957686926071E-3</v>
      </c>
      <c r="BQ102">
        <f t="shared" si="149"/>
        <v>2.970391142380153E-3</v>
      </c>
      <c r="BR102">
        <f t="shared" si="149"/>
        <v>2.8506025393293917E-3</v>
      </c>
      <c r="BS102">
        <f t="shared" si="149"/>
        <v>2.7379544398203259E-3</v>
      </c>
      <c r="BT102">
        <f t="shared" si="149"/>
        <v>2.6318498318686724E-3</v>
      </c>
      <c r="BU102">
        <f t="shared" si="149"/>
        <v>2.5317584912340303E-3</v>
      </c>
      <c r="BV102">
        <f t="shared" si="150"/>
        <v>2.4372074128618643E-3</v>
      </c>
      <c r="BW102">
        <f t="shared" si="150"/>
        <v>2.3477729265469925E-3</v>
      </c>
      <c r="BX102">
        <f t="shared" si="150"/>
        <v>2.2630741458984911E-3</v>
      </c>
      <c r="BY102">
        <f t="shared" si="150"/>
        <v>2.1827674836052812E-3</v>
      </c>
      <c r="BZ102">
        <f t="shared" si="150"/>
        <v>2.1065420274406755E-3</v>
      </c>
      <c r="CA102">
        <f t="shared" si="150"/>
        <v>2.0341156170237862E-3</v>
      </c>
      <c r="CB102">
        <f t="shared" si="150"/>
        <v>1.9652314955833296E-3</v>
      </c>
      <c r="CC102">
        <f t="shared" si="150"/>
        <v>1.8996554369623165E-3</v>
      </c>
      <c r="CD102">
        <f t="shared" si="150"/>
        <v>1.8371732680472269E-3</v>
      </c>
      <c r="CE102">
        <f t="shared" si="150"/>
        <v>1.7775887222577817E-3</v>
      </c>
      <c r="CF102">
        <f t="shared" si="151"/>
        <v>1.7207215718127416E-3</v>
      </c>
      <c r="CG102">
        <f t="shared" si="151"/>
        <v>1.6664059960087517E-3</v>
      </c>
      <c r="CH102">
        <f t="shared" si="151"/>
        <v>1.6144891503133408E-3</v>
      </c>
      <c r="CI102">
        <f t="shared" si="151"/>
        <v>1.5648299071260891E-3</v>
      </c>
      <c r="CJ102">
        <f t="shared" si="151"/>
        <v>1.5172977439388887E-3</v>
      </c>
      <c r="CK102">
        <f t="shared" si="151"/>
        <v>1.4717717585807913E-3</v>
      </c>
      <c r="CL102">
        <f t="shared" si="151"/>
        <v>1.4281397944591108E-3</v>
      </c>
      <c r="CM102">
        <f t="shared" si="151"/>
        <v>1.3862976613553211E-3</v>
      </c>
      <c r="CN102">
        <f t="shared" si="151"/>
        <v>1.3461484395175805E-3</v>
      </c>
      <c r="CO102">
        <f t="shared" si="151"/>
        <v>1.3076018566017804E-3</v>
      </c>
      <c r="CP102">
        <f t="shared" si="152"/>
        <v>1.2705737285208379E-3</v>
      </c>
      <c r="CQ102">
        <f t="shared" si="152"/>
        <v>1.2349854565237642E-3</v>
      </c>
      <c r="CR102">
        <f t="shared" si="152"/>
        <v>7.9503901763491186E-4</v>
      </c>
      <c r="CS102">
        <f t="shared" si="152"/>
        <v>5.1633172556263198E-4</v>
      </c>
      <c r="CT102">
        <f t="shared" si="152"/>
        <v>3.5753907431558513E-4</v>
      </c>
      <c r="CU102">
        <f t="shared" si="152"/>
        <v>2.4869706092577845E-4</v>
      </c>
      <c r="CV102">
        <f t="shared" si="152"/>
        <v>1.6979278076047362E-4</v>
      </c>
      <c r="CW102">
        <f t="shared" si="152"/>
        <v>1.1160068038332397E-4</v>
      </c>
      <c r="CX102">
        <f t="shared" si="152"/>
        <v>6.8913187637052945E-5</v>
      </c>
      <c r="CY102">
        <f t="shared" si="152"/>
        <v>3.8424104916198982E-5</v>
      </c>
      <c r="CZ102">
        <f t="shared" si="153"/>
        <v>1.7864753417692668E-5</v>
      </c>
      <c r="DA102">
        <f t="shared" si="153"/>
        <v>5.5897139527102395E-6</v>
      </c>
      <c r="DB102">
        <f t="shared" si="153"/>
        <v>3.5502529925679971E-7</v>
      </c>
      <c r="DC102">
        <f t="shared" si="153"/>
        <v>0</v>
      </c>
      <c r="DD102">
        <f t="shared" si="153"/>
        <v>0</v>
      </c>
      <c r="DE102">
        <f t="shared" si="153"/>
        <v>0</v>
      </c>
      <c r="DF102">
        <f t="shared" si="153"/>
        <v>0</v>
      </c>
      <c r="DG102">
        <f t="shared" si="153"/>
        <v>0</v>
      </c>
      <c r="DH102">
        <f t="shared" si="153"/>
        <v>0</v>
      </c>
      <c r="DI102">
        <f t="shared" si="153"/>
        <v>0</v>
      </c>
      <c r="DJ102">
        <f t="shared" si="154"/>
        <v>0</v>
      </c>
      <c r="DK102">
        <f t="shared" si="154"/>
        <v>0</v>
      </c>
      <c r="DL102">
        <f t="shared" si="154"/>
        <v>0</v>
      </c>
      <c r="DM102">
        <f t="shared" si="154"/>
        <v>0</v>
      </c>
      <c r="DN102">
        <f t="shared" si="154"/>
        <v>0</v>
      </c>
      <c r="DO102">
        <f t="shared" si="154"/>
        <v>0</v>
      </c>
      <c r="DP102">
        <f t="shared" si="154"/>
        <v>0</v>
      </c>
      <c r="DQ102">
        <f t="shared" si="154"/>
        <v>0</v>
      </c>
      <c r="DR102">
        <f t="shared" si="154"/>
        <v>0</v>
      </c>
      <c r="DS102">
        <f t="shared" si="154"/>
        <v>0</v>
      </c>
      <c r="DT102">
        <f t="shared" si="155"/>
        <v>0</v>
      </c>
      <c r="DU102">
        <f t="shared" si="155"/>
        <v>0</v>
      </c>
      <c r="DV102">
        <f t="shared" si="155"/>
        <v>0</v>
      </c>
      <c r="DW102">
        <f t="shared" si="155"/>
        <v>0</v>
      </c>
      <c r="DX102">
        <f t="shared" si="155"/>
        <v>0</v>
      </c>
      <c r="DY102">
        <f t="shared" si="155"/>
        <v>0</v>
      </c>
      <c r="DZ102">
        <f t="shared" si="155"/>
        <v>0</v>
      </c>
      <c r="EA102">
        <f t="shared" si="155"/>
        <v>0</v>
      </c>
      <c r="EB102">
        <f t="shared" si="155"/>
        <v>0</v>
      </c>
      <c r="EC102">
        <f t="shared" si="155"/>
        <v>0</v>
      </c>
      <c r="ED102">
        <f t="shared" si="156"/>
        <v>0</v>
      </c>
      <c r="EE102">
        <f t="shared" si="156"/>
        <v>0</v>
      </c>
      <c r="EF102">
        <f t="shared" si="156"/>
        <v>0</v>
      </c>
      <c r="EG102">
        <f t="shared" si="156"/>
        <v>0</v>
      </c>
      <c r="EH102">
        <f t="shared" si="156"/>
        <v>0</v>
      </c>
      <c r="EI102">
        <f t="shared" si="156"/>
        <v>0</v>
      </c>
      <c r="EJ102">
        <f t="shared" si="156"/>
        <v>0</v>
      </c>
      <c r="EK102">
        <f t="shared" si="156"/>
        <v>0</v>
      </c>
      <c r="EL102">
        <f t="shared" si="156"/>
        <v>0</v>
      </c>
      <c r="EM102">
        <f t="shared" si="156"/>
        <v>0</v>
      </c>
      <c r="EN102">
        <f t="shared" si="157"/>
        <v>0</v>
      </c>
      <c r="EO102">
        <f t="shared" si="157"/>
        <v>0</v>
      </c>
      <c r="EP102">
        <f t="shared" si="157"/>
        <v>0</v>
      </c>
      <c r="EQ102">
        <f t="shared" si="157"/>
        <v>0</v>
      </c>
      <c r="ER102">
        <f t="shared" si="157"/>
        <v>0</v>
      </c>
      <c r="ES102">
        <f t="shared" si="157"/>
        <v>0</v>
      </c>
      <c r="ET102">
        <f t="shared" si="157"/>
        <v>0</v>
      </c>
      <c r="EU102">
        <f t="shared" si="157"/>
        <v>0</v>
      </c>
      <c r="EV102">
        <f t="shared" si="157"/>
        <v>0</v>
      </c>
      <c r="EW102">
        <f t="shared" si="157"/>
        <v>0</v>
      </c>
      <c r="EX102">
        <f t="shared" si="157"/>
        <v>0</v>
      </c>
      <c r="EZ102">
        <f t="shared" si="112"/>
        <v>0.87860997135471119</v>
      </c>
      <c r="FB102">
        <f t="shared" si="158"/>
        <v>1.1247937069524205E-2</v>
      </c>
      <c r="FC102">
        <f t="shared" si="159"/>
        <v>0.24857798277914209</v>
      </c>
    </row>
    <row r="103" spans="1:159" x14ac:dyDescent="0.25">
      <c r="A103">
        <v>780</v>
      </c>
      <c r="B103" s="19">
        <f>'Input spectra'!Y102</f>
        <v>4.5375514837763697E-2</v>
      </c>
      <c r="C103">
        <f>'Input spectra'!F102</f>
        <v>0</v>
      </c>
      <c r="D103">
        <f t="shared" ref="D103:M112" si="160">D$2*EXP(- D$1 * ($C103*_c3+$B103))</f>
        <v>2.0653927966864227E-2</v>
      </c>
      <c r="E103">
        <f t="shared" si="160"/>
        <v>2.0410689553986977E-2</v>
      </c>
      <c r="F103">
        <f t="shared" si="160"/>
        <v>2.0169230227258264E-2</v>
      </c>
      <c r="G103">
        <f t="shared" si="160"/>
        <v>1.9929538863324964E-2</v>
      </c>
      <c r="H103">
        <f t="shared" si="160"/>
        <v>1.9691604403086333E-2</v>
      </c>
      <c r="I103">
        <f t="shared" si="160"/>
        <v>1.9455415851340259E-2</v>
      </c>
      <c r="J103">
        <f t="shared" si="160"/>
        <v>1.922096227643133E-2</v>
      </c>
      <c r="K103">
        <f t="shared" si="160"/>
        <v>1.8988232809900821E-2</v>
      </c>
      <c r="L103">
        <f t="shared" si="160"/>
        <v>1.8757216646138518E-2</v>
      </c>
      <c r="M103">
        <f t="shared" si="160"/>
        <v>1.8527903042036439E-2</v>
      </c>
      <c r="N103">
        <f t="shared" ref="N103:W112" si="161">N$2*EXP(- N$1 * ($C103*_c3+$B103))</f>
        <v>1.8300281316644362E-2</v>
      </c>
      <c r="O103">
        <f t="shared" si="161"/>
        <v>1.8074340850827205E-2</v>
      </c>
      <c r="P103">
        <f t="shared" si="161"/>
        <v>1.7850071086924251E-2</v>
      </c>
      <c r="Q103">
        <f t="shared" si="161"/>
        <v>1.7627461528410167E-2</v>
      </c>
      <c r="R103">
        <f t="shared" si="161"/>
        <v>1.7406501739557843E-2</v>
      </c>
      <c r="S103">
        <f t="shared" si="161"/>
        <v>1.7187181345103043E-2</v>
      </c>
      <c r="T103">
        <f t="shared" si="161"/>
        <v>1.6969490029910817E-2</v>
      </c>
      <c r="U103">
        <f t="shared" si="161"/>
        <v>1.6753417538643709E-2</v>
      </c>
      <c r="V103">
        <f t="shared" si="161"/>
        <v>1.6538953675431765E-2</v>
      </c>
      <c r="W103">
        <f t="shared" si="161"/>
        <v>1.6326088303544255E-2</v>
      </c>
      <c r="X103">
        <f t="shared" ref="X103:AG112" si="162">X$2*EXP(- X$1 * ($C103*_c3+$B103))</f>
        <v>1.6114811345063172E-2</v>
      </c>
      <c r="Y103">
        <f t="shared" si="162"/>
        <v>1.5905112780558485E-2</v>
      </c>
      <c r="Z103">
        <f t="shared" si="162"/>
        <v>1.5696982648765106E-2</v>
      </c>
      <c r="AA103">
        <f t="shared" si="162"/>
        <v>1.5490411046261593E-2</v>
      </c>
      <c r="AB103">
        <f t="shared" si="162"/>
        <v>1.5285388127150574E-2</v>
      </c>
      <c r="AC103">
        <f t="shared" si="162"/>
        <v>1.5081904102740884E-2</v>
      </c>
      <c r="AD103">
        <f t="shared" si="162"/>
        <v>1.487994924123137E-2</v>
      </c>
      <c r="AE103">
        <f t="shared" si="162"/>
        <v>1.4679513867396432E-2</v>
      </c>
      <c r="AF103">
        <f t="shared" si="162"/>
        <v>1.4480588362273209E-2</v>
      </c>
      <c r="AG103">
        <f t="shared" si="162"/>
        <v>1.4283163162850448E-2</v>
      </c>
      <c r="AH103">
        <f t="shared" ref="AH103:AQ112" si="163">AH$2*EXP(- AH$1 * ($C103*_c3+$B103))</f>
        <v>1.4087228761759052E-2</v>
      </c>
      <c r="AI103">
        <f t="shared" si="163"/>
        <v>1.3892775706964261E-2</v>
      </c>
      <c r="AJ103">
        <f t="shared" si="163"/>
        <v>1.3699794601459502E-2</v>
      </c>
      <c r="AK103">
        <f t="shared" si="163"/>
        <v>1.3508276102961835E-2</v>
      </c>
      <c r="AL103">
        <f t="shared" si="163"/>
        <v>1.3318210923609101E-2</v>
      </c>
      <c r="AM103">
        <f t="shared" si="163"/>
        <v>1.3129589829658617E-2</v>
      </c>
      <c r="AN103">
        <f t="shared" si="163"/>
        <v>1.2942403641187516E-2</v>
      </c>
      <c r="AO103">
        <f t="shared" si="163"/>
        <v>1.2756643231794712E-2</v>
      </c>
      <c r="AP103">
        <f t="shared" si="163"/>
        <v>1.2572299528304413E-2</v>
      </c>
      <c r="AQ103">
        <f t="shared" si="163"/>
        <v>1.2389363510471254E-2</v>
      </c>
      <c r="AR103">
        <f t="shared" ref="AR103:BA112" si="164">AR$2*EXP(- AR$1 * ($C103*_c3+$B103))</f>
        <v>1.2207826210687013E-2</v>
      </c>
      <c r="AS103">
        <f t="shared" si="164"/>
        <v>1.2027678713688879E-2</v>
      </c>
      <c r="AT103">
        <f t="shared" si="164"/>
        <v>1.1848912156269275E-2</v>
      </c>
      <c r="AU103">
        <f t="shared" si="164"/>
        <v>1.167151772698728E-2</v>
      </c>
      <c r="AV103">
        <f t="shared" si="164"/>
        <v>1.1495486665881545E-2</v>
      </c>
      <c r="AW103">
        <f t="shared" si="164"/>
        <v>1.1320810264184777E-2</v>
      </c>
      <c r="AX103">
        <f t="shared" si="164"/>
        <v>1.006279249368329E-2</v>
      </c>
      <c r="AY103">
        <f t="shared" si="164"/>
        <v>8.5978469345596355E-3</v>
      </c>
      <c r="AZ103">
        <f t="shared" si="164"/>
        <v>7.739197975362341E-3</v>
      </c>
      <c r="BA103">
        <f t="shared" si="164"/>
        <v>7.0888206882552618E-3</v>
      </c>
      <c r="BB103">
        <f t="shared" ref="BB103:BK112" si="165">BB$2*EXP(- BB$1 * ($C103*_c3+$B103))</f>
        <v>6.5574208759039349E-3</v>
      </c>
      <c r="BC103">
        <f t="shared" si="165"/>
        <v>6.1062925330445193E-3</v>
      </c>
      <c r="BD103">
        <f t="shared" si="165"/>
        <v>5.7142272629891631E-3</v>
      </c>
      <c r="BE103">
        <f t="shared" si="165"/>
        <v>5.3680039309195599E-3</v>
      </c>
      <c r="BF103">
        <f t="shared" si="165"/>
        <v>5.0586708270329139E-3</v>
      </c>
      <c r="BG103">
        <f t="shared" si="165"/>
        <v>4.7798081799309573E-3</v>
      </c>
      <c r="BH103">
        <f t="shared" si="165"/>
        <v>4.5266131517948914E-3</v>
      </c>
      <c r="BI103">
        <f t="shared" si="165"/>
        <v>4.2953745068968303E-3</v>
      </c>
      <c r="BJ103">
        <f t="shared" si="165"/>
        <v>4.0831505313486159E-3</v>
      </c>
      <c r="BK103">
        <f t="shared" si="165"/>
        <v>3.8875610801751685E-3</v>
      </c>
      <c r="BL103">
        <f t="shared" ref="BL103:BU112" si="166">BL$2*EXP(- BL$1 * ($C103*_c3+$B103))</f>
        <v>3.706647571775341E-3</v>
      </c>
      <c r="BM103">
        <f t="shared" si="166"/>
        <v>3.5387754127393098E-3</v>
      </c>
      <c r="BN103">
        <f t="shared" si="166"/>
        <v>3.38256399112248E-3</v>
      </c>
      <c r="BO103">
        <f t="shared" si="166"/>
        <v>3.2368351928211223E-3</v>
      </c>
      <c r="BP103">
        <f t="shared" si="166"/>
        <v>3.1005747262668245E-3</v>
      </c>
      <c r="BQ103">
        <f t="shared" si="166"/>
        <v>2.9729025269697121E-3</v>
      </c>
      <c r="BR103">
        <f t="shared" si="166"/>
        <v>2.8530497404007154E-3</v>
      </c>
      <c r="BS103">
        <f t="shared" si="166"/>
        <v>2.7403405631908793E-3</v>
      </c>
      <c r="BT103">
        <f t="shared" si="166"/>
        <v>2.6341777339932413E-3</v>
      </c>
      <c r="BU103">
        <f t="shared" si="166"/>
        <v>2.5340308080791128E-3</v>
      </c>
      <c r="BV103">
        <f t="shared" ref="BV103:CE112" si="167">BV$2*EXP(- BV$1 * ($C103*_c3+$B103))</f>
        <v>2.4394265844122388E-3</v>
      </c>
      <c r="BW103">
        <f t="shared" si="167"/>
        <v>2.3499412177529519E-3</v>
      </c>
      <c r="BX103">
        <f t="shared" si="167"/>
        <v>2.2651936646969897E-3</v>
      </c>
      <c r="BY103">
        <f t="shared" si="167"/>
        <v>2.184840196516115E-3</v>
      </c>
      <c r="BZ103">
        <f t="shared" si="167"/>
        <v>2.1085697731380816E-3</v>
      </c>
      <c r="CA103">
        <f t="shared" si="167"/>
        <v>2.0361001182061388E-3</v>
      </c>
      <c r="CB103">
        <f t="shared" si="167"/>
        <v>1.9671743694031295E-3</v>
      </c>
      <c r="CC103">
        <f t="shared" si="167"/>
        <v>1.9015582042311036E-3</v>
      </c>
      <c r="CD103">
        <f t="shared" si="167"/>
        <v>1.8390373613923529E-3</v>
      </c>
      <c r="CE103">
        <f t="shared" si="167"/>
        <v>1.7794154933778396E-3</v>
      </c>
      <c r="CF103">
        <f t="shared" ref="CF103:CO112" si="168">CF$2*EXP(- CF$1 * ($C103*_c3+$B103))</f>
        <v>1.7225122979542054E-3</v>
      </c>
      <c r="CG103">
        <f t="shared" si="168"/>
        <v>1.6681618857666935E-3</v>
      </c>
      <c r="CH103">
        <f t="shared" si="168"/>
        <v>1.6162113488430592E-3</v>
      </c>
      <c r="CI103">
        <f t="shared" si="168"/>
        <v>1.5665195008392882E-3</v>
      </c>
      <c r="CJ103">
        <f t="shared" si="168"/>
        <v>1.5189557647471729E-3</v>
      </c>
      <c r="CK103">
        <f t="shared" si="168"/>
        <v>1.4733991877401997E-3</v>
      </c>
      <c r="CL103">
        <f t="shared" si="168"/>
        <v>1.4297375660618737E-3</v>
      </c>
      <c r="CM103">
        <f t="shared" si="168"/>
        <v>1.3878666655086907E-3</v>
      </c>
      <c r="CN103">
        <f t="shared" si="168"/>
        <v>1.3476895252442654E-3</v>
      </c>
      <c r="CO103">
        <f t="shared" si="168"/>
        <v>1.3091158344919996E-3</v>
      </c>
      <c r="CP103">
        <f t="shared" ref="CP103:CY112" si="169">CP$2*EXP(- CP$1 * ($C103*_c3+$B103))</f>
        <v>1.2720613731621708E-3</v>
      </c>
      <c r="CQ103">
        <f t="shared" si="169"/>
        <v>1.2364475087317209E-3</v>
      </c>
      <c r="CR103">
        <f t="shared" si="169"/>
        <v>7.959905832477988E-4</v>
      </c>
      <c r="CS103">
        <f t="shared" si="169"/>
        <v>5.1695643354082417E-4</v>
      </c>
      <c r="CT103">
        <f t="shared" si="169"/>
        <v>3.5797631390920487E-4</v>
      </c>
      <c r="CU103">
        <f t="shared" si="169"/>
        <v>2.4900443355994109E-4</v>
      </c>
      <c r="CV103">
        <f t="shared" si="169"/>
        <v>1.7000484342736757E-4</v>
      </c>
      <c r="CW103">
        <f t="shared" si="169"/>
        <v>1.1174151686437603E-4</v>
      </c>
      <c r="CX103">
        <f t="shared" si="169"/>
        <v>6.9001051001113962E-5</v>
      </c>
      <c r="CY103">
        <f t="shared" si="169"/>
        <v>3.8473595342014831E-5</v>
      </c>
      <c r="CZ103">
        <f t="shared" ref="CZ103:DI112" si="170">CZ$2*EXP(- CZ$1 * ($C103*_c3+$B103))</f>
        <v>1.7887995877385565E-5</v>
      </c>
      <c r="DA103">
        <f t="shared" si="170"/>
        <v>5.597059071806286E-6</v>
      </c>
      <c r="DB103">
        <f t="shared" si="170"/>
        <v>3.5549643947866247E-7</v>
      </c>
      <c r="DC103">
        <f t="shared" si="170"/>
        <v>0</v>
      </c>
      <c r="DD103">
        <f t="shared" si="170"/>
        <v>0</v>
      </c>
      <c r="DE103">
        <f t="shared" si="170"/>
        <v>0</v>
      </c>
      <c r="DF103">
        <f t="shared" si="170"/>
        <v>0</v>
      </c>
      <c r="DG103">
        <f t="shared" si="170"/>
        <v>0</v>
      </c>
      <c r="DH103">
        <f t="shared" si="170"/>
        <v>0</v>
      </c>
      <c r="DI103">
        <f t="shared" si="170"/>
        <v>0</v>
      </c>
      <c r="DJ103">
        <f t="shared" ref="DJ103:DS112" si="171">DJ$2*EXP(- DJ$1 * ($C103*_c3+$B103))</f>
        <v>0</v>
      </c>
      <c r="DK103">
        <f t="shared" si="171"/>
        <v>0</v>
      </c>
      <c r="DL103">
        <f t="shared" si="171"/>
        <v>0</v>
      </c>
      <c r="DM103">
        <f t="shared" si="171"/>
        <v>0</v>
      </c>
      <c r="DN103">
        <f t="shared" si="171"/>
        <v>0</v>
      </c>
      <c r="DO103">
        <f t="shared" si="171"/>
        <v>0</v>
      </c>
      <c r="DP103">
        <f t="shared" si="171"/>
        <v>0</v>
      </c>
      <c r="DQ103">
        <f t="shared" si="171"/>
        <v>0</v>
      </c>
      <c r="DR103">
        <f t="shared" si="171"/>
        <v>0</v>
      </c>
      <c r="DS103">
        <f t="shared" si="171"/>
        <v>0</v>
      </c>
      <c r="DT103">
        <f t="shared" ref="DT103:EC112" si="172">DT$2*EXP(- DT$1 * ($C103*_c3+$B103))</f>
        <v>0</v>
      </c>
      <c r="DU103">
        <f t="shared" si="172"/>
        <v>0</v>
      </c>
      <c r="DV103">
        <f t="shared" si="172"/>
        <v>0</v>
      </c>
      <c r="DW103">
        <f t="shared" si="172"/>
        <v>0</v>
      </c>
      <c r="DX103">
        <f t="shared" si="172"/>
        <v>0</v>
      </c>
      <c r="DY103">
        <f t="shared" si="172"/>
        <v>0</v>
      </c>
      <c r="DZ103">
        <f t="shared" si="172"/>
        <v>0</v>
      </c>
      <c r="EA103">
        <f t="shared" si="172"/>
        <v>0</v>
      </c>
      <c r="EB103">
        <f t="shared" si="172"/>
        <v>0</v>
      </c>
      <c r="EC103">
        <f t="shared" si="172"/>
        <v>0</v>
      </c>
      <c r="ED103">
        <f t="shared" ref="ED103:EM112" si="173">ED$2*EXP(- ED$1 * ($C103*_c3+$B103))</f>
        <v>0</v>
      </c>
      <c r="EE103">
        <f t="shared" si="173"/>
        <v>0</v>
      </c>
      <c r="EF103">
        <f t="shared" si="173"/>
        <v>0</v>
      </c>
      <c r="EG103">
        <f t="shared" si="173"/>
        <v>0</v>
      </c>
      <c r="EH103">
        <f t="shared" si="173"/>
        <v>0</v>
      </c>
      <c r="EI103">
        <f t="shared" si="173"/>
        <v>0</v>
      </c>
      <c r="EJ103">
        <f t="shared" si="173"/>
        <v>0</v>
      </c>
      <c r="EK103">
        <f t="shared" si="173"/>
        <v>0</v>
      </c>
      <c r="EL103">
        <f t="shared" si="173"/>
        <v>0</v>
      </c>
      <c r="EM103">
        <f t="shared" si="173"/>
        <v>0</v>
      </c>
      <c r="EN103">
        <f t="shared" ref="EN103:EX112" si="174">EN$2*EXP(- EN$1 * ($C103*_c3+$B103))</f>
        <v>0</v>
      </c>
      <c r="EO103">
        <f t="shared" si="174"/>
        <v>0</v>
      </c>
      <c r="EP103">
        <f t="shared" si="174"/>
        <v>0</v>
      </c>
      <c r="EQ103">
        <f t="shared" si="174"/>
        <v>0</v>
      </c>
      <c r="ER103">
        <f t="shared" si="174"/>
        <v>0</v>
      </c>
      <c r="ES103">
        <f t="shared" si="174"/>
        <v>0</v>
      </c>
      <c r="ET103">
        <f t="shared" si="174"/>
        <v>0</v>
      </c>
      <c r="EU103">
        <f t="shared" si="174"/>
        <v>0</v>
      </c>
      <c r="EV103">
        <f t="shared" si="174"/>
        <v>0</v>
      </c>
      <c r="EW103">
        <f t="shared" si="174"/>
        <v>0</v>
      </c>
      <c r="EX103">
        <f t="shared" si="174"/>
        <v>0</v>
      </c>
      <c r="EZ103">
        <f t="shared" si="112"/>
        <v>0.87892375531928102</v>
      </c>
      <c r="FB103">
        <f t="shared" si="158"/>
        <v>1.1216162811044039E-2</v>
      </c>
      <c r="FC103">
        <f t="shared" si="159"/>
        <v>0.24858204557217234</v>
      </c>
    </row>
    <row r="104" spans="1:159" x14ac:dyDescent="0.25">
      <c r="A104">
        <v>785</v>
      </c>
      <c r="B104" s="19">
        <f>'Input spectra'!Y103</f>
        <v>4.5245497071715698E-2</v>
      </c>
      <c r="C104">
        <f>'Input spectra'!F103</f>
        <v>0</v>
      </c>
      <c r="D104">
        <f t="shared" si="160"/>
        <v>2.0653927966864227E-2</v>
      </c>
      <c r="E104">
        <f t="shared" si="160"/>
        <v>2.0410954930938089E-2</v>
      </c>
      <c r="F104">
        <f t="shared" si="160"/>
        <v>2.01697547057288E-2</v>
      </c>
      <c r="G104">
        <f t="shared" si="160"/>
        <v>1.9930316236722131E-2</v>
      </c>
      <c r="H104">
        <f t="shared" si="160"/>
        <v>1.9692628533082877E-2</v>
      </c>
      <c r="I104">
        <f t="shared" si="160"/>
        <v>1.9456680667305212E-2</v>
      </c>
      <c r="J104">
        <f t="shared" si="160"/>
        <v>1.9222461774864887E-2</v>
      </c>
      <c r="K104">
        <f t="shared" si="160"/>
        <v>1.8989961053873274E-2</v>
      </c>
      <c r="L104">
        <f t="shared" si="160"/>
        <v>1.8759167764733277E-2</v>
      </c>
      <c r="M104">
        <f t="shared" si="160"/>
        <v>1.8530071229797055E-2</v>
      </c>
      <c r="N104">
        <f t="shared" si="161"/>
        <v>1.8302660833025553E-2</v>
      </c>
      <c r="O104">
        <f t="shared" si="161"/>
        <v>1.8076926019649865E-2</v>
      </c>
      <c r="P104">
        <f t="shared" si="161"/>
        <v>1.7852856295834409E-2</v>
      </c>
      <c r="Q104">
        <f t="shared" si="161"/>
        <v>1.7630441228341853E-2</v>
      </c>
      <c r="R104">
        <f t="shared" si="161"/>
        <v>1.740967044419987E-2</v>
      </c>
      <c r="S104">
        <f t="shared" si="161"/>
        <v>1.7190533630369629E-2</v>
      </c>
      <c r="T104">
        <f t="shared" si="161"/>
        <v>1.6973020533416087E-2</v>
      </c>
      <c r="U104">
        <f t="shared" si="161"/>
        <v>1.675712095918E-2</v>
      </c>
      <c r="V104">
        <f t="shared" si="161"/>
        <v>1.6542824772451715E-2</v>
      </c>
      <c r="W104">
        <f t="shared" si="161"/>
        <v>1.6330121896646673E-2</v>
      </c>
      <c r="X104">
        <f t="shared" si="162"/>
        <v>1.611900231348265E-2</v>
      </c>
      <c r="Y104">
        <f t="shared" si="162"/>
        <v>1.5909456062658717E-2</v>
      </c>
      <c r="Z104">
        <f t="shared" si="162"/>
        <v>1.5701473241535924E-2</v>
      </c>
      <c r="AA104">
        <f t="shared" si="162"/>
        <v>1.5495044004819646E-2</v>
      </c>
      <c r="AB104">
        <f t="shared" si="162"/>
        <v>1.5290158564243678E-2</v>
      </c>
      <c r="AC104">
        <f t="shared" si="162"/>
        <v>1.5086807188255967E-2</v>
      </c>
      <c r="AD104">
        <f t="shared" si="162"/>
        <v>1.4884980201706031E-2</v>
      </c>
      <c r="AE104">
        <f t="shared" si="162"/>
        <v>1.4684667985534066E-2</v>
      </c>
      <c r="AF104">
        <f t="shared" si="162"/>
        <v>1.4485860976461687E-2</v>
      </c>
      <c r="AG104">
        <f t="shared" si="162"/>
        <v>1.4288549666684311E-2</v>
      </c>
      <c r="AH104">
        <f t="shared" si="163"/>
        <v>1.4092724603565216E-2</v>
      </c>
      <c r="AI104">
        <f t="shared" si="163"/>
        <v>1.3898376389331203E-2</v>
      </c>
      <c r="AJ104">
        <f t="shared" si="163"/>
        <v>1.3705495680769888E-2</v>
      </c>
      <c r="AK104">
        <f t="shared" si="163"/>
        <v>1.3514073188928598E-2</v>
      </c>
      <c r="AL104">
        <f t="shared" si="163"/>
        <v>1.3324099678814908E-2</v>
      </c>
      <c r="AM104">
        <f t="shared" si="163"/>
        <v>1.3135565969098739E-2</v>
      </c>
      <c r="AN104">
        <f t="shared" si="163"/>
        <v>1.2948462931816057E-2</v>
      </c>
      <c r="AO104">
        <f t="shared" si="163"/>
        <v>1.2762781492074174E-2</v>
      </c>
      <c r="AP104">
        <f t="shared" si="163"/>
        <v>1.2578512627758592E-2</v>
      </c>
      <c r="AQ104">
        <f t="shared" si="163"/>
        <v>1.239564736924142E-2</v>
      </c>
      <c r="AR104">
        <f t="shared" si="164"/>
        <v>1.2214176799091371E-2</v>
      </c>
      <c r="AS104">
        <f t="shared" si="164"/>
        <v>1.2034092051785284E-2</v>
      </c>
      <c r="AT104">
        <f t="shared" si="164"/>
        <v>1.1855384313421173E-2</v>
      </c>
      <c r="AU104">
        <f t="shared" si="164"/>
        <v>1.1678044821432868E-2</v>
      </c>
      <c r="AV104">
        <f t="shared" si="164"/>
        <v>1.1502064864306103E-2</v>
      </c>
      <c r="AW104">
        <f t="shared" si="164"/>
        <v>1.1327435781296186E-2</v>
      </c>
      <c r="AX104">
        <f t="shared" si="164"/>
        <v>1.0068812666062448E-2</v>
      </c>
      <c r="AY104">
        <f t="shared" si="164"/>
        <v>8.6031025426046639E-3</v>
      </c>
      <c r="AZ104">
        <f t="shared" si="164"/>
        <v>7.7440294023291929E-3</v>
      </c>
      <c r="BA104">
        <f t="shared" si="164"/>
        <v>7.0933383230518104E-3</v>
      </c>
      <c r="BB104">
        <f t="shared" si="165"/>
        <v>6.5616851679046627E-3</v>
      </c>
      <c r="BC104">
        <f t="shared" si="165"/>
        <v>6.1103429009978904E-3</v>
      </c>
      <c r="BD104">
        <f t="shared" si="165"/>
        <v>5.7180919148025876E-3</v>
      </c>
      <c r="BE104">
        <f t="shared" si="165"/>
        <v>5.3717042658726838E-3</v>
      </c>
      <c r="BF104">
        <f t="shared" si="165"/>
        <v>5.0622237463646353E-3</v>
      </c>
      <c r="BG104">
        <f t="shared" si="165"/>
        <v>4.7832274322343101E-3</v>
      </c>
      <c r="BH104">
        <f t="shared" si="165"/>
        <v>4.5299101766569528E-3</v>
      </c>
      <c r="BI104">
        <f t="shared" si="165"/>
        <v>4.2985589942519239E-3</v>
      </c>
      <c r="BJ104">
        <f t="shared" si="165"/>
        <v>4.0862308088670061E-3</v>
      </c>
      <c r="BK104">
        <f t="shared" si="165"/>
        <v>3.890544391126394E-3</v>
      </c>
      <c r="BL104">
        <f t="shared" si="166"/>
        <v>3.7095402801599437E-3</v>
      </c>
      <c r="BM104">
        <f t="shared" si="166"/>
        <v>3.5415831584250691E-3</v>
      </c>
      <c r="BN104">
        <f t="shared" si="166"/>
        <v>3.3852918096004153E-3</v>
      </c>
      <c r="BO104">
        <f t="shared" si="166"/>
        <v>3.2394876092950715E-3</v>
      </c>
      <c r="BP104">
        <f t="shared" si="166"/>
        <v>3.1031558307200776E-3</v>
      </c>
      <c r="BQ104">
        <f t="shared" si="166"/>
        <v>2.9754160348663553E-3</v>
      </c>
      <c r="BR104">
        <f t="shared" si="166"/>
        <v>2.8554990423587815E-3</v>
      </c>
      <c r="BS104">
        <f t="shared" si="166"/>
        <v>2.7427287660645307E-3</v>
      </c>
      <c r="BT104">
        <f t="shared" si="166"/>
        <v>2.6365076951746129E-3</v>
      </c>
      <c r="BU104">
        <f t="shared" si="166"/>
        <v>2.5363051643856457E-3</v>
      </c>
      <c r="BV104">
        <f t="shared" si="167"/>
        <v>2.4416477766040839E-3</v>
      </c>
      <c r="BW104">
        <f t="shared" si="167"/>
        <v>2.3521115114893522E-3</v>
      </c>
      <c r="BX104">
        <f t="shared" si="167"/>
        <v>2.2673151685651972E-3</v>
      </c>
      <c r="BY104">
        <f t="shared" si="167"/>
        <v>2.18691487763421E-3</v>
      </c>
      <c r="BZ104">
        <f t="shared" si="167"/>
        <v>2.1105994707322738E-3</v>
      </c>
      <c r="CA104">
        <f t="shared" si="167"/>
        <v>2.0380865554853922E-3</v>
      </c>
      <c r="CB104">
        <f t="shared" si="167"/>
        <v>1.9691191639934274E-3</v>
      </c>
      <c r="CC104">
        <f t="shared" si="167"/>
        <v>1.9034628773840889E-3</v>
      </c>
      <c r="CD104">
        <f t="shared" si="167"/>
        <v>1.8409033461453598E-3</v>
      </c>
      <c r="CE104">
        <f t="shared" si="167"/>
        <v>1.7812441418121959E-3</v>
      </c>
      <c r="CF104">
        <f t="shared" si="168"/>
        <v>1.7243048876743941E-3</v>
      </c>
      <c r="CG104">
        <f t="shared" si="168"/>
        <v>1.6699196257033129E-3</v>
      </c>
      <c r="CH104">
        <f t="shared" si="168"/>
        <v>1.6179353844664338E-3</v>
      </c>
      <c r="CI104">
        <f t="shared" si="168"/>
        <v>1.5682109188574181E-3</v>
      </c>
      <c r="CJ104">
        <f t="shared" si="168"/>
        <v>1.5206155973508093E-3</v>
      </c>
      <c r="CK104">
        <f t="shared" si="168"/>
        <v>1.4750284164487934E-3</v>
      </c>
      <c r="CL104">
        <f t="shared" si="168"/>
        <v>1.4313371252166005E-3</v>
      </c>
      <c r="CM104">
        <f t="shared" si="168"/>
        <v>1.3894374454524272E-3</v>
      </c>
      <c r="CN104">
        <f t="shared" si="168"/>
        <v>1.349232375223055E-3</v>
      </c>
      <c r="CO104">
        <f t="shared" si="168"/>
        <v>1.310631565308035E-3</v>
      </c>
      <c r="CP104">
        <f t="shared" si="169"/>
        <v>1.2735507596044939E-3</v>
      </c>
      <c r="CQ104">
        <f t="shared" si="169"/>
        <v>1.2379112918075572E-3</v>
      </c>
      <c r="CR104">
        <f t="shared" si="169"/>
        <v>7.9694328776971479E-4</v>
      </c>
      <c r="CS104">
        <f t="shared" si="169"/>
        <v>5.1758189735104983E-4</v>
      </c>
      <c r="CT104">
        <f t="shared" si="169"/>
        <v>3.5841408820931105E-4</v>
      </c>
      <c r="CU104">
        <f t="shared" si="169"/>
        <v>2.4931218608575126E-4</v>
      </c>
      <c r="CV104">
        <f t="shared" si="169"/>
        <v>1.702171709498961E-4</v>
      </c>
      <c r="CW104">
        <f t="shared" si="169"/>
        <v>1.118825310765524E-4</v>
      </c>
      <c r="CX104">
        <f t="shared" si="169"/>
        <v>6.9089026389752676E-5</v>
      </c>
      <c r="CY104">
        <f t="shared" si="169"/>
        <v>3.8523149511729288E-5</v>
      </c>
      <c r="CZ104">
        <f t="shared" si="170"/>
        <v>1.7911268576059089E-5</v>
      </c>
      <c r="DA104">
        <f t="shared" si="170"/>
        <v>5.6044138426975749E-6</v>
      </c>
      <c r="DB104">
        <f t="shared" si="170"/>
        <v>3.559682049323302E-7</v>
      </c>
      <c r="DC104">
        <f t="shared" si="170"/>
        <v>0</v>
      </c>
      <c r="DD104">
        <f t="shared" si="170"/>
        <v>0</v>
      </c>
      <c r="DE104">
        <f t="shared" si="170"/>
        <v>0</v>
      </c>
      <c r="DF104">
        <f t="shared" si="170"/>
        <v>0</v>
      </c>
      <c r="DG104">
        <f t="shared" si="170"/>
        <v>0</v>
      </c>
      <c r="DH104">
        <f t="shared" si="170"/>
        <v>0</v>
      </c>
      <c r="DI104">
        <f t="shared" si="170"/>
        <v>0</v>
      </c>
      <c r="DJ104">
        <f t="shared" si="171"/>
        <v>0</v>
      </c>
      <c r="DK104">
        <f t="shared" si="171"/>
        <v>0</v>
      </c>
      <c r="DL104">
        <f t="shared" si="171"/>
        <v>0</v>
      </c>
      <c r="DM104">
        <f t="shared" si="171"/>
        <v>0</v>
      </c>
      <c r="DN104">
        <f t="shared" si="171"/>
        <v>0</v>
      </c>
      <c r="DO104">
        <f t="shared" si="171"/>
        <v>0</v>
      </c>
      <c r="DP104">
        <f t="shared" si="171"/>
        <v>0</v>
      </c>
      <c r="DQ104">
        <f t="shared" si="171"/>
        <v>0</v>
      </c>
      <c r="DR104">
        <f t="shared" si="171"/>
        <v>0</v>
      </c>
      <c r="DS104">
        <f t="shared" si="171"/>
        <v>0</v>
      </c>
      <c r="DT104">
        <f t="shared" si="172"/>
        <v>0</v>
      </c>
      <c r="DU104">
        <f t="shared" si="172"/>
        <v>0</v>
      </c>
      <c r="DV104">
        <f t="shared" si="172"/>
        <v>0</v>
      </c>
      <c r="DW104">
        <f t="shared" si="172"/>
        <v>0</v>
      </c>
      <c r="DX104">
        <f t="shared" si="172"/>
        <v>0</v>
      </c>
      <c r="DY104">
        <f t="shared" si="172"/>
        <v>0</v>
      </c>
      <c r="DZ104">
        <f t="shared" si="172"/>
        <v>0</v>
      </c>
      <c r="EA104">
        <f t="shared" si="172"/>
        <v>0</v>
      </c>
      <c r="EB104">
        <f t="shared" si="172"/>
        <v>0</v>
      </c>
      <c r="EC104">
        <f t="shared" si="172"/>
        <v>0</v>
      </c>
      <c r="ED104">
        <f t="shared" si="173"/>
        <v>0</v>
      </c>
      <c r="EE104">
        <f t="shared" si="173"/>
        <v>0</v>
      </c>
      <c r="EF104">
        <f t="shared" si="173"/>
        <v>0</v>
      </c>
      <c r="EG104">
        <f t="shared" si="173"/>
        <v>0</v>
      </c>
      <c r="EH104">
        <f t="shared" si="173"/>
        <v>0</v>
      </c>
      <c r="EI104">
        <f t="shared" si="173"/>
        <v>0</v>
      </c>
      <c r="EJ104">
        <f t="shared" si="173"/>
        <v>0</v>
      </c>
      <c r="EK104">
        <f t="shared" si="173"/>
        <v>0</v>
      </c>
      <c r="EL104">
        <f t="shared" si="173"/>
        <v>0</v>
      </c>
      <c r="EM104">
        <f t="shared" si="173"/>
        <v>0</v>
      </c>
      <c r="EN104">
        <f t="shared" si="174"/>
        <v>0</v>
      </c>
      <c r="EO104">
        <f t="shared" si="174"/>
        <v>0</v>
      </c>
      <c r="EP104">
        <f t="shared" si="174"/>
        <v>0</v>
      </c>
      <c r="EQ104">
        <f t="shared" si="174"/>
        <v>0</v>
      </c>
      <c r="ER104">
        <f t="shared" si="174"/>
        <v>0</v>
      </c>
      <c r="ES104">
        <f t="shared" si="174"/>
        <v>0</v>
      </c>
      <c r="ET104">
        <f t="shared" si="174"/>
        <v>0</v>
      </c>
      <c r="EU104">
        <f t="shared" si="174"/>
        <v>0</v>
      </c>
      <c r="EV104">
        <f t="shared" si="174"/>
        <v>0</v>
      </c>
      <c r="EW104">
        <f t="shared" si="174"/>
        <v>0</v>
      </c>
      <c r="EX104">
        <f t="shared" si="174"/>
        <v>0</v>
      </c>
      <c r="EZ104">
        <f t="shared" si="112"/>
        <v>0.87923771364024395</v>
      </c>
      <c r="FB104">
        <f t="shared" si="158"/>
        <v>1.1184386486887743E-2</v>
      </c>
      <c r="FC104">
        <f t="shared" si="159"/>
        <v>0.24858610836669831</v>
      </c>
    </row>
    <row r="105" spans="1:159" x14ac:dyDescent="0.25">
      <c r="A105">
        <v>790</v>
      </c>
      <c r="B105" s="19">
        <f>'Input spectra'!Y104</f>
        <v>4.5115479305667699E-2</v>
      </c>
      <c r="C105">
        <f>'Input spectra'!F104</f>
        <v>0</v>
      </c>
      <c r="D105">
        <f t="shared" si="160"/>
        <v>2.0653927966864227E-2</v>
      </c>
      <c r="E105">
        <f t="shared" si="160"/>
        <v>2.0411220311339597E-2</v>
      </c>
      <c r="F105">
        <f t="shared" si="160"/>
        <v>2.0170279197837811E-2</v>
      </c>
      <c r="G105">
        <f t="shared" si="160"/>
        <v>1.9931093640441593E-2</v>
      </c>
      <c r="H105">
        <f t="shared" si="160"/>
        <v>1.9693652716342842E-2</v>
      </c>
      <c r="I105">
        <f t="shared" si="160"/>
        <v>1.9457945565497112E-2</v>
      </c>
      <c r="J105">
        <f t="shared" si="160"/>
        <v>1.9223961390279865E-2</v>
      </c>
      <c r="K105">
        <f t="shared" si="160"/>
        <v>1.8991689455144581E-2</v>
      </c>
      <c r="L105">
        <f t="shared" si="160"/>
        <v>1.8761119086282658E-2</v>
      </c>
      <c r="M105">
        <f t="shared" si="160"/>
        <v>1.8532239671285151E-2</v>
      </c>
      <c r="N105">
        <f t="shared" si="161"/>
        <v>1.8305040658806261E-2</v>
      </c>
      <c r="O105">
        <f t="shared" si="161"/>
        <v>1.8079511558228629E-2</v>
      </c>
      <c r="P105">
        <f t="shared" si="161"/>
        <v>1.7855641939330435E-2</v>
      </c>
      <c r="Q105">
        <f t="shared" si="161"/>
        <v>1.7633421431954215E-2</v>
      </c>
      <c r="R105">
        <f t="shared" si="161"/>
        <v>1.7412839725677448E-2</v>
      </c>
      <c r="S105">
        <f t="shared" si="161"/>
        <v>1.719388656948493E-2</v>
      </c>
      <c r="T105">
        <f t="shared" si="161"/>
        <v>1.6976551771442843E-2</v>
      </c>
      <c r="U105">
        <f t="shared" si="161"/>
        <v>1.6760825198374553E-2</v>
      </c>
      <c r="V105">
        <f t="shared" si="161"/>
        <v>1.6546696775538182E-2</v>
      </c>
      <c r="W105">
        <f t="shared" si="161"/>
        <v>1.6334156486305831E-2</v>
      </c>
      <c r="X105">
        <f t="shared" si="162"/>
        <v>1.6123194371844535E-2</v>
      </c>
      <c r="Y105">
        <f t="shared" si="162"/>
        <v>1.5913800530798914E-2</v>
      </c>
      <c r="Z105">
        <f t="shared" si="162"/>
        <v>1.5705965118975512E-2</v>
      </c>
      <c r="AA105">
        <f t="shared" si="162"/>
        <v>1.5499678349028795E-2</v>
      </c>
      <c r="AB105">
        <f t="shared" si="162"/>
        <v>1.5294930490148836E-2</v>
      </c>
      <c r="AC105">
        <f t="shared" si="162"/>
        <v>1.5091711867750658E-2</v>
      </c>
      <c r="AD105">
        <f t="shared" si="162"/>
        <v>1.4890012863165212E-2</v>
      </c>
      <c r="AE105">
        <f t="shared" si="162"/>
        <v>1.4689823913332022E-2</v>
      </c>
      <c r="AF105">
        <f t="shared" si="162"/>
        <v>1.4491135510493454E-2</v>
      </c>
      <c r="AG105">
        <f t="shared" si="162"/>
        <v>1.4293938201890581E-2</v>
      </c>
      <c r="AH105">
        <f t="shared" si="163"/>
        <v>1.4098222589460732E-2</v>
      </c>
      <c r="AI105">
        <f t="shared" si="163"/>
        <v>1.3903979329536584E-2</v>
      </c>
      <c r="AJ105">
        <f t="shared" si="163"/>
        <v>1.371119913254689E-2</v>
      </c>
      <c r="AK105">
        <f t="shared" si="163"/>
        <v>1.3519872762718784E-2</v>
      </c>
      <c r="AL105">
        <f t="shared" si="163"/>
        <v>1.3329991037781689E-2</v>
      </c>
      <c r="AM105">
        <f t="shared" si="163"/>
        <v>1.3141544828672776E-2</v>
      </c>
      <c r="AN105">
        <f t="shared" si="163"/>
        <v>1.2954525059243998E-2</v>
      </c>
      <c r="AO105">
        <f t="shared" si="163"/>
        <v>1.2768922705970711E-2</v>
      </c>
      <c r="AP105">
        <f t="shared" si="163"/>
        <v>1.2584728797661796E-2</v>
      </c>
      <c r="AQ105">
        <f t="shared" si="163"/>
        <v>1.2401934415171364E-2</v>
      </c>
      <c r="AR105">
        <f t="shared" si="164"/>
        <v>1.2220530691111982E-2</v>
      </c>
      <c r="AS105">
        <f t="shared" si="164"/>
        <v>1.2040508809569438E-2</v>
      </c>
      <c r="AT105">
        <f t="shared" si="164"/>
        <v>1.1861860005818977E-2</v>
      </c>
      <c r="AU105">
        <f t="shared" si="164"/>
        <v>1.1684575566043146E-2</v>
      </c>
      <c r="AV105">
        <f t="shared" si="164"/>
        <v>1.1508646827051021E-2</v>
      </c>
      <c r="AW105">
        <f t="shared" si="164"/>
        <v>1.1334065175999036E-2</v>
      </c>
      <c r="AX105">
        <f t="shared" si="164"/>
        <v>1.0074836440073608E-2</v>
      </c>
      <c r="AY105">
        <f t="shared" si="164"/>
        <v>8.6083613632465337E-3</v>
      </c>
      <c r="AZ105">
        <f t="shared" si="164"/>
        <v>7.7488638454595573E-3</v>
      </c>
      <c r="BA105">
        <f t="shared" si="164"/>
        <v>7.0978588368920039E-3</v>
      </c>
      <c r="BB105">
        <f t="shared" si="165"/>
        <v>6.5659522329752622E-3</v>
      </c>
      <c r="BC105">
        <f t="shared" si="165"/>
        <v>6.1143959556028546E-3</v>
      </c>
      <c r="BD105">
        <f t="shared" si="165"/>
        <v>5.7219591803611336E-3</v>
      </c>
      <c r="BE105">
        <f t="shared" si="165"/>
        <v>5.3754071515837686E-3</v>
      </c>
      <c r="BF105">
        <f t="shared" si="165"/>
        <v>5.0657791610624744E-3</v>
      </c>
      <c r="BG105">
        <f t="shared" si="165"/>
        <v>4.7866491305116185E-3</v>
      </c>
      <c r="BH105">
        <f t="shared" si="165"/>
        <v>4.5332096029552706E-3</v>
      </c>
      <c r="BI105">
        <f t="shared" si="165"/>
        <v>4.3017458425093557E-3</v>
      </c>
      <c r="BJ105">
        <f t="shared" si="165"/>
        <v>4.0893134101080992E-3</v>
      </c>
      <c r="BK105">
        <f t="shared" si="165"/>
        <v>3.8935299914678182E-3</v>
      </c>
      <c r="BL105">
        <f t="shared" si="166"/>
        <v>3.7124352460458695E-3</v>
      </c>
      <c r="BM105">
        <f t="shared" si="166"/>
        <v>3.54439313184074E-3</v>
      </c>
      <c r="BN105">
        <f t="shared" si="166"/>
        <v>3.388021827887036E-3</v>
      </c>
      <c r="BO105">
        <f t="shared" si="166"/>
        <v>3.242142199285042E-3</v>
      </c>
      <c r="BP105">
        <f t="shared" si="166"/>
        <v>3.1057390838395583E-3</v>
      </c>
      <c r="BQ105">
        <f t="shared" si="166"/>
        <v>2.9779316678652814E-3</v>
      </c>
      <c r="BR105">
        <f t="shared" si="166"/>
        <v>2.8579504470071706E-3</v>
      </c>
      <c r="BS105">
        <f t="shared" si="166"/>
        <v>2.7451190502535638E-3</v>
      </c>
      <c r="BT105">
        <f t="shared" si="166"/>
        <v>2.6388397172340474E-3</v>
      </c>
      <c r="BU105">
        <f t="shared" si="166"/>
        <v>2.5385815619840967E-3</v>
      </c>
      <c r="BV105">
        <f t="shared" si="167"/>
        <v>2.4438709912772707E-3</v>
      </c>
      <c r="BW105">
        <f t="shared" si="167"/>
        <v>2.3542838096056356E-3</v>
      </c>
      <c r="BX105">
        <f t="shared" si="167"/>
        <v>2.2694386593622639E-3</v>
      </c>
      <c r="BY105">
        <f t="shared" si="167"/>
        <v>2.1889915288285369E-3</v>
      </c>
      <c r="BZ105">
        <f t="shared" si="167"/>
        <v>2.1126311221021372E-3</v>
      </c>
      <c r="CA105">
        <f t="shared" si="167"/>
        <v>2.0400749307504205E-3</v>
      </c>
      <c r="CB105">
        <f t="shared" si="167"/>
        <v>1.9710658812531431E-3</v>
      </c>
      <c r="CC105">
        <f t="shared" si="167"/>
        <v>1.9053694583302783E-3</v>
      </c>
      <c r="CD105">
        <f t="shared" si="167"/>
        <v>1.8427712242253718E-3</v>
      </c>
      <c r="CE105">
        <f t="shared" si="167"/>
        <v>1.7830746694901063E-3</v>
      </c>
      <c r="CF105">
        <f t="shared" si="168"/>
        <v>1.7260993429127037E-3</v>
      </c>
      <c r="CG105">
        <f t="shared" si="168"/>
        <v>1.6716792177681405E-3</v>
      </c>
      <c r="CH105">
        <f t="shared" si="168"/>
        <v>1.6196612591431181E-3</v>
      </c>
      <c r="CI105">
        <f t="shared" si="168"/>
        <v>1.5699041631502359E-3</v>
      </c>
      <c r="CJ105">
        <f t="shared" si="168"/>
        <v>1.5222772437296303E-3</v>
      </c>
      <c r="CK105">
        <f t="shared" si="168"/>
        <v>1.476659446696445E-3</v>
      </c>
      <c r="CL105">
        <f t="shared" si="168"/>
        <v>1.4329384739231654E-3</v>
      </c>
      <c r="CM105">
        <f t="shared" si="168"/>
        <v>1.391010003196361E-3</v>
      </c>
      <c r="CN105">
        <f t="shared" si="168"/>
        <v>1.3507769914736839E-3</v>
      </c>
      <c r="CO105">
        <f t="shared" si="168"/>
        <v>1.3121490510794734E-3</v>
      </c>
      <c r="CP105">
        <f t="shared" si="169"/>
        <v>1.2750418898871865E-3</v>
      </c>
      <c r="CQ105">
        <f t="shared" si="169"/>
        <v>1.2393768078003819E-3</v>
      </c>
      <c r="CR105">
        <f t="shared" si="169"/>
        <v>7.9789713256379631E-4</v>
      </c>
      <c r="CS105">
        <f t="shared" si="169"/>
        <v>5.1820811790778752E-4</v>
      </c>
      <c r="CT105">
        <f t="shared" si="169"/>
        <v>3.5885239786980394E-4</v>
      </c>
      <c r="CU105">
        <f t="shared" si="169"/>
        <v>2.4962031897272929E-4</v>
      </c>
      <c r="CV105">
        <f t="shared" si="169"/>
        <v>1.7042976365885058E-4</v>
      </c>
      <c r="CW105">
        <f t="shared" si="169"/>
        <v>1.1202372324414401E-4</v>
      </c>
      <c r="CX105">
        <f t="shared" si="169"/>
        <v>6.9177113945798914E-5</v>
      </c>
      <c r="CY105">
        <f t="shared" si="169"/>
        <v>3.8572767507444761E-5</v>
      </c>
      <c r="CZ105">
        <f t="shared" si="170"/>
        <v>1.7934571553054862E-5</v>
      </c>
      <c r="DA105">
        <f t="shared" si="170"/>
        <v>5.6117782780669711E-6</v>
      </c>
      <c r="DB105">
        <f t="shared" si="170"/>
        <v>3.5644059644752358E-7</v>
      </c>
      <c r="DC105">
        <f t="shared" si="170"/>
        <v>0</v>
      </c>
      <c r="DD105">
        <f t="shared" si="170"/>
        <v>0</v>
      </c>
      <c r="DE105">
        <f t="shared" si="170"/>
        <v>0</v>
      </c>
      <c r="DF105">
        <f t="shared" si="170"/>
        <v>0</v>
      </c>
      <c r="DG105">
        <f t="shared" si="170"/>
        <v>0</v>
      </c>
      <c r="DH105">
        <f t="shared" si="170"/>
        <v>0</v>
      </c>
      <c r="DI105">
        <f t="shared" si="170"/>
        <v>0</v>
      </c>
      <c r="DJ105">
        <f t="shared" si="171"/>
        <v>0</v>
      </c>
      <c r="DK105">
        <f t="shared" si="171"/>
        <v>0</v>
      </c>
      <c r="DL105">
        <f t="shared" si="171"/>
        <v>0</v>
      </c>
      <c r="DM105">
        <f t="shared" si="171"/>
        <v>0</v>
      </c>
      <c r="DN105">
        <f t="shared" si="171"/>
        <v>0</v>
      </c>
      <c r="DO105">
        <f t="shared" si="171"/>
        <v>0</v>
      </c>
      <c r="DP105">
        <f t="shared" si="171"/>
        <v>0</v>
      </c>
      <c r="DQ105">
        <f t="shared" si="171"/>
        <v>0</v>
      </c>
      <c r="DR105">
        <f t="shared" si="171"/>
        <v>0</v>
      </c>
      <c r="DS105">
        <f t="shared" si="171"/>
        <v>0</v>
      </c>
      <c r="DT105">
        <f t="shared" si="172"/>
        <v>0</v>
      </c>
      <c r="DU105">
        <f t="shared" si="172"/>
        <v>0</v>
      </c>
      <c r="DV105">
        <f t="shared" si="172"/>
        <v>0</v>
      </c>
      <c r="DW105">
        <f t="shared" si="172"/>
        <v>0</v>
      </c>
      <c r="DX105">
        <f t="shared" si="172"/>
        <v>0</v>
      </c>
      <c r="DY105">
        <f t="shared" si="172"/>
        <v>0</v>
      </c>
      <c r="DZ105">
        <f t="shared" si="172"/>
        <v>0</v>
      </c>
      <c r="EA105">
        <f t="shared" si="172"/>
        <v>0</v>
      </c>
      <c r="EB105">
        <f t="shared" si="172"/>
        <v>0</v>
      </c>
      <c r="EC105">
        <f t="shared" si="172"/>
        <v>0</v>
      </c>
      <c r="ED105">
        <f t="shared" si="173"/>
        <v>0</v>
      </c>
      <c r="EE105">
        <f t="shared" si="173"/>
        <v>0</v>
      </c>
      <c r="EF105">
        <f t="shared" si="173"/>
        <v>0</v>
      </c>
      <c r="EG105">
        <f t="shared" si="173"/>
        <v>0</v>
      </c>
      <c r="EH105">
        <f t="shared" si="173"/>
        <v>0</v>
      </c>
      <c r="EI105">
        <f t="shared" si="173"/>
        <v>0</v>
      </c>
      <c r="EJ105">
        <f t="shared" si="173"/>
        <v>0</v>
      </c>
      <c r="EK105">
        <f t="shared" si="173"/>
        <v>0</v>
      </c>
      <c r="EL105">
        <f t="shared" si="173"/>
        <v>0</v>
      </c>
      <c r="EM105">
        <f t="shared" si="173"/>
        <v>0</v>
      </c>
      <c r="EN105">
        <f t="shared" si="174"/>
        <v>0</v>
      </c>
      <c r="EO105">
        <f t="shared" si="174"/>
        <v>0</v>
      </c>
      <c r="EP105">
        <f t="shared" si="174"/>
        <v>0</v>
      </c>
      <c r="EQ105">
        <f t="shared" si="174"/>
        <v>0</v>
      </c>
      <c r="ER105">
        <f t="shared" si="174"/>
        <v>0</v>
      </c>
      <c r="ES105">
        <f t="shared" si="174"/>
        <v>0</v>
      </c>
      <c r="ET105">
        <f t="shared" si="174"/>
        <v>0</v>
      </c>
      <c r="EU105">
        <f t="shared" si="174"/>
        <v>0</v>
      </c>
      <c r="EV105">
        <f t="shared" si="174"/>
        <v>0</v>
      </c>
      <c r="EW105">
        <f t="shared" si="174"/>
        <v>0</v>
      </c>
      <c r="EX105">
        <f t="shared" si="174"/>
        <v>0</v>
      </c>
      <c r="EZ105">
        <f t="shared" si="112"/>
        <v>0.8795518464383818</v>
      </c>
      <c r="FB105">
        <f t="shared" si="158"/>
        <v>1.1152608096920924E-2</v>
      </c>
      <c r="FC105">
        <f t="shared" si="159"/>
        <v>0.24859017116271964</v>
      </c>
    </row>
    <row r="106" spans="1:159" x14ac:dyDescent="0.25">
      <c r="A106">
        <v>795</v>
      </c>
      <c r="B106" s="19">
        <f>'Input spectra'!Y105</f>
        <v>4.51191776423722E-2</v>
      </c>
      <c r="C106">
        <f>'Input spectra'!F105</f>
        <v>0</v>
      </c>
      <c r="D106">
        <f t="shared" si="160"/>
        <v>2.0653927966864227E-2</v>
      </c>
      <c r="E106">
        <f t="shared" si="160"/>
        <v>2.0411212762584466E-2</v>
      </c>
      <c r="F106">
        <f t="shared" si="160"/>
        <v>2.0170264278546551E-2</v>
      </c>
      <c r="G106">
        <f t="shared" si="160"/>
        <v>1.9931071526885311E-2</v>
      </c>
      <c r="H106">
        <f t="shared" si="160"/>
        <v>1.9693623582860916E-2</v>
      </c>
      <c r="I106">
        <f t="shared" si="160"/>
        <v>1.9457909584513239E-2</v>
      </c>
      <c r="J106">
        <f t="shared" si="160"/>
        <v>1.9223918732317987E-2</v>
      </c>
      <c r="K106">
        <f t="shared" si="160"/>
        <v>1.8991640288844688E-2</v>
      </c>
      <c r="L106">
        <f t="shared" si="160"/>
        <v>1.8761063578416507E-2</v>
      </c>
      <c r="M106">
        <f t="shared" si="160"/>
        <v>1.8532177986771835E-2</v>
      </c>
      <c r="N106">
        <f t="shared" si="161"/>
        <v>1.8304972960727698E-2</v>
      </c>
      <c r="O106">
        <f t="shared" si="161"/>
        <v>1.8079438007844922E-2</v>
      </c>
      <c r="P106">
        <f t="shared" si="161"/>
        <v>1.7855562696095117E-2</v>
      </c>
      <c r="Q106">
        <f t="shared" si="161"/>
        <v>1.7633336653529397E-2</v>
      </c>
      <c r="R106">
        <f t="shared" si="161"/>
        <v>1.7412749567948849E-2</v>
      </c>
      <c r="S106">
        <f t="shared" si="161"/>
        <v>1.7193791186576809E-2</v>
      </c>
      <c r="T106">
        <f t="shared" si="161"/>
        <v>1.6976451315732805E-2</v>
      </c>
      <c r="U106">
        <f t="shared" si="161"/>
        <v>1.6760719820508269E-2</v>
      </c>
      <c r="V106">
        <f t="shared" si="161"/>
        <v>1.6546586624443981E-2</v>
      </c>
      <c r="W106">
        <f t="shared" si="161"/>
        <v>1.6334041709209199E-2</v>
      </c>
      <c r="X106">
        <f t="shared" si="162"/>
        <v>1.6123075114282511E-2</v>
      </c>
      <c r="Y106">
        <f t="shared" si="162"/>
        <v>1.5913676936634379E-2</v>
      </c>
      <c r="Z106">
        <f t="shared" si="162"/>
        <v>1.5705837330411365E-2</v>
      </c>
      <c r="AA106">
        <f t="shared" si="162"/>
        <v>1.5499546506622037E-2</v>
      </c>
      <c r="AB106">
        <f t="shared" si="162"/>
        <v>1.5294794732824548E-2</v>
      </c>
      <c r="AC106">
        <f t="shared" si="162"/>
        <v>1.5091572332815882E-2</v>
      </c>
      <c r="AD106">
        <f t="shared" si="162"/>
        <v>1.4889869686322717E-2</v>
      </c>
      <c r="AE106">
        <f t="shared" si="162"/>
        <v>1.4689677228693989E-2</v>
      </c>
      <c r="AF106">
        <f t="shared" si="162"/>
        <v>1.449098545059504E-2</v>
      </c>
      <c r="AG106">
        <f t="shared" si="162"/>
        <v>1.429378489770341E-2</v>
      </c>
      <c r="AH106">
        <f t="shared" si="163"/>
        <v>1.4098066170406256E-2</v>
      </c>
      <c r="AI106">
        <f t="shared" si="163"/>
        <v>1.3903819923499379E-2</v>
      </c>
      <c r="AJ106">
        <f t="shared" si="163"/>
        <v>1.3711036865887833E-2</v>
      </c>
      <c r="AK106">
        <f t="shared" si="163"/>
        <v>1.3519707760288135E-2</v>
      </c>
      <c r="AL106">
        <f t="shared" si="163"/>
        <v>1.3329823422932086E-2</v>
      </c>
      <c r="AM106">
        <f t="shared" si="163"/>
        <v>1.3141374723272137E-2</v>
      </c>
      <c r="AN106">
        <f t="shared" si="163"/>
        <v>1.2954352583688315E-2</v>
      </c>
      <c r="AO106">
        <f t="shared" si="163"/>
        <v>1.2768747979196754E-2</v>
      </c>
      <c r="AP106">
        <f t="shared" si="163"/>
        <v>1.2584551937159742E-2</v>
      </c>
      <c r="AQ106">
        <f t="shared" si="163"/>
        <v>1.2401755536997299E-2</v>
      </c>
      <c r="AR106">
        <f t="shared" si="164"/>
        <v>1.2220349909900353E-2</v>
      </c>
      <c r="AS106">
        <f t="shared" si="164"/>
        <v>1.2040326238545366E-2</v>
      </c>
      <c r="AT106">
        <f t="shared" si="164"/>
        <v>1.1861675756810531E-2</v>
      </c>
      <c r="AU106">
        <f t="shared" si="164"/>
        <v>1.1684389749493478E-2</v>
      </c>
      <c r="AV106">
        <f t="shared" si="164"/>
        <v>1.1508459552030448E-2</v>
      </c>
      <c r="AW106">
        <f t="shared" si="164"/>
        <v>1.1333876550217012E-2</v>
      </c>
      <c r="AX106">
        <f t="shared" si="164"/>
        <v>1.0074665044899497E-2</v>
      </c>
      <c r="AY106">
        <f t="shared" si="164"/>
        <v>8.6082117324386542E-3</v>
      </c>
      <c r="AZ106">
        <f t="shared" si="164"/>
        <v>7.748726288724141E-3</v>
      </c>
      <c r="BA106">
        <f t="shared" si="164"/>
        <v>7.0977302117253569E-3</v>
      </c>
      <c r="BB106">
        <f t="shared" si="165"/>
        <v>6.5658308185871268E-3</v>
      </c>
      <c r="BC106">
        <f t="shared" si="165"/>
        <v>6.1142806299060255E-3</v>
      </c>
      <c r="BD106">
        <f t="shared" si="165"/>
        <v>5.721849140414622E-3</v>
      </c>
      <c r="BE106">
        <f t="shared" si="165"/>
        <v>5.3753017882688719E-3</v>
      </c>
      <c r="BF106">
        <f t="shared" si="165"/>
        <v>5.0656779933048448E-3</v>
      </c>
      <c r="BG106">
        <f t="shared" si="165"/>
        <v>4.7865517669809102E-3</v>
      </c>
      <c r="BH106">
        <f t="shared" si="165"/>
        <v>4.5331157180488876E-3</v>
      </c>
      <c r="BI106">
        <f t="shared" si="165"/>
        <v>4.3016551604292781E-3</v>
      </c>
      <c r="BJ106">
        <f t="shared" si="165"/>
        <v>4.0892256938331664E-3</v>
      </c>
      <c r="BK106">
        <f t="shared" si="165"/>
        <v>3.8934450348439287E-3</v>
      </c>
      <c r="BL106">
        <f t="shared" si="166"/>
        <v>3.7123528679466572E-3</v>
      </c>
      <c r="BM106">
        <f t="shared" si="166"/>
        <v>3.5443131717514775E-3</v>
      </c>
      <c r="BN106">
        <f t="shared" si="166"/>
        <v>3.387944142495704E-3</v>
      </c>
      <c r="BO106">
        <f t="shared" si="166"/>
        <v>3.2420666598040326E-3</v>
      </c>
      <c r="BP106">
        <f t="shared" si="166"/>
        <v>3.1056655738688987E-3</v>
      </c>
      <c r="BQ106">
        <f t="shared" si="166"/>
        <v>2.9778600816647823E-3</v>
      </c>
      <c r="BR106">
        <f t="shared" si="166"/>
        <v>2.8578806880824982E-3</v>
      </c>
      <c r="BS106">
        <f t="shared" si="166"/>
        <v>2.745051030186867E-3</v>
      </c>
      <c r="BT106">
        <f t="shared" si="166"/>
        <v>2.6387733547075885E-3</v>
      </c>
      <c r="BU106">
        <f t="shared" si="166"/>
        <v>2.5385167819580055E-3</v>
      </c>
      <c r="BV106">
        <f t="shared" si="167"/>
        <v>2.4438077242916966E-3</v>
      </c>
      <c r="BW106">
        <f t="shared" si="167"/>
        <v>2.3542219911842559E-3</v>
      </c>
      <c r="BX106">
        <f t="shared" si="167"/>
        <v>2.2693782294991253E-3</v>
      </c>
      <c r="BY106">
        <f t="shared" si="167"/>
        <v>2.188932431543957E-3</v>
      </c>
      <c r="BZ106">
        <f t="shared" si="167"/>
        <v>2.112573305056258E-3</v>
      </c>
      <c r="CA106">
        <f t="shared" si="167"/>
        <v>2.040018344905227E-3</v>
      </c>
      <c r="CB106">
        <f t="shared" si="167"/>
        <v>1.9710104805754831E-3</v>
      </c>
      <c r="CC106">
        <f t="shared" si="167"/>
        <v>1.9053151995297654E-3</v>
      </c>
      <c r="CD106">
        <f t="shared" si="167"/>
        <v>1.8427180665221354E-3</v>
      </c>
      <c r="CE106">
        <f t="shared" si="167"/>
        <v>1.7830225744082109E-3</v>
      </c>
      <c r="CF106">
        <f t="shared" si="168"/>
        <v>1.7260482740957422E-3</v>
      </c>
      <c r="CG106">
        <f t="shared" si="168"/>
        <v>1.6716291408140755E-3</v>
      </c>
      <c r="CH106">
        <f t="shared" si="168"/>
        <v>1.6196121414558972E-3</v>
      </c>
      <c r="CI106">
        <f t="shared" si="168"/>
        <v>1.5698559738060848E-3</v>
      </c>
      <c r="CJ106">
        <f t="shared" si="168"/>
        <v>1.5222299533562348E-3</v>
      </c>
      <c r="CK106">
        <f t="shared" si="168"/>
        <v>1.4766130273634948E-3</v>
      </c>
      <c r="CL106">
        <f t="shared" si="168"/>
        <v>1.4328928990429404E-3</v>
      </c>
      <c r="CM106">
        <f t="shared" si="168"/>
        <v>1.39096524743323E-3</v>
      </c>
      <c r="CN106">
        <f t="shared" si="168"/>
        <v>1.3507330306615289E-3</v>
      </c>
      <c r="CO106">
        <f t="shared" si="168"/>
        <v>1.3121058621461867E-3</v>
      </c>
      <c r="CP106">
        <f t="shared" si="169"/>
        <v>1.2749994507854935E-3</v>
      </c>
      <c r="CQ106">
        <f t="shared" si="169"/>
        <v>1.2393350974443391E-3</v>
      </c>
      <c r="CR106">
        <f t="shared" si="169"/>
        <v>7.9786998481692949E-4</v>
      </c>
      <c r="CS106">
        <f t="shared" si="169"/>
        <v>5.1819029468894162E-4</v>
      </c>
      <c r="CT106">
        <f t="shared" si="169"/>
        <v>3.5883992281090024E-4</v>
      </c>
      <c r="CU106">
        <f t="shared" si="169"/>
        <v>2.4961154891691009E-4</v>
      </c>
      <c r="CV106">
        <f t="shared" si="169"/>
        <v>1.7042371282242118E-4</v>
      </c>
      <c r="CW106">
        <f t="shared" si="169"/>
        <v>1.1201970459218649E-4</v>
      </c>
      <c r="CX106">
        <f t="shared" si="169"/>
        <v>6.9174606756689839E-5</v>
      </c>
      <c r="CY106">
        <f t="shared" si="169"/>
        <v>3.8571355247988341E-5</v>
      </c>
      <c r="CZ106">
        <f t="shared" si="170"/>
        <v>1.793390828447735E-5</v>
      </c>
      <c r="DA106">
        <f t="shared" si="170"/>
        <v>5.6115686641014809E-6</v>
      </c>
      <c r="DB106">
        <f t="shared" si="170"/>
        <v>3.5642715068025646E-7</v>
      </c>
      <c r="DC106">
        <f t="shared" si="170"/>
        <v>0</v>
      </c>
      <c r="DD106">
        <f t="shared" si="170"/>
        <v>0</v>
      </c>
      <c r="DE106">
        <f t="shared" si="170"/>
        <v>0</v>
      </c>
      <c r="DF106">
        <f t="shared" si="170"/>
        <v>0</v>
      </c>
      <c r="DG106">
        <f t="shared" si="170"/>
        <v>0</v>
      </c>
      <c r="DH106">
        <f t="shared" si="170"/>
        <v>0</v>
      </c>
      <c r="DI106">
        <f t="shared" si="170"/>
        <v>0</v>
      </c>
      <c r="DJ106">
        <f t="shared" si="171"/>
        <v>0</v>
      </c>
      <c r="DK106">
        <f t="shared" si="171"/>
        <v>0</v>
      </c>
      <c r="DL106">
        <f t="shared" si="171"/>
        <v>0</v>
      </c>
      <c r="DM106">
        <f t="shared" si="171"/>
        <v>0</v>
      </c>
      <c r="DN106">
        <f t="shared" si="171"/>
        <v>0</v>
      </c>
      <c r="DO106">
        <f t="shared" si="171"/>
        <v>0</v>
      </c>
      <c r="DP106">
        <f t="shared" si="171"/>
        <v>0</v>
      </c>
      <c r="DQ106">
        <f t="shared" si="171"/>
        <v>0</v>
      </c>
      <c r="DR106">
        <f t="shared" si="171"/>
        <v>0</v>
      </c>
      <c r="DS106">
        <f t="shared" si="171"/>
        <v>0</v>
      </c>
      <c r="DT106">
        <f t="shared" si="172"/>
        <v>0</v>
      </c>
      <c r="DU106">
        <f t="shared" si="172"/>
        <v>0</v>
      </c>
      <c r="DV106">
        <f t="shared" si="172"/>
        <v>0</v>
      </c>
      <c r="DW106">
        <f t="shared" si="172"/>
        <v>0</v>
      </c>
      <c r="DX106">
        <f t="shared" si="172"/>
        <v>0</v>
      </c>
      <c r="DY106">
        <f t="shared" si="172"/>
        <v>0</v>
      </c>
      <c r="DZ106">
        <f t="shared" si="172"/>
        <v>0</v>
      </c>
      <c r="EA106">
        <f t="shared" si="172"/>
        <v>0</v>
      </c>
      <c r="EB106">
        <f t="shared" si="172"/>
        <v>0</v>
      </c>
      <c r="EC106">
        <f t="shared" si="172"/>
        <v>0</v>
      </c>
      <c r="ED106">
        <f t="shared" si="173"/>
        <v>0</v>
      </c>
      <c r="EE106">
        <f t="shared" si="173"/>
        <v>0</v>
      </c>
      <c r="EF106">
        <f t="shared" si="173"/>
        <v>0</v>
      </c>
      <c r="EG106">
        <f t="shared" si="173"/>
        <v>0</v>
      </c>
      <c r="EH106">
        <f t="shared" si="173"/>
        <v>0</v>
      </c>
      <c r="EI106">
        <f t="shared" si="173"/>
        <v>0</v>
      </c>
      <c r="EJ106">
        <f t="shared" si="173"/>
        <v>0</v>
      </c>
      <c r="EK106">
        <f t="shared" si="173"/>
        <v>0</v>
      </c>
      <c r="EL106">
        <f t="shared" si="173"/>
        <v>0</v>
      </c>
      <c r="EM106">
        <f t="shared" si="173"/>
        <v>0</v>
      </c>
      <c r="EN106">
        <f t="shared" si="174"/>
        <v>0</v>
      </c>
      <c r="EO106">
        <f t="shared" si="174"/>
        <v>0</v>
      </c>
      <c r="EP106">
        <f t="shared" si="174"/>
        <v>0</v>
      </c>
      <c r="EQ106">
        <f t="shared" si="174"/>
        <v>0</v>
      </c>
      <c r="ER106">
        <f t="shared" si="174"/>
        <v>0</v>
      </c>
      <c r="ES106">
        <f t="shared" si="174"/>
        <v>0</v>
      </c>
      <c r="ET106">
        <f t="shared" si="174"/>
        <v>0</v>
      </c>
      <c r="EU106">
        <f t="shared" si="174"/>
        <v>0</v>
      </c>
      <c r="EV106">
        <f t="shared" si="174"/>
        <v>0</v>
      </c>
      <c r="EW106">
        <f t="shared" si="174"/>
        <v>0</v>
      </c>
      <c r="EX106">
        <f t="shared" si="174"/>
        <v>0</v>
      </c>
      <c r="EZ106">
        <f t="shared" si="112"/>
        <v>0.87954290856399886</v>
      </c>
      <c r="FB106">
        <f t="shared" si="158"/>
        <v>1.1153512057211323E-2</v>
      </c>
      <c r="FC106">
        <f t="shared" si="159"/>
        <v>0.24859005559704903</v>
      </c>
    </row>
    <row r="107" spans="1:159" x14ac:dyDescent="0.25">
      <c r="A107">
        <v>800</v>
      </c>
      <c r="B107" s="19">
        <f>'Input spectra'!Y106</f>
        <v>4.5416435073807999E-2</v>
      </c>
      <c r="C107">
        <f>'Input spectra'!F106</f>
        <v>0</v>
      </c>
      <c r="D107">
        <f t="shared" si="160"/>
        <v>2.0653927966864227E-2</v>
      </c>
      <c r="E107">
        <f t="shared" si="160"/>
        <v>2.0410606033134424E-2</v>
      </c>
      <c r="F107">
        <f t="shared" si="160"/>
        <v>2.0169065162001371E-2</v>
      </c>
      <c r="G107">
        <f t="shared" si="160"/>
        <v>1.9929294208396304E-2</v>
      </c>
      <c r="H107">
        <f t="shared" si="160"/>
        <v>1.9691282091684043E-2</v>
      </c>
      <c r="I107">
        <f t="shared" si="160"/>
        <v>1.9455017795307918E-2</v>
      </c>
      <c r="J107">
        <f t="shared" si="160"/>
        <v>1.9220490366436544E-2</v>
      </c>
      <c r="K107">
        <f t="shared" si="160"/>
        <v>1.8987688915612502E-2</v>
      </c>
      <c r="L107">
        <f t="shared" si="160"/>
        <v>1.8756602616402916E-2</v>
      </c>
      <c r="M107">
        <f t="shared" si="160"/>
        <v>1.8527220705051844E-2</v>
      </c>
      <c r="N107">
        <f t="shared" si="161"/>
        <v>1.8299532480134596E-2</v>
      </c>
      <c r="O107">
        <f t="shared" si="161"/>
        <v>1.8073527302213815E-2</v>
      </c>
      <c r="P107">
        <f t="shared" si="161"/>
        <v>1.7849194593497476E-2</v>
      </c>
      <c r="Q107">
        <f t="shared" si="161"/>
        <v>1.7626523837498648E-2</v>
      </c>
      <c r="R107">
        <f t="shared" si="161"/>
        <v>1.7405504578697113E-2</v>
      </c>
      <c r="S107">
        <f t="shared" si="161"/>
        <v>1.7186126422202779E-2</v>
      </c>
      <c r="T107">
        <f t="shared" si="161"/>
        <v>1.6968379033420883E-2</v>
      </c>
      <c r="U107">
        <f t="shared" si="161"/>
        <v>1.6752252137718995E-2</v>
      </c>
      <c r="V107">
        <f t="shared" si="161"/>
        <v>1.6537735520095815E-2</v>
      </c>
      <c r="W107">
        <f t="shared" si="161"/>
        <v>1.6324819024851701E-2</v>
      </c>
      <c r="X107">
        <f t="shared" si="162"/>
        <v>1.6113492555261E-2</v>
      </c>
      <c r="Y107">
        <f t="shared" si="162"/>
        <v>1.59037460732461E-2</v>
      </c>
      <c r="Z107">
        <f t="shared" si="162"/>
        <v>1.5695569599053247E-2</v>
      </c>
      <c r="AA107">
        <f t="shared" si="162"/>
        <v>1.5488953210930074E-2</v>
      </c>
      <c r="AB107">
        <f t="shared" si="162"/>
        <v>1.5283887044804892E-2</v>
      </c>
      <c r="AC107">
        <f t="shared" si="162"/>
        <v>1.5080361293967648E-2</v>
      </c>
      <c r="AD107">
        <f t="shared" si="162"/>
        <v>1.4878366208752622E-2</v>
      </c>
      <c r="AE107">
        <f t="shared" si="162"/>
        <v>1.4677892096222812E-2</v>
      </c>
      <c r="AF107">
        <f t="shared" si="162"/>
        <v>1.4478929319856029E-2</v>
      </c>
      <c r="AG107">
        <f t="shared" si="162"/>
        <v>1.4281468299232613E-2</v>
      </c>
      <c r="AH107">
        <f t="shared" si="163"/>
        <v>1.4085499509724901E-2</v>
      </c>
      <c r="AI107">
        <f t="shared" si="163"/>
        <v>1.3891013482188295E-2</v>
      </c>
      <c r="AJ107">
        <f t="shared" si="163"/>
        <v>1.3698000802654015E-2</v>
      </c>
      <c r="AK107">
        <f t="shared" si="163"/>
        <v>1.3506452112023478E-2</v>
      </c>
      <c r="AL107">
        <f t="shared" si="163"/>
        <v>1.3316358105764335E-2</v>
      </c>
      <c r="AM107">
        <f t="shared" si="163"/>
        <v>1.3127709533608128E-2</v>
      </c>
      <c r="AN107">
        <f t="shared" si="163"/>
        <v>1.2940497199249543E-2</v>
      </c>
      <c r="AO107">
        <f t="shared" si="163"/>
        <v>1.275471196004732E-2</v>
      </c>
      <c r="AP107">
        <f t="shared" si="163"/>
        <v>1.2570344726726733E-2</v>
      </c>
      <c r="AQ107">
        <f t="shared" si="163"/>
        <v>1.2387386463083658E-2</v>
      </c>
      <c r="AR107">
        <f t="shared" si="164"/>
        <v>1.2205828185690265E-2</v>
      </c>
      <c r="AS107">
        <f t="shared" si="164"/>
        <v>1.2025660963602252E-2</v>
      </c>
      <c r="AT107">
        <f t="shared" si="164"/>
        <v>1.1846875918067646E-2</v>
      </c>
      <c r="AU107">
        <f t="shared" si="164"/>
        <v>1.1669464222237212E-2</v>
      </c>
      <c r="AV107">
        <f t="shared" si="164"/>
        <v>1.1493417100876358E-2</v>
      </c>
      <c r="AW107">
        <f t="shared" si="164"/>
        <v>1.1318725830078617E-2</v>
      </c>
      <c r="AX107">
        <f t="shared" si="164"/>
        <v>1.006089852146011E-2</v>
      </c>
      <c r="AY107">
        <f t="shared" si="164"/>
        <v>8.5961935117097339E-3</v>
      </c>
      <c r="AZ107">
        <f t="shared" si="164"/>
        <v>7.7376780135623591E-3</v>
      </c>
      <c r="BA107">
        <f t="shared" si="164"/>
        <v>7.0873994572873229E-3</v>
      </c>
      <c r="BB107">
        <f t="shared" si="165"/>
        <v>6.5560793570963623E-3</v>
      </c>
      <c r="BC107">
        <f t="shared" si="165"/>
        <v>6.1050183242562809E-3</v>
      </c>
      <c r="BD107">
        <f t="shared" si="165"/>
        <v>5.7130114891953583E-3</v>
      </c>
      <c r="BE107">
        <f t="shared" si="165"/>
        <v>5.366839859218377E-3</v>
      </c>
      <c r="BF107">
        <f t="shared" si="165"/>
        <v>5.0575531397014529E-3</v>
      </c>
      <c r="BG107">
        <f t="shared" si="165"/>
        <v>4.7787325511423721E-3</v>
      </c>
      <c r="BH107">
        <f t="shared" si="165"/>
        <v>4.5255759821944052E-3</v>
      </c>
      <c r="BI107">
        <f t="shared" si="165"/>
        <v>4.2943727476185065E-3</v>
      </c>
      <c r="BJ107">
        <f t="shared" si="165"/>
        <v>4.0821815621348923E-3</v>
      </c>
      <c r="BK107">
        <f t="shared" si="165"/>
        <v>3.8866226219549048E-3</v>
      </c>
      <c r="BL107">
        <f t="shared" si="166"/>
        <v>3.7057376221245552E-3</v>
      </c>
      <c r="BM107">
        <f t="shared" si="166"/>
        <v>3.5378921970714442E-3</v>
      </c>
      <c r="BN107">
        <f t="shared" si="166"/>
        <v>3.3817059250100126E-3</v>
      </c>
      <c r="BO107">
        <f t="shared" si="166"/>
        <v>3.2360008523923778E-3</v>
      </c>
      <c r="BP107">
        <f t="shared" si="166"/>
        <v>3.0997628245878314E-3</v>
      </c>
      <c r="BQ107">
        <f t="shared" si="166"/>
        <v>2.9721118949457208E-3</v>
      </c>
      <c r="BR107">
        <f t="shared" si="166"/>
        <v>2.8522793111474491E-3</v>
      </c>
      <c r="BS107">
        <f t="shared" si="166"/>
        <v>2.7395893591087303E-3</v>
      </c>
      <c r="BT107">
        <f t="shared" si="166"/>
        <v>2.633444855974739E-3</v>
      </c>
      <c r="BU107">
        <f t="shared" si="166"/>
        <v>2.5333154264199484E-3</v>
      </c>
      <c r="BV107">
        <f t="shared" si="167"/>
        <v>2.4387279310971927E-3</v>
      </c>
      <c r="BW107">
        <f t="shared" si="167"/>
        <v>2.3492585798622245E-3</v>
      </c>
      <c r="BX107">
        <f t="shared" si="167"/>
        <v>2.2645263787336059E-3</v>
      </c>
      <c r="BY107">
        <f t="shared" si="167"/>
        <v>2.1841876434966516E-3</v>
      </c>
      <c r="BZ107">
        <f t="shared" si="167"/>
        <v>2.1079313743206898E-3</v>
      </c>
      <c r="CA107">
        <f t="shared" si="167"/>
        <v>2.035475331354287E-3</v>
      </c>
      <c r="CB107">
        <f t="shared" si="167"/>
        <v>1.9665626855025322E-3</v>
      </c>
      <c r="CC107">
        <f t="shared" si="167"/>
        <v>1.9009591445922757E-3</v>
      </c>
      <c r="CD107">
        <f t="shared" si="167"/>
        <v>1.8384504750830924E-3</v>
      </c>
      <c r="CE107">
        <f t="shared" si="167"/>
        <v>1.7788403549394325E-3</v>
      </c>
      <c r="CF107">
        <f t="shared" si="168"/>
        <v>1.7219485053627719E-3</v>
      </c>
      <c r="CG107">
        <f t="shared" si="168"/>
        <v>1.6676090586072989E-3</v>
      </c>
      <c r="CH107">
        <f t="shared" si="168"/>
        <v>1.6156691266692544E-3</v>
      </c>
      <c r="CI107">
        <f t="shared" si="168"/>
        <v>1.5659875416948995E-3</v>
      </c>
      <c r="CJ107">
        <f t="shared" si="168"/>
        <v>1.5184337438305848E-3</v>
      </c>
      <c r="CK107">
        <f t="shared" si="168"/>
        <v>1.4728867961942198E-3</v>
      </c>
      <c r="CL107">
        <f t="shared" si="168"/>
        <v>1.4292345098746424E-3</v>
      </c>
      <c r="CM107">
        <f t="shared" si="168"/>
        <v>1.38737266451309E-3</v>
      </c>
      <c r="CN107">
        <f t="shared" si="168"/>
        <v>1.3472043122049607E-3</v>
      </c>
      <c r="CO107">
        <f t="shared" si="168"/>
        <v>1.3086391542706623E-3</v>
      </c>
      <c r="CP107">
        <f t="shared" si="169"/>
        <v>1.2715929819526459E-3</v>
      </c>
      <c r="CQ107">
        <f t="shared" si="169"/>
        <v>1.2359871733579218E-3</v>
      </c>
      <c r="CR107">
        <f t="shared" si="169"/>
        <v>7.956909761198006E-4</v>
      </c>
      <c r="CS107">
        <f t="shared" si="169"/>
        <v>5.1675973896271338E-4</v>
      </c>
      <c r="CT107">
        <f t="shared" si="169"/>
        <v>3.5783864472066767E-4</v>
      </c>
      <c r="CU107">
        <f t="shared" si="169"/>
        <v>2.4890765383046956E-4</v>
      </c>
      <c r="CV107">
        <f t="shared" si="169"/>
        <v>1.6993807281522993E-4</v>
      </c>
      <c r="CW107">
        <f t="shared" si="169"/>
        <v>1.1169717251998972E-4</v>
      </c>
      <c r="CX107">
        <f t="shared" si="169"/>
        <v>6.8973385863514269E-5</v>
      </c>
      <c r="CY107">
        <f t="shared" si="169"/>
        <v>3.8458012447455389E-5</v>
      </c>
      <c r="CZ107">
        <f t="shared" si="170"/>
        <v>1.7880677564686478E-5</v>
      </c>
      <c r="DA107">
        <f t="shared" si="170"/>
        <v>5.5947463166819994E-6</v>
      </c>
      <c r="DB107">
        <f t="shared" si="170"/>
        <v>3.5534809105831623E-7</v>
      </c>
      <c r="DC107">
        <f t="shared" si="170"/>
        <v>0</v>
      </c>
      <c r="DD107">
        <f t="shared" si="170"/>
        <v>0</v>
      </c>
      <c r="DE107">
        <f t="shared" si="170"/>
        <v>0</v>
      </c>
      <c r="DF107">
        <f t="shared" si="170"/>
        <v>0</v>
      </c>
      <c r="DG107">
        <f t="shared" si="170"/>
        <v>0</v>
      </c>
      <c r="DH107">
        <f t="shared" si="170"/>
        <v>0</v>
      </c>
      <c r="DI107">
        <f t="shared" si="170"/>
        <v>0</v>
      </c>
      <c r="DJ107">
        <f t="shared" si="171"/>
        <v>0</v>
      </c>
      <c r="DK107">
        <f t="shared" si="171"/>
        <v>0</v>
      </c>
      <c r="DL107">
        <f t="shared" si="171"/>
        <v>0</v>
      </c>
      <c r="DM107">
        <f t="shared" si="171"/>
        <v>0</v>
      </c>
      <c r="DN107">
        <f t="shared" si="171"/>
        <v>0</v>
      </c>
      <c r="DO107">
        <f t="shared" si="171"/>
        <v>0</v>
      </c>
      <c r="DP107">
        <f t="shared" si="171"/>
        <v>0</v>
      </c>
      <c r="DQ107">
        <f t="shared" si="171"/>
        <v>0</v>
      </c>
      <c r="DR107">
        <f t="shared" si="171"/>
        <v>0</v>
      </c>
      <c r="DS107">
        <f t="shared" si="171"/>
        <v>0</v>
      </c>
      <c r="DT107">
        <f t="shared" si="172"/>
        <v>0</v>
      </c>
      <c r="DU107">
        <f t="shared" si="172"/>
        <v>0</v>
      </c>
      <c r="DV107">
        <f t="shared" si="172"/>
        <v>0</v>
      </c>
      <c r="DW107">
        <f t="shared" si="172"/>
        <v>0</v>
      </c>
      <c r="DX107">
        <f t="shared" si="172"/>
        <v>0</v>
      </c>
      <c r="DY107">
        <f t="shared" si="172"/>
        <v>0</v>
      </c>
      <c r="DZ107">
        <f t="shared" si="172"/>
        <v>0</v>
      </c>
      <c r="EA107">
        <f t="shared" si="172"/>
        <v>0</v>
      </c>
      <c r="EB107">
        <f t="shared" si="172"/>
        <v>0</v>
      </c>
      <c r="EC107">
        <f t="shared" si="172"/>
        <v>0</v>
      </c>
      <c r="ED107">
        <f t="shared" si="173"/>
        <v>0</v>
      </c>
      <c r="EE107">
        <f t="shared" si="173"/>
        <v>0</v>
      </c>
      <c r="EF107">
        <f t="shared" si="173"/>
        <v>0</v>
      </c>
      <c r="EG107">
        <f t="shared" si="173"/>
        <v>0</v>
      </c>
      <c r="EH107">
        <f t="shared" si="173"/>
        <v>0</v>
      </c>
      <c r="EI107">
        <f t="shared" si="173"/>
        <v>0</v>
      </c>
      <c r="EJ107">
        <f t="shared" si="173"/>
        <v>0</v>
      </c>
      <c r="EK107">
        <f t="shared" si="173"/>
        <v>0</v>
      </c>
      <c r="EL107">
        <f t="shared" si="173"/>
        <v>0</v>
      </c>
      <c r="EM107">
        <f t="shared" si="173"/>
        <v>0</v>
      </c>
      <c r="EN107">
        <f t="shared" si="174"/>
        <v>0</v>
      </c>
      <c r="EO107">
        <f t="shared" si="174"/>
        <v>0</v>
      </c>
      <c r="EP107">
        <f t="shared" si="174"/>
        <v>0</v>
      </c>
      <c r="EQ107">
        <f t="shared" si="174"/>
        <v>0</v>
      </c>
      <c r="ER107">
        <f t="shared" si="174"/>
        <v>0</v>
      </c>
      <c r="ES107">
        <f t="shared" si="174"/>
        <v>0</v>
      </c>
      <c r="ET107">
        <f t="shared" si="174"/>
        <v>0</v>
      </c>
      <c r="EU107">
        <f t="shared" si="174"/>
        <v>0</v>
      </c>
      <c r="EV107">
        <f t="shared" si="174"/>
        <v>0</v>
      </c>
      <c r="EW107">
        <f t="shared" si="174"/>
        <v>0</v>
      </c>
      <c r="EX107">
        <f t="shared" si="174"/>
        <v>0</v>
      </c>
      <c r="EZ107">
        <f t="shared" si="112"/>
        <v>0.87882497991225628</v>
      </c>
      <c r="FB107">
        <f t="shared" si="158"/>
        <v>1.1226163283734492E-2</v>
      </c>
      <c r="FC107">
        <f t="shared" si="159"/>
        <v>0.24858076689714226</v>
      </c>
    </row>
    <row r="108" spans="1:159" x14ac:dyDescent="0.25">
      <c r="A108">
        <v>805</v>
      </c>
      <c r="B108" s="19">
        <f>'Input spectra'!Y107</f>
        <v>4.5713692505243701E-2</v>
      </c>
      <c r="C108">
        <f>'Input spectra'!F107</f>
        <v>0</v>
      </c>
      <c r="D108">
        <f t="shared" si="160"/>
        <v>2.0653927966864227E-2</v>
      </c>
      <c r="E108">
        <f t="shared" si="160"/>
        <v>2.0409999321719597E-2</v>
      </c>
      <c r="F108">
        <f t="shared" si="160"/>
        <v>2.0167866116743333E-2</v>
      </c>
      <c r="G108">
        <f t="shared" si="160"/>
        <v>1.992751704839657E-2</v>
      </c>
      <c r="H108">
        <f t="shared" si="160"/>
        <v>1.9688940878900881E-2</v>
      </c>
      <c r="I108">
        <f t="shared" si="160"/>
        <v>1.9452126435873577E-2</v>
      </c>
      <c r="J108">
        <f t="shared" si="160"/>
        <v>1.9217062611964923E-2</v>
      </c>
      <c r="K108">
        <f t="shared" si="160"/>
        <v>1.8983738364497328E-2</v>
      </c>
      <c r="L108">
        <f t="shared" si="160"/>
        <v>1.8752142715106484E-2</v>
      </c>
      <c r="M108">
        <f t="shared" si="160"/>
        <v>1.8522264749384412E-2</v>
      </c>
      <c r="N108">
        <f t="shared" si="161"/>
        <v>1.829409361652444E-2</v>
      </c>
      <c r="O108">
        <f t="shared" si="161"/>
        <v>1.8067618528968057E-2</v>
      </c>
      <c r="P108">
        <f t="shared" si="161"/>
        <v>1.7842828762053727E-2</v>
      </c>
      <c r="Q108">
        <f t="shared" si="161"/>
        <v>1.7619713653667539E-2</v>
      </c>
      <c r="R108">
        <f t="shared" si="161"/>
        <v>1.7398262603895747E-2</v>
      </c>
      <c r="S108">
        <f t="shared" si="161"/>
        <v>1.7178465074679187E-2</v>
      </c>
      <c r="T108">
        <f t="shared" si="161"/>
        <v>1.6960310589469552E-2</v>
      </c>
      <c r="U108">
        <f t="shared" si="161"/>
        <v>1.674378873288751E-2</v>
      </c>
      <c r="V108">
        <f t="shared" si="161"/>
        <v>1.6528889150382652E-2</v>
      </c>
      <c r="W108">
        <f t="shared" si="161"/>
        <v>1.6315601547895308E-2</v>
      </c>
      <c r="X108">
        <f t="shared" si="162"/>
        <v>1.6103915691520126E-2</v>
      </c>
      <c r="Y108">
        <f t="shared" si="162"/>
        <v>1.5893821407171493E-2</v>
      </c>
      <c r="Z108">
        <f t="shared" si="162"/>
        <v>1.5685308580250787E-2</v>
      </c>
      <c r="AA108">
        <f t="shared" si="162"/>
        <v>1.5478367155315339E-2</v>
      </c>
      <c r="AB108">
        <f t="shared" si="162"/>
        <v>1.5272987135749261E-2</v>
      </c>
      <c r="AC108">
        <f t="shared" si="162"/>
        <v>1.5069158583435997E-2</v>
      </c>
      <c r="AD108">
        <f t="shared" si="162"/>
        <v>1.4866871618432651E-2</v>
      </c>
      <c r="AE108">
        <f t="shared" si="162"/>
        <v>1.4666116418646067E-2</v>
      </c>
      <c r="AF108">
        <f t="shared" si="162"/>
        <v>1.4466883219510668E-2</v>
      </c>
      <c r="AG108">
        <f t="shared" si="162"/>
        <v>1.4269162313667989E-2</v>
      </c>
      <c r="AH108">
        <f t="shared" si="163"/>
        <v>1.4072944050647995E-2</v>
      </c>
      <c r="AI108">
        <f t="shared" si="163"/>
        <v>1.387821883655207E-2</v>
      </c>
      <c r="AJ108">
        <f t="shared" si="163"/>
        <v>1.3684977133737737E-2</v>
      </c>
      <c r="AK108">
        <f t="shared" si="163"/>
        <v>1.3493209460505058E-2</v>
      </c>
      <c r="AL108">
        <f t="shared" si="163"/>
        <v>1.3302906390784755E-2</v>
      </c>
      <c r="AM108">
        <f t="shared" si="163"/>
        <v>1.311405855382798E-2</v>
      </c>
      <c r="AN108">
        <f t="shared" si="163"/>
        <v>1.2926656633897771E-2</v>
      </c>
      <c r="AO108">
        <f t="shared" si="163"/>
        <v>1.2740691369962186E-2</v>
      </c>
      <c r="AP108">
        <f t="shared" si="163"/>
        <v>1.2556153555389067E-2</v>
      </c>
      <c r="AQ108">
        <f t="shared" si="163"/>
        <v>1.2373034037642451E-2</v>
      </c>
      <c r="AR108">
        <f t="shared" si="164"/>
        <v>1.219132371798066E-2</v>
      </c>
      <c r="AS108">
        <f t="shared" si="164"/>
        <v>1.2011013551155964E-2</v>
      </c>
      <c r="AT108">
        <f t="shared" si="164"/>
        <v>1.1832094545115881E-2</v>
      </c>
      <c r="AU108">
        <f t="shared" si="164"/>
        <v>1.1654557760706135E-2</v>
      </c>
      <c r="AV108">
        <f t="shared" si="164"/>
        <v>1.1478394311375139E-2</v>
      </c>
      <c r="AW108">
        <f t="shared" si="164"/>
        <v>1.1303595362880137E-2</v>
      </c>
      <c r="AX108">
        <f t="shared" si="164"/>
        <v>1.0047150809283114E-2</v>
      </c>
      <c r="AY108">
        <f t="shared" si="164"/>
        <v>8.5841920700324894E-3</v>
      </c>
      <c r="AZ108">
        <f t="shared" si="164"/>
        <v>7.7266454912326586E-3</v>
      </c>
      <c r="BA108">
        <f t="shared" si="164"/>
        <v>7.0770837392741884E-3</v>
      </c>
      <c r="BB108">
        <f t="shared" si="165"/>
        <v>6.5463423783121803E-3</v>
      </c>
      <c r="BC108">
        <f t="shared" si="165"/>
        <v>6.0957700497430113E-3</v>
      </c>
      <c r="BD108">
        <f t="shared" si="165"/>
        <v>5.7041874881226078E-3</v>
      </c>
      <c r="BE108">
        <f t="shared" si="165"/>
        <v>5.3583912511396313E-3</v>
      </c>
      <c r="BF108">
        <f t="shared" si="165"/>
        <v>5.0494413175710805E-3</v>
      </c>
      <c r="BG108">
        <f t="shared" si="165"/>
        <v>4.7709261086194311E-3</v>
      </c>
      <c r="BH108">
        <f t="shared" si="165"/>
        <v>4.5180487868573729E-3</v>
      </c>
      <c r="BI108">
        <f t="shared" si="165"/>
        <v>4.2871026634427331E-3</v>
      </c>
      <c r="BJ108">
        <f t="shared" si="165"/>
        <v>4.0751495647121773E-3</v>
      </c>
      <c r="BK108">
        <f t="shared" si="165"/>
        <v>3.879812163855848E-3</v>
      </c>
      <c r="BL108">
        <f t="shared" si="166"/>
        <v>3.6991341643729443E-3</v>
      </c>
      <c r="BM108">
        <f t="shared" si="166"/>
        <v>3.5314828548047594E-3</v>
      </c>
      <c r="BN108">
        <f t="shared" si="166"/>
        <v>3.3754791939466975E-3</v>
      </c>
      <c r="BO108">
        <f t="shared" si="166"/>
        <v>3.229946393920588E-3</v>
      </c>
      <c r="BP108">
        <f t="shared" si="166"/>
        <v>3.0938712943025812E-3</v>
      </c>
      <c r="BQ108">
        <f t="shared" si="166"/>
        <v>2.9663748039966604E-3</v>
      </c>
      <c r="BR108">
        <f t="shared" si="166"/>
        <v>2.846688912775537E-3</v>
      </c>
      <c r="BS108">
        <f t="shared" si="166"/>
        <v>2.7341385548052522E-3</v>
      </c>
      <c r="BT108">
        <f t="shared" si="166"/>
        <v>2.6281271171272355E-3</v>
      </c>
      <c r="BU108">
        <f t="shared" si="166"/>
        <v>2.5281247283254937E-3</v>
      </c>
      <c r="BV108">
        <f t="shared" si="167"/>
        <v>2.4336586969571708E-3</v>
      </c>
      <c r="BW108">
        <f t="shared" si="167"/>
        <v>2.3443056329110336E-3</v>
      </c>
      <c r="BX108">
        <f t="shared" si="167"/>
        <v>2.2596849010542252E-3</v>
      </c>
      <c r="BY108">
        <f t="shared" si="167"/>
        <v>2.1794531403778769E-3</v>
      </c>
      <c r="BZ108">
        <f t="shared" si="167"/>
        <v>2.1032996432411083E-3</v>
      </c>
      <c r="CA108">
        <f t="shared" si="167"/>
        <v>2.0309424348555678E-3</v>
      </c>
      <c r="CB108">
        <f t="shared" si="167"/>
        <v>1.9621249273528798E-3</v>
      </c>
      <c r="CC108">
        <f t="shared" si="167"/>
        <v>1.8966130487495468E-3</v>
      </c>
      <c r="CD108">
        <f t="shared" si="167"/>
        <v>1.8341927670532502E-3</v>
      </c>
      <c r="CE108">
        <f t="shared" si="167"/>
        <v>1.7746679451948486E-3</v>
      </c>
      <c r="CF108">
        <f t="shared" si="168"/>
        <v>1.7178584745403333E-3</v>
      </c>
      <c r="CG108">
        <f t="shared" si="168"/>
        <v>1.663598644251218E-3</v>
      </c>
      <c r="CH108">
        <f t="shared" si="168"/>
        <v>1.6117357113201634E-3</v>
      </c>
      <c r="CI108">
        <f t="shared" si="168"/>
        <v>1.5621286421569252E-3</v>
      </c>
      <c r="CJ108">
        <f t="shared" si="168"/>
        <v>1.514647001472975E-3</v>
      </c>
      <c r="CK108">
        <f t="shared" si="168"/>
        <v>1.4691699681647463E-3</v>
      </c>
      <c r="CL108">
        <f t="shared" si="168"/>
        <v>1.4255854611192372E-3</v>
      </c>
      <c r="CM108">
        <f t="shared" si="168"/>
        <v>1.3837893605106392E-3</v>
      </c>
      <c r="CN108">
        <f t="shared" si="168"/>
        <v>1.3436848123383463E-3</v>
      </c>
      <c r="CO108">
        <f t="shared" si="168"/>
        <v>1.3051816057654615E-3</v>
      </c>
      <c r="CP108">
        <f t="shared" si="169"/>
        <v>1.2681956143236485E-3</v>
      </c>
      <c r="CQ108">
        <f t="shared" si="169"/>
        <v>1.2326482933110972E-3</v>
      </c>
      <c r="CR108">
        <f t="shared" si="169"/>
        <v>7.9351791836579919E-4</v>
      </c>
      <c r="CS108">
        <f t="shared" si="169"/>
        <v>5.1533313253794262E-4</v>
      </c>
      <c r="CT108">
        <f t="shared" si="169"/>
        <v>3.5684016051637252E-4</v>
      </c>
      <c r="CU108">
        <f t="shared" si="169"/>
        <v>2.4820574370143549E-4</v>
      </c>
      <c r="CV108">
        <f t="shared" si="169"/>
        <v>1.694538166894992E-4</v>
      </c>
      <c r="CW108">
        <f t="shared" si="169"/>
        <v>1.1137556909635513E-4</v>
      </c>
      <c r="CX108">
        <f t="shared" si="169"/>
        <v>6.8772750298535742E-5</v>
      </c>
      <c r="CY108">
        <f t="shared" si="169"/>
        <v>3.8345002707307563E-5</v>
      </c>
      <c r="CZ108">
        <f t="shared" si="170"/>
        <v>1.7827604842220272E-5</v>
      </c>
      <c r="DA108">
        <f t="shared" si="170"/>
        <v>5.5779743992562823E-6</v>
      </c>
      <c r="DB108">
        <f t="shared" si="170"/>
        <v>3.5427229821800482E-7</v>
      </c>
      <c r="DC108">
        <f t="shared" si="170"/>
        <v>0</v>
      </c>
      <c r="DD108">
        <f t="shared" si="170"/>
        <v>0</v>
      </c>
      <c r="DE108">
        <f t="shared" si="170"/>
        <v>0</v>
      </c>
      <c r="DF108">
        <f t="shared" si="170"/>
        <v>0</v>
      </c>
      <c r="DG108">
        <f t="shared" si="170"/>
        <v>0</v>
      </c>
      <c r="DH108">
        <f t="shared" si="170"/>
        <v>0</v>
      </c>
      <c r="DI108">
        <f t="shared" si="170"/>
        <v>0</v>
      </c>
      <c r="DJ108">
        <f t="shared" si="171"/>
        <v>0</v>
      </c>
      <c r="DK108">
        <f t="shared" si="171"/>
        <v>0</v>
      </c>
      <c r="DL108">
        <f t="shared" si="171"/>
        <v>0</v>
      </c>
      <c r="DM108">
        <f t="shared" si="171"/>
        <v>0</v>
      </c>
      <c r="DN108">
        <f t="shared" si="171"/>
        <v>0</v>
      </c>
      <c r="DO108">
        <f t="shared" si="171"/>
        <v>0</v>
      </c>
      <c r="DP108">
        <f t="shared" si="171"/>
        <v>0</v>
      </c>
      <c r="DQ108">
        <f t="shared" si="171"/>
        <v>0</v>
      </c>
      <c r="DR108">
        <f t="shared" si="171"/>
        <v>0</v>
      </c>
      <c r="DS108">
        <f t="shared" si="171"/>
        <v>0</v>
      </c>
      <c r="DT108">
        <f t="shared" si="172"/>
        <v>0</v>
      </c>
      <c r="DU108">
        <f t="shared" si="172"/>
        <v>0</v>
      </c>
      <c r="DV108">
        <f t="shared" si="172"/>
        <v>0</v>
      </c>
      <c r="DW108">
        <f t="shared" si="172"/>
        <v>0</v>
      </c>
      <c r="DX108">
        <f t="shared" si="172"/>
        <v>0</v>
      </c>
      <c r="DY108">
        <f t="shared" si="172"/>
        <v>0</v>
      </c>
      <c r="DZ108">
        <f t="shared" si="172"/>
        <v>0</v>
      </c>
      <c r="EA108">
        <f t="shared" si="172"/>
        <v>0</v>
      </c>
      <c r="EB108">
        <f t="shared" si="172"/>
        <v>0</v>
      </c>
      <c r="EC108">
        <f t="shared" si="172"/>
        <v>0</v>
      </c>
      <c r="ED108">
        <f t="shared" si="173"/>
        <v>0</v>
      </c>
      <c r="EE108">
        <f t="shared" si="173"/>
        <v>0</v>
      </c>
      <c r="EF108">
        <f t="shared" si="173"/>
        <v>0</v>
      </c>
      <c r="EG108">
        <f t="shared" si="173"/>
        <v>0</v>
      </c>
      <c r="EH108">
        <f t="shared" si="173"/>
        <v>0</v>
      </c>
      <c r="EI108">
        <f t="shared" si="173"/>
        <v>0</v>
      </c>
      <c r="EJ108">
        <f t="shared" si="173"/>
        <v>0</v>
      </c>
      <c r="EK108">
        <f t="shared" si="173"/>
        <v>0</v>
      </c>
      <c r="EL108">
        <f t="shared" si="173"/>
        <v>0</v>
      </c>
      <c r="EM108">
        <f t="shared" si="173"/>
        <v>0</v>
      </c>
      <c r="EN108">
        <f t="shared" si="174"/>
        <v>0</v>
      </c>
      <c r="EO108">
        <f t="shared" si="174"/>
        <v>0</v>
      </c>
      <c r="EP108">
        <f t="shared" si="174"/>
        <v>0</v>
      </c>
      <c r="EQ108">
        <f t="shared" si="174"/>
        <v>0</v>
      </c>
      <c r="ER108">
        <f t="shared" si="174"/>
        <v>0</v>
      </c>
      <c r="ES108">
        <f t="shared" si="174"/>
        <v>0</v>
      </c>
      <c r="ET108">
        <f t="shared" si="174"/>
        <v>0</v>
      </c>
      <c r="EU108">
        <f t="shared" si="174"/>
        <v>0</v>
      </c>
      <c r="EV108">
        <f t="shared" si="174"/>
        <v>0</v>
      </c>
      <c r="EW108">
        <f t="shared" si="174"/>
        <v>0</v>
      </c>
      <c r="EX108">
        <f t="shared" si="174"/>
        <v>0</v>
      </c>
      <c r="EZ108">
        <f t="shared" si="112"/>
        <v>0.87810796243878797</v>
      </c>
      <c r="FB108">
        <f t="shared" si="158"/>
        <v>1.1298803713001515E-2</v>
      </c>
      <c r="FC108">
        <f t="shared" si="159"/>
        <v>0.2485714782050705</v>
      </c>
    </row>
    <row r="109" spans="1:159" x14ac:dyDescent="0.25">
      <c r="A109">
        <v>810</v>
      </c>
      <c r="B109" s="19">
        <f>'Input spectra'!Y108</f>
        <v>4.60109499366795E-2</v>
      </c>
      <c r="C109">
        <f>'Input spectra'!F108</f>
        <v>0</v>
      </c>
      <c r="D109">
        <f t="shared" si="160"/>
        <v>2.0653927966864227E-2</v>
      </c>
      <c r="E109">
        <f t="shared" si="160"/>
        <v>2.0409392628339448E-2</v>
      </c>
      <c r="F109">
        <f t="shared" si="160"/>
        <v>2.0166667142768196E-2</v>
      </c>
      <c r="G109">
        <f t="shared" si="160"/>
        <v>1.9925740046871972E-2</v>
      </c>
      <c r="H109">
        <f t="shared" si="160"/>
        <v>1.9686599944478331E-2</v>
      </c>
      <c r="I109">
        <f t="shared" si="160"/>
        <v>1.9449235506146339E-2</v>
      </c>
      <c r="J109">
        <f t="shared" si="160"/>
        <v>1.9213635468794076E-2</v>
      </c>
      <c r="K109">
        <f t="shared" si="160"/>
        <v>1.8979788635328104E-2</v>
      </c>
      <c r="L109">
        <f t="shared" si="160"/>
        <v>1.8747683874274997E-2</v>
      </c>
      <c r="M109">
        <f t="shared" si="160"/>
        <v>1.8517310119414827E-2</v>
      </c>
      <c r="N109">
        <f t="shared" si="161"/>
        <v>1.8288656369416637E-2</v>
      </c>
      <c r="O109">
        <f t="shared" si="161"/>
        <v>1.8061711687475886E-2</v>
      </c>
      <c r="P109">
        <f t="shared" si="161"/>
        <v>1.7836465200953871E-2</v>
      </c>
      <c r="Q109">
        <f t="shared" si="161"/>
        <v>1.7612906101019087E-2</v>
      </c>
      <c r="R109">
        <f t="shared" si="161"/>
        <v>1.7391023642290504E-2</v>
      </c>
      <c r="S109">
        <f t="shared" si="161"/>
        <v>1.7170807142482838E-2</v>
      </c>
      <c r="T109">
        <f t="shared" si="161"/>
        <v>1.6952245982053679E-2</v>
      </c>
      <c r="U109">
        <f t="shared" si="161"/>
        <v>1.6735329603852534E-2</v>
      </c>
      <c r="V109">
        <f t="shared" si="161"/>
        <v>1.6520047512771838E-2</v>
      </c>
      <c r="W109">
        <f t="shared" si="161"/>
        <v>1.630638927539976E-2</v>
      </c>
      <c r="X109">
        <f t="shared" si="162"/>
        <v>1.6094344519674952E-2</v>
      </c>
      <c r="Y109">
        <f t="shared" si="162"/>
        <v>1.588390293454315E-2</v>
      </c>
      <c r="Z109">
        <f t="shared" si="162"/>
        <v>1.5675054269615633E-2</v>
      </c>
      <c r="AA109">
        <f t="shared" si="162"/>
        <v>1.5467788334829528E-2</v>
      </c>
      <c r="AB109">
        <f t="shared" si="162"/>
        <v>1.5262095000109971E-2</v>
      </c>
      <c r="AC109">
        <f t="shared" si="162"/>
        <v>1.5057964195034084E-2</v>
      </c>
      <c r="AD109">
        <f t="shared" si="162"/>
        <v>1.485538590849677E-2</v>
      </c>
      <c r="AE109">
        <f t="shared" si="162"/>
        <v>1.4654350188378339E-2</v>
      </c>
      <c r="AF109">
        <f t="shared" si="162"/>
        <v>1.4454847141213919E-2</v>
      </c>
      <c r="AG109">
        <f t="shared" si="162"/>
        <v>1.425686693186465E-2</v>
      </c>
      <c r="AH109">
        <f t="shared" si="163"/>
        <v>1.4060399783190701E-2</v>
      </c>
      <c r="AI109">
        <f t="shared" si="163"/>
        <v>1.3865435975726009E-2</v>
      </c>
      <c r="AJ109">
        <f t="shared" si="163"/>
        <v>1.3671965847354825E-2</v>
      </c>
      <c r="AK109">
        <f t="shared" si="163"/>
        <v>1.347997979298997E-2</v>
      </c>
      <c r="AL109">
        <f t="shared" si="163"/>
        <v>1.3289468264252886E-2</v>
      </c>
      <c r="AM109">
        <f t="shared" si="163"/>
        <v>1.3100421769155397E-2</v>
      </c>
      <c r="AN109">
        <f t="shared" si="163"/>
        <v>1.2912830871783175E-2</v>
      </c>
      <c r="AO109">
        <f t="shared" si="163"/>
        <v>1.2726686191980979E-2</v>
      </c>
      <c r="AP109">
        <f t="shared" si="163"/>
        <v>1.2541978405039546E-2</v>
      </c>
      <c r="AQ109">
        <f t="shared" si="163"/>
        <v>1.2358698241384213E-2</v>
      </c>
      <c r="AR109">
        <f t="shared" si="164"/>
        <v>1.2176836486265228E-2</v>
      </c>
      <c r="AS109">
        <f t="shared" si="164"/>
        <v>1.1996383979449736E-2</v>
      </c>
      <c r="AT109">
        <f t="shared" si="164"/>
        <v>1.1817331614915419E-2</v>
      </c>
      <c r="AU109">
        <f t="shared" si="164"/>
        <v>1.1639670340545858E-2</v>
      </c>
      <c r="AV109">
        <f t="shared" si="164"/>
        <v>1.146339115782747E-2</v>
      </c>
      <c r="AW109">
        <f t="shared" si="164"/>
        <v>1.1288485121548154E-2</v>
      </c>
      <c r="AX109">
        <f t="shared" si="164"/>
        <v>1.0033421882663854E-2</v>
      </c>
      <c r="AY109">
        <f t="shared" si="164"/>
        <v>8.5722073839811074E-3</v>
      </c>
      <c r="AZ109">
        <f t="shared" si="164"/>
        <v>7.7156286992743593E-3</v>
      </c>
      <c r="BA109">
        <f t="shared" si="164"/>
        <v>7.0667830358004122E-3</v>
      </c>
      <c r="BB109">
        <f t="shared" si="165"/>
        <v>6.5366198607251036E-3</v>
      </c>
      <c r="BC109">
        <f t="shared" si="165"/>
        <v>6.0865357851109438E-3</v>
      </c>
      <c r="BD109">
        <f t="shared" si="165"/>
        <v>5.6953771161131041E-3</v>
      </c>
      <c r="BE109">
        <f t="shared" si="165"/>
        <v>5.3499559430624372E-3</v>
      </c>
      <c r="BF109">
        <f t="shared" si="165"/>
        <v>5.0413425060125087E-3</v>
      </c>
      <c r="BG109">
        <f t="shared" si="165"/>
        <v>4.7631324185458479E-3</v>
      </c>
      <c r="BH109">
        <f t="shared" si="165"/>
        <v>4.5105341111796845E-3</v>
      </c>
      <c r="BI109">
        <f t="shared" si="165"/>
        <v>4.2798448870304019E-3</v>
      </c>
      <c r="BJ109">
        <f t="shared" si="165"/>
        <v>4.0681296806624207E-3</v>
      </c>
      <c r="BK109">
        <f t="shared" si="165"/>
        <v>3.8730136395985913E-3</v>
      </c>
      <c r="BL109">
        <f t="shared" si="166"/>
        <v>3.6925424736860084E-3</v>
      </c>
      <c r="BM109">
        <f t="shared" si="166"/>
        <v>3.5250851238778193E-3</v>
      </c>
      <c r="BN109">
        <f t="shared" si="166"/>
        <v>3.3692639281558178E-3</v>
      </c>
      <c r="BO109">
        <f t="shared" si="166"/>
        <v>3.2239032631551407E-3</v>
      </c>
      <c r="BP109">
        <f t="shared" si="166"/>
        <v>3.0879909616898815E-3</v>
      </c>
      <c r="BQ109">
        <f t="shared" si="166"/>
        <v>2.960648787399346E-3</v>
      </c>
      <c r="BR109">
        <f t="shared" si="166"/>
        <v>2.8411094714490413E-3</v>
      </c>
      <c r="BS109">
        <f t="shared" si="166"/>
        <v>2.7286985956554281E-3</v>
      </c>
      <c r="BT109">
        <f t="shared" si="166"/>
        <v>2.6228201164375411E-3</v>
      </c>
      <c r="BU109">
        <f t="shared" si="166"/>
        <v>2.5229446658378099E-3</v>
      </c>
      <c r="BV109">
        <f t="shared" si="167"/>
        <v>2.4285999999231673E-3</v>
      </c>
      <c r="BW109">
        <f t="shared" si="167"/>
        <v>2.3393631282686241E-3</v>
      </c>
      <c r="BX109">
        <f t="shared" si="167"/>
        <v>2.2548537742836865E-3</v>
      </c>
      <c r="BY109">
        <f t="shared" si="167"/>
        <v>2.1747288998937458E-3</v>
      </c>
      <c r="BZ109">
        <f t="shared" si="167"/>
        <v>2.0986780894059337E-3</v>
      </c>
      <c r="CA109">
        <f t="shared" si="167"/>
        <v>2.0264196328789235E-3</v>
      </c>
      <c r="CB109">
        <f t="shared" si="167"/>
        <v>1.9576971834771358E-3</v>
      </c>
      <c r="CC109">
        <f t="shared" si="167"/>
        <v>1.8922768892324488E-3</v>
      </c>
      <c r="CD109">
        <f t="shared" si="167"/>
        <v>1.8299449195434006E-3</v>
      </c>
      <c r="CE109">
        <f t="shared" si="167"/>
        <v>1.7705053221649782E-3</v>
      </c>
      <c r="CF109">
        <f t="shared" si="168"/>
        <v>1.713778158498606E-3</v>
      </c>
      <c r="CG109">
        <f t="shared" si="168"/>
        <v>1.659597874495724E-3</v>
      </c>
      <c r="CH109">
        <f t="shared" si="168"/>
        <v>1.6078118720383814E-3</v>
      </c>
      <c r="CI109">
        <f t="shared" si="168"/>
        <v>1.5582792517020343E-3</v>
      </c>
      <c r="CJ109">
        <f t="shared" si="168"/>
        <v>1.5108697026737291E-3</v>
      </c>
      <c r="CK109">
        <f t="shared" si="168"/>
        <v>1.4654625195462596E-3</v>
      </c>
      <c r="CL109">
        <f t="shared" si="168"/>
        <v>1.4219457289292563E-3</v>
      </c>
      <c r="CM109">
        <f t="shared" si="168"/>
        <v>1.3802153114603009E-3</v>
      </c>
      <c r="CN109">
        <f t="shared" si="168"/>
        <v>1.3401745069786062E-3</v>
      </c>
      <c r="CO109">
        <f t="shared" si="168"/>
        <v>1.3017331924306595E-3</v>
      </c>
      <c r="CP109">
        <f t="shared" si="169"/>
        <v>1.264807323582436E-3</v>
      </c>
      <c r="CQ109">
        <f t="shared" si="169"/>
        <v>1.2293184328724094E-3</v>
      </c>
      <c r="CR109">
        <f t="shared" si="169"/>
        <v>7.9135079530270576E-4</v>
      </c>
      <c r="CS109">
        <f t="shared" si="169"/>
        <v>5.1391046451188503E-4</v>
      </c>
      <c r="CT109">
        <f t="shared" si="169"/>
        <v>3.5584446240217912E-4</v>
      </c>
      <c r="CU109">
        <f t="shared" si="169"/>
        <v>2.4750581293230299E-4</v>
      </c>
      <c r="CV109">
        <f t="shared" si="169"/>
        <v>1.6897094050171528E-4</v>
      </c>
      <c r="CW109">
        <f t="shared" si="169"/>
        <v>1.1105489164747668E-4</v>
      </c>
      <c r="CX109">
        <f t="shared" si="169"/>
        <v>6.8572698359102433E-5</v>
      </c>
      <c r="CY109">
        <f t="shared" si="169"/>
        <v>3.8232325048839322E-5</v>
      </c>
      <c r="CZ109">
        <f t="shared" si="170"/>
        <v>1.7774689648117269E-5</v>
      </c>
      <c r="DA109">
        <f t="shared" si="170"/>
        <v>5.5612527606453986E-6</v>
      </c>
      <c r="DB109">
        <f t="shared" si="170"/>
        <v>3.5319976226935605E-7</v>
      </c>
      <c r="DC109">
        <f t="shared" si="170"/>
        <v>0</v>
      </c>
      <c r="DD109">
        <f t="shared" si="170"/>
        <v>0</v>
      </c>
      <c r="DE109">
        <f t="shared" si="170"/>
        <v>0</v>
      </c>
      <c r="DF109">
        <f t="shared" si="170"/>
        <v>0</v>
      </c>
      <c r="DG109">
        <f t="shared" si="170"/>
        <v>0</v>
      </c>
      <c r="DH109">
        <f t="shared" si="170"/>
        <v>0</v>
      </c>
      <c r="DI109">
        <f t="shared" si="170"/>
        <v>0</v>
      </c>
      <c r="DJ109">
        <f t="shared" si="171"/>
        <v>0</v>
      </c>
      <c r="DK109">
        <f t="shared" si="171"/>
        <v>0</v>
      </c>
      <c r="DL109">
        <f t="shared" si="171"/>
        <v>0</v>
      </c>
      <c r="DM109">
        <f t="shared" si="171"/>
        <v>0</v>
      </c>
      <c r="DN109">
        <f t="shared" si="171"/>
        <v>0</v>
      </c>
      <c r="DO109">
        <f t="shared" si="171"/>
        <v>0</v>
      </c>
      <c r="DP109">
        <f t="shared" si="171"/>
        <v>0</v>
      </c>
      <c r="DQ109">
        <f t="shared" si="171"/>
        <v>0</v>
      </c>
      <c r="DR109">
        <f t="shared" si="171"/>
        <v>0</v>
      </c>
      <c r="DS109">
        <f t="shared" si="171"/>
        <v>0</v>
      </c>
      <c r="DT109">
        <f t="shared" si="172"/>
        <v>0</v>
      </c>
      <c r="DU109">
        <f t="shared" si="172"/>
        <v>0</v>
      </c>
      <c r="DV109">
        <f t="shared" si="172"/>
        <v>0</v>
      </c>
      <c r="DW109">
        <f t="shared" si="172"/>
        <v>0</v>
      </c>
      <c r="DX109">
        <f t="shared" si="172"/>
        <v>0</v>
      </c>
      <c r="DY109">
        <f t="shared" si="172"/>
        <v>0</v>
      </c>
      <c r="DZ109">
        <f t="shared" si="172"/>
        <v>0</v>
      </c>
      <c r="EA109">
        <f t="shared" si="172"/>
        <v>0</v>
      </c>
      <c r="EB109">
        <f t="shared" si="172"/>
        <v>0</v>
      </c>
      <c r="EC109">
        <f t="shared" si="172"/>
        <v>0</v>
      </c>
      <c r="ED109">
        <f t="shared" si="173"/>
        <v>0</v>
      </c>
      <c r="EE109">
        <f t="shared" si="173"/>
        <v>0</v>
      </c>
      <c r="EF109">
        <f t="shared" si="173"/>
        <v>0</v>
      </c>
      <c r="EG109">
        <f t="shared" si="173"/>
        <v>0</v>
      </c>
      <c r="EH109">
        <f t="shared" si="173"/>
        <v>0</v>
      </c>
      <c r="EI109">
        <f t="shared" si="173"/>
        <v>0</v>
      </c>
      <c r="EJ109">
        <f t="shared" si="173"/>
        <v>0</v>
      </c>
      <c r="EK109">
        <f t="shared" si="173"/>
        <v>0</v>
      </c>
      <c r="EL109">
        <f t="shared" si="173"/>
        <v>0</v>
      </c>
      <c r="EM109">
        <f t="shared" si="173"/>
        <v>0</v>
      </c>
      <c r="EN109">
        <f t="shared" si="174"/>
        <v>0</v>
      </c>
      <c r="EO109">
        <f t="shared" si="174"/>
        <v>0</v>
      </c>
      <c r="EP109">
        <f t="shared" si="174"/>
        <v>0</v>
      </c>
      <c r="EQ109">
        <f t="shared" si="174"/>
        <v>0</v>
      </c>
      <c r="ER109">
        <f t="shared" si="174"/>
        <v>0</v>
      </c>
      <c r="ES109">
        <f t="shared" si="174"/>
        <v>0</v>
      </c>
      <c r="ET109">
        <f t="shared" si="174"/>
        <v>0</v>
      </c>
      <c r="EU109">
        <f t="shared" si="174"/>
        <v>0</v>
      </c>
      <c r="EV109">
        <f t="shared" si="174"/>
        <v>0</v>
      </c>
      <c r="EW109">
        <f t="shared" si="174"/>
        <v>0</v>
      </c>
      <c r="EX109">
        <f t="shared" si="174"/>
        <v>0</v>
      </c>
      <c r="EZ109">
        <f t="shared" si="112"/>
        <v>0.87739185470243009</v>
      </c>
      <c r="FB109">
        <f t="shared" si="158"/>
        <v>1.1371433346617166E-2</v>
      </c>
      <c r="FC109">
        <f t="shared" si="159"/>
        <v>0.24856218952088777</v>
      </c>
    </row>
    <row r="110" spans="1:159" x14ac:dyDescent="0.25">
      <c r="A110">
        <v>815</v>
      </c>
      <c r="B110" s="19">
        <f>'Input spectra'!Y109</f>
        <v>4.6308207368115299E-2</v>
      </c>
      <c r="C110">
        <f>'Input spectra'!F109</f>
        <v>0</v>
      </c>
      <c r="D110">
        <f t="shared" si="160"/>
        <v>2.0653927966864227E-2</v>
      </c>
      <c r="E110">
        <f t="shared" si="160"/>
        <v>2.0408785952993447E-2</v>
      </c>
      <c r="F110">
        <f t="shared" si="160"/>
        <v>2.0165468240071725E-2</v>
      </c>
      <c r="G110">
        <f t="shared" si="160"/>
        <v>1.9923963203808383E-2</v>
      </c>
      <c r="H110">
        <f t="shared" si="160"/>
        <v>1.9684259288383292E-2</v>
      </c>
      <c r="I110">
        <f t="shared" si="160"/>
        <v>1.9446345006062345E-2</v>
      </c>
      <c r="J110">
        <f t="shared" si="160"/>
        <v>1.9210208936814986E-2</v>
      </c>
      <c r="K110">
        <f t="shared" si="160"/>
        <v>1.8975839727933822E-2</v>
      </c>
      <c r="L110">
        <f t="shared" si="160"/>
        <v>1.8743226093656303E-2</v>
      </c>
      <c r="M110">
        <f t="shared" si="160"/>
        <v>1.8512356814788467E-2</v>
      </c>
      <c r="N110">
        <f t="shared" si="161"/>
        <v>1.8283220738330747E-2</v>
      </c>
      <c r="O110">
        <f t="shared" si="161"/>
        <v>1.8055806777105759E-2</v>
      </c>
      <c r="P110">
        <f t="shared" si="161"/>
        <v>1.7830103909388204E-2</v>
      </c>
      <c r="Q110">
        <f t="shared" si="161"/>
        <v>1.7606101178536702E-2</v>
      </c>
      <c r="R110">
        <f t="shared" si="161"/>
        <v>1.7383787692627679E-2</v>
      </c>
      <c r="S110">
        <f t="shared" si="161"/>
        <v>1.7163152624091235E-2</v>
      </c>
      <c r="T110">
        <f t="shared" si="161"/>
        <v>1.694418520934899E-2</v>
      </c>
      <c r="U110">
        <f t="shared" si="161"/>
        <v>1.6726874748453906E-2</v>
      </c>
      <c r="V110">
        <f t="shared" si="161"/>
        <v>1.6511210604732075E-2</v>
      </c>
      <c r="W110">
        <f t="shared" si="161"/>
        <v>1.6297182204426466E-2</v>
      </c>
      <c r="X110">
        <f t="shared" si="162"/>
        <v>1.6084779036342575E-2</v>
      </c>
      <c r="Y110">
        <f t="shared" si="162"/>
        <v>1.5873990651496073E-2</v>
      </c>
      <c r="Z110">
        <f t="shared" si="162"/>
        <v>1.5664806662762307E-2</v>
      </c>
      <c r="AA110">
        <f t="shared" si="162"/>
        <v>1.5457216744527741E-2</v>
      </c>
      <c r="AB110">
        <f t="shared" si="162"/>
        <v>1.5251210632343318E-2</v>
      </c>
      <c r="AC110">
        <f t="shared" si="162"/>
        <v>1.5046778122579678E-2</v>
      </c>
      <c r="AD110">
        <f t="shared" si="162"/>
        <v>1.4843909072084261E-2</v>
      </c>
      <c r="AE110">
        <f t="shared" si="162"/>
        <v>1.4642593397840308E-2</v>
      </c>
      <c r="AF110">
        <f t="shared" si="162"/>
        <v>1.4442821076627694E-2</v>
      </c>
      <c r="AG110">
        <f t="shared" si="162"/>
        <v>1.4244582144685604E-2</v>
      </c>
      <c r="AH110">
        <f t="shared" si="163"/>
        <v>1.4047866697377098E-2</v>
      </c>
      <c r="AI110">
        <f t="shared" si="163"/>
        <v>1.3852664888855443E-2</v>
      </c>
      <c r="AJ110">
        <f t="shared" si="163"/>
        <v>1.3658966931732323E-2</v>
      </c>
      <c r="AK110">
        <f t="shared" si="163"/>
        <v>1.3466763096747804E-2</v>
      </c>
      <c r="AL110">
        <f t="shared" si="163"/>
        <v>1.3276043712442164E-2</v>
      </c>
      <c r="AM110">
        <f t="shared" si="163"/>
        <v>1.3086799164829459E-2</v>
      </c>
      <c r="AN110">
        <f t="shared" si="163"/>
        <v>1.2899019897072893E-2</v>
      </c>
      <c r="AO110">
        <f t="shared" si="163"/>
        <v>1.2712696409161978E-2</v>
      </c>
      <c r="AP110">
        <f t="shared" si="163"/>
        <v>1.2527819257591437E-2</v>
      </c>
      <c r="AQ110">
        <f t="shared" si="163"/>
        <v>1.2344379055041836E-2</v>
      </c>
      <c r="AR110">
        <f t="shared" si="164"/>
        <v>1.216236647006204E-2</v>
      </c>
      <c r="AS110">
        <f t="shared" si="164"/>
        <v>1.1981772226753319E-2</v>
      </c>
      <c r="AT110">
        <f t="shared" si="164"/>
        <v>1.1802587104455206E-2</v>
      </c>
      <c r="AU110">
        <f t="shared" si="164"/>
        <v>1.1624801937433126E-2</v>
      </c>
      <c r="AV110">
        <f t="shared" si="164"/>
        <v>1.1448407614567641E-2</v>
      </c>
      <c r="AW110">
        <f t="shared" si="164"/>
        <v>1.1273395079045465E-2</v>
      </c>
      <c r="AX110">
        <f t="shared" si="164"/>
        <v>1.0019711715932814E-2</v>
      </c>
      <c r="AY110">
        <f t="shared" si="164"/>
        <v>8.560239430162481E-3</v>
      </c>
      <c r="AZ110">
        <f t="shared" si="164"/>
        <v>7.7046276152588121E-3</v>
      </c>
      <c r="BA110">
        <f t="shared" si="164"/>
        <v>7.0564973250123193E-3</v>
      </c>
      <c r="BB110">
        <f t="shared" si="165"/>
        <v>6.5269117828576102E-3</v>
      </c>
      <c r="BC110">
        <f t="shared" si="165"/>
        <v>6.0773155091370101E-3</v>
      </c>
      <c r="BD110">
        <f t="shared" si="165"/>
        <v>5.686580352116154E-3</v>
      </c>
      <c r="BE110">
        <f t="shared" si="165"/>
        <v>5.3415339140496162E-3</v>
      </c>
      <c r="BF110">
        <f t="shared" si="165"/>
        <v>5.0332566841580521E-3</v>
      </c>
      <c r="BG110">
        <f t="shared" si="165"/>
        <v>4.7553514600894766E-3</v>
      </c>
      <c r="BH110">
        <f t="shared" si="165"/>
        <v>4.5030319343379336E-3</v>
      </c>
      <c r="BI110">
        <f t="shared" si="165"/>
        <v>4.2725993975453007E-3</v>
      </c>
      <c r="BJ110">
        <f t="shared" si="165"/>
        <v>4.0611218891190345E-3</v>
      </c>
      <c r="BK110">
        <f t="shared" si="165"/>
        <v>3.8662270282716848E-3</v>
      </c>
      <c r="BL110">
        <f t="shared" si="166"/>
        <v>3.68596252909537E-3</v>
      </c>
      <c r="BM110">
        <f t="shared" si="166"/>
        <v>3.5186989832552071E-3</v>
      </c>
      <c r="BN110">
        <f t="shared" si="166"/>
        <v>3.3630601065263834E-3</v>
      </c>
      <c r="BO110">
        <f t="shared" si="166"/>
        <v>3.2178714389022468E-3</v>
      </c>
      <c r="BP110">
        <f t="shared" si="166"/>
        <v>3.0821218054670019E-3</v>
      </c>
      <c r="BQ110">
        <f t="shared" si="166"/>
        <v>2.9549338237768712E-3</v>
      </c>
      <c r="BR110">
        <f t="shared" si="166"/>
        <v>2.8355409656924198E-3</v>
      </c>
      <c r="BS110">
        <f t="shared" si="166"/>
        <v>2.7232694600812786E-3</v>
      </c>
      <c r="BT110">
        <f t="shared" si="166"/>
        <v>2.6175238322220002E-3</v>
      </c>
      <c r="BU110">
        <f t="shared" si="166"/>
        <v>2.5177752171648151E-3</v>
      </c>
      <c r="BV110">
        <f t="shared" si="167"/>
        <v>2.4235518180923494E-3</v>
      </c>
      <c r="BW110">
        <f t="shared" si="167"/>
        <v>2.334431043919455E-3</v>
      </c>
      <c r="BX110">
        <f t="shared" si="167"/>
        <v>2.2500329762921122E-3</v>
      </c>
      <c r="BY110">
        <f t="shared" si="167"/>
        <v>2.1700148997987005E-3</v>
      </c>
      <c r="BZ110">
        <f t="shared" si="167"/>
        <v>2.0940666904528367E-3</v>
      </c>
      <c r="CA110">
        <f t="shared" si="167"/>
        <v>2.0219069029443855E-3</v>
      </c>
      <c r="CB110">
        <f t="shared" si="167"/>
        <v>1.9532794312770276E-3</v>
      </c>
      <c r="CC110">
        <f t="shared" si="167"/>
        <v>1.8879506433239122E-3</v>
      </c>
      <c r="CD110">
        <f t="shared" si="167"/>
        <v>1.8257069097173493E-3</v>
      </c>
      <c r="CE110">
        <f t="shared" si="167"/>
        <v>1.7663524628943146E-3</v>
      </c>
      <c r="CF110">
        <f t="shared" si="168"/>
        <v>1.7097075341627132E-3</v>
      </c>
      <c r="CG110">
        <f t="shared" si="168"/>
        <v>1.6556067261466259E-3</v>
      </c>
      <c r="CH110">
        <f t="shared" si="168"/>
        <v>1.603897585510566E-3</v>
      </c>
      <c r="CI110">
        <f t="shared" si="168"/>
        <v>1.5544393468979885E-3</v>
      </c>
      <c r="CJ110">
        <f t="shared" si="168"/>
        <v>1.5071018238820523E-3</v>
      </c>
      <c r="CK110">
        <f t="shared" si="168"/>
        <v>1.461764426669829E-3</v>
      </c>
      <c r="CL110">
        <f t="shared" si="168"/>
        <v>1.4183152895181203E-3</v>
      </c>
      <c r="CM110">
        <f t="shared" si="168"/>
        <v>1.3766504934584003E-3</v>
      </c>
      <c r="CN110">
        <f t="shared" si="168"/>
        <v>1.3366733721055797E-3</v>
      </c>
      <c r="CO110">
        <f t="shared" si="168"/>
        <v>1.2982938901302723E-3</v>
      </c>
      <c r="CP110">
        <f t="shared" si="169"/>
        <v>1.2614280854779125E-3</v>
      </c>
      <c r="CQ110">
        <f t="shared" si="169"/>
        <v>1.2259975676764045E-3</v>
      </c>
      <c r="CR110">
        <f t="shared" si="169"/>
        <v>7.8918959072268879E-4</v>
      </c>
      <c r="CS110">
        <f t="shared" si="169"/>
        <v>5.1249172401189667E-4</v>
      </c>
      <c r="CT110">
        <f t="shared" si="169"/>
        <v>3.5485154260400594E-4</v>
      </c>
      <c r="CU110">
        <f t="shared" si="169"/>
        <v>2.4680785594135256E-4</v>
      </c>
      <c r="CV110">
        <f t="shared" si="169"/>
        <v>1.6848944031960228E-4</v>
      </c>
      <c r="CW110">
        <f t="shared" si="169"/>
        <v>1.1073513750724707E-4</v>
      </c>
      <c r="CX110">
        <f t="shared" si="169"/>
        <v>6.8373228347515502E-5</v>
      </c>
      <c r="CY110">
        <f t="shared" si="169"/>
        <v>3.8119978496221175E-5</v>
      </c>
      <c r="CZ110">
        <f t="shared" si="170"/>
        <v>1.7721931514807999E-5</v>
      </c>
      <c r="DA110">
        <f t="shared" si="170"/>
        <v>5.544581250123642E-6</v>
      </c>
      <c r="DB110">
        <f t="shared" si="170"/>
        <v>3.5213047335234637E-7</v>
      </c>
      <c r="DC110">
        <f t="shared" si="170"/>
        <v>0</v>
      </c>
      <c r="DD110">
        <f t="shared" si="170"/>
        <v>0</v>
      </c>
      <c r="DE110">
        <f t="shared" si="170"/>
        <v>0</v>
      </c>
      <c r="DF110">
        <f t="shared" si="170"/>
        <v>0</v>
      </c>
      <c r="DG110">
        <f t="shared" si="170"/>
        <v>0</v>
      </c>
      <c r="DH110">
        <f t="shared" si="170"/>
        <v>0</v>
      </c>
      <c r="DI110">
        <f t="shared" si="170"/>
        <v>0</v>
      </c>
      <c r="DJ110">
        <f t="shared" si="171"/>
        <v>0</v>
      </c>
      <c r="DK110">
        <f t="shared" si="171"/>
        <v>0</v>
      </c>
      <c r="DL110">
        <f t="shared" si="171"/>
        <v>0</v>
      </c>
      <c r="DM110">
        <f t="shared" si="171"/>
        <v>0</v>
      </c>
      <c r="DN110">
        <f t="shared" si="171"/>
        <v>0</v>
      </c>
      <c r="DO110">
        <f t="shared" si="171"/>
        <v>0</v>
      </c>
      <c r="DP110">
        <f t="shared" si="171"/>
        <v>0</v>
      </c>
      <c r="DQ110">
        <f t="shared" si="171"/>
        <v>0</v>
      </c>
      <c r="DR110">
        <f t="shared" si="171"/>
        <v>0</v>
      </c>
      <c r="DS110">
        <f t="shared" si="171"/>
        <v>0</v>
      </c>
      <c r="DT110">
        <f t="shared" si="172"/>
        <v>0</v>
      </c>
      <c r="DU110">
        <f t="shared" si="172"/>
        <v>0</v>
      </c>
      <c r="DV110">
        <f t="shared" si="172"/>
        <v>0</v>
      </c>
      <c r="DW110">
        <f t="shared" si="172"/>
        <v>0</v>
      </c>
      <c r="DX110">
        <f t="shared" si="172"/>
        <v>0</v>
      </c>
      <c r="DY110">
        <f t="shared" si="172"/>
        <v>0</v>
      </c>
      <c r="DZ110">
        <f t="shared" si="172"/>
        <v>0</v>
      </c>
      <c r="EA110">
        <f t="shared" si="172"/>
        <v>0</v>
      </c>
      <c r="EB110">
        <f t="shared" si="172"/>
        <v>0</v>
      </c>
      <c r="EC110">
        <f t="shared" si="172"/>
        <v>0</v>
      </c>
      <c r="ED110">
        <f t="shared" si="173"/>
        <v>0</v>
      </c>
      <c r="EE110">
        <f t="shared" si="173"/>
        <v>0</v>
      </c>
      <c r="EF110">
        <f t="shared" si="173"/>
        <v>0</v>
      </c>
      <c r="EG110">
        <f t="shared" si="173"/>
        <v>0</v>
      </c>
      <c r="EH110">
        <f t="shared" si="173"/>
        <v>0</v>
      </c>
      <c r="EI110">
        <f t="shared" si="173"/>
        <v>0</v>
      </c>
      <c r="EJ110">
        <f t="shared" si="173"/>
        <v>0</v>
      </c>
      <c r="EK110">
        <f t="shared" si="173"/>
        <v>0</v>
      </c>
      <c r="EL110">
        <f t="shared" si="173"/>
        <v>0</v>
      </c>
      <c r="EM110">
        <f t="shared" si="173"/>
        <v>0</v>
      </c>
      <c r="EN110">
        <f t="shared" si="174"/>
        <v>0</v>
      </c>
      <c r="EO110">
        <f t="shared" si="174"/>
        <v>0</v>
      </c>
      <c r="EP110">
        <f t="shared" si="174"/>
        <v>0</v>
      </c>
      <c r="EQ110">
        <f t="shared" si="174"/>
        <v>0</v>
      </c>
      <c r="ER110">
        <f t="shared" si="174"/>
        <v>0</v>
      </c>
      <c r="ES110">
        <f t="shared" si="174"/>
        <v>0</v>
      </c>
      <c r="ET110">
        <f t="shared" si="174"/>
        <v>0</v>
      </c>
      <c r="EU110">
        <f t="shared" si="174"/>
        <v>0</v>
      </c>
      <c r="EV110">
        <f t="shared" si="174"/>
        <v>0</v>
      </c>
      <c r="EW110">
        <f t="shared" si="174"/>
        <v>0</v>
      </c>
      <c r="EX110">
        <f t="shared" si="174"/>
        <v>0</v>
      </c>
      <c r="EZ110">
        <f t="shared" si="112"/>
        <v>0.876676655264647</v>
      </c>
      <c r="FB110">
        <f t="shared" si="158"/>
        <v>1.1444052186185827E-2</v>
      </c>
      <c r="FC110">
        <f t="shared" si="159"/>
        <v>0.24855290084464485</v>
      </c>
    </row>
    <row r="111" spans="1:159" x14ac:dyDescent="0.25">
      <c r="A111">
        <v>820</v>
      </c>
      <c r="B111" s="19">
        <f>'Input spectra'!Y110</f>
        <v>4.6605464799551098E-2</v>
      </c>
      <c r="C111">
        <f>'Input spectra'!F110</f>
        <v>0</v>
      </c>
      <c r="D111">
        <f t="shared" si="160"/>
        <v>2.0653927966864227E-2</v>
      </c>
      <c r="E111">
        <f t="shared" si="160"/>
        <v>2.0408179295681048E-2</v>
      </c>
      <c r="F111">
        <f t="shared" si="160"/>
        <v>2.0164269408649686E-2</v>
      </c>
      <c r="G111">
        <f t="shared" si="160"/>
        <v>1.9922186519191674E-2</v>
      </c>
      <c r="H111">
        <f t="shared" si="160"/>
        <v>1.9681918910582675E-2</v>
      </c>
      <c r="I111">
        <f t="shared" si="160"/>
        <v>1.9443454935557738E-2</v>
      </c>
      <c r="J111">
        <f t="shared" si="160"/>
        <v>1.9206783015918664E-2</v>
      </c>
      <c r="K111">
        <f t="shared" si="160"/>
        <v>1.897189164214351E-2</v>
      </c>
      <c r="L111">
        <f t="shared" si="160"/>
        <v>1.8738769372998301E-2</v>
      </c>
      <c r="M111">
        <f t="shared" si="160"/>
        <v>1.8507404835150811E-2</v>
      </c>
      <c r="N111">
        <f t="shared" si="161"/>
        <v>1.827778672278646E-2</v>
      </c>
      <c r="O111">
        <f t="shared" si="161"/>
        <v>1.8049903797226333E-2</v>
      </c>
      <c r="P111">
        <f t="shared" si="161"/>
        <v>1.78237448865473E-2</v>
      </c>
      <c r="Q111">
        <f t="shared" si="161"/>
        <v>1.7599298885204201E-2</v>
      </c>
      <c r="R111">
        <f t="shared" si="161"/>
        <v>1.7376554753654083E-2</v>
      </c>
      <c r="S111">
        <f t="shared" si="161"/>
        <v>1.7155501517982542E-2</v>
      </c>
      <c r="T111">
        <f t="shared" si="161"/>
        <v>1.6936128269532093E-2</v>
      </c>
      <c r="U111">
        <f t="shared" si="161"/>
        <v>1.6718424164532533E-2</v>
      </c>
      <c r="V111">
        <f t="shared" si="161"/>
        <v>1.6502378423733421E-2</v>
      </c>
      <c r="W111">
        <f t="shared" si="161"/>
        <v>1.6287980332038487E-2</v>
      </c>
      <c r="X111">
        <f t="shared" si="162"/>
        <v>1.6075219238142098E-2</v>
      </c>
      <c r="Y111">
        <f t="shared" si="162"/>
        <v>1.5864084554167684E-2</v>
      </c>
      <c r="Z111">
        <f t="shared" si="162"/>
        <v>1.565456575530819E-2</v>
      </c>
      <c r="AA111">
        <f t="shared" si="162"/>
        <v>1.5446652379468441E-2</v>
      </c>
      <c r="AB111">
        <f t="shared" si="162"/>
        <v>1.5240334026909531E-2</v>
      </c>
      <c r="AC111">
        <f t="shared" si="162"/>
        <v>1.5035600359895124E-2</v>
      </c>
      <c r="AD111">
        <f t="shared" si="162"/>
        <v>1.4832441102339694E-2</v>
      </c>
      <c r="AE111">
        <f t="shared" si="162"/>
        <v>1.4630846039458734E-2</v>
      </c>
      <c r="AF111">
        <f t="shared" si="162"/>
        <v>1.4430805017420842E-2</v>
      </c>
      <c r="AG111">
        <f t="shared" si="162"/>
        <v>1.423230794300173E-2</v>
      </c>
      <c r="AH111">
        <f t="shared" si="163"/>
        <v>1.403534478324015E-2</v>
      </c>
      <c r="AI111">
        <f t="shared" si="163"/>
        <v>1.3839905565095689E-2</v>
      </c>
      <c r="AJ111">
        <f t="shared" si="163"/>
        <v>1.3645980375108464E-2</v>
      </c>
      <c r="AK111">
        <f t="shared" si="163"/>
        <v>1.3453559359060641E-2</v>
      </c>
      <c r="AL111">
        <f t="shared" si="163"/>
        <v>1.3262632721639883E-2</v>
      </c>
      <c r="AM111">
        <f t="shared" si="163"/>
        <v>1.3073190726104588E-2</v>
      </c>
      <c r="AN111">
        <f t="shared" si="163"/>
        <v>1.2885223693950988E-2</v>
      </c>
      <c r="AO111">
        <f t="shared" si="163"/>
        <v>1.2698722004582087E-2</v>
      </c>
      <c r="AP111">
        <f t="shared" si="163"/>
        <v>1.2513676094978412E-2</v>
      </c>
      <c r="AQ111">
        <f t="shared" si="163"/>
        <v>1.2330076459370544E-2</v>
      </c>
      <c r="AR111">
        <f t="shared" si="164"/>
        <v>1.2147913648913511E-2</v>
      </c>
      <c r="AS111">
        <f t="shared" si="164"/>
        <v>1.1967178271362925E-2</v>
      </c>
      <c r="AT111">
        <f t="shared" si="164"/>
        <v>1.178786099075289E-2</v>
      </c>
      <c r="AU111">
        <f t="shared" si="164"/>
        <v>1.1609952527075742E-2</v>
      </c>
      <c r="AV111">
        <f t="shared" si="164"/>
        <v>1.1433443655963479E-2</v>
      </c>
      <c r="AW111">
        <f t="shared" si="164"/>
        <v>1.1258325208370995E-2</v>
      </c>
      <c r="AX111">
        <f t="shared" si="164"/>
        <v>1.0006020283455552E-2</v>
      </c>
      <c r="AY111">
        <f t="shared" si="164"/>
        <v>8.5482881852161664E-3</v>
      </c>
      <c r="AZ111">
        <f t="shared" si="164"/>
        <v>7.6936422167893483E-3</v>
      </c>
      <c r="BA111">
        <f t="shared" si="164"/>
        <v>7.0462265850880371E-3</v>
      </c>
      <c r="BB111">
        <f t="shared" si="165"/>
        <v>6.5172181232640699E-3</v>
      </c>
      <c r="BC111">
        <f t="shared" si="165"/>
        <v>6.0681092006302922E-3</v>
      </c>
      <c r="BD111">
        <f t="shared" si="165"/>
        <v>5.6777971751135756E-3</v>
      </c>
      <c r="BE111">
        <f t="shared" si="165"/>
        <v>5.3331251431969449E-3</v>
      </c>
      <c r="BF111">
        <f t="shared" si="165"/>
        <v>5.0251838311734911E-3</v>
      </c>
      <c r="BG111">
        <f t="shared" si="165"/>
        <v>4.7475832124522005E-3</v>
      </c>
      <c r="BH111">
        <f t="shared" si="165"/>
        <v>4.4955422355433435E-3</v>
      </c>
      <c r="BI111">
        <f t="shared" si="165"/>
        <v>4.2653661741864878E-3</v>
      </c>
      <c r="BJ111">
        <f t="shared" si="165"/>
        <v>4.0541261692513732E-3</v>
      </c>
      <c r="BK111">
        <f t="shared" si="165"/>
        <v>3.859452309000316E-3</v>
      </c>
      <c r="BL111">
        <f t="shared" si="166"/>
        <v>3.6793943096700144E-3</v>
      </c>
      <c r="BM111">
        <f t="shared" si="166"/>
        <v>3.5123244119396099E-3</v>
      </c>
      <c r="BN111">
        <f t="shared" si="166"/>
        <v>3.3568677079862737E-3</v>
      </c>
      <c r="BO111">
        <f t="shared" si="166"/>
        <v>3.2118509000077671E-3</v>
      </c>
      <c r="BP111">
        <f t="shared" si="166"/>
        <v>3.076263804391658E-3</v>
      </c>
      <c r="BQ111">
        <f t="shared" si="166"/>
        <v>2.9492298917935915E-3</v>
      </c>
      <c r="BR111">
        <f t="shared" si="166"/>
        <v>2.8299833740722206E-3</v>
      </c>
      <c r="BS111">
        <f t="shared" si="166"/>
        <v>2.7178511265477535E-3</v>
      </c>
      <c r="BT111">
        <f t="shared" si="166"/>
        <v>2.6122382428407386E-3</v>
      </c>
      <c r="BU111">
        <f t="shared" si="166"/>
        <v>2.5126163605590762E-3</v>
      </c>
      <c r="BV111">
        <f t="shared" si="167"/>
        <v>2.4185141296074091E-3</v>
      </c>
      <c r="BW111">
        <f t="shared" si="167"/>
        <v>2.329509357894399E-3</v>
      </c>
      <c r="BX111">
        <f t="shared" si="167"/>
        <v>2.245222484996937E-3</v>
      </c>
      <c r="BY111">
        <f t="shared" si="167"/>
        <v>2.1653111178954018E-3</v>
      </c>
      <c r="BZ111">
        <f t="shared" si="167"/>
        <v>2.0894654240686235E-3</v>
      </c>
      <c r="CA111">
        <f t="shared" si="167"/>
        <v>2.0174042226220467E-3</v>
      </c>
      <c r="CB111">
        <f t="shared" si="167"/>
        <v>1.9488716482052736E-3</v>
      </c>
      <c r="CC111">
        <f t="shared" si="167"/>
        <v>1.8836342883588033E-3</v>
      </c>
      <c r="CD111">
        <f t="shared" si="167"/>
        <v>1.821478714791787E-3</v>
      </c>
      <c r="CE111">
        <f t="shared" si="167"/>
        <v>1.7622093444811934E-3</v>
      </c>
      <c r="CF111">
        <f t="shared" si="168"/>
        <v>1.7056465785125847E-3</v>
      </c>
      <c r="CG111">
        <f t="shared" si="168"/>
        <v>1.6516251760655117E-3</v>
      </c>
      <c r="CH111">
        <f t="shared" si="168"/>
        <v>1.5999928284801304E-3</v>
      </c>
      <c r="CI111">
        <f t="shared" si="168"/>
        <v>1.5506089043702891E-3</v>
      </c>
      <c r="CJ111">
        <f t="shared" si="168"/>
        <v>1.5033433416058815E-3</v>
      </c>
      <c r="CK111">
        <f t="shared" si="168"/>
        <v>1.4580756659262511E-3</v>
      </c>
      <c r="CL111">
        <f t="shared" si="168"/>
        <v>1.4146941191599796E-3</v>
      </c>
      <c r="CM111">
        <f t="shared" si="168"/>
        <v>1.3730948826629996E-3</v>
      </c>
      <c r="CN111">
        <f t="shared" si="168"/>
        <v>1.3331813837618562E-3</v>
      </c>
      <c r="CO111">
        <f t="shared" si="168"/>
        <v>1.2948636747920845E-3</v>
      </c>
      <c r="CP111">
        <f t="shared" si="169"/>
        <v>1.2580578758237735E-3</v>
      </c>
      <c r="CQ111">
        <f t="shared" si="169"/>
        <v>1.2226856734234481E-3</v>
      </c>
      <c r="CR111">
        <f t="shared" si="169"/>
        <v>7.8703428846217964E-4</v>
      </c>
      <c r="CS111">
        <f t="shared" si="169"/>
        <v>5.1107690019534888E-4</v>
      </c>
      <c r="CT111">
        <f t="shared" si="169"/>
        <v>3.5386139336946311E-4</v>
      </c>
      <c r="CU111">
        <f t="shared" si="169"/>
        <v>2.4611186716260466E-4</v>
      </c>
      <c r="CV111">
        <f t="shared" si="169"/>
        <v>1.680093122220897E-4</v>
      </c>
      <c r="CW111">
        <f t="shared" si="169"/>
        <v>1.1041630401723536E-4</v>
      </c>
      <c r="CX111">
        <f t="shared" si="169"/>
        <v>6.817433857101446E-5</v>
      </c>
      <c r="CY111">
        <f t="shared" si="169"/>
        <v>3.8007962076491062E-5</v>
      </c>
      <c r="CZ111">
        <f t="shared" si="170"/>
        <v>1.7669329976110814E-5</v>
      </c>
      <c r="DA111">
        <f t="shared" si="170"/>
        <v>5.527959717417144E-6</v>
      </c>
      <c r="DB111">
        <f t="shared" si="170"/>
        <v>3.5106442163680219E-7</v>
      </c>
      <c r="DC111">
        <f t="shared" si="170"/>
        <v>0</v>
      </c>
      <c r="DD111">
        <f t="shared" si="170"/>
        <v>0</v>
      </c>
      <c r="DE111">
        <f t="shared" si="170"/>
        <v>0</v>
      </c>
      <c r="DF111">
        <f t="shared" si="170"/>
        <v>0</v>
      </c>
      <c r="DG111">
        <f t="shared" si="170"/>
        <v>0</v>
      </c>
      <c r="DH111">
        <f t="shared" si="170"/>
        <v>0</v>
      </c>
      <c r="DI111">
        <f t="shared" si="170"/>
        <v>0</v>
      </c>
      <c r="DJ111">
        <f t="shared" si="171"/>
        <v>0</v>
      </c>
      <c r="DK111">
        <f t="shared" si="171"/>
        <v>0</v>
      </c>
      <c r="DL111">
        <f t="shared" si="171"/>
        <v>0</v>
      </c>
      <c r="DM111">
        <f t="shared" si="171"/>
        <v>0</v>
      </c>
      <c r="DN111">
        <f t="shared" si="171"/>
        <v>0</v>
      </c>
      <c r="DO111">
        <f t="shared" si="171"/>
        <v>0</v>
      </c>
      <c r="DP111">
        <f t="shared" si="171"/>
        <v>0</v>
      </c>
      <c r="DQ111">
        <f t="shared" si="171"/>
        <v>0</v>
      </c>
      <c r="DR111">
        <f t="shared" si="171"/>
        <v>0</v>
      </c>
      <c r="DS111">
        <f t="shared" si="171"/>
        <v>0</v>
      </c>
      <c r="DT111">
        <f t="shared" si="172"/>
        <v>0</v>
      </c>
      <c r="DU111">
        <f t="shared" si="172"/>
        <v>0</v>
      </c>
      <c r="DV111">
        <f t="shared" si="172"/>
        <v>0</v>
      </c>
      <c r="DW111">
        <f t="shared" si="172"/>
        <v>0</v>
      </c>
      <c r="DX111">
        <f t="shared" si="172"/>
        <v>0</v>
      </c>
      <c r="DY111">
        <f t="shared" si="172"/>
        <v>0</v>
      </c>
      <c r="DZ111">
        <f t="shared" si="172"/>
        <v>0</v>
      </c>
      <c r="EA111">
        <f t="shared" si="172"/>
        <v>0</v>
      </c>
      <c r="EB111">
        <f t="shared" si="172"/>
        <v>0</v>
      </c>
      <c r="EC111">
        <f t="shared" si="172"/>
        <v>0</v>
      </c>
      <c r="ED111">
        <f t="shared" si="173"/>
        <v>0</v>
      </c>
      <c r="EE111">
        <f t="shared" si="173"/>
        <v>0</v>
      </c>
      <c r="EF111">
        <f t="shared" si="173"/>
        <v>0</v>
      </c>
      <c r="EG111">
        <f t="shared" si="173"/>
        <v>0</v>
      </c>
      <c r="EH111">
        <f t="shared" si="173"/>
        <v>0</v>
      </c>
      <c r="EI111">
        <f t="shared" si="173"/>
        <v>0</v>
      </c>
      <c r="EJ111">
        <f t="shared" si="173"/>
        <v>0</v>
      </c>
      <c r="EK111">
        <f t="shared" si="173"/>
        <v>0</v>
      </c>
      <c r="EL111">
        <f t="shared" si="173"/>
        <v>0</v>
      </c>
      <c r="EM111">
        <f t="shared" si="173"/>
        <v>0</v>
      </c>
      <c r="EN111">
        <f t="shared" si="174"/>
        <v>0</v>
      </c>
      <c r="EO111">
        <f t="shared" si="174"/>
        <v>0</v>
      </c>
      <c r="EP111">
        <f t="shared" si="174"/>
        <v>0</v>
      </c>
      <c r="EQ111">
        <f t="shared" si="174"/>
        <v>0</v>
      </c>
      <c r="ER111">
        <f t="shared" si="174"/>
        <v>0</v>
      </c>
      <c r="ES111">
        <f t="shared" si="174"/>
        <v>0</v>
      </c>
      <c r="ET111">
        <f t="shared" si="174"/>
        <v>0</v>
      </c>
      <c r="EU111">
        <f t="shared" si="174"/>
        <v>0</v>
      </c>
      <c r="EV111">
        <f t="shared" si="174"/>
        <v>0</v>
      </c>
      <c r="EW111">
        <f t="shared" si="174"/>
        <v>0</v>
      </c>
      <c r="EX111">
        <f t="shared" si="174"/>
        <v>0</v>
      </c>
      <c r="EZ111">
        <f t="shared" si="112"/>
        <v>0.87596236268952721</v>
      </c>
      <c r="FB111">
        <f t="shared" si="158"/>
        <v>1.1516660233311715E-2</v>
      </c>
      <c r="FC111">
        <f t="shared" si="159"/>
        <v>0.24854361217639251</v>
      </c>
    </row>
    <row r="112" spans="1:159" x14ac:dyDescent="0.25">
      <c r="A112">
        <v>825</v>
      </c>
      <c r="B112" s="19">
        <f>'Input spectra'!Y111</f>
        <v>4.69027222309868E-2</v>
      </c>
      <c r="C112">
        <f>'Input spectra'!F111</f>
        <v>0</v>
      </c>
      <c r="D112">
        <f t="shared" si="160"/>
        <v>2.0653927966864227E-2</v>
      </c>
      <c r="E112">
        <f t="shared" si="160"/>
        <v>2.0407572656401723E-2</v>
      </c>
      <c r="F112">
        <f t="shared" si="160"/>
        <v>2.0163070648497837E-2</v>
      </c>
      <c r="G112">
        <f t="shared" si="160"/>
        <v>1.9920409993007707E-2</v>
      </c>
      <c r="H112">
        <f t="shared" si="160"/>
        <v>1.9679578811043395E-2</v>
      </c>
      <c r="I112">
        <f t="shared" si="160"/>
        <v>1.9440565294568685E-2</v>
      </c>
      <c r="J112">
        <f t="shared" si="160"/>
        <v>1.920335770599612E-2</v>
      </c>
      <c r="K112">
        <f t="shared" si="160"/>
        <v>1.8967944377786219E-2</v>
      </c>
      <c r="L112">
        <f t="shared" si="160"/>
        <v>1.8734313712048964E-2</v>
      </c>
      <c r="M112">
        <f t="shared" si="160"/>
        <v>1.850245418014743E-2</v>
      </c>
      <c r="N112">
        <f t="shared" si="161"/>
        <v>1.8272354322303622E-2</v>
      </c>
      <c r="O112">
        <f t="shared" si="161"/>
        <v>1.8044002747206477E-2</v>
      </c>
      <c r="P112">
        <f t="shared" si="161"/>
        <v>1.781738813162204E-2</v>
      </c>
      <c r="Q112">
        <f t="shared" si="161"/>
        <v>1.7592499220005785E-2</v>
      </c>
      <c r="R112">
        <f t="shared" si="161"/>
        <v>1.7369324824117044E-2</v>
      </c>
      <c r="S112">
        <f t="shared" si="161"/>
        <v>1.7147853822635614E-2</v>
      </c>
      <c r="T112">
        <f t="shared" si="161"/>
        <v>1.6928075160780449E-2</v>
      </c>
      <c r="U112">
        <f t="shared" si="161"/>
        <v>1.6709977849930429E-2</v>
      </c>
      <c r="V112">
        <f t="shared" si="161"/>
        <v>1.6493550967247288E-2</v>
      </c>
      <c r="W112">
        <f t="shared" si="161"/>
        <v>1.6278783655300558E-2</v>
      </c>
      <c r="X112">
        <f t="shared" si="162"/>
        <v>1.606566512169463E-2</v>
      </c>
      <c r="Y112">
        <f t="shared" si="162"/>
        <v>1.5854184638697814E-2</v>
      </c>
      <c r="Z112">
        <f t="shared" si="162"/>
        <v>1.5644331542873542E-2</v>
      </c>
      <c r="AA112">
        <f t="shared" si="162"/>
        <v>1.5436095234713483E-2</v>
      </c>
      <c r="AB112">
        <f t="shared" si="162"/>
        <v>1.5229465178272807E-2</v>
      </c>
      <c r="AC112">
        <f t="shared" si="162"/>
        <v>1.5024430900807371E-2</v>
      </c>
      <c r="AD112">
        <f t="shared" si="162"/>
        <v>1.4820981992412949E-2</v>
      </c>
      <c r="AE112">
        <f t="shared" si="162"/>
        <v>1.4619108105666455E-2</v>
      </c>
      <c r="AF112">
        <f t="shared" si="162"/>
        <v>1.4418798955269147E-2</v>
      </c>
      <c r="AG112">
        <f t="shared" si="162"/>
        <v>1.4220044317691768E-2</v>
      </c>
      <c r="AH112">
        <f t="shared" si="163"/>
        <v>1.4022834030821708E-2</v>
      </c>
      <c r="AI112">
        <f t="shared" si="163"/>
        <v>1.3827157993612064E-2</v>
      </c>
      <c r="AJ112">
        <f t="shared" si="163"/>
        <v>1.3633006165732669E-2</v>
      </c>
      <c r="AK112">
        <f t="shared" si="163"/>
        <v>1.3440368567223028E-2</v>
      </c>
      <c r="AL112">
        <f t="shared" si="163"/>
        <v>1.3249235278147196E-2</v>
      </c>
      <c r="AM112">
        <f t="shared" si="163"/>
        <v>1.3059596438250552E-2</v>
      </c>
      <c r="AN112">
        <f t="shared" si="163"/>
        <v>1.2871442246618452E-2</v>
      </c>
      <c r="AO112">
        <f t="shared" si="163"/>
        <v>1.2684762961336814E-2</v>
      </c>
      <c r="AP112">
        <f t="shared" si="163"/>
        <v>1.249954889915455E-2</v>
      </c>
      <c r="AQ112">
        <f t="shared" si="163"/>
        <v>1.2315790435147848E-2</v>
      </c>
      <c r="AR112">
        <f t="shared" si="164"/>
        <v>1.2133478002386362E-2</v>
      </c>
      <c r="AS112">
        <f t="shared" si="164"/>
        <v>1.1952602091601209E-2</v>
      </c>
      <c r="AT112">
        <f t="shared" si="164"/>
        <v>1.17731532508548E-2</v>
      </c>
      <c r="AU112">
        <f t="shared" si="164"/>
        <v>1.159512208521255E-2</v>
      </c>
      <c r="AV112">
        <f t="shared" si="164"/>
        <v>1.1418499256416324E-2</v>
      </c>
      <c r="AW112">
        <f t="shared" si="164"/>
        <v>1.1243275482559772E-2</v>
      </c>
      <c r="AX112">
        <f t="shared" si="164"/>
        <v>9.9923475596326514E-3</v>
      </c>
      <c r="AY112">
        <f t="shared" si="164"/>
        <v>8.5363536258143344E-3</v>
      </c>
      <c r="AZ112">
        <f t="shared" si="164"/>
        <v>7.6826724815012327E-3</v>
      </c>
      <c r="BA112">
        <f t="shared" si="164"/>
        <v>7.0359707942374622E-3</v>
      </c>
      <c r="BB112">
        <f t="shared" si="165"/>
        <v>6.5075388605307077E-3</v>
      </c>
      <c r="BC112">
        <f t="shared" si="165"/>
        <v>6.0589168384319759E-3</v>
      </c>
      <c r="BD112">
        <f t="shared" si="165"/>
        <v>5.6690275641196513E-3</v>
      </c>
      <c r="BE112">
        <f t="shared" si="165"/>
        <v>5.3247296096331134E-3</v>
      </c>
      <c r="BF112">
        <f t="shared" si="165"/>
        <v>5.0171239262580269E-3</v>
      </c>
      <c r="BG112">
        <f t="shared" si="165"/>
        <v>4.7398276548698817E-3</v>
      </c>
      <c r="BH112">
        <f t="shared" si="165"/>
        <v>4.4880649940417204E-3</v>
      </c>
      <c r="BI112">
        <f t="shared" si="165"/>
        <v>4.2581451961882389E-3</v>
      </c>
      <c r="BJ112">
        <f t="shared" si="165"/>
        <v>4.0471425002646787E-3</v>
      </c>
      <c r="BK112">
        <f t="shared" si="165"/>
        <v>3.852689460946255E-3</v>
      </c>
      <c r="BL112">
        <f t="shared" si="166"/>
        <v>3.6728377945162258E-3</v>
      </c>
      <c r="BM112">
        <f t="shared" si="166"/>
        <v>3.5059613889717564E-3</v>
      </c>
      <c r="BN112">
        <f t="shared" si="166"/>
        <v>3.35068671150217E-3</v>
      </c>
      <c r="BO112">
        <f t="shared" si="166"/>
        <v>3.2058416253571442E-3</v>
      </c>
      <c r="BP112">
        <f t="shared" si="166"/>
        <v>3.0704169372619433E-3</v>
      </c>
      <c r="BQ112">
        <f t="shared" si="166"/>
        <v>2.9435369701550484E-3</v>
      </c>
      <c r="BR112">
        <f t="shared" si="166"/>
        <v>2.8244366751970021E-3</v>
      </c>
      <c r="BS112">
        <f t="shared" si="166"/>
        <v>2.7124435735626524E-3</v>
      </c>
      <c r="BT112">
        <f t="shared" si="166"/>
        <v>2.6069633266975838E-3</v>
      </c>
      <c r="BU112">
        <f t="shared" si="166"/>
        <v>2.5074680743177209E-3</v>
      </c>
      <c r="BV112">
        <f t="shared" si="167"/>
        <v>2.4134869126564732E-3</v>
      </c>
      <c r="BW112">
        <f t="shared" si="167"/>
        <v>2.3245980482706498E-3</v>
      </c>
      <c r="BX112">
        <f t="shared" si="167"/>
        <v>2.2404222783628082E-3</v>
      </c>
      <c r="BY112">
        <f t="shared" si="167"/>
        <v>2.1606175320346278E-3</v>
      </c>
      <c r="BZ112">
        <f t="shared" si="167"/>
        <v>2.0848742679891287E-3</v>
      </c>
      <c r="CA112">
        <f t="shared" si="167"/>
        <v>2.0129115695319494E-3</v>
      </c>
      <c r="CB112">
        <f t="shared" si="167"/>
        <v>1.9444738117654758E-3</v>
      </c>
      <c r="CC112">
        <f t="shared" si="167"/>
        <v>1.8793278017238085E-3</v>
      </c>
      <c r="CD112">
        <f t="shared" si="167"/>
        <v>1.8172603120361701E-3</v>
      </c>
      <c r="CE112">
        <f t="shared" si="167"/>
        <v>1.7580759440776702E-3</v>
      </c>
      <c r="CF112">
        <f t="shared" si="168"/>
        <v>1.7015952685828293E-3</v>
      </c>
      <c r="CG112">
        <f t="shared" si="168"/>
        <v>1.647653201169615E-3</v>
      </c>
      <c r="CH112">
        <f t="shared" si="168"/>
        <v>1.5960975777471083E-3</v>
      </c>
      <c r="CI112">
        <f t="shared" si="168"/>
        <v>1.5467879008020378E-3</v>
      </c>
      <c r="CJ112">
        <f t="shared" si="168"/>
        <v>1.4995942324117404E-3</v>
      </c>
      <c r="CK112">
        <f t="shared" si="168"/>
        <v>1.454396213765901E-3</v>
      </c>
      <c r="CL112">
        <f t="shared" si="168"/>
        <v>1.4110821941895617E-3</v>
      </c>
      <c r="CM112">
        <f t="shared" si="168"/>
        <v>1.3695484552937406E-3</v>
      </c>
      <c r="CN112">
        <f t="shared" si="168"/>
        <v>1.3296985180526132E-3</v>
      </c>
      <c r="CO112">
        <f t="shared" si="168"/>
        <v>1.291442522407483E-3</v>
      </c>
      <c r="CP112">
        <f t="shared" si="169"/>
        <v>1.2546966704983355E-3</v>
      </c>
      <c r="CQ112">
        <f t="shared" si="169"/>
        <v>1.2193827258795505E-3</v>
      </c>
      <c r="CR112">
        <f t="shared" si="169"/>
        <v>7.8488487240175372E-4</v>
      </c>
      <c r="CS112">
        <f t="shared" si="169"/>
        <v>5.0966598224954642E-4</v>
      </c>
      <c r="CT112">
        <f t="shared" si="169"/>
        <v>3.5287400696779286E-4</v>
      </c>
      <c r="CU112">
        <f t="shared" si="169"/>
        <v>2.4541784104577594E-4</v>
      </c>
      <c r="CV112">
        <f t="shared" si="169"/>
        <v>1.6753055229928057E-4</v>
      </c>
      <c r="CW112">
        <f t="shared" si="169"/>
        <v>1.1009838852666497E-4</v>
      </c>
      <c r="CX112">
        <f t="shared" si="169"/>
        <v>6.7976027341762956E-5</v>
      </c>
      <c r="CY112">
        <f t="shared" si="169"/>
        <v>3.7896274819546071E-5</v>
      </c>
      <c r="CZ112">
        <f t="shared" si="170"/>
        <v>1.7616884567227767E-5</v>
      </c>
      <c r="DA112">
        <f t="shared" si="170"/>
        <v>5.5113880127025329E-6</v>
      </c>
      <c r="DB112">
        <f t="shared" si="170"/>
        <v>3.5000159732231055E-7</v>
      </c>
      <c r="DC112">
        <f t="shared" si="170"/>
        <v>0</v>
      </c>
      <c r="DD112">
        <f t="shared" si="170"/>
        <v>0</v>
      </c>
      <c r="DE112">
        <f t="shared" si="170"/>
        <v>0</v>
      </c>
      <c r="DF112">
        <f t="shared" si="170"/>
        <v>0</v>
      </c>
      <c r="DG112">
        <f t="shared" si="170"/>
        <v>0</v>
      </c>
      <c r="DH112">
        <f t="shared" si="170"/>
        <v>0</v>
      </c>
      <c r="DI112">
        <f t="shared" si="170"/>
        <v>0</v>
      </c>
      <c r="DJ112">
        <f t="shared" si="171"/>
        <v>0</v>
      </c>
      <c r="DK112">
        <f t="shared" si="171"/>
        <v>0</v>
      </c>
      <c r="DL112">
        <f t="shared" si="171"/>
        <v>0</v>
      </c>
      <c r="DM112">
        <f t="shared" si="171"/>
        <v>0</v>
      </c>
      <c r="DN112">
        <f t="shared" si="171"/>
        <v>0</v>
      </c>
      <c r="DO112">
        <f t="shared" si="171"/>
        <v>0</v>
      </c>
      <c r="DP112">
        <f t="shared" si="171"/>
        <v>0</v>
      </c>
      <c r="DQ112">
        <f t="shared" si="171"/>
        <v>0</v>
      </c>
      <c r="DR112">
        <f t="shared" si="171"/>
        <v>0</v>
      </c>
      <c r="DS112">
        <f t="shared" si="171"/>
        <v>0</v>
      </c>
      <c r="DT112">
        <f t="shared" si="172"/>
        <v>0</v>
      </c>
      <c r="DU112">
        <f t="shared" si="172"/>
        <v>0</v>
      </c>
      <c r="DV112">
        <f t="shared" si="172"/>
        <v>0</v>
      </c>
      <c r="DW112">
        <f t="shared" si="172"/>
        <v>0</v>
      </c>
      <c r="DX112">
        <f t="shared" si="172"/>
        <v>0</v>
      </c>
      <c r="DY112">
        <f t="shared" si="172"/>
        <v>0</v>
      </c>
      <c r="DZ112">
        <f t="shared" si="172"/>
        <v>0</v>
      </c>
      <c r="EA112">
        <f t="shared" si="172"/>
        <v>0</v>
      </c>
      <c r="EB112">
        <f t="shared" si="172"/>
        <v>0</v>
      </c>
      <c r="EC112">
        <f t="shared" si="172"/>
        <v>0</v>
      </c>
      <c r="ED112">
        <f t="shared" si="173"/>
        <v>0</v>
      </c>
      <c r="EE112">
        <f t="shared" si="173"/>
        <v>0</v>
      </c>
      <c r="EF112">
        <f t="shared" si="173"/>
        <v>0</v>
      </c>
      <c r="EG112">
        <f t="shared" si="173"/>
        <v>0</v>
      </c>
      <c r="EH112">
        <f t="shared" si="173"/>
        <v>0</v>
      </c>
      <c r="EI112">
        <f t="shared" si="173"/>
        <v>0</v>
      </c>
      <c r="EJ112">
        <f t="shared" si="173"/>
        <v>0</v>
      </c>
      <c r="EK112">
        <f t="shared" si="173"/>
        <v>0</v>
      </c>
      <c r="EL112">
        <f t="shared" si="173"/>
        <v>0</v>
      </c>
      <c r="EM112">
        <f t="shared" si="173"/>
        <v>0</v>
      </c>
      <c r="EN112">
        <f t="shared" si="174"/>
        <v>0</v>
      </c>
      <c r="EO112">
        <f t="shared" si="174"/>
        <v>0</v>
      </c>
      <c r="EP112">
        <f t="shared" si="174"/>
        <v>0</v>
      </c>
      <c r="EQ112">
        <f t="shared" si="174"/>
        <v>0</v>
      </c>
      <c r="ER112">
        <f t="shared" si="174"/>
        <v>0</v>
      </c>
      <c r="ES112">
        <f t="shared" si="174"/>
        <v>0</v>
      </c>
      <c r="ET112">
        <f t="shared" si="174"/>
        <v>0</v>
      </c>
      <c r="EU112">
        <f t="shared" si="174"/>
        <v>0</v>
      </c>
      <c r="EV112">
        <f t="shared" si="174"/>
        <v>0</v>
      </c>
      <c r="EW112">
        <f t="shared" si="174"/>
        <v>0</v>
      </c>
      <c r="EX112">
        <f t="shared" si="174"/>
        <v>0</v>
      </c>
      <c r="EZ112">
        <f t="shared" si="112"/>
        <v>0.87524897554377601</v>
      </c>
      <c r="FB112">
        <f t="shared" si="158"/>
        <v>1.1589257489598659E-2</v>
      </c>
      <c r="FC112">
        <f t="shared" si="159"/>
        <v>0.24853432351618238</v>
      </c>
    </row>
    <row r="113" spans="1:159" x14ac:dyDescent="0.25">
      <c r="A113">
        <v>830</v>
      </c>
      <c r="B113" s="19">
        <f>'Input spectra'!Y112</f>
        <v>4.6825090997958299E-2</v>
      </c>
      <c r="C113">
        <f>'Input spectra'!F112</f>
        <v>0</v>
      </c>
      <c r="D113">
        <f t="shared" ref="D113:M122" si="175">D$2*EXP(- D$1 * ($C113*_c3+$B113))</f>
        <v>2.0653927966864227E-2</v>
      </c>
      <c r="E113">
        <f t="shared" si="175"/>
        <v>2.0407731083519513E-2</v>
      </c>
      <c r="F113">
        <f t="shared" si="175"/>
        <v>2.0163383707735363E-2</v>
      </c>
      <c r="G113">
        <f t="shared" si="175"/>
        <v>1.9920873932207171E-2</v>
      </c>
      <c r="H113">
        <f t="shared" si="175"/>
        <v>1.9680189920519012E-2</v>
      </c>
      <c r="I113">
        <f t="shared" si="175"/>
        <v>1.9441319906741254E-2</v>
      </c>
      <c r="J113">
        <f t="shared" si="175"/>
        <v>1.9204252195030243E-2</v>
      </c>
      <c r="K113">
        <f t="shared" si="175"/>
        <v>1.8968975159230302E-2</v>
      </c>
      <c r="L113">
        <f t="shared" si="175"/>
        <v>1.873547724247784E-2</v>
      </c>
      <c r="M113">
        <f t="shared" si="175"/>
        <v>1.850374695680769E-2</v>
      </c>
      <c r="N113">
        <f t="shared" ref="N113:W122" si="176">N$2*EXP(- N$1 * ($C113*_c3+$B113))</f>
        <v>1.8273772882761583E-2</v>
      </c>
      <c r="O113">
        <f t="shared" si="176"/>
        <v>1.8045543668998791E-2</v>
      </c>
      <c r="P113">
        <f t="shared" si="176"/>
        <v>1.781904803190891E-2</v>
      </c>
      <c r="Q113">
        <f t="shared" si="176"/>
        <v>1.7594274755226774E-2</v>
      </c>
      <c r="R113">
        <f t="shared" si="176"/>
        <v>1.737121268964947E-2</v>
      </c>
      <c r="S113">
        <f t="shared" si="176"/>
        <v>1.7149850752455516E-2</v>
      </c>
      <c r="T113">
        <f t="shared" si="176"/>
        <v>1.6930177927126068E-2</v>
      </c>
      <c r="U113">
        <f t="shared" si="176"/>
        <v>1.6712183262968246E-2</v>
      </c>
      <c r="V113">
        <f t="shared" si="176"/>
        <v>1.6495855874740558E-2</v>
      </c>
      <c r="W113">
        <f t="shared" si="176"/>
        <v>1.6281184942280327E-2</v>
      </c>
      <c r="X113">
        <f t="shared" ref="X113:AG122" si="177">X$2*EXP(- X$1 * ($C113*_c3+$B113))</f>
        <v>1.6068159710133232E-2</v>
      </c>
      <c r="Y113">
        <f t="shared" si="177"/>
        <v>1.5856769487184858E-2</v>
      </c>
      <c r="Z113">
        <f t="shared" si="177"/>
        <v>1.5647003646294275E-2</v>
      </c>
      <c r="AA113">
        <f t="shared" si="177"/>
        <v>1.5438851623929635E-2</v>
      </c>
      <c r="AB113">
        <f t="shared" si="177"/>
        <v>1.5232302919805816E-2</v>
      </c>
      <c r="AC113">
        <f t="shared" si="177"/>
        <v>1.5027347096524007E-2</v>
      </c>
      <c r="AD113">
        <f t="shared" si="177"/>
        <v>1.4823973779213306E-2</v>
      </c>
      <c r="AE113">
        <f t="shared" si="177"/>
        <v>1.4622172655174312E-2</v>
      </c>
      <c r="AF113">
        <f t="shared" si="177"/>
        <v>1.4421933473524655E-2</v>
      </c>
      <c r="AG113">
        <f t="shared" si="177"/>
        <v>1.4223246044846481E-2</v>
      </c>
      <c r="AH113">
        <f t="shared" ref="AH113:AQ122" si="178">AH$2*EXP(- AH$1 * ($C113*_c3+$B113))</f>
        <v>1.402610024083591E-2</v>
      </c>
      <c r="AI113">
        <f t="shared" si="178"/>
        <v>1.38304859939544E-2</v>
      </c>
      <c r="AJ113">
        <f t="shared" si="178"/>
        <v>1.3636393297082043E-2</v>
      </c>
      <c r="AK113">
        <f t="shared" si="178"/>
        <v>1.344381220317277E-2</v>
      </c>
      <c r="AL113">
        <f t="shared" si="178"/>
        <v>1.3252732824911479E-2</v>
      </c>
      <c r="AM113">
        <f t="shared" si="178"/>
        <v>1.3063145334373033E-2</v>
      </c>
      <c r="AN113">
        <f t="shared" si="178"/>
        <v>1.2875039962683132E-2</v>
      </c>
      <c r="AO113">
        <f t="shared" si="178"/>
        <v>1.2688406999681105E-2</v>
      </c>
      <c r="AP113">
        <f t="shared" si="178"/>
        <v>1.2503236793584508E-2</v>
      </c>
      <c r="AQ113">
        <f t="shared" si="178"/>
        <v>1.2319519750655599E-2</v>
      </c>
      <c r="AR113">
        <f t="shared" ref="AR113:BA122" si="179">AR$2*EXP(- AR$1 * ($C113*_c3+$B113))</f>
        <v>1.2137246334869673E-2</v>
      </c>
      <c r="AS113">
        <f t="shared" si="179"/>
        <v>1.1956407067585198E-2</v>
      </c>
      <c r="AT113">
        <f t="shared" si="179"/>
        <v>1.1776992527215768E-2</v>
      </c>
      <c r="AU113">
        <f t="shared" si="179"/>
        <v>1.1598993348903937E-2</v>
      </c>
      <c r="AV113">
        <f t="shared" si="179"/>
        <v>1.1422400224196747E-2</v>
      </c>
      <c r="AW113">
        <f t="shared" si="179"/>
        <v>1.1247203900723155E-2</v>
      </c>
      <c r="AX113">
        <f t="shared" si="179"/>
        <v>9.9959165008404877E-3</v>
      </c>
      <c r="AY113">
        <f t="shared" si="179"/>
        <v>8.5394688260867786E-3</v>
      </c>
      <c r="AZ113">
        <f t="shared" si="179"/>
        <v>7.6855358085696941E-3</v>
      </c>
      <c r="BA113">
        <f t="shared" si="179"/>
        <v>7.0386477376832273E-3</v>
      </c>
      <c r="BB113">
        <f t="shared" ref="BB113:BK122" si="180">BB$2*EXP(- BB$1 * ($C113*_c3+$B113))</f>
        <v>6.5100652921526118E-3</v>
      </c>
      <c r="BC113">
        <f t="shared" si="180"/>
        <v>6.0613161554119921E-3</v>
      </c>
      <c r="BD113">
        <f t="shared" si="180"/>
        <v>5.6713165128120819E-3</v>
      </c>
      <c r="BE113">
        <f t="shared" si="180"/>
        <v>5.326920896623062E-3</v>
      </c>
      <c r="BF113">
        <f t="shared" si="180"/>
        <v>5.0192275889539492E-3</v>
      </c>
      <c r="BG113">
        <f t="shared" si="180"/>
        <v>4.741851859636834E-3</v>
      </c>
      <c r="BH113">
        <f t="shared" si="180"/>
        <v>4.4900165367214827E-3</v>
      </c>
      <c r="BI113">
        <f t="shared" si="180"/>
        <v>4.2600298339851104E-3</v>
      </c>
      <c r="BJ113">
        <f t="shared" si="180"/>
        <v>4.0489651816179055E-3</v>
      </c>
      <c r="BK113">
        <f t="shared" si="180"/>
        <v>3.8544544904252141E-3</v>
      </c>
      <c r="BL113">
        <f t="shared" ref="BL113:BU122" si="181">BL$2*EXP(- BL$1 * ($C113*_c3+$B113))</f>
        <v>3.6745489545638933E-3</v>
      </c>
      <c r="BM113">
        <f t="shared" si="181"/>
        <v>3.50762203198392E-3</v>
      </c>
      <c r="BN113">
        <f t="shared" si="181"/>
        <v>3.3522998309128381E-3</v>
      </c>
      <c r="BO113">
        <f t="shared" si="181"/>
        <v>3.2074099114931453E-3</v>
      </c>
      <c r="BP113">
        <f t="shared" si="181"/>
        <v>3.0719428219083437E-3</v>
      </c>
      <c r="BQ113">
        <f t="shared" si="181"/>
        <v>2.945022662594944E-3</v>
      </c>
      <c r="BR113">
        <f t="shared" si="181"/>
        <v>2.8258841917058199E-3</v>
      </c>
      <c r="BS113">
        <f t="shared" si="181"/>
        <v>2.7138547618031964E-3</v>
      </c>
      <c r="BT113">
        <f t="shared" si="181"/>
        <v>2.608339886090306E-3</v>
      </c>
      <c r="BU113">
        <f t="shared" si="181"/>
        <v>2.5088115731967675E-3</v>
      </c>
      <c r="BV113">
        <f t="shared" ref="BV113:CE122" si="182">BV$2*EXP(- BV$1 * ($C113*_c3+$B113))</f>
        <v>2.4147988028314646E-3</v>
      </c>
      <c r="BW113">
        <f t="shared" si="182"/>
        <v>2.3258796774742779E-3</v>
      </c>
      <c r="BX113">
        <f t="shared" si="182"/>
        <v>2.2416749009602998E-3</v>
      </c>
      <c r="BY113">
        <f t="shared" si="182"/>
        <v>2.1618423182926732E-3</v>
      </c>
      <c r="BZ113">
        <f t="shared" si="182"/>
        <v>2.0860723121420535E-3</v>
      </c>
      <c r="CA113">
        <f t="shared" si="182"/>
        <v>2.0140838968367857E-3</v>
      </c>
      <c r="CB113">
        <f t="shared" si="182"/>
        <v>1.9456213847016466E-3</v>
      </c>
      <c r="CC113">
        <f t="shared" si="182"/>
        <v>1.8804515254649242E-3</v>
      </c>
      <c r="CD113">
        <f t="shared" si="182"/>
        <v>1.8183610392990201E-3</v>
      </c>
      <c r="CE113">
        <f t="shared" si="182"/>
        <v>1.7591544794356251E-3</v>
      </c>
      <c r="CF113">
        <f t="shared" ref="CF113:CO122" si="183">CF$2*EXP(- CF$1 * ($C113*_c3+$B113))</f>
        <v>1.7026523723164414E-3</v>
      </c>
      <c r="CG113">
        <f t="shared" si="183"/>
        <v>1.6486895927155397E-3</v>
      </c>
      <c r="CH113">
        <f t="shared" si="183"/>
        <v>1.5971139387969222E-3</v>
      </c>
      <c r="CI113">
        <f t="shared" si="183"/>
        <v>1.5477848780947115E-3</v>
      </c>
      <c r="CJ113">
        <f t="shared" si="183"/>
        <v>1.5005724402570554E-3</v>
      </c>
      <c r="CK113">
        <f t="shared" si="183"/>
        <v>1.4553562363307283E-3</v>
      </c>
      <c r="CL113">
        <f t="shared" si="183"/>
        <v>1.412024587574447E-3</v>
      </c>
      <c r="CM113">
        <f t="shared" si="183"/>
        <v>1.3704737494234754E-3</v>
      </c>
      <c r="CN113">
        <f t="shared" si="183"/>
        <v>1.3306072184013089E-3</v>
      </c>
      <c r="CO113">
        <f t="shared" si="183"/>
        <v>1.2923351115759847E-3</v>
      </c>
      <c r="CP113">
        <f t="shared" ref="CP113:CY122" si="184">CP$2*EXP(- CP$1 * ($C113*_c3+$B113))</f>
        <v>1.2555736096595375E-3</v>
      </c>
      <c r="CQ113">
        <f t="shared" si="184"/>
        <v>1.2202444561052286E-3</v>
      </c>
      <c r="CR113">
        <f t="shared" si="184"/>
        <v>7.8544564317117318E-4</v>
      </c>
      <c r="CS113">
        <f t="shared" si="184"/>
        <v>5.100340788983151E-4</v>
      </c>
      <c r="CT113">
        <f t="shared" si="184"/>
        <v>3.5313160496140347E-4</v>
      </c>
      <c r="CU113">
        <f t="shared" si="184"/>
        <v>2.4559890265501213E-4</v>
      </c>
      <c r="CV113">
        <f t="shared" si="184"/>
        <v>1.6765545262721008E-4</v>
      </c>
      <c r="CW113">
        <f t="shared" si="184"/>
        <v>1.1018132636425488E-4</v>
      </c>
      <c r="CX113">
        <f t="shared" si="184"/>
        <v>6.8027762234486254E-5</v>
      </c>
      <c r="CY113">
        <f t="shared" si="184"/>
        <v>3.7925411166430208E-5</v>
      </c>
      <c r="CZ113">
        <f t="shared" ref="CZ113:DI122" si="185">CZ$2*EXP(- CZ$1 * ($C113*_c3+$B113))</f>
        <v>1.7630566081815641E-5</v>
      </c>
      <c r="DA113">
        <f t="shared" si="185"/>
        <v>5.5157110513312533E-6</v>
      </c>
      <c r="DB113">
        <f t="shared" si="185"/>
        <v>3.5027885184497037E-7</v>
      </c>
      <c r="DC113">
        <f t="shared" si="185"/>
        <v>0</v>
      </c>
      <c r="DD113">
        <f t="shared" si="185"/>
        <v>0</v>
      </c>
      <c r="DE113">
        <f t="shared" si="185"/>
        <v>0</v>
      </c>
      <c r="DF113">
        <f t="shared" si="185"/>
        <v>0</v>
      </c>
      <c r="DG113">
        <f t="shared" si="185"/>
        <v>0</v>
      </c>
      <c r="DH113">
        <f t="shared" si="185"/>
        <v>0</v>
      </c>
      <c r="DI113">
        <f t="shared" si="185"/>
        <v>0</v>
      </c>
      <c r="DJ113">
        <f t="shared" ref="DJ113:DS122" si="186">DJ$2*EXP(- DJ$1 * ($C113*_c3+$B113))</f>
        <v>0</v>
      </c>
      <c r="DK113">
        <f t="shared" si="186"/>
        <v>0</v>
      </c>
      <c r="DL113">
        <f t="shared" si="186"/>
        <v>0</v>
      </c>
      <c r="DM113">
        <f t="shared" si="186"/>
        <v>0</v>
      </c>
      <c r="DN113">
        <f t="shared" si="186"/>
        <v>0</v>
      </c>
      <c r="DO113">
        <f t="shared" si="186"/>
        <v>0</v>
      </c>
      <c r="DP113">
        <f t="shared" si="186"/>
        <v>0</v>
      </c>
      <c r="DQ113">
        <f t="shared" si="186"/>
        <v>0</v>
      </c>
      <c r="DR113">
        <f t="shared" si="186"/>
        <v>0</v>
      </c>
      <c r="DS113">
        <f t="shared" si="186"/>
        <v>0</v>
      </c>
      <c r="DT113">
        <f t="shared" ref="DT113:EC122" si="187">DT$2*EXP(- DT$1 * ($C113*_c3+$B113))</f>
        <v>0</v>
      </c>
      <c r="DU113">
        <f t="shared" si="187"/>
        <v>0</v>
      </c>
      <c r="DV113">
        <f t="shared" si="187"/>
        <v>0</v>
      </c>
      <c r="DW113">
        <f t="shared" si="187"/>
        <v>0</v>
      </c>
      <c r="DX113">
        <f t="shared" si="187"/>
        <v>0</v>
      </c>
      <c r="DY113">
        <f t="shared" si="187"/>
        <v>0</v>
      </c>
      <c r="DZ113">
        <f t="shared" si="187"/>
        <v>0</v>
      </c>
      <c r="EA113">
        <f t="shared" si="187"/>
        <v>0</v>
      </c>
      <c r="EB113">
        <f t="shared" si="187"/>
        <v>0</v>
      </c>
      <c r="EC113">
        <f t="shared" si="187"/>
        <v>0</v>
      </c>
      <c r="ED113">
        <f t="shared" ref="ED113:EM122" si="188">ED$2*EXP(- ED$1 * ($C113*_c3+$B113))</f>
        <v>0</v>
      </c>
      <c r="EE113">
        <f t="shared" si="188"/>
        <v>0</v>
      </c>
      <c r="EF113">
        <f t="shared" si="188"/>
        <v>0</v>
      </c>
      <c r="EG113">
        <f t="shared" si="188"/>
        <v>0</v>
      </c>
      <c r="EH113">
        <f t="shared" si="188"/>
        <v>0</v>
      </c>
      <c r="EI113">
        <f t="shared" si="188"/>
        <v>0</v>
      </c>
      <c r="EJ113">
        <f t="shared" si="188"/>
        <v>0</v>
      </c>
      <c r="EK113">
        <f t="shared" si="188"/>
        <v>0</v>
      </c>
      <c r="EL113">
        <f t="shared" si="188"/>
        <v>0</v>
      </c>
      <c r="EM113">
        <f t="shared" si="188"/>
        <v>0</v>
      </c>
      <c r="EN113">
        <f t="shared" ref="EN113:EX122" si="189">EN$2*EXP(- EN$1 * ($C113*_c3+$B113))</f>
        <v>0</v>
      </c>
      <c r="EO113">
        <f t="shared" si="189"/>
        <v>0</v>
      </c>
      <c r="EP113">
        <f t="shared" si="189"/>
        <v>0</v>
      </c>
      <c r="EQ113">
        <f t="shared" si="189"/>
        <v>0</v>
      </c>
      <c r="ER113">
        <f t="shared" si="189"/>
        <v>0</v>
      </c>
      <c r="ES113">
        <f t="shared" si="189"/>
        <v>0</v>
      </c>
      <c r="ET113">
        <f t="shared" si="189"/>
        <v>0</v>
      </c>
      <c r="EU113">
        <f t="shared" si="189"/>
        <v>0</v>
      </c>
      <c r="EV113">
        <f t="shared" si="189"/>
        <v>0</v>
      </c>
      <c r="EW113">
        <f t="shared" si="189"/>
        <v>0</v>
      </c>
      <c r="EX113">
        <f t="shared" si="189"/>
        <v>0</v>
      </c>
      <c r="EZ113">
        <f t="shared" si="112"/>
        <v>0.87543519521483482</v>
      </c>
      <c r="FB113">
        <f t="shared" si="158"/>
        <v>1.1570299157578623E-2</v>
      </c>
      <c r="FC113">
        <f t="shared" si="159"/>
        <v>0.24853674932572448</v>
      </c>
    </row>
    <row r="114" spans="1:159" x14ac:dyDescent="0.25">
      <c r="A114">
        <v>835</v>
      </c>
      <c r="B114" s="19">
        <f>'Input spectra'!Y113</f>
        <v>4.6633657999507798E-2</v>
      </c>
      <c r="C114">
        <f>'Input spectra'!F113</f>
        <v>0</v>
      </c>
      <c r="D114">
        <f t="shared" si="175"/>
        <v>2.0653927966864227E-2</v>
      </c>
      <c r="E114">
        <f t="shared" si="175"/>
        <v>2.0408121758574194E-2</v>
      </c>
      <c r="F114">
        <f t="shared" si="175"/>
        <v>2.0164155709914356E-2</v>
      </c>
      <c r="G114">
        <f t="shared" si="175"/>
        <v>1.9922018018847826E-2</v>
      </c>
      <c r="H114">
        <f t="shared" si="175"/>
        <v>1.9681696953324061E-2</v>
      </c>
      <c r="I114">
        <f t="shared" si="175"/>
        <v>1.9443180850883153E-2</v>
      </c>
      <c r="J114">
        <f t="shared" si="175"/>
        <v>1.9206458118262184E-2</v>
      </c>
      <c r="K114">
        <f t="shared" si="175"/>
        <v>1.8971517231003831E-2</v>
      </c>
      <c r="L114">
        <f t="shared" si="175"/>
        <v>1.8738346733067048E-2</v>
      </c>
      <c r="M114">
        <f t="shared" si="175"/>
        <v>1.8506935236439932E-2</v>
      </c>
      <c r="N114">
        <f t="shared" si="176"/>
        <v>1.8277271420754661E-2</v>
      </c>
      <c r="O114">
        <f t="shared" si="176"/>
        <v>1.804934403290458E-2</v>
      </c>
      <c r="P114">
        <f t="shared" si="176"/>
        <v>1.7823141886663379E-2</v>
      </c>
      <c r="Q114">
        <f t="shared" si="176"/>
        <v>1.7598653862306354E-2</v>
      </c>
      <c r="R114">
        <f t="shared" si="176"/>
        <v>1.7375868906233712E-2</v>
      </c>
      <c r="S114">
        <f t="shared" si="176"/>
        <v>1.7154776030596026E-2</v>
      </c>
      <c r="T114">
        <f t="shared" si="176"/>
        <v>1.6935364312921652E-2</v>
      </c>
      <c r="U114">
        <f t="shared" si="176"/>
        <v>1.6717622895746236E-2</v>
      </c>
      <c r="V114">
        <f t="shared" si="176"/>
        <v>1.6501540986244248E-2</v>
      </c>
      <c r="W114">
        <f t="shared" si="176"/>
        <v>1.6287107855862553E-2</v>
      </c>
      <c r="X114">
        <f t="shared" si="177"/>
        <v>1.6074312839955945E-2</v>
      </c>
      <c r="Y114">
        <f t="shared" si="177"/>
        <v>1.5863145337424733E-2</v>
      </c>
      <c r="Z114">
        <f t="shared" si="177"/>
        <v>1.5653594810354287E-2</v>
      </c>
      <c r="AA114">
        <f t="shared" si="177"/>
        <v>1.5445650783656562E-2</v>
      </c>
      <c r="AB114">
        <f t="shared" si="177"/>
        <v>1.523930284471361E-2</v>
      </c>
      <c r="AC114">
        <f t="shared" si="177"/>
        <v>1.5034540643023035E-2</v>
      </c>
      <c r="AD114">
        <f t="shared" si="177"/>
        <v>1.4831353889845385E-2</v>
      </c>
      <c r="AE114">
        <f t="shared" si="177"/>
        <v>1.4629732357853507E-2</v>
      </c>
      <c r="AF114">
        <f t="shared" si="177"/>
        <v>1.4429665880783805E-2</v>
      </c>
      <c r="AG114">
        <f t="shared" si="177"/>
        <v>1.4231144353089416E-2</v>
      </c>
      <c r="AH114">
        <f t="shared" si="178"/>
        <v>1.4034157729595311E-2</v>
      </c>
      <c r="AI114">
        <f t="shared" si="178"/>
        <v>1.3838696025155268E-2</v>
      </c>
      <c r="AJ114">
        <f t="shared" si="178"/>
        <v>1.3644749314310742E-2</v>
      </c>
      <c r="AK114">
        <f t="shared" si="178"/>
        <v>1.3452307730951598E-2</v>
      </c>
      <c r="AL114">
        <f t="shared" si="178"/>
        <v>1.3261361467978731E-2</v>
      </c>
      <c r="AM114">
        <f t="shared" si="178"/>
        <v>1.3071900776968529E-2</v>
      </c>
      <c r="AN114">
        <f t="shared" si="178"/>
        <v>1.2883915967839155E-2</v>
      </c>
      <c r="AO114">
        <f t="shared" si="178"/>
        <v>1.2697397408518723E-2</v>
      </c>
      <c r="AP114">
        <f t="shared" si="178"/>
        <v>1.2512335524615245E-2</v>
      </c>
      <c r="AQ114">
        <f t="shared" si="178"/>
        <v>1.2328720799088401E-2</v>
      </c>
      <c r="AR114">
        <f t="shared" si="179"/>
        <v>1.2146543771923151E-2</v>
      </c>
      <c r="AS114">
        <f t="shared" si="179"/>
        <v>1.1965795039805119E-2</v>
      </c>
      <c r="AT114">
        <f t="shared" si="179"/>
        <v>1.1786465255797723E-2</v>
      </c>
      <c r="AU114">
        <f t="shared" si="179"/>
        <v>1.1608545129021175E-2</v>
      </c>
      <c r="AV114">
        <f t="shared" si="179"/>
        <v>1.1432025424333152E-2</v>
      </c>
      <c r="AW114">
        <f t="shared" si="179"/>
        <v>1.1256896962011292E-2</v>
      </c>
      <c r="AX114">
        <f t="shared" si="179"/>
        <v>1.00047226996375E-2</v>
      </c>
      <c r="AY114">
        <f t="shared" si="179"/>
        <v>8.5471555433488614E-3</v>
      </c>
      <c r="AZ114">
        <f t="shared" si="179"/>
        <v>7.692601126946523E-3</v>
      </c>
      <c r="BA114">
        <f t="shared" si="179"/>
        <v>7.0452532395140523E-3</v>
      </c>
      <c r="BB114">
        <f t="shared" si="180"/>
        <v>6.5162994818456403E-3</v>
      </c>
      <c r="BC114">
        <f t="shared" si="180"/>
        <v>6.0672367583321255E-3</v>
      </c>
      <c r="BD114">
        <f t="shared" si="180"/>
        <v>5.676964844717242E-3</v>
      </c>
      <c r="BE114">
        <f t="shared" si="180"/>
        <v>5.3323283060548593E-3</v>
      </c>
      <c r="BF114">
        <f t="shared" si="180"/>
        <v>5.0244188389395464E-3</v>
      </c>
      <c r="BG114">
        <f t="shared" si="180"/>
        <v>4.7468470969301603E-3</v>
      </c>
      <c r="BH114">
        <f t="shared" si="180"/>
        <v>4.4948325267314135E-3</v>
      </c>
      <c r="BI114">
        <f t="shared" si="180"/>
        <v>4.2646807796276479E-3</v>
      </c>
      <c r="BJ114">
        <f t="shared" si="180"/>
        <v>4.0534632904695167E-3</v>
      </c>
      <c r="BK114">
        <f t="shared" si="180"/>
        <v>3.858810381557904E-3</v>
      </c>
      <c r="BL114">
        <f t="shared" si="181"/>
        <v>3.6787719589127243E-3</v>
      </c>
      <c r="BM114">
        <f t="shared" si="181"/>
        <v>3.5117204195247616E-3</v>
      </c>
      <c r="BN114">
        <f t="shared" si="181"/>
        <v>3.3562809860430108E-3</v>
      </c>
      <c r="BO114">
        <f t="shared" si="181"/>
        <v>3.2112804708339447E-3</v>
      </c>
      <c r="BP114">
        <f t="shared" si="181"/>
        <v>3.0757087842545401E-3</v>
      </c>
      <c r="BQ114">
        <f t="shared" si="181"/>
        <v>2.9486894778297263E-3</v>
      </c>
      <c r="BR114">
        <f t="shared" si="181"/>
        <v>2.8294568335666642E-3</v>
      </c>
      <c r="BS114">
        <f t="shared" si="181"/>
        <v>2.717337788066908E-3</v>
      </c>
      <c r="BT114">
        <f t="shared" si="181"/>
        <v>2.6117374888282078E-3</v>
      </c>
      <c r="BU114">
        <f t="shared" si="181"/>
        <v>2.5121276210998862E-3</v>
      </c>
      <c r="BV114">
        <f t="shared" si="182"/>
        <v>2.4180368771352396E-3</v>
      </c>
      <c r="BW114">
        <f t="shared" si="182"/>
        <v>2.3290431026673016E-3</v>
      </c>
      <c r="BX114">
        <f t="shared" si="182"/>
        <v>2.2447667712048491E-3</v>
      </c>
      <c r="BY114">
        <f t="shared" si="182"/>
        <v>2.1648655202912747E-3</v>
      </c>
      <c r="BZ114">
        <f t="shared" si="182"/>
        <v>2.0890295450367311E-3</v>
      </c>
      <c r="CA114">
        <f t="shared" si="182"/>
        <v>2.0169776896138106E-3</v>
      </c>
      <c r="CB114">
        <f t="shared" si="182"/>
        <v>1.9484541114860013E-3</v>
      </c>
      <c r="CC114">
        <f t="shared" si="182"/>
        <v>1.8832254190189941E-3</v>
      </c>
      <c r="CD114">
        <f t="shared" si="182"/>
        <v>1.8210782029848085E-3</v>
      </c>
      <c r="CE114">
        <f t="shared" si="182"/>
        <v>1.7618168978556293E-3</v>
      </c>
      <c r="CF114">
        <f t="shared" si="183"/>
        <v>1.7052619208127932E-3</v>
      </c>
      <c r="CG114">
        <f t="shared" si="183"/>
        <v>1.6512480458781801E-3</v>
      </c>
      <c r="CH114">
        <f t="shared" si="183"/>
        <v>1.5996229781080765E-3</v>
      </c>
      <c r="CI114">
        <f t="shared" si="183"/>
        <v>1.550246098817607E-3</v>
      </c>
      <c r="CJ114">
        <f t="shared" si="183"/>
        <v>1.5029873576608756E-3</v>
      </c>
      <c r="CK114">
        <f t="shared" si="183"/>
        <v>1.457726291330559E-3</v>
      </c>
      <c r="CL114">
        <f t="shared" si="183"/>
        <v>1.4143511518539074E-3</v>
      </c>
      <c r="CM114">
        <f t="shared" si="183"/>
        <v>1.3727581300984617E-3</v>
      </c>
      <c r="CN114">
        <f t="shared" si="183"/>
        <v>1.3328506622754671E-3</v>
      </c>
      <c r="CO114">
        <f t="shared" si="183"/>
        <v>1.294538809031912E-3</v>
      </c>
      <c r="CP114">
        <f t="shared" si="184"/>
        <v>1.2577386982241048E-3</v>
      </c>
      <c r="CQ114">
        <f t="shared" si="184"/>
        <v>1.2223720237226148E-3</v>
      </c>
      <c r="CR114">
        <f t="shared" si="184"/>
        <v>7.8683017599578834E-4</v>
      </c>
      <c r="CS114">
        <f t="shared" si="184"/>
        <v>5.1094291505421514E-4</v>
      </c>
      <c r="CT114">
        <f t="shared" si="184"/>
        <v>3.5376762683564145E-4</v>
      </c>
      <c r="CU114">
        <f t="shared" si="184"/>
        <v>2.4604595851904763E-4</v>
      </c>
      <c r="CV114">
        <f t="shared" si="184"/>
        <v>1.6796384586192269E-4</v>
      </c>
      <c r="CW114">
        <f t="shared" si="184"/>
        <v>1.1038611215307399E-4</v>
      </c>
      <c r="CX114">
        <f t="shared" si="184"/>
        <v>6.8155505055881232E-5</v>
      </c>
      <c r="CY114">
        <f t="shared" si="184"/>
        <v>3.7997355052697132E-5</v>
      </c>
      <c r="CZ114">
        <f t="shared" si="185"/>
        <v>1.7664349128742761E-5</v>
      </c>
      <c r="DA114">
        <f t="shared" si="185"/>
        <v>5.5263858476844968E-6</v>
      </c>
      <c r="DB114">
        <f t="shared" si="185"/>
        <v>3.5096348033111946E-7</v>
      </c>
      <c r="DC114">
        <f t="shared" si="185"/>
        <v>0</v>
      </c>
      <c r="DD114">
        <f t="shared" si="185"/>
        <v>0</v>
      </c>
      <c r="DE114">
        <f t="shared" si="185"/>
        <v>0</v>
      </c>
      <c r="DF114">
        <f t="shared" si="185"/>
        <v>0</v>
      </c>
      <c r="DG114">
        <f t="shared" si="185"/>
        <v>0</v>
      </c>
      <c r="DH114">
        <f t="shared" si="185"/>
        <v>0</v>
      </c>
      <c r="DI114">
        <f t="shared" si="185"/>
        <v>0</v>
      </c>
      <c r="DJ114">
        <f t="shared" si="186"/>
        <v>0</v>
      </c>
      <c r="DK114">
        <f t="shared" si="186"/>
        <v>0</v>
      </c>
      <c r="DL114">
        <f t="shared" si="186"/>
        <v>0</v>
      </c>
      <c r="DM114">
        <f t="shared" si="186"/>
        <v>0</v>
      </c>
      <c r="DN114">
        <f t="shared" si="186"/>
        <v>0</v>
      </c>
      <c r="DO114">
        <f t="shared" si="186"/>
        <v>0</v>
      </c>
      <c r="DP114">
        <f t="shared" si="186"/>
        <v>0</v>
      </c>
      <c r="DQ114">
        <f t="shared" si="186"/>
        <v>0</v>
      </c>
      <c r="DR114">
        <f t="shared" si="186"/>
        <v>0</v>
      </c>
      <c r="DS114">
        <f t="shared" si="186"/>
        <v>0</v>
      </c>
      <c r="DT114">
        <f t="shared" si="187"/>
        <v>0</v>
      </c>
      <c r="DU114">
        <f t="shared" si="187"/>
        <v>0</v>
      </c>
      <c r="DV114">
        <f t="shared" si="187"/>
        <v>0</v>
      </c>
      <c r="DW114">
        <f t="shared" si="187"/>
        <v>0</v>
      </c>
      <c r="DX114">
        <f t="shared" si="187"/>
        <v>0</v>
      </c>
      <c r="DY114">
        <f t="shared" si="187"/>
        <v>0</v>
      </c>
      <c r="DZ114">
        <f t="shared" si="187"/>
        <v>0</v>
      </c>
      <c r="EA114">
        <f t="shared" si="187"/>
        <v>0</v>
      </c>
      <c r="EB114">
        <f t="shared" si="187"/>
        <v>0</v>
      </c>
      <c r="EC114">
        <f t="shared" si="187"/>
        <v>0</v>
      </c>
      <c r="ED114">
        <f t="shared" si="188"/>
        <v>0</v>
      </c>
      <c r="EE114">
        <f t="shared" si="188"/>
        <v>0</v>
      </c>
      <c r="EF114">
        <f t="shared" si="188"/>
        <v>0</v>
      </c>
      <c r="EG114">
        <f t="shared" si="188"/>
        <v>0</v>
      </c>
      <c r="EH114">
        <f t="shared" si="188"/>
        <v>0</v>
      </c>
      <c r="EI114">
        <f t="shared" si="188"/>
        <v>0</v>
      </c>
      <c r="EJ114">
        <f t="shared" si="188"/>
        <v>0</v>
      </c>
      <c r="EK114">
        <f t="shared" si="188"/>
        <v>0</v>
      </c>
      <c r="EL114">
        <f t="shared" si="188"/>
        <v>0</v>
      </c>
      <c r="EM114">
        <f t="shared" si="188"/>
        <v>0</v>
      </c>
      <c r="EN114">
        <f t="shared" si="189"/>
        <v>0</v>
      </c>
      <c r="EO114">
        <f t="shared" si="189"/>
        <v>0</v>
      </c>
      <c r="EP114">
        <f t="shared" si="189"/>
        <v>0</v>
      </c>
      <c r="EQ114">
        <f t="shared" si="189"/>
        <v>0</v>
      </c>
      <c r="ER114">
        <f t="shared" si="189"/>
        <v>0</v>
      </c>
      <c r="ES114">
        <f t="shared" si="189"/>
        <v>0</v>
      </c>
      <c r="ET114">
        <f t="shared" si="189"/>
        <v>0</v>
      </c>
      <c r="EU114">
        <f t="shared" si="189"/>
        <v>0</v>
      </c>
      <c r="EV114">
        <f t="shared" si="189"/>
        <v>0</v>
      </c>
      <c r="EW114">
        <f t="shared" si="189"/>
        <v>0</v>
      </c>
      <c r="EX114">
        <f t="shared" si="189"/>
        <v>0</v>
      </c>
      <c r="EZ114">
        <f t="shared" si="112"/>
        <v>0.87589466307773578</v>
      </c>
      <c r="FB114">
        <f t="shared" si="158"/>
        <v>1.1523546139014407E-2</v>
      </c>
      <c r="FC114">
        <f t="shared" si="159"/>
        <v>0.24854273119872899</v>
      </c>
    </row>
    <row r="115" spans="1:159" x14ac:dyDescent="0.25">
      <c r="A115">
        <v>840</v>
      </c>
      <c r="B115" s="19">
        <f>'Input spectra'!Y114</f>
        <v>4.64422250010572E-2</v>
      </c>
      <c r="C115">
        <f>'Input spectra'!F114</f>
        <v>0</v>
      </c>
      <c r="D115">
        <f t="shared" si="175"/>
        <v>2.0653927966864227E-2</v>
      </c>
      <c r="E115">
        <f t="shared" si="175"/>
        <v>2.0408512441107758E-2</v>
      </c>
      <c r="F115">
        <f t="shared" si="175"/>
        <v>2.016492774165125E-2</v>
      </c>
      <c r="G115">
        <f t="shared" si="175"/>
        <v>1.992316217119515E-2</v>
      </c>
      <c r="H115">
        <f t="shared" si="175"/>
        <v>1.9683204101531855E-2</v>
      </c>
      <c r="I115">
        <f t="shared" si="175"/>
        <v>1.9445041973156635E-2</v>
      </c>
      <c r="J115">
        <f t="shared" si="175"/>
        <v>1.9208664294880579E-2</v>
      </c>
      <c r="K115">
        <f t="shared" si="175"/>
        <v>1.897405964344568E-2</v>
      </c>
      <c r="L115">
        <f t="shared" si="175"/>
        <v>1.8741216663142064E-2</v>
      </c>
      <c r="M115">
        <f t="shared" si="175"/>
        <v>1.8510124065427232E-2</v>
      </c>
      <c r="N115">
        <f t="shared" si="176"/>
        <v>1.8280770628547462E-2</v>
      </c>
      <c r="O115">
        <f t="shared" si="176"/>
        <v>1.8053145197161193E-2</v>
      </c>
      <c r="P115">
        <f t="shared" si="176"/>
        <v>1.7827236681964547E-2</v>
      </c>
      <c r="Q115">
        <f t="shared" si="176"/>
        <v>1.7603034059318828E-2</v>
      </c>
      <c r="R115">
        <f t="shared" si="176"/>
        <v>1.7380526370880098E-2</v>
      </c>
      <c r="S115">
        <f t="shared" si="176"/>
        <v>1.7159702723230759E-2</v>
      </c>
      <c r="T115">
        <f t="shared" si="176"/>
        <v>1.694055228751316E-2</v>
      </c>
      <c r="U115">
        <f t="shared" si="176"/>
        <v>1.6723064299065168E-2</v>
      </c>
      <c r="V115">
        <f t="shared" si="176"/>
        <v>1.6507228057057788E-2</v>
      </c>
      <c r="W115">
        <f t="shared" si="176"/>
        <v>1.6293032924134716E-2</v>
      </c>
      <c r="X115">
        <f t="shared" si="177"/>
        <v>1.6080468326053886E-2</v>
      </c>
      <c r="Y115">
        <f t="shared" si="177"/>
        <v>1.5869523751330959E-2</v>
      </c>
      <c r="Z115">
        <f t="shared" si="177"/>
        <v>1.566018875088478E-2</v>
      </c>
      <c r="AA115">
        <f t="shared" si="177"/>
        <v>1.5452452937684756E-2</v>
      </c>
      <c r="AB115">
        <f t="shared" si="177"/>
        <v>1.524630598640018E-2</v>
      </c>
      <c r="AC115">
        <f t="shared" si="177"/>
        <v>1.5041737633051448E-2</v>
      </c>
      <c r="AD115">
        <f t="shared" si="177"/>
        <v>1.48387376746632E-2</v>
      </c>
      <c r="AE115">
        <f t="shared" si="177"/>
        <v>1.4637295968919368E-2</v>
      </c>
      <c r="AF115">
        <f t="shared" si="177"/>
        <v>1.4437402433820093E-2</v>
      </c>
      <c r="AG115">
        <f t="shared" si="177"/>
        <v>1.4239047047340508E-2</v>
      </c>
      <c r="AH115">
        <f t="shared" si="178"/>
        <v>1.404221984709143E-2</v>
      </c>
      <c r="AI115">
        <f t="shared" si="178"/>
        <v>1.3846910929981865E-2</v>
      </c>
      <c r="AJ115">
        <f t="shared" si="178"/>
        <v>1.3653110451883398E-2</v>
      </c>
      <c r="AK115">
        <f t="shared" si="178"/>
        <v>1.3460808627296365E-2</v>
      </c>
      <c r="AL115">
        <f t="shared" si="178"/>
        <v>1.3269995729017931E-2</v>
      </c>
      <c r="AM115">
        <f t="shared" si="178"/>
        <v>1.3080662087811919E-2</v>
      </c>
      <c r="AN115">
        <f t="shared" si="178"/>
        <v>1.2892798092080467E-2</v>
      </c>
      <c r="AO115">
        <f t="shared" si="178"/>
        <v>1.2706394187537499E-2</v>
      </c>
      <c r="AP115">
        <f t="shared" si="178"/>
        <v>1.252144087688397E-2</v>
      </c>
      <c r="AQ115">
        <f t="shared" si="178"/>
        <v>1.2337928719484883E-2</v>
      </c>
      <c r="AR115">
        <f t="shared" si="179"/>
        <v>1.2155848331048099E-2</v>
      </c>
      <c r="AS115">
        <f t="shared" si="179"/>
        <v>1.1975190383304888E-2</v>
      </c>
      <c r="AT115">
        <f t="shared" si="179"/>
        <v>1.1795945603692216E-2</v>
      </c>
      <c r="AU115">
        <f t="shared" si="179"/>
        <v>1.1618104775036834E-2</v>
      </c>
      <c r="AV115">
        <f t="shared" si="179"/>
        <v>1.1441658735241014E-2</v>
      </c>
      <c r="AW115">
        <f t="shared" si="179"/>
        <v>1.1266598376970086E-2</v>
      </c>
      <c r="AX115">
        <f t="shared" si="179"/>
        <v>1.0013536656516253E-2</v>
      </c>
      <c r="AY115">
        <f t="shared" si="179"/>
        <v>8.5548491797324388E-3</v>
      </c>
      <c r="AZ115">
        <f t="shared" si="179"/>
        <v>7.6996729404754201E-3</v>
      </c>
      <c r="BA115">
        <f t="shared" si="179"/>
        <v>7.0518649403558354E-3</v>
      </c>
      <c r="BB115">
        <f t="shared" si="180"/>
        <v>6.5225396415434858E-3</v>
      </c>
      <c r="BC115">
        <f t="shared" si="180"/>
        <v>6.0731631444086009E-3</v>
      </c>
      <c r="BD115">
        <f t="shared" si="180"/>
        <v>5.6826188020628549E-3</v>
      </c>
      <c r="BE115">
        <f t="shared" si="180"/>
        <v>5.3377412046007903E-3</v>
      </c>
      <c r="BF115">
        <f t="shared" si="180"/>
        <v>5.0296154580931974E-3</v>
      </c>
      <c r="BG115">
        <f t="shared" si="180"/>
        <v>4.7518475963861124E-3</v>
      </c>
      <c r="BH115">
        <f t="shared" si="180"/>
        <v>4.4996536823703791E-3</v>
      </c>
      <c r="BI115">
        <f t="shared" si="180"/>
        <v>4.2693368030034921E-3</v>
      </c>
      <c r="BJ115">
        <f t="shared" si="180"/>
        <v>4.0579663963962662E-3</v>
      </c>
      <c r="BK115">
        <f t="shared" si="180"/>
        <v>3.8631711952516498E-3</v>
      </c>
      <c r="BL115">
        <f t="shared" si="181"/>
        <v>3.6829998165825903E-3</v>
      </c>
      <c r="BM115">
        <f t="shared" si="181"/>
        <v>3.5158235957173703E-3</v>
      </c>
      <c r="BN115">
        <f t="shared" si="181"/>
        <v>3.3602668691500889E-3</v>
      </c>
      <c r="BO115">
        <f t="shared" si="181"/>
        <v>3.2151557009932655E-3</v>
      </c>
      <c r="BP115">
        <f t="shared" si="181"/>
        <v>3.0794793633769015E-3</v>
      </c>
      <c r="BQ115">
        <f t="shared" si="181"/>
        <v>2.9523608585757151E-3</v>
      </c>
      <c r="BR115">
        <f t="shared" si="181"/>
        <v>2.8330339921624503E-3</v>
      </c>
      <c r="BS115">
        <f t="shared" si="181"/>
        <v>2.7208252845300307E-3</v>
      </c>
      <c r="BT115">
        <f t="shared" si="181"/>
        <v>2.6151395172563465E-3</v>
      </c>
      <c r="BU115">
        <f t="shared" si="181"/>
        <v>2.5154480520239606E-3</v>
      </c>
      <c r="BV115">
        <f t="shared" si="182"/>
        <v>2.4212792934675048E-3</v>
      </c>
      <c r="BW115">
        <f t="shared" si="182"/>
        <v>2.3322108304298234E-3</v>
      </c>
      <c r="BX115">
        <f t="shared" si="182"/>
        <v>2.2478629059667944E-3</v>
      </c>
      <c r="BY115">
        <f t="shared" si="182"/>
        <v>2.167892950049806E-3</v>
      </c>
      <c r="BZ115">
        <f t="shared" si="182"/>
        <v>2.0919909701285558E-3</v>
      </c>
      <c r="CA115">
        <f t="shared" si="182"/>
        <v>2.0198756401305666E-3</v>
      </c>
      <c r="CB115">
        <f t="shared" si="182"/>
        <v>1.9512909625779423E-3</v>
      </c>
      <c r="CC115">
        <f t="shared" si="182"/>
        <v>1.8860034044017274E-3</v>
      </c>
      <c r="CD115">
        <f t="shared" si="182"/>
        <v>1.8237994269085459E-3</v>
      </c>
      <c r="CE115">
        <f t="shared" si="182"/>
        <v>1.7644833457522537E-3</v>
      </c>
      <c r="CF115">
        <f t="shared" si="183"/>
        <v>1.7078754688004494E-3</v>
      </c>
      <c r="CG115">
        <f t="shared" si="183"/>
        <v>1.6538104692742815E-3</v>
      </c>
      <c r="CH115">
        <f t="shared" si="183"/>
        <v>1.6021359590780659E-3</v>
      </c>
      <c r="CI115">
        <f t="shared" si="183"/>
        <v>1.55271123326749E-3</v>
      </c>
      <c r="CJ115">
        <f t="shared" si="183"/>
        <v>1.5054061614655874E-3</v>
      </c>
      <c r="CK115">
        <f t="shared" si="183"/>
        <v>1.4601002059769586E-3</v>
      </c>
      <c r="CL115">
        <f t="shared" si="183"/>
        <v>1.4166815495661531E-3</v>
      </c>
      <c r="CM115">
        <f t="shared" si="183"/>
        <v>1.3750463185042215E-3</v>
      </c>
      <c r="CN115">
        <f t="shared" si="183"/>
        <v>1.3350978886636144E-3</v>
      </c>
      <c r="CO115">
        <f t="shared" si="183"/>
        <v>1.2967462642457421E-3</v>
      </c>
      <c r="CP115">
        <f t="shared" si="184"/>
        <v>1.2599075202284781E-3</v>
      </c>
      <c r="CQ115">
        <f t="shared" si="184"/>
        <v>1.2245033008786474E-3</v>
      </c>
      <c r="CR115">
        <f t="shared" si="184"/>
        <v>7.8821714938539936E-4</v>
      </c>
      <c r="CS115">
        <f t="shared" si="184"/>
        <v>5.1185337067672059E-4</v>
      </c>
      <c r="CT115">
        <f t="shared" si="184"/>
        <v>3.5440479424264659E-4</v>
      </c>
      <c r="CU115">
        <f t="shared" si="184"/>
        <v>2.4649382814464089E-4</v>
      </c>
      <c r="CV115">
        <f t="shared" si="184"/>
        <v>1.6827280636949016E-4</v>
      </c>
      <c r="CW115">
        <f t="shared" si="184"/>
        <v>1.1059127856191914E-4</v>
      </c>
      <c r="CX115">
        <f t="shared" si="184"/>
        <v>6.8283487753289848E-5</v>
      </c>
      <c r="CY115">
        <f t="shared" si="184"/>
        <v>3.806943541534264E-5</v>
      </c>
      <c r="CZ115">
        <f t="shared" si="185"/>
        <v>1.7698196909510797E-5</v>
      </c>
      <c r="DA115">
        <f t="shared" si="185"/>
        <v>5.5370813034370727E-6</v>
      </c>
      <c r="DB115">
        <f t="shared" si="185"/>
        <v>3.5164944694020033E-7</v>
      </c>
      <c r="DC115">
        <f t="shared" si="185"/>
        <v>0</v>
      </c>
      <c r="DD115">
        <f t="shared" si="185"/>
        <v>0</v>
      </c>
      <c r="DE115">
        <f t="shared" si="185"/>
        <v>0</v>
      </c>
      <c r="DF115">
        <f t="shared" si="185"/>
        <v>0</v>
      </c>
      <c r="DG115">
        <f t="shared" si="185"/>
        <v>0</v>
      </c>
      <c r="DH115">
        <f t="shared" si="185"/>
        <v>0</v>
      </c>
      <c r="DI115">
        <f t="shared" si="185"/>
        <v>0</v>
      </c>
      <c r="DJ115">
        <f t="shared" si="186"/>
        <v>0</v>
      </c>
      <c r="DK115">
        <f t="shared" si="186"/>
        <v>0</v>
      </c>
      <c r="DL115">
        <f t="shared" si="186"/>
        <v>0</v>
      </c>
      <c r="DM115">
        <f t="shared" si="186"/>
        <v>0</v>
      </c>
      <c r="DN115">
        <f t="shared" si="186"/>
        <v>0</v>
      </c>
      <c r="DO115">
        <f t="shared" si="186"/>
        <v>0</v>
      </c>
      <c r="DP115">
        <f t="shared" si="186"/>
        <v>0</v>
      </c>
      <c r="DQ115">
        <f t="shared" si="186"/>
        <v>0</v>
      </c>
      <c r="DR115">
        <f t="shared" si="186"/>
        <v>0</v>
      </c>
      <c r="DS115">
        <f t="shared" si="186"/>
        <v>0</v>
      </c>
      <c r="DT115">
        <f t="shared" si="187"/>
        <v>0</v>
      </c>
      <c r="DU115">
        <f t="shared" si="187"/>
        <v>0</v>
      </c>
      <c r="DV115">
        <f t="shared" si="187"/>
        <v>0</v>
      </c>
      <c r="DW115">
        <f t="shared" si="187"/>
        <v>0</v>
      </c>
      <c r="DX115">
        <f t="shared" si="187"/>
        <v>0</v>
      </c>
      <c r="DY115">
        <f t="shared" si="187"/>
        <v>0</v>
      </c>
      <c r="DZ115">
        <f t="shared" si="187"/>
        <v>0</v>
      </c>
      <c r="EA115">
        <f t="shared" si="187"/>
        <v>0</v>
      </c>
      <c r="EB115">
        <f t="shared" si="187"/>
        <v>0</v>
      </c>
      <c r="EC115">
        <f t="shared" si="187"/>
        <v>0</v>
      </c>
      <c r="ED115">
        <f t="shared" si="188"/>
        <v>0</v>
      </c>
      <c r="EE115">
        <f t="shared" si="188"/>
        <v>0</v>
      </c>
      <c r="EF115">
        <f t="shared" si="188"/>
        <v>0</v>
      </c>
      <c r="EG115">
        <f t="shared" si="188"/>
        <v>0</v>
      </c>
      <c r="EH115">
        <f t="shared" si="188"/>
        <v>0</v>
      </c>
      <c r="EI115">
        <f t="shared" si="188"/>
        <v>0</v>
      </c>
      <c r="EJ115">
        <f t="shared" si="188"/>
        <v>0</v>
      </c>
      <c r="EK115">
        <f t="shared" si="188"/>
        <v>0</v>
      </c>
      <c r="EL115">
        <f t="shared" si="188"/>
        <v>0</v>
      </c>
      <c r="EM115">
        <f t="shared" si="188"/>
        <v>0</v>
      </c>
      <c r="EN115">
        <f t="shared" si="189"/>
        <v>0</v>
      </c>
      <c r="EO115">
        <f t="shared" si="189"/>
        <v>0</v>
      </c>
      <c r="EP115">
        <f t="shared" si="189"/>
        <v>0</v>
      </c>
      <c r="EQ115">
        <f t="shared" si="189"/>
        <v>0</v>
      </c>
      <c r="ER115">
        <f t="shared" si="189"/>
        <v>0</v>
      </c>
      <c r="ES115">
        <f t="shared" si="189"/>
        <v>0</v>
      </c>
      <c r="ET115">
        <f t="shared" si="189"/>
        <v>0</v>
      </c>
      <c r="EU115">
        <f t="shared" si="189"/>
        <v>0</v>
      </c>
      <c r="EV115">
        <f t="shared" si="189"/>
        <v>0</v>
      </c>
      <c r="EW115">
        <f t="shared" si="189"/>
        <v>0</v>
      </c>
      <c r="EX115">
        <f t="shared" si="189"/>
        <v>0</v>
      </c>
      <c r="EZ115">
        <f t="shared" si="112"/>
        <v>0.87635450639532686</v>
      </c>
      <c r="FB115">
        <f t="shared" si="158"/>
        <v>1.1476788645200742E-2</v>
      </c>
      <c r="FC115">
        <f t="shared" si="159"/>
        <v>0.24854871307507004</v>
      </c>
    </row>
    <row r="116" spans="1:159" x14ac:dyDescent="0.25">
      <c r="A116">
        <v>845</v>
      </c>
      <c r="B116" s="19">
        <f>'Input spectra'!Y115</f>
        <v>4.6250792002606698E-2</v>
      </c>
      <c r="C116">
        <f>'Input spectra'!F115</f>
        <v>0</v>
      </c>
      <c r="D116">
        <f t="shared" si="175"/>
        <v>2.0653927966864227E-2</v>
      </c>
      <c r="E116">
        <f t="shared" si="175"/>
        <v>2.0408903131120343E-2</v>
      </c>
      <c r="F116">
        <f t="shared" si="175"/>
        <v>2.0165699802947183E-2</v>
      </c>
      <c r="G116">
        <f t="shared" si="175"/>
        <v>1.9924306389252914E-2</v>
      </c>
      <c r="H116">
        <f t="shared" si="175"/>
        <v>1.9684711365151226E-2</v>
      </c>
      <c r="I116">
        <f t="shared" si="175"/>
        <v>1.9446903273578751E-2</v>
      </c>
      <c r="J116">
        <f t="shared" si="175"/>
        <v>1.9210870724914529E-2</v>
      </c>
      <c r="K116">
        <f t="shared" si="175"/>
        <v>1.8976602396601504E-2</v>
      </c>
      <c r="L116">
        <f t="shared" si="175"/>
        <v>1.8744087032770185E-2</v>
      </c>
      <c r="M116">
        <f t="shared" si="175"/>
        <v>1.8513313443864251E-2</v>
      </c>
      <c r="N116">
        <f t="shared" si="176"/>
        <v>1.8284270506268227E-2</v>
      </c>
      <c r="O116">
        <f t="shared" si="176"/>
        <v>1.8056947161937193E-2</v>
      </c>
      <c r="P116">
        <f t="shared" si="176"/>
        <v>1.7831332418028496E-2</v>
      </c>
      <c r="Q116">
        <f t="shared" si="176"/>
        <v>1.7607415346535475E-2</v>
      </c>
      <c r="R116">
        <f t="shared" si="176"/>
        <v>1.7385185083923154E-2</v>
      </c>
      <c r="S116">
        <f t="shared" si="176"/>
        <v>1.7164630830765942E-2</v>
      </c>
      <c r="T116">
        <f t="shared" si="176"/>
        <v>1.6945741851387298E-2</v>
      </c>
      <c r="U116">
        <f t="shared" si="176"/>
        <v>1.6728507473501339E-2</v>
      </c>
      <c r="V116">
        <f t="shared" si="176"/>
        <v>1.6512917087856422E-2</v>
      </c>
      <c r="W116">
        <f t="shared" si="176"/>
        <v>1.6298960147880664E-2</v>
      </c>
      <c r="X116">
        <f t="shared" si="177"/>
        <v>1.6086626169329356E-2</v>
      </c>
      <c r="Y116">
        <f t="shared" si="177"/>
        <v>1.5875904729934349E-2</v>
      </c>
      <c r="Z116">
        <f t="shared" si="177"/>
        <v>1.5666785469055311E-2</v>
      </c>
      <c r="AA116">
        <f t="shared" si="177"/>
        <v>1.5459258087332889E-2</v>
      </c>
      <c r="AB116">
        <f t="shared" si="177"/>
        <v>1.5253312346343776E-2</v>
      </c>
      <c r="AC116">
        <f t="shared" si="177"/>
        <v>1.5048938068257642E-2</v>
      </c>
      <c r="AD116">
        <f t="shared" si="177"/>
        <v>1.4846125135495934E-2</v>
      </c>
      <c r="AE116">
        <f t="shared" si="177"/>
        <v>1.4644863490392537E-2</v>
      </c>
      <c r="AF116">
        <f t="shared" si="177"/>
        <v>1.4445143134856295E-2</v>
      </c>
      <c r="AG116">
        <f t="shared" si="177"/>
        <v>1.4246954130035341E-2</v>
      </c>
      <c r="AH116">
        <f t="shared" si="178"/>
        <v>1.4050286595983296E-2</v>
      </c>
      <c r="AI116">
        <f t="shared" si="178"/>
        <v>1.3855130711327258E-2</v>
      </c>
      <c r="AJ116">
        <f t="shared" si="178"/>
        <v>1.3661476712937607E-2</v>
      </c>
      <c r="AK116">
        <f t="shared" si="178"/>
        <v>1.3469314895599613E-2</v>
      </c>
      <c r="AL116">
        <f t="shared" si="178"/>
        <v>1.3278635611686842E-2</v>
      </c>
      <c r="AM116">
        <f t="shared" si="178"/>
        <v>1.308942927083633E-2</v>
      </c>
      <c r="AN116">
        <f t="shared" si="178"/>
        <v>1.2901686339625528E-2</v>
      </c>
      <c r="AO116">
        <f t="shared" si="178"/>
        <v>1.2715397341251026E-2</v>
      </c>
      <c r="AP116">
        <f t="shared" si="178"/>
        <v>1.2530552855209015E-2</v>
      </c>
      <c r="AQ116">
        <f t="shared" si="178"/>
        <v>1.2347143516977488E-2</v>
      </c>
      <c r="AR116">
        <f t="shared" si="179"/>
        <v>1.2165160017700192E-2</v>
      </c>
      <c r="AS116">
        <f t="shared" si="179"/>
        <v>1.1984593103872301E-2</v>
      </c>
      <c r="AT116">
        <f t="shared" si="179"/>
        <v>1.1805433577027773E-2</v>
      </c>
      <c r="AU116">
        <f t="shared" si="179"/>
        <v>1.1627672293428476E-2</v>
      </c>
      <c r="AV116">
        <f t="shared" si="179"/>
        <v>1.1451300163754948E-2</v>
      </c>
      <c r="AW116">
        <f t="shared" si="179"/>
        <v>1.1276308152798885E-2</v>
      </c>
      <c r="AX116">
        <f t="shared" si="179"/>
        <v>1.0022358378311454E-2</v>
      </c>
      <c r="AY116">
        <f t="shared" si="179"/>
        <v>8.5625497414656779E-3</v>
      </c>
      <c r="AZ116">
        <f t="shared" si="179"/>
        <v>7.7067512551273745E-3</v>
      </c>
      <c r="BA116">
        <f t="shared" si="179"/>
        <v>7.0584828460261064E-3</v>
      </c>
      <c r="BB116">
        <f t="shared" si="180"/>
        <v>6.5287857769631575E-3</v>
      </c>
      <c r="BC116">
        <f t="shared" si="180"/>
        <v>6.0790953192903091E-3</v>
      </c>
      <c r="BD116">
        <f t="shared" si="180"/>
        <v>5.6882783904515554E-3</v>
      </c>
      <c r="BE116">
        <f t="shared" si="180"/>
        <v>5.3431595978329013E-3</v>
      </c>
      <c r="BF116">
        <f t="shared" si="180"/>
        <v>5.0348174519680815E-3</v>
      </c>
      <c r="BG116">
        <f t="shared" si="180"/>
        <v>4.7568533635480355E-3</v>
      </c>
      <c r="BH116">
        <f t="shared" si="180"/>
        <v>4.5044800091790264E-3</v>
      </c>
      <c r="BI116">
        <f t="shared" si="180"/>
        <v>4.2739979096563241E-3</v>
      </c>
      <c r="BJ116">
        <f t="shared" si="180"/>
        <v>4.0624745049495431E-3</v>
      </c>
      <c r="BK116">
        <f t="shared" si="180"/>
        <v>3.8675369370693986E-3</v>
      </c>
      <c r="BL116">
        <f t="shared" si="181"/>
        <v>3.6872325331512054E-3</v>
      </c>
      <c r="BM116">
        <f t="shared" si="181"/>
        <v>3.5199315661569152E-3</v>
      </c>
      <c r="BN116">
        <f t="shared" si="181"/>
        <v>3.3642574858489612E-3</v>
      </c>
      <c r="BO116">
        <f t="shared" si="181"/>
        <v>3.2190356076076372E-3</v>
      </c>
      <c r="BP116">
        <f t="shared" si="181"/>
        <v>3.0832545649352307E-3</v>
      </c>
      <c r="BQ116">
        <f t="shared" si="181"/>
        <v>2.9560368105173746E-3</v>
      </c>
      <c r="BR116">
        <f t="shared" si="181"/>
        <v>2.8366156732034854E-3</v>
      </c>
      <c r="BS116">
        <f t="shared" si="181"/>
        <v>2.7243172569297218E-3</v>
      </c>
      <c r="BT116">
        <f t="shared" si="181"/>
        <v>2.6185459771395883E-3</v>
      </c>
      <c r="BU116">
        <f t="shared" si="181"/>
        <v>2.5187728717622915E-3</v>
      </c>
      <c r="BV116">
        <f t="shared" si="182"/>
        <v>2.4245260576506102E-3</v>
      </c>
      <c r="BW116">
        <f t="shared" si="182"/>
        <v>2.3353828666137569E-3</v>
      </c>
      <c r="BX116">
        <f t="shared" si="182"/>
        <v>2.2509633111280456E-3</v>
      </c>
      <c r="BY116">
        <f t="shared" si="182"/>
        <v>2.1709246134805236E-3</v>
      </c>
      <c r="BZ116">
        <f t="shared" si="182"/>
        <v>2.094956593360417E-3</v>
      </c>
      <c r="CA116">
        <f t="shared" si="182"/>
        <v>2.022777754360802E-3</v>
      </c>
      <c r="CB116">
        <f t="shared" si="182"/>
        <v>1.9541319439822518E-3</v>
      </c>
      <c r="CC116">
        <f t="shared" si="182"/>
        <v>1.8887854876490635E-3</v>
      </c>
      <c r="CD116">
        <f t="shared" si="182"/>
        <v>1.8265247171374149E-3</v>
      </c>
      <c r="CE116">
        <f t="shared" si="182"/>
        <v>1.7671538292239664E-3</v>
      </c>
      <c r="CF116">
        <f t="shared" si="183"/>
        <v>1.7104930224091763E-3</v>
      </c>
      <c r="CG116">
        <f t="shared" si="183"/>
        <v>1.6563768690648893E-3</v>
      </c>
      <c r="CH116">
        <f t="shared" si="183"/>
        <v>1.6046528878991672E-3</v>
      </c>
      <c r="CI116">
        <f t="shared" si="183"/>
        <v>1.5551802876677986E-3</v>
      </c>
      <c r="CJ116">
        <f t="shared" si="183"/>
        <v>1.507828857925692E-3</v>
      </c>
      <c r="CK116">
        <f t="shared" si="183"/>
        <v>1.4624779865553786E-3</v>
      </c>
      <c r="CL116">
        <f t="shared" si="183"/>
        <v>1.4190157870274517E-3</v>
      </c>
      <c r="CM116">
        <f t="shared" si="183"/>
        <v>1.3773383209876864E-3</v>
      </c>
      <c r="CN116">
        <f t="shared" si="183"/>
        <v>1.3373489039431817E-3</v>
      </c>
      <c r="CO116">
        <f t="shared" si="183"/>
        <v>1.2989574836252242E-3</v>
      </c>
      <c r="CP116">
        <f t="shared" si="184"/>
        <v>1.2620800821105318E-3</v>
      </c>
      <c r="CQ116">
        <f t="shared" si="184"/>
        <v>1.2266382940411217E-3</v>
      </c>
      <c r="CR116">
        <f t="shared" si="184"/>
        <v>7.8960656764207537E-4</v>
      </c>
      <c r="CS116">
        <f t="shared" si="184"/>
        <v>5.1276544865157887E-4</v>
      </c>
      <c r="CT116">
        <f t="shared" si="184"/>
        <v>3.5504310924562614E-4</v>
      </c>
      <c r="CU116">
        <f t="shared" si="184"/>
        <v>2.469425130130558E-4</v>
      </c>
      <c r="CV116">
        <f t="shared" si="184"/>
        <v>1.6858233519338026E-4</v>
      </c>
      <c r="CW116">
        <f t="shared" si="184"/>
        <v>1.1079682629822016E-4</v>
      </c>
      <c r="CX116">
        <f t="shared" si="184"/>
        <v>6.8411710777152202E-5</v>
      </c>
      <c r="CY116">
        <f t="shared" si="184"/>
        <v>3.8141652513260133E-5</v>
      </c>
      <c r="CZ116">
        <f t="shared" si="185"/>
        <v>1.7732109548160337E-5</v>
      </c>
      <c r="DA116">
        <f t="shared" si="185"/>
        <v>5.5477974585720076E-6</v>
      </c>
      <c r="DB116">
        <f t="shared" si="185"/>
        <v>3.5233675428760593E-7</v>
      </c>
      <c r="DC116">
        <f t="shared" si="185"/>
        <v>0</v>
      </c>
      <c r="DD116">
        <f t="shared" si="185"/>
        <v>0</v>
      </c>
      <c r="DE116">
        <f t="shared" si="185"/>
        <v>0</v>
      </c>
      <c r="DF116">
        <f t="shared" si="185"/>
        <v>0</v>
      </c>
      <c r="DG116">
        <f t="shared" si="185"/>
        <v>0</v>
      </c>
      <c r="DH116">
        <f t="shared" si="185"/>
        <v>0</v>
      </c>
      <c r="DI116">
        <f t="shared" si="185"/>
        <v>0</v>
      </c>
      <c r="DJ116">
        <f t="shared" si="186"/>
        <v>0</v>
      </c>
      <c r="DK116">
        <f t="shared" si="186"/>
        <v>0</v>
      </c>
      <c r="DL116">
        <f t="shared" si="186"/>
        <v>0</v>
      </c>
      <c r="DM116">
        <f t="shared" si="186"/>
        <v>0</v>
      </c>
      <c r="DN116">
        <f t="shared" si="186"/>
        <v>0</v>
      </c>
      <c r="DO116">
        <f t="shared" si="186"/>
        <v>0</v>
      </c>
      <c r="DP116">
        <f t="shared" si="186"/>
        <v>0</v>
      </c>
      <c r="DQ116">
        <f t="shared" si="186"/>
        <v>0</v>
      </c>
      <c r="DR116">
        <f t="shared" si="186"/>
        <v>0</v>
      </c>
      <c r="DS116">
        <f t="shared" si="186"/>
        <v>0</v>
      </c>
      <c r="DT116">
        <f t="shared" si="187"/>
        <v>0</v>
      </c>
      <c r="DU116">
        <f t="shared" si="187"/>
        <v>0</v>
      </c>
      <c r="DV116">
        <f t="shared" si="187"/>
        <v>0</v>
      </c>
      <c r="DW116">
        <f t="shared" si="187"/>
        <v>0</v>
      </c>
      <c r="DX116">
        <f t="shared" si="187"/>
        <v>0</v>
      </c>
      <c r="DY116">
        <f t="shared" si="187"/>
        <v>0</v>
      </c>
      <c r="DZ116">
        <f t="shared" si="187"/>
        <v>0</v>
      </c>
      <c r="EA116">
        <f t="shared" si="187"/>
        <v>0</v>
      </c>
      <c r="EB116">
        <f t="shared" si="187"/>
        <v>0</v>
      </c>
      <c r="EC116">
        <f t="shared" si="187"/>
        <v>0</v>
      </c>
      <c r="ED116">
        <f t="shared" si="188"/>
        <v>0</v>
      </c>
      <c r="EE116">
        <f t="shared" si="188"/>
        <v>0</v>
      </c>
      <c r="EF116">
        <f t="shared" si="188"/>
        <v>0</v>
      </c>
      <c r="EG116">
        <f t="shared" si="188"/>
        <v>0</v>
      </c>
      <c r="EH116">
        <f t="shared" si="188"/>
        <v>0</v>
      </c>
      <c r="EI116">
        <f t="shared" si="188"/>
        <v>0</v>
      </c>
      <c r="EJ116">
        <f t="shared" si="188"/>
        <v>0</v>
      </c>
      <c r="EK116">
        <f t="shared" si="188"/>
        <v>0</v>
      </c>
      <c r="EL116">
        <f t="shared" si="188"/>
        <v>0</v>
      </c>
      <c r="EM116">
        <f t="shared" si="188"/>
        <v>0</v>
      </c>
      <c r="EN116">
        <f t="shared" si="189"/>
        <v>0</v>
      </c>
      <c r="EO116">
        <f t="shared" si="189"/>
        <v>0</v>
      </c>
      <c r="EP116">
        <f t="shared" si="189"/>
        <v>0</v>
      </c>
      <c r="EQ116">
        <f t="shared" si="189"/>
        <v>0</v>
      </c>
      <c r="ER116">
        <f t="shared" si="189"/>
        <v>0</v>
      </c>
      <c r="ES116">
        <f t="shared" si="189"/>
        <v>0</v>
      </c>
      <c r="ET116">
        <f t="shared" si="189"/>
        <v>0</v>
      </c>
      <c r="EU116">
        <f t="shared" si="189"/>
        <v>0</v>
      </c>
      <c r="EV116">
        <f t="shared" si="189"/>
        <v>0</v>
      </c>
      <c r="EW116">
        <f t="shared" si="189"/>
        <v>0</v>
      </c>
      <c r="EX116">
        <f t="shared" si="189"/>
        <v>0</v>
      </c>
      <c r="EZ116">
        <f t="shared" si="112"/>
        <v>0.87681472555022999</v>
      </c>
      <c r="FB116">
        <f t="shared" si="158"/>
        <v>1.1430026675709304E-2</v>
      </c>
      <c r="FC116">
        <f t="shared" si="159"/>
        <v>0.24855469495473395</v>
      </c>
    </row>
    <row r="117" spans="1:159" x14ac:dyDescent="0.25">
      <c r="A117">
        <v>850</v>
      </c>
      <c r="B117" s="19">
        <f>'Input spectra'!Y116</f>
        <v>4.6059359004156197E-2</v>
      </c>
      <c r="C117">
        <f>'Input spectra'!F116</f>
        <v>0</v>
      </c>
      <c r="D117">
        <f t="shared" si="175"/>
        <v>2.0653927966864227E-2</v>
      </c>
      <c r="E117">
        <f t="shared" si="175"/>
        <v>2.0409293828612098E-2</v>
      </c>
      <c r="F117">
        <f t="shared" si="175"/>
        <v>2.0166471893803283E-2</v>
      </c>
      <c r="G117">
        <f t="shared" si="175"/>
        <v>1.992545067302489E-2</v>
      </c>
      <c r="H117">
        <f t="shared" si="175"/>
        <v>1.9686218744191013E-2</v>
      </c>
      <c r="I117">
        <f t="shared" si="175"/>
        <v>1.9448764752166559E-2</v>
      </c>
      <c r="J117">
        <f t="shared" si="175"/>
        <v>1.9213077408393141E-2</v>
      </c>
      <c r="K117">
        <f t="shared" si="175"/>
        <v>1.897914549051696E-2</v>
      </c>
      <c r="L117">
        <f t="shared" si="175"/>
        <v>1.8746957842018745E-2</v>
      </c>
      <c r="M117">
        <f t="shared" si="175"/>
        <v>1.8516503371845655E-2</v>
      </c>
      <c r="N117">
        <f t="shared" si="176"/>
        <v>1.8287771054045211E-2</v>
      </c>
      <c r="O117">
        <f t="shared" si="176"/>
        <v>1.8060749927401157E-2</v>
      </c>
      <c r="P117">
        <f t="shared" si="176"/>
        <v>1.7835429095071364E-2</v>
      </c>
      <c r="Q117">
        <f t="shared" si="176"/>
        <v>1.7611797724227638E-2</v>
      </c>
      <c r="R117">
        <f t="shared" si="176"/>
        <v>1.7389845045697506E-2</v>
      </c>
      <c r="S117">
        <f t="shared" si="176"/>
        <v>1.7169560353607918E-2</v>
      </c>
      <c r="T117">
        <f t="shared" si="176"/>
        <v>1.6950933005030925E-2</v>
      </c>
      <c r="U117">
        <f t="shared" si="176"/>
        <v>1.6733952419631222E-2</v>
      </c>
      <c r="V117">
        <f t="shared" si="176"/>
        <v>1.6518608079315645E-2</v>
      </c>
      <c r="W117">
        <f t="shared" si="176"/>
        <v>1.6304889527884534E-2</v>
      </c>
      <c r="X117">
        <f t="shared" si="177"/>
        <v>1.6092786370685015E-2</v>
      </c>
      <c r="Y117">
        <f t="shared" si="177"/>
        <v>1.5882288274266149E-2</v>
      </c>
      <c r="Z117">
        <f t="shared" si="177"/>
        <v>1.5673384966035941E-2</v>
      </c>
      <c r="AA117">
        <f t="shared" si="177"/>
        <v>1.5466066233920205E-2</v>
      </c>
      <c r="AB117">
        <f t="shared" si="177"/>
        <v>1.5260321926023331E-2</v>
      </c>
      <c r="AC117">
        <f t="shared" si="177"/>
        <v>1.5056141950290824E-2</v>
      </c>
      <c r="AD117">
        <f t="shared" si="177"/>
        <v>1.4853516274173693E-2</v>
      </c>
      <c r="AE117">
        <f t="shared" si="177"/>
        <v>1.4652434924294706E-2</v>
      </c>
      <c r="AF117">
        <f t="shared" si="177"/>
        <v>1.4452887986116389E-2</v>
      </c>
      <c r="AG117">
        <f t="shared" si="177"/>
        <v>1.4254865603610866E-2</v>
      </c>
      <c r="AH117">
        <f t="shared" si="178"/>
        <v>1.4058357978931488E-2</v>
      </c>
      <c r="AI117">
        <f t="shared" si="178"/>
        <v>1.3863355372086239E-2</v>
      </c>
      <c r="AJ117">
        <f t="shared" si="178"/>
        <v>1.3669848100612912E-2</v>
      </c>
      <c r="AK117">
        <f t="shared" si="178"/>
        <v>1.3477826539256041E-2</v>
      </c>
      <c r="AL117">
        <f t="shared" si="178"/>
        <v>1.3287281119645621E-2</v>
      </c>
      <c r="AM117">
        <f t="shared" si="178"/>
        <v>1.3098202329977536E-2</v>
      </c>
      <c r="AN117">
        <f t="shared" si="178"/>
        <v>1.2910580714695728E-2</v>
      </c>
      <c r="AO117">
        <f t="shared" si="178"/>
        <v>1.2724406874176121E-2</v>
      </c>
      <c r="AP117">
        <f t="shared" si="178"/>
        <v>1.2539671464412233E-2</v>
      </c>
      <c r="AQ117">
        <f t="shared" si="178"/>
        <v>1.2356365196702496E-2</v>
      </c>
      <c r="AR117">
        <f t="shared" si="179"/>
        <v>1.2174478837339301E-2</v>
      </c>
      <c r="AS117">
        <f t="shared" si="179"/>
        <v>1.1994003207299715E-2</v>
      </c>
      <c r="AT117">
        <f t="shared" si="179"/>
        <v>1.1814929181937859E-2</v>
      </c>
      <c r="AU117">
        <f t="shared" si="179"/>
        <v>1.1637247690679017E-2</v>
      </c>
      <c r="AV117">
        <f t="shared" si="179"/>
        <v>1.146094971671534E-2</v>
      </c>
      <c r="AW117">
        <f t="shared" si="179"/>
        <v>1.1286026296703253E-2</v>
      </c>
      <c r="AX117">
        <f t="shared" si="179"/>
        <v>1.0031187871863835E-2</v>
      </c>
      <c r="AY117">
        <f t="shared" si="179"/>
        <v>8.5702572347823702E-3</v>
      </c>
      <c r="AZ117">
        <f t="shared" si="179"/>
        <v>7.7138360768788774E-3</v>
      </c>
      <c r="BA117">
        <f t="shared" si="179"/>
        <v>7.0651069623478618E-3</v>
      </c>
      <c r="BB117">
        <f t="shared" si="180"/>
        <v>6.5350378938271465E-3</v>
      </c>
      <c r="BC117">
        <f t="shared" si="180"/>
        <v>6.0850332886316751E-3</v>
      </c>
      <c r="BD117">
        <f t="shared" si="180"/>
        <v>5.6939436154915682E-3</v>
      </c>
      <c r="BE117">
        <f t="shared" si="180"/>
        <v>5.3485834913289051E-3</v>
      </c>
      <c r="BF117">
        <f t="shared" si="180"/>
        <v>5.040024826123128E-3</v>
      </c>
      <c r="BG117">
        <f t="shared" si="180"/>
        <v>4.7618644039651237E-3</v>
      </c>
      <c r="BH117">
        <f t="shared" si="180"/>
        <v>4.5093115127039507E-3</v>
      </c>
      <c r="BI117">
        <f t="shared" si="180"/>
        <v>4.278664105135885E-3</v>
      </c>
      <c r="BJ117">
        <f t="shared" si="180"/>
        <v>4.0669876216869044E-3</v>
      </c>
      <c r="BK117">
        <f t="shared" si="180"/>
        <v>3.87190761258039E-3</v>
      </c>
      <c r="BL117">
        <f t="shared" si="181"/>
        <v>3.6914701142026999E-3</v>
      </c>
      <c r="BM117">
        <f t="shared" si="181"/>
        <v>3.5240443364451075E-3</v>
      </c>
      <c r="BN117">
        <f t="shared" si="181"/>
        <v>3.3682528417611924E-3</v>
      </c>
      <c r="BO117">
        <f t="shared" si="181"/>
        <v>3.2229201963204011E-3</v>
      </c>
      <c r="BP117">
        <f t="shared" si="181"/>
        <v>3.087034394596276E-3</v>
      </c>
      <c r="BQ117">
        <f t="shared" si="181"/>
        <v>2.9597173393462531E-3</v>
      </c>
      <c r="BR117">
        <f t="shared" si="181"/>
        <v>2.8402018824073014E-3</v>
      </c>
      <c r="BS117">
        <f t="shared" si="181"/>
        <v>2.7278137110105087E-3</v>
      </c>
      <c r="BT117">
        <f t="shared" si="181"/>
        <v>2.6219568742503123E-3</v>
      </c>
      <c r="BU117">
        <f t="shared" si="181"/>
        <v>2.522102086115841E-3</v>
      </c>
      <c r="BV117">
        <f t="shared" si="182"/>
        <v>2.4277771755147181E-3</v>
      </c>
      <c r="BW117">
        <f t="shared" si="182"/>
        <v>2.3385592170789816E-3</v>
      </c>
      <c r="BX117">
        <f t="shared" si="182"/>
        <v>2.254067992578628E-3</v>
      </c>
      <c r="BY117">
        <f t="shared" si="182"/>
        <v>2.1739605165039554E-3</v>
      </c>
      <c r="BZ117">
        <f t="shared" si="182"/>
        <v>2.0979264206836346E-3</v>
      </c>
      <c r="CA117">
        <f t="shared" si="182"/>
        <v>2.0256840382868535E-3</v>
      </c>
      <c r="CB117">
        <f t="shared" si="182"/>
        <v>1.9569770617124571E-3</v>
      </c>
      <c r="CC117">
        <f t="shared" si="182"/>
        <v>1.8915716748058502E-3</v>
      </c>
      <c r="CD117">
        <f t="shared" si="182"/>
        <v>1.8292540797476661E-3</v>
      </c>
      <c r="CE117">
        <f t="shared" si="182"/>
        <v>1.7698283543784695E-3</v>
      </c>
      <c r="CF117">
        <f t="shared" si="183"/>
        <v>1.7131145877781399E-3</v>
      </c>
      <c r="CG117">
        <f t="shared" si="183"/>
        <v>1.6589472514206142E-3</v>
      </c>
      <c r="CH117">
        <f t="shared" si="183"/>
        <v>1.6071737707733904E-3</v>
      </c>
      <c r="CI117">
        <f t="shared" si="183"/>
        <v>1.5576532682518691E-3</v>
      </c>
      <c r="CJ117">
        <f t="shared" si="183"/>
        <v>1.5102554533057615E-3</v>
      </c>
      <c r="CK117">
        <f t="shared" si="183"/>
        <v>1.4648596393615099E-3</v>
      </c>
      <c r="CL117">
        <f t="shared" si="183"/>
        <v>1.4213538705644807E-3</v>
      </c>
      <c r="CM117">
        <f t="shared" si="183"/>
        <v>1.3796341439063712E-3</v>
      </c>
      <c r="CN117">
        <f t="shared" si="183"/>
        <v>1.3396037145023548E-3</v>
      </c>
      <c r="CO117">
        <f t="shared" si="183"/>
        <v>1.301172473589036E-3</v>
      </c>
      <c r="CP117">
        <f t="shared" si="184"/>
        <v>1.2642563903192447E-3</v>
      </c>
      <c r="CQ117">
        <f t="shared" si="184"/>
        <v>1.2287770096891138E-3</v>
      </c>
      <c r="CR117">
        <f t="shared" si="184"/>
        <v>7.9099843507547056E-4</v>
      </c>
      <c r="CS117">
        <f t="shared" si="184"/>
        <v>5.1367915186968031E-4</v>
      </c>
      <c r="CT117">
        <f t="shared" si="184"/>
        <v>3.5568257391150427E-4</v>
      </c>
      <c r="CU117">
        <f t="shared" si="184"/>
        <v>2.4739201460825312E-4</v>
      </c>
      <c r="CV117">
        <f t="shared" si="184"/>
        <v>1.6889243337898057E-4</v>
      </c>
      <c r="CW117">
        <f t="shared" si="184"/>
        <v>1.1100275607072193E-4</v>
      </c>
      <c r="CX117">
        <f t="shared" si="184"/>
        <v>6.8540174578754357E-5</v>
      </c>
      <c r="CY117">
        <f t="shared" si="184"/>
        <v>3.8214006605834224E-5</v>
      </c>
      <c r="CZ117">
        <f t="shared" si="185"/>
        <v>1.7766087168969704E-5</v>
      </c>
      <c r="DA117">
        <f t="shared" si="185"/>
        <v>5.5585343531497256E-6</v>
      </c>
      <c r="DB117">
        <f t="shared" si="185"/>
        <v>3.5302540499384206E-7</v>
      </c>
      <c r="DC117">
        <f t="shared" si="185"/>
        <v>0</v>
      </c>
      <c r="DD117">
        <f t="shared" si="185"/>
        <v>0</v>
      </c>
      <c r="DE117">
        <f t="shared" si="185"/>
        <v>0</v>
      </c>
      <c r="DF117">
        <f t="shared" si="185"/>
        <v>0</v>
      </c>
      <c r="DG117">
        <f t="shared" si="185"/>
        <v>0</v>
      </c>
      <c r="DH117">
        <f t="shared" si="185"/>
        <v>0</v>
      </c>
      <c r="DI117">
        <f t="shared" si="185"/>
        <v>0</v>
      </c>
      <c r="DJ117">
        <f t="shared" si="186"/>
        <v>0</v>
      </c>
      <c r="DK117">
        <f t="shared" si="186"/>
        <v>0</v>
      </c>
      <c r="DL117">
        <f t="shared" si="186"/>
        <v>0</v>
      </c>
      <c r="DM117">
        <f t="shared" si="186"/>
        <v>0</v>
      </c>
      <c r="DN117">
        <f t="shared" si="186"/>
        <v>0</v>
      </c>
      <c r="DO117">
        <f t="shared" si="186"/>
        <v>0</v>
      </c>
      <c r="DP117">
        <f t="shared" si="186"/>
        <v>0</v>
      </c>
      <c r="DQ117">
        <f t="shared" si="186"/>
        <v>0</v>
      </c>
      <c r="DR117">
        <f t="shared" si="186"/>
        <v>0</v>
      </c>
      <c r="DS117">
        <f t="shared" si="186"/>
        <v>0</v>
      </c>
      <c r="DT117">
        <f t="shared" si="187"/>
        <v>0</v>
      </c>
      <c r="DU117">
        <f t="shared" si="187"/>
        <v>0</v>
      </c>
      <c r="DV117">
        <f t="shared" si="187"/>
        <v>0</v>
      </c>
      <c r="DW117">
        <f t="shared" si="187"/>
        <v>0</v>
      </c>
      <c r="DX117">
        <f t="shared" si="187"/>
        <v>0</v>
      </c>
      <c r="DY117">
        <f t="shared" si="187"/>
        <v>0</v>
      </c>
      <c r="DZ117">
        <f t="shared" si="187"/>
        <v>0</v>
      </c>
      <c r="EA117">
        <f t="shared" si="187"/>
        <v>0</v>
      </c>
      <c r="EB117">
        <f t="shared" si="187"/>
        <v>0</v>
      </c>
      <c r="EC117">
        <f t="shared" si="187"/>
        <v>0</v>
      </c>
      <c r="ED117">
        <f t="shared" si="188"/>
        <v>0</v>
      </c>
      <c r="EE117">
        <f t="shared" si="188"/>
        <v>0</v>
      </c>
      <c r="EF117">
        <f t="shared" si="188"/>
        <v>0</v>
      </c>
      <c r="EG117">
        <f t="shared" si="188"/>
        <v>0</v>
      </c>
      <c r="EH117">
        <f t="shared" si="188"/>
        <v>0</v>
      </c>
      <c r="EI117">
        <f t="shared" si="188"/>
        <v>0</v>
      </c>
      <c r="EJ117">
        <f t="shared" si="188"/>
        <v>0</v>
      </c>
      <c r="EK117">
        <f t="shared" si="188"/>
        <v>0</v>
      </c>
      <c r="EL117">
        <f t="shared" si="188"/>
        <v>0</v>
      </c>
      <c r="EM117">
        <f t="shared" si="188"/>
        <v>0</v>
      </c>
      <c r="EN117">
        <f t="shared" si="189"/>
        <v>0</v>
      </c>
      <c r="EO117">
        <f t="shared" si="189"/>
        <v>0</v>
      </c>
      <c r="EP117">
        <f t="shared" si="189"/>
        <v>0</v>
      </c>
      <c r="EQ117">
        <f t="shared" si="189"/>
        <v>0</v>
      </c>
      <c r="ER117">
        <f t="shared" si="189"/>
        <v>0</v>
      </c>
      <c r="ES117">
        <f t="shared" si="189"/>
        <v>0</v>
      </c>
      <c r="ET117">
        <f t="shared" si="189"/>
        <v>0</v>
      </c>
      <c r="EU117">
        <f t="shared" si="189"/>
        <v>0</v>
      </c>
      <c r="EV117">
        <f t="shared" si="189"/>
        <v>0</v>
      </c>
      <c r="EW117">
        <f t="shared" si="189"/>
        <v>0</v>
      </c>
      <c r="EX117">
        <f t="shared" si="189"/>
        <v>0</v>
      </c>
      <c r="EZ117">
        <f t="shared" si="112"/>
        <v>0.87727532092552052</v>
      </c>
      <c r="FB117">
        <f t="shared" si="158"/>
        <v>1.1383260230111603E-2</v>
      </c>
      <c r="FC117">
        <f t="shared" si="159"/>
        <v>0.24856067683770969</v>
      </c>
    </row>
    <row r="118" spans="1:159" x14ac:dyDescent="0.25">
      <c r="A118">
        <v>855</v>
      </c>
      <c r="B118" s="19">
        <f>'Input spectra'!Y117</f>
        <v>4.5867926005705703E-2</v>
      </c>
      <c r="C118">
        <f>'Input spectra'!F117</f>
        <v>0</v>
      </c>
      <c r="D118">
        <f t="shared" si="175"/>
        <v>2.0653927966864227E-2</v>
      </c>
      <c r="E118">
        <f t="shared" si="175"/>
        <v>2.0409684533583165E-2</v>
      </c>
      <c r="F118">
        <f t="shared" si="175"/>
        <v>2.0167244014220678E-2</v>
      </c>
      <c r="G118">
        <f t="shared" si="175"/>
        <v>1.992659502251486E-2</v>
      </c>
      <c r="H118">
        <f t="shared" si="175"/>
        <v>1.9687726238660053E-2</v>
      </c>
      <c r="I118">
        <f t="shared" si="175"/>
        <v>1.9450626408937105E-2</v>
      </c>
      <c r="J118">
        <f t="shared" si="175"/>
        <v>1.9215284345345533E-2</v>
      </c>
      <c r="K118">
        <f t="shared" si="175"/>
        <v>1.8981688925237716E-2</v>
      </c>
      <c r="L118">
        <f t="shared" si="175"/>
        <v>1.8749829090955069E-2</v>
      </c>
      <c r="M118">
        <f t="shared" si="175"/>
        <v>1.851969384946614E-2</v>
      </c>
      <c r="N118">
        <f t="shared" si="176"/>
        <v>1.8291272272006696E-2</v>
      </c>
      <c r="O118">
        <f t="shared" si="176"/>
        <v>1.8064553493721713E-2</v>
      </c>
      <c r="P118">
        <f t="shared" si="176"/>
        <v>1.7839526713309337E-2</v>
      </c>
      <c r="Q118">
        <f t="shared" si="176"/>
        <v>1.7616181192666735E-2</v>
      </c>
      <c r="R118">
        <f t="shared" si="176"/>
        <v>1.7394506256537864E-2</v>
      </c>
      <c r="S118">
        <f t="shared" si="176"/>
        <v>1.7174491292163151E-2</v>
      </c>
      <c r="T118">
        <f t="shared" si="176"/>
        <v>1.6956125748931055E-2</v>
      </c>
      <c r="U118">
        <f t="shared" si="176"/>
        <v>1.6739399138031491E-2</v>
      </c>
      <c r="V118">
        <f t="shared" si="176"/>
        <v>1.652430103211117E-2</v>
      </c>
      <c r="W118">
        <f t="shared" si="176"/>
        <v>1.6310821064930748E-2</v>
      </c>
      <c r="X118">
        <f t="shared" si="177"/>
        <v>1.6098948931023867E-2</v>
      </c>
      <c r="Y118">
        <f t="shared" si="177"/>
        <v>1.5888674385358015E-2</v>
      </c>
      <c r="Z118">
        <f t="shared" si="177"/>
        <v>1.5679987242997212E-2</v>
      </c>
      <c r="AA118">
        <f t="shared" si="177"/>
        <v>1.5472877378766538E-2</v>
      </c>
      <c r="AB118">
        <f t="shared" si="177"/>
        <v>1.5267334726918462E-2</v>
      </c>
      <c r="AC118">
        <f t="shared" si="177"/>
        <v>1.5063349280800973E-2</v>
      </c>
      <c r="AD118">
        <f t="shared" si="177"/>
        <v>1.4860911092527494E-2</v>
      </c>
      <c r="AE118">
        <f t="shared" si="177"/>
        <v>1.4660010272648611E-2</v>
      </c>
      <c r="AF118">
        <f t="shared" si="177"/>
        <v>1.4460636989825543E-2</v>
      </c>
      <c r="AG118">
        <f t="shared" si="177"/>
        <v>1.4262781470505382E-2</v>
      </c>
      <c r="AH118">
        <f t="shared" si="178"/>
        <v>1.4066433998598101E-2</v>
      </c>
      <c r="AI118">
        <f t="shared" si="178"/>
        <v>1.3871584915155321E-2</v>
      </c>
      <c r="AJ118">
        <f t="shared" si="178"/>
        <v>1.3678224618050764E-2</v>
      </c>
      <c r="AK118">
        <f t="shared" si="178"/>
        <v>1.3486343561662487E-2</v>
      </c>
      <c r="AL118">
        <f t="shared" si="178"/>
        <v>1.3295932256556807E-2</v>
      </c>
      <c r="AM118">
        <f t="shared" si="178"/>
        <v>1.3106981269173945E-2</v>
      </c>
      <c r="AN118">
        <f t="shared" si="178"/>
        <v>1.291948122151536E-2</v>
      </c>
      <c r="AO118">
        <f t="shared" si="178"/>
        <v>1.2733422790832793E-2</v>
      </c>
      <c r="AP118">
        <f t="shared" si="178"/>
        <v>1.254879670931898E-2</v>
      </c>
      <c r="AQ118">
        <f t="shared" si="178"/>
        <v>1.2365593763800021E-2</v>
      </c>
      <c r="AR118">
        <f t="shared" si="179"/>
        <v>1.218380479542947E-2</v>
      </c>
      <c r="AS118">
        <f t="shared" si="179"/>
        <v>1.2003420699384025E-2</v>
      </c>
      <c r="AT118">
        <f t="shared" si="179"/>
        <v>1.1824432424560868E-2</v>
      </c>
      <c r="AU118">
        <f t="shared" si="179"/>
        <v>1.1646830973276701E-2</v>
      </c>
      <c r="AV118">
        <f t="shared" si="179"/>
        <v>1.1470607400968336E-2</v>
      </c>
      <c r="AW118">
        <f t="shared" si="179"/>
        <v>1.1295752815894967E-2</v>
      </c>
      <c r="AX118">
        <f t="shared" si="179"/>
        <v>1.0040025144020158E-2</v>
      </c>
      <c r="AY118">
        <f t="shared" si="179"/>
        <v>8.5779716659219081E-3</v>
      </c>
      <c r="AZ118">
        <f t="shared" si="179"/>
        <v>7.7209274117119092E-3</v>
      </c>
      <c r="BA118">
        <f t="shared" si="179"/>
        <v>7.07173729514956E-3</v>
      </c>
      <c r="BB118">
        <f t="shared" si="180"/>
        <v>6.5412959978634238E-3</v>
      </c>
      <c r="BC118">
        <f t="shared" si="180"/>
        <v>6.0909770580926401E-3</v>
      </c>
      <c r="BD118">
        <f t="shared" si="180"/>
        <v>5.6996144827967006E-3</v>
      </c>
      <c r="BE118">
        <f t="shared" si="180"/>
        <v>5.3540128906721732E-3</v>
      </c>
      <c r="BF118">
        <f t="shared" si="180"/>
        <v>5.0452375861230131E-3</v>
      </c>
      <c r="BG118">
        <f t="shared" si="180"/>
        <v>4.7668807231924125E-3</v>
      </c>
      <c r="BH118">
        <f t="shared" si="180"/>
        <v>4.5141481984976983E-3</v>
      </c>
      <c r="BI118">
        <f t="shared" si="180"/>
        <v>4.2833353949979667E-3</v>
      </c>
      <c r="BJ118">
        <f t="shared" si="180"/>
        <v>4.0715057521720837E-3</v>
      </c>
      <c r="BK118">
        <f t="shared" si="180"/>
        <v>3.876283227360154E-3</v>
      </c>
      <c r="BL118">
        <f t="shared" si="181"/>
        <v>3.6957125653276179E-3</v>
      </c>
      <c r="BM118">
        <f t="shared" si="181"/>
        <v>3.5281619121902029E-3</v>
      </c>
      <c r="BN118">
        <f t="shared" si="181"/>
        <v>3.3722529425150223E-3</v>
      </c>
      <c r="BO118">
        <f t="shared" si="181"/>
        <v>3.2268094727817042E-3</v>
      </c>
      <c r="BP118">
        <f t="shared" si="181"/>
        <v>3.0908188580337308E-3</v>
      </c>
      <c r="BQ118">
        <f t="shared" si="181"/>
        <v>2.9634024507609815E-3</v>
      </c>
      <c r="BR118">
        <f t="shared" si="181"/>
        <v>2.8437926254986563E-3</v>
      </c>
      <c r="BS118">
        <f t="shared" si="181"/>
        <v>2.7313146525242867E-3</v>
      </c>
      <c r="BT118">
        <f t="shared" si="181"/>
        <v>2.6253722143684158E-3</v>
      </c>
      <c r="BU118">
        <f t="shared" si="181"/>
        <v>2.5254357008932388E-3</v>
      </c>
      <c r="BV118">
        <f t="shared" si="182"/>
        <v>2.4310326528978053E-3</v>
      </c>
      <c r="BW118">
        <f t="shared" si="182"/>
        <v>2.3417398876933435E-3</v>
      </c>
      <c r="BX118">
        <f t="shared" si="182"/>
        <v>2.257176956216691E-3</v>
      </c>
      <c r="BY118">
        <f t="shared" si="182"/>
        <v>2.1770006650489089E-3</v>
      </c>
      <c r="BZ118">
        <f t="shared" si="182"/>
        <v>2.1009004580579611E-3</v>
      </c>
      <c r="CA118">
        <f t="shared" si="182"/>
        <v>2.0285944978996511E-3</v>
      </c>
      <c r="CB118">
        <f t="shared" si="182"/>
        <v>1.959826321790841E-3</v>
      </c>
      <c r="CC118">
        <f t="shared" si="182"/>
        <v>1.8943619719258506E-3</v>
      </c>
      <c r="CD118">
        <f t="shared" si="182"/>
        <v>1.8319875208246297E-3</v>
      </c>
      <c r="CE118">
        <f t="shared" si="182"/>
        <v>1.7725069273327077E-3</v>
      </c>
      <c r="CF118">
        <f t="shared" si="183"/>
        <v>1.715740171055913E-3</v>
      </c>
      <c r="CG118">
        <f t="shared" si="183"/>
        <v>1.661521622521641E-3</v>
      </c>
      <c r="CH118">
        <f t="shared" si="183"/>
        <v>1.6096986139124867E-3</v>
      </c>
      <c r="CI118">
        <f t="shared" si="183"/>
        <v>1.56013018126295E-3</v>
      </c>
      <c r="CJ118">
        <f t="shared" si="183"/>
        <v>1.5126859538804472E-3</v>
      </c>
      <c r="CK118">
        <f t="shared" si="183"/>
        <v>1.4672451707012954E-3</v>
      </c>
      <c r="CL118">
        <f t="shared" si="183"/>
        <v>1.4236958065143414E-3</v>
      </c>
      <c r="CM118">
        <f t="shared" si="183"/>
        <v>1.3819337936283867E-3</v>
      </c>
      <c r="CN118">
        <f t="shared" si="183"/>
        <v>1.3418623267400897E-3</v>
      </c>
      <c r="CO118">
        <f t="shared" si="183"/>
        <v>1.3033912405668007E-3</v>
      </c>
      <c r="CP118">
        <f t="shared" si="184"/>
        <v>1.2664364513147153E-3</v>
      </c>
      <c r="CQ118">
        <f t="shared" si="184"/>
        <v>1.2309194543129948E-3</v>
      </c>
      <c r="CR118">
        <f t="shared" si="184"/>
        <v>7.9239275600283547E-4</v>
      </c>
      <c r="CS118">
        <f t="shared" si="184"/>
        <v>5.1459448322706649E-4</v>
      </c>
      <c r="CT118">
        <f t="shared" si="184"/>
        <v>3.5632319031092763E-4</v>
      </c>
      <c r="CU118">
        <f t="shared" si="184"/>
        <v>2.4784233441689458E-4</v>
      </c>
      <c r="CV118">
        <f t="shared" si="184"/>
        <v>1.6920310197360148E-4</v>
      </c>
      <c r="CW118">
        <f t="shared" si="184"/>
        <v>1.1120906858948653E-4</v>
      </c>
      <c r="CX118">
        <f t="shared" si="184"/>
        <v>6.8668879610229801E-5</v>
      </c>
      <c r="CY118">
        <f t="shared" si="184"/>
        <v>3.8286497952941541E-5</v>
      </c>
      <c r="CZ118">
        <f t="shared" si="185"/>
        <v>1.7800129896455329E-5</v>
      </c>
      <c r="DA118">
        <f t="shared" si="185"/>
        <v>5.5692920273081745E-6</v>
      </c>
      <c r="DB118">
        <f t="shared" si="185"/>
        <v>3.5371540168453599E-7</v>
      </c>
      <c r="DC118">
        <f t="shared" si="185"/>
        <v>0</v>
      </c>
      <c r="DD118">
        <f t="shared" si="185"/>
        <v>0</v>
      </c>
      <c r="DE118">
        <f t="shared" si="185"/>
        <v>0</v>
      </c>
      <c r="DF118">
        <f t="shared" si="185"/>
        <v>0</v>
      </c>
      <c r="DG118">
        <f t="shared" si="185"/>
        <v>0</v>
      </c>
      <c r="DH118">
        <f t="shared" si="185"/>
        <v>0</v>
      </c>
      <c r="DI118">
        <f t="shared" si="185"/>
        <v>0</v>
      </c>
      <c r="DJ118">
        <f t="shared" si="186"/>
        <v>0</v>
      </c>
      <c r="DK118">
        <f t="shared" si="186"/>
        <v>0</v>
      </c>
      <c r="DL118">
        <f t="shared" si="186"/>
        <v>0</v>
      </c>
      <c r="DM118">
        <f t="shared" si="186"/>
        <v>0</v>
      </c>
      <c r="DN118">
        <f t="shared" si="186"/>
        <v>0</v>
      </c>
      <c r="DO118">
        <f t="shared" si="186"/>
        <v>0</v>
      </c>
      <c r="DP118">
        <f t="shared" si="186"/>
        <v>0</v>
      </c>
      <c r="DQ118">
        <f t="shared" si="186"/>
        <v>0</v>
      </c>
      <c r="DR118">
        <f t="shared" si="186"/>
        <v>0</v>
      </c>
      <c r="DS118">
        <f t="shared" si="186"/>
        <v>0</v>
      </c>
      <c r="DT118">
        <f t="shared" si="187"/>
        <v>0</v>
      </c>
      <c r="DU118">
        <f t="shared" si="187"/>
        <v>0</v>
      </c>
      <c r="DV118">
        <f t="shared" si="187"/>
        <v>0</v>
      </c>
      <c r="DW118">
        <f t="shared" si="187"/>
        <v>0</v>
      </c>
      <c r="DX118">
        <f t="shared" si="187"/>
        <v>0</v>
      </c>
      <c r="DY118">
        <f t="shared" si="187"/>
        <v>0</v>
      </c>
      <c r="DZ118">
        <f t="shared" si="187"/>
        <v>0</v>
      </c>
      <c r="EA118">
        <f t="shared" si="187"/>
        <v>0</v>
      </c>
      <c r="EB118">
        <f t="shared" si="187"/>
        <v>0</v>
      </c>
      <c r="EC118">
        <f t="shared" si="187"/>
        <v>0</v>
      </c>
      <c r="ED118">
        <f t="shared" si="188"/>
        <v>0</v>
      </c>
      <c r="EE118">
        <f t="shared" si="188"/>
        <v>0</v>
      </c>
      <c r="EF118">
        <f t="shared" si="188"/>
        <v>0</v>
      </c>
      <c r="EG118">
        <f t="shared" si="188"/>
        <v>0</v>
      </c>
      <c r="EH118">
        <f t="shared" si="188"/>
        <v>0</v>
      </c>
      <c r="EI118">
        <f t="shared" si="188"/>
        <v>0</v>
      </c>
      <c r="EJ118">
        <f t="shared" si="188"/>
        <v>0</v>
      </c>
      <c r="EK118">
        <f t="shared" si="188"/>
        <v>0</v>
      </c>
      <c r="EL118">
        <f t="shared" si="188"/>
        <v>0</v>
      </c>
      <c r="EM118">
        <f t="shared" si="188"/>
        <v>0</v>
      </c>
      <c r="EN118">
        <f t="shared" si="189"/>
        <v>0</v>
      </c>
      <c r="EO118">
        <f t="shared" si="189"/>
        <v>0</v>
      </c>
      <c r="EP118">
        <f t="shared" si="189"/>
        <v>0</v>
      </c>
      <c r="EQ118">
        <f t="shared" si="189"/>
        <v>0</v>
      </c>
      <c r="ER118">
        <f t="shared" si="189"/>
        <v>0</v>
      </c>
      <c r="ES118">
        <f t="shared" si="189"/>
        <v>0</v>
      </c>
      <c r="ET118">
        <f t="shared" si="189"/>
        <v>0</v>
      </c>
      <c r="EU118">
        <f t="shared" si="189"/>
        <v>0</v>
      </c>
      <c r="EV118">
        <f t="shared" si="189"/>
        <v>0</v>
      </c>
      <c r="EW118">
        <f t="shared" si="189"/>
        <v>0</v>
      </c>
      <c r="EX118">
        <f t="shared" si="189"/>
        <v>0</v>
      </c>
      <c r="EZ118">
        <f t="shared" si="112"/>
        <v>0.87773629290472077</v>
      </c>
      <c r="FB118">
        <f t="shared" si="158"/>
        <v>1.1336489307979203E-2</v>
      </c>
      <c r="FC118">
        <f t="shared" si="159"/>
        <v>0.24856665872398151</v>
      </c>
    </row>
    <row r="119" spans="1:159" x14ac:dyDescent="0.25">
      <c r="A119">
        <v>860</v>
      </c>
      <c r="B119" s="19">
        <f>'Input spectra'!Y118</f>
        <v>4.5676493007255098E-2</v>
      </c>
      <c r="C119">
        <f>'Input spectra'!F118</f>
        <v>0</v>
      </c>
      <c r="D119">
        <f t="shared" si="175"/>
        <v>2.0653927966864227E-2</v>
      </c>
      <c r="E119">
        <f t="shared" si="175"/>
        <v>2.0410075246033683E-2</v>
      </c>
      <c r="F119">
        <f t="shared" si="175"/>
        <v>2.0168016164200508E-2</v>
      </c>
      <c r="G119">
        <f t="shared" si="175"/>
        <v>1.9927739437726591E-2</v>
      </c>
      <c r="H119">
        <f t="shared" si="175"/>
        <v>1.9689233848567193E-2</v>
      </c>
      <c r="I119">
        <f t="shared" si="175"/>
        <v>1.9452488243907447E-2</v>
      </c>
      <c r="J119">
        <f t="shared" si="175"/>
        <v>1.921749153580082E-2</v>
      </c>
      <c r="K119">
        <f t="shared" si="175"/>
        <v>1.8984232700809445E-2</v>
      </c>
      <c r="L119">
        <f t="shared" si="175"/>
        <v>1.8752700779646501E-2</v>
      </c>
      <c r="M119">
        <f t="shared" si="175"/>
        <v>1.8522884876820408E-2</v>
      </c>
      <c r="N119">
        <f t="shared" si="176"/>
        <v>1.8294774160280993E-2</v>
      </c>
      <c r="O119">
        <f t="shared" si="176"/>
        <v>1.8068357861067523E-2</v>
      </c>
      <c r="P119">
        <f t="shared" si="176"/>
        <v>1.7843625272958651E-2</v>
      </c>
      <c r="Q119">
        <f t="shared" si="176"/>
        <v>1.7620565752124243E-2</v>
      </c>
      <c r="R119">
        <f t="shared" si="176"/>
        <v>1.7399168716779038E-2</v>
      </c>
      <c r="S119">
        <f t="shared" si="176"/>
        <v>1.7179423646838228E-2</v>
      </c>
      <c r="T119">
        <f t="shared" si="176"/>
        <v>1.6961320083574847E-2</v>
      </c>
      <c r="U119">
        <f t="shared" si="176"/>
        <v>1.6744847629279001E-2</v>
      </c>
      <c r="V119">
        <f t="shared" si="176"/>
        <v>1.6529995946918955E-2</v>
      </c>
      <c r="W119">
        <f t="shared" si="176"/>
        <v>1.6316754759804021E-2</v>
      </c>
      <c r="X119">
        <f t="shared" si="177"/>
        <v>1.6105113851249263E-2</v>
      </c>
      <c r="Y119">
        <f t="shared" si="177"/>
        <v>1.5895063064242015E-2</v>
      </c>
      <c r="Z119">
        <f t="shared" si="177"/>
        <v>1.5686592301110181E-2</v>
      </c>
      <c r="AA119">
        <f t="shared" si="177"/>
        <v>1.5479691523192304E-2</v>
      </c>
      <c r="AB119">
        <f t="shared" si="177"/>
        <v>1.5274350750509463E-2</v>
      </c>
      <c r="AC119">
        <f t="shared" si="177"/>
        <v>1.5070560061438872E-2</v>
      </c>
      <c r="AD119">
        <f t="shared" si="177"/>
        <v>1.4868309592389266E-2</v>
      </c>
      <c r="AE119">
        <f t="shared" si="177"/>
        <v>1.4667589537478041E-2</v>
      </c>
      <c r="AF119">
        <f t="shared" si="177"/>
        <v>1.4468390148210124E-2</v>
      </c>
      <c r="AG119">
        <f t="shared" si="177"/>
        <v>1.4270701733158543E-2</v>
      </c>
      <c r="AH119">
        <f t="shared" si="178"/>
        <v>1.4074514657646768E-2</v>
      </c>
      <c r="AI119">
        <f t="shared" si="178"/>
        <v>1.3879819343432733E-2</v>
      </c>
      <c r="AJ119">
        <f t="shared" si="178"/>
        <v>1.3686606268394554E-2</v>
      </c>
      <c r="AK119">
        <f t="shared" si="178"/>
        <v>1.3494865966217941E-2</v>
      </c>
      <c r="AL119">
        <f t="shared" si="178"/>
        <v>1.3304589026085323E-2</v>
      </c>
      <c r="AM119">
        <f t="shared" si="178"/>
        <v>1.311576609236661E-2</v>
      </c>
      <c r="AN119">
        <f t="shared" si="178"/>
        <v>1.2928387864311636E-2</v>
      </c>
      <c r="AO119">
        <f t="shared" si="178"/>
        <v>1.2742445095744261E-2</v>
      </c>
      <c r="AP119">
        <f t="shared" si="178"/>
        <v>1.2557928594758126E-2</v>
      </c>
      <c r="AQ119">
        <f t="shared" si="178"/>
        <v>1.2374829223414026E-2</v>
      </c>
      <c r="AR119">
        <f t="shared" si="179"/>
        <v>1.2193137897438944E-2</v>
      </c>
      <c r="AS119">
        <f t="shared" si="179"/>
        <v>1.201284558592669E-2</v>
      </c>
      <c r="AT119">
        <f t="shared" si="179"/>
        <v>1.1833943311040139E-2</v>
      </c>
      <c r="AU119">
        <f t="shared" si="179"/>
        <v>1.1656422147715123E-2</v>
      </c>
      <c r="AV119">
        <f t="shared" si="179"/>
        <v>1.1480273223365858E-2</v>
      </c>
      <c r="AW119">
        <f t="shared" si="179"/>
        <v>1.1305487717592015E-2</v>
      </c>
      <c r="AX119">
        <f t="shared" si="179"/>
        <v>1.004887020163322E-2</v>
      </c>
      <c r="AY119">
        <f t="shared" si="179"/>
        <v>8.5856930411293102E-3</v>
      </c>
      <c r="AZ119">
        <f t="shared" si="179"/>
        <v>7.7280252656139539E-3</v>
      </c>
      <c r="BA119">
        <f t="shared" si="179"/>
        <v>7.0783738502651341E-3</v>
      </c>
      <c r="BB119">
        <f t="shared" si="180"/>
        <v>6.5475600948054482E-3</v>
      </c>
      <c r="BC119">
        <f t="shared" si="180"/>
        <v>6.0969266333386739E-3</v>
      </c>
      <c r="BD119">
        <f t="shared" si="180"/>
        <v>5.7052909979863542E-3</v>
      </c>
      <c r="BE119">
        <f t="shared" si="180"/>
        <v>5.3594478014517485E-3</v>
      </c>
      <c r="BF119">
        <f t="shared" si="180"/>
        <v>5.0504557375381735E-3</v>
      </c>
      <c r="BG119">
        <f t="shared" si="180"/>
        <v>4.7719023267907938E-3</v>
      </c>
      <c r="BH119">
        <f t="shared" si="180"/>
        <v>4.5189900721187698E-3</v>
      </c>
      <c r="BI119">
        <f t="shared" si="180"/>
        <v>4.2880117848044354E-3</v>
      </c>
      <c r="BJ119">
        <f t="shared" si="180"/>
        <v>4.0760289019749979E-3</v>
      </c>
      <c r="BK119">
        <f t="shared" si="180"/>
        <v>3.8806637869905252E-3</v>
      </c>
      <c r="BL119">
        <f t="shared" si="181"/>
        <v>3.6999598921229324E-3</v>
      </c>
      <c r="BM119">
        <f t="shared" si="181"/>
        <v>3.532284299007012E-3</v>
      </c>
      <c r="BN119">
        <f t="shared" si="181"/>
        <v>3.3762577937453751E-3</v>
      </c>
      <c r="BO119">
        <f t="shared" si="181"/>
        <v>3.2307034426485148E-3</v>
      </c>
      <c r="BP119">
        <f t="shared" si="181"/>
        <v>3.0946079609282455E-3</v>
      </c>
      <c r="BQ119">
        <f t="shared" si="181"/>
        <v>2.9670921504672894E-3</v>
      </c>
      <c r="BR119">
        <f t="shared" si="181"/>
        <v>2.8473879082095482E-3</v>
      </c>
      <c r="BS119">
        <f t="shared" si="181"/>
        <v>2.7348200872303378E-3</v>
      </c>
      <c r="BT119">
        <f t="shared" si="181"/>
        <v>2.6287920032813262E-3</v>
      </c>
      <c r="BU119">
        <f t="shared" si="181"/>
        <v>2.5287737219107922E-3</v>
      </c>
      <c r="BV119">
        <f t="shared" si="182"/>
        <v>2.4342924956456814E-3</v>
      </c>
      <c r="BW119">
        <f t="shared" si="182"/>
        <v>2.3449248843326739E-3</v>
      </c>
      <c r="BX119">
        <f t="shared" si="182"/>
        <v>2.2602902079485198E-3</v>
      </c>
      <c r="BY119">
        <f t="shared" si="182"/>
        <v>2.1800450650524827E-3</v>
      </c>
      <c r="BZ119">
        <f t="shared" si="182"/>
        <v>2.1038787114516012E-3</v>
      </c>
      <c r="CA119">
        <f t="shared" si="182"/>
        <v>2.0315091391987336E-3</v>
      </c>
      <c r="CB119">
        <f t="shared" si="182"/>
        <v>1.9626797302484552E-3</v>
      </c>
      <c r="CC119">
        <f t="shared" si="182"/>
        <v>1.8971563850717593E-3</v>
      </c>
      <c r="CD119">
        <f t="shared" si="182"/>
        <v>1.8347250464627303E-3</v>
      </c>
      <c r="CE119">
        <f t="shared" si="182"/>
        <v>1.7751895542128854E-3</v>
      </c>
      <c r="CF119">
        <f t="shared" si="183"/>
        <v>1.7183697784004942E-3</v>
      </c>
      <c r="CG119">
        <f t="shared" si="183"/>
        <v>1.6640999885577463E-3</v>
      </c>
      <c r="CH119">
        <f t="shared" si="183"/>
        <v>1.6122274235379674E-3</v>
      </c>
      <c r="CI119">
        <f t="shared" si="183"/>
        <v>1.5626110329542186E-3</v>
      </c>
      <c r="CJ119">
        <f t="shared" si="183"/>
        <v>1.5151203659345006E-3</v>
      </c>
      <c r="CK119">
        <f t="shared" si="183"/>
        <v>1.4696345868909476E-3</v>
      </c>
      <c r="CL119">
        <f t="shared" si="183"/>
        <v>1.4260416012245776E-3</v>
      </c>
      <c r="CM119">
        <f t="shared" si="183"/>
        <v>1.384237276532459E-3</v>
      </c>
      <c r="CN119">
        <f t="shared" si="183"/>
        <v>1.3441247470661324E-3</v>
      </c>
      <c r="CO119">
        <f t="shared" si="183"/>
        <v>1.3056137909991062E-3</v>
      </c>
      <c r="CP119">
        <f t="shared" si="184"/>
        <v>1.2686202715681831E-3</v>
      </c>
      <c r="CQ119">
        <f t="shared" si="184"/>
        <v>1.2330656344144537E-3</v>
      </c>
      <c r="CR119">
        <f t="shared" si="184"/>
        <v>7.9378953474903145E-4</v>
      </c>
      <c r="CS119">
        <f t="shared" si="184"/>
        <v>5.1551144562493958E-4</v>
      </c>
      <c r="CT119">
        <f t="shared" si="184"/>
        <v>3.5696496051827254E-4</v>
      </c>
      <c r="CU119">
        <f t="shared" si="184"/>
        <v>2.482934739283484E-4</v>
      </c>
      <c r="CV119">
        <f t="shared" si="184"/>
        <v>1.6951434202648006E-4</v>
      </c>
      <c r="CW119">
        <f t="shared" si="184"/>
        <v>1.1141576456589598E-4</v>
      </c>
      <c r="CX119">
        <f t="shared" si="184"/>
        <v>6.8797826324561089E-5</v>
      </c>
      <c r="CY119">
        <f t="shared" si="184"/>
        <v>3.8359126814951745E-5</v>
      </c>
      <c r="CZ119">
        <f t="shared" si="185"/>
        <v>1.7834237855372279E-5</v>
      </c>
      <c r="DA119">
        <f t="shared" si="185"/>
        <v>5.5800705212629913E-6</v>
      </c>
      <c r="DB119">
        <f t="shared" si="185"/>
        <v>3.5440674699044733E-7</v>
      </c>
      <c r="DC119">
        <f t="shared" si="185"/>
        <v>0</v>
      </c>
      <c r="DD119">
        <f t="shared" si="185"/>
        <v>0</v>
      </c>
      <c r="DE119">
        <f t="shared" si="185"/>
        <v>0</v>
      </c>
      <c r="DF119">
        <f t="shared" si="185"/>
        <v>0</v>
      </c>
      <c r="DG119">
        <f t="shared" si="185"/>
        <v>0</v>
      </c>
      <c r="DH119">
        <f t="shared" si="185"/>
        <v>0</v>
      </c>
      <c r="DI119">
        <f t="shared" si="185"/>
        <v>0</v>
      </c>
      <c r="DJ119">
        <f t="shared" si="186"/>
        <v>0</v>
      </c>
      <c r="DK119">
        <f t="shared" si="186"/>
        <v>0</v>
      </c>
      <c r="DL119">
        <f t="shared" si="186"/>
        <v>0</v>
      </c>
      <c r="DM119">
        <f t="shared" si="186"/>
        <v>0</v>
      </c>
      <c r="DN119">
        <f t="shared" si="186"/>
        <v>0</v>
      </c>
      <c r="DO119">
        <f t="shared" si="186"/>
        <v>0</v>
      </c>
      <c r="DP119">
        <f t="shared" si="186"/>
        <v>0</v>
      </c>
      <c r="DQ119">
        <f t="shared" si="186"/>
        <v>0</v>
      </c>
      <c r="DR119">
        <f t="shared" si="186"/>
        <v>0</v>
      </c>
      <c r="DS119">
        <f t="shared" si="186"/>
        <v>0</v>
      </c>
      <c r="DT119">
        <f t="shared" si="187"/>
        <v>0</v>
      </c>
      <c r="DU119">
        <f t="shared" si="187"/>
        <v>0</v>
      </c>
      <c r="DV119">
        <f t="shared" si="187"/>
        <v>0</v>
      </c>
      <c r="DW119">
        <f t="shared" si="187"/>
        <v>0</v>
      </c>
      <c r="DX119">
        <f t="shared" si="187"/>
        <v>0</v>
      </c>
      <c r="DY119">
        <f t="shared" si="187"/>
        <v>0</v>
      </c>
      <c r="DZ119">
        <f t="shared" si="187"/>
        <v>0</v>
      </c>
      <c r="EA119">
        <f t="shared" si="187"/>
        <v>0</v>
      </c>
      <c r="EB119">
        <f t="shared" si="187"/>
        <v>0</v>
      </c>
      <c r="EC119">
        <f t="shared" si="187"/>
        <v>0</v>
      </c>
      <c r="ED119">
        <f t="shared" si="188"/>
        <v>0</v>
      </c>
      <c r="EE119">
        <f t="shared" si="188"/>
        <v>0</v>
      </c>
      <c r="EF119">
        <f t="shared" si="188"/>
        <v>0</v>
      </c>
      <c r="EG119">
        <f t="shared" si="188"/>
        <v>0</v>
      </c>
      <c r="EH119">
        <f t="shared" si="188"/>
        <v>0</v>
      </c>
      <c r="EI119">
        <f t="shared" si="188"/>
        <v>0</v>
      </c>
      <c r="EJ119">
        <f t="shared" si="188"/>
        <v>0</v>
      </c>
      <c r="EK119">
        <f t="shared" si="188"/>
        <v>0</v>
      </c>
      <c r="EL119">
        <f t="shared" si="188"/>
        <v>0</v>
      </c>
      <c r="EM119">
        <f t="shared" si="188"/>
        <v>0</v>
      </c>
      <c r="EN119">
        <f t="shared" si="189"/>
        <v>0</v>
      </c>
      <c r="EO119">
        <f t="shared" si="189"/>
        <v>0</v>
      </c>
      <c r="EP119">
        <f t="shared" si="189"/>
        <v>0</v>
      </c>
      <c r="EQ119">
        <f t="shared" si="189"/>
        <v>0</v>
      </c>
      <c r="ER119">
        <f t="shared" si="189"/>
        <v>0</v>
      </c>
      <c r="ES119">
        <f t="shared" si="189"/>
        <v>0</v>
      </c>
      <c r="ET119">
        <f t="shared" si="189"/>
        <v>0</v>
      </c>
      <c r="EU119">
        <f t="shared" si="189"/>
        <v>0</v>
      </c>
      <c r="EV119">
        <f t="shared" si="189"/>
        <v>0</v>
      </c>
      <c r="EW119">
        <f t="shared" si="189"/>
        <v>0</v>
      </c>
      <c r="EX119">
        <f t="shared" si="189"/>
        <v>0</v>
      </c>
      <c r="EZ119">
        <f t="shared" si="112"/>
        <v>0.87819764187180649</v>
      </c>
      <c r="FB119">
        <f t="shared" si="158"/>
        <v>1.1289713908883614E-2</v>
      </c>
      <c r="FC119">
        <f t="shared" si="159"/>
        <v>0.24857264061353532</v>
      </c>
    </row>
    <row r="120" spans="1:159" x14ac:dyDescent="0.25">
      <c r="A120">
        <v>865</v>
      </c>
      <c r="B120" s="19">
        <f>'Input spectra'!Y119</f>
        <v>4.5563295074042297E-2</v>
      </c>
      <c r="C120">
        <f>'Input spectra'!F119</f>
        <v>0</v>
      </c>
      <c r="D120">
        <f t="shared" si="175"/>
        <v>2.0653927966864227E-2</v>
      </c>
      <c r="E120">
        <f t="shared" si="175"/>
        <v>2.0410306285174797E-2</v>
      </c>
      <c r="F120">
        <f t="shared" si="175"/>
        <v>2.0168472764918472E-2</v>
      </c>
      <c r="G120">
        <f t="shared" si="175"/>
        <v>1.9928416182892834E-2</v>
      </c>
      <c r="H120">
        <f t="shared" si="175"/>
        <v>1.9690125380982245E-2</v>
      </c>
      <c r="I120">
        <f t="shared" si="175"/>
        <v>1.9453589265798033E-2</v>
      </c>
      <c r="J120">
        <f t="shared" si="175"/>
        <v>1.9218796808320594E-2</v>
      </c>
      <c r="K120">
        <f t="shared" si="175"/>
        <v>1.8985737043543383E-2</v>
      </c>
      <c r="L120">
        <f t="shared" si="175"/>
        <v>1.875439907011886E-2</v>
      </c>
      <c r="M120">
        <f t="shared" si="175"/>
        <v>1.85247720500063E-2</v>
      </c>
      <c r="N120">
        <f t="shared" si="176"/>
        <v>1.8296845208121491E-2</v>
      </c>
      <c r="O120">
        <f t="shared" si="176"/>
        <v>1.8070607831988311E-2</v>
      </c>
      <c r="P120">
        <f t="shared" si="176"/>
        <v>1.78460492713922E-2</v>
      </c>
      <c r="Q120">
        <f t="shared" si="176"/>
        <v>1.7623158938035434E-2</v>
      </c>
      <c r="R120">
        <f t="shared" si="176"/>
        <v>1.7401926305194288E-2</v>
      </c>
      <c r="S120">
        <f t="shared" si="176"/>
        <v>1.7182340907378031E-2</v>
      </c>
      <c r="T120">
        <f t="shared" si="176"/>
        <v>1.6964392339989746E-2</v>
      </c>
      <c r="U120">
        <f t="shared" si="176"/>
        <v>1.6748070258988942E-2</v>
      </c>
      <c r="V120">
        <f t="shared" si="176"/>
        <v>1.6533364380556029E-2</v>
      </c>
      <c r="W120">
        <f t="shared" si="176"/>
        <v>1.6320264480758535E-2</v>
      </c>
      <c r="X120">
        <f t="shared" si="177"/>
        <v>1.6108760395219163E-2</v>
      </c>
      <c r="Y120">
        <f t="shared" si="177"/>
        <v>1.5898842018785591E-2</v>
      </c>
      <c r="Z120">
        <f t="shared" si="177"/>
        <v>1.5690499305202055E-2</v>
      </c>
      <c r="AA120">
        <f t="shared" si="177"/>
        <v>1.5483722266782709E-2</v>
      </c>
      <c r="AB120">
        <f t="shared" si="177"/>
        <v>1.5278500974086713E-2</v>
      </c>
      <c r="AC120">
        <f t="shared" si="177"/>
        <v>1.5074825555595094E-2</v>
      </c>
      <c r="AD120">
        <f t="shared" si="177"/>
        <v>1.4872686197389295E-2</v>
      </c>
      <c r="AE120">
        <f t="shared" si="177"/>
        <v>1.4672073142831513E-2</v>
      </c>
      <c r="AF120">
        <f t="shared" si="177"/>
        <v>1.4472976692246699E-2</v>
      </c>
      <c r="AG120">
        <f t="shared" si="177"/>
        <v>1.4275387202606281E-2</v>
      </c>
      <c r="AH120">
        <f t="shared" si="178"/>
        <v>1.4079295087213605E-2</v>
      </c>
      <c r="AI120">
        <f t="shared" si="178"/>
        <v>1.3884690815391044E-2</v>
      </c>
      <c r="AJ120">
        <f t="shared" si="178"/>
        <v>1.3691564912168792E-2</v>
      </c>
      <c r="AK120">
        <f t="shared" si="178"/>
        <v>1.3499907957975323E-2</v>
      </c>
      <c r="AL120">
        <f t="shared" si="178"/>
        <v>1.3309710588329542E-2</v>
      </c>
      <c r="AM120">
        <f t="shared" si="178"/>
        <v>1.3120963493534553E-2</v>
      </c>
      <c r="AN120">
        <f t="shared" si="178"/>
        <v>1.2933657418373091E-2</v>
      </c>
      <c r="AO120">
        <f t="shared" si="178"/>
        <v>1.27477831618046E-2</v>
      </c>
      <c r="AP120">
        <f t="shared" si="178"/>
        <v>1.2563331576663919E-2</v>
      </c>
      <c r="AQ120">
        <f t="shared" si="178"/>
        <v>1.2380293569361591E-2</v>
      </c>
      <c r="AR120">
        <f t="shared" si="179"/>
        <v>1.2198660099585812E-2</v>
      </c>
      <c r="AS120">
        <f t="shared" si="179"/>
        <v>1.2018422180005945E-2</v>
      </c>
      <c r="AT120">
        <f t="shared" si="179"/>
        <v>1.1839570875977631E-2</v>
      </c>
      <c r="AU120">
        <f t="shared" si="179"/>
        <v>1.1662097305249539E-2</v>
      </c>
      <c r="AV120">
        <f t="shared" si="179"/>
        <v>1.1485992637671609E-2</v>
      </c>
      <c r="AW120">
        <f t="shared" si="179"/>
        <v>1.1311248094904943E-2</v>
      </c>
      <c r="AX120">
        <f t="shared" si="179"/>
        <v>1.0054104116346678E-2</v>
      </c>
      <c r="AY120">
        <f t="shared" si="179"/>
        <v>8.590262105186805E-3</v>
      </c>
      <c r="AZ120">
        <f t="shared" si="179"/>
        <v>7.7322254297322156E-3</v>
      </c>
      <c r="BA120">
        <f t="shared" si="179"/>
        <v>7.0823011000507681E-3</v>
      </c>
      <c r="BB120">
        <f t="shared" si="180"/>
        <v>6.5512669950917113E-3</v>
      </c>
      <c r="BC120">
        <f t="shared" si="180"/>
        <v>6.1004474629636155E-3</v>
      </c>
      <c r="BD120">
        <f t="shared" si="180"/>
        <v>5.7086502877540905E-3</v>
      </c>
      <c r="BE120">
        <f t="shared" si="180"/>
        <v>5.3626641617771451E-3</v>
      </c>
      <c r="BF120">
        <f t="shared" si="180"/>
        <v>5.0535438674976941E-3</v>
      </c>
      <c r="BG120">
        <f t="shared" si="180"/>
        <v>4.7748741839619187E-3</v>
      </c>
      <c r="BH120">
        <f t="shared" si="180"/>
        <v>4.5218556061495845E-3</v>
      </c>
      <c r="BI120">
        <f t="shared" si="180"/>
        <v>4.2907794237961082E-3</v>
      </c>
      <c r="BJ120">
        <f t="shared" si="180"/>
        <v>4.0787058893392352E-3</v>
      </c>
      <c r="BK120">
        <f t="shared" si="180"/>
        <v>3.8832564230723097E-3</v>
      </c>
      <c r="BL120">
        <f t="shared" si="181"/>
        <v>3.7024737125806902E-3</v>
      </c>
      <c r="BM120">
        <f t="shared" si="181"/>
        <v>3.5347242097194809E-3</v>
      </c>
      <c r="BN120">
        <f t="shared" si="181"/>
        <v>3.3786281749533876E-3</v>
      </c>
      <c r="BO120">
        <f t="shared" si="181"/>
        <v>3.2330082307781274E-3</v>
      </c>
      <c r="BP120">
        <f t="shared" si="181"/>
        <v>3.0968507138719441E-3</v>
      </c>
      <c r="BQ120">
        <f t="shared" si="181"/>
        <v>2.9692761003733124E-3</v>
      </c>
      <c r="BR120">
        <f t="shared" si="181"/>
        <v>2.8495160046811108E-3</v>
      </c>
      <c r="BS120">
        <f t="shared" si="181"/>
        <v>2.7368950330540738E-3</v>
      </c>
      <c r="BT120">
        <f t="shared" si="181"/>
        <v>2.6308162842594148E-3</v>
      </c>
      <c r="BU120">
        <f t="shared" si="181"/>
        <v>2.5307496319844649E-3</v>
      </c>
      <c r="BV120">
        <f t="shared" si="182"/>
        <v>2.4362221582184661E-3</v>
      </c>
      <c r="BW120">
        <f t="shared" si="182"/>
        <v>2.3468102704968016E-3</v>
      </c>
      <c r="BX120">
        <f t="shared" si="182"/>
        <v>2.2621331521654243E-3</v>
      </c>
      <c r="BY120">
        <f t="shared" si="182"/>
        <v>2.1818472787234044E-3</v>
      </c>
      <c r="BZ120">
        <f t="shared" si="182"/>
        <v>2.1056417947266375E-3</v>
      </c>
      <c r="CA120">
        <f t="shared" si="182"/>
        <v>2.0332345913050931E-3</v>
      </c>
      <c r="CB120">
        <f t="shared" si="182"/>
        <v>1.9643689585660284E-3</v>
      </c>
      <c r="CC120">
        <f t="shared" si="182"/>
        <v>1.8988107131427598E-3</v>
      </c>
      <c r="CD120">
        <f t="shared" si="182"/>
        <v>1.836345721089345E-3</v>
      </c>
      <c r="CE120">
        <f t="shared" si="182"/>
        <v>1.7767777517706574E-3</v>
      </c>
      <c r="CF120">
        <f t="shared" si="183"/>
        <v>1.7199266104740748E-3</v>
      </c>
      <c r="CG120">
        <f t="shared" si="183"/>
        <v>1.6656265069885114E-3</v>
      </c>
      <c r="CH120">
        <f t="shared" si="183"/>
        <v>1.6137246249590563E-3</v>
      </c>
      <c r="CI120">
        <f t="shared" si="183"/>
        <v>1.5640798628770629E-3</v>
      </c>
      <c r="CJ120">
        <f t="shared" si="183"/>
        <v>1.5165617224414639E-3</v>
      </c>
      <c r="CK120">
        <f t="shared" si="183"/>
        <v>1.4710493239808082E-3</v>
      </c>
      <c r="CL120">
        <f t="shared" si="183"/>
        <v>1.4274305318510473E-3</v>
      </c>
      <c r="CM120">
        <f t="shared" si="183"/>
        <v>1.3856011753704107E-3</v>
      </c>
      <c r="CN120">
        <f t="shared" si="183"/>
        <v>1.3454643530355804E-3</v>
      </c>
      <c r="CO120">
        <f t="shared" si="183"/>
        <v>1.3069298095730534E-3</v>
      </c>
      <c r="CP120">
        <f t="shared" si="184"/>
        <v>1.2699133768871219E-3</v>
      </c>
      <c r="CQ120">
        <f t="shared" si="184"/>
        <v>1.2343364712274533E-3</v>
      </c>
      <c r="CR120">
        <f t="shared" si="184"/>
        <v>7.9461663443336635E-4</v>
      </c>
      <c r="CS120">
        <f t="shared" si="184"/>
        <v>5.1605443130716528E-4</v>
      </c>
      <c r="CT120">
        <f t="shared" si="184"/>
        <v>3.5734499501242071E-4</v>
      </c>
      <c r="CU120">
        <f t="shared" si="184"/>
        <v>2.4856062747519186E-4</v>
      </c>
      <c r="CV120">
        <f t="shared" si="184"/>
        <v>1.6969865341635669E-4</v>
      </c>
      <c r="CW120">
        <f t="shared" si="184"/>
        <v>1.1153816848705078E-4</v>
      </c>
      <c r="CX120">
        <f t="shared" si="184"/>
        <v>6.8874188835859159E-5</v>
      </c>
      <c r="CY120">
        <f t="shared" si="184"/>
        <v>3.8402138432505519E-5</v>
      </c>
      <c r="CZ120">
        <f t="shared" si="185"/>
        <v>1.7854437274534397E-5</v>
      </c>
      <c r="DA120">
        <f t="shared" si="185"/>
        <v>5.5864538593469983E-6</v>
      </c>
      <c r="DB120">
        <f t="shared" si="185"/>
        <v>3.5481618805417457E-7</v>
      </c>
      <c r="DC120">
        <f t="shared" si="185"/>
        <v>0</v>
      </c>
      <c r="DD120">
        <f t="shared" si="185"/>
        <v>0</v>
      </c>
      <c r="DE120">
        <f t="shared" si="185"/>
        <v>0</v>
      </c>
      <c r="DF120">
        <f t="shared" si="185"/>
        <v>0</v>
      </c>
      <c r="DG120">
        <f t="shared" si="185"/>
        <v>0</v>
      </c>
      <c r="DH120">
        <f t="shared" si="185"/>
        <v>0</v>
      </c>
      <c r="DI120">
        <f t="shared" si="185"/>
        <v>0</v>
      </c>
      <c r="DJ120">
        <f t="shared" si="186"/>
        <v>0</v>
      </c>
      <c r="DK120">
        <f t="shared" si="186"/>
        <v>0</v>
      </c>
      <c r="DL120">
        <f t="shared" si="186"/>
        <v>0</v>
      </c>
      <c r="DM120">
        <f t="shared" si="186"/>
        <v>0</v>
      </c>
      <c r="DN120">
        <f t="shared" si="186"/>
        <v>0</v>
      </c>
      <c r="DO120">
        <f t="shared" si="186"/>
        <v>0</v>
      </c>
      <c r="DP120">
        <f t="shared" si="186"/>
        <v>0</v>
      </c>
      <c r="DQ120">
        <f t="shared" si="186"/>
        <v>0</v>
      </c>
      <c r="DR120">
        <f t="shared" si="186"/>
        <v>0</v>
      </c>
      <c r="DS120">
        <f t="shared" si="186"/>
        <v>0</v>
      </c>
      <c r="DT120">
        <f t="shared" si="187"/>
        <v>0</v>
      </c>
      <c r="DU120">
        <f t="shared" si="187"/>
        <v>0</v>
      </c>
      <c r="DV120">
        <f t="shared" si="187"/>
        <v>0</v>
      </c>
      <c r="DW120">
        <f t="shared" si="187"/>
        <v>0</v>
      </c>
      <c r="DX120">
        <f t="shared" si="187"/>
        <v>0</v>
      </c>
      <c r="DY120">
        <f t="shared" si="187"/>
        <v>0</v>
      </c>
      <c r="DZ120">
        <f t="shared" si="187"/>
        <v>0</v>
      </c>
      <c r="EA120">
        <f t="shared" si="187"/>
        <v>0</v>
      </c>
      <c r="EB120">
        <f t="shared" si="187"/>
        <v>0</v>
      </c>
      <c r="EC120">
        <f t="shared" si="187"/>
        <v>0</v>
      </c>
      <c r="ED120">
        <f t="shared" si="188"/>
        <v>0</v>
      </c>
      <c r="EE120">
        <f t="shared" si="188"/>
        <v>0</v>
      </c>
      <c r="EF120">
        <f t="shared" si="188"/>
        <v>0</v>
      </c>
      <c r="EG120">
        <f t="shared" si="188"/>
        <v>0</v>
      </c>
      <c r="EH120">
        <f t="shared" si="188"/>
        <v>0</v>
      </c>
      <c r="EI120">
        <f t="shared" si="188"/>
        <v>0</v>
      </c>
      <c r="EJ120">
        <f t="shared" si="188"/>
        <v>0</v>
      </c>
      <c r="EK120">
        <f t="shared" si="188"/>
        <v>0</v>
      </c>
      <c r="EL120">
        <f t="shared" si="188"/>
        <v>0</v>
      </c>
      <c r="EM120">
        <f t="shared" si="188"/>
        <v>0</v>
      </c>
      <c r="EN120">
        <f t="shared" si="189"/>
        <v>0</v>
      </c>
      <c r="EO120">
        <f t="shared" si="189"/>
        <v>0</v>
      </c>
      <c r="EP120">
        <f t="shared" si="189"/>
        <v>0</v>
      </c>
      <c r="EQ120">
        <f t="shared" si="189"/>
        <v>0</v>
      </c>
      <c r="ER120">
        <f t="shared" si="189"/>
        <v>0</v>
      </c>
      <c r="ES120">
        <f t="shared" si="189"/>
        <v>0</v>
      </c>
      <c r="ET120">
        <f t="shared" si="189"/>
        <v>0</v>
      </c>
      <c r="EU120">
        <f t="shared" si="189"/>
        <v>0</v>
      </c>
      <c r="EV120">
        <f t="shared" si="189"/>
        <v>0</v>
      </c>
      <c r="EW120">
        <f t="shared" si="189"/>
        <v>0</v>
      </c>
      <c r="EX120">
        <f t="shared" si="189"/>
        <v>0</v>
      </c>
      <c r="EZ120">
        <f t="shared" si="112"/>
        <v>0.87847062371954698</v>
      </c>
      <c r="FB120">
        <f t="shared" si="158"/>
        <v>1.1262052628928376E-2</v>
      </c>
      <c r="FC120">
        <f t="shared" si="159"/>
        <v>0.24857617781889785</v>
      </c>
    </row>
    <row r="121" spans="1:159" x14ac:dyDescent="0.25">
      <c r="A121">
        <v>870</v>
      </c>
      <c r="B121" s="19">
        <f>'Input spectra'!Y120</f>
        <v>4.5567294274202197E-2</v>
      </c>
      <c r="C121">
        <f>'Input spectra'!F120</f>
        <v>0</v>
      </c>
      <c r="D121">
        <f t="shared" si="175"/>
        <v>2.0653927966864227E-2</v>
      </c>
      <c r="E121">
        <f t="shared" si="175"/>
        <v>2.0410298122686413E-2</v>
      </c>
      <c r="F121">
        <f t="shared" si="175"/>
        <v>2.0168456633373022E-2</v>
      </c>
      <c r="G121">
        <f t="shared" si="175"/>
        <v>1.9928392273589623E-2</v>
      </c>
      <c r="H121">
        <f t="shared" si="175"/>
        <v>1.969009388310641E-2</v>
      </c>
      <c r="I121">
        <f t="shared" si="175"/>
        <v>1.9453550366438272E-2</v>
      </c>
      <c r="J121">
        <f t="shared" si="175"/>
        <v>1.9218750692486759E-2</v>
      </c>
      <c r="K121">
        <f t="shared" si="175"/>
        <v>1.8985683894183942E-2</v>
      </c>
      <c r="L121">
        <f t="shared" si="175"/>
        <v>1.8754339068138236E-2</v>
      </c>
      <c r="M121">
        <f t="shared" si="175"/>
        <v>1.852470537428208E-2</v>
      </c>
      <c r="N121">
        <f t="shared" si="176"/>
        <v>1.8296772035521523E-2</v>
      </c>
      <c r="O121">
        <f t="shared" si="176"/>
        <v>1.8070528337387662E-2</v>
      </c>
      <c r="P121">
        <f t="shared" si="176"/>
        <v>1.7845963627689983E-2</v>
      </c>
      <c r="Q121">
        <f t="shared" si="176"/>
        <v>1.7623067316171546E-2</v>
      </c>
      <c r="R121">
        <f t="shared" si="176"/>
        <v>1.7401828874165991E-2</v>
      </c>
      <c r="S121">
        <f t="shared" si="176"/>
        <v>1.7182237834256431E-2</v>
      </c>
      <c r="T121">
        <f t="shared" si="176"/>
        <v>1.6964283789936141E-2</v>
      </c>
      <c r="U121">
        <f t="shared" si="176"/>
        <v>1.6747956395271064E-2</v>
      </c>
      <c r="V121">
        <f t="shared" si="176"/>
        <v>1.6533245364564148E-2</v>
      </c>
      <c r="W121">
        <f t="shared" si="176"/>
        <v>1.6320140472021464E-2</v>
      </c>
      <c r="X121">
        <f t="shared" si="177"/>
        <v>1.610863155142014E-2</v>
      </c>
      <c r="Y121">
        <f t="shared" si="177"/>
        <v>1.5898708495778034E-2</v>
      </c>
      <c r="Z121">
        <f t="shared" si="177"/>
        <v>1.569036125702522E-2</v>
      </c>
      <c r="AA121">
        <f t="shared" si="177"/>
        <v>1.5483579845677215E-2</v>
      </c>
      <c r="AB121">
        <f t="shared" si="177"/>
        <v>1.5278354330509971E-2</v>
      </c>
      <c r="AC121">
        <f t="shared" si="177"/>
        <v>1.50746748382366E-2</v>
      </c>
      <c r="AD121">
        <f t="shared" si="177"/>
        <v>1.4872531553185835E-2</v>
      </c>
      <c r="AE121">
        <f t="shared" si="177"/>
        <v>1.4671914716982244E-2</v>
      </c>
      <c r="AF121">
        <f t="shared" si="177"/>
        <v>1.4472814628228112E-2</v>
      </c>
      <c r="AG121">
        <f t="shared" si="177"/>
        <v>1.4275221642187069E-2</v>
      </c>
      <c r="AH121">
        <f t="shared" si="178"/>
        <v>1.4079126170469412E-2</v>
      </c>
      <c r="AI121">
        <f t="shared" si="178"/>
        <v>1.3884518680719108E-2</v>
      </c>
      <c r="AJ121">
        <f t="shared" si="178"/>
        <v>1.3691389696302476E-2</v>
      </c>
      <c r="AK121">
        <f t="shared" si="178"/>
        <v>1.3499729795998549E-2</v>
      </c>
      <c r="AL121">
        <f t="shared" si="178"/>
        <v>1.33095296136911E-2</v>
      </c>
      <c r="AM121">
        <f t="shared" si="178"/>
        <v>1.3120779838062332E-2</v>
      </c>
      <c r="AN121">
        <f t="shared" si="178"/>
        <v>1.2933471212288175E-2</v>
      </c>
      <c r="AO121">
        <f t="shared" si="178"/>
        <v>1.2747594533735274E-2</v>
      </c>
      <c r="AP121">
        <f t="shared" si="178"/>
        <v>1.2563140653659575E-2</v>
      </c>
      <c r="AQ121">
        <f t="shared" si="178"/>
        <v>1.238010047690653E-2</v>
      </c>
      <c r="AR121">
        <f t="shared" si="179"/>
        <v>1.2198464961612924E-2</v>
      </c>
      <c r="AS121">
        <f t="shared" si="179"/>
        <v>1.2018225118910321E-2</v>
      </c>
      <c r="AT121">
        <f t="shared" si="179"/>
        <v>1.1839372012630045E-2</v>
      </c>
      <c r="AU121">
        <f t="shared" si="179"/>
        <v>1.1661896759009843E-2</v>
      </c>
      <c r="AV121">
        <f t="shared" si="179"/>
        <v>1.1485790526402027E-2</v>
      </c>
      <c r="AW121">
        <f t="shared" si="179"/>
        <v>1.1311044534983267E-2</v>
      </c>
      <c r="AX121">
        <f t="shared" si="179"/>
        <v>1.0053919159523913E-2</v>
      </c>
      <c r="AY121">
        <f t="shared" si="179"/>
        <v>8.5901006420696108E-3</v>
      </c>
      <c r="AZ121">
        <f t="shared" si="179"/>
        <v>7.7320770021144011E-3</v>
      </c>
      <c r="BA121">
        <f t="shared" si="179"/>
        <v>7.0821623160660938E-3</v>
      </c>
      <c r="BB121">
        <f t="shared" si="180"/>
        <v>6.5511359972613608E-3</v>
      </c>
      <c r="BC121">
        <f t="shared" si="180"/>
        <v>6.1003230399890871E-3</v>
      </c>
      <c r="BD121">
        <f t="shared" si="180"/>
        <v>5.7085315728057362E-3</v>
      </c>
      <c r="BE121">
        <f t="shared" si="180"/>
        <v>5.3625504972346742E-3</v>
      </c>
      <c r="BF121">
        <f t="shared" si="180"/>
        <v>5.0534347339555126E-3</v>
      </c>
      <c r="BG121">
        <f t="shared" si="180"/>
        <v>4.7747691588901674E-3</v>
      </c>
      <c r="BH121">
        <f t="shared" si="180"/>
        <v>4.5217543379718521E-3</v>
      </c>
      <c r="BI121">
        <f t="shared" si="180"/>
        <v>4.2906816147020941E-3</v>
      </c>
      <c r="BJ121">
        <f t="shared" si="180"/>
        <v>4.0786112833812293E-3</v>
      </c>
      <c r="BK121">
        <f t="shared" si="180"/>
        <v>3.8831647976270006E-3</v>
      </c>
      <c r="BL121">
        <f t="shared" si="181"/>
        <v>3.7023848720457875E-3</v>
      </c>
      <c r="BM121">
        <f t="shared" si="181"/>
        <v>3.5346379807465575E-3</v>
      </c>
      <c r="BN121">
        <f t="shared" si="181"/>
        <v>3.3785444027678666E-3</v>
      </c>
      <c r="BO121">
        <f t="shared" si="181"/>
        <v>3.2329267762879425E-3</v>
      </c>
      <c r="BP121">
        <f t="shared" si="181"/>
        <v>3.0967714513607369E-3</v>
      </c>
      <c r="BQ121">
        <f t="shared" si="181"/>
        <v>2.9691989156350571E-3</v>
      </c>
      <c r="BR121">
        <f t="shared" si="181"/>
        <v>2.849440793493618E-3</v>
      </c>
      <c r="BS121">
        <f t="shared" si="181"/>
        <v>2.7368216999164854E-3</v>
      </c>
      <c r="BT121">
        <f t="shared" si="181"/>
        <v>2.6307447413380564E-3</v>
      </c>
      <c r="BU121">
        <f t="shared" si="181"/>
        <v>2.5306797982250851E-3</v>
      </c>
      <c r="BV121">
        <f t="shared" si="182"/>
        <v>2.436153958592762E-3</v>
      </c>
      <c r="BW121">
        <f t="shared" si="182"/>
        <v>2.3467436353583715E-3</v>
      </c>
      <c r="BX121">
        <f t="shared" si="182"/>
        <v>2.2620680166956925E-3</v>
      </c>
      <c r="BY121">
        <f t="shared" si="182"/>
        <v>2.181783582452091E-3</v>
      </c>
      <c r="BZ121">
        <f t="shared" si="182"/>
        <v>2.1055794811144831E-3</v>
      </c>
      <c r="CA121">
        <f t="shared" si="182"/>
        <v>2.0331736073789038E-3</v>
      </c>
      <c r="CB121">
        <f t="shared" si="182"/>
        <v>1.9643092545979872E-3</v>
      </c>
      <c r="CC121">
        <f t="shared" si="182"/>
        <v>1.8987522423674057E-3</v>
      </c>
      <c r="CD121">
        <f t="shared" si="182"/>
        <v>1.8362884394527734E-3</v>
      </c>
      <c r="CE121">
        <f t="shared" si="182"/>
        <v>1.7767216177074379E-3</v>
      </c>
      <c r="CF121">
        <f t="shared" si="183"/>
        <v>1.7198715847081107E-3</v>
      </c>
      <c r="CG121">
        <f t="shared" si="183"/>
        <v>1.6655725523546823E-3</v>
      </c>
      <c r="CH121">
        <f t="shared" si="183"/>
        <v>1.6136717062429733E-3</v>
      </c>
      <c r="CI121">
        <f t="shared" si="183"/>
        <v>1.5640279466706715E-3</v>
      </c>
      <c r="CJ121">
        <f t="shared" si="183"/>
        <v>1.5165107770125645E-3</v>
      </c>
      <c r="CK121">
        <f t="shared" si="183"/>
        <v>1.4709993191548457E-3</v>
      </c>
      <c r="CL121">
        <f t="shared" si="183"/>
        <v>1.4273814389037455E-3</v>
      </c>
      <c r="CM121">
        <f t="shared" si="183"/>
        <v>1.3855529669300286E-3</v>
      </c>
      <c r="CN121">
        <f t="shared" si="183"/>
        <v>1.3454170029937283E-3</v>
      </c>
      <c r="CO121">
        <f t="shared" si="183"/>
        <v>1.3068832930031471E-3</v>
      </c>
      <c r="CP121">
        <f t="shared" si="184"/>
        <v>1.2698676699696677E-3</v>
      </c>
      <c r="CQ121">
        <f t="shared" si="184"/>
        <v>1.2342915511814605E-3</v>
      </c>
      <c r="CR121">
        <f t="shared" si="184"/>
        <v>7.9458739892625772E-4</v>
      </c>
      <c r="CS121">
        <f t="shared" si="184"/>
        <v>5.160352382779194E-4</v>
      </c>
      <c r="CT121">
        <f t="shared" si="184"/>
        <v>3.5733156177980135E-4</v>
      </c>
      <c r="CU121">
        <f t="shared" si="184"/>
        <v>2.4855118423941773E-4</v>
      </c>
      <c r="CV121">
        <f t="shared" si="184"/>
        <v>1.6969213841615445E-4</v>
      </c>
      <c r="CW121">
        <f t="shared" si="184"/>
        <v>1.1153384175539903E-4</v>
      </c>
      <c r="CX121">
        <f t="shared" si="184"/>
        <v>6.8871489560418068E-5</v>
      </c>
      <c r="CY121">
        <f t="shared" si="184"/>
        <v>3.8400618042005647E-5</v>
      </c>
      <c r="CZ121">
        <f t="shared" si="185"/>
        <v>1.7853723254128015E-5</v>
      </c>
      <c r="DA121">
        <f t="shared" si="185"/>
        <v>5.5862282162977141E-6</v>
      </c>
      <c r="DB121">
        <f t="shared" si="185"/>
        <v>3.5480171474362192E-7</v>
      </c>
      <c r="DC121">
        <f t="shared" si="185"/>
        <v>0</v>
      </c>
      <c r="DD121">
        <f t="shared" si="185"/>
        <v>0</v>
      </c>
      <c r="DE121">
        <f t="shared" si="185"/>
        <v>0</v>
      </c>
      <c r="DF121">
        <f t="shared" si="185"/>
        <v>0</v>
      </c>
      <c r="DG121">
        <f t="shared" si="185"/>
        <v>0</v>
      </c>
      <c r="DH121">
        <f t="shared" si="185"/>
        <v>0</v>
      </c>
      <c r="DI121">
        <f t="shared" si="185"/>
        <v>0</v>
      </c>
      <c r="DJ121">
        <f t="shared" si="186"/>
        <v>0</v>
      </c>
      <c r="DK121">
        <f t="shared" si="186"/>
        <v>0</v>
      </c>
      <c r="DL121">
        <f t="shared" si="186"/>
        <v>0</v>
      </c>
      <c r="DM121">
        <f t="shared" si="186"/>
        <v>0</v>
      </c>
      <c r="DN121">
        <f t="shared" si="186"/>
        <v>0</v>
      </c>
      <c r="DO121">
        <f t="shared" si="186"/>
        <v>0</v>
      </c>
      <c r="DP121">
        <f t="shared" si="186"/>
        <v>0</v>
      </c>
      <c r="DQ121">
        <f t="shared" si="186"/>
        <v>0</v>
      </c>
      <c r="DR121">
        <f t="shared" si="186"/>
        <v>0</v>
      </c>
      <c r="DS121">
        <f t="shared" si="186"/>
        <v>0</v>
      </c>
      <c r="DT121">
        <f t="shared" si="187"/>
        <v>0</v>
      </c>
      <c r="DU121">
        <f t="shared" si="187"/>
        <v>0</v>
      </c>
      <c r="DV121">
        <f t="shared" si="187"/>
        <v>0</v>
      </c>
      <c r="DW121">
        <f t="shared" si="187"/>
        <v>0</v>
      </c>
      <c r="DX121">
        <f t="shared" si="187"/>
        <v>0</v>
      </c>
      <c r="DY121">
        <f t="shared" si="187"/>
        <v>0</v>
      </c>
      <c r="DZ121">
        <f t="shared" si="187"/>
        <v>0</v>
      </c>
      <c r="EA121">
        <f t="shared" si="187"/>
        <v>0</v>
      </c>
      <c r="EB121">
        <f t="shared" si="187"/>
        <v>0</v>
      </c>
      <c r="EC121">
        <f t="shared" si="187"/>
        <v>0</v>
      </c>
      <c r="ED121">
        <f t="shared" si="188"/>
        <v>0</v>
      </c>
      <c r="EE121">
        <f t="shared" si="188"/>
        <v>0</v>
      </c>
      <c r="EF121">
        <f t="shared" si="188"/>
        <v>0</v>
      </c>
      <c r="EG121">
        <f t="shared" si="188"/>
        <v>0</v>
      </c>
      <c r="EH121">
        <f t="shared" si="188"/>
        <v>0</v>
      </c>
      <c r="EI121">
        <f t="shared" si="188"/>
        <v>0</v>
      </c>
      <c r="EJ121">
        <f t="shared" si="188"/>
        <v>0</v>
      </c>
      <c r="EK121">
        <f t="shared" si="188"/>
        <v>0</v>
      </c>
      <c r="EL121">
        <f t="shared" si="188"/>
        <v>0</v>
      </c>
      <c r="EM121">
        <f t="shared" si="188"/>
        <v>0</v>
      </c>
      <c r="EN121">
        <f t="shared" si="189"/>
        <v>0</v>
      </c>
      <c r="EO121">
        <f t="shared" si="189"/>
        <v>0</v>
      </c>
      <c r="EP121">
        <f t="shared" si="189"/>
        <v>0</v>
      </c>
      <c r="EQ121">
        <f t="shared" si="189"/>
        <v>0</v>
      </c>
      <c r="ER121">
        <f t="shared" si="189"/>
        <v>0</v>
      </c>
      <c r="ES121">
        <f t="shared" si="189"/>
        <v>0</v>
      </c>
      <c r="ET121">
        <f t="shared" si="189"/>
        <v>0</v>
      </c>
      <c r="EU121">
        <f t="shared" si="189"/>
        <v>0</v>
      </c>
      <c r="EV121">
        <f t="shared" si="189"/>
        <v>0</v>
      </c>
      <c r="EW121">
        <f t="shared" si="189"/>
        <v>0</v>
      </c>
      <c r="EX121">
        <f t="shared" si="189"/>
        <v>0</v>
      </c>
      <c r="EZ121">
        <f t="shared" si="112"/>
        <v>0.87846097722118222</v>
      </c>
      <c r="FB121">
        <f t="shared" si="158"/>
        <v>1.1263029908389954E-2</v>
      </c>
      <c r="FC121">
        <f t="shared" si="159"/>
        <v>0.24857605285200143</v>
      </c>
    </row>
    <row r="122" spans="1:159" x14ac:dyDescent="0.25">
      <c r="A122">
        <v>875</v>
      </c>
      <c r="B122" s="19">
        <f>'Input spectra'!Y121</f>
        <v>4.5571293474362201E-2</v>
      </c>
      <c r="C122">
        <f>'Input spectra'!F121</f>
        <v>0</v>
      </c>
      <c r="D122">
        <f t="shared" si="175"/>
        <v>2.0653927966864227E-2</v>
      </c>
      <c r="E122">
        <f t="shared" si="175"/>
        <v>2.0410289960201295E-2</v>
      </c>
      <c r="F122">
        <f t="shared" si="175"/>
        <v>2.0168440501840475E-2</v>
      </c>
      <c r="G122">
        <f t="shared" si="175"/>
        <v>1.9928368364315094E-2</v>
      </c>
      <c r="H122">
        <f t="shared" si="175"/>
        <v>1.9690062385280958E-2</v>
      </c>
      <c r="I122">
        <f t="shared" si="175"/>
        <v>1.9453511467156296E-2</v>
      </c>
      <c r="J122">
        <f t="shared" si="175"/>
        <v>1.9218704576763581E-2</v>
      </c>
      <c r="K122">
        <f t="shared" si="175"/>
        <v>1.8985630744973288E-2</v>
      </c>
      <c r="L122">
        <f t="shared" si="175"/>
        <v>1.8754279066349577E-2</v>
      </c>
      <c r="M122">
        <f t="shared" si="175"/>
        <v>1.8524638698797845E-2</v>
      </c>
      <c r="N122">
        <f t="shared" si="176"/>
        <v>1.8296698863214188E-2</v>
      </c>
      <c r="O122">
        <f t="shared" si="176"/>
        <v>1.8070448843136713E-2</v>
      </c>
      <c r="P122">
        <f t="shared" si="176"/>
        <v>1.7845877984398774E-2</v>
      </c>
      <c r="Q122">
        <f t="shared" si="176"/>
        <v>1.7622975694783997E-2</v>
      </c>
      <c r="R122">
        <f t="shared" si="176"/>
        <v>1.7401731443683198E-2</v>
      </c>
      <c r="S122">
        <f t="shared" si="176"/>
        <v>1.7182134761753145E-2</v>
      </c>
      <c r="T122">
        <f t="shared" si="176"/>
        <v>1.6964175240577115E-2</v>
      </c>
      <c r="U122">
        <f t="shared" si="176"/>
        <v>1.6747842532327299E-2</v>
      </c>
      <c r="V122">
        <f t="shared" si="176"/>
        <v>1.6533126349429002E-2</v>
      </c>
      <c r="W122">
        <f t="shared" si="176"/>
        <v>1.6320016464226667E-2</v>
      </c>
      <c r="X122">
        <f t="shared" si="177"/>
        <v>1.6108502708651655E-2</v>
      </c>
      <c r="Y122">
        <f t="shared" si="177"/>
        <v>1.5898574973891837E-2</v>
      </c>
      <c r="Z122">
        <f t="shared" si="177"/>
        <v>1.5690223210062956E-2</v>
      </c>
      <c r="AA122">
        <f t="shared" si="177"/>
        <v>1.5483437425881727E-2</v>
      </c>
      <c r="AB122">
        <f t="shared" si="177"/>
        <v>1.5278207688340713E-2</v>
      </c>
      <c r="AC122">
        <f t="shared" si="177"/>
        <v>1.5074524122384966E-2</v>
      </c>
      <c r="AD122">
        <f t="shared" si="177"/>
        <v>1.4872376910590344E-2</v>
      </c>
      <c r="AE122">
        <f t="shared" si="177"/>
        <v>1.4671756292843618E-2</v>
      </c>
      <c r="AF122">
        <f t="shared" si="177"/>
        <v>1.4472652566024265E-2</v>
      </c>
      <c r="AG122">
        <f t="shared" si="177"/>
        <v>1.4275056083687959E-2</v>
      </c>
      <c r="AH122">
        <f t="shared" si="178"/>
        <v>1.40789572557518E-2</v>
      </c>
      <c r="AI122">
        <f t="shared" si="178"/>
        <v>1.3884346548181195E-2</v>
      </c>
      <c r="AJ122">
        <f t="shared" si="178"/>
        <v>1.3691214482678456E-2</v>
      </c>
      <c r="AK122">
        <f t="shared" si="178"/>
        <v>1.3499551636373021E-2</v>
      </c>
      <c r="AL122">
        <f t="shared" si="178"/>
        <v>1.3309348641513402E-2</v>
      </c>
      <c r="AM122">
        <f t="shared" si="178"/>
        <v>1.3120596185160751E-2</v>
      </c>
      <c r="AN122">
        <f t="shared" si="178"/>
        <v>1.2933285008884065E-2</v>
      </c>
      <c r="AO122">
        <f t="shared" si="178"/>
        <v>1.2747405908457058E-2</v>
      </c>
      <c r="AP122">
        <f t="shared" si="178"/>
        <v>1.2562949733556657E-2</v>
      </c>
      <c r="AQ122">
        <f t="shared" si="178"/>
        <v>1.2379907387463078E-2</v>
      </c>
      <c r="AR122">
        <f t="shared" si="179"/>
        <v>1.2198269826761591E-2</v>
      </c>
      <c r="AS122">
        <f t="shared" si="179"/>
        <v>1.2018028061045821E-2</v>
      </c>
      <c r="AT122">
        <f t="shared" si="179"/>
        <v>1.1839173152622661E-2</v>
      </c>
      <c r="AU122">
        <f t="shared" si="179"/>
        <v>1.1661696216218816E-2</v>
      </c>
      <c r="AV122">
        <f t="shared" si="179"/>
        <v>1.1485588418688858E-2</v>
      </c>
      <c r="AW122">
        <f t="shared" si="179"/>
        <v>1.1310840978724899E-2</v>
      </c>
      <c r="AX122">
        <f t="shared" si="179"/>
        <v>1.0053734206103638E-2</v>
      </c>
      <c r="AY122">
        <f t="shared" si="179"/>
        <v>8.5899391819872859E-3</v>
      </c>
      <c r="AZ122">
        <f t="shared" si="179"/>
        <v>7.7319285773457952E-3</v>
      </c>
      <c r="BA122">
        <f t="shared" si="179"/>
        <v>7.0820235348010114E-3</v>
      </c>
      <c r="BB122">
        <f t="shared" si="180"/>
        <v>6.5510050020504132E-3</v>
      </c>
      <c r="BC122">
        <f t="shared" si="180"/>
        <v>6.10019861955225E-3</v>
      </c>
      <c r="BD122">
        <f t="shared" si="180"/>
        <v>5.708412860326131E-3</v>
      </c>
      <c r="BE122">
        <f t="shared" si="180"/>
        <v>5.3624368351013821E-3</v>
      </c>
      <c r="BF122">
        <f t="shared" si="180"/>
        <v>5.0533256027701168E-3</v>
      </c>
      <c r="BG122">
        <f t="shared" si="180"/>
        <v>4.7746641361284779E-3</v>
      </c>
      <c r="BH122">
        <f t="shared" si="180"/>
        <v>4.5216530720620452E-3</v>
      </c>
      <c r="BI122">
        <f t="shared" si="180"/>
        <v>4.2905838078376533E-3</v>
      </c>
      <c r="BJ122">
        <f t="shared" si="180"/>
        <v>4.0785166796176147E-3</v>
      </c>
      <c r="BK122">
        <f t="shared" si="180"/>
        <v>3.8830731743435911E-3</v>
      </c>
      <c r="BL122">
        <f t="shared" si="181"/>
        <v>3.7022960336426033E-3</v>
      </c>
      <c r="BM122">
        <f t="shared" si="181"/>
        <v>3.5345517538771724E-3</v>
      </c>
      <c r="BN122">
        <f t="shared" si="181"/>
        <v>3.3784606326594524E-3</v>
      </c>
      <c r="BO122">
        <f t="shared" si="181"/>
        <v>3.2328453238499714E-3</v>
      </c>
      <c r="BP122">
        <f t="shared" si="181"/>
        <v>3.0966921908782167E-3</v>
      </c>
      <c r="BQ122">
        <f t="shared" si="181"/>
        <v>2.969121732903176E-3</v>
      </c>
      <c r="BR122">
        <f t="shared" si="181"/>
        <v>2.8493655842912755E-3</v>
      </c>
      <c r="BS122">
        <f t="shared" si="181"/>
        <v>2.7367483687438039E-3</v>
      </c>
      <c r="BT122">
        <f t="shared" si="181"/>
        <v>2.6306732003622485E-3</v>
      </c>
      <c r="BU122">
        <f t="shared" si="181"/>
        <v>2.5306099663927038E-3</v>
      </c>
      <c r="BV122">
        <f t="shared" si="182"/>
        <v>2.4360857608762363E-3</v>
      </c>
      <c r="BW122">
        <f t="shared" si="182"/>
        <v>2.3466770021119726E-3</v>
      </c>
      <c r="BX122">
        <f t="shared" si="182"/>
        <v>2.2620028831014578E-3</v>
      </c>
      <c r="BY122">
        <f t="shared" si="182"/>
        <v>2.1817198880403083E-3</v>
      </c>
      <c r="BZ122">
        <f t="shared" si="182"/>
        <v>2.105517169346414E-3</v>
      </c>
      <c r="CA122">
        <f t="shared" si="182"/>
        <v>2.0331126252818373E-3</v>
      </c>
      <c r="CB122">
        <f t="shared" si="182"/>
        <v>1.9642495524445553E-3</v>
      </c>
      <c r="CC122">
        <f t="shared" si="182"/>
        <v>1.8986937733925621E-3</v>
      </c>
      <c r="CD122">
        <f t="shared" si="182"/>
        <v>1.8362311596030021E-3</v>
      </c>
      <c r="CE122">
        <f t="shared" si="182"/>
        <v>1.7766654854176709E-3</v>
      </c>
      <c r="CF122">
        <f t="shared" si="183"/>
        <v>1.7198165607025895E-3</v>
      </c>
      <c r="CG122">
        <f t="shared" si="183"/>
        <v>1.6655185994686045E-3</v>
      </c>
      <c r="CH122">
        <f t="shared" si="183"/>
        <v>1.6136187892622474E-3</v>
      </c>
      <c r="CI122">
        <f t="shared" si="183"/>
        <v>1.5639760321875232E-3</v>
      </c>
      <c r="CJ122">
        <f t="shared" si="183"/>
        <v>1.5164598332950592E-3</v>
      </c>
      <c r="CK122">
        <f t="shared" si="183"/>
        <v>1.4709493160286772E-3</v>
      </c>
      <c r="CL122">
        <f t="shared" si="183"/>
        <v>1.4273323476448729E-3</v>
      </c>
      <c r="CM122">
        <f t="shared" si="183"/>
        <v>1.3855047601669342E-3</v>
      </c>
      <c r="CN122">
        <f t="shared" si="183"/>
        <v>1.3453696546182339E-3</v>
      </c>
      <c r="CO122">
        <f t="shared" si="183"/>
        <v>1.3068367780888692E-3</v>
      </c>
      <c r="CP122">
        <f t="shared" si="184"/>
        <v>1.2698219646973027E-3</v>
      </c>
      <c r="CQ122">
        <f t="shared" si="184"/>
        <v>1.2342466327701993E-3</v>
      </c>
      <c r="CR122">
        <f t="shared" si="184"/>
        <v>7.9455816449478011E-4</v>
      </c>
      <c r="CS122">
        <f t="shared" si="184"/>
        <v>5.1601604596249759E-4</v>
      </c>
      <c r="CT122">
        <f t="shared" si="184"/>
        <v>3.5731812905216064E-4</v>
      </c>
      <c r="CU122">
        <f t="shared" si="184"/>
        <v>2.4854174136240773E-4</v>
      </c>
      <c r="CV122">
        <f t="shared" si="184"/>
        <v>1.6968562366607322E-4</v>
      </c>
      <c r="CW122">
        <f t="shared" si="184"/>
        <v>1.1152951519158752E-4</v>
      </c>
      <c r="CX122">
        <f t="shared" si="184"/>
        <v>6.886879039076528E-5</v>
      </c>
      <c r="CY122">
        <f t="shared" si="184"/>
        <v>3.8399097711699967E-5</v>
      </c>
      <c r="CZ122">
        <f t="shared" si="185"/>
        <v>1.7853009262276144E-5</v>
      </c>
      <c r="DA122">
        <f t="shared" si="185"/>
        <v>5.5860025823623969E-6</v>
      </c>
      <c r="DB122">
        <f t="shared" si="185"/>
        <v>3.5478724202344975E-7</v>
      </c>
      <c r="DC122">
        <f t="shared" si="185"/>
        <v>0</v>
      </c>
      <c r="DD122">
        <f t="shared" si="185"/>
        <v>0</v>
      </c>
      <c r="DE122">
        <f t="shared" si="185"/>
        <v>0</v>
      </c>
      <c r="DF122">
        <f t="shared" si="185"/>
        <v>0</v>
      </c>
      <c r="DG122">
        <f t="shared" si="185"/>
        <v>0</v>
      </c>
      <c r="DH122">
        <f t="shared" si="185"/>
        <v>0</v>
      </c>
      <c r="DI122">
        <f t="shared" si="185"/>
        <v>0</v>
      </c>
      <c r="DJ122">
        <f t="shared" si="186"/>
        <v>0</v>
      </c>
      <c r="DK122">
        <f t="shared" si="186"/>
        <v>0</v>
      </c>
      <c r="DL122">
        <f t="shared" si="186"/>
        <v>0</v>
      </c>
      <c r="DM122">
        <f t="shared" si="186"/>
        <v>0</v>
      </c>
      <c r="DN122">
        <f t="shared" si="186"/>
        <v>0</v>
      </c>
      <c r="DO122">
        <f t="shared" si="186"/>
        <v>0</v>
      </c>
      <c r="DP122">
        <f t="shared" si="186"/>
        <v>0</v>
      </c>
      <c r="DQ122">
        <f t="shared" si="186"/>
        <v>0</v>
      </c>
      <c r="DR122">
        <f t="shared" si="186"/>
        <v>0</v>
      </c>
      <c r="DS122">
        <f t="shared" si="186"/>
        <v>0</v>
      </c>
      <c r="DT122">
        <f t="shared" si="187"/>
        <v>0</v>
      </c>
      <c r="DU122">
        <f t="shared" si="187"/>
        <v>0</v>
      </c>
      <c r="DV122">
        <f t="shared" si="187"/>
        <v>0</v>
      </c>
      <c r="DW122">
        <f t="shared" si="187"/>
        <v>0</v>
      </c>
      <c r="DX122">
        <f t="shared" si="187"/>
        <v>0</v>
      </c>
      <c r="DY122">
        <f t="shared" si="187"/>
        <v>0</v>
      </c>
      <c r="DZ122">
        <f t="shared" si="187"/>
        <v>0</v>
      </c>
      <c r="EA122">
        <f t="shared" si="187"/>
        <v>0</v>
      </c>
      <c r="EB122">
        <f t="shared" si="187"/>
        <v>0</v>
      </c>
      <c r="EC122">
        <f t="shared" si="187"/>
        <v>0</v>
      </c>
      <c r="ED122">
        <f t="shared" si="188"/>
        <v>0</v>
      </c>
      <c r="EE122">
        <f t="shared" si="188"/>
        <v>0</v>
      </c>
      <c r="EF122">
        <f t="shared" si="188"/>
        <v>0</v>
      </c>
      <c r="EG122">
        <f t="shared" si="188"/>
        <v>0</v>
      </c>
      <c r="EH122">
        <f t="shared" si="188"/>
        <v>0</v>
      </c>
      <c r="EI122">
        <f t="shared" si="188"/>
        <v>0</v>
      </c>
      <c r="EJ122">
        <f t="shared" si="188"/>
        <v>0</v>
      </c>
      <c r="EK122">
        <f t="shared" si="188"/>
        <v>0</v>
      </c>
      <c r="EL122">
        <f t="shared" si="188"/>
        <v>0</v>
      </c>
      <c r="EM122">
        <f t="shared" si="188"/>
        <v>0</v>
      </c>
      <c r="EN122">
        <f t="shared" si="189"/>
        <v>0</v>
      </c>
      <c r="EO122">
        <f t="shared" si="189"/>
        <v>0</v>
      </c>
      <c r="EP122">
        <f t="shared" si="189"/>
        <v>0</v>
      </c>
      <c r="EQ122">
        <f t="shared" si="189"/>
        <v>0</v>
      </c>
      <c r="ER122">
        <f t="shared" si="189"/>
        <v>0</v>
      </c>
      <c r="ES122">
        <f t="shared" si="189"/>
        <v>0</v>
      </c>
      <c r="ET122">
        <f t="shared" si="189"/>
        <v>0</v>
      </c>
      <c r="EU122">
        <f t="shared" si="189"/>
        <v>0</v>
      </c>
      <c r="EV122">
        <f t="shared" si="189"/>
        <v>0</v>
      </c>
      <c r="EW122">
        <f t="shared" si="189"/>
        <v>0</v>
      </c>
      <c r="EX122">
        <f t="shared" si="189"/>
        <v>0</v>
      </c>
      <c r="EZ122">
        <f t="shared" si="112"/>
        <v>0.87845133088760874</v>
      </c>
      <c r="FB122">
        <f t="shared" si="158"/>
        <v>1.1264007185897373E-2</v>
      </c>
      <c r="FC122">
        <f t="shared" si="159"/>
        <v>0.24857592788510485</v>
      </c>
    </row>
    <row r="123" spans="1:159" x14ac:dyDescent="0.25">
      <c r="A123">
        <v>880</v>
      </c>
      <c r="B123" s="19">
        <f>'Input spectra'!Y122</f>
        <v>4.5575292674522198E-2</v>
      </c>
      <c r="C123">
        <f>'Input spectra'!F122</f>
        <v>0</v>
      </c>
      <c r="D123">
        <f t="shared" ref="D123:M132" si="190">D$2*EXP(- D$1 * ($C123*_c3+$B123))</f>
        <v>2.0653927966864227E-2</v>
      </c>
      <c r="E123">
        <f t="shared" si="190"/>
        <v>2.0410281797719438E-2</v>
      </c>
      <c r="F123">
        <f t="shared" si="190"/>
        <v>2.016842437032083E-2</v>
      </c>
      <c r="G123">
        <f t="shared" si="190"/>
        <v>1.992834445506925E-2</v>
      </c>
      <c r="H123">
        <f t="shared" si="190"/>
        <v>1.9690030887505896E-2</v>
      </c>
      <c r="I123">
        <f t="shared" si="190"/>
        <v>1.9453472567952101E-2</v>
      </c>
      <c r="J123">
        <f t="shared" si="190"/>
        <v>1.9218658461151058E-2</v>
      </c>
      <c r="K123">
        <f t="shared" si="190"/>
        <v>1.8985577595911424E-2</v>
      </c>
      <c r="L123">
        <f t="shared" si="190"/>
        <v>1.8754219064752886E-2</v>
      </c>
      <c r="M123">
        <f t="shared" si="190"/>
        <v>1.8524572023553593E-2</v>
      </c>
      <c r="N123">
        <f t="shared" ref="N123:W132" si="191">N$2*EXP(- N$1 * ($C123*_c3+$B123))</f>
        <v>1.8296625691199483E-2</v>
      </c>
      <c r="O123">
        <f t="shared" si="191"/>
        <v>1.807036934923547E-2</v>
      </c>
      <c r="P123">
        <f t="shared" si="191"/>
        <v>1.7845792341518566E-2</v>
      </c>
      <c r="Q123">
        <f t="shared" si="191"/>
        <v>1.7622884073872778E-2</v>
      </c>
      <c r="R123">
        <f t="shared" si="191"/>
        <v>1.7401634013745903E-2</v>
      </c>
      <c r="S123">
        <f t="shared" si="191"/>
        <v>1.7182031689868166E-2</v>
      </c>
      <c r="T123">
        <f t="shared" si="191"/>
        <v>1.6964066691912666E-2</v>
      </c>
      <c r="U123">
        <f t="shared" si="191"/>
        <v>1.6747728670157645E-2</v>
      </c>
      <c r="V123">
        <f t="shared" si="191"/>
        <v>1.6533007335150594E-2</v>
      </c>
      <c r="W123">
        <f t="shared" si="191"/>
        <v>1.6319892457374134E-2</v>
      </c>
      <c r="X123">
        <f t="shared" ref="X123:AG132" si="192">X$2*EXP(- X$1 * ($C123*_c3+$B123))</f>
        <v>1.6108373866913699E-2</v>
      </c>
      <c r="Y123">
        <f t="shared" si="192"/>
        <v>1.5898441453126997E-2</v>
      </c>
      <c r="Z123">
        <f t="shared" si="192"/>
        <v>1.5690085164315262E-2</v>
      </c>
      <c r="AA123">
        <f t="shared" si="192"/>
        <v>1.5483295007396231E-2</v>
      </c>
      <c r="AB123">
        <f t="shared" si="192"/>
        <v>1.5278061047578935E-2</v>
      </c>
      <c r="AC123">
        <f t="shared" si="192"/>
        <v>1.5074373408040184E-2</v>
      </c>
      <c r="AD123">
        <f t="shared" si="192"/>
        <v>1.4872222269602805E-2</v>
      </c>
      <c r="AE123">
        <f t="shared" si="192"/>
        <v>1.4671597870415623E-2</v>
      </c>
      <c r="AF123">
        <f t="shared" si="192"/>
        <v>1.4472490505635142E-2</v>
      </c>
      <c r="AG123">
        <f t="shared" si="192"/>
        <v>1.4274890527108931E-2</v>
      </c>
      <c r="AH123">
        <f t="shared" ref="AH123:AQ132" si="193">AH$2*EXP(- AH$1 * ($C123*_c3+$B123))</f>
        <v>1.4078788343060745E-2</v>
      </c>
      <c r="AI123">
        <f t="shared" si="193"/>
        <v>1.3884174417777289E-2</v>
      </c>
      <c r="AJ123">
        <f t="shared" si="193"/>
        <v>1.3691039271296708E-2</v>
      </c>
      <c r="AK123">
        <f t="shared" si="193"/>
        <v>1.3499373479098714E-2</v>
      </c>
      <c r="AL123">
        <f t="shared" si="193"/>
        <v>1.3309167671796417E-2</v>
      </c>
      <c r="AM123">
        <f t="shared" si="193"/>
        <v>1.3120412534829779E-2</v>
      </c>
      <c r="AN123">
        <f t="shared" si="193"/>
        <v>1.2933098808160726E-2</v>
      </c>
      <c r="AO123">
        <f t="shared" si="193"/>
        <v>1.274721728596992E-2</v>
      </c>
      <c r="AP123">
        <f t="shared" si="193"/>
        <v>1.2562758816355119E-2</v>
      </c>
      <c r="AQ123">
        <f t="shared" si="193"/>
        <v>1.2379714301031196E-2</v>
      </c>
      <c r="AR123">
        <f t="shared" ref="AR123:BA132" si="194">AR$2*EXP(- AR$1 * ($C123*_c3+$B123))</f>
        <v>1.2198074695031765E-2</v>
      </c>
      <c r="AS123">
        <f t="shared" si="194"/>
        <v>1.2017831006412396E-2</v>
      </c>
      <c r="AT123">
        <f t="shared" si="194"/>
        <v>1.1838974295955429E-2</v>
      </c>
      <c r="AU123">
        <f t="shared" si="194"/>
        <v>1.1661495676876408E-2</v>
      </c>
      <c r="AV123">
        <f t="shared" si="194"/>
        <v>1.148538631453204E-2</v>
      </c>
      <c r="AW123">
        <f t="shared" si="194"/>
        <v>1.1310637426129779E-2</v>
      </c>
      <c r="AX123">
        <f t="shared" si="194"/>
        <v>1.0053549256085792E-2</v>
      </c>
      <c r="AY123">
        <f t="shared" si="194"/>
        <v>8.589777724939773E-3</v>
      </c>
      <c r="AZ123">
        <f t="shared" si="194"/>
        <v>7.7317801554263477E-3</v>
      </c>
      <c r="BA123">
        <f t="shared" si="194"/>
        <v>7.0818847562554715E-3</v>
      </c>
      <c r="BB123">
        <f t="shared" ref="BB123:BK132" si="195">BB$2*EXP(- BB$1 * ($C123*_c3+$B123))</f>
        <v>6.5508740094588199E-3</v>
      </c>
      <c r="BC123">
        <f t="shared" si="195"/>
        <v>6.1000742016530576E-3</v>
      </c>
      <c r="BD123">
        <f t="shared" si="195"/>
        <v>5.7082941503152256E-3</v>
      </c>
      <c r="BE123">
        <f t="shared" si="195"/>
        <v>5.3623231753772184E-3</v>
      </c>
      <c r="BF123">
        <f t="shared" si="195"/>
        <v>5.0532164739414565E-3</v>
      </c>
      <c r="BG123">
        <f t="shared" si="195"/>
        <v>4.7745591156768026E-3</v>
      </c>
      <c r="BH123">
        <f t="shared" si="195"/>
        <v>4.521551808420116E-3</v>
      </c>
      <c r="BI123">
        <f t="shared" si="195"/>
        <v>4.2904860032027389E-3</v>
      </c>
      <c r="BJ123">
        <f t="shared" si="195"/>
        <v>4.0784220780483429E-3</v>
      </c>
      <c r="BK123">
        <f t="shared" si="195"/>
        <v>3.8829815532220335E-3</v>
      </c>
      <c r="BL123">
        <f t="shared" ref="BL123:BU132" si="196">BL$2*EXP(- BL$1 * ($C123*_c3+$B123))</f>
        <v>3.702207197371089E-3</v>
      </c>
      <c r="BM123">
        <f t="shared" si="196"/>
        <v>3.5344655291112766E-3</v>
      </c>
      <c r="BN123">
        <f t="shared" si="196"/>
        <v>3.3783768646280959E-3</v>
      </c>
      <c r="BO123">
        <f t="shared" si="196"/>
        <v>3.2327638734641665E-3</v>
      </c>
      <c r="BP123">
        <f t="shared" si="196"/>
        <v>3.0966129324243325E-3</v>
      </c>
      <c r="BQ123">
        <f t="shared" si="196"/>
        <v>2.9690445521776188E-3</v>
      </c>
      <c r="BR123">
        <f t="shared" si="196"/>
        <v>2.849290377074033E-3</v>
      </c>
      <c r="BS123">
        <f t="shared" si="196"/>
        <v>2.7366750395359778E-3</v>
      </c>
      <c r="BT123">
        <f t="shared" si="196"/>
        <v>2.6306016613319395E-3</v>
      </c>
      <c r="BU123">
        <f t="shared" si="196"/>
        <v>2.5305401364872689E-3</v>
      </c>
      <c r="BV123">
        <f t="shared" ref="BV123:CE132" si="197">BV$2*EXP(- BV$1 * ($C123*_c3+$B123))</f>
        <v>2.4360175650688385E-3</v>
      </c>
      <c r="BW123">
        <f t="shared" si="197"/>
        <v>2.346610370757553E-3</v>
      </c>
      <c r="BX123">
        <f t="shared" si="197"/>
        <v>2.2619377513826691E-3</v>
      </c>
      <c r="BY123">
        <f t="shared" si="197"/>
        <v>2.1816561954880031E-3</v>
      </c>
      <c r="BZ123">
        <f t="shared" si="197"/>
        <v>2.1054548594223767E-3</v>
      </c>
      <c r="CA123">
        <f t="shared" si="197"/>
        <v>2.0330516450138402E-3</v>
      </c>
      <c r="CB123">
        <f t="shared" si="197"/>
        <v>1.964189852105678E-3</v>
      </c>
      <c r="CC123">
        <f t="shared" si="197"/>
        <v>1.898635306218175E-3</v>
      </c>
      <c r="CD123">
        <f t="shared" si="197"/>
        <v>1.8361738815399771E-3</v>
      </c>
      <c r="CE123">
        <f t="shared" si="197"/>
        <v>1.7766093549013012E-3</v>
      </c>
      <c r="CF123">
        <f t="shared" ref="CF123:CO132" si="198">CF$2*EXP(- CF$1 * ($C123*_c3+$B123))</f>
        <v>1.7197615384574561E-3</v>
      </c>
      <c r="CG123">
        <f t="shared" si="198"/>
        <v>1.6654646483302222E-3</v>
      </c>
      <c r="CH123">
        <f t="shared" si="198"/>
        <v>1.6135658740168229E-3</v>
      </c>
      <c r="CI123">
        <f t="shared" si="198"/>
        <v>1.5639241194275628E-3</v>
      </c>
      <c r="CJ123">
        <f t="shared" si="198"/>
        <v>1.5164088912888918E-3</v>
      </c>
      <c r="CK123">
        <f t="shared" si="198"/>
        <v>1.4708993146022463E-3</v>
      </c>
      <c r="CL123">
        <f t="shared" si="198"/>
        <v>1.4272832580743732E-3</v>
      </c>
      <c r="CM123">
        <f t="shared" si="198"/>
        <v>1.3854565550810705E-3</v>
      </c>
      <c r="CN123">
        <f t="shared" si="198"/>
        <v>1.34532230790904E-3</v>
      </c>
      <c r="CO123">
        <f t="shared" si="198"/>
        <v>1.3067902648301617E-3</v>
      </c>
      <c r="CP123">
        <f t="shared" ref="CP123:CY132" si="199">CP$2*EXP(- CP$1 * ($C123*_c3+$B123))</f>
        <v>1.269776261069969E-3</v>
      </c>
      <c r="CQ123">
        <f t="shared" si="199"/>
        <v>1.2342017159936117E-3</v>
      </c>
      <c r="CR123">
        <f t="shared" si="199"/>
        <v>7.9452893113889469E-4</v>
      </c>
      <c r="CS123">
        <f t="shared" si="199"/>
        <v>5.1599685436087405E-4</v>
      </c>
      <c r="CT123">
        <f t="shared" si="199"/>
        <v>3.573046968294801E-4</v>
      </c>
      <c r="CU123">
        <f t="shared" si="199"/>
        <v>2.4853229884414852E-4</v>
      </c>
      <c r="CV123">
        <f t="shared" si="199"/>
        <v>1.6967910916610359E-4</v>
      </c>
      <c r="CW123">
        <f t="shared" si="199"/>
        <v>1.1152518879560987E-4</v>
      </c>
      <c r="CX123">
        <f t="shared" si="199"/>
        <v>6.8866091326896703E-5</v>
      </c>
      <c r="CY123">
        <f t="shared" si="199"/>
        <v>3.839757744158615E-5</v>
      </c>
      <c r="CZ123">
        <f t="shared" ref="CZ123:DI132" si="200">CZ$2*EXP(- CZ$1 * ($C123*_c3+$B123))</f>
        <v>1.7852295298977668E-5</v>
      </c>
      <c r="DA123">
        <f t="shared" si="200"/>
        <v>5.585776957540685E-6</v>
      </c>
      <c r="DB123">
        <f t="shared" si="200"/>
        <v>3.5477276989363451E-7</v>
      </c>
      <c r="DC123">
        <f t="shared" si="200"/>
        <v>0</v>
      </c>
      <c r="DD123">
        <f t="shared" si="200"/>
        <v>0</v>
      </c>
      <c r="DE123">
        <f t="shared" si="200"/>
        <v>0</v>
      </c>
      <c r="DF123">
        <f t="shared" si="200"/>
        <v>0</v>
      </c>
      <c r="DG123">
        <f t="shared" si="200"/>
        <v>0</v>
      </c>
      <c r="DH123">
        <f t="shared" si="200"/>
        <v>0</v>
      </c>
      <c r="DI123">
        <f t="shared" si="200"/>
        <v>0</v>
      </c>
      <c r="DJ123">
        <f t="shared" ref="DJ123:DS132" si="201">DJ$2*EXP(- DJ$1 * ($C123*_c3+$B123))</f>
        <v>0</v>
      </c>
      <c r="DK123">
        <f t="shared" si="201"/>
        <v>0</v>
      </c>
      <c r="DL123">
        <f t="shared" si="201"/>
        <v>0</v>
      </c>
      <c r="DM123">
        <f t="shared" si="201"/>
        <v>0</v>
      </c>
      <c r="DN123">
        <f t="shared" si="201"/>
        <v>0</v>
      </c>
      <c r="DO123">
        <f t="shared" si="201"/>
        <v>0</v>
      </c>
      <c r="DP123">
        <f t="shared" si="201"/>
        <v>0</v>
      </c>
      <c r="DQ123">
        <f t="shared" si="201"/>
        <v>0</v>
      </c>
      <c r="DR123">
        <f t="shared" si="201"/>
        <v>0</v>
      </c>
      <c r="DS123">
        <f t="shared" si="201"/>
        <v>0</v>
      </c>
      <c r="DT123">
        <f t="shared" ref="DT123:EC132" si="202">DT$2*EXP(- DT$1 * ($C123*_c3+$B123))</f>
        <v>0</v>
      </c>
      <c r="DU123">
        <f t="shared" si="202"/>
        <v>0</v>
      </c>
      <c r="DV123">
        <f t="shared" si="202"/>
        <v>0</v>
      </c>
      <c r="DW123">
        <f t="shared" si="202"/>
        <v>0</v>
      </c>
      <c r="DX123">
        <f t="shared" si="202"/>
        <v>0</v>
      </c>
      <c r="DY123">
        <f t="shared" si="202"/>
        <v>0</v>
      </c>
      <c r="DZ123">
        <f t="shared" si="202"/>
        <v>0</v>
      </c>
      <c r="EA123">
        <f t="shared" si="202"/>
        <v>0</v>
      </c>
      <c r="EB123">
        <f t="shared" si="202"/>
        <v>0</v>
      </c>
      <c r="EC123">
        <f t="shared" si="202"/>
        <v>0</v>
      </c>
      <c r="ED123">
        <f t="shared" ref="ED123:EM132" si="203">ED$2*EXP(- ED$1 * ($C123*_c3+$B123))</f>
        <v>0</v>
      </c>
      <c r="EE123">
        <f t="shared" si="203"/>
        <v>0</v>
      </c>
      <c r="EF123">
        <f t="shared" si="203"/>
        <v>0</v>
      </c>
      <c r="EG123">
        <f t="shared" si="203"/>
        <v>0</v>
      </c>
      <c r="EH123">
        <f t="shared" si="203"/>
        <v>0</v>
      </c>
      <c r="EI123">
        <f t="shared" si="203"/>
        <v>0</v>
      </c>
      <c r="EJ123">
        <f t="shared" si="203"/>
        <v>0</v>
      </c>
      <c r="EK123">
        <f t="shared" si="203"/>
        <v>0</v>
      </c>
      <c r="EL123">
        <f t="shared" si="203"/>
        <v>0</v>
      </c>
      <c r="EM123">
        <f t="shared" si="203"/>
        <v>0</v>
      </c>
      <c r="EN123">
        <f t="shared" ref="EN123:EX132" si="204">EN$2*EXP(- EN$1 * ($C123*_c3+$B123))</f>
        <v>0</v>
      </c>
      <c r="EO123">
        <f t="shared" si="204"/>
        <v>0</v>
      </c>
      <c r="EP123">
        <f t="shared" si="204"/>
        <v>0</v>
      </c>
      <c r="EQ123">
        <f t="shared" si="204"/>
        <v>0</v>
      </c>
      <c r="ER123">
        <f t="shared" si="204"/>
        <v>0</v>
      </c>
      <c r="ES123">
        <f t="shared" si="204"/>
        <v>0</v>
      </c>
      <c r="ET123">
        <f t="shared" si="204"/>
        <v>0</v>
      </c>
      <c r="EU123">
        <f t="shared" si="204"/>
        <v>0</v>
      </c>
      <c r="EV123">
        <f t="shared" si="204"/>
        <v>0</v>
      </c>
      <c r="EW123">
        <f t="shared" si="204"/>
        <v>0</v>
      </c>
      <c r="EX123">
        <f t="shared" si="204"/>
        <v>0</v>
      </c>
      <c r="EZ123">
        <f t="shared" si="112"/>
        <v>0.87844168471882322</v>
      </c>
      <c r="FB123">
        <f t="shared" si="158"/>
        <v>1.1264984461450578E-2</v>
      </c>
      <c r="FC123">
        <f t="shared" si="159"/>
        <v>0.24857580291820855</v>
      </c>
    </row>
    <row r="124" spans="1:159" x14ac:dyDescent="0.25">
      <c r="A124">
        <v>885</v>
      </c>
      <c r="B124" s="19">
        <f>'Input spectra'!Y123</f>
        <v>4.5579291874682099E-2</v>
      </c>
      <c r="C124">
        <f>'Input spectra'!F123</f>
        <v>0</v>
      </c>
      <c r="D124">
        <f t="shared" si="190"/>
        <v>2.0653927966864227E-2</v>
      </c>
      <c r="E124">
        <f t="shared" si="190"/>
        <v>2.0410273635240849E-2</v>
      </c>
      <c r="F124">
        <f t="shared" si="190"/>
        <v>2.0168408238814085E-2</v>
      </c>
      <c r="G124">
        <f t="shared" si="190"/>
        <v>1.9928320545852092E-2</v>
      </c>
      <c r="H124">
        <f t="shared" si="190"/>
        <v>1.9689999389781217E-2</v>
      </c>
      <c r="I124">
        <f t="shared" si="190"/>
        <v>1.9453433668825692E-2</v>
      </c>
      <c r="J124">
        <f t="shared" si="190"/>
        <v>1.9218612345649193E-2</v>
      </c>
      <c r="K124">
        <f t="shared" si="190"/>
        <v>1.8985524446998348E-2</v>
      </c>
      <c r="L124">
        <f t="shared" si="190"/>
        <v>1.8754159063348163E-2</v>
      </c>
      <c r="M124">
        <f t="shared" si="190"/>
        <v>1.8524505348549325E-2</v>
      </c>
      <c r="N124">
        <f t="shared" si="191"/>
        <v>1.8296552519477406E-2</v>
      </c>
      <c r="O124">
        <f t="shared" si="191"/>
        <v>1.807028985568393E-2</v>
      </c>
      <c r="P124">
        <f t="shared" si="191"/>
        <v>1.7845706699049363E-2</v>
      </c>
      <c r="Q124">
        <f t="shared" si="191"/>
        <v>1.7622792453437897E-2</v>
      </c>
      <c r="R124">
        <f t="shared" si="191"/>
        <v>1.7401536584354109E-2</v>
      </c>
      <c r="S124">
        <f t="shared" si="191"/>
        <v>1.7181928618601496E-2</v>
      </c>
      <c r="T124">
        <f t="shared" si="191"/>
        <v>1.6963958143942786E-2</v>
      </c>
      <c r="U124">
        <f t="shared" si="191"/>
        <v>1.6747614808762096E-2</v>
      </c>
      <c r="V124">
        <f t="shared" si="191"/>
        <v>1.6532888321728917E-2</v>
      </c>
      <c r="W124">
        <f t="shared" si="191"/>
        <v>1.6319768451463865E-2</v>
      </c>
      <c r="X124">
        <f t="shared" si="192"/>
        <v>1.610824502620627E-2</v>
      </c>
      <c r="Y124">
        <f t="shared" si="192"/>
        <v>1.5898307933483503E-2</v>
      </c>
      <c r="Z124">
        <f t="shared" si="192"/>
        <v>1.5689947119782121E-2</v>
      </c>
      <c r="AA124">
        <f t="shared" si="192"/>
        <v>1.548315259022072E-2</v>
      </c>
      <c r="AB124">
        <f t="shared" si="192"/>
        <v>1.5277914408224621E-2</v>
      </c>
      <c r="AC124">
        <f t="shared" si="192"/>
        <v>1.5074222695202239E-2</v>
      </c>
      <c r="AD124">
        <f t="shared" si="192"/>
        <v>1.4872067630223206E-2</v>
      </c>
      <c r="AE124">
        <f t="shared" si="192"/>
        <v>1.4671439449698242E-2</v>
      </c>
      <c r="AF124">
        <f t="shared" si="192"/>
        <v>1.4472328447060727E-2</v>
      </c>
      <c r="AG124">
        <f t="shared" si="192"/>
        <v>1.4274724972449972E-2</v>
      </c>
      <c r="AH124">
        <f t="shared" si="193"/>
        <v>1.407861943239623E-2</v>
      </c>
      <c r="AI124">
        <f t="shared" si="193"/>
        <v>1.3884002289507362E-2</v>
      </c>
      <c r="AJ124">
        <f t="shared" si="193"/>
        <v>1.3690864062157207E-2</v>
      </c>
      <c r="AK124">
        <f t="shared" si="193"/>
        <v>1.3499195324175603E-2</v>
      </c>
      <c r="AL124">
        <f t="shared" si="193"/>
        <v>1.3308986704540114E-2</v>
      </c>
      <c r="AM124">
        <f t="shared" si="193"/>
        <v>1.3120228887069384E-2</v>
      </c>
      <c r="AN124">
        <f t="shared" si="193"/>
        <v>1.2932912610118131E-2</v>
      </c>
      <c r="AO124">
        <f t="shared" si="193"/>
        <v>1.274702866627382E-2</v>
      </c>
      <c r="AP124">
        <f t="shared" si="193"/>
        <v>1.2562567902054926E-2</v>
      </c>
      <c r="AQ124">
        <f t="shared" si="193"/>
        <v>1.2379521217610844E-2</v>
      </c>
      <c r="AR124">
        <f t="shared" si="194"/>
        <v>1.2197879566423403E-2</v>
      </c>
      <c r="AS124">
        <f t="shared" si="194"/>
        <v>1.2017633955010001E-2</v>
      </c>
      <c r="AT124">
        <f t="shared" si="194"/>
        <v>1.1838775442628298E-2</v>
      </c>
      <c r="AU124">
        <f t="shared" si="194"/>
        <v>1.1661295140982563E-2</v>
      </c>
      <c r="AV124">
        <f t="shared" si="194"/>
        <v>1.1485184213931519E-2</v>
      </c>
      <c r="AW124">
        <f t="shared" si="194"/>
        <v>1.1310433877197844E-2</v>
      </c>
      <c r="AX124">
        <f t="shared" si="194"/>
        <v>1.0053364309470321E-2</v>
      </c>
      <c r="AY124">
        <f t="shared" si="194"/>
        <v>8.5896162709270217E-3</v>
      </c>
      <c r="AZ124">
        <f t="shared" si="194"/>
        <v>7.7316317363560075E-3</v>
      </c>
      <c r="BA124">
        <f t="shared" si="194"/>
        <v>7.0817459804294238E-3</v>
      </c>
      <c r="BB124">
        <f t="shared" si="195"/>
        <v>6.5507430194865317E-3</v>
      </c>
      <c r="BC124">
        <f t="shared" si="195"/>
        <v>6.0999497862914585E-3</v>
      </c>
      <c r="BD124">
        <f t="shared" si="195"/>
        <v>5.7081754427729722E-3</v>
      </c>
      <c r="BE124">
        <f t="shared" si="195"/>
        <v>5.3622095180621372E-3</v>
      </c>
      <c r="BF124">
        <f t="shared" si="195"/>
        <v>5.0531073474694857E-3</v>
      </c>
      <c r="BG124">
        <f t="shared" si="195"/>
        <v>4.774454097535092E-3</v>
      </c>
      <c r="BH124">
        <f t="shared" si="195"/>
        <v>4.521450547046015E-3</v>
      </c>
      <c r="BI124">
        <f t="shared" si="195"/>
        <v>4.2903882007972998E-3</v>
      </c>
      <c r="BJ124">
        <f t="shared" si="195"/>
        <v>4.0783274786733662E-3</v>
      </c>
      <c r="BK124">
        <f t="shared" si="195"/>
        <v>3.8828899342622791E-3</v>
      </c>
      <c r="BL124">
        <f t="shared" si="196"/>
        <v>3.7021183632311959E-3</v>
      </c>
      <c r="BM124">
        <f t="shared" si="196"/>
        <v>3.5343793064488214E-3</v>
      </c>
      <c r="BN124">
        <f t="shared" si="196"/>
        <v>3.3782930986737477E-3</v>
      </c>
      <c r="BO124">
        <f t="shared" si="196"/>
        <v>3.2326824251304766E-3</v>
      </c>
      <c r="BP124">
        <f t="shared" si="196"/>
        <v>3.0965336759990357E-3</v>
      </c>
      <c r="BQ124">
        <f t="shared" si="196"/>
        <v>2.9689673734583353E-3</v>
      </c>
      <c r="BR124">
        <f t="shared" si="196"/>
        <v>2.8492151718418389E-3</v>
      </c>
      <c r="BS124">
        <f t="shared" si="196"/>
        <v>2.7366017122929581E-3</v>
      </c>
      <c r="BT124">
        <f t="shared" si="196"/>
        <v>2.6305301242470778E-3</v>
      </c>
      <c r="BU124">
        <f t="shared" si="196"/>
        <v>2.5304703085087294E-3</v>
      </c>
      <c r="BV124">
        <f t="shared" si="197"/>
        <v>2.4359493711705164E-3</v>
      </c>
      <c r="BW124">
        <f t="shared" si="197"/>
        <v>2.34654374129506E-3</v>
      </c>
      <c r="BX124">
        <f t="shared" si="197"/>
        <v>2.2618726215392734E-3</v>
      </c>
      <c r="BY124">
        <f t="shared" si="197"/>
        <v>2.1815925047951232E-3</v>
      </c>
      <c r="BZ124">
        <f t="shared" si="197"/>
        <v>2.1053925513423192E-3</v>
      </c>
      <c r="CA124">
        <f t="shared" si="197"/>
        <v>2.0329906665748601E-3</v>
      </c>
      <c r="CB124">
        <f t="shared" si="197"/>
        <v>1.9641301535813019E-3</v>
      </c>
      <c r="CC124">
        <f t="shared" si="197"/>
        <v>1.8985768408441908E-3</v>
      </c>
      <c r="CD124">
        <f t="shared" si="197"/>
        <v>1.8361166052636439E-3</v>
      </c>
      <c r="CE124">
        <f t="shared" si="197"/>
        <v>1.7765532261582748E-3</v>
      </c>
      <c r="CF124">
        <f t="shared" si="198"/>
        <v>1.7197065179726558E-3</v>
      </c>
      <c r="CG124">
        <f t="shared" si="198"/>
        <v>1.6654106989394801E-3</v>
      </c>
      <c r="CH124">
        <f t="shared" si="198"/>
        <v>1.6135129605066444E-3</v>
      </c>
      <c r="CI124">
        <f t="shared" si="198"/>
        <v>1.5638722083907339E-3</v>
      </c>
      <c r="CJ124">
        <f t="shared" si="198"/>
        <v>1.5163579509940061E-3</v>
      </c>
      <c r="CK124">
        <f t="shared" si="198"/>
        <v>1.4708493148754961E-3</v>
      </c>
      <c r="CL124">
        <f t="shared" si="198"/>
        <v>1.4272341701921892E-3</v>
      </c>
      <c r="CM124">
        <f t="shared" si="198"/>
        <v>1.3854083516723803E-3</v>
      </c>
      <c r="CN124">
        <f t="shared" si="198"/>
        <v>1.3452749628660883E-3</v>
      </c>
      <c r="CO124">
        <f t="shared" si="198"/>
        <v>1.3067437532269664E-3</v>
      </c>
      <c r="CP124">
        <f t="shared" si="199"/>
        <v>1.2697305590876082E-3</v>
      </c>
      <c r="CQ124">
        <f t="shared" si="199"/>
        <v>1.2341568008516393E-3</v>
      </c>
      <c r="CR124">
        <f t="shared" si="199"/>
        <v>7.9449969885856265E-4</v>
      </c>
      <c r="CS124">
        <f t="shared" si="199"/>
        <v>5.1597766347302244E-4</v>
      </c>
      <c r="CT124">
        <f t="shared" si="199"/>
        <v>3.5729126511174097E-4</v>
      </c>
      <c r="CU124">
        <f t="shared" si="199"/>
        <v>2.4852285668462666E-4</v>
      </c>
      <c r="CV124">
        <f t="shared" si="199"/>
        <v>1.6967259491623609E-4</v>
      </c>
      <c r="CW124">
        <f t="shared" si="199"/>
        <v>1.1152086256745967E-4</v>
      </c>
      <c r="CX124">
        <f t="shared" si="199"/>
        <v>6.8863392368808283E-5</v>
      </c>
      <c r="CY124">
        <f t="shared" si="199"/>
        <v>3.8396057231661823E-5</v>
      </c>
      <c r="CZ124">
        <f t="shared" si="200"/>
        <v>1.785158136423146E-5</v>
      </c>
      <c r="DA124">
        <f t="shared" si="200"/>
        <v>5.5855513418322132E-6</v>
      </c>
      <c r="DB124">
        <f t="shared" si="200"/>
        <v>3.5475829835415242E-7</v>
      </c>
      <c r="DC124">
        <f t="shared" si="200"/>
        <v>0</v>
      </c>
      <c r="DD124">
        <f t="shared" si="200"/>
        <v>0</v>
      </c>
      <c r="DE124">
        <f t="shared" si="200"/>
        <v>0</v>
      </c>
      <c r="DF124">
        <f t="shared" si="200"/>
        <v>0</v>
      </c>
      <c r="DG124">
        <f t="shared" si="200"/>
        <v>0</v>
      </c>
      <c r="DH124">
        <f t="shared" si="200"/>
        <v>0</v>
      </c>
      <c r="DI124">
        <f t="shared" si="200"/>
        <v>0</v>
      </c>
      <c r="DJ124">
        <f t="shared" si="201"/>
        <v>0</v>
      </c>
      <c r="DK124">
        <f t="shared" si="201"/>
        <v>0</v>
      </c>
      <c r="DL124">
        <f t="shared" si="201"/>
        <v>0</v>
      </c>
      <c r="DM124">
        <f t="shared" si="201"/>
        <v>0</v>
      </c>
      <c r="DN124">
        <f t="shared" si="201"/>
        <v>0</v>
      </c>
      <c r="DO124">
        <f t="shared" si="201"/>
        <v>0</v>
      </c>
      <c r="DP124">
        <f t="shared" si="201"/>
        <v>0</v>
      </c>
      <c r="DQ124">
        <f t="shared" si="201"/>
        <v>0</v>
      </c>
      <c r="DR124">
        <f t="shared" si="201"/>
        <v>0</v>
      </c>
      <c r="DS124">
        <f t="shared" si="201"/>
        <v>0</v>
      </c>
      <c r="DT124">
        <f t="shared" si="202"/>
        <v>0</v>
      </c>
      <c r="DU124">
        <f t="shared" si="202"/>
        <v>0</v>
      </c>
      <c r="DV124">
        <f t="shared" si="202"/>
        <v>0</v>
      </c>
      <c r="DW124">
        <f t="shared" si="202"/>
        <v>0</v>
      </c>
      <c r="DX124">
        <f t="shared" si="202"/>
        <v>0</v>
      </c>
      <c r="DY124">
        <f t="shared" si="202"/>
        <v>0</v>
      </c>
      <c r="DZ124">
        <f t="shared" si="202"/>
        <v>0</v>
      </c>
      <c r="EA124">
        <f t="shared" si="202"/>
        <v>0</v>
      </c>
      <c r="EB124">
        <f t="shared" si="202"/>
        <v>0</v>
      </c>
      <c r="EC124">
        <f t="shared" si="202"/>
        <v>0</v>
      </c>
      <c r="ED124">
        <f t="shared" si="203"/>
        <v>0</v>
      </c>
      <c r="EE124">
        <f t="shared" si="203"/>
        <v>0</v>
      </c>
      <c r="EF124">
        <f t="shared" si="203"/>
        <v>0</v>
      </c>
      <c r="EG124">
        <f t="shared" si="203"/>
        <v>0</v>
      </c>
      <c r="EH124">
        <f t="shared" si="203"/>
        <v>0</v>
      </c>
      <c r="EI124">
        <f t="shared" si="203"/>
        <v>0</v>
      </c>
      <c r="EJ124">
        <f t="shared" si="203"/>
        <v>0</v>
      </c>
      <c r="EK124">
        <f t="shared" si="203"/>
        <v>0</v>
      </c>
      <c r="EL124">
        <f t="shared" si="203"/>
        <v>0</v>
      </c>
      <c r="EM124">
        <f t="shared" si="203"/>
        <v>0</v>
      </c>
      <c r="EN124">
        <f t="shared" si="204"/>
        <v>0</v>
      </c>
      <c r="EO124">
        <f t="shared" si="204"/>
        <v>0</v>
      </c>
      <c r="EP124">
        <f t="shared" si="204"/>
        <v>0</v>
      </c>
      <c r="EQ124">
        <f t="shared" si="204"/>
        <v>0</v>
      </c>
      <c r="ER124">
        <f t="shared" si="204"/>
        <v>0</v>
      </c>
      <c r="ES124">
        <f t="shared" si="204"/>
        <v>0</v>
      </c>
      <c r="ET124">
        <f t="shared" si="204"/>
        <v>0</v>
      </c>
      <c r="EU124">
        <f t="shared" si="204"/>
        <v>0</v>
      </c>
      <c r="EV124">
        <f t="shared" si="204"/>
        <v>0</v>
      </c>
      <c r="EW124">
        <f t="shared" si="204"/>
        <v>0</v>
      </c>
      <c r="EX124">
        <f t="shared" si="204"/>
        <v>0</v>
      </c>
      <c r="EZ124">
        <f t="shared" si="112"/>
        <v>0.87843203871482267</v>
      </c>
      <c r="FB124">
        <f t="shared" si="158"/>
        <v>1.1265961735049679E-2</v>
      </c>
      <c r="FC124">
        <f t="shared" si="159"/>
        <v>0.24857567795131782</v>
      </c>
    </row>
    <row r="125" spans="1:159" x14ac:dyDescent="0.25">
      <c r="A125">
        <v>890</v>
      </c>
      <c r="B125" s="19">
        <f>'Input spectra'!Y124</f>
        <v>4.5583291074842103E-2</v>
      </c>
      <c r="C125">
        <f>'Input spectra'!F124</f>
        <v>0</v>
      </c>
      <c r="D125">
        <f t="shared" si="190"/>
        <v>2.0653927966864227E-2</v>
      </c>
      <c r="E125">
        <f t="shared" si="190"/>
        <v>2.0410265472765522E-2</v>
      </c>
      <c r="F125">
        <f t="shared" si="190"/>
        <v>2.0168392107320247E-2</v>
      </c>
      <c r="G125">
        <f t="shared" si="190"/>
        <v>1.9928296636663623E-2</v>
      </c>
      <c r="H125">
        <f t="shared" si="190"/>
        <v>1.9689967892106929E-2</v>
      </c>
      <c r="I125">
        <f t="shared" si="190"/>
        <v>1.945339476977706E-2</v>
      </c>
      <c r="J125">
        <f t="shared" si="190"/>
        <v>1.9218566230257979E-2</v>
      </c>
      <c r="K125">
        <f t="shared" si="190"/>
        <v>1.8985471298234056E-2</v>
      </c>
      <c r="L125">
        <f t="shared" si="190"/>
        <v>1.8754099062135408E-2</v>
      </c>
      <c r="M125">
        <f t="shared" si="190"/>
        <v>1.8524438673785039E-2</v>
      </c>
      <c r="N125">
        <f t="shared" si="191"/>
        <v>1.8296479348047956E-2</v>
      </c>
      <c r="O125">
        <f t="shared" si="191"/>
        <v>1.8070210362482093E-2</v>
      </c>
      <c r="P125">
        <f t="shared" si="191"/>
        <v>1.7845621056991161E-2</v>
      </c>
      <c r="Q125">
        <f t="shared" si="191"/>
        <v>1.7622700833479339E-2</v>
      </c>
      <c r="R125">
        <f t="shared" si="191"/>
        <v>1.7401439155507806E-2</v>
      </c>
      <c r="S125">
        <f t="shared" si="191"/>
        <v>1.7181825547953125E-2</v>
      </c>
      <c r="T125">
        <f t="shared" si="191"/>
        <v>1.6963849596667469E-2</v>
      </c>
      <c r="U125">
        <f t="shared" si="191"/>
        <v>1.6747500948140648E-2</v>
      </c>
      <c r="V125">
        <f t="shared" si="191"/>
        <v>1.6532769309163958E-2</v>
      </c>
      <c r="W125">
        <f t="shared" si="191"/>
        <v>1.6319644446495845E-2</v>
      </c>
      <c r="X125">
        <f t="shared" si="192"/>
        <v>1.6108116186529353E-2</v>
      </c>
      <c r="Y125">
        <f t="shared" si="192"/>
        <v>1.5898174414961344E-2</v>
      </c>
      <c r="Z125">
        <f t="shared" si="192"/>
        <v>1.5689809076463519E-2</v>
      </c>
      <c r="AA125">
        <f t="shared" si="192"/>
        <v>1.5483010174355175E-2</v>
      </c>
      <c r="AB125">
        <f t="shared" si="192"/>
        <v>1.5277767770277754E-2</v>
      </c>
      <c r="AC125">
        <f t="shared" si="192"/>
        <v>1.5074071983871109E-2</v>
      </c>
      <c r="AD125">
        <f t="shared" si="192"/>
        <v>1.4871912992451521E-2</v>
      </c>
      <c r="AE125">
        <f t="shared" si="192"/>
        <v>1.4671281030691449E-2</v>
      </c>
      <c r="AF125">
        <f t="shared" si="192"/>
        <v>1.4472166390300989E-2</v>
      </c>
      <c r="AG125">
        <f t="shared" si="192"/>
        <v>1.4274559419711046E-2</v>
      </c>
      <c r="AH125">
        <f t="shared" si="193"/>
        <v>1.4078450523758222E-2</v>
      </c>
      <c r="AI125">
        <f t="shared" si="193"/>
        <v>1.3883830163371384E-2</v>
      </c>
      <c r="AJ125">
        <f t="shared" si="193"/>
        <v>1.3690688855259916E-2</v>
      </c>
      <c r="AK125">
        <f t="shared" si="193"/>
        <v>1.3499017171603645E-2</v>
      </c>
      <c r="AL125">
        <f t="shared" si="193"/>
        <v>1.3308805739744453E-2</v>
      </c>
      <c r="AM125">
        <f t="shared" si="193"/>
        <v>1.3120045241879522E-2</v>
      </c>
      <c r="AN125">
        <f t="shared" si="193"/>
        <v>1.2932726414756224E-2</v>
      </c>
      <c r="AO125">
        <f t="shared" si="193"/>
        <v>1.2746840049368706E-2</v>
      </c>
      <c r="AP125">
        <f t="shared" si="193"/>
        <v>1.2562376990656023E-2</v>
      </c>
      <c r="AQ125">
        <f t="shared" si="193"/>
        <v>1.2379328137201958E-2</v>
      </c>
      <c r="AR125">
        <f t="shared" si="194"/>
        <v>1.2197684440936444E-2</v>
      </c>
      <c r="AS125">
        <f t="shared" si="194"/>
        <v>1.2017436906838572E-2</v>
      </c>
      <c r="AT125">
        <f t="shared" si="194"/>
        <v>1.1838576592641203E-2</v>
      </c>
      <c r="AU125">
        <f t="shared" si="194"/>
        <v>1.1661094608537209E-2</v>
      </c>
      <c r="AV125">
        <f t="shared" si="194"/>
        <v>1.148498211688722E-2</v>
      </c>
      <c r="AW125">
        <f t="shared" si="194"/>
        <v>1.1310230331929018E-2</v>
      </c>
      <c r="AX125">
        <f t="shared" si="194"/>
        <v>1.005317936625715E-2</v>
      </c>
      <c r="AY125">
        <f t="shared" si="194"/>
        <v>8.5894548199489662E-3</v>
      </c>
      <c r="AZ125">
        <f t="shared" si="194"/>
        <v>7.7314833201347129E-3</v>
      </c>
      <c r="BA125">
        <f t="shared" si="194"/>
        <v>7.0816072073228084E-3</v>
      </c>
      <c r="BB125">
        <f t="shared" si="195"/>
        <v>6.5506120321334894E-3</v>
      </c>
      <c r="BC125">
        <f t="shared" si="195"/>
        <v>6.0998253734673973E-3</v>
      </c>
      <c r="BD125">
        <f t="shared" si="195"/>
        <v>5.7080567376993135E-3</v>
      </c>
      <c r="BE125">
        <f t="shared" si="195"/>
        <v>5.3620958631560812E-3</v>
      </c>
      <c r="BF125">
        <f t="shared" si="195"/>
        <v>5.0529982233541481E-3</v>
      </c>
      <c r="BG125">
        <f t="shared" si="195"/>
        <v>4.7743490817032897E-3</v>
      </c>
      <c r="BH125">
        <f t="shared" si="195"/>
        <v>4.5213492879396877E-3</v>
      </c>
      <c r="BI125">
        <f t="shared" si="195"/>
        <v>4.2902904006212822E-3</v>
      </c>
      <c r="BJ125">
        <f t="shared" si="195"/>
        <v>4.0782328814926274E-3</v>
      </c>
      <c r="BK125">
        <f t="shared" si="195"/>
        <v>3.8827983174642721E-3</v>
      </c>
      <c r="BL125">
        <f t="shared" si="196"/>
        <v>3.7020295312228673E-3</v>
      </c>
      <c r="BM125">
        <f t="shared" si="196"/>
        <v>3.5342930858897502E-3</v>
      </c>
      <c r="BN125">
        <f t="shared" si="196"/>
        <v>3.3782093347963517E-3</v>
      </c>
      <c r="BO125">
        <f t="shared" si="196"/>
        <v>3.2326009788488461E-3</v>
      </c>
      <c r="BP125">
        <f t="shared" si="196"/>
        <v>3.0964544216022694E-3</v>
      </c>
      <c r="BQ125">
        <f t="shared" si="196"/>
        <v>2.968890196745269E-3</v>
      </c>
      <c r="BR125">
        <f t="shared" si="196"/>
        <v>2.8491399685946382E-3</v>
      </c>
      <c r="BS125">
        <f t="shared" si="196"/>
        <v>2.7365283870146866E-3</v>
      </c>
      <c r="BT125">
        <f t="shared" si="196"/>
        <v>2.6304585891076082E-3</v>
      </c>
      <c r="BU125">
        <f t="shared" si="196"/>
        <v>2.5304004824570282E-3</v>
      </c>
      <c r="BV125">
        <f t="shared" si="197"/>
        <v>2.4358811791812133E-3</v>
      </c>
      <c r="BW125">
        <f t="shared" si="197"/>
        <v>2.3464771137244366E-3</v>
      </c>
      <c r="BX125">
        <f t="shared" si="197"/>
        <v>2.2618074935712132E-3</v>
      </c>
      <c r="BY125">
        <f t="shared" si="197"/>
        <v>2.1815288159616111E-3</v>
      </c>
      <c r="BZ125">
        <f t="shared" si="197"/>
        <v>2.1053302451061831E-3</v>
      </c>
      <c r="CA125">
        <f t="shared" si="197"/>
        <v>2.032929689964838E-3</v>
      </c>
      <c r="CB125">
        <f t="shared" si="197"/>
        <v>1.9640704568713693E-3</v>
      </c>
      <c r="CC125">
        <f t="shared" si="197"/>
        <v>1.8985183772705508E-3</v>
      </c>
      <c r="CD125">
        <f t="shared" si="197"/>
        <v>1.8360593307739437E-3</v>
      </c>
      <c r="CE125">
        <f t="shared" si="197"/>
        <v>1.7764970991885323E-3</v>
      </c>
      <c r="CF125">
        <f t="shared" si="198"/>
        <v>1.7196514992481294E-3</v>
      </c>
      <c r="CG125">
        <f t="shared" si="198"/>
        <v>1.665356751296319E-3</v>
      </c>
      <c r="CH125">
        <f t="shared" si="198"/>
        <v>1.6134600487316523E-3</v>
      </c>
      <c r="CI125">
        <f t="shared" si="198"/>
        <v>1.5638202990769772E-3</v>
      </c>
      <c r="CJ125">
        <f t="shared" si="198"/>
        <v>1.516307012410342E-3</v>
      </c>
      <c r="CK125">
        <f t="shared" si="198"/>
        <v>1.4707993168483666E-3</v>
      </c>
      <c r="CL125">
        <f t="shared" si="198"/>
        <v>1.4271850839982603E-3</v>
      </c>
      <c r="CM125">
        <f t="shared" si="198"/>
        <v>1.385360149940803E-3</v>
      </c>
      <c r="CN125">
        <f t="shared" si="198"/>
        <v>1.3452276194893188E-3</v>
      </c>
      <c r="CO125">
        <f t="shared" si="198"/>
        <v>1.3066972432792226E-3</v>
      </c>
      <c r="CP125">
        <f t="shared" si="199"/>
        <v>1.2696848587501592E-3</v>
      </c>
      <c r="CQ125">
        <f t="shared" si="199"/>
        <v>1.23411188734422E-3</v>
      </c>
      <c r="CR125">
        <f t="shared" si="199"/>
        <v>7.9447046765374269E-4</v>
      </c>
      <c r="CS125">
        <f t="shared" si="199"/>
        <v>5.1595847329891542E-4</v>
      </c>
      <c r="CT125">
        <f t="shared" si="199"/>
        <v>3.5727783389892357E-4</v>
      </c>
      <c r="CU125">
        <f t="shared" si="199"/>
        <v>2.485134148838281E-4</v>
      </c>
      <c r="CV125">
        <f t="shared" si="199"/>
        <v>1.6966608091646083E-4</v>
      </c>
      <c r="CW125">
        <f t="shared" si="199"/>
        <v>1.1151653650713019E-4</v>
      </c>
      <c r="CX125">
        <f t="shared" si="199"/>
        <v>6.8860693516495724E-5</v>
      </c>
      <c r="CY125">
        <f t="shared" si="199"/>
        <v>3.8394537081924547E-5</v>
      </c>
      <c r="CZ125">
        <f t="shared" si="200"/>
        <v>1.7850867458036344E-5</v>
      </c>
      <c r="DA125">
        <f t="shared" si="200"/>
        <v>5.5853257352366038E-6</v>
      </c>
      <c r="DB125">
        <f t="shared" si="200"/>
        <v>3.547438274049786E-7</v>
      </c>
      <c r="DC125">
        <f t="shared" si="200"/>
        <v>0</v>
      </c>
      <c r="DD125">
        <f t="shared" si="200"/>
        <v>0</v>
      </c>
      <c r="DE125">
        <f t="shared" si="200"/>
        <v>0</v>
      </c>
      <c r="DF125">
        <f t="shared" si="200"/>
        <v>0</v>
      </c>
      <c r="DG125">
        <f t="shared" si="200"/>
        <v>0</v>
      </c>
      <c r="DH125">
        <f t="shared" si="200"/>
        <v>0</v>
      </c>
      <c r="DI125">
        <f t="shared" si="200"/>
        <v>0</v>
      </c>
      <c r="DJ125">
        <f t="shared" si="201"/>
        <v>0</v>
      </c>
      <c r="DK125">
        <f t="shared" si="201"/>
        <v>0</v>
      </c>
      <c r="DL125">
        <f t="shared" si="201"/>
        <v>0</v>
      </c>
      <c r="DM125">
        <f t="shared" si="201"/>
        <v>0</v>
      </c>
      <c r="DN125">
        <f t="shared" si="201"/>
        <v>0</v>
      </c>
      <c r="DO125">
        <f t="shared" si="201"/>
        <v>0</v>
      </c>
      <c r="DP125">
        <f t="shared" si="201"/>
        <v>0</v>
      </c>
      <c r="DQ125">
        <f t="shared" si="201"/>
        <v>0</v>
      </c>
      <c r="DR125">
        <f t="shared" si="201"/>
        <v>0</v>
      </c>
      <c r="DS125">
        <f t="shared" si="201"/>
        <v>0</v>
      </c>
      <c r="DT125">
        <f t="shared" si="202"/>
        <v>0</v>
      </c>
      <c r="DU125">
        <f t="shared" si="202"/>
        <v>0</v>
      </c>
      <c r="DV125">
        <f t="shared" si="202"/>
        <v>0</v>
      </c>
      <c r="DW125">
        <f t="shared" si="202"/>
        <v>0</v>
      </c>
      <c r="DX125">
        <f t="shared" si="202"/>
        <v>0</v>
      </c>
      <c r="DY125">
        <f t="shared" si="202"/>
        <v>0</v>
      </c>
      <c r="DZ125">
        <f t="shared" si="202"/>
        <v>0</v>
      </c>
      <c r="EA125">
        <f t="shared" si="202"/>
        <v>0</v>
      </c>
      <c r="EB125">
        <f t="shared" si="202"/>
        <v>0</v>
      </c>
      <c r="EC125">
        <f t="shared" si="202"/>
        <v>0</v>
      </c>
      <c r="ED125">
        <f t="shared" si="203"/>
        <v>0</v>
      </c>
      <c r="EE125">
        <f t="shared" si="203"/>
        <v>0</v>
      </c>
      <c r="EF125">
        <f t="shared" si="203"/>
        <v>0</v>
      </c>
      <c r="EG125">
        <f t="shared" si="203"/>
        <v>0</v>
      </c>
      <c r="EH125">
        <f t="shared" si="203"/>
        <v>0</v>
      </c>
      <c r="EI125">
        <f t="shared" si="203"/>
        <v>0</v>
      </c>
      <c r="EJ125">
        <f t="shared" si="203"/>
        <v>0</v>
      </c>
      <c r="EK125">
        <f t="shared" si="203"/>
        <v>0</v>
      </c>
      <c r="EL125">
        <f t="shared" si="203"/>
        <v>0</v>
      </c>
      <c r="EM125">
        <f t="shared" si="203"/>
        <v>0</v>
      </c>
      <c r="EN125">
        <f t="shared" si="204"/>
        <v>0</v>
      </c>
      <c r="EO125">
        <f t="shared" si="204"/>
        <v>0</v>
      </c>
      <c r="EP125">
        <f t="shared" si="204"/>
        <v>0</v>
      </c>
      <c r="EQ125">
        <f t="shared" si="204"/>
        <v>0</v>
      </c>
      <c r="ER125">
        <f t="shared" si="204"/>
        <v>0</v>
      </c>
      <c r="ES125">
        <f t="shared" si="204"/>
        <v>0</v>
      </c>
      <c r="ET125">
        <f t="shared" si="204"/>
        <v>0</v>
      </c>
      <c r="EU125">
        <f t="shared" si="204"/>
        <v>0</v>
      </c>
      <c r="EV125">
        <f t="shared" si="204"/>
        <v>0</v>
      </c>
      <c r="EW125">
        <f t="shared" si="204"/>
        <v>0</v>
      </c>
      <c r="EX125">
        <f t="shared" si="204"/>
        <v>0</v>
      </c>
      <c r="EZ125">
        <f t="shared" si="112"/>
        <v>0.87842239287560253</v>
      </c>
      <c r="FB125">
        <f t="shared" si="158"/>
        <v>1.1266939006694621E-2</v>
      </c>
      <c r="FC125">
        <f t="shared" si="159"/>
        <v>0.24857555298442668</v>
      </c>
    </row>
    <row r="126" spans="1:159" x14ac:dyDescent="0.25">
      <c r="A126">
        <v>895</v>
      </c>
      <c r="B126" s="19">
        <f>'Input spectra'!Y125</f>
        <v>4.5587290275002003E-2</v>
      </c>
      <c r="C126">
        <f>'Input spectra'!F125</f>
        <v>0</v>
      </c>
      <c r="D126">
        <f t="shared" si="190"/>
        <v>2.0653927966864227E-2</v>
      </c>
      <c r="E126">
        <f t="shared" si="190"/>
        <v>2.0410257310293459E-2</v>
      </c>
      <c r="F126">
        <f t="shared" si="190"/>
        <v>2.0168375975839311E-2</v>
      </c>
      <c r="G126">
        <f t="shared" si="190"/>
        <v>1.9928272727503835E-2</v>
      </c>
      <c r="H126">
        <f t="shared" si="190"/>
        <v>1.9689936394483024E-2</v>
      </c>
      <c r="I126">
        <f t="shared" si="190"/>
        <v>1.9453355870806217E-2</v>
      </c>
      <c r="J126">
        <f t="shared" si="190"/>
        <v>1.9218520114977419E-2</v>
      </c>
      <c r="K126">
        <f t="shared" si="190"/>
        <v>1.8985418149618554E-2</v>
      </c>
      <c r="L126">
        <f t="shared" si="190"/>
        <v>1.8754039061114613E-2</v>
      </c>
      <c r="M126">
        <f t="shared" si="190"/>
        <v>1.8524371999260734E-2</v>
      </c>
      <c r="N126">
        <f t="shared" si="191"/>
        <v>1.8296406176911136E-2</v>
      </c>
      <c r="O126">
        <f t="shared" si="191"/>
        <v>1.8070130869629952E-2</v>
      </c>
      <c r="P126">
        <f t="shared" si="191"/>
        <v>1.7845535415343956E-2</v>
      </c>
      <c r="Q126">
        <f t="shared" si="191"/>
        <v>1.7622609213997116E-2</v>
      </c>
      <c r="R126">
        <f t="shared" si="191"/>
        <v>1.7401341727206997E-2</v>
      </c>
      <c r="S126">
        <f t="shared" si="191"/>
        <v>1.7181722477923055E-2</v>
      </c>
      <c r="T126">
        <f t="shared" si="191"/>
        <v>1.696374105008672E-2</v>
      </c>
      <c r="U126">
        <f t="shared" si="191"/>
        <v>1.6747387088293295E-2</v>
      </c>
      <c r="V126">
        <f t="shared" si="191"/>
        <v>1.6532650297455716E-2</v>
      </c>
      <c r="W126">
        <f t="shared" si="191"/>
        <v>1.6319520442470075E-2</v>
      </c>
      <c r="X126">
        <f t="shared" si="192"/>
        <v>1.6107987347882949E-2</v>
      </c>
      <c r="Y126">
        <f t="shared" si="192"/>
        <v>1.5898040897560518E-2</v>
      </c>
      <c r="Z126">
        <f t="shared" si="192"/>
        <v>1.5689671034359455E-2</v>
      </c>
      <c r="AA126">
        <f t="shared" si="192"/>
        <v>1.5482867759799592E-2</v>
      </c>
      <c r="AB126">
        <f t="shared" si="192"/>
        <v>1.5277621133738326E-2</v>
      </c>
      <c r="AC126">
        <f t="shared" si="192"/>
        <v>1.5073921274046789E-2</v>
      </c>
      <c r="AD126">
        <f t="shared" si="192"/>
        <v>1.4871758356287745E-2</v>
      </c>
      <c r="AE126">
        <f t="shared" si="192"/>
        <v>1.4671122613395234E-2</v>
      </c>
      <c r="AF126">
        <f t="shared" si="192"/>
        <v>1.4472004335355919E-2</v>
      </c>
      <c r="AG126">
        <f t="shared" si="192"/>
        <v>1.427439386889214E-2</v>
      </c>
      <c r="AH126">
        <f t="shared" si="193"/>
        <v>1.4078281617146703E-2</v>
      </c>
      <c r="AI126">
        <f t="shared" si="193"/>
        <v>1.3883658039369333E-2</v>
      </c>
      <c r="AJ126">
        <f t="shared" si="193"/>
        <v>1.3690513650604816E-2</v>
      </c>
      <c r="AK126">
        <f t="shared" si="193"/>
        <v>1.3498839021382823E-2</v>
      </c>
      <c r="AL126">
        <f t="shared" si="193"/>
        <v>1.3308624777409409E-2</v>
      </c>
      <c r="AM126">
        <f t="shared" si="193"/>
        <v>1.3119861599260164E-2</v>
      </c>
      <c r="AN126">
        <f t="shared" si="193"/>
        <v>1.2932540222074983E-2</v>
      </c>
      <c r="AO126">
        <f t="shared" si="193"/>
        <v>1.2746651435254549E-2</v>
      </c>
      <c r="AP126">
        <f t="shared" si="193"/>
        <v>1.2562186082158377E-2</v>
      </c>
      <c r="AQ126">
        <f t="shared" si="193"/>
        <v>1.2379135059804508E-2</v>
      </c>
      <c r="AR126">
        <f t="shared" si="194"/>
        <v>1.2197489318570847E-2</v>
      </c>
      <c r="AS126">
        <f t="shared" si="194"/>
        <v>1.2017239861898064E-2</v>
      </c>
      <c r="AT126">
        <f t="shared" si="194"/>
        <v>1.1838377745994097E-2</v>
      </c>
      <c r="AU126">
        <f t="shared" si="194"/>
        <v>1.1660894079540298E-2</v>
      </c>
      <c r="AV126">
        <f t="shared" si="194"/>
        <v>1.1484780023399092E-2</v>
      </c>
      <c r="AW126">
        <f t="shared" si="194"/>
        <v>1.1310026790323249E-2</v>
      </c>
      <c r="AX126">
        <f t="shared" si="194"/>
        <v>1.0052994426446228E-2</v>
      </c>
      <c r="AY126">
        <f t="shared" si="194"/>
        <v>8.5892933720055596E-3</v>
      </c>
      <c r="AZ126">
        <f t="shared" si="194"/>
        <v>7.7313349067624155E-3</v>
      </c>
      <c r="BA126">
        <f t="shared" si="194"/>
        <v>7.0814684369355793E-3</v>
      </c>
      <c r="BB126">
        <f t="shared" si="195"/>
        <v>6.5504810473996471E-3</v>
      </c>
      <c r="BC126">
        <f t="shared" si="195"/>
        <v>6.0997009631808272E-3</v>
      </c>
      <c r="BD126">
        <f t="shared" si="195"/>
        <v>5.7079380350942037E-3</v>
      </c>
      <c r="BE126">
        <f t="shared" si="195"/>
        <v>5.3619822106590045E-3</v>
      </c>
      <c r="BF126">
        <f t="shared" si="195"/>
        <v>5.0528891015953958E-3</v>
      </c>
      <c r="BG126">
        <f t="shared" si="195"/>
        <v>4.7742440681813516E-3</v>
      </c>
      <c r="BH126">
        <f t="shared" si="195"/>
        <v>4.5212480311010881E-3</v>
      </c>
      <c r="BI126">
        <f t="shared" si="195"/>
        <v>4.2901926026746393E-3</v>
      </c>
      <c r="BJ126">
        <f t="shared" si="195"/>
        <v>4.0781382865060821E-3</v>
      </c>
      <c r="BK126">
        <f t="shared" si="195"/>
        <v>3.8827067028279652E-3</v>
      </c>
      <c r="BL126">
        <f t="shared" si="196"/>
        <v>3.7019407013460575E-3</v>
      </c>
      <c r="BM126">
        <f t="shared" si="196"/>
        <v>3.5342068674340163E-3</v>
      </c>
      <c r="BN126">
        <f t="shared" si="196"/>
        <v>3.3781255729958609E-3</v>
      </c>
      <c r="BO126">
        <f t="shared" si="196"/>
        <v>3.2325195346192283E-3</v>
      </c>
      <c r="BP126">
        <f t="shared" si="196"/>
        <v>3.0963751692339859E-3</v>
      </c>
      <c r="BQ126">
        <f t="shared" si="196"/>
        <v>2.9688130220383718E-3</v>
      </c>
      <c r="BR126">
        <f t="shared" si="196"/>
        <v>2.8490647673323822E-3</v>
      </c>
      <c r="BS126">
        <f t="shared" si="196"/>
        <v>2.7364550637011152E-3</v>
      </c>
      <c r="BT126">
        <f t="shared" si="196"/>
        <v>2.6303870559134801E-3</v>
      </c>
      <c r="BU126">
        <f t="shared" si="196"/>
        <v>2.5303306583321157E-3</v>
      </c>
      <c r="BV126">
        <f t="shared" si="197"/>
        <v>2.4358129891008788E-3</v>
      </c>
      <c r="BW126">
        <f t="shared" si="197"/>
        <v>2.3464104880456327E-3</v>
      </c>
      <c r="BX126">
        <f t="shared" si="197"/>
        <v>2.2617423674784385E-3</v>
      </c>
      <c r="BY126">
        <f t="shared" si="197"/>
        <v>2.181465128987415E-3</v>
      </c>
      <c r="BZ126">
        <f t="shared" si="197"/>
        <v>2.105267940713917E-3</v>
      </c>
      <c r="CA126">
        <f t="shared" si="197"/>
        <v>2.0328687151837223E-3</v>
      </c>
      <c r="CB126">
        <f t="shared" si="197"/>
        <v>1.9640107619758275E-3</v>
      </c>
      <c r="CC126">
        <f t="shared" si="197"/>
        <v>1.8984599154972025E-3</v>
      </c>
      <c r="CD126">
        <f t="shared" si="197"/>
        <v>1.836002058070824E-3</v>
      </c>
      <c r="CE126">
        <f t="shared" si="197"/>
        <v>1.7764409739920212E-3</v>
      </c>
      <c r="CF126">
        <f t="shared" si="198"/>
        <v>1.7195964822838232E-3</v>
      </c>
      <c r="CG126">
        <f t="shared" si="198"/>
        <v>1.6653028054006854E-3</v>
      </c>
      <c r="CH126">
        <f t="shared" si="198"/>
        <v>1.6134071386917921E-3</v>
      </c>
      <c r="CI126">
        <f t="shared" si="198"/>
        <v>1.5637683914862376E-3</v>
      </c>
      <c r="CJ126">
        <f t="shared" si="198"/>
        <v>1.5162560755378445E-3</v>
      </c>
      <c r="CK126">
        <f t="shared" si="198"/>
        <v>1.4707493205208028E-3</v>
      </c>
      <c r="CL126">
        <f t="shared" si="198"/>
        <v>1.427135999492531E-3</v>
      </c>
      <c r="CM126">
        <f t="shared" si="198"/>
        <v>1.3853119498862827E-3</v>
      </c>
      <c r="CN126">
        <f t="shared" si="198"/>
        <v>1.3451802777786747E-3</v>
      </c>
      <c r="CO126">
        <f t="shared" si="198"/>
        <v>1.3066507349868736E-3</v>
      </c>
      <c r="CP126">
        <f t="shared" si="199"/>
        <v>1.2696391600575648E-3</v>
      </c>
      <c r="CQ126">
        <f t="shared" si="199"/>
        <v>1.2340669754712971E-3</v>
      </c>
      <c r="CR126">
        <f t="shared" si="199"/>
        <v>7.9444123752439718E-4</v>
      </c>
      <c r="CS126">
        <f t="shared" si="199"/>
        <v>5.1593928383852721E-4</v>
      </c>
      <c r="CT126">
        <f t="shared" si="199"/>
        <v>3.5726440319100975E-4</v>
      </c>
      <c r="CU126">
        <f t="shared" si="199"/>
        <v>2.4850397344173961E-4</v>
      </c>
      <c r="CV126">
        <f t="shared" si="199"/>
        <v>1.6965956716676845E-4</v>
      </c>
      <c r="CW126">
        <f t="shared" si="199"/>
        <v>1.1151221061461516E-4</v>
      </c>
      <c r="CX126">
        <f t="shared" si="199"/>
        <v>6.8857994769955003E-5</v>
      </c>
      <c r="CY126">
        <f t="shared" si="199"/>
        <v>3.8393016992372011E-5</v>
      </c>
      <c r="CZ126">
        <f t="shared" si="200"/>
        <v>1.7850153580391213E-5</v>
      </c>
      <c r="DA126">
        <f t="shared" si="200"/>
        <v>5.5851001377535011E-6</v>
      </c>
      <c r="DB126">
        <f t="shared" si="200"/>
        <v>3.5472935704608987E-7</v>
      </c>
      <c r="DC126">
        <f t="shared" si="200"/>
        <v>0</v>
      </c>
      <c r="DD126">
        <f t="shared" si="200"/>
        <v>0</v>
      </c>
      <c r="DE126">
        <f t="shared" si="200"/>
        <v>0</v>
      </c>
      <c r="DF126">
        <f t="shared" si="200"/>
        <v>0</v>
      </c>
      <c r="DG126">
        <f t="shared" si="200"/>
        <v>0</v>
      </c>
      <c r="DH126">
        <f t="shared" si="200"/>
        <v>0</v>
      </c>
      <c r="DI126">
        <f t="shared" si="200"/>
        <v>0</v>
      </c>
      <c r="DJ126">
        <f t="shared" si="201"/>
        <v>0</v>
      </c>
      <c r="DK126">
        <f t="shared" si="201"/>
        <v>0</v>
      </c>
      <c r="DL126">
        <f t="shared" si="201"/>
        <v>0</v>
      </c>
      <c r="DM126">
        <f t="shared" si="201"/>
        <v>0</v>
      </c>
      <c r="DN126">
        <f t="shared" si="201"/>
        <v>0</v>
      </c>
      <c r="DO126">
        <f t="shared" si="201"/>
        <v>0</v>
      </c>
      <c r="DP126">
        <f t="shared" si="201"/>
        <v>0</v>
      </c>
      <c r="DQ126">
        <f t="shared" si="201"/>
        <v>0</v>
      </c>
      <c r="DR126">
        <f t="shared" si="201"/>
        <v>0</v>
      </c>
      <c r="DS126">
        <f t="shared" si="201"/>
        <v>0</v>
      </c>
      <c r="DT126">
        <f t="shared" si="202"/>
        <v>0</v>
      </c>
      <c r="DU126">
        <f t="shared" si="202"/>
        <v>0</v>
      </c>
      <c r="DV126">
        <f t="shared" si="202"/>
        <v>0</v>
      </c>
      <c r="DW126">
        <f t="shared" si="202"/>
        <v>0</v>
      </c>
      <c r="DX126">
        <f t="shared" si="202"/>
        <v>0</v>
      </c>
      <c r="DY126">
        <f t="shared" si="202"/>
        <v>0</v>
      </c>
      <c r="DZ126">
        <f t="shared" si="202"/>
        <v>0</v>
      </c>
      <c r="EA126">
        <f t="shared" si="202"/>
        <v>0</v>
      </c>
      <c r="EB126">
        <f t="shared" si="202"/>
        <v>0</v>
      </c>
      <c r="EC126">
        <f t="shared" si="202"/>
        <v>0</v>
      </c>
      <c r="ED126">
        <f t="shared" si="203"/>
        <v>0</v>
      </c>
      <c r="EE126">
        <f t="shared" si="203"/>
        <v>0</v>
      </c>
      <c r="EF126">
        <f t="shared" si="203"/>
        <v>0</v>
      </c>
      <c r="EG126">
        <f t="shared" si="203"/>
        <v>0</v>
      </c>
      <c r="EH126">
        <f t="shared" si="203"/>
        <v>0</v>
      </c>
      <c r="EI126">
        <f t="shared" si="203"/>
        <v>0</v>
      </c>
      <c r="EJ126">
        <f t="shared" si="203"/>
        <v>0</v>
      </c>
      <c r="EK126">
        <f t="shared" si="203"/>
        <v>0</v>
      </c>
      <c r="EL126">
        <f t="shared" si="203"/>
        <v>0</v>
      </c>
      <c r="EM126">
        <f t="shared" si="203"/>
        <v>0</v>
      </c>
      <c r="EN126">
        <f t="shared" si="204"/>
        <v>0</v>
      </c>
      <c r="EO126">
        <f t="shared" si="204"/>
        <v>0</v>
      </c>
      <c r="EP126">
        <f t="shared" si="204"/>
        <v>0</v>
      </c>
      <c r="EQ126">
        <f t="shared" si="204"/>
        <v>0</v>
      </c>
      <c r="ER126">
        <f t="shared" si="204"/>
        <v>0</v>
      </c>
      <c r="ES126">
        <f t="shared" si="204"/>
        <v>0</v>
      </c>
      <c r="ET126">
        <f t="shared" si="204"/>
        <v>0</v>
      </c>
      <c r="EU126">
        <f t="shared" si="204"/>
        <v>0</v>
      </c>
      <c r="EV126">
        <f t="shared" si="204"/>
        <v>0</v>
      </c>
      <c r="EW126">
        <f t="shared" si="204"/>
        <v>0</v>
      </c>
      <c r="EX126">
        <f t="shared" si="204"/>
        <v>0</v>
      </c>
      <c r="EZ126">
        <f t="shared" si="112"/>
        <v>0.87841274720116069</v>
      </c>
      <c r="FB126">
        <f t="shared" si="158"/>
        <v>1.1267916276385348E-2</v>
      </c>
      <c r="FC126">
        <f t="shared" si="159"/>
        <v>0.24857542801753607</v>
      </c>
    </row>
    <row r="127" spans="1:159" x14ac:dyDescent="0.25">
      <c r="A127">
        <v>900</v>
      </c>
      <c r="B127" s="19">
        <f>'Input spectra'!Y126</f>
        <v>4.5591289475162E-2</v>
      </c>
      <c r="C127">
        <f>'Input spectra'!F126</f>
        <v>0</v>
      </c>
      <c r="D127">
        <f t="shared" si="190"/>
        <v>2.0653927966864227E-2</v>
      </c>
      <c r="E127">
        <f t="shared" si="190"/>
        <v>2.0410249147824661E-2</v>
      </c>
      <c r="F127">
        <f t="shared" si="190"/>
        <v>2.0168359844371278E-2</v>
      </c>
      <c r="G127">
        <f t="shared" si="190"/>
        <v>1.9928248818372737E-2</v>
      </c>
      <c r="H127">
        <f t="shared" si="190"/>
        <v>1.9689904896909506E-2</v>
      </c>
      <c r="I127">
        <f t="shared" si="190"/>
        <v>1.9453316971913149E-2</v>
      </c>
      <c r="J127">
        <f t="shared" si="190"/>
        <v>1.9218473999807514E-2</v>
      </c>
      <c r="K127">
        <f t="shared" si="190"/>
        <v>1.8985365001151836E-2</v>
      </c>
      <c r="L127">
        <f t="shared" si="190"/>
        <v>1.8753979060285784E-2</v>
      </c>
      <c r="M127">
        <f t="shared" si="190"/>
        <v>1.8524305324976405E-2</v>
      </c>
      <c r="N127">
        <f t="shared" si="191"/>
        <v>1.8296333006066937E-2</v>
      </c>
      <c r="O127">
        <f t="shared" si="191"/>
        <v>1.807005137712751E-2</v>
      </c>
      <c r="P127">
        <f t="shared" si="191"/>
        <v>1.7845449774107749E-2</v>
      </c>
      <c r="Q127">
        <f t="shared" si="191"/>
        <v>1.7622517594991213E-2</v>
      </c>
      <c r="R127">
        <f t="shared" si="191"/>
        <v>1.7401244299451672E-2</v>
      </c>
      <c r="S127">
        <f t="shared" si="191"/>
        <v>1.7181619408511279E-2</v>
      </c>
      <c r="T127">
        <f t="shared" si="191"/>
        <v>1.6963632504200521E-2</v>
      </c>
      <c r="U127">
        <f t="shared" si="191"/>
        <v>1.6747273229220028E-2</v>
      </c>
      <c r="V127">
        <f t="shared" si="191"/>
        <v>1.6532531286604184E-2</v>
      </c>
      <c r="W127">
        <f t="shared" si="191"/>
        <v>1.6319396439386541E-2</v>
      </c>
      <c r="X127">
        <f t="shared" si="192"/>
        <v>1.610785851026704E-2</v>
      </c>
      <c r="Y127">
        <f t="shared" si="192"/>
        <v>1.5897907381280999E-2</v>
      </c>
      <c r="Z127">
        <f t="shared" si="192"/>
        <v>1.5689532993469913E-2</v>
      </c>
      <c r="AA127">
        <f t="shared" si="192"/>
        <v>1.5482725346553953E-2</v>
      </c>
      <c r="AB127">
        <f t="shared" si="192"/>
        <v>1.5277474498606317E-2</v>
      </c>
      <c r="AC127">
        <f t="shared" si="192"/>
        <v>1.5073770565729255E-2</v>
      </c>
      <c r="AD127">
        <f t="shared" si="192"/>
        <v>1.4871603721731852E-2</v>
      </c>
      <c r="AE127">
        <f t="shared" si="192"/>
        <v>1.4670964197809572E-2</v>
      </c>
      <c r="AF127">
        <f t="shared" si="192"/>
        <v>1.4471842282225486E-2</v>
      </c>
      <c r="AG127">
        <f t="shared" si="192"/>
        <v>1.4274228319993225E-2</v>
      </c>
      <c r="AH127">
        <f t="shared" si="193"/>
        <v>1.4078112712561644E-2</v>
      </c>
      <c r="AI127">
        <f t="shared" si="193"/>
        <v>1.3883485917501173E-2</v>
      </c>
      <c r="AJ127">
        <f t="shared" si="193"/>
        <v>1.3690338448191867E-2</v>
      </c>
      <c r="AK127">
        <f t="shared" si="193"/>
        <v>1.3498660873513091E-2</v>
      </c>
      <c r="AL127">
        <f t="shared" si="193"/>
        <v>1.330844381753494E-2</v>
      </c>
      <c r="AM127">
        <f t="shared" si="193"/>
        <v>1.3119677959211264E-2</v>
      </c>
      <c r="AN127">
        <f t="shared" si="193"/>
        <v>1.2932354032074355E-2</v>
      </c>
      <c r="AO127">
        <f t="shared" si="193"/>
        <v>1.2746462823931298E-2</v>
      </c>
      <c r="AP127">
        <f t="shared" si="193"/>
        <v>1.2561995176561931E-2</v>
      </c>
      <c r="AQ127">
        <f t="shared" si="193"/>
        <v>1.2378941985418435E-2</v>
      </c>
      <c r="AR127">
        <f t="shared" si="194"/>
        <v>1.2197294199326556E-2</v>
      </c>
      <c r="AS127">
        <f t="shared" si="194"/>
        <v>1.2017042820188416E-2</v>
      </c>
      <c r="AT127">
        <f t="shared" si="194"/>
        <v>1.1838178902686913E-2</v>
      </c>
      <c r="AU127">
        <f t="shared" si="194"/>
        <v>1.1660693553991764E-2</v>
      </c>
      <c r="AV127">
        <f t="shared" si="194"/>
        <v>1.148457793346706E-2</v>
      </c>
      <c r="AW127">
        <f t="shared" si="194"/>
        <v>1.1309823252380457E-2</v>
      </c>
      <c r="AX127">
        <f t="shared" si="194"/>
        <v>1.0052809490037482E-2</v>
      </c>
      <c r="AY127">
        <f t="shared" si="194"/>
        <v>8.5891319270967326E-3</v>
      </c>
      <c r="AZ127">
        <f t="shared" si="194"/>
        <v>7.7311864962390552E-3</v>
      </c>
      <c r="BA127">
        <f t="shared" si="194"/>
        <v>7.0813296692676751E-3</v>
      </c>
      <c r="BB127">
        <f t="shared" si="195"/>
        <v>6.5503500652849475E-3</v>
      </c>
      <c r="BC127">
        <f t="shared" si="195"/>
        <v>6.0995765554316909E-3</v>
      </c>
      <c r="BD127">
        <f t="shared" si="195"/>
        <v>5.7078193349575862E-3</v>
      </c>
      <c r="BE127">
        <f t="shared" si="195"/>
        <v>5.3618685605708498E-3</v>
      </c>
      <c r="BF127">
        <f t="shared" si="195"/>
        <v>5.0527799821931752E-3</v>
      </c>
      <c r="BG127">
        <f t="shared" si="195"/>
        <v>4.7741390569692203E-3</v>
      </c>
      <c r="BH127">
        <f t="shared" si="195"/>
        <v>4.5211467765301598E-3</v>
      </c>
      <c r="BI127">
        <f t="shared" si="195"/>
        <v>4.2900948069573173E-3</v>
      </c>
      <c r="BJ127">
        <f t="shared" si="195"/>
        <v>4.0780436937136733E-3</v>
      </c>
      <c r="BK127">
        <f t="shared" si="195"/>
        <v>3.8826150903533046E-3</v>
      </c>
      <c r="BL127">
        <f t="shared" si="196"/>
        <v>3.7018518736007108E-3</v>
      </c>
      <c r="BM127">
        <f t="shared" si="196"/>
        <v>3.5341206510815645E-3</v>
      </c>
      <c r="BN127">
        <f t="shared" si="196"/>
        <v>3.3780418132722191E-3</v>
      </c>
      <c r="BO127">
        <f t="shared" si="196"/>
        <v>3.2324380924415664E-3</v>
      </c>
      <c r="BP127">
        <f t="shared" si="196"/>
        <v>3.0962959188941298E-3</v>
      </c>
      <c r="BQ127">
        <f t="shared" si="196"/>
        <v>2.9687358493375878E-3</v>
      </c>
      <c r="BR127">
        <f t="shared" si="196"/>
        <v>2.8489895680550142E-3</v>
      </c>
      <c r="BS127">
        <f t="shared" si="196"/>
        <v>2.7363817423521879E-3</v>
      </c>
      <c r="BT127">
        <f t="shared" si="196"/>
        <v>2.6303155246646379E-3</v>
      </c>
      <c r="BU127">
        <f t="shared" si="196"/>
        <v>2.5302608361339358E-3</v>
      </c>
      <c r="BV127">
        <f t="shared" si="197"/>
        <v>2.435744800929457E-3</v>
      </c>
      <c r="BW127">
        <f t="shared" si="197"/>
        <v>2.3463438642585912E-3</v>
      </c>
      <c r="BX127">
        <f t="shared" si="197"/>
        <v>2.2616772432608912E-3</v>
      </c>
      <c r="BY127">
        <f t="shared" si="197"/>
        <v>2.1814014438724782E-3</v>
      </c>
      <c r="BZ127">
        <f t="shared" si="197"/>
        <v>2.1052056381654634E-3</v>
      </c>
      <c r="CA127">
        <f t="shared" si="197"/>
        <v>2.0328077422314557E-3</v>
      </c>
      <c r="CB127">
        <f t="shared" si="197"/>
        <v>1.9639510688946185E-3</v>
      </c>
      <c r="CC127">
        <f t="shared" si="197"/>
        <v>1.8984014555240873E-3</v>
      </c>
      <c r="CD127">
        <f t="shared" si="197"/>
        <v>1.8359447871542261E-3</v>
      </c>
      <c r="CE127">
        <f t="shared" si="197"/>
        <v>1.7763848505686821E-3</v>
      </c>
      <c r="CF127">
        <f t="shared" si="198"/>
        <v>1.7195414670796785E-3</v>
      </c>
      <c r="CG127">
        <f t="shared" si="198"/>
        <v>1.6652488612525194E-3</v>
      </c>
      <c r="CH127">
        <f t="shared" si="198"/>
        <v>1.6133542303870044E-3</v>
      </c>
      <c r="CI127">
        <f t="shared" si="198"/>
        <v>1.5637164856184555E-3</v>
      </c>
      <c r="CJ127">
        <f t="shared" si="198"/>
        <v>1.5162051403764538E-3</v>
      </c>
      <c r="CK127">
        <f t="shared" si="198"/>
        <v>1.4706993258927434E-3</v>
      </c>
      <c r="CL127">
        <f t="shared" si="198"/>
        <v>1.4270869166749408E-3</v>
      </c>
      <c r="CM127">
        <f t="shared" si="198"/>
        <v>1.3852637515087585E-3</v>
      </c>
      <c r="CN127">
        <f t="shared" si="198"/>
        <v>1.3451329377340952E-3</v>
      </c>
      <c r="CO127">
        <f t="shared" si="198"/>
        <v>1.3066042283498584E-3</v>
      </c>
      <c r="CP127">
        <f t="shared" si="199"/>
        <v>1.2695934630097638E-3</v>
      </c>
      <c r="CQ127">
        <f t="shared" si="199"/>
        <v>1.2340220652328087E-3</v>
      </c>
      <c r="CR127">
        <f t="shared" si="199"/>
        <v>7.9441200847048482E-4</v>
      </c>
      <c r="CS127">
        <f t="shared" si="199"/>
        <v>5.1592009509183058E-4</v>
      </c>
      <c r="CT127">
        <f t="shared" si="199"/>
        <v>3.5725097298797961E-4</v>
      </c>
      <c r="CU127">
        <f t="shared" si="199"/>
        <v>2.4849453235834717E-4</v>
      </c>
      <c r="CV127">
        <f t="shared" si="199"/>
        <v>1.6965305366714912E-4</v>
      </c>
      <c r="CW127">
        <f t="shared" si="199"/>
        <v>1.1150788488990782E-4</v>
      </c>
      <c r="CX127">
        <f t="shared" si="199"/>
        <v>6.8855296129181862E-5</v>
      </c>
      <c r="CY127">
        <f t="shared" si="199"/>
        <v>3.8391496963001755E-5</v>
      </c>
      <c r="CZ127">
        <f t="shared" si="200"/>
        <v>1.7849439731294889E-5</v>
      </c>
      <c r="DA127">
        <f t="shared" si="200"/>
        <v>5.5848745493825247E-6</v>
      </c>
      <c r="DB127">
        <f t="shared" si="200"/>
        <v>3.5471488727746134E-7</v>
      </c>
      <c r="DC127">
        <f t="shared" si="200"/>
        <v>0</v>
      </c>
      <c r="DD127">
        <f t="shared" si="200"/>
        <v>0</v>
      </c>
      <c r="DE127">
        <f t="shared" si="200"/>
        <v>0</v>
      </c>
      <c r="DF127">
        <f t="shared" si="200"/>
        <v>0</v>
      </c>
      <c r="DG127">
        <f t="shared" si="200"/>
        <v>0</v>
      </c>
      <c r="DH127">
        <f t="shared" si="200"/>
        <v>0</v>
      </c>
      <c r="DI127">
        <f t="shared" si="200"/>
        <v>0</v>
      </c>
      <c r="DJ127">
        <f t="shared" si="201"/>
        <v>0</v>
      </c>
      <c r="DK127">
        <f t="shared" si="201"/>
        <v>0</v>
      </c>
      <c r="DL127">
        <f t="shared" si="201"/>
        <v>0</v>
      </c>
      <c r="DM127">
        <f t="shared" si="201"/>
        <v>0</v>
      </c>
      <c r="DN127">
        <f t="shared" si="201"/>
        <v>0</v>
      </c>
      <c r="DO127">
        <f t="shared" si="201"/>
        <v>0</v>
      </c>
      <c r="DP127">
        <f t="shared" si="201"/>
        <v>0</v>
      </c>
      <c r="DQ127">
        <f t="shared" si="201"/>
        <v>0</v>
      </c>
      <c r="DR127">
        <f t="shared" si="201"/>
        <v>0</v>
      </c>
      <c r="DS127">
        <f t="shared" si="201"/>
        <v>0</v>
      </c>
      <c r="DT127">
        <f t="shared" si="202"/>
        <v>0</v>
      </c>
      <c r="DU127">
        <f t="shared" si="202"/>
        <v>0</v>
      </c>
      <c r="DV127">
        <f t="shared" si="202"/>
        <v>0</v>
      </c>
      <c r="DW127">
        <f t="shared" si="202"/>
        <v>0</v>
      </c>
      <c r="DX127">
        <f t="shared" si="202"/>
        <v>0</v>
      </c>
      <c r="DY127">
        <f t="shared" si="202"/>
        <v>0</v>
      </c>
      <c r="DZ127">
        <f t="shared" si="202"/>
        <v>0</v>
      </c>
      <c r="EA127">
        <f t="shared" si="202"/>
        <v>0</v>
      </c>
      <c r="EB127">
        <f t="shared" si="202"/>
        <v>0</v>
      </c>
      <c r="EC127">
        <f t="shared" si="202"/>
        <v>0</v>
      </c>
      <c r="ED127">
        <f t="shared" si="203"/>
        <v>0</v>
      </c>
      <c r="EE127">
        <f t="shared" si="203"/>
        <v>0</v>
      </c>
      <c r="EF127">
        <f t="shared" si="203"/>
        <v>0</v>
      </c>
      <c r="EG127">
        <f t="shared" si="203"/>
        <v>0</v>
      </c>
      <c r="EH127">
        <f t="shared" si="203"/>
        <v>0</v>
      </c>
      <c r="EI127">
        <f t="shared" si="203"/>
        <v>0</v>
      </c>
      <c r="EJ127">
        <f t="shared" si="203"/>
        <v>0</v>
      </c>
      <c r="EK127">
        <f t="shared" si="203"/>
        <v>0</v>
      </c>
      <c r="EL127">
        <f t="shared" si="203"/>
        <v>0</v>
      </c>
      <c r="EM127">
        <f t="shared" si="203"/>
        <v>0</v>
      </c>
      <c r="EN127">
        <f t="shared" si="204"/>
        <v>0</v>
      </c>
      <c r="EO127">
        <f t="shared" si="204"/>
        <v>0</v>
      </c>
      <c r="EP127">
        <f t="shared" si="204"/>
        <v>0</v>
      </c>
      <c r="EQ127">
        <f t="shared" si="204"/>
        <v>0</v>
      </c>
      <c r="ER127">
        <f t="shared" si="204"/>
        <v>0</v>
      </c>
      <c r="ES127">
        <f t="shared" si="204"/>
        <v>0</v>
      </c>
      <c r="ET127">
        <f t="shared" si="204"/>
        <v>0</v>
      </c>
      <c r="EU127">
        <f t="shared" si="204"/>
        <v>0</v>
      </c>
      <c r="EV127">
        <f t="shared" si="204"/>
        <v>0</v>
      </c>
      <c r="EW127">
        <f t="shared" si="204"/>
        <v>0</v>
      </c>
      <c r="EX127">
        <f t="shared" si="204"/>
        <v>0</v>
      </c>
      <c r="EZ127">
        <f t="shared" si="112"/>
        <v>0.87840310169149272</v>
      </c>
      <c r="FB127">
        <f t="shared" si="158"/>
        <v>1.1268893544122027E-2</v>
      </c>
      <c r="FC127">
        <f t="shared" si="159"/>
        <v>0.24857530305064982</v>
      </c>
    </row>
    <row r="128" spans="1:159" x14ac:dyDescent="0.25">
      <c r="A128">
        <v>905</v>
      </c>
      <c r="B128" s="19">
        <f>'Input spectra'!Y127</f>
        <v>4.5595288675321997E-2</v>
      </c>
      <c r="C128">
        <f>'Input spectra'!F127</f>
        <v>0</v>
      </c>
      <c r="D128">
        <f t="shared" si="190"/>
        <v>2.0653927966864227E-2</v>
      </c>
      <c r="E128">
        <f t="shared" si="190"/>
        <v>2.0410240985359127E-2</v>
      </c>
      <c r="F128">
        <f t="shared" si="190"/>
        <v>2.0168343712916145E-2</v>
      </c>
      <c r="G128">
        <f t="shared" si="190"/>
        <v>1.9928224909270317E-2</v>
      </c>
      <c r="H128">
        <f t="shared" si="190"/>
        <v>1.9689873399386371E-2</v>
      </c>
      <c r="I128">
        <f t="shared" si="190"/>
        <v>1.9453278073097869E-2</v>
      </c>
      <c r="J128">
        <f t="shared" si="190"/>
        <v>1.9218427884748267E-2</v>
      </c>
      <c r="K128">
        <f t="shared" si="190"/>
        <v>1.8985311852833902E-2</v>
      </c>
      <c r="L128">
        <f t="shared" si="190"/>
        <v>1.8753919059648919E-2</v>
      </c>
      <c r="M128">
        <f t="shared" si="190"/>
        <v>1.8524238650932057E-2</v>
      </c>
      <c r="N128">
        <f t="shared" si="191"/>
        <v>1.8296259835515364E-2</v>
      </c>
      <c r="O128">
        <f t="shared" si="191"/>
        <v>1.8069971884974761E-2</v>
      </c>
      <c r="P128">
        <f t="shared" si="191"/>
        <v>1.7845364133282537E-2</v>
      </c>
      <c r="Q128">
        <f t="shared" si="191"/>
        <v>1.7622425976461634E-2</v>
      </c>
      <c r="R128">
        <f t="shared" si="191"/>
        <v>1.7401146872241834E-2</v>
      </c>
      <c r="S128">
        <f t="shared" si="191"/>
        <v>1.7181516339717789E-2</v>
      </c>
      <c r="T128">
        <f t="shared" si="191"/>
        <v>1.696352395900888E-2</v>
      </c>
      <c r="U128">
        <f t="shared" si="191"/>
        <v>1.6747159370920851E-2</v>
      </c>
      <c r="V128">
        <f t="shared" si="191"/>
        <v>1.6532412276609353E-2</v>
      </c>
      <c r="W128">
        <f t="shared" si="191"/>
        <v>1.6319272437245236E-2</v>
      </c>
      <c r="X128">
        <f t="shared" si="192"/>
        <v>1.6107729673681619E-2</v>
      </c>
      <c r="Y128">
        <f t="shared" si="192"/>
        <v>1.5897773866122795E-2</v>
      </c>
      <c r="Z128">
        <f t="shared" si="192"/>
        <v>1.5689394953794879E-2</v>
      </c>
      <c r="AA128">
        <f t="shared" si="192"/>
        <v>1.5482582934618246E-2</v>
      </c>
      <c r="AB128">
        <f t="shared" si="192"/>
        <v>1.5277327864881717E-2</v>
      </c>
      <c r="AC128">
        <f t="shared" si="192"/>
        <v>1.5073619858918494E-2</v>
      </c>
      <c r="AD128">
        <f t="shared" si="192"/>
        <v>1.4871449088783826E-2</v>
      </c>
      <c r="AE128">
        <f t="shared" si="192"/>
        <v>1.4670805783934445E-2</v>
      </c>
      <c r="AF128">
        <f t="shared" si="192"/>
        <v>1.4471680230909679E-2</v>
      </c>
      <c r="AG128">
        <f t="shared" si="192"/>
        <v>1.4274062773014282E-2</v>
      </c>
      <c r="AH128">
        <f t="shared" si="193"/>
        <v>1.407794381000302E-2</v>
      </c>
      <c r="AI128">
        <f t="shared" si="193"/>
        <v>1.3883313797766887E-2</v>
      </c>
      <c r="AJ128">
        <f t="shared" si="193"/>
        <v>1.3690163248021046E-2</v>
      </c>
      <c r="AK128">
        <f t="shared" si="193"/>
        <v>1.3498482727994426E-2</v>
      </c>
      <c r="AL128">
        <f t="shared" si="193"/>
        <v>1.3308262860121017E-2</v>
      </c>
      <c r="AM128">
        <f t="shared" si="193"/>
        <v>1.3119494321732796E-2</v>
      </c>
      <c r="AN128">
        <f t="shared" si="193"/>
        <v>1.2932167844754308E-2</v>
      </c>
      <c r="AO128">
        <f t="shared" si="193"/>
        <v>1.2746274215398914E-2</v>
      </c>
      <c r="AP128">
        <f t="shared" si="193"/>
        <v>1.2561804273866649E-2</v>
      </c>
      <c r="AQ128">
        <f t="shared" si="193"/>
        <v>1.2378748914043697E-2</v>
      </c>
      <c r="AR128">
        <f t="shared" si="194"/>
        <v>1.2197099083203523E-2</v>
      </c>
      <c r="AS128">
        <f t="shared" si="194"/>
        <v>1.2016845781709579E-2</v>
      </c>
      <c r="AT128">
        <f t="shared" si="194"/>
        <v>1.1837980062719598E-2</v>
      </c>
      <c r="AU128">
        <f t="shared" si="194"/>
        <v>1.1660493031891548E-2</v>
      </c>
      <c r="AV128">
        <f t="shared" si="194"/>
        <v>1.1484375847091071E-2</v>
      </c>
      <c r="AW128">
        <f t="shared" si="194"/>
        <v>1.1309619718100584E-2</v>
      </c>
      <c r="AX128">
        <f t="shared" si="194"/>
        <v>1.0052624557030853E-2</v>
      </c>
      <c r="AY128">
        <f t="shared" si="194"/>
        <v>8.5889704852224347E-3</v>
      </c>
      <c r="AZ128">
        <f t="shared" si="194"/>
        <v>7.7310380885645793E-3</v>
      </c>
      <c r="BA128">
        <f t="shared" si="194"/>
        <v>7.0811909043190478E-3</v>
      </c>
      <c r="BB128">
        <f t="shared" si="195"/>
        <v>6.5502190857893387E-3</v>
      </c>
      <c r="BC128">
        <f t="shared" si="195"/>
        <v>6.0994521502199389E-3</v>
      </c>
      <c r="BD128">
        <f t="shared" si="195"/>
        <v>5.7077006372894118E-3</v>
      </c>
      <c r="BE128">
        <f t="shared" si="195"/>
        <v>5.3617549128915703E-3</v>
      </c>
      <c r="BF128">
        <f t="shared" si="195"/>
        <v>5.0526708651474368E-3</v>
      </c>
      <c r="BG128">
        <f t="shared" si="195"/>
        <v>4.774034048066849E-3</v>
      </c>
      <c r="BH128">
        <f t="shared" si="195"/>
        <v>4.5210455242268559E-3</v>
      </c>
      <c r="BI128">
        <f t="shared" si="195"/>
        <v>4.289997013469265E-3</v>
      </c>
      <c r="BJ128">
        <f t="shared" si="195"/>
        <v>4.077949103115353E-3</v>
      </c>
      <c r="BK128">
        <f t="shared" si="195"/>
        <v>3.8825234800402403E-3</v>
      </c>
      <c r="BL128">
        <f t="shared" si="196"/>
        <v>3.7017630479867785E-3</v>
      </c>
      <c r="BM128">
        <f t="shared" si="196"/>
        <v>3.5340344368323452E-3</v>
      </c>
      <c r="BN128">
        <f t="shared" si="196"/>
        <v>3.3779580556253784E-3</v>
      </c>
      <c r="BO128">
        <f t="shared" si="196"/>
        <v>3.2323566523158112E-3</v>
      </c>
      <c r="BP128">
        <f t="shared" si="196"/>
        <v>3.0962166705826503E-3</v>
      </c>
      <c r="BQ128">
        <f t="shared" si="196"/>
        <v>2.968658678642867E-3</v>
      </c>
      <c r="BR128">
        <f t="shared" si="196"/>
        <v>2.8489143707624842E-3</v>
      </c>
      <c r="BS128">
        <f t="shared" si="196"/>
        <v>2.7363084229678537E-3</v>
      </c>
      <c r="BT128">
        <f t="shared" si="196"/>
        <v>2.6302439953610306E-3</v>
      </c>
      <c r="BU128">
        <f t="shared" si="196"/>
        <v>2.5301910158624366E-3</v>
      </c>
      <c r="BV128">
        <f t="shared" si="197"/>
        <v>2.435676614666895E-3</v>
      </c>
      <c r="BW128">
        <f t="shared" si="197"/>
        <v>2.3462772423632609E-3</v>
      </c>
      <c r="BX128">
        <f t="shared" si="197"/>
        <v>2.2616121209185196E-3</v>
      </c>
      <c r="BY128">
        <f t="shared" si="197"/>
        <v>2.1813377606167477E-3</v>
      </c>
      <c r="BZ128">
        <f t="shared" si="197"/>
        <v>2.1051433374607693E-3</v>
      </c>
      <c r="CA128">
        <f t="shared" si="197"/>
        <v>2.0327467711079845E-3</v>
      </c>
      <c r="CB128">
        <f t="shared" si="197"/>
        <v>1.9638913776276893E-3</v>
      </c>
      <c r="CC128">
        <f t="shared" si="197"/>
        <v>1.8983429973511519E-3</v>
      </c>
      <c r="CD128">
        <f t="shared" si="197"/>
        <v>1.8358875180240954E-3</v>
      </c>
      <c r="CE128">
        <f t="shared" si="197"/>
        <v>1.7763287289184605E-3</v>
      </c>
      <c r="CF128">
        <f t="shared" si="198"/>
        <v>1.7194864536356404E-3</v>
      </c>
      <c r="CG128">
        <f t="shared" si="198"/>
        <v>1.6651949188517662E-3</v>
      </c>
      <c r="CH128">
        <f t="shared" si="198"/>
        <v>1.6133013238172338E-3</v>
      </c>
      <c r="CI128">
        <f t="shared" si="198"/>
        <v>1.5636645814735752E-3</v>
      </c>
      <c r="CJ128">
        <f t="shared" si="198"/>
        <v>1.5161542069261139E-3</v>
      </c>
      <c r="CK128">
        <f t="shared" si="198"/>
        <v>1.4706493329641331E-3</v>
      </c>
      <c r="CL128">
        <f t="shared" si="198"/>
        <v>1.4270378355454331E-3</v>
      </c>
      <c r="CM128">
        <f t="shared" si="198"/>
        <v>1.3852155548081731E-3</v>
      </c>
      <c r="CN128">
        <f t="shared" si="198"/>
        <v>1.3450855993555227E-3</v>
      </c>
      <c r="CO128">
        <f t="shared" si="198"/>
        <v>1.3065577233681185E-3</v>
      </c>
      <c r="CP128">
        <f t="shared" si="199"/>
        <v>1.269547767606698E-3</v>
      </c>
      <c r="CQ128">
        <f t="shared" si="199"/>
        <v>1.2339771566286962E-3</v>
      </c>
      <c r="CR128">
        <f t="shared" si="199"/>
        <v>7.9438278049196668E-4</v>
      </c>
      <c r="CS128">
        <f t="shared" si="199"/>
        <v>5.1590090705879918E-4</v>
      </c>
      <c r="CT128">
        <f t="shared" si="199"/>
        <v>3.5723754328981477E-4</v>
      </c>
      <c r="CU128">
        <f t="shared" si="199"/>
        <v>2.4848509163363731E-4</v>
      </c>
      <c r="CV128">
        <f t="shared" si="199"/>
        <v>1.6964654041759337E-4</v>
      </c>
      <c r="CW128">
        <f t="shared" si="199"/>
        <v>1.1150355933300178E-4</v>
      </c>
      <c r="CX128">
        <f t="shared" si="199"/>
        <v>6.885259759417221E-5</v>
      </c>
      <c r="CY128">
        <f t="shared" si="199"/>
        <v>3.8389976993811435E-5</v>
      </c>
      <c r="CZ128">
        <f t="shared" si="200"/>
        <v>1.7848725910746246E-5</v>
      </c>
      <c r="DA128">
        <f t="shared" si="200"/>
        <v>5.5846489701233105E-6</v>
      </c>
      <c r="DB128">
        <f t="shared" si="200"/>
        <v>3.5470041809906919E-7</v>
      </c>
      <c r="DC128">
        <f t="shared" si="200"/>
        <v>0</v>
      </c>
      <c r="DD128">
        <f t="shared" si="200"/>
        <v>0</v>
      </c>
      <c r="DE128">
        <f t="shared" si="200"/>
        <v>0</v>
      </c>
      <c r="DF128">
        <f t="shared" si="200"/>
        <v>0</v>
      </c>
      <c r="DG128">
        <f t="shared" si="200"/>
        <v>0</v>
      </c>
      <c r="DH128">
        <f t="shared" si="200"/>
        <v>0</v>
      </c>
      <c r="DI128">
        <f t="shared" si="200"/>
        <v>0</v>
      </c>
      <c r="DJ128">
        <f t="shared" si="201"/>
        <v>0</v>
      </c>
      <c r="DK128">
        <f t="shared" si="201"/>
        <v>0</v>
      </c>
      <c r="DL128">
        <f t="shared" si="201"/>
        <v>0</v>
      </c>
      <c r="DM128">
        <f t="shared" si="201"/>
        <v>0</v>
      </c>
      <c r="DN128">
        <f t="shared" si="201"/>
        <v>0</v>
      </c>
      <c r="DO128">
        <f t="shared" si="201"/>
        <v>0</v>
      </c>
      <c r="DP128">
        <f t="shared" si="201"/>
        <v>0</v>
      </c>
      <c r="DQ128">
        <f t="shared" si="201"/>
        <v>0</v>
      </c>
      <c r="DR128">
        <f t="shared" si="201"/>
        <v>0</v>
      </c>
      <c r="DS128">
        <f t="shared" si="201"/>
        <v>0</v>
      </c>
      <c r="DT128">
        <f t="shared" si="202"/>
        <v>0</v>
      </c>
      <c r="DU128">
        <f t="shared" si="202"/>
        <v>0</v>
      </c>
      <c r="DV128">
        <f t="shared" si="202"/>
        <v>0</v>
      </c>
      <c r="DW128">
        <f t="shared" si="202"/>
        <v>0</v>
      </c>
      <c r="DX128">
        <f t="shared" si="202"/>
        <v>0</v>
      </c>
      <c r="DY128">
        <f t="shared" si="202"/>
        <v>0</v>
      </c>
      <c r="DZ128">
        <f t="shared" si="202"/>
        <v>0</v>
      </c>
      <c r="EA128">
        <f t="shared" si="202"/>
        <v>0</v>
      </c>
      <c r="EB128">
        <f t="shared" si="202"/>
        <v>0</v>
      </c>
      <c r="EC128">
        <f t="shared" si="202"/>
        <v>0</v>
      </c>
      <c r="ED128">
        <f t="shared" si="203"/>
        <v>0</v>
      </c>
      <c r="EE128">
        <f t="shared" si="203"/>
        <v>0</v>
      </c>
      <c r="EF128">
        <f t="shared" si="203"/>
        <v>0</v>
      </c>
      <c r="EG128">
        <f t="shared" si="203"/>
        <v>0</v>
      </c>
      <c r="EH128">
        <f t="shared" si="203"/>
        <v>0</v>
      </c>
      <c r="EI128">
        <f t="shared" si="203"/>
        <v>0</v>
      </c>
      <c r="EJ128">
        <f t="shared" si="203"/>
        <v>0</v>
      </c>
      <c r="EK128">
        <f t="shared" si="203"/>
        <v>0</v>
      </c>
      <c r="EL128">
        <f t="shared" si="203"/>
        <v>0</v>
      </c>
      <c r="EM128">
        <f t="shared" si="203"/>
        <v>0</v>
      </c>
      <c r="EN128">
        <f t="shared" si="204"/>
        <v>0</v>
      </c>
      <c r="EO128">
        <f t="shared" si="204"/>
        <v>0</v>
      </c>
      <c r="EP128">
        <f t="shared" si="204"/>
        <v>0</v>
      </c>
      <c r="EQ128">
        <f t="shared" si="204"/>
        <v>0</v>
      </c>
      <c r="ER128">
        <f t="shared" si="204"/>
        <v>0</v>
      </c>
      <c r="ES128">
        <f t="shared" si="204"/>
        <v>0</v>
      </c>
      <c r="ET128">
        <f t="shared" si="204"/>
        <v>0</v>
      </c>
      <c r="EU128">
        <f t="shared" si="204"/>
        <v>0</v>
      </c>
      <c r="EV128">
        <f t="shared" si="204"/>
        <v>0</v>
      </c>
      <c r="EW128">
        <f t="shared" si="204"/>
        <v>0</v>
      </c>
      <c r="EX128">
        <f t="shared" si="204"/>
        <v>0</v>
      </c>
      <c r="EZ128">
        <f t="shared" si="112"/>
        <v>0.87839345634659505</v>
      </c>
      <c r="FB128">
        <f t="shared" si="158"/>
        <v>1.1269870809904492E-2</v>
      </c>
      <c r="FC128">
        <f t="shared" si="159"/>
        <v>0.24857517808376089</v>
      </c>
    </row>
    <row r="129" spans="1:159" x14ac:dyDescent="0.25">
      <c r="A129">
        <v>910</v>
      </c>
      <c r="B129" s="19">
        <f>'Input spectra'!Y128</f>
        <v>4.5576806258787003E-2</v>
      </c>
      <c r="C129">
        <f>'Input spectra'!F128</f>
        <v>0</v>
      </c>
      <c r="D129">
        <f t="shared" si="190"/>
        <v>2.0653927966864227E-2</v>
      </c>
      <c r="E129">
        <f t="shared" si="190"/>
        <v>2.0410278708451534E-2</v>
      </c>
      <c r="F129">
        <f t="shared" si="190"/>
        <v>2.01684182649998E-2</v>
      </c>
      <c r="G129">
        <f t="shared" si="190"/>
        <v>1.992833540610273E-2</v>
      </c>
      <c r="H129">
        <f t="shared" si="190"/>
        <v>1.9690018966501136E-2</v>
      </c>
      <c r="I129">
        <f t="shared" si="190"/>
        <v>1.9453457845722687E-2</v>
      </c>
      <c r="J129">
        <f t="shared" si="190"/>
        <v>1.9218641007723559E-2</v>
      </c>
      <c r="K129">
        <f t="shared" si="190"/>
        <v>1.8985557480532024E-2</v>
      </c>
      <c r="L129">
        <f t="shared" si="190"/>
        <v>1.8754196355893937E-2</v>
      </c>
      <c r="M129">
        <f t="shared" si="190"/>
        <v>1.8524546788920127E-2</v>
      </c>
      <c r="N129">
        <f t="shared" si="191"/>
        <v>1.8296597997735694E-2</v>
      </c>
      <c r="O129">
        <f t="shared" si="191"/>
        <v>1.807033926313114E-2</v>
      </c>
      <c r="P129">
        <f t="shared" si="191"/>
        <v>1.7845759928215424E-2</v>
      </c>
      <c r="Q129">
        <f t="shared" si="191"/>
        <v>1.762284939807085E-2</v>
      </c>
      <c r="R129">
        <f t="shared" si="191"/>
        <v>1.7401597139409777E-2</v>
      </c>
      <c r="S129">
        <f t="shared" si="191"/>
        <v>1.7181992680233245E-2</v>
      </c>
      <c r="T129">
        <f t="shared" si="191"/>
        <v>1.696402560949135E-2</v>
      </c>
      <c r="U129">
        <f t="shared" si="191"/>
        <v>1.6747685576745486E-2</v>
      </c>
      <c r="V129">
        <f t="shared" si="191"/>
        <v>1.6532962291832397E-2</v>
      </c>
      <c r="W129">
        <f t="shared" si="191"/>
        <v>1.6319845524530009E-2</v>
      </c>
      <c r="X129">
        <f t="shared" si="192"/>
        <v>1.6108325104225069E-2</v>
      </c>
      <c r="Y129">
        <f t="shared" si="192"/>
        <v>1.5898390919582589E-2</v>
      </c>
      <c r="Z129">
        <f t="shared" si="192"/>
        <v>1.5690032918217009E-2</v>
      </c>
      <c r="AA129">
        <f t="shared" si="192"/>
        <v>1.5483241106365163E-2</v>
      </c>
      <c r="AB129">
        <f t="shared" si="192"/>
        <v>1.5278005548561022E-2</v>
      </c>
      <c r="AC129">
        <f t="shared" si="192"/>
        <v>1.5074316367312122E-2</v>
      </c>
      <c r="AD129">
        <f t="shared" si="192"/>
        <v>1.4872163742777779E-2</v>
      </c>
      <c r="AE129">
        <f t="shared" si="192"/>
        <v>1.4671537912449012E-2</v>
      </c>
      <c r="AF129">
        <f t="shared" si="192"/>
        <v>1.4472429170830187E-2</v>
      </c>
      <c r="AG129">
        <f t="shared" si="192"/>
        <v>1.4274827869122365E-2</v>
      </c>
      <c r="AH129">
        <f t="shared" si="193"/>
        <v>1.4078724414908376E-2</v>
      </c>
      <c r="AI129">
        <f t="shared" si="193"/>
        <v>1.3884109271839548E-2</v>
      </c>
      <c r="AJ129">
        <f t="shared" si="193"/>
        <v>1.3690972959324147E-2</v>
      </c>
      <c r="AK129">
        <f t="shared" si="193"/>
        <v>1.3499306052217476E-2</v>
      </c>
      <c r="AL129">
        <f t="shared" si="193"/>
        <v>1.3309099180513647E-2</v>
      </c>
      <c r="AM129">
        <f t="shared" si="193"/>
        <v>1.3120343029039023E-2</v>
      </c>
      <c r="AN129">
        <f t="shared" si="193"/>
        <v>1.2933028337147259E-2</v>
      </c>
      <c r="AO129">
        <f t="shared" si="193"/>
        <v>1.2747145898416048E-2</v>
      </c>
      <c r="AP129">
        <f t="shared" si="193"/>
        <v>1.2562686560345459E-2</v>
      </c>
      <c r="AQ129">
        <f t="shared" si="193"/>
        <v>1.2379641224057884E-2</v>
      </c>
      <c r="AR129">
        <f t="shared" si="194"/>
        <v>1.2198000843999648E-2</v>
      </c>
      <c r="AS129">
        <f t="shared" si="194"/>
        <v>1.201775642764418E-2</v>
      </c>
      <c r="AT129">
        <f t="shared" si="194"/>
        <v>1.1838899035196785E-2</v>
      </c>
      <c r="AU129">
        <f t="shared" si="194"/>
        <v>1.1661419779301043E-2</v>
      </c>
      <c r="AV129">
        <f t="shared" si="194"/>
        <v>1.1485309824746739E-2</v>
      </c>
      <c r="AW129">
        <f t="shared" si="194"/>
        <v>1.1310560388179387E-2</v>
      </c>
      <c r="AX129">
        <f t="shared" si="194"/>
        <v>1.0053479258617257E-2</v>
      </c>
      <c r="AY129">
        <f t="shared" si="194"/>
        <v>8.5897166188008307E-3</v>
      </c>
      <c r="AZ129">
        <f t="shared" si="194"/>
        <v>7.7317239826666471E-3</v>
      </c>
      <c r="BA129">
        <f t="shared" si="194"/>
        <v>7.0818322332065137E-3</v>
      </c>
      <c r="BB129">
        <f t="shared" si="195"/>
        <v>6.5508244331473082E-3</v>
      </c>
      <c r="BC129">
        <f t="shared" si="195"/>
        <v>6.1000271136555382E-3</v>
      </c>
      <c r="BD129">
        <f t="shared" si="195"/>
        <v>5.708249222574166E-3</v>
      </c>
      <c r="BE129">
        <f t="shared" si="195"/>
        <v>5.3622801590114582E-3</v>
      </c>
      <c r="BF129">
        <f t="shared" si="195"/>
        <v>5.0531751723779583E-3</v>
      </c>
      <c r="BG129">
        <f t="shared" si="195"/>
        <v>4.7745193690057232E-3</v>
      </c>
      <c r="BH129">
        <f t="shared" si="195"/>
        <v>4.5215134835843874E-3</v>
      </c>
      <c r="BI129">
        <f t="shared" si="195"/>
        <v>4.2904489874934278E-3</v>
      </c>
      <c r="BJ129">
        <f t="shared" si="195"/>
        <v>4.0783862745996996E-3</v>
      </c>
      <c r="BK129">
        <f t="shared" si="195"/>
        <v>3.8829468777801636E-3</v>
      </c>
      <c r="BL129">
        <f t="shared" si="196"/>
        <v>3.7021735759084021E-3</v>
      </c>
      <c r="BM129">
        <f t="shared" si="196"/>
        <v>3.5344328960223285E-3</v>
      </c>
      <c r="BN129">
        <f t="shared" si="196"/>
        <v>3.3783451613368615E-3</v>
      </c>
      <c r="BO129">
        <f t="shared" si="196"/>
        <v>3.2327330473297957E-3</v>
      </c>
      <c r="BP129">
        <f t="shared" si="196"/>
        <v>3.0965829358681248E-3</v>
      </c>
      <c r="BQ129">
        <f t="shared" si="196"/>
        <v>2.9690153419770567E-3</v>
      </c>
      <c r="BR129">
        <f t="shared" si="196"/>
        <v>2.8492619137850702E-3</v>
      </c>
      <c r="BS129">
        <f t="shared" si="196"/>
        <v>2.7366472870152371E-3</v>
      </c>
      <c r="BT129">
        <f t="shared" si="196"/>
        <v>2.630574586337758E-3</v>
      </c>
      <c r="BU129">
        <f t="shared" si="196"/>
        <v>2.5305137083437225E-3</v>
      </c>
      <c r="BV129">
        <f t="shared" si="197"/>
        <v>2.4359917553805799E-3</v>
      </c>
      <c r="BW129">
        <f t="shared" si="197"/>
        <v>2.3465851531660701E-3</v>
      </c>
      <c r="BX129">
        <f t="shared" si="197"/>
        <v>2.261913101356588E-3</v>
      </c>
      <c r="BY129">
        <f t="shared" si="197"/>
        <v>2.1816320901416079E-3</v>
      </c>
      <c r="BZ129">
        <f t="shared" si="197"/>
        <v>2.1054312773576864E-3</v>
      </c>
      <c r="CA129">
        <f t="shared" si="197"/>
        <v>2.033028566182489E-3</v>
      </c>
      <c r="CB129">
        <f t="shared" si="197"/>
        <v>1.9641672576875481E-3</v>
      </c>
      <c r="CC129">
        <f t="shared" si="197"/>
        <v>1.8986131785142849E-3</v>
      </c>
      <c r="CD129">
        <f t="shared" si="197"/>
        <v>1.8361522038775626E-3</v>
      </c>
      <c r="CE129">
        <f t="shared" si="197"/>
        <v>1.7765881115493903E-3</v>
      </c>
      <c r="CF129">
        <f t="shared" si="198"/>
        <v>1.7197407145515006E-3</v>
      </c>
      <c r="CG129">
        <f t="shared" si="198"/>
        <v>1.6654442298045971E-3</v>
      </c>
      <c r="CH129">
        <f t="shared" si="198"/>
        <v>1.6135458475441808E-3</v>
      </c>
      <c r="CI129">
        <f t="shared" si="198"/>
        <v>1.5639044723641841E-3</v>
      </c>
      <c r="CJ129">
        <f t="shared" si="198"/>
        <v>1.5163896116253042E-3</v>
      </c>
      <c r="CK129">
        <f t="shared" si="198"/>
        <v>1.4708803909184872E-3</v>
      </c>
      <c r="CL129">
        <f t="shared" si="198"/>
        <v>1.4272646794993551E-3</v>
      </c>
      <c r="CM129">
        <f t="shared" si="198"/>
        <v>1.38543831125559E-3</v>
      </c>
      <c r="CN129">
        <f t="shared" si="198"/>
        <v>1.3453043889520243E-3</v>
      </c>
      <c r="CO129">
        <f t="shared" si="198"/>
        <v>1.3067726613078077E-3</v>
      </c>
      <c r="CP129">
        <f t="shared" si="199"/>
        <v>1.2697589639674646E-3</v>
      </c>
      <c r="CQ129">
        <f t="shared" si="199"/>
        <v>1.2341847166891808E-3</v>
      </c>
      <c r="CR129">
        <f t="shared" si="199"/>
        <v>7.9451786742023526E-4</v>
      </c>
      <c r="CS129">
        <f t="shared" si="199"/>
        <v>5.1598959106810354E-4</v>
      </c>
      <c r="CT129">
        <f t="shared" si="199"/>
        <v>3.5729961324443553E-4</v>
      </c>
      <c r="CU129">
        <f t="shared" si="199"/>
        <v>2.4852872521136148E-4</v>
      </c>
      <c r="CV129">
        <f t="shared" si="199"/>
        <v>1.6967664367717082E-4</v>
      </c>
      <c r="CW129">
        <f t="shared" si="199"/>
        <v>1.1152355142075205E-4</v>
      </c>
      <c r="CX129">
        <f t="shared" si="199"/>
        <v>6.8865069835077024E-5</v>
      </c>
      <c r="CY129">
        <f t="shared" si="199"/>
        <v>3.83970020780036E-5</v>
      </c>
      <c r="CZ129">
        <f t="shared" si="200"/>
        <v>1.7852025091490031E-5</v>
      </c>
      <c r="DA129">
        <f t="shared" si="200"/>
        <v>5.5856915672978678E-6</v>
      </c>
      <c r="DB129">
        <f t="shared" si="200"/>
        <v>3.5476729275539686E-7</v>
      </c>
      <c r="DC129">
        <f t="shared" si="200"/>
        <v>0</v>
      </c>
      <c r="DD129">
        <f t="shared" si="200"/>
        <v>0</v>
      </c>
      <c r="DE129">
        <f t="shared" si="200"/>
        <v>0</v>
      </c>
      <c r="DF129">
        <f t="shared" si="200"/>
        <v>0</v>
      </c>
      <c r="DG129">
        <f t="shared" si="200"/>
        <v>0</v>
      </c>
      <c r="DH129">
        <f t="shared" si="200"/>
        <v>0</v>
      </c>
      <c r="DI129">
        <f t="shared" si="200"/>
        <v>0</v>
      </c>
      <c r="DJ129">
        <f t="shared" si="201"/>
        <v>0</v>
      </c>
      <c r="DK129">
        <f t="shared" si="201"/>
        <v>0</v>
      </c>
      <c r="DL129">
        <f t="shared" si="201"/>
        <v>0</v>
      </c>
      <c r="DM129">
        <f t="shared" si="201"/>
        <v>0</v>
      </c>
      <c r="DN129">
        <f t="shared" si="201"/>
        <v>0</v>
      </c>
      <c r="DO129">
        <f t="shared" si="201"/>
        <v>0</v>
      </c>
      <c r="DP129">
        <f t="shared" si="201"/>
        <v>0</v>
      </c>
      <c r="DQ129">
        <f t="shared" si="201"/>
        <v>0</v>
      </c>
      <c r="DR129">
        <f t="shared" si="201"/>
        <v>0</v>
      </c>
      <c r="DS129">
        <f t="shared" si="201"/>
        <v>0</v>
      </c>
      <c r="DT129">
        <f t="shared" si="202"/>
        <v>0</v>
      </c>
      <c r="DU129">
        <f t="shared" si="202"/>
        <v>0</v>
      </c>
      <c r="DV129">
        <f t="shared" si="202"/>
        <v>0</v>
      </c>
      <c r="DW129">
        <f t="shared" si="202"/>
        <v>0</v>
      </c>
      <c r="DX129">
        <f t="shared" si="202"/>
        <v>0</v>
      </c>
      <c r="DY129">
        <f t="shared" si="202"/>
        <v>0</v>
      </c>
      <c r="DZ129">
        <f t="shared" si="202"/>
        <v>0</v>
      </c>
      <c r="EA129">
        <f t="shared" si="202"/>
        <v>0</v>
      </c>
      <c r="EB129">
        <f t="shared" si="202"/>
        <v>0</v>
      </c>
      <c r="EC129">
        <f t="shared" si="202"/>
        <v>0</v>
      </c>
      <c r="ED129">
        <f t="shared" si="203"/>
        <v>0</v>
      </c>
      <c r="EE129">
        <f t="shared" si="203"/>
        <v>0</v>
      </c>
      <c r="EF129">
        <f t="shared" si="203"/>
        <v>0</v>
      </c>
      <c r="EG129">
        <f t="shared" si="203"/>
        <v>0</v>
      </c>
      <c r="EH129">
        <f t="shared" si="203"/>
        <v>0</v>
      </c>
      <c r="EI129">
        <f t="shared" si="203"/>
        <v>0</v>
      </c>
      <c r="EJ129">
        <f t="shared" si="203"/>
        <v>0</v>
      </c>
      <c r="EK129">
        <f t="shared" si="203"/>
        <v>0</v>
      </c>
      <c r="EL129">
        <f t="shared" si="203"/>
        <v>0</v>
      </c>
      <c r="EM129">
        <f t="shared" si="203"/>
        <v>0</v>
      </c>
      <c r="EN129">
        <f t="shared" si="204"/>
        <v>0</v>
      </c>
      <c r="EO129">
        <f t="shared" si="204"/>
        <v>0</v>
      </c>
      <c r="EP129">
        <f t="shared" si="204"/>
        <v>0</v>
      </c>
      <c r="EQ129">
        <f t="shared" si="204"/>
        <v>0</v>
      </c>
      <c r="ER129">
        <f t="shared" si="204"/>
        <v>0</v>
      </c>
      <c r="ES129">
        <f t="shared" si="204"/>
        <v>0</v>
      </c>
      <c r="ET129">
        <f t="shared" si="204"/>
        <v>0</v>
      </c>
      <c r="EU129">
        <f t="shared" si="204"/>
        <v>0</v>
      </c>
      <c r="EV129">
        <f t="shared" si="204"/>
        <v>0</v>
      </c>
      <c r="EW129">
        <f t="shared" si="204"/>
        <v>0</v>
      </c>
      <c r="EX129">
        <f t="shared" si="204"/>
        <v>0</v>
      </c>
      <c r="EZ129">
        <f t="shared" si="112"/>
        <v>0.87843803395947151</v>
      </c>
      <c r="FB129">
        <f t="shared" si="158"/>
        <v>1.1265354332125221E-2</v>
      </c>
      <c r="FC129">
        <f t="shared" si="159"/>
        <v>0.24857575562177309</v>
      </c>
    </row>
    <row r="130" spans="1:159" x14ac:dyDescent="0.25">
      <c r="A130">
        <v>915</v>
      </c>
      <c r="B130" s="19">
        <f>'Input spectra'!Y129</f>
        <v>4.55242889196334E-2</v>
      </c>
      <c r="C130">
        <f>'Input spectra'!F129</f>
        <v>0</v>
      </c>
      <c r="D130">
        <f t="shared" si="190"/>
        <v>2.0653927966864227E-2</v>
      </c>
      <c r="E130">
        <f t="shared" si="190"/>
        <v>2.0410385898085918E-2</v>
      </c>
      <c r="F130">
        <f t="shared" si="190"/>
        <v>2.0168630104444765E-2</v>
      </c>
      <c r="G130">
        <f t="shared" si="190"/>
        <v>1.9928649383520899E-2</v>
      </c>
      <c r="H130">
        <f t="shared" si="190"/>
        <v>1.9690432597807284E-2</v>
      </c>
      <c r="I130">
        <f t="shared" si="190"/>
        <v>1.9453968674351192E-2</v>
      </c>
      <c r="J130">
        <f t="shared" si="190"/>
        <v>1.9219246604397534E-2</v>
      </c>
      <c r="K130">
        <f t="shared" si="190"/>
        <v>1.8986255443034099E-2</v>
      </c>
      <c r="L130">
        <f t="shared" si="190"/>
        <v>1.8754984308838759E-2</v>
      </c>
      <c r="M130">
        <f t="shared" si="190"/>
        <v>1.8525422383528462E-2</v>
      </c>
      <c r="N130">
        <f t="shared" si="191"/>
        <v>1.8297558911610199E-2</v>
      </c>
      <c r="O130">
        <f t="shared" si="191"/>
        <v>1.8071383200033757E-2</v>
      </c>
      <c r="P130">
        <f t="shared" si="191"/>
        <v>1.7846884617846399E-2</v>
      </c>
      <c r="Q130">
        <f t="shared" si="191"/>
        <v>1.7624052595849364E-2</v>
      </c>
      <c r="R130">
        <f t="shared" si="191"/>
        <v>1.740287662625617E-2</v>
      </c>
      <c r="S130">
        <f t="shared" si="191"/>
        <v>1.7183346262352826E-2</v>
      </c>
      <c r="T130">
        <f t="shared" si="191"/>
        <v>1.6965451118159801E-2</v>
      </c>
      <c r="U130">
        <f t="shared" si="191"/>
        <v>1.6749180868095813E-2</v>
      </c>
      <c r="V130">
        <f t="shared" si="191"/>
        <v>1.6534525246643447E-2</v>
      </c>
      <c r="W130">
        <f t="shared" si="191"/>
        <v>1.6321474048016548E-2</v>
      </c>
      <c r="X130">
        <f t="shared" si="192"/>
        <v>1.6110017125829379E-2</v>
      </c>
      <c r="Y130">
        <f t="shared" si="192"/>
        <v>1.5900144392767577E-2</v>
      </c>
      <c r="Z130">
        <f t="shared" si="192"/>
        <v>1.5691845820260876E-2</v>
      </c>
      <c r="AA130">
        <f t="shared" si="192"/>
        <v>1.5485111438157539E-2</v>
      </c>
      <c r="AB130">
        <f t="shared" si="192"/>
        <v>1.5279931334400611E-2</v>
      </c>
      <c r="AC130">
        <f t="shared" si="192"/>
        <v>1.5076295654705842E-2</v>
      </c>
      <c r="AD130">
        <f t="shared" si="192"/>
        <v>1.4874194602241353E-2</v>
      </c>
      <c r="AE130">
        <f t="shared" si="192"/>
        <v>1.4673618437309048E-2</v>
      </c>
      <c r="AF130">
        <f t="shared" si="192"/>
        <v>1.4474557477027715E-2</v>
      </c>
      <c r="AG130">
        <f t="shared" si="192"/>
        <v>1.4277002095017803E-2</v>
      </c>
      <c r="AH130">
        <f t="shared" si="193"/>
        <v>1.4080942721087938E-2</v>
      </c>
      <c r="AI130">
        <f t="shared" si="193"/>
        <v>1.3886369840923089E-2</v>
      </c>
      <c r="AJ130">
        <f t="shared" si="193"/>
        <v>1.3693273995774422E-2</v>
      </c>
      <c r="AK130">
        <f t="shared" si="193"/>
        <v>1.3501645782150795E-2</v>
      </c>
      <c r="AL130">
        <f t="shared" si="193"/>
        <v>1.3311475851511949E-2</v>
      </c>
      <c r="AM130">
        <f t="shared" si="193"/>
        <v>1.3122754909963313E-2</v>
      </c>
      <c r="AN130">
        <f t="shared" si="193"/>
        <v>1.2935473717952457E-2</v>
      </c>
      <c r="AO130">
        <f t="shared" si="193"/>
        <v>1.2749623089967179E-2</v>
      </c>
      <c r="AP130">
        <f t="shared" si="193"/>
        <v>1.2565193894235223E-2</v>
      </c>
      <c r="AQ130">
        <f t="shared" si="193"/>
        <v>1.2382177052425567E-2</v>
      </c>
      <c r="AR130">
        <f t="shared" si="194"/>
        <v>1.2200563539351386E-2</v>
      </c>
      <c r="AS130">
        <f t="shared" si="194"/>
        <v>1.2020344382674551E-2</v>
      </c>
      <c r="AT130">
        <f t="shared" si="194"/>
        <v>1.1841510662611727E-2</v>
      </c>
      <c r="AU130">
        <f t="shared" si="194"/>
        <v>1.1664053511642089E-2</v>
      </c>
      <c r="AV130">
        <f t="shared" si="194"/>
        <v>1.1487964114216554E-2</v>
      </c>
      <c r="AW130">
        <f t="shared" si="194"/>
        <v>1.1313233706468617E-2</v>
      </c>
      <c r="AX130">
        <f t="shared" si="194"/>
        <v>1.0055908269112863E-2</v>
      </c>
      <c r="AY130">
        <f t="shared" si="194"/>
        <v>8.5918370930762253E-3</v>
      </c>
      <c r="AZ130">
        <f t="shared" si="194"/>
        <v>7.7336732662862482E-3</v>
      </c>
      <c r="BA130">
        <f t="shared" si="194"/>
        <v>7.0836548707382142E-3</v>
      </c>
      <c r="BB130">
        <f t="shared" si="195"/>
        <v>6.5525448183550127E-3</v>
      </c>
      <c r="BC130">
        <f t="shared" si="195"/>
        <v>6.1016611541583384E-3</v>
      </c>
      <c r="BD130">
        <f t="shared" si="195"/>
        <v>5.7098083021631819E-3</v>
      </c>
      <c r="BE130">
        <f t="shared" si="195"/>
        <v>5.3637729139844083E-3</v>
      </c>
      <c r="BF130">
        <f t="shared" si="195"/>
        <v>5.0546084238962388E-3</v>
      </c>
      <c r="BG130">
        <f t="shared" si="195"/>
        <v>4.775898665989391E-3</v>
      </c>
      <c r="BH130">
        <f t="shared" si="195"/>
        <v>4.5228434431432134E-3</v>
      </c>
      <c r="BI130">
        <f t="shared" si="195"/>
        <v>4.2917335206437909E-3</v>
      </c>
      <c r="BJ130">
        <f t="shared" si="195"/>
        <v>4.079628742590379E-3</v>
      </c>
      <c r="BK130">
        <f t="shared" si="195"/>
        <v>3.884150204222035E-3</v>
      </c>
      <c r="BL130">
        <f t="shared" si="196"/>
        <v>3.703340329554888E-3</v>
      </c>
      <c r="BM130">
        <f t="shared" si="196"/>
        <v>3.5355653533750741E-3</v>
      </c>
      <c r="BN130">
        <f t="shared" si="196"/>
        <v>3.3794453549742111E-3</v>
      </c>
      <c r="BO130">
        <f t="shared" si="196"/>
        <v>3.2338028038778445E-3</v>
      </c>
      <c r="BP130">
        <f t="shared" si="196"/>
        <v>3.0976239062951807E-3</v>
      </c>
      <c r="BQ130">
        <f t="shared" si="196"/>
        <v>2.9700290260910229E-3</v>
      </c>
      <c r="BR130">
        <f t="shared" si="196"/>
        <v>2.8502496802803859E-3</v>
      </c>
      <c r="BS130">
        <f t="shared" si="196"/>
        <v>2.7376103900528868E-3</v>
      </c>
      <c r="BT130">
        <f t="shared" si="196"/>
        <v>2.6315141793890164E-3</v>
      </c>
      <c r="BU130">
        <f t="shared" si="196"/>
        <v>2.531430855848804E-3</v>
      </c>
      <c r="BV130">
        <f t="shared" si="197"/>
        <v>2.4368874426437329E-3</v>
      </c>
      <c r="BW130">
        <f t="shared" si="197"/>
        <v>2.347460294813549E-3</v>
      </c>
      <c r="BX130">
        <f t="shared" si="197"/>
        <v>2.2627685486131801E-3</v>
      </c>
      <c r="BY130">
        <f t="shared" si="197"/>
        <v>2.1824686371280416E-3</v>
      </c>
      <c r="BZ130">
        <f t="shared" si="197"/>
        <v>2.1062496665705806E-3</v>
      </c>
      <c r="CA130">
        <f t="shared" si="197"/>
        <v>2.0338294932871295E-3</v>
      </c>
      <c r="CB130">
        <f t="shared" si="197"/>
        <v>1.9649513757293529E-3</v>
      </c>
      <c r="CC130">
        <f t="shared" si="197"/>
        <v>1.8993811016356191E-3</v>
      </c>
      <c r="CD130">
        <f t="shared" si="197"/>
        <v>1.836904510611343E-3</v>
      </c>
      <c r="CE130">
        <f t="shared" si="197"/>
        <v>1.7773253477487501E-3</v>
      </c>
      <c r="CF130">
        <f t="shared" si="198"/>
        <v>1.7204633960049972E-3</v>
      </c>
      <c r="CG130">
        <f t="shared" si="198"/>
        <v>1.6661528445784995E-3</v>
      </c>
      <c r="CH130">
        <f t="shared" si="198"/>
        <v>1.6142408580868939E-3</v>
      </c>
      <c r="CI130">
        <f t="shared" si="198"/>
        <v>1.564586317402545E-3</v>
      </c>
      <c r="CJ130">
        <f t="shared" si="198"/>
        <v>1.5170587078780944E-3</v>
      </c>
      <c r="CK130">
        <f t="shared" si="198"/>
        <v>1.4715371346488485E-3</v>
      </c>
      <c r="CL130">
        <f t="shared" si="198"/>
        <v>1.4279094479247628E-3</v>
      </c>
      <c r="CM130">
        <f t="shared" si="198"/>
        <v>1.3860714638314676E-3</v>
      </c>
      <c r="CN130">
        <f t="shared" si="198"/>
        <v>1.3459262685429488E-3</v>
      </c>
      <c r="CO130">
        <f t="shared" si="198"/>
        <v>1.3073835952584186E-3</v>
      </c>
      <c r="CP130">
        <f t="shared" si="199"/>
        <v>1.2703592650836529E-3</v>
      </c>
      <c r="CQ130">
        <f t="shared" si="199"/>
        <v>1.2347746841388065E-3</v>
      </c>
      <c r="CR130">
        <f t="shared" si="199"/>
        <v>7.9490183904416215E-4</v>
      </c>
      <c r="CS130">
        <f t="shared" si="199"/>
        <v>5.1624166774492638E-4</v>
      </c>
      <c r="CT130">
        <f t="shared" si="199"/>
        <v>3.5747604238382173E-4</v>
      </c>
      <c r="CU130">
        <f t="shared" si="199"/>
        <v>2.4865275078771946E-4</v>
      </c>
      <c r="CV130">
        <f t="shared" si="199"/>
        <v>1.6976221051741104E-4</v>
      </c>
      <c r="CW130">
        <f t="shared" si="199"/>
        <v>1.1158037801945836E-4</v>
      </c>
      <c r="CX130">
        <f t="shared" si="199"/>
        <v>6.8900521737546417E-5</v>
      </c>
      <c r="CY130">
        <f t="shared" si="199"/>
        <v>3.841697070158177E-5</v>
      </c>
      <c r="CZ130">
        <f t="shared" si="200"/>
        <v>1.7861402962341697E-5</v>
      </c>
      <c r="DA130">
        <f t="shared" si="200"/>
        <v>5.5886551443565673E-6</v>
      </c>
      <c r="DB130">
        <f t="shared" si="200"/>
        <v>3.5495738429385969E-7</v>
      </c>
      <c r="DC130">
        <f t="shared" si="200"/>
        <v>0</v>
      </c>
      <c r="DD130">
        <f t="shared" si="200"/>
        <v>0</v>
      </c>
      <c r="DE130">
        <f t="shared" si="200"/>
        <v>0</v>
      </c>
      <c r="DF130">
        <f t="shared" si="200"/>
        <v>0</v>
      </c>
      <c r="DG130">
        <f t="shared" si="200"/>
        <v>0</v>
      </c>
      <c r="DH130">
        <f t="shared" si="200"/>
        <v>0</v>
      </c>
      <c r="DI130">
        <f t="shared" si="200"/>
        <v>0</v>
      </c>
      <c r="DJ130">
        <f t="shared" si="201"/>
        <v>0</v>
      </c>
      <c r="DK130">
        <f t="shared" si="201"/>
        <v>0</v>
      </c>
      <c r="DL130">
        <f t="shared" si="201"/>
        <v>0</v>
      </c>
      <c r="DM130">
        <f t="shared" si="201"/>
        <v>0</v>
      </c>
      <c r="DN130">
        <f t="shared" si="201"/>
        <v>0</v>
      </c>
      <c r="DO130">
        <f t="shared" si="201"/>
        <v>0</v>
      </c>
      <c r="DP130">
        <f t="shared" si="201"/>
        <v>0</v>
      </c>
      <c r="DQ130">
        <f t="shared" si="201"/>
        <v>0</v>
      </c>
      <c r="DR130">
        <f t="shared" si="201"/>
        <v>0</v>
      </c>
      <c r="DS130">
        <f t="shared" si="201"/>
        <v>0</v>
      </c>
      <c r="DT130">
        <f t="shared" si="202"/>
        <v>0</v>
      </c>
      <c r="DU130">
        <f t="shared" si="202"/>
        <v>0</v>
      </c>
      <c r="DV130">
        <f t="shared" si="202"/>
        <v>0</v>
      </c>
      <c r="DW130">
        <f t="shared" si="202"/>
        <v>0</v>
      </c>
      <c r="DX130">
        <f t="shared" si="202"/>
        <v>0</v>
      </c>
      <c r="DY130">
        <f t="shared" si="202"/>
        <v>0</v>
      </c>
      <c r="DZ130">
        <f t="shared" si="202"/>
        <v>0</v>
      </c>
      <c r="EA130">
        <f t="shared" si="202"/>
        <v>0</v>
      </c>
      <c r="EB130">
        <f t="shared" si="202"/>
        <v>0</v>
      </c>
      <c r="EC130">
        <f t="shared" si="202"/>
        <v>0</v>
      </c>
      <c r="ED130">
        <f t="shared" si="203"/>
        <v>0</v>
      </c>
      <c r="EE130">
        <f t="shared" si="203"/>
        <v>0</v>
      </c>
      <c r="EF130">
        <f t="shared" si="203"/>
        <v>0</v>
      </c>
      <c r="EG130">
        <f t="shared" si="203"/>
        <v>0</v>
      </c>
      <c r="EH130">
        <f t="shared" si="203"/>
        <v>0</v>
      </c>
      <c r="EI130">
        <f t="shared" si="203"/>
        <v>0</v>
      </c>
      <c r="EJ130">
        <f t="shared" si="203"/>
        <v>0</v>
      </c>
      <c r="EK130">
        <f t="shared" si="203"/>
        <v>0</v>
      </c>
      <c r="EL130">
        <f t="shared" si="203"/>
        <v>0</v>
      </c>
      <c r="EM130">
        <f t="shared" si="203"/>
        <v>0</v>
      </c>
      <c r="EN130">
        <f t="shared" si="204"/>
        <v>0</v>
      </c>
      <c r="EO130">
        <f t="shared" si="204"/>
        <v>0</v>
      </c>
      <c r="EP130">
        <f t="shared" si="204"/>
        <v>0</v>
      </c>
      <c r="EQ130">
        <f t="shared" si="204"/>
        <v>0</v>
      </c>
      <c r="ER130">
        <f t="shared" si="204"/>
        <v>0</v>
      </c>
      <c r="ES130">
        <f t="shared" si="204"/>
        <v>0</v>
      </c>
      <c r="ET130">
        <f t="shared" si="204"/>
        <v>0</v>
      </c>
      <c r="EU130">
        <f t="shared" si="204"/>
        <v>0</v>
      </c>
      <c r="EV130">
        <f t="shared" si="204"/>
        <v>0</v>
      </c>
      <c r="EW130">
        <f t="shared" si="204"/>
        <v>0</v>
      </c>
      <c r="EX130">
        <f t="shared" si="204"/>
        <v>0</v>
      </c>
      <c r="EZ130">
        <f t="shared" si="112"/>
        <v>0.87856471937710023</v>
      </c>
      <c r="FB130">
        <f t="shared" si="158"/>
        <v>1.125252064205684E-2</v>
      </c>
      <c r="FC130">
        <f t="shared" si="159"/>
        <v>0.24857739668221521</v>
      </c>
    </row>
    <row r="131" spans="1:159" x14ac:dyDescent="0.25">
      <c r="A131">
        <v>920</v>
      </c>
      <c r="B131" s="19">
        <f>'Input spectra'!Y130</f>
        <v>4.5471771580479797E-2</v>
      </c>
      <c r="C131">
        <f>'Input spectra'!F130</f>
        <v>0</v>
      </c>
      <c r="D131">
        <f t="shared" si="190"/>
        <v>2.0653927966864227E-2</v>
      </c>
      <c r="E131">
        <f t="shared" si="190"/>
        <v>2.041049308828323E-2</v>
      </c>
      <c r="F131">
        <f t="shared" si="190"/>
        <v>2.0168841946114791E-2</v>
      </c>
      <c r="G131">
        <f t="shared" si="190"/>
        <v>1.9928963365885885E-2</v>
      </c>
      <c r="H131">
        <f t="shared" si="190"/>
        <v>1.9690846237802651E-2</v>
      </c>
      <c r="I131">
        <f t="shared" si="190"/>
        <v>1.9454479516393557E-2</v>
      </c>
      <c r="J131">
        <f t="shared" si="190"/>
        <v>1.9219852220154401E-2</v>
      </c>
      <c r="K131">
        <f t="shared" si="190"/>
        <v>1.8986953431195244E-2</v>
      </c>
      <c r="L131">
        <f t="shared" si="190"/>
        <v>1.8755772294889228E-2</v>
      </c>
      <c r="M131">
        <f t="shared" si="190"/>
        <v>1.8526298019523282E-2</v>
      </c>
      <c r="N131">
        <f t="shared" si="191"/>
        <v>1.8298519875950665E-2</v>
      </c>
      <c r="O131">
        <f t="shared" si="191"/>
        <v>1.8072427197245382E-2</v>
      </c>
      <c r="P131">
        <f t="shared" si="191"/>
        <v>1.7848009378358457E-2</v>
      </c>
      <c r="Q131">
        <f t="shared" si="191"/>
        <v>1.7625255875776052E-2</v>
      </c>
      <c r="R131">
        <f t="shared" si="191"/>
        <v>1.7404156207179364E-2</v>
      </c>
      <c r="S131">
        <f t="shared" si="191"/>
        <v>1.7184699951106403E-2</v>
      </c>
      <c r="T131">
        <f t="shared" si="191"/>
        <v>1.696687674661556E-2</v>
      </c>
      <c r="U131">
        <f t="shared" si="191"/>
        <v>1.6750676292950923E-2</v>
      </c>
      <c r="V131">
        <f t="shared" si="191"/>
        <v>1.6536088349209492E-2</v>
      </c>
      <c r="W131">
        <f t="shared" si="191"/>
        <v>1.6323102734010064E-2</v>
      </c>
      <c r="X131">
        <f t="shared" si="192"/>
        <v>1.6111709325163964E-2</v>
      </c>
      <c r="Y131">
        <f t="shared" si="192"/>
        <v>1.5901898059347497E-2</v>
      </c>
      <c r="Z131">
        <f t="shared" si="192"/>
        <v>1.5693658931776183E-2</v>
      </c>
      <c r="AA131">
        <f t="shared" si="192"/>
        <v>1.5486981995880713E-2</v>
      </c>
      <c r="AB131">
        <f t="shared" si="192"/>
        <v>1.5281857362984656E-2</v>
      </c>
      <c r="AC131">
        <f t="shared" si="192"/>
        <v>1.5078275201983888E-2</v>
      </c>
      <c r="AD131">
        <f t="shared" si="192"/>
        <v>1.4876225739027728E-2</v>
      </c>
      <c r="AE131">
        <f t="shared" si="192"/>
        <v>1.4675699257201802E-2</v>
      </c>
      <c r="AF131">
        <f t="shared" si="192"/>
        <v>1.4476686096212596E-2</v>
      </c>
      <c r="AG131">
        <f t="shared" si="192"/>
        <v>1.4279176652073677E-2</v>
      </c>
      <c r="AH131">
        <f t="shared" si="193"/>
        <v>1.4083161376793647E-2</v>
      </c>
      <c r="AI131">
        <f t="shared" si="193"/>
        <v>1.3888630778065719E-2</v>
      </c>
      <c r="AJ131">
        <f t="shared" si="193"/>
        <v>1.3695575418958991E-2</v>
      </c>
      <c r="AK131">
        <f t="shared" si="193"/>
        <v>1.3503985917611344E-2</v>
      </c>
      <c r="AL131">
        <f t="shared" si="193"/>
        <v>1.3313852946924025E-2</v>
      </c>
      <c r="AM131">
        <f t="shared" si="193"/>
        <v>1.3125167234257841E-2</v>
      </c>
      <c r="AN131">
        <f t="shared" si="193"/>
        <v>1.2937919561130976E-2</v>
      </c>
      <c r="AO131">
        <f t="shared" si="193"/>
        <v>1.2752100762918463E-2</v>
      </c>
      <c r="AP131">
        <f t="shared" si="193"/>
        <v>1.2567701728553232E-2</v>
      </c>
      <c r="AQ131">
        <f t="shared" si="193"/>
        <v>1.2384713400228781E-2</v>
      </c>
      <c r="AR131">
        <f t="shared" si="194"/>
        <v>1.2203126773103437E-2</v>
      </c>
      <c r="AS131">
        <f t="shared" si="194"/>
        <v>1.202293289500622E-2</v>
      </c>
      <c r="AT131">
        <f t="shared" si="194"/>
        <v>1.1844122866144242E-2</v>
      </c>
      <c r="AU131">
        <f t="shared" si="194"/>
        <v>1.1666687838811739E-2</v>
      </c>
      <c r="AV131">
        <f t="shared" si="194"/>
        <v>1.149061901710061E-2</v>
      </c>
      <c r="AW131">
        <f t="shared" si="194"/>
        <v>1.1315907656612542E-2</v>
      </c>
      <c r="AX131">
        <f t="shared" si="194"/>
        <v>1.0058337866479129E-2</v>
      </c>
      <c r="AY131">
        <f t="shared" si="194"/>
        <v>8.5939580908160548E-3</v>
      </c>
      <c r="AZ131">
        <f t="shared" si="194"/>
        <v>7.7356230413494972E-3</v>
      </c>
      <c r="BA131">
        <f t="shared" si="194"/>
        <v>7.0854779773586287E-3</v>
      </c>
      <c r="BB131">
        <f t="shared" si="195"/>
        <v>6.5542656553723017E-3</v>
      </c>
      <c r="BC131">
        <f t="shared" si="195"/>
        <v>6.1032956323785973E-3</v>
      </c>
      <c r="BD131">
        <f t="shared" si="195"/>
        <v>5.7113678075796396E-3</v>
      </c>
      <c r="BE131">
        <f t="shared" si="195"/>
        <v>5.36526608451144E-3</v>
      </c>
      <c r="BF131">
        <f t="shared" si="195"/>
        <v>5.056042081933161E-3</v>
      </c>
      <c r="BG131">
        <f t="shared" si="195"/>
        <v>4.7772783614341433E-3</v>
      </c>
      <c r="BH131">
        <f t="shared" si="195"/>
        <v>4.5241737938968097E-3</v>
      </c>
      <c r="BI131">
        <f t="shared" si="195"/>
        <v>4.2930184383752129E-3</v>
      </c>
      <c r="BJ131">
        <f t="shared" si="195"/>
        <v>4.0808715890951579E-3</v>
      </c>
      <c r="BK131">
        <f t="shared" si="195"/>
        <v>3.8853539035751438E-3</v>
      </c>
      <c r="BL131">
        <f t="shared" si="196"/>
        <v>3.7045074509080857E-3</v>
      </c>
      <c r="BM131">
        <f t="shared" si="196"/>
        <v>3.5366981735751829E-3</v>
      </c>
      <c r="BN131">
        <f t="shared" si="196"/>
        <v>3.3805459069011913E-3</v>
      </c>
      <c r="BO131">
        <f t="shared" si="196"/>
        <v>3.2348729144232864E-3</v>
      </c>
      <c r="BP131">
        <f t="shared" si="196"/>
        <v>3.0986652266626231E-3</v>
      </c>
      <c r="BQ131">
        <f t="shared" si="196"/>
        <v>2.9710430562980084E-3</v>
      </c>
      <c r="BR131">
        <f t="shared" si="196"/>
        <v>2.8512377892091732E-3</v>
      </c>
      <c r="BS131">
        <f t="shared" si="196"/>
        <v>2.7385738320335443E-3</v>
      </c>
      <c r="BT131">
        <f t="shared" si="196"/>
        <v>2.6324541080457006E-3</v>
      </c>
      <c r="BU131">
        <f t="shared" si="196"/>
        <v>2.5323483357605208E-3</v>
      </c>
      <c r="BV131">
        <f t="shared" si="197"/>
        <v>2.4377834592411991E-3</v>
      </c>
      <c r="BW131">
        <f t="shared" si="197"/>
        <v>2.348335762838659E-3</v>
      </c>
      <c r="BX131">
        <f t="shared" si="197"/>
        <v>2.2636243193967943E-3</v>
      </c>
      <c r="BY131">
        <f t="shared" si="197"/>
        <v>2.1833055048884795E-3</v>
      </c>
      <c r="BZ131">
        <f t="shared" si="197"/>
        <v>2.107068373894501E-3</v>
      </c>
      <c r="CA131">
        <f t="shared" si="197"/>
        <v>2.0346307359231097E-3</v>
      </c>
      <c r="CB131">
        <f t="shared" si="197"/>
        <v>1.9657358068000514E-3</v>
      </c>
      <c r="CC131">
        <f t="shared" si="197"/>
        <v>1.9001493353551983E-3</v>
      </c>
      <c r="CD131">
        <f t="shared" si="197"/>
        <v>1.837657125579605E-3</v>
      </c>
      <c r="CE131">
        <f t="shared" si="197"/>
        <v>1.7780628898812691E-3</v>
      </c>
      <c r="CF131">
        <f t="shared" si="198"/>
        <v>1.721186381148741E-3</v>
      </c>
      <c r="CG131">
        <f t="shared" si="198"/>
        <v>1.6668617608544809E-3</v>
      </c>
      <c r="CH131">
        <f t="shared" si="198"/>
        <v>1.6149361679949179E-3</v>
      </c>
      <c r="CI131">
        <f t="shared" si="198"/>
        <v>1.5652684597177952E-3</v>
      </c>
      <c r="CJ131">
        <f t="shared" si="198"/>
        <v>1.5177280993649009E-3</v>
      </c>
      <c r="CK131">
        <f t="shared" si="198"/>
        <v>1.4721941716133371E-3</v>
      </c>
      <c r="CL131">
        <f t="shared" si="198"/>
        <v>1.4285545076250321E-3</v>
      </c>
      <c r="CM131">
        <f t="shared" si="198"/>
        <v>1.3867049057613935E-3</v>
      </c>
      <c r="CN131">
        <f t="shared" si="198"/>
        <v>1.3465484356035558E-3</v>
      </c>
      <c r="CO131">
        <f t="shared" si="198"/>
        <v>1.3079948148289409E-3</v>
      </c>
      <c r="CP131">
        <f t="shared" si="199"/>
        <v>1.2709598500028623E-3</v>
      </c>
      <c r="CQ131">
        <f t="shared" si="199"/>
        <v>1.2353649336058537E-3</v>
      </c>
      <c r="CR131">
        <f t="shared" si="199"/>
        <v>7.9528599623245933E-4</v>
      </c>
      <c r="CS131">
        <f t="shared" si="199"/>
        <v>5.1649386756890574E-4</v>
      </c>
      <c r="CT131">
        <f t="shared" si="199"/>
        <v>3.5765255864124581E-4</v>
      </c>
      <c r="CU131">
        <f t="shared" si="199"/>
        <v>2.48776838257702E-4</v>
      </c>
      <c r="CV131">
        <f t="shared" si="199"/>
        <v>1.6984782050845853E-4</v>
      </c>
      <c r="CW131">
        <f t="shared" si="199"/>
        <v>1.1163723357404243E-4</v>
      </c>
      <c r="CX131">
        <f t="shared" si="199"/>
        <v>6.8935991890739902E-5</v>
      </c>
      <c r="CY131">
        <f t="shared" si="199"/>
        <v>3.8436949709979227E-5</v>
      </c>
      <c r="CZ131">
        <f t="shared" si="200"/>
        <v>1.7870785759495071E-5</v>
      </c>
      <c r="DA131">
        <f t="shared" si="200"/>
        <v>5.5916202937879767E-6</v>
      </c>
      <c r="DB131">
        <f t="shared" si="200"/>
        <v>3.5514757768723912E-7</v>
      </c>
      <c r="DC131">
        <f t="shared" si="200"/>
        <v>0</v>
      </c>
      <c r="DD131">
        <f t="shared" si="200"/>
        <v>0</v>
      </c>
      <c r="DE131">
        <f t="shared" si="200"/>
        <v>0</v>
      </c>
      <c r="DF131">
        <f t="shared" si="200"/>
        <v>0</v>
      </c>
      <c r="DG131">
        <f t="shared" si="200"/>
        <v>0</v>
      </c>
      <c r="DH131">
        <f t="shared" si="200"/>
        <v>0</v>
      </c>
      <c r="DI131">
        <f t="shared" si="200"/>
        <v>0</v>
      </c>
      <c r="DJ131">
        <f t="shared" si="201"/>
        <v>0</v>
      </c>
      <c r="DK131">
        <f t="shared" si="201"/>
        <v>0</v>
      </c>
      <c r="DL131">
        <f t="shared" si="201"/>
        <v>0</v>
      </c>
      <c r="DM131">
        <f t="shared" si="201"/>
        <v>0</v>
      </c>
      <c r="DN131">
        <f t="shared" si="201"/>
        <v>0</v>
      </c>
      <c r="DO131">
        <f t="shared" si="201"/>
        <v>0</v>
      </c>
      <c r="DP131">
        <f t="shared" si="201"/>
        <v>0</v>
      </c>
      <c r="DQ131">
        <f t="shared" si="201"/>
        <v>0</v>
      </c>
      <c r="DR131">
        <f t="shared" si="201"/>
        <v>0</v>
      </c>
      <c r="DS131">
        <f t="shared" si="201"/>
        <v>0</v>
      </c>
      <c r="DT131">
        <f t="shared" si="202"/>
        <v>0</v>
      </c>
      <c r="DU131">
        <f t="shared" si="202"/>
        <v>0</v>
      </c>
      <c r="DV131">
        <f t="shared" si="202"/>
        <v>0</v>
      </c>
      <c r="DW131">
        <f t="shared" si="202"/>
        <v>0</v>
      </c>
      <c r="DX131">
        <f t="shared" si="202"/>
        <v>0</v>
      </c>
      <c r="DY131">
        <f t="shared" si="202"/>
        <v>0</v>
      </c>
      <c r="DZ131">
        <f t="shared" si="202"/>
        <v>0</v>
      </c>
      <c r="EA131">
        <f t="shared" si="202"/>
        <v>0</v>
      </c>
      <c r="EB131">
        <f t="shared" si="202"/>
        <v>0</v>
      </c>
      <c r="EC131">
        <f t="shared" si="202"/>
        <v>0</v>
      </c>
      <c r="ED131">
        <f t="shared" si="203"/>
        <v>0</v>
      </c>
      <c r="EE131">
        <f t="shared" si="203"/>
        <v>0</v>
      </c>
      <c r="EF131">
        <f t="shared" si="203"/>
        <v>0</v>
      </c>
      <c r="EG131">
        <f t="shared" si="203"/>
        <v>0</v>
      </c>
      <c r="EH131">
        <f t="shared" si="203"/>
        <v>0</v>
      </c>
      <c r="EI131">
        <f t="shared" si="203"/>
        <v>0</v>
      </c>
      <c r="EJ131">
        <f t="shared" si="203"/>
        <v>0</v>
      </c>
      <c r="EK131">
        <f t="shared" si="203"/>
        <v>0</v>
      </c>
      <c r="EL131">
        <f t="shared" si="203"/>
        <v>0</v>
      </c>
      <c r="EM131">
        <f t="shared" si="203"/>
        <v>0</v>
      </c>
      <c r="EN131">
        <f t="shared" si="204"/>
        <v>0</v>
      </c>
      <c r="EO131">
        <f t="shared" si="204"/>
        <v>0</v>
      </c>
      <c r="EP131">
        <f t="shared" si="204"/>
        <v>0</v>
      </c>
      <c r="EQ131">
        <f t="shared" si="204"/>
        <v>0</v>
      </c>
      <c r="ER131">
        <f t="shared" si="204"/>
        <v>0</v>
      </c>
      <c r="ES131">
        <f t="shared" si="204"/>
        <v>0</v>
      </c>
      <c r="ET131">
        <f t="shared" si="204"/>
        <v>0</v>
      </c>
      <c r="EU131">
        <f t="shared" si="204"/>
        <v>0</v>
      </c>
      <c r="EV131">
        <f t="shared" si="204"/>
        <v>0</v>
      </c>
      <c r="EW131">
        <f t="shared" si="204"/>
        <v>0</v>
      </c>
      <c r="EX131">
        <f t="shared" si="204"/>
        <v>0</v>
      </c>
      <c r="EZ131">
        <f t="shared" si="112"/>
        <v>0.87869143321929066</v>
      </c>
      <c r="FB131">
        <f t="shared" ref="FB131:FB153" si="205">(1-EXP(-(C131*_c3+B131)*_t))/2</f>
        <v>1.1239686614988365E-2</v>
      </c>
      <c r="FC131">
        <f t="shared" ref="FC131:FC153" si="206">LN(1-FB131)/(-(C131*_c3+B131))</f>
        <v>0.24857903774290402</v>
      </c>
    </row>
    <row r="132" spans="1:159" x14ac:dyDescent="0.25">
      <c r="A132">
        <v>925</v>
      </c>
      <c r="B132" s="19">
        <f>'Input spectra'!Y131</f>
        <v>4.5419254241326201E-2</v>
      </c>
      <c r="C132">
        <f>'Input spectra'!F131</f>
        <v>0</v>
      </c>
      <c r="D132">
        <f t="shared" si="190"/>
        <v>2.0653927966864227E-2</v>
      </c>
      <c r="E132">
        <f t="shared" si="190"/>
        <v>2.041060027904348E-2</v>
      </c>
      <c r="F132">
        <f t="shared" si="190"/>
        <v>2.0169053790009901E-2</v>
      </c>
      <c r="G132">
        <f t="shared" si="190"/>
        <v>1.9929277353197761E-2</v>
      </c>
      <c r="H132">
        <f t="shared" si="190"/>
        <v>1.9691259886487417E-2</v>
      </c>
      <c r="I132">
        <f t="shared" si="190"/>
        <v>1.9454990371850129E-2</v>
      </c>
      <c r="J132">
        <f t="shared" si="190"/>
        <v>1.9220457854994766E-2</v>
      </c>
      <c r="K132">
        <f t="shared" si="190"/>
        <v>1.898765144501639E-2</v>
      </c>
      <c r="L132">
        <f t="shared" si="190"/>
        <v>1.8756560314046739E-2</v>
      </c>
      <c r="M132">
        <f t="shared" si="190"/>
        <v>1.8527173696906547E-2</v>
      </c>
      <c r="N132">
        <f t="shared" si="191"/>
        <v>1.8299480890759751E-2</v>
      </c>
      <c r="O132">
        <f t="shared" si="191"/>
        <v>1.8073471254769498E-2</v>
      </c>
      <c r="P132">
        <f t="shared" si="191"/>
        <v>1.7849134209756066E-2</v>
      </c>
      <c r="Q132">
        <f t="shared" si="191"/>
        <v>1.7626459237856527E-2</v>
      </c>
      <c r="R132">
        <f t="shared" si="191"/>
        <v>1.7405435882186276E-2</v>
      </c>
      <c r="S132">
        <f t="shared" si="191"/>
        <v>1.7186053746502384E-2</v>
      </c>
      <c r="T132">
        <f t="shared" si="191"/>
        <v>1.6968302494868689E-2</v>
      </c>
      <c r="U132">
        <f t="shared" si="191"/>
        <v>1.6752171851322745E-2</v>
      </c>
      <c r="V132">
        <f t="shared" si="191"/>
        <v>1.6537651599544498E-2</v>
      </c>
      <c r="W132">
        <f t="shared" si="191"/>
        <v>1.6324731582526775E-2</v>
      </c>
      <c r="X132">
        <f t="shared" si="192"/>
        <v>1.6113401702247499E-2</v>
      </c>
      <c r="Y132">
        <f t="shared" si="192"/>
        <v>1.5903651919343675E-2</v>
      </c>
      <c r="Z132">
        <f t="shared" si="192"/>
        <v>1.569547225278714E-2</v>
      </c>
      <c r="AA132">
        <f t="shared" si="192"/>
        <v>1.5488852779561977E-2</v>
      </c>
      <c r="AB132">
        <f t="shared" si="192"/>
        <v>1.528378363434375E-2</v>
      </c>
      <c r="AC132">
        <f t="shared" si="192"/>
        <v>1.5080255009180385E-2</v>
      </c>
      <c r="AD132">
        <f t="shared" si="192"/>
        <v>1.4878257153174779E-2</v>
      </c>
      <c r="AE132">
        <f t="shared" si="192"/>
        <v>1.4677780372169111E-2</v>
      </c>
      <c r="AF132">
        <f t="shared" si="192"/>
        <v>1.4478815028430856E-2</v>
      </c>
      <c r="AG132">
        <f t="shared" si="192"/>
        <v>1.428135154034043E-2</v>
      </c>
      <c r="AH132">
        <f t="shared" si="193"/>
        <v>1.4085380382080577E-2</v>
      </c>
      <c r="AI132">
        <f t="shared" si="193"/>
        <v>1.3890892083327361E-2</v>
      </c>
      <c r="AJ132">
        <f t="shared" si="193"/>
        <v>1.369787722894285E-2</v>
      </c>
      <c r="AK132">
        <f t="shared" si="193"/>
        <v>1.3506326458669405E-2</v>
      </c>
      <c r="AL132">
        <f t="shared" si="193"/>
        <v>1.3316230466825665E-2</v>
      </c>
      <c r="AM132">
        <f t="shared" si="193"/>
        <v>1.312758000200411E-2</v>
      </c>
      <c r="AN132">
        <f t="shared" si="193"/>
        <v>1.2940365866770245E-2</v>
      </c>
      <c r="AO132">
        <f t="shared" si="193"/>
        <v>1.275457891736345E-2</v>
      </c>
      <c r="AP132">
        <f t="shared" si="193"/>
        <v>1.2570210063399373E-2</v>
      </c>
      <c r="AQ132">
        <f t="shared" si="193"/>
        <v>1.2387250267573924E-2</v>
      </c>
      <c r="AR132">
        <f t="shared" si="194"/>
        <v>1.2205690545368915E-2</v>
      </c>
      <c r="AS132">
        <f t="shared" si="194"/>
        <v>1.2025521964759199E-2</v>
      </c>
      <c r="AT132">
        <f t="shared" si="194"/>
        <v>1.1846735645921416E-2</v>
      </c>
      <c r="AU132">
        <f t="shared" si="194"/>
        <v>1.1669322760944333E-2</v>
      </c>
      <c r="AV132">
        <f t="shared" si="194"/>
        <v>1.1493274533540664E-2</v>
      </c>
      <c r="AW132">
        <f t="shared" si="194"/>
        <v>1.1318582238760503E-2</v>
      </c>
      <c r="AX132">
        <f t="shared" si="194"/>
        <v>1.0060768050857843E-2</v>
      </c>
      <c r="AY132">
        <f t="shared" si="194"/>
        <v>8.5960796121495407E-3</v>
      </c>
      <c r="AZ132">
        <f t="shared" si="194"/>
        <v>7.7375733079802934E-3</v>
      </c>
      <c r="BA132">
        <f t="shared" si="194"/>
        <v>7.0873015531884853E-3</v>
      </c>
      <c r="BB132">
        <f t="shared" si="195"/>
        <v>6.5559869443178294E-3</v>
      </c>
      <c r="BC132">
        <f t="shared" si="195"/>
        <v>6.1049305484335674E-3</v>
      </c>
      <c r="BD132">
        <f t="shared" si="195"/>
        <v>5.7129277389398438E-3</v>
      </c>
      <c r="BE132">
        <f t="shared" si="195"/>
        <v>5.3667596707082359E-3</v>
      </c>
      <c r="BF132">
        <f t="shared" si="195"/>
        <v>5.0574761466040292E-3</v>
      </c>
      <c r="BG132">
        <f t="shared" si="195"/>
        <v>4.778658455455091E-3</v>
      </c>
      <c r="BH132">
        <f t="shared" si="195"/>
        <v>4.5255045359602428E-3</v>
      </c>
      <c r="BI132">
        <f t="shared" si="195"/>
        <v>4.2943037408028342E-3</v>
      </c>
      <c r="BJ132">
        <f t="shared" si="195"/>
        <v>4.0821148142293493E-3</v>
      </c>
      <c r="BK132">
        <f t="shared" si="195"/>
        <v>3.8865579759550552E-3</v>
      </c>
      <c r="BL132">
        <f t="shared" si="196"/>
        <v>3.7056749400838787E-3</v>
      </c>
      <c r="BM132">
        <f t="shared" si="196"/>
        <v>3.5378313567389131E-3</v>
      </c>
      <c r="BN132">
        <f t="shared" si="196"/>
        <v>3.3816468172344826E-3</v>
      </c>
      <c r="BO132">
        <f t="shared" si="196"/>
        <v>3.2359433790832646E-3</v>
      </c>
      <c r="BP132">
        <f t="shared" si="196"/>
        <v>3.0997068970880911E-3</v>
      </c>
      <c r="BQ132">
        <f t="shared" si="196"/>
        <v>2.9720574327161756E-3</v>
      </c>
      <c r="BR132">
        <f t="shared" si="196"/>
        <v>2.8522262406901456E-3</v>
      </c>
      <c r="BS132">
        <f t="shared" si="196"/>
        <v>2.7395376130764917E-3</v>
      </c>
      <c r="BT132">
        <f t="shared" si="196"/>
        <v>2.633394372427681E-3</v>
      </c>
      <c r="BU132">
        <f t="shared" si="196"/>
        <v>2.5332661481993479E-3</v>
      </c>
      <c r="BV132">
        <f t="shared" si="197"/>
        <v>2.4386798052940723E-3</v>
      </c>
      <c r="BW132">
        <f t="shared" si="197"/>
        <v>2.34921155736312E-3</v>
      </c>
      <c r="BX132">
        <f t="shared" si="197"/>
        <v>2.2644804138297861E-3</v>
      </c>
      <c r="BY132">
        <f t="shared" si="197"/>
        <v>2.1841426935459212E-3</v>
      </c>
      <c r="BZ132">
        <f t="shared" si="197"/>
        <v>2.1078873994530979E-3</v>
      </c>
      <c r="CA132">
        <f t="shared" si="197"/>
        <v>2.0354322942147348E-3</v>
      </c>
      <c r="CB132">
        <f t="shared" si="197"/>
        <v>1.9665205510246081E-3</v>
      </c>
      <c r="CC132">
        <f t="shared" si="197"/>
        <v>1.9009178797986482E-3</v>
      </c>
      <c r="CD132">
        <f t="shared" si="197"/>
        <v>1.8384100489086369E-3</v>
      </c>
      <c r="CE132">
        <f t="shared" si="197"/>
        <v>1.7788007380739011E-3</v>
      </c>
      <c r="CF132">
        <f t="shared" si="198"/>
        <v>1.7219096701103511E-3</v>
      </c>
      <c r="CG132">
        <f t="shared" si="198"/>
        <v>1.6675709787608245E-3</v>
      </c>
      <c r="CH132">
        <f t="shared" si="198"/>
        <v>1.6156317773972E-3</v>
      </c>
      <c r="CI132">
        <f t="shared" si="198"/>
        <v>1.5659508994395437E-3</v>
      </c>
      <c r="CJ132">
        <f t="shared" si="198"/>
        <v>1.5183977862159937E-3</v>
      </c>
      <c r="CK132">
        <f t="shared" si="198"/>
        <v>1.4728515019428808E-3</v>
      </c>
      <c r="CL132">
        <f t="shared" si="198"/>
        <v>1.4291998587317469E-3</v>
      </c>
      <c r="CM132">
        <f t="shared" si="198"/>
        <v>1.3873386371776042E-3</v>
      </c>
      <c r="CN132">
        <f t="shared" si="198"/>
        <v>1.3471708902667307E-3</v>
      </c>
      <c r="CO132">
        <f t="shared" si="198"/>
        <v>1.3086063201529065E-3</v>
      </c>
      <c r="CP132">
        <f t="shared" si="199"/>
        <v>1.2715607188592654E-3</v>
      </c>
      <c r="CQ132">
        <f t="shared" si="199"/>
        <v>1.2359554652251331E-3</v>
      </c>
      <c r="CR132">
        <f t="shared" si="199"/>
        <v>7.9567033907480605E-4</v>
      </c>
      <c r="CS132">
        <f t="shared" si="199"/>
        <v>5.1674619060020294E-4</v>
      </c>
      <c r="CT132">
        <f t="shared" si="199"/>
        <v>3.5782916205972517E-4</v>
      </c>
      <c r="CU132">
        <f t="shared" si="199"/>
        <v>2.4890098765219633E-4</v>
      </c>
      <c r="CV132">
        <f t="shared" si="199"/>
        <v>1.6993347367207396E-4</v>
      </c>
      <c r="CW132">
        <f t="shared" si="199"/>
        <v>1.1169411809925864E-4</v>
      </c>
      <c r="CX132">
        <f t="shared" si="199"/>
        <v>6.8971480304052973E-5</v>
      </c>
      <c r="CY132">
        <f t="shared" si="199"/>
        <v>3.8456939108596659E-5</v>
      </c>
      <c r="CZ132">
        <f t="shared" si="200"/>
        <v>1.7880173485537989E-5</v>
      </c>
      <c r="DA132">
        <f t="shared" si="200"/>
        <v>5.5945870164263406E-6</v>
      </c>
      <c r="DB132">
        <f t="shared" si="200"/>
        <v>3.5533787299011096E-7</v>
      </c>
      <c r="DC132">
        <f t="shared" si="200"/>
        <v>0</v>
      </c>
      <c r="DD132">
        <f t="shared" si="200"/>
        <v>0</v>
      </c>
      <c r="DE132">
        <f t="shared" si="200"/>
        <v>0</v>
      </c>
      <c r="DF132">
        <f t="shared" si="200"/>
        <v>0</v>
      </c>
      <c r="DG132">
        <f t="shared" si="200"/>
        <v>0</v>
      </c>
      <c r="DH132">
        <f t="shared" si="200"/>
        <v>0</v>
      </c>
      <c r="DI132">
        <f t="shared" si="200"/>
        <v>0</v>
      </c>
      <c r="DJ132">
        <f t="shared" si="201"/>
        <v>0</v>
      </c>
      <c r="DK132">
        <f t="shared" si="201"/>
        <v>0</v>
      </c>
      <c r="DL132">
        <f t="shared" si="201"/>
        <v>0</v>
      </c>
      <c r="DM132">
        <f t="shared" si="201"/>
        <v>0</v>
      </c>
      <c r="DN132">
        <f t="shared" si="201"/>
        <v>0</v>
      </c>
      <c r="DO132">
        <f t="shared" si="201"/>
        <v>0</v>
      </c>
      <c r="DP132">
        <f t="shared" si="201"/>
        <v>0</v>
      </c>
      <c r="DQ132">
        <f t="shared" si="201"/>
        <v>0</v>
      </c>
      <c r="DR132">
        <f t="shared" si="201"/>
        <v>0</v>
      </c>
      <c r="DS132">
        <f t="shared" si="201"/>
        <v>0</v>
      </c>
      <c r="DT132">
        <f t="shared" si="202"/>
        <v>0</v>
      </c>
      <c r="DU132">
        <f t="shared" si="202"/>
        <v>0</v>
      </c>
      <c r="DV132">
        <f t="shared" si="202"/>
        <v>0</v>
      </c>
      <c r="DW132">
        <f t="shared" si="202"/>
        <v>0</v>
      </c>
      <c r="DX132">
        <f t="shared" si="202"/>
        <v>0</v>
      </c>
      <c r="DY132">
        <f t="shared" si="202"/>
        <v>0</v>
      </c>
      <c r="DZ132">
        <f t="shared" si="202"/>
        <v>0</v>
      </c>
      <c r="EA132">
        <f t="shared" si="202"/>
        <v>0</v>
      </c>
      <c r="EB132">
        <f t="shared" si="202"/>
        <v>0</v>
      </c>
      <c r="EC132">
        <f t="shared" si="202"/>
        <v>0</v>
      </c>
      <c r="ED132">
        <f t="shared" si="203"/>
        <v>0</v>
      </c>
      <c r="EE132">
        <f t="shared" si="203"/>
        <v>0</v>
      </c>
      <c r="EF132">
        <f t="shared" si="203"/>
        <v>0</v>
      </c>
      <c r="EG132">
        <f t="shared" si="203"/>
        <v>0</v>
      </c>
      <c r="EH132">
        <f t="shared" si="203"/>
        <v>0</v>
      </c>
      <c r="EI132">
        <f t="shared" si="203"/>
        <v>0</v>
      </c>
      <c r="EJ132">
        <f t="shared" si="203"/>
        <v>0</v>
      </c>
      <c r="EK132">
        <f t="shared" si="203"/>
        <v>0</v>
      </c>
      <c r="EL132">
        <f t="shared" si="203"/>
        <v>0</v>
      </c>
      <c r="EM132">
        <f t="shared" si="203"/>
        <v>0</v>
      </c>
      <c r="EN132">
        <f t="shared" si="204"/>
        <v>0</v>
      </c>
      <c r="EO132">
        <f t="shared" si="204"/>
        <v>0</v>
      </c>
      <c r="EP132">
        <f t="shared" si="204"/>
        <v>0</v>
      </c>
      <c r="EQ132">
        <f t="shared" si="204"/>
        <v>0</v>
      </c>
      <c r="ER132">
        <f t="shared" si="204"/>
        <v>0</v>
      </c>
      <c r="ES132">
        <f t="shared" si="204"/>
        <v>0</v>
      </c>
      <c r="ET132">
        <f t="shared" si="204"/>
        <v>0</v>
      </c>
      <c r="EU132">
        <f t="shared" si="204"/>
        <v>0</v>
      </c>
      <c r="EV132">
        <f t="shared" si="204"/>
        <v>0</v>
      </c>
      <c r="EW132">
        <f t="shared" si="204"/>
        <v>0</v>
      </c>
      <c r="EX132">
        <f t="shared" si="204"/>
        <v>0</v>
      </c>
      <c r="EZ132">
        <f t="shared" ref="EZ132:EZ153" si="207">SUM(D132:EX132)</f>
        <v>0.87881817549399588</v>
      </c>
      <c r="FB132">
        <f t="shared" si="205"/>
        <v>1.1226852250911024E-2</v>
      </c>
      <c r="FC132">
        <f t="shared" si="206"/>
        <v>0.24858067880383605</v>
      </c>
    </row>
    <row r="133" spans="1:159" x14ac:dyDescent="0.25">
      <c r="A133">
        <v>930</v>
      </c>
      <c r="B133" s="19">
        <f>'Input spectra'!Y132</f>
        <v>4.5366736902172598E-2</v>
      </c>
      <c r="C133">
        <f>'Input spectra'!F132</f>
        <v>0</v>
      </c>
      <c r="D133">
        <f t="shared" ref="D133:M142" si="208">D$2*EXP(- D$1 * ($C133*_c3+$B133))</f>
        <v>2.0653927966864227E-2</v>
      </c>
      <c r="E133">
        <f t="shared" si="208"/>
        <v>2.0410707470366669E-2</v>
      </c>
      <c r="F133">
        <f t="shared" si="208"/>
        <v>2.016926563613012E-2</v>
      </c>
      <c r="G133">
        <f t="shared" si="208"/>
        <v>1.9929591345456615E-2</v>
      </c>
      <c r="H133">
        <f t="shared" si="208"/>
        <v>1.9691673543861768E-2</v>
      </c>
      <c r="I133">
        <f t="shared" si="208"/>
        <v>1.9455501240721262E-2</v>
      </c>
      <c r="J133">
        <f t="shared" si="208"/>
        <v>1.9221063508919233E-2</v>
      </c>
      <c r="K133">
        <f t="shared" si="208"/>
        <v>1.8988349484498492E-2</v>
      </c>
      <c r="L133">
        <f t="shared" si="208"/>
        <v>1.8757348366312682E-2</v>
      </c>
      <c r="M133">
        <f t="shared" si="208"/>
        <v>1.852804941568021E-2</v>
      </c>
      <c r="N133">
        <f t="shared" ref="N133:W142" si="209">N$2*EXP(- N$1 * ($C133*_c3+$B133))</f>
        <v>1.8300441956040102E-2</v>
      </c>
      <c r="O133">
        <f t="shared" si="209"/>
        <v>1.8074515372609595E-2</v>
      </c>
      <c r="P133">
        <f t="shared" si="209"/>
        <v>1.7850259112043687E-2</v>
      </c>
      <c r="Q133">
        <f t="shared" si="209"/>
        <v>1.7627662682096392E-2</v>
      </c>
      <c r="R133">
        <f t="shared" si="209"/>
        <v>1.7406715651283825E-2</v>
      </c>
      <c r="S133">
        <f t="shared" si="209"/>
        <v>1.7187407648549157E-2</v>
      </c>
      <c r="T133">
        <f t="shared" si="209"/>
        <v>1.6969728362929263E-2</v>
      </c>
      <c r="U133">
        <f t="shared" si="209"/>
        <v>1.6753667543223192E-2</v>
      </c>
      <c r="V133">
        <f t="shared" si="209"/>
        <v>1.6539214997662435E-2</v>
      </c>
      <c r="W133">
        <f t="shared" si="209"/>
        <v>1.6326360593582893E-2</v>
      </c>
      <c r="X133">
        <f t="shared" ref="X133:AG142" si="210">X$2*EXP(- X$1 * ($C133*_c3+$B133))</f>
        <v>1.6115094257098648E-2</v>
      </c>
      <c r="Y133">
        <f t="shared" si="210"/>
        <v>1.590540597277745E-2</v>
      </c>
      <c r="Z133">
        <f t="shared" si="210"/>
        <v>1.5697285783317947E-2</v>
      </c>
      <c r="AA133">
        <f t="shared" si="210"/>
        <v>1.5490723789228625E-2</v>
      </c>
      <c r="AB133">
        <f t="shared" si="210"/>
        <v>1.5285710148508496E-2</v>
      </c>
      <c r="AC133">
        <f t="shared" si="210"/>
        <v>1.5082235076329465E-2</v>
      </c>
      <c r="AD133">
        <f t="shared" si="210"/>
        <v>1.4880288844720377E-2</v>
      </c>
      <c r="AE133">
        <f t="shared" si="210"/>
        <v>1.467986178225282E-2</v>
      </c>
      <c r="AF133">
        <f t="shared" si="210"/>
        <v>1.4480944273728528E-2</v>
      </c>
      <c r="AG133">
        <f t="shared" si="210"/>
        <v>1.4283526759868506E-2</v>
      </c>
      <c r="AH133">
        <f t="shared" ref="AH133:AQ142" si="211">AH$2*EXP(- AH$1 * ($C133*_c3+$B133))</f>
        <v>1.4087599737003808E-2</v>
      </c>
      <c r="AI133">
        <f t="shared" si="211"/>
        <v>1.3893153756767954E-2</v>
      </c>
      <c r="AJ133">
        <f t="shared" si="211"/>
        <v>1.370017942579101E-2</v>
      </c>
      <c r="AK133">
        <f t="shared" si="211"/>
        <v>1.3508667405395284E-2</v>
      </c>
      <c r="AL133">
        <f t="shared" si="211"/>
        <v>1.3318608411292676E-2</v>
      </c>
      <c r="AM133">
        <f t="shared" si="211"/>
        <v>1.3129993213283637E-2</v>
      </c>
      <c r="AN133">
        <f t="shared" si="211"/>
        <v>1.2942812634957704E-2</v>
      </c>
      <c r="AO133">
        <f t="shared" si="211"/>
        <v>1.2757057553395713E-2</v>
      </c>
      <c r="AP133">
        <f t="shared" si="211"/>
        <v>1.2572718898873535E-2</v>
      </c>
      <c r="AQ133">
        <f t="shared" si="211"/>
        <v>1.2389787654567422E-2</v>
      </c>
      <c r="AR133">
        <f t="shared" ref="AR133:BA142" si="212">AR$2*EXP(- AR$1 * ($C133*_c3+$B133))</f>
        <v>1.2208254856260954E-2</v>
      </c>
      <c r="AS133">
        <f t="shared" si="212"/>
        <v>1.2028111592053522E-2</v>
      </c>
      <c r="AT133">
        <f t="shared" si="212"/>
        <v>1.184934900207037E-2</v>
      </c>
      <c r="AU133">
        <f t="shared" si="212"/>
        <v>1.1671958278174247E-2</v>
      </c>
      <c r="AV133">
        <f t="shared" si="212"/>
        <v>1.1495930663678516E-2</v>
      </c>
      <c r="AW133">
        <f t="shared" si="212"/>
        <v>1.1321257453061879E-2</v>
      </c>
      <c r="AX133">
        <f t="shared" si="212"/>
        <v>1.0063198822390838E-2</v>
      </c>
      <c r="AY133">
        <f t="shared" si="212"/>
        <v>8.5982016572059405E-3</v>
      </c>
      <c r="AZ133">
        <f t="shared" si="212"/>
        <v>7.739524066302567E-3</v>
      </c>
      <c r="BA133">
        <f t="shared" si="212"/>
        <v>7.0891255983485434E-3</v>
      </c>
      <c r="BB133">
        <f t="shared" ref="BB133:BK142" si="213">BB$2*EXP(- BB$1 * ($C133*_c3+$B133))</f>
        <v>6.5577086853102822E-3</v>
      </c>
      <c r="BC133">
        <f t="shared" si="213"/>
        <v>6.1065659024405342E-3</v>
      </c>
      <c r="BD133">
        <f t="shared" si="213"/>
        <v>5.7144880963601336E-3</v>
      </c>
      <c r="BE133">
        <f t="shared" si="213"/>
        <v>5.3682536726905108E-3</v>
      </c>
      <c r="BF133">
        <f t="shared" si="213"/>
        <v>5.0589106180241776E-3</v>
      </c>
      <c r="BG133">
        <f t="shared" si="213"/>
        <v>4.7800389481673783E-3</v>
      </c>
      <c r="BH133">
        <f t="shared" si="213"/>
        <v>4.5268356694486119E-3</v>
      </c>
      <c r="BI133">
        <f t="shared" si="213"/>
        <v>4.295589428041831E-3</v>
      </c>
      <c r="BJ133">
        <f t="shared" si="213"/>
        <v>4.0833584181083028E-3</v>
      </c>
      <c r="BK133">
        <f t="shared" si="213"/>
        <v>3.8877624214773707E-3</v>
      </c>
      <c r="BL133">
        <f t="shared" ref="BL133:BU142" si="214">BL$2*EXP(- BL$1 * ($C133*_c3+$B133))</f>
        <v>3.7068427971981882E-3</v>
      </c>
      <c r="BM133">
        <f t="shared" si="214"/>
        <v>3.5389649029825619E-3</v>
      </c>
      <c r="BN133">
        <f t="shared" si="214"/>
        <v>3.3827480860908038E-3</v>
      </c>
      <c r="BO133">
        <f t="shared" si="214"/>
        <v>3.2370141979749601E-3</v>
      </c>
      <c r="BP133">
        <f t="shared" si="214"/>
        <v>3.1007489176892622E-3</v>
      </c>
      <c r="BQ133">
        <f t="shared" si="214"/>
        <v>2.9730721554637298E-3</v>
      </c>
      <c r="BR133">
        <f t="shared" si="214"/>
        <v>2.853215034842056E-3</v>
      </c>
      <c r="BS133">
        <f t="shared" si="214"/>
        <v>2.7405017333010559E-3</v>
      </c>
      <c r="BT133">
        <f t="shared" si="214"/>
        <v>2.6343349726548736E-3</v>
      </c>
      <c r="BU133">
        <f t="shared" si="214"/>
        <v>2.5341842932858055E-3</v>
      </c>
      <c r="BV133">
        <f t="shared" ref="BV133:CE142" si="215">BV$2*EXP(- BV$1 * ($C133*_c3+$B133))</f>
        <v>2.4395764809234891E-3</v>
      </c>
      <c r="BW133">
        <f t="shared" si="215"/>
        <v>2.3500876785086978E-3</v>
      </c>
      <c r="BX133">
        <f t="shared" si="215"/>
        <v>2.2653368320345599E-3</v>
      </c>
      <c r="BY133">
        <f t="shared" si="215"/>
        <v>2.1849802032234168E-3</v>
      </c>
      <c r="BZ133">
        <f t="shared" si="215"/>
        <v>2.1087067433700709E-3</v>
      </c>
      <c r="CA133">
        <f t="shared" si="215"/>
        <v>2.036234168286361E-3</v>
      </c>
      <c r="CB133">
        <f t="shared" si="215"/>
        <v>1.9673056085280378E-3</v>
      </c>
      <c r="CC133">
        <f t="shared" si="215"/>
        <v>1.9016867350916458E-3</v>
      </c>
      <c r="CD133">
        <f t="shared" si="215"/>
        <v>1.8391632807247811E-3</v>
      </c>
      <c r="CE133">
        <f t="shared" si="215"/>
        <v>1.7795388924536535E-3</v>
      </c>
      <c r="CF133">
        <f t="shared" ref="CF133:CO142" si="216">CF$2*EXP(- CF$1 * ($C133*_c3+$B133))</f>
        <v>1.7226332630175002E-3</v>
      </c>
      <c r="CG133">
        <f t="shared" si="216"/>
        <v>1.6682804984258686E-3</v>
      </c>
      <c r="CH133">
        <f t="shared" si="216"/>
        <v>1.6163276864227429E-3</v>
      </c>
      <c r="CI133">
        <f t="shared" si="216"/>
        <v>1.5666336366974571E-3</v>
      </c>
      <c r="CJ133">
        <f t="shared" si="216"/>
        <v>1.5190677685617004E-3</v>
      </c>
      <c r="CK133">
        <f t="shared" si="216"/>
        <v>1.4735091257684662E-3</v>
      </c>
      <c r="CL133">
        <f t="shared" si="216"/>
        <v>1.4298455013765509E-3</v>
      </c>
      <c r="CM133">
        <f t="shared" si="216"/>
        <v>1.3879726582123966E-3</v>
      </c>
      <c r="CN133">
        <f t="shared" si="216"/>
        <v>1.3477936326654208E-3</v>
      </c>
      <c r="CO133">
        <f t="shared" si="216"/>
        <v>1.3092181113639079E-3</v>
      </c>
      <c r="CP133">
        <f t="shared" ref="CP133:CY142" si="217">CP$2*EXP(- CP$1 * ($C133*_c3+$B133))</f>
        <v>1.2721618717870995E-3</v>
      </c>
      <c r="CQ133">
        <f t="shared" si="217"/>
        <v>1.2365462791315194E-3</v>
      </c>
      <c r="CR133">
        <f t="shared" si="217"/>
        <v>7.9605486766092426E-4</v>
      </c>
      <c r="CS133">
        <f t="shared" si="217"/>
        <v>5.1699863689900853E-4</v>
      </c>
      <c r="CT133">
        <f t="shared" si="217"/>
        <v>3.5800585268229879E-4</v>
      </c>
      <c r="CU133">
        <f t="shared" si="217"/>
        <v>2.4902519900210521E-4</v>
      </c>
      <c r="CV133">
        <f t="shared" si="217"/>
        <v>1.70019170030029E-4</v>
      </c>
      <c r="CW133">
        <f t="shared" si="217"/>
        <v>1.1175103160986893E-4</v>
      </c>
      <c r="CX133">
        <f t="shared" si="217"/>
        <v>6.9006986986886015E-5</v>
      </c>
      <c r="CY133">
        <f t="shared" si="217"/>
        <v>3.8476938902837573E-5</v>
      </c>
      <c r="CZ133">
        <f t="shared" ref="CZ133:DI142" si="218">CZ$2*EXP(- CZ$1 * ($C133*_c3+$B133))</f>
        <v>1.7889566143059666E-5</v>
      </c>
      <c r="DA133">
        <f t="shared" si="218"/>
        <v>5.597555313106353E-6</v>
      </c>
      <c r="DB133">
        <f t="shared" si="218"/>
        <v>3.5552827025708051E-7</v>
      </c>
      <c r="DC133">
        <f t="shared" si="218"/>
        <v>0</v>
      </c>
      <c r="DD133">
        <f t="shared" si="218"/>
        <v>0</v>
      </c>
      <c r="DE133">
        <f t="shared" si="218"/>
        <v>0</v>
      </c>
      <c r="DF133">
        <f t="shared" si="218"/>
        <v>0</v>
      </c>
      <c r="DG133">
        <f t="shared" si="218"/>
        <v>0</v>
      </c>
      <c r="DH133">
        <f t="shared" si="218"/>
        <v>0</v>
      </c>
      <c r="DI133">
        <f t="shared" si="218"/>
        <v>0</v>
      </c>
      <c r="DJ133">
        <f t="shared" ref="DJ133:DS142" si="219">DJ$2*EXP(- DJ$1 * ($C133*_c3+$B133))</f>
        <v>0</v>
      </c>
      <c r="DK133">
        <f t="shared" si="219"/>
        <v>0</v>
      </c>
      <c r="DL133">
        <f t="shared" si="219"/>
        <v>0</v>
      </c>
      <c r="DM133">
        <f t="shared" si="219"/>
        <v>0</v>
      </c>
      <c r="DN133">
        <f t="shared" si="219"/>
        <v>0</v>
      </c>
      <c r="DO133">
        <f t="shared" si="219"/>
        <v>0</v>
      </c>
      <c r="DP133">
        <f t="shared" si="219"/>
        <v>0</v>
      </c>
      <c r="DQ133">
        <f t="shared" si="219"/>
        <v>0</v>
      </c>
      <c r="DR133">
        <f t="shared" si="219"/>
        <v>0</v>
      </c>
      <c r="DS133">
        <f t="shared" si="219"/>
        <v>0</v>
      </c>
      <c r="DT133">
        <f t="shared" ref="DT133:EC142" si="220">DT$2*EXP(- DT$1 * ($C133*_c3+$B133))</f>
        <v>0</v>
      </c>
      <c r="DU133">
        <f t="shared" si="220"/>
        <v>0</v>
      </c>
      <c r="DV133">
        <f t="shared" si="220"/>
        <v>0</v>
      </c>
      <c r="DW133">
        <f t="shared" si="220"/>
        <v>0</v>
      </c>
      <c r="DX133">
        <f t="shared" si="220"/>
        <v>0</v>
      </c>
      <c r="DY133">
        <f t="shared" si="220"/>
        <v>0</v>
      </c>
      <c r="DZ133">
        <f t="shared" si="220"/>
        <v>0</v>
      </c>
      <c r="EA133">
        <f t="shared" si="220"/>
        <v>0</v>
      </c>
      <c r="EB133">
        <f t="shared" si="220"/>
        <v>0</v>
      </c>
      <c r="EC133">
        <f t="shared" si="220"/>
        <v>0</v>
      </c>
      <c r="ED133">
        <f t="shared" ref="ED133:EM142" si="221">ED$2*EXP(- ED$1 * ($C133*_c3+$B133))</f>
        <v>0</v>
      </c>
      <c r="EE133">
        <f t="shared" si="221"/>
        <v>0</v>
      </c>
      <c r="EF133">
        <f t="shared" si="221"/>
        <v>0</v>
      </c>
      <c r="EG133">
        <f t="shared" si="221"/>
        <v>0</v>
      </c>
      <c r="EH133">
        <f t="shared" si="221"/>
        <v>0</v>
      </c>
      <c r="EI133">
        <f t="shared" si="221"/>
        <v>0</v>
      </c>
      <c r="EJ133">
        <f t="shared" si="221"/>
        <v>0</v>
      </c>
      <c r="EK133">
        <f t="shared" si="221"/>
        <v>0</v>
      </c>
      <c r="EL133">
        <f t="shared" si="221"/>
        <v>0</v>
      </c>
      <c r="EM133">
        <f t="shared" si="221"/>
        <v>0</v>
      </c>
      <c r="EN133">
        <f t="shared" ref="EN133:EX142" si="222">EN$2*EXP(- EN$1 * ($C133*_c3+$B133))</f>
        <v>0</v>
      </c>
      <c r="EO133">
        <f t="shared" si="222"/>
        <v>0</v>
      </c>
      <c r="EP133">
        <f t="shared" si="222"/>
        <v>0</v>
      </c>
      <c r="EQ133">
        <f t="shared" si="222"/>
        <v>0</v>
      </c>
      <c r="ER133">
        <f t="shared" si="222"/>
        <v>0</v>
      </c>
      <c r="ES133">
        <f t="shared" si="222"/>
        <v>0</v>
      </c>
      <c r="ET133">
        <f t="shared" si="222"/>
        <v>0</v>
      </c>
      <c r="EU133">
        <f t="shared" si="222"/>
        <v>0</v>
      </c>
      <c r="EV133">
        <f t="shared" si="222"/>
        <v>0</v>
      </c>
      <c r="EW133">
        <f t="shared" si="222"/>
        <v>0</v>
      </c>
      <c r="EX133">
        <f t="shared" si="222"/>
        <v>0</v>
      </c>
      <c r="EZ133">
        <f t="shared" si="207"/>
        <v>0.87894494620916697</v>
      </c>
      <c r="FB133">
        <f t="shared" si="205"/>
        <v>1.1214017549815936E-2</v>
      </c>
      <c r="FC133">
        <f t="shared" si="206"/>
        <v>0.24858231986501281</v>
      </c>
    </row>
    <row r="134" spans="1:159" x14ac:dyDescent="0.25">
      <c r="A134">
        <v>935</v>
      </c>
      <c r="B134" s="19">
        <f>'Input spectra'!Y133</f>
        <v>4.5314219563019002E-2</v>
      </c>
      <c r="C134">
        <f>'Input spectra'!F133</f>
        <v>0</v>
      </c>
      <c r="D134">
        <f t="shared" si="208"/>
        <v>2.0653927966864227E-2</v>
      </c>
      <c r="E134">
        <f t="shared" si="208"/>
        <v>2.0410814662252797E-2</v>
      </c>
      <c r="F134">
        <f t="shared" si="208"/>
        <v>2.0169477484475465E-2</v>
      </c>
      <c r="G134">
        <f t="shared" si="208"/>
        <v>1.9929905342662518E-2</v>
      </c>
      <c r="H134">
        <f t="shared" si="208"/>
        <v>1.9692087209925883E-2</v>
      </c>
      <c r="I134">
        <f t="shared" si="208"/>
        <v>1.9456012123007307E-2</v>
      </c>
      <c r="J134">
        <f t="shared" si="208"/>
        <v>1.9221669181928396E-2</v>
      </c>
      <c r="K134">
        <f t="shared" si="208"/>
        <v>1.8989047549642486E-2</v>
      </c>
      <c r="L134">
        <f t="shared" si="208"/>
        <v>1.8758136451688445E-2</v>
      </c>
      <c r="M134">
        <f t="shared" si="208"/>
        <v>1.8528925175846232E-2</v>
      </c>
      <c r="N134">
        <f t="shared" si="209"/>
        <v>1.8301403071794366E-2</v>
      </c>
      <c r="O134">
        <f t="shared" si="209"/>
        <v>1.8075559550769154E-2</v>
      </c>
      <c r="P134">
        <f t="shared" si="209"/>
        <v>1.7851384085225797E-2</v>
      </c>
      <c r="Q134">
        <f t="shared" si="209"/>
        <v>1.7628866208501254E-2</v>
      </c>
      <c r="R134">
        <f t="shared" si="209"/>
        <v>1.7407995514478927E-2</v>
      </c>
      <c r="S134">
        <f t="shared" si="209"/>
        <v>1.7188761657255133E-2</v>
      </c>
      <c r="T134">
        <f t="shared" si="209"/>
        <v>1.6971154350807344E-2</v>
      </c>
      <c r="U134">
        <f t="shared" si="209"/>
        <v>1.6755163368664193E-2</v>
      </c>
      <c r="V134">
        <f t="shared" si="209"/>
        <v>1.6540778543577276E-2</v>
      </c>
      <c r="W134">
        <f t="shared" si="209"/>
        <v>1.6327989767194642E-2</v>
      </c>
      <c r="X134">
        <f t="shared" si="210"/>
        <v>1.6116786989736089E-2</v>
      </c>
      <c r="Y134">
        <f t="shared" si="210"/>
        <v>1.590716021967015E-2</v>
      </c>
      <c r="Z134">
        <f t="shared" si="210"/>
        <v>1.5699099523392813E-2</v>
      </c>
      <c r="AA134">
        <f t="shared" si="210"/>
        <v>1.5492595024907956E-2</v>
      </c>
      <c r="AB134">
        <f t="shared" si="210"/>
        <v>1.5287636905509503E-2</v>
      </c>
      <c r="AC134">
        <f t="shared" si="210"/>
        <v>1.5084215403465254E-2</v>
      </c>
      <c r="AD134">
        <f t="shared" si="210"/>
        <v>1.4882320813702407E-2</v>
      </c>
      <c r="AE134">
        <f t="shared" si="210"/>
        <v>1.4681943487494775E-2</v>
      </c>
      <c r="AF134">
        <f t="shared" si="210"/>
        <v>1.4483073832151656E-2</v>
      </c>
      <c r="AG134">
        <f t="shared" si="210"/>
        <v>1.4285702310708363E-2</v>
      </c>
      <c r="AH134">
        <f t="shared" si="211"/>
        <v>1.4089819441618433E-2</v>
      </c>
      <c r="AI134">
        <f t="shared" si="211"/>
        <v>1.389541579844744E-2</v>
      </c>
      <c r="AJ134">
        <f t="shared" si="211"/>
        <v>1.3702482009568489E-2</v>
      </c>
      <c r="AK134">
        <f t="shared" si="211"/>
        <v>1.3511008757859285E-2</v>
      </c>
      <c r="AL134">
        <f t="shared" si="211"/>
        <v>1.3320986780400872E-2</v>
      </c>
      <c r="AM134">
        <f t="shared" si="211"/>
        <v>1.3132406868177956E-2</v>
      </c>
      <c r="AN134">
        <f t="shared" si="211"/>
        <v>1.2945259865780812E-2</v>
      </c>
      <c r="AO134">
        <f t="shared" si="211"/>
        <v>1.2759536671108839E-2</v>
      </c>
      <c r="AP134">
        <f t="shared" si="211"/>
        <v>1.2575228235075644E-2</v>
      </c>
      <c r="AQ134">
        <f t="shared" si="211"/>
        <v>1.2392325561315719E-2</v>
      </c>
      <c r="AR134">
        <f t="shared" si="212"/>
        <v>1.2210819705892717E-2</v>
      </c>
      <c r="AS134">
        <f t="shared" si="212"/>
        <v>1.2030701777009252E-2</v>
      </c>
      <c r="AT134">
        <f t="shared" si="212"/>
        <v>1.1851962934718248E-2</v>
      </c>
      <c r="AU134">
        <f t="shared" si="212"/>
        <v>1.1674594390635881E-2</v>
      </c>
      <c r="AV134">
        <f t="shared" si="212"/>
        <v>1.1498587407655993E-2</v>
      </c>
      <c r="AW134">
        <f t="shared" si="212"/>
        <v>1.1323933299666081E-2</v>
      </c>
      <c r="AX134">
        <f t="shared" si="212"/>
        <v>1.0065630181219972E-2</v>
      </c>
      <c r="AY134">
        <f t="shared" si="212"/>
        <v>8.6003242261145415E-3</v>
      </c>
      <c r="AZ134">
        <f t="shared" si="212"/>
        <v>7.7414753164402822E-3</v>
      </c>
      <c r="BA134">
        <f t="shared" si="212"/>
        <v>7.0909501129595934E-3</v>
      </c>
      <c r="BB134">
        <f t="shared" si="213"/>
        <v>6.5594308784683759E-3</v>
      </c>
      <c r="BC134">
        <f t="shared" si="213"/>
        <v>6.1082016945168136E-3</v>
      </c>
      <c r="BD134">
        <f t="shared" si="213"/>
        <v>5.7160488799568752E-3</v>
      </c>
      <c r="BE134">
        <f t="shared" si="213"/>
        <v>5.3697480905740107E-3</v>
      </c>
      <c r="BF134">
        <f t="shared" si="213"/>
        <v>5.0603454963089748E-3</v>
      </c>
      <c r="BG134">
        <f t="shared" si="213"/>
        <v>4.7814198396861803E-3</v>
      </c>
      <c r="BH134">
        <f t="shared" si="213"/>
        <v>4.5281671944770504E-3</v>
      </c>
      <c r="BI134">
        <f t="shared" si="213"/>
        <v>4.2968755002074132E-3</v>
      </c>
      <c r="BJ134">
        <f t="shared" si="213"/>
        <v>4.0846024008473992E-3</v>
      </c>
      <c r="BK134">
        <f t="shared" si="213"/>
        <v>3.8889672402577275E-3</v>
      </c>
      <c r="BL134">
        <f t="shared" si="214"/>
        <v>3.7080110223669713E-3</v>
      </c>
      <c r="BM134">
        <f t="shared" si="214"/>
        <v>3.5400988124224611E-3</v>
      </c>
      <c r="BN134">
        <f t="shared" si="214"/>
        <v>3.3838497135869118E-3</v>
      </c>
      <c r="BO134">
        <f t="shared" si="214"/>
        <v>3.2380853712155933E-3</v>
      </c>
      <c r="BP134">
        <f t="shared" si="214"/>
        <v>3.1017912885838547E-3</v>
      </c>
      <c r="BQ134">
        <f t="shared" si="214"/>
        <v>2.9740872246589133E-3</v>
      </c>
      <c r="BR134">
        <f t="shared" si="214"/>
        <v>2.8542041717837014E-3</v>
      </c>
      <c r="BS134">
        <f t="shared" si="214"/>
        <v>2.7414661928266038E-3</v>
      </c>
      <c r="BT134">
        <f t="shared" si="214"/>
        <v>2.6352759088472365E-3</v>
      </c>
      <c r="BU134">
        <f t="shared" si="214"/>
        <v>2.5351027711404562E-3</v>
      </c>
      <c r="BV134">
        <f t="shared" si="215"/>
        <v>2.4404734862506308E-3</v>
      </c>
      <c r="BW134">
        <f t="shared" si="215"/>
        <v>2.3509641263972027E-3</v>
      </c>
      <c r="BX134">
        <f t="shared" si="215"/>
        <v>2.2661935741335637E-3</v>
      </c>
      <c r="BY134">
        <f t="shared" si="215"/>
        <v>2.1858180340440592E-3</v>
      </c>
      <c r="BZ134">
        <f t="shared" si="215"/>
        <v>2.1095264057691674E-3</v>
      </c>
      <c r="CA134">
        <f t="shared" si="215"/>
        <v>2.0370363582623919E-3</v>
      </c>
      <c r="CB134">
        <f t="shared" si="215"/>
        <v>1.9680909794354043E-3</v>
      </c>
      <c r="CC134">
        <f t="shared" si="215"/>
        <v>1.9024559013599187E-3</v>
      </c>
      <c r="CD134">
        <f t="shared" si="215"/>
        <v>1.8399168211544305E-3</v>
      </c>
      <c r="CE134">
        <f t="shared" si="215"/>
        <v>1.780277353147585E-3</v>
      </c>
      <c r="CF134">
        <f t="shared" si="216"/>
        <v>1.723357159997914E-3</v>
      </c>
      <c r="CG134">
        <f t="shared" si="216"/>
        <v>1.6689903199780057E-3</v>
      </c>
      <c r="CH134">
        <f t="shared" si="216"/>
        <v>1.6170238952006046E-3</v>
      </c>
      <c r="CI134">
        <f t="shared" si="216"/>
        <v>1.5673166716212567E-3</v>
      </c>
      <c r="CJ134">
        <f t="shared" si="216"/>
        <v>1.5197380465324058E-3</v>
      </c>
      <c r="CK134">
        <f t="shared" si="216"/>
        <v>1.4741670432211387E-3</v>
      </c>
      <c r="CL134">
        <f t="shared" si="216"/>
        <v>1.430491435691146E-3</v>
      </c>
      <c r="CM134">
        <f t="shared" si="216"/>
        <v>1.3886069689981277E-3</v>
      </c>
      <c r="CN134">
        <f t="shared" si="216"/>
        <v>1.3484166629326342E-3</v>
      </c>
      <c r="CO134">
        <f t="shared" si="216"/>
        <v>1.3098301885956024E-3</v>
      </c>
      <c r="CP134">
        <f t="shared" si="217"/>
        <v>1.2727633089206632E-3</v>
      </c>
      <c r="CQ134">
        <f t="shared" si="217"/>
        <v>1.2371373754599525E-3</v>
      </c>
      <c r="CR134">
        <f t="shared" si="217"/>
        <v>7.9643958208057972E-4</v>
      </c>
      <c r="CS134">
        <f t="shared" si="217"/>
        <v>5.1725120652554226E-4</v>
      </c>
      <c r="CT134">
        <f t="shared" si="217"/>
        <v>3.5818263055202674E-4</v>
      </c>
      <c r="CU134">
        <f t="shared" si="217"/>
        <v>2.4914947233834687E-4</v>
      </c>
      <c r="CV134">
        <f t="shared" si="217"/>
        <v>1.7010490960410623E-4</v>
      </c>
      <c r="CW134">
        <f t="shared" si="217"/>
        <v>1.1180797412064276E-4</v>
      </c>
      <c r="CX134">
        <f t="shared" si="217"/>
        <v>6.9042511948644184E-5</v>
      </c>
      <c r="CY134">
        <f t="shared" si="217"/>
        <v>3.8496949098108297E-5</v>
      </c>
      <c r="CZ134">
        <f t="shared" si="218"/>
        <v>1.7898963734650657E-5</v>
      </c>
      <c r="DA134">
        <f t="shared" si="218"/>
        <v>5.6005251846631428E-6</v>
      </c>
      <c r="DB134">
        <f t="shared" si="218"/>
        <v>3.5571876954278209E-7</v>
      </c>
      <c r="DC134">
        <f t="shared" si="218"/>
        <v>0</v>
      </c>
      <c r="DD134">
        <f t="shared" si="218"/>
        <v>0</v>
      </c>
      <c r="DE134">
        <f t="shared" si="218"/>
        <v>0</v>
      </c>
      <c r="DF134">
        <f t="shared" si="218"/>
        <v>0</v>
      </c>
      <c r="DG134">
        <f t="shared" si="218"/>
        <v>0</v>
      </c>
      <c r="DH134">
        <f t="shared" si="218"/>
        <v>0</v>
      </c>
      <c r="DI134">
        <f t="shared" si="218"/>
        <v>0</v>
      </c>
      <c r="DJ134">
        <f t="shared" si="219"/>
        <v>0</v>
      </c>
      <c r="DK134">
        <f t="shared" si="219"/>
        <v>0</v>
      </c>
      <c r="DL134">
        <f t="shared" si="219"/>
        <v>0</v>
      </c>
      <c r="DM134">
        <f t="shared" si="219"/>
        <v>0</v>
      </c>
      <c r="DN134">
        <f t="shared" si="219"/>
        <v>0</v>
      </c>
      <c r="DO134">
        <f t="shared" si="219"/>
        <v>0</v>
      </c>
      <c r="DP134">
        <f t="shared" si="219"/>
        <v>0</v>
      </c>
      <c r="DQ134">
        <f t="shared" si="219"/>
        <v>0</v>
      </c>
      <c r="DR134">
        <f t="shared" si="219"/>
        <v>0</v>
      </c>
      <c r="DS134">
        <f t="shared" si="219"/>
        <v>0</v>
      </c>
      <c r="DT134">
        <f t="shared" si="220"/>
        <v>0</v>
      </c>
      <c r="DU134">
        <f t="shared" si="220"/>
        <v>0</v>
      </c>
      <c r="DV134">
        <f t="shared" si="220"/>
        <v>0</v>
      </c>
      <c r="DW134">
        <f t="shared" si="220"/>
        <v>0</v>
      </c>
      <c r="DX134">
        <f t="shared" si="220"/>
        <v>0</v>
      </c>
      <c r="DY134">
        <f t="shared" si="220"/>
        <v>0</v>
      </c>
      <c r="DZ134">
        <f t="shared" si="220"/>
        <v>0</v>
      </c>
      <c r="EA134">
        <f t="shared" si="220"/>
        <v>0</v>
      </c>
      <c r="EB134">
        <f t="shared" si="220"/>
        <v>0</v>
      </c>
      <c r="EC134">
        <f t="shared" si="220"/>
        <v>0</v>
      </c>
      <c r="ED134">
        <f t="shared" si="221"/>
        <v>0</v>
      </c>
      <c r="EE134">
        <f t="shared" si="221"/>
        <v>0</v>
      </c>
      <c r="EF134">
        <f t="shared" si="221"/>
        <v>0</v>
      </c>
      <c r="EG134">
        <f t="shared" si="221"/>
        <v>0</v>
      </c>
      <c r="EH134">
        <f t="shared" si="221"/>
        <v>0</v>
      </c>
      <c r="EI134">
        <f t="shared" si="221"/>
        <v>0</v>
      </c>
      <c r="EJ134">
        <f t="shared" si="221"/>
        <v>0</v>
      </c>
      <c r="EK134">
        <f t="shared" si="221"/>
        <v>0</v>
      </c>
      <c r="EL134">
        <f t="shared" si="221"/>
        <v>0</v>
      </c>
      <c r="EM134">
        <f t="shared" si="221"/>
        <v>0</v>
      </c>
      <c r="EN134">
        <f t="shared" si="222"/>
        <v>0</v>
      </c>
      <c r="EO134">
        <f t="shared" si="222"/>
        <v>0</v>
      </c>
      <c r="EP134">
        <f t="shared" si="222"/>
        <v>0</v>
      </c>
      <c r="EQ134">
        <f t="shared" si="222"/>
        <v>0</v>
      </c>
      <c r="ER134">
        <f t="shared" si="222"/>
        <v>0</v>
      </c>
      <c r="ES134">
        <f t="shared" si="222"/>
        <v>0</v>
      </c>
      <c r="ET134">
        <f t="shared" si="222"/>
        <v>0</v>
      </c>
      <c r="EU134">
        <f t="shared" si="222"/>
        <v>0</v>
      </c>
      <c r="EV134">
        <f t="shared" si="222"/>
        <v>0</v>
      </c>
      <c r="EW134">
        <f t="shared" si="222"/>
        <v>0</v>
      </c>
      <c r="EX134">
        <f t="shared" si="222"/>
        <v>0</v>
      </c>
      <c r="EZ134">
        <f t="shared" si="207"/>
        <v>0.87907174537276089</v>
      </c>
      <c r="FB134">
        <f t="shared" si="205"/>
        <v>1.1201182511694219E-2</v>
      </c>
      <c r="FC134">
        <f t="shared" si="206"/>
        <v>0.24858396092643573</v>
      </c>
    </row>
    <row r="135" spans="1:159" x14ac:dyDescent="0.25">
      <c r="A135">
        <v>940</v>
      </c>
      <c r="B135" s="19">
        <f>'Input spectra'!Y134</f>
        <v>4.5261702223865399E-2</v>
      </c>
      <c r="C135">
        <f>'Input spectra'!F134</f>
        <v>0</v>
      </c>
      <c r="D135">
        <f t="shared" si="208"/>
        <v>2.0653927966864227E-2</v>
      </c>
      <c r="E135">
        <f t="shared" si="208"/>
        <v>2.0410921854701874E-2</v>
      </c>
      <c r="F135">
        <f t="shared" si="208"/>
        <v>2.0169689335045964E-2</v>
      </c>
      <c r="G135">
        <f t="shared" si="208"/>
        <v>1.9930219344815547E-2</v>
      </c>
      <c r="H135">
        <f t="shared" si="208"/>
        <v>1.9692500884679946E-2</v>
      </c>
      <c r="I135">
        <f t="shared" si="208"/>
        <v>1.9456523018708621E-2</v>
      </c>
      <c r="J135">
        <f t="shared" si="208"/>
        <v>1.9222274874022862E-2</v>
      </c>
      <c r="K135">
        <f t="shared" si="208"/>
        <v>1.8989745640449321E-2</v>
      </c>
      <c r="L135">
        <f t="shared" si="208"/>
        <v>1.8758924570175421E-2</v>
      </c>
      <c r="M135">
        <f t="shared" si="208"/>
        <v>1.8529800977406564E-2</v>
      </c>
      <c r="N135">
        <f t="shared" si="209"/>
        <v>1.8302364238025198E-2</v>
      </c>
      <c r="O135">
        <f t="shared" si="209"/>
        <v>1.8076603789251657E-2</v>
      </c>
      <c r="P135">
        <f t="shared" si="209"/>
        <v>1.7852509129306852E-2</v>
      </c>
      <c r="Q135">
        <f t="shared" si="209"/>
        <v>1.7630069817076731E-2</v>
      </c>
      <c r="R135">
        <f t="shared" si="209"/>
        <v>1.7409275471778504E-2</v>
      </c>
      <c r="S135">
        <f t="shared" si="209"/>
        <v>1.719011577262871E-2</v>
      </c>
      <c r="T135">
        <f t="shared" si="209"/>
        <v>1.6972580458512999E-2</v>
      </c>
      <c r="U135">
        <f t="shared" si="209"/>
        <v>1.6756659327657668E-2</v>
      </c>
      <c r="V135">
        <f t="shared" si="209"/>
        <v>1.6542342237302988E-2</v>
      </c>
      <c r="W135">
        <f t="shared" si="209"/>
        <v>1.632961910337824E-2</v>
      </c>
      <c r="X135">
        <f t="shared" si="210"/>
        <v>1.6118479900178499E-2</v>
      </c>
      <c r="Y135">
        <f t="shared" si="210"/>
        <v>1.5908914660043117E-2</v>
      </c>
      <c r="Z135">
        <f t="shared" si="210"/>
        <v>1.5700913473035955E-2</v>
      </c>
      <c r="AA135">
        <f t="shared" si="210"/>
        <v>1.5494466486627272E-2</v>
      </c>
      <c r="AB135">
        <f t="shared" si="210"/>
        <v>1.5289563905377373E-2</v>
      </c>
      <c r="AC135">
        <f t="shared" si="210"/>
        <v>1.5086195990621894E-2</v>
      </c>
      <c r="AD135">
        <f t="shared" si="210"/>
        <v>1.4884353060158751E-2</v>
      </c>
      <c r="AE135">
        <f t="shared" si="210"/>
        <v>1.4684025487936831E-2</v>
      </c>
      <c r="AF135">
        <f t="shared" si="210"/>
        <v>1.4485203703746286E-2</v>
      </c>
      <c r="AG135">
        <f t="shared" si="210"/>
        <v>1.4287878192910462E-2</v>
      </c>
      <c r="AH135">
        <f t="shared" si="211"/>
        <v>1.4092039495979548E-2</v>
      </c>
      <c r="AI135">
        <f t="shared" si="211"/>
        <v>1.3897678208425778E-2</v>
      </c>
      <c r="AJ135">
        <f t="shared" si="211"/>
        <v>1.370478498034032E-2</v>
      </c>
      <c r="AK135">
        <f t="shared" si="211"/>
        <v>1.3513350516131735E-2</v>
      </c>
      <c r="AL135">
        <f t="shared" si="211"/>
        <v>1.3323365574226084E-2</v>
      </c>
      <c r="AM135">
        <f t="shared" si="211"/>
        <v>1.3134820966768615E-2</v>
      </c>
      <c r="AN135">
        <f t="shared" si="211"/>
        <v>1.2947707559327044E-2</v>
      </c>
      <c r="AO135">
        <f t="shared" si="211"/>
        <v>1.2762016270596435E-2</v>
      </c>
      <c r="AP135">
        <f t="shared" si="211"/>
        <v>1.2577738072105634E-2</v>
      </c>
      <c r="AQ135">
        <f t="shared" si="211"/>
        <v>1.2394863987925277E-2</v>
      </c>
      <c r="AR135">
        <f t="shared" si="212"/>
        <v>1.2213385094377388E-2</v>
      </c>
      <c r="AS135">
        <f t="shared" si="212"/>
        <v>1.2033292519746483E-2</v>
      </c>
      <c r="AT135">
        <f t="shared" si="212"/>
        <v>1.1854577443992225E-2</v>
      </c>
      <c r="AU135">
        <f t="shared" si="212"/>
        <v>1.1677231098463669E-2</v>
      </c>
      <c r="AV135">
        <f t="shared" si="212"/>
        <v>1.1501244765614951E-2</v>
      </c>
      <c r="AW135">
        <f t="shared" si="212"/>
        <v>1.1326609778722563E-2</v>
      </c>
      <c r="AX135">
        <f t="shared" si="212"/>
        <v>1.0068062127487143E-2</v>
      </c>
      <c r="AY135">
        <f t="shared" si="212"/>
        <v>8.6024473190046621E-3</v>
      </c>
      <c r="AZ135">
        <f t="shared" si="212"/>
        <v>7.7434270585174337E-3</v>
      </c>
      <c r="BA135">
        <f t="shared" si="212"/>
        <v>7.0927750971424572E-3</v>
      </c>
      <c r="BB135">
        <f t="shared" si="213"/>
        <v>6.5611535239108619E-3</v>
      </c>
      <c r="BC135">
        <f t="shared" si="213"/>
        <v>6.1098379247797518E-3</v>
      </c>
      <c r="BD135">
        <f t="shared" si="213"/>
        <v>5.7176100898464702E-3</v>
      </c>
      <c r="BE135">
        <f t="shared" si="213"/>
        <v>5.3712429244745152E-3</v>
      </c>
      <c r="BF135">
        <f t="shared" si="213"/>
        <v>5.0617807815738214E-3</v>
      </c>
      <c r="BG135">
        <f t="shared" si="213"/>
        <v>4.7828011301267086E-3</v>
      </c>
      <c r="BH135">
        <f t="shared" si="213"/>
        <v>4.5294991111607275E-3</v>
      </c>
      <c r="BI135">
        <f t="shared" si="213"/>
        <v>4.2981619574148271E-3</v>
      </c>
      <c r="BJ135">
        <f t="shared" si="213"/>
        <v>4.0858467625620584E-3</v>
      </c>
      <c r="BK135">
        <f t="shared" si="213"/>
        <v>3.8901724324117981E-3</v>
      </c>
      <c r="BL135">
        <f t="shared" si="214"/>
        <v>3.7091796157062221E-3</v>
      </c>
      <c r="BM135">
        <f t="shared" si="214"/>
        <v>3.5412330851749829E-3</v>
      </c>
      <c r="BN135">
        <f t="shared" si="214"/>
        <v>3.3849516998396023E-3</v>
      </c>
      <c r="BO135">
        <f t="shared" si="214"/>
        <v>3.239156898922423E-3</v>
      </c>
      <c r="BP135">
        <f t="shared" si="214"/>
        <v>3.1028340098896256E-3</v>
      </c>
      <c r="BQ135">
        <f t="shared" si="214"/>
        <v>2.9751026404200116E-3</v>
      </c>
      <c r="BR135">
        <f t="shared" si="214"/>
        <v>2.8551936516339176E-3</v>
      </c>
      <c r="BS135">
        <f t="shared" si="214"/>
        <v>2.7424309917725453E-3</v>
      </c>
      <c r="BT135">
        <f t="shared" si="214"/>
        <v>2.6362171811247694E-3</v>
      </c>
      <c r="BU135">
        <f t="shared" si="214"/>
        <v>2.5360215818839077E-3</v>
      </c>
      <c r="BV135">
        <f t="shared" si="215"/>
        <v>2.4413708213967241E-3</v>
      </c>
      <c r="BW135">
        <f t="shared" si="215"/>
        <v>2.3518409011504923E-3</v>
      </c>
      <c r="BX135">
        <f t="shared" si="215"/>
        <v>2.2670506402492942E-3</v>
      </c>
      <c r="BY135">
        <f t="shared" si="215"/>
        <v>2.1866561861309921E-3</v>
      </c>
      <c r="BZ135">
        <f t="shared" si="215"/>
        <v>2.110346386774182E-3</v>
      </c>
      <c r="CA135">
        <f t="shared" si="215"/>
        <v>2.0378388642672799E-3</v>
      </c>
      <c r="CB135">
        <f t="shared" si="215"/>
        <v>1.9688766638718234E-3</v>
      </c>
      <c r="CC135">
        <f t="shared" si="215"/>
        <v>1.9032253787292462E-3</v>
      </c>
      <c r="CD135">
        <f t="shared" si="215"/>
        <v>1.8406706703240296E-3</v>
      </c>
      <c r="CE135">
        <f t="shared" si="215"/>
        <v>1.7810161202828081E-3</v>
      </c>
      <c r="CF135">
        <f t="shared" si="216"/>
        <v>1.7240813611793726E-3</v>
      </c>
      <c r="CG135">
        <f t="shared" si="216"/>
        <v>1.6697004435456829E-3</v>
      </c>
      <c r="CH135">
        <f t="shared" si="216"/>
        <v>1.6177204038598991E-3</v>
      </c>
      <c r="CI135">
        <f t="shared" si="216"/>
        <v>1.5680000043407228E-3</v>
      </c>
      <c r="CJ135">
        <f t="shared" si="216"/>
        <v>1.5204086202585524E-3</v>
      </c>
      <c r="CK135">
        <f t="shared" si="216"/>
        <v>1.4748252544320016E-3</v>
      </c>
      <c r="CL135">
        <f t="shared" si="216"/>
        <v>1.431137661807295E-3</v>
      </c>
      <c r="CM135">
        <f t="shared" si="216"/>
        <v>1.3892415696672156E-3</v>
      </c>
      <c r="CN135">
        <f t="shared" si="216"/>
        <v>1.3490399812014413E-3</v>
      </c>
      <c r="CO135">
        <f t="shared" si="216"/>
        <v>1.3104425519817075E-3</v>
      </c>
      <c r="CP135">
        <f t="shared" si="217"/>
        <v>1.273365030394321E-3</v>
      </c>
      <c r="CQ135">
        <f t="shared" si="217"/>
        <v>1.2377287543454359E-3</v>
      </c>
      <c r="CR135">
        <f t="shared" si="217"/>
        <v>7.9682448242358146E-4</v>
      </c>
      <c r="CS135">
        <f t="shared" si="217"/>
        <v>5.1750389954005377E-4</v>
      </c>
      <c r="CT135">
        <f t="shared" si="217"/>
        <v>3.5835949571199027E-4</v>
      </c>
      <c r="CU135">
        <f t="shared" si="217"/>
        <v>2.4927380769185496E-4</v>
      </c>
      <c r="CV135">
        <f t="shared" si="217"/>
        <v>1.7019069241609931E-4</v>
      </c>
      <c r="CW135">
        <f t="shared" si="217"/>
        <v>1.1186494564635709E-4</v>
      </c>
      <c r="CX135">
        <f t="shared" si="217"/>
        <v>6.907805519873754E-5</v>
      </c>
      <c r="CY135">
        <f t="shared" si="217"/>
        <v>3.8516969699817936E-5</v>
      </c>
      <c r="CZ135">
        <f t="shared" si="218"/>
        <v>1.7908366262902879E-5</v>
      </c>
      <c r="DA135">
        <f t="shared" si="218"/>
        <v>5.6034966319322893E-6</v>
      </c>
      <c r="DB135">
        <f t="shared" si="218"/>
        <v>3.5590937090187955E-7</v>
      </c>
      <c r="DC135">
        <f t="shared" si="218"/>
        <v>0</v>
      </c>
      <c r="DD135">
        <f t="shared" si="218"/>
        <v>0</v>
      </c>
      <c r="DE135">
        <f t="shared" si="218"/>
        <v>0</v>
      </c>
      <c r="DF135">
        <f t="shared" si="218"/>
        <v>0</v>
      </c>
      <c r="DG135">
        <f t="shared" si="218"/>
        <v>0</v>
      </c>
      <c r="DH135">
        <f t="shared" si="218"/>
        <v>0</v>
      </c>
      <c r="DI135">
        <f t="shared" si="218"/>
        <v>0</v>
      </c>
      <c r="DJ135">
        <f t="shared" si="219"/>
        <v>0</v>
      </c>
      <c r="DK135">
        <f t="shared" si="219"/>
        <v>0</v>
      </c>
      <c r="DL135">
        <f t="shared" si="219"/>
        <v>0</v>
      </c>
      <c r="DM135">
        <f t="shared" si="219"/>
        <v>0</v>
      </c>
      <c r="DN135">
        <f t="shared" si="219"/>
        <v>0</v>
      </c>
      <c r="DO135">
        <f t="shared" si="219"/>
        <v>0</v>
      </c>
      <c r="DP135">
        <f t="shared" si="219"/>
        <v>0</v>
      </c>
      <c r="DQ135">
        <f t="shared" si="219"/>
        <v>0</v>
      </c>
      <c r="DR135">
        <f t="shared" si="219"/>
        <v>0</v>
      </c>
      <c r="DS135">
        <f t="shared" si="219"/>
        <v>0</v>
      </c>
      <c r="DT135">
        <f t="shared" si="220"/>
        <v>0</v>
      </c>
      <c r="DU135">
        <f t="shared" si="220"/>
        <v>0</v>
      </c>
      <c r="DV135">
        <f t="shared" si="220"/>
        <v>0</v>
      </c>
      <c r="DW135">
        <f t="shared" si="220"/>
        <v>0</v>
      </c>
      <c r="DX135">
        <f t="shared" si="220"/>
        <v>0</v>
      </c>
      <c r="DY135">
        <f t="shared" si="220"/>
        <v>0</v>
      </c>
      <c r="DZ135">
        <f t="shared" si="220"/>
        <v>0</v>
      </c>
      <c r="EA135">
        <f t="shared" si="220"/>
        <v>0</v>
      </c>
      <c r="EB135">
        <f t="shared" si="220"/>
        <v>0</v>
      </c>
      <c r="EC135">
        <f t="shared" si="220"/>
        <v>0</v>
      </c>
      <c r="ED135">
        <f t="shared" si="221"/>
        <v>0</v>
      </c>
      <c r="EE135">
        <f t="shared" si="221"/>
        <v>0</v>
      </c>
      <c r="EF135">
        <f t="shared" si="221"/>
        <v>0</v>
      </c>
      <c r="EG135">
        <f t="shared" si="221"/>
        <v>0</v>
      </c>
      <c r="EH135">
        <f t="shared" si="221"/>
        <v>0</v>
      </c>
      <c r="EI135">
        <f t="shared" si="221"/>
        <v>0</v>
      </c>
      <c r="EJ135">
        <f t="shared" si="221"/>
        <v>0</v>
      </c>
      <c r="EK135">
        <f t="shared" si="221"/>
        <v>0</v>
      </c>
      <c r="EL135">
        <f t="shared" si="221"/>
        <v>0</v>
      </c>
      <c r="EM135">
        <f t="shared" si="221"/>
        <v>0</v>
      </c>
      <c r="EN135">
        <f t="shared" si="222"/>
        <v>0</v>
      </c>
      <c r="EO135">
        <f t="shared" si="222"/>
        <v>0</v>
      </c>
      <c r="EP135">
        <f t="shared" si="222"/>
        <v>0</v>
      </c>
      <c r="EQ135">
        <f t="shared" si="222"/>
        <v>0</v>
      </c>
      <c r="ER135">
        <f t="shared" si="222"/>
        <v>0</v>
      </c>
      <c r="ES135">
        <f t="shared" si="222"/>
        <v>0</v>
      </c>
      <c r="ET135">
        <f t="shared" si="222"/>
        <v>0</v>
      </c>
      <c r="EU135">
        <f t="shared" si="222"/>
        <v>0</v>
      </c>
      <c r="EV135">
        <f t="shared" si="222"/>
        <v>0</v>
      </c>
      <c r="EW135">
        <f t="shared" si="222"/>
        <v>0</v>
      </c>
      <c r="EX135">
        <f t="shared" si="222"/>
        <v>0</v>
      </c>
      <c r="EZ135">
        <f t="shared" si="207"/>
        <v>0.8791985729927364</v>
      </c>
      <c r="FB135">
        <f t="shared" si="205"/>
        <v>1.1188347136537047E-2</v>
      </c>
      <c r="FC135">
        <f t="shared" si="206"/>
        <v>0.24858560198810142</v>
      </c>
    </row>
    <row r="136" spans="1:159" x14ac:dyDescent="0.25">
      <c r="A136">
        <v>945</v>
      </c>
      <c r="B136" s="19">
        <f>'Input spectra'!Y135</f>
        <v>4.5209184884711803E-2</v>
      </c>
      <c r="C136">
        <f>'Input spectra'!F135</f>
        <v>0</v>
      </c>
      <c r="D136">
        <f t="shared" si="208"/>
        <v>2.0653927966864227E-2</v>
      </c>
      <c r="E136">
        <f t="shared" si="208"/>
        <v>2.0411029047713896E-2</v>
      </c>
      <c r="F136">
        <f t="shared" si="208"/>
        <v>2.0169901187841646E-2</v>
      </c>
      <c r="G136">
        <f t="shared" si="208"/>
        <v>1.9930533351915785E-2</v>
      </c>
      <c r="H136">
        <f t="shared" si="208"/>
        <v>1.969291456812414E-2</v>
      </c>
      <c r="I136">
        <f t="shared" si="208"/>
        <v>1.9457033927825551E-2</v>
      </c>
      <c r="J136">
        <f t="shared" si="208"/>
        <v>1.9222880585203231E-2</v>
      </c>
      <c r="K136">
        <f t="shared" si="208"/>
        <v>1.8990443756919939E-2</v>
      </c>
      <c r="L136">
        <f t="shared" si="208"/>
        <v>1.8759712721775002E-2</v>
      </c>
      <c r="M136">
        <f t="shared" si="208"/>
        <v>1.8530676820363166E-2</v>
      </c>
      <c r="N136">
        <f t="shared" si="209"/>
        <v>1.8303325454735252E-2</v>
      </c>
      <c r="O136">
        <f t="shared" si="209"/>
        <v>1.8077648088060595E-2</v>
      </c>
      <c r="P136">
        <f t="shared" si="209"/>
        <v>1.785363424429133E-2</v>
      </c>
      <c r="Q136">
        <f t="shared" si="209"/>
        <v>1.7631273507828425E-2</v>
      </c>
      <c r="R136">
        <f t="shared" si="209"/>
        <v>1.7410555523189469E-2</v>
      </c>
      <c r="S136">
        <f t="shared" si="209"/>
        <v>1.7191469994678295E-2</v>
      </c>
      <c r="T136">
        <f t="shared" si="209"/>
        <v>1.6974006686056305E-2</v>
      </c>
      <c r="U136">
        <f t="shared" si="209"/>
        <v>1.6758155420215543E-2</v>
      </c>
      <c r="V136">
        <f t="shared" si="209"/>
        <v>1.6543906078853549E-2</v>
      </c>
      <c r="W136">
        <f t="shared" si="209"/>
        <v>1.6331248602149913E-2</v>
      </c>
      <c r="X136">
        <f t="shared" si="210"/>
        <v>1.6120172988444547E-2</v>
      </c>
      <c r="Y136">
        <f t="shared" si="210"/>
        <v>1.5910669293917688E-2</v>
      </c>
      <c r="Z136">
        <f t="shared" si="210"/>
        <v>1.5702727632271579E-2</v>
      </c>
      <c r="AA136">
        <f t="shared" si="210"/>
        <v>1.5496338174413876E-2</v>
      </c>
      <c r="AB136">
        <f t="shared" si="210"/>
        <v>1.5291491148142728E-2</v>
      </c>
      <c r="AC136">
        <f t="shared" si="210"/>
        <v>1.508817683783352E-2</v>
      </c>
      <c r="AD136">
        <f t="shared" si="210"/>
        <v>1.4886385584127297E-2</v>
      </c>
      <c r="AE136">
        <f t="shared" si="210"/>
        <v>1.4686107783620856E-2</v>
      </c>
      <c r="AF136">
        <f t="shared" si="210"/>
        <v>1.4487333888558471E-2</v>
      </c>
      <c r="AG136">
        <f t="shared" si="210"/>
        <v>1.4290054406525273E-2</v>
      </c>
      <c r="AH136">
        <f t="shared" si="211"/>
        <v>1.4094259900142259E-2</v>
      </c>
      <c r="AI136">
        <f t="shared" si="211"/>
        <v>1.3899940986762931E-2</v>
      </c>
      <c r="AJ136">
        <f t="shared" si="211"/>
        <v>1.3707088338171546E-2</v>
      </c>
      <c r="AK136">
        <f t="shared" si="211"/>
        <v>1.351569268028297E-2</v>
      </c>
      <c r="AL136">
        <f t="shared" si="211"/>
        <v>1.3325744792844152E-2</v>
      </c>
      <c r="AM136">
        <f t="shared" si="211"/>
        <v>1.3137235509137179E-2</v>
      </c>
      <c r="AN136">
        <f t="shared" si="211"/>
        <v>1.2950155715683894E-2</v>
      </c>
      <c r="AO136">
        <f t="shared" si="211"/>
        <v>1.2764496351952124E-2</v>
      </c>
      <c r="AP136">
        <f t="shared" si="211"/>
        <v>1.2580248410063463E-2</v>
      </c>
      <c r="AQ136">
        <f t="shared" si="211"/>
        <v>1.2397402934502588E-2</v>
      </c>
      <c r="AR136">
        <f t="shared" si="212"/>
        <v>1.2215951021828176E-2</v>
      </c>
      <c r="AS136">
        <f t="shared" si="212"/>
        <v>1.2035883820385325E-2</v>
      </c>
      <c r="AT136">
        <f t="shared" si="212"/>
        <v>1.1857192530019503E-2</v>
      </c>
      <c r="AU136">
        <f t="shared" si="212"/>
        <v>1.1679868401792077E-2</v>
      </c>
      <c r="AV136">
        <f t="shared" si="212"/>
        <v>1.1503902737697287E-2</v>
      </c>
      <c r="AW136">
        <f t="shared" si="212"/>
        <v>1.1329286890380803E-2</v>
      </c>
      <c r="AX136">
        <f t="shared" si="212"/>
        <v>1.007049466133428E-2</v>
      </c>
      <c r="AY136">
        <f t="shared" si="212"/>
        <v>8.6045709360056538E-3</v>
      </c>
      <c r="AZ136">
        <f t="shared" si="212"/>
        <v>7.7453792926580455E-3</v>
      </c>
      <c r="BA136">
        <f t="shared" si="212"/>
        <v>7.0946005510179877E-3</v>
      </c>
      <c r="BB136">
        <f t="shared" si="213"/>
        <v>6.5628766217565148E-3</v>
      </c>
      <c r="BC136">
        <f t="shared" si="213"/>
        <v>6.1114745933467307E-3</v>
      </c>
      <c r="BD136">
        <f t="shared" si="213"/>
        <v>5.7191717261453508E-3</v>
      </c>
      <c r="BE136">
        <f t="shared" si="213"/>
        <v>5.3727381745078346E-3</v>
      </c>
      <c r="BF136">
        <f t="shared" si="213"/>
        <v>5.0632164739341503E-3</v>
      </c>
      <c r="BG136">
        <f t="shared" si="213"/>
        <v>4.7841828196042062E-3</v>
      </c>
      <c r="BH136">
        <f t="shared" si="213"/>
        <v>4.5308314196148445E-3</v>
      </c>
      <c r="BI136">
        <f t="shared" si="213"/>
        <v>4.2994487997793495E-3</v>
      </c>
      <c r="BJ136">
        <f t="shared" si="213"/>
        <v>4.0870915033677348E-3</v>
      </c>
      <c r="BK136">
        <f t="shared" si="213"/>
        <v>3.8913779980552909E-3</v>
      </c>
      <c r="BL136">
        <f t="shared" si="214"/>
        <v>3.7103485773319705E-3</v>
      </c>
      <c r="BM136">
        <f t="shared" si="214"/>
        <v>3.5423677213565342E-3</v>
      </c>
      <c r="BN136">
        <f t="shared" si="214"/>
        <v>3.3860540449657068E-3</v>
      </c>
      <c r="BO136">
        <f t="shared" si="214"/>
        <v>3.2402287812127476E-3</v>
      </c>
      <c r="BP136">
        <f t="shared" si="214"/>
        <v>3.1038770817243709E-3</v>
      </c>
      <c r="BQ136">
        <f t="shared" si="214"/>
        <v>2.9761184028653498E-3</v>
      </c>
      <c r="BR136">
        <f t="shared" si="214"/>
        <v>2.8561834745115815E-3</v>
      </c>
      <c r="BS136">
        <f t="shared" si="214"/>
        <v>2.7433961302583314E-3</v>
      </c>
      <c r="BT136">
        <f t="shared" si="214"/>
        <v>2.6371587896075162E-3</v>
      </c>
      <c r="BU136">
        <f t="shared" si="214"/>
        <v>2.5369407256368103E-3</v>
      </c>
      <c r="BV136">
        <f t="shared" si="215"/>
        <v>2.4422684864830397E-3</v>
      </c>
      <c r="BW136">
        <f t="shared" si="215"/>
        <v>2.3527180028904671E-3</v>
      </c>
      <c r="BX136">
        <f t="shared" si="215"/>
        <v>2.2679080305042926E-3</v>
      </c>
      <c r="BY136">
        <f t="shared" si="215"/>
        <v>2.1874946596074051E-3</v>
      </c>
      <c r="BZ136">
        <f t="shared" si="215"/>
        <v>2.111166686508958E-3</v>
      </c>
      <c r="CA136">
        <f t="shared" si="215"/>
        <v>2.0386416864255274E-3</v>
      </c>
      <c r="CB136">
        <f t="shared" si="215"/>
        <v>1.9696626619624584E-3</v>
      </c>
      <c r="CC136">
        <f t="shared" si="215"/>
        <v>1.9039951673254576E-3</v>
      </c>
      <c r="CD136">
        <f t="shared" si="215"/>
        <v>1.8414248283600751E-3</v>
      </c>
      <c r="CE136">
        <f t="shared" si="215"/>
        <v>1.7817551939864873E-3</v>
      </c>
      <c r="CF136">
        <f t="shared" si="216"/>
        <v>1.7248058666897096E-3</v>
      </c>
      <c r="CG136">
        <f t="shared" si="216"/>
        <v>1.6704108692574019E-3</v>
      </c>
      <c r="CH136">
        <f t="shared" si="216"/>
        <v>1.6184172125297957E-3</v>
      </c>
      <c r="CI136">
        <f t="shared" si="216"/>
        <v>1.5686836349856901E-3</v>
      </c>
      <c r="CJ136">
        <f t="shared" si="216"/>
        <v>1.52107948987064E-3</v>
      </c>
      <c r="CK136">
        <f t="shared" si="216"/>
        <v>1.4754837595322172E-3</v>
      </c>
      <c r="CL136">
        <f t="shared" si="216"/>
        <v>1.4317841798568195E-3</v>
      </c>
      <c r="CM136">
        <f t="shared" si="216"/>
        <v>1.3898764603521379E-3</v>
      </c>
      <c r="CN136">
        <f t="shared" si="216"/>
        <v>1.3496635876049732E-3</v>
      </c>
      <c r="CO136">
        <f t="shared" si="216"/>
        <v>1.3110552016560048E-3</v>
      </c>
      <c r="CP136">
        <f t="shared" si="217"/>
        <v>1.2739670363424989E-3</v>
      </c>
      <c r="CQ136">
        <f t="shared" si="217"/>
        <v>1.2383204159230386E-3</v>
      </c>
      <c r="CR136">
        <f t="shared" si="217"/>
        <v>7.9720956877978152E-4</v>
      </c>
      <c r="CS136">
        <f t="shared" si="217"/>
        <v>5.1775671600282156E-4</v>
      </c>
      <c r="CT136">
        <f t="shared" si="217"/>
        <v>3.585364482052919E-4</v>
      </c>
      <c r="CU136">
        <f t="shared" si="217"/>
        <v>2.4939820509357836E-4</v>
      </c>
      <c r="CV136">
        <f t="shared" si="217"/>
        <v>1.7027651848781276E-4</v>
      </c>
      <c r="CW136">
        <f t="shared" si="217"/>
        <v>1.1192194620179641E-4</v>
      </c>
      <c r="CX136">
        <f t="shared" si="217"/>
        <v>6.9113616746580971E-5</v>
      </c>
      <c r="CY136">
        <f t="shared" si="217"/>
        <v>3.8537000713378447E-5</v>
      </c>
      <c r="CZ136">
        <f t="shared" si="218"/>
        <v>1.7917773730409625E-5</v>
      </c>
      <c r="DA136">
        <f t="shared" si="218"/>
        <v>5.6064696557498081E-6</v>
      </c>
      <c r="DB136">
        <f t="shared" si="218"/>
        <v>3.5610007438906581E-7</v>
      </c>
      <c r="DC136">
        <f t="shared" si="218"/>
        <v>0</v>
      </c>
      <c r="DD136">
        <f t="shared" si="218"/>
        <v>0</v>
      </c>
      <c r="DE136">
        <f t="shared" si="218"/>
        <v>0</v>
      </c>
      <c r="DF136">
        <f t="shared" si="218"/>
        <v>0</v>
      </c>
      <c r="DG136">
        <f t="shared" si="218"/>
        <v>0</v>
      </c>
      <c r="DH136">
        <f t="shared" si="218"/>
        <v>0</v>
      </c>
      <c r="DI136">
        <f t="shared" si="218"/>
        <v>0</v>
      </c>
      <c r="DJ136">
        <f t="shared" si="219"/>
        <v>0</v>
      </c>
      <c r="DK136">
        <f t="shared" si="219"/>
        <v>0</v>
      </c>
      <c r="DL136">
        <f t="shared" si="219"/>
        <v>0</v>
      </c>
      <c r="DM136">
        <f t="shared" si="219"/>
        <v>0</v>
      </c>
      <c r="DN136">
        <f t="shared" si="219"/>
        <v>0</v>
      </c>
      <c r="DO136">
        <f t="shared" si="219"/>
        <v>0</v>
      </c>
      <c r="DP136">
        <f t="shared" si="219"/>
        <v>0</v>
      </c>
      <c r="DQ136">
        <f t="shared" si="219"/>
        <v>0</v>
      </c>
      <c r="DR136">
        <f t="shared" si="219"/>
        <v>0</v>
      </c>
      <c r="DS136">
        <f t="shared" si="219"/>
        <v>0</v>
      </c>
      <c r="DT136">
        <f t="shared" si="220"/>
        <v>0</v>
      </c>
      <c r="DU136">
        <f t="shared" si="220"/>
        <v>0</v>
      </c>
      <c r="DV136">
        <f t="shared" si="220"/>
        <v>0</v>
      </c>
      <c r="DW136">
        <f t="shared" si="220"/>
        <v>0</v>
      </c>
      <c r="DX136">
        <f t="shared" si="220"/>
        <v>0</v>
      </c>
      <c r="DY136">
        <f t="shared" si="220"/>
        <v>0</v>
      </c>
      <c r="DZ136">
        <f t="shared" si="220"/>
        <v>0</v>
      </c>
      <c r="EA136">
        <f t="shared" si="220"/>
        <v>0</v>
      </c>
      <c r="EB136">
        <f t="shared" si="220"/>
        <v>0</v>
      </c>
      <c r="EC136">
        <f t="shared" si="220"/>
        <v>0</v>
      </c>
      <c r="ED136">
        <f t="shared" si="221"/>
        <v>0</v>
      </c>
      <c r="EE136">
        <f t="shared" si="221"/>
        <v>0</v>
      </c>
      <c r="EF136">
        <f t="shared" si="221"/>
        <v>0</v>
      </c>
      <c r="EG136">
        <f t="shared" si="221"/>
        <v>0</v>
      </c>
      <c r="EH136">
        <f t="shared" si="221"/>
        <v>0</v>
      </c>
      <c r="EI136">
        <f t="shared" si="221"/>
        <v>0</v>
      </c>
      <c r="EJ136">
        <f t="shared" si="221"/>
        <v>0</v>
      </c>
      <c r="EK136">
        <f t="shared" si="221"/>
        <v>0</v>
      </c>
      <c r="EL136">
        <f t="shared" si="221"/>
        <v>0</v>
      </c>
      <c r="EM136">
        <f t="shared" si="221"/>
        <v>0</v>
      </c>
      <c r="EN136">
        <f t="shared" si="222"/>
        <v>0</v>
      </c>
      <c r="EO136">
        <f t="shared" si="222"/>
        <v>0</v>
      </c>
      <c r="EP136">
        <f t="shared" si="222"/>
        <v>0</v>
      </c>
      <c r="EQ136">
        <f t="shared" si="222"/>
        <v>0</v>
      </c>
      <c r="ER136">
        <f t="shared" si="222"/>
        <v>0</v>
      </c>
      <c r="ES136">
        <f t="shared" si="222"/>
        <v>0</v>
      </c>
      <c r="ET136">
        <f t="shared" si="222"/>
        <v>0</v>
      </c>
      <c r="EU136">
        <f t="shared" si="222"/>
        <v>0</v>
      </c>
      <c r="EV136">
        <f t="shared" si="222"/>
        <v>0</v>
      </c>
      <c r="EW136">
        <f t="shared" si="222"/>
        <v>0</v>
      </c>
      <c r="EX136">
        <f t="shared" si="222"/>
        <v>0</v>
      </c>
      <c r="EZ136">
        <f t="shared" si="207"/>
        <v>0.87932542907705269</v>
      </c>
      <c r="FB136">
        <f t="shared" si="205"/>
        <v>1.1175511424335594E-2</v>
      </c>
      <c r="FC136">
        <f t="shared" si="206"/>
        <v>0.24858724305001129</v>
      </c>
    </row>
    <row r="137" spans="1:159" x14ac:dyDescent="0.25">
      <c r="A137">
        <v>950</v>
      </c>
      <c r="B137" s="19">
        <f>'Input spectra'!Y136</f>
        <v>4.51566675455582E-2</v>
      </c>
      <c r="C137">
        <f>'Input spectra'!F136</f>
        <v>0</v>
      </c>
      <c r="D137">
        <f t="shared" si="208"/>
        <v>2.0653927966864227E-2</v>
      </c>
      <c r="E137">
        <f t="shared" si="208"/>
        <v>2.0411136241288867E-2</v>
      </c>
      <c r="F137">
        <f t="shared" si="208"/>
        <v>2.0170113042862522E-2</v>
      </c>
      <c r="G137">
        <f t="shared" si="208"/>
        <v>1.9930847363963309E-2</v>
      </c>
      <c r="H137">
        <f t="shared" si="208"/>
        <v>1.9693328260258644E-2</v>
      </c>
      <c r="I137">
        <f t="shared" si="208"/>
        <v>1.9457544850358451E-2</v>
      </c>
      <c r="J137">
        <f t="shared" si="208"/>
        <v>1.9223486315470106E-2</v>
      </c>
      <c r="K137">
        <f t="shared" si="208"/>
        <v>1.8991141899055281E-2</v>
      </c>
      <c r="L137">
        <f t="shared" si="208"/>
        <v>1.8760500906488578E-2</v>
      </c>
      <c r="M137">
        <f t="shared" si="208"/>
        <v>1.8531552704717992E-2</v>
      </c>
      <c r="N137">
        <f t="shared" si="209"/>
        <v>1.830428672192717E-2</v>
      </c>
      <c r="O137">
        <f t="shared" si="209"/>
        <v>1.8078692447199448E-2</v>
      </c>
      <c r="P137">
        <f t="shared" si="209"/>
        <v>1.7854759430183699E-2</v>
      </c>
      <c r="Q137">
        <f t="shared" si="209"/>
        <v>1.7632477280761952E-2</v>
      </c>
      <c r="R137">
        <f t="shared" si="209"/>
        <v>1.7411835668718748E-2</v>
      </c>
      <c r="S137">
        <f t="shared" si="209"/>
        <v>1.7192824323412292E-2</v>
      </c>
      <c r="T137">
        <f t="shared" si="209"/>
        <v>1.6975433033447323E-2</v>
      </c>
      <c r="U137">
        <f t="shared" si="209"/>
        <v>1.6759651646349738E-2</v>
      </c>
      <c r="V137">
        <f t="shared" si="209"/>
        <v>1.6545470068242935E-2</v>
      </c>
      <c r="W137">
        <f t="shared" si="209"/>
        <v>1.6332878263525884E-2</v>
      </c>
      <c r="X137">
        <f t="shared" si="210"/>
        <v>1.6121866254552922E-2</v>
      </c>
      <c r="Y137">
        <f t="shared" si="210"/>
        <v>1.5912424121315202E-2</v>
      </c>
      <c r="Z137">
        <f t="shared" si="210"/>
        <v>1.5704542001123908E-2</v>
      </c>
      <c r="AA137">
        <f t="shared" si="210"/>
        <v>1.549821008829508E-2</v>
      </c>
      <c r="AB137">
        <f t="shared" si="210"/>
        <v>1.5293418633836179E-2</v>
      </c>
      <c r="AC137">
        <f t="shared" si="210"/>
        <v>1.5090157945134285E-2</v>
      </c>
      <c r="AD137">
        <f t="shared" si="210"/>
        <v>1.4888418385645946E-2</v>
      </c>
      <c r="AE137">
        <f t="shared" si="210"/>
        <v>1.4688190374588711E-2</v>
      </c>
      <c r="AF137">
        <f t="shared" si="210"/>
        <v>1.4489464386634279E-2</v>
      </c>
      <c r="AG137">
        <f t="shared" si="210"/>
        <v>1.4292230951603277E-2</v>
      </c>
      <c r="AH137">
        <f t="shared" si="211"/>
        <v>1.4096480654161688E-2</v>
      </c>
      <c r="AI137">
        <f t="shared" si="211"/>
        <v>1.3902204133518874E-2</v>
      </c>
      <c r="AJ137">
        <f t="shared" si="211"/>
        <v>1.3709392083127218E-2</v>
      </c>
      <c r="AK137">
        <f t="shared" si="211"/>
        <v>1.3518035250383337E-2</v>
      </c>
      <c r="AL137">
        <f t="shared" si="211"/>
        <v>1.332812443633094E-2</v>
      </c>
      <c r="AM137">
        <f t="shared" si="211"/>
        <v>1.3139650495365229E-2</v>
      </c>
      <c r="AN137">
        <f t="shared" si="211"/>
        <v>1.2952604334938868E-2</v>
      </c>
      <c r="AO137">
        <f t="shared" si="211"/>
        <v>1.276697691526955E-2</v>
      </c>
      <c r="AP137">
        <f t="shared" si="211"/>
        <v>1.2582759249049108E-2</v>
      </c>
      <c r="AQ137">
        <f t="shared" si="211"/>
        <v>1.2399942401154157E-2</v>
      </c>
      <c r="AR137">
        <f t="shared" si="212"/>
        <v>1.2218517488358314E-2</v>
      </c>
      <c r="AS137">
        <f t="shared" si="212"/>
        <v>1.2038475679045924E-2</v>
      </c>
      <c r="AT137">
        <f t="shared" si="212"/>
        <v>1.1859808192927312E-2</v>
      </c>
      <c r="AU137">
        <f t="shared" si="212"/>
        <v>1.1682506300755593E-2</v>
      </c>
      <c r="AV137">
        <f t="shared" si="212"/>
        <v>1.1506561324044923E-2</v>
      </c>
      <c r="AW137">
        <f t="shared" si="212"/>
        <v>1.1331964634790324E-2</v>
      </c>
      <c r="AX137">
        <f t="shared" si="212"/>
        <v>1.0072927782903349E-2</v>
      </c>
      <c r="AY137">
        <f t="shared" si="212"/>
        <v>8.6066950772468991E-3</v>
      </c>
      <c r="AZ137">
        <f t="shared" si="212"/>
        <v>7.7473320189861746E-3</v>
      </c>
      <c r="BA137">
        <f t="shared" si="212"/>
        <v>7.0964264747070691E-3</v>
      </c>
      <c r="BB137">
        <f t="shared" si="213"/>
        <v>6.5646001721241503E-3</v>
      </c>
      <c r="BC137">
        <f t="shared" si="213"/>
        <v>6.113111700335158E-3</v>
      </c>
      <c r="BD137">
        <f t="shared" si="213"/>
        <v>5.7207337889699809E-3</v>
      </c>
      <c r="BE137">
        <f t="shared" si="213"/>
        <v>5.3742338407898127E-3</v>
      </c>
      <c r="BF137">
        <f t="shared" si="213"/>
        <v>5.0646525735054283E-3</v>
      </c>
      <c r="BG137">
        <f t="shared" si="213"/>
        <v>4.7855649082339498E-3</v>
      </c>
      <c r="BH137">
        <f t="shared" si="213"/>
        <v>4.5321641199546356E-3</v>
      </c>
      <c r="BI137">
        <f t="shared" si="213"/>
        <v>4.3007360274162944E-3</v>
      </c>
      <c r="BJ137">
        <f t="shared" si="213"/>
        <v>4.0883366233799168E-3</v>
      </c>
      <c r="BK137">
        <f t="shared" si="213"/>
        <v>3.8925839373039504E-3</v>
      </c>
      <c r="BL137">
        <f t="shared" si="214"/>
        <v>3.7115179073602829E-3</v>
      </c>
      <c r="BM137">
        <f t="shared" si="214"/>
        <v>3.5435027210835609E-3</v>
      </c>
      <c r="BN137">
        <f t="shared" si="214"/>
        <v>3.3871567490820968E-3</v>
      </c>
      <c r="BO137">
        <f t="shared" si="214"/>
        <v>3.2413010182039035E-3</v>
      </c>
      <c r="BP137">
        <f t="shared" si="214"/>
        <v>3.104920504205928E-3</v>
      </c>
      <c r="BQ137">
        <f t="shared" si="214"/>
        <v>2.9771345121132929E-3</v>
      </c>
      <c r="BR137">
        <f t="shared" si="214"/>
        <v>2.8571736405356126E-3</v>
      </c>
      <c r="BS137">
        <f t="shared" si="214"/>
        <v>2.7443616084034564E-3</v>
      </c>
      <c r="BT137">
        <f t="shared" si="214"/>
        <v>2.6381007344155626E-3</v>
      </c>
      <c r="BU137">
        <f t="shared" si="214"/>
        <v>2.5378602025198579E-3</v>
      </c>
      <c r="BV137">
        <f t="shared" si="215"/>
        <v>2.4431664816308928E-3</v>
      </c>
      <c r="BW137">
        <f t="shared" si="215"/>
        <v>2.3535954317390755E-3</v>
      </c>
      <c r="BX137">
        <f t="shared" si="215"/>
        <v>2.2687657450211479E-3</v>
      </c>
      <c r="BY137">
        <f t="shared" si="215"/>
        <v>2.1883334545965342E-3</v>
      </c>
      <c r="BZ137">
        <f t="shared" si="215"/>
        <v>2.1119873050973875E-3</v>
      </c>
      <c r="CA137">
        <f t="shared" si="215"/>
        <v>2.0394448248616851E-3</v>
      </c>
      <c r="CB137">
        <f t="shared" si="215"/>
        <v>1.9704489738325242E-3</v>
      </c>
      <c r="CC137">
        <f t="shared" si="215"/>
        <v>1.9047652672744334E-3</v>
      </c>
      <c r="CD137">
        <f t="shared" si="215"/>
        <v>1.8421792953891157E-3</v>
      </c>
      <c r="CE137">
        <f t="shared" si="215"/>
        <v>1.7824945743858407E-3</v>
      </c>
      <c r="CF137">
        <f t="shared" si="216"/>
        <v>1.7255306766568116E-3</v>
      </c>
      <c r="CG137">
        <f t="shared" si="216"/>
        <v>1.6711215972417199E-3</v>
      </c>
      <c r="CH137">
        <f t="shared" si="216"/>
        <v>1.6191143213395197E-3</v>
      </c>
      <c r="CI137">
        <f t="shared" si="216"/>
        <v>1.5693675636860515E-3</v>
      </c>
      <c r="CJ137">
        <f t="shared" si="216"/>
        <v>1.5217506554992264E-3</v>
      </c>
      <c r="CK137">
        <f t="shared" si="216"/>
        <v>1.4761425586530062E-3</v>
      </c>
      <c r="CL137">
        <f t="shared" si="216"/>
        <v>1.4324309899716003E-3</v>
      </c>
      <c r="CM137">
        <f t="shared" si="216"/>
        <v>1.3905116411854338E-3</v>
      </c>
      <c r="CN137">
        <f t="shared" si="216"/>
        <v>1.3502874822764232E-3</v>
      </c>
      <c r="CO137">
        <f t="shared" si="216"/>
        <v>1.3116681377523377E-3</v>
      </c>
      <c r="CP137">
        <f t="shared" si="217"/>
        <v>1.2745693268996876E-3</v>
      </c>
      <c r="CQ137">
        <f t="shared" si="217"/>
        <v>1.2389123603278934E-3</v>
      </c>
      <c r="CR137">
        <f t="shared" si="217"/>
        <v>7.9759484123907579E-4</v>
      </c>
      <c r="CS137">
        <f t="shared" si="217"/>
        <v>5.1800965597415417E-4</v>
      </c>
      <c r="CT137">
        <f t="shared" si="217"/>
        <v>3.5871348807505572E-4</v>
      </c>
      <c r="CU137">
        <f t="shared" si="217"/>
        <v>2.4952266457448178E-4</v>
      </c>
      <c r="CV137">
        <f t="shared" si="217"/>
        <v>1.7036238784106232E-4</v>
      </c>
      <c r="CW137">
        <f t="shared" si="217"/>
        <v>1.1197897580175279E-4</v>
      </c>
      <c r="CX137">
        <f t="shared" si="217"/>
        <v>6.9149196601594188E-5</v>
      </c>
      <c r="CY137">
        <f t="shared" si="217"/>
        <v>3.855704214420458E-5</v>
      </c>
      <c r="CZ137">
        <f t="shared" si="218"/>
        <v>1.7927186139765537E-5</v>
      </c>
      <c r="DA137">
        <f t="shared" si="218"/>
        <v>5.6094442569521638E-6</v>
      </c>
      <c r="DB137">
        <f t="shared" si="218"/>
        <v>3.5629088005906317E-7</v>
      </c>
      <c r="DC137">
        <f t="shared" si="218"/>
        <v>0</v>
      </c>
      <c r="DD137">
        <f t="shared" si="218"/>
        <v>0</v>
      </c>
      <c r="DE137">
        <f t="shared" si="218"/>
        <v>0</v>
      </c>
      <c r="DF137">
        <f t="shared" si="218"/>
        <v>0</v>
      </c>
      <c r="DG137">
        <f t="shared" si="218"/>
        <v>0</v>
      </c>
      <c r="DH137">
        <f t="shared" si="218"/>
        <v>0</v>
      </c>
      <c r="DI137">
        <f t="shared" si="218"/>
        <v>0</v>
      </c>
      <c r="DJ137">
        <f t="shared" si="219"/>
        <v>0</v>
      </c>
      <c r="DK137">
        <f t="shared" si="219"/>
        <v>0</v>
      </c>
      <c r="DL137">
        <f t="shared" si="219"/>
        <v>0</v>
      </c>
      <c r="DM137">
        <f t="shared" si="219"/>
        <v>0</v>
      </c>
      <c r="DN137">
        <f t="shared" si="219"/>
        <v>0</v>
      </c>
      <c r="DO137">
        <f t="shared" si="219"/>
        <v>0</v>
      </c>
      <c r="DP137">
        <f t="shared" si="219"/>
        <v>0</v>
      </c>
      <c r="DQ137">
        <f t="shared" si="219"/>
        <v>0</v>
      </c>
      <c r="DR137">
        <f t="shared" si="219"/>
        <v>0</v>
      </c>
      <c r="DS137">
        <f t="shared" si="219"/>
        <v>0</v>
      </c>
      <c r="DT137">
        <f t="shared" si="220"/>
        <v>0</v>
      </c>
      <c r="DU137">
        <f t="shared" si="220"/>
        <v>0</v>
      </c>
      <c r="DV137">
        <f t="shared" si="220"/>
        <v>0</v>
      </c>
      <c r="DW137">
        <f t="shared" si="220"/>
        <v>0</v>
      </c>
      <c r="DX137">
        <f t="shared" si="220"/>
        <v>0</v>
      </c>
      <c r="DY137">
        <f t="shared" si="220"/>
        <v>0</v>
      </c>
      <c r="DZ137">
        <f t="shared" si="220"/>
        <v>0</v>
      </c>
      <c r="EA137">
        <f t="shared" si="220"/>
        <v>0</v>
      </c>
      <c r="EB137">
        <f t="shared" si="220"/>
        <v>0</v>
      </c>
      <c r="EC137">
        <f t="shared" si="220"/>
        <v>0</v>
      </c>
      <c r="ED137">
        <f t="shared" si="221"/>
        <v>0</v>
      </c>
      <c r="EE137">
        <f t="shared" si="221"/>
        <v>0</v>
      </c>
      <c r="EF137">
        <f t="shared" si="221"/>
        <v>0</v>
      </c>
      <c r="EG137">
        <f t="shared" si="221"/>
        <v>0</v>
      </c>
      <c r="EH137">
        <f t="shared" si="221"/>
        <v>0</v>
      </c>
      <c r="EI137">
        <f t="shared" si="221"/>
        <v>0</v>
      </c>
      <c r="EJ137">
        <f t="shared" si="221"/>
        <v>0</v>
      </c>
      <c r="EK137">
        <f t="shared" si="221"/>
        <v>0</v>
      </c>
      <c r="EL137">
        <f t="shared" si="221"/>
        <v>0</v>
      </c>
      <c r="EM137">
        <f t="shared" si="221"/>
        <v>0</v>
      </c>
      <c r="EN137">
        <f t="shared" si="222"/>
        <v>0</v>
      </c>
      <c r="EO137">
        <f t="shared" si="222"/>
        <v>0</v>
      </c>
      <c r="EP137">
        <f t="shared" si="222"/>
        <v>0</v>
      </c>
      <c r="EQ137">
        <f t="shared" si="222"/>
        <v>0</v>
      </c>
      <c r="ER137">
        <f t="shared" si="222"/>
        <v>0</v>
      </c>
      <c r="ES137">
        <f t="shared" si="222"/>
        <v>0</v>
      </c>
      <c r="ET137">
        <f t="shared" si="222"/>
        <v>0</v>
      </c>
      <c r="EU137">
        <f t="shared" si="222"/>
        <v>0</v>
      </c>
      <c r="EV137">
        <f t="shared" si="222"/>
        <v>0</v>
      </c>
      <c r="EW137">
        <f t="shared" si="222"/>
        <v>0</v>
      </c>
      <c r="EX137">
        <f t="shared" si="222"/>
        <v>0</v>
      </c>
      <c r="EZ137">
        <f t="shared" si="207"/>
        <v>0.87945231363367504</v>
      </c>
      <c r="FB137">
        <f t="shared" si="205"/>
        <v>1.1162675375080977E-2</v>
      </c>
      <c r="FC137">
        <f t="shared" si="206"/>
        <v>0.2485888841121644</v>
      </c>
    </row>
    <row r="138" spans="1:159" x14ac:dyDescent="0.25">
      <c r="A138">
        <v>955</v>
      </c>
      <c r="B138" s="19">
        <f>'Input spectra'!Y137</f>
        <v>4.5104150206404597E-2</v>
      </c>
      <c r="C138">
        <f>'Input spectra'!F137</f>
        <v>0</v>
      </c>
      <c r="D138">
        <f t="shared" si="208"/>
        <v>2.0653927966864227E-2</v>
      </c>
      <c r="E138">
        <f t="shared" si="208"/>
        <v>2.0411243435426794E-2</v>
      </c>
      <c r="F138">
        <f t="shared" si="208"/>
        <v>2.017032490010863E-2</v>
      </c>
      <c r="G138">
        <f t="shared" si="208"/>
        <v>1.9931161380958191E-2</v>
      </c>
      <c r="H138">
        <f t="shared" si="208"/>
        <v>1.9693741961083644E-2</v>
      </c>
      <c r="I138">
        <f t="shared" si="208"/>
        <v>1.945805578630767E-2</v>
      </c>
      <c r="J138">
        <f t="shared" si="208"/>
        <v>1.9224092064824085E-2</v>
      </c>
      <c r="K138">
        <f t="shared" si="208"/>
        <v>1.8991840066856291E-2</v>
      </c>
      <c r="L138">
        <f t="shared" si="208"/>
        <v>1.8761289124317539E-2</v>
      </c>
      <c r="M138">
        <f t="shared" si="208"/>
        <v>1.8532428630473004E-2</v>
      </c>
      <c r="N138">
        <f t="shared" si="209"/>
        <v>1.8305248039603615E-2</v>
      </c>
      <c r="O138">
        <f t="shared" si="209"/>
        <v>1.8079736866671702E-2</v>
      </c>
      <c r="P138">
        <f t="shared" si="209"/>
        <v>1.7855884686988423E-2</v>
      </c>
      <c r="Q138">
        <f t="shared" si="209"/>
        <v>1.7633681135882921E-2</v>
      </c>
      <c r="R138">
        <f t="shared" si="209"/>
        <v>1.7413115908373262E-2</v>
      </c>
      <c r="S138">
        <f t="shared" si="209"/>
        <v>1.71941787588391E-2</v>
      </c>
      <c r="T138">
        <f t="shared" si="209"/>
        <v>1.6976859500696131E-2</v>
      </c>
      <c r="U138">
        <f t="shared" si="209"/>
        <v>1.6761148006072184E-2</v>
      </c>
      <c r="V138">
        <f t="shared" si="209"/>
        <v>1.6547034205485114E-2</v>
      </c>
      <c r="W138">
        <f t="shared" si="209"/>
        <v>1.6334508087522379E-2</v>
      </c>
      <c r="X138">
        <f t="shared" si="210"/>
        <v>1.6123559698522295E-2</v>
      </c>
      <c r="Y138">
        <f t="shared" si="210"/>
        <v>1.5914179142257009E-2</v>
      </c>
      <c r="Z138">
        <f t="shared" si="210"/>
        <v>1.5706356579617161E-2</v>
      </c>
      <c r="AA138">
        <f t="shared" si="210"/>
        <v>1.5500082228298193E-2</v>
      </c>
      <c r="AB138">
        <f t="shared" si="210"/>
        <v>1.529534636248835E-2</v>
      </c>
      <c r="AC138">
        <f t="shared" si="210"/>
        <v>1.5092139312558336E-2</v>
      </c>
      <c r="AD138">
        <f t="shared" si="210"/>
        <v>1.4890451464752595E-2</v>
      </c>
      <c r="AE138">
        <f t="shared" si="210"/>
        <v>1.4690273260882271E-2</v>
      </c>
      <c r="AF138">
        <f t="shared" si="210"/>
        <v>1.4491595198019774E-2</v>
      </c>
      <c r="AG138">
        <f t="shared" si="210"/>
        <v>1.4294407828194956E-2</v>
      </c>
      <c r="AH138">
        <f t="shared" si="211"/>
        <v>1.4098701758092956E-2</v>
      </c>
      <c r="AI138">
        <f t="shared" si="211"/>
        <v>1.3904467648753596E-2</v>
      </c>
      <c r="AJ138">
        <f t="shared" si="211"/>
        <v>1.3711696215272398E-2</v>
      </c>
      <c r="AK138">
        <f t="shared" si="211"/>
        <v>1.3520378226503194E-2</v>
      </c>
      <c r="AL138">
        <f t="shared" si="211"/>
        <v>1.3330504504762314E-2</v>
      </c>
      <c r="AM138">
        <f t="shared" si="211"/>
        <v>1.3142065925534355E-2</v>
      </c>
      <c r="AN138">
        <f t="shared" si="211"/>
        <v>1.295505341717949E-2</v>
      </c>
      <c r="AO138">
        <f t="shared" si="211"/>
        <v>1.2769457960642374E-2</v>
      </c>
      <c r="AP138">
        <f t="shared" si="211"/>
        <v>1.2585270589162572E-2</v>
      </c>
      <c r="AQ138">
        <f t="shared" si="211"/>
        <v>1.2402482387986521E-2</v>
      </c>
      <c r="AR138">
        <f t="shared" si="212"/>
        <v>1.2221084494081056E-2</v>
      </c>
      <c r="AS138">
        <f t="shared" si="212"/>
        <v>1.2041068095848442E-2</v>
      </c>
      <c r="AT138">
        <f t="shared" si="212"/>
        <v>1.1862424432842911E-2</v>
      </c>
      <c r="AU138">
        <f t="shared" si="212"/>
        <v>1.1685144795488746E-2</v>
      </c>
      <c r="AV138">
        <f t="shared" si="212"/>
        <v>1.1509220524799822E-2</v>
      </c>
      <c r="AW138">
        <f t="shared" si="212"/>
        <v>1.1334643012100678E-2</v>
      </c>
      <c r="AX138">
        <f t="shared" si="212"/>
        <v>1.0075361492336348E-2</v>
      </c>
      <c r="AY138">
        <f t="shared" si="212"/>
        <v>8.6088197428578137E-3</v>
      </c>
      <c r="AZ138">
        <f t="shared" si="212"/>
        <v>7.7492852376259084E-3</v>
      </c>
      <c r="BA138">
        <f t="shared" si="212"/>
        <v>7.0982528683306151E-3</v>
      </c>
      <c r="BB138">
        <f t="shared" si="213"/>
        <v>6.5663241751326073E-3</v>
      </c>
      <c r="BC138">
        <f t="shared" si="213"/>
        <v>6.1147492458624771E-3</v>
      </c>
      <c r="BD138">
        <f t="shared" si="213"/>
        <v>5.7222962784368569E-3</v>
      </c>
      <c r="BE138">
        <f t="shared" si="213"/>
        <v>5.3757299234363249E-3</v>
      </c>
      <c r="BF138">
        <f t="shared" si="213"/>
        <v>5.0660890804031539E-3</v>
      </c>
      <c r="BG138">
        <f t="shared" si="213"/>
        <v>4.7869473961312491E-3</v>
      </c>
      <c r="BH138">
        <f t="shared" si="213"/>
        <v>4.5334972122953723E-3</v>
      </c>
      <c r="BI138">
        <f t="shared" si="213"/>
        <v>4.3020236404410104E-3</v>
      </c>
      <c r="BJ138">
        <f t="shared" si="213"/>
        <v>4.0895821227141292E-3</v>
      </c>
      <c r="BK138">
        <f t="shared" si="213"/>
        <v>3.8937902502735574E-3</v>
      </c>
      <c r="BL138">
        <f t="shared" si="214"/>
        <v>3.7126876059072637E-3</v>
      </c>
      <c r="BM138">
        <f t="shared" si="214"/>
        <v>3.5446380844725454E-3</v>
      </c>
      <c r="BN138">
        <f t="shared" si="214"/>
        <v>3.3882598123056813E-3</v>
      </c>
      <c r="BO138">
        <f t="shared" si="214"/>
        <v>3.2423736100132658E-3</v>
      </c>
      <c r="BP138">
        <f t="shared" si="214"/>
        <v>3.1059642774521733E-3</v>
      </c>
      <c r="BQ138">
        <f t="shared" si="214"/>
        <v>2.9781509682822462E-3</v>
      </c>
      <c r="BR138">
        <f t="shared" si="214"/>
        <v>2.8581641498249717E-3</v>
      </c>
      <c r="BS138">
        <f t="shared" si="214"/>
        <v>2.7453274263274556E-3</v>
      </c>
      <c r="BT138">
        <f t="shared" si="214"/>
        <v>2.6390430156690396E-3</v>
      </c>
      <c r="BU138">
        <f t="shared" si="214"/>
        <v>2.5387800126537895E-3</v>
      </c>
      <c r="BV138">
        <f t="shared" si="215"/>
        <v>2.4440648069616439E-3</v>
      </c>
      <c r="BW138">
        <f t="shared" si="215"/>
        <v>2.3544731878183088E-3</v>
      </c>
      <c r="BX138">
        <f t="shared" si="215"/>
        <v>2.2696237839224943E-3</v>
      </c>
      <c r="BY138">
        <f t="shared" si="215"/>
        <v>2.1891725712216647E-3</v>
      </c>
      <c r="BZ138">
        <f t="shared" si="215"/>
        <v>2.1128082426634101E-3</v>
      </c>
      <c r="CA138">
        <f t="shared" si="215"/>
        <v>2.0402482797003537E-3</v>
      </c>
      <c r="CB138">
        <f t="shared" si="215"/>
        <v>1.9712355996072848E-3</v>
      </c>
      <c r="CC138">
        <f t="shared" si="215"/>
        <v>1.9055356787021048E-3</v>
      </c>
      <c r="CD138">
        <f t="shared" si="215"/>
        <v>1.8429340715377517E-3</v>
      </c>
      <c r="CE138">
        <f t="shared" si="215"/>
        <v>1.7832342616081389E-3</v>
      </c>
      <c r="CF138">
        <f t="shared" si="216"/>
        <v>1.7262557912086202E-3</v>
      </c>
      <c r="CG138">
        <f t="shared" si="216"/>
        <v>1.6718326276272475E-3</v>
      </c>
      <c r="CH138">
        <f t="shared" si="216"/>
        <v>1.6198117304183513E-3</v>
      </c>
      <c r="CI138">
        <f t="shared" si="216"/>
        <v>1.5700517905717555E-3</v>
      </c>
      <c r="CJ138">
        <f t="shared" si="216"/>
        <v>1.5224221172749268E-3</v>
      </c>
      <c r="CK138">
        <f t="shared" si="216"/>
        <v>1.4768016519256483E-3</v>
      </c>
      <c r="CL138">
        <f t="shared" si="216"/>
        <v>1.4330780922835785E-3</v>
      </c>
      <c r="CM138">
        <f t="shared" si="216"/>
        <v>1.3911471122997024E-3</v>
      </c>
      <c r="CN138">
        <f t="shared" si="216"/>
        <v>1.3509116653490454E-3</v>
      </c>
      <c r="CO138">
        <f t="shared" si="216"/>
        <v>1.3122813604046128E-3</v>
      </c>
      <c r="CP138">
        <f t="shared" si="217"/>
        <v>1.2751719022004412E-3</v>
      </c>
      <c r="CQ138">
        <f t="shared" si="217"/>
        <v>1.2395045876951978E-3</v>
      </c>
      <c r="CR138">
        <f t="shared" si="217"/>
        <v>7.9798029989140359E-4</v>
      </c>
      <c r="CS138">
        <f t="shared" si="217"/>
        <v>5.1826271951438906E-4</v>
      </c>
      <c r="CT138">
        <f t="shared" si="217"/>
        <v>3.5889061536442673E-4</v>
      </c>
      <c r="CU138">
        <f t="shared" si="217"/>
        <v>2.4964718616554498E-4</v>
      </c>
      <c r="CV138">
        <f t="shared" si="217"/>
        <v>1.7044830049767448E-4</v>
      </c>
      <c r="CW138">
        <f t="shared" si="217"/>
        <v>1.1203603446102577E-4</v>
      </c>
      <c r="CX138">
        <f t="shared" si="217"/>
        <v>6.9184794773201753E-5</v>
      </c>
      <c r="CY138">
        <f t="shared" si="217"/>
        <v>3.8577093997713903E-5</v>
      </c>
      <c r="CZ138">
        <f t="shared" si="218"/>
        <v>1.7936603493566625E-5</v>
      </c>
      <c r="DA138">
        <f t="shared" si="218"/>
        <v>5.6124204363762637E-6</v>
      </c>
      <c r="DB138">
        <f t="shared" si="218"/>
        <v>3.5648178796662336E-7</v>
      </c>
      <c r="DC138">
        <f t="shared" si="218"/>
        <v>0</v>
      </c>
      <c r="DD138">
        <f t="shared" si="218"/>
        <v>0</v>
      </c>
      <c r="DE138">
        <f t="shared" si="218"/>
        <v>0</v>
      </c>
      <c r="DF138">
        <f t="shared" si="218"/>
        <v>0</v>
      </c>
      <c r="DG138">
        <f t="shared" si="218"/>
        <v>0</v>
      </c>
      <c r="DH138">
        <f t="shared" si="218"/>
        <v>0</v>
      </c>
      <c r="DI138">
        <f t="shared" si="218"/>
        <v>0</v>
      </c>
      <c r="DJ138">
        <f t="shared" si="219"/>
        <v>0</v>
      </c>
      <c r="DK138">
        <f t="shared" si="219"/>
        <v>0</v>
      </c>
      <c r="DL138">
        <f t="shared" si="219"/>
        <v>0</v>
      </c>
      <c r="DM138">
        <f t="shared" si="219"/>
        <v>0</v>
      </c>
      <c r="DN138">
        <f t="shared" si="219"/>
        <v>0</v>
      </c>
      <c r="DO138">
        <f t="shared" si="219"/>
        <v>0</v>
      </c>
      <c r="DP138">
        <f t="shared" si="219"/>
        <v>0</v>
      </c>
      <c r="DQ138">
        <f t="shared" si="219"/>
        <v>0</v>
      </c>
      <c r="DR138">
        <f t="shared" si="219"/>
        <v>0</v>
      </c>
      <c r="DS138">
        <f t="shared" si="219"/>
        <v>0</v>
      </c>
      <c r="DT138">
        <f t="shared" si="220"/>
        <v>0</v>
      </c>
      <c r="DU138">
        <f t="shared" si="220"/>
        <v>0</v>
      </c>
      <c r="DV138">
        <f t="shared" si="220"/>
        <v>0</v>
      </c>
      <c r="DW138">
        <f t="shared" si="220"/>
        <v>0</v>
      </c>
      <c r="DX138">
        <f t="shared" si="220"/>
        <v>0</v>
      </c>
      <c r="DY138">
        <f t="shared" si="220"/>
        <v>0</v>
      </c>
      <c r="DZ138">
        <f t="shared" si="220"/>
        <v>0</v>
      </c>
      <c r="EA138">
        <f t="shared" si="220"/>
        <v>0</v>
      </c>
      <c r="EB138">
        <f t="shared" si="220"/>
        <v>0</v>
      </c>
      <c r="EC138">
        <f t="shared" si="220"/>
        <v>0</v>
      </c>
      <c r="ED138">
        <f t="shared" si="221"/>
        <v>0</v>
      </c>
      <c r="EE138">
        <f t="shared" si="221"/>
        <v>0</v>
      </c>
      <c r="EF138">
        <f t="shared" si="221"/>
        <v>0</v>
      </c>
      <c r="EG138">
        <f t="shared" si="221"/>
        <v>0</v>
      </c>
      <c r="EH138">
        <f t="shared" si="221"/>
        <v>0</v>
      </c>
      <c r="EI138">
        <f t="shared" si="221"/>
        <v>0</v>
      </c>
      <c r="EJ138">
        <f t="shared" si="221"/>
        <v>0</v>
      </c>
      <c r="EK138">
        <f t="shared" si="221"/>
        <v>0</v>
      </c>
      <c r="EL138">
        <f t="shared" si="221"/>
        <v>0</v>
      </c>
      <c r="EM138">
        <f t="shared" si="221"/>
        <v>0</v>
      </c>
      <c r="EN138">
        <f t="shared" si="222"/>
        <v>0</v>
      </c>
      <c r="EO138">
        <f t="shared" si="222"/>
        <v>0</v>
      </c>
      <c r="EP138">
        <f t="shared" si="222"/>
        <v>0</v>
      </c>
      <c r="EQ138">
        <f t="shared" si="222"/>
        <v>0</v>
      </c>
      <c r="ER138">
        <f t="shared" si="222"/>
        <v>0</v>
      </c>
      <c r="ES138">
        <f t="shared" si="222"/>
        <v>0</v>
      </c>
      <c r="ET138">
        <f t="shared" si="222"/>
        <v>0</v>
      </c>
      <c r="EU138">
        <f t="shared" si="222"/>
        <v>0</v>
      </c>
      <c r="EV138">
        <f t="shared" si="222"/>
        <v>0</v>
      </c>
      <c r="EW138">
        <f t="shared" si="222"/>
        <v>0</v>
      </c>
      <c r="EX138">
        <f t="shared" si="222"/>
        <v>0</v>
      </c>
      <c r="EZ138">
        <f t="shared" si="207"/>
        <v>0.87957922667056909</v>
      </c>
      <c r="FB138">
        <f t="shared" si="205"/>
        <v>1.1149838988764371E-2</v>
      </c>
      <c r="FC138">
        <f t="shared" si="206"/>
        <v>0.24859052517455976</v>
      </c>
    </row>
    <row r="139" spans="1:159" x14ac:dyDescent="0.25">
      <c r="A139">
        <v>960</v>
      </c>
      <c r="B139" s="19">
        <f>'Input spectra'!Y138</f>
        <v>4.5051632867251001E-2</v>
      </c>
      <c r="C139">
        <f>'Input spectra'!F138</f>
        <v>0</v>
      </c>
      <c r="D139">
        <f t="shared" si="208"/>
        <v>2.0653927966864227E-2</v>
      </c>
      <c r="E139">
        <f t="shared" si="208"/>
        <v>2.0411350630127677E-2</v>
      </c>
      <c r="F139">
        <f t="shared" si="208"/>
        <v>2.0170536759579978E-2</v>
      </c>
      <c r="G139">
        <f t="shared" si="208"/>
        <v>1.9931475402900516E-2</v>
      </c>
      <c r="H139">
        <f t="shared" si="208"/>
        <v>1.9694155670599324E-2</v>
      </c>
      <c r="I139">
        <f t="shared" si="208"/>
        <v>1.9458566735673567E-2</v>
      </c>
      <c r="J139">
        <f t="shared" si="208"/>
        <v>1.9224697833265771E-2</v>
      </c>
      <c r="K139">
        <f t="shared" si="208"/>
        <v>1.8992538260323915E-2</v>
      </c>
      <c r="L139">
        <f t="shared" si="208"/>
        <v>1.8762077375263281E-2</v>
      </c>
      <c r="M139">
        <f t="shared" si="208"/>
        <v>1.8533304597630154E-2</v>
      </c>
      <c r="N139">
        <f t="shared" si="209"/>
        <v>1.830620940776723E-2</v>
      </c>
      <c r="O139">
        <f t="shared" si="209"/>
        <v>1.8080781346480848E-2</v>
      </c>
      <c r="P139">
        <f t="shared" si="209"/>
        <v>1.7857010014709976E-2</v>
      </c>
      <c r="Q139">
        <f t="shared" si="209"/>
        <v>1.7634885073196948E-2</v>
      </c>
      <c r="R139">
        <f t="shared" si="209"/>
        <v>1.7414396242159923E-2</v>
      </c>
      <c r="S139">
        <f t="shared" si="209"/>
        <v>1.7195533300967129E-2</v>
      </c>
      <c r="T139">
        <f t="shared" si="209"/>
        <v>1.6978286087812797E-2</v>
      </c>
      <c r="U139">
        <f t="shared" si="209"/>
        <v>1.6762644499394803E-2</v>
      </c>
      <c r="V139">
        <f t="shared" si="209"/>
        <v>1.6548598490594073E-2</v>
      </c>
      <c r="W139">
        <f t="shared" si="209"/>
        <v>1.6336138074155626E-2</v>
      </c>
      <c r="X139">
        <f t="shared" si="210"/>
        <v>1.612525332037135E-2</v>
      </c>
      <c r="Y139">
        <f t="shared" si="210"/>
        <v>1.5915934356764451E-2</v>
      </c>
      <c r="Z139">
        <f t="shared" si="210"/>
        <v>1.5708171367775563E-2</v>
      </c>
      <c r="AA139">
        <f t="shared" si="210"/>
        <v>1.5501954594450529E-2</v>
      </c>
      <c r="AB139">
        <f t="shared" si="210"/>
        <v>1.5297274334129862E-2</v>
      </c>
      <c r="AC139">
        <f t="shared" si="210"/>
        <v>1.5094120940139824E-2</v>
      </c>
      <c r="AD139">
        <f t="shared" si="210"/>
        <v>1.489248482148515E-2</v>
      </c>
      <c r="AE139">
        <f t="shared" si="210"/>
        <v>1.4692356442543417E-2</v>
      </c>
      <c r="AF139">
        <f t="shared" si="210"/>
        <v>1.4493726322761028E-2</v>
      </c>
      <c r="AG139">
        <f t="shared" si="210"/>
        <v>1.4296585036350807E-2</v>
      </c>
      <c r="AH139">
        <f t="shared" si="211"/>
        <v>1.4100923211991198E-2</v>
      </c>
      <c r="AI139">
        <f t="shared" si="211"/>
        <v>1.3906731532527087E-2</v>
      </c>
      <c r="AJ139">
        <f t="shared" si="211"/>
        <v>1.3714000734672166E-2</v>
      </c>
      <c r="AK139">
        <f t="shared" si="211"/>
        <v>1.3522721608712917E-2</v>
      </c>
      <c r="AL139">
        <f t="shared" si="211"/>
        <v>1.3332884998214159E-2</v>
      </c>
      <c r="AM139">
        <f t="shared" si="211"/>
        <v>1.3144481799726167E-2</v>
      </c>
      <c r="AN139">
        <f t="shared" si="211"/>
        <v>1.2957502962493305E-2</v>
      </c>
      <c r="AO139">
        <f t="shared" si="211"/>
        <v>1.2771939488164278E-2</v>
      </c>
      <c r="AP139">
        <f t="shared" si="211"/>
        <v>1.2587782430503871E-2</v>
      </c>
      <c r="AQ139">
        <f t="shared" si="211"/>
        <v>1.2405022895106229E-2</v>
      </c>
      <c r="AR139">
        <f t="shared" si="212"/>
        <v>1.2223652039109682E-2</v>
      </c>
      <c r="AS139">
        <f t="shared" si="212"/>
        <v>1.2043661070913075E-2</v>
      </c>
      <c r="AT139">
        <f t="shared" si="212"/>
        <v>1.1865041249893583E-2</v>
      </c>
      <c r="AU139">
        <f t="shared" si="212"/>
        <v>1.1687783886126088E-2</v>
      </c>
      <c r="AV139">
        <f t="shared" si="212"/>
        <v>1.1511880340103971E-2</v>
      </c>
      <c r="AW139">
        <f t="shared" si="212"/>
        <v>1.1337322022461455E-2</v>
      </c>
      <c r="AX139">
        <f t="shared" si="212"/>
        <v>1.007779578977531E-2</v>
      </c>
      <c r="AY139">
        <f t="shared" si="212"/>
        <v>8.6109449329678425E-3</v>
      </c>
      <c r="AZ139">
        <f t="shared" si="212"/>
        <v>7.751238948701368E-3</v>
      </c>
      <c r="BA139">
        <f t="shared" si="212"/>
        <v>7.1000797320095741E-3</v>
      </c>
      <c r="BB139">
        <f t="shared" si="213"/>
        <v>6.5680486309007587E-3</v>
      </c>
      <c r="BC139">
        <f t="shared" si="213"/>
        <v>6.1163872300461592E-3</v>
      </c>
      <c r="BD139">
        <f t="shared" si="213"/>
        <v>5.7238591946625061E-3</v>
      </c>
      <c r="BE139">
        <f t="shared" si="213"/>
        <v>5.3772264225632783E-3</v>
      </c>
      <c r="BF139">
        <f t="shared" si="213"/>
        <v>5.0675259947428573E-3</v>
      </c>
      <c r="BG139">
        <f t="shared" si="213"/>
        <v>4.7883302834114466E-3</v>
      </c>
      <c r="BH139">
        <f t="shared" si="213"/>
        <v>4.5348306967523564E-3</v>
      </c>
      <c r="BI139">
        <f t="shared" si="213"/>
        <v>4.3033116389688793E-3</v>
      </c>
      <c r="BJ139">
        <f t="shared" si="213"/>
        <v>4.0908280014859289E-3</v>
      </c>
      <c r="BK139">
        <f t="shared" si="213"/>
        <v>3.8949969370799275E-3</v>
      </c>
      <c r="BL139">
        <f t="shared" si="214"/>
        <v>3.713857673089052E-3</v>
      </c>
      <c r="BM139">
        <f t="shared" si="214"/>
        <v>3.5457738116400073E-3</v>
      </c>
      <c r="BN139">
        <f t="shared" si="214"/>
        <v>3.3893632347534075E-3</v>
      </c>
      <c r="BO139">
        <f t="shared" si="214"/>
        <v>3.243446556758249E-3</v>
      </c>
      <c r="BP139">
        <f t="shared" si="214"/>
        <v>3.1070084015810211E-3</v>
      </c>
      <c r="BQ139">
        <f t="shared" si="214"/>
        <v>2.9791677714906561E-3</v>
      </c>
      <c r="BR139">
        <f t="shared" si="214"/>
        <v>2.8591550024986588E-3</v>
      </c>
      <c r="BS139">
        <f t="shared" si="214"/>
        <v>2.7462935841499067E-3</v>
      </c>
      <c r="BT139">
        <f t="shared" si="214"/>
        <v>2.6399856334881171E-3</v>
      </c>
      <c r="BU139">
        <f t="shared" si="214"/>
        <v>2.5397001561593864E-3</v>
      </c>
      <c r="BV139">
        <f t="shared" si="215"/>
        <v>2.4449634625966967E-3</v>
      </c>
      <c r="BW139">
        <f t="shared" si="215"/>
        <v>2.3553512712502066E-3</v>
      </c>
      <c r="BX139">
        <f t="shared" si="215"/>
        <v>2.2704821473310127E-3</v>
      </c>
      <c r="BY139">
        <f t="shared" si="215"/>
        <v>2.1900120096061261E-3</v>
      </c>
      <c r="BZ139">
        <f t="shared" si="215"/>
        <v>2.1136294993310129E-3</v>
      </c>
      <c r="CA139">
        <f t="shared" si="215"/>
        <v>2.0410520510661819E-3</v>
      </c>
      <c r="CB139">
        <f t="shared" si="215"/>
        <v>1.9720225394120544E-3</v>
      </c>
      <c r="CC139">
        <f t="shared" si="215"/>
        <v>1.9063064017344543E-3</v>
      </c>
      <c r="CD139">
        <f t="shared" si="215"/>
        <v>1.8436891569326354E-3</v>
      </c>
      <c r="CE139">
        <f t="shared" si="215"/>
        <v>1.7839742557807044E-3</v>
      </c>
      <c r="CF139">
        <f t="shared" si="216"/>
        <v>1.7269812104731299E-3</v>
      </c>
      <c r="CG139">
        <f t="shared" si="216"/>
        <v>1.6725439605426507E-3</v>
      </c>
      <c r="CH139">
        <f t="shared" si="216"/>
        <v>1.6205094398956273E-3</v>
      </c>
      <c r="CI139">
        <f t="shared" si="216"/>
        <v>1.5707363157728073E-3</v>
      </c>
      <c r="CJ139">
        <f t="shared" si="216"/>
        <v>1.5230938753284138E-3</v>
      </c>
      <c r="CK139">
        <f t="shared" si="216"/>
        <v>1.4774610394814806E-3</v>
      </c>
      <c r="CL139">
        <f t="shared" si="216"/>
        <v>1.4337254869247543E-3</v>
      </c>
      <c r="CM139">
        <f t="shared" si="216"/>
        <v>1.3917828738276039E-3</v>
      </c>
      <c r="CN139">
        <f t="shared" si="216"/>
        <v>1.3515361369561562E-3</v>
      </c>
      <c r="CO139">
        <f t="shared" si="216"/>
        <v>1.3128948697467985E-3</v>
      </c>
      <c r="CP139">
        <f t="shared" si="217"/>
        <v>1.2757747623793768E-3</v>
      </c>
      <c r="CQ139">
        <f t="shared" si="217"/>
        <v>1.2400970981602142E-3</v>
      </c>
      <c r="CR139">
        <f t="shared" si="217"/>
        <v>7.9836594482674743E-4</v>
      </c>
      <c r="CS139">
        <f t="shared" si="217"/>
        <v>5.1851590668389354E-4</v>
      </c>
      <c r="CT139">
        <f t="shared" si="217"/>
        <v>3.5906783011657148E-4</v>
      </c>
      <c r="CU139">
        <f t="shared" si="217"/>
        <v>2.4977176989776347E-4</v>
      </c>
      <c r="CV139">
        <f t="shared" si="217"/>
        <v>1.7053425647948684E-4</v>
      </c>
      <c r="CW139">
        <f t="shared" si="217"/>
        <v>1.1209312219442249E-4</v>
      </c>
      <c r="CX139">
        <f t="shared" si="217"/>
        <v>6.9220411270833122E-5</v>
      </c>
      <c r="CY139">
        <f t="shared" si="217"/>
        <v>3.8597156279326804E-5</v>
      </c>
      <c r="CZ139">
        <f t="shared" si="218"/>
        <v>1.7946025794410262E-5</v>
      </c>
      <c r="DA139">
        <f t="shared" si="218"/>
        <v>5.6153981948594569E-6</v>
      </c>
      <c r="DB139">
        <f t="shared" si="218"/>
        <v>3.5667279816652717E-7</v>
      </c>
      <c r="DC139">
        <f t="shared" si="218"/>
        <v>0</v>
      </c>
      <c r="DD139">
        <f t="shared" si="218"/>
        <v>0</v>
      </c>
      <c r="DE139">
        <f t="shared" si="218"/>
        <v>0</v>
      </c>
      <c r="DF139">
        <f t="shared" si="218"/>
        <v>0</v>
      </c>
      <c r="DG139">
        <f t="shared" si="218"/>
        <v>0</v>
      </c>
      <c r="DH139">
        <f t="shared" si="218"/>
        <v>0</v>
      </c>
      <c r="DI139">
        <f t="shared" si="218"/>
        <v>0</v>
      </c>
      <c r="DJ139">
        <f t="shared" si="219"/>
        <v>0</v>
      </c>
      <c r="DK139">
        <f t="shared" si="219"/>
        <v>0</v>
      </c>
      <c r="DL139">
        <f t="shared" si="219"/>
        <v>0</v>
      </c>
      <c r="DM139">
        <f t="shared" si="219"/>
        <v>0</v>
      </c>
      <c r="DN139">
        <f t="shared" si="219"/>
        <v>0</v>
      </c>
      <c r="DO139">
        <f t="shared" si="219"/>
        <v>0</v>
      </c>
      <c r="DP139">
        <f t="shared" si="219"/>
        <v>0</v>
      </c>
      <c r="DQ139">
        <f t="shared" si="219"/>
        <v>0</v>
      </c>
      <c r="DR139">
        <f t="shared" si="219"/>
        <v>0</v>
      </c>
      <c r="DS139">
        <f t="shared" si="219"/>
        <v>0</v>
      </c>
      <c r="DT139">
        <f t="shared" si="220"/>
        <v>0</v>
      </c>
      <c r="DU139">
        <f t="shared" si="220"/>
        <v>0</v>
      </c>
      <c r="DV139">
        <f t="shared" si="220"/>
        <v>0</v>
      </c>
      <c r="DW139">
        <f t="shared" si="220"/>
        <v>0</v>
      </c>
      <c r="DX139">
        <f t="shared" si="220"/>
        <v>0</v>
      </c>
      <c r="DY139">
        <f t="shared" si="220"/>
        <v>0</v>
      </c>
      <c r="DZ139">
        <f t="shared" si="220"/>
        <v>0</v>
      </c>
      <c r="EA139">
        <f t="shared" si="220"/>
        <v>0</v>
      </c>
      <c r="EB139">
        <f t="shared" si="220"/>
        <v>0</v>
      </c>
      <c r="EC139">
        <f t="shared" si="220"/>
        <v>0</v>
      </c>
      <c r="ED139">
        <f t="shared" si="221"/>
        <v>0</v>
      </c>
      <c r="EE139">
        <f t="shared" si="221"/>
        <v>0</v>
      </c>
      <c r="EF139">
        <f t="shared" si="221"/>
        <v>0</v>
      </c>
      <c r="EG139">
        <f t="shared" si="221"/>
        <v>0</v>
      </c>
      <c r="EH139">
        <f t="shared" si="221"/>
        <v>0</v>
      </c>
      <c r="EI139">
        <f t="shared" si="221"/>
        <v>0</v>
      </c>
      <c r="EJ139">
        <f t="shared" si="221"/>
        <v>0</v>
      </c>
      <c r="EK139">
        <f t="shared" si="221"/>
        <v>0</v>
      </c>
      <c r="EL139">
        <f t="shared" si="221"/>
        <v>0</v>
      </c>
      <c r="EM139">
        <f t="shared" si="221"/>
        <v>0</v>
      </c>
      <c r="EN139">
        <f t="shared" si="222"/>
        <v>0</v>
      </c>
      <c r="EO139">
        <f t="shared" si="222"/>
        <v>0</v>
      </c>
      <c r="EP139">
        <f t="shared" si="222"/>
        <v>0</v>
      </c>
      <c r="EQ139">
        <f t="shared" si="222"/>
        <v>0</v>
      </c>
      <c r="ER139">
        <f t="shared" si="222"/>
        <v>0</v>
      </c>
      <c r="ES139">
        <f t="shared" si="222"/>
        <v>0</v>
      </c>
      <c r="ET139">
        <f t="shared" si="222"/>
        <v>0</v>
      </c>
      <c r="EU139">
        <f t="shared" si="222"/>
        <v>0</v>
      </c>
      <c r="EV139">
        <f t="shared" si="222"/>
        <v>0</v>
      </c>
      <c r="EW139">
        <f t="shared" si="222"/>
        <v>0</v>
      </c>
      <c r="EX139">
        <f t="shared" si="222"/>
        <v>0</v>
      </c>
      <c r="EZ139">
        <f t="shared" si="207"/>
        <v>0.87970616819570235</v>
      </c>
      <c r="FB139">
        <f t="shared" si="205"/>
        <v>1.1137002265376894E-2</v>
      </c>
      <c r="FC139">
        <f t="shared" si="206"/>
        <v>0.24859216623720137</v>
      </c>
    </row>
    <row r="140" spans="1:159" x14ac:dyDescent="0.25">
      <c r="A140">
        <v>965</v>
      </c>
      <c r="B140" s="19">
        <f>'Input spectra'!Y139</f>
        <v>4.4999115528097398E-2</v>
      </c>
      <c r="C140">
        <f>'Input spectra'!F139</f>
        <v>0</v>
      </c>
      <c r="D140">
        <f t="shared" si="208"/>
        <v>2.0653927966864227E-2</v>
      </c>
      <c r="E140">
        <f t="shared" si="208"/>
        <v>2.041145782539152E-2</v>
      </c>
      <c r="F140">
        <f t="shared" si="208"/>
        <v>2.0170748621276602E-2</v>
      </c>
      <c r="G140">
        <f t="shared" si="208"/>
        <v>1.9931789429790354E-2</v>
      </c>
      <c r="H140">
        <f t="shared" si="208"/>
        <v>1.9694569388805861E-2</v>
      </c>
      <c r="I140">
        <f t="shared" si="208"/>
        <v>1.9459077698456485E-2</v>
      </c>
      <c r="J140">
        <f t="shared" si="208"/>
        <v>1.9225303620795768E-2</v>
      </c>
      <c r="K140">
        <f t="shared" si="208"/>
        <v>1.8993236479459094E-2</v>
      </c>
      <c r="L140">
        <f t="shared" si="208"/>
        <v>1.8762865659327194E-2</v>
      </c>
      <c r="M140">
        <f t="shared" si="208"/>
        <v>1.85341806061914E-2</v>
      </c>
      <c r="N140">
        <f t="shared" si="209"/>
        <v>1.8307170826420669E-2</v>
      </c>
      <c r="O140">
        <f t="shared" si="209"/>
        <v>1.8081825886630366E-2</v>
      </c>
      <c r="P140">
        <f t="shared" si="209"/>
        <v>1.7858135413352821E-2</v>
      </c>
      <c r="Q140">
        <f t="shared" si="209"/>
        <v>1.7636089092709636E-2</v>
      </c>
      <c r="R140">
        <f t="shared" si="209"/>
        <v>1.7415676670085659E-2</v>
      </c>
      <c r="S140">
        <f t="shared" si="209"/>
        <v>1.7196887949804784E-2</v>
      </c>
      <c r="T140">
        <f t="shared" si="209"/>
        <v>1.6979712794807394E-2</v>
      </c>
      <c r="U140">
        <f t="shared" si="209"/>
        <v>1.676414112632953E-2</v>
      </c>
      <c r="V140">
        <f t="shared" si="209"/>
        <v>1.6550162923583786E-2</v>
      </c>
      <c r="W140">
        <f t="shared" si="209"/>
        <v>1.6337768223441851E-2</v>
      </c>
      <c r="X140">
        <f t="shared" si="210"/>
        <v>1.6126947120118779E-2</v>
      </c>
      <c r="Y140">
        <f t="shared" si="210"/>
        <v>1.591768976485888E-2</v>
      </c>
      <c r="Z140">
        <f t="shared" si="210"/>
        <v>1.5709986365623336E-2</v>
      </c>
      <c r="AA140">
        <f t="shared" si="210"/>
        <v>1.5503827186779409E-2</v>
      </c>
      <c r="AB140">
        <f t="shared" si="210"/>
        <v>1.5299202548791349E-2</v>
      </c>
      <c r="AC140">
        <f t="shared" si="210"/>
        <v>1.5096102827912917E-2</v>
      </c>
      <c r="AD140">
        <f t="shared" si="210"/>
        <v>1.4894518455881522E-2</v>
      </c>
      <c r="AE140">
        <f t="shared" si="210"/>
        <v>1.4694439919614031E-2</v>
      </c>
      <c r="AF140">
        <f t="shared" si="210"/>
        <v>1.4495857760904129E-2</v>
      </c>
      <c r="AG140">
        <f t="shared" si="210"/>
        <v>1.4298762576121326E-2</v>
      </c>
      <c r="AH140">
        <f t="shared" si="211"/>
        <v>1.4103145015911556E-2</v>
      </c>
      <c r="AI140">
        <f t="shared" si="211"/>
        <v>1.3908995784899351E-2</v>
      </c>
      <c r="AJ140">
        <f t="shared" si="211"/>
        <v>1.3716305641391603E-2</v>
      </c>
      <c r="AK140">
        <f t="shared" si="211"/>
        <v>1.3525065397082887E-2</v>
      </c>
      <c r="AL140">
        <f t="shared" si="211"/>
        <v>1.3335265916762377E-2</v>
      </c>
      <c r="AM140">
        <f t="shared" si="211"/>
        <v>1.3146898118022287E-2</v>
      </c>
      <c r="AN140">
        <f t="shared" si="211"/>
        <v>1.2959952970967867E-2</v>
      </c>
      <c r="AO140">
        <f t="shared" si="211"/>
        <v>1.2774421497928954E-2</v>
      </c>
      <c r="AP140">
        <f t="shared" si="211"/>
        <v>1.2590294773173041E-2</v>
      </c>
      <c r="AQ140">
        <f t="shared" si="211"/>
        <v>1.2407563922619855E-2</v>
      </c>
      <c r="AR140">
        <f t="shared" si="212"/>
        <v>1.2226220123557495E-2</v>
      </c>
      <c r="AS140">
        <f t="shared" si="212"/>
        <v>1.204625460436004E-2</v>
      </c>
      <c r="AT140">
        <f t="shared" si="212"/>
        <v>1.1867658644206646E-2</v>
      </c>
      <c r="AU140">
        <f t="shared" si="212"/>
        <v>1.1690423572802207E-2</v>
      </c>
      <c r="AV140">
        <f t="shared" si="212"/>
        <v>1.1514540770099396E-2</v>
      </c>
      <c r="AW140">
        <f t="shared" si="212"/>
        <v>1.1340001666022283E-2</v>
      </c>
      <c r="AX140">
        <f t="shared" si="212"/>
        <v>1.0080230675362302E-2</v>
      </c>
      <c r="AY140">
        <f t="shared" si="212"/>
        <v>8.6130706477064688E-3</v>
      </c>
      <c r="AZ140">
        <f t="shared" si="212"/>
        <v>7.7531931523367017E-3</v>
      </c>
      <c r="BA140">
        <f t="shared" si="212"/>
        <v>7.1019070658649213E-3</v>
      </c>
      <c r="BB140">
        <f t="shared" si="213"/>
        <v>6.5697735395475109E-3</v>
      </c>
      <c r="BC140">
        <f t="shared" si="213"/>
        <v>6.1180256530037119E-3</v>
      </c>
      <c r="BD140">
        <f t="shared" si="213"/>
        <v>5.7254225377634891E-3</v>
      </c>
      <c r="BE140">
        <f t="shared" si="213"/>
        <v>5.3787233382866142E-3</v>
      </c>
      <c r="BF140">
        <f t="shared" si="213"/>
        <v>5.0689633166401049E-3</v>
      </c>
      <c r="BG140">
        <f t="shared" si="213"/>
        <v>4.7897135701899206E-3</v>
      </c>
      <c r="BH140">
        <f t="shared" si="213"/>
        <v>4.5361645734409255E-3</v>
      </c>
      <c r="BI140">
        <f t="shared" si="213"/>
        <v>4.30460002311532E-3</v>
      </c>
      <c r="BJ140">
        <f t="shared" si="213"/>
        <v>4.0920742598109143E-3</v>
      </c>
      <c r="BK140">
        <f t="shared" si="213"/>
        <v>3.8962039978389135E-3</v>
      </c>
      <c r="BL140">
        <f t="shared" si="214"/>
        <v>3.715028109021825E-3</v>
      </c>
      <c r="BM140">
        <f t="shared" si="214"/>
        <v>3.5469099027025039E-3</v>
      </c>
      <c r="BN140">
        <f t="shared" si="214"/>
        <v>3.3904670165422601E-3</v>
      </c>
      <c r="BO140">
        <f t="shared" si="214"/>
        <v>3.2445198585563059E-3</v>
      </c>
      <c r="BP140">
        <f t="shared" si="214"/>
        <v>3.1080528767104283E-3</v>
      </c>
      <c r="BQ140">
        <f t="shared" si="214"/>
        <v>2.9801849218570094E-3</v>
      </c>
      <c r="BR140">
        <f t="shared" si="214"/>
        <v>2.860146198675717E-3</v>
      </c>
      <c r="BS140">
        <f t="shared" si="214"/>
        <v>2.7472600819904297E-3</v>
      </c>
      <c r="BT140">
        <f t="shared" si="214"/>
        <v>2.6409285879930118E-3</v>
      </c>
      <c r="BU140">
        <f t="shared" si="214"/>
        <v>2.5406206331574752E-3</v>
      </c>
      <c r="BV140">
        <f t="shared" si="215"/>
        <v>2.4458624486575014E-3</v>
      </c>
      <c r="BW140">
        <f t="shared" si="215"/>
        <v>2.3562296821568523E-3</v>
      </c>
      <c r="BX140">
        <f t="shared" si="215"/>
        <v>2.2713408353694309E-3</v>
      </c>
      <c r="BY140">
        <f t="shared" si="215"/>
        <v>2.190851769873299E-3</v>
      </c>
      <c r="BZ140">
        <f t="shared" si="215"/>
        <v>2.1144510752242325E-3</v>
      </c>
      <c r="CA140">
        <f t="shared" si="215"/>
        <v>2.041856139083868E-3</v>
      </c>
      <c r="CB140">
        <f t="shared" si="215"/>
        <v>1.9728097933721981E-3</v>
      </c>
      <c r="CC140">
        <f t="shared" si="215"/>
        <v>1.9070774364975151E-3</v>
      </c>
      <c r="CD140">
        <f t="shared" si="215"/>
        <v>1.8444445517004711E-3</v>
      </c>
      <c r="CE140">
        <f t="shared" si="215"/>
        <v>1.7847145570309138E-3</v>
      </c>
      <c r="CF140">
        <f t="shared" si="216"/>
        <v>1.7277069345783889E-3</v>
      </c>
      <c r="CG140">
        <f t="shared" si="216"/>
        <v>1.6732555961166504E-3</v>
      </c>
      <c r="CH140">
        <f t="shared" si="216"/>
        <v>1.6212074499007397E-3</v>
      </c>
      <c r="CI140">
        <f t="shared" si="216"/>
        <v>1.5714211394192697E-3</v>
      </c>
      <c r="CJ140">
        <f t="shared" si="216"/>
        <v>1.5237659297904183E-3</v>
      </c>
      <c r="CK140">
        <f t="shared" si="216"/>
        <v>1.4781207214519003E-3</v>
      </c>
      <c r="CL140">
        <f t="shared" si="216"/>
        <v>1.4343731740271881E-3</v>
      </c>
      <c r="CM140">
        <f t="shared" si="216"/>
        <v>1.3924189259018585E-3</v>
      </c>
      <c r="CN140">
        <f t="shared" si="216"/>
        <v>1.3521608972311334E-3</v>
      </c>
      <c r="CO140">
        <f t="shared" si="216"/>
        <v>1.3135086659129261E-3</v>
      </c>
      <c r="CP140">
        <f t="shared" si="217"/>
        <v>1.276377907571176E-3</v>
      </c>
      <c r="CQ140">
        <f t="shared" si="217"/>
        <v>1.2406898918582696E-3</v>
      </c>
      <c r="CR140">
        <f t="shared" si="217"/>
        <v>7.9875177613513348E-4</v>
      </c>
      <c r="CS140">
        <f t="shared" si="217"/>
        <v>5.1876921754306427E-4</v>
      </c>
      <c r="CT140">
        <f t="shared" si="217"/>
        <v>3.592451323746778E-4</v>
      </c>
      <c r="CU140">
        <f t="shared" si="217"/>
        <v>2.4989641580214813E-4</v>
      </c>
      <c r="CV140">
        <f t="shared" si="217"/>
        <v>1.706202558083481E-4</v>
      </c>
      <c r="CW140">
        <f t="shared" si="217"/>
        <v>1.1215023901675761E-4</v>
      </c>
      <c r="CX140">
        <f t="shared" si="217"/>
        <v>6.9256046103922548E-5</v>
      </c>
      <c r="CY140">
        <f t="shared" si="217"/>
        <v>3.8617228994466489E-5</v>
      </c>
      <c r="CZ140">
        <f t="shared" si="218"/>
        <v>1.7955453044895181E-5</v>
      </c>
      <c r="DA140">
        <f t="shared" si="218"/>
        <v>5.6183775332395384E-6</v>
      </c>
      <c r="DB140">
        <f t="shared" si="218"/>
        <v>3.5686391071358511E-7</v>
      </c>
      <c r="DC140">
        <f t="shared" si="218"/>
        <v>0</v>
      </c>
      <c r="DD140">
        <f t="shared" si="218"/>
        <v>0</v>
      </c>
      <c r="DE140">
        <f t="shared" si="218"/>
        <v>0</v>
      </c>
      <c r="DF140">
        <f t="shared" si="218"/>
        <v>0</v>
      </c>
      <c r="DG140">
        <f t="shared" si="218"/>
        <v>0</v>
      </c>
      <c r="DH140">
        <f t="shared" si="218"/>
        <v>0</v>
      </c>
      <c r="DI140">
        <f t="shared" si="218"/>
        <v>0</v>
      </c>
      <c r="DJ140">
        <f t="shared" si="219"/>
        <v>0</v>
      </c>
      <c r="DK140">
        <f t="shared" si="219"/>
        <v>0</v>
      </c>
      <c r="DL140">
        <f t="shared" si="219"/>
        <v>0</v>
      </c>
      <c r="DM140">
        <f t="shared" si="219"/>
        <v>0</v>
      </c>
      <c r="DN140">
        <f t="shared" si="219"/>
        <v>0</v>
      </c>
      <c r="DO140">
        <f t="shared" si="219"/>
        <v>0</v>
      </c>
      <c r="DP140">
        <f t="shared" si="219"/>
        <v>0</v>
      </c>
      <c r="DQ140">
        <f t="shared" si="219"/>
        <v>0</v>
      </c>
      <c r="DR140">
        <f t="shared" si="219"/>
        <v>0</v>
      </c>
      <c r="DS140">
        <f t="shared" si="219"/>
        <v>0</v>
      </c>
      <c r="DT140">
        <f t="shared" si="220"/>
        <v>0</v>
      </c>
      <c r="DU140">
        <f t="shared" si="220"/>
        <v>0</v>
      </c>
      <c r="DV140">
        <f t="shared" si="220"/>
        <v>0</v>
      </c>
      <c r="DW140">
        <f t="shared" si="220"/>
        <v>0</v>
      </c>
      <c r="DX140">
        <f t="shared" si="220"/>
        <v>0</v>
      </c>
      <c r="DY140">
        <f t="shared" si="220"/>
        <v>0</v>
      </c>
      <c r="DZ140">
        <f t="shared" si="220"/>
        <v>0</v>
      </c>
      <c r="EA140">
        <f t="shared" si="220"/>
        <v>0</v>
      </c>
      <c r="EB140">
        <f t="shared" si="220"/>
        <v>0</v>
      </c>
      <c r="EC140">
        <f t="shared" si="220"/>
        <v>0</v>
      </c>
      <c r="ED140">
        <f t="shared" si="221"/>
        <v>0</v>
      </c>
      <c r="EE140">
        <f t="shared" si="221"/>
        <v>0</v>
      </c>
      <c r="EF140">
        <f t="shared" si="221"/>
        <v>0</v>
      </c>
      <c r="EG140">
        <f t="shared" si="221"/>
        <v>0</v>
      </c>
      <c r="EH140">
        <f t="shared" si="221"/>
        <v>0</v>
      </c>
      <c r="EI140">
        <f t="shared" si="221"/>
        <v>0</v>
      </c>
      <c r="EJ140">
        <f t="shared" si="221"/>
        <v>0</v>
      </c>
      <c r="EK140">
        <f t="shared" si="221"/>
        <v>0</v>
      </c>
      <c r="EL140">
        <f t="shared" si="221"/>
        <v>0</v>
      </c>
      <c r="EM140">
        <f t="shared" si="221"/>
        <v>0</v>
      </c>
      <c r="EN140">
        <f t="shared" si="222"/>
        <v>0</v>
      </c>
      <c r="EO140">
        <f t="shared" si="222"/>
        <v>0</v>
      </c>
      <c r="EP140">
        <f t="shared" si="222"/>
        <v>0</v>
      </c>
      <c r="EQ140">
        <f t="shared" si="222"/>
        <v>0</v>
      </c>
      <c r="ER140">
        <f t="shared" si="222"/>
        <v>0</v>
      </c>
      <c r="ES140">
        <f t="shared" si="222"/>
        <v>0</v>
      </c>
      <c r="ET140">
        <f t="shared" si="222"/>
        <v>0</v>
      </c>
      <c r="EU140">
        <f t="shared" si="222"/>
        <v>0</v>
      </c>
      <c r="EV140">
        <f t="shared" si="222"/>
        <v>0</v>
      </c>
      <c r="EW140">
        <f t="shared" si="222"/>
        <v>0</v>
      </c>
      <c r="EX140">
        <f t="shared" si="222"/>
        <v>0</v>
      </c>
      <c r="EZ140">
        <f t="shared" si="207"/>
        <v>0.87983313821704712</v>
      </c>
      <c r="FB140">
        <f t="shared" si="205"/>
        <v>1.1124165204909775E-2</v>
      </c>
      <c r="FC140">
        <f t="shared" si="206"/>
        <v>0.24859380730008329</v>
      </c>
    </row>
    <row r="141" spans="1:159" x14ac:dyDescent="0.25">
      <c r="A141">
        <v>970</v>
      </c>
      <c r="B141" s="19">
        <f>'Input spectra'!Y140</f>
        <v>4.4946598188943802E-2</v>
      </c>
      <c r="C141">
        <f>'Input spectra'!F140</f>
        <v>0</v>
      </c>
      <c r="D141">
        <f t="shared" si="208"/>
        <v>2.0653927966864227E-2</v>
      </c>
      <c r="E141">
        <f t="shared" si="208"/>
        <v>2.0411565021218325E-2</v>
      </c>
      <c r="F141">
        <f t="shared" si="208"/>
        <v>2.0170960485198518E-2</v>
      </c>
      <c r="G141">
        <f t="shared" si="208"/>
        <v>1.9932103461627795E-2</v>
      </c>
      <c r="H141">
        <f t="shared" si="208"/>
        <v>1.9694983115703446E-2</v>
      </c>
      <c r="I141">
        <f t="shared" si="208"/>
        <v>1.9459588674656789E-2</v>
      </c>
      <c r="J141">
        <f t="shared" si="208"/>
        <v>1.9225909427414676E-2</v>
      </c>
      <c r="K141">
        <f t="shared" si="208"/>
        <v>1.8993934724262772E-2</v>
      </c>
      <c r="L141">
        <f t="shared" si="208"/>
        <v>1.8763653976510666E-2</v>
      </c>
      <c r="M141">
        <f t="shared" si="208"/>
        <v>1.8535056656158698E-2</v>
      </c>
      <c r="N141">
        <f t="shared" si="209"/>
        <v>1.8308132295566583E-2</v>
      </c>
      <c r="O141">
        <f t="shared" si="209"/>
        <v>1.8082870487123738E-2</v>
      </c>
      <c r="P141">
        <f t="shared" si="209"/>
        <v>1.7859260882921436E-2</v>
      </c>
      <c r="Q141">
        <f t="shared" si="209"/>
        <v>1.7637293194426602E-2</v>
      </c>
      <c r="R141">
        <f t="shared" si="209"/>
        <v>1.7416957192157394E-2</v>
      </c>
      <c r="S141">
        <f t="shared" si="209"/>
        <v>1.719824270536047E-2</v>
      </c>
      <c r="T141">
        <f t="shared" si="209"/>
        <v>1.6981139621689997E-2</v>
      </c>
      <c r="U141">
        <f t="shared" si="209"/>
        <v>1.6765637886888292E-2</v>
      </c>
      <c r="V141">
        <f t="shared" si="209"/>
        <v>1.6551727504468233E-2</v>
      </c>
      <c r="W141">
        <f t="shared" si="209"/>
        <v>1.6339398535397291E-2</v>
      </c>
      <c r="X141">
        <f t="shared" si="210"/>
        <v>1.612864109778326E-2</v>
      </c>
      <c r="Y141">
        <f t="shared" si="210"/>
        <v>1.5919445366561646E-2</v>
      </c>
      <c r="Z141">
        <f t="shared" si="210"/>
        <v>1.5711801573184712E-2</v>
      </c>
      <c r="AA141">
        <f t="shared" si="210"/>
        <v>1.5505700005312152E-2</v>
      </c>
      <c r="AB141">
        <f t="shared" si="210"/>
        <v>1.5301131006503439E-2</v>
      </c>
      <c r="AC141">
        <f t="shared" si="210"/>
        <v>1.5098084975911771E-2</v>
      </c>
      <c r="AD141">
        <f t="shared" si="210"/>
        <v>1.489655236797963E-2</v>
      </c>
      <c r="AE141">
        <f t="shared" si="210"/>
        <v>1.4696523692136006E-2</v>
      </c>
      <c r="AF141">
        <f t="shared" si="210"/>
        <v>1.4497989512495162E-2</v>
      </c>
      <c r="AG141">
        <f t="shared" si="210"/>
        <v>1.4300940447557028E-2</v>
      </c>
      <c r="AH141">
        <f t="shared" si="211"/>
        <v>1.4105367169909183E-2</v>
      </c>
      <c r="AI141">
        <f t="shared" si="211"/>
        <v>1.3911260405930406E-2</v>
      </c>
      <c r="AJ141">
        <f t="shared" si="211"/>
        <v>1.3718610935495807E-2</v>
      </c>
      <c r="AK141">
        <f t="shared" si="211"/>
        <v>1.3527409591683503E-2</v>
      </c>
      <c r="AL141">
        <f t="shared" si="211"/>
        <v>1.3337647260482874E-2</v>
      </c>
      <c r="AM141">
        <f t="shared" si="211"/>
        <v>1.3149314880504356E-2</v>
      </c>
      <c r="AN141">
        <f t="shared" si="211"/>
        <v>1.2962403442690755E-2</v>
      </c>
      <c r="AO141">
        <f t="shared" si="211"/>
        <v>1.2776903990030123E-2</v>
      </c>
      <c r="AP141">
        <f t="shared" si="211"/>
        <v>1.2592807617270139E-2</v>
      </c>
      <c r="AQ141">
        <f t="shared" si="211"/>
        <v>1.2410105470633998E-2</v>
      </c>
      <c r="AR141">
        <f t="shared" si="212"/>
        <v>1.2228788747537824E-2</v>
      </c>
      <c r="AS141">
        <f t="shared" si="212"/>
        <v>1.204884869630958E-2</v>
      </c>
      <c r="AT141">
        <f t="shared" si="212"/>
        <v>1.1870276615909441E-2</v>
      </c>
      <c r="AU141">
        <f t="shared" si="212"/>
        <v>1.1693063855651714E-2</v>
      </c>
      <c r="AV141">
        <f t="shared" si="212"/>
        <v>1.1517201814928156E-2</v>
      </c>
      <c r="AW141">
        <f t="shared" si="212"/>
        <v>1.1342681942932821E-2</v>
      </c>
      <c r="AX141">
        <f t="shared" si="212"/>
        <v>1.0082666149239429E-2</v>
      </c>
      <c r="AY141">
        <f t="shared" si="212"/>
        <v>8.6151968872031984E-3</v>
      </c>
      <c r="AZ141">
        <f t="shared" si="212"/>
        <v>7.755147848656092E-3</v>
      </c>
      <c r="BA141">
        <f t="shared" si="212"/>
        <v>7.1037348700176651E-3</v>
      </c>
      <c r="BB141">
        <f t="shared" si="213"/>
        <v>6.5714989011917968E-3</v>
      </c>
      <c r="BC141">
        <f t="shared" si="213"/>
        <v>6.1196645148526695E-3</v>
      </c>
      <c r="BD141">
        <f t="shared" si="213"/>
        <v>5.7269863078563948E-3</v>
      </c>
      <c r="BE141">
        <f t="shared" si="213"/>
        <v>5.3802206707223056E-3</v>
      </c>
      <c r="BF141">
        <f t="shared" si="213"/>
        <v>5.0704010462104925E-3</v>
      </c>
      <c r="BG141">
        <f t="shared" si="213"/>
        <v>4.7910972565820787E-3</v>
      </c>
      <c r="BH141">
        <f t="shared" si="213"/>
        <v>4.5374988424764506E-3</v>
      </c>
      <c r="BI141">
        <f t="shared" si="213"/>
        <v>4.3058887929957827E-3</v>
      </c>
      <c r="BJ141">
        <f t="shared" si="213"/>
        <v>4.0933208978047118E-3</v>
      </c>
      <c r="BK141">
        <f t="shared" si="213"/>
        <v>3.8974114326664031E-3</v>
      </c>
      <c r="BL141">
        <f t="shared" si="214"/>
        <v>3.716198913821796E-3</v>
      </c>
      <c r="BM141">
        <f t="shared" si="214"/>
        <v>3.5480463577766295E-3</v>
      </c>
      <c r="BN141">
        <f t="shared" si="214"/>
        <v>3.3915711577892625E-3</v>
      </c>
      <c r="BO141">
        <f t="shared" si="214"/>
        <v>3.2455935155249293E-3</v>
      </c>
      <c r="BP141">
        <f t="shared" si="214"/>
        <v>3.1090977029583889E-3</v>
      </c>
      <c r="BQ141">
        <f t="shared" si="214"/>
        <v>2.9812024194998329E-3</v>
      </c>
      <c r="BR141">
        <f t="shared" si="214"/>
        <v>2.8611377384752303E-3</v>
      </c>
      <c r="BS141">
        <f t="shared" si="214"/>
        <v>2.7482269199686857E-3</v>
      </c>
      <c r="BT141">
        <f t="shared" si="214"/>
        <v>2.6418718793039808E-3</v>
      </c>
      <c r="BU141">
        <f t="shared" si="214"/>
        <v>2.5415414437689235E-3</v>
      </c>
      <c r="BV141">
        <f t="shared" si="215"/>
        <v>2.446761765265551E-3</v>
      </c>
      <c r="BW141">
        <f t="shared" si="215"/>
        <v>2.3571084206603751E-3</v>
      </c>
      <c r="BX141">
        <f t="shared" si="215"/>
        <v>2.2721998481605218E-3</v>
      </c>
      <c r="BY141">
        <f t="shared" si="215"/>
        <v>2.1916918521466084E-3</v>
      </c>
      <c r="BZ141">
        <f t="shared" si="215"/>
        <v>2.1152729704671529E-3</v>
      </c>
      <c r="CA141">
        <f t="shared" si="215"/>
        <v>2.0426605438781591E-3</v>
      </c>
      <c r="CB141">
        <f t="shared" si="215"/>
        <v>1.9735973616131293E-3</v>
      </c>
      <c r="CC141">
        <f t="shared" si="215"/>
        <v>1.9078487831173715E-3</v>
      </c>
      <c r="CD141">
        <f t="shared" si="215"/>
        <v>1.8452002559680141E-3</v>
      </c>
      <c r="CE141">
        <f t="shared" si="215"/>
        <v>1.785455165486196E-3</v>
      </c>
      <c r="CF141">
        <f t="shared" si="216"/>
        <v>1.7284329636525E-3</v>
      </c>
      <c r="CG141">
        <f t="shared" si="216"/>
        <v>1.6739675344780221E-3</v>
      </c>
      <c r="CH141">
        <f t="shared" si="216"/>
        <v>1.6219057605631362E-3</v>
      </c>
      <c r="CI141">
        <f t="shared" si="216"/>
        <v>1.5721062616412614E-3</v>
      </c>
      <c r="CJ141">
        <f t="shared" si="216"/>
        <v>1.5244382807917279E-3</v>
      </c>
      <c r="CK141">
        <f t="shared" si="216"/>
        <v>1.4787806979683626E-3</v>
      </c>
      <c r="CL141">
        <f t="shared" si="216"/>
        <v>1.4350211537229995E-3</v>
      </c>
      <c r="CM141">
        <f t="shared" si="216"/>
        <v>1.3930552686552476E-3</v>
      </c>
      <c r="CN141">
        <f t="shared" si="216"/>
        <v>1.3527859463074166E-3</v>
      </c>
      <c r="CO141">
        <f t="shared" si="216"/>
        <v>1.31412274903709E-3</v>
      </c>
      <c r="CP141">
        <f t="shared" si="217"/>
        <v>1.2769813379105836E-3</v>
      </c>
      <c r="CQ141">
        <f t="shared" si="217"/>
        <v>1.2412829689247556E-3</v>
      </c>
      <c r="CR141">
        <f t="shared" si="217"/>
        <v>7.9913779390663152E-4</v>
      </c>
      <c r="CS141">
        <f t="shared" si="217"/>
        <v>5.1902265215232743E-4</v>
      </c>
      <c r="CT141">
        <f t="shared" si="217"/>
        <v>3.5942252218195466E-4</v>
      </c>
      <c r="CU141">
        <f t="shared" si="217"/>
        <v>2.5002112390972526E-4</v>
      </c>
      <c r="CV141">
        <f t="shared" si="217"/>
        <v>1.7070629850611784E-4</v>
      </c>
      <c r="CW141">
        <f t="shared" si="217"/>
        <v>1.1220738494285333E-4</v>
      </c>
      <c r="CX141">
        <f t="shared" si="217"/>
        <v>6.9291699281909163E-5</v>
      </c>
      <c r="CY141">
        <f t="shared" si="217"/>
        <v>3.8637312148558984E-5</v>
      </c>
      <c r="CZ141">
        <f t="shared" si="218"/>
        <v>1.7964885247621494E-5</v>
      </c>
      <c r="DA141">
        <f t="shared" si="218"/>
        <v>5.6213584523547473E-6</v>
      </c>
      <c r="DB141">
        <f t="shared" si="218"/>
        <v>3.5705512566263673E-7</v>
      </c>
      <c r="DC141">
        <f t="shared" si="218"/>
        <v>0</v>
      </c>
      <c r="DD141">
        <f t="shared" si="218"/>
        <v>0</v>
      </c>
      <c r="DE141">
        <f t="shared" si="218"/>
        <v>0</v>
      </c>
      <c r="DF141">
        <f t="shared" si="218"/>
        <v>0</v>
      </c>
      <c r="DG141">
        <f t="shared" si="218"/>
        <v>0</v>
      </c>
      <c r="DH141">
        <f t="shared" si="218"/>
        <v>0</v>
      </c>
      <c r="DI141">
        <f t="shared" si="218"/>
        <v>0</v>
      </c>
      <c r="DJ141">
        <f t="shared" si="219"/>
        <v>0</v>
      </c>
      <c r="DK141">
        <f t="shared" si="219"/>
        <v>0</v>
      </c>
      <c r="DL141">
        <f t="shared" si="219"/>
        <v>0</v>
      </c>
      <c r="DM141">
        <f t="shared" si="219"/>
        <v>0</v>
      </c>
      <c r="DN141">
        <f t="shared" si="219"/>
        <v>0</v>
      </c>
      <c r="DO141">
        <f t="shared" si="219"/>
        <v>0</v>
      </c>
      <c r="DP141">
        <f t="shared" si="219"/>
        <v>0</v>
      </c>
      <c r="DQ141">
        <f t="shared" si="219"/>
        <v>0</v>
      </c>
      <c r="DR141">
        <f t="shared" si="219"/>
        <v>0</v>
      </c>
      <c r="DS141">
        <f t="shared" si="219"/>
        <v>0</v>
      </c>
      <c r="DT141">
        <f t="shared" si="220"/>
        <v>0</v>
      </c>
      <c r="DU141">
        <f t="shared" si="220"/>
        <v>0</v>
      </c>
      <c r="DV141">
        <f t="shared" si="220"/>
        <v>0</v>
      </c>
      <c r="DW141">
        <f t="shared" si="220"/>
        <v>0</v>
      </c>
      <c r="DX141">
        <f t="shared" si="220"/>
        <v>0</v>
      </c>
      <c r="DY141">
        <f t="shared" si="220"/>
        <v>0</v>
      </c>
      <c r="DZ141">
        <f t="shared" si="220"/>
        <v>0</v>
      </c>
      <c r="EA141">
        <f t="shared" si="220"/>
        <v>0</v>
      </c>
      <c r="EB141">
        <f t="shared" si="220"/>
        <v>0</v>
      </c>
      <c r="EC141">
        <f t="shared" si="220"/>
        <v>0</v>
      </c>
      <c r="ED141">
        <f t="shared" si="221"/>
        <v>0</v>
      </c>
      <c r="EE141">
        <f t="shared" si="221"/>
        <v>0</v>
      </c>
      <c r="EF141">
        <f t="shared" si="221"/>
        <v>0</v>
      </c>
      <c r="EG141">
        <f t="shared" si="221"/>
        <v>0</v>
      </c>
      <c r="EH141">
        <f t="shared" si="221"/>
        <v>0</v>
      </c>
      <c r="EI141">
        <f t="shared" si="221"/>
        <v>0</v>
      </c>
      <c r="EJ141">
        <f t="shared" si="221"/>
        <v>0</v>
      </c>
      <c r="EK141">
        <f t="shared" si="221"/>
        <v>0</v>
      </c>
      <c r="EL141">
        <f t="shared" si="221"/>
        <v>0</v>
      </c>
      <c r="EM141">
        <f t="shared" si="221"/>
        <v>0</v>
      </c>
      <c r="EN141">
        <f t="shared" si="222"/>
        <v>0</v>
      </c>
      <c r="EO141">
        <f t="shared" si="222"/>
        <v>0</v>
      </c>
      <c r="EP141">
        <f t="shared" si="222"/>
        <v>0</v>
      </c>
      <c r="EQ141">
        <f t="shared" si="222"/>
        <v>0</v>
      </c>
      <c r="ER141">
        <f t="shared" si="222"/>
        <v>0</v>
      </c>
      <c r="ES141">
        <f t="shared" si="222"/>
        <v>0</v>
      </c>
      <c r="ET141">
        <f t="shared" si="222"/>
        <v>0</v>
      </c>
      <c r="EU141">
        <f t="shared" si="222"/>
        <v>0</v>
      </c>
      <c r="EV141">
        <f t="shared" si="222"/>
        <v>0</v>
      </c>
      <c r="EW141">
        <f t="shared" si="222"/>
        <v>0</v>
      </c>
      <c r="EX141">
        <f t="shared" si="222"/>
        <v>0</v>
      </c>
      <c r="EZ141">
        <f t="shared" si="207"/>
        <v>0.87996013674257678</v>
      </c>
      <c r="FB141">
        <f t="shared" si="205"/>
        <v>1.1111327807354021E-2</v>
      </c>
      <c r="FC141">
        <f t="shared" si="206"/>
        <v>0.24859544836320704</v>
      </c>
    </row>
    <row r="142" spans="1:159" x14ac:dyDescent="0.25">
      <c r="A142">
        <v>975</v>
      </c>
      <c r="B142" s="19">
        <f>'Input spectra'!Y141</f>
        <v>4.4894080849790199E-2</v>
      </c>
      <c r="C142">
        <f>'Input spectra'!F141</f>
        <v>0</v>
      </c>
      <c r="D142">
        <f t="shared" si="208"/>
        <v>2.0653927966864227E-2</v>
      </c>
      <c r="E142">
        <f t="shared" si="208"/>
        <v>2.0411672217608097E-2</v>
      </c>
      <c r="F142">
        <f t="shared" si="208"/>
        <v>2.0171172351345752E-2</v>
      </c>
      <c r="G142">
        <f t="shared" si="208"/>
        <v>1.9932417498412906E-2</v>
      </c>
      <c r="H142">
        <f t="shared" si="208"/>
        <v>1.9695396851292252E-2</v>
      </c>
      <c r="I142">
        <f t="shared" si="208"/>
        <v>1.9460099664274821E-2</v>
      </c>
      <c r="J142">
        <f t="shared" si="208"/>
        <v>1.9226515253123092E-2</v>
      </c>
      <c r="K142">
        <f t="shared" si="208"/>
        <v>1.8994632994735892E-2</v>
      </c>
      <c r="L142">
        <f t="shared" si="208"/>
        <v>1.8764442326815088E-2</v>
      </c>
      <c r="M142">
        <f t="shared" si="208"/>
        <v>1.8535932747534008E-2</v>
      </c>
      <c r="N142">
        <f t="shared" si="209"/>
        <v>1.8309093815207622E-2</v>
      </c>
      <c r="O142">
        <f t="shared" si="209"/>
        <v>1.8083915147964459E-2</v>
      </c>
      <c r="P142">
        <f t="shared" si="209"/>
        <v>1.7860386423420284E-2</v>
      </c>
      <c r="Q142">
        <f t="shared" si="209"/>
        <v>1.7638497378353459E-2</v>
      </c>
      <c r="R142">
        <f t="shared" si="209"/>
        <v>1.7418237808382045E-2</v>
      </c>
      <c r="S142">
        <f t="shared" si="209"/>
        <v>1.7199597567642597E-2</v>
      </c>
      <c r="T142">
        <f t="shared" si="209"/>
        <v>1.6982566568470681E-2</v>
      </c>
      <c r="U142">
        <f t="shared" si="209"/>
        <v>1.6767134781083017E-2</v>
      </c>
      <c r="V142">
        <f t="shared" si="209"/>
        <v>1.6553292233261394E-2</v>
      </c>
      <c r="W142">
        <f t="shared" si="209"/>
        <v>1.6341029010038168E-2</v>
      </c>
      <c r="X142">
        <f t="shared" si="210"/>
        <v>1.6130335253383483E-2</v>
      </c>
      <c r="Y142">
        <f t="shared" si="210"/>
        <v>1.5921201161894102E-2</v>
      </c>
      <c r="Z142">
        <f t="shared" si="210"/>
        <v>1.571361699048392E-2</v>
      </c>
      <c r="AA142">
        <f t="shared" si="210"/>
        <v>1.5507573050076086E-2</v>
      </c>
      <c r="AB142">
        <f t="shared" si="210"/>
        <v>1.5303059707296772E-2</v>
      </c>
      <c r="AC142">
        <f t="shared" si="210"/>
        <v>1.5100067384170556E-2</v>
      </c>
      <c r="AD142">
        <f t="shared" si="210"/>
        <v>1.4898586557817393E-2</v>
      </c>
      <c r="AE142">
        <f t="shared" si="210"/>
        <v>1.469860776015124E-2</v>
      </c>
      <c r="AF142">
        <f t="shared" si="210"/>
        <v>1.4500121577580223E-2</v>
      </c>
      <c r="AG142">
        <f t="shared" si="210"/>
        <v>1.4303118650708426E-2</v>
      </c>
      <c r="AH142">
        <f t="shared" si="211"/>
        <v>1.4107589674039234E-2</v>
      </c>
      <c r="AI142">
        <f t="shared" si="211"/>
        <v>1.3913525395680275E-2</v>
      </c>
      <c r="AJ142">
        <f t="shared" si="211"/>
        <v>1.3720916617049888E-2</v>
      </c>
      <c r="AK142">
        <f t="shared" si="211"/>
        <v>1.3529754192585173E-2</v>
      </c>
      <c r="AL142">
        <f t="shared" si="211"/>
        <v>1.3340029029451578E-2</v>
      </c>
      <c r="AM142">
        <f t="shared" si="211"/>
        <v>1.3151732087254026E-2</v>
      </c>
      <c r="AN142">
        <f t="shared" si="211"/>
        <v>1.2964854377749555E-2</v>
      </c>
      <c r="AO142">
        <f t="shared" si="211"/>
        <v>1.2779386964561516E-2</v>
      </c>
      <c r="AP142">
        <f t="shared" si="211"/>
        <v>1.2595320962895248E-2</v>
      </c>
      <c r="AQ142">
        <f t="shared" si="211"/>
        <v>1.2412647539255276E-2</v>
      </c>
      <c r="AR142">
        <f t="shared" si="212"/>
        <v>1.2231357911164019E-2</v>
      </c>
      <c r="AS142">
        <f t="shared" si="212"/>
        <v>1.2051443346881968E-2</v>
      </c>
      <c r="AT142">
        <f t="shared" si="212"/>
        <v>1.187289516512934E-2</v>
      </c>
      <c r="AU142">
        <f t="shared" si="212"/>
        <v>1.169570473480926E-2</v>
      </c>
      <c r="AV142">
        <f t="shared" si="212"/>
        <v>1.1519863474732338E-2</v>
      </c>
      <c r="AW142">
        <f t="shared" si="212"/>
        <v>1.1345362853342764E-2</v>
      </c>
      <c r="AX142">
        <f t="shared" si="212"/>
        <v>1.0085102211548824E-2</v>
      </c>
      <c r="AY142">
        <f t="shared" si="212"/>
        <v>8.6173236515875769E-3</v>
      </c>
      <c r="AZ142">
        <f t="shared" si="212"/>
        <v>7.7571030377837514E-3</v>
      </c>
      <c r="BA142">
        <f t="shared" si="212"/>
        <v>7.1055631445888475E-3</v>
      </c>
      <c r="BB142">
        <f t="shared" si="213"/>
        <v>6.5732247159525853E-3</v>
      </c>
      <c r="BC142">
        <f t="shared" si="213"/>
        <v>6.1213038157106004E-3</v>
      </c>
      <c r="BD142">
        <f t="shared" si="213"/>
        <v>5.7285505050578486E-3</v>
      </c>
      <c r="BE142">
        <f t="shared" si="213"/>
        <v>5.3817184199863545E-3</v>
      </c>
      <c r="BF142">
        <f t="shared" si="213"/>
        <v>5.0718391835696507E-3</v>
      </c>
      <c r="BG142">
        <f t="shared" si="213"/>
        <v>4.7924813427033669E-3</v>
      </c>
      <c r="BH142">
        <f t="shared" si="213"/>
        <v>4.5388335039743362E-3</v>
      </c>
      <c r="BI142">
        <f t="shared" si="213"/>
        <v>4.3071779487257556E-3</v>
      </c>
      <c r="BJ142">
        <f t="shared" si="213"/>
        <v>4.0945679155829874E-3</v>
      </c>
      <c r="BK142">
        <f t="shared" si="213"/>
        <v>3.8986192416783205E-3</v>
      </c>
      <c r="BL142">
        <f t="shared" si="214"/>
        <v>3.7173700876052145E-3</v>
      </c>
      <c r="BM142">
        <f t="shared" si="214"/>
        <v>3.5491831769790165E-3</v>
      </c>
      <c r="BN142">
        <f t="shared" si="214"/>
        <v>3.3926756586114761E-3</v>
      </c>
      <c r="BO142">
        <f t="shared" si="214"/>
        <v>3.2466675277816499E-3</v>
      </c>
      <c r="BP142">
        <f t="shared" si="214"/>
        <v>3.1101428804429379E-3</v>
      </c>
      <c r="BQ142">
        <f t="shared" si="214"/>
        <v>2.9822202645376937E-3</v>
      </c>
      <c r="BR142">
        <f t="shared" si="214"/>
        <v>2.8621296220163244E-3</v>
      </c>
      <c r="BS142">
        <f t="shared" si="214"/>
        <v>2.7491940982043803E-3</v>
      </c>
      <c r="BT142">
        <f t="shared" si="214"/>
        <v>2.6428155075413256E-3</v>
      </c>
      <c r="BU142">
        <f t="shared" si="214"/>
        <v>2.5424625881146465E-3</v>
      </c>
      <c r="BV142">
        <f t="shared" si="215"/>
        <v>2.4476614125423846E-3</v>
      </c>
      <c r="BW142">
        <f t="shared" si="215"/>
        <v>2.3579874868829495E-3</v>
      </c>
      <c r="BX142">
        <f t="shared" si="215"/>
        <v>2.2730591858271068E-3</v>
      </c>
      <c r="BY142">
        <f t="shared" si="215"/>
        <v>2.1925322565495274E-3</v>
      </c>
      <c r="BZ142">
        <f t="shared" si="215"/>
        <v>2.1160951851839061E-3</v>
      </c>
      <c r="CA142">
        <f t="shared" si="215"/>
        <v>2.0434652655738528E-3</v>
      </c>
      <c r="CB142">
        <f t="shared" si="215"/>
        <v>1.9743852442603137E-3</v>
      </c>
      <c r="CC142">
        <f t="shared" si="215"/>
        <v>1.9086204417201587E-3</v>
      </c>
      <c r="CD142">
        <f t="shared" si="215"/>
        <v>1.845956269862073E-3</v>
      </c>
      <c r="CE142">
        <f t="shared" si="215"/>
        <v>1.786196081274033E-3</v>
      </c>
      <c r="CF142">
        <f t="shared" si="216"/>
        <v>1.7291592978236191E-3</v>
      </c>
      <c r="CG142">
        <f t="shared" si="216"/>
        <v>1.6746797757555959E-3</v>
      </c>
      <c r="CH142">
        <f t="shared" si="216"/>
        <v>1.6226043720123208E-3</v>
      </c>
      <c r="CI142">
        <f t="shared" si="216"/>
        <v>1.5727916825689578E-3</v>
      </c>
      <c r="CJ142">
        <f t="shared" si="216"/>
        <v>1.525110928463189E-3</v>
      </c>
      <c r="CK142">
        <f t="shared" si="216"/>
        <v>1.479440969162381E-3</v>
      </c>
      <c r="CL142">
        <f t="shared" si="216"/>
        <v>1.4356694261443677E-3</v>
      </c>
      <c r="CM142">
        <f t="shared" si="216"/>
        <v>1.3936919022206132E-3</v>
      </c>
      <c r="CN142">
        <f t="shared" si="216"/>
        <v>1.3534112843185066E-3</v>
      </c>
      <c r="CO142">
        <f t="shared" si="216"/>
        <v>1.314737119253447E-3</v>
      </c>
      <c r="CP142">
        <f t="shared" si="217"/>
        <v>1.2775850535324085E-3</v>
      </c>
      <c r="CQ142">
        <f t="shared" si="217"/>
        <v>1.2418763294951285E-3</v>
      </c>
      <c r="CR142">
        <f t="shared" si="217"/>
        <v>7.9952399823135468E-4</v>
      </c>
      <c r="CS142">
        <f t="shared" si="217"/>
        <v>5.1927621057213877E-4</v>
      </c>
      <c r="CT142">
        <f t="shared" si="217"/>
        <v>3.5959999958163269E-4</v>
      </c>
      <c r="CU142">
        <f t="shared" si="217"/>
        <v>2.5014589425153671E-4</v>
      </c>
      <c r="CV142">
        <f t="shared" si="217"/>
        <v>1.7079238459466676E-4</v>
      </c>
      <c r="CW142">
        <f t="shared" si="217"/>
        <v>1.1226455998753942E-4</v>
      </c>
      <c r="CX142">
        <f t="shared" si="217"/>
        <v>6.9327370814237005E-5</v>
      </c>
      <c r="CY142">
        <f t="shared" si="217"/>
        <v>3.8657405747033146E-5</v>
      </c>
      <c r="CZ142">
        <f t="shared" si="218"/>
        <v>1.7974322405190667E-5</v>
      </c>
      <c r="DA142">
        <f t="shared" si="218"/>
        <v>5.6243409530437682E-6</v>
      </c>
      <c r="DB142">
        <f t="shared" si="218"/>
        <v>3.5724644306855118E-7</v>
      </c>
      <c r="DC142">
        <f t="shared" si="218"/>
        <v>0</v>
      </c>
      <c r="DD142">
        <f t="shared" si="218"/>
        <v>0</v>
      </c>
      <c r="DE142">
        <f t="shared" si="218"/>
        <v>0</v>
      </c>
      <c r="DF142">
        <f t="shared" si="218"/>
        <v>0</v>
      </c>
      <c r="DG142">
        <f t="shared" si="218"/>
        <v>0</v>
      </c>
      <c r="DH142">
        <f t="shared" si="218"/>
        <v>0</v>
      </c>
      <c r="DI142">
        <f t="shared" si="218"/>
        <v>0</v>
      </c>
      <c r="DJ142">
        <f t="shared" si="219"/>
        <v>0</v>
      </c>
      <c r="DK142">
        <f t="shared" si="219"/>
        <v>0</v>
      </c>
      <c r="DL142">
        <f t="shared" si="219"/>
        <v>0</v>
      </c>
      <c r="DM142">
        <f t="shared" si="219"/>
        <v>0</v>
      </c>
      <c r="DN142">
        <f t="shared" si="219"/>
        <v>0</v>
      </c>
      <c r="DO142">
        <f t="shared" si="219"/>
        <v>0</v>
      </c>
      <c r="DP142">
        <f t="shared" si="219"/>
        <v>0</v>
      </c>
      <c r="DQ142">
        <f t="shared" si="219"/>
        <v>0</v>
      </c>
      <c r="DR142">
        <f t="shared" si="219"/>
        <v>0</v>
      </c>
      <c r="DS142">
        <f t="shared" si="219"/>
        <v>0</v>
      </c>
      <c r="DT142">
        <f t="shared" si="220"/>
        <v>0</v>
      </c>
      <c r="DU142">
        <f t="shared" si="220"/>
        <v>0</v>
      </c>
      <c r="DV142">
        <f t="shared" si="220"/>
        <v>0</v>
      </c>
      <c r="DW142">
        <f t="shared" si="220"/>
        <v>0</v>
      </c>
      <c r="DX142">
        <f t="shared" si="220"/>
        <v>0</v>
      </c>
      <c r="DY142">
        <f t="shared" si="220"/>
        <v>0</v>
      </c>
      <c r="DZ142">
        <f t="shared" si="220"/>
        <v>0</v>
      </c>
      <c r="EA142">
        <f t="shared" si="220"/>
        <v>0</v>
      </c>
      <c r="EB142">
        <f t="shared" si="220"/>
        <v>0</v>
      </c>
      <c r="EC142">
        <f t="shared" si="220"/>
        <v>0</v>
      </c>
      <c r="ED142">
        <f t="shared" si="221"/>
        <v>0</v>
      </c>
      <c r="EE142">
        <f t="shared" si="221"/>
        <v>0</v>
      </c>
      <c r="EF142">
        <f t="shared" si="221"/>
        <v>0</v>
      </c>
      <c r="EG142">
        <f t="shared" si="221"/>
        <v>0</v>
      </c>
      <c r="EH142">
        <f t="shared" si="221"/>
        <v>0</v>
      </c>
      <c r="EI142">
        <f t="shared" si="221"/>
        <v>0</v>
      </c>
      <c r="EJ142">
        <f t="shared" si="221"/>
        <v>0</v>
      </c>
      <c r="EK142">
        <f t="shared" si="221"/>
        <v>0</v>
      </c>
      <c r="EL142">
        <f t="shared" si="221"/>
        <v>0</v>
      </c>
      <c r="EM142">
        <f t="shared" si="221"/>
        <v>0</v>
      </c>
      <c r="EN142">
        <f t="shared" si="222"/>
        <v>0</v>
      </c>
      <c r="EO142">
        <f t="shared" si="222"/>
        <v>0</v>
      </c>
      <c r="EP142">
        <f t="shared" si="222"/>
        <v>0</v>
      </c>
      <c r="EQ142">
        <f t="shared" si="222"/>
        <v>0</v>
      </c>
      <c r="ER142">
        <f t="shared" si="222"/>
        <v>0</v>
      </c>
      <c r="ES142">
        <f t="shared" si="222"/>
        <v>0</v>
      </c>
      <c r="ET142">
        <f t="shared" si="222"/>
        <v>0</v>
      </c>
      <c r="EU142">
        <f t="shared" si="222"/>
        <v>0</v>
      </c>
      <c r="EV142">
        <f t="shared" si="222"/>
        <v>0</v>
      </c>
      <c r="EW142">
        <f t="shared" si="222"/>
        <v>0</v>
      </c>
      <c r="EX142">
        <f t="shared" si="222"/>
        <v>0</v>
      </c>
      <c r="EZ142">
        <f t="shared" si="207"/>
        <v>0.88008716378026763</v>
      </c>
      <c r="FB142">
        <f t="shared" si="205"/>
        <v>1.1098490072700917E-2</v>
      </c>
      <c r="FC142">
        <f t="shared" si="206"/>
        <v>0.24859708942657416</v>
      </c>
    </row>
    <row r="143" spans="1:159" x14ac:dyDescent="0.25">
      <c r="A143">
        <v>980</v>
      </c>
      <c r="B143" s="19">
        <f>'Input spectra'!Y142</f>
        <v>4.4841563510636499E-2</v>
      </c>
      <c r="C143">
        <f>'Input spectra'!F142</f>
        <v>0</v>
      </c>
      <c r="D143">
        <f t="shared" ref="D143:M158" si="223">D$2*EXP(- D$1 * ($C143*_c3+$B143))</f>
        <v>2.0653927966864227E-2</v>
      </c>
      <c r="E143">
        <f t="shared" si="223"/>
        <v>2.0411779414560835E-2</v>
      </c>
      <c r="F143">
        <f t="shared" si="223"/>
        <v>2.0171384219718327E-2</v>
      </c>
      <c r="G143">
        <f t="shared" si="223"/>
        <v>1.9932731540145771E-2</v>
      </c>
      <c r="H143">
        <f t="shared" si="223"/>
        <v>1.9695810595572471E-2</v>
      </c>
      <c r="I143">
        <f t="shared" si="223"/>
        <v>1.9460610667310939E-2</v>
      </c>
      <c r="J143">
        <f t="shared" si="223"/>
        <v>1.9227121097921625E-2</v>
      </c>
      <c r="K143">
        <f t="shared" si="223"/>
        <v>1.8995331290879405E-2</v>
      </c>
      <c r="L143">
        <f t="shared" si="223"/>
        <v>1.8765230710241859E-2</v>
      </c>
      <c r="M143">
        <f t="shared" si="223"/>
        <v>1.8536808880319288E-2</v>
      </c>
      <c r="N143">
        <f t="shared" ref="N143:W158" si="224">N$2*EXP(- N$1 * ($C143*_c3+$B143))</f>
        <v>1.8310055385346444E-2</v>
      </c>
      <c r="O143">
        <f t="shared" si="224"/>
        <v>1.8084959869156012E-2</v>
      </c>
      <c r="P143">
        <f t="shared" si="224"/>
        <v>1.7861512034853838E-2</v>
      </c>
      <c r="Q143">
        <f t="shared" si="224"/>
        <v>1.7639701644495822E-2</v>
      </c>
      <c r="R143">
        <f t="shared" si="224"/>
        <v>1.7419518518766539E-2</v>
      </c>
      <c r="S143">
        <f t="shared" si="224"/>
        <v>1.7200952536659573E-2</v>
      </c>
      <c r="T143">
        <f t="shared" si="224"/>
        <v>1.6983993635159518E-2</v>
      </c>
      <c r="U143">
        <f t="shared" si="224"/>
        <v>1.6768631808925641E-2</v>
      </c>
      <c r="V143">
        <f t="shared" si="224"/>
        <v>1.6554857109977259E-2</v>
      </c>
      <c r="W143">
        <f t="shared" si="224"/>
        <v>1.6342659647380731E-2</v>
      </c>
      <c r="X143">
        <f t="shared" ref="X143:AG158" si="225">X$2*EXP(- X$1 * ($C143*_c3+$B143))</f>
        <v>1.6132029586938143E-2</v>
      </c>
      <c r="Y143">
        <f t="shared" si="225"/>
        <v>1.5922957150877604E-2</v>
      </c>
      <c r="Z143">
        <f t="shared" si="225"/>
        <v>1.5715432617545197E-2</v>
      </c>
      <c r="AA143">
        <f t="shared" si="225"/>
        <v>1.5509446321098538E-2</v>
      </c>
      <c r="AB143">
        <f t="shared" si="225"/>
        <v>1.530498865120199E-2</v>
      </c>
      <c r="AC143">
        <f t="shared" si="225"/>
        <v>1.5102050052723449E-2</v>
      </c>
      <c r="AD143">
        <f t="shared" si="225"/>
        <v>1.490062102543274E-2</v>
      </c>
      <c r="AE143">
        <f t="shared" si="225"/>
        <v>1.4700692123701637E-2</v>
      </c>
      <c r="AF143">
        <f t="shared" si="225"/>
        <v>1.450225395620542E-2</v>
      </c>
      <c r="AG143">
        <f t="shared" si="225"/>
        <v>1.4305297185626047E-2</v>
      </c>
      <c r="AH143">
        <f t="shared" ref="AH143:AQ158" si="226">AH$2*EXP(- AH$1 * ($C143*_c3+$B143))</f>
        <v>1.4109812528356885E-2</v>
      </c>
      <c r="AI143">
        <f t="shared" si="226"/>
        <v>1.3915790754208993E-2</v>
      </c>
      <c r="AJ143">
        <f t="shared" si="226"/>
        <v>1.3723222686118966E-2</v>
      </c>
      <c r="AK143">
        <f t="shared" si="226"/>
        <v>1.3532099199858321E-2</v>
      </c>
      <c r="AL143">
        <f t="shared" si="226"/>
        <v>1.3342411223744431E-2</v>
      </c>
      <c r="AM143">
        <f t="shared" si="226"/>
        <v>1.3154149738352971E-2</v>
      </c>
      <c r="AN143">
        <f t="shared" si="226"/>
        <v>1.2967305776231883E-2</v>
      </c>
      <c r="AO143">
        <f t="shared" si="226"/>
        <v>1.2781870421616888E-2</v>
      </c>
      <c r="AP143">
        <f t="shared" si="226"/>
        <v>1.2597834810148466E-2</v>
      </c>
      <c r="AQ143">
        <f t="shared" si="226"/>
        <v>1.2415190128590336E-2</v>
      </c>
      <c r="AR143">
        <f t="shared" ref="AR143:BA158" si="227">AR$2*EXP(- AR$1 * ($C143*_c3+$B143))</f>
        <v>1.2233927614549462E-2</v>
      </c>
      <c r="AS143">
        <f t="shared" si="227"/>
        <v>1.2054038556197506E-2</v>
      </c>
      <c r="AT143">
        <f t="shared" si="227"/>
        <v>1.1875514291993744E-2</v>
      </c>
      <c r="AU143">
        <f t="shared" si="227"/>
        <v>1.1698346210409521E-2</v>
      </c>
      <c r="AV143">
        <f t="shared" si="227"/>
        <v>1.152252574965407E-2</v>
      </c>
      <c r="AW143">
        <f t="shared" si="227"/>
        <v>1.1348044397401849E-2</v>
      </c>
      <c r="AX143">
        <f t="shared" si="227"/>
        <v>1.0087538862432662E-2</v>
      </c>
      <c r="AY143">
        <f t="shared" si="227"/>
        <v>8.6194509409891831E-3</v>
      </c>
      <c r="AZ143">
        <f t="shared" si="227"/>
        <v>7.7590587198439276E-3</v>
      </c>
      <c r="BA143">
        <f t="shared" si="227"/>
        <v>7.10739188969954E-3</v>
      </c>
      <c r="BB143">
        <f t="shared" ref="BB143:BK158" si="228">BB$2*EXP(- BB$1 * ($C143*_c3+$B143))</f>
        <v>6.5749509839488759E-3</v>
      </c>
      <c r="BC143">
        <f t="shared" si="228"/>
        <v>6.1229435556951067E-3</v>
      </c>
      <c r="BD143">
        <f t="shared" si="228"/>
        <v>5.7301151294845074E-3</v>
      </c>
      <c r="BE143">
        <f t="shared" si="228"/>
        <v>5.3832165861948033E-3</v>
      </c>
      <c r="BF143">
        <f t="shared" si="228"/>
        <v>5.0732777288332448E-3</v>
      </c>
      <c r="BG143">
        <f t="shared" si="228"/>
        <v>4.7938658286692613E-3</v>
      </c>
      <c r="BH143">
        <f t="shared" si="228"/>
        <v>4.5401685580500253E-3</v>
      </c>
      <c r="BI143">
        <f t="shared" si="228"/>
        <v>4.3084674904207594E-3</v>
      </c>
      <c r="BJ143">
        <f t="shared" si="228"/>
        <v>4.0958153132614437E-3</v>
      </c>
      <c r="BK143">
        <f t="shared" si="228"/>
        <v>3.8998274249906276E-3</v>
      </c>
      <c r="BL143">
        <f t="shared" ref="BL143:BU158" si="229">BL$2*EXP(- BL$1 * ($C143*_c3+$B143))</f>
        <v>3.7185416304883691E-3</v>
      </c>
      <c r="BM143">
        <f t="shared" si="229"/>
        <v>3.5503203604263364E-3</v>
      </c>
      <c r="BN143">
        <f t="shared" si="229"/>
        <v>3.3937805191260021E-3</v>
      </c>
      <c r="BO143">
        <f t="shared" si="229"/>
        <v>3.247741895444039E-3</v>
      </c>
      <c r="BP143">
        <f t="shared" si="229"/>
        <v>3.1111884092821511E-3</v>
      </c>
      <c r="BQ143">
        <f t="shared" si="229"/>
        <v>2.9832384570892025E-3</v>
      </c>
      <c r="BR143">
        <f t="shared" si="229"/>
        <v>2.8631218494181666E-3</v>
      </c>
      <c r="BS143">
        <f t="shared" si="229"/>
        <v>2.7501616168172606E-3</v>
      </c>
      <c r="BT143">
        <f t="shared" si="229"/>
        <v>2.6437594728253916E-3</v>
      </c>
      <c r="BU143">
        <f t="shared" si="229"/>
        <v>2.543384066315602E-3</v>
      </c>
      <c r="BV143">
        <f t="shared" ref="BV143:CE158" si="230">BV$2*EXP(- BV$1 * ($C143*_c3+$B143))</f>
        <v>2.4485613906095874E-3</v>
      </c>
      <c r="BW143">
        <f t="shared" si="230"/>
        <v>2.3588668809467984E-3</v>
      </c>
      <c r="BX143">
        <f t="shared" si="230"/>
        <v>2.2739188484920542E-3</v>
      </c>
      <c r="BY143">
        <f t="shared" si="230"/>
        <v>2.1933729832055784E-3</v>
      </c>
      <c r="BZ143">
        <f t="shared" si="230"/>
        <v>2.1169177194986758E-3</v>
      </c>
      <c r="CA143">
        <f t="shared" si="230"/>
        <v>2.0442703042957955E-3</v>
      </c>
      <c r="CB143">
        <f t="shared" si="230"/>
        <v>1.9751734414392664E-3</v>
      </c>
      <c r="CC143">
        <f t="shared" si="230"/>
        <v>1.9093924124320646E-3</v>
      </c>
      <c r="CD143">
        <f t="shared" si="230"/>
        <v>1.846712593509509E-3</v>
      </c>
      <c r="CE143">
        <f t="shared" si="230"/>
        <v>1.7869373045219603E-3</v>
      </c>
      <c r="CF143">
        <f t="shared" ref="CF143:CO158" si="231">CF$2*EXP(- CF$1 * ($C143*_c3+$B143))</f>
        <v>1.7298859372199577E-3</v>
      </c>
      <c r="CG143">
        <f t="shared" si="231"/>
        <v>1.6753923200782583E-3</v>
      </c>
      <c r="CH143">
        <f t="shared" si="231"/>
        <v>1.6233032843778535E-3</v>
      </c>
      <c r="CI143">
        <f t="shared" si="231"/>
        <v>1.5734774023325926E-3</v>
      </c>
      <c r="CJ143">
        <f t="shared" si="231"/>
        <v>1.5257838729357065E-3</v>
      </c>
      <c r="CK143">
        <f t="shared" si="231"/>
        <v>1.4801015351655301E-3</v>
      </c>
      <c r="CL143">
        <f t="shared" si="231"/>
        <v>1.436317991423533E-3</v>
      </c>
      <c r="CM143">
        <f t="shared" si="231"/>
        <v>1.3943288267308589E-3</v>
      </c>
      <c r="CN143">
        <f t="shared" si="231"/>
        <v>1.3540369113979674E-3</v>
      </c>
      <c r="CO143">
        <f t="shared" si="231"/>
        <v>1.3153517766962175E-3</v>
      </c>
      <c r="CP143">
        <f t="shared" ref="CP143:CY158" si="232">CP$2*EXP(- CP$1 * ($C143*_c3+$B143))</f>
        <v>1.2781890545715236E-3</v>
      </c>
      <c r="CQ143">
        <f t="shared" si="232"/>
        <v>1.2424699737049103E-3</v>
      </c>
      <c r="CR143">
        <f t="shared" si="232"/>
        <v>7.9991038919946045E-4</v>
      </c>
      <c r="CS143">
        <f t="shared" si="232"/>
        <v>5.1952989286298387E-4</v>
      </c>
      <c r="CT143">
        <f t="shared" si="232"/>
        <v>3.5977756461696384E-4</v>
      </c>
      <c r="CU143">
        <f t="shared" si="232"/>
        <v>2.5027072685864004E-4</v>
      </c>
      <c r="CV143">
        <f t="shared" si="232"/>
        <v>1.7087851409587664E-4</v>
      </c>
      <c r="CW143">
        <f t="shared" si="232"/>
        <v>1.1232176416565332E-4</v>
      </c>
      <c r="CX143">
        <f t="shared" si="232"/>
        <v>6.9363060710354976E-5</v>
      </c>
      <c r="CY143">
        <f t="shared" si="232"/>
        <v>3.8677509795320673E-5</v>
      </c>
      <c r="CZ143">
        <f t="shared" ref="CZ143:DI158" si="233">CZ$2*EXP(- CZ$1 * ($C143*_c3+$B143))</f>
        <v>1.7983764520205542E-5</v>
      </c>
      <c r="DA143">
        <f t="shared" si="233"/>
        <v>5.6273250361457355E-6</v>
      </c>
      <c r="DB143">
        <f t="shared" si="233"/>
        <v>3.5743786298622728E-7</v>
      </c>
      <c r="DC143">
        <f t="shared" si="233"/>
        <v>0</v>
      </c>
      <c r="DD143">
        <f t="shared" si="233"/>
        <v>0</v>
      </c>
      <c r="DE143">
        <f t="shared" si="233"/>
        <v>0</v>
      </c>
      <c r="DF143">
        <f t="shared" si="233"/>
        <v>0</v>
      </c>
      <c r="DG143">
        <f t="shared" si="233"/>
        <v>0</v>
      </c>
      <c r="DH143">
        <f t="shared" si="233"/>
        <v>0</v>
      </c>
      <c r="DI143">
        <f t="shared" si="233"/>
        <v>0</v>
      </c>
      <c r="DJ143">
        <f t="shared" ref="DJ143:DS158" si="234">DJ$2*EXP(- DJ$1 * ($C143*_c3+$B143))</f>
        <v>0</v>
      </c>
      <c r="DK143">
        <f t="shared" si="234"/>
        <v>0</v>
      </c>
      <c r="DL143">
        <f t="shared" si="234"/>
        <v>0</v>
      </c>
      <c r="DM143">
        <f t="shared" si="234"/>
        <v>0</v>
      </c>
      <c r="DN143">
        <f t="shared" si="234"/>
        <v>0</v>
      </c>
      <c r="DO143">
        <f t="shared" si="234"/>
        <v>0</v>
      </c>
      <c r="DP143">
        <f t="shared" si="234"/>
        <v>0</v>
      </c>
      <c r="DQ143">
        <f t="shared" si="234"/>
        <v>0</v>
      </c>
      <c r="DR143">
        <f t="shared" si="234"/>
        <v>0</v>
      </c>
      <c r="DS143">
        <f t="shared" si="234"/>
        <v>0</v>
      </c>
      <c r="DT143">
        <f t="shared" ref="DT143:EC158" si="235">DT$2*EXP(- DT$1 * ($C143*_c3+$B143))</f>
        <v>0</v>
      </c>
      <c r="DU143">
        <f t="shared" si="235"/>
        <v>0</v>
      </c>
      <c r="DV143">
        <f t="shared" si="235"/>
        <v>0</v>
      </c>
      <c r="DW143">
        <f t="shared" si="235"/>
        <v>0</v>
      </c>
      <c r="DX143">
        <f t="shared" si="235"/>
        <v>0</v>
      </c>
      <c r="DY143">
        <f t="shared" si="235"/>
        <v>0</v>
      </c>
      <c r="DZ143">
        <f t="shared" si="235"/>
        <v>0</v>
      </c>
      <c r="EA143">
        <f t="shared" si="235"/>
        <v>0</v>
      </c>
      <c r="EB143">
        <f t="shared" si="235"/>
        <v>0</v>
      </c>
      <c r="EC143">
        <f t="shared" si="235"/>
        <v>0</v>
      </c>
      <c r="ED143">
        <f t="shared" ref="ED143:EM158" si="236">ED$2*EXP(- ED$1 * ($C143*_c3+$B143))</f>
        <v>0</v>
      </c>
      <c r="EE143">
        <f t="shared" si="236"/>
        <v>0</v>
      </c>
      <c r="EF143">
        <f t="shared" si="236"/>
        <v>0</v>
      </c>
      <c r="EG143">
        <f t="shared" si="236"/>
        <v>0</v>
      </c>
      <c r="EH143">
        <f t="shared" si="236"/>
        <v>0</v>
      </c>
      <c r="EI143">
        <f t="shared" si="236"/>
        <v>0</v>
      </c>
      <c r="EJ143">
        <f t="shared" si="236"/>
        <v>0</v>
      </c>
      <c r="EK143">
        <f t="shared" si="236"/>
        <v>0</v>
      </c>
      <c r="EL143">
        <f t="shared" si="236"/>
        <v>0</v>
      </c>
      <c r="EM143">
        <f t="shared" si="236"/>
        <v>0</v>
      </c>
      <c r="EN143">
        <f t="shared" ref="EN143:EX158" si="237">EN$2*EXP(- EN$1 * ($C143*_c3+$B143))</f>
        <v>0</v>
      </c>
      <c r="EO143">
        <f t="shared" si="237"/>
        <v>0</v>
      </c>
      <c r="EP143">
        <f t="shared" si="237"/>
        <v>0</v>
      </c>
      <c r="EQ143">
        <f t="shared" si="237"/>
        <v>0</v>
      </c>
      <c r="ER143">
        <f t="shared" si="237"/>
        <v>0</v>
      </c>
      <c r="ES143">
        <f t="shared" si="237"/>
        <v>0</v>
      </c>
      <c r="ET143">
        <f t="shared" si="237"/>
        <v>0</v>
      </c>
      <c r="EU143">
        <f t="shared" si="237"/>
        <v>0</v>
      </c>
      <c r="EV143">
        <f t="shared" si="237"/>
        <v>0</v>
      </c>
      <c r="EW143">
        <f t="shared" si="237"/>
        <v>0</v>
      </c>
      <c r="EX143">
        <f t="shared" si="237"/>
        <v>0</v>
      </c>
      <c r="EZ143">
        <f t="shared" si="207"/>
        <v>0.88021421933809851</v>
      </c>
      <c r="FB143">
        <f t="shared" si="205"/>
        <v>1.1085652000941526E-2</v>
      </c>
      <c r="FC143">
        <f t="shared" si="206"/>
        <v>0.24859873049018172</v>
      </c>
    </row>
    <row r="144" spans="1:159" x14ac:dyDescent="0.25">
      <c r="A144">
        <v>985</v>
      </c>
      <c r="B144" s="19">
        <f>'Input spectra'!Y143</f>
        <v>4.4789046171482903E-2</v>
      </c>
      <c r="C144">
        <f>'Input spectra'!F143</f>
        <v>0</v>
      </c>
      <c r="D144">
        <f t="shared" si="223"/>
        <v>2.0653927966864227E-2</v>
      </c>
      <c r="E144">
        <f t="shared" si="223"/>
        <v>2.0411886612076546E-2</v>
      </c>
      <c r="F144">
        <f t="shared" si="223"/>
        <v>2.0171596090316265E-2</v>
      </c>
      <c r="G144">
        <f t="shared" si="223"/>
        <v>1.9933045586826462E-2</v>
      </c>
      <c r="H144">
        <f t="shared" si="223"/>
        <v>1.9696224348544279E-2</v>
      </c>
      <c r="I144">
        <f t="shared" si="223"/>
        <v>1.946112168376549E-2</v>
      </c>
      <c r="J144">
        <f t="shared" si="223"/>
        <v>1.9227726961810871E-2</v>
      </c>
      <c r="K144">
        <f t="shared" si="223"/>
        <v>1.899602961269424E-2</v>
      </c>
      <c r="L144">
        <f t="shared" si="223"/>
        <v>1.8766019126792363E-2</v>
      </c>
      <c r="M144">
        <f t="shared" si="223"/>
        <v>1.853768505451649E-2</v>
      </c>
      <c r="N144">
        <f t="shared" si="224"/>
        <v>1.8311017005985693E-2</v>
      </c>
      <c r="O144">
        <f t="shared" si="224"/>
        <v>1.8086004650701884E-2</v>
      </c>
      <c r="P144">
        <f t="shared" si="224"/>
        <v>1.7862637717226567E-2</v>
      </c>
      <c r="Q144">
        <f t="shared" si="224"/>
        <v>1.7640905992859297E-2</v>
      </c>
      <c r="R144">
        <f t="shared" si="224"/>
        <v>1.7420799323317793E-2</v>
      </c>
      <c r="S144">
        <f t="shared" si="224"/>
        <v>1.7202307612419799E-2</v>
      </c>
      <c r="T144">
        <f t="shared" si="224"/>
        <v>1.6985420821766586E-2</v>
      </c>
      <c r="U144">
        <f t="shared" si="224"/>
        <v>1.6770128970428091E-2</v>
      </c>
      <c r="V144">
        <f t="shared" si="224"/>
        <v>1.6556422134629802E-2</v>
      </c>
      <c r="W144">
        <f t="shared" si="224"/>
        <v>1.6344290447441203E-2</v>
      </c>
      <c r="X144">
        <f t="shared" si="225"/>
        <v>1.6133724098465928E-2</v>
      </c>
      <c r="Y144">
        <f t="shared" si="225"/>
        <v>1.592471333353351E-2</v>
      </c>
      <c r="Z144">
        <f t="shared" si="225"/>
        <v>1.5717248454392777E-2</v>
      </c>
      <c r="AA144">
        <f t="shared" si="225"/>
        <v>1.5511319818406836E-2</v>
      </c>
      <c r="AB144">
        <f t="shared" si="225"/>
        <v>1.530691783824973E-2</v>
      </c>
      <c r="AC144">
        <f t="shared" si="225"/>
        <v>1.510403298160462E-2</v>
      </c>
      <c r="AD144">
        <f t="shared" si="225"/>
        <v>1.4902655770863599E-2</v>
      </c>
      <c r="AE144">
        <f t="shared" si="225"/>
        <v>1.4702776782829099E-2</v>
      </c>
      <c r="AF144">
        <f t="shared" si="225"/>
        <v>1.4504386648416854E-2</v>
      </c>
      <c r="AG144">
        <f t="shared" si="225"/>
        <v>1.4307476052360419E-2</v>
      </c>
      <c r="AH144">
        <f t="shared" si="226"/>
        <v>1.4112035732917305E-2</v>
      </c>
      <c r="AI144">
        <f t="shared" si="226"/>
        <v>1.3918056481576596E-2</v>
      </c>
      <c r="AJ144">
        <f t="shared" si="226"/>
        <v>1.3725529142768164E-2</v>
      </c>
      <c r="AK144">
        <f t="shared" si="226"/>
        <v>1.3534444613573374E-2</v>
      </c>
      <c r="AL144">
        <f t="shared" si="226"/>
        <v>1.3344793843437378E-2</v>
      </c>
      <c r="AM144">
        <f t="shared" si="226"/>
        <v>1.3156567833882865E-2</v>
      </c>
      <c r="AN144">
        <f t="shared" si="226"/>
        <v>1.2969757638225355E-2</v>
      </c>
      <c r="AO144">
        <f t="shared" si="226"/>
        <v>1.2784354361290006E-2</v>
      </c>
      <c r="AP144">
        <f t="shared" si="226"/>
        <v>1.2600349159129904E-2</v>
      </c>
      <c r="AQ144">
        <f t="shared" si="226"/>
        <v>1.2417733238745829E-2</v>
      </c>
      <c r="AR144">
        <f t="shared" si="227"/>
        <v>1.2236497857807541E-2</v>
      </c>
      <c r="AS144">
        <f t="shared" si="227"/>
        <v>1.2056634324376501E-2</v>
      </c>
      <c r="AT144">
        <f t="shared" si="227"/>
        <v>1.1878133996630073E-2</v>
      </c>
      <c r="AU144">
        <f t="shared" si="227"/>
        <v>1.1700988282587199E-2</v>
      </c>
      <c r="AV144">
        <f t="shared" si="227"/>
        <v>1.1525188639835499E-2</v>
      </c>
      <c r="AW144">
        <f t="shared" si="227"/>
        <v>1.1350726575259833E-2</v>
      </c>
      <c r="AX144">
        <f t="shared" si="227"/>
        <v>1.0089976102033139E-2</v>
      </c>
      <c r="AY144">
        <f t="shared" si="227"/>
        <v>8.6215787555376146E-3</v>
      </c>
      <c r="AZ144">
        <f t="shared" si="227"/>
        <v>7.7610148949608911E-3</v>
      </c>
      <c r="BA144">
        <f t="shared" si="227"/>
        <v>7.1092211054708384E-3</v>
      </c>
      <c r="BB144">
        <f t="shared" si="228"/>
        <v>6.5766777052996932E-3</v>
      </c>
      <c r="BC144">
        <f t="shared" si="228"/>
        <v>6.1245837349238139E-3</v>
      </c>
      <c r="BD144">
        <f t="shared" si="228"/>
        <v>5.7316801812530528E-3</v>
      </c>
      <c r="BE144">
        <f t="shared" si="228"/>
        <v>5.3847151694637147E-3</v>
      </c>
      <c r="BF144">
        <f t="shared" si="228"/>
        <v>5.0747166821169636E-3</v>
      </c>
      <c r="BG144">
        <f t="shared" si="228"/>
        <v>4.7952507145952693E-3</v>
      </c>
      <c r="BH144">
        <f t="shared" si="228"/>
        <v>4.5415040048189846E-3</v>
      </c>
      <c r="BI144">
        <f t="shared" si="228"/>
        <v>4.3097574181963456E-3</v>
      </c>
      <c r="BJ144">
        <f t="shared" si="228"/>
        <v>4.0970630909558121E-3</v>
      </c>
      <c r="BK144">
        <f t="shared" si="228"/>
        <v>3.901035982719315E-3</v>
      </c>
      <c r="BL144">
        <f t="shared" si="229"/>
        <v>3.7197135425875785E-3</v>
      </c>
      <c r="BM144">
        <f t="shared" si="229"/>
        <v>3.5514579082352908E-3</v>
      </c>
      <c r="BN144">
        <f t="shared" si="229"/>
        <v>3.3948857394499746E-3</v>
      </c>
      <c r="BO144">
        <f t="shared" si="229"/>
        <v>3.2488166186297016E-3</v>
      </c>
      <c r="BP144">
        <f t="shared" si="229"/>
        <v>3.1122342895941383E-3</v>
      </c>
      <c r="BQ144">
        <f t="shared" si="229"/>
        <v>2.9842569972730031E-3</v>
      </c>
      <c r="BR144">
        <f t="shared" si="229"/>
        <v>2.8641144207999618E-3</v>
      </c>
      <c r="BS144">
        <f t="shared" si="229"/>
        <v>2.7511294759271104E-3</v>
      </c>
      <c r="BT144">
        <f t="shared" si="229"/>
        <v>2.6447037752765626E-3</v>
      </c>
      <c r="BU144">
        <f t="shared" si="229"/>
        <v>2.5443058784927869E-3</v>
      </c>
      <c r="BV144">
        <f t="shared" si="230"/>
        <v>2.4494616995887832E-3</v>
      </c>
      <c r="BW144">
        <f t="shared" si="230"/>
        <v>2.3597466029741834E-3</v>
      </c>
      <c r="BX144">
        <f t="shared" si="230"/>
        <v>2.2747788362782735E-3</v>
      </c>
      <c r="BY144">
        <f t="shared" si="230"/>
        <v>2.1942140322383265E-3</v>
      </c>
      <c r="BZ144">
        <f t="shared" si="230"/>
        <v>2.1177405735356863E-3</v>
      </c>
      <c r="CA144">
        <f t="shared" si="230"/>
        <v>2.0450756601688796E-3</v>
      </c>
      <c r="CB144">
        <f t="shared" si="230"/>
        <v>1.9759619532755497E-3</v>
      </c>
      <c r="CC144">
        <f t="shared" si="230"/>
        <v>1.9101646953793234E-3</v>
      </c>
      <c r="CD144">
        <f t="shared" si="230"/>
        <v>1.8474692270372311E-3</v>
      </c>
      <c r="CE144">
        <f t="shared" si="230"/>
        <v>1.7876788353575637E-3</v>
      </c>
      <c r="CF144">
        <f t="shared" si="231"/>
        <v>1.7306128819697764E-3</v>
      </c>
      <c r="CG144">
        <f t="shared" si="231"/>
        <v>1.6761051675749463E-3</v>
      </c>
      <c r="CH144">
        <f t="shared" si="231"/>
        <v>1.6240024977893475E-3</v>
      </c>
      <c r="CI144">
        <f t="shared" si="231"/>
        <v>1.5741634210624529E-3</v>
      </c>
      <c r="CJ144">
        <f t="shared" si="231"/>
        <v>1.5264571143402386E-3</v>
      </c>
      <c r="CK144">
        <f t="shared" si="231"/>
        <v>1.4807623961094383E-3</v>
      </c>
      <c r="CL144">
        <f t="shared" si="231"/>
        <v>1.4369668496927923E-3</v>
      </c>
      <c r="CM144">
        <f t="shared" si="231"/>
        <v>1.3949660423189457E-3</v>
      </c>
      <c r="CN144">
        <f t="shared" si="231"/>
        <v>1.3546628276794213E-3</v>
      </c>
      <c r="CO144">
        <f t="shared" si="231"/>
        <v>1.3159667214996814E-3</v>
      </c>
      <c r="CP144">
        <f t="shared" si="232"/>
        <v>1.2787933411628632E-3</v>
      </c>
      <c r="CQ144">
        <f t="shared" si="232"/>
        <v>1.2430639016896851E-3</v>
      </c>
      <c r="CR144">
        <f t="shared" si="232"/>
        <v>8.0029696690114762E-4</v>
      </c>
      <c r="CS144">
        <f t="shared" si="232"/>
        <v>5.1978369908537662E-4</v>
      </c>
      <c r="CT144">
        <f t="shared" si="232"/>
        <v>3.5995521733122086E-4</v>
      </c>
      <c r="CU144">
        <f t="shared" si="232"/>
        <v>2.5039562176210756E-4</v>
      </c>
      <c r="CV144">
        <f t="shared" si="232"/>
        <v>1.7096468703163995E-4</v>
      </c>
      <c r="CW144">
        <f t="shared" si="232"/>
        <v>1.1237899749203964E-4</v>
      </c>
      <c r="CX144">
        <f t="shared" si="232"/>
        <v>6.9398768979716657E-5</v>
      </c>
      <c r="CY144">
        <f t="shared" si="232"/>
        <v>3.8697624298855998E-5</v>
      </c>
      <c r="CZ144">
        <f t="shared" si="233"/>
        <v>1.7993211595270299E-5</v>
      </c>
      <c r="DA144">
        <f t="shared" si="233"/>
        <v>5.6303107025002121E-6</v>
      </c>
      <c r="DB144">
        <f t="shared" si="233"/>
        <v>3.5762938547059218E-7</v>
      </c>
      <c r="DC144">
        <f t="shared" si="233"/>
        <v>0</v>
      </c>
      <c r="DD144">
        <f t="shared" si="233"/>
        <v>0</v>
      </c>
      <c r="DE144">
        <f t="shared" si="233"/>
        <v>0</v>
      </c>
      <c r="DF144">
        <f t="shared" si="233"/>
        <v>0</v>
      </c>
      <c r="DG144">
        <f t="shared" si="233"/>
        <v>0</v>
      </c>
      <c r="DH144">
        <f t="shared" si="233"/>
        <v>0</v>
      </c>
      <c r="DI144">
        <f t="shared" si="233"/>
        <v>0</v>
      </c>
      <c r="DJ144">
        <f t="shared" si="234"/>
        <v>0</v>
      </c>
      <c r="DK144">
        <f t="shared" si="234"/>
        <v>0</v>
      </c>
      <c r="DL144">
        <f t="shared" si="234"/>
        <v>0</v>
      </c>
      <c r="DM144">
        <f t="shared" si="234"/>
        <v>0</v>
      </c>
      <c r="DN144">
        <f t="shared" si="234"/>
        <v>0</v>
      </c>
      <c r="DO144">
        <f t="shared" si="234"/>
        <v>0</v>
      </c>
      <c r="DP144">
        <f t="shared" si="234"/>
        <v>0</v>
      </c>
      <c r="DQ144">
        <f t="shared" si="234"/>
        <v>0</v>
      </c>
      <c r="DR144">
        <f t="shared" si="234"/>
        <v>0</v>
      </c>
      <c r="DS144">
        <f t="shared" si="234"/>
        <v>0</v>
      </c>
      <c r="DT144">
        <f t="shared" si="235"/>
        <v>0</v>
      </c>
      <c r="DU144">
        <f t="shared" si="235"/>
        <v>0</v>
      </c>
      <c r="DV144">
        <f t="shared" si="235"/>
        <v>0</v>
      </c>
      <c r="DW144">
        <f t="shared" si="235"/>
        <v>0</v>
      </c>
      <c r="DX144">
        <f t="shared" si="235"/>
        <v>0</v>
      </c>
      <c r="DY144">
        <f t="shared" si="235"/>
        <v>0</v>
      </c>
      <c r="DZ144">
        <f t="shared" si="235"/>
        <v>0</v>
      </c>
      <c r="EA144">
        <f t="shared" si="235"/>
        <v>0</v>
      </c>
      <c r="EB144">
        <f t="shared" si="235"/>
        <v>0</v>
      </c>
      <c r="EC144">
        <f t="shared" si="235"/>
        <v>0</v>
      </c>
      <c r="ED144">
        <f t="shared" si="236"/>
        <v>0</v>
      </c>
      <c r="EE144">
        <f t="shared" si="236"/>
        <v>0</v>
      </c>
      <c r="EF144">
        <f t="shared" si="236"/>
        <v>0</v>
      </c>
      <c r="EG144">
        <f t="shared" si="236"/>
        <v>0</v>
      </c>
      <c r="EH144">
        <f t="shared" si="236"/>
        <v>0</v>
      </c>
      <c r="EI144">
        <f t="shared" si="236"/>
        <v>0</v>
      </c>
      <c r="EJ144">
        <f t="shared" si="236"/>
        <v>0</v>
      </c>
      <c r="EK144">
        <f t="shared" si="236"/>
        <v>0</v>
      </c>
      <c r="EL144">
        <f t="shared" si="236"/>
        <v>0</v>
      </c>
      <c r="EM144">
        <f t="shared" si="236"/>
        <v>0</v>
      </c>
      <c r="EN144">
        <f t="shared" si="237"/>
        <v>0</v>
      </c>
      <c r="EO144">
        <f t="shared" si="237"/>
        <v>0</v>
      </c>
      <c r="EP144">
        <f t="shared" si="237"/>
        <v>0</v>
      </c>
      <c r="EQ144">
        <f t="shared" si="237"/>
        <v>0</v>
      </c>
      <c r="ER144">
        <f t="shared" si="237"/>
        <v>0</v>
      </c>
      <c r="ES144">
        <f t="shared" si="237"/>
        <v>0</v>
      </c>
      <c r="ET144">
        <f t="shared" si="237"/>
        <v>0</v>
      </c>
      <c r="EU144">
        <f t="shared" si="237"/>
        <v>0</v>
      </c>
      <c r="EV144">
        <f t="shared" si="237"/>
        <v>0</v>
      </c>
      <c r="EW144">
        <f t="shared" si="237"/>
        <v>0</v>
      </c>
      <c r="EX144">
        <f t="shared" si="237"/>
        <v>0</v>
      </c>
      <c r="EZ144">
        <f t="shared" si="207"/>
        <v>0.88034130342405092</v>
      </c>
      <c r="FB144">
        <f t="shared" si="205"/>
        <v>1.1072813592067021E-2</v>
      </c>
      <c r="FC144">
        <f t="shared" si="206"/>
        <v>0.24860037155403267</v>
      </c>
    </row>
    <row r="145" spans="1:159" x14ac:dyDescent="0.25">
      <c r="A145">
        <v>990</v>
      </c>
      <c r="B145" s="19">
        <f>'Input spectra'!Y144</f>
        <v>4.47365288323293E-2</v>
      </c>
      <c r="C145">
        <f>'Input spectra'!F144</f>
        <v>0</v>
      </c>
      <c r="D145">
        <f t="shared" si="223"/>
        <v>2.0653927966864227E-2</v>
      </c>
      <c r="E145">
        <f t="shared" si="223"/>
        <v>2.0411993810155231E-2</v>
      </c>
      <c r="F145">
        <f t="shared" si="223"/>
        <v>2.0171807963139592E-2</v>
      </c>
      <c r="G145">
        <f t="shared" si="223"/>
        <v>1.9933359638455064E-2</v>
      </c>
      <c r="H145">
        <f t="shared" si="223"/>
        <v>1.9696638110207859E-2</v>
      </c>
      <c r="I145">
        <f t="shared" si="223"/>
        <v>1.9461632713638832E-2</v>
      </c>
      <c r="J145">
        <f t="shared" si="223"/>
        <v>1.9228332844791432E-2</v>
      </c>
      <c r="K145">
        <f t="shared" si="223"/>
        <v>1.8996727960181356E-2</v>
      </c>
      <c r="L145">
        <f t="shared" si="223"/>
        <v>1.8766807576467995E-2</v>
      </c>
      <c r="M145">
        <f t="shared" si="223"/>
        <v>1.8538561270127575E-2</v>
      </c>
      <c r="N145">
        <f t="shared" si="224"/>
        <v>1.831197867712803E-2</v>
      </c>
      <c r="O145">
        <f t="shared" si="224"/>
        <v>1.8087049492605561E-2</v>
      </c>
      <c r="P145">
        <f t="shared" si="224"/>
        <v>1.7863763470542946E-2</v>
      </c>
      <c r="Q145">
        <f t="shared" si="224"/>
        <v>1.76421104234495E-2</v>
      </c>
      <c r="R145">
        <f t="shared" si="224"/>
        <v>1.7422080222042734E-2</v>
      </c>
      <c r="S145">
        <f t="shared" si="224"/>
        <v>1.7203662794931695E-2</v>
      </c>
      <c r="T145">
        <f t="shared" si="224"/>
        <v>1.6986848128301958E-2</v>
      </c>
      <c r="U145">
        <f t="shared" si="224"/>
        <v>1.6771626265602305E-2</v>
      </c>
      <c r="V145">
        <f t="shared" si="224"/>
        <v>1.6557987307233013E-2</v>
      </c>
      <c r="W145">
        <f t="shared" si="224"/>
        <v>1.6345921410235827E-2</v>
      </c>
      <c r="X145">
        <f t="shared" si="225"/>
        <v>1.6135418787985537E-2</v>
      </c>
      <c r="Y145">
        <f t="shared" si="225"/>
        <v>1.5926469709883182E-2</v>
      </c>
      <c r="Z145">
        <f t="shared" si="225"/>
        <v>1.5719064501050897E-2</v>
      </c>
      <c r="AA145">
        <f t="shared" si="225"/>
        <v>1.5513193542028318E-2</v>
      </c>
      <c r="AB145">
        <f t="shared" si="225"/>
        <v>1.5308847268470642E-2</v>
      </c>
      <c r="AC145">
        <f t="shared" si="225"/>
        <v>1.5106016170848254E-2</v>
      </c>
      <c r="AD145">
        <f t="shared" si="225"/>
        <v>1.4904690794147909E-2</v>
      </c>
      <c r="AE145">
        <f t="shared" si="225"/>
        <v>1.4704861737575547E-2</v>
      </c>
      <c r="AF145">
        <f t="shared" si="225"/>
        <v>1.4506519654260641E-2</v>
      </c>
      <c r="AG145">
        <f t="shared" si="225"/>
        <v>1.4309655250962084E-2</v>
      </c>
      <c r="AH145">
        <f t="shared" si="226"/>
        <v>1.4114259287775682E-2</v>
      </c>
      <c r="AI145">
        <f t="shared" si="226"/>
        <v>1.3920322577843144E-2</v>
      </c>
      <c r="AJ145">
        <f t="shared" si="226"/>
        <v>1.3727835987062622E-2</v>
      </c>
      <c r="AK145">
        <f t="shared" si="226"/>
        <v>1.3536790433800782E-2</v>
      </c>
      <c r="AL145">
        <f t="shared" si="226"/>
        <v>1.3347176888606389E-2</v>
      </c>
      <c r="AM145">
        <f t="shared" si="226"/>
        <v>1.3158986373925411E-2</v>
      </c>
      <c r="AN145">
        <f t="shared" si="226"/>
        <v>1.2972209963817611E-2</v>
      </c>
      <c r="AO145">
        <f t="shared" si="226"/>
        <v>1.2786838783674656E-2</v>
      </c>
      <c r="AP145">
        <f t="shared" si="226"/>
        <v>1.2602864009939702E-2</v>
      </c>
      <c r="AQ145">
        <f t="shared" si="226"/>
        <v>1.2420276869828443E-2</v>
      </c>
      <c r="AR145">
        <f t="shared" si="227"/>
        <v>1.2239068641051681E-2</v>
      </c>
      <c r="AS145">
        <f t="shared" si="227"/>
        <v>1.2059230651539311E-2</v>
      </c>
      <c r="AT145">
        <f t="shared" si="227"/>
        <v>1.1880754279165783E-2</v>
      </c>
      <c r="AU145">
        <f t="shared" si="227"/>
        <v>1.1703630951477034E-2</v>
      </c>
      <c r="AV145">
        <f t="shared" si="227"/>
        <v>1.1527852145418818E-2</v>
      </c>
      <c r="AW145">
        <f t="shared" si="227"/>
        <v>1.1353409387066523E-2</v>
      </c>
      <c r="AX145">
        <f t="shared" si="227"/>
        <v>1.00924139304925E-2</v>
      </c>
      <c r="AY145">
        <f t="shared" si="227"/>
        <v>8.6237070953625143E-3</v>
      </c>
      <c r="AZ145">
        <f t="shared" si="227"/>
        <v>7.7629715632589512E-3</v>
      </c>
      <c r="BA145">
        <f t="shared" si="227"/>
        <v>7.1110507920238795E-3</v>
      </c>
      <c r="BB145">
        <f t="shared" si="228"/>
        <v>6.5784048801240998E-3</v>
      </c>
      <c r="BC145">
        <f t="shared" si="228"/>
        <v>6.1262243535143857E-3</v>
      </c>
      <c r="BD145">
        <f t="shared" si="228"/>
        <v>5.7332456604802075E-3</v>
      </c>
      <c r="BE145">
        <f t="shared" si="228"/>
        <v>5.386214169909192E-3</v>
      </c>
      <c r="BF145">
        <f t="shared" si="228"/>
        <v>5.0761560435365399E-3</v>
      </c>
      <c r="BG145">
        <f t="shared" si="228"/>
        <v>4.7966360005969365E-3</v>
      </c>
      <c r="BH145">
        <f t="shared" si="228"/>
        <v>4.5428398443967252E-3</v>
      </c>
      <c r="BI145">
        <f t="shared" si="228"/>
        <v>4.3110477321681084E-3</v>
      </c>
      <c r="BJ145">
        <f t="shared" si="228"/>
        <v>4.0983112487818643E-3</v>
      </c>
      <c r="BK145">
        <f t="shared" si="228"/>
        <v>3.9022449149804174E-3</v>
      </c>
      <c r="BL145">
        <f t="shared" si="229"/>
        <v>3.7208858240192055E-3</v>
      </c>
      <c r="BM145">
        <f t="shared" si="229"/>
        <v>3.5525958205226268E-3</v>
      </c>
      <c r="BN145">
        <f t="shared" si="229"/>
        <v>3.3959913197005708E-3</v>
      </c>
      <c r="BO145">
        <f t="shared" si="229"/>
        <v>3.2498916974562876E-3</v>
      </c>
      <c r="BP145">
        <f t="shared" si="229"/>
        <v>3.1132805214970569E-3</v>
      </c>
      <c r="BQ145">
        <f t="shared" si="229"/>
        <v>2.9852758852077872E-3</v>
      </c>
      <c r="BR145">
        <f t="shared" si="229"/>
        <v>2.8651073362809601E-3</v>
      </c>
      <c r="BS145">
        <f t="shared" si="229"/>
        <v>2.7520976756537632E-3</v>
      </c>
      <c r="BT145">
        <f t="shared" si="229"/>
        <v>2.6456484150152691E-3</v>
      </c>
      <c r="BU145">
        <f t="shared" si="229"/>
        <v>2.5452280247672491E-3</v>
      </c>
      <c r="BV145">
        <f t="shared" si="230"/>
        <v>2.4503623396016474E-3</v>
      </c>
      <c r="BW145">
        <f t="shared" si="230"/>
        <v>2.3606266530874186E-3</v>
      </c>
      <c r="BX145">
        <f t="shared" si="230"/>
        <v>2.2756391493087258E-3</v>
      </c>
      <c r="BY145">
        <f t="shared" si="230"/>
        <v>2.1950554037713887E-3</v>
      </c>
      <c r="BZ145">
        <f t="shared" si="230"/>
        <v>2.1185637474192172E-3</v>
      </c>
      <c r="CA145">
        <f t="shared" si="230"/>
        <v>2.0458813333180496E-3</v>
      </c>
      <c r="CB145">
        <f t="shared" si="230"/>
        <v>1.9767507798947792E-3</v>
      </c>
      <c r="CC145">
        <f t="shared" si="230"/>
        <v>1.9109372906882249E-3</v>
      </c>
      <c r="CD145">
        <f t="shared" si="230"/>
        <v>1.8482261705722045E-3</v>
      </c>
      <c r="CE145">
        <f t="shared" si="230"/>
        <v>1.7884206739084843E-3</v>
      </c>
      <c r="CF145">
        <f t="shared" si="231"/>
        <v>1.7313401322013951E-3</v>
      </c>
      <c r="CG145">
        <f t="shared" si="231"/>
        <v>1.6768183183746563E-3</v>
      </c>
      <c r="CH145">
        <f t="shared" si="231"/>
        <v>1.6247020123764746E-3</v>
      </c>
      <c r="CI145">
        <f t="shared" si="231"/>
        <v>1.5748497388888849E-3</v>
      </c>
      <c r="CJ145">
        <f t="shared" si="231"/>
        <v>1.5271306528078065E-3</v>
      </c>
      <c r="CK145">
        <f t="shared" si="231"/>
        <v>1.4814235521257971E-3</v>
      </c>
      <c r="CL145">
        <f t="shared" si="231"/>
        <v>1.4376160010845047E-3</v>
      </c>
      <c r="CM145">
        <f t="shared" si="231"/>
        <v>1.395603549117899E-3</v>
      </c>
      <c r="CN145">
        <f t="shared" si="231"/>
        <v>1.355289033296556E-3</v>
      </c>
      <c r="CO145">
        <f t="shared" si="231"/>
        <v>1.3165819537981852E-3</v>
      </c>
      <c r="CP145">
        <f t="shared" si="232"/>
        <v>1.2793979134414282E-3</v>
      </c>
      <c r="CQ145">
        <f t="shared" si="232"/>
        <v>1.2436581135851043E-3</v>
      </c>
      <c r="CR145">
        <f t="shared" si="232"/>
        <v>8.0068373142666105E-4</v>
      </c>
      <c r="CS145">
        <f t="shared" si="232"/>
        <v>5.2003762929986189E-4</v>
      </c>
      <c r="CT145">
        <f t="shared" si="232"/>
        <v>3.6013295776769842E-4</v>
      </c>
      <c r="CU145">
        <f t="shared" si="232"/>
        <v>2.5052057899302785E-4</v>
      </c>
      <c r="CV145">
        <f t="shared" si="232"/>
        <v>1.7105090342386063E-4</v>
      </c>
      <c r="CW145">
        <f t="shared" si="232"/>
        <v>1.12436259981551E-4</v>
      </c>
      <c r="CX145">
        <f t="shared" si="232"/>
        <v>6.9434495631780707E-5</v>
      </c>
      <c r="CY145">
        <f t="shared" si="232"/>
        <v>3.8717749263076471E-5</v>
      </c>
      <c r="CZ145">
        <f t="shared" si="233"/>
        <v>1.8002663632990522E-5</v>
      </c>
      <c r="DA145">
        <f t="shared" si="233"/>
        <v>5.6332979529472244E-6</v>
      </c>
      <c r="DB145">
        <f t="shared" si="233"/>
        <v>3.5782101057660357E-7</v>
      </c>
      <c r="DC145">
        <f t="shared" si="233"/>
        <v>0</v>
      </c>
      <c r="DD145">
        <f t="shared" si="233"/>
        <v>0</v>
      </c>
      <c r="DE145">
        <f t="shared" si="233"/>
        <v>0</v>
      </c>
      <c r="DF145">
        <f t="shared" si="233"/>
        <v>0</v>
      </c>
      <c r="DG145">
        <f t="shared" si="233"/>
        <v>0</v>
      </c>
      <c r="DH145">
        <f t="shared" si="233"/>
        <v>0</v>
      </c>
      <c r="DI145">
        <f t="shared" si="233"/>
        <v>0</v>
      </c>
      <c r="DJ145">
        <f t="shared" si="234"/>
        <v>0</v>
      </c>
      <c r="DK145">
        <f t="shared" si="234"/>
        <v>0</v>
      </c>
      <c r="DL145">
        <f t="shared" si="234"/>
        <v>0</v>
      </c>
      <c r="DM145">
        <f t="shared" si="234"/>
        <v>0</v>
      </c>
      <c r="DN145">
        <f t="shared" si="234"/>
        <v>0</v>
      </c>
      <c r="DO145">
        <f t="shared" si="234"/>
        <v>0</v>
      </c>
      <c r="DP145">
        <f t="shared" si="234"/>
        <v>0</v>
      </c>
      <c r="DQ145">
        <f t="shared" si="234"/>
        <v>0</v>
      </c>
      <c r="DR145">
        <f t="shared" si="234"/>
        <v>0</v>
      </c>
      <c r="DS145">
        <f t="shared" si="234"/>
        <v>0</v>
      </c>
      <c r="DT145">
        <f t="shared" si="235"/>
        <v>0</v>
      </c>
      <c r="DU145">
        <f t="shared" si="235"/>
        <v>0</v>
      </c>
      <c r="DV145">
        <f t="shared" si="235"/>
        <v>0</v>
      </c>
      <c r="DW145">
        <f t="shared" si="235"/>
        <v>0</v>
      </c>
      <c r="DX145">
        <f t="shared" si="235"/>
        <v>0</v>
      </c>
      <c r="DY145">
        <f t="shared" si="235"/>
        <v>0</v>
      </c>
      <c r="DZ145">
        <f t="shared" si="235"/>
        <v>0</v>
      </c>
      <c r="EA145">
        <f t="shared" si="235"/>
        <v>0</v>
      </c>
      <c r="EB145">
        <f t="shared" si="235"/>
        <v>0</v>
      </c>
      <c r="EC145">
        <f t="shared" si="235"/>
        <v>0</v>
      </c>
      <c r="ED145">
        <f t="shared" si="236"/>
        <v>0</v>
      </c>
      <c r="EE145">
        <f t="shared" si="236"/>
        <v>0</v>
      </c>
      <c r="EF145">
        <f t="shared" si="236"/>
        <v>0</v>
      </c>
      <c r="EG145">
        <f t="shared" si="236"/>
        <v>0</v>
      </c>
      <c r="EH145">
        <f t="shared" si="236"/>
        <v>0</v>
      </c>
      <c r="EI145">
        <f t="shared" si="236"/>
        <v>0</v>
      </c>
      <c r="EJ145">
        <f t="shared" si="236"/>
        <v>0</v>
      </c>
      <c r="EK145">
        <f t="shared" si="236"/>
        <v>0</v>
      </c>
      <c r="EL145">
        <f t="shared" si="236"/>
        <v>0</v>
      </c>
      <c r="EM145">
        <f t="shared" si="236"/>
        <v>0</v>
      </c>
      <c r="EN145">
        <f t="shared" si="237"/>
        <v>0</v>
      </c>
      <c r="EO145">
        <f t="shared" si="237"/>
        <v>0</v>
      </c>
      <c r="EP145">
        <f t="shared" si="237"/>
        <v>0</v>
      </c>
      <c r="EQ145">
        <f t="shared" si="237"/>
        <v>0</v>
      </c>
      <c r="ER145">
        <f t="shared" si="237"/>
        <v>0</v>
      </c>
      <c r="ES145">
        <f t="shared" si="237"/>
        <v>0</v>
      </c>
      <c r="ET145">
        <f t="shared" si="237"/>
        <v>0</v>
      </c>
      <c r="EU145">
        <f t="shared" si="237"/>
        <v>0</v>
      </c>
      <c r="EV145">
        <f t="shared" si="237"/>
        <v>0</v>
      </c>
      <c r="EW145">
        <f t="shared" si="237"/>
        <v>0</v>
      </c>
      <c r="EX145">
        <f t="shared" si="237"/>
        <v>0</v>
      </c>
      <c r="EZ145">
        <f t="shared" si="207"/>
        <v>0.8804684160461097</v>
      </c>
      <c r="FB145">
        <f t="shared" si="205"/>
        <v>1.1059974846068577E-2</v>
      </c>
      <c r="FC145">
        <f t="shared" si="206"/>
        <v>0.24860201261812417</v>
      </c>
    </row>
    <row r="146" spans="1:159" x14ac:dyDescent="0.25">
      <c r="A146">
        <v>995</v>
      </c>
      <c r="B146" s="19">
        <f>'Input spectra'!Y145</f>
        <v>4.4684011493175697E-2</v>
      </c>
      <c r="C146">
        <f>'Input spectra'!F145</f>
        <v>0</v>
      </c>
      <c r="D146">
        <f t="shared" si="223"/>
        <v>2.0653927966864227E-2</v>
      </c>
      <c r="E146">
        <f t="shared" si="223"/>
        <v>2.0412101008796892E-2</v>
      </c>
      <c r="F146">
        <f t="shared" si="223"/>
        <v>2.0172019838188331E-2</v>
      </c>
      <c r="G146">
        <f t="shared" si="223"/>
        <v>1.9933673695031653E-2</v>
      </c>
      <c r="H146">
        <f t="shared" si="223"/>
        <v>1.9697051880563393E-2</v>
      </c>
      <c r="I146">
        <f t="shared" si="223"/>
        <v>1.9462143756931314E-2</v>
      </c>
      <c r="J146">
        <f t="shared" si="223"/>
        <v>1.9228938746863912E-2</v>
      </c>
      <c r="K146">
        <f t="shared" si="223"/>
        <v>1.8997426333341689E-2</v>
      </c>
      <c r="L146">
        <f t="shared" si="223"/>
        <v>1.8767596059270145E-2</v>
      </c>
      <c r="M146">
        <f t="shared" si="223"/>
        <v>1.8539437527154503E-2</v>
      </c>
      <c r="N146">
        <f t="shared" si="224"/>
        <v>1.8312940398776099E-2</v>
      </c>
      <c r="O146">
        <f t="shared" si="224"/>
        <v>1.8088094394870528E-2</v>
      </c>
      <c r="P146">
        <f t="shared" si="224"/>
        <v>1.7864889294807441E-2</v>
      </c>
      <c r="Q146">
        <f t="shared" si="224"/>
        <v>1.764331493627205E-2</v>
      </c>
      <c r="R146">
        <f t="shared" si="224"/>
        <v>1.7423361214948294E-2</v>
      </c>
      <c r="S146">
        <f t="shared" si="224"/>
        <v>1.720501808420366E-2</v>
      </c>
      <c r="T146">
        <f t="shared" si="224"/>
        <v>1.6988275554775719E-2</v>
      </c>
      <c r="U146">
        <f t="shared" si="224"/>
        <v>1.6773123694460216E-2</v>
      </c>
      <c r="V146">
        <f t="shared" si="224"/>
        <v>1.6559552627800879E-2</v>
      </c>
      <c r="W146">
        <f t="shared" si="224"/>
        <v>1.6347552535780841E-2</v>
      </c>
      <c r="X146">
        <f t="shared" si="225"/>
        <v>1.6137113655515657E-2</v>
      </c>
      <c r="Y146">
        <f t="shared" si="225"/>
        <v>1.5928226279947982E-2</v>
      </c>
      <c r="Z146">
        <f t="shared" si="225"/>
        <v>1.5720880757543805E-2</v>
      </c>
      <c r="AA146">
        <f t="shared" si="225"/>
        <v>1.5515067491990319E-2</v>
      </c>
      <c r="AB146">
        <f t="shared" si="225"/>
        <v>1.5310776941895383E-2</v>
      </c>
      <c r="AC146">
        <f t="shared" si="225"/>
        <v>1.5107999620488536E-2</v>
      </c>
      <c r="AD146">
        <f t="shared" si="225"/>
        <v>1.490672609532361E-2</v>
      </c>
      <c r="AE146">
        <f t="shared" si="225"/>
        <v>1.4706946987982902E-2</v>
      </c>
      <c r="AF146">
        <f t="shared" si="225"/>
        <v>1.4508652973782909E-2</v>
      </c>
      <c r="AG146">
        <f t="shared" si="225"/>
        <v>1.4311834781481588E-2</v>
      </c>
      <c r="AH146">
        <f t="shared" si="226"/>
        <v>1.4116483192987212E-2</v>
      </c>
      <c r="AI146">
        <f t="shared" si="226"/>
        <v>1.3922589043068697E-2</v>
      </c>
      <c r="AJ146">
        <f t="shared" si="226"/>
        <v>1.3730143219067499E-2</v>
      </c>
      <c r="AK146">
        <f t="shared" si="226"/>
        <v>1.3539136660611E-2</v>
      </c>
      <c r="AL146">
        <f t="shared" si="226"/>
        <v>1.3349560359327441E-2</v>
      </c>
      <c r="AM146">
        <f t="shared" si="226"/>
        <v>1.3161405358562325E-2</v>
      </c>
      <c r="AN146">
        <f t="shared" si="226"/>
        <v>1.2974662753096314E-2</v>
      </c>
      <c r="AO146">
        <f t="shared" si="226"/>
        <v>1.2789323688864651E-2</v>
      </c>
      <c r="AP146">
        <f t="shared" si="226"/>
        <v>1.2605379362678019E-2</v>
      </c>
      <c r="AQ146">
        <f t="shared" si="226"/>
        <v>1.2422821021944884E-2</v>
      </c>
      <c r="AR146">
        <f t="shared" si="227"/>
        <v>1.224163996439533E-2</v>
      </c>
      <c r="AS146">
        <f t="shared" si="227"/>
        <v>1.2061827537806309E-2</v>
      </c>
      <c r="AT146">
        <f t="shared" si="227"/>
        <v>1.1883375139728359E-2</v>
      </c>
      <c r="AU146">
        <f t="shared" si="227"/>
        <v>1.170627421721379E-2</v>
      </c>
      <c r="AV146">
        <f t="shared" si="227"/>
        <v>1.1530516266546246E-2</v>
      </c>
      <c r="AW146">
        <f t="shared" si="227"/>
        <v>1.1356092832971757E-2</v>
      </c>
      <c r="AX146">
        <f t="shared" si="227"/>
        <v>1.0094852347953018E-2</v>
      </c>
      <c r="AY146">
        <f t="shared" si="227"/>
        <v>8.6258359605935545E-3</v>
      </c>
      <c r="AZ146">
        <f t="shared" si="227"/>
        <v>7.764928724862446E-3</v>
      </c>
      <c r="BA146">
        <f t="shared" si="227"/>
        <v>7.1128809494798275E-3</v>
      </c>
      <c r="BB146">
        <f t="shared" si="228"/>
        <v>6.5801325085411873E-3</v>
      </c>
      <c r="BC146">
        <f t="shared" si="228"/>
        <v>6.127865411584517E-3</v>
      </c>
      <c r="BD146">
        <f t="shared" si="228"/>
        <v>5.7348115672827193E-3</v>
      </c>
      <c r="BE146">
        <f t="shared" si="228"/>
        <v>5.3877135876473706E-3</v>
      </c>
      <c r="BF146">
        <f t="shared" si="228"/>
        <v>5.0775958132077345E-3</v>
      </c>
      <c r="BG146">
        <f t="shared" si="228"/>
        <v>4.7980216867898381E-3</v>
      </c>
      <c r="BH146">
        <f t="shared" si="228"/>
        <v>4.5441760768987855E-3</v>
      </c>
      <c r="BI146">
        <f t="shared" si="228"/>
        <v>4.3123384324516706E-3</v>
      </c>
      <c r="BJ146">
        <f t="shared" si="228"/>
        <v>4.0995597868554072E-3</v>
      </c>
      <c r="BK146">
        <f t="shared" si="228"/>
        <v>3.9034542218900031E-3</v>
      </c>
      <c r="BL146">
        <f t="shared" si="229"/>
        <v>3.7220584748996455E-3</v>
      </c>
      <c r="BM146">
        <f t="shared" si="229"/>
        <v>3.5537340974051254E-3</v>
      </c>
      <c r="BN146">
        <f t="shared" si="229"/>
        <v>3.3970972599950047E-3</v>
      </c>
      <c r="BO146">
        <f t="shared" si="229"/>
        <v>3.2509671320414832E-3</v>
      </c>
      <c r="BP146">
        <f t="shared" si="229"/>
        <v>3.1143271051090986E-3</v>
      </c>
      <c r="BQ146">
        <f t="shared" si="229"/>
        <v>2.9862951210122834E-3</v>
      </c>
      <c r="BR146">
        <f t="shared" si="229"/>
        <v>2.8661005959804524E-3</v>
      </c>
      <c r="BS146">
        <f t="shared" si="229"/>
        <v>2.7530662161170914E-3</v>
      </c>
      <c r="BT146">
        <f t="shared" si="229"/>
        <v>2.6465933921619856E-3</v>
      </c>
      <c r="BU146">
        <f t="shared" si="229"/>
        <v>2.5461505052600769E-3</v>
      </c>
      <c r="BV146">
        <f t="shared" si="230"/>
        <v>2.4512633107698963E-3</v>
      </c>
      <c r="BW146">
        <f t="shared" si="230"/>
        <v>2.3615070314088609E-3</v>
      </c>
      <c r="BX146">
        <f t="shared" si="230"/>
        <v>2.2764997877064179E-3</v>
      </c>
      <c r="BY146">
        <f t="shared" si="230"/>
        <v>2.1958970979284276E-3</v>
      </c>
      <c r="BZ146">
        <f t="shared" si="230"/>
        <v>2.1193872412735939E-3</v>
      </c>
      <c r="CA146">
        <f t="shared" si="230"/>
        <v>2.0466873238683004E-3</v>
      </c>
      <c r="CB146">
        <f t="shared" si="230"/>
        <v>1.97753992142262E-3</v>
      </c>
      <c r="CC146">
        <f t="shared" si="230"/>
        <v>1.9117101984851086E-3</v>
      </c>
      <c r="CD146">
        <f t="shared" si="230"/>
        <v>1.8489834242414454E-3</v>
      </c>
      <c r="CE146">
        <f t="shared" si="230"/>
        <v>1.7891628203024162E-3</v>
      </c>
      <c r="CF146">
        <f t="shared" si="231"/>
        <v>1.732067688043185E-3</v>
      </c>
      <c r="CG146">
        <f t="shared" si="231"/>
        <v>1.6775317726064379E-3</v>
      </c>
      <c r="CH146">
        <f t="shared" si="231"/>
        <v>1.6254018282689624E-3</v>
      </c>
      <c r="CI146">
        <f t="shared" si="231"/>
        <v>1.5755363559422928E-3</v>
      </c>
      <c r="CJ146">
        <f t="shared" si="231"/>
        <v>1.5278044884694869E-3</v>
      </c>
      <c r="CK146">
        <f t="shared" si="231"/>
        <v>1.4820850033463553E-3</v>
      </c>
      <c r="CL146">
        <f t="shared" si="231"/>
        <v>1.4382654457310892E-3</v>
      </c>
      <c r="CM146">
        <f t="shared" si="231"/>
        <v>1.3962413472608038E-3</v>
      </c>
      <c r="CN146">
        <f t="shared" si="231"/>
        <v>1.3559155283831194E-3</v>
      </c>
      <c r="CO146">
        <f t="shared" si="231"/>
        <v>1.3171974737261369E-3</v>
      </c>
      <c r="CP146">
        <f t="shared" si="232"/>
        <v>1.2800027715422822E-3</v>
      </c>
      <c r="CQ146">
        <f t="shared" si="232"/>
        <v>1.2442526095268838E-3</v>
      </c>
      <c r="CR146">
        <f t="shared" si="232"/>
        <v>8.010706828662879E-4</v>
      </c>
      <c r="CS146">
        <f t="shared" si="232"/>
        <v>5.2029168356701352E-4</v>
      </c>
      <c r="CT146">
        <f t="shared" si="232"/>
        <v>3.6031078596971241E-4</v>
      </c>
      <c r="CU146">
        <f t="shared" si="232"/>
        <v>2.5064559858250482E-4</v>
      </c>
      <c r="CV146">
        <f t="shared" si="232"/>
        <v>1.7113716329445345E-4</v>
      </c>
      <c r="CW146">
        <f t="shared" si="232"/>
        <v>1.1249355164904733E-4</v>
      </c>
      <c r="CX146">
        <f t="shared" si="232"/>
        <v>6.9470240676010599E-5</v>
      </c>
      <c r="CY146">
        <f t="shared" si="232"/>
        <v>3.8737884693422245E-5</v>
      </c>
      <c r="CZ146">
        <f t="shared" si="233"/>
        <v>1.8012120635973148E-5</v>
      </c>
      <c r="DA146">
        <f t="shared" si="233"/>
        <v>5.6362867883272356E-6</v>
      </c>
      <c r="DB146">
        <f t="shared" si="233"/>
        <v>3.5801273835924821E-7</v>
      </c>
      <c r="DC146">
        <f t="shared" si="233"/>
        <v>0</v>
      </c>
      <c r="DD146">
        <f t="shared" si="233"/>
        <v>0</v>
      </c>
      <c r="DE146">
        <f t="shared" si="233"/>
        <v>0</v>
      </c>
      <c r="DF146">
        <f t="shared" si="233"/>
        <v>0</v>
      </c>
      <c r="DG146">
        <f t="shared" si="233"/>
        <v>0</v>
      </c>
      <c r="DH146">
        <f t="shared" si="233"/>
        <v>0</v>
      </c>
      <c r="DI146">
        <f t="shared" si="233"/>
        <v>0</v>
      </c>
      <c r="DJ146">
        <f t="shared" si="234"/>
        <v>0</v>
      </c>
      <c r="DK146">
        <f t="shared" si="234"/>
        <v>0</v>
      </c>
      <c r="DL146">
        <f t="shared" si="234"/>
        <v>0</v>
      </c>
      <c r="DM146">
        <f t="shared" si="234"/>
        <v>0</v>
      </c>
      <c r="DN146">
        <f t="shared" si="234"/>
        <v>0</v>
      </c>
      <c r="DO146">
        <f t="shared" si="234"/>
        <v>0</v>
      </c>
      <c r="DP146">
        <f t="shared" si="234"/>
        <v>0</v>
      </c>
      <c r="DQ146">
        <f t="shared" si="234"/>
        <v>0</v>
      </c>
      <c r="DR146">
        <f t="shared" si="234"/>
        <v>0</v>
      </c>
      <c r="DS146">
        <f t="shared" si="234"/>
        <v>0</v>
      </c>
      <c r="DT146">
        <f t="shared" si="235"/>
        <v>0</v>
      </c>
      <c r="DU146">
        <f t="shared" si="235"/>
        <v>0</v>
      </c>
      <c r="DV146">
        <f t="shared" si="235"/>
        <v>0</v>
      </c>
      <c r="DW146">
        <f t="shared" si="235"/>
        <v>0</v>
      </c>
      <c r="DX146">
        <f t="shared" si="235"/>
        <v>0</v>
      </c>
      <c r="DY146">
        <f t="shared" si="235"/>
        <v>0</v>
      </c>
      <c r="DZ146">
        <f t="shared" si="235"/>
        <v>0</v>
      </c>
      <c r="EA146">
        <f t="shared" si="235"/>
        <v>0</v>
      </c>
      <c r="EB146">
        <f t="shared" si="235"/>
        <v>0</v>
      </c>
      <c r="EC146">
        <f t="shared" si="235"/>
        <v>0</v>
      </c>
      <c r="ED146">
        <f t="shared" si="236"/>
        <v>0</v>
      </c>
      <c r="EE146">
        <f t="shared" si="236"/>
        <v>0</v>
      </c>
      <c r="EF146">
        <f t="shared" si="236"/>
        <v>0</v>
      </c>
      <c r="EG146">
        <f t="shared" si="236"/>
        <v>0</v>
      </c>
      <c r="EH146">
        <f t="shared" si="236"/>
        <v>0</v>
      </c>
      <c r="EI146">
        <f t="shared" si="236"/>
        <v>0</v>
      </c>
      <c r="EJ146">
        <f t="shared" si="236"/>
        <v>0</v>
      </c>
      <c r="EK146">
        <f t="shared" si="236"/>
        <v>0</v>
      </c>
      <c r="EL146">
        <f t="shared" si="236"/>
        <v>0</v>
      </c>
      <c r="EM146">
        <f t="shared" si="236"/>
        <v>0</v>
      </c>
      <c r="EN146">
        <f t="shared" si="237"/>
        <v>0</v>
      </c>
      <c r="EO146">
        <f t="shared" si="237"/>
        <v>0</v>
      </c>
      <c r="EP146">
        <f t="shared" si="237"/>
        <v>0</v>
      </c>
      <c r="EQ146">
        <f t="shared" si="237"/>
        <v>0</v>
      </c>
      <c r="ER146">
        <f t="shared" si="237"/>
        <v>0</v>
      </c>
      <c r="ES146">
        <f t="shared" si="237"/>
        <v>0</v>
      </c>
      <c r="ET146">
        <f t="shared" si="237"/>
        <v>0</v>
      </c>
      <c r="EU146">
        <f t="shared" si="237"/>
        <v>0</v>
      </c>
      <c r="EV146">
        <f t="shared" si="237"/>
        <v>0</v>
      </c>
      <c r="EW146">
        <f t="shared" si="237"/>
        <v>0</v>
      </c>
      <c r="EX146">
        <f t="shared" si="237"/>
        <v>0</v>
      </c>
      <c r="EZ146">
        <f t="shared" si="207"/>
        <v>0.88059555721226013</v>
      </c>
      <c r="FB146">
        <f t="shared" si="205"/>
        <v>1.1047135762937255E-2</v>
      </c>
      <c r="FC146">
        <f t="shared" si="206"/>
        <v>0.24860365368245527</v>
      </c>
    </row>
    <row r="147" spans="1:159" x14ac:dyDescent="0.25">
      <c r="A147">
        <v>1000</v>
      </c>
      <c r="B147" s="19">
        <f>'Input spectra'!Y146</f>
        <v>4.4631494154022101E-2</v>
      </c>
      <c r="C147">
        <f>'Input spectra'!F146</f>
        <v>0</v>
      </c>
      <c r="D147">
        <f t="shared" si="223"/>
        <v>2.0653927966864227E-2</v>
      </c>
      <c r="E147">
        <f t="shared" si="223"/>
        <v>2.0412208208001534E-2</v>
      </c>
      <c r="F147">
        <f t="shared" si="223"/>
        <v>2.0172231715462504E-2</v>
      </c>
      <c r="G147">
        <f t="shared" si="223"/>
        <v>1.9933987756556304E-2</v>
      </c>
      <c r="H147">
        <f t="shared" si="223"/>
        <v>1.9697465659611068E-2</v>
      </c>
      <c r="I147">
        <f t="shared" si="223"/>
        <v>1.9462654813643288E-2</v>
      </c>
      <c r="J147">
        <f t="shared" si="223"/>
        <v>1.9229544668028911E-2</v>
      </c>
      <c r="K147">
        <f t="shared" si="223"/>
        <v>1.8998124732176182E-2</v>
      </c>
      <c r="L147">
        <f t="shared" si="223"/>
        <v>1.8768384575200206E-2</v>
      </c>
      <c r="M147">
        <f t="shared" si="223"/>
        <v>1.8540313825599224E-2</v>
      </c>
      <c r="N147">
        <f t="shared" si="224"/>
        <v>1.831390217093256E-2</v>
      </c>
      <c r="O147">
        <f t="shared" si="224"/>
        <v>1.8089139357500273E-2</v>
      </c>
      <c r="P147">
        <f t="shared" si="224"/>
        <v>1.7866015190024526E-2</v>
      </c>
      <c r="Q147">
        <f t="shared" si="224"/>
        <v>1.7644519531332559E-2</v>
      </c>
      <c r="R147">
        <f t="shared" si="224"/>
        <v>1.7424642302041382E-2</v>
      </c>
      <c r="S147">
        <f t="shared" si="224"/>
        <v>1.7206373480244112E-2</v>
      </c>
      <c r="T147">
        <f t="shared" si="224"/>
        <v>1.6989703101197944E-2</v>
      </c>
      <c r="U147">
        <f t="shared" si="224"/>
        <v>1.6774621257013757E-2</v>
      </c>
      <c r="V147">
        <f t="shared" si="224"/>
        <v>1.6561118096347385E-2</v>
      </c>
      <c r="W147">
        <f t="shared" si="224"/>
        <v>1.6349183824092482E-2</v>
      </c>
      <c r="X147">
        <f t="shared" si="225"/>
        <v>1.6138808701074998E-2</v>
      </c>
      <c r="Y147">
        <f t="shared" si="225"/>
        <v>1.5929983043749273E-2</v>
      </c>
      <c r="Z147">
        <f t="shared" si="225"/>
        <v>1.5722697223895743E-2</v>
      </c>
      <c r="AA147">
        <f t="shared" si="225"/>
        <v>1.5516941668320183E-2</v>
      </c>
      <c r="AB147">
        <f t="shared" si="225"/>
        <v>1.5312706858554603E-2</v>
      </c>
      <c r="AC147">
        <f t="shared" si="225"/>
        <v>1.510998333055966E-2</v>
      </c>
      <c r="AD147">
        <f t="shared" si="225"/>
        <v>1.490876167442865E-2</v>
      </c>
      <c r="AE147">
        <f t="shared" si="225"/>
        <v>1.4709032534093086E-2</v>
      </c>
      <c r="AF147">
        <f t="shared" si="225"/>
        <v>1.451078660702978E-2</v>
      </c>
      <c r="AG147">
        <f t="shared" si="225"/>
        <v>1.4314014643969487E-2</v>
      </c>
      <c r="AH147">
        <f t="shared" si="226"/>
        <v>1.4118707448607099E-2</v>
      </c>
      <c r="AI147">
        <f t="shared" si="226"/>
        <v>1.3924855877313329E-2</v>
      </c>
      <c r="AJ147">
        <f t="shared" si="226"/>
        <v>1.373245083884795E-2</v>
      </c>
      <c r="AK147">
        <f t="shared" si="226"/>
        <v>1.3541483294074499E-2</v>
      </c>
      <c r="AL147">
        <f t="shared" si="226"/>
        <v>1.335194425567653E-2</v>
      </c>
      <c r="AM147">
        <f t="shared" si="226"/>
        <v>1.3163824787875332E-2</v>
      </c>
      <c r="AN147">
        <f t="shared" si="226"/>
        <v>1.2977116006149137E-2</v>
      </c>
      <c r="AO147">
        <f t="shared" si="226"/>
        <v>1.2791809076953814E-2</v>
      </c>
      <c r="AP147">
        <f t="shared" si="226"/>
        <v>1.2607895217445035E-2</v>
      </c>
      <c r="AQ147">
        <f t="shared" si="226"/>
        <v>1.2425365695201883E-2</v>
      </c>
      <c r="AR147">
        <f t="shared" si="227"/>
        <v>1.224421182795196E-2</v>
      </c>
      <c r="AS147">
        <f t="shared" si="227"/>
        <v>1.2064424983297895E-2</v>
      </c>
      <c r="AT147">
        <f t="shared" si="227"/>
        <v>1.1885996578445314E-2</v>
      </c>
      <c r="AU147">
        <f t="shared" si="227"/>
        <v>1.1708918079932268E-2</v>
      </c>
      <c r="AV147">
        <f t="shared" si="227"/>
        <v>1.153318100336004E-2</v>
      </c>
      <c r="AW147">
        <f t="shared" si="227"/>
        <v>1.1358776913125408E-2</v>
      </c>
      <c r="AX147">
        <f t="shared" si="227"/>
        <v>1.0097291354557001E-2</v>
      </c>
      <c r="AY147">
        <f t="shared" si="227"/>
        <v>8.6279653513604369E-3</v>
      </c>
      <c r="AZ147">
        <f t="shared" si="227"/>
        <v>7.7668863798957448E-3</v>
      </c>
      <c r="BA147">
        <f t="shared" si="227"/>
        <v>7.1147115779598771E-3</v>
      </c>
      <c r="BB147">
        <f t="shared" si="228"/>
        <v>6.581860590670079E-3</v>
      </c>
      <c r="BC147">
        <f t="shared" si="228"/>
        <v>6.1295069092519314E-3</v>
      </c>
      <c r="BD147">
        <f t="shared" si="228"/>
        <v>5.7363779017773741E-3</v>
      </c>
      <c r="BE147">
        <f t="shared" si="228"/>
        <v>5.3892134227944153E-3</v>
      </c>
      <c r="BF147">
        <f t="shared" si="228"/>
        <v>5.0790359912463402E-3</v>
      </c>
      <c r="BG147">
        <f t="shared" si="228"/>
        <v>4.7994077732895846E-3</v>
      </c>
      <c r="BH147">
        <f t="shared" si="228"/>
        <v>4.5455127024407425E-3</v>
      </c>
      <c r="BI147">
        <f t="shared" si="228"/>
        <v>4.3136295191626923E-3</v>
      </c>
      <c r="BJ147">
        <f t="shared" si="228"/>
        <v>4.100808705292283E-3</v>
      </c>
      <c r="BK147">
        <f t="shared" si="228"/>
        <v>3.9046639035641754E-3</v>
      </c>
      <c r="BL147">
        <f t="shared" si="229"/>
        <v>3.7232314953453325E-3</v>
      </c>
      <c r="BM147">
        <f t="shared" si="229"/>
        <v>3.5548727389996056E-3</v>
      </c>
      <c r="BN147">
        <f t="shared" si="229"/>
        <v>3.3982035604505282E-3</v>
      </c>
      <c r="BO147">
        <f t="shared" si="229"/>
        <v>3.2520429225030142E-3</v>
      </c>
      <c r="BP147">
        <f t="shared" si="229"/>
        <v>3.115374040548497E-3</v>
      </c>
      <c r="BQ147">
        <f t="shared" si="229"/>
        <v>2.9873147048052619E-3</v>
      </c>
      <c r="BR147">
        <f t="shared" si="229"/>
        <v>2.8670942000177703E-3</v>
      </c>
      <c r="BS147">
        <f t="shared" si="229"/>
        <v>2.7540350974370096E-3</v>
      </c>
      <c r="BT147">
        <f t="shared" si="229"/>
        <v>2.6475387068372273E-3</v>
      </c>
      <c r="BU147">
        <f t="shared" si="229"/>
        <v>2.5470733200924018E-3</v>
      </c>
      <c r="BV147">
        <f t="shared" si="230"/>
        <v>2.4521646132152929E-3</v>
      </c>
      <c r="BW147">
        <f t="shared" si="230"/>
        <v>2.3623877380609132E-3</v>
      </c>
      <c r="BX147">
        <f t="shared" si="230"/>
        <v>2.2773607515944017E-3</v>
      </c>
      <c r="BY147">
        <f t="shared" si="230"/>
        <v>2.1967391148331526E-3</v>
      </c>
      <c r="BZ147">
        <f t="shared" si="230"/>
        <v>2.1202110552231905E-3</v>
      </c>
      <c r="CA147">
        <f t="shared" si="230"/>
        <v>2.0474936319446733E-3</v>
      </c>
      <c r="CB147">
        <f t="shared" si="230"/>
        <v>1.978329377984788E-3</v>
      </c>
      <c r="CC147">
        <f t="shared" si="230"/>
        <v>1.9124834188963651E-3</v>
      </c>
      <c r="CD147">
        <f t="shared" si="230"/>
        <v>1.8497409881720213E-3</v>
      </c>
      <c r="CE147">
        <f t="shared" si="230"/>
        <v>1.7899052746671057E-3</v>
      </c>
      <c r="CF147">
        <f t="shared" si="231"/>
        <v>1.7327955496235718E-3</v>
      </c>
      <c r="CG147">
        <f t="shared" si="231"/>
        <v>1.6782455303993955E-3</v>
      </c>
      <c r="CH147">
        <f t="shared" si="231"/>
        <v>1.6261019455965928E-3</v>
      </c>
      <c r="CI147">
        <f t="shared" si="231"/>
        <v>1.5762232723531351E-3</v>
      </c>
      <c r="CJ147">
        <f t="shared" si="231"/>
        <v>1.5284786214564143E-3</v>
      </c>
      <c r="CK147">
        <f t="shared" si="231"/>
        <v>1.4827467499029213E-3</v>
      </c>
      <c r="CL147">
        <f t="shared" si="231"/>
        <v>1.4389151837650236E-3</v>
      </c>
      <c r="CM147">
        <f t="shared" si="231"/>
        <v>1.3968794368808054E-3</v>
      </c>
      <c r="CN147">
        <f t="shared" si="231"/>
        <v>1.3565423130729218E-3</v>
      </c>
      <c r="CO147">
        <f t="shared" si="231"/>
        <v>1.3178132814180064E-3</v>
      </c>
      <c r="CP147">
        <f t="shared" si="232"/>
        <v>1.2806079156005526E-3</v>
      </c>
      <c r="CQ147">
        <f t="shared" si="232"/>
        <v>1.2448473896508039E-3</v>
      </c>
      <c r="CR147">
        <f t="shared" si="232"/>
        <v>8.0145782131035956E-4</v>
      </c>
      <c r="CS147">
        <f t="shared" si="232"/>
        <v>5.2054586194743516E-4</v>
      </c>
      <c r="CT147">
        <f t="shared" si="232"/>
        <v>3.6048870198060012E-4</v>
      </c>
      <c r="CU147">
        <f t="shared" si="232"/>
        <v>2.5077068056165774E-4</v>
      </c>
      <c r="CV147">
        <f t="shared" si="232"/>
        <v>1.712234666653443E-4</v>
      </c>
      <c r="CW147">
        <f t="shared" si="232"/>
        <v>1.1255087250939631E-4</v>
      </c>
      <c r="CX147">
        <f t="shared" si="232"/>
        <v>6.9506004121874644E-5</v>
      </c>
      <c r="CY147">
        <f t="shared" si="232"/>
        <v>3.8758030595336313E-5</v>
      </c>
      <c r="CZ147">
        <f t="shared" si="233"/>
        <v>1.8021582606826483E-5</v>
      </c>
      <c r="DA147">
        <f t="shared" si="233"/>
        <v>5.6392772094811581E-6</v>
      </c>
      <c r="DB147">
        <f t="shared" si="233"/>
        <v>3.5820456887354234E-7</v>
      </c>
      <c r="DC147">
        <f t="shared" si="233"/>
        <v>0</v>
      </c>
      <c r="DD147">
        <f t="shared" si="233"/>
        <v>0</v>
      </c>
      <c r="DE147">
        <f t="shared" si="233"/>
        <v>0</v>
      </c>
      <c r="DF147">
        <f t="shared" si="233"/>
        <v>0</v>
      </c>
      <c r="DG147">
        <f t="shared" si="233"/>
        <v>0</v>
      </c>
      <c r="DH147">
        <f t="shared" si="233"/>
        <v>0</v>
      </c>
      <c r="DI147">
        <f t="shared" si="233"/>
        <v>0</v>
      </c>
      <c r="DJ147">
        <f t="shared" si="234"/>
        <v>0</v>
      </c>
      <c r="DK147">
        <f t="shared" si="234"/>
        <v>0</v>
      </c>
      <c r="DL147">
        <f t="shared" si="234"/>
        <v>0</v>
      </c>
      <c r="DM147">
        <f t="shared" si="234"/>
        <v>0</v>
      </c>
      <c r="DN147">
        <f t="shared" si="234"/>
        <v>0</v>
      </c>
      <c r="DO147">
        <f t="shared" si="234"/>
        <v>0</v>
      </c>
      <c r="DP147">
        <f t="shared" si="234"/>
        <v>0</v>
      </c>
      <c r="DQ147">
        <f t="shared" si="234"/>
        <v>0</v>
      </c>
      <c r="DR147">
        <f t="shared" si="234"/>
        <v>0</v>
      </c>
      <c r="DS147">
        <f t="shared" si="234"/>
        <v>0</v>
      </c>
      <c r="DT147">
        <f t="shared" si="235"/>
        <v>0</v>
      </c>
      <c r="DU147">
        <f t="shared" si="235"/>
        <v>0</v>
      </c>
      <c r="DV147">
        <f t="shared" si="235"/>
        <v>0</v>
      </c>
      <c r="DW147">
        <f t="shared" si="235"/>
        <v>0</v>
      </c>
      <c r="DX147">
        <f t="shared" si="235"/>
        <v>0</v>
      </c>
      <c r="DY147">
        <f t="shared" si="235"/>
        <v>0</v>
      </c>
      <c r="DZ147">
        <f t="shared" si="235"/>
        <v>0</v>
      </c>
      <c r="EA147">
        <f t="shared" si="235"/>
        <v>0</v>
      </c>
      <c r="EB147">
        <f t="shared" si="235"/>
        <v>0</v>
      </c>
      <c r="EC147">
        <f t="shared" si="235"/>
        <v>0</v>
      </c>
      <c r="ED147">
        <f t="shared" si="236"/>
        <v>0</v>
      </c>
      <c r="EE147">
        <f t="shared" si="236"/>
        <v>0</v>
      </c>
      <c r="EF147">
        <f t="shared" si="236"/>
        <v>0</v>
      </c>
      <c r="EG147">
        <f t="shared" si="236"/>
        <v>0</v>
      </c>
      <c r="EH147">
        <f t="shared" si="236"/>
        <v>0</v>
      </c>
      <c r="EI147">
        <f t="shared" si="236"/>
        <v>0</v>
      </c>
      <c r="EJ147">
        <f t="shared" si="236"/>
        <v>0</v>
      </c>
      <c r="EK147">
        <f t="shared" si="236"/>
        <v>0</v>
      </c>
      <c r="EL147">
        <f t="shared" si="236"/>
        <v>0</v>
      </c>
      <c r="EM147">
        <f t="shared" si="236"/>
        <v>0</v>
      </c>
      <c r="EN147">
        <f t="shared" si="237"/>
        <v>0</v>
      </c>
      <c r="EO147">
        <f t="shared" si="237"/>
        <v>0</v>
      </c>
      <c r="EP147">
        <f t="shared" si="237"/>
        <v>0</v>
      </c>
      <c r="EQ147">
        <f t="shared" si="237"/>
        <v>0</v>
      </c>
      <c r="ER147">
        <f t="shared" si="237"/>
        <v>0</v>
      </c>
      <c r="ES147">
        <f t="shared" si="237"/>
        <v>0</v>
      </c>
      <c r="ET147">
        <f t="shared" si="237"/>
        <v>0</v>
      </c>
      <c r="EU147">
        <f t="shared" si="237"/>
        <v>0</v>
      </c>
      <c r="EV147">
        <f t="shared" si="237"/>
        <v>0</v>
      </c>
      <c r="EW147">
        <f t="shared" si="237"/>
        <v>0</v>
      </c>
      <c r="EX147">
        <f t="shared" si="237"/>
        <v>0</v>
      </c>
      <c r="EZ147">
        <f t="shared" si="207"/>
        <v>0.88072272693049236</v>
      </c>
      <c r="FB147">
        <f t="shared" si="205"/>
        <v>1.103429634266434E-2</v>
      </c>
      <c r="FC147">
        <f t="shared" si="206"/>
        <v>0.24860529474702994</v>
      </c>
    </row>
    <row r="148" spans="1:159" x14ac:dyDescent="0.25">
      <c r="A148">
        <v>1005</v>
      </c>
      <c r="B148" s="19">
        <f>'Input spectra'!Y147</f>
        <v>4.4578976814868498E-2</v>
      </c>
      <c r="C148">
        <f>'Input spectra'!F147</f>
        <v>0</v>
      </c>
      <c r="D148">
        <f t="shared" si="223"/>
        <v>2.0653927966864227E-2</v>
      </c>
      <c r="E148">
        <f t="shared" si="223"/>
        <v>2.0412315407769159E-2</v>
      </c>
      <c r="F148">
        <f t="shared" si="223"/>
        <v>2.017244359496213E-2</v>
      </c>
      <c r="G148">
        <f t="shared" si="223"/>
        <v>1.9934301823029094E-2</v>
      </c>
      <c r="H148">
        <f t="shared" si="223"/>
        <v>1.9697879447351064E-2</v>
      </c>
      <c r="I148">
        <f t="shared" si="223"/>
        <v>1.9463165883775106E-2</v>
      </c>
      <c r="J148">
        <f t="shared" si="223"/>
        <v>1.9230150608287033E-2</v>
      </c>
      <c r="K148">
        <f t="shared" si="223"/>
        <v>1.899882315668578E-2</v>
      </c>
      <c r="L148">
        <f t="shared" si="223"/>
        <v>1.8769173124259571E-2</v>
      </c>
      <c r="M148">
        <f t="shared" si="223"/>
        <v>1.8541190165463701E-2</v>
      </c>
      <c r="N148">
        <f t="shared" si="224"/>
        <v>1.8314863993600057E-2</v>
      </c>
      <c r="O148">
        <f t="shared" si="224"/>
        <v>1.8090184380498284E-2</v>
      </c>
      <c r="P148">
        <f t="shared" si="224"/>
        <v>1.7867141156198668E-2</v>
      </c>
      <c r="Q148">
        <f t="shared" si="224"/>
        <v>1.7645724208636637E-2</v>
      </c>
      <c r="R148">
        <f t="shared" si="224"/>
        <v>1.7425923483328939E-2</v>
      </c>
      <c r="S148">
        <f t="shared" si="224"/>
        <v>1.7207728983061464E-2</v>
      </c>
      <c r="T148">
        <f t="shared" si="224"/>
        <v>1.6991130767578713E-2</v>
      </c>
      <c r="U148">
        <f t="shared" si="224"/>
        <v>1.6776118953274868E-2</v>
      </c>
      <c r="V148">
        <f t="shared" si="224"/>
        <v>1.6562683712886522E-2</v>
      </c>
      <c r="W148">
        <f t="shared" si="224"/>
        <v>1.6350815275186996E-2</v>
      </c>
      <c r="X148">
        <f t="shared" si="225"/>
        <v>1.6140503924682251E-2</v>
      </c>
      <c r="Y148">
        <f t="shared" si="225"/>
        <v>1.5931740001308429E-2</v>
      </c>
      <c r="Z148">
        <f t="shared" si="225"/>
        <v>1.5724513900130962E-2</v>
      </c>
      <c r="AA148">
        <f t="shared" si="225"/>
        <v>1.5518816071045254E-2</v>
      </c>
      <c r="AB148">
        <f t="shared" si="225"/>
        <v>1.5314637018478966E-2</v>
      </c>
      <c r="AC148">
        <f t="shared" si="225"/>
        <v>1.5111967301095817E-2</v>
      </c>
      <c r="AD148">
        <f t="shared" si="225"/>
        <v>1.4910797531500986E-2</v>
      </c>
      <c r="AE148">
        <f t="shared" si="225"/>
        <v>1.4711118375948037E-2</v>
      </c>
      <c r="AF148">
        <f t="shared" si="225"/>
        <v>1.4512920554047399E-2</v>
      </c>
      <c r="AG148">
        <f t="shared" si="225"/>
        <v>1.4316194838476345E-2</v>
      </c>
      <c r="AH148">
        <f t="shared" si="226"/>
        <v>1.4120932054690552E-2</v>
      </c>
      <c r="AI148">
        <f t="shared" si="226"/>
        <v>1.3927123080637123E-2</v>
      </c>
      <c r="AJ148">
        <f t="shared" si="226"/>
        <v>1.3734758846469153E-2</v>
      </c>
      <c r="AK148">
        <f t="shared" si="226"/>
        <v>1.354383033426176E-2</v>
      </c>
      <c r="AL148">
        <f t="shared" si="226"/>
        <v>1.335432857772966E-2</v>
      </c>
      <c r="AM148">
        <f t="shared" si="226"/>
        <v>1.3166244661946179E-2</v>
      </c>
      <c r="AN148">
        <f t="shared" si="226"/>
        <v>1.2979569723063768E-2</v>
      </c>
      <c r="AO148">
        <f t="shared" si="226"/>
        <v>1.2794294948035986E-2</v>
      </c>
      <c r="AP148">
        <f t="shared" si="226"/>
        <v>1.2610411574340945E-2</v>
      </c>
      <c r="AQ148">
        <f t="shared" si="226"/>
        <v>1.2427910889706188E-2</v>
      </c>
      <c r="AR148">
        <f t="shared" si="227"/>
        <v>1.2246784231835062E-2</v>
      </c>
      <c r="AS148">
        <f t="shared" si="227"/>
        <v>1.2067022988134493E-2</v>
      </c>
      <c r="AT148">
        <f t="shared" si="227"/>
        <v>1.1888618595444182E-2</v>
      </c>
      <c r="AU148">
        <f t="shared" si="227"/>
        <v>1.1711562539767297E-2</v>
      </c>
      <c r="AV148">
        <f t="shared" si="227"/>
        <v>1.1535846356002487E-2</v>
      </c>
      <c r="AW148">
        <f t="shared" si="227"/>
        <v>1.1361461627677384E-2</v>
      </c>
      <c r="AX148">
        <f t="shared" si="227"/>
        <v>1.0099730950446792E-2</v>
      </c>
      <c r="AY148">
        <f t="shared" si="227"/>
        <v>8.6300952677928963E-3</v>
      </c>
      <c r="AZ148">
        <f t="shared" si="227"/>
        <v>7.7688445284832507E-3</v>
      </c>
      <c r="BA148">
        <f t="shared" si="227"/>
        <v>7.1165426775852544E-3</v>
      </c>
      <c r="BB148">
        <f t="shared" si="228"/>
        <v>6.5835891266299304E-3</v>
      </c>
      <c r="BC148">
        <f t="shared" si="228"/>
        <v>6.1311488466343897E-3</v>
      </c>
      <c r="BD148">
        <f t="shared" si="228"/>
        <v>5.7379446640809838E-3</v>
      </c>
      <c r="BE148">
        <f t="shared" si="228"/>
        <v>5.3907136754665266E-3</v>
      </c>
      <c r="BF148">
        <f t="shared" si="228"/>
        <v>5.0804765777681853E-3</v>
      </c>
      <c r="BG148">
        <f t="shared" si="228"/>
        <v>4.8007942602118206E-3</v>
      </c>
      <c r="BH148">
        <f t="shared" si="228"/>
        <v>4.5468497211382042E-3</v>
      </c>
      <c r="BI148">
        <f t="shared" si="228"/>
        <v>4.3149209924168664E-3</v>
      </c>
      <c r="BJ148">
        <f t="shared" si="228"/>
        <v>4.1020580042083659E-3</v>
      </c>
      <c r="BK148">
        <f t="shared" si="228"/>
        <v>3.9058739601190735E-3</v>
      </c>
      <c r="BL148">
        <f t="shared" si="229"/>
        <v>3.7244048854727361E-3</v>
      </c>
      <c r="BM148">
        <f t="shared" si="229"/>
        <v>3.556011745422923E-3</v>
      </c>
      <c r="BN148">
        <f t="shared" si="229"/>
        <v>3.3993102211844323E-3</v>
      </c>
      <c r="BO148">
        <f t="shared" si="229"/>
        <v>3.253119068958644E-3</v>
      </c>
      <c r="BP148">
        <f t="shared" si="229"/>
        <v>3.1164213279335252E-3</v>
      </c>
      <c r="BQ148">
        <f t="shared" si="229"/>
        <v>2.9883346367055338E-3</v>
      </c>
      <c r="BR148">
        <f t="shared" si="229"/>
        <v>2.8680881485122875E-3</v>
      </c>
      <c r="BS148">
        <f t="shared" si="229"/>
        <v>2.7550043197334746E-3</v>
      </c>
      <c r="BT148">
        <f t="shared" si="229"/>
        <v>2.6484843591615534E-3</v>
      </c>
      <c r="BU148">
        <f t="shared" si="229"/>
        <v>2.5479964693854015E-3</v>
      </c>
      <c r="BV148">
        <f t="shared" si="230"/>
        <v>2.4530662470596439E-3</v>
      </c>
      <c r="BW148">
        <f t="shared" si="230"/>
        <v>2.3632687731660238E-3</v>
      </c>
      <c r="BX148">
        <f t="shared" si="230"/>
        <v>2.2782220410957777E-3</v>
      </c>
      <c r="BY148">
        <f t="shared" si="230"/>
        <v>2.1975814546093225E-3</v>
      </c>
      <c r="BZ148">
        <f t="shared" si="230"/>
        <v>2.1210351893924287E-3</v>
      </c>
      <c r="CA148">
        <f t="shared" si="230"/>
        <v>2.048300257672261E-3</v>
      </c>
      <c r="CB148">
        <f t="shared" si="230"/>
        <v>1.9791191497070481E-3</v>
      </c>
      <c r="CC148">
        <f t="shared" si="230"/>
        <v>1.9132569520484361E-3</v>
      </c>
      <c r="CD148">
        <f t="shared" si="230"/>
        <v>1.8504988624910529E-3</v>
      </c>
      <c r="CE148">
        <f t="shared" si="230"/>
        <v>1.7906480371303525E-3</v>
      </c>
      <c r="CF148">
        <f t="shared" si="231"/>
        <v>1.7335237170710354E-3</v>
      </c>
      <c r="CG148">
        <f t="shared" si="231"/>
        <v>1.6789595918826887E-3</v>
      </c>
      <c r="CH148">
        <f t="shared" si="231"/>
        <v>1.6268023644892048E-3</v>
      </c>
      <c r="CI148">
        <f t="shared" si="231"/>
        <v>1.5769104882519288E-3</v>
      </c>
      <c r="CJ148">
        <f t="shared" si="231"/>
        <v>1.5291530518997819E-3</v>
      </c>
      <c r="CK148">
        <f t="shared" si="231"/>
        <v>1.483408791927361E-3</v>
      </c>
      <c r="CL148">
        <f t="shared" si="231"/>
        <v>1.4395652153188462E-3</v>
      </c>
      <c r="CM148">
        <f t="shared" si="231"/>
        <v>1.3975178181111104E-3</v>
      </c>
      <c r="CN148">
        <f t="shared" si="231"/>
        <v>1.3571693874998346E-3</v>
      </c>
      <c r="CO148">
        <f t="shared" si="231"/>
        <v>1.3184293770083279E-3</v>
      </c>
      <c r="CP148">
        <f t="shared" si="232"/>
        <v>1.2812133457514314E-3</v>
      </c>
      <c r="CQ148">
        <f t="shared" si="232"/>
        <v>1.2454424540927096E-3</v>
      </c>
      <c r="CR148">
        <f t="shared" si="232"/>
        <v>8.0184514684925089E-4</v>
      </c>
      <c r="CS148">
        <f t="shared" si="232"/>
        <v>5.2080016450175984E-4</v>
      </c>
      <c r="CT148">
        <f t="shared" si="232"/>
        <v>3.6066670584372043E-4</v>
      </c>
      <c r="CU148">
        <f t="shared" si="232"/>
        <v>2.5089582496162153E-4</v>
      </c>
      <c r="CV148">
        <f t="shared" si="232"/>
        <v>1.7130981355847005E-4</v>
      </c>
      <c r="CW148">
        <f t="shared" si="232"/>
        <v>1.1260822257747302E-4</v>
      </c>
      <c r="CX148">
        <f t="shared" si="232"/>
        <v>6.9541785978846071E-5</v>
      </c>
      <c r="CY148">
        <f t="shared" si="232"/>
        <v>3.8778186974264468E-5</v>
      </c>
      <c r="CZ148">
        <f t="shared" si="233"/>
        <v>1.8031049548160216E-5</v>
      </c>
      <c r="DA148">
        <f t="shared" si="233"/>
        <v>5.6422692172503505E-6</v>
      </c>
      <c r="DB148">
        <f t="shared" si="233"/>
        <v>3.5839650217453166E-7</v>
      </c>
      <c r="DC148">
        <f t="shared" si="233"/>
        <v>0</v>
      </c>
      <c r="DD148">
        <f t="shared" si="233"/>
        <v>0</v>
      </c>
      <c r="DE148">
        <f t="shared" si="233"/>
        <v>0</v>
      </c>
      <c r="DF148">
        <f t="shared" si="233"/>
        <v>0</v>
      </c>
      <c r="DG148">
        <f t="shared" si="233"/>
        <v>0</v>
      </c>
      <c r="DH148">
        <f t="shared" si="233"/>
        <v>0</v>
      </c>
      <c r="DI148">
        <f t="shared" si="233"/>
        <v>0</v>
      </c>
      <c r="DJ148">
        <f t="shared" si="234"/>
        <v>0</v>
      </c>
      <c r="DK148">
        <f t="shared" si="234"/>
        <v>0</v>
      </c>
      <c r="DL148">
        <f t="shared" si="234"/>
        <v>0</v>
      </c>
      <c r="DM148">
        <f t="shared" si="234"/>
        <v>0</v>
      </c>
      <c r="DN148">
        <f t="shared" si="234"/>
        <v>0</v>
      </c>
      <c r="DO148">
        <f t="shared" si="234"/>
        <v>0</v>
      </c>
      <c r="DP148">
        <f t="shared" si="234"/>
        <v>0</v>
      </c>
      <c r="DQ148">
        <f t="shared" si="234"/>
        <v>0</v>
      </c>
      <c r="DR148">
        <f t="shared" si="234"/>
        <v>0</v>
      </c>
      <c r="DS148">
        <f t="shared" si="234"/>
        <v>0</v>
      </c>
      <c r="DT148">
        <f t="shared" si="235"/>
        <v>0</v>
      </c>
      <c r="DU148">
        <f t="shared" si="235"/>
        <v>0</v>
      </c>
      <c r="DV148">
        <f t="shared" si="235"/>
        <v>0</v>
      </c>
      <c r="DW148">
        <f t="shared" si="235"/>
        <v>0</v>
      </c>
      <c r="DX148">
        <f t="shared" si="235"/>
        <v>0</v>
      </c>
      <c r="DY148">
        <f t="shared" si="235"/>
        <v>0</v>
      </c>
      <c r="DZ148">
        <f t="shared" si="235"/>
        <v>0</v>
      </c>
      <c r="EA148">
        <f t="shared" si="235"/>
        <v>0</v>
      </c>
      <c r="EB148">
        <f t="shared" si="235"/>
        <v>0</v>
      </c>
      <c r="EC148">
        <f t="shared" si="235"/>
        <v>0</v>
      </c>
      <c r="ED148">
        <f t="shared" si="236"/>
        <v>0</v>
      </c>
      <c r="EE148">
        <f t="shared" si="236"/>
        <v>0</v>
      </c>
      <c r="EF148">
        <f t="shared" si="236"/>
        <v>0</v>
      </c>
      <c r="EG148">
        <f t="shared" si="236"/>
        <v>0</v>
      </c>
      <c r="EH148">
        <f t="shared" si="236"/>
        <v>0</v>
      </c>
      <c r="EI148">
        <f t="shared" si="236"/>
        <v>0</v>
      </c>
      <c r="EJ148">
        <f t="shared" si="236"/>
        <v>0</v>
      </c>
      <c r="EK148">
        <f t="shared" si="236"/>
        <v>0</v>
      </c>
      <c r="EL148">
        <f t="shared" si="236"/>
        <v>0</v>
      </c>
      <c r="EM148">
        <f t="shared" si="236"/>
        <v>0</v>
      </c>
      <c r="EN148">
        <f t="shared" si="237"/>
        <v>0</v>
      </c>
      <c r="EO148">
        <f t="shared" si="237"/>
        <v>0</v>
      </c>
      <c r="EP148">
        <f t="shared" si="237"/>
        <v>0</v>
      </c>
      <c r="EQ148">
        <f t="shared" si="237"/>
        <v>0</v>
      </c>
      <c r="ER148">
        <f t="shared" si="237"/>
        <v>0</v>
      </c>
      <c r="ES148">
        <f t="shared" si="237"/>
        <v>0</v>
      </c>
      <c r="ET148">
        <f t="shared" si="237"/>
        <v>0</v>
      </c>
      <c r="EU148">
        <f t="shared" si="237"/>
        <v>0</v>
      </c>
      <c r="EV148">
        <f t="shared" si="237"/>
        <v>0</v>
      </c>
      <c r="EW148">
        <f t="shared" si="237"/>
        <v>0</v>
      </c>
      <c r="EX148">
        <f t="shared" si="237"/>
        <v>0</v>
      </c>
      <c r="EZ148">
        <f t="shared" si="207"/>
        <v>0.88084992520879746</v>
      </c>
      <c r="FB148">
        <f t="shared" si="205"/>
        <v>1.1021456585240896E-2</v>
      </c>
      <c r="FC148">
        <f t="shared" si="206"/>
        <v>0.24860693581184234</v>
      </c>
    </row>
    <row r="149" spans="1:159" x14ac:dyDescent="0.25">
      <c r="A149">
        <v>1010</v>
      </c>
      <c r="B149" s="19">
        <f>'Input spectra'!Y148</f>
        <v>4.4526459475714902E-2</v>
      </c>
      <c r="C149">
        <f>'Input spectra'!F148</f>
        <v>0</v>
      </c>
      <c r="D149">
        <f t="shared" si="223"/>
        <v>2.0653927966864227E-2</v>
      </c>
      <c r="E149">
        <f t="shared" si="223"/>
        <v>2.0412422608099771E-2</v>
      </c>
      <c r="F149">
        <f t="shared" si="223"/>
        <v>2.0172655476687243E-2</v>
      </c>
      <c r="G149">
        <f t="shared" si="223"/>
        <v>1.9934615894450107E-2</v>
      </c>
      <c r="H149">
        <f t="shared" si="223"/>
        <v>1.9698293243783565E-2</v>
      </c>
      <c r="I149">
        <f t="shared" si="223"/>
        <v>1.9463676967327127E-2</v>
      </c>
      <c r="J149">
        <f t="shared" si="223"/>
        <v>1.9230756567638879E-2</v>
      </c>
      <c r="K149">
        <f t="shared" si="223"/>
        <v>1.899952160687143E-2</v>
      </c>
      <c r="L149">
        <f t="shared" si="223"/>
        <v>1.876996170644963E-2</v>
      </c>
      <c r="M149">
        <f t="shared" si="223"/>
        <v>1.8542066546749891E-2</v>
      </c>
      <c r="N149">
        <f t="shared" si="224"/>
        <v>1.8315825866781252E-2</v>
      </c>
      <c r="O149">
        <f t="shared" si="224"/>
        <v>1.8091229463868052E-2</v>
      </c>
      <c r="P149">
        <f t="shared" si="224"/>
        <v>1.7868267193334349E-2</v>
      </c>
      <c r="Q149">
        <f t="shared" si="224"/>
        <v>1.7646928968189906E-2</v>
      </c>
      <c r="R149">
        <f t="shared" si="224"/>
        <v>1.7427204758817882E-2</v>
      </c>
      <c r="S149">
        <f t="shared" si="224"/>
        <v>1.7209084592664119E-2</v>
      </c>
      <c r="T149">
        <f t="shared" si="224"/>
        <v>1.6992558553928103E-2</v>
      </c>
      <c r="U149">
        <f t="shared" si="224"/>
        <v>1.6777616783255487E-2</v>
      </c>
      <c r="V149">
        <f t="shared" si="224"/>
        <v>1.6564249477432288E-2</v>
      </c>
      <c r="W149">
        <f t="shared" si="224"/>
        <v>1.6352446889080628E-2</v>
      </c>
      <c r="X149">
        <f t="shared" si="225"/>
        <v>1.6142199326356122E-2</v>
      </c>
      <c r="Y149">
        <f t="shared" si="225"/>
        <v>1.593349715264681E-2</v>
      </c>
      <c r="Z149">
        <f t="shared" si="225"/>
        <v>1.572633078627371E-2</v>
      </c>
      <c r="AA149">
        <f t="shared" si="225"/>
        <v>1.5520690700192881E-2</v>
      </c>
      <c r="AB149">
        <f t="shared" si="225"/>
        <v>1.531656742169913E-2</v>
      </c>
      <c r="AC149">
        <f t="shared" si="225"/>
        <v>1.5113951532131209E-2</v>
      </c>
      <c r="AD149">
        <f t="shared" si="225"/>
        <v>1.4912833666578569E-2</v>
      </c>
      <c r="AE149">
        <f t="shared" si="225"/>
        <v>1.471320451358969E-2</v>
      </c>
      <c r="AF149">
        <f t="shared" si="225"/>
        <v>1.4515054814881901E-2</v>
      </c>
      <c r="AG149">
        <f t="shared" si="225"/>
        <v>1.4318375365052729E-2</v>
      </c>
      <c r="AH149">
        <f t="shared" si="226"/>
        <v>1.4123157011292794E-2</v>
      </c>
      <c r="AI149">
        <f t="shared" si="226"/>
        <v>1.3929390653100173E-2</v>
      </c>
      <c r="AJ149">
        <f t="shared" si="226"/>
        <v>1.373706724199629E-2</v>
      </c>
      <c r="AK149">
        <f t="shared" si="226"/>
        <v>1.354617778124328E-2</v>
      </c>
      <c r="AL149">
        <f t="shared" si="226"/>
        <v>1.3356713325562852E-2</v>
      </c>
      <c r="AM149">
        <f t="shared" si="226"/>
        <v>1.3168664980856623E-2</v>
      </c>
      <c r="AN149">
        <f t="shared" si="226"/>
        <v>1.2982023903927916E-2</v>
      </c>
      <c r="AO149">
        <f t="shared" si="226"/>
        <v>1.2796781302205032E-2</v>
      </c>
      <c r="AP149">
        <f t="shared" si="226"/>
        <v>1.2612928433465967E-2</v>
      </c>
      <c r="AQ149">
        <f t="shared" si="226"/>
        <v>1.2430456605564568E-2</v>
      </c>
      <c r="AR149">
        <f t="shared" si="227"/>
        <v>1.2249357176158155E-2</v>
      </c>
      <c r="AS149">
        <f t="shared" si="227"/>
        <v>1.2069621552436554E-2</v>
      </c>
      <c r="AT149">
        <f t="shared" si="227"/>
        <v>1.1891241190852535E-2</v>
      </c>
      <c r="AU149">
        <f t="shared" si="227"/>
        <v>1.1714207596853734E-2</v>
      </c>
      <c r="AV149">
        <f t="shared" si="227"/>
        <v>1.1538512324615904E-2</v>
      </c>
      <c r="AW149">
        <f t="shared" si="227"/>
        <v>1.1364146976777626E-2</v>
      </c>
      <c r="AX149">
        <f t="shared" si="227"/>
        <v>1.0102171135764766E-2</v>
      </c>
      <c r="AY149">
        <f t="shared" si="227"/>
        <v>8.6322257100207005E-3</v>
      </c>
      <c r="AZ149">
        <f t="shared" si="227"/>
        <v>7.7708031707493944E-3</v>
      </c>
      <c r="BA149">
        <f t="shared" si="227"/>
        <v>7.1183742484772191E-3</v>
      </c>
      <c r="BB149">
        <f t="shared" si="228"/>
        <v>6.5853181165399259E-3</v>
      </c>
      <c r="BC149">
        <f t="shared" si="228"/>
        <v>6.1327912238496752E-3</v>
      </c>
      <c r="BD149">
        <f t="shared" si="228"/>
        <v>5.7395118543103968E-3</v>
      </c>
      <c r="BE149">
        <f t="shared" si="228"/>
        <v>5.3922143457799335E-3</v>
      </c>
      <c r="BF149">
        <f t="shared" si="228"/>
        <v>5.0819175728891294E-3</v>
      </c>
      <c r="BG149">
        <f t="shared" si="228"/>
        <v>4.8021811476722217E-3</v>
      </c>
      <c r="BH149">
        <f t="shared" si="228"/>
        <v>4.5481871331068124E-3</v>
      </c>
      <c r="BI149">
        <f t="shared" si="228"/>
        <v>4.3162128523299226E-3</v>
      </c>
      <c r="BJ149">
        <f t="shared" si="228"/>
        <v>4.1033076837195684E-3</v>
      </c>
      <c r="BK149">
        <f t="shared" si="228"/>
        <v>3.9070843916708736E-3</v>
      </c>
      <c r="BL149">
        <f t="shared" si="229"/>
        <v>3.7255786453983621E-3</v>
      </c>
      <c r="BM149">
        <f t="shared" si="229"/>
        <v>3.5571511167919725E-3</v>
      </c>
      <c r="BN149">
        <f t="shared" si="229"/>
        <v>3.4004172423140449E-3</v>
      </c>
      <c r="BO149">
        <f t="shared" si="229"/>
        <v>3.254195571526178E-3</v>
      </c>
      <c r="BP149">
        <f t="shared" si="229"/>
        <v>3.1174689673824961E-3</v>
      </c>
      <c r="BQ149">
        <f t="shared" si="229"/>
        <v>2.9893549168319503E-3</v>
      </c>
      <c r="BR149">
        <f t="shared" si="229"/>
        <v>2.8690824415834176E-3</v>
      </c>
      <c r="BS149">
        <f t="shared" si="229"/>
        <v>2.7559738831264861E-3</v>
      </c>
      <c r="BT149">
        <f t="shared" si="229"/>
        <v>2.6494303492555649E-3</v>
      </c>
      <c r="BU149">
        <f t="shared" si="229"/>
        <v>2.5489199532602955E-3</v>
      </c>
      <c r="BV149">
        <f t="shared" si="230"/>
        <v>2.4539682124248004E-3</v>
      </c>
      <c r="BW149">
        <f t="shared" si="230"/>
        <v>2.364150136846687E-3</v>
      </c>
      <c r="BX149">
        <f t="shared" si="230"/>
        <v>2.27908365633369E-3</v>
      </c>
      <c r="BY149">
        <f t="shared" si="230"/>
        <v>2.1984241173807419E-3</v>
      </c>
      <c r="BZ149">
        <f t="shared" si="230"/>
        <v>2.1218596439057796E-3</v>
      </c>
      <c r="CA149">
        <f t="shared" si="230"/>
        <v>2.0491072011762038E-3</v>
      </c>
      <c r="CB149">
        <f t="shared" si="230"/>
        <v>1.9799092367152153E-3</v>
      </c>
      <c r="CC149">
        <f t="shared" si="230"/>
        <v>1.9140307980678138E-3</v>
      </c>
      <c r="CD149">
        <f t="shared" si="230"/>
        <v>1.8512570473257115E-3</v>
      </c>
      <c r="CE149">
        <f t="shared" si="230"/>
        <v>1.791391107820009E-3</v>
      </c>
      <c r="CF149">
        <f t="shared" si="231"/>
        <v>1.7342521905141092E-3</v>
      </c>
      <c r="CG149">
        <f t="shared" si="231"/>
        <v>1.679673957185532E-3</v>
      </c>
      <c r="CH149">
        <f t="shared" si="231"/>
        <v>1.6275030850766931E-3</v>
      </c>
      <c r="CI149">
        <f t="shared" si="231"/>
        <v>1.5775980037692472E-3</v>
      </c>
      <c r="CJ149">
        <f t="shared" si="231"/>
        <v>1.5298277799308398E-3</v>
      </c>
      <c r="CK149">
        <f t="shared" si="231"/>
        <v>1.4840711295516004E-3</v>
      </c>
      <c r="CL149">
        <f t="shared" si="231"/>
        <v>1.4402155405251547E-3</v>
      </c>
      <c r="CM149">
        <f t="shared" si="231"/>
        <v>1.3981564910849867E-3</v>
      </c>
      <c r="CN149">
        <f t="shared" si="231"/>
        <v>1.3577967517977914E-3</v>
      </c>
      <c r="CO149">
        <f t="shared" si="231"/>
        <v>1.3190457606316972E-3</v>
      </c>
      <c r="CP149">
        <f t="shared" si="232"/>
        <v>1.2818190621301736E-3</v>
      </c>
      <c r="CQ149">
        <f t="shared" si="232"/>
        <v>1.2460378029885114E-3</v>
      </c>
      <c r="CR149">
        <f t="shared" si="232"/>
        <v>8.0223265957338012E-4</v>
      </c>
      <c r="CS149">
        <f t="shared" si="232"/>
        <v>5.210545912906503E-4</v>
      </c>
      <c r="CT149">
        <f t="shared" si="232"/>
        <v>3.6084479760245319E-4</v>
      </c>
      <c r="CU149">
        <f t="shared" si="232"/>
        <v>2.5102103181354668E-4</v>
      </c>
      <c r="CV149">
        <f t="shared" si="232"/>
        <v>1.7139620399577875E-4</v>
      </c>
      <c r="CW149">
        <f t="shared" si="232"/>
        <v>1.1266560186816023E-4</v>
      </c>
      <c r="CX149">
        <f t="shared" si="232"/>
        <v>6.9577586256402949E-5</v>
      </c>
      <c r="CY149">
        <f t="shared" si="232"/>
        <v>3.8798353835655366E-5</v>
      </c>
      <c r="CZ149">
        <f t="shared" si="233"/>
        <v>1.8040521462585386E-5</v>
      </c>
      <c r="DA149">
        <f t="shared" si="233"/>
        <v>5.6452628124766146E-6</v>
      </c>
      <c r="DB149">
        <f t="shared" si="233"/>
        <v>3.5858853831729142E-7</v>
      </c>
      <c r="DC149">
        <f t="shared" si="233"/>
        <v>0</v>
      </c>
      <c r="DD149">
        <f t="shared" si="233"/>
        <v>0</v>
      </c>
      <c r="DE149">
        <f t="shared" si="233"/>
        <v>0</v>
      </c>
      <c r="DF149">
        <f t="shared" si="233"/>
        <v>0</v>
      </c>
      <c r="DG149">
        <f t="shared" si="233"/>
        <v>0</v>
      </c>
      <c r="DH149">
        <f t="shared" si="233"/>
        <v>0</v>
      </c>
      <c r="DI149">
        <f t="shared" si="233"/>
        <v>0</v>
      </c>
      <c r="DJ149">
        <f t="shared" si="234"/>
        <v>0</v>
      </c>
      <c r="DK149">
        <f t="shared" si="234"/>
        <v>0</v>
      </c>
      <c r="DL149">
        <f t="shared" si="234"/>
        <v>0</v>
      </c>
      <c r="DM149">
        <f t="shared" si="234"/>
        <v>0</v>
      </c>
      <c r="DN149">
        <f t="shared" si="234"/>
        <v>0</v>
      </c>
      <c r="DO149">
        <f t="shared" si="234"/>
        <v>0</v>
      </c>
      <c r="DP149">
        <f t="shared" si="234"/>
        <v>0</v>
      </c>
      <c r="DQ149">
        <f t="shared" si="234"/>
        <v>0</v>
      </c>
      <c r="DR149">
        <f t="shared" si="234"/>
        <v>0</v>
      </c>
      <c r="DS149">
        <f t="shared" si="234"/>
        <v>0</v>
      </c>
      <c r="DT149">
        <f t="shared" si="235"/>
        <v>0</v>
      </c>
      <c r="DU149">
        <f t="shared" si="235"/>
        <v>0</v>
      </c>
      <c r="DV149">
        <f t="shared" si="235"/>
        <v>0</v>
      </c>
      <c r="DW149">
        <f t="shared" si="235"/>
        <v>0</v>
      </c>
      <c r="DX149">
        <f t="shared" si="235"/>
        <v>0</v>
      </c>
      <c r="DY149">
        <f t="shared" si="235"/>
        <v>0</v>
      </c>
      <c r="DZ149">
        <f t="shared" si="235"/>
        <v>0</v>
      </c>
      <c r="EA149">
        <f t="shared" si="235"/>
        <v>0</v>
      </c>
      <c r="EB149">
        <f t="shared" si="235"/>
        <v>0</v>
      </c>
      <c r="EC149">
        <f t="shared" si="235"/>
        <v>0</v>
      </c>
      <c r="ED149">
        <f t="shared" si="236"/>
        <v>0</v>
      </c>
      <c r="EE149">
        <f t="shared" si="236"/>
        <v>0</v>
      </c>
      <c r="EF149">
        <f t="shared" si="236"/>
        <v>0</v>
      </c>
      <c r="EG149">
        <f t="shared" si="236"/>
        <v>0</v>
      </c>
      <c r="EH149">
        <f t="shared" si="236"/>
        <v>0</v>
      </c>
      <c r="EI149">
        <f t="shared" si="236"/>
        <v>0</v>
      </c>
      <c r="EJ149">
        <f t="shared" si="236"/>
        <v>0</v>
      </c>
      <c r="EK149">
        <f t="shared" si="236"/>
        <v>0</v>
      </c>
      <c r="EL149">
        <f t="shared" si="236"/>
        <v>0</v>
      </c>
      <c r="EM149">
        <f t="shared" si="236"/>
        <v>0</v>
      </c>
      <c r="EN149">
        <f t="shared" si="237"/>
        <v>0</v>
      </c>
      <c r="EO149">
        <f t="shared" si="237"/>
        <v>0</v>
      </c>
      <c r="EP149">
        <f t="shared" si="237"/>
        <v>0</v>
      </c>
      <c r="EQ149">
        <f t="shared" si="237"/>
        <v>0</v>
      </c>
      <c r="ER149">
        <f t="shared" si="237"/>
        <v>0</v>
      </c>
      <c r="ES149">
        <f t="shared" si="237"/>
        <v>0</v>
      </c>
      <c r="ET149">
        <f t="shared" si="237"/>
        <v>0</v>
      </c>
      <c r="EU149">
        <f t="shared" si="237"/>
        <v>0</v>
      </c>
      <c r="EV149">
        <f t="shared" si="237"/>
        <v>0</v>
      </c>
      <c r="EW149">
        <f t="shared" si="237"/>
        <v>0</v>
      </c>
      <c r="EX149">
        <f t="shared" si="237"/>
        <v>0</v>
      </c>
      <c r="EZ149">
        <f t="shared" si="207"/>
        <v>0.88097715205517024</v>
      </c>
      <c r="FB149">
        <f t="shared" si="205"/>
        <v>1.1008616490658041E-2</v>
      </c>
      <c r="FC149">
        <f t="shared" si="206"/>
        <v>0.24860857687689397</v>
      </c>
    </row>
    <row r="150" spans="1:159" x14ac:dyDescent="0.25">
      <c r="A150">
        <v>1015</v>
      </c>
      <c r="B150" s="19">
        <f>'Input spectra'!Y149</f>
        <v>4.4473942136561299E-2</v>
      </c>
      <c r="C150">
        <f>'Input spectra'!F149</f>
        <v>0</v>
      </c>
      <c r="D150">
        <f t="shared" si="223"/>
        <v>2.0653927966864227E-2</v>
      </c>
      <c r="E150">
        <f t="shared" si="223"/>
        <v>2.0412529808993374E-2</v>
      </c>
      <c r="F150">
        <f t="shared" si="223"/>
        <v>2.017286736063786E-2</v>
      </c>
      <c r="G150">
        <f t="shared" si="223"/>
        <v>1.9934929970819415E-2</v>
      </c>
      <c r="H150">
        <f t="shared" si="223"/>
        <v>1.9698707048908751E-2</v>
      </c>
      <c r="I150">
        <f t="shared" si="223"/>
        <v>1.9464188064299694E-2</v>
      </c>
      <c r="J150">
        <f t="shared" si="223"/>
        <v>1.9231362546085047E-2</v>
      </c>
      <c r="K150">
        <f t="shared" si="223"/>
        <v>1.9000220082734075E-2</v>
      </c>
      <c r="L150">
        <f t="shared" si="223"/>
        <v>1.8770750321771775E-2</v>
      </c>
      <c r="M150">
        <f t="shared" si="223"/>
        <v>1.8542942969459752E-2</v>
      </c>
      <c r="N150">
        <f t="shared" si="224"/>
        <v>1.8316787790478791E-2</v>
      </c>
      <c r="O150">
        <f t="shared" si="224"/>
        <v>1.8092274607613059E-2</v>
      </c>
      <c r="P150">
        <f t="shared" si="224"/>
        <v>1.7869393301436033E-2</v>
      </c>
      <c r="Q150">
        <f t="shared" si="224"/>
        <v>1.7648133809997978E-2</v>
      </c>
      <c r="R150">
        <f t="shared" si="224"/>
        <v>1.7428486128515139E-2</v>
      </c>
      <c r="S150">
        <f t="shared" si="224"/>
        <v>1.7210440309060493E-2</v>
      </c>
      <c r="T150">
        <f t="shared" si="224"/>
        <v>1.6993986460256197E-2</v>
      </c>
      <c r="U150">
        <f t="shared" si="224"/>
        <v>1.6779114746967552E-2</v>
      </c>
      <c r="V150">
        <f t="shared" si="224"/>
        <v>1.6565815389998659E-2</v>
      </c>
      <c r="W150">
        <f t="shared" si="224"/>
        <v>1.6354078665789619E-2</v>
      </c>
      <c r="X150">
        <f t="shared" si="225"/>
        <v>1.6143894906115314E-2</v>
      </c>
      <c r="Y150">
        <f t="shared" si="225"/>
        <v>1.5935254497785798E-2</v>
      </c>
      <c r="Z150">
        <f t="shared" si="225"/>
        <v>1.5728147882348241E-2</v>
      </c>
      <c r="AA150">
        <f t="shared" si="225"/>
        <v>1.5522565555790414E-2</v>
      </c>
      <c r="AB150">
        <f t="shared" si="225"/>
        <v>1.5318498068245768E-2</v>
      </c>
      <c r="AC150">
        <f t="shared" si="225"/>
        <v>1.5115936023700038E-2</v>
      </c>
      <c r="AD150">
        <f t="shared" si="225"/>
        <v>1.4914870079699367E-2</v>
      </c>
      <c r="AE150">
        <f t="shared" si="225"/>
        <v>1.4715290947059992E-2</v>
      </c>
      <c r="AF150">
        <f t="shared" si="225"/>
        <v>1.4517189389579441E-2</v>
      </c>
      <c r="AG150">
        <f t="shared" si="225"/>
        <v>1.432055622374922E-2</v>
      </c>
      <c r="AH150">
        <f t="shared" si="226"/>
        <v>1.4125382318469054E-2</v>
      </c>
      <c r="AI150">
        <f t="shared" si="226"/>
        <v>1.3931658594762577E-2</v>
      </c>
      <c r="AJ150">
        <f t="shared" si="226"/>
        <v>1.3739376025494559E-2</v>
      </c>
      <c r="AK150">
        <f t="shared" si="226"/>
        <v>1.3548525635089563E-2</v>
      </c>
      <c r="AL150">
        <f t="shared" si="226"/>
        <v>1.3359098499252139E-2</v>
      </c>
      <c r="AM150">
        <f t="shared" si="226"/>
        <v>1.3171085744688438E-2</v>
      </c>
      <c r="AN150">
        <f t="shared" si="226"/>
        <v>1.2984478548829302E-2</v>
      </c>
      <c r="AO150">
        <f t="shared" si="226"/>
        <v>1.2799268139554829E-2</v>
      </c>
      <c r="AP150">
        <f t="shared" si="226"/>
        <v>1.2615445794920339E-2</v>
      </c>
      <c r="AQ150">
        <f t="shared" si="226"/>
        <v>1.2433002842883819E-2</v>
      </c>
      <c r="AR150">
        <f t="shared" si="227"/>
        <v>1.2251930661034784E-2</v>
      </c>
      <c r="AS150">
        <f t="shared" si="227"/>
        <v>1.207222067632456E-2</v>
      </c>
      <c r="AT150">
        <f t="shared" si="227"/>
        <v>1.1893864364797968E-2</v>
      </c>
      <c r="AU150">
        <f t="shared" si="227"/>
        <v>1.1716853251326469E-2</v>
      </c>
      <c r="AV150">
        <f t="shared" si="227"/>
        <v>1.1541178909342645E-2</v>
      </c>
      <c r="AW150">
        <f t="shared" si="227"/>
        <v>1.1366832960576119E-2</v>
      </c>
      <c r="AX150">
        <f t="shared" si="227"/>
        <v>1.0104611910653335E-2</v>
      </c>
      <c r="AY150">
        <f t="shared" si="227"/>
        <v>8.634356678173645E-3</v>
      </c>
      <c r="AZ150">
        <f t="shared" si="227"/>
        <v>7.772762306818639E-3</v>
      </c>
      <c r="BA150">
        <f t="shared" si="227"/>
        <v>7.1202062907570586E-3</v>
      </c>
      <c r="BB150">
        <f t="shared" si="228"/>
        <v>6.5870475605192807E-3</v>
      </c>
      <c r="BC150">
        <f t="shared" si="228"/>
        <v>6.1344340410156104E-3</v>
      </c>
      <c r="BD150">
        <f t="shared" si="228"/>
        <v>5.7410794725824893E-3</v>
      </c>
      <c r="BE150">
        <f t="shared" si="228"/>
        <v>5.3937154338509008E-3</v>
      </c>
      <c r="BF150">
        <f t="shared" si="228"/>
        <v>5.0833589767250633E-3</v>
      </c>
      <c r="BG150">
        <f t="shared" si="228"/>
        <v>4.8035684357864983E-3</v>
      </c>
      <c r="BH150">
        <f t="shared" si="228"/>
        <v>4.5495249384622464E-3</v>
      </c>
      <c r="BI150">
        <f t="shared" si="228"/>
        <v>4.3175050990176241E-3</v>
      </c>
      <c r="BJ150">
        <f t="shared" si="228"/>
        <v>4.1045577439418387E-3</v>
      </c>
      <c r="BK150">
        <f t="shared" si="228"/>
        <v>3.9082951983357862E-3</v>
      </c>
      <c r="BL150">
        <f t="shared" si="229"/>
        <v>3.7267527752387558E-3</v>
      </c>
      <c r="BM150">
        <f t="shared" si="229"/>
        <v>3.5582908532236848E-3</v>
      </c>
      <c r="BN150">
        <f t="shared" si="229"/>
        <v>3.4015246239567326E-3</v>
      </c>
      <c r="BO150">
        <f t="shared" si="229"/>
        <v>3.2552724303234566E-3</v>
      </c>
      <c r="BP150">
        <f t="shared" si="229"/>
        <v>3.1185169590137616E-3</v>
      </c>
      <c r="BQ150">
        <f t="shared" si="229"/>
        <v>2.9903755453034022E-3</v>
      </c>
      <c r="BR150">
        <f t="shared" si="229"/>
        <v>2.8700770793506172E-3</v>
      </c>
      <c r="BS150">
        <f t="shared" si="229"/>
        <v>2.7569437877360847E-3</v>
      </c>
      <c r="BT150">
        <f t="shared" si="229"/>
        <v>2.650376677239909E-3</v>
      </c>
      <c r="BU150">
        <f t="shared" si="229"/>
        <v>2.5498437718383484E-3</v>
      </c>
      <c r="BV150">
        <f t="shared" si="230"/>
        <v>2.4548705094326602E-3</v>
      </c>
      <c r="BW150">
        <f t="shared" si="230"/>
        <v>2.3650318292254427E-3</v>
      </c>
      <c r="BX150">
        <f t="shared" si="230"/>
        <v>2.2799455974313325E-3</v>
      </c>
      <c r="BY150">
        <f t="shared" si="230"/>
        <v>2.1992671032712635E-3</v>
      </c>
      <c r="BZ150">
        <f t="shared" si="230"/>
        <v>2.1226844188877623E-3</v>
      </c>
      <c r="CA150">
        <f t="shared" si="230"/>
        <v>2.0499144625816929E-3</v>
      </c>
      <c r="CB150">
        <f t="shared" si="230"/>
        <v>1.9806996391351561E-3</v>
      </c>
      <c r="CC150">
        <f t="shared" si="230"/>
        <v>1.9148049570810431E-3</v>
      </c>
      <c r="CD150">
        <f t="shared" si="230"/>
        <v>1.8520155428032221E-3</v>
      </c>
      <c r="CE150">
        <f t="shared" si="230"/>
        <v>1.7921344868639816E-3</v>
      </c>
      <c r="CF150">
        <f t="shared" si="231"/>
        <v>1.7349809700813808E-3</v>
      </c>
      <c r="CG150">
        <f t="shared" si="231"/>
        <v>1.6803886264371948E-3</v>
      </c>
      <c r="CH150">
        <f t="shared" si="231"/>
        <v>1.6282041074890082E-3</v>
      </c>
      <c r="CI150">
        <f t="shared" si="231"/>
        <v>1.5782858190357208E-3</v>
      </c>
      <c r="CJ150">
        <f t="shared" si="231"/>
        <v>1.530502805680897E-3</v>
      </c>
      <c r="CK150">
        <f t="shared" si="231"/>
        <v>1.4847337629076242E-3</v>
      </c>
      <c r="CL150">
        <f t="shared" si="231"/>
        <v>1.4408661595166075E-3</v>
      </c>
      <c r="CM150">
        <f t="shared" si="231"/>
        <v>1.3987954559357622E-3</v>
      </c>
      <c r="CN150">
        <f t="shared" si="231"/>
        <v>1.3584244061007884E-3</v>
      </c>
      <c r="CO150">
        <f t="shared" si="231"/>
        <v>1.3196624324227745E-3</v>
      </c>
      <c r="CP150">
        <f t="shared" si="232"/>
        <v>1.2824250648720986E-3</v>
      </c>
      <c r="CQ150">
        <f t="shared" si="232"/>
        <v>1.2466334364741845E-3</v>
      </c>
      <c r="CR150">
        <f t="shared" si="232"/>
        <v>8.0262035957320973E-4</v>
      </c>
      <c r="CS150">
        <f t="shared" si="232"/>
        <v>5.2130914237479887E-4</v>
      </c>
      <c r="CT150">
        <f t="shared" si="232"/>
        <v>3.6102297730020014E-4</v>
      </c>
      <c r="CU150">
        <f t="shared" si="232"/>
        <v>2.5114630114859916E-4</v>
      </c>
      <c r="CV150">
        <f t="shared" si="232"/>
        <v>1.7148263799922941E-4</v>
      </c>
      <c r="CW150">
        <f t="shared" si="232"/>
        <v>1.1272301039634826E-4</v>
      </c>
      <c r="CX150">
        <f t="shared" si="232"/>
        <v>6.9613404964028239E-5</v>
      </c>
      <c r="CY150">
        <f t="shared" si="232"/>
        <v>3.8818531184960478E-5</v>
      </c>
      <c r="CZ150">
        <f t="shared" si="233"/>
        <v>1.8049998352714415E-5</v>
      </c>
      <c r="DA150">
        <f t="shared" si="233"/>
        <v>5.6482579960022026E-6</v>
      </c>
      <c r="DB150">
        <f t="shared" si="233"/>
        <v>3.5878067735692625E-7</v>
      </c>
      <c r="DC150">
        <f t="shared" si="233"/>
        <v>0</v>
      </c>
      <c r="DD150">
        <f t="shared" si="233"/>
        <v>0</v>
      </c>
      <c r="DE150">
        <f t="shared" si="233"/>
        <v>0</v>
      </c>
      <c r="DF150">
        <f t="shared" si="233"/>
        <v>0</v>
      </c>
      <c r="DG150">
        <f t="shared" si="233"/>
        <v>0</v>
      </c>
      <c r="DH150">
        <f t="shared" si="233"/>
        <v>0</v>
      </c>
      <c r="DI150">
        <f t="shared" si="233"/>
        <v>0</v>
      </c>
      <c r="DJ150">
        <f t="shared" si="234"/>
        <v>0</v>
      </c>
      <c r="DK150">
        <f t="shared" si="234"/>
        <v>0</v>
      </c>
      <c r="DL150">
        <f t="shared" si="234"/>
        <v>0</v>
      </c>
      <c r="DM150">
        <f t="shared" si="234"/>
        <v>0</v>
      </c>
      <c r="DN150">
        <f t="shared" si="234"/>
        <v>0</v>
      </c>
      <c r="DO150">
        <f t="shared" si="234"/>
        <v>0</v>
      </c>
      <c r="DP150">
        <f t="shared" si="234"/>
        <v>0</v>
      </c>
      <c r="DQ150">
        <f t="shared" si="234"/>
        <v>0</v>
      </c>
      <c r="DR150">
        <f t="shared" si="234"/>
        <v>0</v>
      </c>
      <c r="DS150">
        <f t="shared" si="234"/>
        <v>0</v>
      </c>
      <c r="DT150">
        <f t="shared" si="235"/>
        <v>0</v>
      </c>
      <c r="DU150">
        <f t="shared" si="235"/>
        <v>0</v>
      </c>
      <c r="DV150">
        <f t="shared" si="235"/>
        <v>0</v>
      </c>
      <c r="DW150">
        <f t="shared" si="235"/>
        <v>0</v>
      </c>
      <c r="DX150">
        <f t="shared" si="235"/>
        <v>0</v>
      </c>
      <c r="DY150">
        <f t="shared" si="235"/>
        <v>0</v>
      </c>
      <c r="DZ150">
        <f t="shared" si="235"/>
        <v>0</v>
      </c>
      <c r="EA150">
        <f t="shared" si="235"/>
        <v>0</v>
      </c>
      <c r="EB150">
        <f t="shared" si="235"/>
        <v>0</v>
      </c>
      <c r="EC150">
        <f t="shared" si="235"/>
        <v>0</v>
      </c>
      <c r="ED150">
        <f t="shared" si="236"/>
        <v>0</v>
      </c>
      <c r="EE150">
        <f t="shared" si="236"/>
        <v>0</v>
      </c>
      <c r="EF150">
        <f t="shared" si="236"/>
        <v>0</v>
      </c>
      <c r="EG150">
        <f t="shared" si="236"/>
        <v>0</v>
      </c>
      <c r="EH150">
        <f t="shared" si="236"/>
        <v>0</v>
      </c>
      <c r="EI150">
        <f t="shared" si="236"/>
        <v>0</v>
      </c>
      <c r="EJ150">
        <f t="shared" si="236"/>
        <v>0</v>
      </c>
      <c r="EK150">
        <f t="shared" si="236"/>
        <v>0</v>
      </c>
      <c r="EL150">
        <f t="shared" si="236"/>
        <v>0</v>
      </c>
      <c r="EM150">
        <f t="shared" si="236"/>
        <v>0</v>
      </c>
      <c r="EN150">
        <f t="shared" si="237"/>
        <v>0</v>
      </c>
      <c r="EO150">
        <f t="shared" si="237"/>
        <v>0</v>
      </c>
      <c r="EP150">
        <f t="shared" si="237"/>
        <v>0</v>
      </c>
      <c r="EQ150">
        <f t="shared" si="237"/>
        <v>0</v>
      </c>
      <c r="ER150">
        <f t="shared" si="237"/>
        <v>0</v>
      </c>
      <c r="ES150">
        <f t="shared" si="237"/>
        <v>0</v>
      </c>
      <c r="ET150">
        <f t="shared" si="237"/>
        <v>0</v>
      </c>
      <c r="EU150">
        <f t="shared" si="237"/>
        <v>0</v>
      </c>
      <c r="EV150">
        <f t="shared" si="237"/>
        <v>0</v>
      </c>
      <c r="EW150">
        <f t="shared" si="237"/>
        <v>0</v>
      </c>
      <c r="EX150">
        <f t="shared" si="237"/>
        <v>0</v>
      </c>
      <c r="EZ150">
        <f t="shared" si="207"/>
        <v>0.8811044074776081</v>
      </c>
      <c r="FB150">
        <f t="shared" si="205"/>
        <v>1.0995776058907003E-2</v>
      </c>
      <c r="FC150">
        <f t="shared" si="206"/>
        <v>0.24861021794218902</v>
      </c>
    </row>
    <row r="151" spans="1:159" x14ac:dyDescent="0.25">
      <c r="A151">
        <v>1020</v>
      </c>
      <c r="B151" s="19">
        <f>'Input spectra'!Y150</f>
        <v>4.4421424797407703E-2</v>
      </c>
      <c r="C151">
        <f>'Input spectra'!F150</f>
        <v>0</v>
      </c>
      <c r="D151">
        <f t="shared" si="223"/>
        <v>2.0653927966864227E-2</v>
      </c>
      <c r="E151">
        <f t="shared" si="223"/>
        <v>2.0412637010449965E-2</v>
      </c>
      <c r="F151">
        <f t="shared" si="223"/>
        <v>2.0173079246814003E-2</v>
      </c>
      <c r="G151">
        <f t="shared" si="223"/>
        <v>1.9935244052137101E-2</v>
      </c>
      <c r="H151">
        <f t="shared" si="223"/>
        <v>1.9699120862726804E-2</v>
      </c>
      <c r="I151">
        <f t="shared" si="223"/>
        <v>1.9464699174693165E-2</v>
      </c>
      <c r="J151">
        <f t="shared" si="223"/>
        <v>1.9231968543626139E-2</v>
      </c>
      <c r="K151">
        <f t="shared" si="223"/>
        <v>1.9000918584274652E-2</v>
      </c>
      <c r="L151">
        <f t="shared" si="223"/>
        <v>1.8771538970227399E-2</v>
      </c>
      <c r="M151">
        <f t="shared" si="223"/>
        <v>1.8543819433595243E-2</v>
      </c>
      <c r="N151">
        <f t="shared" si="224"/>
        <v>1.8317749764695329E-2</v>
      </c>
      <c r="O151">
        <f t="shared" si="224"/>
        <v>1.8093319811736796E-2</v>
      </c>
      <c r="P151">
        <f t="shared" si="224"/>
        <v>1.7870519480508194E-2</v>
      </c>
      <c r="Q151">
        <f t="shared" si="224"/>
        <v>1.7649338734066471E-2</v>
      </c>
      <c r="R151">
        <f t="shared" si="224"/>
        <v>1.7429767592427634E-2</v>
      </c>
      <c r="S151">
        <f t="shared" si="224"/>
        <v>1.7211796132259004E-2</v>
      </c>
      <c r="T151">
        <f t="shared" si="224"/>
        <v>1.6995414486573077E-2</v>
      </c>
      <c r="U151">
        <f t="shared" si="224"/>
        <v>1.6780612844423004E-2</v>
      </c>
      <c r="V151">
        <f t="shared" si="224"/>
        <v>1.6567381450599643E-2</v>
      </c>
      <c r="W151">
        <f t="shared" si="224"/>
        <v>1.6355710605330219E-2</v>
      </c>
      <c r="X151">
        <f t="shared" si="225"/>
        <v>1.6145590663978537E-2</v>
      </c>
      <c r="Y151">
        <f t="shared" si="225"/>
        <v>1.5937012036746766E-2</v>
      </c>
      <c r="Z151">
        <f t="shared" si="225"/>
        <v>1.5729965188378815E-2</v>
      </c>
      <c r="AA151">
        <f t="shared" si="225"/>
        <v>1.5524440637865206E-2</v>
      </c>
      <c r="AB151">
        <f t="shared" si="225"/>
        <v>1.532042895814955E-2</v>
      </c>
      <c r="AC151">
        <f t="shared" si="225"/>
        <v>1.5117920775836517E-2</v>
      </c>
      <c r="AD151">
        <f t="shared" si="225"/>
        <v>1.4916906770901345E-2</v>
      </c>
      <c r="AE151">
        <f t="shared" si="225"/>
        <v>1.4717377676400892E-2</v>
      </c>
      <c r="AF151">
        <f t="shared" si="225"/>
        <v>1.4519324278186172E-2</v>
      </c>
      <c r="AG151">
        <f t="shared" si="225"/>
        <v>1.4322737414616402E-2</v>
      </c>
      <c r="AH151">
        <f t="shared" si="226"/>
        <v>1.4127607976274567E-2</v>
      </c>
      <c r="AI151">
        <f t="shared" si="226"/>
        <v>1.393392690568445E-2</v>
      </c>
      <c r="AJ151">
        <f t="shared" si="226"/>
        <v>1.3741685197029162E-2</v>
      </c>
      <c r="AK151">
        <f t="shared" si="226"/>
        <v>1.355087389587113E-2</v>
      </c>
      <c r="AL151">
        <f t="shared" si="226"/>
        <v>1.3361484098873569E-2</v>
      </c>
      <c r="AM151">
        <f t="shared" si="226"/>
        <v>1.3173506953523413E-2</v>
      </c>
      <c r="AN151">
        <f t="shared" si="226"/>
        <v>1.2986933657855672E-2</v>
      </c>
      <c r="AO151">
        <f t="shared" si="226"/>
        <v>1.2801755460179275E-2</v>
      </c>
      <c r="AP151">
        <f t="shared" si="226"/>
        <v>1.2617963658804321E-2</v>
      </c>
      <c r="AQ151">
        <f t="shared" si="226"/>
        <v>1.2435549601770757E-2</v>
      </c>
      <c r="AR151">
        <f t="shared" si="227"/>
        <v>1.2254504686578512E-2</v>
      </c>
      <c r="AS151">
        <f t="shared" si="227"/>
        <v>1.207482035991901E-2</v>
      </c>
      <c r="AT151">
        <f t="shared" si="227"/>
        <v>1.1896488117408103E-2</v>
      </c>
      <c r="AU151">
        <f t="shared" si="227"/>
        <v>1.1719499503320425E-2</v>
      </c>
      <c r="AV151">
        <f t="shared" si="227"/>
        <v>1.1543846110325098E-2</v>
      </c>
      <c r="AW151">
        <f t="shared" si="227"/>
        <v>1.1369519579222874E-2</v>
      </c>
      <c r="AX151">
        <f t="shared" si="227"/>
        <v>1.0107053275254943E-2</v>
      </c>
      <c r="AY151">
        <f t="shared" si="227"/>
        <v>8.6364881723815651E-3</v>
      </c>
      <c r="AZ151">
        <f t="shared" si="227"/>
        <v>7.774721936815482E-3</v>
      </c>
      <c r="BA151">
        <f t="shared" si="227"/>
        <v>7.1220388045460945E-3</v>
      </c>
      <c r="BB151">
        <f t="shared" si="228"/>
        <v>6.5887774586872467E-3</v>
      </c>
      <c r="BC151">
        <f t="shared" si="228"/>
        <v>6.1360772982500473E-3</v>
      </c>
      <c r="BD151">
        <f t="shared" si="228"/>
        <v>5.7426475190141737E-3</v>
      </c>
      <c r="BE151">
        <f t="shared" si="228"/>
        <v>5.3952169397957226E-3</v>
      </c>
      <c r="BF151">
        <f t="shared" si="228"/>
        <v>5.0848007893919142E-3</v>
      </c>
      <c r="BG151">
        <f t="shared" si="228"/>
        <v>4.8049561246703947E-3</v>
      </c>
      <c r="BH151">
        <f t="shared" si="228"/>
        <v>4.5508631373202156E-3</v>
      </c>
      <c r="BI151">
        <f t="shared" si="228"/>
        <v>4.3187977325957689E-3</v>
      </c>
      <c r="BJ151">
        <f t="shared" si="228"/>
        <v>4.1058081849911585E-3</v>
      </c>
      <c r="BK151">
        <f t="shared" si="228"/>
        <v>3.9095063802300602E-3</v>
      </c>
      <c r="BL151">
        <f t="shared" si="229"/>
        <v>3.7279272751104945E-3</v>
      </c>
      <c r="BM151">
        <f t="shared" si="229"/>
        <v>3.5594309548350285E-3</v>
      </c>
      <c r="BN151">
        <f t="shared" si="229"/>
        <v>3.4026323662299002E-3</v>
      </c>
      <c r="BO151">
        <f t="shared" si="229"/>
        <v>3.2563496454683619E-3</v>
      </c>
      <c r="BP151">
        <f t="shared" si="229"/>
        <v>3.1195653029457144E-3</v>
      </c>
      <c r="BQ151">
        <f t="shared" si="229"/>
        <v>2.991396522238822E-3</v>
      </c>
      <c r="BR151">
        <f t="shared" si="229"/>
        <v>2.8710720619333839E-3</v>
      </c>
      <c r="BS151">
        <f t="shared" si="229"/>
        <v>2.7579140336823553E-3</v>
      </c>
      <c r="BT151">
        <f t="shared" si="229"/>
        <v>2.6513233432352719E-3</v>
      </c>
      <c r="BU151">
        <f t="shared" si="229"/>
        <v>2.5507679252408685E-3</v>
      </c>
      <c r="BV151">
        <f t="shared" si="230"/>
        <v>2.4557731382051635E-3</v>
      </c>
      <c r="BW151">
        <f t="shared" si="230"/>
        <v>2.3659138504248762E-3</v>
      </c>
      <c r="BX151">
        <f t="shared" si="230"/>
        <v>2.2808078645119431E-3</v>
      </c>
      <c r="BY151">
        <f t="shared" si="230"/>
        <v>2.2001104124047869E-3</v>
      </c>
      <c r="BZ151">
        <f t="shared" si="230"/>
        <v>2.1235095144629432E-3</v>
      </c>
      <c r="CA151">
        <f t="shared" si="230"/>
        <v>2.0507220420139674E-3</v>
      </c>
      <c r="CB151">
        <f t="shared" si="230"/>
        <v>1.9814903570927857E-3</v>
      </c>
      <c r="CC151">
        <f t="shared" si="230"/>
        <v>1.9155794292147188E-3</v>
      </c>
      <c r="CD151">
        <f t="shared" si="230"/>
        <v>1.8527743490508602E-3</v>
      </c>
      <c r="CE151">
        <f t="shared" si="230"/>
        <v>1.7928781743902277E-3</v>
      </c>
      <c r="CF151">
        <f t="shared" si="231"/>
        <v>1.7357100559014917E-3</v>
      </c>
      <c r="CG151">
        <f t="shared" si="231"/>
        <v>1.6811035997670015E-3</v>
      </c>
      <c r="CH151">
        <f t="shared" si="231"/>
        <v>1.628905431856156E-3</v>
      </c>
      <c r="CI151">
        <f t="shared" si="231"/>
        <v>1.5789739341820366E-3</v>
      </c>
      <c r="CJ151">
        <f t="shared" si="231"/>
        <v>1.5311781292813194E-3</v>
      </c>
      <c r="CK151">
        <f t="shared" si="231"/>
        <v>1.4853966921274748E-3</v>
      </c>
      <c r="CL151">
        <f t="shared" si="231"/>
        <v>1.4415170724259216E-3</v>
      </c>
      <c r="CM151">
        <f t="shared" si="231"/>
        <v>1.3994347127968263E-3</v>
      </c>
      <c r="CN151">
        <f t="shared" si="231"/>
        <v>1.3590523505428828E-3</v>
      </c>
      <c r="CO151">
        <f t="shared" si="231"/>
        <v>1.3202793925162814E-3</v>
      </c>
      <c r="CP151">
        <f t="shared" si="232"/>
        <v>1.2830313541125895E-3</v>
      </c>
      <c r="CQ151">
        <f t="shared" si="232"/>
        <v>1.2472293546857693E-3</v>
      </c>
      <c r="CR151">
        <f t="shared" si="232"/>
        <v>8.0300824693924544E-4</v>
      </c>
      <c r="CS151">
        <f t="shared" si="232"/>
        <v>5.2156381781492771E-4</v>
      </c>
      <c r="CT151">
        <f t="shared" si="232"/>
        <v>3.6120124498038414E-4</v>
      </c>
      <c r="CU151">
        <f t="shared" si="232"/>
        <v>2.5127163299796038E-4</v>
      </c>
      <c r="CV151">
        <f t="shared" si="232"/>
        <v>1.7156911559079212E-4</v>
      </c>
      <c r="CW151">
        <f t="shared" si="232"/>
        <v>1.1278044817693502E-4</v>
      </c>
      <c r="CX151">
        <f t="shared" si="232"/>
        <v>6.964924211120978E-5</v>
      </c>
      <c r="CY151">
        <f t="shared" si="232"/>
        <v>3.8838719027634108E-5</v>
      </c>
      <c r="CZ151">
        <f t="shared" si="233"/>
        <v>1.8059480221161106E-5</v>
      </c>
      <c r="DA151">
        <f t="shared" si="233"/>
        <v>5.6512547686698106E-6</v>
      </c>
      <c r="DB151">
        <f t="shared" si="233"/>
        <v>3.5897291934857046E-7</v>
      </c>
      <c r="DC151">
        <f t="shared" si="233"/>
        <v>0</v>
      </c>
      <c r="DD151">
        <f t="shared" si="233"/>
        <v>0</v>
      </c>
      <c r="DE151">
        <f t="shared" si="233"/>
        <v>0</v>
      </c>
      <c r="DF151">
        <f t="shared" si="233"/>
        <v>0</v>
      </c>
      <c r="DG151">
        <f t="shared" si="233"/>
        <v>0</v>
      </c>
      <c r="DH151">
        <f t="shared" si="233"/>
        <v>0</v>
      </c>
      <c r="DI151">
        <f t="shared" si="233"/>
        <v>0</v>
      </c>
      <c r="DJ151">
        <f t="shared" si="234"/>
        <v>0</v>
      </c>
      <c r="DK151">
        <f t="shared" si="234"/>
        <v>0</v>
      </c>
      <c r="DL151">
        <f t="shared" si="234"/>
        <v>0</v>
      </c>
      <c r="DM151">
        <f t="shared" si="234"/>
        <v>0</v>
      </c>
      <c r="DN151">
        <f t="shared" si="234"/>
        <v>0</v>
      </c>
      <c r="DO151">
        <f t="shared" si="234"/>
        <v>0</v>
      </c>
      <c r="DP151">
        <f t="shared" si="234"/>
        <v>0</v>
      </c>
      <c r="DQ151">
        <f t="shared" si="234"/>
        <v>0</v>
      </c>
      <c r="DR151">
        <f t="shared" si="234"/>
        <v>0</v>
      </c>
      <c r="DS151">
        <f t="shared" si="234"/>
        <v>0</v>
      </c>
      <c r="DT151">
        <f t="shared" si="235"/>
        <v>0</v>
      </c>
      <c r="DU151">
        <f t="shared" si="235"/>
        <v>0</v>
      </c>
      <c r="DV151">
        <f t="shared" si="235"/>
        <v>0</v>
      </c>
      <c r="DW151">
        <f t="shared" si="235"/>
        <v>0</v>
      </c>
      <c r="DX151">
        <f t="shared" si="235"/>
        <v>0</v>
      </c>
      <c r="DY151">
        <f t="shared" si="235"/>
        <v>0</v>
      </c>
      <c r="DZ151">
        <f t="shared" si="235"/>
        <v>0</v>
      </c>
      <c r="EA151">
        <f t="shared" si="235"/>
        <v>0</v>
      </c>
      <c r="EB151">
        <f t="shared" si="235"/>
        <v>0</v>
      </c>
      <c r="EC151">
        <f t="shared" si="235"/>
        <v>0</v>
      </c>
      <c r="ED151">
        <f t="shared" si="236"/>
        <v>0</v>
      </c>
      <c r="EE151">
        <f t="shared" si="236"/>
        <v>0</v>
      </c>
      <c r="EF151">
        <f t="shared" si="236"/>
        <v>0</v>
      </c>
      <c r="EG151">
        <f t="shared" si="236"/>
        <v>0</v>
      </c>
      <c r="EH151">
        <f t="shared" si="236"/>
        <v>0</v>
      </c>
      <c r="EI151">
        <f t="shared" si="236"/>
        <v>0</v>
      </c>
      <c r="EJ151">
        <f t="shared" si="236"/>
        <v>0</v>
      </c>
      <c r="EK151">
        <f t="shared" si="236"/>
        <v>0</v>
      </c>
      <c r="EL151">
        <f t="shared" si="236"/>
        <v>0</v>
      </c>
      <c r="EM151">
        <f t="shared" si="236"/>
        <v>0</v>
      </c>
      <c r="EN151">
        <f t="shared" si="237"/>
        <v>0</v>
      </c>
      <c r="EO151">
        <f t="shared" si="237"/>
        <v>0</v>
      </c>
      <c r="EP151">
        <f t="shared" si="237"/>
        <v>0</v>
      </c>
      <c r="EQ151">
        <f t="shared" si="237"/>
        <v>0</v>
      </c>
      <c r="ER151">
        <f t="shared" si="237"/>
        <v>0</v>
      </c>
      <c r="ES151">
        <f t="shared" si="237"/>
        <v>0</v>
      </c>
      <c r="ET151">
        <f t="shared" si="237"/>
        <v>0</v>
      </c>
      <c r="EU151">
        <f t="shared" si="237"/>
        <v>0</v>
      </c>
      <c r="EV151">
        <f t="shared" si="237"/>
        <v>0</v>
      </c>
      <c r="EW151">
        <f t="shared" si="237"/>
        <v>0</v>
      </c>
      <c r="EX151">
        <f t="shared" si="237"/>
        <v>0</v>
      </c>
      <c r="EZ151">
        <f t="shared" si="207"/>
        <v>0.88123169148410962</v>
      </c>
      <c r="FB151">
        <f t="shared" si="205"/>
        <v>1.0982935289978846E-2</v>
      </c>
      <c r="FC151">
        <f t="shared" si="206"/>
        <v>0.24861185900772145</v>
      </c>
    </row>
    <row r="152" spans="1:159" x14ac:dyDescent="0.25">
      <c r="A152">
        <v>1025</v>
      </c>
      <c r="B152" s="19">
        <f>'Input spectra'!Y151</f>
        <v>4.43689074582541E-2</v>
      </c>
      <c r="C152">
        <f>'Input spectra'!F151</f>
        <v>0</v>
      </c>
      <c r="D152">
        <f t="shared" si="223"/>
        <v>2.0653927966864227E-2</v>
      </c>
      <c r="E152">
        <f t="shared" si="223"/>
        <v>2.0412744212469556E-2</v>
      </c>
      <c r="F152">
        <f t="shared" si="223"/>
        <v>2.0173291135215699E-2</v>
      </c>
      <c r="G152">
        <f t="shared" si="223"/>
        <v>1.9935558138403239E-2</v>
      </c>
      <c r="H152">
        <f t="shared" si="223"/>
        <v>1.9699534685237913E-2</v>
      </c>
      <c r="I152">
        <f t="shared" si="223"/>
        <v>1.9465210298507892E-2</v>
      </c>
      <c r="J152">
        <f t="shared" si="223"/>
        <v>1.9232574560262762E-2</v>
      </c>
      <c r="K152">
        <f t="shared" si="223"/>
        <v>1.9001617111494114E-2</v>
      </c>
      <c r="L152">
        <f t="shared" si="223"/>
        <v>1.8772327651817893E-2</v>
      </c>
      <c r="M152">
        <f t="shared" si="223"/>
        <v>1.854469593915832E-2</v>
      </c>
      <c r="N152">
        <f t="shared" si="224"/>
        <v>1.831871178943352E-2</v>
      </c>
      <c r="O152">
        <f t="shared" si="224"/>
        <v>1.8094365076242749E-2</v>
      </c>
      <c r="P152">
        <f t="shared" si="224"/>
        <v>1.7871645730555302E-2</v>
      </c>
      <c r="Q152">
        <f t="shared" si="224"/>
        <v>1.7650543740400999E-2</v>
      </c>
      <c r="R152">
        <f t="shared" si="224"/>
        <v>1.7431049150562303E-2</v>
      </c>
      <c r="S152">
        <f t="shared" si="224"/>
        <v>1.7213152062268058E-2</v>
      </c>
      <c r="T152">
        <f t="shared" si="224"/>
        <v>1.699684263288883E-2</v>
      </c>
      <c r="U152">
        <f t="shared" si="224"/>
        <v>1.6782111075633783E-2</v>
      </c>
      <c r="V152">
        <f t="shared" si="224"/>
        <v>1.6568947659249229E-2</v>
      </c>
      <c r="W152">
        <f t="shared" si="224"/>
        <v>1.6357342707718676E-2</v>
      </c>
      <c r="X152">
        <f t="shared" si="225"/>
        <v>1.6147286599964492E-2</v>
      </c>
      <c r="Y152">
        <f t="shared" si="225"/>
        <v>1.5938769769551088E-2</v>
      </c>
      <c r="Z152">
        <f t="shared" si="225"/>
        <v>1.5731782704389689E-2</v>
      </c>
      <c r="AA152">
        <f t="shared" si="225"/>
        <v>1.5526315946444618E-2</v>
      </c>
      <c r="AB152">
        <f t="shared" si="225"/>
        <v>1.532236009144115E-2</v>
      </c>
      <c r="AC152">
        <f t="shared" si="225"/>
        <v>1.5119905788574852E-2</v>
      </c>
      <c r="AD152">
        <f t="shared" si="225"/>
        <v>1.4918943740222478E-2</v>
      </c>
      <c r="AE152">
        <f t="shared" si="225"/>
        <v>1.4719464701654349E-2</v>
      </c>
      <c r="AF152">
        <f t="shared" si="225"/>
        <v>1.4521459480748261E-2</v>
      </c>
      <c r="AG152">
        <f t="shared" si="225"/>
        <v>1.4324918937704871E-2</v>
      </c>
      <c r="AH152">
        <f t="shared" si="226"/>
        <v>1.4129833984764585E-2</v>
      </c>
      <c r="AI152">
        <f t="shared" si="226"/>
        <v>1.3936195585925914E-2</v>
      </c>
      <c r="AJ152">
        <f t="shared" si="226"/>
        <v>1.374399475666532E-2</v>
      </c>
      <c r="AK152">
        <f t="shared" si="226"/>
        <v>1.3553222563658509E-2</v>
      </c>
      <c r="AL152">
        <f t="shared" si="226"/>
        <v>1.3363870124503203E-2</v>
      </c>
      <c r="AM152">
        <f t="shared" si="226"/>
        <v>1.3175928607443353E-2</v>
      </c>
      <c r="AN152">
        <f t="shared" si="226"/>
        <v>1.2989389231094777E-2</v>
      </c>
      <c r="AO152">
        <f t="shared" si="226"/>
        <v>1.2804243264172288E-2</v>
      </c>
      <c r="AP152">
        <f t="shared" si="226"/>
        <v>1.2620482025218187E-2</v>
      </c>
      <c r="AQ152">
        <f t="shared" si="226"/>
        <v>1.2438096882332215E-2</v>
      </c>
      <c r="AR152">
        <f t="shared" si="227"/>
        <v>1.2257079252902927E-2</v>
      </c>
      <c r="AS152">
        <f t="shared" si="227"/>
        <v>1.2077420603340439E-2</v>
      </c>
      <c r="AT152">
        <f t="shared" si="227"/>
        <v>1.1899112448810593E-2</v>
      </c>
      <c r="AU152">
        <f t="shared" si="227"/>
        <v>1.1722146352970546E-2</v>
      </c>
      <c r="AV152">
        <f t="shared" si="227"/>
        <v>1.1546513927705677E-2</v>
      </c>
      <c r="AW152">
        <f t="shared" si="227"/>
        <v>1.1372206832867941E-2</v>
      </c>
      <c r="AX152">
        <f t="shared" si="227"/>
        <v>1.0109495229712074E-2</v>
      </c>
      <c r="AY152">
        <f t="shared" si="227"/>
        <v>8.6386201927743222E-3</v>
      </c>
      <c r="AZ152">
        <f t="shared" si="227"/>
        <v>7.7766820608644481E-3</v>
      </c>
      <c r="BA152">
        <f t="shared" si="227"/>
        <v>7.1238717899656766E-3</v>
      </c>
      <c r="BB152">
        <f t="shared" si="228"/>
        <v>6.5905078111631009E-3</v>
      </c>
      <c r="BC152">
        <f t="shared" si="228"/>
        <v>6.1377209956708688E-3</v>
      </c>
      <c r="BD152">
        <f t="shared" si="228"/>
        <v>5.7442159937223904E-3</v>
      </c>
      <c r="BE152">
        <f t="shared" si="228"/>
        <v>5.3967188637307284E-3</v>
      </c>
      <c r="BF152">
        <f t="shared" si="228"/>
        <v>5.0862430110056398E-3</v>
      </c>
      <c r="BG152">
        <f t="shared" si="228"/>
        <v>4.8063442144396888E-3</v>
      </c>
      <c r="BH152">
        <f t="shared" si="228"/>
        <v>4.552201729796466E-3</v>
      </c>
      <c r="BI152">
        <f t="shared" si="228"/>
        <v>4.3200907531801879E-3</v>
      </c>
      <c r="BJ152">
        <f t="shared" si="228"/>
        <v>4.1070590069835471E-3</v>
      </c>
      <c r="BK152">
        <f t="shared" si="228"/>
        <v>3.9107179374699794E-3</v>
      </c>
      <c r="BL152">
        <f t="shared" si="229"/>
        <v>3.7291021451301971E-3</v>
      </c>
      <c r="BM152">
        <f t="shared" si="229"/>
        <v>3.5605714217430097E-3</v>
      </c>
      <c r="BN152">
        <f t="shared" si="229"/>
        <v>3.4037404692509911E-3</v>
      </c>
      <c r="BO152">
        <f t="shared" si="229"/>
        <v>3.2574272170788152E-3</v>
      </c>
      <c r="BP152">
        <f t="shared" si="229"/>
        <v>3.1206139992967859E-3</v>
      </c>
      <c r="BQ152">
        <f t="shared" si="229"/>
        <v>2.9924178477571833E-3</v>
      </c>
      <c r="BR152">
        <f t="shared" si="229"/>
        <v>2.8720673894512554E-3</v>
      </c>
      <c r="BS152">
        <f t="shared" si="229"/>
        <v>2.7588846210854232E-3</v>
      </c>
      <c r="BT152">
        <f t="shared" si="229"/>
        <v>2.6522703473623867E-3</v>
      </c>
      <c r="BU152">
        <f t="shared" si="229"/>
        <v>2.551692413589208E-3</v>
      </c>
      <c r="BV152">
        <f t="shared" si="230"/>
        <v>2.4566760988642975E-3</v>
      </c>
      <c r="BW152">
        <f t="shared" si="230"/>
        <v>2.3667962005676189E-3</v>
      </c>
      <c r="BX152">
        <f t="shared" si="230"/>
        <v>2.2816704576988081E-3</v>
      </c>
      <c r="BY152">
        <f t="shared" si="230"/>
        <v>2.2009540449052603E-3</v>
      </c>
      <c r="BZ152">
        <f t="shared" si="230"/>
        <v>2.1243349307559396E-3</v>
      </c>
      <c r="CA152">
        <f t="shared" si="230"/>
        <v>2.0515299395983174E-3</v>
      </c>
      <c r="CB152">
        <f t="shared" si="230"/>
        <v>1.9822813907140711E-3</v>
      </c>
      <c r="CC152">
        <f t="shared" si="230"/>
        <v>1.9163542145954871E-3</v>
      </c>
      <c r="CD152">
        <f t="shared" si="230"/>
        <v>1.853533466195955E-3</v>
      </c>
      <c r="CE152">
        <f t="shared" si="230"/>
        <v>1.7936221705267604E-3</v>
      </c>
      <c r="CF152">
        <f t="shared" si="231"/>
        <v>1.7364394481031377E-3</v>
      </c>
      <c r="CG152">
        <f t="shared" si="231"/>
        <v>1.6818188773043315E-3</v>
      </c>
      <c r="CH152">
        <f t="shared" si="231"/>
        <v>1.6296070583081998E-3</v>
      </c>
      <c r="CI152">
        <f t="shared" si="231"/>
        <v>1.5796623493389394E-3</v>
      </c>
      <c r="CJ152">
        <f t="shared" si="231"/>
        <v>1.5318537508635314E-3</v>
      </c>
      <c r="CK152">
        <f t="shared" si="231"/>
        <v>1.4860599173432555E-3</v>
      </c>
      <c r="CL152">
        <f t="shared" si="231"/>
        <v>1.4421682793858753E-3</v>
      </c>
      <c r="CM152">
        <f t="shared" si="231"/>
        <v>1.4000742618016295E-3</v>
      </c>
      <c r="CN152">
        <f t="shared" si="231"/>
        <v>1.359680585258194E-3</v>
      </c>
      <c r="CO152">
        <f t="shared" si="231"/>
        <v>1.3208966410470037E-3</v>
      </c>
      <c r="CP152">
        <f t="shared" si="232"/>
        <v>1.2836379299870936E-3</v>
      </c>
      <c r="CQ152">
        <f t="shared" si="232"/>
        <v>1.2478255577593707E-3</v>
      </c>
      <c r="CR152">
        <f t="shared" si="232"/>
        <v>8.0339632176203699E-4</v>
      </c>
      <c r="CS152">
        <f t="shared" si="232"/>
        <v>5.2181861767178846E-4</v>
      </c>
      <c r="CT152">
        <f t="shared" si="232"/>
        <v>3.6137960068644953E-4</v>
      </c>
      <c r="CU152">
        <f t="shared" si="232"/>
        <v>2.5139702739282758E-4</v>
      </c>
      <c r="CV152">
        <f t="shared" si="232"/>
        <v>1.7165563679244819E-4</v>
      </c>
      <c r="CW152">
        <f t="shared" si="232"/>
        <v>1.1283791522482601E-4</v>
      </c>
      <c r="CX152">
        <f t="shared" si="232"/>
        <v>6.9685097707440305E-5</v>
      </c>
      <c r="CY152">
        <f t="shared" si="232"/>
        <v>3.8858917369133416E-5</v>
      </c>
      <c r="CZ152">
        <f t="shared" si="233"/>
        <v>1.8068967070540618E-5</v>
      </c>
      <c r="DA152">
        <f t="shared" si="233"/>
        <v>5.6542531313225837E-6</v>
      </c>
      <c r="DB152">
        <f t="shared" si="233"/>
        <v>3.5916526434738783E-7</v>
      </c>
      <c r="DC152">
        <f t="shared" si="233"/>
        <v>0</v>
      </c>
      <c r="DD152">
        <f t="shared" si="233"/>
        <v>0</v>
      </c>
      <c r="DE152">
        <f t="shared" si="233"/>
        <v>0</v>
      </c>
      <c r="DF152">
        <f t="shared" si="233"/>
        <v>0</v>
      </c>
      <c r="DG152">
        <f t="shared" si="233"/>
        <v>0</v>
      </c>
      <c r="DH152">
        <f t="shared" si="233"/>
        <v>0</v>
      </c>
      <c r="DI152">
        <f t="shared" si="233"/>
        <v>0</v>
      </c>
      <c r="DJ152">
        <f t="shared" si="234"/>
        <v>0</v>
      </c>
      <c r="DK152">
        <f t="shared" si="234"/>
        <v>0</v>
      </c>
      <c r="DL152">
        <f t="shared" si="234"/>
        <v>0</v>
      </c>
      <c r="DM152">
        <f t="shared" si="234"/>
        <v>0</v>
      </c>
      <c r="DN152">
        <f t="shared" si="234"/>
        <v>0</v>
      </c>
      <c r="DO152">
        <f t="shared" si="234"/>
        <v>0</v>
      </c>
      <c r="DP152">
        <f t="shared" si="234"/>
        <v>0</v>
      </c>
      <c r="DQ152">
        <f t="shared" si="234"/>
        <v>0</v>
      </c>
      <c r="DR152">
        <f t="shared" si="234"/>
        <v>0</v>
      </c>
      <c r="DS152">
        <f t="shared" si="234"/>
        <v>0</v>
      </c>
      <c r="DT152">
        <f t="shared" si="235"/>
        <v>0</v>
      </c>
      <c r="DU152">
        <f t="shared" si="235"/>
        <v>0</v>
      </c>
      <c r="DV152">
        <f t="shared" si="235"/>
        <v>0</v>
      </c>
      <c r="DW152">
        <f t="shared" si="235"/>
        <v>0</v>
      </c>
      <c r="DX152">
        <f t="shared" si="235"/>
        <v>0</v>
      </c>
      <c r="DY152">
        <f t="shared" si="235"/>
        <v>0</v>
      </c>
      <c r="DZ152">
        <f t="shared" si="235"/>
        <v>0</v>
      </c>
      <c r="EA152">
        <f t="shared" si="235"/>
        <v>0</v>
      </c>
      <c r="EB152">
        <f t="shared" si="235"/>
        <v>0</v>
      </c>
      <c r="EC152">
        <f t="shared" si="235"/>
        <v>0</v>
      </c>
      <c r="ED152">
        <f t="shared" si="236"/>
        <v>0</v>
      </c>
      <c r="EE152">
        <f t="shared" si="236"/>
        <v>0</v>
      </c>
      <c r="EF152">
        <f t="shared" si="236"/>
        <v>0</v>
      </c>
      <c r="EG152">
        <f t="shared" si="236"/>
        <v>0</v>
      </c>
      <c r="EH152">
        <f t="shared" si="236"/>
        <v>0</v>
      </c>
      <c r="EI152">
        <f t="shared" si="236"/>
        <v>0</v>
      </c>
      <c r="EJ152">
        <f t="shared" si="236"/>
        <v>0</v>
      </c>
      <c r="EK152">
        <f t="shared" si="236"/>
        <v>0</v>
      </c>
      <c r="EL152">
        <f t="shared" si="236"/>
        <v>0</v>
      </c>
      <c r="EM152">
        <f t="shared" si="236"/>
        <v>0</v>
      </c>
      <c r="EN152">
        <f t="shared" si="237"/>
        <v>0</v>
      </c>
      <c r="EO152">
        <f t="shared" si="237"/>
        <v>0</v>
      </c>
      <c r="EP152">
        <f t="shared" si="237"/>
        <v>0</v>
      </c>
      <c r="EQ152">
        <f t="shared" si="237"/>
        <v>0</v>
      </c>
      <c r="ER152">
        <f t="shared" si="237"/>
        <v>0</v>
      </c>
      <c r="ES152">
        <f t="shared" si="237"/>
        <v>0</v>
      </c>
      <c r="ET152">
        <f t="shared" si="237"/>
        <v>0</v>
      </c>
      <c r="EU152">
        <f t="shared" si="237"/>
        <v>0</v>
      </c>
      <c r="EV152">
        <f t="shared" si="237"/>
        <v>0</v>
      </c>
      <c r="EW152">
        <f t="shared" si="237"/>
        <v>0</v>
      </c>
      <c r="EX152">
        <f t="shared" si="237"/>
        <v>0</v>
      </c>
      <c r="EZ152">
        <f t="shared" si="207"/>
        <v>0.88135900408267809</v>
      </c>
      <c r="FB152">
        <f t="shared" si="205"/>
        <v>1.0970094183864743E-2</v>
      </c>
      <c r="FC152">
        <f t="shared" si="206"/>
        <v>0.24861350007349295</v>
      </c>
    </row>
    <row r="153" spans="1:159" x14ac:dyDescent="0.25">
      <c r="A153">
        <v>1030</v>
      </c>
      <c r="B153" s="19">
        <f>'Input spectra'!Y152</f>
        <v>4.4316390119100497E-2</v>
      </c>
      <c r="C153">
        <f>'Input spectra'!F152</f>
        <v>0</v>
      </c>
      <c r="D153">
        <f t="shared" si="223"/>
        <v>2.0653927966864227E-2</v>
      </c>
      <c r="E153">
        <f t="shared" si="223"/>
        <v>2.0412851415052141E-2</v>
      </c>
      <c r="F153">
        <f t="shared" si="223"/>
        <v>2.0173503025842969E-2</v>
      </c>
      <c r="G153">
        <f t="shared" si="223"/>
        <v>1.9935872229617908E-2</v>
      </c>
      <c r="H153">
        <f t="shared" si="223"/>
        <v>1.9699948516442252E-2</v>
      </c>
      <c r="I153">
        <f t="shared" si="223"/>
        <v>1.9465721435744227E-2</v>
      </c>
      <c r="J153">
        <f t="shared" si="223"/>
        <v>1.9233180595995516E-2</v>
      </c>
      <c r="K153">
        <f t="shared" si="223"/>
        <v>1.9002315664393404E-2</v>
      </c>
      <c r="L153">
        <f t="shared" si="223"/>
        <v>1.8773116366544652E-2</v>
      </c>
      <c r="M153">
        <f t="shared" si="223"/>
        <v>1.8545572486150942E-2</v>
      </c>
      <c r="N153">
        <f t="shared" si="224"/>
        <v>1.8319673864696021E-2</v>
      </c>
      <c r="O153">
        <f t="shared" si="224"/>
        <v>1.809541040113441E-2</v>
      </c>
      <c r="P153">
        <f t="shared" si="224"/>
        <v>1.7872772051581838E-2</v>
      </c>
      <c r="Q153">
        <f t="shared" si="224"/>
        <v>1.7651748829007181E-2</v>
      </c>
      <c r="R153">
        <f t="shared" si="224"/>
        <v>1.7432330802926065E-2</v>
      </c>
      <c r="S153">
        <f t="shared" si="224"/>
        <v>1.7214508099096078E-2</v>
      </c>
      <c r="T153">
        <f t="shared" si="224"/>
        <v>1.6998270899213533E-2</v>
      </c>
      <c r="U153">
        <f t="shared" si="224"/>
        <v>1.678360944061183E-2</v>
      </c>
      <c r="V153">
        <f t="shared" si="224"/>
        <v>1.6570514015961411E-2</v>
      </c>
      <c r="W153">
        <f t="shared" si="224"/>
        <v>1.6358974972971244E-2</v>
      </c>
      <c r="X153">
        <f t="shared" si="225"/>
        <v>1.6148982714091892E-2</v>
      </c>
      <c r="Y153">
        <f t="shared" si="225"/>
        <v>1.5940527696220144E-2</v>
      </c>
      <c r="Z153">
        <f t="shared" si="225"/>
        <v>1.5733600430405122E-2</v>
      </c>
      <c r="AA153">
        <f t="shared" si="225"/>
        <v>1.5528191481556007E-2</v>
      </c>
      <c r="AB153">
        <f t="shared" si="225"/>
        <v>1.5324291468151244E-2</v>
      </c>
      <c r="AC153">
        <f t="shared" si="225"/>
        <v>1.5121891061949269E-2</v>
      </c>
      <c r="AD153">
        <f t="shared" si="225"/>
        <v>1.4920980987700743E-2</v>
      </c>
      <c r="AE153">
        <f t="shared" si="225"/>
        <v>1.4721552022862322E-2</v>
      </c>
      <c r="AF153">
        <f t="shared" si="225"/>
        <v>1.4523594997311876E-2</v>
      </c>
      <c r="AG153">
        <f t="shared" si="225"/>
        <v>1.4327100793065229E-2</v>
      </c>
      <c r="AH153">
        <f t="shared" si="226"/>
        <v>1.4132060343994359E-2</v>
      </c>
      <c r="AI153">
        <f t="shared" si="226"/>
        <v>1.3938464635547097E-2</v>
      </c>
      <c r="AJ153">
        <f t="shared" si="226"/>
        <v>1.3746304704468259E-2</v>
      </c>
      <c r="AK153">
        <f t="shared" si="226"/>
        <v>1.3555571638522244E-2</v>
      </c>
      <c r="AL153">
        <f t="shared" si="226"/>
        <v>1.3366256576217116E-2</v>
      </c>
      <c r="AM153">
        <f t="shared" si="226"/>
        <v>1.3178350706530074E-2</v>
      </c>
      <c r="AN153">
        <f t="shared" si="226"/>
        <v>1.2991845268634394E-2</v>
      </c>
      <c r="AO153">
        <f t="shared" si="226"/>
        <v>1.2806731551627802E-2</v>
      </c>
      <c r="AP153">
        <f t="shared" si="226"/>
        <v>1.2623000894262238E-2</v>
      </c>
      <c r="AQ153">
        <f t="shared" si="226"/>
        <v>1.244064468467506E-2</v>
      </c>
      <c r="AR153">
        <f t="shared" si="227"/>
        <v>1.2259654360121644E-2</v>
      </c>
      <c r="AS153">
        <f t="shared" si="227"/>
        <v>1.2080021406709397E-2</v>
      </c>
      <c r="AT153">
        <f t="shared" si="227"/>
        <v>1.1901737359133116E-2</v>
      </c>
      <c r="AU153">
        <f t="shared" si="227"/>
        <v>1.1724793800411816E-2</v>
      </c>
      <c r="AV153">
        <f t="shared" si="227"/>
        <v>1.1549182361626838E-2</v>
      </c>
      <c r="AW153">
        <f t="shared" si="227"/>
        <v>1.1374894721661408E-2</v>
      </c>
      <c r="AX153">
        <f t="shared" si="227"/>
        <v>1.0111937774167239E-2</v>
      </c>
      <c r="AY153">
        <f t="shared" si="227"/>
        <v>8.6407527394818107E-3</v>
      </c>
      <c r="AZ153">
        <f t="shared" si="227"/>
        <v>7.7786426790900955E-3</v>
      </c>
      <c r="BA153">
        <f t="shared" si="227"/>
        <v>7.1257052471371879E-3</v>
      </c>
      <c r="BB153">
        <f t="shared" si="228"/>
        <v>6.5922386180661558E-3</v>
      </c>
      <c r="BC153">
        <f t="shared" si="228"/>
        <v>6.1393651333959886E-3</v>
      </c>
      <c r="BD153">
        <f t="shared" si="228"/>
        <v>5.7457848968241144E-3</v>
      </c>
      <c r="BE153">
        <f t="shared" si="228"/>
        <v>5.3982212057722767E-3</v>
      </c>
      <c r="BF153">
        <f t="shared" si="228"/>
        <v>5.0876856416822306E-3</v>
      </c>
      <c r="BG153">
        <f t="shared" si="228"/>
        <v>4.80773270521019E-3</v>
      </c>
      <c r="BH153">
        <f t="shared" si="228"/>
        <v>4.5535407160067756E-3</v>
      </c>
      <c r="BI153">
        <f t="shared" si="228"/>
        <v>4.3213841608867503E-3</v>
      </c>
      <c r="BJ153">
        <f t="shared" si="228"/>
        <v>4.1083102100350558E-3</v>
      </c>
      <c r="BK153">
        <f t="shared" si="228"/>
        <v>3.9119298701718623E-3</v>
      </c>
      <c r="BL153">
        <f t="shared" si="229"/>
        <v>3.7302773854145156E-3</v>
      </c>
      <c r="BM153">
        <f t="shared" si="229"/>
        <v>3.5617122540646719E-3</v>
      </c>
      <c r="BN153">
        <f t="shared" si="229"/>
        <v>3.4048489331374868E-3</v>
      </c>
      <c r="BO153">
        <f t="shared" si="229"/>
        <v>3.2585051452727752E-3</v>
      </c>
      <c r="BP153">
        <f t="shared" si="229"/>
        <v>3.1216630481854489E-3</v>
      </c>
      <c r="BQ153">
        <f t="shared" si="229"/>
        <v>2.9934395219774995E-3</v>
      </c>
      <c r="BR153">
        <f t="shared" si="229"/>
        <v>2.8730630620238131E-3</v>
      </c>
      <c r="BS153">
        <f t="shared" si="229"/>
        <v>2.7598555500654566E-3</v>
      </c>
      <c r="BT153">
        <f t="shared" si="229"/>
        <v>2.6532176897420259E-3</v>
      </c>
      <c r="BU153">
        <f t="shared" si="229"/>
        <v>2.5526172370047631E-3</v>
      </c>
      <c r="BV153">
        <f t="shared" si="230"/>
        <v>2.4575793915320929E-3</v>
      </c>
      <c r="BW153">
        <f t="shared" si="230"/>
        <v>2.3676788797763479E-3</v>
      </c>
      <c r="BX153">
        <f t="shared" si="230"/>
        <v>2.2825333771152594E-3</v>
      </c>
      <c r="BY153">
        <f t="shared" si="230"/>
        <v>2.2017980008966782E-3</v>
      </c>
      <c r="BZ153">
        <f t="shared" si="230"/>
        <v>2.1251606678914146E-3</v>
      </c>
      <c r="CA153">
        <f t="shared" si="230"/>
        <v>2.05233815546008E-3</v>
      </c>
      <c r="CB153">
        <f t="shared" si="230"/>
        <v>1.9830727401250288E-3</v>
      </c>
      <c r="CC153">
        <f t="shared" si="230"/>
        <v>1.9171293133500456E-3</v>
      </c>
      <c r="CD153">
        <f t="shared" si="230"/>
        <v>1.8542928943658865E-3</v>
      </c>
      <c r="CE153">
        <f t="shared" si="230"/>
        <v>1.7943664754016438E-3</v>
      </c>
      <c r="CF153">
        <f t="shared" si="231"/>
        <v>1.7371691468150688E-3</v>
      </c>
      <c r="CG153">
        <f t="shared" si="231"/>
        <v>1.6825344591786197E-3</v>
      </c>
      <c r="CH153">
        <f t="shared" si="231"/>
        <v>1.6303089869752583E-3</v>
      </c>
      <c r="CI153">
        <f t="shared" si="231"/>
        <v>1.5803510646372303E-3</v>
      </c>
      <c r="CJ153">
        <f t="shared" si="231"/>
        <v>1.5325296705590156E-3</v>
      </c>
      <c r="CK153">
        <f t="shared" si="231"/>
        <v>1.4867234386871271E-3</v>
      </c>
      <c r="CL153">
        <f t="shared" si="231"/>
        <v>1.4428197805293063E-3</v>
      </c>
      <c r="CM153">
        <f t="shared" si="231"/>
        <v>1.4007141030836826E-3</v>
      </c>
      <c r="CN153">
        <f t="shared" si="231"/>
        <v>1.3603091103809039E-3</v>
      </c>
      <c r="CO153">
        <f t="shared" si="231"/>
        <v>1.3215141781497892E-3</v>
      </c>
      <c r="CP153">
        <f t="shared" si="232"/>
        <v>1.2842447926311226E-3</v>
      </c>
      <c r="CQ153">
        <f t="shared" si="232"/>
        <v>1.2484220458311593E-3</v>
      </c>
      <c r="CR153">
        <f t="shared" si="232"/>
        <v>8.0378458413217751E-4</v>
      </c>
      <c r="CS153">
        <f t="shared" si="232"/>
        <v>5.2207354200616246E-4</v>
      </c>
      <c r="CT153">
        <f t="shared" si="232"/>
        <v>3.6155804446186225E-4</v>
      </c>
      <c r="CU153">
        <f t="shared" si="232"/>
        <v>2.5152248436441333E-4</v>
      </c>
      <c r="CV153">
        <f t="shared" si="232"/>
        <v>1.7174220162618982E-4</v>
      </c>
      <c r="CW153">
        <f t="shared" si="232"/>
        <v>1.1289541155493432E-4</v>
      </c>
      <c r="CX153">
        <f t="shared" si="232"/>
        <v>6.9720971762217437E-5</v>
      </c>
      <c r="CY153">
        <f t="shared" si="232"/>
        <v>3.8879126214918384E-5</v>
      </c>
      <c r="CZ153">
        <f t="shared" si="233"/>
        <v>1.8078458903469494E-5</v>
      </c>
      <c r="DA153">
        <f t="shared" si="233"/>
        <v>5.6572530848041135E-6</v>
      </c>
      <c r="DB153">
        <f t="shared" si="233"/>
        <v>3.5935771240857166E-7</v>
      </c>
      <c r="DC153">
        <f t="shared" si="233"/>
        <v>0</v>
      </c>
      <c r="DD153">
        <f t="shared" si="233"/>
        <v>0</v>
      </c>
      <c r="DE153">
        <f t="shared" si="233"/>
        <v>0</v>
      </c>
      <c r="DF153">
        <f t="shared" si="233"/>
        <v>0</v>
      </c>
      <c r="DG153">
        <f t="shared" si="233"/>
        <v>0</v>
      </c>
      <c r="DH153">
        <f t="shared" si="233"/>
        <v>0</v>
      </c>
      <c r="DI153">
        <f t="shared" si="233"/>
        <v>0</v>
      </c>
      <c r="DJ153">
        <f t="shared" si="234"/>
        <v>0</v>
      </c>
      <c r="DK153">
        <f t="shared" si="234"/>
        <v>0</v>
      </c>
      <c r="DL153">
        <f t="shared" si="234"/>
        <v>0</v>
      </c>
      <c r="DM153">
        <f t="shared" si="234"/>
        <v>0</v>
      </c>
      <c r="DN153">
        <f t="shared" si="234"/>
        <v>0</v>
      </c>
      <c r="DO153">
        <f t="shared" si="234"/>
        <v>0</v>
      </c>
      <c r="DP153">
        <f t="shared" si="234"/>
        <v>0</v>
      </c>
      <c r="DQ153">
        <f t="shared" si="234"/>
        <v>0</v>
      </c>
      <c r="DR153">
        <f t="shared" si="234"/>
        <v>0</v>
      </c>
      <c r="DS153">
        <f t="shared" si="234"/>
        <v>0</v>
      </c>
      <c r="DT153">
        <f t="shared" si="235"/>
        <v>0</v>
      </c>
      <c r="DU153">
        <f t="shared" si="235"/>
        <v>0</v>
      </c>
      <c r="DV153">
        <f t="shared" si="235"/>
        <v>0</v>
      </c>
      <c r="DW153">
        <f t="shared" si="235"/>
        <v>0</v>
      </c>
      <c r="DX153">
        <f t="shared" si="235"/>
        <v>0</v>
      </c>
      <c r="DY153">
        <f t="shared" si="235"/>
        <v>0</v>
      </c>
      <c r="DZ153">
        <f t="shared" si="235"/>
        <v>0</v>
      </c>
      <c r="EA153">
        <f t="shared" si="235"/>
        <v>0</v>
      </c>
      <c r="EB153">
        <f t="shared" si="235"/>
        <v>0</v>
      </c>
      <c r="EC153">
        <f t="shared" si="235"/>
        <v>0</v>
      </c>
      <c r="ED153">
        <f t="shared" si="236"/>
        <v>0</v>
      </c>
      <c r="EE153">
        <f t="shared" si="236"/>
        <v>0</v>
      </c>
      <c r="EF153">
        <f t="shared" si="236"/>
        <v>0</v>
      </c>
      <c r="EG153">
        <f t="shared" si="236"/>
        <v>0</v>
      </c>
      <c r="EH153">
        <f t="shared" si="236"/>
        <v>0</v>
      </c>
      <c r="EI153">
        <f t="shared" si="236"/>
        <v>0</v>
      </c>
      <c r="EJ153">
        <f t="shared" si="236"/>
        <v>0</v>
      </c>
      <c r="EK153">
        <f t="shared" si="236"/>
        <v>0</v>
      </c>
      <c r="EL153">
        <f t="shared" si="236"/>
        <v>0</v>
      </c>
      <c r="EM153">
        <f t="shared" si="236"/>
        <v>0</v>
      </c>
      <c r="EN153">
        <f t="shared" si="237"/>
        <v>0</v>
      </c>
      <c r="EO153">
        <f t="shared" si="237"/>
        <v>0</v>
      </c>
      <c r="EP153">
        <f t="shared" si="237"/>
        <v>0</v>
      </c>
      <c r="EQ153">
        <f t="shared" si="237"/>
        <v>0</v>
      </c>
      <c r="ER153">
        <f t="shared" si="237"/>
        <v>0</v>
      </c>
      <c r="ES153">
        <f t="shared" si="237"/>
        <v>0</v>
      </c>
      <c r="ET153">
        <f t="shared" si="237"/>
        <v>0</v>
      </c>
      <c r="EU153">
        <f t="shared" si="237"/>
        <v>0</v>
      </c>
      <c r="EV153">
        <f t="shared" si="237"/>
        <v>0</v>
      </c>
      <c r="EW153">
        <f t="shared" si="237"/>
        <v>0</v>
      </c>
      <c r="EX153">
        <f t="shared" si="237"/>
        <v>0</v>
      </c>
      <c r="EZ153">
        <f t="shared" si="207"/>
        <v>0.88148634528131731</v>
      </c>
      <c r="FB153">
        <f t="shared" si="205"/>
        <v>1.0957252740555867E-2</v>
      </c>
      <c r="FC153">
        <f t="shared" si="206"/>
        <v>0.24861514113950509</v>
      </c>
    </row>
    <row r="154" spans="1:159" x14ac:dyDescent="0.25">
      <c r="A154">
        <v>1035</v>
      </c>
      <c r="B154" s="19">
        <f>'Input spectra'!Y153</f>
        <v>4.4263872779946901E-2</v>
      </c>
      <c r="C154">
        <f>'Input spectra'!F153</f>
        <v>0</v>
      </c>
      <c r="D154">
        <f t="shared" si="223"/>
        <v>2.0653927966864227E-2</v>
      </c>
      <c r="E154">
        <f t="shared" si="223"/>
        <v>2.0412958618197724E-2</v>
      </c>
      <c r="F154">
        <f t="shared" si="223"/>
        <v>2.0173714918695837E-2</v>
      </c>
      <c r="G154">
        <f t="shared" si="223"/>
        <v>1.9936186325781188E-2</v>
      </c>
      <c r="H154">
        <f t="shared" si="223"/>
        <v>1.9700362356340009E-2</v>
      </c>
      <c r="I154">
        <f t="shared" si="223"/>
        <v>1.946623258640252E-2</v>
      </c>
      <c r="J154">
        <f t="shared" si="223"/>
        <v>1.9233786650824997E-2</v>
      </c>
      <c r="K154">
        <f t="shared" si="223"/>
        <v>1.9003014242973459E-2</v>
      </c>
      <c r="L154">
        <f t="shared" si="223"/>
        <v>1.8773905114409066E-2</v>
      </c>
      <c r="M154">
        <f t="shared" si="223"/>
        <v>1.8546449074575068E-2</v>
      </c>
      <c r="N154">
        <f t="shared" si="224"/>
        <v>1.8320635990485477E-2</v>
      </c>
      <c r="O154">
        <f t="shared" si="224"/>
        <v>1.8096455786415264E-2</v>
      </c>
      <c r="P154">
        <f t="shared" si="224"/>
        <v>1.787389844359227E-2</v>
      </c>
      <c r="Q154">
        <f t="shared" si="224"/>
        <v>1.7652953999890631E-2</v>
      </c>
      <c r="R154">
        <f t="shared" si="224"/>
        <v>1.7433612549525853E-2</v>
      </c>
      <c r="S154">
        <f t="shared" si="224"/>
        <v>1.7215864242751473E-2</v>
      </c>
      <c r="T154">
        <f t="shared" si="224"/>
        <v>1.6999699285557276E-2</v>
      </c>
      <c r="U154">
        <f t="shared" si="224"/>
        <v>1.678510793936909E-2</v>
      </c>
      <c r="V154">
        <f t="shared" si="224"/>
        <v>1.6572080520750185E-2</v>
      </c>
      <c r="W154">
        <f t="shared" si="224"/>
        <v>1.6360607401104163E-2</v>
      </c>
      <c r="X154">
        <f t="shared" si="225"/>
        <v>1.6150679006379457E-2</v>
      </c>
      <c r="Y154">
        <f t="shared" si="225"/>
        <v>1.5942285816775315E-2</v>
      </c>
      <c r="Z154">
        <f t="shared" si="225"/>
        <v>1.5735418366449382E-2</v>
      </c>
      <c r="AA154">
        <f t="shared" si="225"/>
        <v>1.5530067243226742E-2</v>
      </c>
      <c r="AB154">
        <f t="shared" si="225"/>
        <v>1.532622308831052E-2</v>
      </c>
      <c r="AC154">
        <f t="shared" si="225"/>
        <v>1.5123876595993983E-2</v>
      </c>
      <c r="AD154">
        <f t="shared" si="225"/>
        <v>1.4923018513374124E-2</v>
      </c>
      <c r="AE154">
        <f t="shared" si="225"/>
        <v>1.4723639640066779E-2</v>
      </c>
      <c r="AF154">
        <f t="shared" si="225"/>
        <v>1.4525730827923194E-2</v>
      </c>
      <c r="AG154">
        <f t="shared" si="225"/>
        <v>1.4329282980748079E-2</v>
      </c>
      <c r="AH154">
        <f t="shared" si="226"/>
        <v>1.4134287054019154E-2</v>
      </c>
      <c r="AI154">
        <f t="shared" si="226"/>
        <v>1.3940734054608144E-2</v>
      </c>
      <c r="AJ154">
        <f t="shared" si="226"/>
        <v>1.3748615040503218E-2</v>
      </c>
      <c r="AK154">
        <f t="shared" si="226"/>
        <v>1.3557921120532893E-2</v>
      </c>
      <c r="AL154">
        <f t="shared" si="226"/>
        <v>1.3368643454091394E-2</v>
      </c>
      <c r="AM154">
        <f t="shared" si="226"/>
        <v>1.3180773250865412E-2</v>
      </c>
      <c r="AN154">
        <f t="shared" si="226"/>
        <v>1.2994301770562312E-2</v>
      </c>
      <c r="AO154">
        <f t="shared" si="226"/>
        <v>1.2809220322639769E-2</v>
      </c>
      <c r="AP154">
        <f t="shared" si="226"/>
        <v>1.2625520266036791E-2</v>
      </c>
      <c r="AQ154">
        <f t="shared" si="226"/>
        <v>1.2443193008906164E-2</v>
      </c>
      <c r="AR154">
        <f t="shared" si="227"/>
        <v>1.22622300083483E-2</v>
      </c>
      <c r="AS154">
        <f t="shared" si="227"/>
        <v>1.2082622770146467E-2</v>
      </c>
      <c r="AT154">
        <f t="shared" si="227"/>
        <v>1.1904362848503382E-2</v>
      </c>
      <c r="AU154">
        <f t="shared" si="227"/>
        <v>1.1727441845779245E-2</v>
      </c>
      <c r="AV154">
        <f t="shared" si="227"/>
        <v>1.1551851412231062E-2</v>
      </c>
      <c r="AW154">
        <f t="shared" si="227"/>
        <v>1.1377583245753392E-2</v>
      </c>
      <c r="AX154">
        <f t="shared" si="227"/>
        <v>1.0114380908762988E-2</v>
      </c>
      <c r="AY154">
        <f t="shared" si="227"/>
        <v>8.6428858126339561E-3</v>
      </c>
      <c r="AZ154">
        <f t="shared" si="227"/>
        <v>7.7806037916170138E-3</v>
      </c>
      <c r="BA154">
        <f t="shared" si="227"/>
        <v>7.1275391761820434E-3</v>
      </c>
      <c r="BB154">
        <f t="shared" si="228"/>
        <v>6.5939698795157509E-3</v>
      </c>
      <c r="BC154">
        <f t="shared" si="228"/>
        <v>6.1410097115433522E-3</v>
      </c>
      <c r="BD154">
        <f t="shared" si="228"/>
        <v>5.7473542284363511E-3</v>
      </c>
      <c r="BE154">
        <f t="shared" si="228"/>
        <v>5.3997239660367614E-3</v>
      </c>
      <c r="BF154">
        <f t="shared" si="228"/>
        <v>5.0891286815377117E-3</v>
      </c>
      <c r="BG154">
        <f t="shared" si="228"/>
        <v>4.8091215970977423E-3</v>
      </c>
      <c r="BH154">
        <f t="shared" si="228"/>
        <v>4.5548800960669572E-3</v>
      </c>
      <c r="BI154">
        <f t="shared" si="228"/>
        <v>4.3226779558313572E-3</v>
      </c>
      <c r="BJ154">
        <f t="shared" si="228"/>
        <v>4.109561794261773E-3</v>
      </c>
      <c r="BK154">
        <f t="shared" si="228"/>
        <v>3.9131421784520662E-3</v>
      </c>
      <c r="BL154">
        <f t="shared" si="229"/>
        <v>3.7314529960801417E-3</v>
      </c>
      <c r="BM154">
        <f t="shared" si="229"/>
        <v>3.5628534519170966E-3</v>
      </c>
      <c r="BN154">
        <f t="shared" si="229"/>
        <v>3.4059577580069062E-3</v>
      </c>
      <c r="BO154">
        <f t="shared" si="229"/>
        <v>3.2595834301682404E-3</v>
      </c>
      <c r="BP154">
        <f t="shared" si="229"/>
        <v>3.1227124497302142E-3</v>
      </c>
      <c r="BQ154">
        <f t="shared" si="229"/>
        <v>2.9944615450188243E-3</v>
      </c>
      <c r="BR154">
        <f t="shared" si="229"/>
        <v>2.8740590797706775E-3</v>
      </c>
      <c r="BS154">
        <f t="shared" si="229"/>
        <v>2.7608268207426662E-3</v>
      </c>
      <c r="BT154">
        <f t="shared" si="229"/>
        <v>2.6541653704950092E-3</v>
      </c>
      <c r="BU154">
        <f t="shared" si="229"/>
        <v>2.5535423956089742E-3</v>
      </c>
      <c r="BV154">
        <f t="shared" si="230"/>
        <v>2.4584830163306252E-3</v>
      </c>
      <c r="BW154">
        <f t="shared" si="230"/>
        <v>2.3685618881737858E-3</v>
      </c>
      <c r="BX154">
        <f t="shared" si="230"/>
        <v>2.2833966228846757E-3</v>
      </c>
      <c r="BY154">
        <f t="shared" si="230"/>
        <v>2.2026422805030833E-3</v>
      </c>
      <c r="BZ154">
        <f t="shared" si="230"/>
        <v>2.1259867259940815E-3</v>
      </c>
      <c r="CA154">
        <f t="shared" si="230"/>
        <v>2.0531466897246438E-3</v>
      </c>
      <c r="CB154">
        <f t="shared" si="230"/>
        <v>1.9838644054517248E-3</v>
      </c>
      <c r="CC154">
        <f t="shared" si="230"/>
        <v>1.917904725605143E-3</v>
      </c>
      <c r="CD154">
        <f t="shared" si="230"/>
        <v>1.8550526336880882E-3</v>
      </c>
      <c r="CE154">
        <f t="shared" si="230"/>
        <v>1.7951110891429964E-3</v>
      </c>
      <c r="CF154">
        <f t="shared" si="231"/>
        <v>1.7378991521660885E-3</v>
      </c>
      <c r="CG154">
        <f t="shared" si="231"/>
        <v>1.6832503455193549E-3</v>
      </c>
      <c r="CH154">
        <f t="shared" si="231"/>
        <v>1.6310112179875047E-3</v>
      </c>
      <c r="CI154">
        <f t="shared" si="231"/>
        <v>1.5810400802077672E-3</v>
      </c>
      <c r="CJ154">
        <f t="shared" si="231"/>
        <v>1.5332058884993125E-3</v>
      </c>
      <c r="CK154">
        <f t="shared" si="231"/>
        <v>1.4873872562913102E-3</v>
      </c>
      <c r="CL154">
        <f t="shared" si="231"/>
        <v>1.4434715759891119E-3</v>
      </c>
      <c r="CM154">
        <f t="shared" si="231"/>
        <v>1.4013542367765581E-3</v>
      </c>
      <c r="CN154">
        <f t="shared" si="231"/>
        <v>1.3609379260452559E-3</v>
      </c>
      <c r="CO154">
        <f t="shared" si="231"/>
        <v>1.3221320039595499E-3</v>
      </c>
      <c r="CP154">
        <f t="shared" si="232"/>
        <v>1.2848519421802514E-3</v>
      </c>
      <c r="CQ154">
        <f t="shared" si="232"/>
        <v>1.2490188190373704E-3</v>
      </c>
      <c r="CR154">
        <f t="shared" si="232"/>
        <v>8.0417303414030466E-4</v>
      </c>
      <c r="CS154">
        <f t="shared" si="232"/>
        <v>5.2232859087886078E-4</v>
      </c>
      <c r="CT154">
        <f t="shared" si="232"/>
        <v>3.6173657635010955E-4</v>
      </c>
      <c r="CU154">
        <f t="shared" si="232"/>
        <v>2.5164800394394591E-4</v>
      </c>
      <c r="CV154">
        <f t="shared" si="232"/>
        <v>1.7182881011402044E-4</v>
      </c>
      <c r="CW154">
        <f t="shared" si="232"/>
        <v>1.1295293718218065E-4</v>
      </c>
      <c r="CX154">
        <f t="shared" si="232"/>
        <v>6.9756864285043654E-5</v>
      </c>
      <c r="CY154">
        <f t="shared" si="232"/>
        <v>3.8899345570451833E-5</v>
      </c>
      <c r="CZ154">
        <f t="shared" si="233"/>
        <v>1.8087955722565644E-5</v>
      </c>
      <c r="DA154">
        <f t="shared" si="233"/>
        <v>5.6602546299584393E-6</v>
      </c>
      <c r="DB154">
        <f t="shared" si="233"/>
        <v>3.5955026358734478E-7</v>
      </c>
      <c r="DC154">
        <f t="shared" si="233"/>
        <v>0</v>
      </c>
      <c r="DD154">
        <f t="shared" si="233"/>
        <v>0</v>
      </c>
      <c r="DE154">
        <f t="shared" si="233"/>
        <v>0</v>
      </c>
      <c r="DF154">
        <f t="shared" si="233"/>
        <v>0</v>
      </c>
      <c r="DG154">
        <f t="shared" si="233"/>
        <v>0</v>
      </c>
      <c r="DH154">
        <f t="shared" si="233"/>
        <v>0</v>
      </c>
      <c r="DI154">
        <f t="shared" si="233"/>
        <v>0</v>
      </c>
      <c r="DJ154">
        <f t="shared" si="234"/>
        <v>0</v>
      </c>
      <c r="DK154">
        <f t="shared" si="234"/>
        <v>0</v>
      </c>
      <c r="DL154">
        <f t="shared" si="234"/>
        <v>0</v>
      </c>
      <c r="DM154">
        <f t="shared" si="234"/>
        <v>0</v>
      </c>
      <c r="DN154">
        <f t="shared" si="234"/>
        <v>0</v>
      </c>
      <c r="DO154">
        <f t="shared" si="234"/>
        <v>0</v>
      </c>
      <c r="DP154">
        <f t="shared" si="234"/>
        <v>0</v>
      </c>
      <c r="DQ154">
        <f t="shared" si="234"/>
        <v>0</v>
      </c>
      <c r="DR154">
        <f t="shared" si="234"/>
        <v>0</v>
      </c>
      <c r="DS154">
        <f t="shared" si="234"/>
        <v>0</v>
      </c>
      <c r="DT154">
        <f t="shared" si="235"/>
        <v>0</v>
      </c>
      <c r="DU154">
        <f t="shared" si="235"/>
        <v>0</v>
      </c>
      <c r="DV154">
        <f t="shared" si="235"/>
        <v>0</v>
      </c>
      <c r="DW154">
        <f t="shared" si="235"/>
        <v>0</v>
      </c>
      <c r="DX154">
        <f t="shared" si="235"/>
        <v>0</v>
      </c>
      <c r="DY154">
        <f t="shared" si="235"/>
        <v>0</v>
      </c>
      <c r="DZ154">
        <f t="shared" si="235"/>
        <v>0</v>
      </c>
      <c r="EA154">
        <f t="shared" si="235"/>
        <v>0</v>
      </c>
      <c r="EB154">
        <f t="shared" si="235"/>
        <v>0</v>
      </c>
      <c r="EC154">
        <f t="shared" si="235"/>
        <v>0</v>
      </c>
      <c r="ED154">
        <f t="shared" si="236"/>
        <v>0</v>
      </c>
      <c r="EE154">
        <f t="shared" si="236"/>
        <v>0</v>
      </c>
      <c r="EF154">
        <f t="shared" si="236"/>
        <v>0</v>
      </c>
      <c r="EG154">
        <f t="shared" si="236"/>
        <v>0</v>
      </c>
      <c r="EH154">
        <f t="shared" si="236"/>
        <v>0</v>
      </c>
      <c r="EI154">
        <f t="shared" si="236"/>
        <v>0</v>
      </c>
      <c r="EJ154">
        <f t="shared" si="236"/>
        <v>0</v>
      </c>
      <c r="EK154">
        <f t="shared" si="236"/>
        <v>0</v>
      </c>
      <c r="EL154">
        <f t="shared" si="236"/>
        <v>0</v>
      </c>
      <c r="EM154">
        <f t="shared" si="236"/>
        <v>0</v>
      </c>
      <c r="EN154">
        <f t="shared" si="237"/>
        <v>0</v>
      </c>
      <c r="EO154">
        <f t="shared" si="237"/>
        <v>0</v>
      </c>
      <c r="EP154">
        <f t="shared" si="237"/>
        <v>0</v>
      </c>
      <c r="EQ154">
        <f t="shared" si="237"/>
        <v>0</v>
      </c>
      <c r="ER154">
        <f t="shared" si="237"/>
        <v>0</v>
      </c>
      <c r="ES154">
        <f t="shared" si="237"/>
        <v>0</v>
      </c>
      <c r="ET154">
        <f t="shared" si="237"/>
        <v>0</v>
      </c>
      <c r="EU154">
        <f t="shared" si="237"/>
        <v>0</v>
      </c>
      <c r="EV154">
        <f t="shared" si="237"/>
        <v>0</v>
      </c>
      <c r="EW154">
        <f t="shared" si="237"/>
        <v>0</v>
      </c>
      <c r="EX154">
        <f t="shared" si="237"/>
        <v>0</v>
      </c>
      <c r="EZ154">
        <f t="shared" ref="EZ154:EZ183" si="238">SUM(D154:EX154)</f>
        <v>0.8816137150880341</v>
      </c>
      <c r="FB154">
        <f t="shared" ref="FB154:FB183" si="239">(1-EXP(-(C154*_c3+B154)*_t))/2</f>
        <v>1.0944410960043394E-2</v>
      </c>
      <c r="FC154">
        <f t="shared" ref="FC154:FC183" si="240">LN(1-FB154)/(-(C154*_c3+B154))</f>
        <v>0.24861678220575439</v>
      </c>
    </row>
    <row r="155" spans="1:159" x14ac:dyDescent="0.25">
      <c r="A155">
        <v>1040</v>
      </c>
      <c r="B155" s="19">
        <f>'Input spectra'!Y154</f>
        <v>4.4211355440793298E-2</v>
      </c>
      <c r="C155">
        <f>'Input spectra'!F154</f>
        <v>0</v>
      </c>
      <c r="D155">
        <f t="shared" si="223"/>
        <v>2.0653927966864227E-2</v>
      </c>
      <c r="E155">
        <f t="shared" si="223"/>
        <v>2.0413065821906315E-2</v>
      </c>
      <c r="F155">
        <f t="shared" si="223"/>
        <v>2.0173926813774324E-2</v>
      </c>
      <c r="G155">
        <f t="shared" si="223"/>
        <v>1.9936500426893156E-2</v>
      </c>
      <c r="H155">
        <f t="shared" si="223"/>
        <v>1.9700776204931367E-2</v>
      </c>
      <c r="I155">
        <f t="shared" si="223"/>
        <v>1.9466743750483129E-2</v>
      </c>
      <c r="J155">
        <f t="shared" si="223"/>
        <v>1.9234392724751814E-2</v>
      </c>
      <c r="K155">
        <f t="shared" si="223"/>
        <v>1.9003712847235232E-2</v>
      </c>
      <c r="L155">
        <f t="shared" si="223"/>
        <v>1.8774693895412527E-2</v>
      </c>
      <c r="M155">
        <f t="shared" si="223"/>
        <v>1.8547325704432654E-2</v>
      </c>
      <c r="N155">
        <f t="shared" si="224"/>
        <v>1.8321598166804547E-2</v>
      </c>
      <c r="O155">
        <f t="shared" si="224"/>
        <v>1.8097501232088805E-2</v>
      </c>
      <c r="P155">
        <f t="shared" si="224"/>
        <v>1.7875024906591073E-2</v>
      </c>
      <c r="Q155">
        <f t="shared" si="224"/>
        <v>1.765415925305697E-2</v>
      </c>
      <c r="R155">
        <f t="shared" si="224"/>
        <v>1.7434894390368598E-2</v>
      </c>
      <c r="S155">
        <f t="shared" si="224"/>
        <v>1.721722049324266E-2</v>
      </c>
      <c r="T155">
        <f t="shared" si="224"/>
        <v>1.7001127791930141E-2</v>
      </c>
      <c r="U155">
        <f t="shared" si="224"/>
        <v>1.6786606571917509E-2</v>
      </c>
      <c r="V155">
        <f t="shared" si="224"/>
        <v>1.6573647173629556E-2</v>
      </c>
      <c r="W155">
        <f t="shared" si="224"/>
        <v>1.6362239992133702E-2</v>
      </c>
      <c r="X155">
        <f t="shared" si="225"/>
        <v>1.6152375476845889E-2</v>
      </c>
      <c r="Y155">
        <f t="shared" si="225"/>
        <v>1.594404413123799E-2</v>
      </c>
      <c r="Z155">
        <f t="shared" si="225"/>
        <v>1.5737236512546739E-2</v>
      </c>
      <c r="AA155">
        <f t="shared" si="225"/>
        <v>1.5531943231484189E-2</v>
      </c>
      <c r="AB155">
        <f t="shared" si="225"/>
        <v>1.5328154951949663E-2</v>
      </c>
      <c r="AC155">
        <f t="shared" si="225"/>
        <v>1.5125862390743223E-2</v>
      </c>
      <c r="AD155">
        <f t="shared" si="225"/>
        <v>1.4925056317280612E-2</v>
      </c>
      <c r="AE155">
        <f t="shared" si="225"/>
        <v>1.4725727553309698E-2</v>
      </c>
      <c r="AF155">
        <f t="shared" si="225"/>
        <v>1.45278669726284E-2</v>
      </c>
      <c r="AG155">
        <f t="shared" si="225"/>
        <v>1.4331465500804042E-2</v>
      </c>
      <c r="AH155">
        <f t="shared" si="226"/>
        <v>1.4136514114894246E-2</v>
      </c>
      <c r="AI155">
        <f t="shared" si="226"/>
        <v>1.3943003843169205E-2</v>
      </c>
      <c r="AJ155">
        <f t="shared" si="226"/>
        <v>1.3750925764835446E-2</v>
      </c>
      <c r="AK155">
        <f t="shared" si="226"/>
        <v>1.3560271009761022E-2</v>
      </c>
      <c r="AL155">
        <f t="shared" si="226"/>
        <v>1.3371030758202139E-2</v>
      </c>
      <c r="AM155">
        <f t="shared" si="226"/>
        <v>1.3183196240531216E-2</v>
      </c>
      <c r="AN155">
        <f t="shared" si="226"/>
        <v>1.2996758736966339E-2</v>
      </c>
      <c r="AO155">
        <f t="shared" si="226"/>
        <v>1.281170957730216E-2</v>
      </c>
      <c r="AP155">
        <f t="shared" si="226"/>
        <v>1.2628040140642184E-2</v>
      </c>
      <c r="AQ155">
        <f t="shared" si="226"/>
        <v>1.2445741855132437E-2</v>
      </c>
      <c r="AR155">
        <f t="shared" si="227"/>
        <v>1.2264806197696558E-2</v>
      </c>
      <c r="AS155">
        <f t="shared" si="227"/>
        <v>1.2085224693772259E-2</v>
      </c>
      <c r="AT155">
        <f t="shared" si="227"/>
        <v>1.1906988917049128E-2</v>
      </c>
      <c r="AU155">
        <f t="shared" si="227"/>
        <v>1.1730090489207876E-2</v>
      </c>
      <c r="AV155">
        <f t="shared" si="227"/>
        <v>1.1554521079660868E-2</v>
      </c>
      <c r="AW155">
        <f t="shared" si="227"/>
        <v>1.1380272405294056E-2</v>
      </c>
      <c r="AX155">
        <f t="shared" si="227"/>
        <v>1.0116824633641903E-2</v>
      </c>
      <c r="AY155">
        <f t="shared" si="227"/>
        <v>8.6450194123607223E-3</v>
      </c>
      <c r="AZ155">
        <f t="shared" si="227"/>
        <v>7.7825653985698256E-3</v>
      </c>
      <c r="BA155">
        <f t="shared" si="227"/>
        <v>7.1293735772216876E-3</v>
      </c>
      <c r="BB155">
        <f t="shared" si="228"/>
        <v>6.5957015956312629E-3</v>
      </c>
      <c r="BC155">
        <f t="shared" si="228"/>
        <v>6.1426547302309399E-3</v>
      </c>
      <c r="BD155">
        <f t="shared" si="228"/>
        <v>5.7489239886761396E-3</v>
      </c>
      <c r="BE155">
        <f t="shared" si="228"/>
        <v>5.4012271446406083E-3</v>
      </c>
      <c r="BF155">
        <f t="shared" si="228"/>
        <v>5.0905721306881398E-3</v>
      </c>
      <c r="BG155">
        <f t="shared" si="228"/>
        <v>4.8105108902182234E-3</v>
      </c>
      <c r="BH155">
        <f t="shared" si="228"/>
        <v>4.5562198700928582E-3</v>
      </c>
      <c r="BI155">
        <f t="shared" si="228"/>
        <v>4.3239721381299447E-3</v>
      </c>
      <c r="BJ155">
        <f t="shared" si="228"/>
        <v>4.1108137597798237E-3</v>
      </c>
      <c r="BK155">
        <f t="shared" si="228"/>
        <v>3.9143548624269815E-3</v>
      </c>
      <c r="BL155">
        <f t="shared" si="229"/>
        <v>3.7326289772438015E-3</v>
      </c>
      <c r="BM155">
        <f t="shared" si="229"/>
        <v>3.5639950154174025E-3</v>
      </c>
      <c r="BN155">
        <f t="shared" si="229"/>
        <v>3.4070669439768084E-3</v>
      </c>
      <c r="BO155">
        <f t="shared" si="229"/>
        <v>3.2606620718832477E-3</v>
      </c>
      <c r="BP155">
        <f t="shared" si="229"/>
        <v>3.1237622040496339E-3</v>
      </c>
      <c r="BQ155">
        <f t="shared" si="229"/>
        <v>2.9954839170002524E-3</v>
      </c>
      <c r="BR155">
        <f t="shared" si="229"/>
        <v>2.8750554428115128E-3</v>
      </c>
      <c r="BS155">
        <f t="shared" si="229"/>
        <v>2.7617984332373043E-3</v>
      </c>
      <c r="BT155">
        <f t="shared" si="229"/>
        <v>2.6551133897421957E-3</v>
      </c>
      <c r="BU155">
        <f t="shared" si="229"/>
        <v>2.5544678895233247E-3</v>
      </c>
      <c r="BV155">
        <f t="shared" si="230"/>
        <v>2.4593869733820152E-3</v>
      </c>
      <c r="BW155">
        <f t="shared" si="230"/>
        <v>2.3694452258827014E-3</v>
      </c>
      <c r="BX155">
        <f t="shared" si="230"/>
        <v>2.2842601951304823E-3</v>
      </c>
      <c r="BY155">
        <f t="shared" si="230"/>
        <v>2.2034868838485661E-3</v>
      </c>
      <c r="BZ155">
        <f t="shared" si="230"/>
        <v>2.126813105188701E-3</v>
      </c>
      <c r="CA155">
        <f t="shared" si="230"/>
        <v>2.053955542517446E-3</v>
      </c>
      <c r="CB155">
        <f t="shared" si="230"/>
        <v>1.9846563868202772E-3</v>
      </c>
      <c r="CC155">
        <f t="shared" si="230"/>
        <v>1.9186804514875798E-3</v>
      </c>
      <c r="CD155">
        <f t="shared" si="230"/>
        <v>1.8558126842900449E-3</v>
      </c>
      <c r="CE155">
        <f t="shared" si="230"/>
        <v>1.7958560118789897E-3</v>
      </c>
      <c r="CF155">
        <f t="shared" si="231"/>
        <v>1.7386294642850555E-3</v>
      </c>
      <c r="CG155">
        <f t="shared" si="231"/>
        <v>1.6839665364560823E-3</v>
      </c>
      <c r="CH155">
        <f t="shared" si="231"/>
        <v>1.6317137514751711E-3</v>
      </c>
      <c r="CI155">
        <f t="shared" si="231"/>
        <v>1.5817293961814661E-3</v>
      </c>
      <c r="CJ155">
        <f t="shared" si="231"/>
        <v>1.5338824048160202E-3</v>
      </c>
      <c r="CK155">
        <f t="shared" si="231"/>
        <v>1.488051370288084E-3</v>
      </c>
      <c r="CL155">
        <f t="shared" si="231"/>
        <v>1.44412366589825E-3</v>
      </c>
      <c r="CM155">
        <f t="shared" si="231"/>
        <v>1.4019946630138894E-3</v>
      </c>
      <c r="CN155">
        <f t="shared" si="231"/>
        <v>1.3615670323855553E-3</v>
      </c>
      <c r="CO155">
        <f t="shared" si="231"/>
        <v>1.3227501186112596E-3</v>
      </c>
      <c r="CP155">
        <f t="shared" si="232"/>
        <v>1.28545937877012E-3</v>
      </c>
      <c r="CQ155">
        <f t="shared" si="232"/>
        <v>1.2496158775143046E-3</v>
      </c>
      <c r="CR155">
        <f t="shared" si="232"/>
        <v>8.0456167187709907E-4</v>
      </c>
      <c r="CS155">
        <f t="shared" si="232"/>
        <v>5.2258376435072428E-4</v>
      </c>
      <c r="CT155">
        <f t="shared" si="232"/>
        <v>3.6191519639470029E-4</v>
      </c>
      <c r="CU155">
        <f t="shared" si="232"/>
        <v>2.5177358616266908E-4</v>
      </c>
      <c r="CV155">
        <f t="shared" si="232"/>
        <v>1.7191546227795452E-4</v>
      </c>
      <c r="CW155">
        <f t="shared" si="232"/>
        <v>1.130104921214933E-4</v>
      </c>
      <c r="CX155">
        <f t="shared" si="232"/>
        <v>6.9792775285426378E-5</v>
      </c>
      <c r="CY155">
        <f t="shared" si="232"/>
        <v>3.8919575441199443E-5</v>
      </c>
      <c r="CZ155">
        <f t="shared" si="233"/>
        <v>1.8097457530448362E-5</v>
      </c>
      <c r="DA155">
        <f t="shared" si="233"/>
        <v>5.6632577676300488E-6</v>
      </c>
      <c r="DB155">
        <f t="shared" si="233"/>
        <v>3.5974291793895996E-7</v>
      </c>
      <c r="DC155">
        <f t="shared" si="233"/>
        <v>0</v>
      </c>
      <c r="DD155">
        <f t="shared" si="233"/>
        <v>0</v>
      </c>
      <c r="DE155">
        <f t="shared" si="233"/>
        <v>0</v>
      </c>
      <c r="DF155">
        <f t="shared" si="233"/>
        <v>0</v>
      </c>
      <c r="DG155">
        <f t="shared" si="233"/>
        <v>0</v>
      </c>
      <c r="DH155">
        <f t="shared" si="233"/>
        <v>0</v>
      </c>
      <c r="DI155">
        <f t="shared" si="233"/>
        <v>0</v>
      </c>
      <c r="DJ155">
        <f t="shared" si="234"/>
        <v>0</v>
      </c>
      <c r="DK155">
        <f t="shared" si="234"/>
        <v>0</v>
      </c>
      <c r="DL155">
        <f t="shared" si="234"/>
        <v>0</v>
      </c>
      <c r="DM155">
        <f t="shared" si="234"/>
        <v>0</v>
      </c>
      <c r="DN155">
        <f t="shared" si="234"/>
        <v>0</v>
      </c>
      <c r="DO155">
        <f t="shared" si="234"/>
        <v>0</v>
      </c>
      <c r="DP155">
        <f t="shared" si="234"/>
        <v>0</v>
      </c>
      <c r="DQ155">
        <f t="shared" si="234"/>
        <v>0</v>
      </c>
      <c r="DR155">
        <f t="shared" si="234"/>
        <v>0</v>
      </c>
      <c r="DS155">
        <f t="shared" si="234"/>
        <v>0</v>
      </c>
      <c r="DT155">
        <f t="shared" si="235"/>
        <v>0</v>
      </c>
      <c r="DU155">
        <f t="shared" si="235"/>
        <v>0</v>
      </c>
      <c r="DV155">
        <f t="shared" si="235"/>
        <v>0</v>
      </c>
      <c r="DW155">
        <f t="shared" si="235"/>
        <v>0</v>
      </c>
      <c r="DX155">
        <f t="shared" si="235"/>
        <v>0</v>
      </c>
      <c r="DY155">
        <f t="shared" si="235"/>
        <v>0</v>
      </c>
      <c r="DZ155">
        <f t="shared" si="235"/>
        <v>0</v>
      </c>
      <c r="EA155">
        <f t="shared" si="235"/>
        <v>0</v>
      </c>
      <c r="EB155">
        <f t="shared" si="235"/>
        <v>0</v>
      </c>
      <c r="EC155">
        <f t="shared" si="235"/>
        <v>0</v>
      </c>
      <c r="ED155">
        <f t="shared" si="236"/>
        <v>0</v>
      </c>
      <c r="EE155">
        <f t="shared" si="236"/>
        <v>0</v>
      </c>
      <c r="EF155">
        <f t="shared" si="236"/>
        <v>0</v>
      </c>
      <c r="EG155">
        <f t="shared" si="236"/>
        <v>0</v>
      </c>
      <c r="EH155">
        <f t="shared" si="236"/>
        <v>0</v>
      </c>
      <c r="EI155">
        <f t="shared" si="236"/>
        <v>0</v>
      </c>
      <c r="EJ155">
        <f t="shared" si="236"/>
        <v>0</v>
      </c>
      <c r="EK155">
        <f t="shared" si="236"/>
        <v>0</v>
      </c>
      <c r="EL155">
        <f t="shared" si="236"/>
        <v>0</v>
      </c>
      <c r="EM155">
        <f t="shared" si="236"/>
        <v>0</v>
      </c>
      <c r="EN155">
        <f t="shared" si="237"/>
        <v>0</v>
      </c>
      <c r="EO155">
        <f t="shared" si="237"/>
        <v>0</v>
      </c>
      <c r="EP155">
        <f t="shared" si="237"/>
        <v>0</v>
      </c>
      <c r="EQ155">
        <f t="shared" si="237"/>
        <v>0</v>
      </c>
      <c r="ER155">
        <f t="shared" si="237"/>
        <v>0</v>
      </c>
      <c r="ES155">
        <f t="shared" si="237"/>
        <v>0</v>
      </c>
      <c r="ET155">
        <f t="shared" si="237"/>
        <v>0</v>
      </c>
      <c r="EU155">
        <f t="shared" si="237"/>
        <v>0</v>
      </c>
      <c r="EV155">
        <f t="shared" si="237"/>
        <v>0</v>
      </c>
      <c r="EW155">
        <f t="shared" si="237"/>
        <v>0</v>
      </c>
      <c r="EX155">
        <f t="shared" si="237"/>
        <v>0</v>
      </c>
      <c r="EZ155">
        <f t="shared" si="238"/>
        <v>0.88174111351083984</v>
      </c>
      <c r="FB155">
        <f t="shared" si="239"/>
        <v>1.0931568842318329E-2</v>
      </c>
      <c r="FC155">
        <f t="shared" si="240"/>
        <v>0.24861842327224262</v>
      </c>
    </row>
    <row r="156" spans="1:159" x14ac:dyDescent="0.25">
      <c r="A156">
        <v>1045</v>
      </c>
      <c r="B156" s="19">
        <f>'Input spectra'!Y155</f>
        <v>4.4158838101639702E-2</v>
      </c>
      <c r="C156">
        <f>'Input spectra'!F155</f>
        <v>0</v>
      </c>
      <c r="D156">
        <f t="shared" si="223"/>
        <v>2.0653927966864227E-2</v>
      </c>
      <c r="E156">
        <f t="shared" si="223"/>
        <v>2.0413173026177914E-2</v>
      </c>
      <c r="F156">
        <f t="shared" si="223"/>
        <v>2.0174138711078458E-2</v>
      </c>
      <c r="G156">
        <f t="shared" si="223"/>
        <v>1.993681453295389E-2</v>
      </c>
      <c r="H156">
        <f t="shared" si="223"/>
        <v>1.9701190062216507E-2</v>
      </c>
      <c r="I156">
        <f t="shared" si="223"/>
        <v>1.9467254927986399E-2</v>
      </c>
      <c r="J156">
        <f t="shared" si="223"/>
        <v>1.9234998817776565E-2</v>
      </c>
      <c r="K156">
        <f t="shared" si="223"/>
        <v>1.9004411477179663E-2</v>
      </c>
      <c r="L156">
        <f t="shared" si="223"/>
        <v>1.8775482709556427E-2</v>
      </c>
      <c r="M156">
        <f t="shared" si="223"/>
        <v>1.8548202375725662E-2</v>
      </c>
      <c r="N156">
        <f t="shared" si="224"/>
        <v>1.8322560393655884E-2</v>
      </c>
      <c r="O156">
        <f t="shared" si="224"/>
        <v>1.8098546738158514E-2</v>
      </c>
      <c r="P156">
        <f t="shared" si="224"/>
        <v>1.7876151440582719E-2</v>
      </c>
      <c r="Q156">
        <f t="shared" si="224"/>
        <v>1.7655364588511812E-2</v>
      </c>
      <c r="R156">
        <f t="shared" si="224"/>
        <v>1.7436176325461222E-2</v>
      </c>
      <c r="S156">
        <f t="shared" si="224"/>
        <v>1.7218576850578055E-2</v>
      </c>
      <c r="T156">
        <f t="shared" si="224"/>
        <v>1.7002556418342214E-2</v>
      </c>
      <c r="U156">
        <f t="shared" si="224"/>
        <v>1.6788105338269032E-2</v>
      </c>
      <c r="V156">
        <f t="shared" si="224"/>
        <v>1.657521397461352E-2</v>
      </c>
      <c r="W156">
        <f t="shared" si="224"/>
        <v>1.6363872746076105E-2</v>
      </c>
      <c r="X156">
        <f t="shared" si="225"/>
        <v>1.615407212550991E-2</v>
      </c>
      <c r="Y156">
        <f t="shared" si="225"/>
        <v>1.5945802639629549E-2</v>
      </c>
      <c r="Z156">
        <f t="shared" si="225"/>
        <v>1.5739054868721462E-2</v>
      </c>
      <c r="AA156">
        <f t="shared" si="225"/>
        <v>1.5533819446355717E-2</v>
      </c>
      <c r="AB156">
        <f t="shared" si="225"/>
        <v>1.533008705909936E-2</v>
      </c>
      <c r="AC156">
        <f t="shared" si="225"/>
        <v>1.512784844623122E-2</v>
      </c>
      <c r="AD156">
        <f t="shared" si="225"/>
        <v>1.4927094399458196E-2</v>
      </c>
      <c r="AE156">
        <f t="shared" si="225"/>
        <v>1.4727815762633057E-2</v>
      </c>
      <c r="AF156">
        <f t="shared" si="225"/>
        <v>1.4530003431473679E-2</v>
      </c>
      <c r="AG156">
        <f t="shared" si="225"/>
        <v>1.4333648353283742E-2</v>
      </c>
      <c r="AH156">
        <f t="shared" si="226"/>
        <v>1.4138741526674914E-2</v>
      </c>
      <c r="AI156">
        <f t="shared" si="226"/>
        <v>1.3945274001290439E-2</v>
      </c>
      <c r="AJ156">
        <f t="shared" si="226"/>
        <v>1.3753236877530205E-2</v>
      </c>
      <c r="AK156">
        <f t="shared" si="226"/>
        <v>1.3562621306277209E-2</v>
      </c>
      <c r="AL156">
        <f t="shared" si="226"/>
        <v>1.3373418488625466E-2</v>
      </c>
      <c r="AM156">
        <f t="shared" si="226"/>
        <v>1.3185619675609349E-2</v>
      </c>
      <c r="AN156">
        <f t="shared" si="226"/>
        <v>1.2999216167934294E-2</v>
      </c>
      <c r="AO156">
        <f t="shared" si="226"/>
        <v>1.2814199315708964E-2</v>
      </c>
      <c r="AP156">
        <f t="shared" si="226"/>
        <v>1.2630560518178773E-2</v>
      </c>
      <c r="AQ156">
        <f t="shared" si="226"/>
        <v>1.2448291223460799E-2</v>
      </c>
      <c r="AR156">
        <f t="shared" si="227"/>
        <v>1.2267382928280101E-2</v>
      </c>
      <c r="AS156">
        <f t="shared" si="227"/>
        <v>1.2087827177707403E-2</v>
      </c>
      <c r="AT156">
        <f t="shared" si="227"/>
        <v>1.1909615564898116E-2</v>
      </c>
      <c r="AU156">
        <f t="shared" si="227"/>
        <v>1.1732739730832782E-2</v>
      </c>
      <c r="AV156">
        <f t="shared" si="227"/>
        <v>1.1557191364058807E-2</v>
      </c>
      <c r="AW156">
        <f t="shared" si="227"/>
        <v>1.1382962200433586E-2</v>
      </c>
      <c r="AX156">
        <f t="shared" si="227"/>
        <v>1.0119268948946603E-2</v>
      </c>
      <c r="AY156">
        <f t="shared" si="227"/>
        <v>8.6471535387920954E-3</v>
      </c>
      <c r="AZ156">
        <f t="shared" si="227"/>
        <v>7.7845275000731793E-3</v>
      </c>
      <c r="BA156">
        <f t="shared" si="227"/>
        <v>7.1312084503775963E-3</v>
      </c>
      <c r="BB156">
        <f t="shared" si="228"/>
        <v>6.5974337665320954E-3</v>
      </c>
      <c r="BC156">
        <f t="shared" si="228"/>
        <v>6.144300189576758E-3</v>
      </c>
      <c r="BD156">
        <f t="shared" si="228"/>
        <v>5.7504941776605487E-3</v>
      </c>
      <c r="BE156">
        <f t="shared" si="228"/>
        <v>5.4027307417002729E-3</v>
      </c>
      <c r="BF156">
        <f t="shared" si="228"/>
        <v>5.0920159892496051E-3</v>
      </c>
      <c r="BG156">
        <f t="shared" si="228"/>
        <v>4.8119005846875449E-3</v>
      </c>
      <c r="BH156">
        <f t="shared" si="228"/>
        <v>4.5575600382003617E-3</v>
      </c>
      <c r="BI156">
        <f t="shared" si="228"/>
        <v>4.325266707898485E-3</v>
      </c>
      <c r="BJ156">
        <f t="shared" si="228"/>
        <v>4.1120661067053661E-3</v>
      </c>
      <c r="BK156">
        <f t="shared" si="228"/>
        <v>3.9155679222130368E-3</v>
      </c>
      <c r="BL156">
        <f t="shared" si="229"/>
        <v>3.7338053290222589E-3</v>
      </c>
      <c r="BM156">
        <f t="shared" si="229"/>
        <v>3.5651369446827457E-3</v>
      </c>
      <c r="BN156">
        <f t="shared" si="229"/>
        <v>3.4081764911647883E-3</v>
      </c>
      <c r="BO156">
        <f t="shared" si="229"/>
        <v>3.2617410705358743E-3</v>
      </c>
      <c r="BP156">
        <f t="shared" si="229"/>
        <v>3.1248123112622987E-3</v>
      </c>
      <c r="BQ156">
        <f t="shared" si="229"/>
        <v>2.9965066380409199E-3</v>
      </c>
      <c r="BR156">
        <f t="shared" si="229"/>
        <v>2.8760521512660232E-3</v>
      </c>
      <c r="BS156">
        <f t="shared" si="229"/>
        <v>2.7627703876696671E-3</v>
      </c>
      <c r="BT156">
        <f t="shared" si="229"/>
        <v>2.6560617476044904E-3</v>
      </c>
      <c r="BU156">
        <f t="shared" si="229"/>
        <v>2.5553937188693434E-3</v>
      </c>
      <c r="BV156">
        <f t="shared" si="230"/>
        <v>2.460291262808429E-3</v>
      </c>
      <c r="BW156">
        <f t="shared" si="230"/>
        <v>2.3703288930259081E-3</v>
      </c>
      <c r="BX156">
        <f t="shared" si="230"/>
        <v>2.2851240939761519E-3</v>
      </c>
      <c r="BY156">
        <f t="shared" si="230"/>
        <v>2.2043318110572642E-3</v>
      </c>
      <c r="BZ156">
        <f t="shared" si="230"/>
        <v>2.1276398056000833E-3</v>
      </c>
      <c r="CA156">
        <f t="shared" si="230"/>
        <v>2.0547647139639732E-3</v>
      </c>
      <c r="CB156">
        <f t="shared" si="230"/>
        <v>1.9854486843568532E-3</v>
      </c>
      <c r="CC156">
        <f t="shared" si="230"/>
        <v>1.919456491124207E-3</v>
      </c>
      <c r="CD156">
        <f t="shared" si="230"/>
        <v>1.8565730462992934E-3</v>
      </c>
      <c r="CE156">
        <f t="shared" si="230"/>
        <v>1.7966012437378475E-3</v>
      </c>
      <c r="CF156">
        <f t="shared" si="231"/>
        <v>1.7393600833008811E-3</v>
      </c>
      <c r="CG156">
        <f t="shared" si="231"/>
        <v>1.6846830321184017E-3</v>
      </c>
      <c r="CH156">
        <f t="shared" si="231"/>
        <v>1.6324165875685433E-3</v>
      </c>
      <c r="CI156">
        <f t="shared" si="231"/>
        <v>1.5824190126892989E-3</v>
      </c>
      <c r="CJ156">
        <f t="shared" si="231"/>
        <v>1.5345592196407954E-3</v>
      </c>
      <c r="CK156">
        <f t="shared" si="231"/>
        <v>1.4887157808097867E-3</v>
      </c>
      <c r="CL156">
        <f t="shared" si="231"/>
        <v>1.4447760503897387E-3</v>
      </c>
      <c r="CM156">
        <f t="shared" si="231"/>
        <v>1.4026353819293702E-3</v>
      </c>
      <c r="CN156">
        <f t="shared" si="231"/>
        <v>1.3621964295361701E-3</v>
      </c>
      <c r="CO156">
        <f t="shared" si="231"/>
        <v>1.3233685222399563E-3</v>
      </c>
      <c r="CP156">
        <f t="shared" si="232"/>
        <v>1.2860671025364317E-3</v>
      </c>
      <c r="CQ156">
        <f t="shared" si="232"/>
        <v>1.2502132213983272E-3</v>
      </c>
      <c r="CR156">
        <f t="shared" si="232"/>
        <v>8.0495049743328556E-4</v>
      </c>
      <c r="CS156">
        <f t="shared" si="232"/>
        <v>5.2283906248262344E-4</v>
      </c>
      <c r="CT156">
        <f t="shared" si="232"/>
        <v>3.6209390463916454E-4</v>
      </c>
      <c r="CU156">
        <f t="shared" si="232"/>
        <v>2.5189923105184235E-4</v>
      </c>
      <c r="CV156">
        <f t="shared" si="232"/>
        <v>1.7200215814001756E-4</v>
      </c>
      <c r="CW156">
        <f t="shared" si="232"/>
        <v>1.1306807638780814E-4</v>
      </c>
      <c r="CX156">
        <f t="shared" si="232"/>
        <v>6.9828704772877898E-5</v>
      </c>
      <c r="CY156">
        <f t="shared" si="232"/>
        <v>3.8939815832629705E-5</v>
      </c>
      <c r="CZ156">
        <f t="shared" si="233"/>
        <v>1.8106964329738318E-5</v>
      </c>
      <c r="DA156">
        <f t="shared" si="233"/>
        <v>5.6662624986638769E-6</v>
      </c>
      <c r="DB156">
        <f t="shared" si="233"/>
        <v>3.5993567551869906E-7</v>
      </c>
      <c r="DC156">
        <f t="shared" si="233"/>
        <v>0</v>
      </c>
      <c r="DD156">
        <f t="shared" si="233"/>
        <v>0</v>
      </c>
      <c r="DE156">
        <f t="shared" si="233"/>
        <v>0</v>
      </c>
      <c r="DF156">
        <f t="shared" si="233"/>
        <v>0</v>
      </c>
      <c r="DG156">
        <f t="shared" si="233"/>
        <v>0</v>
      </c>
      <c r="DH156">
        <f t="shared" si="233"/>
        <v>0</v>
      </c>
      <c r="DI156">
        <f t="shared" si="233"/>
        <v>0</v>
      </c>
      <c r="DJ156">
        <f t="shared" si="234"/>
        <v>0</v>
      </c>
      <c r="DK156">
        <f t="shared" si="234"/>
        <v>0</v>
      </c>
      <c r="DL156">
        <f t="shared" si="234"/>
        <v>0</v>
      </c>
      <c r="DM156">
        <f t="shared" si="234"/>
        <v>0</v>
      </c>
      <c r="DN156">
        <f t="shared" si="234"/>
        <v>0</v>
      </c>
      <c r="DO156">
        <f t="shared" si="234"/>
        <v>0</v>
      </c>
      <c r="DP156">
        <f t="shared" si="234"/>
        <v>0</v>
      </c>
      <c r="DQ156">
        <f t="shared" si="234"/>
        <v>0</v>
      </c>
      <c r="DR156">
        <f t="shared" si="234"/>
        <v>0</v>
      </c>
      <c r="DS156">
        <f t="shared" si="234"/>
        <v>0</v>
      </c>
      <c r="DT156">
        <f t="shared" si="235"/>
        <v>0</v>
      </c>
      <c r="DU156">
        <f t="shared" si="235"/>
        <v>0</v>
      </c>
      <c r="DV156">
        <f t="shared" si="235"/>
        <v>0</v>
      </c>
      <c r="DW156">
        <f t="shared" si="235"/>
        <v>0</v>
      </c>
      <c r="DX156">
        <f t="shared" si="235"/>
        <v>0</v>
      </c>
      <c r="DY156">
        <f t="shared" si="235"/>
        <v>0</v>
      </c>
      <c r="DZ156">
        <f t="shared" si="235"/>
        <v>0</v>
      </c>
      <c r="EA156">
        <f t="shared" si="235"/>
        <v>0</v>
      </c>
      <c r="EB156">
        <f t="shared" si="235"/>
        <v>0</v>
      </c>
      <c r="EC156">
        <f t="shared" si="235"/>
        <v>0</v>
      </c>
      <c r="ED156">
        <f t="shared" si="236"/>
        <v>0</v>
      </c>
      <c r="EE156">
        <f t="shared" si="236"/>
        <v>0</v>
      </c>
      <c r="EF156">
        <f t="shared" si="236"/>
        <v>0</v>
      </c>
      <c r="EG156">
        <f t="shared" si="236"/>
        <v>0</v>
      </c>
      <c r="EH156">
        <f t="shared" si="236"/>
        <v>0</v>
      </c>
      <c r="EI156">
        <f t="shared" si="236"/>
        <v>0</v>
      </c>
      <c r="EJ156">
        <f t="shared" si="236"/>
        <v>0</v>
      </c>
      <c r="EK156">
        <f t="shared" si="236"/>
        <v>0</v>
      </c>
      <c r="EL156">
        <f t="shared" si="236"/>
        <v>0</v>
      </c>
      <c r="EM156">
        <f t="shared" si="236"/>
        <v>0</v>
      </c>
      <c r="EN156">
        <f t="shared" si="237"/>
        <v>0</v>
      </c>
      <c r="EO156">
        <f t="shared" si="237"/>
        <v>0</v>
      </c>
      <c r="EP156">
        <f t="shared" si="237"/>
        <v>0</v>
      </c>
      <c r="EQ156">
        <f t="shared" si="237"/>
        <v>0</v>
      </c>
      <c r="ER156">
        <f t="shared" si="237"/>
        <v>0</v>
      </c>
      <c r="ES156">
        <f t="shared" si="237"/>
        <v>0</v>
      </c>
      <c r="ET156">
        <f t="shared" si="237"/>
        <v>0</v>
      </c>
      <c r="EU156">
        <f t="shared" si="237"/>
        <v>0</v>
      </c>
      <c r="EV156">
        <f t="shared" si="237"/>
        <v>0</v>
      </c>
      <c r="EW156">
        <f t="shared" si="237"/>
        <v>0</v>
      </c>
      <c r="EX156">
        <f t="shared" si="237"/>
        <v>0</v>
      </c>
      <c r="EZ156">
        <f t="shared" si="238"/>
        <v>0.88186854055774555</v>
      </c>
      <c r="FB156">
        <f t="shared" si="239"/>
        <v>1.0918726387372013E-2</v>
      </c>
      <c r="FC156">
        <f t="shared" si="240"/>
        <v>0.24862006433896869</v>
      </c>
    </row>
    <row r="157" spans="1:159" x14ac:dyDescent="0.25">
      <c r="A157">
        <v>1050</v>
      </c>
      <c r="B157" s="19">
        <f>'Input spectra'!Y156</f>
        <v>4.41063207624861E-2</v>
      </c>
      <c r="C157">
        <f>'Input spectra'!F156</f>
        <v>0</v>
      </c>
      <c r="D157">
        <f t="shared" si="223"/>
        <v>2.0653927966864227E-2</v>
      </c>
      <c r="E157">
        <f t="shared" si="223"/>
        <v>2.0413280231012521E-2</v>
      </c>
      <c r="F157">
        <f t="shared" si="223"/>
        <v>2.0174350610608262E-2</v>
      </c>
      <c r="G157">
        <f t="shared" si="223"/>
        <v>1.9937128643963464E-2</v>
      </c>
      <c r="H157">
        <f t="shared" si="223"/>
        <v>1.9701603928195609E-2</v>
      </c>
      <c r="I157">
        <f t="shared" si="223"/>
        <v>1.946776611891269E-2</v>
      </c>
      <c r="J157">
        <f t="shared" si="223"/>
        <v>1.9235604929899851E-2</v>
      </c>
      <c r="K157">
        <f t="shared" si="223"/>
        <v>1.9005110132807694E-2</v>
      </c>
      <c r="L157">
        <f t="shared" si="223"/>
        <v>1.8776271556842156E-2</v>
      </c>
      <c r="M157">
        <f t="shared" si="223"/>
        <v>1.8549079088456051E-2</v>
      </c>
      <c r="N157">
        <f t="shared" si="224"/>
        <v>1.8323522671042144E-2</v>
      </c>
      <c r="O157">
        <f t="shared" si="224"/>
        <v>1.8099592304627883E-2</v>
      </c>
      <c r="P157">
        <f t="shared" si="224"/>
        <v>1.7877278045571682E-2</v>
      </c>
      <c r="Q157">
        <f t="shared" si="224"/>
        <v>1.7656570006260777E-2</v>
      </c>
      <c r="R157">
        <f t="shared" si="224"/>
        <v>1.7437458354810659E-2</v>
      </c>
      <c r="S157">
        <f t="shared" si="224"/>
        <v>1.7219933314766078E-2</v>
      </c>
      <c r="T157">
        <f t="shared" si="224"/>
        <v>1.7003985164803583E-2</v>
      </c>
      <c r="U157">
        <f t="shared" si="224"/>
        <v>1.6789604238435601E-2</v>
      </c>
      <c r="V157">
        <f t="shared" si="224"/>
        <v>1.6576780923716075E-2</v>
      </c>
      <c r="W157">
        <f t="shared" si="224"/>
        <v>1.6365505662947637E-2</v>
      </c>
      <c r="X157">
        <f t="shared" si="225"/>
        <v>1.6155768952390237E-2</v>
      </c>
      <c r="Y157">
        <f t="shared" si="225"/>
        <v>1.5947561341971388E-2</v>
      </c>
      <c r="Z157">
        <f t="shared" si="225"/>
        <v>1.5740873434997821E-2</v>
      </c>
      <c r="AA157">
        <f t="shared" si="225"/>
        <v>1.5535695887868703E-2</v>
      </c>
      <c r="AB157">
        <f t="shared" si="225"/>
        <v>1.5332019409790312E-2</v>
      </c>
      <c r="AC157">
        <f t="shared" si="225"/>
        <v>1.512983476249221E-2</v>
      </c>
      <c r="AD157">
        <f t="shared" si="225"/>
        <v>1.4929132759944879E-2</v>
      </c>
      <c r="AE157">
        <f t="shared" si="225"/>
        <v>1.4729904268078844E-2</v>
      </c>
      <c r="AF157">
        <f t="shared" si="225"/>
        <v>1.4532140204505235E-2</v>
      </c>
      <c r="AG157">
        <f t="shared" si="225"/>
        <v>1.4335831538237814E-2</v>
      </c>
      <c r="AH157">
        <f t="shared" si="226"/>
        <v>1.4140969289416447E-2</v>
      </c>
      <c r="AI157">
        <f t="shared" si="226"/>
        <v>1.3947544529032021E-2</v>
      </c>
      <c r="AJ157">
        <f t="shared" si="226"/>
        <v>1.3755548378652772E-2</v>
      </c>
      <c r="AK157">
        <f t="shared" si="226"/>
        <v>1.3564972010152047E-2</v>
      </c>
      <c r="AL157">
        <f t="shared" si="226"/>
        <v>1.3375806645437506E-2</v>
      </c>
      <c r="AM157">
        <f t="shared" si="226"/>
        <v>1.3188043556181693E-2</v>
      </c>
      <c r="AN157">
        <f t="shared" si="226"/>
        <v>1.3001674063554023E-2</v>
      </c>
      <c r="AO157">
        <f t="shared" si="226"/>
        <v>1.2816689537954191E-2</v>
      </c>
      <c r="AP157">
        <f t="shared" si="226"/>
        <v>1.2633081398746939E-2</v>
      </c>
      <c r="AQ157">
        <f t="shared" si="226"/>
        <v>1.2450841113998197E-2</v>
      </c>
      <c r="AR157">
        <f t="shared" si="227"/>
        <v>1.2269960200212638E-2</v>
      </c>
      <c r="AS157">
        <f t="shared" si="227"/>
        <v>1.2090430222072561E-2</v>
      </c>
      <c r="AT157">
        <f t="shared" si="227"/>
        <v>1.1912242792178139E-2</v>
      </c>
      <c r="AU157">
        <f t="shared" si="227"/>
        <v>1.1735389570789064E-2</v>
      </c>
      <c r="AV157">
        <f t="shared" si="227"/>
        <v>1.1559862265567459E-2</v>
      </c>
      <c r="AW157">
        <f t="shared" si="227"/>
        <v>1.1385652631322213E-2</v>
      </c>
      <c r="AX157">
        <f t="shared" si="227"/>
        <v>1.012171385481974E-2</v>
      </c>
      <c r="AY157">
        <f t="shared" si="227"/>
        <v>8.6492881920581018E-3</v>
      </c>
      <c r="AZ157">
        <f t="shared" si="227"/>
        <v>7.7864900962517618E-3</v>
      </c>
      <c r="BA157">
        <f t="shared" si="227"/>
        <v>7.1330437957712774E-3</v>
      </c>
      <c r="BB157">
        <f t="shared" si="228"/>
        <v>6.5991663923376841E-3</v>
      </c>
      <c r="BC157">
        <f t="shared" si="228"/>
        <v>6.1459460896988501E-3</v>
      </c>
      <c r="BD157">
        <f t="shared" si="228"/>
        <v>5.7520647955066808E-3</v>
      </c>
      <c r="BE157">
        <f t="shared" si="228"/>
        <v>5.4042347573322481E-3</v>
      </c>
      <c r="BF157">
        <f t="shared" si="228"/>
        <v>5.093460257338229E-3</v>
      </c>
      <c r="BG157">
        <f t="shared" si="228"/>
        <v>4.8132906806216515E-3</v>
      </c>
      <c r="BH157">
        <f t="shared" si="228"/>
        <v>4.5589006005053801E-3</v>
      </c>
      <c r="BI157">
        <f t="shared" si="228"/>
        <v>4.3265616652529842E-3</v>
      </c>
      <c r="BJ157">
        <f t="shared" si="228"/>
        <v>4.113318835154596E-3</v>
      </c>
      <c r="BK157">
        <f t="shared" si="228"/>
        <v>3.9167813579266972E-3</v>
      </c>
      <c r="BL157">
        <f t="shared" si="229"/>
        <v>3.7349820515323144E-3</v>
      </c>
      <c r="BM157">
        <f t="shared" si="229"/>
        <v>3.5662792398303191E-3</v>
      </c>
      <c r="BN157">
        <f t="shared" si="229"/>
        <v>3.4092863996884803E-3</v>
      </c>
      <c r="BO157">
        <f t="shared" si="229"/>
        <v>3.2628204262442361E-3</v>
      </c>
      <c r="BP157">
        <f t="shared" si="229"/>
        <v>3.1258627714868406E-3</v>
      </c>
      <c r="BQ157">
        <f t="shared" si="229"/>
        <v>2.9975297082600032E-3</v>
      </c>
      <c r="BR157">
        <f t="shared" si="229"/>
        <v>2.8770492052539549E-3</v>
      </c>
      <c r="BS157">
        <f t="shared" si="229"/>
        <v>2.763742684160091E-3</v>
      </c>
      <c r="BT157">
        <f t="shared" si="229"/>
        <v>2.6570104442028399E-3</v>
      </c>
      <c r="BU157">
        <f t="shared" si="229"/>
        <v>2.556319883768603E-3</v>
      </c>
      <c r="BV157">
        <f t="shared" si="230"/>
        <v>2.4611958847320773E-3</v>
      </c>
      <c r="BW157">
        <f t="shared" si="230"/>
        <v>2.3712128897262672E-3</v>
      </c>
      <c r="BX157">
        <f t="shared" si="230"/>
        <v>2.2859883195452037E-3</v>
      </c>
      <c r="BY157">
        <f t="shared" si="230"/>
        <v>2.2051770622533635E-3</v>
      </c>
      <c r="BZ157">
        <f t="shared" si="230"/>
        <v>2.1284668273530861E-3</v>
      </c>
      <c r="CA157">
        <f t="shared" si="230"/>
        <v>2.0555742041897616E-3</v>
      </c>
      <c r="CB157">
        <f t="shared" si="230"/>
        <v>1.9862412981876704E-3</v>
      </c>
      <c r="CC157">
        <f t="shared" si="230"/>
        <v>1.9202328446419274E-3</v>
      </c>
      <c r="CD157">
        <f t="shared" si="230"/>
        <v>1.8573337198434239E-3</v>
      </c>
      <c r="CE157">
        <f t="shared" si="230"/>
        <v>1.7973467848478482E-3</v>
      </c>
      <c r="CF157">
        <f t="shared" si="231"/>
        <v>1.7400910093425322E-3</v>
      </c>
      <c r="CG157">
        <f t="shared" si="231"/>
        <v>1.685399832635968E-3</v>
      </c>
      <c r="CH157">
        <f t="shared" si="231"/>
        <v>1.6331197263979645E-3</v>
      </c>
      <c r="CI157">
        <f t="shared" si="231"/>
        <v>1.5831089298622956E-3</v>
      </c>
      <c r="CJ157">
        <f t="shared" si="231"/>
        <v>1.5352363331053527E-3</v>
      </c>
      <c r="CK157">
        <f t="shared" si="231"/>
        <v>1.489380487988816E-3</v>
      </c>
      <c r="CL157">
        <f t="shared" si="231"/>
        <v>1.4454287295966553E-3</v>
      </c>
      <c r="CM157">
        <f t="shared" si="231"/>
        <v>1.4032763936567569E-3</v>
      </c>
      <c r="CN157">
        <f t="shared" si="231"/>
        <v>1.3628261176315299E-3</v>
      </c>
      <c r="CO157">
        <f t="shared" si="231"/>
        <v>1.3239872149807402E-3</v>
      </c>
      <c r="CP157">
        <f t="shared" si="232"/>
        <v>1.286675113614954E-3</v>
      </c>
      <c r="CQ157">
        <f t="shared" si="232"/>
        <v>1.2508108508258696E-3</v>
      </c>
      <c r="CR157">
        <f t="shared" si="232"/>
        <v>8.053395108996329E-4</v>
      </c>
      <c r="CS157">
        <f t="shared" si="232"/>
        <v>5.2309448533545834E-4</v>
      </c>
      <c r="CT157">
        <f t="shared" si="232"/>
        <v>3.6227270112705433E-4</v>
      </c>
      <c r="CU157">
        <f t="shared" si="232"/>
        <v>2.5202493864274068E-4</v>
      </c>
      <c r="CV157">
        <f t="shared" si="232"/>
        <v>1.7208889772224638E-4</v>
      </c>
      <c r="CW157">
        <f t="shared" si="232"/>
        <v>1.1312568999606874E-4</v>
      </c>
      <c r="CX157">
        <f t="shared" si="232"/>
        <v>6.9864652756915395E-5</v>
      </c>
      <c r="CY157">
        <f t="shared" si="232"/>
        <v>3.8960066750213985E-5</v>
      </c>
      <c r="CZ157">
        <f t="shared" si="233"/>
        <v>1.8116476123057549E-5</v>
      </c>
      <c r="DA157">
        <f t="shared" si="233"/>
        <v>5.6692688239053064E-6</v>
      </c>
      <c r="DB157">
        <f t="shared" si="233"/>
        <v>3.6012853638187392E-7</v>
      </c>
      <c r="DC157">
        <f t="shared" si="233"/>
        <v>0</v>
      </c>
      <c r="DD157">
        <f t="shared" si="233"/>
        <v>0</v>
      </c>
      <c r="DE157">
        <f t="shared" si="233"/>
        <v>0</v>
      </c>
      <c r="DF157">
        <f t="shared" si="233"/>
        <v>0</v>
      </c>
      <c r="DG157">
        <f t="shared" si="233"/>
        <v>0</v>
      </c>
      <c r="DH157">
        <f t="shared" si="233"/>
        <v>0</v>
      </c>
      <c r="DI157">
        <f t="shared" si="233"/>
        <v>0</v>
      </c>
      <c r="DJ157">
        <f t="shared" si="234"/>
        <v>0</v>
      </c>
      <c r="DK157">
        <f t="shared" si="234"/>
        <v>0</v>
      </c>
      <c r="DL157">
        <f t="shared" si="234"/>
        <v>0</v>
      </c>
      <c r="DM157">
        <f t="shared" si="234"/>
        <v>0</v>
      </c>
      <c r="DN157">
        <f t="shared" si="234"/>
        <v>0</v>
      </c>
      <c r="DO157">
        <f t="shared" si="234"/>
        <v>0</v>
      </c>
      <c r="DP157">
        <f t="shared" si="234"/>
        <v>0</v>
      </c>
      <c r="DQ157">
        <f t="shared" si="234"/>
        <v>0</v>
      </c>
      <c r="DR157">
        <f t="shared" si="234"/>
        <v>0</v>
      </c>
      <c r="DS157">
        <f t="shared" si="234"/>
        <v>0</v>
      </c>
      <c r="DT157">
        <f t="shared" si="235"/>
        <v>0</v>
      </c>
      <c r="DU157">
        <f t="shared" si="235"/>
        <v>0</v>
      </c>
      <c r="DV157">
        <f t="shared" si="235"/>
        <v>0</v>
      </c>
      <c r="DW157">
        <f t="shared" si="235"/>
        <v>0</v>
      </c>
      <c r="DX157">
        <f t="shared" si="235"/>
        <v>0</v>
      </c>
      <c r="DY157">
        <f t="shared" si="235"/>
        <v>0</v>
      </c>
      <c r="DZ157">
        <f t="shared" si="235"/>
        <v>0</v>
      </c>
      <c r="EA157">
        <f t="shared" si="235"/>
        <v>0</v>
      </c>
      <c r="EB157">
        <f t="shared" si="235"/>
        <v>0</v>
      </c>
      <c r="EC157">
        <f t="shared" si="235"/>
        <v>0</v>
      </c>
      <c r="ED157">
        <f t="shared" si="236"/>
        <v>0</v>
      </c>
      <c r="EE157">
        <f t="shared" si="236"/>
        <v>0</v>
      </c>
      <c r="EF157">
        <f t="shared" si="236"/>
        <v>0</v>
      </c>
      <c r="EG157">
        <f t="shared" si="236"/>
        <v>0</v>
      </c>
      <c r="EH157">
        <f t="shared" si="236"/>
        <v>0</v>
      </c>
      <c r="EI157">
        <f t="shared" si="236"/>
        <v>0</v>
      </c>
      <c r="EJ157">
        <f t="shared" si="236"/>
        <v>0</v>
      </c>
      <c r="EK157">
        <f t="shared" si="236"/>
        <v>0</v>
      </c>
      <c r="EL157">
        <f t="shared" si="236"/>
        <v>0</v>
      </c>
      <c r="EM157">
        <f t="shared" si="236"/>
        <v>0</v>
      </c>
      <c r="EN157">
        <f t="shared" si="237"/>
        <v>0</v>
      </c>
      <c r="EO157">
        <f t="shared" si="237"/>
        <v>0</v>
      </c>
      <c r="EP157">
        <f t="shared" si="237"/>
        <v>0</v>
      </c>
      <c r="EQ157">
        <f t="shared" si="237"/>
        <v>0</v>
      </c>
      <c r="ER157">
        <f t="shared" si="237"/>
        <v>0</v>
      </c>
      <c r="ES157">
        <f t="shared" si="237"/>
        <v>0</v>
      </c>
      <c r="ET157">
        <f t="shared" si="237"/>
        <v>0</v>
      </c>
      <c r="EU157">
        <f t="shared" si="237"/>
        <v>0</v>
      </c>
      <c r="EV157">
        <f t="shared" si="237"/>
        <v>0</v>
      </c>
      <c r="EW157">
        <f t="shared" si="237"/>
        <v>0</v>
      </c>
      <c r="EX157">
        <f t="shared" si="237"/>
        <v>0</v>
      </c>
      <c r="EZ157">
        <f t="shared" si="238"/>
        <v>0.88199599623676772</v>
      </c>
      <c r="FB157">
        <f t="shared" si="239"/>
        <v>1.0905883595195398E-2</v>
      </c>
      <c r="FC157">
        <f t="shared" si="240"/>
        <v>0.2486217054059319</v>
      </c>
    </row>
    <row r="158" spans="1:159" x14ac:dyDescent="0.25">
      <c r="A158">
        <v>1055</v>
      </c>
      <c r="B158" s="19">
        <f>'Input spectra'!Y157</f>
        <v>4.4053803423332497E-2</v>
      </c>
      <c r="C158">
        <f>'Input spectra'!F157</f>
        <v>0</v>
      </c>
      <c r="D158">
        <f t="shared" si="223"/>
        <v>2.0653927966864227E-2</v>
      </c>
      <c r="E158">
        <f t="shared" si="223"/>
        <v>2.0413387436410139E-2</v>
      </c>
      <c r="F158">
        <f t="shared" si="223"/>
        <v>2.0174562512363752E-2</v>
      </c>
      <c r="G158">
        <f t="shared" si="223"/>
        <v>1.9937442759921958E-2</v>
      </c>
      <c r="H158">
        <f t="shared" si="223"/>
        <v>1.970201780286886E-2</v>
      </c>
      <c r="I158">
        <f t="shared" si="223"/>
        <v>1.9468277323262347E-2</v>
      </c>
      <c r="J158">
        <f t="shared" si="223"/>
        <v>1.923621106112228E-2</v>
      </c>
      <c r="K158">
        <f t="shared" si="223"/>
        <v>1.900580881412027E-2</v>
      </c>
      <c r="L158">
        <f t="shared" si="223"/>
        <v>1.8777060437271117E-2</v>
      </c>
      <c r="M158">
        <f t="shared" si="223"/>
        <v>1.8549955842625775E-2</v>
      </c>
      <c r="N158">
        <f t="shared" si="224"/>
        <v>1.8324484998965978E-2</v>
      </c>
      <c r="O158">
        <f t="shared" si="224"/>
        <v>1.8100637931500407E-2</v>
      </c>
      <c r="P158">
        <f t="shared" si="224"/>
        <v>1.7878404721562439E-2</v>
      </c>
      <c r="Q158">
        <f t="shared" si="224"/>
        <v>1.7657775506309484E-2</v>
      </c>
      <c r="R158">
        <f t="shared" si="224"/>
        <v>1.7438740478423843E-2</v>
      </c>
      <c r="S158">
        <f t="shared" si="224"/>
        <v>1.7221289885815144E-2</v>
      </c>
      <c r="T158">
        <f t="shared" si="224"/>
        <v>1.7005414031324339E-2</v>
      </c>
      <c r="U158">
        <f t="shared" si="224"/>
        <v>1.6791103272429164E-2</v>
      </c>
      <c r="V158">
        <f t="shared" si="224"/>
        <v>1.6578348020951233E-2</v>
      </c>
      <c r="W158">
        <f t="shared" si="224"/>
        <v>1.6367138742764548E-2</v>
      </c>
      <c r="X158">
        <f t="shared" si="225"/>
        <v>1.6157465957505592E-2</v>
      </c>
      <c r="Y158">
        <f t="shared" si="225"/>
        <v>1.5949320238284891E-2</v>
      </c>
      <c r="Z158">
        <f t="shared" si="225"/>
        <v>1.5742692211400094E-2</v>
      </c>
      <c r="AA158">
        <f t="shared" si="225"/>
        <v>1.5537572556050523E-2</v>
      </c>
      <c r="AB158">
        <f t="shared" si="225"/>
        <v>1.5333952004053212E-2</v>
      </c>
      <c r="AC158">
        <f t="shared" si="225"/>
        <v>1.5131821339560434E-2</v>
      </c>
      <c r="AD158">
        <f t="shared" si="225"/>
        <v>1.4931171398778666E-2</v>
      </c>
      <c r="AE158">
        <f t="shared" si="225"/>
        <v>1.4731993069689048E-2</v>
      </c>
      <c r="AF158">
        <f t="shared" si="225"/>
        <v>1.453427729176927E-2</v>
      </c>
      <c r="AG158">
        <f t="shared" si="225"/>
        <v>1.4338015055716892E-2</v>
      </c>
      <c r="AH158">
        <f t="shared" si="226"/>
        <v>1.4143197403174145E-2</v>
      </c>
      <c r="AI158">
        <f t="shared" si="226"/>
        <v>1.3949815426454126E-2</v>
      </c>
      <c r="AJ158">
        <f t="shared" si="226"/>
        <v>1.375786026826842E-2</v>
      </c>
      <c r="AK158">
        <f t="shared" si="226"/>
        <v>1.3567323121456143E-2</v>
      </c>
      <c r="AL158">
        <f t="shared" si="226"/>
        <v>1.3378195228714399E-2</v>
      </c>
      <c r="AM158">
        <f t="shared" si="226"/>
        <v>1.3190467882330137E-2</v>
      </c>
      <c r="AN158">
        <f t="shared" si="226"/>
        <v>1.3004132423913376E-2</v>
      </c>
      <c r="AO158">
        <f t="shared" si="226"/>
        <v>1.2819180244131865E-2</v>
      </c>
      <c r="AP158">
        <f t="shared" si="226"/>
        <v>1.2635602782447079E-2</v>
      </c>
      <c r="AQ158">
        <f t="shared" si="226"/>
        <v>1.2453391526851602E-2</v>
      </c>
      <c r="AR158">
        <f t="shared" si="227"/>
        <v>1.2272538013607901E-2</v>
      </c>
      <c r="AS158">
        <f t="shared" si="227"/>
        <v>1.2093033826988418E-2</v>
      </c>
      <c r="AT158">
        <f t="shared" si="227"/>
        <v>1.1914870599017021E-2</v>
      </c>
      <c r="AU158">
        <f t="shared" si="227"/>
        <v>1.1738040009211855E-2</v>
      </c>
      <c r="AV158">
        <f t="shared" si="227"/>
        <v>1.1562533784329445E-2</v>
      </c>
      <c r="AW158">
        <f t="shared" si="227"/>
        <v>1.1388343698110197E-2</v>
      </c>
      <c r="AX158">
        <f t="shared" si="227"/>
        <v>1.0124159351404E-2</v>
      </c>
      <c r="AY158">
        <f t="shared" si="227"/>
        <v>8.6514233722887971E-3</v>
      </c>
      <c r="AZ158">
        <f t="shared" si="227"/>
        <v>7.7884531872302867E-3</v>
      </c>
      <c r="BA158">
        <f t="shared" si="227"/>
        <v>7.1348796135242707E-3</v>
      </c>
      <c r="BB158">
        <f t="shared" si="228"/>
        <v>6.6008994731674977E-3</v>
      </c>
      <c r="BC158">
        <f t="shared" si="228"/>
        <v>6.1475924307152884E-3</v>
      </c>
      <c r="BD158">
        <f t="shared" si="228"/>
        <v>5.7536358423316688E-3</v>
      </c>
      <c r="BE158">
        <f t="shared" si="228"/>
        <v>5.4057391916530551E-3</v>
      </c>
      <c r="BF158">
        <f t="shared" si="228"/>
        <v>5.0949049350701697E-3</v>
      </c>
      <c r="BG158">
        <f t="shared" si="228"/>
        <v>4.8146811781365198E-3</v>
      </c>
      <c r="BH158">
        <f t="shared" si="228"/>
        <v>4.5602415571238649E-3</v>
      </c>
      <c r="BI158">
        <f t="shared" si="228"/>
        <v>4.3278570103094825E-3</v>
      </c>
      <c r="BJ158">
        <f t="shared" si="228"/>
        <v>4.1145719452437427E-3</v>
      </c>
      <c r="BK158">
        <f t="shared" si="228"/>
        <v>3.9179951696844606E-3</v>
      </c>
      <c r="BL158">
        <f t="shared" si="229"/>
        <v>3.7361591448908057E-3</v>
      </c>
      <c r="BM158">
        <f t="shared" si="229"/>
        <v>3.5674219009773547E-3</v>
      </c>
      <c r="BN158">
        <f t="shared" si="229"/>
        <v>3.4103966696655591E-3</v>
      </c>
      <c r="BO158">
        <f t="shared" si="229"/>
        <v>3.2639001391264878E-3</v>
      </c>
      <c r="BP158">
        <f t="shared" si="229"/>
        <v>3.1269135848419299E-3</v>
      </c>
      <c r="BQ158">
        <f t="shared" si="229"/>
        <v>2.9985531277767177E-3</v>
      </c>
      <c r="BR158">
        <f t="shared" si="229"/>
        <v>2.8780466048950954E-3</v>
      </c>
      <c r="BS158">
        <f t="shared" si="229"/>
        <v>2.7647153228289568E-3</v>
      </c>
      <c r="BT158">
        <f t="shared" si="229"/>
        <v>2.6579594796582347E-3</v>
      </c>
      <c r="BU158">
        <f t="shared" si="229"/>
        <v>2.5572463843427191E-3</v>
      </c>
      <c r="BV158">
        <f t="shared" si="230"/>
        <v>2.4621008392752153E-3</v>
      </c>
      <c r="BW158">
        <f t="shared" si="230"/>
        <v>2.3720972161066834E-3</v>
      </c>
      <c r="BX158">
        <f t="shared" si="230"/>
        <v>2.2868528719612018E-3</v>
      </c>
      <c r="BY158">
        <f t="shared" si="230"/>
        <v>2.2060226375610961E-3</v>
      </c>
      <c r="BZ158">
        <f t="shared" si="230"/>
        <v>2.1292941705726163E-3</v>
      </c>
      <c r="CA158">
        <f t="shared" si="230"/>
        <v>2.0563840133203956E-3</v>
      </c>
      <c r="CB158">
        <f t="shared" si="230"/>
        <v>1.9870342284389977E-3</v>
      </c>
      <c r="CC158">
        <f t="shared" si="230"/>
        <v>1.9210095121676952E-3</v>
      </c>
      <c r="CD158">
        <f t="shared" si="230"/>
        <v>1.8580947050500778E-3</v>
      </c>
      <c r="CE158">
        <f t="shared" si="230"/>
        <v>1.7980926353373221E-3</v>
      </c>
      <c r="CF158">
        <f t="shared" si="231"/>
        <v>1.7408222425390296E-3</v>
      </c>
      <c r="CG158">
        <f t="shared" si="231"/>
        <v>1.686116938138491E-3</v>
      </c>
      <c r="CH158">
        <f t="shared" si="231"/>
        <v>1.6338231680938337E-3</v>
      </c>
      <c r="CI158">
        <f t="shared" si="231"/>
        <v>1.5837991478315429E-3</v>
      </c>
      <c r="CJ158">
        <f t="shared" si="231"/>
        <v>1.5359137453414646E-3</v>
      </c>
      <c r="CK158">
        <f t="shared" si="231"/>
        <v>1.4900454919576287E-3</v>
      </c>
      <c r="CL158">
        <f t="shared" si="231"/>
        <v>1.4460817036521388E-3</v>
      </c>
      <c r="CM158">
        <f t="shared" si="231"/>
        <v>1.4039176983298655E-3</v>
      </c>
      <c r="CN158">
        <f t="shared" si="231"/>
        <v>1.363456096806127E-3</v>
      </c>
      <c r="CO158">
        <f t="shared" si="231"/>
        <v>1.3246061969687758E-3</v>
      </c>
      <c r="CP158">
        <f t="shared" si="232"/>
        <v>1.2872834121415194E-3</v>
      </c>
      <c r="CQ158">
        <f t="shared" si="232"/>
        <v>1.2514087659334277E-3</v>
      </c>
      <c r="CR158">
        <f t="shared" si="232"/>
        <v>8.0572871236695353E-4</v>
      </c>
      <c r="CS158">
        <f t="shared" si="232"/>
        <v>5.2335003297015916E-4</v>
      </c>
      <c r="CT158">
        <f t="shared" si="232"/>
        <v>3.6245158590194281E-4</v>
      </c>
      <c r="CU158">
        <f t="shared" si="232"/>
        <v>2.5215070896665462E-4</v>
      </c>
      <c r="CV158">
        <f t="shared" si="232"/>
        <v>1.7217568104668869E-4</v>
      </c>
      <c r="CW158">
        <f t="shared" si="232"/>
        <v>1.1318333296122619E-4</v>
      </c>
      <c r="CX158">
        <f t="shared" si="232"/>
        <v>6.9900619247060942E-5</v>
      </c>
      <c r="CY158">
        <f t="shared" si="232"/>
        <v>3.8980328199426481E-5</v>
      </c>
      <c r="CZ158">
        <f t="shared" si="233"/>
        <v>1.8125992913029476E-5</v>
      </c>
      <c r="DA158">
        <f t="shared" si="233"/>
        <v>5.6722767442001711E-6</v>
      </c>
      <c r="DB158">
        <f t="shared" si="233"/>
        <v>3.603215005838259E-7</v>
      </c>
      <c r="DC158">
        <f t="shared" si="233"/>
        <v>0</v>
      </c>
      <c r="DD158">
        <f t="shared" si="233"/>
        <v>0</v>
      </c>
      <c r="DE158">
        <f t="shared" si="233"/>
        <v>0</v>
      </c>
      <c r="DF158">
        <f t="shared" si="233"/>
        <v>0</v>
      </c>
      <c r="DG158">
        <f t="shared" si="233"/>
        <v>0</v>
      </c>
      <c r="DH158">
        <f t="shared" si="233"/>
        <v>0</v>
      </c>
      <c r="DI158">
        <f t="shared" si="233"/>
        <v>0</v>
      </c>
      <c r="DJ158">
        <f t="shared" si="234"/>
        <v>0</v>
      </c>
      <c r="DK158">
        <f t="shared" si="234"/>
        <v>0</v>
      </c>
      <c r="DL158">
        <f t="shared" si="234"/>
        <v>0</v>
      </c>
      <c r="DM158">
        <f t="shared" si="234"/>
        <v>0</v>
      </c>
      <c r="DN158">
        <f t="shared" si="234"/>
        <v>0</v>
      </c>
      <c r="DO158">
        <f t="shared" si="234"/>
        <v>0</v>
      </c>
      <c r="DP158">
        <f t="shared" si="234"/>
        <v>0</v>
      </c>
      <c r="DQ158">
        <f t="shared" si="234"/>
        <v>0</v>
      </c>
      <c r="DR158">
        <f t="shared" si="234"/>
        <v>0</v>
      </c>
      <c r="DS158">
        <f t="shared" si="234"/>
        <v>0</v>
      </c>
      <c r="DT158">
        <f t="shared" si="235"/>
        <v>0</v>
      </c>
      <c r="DU158">
        <f t="shared" si="235"/>
        <v>0</v>
      </c>
      <c r="DV158">
        <f t="shared" si="235"/>
        <v>0</v>
      </c>
      <c r="DW158">
        <f t="shared" si="235"/>
        <v>0</v>
      </c>
      <c r="DX158">
        <f t="shared" si="235"/>
        <v>0</v>
      </c>
      <c r="DY158">
        <f t="shared" si="235"/>
        <v>0</v>
      </c>
      <c r="DZ158">
        <f t="shared" si="235"/>
        <v>0</v>
      </c>
      <c r="EA158">
        <f t="shared" si="235"/>
        <v>0</v>
      </c>
      <c r="EB158">
        <f t="shared" si="235"/>
        <v>0</v>
      </c>
      <c r="EC158">
        <f t="shared" si="235"/>
        <v>0</v>
      </c>
      <c r="ED158">
        <f t="shared" si="236"/>
        <v>0</v>
      </c>
      <c r="EE158">
        <f t="shared" si="236"/>
        <v>0</v>
      </c>
      <c r="EF158">
        <f t="shared" si="236"/>
        <v>0</v>
      </c>
      <c r="EG158">
        <f t="shared" si="236"/>
        <v>0</v>
      </c>
      <c r="EH158">
        <f t="shared" si="236"/>
        <v>0</v>
      </c>
      <c r="EI158">
        <f t="shared" si="236"/>
        <v>0</v>
      </c>
      <c r="EJ158">
        <f t="shared" si="236"/>
        <v>0</v>
      </c>
      <c r="EK158">
        <f t="shared" si="236"/>
        <v>0</v>
      </c>
      <c r="EL158">
        <f t="shared" si="236"/>
        <v>0</v>
      </c>
      <c r="EM158">
        <f t="shared" si="236"/>
        <v>0</v>
      </c>
      <c r="EN158">
        <f t="shared" si="237"/>
        <v>0</v>
      </c>
      <c r="EO158">
        <f t="shared" si="237"/>
        <v>0</v>
      </c>
      <c r="EP158">
        <f t="shared" si="237"/>
        <v>0</v>
      </c>
      <c r="EQ158">
        <f t="shared" si="237"/>
        <v>0</v>
      </c>
      <c r="ER158">
        <f t="shared" si="237"/>
        <v>0</v>
      </c>
      <c r="ES158">
        <f t="shared" si="237"/>
        <v>0</v>
      </c>
      <c r="ET158">
        <f t="shared" si="237"/>
        <v>0</v>
      </c>
      <c r="EU158">
        <f t="shared" si="237"/>
        <v>0</v>
      </c>
      <c r="EV158">
        <f t="shared" si="237"/>
        <v>0</v>
      </c>
      <c r="EW158">
        <f t="shared" si="237"/>
        <v>0</v>
      </c>
      <c r="EX158">
        <f t="shared" si="237"/>
        <v>0</v>
      </c>
      <c r="EZ158">
        <f t="shared" si="238"/>
        <v>0.88212348055592216</v>
      </c>
      <c r="FB158">
        <f t="shared" si="239"/>
        <v>1.0893040465779769E-2</v>
      </c>
      <c r="FC158">
        <f t="shared" si="240"/>
        <v>0.24862334647313375</v>
      </c>
    </row>
    <row r="159" spans="1:159" x14ac:dyDescent="0.25">
      <c r="A159">
        <v>1060</v>
      </c>
      <c r="B159" s="19">
        <f>'Input spectra'!Y158</f>
        <v>4.4001286084178901E-2</v>
      </c>
      <c r="C159">
        <f>'Input spectra'!F158</f>
        <v>0</v>
      </c>
      <c r="D159">
        <f t="shared" ref="D159:S174" si="241">D$2*EXP(- D$1 * ($C159*_c3+$B159))</f>
        <v>2.0653927966864227E-2</v>
      </c>
      <c r="E159">
        <f t="shared" si="241"/>
        <v>2.0413494642370775E-2</v>
      </c>
      <c r="F159">
        <f t="shared" si="241"/>
        <v>2.0174774416344965E-2</v>
      </c>
      <c r="G159">
        <f t="shared" si="241"/>
        <v>1.9937756880829455E-2</v>
      </c>
      <c r="H159">
        <f t="shared" si="241"/>
        <v>1.9702431686236439E-2</v>
      </c>
      <c r="I159">
        <f t="shared" si="241"/>
        <v>1.9468788541035727E-2</v>
      </c>
      <c r="J159">
        <f t="shared" si="241"/>
        <v>1.9236817211444445E-2</v>
      </c>
      <c r="K159">
        <f t="shared" si="241"/>
        <v>1.9006507521118338E-2</v>
      </c>
      <c r="L159">
        <f t="shared" si="241"/>
        <v>1.8777849350844689E-2</v>
      </c>
      <c r="M159">
        <f t="shared" si="241"/>
        <v>1.8550832638236793E-2</v>
      </c>
      <c r="N159">
        <f t="shared" si="241"/>
        <v>1.832544737743004E-2</v>
      </c>
      <c r="O159">
        <f t="shared" si="241"/>
        <v>1.8101683618779566E-2</v>
      </c>
      <c r="P159">
        <f t="shared" si="241"/>
        <v>1.7879531468559463E-2</v>
      </c>
      <c r="Q159">
        <f t="shared" si="241"/>
        <v>1.7658981088663553E-2</v>
      </c>
      <c r="R159">
        <f t="shared" si="241"/>
        <v>1.7440022696307698E-2</v>
      </c>
      <c r="S159">
        <f t="shared" si="241"/>
        <v>1.7222646563733672E-2</v>
      </c>
      <c r="T159">
        <f t="shared" ref="T159:AI175" si="242">T$2*EXP(- T$1 * ($C159*_c3+$B159))</f>
        <v>1.7006843017914563E-2</v>
      </c>
      <c r="U159">
        <f t="shared" si="242"/>
        <v>1.6792602440261675E-2</v>
      </c>
      <c r="V159">
        <f t="shared" si="242"/>
        <v>1.6579915266332988E-2</v>
      </c>
      <c r="W159">
        <f t="shared" si="242"/>
        <v>1.6368771985543103E-2</v>
      </c>
      <c r="X159">
        <f t="shared" si="242"/>
        <v>1.6159163140874688E-2</v>
      </c>
      <c r="Y159">
        <f t="shared" si="242"/>
        <v>1.5951079328591456E-2</v>
      </c>
      <c r="Z159">
        <f t="shared" si="242"/>
        <v>1.5744511197952567E-2</v>
      </c>
      <c r="AA159">
        <f t="shared" si="242"/>
        <v>1.5539449450928559E-2</v>
      </c>
      <c r="AB159">
        <f t="shared" si="242"/>
        <v>1.5335884841918763E-2</v>
      </c>
      <c r="AC159">
        <f t="shared" si="242"/>
        <v>1.5133808177470133E-2</v>
      </c>
      <c r="AD159">
        <f t="shared" si="242"/>
        <v>1.4933210315997564E-2</v>
      </c>
      <c r="AE159">
        <f t="shared" si="242"/>
        <v>1.473408216750567E-2</v>
      </c>
      <c r="AF159">
        <f t="shared" si="242"/>
        <v>1.4536414693311992E-2</v>
      </c>
      <c r="AG159">
        <f t="shared" si="242"/>
        <v>1.4340198905771626E-2</v>
      </c>
      <c r="AH159">
        <f t="shared" si="242"/>
        <v>1.4145425868003318E-2</v>
      </c>
      <c r="AI159">
        <f t="shared" si="242"/>
        <v>1.3952086693616948E-2</v>
      </c>
      <c r="AJ159">
        <f t="shared" ref="AJ159:AY174" si="243">AJ$2*EXP(- AJ$1 * ($C159*_c3+$B159))</f>
        <v>1.376017254644245E-2</v>
      </c>
      <c r="AK159">
        <f t="shared" si="243"/>
        <v>1.3569674640260109E-2</v>
      </c>
      <c r="AL159">
        <f t="shared" si="243"/>
        <v>1.3380584238532302E-2</v>
      </c>
      <c r="AM159">
        <f t="shared" si="243"/>
        <v>1.3192892654136593E-2</v>
      </c>
      <c r="AN159">
        <f t="shared" si="243"/>
        <v>1.3006591249100231E-2</v>
      </c>
      <c r="AO159">
        <f t="shared" si="243"/>
        <v>1.2821671434336027E-2</v>
      </c>
      <c r="AP159">
        <f t="shared" si="243"/>
        <v>1.2638124669379608E-2</v>
      </c>
      <c r="AQ159">
        <f t="shared" si="243"/>
        <v>1.2455942462128005E-2</v>
      </c>
      <c r="AR159">
        <f t="shared" si="243"/>
        <v>1.227511636857965E-2</v>
      </c>
      <c r="AS159">
        <f t="shared" si="243"/>
        <v>1.2095637992575684E-2</v>
      </c>
      <c r="AT159">
        <f t="shared" si="243"/>
        <v>1.1917498985542608E-2</v>
      </c>
      <c r="AU159">
        <f t="shared" si="243"/>
        <v>1.174069104623632E-2</v>
      </c>
      <c r="AV159">
        <f t="shared" si="243"/>
        <v>1.1565205920487409E-2</v>
      </c>
      <c r="AW159">
        <f t="shared" si="243"/>
        <v>1.139103540094784E-2</v>
      </c>
      <c r="AX159">
        <f t="shared" si="243"/>
        <v>1.0126605438842105E-2</v>
      </c>
      <c r="AY159">
        <f t="shared" si="243"/>
        <v>8.6535590796142665E-3</v>
      </c>
      <c r="AZ159">
        <f t="shared" ref="AZ159:BO175" si="244">AZ$2*EXP(- AZ$1 * ($C159*_c3+$B159))</f>
        <v>7.7904167731334996E-3</v>
      </c>
      <c r="BA159">
        <f t="shared" si="244"/>
        <v>7.1367159037581448E-3</v>
      </c>
      <c r="BB159">
        <f t="shared" si="244"/>
        <v>6.6026330091410344E-3</v>
      </c>
      <c r="BC159">
        <f t="shared" si="244"/>
        <v>6.1492392127441764E-3</v>
      </c>
      <c r="BD159">
        <f t="shared" si="244"/>
        <v>5.7552073182526812E-3</v>
      </c>
      <c r="BE159">
        <f t="shared" si="244"/>
        <v>5.4072440447792466E-3</v>
      </c>
      <c r="BF159">
        <f t="shared" si="244"/>
        <v>5.0963500225616127E-3</v>
      </c>
      <c r="BG159">
        <f t="shared" si="244"/>
        <v>4.816072077348162E-3</v>
      </c>
      <c r="BH159">
        <f t="shared" si="244"/>
        <v>4.5615829081717988E-3</v>
      </c>
      <c r="BI159">
        <f t="shared" si="244"/>
        <v>4.3291527431840553E-3</v>
      </c>
      <c r="BJ159">
        <f t="shared" si="244"/>
        <v>4.1158254370890716E-3</v>
      </c>
      <c r="BK159">
        <f t="shared" si="244"/>
        <v>3.9192093576028639E-3</v>
      </c>
      <c r="BL159">
        <f t="shared" si="244"/>
        <v>3.7373366092146071E-3</v>
      </c>
      <c r="BM159">
        <f t="shared" si="244"/>
        <v>3.5685649282411218E-3</v>
      </c>
      <c r="BN159">
        <f t="shared" si="244"/>
        <v>3.411507301213733E-3</v>
      </c>
      <c r="BO159">
        <f t="shared" si="244"/>
        <v>3.2649802093008226E-3</v>
      </c>
      <c r="BP159">
        <f t="shared" ref="BP159:CE174" si="245">BP$2*EXP(- BP$1 * ($C159*_c3+$B159))</f>
        <v>3.1279647514462785E-3</v>
      </c>
      <c r="BQ159">
        <f t="shared" si="245"/>
        <v>2.9995768967103222E-3</v>
      </c>
      <c r="BR159">
        <f t="shared" si="245"/>
        <v>2.8790443503092732E-3</v>
      </c>
      <c r="BS159">
        <f t="shared" si="245"/>
        <v>2.7656883037966858E-3</v>
      </c>
      <c r="BT159">
        <f t="shared" si="245"/>
        <v>2.6589088540917077E-3</v>
      </c>
      <c r="BU159">
        <f t="shared" si="245"/>
        <v>2.5581732207133525E-3</v>
      </c>
      <c r="BV159">
        <f t="shared" si="245"/>
        <v>2.4630061265601432E-3</v>
      </c>
      <c r="BW159">
        <f t="shared" si="245"/>
        <v>2.3729818722901092E-3</v>
      </c>
      <c r="BX159">
        <f t="shared" si="245"/>
        <v>2.2877177513477604E-3</v>
      </c>
      <c r="BY159">
        <f t="shared" si="245"/>
        <v>2.2068685371047429E-3</v>
      </c>
      <c r="BZ159">
        <f t="shared" si="245"/>
        <v>2.130121835383629E-3</v>
      </c>
      <c r="CA159">
        <f t="shared" si="245"/>
        <v>2.0571941414815114E-3</v>
      </c>
      <c r="CB159">
        <f t="shared" si="245"/>
        <v>1.9878274752371532E-3</v>
      </c>
      <c r="CC159">
        <f t="shared" si="245"/>
        <v>1.9217864938285152E-3</v>
      </c>
      <c r="CD159">
        <f t="shared" si="245"/>
        <v>1.8588560020469493E-3</v>
      </c>
      <c r="CE159">
        <f t="shared" si="245"/>
        <v>1.7988387953346535E-3</v>
      </c>
      <c r="CF159">
        <f t="shared" ref="CF159:CU174" si="246">CF$2*EXP(- CF$1 * ($C159*_c3+$B159))</f>
        <v>1.7415537830194471E-3</v>
      </c>
      <c r="CG159">
        <f t="shared" si="246"/>
        <v>1.6868343487557362E-3</v>
      </c>
      <c r="CH159">
        <f t="shared" si="246"/>
        <v>1.6345269127866057E-3</v>
      </c>
      <c r="CI159">
        <f t="shared" si="246"/>
        <v>1.5844896667281843E-3</v>
      </c>
      <c r="CJ159">
        <f t="shared" si="246"/>
        <v>1.5365914564809623E-3</v>
      </c>
      <c r="CK159">
        <f t="shared" si="246"/>
        <v>1.4907107928487401E-3</v>
      </c>
      <c r="CL159">
        <f t="shared" si="246"/>
        <v>1.4467349726893866E-3</v>
      </c>
      <c r="CM159">
        <f t="shared" si="246"/>
        <v>1.4045592960825737E-3</v>
      </c>
      <c r="CN159">
        <f t="shared" si="246"/>
        <v>1.3640863671945151E-3</v>
      </c>
      <c r="CO159">
        <f t="shared" si="246"/>
        <v>1.3252254683392894E-3</v>
      </c>
      <c r="CP159">
        <f t="shared" si="246"/>
        <v>1.2878919982520238E-3</v>
      </c>
      <c r="CQ159">
        <f t="shared" si="246"/>
        <v>1.2520069668575627E-3</v>
      </c>
      <c r="CR159">
        <f t="shared" si="246"/>
        <v>8.0611810192610393E-4</v>
      </c>
      <c r="CS159">
        <f t="shared" si="246"/>
        <v>5.2360570544768541E-4</v>
      </c>
      <c r="CT159">
        <f t="shared" si="246"/>
        <v>3.6263055900742468E-4</v>
      </c>
      <c r="CU159">
        <f t="shared" si="246"/>
        <v>2.5227654205489051E-4</v>
      </c>
      <c r="CV159">
        <f t="shared" ref="CV159:DK175" si="247">CV$2*EXP(- CV$1 * ($C159*_c3+$B159))</f>
        <v>1.722625081354034E-4</v>
      </c>
      <c r="CW159">
        <f t="shared" si="247"/>
        <v>1.1324100529823926E-4</v>
      </c>
      <c r="CX159">
        <f t="shared" si="247"/>
        <v>6.9936604252841532E-5</v>
      </c>
      <c r="CY159">
        <f t="shared" si="247"/>
        <v>3.9000600185744223E-5</v>
      </c>
      <c r="CZ159">
        <f t="shared" si="247"/>
        <v>1.8135514702278897E-5</v>
      </c>
      <c r="DA159">
        <f t="shared" si="247"/>
        <v>5.6752862603947498E-6</v>
      </c>
      <c r="DB159">
        <f t="shared" si="247"/>
        <v>3.6051456817992599E-7</v>
      </c>
      <c r="DC159">
        <f t="shared" si="247"/>
        <v>0</v>
      </c>
      <c r="DD159">
        <f t="shared" si="247"/>
        <v>0</v>
      </c>
      <c r="DE159">
        <f t="shared" si="247"/>
        <v>0</v>
      </c>
      <c r="DF159">
        <f t="shared" si="247"/>
        <v>0</v>
      </c>
      <c r="DG159">
        <f t="shared" si="247"/>
        <v>0</v>
      </c>
      <c r="DH159">
        <f t="shared" si="247"/>
        <v>0</v>
      </c>
      <c r="DI159">
        <f t="shared" si="247"/>
        <v>0</v>
      </c>
      <c r="DJ159">
        <f t="shared" si="247"/>
        <v>0</v>
      </c>
      <c r="DK159">
        <f t="shared" si="247"/>
        <v>0</v>
      </c>
      <c r="DL159">
        <f t="shared" ref="DL159:EA174" si="248">DL$2*EXP(- DL$1 * ($C159*_c3+$B159))</f>
        <v>0</v>
      </c>
      <c r="DM159">
        <f t="shared" si="248"/>
        <v>0</v>
      </c>
      <c r="DN159">
        <f t="shared" si="248"/>
        <v>0</v>
      </c>
      <c r="DO159">
        <f t="shared" si="248"/>
        <v>0</v>
      </c>
      <c r="DP159">
        <f t="shared" si="248"/>
        <v>0</v>
      </c>
      <c r="DQ159">
        <f t="shared" si="248"/>
        <v>0</v>
      </c>
      <c r="DR159">
        <f t="shared" si="248"/>
        <v>0</v>
      </c>
      <c r="DS159">
        <f t="shared" si="248"/>
        <v>0</v>
      </c>
      <c r="DT159">
        <f t="shared" si="248"/>
        <v>0</v>
      </c>
      <c r="DU159">
        <f t="shared" si="248"/>
        <v>0</v>
      </c>
      <c r="DV159">
        <f t="shared" si="248"/>
        <v>0</v>
      </c>
      <c r="DW159">
        <f t="shared" si="248"/>
        <v>0</v>
      </c>
      <c r="DX159">
        <f t="shared" si="248"/>
        <v>0</v>
      </c>
      <c r="DY159">
        <f t="shared" si="248"/>
        <v>0</v>
      </c>
      <c r="DZ159">
        <f t="shared" si="248"/>
        <v>0</v>
      </c>
      <c r="EA159">
        <f t="shared" si="248"/>
        <v>0</v>
      </c>
      <c r="EB159">
        <f t="shared" ref="EB159:EQ181" si="249">EB$2*EXP(- EB$1 * ($C159*_c3+$B159))</f>
        <v>0</v>
      </c>
      <c r="EC159">
        <f t="shared" si="249"/>
        <v>0</v>
      </c>
      <c r="ED159">
        <f t="shared" si="249"/>
        <v>0</v>
      </c>
      <c r="EE159">
        <f t="shared" si="249"/>
        <v>0</v>
      </c>
      <c r="EF159">
        <f t="shared" si="249"/>
        <v>0</v>
      </c>
      <c r="EG159">
        <f t="shared" si="249"/>
        <v>0</v>
      </c>
      <c r="EH159">
        <f t="shared" si="249"/>
        <v>0</v>
      </c>
      <c r="EI159">
        <f t="shared" si="249"/>
        <v>0</v>
      </c>
      <c r="EJ159">
        <f t="shared" si="249"/>
        <v>0</v>
      </c>
      <c r="EK159">
        <f t="shared" si="249"/>
        <v>0</v>
      </c>
      <c r="EL159">
        <f t="shared" si="249"/>
        <v>0</v>
      </c>
      <c r="EM159">
        <f t="shared" si="249"/>
        <v>0</v>
      </c>
      <c r="EN159">
        <f t="shared" si="249"/>
        <v>0</v>
      </c>
      <c r="EO159">
        <f t="shared" si="249"/>
        <v>0</v>
      </c>
      <c r="EP159">
        <f t="shared" si="249"/>
        <v>0</v>
      </c>
      <c r="EQ159">
        <f t="shared" si="249"/>
        <v>0</v>
      </c>
      <c r="ER159">
        <f t="shared" ref="EN159:EX182" si="250">ER$2*EXP(- ER$1 * ($C159*_c3+$B159))</f>
        <v>0</v>
      </c>
      <c r="ES159">
        <f t="shared" si="250"/>
        <v>0</v>
      </c>
      <c r="ET159">
        <f t="shared" si="250"/>
        <v>0</v>
      </c>
      <c r="EU159">
        <f t="shared" si="250"/>
        <v>0</v>
      </c>
      <c r="EV159">
        <f t="shared" si="250"/>
        <v>0</v>
      </c>
      <c r="EW159">
        <f t="shared" si="250"/>
        <v>0</v>
      </c>
      <c r="EX159">
        <f t="shared" si="250"/>
        <v>0</v>
      </c>
      <c r="EZ159">
        <f t="shared" si="238"/>
        <v>0.88225099352323011</v>
      </c>
      <c r="FB159">
        <f t="shared" si="239"/>
        <v>1.0880196999116243E-2</v>
      </c>
      <c r="FC159">
        <f t="shared" si="240"/>
        <v>0.24862498754057341</v>
      </c>
    </row>
    <row r="160" spans="1:159" x14ac:dyDescent="0.25">
      <c r="A160">
        <v>1065</v>
      </c>
      <c r="B160" s="19">
        <f>'Input spectra'!Y159</f>
        <v>4.3948768745025298E-2</v>
      </c>
      <c r="C160">
        <f>'Input spectra'!F159</f>
        <v>0</v>
      </c>
      <c r="D160">
        <f t="shared" si="241"/>
        <v>2.0653927966864227E-2</v>
      </c>
      <c r="E160">
        <f t="shared" si="241"/>
        <v>2.041360184889443E-2</v>
      </c>
      <c r="F160">
        <f t="shared" si="241"/>
        <v>2.0174986322551911E-2</v>
      </c>
      <c r="G160">
        <f t="shared" si="241"/>
        <v>1.9938071006686028E-2</v>
      </c>
      <c r="H160">
        <f t="shared" si="241"/>
        <v>1.9702845578298534E-2</v>
      </c>
      <c r="I160">
        <f t="shared" si="241"/>
        <v>1.9469299772233183E-2</v>
      </c>
      <c r="J160">
        <f t="shared" si="241"/>
        <v>1.9237423380866956E-2</v>
      </c>
      <c r="K160">
        <f t="shared" si="241"/>
        <v>1.9007206253802846E-2</v>
      </c>
      <c r="L160">
        <f t="shared" si="241"/>
        <v>1.8778638297564276E-2</v>
      </c>
      <c r="M160">
        <f t="shared" si="241"/>
        <v>1.8551709475291063E-2</v>
      </c>
      <c r="N160">
        <f t="shared" si="241"/>
        <v>1.8326409806436988E-2</v>
      </c>
      <c r="O160">
        <f t="shared" si="241"/>
        <v>1.8102729366468857E-2</v>
      </c>
      <c r="P160">
        <f t="shared" si="241"/>
        <v>1.7880658286567229E-2</v>
      </c>
      <c r="Q160">
        <f t="shared" si="241"/>
        <v>1.7660186753328602E-2</v>
      </c>
      <c r="R160">
        <f t="shared" si="241"/>
        <v>1.744130500846916E-2</v>
      </c>
      <c r="S160">
        <f t="shared" si="241"/>
        <v>1.7224003348530081E-2</v>
      </c>
      <c r="T160">
        <f t="shared" si="242"/>
        <v>1.7008272124584351E-2</v>
      </c>
      <c r="U160">
        <f t="shared" si="242"/>
        <v>1.6794101741945081E-2</v>
      </c>
      <c r="V160">
        <f t="shared" si="242"/>
        <v>1.6581482659875347E-2</v>
      </c>
      <c r="W160">
        <f t="shared" si="242"/>
        <v>1.637040539129956E-2</v>
      </c>
      <c r="X160">
        <f t="shared" si="242"/>
        <v>1.6160860502516264E-2</v>
      </c>
      <c r="Y160">
        <f t="shared" si="242"/>
        <v>1.5952838612912478E-2</v>
      </c>
      <c r="Z160">
        <f t="shared" si="242"/>
        <v>1.5746330394679507E-2</v>
      </c>
      <c r="AA160">
        <f t="shared" si="242"/>
        <v>1.5541326572530195E-2</v>
      </c>
      <c r="AB160">
        <f t="shared" si="242"/>
        <v>1.5337817923417674E-2</v>
      </c>
      <c r="AC160">
        <f t="shared" si="242"/>
        <v>1.5135795276255559E-2</v>
      </c>
      <c r="AD160">
        <f t="shared" si="242"/>
        <v>1.4935249511639589E-2</v>
      </c>
      <c r="AE160">
        <f t="shared" si="242"/>
        <v>1.4736171561570715E-2</v>
      </c>
      <c r="AF160">
        <f t="shared" si="242"/>
        <v>1.4538552409179622E-2</v>
      </c>
      <c r="AG160">
        <f t="shared" si="242"/>
        <v>1.4342383088452671E-2</v>
      </c>
      <c r="AH160">
        <f t="shared" si="242"/>
        <v>1.4147654683959277E-2</v>
      </c>
      <c r="AI160">
        <f t="shared" si="242"/>
        <v>1.3954358330580686E-2</v>
      </c>
      <c r="AJ160">
        <f t="shared" si="243"/>
        <v>1.3762485213240165E-2</v>
      </c>
      <c r="AK160">
        <f t="shared" si="243"/>
        <v>1.3572026566634579E-2</v>
      </c>
      <c r="AL160">
        <f t="shared" si="243"/>
        <v>1.3382973674967383E-2</v>
      </c>
      <c r="AM160">
        <f t="shared" si="243"/>
        <v>1.3195317871682988E-2</v>
      </c>
      <c r="AN160">
        <f t="shared" si="243"/>
        <v>1.3009050539202477E-2</v>
      </c>
      <c r="AO160">
        <f t="shared" si="243"/>
        <v>1.2824163108660747E-2</v>
      </c>
      <c r="AP160">
        <f t="shared" si="243"/>
        <v>1.2640647059644969E-2</v>
      </c>
      <c r="AQ160">
        <f t="shared" si="243"/>
        <v>1.2458493919934414E-2</v>
      </c>
      <c r="AR160">
        <f t="shared" si="243"/>
        <v>1.227769526524166E-2</v>
      </c>
      <c r="AS160">
        <f t="shared" si="243"/>
        <v>1.2098242718955097E-2</v>
      </c>
      <c r="AT160">
        <f t="shared" si="243"/>
        <v>1.1920127951882778E-2</v>
      </c>
      <c r="AU160">
        <f t="shared" si="243"/>
        <v>1.1743342681997651E-2</v>
      </c>
      <c r="AV160">
        <f t="shared" si="243"/>
        <v>1.1567878674184037E-2</v>
      </c>
      <c r="AW160">
        <f t="shared" si="243"/>
        <v>1.1393727739985475E-2</v>
      </c>
      <c r="AX160">
        <f t="shared" si="243"/>
        <v>1.0129052117276809E-2</v>
      </c>
      <c r="AY160">
        <f t="shared" si="243"/>
        <v>8.6556953141646315E-3</v>
      </c>
      <c r="AZ160">
        <f t="shared" si="244"/>
        <v>7.7923808540861809E-3</v>
      </c>
      <c r="BA160">
        <f t="shared" si="244"/>
        <v>7.138552666594503E-3</v>
      </c>
      <c r="BB160">
        <f t="shared" si="244"/>
        <v>6.6043670003778244E-3</v>
      </c>
      <c r="BC160">
        <f t="shared" si="244"/>
        <v>6.1508864359036495E-3</v>
      </c>
      <c r="BD160">
        <f t="shared" si="244"/>
        <v>5.7567792233869132E-3</v>
      </c>
      <c r="BE160">
        <f t="shared" si="244"/>
        <v>5.4087493168274142E-3</v>
      </c>
      <c r="BF160">
        <f t="shared" si="244"/>
        <v>5.0977955199287828E-3</v>
      </c>
      <c r="BG160">
        <f t="shared" si="244"/>
        <v>4.8174633783726242E-3</v>
      </c>
      <c r="BH160">
        <f t="shared" si="244"/>
        <v>4.5629246537651994E-3</v>
      </c>
      <c r="BI160">
        <f t="shared" si="244"/>
        <v>4.3304488639928128E-3</v>
      </c>
      <c r="BJ160">
        <f t="shared" si="244"/>
        <v>4.1170793108068846E-3</v>
      </c>
      <c r="BK160">
        <f t="shared" si="244"/>
        <v>3.9204239217984806E-3</v>
      </c>
      <c r="BL160">
        <f t="shared" si="244"/>
        <v>3.7385144446206299E-3</v>
      </c>
      <c r="BM160">
        <f t="shared" si="244"/>
        <v>3.5697083217389263E-3</v>
      </c>
      <c r="BN160">
        <f t="shared" si="244"/>
        <v>3.4126182944507538E-3</v>
      </c>
      <c r="BO160">
        <f t="shared" si="244"/>
        <v>3.2660606368854739E-3</v>
      </c>
      <c r="BP160">
        <f t="shared" si="245"/>
        <v>3.1290162714186368E-3</v>
      </c>
      <c r="BQ160">
        <f t="shared" si="245"/>
        <v>3.0006010151801149E-3</v>
      </c>
      <c r="BR160">
        <f t="shared" si="245"/>
        <v>2.88004244161636E-3</v>
      </c>
      <c r="BS160">
        <f t="shared" si="245"/>
        <v>2.7666616271837434E-3</v>
      </c>
      <c r="BT160">
        <f t="shared" si="245"/>
        <v>2.659858567624337E-3</v>
      </c>
      <c r="BU160">
        <f t="shared" si="245"/>
        <v>2.5591003930022075E-3</v>
      </c>
      <c r="BV160">
        <f t="shared" si="245"/>
        <v>2.463911746709208E-3</v>
      </c>
      <c r="BW160">
        <f t="shared" si="245"/>
        <v>2.3738668583995425E-3</v>
      </c>
      <c r="BX160">
        <f t="shared" si="245"/>
        <v>2.2885829578285373E-3</v>
      </c>
      <c r="BY160">
        <f t="shared" si="245"/>
        <v>2.2077147610086328E-3</v>
      </c>
      <c r="BZ160">
        <f t="shared" si="245"/>
        <v>2.130949821911129E-3</v>
      </c>
      <c r="CA160">
        <f t="shared" si="245"/>
        <v>2.0580045887987936E-3</v>
      </c>
      <c r="CB160">
        <f t="shared" si="245"/>
        <v>1.9886210387085059E-3</v>
      </c>
      <c r="CC160">
        <f t="shared" si="245"/>
        <v>1.9225637897514448E-3</v>
      </c>
      <c r="CD160">
        <f t="shared" si="245"/>
        <v>1.8596176109617851E-3</v>
      </c>
      <c r="CE160">
        <f t="shared" si="245"/>
        <v>1.7995852649682798E-3</v>
      </c>
      <c r="CF160">
        <f t="shared" si="246"/>
        <v>1.7422856309129147E-3</v>
      </c>
      <c r="CG160">
        <f t="shared" si="246"/>
        <v>1.6875520646175244E-3</v>
      </c>
      <c r="CH160">
        <f t="shared" si="246"/>
        <v>1.6352309606067926E-3</v>
      </c>
      <c r="CI160">
        <f t="shared" si="246"/>
        <v>1.5851804866834208E-3</v>
      </c>
      <c r="CJ160">
        <f t="shared" si="246"/>
        <v>1.5372694666557344E-3</v>
      </c>
      <c r="CK160">
        <f t="shared" si="246"/>
        <v>1.4913763907947258E-3</v>
      </c>
      <c r="CL160">
        <f t="shared" si="246"/>
        <v>1.4473885368416573E-3</v>
      </c>
      <c r="CM160">
        <f t="shared" si="246"/>
        <v>1.4052011870488205E-3</v>
      </c>
      <c r="CN160">
        <f t="shared" si="246"/>
        <v>1.3647169289313108E-3</v>
      </c>
      <c r="CO160">
        <f t="shared" si="246"/>
        <v>1.3258450292275715E-3</v>
      </c>
      <c r="CP160">
        <f t="shared" si="246"/>
        <v>1.2885008720824277E-3</v>
      </c>
      <c r="CQ160">
        <f t="shared" si="246"/>
        <v>1.2526054537349014E-3</v>
      </c>
      <c r="CR160">
        <f t="shared" si="246"/>
        <v>8.0650767966798447E-4</v>
      </c>
      <c r="CS160">
        <f t="shared" si="246"/>
        <v>5.2386150282902704E-4</v>
      </c>
      <c r="CT160">
        <f t="shared" si="246"/>
        <v>3.628096204871164E-4</v>
      </c>
      <c r="CU160">
        <f t="shared" si="246"/>
        <v>2.5240243793877014E-4</v>
      </c>
      <c r="CV160">
        <f t="shared" si="247"/>
        <v>1.7234937901046058E-4</v>
      </c>
      <c r="CW160">
        <f t="shared" si="247"/>
        <v>1.1329870702207429E-4</v>
      </c>
      <c r="CX160">
        <f t="shared" si="247"/>
        <v>6.9972607783789091E-5</v>
      </c>
      <c r="CY160">
        <f t="shared" si="247"/>
        <v>3.9020882714647127E-5</v>
      </c>
      <c r="CZ160">
        <f t="shared" si="247"/>
        <v>1.8145041493431991E-5</v>
      </c>
      <c r="DA160">
        <f t="shared" si="247"/>
        <v>5.6782973733357732E-6</v>
      </c>
      <c r="DB160">
        <f t="shared" si="247"/>
        <v>3.6070773922557484E-7</v>
      </c>
      <c r="DC160">
        <f t="shared" si="247"/>
        <v>0</v>
      </c>
      <c r="DD160">
        <f t="shared" si="247"/>
        <v>0</v>
      </c>
      <c r="DE160">
        <f t="shared" si="247"/>
        <v>0</v>
      </c>
      <c r="DF160">
        <f t="shared" si="247"/>
        <v>0</v>
      </c>
      <c r="DG160">
        <f t="shared" si="247"/>
        <v>0</v>
      </c>
      <c r="DH160">
        <f t="shared" si="247"/>
        <v>0</v>
      </c>
      <c r="DI160">
        <f t="shared" si="247"/>
        <v>0</v>
      </c>
      <c r="DJ160">
        <f t="shared" si="247"/>
        <v>0</v>
      </c>
      <c r="DK160">
        <f t="shared" si="247"/>
        <v>0</v>
      </c>
      <c r="DL160">
        <f t="shared" si="248"/>
        <v>0</v>
      </c>
      <c r="DM160">
        <f t="shared" si="248"/>
        <v>0</v>
      </c>
      <c r="DN160">
        <f t="shared" si="248"/>
        <v>0</v>
      </c>
      <c r="DO160">
        <f t="shared" si="248"/>
        <v>0</v>
      </c>
      <c r="DP160">
        <f t="shared" si="248"/>
        <v>0</v>
      </c>
      <c r="DQ160">
        <f t="shared" si="248"/>
        <v>0</v>
      </c>
      <c r="DR160">
        <f t="shared" si="248"/>
        <v>0</v>
      </c>
      <c r="DS160">
        <f t="shared" si="248"/>
        <v>0</v>
      </c>
      <c r="DT160">
        <f t="shared" si="248"/>
        <v>0</v>
      </c>
      <c r="DU160">
        <f t="shared" si="248"/>
        <v>0</v>
      </c>
      <c r="DV160">
        <f t="shared" si="248"/>
        <v>0</v>
      </c>
      <c r="DW160">
        <f t="shared" si="248"/>
        <v>0</v>
      </c>
      <c r="DX160">
        <f t="shared" si="248"/>
        <v>0</v>
      </c>
      <c r="DY160">
        <f t="shared" si="248"/>
        <v>0</v>
      </c>
      <c r="DZ160">
        <f t="shared" si="248"/>
        <v>0</v>
      </c>
      <c r="EA160">
        <f t="shared" si="248"/>
        <v>0</v>
      </c>
      <c r="EB160">
        <f t="shared" si="249"/>
        <v>0</v>
      </c>
      <c r="EC160">
        <f t="shared" si="249"/>
        <v>0</v>
      </c>
      <c r="ED160">
        <f t="shared" si="249"/>
        <v>0</v>
      </c>
      <c r="EE160">
        <f t="shared" si="249"/>
        <v>0</v>
      </c>
      <c r="EF160">
        <f t="shared" si="249"/>
        <v>0</v>
      </c>
      <c r="EG160">
        <f t="shared" si="249"/>
        <v>0</v>
      </c>
      <c r="EH160">
        <f t="shared" si="249"/>
        <v>0</v>
      </c>
      <c r="EI160">
        <f t="shared" si="249"/>
        <v>0</v>
      </c>
      <c r="EJ160">
        <f t="shared" si="249"/>
        <v>0</v>
      </c>
      <c r="EK160">
        <f t="shared" si="249"/>
        <v>0</v>
      </c>
      <c r="EL160">
        <f t="shared" si="249"/>
        <v>0</v>
      </c>
      <c r="EM160">
        <f t="shared" si="249"/>
        <v>0</v>
      </c>
      <c r="EN160">
        <f t="shared" si="250"/>
        <v>0</v>
      </c>
      <c r="EO160">
        <f t="shared" si="250"/>
        <v>0</v>
      </c>
      <c r="EP160">
        <f t="shared" si="250"/>
        <v>0</v>
      </c>
      <c r="EQ160">
        <f t="shared" si="250"/>
        <v>0</v>
      </c>
      <c r="ER160">
        <f t="shared" si="250"/>
        <v>0</v>
      </c>
      <c r="ES160">
        <f t="shared" si="250"/>
        <v>0</v>
      </c>
      <c r="ET160">
        <f t="shared" si="250"/>
        <v>0</v>
      </c>
      <c r="EU160">
        <f t="shared" si="250"/>
        <v>0</v>
      </c>
      <c r="EV160">
        <f t="shared" si="250"/>
        <v>0</v>
      </c>
      <c r="EW160">
        <f t="shared" si="250"/>
        <v>0</v>
      </c>
      <c r="EX160">
        <f t="shared" si="250"/>
        <v>0</v>
      </c>
      <c r="EZ160">
        <f t="shared" si="238"/>
        <v>0.88237853514671494</v>
      </c>
      <c r="FB160">
        <f t="shared" si="239"/>
        <v>1.0867353195195883E-2</v>
      </c>
      <c r="FC160">
        <f t="shared" si="240"/>
        <v>0.24862662860825005</v>
      </c>
    </row>
    <row r="161" spans="1:159" x14ac:dyDescent="0.25">
      <c r="A161">
        <v>1070</v>
      </c>
      <c r="B161" s="19">
        <f>'Input spectra'!Y160</f>
        <v>4.3896251405871702E-2</v>
      </c>
      <c r="C161">
        <f>'Input spectra'!F160</f>
        <v>0</v>
      </c>
      <c r="D161">
        <f t="shared" si="241"/>
        <v>2.0653927966864227E-2</v>
      </c>
      <c r="E161">
        <f t="shared" si="241"/>
        <v>2.0413709055981107E-2</v>
      </c>
      <c r="F161">
        <f t="shared" si="241"/>
        <v>2.0175198230984619E-2</v>
      </c>
      <c r="G161">
        <f t="shared" si="241"/>
        <v>1.9938385137491757E-2</v>
      </c>
      <c r="H161">
        <f t="shared" si="241"/>
        <v>1.9703259479055324E-2</v>
      </c>
      <c r="I161">
        <f t="shared" si="241"/>
        <v>1.9469811016855066E-2</v>
      </c>
      <c r="J161">
        <f t="shared" si="241"/>
        <v>1.923802956939041E-2</v>
      </c>
      <c r="K161">
        <f t="shared" si="241"/>
        <v>1.9007905012174725E-2</v>
      </c>
      <c r="L161">
        <f t="shared" si="241"/>
        <v>1.877942727743126E-2</v>
      </c>
      <c r="M161">
        <f t="shared" si="241"/>
        <v>1.8552586353790552E-2</v>
      </c>
      <c r="N161">
        <f t="shared" si="241"/>
        <v>1.832737228598947E-2</v>
      </c>
      <c r="O161">
        <f t="shared" si="241"/>
        <v>1.8103775174571769E-2</v>
      </c>
      <c r="P161">
        <f t="shared" si="241"/>
        <v>1.7881785175590217E-2</v>
      </c>
      <c r="Q161">
        <f t="shared" si="241"/>
        <v>1.7661392500310253E-2</v>
      </c>
      <c r="R161">
        <f t="shared" si="241"/>
        <v>1.744258741491516E-2</v>
      </c>
      <c r="S161">
        <f t="shared" si="241"/>
        <v>1.7225360240212793E-2</v>
      </c>
      <c r="T161">
        <f t="shared" si="242"/>
        <v>1.7009701351343793E-2</v>
      </c>
      <c r="U161">
        <f t="shared" si="242"/>
        <v>1.6795601177491327E-2</v>
      </c>
      <c r="V161">
        <f t="shared" si="242"/>
        <v>1.6583050201592321E-2</v>
      </c>
      <c r="W161">
        <f t="shared" si="242"/>
        <v>1.6372038960050187E-2</v>
      </c>
      <c r="X161">
        <f t="shared" si="242"/>
        <v>1.6162558042449031E-2</v>
      </c>
      <c r="Y161">
        <f t="shared" si="242"/>
        <v>1.5954598091269354E-2</v>
      </c>
      <c r="Z161">
        <f t="shared" si="242"/>
        <v>1.5748149801605212E-2</v>
      </c>
      <c r="AA161">
        <f t="shared" si="242"/>
        <v>1.5543203920882818E-2</v>
      </c>
      <c r="AB161">
        <f t="shared" si="242"/>
        <v>1.533975124858065E-2</v>
      </c>
      <c r="AC161">
        <f t="shared" si="242"/>
        <v>1.5137782635950964E-2</v>
      </c>
      <c r="AD161">
        <f t="shared" si="242"/>
        <v>1.4937288985742758E-2</v>
      </c>
      <c r="AE161">
        <f t="shared" si="242"/>
        <v>1.4738261251926187E-2</v>
      </c>
      <c r="AF161">
        <f t="shared" si="242"/>
        <v>1.4540690439418382E-2</v>
      </c>
      <c r="AG161">
        <f t="shared" si="242"/>
        <v>1.4344567603810691E-2</v>
      </c>
      <c r="AH161">
        <f t="shared" si="242"/>
        <v>1.4149883851097353E-2</v>
      </c>
      <c r="AI161">
        <f t="shared" si="242"/>
        <v>1.3956630337405553E-2</v>
      </c>
      <c r="AJ161">
        <f t="shared" si="243"/>
        <v>1.3764798268726881E-2</v>
      </c>
      <c r="AK161">
        <f t="shared" si="243"/>
        <v>1.357437890065019E-2</v>
      </c>
      <c r="AL161">
        <f t="shared" si="243"/>
        <v>1.3385363538095827E-2</v>
      </c>
      <c r="AM161">
        <f t="shared" si="243"/>
        <v>1.3197743535051256E-2</v>
      </c>
      <c r="AN161">
        <f t="shared" si="243"/>
        <v>1.3011510294308018E-2</v>
      </c>
      <c r="AO161">
        <f t="shared" si="243"/>
        <v>1.2826655267200098E-2</v>
      </c>
      <c r="AP161">
        <f t="shared" si="243"/>
        <v>1.2643169953343617E-2</v>
      </c>
      <c r="AQ161">
        <f t="shared" si="243"/>
        <v>1.2461045900377868E-2</v>
      </c>
      <c r="AR161">
        <f t="shared" si="243"/>
        <v>1.228027470370774E-2</v>
      </c>
      <c r="AS161">
        <f t="shared" si="243"/>
        <v>1.210084800624742E-2</v>
      </c>
      <c r="AT161">
        <f t="shared" si="243"/>
        <v>1.1922757498165435E-2</v>
      </c>
      <c r="AU161">
        <f t="shared" si="243"/>
        <v>1.1745994916631076E-2</v>
      </c>
      <c r="AV161">
        <f t="shared" si="243"/>
        <v>1.157055204556204E-2</v>
      </c>
      <c r="AW161">
        <f t="shared" si="243"/>
        <v>1.139642071537347E-2</v>
      </c>
      <c r="AX161">
        <f t="shared" si="243"/>
        <v>1.0131499386850904E-2</v>
      </c>
      <c r="AY161">
        <f t="shared" si="243"/>
        <v>8.6578320760700433E-3</v>
      </c>
      <c r="AZ161">
        <f t="shared" si="244"/>
        <v>7.7943454302131371E-3</v>
      </c>
      <c r="BA161">
        <f t="shared" si="244"/>
        <v>7.140389902154977E-3</v>
      </c>
      <c r="BB161">
        <f t="shared" si="244"/>
        <v>6.6061014469974309E-3</v>
      </c>
      <c r="BC161">
        <f t="shared" si="244"/>
        <v>6.1525341003118763E-3</v>
      </c>
      <c r="BD161">
        <f t="shared" si="244"/>
        <v>5.7583515578515957E-3</v>
      </c>
      <c r="BE161">
        <f t="shared" si="244"/>
        <v>5.4102550079141738E-3</v>
      </c>
      <c r="BF161">
        <f t="shared" si="244"/>
        <v>5.0992414272879325E-3</v>
      </c>
      <c r="BG161">
        <f t="shared" si="244"/>
        <v>4.8188550813259836E-3</v>
      </c>
      <c r="BH161">
        <f t="shared" si="244"/>
        <v>4.5642667940201187E-3</v>
      </c>
      <c r="BI161">
        <f t="shared" si="244"/>
        <v>4.331745372851901E-3</v>
      </c>
      <c r="BJ161">
        <f t="shared" si="244"/>
        <v>4.1183335665135167E-3</v>
      </c>
      <c r="BK161">
        <f t="shared" si="244"/>
        <v>3.9216388623879179E-3</v>
      </c>
      <c r="BL161">
        <f t="shared" si="244"/>
        <v>3.7396926512258213E-3</v>
      </c>
      <c r="BM161">
        <f t="shared" si="244"/>
        <v>3.5708520815881111E-3</v>
      </c>
      <c r="BN161">
        <f t="shared" si="244"/>
        <v>3.4137296494944082E-3</v>
      </c>
      <c r="BO161">
        <f t="shared" si="244"/>
        <v>3.2671414219987136E-3</v>
      </c>
      <c r="BP161">
        <f t="shared" si="245"/>
        <v>3.1300681448777953E-3</v>
      </c>
      <c r="BQ161">
        <f t="shared" si="245"/>
        <v>3.0016254833054338E-3</v>
      </c>
      <c r="BR161">
        <f t="shared" si="245"/>
        <v>2.881040878936268E-3</v>
      </c>
      <c r="BS161">
        <f t="shared" si="245"/>
        <v>2.7676352931106356E-3</v>
      </c>
      <c r="BT161">
        <f t="shared" si="245"/>
        <v>2.6608086203772411E-3</v>
      </c>
      <c r="BU161">
        <f t="shared" si="245"/>
        <v>2.5600279013310327E-3</v>
      </c>
      <c r="BV161">
        <f t="shared" si="245"/>
        <v>2.4648176998447987E-3</v>
      </c>
      <c r="BW161">
        <f t="shared" si="245"/>
        <v>2.374752174558026E-3</v>
      </c>
      <c r="BX161">
        <f t="shared" si="245"/>
        <v>2.2894484915272381E-3</v>
      </c>
      <c r="BY161">
        <f t="shared" si="245"/>
        <v>2.2085613093971407E-3</v>
      </c>
      <c r="BZ161">
        <f t="shared" si="245"/>
        <v>2.1317781302801673E-3</v>
      </c>
      <c r="CA161">
        <f t="shared" si="245"/>
        <v>2.0588153553979752E-3</v>
      </c>
      <c r="CB161">
        <f t="shared" si="245"/>
        <v>1.9894149189794764E-3</v>
      </c>
      <c r="CC161">
        <f t="shared" si="245"/>
        <v>1.9233414000635917E-3</v>
      </c>
      <c r="CD161">
        <f t="shared" si="245"/>
        <v>1.8603795319223836E-3</v>
      </c>
      <c r="CE161">
        <f t="shared" si="245"/>
        <v>1.8003320443666919E-3</v>
      </c>
      <c r="CF161">
        <f t="shared" si="246"/>
        <v>1.7430177863486148E-3</v>
      </c>
      <c r="CG161">
        <f t="shared" si="246"/>
        <v>1.688270085853731E-3</v>
      </c>
      <c r="CH161">
        <f t="shared" si="246"/>
        <v>1.6359353116849613E-3</v>
      </c>
      <c r="CI161">
        <f t="shared" si="246"/>
        <v>1.585871607828511E-3</v>
      </c>
      <c r="CJ161">
        <f t="shared" si="246"/>
        <v>1.5379477759977283E-3</v>
      </c>
      <c r="CK161">
        <f t="shared" si="246"/>
        <v>1.4920422859282189E-3</v>
      </c>
      <c r="CL161">
        <f t="shared" si="246"/>
        <v>1.4480423962422691E-3</v>
      </c>
      <c r="CM161">
        <f t="shared" si="246"/>
        <v>1.405843371362606E-3</v>
      </c>
      <c r="CN161">
        <f t="shared" si="246"/>
        <v>1.3653477821511924E-3</v>
      </c>
      <c r="CO161">
        <f t="shared" si="246"/>
        <v>1.3264648797689758E-3</v>
      </c>
      <c r="CP161">
        <f t="shared" si="246"/>
        <v>1.2891100337687556E-3</v>
      </c>
      <c r="CQ161">
        <f t="shared" si="246"/>
        <v>1.2532042267021353E-3</v>
      </c>
      <c r="CR161">
        <f t="shared" si="246"/>
        <v>8.0689744568353912E-4</v>
      </c>
      <c r="CS161">
        <f t="shared" si="246"/>
        <v>5.2411742517520293E-4</v>
      </c>
      <c r="CT161">
        <f t="shared" si="246"/>
        <v>3.6298877038465566E-4</v>
      </c>
      <c r="CU161">
        <f t="shared" si="246"/>
        <v>2.5252839664963102E-4</v>
      </c>
      <c r="CV161">
        <f t="shared" si="247"/>
        <v>1.7243629369394141E-4</v>
      </c>
      <c r="CW161">
        <f t="shared" si="247"/>
        <v>1.1335643814770531E-4</v>
      </c>
      <c r="CX161">
        <f t="shared" si="247"/>
        <v>7.0008629849440369E-5</v>
      </c>
      <c r="CY161">
        <f t="shared" si="247"/>
        <v>3.9041175791617924E-5</v>
      </c>
      <c r="CZ161">
        <f t="shared" si="247"/>
        <v>1.8154573289116313E-5</v>
      </c>
      <c r="DA161">
        <f t="shared" si="247"/>
        <v>5.6813100838704208E-6</v>
      </c>
      <c r="DB161">
        <f t="shared" si="247"/>
        <v>3.6090101377620297E-7</v>
      </c>
      <c r="DC161">
        <f t="shared" si="247"/>
        <v>0</v>
      </c>
      <c r="DD161">
        <f t="shared" si="247"/>
        <v>0</v>
      </c>
      <c r="DE161">
        <f t="shared" si="247"/>
        <v>0</v>
      </c>
      <c r="DF161">
        <f t="shared" si="247"/>
        <v>0</v>
      </c>
      <c r="DG161">
        <f t="shared" si="247"/>
        <v>0</v>
      </c>
      <c r="DH161">
        <f t="shared" si="247"/>
        <v>0</v>
      </c>
      <c r="DI161">
        <f t="shared" si="247"/>
        <v>0</v>
      </c>
      <c r="DJ161">
        <f t="shared" si="247"/>
        <v>0</v>
      </c>
      <c r="DK161">
        <f t="shared" si="247"/>
        <v>0</v>
      </c>
      <c r="DL161">
        <f t="shared" si="248"/>
        <v>0</v>
      </c>
      <c r="DM161">
        <f t="shared" si="248"/>
        <v>0</v>
      </c>
      <c r="DN161">
        <f t="shared" si="248"/>
        <v>0</v>
      </c>
      <c r="DO161">
        <f t="shared" si="248"/>
        <v>0</v>
      </c>
      <c r="DP161">
        <f t="shared" si="248"/>
        <v>0</v>
      </c>
      <c r="DQ161">
        <f t="shared" si="248"/>
        <v>0</v>
      </c>
      <c r="DR161">
        <f t="shared" si="248"/>
        <v>0</v>
      </c>
      <c r="DS161">
        <f t="shared" si="248"/>
        <v>0</v>
      </c>
      <c r="DT161">
        <f t="shared" si="248"/>
        <v>0</v>
      </c>
      <c r="DU161">
        <f t="shared" si="248"/>
        <v>0</v>
      </c>
      <c r="DV161">
        <f t="shared" si="248"/>
        <v>0</v>
      </c>
      <c r="DW161">
        <f t="shared" si="248"/>
        <v>0</v>
      </c>
      <c r="DX161">
        <f t="shared" si="248"/>
        <v>0</v>
      </c>
      <c r="DY161">
        <f t="shared" si="248"/>
        <v>0</v>
      </c>
      <c r="DZ161">
        <f t="shared" si="248"/>
        <v>0</v>
      </c>
      <c r="EA161">
        <f t="shared" si="248"/>
        <v>0</v>
      </c>
      <c r="EB161">
        <f t="shared" si="249"/>
        <v>0</v>
      </c>
      <c r="EC161">
        <f t="shared" si="249"/>
        <v>0</v>
      </c>
      <c r="ED161">
        <f t="shared" si="249"/>
        <v>0</v>
      </c>
      <c r="EE161">
        <f t="shared" si="249"/>
        <v>0</v>
      </c>
      <c r="EF161">
        <f t="shared" si="249"/>
        <v>0</v>
      </c>
      <c r="EG161">
        <f t="shared" si="249"/>
        <v>0</v>
      </c>
      <c r="EH161">
        <f t="shared" si="249"/>
        <v>0</v>
      </c>
      <c r="EI161">
        <f t="shared" si="249"/>
        <v>0</v>
      </c>
      <c r="EJ161">
        <f t="shared" si="249"/>
        <v>0</v>
      </c>
      <c r="EK161">
        <f t="shared" si="249"/>
        <v>0</v>
      </c>
      <c r="EL161">
        <f t="shared" si="249"/>
        <v>0</v>
      </c>
      <c r="EM161">
        <f t="shared" si="249"/>
        <v>0</v>
      </c>
      <c r="EN161">
        <f t="shared" si="250"/>
        <v>0</v>
      </c>
      <c r="EO161">
        <f t="shared" si="250"/>
        <v>0</v>
      </c>
      <c r="EP161">
        <f t="shared" si="250"/>
        <v>0</v>
      </c>
      <c r="EQ161">
        <f t="shared" si="250"/>
        <v>0</v>
      </c>
      <c r="ER161">
        <f t="shared" si="250"/>
        <v>0</v>
      </c>
      <c r="ES161">
        <f t="shared" si="250"/>
        <v>0</v>
      </c>
      <c r="ET161">
        <f t="shared" si="250"/>
        <v>0</v>
      </c>
      <c r="EU161">
        <f t="shared" si="250"/>
        <v>0</v>
      </c>
      <c r="EV161">
        <f t="shared" si="250"/>
        <v>0</v>
      </c>
      <c r="EW161">
        <f t="shared" si="250"/>
        <v>0</v>
      </c>
      <c r="EX161">
        <f t="shared" si="250"/>
        <v>0</v>
      </c>
      <c r="EZ161">
        <f t="shared" si="238"/>
        <v>0.88250610543440067</v>
      </c>
      <c r="FB161">
        <f t="shared" si="239"/>
        <v>1.085450905400992E-2</v>
      </c>
      <c r="FC161">
        <f t="shared" si="240"/>
        <v>0.24862826967616272</v>
      </c>
    </row>
    <row r="162" spans="1:159" x14ac:dyDescent="0.25">
      <c r="A162">
        <v>1075</v>
      </c>
      <c r="B162" s="19">
        <f>'Input spectra'!Y161</f>
        <v>4.3843734066718099E-2</v>
      </c>
      <c r="C162">
        <f>'Input spectra'!F161</f>
        <v>0</v>
      </c>
      <c r="D162">
        <f t="shared" si="241"/>
        <v>2.0653927966864227E-2</v>
      </c>
      <c r="E162">
        <f t="shared" si="241"/>
        <v>2.0413816263630806E-2</v>
      </c>
      <c r="F162">
        <f t="shared" si="241"/>
        <v>2.0175410141643115E-2</v>
      </c>
      <c r="G162">
        <f t="shared" si="241"/>
        <v>1.9938699273246721E-2</v>
      </c>
      <c r="H162">
        <f t="shared" si="241"/>
        <v>1.9703673388506988E-2</v>
      </c>
      <c r="I162">
        <f t="shared" si="241"/>
        <v>1.9470322274901728E-2</v>
      </c>
      <c r="J162">
        <f t="shared" si="241"/>
        <v>1.9238635777015407E-2</v>
      </c>
      <c r="K162">
        <f t="shared" si="241"/>
        <v>1.9008603796234931E-2</v>
      </c>
      <c r="L162">
        <f t="shared" si="241"/>
        <v>1.878021629044704E-2</v>
      </c>
      <c r="M162">
        <f t="shared" si="241"/>
        <v>1.8553463273737213E-2</v>
      </c>
      <c r="N162">
        <f t="shared" si="241"/>
        <v>1.8328334816090145E-2</v>
      </c>
      <c r="O162">
        <f t="shared" si="241"/>
        <v>1.8104821043091787E-2</v>
      </c>
      <c r="P162">
        <f t="shared" si="241"/>
        <v>1.7882912135632895E-2</v>
      </c>
      <c r="Q162">
        <f t="shared" si="241"/>
        <v>1.7662598329614122E-2</v>
      </c>
      <c r="R162">
        <f t="shared" si="241"/>
        <v>1.7443869915652631E-2</v>
      </c>
      <c r="S162">
        <f t="shared" si="241"/>
        <v>1.7226717238790223E-2</v>
      </c>
      <c r="T162">
        <f t="shared" si="242"/>
        <v>1.7011130698202981E-2</v>
      </c>
      <c r="U162">
        <f t="shared" si="242"/>
        <v>1.6797100746912375E-2</v>
      </c>
      <c r="V162">
        <f t="shared" si="242"/>
        <v>1.6584617891497917E-2</v>
      </c>
      <c r="W162">
        <f t="shared" si="242"/>
        <v>1.6373672691811246E-2</v>
      </c>
      <c r="X162">
        <f t="shared" si="242"/>
        <v>1.6164255760691724E-2</v>
      </c>
      <c r="Y162">
        <f t="shared" si="242"/>
        <v>1.5956357763683489E-2</v>
      </c>
      <c r="Z162">
        <f t="shared" si="242"/>
        <v>1.5749969418753965E-2</v>
      </c>
      <c r="AA162">
        <f t="shared" si="242"/>
        <v>1.5545081496013819E-2</v>
      </c>
      <c r="AB162">
        <f t="shared" si="242"/>
        <v>1.5341684817438408E-2</v>
      </c>
      <c r="AC162">
        <f t="shared" si="242"/>
        <v>1.5139770256590607E-2</v>
      </c>
      <c r="AD162">
        <f t="shared" si="242"/>
        <v>1.4939328738345102E-2</v>
      </c>
      <c r="AE162">
        <f t="shared" si="242"/>
        <v>1.4740351238614108E-2</v>
      </c>
      <c r="AF162">
        <f t="shared" si="242"/>
        <v>1.4542828784074506E-2</v>
      </c>
      <c r="AG162">
        <f t="shared" si="242"/>
        <v>1.4346752451896358E-2</v>
      </c>
      <c r="AH162">
        <f t="shared" si="242"/>
        <v>1.4152113369472877E-2</v>
      </c>
      <c r="AI162">
        <f t="shared" si="242"/>
        <v>1.3958902714151761E-2</v>
      </c>
      <c r="AJ162">
        <f t="shared" si="243"/>
        <v>1.3767111712967925E-2</v>
      </c>
      <c r="AK162">
        <f t="shared" si="243"/>
        <v>1.3576731642377597E-2</v>
      </c>
      <c r="AL162">
        <f t="shared" si="243"/>
        <v>1.3387753827993832E-2</v>
      </c>
      <c r="AM162">
        <f t="shared" si="243"/>
        <v>1.3200169644323356E-2</v>
      </c>
      <c r="AN162">
        <f t="shared" si="243"/>
        <v>1.301397051450478E-2</v>
      </c>
      <c r="AO162">
        <f t="shared" si="243"/>
        <v>1.2829147910048182E-2</v>
      </c>
      <c r="AP162">
        <f t="shared" si="243"/>
        <v>1.264569335057603E-2</v>
      </c>
      <c r="AQ162">
        <f t="shared" si="243"/>
        <v>1.2463598403565422E-2</v>
      </c>
      <c r="AR162">
        <f t="shared" si="243"/>
        <v>1.228285468409172E-2</v>
      </c>
      <c r="AS162">
        <f t="shared" si="243"/>
        <v>1.2103453854573443E-2</v>
      </c>
      <c r="AT162">
        <f t="shared" si="243"/>
        <v>1.1925387624518514E-2</v>
      </c>
      <c r="AU162">
        <f t="shared" si="243"/>
        <v>1.1748647750271847E-2</v>
      </c>
      <c r="AV162">
        <f t="shared" si="243"/>
        <v>1.157322603476417E-2</v>
      </c>
      <c r="AW162">
        <f t="shared" si="243"/>
        <v>1.1399114327262233E-2</v>
      </c>
      <c r="AX162">
        <f t="shared" si="243"/>
        <v>1.0133947247707215E-2</v>
      </c>
      <c r="AY162">
        <f t="shared" si="243"/>
        <v>8.659969365460686E-3</v>
      </c>
      <c r="AZ162">
        <f t="shared" si="244"/>
        <v>7.7963105016392118E-3</v>
      </c>
      <c r="BA162">
        <f t="shared" si="244"/>
        <v>7.1422276105612302E-3</v>
      </c>
      <c r="BB162">
        <f t="shared" si="244"/>
        <v>6.607836349119444E-3</v>
      </c>
      <c r="BC162">
        <f t="shared" si="244"/>
        <v>6.1541822060870565E-3</v>
      </c>
      <c r="BD162">
        <f t="shared" si="244"/>
        <v>5.7599243217639901E-3</v>
      </c>
      <c r="BE162">
        <f t="shared" si="244"/>
        <v>5.4117611181561786E-3</v>
      </c>
      <c r="BF162">
        <f t="shared" si="244"/>
        <v>5.1006877447553507E-3</v>
      </c>
      <c r="BG162">
        <f t="shared" si="244"/>
        <v>4.8202471863243524E-3</v>
      </c>
      <c r="BH162">
        <f t="shared" si="244"/>
        <v>4.5656093290526419E-3</v>
      </c>
      <c r="BI162">
        <f t="shared" si="244"/>
        <v>4.3330422698774984E-3</v>
      </c>
      <c r="BJ162">
        <f t="shared" si="244"/>
        <v>4.1195882043253401E-3</v>
      </c>
      <c r="BK162">
        <f t="shared" si="244"/>
        <v>3.9228541794878212E-3</v>
      </c>
      <c r="BL162">
        <f t="shared" si="244"/>
        <v>3.7408712291471667E-3</v>
      </c>
      <c r="BM162">
        <f t="shared" si="244"/>
        <v>3.57199620790606E-3</v>
      </c>
      <c r="BN162">
        <f t="shared" si="244"/>
        <v>3.4148413664625223E-3</v>
      </c>
      <c r="BO162">
        <f t="shared" si="244"/>
        <v>3.2682225647588528E-3</v>
      </c>
      <c r="BP162">
        <f t="shared" si="245"/>
        <v>3.1311203719425855E-3</v>
      </c>
      <c r="BQ162">
        <f t="shared" si="245"/>
        <v>3.0026503012056593E-3</v>
      </c>
      <c r="BR162">
        <f t="shared" si="245"/>
        <v>2.8820396623889508E-3</v>
      </c>
      <c r="BS162">
        <f t="shared" si="245"/>
        <v>2.7686093016979132E-3</v>
      </c>
      <c r="BT162">
        <f t="shared" si="245"/>
        <v>2.6617590124715846E-3</v>
      </c>
      <c r="BU162">
        <f t="shared" si="245"/>
        <v>2.5609557458216212E-3</v>
      </c>
      <c r="BV162">
        <f t="shared" si="245"/>
        <v>2.4657239860893508E-3</v>
      </c>
      <c r="BW162">
        <f t="shared" si="245"/>
        <v>2.3756378208886495E-3</v>
      </c>
      <c r="BX162">
        <f t="shared" si="245"/>
        <v>2.2903143525676165E-3</v>
      </c>
      <c r="BY162">
        <f t="shared" si="245"/>
        <v>2.2094081823946913E-3</v>
      </c>
      <c r="BZ162">
        <f t="shared" si="245"/>
        <v>2.1326067606158459E-3</v>
      </c>
      <c r="CA162">
        <f t="shared" si="245"/>
        <v>2.0596264414048408E-3</v>
      </c>
      <c r="CB162">
        <f t="shared" si="245"/>
        <v>1.9902091161765338E-3</v>
      </c>
      <c r="CC162">
        <f t="shared" si="245"/>
        <v>1.9241193248921153E-3</v>
      </c>
      <c r="CD162">
        <f t="shared" si="245"/>
        <v>1.861141765056596E-3</v>
      </c>
      <c r="CE162">
        <f t="shared" si="245"/>
        <v>1.8010791336584338E-3</v>
      </c>
      <c r="CF162">
        <f t="shared" si="246"/>
        <v>1.7437502494557857E-3</v>
      </c>
      <c r="CG162">
        <f t="shared" si="246"/>
        <v>1.6889884125942866E-3</v>
      </c>
      <c r="CH162">
        <f t="shared" si="246"/>
        <v>1.6366399661517357E-3</v>
      </c>
      <c r="CI162">
        <f t="shared" si="246"/>
        <v>1.58656303029477E-3</v>
      </c>
      <c r="CJ162">
        <f t="shared" si="246"/>
        <v>1.5386263846389493E-3</v>
      </c>
      <c r="CK162">
        <f t="shared" si="246"/>
        <v>1.4927084783819139E-3</v>
      </c>
      <c r="CL162">
        <f t="shared" si="246"/>
        <v>1.4486965510246016E-3</v>
      </c>
      <c r="CM162">
        <f t="shared" si="246"/>
        <v>1.406485849157992E-3</v>
      </c>
      <c r="CN162">
        <f t="shared" si="246"/>
        <v>1.3659789269889009E-3</v>
      </c>
      <c r="CO162">
        <f t="shared" si="246"/>
        <v>1.3270850200989188E-3</v>
      </c>
      <c r="CP162">
        <f t="shared" si="246"/>
        <v>1.2897194834470965E-3</v>
      </c>
      <c r="CQ162">
        <f t="shared" si="246"/>
        <v>1.2538032858960225E-3</v>
      </c>
      <c r="CR162">
        <f t="shared" si="246"/>
        <v>8.0728740006375649E-4</v>
      </c>
      <c r="CS162">
        <f t="shared" si="246"/>
        <v>5.2437347254726246E-4</v>
      </c>
      <c r="CT162">
        <f t="shared" si="246"/>
        <v>3.6316800874370197E-4</v>
      </c>
      <c r="CU162">
        <f t="shared" si="246"/>
        <v>2.5265441821882632E-4</v>
      </c>
      <c r="CV162">
        <f t="shared" si="247"/>
        <v>1.7252325220793816E-4</v>
      </c>
      <c r="CW162">
        <f t="shared" si="247"/>
        <v>1.1341419869011392E-4</v>
      </c>
      <c r="CX162">
        <f t="shared" si="247"/>
        <v>7.0044670459337119E-5</v>
      </c>
      <c r="CY162">
        <f t="shared" si="247"/>
        <v>3.9061479422142208E-5</v>
      </c>
      <c r="CZ162">
        <f t="shared" si="247"/>
        <v>1.8164110091960804E-5</v>
      </c>
      <c r="DA162">
        <f t="shared" si="247"/>
        <v>5.6843243928463209E-6</v>
      </c>
      <c r="DB162">
        <f t="shared" si="247"/>
        <v>3.610943918872703E-7</v>
      </c>
      <c r="DC162">
        <f t="shared" si="247"/>
        <v>0</v>
      </c>
      <c r="DD162">
        <f t="shared" si="247"/>
        <v>0</v>
      </c>
      <c r="DE162">
        <f t="shared" si="247"/>
        <v>0</v>
      </c>
      <c r="DF162">
        <f t="shared" si="247"/>
        <v>0</v>
      </c>
      <c r="DG162">
        <f t="shared" si="247"/>
        <v>0</v>
      </c>
      <c r="DH162">
        <f t="shared" si="247"/>
        <v>0</v>
      </c>
      <c r="DI162">
        <f t="shared" si="247"/>
        <v>0</v>
      </c>
      <c r="DJ162">
        <f t="shared" si="247"/>
        <v>0</v>
      </c>
      <c r="DK162">
        <f t="shared" si="247"/>
        <v>0</v>
      </c>
      <c r="DL162">
        <f t="shared" si="248"/>
        <v>0</v>
      </c>
      <c r="DM162">
        <f t="shared" si="248"/>
        <v>0</v>
      </c>
      <c r="DN162">
        <f t="shared" si="248"/>
        <v>0</v>
      </c>
      <c r="DO162">
        <f t="shared" si="248"/>
        <v>0</v>
      </c>
      <c r="DP162">
        <f t="shared" si="248"/>
        <v>0</v>
      </c>
      <c r="DQ162">
        <f t="shared" si="248"/>
        <v>0</v>
      </c>
      <c r="DR162">
        <f t="shared" si="248"/>
        <v>0</v>
      </c>
      <c r="DS162">
        <f t="shared" si="248"/>
        <v>0</v>
      </c>
      <c r="DT162">
        <f t="shared" si="248"/>
        <v>0</v>
      </c>
      <c r="DU162">
        <f t="shared" si="248"/>
        <v>0</v>
      </c>
      <c r="DV162">
        <f t="shared" si="248"/>
        <v>0</v>
      </c>
      <c r="DW162">
        <f t="shared" si="248"/>
        <v>0</v>
      </c>
      <c r="DX162">
        <f t="shared" si="248"/>
        <v>0</v>
      </c>
      <c r="DY162">
        <f t="shared" si="248"/>
        <v>0</v>
      </c>
      <c r="DZ162">
        <f t="shared" si="248"/>
        <v>0</v>
      </c>
      <c r="EA162">
        <f t="shared" si="248"/>
        <v>0</v>
      </c>
      <c r="EB162">
        <f t="shared" si="249"/>
        <v>0</v>
      </c>
      <c r="EC162">
        <f t="shared" si="249"/>
        <v>0</v>
      </c>
      <c r="ED162">
        <f t="shared" si="249"/>
        <v>0</v>
      </c>
      <c r="EE162">
        <f t="shared" si="249"/>
        <v>0</v>
      </c>
      <c r="EF162">
        <f t="shared" si="249"/>
        <v>0</v>
      </c>
      <c r="EG162">
        <f t="shared" si="249"/>
        <v>0</v>
      </c>
      <c r="EH162">
        <f t="shared" si="249"/>
        <v>0</v>
      </c>
      <c r="EI162">
        <f t="shared" si="249"/>
        <v>0</v>
      </c>
      <c r="EJ162">
        <f t="shared" si="249"/>
        <v>0</v>
      </c>
      <c r="EK162">
        <f t="shared" si="249"/>
        <v>0</v>
      </c>
      <c r="EL162">
        <f t="shared" si="249"/>
        <v>0</v>
      </c>
      <c r="EM162">
        <f t="shared" si="249"/>
        <v>0</v>
      </c>
      <c r="EN162">
        <f t="shared" si="250"/>
        <v>0</v>
      </c>
      <c r="EO162">
        <f t="shared" si="250"/>
        <v>0</v>
      </c>
      <c r="EP162">
        <f t="shared" si="250"/>
        <v>0</v>
      </c>
      <c r="EQ162">
        <f t="shared" si="250"/>
        <v>0</v>
      </c>
      <c r="ER162">
        <f t="shared" si="250"/>
        <v>0</v>
      </c>
      <c r="ES162">
        <f t="shared" si="250"/>
        <v>0</v>
      </c>
      <c r="ET162">
        <f t="shared" si="250"/>
        <v>0</v>
      </c>
      <c r="EU162">
        <f t="shared" si="250"/>
        <v>0</v>
      </c>
      <c r="EV162">
        <f t="shared" si="250"/>
        <v>0</v>
      </c>
      <c r="EW162">
        <f t="shared" si="250"/>
        <v>0</v>
      </c>
      <c r="EX162">
        <f t="shared" si="250"/>
        <v>0</v>
      </c>
      <c r="EZ162">
        <f t="shared" si="238"/>
        <v>0.88263370439431699</v>
      </c>
      <c r="FB162">
        <f t="shared" si="239"/>
        <v>1.084166457554947E-2</v>
      </c>
      <c r="FC162">
        <f t="shared" si="240"/>
        <v>0.24862991074431062</v>
      </c>
    </row>
    <row r="163" spans="1:159" x14ac:dyDescent="0.25">
      <c r="A163">
        <v>1080</v>
      </c>
      <c r="B163" s="19">
        <f>'Input spectra'!Y162</f>
        <v>4.3791216727564503E-2</v>
      </c>
      <c r="C163">
        <f>'Input spectra'!F162</f>
        <v>0</v>
      </c>
      <c r="D163">
        <f t="shared" si="241"/>
        <v>2.0653927966864227E-2</v>
      </c>
      <c r="E163">
        <f t="shared" si="241"/>
        <v>2.0413923471843533E-2</v>
      </c>
      <c r="F163">
        <f t="shared" si="241"/>
        <v>2.0175622054527418E-2</v>
      </c>
      <c r="G163">
        <f t="shared" si="241"/>
        <v>1.9939013413950993E-2</v>
      </c>
      <c r="H163">
        <f t="shared" si="241"/>
        <v>1.9704087306653715E-2</v>
      </c>
      <c r="I163">
        <f t="shared" si="241"/>
        <v>1.9470833546373526E-2</v>
      </c>
      <c r="J163">
        <f t="shared" si="241"/>
        <v>1.9239242003742555E-2</v>
      </c>
      <c r="K163">
        <f t="shared" si="241"/>
        <v>1.9009302605984404E-2</v>
      </c>
      <c r="L163">
        <f t="shared" si="241"/>
        <v>1.8781005336613008E-2</v>
      </c>
      <c r="M163">
        <f t="shared" si="241"/>
        <v>1.8554340235133002E-2</v>
      </c>
      <c r="N163">
        <f t="shared" si="241"/>
        <v>1.8329297396741672E-2</v>
      </c>
      <c r="O163">
        <f t="shared" si="241"/>
        <v>1.8105866972032408E-2</v>
      </c>
      <c r="P163">
        <f t="shared" si="241"/>
        <v>1.7884039166699742E-2</v>
      </c>
      <c r="Q163">
        <f t="shared" si="241"/>
        <v>1.7663804241245831E-2</v>
      </c>
      <c r="R163">
        <f t="shared" si="241"/>
        <v>1.7445152510688504E-2</v>
      </c>
      <c r="S163">
        <f t="shared" si="241"/>
        <v>1.7228074344270795E-2</v>
      </c>
      <c r="T163">
        <f t="shared" si="242"/>
        <v>1.7012560165172004E-2</v>
      </c>
      <c r="U163">
        <f t="shared" si="242"/>
        <v>1.6798600450220171E-2</v>
      </c>
      <c r="V163">
        <f t="shared" si="242"/>
        <v>1.6586185729606139E-2</v>
      </c>
      <c r="W163">
        <f t="shared" si="242"/>
        <v>1.6375306586599005E-2</v>
      </c>
      <c r="X163">
        <f t="shared" si="242"/>
        <v>1.6165953657263074E-2</v>
      </c>
      <c r="Y163">
        <f t="shared" si="242"/>
        <v>1.5958117630176284E-2</v>
      </c>
      <c r="Z163">
        <f t="shared" si="242"/>
        <v>1.5751789246150054E-2</v>
      </c>
      <c r="AA163">
        <f t="shared" si="242"/>
        <v>1.5546959297950596E-2</v>
      </c>
      <c r="AB163">
        <f t="shared" si="242"/>
        <v>1.5343618630021667E-2</v>
      </c>
      <c r="AC163">
        <f t="shared" si="242"/>
        <v>1.5141758138208752E-2</v>
      </c>
      <c r="AD163">
        <f t="shared" si="242"/>
        <v>1.4941368769484646E-2</v>
      </c>
      <c r="AE163">
        <f t="shared" si="242"/>
        <v>1.4742441521676501E-2</v>
      </c>
      <c r="AF163">
        <f t="shared" si="242"/>
        <v>1.454496744319423E-2</v>
      </c>
      <c r="AG163">
        <f t="shared" si="242"/>
        <v>1.4348937632760345E-2</v>
      </c>
      <c r="AH163">
        <f t="shared" si="242"/>
        <v>1.4154343239141191E-2</v>
      </c>
      <c r="AI163">
        <f t="shared" si="242"/>
        <v>1.3961175460879547E-2</v>
      </c>
      <c r="AJ163">
        <f t="shared" si="243"/>
        <v>1.3769425546028634E-2</v>
      </c>
      <c r="AK163">
        <f t="shared" si="243"/>
        <v>1.3579084791887464E-2</v>
      </c>
      <c r="AL163">
        <f t="shared" si="243"/>
        <v>1.3390144544737604E-2</v>
      </c>
      <c r="AM163">
        <f t="shared" si="243"/>
        <v>1.3202596199581255E-2</v>
      </c>
      <c r="AN163">
        <f t="shared" si="243"/>
        <v>1.3016431199880699E-2</v>
      </c>
      <c r="AO163">
        <f t="shared" si="243"/>
        <v>1.2831641037299115E-2</v>
      </c>
      <c r="AP163">
        <f t="shared" si="243"/>
        <v>1.2648217251442705E-2</v>
      </c>
      <c r="AQ163">
        <f t="shared" si="243"/>
        <v>1.2466151429604153E-2</v>
      </c>
      <c r="AR163">
        <f t="shared" si="243"/>
        <v>1.2285435206507446E-2</v>
      </c>
      <c r="AS163">
        <f t="shared" si="243"/>
        <v>1.2106060264053982E-2</v>
      </c>
      <c r="AT163">
        <f t="shared" si="243"/>
        <v>1.1928018331069979E-2</v>
      </c>
      <c r="AU163">
        <f t="shared" si="243"/>
        <v>1.1751301183055252E-2</v>
      </c>
      <c r="AV163">
        <f t="shared" si="243"/>
        <v>1.1575900641933206E-2</v>
      </c>
      <c r="AW163">
        <f t="shared" si="243"/>
        <v>1.1401808575802204E-2</v>
      </c>
      <c r="AX163">
        <f t="shared" si="243"/>
        <v>1.0136395699988598E-2</v>
      </c>
      <c r="AY163">
        <f t="shared" si="243"/>
        <v>8.6621071824667748E-3</v>
      </c>
      <c r="AZ163">
        <f t="shared" si="244"/>
        <v>7.7982760684892748E-3</v>
      </c>
      <c r="BA163">
        <f t="shared" si="244"/>
        <v>7.1440657919349601E-3</v>
      </c>
      <c r="BB163">
        <f t="shared" si="244"/>
        <v>6.6095717068634921E-3</v>
      </c>
      <c r="BC163">
        <f t="shared" si="244"/>
        <v>6.1558307533474193E-3</v>
      </c>
      <c r="BD163">
        <f t="shared" si="244"/>
        <v>5.7614975152413921E-3</v>
      </c>
      <c r="BE163">
        <f t="shared" si="244"/>
        <v>5.4132676476701148E-3</v>
      </c>
      <c r="BF163">
        <f t="shared" si="244"/>
        <v>5.1021344724473568E-3</v>
      </c>
      <c r="BG163">
        <f t="shared" si="244"/>
        <v>4.8216396934838762E-3</v>
      </c>
      <c r="BH163">
        <f t="shared" si="244"/>
        <v>4.5669522589788895E-3</v>
      </c>
      <c r="BI163">
        <f t="shared" si="244"/>
        <v>4.3343395551858205E-3</v>
      </c>
      <c r="BJ163">
        <f t="shared" si="244"/>
        <v>4.1208432243587615E-3</v>
      </c>
      <c r="BK163">
        <f t="shared" si="244"/>
        <v>3.9240698732148707E-3</v>
      </c>
      <c r="BL163">
        <f t="shared" si="244"/>
        <v>3.7420501785016872E-3</v>
      </c>
      <c r="BM163">
        <f t="shared" si="244"/>
        <v>3.5731407008101905E-3</v>
      </c>
      <c r="BN163">
        <f t="shared" si="244"/>
        <v>3.4159534454729613E-3</v>
      </c>
      <c r="BO163">
        <f t="shared" si="244"/>
        <v>3.2693040652842426E-3</v>
      </c>
      <c r="BP163">
        <f t="shared" si="245"/>
        <v>3.1321729527318777E-3</v>
      </c>
      <c r="BQ163">
        <f t="shared" si="245"/>
        <v>3.0036754690002123E-3</v>
      </c>
      <c r="BR163">
        <f t="shared" si="245"/>
        <v>2.8830387920944041E-3</v>
      </c>
      <c r="BS163">
        <f t="shared" si="245"/>
        <v>2.7695836530661666E-3</v>
      </c>
      <c r="BT163">
        <f t="shared" si="245"/>
        <v>2.6627097440285732E-3</v>
      </c>
      <c r="BU163">
        <f t="shared" si="245"/>
        <v>2.5618839265958097E-3</v>
      </c>
      <c r="BV163">
        <f t="shared" si="245"/>
        <v>2.4666306055653453E-3</v>
      </c>
      <c r="BW163">
        <f t="shared" si="245"/>
        <v>2.3765237975145481E-3</v>
      </c>
      <c r="BX163">
        <f t="shared" si="245"/>
        <v>2.2911805410734715E-3</v>
      </c>
      <c r="BY163">
        <f t="shared" si="245"/>
        <v>2.210255380125755E-3</v>
      </c>
      <c r="BZ163">
        <f t="shared" si="245"/>
        <v>2.133435713043314E-3</v>
      </c>
      <c r="CA163">
        <f t="shared" si="245"/>
        <v>2.0604378469452228E-3</v>
      </c>
      <c r="CB163">
        <f t="shared" si="245"/>
        <v>1.991003630426199E-3</v>
      </c>
      <c r="CC163">
        <f t="shared" si="245"/>
        <v>1.9248975643642271E-3</v>
      </c>
      <c r="CD163">
        <f t="shared" si="245"/>
        <v>1.8619043104923258E-3</v>
      </c>
      <c r="CE163">
        <f t="shared" si="245"/>
        <v>1.8018265329721025E-3</v>
      </c>
      <c r="CF163">
        <f t="shared" si="246"/>
        <v>1.7444830203637188E-3</v>
      </c>
      <c r="CG163">
        <f t="shared" si="246"/>
        <v>1.6897070449691785E-3</v>
      </c>
      <c r="CH163">
        <f t="shared" si="246"/>
        <v>1.6373449241377962E-3</v>
      </c>
      <c r="CI163">
        <f t="shared" si="246"/>
        <v>1.5872547542135707E-3</v>
      </c>
      <c r="CJ163">
        <f t="shared" si="246"/>
        <v>1.5393052927114615E-3</v>
      </c>
      <c r="CK163">
        <f t="shared" si="246"/>
        <v>1.4933749682885626E-3</v>
      </c>
      <c r="CL163">
        <f t="shared" si="246"/>
        <v>1.449351001322093E-3</v>
      </c>
      <c r="CM163">
        <f t="shared" si="246"/>
        <v>1.4071286205691003E-3</v>
      </c>
      <c r="CN163">
        <f t="shared" si="246"/>
        <v>1.3666103635792393E-3</v>
      </c>
      <c r="CO163">
        <f t="shared" si="246"/>
        <v>1.3277054503528806E-3</v>
      </c>
      <c r="CP163">
        <f t="shared" si="246"/>
        <v>1.2903292212536042E-3</v>
      </c>
      <c r="CQ163">
        <f t="shared" si="246"/>
        <v>1.2544026314533845E-3</v>
      </c>
      <c r="CR163">
        <f t="shared" si="246"/>
        <v>8.0767754289966839E-4</v>
      </c>
      <c r="CS163">
        <f t="shared" si="246"/>
        <v>5.2462964500628458E-4</v>
      </c>
      <c r="CT163">
        <f t="shared" si="246"/>
        <v>3.6334733560793627E-4</v>
      </c>
      <c r="CU163">
        <f t="shared" si="246"/>
        <v>2.5278050267772467E-4</v>
      </c>
      <c r="CV163">
        <f t="shared" si="247"/>
        <v>1.7261025457455432E-4</v>
      </c>
      <c r="CW163">
        <f t="shared" si="247"/>
        <v>1.1347198866428939E-4</v>
      </c>
      <c r="CX163">
        <f t="shared" si="247"/>
        <v>7.0080729623025944E-5</v>
      </c>
      <c r="CY163">
        <f t="shared" si="247"/>
        <v>3.9081793611708428E-5</v>
      </c>
      <c r="CZ163">
        <f t="shared" si="247"/>
        <v>1.8173651904595773E-5</v>
      </c>
      <c r="DA163">
        <f t="shared" si="247"/>
        <v>5.6873403011115518E-6</v>
      </c>
      <c r="DB163">
        <f t="shared" si="247"/>
        <v>3.6128787361426669E-7</v>
      </c>
      <c r="DC163">
        <f t="shared" si="247"/>
        <v>0</v>
      </c>
      <c r="DD163">
        <f t="shared" si="247"/>
        <v>0</v>
      </c>
      <c r="DE163">
        <f t="shared" si="247"/>
        <v>0</v>
      </c>
      <c r="DF163">
        <f t="shared" si="247"/>
        <v>0</v>
      </c>
      <c r="DG163">
        <f t="shared" si="247"/>
        <v>0</v>
      </c>
      <c r="DH163">
        <f t="shared" si="247"/>
        <v>0</v>
      </c>
      <c r="DI163">
        <f t="shared" si="247"/>
        <v>0</v>
      </c>
      <c r="DJ163">
        <f t="shared" si="247"/>
        <v>0</v>
      </c>
      <c r="DK163">
        <f t="shared" si="247"/>
        <v>0</v>
      </c>
      <c r="DL163">
        <f t="shared" si="248"/>
        <v>0</v>
      </c>
      <c r="DM163">
        <f t="shared" si="248"/>
        <v>0</v>
      </c>
      <c r="DN163">
        <f t="shared" si="248"/>
        <v>0</v>
      </c>
      <c r="DO163">
        <f t="shared" si="248"/>
        <v>0</v>
      </c>
      <c r="DP163">
        <f t="shared" si="248"/>
        <v>0</v>
      </c>
      <c r="DQ163">
        <f t="shared" si="248"/>
        <v>0</v>
      </c>
      <c r="DR163">
        <f t="shared" si="248"/>
        <v>0</v>
      </c>
      <c r="DS163">
        <f t="shared" si="248"/>
        <v>0</v>
      </c>
      <c r="DT163">
        <f t="shared" si="248"/>
        <v>0</v>
      </c>
      <c r="DU163">
        <f t="shared" si="248"/>
        <v>0</v>
      </c>
      <c r="DV163">
        <f t="shared" si="248"/>
        <v>0</v>
      </c>
      <c r="DW163">
        <f t="shared" si="248"/>
        <v>0</v>
      </c>
      <c r="DX163">
        <f t="shared" si="248"/>
        <v>0</v>
      </c>
      <c r="DY163">
        <f t="shared" si="248"/>
        <v>0</v>
      </c>
      <c r="DZ163">
        <f t="shared" si="248"/>
        <v>0</v>
      </c>
      <c r="EA163">
        <f t="shared" si="248"/>
        <v>0</v>
      </c>
      <c r="EB163">
        <f t="shared" si="249"/>
        <v>0</v>
      </c>
      <c r="EC163">
        <f t="shared" si="249"/>
        <v>0</v>
      </c>
      <c r="ED163">
        <f t="shared" si="249"/>
        <v>0</v>
      </c>
      <c r="EE163">
        <f t="shared" si="249"/>
        <v>0</v>
      </c>
      <c r="EF163">
        <f t="shared" si="249"/>
        <v>0</v>
      </c>
      <c r="EG163">
        <f t="shared" si="249"/>
        <v>0</v>
      </c>
      <c r="EH163">
        <f t="shared" si="249"/>
        <v>0</v>
      </c>
      <c r="EI163">
        <f t="shared" si="249"/>
        <v>0</v>
      </c>
      <c r="EJ163">
        <f t="shared" si="249"/>
        <v>0</v>
      </c>
      <c r="EK163">
        <f t="shared" si="249"/>
        <v>0</v>
      </c>
      <c r="EL163">
        <f t="shared" si="249"/>
        <v>0</v>
      </c>
      <c r="EM163">
        <f t="shared" si="249"/>
        <v>0</v>
      </c>
      <c r="EN163">
        <f t="shared" si="250"/>
        <v>0</v>
      </c>
      <c r="EO163">
        <f t="shared" si="250"/>
        <v>0</v>
      </c>
      <c r="EP163">
        <f t="shared" si="250"/>
        <v>0</v>
      </c>
      <c r="EQ163">
        <f t="shared" si="250"/>
        <v>0</v>
      </c>
      <c r="ER163">
        <f t="shared" si="250"/>
        <v>0</v>
      </c>
      <c r="ES163">
        <f t="shared" si="250"/>
        <v>0</v>
      </c>
      <c r="ET163">
        <f t="shared" si="250"/>
        <v>0</v>
      </c>
      <c r="EU163">
        <f t="shared" si="250"/>
        <v>0</v>
      </c>
      <c r="EV163">
        <f t="shared" si="250"/>
        <v>0</v>
      </c>
      <c r="EW163">
        <f t="shared" si="250"/>
        <v>0</v>
      </c>
      <c r="EX163">
        <f t="shared" si="250"/>
        <v>0</v>
      </c>
      <c r="EZ163">
        <f t="shared" si="238"/>
        <v>0.88276133203449292</v>
      </c>
      <c r="FB163">
        <f t="shared" si="239"/>
        <v>1.0828819759805652E-2</v>
      </c>
      <c r="FC163">
        <f t="shared" si="240"/>
        <v>0.24863155181269536</v>
      </c>
    </row>
    <row r="164" spans="1:159" x14ac:dyDescent="0.25">
      <c r="A164">
        <v>1085</v>
      </c>
      <c r="B164" s="19">
        <f>'Input spectra'!Y163</f>
        <v>4.37386993884109E-2</v>
      </c>
      <c r="C164">
        <f>'Input spectra'!F163</f>
        <v>0</v>
      </c>
      <c r="D164">
        <f t="shared" si="241"/>
        <v>2.0653927966864227E-2</v>
      </c>
      <c r="E164">
        <f t="shared" si="241"/>
        <v>2.0414030680619293E-2</v>
      </c>
      <c r="F164">
        <f t="shared" si="241"/>
        <v>2.0175833969637551E-2</v>
      </c>
      <c r="G164">
        <f t="shared" si="241"/>
        <v>1.9939327559604654E-2</v>
      </c>
      <c r="H164">
        <f t="shared" si="241"/>
        <v>1.9704501233495687E-2</v>
      </c>
      <c r="I164">
        <f t="shared" si="241"/>
        <v>1.9471344831270804E-2</v>
      </c>
      <c r="J164">
        <f t="shared" si="241"/>
        <v>1.923984824957245E-2</v>
      </c>
      <c r="K164">
        <f t="shared" si="241"/>
        <v>1.901000144142409E-2</v>
      </c>
      <c r="L164">
        <f t="shared" si="241"/>
        <v>1.8781794415930558E-2</v>
      </c>
      <c r="M164">
        <f t="shared" si="241"/>
        <v>1.8555217237979885E-2</v>
      </c>
      <c r="N164">
        <f t="shared" si="241"/>
        <v>1.8330260027946698E-2</v>
      </c>
      <c r="O164">
        <f t="shared" si="241"/>
        <v>1.8106912961397121E-2</v>
      </c>
      <c r="P164">
        <f t="shared" si="241"/>
        <v>1.7885166268795237E-2</v>
      </c>
      <c r="Q164">
        <f t="shared" si="241"/>
        <v>1.7665010235211005E-2</v>
      </c>
      <c r="R164">
        <f t="shared" si="241"/>
        <v>1.7446435200029711E-2</v>
      </c>
      <c r="S164">
        <f t="shared" si="241"/>
        <v>1.7229431556662934E-2</v>
      </c>
      <c r="T164">
        <f t="shared" si="242"/>
        <v>1.7013989752260955E-2</v>
      </c>
      <c r="U164">
        <f t="shared" si="242"/>
        <v>1.6800100287426671E-2</v>
      </c>
      <c r="V164">
        <f t="shared" si="242"/>
        <v>1.6587753715930999E-2</v>
      </c>
      <c r="W164">
        <f t="shared" si="242"/>
        <v>1.6376940644429728E-2</v>
      </c>
      <c r="X164">
        <f t="shared" si="242"/>
        <v>1.6167651732181806E-2</v>
      </c>
      <c r="Y164">
        <f t="shared" si="242"/>
        <v>1.5959877690769141E-2</v>
      </c>
      <c r="Z164">
        <f t="shared" si="242"/>
        <v>1.5753609283817773E-2</v>
      </c>
      <c r="AA164">
        <f t="shared" si="242"/>
        <v>1.5548837326720539E-2</v>
      </c>
      <c r="AB164">
        <f t="shared" si="242"/>
        <v>1.5345552686361143E-2</v>
      </c>
      <c r="AC164">
        <f t="shared" si="242"/>
        <v>1.5143746280839662E-2</v>
      </c>
      <c r="AD164">
        <f t="shared" si="242"/>
        <v>1.4943409079199428E-2</v>
      </c>
      <c r="AE164">
        <f t="shared" si="242"/>
        <v>1.4744532101155389E-2</v>
      </c>
      <c r="AF164">
        <f t="shared" si="242"/>
        <v>1.4547106416823798E-2</v>
      </c>
      <c r="AG164">
        <f t="shared" si="242"/>
        <v>1.4351123146453343E-2</v>
      </c>
      <c r="AH164">
        <f t="shared" si="242"/>
        <v>1.4156573460157647E-2</v>
      </c>
      <c r="AI164">
        <f t="shared" si="242"/>
        <v>1.3963448577649147E-2</v>
      </c>
      <c r="AJ164">
        <f t="shared" si="243"/>
        <v>1.3771739767974356E-2</v>
      </c>
      <c r="AK164">
        <f t="shared" si="243"/>
        <v>1.358143834925047E-2</v>
      </c>
      <c r="AL164">
        <f t="shared" si="243"/>
        <v>1.339253568840337E-2</v>
      </c>
      <c r="AM164">
        <f t="shared" si="243"/>
        <v>1.3205023200906937E-2</v>
      </c>
      <c r="AN164">
        <f t="shared" si="243"/>
        <v>1.3018892350523734E-2</v>
      </c>
      <c r="AO164">
        <f t="shared" si="243"/>
        <v>1.2834134649047035E-2</v>
      </c>
      <c r="AP164">
        <f t="shared" si="243"/>
        <v>1.2650741656044164E-2</v>
      </c>
      <c r="AQ164">
        <f t="shared" si="243"/>
        <v>1.2468704978601163E-2</v>
      </c>
      <c r="AR164">
        <f t="shared" si="243"/>
        <v>1.22880162710688E-2</v>
      </c>
      <c r="AS164">
        <f t="shared" si="243"/>
        <v>1.210866723480988E-2</v>
      </c>
      <c r="AT164">
        <f t="shared" si="243"/>
        <v>1.1930649617947819E-2</v>
      </c>
      <c r="AU164">
        <f t="shared" si="243"/>
        <v>1.1753955215116605E-2</v>
      </c>
      <c r="AV164">
        <f t="shared" si="243"/>
        <v>1.1578575867211964E-2</v>
      </c>
      <c r="AW164">
        <f t="shared" si="243"/>
        <v>1.1404503461143857E-2</v>
      </c>
      <c r="AX164">
        <f t="shared" si="243"/>
        <v>1.0138844743837949E-2</v>
      </c>
      <c r="AY164">
        <f t="shared" si="243"/>
        <v>8.6642455272185597E-3</v>
      </c>
      <c r="AZ164">
        <f t="shared" si="244"/>
        <v>7.8002421308882323E-3</v>
      </c>
      <c r="BA164">
        <f t="shared" si="244"/>
        <v>7.1459044463978915E-3</v>
      </c>
      <c r="BB164">
        <f t="shared" si="244"/>
        <v>6.6113075203492293E-3</v>
      </c>
      <c r="BC164">
        <f t="shared" si="244"/>
        <v>6.1574797422112287E-3</v>
      </c>
      <c r="BD164">
        <f t="shared" si="244"/>
        <v>5.7630711384011272E-3</v>
      </c>
      <c r="BE164">
        <f t="shared" si="244"/>
        <v>5.4147745965726982E-3</v>
      </c>
      <c r="BF164">
        <f t="shared" si="244"/>
        <v>5.1035816104803063E-3</v>
      </c>
      <c r="BG164">
        <f t="shared" si="244"/>
        <v>4.8230326029207347E-3</v>
      </c>
      <c r="BH164">
        <f t="shared" si="244"/>
        <v>4.5682955839150162E-3</v>
      </c>
      <c r="BI164">
        <f t="shared" si="244"/>
        <v>4.335637228893117E-3</v>
      </c>
      <c r="BJ164">
        <f t="shared" si="244"/>
        <v>4.1220986267302244E-3</v>
      </c>
      <c r="BK164">
        <f t="shared" si="244"/>
        <v>3.9252859436857829E-3</v>
      </c>
      <c r="BL164">
        <f t="shared" si="244"/>
        <v>3.7432294994064422E-3</v>
      </c>
      <c r="BM164">
        <f t="shared" si="244"/>
        <v>3.5742855604179598E-3</v>
      </c>
      <c r="BN164">
        <f t="shared" si="244"/>
        <v>3.4170658866436274E-3</v>
      </c>
      <c r="BO164">
        <f t="shared" si="244"/>
        <v>3.2703859236932718E-3</v>
      </c>
      <c r="BP164">
        <f t="shared" si="245"/>
        <v>3.1332258873645823E-3</v>
      </c>
      <c r="BQ164">
        <f t="shared" si="245"/>
        <v>3.0047009868085536E-3</v>
      </c>
      <c r="BR164">
        <f t="shared" si="245"/>
        <v>2.884038268172664E-3</v>
      </c>
      <c r="BS164">
        <f t="shared" si="245"/>
        <v>2.7705583473360313E-3</v>
      </c>
      <c r="BT164">
        <f t="shared" si="245"/>
        <v>2.6636608151694571E-3</v>
      </c>
      <c r="BU164">
        <f t="shared" si="245"/>
        <v>2.5628124437754793E-3</v>
      </c>
      <c r="BV164">
        <f t="shared" si="245"/>
        <v>2.467537558395308E-3</v>
      </c>
      <c r="BW164">
        <f t="shared" si="245"/>
        <v>2.3774101045589031E-3</v>
      </c>
      <c r="BX164">
        <f t="shared" si="245"/>
        <v>2.2920470571686493E-3</v>
      </c>
      <c r="BY164">
        <f t="shared" si="245"/>
        <v>2.211102902714852E-3</v>
      </c>
      <c r="BZ164">
        <f t="shared" si="245"/>
        <v>2.1342649876877704E-3</v>
      </c>
      <c r="CA164">
        <f t="shared" si="245"/>
        <v>2.0612495721450039E-3</v>
      </c>
      <c r="CB164">
        <f t="shared" si="245"/>
        <v>1.9917984618550428E-3</v>
      </c>
      <c r="CC164">
        <f t="shared" si="245"/>
        <v>1.925676118607189E-3</v>
      </c>
      <c r="CD164">
        <f t="shared" si="245"/>
        <v>1.8626671683575292E-3</v>
      </c>
      <c r="CE164">
        <f t="shared" si="245"/>
        <v>1.8025742424363496E-3</v>
      </c>
      <c r="CF164">
        <f t="shared" si="246"/>
        <v>1.7452160992017603E-3</v>
      </c>
      <c r="CG164">
        <f t="shared" si="246"/>
        <v>1.6904259831084473E-3</v>
      </c>
      <c r="CH164">
        <f t="shared" si="246"/>
        <v>1.638050185773879E-3</v>
      </c>
      <c r="CI164">
        <f t="shared" si="246"/>
        <v>1.5879467797163427E-3</v>
      </c>
      <c r="CJ164">
        <f t="shared" si="246"/>
        <v>1.5399845003473865E-3</v>
      </c>
      <c r="CK164">
        <f t="shared" si="246"/>
        <v>1.4940417557809771E-3</v>
      </c>
      <c r="CL164">
        <f t="shared" si="246"/>
        <v>1.4500057472682428E-3</v>
      </c>
      <c r="CM164">
        <f t="shared" si="246"/>
        <v>1.4077716857301154E-3</v>
      </c>
      <c r="CN164">
        <f t="shared" si="246"/>
        <v>1.367242092057073E-3</v>
      </c>
      <c r="CO164">
        <f t="shared" si="246"/>
        <v>1.3283261706664047E-3</v>
      </c>
      <c r="CP164">
        <f t="shared" si="246"/>
        <v>1.290939247324496E-3</v>
      </c>
      <c r="CQ164">
        <f t="shared" si="246"/>
        <v>1.2550022635111106E-3</v>
      </c>
      <c r="CR164">
        <f t="shared" si="246"/>
        <v>8.0806787428235115E-4</v>
      </c>
      <c r="CS164">
        <f t="shared" si="246"/>
        <v>5.2488594261337809E-4</v>
      </c>
      <c r="CT164">
        <f t="shared" si="246"/>
        <v>3.6352675102106102E-4</v>
      </c>
      <c r="CU164">
        <f t="shared" si="246"/>
        <v>2.5290665005771068E-4</v>
      </c>
      <c r="CV164">
        <f t="shared" si="247"/>
        <v>1.7269730081590447E-4</v>
      </c>
      <c r="CW164">
        <f t="shared" si="247"/>
        <v>1.135298080852286E-4</v>
      </c>
      <c r="CX164">
        <f t="shared" si="247"/>
        <v>7.011680735005838E-5</v>
      </c>
      <c r="CY164">
        <f t="shared" si="247"/>
        <v>3.9102118365807891E-5</v>
      </c>
      <c r="CZ164">
        <f t="shared" si="247"/>
        <v>1.8183198729652927E-5</v>
      </c>
      <c r="DA164">
        <f t="shared" si="247"/>
        <v>5.6903578095146423E-6</v>
      </c>
      <c r="DB164">
        <f t="shared" si="247"/>
        <v>3.6148145901271177E-7</v>
      </c>
      <c r="DC164">
        <f t="shared" si="247"/>
        <v>0</v>
      </c>
      <c r="DD164">
        <f t="shared" si="247"/>
        <v>0</v>
      </c>
      <c r="DE164">
        <f t="shared" si="247"/>
        <v>0</v>
      </c>
      <c r="DF164">
        <f t="shared" si="247"/>
        <v>0</v>
      </c>
      <c r="DG164">
        <f t="shared" si="247"/>
        <v>0</v>
      </c>
      <c r="DH164">
        <f t="shared" si="247"/>
        <v>0</v>
      </c>
      <c r="DI164">
        <f t="shared" si="247"/>
        <v>0</v>
      </c>
      <c r="DJ164">
        <f t="shared" si="247"/>
        <v>0</v>
      </c>
      <c r="DK164">
        <f t="shared" si="247"/>
        <v>0</v>
      </c>
      <c r="DL164">
        <f t="shared" si="248"/>
        <v>0</v>
      </c>
      <c r="DM164">
        <f t="shared" si="248"/>
        <v>0</v>
      </c>
      <c r="DN164">
        <f t="shared" si="248"/>
        <v>0</v>
      </c>
      <c r="DO164">
        <f t="shared" si="248"/>
        <v>0</v>
      </c>
      <c r="DP164">
        <f t="shared" si="248"/>
        <v>0</v>
      </c>
      <c r="DQ164">
        <f t="shared" si="248"/>
        <v>0</v>
      </c>
      <c r="DR164">
        <f t="shared" si="248"/>
        <v>0</v>
      </c>
      <c r="DS164">
        <f t="shared" si="248"/>
        <v>0</v>
      </c>
      <c r="DT164">
        <f t="shared" si="248"/>
        <v>0</v>
      </c>
      <c r="DU164">
        <f t="shared" si="248"/>
        <v>0</v>
      </c>
      <c r="DV164">
        <f t="shared" si="248"/>
        <v>0</v>
      </c>
      <c r="DW164">
        <f t="shared" si="248"/>
        <v>0</v>
      </c>
      <c r="DX164">
        <f t="shared" si="248"/>
        <v>0</v>
      </c>
      <c r="DY164">
        <f t="shared" si="248"/>
        <v>0</v>
      </c>
      <c r="DZ164">
        <f t="shared" si="248"/>
        <v>0</v>
      </c>
      <c r="EA164">
        <f t="shared" si="248"/>
        <v>0</v>
      </c>
      <c r="EB164">
        <f t="shared" si="249"/>
        <v>0</v>
      </c>
      <c r="EC164">
        <f t="shared" si="249"/>
        <v>0</v>
      </c>
      <c r="ED164">
        <f t="shared" si="249"/>
        <v>0</v>
      </c>
      <c r="EE164">
        <f t="shared" si="249"/>
        <v>0</v>
      </c>
      <c r="EF164">
        <f t="shared" si="249"/>
        <v>0</v>
      </c>
      <c r="EG164">
        <f t="shared" si="249"/>
        <v>0</v>
      </c>
      <c r="EH164">
        <f t="shared" si="249"/>
        <v>0</v>
      </c>
      <c r="EI164">
        <f t="shared" si="249"/>
        <v>0</v>
      </c>
      <c r="EJ164">
        <f t="shared" si="249"/>
        <v>0</v>
      </c>
      <c r="EK164">
        <f t="shared" si="249"/>
        <v>0</v>
      </c>
      <c r="EL164">
        <f t="shared" si="249"/>
        <v>0</v>
      </c>
      <c r="EM164">
        <f t="shared" si="249"/>
        <v>0</v>
      </c>
      <c r="EN164">
        <f t="shared" si="250"/>
        <v>0</v>
      </c>
      <c r="EO164">
        <f t="shared" si="250"/>
        <v>0</v>
      </c>
      <c r="EP164">
        <f t="shared" si="250"/>
        <v>0</v>
      </c>
      <c r="EQ164">
        <f t="shared" si="250"/>
        <v>0</v>
      </c>
      <c r="ER164">
        <f t="shared" si="250"/>
        <v>0</v>
      </c>
      <c r="ES164">
        <f t="shared" si="250"/>
        <v>0</v>
      </c>
      <c r="ET164">
        <f t="shared" si="250"/>
        <v>0</v>
      </c>
      <c r="EU164">
        <f t="shared" si="250"/>
        <v>0</v>
      </c>
      <c r="EV164">
        <f t="shared" si="250"/>
        <v>0</v>
      </c>
      <c r="EW164">
        <f t="shared" si="250"/>
        <v>0</v>
      </c>
      <c r="EX164">
        <f t="shared" si="250"/>
        <v>0</v>
      </c>
      <c r="EZ164">
        <f t="shared" si="238"/>
        <v>0.88288898836296181</v>
      </c>
      <c r="FB164">
        <f t="shared" si="239"/>
        <v>1.0815974606769696E-2</v>
      </c>
      <c r="FC164">
        <f t="shared" si="240"/>
        <v>0.24863319288131874</v>
      </c>
    </row>
    <row r="165" spans="1:159" x14ac:dyDescent="0.25">
      <c r="A165">
        <v>1090</v>
      </c>
      <c r="B165" s="19">
        <f>'Input spectra'!Y164</f>
        <v>4.3686182049257297E-2</v>
      </c>
      <c r="C165">
        <f>'Input spectra'!F164</f>
        <v>0</v>
      </c>
      <c r="D165">
        <f t="shared" si="241"/>
        <v>2.0653927966864227E-2</v>
      </c>
      <c r="E165">
        <f t="shared" si="241"/>
        <v>2.0414137889958085E-2</v>
      </c>
      <c r="F165">
        <f t="shared" si="241"/>
        <v>2.017604588697354E-2</v>
      </c>
      <c r="G165">
        <f t="shared" si="241"/>
        <v>1.9939641710207786E-2</v>
      </c>
      <c r="H165">
        <f t="shared" si="241"/>
        <v>1.9704915169033083E-2</v>
      </c>
      <c r="I165">
        <f t="shared" si="241"/>
        <v>1.9471856129593922E-2</v>
      </c>
      <c r="J165">
        <f t="shared" si="241"/>
        <v>1.9240454514505699E-2</v>
      </c>
      <c r="K165">
        <f t="shared" si="241"/>
        <v>1.9010700302554934E-2</v>
      </c>
      <c r="L165">
        <f t="shared" si="241"/>
        <v>1.8782583528401078E-2</v>
      </c>
      <c r="M165">
        <f t="shared" si="241"/>
        <v>1.8556094282279816E-2</v>
      </c>
      <c r="N165">
        <f t="shared" si="241"/>
        <v>1.8331222709707877E-2</v>
      </c>
      <c r="O165">
        <f t="shared" si="241"/>
        <v>1.8107959011189414E-2</v>
      </c>
      <c r="P165">
        <f t="shared" si="241"/>
        <v>1.7886293441923849E-2</v>
      </c>
      <c r="Q165">
        <f t="shared" si="241"/>
        <v>1.766621631151526E-2</v>
      </c>
      <c r="R165">
        <f t="shared" si="241"/>
        <v>1.7447717983683192E-2</v>
      </c>
      <c r="S165">
        <f t="shared" si="241"/>
        <v>1.723078887597506E-2</v>
      </c>
      <c r="T165">
        <f t="shared" si="242"/>
        <v>1.701541945947993E-2</v>
      </c>
      <c r="U165">
        <f t="shared" si="242"/>
        <v>1.6801600258543825E-2</v>
      </c>
      <c r="V165">
        <f t="shared" si="242"/>
        <v>1.6589321850486512E-2</v>
      </c>
      <c r="W165">
        <f t="shared" si="242"/>
        <v>1.6378574865319691E-2</v>
      </c>
      <c r="X165">
        <f t="shared" si="242"/>
        <v>1.6169349985466663E-2</v>
      </c>
      <c r="Y165">
        <f t="shared" si="242"/>
        <v>1.596163794548347E-2</v>
      </c>
      <c r="Z165">
        <f t="shared" si="242"/>
        <v>1.5755429531781419E-2</v>
      </c>
      <c r="AA165">
        <f t="shared" si="242"/>
        <v>1.5550715582351054E-2</v>
      </c>
      <c r="AB165">
        <f t="shared" si="242"/>
        <v>1.5347486986487569E-2</v>
      </c>
      <c r="AC165">
        <f t="shared" si="242"/>
        <v>1.514573468451761E-2</v>
      </c>
      <c r="AD165">
        <f t="shared" si="242"/>
        <v>1.4945449667527488E-2</v>
      </c>
      <c r="AE165">
        <f t="shared" si="242"/>
        <v>1.4746622977092809E-2</v>
      </c>
      <c r="AF165">
        <f t="shared" si="242"/>
        <v>1.4549245705009465E-2</v>
      </c>
      <c r="AG165">
        <f t="shared" si="242"/>
        <v>1.4353308993026045E-2</v>
      </c>
      <c r="AH165">
        <f t="shared" si="242"/>
        <v>1.4158804032577604E-2</v>
      </c>
      <c r="AI165">
        <f t="shared" si="242"/>
        <v>1.396572206452081E-2</v>
      </c>
      <c r="AJ165">
        <f t="shared" si="243"/>
        <v>1.3774054378870453E-2</v>
      </c>
      <c r="AK165">
        <f t="shared" si="243"/>
        <v>1.3583792314537305E-2</v>
      </c>
      <c r="AL165">
        <f t="shared" si="243"/>
        <v>1.3394927259067364E-2</v>
      </c>
      <c r="AM165">
        <f t="shared" si="243"/>
        <v>1.3207450648382404E-2</v>
      </c>
      <c r="AN165">
        <f t="shared" si="243"/>
        <v>1.3021353966521858E-2</v>
      </c>
      <c r="AO165">
        <f t="shared" si="243"/>
        <v>1.2836628745386094E-2</v>
      </c>
      <c r="AP165">
        <f t="shared" si="243"/>
        <v>1.2653266564480944E-2</v>
      </c>
      <c r="AQ165">
        <f t="shared" si="243"/>
        <v>1.2471259050663569E-2</v>
      </c>
      <c r="AR165">
        <f t="shared" si="243"/>
        <v>1.229059787788968E-2</v>
      </c>
      <c r="AS165">
        <f t="shared" si="243"/>
        <v>1.2111274766961999E-2</v>
      </c>
      <c r="AT165">
        <f t="shared" si="243"/>
        <v>1.1933281485280049E-2</v>
      </c>
      <c r="AU165">
        <f t="shared" si="243"/>
        <v>1.1756609846591257E-2</v>
      </c>
      <c r="AV165">
        <f t="shared" si="243"/>
        <v>1.1581251710743288E-2</v>
      </c>
      <c r="AW165">
        <f t="shared" si="243"/>
        <v>1.1407198983437705E-2</v>
      </c>
      <c r="AX165">
        <f t="shared" si="243"/>
        <v>1.0141294379398194E-2</v>
      </c>
      <c r="AY165">
        <f t="shared" si="243"/>
        <v>8.6663843998463202E-3</v>
      </c>
      <c r="AZ165">
        <f t="shared" si="244"/>
        <v>7.802208688961019E-3</v>
      </c>
      <c r="BA165">
        <f t="shared" si="244"/>
        <v>7.1477435740717847E-3</v>
      </c>
      <c r="BB165">
        <f t="shared" si="244"/>
        <v>6.6130437896963429E-3</v>
      </c>
      <c r="BC165">
        <f t="shared" si="244"/>
        <v>6.1591291727967788E-3</v>
      </c>
      <c r="BD165">
        <f t="shared" si="244"/>
        <v>5.7646451913605512E-3</v>
      </c>
      <c r="BE165">
        <f t="shared" si="244"/>
        <v>5.4162819649806789E-3</v>
      </c>
      <c r="BF165">
        <f t="shared" si="244"/>
        <v>5.1050291589705829E-3</v>
      </c>
      <c r="BG165">
        <f t="shared" si="244"/>
        <v>4.8244259147511405E-3</v>
      </c>
      <c r="BH165">
        <f t="shared" si="244"/>
        <v>4.5696393039772101E-3</v>
      </c>
      <c r="BI165">
        <f t="shared" si="244"/>
        <v>4.3369352911156716E-3</v>
      </c>
      <c r="BJ165">
        <f t="shared" si="244"/>
        <v>4.1233544115562067E-3</v>
      </c>
      <c r="BK165">
        <f t="shared" si="244"/>
        <v>3.9265023910173107E-3</v>
      </c>
      <c r="BL165">
        <f t="shared" si="244"/>
        <v>3.7444091919785266E-3</v>
      </c>
      <c r="BM165">
        <f t="shared" si="244"/>
        <v>3.5754307868468625E-3</v>
      </c>
      <c r="BN165">
        <f t="shared" si="244"/>
        <v>3.4181786900924619E-3</v>
      </c>
      <c r="BO165">
        <f t="shared" si="244"/>
        <v>3.2714681401043695E-3</v>
      </c>
      <c r="BP165">
        <f t="shared" si="245"/>
        <v>3.1342791759596507E-3</v>
      </c>
      <c r="BQ165">
        <f t="shared" si="245"/>
        <v>3.0057268547501854E-3</v>
      </c>
      <c r="BR165">
        <f t="shared" si="245"/>
        <v>2.88503809074381E-3</v>
      </c>
      <c r="BS165">
        <f t="shared" si="245"/>
        <v>2.7715333846281827E-3</v>
      </c>
      <c r="BT165">
        <f t="shared" si="245"/>
        <v>2.664612226015529E-3</v>
      </c>
      <c r="BU165">
        <f t="shared" si="245"/>
        <v>2.5637412974825551E-3</v>
      </c>
      <c r="BV165">
        <f t="shared" si="245"/>
        <v>2.4684448447018087E-3</v>
      </c>
      <c r="BW165">
        <f t="shared" si="245"/>
        <v>2.3782967421449417E-3</v>
      </c>
      <c r="BX165">
        <f t="shared" si="245"/>
        <v>2.2929139009770427E-3</v>
      </c>
      <c r="BY165">
        <f t="shared" si="245"/>
        <v>2.211950750286548E-3</v>
      </c>
      <c r="BZ165">
        <f t="shared" si="245"/>
        <v>2.1350945846744618E-3</v>
      </c>
      <c r="CA165">
        <f t="shared" si="245"/>
        <v>2.062061617130117E-3</v>
      </c>
      <c r="CB165">
        <f t="shared" si="245"/>
        <v>1.9925936105896869E-3</v>
      </c>
      <c r="CC165">
        <f t="shared" si="245"/>
        <v>1.9264549877483154E-3</v>
      </c>
      <c r="CD165">
        <f t="shared" si="245"/>
        <v>1.8634303387802143E-3</v>
      </c>
      <c r="CE165">
        <f t="shared" si="245"/>
        <v>1.8033222621798781E-3</v>
      </c>
      <c r="CF165">
        <f t="shared" si="246"/>
        <v>1.7459494860993109E-3</v>
      </c>
      <c r="CG165">
        <f t="shared" si="246"/>
        <v>1.6911452271421905E-3</v>
      </c>
      <c r="CH165">
        <f t="shared" si="246"/>
        <v>1.6387557511907765E-3</v>
      </c>
      <c r="CI165">
        <f t="shared" si="246"/>
        <v>1.5886391069345738E-3</v>
      </c>
      <c r="CJ165">
        <f t="shared" si="246"/>
        <v>1.5406640076789048E-3</v>
      </c>
      <c r="CK165">
        <f t="shared" si="246"/>
        <v>1.4947088409920288E-3</v>
      </c>
      <c r="CL165">
        <f t="shared" si="246"/>
        <v>1.450660788996611E-3</v>
      </c>
      <c r="CM165">
        <f t="shared" si="246"/>
        <v>1.4084150447752825E-3</v>
      </c>
      <c r="CN165">
        <f t="shared" si="246"/>
        <v>1.3678741125573298E-3</v>
      </c>
      <c r="CO165">
        <f t="shared" si="246"/>
        <v>1.328947181175098E-3</v>
      </c>
      <c r="CP165">
        <f t="shared" si="246"/>
        <v>1.2915495617960542E-3</v>
      </c>
      <c r="CQ165">
        <f t="shared" si="246"/>
        <v>1.2556021822061534E-3</v>
      </c>
      <c r="CR165">
        <f t="shared" si="246"/>
        <v>8.0845839430292491E-4</v>
      </c>
      <c r="CS165">
        <f t="shared" si="246"/>
        <v>5.2514236542968156E-4</v>
      </c>
      <c r="CT165">
        <f t="shared" si="246"/>
        <v>3.6370625502680045E-4</v>
      </c>
      <c r="CU165">
        <f t="shared" si="246"/>
        <v>2.5303286039018438E-4</v>
      </c>
      <c r="CV165">
        <f t="shared" si="247"/>
        <v>1.7278439095411434E-4</v>
      </c>
      <c r="CW165">
        <f t="shared" si="247"/>
        <v>1.1358765696793613E-4</v>
      </c>
      <c r="CX165">
        <f t="shared" si="247"/>
        <v>7.015290364999087E-5</v>
      </c>
      <c r="CY165">
        <f t="shared" si="247"/>
        <v>3.9122453689934751E-5</v>
      </c>
      <c r="CZ165">
        <f t="shared" si="247"/>
        <v>1.8192750569765348E-5</v>
      </c>
      <c r="DA165">
        <f t="shared" si="247"/>
        <v>5.6933769189045701E-6</v>
      </c>
      <c r="DB165">
        <f t="shared" si="247"/>
        <v>3.6167514813815459E-7</v>
      </c>
      <c r="DC165">
        <f t="shared" si="247"/>
        <v>0</v>
      </c>
      <c r="DD165">
        <f t="shared" si="247"/>
        <v>0</v>
      </c>
      <c r="DE165">
        <f t="shared" si="247"/>
        <v>0</v>
      </c>
      <c r="DF165">
        <f t="shared" si="247"/>
        <v>0</v>
      </c>
      <c r="DG165">
        <f t="shared" si="247"/>
        <v>0</v>
      </c>
      <c r="DH165">
        <f t="shared" si="247"/>
        <v>0</v>
      </c>
      <c r="DI165">
        <f t="shared" si="247"/>
        <v>0</v>
      </c>
      <c r="DJ165">
        <f t="shared" si="247"/>
        <v>0</v>
      </c>
      <c r="DK165">
        <f t="shared" si="247"/>
        <v>0</v>
      </c>
      <c r="DL165">
        <f t="shared" si="248"/>
        <v>0</v>
      </c>
      <c r="DM165">
        <f t="shared" si="248"/>
        <v>0</v>
      </c>
      <c r="DN165">
        <f t="shared" si="248"/>
        <v>0</v>
      </c>
      <c r="DO165">
        <f t="shared" si="248"/>
        <v>0</v>
      </c>
      <c r="DP165">
        <f t="shared" si="248"/>
        <v>0</v>
      </c>
      <c r="DQ165">
        <f t="shared" si="248"/>
        <v>0</v>
      </c>
      <c r="DR165">
        <f t="shared" si="248"/>
        <v>0</v>
      </c>
      <c r="DS165">
        <f t="shared" si="248"/>
        <v>0</v>
      </c>
      <c r="DT165">
        <f t="shared" si="248"/>
        <v>0</v>
      </c>
      <c r="DU165">
        <f t="shared" si="248"/>
        <v>0</v>
      </c>
      <c r="DV165">
        <f t="shared" si="248"/>
        <v>0</v>
      </c>
      <c r="DW165">
        <f t="shared" si="248"/>
        <v>0</v>
      </c>
      <c r="DX165">
        <f t="shared" si="248"/>
        <v>0</v>
      </c>
      <c r="DY165">
        <f t="shared" si="248"/>
        <v>0</v>
      </c>
      <c r="DZ165">
        <f t="shared" si="248"/>
        <v>0</v>
      </c>
      <c r="EA165">
        <f t="shared" si="248"/>
        <v>0</v>
      </c>
      <c r="EB165">
        <f t="shared" si="249"/>
        <v>0</v>
      </c>
      <c r="EC165">
        <f t="shared" si="249"/>
        <v>0</v>
      </c>
      <c r="ED165">
        <f t="shared" si="249"/>
        <v>0</v>
      </c>
      <c r="EE165">
        <f t="shared" si="249"/>
        <v>0</v>
      </c>
      <c r="EF165">
        <f t="shared" si="249"/>
        <v>0</v>
      </c>
      <c r="EG165">
        <f t="shared" si="249"/>
        <v>0</v>
      </c>
      <c r="EH165">
        <f t="shared" si="249"/>
        <v>0</v>
      </c>
      <c r="EI165">
        <f t="shared" si="249"/>
        <v>0</v>
      </c>
      <c r="EJ165">
        <f t="shared" si="249"/>
        <v>0</v>
      </c>
      <c r="EK165">
        <f t="shared" si="249"/>
        <v>0</v>
      </c>
      <c r="EL165">
        <f t="shared" si="249"/>
        <v>0</v>
      </c>
      <c r="EM165">
        <f t="shared" si="249"/>
        <v>0</v>
      </c>
      <c r="EN165">
        <f t="shared" si="250"/>
        <v>0</v>
      </c>
      <c r="EO165">
        <f t="shared" si="250"/>
        <v>0</v>
      </c>
      <c r="EP165">
        <f t="shared" si="250"/>
        <v>0</v>
      </c>
      <c r="EQ165">
        <f t="shared" si="250"/>
        <v>0</v>
      </c>
      <c r="ER165">
        <f t="shared" si="250"/>
        <v>0</v>
      </c>
      <c r="ES165">
        <f t="shared" si="250"/>
        <v>0</v>
      </c>
      <c r="ET165">
        <f t="shared" si="250"/>
        <v>0</v>
      </c>
      <c r="EU165">
        <f t="shared" si="250"/>
        <v>0</v>
      </c>
      <c r="EV165">
        <f t="shared" si="250"/>
        <v>0</v>
      </c>
      <c r="EW165">
        <f t="shared" si="250"/>
        <v>0</v>
      </c>
      <c r="EX165">
        <f t="shared" si="250"/>
        <v>0</v>
      </c>
      <c r="EZ165">
        <f t="shared" si="238"/>
        <v>0.88301667338775991</v>
      </c>
      <c r="FB165">
        <f t="shared" si="239"/>
        <v>1.0803129116432608E-2</v>
      </c>
      <c r="FC165">
        <f t="shared" si="240"/>
        <v>0.24863483395017216</v>
      </c>
    </row>
    <row r="166" spans="1:159" x14ac:dyDescent="0.25">
      <c r="A166">
        <v>1095</v>
      </c>
      <c r="B166" s="19">
        <f>'Input spectra'!Y165</f>
        <v>4.3633664710103597E-2</v>
      </c>
      <c r="C166">
        <f>'Input spectra'!F165</f>
        <v>0</v>
      </c>
      <c r="D166">
        <f t="shared" si="241"/>
        <v>2.0653927966864227E-2</v>
      </c>
      <c r="E166">
        <f t="shared" si="241"/>
        <v>2.0414245099859913E-2</v>
      </c>
      <c r="F166">
        <f t="shared" si="241"/>
        <v>2.0176257806535407E-2</v>
      </c>
      <c r="G166">
        <f t="shared" si="241"/>
        <v>1.9939955865760459E-2</v>
      </c>
      <c r="H166">
        <f t="shared" si="241"/>
        <v>1.9705329113266088E-2</v>
      </c>
      <c r="I166">
        <f t="shared" si="241"/>
        <v>1.947236744134323E-2</v>
      </c>
      <c r="J166">
        <f t="shared" si="241"/>
        <v>1.9241060798542903E-2</v>
      </c>
      <c r="K166">
        <f t="shared" si="241"/>
        <v>1.901139918937788E-2</v>
      </c>
      <c r="L166">
        <f t="shared" si="241"/>
        <v>1.878337267402597E-2</v>
      </c>
      <c r="M166">
        <f t="shared" si="241"/>
        <v>1.8556971368034757E-2</v>
      </c>
      <c r="N166">
        <f t="shared" si="241"/>
        <v>1.8332185442027873E-2</v>
      </c>
      <c r="O166">
        <f t="shared" si="241"/>
        <v>1.810900512141278E-2</v>
      </c>
      <c r="P166">
        <f t="shared" si="241"/>
        <v>1.7887420686090068E-2</v>
      </c>
      <c r="Q166">
        <f t="shared" si="241"/>
        <v>1.7667422470164222E-2</v>
      </c>
      <c r="R166">
        <f t="shared" si="241"/>
        <v>1.7449000861655881E-2</v>
      </c>
      <c r="S166">
        <f t="shared" si="241"/>
        <v>1.7232146302215597E-2</v>
      </c>
      <c r="T166">
        <f t="shared" si="242"/>
        <v>1.7016849286839025E-2</v>
      </c>
      <c r="U166">
        <f t="shared" si="242"/>
        <v>1.6803100363583602E-2</v>
      </c>
      <c r="V166">
        <f t="shared" si="242"/>
        <v>1.6590890133286695E-2</v>
      </c>
      <c r="W166">
        <f t="shared" si="242"/>
        <v>1.6380209249285162E-2</v>
      </c>
      <c r="X166">
        <f t="shared" si="242"/>
        <v>1.6171048417136378E-2</v>
      </c>
      <c r="Y166">
        <f t="shared" si="242"/>
        <v>1.5963398394340689E-2</v>
      </c>
      <c r="Z166">
        <f t="shared" si="242"/>
        <v>1.5757249990065295E-2</v>
      </c>
      <c r="AA166">
        <f t="shared" si="242"/>
        <v>1.5552594064869547E-2</v>
      </c>
      <c r="AB166">
        <f t="shared" si="242"/>
        <v>1.5349421530431669E-2</v>
      </c>
      <c r="AC166">
        <f t="shared" si="242"/>
        <v>1.5147723349276878E-2</v>
      </c>
      <c r="AD166">
        <f t="shared" si="242"/>
        <v>1.4947490534506877E-2</v>
      </c>
      <c r="AE166">
        <f t="shared" si="242"/>
        <v>1.4748714149530801E-2</v>
      </c>
      <c r="AF166">
        <f t="shared" si="242"/>
        <v>1.4551385307797491E-2</v>
      </c>
      <c r="AG166">
        <f t="shared" si="242"/>
        <v>1.4355495172529157E-2</v>
      </c>
      <c r="AH166">
        <f t="shared" si="242"/>
        <v>1.4161034956456438E-2</v>
      </c>
      <c r="AI166">
        <f t="shared" si="242"/>
        <v>1.39679959215548E-2</v>
      </c>
      <c r="AJ166">
        <f t="shared" si="243"/>
        <v>1.3776369378782297E-2</v>
      </c>
      <c r="AK166">
        <f t="shared" si="243"/>
        <v>1.3586146687818677E-2</v>
      </c>
      <c r="AL166">
        <f t="shared" si="243"/>
        <v>1.3397319256805847E-2</v>
      </c>
      <c r="AM166">
        <f t="shared" si="243"/>
        <v>1.3209878542089671E-2</v>
      </c>
      <c r="AN166">
        <f t="shared" si="243"/>
        <v>1.3023816047963065E-2</v>
      </c>
      <c r="AO166">
        <f t="shared" si="243"/>
        <v>1.2839123326410471E-2</v>
      </c>
      <c r="AP166">
        <f t="shared" si="243"/>
        <v>1.2655791976853608E-2</v>
      </c>
      <c r="AQ166">
        <f t="shared" si="243"/>
        <v>1.2473813645898528E-2</v>
      </c>
      <c r="AR166">
        <f t="shared" si="243"/>
        <v>1.2293180027084015E-2</v>
      </c>
      <c r="AS166">
        <f t="shared" si="243"/>
        <v>1.2113882860631241E-2</v>
      </c>
      <c r="AT166">
        <f t="shared" si="243"/>
        <v>1.1935913933194724E-2</v>
      </c>
      <c r="AU166">
        <f t="shared" si="243"/>
        <v>1.1759265077614588E-2</v>
      </c>
      <c r="AV166">
        <f t="shared" si="243"/>
        <v>1.1583928172670064E-2</v>
      </c>
      <c r="AW166">
        <f t="shared" si="243"/>
        <v>1.1409895142834303E-2</v>
      </c>
      <c r="AX166">
        <f t="shared" si="243"/>
        <v>1.0143744606812303E-2</v>
      </c>
      <c r="AY166">
        <f t="shared" si="243"/>
        <v>8.6685238004803704E-3</v>
      </c>
      <c r="AZ166">
        <f t="shared" si="244"/>
        <v>7.8041757428326045E-3</v>
      </c>
      <c r="BA166">
        <f t="shared" si="244"/>
        <v>7.1495831750784293E-3</v>
      </c>
      <c r="BB166">
        <f t="shared" si="244"/>
        <v>6.6147805150245549E-3</v>
      </c>
      <c r="BC166">
        <f t="shared" si="244"/>
        <v>6.1607790452223969E-3</v>
      </c>
      <c r="BD166">
        <f t="shared" si="244"/>
        <v>5.7662196742370598E-3</v>
      </c>
      <c r="BE166">
        <f t="shared" si="244"/>
        <v>5.4177897530108422E-3</v>
      </c>
      <c r="BF166">
        <f t="shared" si="244"/>
        <v>5.1064771180346124E-3</v>
      </c>
      <c r="BG166">
        <f t="shared" si="244"/>
        <v>4.8258196290913427E-3</v>
      </c>
      <c r="BH166">
        <f t="shared" si="244"/>
        <v>4.5709834192816951E-3</v>
      </c>
      <c r="BI166">
        <f t="shared" si="244"/>
        <v>4.3382337419698045E-3</v>
      </c>
      <c r="BJ166">
        <f t="shared" si="244"/>
        <v>4.1246105789532247E-3</v>
      </c>
      <c r="BK166">
        <f t="shared" si="244"/>
        <v>3.9277192153262469E-3</v>
      </c>
      <c r="BL166">
        <f t="shared" si="244"/>
        <v>3.7455892563350748E-3</v>
      </c>
      <c r="BM166">
        <f t="shared" si="244"/>
        <v>3.576576380214433E-3</v>
      </c>
      <c r="BN166">
        <f t="shared" si="244"/>
        <v>3.4192918559374469E-3</v>
      </c>
      <c r="BO166">
        <f t="shared" si="244"/>
        <v>3.2725507146360048E-3</v>
      </c>
      <c r="BP166">
        <f t="shared" si="245"/>
        <v>3.1353328186360745E-3</v>
      </c>
      <c r="BQ166">
        <f t="shared" si="245"/>
        <v>3.0067530729446521E-3</v>
      </c>
      <c r="BR166">
        <f t="shared" si="245"/>
        <v>2.8860382599279642E-3</v>
      </c>
      <c r="BS166">
        <f t="shared" si="245"/>
        <v>2.7725087650633425E-3</v>
      </c>
      <c r="BT166">
        <f t="shared" si="245"/>
        <v>2.6655639766881276E-3</v>
      </c>
      <c r="BU166">
        <f t="shared" si="245"/>
        <v>2.5646704878390081E-3</v>
      </c>
      <c r="BV166">
        <f t="shared" si="245"/>
        <v>2.4693524646074655E-3</v>
      </c>
      <c r="BW166">
        <f t="shared" si="245"/>
        <v>2.3791837103959382E-3</v>
      </c>
      <c r="BX166">
        <f t="shared" si="245"/>
        <v>2.2937810726225936E-3</v>
      </c>
      <c r="BY166">
        <f t="shared" si="245"/>
        <v>2.2127989229654599E-3</v>
      </c>
      <c r="BZ166">
        <f t="shared" si="245"/>
        <v>2.1359245041286854E-3</v>
      </c>
      <c r="CA166">
        <f t="shared" si="245"/>
        <v>2.0628739820265445E-3</v>
      </c>
      <c r="CB166">
        <f t="shared" si="245"/>
        <v>1.9933890767568048E-3</v>
      </c>
      <c r="CC166">
        <f t="shared" si="245"/>
        <v>1.9272341719149724E-3</v>
      </c>
      <c r="CD166">
        <f t="shared" si="245"/>
        <v>1.8641938218884435E-3</v>
      </c>
      <c r="CE166">
        <f t="shared" si="245"/>
        <v>1.8040705923314478E-3</v>
      </c>
      <c r="CF166">
        <f t="shared" si="246"/>
        <v>1.7466831811858269E-3</v>
      </c>
      <c r="CG166">
        <f t="shared" si="246"/>
        <v>1.6918647772005617E-3</v>
      </c>
      <c r="CH166">
        <f t="shared" si="246"/>
        <v>1.6394616205193391E-3</v>
      </c>
      <c r="CI166">
        <f t="shared" si="246"/>
        <v>1.5893317359998095E-3</v>
      </c>
      <c r="CJ166">
        <f t="shared" si="246"/>
        <v>1.5413438148382558E-3</v>
      </c>
      <c r="CK166">
        <f t="shared" si="246"/>
        <v>1.495376224054649E-3</v>
      </c>
      <c r="CL166">
        <f t="shared" si="246"/>
        <v>1.4513161266408183E-3</v>
      </c>
      <c r="CM166">
        <f t="shared" si="246"/>
        <v>1.4090586978389094E-3</v>
      </c>
      <c r="CN166">
        <f t="shared" si="246"/>
        <v>1.3685064252150006E-3</v>
      </c>
      <c r="CO166">
        <f t="shared" si="246"/>
        <v>1.3295684820146319E-3</v>
      </c>
      <c r="CP166">
        <f t="shared" si="246"/>
        <v>1.2921601648046264E-3</v>
      </c>
      <c r="CQ166">
        <f t="shared" si="246"/>
        <v>1.2562023876755333E-3</v>
      </c>
      <c r="CR166">
        <f t="shared" si="246"/>
        <v>8.088491030525546E-4</v>
      </c>
      <c r="CS166">
        <f t="shared" si="246"/>
        <v>5.2539891351636406E-4</v>
      </c>
      <c r="CT166">
        <f t="shared" si="246"/>
        <v>3.6388584766890045E-4</v>
      </c>
      <c r="CU166">
        <f t="shared" si="246"/>
        <v>2.531591337065617E-4</v>
      </c>
      <c r="CV166">
        <f t="shared" si="247"/>
        <v>1.7287152501132104E-4</v>
      </c>
      <c r="CW166">
        <f t="shared" si="247"/>
        <v>1.1364553532742422E-4</v>
      </c>
      <c r="CX166">
        <f t="shared" si="247"/>
        <v>7.0189018532384884E-5</v>
      </c>
      <c r="CY166">
        <f t="shared" si="247"/>
        <v>3.9142799589586063E-5</v>
      </c>
      <c r="CZ166">
        <f t="shared" si="247"/>
        <v>1.8202307427567516E-5</v>
      </c>
      <c r="DA166">
        <f t="shared" si="247"/>
        <v>5.6963976301307703E-6</v>
      </c>
      <c r="DB166">
        <f t="shared" si="247"/>
        <v>3.6186894104617464E-7</v>
      </c>
      <c r="DC166">
        <f t="shared" si="247"/>
        <v>0</v>
      </c>
      <c r="DD166">
        <f t="shared" si="247"/>
        <v>0</v>
      </c>
      <c r="DE166">
        <f t="shared" si="247"/>
        <v>0</v>
      </c>
      <c r="DF166">
        <f t="shared" si="247"/>
        <v>0</v>
      </c>
      <c r="DG166">
        <f t="shared" si="247"/>
        <v>0</v>
      </c>
      <c r="DH166">
        <f t="shared" si="247"/>
        <v>0</v>
      </c>
      <c r="DI166">
        <f t="shared" si="247"/>
        <v>0</v>
      </c>
      <c r="DJ166">
        <f t="shared" si="247"/>
        <v>0</v>
      </c>
      <c r="DK166">
        <f t="shared" si="247"/>
        <v>0</v>
      </c>
      <c r="DL166">
        <f t="shared" si="248"/>
        <v>0</v>
      </c>
      <c r="DM166">
        <f t="shared" si="248"/>
        <v>0</v>
      </c>
      <c r="DN166">
        <f t="shared" si="248"/>
        <v>0</v>
      </c>
      <c r="DO166">
        <f t="shared" si="248"/>
        <v>0</v>
      </c>
      <c r="DP166">
        <f t="shared" si="248"/>
        <v>0</v>
      </c>
      <c r="DQ166">
        <f t="shared" si="248"/>
        <v>0</v>
      </c>
      <c r="DR166">
        <f t="shared" si="248"/>
        <v>0</v>
      </c>
      <c r="DS166">
        <f t="shared" si="248"/>
        <v>0</v>
      </c>
      <c r="DT166">
        <f t="shared" si="248"/>
        <v>0</v>
      </c>
      <c r="DU166">
        <f t="shared" si="248"/>
        <v>0</v>
      </c>
      <c r="DV166">
        <f t="shared" si="248"/>
        <v>0</v>
      </c>
      <c r="DW166">
        <f t="shared" si="248"/>
        <v>0</v>
      </c>
      <c r="DX166">
        <f t="shared" si="248"/>
        <v>0</v>
      </c>
      <c r="DY166">
        <f t="shared" si="248"/>
        <v>0</v>
      </c>
      <c r="DZ166">
        <f t="shared" si="248"/>
        <v>0</v>
      </c>
      <c r="EA166">
        <f t="shared" si="248"/>
        <v>0</v>
      </c>
      <c r="EB166">
        <f t="shared" si="249"/>
        <v>0</v>
      </c>
      <c r="EC166">
        <f t="shared" si="249"/>
        <v>0</v>
      </c>
      <c r="ED166">
        <f t="shared" si="249"/>
        <v>0</v>
      </c>
      <c r="EE166">
        <f t="shared" si="249"/>
        <v>0</v>
      </c>
      <c r="EF166">
        <f t="shared" si="249"/>
        <v>0</v>
      </c>
      <c r="EG166">
        <f t="shared" si="249"/>
        <v>0</v>
      </c>
      <c r="EH166">
        <f t="shared" si="249"/>
        <v>0</v>
      </c>
      <c r="EI166">
        <f t="shared" si="249"/>
        <v>0</v>
      </c>
      <c r="EJ166">
        <f t="shared" si="249"/>
        <v>0</v>
      </c>
      <c r="EK166">
        <f t="shared" si="249"/>
        <v>0</v>
      </c>
      <c r="EL166">
        <f t="shared" si="249"/>
        <v>0</v>
      </c>
      <c r="EM166">
        <f t="shared" si="249"/>
        <v>0</v>
      </c>
      <c r="EN166">
        <f t="shared" si="250"/>
        <v>0</v>
      </c>
      <c r="EO166">
        <f t="shared" si="250"/>
        <v>0</v>
      </c>
      <c r="EP166">
        <f t="shared" si="250"/>
        <v>0</v>
      </c>
      <c r="EQ166">
        <f t="shared" si="250"/>
        <v>0</v>
      </c>
      <c r="ER166">
        <f t="shared" si="250"/>
        <v>0</v>
      </c>
      <c r="ES166">
        <f t="shared" si="250"/>
        <v>0</v>
      </c>
      <c r="ET166">
        <f t="shared" si="250"/>
        <v>0</v>
      </c>
      <c r="EU166">
        <f t="shared" si="250"/>
        <v>0</v>
      </c>
      <c r="EV166">
        <f t="shared" si="250"/>
        <v>0</v>
      </c>
      <c r="EW166">
        <f t="shared" si="250"/>
        <v>0</v>
      </c>
      <c r="EX166">
        <f t="shared" si="250"/>
        <v>0</v>
      </c>
      <c r="EZ166">
        <f t="shared" si="238"/>
        <v>0.88314438711692689</v>
      </c>
      <c r="FB166">
        <f t="shared" si="239"/>
        <v>1.0790283288785618E-2</v>
      </c>
      <c r="FC166">
        <f t="shared" si="240"/>
        <v>0.24863647501926556</v>
      </c>
    </row>
    <row r="167" spans="1:159" x14ac:dyDescent="0.25">
      <c r="A167">
        <v>1100</v>
      </c>
      <c r="B167" s="19">
        <f>'Input spectra'!Y166</f>
        <v>4.3581147370950001E-2</v>
      </c>
      <c r="C167">
        <f>'Input spectra'!F166</f>
        <v>0</v>
      </c>
      <c r="D167">
        <f t="shared" si="241"/>
        <v>2.0653927966864227E-2</v>
      </c>
      <c r="E167">
        <f t="shared" si="241"/>
        <v>2.041435231032478E-2</v>
      </c>
      <c r="F167">
        <f t="shared" si="241"/>
        <v>2.0176469728323179E-2</v>
      </c>
      <c r="G167">
        <f t="shared" si="241"/>
        <v>1.9940270026262759E-2</v>
      </c>
      <c r="H167">
        <f t="shared" si="241"/>
        <v>1.9705743066194884E-2</v>
      </c>
      <c r="I167">
        <f t="shared" si="241"/>
        <v>1.947287876651908E-2</v>
      </c>
      <c r="J167">
        <f t="shared" si="241"/>
        <v>1.9241667101684658E-2</v>
      </c>
      <c r="K167">
        <f t="shared" si="241"/>
        <v>1.9012098101893866E-2</v>
      </c>
      <c r="L167">
        <f t="shared" si="241"/>
        <v>1.8784161852806618E-2</v>
      </c>
      <c r="M167">
        <f t="shared" si="241"/>
        <v>1.8557848495246668E-2</v>
      </c>
      <c r="N167">
        <f t="shared" si="241"/>
        <v>1.8333148224909338E-2</v>
      </c>
      <c r="O167">
        <f t="shared" si="241"/>
        <v>1.811005129207071E-2</v>
      </c>
      <c r="P167">
        <f t="shared" si="241"/>
        <v>1.7888548001298358E-2</v>
      </c>
      <c r="Q167">
        <f t="shared" si="241"/>
        <v>1.7668628711163509E-2</v>
      </c>
      <c r="R167">
        <f t="shared" si="241"/>
        <v>1.7450283833954708E-2</v>
      </c>
      <c r="S167">
        <f t="shared" si="241"/>
        <v>1.7233503835392964E-2</v>
      </c>
      <c r="T167">
        <f t="shared" si="242"/>
        <v>1.701827923434833E-2</v>
      </c>
      <c r="U167">
        <f t="shared" si="242"/>
        <v>1.6804600602557944E-2</v>
      </c>
      <c r="V167">
        <f t="shared" si="242"/>
        <v>1.6592458564345554E-2</v>
      </c>
      <c r="W167">
        <f t="shared" si="242"/>
        <v>1.6381843796342412E-2</v>
      </c>
      <c r="X167">
        <f t="shared" si="242"/>
        <v>1.617274702720968E-2</v>
      </c>
      <c r="Y167">
        <f t="shared" si="242"/>
        <v>1.5965159037362193E-2</v>
      </c>
      <c r="Z167">
        <f t="shared" si="242"/>
        <v>1.5759070658693693E-2</v>
      </c>
      <c r="AA167">
        <f t="shared" si="242"/>
        <v>1.555447277430342E-2</v>
      </c>
      <c r="AB167">
        <f t="shared" si="242"/>
        <v>1.5351356318224178E-2</v>
      </c>
      <c r="AC167">
        <f t="shared" si="242"/>
        <v>1.5149712275151737E-2</v>
      </c>
      <c r="AD167">
        <f t="shared" si="242"/>
        <v>1.4949531680175635E-2</v>
      </c>
      <c r="AE167">
        <f t="shared" si="242"/>
        <v>1.4750805618511408E-2</v>
      </c>
      <c r="AF167">
        <f t="shared" si="242"/>
        <v>1.4553525225234131E-2</v>
      </c>
      <c r="AG167">
        <f t="shared" si="242"/>
        <v>1.4357681685013376E-2</v>
      </c>
      <c r="AH167">
        <f t="shared" si="242"/>
        <v>1.4163266231849514E-2</v>
      </c>
      <c r="AI167">
        <f t="shared" si="242"/>
        <v>1.3970270148811378E-2</v>
      </c>
      <c r="AJ167">
        <f t="shared" si="243"/>
        <v>1.3778684767775266E-2</v>
      </c>
      <c r="AK167">
        <f t="shared" si="243"/>
        <v>1.3588501469165289E-2</v>
      </c>
      <c r="AL167">
        <f t="shared" si="243"/>
        <v>1.3399711681695074E-2</v>
      </c>
      <c r="AM167">
        <f t="shared" si="243"/>
        <v>1.3212306882110763E-2</v>
      </c>
      <c r="AN167">
        <f t="shared" si="243"/>
        <v>1.302627859493535E-2</v>
      </c>
      <c r="AO167">
        <f t="shared" si="243"/>
        <v>1.2841618392214342E-2</v>
      </c>
      <c r="AP167">
        <f t="shared" si="243"/>
        <v>1.2658317893262721E-2</v>
      </c>
      <c r="AQ167">
        <f t="shared" si="243"/>
        <v>1.2476368764413189E-2</v>
      </c>
      <c r="AR167">
        <f t="shared" si="243"/>
        <v>1.229576271876574E-2</v>
      </c>
      <c r="AS167">
        <f t="shared" si="243"/>
        <v>1.2116491515938516E-2</v>
      </c>
      <c r="AT167">
        <f t="shared" si="243"/>
        <v>1.1938546961819908E-2</v>
      </c>
      <c r="AU167">
        <f t="shared" si="243"/>
        <v>1.1761920908321996E-2</v>
      </c>
      <c r="AV167">
        <f t="shared" si="243"/>
        <v>1.1586605253135195E-2</v>
      </c>
      <c r="AW167">
        <f t="shared" si="243"/>
        <v>1.1412591939484219E-2</v>
      </c>
      <c r="AX167">
        <f t="shared" si="243"/>
        <v>1.0146195426223262E-2</v>
      </c>
      <c r="AY167">
        <f t="shared" si="243"/>
        <v>8.6706637292510522E-3</v>
      </c>
      <c r="AZ167">
        <f t="shared" si="244"/>
        <v>7.8061432926279806E-3</v>
      </c>
      <c r="BA167">
        <f t="shared" si="244"/>
        <v>7.1514232495396421E-3</v>
      </c>
      <c r="BB167">
        <f t="shared" si="244"/>
        <v>6.6165176964536089E-3</v>
      </c>
      <c r="BC167">
        <f t="shared" si="244"/>
        <v>6.1624293596064354E-3</v>
      </c>
      <c r="BD167">
        <f t="shared" si="244"/>
        <v>5.7677945871480668E-3</v>
      </c>
      <c r="BE167">
        <f t="shared" si="244"/>
        <v>5.4192979607799964E-3</v>
      </c>
      <c r="BF167">
        <f t="shared" si="244"/>
        <v>5.107925487788839E-3</v>
      </c>
      <c r="BG167">
        <f t="shared" si="244"/>
        <v>4.8272137460576153E-3</v>
      </c>
      <c r="BH167">
        <f t="shared" si="244"/>
        <v>4.5723279299447238E-3</v>
      </c>
      <c r="BI167">
        <f t="shared" si="244"/>
        <v>4.3395325815718663E-3</v>
      </c>
      <c r="BJ167">
        <f t="shared" si="244"/>
        <v>4.1258671290378213E-3</v>
      </c>
      <c r="BK167">
        <f t="shared" si="244"/>
        <v>3.9289364167294115E-3</v>
      </c>
      <c r="BL167">
        <f t="shared" si="244"/>
        <v>3.7467696925932515E-3</v>
      </c>
      <c r="BM167">
        <f t="shared" si="244"/>
        <v>3.5777223406382361E-3</v>
      </c>
      <c r="BN167">
        <f t="shared" si="244"/>
        <v>3.4204053842965959E-3</v>
      </c>
      <c r="BO167">
        <f t="shared" si="244"/>
        <v>3.2736336474066814E-3</v>
      </c>
      <c r="BP167">
        <f t="shared" si="245"/>
        <v>3.1363868155128813E-3</v>
      </c>
      <c r="BQ167">
        <f t="shared" si="245"/>
        <v>3.0077796415115335E-3</v>
      </c>
      <c r="BR167">
        <f t="shared" si="245"/>
        <v>2.887038775845284E-3</v>
      </c>
      <c r="BS167">
        <f t="shared" si="245"/>
        <v>2.773484488762269E-3</v>
      </c>
      <c r="BT167">
        <f t="shared" si="245"/>
        <v>2.666516067308629E-3</v>
      </c>
      <c r="BU167">
        <f t="shared" si="245"/>
        <v>2.5656000149668493E-3</v>
      </c>
      <c r="BV167">
        <f t="shared" si="245"/>
        <v>2.4702604182349347E-3</v>
      </c>
      <c r="BW167">
        <f t="shared" si="245"/>
        <v>2.3800710094352088E-3</v>
      </c>
      <c r="BX167">
        <f t="shared" si="245"/>
        <v>2.2946485722292855E-3</v>
      </c>
      <c r="BY167">
        <f t="shared" si="245"/>
        <v>2.2136474208762466E-3</v>
      </c>
      <c r="BZ167">
        <f t="shared" si="245"/>
        <v>2.136754746175782E-3</v>
      </c>
      <c r="CA167">
        <f t="shared" si="245"/>
        <v>2.0636866669603154E-3</v>
      </c>
      <c r="CB167">
        <f t="shared" si="245"/>
        <v>1.9941848604831162E-3</v>
      </c>
      <c r="CC167">
        <f t="shared" si="245"/>
        <v>1.9280136712345746E-3</v>
      </c>
      <c r="CD167">
        <f t="shared" si="245"/>
        <v>1.8649576178103265E-3</v>
      </c>
      <c r="CE167">
        <f t="shared" si="245"/>
        <v>1.8048192330198667E-3</v>
      </c>
      <c r="CF167">
        <f t="shared" si="246"/>
        <v>1.7474171845908149E-3</v>
      </c>
      <c r="CG167">
        <f t="shared" si="246"/>
        <v>1.6925846334137652E-3</v>
      </c>
      <c r="CH167">
        <f t="shared" si="246"/>
        <v>1.6401677938904697E-3</v>
      </c>
      <c r="CI167">
        <f t="shared" si="246"/>
        <v>1.5900246670436497E-3</v>
      </c>
      <c r="CJ167">
        <f t="shared" si="246"/>
        <v>1.5420239219577341E-3</v>
      </c>
      <c r="CK167">
        <f t="shared" si="246"/>
        <v>1.4960439051018252E-3</v>
      </c>
      <c r="CL167">
        <f t="shared" si="246"/>
        <v>1.4519717603345425E-3</v>
      </c>
      <c r="CM167">
        <f t="shared" si="246"/>
        <v>1.4097026450553614E-3</v>
      </c>
      <c r="CN167">
        <f t="shared" si="246"/>
        <v>1.3691390301651361E-3</v>
      </c>
      <c r="CO167">
        <f t="shared" si="246"/>
        <v>1.3301900733207368E-3</v>
      </c>
      <c r="CP167">
        <f t="shared" si="246"/>
        <v>1.2927710564866212E-3</v>
      </c>
      <c r="CQ167">
        <f t="shared" si="246"/>
        <v>1.2568028800563323E-3</v>
      </c>
      <c r="CR167">
        <f t="shared" si="246"/>
        <v>8.0924000062244711E-4</v>
      </c>
      <c r="CS167">
        <f t="shared" si="246"/>
        <v>5.2565558693462295E-4</v>
      </c>
      <c r="CT167">
        <f t="shared" si="246"/>
        <v>3.6406552899112765E-4</v>
      </c>
      <c r="CU167">
        <f t="shared" si="246"/>
        <v>2.5328547003827361E-4</v>
      </c>
      <c r="CV167">
        <f t="shared" si="247"/>
        <v>1.7295870300967225E-4</v>
      </c>
      <c r="CW167">
        <f t="shared" si="247"/>
        <v>1.1370344317871252E-4</v>
      </c>
      <c r="CX167">
        <f t="shared" si="247"/>
        <v>7.0225152006806542E-5</v>
      </c>
      <c r="CY167">
        <f t="shared" si="247"/>
        <v>3.9163156070261618E-5</v>
      </c>
      <c r="CZ167">
        <f t="shared" si="247"/>
        <v>1.8211869305695244E-5</v>
      </c>
      <c r="DA167">
        <f t="shared" si="247"/>
        <v>5.6994199440431093E-6</v>
      </c>
      <c r="DB167">
        <f t="shared" si="247"/>
        <v>3.6206283779238013E-7</v>
      </c>
      <c r="DC167">
        <f t="shared" si="247"/>
        <v>0</v>
      </c>
      <c r="DD167">
        <f t="shared" si="247"/>
        <v>0</v>
      </c>
      <c r="DE167">
        <f t="shared" si="247"/>
        <v>0</v>
      </c>
      <c r="DF167">
        <f t="shared" si="247"/>
        <v>0</v>
      </c>
      <c r="DG167">
        <f t="shared" si="247"/>
        <v>0</v>
      </c>
      <c r="DH167">
        <f t="shared" si="247"/>
        <v>0</v>
      </c>
      <c r="DI167">
        <f t="shared" si="247"/>
        <v>0</v>
      </c>
      <c r="DJ167">
        <f t="shared" si="247"/>
        <v>0</v>
      </c>
      <c r="DK167">
        <f t="shared" si="247"/>
        <v>0</v>
      </c>
      <c r="DL167">
        <f t="shared" si="248"/>
        <v>0</v>
      </c>
      <c r="DM167">
        <f t="shared" si="248"/>
        <v>0</v>
      </c>
      <c r="DN167">
        <f t="shared" si="248"/>
        <v>0</v>
      </c>
      <c r="DO167">
        <f t="shared" si="248"/>
        <v>0</v>
      </c>
      <c r="DP167">
        <f t="shared" si="248"/>
        <v>0</v>
      </c>
      <c r="DQ167">
        <f t="shared" si="248"/>
        <v>0</v>
      </c>
      <c r="DR167">
        <f t="shared" si="248"/>
        <v>0</v>
      </c>
      <c r="DS167">
        <f t="shared" si="248"/>
        <v>0</v>
      </c>
      <c r="DT167">
        <f t="shared" si="248"/>
        <v>0</v>
      </c>
      <c r="DU167">
        <f t="shared" si="248"/>
        <v>0</v>
      </c>
      <c r="DV167">
        <f t="shared" si="248"/>
        <v>0</v>
      </c>
      <c r="DW167">
        <f t="shared" si="248"/>
        <v>0</v>
      </c>
      <c r="DX167">
        <f t="shared" si="248"/>
        <v>0</v>
      </c>
      <c r="DY167">
        <f t="shared" si="248"/>
        <v>0</v>
      </c>
      <c r="DZ167">
        <f t="shared" si="248"/>
        <v>0</v>
      </c>
      <c r="EA167">
        <f t="shared" si="248"/>
        <v>0</v>
      </c>
      <c r="EB167">
        <f t="shared" si="249"/>
        <v>0</v>
      </c>
      <c r="EC167">
        <f t="shared" si="249"/>
        <v>0</v>
      </c>
      <c r="ED167">
        <f t="shared" si="249"/>
        <v>0</v>
      </c>
      <c r="EE167">
        <f t="shared" si="249"/>
        <v>0</v>
      </c>
      <c r="EF167">
        <f t="shared" si="249"/>
        <v>0</v>
      </c>
      <c r="EG167">
        <f t="shared" si="249"/>
        <v>0</v>
      </c>
      <c r="EH167">
        <f t="shared" si="249"/>
        <v>0</v>
      </c>
      <c r="EI167">
        <f t="shared" si="249"/>
        <v>0</v>
      </c>
      <c r="EJ167">
        <f t="shared" si="249"/>
        <v>0</v>
      </c>
      <c r="EK167">
        <f t="shared" si="249"/>
        <v>0</v>
      </c>
      <c r="EL167">
        <f t="shared" si="249"/>
        <v>0</v>
      </c>
      <c r="EM167">
        <f t="shared" si="249"/>
        <v>0</v>
      </c>
      <c r="EN167">
        <f t="shared" si="250"/>
        <v>0</v>
      </c>
      <c r="EO167">
        <f t="shared" si="250"/>
        <v>0</v>
      </c>
      <c r="EP167">
        <f t="shared" si="250"/>
        <v>0</v>
      </c>
      <c r="EQ167">
        <f t="shared" si="250"/>
        <v>0</v>
      </c>
      <c r="ER167">
        <f t="shared" si="250"/>
        <v>0</v>
      </c>
      <c r="ES167">
        <f t="shared" si="250"/>
        <v>0</v>
      </c>
      <c r="ET167">
        <f t="shared" si="250"/>
        <v>0</v>
      </c>
      <c r="EU167">
        <f t="shared" si="250"/>
        <v>0</v>
      </c>
      <c r="EV167">
        <f t="shared" si="250"/>
        <v>0</v>
      </c>
      <c r="EW167">
        <f t="shared" si="250"/>
        <v>0</v>
      </c>
      <c r="EX167">
        <f t="shared" si="250"/>
        <v>0</v>
      </c>
      <c r="EZ167">
        <f t="shared" si="238"/>
        <v>0.88327212955850076</v>
      </c>
      <c r="FB167">
        <f t="shared" si="239"/>
        <v>1.07774371238199E-2</v>
      </c>
      <c r="FC167">
        <f t="shared" si="240"/>
        <v>0.24863811608859185</v>
      </c>
    </row>
    <row r="168" spans="1:159" x14ac:dyDescent="0.25">
      <c r="A168">
        <v>1105</v>
      </c>
      <c r="B168" s="19">
        <f>'Input spectra'!Y167</f>
        <v>4.3528630031796398E-2</v>
      </c>
      <c r="C168">
        <f>'Input spectra'!F167</f>
        <v>0</v>
      </c>
      <c r="D168">
        <f t="shared" si="241"/>
        <v>2.0653927966864227E-2</v>
      </c>
      <c r="E168">
        <f t="shared" si="241"/>
        <v>2.041445952135269E-2</v>
      </c>
      <c r="F168">
        <f t="shared" si="241"/>
        <v>2.0176681652336874E-2</v>
      </c>
      <c r="G168">
        <f t="shared" si="241"/>
        <v>1.9940584191714756E-2</v>
      </c>
      <c r="H168">
        <f t="shared" si="241"/>
        <v>1.9706157027819655E-2</v>
      </c>
      <c r="I168">
        <f t="shared" si="241"/>
        <v>1.9473390105121828E-2</v>
      </c>
      <c r="J168">
        <f t="shared" si="241"/>
        <v>1.9242273423931575E-2</v>
      </c>
      <c r="K168">
        <f t="shared" si="241"/>
        <v>1.9012797040103849E-2</v>
      </c>
      <c r="L168">
        <f t="shared" si="241"/>
        <v>1.8784951064744419E-2</v>
      </c>
      <c r="M168">
        <f t="shared" si="241"/>
        <v>1.8558725663917506E-2</v>
      </c>
      <c r="N168">
        <f t="shared" si="241"/>
        <v>1.8334111058354918E-2</v>
      </c>
      <c r="O168">
        <f t="shared" si="241"/>
        <v>1.811109752316669E-2</v>
      </c>
      <c r="P168">
        <f t="shared" si="241"/>
        <v>1.7889675387553199E-2</v>
      </c>
      <c r="Q168">
        <f t="shared" si="241"/>
        <v>1.7669835034518744E-2</v>
      </c>
      <c r="R168">
        <f t="shared" si="241"/>
        <v>1.745156690058661E-2</v>
      </c>
      <c r="S168">
        <f t="shared" si="241"/>
        <v>1.7234861475515589E-2</v>
      </c>
      <c r="T168">
        <f t="shared" si="242"/>
        <v>1.7019709302017943E-2</v>
      </c>
      <c r="U168">
        <f t="shared" si="242"/>
        <v>1.6806100975478817E-2</v>
      </c>
      <c r="V168">
        <f t="shared" si="242"/>
        <v>1.6594027143677106E-2</v>
      </c>
      <c r="W168">
        <f t="shared" si="242"/>
        <v>1.6383478506507721E-2</v>
      </c>
      <c r="X168">
        <f t="shared" si="242"/>
        <v>1.6174445815705318E-2</v>
      </c>
      <c r="Y168">
        <f t="shared" si="242"/>
        <v>1.5966919874569413E-2</v>
      </c>
      <c r="Z168">
        <f t="shared" si="242"/>
        <v>1.5760891537690922E-2</v>
      </c>
      <c r="AA168">
        <f t="shared" si="242"/>
        <v>1.5556351710680084E-2</v>
      </c>
      <c r="AB168">
        <f t="shared" si="242"/>
        <v>1.5353291349895831E-2</v>
      </c>
      <c r="AC168">
        <f t="shared" si="242"/>
        <v>1.5151701462176474E-2</v>
      </c>
      <c r="AD168">
        <f t="shared" si="242"/>
        <v>1.4951573104571826E-2</v>
      </c>
      <c r="AE168">
        <f t="shared" si="242"/>
        <v>1.4752897384076683E-2</v>
      </c>
      <c r="AF168">
        <f t="shared" si="242"/>
        <v>1.4555665457365667E-2</v>
      </c>
      <c r="AG168">
        <f t="shared" si="242"/>
        <v>1.4359868530529429E-2</v>
      </c>
      <c r="AH168">
        <f t="shared" si="242"/>
        <v>1.4165497858812227E-2</v>
      </c>
      <c r="AI168">
        <f t="shared" si="242"/>
        <v>1.3972544746350825E-2</v>
      </c>
      <c r="AJ168">
        <f t="shared" si="243"/>
        <v>1.3781000545914752E-2</v>
      </c>
      <c r="AK168">
        <f t="shared" si="243"/>
        <v>1.3590856658647874E-2</v>
      </c>
      <c r="AL168">
        <f t="shared" si="243"/>
        <v>1.3402104533811323E-2</v>
      </c>
      <c r="AM168">
        <f t="shared" si="243"/>
        <v>1.3214735668527726E-2</v>
      </c>
      <c r="AN168">
        <f t="shared" si="243"/>
        <v>1.3028741607526741E-2</v>
      </c>
      <c r="AO168">
        <f t="shared" si="243"/>
        <v>1.2844113942891927E-2</v>
      </c>
      <c r="AP168">
        <f t="shared" si="243"/>
        <v>1.2660844313808893E-2</v>
      </c>
      <c r="AQ168">
        <f t="shared" si="243"/>
        <v>1.2478924406314748E-2</v>
      </c>
      <c r="AR168">
        <f t="shared" si="243"/>
        <v>1.2298345953048836E-2</v>
      </c>
      <c r="AS168">
        <f t="shared" si="243"/>
        <v>1.2119100733004774E-2</v>
      </c>
      <c r="AT168">
        <f t="shared" si="243"/>
        <v>1.1941180571283709E-2</v>
      </c>
      <c r="AU168">
        <f t="shared" si="243"/>
        <v>1.1764577338848925E-2</v>
      </c>
      <c r="AV168">
        <f t="shared" si="243"/>
        <v>1.1589282952281635E-2</v>
      </c>
      <c r="AW168">
        <f t="shared" si="243"/>
        <v>1.1415289373538083E-2</v>
      </c>
      <c r="AX168">
        <f t="shared" si="243"/>
        <v>1.0148646837774108E-2</v>
      </c>
      <c r="AY168">
        <f t="shared" si="243"/>
        <v>8.6728041862887406E-3</v>
      </c>
      <c r="AZ168">
        <f t="shared" si="244"/>
        <v>7.8081113384721795E-3</v>
      </c>
      <c r="BA168">
        <f t="shared" si="244"/>
        <v>7.1532637975772776E-3</v>
      </c>
      <c r="BB168">
        <f t="shared" si="244"/>
        <v>6.6182553341032919E-3</v>
      </c>
      <c r="BC168">
        <f t="shared" si="244"/>
        <v>6.1640801160672883E-3</v>
      </c>
      <c r="BD168">
        <f t="shared" si="244"/>
        <v>5.7693699302110322E-3</v>
      </c>
      <c r="BE168">
        <f t="shared" si="244"/>
        <v>5.4208065884049916E-3</v>
      </c>
      <c r="BF168">
        <f t="shared" si="244"/>
        <v>5.109374268349752E-3</v>
      </c>
      <c r="BG168">
        <f t="shared" si="244"/>
        <v>4.8286082657662743E-3</v>
      </c>
      <c r="BH168">
        <f t="shared" si="244"/>
        <v>4.5736728360825903E-3</v>
      </c>
      <c r="BI168">
        <f t="shared" si="244"/>
        <v>4.3408318100382481E-3</v>
      </c>
      <c r="BJ168">
        <f t="shared" si="244"/>
        <v>4.1271240619265848E-3</v>
      </c>
      <c r="BK168">
        <f t="shared" si="244"/>
        <v>3.9301539953436691E-3</v>
      </c>
      <c r="BL168">
        <f t="shared" si="244"/>
        <v>3.7479505008702662E-3</v>
      </c>
      <c r="BM168">
        <f t="shared" si="244"/>
        <v>3.5788686682358822E-3</v>
      </c>
      <c r="BN168">
        <f t="shared" si="244"/>
        <v>3.4215192752879682E-3</v>
      </c>
      <c r="BO168">
        <f t="shared" si="244"/>
        <v>3.2747169385349477E-3</v>
      </c>
      <c r="BP168">
        <f t="shared" si="245"/>
        <v>3.1374411667091429E-3</v>
      </c>
      <c r="BQ168">
        <f t="shared" si="245"/>
        <v>3.008806560570457E-3</v>
      </c>
      <c r="BR168">
        <f t="shared" si="245"/>
        <v>2.8880396386159754E-3</v>
      </c>
      <c r="BS168">
        <f t="shared" si="245"/>
        <v>2.7744605558457677E-3</v>
      </c>
      <c r="BT168">
        <f t="shared" si="245"/>
        <v>2.6674684979984585E-3</v>
      </c>
      <c r="BU168">
        <f t="shared" si="245"/>
        <v>2.5665298789881367E-3</v>
      </c>
      <c r="BV168">
        <f t="shared" si="245"/>
        <v>2.4711687057069249E-3</v>
      </c>
      <c r="BW168">
        <f t="shared" si="245"/>
        <v>2.3809586393861203E-3</v>
      </c>
      <c r="BX168">
        <f t="shared" si="245"/>
        <v>2.2955163999211535E-3</v>
      </c>
      <c r="BY168">
        <f t="shared" si="245"/>
        <v>2.2144962441436205E-3</v>
      </c>
      <c r="BZ168">
        <f t="shared" si="245"/>
        <v>2.137585310941147E-3</v>
      </c>
      <c r="CA168">
        <f t="shared" si="245"/>
        <v>2.0644996720575125E-3</v>
      </c>
      <c r="CB168">
        <f t="shared" si="245"/>
        <v>1.9949809618953962E-3</v>
      </c>
      <c r="CC168">
        <f t="shared" si="245"/>
        <v>1.9287934858345916E-3</v>
      </c>
      <c r="CD168">
        <f t="shared" si="245"/>
        <v>1.8657217266740314E-3</v>
      </c>
      <c r="CE168">
        <f t="shared" si="245"/>
        <v>1.8055681843740002E-3</v>
      </c>
      <c r="CF168">
        <f t="shared" si="246"/>
        <v>1.7481514964438397E-3</v>
      </c>
      <c r="CG168">
        <f t="shared" si="246"/>
        <v>1.6933047959120661E-3</v>
      </c>
      <c r="CH168">
        <f t="shared" si="246"/>
        <v>1.6408742714351316E-3</v>
      </c>
      <c r="CI168">
        <f t="shared" si="246"/>
        <v>1.5907179001977542E-3</v>
      </c>
      <c r="CJ168">
        <f t="shared" si="246"/>
        <v>1.5427043291696967E-3</v>
      </c>
      <c r="CK168">
        <f t="shared" si="246"/>
        <v>1.496711884266608E-3</v>
      </c>
      <c r="CL168">
        <f t="shared" si="246"/>
        <v>1.4526276902115263E-3</v>
      </c>
      <c r="CM168">
        <f t="shared" si="246"/>
        <v>1.4103468865590697E-3</v>
      </c>
      <c r="CN168">
        <f t="shared" si="246"/>
        <v>1.3697719275428521E-3</v>
      </c>
      <c r="CO168">
        <f t="shared" si="246"/>
        <v>1.330811955229212E-3</v>
      </c>
      <c r="CP168">
        <f t="shared" si="246"/>
        <v>1.2933822369785154E-3</v>
      </c>
      <c r="CQ168">
        <f t="shared" si="246"/>
        <v>1.2574036594857015E-3</v>
      </c>
      <c r="CR168">
        <f t="shared" si="246"/>
        <v>8.0963108710385549E-4</v>
      </c>
      <c r="CS168">
        <f t="shared" si="246"/>
        <v>5.2591238574568725E-4</v>
      </c>
      <c r="CT168">
        <f t="shared" si="246"/>
        <v>3.6424529903727137E-4</v>
      </c>
      <c r="CU168">
        <f t="shared" si="246"/>
        <v>2.5341186941676757E-4</v>
      </c>
      <c r="CV168">
        <f t="shared" si="247"/>
        <v>1.730459249713274E-4</v>
      </c>
      <c r="CW168">
        <f t="shared" si="247"/>
        <v>1.1376138053682862E-4</v>
      </c>
      <c r="CX168">
        <f t="shared" si="247"/>
        <v>7.0261304082827166E-5</v>
      </c>
      <c r="CY168">
        <f t="shared" si="247"/>
        <v>3.9183523137464196E-5</v>
      </c>
      <c r="CZ168">
        <f t="shared" si="247"/>
        <v>1.8221436206785791E-5</v>
      </c>
      <c r="DA168">
        <f t="shared" si="247"/>
        <v>5.7024438614919267E-6</v>
      </c>
      <c r="DB168">
        <f t="shared" si="247"/>
        <v>3.6225683843240993E-7</v>
      </c>
      <c r="DC168">
        <f t="shared" si="247"/>
        <v>0</v>
      </c>
      <c r="DD168">
        <f t="shared" si="247"/>
        <v>0</v>
      </c>
      <c r="DE168">
        <f t="shared" si="247"/>
        <v>0</v>
      </c>
      <c r="DF168">
        <f t="shared" si="247"/>
        <v>0</v>
      </c>
      <c r="DG168">
        <f t="shared" si="247"/>
        <v>0</v>
      </c>
      <c r="DH168">
        <f t="shared" si="247"/>
        <v>0</v>
      </c>
      <c r="DI168">
        <f t="shared" si="247"/>
        <v>0</v>
      </c>
      <c r="DJ168">
        <f t="shared" si="247"/>
        <v>0</v>
      </c>
      <c r="DK168">
        <f t="shared" si="247"/>
        <v>0</v>
      </c>
      <c r="DL168">
        <f t="shared" si="248"/>
        <v>0</v>
      </c>
      <c r="DM168">
        <f t="shared" si="248"/>
        <v>0</v>
      </c>
      <c r="DN168">
        <f t="shared" si="248"/>
        <v>0</v>
      </c>
      <c r="DO168">
        <f t="shared" si="248"/>
        <v>0</v>
      </c>
      <c r="DP168">
        <f t="shared" si="248"/>
        <v>0</v>
      </c>
      <c r="DQ168">
        <f t="shared" si="248"/>
        <v>0</v>
      </c>
      <c r="DR168">
        <f t="shared" si="248"/>
        <v>0</v>
      </c>
      <c r="DS168">
        <f t="shared" si="248"/>
        <v>0</v>
      </c>
      <c r="DT168">
        <f t="shared" si="248"/>
        <v>0</v>
      </c>
      <c r="DU168">
        <f t="shared" si="248"/>
        <v>0</v>
      </c>
      <c r="DV168">
        <f t="shared" si="248"/>
        <v>0</v>
      </c>
      <c r="DW168">
        <f t="shared" si="248"/>
        <v>0</v>
      </c>
      <c r="DX168">
        <f t="shared" si="248"/>
        <v>0</v>
      </c>
      <c r="DY168">
        <f t="shared" si="248"/>
        <v>0</v>
      </c>
      <c r="DZ168">
        <f t="shared" si="248"/>
        <v>0</v>
      </c>
      <c r="EA168">
        <f t="shared" si="248"/>
        <v>0</v>
      </c>
      <c r="EB168">
        <f t="shared" si="249"/>
        <v>0</v>
      </c>
      <c r="EC168">
        <f t="shared" si="249"/>
        <v>0</v>
      </c>
      <c r="ED168">
        <f t="shared" si="249"/>
        <v>0</v>
      </c>
      <c r="EE168">
        <f t="shared" si="249"/>
        <v>0</v>
      </c>
      <c r="EF168">
        <f t="shared" si="249"/>
        <v>0</v>
      </c>
      <c r="EG168">
        <f t="shared" si="249"/>
        <v>0</v>
      </c>
      <c r="EH168">
        <f t="shared" si="249"/>
        <v>0</v>
      </c>
      <c r="EI168">
        <f t="shared" si="249"/>
        <v>0</v>
      </c>
      <c r="EJ168">
        <f t="shared" si="249"/>
        <v>0</v>
      </c>
      <c r="EK168">
        <f t="shared" si="249"/>
        <v>0</v>
      </c>
      <c r="EL168">
        <f t="shared" si="249"/>
        <v>0</v>
      </c>
      <c r="EM168">
        <f t="shared" si="249"/>
        <v>0</v>
      </c>
      <c r="EN168">
        <f t="shared" si="250"/>
        <v>0</v>
      </c>
      <c r="EO168">
        <f t="shared" si="250"/>
        <v>0</v>
      </c>
      <c r="EP168">
        <f t="shared" si="250"/>
        <v>0</v>
      </c>
      <c r="EQ168">
        <f t="shared" si="250"/>
        <v>0</v>
      </c>
      <c r="ER168">
        <f t="shared" si="250"/>
        <v>0</v>
      </c>
      <c r="ES168">
        <f t="shared" si="250"/>
        <v>0</v>
      </c>
      <c r="ET168">
        <f t="shared" si="250"/>
        <v>0</v>
      </c>
      <c r="EU168">
        <f t="shared" si="250"/>
        <v>0</v>
      </c>
      <c r="EV168">
        <f t="shared" si="250"/>
        <v>0</v>
      </c>
      <c r="EW168">
        <f t="shared" si="250"/>
        <v>0</v>
      </c>
      <c r="EX168">
        <f t="shared" si="250"/>
        <v>0</v>
      </c>
      <c r="EZ168">
        <f t="shared" si="238"/>
        <v>0.88339990072052765</v>
      </c>
      <c r="FB168">
        <f t="shared" si="239"/>
        <v>1.0764590621526515E-2</v>
      </c>
      <c r="FC168">
        <f t="shared" si="240"/>
        <v>0.24863975715815595</v>
      </c>
    </row>
    <row r="169" spans="1:159" x14ac:dyDescent="0.25">
      <c r="A169">
        <v>1110</v>
      </c>
      <c r="B169" s="19">
        <f>'Input spectra'!Y168</f>
        <v>4.3476112692642802E-2</v>
      </c>
      <c r="C169">
        <f>'Input spectra'!F168</f>
        <v>0</v>
      </c>
      <c r="D169">
        <f t="shared" si="241"/>
        <v>2.0653927966864227E-2</v>
      </c>
      <c r="E169">
        <f t="shared" si="241"/>
        <v>2.0414566732943645E-2</v>
      </c>
      <c r="F169">
        <f t="shared" si="241"/>
        <v>2.0176893578576518E-2</v>
      </c>
      <c r="G169">
        <f t="shared" si="241"/>
        <v>1.9940898362116533E-2</v>
      </c>
      <c r="H169">
        <f t="shared" si="241"/>
        <v>1.970657099814058E-2</v>
      </c>
      <c r="I169">
        <f t="shared" si="241"/>
        <v>1.9473901457151822E-2</v>
      </c>
      <c r="J169">
        <f t="shared" si="241"/>
        <v>1.9242879765284247E-2</v>
      </c>
      <c r="K169">
        <f t="shared" si="241"/>
        <v>1.9013496004008763E-2</v>
      </c>
      <c r="L169">
        <f t="shared" si="241"/>
        <v>1.8785740309840766E-2</v>
      </c>
      <c r="M169">
        <f t="shared" si="241"/>
        <v>1.8559602874049234E-2</v>
      </c>
      <c r="N169">
        <f t="shared" si="241"/>
        <v>1.8335073942367285E-2</v>
      </c>
      <c r="O169">
        <f t="shared" si="241"/>
        <v>1.8112143814704221E-2</v>
      </c>
      <c r="P169">
        <f t="shared" si="241"/>
        <v>1.7890802844859072E-2</v>
      </c>
      <c r="Q169">
        <f t="shared" si="241"/>
        <v>1.7671041440235551E-2</v>
      </c>
      <c r="R169">
        <f t="shared" si="241"/>
        <v>1.7452850061558525E-2</v>
      </c>
      <c r="S169">
        <f t="shared" si="241"/>
        <v>1.7236219222591897E-2</v>
      </c>
      <c r="T169">
        <f t="shared" si="242"/>
        <v>1.7021139489857964E-2</v>
      </c>
      <c r="U169">
        <f t="shared" si="242"/>
        <v>1.680760148235818E-2</v>
      </c>
      <c r="V169">
        <f t="shared" si="242"/>
        <v>1.6595595871295367E-2</v>
      </c>
      <c r="W169">
        <f t="shared" si="242"/>
        <v>1.638511337979736E-2</v>
      </c>
      <c r="X169">
        <f t="shared" si="242"/>
        <v>1.6176144782642028E-2</v>
      </c>
      <c r="Y169">
        <f t="shared" si="242"/>
        <v>1.5968680905983759E-2</v>
      </c>
      <c r="Z169">
        <f t="shared" si="242"/>
        <v>1.5762712627081288E-2</v>
      </c>
      <c r="AA169">
        <f t="shared" si="242"/>
        <v>1.5558230874026958E-2</v>
      </c>
      <c r="AB169">
        <f t="shared" si="242"/>
        <v>1.5355226625477369E-2</v>
      </c>
      <c r="AC169">
        <f t="shared" si="242"/>
        <v>1.5153690910385383E-2</v>
      </c>
      <c r="AD169">
        <f t="shared" si="242"/>
        <v>1.4953614807733511E-2</v>
      </c>
      <c r="AE169">
        <f t="shared" si="242"/>
        <v>1.4754989446268683E-2</v>
      </c>
      <c r="AF169">
        <f t="shared" si="242"/>
        <v>1.4557806004238373E-2</v>
      </c>
      <c r="AG169">
        <f t="shared" si="242"/>
        <v>1.4362055709128038E-2</v>
      </c>
      <c r="AH169">
        <f t="shared" si="242"/>
        <v>1.4167729837399966E-2</v>
      </c>
      <c r="AI169">
        <f t="shared" si="242"/>
        <v>1.3974819714233431E-2</v>
      </c>
      <c r="AJ169">
        <f t="shared" si="243"/>
        <v>1.3783316713266162E-2</v>
      </c>
      <c r="AK169">
        <f t="shared" si="243"/>
        <v>1.3593212256337171E-2</v>
      </c>
      <c r="AL169">
        <f t="shared" si="243"/>
        <v>1.340449781323089E-2</v>
      </c>
      <c r="AM169">
        <f t="shared" si="243"/>
        <v>1.3217164901422624E-2</v>
      </c>
      <c r="AN169">
        <f t="shared" si="243"/>
        <v>1.3031205085825278E-2</v>
      </c>
      <c r="AO169">
        <f t="shared" si="243"/>
        <v>1.2846609978537446E-2</v>
      </c>
      <c r="AP169">
        <f t="shared" si="243"/>
        <v>1.2663371238592739E-2</v>
      </c>
      <c r="AQ169">
        <f t="shared" si="243"/>
        <v>1.2481480571710413E-2</v>
      </c>
      <c r="AR169">
        <f t="shared" si="243"/>
        <v>1.2300929730047299E-2</v>
      </c>
      <c r="AS169">
        <f t="shared" si="243"/>
        <v>1.2121710511950986E-2</v>
      </c>
      <c r="AT169">
        <f t="shared" si="243"/>
        <v>1.1943814761714258E-2</v>
      </c>
      <c r="AU169">
        <f t="shared" si="243"/>
        <v>1.1767234369330843E-2</v>
      </c>
      <c r="AV169">
        <f t="shared" si="243"/>
        <v>1.1591961270252358E-2</v>
      </c>
      <c r="AW169">
        <f t="shared" si="243"/>
        <v>1.1417987445146542E-2</v>
      </c>
      <c r="AX169">
        <f t="shared" si="243"/>
        <v>1.0151098841607907E-2</v>
      </c>
      <c r="AY169">
        <f t="shared" si="243"/>
        <v>8.6749451717238486E-3</v>
      </c>
      <c r="AZ169">
        <f t="shared" si="244"/>
        <v>7.8100798804902651E-3</v>
      </c>
      <c r="BA169">
        <f t="shared" si="244"/>
        <v>7.1551048193132178E-3</v>
      </c>
      <c r="BB169">
        <f t="shared" si="244"/>
        <v>6.6199934280934151E-3</v>
      </c>
      <c r="BC169">
        <f t="shared" si="244"/>
        <v>6.1657313147233748E-3</v>
      </c>
      <c r="BD169">
        <f t="shared" si="244"/>
        <v>5.7709457035434409E-3</v>
      </c>
      <c r="BE169">
        <f t="shared" si="244"/>
        <v>5.4223156360027084E-3</v>
      </c>
      <c r="BF169">
        <f t="shared" si="244"/>
        <v>5.1108234598338711E-3</v>
      </c>
      <c r="BG169">
        <f t="shared" si="244"/>
        <v>4.8300031883336675E-3</v>
      </c>
      <c r="BH169">
        <f t="shared" si="244"/>
        <v>4.575018137811619E-3</v>
      </c>
      <c r="BI169">
        <f t="shared" si="244"/>
        <v>4.3421314274853726E-3</v>
      </c>
      <c r="BJ169">
        <f t="shared" si="244"/>
        <v>4.1283813777361353E-3</v>
      </c>
      <c r="BK169">
        <f t="shared" si="244"/>
        <v>3.9313719512859158E-3</v>
      </c>
      <c r="BL169">
        <f t="shared" si="244"/>
        <v>3.7491316812833602E-3</v>
      </c>
      <c r="BM169">
        <f t="shared" si="244"/>
        <v>3.5800153631250159E-3</v>
      </c>
      <c r="BN169">
        <f t="shared" si="244"/>
        <v>3.4226335290296582E-3</v>
      </c>
      <c r="BO169">
        <f t="shared" si="244"/>
        <v>3.2758005881393893E-3</v>
      </c>
      <c r="BP169">
        <f t="shared" si="245"/>
        <v>3.1384958723439708E-3</v>
      </c>
      <c r="BQ169">
        <f t="shared" si="245"/>
        <v>3.0098338302410868E-3</v>
      </c>
      <c r="BR169">
        <f t="shared" si="245"/>
        <v>2.8890408483602838E-3</v>
      </c>
      <c r="BS169">
        <f t="shared" si="245"/>
        <v>2.7754369664346854E-3</v>
      </c>
      <c r="BT169">
        <f t="shared" si="245"/>
        <v>2.6684212688790816E-3</v>
      </c>
      <c r="BU169">
        <f t="shared" si="245"/>
        <v>2.5674600800249738E-3</v>
      </c>
      <c r="BV169">
        <f t="shared" si="245"/>
        <v>2.4720773271461865E-3</v>
      </c>
      <c r="BW169">
        <f t="shared" si="245"/>
        <v>2.3818466003720832E-3</v>
      </c>
      <c r="BX169">
        <f t="shared" si="245"/>
        <v>2.2963845558222787E-3</v>
      </c>
      <c r="BY169">
        <f t="shared" si="245"/>
        <v>2.2153453928923385E-3</v>
      </c>
      <c r="BZ169">
        <f t="shared" si="245"/>
        <v>2.138416198550222E-3</v>
      </c>
      <c r="CA169">
        <f t="shared" si="245"/>
        <v>2.0653129974442666E-3</v>
      </c>
      <c r="CB169">
        <f t="shared" si="245"/>
        <v>1.9957773811204679E-3</v>
      </c>
      <c r="CC169">
        <f t="shared" si="245"/>
        <v>1.9295736158425432E-3</v>
      </c>
      <c r="CD169">
        <f t="shared" si="245"/>
        <v>1.8664861486077761E-3</v>
      </c>
      <c r="CE169">
        <f t="shared" si="245"/>
        <v>1.8063174465227669E-3</v>
      </c>
      <c r="CF169">
        <f t="shared" si="246"/>
        <v>1.7488861168745197E-3</v>
      </c>
      <c r="CG169">
        <f t="shared" si="246"/>
        <v>1.6940252648257827E-3</v>
      </c>
      <c r="CH169">
        <f t="shared" si="246"/>
        <v>1.6415810532843427E-3</v>
      </c>
      <c r="CI169">
        <f t="shared" si="246"/>
        <v>1.5914114355938403E-3</v>
      </c>
      <c r="CJ169">
        <f t="shared" si="246"/>
        <v>1.5433850366065565E-3</v>
      </c>
      <c r="CK169">
        <f t="shared" si="246"/>
        <v>1.4973801616821058E-3</v>
      </c>
      <c r="CL169">
        <f t="shared" si="246"/>
        <v>1.45328391640557E-3</v>
      </c>
      <c r="CM169">
        <f t="shared" si="246"/>
        <v>1.4109914224845243E-3</v>
      </c>
      <c r="CN169">
        <f t="shared" si="246"/>
        <v>1.3704051174833261E-3</v>
      </c>
      <c r="CO169">
        <f t="shared" si="246"/>
        <v>1.3314341278759178E-3</v>
      </c>
      <c r="CP169">
        <f t="shared" si="246"/>
        <v>1.2939937064168489E-3</v>
      </c>
      <c r="CQ169">
        <f t="shared" si="246"/>
        <v>1.2580047261008568E-3</v>
      </c>
      <c r="CR169">
        <f t="shared" si="246"/>
        <v>8.1002236258807608E-4</v>
      </c>
      <c r="CS169">
        <f t="shared" si="246"/>
        <v>5.2616931001081492E-4</v>
      </c>
      <c r="CT169">
        <f t="shared" si="246"/>
        <v>3.6442515785114208E-4</v>
      </c>
      <c r="CU169">
        <f t="shared" si="246"/>
        <v>2.5353833187350631E-4</v>
      </c>
      <c r="CV169">
        <f t="shared" si="247"/>
        <v>1.7313319091845692E-4</v>
      </c>
      <c r="CW169">
        <f t="shared" si="247"/>
        <v>1.1381934741680766E-4</v>
      </c>
      <c r="CX169">
        <f t="shared" si="247"/>
        <v>7.0297474770022905E-5</v>
      </c>
      <c r="CY169">
        <f t="shared" si="247"/>
        <v>3.9203900796699382E-5</v>
      </c>
      <c r="CZ169">
        <f t="shared" si="247"/>
        <v>1.8231008133477763E-5</v>
      </c>
      <c r="DA169">
        <f t="shared" si="247"/>
        <v>5.7054693833280011E-6</v>
      </c>
      <c r="DB169">
        <f t="shared" si="247"/>
        <v>3.6245094302193244E-7</v>
      </c>
      <c r="DC169">
        <f t="shared" si="247"/>
        <v>0</v>
      </c>
      <c r="DD169">
        <f t="shared" si="247"/>
        <v>0</v>
      </c>
      <c r="DE169">
        <f t="shared" si="247"/>
        <v>0</v>
      </c>
      <c r="DF169">
        <f t="shared" si="247"/>
        <v>0</v>
      </c>
      <c r="DG169">
        <f t="shared" si="247"/>
        <v>0</v>
      </c>
      <c r="DH169">
        <f t="shared" si="247"/>
        <v>0</v>
      </c>
      <c r="DI169">
        <f t="shared" si="247"/>
        <v>0</v>
      </c>
      <c r="DJ169">
        <f t="shared" si="247"/>
        <v>0</v>
      </c>
      <c r="DK169">
        <f t="shared" si="247"/>
        <v>0</v>
      </c>
      <c r="DL169">
        <f t="shared" si="248"/>
        <v>0</v>
      </c>
      <c r="DM169">
        <f t="shared" si="248"/>
        <v>0</v>
      </c>
      <c r="DN169">
        <f t="shared" si="248"/>
        <v>0</v>
      </c>
      <c r="DO169">
        <f t="shared" si="248"/>
        <v>0</v>
      </c>
      <c r="DP169">
        <f t="shared" si="248"/>
        <v>0</v>
      </c>
      <c r="DQ169">
        <f t="shared" si="248"/>
        <v>0</v>
      </c>
      <c r="DR169">
        <f t="shared" si="248"/>
        <v>0</v>
      </c>
      <c r="DS169">
        <f t="shared" si="248"/>
        <v>0</v>
      </c>
      <c r="DT169">
        <f t="shared" si="248"/>
        <v>0</v>
      </c>
      <c r="DU169">
        <f t="shared" si="248"/>
        <v>0</v>
      </c>
      <c r="DV169">
        <f t="shared" si="248"/>
        <v>0</v>
      </c>
      <c r="DW169">
        <f t="shared" si="248"/>
        <v>0</v>
      </c>
      <c r="DX169">
        <f t="shared" si="248"/>
        <v>0</v>
      </c>
      <c r="DY169">
        <f t="shared" si="248"/>
        <v>0</v>
      </c>
      <c r="DZ169">
        <f t="shared" si="248"/>
        <v>0</v>
      </c>
      <c r="EA169">
        <f t="shared" si="248"/>
        <v>0</v>
      </c>
      <c r="EB169">
        <f t="shared" si="249"/>
        <v>0</v>
      </c>
      <c r="EC169">
        <f t="shared" si="249"/>
        <v>0</v>
      </c>
      <c r="ED169">
        <f t="shared" si="249"/>
        <v>0</v>
      </c>
      <c r="EE169">
        <f t="shared" si="249"/>
        <v>0</v>
      </c>
      <c r="EF169">
        <f t="shared" si="249"/>
        <v>0</v>
      </c>
      <c r="EG169">
        <f t="shared" si="249"/>
        <v>0</v>
      </c>
      <c r="EH169">
        <f t="shared" si="249"/>
        <v>0</v>
      </c>
      <c r="EI169">
        <f t="shared" si="249"/>
        <v>0</v>
      </c>
      <c r="EJ169">
        <f t="shared" si="249"/>
        <v>0</v>
      </c>
      <c r="EK169">
        <f t="shared" si="249"/>
        <v>0</v>
      </c>
      <c r="EL169">
        <f t="shared" si="249"/>
        <v>0</v>
      </c>
      <c r="EM169">
        <f t="shared" si="249"/>
        <v>0</v>
      </c>
      <c r="EN169">
        <f t="shared" si="250"/>
        <v>0</v>
      </c>
      <c r="EO169">
        <f t="shared" si="250"/>
        <v>0</v>
      </c>
      <c r="EP169">
        <f t="shared" si="250"/>
        <v>0</v>
      </c>
      <c r="EQ169">
        <f t="shared" si="250"/>
        <v>0</v>
      </c>
      <c r="ER169">
        <f t="shared" si="250"/>
        <v>0</v>
      </c>
      <c r="ES169">
        <f t="shared" si="250"/>
        <v>0</v>
      </c>
      <c r="ET169">
        <f t="shared" si="250"/>
        <v>0</v>
      </c>
      <c r="EU169">
        <f t="shared" si="250"/>
        <v>0</v>
      </c>
      <c r="EV169">
        <f t="shared" si="250"/>
        <v>0</v>
      </c>
      <c r="EW169">
        <f t="shared" si="250"/>
        <v>0</v>
      </c>
      <c r="EX169">
        <f t="shared" si="250"/>
        <v>0</v>
      </c>
      <c r="EZ169">
        <f t="shared" si="238"/>
        <v>0.88352770061105224</v>
      </c>
      <c r="FB169">
        <f t="shared" si="239"/>
        <v>1.0751743781896639E-2</v>
      </c>
      <c r="FC169">
        <f t="shared" si="240"/>
        <v>0.24864139822795178</v>
      </c>
    </row>
    <row r="170" spans="1:159" x14ac:dyDescent="0.25">
      <c r="A170">
        <v>1115</v>
      </c>
      <c r="B170" s="19">
        <f>'Input spectra'!Y169</f>
        <v>4.3423595353489199E-2</v>
      </c>
      <c r="C170">
        <f>'Input spectra'!F169</f>
        <v>0</v>
      </c>
      <c r="D170">
        <f t="shared" si="241"/>
        <v>2.0653927966864227E-2</v>
      </c>
      <c r="E170">
        <f t="shared" si="241"/>
        <v>2.0414673945097647E-2</v>
      </c>
      <c r="F170">
        <f t="shared" si="241"/>
        <v>2.0177105507042135E-2</v>
      </c>
      <c r="G170">
        <f t="shared" si="241"/>
        <v>1.9941212537468167E-2</v>
      </c>
      <c r="H170">
        <f t="shared" si="241"/>
        <v>1.9706984977157845E-2</v>
      </c>
      <c r="I170">
        <f t="shared" si="241"/>
        <v>1.9474412822609415E-2</v>
      </c>
      <c r="J170">
        <f t="shared" si="241"/>
        <v>1.9243486125743284E-2</v>
      </c>
      <c r="K170">
        <f t="shared" si="241"/>
        <v>1.9014194993609557E-2</v>
      </c>
      <c r="L170">
        <f t="shared" si="241"/>
        <v>1.878652958809705E-2</v>
      </c>
      <c r="M170">
        <f t="shared" si="241"/>
        <v>1.8560480125643805E-2</v>
      </c>
      <c r="N170">
        <f t="shared" si="241"/>
        <v>1.8336036876949083E-2</v>
      </c>
      <c r="O170">
        <f t="shared" si="241"/>
        <v>1.8113190166686791E-2</v>
      </c>
      <c r="P170">
        <f t="shared" si="241"/>
        <v>1.7891930373220451E-2</v>
      </c>
      <c r="Q170">
        <f t="shared" si="241"/>
        <v>1.7672247928319555E-2</v>
      </c>
      <c r="R170">
        <f t="shared" si="241"/>
        <v>1.7454133316877386E-2</v>
      </c>
      <c r="S170">
        <f t="shared" si="241"/>
        <v>1.7237577076630314E-2</v>
      </c>
      <c r="T170">
        <f t="shared" si="242"/>
        <v>1.7022569797878494E-2</v>
      </c>
      <c r="U170">
        <f t="shared" si="242"/>
        <v>1.6809102123207988E-2</v>
      </c>
      <c r="V170">
        <f t="shared" si="242"/>
        <v>1.6597164747214361E-2</v>
      </c>
      <c r="W170">
        <f t="shared" si="242"/>
        <v>1.6386748416227608E-2</v>
      </c>
      <c r="X170">
        <f t="shared" si="242"/>
        <v>1.6177843928038557E-2</v>
      </c>
      <c r="Y170">
        <f t="shared" si="242"/>
        <v>1.5970442131626648E-2</v>
      </c>
      <c r="Z170">
        <f t="shared" si="242"/>
        <v>1.5764533926889101E-2</v>
      </c>
      <c r="AA170">
        <f t="shared" si="242"/>
        <v>1.5560110264371456E-2</v>
      </c>
      <c r="AB170">
        <f t="shared" si="242"/>
        <v>1.5357162144999539E-2</v>
      </c>
      <c r="AC170">
        <f t="shared" si="242"/>
        <v>1.5155680619812754E-2</v>
      </c>
      <c r="AD170">
        <f t="shared" si="242"/>
        <v>1.4955656789698752E-2</v>
      </c>
      <c r="AE170">
        <f t="shared" si="242"/>
        <v>1.4757081805129475E-2</v>
      </c>
      <c r="AF170">
        <f t="shared" si="242"/>
        <v>1.4559946865898536E-2</v>
      </c>
      <c r="AG170">
        <f t="shared" si="242"/>
        <v>1.4364243220859933E-2</v>
      </c>
      <c r="AH170">
        <f t="shared" si="242"/>
        <v>1.4169962167668139E-2</v>
      </c>
      <c r="AI170">
        <f t="shared" si="242"/>
        <v>1.3977095052519492E-2</v>
      </c>
      <c r="AJ170">
        <f t="shared" si="243"/>
        <v>1.3785633269894909E-2</v>
      </c>
      <c r="AK170">
        <f t="shared" si="243"/>
        <v>1.3595568262303929E-2</v>
      </c>
      <c r="AL170">
        <f t="shared" si="243"/>
        <v>1.3406891520030082E-2</v>
      </c>
      <c r="AM170">
        <f t="shared" si="243"/>
        <v>1.3219594580877526E-2</v>
      </c>
      <c r="AN170">
        <f t="shared" si="243"/>
        <v>1.3033669029919016E-2</v>
      </c>
      <c r="AO170">
        <f t="shared" si="243"/>
        <v>1.2849106499245149E-2</v>
      </c>
      <c r="AP170">
        <f t="shared" si="243"/>
        <v>1.2665898667714897E-2</v>
      </c>
      <c r="AQ170">
        <f t="shared" si="243"/>
        <v>1.2484037260707419E-2</v>
      </c>
      <c r="AR170">
        <f t="shared" si="243"/>
        <v>1.2303514049875147E-2</v>
      </c>
      <c r="AS170">
        <f t="shared" si="243"/>
        <v>1.2124320852898151E-2</v>
      </c>
      <c r="AT170">
        <f t="shared" si="243"/>
        <v>1.1946449533239716E-2</v>
      </c>
      <c r="AU170">
        <f t="shared" si="243"/>
        <v>1.1769891999903253E-2</v>
      </c>
      <c r="AV170">
        <f t="shared" si="243"/>
        <v>1.1594640207190381E-2</v>
      </c>
      <c r="AW170">
        <f t="shared" si="243"/>
        <v>1.1420686154460293E-2</v>
      </c>
      <c r="AX170">
        <f t="shared" si="243"/>
        <v>1.0153551437867761E-2</v>
      </c>
      <c r="AY170">
        <f t="shared" si="243"/>
        <v>8.6770866856868169E-3</v>
      </c>
      <c r="AZ170">
        <f t="shared" si="244"/>
        <v>7.8120489188073274E-3</v>
      </c>
      <c r="BA170">
        <f t="shared" si="244"/>
        <v>7.1569463148693805E-3</v>
      </c>
      <c r="BB170">
        <f t="shared" si="244"/>
        <v>6.6217319785438229E-3</v>
      </c>
      <c r="BC170">
        <f t="shared" si="244"/>
        <v>6.1673829556931478E-3</v>
      </c>
      <c r="BD170">
        <f t="shared" si="244"/>
        <v>5.7725219072628101E-3</v>
      </c>
      <c r="BE170">
        <f t="shared" si="244"/>
        <v>5.4238251036900584E-3</v>
      </c>
      <c r="BF170">
        <f t="shared" si="244"/>
        <v>5.1122730623577471E-3</v>
      </c>
      <c r="BG170">
        <f t="shared" si="244"/>
        <v>4.8313985138761749E-3</v>
      </c>
      <c r="BH170">
        <f t="shared" si="244"/>
        <v>4.5763638352481683E-3</v>
      </c>
      <c r="BI170">
        <f t="shared" si="244"/>
        <v>4.3434314340296985E-3</v>
      </c>
      <c r="BJ170">
        <f t="shared" si="244"/>
        <v>4.129639076583127E-3</v>
      </c>
      <c r="BK170">
        <f t="shared" si="244"/>
        <v>3.9325902846730878E-3</v>
      </c>
      <c r="BL170">
        <f t="shared" si="244"/>
        <v>3.7503132339498152E-3</v>
      </c>
      <c r="BM170">
        <f t="shared" si="244"/>
        <v>3.5811624254233204E-3</v>
      </c>
      <c r="BN170">
        <f t="shared" si="244"/>
        <v>3.4237481456397996E-3</v>
      </c>
      <c r="BO170">
        <f t="shared" si="244"/>
        <v>3.2768845963386307E-3</v>
      </c>
      <c r="BP170">
        <f t="shared" si="245"/>
        <v>3.1395509325365155E-3</v>
      </c>
      <c r="BQ170">
        <f t="shared" si="245"/>
        <v>3.0108614506431292E-3</v>
      </c>
      <c r="BR170">
        <f t="shared" si="245"/>
        <v>2.8900424051984956E-3</v>
      </c>
      <c r="BS170">
        <f t="shared" si="245"/>
        <v>2.7764137206499114E-3</v>
      </c>
      <c r="BT170">
        <f t="shared" si="245"/>
        <v>2.6693743800720099E-3</v>
      </c>
      <c r="BU170">
        <f t="shared" si="245"/>
        <v>2.5683906181995066E-3</v>
      </c>
      <c r="BV170">
        <f t="shared" si="245"/>
        <v>2.4729862826755157E-3</v>
      </c>
      <c r="BW170">
        <f t="shared" si="245"/>
        <v>2.3827348925165555E-3</v>
      </c>
      <c r="BX170">
        <f t="shared" si="245"/>
        <v>2.2972530400567882E-3</v>
      </c>
      <c r="BY170">
        <f t="shared" si="245"/>
        <v>2.2161948672472075E-3</v>
      </c>
      <c r="BZ170">
        <f t="shared" si="245"/>
        <v>2.1392474091284971E-3</v>
      </c>
      <c r="CA170">
        <f t="shared" si="245"/>
        <v>2.0661266432467577E-3</v>
      </c>
      <c r="CB170">
        <f t="shared" si="245"/>
        <v>1.9965741182852068E-3</v>
      </c>
      <c r="CC170">
        <f t="shared" si="245"/>
        <v>1.9303540613860015E-3</v>
      </c>
      <c r="CD170">
        <f t="shared" si="245"/>
        <v>1.8672508837398313E-3</v>
      </c>
      <c r="CE170">
        <f t="shared" si="245"/>
        <v>1.8070670195951379E-3</v>
      </c>
      <c r="CF170">
        <f t="shared" si="246"/>
        <v>1.7496210460125278E-3</v>
      </c>
      <c r="CG170">
        <f t="shared" si="246"/>
        <v>1.6947460402852888E-3</v>
      </c>
      <c r="CH170">
        <f t="shared" si="246"/>
        <v>1.6422881395691774E-3</v>
      </c>
      <c r="CI170">
        <f t="shared" si="246"/>
        <v>1.5921052733636823E-3</v>
      </c>
      <c r="CJ170">
        <f t="shared" si="246"/>
        <v>1.5440660444007864E-3</v>
      </c>
      <c r="CK170">
        <f t="shared" si="246"/>
        <v>1.4980487374814872E-3</v>
      </c>
      <c r="CL170">
        <f t="shared" si="246"/>
        <v>1.4539404390505359E-3</v>
      </c>
      <c r="CM170">
        <f t="shared" si="246"/>
        <v>1.4116362529662781E-3</v>
      </c>
      <c r="CN170">
        <f t="shared" si="246"/>
        <v>1.3710386001217982E-3</v>
      </c>
      <c r="CO170">
        <f t="shared" si="246"/>
        <v>1.3320565913967782E-3</v>
      </c>
      <c r="CP170">
        <f t="shared" si="246"/>
        <v>1.2946054649382263E-3</v>
      </c>
      <c r="CQ170">
        <f t="shared" si="246"/>
        <v>1.2586060800390789E-3</v>
      </c>
      <c r="CR170">
        <f t="shared" si="246"/>
        <v>8.1041382716644966E-4</v>
      </c>
      <c r="CS170">
        <f t="shared" si="246"/>
        <v>5.2642635979129428E-4</v>
      </c>
      <c r="CT170">
        <f t="shared" si="246"/>
        <v>3.6460510547657203E-4</v>
      </c>
      <c r="CU170">
        <f t="shared" si="246"/>
        <v>2.5366485743996838E-4</v>
      </c>
      <c r="CV170">
        <f t="shared" si="247"/>
        <v>1.7322050087324238E-4</v>
      </c>
      <c r="CW170">
        <f t="shared" si="247"/>
        <v>1.1387734383369244E-4</v>
      </c>
      <c r="CX170">
        <f t="shared" si="247"/>
        <v>7.0333664077974813E-5</v>
      </c>
      <c r="CY170">
        <f t="shared" si="247"/>
        <v>3.9224289053475649E-5</v>
      </c>
      <c r="CZ170">
        <f t="shared" si="247"/>
        <v>1.824058508841118E-5</v>
      </c>
      <c r="DA170">
        <f t="shared" si="247"/>
        <v>5.7084965104025676E-6</v>
      </c>
      <c r="DB170">
        <f t="shared" si="247"/>
        <v>3.6264515161664594E-7</v>
      </c>
      <c r="DC170">
        <f t="shared" si="247"/>
        <v>0</v>
      </c>
      <c r="DD170">
        <f t="shared" si="247"/>
        <v>0</v>
      </c>
      <c r="DE170">
        <f t="shared" si="247"/>
        <v>0</v>
      </c>
      <c r="DF170">
        <f t="shared" si="247"/>
        <v>0</v>
      </c>
      <c r="DG170">
        <f t="shared" si="247"/>
        <v>0</v>
      </c>
      <c r="DH170">
        <f t="shared" si="247"/>
        <v>0</v>
      </c>
      <c r="DI170">
        <f t="shared" si="247"/>
        <v>0</v>
      </c>
      <c r="DJ170">
        <f t="shared" si="247"/>
        <v>0</v>
      </c>
      <c r="DK170">
        <f t="shared" si="247"/>
        <v>0</v>
      </c>
      <c r="DL170">
        <f t="shared" si="248"/>
        <v>0</v>
      </c>
      <c r="DM170">
        <f t="shared" si="248"/>
        <v>0</v>
      </c>
      <c r="DN170">
        <f t="shared" si="248"/>
        <v>0</v>
      </c>
      <c r="DO170">
        <f t="shared" si="248"/>
        <v>0</v>
      </c>
      <c r="DP170">
        <f t="shared" si="248"/>
        <v>0</v>
      </c>
      <c r="DQ170">
        <f t="shared" si="248"/>
        <v>0</v>
      </c>
      <c r="DR170">
        <f t="shared" si="248"/>
        <v>0</v>
      </c>
      <c r="DS170">
        <f t="shared" si="248"/>
        <v>0</v>
      </c>
      <c r="DT170">
        <f t="shared" si="248"/>
        <v>0</v>
      </c>
      <c r="DU170">
        <f t="shared" si="248"/>
        <v>0</v>
      </c>
      <c r="DV170">
        <f t="shared" si="248"/>
        <v>0</v>
      </c>
      <c r="DW170">
        <f t="shared" si="248"/>
        <v>0</v>
      </c>
      <c r="DX170">
        <f t="shared" si="248"/>
        <v>0</v>
      </c>
      <c r="DY170">
        <f t="shared" si="248"/>
        <v>0</v>
      </c>
      <c r="DZ170">
        <f t="shared" si="248"/>
        <v>0</v>
      </c>
      <c r="EA170">
        <f t="shared" si="248"/>
        <v>0</v>
      </c>
      <c r="EB170">
        <f t="shared" si="249"/>
        <v>0</v>
      </c>
      <c r="EC170">
        <f t="shared" si="249"/>
        <v>0</v>
      </c>
      <c r="ED170">
        <f t="shared" si="249"/>
        <v>0</v>
      </c>
      <c r="EE170">
        <f t="shared" si="249"/>
        <v>0</v>
      </c>
      <c r="EF170">
        <f t="shared" si="249"/>
        <v>0</v>
      </c>
      <c r="EG170">
        <f t="shared" si="249"/>
        <v>0</v>
      </c>
      <c r="EH170">
        <f t="shared" si="249"/>
        <v>0</v>
      </c>
      <c r="EI170">
        <f t="shared" si="249"/>
        <v>0</v>
      </c>
      <c r="EJ170">
        <f t="shared" si="249"/>
        <v>0</v>
      </c>
      <c r="EK170">
        <f t="shared" si="249"/>
        <v>0</v>
      </c>
      <c r="EL170">
        <f t="shared" si="249"/>
        <v>0</v>
      </c>
      <c r="EM170">
        <f t="shared" si="249"/>
        <v>0</v>
      </c>
      <c r="EN170">
        <f t="shared" si="250"/>
        <v>0</v>
      </c>
      <c r="EO170">
        <f t="shared" si="250"/>
        <v>0</v>
      </c>
      <c r="EP170">
        <f t="shared" si="250"/>
        <v>0</v>
      </c>
      <c r="EQ170">
        <f t="shared" si="250"/>
        <v>0</v>
      </c>
      <c r="ER170">
        <f t="shared" si="250"/>
        <v>0</v>
      </c>
      <c r="ES170">
        <f t="shared" si="250"/>
        <v>0</v>
      </c>
      <c r="ET170">
        <f t="shared" si="250"/>
        <v>0</v>
      </c>
      <c r="EU170">
        <f t="shared" si="250"/>
        <v>0</v>
      </c>
      <c r="EV170">
        <f t="shared" si="250"/>
        <v>0</v>
      </c>
      <c r="EW170">
        <f t="shared" si="250"/>
        <v>0</v>
      </c>
      <c r="EX170">
        <f t="shared" si="250"/>
        <v>0</v>
      </c>
      <c r="EZ170">
        <f t="shared" si="238"/>
        <v>0.88365552923812407</v>
      </c>
      <c r="FB170">
        <f t="shared" si="239"/>
        <v>1.0738896604921444E-2</v>
      </c>
      <c r="FC170">
        <f t="shared" si="240"/>
        <v>0.24864303929798121</v>
      </c>
    </row>
    <row r="171" spans="1:159" x14ac:dyDescent="0.25">
      <c r="A171">
        <v>1120</v>
      </c>
      <c r="B171" s="19">
        <f>'Input spectra'!Y170</f>
        <v>4.3371078014335603E-2</v>
      </c>
      <c r="C171">
        <f>'Input spectra'!F170</f>
        <v>0</v>
      </c>
      <c r="D171">
        <f t="shared" si="241"/>
        <v>2.0653927966864227E-2</v>
      </c>
      <c r="E171">
        <f t="shared" si="241"/>
        <v>2.0414781157814702E-2</v>
      </c>
      <c r="F171">
        <f t="shared" si="241"/>
        <v>2.0177317437733745E-2</v>
      </c>
      <c r="G171">
        <f t="shared" si="241"/>
        <v>1.9941526717769737E-2</v>
      </c>
      <c r="H171">
        <f t="shared" si="241"/>
        <v>1.9707398964871635E-2</v>
      </c>
      <c r="I171">
        <f t="shared" si="241"/>
        <v>1.9474924201494961E-2</v>
      </c>
      <c r="J171">
        <f t="shared" si="241"/>
        <v>1.9244092505309285E-2</v>
      </c>
      <c r="K171">
        <f t="shared" si="241"/>
        <v>1.9014894008907175E-2</v>
      </c>
      <c r="L171">
        <f t="shared" si="241"/>
        <v>1.8787318899514665E-2</v>
      </c>
      <c r="M171">
        <f t="shared" si="241"/>
        <v>1.8561357418703187E-2</v>
      </c>
      <c r="N171">
        <f t="shared" si="241"/>
        <v>1.8336999862102969E-2</v>
      </c>
      <c r="O171">
        <f t="shared" si="241"/>
        <v>1.8114236579117888E-2</v>
      </c>
      <c r="P171">
        <f t="shared" si="241"/>
        <v>1.7893057972641818E-2</v>
      </c>
      <c r="Q171">
        <f t="shared" si="241"/>
        <v>1.7673454498776379E-2</v>
      </c>
      <c r="R171">
        <f t="shared" si="241"/>
        <v>1.7455416666550132E-2</v>
      </c>
      <c r="S171">
        <f t="shared" si="241"/>
        <v>1.7238935037639264E-2</v>
      </c>
      <c r="T171">
        <f t="shared" si="242"/>
        <v>1.7024000226089624E-2</v>
      </c>
      <c r="U171">
        <f t="shared" si="242"/>
        <v>1.6810602898040209E-2</v>
      </c>
      <c r="V171">
        <f t="shared" si="242"/>
        <v>1.6598733771448104E-2</v>
      </c>
      <c r="W171">
        <f t="shared" si="242"/>
        <v>1.6388383615814742E-2</v>
      </c>
      <c r="X171">
        <f t="shared" si="242"/>
        <v>1.6179543251913647E-2</v>
      </c>
      <c r="Y171">
        <f t="shared" si="242"/>
        <v>1.5972203551519508E-2</v>
      </c>
      <c r="Z171">
        <f t="shared" si="242"/>
        <v>1.5766355437138672E-2</v>
      </c>
      <c r="AA171">
        <f t="shared" si="242"/>
        <v>1.5561989881740998E-2</v>
      </c>
      <c r="AB171">
        <f t="shared" si="242"/>
        <v>1.5359097908493087E-2</v>
      </c>
      <c r="AC171">
        <f t="shared" si="242"/>
        <v>1.5157670590492889E-2</v>
      </c>
      <c r="AD171">
        <f t="shared" si="242"/>
        <v>1.4957699050505625E-2</v>
      </c>
      <c r="AE171">
        <f t="shared" si="242"/>
        <v>1.4759174460701125E-2</v>
      </c>
      <c r="AF171">
        <f t="shared" si="242"/>
        <v>1.4562088042392448E-2</v>
      </c>
      <c r="AG171">
        <f t="shared" si="242"/>
        <v>1.4366431065775856E-2</v>
      </c>
      <c r="AH171">
        <f t="shared" si="242"/>
        <v>1.4172194849672158E-2</v>
      </c>
      <c r="AI171">
        <f t="shared" si="242"/>
        <v>1.3979370761269316E-2</v>
      </c>
      <c r="AJ171">
        <f t="shared" si="243"/>
        <v>1.3787950215866417E-2</v>
      </c>
      <c r="AK171">
        <f t="shared" si="243"/>
        <v>1.3597924676618914E-2</v>
      </c>
      <c r="AL171">
        <f t="shared" si="243"/>
        <v>1.3409285654285213E-2</v>
      </c>
      <c r="AM171">
        <f t="shared" si="243"/>
        <v>1.3222024706974528E-2</v>
      </c>
      <c r="AN171">
        <f t="shared" si="243"/>
        <v>1.3036133439896031E-2</v>
      </c>
      <c r="AO171">
        <f t="shared" si="243"/>
        <v>1.2851603505109298E-2</v>
      </c>
      <c r="AP171">
        <f t="shared" si="243"/>
        <v>1.2668426601276029E-2</v>
      </c>
      <c r="AQ171">
        <f t="shared" si="243"/>
        <v>1.2486594473413017E-2</v>
      </c>
      <c r="AR171">
        <f t="shared" si="243"/>
        <v>1.2306098912646425E-2</v>
      </c>
      <c r="AS171">
        <f t="shared" si="243"/>
        <v>1.2126931755967289E-2</v>
      </c>
      <c r="AT171">
        <f t="shared" si="243"/>
        <v>1.1949084885988266E-2</v>
      </c>
      <c r="AU171">
        <f t="shared" si="243"/>
        <v>1.1772550230701683E-2</v>
      </c>
      <c r="AV171">
        <f t="shared" si="243"/>
        <v>1.1597319763238747E-2</v>
      </c>
      <c r="AW171">
        <f t="shared" si="243"/>
        <v>1.1423385501630056E-2</v>
      </c>
      <c r="AX171">
        <f t="shared" si="243"/>
        <v>1.0156004626696805E-2</v>
      </c>
      <c r="AY171">
        <f t="shared" si="243"/>
        <v>8.6792287283081176E-3</v>
      </c>
      <c r="AZ171">
        <f t="shared" si="244"/>
        <v>7.8140184535484911E-3</v>
      </c>
      <c r="BA171">
        <f t="shared" si="244"/>
        <v>7.1587882843677083E-3</v>
      </c>
      <c r="BB171">
        <f t="shared" si="244"/>
        <v>6.6234709855743923E-3</v>
      </c>
      <c r="BC171">
        <f t="shared" si="244"/>
        <v>6.1690350390950924E-3</v>
      </c>
      <c r="BD171">
        <f t="shared" si="244"/>
        <v>5.7740985414866924E-3</v>
      </c>
      <c r="BE171">
        <f t="shared" si="244"/>
        <v>5.4253349915839863E-3</v>
      </c>
      <c r="BF171">
        <f t="shared" si="244"/>
        <v>5.1137230760379638E-3</v>
      </c>
      <c r="BG171">
        <f t="shared" si="244"/>
        <v>4.8327942425102112E-3</v>
      </c>
      <c r="BH171">
        <f t="shared" si="244"/>
        <v>4.5777099285086329E-3</v>
      </c>
      <c r="BI171">
        <f t="shared" si="244"/>
        <v>4.3447318297877187E-3</v>
      </c>
      <c r="BJ171">
        <f t="shared" si="244"/>
        <v>4.1308971585842539E-3</v>
      </c>
      <c r="BK171">
        <f t="shared" si="244"/>
        <v>3.9338089956221529E-3</v>
      </c>
      <c r="BL171">
        <f t="shared" si="244"/>
        <v>3.751495158986947E-3</v>
      </c>
      <c r="BM171">
        <f t="shared" si="244"/>
        <v>3.5823098552485153E-3</v>
      </c>
      <c r="BN171">
        <f t="shared" si="244"/>
        <v>3.4248631252365644E-3</v>
      </c>
      <c r="BO171">
        <f t="shared" si="244"/>
        <v>3.2779689632513359E-3</v>
      </c>
      <c r="BP171">
        <f t="shared" si="245"/>
        <v>3.1406063474059675E-3</v>
      </c>
      <c r="BQ171">
        <f t="shared" si="245"/>
        <v>3.0118894218963319E-3</v>
      </c>
      <c r="BR171">
        <f t="shared" si="245"/>
        <v>2.8910443092509401E-3</v>
      </c>
      <c r="BS171">
        <f t="shared" si="245"/>
        <v>2.7773908186123778E-3</v>
      </c>
      <c r="BT171">
        <f t="shared" si="245"/>
        <v>2.670327831698795E-3</v>
      </c>
      <c r="BU171">
        <f t="shared" si="245"/>
        <v>2.5693214936339252E-3</v>
      </c>
      <c r="BV171">
        <f t="shared" si="245"/>
        <v>2.4738955724177536E-3</v>
      </c>
      <c r="BW171">
        <f t="shared" si="245"/>
        <v>2.3836235159430388E-3</v>
      </c>
      <c r="BX171">
        <f t="shared" si="245"/>
        <v>2.2981218527488565E-3</v>
      </c>
      <c r="BY171">
        <f t="shared" si="245"/>
        <v>2.2170446673330803E-3</v>
      </c>
      <c r="BZ171">
        <f t="shared" si="245"/>
        <v>2.1400789428015128E-3</v>
      </c>
      <c r="CA171">
        <f t="shared" si="245"/>
        <v>2.0669406095912167E-3</v>
      </c>
      <c r="CB171">
        <f t="shared" si="245"/>
        <v>1.997371173516537E-3</v>
      </c>
      <c r="CC171">
        <f t="shared" si="245"/>
        <v>1.9311348225925895E-3</v>
      </c>
      <c r="CD171">
        <f t="shared" si="245"/>
        <v>1.8680159321985204E-3</v>
      </c>
      <c r="CE171">
        <f t="shared" si="245"/>
        <v>1.8078169037201376E-3</v>
      </c>
      <c r="CF171">
        <f t="shared" si="246"/>
        <v>1.7503562839875908E-3</v>
      </c>
      <c r="CG171">
        <f t="shared" si="246"/>
        <v>1.6954671224210138E-3</v>
      </c>
      <c r="CH171">
        <f t="shared" si="246"/>
        <v>1.6429955304207667E-3</v>
      </c>
      <c r="CI171">
        <f t="shared" si="246"/>
        <v>1.592799413639111E-3</v>
      </c>
      <c r="CJ171">
        <f t="shared" si="246"/>
        <v>1.5447473526849164E-3</v>
      </c>
      <c r="CK171">
        <f t="shared" si="246"/>
        <v>1.4987176117979791E-3</v>
      </c>
      <c r="CL171">
        <f t="shared" si="246"/>
        <v>1.454597258280345E-3</v>
      </c>
      <c r="CM171">
        <f t="shared" si="246"/>
        <v>1.4122813781389447E-3</v>
      </c>
      <c r="CN171">
        <f t="shared" si="246"/>
        <v>1.3716723755935701E-3</v>
      </c>
      <c r="CO171">
        <f t="shared" si="246"/>
        <v>1.3326793459277802E-3</v>
      </c>
      <c r="CP171">
        <f t="shared" si="246"/>
        <v>1.2952175126793167E-3</v>
      </c>
      <c r="CQ171">
        <f t="shared" si="246"/>
        <v>1.2592077214377147E-3</v>
      </c>
      <c r="CR171">
        <f t="shared" si="246"/>
        <v>8.1080548093036069E-4</v>
      </c>
      <c r="CS171">
        <f t="shared" si="246"/>
        <v>5.2668353514844315E-4</v>
      </c>
      <c r="CT171">
        <f t="shared" si="246"/>
        <v>3.6478514195741486E-4</v>
      </c>
      <c r="CU171">
        <f t="shared" si="246"/>
        <v>2.5379144614764797E-4</v>
      </c>
      <c r="CV171">
        <f t="shared" si="247"/>
        <v>1.7330785485787653E-4</v>
      </c>
      <c r="CW171">
        <f t="shared" si="247"/>
        <v>1.1393536980253344E-4</v>
      </c>
      <c r="CX171">
        <f t="shared" si="247"/>
        <v>7.0369872016268903E-5</v>
      </c>
      <c r="CY171">
        <f t="shared" si="247"/>
        <v>3.9244687913304322E-5</v>
      </c>
      <c r="CZ171">
        <f t="shared" si="247"/>
        <v>1.8250167074227425E-5</v>
      </c>
      <c r="DA171">
        <f t="shared" si="247"/>
        <v>5.7115252435673093E-6</v>
      </c>
      <c r="DB171">
        <f t="shared" si="247"/>
        <v>3.6283946427227853E-7</v>
      </c>
      <c r="DC171">
        <f t="shared" si="247"/>
        <v>0</v>
      </c>
      <c r="DD171">
        <f t="shared" si="247"/>
        <v>0</v>
      </c>
      <c r="DE171">
        <f t="shared" si="247"/>
        <v>0</v>
      </c>
      <c r="DF171">
        <f t="shared" si="247"/>
        <v>0</v>
      </c>
      <c r="DG171">
        <f t="shared" si="247"/>
        <v>0</v>
      </c>
      <c r="DH171">
        <f t="shared" si="247"/>
        <v>0</v>
      </c>
      <c r="DI171">
        <f t="shared" si="247"/>
        <v>0</v>
      </c>
      <c r="DJ171">
        <f t="shared" si="247"/>
        <v>0</v>
      </c>
      <c r="DK171">
        <f t="shared" si="247"/>
        <v>0</v>
      </c>
      <c r="DL171">
        <f t="shared" si="248"/>
        <v>0</v>
      </c>
      <c r="DM171">
        <f t="shared" si="248"/>
        <v>0</v>
      </c>
      <c r="DN171">
        <f t="shared" si="248"/>
        <v>0</v>
      </c>
      <c r="DO171">
        <f t="shared" si="248"/>
        <v>0</v>
      </c>
      <c r="DP171">
        <f t="shared" si="248"/>
        <v>0</v>
      </c>
      <c r="DQ171">
        <f t="shared" si="248"/>
        <v>0</v>
      </c>
      <c r="DR171">
        <f t="shared" si="248"/>
        <v>0</v>
      </c>
      <c r="DS171">
        <f t="shared" si="248"/>
        <v>0</v>
      </c>
      <c r="DT171">
        <f t="shared" si="248"/>
        <v>0</v>
      </c>
      <c r="DU171">
        <f t="shared" si="248"/>
        <v>0</v>
      </c>
      <c r="DV171">
        <f t="shared" si="248"/>
        <v>0</v>
      </c>
      <c r="DW171">
        <f t="shared" si="248"/>
        <v>0</v>
      </c>
      <c r="DX171">
        <f t="shared" si="248"/>
        <v>0</v>
      </c>
      <c r="DY171">
        <f t="shared" si="248"/>
        <v>0</v>
      </c>
      <c r="DZ171">
        <f t="shared" si="248"/>
        <v>0</v>
      </c>
      <c r="EA171">
        <f t="shared" si="248"/>
        <v>0</v>
      </c>
      <c r="EB171">
        <f t="shared" si="249"/>
        <v>0</v>
      </c>
      <c r="EC171">
        <f t="shared" si="249"/>
        <v>0</v>
      </c>
      <c r="ED171">
        <f t="shared" si="249"/>
        <v>0</v>
      </c>
      <c r="EE171">
        <f t="shared" si="249"/>
        <v>0</v>
      </c>
      <c r="EF171">
        <f t="shared" si="249"/>
        <v>0</v>
      </c>
      <c r="EG171">
        <f t="shared" si="249"/>
        <v>0</v>
      </c>
      <c r="EH171">
        <f t="shared" si="249"/>
        <v>0</v>
      </c>
      <c r="EI171">
        <f t="shared" si="249"/>
        <v>0</v>
      </c>
      <c r="EJ171">
        <f t="shared" si="249"/>
        <v>0</v>
      </c>
      <c r="EK171">
        <f t="shared" si="249"/>
        <v>0</v>
      </c>
      <c r="EL171">
        <f t="shared" si="249"/>
        <v>0</v>
      </c>
      <c r="EM171">
        <f t="shared" si="249"/>
        <v>0</v>
      </c>
      <c r="EN171">
        <f t="shared" si="250"/>
        <v>0</v>
      </c>
      <c r="EO171">
        <f t="shared" si="250"/>
        <v>0</v>
      </c>
      <c r="EP171">
        <f t="shared" si="250"/>
        <v>0</v>
      </c>
      <c r="EQ171">
        <f t="shared" si="250"/>
        <v>0</v>
      </c>
      <c r="ER171">
        <f t="shared" si="250"/>
        <v>0</v>
      </c>
      <c r="ES171">
        <f t="shared" si="250"/>
        <v>0</v>
      </c>
      <c r="ET171">
        <f t="shared" si="250"/>
        <v>0</v>
      </c>
      <c r="EU171">
        <f t="shared" si="250"/>
        <v>0</v>
      </c>
      <c r="EV171">
        <f t="shared" si="250"/>
        <v>0</v>
      </c>
      <c r="EW171">
        <f t="shared" si="250"/>
        <v>0</v>
      </c>
      <c r="EX171">
        <f t="shared" si="250"/>
        <v>0</v>
      </c>
      <c r="EZ171">
        <f t="shared" si="238"/>
        <v>0.88378338660979361</v>
      </c>
      <c r="FB171">
        <f t="shared" si="239"/>
        <v>1.0726049090592049E-2</v>
      </c>
      <c r="FC171">
        <f t="shared" si="240"/>
        <v>0.24864468036824586</v>
      </c>
    </row>
    <row r="172" spans="1:159" x14ac:dyDescent="0.25">
      <c r="A172">
        <v>1125</v>
      </c>
      <c r="B172" s="19">
        <f>'Input spectra'!Y171</f>
        <v>4.3318560675182E-2</v>
      </c>
      <c r="C172">
        <f>'Input spectra'!F171</f>
        <v>0</v>
      </c>
      <c r="D172">
        <f t="shared" si="241"/>
        <v>2.0653927966864227E-2</v>
      </c>
      <c r="E172">
        <f t="shared" si="241"/>
        <v>2.041488837109481E-2</v>
      </c>
      <c r="F172">
        <f t="shared" si="241"/>
        <v>2.0177529370651377E-2</v>
      </c>
      <c r="G172">
        <f t="shared" si="241"/>
        <v>1.9941840903021323E-2</v>
      </c>
      <c r="H172">
        <f t="shared" si="241"/>
        <v>1.9707812961282125E-2</v>
      </c>
      <c r="I172">
        <f t="shared" si="241"/>
        <v>1.947543559380881E-2</v>
      </c>
      <c r="J172">
        <f t="shared" si="241"/>
        <v>1.9244698903982851E-2</v>
      </c>
      <c r="K172">
        <f t="shared" si="241"/>
        <v>1.9015593049902562E-2</v>
      </c>
      <c r="L172">
        <f t="shared" si="241"/>
        <v>1.8788108244095006E-2</v>
      </c>
      <c r="M172">
        <f t="shared" si="241"/>
        <v>1.8562234753229337E-2</v>
      </c>
      <c r="N172">
        <f t="shared" si="241"/>
        <v>1.83379628978316E-2</v>
      </c>
      <c r="O172">
        <f t="shared" si="241"/>
        <v>1.8115283052001011E-2</v>
      </c>
      <c r="P172">
        <f t="shared" si="241"/>
        <v>1.7894185643127652E-2</v>
      </c>
      <c r="Q172">
        <f t="shared" si="241"/>
        <v>1.7674661151611641E-2</v>
      </c>
      <c r="R172">
        <f t="shared" si="241"/>
        <v>1.7456700110583704E-2</v>
      </c>
      <c r="S172">
        <f t="shared" si="241"/>
        <v>1.7240293105627177E-2</v>
      </c>
      <c r="T172">
        <f t="shared" si="242"/>
        <v>1.7025430774501457E-2</v>
      </c>
      <c r="U172">
        <f t="shared" si="242"/>
        <v>1.6812103806866804E-2</v>
      </c>
      <c r="V172">
        <f t="shared" si="242"/>
        <v>1.6600302944010617E-2</v>
      </c>
      <c r="W172">
        <f t="shared" si="242"/>
        <v>1.6390018978575054E-2</v>
      </c>
      <c r="X172">
        <f t="shared" si="242"/>
        <v>1.6181242754286052E-2</v>
      </c>
      <c r="Y172">
        <f t="shared" si="242"/>
        <v>1.5973965165683762E-2</v>
      </c>
      <c r="Z172">
        <f t="shared" si="242"/>
        <v>1.5768177157854321E-2</v>
      </c>
      <c r="AA172">
        <f t="shared" si="242"/>
        <v>1.5563869726163007E-2</v>
      </c>
      <c r="AB172">
        <f t="shared" si="242"/>
        <v>1.5361033915988767E-2</v>
      </c>
      <c r="AC172">
        <f t="shared" si="242"/>
        <v>1.5159660822460088E-2</v>
      </c>
      <c r="AD172">
        <f t="shared" si="242"/>
        <v>1.4959741590192208E-2</v>
      </c>
      <c r="AE172">
        <f t="shared" si="242"/>
        <v>1.4761267413025712E-2</v>
      </c>
      <c r="AF172">
        <f t="shared" si="242"/>
        <v>1.4564229533766408E-2</v>
      </c>
      <c r="AG172">
        <f t="shared" si="242"/>
        <v>1.4368619243926557E-2</v>
      </c>
      <c r="AH172">
        <f t="shared" si="242"/>
        <v>1.4174427883467443E-2</v>
      </c>
      <c r="AI172">
        <f t="shared" si="242"/>
        <v>1.3981646840543224E-2</v>
      </c>
      <c r="AJ172">
        <f t="shared" si="243"/>
        <v>1.3790267551246127E-2</v>
      </c>
      <c r="AK172">
        <f t="shared" si="243"/>
        <v>1.3600281499352902E-2</v>
      </c>
      <c r="AL172">
        <f t="shared" si="243"/>
        <v>1.341168021607262E-2</v>
      </c>
      <c r="AM172">
        <f t="shared" si="243"/>
        <v>1.3224455279795731E-2</v>
      </c>
      <c r="AN172">
        <f t="shared" si="243"/>
        <v>1.3038598315844408E-2</v>
      </c>
      <c r="AO172">
        <f t="shared" si="243"/>
        <v>1.2854100996224176E-2</v>
      </c>
      <c r="AP172">
        <f t="shared" si="243"/>
        <v>1.267095503937681E-2</v>
      </c>
      <c r="AQ172">
        <f t="shared" si="243"/>
        <v>1.2489152209934483E-2</v>
      </c>
      <c r="AR172">
        <f t="shared" si="243"/>
        <v>1.2308684318475198E-2</v>
      </c>
      <c r="AS172">
        <f t="shared" si="243"/>
        <v>1.2129543221279454E-2</v>
      </c>
      <c r="AT172">
        <f t="shared" si="243"/>
        <v>1.195172082008813E-2</v>
      </c>
      <c r="AU172">
        <f t="shared" si="243"/>
        <v>1.1775209061861695E-2</v>
      </c>
      <c r="AV172">
        <f t="shared" si="243"/>
        <v>1.1599999938540531E-2</v>
      </c>
      <c r="AW172">
        <f t="shared" si="243"/>
        <v>1.1426085486806596E-2</v>
      </c>
      <c r="AX172">
        <f t="shared" si="243"/>
        <v>1.0158458408238208E-2</v>
      </c>
      <c r="AY172">
        <f t="shared" si="243"/>
        <v>8.6813712997182574E-3</v>
      </c>
      <c r="AZ172">
        <f t="shared" si="244"/>
        <v>7.815988484838915E-3</v>
      </c>
      <c r="BA172">
        <f t="shared" si="244"/>
        <v>7.1606307279301826E-3</v>
      </c>
      <c r="BB172">
        <f t="shared" si="244"/>
        <v>6.6252104493050318E-3</v>
      </c>
      <c r="BC172">
        <f t="shared" si="244"/>
        <v>6.1706875650477241E-3</v>
      </c>
      <c r="BD172">
        <f t="shared" si="244"/>
        <v>5.775675606332669E-3</v>
      </c>
      <c r="BE172">
        <f t="shared" si="244"/>
        <v>5.4268452998014706E-3</v>
      </c>
      <c r="BF172">
        <f t="shared" si="244"/>
        <v>5.1151735009911407E-3</v>
      </c>
      <c r="BG172">
        <f t="shared" si="244"/>
        <v>4.8341903743522249E-3</v>
      </c>
      <c r="BH172">
        <f t="shared" si="244"/>
        <v>4.5790564177094414E-3</v>
      </c>
      <c r="BI172">
        <f t="shared" si="244"/>
        <v>4.3460326148759623E-3</v>
      </c>
      <c r="BJ172">
        <f t="shared" si="244"/>
        <v>4.1321556238562403E-3</v>
      </c>
      <c r="BK172">
        <f t="shared" si="244"/>
        <v>3.93502808425012E-3</v>
      </c>
      <c r="BL172">
        <f t="shared" si="244"/>
        <v>3.7526774565121105E-3</v>
      </c>
      <c r="BM172">
        <f t="shared" si="244"/>
        <v>3.5834576527183602E-3</v>
      </c>
      <c r="BN172">
        <f t="shared" si="244"/>
        <v>3.4259784679381631E-3</v>
      </c>
      <c r="BO172">
        <f t="shared" si="244"/>
        <v>3.2790536889962087E-3</v>
      </c>
      <c r="BP172">
        <f t="shared" si="245"/>
        <v>3.1416621170715577E-3</v>
      </c>
      <c r="BQ172">
        <f t="shared" si="245"/>
        <v>3.0129177441204826E-3</v>
      </c>
      <c r="BR172">
        <f t="shared" si="245"/>
        <v>2.8920465606379867E-3</v>
      </c>
      <c r="BS172">
        <f t="shared" si="245"/>
        <v>2.7783682604430576E-3</v>
      </c>
      <c r="BT172">
        <f t="shared" si="245"/>
        <v>2.6712816238810342E-3</v>
      </c>
      <c r="BU172">
        <f t="shared" si="245"/>
        <v>2.5702527064504648E-3</v>
      </c>
      <c r="BV172">
        <f t="shared" si="245"/>
        <v>2.4748051964957867E-3</v>
      </c>
      <c r="BW172">
        <f t="shared" si="245"/>
        <v>2.3845124707750839E-3</v>
      </c>
      <c r="BX172">
        <f t="shared" si="245"/>
        <v>2.298990994022706E-3</v>
      </c>
      <c r="BY172">
        <f t="shared" si="245"/>
        <v>2.2178947932748592E-3</v>
      </c>
      <c r="BZ172">
        <f t="shared" si="245"/>
        <v>2.1409107996948561E-3</v>
      </c>
      <c r="CA172">
        <f t="shared" si="245"/>
        <v>2.0677548966039233E-3</v>
      </c>
      <c r="CB172">
        <f t="shared" si="245"/>
        <v>1.9981685469414355E-3</v>
      </c>
      <c r="CC172">
        <f t="shared" si="245"/>
        <v>1.9319158995899815E-3</v>
      </c>
      <c r="CD172">
        <f t="shared" si="245"/>
        <v>1.8687812941122195E-3</v>
      </c>
      <c r="CE172">
        <f t="shared" si="245"/>
        <v>1.8085670990268454E-3</v>
      </c>
      <c r="CF172">
        <f t="shared" si="246"/>
        <v>1.7510918309294906E-3</v>
      </c>
      <c r="CG172">
        <f t="shared" si="246"/>
        <v>1.6961885113634429E-3</v>
      </c>
      <c r="CH172">
        <f t="shared" si="246"/>
        <v>1.6437032259702987E-3</v>
      </c>
      <c r="CI172">
        <f t="shared" si="246"/>
        <v>1.5934938565520165E-3</v>
      </c>
      <c r="CJ172">
        <f t="shared" si="246"/>
        <v>1.5454289615915357E-3</v>
      </c>
      <c r="CK172">
        <f t="shared" si="246"/>
        <v>1.4993867847648684E-3</v>
      </c>
      <c r="CL172">
        <f t="shared" si="246"/>
        <v>1.4552543742289807E-3</v>
      </c>
      <c r="CM172">
        <f t="shared" si="246"/>
        <v>1.4129267981371992E-3</v>
      </c>
      <c r="CN172">
        <f t="shared" si="246"/>
        <v>1.3723064440340077E-3</v>
      </c>
      <c r="CO172">
        <f t="shared" si="246"/>
        <v>1.3333023916049758E-3</v>
      </c>
      <c r="CP172">
        <f t="shared" si="246"/>
        <v>1.295829849776854E-3</v>
      </c>
      <c r="CQ172">
        <f t="shared" si="246"/>
        <v>1.2598096504341765E-3</v>
      </c>
      <c r="CR172">
        <f t="shared" si="246"/>
        <v>8.1119732397123823E-4</v>
      </c>
      <c r="CS172">
        <f t="shared" si="246"/>
        <v>5.2694083614360991E-4</v>
      </c>
      <c r="CT172">
        <f t="shared" si="246"/>
        <v>3.6496526733754612E-4</v>
      </c>
      <c r="CU172">
        <f t="shared" si="246"/>
        <v>2.5391809802805508E-4</v>
      </c>
      <c r="CV172">
        <f t="shared" si="247"/>
        <v>1.7339525289456341E-4</v>
      </c>
      <c r="CW172">
        <f t="shared" si="247"/>
        <v>1.1399342533838881E-4</v>
      </c>
      <c r="CX172">
        <f t="shared" si="247"/>
        <v>7.040609859449615E-5</v>
      </c>
      <c r="CY172">
        <f t="shared" si="247"/>
        <v>3.9265097381699578E-5</v>
      </c>
      <c r="CZ172">
        <f t="shared" si="247"/>
        <v>1.8259754093569278E-5</v>
      </c>
      <c r="DA172">
        <f t="shared" si="247"/>
        <v>5.7145555836743634E-6</v>
      </c>
      <c r="DB172">
        <f t="shared" si="247"/>
        <v>3.6303388104458828E-7</v>
      </c>
      <c r="DC172">
        <f t="shared" si="247"/>
        <v>0</v>
      </c>
      <c r="DD172">
        <f t="shared" si="247"/>
        <v>0</v>
      </c>
      <c r="DE172">
        <f t="shared" si="247"/>
        <v>0</v>
      </c>
      <c r="DF172">
        <f t="shared" si="247"/>
        <v>0</v>
      </c>
      <c r="DG172">
        <f t="shared" si="247"/>
        <v>0</v>
      </c>
      <c r="DH172">
        <f t="shared" si="247"/>
        <v>0</v>
      </c>
      <c r="DI172">
        <f t="shared" si="247"/>
        <v>0</v>
      </c>
      <c r="DJ172">
        <f t="shared" si="247"/>
        <v>0</v>
      </c>
      <c r="DK172">
        <f t="shared" si="247"/>
        <v>0</v>
      </c>
      <c r="DL172">
        <f t="shared" si="248"/>
        <v>0</v>
      </c>
      <c r="DM172">
        <f t="shared" si="248"/>
        <v>0</v>
      </c>
      <c r="DN172">
        <f t="shared" si="248"/>
        <v>0</v>
      </c>
      <c r="DO172">
        <f t="shared" si="248"/>
        <v>0</v>
      </c>
      <c r="DP172">
        <f t="shared" si="248"/>
        <v>0</v>
      </c>
      <c r="DQ172">
        <f t="shared" si="248"/>
        <v>0</v>
      </c>
      <c r="DR172">
        <f t="shared" si="248"/>
        <v>0</v>
      </c>
      <c r="DS172">
        <f t="shared" si="248"/>
        <v>0</v>
      </c>
      <c r="DT172">
        <f t="shared" si="248"/>
        <v>0</v>
      </c>
      <c r="DU172">
        <f t="shared" si="248"/>
        <v>0</v>
      </c>
      <c r="DV172">
        <f t="shared" si="248"/>
        <v>0</v>
      </c>
      <c r="DW172">
        <f t="shared" si="248"/>
        <v>0</v>
      </c>
      <c r="DX172">
        <f t="shared" si="248"/>
        <v>0</v>
      </c>
      <c r="DY172">
        <f t="shared" si="248"/>
        <v>0</v>
      </c>
      <c r="DZ172">
        <f t="shared" si="248"/>
        <v>0</v>
      </c>
      <c r="EA172">
        <f t="shared" si="248"/>
        <v>0</v>
      </c>
      <c r="EB172">
        <f t="shared" si="249"/>
        <v>0</v>
      </c>
      <c r="EC172">
        <f t="shared" si="249"/>
        <v>0</v>
      </c>
      <c r="ED172">
        <f t="shared" si="249"/>
        <v>0</v>
      </c>
      <c r="EE172">
        <f t="shared" si="249"/>
        <v>0</v>
      </c>
      <c r="EF172">
        <f t="shared" si="249"/>
        <v>0</v>
      </c>
      <c r="EG172">
        <f t="shared" si="249"/>
        <v>0</v>
      </c>
      <c r="EH172">
        <f t="shared" si="249"/>
        <v>0</v>
      </c>
      <c r="EI172">
        <f t="shared" si="249"/>
        <v>0</v>
      </c>
      <c r="EJ172">
        <f t="shared" si="249"/>
        <v>0</v>
      </c>
      <c r="EK172">
        <f t="shared" si="249"/>
        <v>0</v>
      </c>
      <c r="EL172">
        <f t="shared" si="249"/>
        <v>0</v>
      </c>
      <c r="EM172">
        <f t="shared" si="249"/>
        <v>0</v>
      </c>
      <c r="EN172">
        <f t="shared" si="250"/>
        <v>0</v>
      </c>
      <c r="EO172">
        <f t="shared" si="250"/>
        <v>0</v>
      </c>
      <c r="EP172">
        <f t="shared" si="250"/>
        <v>0</v>
      </c>
      <c r="EQ172">
        <f t="shared" si="250"/>
        <v>0</v>
      </c>
      <c r="ER172">
        <f t="shared" si="250"/>
        <v>0</v>
      </c>
      <c r="ES172">
        <f t="shared" si="250"/>
        <v>0</v>
      </c>
      <c r="ET172">
        <f t="shared" si="250"/>
        <v>0</v>
      </c>
      <c r="EU172">
        <f t="shared" si="250"/>
        <v>0</v>
      </c>
      <c r="EV172">
        <f t="shared" si="250"/>
        <v>0</v>
      </c>
      <c r="EW172">
        <f t="shared" si="250"/>
        <v>0</v>
      </c>
      <c r="EX172">
        <f t="shared" si="250"/>
        <v>0</v>
      </c>
      <c r="EZ172">
        <f t="shared" si="238"/>
        <v>0.88391127273411607</v>
      </c>
      <c r="FB172">
        <f t="shared" si="239"/>
        <v>1.0713201238899572E-2</v>
      </c>
      <c r="FC172">
        <f t="shared" si="240"/>
        <v>0.24864632143874243</v>
      </c>
    </row>
    <row r="173" spans="1:159" x14ac:dyDescent="0.25">
      <c r="A173">
        <v>1130</v>
      </c>
      <c r="B173" s="19">
        <f>'Input spectra'!Y172</f>
        <v>4.3266043336028397E-2</v>
      </c>
      <c r="C173">
        <f>'Input spectra'!F172</f>
        <v>0</v>
      </c>
      <c r="D173">
        <f t="shared" si="241"/>
        <v>2.0653927966864227E-2</v>
      </c>
      <c r="E173">
        <f t="shared" si="241"/>
        <v>2.0414995584937978E-2</v>
      </c>
      <c r="F173">
        <f t="shared" si="241"/>
        <v>2.0177741305795052E-2</v>
      </c>
      <c r="G173">
        <f t="shared" si="241"/>
        <v>1.9942155093222995E-2</v>
      </c>
      <c r="H173">
        <f t="shared" si="241"/>
        <v>1.9708226966389505E-2</v>
      </c>
      <c r="I173">
        <f t="shared" si="241"/>
        <v>1.9475946999551321E-2</v>
      </c>
      <c r="J173">
        <f t="shared" si="241"/>
        <v>1.9245305321764584E-2</v>
      </c>
      <c r="K173">
        <f t="shared" si="241"/>
        <v>1.901629211659666E-2</v>
      </c>
      <c r="L173">
        <f t="shared" si="241"/>
        <v>1.8788897621839464E-2</v>
      </c>
      <c r="M173">
        <f t="shared" si="241"/>
        <v>1.8563112129224211E-2</v>
      </c>
      <c r="N173">
        <f t="shared" si="241"/>
        <v>1.8338925984137638E-2</v>
      </c>
      <c r="O173">
        <f t="shared" si="241"/>
        <v>1.8116329585339645E-2</v>
      </c>
      <c r="P173">
        <f t="shared" si="241"/>
        <v>1.7895313384682424E-2</v>
      </c>
      <c r="Q173">
        <f t="shared" si="241"/>
        <v>1.7675867886830975E-2</v>
      </c>
      <c r="R173">
        <f t="shared" si="241"/>
        <v>1.7457983648985036E-2</v>
      </c>
      <c r="S173">
        <f t="shared" si="241"/>
        <v>1.7241651280602479E-2</v>
      </c>
      <c r="T173">
        <f t="shared" si="242"/>
        <v>1.7026861443124097E-2</v>
      </c>
      <c r="U173">
        <f t="shared" si="242"/>
        <v>1.6813604849699737E-2</v>
      </c>
      <c r="V173">
        <f t="shared" si="242"/>
        <v>1.6601872264915926E-2</v>
      </c>
      <c r="W173">
        <f t="shared" si="242"/>
        <v>1.6391654504524813E-2</v>
      </c>
      <c r="X173">
        <f t="shared" si="242"/>
        <v>1.6182942435174513E-2</v>
      </c>
      <c r="Y173">
        <f t="shared" si="242"/>
        <v>1.5975726974140833E-2</v>
      </c>
      <c r="Z173">
        <f t="shared" si="242"/>
        <v>1.5769999089060367E-2</v>
      </c>
      <c r="AA173">
        <f t="shared" si="242"/>
        <v>1.5565749797664915E-2</v>
      </c>
      <c r="AB173">
        <f t="shared" si="242"/>
        <v>1.5362970167517337E-2</v>
      </c>
      <c r="AC173">
        <f t="shared" si="242"/>
        <v>1.5161651315748658E-2</v>
      </c>
      <c r="AD173">
        <f t="shared" si="242"/>
        <v>1.496178440879658E-2</v>
      </c>
      <c r="AE173">
        <f t="shared" si="242"/>
        <v>1.4763360662145316E-2</v>
      </c>
      <c r="AF173">
        <f t="shared" si="242"/>
        <v>1.4566371340066723E-2</v>
      </c>
      <c r="AG173">
        <f t="shared" si="242"/>
        <v>1.4370807755362789E-2</v>
      </c>
      <c r="AH173">
        <f t="shared" si="242"/>
        <v>1.4176661269109422E-2</v>
      </c>
      <c r="AI173">
        <f t="shared" si="242"/>
        <v>1.3983923290401542E-2</v>
      </c>
      <c r="AJ173">
        <f t="shared" si="243"/>
        <v>1.3792585276099485E-2</v>
      </c>
      <c r="AK173">
        <f t="shared" si="243"/>
        <v>1.3602638730576679E-2</v>
      </c>
      <c r="AL173">
        <f t="shared" si="243"/>
        <v>1.3414075205468648E-2</v>
      </c>
      <c r="AM173">
        <f t="shared" si="243"/>
        <v>1.3226886299423259E-2</v>
      </c>
      <c r="AN173">
        <f t="shared" si="243"/>
        <v>1.3041063657852256E-2</v>
      </c>
      <c r="AO173">
        <f t="shared" si="243"/>
        <v>1.2856598972684081E-2</v>
      </c>
      <c r="AP173">
        <f t="shared" si="243"/>
        <v>1.2673483982117942E-2</v>
      </c>
      <c r="AQ173">
        <f t="shared" si="243"/>
        <v>1.2491710470379117E-2</v>
      </c>
      <c r="AR173">
        <f t="shared" si="243"/>
        <v>1.2311270267475563E-2</v>
      </c>
      <c r="AS173">
        <f t="shared" si="243"/>
        <v>1.2132155248955719E-2</v>
      </c>
      <c r="AT173">
        <f t="shared" si="243"/>
        <v>1.1954357335667553E-2</v>
      </c>
      <c r="AU173">
        <f t="shared" si="243"/>
        <v>1.1777868493518879E-2</v>
      </c>
      <c r="AV173">
        <f t="shared" si="243"/>
        <v>1.1602680733238852E-2</v>
      </c>
      <c r="AW173">
        <f t="shared" si="243"/>
        <v>1.1428786110140705E-2</v>
      </c>
      <c r="AX173">
        <f t="shared" si="243"/>
        <v>1.0160912782635175E-2</v>
      </c>
      <c r="AY173">
        <f t="shared" si="243"/>
        <v>8.6835144000477725E-3</v>
      </c>
      <c r="AZ173">
        <f t="shared" si="244"/>
        <v>7.8179590128037834E-3</v>
      </c>
      <c r="BA173">
        <f t="shared" si="244"/>
        <v>7.162473645678809E-3</v>
      </c>
      <c r="BB173">
        <f t="shared" si="244"/>
        <v>6.6269503698556794E-3</v>
      </c>
      <c r="BC173">
        <f t="shared" si="244"/>
        <v>6.1723405336695921E-3</v>
      </c>
      <c r="BD173">
        <f t="shared" si="244"/>
        <v>5.7772531019183561E-3</v>
      </c>
      <c r="BE173">
        <f t="shared" si="244"/>
        <v>5.42835602845952E-3</v>
      </c>
      <c r="BF173">
        <f t="shared" si="244"/>
        <v>5.1166243373339283E-3</v>
      </c>
      <c r="BG173">
        <f t="shared" si="244"/>
        <v>4.8355869095186967E-3</v>
      </c>
      <c r="BH173">
        <f t="shared" si="244"/>
        <v>4.5804033029670536E-3</v>
      </c>
      <c r="BI173">
        <f t="shared" si="244"/>
        <v>4.3473337894109907E-3</v>
      </c>
      <c r="BJ173">
        <f t="shared" si="244"/>
        <v>4.1334144725158495E-3</v>
      </c>
      <c r="BK173">
        <f t="shared" si="244"/>
        <v>3.9362475506740319E-3</v>
      </c>
      <c r="BL173">
        <f t="shared" si="244"/>
        <v>3.7538601266426963E-3</v>
      </c>
      <c r="BM173">
        <f t="shared" si="244"/>
        <v>3.5846058179506497E-3</v>
      </c>
      <c r="BN173">
        <f t="shared" si="244"/>
        <v>3.4270941738628446E-3</v>
      </c>
      <c r="BO173">
        <f t="shared" si="244"/>
        <v>3.2801387736919908E-3</v>
      </c>
      <c r="BP173">
        <f t="shared" si="245"/>
        <v>3.142718241652557E-3</v>
      </c>
      <c r="BQ173">
        <f t="shared" si="245"/>
        <v>3.01394641743541E-3</v>
      </c>
      <c r="BR173">
        <f t="shared" si="245"/>
        <v>2.8930491594800481E-3</v>
      </c>
      <c r="BS173">
        <f t="shared" si="245"/>
        <v>2.779346046262969E-3</v>
      </c>
      <c r="BT173">
        <f t="shared" si="245"/>
        <v>2.6722357567403685E-3</v>
      </c>
      <c r="BU173">
        <f t="shared" si="245"/>
        <v>2.5711842567714051E-3</v>
      </c>
      <c r="BV173">
        <f t="shared" si="245"/>
        <v>2.475715155032547E-3</v>
      </c>
      <c r="BW173">
        <f t="shared" si="245"/>
        <v>2.3854017571362856E-3</v>
      </c>
      <c r="BX173">
        <f t="shared" si="245"/>
        <v>2.2998604640026036E-3</v>
      </c>
      <c r="BY173">
        <f t="shared" si="245"/>
        <v>2.2187452451974932E-3</v>
      </c>
      <c r="BZ173">
        <f t="shared" si="245"/>
        <v>2.1417429799341645E-3</v>
      </c>
      <c r="CA173">
        <f t="shared" si="245"/>
        <v>2.068569504411207E-3</v>
      </c>
      <c r="CB173">
        <f t="shared" si="245"/>
        <v>1.9989662386869279E-3</v>
      </c>
      <c r="CC173">
        <f t="shared" si="245"/>
        <v>1.9326972925059046E-3</v>
      </c>
      <c r="CD173">
        <f t="shared" si="245"/>
        <v>1.8695469696093569E-3</v>
      </c>
      <c r="CE173">
        <f t="shared" si="245"/>
        <v>1.8093176056443927E-3</v>
      </c>
      <c r="CF173">
        <f t="shared" si="246"/>
        <v>1.7518276869680628E-3</v>
      </c>
      <c r="CG173">
        <f t="shared" si="246"/>
        <v>1.6969102072431162E-3</v>
      </c>
      <c r="CH173">
        <f t="shared" si="246"/>
        <v>1.6444112263490174E-3</v>
      </c>
      <c r="CI173">
        <f t="shared" si="246"/>
        <v>1.5941886022343447E-3</v>
      </c>
      <c r="CJ173">
        <f t="shared" si="246"/>
        <v>1.5461108712532922E-3</v>
      </c>
      <c r="CK173">
        <f t="shared" si="246"/>
        <v>1.5000562565155025E-3</v>
      </c>
      <c r="CL173">
        <f t="shared" si="246"/>
        <v>1.455911787030486E-3</v>
      </c>
      <c r="CM173">
        <f t="shared" si="246"/>
        <v>1.4135725130957786E-3</v>
      </c>
      <c r="CN173">
        <f t="shared" si="246"/>
        <v>1.3729408055785377E-3</v>
      </c>
      <c r="CO173">
        <f t="shared" si="246"/>
        <v>1.3339257285644797E-3</v>
      </c>
      <c r="CP173">
        <f t="shared" si="246"/>
        <v>1.2964424763676366E-3</v>
      </c>
      <c r="CQ173">
        <f t="shared" si="246"/>
        <v>1.2604118671659427E-3</v>
      </c>
      <c r="CR173">
        <f t="shared" si="246"/>
        <v>8.1158935638055531E-4</v>
      </c>
      <c r="CS173">
        <f t="shared" si="246"/>
        <v>5.2719826283817244E-4</v>
      </c>
      <c r="CT173">
        <f t="shared" si="246"/>
        <v>3.6514548166086298E-4</v>
      </c>
      <c r="CU173">
        <f t="shared" si="246"/>
        <v>2.5404481311271532E-4</v>
      </c>
      <c r="CV173">
        <f t="shared" si="247"/>
        <v>1.7348269500551812E-4</v>
      </c>
      <c r="CW173">
        <f t="shared" si="247"/>
        <v>1.1405151045632434E-4</v>
      </c>
      <c r="CX173">
        <f t="shared" si="247"/>
        <v>7.0442343822252381E-5</v>
      </c>
      <c r="CY173">
        <f t="shared" si="247"/>
        <v>3.9285517464178482E-5</v>
      </c>
      <c r="CZ173">
        <f t="shared" si="247"/>
        <v>1.8269346149080913E-5</v>
      </c>
      <c r="DA173">
        <f t="shared" si="247"/>
        <v>5.7175875315763202E-6</v>
      </c>
      <c r="DB173">
        <f t="shared" si="247"/>
        <v>3.6322840198936289E-7</v>
      </c>
      <c r="DC173">
        <f t="shared" si="247"/>
        <v>0</v>
      </c>
      <c r="DD173">
        <f t="shared" si="247"/>
        <v>0</v>
      </c>
      <c r="DE173">
        <f t="shared" si="247"/>
        <v>0</v>
      </c>
      <c r="DF173">
        <f t="shared" si="247"/>
        <v>0</v>
      </c>
      <c r="DG173">
        <f t="shared" si="247"/>
        <v>0</v>
      </c>
      <c r="DH173">
        <f t="shared" si="247"/>
        <v>0</v>
      </c>
      <c r="DI173">
        <f t="shared" si="247"/>
        <v>0</v>
      </c>
      <c r="DJ173">
        <f t="shared" si="247"/>
        <v>0</v>
      </c>
      <c r="DK173">
        <f t="shared" si="247"/>
        <v>0</v>
      </c>
      <c r="DL173">
        <f t="shared" si="248"/>
        <v>0</v>
      </c>
      <c r="DM173">
        <f t="shared" si="248"/>
        <v>0</v>
      </c>
      <c r="DN173">
        <f t="shared" si="248"/>
        <v>0</v>
      </c>
      <c r="DO173">
        <f t="shared" si="248"/>
        <v>0</v>
      </c>
      <c r="DP173">
        <f t="shared" si="248"/>
        <v>0</v>
      </c>
      <c r="DQ173">
        <f t="shared" si="248"/>
        <v>0</v>
      </c>
      <c r="DR173">
        <f t="shared" si="248"/>
        <v>0</v>
      </c>
      <c r="DS173">
        <f t="shared" si="248"/>
        <v>0</v>
      </c>
      <c r="DT173">
        <f t="shared" si="248"/>
        <v>0</v>
      </c>
      <c r="DU173">
        <f t="shared" si="248"/>
        <v>0</v>
      </c>
      <c r="DV173">
        <f t="shared" si="248"/>
        <v>0</v>
      </c>
      <c r="DW173">
        <f t="shared" si="248"/>
        <v>0</v>
      </c>
      <c r="DX173">
        <f t="shared" si="248"/>
        <v>0</v>
      </c>
      <c r="DY173">
        <f t="shared" si="248"/>
        <v>0</v>
      </c>
      <c r="DZ173">
        <f t="shared" si="248"/>
        <v>0</v>
      </c>
      <c r="EA173">
        <f t="shared" si="248"/>
        <v>0</v>
      </c>
      <c r="EB173">
        <f t="shared" si="249"/>
        <v>0</v>
      </c>
      <c r="EC173">
        <f t="shared" si="249"/>
        <v>0</v>
      </c>
      <c r="ED173">
        <f t="shared" si="249"/>
        <v>0</v>
      </c>
      <c r="EE173">
        <f t="shared" si="249"/>
        <v>0</v>
      </c>
      <c r="EF173">
        <f t="shared" si="249"/>
        <v>0</v>
      </c>
      <c r="EG173">
        <f t="shared" si="249"/>
        <v>0</v>
      </c>
      <c r="EH173">
        <f t="shared" si="249"/>
        <v>0</v>
      </c>
      <c r="EI173">
        <f t="shared" si="249"/>
        <v>0</v>
      </c>
      <c r="EJ173">
        <f t="shared" si="249"/>
        <v>0</v>
      </c>
      <c r="EK173">
        <f t="shared" si="249"/>
        <v>0</v>
      </c>
      <c r="EL173">
        <f t="shared" si="249"/>
        <v>0</v>
      </c>
      <c r="EM173">
        <f t="shared" si="249"/>
        <v>0</v>
      </c>
      <c r="EN173">
        <f t="shared" si="250"/>
        <v>0</v>
      </c>
      <c r="EO173">
        <f t="shared" si="250"/>
        <v>0</v>
      </c>
      <c r="EP173">
        <f t="shared" si="250"/>
        <v>0</v>
      </c>
      <c r="EQ173">
        <f t="shared" si="250"/>
        <v>0</v>
      </c>
      <c r="ER173">
        <f t="shared" si="250"/>
        <v>0</v>
      </c>
      <c r="ES173">
        <f t="shared" si="250"/>
        <v>0</v>
      </c>
      <c r="ET173">
        <f t="shared" si="250"/>
        <v>0</v>
      </c>
      <c r="EU173">
        <f t="shared" si="250"/>
        <v>0</v>
      </c>
      <c r="EV173">
        <f t="shared" si="250"/>
        <v>0</v>
      </c>
      <c r="EW173">
        <f t="shared" si="250"/>
        <v>0</v>
      </c>
      <c r="EX173">
        <f t="shared" si="250"/>
        <v>0</v>
      </c>
      <c r="EZ173">
        <f t="shared" si="238"/>
        <v>0.88403918761914779</v>
      </c>
      <c r="FB173">
        <f t="shared" si="239"/>
        <v>1.0700353049835187E-2</v>
      </c>
      <c r="FC173">
        <f t="shared" si="240"/>
        <v>0.24864796250947524</v>
      </c>
    </row>
    <row r="174" spans="1:159" x14ac:dyDescent="0.25">
      <c r="A174">
        <v>1135</v>
      </c>
      <c r="B174" s="19">
        <f>'Input spectra'!Y173</f>
        <v>4.3213525996874801E-2</v>
      </c>
      <c r="C174">
        <f>'Input spectra'!F173</f>
        <v>0</v>
      </c>
      <c r="D174">
        <f t="shared" si="241"/>
        <v>2.0653927966864227E-2</v>
      </c>
      <c r="E174">
        <f t="shared" si="241"/>
        <v>2.0415102799344203E-2</v>
      </c>
      <c r="F174">
        <f t="shared" si="241"/>
        <v>2.0177953243164789E-2</v>
      </c>
      <c r="G174">
        <f t="shared" si="241"/>
        <v>1.9942469288374839E-2</v>
      </c>
      <c r="H174">
        <f t="shared" si="241"/>
        <v>1.9708640980193953E-2</v>
      </c>
      <c r="I174">
        <f t="shared" si="241"/>
        <v>1.947645841872284E-2</v>
      </c>
      <c r="J174">
        <f t="shared" si="241"/>
        <v>1.9245911758655088E-2</v>
      </c>
      <c r="K174">
        <f t="shared" si="241"/>
        <v>1.9016991208990419E-2</v>
      </c>
      <c r="L174">
        <f t="shared" si="241"/>
        <v>1.8789687032749438E-2</v>
      </c>
      <c r="M174">
        <f t="shared" si="241"/>
        <v>1.8563989546689776E-2</v>
      </c>
      <c r="N174">
        <f t="shared" si="241"/>
        <v>1.8339889121023731E-2</v>
      </c>
      <c r="O174">
        <f t="shared" si="241"/>
        <v>1.8117376179137289E-2</v>
      </c>
      <c r="P174">
        <f t="shared" si="241"/>
        <v>1.7896441197310625E-2</v>
      </c>
      <c r="Q174">
        <f t="shared" si="241"/>
        <v>1.767707470444E-2</v>
      </c>
      <c r="R174">
        <f t="shared" si="241"/>
        <v>1.7459267281761066E-2</v>
      </c>
      <c r="S174">
        <f t="shared" ref="N174:AC189" si="251">S$2*EXP(- S$1 * ($C174*_c3+$B174))</f>
        <v>1.7243009562573602E-2</v>
      </c>
      <c r="T174">
        <f t="shared" si="251"/>
        <v>1.702829223196764E-2</v>
      </c>
      <c r="U174">
        <f t="shared" si="251"/>
        <v>1.6815106026550966E-2</v>
      </c>
      <c r="V174">
        <f t="shared" si="251"/>
        <v>1.6603441734178048E-2</v>
      </c>
      <c r="W174">
        <f t="shared" si="251"/>
        <v>1.6393290193680309E-2</v>
      </c>
      <c r="X174">
        <f t="shared" si="242"/>
        <v>1.6184642294597786E-2</v>
      </c>
      <c r="Y174">
        <f t="shared" si="242"/>
        <v>1.5977488976912157E-2</v>
      </c>
      <c r="Z174">
        <f t="shared" si="242"/>
        <v>1.5771821230781122E-2</v>
      </c>
      <c r="AA174">
        <f t="shared" si="242"/>
        <v>1.5567630096274151E-2</v>
      </c>
      <c r="AB174">
        <f t="shared" si="242"/>
        <v>1.5364906663109553E-2</v>
      </c>
      <c r="AC174">
        <f t="shared" si="242"/>
        <v>1.5163642070392913E-2</v>
      </c>
      <c r="AD174">
        <f t="shared" si="242"/>
        <v>1.4963827506356832E-2</v>
      </c>
      <c r="AE174">
        <f t="shared" si="242"/>
        <v>1.4765454208102022E-2</v>
      </c>
      <c r="AF174">
        <f t="shared" si="242"/>
        <v>1.4568513461339706E-2</v>
      </c>
      <c r="AG174">
        <f t="shared" si="242"/>
        <v>1.4372996600135317E-2</v>
      </c>
      <c r="AH174">
        <f t="shared" si="242"/>
        <v>1.4178895006653536E-2</v>
      </c>
      <c r="AI174">
        <f t="shared" si="242"/>
        <v>1.3986200110904606E-2</v>
      </c>
      <c r="AJ174">
        <f t="shared" si="243"/>
        <v>1.3794903390491949E-2</v>
      </c>
      <c r="AK174">
        <f t="shared" si="243"/>
        <v>1.3604996370361049E-2</v>
      </c>
      <c r="AL174">
        <f t="shared" si="243"/>
        <v>1.3416470622549657E-2</v>
      </c>
      <c r="AM174">
        <f t="shared" si="243"/>
        <v>1.3229317765939243E-2</v>
      </c>
      <c r="AN174">
        <f t="shared" si="243"/>
        <v>1.3043529466007696E-2</v>
      </c>
      <c r="AO174">
        <f t="shared" si="243"/>
        <v>1.2859097434583333E-2</v>
      </c>
      <c r="AP174">
        <f t="shared" si="243"/>
        <v>1.2676013429600142E-2</v>
      </c>
      <c r="AQ174">
        <f t="shared" si="243"/>
        <v>1.2494269254854237E-2</v>
      </c>
      <c r="AR174">
        <f t="shared" si="243"/>
        <v>1.2313856759761632E-2</v>
      </c>
      <c r="AS174">
        <f t="shared" si="243"/>
        <v>1.2134767839117188E-2</v>
      </c>
      <c r="AT174">
        <f t="shared" si="243"/>
        <v>1.1956994432854803E-2</v>
      </c>
      <c r="AU174">
        <f t="shared" si="243"/>
        <v>1.178052852580886E-2</v>
      </c>
      <c r="AV174">
        <f t="shared" si="243"/>
        <v>1.1605362147476848E-2</v>
      </c>
      <c r="AW174">
        <f t="shared" si="243"/>
        <v>1.1431487371783221E-2</v>
      </c>
      <c r="AX174">
        <f t="shared" si="243"/>
        <v>1.0163367750030945E-2</v>
      </c>
      <c r="AY174">
        <f t="shared" ref="AR174:BG189" si="252">AY$2*EXP(- AY$1 * ($C174*_c3+$B174))</f>
        <v>8.6856580294272338E-3</v>
      </c>
      <c r="AZ174">
        <f t="shared" si="252"/>
        <v>7.8199300375683175E-3</v>
      </c>
      <c r="BA174">
        <f t="shared" si="252"/>
        <v>7.1643170377356296E-3</v>
      </c>
      <c r="BB174">
        <f t="shared" si="244"/>
        <v>6.6286907473463051E-3</v>
      </c>
      <c r="BC174">
        <f t="shared" si="244"/>
        <v>6.1739939450792744E-3</v>
      </c>
      <c r="BD174">
        <f t="shared" si="244"/>
        <v>5.7788310283613991E-3</v>
      </c>
      <c r="BE174">
        <f t="shared" si="244"/>
        <v>5.4298671776751772E-3</v>
      </c>
      <c r="BF174">
        <f t="shared" si="244"/>
        <v>5.1180755851830103E-3</v>
      </c>
      <c r="BG174">
        <f t="shared" si="244"/>
        <v>4.8369838481261418E-3</v>
      </c>
      <c r="BH174">
        <f t="shared" si="244"/>
        <v>4.5817505843979674E-3</v>
      </c>
      <c r="BI174">
        <f t="shared" si="244"/>
        <v>4.3486353535094032E-3</v>
      </c>
      <c r="BJ174">
        <f t="shared" si="244"/>
        <v>4.1346737046798789E-3</v>
      </c>
      <c r="BK174">
        <f t="shared" si="244"/>
        <v>3.9374673950109667E-3</v>
      </c>
      <c r="BL174">
        <f t="shared" si="244"/>
        <v>3.7550431694961324E-3</v>
      </c>
      <c r="BM174">
        <f t="shared" si="244"/>
        <v>3.5857543510632185E-3</v>
      </c>
      <c r="BN174">
        <f t="shared" si="244"/>
        <v>3.428210243128896E-3</v>
      </c>
      <c r="BO174">
        <f t="shared" si="244"/>
        <v>3.2812242174574645E-3</v>
      </c>
      <c r="BP174">
        <f t="shared" si="245"/>
        <v>3.1437747212682762E-3</v>
      </c>
      <c r="BQ174">
        <f t="shared" si="245"/>
        <v>3.0149754419609839E-3</v>
      </c>
      <c r="BR174">
        <f t="shared" si="245"/>
        <v>2.8940521058975783E-3</v>
      </c>
      <c r="BS174">
        <f t="shared" si="245"/>
        <v>2.7803241761931714E-3</v>
      </c>
      <c r="BT174">
        <f t="shared" si="245"/>
        <v>2.6731902303984804E-3</v>
      </c>
      <c r="BU174">
        <f t="shared" si="245"/>
        <v>2.5721161447190685E-3</v>
      </c>
      <c r="BV174">
        <f t="shared" si="245"/>
        <v>2.4766254481510103E-3</v>
      </c>
      <c r="BW174">
        <f t="shared" si="245"/>
        <v>2.3862913751502846E-3</v>
      </c>
      <c r="BX174">
        <f t="shared" si="245"/>
        <v>2.3007302628128652E-3</v>
      </c>
      <c r="BY174">
        <f t="shared" si="245"/>
        <v>2.2195960232259801E-3</v>
      </c>
      <c r="BZ174">
        <f t="shared" si="245"/>
        <v>2.1425754836451238E-3</v>
      </c>
      <c r="CA174">
        <f t="shared" si="245"/>
        <v>2.0693844331394471E-3</v>
      </c>
      <c r="CB174">
        <f t="shared" si="245"/>
        <v>1.9997642488800912E-3</v>
      </c>
      <c r="CC174">
        <f t="shared" si="245"/>
        <v>1.9334790014681363E-3</v>
      </c>
      <c r="CD174">
        <f t="shared" si="245"/>
        <v>1.8703129588184136E-3</v>
      </c>
      <c r="CE174">
        <f t="shared" ref="BV174:CK189" si="253">CE$2*EXP(- CE$1 * ($C174*_c3+$B174))</f>
        <v>1.810068423701965E-3</v>
      </c>
      <c r="CF174">
        <f t="shared" si="246"/>
        <v>1.7525638522331989E-3</v>
      </c>
      <c r="CG174">
        <f t="shared" si="246"/>
        <v>1.6976322101906294E-3</v>
      </c>
      <c r="CH174">
        <f t="shared" si="246"/>
        <v>1.6451195316882225E-3</v>
      </c>
      <c r="CI174">
        <f t="shared" si="246"/>
        <v>1.5948836508181E-3</v>
      </c>
      <c r="CJ174">
        <f t="shared" si="246"/>
        <v>1.5467930818028914E-3</v>
      </c>
      <c r="CK174">
        <f t="shared" si="246"/>
        <v>1.5007260271832866E-3</v>
      </c>
      <c r="CL174">
        <f t="shared" si="246"/>
        <v>1.456569496818964E-3</v>
      </c>
      <c r="CM174">
        <f t="shared" si="246"/>
        <v>1.4142185231494815E-3</v>
      </c>
      <c r="CN174">
        <f t="shared" si="246"/>
        <v>1.3735754603626507E-3</v>
      </c>
      <c r="CO174">
        <f t="shared" si="246"/>
        <v>1.3345493569424701E-3</v>
      </c>
      <c r="CP174">
        <f t="shared" si="246"/>
        <v>1.2970553925885275E-3</v>
      </c>
      <c r="CQ174">
        <f t="shared" si="246"/>
        <v>1.2610143717705568E-3</v>
      </c>
      <c r="CR174">
        <f t="shared" si="246"/>
        <v>8.1198157824982924E-4</v>
      </c>
      <c r="CS174">
        <f t="shared" si="246"/>
        <v>5.2745581529353843E-4</v>
      </c>
      <c r="CT174">
        <f t="shared" si="246"/>
        <v>3.6532578497128416E-4</v>
      </c>
      <c r="CU174">
        <f t="shared" ref="CP174:DE189" si="254">CU$2*EXP(- CU$1 * ($C174*_c3+$B174))</f>
        <v>2.541715914331701E-4</v>
      </c>
      <c r="CV174">
        <f t="shared" si="254"/>
        <v>1.7357018121296706E-4</v>
      </c>
      <c r="CW174">
        <f t="shared" si="254"/>
        <v>1.1410962517141353E-4</v>
      </c>
      <c r="CX174">
        <f t="shared" si="254"/>
        <v>7.0478607709138476E-5</v>
      </c>
      <c r="CY174">
        <f t="shared" si="254"/>
        <v>3.930594816626095E-5</v>
      </c>
      <c r="CZ174">
        <f t="shared" si="247"/>
        <v>1.827894324340788E-5</v>
      </c>
      <c r="DA174">
        <f t="shared" si="247"/>
        <v>5.7206210881262174E-6</v>
      </c>
      <c r="DB174">
        <f t="shared" si="247"/>
        <v>3.6342302716242003E-7</v>
      </c>
      <c r="DC174">
        <f t="shared" si="247"/>
        <v>0</v>
      </c>
      <c r="DD174">
        <f t="shared" si="247"/>
        <v>0</v>
      </c>
      <c r="DE174">
        <f t="shared" si="247"/>
        <v>0</v>
      </c>
      <c r="DF174">
        <f t="shared" si="247"/>
        <v>0</v>
      </c>
      <c r="DG174">
        <f t="shared" si="247"/>
        <v>0</v>
      </c>
      <c r="DH174">
        <f t="shared" si="247"/>
        <v>0</v>
      </c>
      <c r="DI174">
        <f t="shared" si="247"/>
        <v>0</v>
      </c>
      <c r="DJ174">
        <f t="shared" si="247"/>
        <v>0</v>
      </c>
      <c r="DK174">
        <f t="shared" si="247"/>
        <v>0</v>
      </c>
      <c r="DL174">
        <f t="shared" si="248"/>
        <v>0</v>
      </c>
      <c r="DM174">
        <f t="shared" si="248"/>
        <v>0</v>
      </c>
      <c r="DN174">
        <f t="shared" si="248"/>
        <v>0</v>
      </c>
      <c r="DO174">
        <f t="shared" si="248"/>
        <v>0</v>
      </c>
      <c r="DP174">
        <f t="shared" si="248"/>
        <v>0</v>
      </c>
      <c r="DQ174">
        <f t="shared" si="248"/>
        <v>0</v>
      </c>
      <c r="DR174">
        <f t="shared" si="248"/>
        <v>0</v>
      </c>
      <c r="DS174">
        <f t="shared" si="248"/>
        <v>0</v>
      </c>
      <c r="DT174">
        <f t="shared" si="248"/>
        <v>0</v>
      </c>
      <c r="DU174">
        <f t="shared" si="248"/>
        <v>0</v>
      </c>
      <c r="DV174">
        <f t="shared" si="248"/>
        <v>0</v>
      </c>
      <c r="DW174">
        <f t="shared" si="248"/>
        <v>0</v>
      </c>
      <c r="DX174">
        <f t="shared" si="248"/>
        <v>0</v>
      </c>
      <c r="DY174">
        <f t="shared" si="248"/>
        <v>0</v>
      </c>
      <c r="DZ174">
        <f t="shared" si="248"/>
        <v>0</v>
      </c>
      <c r="EA174">
        <f t="shared" ref="DT174:EC189" si="255">EA$2*EXP(- EA$1 * ($C174*_c3+$B174))</f>
        <v>0</v>
      </c>
      <c r="EB174">
        <f t="shared" si="255"/>
        <v>0</v>
      </c>
      <c r="EC174">
        <f t="shared" si="255"/>
        <v>0</v>
      </c>
      <c r="ED174">
        <f t="shared" si="249"/>
        <v>0</v>
      </c>
      <c r="EE174">
        <f t="shared" si="249"/>
        <v>0</v>
      </c>
      <c r="EF174">
        <f t="shared" si="249"/>
        <v>0</v>
      </c>
      <c r="EG174">
        <f t="shared" si="249"/>
        <v>0</v>
      </c>
      <c r="EH174">
        <f t="shared" si="249"/>
        <v>0</v>
      </c>
      <c r="EI174">
        <f t="shared" si="249"/>
        <v>0</v>
      </c>
      <c r="EJ174">
        <f t="shared" si="249"/>
        <v>0</v>
      </c>
      <c r="EK174">
        <f t="shared" si="249"/>
        <v>0</v>
      </c>
      <c r="EL174">
        <f t="shared" si="249"/>
        <v>0</v>
      </c>
      <c r="EM174">
        <f t="shared" si="249"/>
        <v>0</v>
      </c>
      <c r="EN174">
        <f t="shared" si="250"/>
        <v>0</v>
      </c>
      <c r="EO174">
        <f t="shared" si="250"/>
        <v>0</v>
      </c>
      <c r="EP174">
        <f t="shared" si="250"/>
        <v>0</v>
      </c>
      <c r="EQ174">
        <f t="shared" si="250"/>
        <v>0</v>
      </c>
      <c r="ER174">
        <f t="shared" si="250"/>
        <v>0</v>
      </c>
      <c r="ES174">
        <f t="shared" si="250"/>
        <v>0</v>
      </c>
      <c r="ET174">
        <f t="shared" si="250"/>
        <v>0</v>
      </c>
      <c r="EU174">
        <f t="shared" si="250"/>
        <v>0</v>
      </c>
      <c r="EV174">
        <f t="shared" si="250"/>
        <v>0</v>
      </c>
      <c r="EW174">
        <f t="shared" si="250"/>
        <v>0</v>
      </c>
      <c r="EX174">
        <f t="shared" si="250"/>
        <v>0</v>
      </c>
      <c r="EZ174">
        <f t="shared" si="238"/>
        <v>0.88416713127294566</v>
      </c>
      <c r="FB174">
        <f t="shared" si="239"/>
        <v>1.0687504523390012E-2</v>
      </c>
      <c r="FC174">
        <f t="shared" si="240"/>
        <v>0.24864960358044086</v>
      </c>
    </row>
    <row r="175" spans="1:159" x14ac:dyDescent="0.25">
      <c r="A175">
        <v>1140</v>
      </c>
      <c r="B175" s="19">
        <f>'Input spectra'!Y174</f>
        <v>4.3161008657721198E-2</v>
      </c>
      <c r="C175">
        <f>'Input spectra'!F174</f>
        <v>0</v>
      </c>
      <c r="D175">
        <f t="shared" ref="D175:S190" si="256">D$2*EXP(- D$1 * ($C175*_c3+$B175))</f>
        <v>2.0653927966864227E-2</v>
      </c>
      <c r="E175">
        <f t="shared" si="256"/>
        <v>2.0415210014313491E-2</v>
      </c>
      <c r="F175">
        <f t="shared" si="256"/>
        <v>2.0178165182760617E-2</v>
      </c>
      <c r="G175">
        <f t="shared" si="256"/>
        <v>1.9942783488476928E-2</v>
      </c>
      <c r="H175">
        <f t="shared" si="256"/>
        <v>1.9709055002695656E-2</v>
      </c>
      <c r="I175">
        <f t="shared" si="256"/>
        <v>1.9476969851323727E-2</v>
      </c>
      <c r="J175">
        <f t="shared" si="256"/>
        <v>1.9246518214654965E-2</v>
      </c>
      <c r="K175">
        <f t="shared" si="256"/>
        <v>1.901769032708478E-2</v>
      </c>
      <c r="L175">
        <f t="shared" si="256"/>
        <v>1.8790476476826311E-2</v>
      </c>
      <c r="M175">
        <f t="shared" si="256"/>
        <v>1.8564867005627986E-2</v>
      </c>
      <c r="N175">
        <f t="shared" si="251"/>
        <v>1.8340852308492538E-2</v>
      </c>
      <c r="O175">
        <f t="shared" si="251"/>
        <v>1.811842283339743E-2</v>
      </c>
      <c r="P175">
        <f t="shared" si="251"/>
        <v>1.7897569081016723E-2</v>
      </c>
      <c r="Q175">
        <f t="shared" si="251"/>
        <v>1.7678281604444342E-2</v>
      </c>
      <c r="R175">
        <f t="shared" si="251"/>
        <v>1.7460551008918735E-2</v>
      </c>
      <c r="S175">
        <f t="shared" si="251"/>
        <v>1.7244367951548972E-2</v>
      </c>
      <c r="T175">
        <f t="shared" si="251"/>
        <v>1.7029723141042192E-2</v>
      </c>
      <c r="U175">
        <f t="shared" si="251"/>
        <v>1.6816607337432465E-2</v>
      </c>
      <c r="V175">
        <f t="shared" si="251"/>
        <v>1.6605011351811017E-2</v>
      </c>
      <c r="W175">
        <f t="shared" si="251"/>
        <v>1.6394926046057832E-2</v>
      </c>
      <c r="X175">
        <f t="shared" si="242"/>
        <v>1.6186342332574623E-2</v>
      </c>
      <c r="Y175">
        <f t="shared" si="242"/>
        <v>1.5979251174019157E-2</v>
      </c>
      <c r="Z175">
        <f t="shared" si="242"/>
        <v>1.5773643583040918E-2</v>
      </c>
      <c r="AA175">
        <f t="shared" ref="AA175:AP190" si="257">AA$2*EXP(- AA$1 * ($C175*_c3+$B175))</f>
        <v>1.5569510622018147E-2</v>
      </c>
      <c r="AB175">
        <f t="shared" si="257"/>
        <v>1.5366843402796183E-2</v>
      </c>
      <c r="AC175">
        <f t="shared" si="257"/>
        <v>1.5165633086427172E-2</v>
      </c>
      <c r="AD175">
        <f t="shared" si="257"/>
        <v>1.4965870882911054E-2</v>
      </c>
      <c r="AE175">
        <f t="shared" si="257"/>
        <v>1.4767548050937929E-2</v>
      </c>
      <c r="AF175">
        <f t="shared" si="257"/>
        <v>1.4570655897631677E-2</v>
      </c>
      <c r="AG175">
        <f t="shared" si="257"/>
        <v>1.437518577829491E-2</v>
      </c>
      <c r="AH175">
        <f t="shared" si="257"/>
        <v>1.4181129096155232E-2</v>
      </c>
      <c r="AI175">
        <f t="shared" si="257"/>
        <v>1.3988477302112766E-2</v>
      </c>
      <c r="AJ175">
        <f t="shared" si="257"/>
        <v>1.3797221894488986E-2</v>
      </c>
      <c r="AK175">
        <f t="shared" si="257"/>
        <v>1.3607354418776821E-2</v>
      </c>
      <c r="AL175">
        <f t="shared" si="257"/>
        <v>1.3418866467392022E-2</v>
      </c>
      <c r="AM175">
        <f t="shared" si="257"/>
        <v>1.3231749679425838E-2</v>
      </c>
      <c r="AN175">
        <f t="shared" si="257"/>
        <v>1.3045995740398867E-2</v>
      </c>
      <c r="AO175">
        <f t="shared" si="257"/>
        <v>1.286159638201627E-2</v>
      </c>
      <c r="AP175">
        <f t="shared" si="257"/>
        <v>1.2678543381924147E-2</v>
      </c>
      <c r="AQ175">
        <f t="shared" ref="AH175:AW190" si="258">AQ$2*EXP(- AQ$1 * ($C175*_c3+$B175))</f>
        <v>1.2496828563467182E-2</v>
      </c>
      <c r="AR175">
        <f t="shared" si="252"/>
        <v>1.2316443795447544E-2</v>
      </c>
      <c r="AS175">
        <f t="shared" si="252"/>
        <v>1.2137380991884987E-2</v>
      </c>
      <c r="AT175">
        <f t="shared" si="252"/>
        <v>1.1959632111778182E-2</v>
      </c>
      <c r="AU175">
        <f t="shared" si="252"/>
        <v>1.178318915886729E-2</v>
      </c>
      <c r="AV175">
        <f t="shared" si="252"/>
        <v>1.1608044181397699E-2</v>
      </c>
      <c r="AW175">
        <f t="shared" si="252"/>
        <v>1.1434189271885008E-2</v>
      </c>
      <c r="AX175">
        <f t="shared" si="252"/>
        <v>1.0165823310568794E-2</v>
      </c>
      <c r="AY175">
        <f t="shared" si="252"/>
        <v>8.6878021879872452E-3</v>
      </c>
      <c r="AZ175">
        <f t="shared" si="252"/>
        <v>7.8219015592577677E-3</v>
      </c>
      <c r="BA175">
        <f t="shared" si="252"/>
        <v>7.1661609042227162E-3</v>
      </c>
      <c r="BB175">
        <f t="shared" si="244"/>
        <v>6.6304315818969126E-3</v>
      </c>
      <c r="BC175">
        <f t="shared" ref="BC175:BR190" si="259">BC$2*EXP(- BC$1 * ($C175*_c3+$B175))</f>
        <v>6.1756477993953835E-3</v>
      </c>
      <c r="BD175">
        <f t="shared" si="259"/>
        <v>5.7804093857794772E-3</v>
      </c>
      <c r="BE175">
        <f t="shared" si="259"/>
        <v>5.431378747565517E-3</v>
      </c>
      <c r="BF175">
        <f t="shared" si="259"/>
        <v>5.1195272446551048E-3</v>
      </c>
      <c r="BG175">
        <f t="shared" si="259"/>
        <v>4.8383811902911094E-3</v>
      </c>
      <c r="BH175">
        <f t="shared" si="259"/>
        <v>4.5830982621187129E-3</v>
      </c>
      <c r="BI175">
        <f t="shared" si="259"/>
        <v>4.3499373072878322E-3</v>
      </c>
      <c r="BJ175">
        <f t="shared" si="259"/>
        <v>4.1359333204651618E-3</v>
      </c>
      <c r="BK175">
        <f t="shared" si="259"/>
        <v>3.9386876173780391E-3</v>
      </c>
      <c r="BL175">
        <f t="shared" si="259"/>
        <v>3.7562265851898832E-3</v>
      </c>
      <c r="BM175">
        <f t="shared" si="259"/>
        <v>3.5869032521739373E-3</v>
      </c>
      <c r="BN175">
        <f t="shared" si="259"/>
        <v>3.429326675854643E-3</v>
      </c>
      <c r="BO175">
        <f t="shared" si="259"/>
        <v>3.2823100204114513E-3</v>
      </c>
      <c r="BP175">
        <f t="shared" si="259"/>
        <v>3.144831556038067E-3</v>
      </c>
      <c r="BQ175">
        <f t="shared" si="259"/>
        <v>3.0160048178171153E-3</v>
      </c>
      <c r="BR175">
        <f t="shared" si="259"/>
        <v>2.8950554000110721E-3</v>
      </c>
      <c r="BS175">
        <f t="shared" ref="BL175:CA190" si="260">BS$2*EXP(- BS$1 * ($C175*_c3+$B175))</f>
        <v>2.781302650354766E-3</v>
      </c>
      <c r="BT175">
        <f t="shared" si="260"/>
        <v>2.6741450449770973E-3</v>
      </c>
      <c r="BU175">
        <f t="shared" si="260"/>
        <v>2.573048370415824E-3</v>
      </c>
      <c r="BV175">
        <f t="shared" si="253"/>
        <v>2.4775360759741994E-3</v>
      </c>
      <c r="BW175">
        <f t="shared" si="253"/>
        <v>2.3871813249407691E-3</v>
      </c>
      <c r="BX175">
        <f t="shared" si="253"/>
        <v>2.3016003905778539E-3</v>
      </c>
      <c r="BY175">
        <f t="shared" si="253"/>
        <v>2.2204471274853651E-3</v>
      </c>
      <c r="BZ175">
        <f t="shared" si="253"/>
        <v>2.1434083109534686E-3</v>
      </c>
      <c r="CA175">
        <f t="shared" si="253"/>
        <v>2.0701996829150734E-3</v>
      </c>
      <c r="CB175">
        <f t="shared" si="253"/>
        <v>2.0005625776480544E-3</v>
      </c>
      <c r="CC175">
        <f t="shared" si="253"/>
        <v>1.9342610266045066E-3</v>
      </c>
      <c r="CD175">
        <f t="shared" si="253"/>
        <v>1.8710792618679237E-3</v>
      </c>
      <c r="CE175">
        <f t="shared" si="253"/>
        <v>1.810819553328802E-3</v>
      </c>
      <c r="CF175">
        <f t="shared" si="253"/>
        <v>1.7533003268548441E-3</v>
      </c>
      <c r="CG175">
        <f t="shared" si="253"/>
        <v>1.6983545203366345E-3</v>
      </c>
      <c r="CH175">
        <f t="shared" si="253"/>
        <v>1.6458281421192719E-3</v>
      </c>
      <c r="CI175">
        <f t="shared" si="253"/>
        <v>1.595579002435344E-3</v>
      </c>
      <c r="CJ175">
        <f t="shared" si="253"/>
        <v>1.5474755933730982E-3</v>
      </c>
      <c r="CK175">
        <f t="shared" si="253"/>
        <v>1.5013960969016867E-3</v>
      </c>
      <c r="CL175">
        <f t="shared" ref="CF175:CU190" si="261">CL$2*EXP(- CL$1 * ($C175*_c3+$B175))</f>
        <v>1.4572275037285792E-3</v>
      </c>
      <c r="CM175">
        <f t="shared" si="261"/>
        <v>1.4148648284331676E-3</v>
      </c>
      <c r="CN175">
        <f t="shared" si="261"/>
        <v>1.3742104085218991E-3</v>
      </c>
      <c r="CO175">
        <f t="shared" si="261"/>
        <v>1.3351732768751891E-3</v>
      </c>
      <c r="CP175">
        <f t="shared" si="254"/>
        <v>1.2976685985764543E-3</v>
      </c>
      <c r="CQ175">
        <f t="shared" si="254"/>
        <v>1.2616171643856286E-3</v>
      </c>
      <c r="CR175">
        <f t="shared" si="254"/>
        <v>8.123739896706213E-4</v>
      </c>
      <c r="CS175">
        <f t="shared" si="254"/>
        <v>5.2771349357114649E-4</v>
      </c>
      <c r="CT175">
        <f t="shared" si="254"/>
        <v>3.6550617731275018E-4</v>
      </c>
      <c r="CU175">
        <f t="shared" si="254"/>
        <v>2.5429843302097658E-4</v>
      </c>
      <c r="CV175">
        <f t="shared" si="254"/>
        <v>1.736577115391478E-4</v>
      </c>
      <c r="CW175">
        <f t="shared" si="254"/>
        <v>1.1416776949873754E-4</v>
      </c>
      <c r="CX175">
        <f t="shared" si="254"/>
        <v>7.0514890264760169E-5</v>
      </c>
      <c r="CY175">
        <f t="shared" si="254"/>
        <v>3.9326389493469787E-5</v>
      </c>
      <c r="CZ175">
        <f t="shared" si="247"/>
        <v>1.8288545379197127E-5</v>
      </c>
      <c r="DA175">
        <f t="shared" si="247"/>
        <v>5.7236562541775507E-6</v>
      </c>
      <c r="DB175">
        <f t="shared" si="247"/>
        <v>3.6361775661960755E-7</v>
      </c>
      <c r="DC175">
        <f t="shared" ref="DC175:DR190" si="262">DC$2*EXP(- DC$1 * ($C175*_c3+$B175))</f>
        <v>0</v>
      </c>
      <c r="DD175">
        <f t="shared" si="262"/>
        <v>0</v>
      </c>
      <c r="DE175">
        <f t="shared" si="262"/>
        <v>0</v>
      </c>
      <c r="DF175">
        <f t="shared" si="262"/>
        <v>0</v>
      </c>
      <c r="DG175">
        <f t="shared" si="262"/>
        <v>0</v>
      </c>
      <c r="DH175">
        <f t="shared" si="262"/>
        <v>0</v>
      </c>
      <c r="DI175">
        <f t="shared" si="262"/>
        <v>0</v>
      </c>
      <c r="DJ175">
        <f t="shared" si="262"/>
        <v>0</v>
      </c>
      <c r="DK175">
        <f t="shared" si="262"/>
        <v>0</v>
      </c>
      <c r="DL175">
        <f t="shared" si="262"/>
        <v>0</v>
      </c>
      <c r="DM175">
        <f t="shared" si="262"/>
        <v>0</v>
      </c>
      <c r="DN175">
        <f t="shared" si="262"/>
        <v>0</v>
      </c>
      <c r="DO175">
        <f t="shared" si="262"/>
        <v>0</v>
      </c>
      <c r="DP175">
        <f t="shared" si="262"/>
        <v>0</v>
      </c>
      <c r="DQ175">
        <f t="shared" si="262"/>
        <v>0</v>
      </c>
      <c r="DR175">
        <f t="shared" si="262"/>
        <v>0</v>
      </c>
      <c r="DS175">
        <f t="shared" ref="DJ175:DY190" si="263">DS$2*EXP(- DS$1 * ($C175*_c3+$B175))</f>
        <v>0</v>
      </c>
      <c r="DT175">
        <f t="shared" si="255"/>
        <v>0</v>
      </c>
      <c r="DU175">
        <f t="shared" si="255"/>
        <v>0</v>
      </c>
      <c r="DV175">
        <f t="shared" si="255"/>
        <v>0</v>
      </c>
      <c r="DW175">
        <f t="shared" si="255"/>
        <v>0</v>
      </c>
      <c r="DX175">
        <f t="shared" si="255"/>
        <v>0</v>
      </c>
      <c r="DY175">
        <f t="shared" si="255"/>
        <v>0</v>
      </c>
      <c r="DZ175">
        <f t="shared" si="255"/>
        <v>0</v>
      </c>
      <c r="EA175">
        <f t="shared" si="255"/>
        <v>0</v>
      </c>
      <c r="EB175">
        <f t="shared" si="255"/>
        <v>0</v>
      </c>
      <c r="EC175">
        <f t="shared" si="255"/>
        <v>0</v>
      </c>
      <c r="ED175">
        <f t="shared" si="249"/>
        <v>0</v>
      </c>
      <c r="EE175">
        <f t="shared" si="249"/>
        <v>0</v>
      </c>
      <c r="EF175">
        <f t="shared" si="249"/>
        <v>0</v>
      </c>
      <c r="EG175">
        <f t="shared" si="249"/>
        <v>0</v>
      </c>
      <c r="EH175">
        <f t="shared" si="249"/>
        <v>0</v>
      </c>
      <c r="EI175">
        <f t="shared" si="249"/>
        <v>0</v>
      </c>
      <c r="EJ175">
        <f t="shared" si="249"/>
        <v>0</v>
      </c>
      <c r="EK175">
        <f t="shared" si="249"/>
        <v>0</v>
      </c>
      <c r="EL175">
        <f t="shared" si="249"/>
        <v>0</v>
      </c>
      <c r="EM175">
        <f t="shared" si="249"/>
        <v>0</v>
      </c>
      <c r="EN175">
        <f t="shared" si="250"/>
        <v>0</v>
      </c>
      <c r="EO175">
        <f t="shared" si="250"/>
        <v>0</v>
      </c>
      <c r="EP175">
        <f t="shared" si="250"/>
        <v>0</v>
      </c>
      <c r="EQ175">
        <f t="shared" si="250"/>
        <v>0</v>
      </c>
      <c r="ER175">
        <f t="shared" si="250"/>
        <v>0</v>
      </c>
      <c r="ES175">
        <f t="shared" si="250"/>
        <v>0</v>
      </c>
      <c r="ET175">
        <f t="shared" si="250"/>
        <v>0</v>
      </c>
      <c r="EU175">
        <f t="shared" si="250"/>
        <v>0</v>
      </c>
      <c r="EV175">
        <f t="shared" si="250"/>
        <v>0</v>
      </c>
      <c r="EW175">
        <f t="shared" si="250"/>
        <v>0</v>
      </c>
      <c r="EX175">
        <f t="shared" si="250"/>
        <v>0</v>
      </c>
      <c r="EZ175">
        <f t="shared" si="238"/>
        <v>0.88429510370357456</v>
      </c>
      <c r="FB175">
        <f t="shared" si="239"/>
        <v>1.0674655659555166E-2</v>
      </c>
      <c r="FC175">
        <f t="shared" si="240"/>
        <v>0.24865124465163591</v>
      </c>
    </row>
    <row r="176" spans="1:159" x14ac:dyDescent="0.25">
      <c r="A176">
        <v>1145</v>
      </c>
      <c r="B176" s="19">
        <f>'Input spectra'!Y175</f>
        <v>4.3108491318567602E-2</v>
      </c>
      <c r="C176">
        <f>'Input spectra'!F175</f>
        <v>0</v>
      </c>
      <c r="D176">
        <f t="shared" si="256"/>
        <v>2.0653927966864227E-2</v>
      </c>
      <c r="E176">
        <f t="shared" si="256"/>
        <v>2.0415317229845846E-2</v>
      </c>
      <c r="F176">
        <f t="shared" si="256"/>
        <v>2.0178377124582557E-2</v>
      </c>
      <c r="G176">
        <f t="shared" si="256"/>
        <v>1.9943097693529345E-2</v>
      </c>
      <c r="H176">
        <f t="shared" si="256"/>
        <v>1.9709469033894794E-2</v>
      </c>
      <c r="I176">
        <f t="shared" si="256"/>
        <v>1.9477481297354327E-2</v>
      </c>
      <c r="J176">
        <f t="shared" si="256"/>
        <v>1.9247124689764816E-2</v>
      </c>
      <c r="K176">
        <f t="shared" si="256"/>
        <v>1.9018389470880692E-2</v>
      </c>
      <c r="L176">
        <f t="shared" si="256"/>
        <v>1.8791265954071486E-2</v>
      </c>
      <c r="M176">
        <f t="shared" si="256"/>
        <v>1.8565744506040805E-2</v>
      </c>
      <c r="N176">
        <f t="shared" si="251"/>
        <v>1.8341815546546719E-2</v>
      </c>
      <c r="O176">
        <f t="shared" si="251"/>
        <v>1.8119469548123567E-2</v>
      </c>
      <c r="P176">
        <f t="shared" si="251"/>
        <v>1.7898697035805204E-2</v>
      </c>
      <c r="Q176">
        <f t="shared" si="251"/>
        <v>1.7679488586849625E-2</v>
      </c>
      <c r="R176">
        <f t="shared" si="251"/>
        <v>1.7461834830464984E-2</v>
      </c>
      <c r="S176">
        <f t="shared" si="251"/>
        <v>1.7245726447537014E-2</v>
      </c>
      <c r="T176">
        <f t="shared" si="251"/>
        <v>1.7031154170357856E-2</v>
      </c>
      <c r="U176">
        <f t="shared" si="251"/>
        <v>1.6818108782356195E-2</v>
      </c>
      <c r="V176">
        <f t="shared" si="251"/>
        <v>1.660658111782885E-2</v>
      </c>
      <c r="W176">
        <f t="shared" si="251"/>
        <v>1.6396562061673666E-2</v>
      </c>
      <c r="X176">
        <f t="shared" si="251"/>
        <v>1.6188042549123784E-2</v>
      </c>
      <c r="Y176">
        <f t="shared" si="251"/>
        <v>1.598101356548327E-2</v>
      </c>
      <c r="Z176">
        <f t="shared" si="251"/>
        <v>1.5775466145864083E-2</v>
      </c>
      <c r="AA176">
        <f t="shared" si="251"/>
        <v>1.5571391374924342E-2</v>
      </c>
      <c r="AB176">
        <f t="shared" si="251"/>
        <v>1.5368780386607992E-2</v>
      </c>
      <c r="AC176">
        <f t="shared" si="251"/>
        <v>1.5167624363885751E-2</v>
      </c>
      <c r="AD176">
        <f t="shared" si="257"/>
        <v>1.4967914538497343E-2</v>
      </c>
      <c r="AE176">
        <f t="shared" si="257"/>
        <v>1.4769642190695131E-2</v>
      </c>
      <c r="AF176">
        <f t="shared" si="257"/>
        <v>1.4572798648988961E-2</v>
      </c>
      <c r="AG176">
        <f t="shared" si="257"/>
        <v>1.4377375289892349E-2</v>
      </c>
      <c r="AH176">
        <f t="shared" si="258"/>
        <v>1.4183363537669965E-2</v>
      </c>
      <c r="AI176">
        <f t="shared" si="258"/>
        <v>1.3990754864086375E-2</v>
      </c>
      <c r="AJ176">
        <f t="shared" si="258"/>
        <v>1.3799540788156083E-2</v>
      </c>
      <c r="AK176">
        <f t="shared" si="258"/>
        <v>1.360971287589482E-2</v>
      </c>
      <c r="AL176">
        <f t="shared" si="258"/>
        <v>1.3421262740072132E-2</v>
      </c>
      <c r="AM176">
        <f t="shared" si="258"/>
        <v>1.3234182039965204E-2</v>
      </c>
      <c r="AN176">
        <f t="shared" si="258"/>
        <v>1.3048462481113927E-2</v>
      </c>
      <c r="AO176">
        <f t="shared" si="258"/>
        <v>1.2864095815077246E-2</v>
      </c>
      <c r="AP176">
        <f t="shared" si="258"/>
        <v>1.2681073839190723E-2</v>
      </c>
      <c r="AQ176">
        <f t="shared" si="258"/>
        <v>1.2499388396325322E-2</v>
      </c>
      <c r="AR176">
        <f t="shared" si="252"/>
        <v>1.2319031374647463E-2</v>
      </c>
      <c r="AS176">
        <f t="shared" si="252"/>
        <v>1.2139994707380274E-2</v>
      </c>
      <c r="AT176">
        <f t="shared" si="252"/>
        <v>1.1962270372566022E-2</v>
      </c>
      <c r="AU176">
        <f t="shared" si="252"/>
        <v>1.1785850392829852E-2</v>
      </c>
      <c r="AV176">
        <f t="shared" si="252"/>
        <v>1.1610726835144613E-2</v>
      </c>
      <c r="AW176">
        <f t="shared" si="252"/>
        <v>1.1436891810596971E-2</v>
      </c>
      <c r="AX176">
        <f t="shared" si="252"/>
        <v>1.0168279464392025E-2</v>
      </c>
      <c r="AY176">
        <f t="shared" si="252"/>
        <v>8.6899468758584401E-3</v>
      </c>
      <c r="AZ176">
        <f t="shared" si="252"/>
        <v>7.8238735779974141E-3</v>
      </c>
      <c r="BA176">
        <f t="shared" si="252"/>
        <v>7.1680052452621724E-3</v>
      </c>
      <c r="BB176">
        <f t="shared" si="252"/>
        <v>6.6321728736275336E-3</v>
      </c>
      <c r="BC176">
        <f t="shared" si="252"/>
        <v>6.1773020967365623E-3</v>
      </c>
      <c r="BD176">
        <f t="shared" si="252"/>
        <v>5.781988174290301E-3</v>
      </c>
      <c r="BE176">
        <f t="shared" si="252"/>
        <v>5.432890738247648E-3</v>
      </c>
      <c r="BF176">
        <f t="shared" si="252"/>
        <v>5.1209793158669597E-3</v>
      </c>
      <c r="BG176">
        <f t="shared" si="252"/>
        <v>4.8397789361301824E-3</v>
      </c>
      <c r="BH176">
        <f t="shared" si="259"/>
        <v>4.5844463362458548E-3</v>
      </c>
      <c r="BI176">
        <f t="shared" si="259"/>
        <v>4.3512396508629449E-3</v>
      </c>
      <c r="BJ176">
        <f t="shared" si="259"/>
        <v>4.1371933199885686E-3</v>
      </c>
      <c r="BK176">
        <f t="shared" si="259"/>
        <v>3.9399082178924009E-3</v>
      </c>
      <c r="BL176">
        <f t="shared" si="260"/>
        <v>3.7574103738414514E-3</v>
      </c>
      <c r="BM176">
        <f t="shared" si="260"/>
        <v>3.5880525214007156E-3</v>
      </c>
      <c r="BN176">
        <f t="shared" si="260"/>
        <v>3.4304434721584513E-3</v>
      </c>
      <c r="BO176">
        <f t="shared" si="260"/>
        <v>3.2833961826728114E-3</v>
      </c>
      <c r="BP176">
        <f t="shared" si="260"/>
        <v>3.1458887460813208E-3</v>
      </c>
      <c r="BQ176">
        <f t="shared" si="260"/>
        <v>3.0170345451237556E-3</v>
      </c>
      <c r="BR176">
        <f t="shared" si="260"/>
        <v>2.8960590419410672E-3</v>
      </c>
      <c r="BS176">
        <f t="shared" si="260"/>
        <v>2.7822814688688983E-3</v>
      </c>
      <c r="BT176">
        <f t="shared" si="260"/>
        <v>2.6751002005979902E-3</v>
      </c>
      <c r="BU176">
        <f t="shared" si="260"/>
        <v>2.5739809339840828E-3</v>
      </c>
      <c r="BV176">
        <f t="shared" si="253"/>
        <v>2.4784470386251816E-3</v>
      </c>
      <c r="BW176">
        <f t="shared" si="253"/>
        <v>2.3880716066314723E-3</v>
      </c>
      <c r="BX176">
        <f t="shared" si="253"/>
        <v>2.3024708474219785E-3</v>
      </c>
      <c r="BY176">
        <f t="shared" si="253"/>
        <v>2.2212985581007406E-3</v>
      </c>
      <c r="BZ176">
        <f t="shared" si="253"/>
        <v>2.1442414619849822E-3</v>
      </c>
      <c r="CA176">
        <f t="shared" si="253"/>
        <v>2.0710152538645651E-3</v>
      </c>
      <c r="CB176">
        <f t="shared" si="253"/>
        <v>2.0013612251179955E-3</v>
      </c>
      <c r="CC176">
        <f t="shared" si="253"/>
        <v>1.9350433680428972E-3</v>
      </c>
      <c r="CD176">
        <f t="shared" si="253"/>
        <v>1.8718458788864734E-3</v>
      </c>
      <c r="CE176">
        <f t="shared" si="253"/>
        <v>1.8115709946541962E-3</v>
      </c>
      <c r="CF176">
        <f t="shared" si="261"/>
        <v>1.7540371109629981E-3</v>
      </c>
      <c r="CG176">
        <f t="shared" si="261"/>
        <v>1.6990771378118383E-3</v>
      </c>
      <c r="CH176">
        <f t="shared" si="261"/>
        <v>1.6465370577735791E-3</v>
      </c>
      <c r="CI176">
        <f t="shared" si="261"/>
        <v>1.5962746572181958E-3</v>
      </c>
      <c r="CJ176">
        <f t="shared" si="261"/>
        <v>1.5481584060967363E-3</v>
      </c>
      <c r="CK176">
        <f t="shared" si="261"/>
        <v>1.5020664658042279E-3</v>
      </c>
      <c r="CL176">
        <f t="shared" si="261"/>
        <v>1.4578858078935567E-3</v>
      </c>
      <c r="CM176">
        <f t="shared" si="261"/>
        <v>1.4155114290817586E-3</v>
      </c>
      <c r="CN176">
        <f t="shared" si="261"/>
        <v>1.3748456501918986E-3</v>
      </c>
      <c r="CO176">
        <f t="shared" si="261"/>
        <v>1.3357974884989424E-3</v>
      </c>
      <c r="CP176">
        <f t="shared" si="254"/>
        <v>1.2982820944684099E-3</v>
      </c>
      <c r="CQ176">
        <f t="shared" si="254"/>
        <v>1.2622202451488332E-3</v>
      </c>
      <c r="CR176">
        <f t="shared" si="254"/>
        <v>8.127665907345376E-4</v>
      </c>
      <c r="CS176">
        <f t="shared" si="254"/>
        <v>5.2797129773246413E-4</v>
      </c>
      <c r="CT176">
        <f t="shared" si="254"/>
        <v>3.6568665872922324E-4</v>
      </c>
      <c r="CU176">
        <f t="shared" si="254"/>
        <v>2.5442533790770769E-4</v>
      </c>
      <c r="CV176">
        <f t="shared" si="254"/>
        <v>1.737452860063091E-4</v>
      </c>
      <c r="CW176">
        <f t="shared" si="254"/>
        <v>1.1422594345338521E-4</v>
      </c>
      <c r="CX176">
        <f t="shared" si="254"/>
        <v>7.055119149872818E-5</v>
      </c>
      <c r="CY176">
        <f t="shared" si="254"/>
        <v>3.9346841451330677E-5</v>
      </c>
      <c r="CZ176">
        <f t="shared" si="254"/>
        <v>1.8298152559096995E-5</v>
      </c>
      <c r="DA176">
        <f t="shared" si="254"/>
        <v>5.7266930305842665E-6</v>
      </c>
      <c r="DB176">
        <f t="shared" si="254"/>
        <v>3.6381259041680278E-7</v>
      </c>
      <c r="DC176">
        <f t="shared" si="254"/>
        <v>0</v>
      </c>
      <c r="DD176">
        <f t="shared" si="254"/>
        <v>0</v>
      </c>
      <c r="DE176">
        <f t="shared" si="254"/>
        <v>0</v>
      </c>
      <c r="DF176">
        <f t="shared" si="262"/>
        <v>0</v>
      </c>
      <c r="DG176">
        <f t="shared" si="262"/>
        <v>0</v>
      </c>
      <c r="DH176">
        <f t="shared" si="262"/>
        <v>0</v>
      </c>
      <c r="DI176">
        <f t="shared" si="262"/>
        <v>0</v>
      </c>
      <c r="DJ176">
        <f t="shared" si="263"/>
        <v>0</v>
      </c>
      <c r="DK176">
        <f t="shared" si="263"/>
        <v>0</v>
      </c>
      <c r="DL176">
        <f t="shared" si="263"/>
        <v>0</v>
      </c>
      <c r="DM176">
        <f t="shared" si="263"/>
        <v>0</v>
      </c>
      <c r="DN176">
        <f t="shared" si="263"/>
        <v>0</v>
      </c>
      <c r="DO176">
        <f t="shared" si="263"/>
        <v>0</v>
      </c>
      <c r="DP176">
        <f t="shared" si="263"/>
        <v>0</v>
      </c>
      <c r="DQ176">
        <f t="shared" si="263"/>
        <v>0</v>
      </c>
      <c r="DR176">
        <f t="shared" si="263"/>
        <v>0</v>
      </c>
      <c r="DS176">
        <f t="shared" si="263"/>
        <v>0</v>
      </c>
      <c r="DT176">
        <f t="shared" si="255"/>
        <v>0</v>
      </c>
      <c r="DU176">
        <f t="shared" si="255"/>
        <v>0</v>
      </c>
      <c r="DV176">
        <f t="shared" si="255"/>
        <v>0</v>
      </c>
      <c r="DW176">
        <f t="shared" si="255"/>
        <v>0</v>
      </c>
      <c r="DX176">
        <f t="shared" si="255"/>
        <v>0</v>
      </c>
      <c r="DY176">
        <f t="shared" si="255"/>
        <v>0</v>
      </c>
      <c r="DZ176">
        <f t="shared" si="255"/>
        <v>0</v>
      </c>
      <c r="EA176">
        <f t="shared" si="255"/>
        <v>0</v>
      </c>
      <c r="EB176">
        <f t="shared" si="255"/>
        <v>0</v>
      </c>
      <c r="EC176">
        <f t="shared" si="255"/>
        <v>0</v>
      </c>
      <c r="ED176">
        <f t="shared" si="249"/>
        <v>0</v>
      </c>
      <c r="EE176">
        <f t="shared" si="249"/>
        <v>0</v>
      </c>
      <c r="EF176">
        <f t="shared" si="249"/>
        <v>0</v>
      </c>
      <c r="EG176">
        <f t="shared" si="249"/>
        <v>0</v>
      </c>
      <c r="EH176">
        <f t="shared" si="249"/>
        <v>0</v>
      </c>
      <c r="EI176">
        <f t="shared" si="249"/>
        <v>0</v>
      </c>
      <c r="EJ176">
        <f t="shared" si="249"/>
        <v>0</v>
      </c>
      <c r="EK176">
        <f t="shared" si="249"/>
        <v>0</v>
      </c>
      <c r="EL176">
        <f t="shared" si="249"/>
        <v>0</v>
      </c>
      <c r="EM176">
        <f t="shared" si="249"/>
        <v>0</v>
      </c>
      <c r="EN176">
        <f t="shared" si="250"/>
        <v>0</v>
      </c>
      <c r="EO176">
        <f t="shared" si="250"/>
        <v>0</v>
      </c>
      <c r="EP176">
        <f t="shared" si="250"/>
        <v>0</v>
      </c>
      <c r="EQ176">
        <f t="shared" si="250"/>
        <v>0</v>
      </c>
      <c r="ER176">
        <f t="shared" si="250"/>
        <v>0</v>
      </c>
      <c r="ES176">
        <f t="shared" si="250"/>
        <v>0</v>
      </c>
      <c r="ET176">
        <f t="shared" si="250"/>
        <v>0</v>
      </c>
      <c r="EU176">
        <f t="shared" si="250"/>
        <v>0</v>
      </c>
      <c r="EV176">
        <f t="shared" si="250"/>
        <v>0</v>
      </c>
      <c r="EW176">
        <f t="shared" si="250"/>
        <v>0</v>
      </c>
      <c r="EX176">
        <f t="shared" si="250"/>
        <v>0</v>
      </c>
      <c r="EZ176">
        <f t="shared" si="238"/>
        <v>0.88442310491909737</v>
      </c>
      <c r="FB176">
        <f t="shared" si="239"/>
        <v>1.0661806458321876E-2</v>
      </c>
      <c r="FC176">
        <f t="shared" si="240"/>
        <v>0.24865288572306735</v>
      </c>
    </row>
    <row r="177" spans="1:159" x14ac:dyDescent="0.25">
      <c r="A177">
        <v>1150</v>
      </c>
      <c r="B177" s="19">
        <f>'Input spectra'!Y176</f>
        <v>4.3055973979413999E-2</v>
      </c>
      <c r="C177">
        <f>'Input spectra'!F176</f>
        <v>0</v>
      </c>
      <c r="D177">
        <f t="shared" si="256"/>
        <v>2.0653927966864227E-2</v>
      </c>
      <c r="E177">
        <f t="shared" si="256"/>
        <v>2.0415424445941271E-2</v>
      </c>
      <c r="F177">
        <f t="shared" si="256"/>
        <v>2.0178589068630633E-2</v>
      </c>
      <c r="G177">
        <f t="shared" si="256"/>
        <v>1.994341190353216E-2</v>
      </c>
      <c r="H177">
        <f t="shared" si="256"/>
        <v>1.970988307379155E-2</v>
      </c>
      <c r="I177">
        <f t="shared" si="256"/>
        <v>1.9477992756814996E-2</v>
      </c>
      <c r="J177">
        <f t="shared" si="256"/>
        <v>1.9247731183985244E-2</v>
      </c>
      <c r="K177">
        <f t="shared" si="256"/>
        <v>1.9019088640379093E-2</v>
      </c>
      <c r="L177">
        <f t="shared" si="256"/>
        <v>1.8792055464486354E-2</v>
      </c>
      <c r="M177">
        <f t="shared" si="256"/>
        <v>1.8566622047930192E-2</v>
      </c>
      <c r="N177">
        <f t="shared" si="251"/>
        <v>1.8342778835188926E-2</v>
      </c>
      <c r="O177">
        <f t="shared" si="251"/>
        <v>1.8120516323319187E-2</v>
      </c>
      <c r="P177">
        <f t="shared" si="251"/>
        <v>1.7899825061680544E-2</v>
      </c>
      <c r="Q177">
        <f t="shared" si="251"/>
        <v>1.7680695651661478E-2</v>
      </c>
      <c r="R177">
        <f t="shared" si="251"/>
        <v>1.7463118746406749E-2</v>
      </c>
      <c r="S177">
        <f t="shared" si="251"/>
        <v>1.7247085050546167E-2</v>
      </c>
      <c r="T177">
        <f t="shared" si="251"/>
        <v>1.7032585319924735E-2</v>
      </c>
      <c r="U177">
        <f t="shared" si="251"/>
        <v>1.6819610361334128E-2</v>
      </c>
      <c r="V177">
        <f t="shared" si="251"/>
        <v>1.6608151032245583E-2</v>
      </c>
      <c r="W177">
        <f t="shared" si="251"/>
        <v>1.6398198240544098E-2</v>
      </c>
      <c r="X177">
        <f t="shared" si="251"/>
        <v>1.6189742944264018E-2</v>
      </c>
      <c r="Y177">
        <f t="shared" si="251"/>
        <v>1.5982776151325935E-2</v>
      </c>
      <c r="Z177">
        <f t="shared" si="251"/>
        <v>1.5777288919274938E-2</v>
      </c>
      <c r="AA177">
        <f t="shared" si="251"/>
        <v>1.5573272355020174E-2</v>
      </c>
      <c r="AB177">
        <f t="shared" si="251"/>
        <v>1.5370717614575756E-2</v>
      </c>
      <c r="AC177">
        <f t="shared" si="251"/>
        <v>1.5169615902802977E-2</v>
      </c>
      <c r="AD177">
        <f t="shared" si="257"/>
        <v>1.4969958473153805E-2</v>
      </c>
      <c r="AE177">
        <f t="shared" si="257"/>
        <v>1.4771736627415736E-2</v>
      </c>
      <c r="AF177">
        <f t="shared" si="257"/>
        <v>1.4574941715457892E-2</v>
      </c>
      <c r="AG177">
        <f t="shared" si="257"/>
        <v>1.4379565134978419E-2</v>
      </c>
      <c r="AH177">
        <f t="shared" si="258"/>
        <v>1.4185598331253201E-2</v>
      </c>
      <c r="AI177">
        <f t="shared" si="258"/>
        <v>1.3993032796885805E-2</v>
      </c>
      <c r="AJ177">
        <f t="shared" si="258"/>
        <v>1.3801860071558729E-2</v>
      </c>
      <c r="AK177">
        <f t="shared" si="258"/>
        <v>1.3612071741785886E-2</v>
      </c>
      <c r="AL177">
        <f t="shared" si="258"/>
        <v>1.3423659440666385E-2</v>
      </c>
      <c r="AM177">
        <f t="shared" si="258"/>
        <v>1.3236614847639525E-2</v>
      </c>
      <c r="AN177">
        <f t="shared" si="258"/>
        <v>1.3050929688241047E-2</v>
      </c>
      <c r="AO177">
        <f t="shared" si="258"/>
        <v>1.2866595733860635E-2</v>
      </c>
      <c r="AP177">
        <f t="shared" si="258"/>
        <v>1.2683604801500645E-2</v>
      </c>
      <c r="AQ177">
        <f t="shared" si="258"/>
        <v>1.2501948753536036E-2</v>
      </c>
      <c r="AR177">
        <f t="shared" si="252"/>
        <v>1.2321619497475579E-2</v>
      </c>
      <c r="AS177">
        <f t="shared" si="252"/>
        <v>1.2142608985724224E-2</v>
      </c>
      <c r="AT177">
        <f t="shared" si="252"/>
        <v>1.1964909215346679E-2</v>
      </c>
      <c r="AU177">
        <f t="shared" si="252"/>
        <v>1.1788512227832259E-2</v>
      </c>
      <c r="AV177">
        <f t="shared" si="252"/>
        <v>1.1613410108860836E-2</v>
      </c>
      <c r="AW177">
        <f t="shared" si="252"/>
        <v>1.1439594988070049E-2</v>
      </c>
      <c r="AX177">
        <f t="shared" si="252"/>
        <v>1.0170736211643988E-2</v>
      </c>
      <c r="AY177">
        <f t="shared" si="252"/>
        <v>8.6920920931714846E-3</v>
      </c>
      <c r="AZ177">
        <f t="shared" si="252"/>
        <v>7.825846093912573E-3</v>
      </c>
      <c r="BA177">
        <f t="shared" si="252"/>
        <v>7.1698500609761314E-3</v>
      </c>
      <c r="BB177">
        <f t="shared" si="252"/>
        <v>6.6339146226582352E-3</v>
      </c>
      <c r="BC177">
        <f t="shared" si="252"/>
        <v>6.1789568372214868E-3</v>
      </c>
      <c r="BD177">
        <f t="shared" si="252"/>
        <v>5.7835673940116157E-3</v>
      </c>
      <c r="BE177">
        <f t="shared" si="252"/>
        <v>5.4344031498387109E-3</v>
      </c>
      <c r="BF177">
        <f t="shared" si="252"/>
        <v>5.1224317989353608E-3</v>
      </c>
      <c r="BG177">
        <f t="shared" si="252"/>
        <v>4.8411770857599767E-3</v>
      </c>
      <c r="BH177">
        <f t="shared" si="259"/>
        <v>4.5857948068959925E-3</v>
      </c>
      <c r="BI177">
        <f t="shared" si="259"/>
        <v>4.3525423843514448E-3</v>
      </c>
      <c r="BJ177">
        <f t="shared" si="259"/>
        <v>4.1384537033670029E-3</v>
      </c>
      <c r="BK177">
        <f t="shared" si="259"/>
        <v>3.9411291966712416E-3</v>
      </c>
      <c r="BL177">
        <f t="shared" si="260"/>
        <v>3.7585945355683766E-3</v>
      </c>
      <c r="BM177">
        <f t="shared" si="260"/>
        <v>3.5892021588615009E-3</v>
      </c>
      <c r="BN177">
        <f t="shared" si="260"/>
        <v>3.4315606321587222E-3</v>
      </c>
      <c r="BO177">
        <f t="shared" si="260"/>
        <v>3.2844827043604446E-3</v>
      </c>
      <c r="BP177">
        <f t="shared" si="260"/>
        <v>3.1469462915174676E-3</v>
      </c>
      <c r="BQ177">
        <f t="shared" si="260"/>
        <v>3.018064624000897E-3</v>
      </c>
      <c r="BR177">
        <f t="shared" si="260"/>
        <v>2.897063031808143E-3</v>
      </c>
      <c r="BS177">
        <f t="shared" si="260"/>
        <v>2.7832606318567549E-3</v>
      </c>
      <c r="BT177">
        <f t="shared" si="260"/>
        <v>2.6760556973829727E-3</v>
      </c>
      <c r="BU177">
        <f t="shared" si="260"/>
        <v>2.5749138355463021E-3</v>
      </c>
      <c r="BV177">
        <f t="shared" si="253"/>
        <v>2.4793583362270684E-3</v>
      </c>
      <c r="BW177">
        <f t="shared" si="253"/>
        <v>2.3889622203461741E-3</v>
      </c>
      <c r="BX177">
        <f t="shared" si="253"/>
        <v>2.303341633469696E-3</v>
      </c>
      <c r="BY177">
        <f t="shared" si="253"/>
        <v>2.2221503151972494E-3</v>
      </c>
      <c r="BZ177">
        <f t="shared" si="253"/>
        <v>2.1450749368654978E-3</v>
      </c>
      <c r="CA177">
        <f t="shared" si="253"/>
        <v>2.0718311461144505E-3</v>
      </c>
      <c r="CB177">
        <f t="shared" si="253"/>
        <v>2.0021601914171445E-3</v>
      </c>
      <c r="CC177">
        <f t="shared" si="253"/>
        <v>1.9358260259112407E-3</v>
      </c>
      <c r="CD177">
        <f t="shared" si="253"/>
        <v>1.8726128100027021E-3</v>
      </c>
      <c r="CE177">
        <f t="shared" si="253"/>
        <v>1.8123227478074942E-3</v>
      </c>
      <c r="CF177">
        <f t="shared" si="261"/>
        <v>1.7547742046877162E-3</v>
      </c>
      <c r="CG177">
        <f t="shared" si="261"/>
        <v>1.6998000627470038E-3</v>
      </c>
      <c r="CH177">
        <f t="shared" si="261"/>
        <v>1.6472462787826146E-3</v>
      </c>
      <c r="CI177">
        <f t="shared" si="261"/>
        <v>1.5969706152988324E-3</v>
      </c>
      <c r="CJ177">
        <f t="shared" si="261"/>
        <v>1.5488415201066869E-3</v>
      </c>
      <c r="CK177">
        <f t="shared" si="261"/>
        <v>1.5027371340244949E-3</v>
      </c>
      <c r="CL177">
        <f t="shared" si="261"/>
        <v>1.4585444094481815E-3</v>
      </c>
      <c r="CM177">
        <f t="shared" si="261"/>
        <v>1.416158325230238E-3</v>
      </c>
      <c r="CN177">
        <f t="shared" si="261"/>
        <v>1.375481185508327E-3</v>
      </c>
      <c r="CO177">
        <f t="shared" si="261"/>
        <v>1.3364219919500997E-3</v>
      </c>
      <c r="CP177">
        <f t="shared" si="254"/>
        <v>1.2988958804014514E-3</v>
      </c>
      <c r="CQ177">
        <f t="shared" si="254"/>
        <v>1.2628236141979119E-3</v>
      </c>
      <c r="CR177">
        <f t="shared" si="254"/>
        <v>8.1315938153322779E-4</v>
      </c>
      <c r="CS177">
        <f t="shared" si="254"/>
        <v>5.282292278389895E-4</v>
      </c>
      <c r="CT177">
        <f t="shared" si="254"/>
        <v>3.6586722926468723E-4</v>
      </c>
      <c r="CU177">
        <f t="shared" si="254"/>
        <v>2.5455230612495195E-4</v>
      </c>
      <c r="CV177">
        <f t="shared" si="254"/>
        <v>1.7383290463671107E-4</v>
      </c>
      <c r="CW177">
        <f t="shared" si="254"/>
        <v>1.1428414705045313E-4</v>
      </c>
      <c r="CX177">
        <f t="shared" si="254"/>
        <v>7.0587511420658149E-5</v>
      </c>
      <c r="CY177">
        <f t="shared" si="254"/>
        <v>3.9367304045372149E-5</v>
      </c>
      <c r="CZ177">
        <f t="shared" si="254"/>
        <v>1.8307764785757211E-5</v>
      </c>
      <c r="DA177">
        <f t="shared" si="254"/>
        <v>5.7297314182007644E-6</v>
      </c>
      <c r="DB177">
        <f t="shared" si="254"/>
        <v>3.6400752860991345E-7</v>
      </c>
      <c r="DC177">
        <f t="shared" si="254"/>
        <v>0</v>
      </c>
      <c r="DD177">
        <f t="shared" si="254"/>
        <v>0</v>
      </c>
      <c r="DE177">
        <f t="shared" si="254"/>
        <v>0</v>
      </c>
      <c r="DF177">
        <f t="shared" si="262"/>
        <v>0</v>
      </c>
      <c r="DG177">
        <f t="shared" si="262"/>
        <v>0</v>
      </c>
      <c r="DH177">
        <f t="shared" si="262"/>
        <v>0</v>
      </c>
      <c r="DI177">
        <f t="shared" si="262"/>
        <v>0</v>
      </c>
      <c r="DJ177">
        <f t="shared" si="263"/>
        <v>0</v>
      </c>
      <c r="DK177">
        <f t="shared" si="263"/>
        <v>0</v>
      </c>
      <c r="DL177">
        <f t="shared" si="263"/>
        <v>0</v>
      </c>
      <c r="DM177">
        <f t="shared" si="263"/>
        <v>0</v>
      </c>
      <c r="DN177">
        <f t="shared" si="263"/>
        <v>0</v>
      </c>
      <c r="DO177">
        <f t="shared" si="263"/>
        <v>0</v>
      </c>
      <c r="DP177">
        <f t="shared" si="263"/>
        <v>0</v>
      </c>
      <c r="DQ177">
        <f t="shared" si="263"/>
        <v>0</v>
      </c>
      <c r="DR177">
        <f t="shared" si="263"/>
        <v>0</v>
      </c>
      <c r="DS177">
        <f t="shared" si="263"/>
        <v>0</v>
      </c>
      <c r="DT177">
        <f t="shared" si="255"/>
        <v>0</v>
      </c>
      <c r="DU177">
        <f t="shared" si="255"/>
        <v>0</v>
      </c>
      <c r="DV177">
        <f t="shared" si="255"/>
        <v>0</v>
      </c>
      <c r="DW177">
        <f t="shared" si="255"/>
        <v>0</v>
      </c>
      <c r="DX177">
        <f t="shared" si="255"/>
        <v>0</v>
      </c>
      <c r="DY177">
        <f t="shared" si="255"/>
        <v>0</v>
      </c>
      <c r="DZ177">
        <f t="shared" si="255"/>
        <v>0</v>
      </c>
      <c r="EA177">
        <f t="shared" si="255"/>
        <v>0</v>
      </c>
      <c r="EB177">
        <f t="shared" si="255"/>
        <v>0</v>
      </c>
      <c r="EC177">
        <f t="shared" si="255"/>
        <v>0</v>
      </c>
      <c r="ED177">
        <f t="shared" si="249"/>
        <v>0</v>
      </c>
      <c r="EE177">
        <f t="shared" si="249"/>
        <v>0</v>
      </c>
      <c r="EF177">
        <f t="shared" si="249"/>
        <v>0</v>
      </c>
      <c r="EG177">
        <f t="shared" si="249"/>
        <v>0</v>
      </c>
      <c r="EH177">
        <f t="shared" si="249"/>
        <v>0</v>
      </c>
      <c r="EI177">
        <f t="shared" si="249"/>
        <v>0</v>
      </c>
      <c r="EJ177">
        <f t="shared" si="249"/>
        <v>0</v>
      </c>
      <c r="EK177">
        <f t="shared" si="249"/>
        <v>0</v>
      </c>
      <c r="EL177">
        <f t="shared" si="249"/>
        <v>0</v>
      </c>
      <c r="EM177">
        <f t="shared" si="249"/>
        <v>0</v>
      </c>
      <c r="EN177">
        <f t="shared" si="250"/>
        <v>0</v>
      </c>
      <c r="EO177">
        <f t="shared" si="250"/>
        <v>0</v>
      </c>
      <c r="EP177">
        <f t="shared" si="250"/>
        <v>0</v>
      </c>
      <c r="EQ177">
        <f t="shared" si="250"/>
        <v>0</v>
      </c>
      <c r="ER177">
        <f t="shared" si="250"/>
        <v>0</v>
      </c>
      <c r="ES177">
        <f t="shared" si="250"/>
        <v>0</v>
      </c>
      <c r="ET177">
        <f t="shared" si="250"/>
        <v>0</v>
      </c>
      <c r="EU177">
        <f t="shared" si="250"/>
        <v>0</v>
      </c>
      <c r="EV177">
        <f t="shared" si="250"/>
        <v>0</v>
      </c>
      <c r="EW177">
        <f t="shared" si="250"/>
        <v>0</v>
      </c>
      <c r="EX177">
        <f t="shared" si="250"/>
        <v>0</v>
      </c>
      <c r="EZ177">
        <f t="shared" si="238"/>
        <v>0.88455113492758108</v>
      </c>
      <c r="FB177">
        <f t="shared" si="239"/>
        <v>1.0648956919681152E-2</v>
      </c>
      <c r="FC177">
        <f t="shared" si="240"/>
        <v>0.24865452679472663</v>
      </c>
    </row>
    <row r="178" spans="1:159" x14ac:dyDescent="0.25">
      <c r="A178">
        <v>1155</v>
      </c>
      <c r="B178" s="19">
        <f>'Input spectra'!Y177</f>
        <v>4.3003456640260403E-2</v>
      </c>
      <c r="C178">
        <f>'Input spectra'!F177</f>
        <v>0</v>
      </c>
      <c r="D178">
        <f t="shared" si="256"/>
        <v>2.0653927966864227E-2</v>
      </c>
      <c r="E178">
        <f t="shared" si="256"/>
        <v>2.0415531662599767E-2</v>
      </c>
      <c r="F178">
        <f t="shared" si="256"/>
        <v>2.0178801014904869E-2</v>
      </c>
      <c r="G178">
        <f t="shared" si="256"/>
        <v>1.9943726118485459E-2</v>
      </c>
      <c r="H178">
        <f t="shared" si="256"/>
        <v>1.9710297122386106E-2</v>
      </c>
      <c r="I178">
        <f t="shared" si="256"/>
        <v>1.9478504229706085E-2</v>
      </c>
      <c r="J178">
        <f t="shared" si="256"/>
        <v>1.9248337697316847E-2</v>
      </c>
      <c r="K178">
        <f t="shared" si="256"/>
        <v>1.9019787835580931E-2</v>
      </c>
      <c r="L178">
        <f t="shared" si="256"/>
        <v>1.8792845008072306E-2</v>
      </c>
      <c r="M178">
        <f t="shared" si="256"/>
        <v>1.8567499631298109E-2</v>
      </c>
      <c r="N178">
        <f t="shared" si="251"/>
        <v>1.8343742174421817E-2</v>
      </c>
      <c r="O178">
        <f t="shared" si="251"/>
        <v>1.8121563158987788E-2</v>
      </c>
      <c r="P178">
        <f t="shared" si="251"/>
        <v>1.7900953158647228E-2</v>
      </c>
      <c r="Q178">
        <f t="shared" si="251"/>
        <v>1.768190279888553E-2</v>
      </c>
      <c r="R178">
        <f t="shared" si="251"/>
        <v>1.7464402756750971E-2</v>
      </c>
      <c r="S178">
        <f t="shared" si="251"/>
        <v>1.7248443760584858E-2</v>
      </c>
      <c r="T178">
        <f t="shared" si="251"/>
        <v>1.7034016589752933E-2</v>
      </c>
      <c r="U178">
        <f t="shared" si="251"/>
        <v>1.6821112074378228E-2</v>
      </c>
      <c r="V178">
        <f t="shared" si="251"/>
        <v>1.6609721095075237E-2</v>
      </c>
      <c r="W178">
        <f t="shared" si="251"/>
        <v>1.6399834582685419E-2</v>
      </c>
      <c r="X178">
        <f t="shared" si="251"/>
        <v>1.619144351801409E-2</v>
      </c>
      <c r="Y178">
        <f t="shared" si="251"/>
        <v>1.5984538931568589E-2</v>
      </c>
      <c r="Z178">
        <f t="shared" si="251"/>
        <v>1.5779111903297824E-2</v>
      </c>
      <c r="AA178">
        <f t="shared" si="251"/>
        <v>1.5575153562333089E-2</v>
      </c>
      <c r="AB178">
        <f t="shared" si="251"/>
        <v>1.5372655086730247E-2</v>
      </c>
      <c r="AC178">
        <f t="shared" si="251"/>
        <v>1.5171607703213181E-2</v>
      </c>
      <c r="AD178">
        <f t="shared" si="257"/>
        <v>1.4972002686918546E-2</v>
      </c>
      <c r="AE178">
        <f t="shared" si="257"/>
        <v>1.4773831361141857E-2</v>
      </c>
      <c r="AF178">
        <f t="shared" si="257"/>
        <v>1.4577085097084811E-2</v>
      </c>
      <c r="AG178">
        <f t="shared" si="257"/>
        <v>1.4381755313603917E-2</v>
      </c>
      <c r="AH178">
        <f t="shared" si="258"/>
        <v>1.4187833476960413E-2</v>
      </c>
      <c r="AI178">
        <f t="shared" si="258"/>
        <v>1.3995311100571428E-2</v>
      </c>
      <c r="AJ178">
        <f t="shared" si="258"/>
        <v>1.3804179744762423E-2</v>
      </c>
      <c r="AK178">
        <f t="shared" si="258"/>
        <v>1.3614431016520866E-2</v>
      </c>
      <c r="AL178">
        <f t="shared" si="258"/>
        <v>1.3426056569251195E-2</v>
      </c>
      <c r="AM178">
        <f t="shared" si="258"/>
        <v>1.3239048102530997E-2</v>
      </c>
      <c r="AN178">
        <f t="shared" si="258"/>
        <v>1.3053397361868417E-2</v>
      </c>
      <c r="AO178">
        <f t="shared" si="258"/>
        <v>1.2869096138460828E-2</v>
      </c>
      <c r="AP178">
        <f t="shared" si="258"/>
        <v>1.268613626895471E-2</v>
      </c>
      <c r="AQ178">
        <f t="shared" si="258"/>
        <v>1.2504509635206735E-2</v>
      </c>
      <c r="AR178">
        <f t="shared" si="252"/>
        <v>1.2324208164046103E-2</v>
      </c>
      <c r="AS178">
        <f t="shared" si="252"/>
        <v>1.2145223827038046E-2</v>
      </c>
      <c r="AT178">
        <f t="shared" si="252"/>
        <v>1.196754864024854E-2</v>
      </c>
      <c r="AU178">
        <f t="shared" si="252"/>
        <v>1.179117466401026E-2</v>
      </c>
      <c r="AV178">
        <f t="shared" si="252"/>
        <v>1.1616094002689646E-2</v>
      </c>
      <c r="AW178">
        <f t="shared" si="252"/>
        <v>1.1442298804455216E-2</v>
      </c>
      <c r="AX178">
        <f t="shared" si="252"/>
        <v>1.0173193552468056E-2</v>
      </c>
      <c r="AY178">
        <f t="shared" si="252"/>
        <v>8.6942378400570799E-3</v>
      </c>
      <c r="AZ178">
        <f t="shared" si="252"/>
        <v>7.8278191071285887E-3</v>
      </c>
      <c r="BA178">
        <f t="shared" si="252"/>
        <v>7.1716953514867603E-3</v>
      </c>
      <c r="BB178">
        <f t="shared" si="252"/>
        <v>6.6356568291091132E-3</v>
      </c>
      <c r="BC178">
        <f t="shared" si="252"/>
        <v>6.1806120209688623E-3</v>
      </c>
      <c r="BD178">
        <f t="shared" si="252"/>
        <v>5.7851470450611944E-3</v>
      </c>
      <c r="BE178">
        <f t="shared" si="252"/>
        <v>5.4359159824558766E-3</v>
      </c>
      <c r="BF178">
        <f t="shared" si="252"/>
        <v>5.1238846939771236E-3</v>
      </c>
      <c r="BG178">
        <f t="shared" si="252"/>
        <v>4.8425756392971413E-3</v>
      </c>
      <c r="BH178">
        <f t="shared" si="259"/>
        <v>4.5871436741857586E-3</v>
      </c>
      <c r="BI178">
        <f t="shared" si="259"/>
        <v>4.3538455078700683E-3</v>
      </c>
      <c r="BJ178">
        <f t="shared" si="259"/>
        <v>4.1397144707174044E-3</v>
      </c>
      <c r="BK178">
        <f t="shared" si="259"/>
        <v>3.942350553831785E-3</v>
      </c>
      <c r="BL178">
        <f t="shared" si="260"/>
        <v>3.7597790704882337E-3</v>
      </c>
      <c r="BM178">
        <f t="shared" si="260"/>
        <v>3.590352164674277E-3</v>
      </c>
      <c r="BN178">
        <f t="shared" si="260"/>
        <v>3.4326781559738985E-3</v>
      </c>
      <c r="BO178">
        <f t="shared" si="260"/>
        <v>3.2855695855932899E-3</v>
      </c>
      <c r="BP178">
        <f t="shared" si="260"/>
        <v>3.1480041924659805E-3</v>
      </c>
      <c r="BQ178">
        <f t="shared" si="260"/>
        <v>3.019095054568573E-3</v>
      </c>
      <c r="BR178">
        <f t="shared" si="260"/>
        <v>2.8980673697329199E-3</v>
      </c>
      <c r="BS178">
        <f t="shared" si="260"/>
        <v>2.7842401394395666E-3</v>
      </c>
      <c r="BT178">
        <f t="shared" si="260"/>
        <v>2.6770115354539025E-3</v>
      </c>
      <c r="BU178">
        <f t="shared" si="260"/>
        <v>2.575847075224983E-3</v>
      </c>
      <c r="BV178">
        <f t="shared" si="253"/>
        <v>2.4802699689030188E-3</v>
      </c>
      <c r="BW178">
        <f t="shared" si="253"/>
        <v>2.3898531662087004E-3</v>
      </c>
      <c r="BX178">
        <f t="shared" si="253"/>
        <v>2.3042127488455098E-3</v>
      </c>
      <c r="BY178">
        <f t="shared" si="253"/>
        <v>2.2230023989000796E-3</v>
      </c>
      <c r="BZ178">
        <f t="shared" si="253"/>
        <v>2.1459087357208959E-3</v>
      </c>
      <c r="CA178">
        <f t="shared" si="253"/>
        <v>2.0726473597913087E-3</v>
      </c>
      <c r="CB178">
        <f t="shared" si="253"/>
        <v>2.0029594766727806E-3</v>
      </c>
      <c r="CC178">
        <f t="shared" si="253"/>
        <v>1.9366090003375227E-3</v>
      </c>
      <c r="CD178">
        <f t="shared" si="253"/>
        <v>1.8733800553453015E-3</v>
      </c>
      <c r="CE178">
        <f t="shared" si="253"/>
        <v>1.8130748129180961E-3</v>
      </c>
      <c r="CF178">
        <f t="shared" si="261"/>
        <v>1.7555116081591064E-3</v>
      </c>
      <c r="CG178">
        <f t="shared" si="261"/>
        <v>1.7005232952729489E-3</v>
      </c>
      <c r="CH178">
        <f t="shared" si="261"/>
        <v>1.6479558052779051E-3</v>
      </c>
      <c r="CI178">
        <f t="shared" si="261"/>
        <v>1.5976668768094883E-3</v>
      </c>
      <c r="CJ178">
        <f t="shared" si="261"/>
        <v>1.549524935535891E-3</v>
      </c>
      <c r="CK178">
        <f t="shared" si="261"/>
        <v>1.5034081016961325E-3</v>
      </c>
      <c r="CL178">
        <f t="shared" si="261"/>
        <v>1.4592033085267999E-3</v>
      </c>
      <c r="CM178">
        <f t="shared" si="261"/>
        <v>1.4168055170136506E-3</v>
      </c>
      <c r="CN178">
        <f t="shared" si="261"/>
        <v>1.3761170146069257E-3</v>
      </c>
      <c r="CO178">
        <f t="shared" si="261"/>
        <v>1.3370467873650943E-3</v>
      </c>
      <c r="CP178">
        <f t="shared" si="254"/>
        <v>1.2995099565127008E-3</v>
      </c>
      <c r="CQ178">
        <f t="shared" si="254"/>
        <v>1.2634272716706715E-3</v>
      </c>
      <c r="CR178">
        <f t="shared" si="254"/>
        <v>8.1355236215838644E-4</v>
      </c>
      <c r="CS178">
        <f t="shared" si="254"/>
        <v>5.2848728395225072E-4</v>
      </c>
      <c r="CT178">
        <f t="shared" si="254"/>
        <v>3.6604788896314766E-4</v>
      </c>
      <c r="CU178">
        <f t="shared" si="254"/>
        <v>2.546793377043139E-4</v>
      </c>
      <c r="CV178">
        <f t="shared" si="254"/>
        <v>1.7392056745262486E-4</v>
      </c>
      <c r="CW178">
        <f t="shared" si="254"/>
        <v>1.143423803050455E-4</v>
      </c>
      <c r="CX178">
        <f t="shared" si="254"/>
        <v>7.062385004017069E-5</v>
      </c>
      <c r="CY178">
        <f t="shared" si="254"/>
        <v>3.9387777281125607E-5</v>
      </c>
      <c r="CZ178">
        <f t="shared" si="254"/>
        <v>1.8317382061828895E-5</v>
      </c>
      <c r="DA178">
        <f t="shared" si="254"/>
        <v>5.7327714178818964E-6</v>
      </c>
      <c r="DB178">
        <f t="shared" si="254"/>
        <v>3.6420257125487682E-7</v>
      </c>
      <c r="DC178">
        <f t="shared" si="254"/>
        <v>0</v>
      </c>
      <c r="DD178">
        <f t="shared" si="254"/>
        <v>0</v>
      </c>
      <c r="DE178">
        <f t="shared" si="254"/>
        <v>0</v>
      </c>
      <c r="DF178">
        <f t="shared" si="262"/>
        <v>0</v>
      </c>
      <c r="DG178">
        <f t="shared" si="262"/>
        <v>0</v>
      </c>
      <c r="DH178">
        <f t="shared" si="262"/>
        <v>0</v>
      </c>
      <c r="DI178">
        <f t="shared" si="262"/>
        <v>0</v>
      </c>
      <c r="DJ178">
        <f t="shared" si="263"/>
        <v>0</v>
      </c>
      <c r="DK178">
        <f t="shared" si="263"/>
        <v>0</v>
      </c>
      <c r="DL178">
        <f t="shared" si="263"/>
        <v>0</v>
      </c>
      <c r="DM178">
        <f t="shared" si="263"/>
        <v>0</v>
      </c>
      <c r="DN178">
        <f t="shared" si="263"/>
        <v>0</v>
      </c>
      <c r="DO178">
        <f t="shared" si="263"/>
        <v>0</v>
      </c>
      <c r="DP178">
        <f t="shared" si="263"/>
        <v>0</v>
      </c>
      <c r="DQ178">
        <f t="shared" si="263"/>
        <v>0</v>
      </c>
      <c r="DR178">
        <f t="shared" si="263"/>
        <v>0</v>
      </c>
      <c r="DS178">
        <f t="shared" si="263"/>
        <v>0</v>
      </c>
      <c r="DT178">
        <f t="shared" si="255"/>
        <v>0</v>
      </c>
      <c r="DU178">
        <f t="shared" si="255"/>
        <v>0</v>
      </c>
      <c r="DV178">
        <f t="shared" si="255"/>
        <v>0</v>
      </c>
      <c r="DW178">
        <f t="shared" si="255"/>
        <v>0</v>
      </c>
      <c r="DX178">
        <f t="shared" si="255"/>
        <v>0</v>
      </c>
      <c r="DY178">
        <f t="shared" si="255"/>
        <v>0</v>
      </c>
      <c r="DZ178">
        <f t="shared" si="255"/>
        <v>0</v>
      </c>
      <c r="EA178">
        <f t="shared" si="255"/>
        <v>0</v>
      </c>
      <c r="EB178">
        <f t="shared" si="255"/>
        <v>0</v>
      </c>
      <c r="EC178">
        <f t="shared" si="255"/>
        <v>0</v>
      </c>
      <c r="ED178">
        <f t="shared" si="249"/>
        <v>0</v>
      </c>
      <c r="EE178">
        <f t="shared" si="249"/>
        <v>0</v>
      </c>
      <c r="EF178">
        <f t="shared" si="249"/>
        <v>0</v>
      </c>
      <c r="EG178">
        <f t="shared" si="249"/>
        <v>0</v>
      </c>
      <c r="EH178">
        <f t="shared" si="249"/>
        <v>0</v>
      </c>
      <c r="EI178">
        <f t="shared" si="249"/>
        <v>0</v>
      </c>
      <c r="EJ178">
        <f t="shared" si="249"/>
        <v>0</v>
      </c>
      <c r="EK178">
        <f t="shared" si="249"/>
        <v>0</v>
      </c>
      <c r="EL178">
        <f t="shared" si="249"/>
        <v>0</v>
      </c>
      <c r="EM178">
        <f t="shared" si="249"/>
        <v>0</v>
      </c>
      <c r="EN178">
        <f t="shared" si="250"/>
        <v>0</v>
      </c>
      <c r="EO178">
        <f t="shared" si="250"/>
        <v>0</v>
      </c>
      <c r="EP178">
        <f t="shared" si="250"/>
        <v>0</v>
      </c>
      <c r="EQ178">
        <f t="shared" si="250"/>
        <v>0</v>
      </c>
      <c r="ER178">
        <f t="shared" si="250"/>
        <v>0</v>
      </c>
      <c r="ES178">
        <f t="shared" si="250"/>
        <v>0</v>
      </c>
      <c r="ET178">
        <f t="shared" si="250"/>
        <v>0</v>
      </c>
      <c r="EU178">
        <f t="shared" si="250"/>
        <v>0</v>
      </c>
      <c r="EV178">
        <f t="shared" si="250"/>
        <v>0</v>
      </c>
      <c r="EW178">
        <f t="shared" si="250"/>
        <v>0</v>
      </c>
      <c r="EX178">
        <f t="shared" si="250"/>
        <v>0</v>
      </c>
      <c r="EZ178">
        <f t="shared" si="238"/>
        <v>0.88467919373709569</v>
      </c>
      <c r="FB178">
        <f t="shared" si="239"/>
        <v>1.0636107043624277E-2</v>
      </c>
      <c r="FC178">
        <f t="shared" si="240"/>
        <v>0.2486561678666207</v>
      </c>
    </row>
    <row r="179" spans="1:159" x14ac:dyDescent="0.25">
      <c r="A179">
        <v>1160</v>
      </c>
      <c r="B179" s="19">
        <f>'Input spectra'!Y178</f>
        <v>4.29509393011068E-2</v>
      </c>
      <c r="C179">
        <f>'Input spectra'!F178</f>
        <v>0</v>
      </c>
      <c r="D179">
        <f t="shared" si="256"/>
        <v>2.0653927966864227E-2</v>
      </c>
      <c r="E179">
        <f t="shared" si="256"/>
        <v>2.0415638879821337E-2</v>
      </c>
      <c r="F179">
        <f t="shared" si="256"/>
        <v>2.0179012963405286E-2</v>
      </c>
      <c r="G179">
        <f t="shared" si="256"/>
        <v>1.9944040338389316E-2</v>
      </c>
      <c r="H179">
        <f t="shared" si="256"/>
        <v>1.9710711179678646E-2</v>
      </c>
      <c r="I179">
        <f t="shared" si="256"/>
        <v>1.9479015716027948E-2</v>
      </c>
      <c r="J179">
        <f t="shared" si="256"/>
        <v>1.9248944229760236E-2</v>
      </c>
      <c r="K179">
        <f t="shared" si="256"/>
        <v>1.9020487056487154E-2</v>
      </c>
      <c r="L179">
        <f t="shared" si="256"/>
        <v>1.8793634584830736E-2</v>
      </c>
      <c r="M179">
        <f t="shared" si="256"/>
        <v>1.8568377256146514E-2</v>
      </c>
      <c r="N179">
        <f t="shared" si="251"/>
        <v>1.8344705564248054E-2</v>
      </c>
      <c r="O179">
        <f t="shared" si="251"/>
        <v>1.8122610055132861E-2</v>
      </c>
      <c r="P179">
        <f t="shared" si="251"/>
        <v>1.7902081326709732E-2</v>
      </c>
      <c r="Q179">
        <f t="shared" si="251"/>
        <v>1.7683110028527398E-2</v>
      </c>
      <c r="R179">
        <f t="shared" si="251"/>
        <v>1.7465686861504598E-2</v>
      </c>
      <c r="S179">
        <f t="shared" si="251"/>
        <v>1.7249802577661517E-2</v>
      </c>
      <c r="T179">
        <f t="shared" si="251"/>
        <v>1.7035447979852559E-2</v>
      </c>
      <c r="U179">
        <f t="shared" si="251"/>
        <v>1.6822613921500473E-2</v>
      </c>
      <c r="V179">
        <f t="shared" si="251"/>
        <v>1.6611291306331846E-2</v>
      </c>
      <c r="W179">
        <f t="shared" si="251"/>
        <v>1.6401471088113927E-2</v>
      </c>
      <c r="X179">
        <f t="shared" si="251"/>
        <v>1.619314427039276E-2</v>
      </c>
      <c r="Y179">
        <f t="shared" si="251"/>
        <v>1.5986301906232674E-2</v>
      </c>
      <c r="Z179">
        <f t="shared" si="251"/>
        <v>1.5780935097957072E-2</v>
      </c>
      <c r="AA179">
        <f t="shared" si="251"/>
        <v>1.5577034996890535E-2</v>
      </c>
      <c r="AB179">
        <f t="shared" si="251"/>
        <v>1.5374592803102247E-2</v>
      </c>
      <c r="AC179">
        <f t="shared" si="251"/>
        <v>1.5173599765150696E-2</v>
      </c>
      <c r="AD179">
        <f t="shared" si="257"/>
        <v>1.4974047179829681E-2</v>
      </c>
      <c r="AE179">
        <f t="shared" si="257"/>
        <v>1.4775926391915609E-2</v>
      </c>
      <c r="AF179">
        <f t="shared" si="257"/>
        <v>1.4579228793916064E-2</v>
      </c>
      <c r="AG179">
        <f t="shared" si="257"/>
        <v>1.4383945825819641E-2</v>
      </c>
      <c r="AH179">
        <f t="shared" si="258"/>
        <v>1.4190068974847082E-2</v>
      </c>
      <c r="AI179">
        <f t="shared" si="258"/>
        <v>1.3997589775203633E-2</v>
      </c>
      <c r="AJ179">
        <f t="shared" si="258"/>
        <v>1.3806499807832681E-2</v>
      </c>
      <c r="AK179">
        <f t="shared" si="258"/>
        <v>1.3616790700170623E-2</v>
      </c>
      <c r="AL179">
        <f t="shared" si="258"/>
        <v>1.3428454125902994E-2</v>
      </c>
      <c r="AM179">
        <f t="shared" si="258"/>
        <v>1.3241481804721832E-2</v>
      </c>
      <c r="AN179">
        <f t="shared" si="258"/>
        <v>1.3055865502084244E-2</v>
      </c>
      <c r="AO179">
        <f t="shared" si="258"/>
        <v>1.2871597028972238E-2</v>
      </c>
      <c r="AP179">
        <f t="shared" si="258"/>
        <v>1.2688668241653744E-2</v>
      </c>
      <c r="AQ179">
        <f t="shared" si="258"/>
        <v>1.2507071041444851E-2</v>
      </c>
      <c r="AR179">
        <f t="shared" si="252"/>
        <v>1.2326797374473267E-2</v>
      </c>
      <c r="AS179">
        <f t="shared" si="252"/>
        <v>1.2147839231442971E-2</v>
      </c>
      <c r="AT179">
        <f t="shared" si="252"/>
        <v>1.1970188647400017E-2</v>
      </c>
      <c r="AU179">
        <f t="shared" si="252"/>
        <v>1.1793837701499627E-2</v>
      </c>
      <c r="AV179">
        <f t="shared" si="252"/>
        <v>1.161877851677435E-2</v>
      </c>
      <c r="AW179">
        <f t="shared" si="252"/>
        <v>1.1445003259903485E-2</v>
      </c>
      <c r="AX179">
        <f t="shared" si="252"/>
        <v>1.0175651487007643E-2</v>
      </c>
      <c r="AY179">
        <f t="shared" si="252"/>
        <v>8.6963841166459548E-3</v>
      </c>
      <c r="AZ179">
        <f t="shared" si="252"/>
        <v>7.8297926177708383E-3</v>
      </c>
      <c r="BA179">
        <f t="shared" si="252"/>
        <v>7.1735411169162573E-3</v>
      </c>
      <c r="BB179">
        <f t="shared" si="252"/>
        <v>6.6373994931002954E-3</v>
      </c>
      <c r="BC179">
        <f t="shared" si="252"/>
        <v>6.1822676480974281E-3</v>
      </c>
      <c r="BD179">
        <f t="shared" si="252"/>
        <v>5.7867271275568464E-3</v>
      </c>
      <c r="BE179">
        <f t="shared" si="252"/>
        <v>5.4374292362163517E-3</v>
      </c>
      <c r="BF179">
        <f t="shared" si="252"/>
        <v>5.1253380011090982E-3</v>
      </c>
      <c r="BG179">
        <f t="shared" si="252"/>
        <v>4.8439745968583622E-3</v>
      </c>
      <c r="BH179">
        <f t="shared" si="259"/>
        <v>4.5884929382318225E-3</v>
      </c>
      <c r="BI179">
        <f t="shared" si="259"/>
        <v>4.3551490215355884E-3</v>
      </c>
      <c r="BJ179">
        <f t="shared" si="259"/>
        <v>4.1409756221567505E-3</v>
      </c>
      <c r="BK179">
        <f t="shared" si="259"/>
        <v>3.9435722894912914E-3</v>
      </c>
      <c r="BL179">
        <f t="shared" si="260"/>
        <v>3.7609639787186361E-3</v>
      </c>
      <c r="BM179">
        <f t="shared" si="260"/>
        <v>3.5915025389570668E-3</v>
      </c>
      <c r="BN179">
        <f t="shared" si="260"/>
        <v>3.4337960437224604E-3</v>
      </c>
      <c r="BO179">
        <f t="shared" si="260"/>
        <v>3.2866568264903265E-3</v>
      </c>
      <c r="BP179">
        <f t="shared" si="260"/>
        <v>3.1490624490463702E-3</v>
      </c>
      <c r="BQ179">
        <f t="shared" si="260"/>
        <v>3.0201258369468593E-3</v>
      </c>
      <c r="BR179">
        <f t="shared" si="260"/>
        <v>2.8990720558360614E-3</v>
      </c>
      <c r="BS179">
        <f t="shared" si="260"/>
        <v>2.785219991738606E-3</v>
      </c>
      <c r="BT179">
        <f t="shared" si="260"/>
        <v>2.677967714932681E-3</v>
      </c>
      <c r="BU179">
        <f t="shared" si="260"/>
        <v>2.5767806531426705E-3</v>
      </c>
      <c r="BV179">
        <f t="shared" si="253"/>
        <v>2.481181936776235E-3</v>
      </c>
      <c r="BW179">
        <f t="shared" si="253"/>
        <v>2.3907444443429229E-3</v>
      </c>
      <c r="BX179">
        <f t="shared" si="253"/>
        <v>2.3050841936739703E-3</v>
      </c>
      <c r="BY179">
        <f t="shared" si="253"/>
        <v>2.2238548093344687E-3</v>
      </c>
      <c r="BZ179">
        <f t="shared" si="253"/>
        <v>2.1467428586771074E-3</v>
      </c>
      <c r="CA179">
        <f t="shared" si="253"/>
        <v>2.0734638950217683E-3</v>
      </c>
      <c r="CB179">
        <f t="shared" si="253"/>
        <v>2.0037590810122359E-3</v>
      </c>
      <c r="CC179">
        <f t="shared" si="253"/>
        <v>1.9373922914497793E-3</v>
      </c>
      <c r="CD179">
        <f t="shared" si="253"/>
        <v>1.8741476150430161E-3</v>
      </c>
      <c r="CE179">
        <f t="shared" si="253"/>
        <v>1.8138271901154562E-3</v>
      </c>
      <c r="CF179">
        <f t="shared" si="261"/>
        <v>1.7562493215073332E-3</v>
      </c>
      <c r="CG179">
        <f t="shared" si="261"/>
        <v>1.7012468355205482E-3</v>
      </c>
      <c r="CH179">
        <f t="shared" si="261"/>
        <v>1.6486656373910344E-3</v>
      </c>
      <c r="CI179">
        <f t="shared" si="261"/>
        <v>1.5983634418824558E-3</v>
      </c>
      <c r="CJ179">
        <f t="shared" si="261"/>
        <v>1.5502086525173472E-3</v>
      </c>
      <c r="CK179">
        <f t="shared" si="261"/>
        <v>1.5040793689528448E-3</v>
      </c>
      <c r="CL179">
        <f t="shared" si="261"/>
        <v>1.4598625052638186E-3</v>
      </c>
      <c r="CM179">
        <f t="shared" si="261"/>
        <v>1.4174530045671036E-3</v>
      </c>
      <c r="CN179">
        <f t="shared" si="261"/>
        <v>1.3767531376234978E-3</v>
      </c>
      <c r="CO179">
        <f t="shared" si="261"/>
        <v>1.3376718748804232E-3</v>
      </c>
      <c r="CP179">
        <f t="shared" si="254"/>
        <v>1.3001243229393449E-3</v>
      </c>
      <c r="CQ179">
        <f t="shared" si="254"/>
        <v>1.264031217704985E-3</v>
      </c>
      <c r="CR179">
        <f t="shared" si="254"/>
        <v>8.1394553270175212E-4</v>
      </c>
      <c r="CS179">
        <f t="shared" si="254"/>
        <v>5.2874546613380599E-4</v>
      </c>
      <c r="CT179">
        <f t="shared" si="254"/>
        <v>3.6622863786863196E-4</v>
      </c>
      <c r="CU179">
        <f t="shared" si="254"/>
        <v>2.548064326774137E-4</v>
      </c>
      <c r="CV179">
        <f t="shared" si="254"/>
        <v>1.7400827447633304E-4</v>
      </c>
      <c r="CW179">
        <f t="shared" si="254"/>
        <v>1.1440064323227426E-4</v>
      </c>
      <c r="CX179">
        <f t="shared" si="254"/>
        <v>7.066020736689139E-5</v>
      </c>
      <c r="CY179">
        <f t="shared" si="254"/>
        <v>3.940826116412538E-5</v>
      </c>
      <c r="CZ179">
        <f t="shared" si="254"/>
        <v>1.8327004389964557E-5</v>
      </c>
      <c r="DA179">
        <f t="shared" si="254"/>
        <v>5.7358130304829708E-6</v>
      </c>
      <c r="DB179">
        <f t="shared" si="254"/>
        <v>3.6439771840766043E-7</v>
      </c>
      <c r="DC179">
        <f t="shared" si="254"/>
        <v>0</v>
      </c>
      <c r="DD179">
        <f t="shared" si="254"/>
        <v>0</v>
      </c>
      <c r="DE179">
        <f t="shared" si="254"/>
        <v>0</v>
      </c>
      <c r="DF179">
        <f t="shared" si="262"/>
        <v>0</v>
      </c>
      <c r="DG179">
        <f t="shared" si="262"/>
        <v>0</v>
      </c>
      <c r="DH179">
        <f t="shared" si="262"/>
        <v>0</v>
      </c>
      <c r="DI179">
        <f t="shared" si="262"/>
        <v>0</v>
      </c>
      <c r="DJ179">
        <f t="shared" si="263"/>
        <v>0</v>
      </c>
      <c r="DK179">
        <f t="shared" si="263"/>
        <v>0</v>
      </c>
      <c r="DL179">
        <f t="shared" si="263"/>
        <v>0</v>
      </c>
      <c r="DM179">
        <f t="shared" si="263"/>
        <v>0</v>
      </c>
      <c r="DN179">
        <f t="shared" si="263"/>
        <v>0</v>
      </c>
      <c r="DO179">
        <f t="shared" si="263"/>
        <v>0</v>
      </c>
      <c r="DP179">
        <f t="shared" si="263"/>
        <v>0</v>
      </c>
      <c r="DQ179">
        <f t="shared" si="263"/>
        <v>0</v>
      </c>
      <c r="DR179">
        <f t="shared" si="263"/>
        <v>0</v>
      </c>
      <c r="DS179">
        <f t="shared" si="263"/>
        <v>0</v>
      </c>
      <c r="DT179">
        <f t="shared" si="255"/>
        <v>0</v>
      </c>
      <c r="DU179">
        <f t="shared" si="255"/>
        <v>0</v>
      </c>
      <c r="DV179">
        <f t="shared" si="255"/>
        <v>0</v>
      </c>
      <c r="DW179">
        <f t="shared" si="255"/>
        <v>0</v>
      </c>
      <c r="DX179">
        <f t="shared" si="255"/>
        <v>0</v>
      </c>
      <c r="DY179">
        <f t="shared" si="255"/>
        <v>0</v>
      </c>
      <c r="DZ179">
        <f t="shared" si="255"/>
        <v>0</v>
      </c>
      <c r="EA179">
        <f t="shared" si="255"/>
        <v>0</v>
      </c>
      <c r="EB179">
        <f t="shared" si="255"/>
        <v>0</v>
      </c>
      <c r="EC179">
        <f t="shared" si="255"/>
        <v>0</v>
      </c>
      <c r="ED179">
        <f t="shared" si="249"/>
        <v>0</v>
      </c>
      <c r="EE179">
        <f t="shared" si="249"/>
        <v>0</v>
      </c>
      <c r="EF179">
        <f t="shared" si="249"/>
        <v>0</v>
      </c>
      <c r="EG179">
        <f t="shared" si="249"/>
        <v>0</v>
      </c>
      <c r="EH179">
        <f t="shared" si="249"/>
        <v>0</v>
      </c>
      <c r="EI179">
        <f t="shared" si="249"/>
        <v>0</v>
      </c>
      <c r="EJ179">
        <f t="shared" si="249"/>
        <v>0</v>
      </c>
      <c r="EK179">
        <f t="shared" si="249"/>
        <v>0</v>
      </c>
      <c r="EL179">
        <f t="shared" si="249"/>
        <v>0</v>
      </c>
      <c r="EM179">
        <f t="shared" si="249"/>
        <v>0</v>
      </c>
      <c r="EN179">
        <f t="shared" si="250"/>
        <v>0</v>
      </c>
      <c r="EO179">
        <f t="shared" si="250"/>
        <v>0</v>
      </c>
      <c r="EP179">
        <f t="shared" si="250"/>
        <v>0</v>
      </c>
      <c r="EQ179">
        <f t="shared" si="250"/>
        <v>0</v>
      </c>
      <c r="ER179">
        <f t="shared" si="250"/>
        <v>0</v>
      </c>
      <c r="ES179">
        <f t="shared" si="250"/>
        <v>0</v>
      </c>
      <c r="ET179">
        <f t="shared" si="250"/>
        <v>0</v>
      </c>
      <c r="EU179">
        <f t="shared" si="250"/>
        <v>0</v>
      </c>
      <c r="EV179">
        <f t="shared" si="250"/>
        <v>0</v>
      </c>
      <c r="EW179">
        <f t="shared" si="250"/>
        <v>0</v>
      </c>
      <c r="EX179">
        <f t="shared" si="250"/>
        <v>0</v>
      </c>
      <c r="EZ179">
        <f t="shared" si="238"/>
        <v>0.88480728135571329</v>
      </c>
      <c r="FB179">
        <f t="shared" si="239"/>
        <v>1.0623256830142314E-2</v>
      </c>
      <c r="FC179">
        <f t="shared" si="240"/>
        <v>0.24865780893874628</v>
      </c>
    </row>
    <row r="180" spans="1:159" x14ac:dyDescent="0.25">
      <c r="A180">
        <v>1165</v>
      </c>
      <c r="B180" s="19">
        <f>'Input spectra'!Y179</f>
        <v>4.2898421961953197E-2</v>
      </c>
      <c r="C180">
        <f>'Input spectra'!F179</f>
        <v>0</v>
      </c>
      <c r="D180">
        <f t="shared" si="256"/>
        <v>2.0653927966864227E-2</v>
      </c>
      <c r="E180">
        <f t="shared" si="256"/>
        <v>2.0415746097605984E-2</v>
      </c>
      <c r="F180">
        <f t="shared" si="256"/>
        <v>2.0179224914131908E-2</v>
      </c>
      <c r="G180">
        <f t="shared" si="256"/>
        <v>1.994435456324381E-2</v>
      </c>
      <c r="H180">
        <f t="shared" si="256"/>
        <v>1.9711125245669352E-2</v>
      </c>
      <c r="I180">
        <f t="shared" si="256"/>
        <v>1.9479527215780942E-2</v>
      </c>
      <c r="J180">
        <f t="shared" si="256"/>
        <v>1.9249550781316006E-2</v>
      </c>
      <c r="K180">
        <f t="shared" si="256"/>
        <v>1.9021186303098705E-2</v>
      </c>
      <c r="L180">
        <f t="shared" si="256"/>
        <v>1.8794424194763043E-2</v>
      </c>
      <c r="M180">
        <f t="shared" si="256"/>
        <v>1.8569254922477369E-2</v>
      </c>
      <c r="N180">
        <f t="shared" si="251"/>
        <v>1.8345669004670287E-2</v>
      </c>
      <c r="O180">
        <f t="shared" si="251"/>
        <v>1.8123657011757905E-2</v>
      </c>
      <c r="P180">
        <f t="shared" si="251"/>
        <v>1.7903209565872536E-2</v>
      </c>
      <c r="Q180">
        <f t="shared" si="251"/>
        <v>1.7684317340592715E-2</v>
      </c>
      <c r="R180">
        <f t="shared" si="251"/>
        <v>1.7466971060674564E-2</v>
      </c>
      <c r="S180">
        <f t="shared" si="251"/>
        <v>1.725116150178458E-2</v>
      </c>
      <c r="T180">
        <f t="shared" si="251"/>
        <v>1.7036879490233716E-2</v>
      </c>
      <c r="U180">
        <f t="shared" si="251"/>
        <v>1.6824115902712822E-2</v>
      </c>
      <c r="V180">
        <f t="shared" si="251"/>
        <v>1.6612861666029443E-2</v>
      </c>
      <c r="W180">
        <f t="shared" si="251"/>
        <v>1.6403107756845912E-2</v>
      </c>
      <c r="X180">
        <f t="shared" si="251"/>
        <v>1.6194845201418791E-2</v>
      </c>
      <c r="Y180">
        <f t="shared" si="251"/>
        <v>1.598806507533963E-2</v>
      </c>
      <c r="Z180">
        <f t="shared" si="251"/>
        <v>1.5782758503277018E-2</v>
      </c>
      <c r="AA180">
        <f t="shared" si="251"/>
        <v>1.557891665871996E-2</v>
      </c>
      <c r="AB180">
        <f t="shared" si="251"/>
        <v>1.5376530763722536E-2</v>
      </c>
      <c r="AC180">
        <f t="shared" si="251"/>
        <v>1.5175592088649865E-2</v>
      </c>
      <c r="AD180">
        <f t="shared" si="257"/>
        <v>1.4976091951925329E-2</v>
      </c>
      <c r="AE180">
        <f t="shared" si="257"/>
        <v>1.4778021719779117E-2</v>
      </c>
      <c r="AF180">
        <f t="shared" si="257"/>
        <v>1.4581372805998005E-2</v>
      </c>
      <c r="AG180">
        <f t="shared" si="257"/>
        <v>1.4386136671676404E-2</v>
      </c>
      <c r="AH180">
        <f t="shared" si="258"/>
        <v>1.4192304824968702E-2</v>
      </c>
      <c r="AI180">
        <f t="shared" si="258"/>
        <v>1.3999868820842818E-2</v>
      </c>
      <c r="AJ180">
        <f t="shared" si="258"/>
        <v>1.3808820260835032E-2</v>
      </c>
      <c r="AK180">
        <f t="shared" si="258"/>
        <v>1.3619150792806031E-2</v>
      </c>
      <c r="AL180">
        <f t="shared" si="258"/>
        <v>1.3430852110698221E-2</v>
      </c>
      <c r="AM180">
        <f t="shared" si="258"/>
        <v>1.3243915954294255E-2</v>
      </c>
      <c r="AN180">
        <f t="shared" si="258"/>
        <v>1.3058334108976747E-2</v>
      </c>
      <c r="AO180">
        <f t="shared" si="258"/>
        <v>1.2874098405489288E-2</v>
      </c>
      <c r="AP180">
        <f t="shared" si="258"/>
        <v>1.269120071969858E-2</v>
      </c>
      <c r="AQ180">
        <f t="shared" si="258"/>
        <v>1.2509632972357831E-2</v>
      </c>
      <c r="AR180">
        <f t="shared" si="252"/>
        <v>1.2329387128871336E-2</v>
      </c>
      <c r="AS180">
        <f t="shared" si="252"/>
        <v>1.2150455199060257E-2</v>
      </c>
      <c r="AT180">
        <f t="shared" si="252"/>
        <v>1.1972829236929555E-2</v>
      </c>
      <c r="AU180">
        <f t="shared" si="252"/>
        <v>1.1796501340436166E-2</v>
      </c>
      <c r="AV180">
        <f t="shared" si="252"/>
        <v>1.1621463651258294E-2</v>
      </c>
      <c r="AW180">
        <f t="shared" si="252"/>
        <v>1.14477083545659E-2</v>
      </c>
      <c r="AX180">
        <f t="shared" si="252"/>
        <v>1.0178110015406196E-2</v>
      </c>
      <c r="AY180">
        <f t="shared" si="252"/>
        <v>8.6985309230688743E-3</v>
      </c>
      <c r="AZ180">
        <f t="shared" si="252"/>
        <v>7.8317666259647319E-3</v>
      </c>
      <c r="BA180">
        <f t="shared" si="252"/>
        <v>7.1753873573868494E-3</v>
      </c>
      <c r="BB180">
        <f t="shared" si="252"/>
        <v>6.6391426147519427E-3</v>
      </c>
      <c r="BC180">
        <f t="shared" si="252"/>
        <v>6.1839237187259546E-3</v>
      </c>
      <c r="BD180">
        <f t="shared" si="252"/>
        <v>5.7883076416164114E-3</v>
      </c>
      <c r="BE180">
        <f t="shared" si="252"/>
        <v>5.438942911237375E-3</v>
      </c>
      <c r="BF180">
        <f t="shared" si="252"/>
        <v>5.1267917204481659E-3</v>
      </c>
      <c r="BG180">
        <f t="shared" si="252"/>
        <v>4.8453739585603535E-3</v>
      </c>
      <c r="BH180">
        <f t="shared" si="259"/>
        <v>4.5898425991508854E-3</v>
      </c>
      <c r="BI180">
        <f t="shared" si="259"/>
        <v>4.3564529254648144E-3</v>
      </c>
      <c r="BJ180">
        <f t="shared" si="259"/>
        <v>4.1422371578020509E-3</v>
      </c>
      <c r="BK180">
        <f t="shared" si="259"/>
        <v>3.9447944037670568E-3</v>
      </c>
      <c r="BL180">
        <f t="shared" si="260"/>
        <v>3.7621492603772348E-3</v>
      </c>
      <c r="BM180">
        <f t="shared" si="260"/>
        <v>3.5926532818279316E-3</v>
      </c>
      <c r="BN180">
        <f t="shared" si="260"/>
        <v>3.4349142955229259E-3</v>
      </c>
      <c r="BO180">
        <f t="shared" si="260"/>
        <v>3.2877444271705719E-3</v>
      </c>
      <c r="BP180">
        <f t="shared" si="260"/>
        <v>3.1501210613781886E-3</v>
      </c>
      <c r="BQ180">
        <f t="shared" si="260"/>
        <v>3.0211569712558701E-3</v>
      </c>
      <c r="BR180">
        <f t="shared" si="260"/>
        <v>2.9000770902382713E-3</v>
      </c>
      <c r="BS180">
        <f t="shared" si="260"/>
        <v>2.7862001888751876E-3</v>
      </c>
      <c r="BT180">
        <f t="shared" si="260"/>
        <v>2.6789242359412527E-3</v>
      </c>
      <c r="BU180">
        <f t="shared" si="260"/>
        <v>2.5777145694219541E-3</v>
      </c>
      <c r="BV180">
        <f t="shared" si="253"/>
        <v>2.482094239969966E-3</v>
      </c>
      <c r="BW180">
        <f t="shared" si="253"/>
        <v>2.3916360548727608E-3</v>
      </c>
      <c r="BX180">
        <f t="shared" si="253"/>
        <v>2.305955968079676E-3</v>
      </c>
      <c r="BY180">
        <f t="shared" si="253"/>
        <v>2.224707546625702E-3</v>
      </c>
      <c r="BZ180">
        <f t="shared" si="253"/>
        <v>2.147577305860111E-3</v>
      </c>
      <c r="CA180">
        <f t="shared" si="253"/>
        <v>2.0742807519325071E-3</v>
      </c>
      <c r="CB180">
        <f t="shared" si="253"/>
        <v>2.0045590045628921E-3</v>
      </c>
      <c r="CC180">
        <f t="shared" si="253"/>
        <v>1.9381758993760993E-3</v>
      </c>
      <c r="CD180">
        <f t="shared" si="253"/>
        <v>1.8749154892246434E-3</v>
      </c>
      <c r="CE180">
        <f t="shared" si="253"/>
        <v>1.8145798795290815E-3</v>
      </c>
      <c r="CF180">
        <f t="shared" si="261"/>
        <v>1.7569873448626157E-3</v>
      </c>
      <c r="CG180">
        <f t="shared" si="261"/>
        <v>1.7019706836207309E-3</v>
      </c>
      <c r="CH180">
        <f t="shared" si="261"/>
        <v>1.6493757752536428E-3</v>
      </c>
      <c r="CI180">
        <f t="shared" si="261"/>
        <v>1.5990603106500847E-3</v>
      </c>
      <c r="CJ180">
        <f t="shared" si="261"/>
        <v>1.5508926711841134E-3</v>
      </c>
      <c r="CK180">
        <f t="shared" si="261"/>
        <v>1.5047509359283956E-3</v>
      </c>
      <c r="CL180">
        <f t="shared" si="261"/>
        <v>1.4605219997937053E-3</v>
      </c>
      <c r="CM180">
        <f t="shared" si="261"/>
        <v>1.4181007880257645E-3</v>
      </c>
      <c r="CN180">
        <f t="shared" si="261"/>
        <v>1.3773895546939096E-3</v>
      </c>
      <c r="CO180">
        <f t="shared" si="261"/>
        <v>1.3382972546326474E-3</v>
      </c>
      <c r="CP180">
        <f t="shared" si="254"/>
        <v>1.3007389798186358E-3</v>
      </c>
      <c r="CQ180">
        <f t="shared" si="254"/>
        <v>1.2646354524387914E-3</v>
      </c>
      <c r="CR180">
        <f t="shared" si="254"/>
        <v>8.1433889325510775E-4</v>
      </c>
      <c r="CS180">
        <f t="shared" si="254"/>
        <v>5.2900377444524351E-4</v>
      </c>
      <c r="CT180">
        <f t="shared" si="254"/>
        <v>3.6640947602518926E-4</v>
      </c>
      <c r="CU180">
        <f t="shared" si="254"/>
        <v>2.5493359107588723E-4</v>
      </c>
      <c r="CV180">
        <f t="shared" si="254"/>
        <v>1.7409602573012918E-4</v>
      </c>
      <c r="CW180">
        <f t="shared" si="254"/>
        <v>1.1445893584725904E-4</v>
      </c>
      <c r="CX180">
        <f t="shared" si="254"/>
        <v>7.069658341045073E-5</v>
      </c>
      <c r="CY180">
        <f t="shared" si="254"/>
        <v>3.9428755699908618E-5</v>
      </c>
      <c r="CZ180">
        <f t="shared" si="254"/>
        <v>1.8336631772818107E-5</v>
      </c>
      <c r="DA180">
        <f t="shared" si="254"/>
        <v>5.7388562568597452E-6</v>
      </c>
      <c r="DB180">
        <f t="shared" si="254"/>
        <v>3.6459297012426168E-7</v>
      </c>
      <c r="DC180">
        <f t="shared" si="254"/>
        <v>0</v>
      </c>
      <c r="DD180">
        <f t="shared" si="254"/>
        <v>0</v>
      </c>
      <c r="DE180">
        <f t="shared" si="254"/>
        <v>0</v>
      </c>
      <c r="DF180">
        <f t="shared" si="262"/>
        <v>0</v>
      </c>
      <c r="DG180">
        <f t="shared" si="262"/>
        <v>0</v>
      </c>
      <c r="DH180">
        <f t="shared" si="262"/>
        <v>0</v>
      </c>
      <c r="DI180">
        <f t="shared" si="262"/>
        <v>0</v>
      </c>
      <c r="DJ180">
        <f t="shared" si="263"/>
        <v>0</v>
      </c>
      <c r="DK180">
        <f t="shared" si="263"/>
        <v>0</v>
      </c>
      <c r="DL180">
        <f t="shared" si="263"/>
        <v>0</v>
      </c>
      <c r="DM180">
        <f t="shared" si="263"/>
        <v>0</v>
      </c>
      <c r="DN180">
        <f t="shared" si="263"/>
        <v>0</v>
      </c>
      <c r="DO180">
        <f t="shared" si="263"/>
        <v>0</v>
      </c>
      <c r="DP180">
        <f t="shared" si="263"/>
        <v>0</v>
      </c>
      <c r="DQ180">
        <f t="shared" si="263"/>
        <v>0</v>
      </c>
      <c r="DR180">
        <f t="shared" si="263"/>
        <v>0</v>
      </c>
      <c r="DS180">
        <f t="shared" si="263"/>
        <v>0</v>
      </c>
      <c r="DT180">
        <f t="shared" si="255"/>
        <v>0</v>
      </c>
      <c r="DU180">
        <f t="shared" si="255"/>
        <v>0</v>
      </c>
      <c r="DV180">
        <f t="shared" si="255"/>
        <v>0</v>
      </c>
      <c r="DW180">
        <f t="shared" si="255"/>
        <v>0</v>
      </c>
      <c r="DX180">
        <f t="shared" si="255"/>
        <v>0</v>
      </c>
      <c r="DY180">
        <f t="shared" si="255"/>
        <v>0</v>
      </c>
      <c r="DZ180">
        <f t="shared" si="255"/>
        <v>0</v>
      </c>
      <c r="EA180">
        <f t="shared" si="255"/>
        <v>0</v>
      </c>
      <c r="EB180">
        <f t="shared" si="255"/>
        <v>0</v>
      </c>
      <c r="EC180">
        <f t="shared" si="255"/>
        <v>0</v>
      </c>
      <c r="ED180">
        <f t="shared" si="249"/>
        <v>0</v>
      </c>
      <c r="EE180">
        <f t="shared" si="249"/>
        <v>0</v>
      </c>
      <c r="EF180">
        <f t="shared" si="249"/>
        <v>0</v>
      </c>
      <c r="EG180">
        <f t="shared" si="249"/>
        <v>0</v>
      </c>
      <c r="EH180">
        <f t="shared" si="249"/>
        <v>0</v>
      </c>
      <c r="EI180">
        <f t="shared" si="249"/>
        <v>0</v>
      </c>
      <c r="EJ180">
        <f t="shared" si="249"/>
        <v>0</v>
      </c>
      <c r="EK180">
        <f t="shared" si="249"/>
        <v>0</v>
      </c>
      <c r="EL180">
        <f t="shared" si="249"/>
        <v>0</v>
      </c>
      <c r="EM180">
        <f t="shared" si="249"/>
        <v>0</v>
      </c>
      <c r="EN180">
        <f t="shared" si="250"/>
        <v>0</v>
      </c>
      <c r="EO180">
        <f t="shared" si="250"/>
        <v>0</v>
      </c>
      <c r="EP180">
        <f t="shared" si="250"/>
        <v>0</v>
      </c>
      <c r="EQ180">
        <f t="shared" si="250"/>
        <v>0</v>
      </c>
      <c r="ER180">
        <f t="shared" si="250"/>
        <v>0</v>
      </c>
      <c r="ES180">
        <f t="shared" si="250"/>
        <v>0</v>
      </c>
      <c r="ET180">
        <f t="shared" si="250"/>
        <v>0</v>
      </c>
      <c r="EU180">
        <f t="shared" si="250"/>
        <v>0</v>
      </c>
      <c r="EV180">
        <f t="shared" si="250"/>
        <v>0</v>
      </c>
      <c r="EW180">
        <f t="shared" si="250"/>
        <v>0</v>
      </c>
      <c r="EX180">
        <f t="shared" si="250"/>
        <v>0</v>
      </c>
      <c r="EZ180">
        <f t="shared" si="238"/>
        <v>0.88493539779150798</v>
      </c>
      <c r="FB180">
        <f t="shared" si="239"/>
        <v>1.0610406279226381E-2</v>
      </c>
      <c r="FC180">
        <f t="shared" si="240"/>
        <v>0.24865945001110248</v>
      </c>
    </row>
    <row r="181" spans="1:159" x14ac:dyDescent="0.25">
      <c r="A181">
        <v>1170</v>
      </c>
      <c r="B181" s="19">
        <f>'Input spectra'!Y180</f>
        <v>4.2845904622799601E-2</v>
      </c>
      <c r="C181">
        <f>'Input spectra'!F180</f>
        <v>0</v>
      </c>
      <c r="D181">
        <f t="shared" si="256"/>
        <v>2.0653927966864227E-2</v>
      </c>
      <c r="E181">
        <f t="shared" si="256"/>
        <v>2.0415853315953716E-2</v>
      </c>
      <c r="F181">
        <f t="shared" si="256"/>
        <v>2.0179436867084764E-2</v>
      </c>
      <c r="G181">
        <f t="shared" si="256"/>
        <v>1.9944668793049021E-2</v>
      </c>
      <c r="H181">
        <f t="shared" si="256"/>
        <v>1.971153932035841E-2</v>
      </c>
      <c r="I181">
        <f t="shared" si="256"/>
        <v>1.9480038728965407E-2</v>
      </c>
      <c r="J181">
        <f t="shared" si="256"/>
        <v>1.9250157351984761E-2</v>
      </c>
      <c r="K181">
        <f t="shared" si="256"/>
        <v>1.9021885575416526E-2</v>
      </c>
      <c r="L181">
        <f t="shared" si="256"/>
        <v>1.8795213837870615E-2</v>
      </c>
      <c r="M181">
        <f t="shared" si="256"/>
        <v>1.8570132630292637E-2</v>
      </c>
      <c r="N181">
        <f t="shared" si="251"/>
        <v>1.8346632495691174E-2</v>
      </c>
      <c r="O181">
        <f t="shared" si="251"/>
        <v>1.8124704028866404E-2</v>
      </c>
      <c r="P181">
        <f t="shared" si="251"/>
        <v>1.7904337876140129E-2</v>
      </c>
      <c r="Q181">
        <f t="shared" si="251"/>
        <v>1.768552473508711E-2</v>
      </c>
      <c r="R181">
        <f t="shared" si="251"/>
        <v>1.7468255354267815E-2</v>
      </c>
      <c r="S181">
        <f t="shared" si="251"/>
        <v>1.7252520532962477E-2</v>
      </c>
      <c r="T181">
        <f t="shared" si="251"/>
        <v>1.7038311120906511E-2</v>
      </c>
      <c r="U181">
        <f t="shared" si="251"/>
        <v>1.6825618018027257E-2</v>
      </c>
      <c r="V181">
        <f t="shared" si="251"/>
        <v>1.661443217418206E-2</v>
      </c>
      <c r="W181">
        <f t="shared" si="251"/>
        <v>1.6404744588897669E-2</v>
      </c>
      <c r="X181">
        <f t="shared" si="251"/>
        <v>1.6196546311110949E-2</v>
      </c>
      <c r="Y181">
        <f t="shared" si="251"/>
        <v>1.5989828438910902E-2</v>
      </c>
      <c r="Z181">
        <f t="shared" si="251"/>
        <v>1.5784582119282006E-2</v>
      </c>
      <c r="AA181">
        <f t="shared" si="251"/>
        <v>1.558079854784882E-2</v>
      </c>
      <c r="AB181">
        <f t="shared" si="251"/>
        <v>1.5378468968621906E-2</v>
      </c>
      <c r="AC181">
        <f t="shared" si="251"/>
        <v>1.5177584673745028E-2</v>
      </c>
      <c r="AD181">
        <f t="shared" si="257"/>
        <v>1.4978137003243613E-2</v>
      </c>
      <c r="AE181">
        <f t="shared" si="257"/>
        <v>1.4780117344774508E-2</v>
      </c>
      <c r="AF181">
        <f t="shared" si="257"/>
        <v>1.4583517133376992E-2</v>
      </c>
      <c r="AG181">
        <f t="shared" si="257"/>
        <v>1.438832785122502E-2</v>
      </c>
      <c r="AH181">
        <f t="shared" si="258"/>
        <v>1.4194541027380769E-2</v>
      </c>
      <c r="AI181">
        <f t="shared" si="258"/>
        <v>1.4002148237549385E-2</v>
      </c>
      <c r="AJ181">
        <f t="shared" si="258"/>
        <v>1.3811141103835006E-2</v>
      </c>
      <c r="AK181">
        <f t="shared" si="258"/>
        <v>1.3621511294497972E-2</v>
      </c>
      <c r="AL181">
        <f t="shared" si="258"/>
        <v>1.3433250523713332E-2</v>
      </c>
      <c r="AM181">
        <f t="shared" si="258"/>
        <v>1.3246350551330503E-2</v>
      </c>
      <c r="AN181">
        <f t="shared" si="258"/>
        <v>1.3060803182634171E-2</v>
      </c>
      <c r="AO181">
        <f t="shared" si="258"/>
        <v>1.2876600268106431E-2</v>
      </c>
      <c r="AP181">
        <f t="shared" si="258"/>
        <v>1.2693733703190083E-2</v>
      </c>
      <c r="AQ181">
        <f t="shared" si="258"/>
        <v>1.251219542805315E-2</v>
      </c>
      <c r="AR181">
        <f t="shared" si="252"/>
        <v>1.2331977427354592E-2</v>
      </c>
      <c r="AS181">
        <f t="shared" si="252"/>
        <v>1.2153071730011192E-2</v>
      </c>
      <c r="AT181">
        <f t="shared" si="252"/>
        <v>1.1975470408965622E-2</v>
      </c>
      <c r="AU181">
        <f t="shared" si="252"/>
        <v>1.1799165580955716E-2</v>
      </c>
      <c r="AV181">
        <f t="shared" si="252"/>
        <v>1.162414940628485E-2</v>
      </c>
      <c r="AW181">
        <f t="shared" si="252"/>
        <v>1.1450414088593545E-2</v>
      </c>
      <c r="AX181">
        <f t="shared" si="252"/>
        <v>1.0180569137807197E-2</v>
      </c>
      <c r="AY181">
        <f t="shared" si="252"/>
        <v>8.7006782594566314E-3</v>
      </c>
      <c r="AZ181">
        <f t="shared" si="252"/>
        <v>7.8337411318357072E-3</v>
      </c>
      <c r="BA181">
        <f t="shared" si="252"/>
        <v>7.1772340730207971E-3</v>
      </c>
      <c r="BB181">
        <f t="shared" si="252"/>
        <v>6.6408861941842446E-3</v>
      </c>
      <c r="BC181">
        <f t="shared" si="252"/>
        <v>6.1855802329732453E-3</v>
      </c>
      <c r="BD181">
        <f t="shared" si="252"/>
        <v>5.7898885873577596E-3</v>
      </c>
      <c r="BE181">
        <f t="shared" si="252"/>
        <v>5.4404570076362173E-3</v>
      </c>
      <c r="BF181">
        <f t="shared" si="252"/>
        <v>5.1282458521112436E-3</v>
      </c>
      <c r="BG181">
        <f t="shared" si="252"/>
        <v>4.8467737245198698E-3</v>
      </c>
      <c r="BH181">
        <f t="shared" si="259"/>
        <v>4.5911926570596819E-3</v>
      </c>
      <c r="BI181">
        <f t="shared" si="259"/>
        <v>4.3577572197745868E-3</v>
      </c>
      <c r="BJ181">
        <f t="shared" si="259"/>
        <v>4.1434990777703545E-3</v>
      </c>
      <c r="BK181">
        <f t="shared" si="259"/>
        <v>3.9460168967764154E-3</v>
      </c>
      <c r="BL181">
        <f t="shared" si="260"/>
        <v>3.763334915581716E-3</v>
      </c>
      <c r="BM181">
        <f t="shared" si="260"/>
        <v>3.5938043934049682E-3</v>
      </c>
      <c r="BN181">
        <f t="shared" si="260"/>
        <v>3.4360329114938529E-3</v>
      </c>
      <c r="BO181">
        <f t="shared" si="260"/>
        <v>3.2888323877530829E-3</v>
      </c>
      <c r="BP181">
        <f t="shared" si="260"/>
        <v>3.1511800295810281E-3</v>
      </c>
      <c r="BQ181">
        <f t="shared" si="260"/>
        <v>3.0221884576157624E-3</v>
      </c>
      <c r="BR181">
        <f t="shared" si="260"/>
        <v>2.9010824730602964E-3</v>
      </c>
      <c r="BS181">
        <f t="shared" si="260"/>
        <v>2.7871807309706701E-3</v>
      </c>
      <c r="BT181">
        <f t="shared" si="260"/>
        <v>2.679881098601605E-3</v>
      </c>
      <c r="BU181">
        <f t="shared" si="260"/>
        <v>2.5786488241854679E-3</v>
      </c>
      <c r="BV181">
        <f t="shared" si="253"/>
        <v>2.4830068786075043E-3</v>
      </c>
      <c r="BW181">
        <f t="shared" si="253"/>
        <v>2.3925279979221774E-3</v>
      </c>
      <c r="BX181">
        <f t="shared" si="253"/>
        <v>2.3068280721872708E-3</v>
      </c>
      <c r="BY181">
        <f t="shared" si="253"/>
        <v>2.2255606108991127E-3</v>
      </c>
      <c r="BZ181">
        <f t="shared" si="253"/>
        <v>2.1484120773959349E-3</v>
      </c>
      <c r="CA181">
        <f t="shared" si="253"/>
        <v>2.0750979306502545E-3</v>
      </c>
      <c r="CB181">
        <f t="shared" si="253"/>
        <v>2.0053592474521815E-3</v>
      </c>
      <c r="CC181">
        <f t="shared" si="253"/>
        <v>1.9389598242446229E-3</v>
      </c>
      <c r="CD181">
        <f t="shared" si="253"/>
        <v>1.8756836780190334E-3</v>
      </c>
      <c r="CE181">
        <f t="shared" si="253"/>
        <v>1.8153328812885337E-3</v>
      </c>
      <c r="CF181">
        <f t="shared" si="261"/>
        <v>1.7577256783552267E-3</v>
      </c>
      <c r="CG181">
        <f t="shared" si="261"/>
        <v>1.7026948397044824E-3</v>
      </c>
      <c r="CH181">
        <f t="shared" si="261"/>
        <v>1.6500862189974268E-3</v>
      </c>
      <c r="CI181">
        <f t="shared" si="261"/>
        <v>1.5997574832447819E-3</v>
      </c>
      <c r="CJ181">
        <f t="shared" si="261"/>
        <v>1.5515769916693062E-3</v>
      </c>
      <c r="CK181">
        <f t="shared" si="261"/>
        <v>1.5054228027566079E-3</v>
      </c>
      <c r="CL181">
        <f t="shared" si="261"/>
        <v>1.4611817922509881E-3</v>
      </c>
      <c r="CM181">
        <f t="shared" si="261"/>
        <v>1.4187488675248645E-3</v>
      </c>
      <c r="CN181">
        <f t="shared" si="261"/>
        <v>1.3780262659540904E-3</v>
      </c>
      <c r="CO181">
        <f t="shared" si="261"/>
        <v>1.3389229267583912E-3</v>
      </c>
      <c r="CP181">
        <f t="shared" si="254"/>
        <v>1.3013539272878898E-3</v>
      </c>
      <c r="CQ181">
        <f t="shared" si="254"/>
        <v>1.2652399760100953E-3</v>
      </c>
      <c r="CR181">
        <f t="shared" si="254"/>
        <v>8.1473244391028058E-4</v>
      </c>
      <c r="CS181">
        <f t="shared" si="254"/>
        <v>5.2926220894818153E-4</v>
      </c>
      <c r="CT181">
        <f t="shared" si="254"/>
        <v>3.6659040347689022E-4</v>
      </c>
      <c r="CU181">
        <f t="shared" si="254"/>
        <v>2.5506081293138626E-4</v>
      </c>
      <c r="CV181">
        <f t="shared" si="254"/>
        <v>1.7418382123631827E-4</v>
      </c>
      <c r="CW181">
        <f t="shared" si="254"/>
        <v>1.1451725816512718E-4</v>
      </c>
      <c r="CX181">
        <f t="shared" si="254"/>
        <v>7.0732978180484203E-5</v>
      </c>
      <c r="CY181">
        <f t="shared" si="254"/>
        <v>3.9449260894015377E-5</v>
      </c>
      <c r="CZ181">
        <f t="shared" si="254"/>
        <v>1.8346264213044842E-5</v>
      </c>
      <c r="DA181">
        <f t="shared" si="254"/>
        <v>5.741901097868435E-6</v>
      </c>
      <c r="DB181">
        <f t="shared" si="254"/>
        <v>3.6478832646070793E-7</v>
      </c>
      <c r="DC181">
        <f t="shared" si="254"/>
        <v>0</v>
      </c>
      <c r="DD181">
        <f t="shared" si="254"/>
        <v>0</v>
      </c>
      <c r="DE181">
        <f t="shared" si="254"/>
        <v>0</v>
      </c>
      <c r="DF181">
        <f t="shared" si="262"/>
        <v>0</v>
      </c>
      <c r="DG181">
        <f t="shared" si="262"/>
        <v>0</v>
      </c>
      <c r="DH181">
        <f t="shared" si="262"/>
        <v>0</v>
      </c>
      <c r="DI181">
        <f t="shared" si="262"/>
        <v>0</v>
      </c>
      <c r="DJ181">
        <f t="shared" si="263"/>
        <v>0</v>
      </c>
      <c r="DK181">
        <f t="shared" si="263"/>
        <v>0</v>
      </c>
      <c r="DL181">
        <f t="shared" si="263"/>
        <v>0</v>
      </c>
      <c r="DM181">
        <f t="shared" si="263"/>
        <v>0</v>
      </c>
      <c r="DN181">
        <f t="shared" si="263"/>
        <v>0</v>
      </c>
      <c r="DO181">
        <f t="shared" si="263"/>
        <v>0</v>
      </c>
      <c r="DP181">
        <f t="shared" si="263"/>
        <v>0</v>
      </c>
      <c r="DQ181">
        <f t="shared" si="263"/>
        <v>0</v>
      </c>
      <c r="DR181">
        <f t="shared" si="263"/>
        <v>0</v>
      </c>
      <c r="DS181">
        <f t="shared" si="263"/>
        <v>0</v>
      </c>
      <c r="DT181">
        <f t="shared" si="255"/>
        <v>0</v>
      </c>
      <c r="DU181">
        <f t="shared" si="255"/>
        <v>0</v>
      </c>
      <c r="DV181">
        <f t="shared" si="255"/>
        <v>0</v>
      </c>
      <c r="DW181">
        <f t="shared" si="255"/>
        <v>0</v>
      </c>
      <c r="DX181">
        <f t="shared" si="255"/>
        <v>0</v>
      </c>
      <c r="DY181">
        <f t="shared" si="255"/>
        <v>0</v>
      </c>
      <c r="DZ181">
        <f t="shared" si="255"/>
        <v>0</v>
      </c>
      <c r="EA181">
        <f t="shared" si="255"/>
        <v>0</v>
      </c>
      <c r="EB181">
        <f t="shared" si="255"/>
        <v>0</v>
      </c>
      <c r="EC181">
        <f t="shared" si="255"/>
        <v>0</v>
      </c>
      <c r="ED181">
        <f t="shared" si="249"/>
        <v>0</v>
      </c>
      <c r="EE181">
        <f t="shared" ref="ED181:EM196" si="264">EE$2*EXP(- EE$1 * ($C181*_c3+$B181))</f>
        <v>0</v>
      </c>
      <c r="EF181">
        <f t="shared" si="264"/>
        <v>0</v>
      </c>
      <c r="EG181">
        <f t="shared" si="264"/>
        <v>0</v>
      </c>
      <c r="EH181">
        <f t="shared" si="264"/>
        <v>0</v>
      </c>
      <c r="EI181">
        <f t="shared" si="264"/>
        <v>0</v>
      </c>
      <c r="EJ181">
        <f t="shared" si="264"/>
        <v>0</v>
      </c>
      <c r="EK181">
        <f t="shared" si="264"/>
        <v>0</v>
      </c>
      <c r="EL181">
        <f t="shared" si="264"/>
        <v>0</v>
      </c>
      <c r="EM181">
        <f t="shared" si="264"/>
        <v>0</v>
      </c>
      <c r="EN181">
        <f t="shared" si="250"/>
        <v>0</v>
      </c>
      <c r="EO181">
        <f t="shared" si="250"/>
        <v>0</v>
      </c>
      <c r="EP181">
        <f t="shared" si="250"/>
        <v>0</v>
      </c>
      <c r="EQ181">
        <f t="shared" si="250"/>
        <v>0</v>
      </c>
      <c r="ER181">
        <f t="shared" si="250"/>
        <v>0</v>
      </c>
      <c r="ES181">
        <f t="shared" si="250"/>
        <v>0</v>
      </c>
      <c r="ET181">
        <f t="shared" si="250"/>
        <v>0</v>
      </c>
      <c r="EU181">
        <f t="shared" si="250"/>
        <v>0</v>
      </c>
      <c r="EV181">
        <f t="shared" si="250"/>
        <v>0</v>
      </c>
      <c r="EW181">
        <f t="shared" si="250"/>
        <v>0</v>
      </c>
      <c r="EX181">
        <f t="shared" si="250"/>
        <v>0</v>
      </c>
      <c r="EZ181">
        <f t="shared" si="238"/>
        <v>0.88506354305255841</v>
      </c>
      <c r="FB181">
        <f t="shared" si="239"/>
        <v>1.0597555390867708E-2</v>
      </c>
      <c r="FC181">
        <f t="shared" si="240"/>
        <v>0.24866109108369117</v>
      </c>
    </row>
    <row r="182" spans="1:159" x14ac:dyDescent="0.25">
      <c r="A182">
        <v>1175</v>
      </c>
      <c r="B182" s="19">
        <f>'Input spectra'!Y181</f>
        <v>4.2793387283645998E-2</v>
      </c>
      <c r="C182">
        <f>'Input spectra'!F181</f>
        <v>0</v>
      </c>
      <c r="D182">
        <f t="shared" si="256"/>
        <v>2.0653927966864227E-2</v>
      </c>
      <c r="E182">
        <f t="shared" si="256"/>
        <v>2.0415960534864528E-2</v>
      </c>
      <c r="F182">
        <f t="shared" si="256"/>
        <v>2.017964882226387E-2</v>
      </c>
      <c r="G182">
        <f t="shared" si="256"/>
        <v>1.9944983027805025E-2</v>
      </c>
      <c r="H182">
        <f t="shared" si="256"/>
        <v>1.9711953403745996E-2</v>
      </c>
      <c r="I182">
        <f t="shared" si="256"/>
        <v>1.9480550255581711E-2</v>
      </c>
      <c r="J182">
        <f t="shared" si="256"/>
        <v>1.9250763941767102E-2</v>
      </c>
      <c r="K182">
        <f t="shared" si="256"/>
        <v>1.9022584873441564E-2</v>
      </c>
      <c r="L182">
        <f t="shared" si="256"/>
        <v>1.8796003514154846E-2</v>
      </c>
      <c r="M182">
        <f t="shared" si="256"/>
        <v>1.8571010379594275E-2</v>
      </c>
      <c r="N182">
        <f t="shared" si="251"/>
        <v>1.8347596037313375E-2</v>
      </c>
      <c r="O182">
        <f t="shared" si="251"/>
        <v>1.8125751106461863E-2</v>
      </c>
      <c r="P182">
        <f t="shared" si="251"/>
        <v>1.7905466257516982E-2</v>
      </c>
      <c r="Q182">
        <f t="shared" si="251"/>
        <v>1.768673221201621E-2</v>
      </c>
      <c r="R182">
        <f t="shared" si="251"/>
        <v>1.746953974229129E-2</v>
      </c>
      <c r="S182">
        <f t="shared" si="251"/>
        <v>1.7253879671203641E-2</v>
      </c>
      <c r="T182">
        <f t="shared" si="251"/>
        <v>1.7039742871881057E-2</v>
      </c>
      <c r="U182">
        <f t="shared" si="251"/>
        <v>1.6827120267455749E-2</v>
      </c>
      <c r="V182">
        <f t="shared" si="251"/>
        <v>1.6616002830803733E-2</v>
      </c>
      <c r="W182">
        <f t="shared" si="251"/>
        <v>1.6406381584285496E-2</v>
      </c>
      <c r="X182">
        <f t="shared" si="251"/>
        <v>1.6198247599487996E-2</v>
      </c>
      <c r="Y182">
        <f t="shared" si="251"/>
        <v>1.5991591996967942E-2</v>
      </c>
      <c r="Z182">
        <f t="shared" si="251"/>
        <v>1.5786405945996382E-2</v>
      </c>
      <c r="AA182">
        <f t="shared" si="251"/>
        <v>1.5582680664304571E-2</v>
      </c>
      <c r="AB182">
        <f t="shared" si="251"/>
        <v>1.5380407417831143E-2</v>
      </c>
      <c r="AC182">
        <f t="shared" si="251"/>
        <v>1.5179577520470533E-2</v>
      </c>
      <c r="AD182">
        <f t="shared" si="257"/>
        <v>1.498018233382266E-2</v>
      </c>
      <c r="AE182">
        <f t="shared" si="257"/>
        <v>1.4782213266943921E-2</v>
      </c>
      <c r="AF182">
        <f t="shared" si="257"/>
        <v>1.4585661776099398E-2</v>
      </c>
      <c r="AG182">
        <f t="shared" si="257"/>
        <v>1.4390519364516319E-2</v>
      </c>
      <c r="AH182">
        <f t="shared" si="258"/>
        <v>1.4196777582138793E-2</v>
      </c>
      <c r="AI182">
        <f t="shared" si="258"/>
        <v>1.4004428025383755E-2</v>
      </c>
      <c r="AJ182">
        <f t="shared" si="258"/>
        <v>1.381346233689815E-2</v>
      </c>
      <c r="AK182">
        <f t="shared" si="258"/>
        <v>1.3623872205317352E-2</v>
      </c>
      <c r="AL182">
        <f t="shared" si="258"/>
        <v>1.3435649365024799E-2</v>
      </c>
      <c r="AM182">
        <f t="shared" si="258"/>
        <v>1.3248785595912837E-2</v>
      </c>
      <c r="AN182">
        <f t="shared" si="258"/>
        <v>1.3063272723144767E-2</v>
      </c>
      <c r="AO182">
        <f t="shared" si="258"/>
        <v>1.2879102616918129E-2</v>
      </c>
      <c r="AP182">
        <f t="shared" si="258"/>
        <v>1.2696267192229133E-2</v>
      </c>
      <c r="AQ182">
        <f t="shared" si="258"/>
        <v>1.2514758408638306E-2</v>
      </c>
      <c r="AR182">
        <f t="shared" si="252"/>
        <v>1.2334568270037339E-2</v>
      </c>
      <c r="AS182">
        <f t="shared" si="252"/>
        <v>1.2155688824417085E-2</v>
      </c>
      <c r="AT182">
        <f t="shared" si="252"/>
        <v>1.1978112163636721E-2</v>
      </c>
      <c r="AU182">
        <f t="shared" si="252"/>
        <v>1.1801830423194144E-2</v>
      </c>
      <c r="AV182">
        <f t="shared" si="252"/>
        <v>1.1626835781997431E-2</v>
      </c>
      <c r="AW182">
        <f t="shared" si="252"/>
        <v>1.1453120462137537E-2</v>
      </c>
      <c r="AX182">
        <f t="shared" si="252"/>
        <v>1.0183028854354161E-2</v>
      </c>
      <c r="AY182">
        <f t="shared" si="252"/>
        <v>8.702826125940059E-3</v>
      </c>
      <c r="AZ182">
        <f t="shared" si="252"/>
        <v>7.835716135509237E-3</v>
      </c>
      <c r="BA182">
        <f t="shared" si="252"/>
        <v>7.1790812639403942E-3</v>
      </c>
      <c r="BB182">
        <f t="shared" si="252"/>
        <v>6.642630231517426E-3</v>
      </c>
      <c r="BC182">
        <f t="shared" si="252"/>
        <v>6.1872371909581312E-3</v>
      </c>
      <c r="BD182">
        <f t="shared" si="252"/>
        <v>5.7914699648987976E-3</v>
      </c>
      <c r="BE182">
        <f t="shared" si="252"/>
        <v>5.4419715255301804E-3</v>
      </c>
      <c r="BF182">
        <f t="shared" si="252"/>
        <v>5.1297003962152811E-3</v>
      </c>
      <c r="BG182">
        <f t="shared" si="252"/>
        <v>4.8481738948536928E-3</v>
      </c>
      <c r="BH182">
        <f t="shared" si="259"/>
        <v>4.5925431120749857E-3</v>
      </c>
      <c r="BI182">
        <f t="shared" si="259"/>
        <v>4.3590619045817828E-3</v>
      </c>
      <c r="BJ182">
        <f t="shared" si="259"/>
        <v>4.1447613821787438E-3</v>
      </c>
      <c r="BK182">
        <f t="shared" si="259"/>
        <v>3.9472397686367375E-3</v>
      </c>
      <c r="BL182">
        <f t="shared" si="260"/>
        <v>3.7645209444498043E-3</v>
      </c>
      <c r="BM182">
        <f t="shared" si="260"/>
        <v>3.5949558738063146E-3</v>
      </c>
      <c r="BN182">
        <f t="shared" si="260"/>
        <v>3.4371518917538368E-3</v>
      </c>
      <c r="BO182">
        <f t="shared" si="260"/>
        <v>3.2899207083569569E-3</v>
      </c>
      <c r="BP182">
        <f t="shared" si="260"/>
        <v>3.1522393537745217E-3</v>
      </c>
      <c r="BQ182">
        <f t="shared" si="260"/>
        <v>3.0232202961467339E-3</v>
      </c>
      <c r="BR182">
        <f t="shared" si="260"/>
        <v>2.9020882044229245E-3</v>
      </c>
      <c r="BS182">
        <f t="shared" si="260"/>
        <v>2.7881616181464537E-3</v>
      </c>
      <c r="BT182">
        <f t="shared" si="260"/>
        <v>2.6808383030357706E-3</v>
      </c>
      <c r="BU182">
        <f t="shared" si="260"/>
        <v>2.5795834175558916E-3</v>
      </c>
      <c r="BV182">
        <f t="shared" si="253"/>
        <v>2.48391985281219E-3</v>
      </c>
      <c r="BW182">
        <f t="shared" si="253"/>
        <v>2.3934202736151846E-3</v>
      </c>
      <c r="BX182">
        <f t="shared" si="253"/>
        <v>2.3077005061214479E-3</v>
      </c>
      <c r="BY182">
        <f t="shared" si="253"/>
        <v>2.2264140022800823E-3</v>
      </c>
      <c r="BZ182">
        <f t="shared" si="253"/>
        <v>2.1492471734106569E-3</v>
      </c>
      <c r="CA182">
        <f t="shared" si="253"/>
        <v>2.0759154313017883E-3</v>
      </c>
      <c r="CB182">
        <f t="shared" si="253"/>
        <v>2.0061598098075886E-3</v>
      </c>
      <c r="CC182">
        <f t="shared" si="253"/>
        <v>1.9397440661835428E-3</v>
      </c>
      <c r="CD182">
        <f t="shared" si="253"/>
        <v>1.8764521815550889E-3</v>
      </c>
      <c r="CE182">
        <f t="shared" si="253"/>
        <v>1.8160861955234279E-3</v>
      </c>
      <c r="CF182">
        <f t="shared" si="261"/>
        <v>1.7584643221154944E-3</v>
      </c>
      <c r="CG182">
        <f t="shared" si="261"/>
        <v>1.7034193039028444E-3</v>
      </c>
      <c r="CH182">
        <f t="shared" si="261"/>
        <v>1.6507969687541409E-3</v>
      </c>
      <c r="CI182">
        <f t="shared" si="261"/>
        <v>1.6004549597990131E-3</v>
      </c>
      <c r="CJ182">
        <f t="shared" si="261"/>
        <v>1.5522616141061013E-3</v>
      </c>
      <c r="CK182">
        <f t="shared" si="261"/>
        <v>1.506094969571366E-3</v>
      </c>
      <c r="CL182">
        <f t="shared" si="261"/>
        <v>1.4618418827702564E-3</v>
      </c>
      <c r="CM182">
        <f t="shared" si="261"/>
        <v>1.419397243199695E-3</v>
      </c>
      <c r="CN182">
        <f t="shared" si="261"/>
        <v>1.3786632715400325E-3</v>
      </c>
      <c r="CO182">
        <f t="shared" si="261"/>
        <v>1.3395488913943436E-3</v>
      </c>
      <c r="CP182">
        <f t="shared" si="254"/>
        <v>1.3019691654844888E-3</v>
      </c>
      <c r="CQ182">
        <f t="shared" si="254"/>
        <v>1.2658447885569668E-3</v>
      </c>
      <c r="CR182">
        <f t="shared" si="254"/>
        <v>8.1512618475914256E-4</v>
      </c>
      <c r="CS182">
        <f t="shared" si="254"/>
        <v>5.2952076970426832E-4</v>
      </c>
      <c r="CT182">
        <f t="shared" si="254"/>
        <v>3.6677142026782759E-4</v>
      </c>
      <c r="CU182">
        <f t="shared" si="254"/>
        <v>2.5518809827557837E-4</v>
      </c>
      <c r="CV182">
        <f t="shared" si="254"/>
        <v>1.7427166101721656E-4</v>
      </c>
      <c r="CW182">
        <f t="shared" si="254"/>
        <v>1.1457561020101369E-4</v>
      </c>
      <c r="CX182">
        <f t="shared" si="254"/>
        <v>7.0769391686632238E-5</v>
      </c>
      <c r="CY182">
        <f t="shared" si="254"/>
        <v>3.9469776751988594E-5</v>
      </c>
      <c r="CZ182">
        <f t="shared" si="254"/>
        <v>1.8355901713301465E-5</v>
      </c>
      <c r="DA182">
        <f t="shared" si="254"/>
        <v>5.7449475543657092E-6</v>
      </c>
      <c r="DB182">
        <f t="shared" si="254"/>
        <v>3.6498378747305668E-7</v>
      </c>
      <c r="DC182">
        <f t="shared" si="254"/>
        <v>0</v>
      </c>
      <c r="DD182">
        <f t="shared" si="254"/>
        <v>0</v>
      </c>
      <c r="DE182">
        <f t="shared" si="254"/>
        <v>0</v>
      </c>
      <c r="DF182">
        <f t="shared" si="262"/>
        <v>0</v>
      </c>
      <c r="DG182">
        <f t="shared" si="262"/>
        <v>0</v>
      </c>
      <c r="DH182">
        <f t="shared" si="262"/>
        <v>0</v>
      </c>
      <c r="DI182">
        <f t="shared" si="262"/>
        <v>0</v>
      </c>
      <c r="DJ182">
        <f t="shared" si="263"/>
        <v>0</v>
      </c>
      <c r="DK182">
        <f t="shared" si="263"/>
        <v>0</v>
      </c>
      <c r="DL182">
        <f t="shared" si="263"/>
        <v>0</v>
      </c>
      <c r="DM182">
        <f t="shared" si="263"/>
        <v>0</v>
      </c>
      <c r="DN182">
        <f t="shared" si="263"/>
        <v>0</v>
      </c>
      <c r="DO182">
        <f t="shared" si="263"/>
        <v>0</v>
      </c>
      <c r="DP182">
        <f t="shared" si="263"/>
        <v>0</v>
      </c>
      <c r="DQ182">
        <f t="shared" si="263"/>
        <v>0</v>
      </c>
      <c r="DR182">
        <f t="shared" si="263"/>
        <v>0</v>
      </c>
      <c r="DS182">
        <f t="shared" si="263"/>
        <v>0</v>
      </c>
      <c r="DT182">
        <f t="shared" si="255"/>
        <v>0</v>
      </c>
      <c r="DU182">
        <f t="shared" si="255"/>
        <v>0</v>
      </c>
      <c r="DV182">
        <f t="shared" si="255"/>
        <v>0</v>
      </c>
      <c r="DW182">
        <f t="shared" si="255"/>
        <v>0</v>
      </c>
      <c r="DX182">
        <f t="shared" si="255"/>
        <v>0</v>
      </c>
      <c r="DY182">
        <f t="shared" si="255"/>
        <v>0</v>
      </c>
      <c r="DZ182">
        <f t="shared" si="255"/>
        <v>0</v>
      </c>
      <c r="EA182">
        <f t="shared" si="255"/>
        <v>0</v>
      </c>
      <c r="EB182">
        <f t="shared" si="255"/>
        <v>0</v>
      </c>
      <c r="EC182">
        <f t="shared" si="255"/>
        <v>0</v>
      </c>
      <c r="ED182">
        <f t="shared" si="264"/>
        <v>0</v>
      </c>
      <c r="EE182">
        <f t="shared" si="264"/>
        <v>0</v>
      </c>
      <c r="EF182">
        <f t="shared" si="264"/>
        <v>0</v>
      </c>
      <c r="EG182">
        <f t="shared" si="264"/>
        <v>0</v>
      </c>
      <c r="EH182">
        <f t="shared" si="264"/>
        <v>0</v>
      </c>
      <c r="EI182">
        <f t="shared" si="264"/>
        <v>0</v>
      </c>
      <c r="EJ182">
        <f t="shared" si="264"/>
        <v>0</v>
      </c>
      <c r="EK182">
        <f t="shared" si="264"/>
        <v>0</v>
      </c>
      <c r="EL182">
        <f t="shared" si="264"/>
        <v>0</v>
      </c>
      <c r="EM182">
        <f t="shared" si="264"/>
        <v>0</v>
      </c>
      <c r="EN182">
        <f t="shared" si="250"/>
        <v>0</v>
      </c>
      <c r="EO182">
        <f t="shared" si="250"/>
        <v>0</v>
      </c>
      <c r="EP182">
        <f t="shared" si="250"/>
        <v>0</v>
      </c>
      <c r="EQ182">
        <f t="shared" si="250"/>
        <v>0</v>
      </c>
      <c r="ER182">
        <f t="shared" si="250"/>
        <v>0</v>
      </c>
      <c r="ES182">
        <f t="shared" si="250"/>
        <v>0</v>
      </c>
      <c r="ET182">
        <f t="shared" ref="EN182:EX197" si="265">ET$2*EXP(- ET$1 * ($C182*_c3+$B182))</f>
        <v>0</v>
      </c>
      <c r="EU182">
        <f t="shared" si="265"/>
        <v>0</v>
      </c>
      <c r="EV182">
        <f t="shared" si="265"/>
        <v>0</v>
      </c>
      <c r="EW182">
        <f t="shared" si="265"/>
        <v>0</v>
      </c>
      <c r="EX182">
        <f t="shared" si="265"/>
        <v>0</v>
      </c>
      <c r="EZ182">
        <f t="shared" si="238"/>
        <v>0.88519171714694345</v>
      </c>
      <c r="FB182">
        <f t="shared" si="239"/>
        <v>1.0584704165057301E-2</v>
      </c>
      <c r="FC182">
        <f t="shared" si="240"/>
        <v>0.24866273215650894</v>
      </c>
    </row>
    <row r="183" spans="1:159" x14ac:dyDescent="0.25">
      <c r="A183">
        <v>1180</v>
      </c>
      <c r="B183" s="19">
        <f>'Input spectra'!Y182</f>
        <v>4.2740869944492402E-2</v>
      </c>
      <c r="C183">
        <f>'Input spectra'!F182</f>
        <v>0</v>
      </c>
      <c r="D183">
        <f t="shared" si="256"/>
        <v>2.0653927966864227E-2</v>
      </c>
      <c r="E183">
        <f t="shared" si="256"/>
        <v>2.0416067754338428E-2</v>
      </c>
      <c r="F183">
        <f t="shared" si="256"/>
        <v>2.017986077966925E-2</v>
      </c>
      <c r="G183">
        <f t="shared" si="256"/>
        <v>1.9945297267511899E-2</v>
      </c>
      <c r="H183">
        <f t="shared" si="256"/>
        <v>1.9712367495832297E-2</v>
      </c>
      <c r="I183">
        <f t="shared" si="256"/>
        <v>1.9481061795630198E-2</v>
      </c>
      <c r="J183">
        <f t="shared" si="256"/>
        <v>1.9251370550663637E-2</v>
      </c>
      <c r="K183">
        <f t="shared" si="256"/>
        <v>1.9023284197174768E-2</v>
      </c>
      <c r="L183">
        <f t="shared" si="256"/>
        <v>1.8796793223617134E-2</v>
      </c>
      <c r="M183">
        <f t="shared" si="256"/>
        <v>1.8571888170384243E-2</v>
      </c>
      <c r="N183">
        <f t="shared" si="251"/>
        <v>1.8348559629539549E-2</v>
      </c>
      <c r="O183">
        <f t="shared" si="251"/>
        <v>1.8126798244547767E-2</v>
      </c>
      <c r="P183">
        <f t="shared" si="251"/>
        <v>1.7906594710007578E-2</v>
      </c>
      <c r="Q183">
        <f t="shared" si="251"/>
        <v>1.7687939771385639E-2</v>
      </c>
      <c r="R183">
        <f t="shared" si="251"/>
        <v>1.7470824224751939E-2</v>
      </c>
      <c r="S183">
        <f t="shared" si="251"/>
        <v>1.7255238916516511E-2</v>
      </c>
      <c r="T183">
        <f t="shared" si="251"/>
        <v>1.7041174743167457E-2</v>
      </c>
      <c r="U183">
        <f t="shared" si="251"/>
        <v>1.6828622651010268E-2</v>
      </c>
      <c r="V183">
        <f t="shared" si="251"/>
        <v>1.6617573635908493E-2</v>
      </c>
      <c r="W183">
        <f t="shared" si="251"/>
        <v>1.6408018743025693E-2</v>
      </c>
      <c r="X183">
        <f t="shared" si="251"/>
        <v>1.6199949066568711E-2</v>
      </c>
      <c r="Y183">
        <f t="shared" si="251"/>
        <v>1.5993355749532197E-2</v>
      </c>
      <c r="Z183">
        <f t="shared" si="251"/>
        <v>1.5788229983444486E-2</v>
      </c>
      <c r="AA183">
        <f t="shared" si="251"/>
        <v>1.5584563008114675E-2</v>
      </c>
      <c r="AB183">
        <f t="shared" si="251"/>
        <v>1.5382346111381048E-2</v>
      </c>
      <c r="AC183">
        <f t="shared" si="251"/>
        <v>1.5181570628860733E-2</v>
      </c>
      <c r="AD183">
        <f t="shared" si="257"/>
        <v>1.4982227943700606E-2</v>
      </c>
      <c r="AE183">
        <f t="shared" si="257"/>
        <v>1.4784309486329495E-2</v>
      </c>
      <c r="AF183">
        <f t="shared" si="257"/>
        <v>1.4587806734211593E-2</v>
      </c>
      <c r="AG183">
        <f t="shared" si="257"/>
        <v>1.4392711211601131E-2</v>
      </c>
      <c r="AH183">
        <f t="shared" si="258"/>
        <v>1.4199014489298292E-2</v>
      </c>
      <c r="AI183">
        <f t="shared" si="258"/>
        <v>1.4006708184406349E-2</v>
      </c>
      <c r="AJ183">
        <f t="shared" si="258"/>
        <v>1.3815783960090025E-2</v>
      </c>
      <c r="AK183">
        <f t="shared" si="258"/>
        <v>1.3626233525335079E-2</v>
      </c>
      <c r="AL183">
        <f t="shared" si="258"/>
        <v>1.3438048634709102E-2</v>
      </c>
      <c r="AM183">
        <f t="shared" si="258"/>
        <v>1.3251221088123525E-2</v>
      </c>
      <c r="AN183">
        <f t="shared" si="258"/>
        <v>1.3065742730596812E-2</v>
      </c>
      <c r="AO183">
        <f t="shared" si="258"/>
        <v>1.2881605452018866E-2</v>
      </c>
      <c r="AP183">
        <f t="shared" si="258"/>
        <v>1.2698801186916625E-2</v>
      </c>
      <c r="AQ183">
        <f t="shared" si="258"/>
        <v>1.2517321914220813E-2</v>
      </c>
      <c r="AR183">
        <f t="shared" si="252"/>
        <v>1.2337159657033912E-2</v>
      </c>
      <c r="AS183">
        <f t="shared" si="252"/>
        <v>1.2158306482399269E-2</v>
      </c>
      <c r="AT183">
        <f t="shared" si="252"/>
        <v>1.1980754501071379E-2</v>
      </c>
      <c r="AU183">
        <f t="shared" si="252"/>
        <v>1.1804495867287346E-2</v>
      </c>
      <c r="AV183">
        <f t="shared" si="252"/>
        <v>1.1629522778539477E-2</v>
      </c>
      <c r="AW183">
        <f t="shared" si="252"/>
        <v>1.1455827475349029E-2</v>
      </c>
      <c r="AX183">
        <f t="shared" si="252"/>
        <v>1.0185489165190638E-2</v>
      </c>
      <c r="AY183">
        <f t="shared" si="252"/>
        <v>8.7049745226500143E-3</v>
      </c>
      <c r="AZ183">
        <f t="shared" si="252"/>
        <v>7.837691637110825E-3</v>
      </c>
      <c r="BA183">
        <f t="shared" si="252"/>
        <v>7.1809289302679638E-3</v>
      </c>
      <c r="BB183">
        <f t="shared" si="252"/>
        <v>6.6443747268717414E-3</v>
      </c>
      <c r="BC183">
        <f t="shared" si="252"/>
        <v>6.1888945927994817E-3</v>
      </c>
      <c r="BD183">
        <f t="shared" si="252"/>
        <v>5.7930517743574597E-3</v>
      </c>
      <c r="BE183">
        <f t="shared" si="252"/>
        <v>5.4434864650366012E-3</v>
      </c>
      <c r="BF183">
        <f t="shared" si="252"/>
        <v>5.1311553528772588E-3</v>
      </c>
      <c r="BG183">
        <f t="shared" si="252"/>
        <v>4.8495744696786429E-3</v>
      </c>
      <c r="BH183">
        <f t="shared" si="259"/>
        <v>4.5938939643136003E-3</v>
      </c>
      <c r="BI183">
        <f t="shared" si="259"/>
        <v>4.3603669800033155E-3</v>
      </c>
      <c r="BJ183">
        <f t="shared" si="259"/>
        <v>4.146024071144336E-3</v>
      </c>
      <c r="BK183">
        <f t="shared" si="259"/>
        <v>3.9484630194654277E-3</v>
      </c>
      <c r="BL183">
        <f t="shared" si="260"/>
        <v>3.7657073470992622E-3</v>
      </c>
      <c r="BM183">
        <f t="shared" si="260"/>
        <v>3.5961077231501425E-3</v>
      </c>
      <c r="BN183">
        <f t="shared" si="260"/>
        <v>3.4382712364215127E-3</v>
      </c>
      <c r="BO183">
        <f t="shared" si="260"/>
        <v>3.2910093891013298E-3</v>
      </c>
      <c r="BP183">
        <f t="shared" si="260"/>
        <v>3.1532990340783404E-3</v>
      </c>
      <c r="BQ183">
        <f t="shared" si="260"/>
        <v>3.0242524869690231E-3</v>
      </c>
      <c r="BR183">
        <f t="shared" si="260"/>
        <v>2.9030942844469861E-3</v>
      </c>
      <c r="BS183">
        <f t="shared" si="260"/>
        <v>2.7891428505239825E-3</v>
      </c>
      <c r="BT183">
        <f t="shared" si="260"/>
        <v>2.681795849365824E-3</v>
      </c>
      <c r="BU183">
        <f t="shared" si="260"/>
        <v>2.5805183496559474E-3</v>
      </c>
      <c r="BV183">
        <f t="shared" si="253"/>
        <v>2.4848331627074067E-3</v>
      </c>
      <c r="BW183">
        <f t="shared" si="253"/>
        <v>2.3943128820758386E-3</v>
      </c>
      <c r="BX183">
        <f t="shared" si="253"/>
        <v>2.3085732700069451E-3</v>
      </c>
      <c r="BY183">
        <f t="shared" si="253"/>
        <v>2.22726772089404E-3</v>
      </c>
      <c r="BZ183">
        <f t="shared" si="253"/>
        <v>2.1500825940304028E-3</v>
      </c>
      <c r="CA183">
        <f t="shared" si="253"/>
        <v>2.0767332540139369E-3</v>
      </c>
      <c r="CB183">
        <f t="shared" si="253"/>
        <v>2.0069606917566471E-3</v>
      </c>
      <c r="CC183">
        <f t="shared" si="253"/>
        <v>1.9405286253211017E-3</v>
      </c>
      <c r="CD183">
        <f t="shared" si="253"/>
        <v>1.8772209999617657E-3</v>
      </c>
      <c r="CE183">
        <f t="shared" si="253"/>
        <v>1.8168398223634328E-3</v>
      </c>
      <c r="CF183">
        <f t="shared" si="261"/>
        <v>1.7592032762738016E-3</v>
      </c>
      <c r="CG183">
        <f t="shared" si="261"/>
        <v>1.7041440763469133E-3</v>
      </c>
      <c r="CH183">
        <f t="shared" si="261"/>
        <v>1.6515080246555945E-3</v>
      </c>
      <c r="CI183">
        <f t="shared" si="261"/>
        <v>1.601152740445301E-3</v>
      </c>
      <c r="CJ183">
        <f t="shared" si="261"/>
        <v>1.552946538627732E-3</v>
      </c>
      <c r="CK183">
        <f t="shared" si="261"/>
        <v>1.5067674365066123E-3</v>
      </c>
      <c r="CL183">
        <f t="shared" si="261"/>
        <v>1.4625022714861596E-3</v>
      </c>
      <c r="CM183">
        <f t="shared" si="261"/>
        <v>1.4200459151856102E-3</v>
      </c>
      <c r="CN183">
        <f t="shared" si="261"/>
        <v>1.3793005715877899E-3</v>
      </c>
      <c r="CO183">
        <f t="shared" si="261"/>
        <v>1.3401751486772568E-3</v>
      </c>
      <c r="CP183">
        <f t="shared" si="254"/>
        <v>1.3025846945458792E-3</v>
      </c>
      <c r="CQ183">
        <f t="shared" si="254"/>
        <v>1.2664498902175431E-3</v>
      </c>
      <c r="CR183">
        <f t="shared" si="254"/>
        <v>8.1552011589360951E-4</v>
      </c>
      <c r="CS183">
        <f t="shared" si="254"/>
        <v>5.2977945677518264E-4</v>
      </c>
      <c r="CT183">
        <f t="shared" si="254"/>
        <v>3.6695252644211563E-4</v>
      </c>
      <c r="CU183">
        <f t="shared" si="254"/>
        <v>2.5531544714014689E-4</v>
      </c>
      <c r="CV183">
        <f t="shared" si="254"/>
        <v>1.7435954509515149E-4</v>
      </c>
      <c r="CW183">
        <f t="shared" si="254"/>
        <v>1.1463399197006139E-4</v>
      </c>
      <c r="CX183">
        <f t="shared" si="254"/>
        <v>7.0805823938540222E-5</v>
      </c>
      <c r="CY183">
        <f t="shared" si="254"/>
        <v>3.9490303279374084E-5</v>
      </c>
      <c r="CZ183">
        <f t="shared" si="254"/>
        <v>1.836554427624606E-5</v>
      </c>
      <c r="DA183">
        <f t="shared" si="254"/>
        <v>5.7479956272086896E-6</v>
      </c>
      <c r="DB183">
        <f t="shared" si="254"/>
        <v>3.6517935321739543E-7</v>
      </c>
      <c r="DC183">
        <f t="shared" si="254"/>
        <v>0</v>
      </c>
      <c r="DD183">
        <f t="shared" si="254"/>
        <v>0</v>
      </c>
      <c r="DE183">
        <f t="shared" si="254"/>
        <v>0</v>
      </c>
      <c r="DF183">
        <f t="shared" si="262"/>
        <v>0</v>
      </c>
      <c r="DG183">
        <f t="shared" si="262"/>
        <v>0</v>
      </c>
      <c r="DH183">
        <f t="shared" si="262"/>
        <v>0</v>
      </c>
      <c r="DI183">
        <f t="shared" si="262"/>
        <v>0</v>
      </c>
      <c r="DJ183">
        <f t="shared" si="263"/>
        <v>0</v>
      </c>
      <c r="DK183">
        <f t="shared" si="263"/>
        <v>0</v>
      </c>
      <c r="DL183">
        <f t="shared" si="263"/>
        <v>0</v>
      </c>
      <c r="DM183">
        <f t="shared" si="263"/>
        <v>0</v>
      </c>
      <c r="DN183">
        <f t="shared" si="263"/>
        <v>0</v>
      </c>
      <c r="DO183">
        <f t="shared" si="263"/>
        <v>0</v>
      </c>
      <c r="DP183">
        <f t="shared" si="263"/>
        <v>0</v>
      </c>
      <c r="DQ183">
        <f t="shared" si="263"/>
        <v>0</v>
      </c>
      <c r="DR183">
        <f t="shared" si="263"/>
        <v>0</v>
      </c>
      <c r="DS183">
        <f t="shared" si="263"/>
        <v>0</v>
      </c>
      <c r="DT183">
        <f t="shared" si="255"/>
        <v>0</v>
      </c>
      <c r="DU183">
        <f t="shared" si="255"/>
        <v>0</v>
      </c>
      <c r="DV183">
        <f t="shared" si="255"/>
        <v>0</v>
      </c>
      <c r="DW183">
        <f t="shared" si="255"/>
        <v>0</v>
      </c>
      <c r="DX183">
        <f t="shared" si="255"/>
        <v>0</v>
      </c>
      <c r="DY183">
        <f t="shared" si="255"/>
        <v>0</v>
      </c>
      <c r="DZ183">
        <f t="shared" si="255"/>
        <v>0</v>
      </c>
      <c r="EA183">
        <f t="shared" si="255"/>
        <v>0</v>
      </c>
      <c r="EB183">
        <f t="shared" si="255"/>
        <v>0</v>
      </c>
      <c r="EC183">
        <f t="shared" si="255"/>
        <v>0</v>
      </c>
      <c r="ED183">
        <f t="shared" si="264"/>
        <v>0</v>
      </c>
      <c r="EE183">
        <f t="shared" si="264"/>
        <v>0</v>
      </c>
      <c r="EF183">
        <f t="shared" si="264"/>
        <v>0</v>
      </c>
      <c r="EG183">
        <f t="shared" si="264"/>
        <v>0</v>
      </c>
      <c r="EH183">
        <f t="shared" si="264"/>
        <v>0</v>
      </c>
      <c r="EI183">
        <f t="shared" si="264"/>
        <v>0</v>
      </c>
      <c r="EJ183">
        <f t="shared" si="264"/>
        <v>0</v>
      </c>
      <c r="EK183">
        <f t="shared" si="264"/>
        <v>0</v>
      </c>
      <c r="EL183">
        <f t="shared" si="264"/>
        <v>0</v>
      </c>
      <c r="EM183">
        <f t="shared" si="264"/>
        <v>0</v>
      </c>
      <c r="EN183">
        <f t="shared" si="265"/>
        <v>0</v>
      </c>
      <c r="EO183">
        <f t="shared" si="265"/>
        <v>0</v>
      </c>
      <c r="EP183">
        <f t="shared" si="265"/>
        <v>0</v>
      </c>
      <c r="EQ183">
        <f t="shared" si="265"/>
        <v>0</v>
      </c>
      <c r="ER183">
        <f t="shared" si="265"/>
        <v>0</v>
      </c>
      <c r="ES183">
        <f t="shared" si="265"/>
        <v>0</v>
      </c>
      <c r="ET183">
        <f t="shared" si="265"/>
        <v>0</v>
      </c>
      <c r="EU183">
        <f t="shared" si="265"/>
        <v>0</v>
      </c>
      <c r="EV183">
        <f t="shared" si="265"/>
        <v>0</v>
      </c>
      <c r="EW183">
        <f t="shared" si="265"/>
        <v>0</v>
      </c>
      <c r="EX183">
        <f t="shared" si="265"/>
        <v>0</v>
      </c>
      <c r="EZ183">
        <f t="shared" si="238"/>
        <v>0.8853199200827454</v>
      </c>
      <c r="FB183">
        <f t="shared" si="239"/>
        <v>1.0571852601786391E-2</v>
      </c>
      <c r="FC183">
        <f t="shared" si="240"/>
        <v>0.24866437322955762</v>
      </c>
    </row>
    <row r="184" spans="1:159" x14ac:dyDescent="0.25">
      <c r="A184">
        <v>1185</v>
      </c>
      <c r="B184" s="19">
        <f>'Input spectra'!Y183</f>
        <v>4.2688352605338799E-2</v>
      </c>
      <c r="C184">
        <f>'Input spectra'!F183</f>
        <v>0</v>
      </c>
      <c r="D184">
        <f t="shared" si="256"/>
        <v>2.0653927966864227E-2</v>
      </c>
      <c r="E184">
        <f t="shared" si="256"/>
        <v>2.0416174974375416E-2</v>
      </c>
      <c r="F184">
        <f t="shared" si="256"/>
        <v>2.0180072739300933E-2</v>
      </c>
      <c r="G184">
        <f t="shared" si="256"/>
        <v>1.9945611512169718E-2</v>
      </c>
      <c r="H184">
        <f t="shared" si="256"/>
        <v>1.9712781596617497E-2</v>
      </c>
      <c r="I184">
        <f t="shared" si="256"/>
        <v>1.9481573349111225E-2</v>
      </c>
      <c r="J184">
        <f t="shared" si="256"/>
        <v>1.925197717867496E-2</v>
      </c>
      <c r="K184">
        <f t="shared" si="256"/>
        <v>1.9023983546617079E-2</v>
      </c>
      <c r="L184">
        <f t="shared" si="256"/>
        <v>1.8797582966258872E-2</v>
      </c>
      <c r="M184">
        <f t="shared" si="256"/>
        <v>1.8572766002664508E-2</v>
      </c>
      <c r="N184">
        <f t="shared" si="251"/>
        <v>1.834952327237235E-2</v>
      </c>
      <c r="O184">
        <f t="shared" si="251"/>
        <v>1.8127845443127618E-2</v>
      </c>
      <c r="P184">
        <f t="shared" si="251"/>
        <v>1.7907723233616408E-2</v>
      </c>
      <c r="Q184">
        <f t="shared" si="251"/>
        <v>1.7689147413201031E-2</v>
      </c>
      <c r="R184">
        <f t="shared" si="251"/>
        <v>1.7472108801656696E-2</v>
      </c>
      <c r="S184">
        <f t="shared" si="251"/>
        <v>1.7256598268909518E-2</v>
      </c>
      <c r="T184">
        <f t="shared" si="251"/>
        <v>1.7042606734775829E-2</v>
      </c>
      <c r="U184">
        <f t="shared" si="251"/>
        <v>1.6830125168702793E-2</v>
      </c>
      <c r="V184">
        <f t="shared" si="251"/>
        <v>1.661914458951038E-2</v>
      </c>
      <c r="W184">
        <f t="shared" si="251"/>
        <v>1.6409656065134563E-2</v>
      </c>
      <c r="X184">
        <f t="shared" si="251"/>
        <v>1.6201650712371854E-2</v>
      </c>
      <c r="Y184">
        <f t="shared" si="251"/>
        <v>1.5995119696625121E-2</v>
      </c>
      <c r="Z184">
        <f t="shared" si="251"/>
        <v>1.5790054231650669E-2</v>
      </c>
      <c r="AA184">
        <f t="shared" si="251"/>
        <v>1.5586445579306593E-2</v>
      </c>
      <c r="AB184">
        <f t="shared" si="251"/>
        <v>1.5384285049302417E-2</v>
      </c>
      <c r="AC184">
        <f t="shared" si="251"/>
        <v>1.5183563998949986E-2</v>
      </c>
      <c r="AD184">
        <f t="shared" si="257"/>
        <v>1.4984273832915592E-2</v>
      </c>
      <c r="AE184">
        <f t="shared" si="257"/>
        <v>1.4786406002973375E-2</v>
      </c>
      <c r="AF184">
        <f t="shared" si="257"/>
        <v>1.4589952007759959E-2</v>
      </c>
      <c r="AG184">
        <f t="shared" si="257"/>
        <v>1.4394903392530295E-2</v>
      </c>
      <c r="AH184">
        <f t="shared" si="258"/>
        <v>1.4201251748914793E-2</v>
      </c>
      <c r="AI184">
        <f t="shared" si="258"/>
        <v>1.4008988714677607E-2</v>
      </c>
      <c r="AJ184">
        <f t="shared" si="258"/>
        <v>1.3818105973476201E-2</v>
      </c>
      <c r="AK184">
        <f t="shared" si="258"/>
        <v>1.3628595254622075E-2</v>
      </c>
      <c r="AL184">
        <f t="shared" si="258"/>
        <v>1.3440448332842738E-2</v>
      </c>
      <c r="AM184">
        <f t="shared" si="258"/>
        <v>1.3253657028044858E-2</v>
      </c>
      <c r="AN184">
        <f t="shared" si="258"/>
        <v>1.306821320507859E-2</v>
      </c>
      <c r="AO184">
        <f t="shared" si="258"/>
        <v>1.2884108773503145E-2</v>
      </c>
      <c r="AP184">
        <f t="shared" si="258"/>
        <v>1.2701335687353484E-2</v>
      </c>
      <c r="AQ184">
        <f t="shared" si="258"/>
        <v>1.2519885944908214E-2</v>
      </c>
      <c r="AR184">
        <f t="shared" si="252"/>
        <v>1.2339751588458665E-2</v>
      </c>
      <c r="AS184">
        <f t="shared" si="252"/>
        <v>1.2160924704079113E-2</v>
      </c>
      <c r="AT184">
        <f t="shared" si="252"/>
        <v>1.1983397421398147E-2</v>
      </c>
      <c r="AU184">
        <f t="shared" si="252"/>
        <v>1.1807161913371255E-2</v>
      </c>
      <c r="AV184">
        <f t="shared" si="252"/>
        <v>1.1632210396054466E-2</v>
      </c>
      <c r="AW184">
        <f t="shared" si="252"/>
        <v>1.1458535128379211E-2</v>
      </c>
      <c r="AX184">
        <f t="shared" si="252"/>
        <v>1.0187950070460219E-2</v>
      </c>
      <c r="AY184">
        <f t="shared" si="252"/>
        <v>8.7071234497173924E-3</v>
      </c>
      <c r="AZ184">
        <f t="shared" si="252"/>
        <v>7.8396676367660078E-3</v>
      </c>
      <c r="BA184">
        <f t="shared" si="252"/>
        <v>7.1827770721258587E-3</v>
      </c>
      <c r="BB184">
        <f t="shared" si="252"/>
        <v>6.646119680367474E-3</v>
      </c>
      <c r="BC184">
        <f t="shared" si="252"/>
        <v>6.1905524386161913E-3</v>
      </c>
      <c r="BD184">
        <f t="shared" si="252"/>
        <v>5.7946340158517165E-3</v>
      </c>
      <c r="BE184">
        <f t="shared" si="252"/>
        <v>5.4450018262728493E-3</v>
      </c>
      <c r="BF184">
        <f t="shared" si="252"/>
        <v>5.132610722214194E-3</v>
      </c>
      <c r="BG184">
        <f t="shared" si="252"/>
        <v>4.8509754491115713E-3</v>
      </c>
      <c r="BH184">
        <f t="shared" si="259"/>
        <v>4.5952452138923643E-3</v>
      </c>
      <c r="BI184">
        <f t="shared" si="259"/>
        <v>4.3616724461561333E-3</v>
      </c>
      <c r="BJ184">
        <f t="shared" si="259"/>
        <v>4.1472871447842874E-3</v>
      </c>
      <c r="BK184">
        <f t="shared" si="259"/>
        <v>3.94968664937993E-3</v>
      </c>
      <c r="BL184">
        <f t="shared" si="260"/>
        <v>3.7668941236478869E-3</v>
      </c>
      <c r="BM184">
        <f t="shared" si="260"/>
        <v>3.5972599415546652E-3</v>
      </c>
      <c r="BN184">
        <f t="shared" si="260"/>
        <v>3.4393909456155538E-3</v>
      </c>
      <c r="BO184">
        <f t="shared" si="260"/>
        <v>3.2920984301053773E-3</v>
      </c>
      <c r="BP184">
        <f t="shared" si="260"/>
        <v>3.1543590706121978E-3</v>
      </c>
      <c r="BQ184">
        <f t="shared" si="260"/>
        <v>3.0252850302029096E-3</v>
      </c>
      <c r="BR184">
        <f t="shared" si="260"/>
        <v>2.9041007132533541E-3</v>
      </c>
      <c r="BS184">
        <f t="shared" si="260"/>
        <v>2.7901244282247423E-3</v>
      </c>
      <c r="BT184">
        <f t="shared" si="260"/>
        <v>2.6827537377138852E-3</v>
      </c>
      <c r="BU184">
        <f t="shared" si="260"/>
        <v>2.5814536206084033E-3</v>
      </c>
      <c r="BV184">
        <f t="shared" si="253"/>
        <v>2.485746808416585E-3</v>
      </c>
      <c r="BW184">
        <f t="shared" si="253"/>
        <v>2.3952058234282428E-3</v>
      </c>
      <c r="BX184">
        <f t="shared" si="253"/>
        <v>2.3094463639685503E-3</v>
      </c>
      <c r="BY184">
        <f t="shared" si="253"/>
        <v>2.2281217668664631E-3</v>
      </c>
      <c r="BZ184">
        <f t="shared" si="253"/>
        <v>2.150918339381348E-3</v>
      </c>
      <c r="CA184">
        <f t="shared" si="253"/>
        <v>2.0775513989135783E-3</v>
      </c>
      <c r="CB184">
        <f t="shared" si="253"/>
        <v>2.0077618934269429E-3</v>
      </c>
      <c r="CC184">
        <f t="shared" si="253"/>
        <v>1.9413135017855966E-3</v>
      </c>
      <c r="CD184">
        <f t="shared" si="253"/>
        <v>1.8779901333680722E-3</v>
      </c>
      <c r="CE184">
        <f t="shared" si="253"/>
        <v>1.8175937619382711E-3</v>
      </c>
      <c r="CF184">
        <f t="shared" si="261"/>
        <v>1.7599425409605858E-3</v>
      </c>
      <c r="CG184">
        <f t="shared" si="261"/>
        <v>1.7048691571678418E-3</v>
      </c>
      <c r="CH184">
        <f t="shared" si="261"/>
        <v>1.6522193868336557E-3</v>
      </c>
      <c r="CI184">
        <f t="shared" si="261"/>
        <v>1.6018508253162272E-3</v>
      </c>
      <c r="CJ184">
        <f t="shared" si="261"/>
        <v>1.5536317653674914E-3</v>
      </c>
      <c r="CK184">
        <f t="shared" si="261"/>
        <v>1.5074402036963502E-3</v>
      </c>
      <c r="CL184">
        <f t="shared" si="261"/>
        <v>1.4631629585334083E-3</v>
      </c>
      <c r="CM184">
        <f t="shared" si="261"/>
        <v>1.4206948836180259E-3</v>
      </c>
      <c r="CN184">
        <f t="shared" si="261"/>
        <v>1.3799381662334812E-3</v>
      </c>
      <c r="CO184">
        <f t="shared" si="261"/>
        <v>1.3408016987439477E-3</v>
      </c>
      <c r="CP184">
        <f t="shared" si="254"/>
        <v>1.3032005146095724E-3</v>
      </c>
      <c r="CQ184">
        <f t="shared" si="254"/>
        <v>1.2670552811300272E-3</v>
      </c>
      <c r="CR184">
        <f t="shared" si="254"/>
        <v>8.1591423740564218E-4</v>
      </c>
      <c r="CS184">
        <f t="shared" si="254"/>
        <v>5.3003827022263315E-4</v>
      </c>
      <c r="CT184">
        <f t="shared" si="254"/>
        <v>3.6713372204389056E-4</v>
      </c>
      <c r="CU184">
        <f t="shared" si="254"/>
        <v>2.5544285955679102E-4</v>
      </c>
      <c r="CV184">
        <f t="shared" si="254"/>
        <v>1.7444747349246176E-4</v>
      </c>
      <c r="CW184">
        <f t="shared" si="254"/>
        <v>1.1469240348742071E-4</v>
      </c>
      <c r="CX184">
        <f t="shared" si="254"/>
        <v>7.0842274945858531E-5</v>
      </c>
      <c r="CY184">
        <f t="shared" si="254"/>
        <v>3.951084048172055E-5</v>
      </c>
      <c r="CZ184">
        <f t="shared" si="254"/>
        <v>1.8375191904538118E-5</v>
      </c>
      <c r="DA184">
        <f t="shared" si="254"/>
        <v>5.7510453172549557E-6</v>
      </c>
      <c r="DB184">
        <f t="shared" si="254"/>
        <v>3.6537502374984169E-7</v>
      </c>
      <c r="DC184">
        <f t="shared" si="254"/>
        <v>0</v>
      </c>
      <c r="DD184">
        <f t="shared" si="254"/>
        <v>0</v>
      </c>
      <c r="DE184">
        <f t="shared" si="254"/>
        <v>0</v>
      </c>
      <c r="DF184">
        <f t="shared" si="262"/>
        <v>0</v>
      </c>
      <c r="DG184">
        <f t="shared" si="262"/>
        <v>0</v>
      </c>
      <c r="DH184">
        <f t="shared" si="262"/>
        <v>0</v>
      </c>
      <c r="DI184">
        <f t="shared" si="262"/>
        <v>0</v>
      </c>
      <c r="DJ184">
        <f t="shared" si="263"/>
        <v>0</v>
      </c>
      <c r="DK184">
        <f t="shared" si="263"/>
        <v>0</v>
      </c>
      <c r="DL184">
        <f t="shared" si="263"/>
        <v>0</v>
      </c>
      <c r="DM184">
        <f t="shared" si="263"/>
        <v>0</v>
      </c>
      <c r="DN184">
        <f t="shared" si="263"/>
        <v>0</v>
      </c>
      <c r="DO184">
        <f t="shared" si="263"/>
        <v>0</v>
      </c>
      <c r="DP184">
        <f t="shared" si="263"/>
        <v>0</v>
      </c>
      <c r="DQ184">
        <f t="shared" si="263"/>
        <v>0</v>
      </c>
      <c r="DR184">
        <f t="shared" si="263"/>
        <v>0</v>
      </c>
      <c r="DS184">
        <f t="shared" si="263"/>
        <v>0</v>
      </c>
      <c r="DT184">
        <f t="shared" si="255"/>
        <v>0</v>
      </c>
      <c r="DU184">
        <f t="shared" si="255"/>
        <v>0</v>
      </c>
      <c r="DV184">
        <f t="shared" si="255"/>
        <v>0</v>
      </c>
      <c r="DW184">
        <f t="shared" si="255"/>
        <v>0</v>
      </c>
      <c r="DX184">
        <f t="shared" si="255"/>
        <v>0</v>
      </c>
      <c r="DY184">
        <f t="shared" si="255"/>
        <v>0</v>
      </c>
      <c r="DZ184">
        <f t="shared" si="255"/>
        <v>0</v>
      </c>
      <c r="EA184">
        <f t="shared" si="255"/>
        <v>0</v>
      </c>
      <c r="EB184">
        <f t="shared" si="255"/>
        <v>0</v>
      </c>
      <c r="EC184">
        <f t="shared" si="255"/>
        <v>0</v>
      </c>
      <c r="ED184">
        <f t="shared" si="264"/>
        <v>0</v>
      </c>
      <c r="EE184">
        <f t="shared" si="264"/>
        <v>0</v>
      </c>
      <c r="EF184">
        <f t="shared" si="264"/>
        <v>0</v>
      </c>
      <c r="EG184">
        <f t="shared" si="264"/>
        <v>0</v>
      </c>
      <c r="EH184">
        <f t="shared" si="264"/>
        <v>0</v>
      </c>
      <c r="EI184">
        <f t="shared" si="264"/>
        <v>0</v>
      </c>
      <c r="EJ184">
        <f t="shared" si="264"/>
        <v>0</v>
      </c>
      <c r="EK184">
        <f t="shared" si="264"/>
        <v>0</v>
      </c>
      <c r="EL184">
        <f t="shared" si="264"/>
        <v>0</v>
      </c>
      <c r="EM184">
        <f t="shared" si="264"/>
        <v>0</v>
      </c>
      <c r="EN184">
        <f t="shared" si="265"/>
        <v>0</v>
      </c>
      <c r="EO184">
        <f t="shared" si="265"/>
        <v>0</v>
      </c>
      <c r="EP184">
        <f t="shared" si="265"/>
        <v>0</v>
      </c>
      <c r="EQ184">
        <f t="shared" si="265"/>
        <v>0</v>
      </c>
      <c r="ER184">
        <f t="shared" si="265"/>
        <v>0</v>
      </c>
      <c r="ES184">
        <f t="shared" si="265"/>
        <v>0</v>
      </c>
      <c r="ET184">
        <f t="shared" si="265"/>
        <v>0</v>
      </c>
      <c r="EU184">
        <f t="shared" si="265"/>
        <v>0</v>
      </c>
      <c r="EV184">
        <f t="shared" si="265"/>
        <v>0</v>
      </c>
      <c r="EW184">
        <f t="shared" si="265"/>
        <v>0</v>
      </c>
      <c r="EX184">
        <f t="shared" si="265"/>
        <v>0</v>
      </c>
      <c r="EZ184">
        <f t="shared" ref="EZ184:EZ247" si="266">SUM(D184:EX184)</f>
        <v>0.88544815186805137</v>
      </c>
      <c r="FB184">
        <f t="shared" ref="FB184:FB247" si="267">(1-EXP(-(C184*_c3+B184)*_t))/2</f>
        <v>1.0559000701046095E-2</v>
      </c>
      <c r="FC184">
        <f t="shared" ref="FC184:FC247" si="268">LN(1-FB184)/(-(C184*_c3+B184))</f>
        <v>0.24866601430283652</v>
      </c>
    </row>
    <row r="185" spans="1:159" x14ac:dyDescent="0.25">
      <c r="A185">
        <v>1190</v>
      </c>
      <c r="B185" s="19">
        <f>'Input spectra'!Y184</f>
        <v>4.2635835266185203E-2</v>
      </c>
      <c r="C185">
        <f>'Input spectra'!F184</f>
        <v>0</v>
      </c>
      <c r="D185">
        <f t="shared" si="256"/>
        <v>2.0653927966864227E-2</v>
      </c>
      <c r="E185">
        <f t="shared" si="256"/>
        <v>2.0416282194975498E-2</v>
      </c>
      <c r="F185">
        <f t="shared" si="256"/>
        <v>2.0180284701158936E-2</v>
      </c>
      <c r="G185">
        <f t="shared" si="256"/>
        <v>1.9945925761778571E-2</v>
      </c>
      <c r="H185">
        <f t="shared" si="256"/>
        <v>1.9713195706101774E-2</v>
      </c>
      <c r="I185">
        <f t="shared" si="256"/>
        <v>1.9482084916025138E-2</v>
      </c>
      <c r="J185">
        <f t="shared" si="256"/>
        <v>1.9252583825801681E-2</v>
      </c>
      <c r="K185">
        <f t="shared" si="256"/>
        <v>1.9024682921769443E-2</v>
      </c>
      <c r="L185">
        <f t="shared" si="256"/>
        <v>1.8798372742081453E-2</v>
      </c>
      <c r="M185">
        <f t="shared" si="256"/>
        <v>1.8573643876437028E-2</v>
      </c>
      <c r="N185">
        <f t="shared" si="251"/>
        <v>1.8350486965814438E-2</v>
      </c>
      <c r="O185">
        <f t="shared" si="251"/>
        <v>1.8128892702204906E-2</v>
      </c>
      <c r="P185">
        <f t="shared" si="251"/>
        <v>1.7908851828347942E-2</v>
      </c>
      <c r="Q185">
        <f t="shared" si="251"/>
        <v>1.7690355137468014E-2</v>
      </c>
      <c r="R185">
        <f t="shared" si="251"/>
        <v>1.7473393473012515E-2</v>
      </c>
      <c r="S185">
        <f t="shared" si="251"/>
        <v>1.7257957728391102E-2</v>
      </c>
      <c r="T185">
        <f t="shared" si="251"/>
        <v>1.7044038846716274E-2</v>
      </c>
      <c r="U185">
        <f t="shared" si="251"/>
        <v>1.68316278205453E-2</v>
      </c>
      <c r="V185">
        <f t="shared" si="251"/>
        <v>1.6620715691623433E-2</v>
      </c>
      <c r="W185">
        <f t="shared" si="251"/>
        <v>1.6411293550628401E-2</v>
      </c>
      <c r="X185">
        <f t="shared" si="251"/>
        <v>1.6203352536916207E-2</v>
      </c>
      <c r="Y185">
        <f t="shared" si="251"/>
        <v>1.5996883838268174E-2</v>
      </c>
      <c r="Z185">
        <f t="shared" si="251"/>
        <v>1.5791878690639288E-2</v>
      </c>
      <c r="AA185">
        <f t="shared" si="251"/>
        <v>1.5588328377907792E-2</v>
      </c>
      <c r="AB185">
        <f t="shared" si="251"/>
        <v>1.5386224231626052E-2</v>
      </c>
      <c r="AC185">
        <f t="shared" si="251"/>
        <v>1.5185557630772655E-2</v>
      </c>
      <c r="AD185">
        <f t="shared" si="257"/>
        <v>1.4986320001505762E-2</v>
      </c>
      <c r="AE185">
        <f t="shared" si="257"/>
        <v>1.4788502816917719E-2</v>
      </c>
      <c r="AF185">
        <f t="shared" si="257"/>
        <v>1.4592097596790884E-2</v>
      </c>
      <c r="AG185">
        <f t="shared" si="257"/>
        <v>1.4397095907354664E-2</v>
      </c>
      <c r="AH185">
        <f t="shared" si="258"/>
        <v>1.4203489361043825E-2</v>
      </c>
      <c r="AI185">
        <f t="shared" si="258"/>
        <v>1.401126961625797E-2</v>
      </c>
      <c r="AJ185">
        <f t="shared" si="258"/>
        <v>1.3820428377122253E-2</v>
      </c>
      <c r="AK185">
        <f t="shared" si="258"/>
        <v>1.3630957393249276E-2</v>
      </c>
      <c r="AL185">
        <f t="shared" si="258"/>
        <v>1.344284845950222E-2</v>
      </c>
      <c r="AM185">
        <f t="shared" si="258"/>
        <v>1.3256093415759134E-2</v>
      </c>
      <c r="AN185">
        <f t="shared" si="258"/>
        <v>1.3070684146678413E-2</v>
      </c>
      <c r="AO185">
        <f t="shared" si="258"/>
        <v>1.2886612581465486E-2</v>
      </c>
      <c r="AP185">
        <f t="shared" si="258"/>
        <v>1.2703870693640647E-2</v>
      </c>
      <c r="AQ185">
        <f t="shared" si="258"/>
        <v>1.252245050080807E-2</v>
      </c>
      <c r="AR185">
        <f t="shared" si="252"/>
        <v>1.234234406442598E-2</v>
      </c>
      <c r="AS185">
        <f t="shared" si="252"/>
        <v>1.2163543489578002E-2</v>
      </c>
      <c r="AT185">
        <f t="shared" si="252"/>
        <v>1.1986040924745617E-2</v>
      </c>
      <c r="AU185">
        <f t="shared" si="252"/>
        <v>1.1809828561581828E-2</v>
      </c>
      <c r="AV185">
        <f t="shared" si="252"/>
        <v>1.1634898634685906E-2</v>
      </c>
      <c r="AW185">
        <f t="shared" si="252"/>
        <v>1.1461243421379309E-2</v>
      </c>
      <c r="AX185">
        <f t="shared" si="252"/>
        <v>1.0190411570306517E-2</v>
      </c>
      <c r="AY185">
        <f t="shared" si="252"/>
        <v>8.7092729072731166E-3</v>
      </c>
      <c r="AZ185">
        <f t="shared" si="252"/>
        <v>7.8416441346003483E-3</v>
      </c>
      <c r="BA185">
        <f t="shared" si="252"/>
        <v>7.1846256896364669E-3</v>
      </c>
      <c r="BB185">
        <f t="shared" si="252"/>
        <v>6.6478650921249442E-3</v>
      </c>
      <c r="BC185">
        <f t="shared" si="252"/>
        <v>6.1922107285271926E-3</v>
      </c>
      <c r="BD185">
        <f t="shared" si="252"/>
        <v>5.7962166894995667E-3</v>
      </c>
      <c r="BE185">
        <f t="shared" si="252"/>
        <v>5.4465176093563255E-3</v>
      </c>
      <c r="BF185">
        <f t="shared" si="252"/>
        <v>5.1340665043431329E-3</v>
      </c>
      <c r="BG185">
        <f t="shared" si="252"/>
        <v>4.8523768332693652E-3</v>
      </c>
      <c r="BH185">
        <f t="shared" si="259"/>
        <v>4.5965968609281531E-3</v>
      </c>
      <c r="BI185">
        <f t="shared" si="259"/>
        <v>4.3629783031572172E-3</v>
      </c>
      <c r="BJ185">
        <f t="shared" si="259"/>
        <v>4.1485506032157855E-3</v>
      </c>
      <c r="BK185">
        <f t="shared" si="259"/>
        <v>3.9509106584977218E-3</v>
      </c>
      <c r="BL185">
        <f t="shared" si="260"/>
        <v>3.7680812742135147E-3</v>
      </c>
      <c r="BM185">
        <f t="shared" si="260"/>
        <v>3.5984125291381318E-3</v>
      </c>
      <c r="BN185">
        <f t="shared" si="260"/>
        <v>3.4405110194546712E-3</v>
      </c>
      <c r="BO185">
        <f t="shared" si="260"/>
        <v>3.2931878314883139E-3</v>
      </c>
      <c r="BP185">
        <f t="shared" si="260"/>
        <v>3.1554194634958468E-3</v>
      </c>
      <c r="BQ185">
        <f t="shared" si="260"/>
        <v>3.0263179259687138E-3</v>
      </c>
      <c r="BR185">
        <f t="shared" si="260"/>
        <v>2.9051074909629405E-3</v>
      </c>
      <c r="BS185">
        <f t="shared" si="260"/>
        <v>2.7911063513702621E-3</v>
      </c>
      <c r="BT185">
        <f t="shared" si="260"/>
        <v>2.6837119682021162E-3</v>
      </c>
      <c r="BU185">
        <f t="shared" si="260"/>
        <v>2.5823892305360703E-3</v>
      </c>
      <c r="BV185">
        <f t="shared" si="253"/>
        <v>2.4866607900631992E-3</v>
      </c>
      <c r="BW185">
        <f t="shared" si="253"/>
        <v>2.396099097796547E-3</v>
      </c>
      <c r="BX185">
        <f t="shared" si="253"/>
        <v>2.3103197881310959E-3</v>
      </c>
      <c r="BY185">
        <f t="shared" si="253"/>
        <v>2.228976140322878E-3</v>
      </c>
      <c r="BZ185">
        <f t="shared" si="253"/>
        <v>2.1517544095897164E-3</v>
      </c>
      <c r="CA185">
        <f t="shared" si="253"/>
        <v>2.0783698661276414E-3</v>
      </c>
      <c r="CB185">
        <f t="shared" si="253"/>
        <v>2.0085634149461119E-3</v>
      </c>
      <c r="CC185">
        <f t="shared" si="253"/>
        <v>1.9420986957053748E-3</v>
      </c>
      <c r="CD185">
        <f t="shared" si="253"/>
        <v>1.8787595819030696E-3</v>
      </c>
      <c r="CE185">
        <f t="shared" si="253"/>
        <v>1.8183480143777195E-3</v>
      </c>
      <c r="CF185">
        <f t="shared" si="261"/>
        <v>1.7606821163063395E-3</v>
      </c>
      <c r="CG185">
        <f t="shared" si="261"/>
        <v>1.7055945464968384E-3</v>
      </c>
      <c r="CH185">
        <f t="shared" si="261"/>
        <v>1.6529310554202485E-3</v>
      </c>
      <c r="CI185">
        <f t="shared" si="261"/>
        <v>1.6025492145444293E-3</v>
      </c>
      <c r="CJ185">
        <f t="shared" si="261"/>
        <v>1.5543172944587312E-3</v>
      </c>
      <c r="CK185">
        <f t="shared" si="261"/>
        <v>1.5081132712746418E-3</v>
      </c>
      <c r="CL185">
        <f t="shared" si="261"/>
        <v>1.4638239440467743E-3</v>
      </c>
      <c r="CM185">
        <f t="shared" si="261"/>
        <v>1.421344148632419E-3</v>
      </c>
      <c r="CN185">
        <f t="shared" si="261"/>
        <v>1.3805760556132867E-3</v>
      </c>
      <c r="CO185">
        <f t="shared" si="261"/>
        <v>1.3414285417312961E-3</v>
      </c>
      <c r="CP185">
        <f t="shared" si="254"/>
        <v>1.303816625813145E-3</v>
      </c>
      <c r="CQ185">
        <f t="shared" si="254"/>
        <v>1.2676609614326875E-3</v>
      </c>
      <c r="CR185">
        <f t="shared" si="254"/>
        <v>8.1630854938724508E-4</v>
      </c>
      <c r="CS185">
        <f t="shared" si="254"/>
        <v>5.3029721010835833E-4</v>
      </c>
      <c r="CT185">
        <f t="shared" si="254"/>
        <v>3.6731500711731027E-4</v>
      </c>
      <c r="CU185">
        <f t="shared" si="254"/>
        <v>2.5557033555722572E-4</v>
      </c>
      <c r="CV185">
        <f t="shared" si="254"/>
        <v>1.7453544623149728E-4</v>
      </c>
      <c r="CW185">
        <f t="shared" si="254"/>
        <v>1.1475084476824983E-4</v>
      </c>
      <c r="CX185">
        <f t="shared" si="254"/>
        <v>7.0878744718242472E-5</v>
      </c>
      <c r="CY185">
        <f t="shared" si="254"/>
        <v>3.9531388364579575E-5</v>
      </c>
      <c r="CZ185">
        <f t="shared" si="254"/>
        <v>1.8384844600838516E-5</v>
      </c>
      <c r="DA185">
        <f t="shared" si="254"/>
        <v>5.7540966253625399E-6</v>
      </c>
      <c r="DB185">
        <f t="shared" si="254"/>
        <v>3.6557079912654301E-7</v>
      </c>
      <c r="DC185">
        <f t="shared" si="254"/>
        <v>0</v>
      </c>
      <c r="DD185">
        <f t="shared" si="254"/>
        <v>0</v>
      </c>
      <c r="DE185">
        <f t="shared" si="254"/>
        <v>0</v>
      </c>
      <c r="DF185">
        <f t="shared" si="262"/>
        <v>0</v>
      </c>
      <c r="DG185">
        <f t="shared" si="262"/>
        <v>0</v>
      </c>
      <c r="DH185">
        <f t="shared" si="262"/>
        <v>0</v>
      </c>
      <c r="DI185">
        <f t="shared" si="262"/>
        <v>0</v>
      </c>
      <c r="DJ185">
        <f t="shared" si="263"/>
        <v>0</v>
      </c>
      <c r="DK185">
        <f t="shared" si="263"/>
        <v>0</v>
      </c>
      <c r="DL185">
        <f t="shared" si="263"/>
        <v>0</v>
      </c>
      <c r="DM185">
        <f t="shared" si="263"/>
        <v>0</v>
      </c>
      <c r="DN185">
        <f t="shared" si="263"/>
        <v>0</v>
      </c>
      <c r="DO185">
        <f t="shared" si="263"/>
        <v>0</v>
      </c>
      <c r="DP185">
        <f t="shared" si="263"/>
        <v>0</v>
      </c>
      <c r="DQ185">
        <f t="shared" si="263"/>
        <v>0</v>
      </c>
      <c r="DR185">
        <f t="shared" si="263"/>
        <v>0</v>
      </c>
      <c r="DS185">
        <f t="shared" si="263"/>
        <v>0</v>
      </c>
      <c r="DT185">
        <f t="shared" si="255"/>
        <v>0</v>
      </c>
      <c r="DU185">
        <f t="shared" si="255"/>
        <v>0</v>
      </c>
      <c r="DV185">
        <f t="shared" si="255"/>
        <v>0</v>
      </c>
      <c r="DW185">
        <f t="shared" si="255"/>
        <v>0</v>
      </c>
      <c r="DX185">
        <f t="shared" si="255"/>
        <v>0</v>
      </c>
      <c r="DY185">
        <f t="shared" si="255"/>
        <v>0</v>
      </c>
      <c r="DZ185">
        <f t="shared" si="255"/>
        <v>0</v>
      </c>
      <c r="EA185">
        <f t="shared" si="255"/>
        <v>0</v>
      </c>
      <c r="EB185">
        <f t="shared" si="255"/>
        <v>0</v>
      </c>
      <c r="EC185">
        <f t="shared" si="255"/>
        <v>0</v>
      </c>
      <c r="ED185">
        <f t="shared" si="264"/>
        <v>0</v>
      </c>
      <c r="EE185">
        <f t="shared" si="264"/>
        <v>0</v>
      </c>
      <c r="EF185">
        <f t="shared" si="264"/>
        <v>0</v>
      </c>
      <c r="EG185">
        <f t="shared" si="264"/>
        <v>0</v>
      </c>
      <c r="EH185">
        <f t="shared" si="264"/>
        <v>0</v>
      </c>
      <c r="EI185">
        <f t="shared" si="264"/>
        <v>0</v>
      </c>
      <c r="EJ185">
        <f t="shared" si="264"/>
        <v>0</v>
      </c>
      <c r="EK185">
        <f t="shared" si="264"/>
        <v>0</v>
      </c>
      <c r="EL185">
        <f t="shared" si="264"/>
        <v>0</v>
      </c>
      <c r="EM185">
        <f t="shared" si="264"/>
        <v>0</v>
      </c>
      <c r="EN185">
        <f t="shared" si="265"/>
        <v>0</v>
      </c>
      <c r="EO185">
        <f t="shared" si="265"/>
        <v>0</v>
      </c>
      <c r="EP185">
        <f t="shared" si="265"/>
        <v>0</v>
      </c>
      <c r="EQ185">
        <f t="shared" si="265"/>
        <v>0</v>
      </c>
      <c r="ER185">
        <f t="shared" si="265"/>
        <v>0</v>
      </c>
      <c r="ES185">
        <f t="shared" si="265"/>
        <v>0</v>
      </c>
      <c r="ET185">
        <f t="shared" si="265"/>
        <v>0</v>
      </c>
      <c r="EU185">
        <f t="shared" si="265"/>
        <v>0</v>
      </c>
      <c r="EV185">
        <f t="shared" si="265"/>
        <v>0</v>
      </c>
      <c r="EW185">
        <f t="shared" si="265"/>
        <v>0</v>
      </c>
      <c r="EX185">
        <f t="shared" si="265"/>
        <v>0</v>
      </c>
      <c r="EZ185">
        <f t="shared" si="266"/>
        <v>0.88557641251094832</v>
      </c>
      <c r="FB185">
        <f t="shared" si="267"/>
        <v>1.0546148462827587E-2</v>
      </c>
      <c r="FC185">
        <f t="shared" si="268"/>
        <v>0.24866765537634483</v>
      </c>
    </row>
    <row r="186" spans="1:159" x14ac:dyDescent="0.25">
      <c r="A186">
        <v>1195</v>
      </c>
      <c r="B186" s="19">
        <f>'Input spectra'!Y185</f>
        <v>4.25833179270316E-2</v>
      </c>
      <c r="C186">
        <f>'Input spectra'!F185</f>
        <v>0</v>
      </c>
      <c r="D186">
        <f t="shared" si="256"/>
        <v>2.0653927966864227E-2</v>
      </c>
      <c r="E186">
        <f t="shared" si="256"/>
        <v>2.0416389416138676E-2</v>
      </c>
      <c r="F186">
        <f t="shared" si="256"/>
        <v>2.0180496665243287E-2</v>
      </c>
      <c r="G186">
        <f t="shared" si="256"/>
        <v>1.9946240016338525E-2</v>
      </c>
      <c r="H186">
        <f t="shared" si="256"/>
        <v>1.9713609824285317E-2</v>
      </c>
      <c r="I186">
        <f t="shared" si="256"/>
        <v>1.9482596496372295E-2</v>
      </c>
      <c r="J186">
        <f t="shared" si="256"/>
        <v>1.9253190492044398E-2</v>
      </c>
      <c r="K186">
        <f t="shared" si="256"/>
        <v>1.9025382322632803E-2</v>
      </c>
      <c r="L186">
        <f t="shared" si="256"/>
        <v>1.8799162551086268E-2</v>
      </c>
      <c r="M186">
        <f t="shared" si="256"/>
        <v>1.8574521791703762E-2</v>
      </c>
      <c r="N186">
        <f t="shared" si="251"/>
        <v>1.8351450709868471E-2</v>
      </c>
      <c r="O186">
        <f t="shared" si="251"/>
        <v>1.8129940021783128E-2</v>
      </c>
      <c r="P186">
        <f t="shared" si="251"/>
        <v>1.7909980494206671E-2</v>
      </c>
      <c r="Q186">
        <f t="shared" si="251"/>
        <v>1.7691562944192211E-2</v>
      </c>
      <c r="R186">
        <f t="shared" si="251"/>
        <v>1.7474678238826334E-2</v>
      </c>
      <c r="S186">
        <f t="shared" si="251"/>
        <v>1.7259317294969694E-2</v>
      </c>
      <c r="T186">
        <f t="shared" si="251"/>
        <v>1.7045471078998911E-2</v>
      </c>
      <c r="U186">
        <f t="shared" si="251"/>
        <v>1.6833130606549767E-2</v>
      </c>
      <c r="V186">
        <f t="shared" si="251"/>
        <v>1.6622286942261689E-2</v>
      </c>
      <c r="W186">
        <f t="shared" si="251"/>
        <v>1.6412931199523518E-2</v>
      </c>
      <c r="X186">
        <f t="shared" si="251"/>
        <v>1.6205054540220538E-2</v>
      </c>
      <c r="Y186">
        <f t="shared" si="251"/>
        <v>1.5998648174482804E-2</v>
      </c>
      <c r="Z186">
        <f t="shared" si="251"/>
        <v>1.5793703360434692E-2</v>
      </c>
      <c r="AA186">
        <f t="shared" si="251"/>
        <v>1.5590211403945748E-2</v>
      </c>
      <c r="AB186">
        <f t="shared" si="251"/>
        <v>1.5388163658382761E-2</v>
      </c>
      <c r="AC186">
        <f t="shared" si="251"/>
        <v>1.5187551524363102E-2</v>
      </c>
      <c r="AD186">
        <f t="shared" si="257"/>
        <v>1.4988366449509264E-2</v>
      </c>
      <c r="AE186">
        <f t="shared" si="257"/>
        <v>1.4790599928204685E-2</v>
      </c>
      <c r="AF186">
        <f t="shared" si="257"/>
        <v>1.4594243501350763E-2</v>
      </c>
      <c r="AG186">
        <f t="shared" si="257"/>
        <v>1.4399288756125093E-2</v>
      </c>
      <c r="AH186">
        <f t="shared" si="258"/>
        <v>1.4205727325740939E-2</v>
      </c>
      <c r="AI186">
        <f t="shared" si="258"/>
        <v>1.40135508892079E-2</v>
      </c>
      <c r="AJ186">
        <f t="shared" si="258"/>
        <v>1.3822751171093774E-2</v>
      </c>
      <c r="AK186">
        <f t="shared" si="258"/>
        <v>1.3633319941287629E-2</v>
      </c>
      <c r="AL186">
        <f t="shared" si="258"/>
        <v>1.344524901476407E-2</v>
      </c>
      <c r="AM186">
        <f t="shared" si="258"/>
        <v>1.325853025134867E-2</v>
      </c>
      <c r="AN186">
        <f t="shared" si="258"/>
        <v>1.3073155555484599E-2</v>
      </c>
      <c r="AO186">
        <f t="shared" si="258"/>
        <v>1.2889116876000428E-2</v>
      </c>
      <c r="AP186">
        <f t="shared" si="258"/>
        <v>1.2706406205879079E-2</v>
      </c>
      <c r="AQ186">
        <f t="shared" si="258"/>
        <v>1.2525015582027964E-2</v>
      </c>
      <c r="AR186">
        <f t="shared" si="252"/>
        <v>1.2344937085050261E-2</v>
      </c>
      <c r="AS186">
        <f t="shared" si="252"/>
        <v>1.2166162839017353E-2</v>
      </c>
      <c r="AT186">
        <f t="shared" si="252"/>
        <v>1.1988685011242395E-2</v>
      </c>
      <c r="AU186">
        <f t="shared" si="252"/>
        <v>1.1812495812055056E-2</v>
      </c>
      <c r="AV186">
        <f t="shared" si="252"/>
        <v>1.1637587494577335E-2</v>
      </c>
      <c r="AW186">
        <f t="shared" si="252"/>
        <v>1.1463952354500579E-2</v>
      </c>
      <c r="AX186">
        <f t="shared" si="252"/>
        <v>1.0192873664873191E-2</v>
      </c>
      <c r="AY186">
        <f t="shared" si="252"/>
        <v>8.7114228954481444E-3</v>
      </c>
      <c r="AZ186">
        <f t="shared" si="252"/>
        <v>7.8436211307394491E-3</v>
      </c>
      <c r="BA186">
        <f t="shared" si="252"/>
        <v>7.1864747829222062E-3</v>
      </c>
      <c r="BB186">
        <f t="shared" si="252"/>
        <v>6.649610962264501E-3</v>
      </c>
      <c r="BC186">
        <f t="shared" si="252"/>
        <v>6.1938694626514452E-3</v>
      </c>
      <c r="BD186">
        <f t="shared" si="252"/>
        <v>5.7977997954190442E-3</v>
      </c>
      <c r="BE186">
        <f t="shared" si="252"/>
        <v>5.4480338144044637E-3</v>
      </c>
      <c r="BF186">
        <f t="shared" si="252"/>
        <v>5.1355226993811606E-3</v>
      </c>
      <c r="BG186">
        <f t="shared" si="252"/>
        <v>4.8537786222689434E-3</v>
      </c>
      <c r="BH186">
        <f t="shared" si="259"/>
        <v>4.5979489055378749E-3</v>
      </c>
      <c r="BI186">
        <f t="shared" si="259"/>
        <v>4.3642845511235855E-3</v>
      </c>
      <c r="BJ186">
        <f t="shared" si="259"/>
        <v>4.1498144465560577E-3</v>
      </c>
      <c r="BK186">
        <f t="shared" si="259"/>
        <v>3.9521350469363193E-3</v>
      </c>
      <c r="BL186">
        <f t="shared" si="260"/>
        <v>3.7692687989140184E-3</v>
      </c>
      <c r="BM186">
        <f t="shared" si="260"/>
        <v>3.5995654860188297E-3</v>
      </c>
      <c r="BN186">
        <f t="shared" si="260"/>
        <v>3.4416314580576163E-3</v>
      </c>
      <c r="BO186">
        <f t="shared" si="260"/>
        <v>3.2942775933693944E-3</v>
      </c>
      <c r="BP186">
        <f t="shared" si="260"/>
        <v>3.1564802128490796E-3</v>
      </c>
      <c r="BQ186">
        <f t="shared" si="260"/>
        <v>3.0273511743867981E-3</v>
      </c>
      <c r="BR186">
        <f t="shared" si="260"/>
        <v>2.9061146176967028E-3</v>
      </c>
      <c r="BS186">
        <f t="shared" si="260"/>
        <v>2.792088620082114E-3</v>
      </c>
      <c r="BT186">
        <f t="shared" si="260"/>
        <v>2.6846705409527233E-3</v>
      </c>
      <c r="BU186">
        <f t="shared" si="260"/>
        <v>2.5833251795618069E-3</v>
      </c>
      <c r="BV186">
        <f t="shared" si="253"/>
        <v>2.4875751077707703E-3</v>
      </c>
      <c r="BW186">
        <f t="shared" si="253"/>
        <v>2.396992705304947E-3</v>
      </c>
      <c r="BX186">
        <f t="shared" si="253"/>
        <v>2.3111935426194633E-3</v>
      </c>
      <c r="BY186">
        <f t="shared" si="253"/>
        <v>2.2298308413888578E-3</v>
      </c>
      <c r="BZ186">
        <f t="shared" si="253"/>
        <v>2.1525908047817818E-3</v>
      </c>
      <c r="CA186">
        <f t="shared" si="253"/>
        <v>2.0791886557831036E-3</v>
      </c>
      <c r="CB186">
        <f t="shared" si="253"/>
        <v>2.0093652564418421E-3</v>
      </c>
      <c r="CC186">
        <f t="shared" si="253"/>
        <v>1.942884207208836E-3</v>
      </c>
      <c r="CD186">
        <f t="shared" si="253"/>
        <v>1.8795293456958728E-3</v>
      </c>
      <c r="CE186">
        <f t="shared" si="253"/>
        <v>1.8191025798116086E-3</v>
      </c>
      <c r="CF186">
        <f t="shared" si="261"/>
        <v>1.7614220024416104E-3</v>
      </c>
      <c r="CG186">
        <f t="shared" si="261"/>
        <v>1.7063202444651678E-3</v>
      </c>
      <c r="CH186">
        <f t="shared" si="261"/>
        <v>1.6536430305473533E-3</v>
      </c>
      <c r="CI186">
        <f t="shared" si="261"/>
        <v>1.6032479082626044E-3</v>
      </c>
      <c r="CJ186">
        <f t="shared" si="261"/>
        <v>1.5550031260348619E-3</v>
      </c>
      <c r="CK186">
        <f t="shared" si="261"/>
        <v>1.5087866393756104E-3</v>
      </c>
      <c r="CL186">
        <f t="shared" si="261"/>
        <v>1.4644852281610898E-3</v>
      </c>
      <c r="CM186">
        <f t="shared" si="261"/>
        <v>1.4219937103643302E-3</v>
      </c>
      <c r="CN186">
        <f t="shared" si="261"/>
        <v>1.3812142398634498E-3</v>
      </c>
      <c r="CO186">
        <f t="shared" si="261"/>
        <v>1.3420556777762468E-3</v>
      </c>
      <c r="CP186">
        <f t="shared" si="254"/>
        <v>1.3044330282942385E-3</v>
      </c>
      <c r="CQ186">
        <f t="shared" si="254"/>
        <v>1.2682669312638584E-3</v>
      </c>
      <c r="CR186">
        <f t="shared" si="254"/>
        <v>8.1670305193046818E-4</v>
      </c>
      <c r="CS186">
        <f t="shared" si="254"/>
        <v>5.3055627649412746E-4</v>
      </c>
      <c r="CT186">
        <f t="shared" si="254"/>
        <v>3.6749638170655453E-4</v>
      </c>
      <c r="CU186">
        <f t="shared" si="254"/>
        <v>2.5569787517318174E-4</v>
      </c>
      <c r="CV186">
        <f t="shared" si="254"/>
        <v>1.7462346333461939E-4</v>
      </c>
      <c r="CW186">
        <f t="shared" si="254"/>
        <v>1.1480931582771471E-4</v>
      </c>
      <c r="CX186">
        <f t="shared" si="254"/>
        <v>7.0915233265352382E-5</v>
      </c>
      <c r="CY186">
        <f t="shared" si="254"/>
        <v>3.9551946933505635E-5</v>
      </c>
      <c r="CZ186">
        <f t="shared" si="254"/>
        <v>1.8394502367809546E-5</v>
      </c>
      <c r="DA186">
        <f t="shared" si="254"/>
        <v>5.7571495523899296E-6</v>
      </c>
      <c r="DB186">
        <f t="shared" si="254"/>
        <v>3.6576667940367716E-7</v>
      </c>
      <c r="DC186">
        <f t="shared" si="254"/>
        <v>0</v>
      </c>
      <c r="DD186">
        <f t="shared" si="254"/>
        <v>0</v>
      </c>
      <c r="DE186">
        <f t="shared" si="254"/>
        <v>0</v>
      </c>
      <c r="DF186">
        <f t="shared" si="262"/>
        <v>0</v>
      </c>
      <c r="DG186">
        <f t="shared" si="262"/>
        <v>0</v>
      </c>
      <c r="DH186">
        <f t="shared" si="262"/>
        <v>0</v>
      </c>
      <c r="DI186">
        <f t="shared" si="262"/>
        <v>0</v>
      </c>
      <c r="DJ186">
        <f t="shared" si="263"/>
        <v>0</v>
      </c>
      <c r="DK186">
        <f t="shared" si="263"/>
        <v>0</v>
      </c>
      <c r="DL186">
        <f t="shared" si="263"/>
        <v>0</v>
      </c>
      <c r="DM186">
        <f t="shared" si="263"/>
        <v>0</v>
      </c>
      <c r="DN186">
        <f t="shared" si="263"/>
        <v>0</v>
      </c>
      <c r="DO186">
        <f t="shared" si="263"/>
        <v>0</v>
      </c>
      <c r="DP186">
        <f t="shared" si="263"/>
        <v>0</v>
      </c>
      <c r="DQ186">
        <f t="shared" si="263"/>
        <v>0</v>
      </c>
      <c r="DR186">
        <f t="shared" si="263"/>
        <v>0</v>
      </c>
      <c r="DS186">
        <f t="shared" si="263"/>
        <v>0</v>
      </c>
      <c r="DT186">
        <f t="shared" si="255"/>
        <v>0</v>
      </c>
      <c r="DU186">
        <f t="shared" si="255"/>
        <v>0</v>
      </c>
      <c r="DV186">
        <f t="shared" si="255"/>
        <v>0</v>
      </c>
      <c r="DW186">
        <f t="shared" si="255"/>
        <v>0</v>
      </c>
      <c r="DX186">
        <f t="shared" si="255"/>
        <v>0</v>
      </c>
      <c r="DY186">
        <f t="shared" si="255"/>
        <v>0</v>
      </c>
      <c r="DZ186">
        <f t="shared" si="255"/>
        <v>0</v>
      </c>
      <c r="EA186">
        <f t="shared" si="255"/>
        <v>0</v>
      </c>
      <c r="EB186">
        <f t="shared" si="255"/>
        <v>0</v>
      </c>
      <c r="EC186">
        <f t="shared" si="255"/>
        <v>0</v>
      </c>
      <c r="ED186">
        <f t="shared" si="264"/>
        <v>0</v>
      </c>
      <c r="EE186">
        <f t="shared" si="264"/>
        <v>0</v>
      </c>
      <c r="EF186">
        <f t="shared" si="264"/>
        <v>0</v>
      </c>
      <c r="EG186">
        <f t="shared" si="264"/>
        <v>0</v>
      </c>
      <c r="EH186">
        <f t="shared" si="264"/>
        <v>0</v>
      </c>
      <c r="EI186">
        <f t="shared" si="264"/>
        <v>0</v>
      </c>
      <c r="EJ186">
        <f t="shared" si="264"/>
        <v>0</v>
      </c>
      <c r="EK186">
        <f t="shared" si="264"/>
        <v>0</v>
      </c>
      <c r="EL186">
        <f t="shared" si="264"/>
        <v>0</v>
      </c>
      <c r="EM186">
        <f t="shared" si="264"/>
        <v>0</v>
      </c>
      <c r="EN186">
        <f t="shared" si="265"/>
        <v>0</v>
      </c>
      <c r="EO186">
        <f t="shared" si="265"/>
        <v>0</v>
      </c>
      <c r="EP186">
        <f t="shared" si="265"/>
        <v>0</v>
      </c>
      <c r="EQ186">
        <f t="shared" si="265"/>
        <v>0</v>
      </c>
      <c r="ER186">
        <f t="shared" si="265"/>
        <v>0</v>
      </c>
      <c r="ES186">
        <f t="shared" si="265"/>
        <v>0</v>
      </c>
      <c r="ET186">
        <f t="shared" si="265"/>
        <v>0</v>
      </c>
      <c r="EU186">
        <f t="shared" si="265"/>
        <v>0</v>
      </c>
      <c r="EV186">
        <f t="shared" si="265"/>
        <v>0</v>
      </c>
      <c r="EW186">
        <f t="shared" si="265"/>
        <v>0</v>
      </c>
      <c r="EX186">
        <f t="shared" si="265"/>
        <v>0</v>
      </c>
      <c r="EZ186">
        <f t="shared" si="266"/>
        <v>0.88570470201952534</v>
      </c>
      <c r="FB186">
        <f t="shared" si="267"/>
        <v>1.053329588712193E-2</v>
      </c>
      <c r="FC186">
        <f t="shared" si="268"/>
        <v>0.24866929645008443</v>
      </c>
    </row>
    <row r="187" spans="1:159" x14ac:dyDescent="0.25">
      <c r="A187">
        <v>1200</v>
      </c>
      <c r="B187" s="19">
        <f>'Input spectra'!Y186</f>
        <v>4.2530800587877997E-2</v>
      </c>
      <c r="C187">
        <f>'Input spectra'!F186</f>
        <v>0</v>
      </c>
      <c r="D187">
        <f t="shared" si="256"/>
        <v>2.0653927966864227E-2</v>
      </c>
      <c r="E187">
        <f t="shared" si="256"/>
        <v>2.0416496637864951E-2</v>
      </c>
      <c r="F187">
        <f t="shared" si="256"/>
        <v>2.0180708631554006E-2</v>
      </c>
      <c r="G187">
        <f t="shared" si="256"/>
        <v>1.9946554275849661E-2</v>
      </c>
      <c r="H187">
        <f t="shared" si="256"/>
        <v>1.9714023951168304E-2</v>
      </c>
      <c r="I187">
        <f t="shared" si="256"/>
        <v>1.9483108090153047E-2</v>
      </c>
      <c r="J187">
        <f t="shared" si="256"/>
        <v>1.9253797177403713E-2</v>
      </c>
      <c r="K187">
        <f t="shared" si="256"/>
        <v>1.9026081749208109E-2</v>
      </c>
      <c r="L187">
        <f t="shared" si="256"/>
        <v>1.8799952393274713E-2</v>
      </c>
      <c r="M187">
        <f t="shared" si="256"/>
        <v>1.857539974846667E-2</v>
      </c>
      <c r="N187">
        <f t="shared" si="251"/>
        <v>1.8352414504537107E-2</v>
      </c>
      <c r="O187">
        <f t="shared" si="251"/>
        <v>1.8130987401865781E-2</v>
      </c>
      <c r="P187">
        <f t="shared" si="251"/>
        <v>1.7911109231197073E-2</v>
      </c>
      <c r="Q187">
        <f t="shared" si="251"/>
        <v>1.7692770833379261E-2</v>
      </c>
      <c r="R187">
        <f t="shared" si="251"/>
        <v>1.7475963099105103E-2</v>
      </c>
      <c r="S187">
        <f t="shared" si="251"/>
        <v>1.7260676968653733E-2</v>
      </c>
      <c r="T187">
        <f t="shared" si="251"/>
        <v>1.7046903431633849E-2</v>
      </c>
      <c r="U187">
        <f t="shared" si="251"/>
        <v>1.683463352672817E-2</v>
      </c>
      <c r="V187">
        <f t="shared" si="251"/>
        <v>1.6623858341439191E-2</v>
      </c>
      <c r="W187">
        <f t="shared" si="251"/>
        <v>1.6414569011836216E-2</v>
      </c>
      <c r="X187">
        <f t="shared" si="251"/>
        <v>1.6206756722303629E-2</v>
      </c>
      <c r="Y187">
        <f t="shared" si="251"/>
        <v>1.6000412705290474E-2</v>
      </c>
      <c r="Z187">
        <f t="shared" si="251"/>
        <v>1.579552824106124E-2</v>
      </c>
      <c r="AA187">
        <f t="shared" si="251"/>
        <v>1.5592094657447928E-2</v>
      </c>
      <c r="AB187">
        <f t="shared" si="251"/>
        <v>1.5390103329603355E-2</v>
      </c>
      <c r="AC187">
        <f t="shared" si="251"/>
        <v>1.51895456797557E-2</v>
      </c>
      <c r="AD187">
        <f t="shared" si="257"/>
        <v>1.4990413176964253E-2</v>
      </c>
      <c r="AE187">
        <f t="shared" si="257"/>
        <v>1.4792697336876435E-2</v>
      </c>
      <c r="AF187">
        <f t="shared" si="257"/>
        <v>1.4596389721485995E-2</v>
      </c>
      <c r="AG187">
        <f t="shared" si="257"/>
        <v>1.4401481938892442E-2</v>
      </c>
      <c r="AH187">
        <f t="shared" si="258"/>
        <v>1.4207965643061682E-2</v>
      </c>
      <c r="AI187">
        <f t="shared" si="258"/>
        <v>1.4015832533587855E-2</v>
      </c>
      <c r="AJ187">
        <f t="shared" si="258"/>
        <v>1.3825074355456367E-2</v>
      </c>
      <c r="AK187">
        <f t="shared" si="258"/>
        <v>1.3635682898808095E-2</v>
      </c>
      <c r="AL187">
        <f t="shared" si="258"/>
        <v>1.3447649998704823E-2</v>
      </c>
      <c r="AM187">
        <f t="shared" si="258"/>
        <v>1.32609675348958E-2</v>
      </c>
      <c r="AN187">
        <f t="shared" si="258"/>
        <v>1.3075627431585492E-2</v>
      </c>
      <c r="AO187">
        <f t="shared" si="258"/>
        <v>1.2891621657202526E-2</v>
      </c>
      <c r="AP187">
        <f t="shared" si="258"/>
        <v>1.2708942224169757E-2</v>
      </c>
      <c r="AQ187">
        <f t="shared" si="258"/>
        <v>1.2527581188675502E-2</v>
      </c>
      <c r="AR187">
        <f t="shared" si="252"/>
        <v>1.234753065044593E-2</v>
      </c>
      <c r="AS187">
        <f t="shared" si="252"/>
        <v>1.2168782752518608E-2</v>
      </c>
      <c r="AT187">
        <f t="shared" si="252"/>
        <v>1.1991329681017127E-2</v>
      </c>
      <c r="AU187">
        <f t="shared" si="252"/>
        <v>1.1815163664926957E-2</v>
      </c>
      <c r="AV187">
        <f t="shared" si="252"/>
        <v>1.1640276975872334E-2</v>
      </c>
      <c r="AW187">
        <f t="shared" si="252"/>
        <v>1.1466661927894325E-2</v>
      </c>
      <c r="AX187">
        <f t="shared" si="252"/>
        <v>1.0195336354303933E-2</v>
      </c>
      <c r="AY187">
        <f t="shared" si="252"/>
        <v>8.7135734143734649E-3</v>
      </c>
      <c r="AZ187">
        <f t="shared" si="252"/>
        <v>7.8455986253089388E-3</v>
      </c>
      <c r="BA187">
        <f t="shared" si="252"/>
        <v>7.1883243521055256E-3</v>
      </c>
      <c r="BB187">
        <f t="shared" si="252"/>
        <v>6.6513572909065247E-3</v>
      </c>
      <c r="BC187">
        <f t="shared" si="252"/>
        <v>6.1955286411079433E-3</v>
      </c>
      <c r="BD187">
        <f t="shared" si="252"/>
        <v>5.7993833337282143E-3</v>
      </c>
      <c r="BE187">
        <f t="shared" si="252"/>
        <v>5.4495504415347316E-3</v>
      </c>
      <c r="BF187">
        <f t="shared" si="252"/>
        <v>5.1369793074453893E-3</v>
      </c>
      <c r="BG187">
        <f t="shared" si="252"/>
        <v>4.8551808162272591E-3</v>
      </c>
      <c r="BH187">
        <f t="shared" si="259"/>
        <v>4.5993013478384708E-3</v>
      </c>
      <c r="BI187">
        <f t="shared" si="259"/>
        <v>4.3655911901722905E-3</v>
      </c>
      <c r="BJ187">
        <f t="shared" si="259"/>
        <v>4.1510786749223644E-3</v>
      </c>
      <c r="BK187">
        <f t="shared" si="259"/>
        <v>3.9533598148132733E-3</v>
      </c>
      <c r="BL187">
        <f t="shared" si="260"/>
        <v>3.7704566978673079E-3</v>
      </c>
      <c r="BM187">
        <f t="shared" si="260"/>
        <v>3.6007188123150851E-3</v>
      </c>
      <c r="BN187">
        <f t="shared" si="260"/>
        <v>3.4427522615431785E-3</v>
      </c>
      <c r="BO187">
        <f t="shared" si="260"/>
        <v>3.2953677158679123E-3</v>
      </c>
      <c r="BP187">
        <f t="shared" si="260"/>
        <v>3.1575413187917315E-3</v>
      </c>
      <c r="BQ187">
        <f t="shared" si="260"/>
        <v>3.0283847755775651E-3</v>
      </c>
      <c r="BR187">
        <f t="shared" si="260"/>
        <v>2.907122093575638E-3</v>
      </c>
      <c r="BS187">
        <f t="shared" si="260"/>
        <v>2.7930712344819116E-3</v>
      </c>
      <c r="BT187">
        <f t="shared" si="260"/>
        <v>2.6856294560879557E-3</v>
      </c>
      <c r="BU187">
        <f t="shared" si="260"/>
        <v>2.5842614678085124E-3</v>
      </c>
      <c r="BV187">
        <f t="shared" si="253"/>
        <v>2.4884897616628634E-3</v>
      </c>
      <c r="BW187">
        <f t="shared" si="253"/>
        <v>2.3978866460776845E-3</v>
      </c>
      <c r="BX187">
        <f t="shared" si="253"/>
        <v>2.3120676275585803E-3</v>
      </c>
      <c r="BY187">
        <f t="shared" si="253"/>
        <v>2.2306858701900247E-3</v>
      </c>
      <c r="BZ187">
        <f t="shared" si="253"/>
        <v>2.153427525083866E-3</v>
      </c>
      <c r="CA187">
        <f t="shared" si="253"/>
        <v>2.0800077680069935E-3</v>
      </c>
      <c r="CB187">
        <f t="shared" si="253"/>
        <v>2.0101674180418717E-3</v>
      </c>
      <c r="CC187">
        <f t="shared" si="253"/>
        <v>1.9436700364244316E-3</v>
      </c>
      <c r="CD187">
        <f t="shared" si="253"/>
        <v>1.8802994248756483E-3</v>
      </c>
      <c r="CE187">
        <f t="shared" si="253"/>
        <v>1.8198574583698222E-3</v>
      </c>
      <c r="CF187">
        <f t="shared" si="261"/>
        <v>1.7621621994970004E-3</v>
      </c>
      <c r="CG187">
        <f t="shared" si="261"/>
        <v>1.7070462512041495E-3</v>
      </c>
      <c r="CH187">
        <f t="shared" si="261"/>
        <v>1.654355312347008E-3</v>
      </c>
      <c r="CI187">
        <f t="shared" si="261"/>
        <v>1.6039469066035062E-3</v>
      </c>
      <c r="CJ187">
        <f t="shared" si="261"/>
        <v>1.5556892602293529E-3</v>
      </c>
      <c r="CK187">
        <f t="shared" si="261"/>
        <v>1.509460308133438E-3</v>
      </c>
      <c r="CL187">
        <f t="shared" si="261"/>
        <v>1.4651468110112487E-3</v>
      </c>
      <c r="CM187">
        <f t="shared" si="261"/>
        <v>1.42264356894936E-3</v>
      </c>
      <c r="CN187">
        <f t="shared" si="261"/>
        <v>1.3818527191202777E-3</v>
      </c>
      <c r="CO187">
        <f t="shared" si="261"/>
        <v>1.342683107015808E-3</v>
      </c>
      <c r="CP187">
        <f t="shared" si="254"/>
        <v>1.3050497221905597E-3</v>
      </c>
      <c r="CQ187">
        <f t="shared" si="254"/>
        <v>1.2688731907619421E-3</v>
      </c>
      <c r="CR187">
        <f t="shared" si="254"/>
        <v>8.1709774512740523E-4</v>
      </c>
      <c r="CS187">
        <f t="shared" si="254"/>
        <v>5.3081546944173962E-4</v>
      </c>
      <c r="CT187">
        <f t="shared" si="254"/>
        <v>3.6767784585582485E-4</v>
      </c>
      <c r="CU187">
        <f t="shared" si="254"/>
        <v>2.5582547843640573E-4</v>
      </c>
      <c r="CV187">
        <f t="shared" si="254"/>
        <v>1.7471152482420057E-4</v>
      </c>
      <c r="CW187">
        <f t="shared" si="254"/>
        <v>1.1486781668098896E-4</v>
      </c>
      <c r="CX187">
        <f t="shared" si="254"/>
        <v>7.0951740596853502E-5</v>
      </c>
      <c r="CY187">
        <f t="shared" si="254"/>
        <v>3.9572516194056093E-5</v>
      </c>
      <c r="CZ187">
        <f t="shared" si="254"/>
        <v>1.8404165208114884E-5</v>
      </c>
      <c r="DA187">
        <f t="shared" si="254"/>
        <v>5.7602040991960679E-6</v>
      </c>
      <c r="DB187">
        <f t="shared" si="254"/>
        <v>3.6596266463745191E-7</v>
      </c>
      <c r="DC187">
        <f t="shared" si="254"/>
        <v>0</v>
      </c>
      <c r="DD187">
        <f t="shared" si="254"/>
        <v>0</v>
      </c>
      <c r="DE187">
        <f t="shared" si="254"/>
        <v>0</v>
      </c>
      <c r="DF187">
        <f t="shared" si="262"/>
        <v>0</v>
      </c>
      <c r="DG187">
        <f t="shared" si="262"/>
        <v>0</v>
      </c>
      <c r="DH187">
        <f t="shared" si="262"/>
        <v>0</v>
      </c>
      <c r="DI187">
        <f t="shared" si="262"/>
        <v>0</v>
      </c>
      <c r="DJ187">
        <f t="shared" si="263"/>
        <v>0</v>
      </c>
      <c r="DK187">
        <f t="shared" si="263"/>
        <v>0</v>
      </c>
      <c r="DL187">
        <f t="shared" si="263"/>
        <v>0</v>
      </c>
      <c r="DM187">
        <f t="shared" si="263"/>
        <v>0</v>
      </c>
      <c r="DN187">
        <f t="shared" si="263"/>
        <v>0</v>
      </c>
      <c r="DO187">
        <f t="shared" si="263"/>
        <v>0</v>
      </c>
      <c r="DP187">
        <f t="shared" si="263"/>
        <v>0</v>
      </c>
      <c r="DQ187">
        <f t="shared" si="263"/>
        <v>0</v>
      </c>
      <c r="DR187">
        <f t="shared" si="263"/>
        <v>0</v>
      </c>
      <c r="DS187">
        <f t="shared" si="263"/>
        <v>0</v>
      </c>
      <c r="DT187">
        <f t="shared" si="255"/>
        <v>0</v>
      </c>
      <c r="DU187">
        <f t="shared" si="255"/>
        <v>0</v>
      </c>
      <c r="DV187">
        <f t="shared" si="255"/>
        <v>0</v>
      </c>
      <c r="DW187">
        <f t="shared" si="255"/>
        <v>0</v>
      </c>
      <c r="DX187">
        <f t="shared" si="255"/>
        <v>0</v>
      </c>
      <c r="DY187">
        <f t="shared" si="255"/>
        <v>0</v>
      </c>
      <c r="DZ187">
        <f t="shared" si="255"/>
        <v>0</v>
      </c>
      <c r="EA187">
        <f t="shared" si="255"/>
        <v>0</v>
      </c>
      <c r="EB187">
        <f t="shared" si="255"/>
        <v>0</v>
      </c>
      <c r="EC187">
        <f t="shared" si="255"/>
        <v>0</v>
      </c>
      <c r="ED187">
        <f t="shared" si="264"/>
        <v>0</v>
      </c>
      <c r="EE187">
        <f t="shared" si="264"/>
        <v>0</v>
      </c>
      <c r="EF187">
        <f t="shared" si="264"/>
        <v>0</v>
      </c>
      <c r="EG187">
        <f t="shared" si="264"/>
        <v>0</v>
      </c>
      <c r="EH187">
        <f t="shared" si="264"/>
        <v>0</v>
      </c>
      <c r="EI187">
        <f t="shared" si="264"/>
        <v>0</v>
      </c>
      <c r="EJ187">
        <f t="shared" si="264"/>
        <v>0</v>
      </c>
      <c r="EK187">
        <f t="shared" si="264"/>
        <v>0</v>
      </c>
      <c r="EL187">
        <f t="shared" si="264"/>
        <v>0</v>
      </c>
      <c r="EM187">
        <f t="shared" si="264"/>
        <v>0</v>
      </c>
      <c r="EN187">
        <f t="shared" si="265"/>
        <v>0</v>
      </c>
      <c r="EO187">
        <f t="shared" si="265"/>
        <v>0</v>
      </c>
      <c r="EP187">
        <f t="shared" si="265"/>
        <v>0</v>
      </c>
      <c r="EQ187">
        <f t="shared" si="265"/>
        <v>0</v>
      </c>
      <c r="ER187">
        <f t="shared" si="265"/>
        <v>0</v>
      </c>
      <c r="ES187">
        <f t="shared" si="265"/>
        <v>0</v>
      </c>
      <c r="ET187">
        <f t="shared" si="265"/>
        <v>0</v>
      </c>
      <c r="EU187">
        <f t="shared" si="265"/>
        <v>0</v>
      </c>
      <c r="EV187">
        <f t="shared" si="265"/>
        <v>0</v>
      </c>
      <c r="EW187">
        <f t="shared" si="265"/>
        <v>0</v>
      </c>
      <c r="EX187">
        <f t="shared" si="265"/>
        <v>0</v>
      </c>
      <c r="EZ187">
        <f t="shared" si="266"/>
        <v>0.88583302040187761</v>
      </c>
      <c r="FB187">
        <f t="shared" si="267"/>
        <v>1.0520442973920352E-2</v>
      </c>
      <c r="FC187">
        <f t="shared" si="268"/>
        <v>0.24867093752405198</v>
      </c>
    </row>
    <row r="188" spans="1:159" x14ac:dyDescent="0.25">
      <c r="A188">
        <v>1205</v>
      </c>
      <c r="B188" s="19">
        <f>'Input spectra'!Y187</f>
        <v>4.2478283248724401E-2</v>
      </c>
      <c r="C188">
        <f>'Input spectra'!F187</f>
        <v>0</v>
      </c>
      <c r="D188">
        <f t="shared" si="256"/>
        <v>2.0653927966864227E-2</v>
      </c>
      <c r="E188">
        <f t="shared" si="256"/>
        <v>2.0416603860154328E-2</v>
      </c>
      <c r="F188">
        <f t="shared" si="256"/>
        <v>2.0180920600091121E-2</v>
      </c>
      <c r="G188">
        <f t="shared" si="256"/>
        <v>1.9946868540312062E-2</v>
      </c>
      <c r="H188">
        <f t="shared" si="256"/>
        <v>1.9714438086750916E-2</v>
      </c>
      <c r="I188">
        <f t="shared" si="256"/>
        <v>1.9483619697367748E-2</v>
      </c>
      <c r="J188">
        <f t="shared" si="256"/>
        <v>1.9254403881880228E-2</v>
      </c>
      <c r="K188">
        <f t="shared" si="256"/>
        <v>1.9026781201496302E-2</v>
      </c>
      <c r="L188">
        <f t="shared" si="256"/>
        <v>1.8800742268648186E-2</v>
      </c>
      <c r="M188">
        <f t="shared" si="256"/>
        <v>1.857627774672772E-2</v>
      </c>
      <c r="N188">
        <f t="shared" si="251"/>
        <v>1.8353378349823004E-2</v>
      </c>
      <c r="O188">
        <f t="shared" si="251"/>
        <v>1.8132034842456356E-2</v>
      </c>
      <c r="P188">
        <f t="shared" si="251"/>
        <v>1.7912238039323635E-2</v>
      </c>
      <c r="Q188">
        <f t="shared" si="251"/>
        <v>1.7693978805034791E-2</v>
      </c>
      <c r="R188">
        <f t="shared" si="251"/>
        <v>1.7477248053855761E-2</v>
      </c>
      <c r="S188">
        <f t="shared" si="251"/>
        <v>1.7262036749451655E-2</v>
      </c>
      <c r="T188">
        <f t="shared" si="251"/>
        <v>1.7048335904631205E-2</v>
      </c>
      <c r="U188">
        <f t="shared" si="251"/>
        <v>1.6836136581092488E-2</v>
      </c>
      <c r="V188">
        <f t="shared" si="251"/>
        <v>1.6625429889169981E-2</v>
      </c>
      <c r="W188">
        <f t="shared" si="251"/>
        <v>1.6416206987582803E-2</v>
      </c>
      <c r="X188">
        <f t="shared" si="251"/>
        <v>1.620845908318426E-2</v>
      </c>
      <c r="Y188">
        <f t="shared" si="251"/>
        <v>1.6002177430712649E-2</v>
      </c>
      <c r="Z188">
        <f t="shared" si="251"/>
        <v>1.5797353332543295E-2</v>
      </c>
      <c r="AA188">
        <f t="shared" si="251"/>
        <v>1.5593978138441811E-2</v>
      </c>
      <c r="AB188">
        <f t="shared" si="251"/>
        <v>1.5392043245318648E-2</v>
      </c>
      <c r="AC188">
        <f t="shared" si="251"/>
        <v>1.5191540096984826E-2</v>
      </c>
      <c r="AD188">
        <f t="shared" si="257"/>
        <v>1.4992460183908894E-2</v>
      </c>
      <c r="AE188">
        <f t="shared" si="257"/>
        <v>1.4794795042975144E-2</v>
      </c>
      <c r="AF188">
        <f t="shared" si="257"/>
        <v>1.4598536257242993E-2</v>
      </c>
      <c r="AG188">
        <f t="shared" si="257"/>
        <v>1.4403675455707586E-2</v>
      </c>
      <c r="AH188">
        <f t="shared" si="258"/>
        <v>1.4210204313061617E-2</v>
      </c>
      <c r="AI188">
        <f t="shared" si="258"/>
        <v>1.4018114549458316E-2</v>
      </c>
      <c r="AJ188">
        <f t="shared" si="258"/>
        <v>1.3827397930275641E-2</v>
      </c>
      <c r="AK188">
        <f t="shared" si="258"/>
        <v>1.3638046265881647E-2</v>
      </c>
      <c r="AL188">
        <f t="shared" si="258"/>
        <v>1.3450051411401034E-2</v>
      </c>
      <c r="AM188">
        <f t="shared" si="258"/>
        <v>1.3263405266482866E-2</v>
      </c>
      <c r="AN188">
        <f t="shared" si="258"/>
        <v>1.3078099775069444E-2</v>
      </c>
      <c r="AO188">
        <f t="shared" si="258"/>
        <v>1.2894126925166357E-2</v>
      </c>
      <c r="AP188">
        <f t="shared" si="258"/>
        <v>1.2711478748613685E-2</v>
      </c>
      <c r="AQ188">
        <f t="shared" si="258"/>
        <v>1.2530147320858309E-2</v>
      </c>
      <c r="AR188">
        <f t="shared" si="252"/>
        <v>1.2350124760727445E-2</v>
      </c>
      <c r="AS188">
        <f t="shared" si="252"/>
        <v>1.2171403230203231E-2</v>
      </c>
      <c r="AT188">
        <f t="shared" si="252"/>
        <v>1.1993974934198478E-2</v>
      </c>
      <c r="AU188">
        <f t="shared" si="252"/>
        <v>1.1817832120333589E-2</v>
      </c>
      <c r="AV188">
        <f t="shared" si="252"/>
        <v>1.1642967078714508E-2</v>
      </c>
      <c r="AW188">
        <f t="shared" si="252"/>
        <v>1.1469372141711873E-2</v>
      </c>
      <c r="AX188">
        <f t="shared" si="252"/>
        <v>1.0197799638742462E-2</v>
      </c>
      <c r="AY188">
        <f t="shared" si="252"/>
        <v>8.7157244641801017E-3</v>
      </c>
      <c r="AZ188">
        <f t="shared" si="252"/>
        <v>7.8475766184344792E-3</v>
      </c>
      <c r="BA188">
        <f t="shared" si="252"/>
        <v>7.190174397308906E-3</v>
      </c>
      <c r="BB188">
        <f t="shared" si="252"/>
        <v>6.6531040781714268E-3</v>
      </c>
      <c r="BC188">
        <f t="shared" si="252"/>
        <v>6.1971882640157114E-3</v>
      </c>
      <c r="BD188">
        <f t="shared" si="252"/>
        <v>5.8009673045451744E-3</v>
      </c>
      <c r="BE188">
        <f t="shared" si="252"/>
        <v>5.4510674908646271E-3</v>
      </c>
      <c r="BF188">
        <f t="shared" si="252"/>
        <v>5.1384363286529674E-3</v>
      </c>
      <c r="BG188">
        <f t="shared" si="252"/>
        <v>4.8565834152613004E-3</v>
      </c>
      <c r="BH188">
        <f t="shared" si="259"/>
        <v>4.6006541879469185E-3</v>
      </c>
      <c r="BI188">
        <f t="shared" si="259"/>
        <v>4.366898220420419E-3</v>
      </c>
      <c r="BJ188">
        <f t="shared" si="259"/>
        <v>4.1523432884320033E-3</v>
      </c>
      <c r="BK188">
        <f t="shared" si="259"/>
        <v>3.9545849622461722E-3</v>
      </c>
      <c r="BL188">
        <f t="shared" si="260"/>
        <v>3.7716449711913303E-3</v>
      </c>
      <c r="BM188">
        <f t="shared" si="260"/>
        <v>3.6018725081452606E-3</v>
      </c>
      <c r="BN188">
        <f t="shared" si="260"/>
        <v>3.4438734300301843E-3</v>
      </c>
      <c r="BO188">
        <f t="shared" si="260"/>
        <v>3.2964581991032013E-3</v>
      </c>
      <c r="BP188">
        <f t="shared" si="260"/>
        <v>3.1586027814436749E-3</v>
      </c>
      <c r="BQ188">
        <f t="shared" si="260"/>
        <v>3.0294187296614587E-3</v>
      </c>
      <c r="BR188">
        <f t="shared" si="260"/>
        <v>2.9081299187207863E-3</v>
      </c>
      <c r="BS188">
        <f t="shared" si="260"/>
        <v>2.7940541946913128E-3</v>
      </c>
      <c r="BT188">
        <f t="shared" si="260"/>
        <v>2.6865887137301082E-3</v>
      </c>
      <c r="BU188">
        <f t="shared" si="260"/>
        <v>2.5851980953991334E-3</v>
      </c>
      <c r="BV188">
        <f t="shared" si="253"/>
        <v>2.4894047518630902E-3</v>
      </c>
      <c r="BW188">
        <f t="shared" si="253"/>
        <v>2.3987809202390483E-3</v>
      </c>
      <c r="BX188">
        <f t="shared" si="253"/>
        <v>2.3129420430734226E-3</v>
      </c>
      <c r="BY188">
        <f t="shared" si="253"/>
        <v>2.2315412268520485E-3</v>
      </c>
      <c r="BZ188">
        <f t="shared" si="253"/>
        <v>2.154264570622341E-3</v>
      </c>
      <c r="CA188">
        <f t="shared" si="253"/>
        <v>2.0808272029263896E-3</v>
      </c>
      <c r="CB188">
        <f t="shared" si="253"/>
        <v>2.0109698998739892E-3</v>
      </c>
      <c r="CC188">
        <f t="shared" si="253"/>
        <v>1.9444561834806653E-3</v>
      </c>
      <c r="CD188">
        <f t="shared" si="253"/>
        <v>1.8810698195716165E-3</v>
      </c>
      <c r="CE188">
        <f t="shared" si="253"/>
        <v>1.8206126501822983E-3</v>
      </c>
      <c r="CF188">
        <f t="shared" si="261"/>
        <v>1.7629027076031664E-3</v>
      </c>
      <c r="CG188">
        <f t="shared" si="261"/>
        <v>1.70777256684516E-3</v>
      </c>
      <c r="CH188">
        <f t="shared" si="261"/>
        <v>1.6550679009513073E-3</v>
      </c>
      <c r="CI188">
        <f t="shared" si="261"/>
        <v>1.6046462096999472E-3</v>
      </c>
      <c r="CJ188">
        <f t="shared" si="261"/>
        <v>1.5563756971757321E-3</v>
      </c>
      <c r="CK188">
        <f t="shared" si="261"/>
        <v>1.5101342776823673E-3</v>
      </c>
      <c r="CL188">
        <f t="shared" si="261"/>
        <v>1.4658086927322044E-3</v>
      </c>
      <c r="CM188">
        <f t="shared" si="261"/>
        <v>1.4232937245231721E-3</v>
      </c>
      <c r="CN188">
        <f t="shared" si="261"/>
        <v>1.3824914935201393E-3</v>
      </c>
      <c r="CO188">
        <f t="shared" si="261"/>
        <v>1.343310829587052E-3</v>
      </c>
      <c r="CP188">
        <f t="shared" si="254"/>
        <v>1.3056667076398799E-3</v>
      </c>
      <c r="CQ188">
        <f t="shared" si="254"/>
        <v>1.2694797400654046E-3</v>
      </c>
      <c r="CR188">
        <f t="shared" si="254"/>
        <v>8.1749262907019444E-4</v>
      </c>
      <c r="CS188">
        <f t="shared" si="254"/>
        <v>5.3107478901302395E-4</v>
      </c>
      <c r="CT188">
        <f t="shared" si="254"/>
        <v>3.678593996093447E-4</v>
      </c>
      <c r="CU188">
        <f t="shared" si="254"/>
        <v>2.5595314537866018E-4</v>
      </c>
      <c r="CV188">
        <f t="shared" si="254"/>
        <v>1.7479963072262466E-4</v>
      </c>
      <c r="CW188">
        <f t="shared" si="254"/>
        <v>1.1492634734325396E-4</v>
      </c>
      <c r="CX188">
        <f t="shared" si="254"/>
        <v>7.0988266722416104E-5</v>
      </c>
      <c r="CY188">
        <f t="shared" si="254"/>
        <v>3.9593096151791199E-5</v>
      </c>
      <c r="CZ188">
        <f t="shared" si="254"/>
        <v>1.8413833124419606E-5</v>
      </c>
      <c r="DA188">
        <f t="shared" si="254"/>
        <v>5.7632602666403544E-6</v>
      </c>
      <c r="DB188">
        <f t="shared" si="254"/>
        <v>3.6615875488410512E-7</v>
      </c>
      <c r="DC188">
        <f t="shared" si="254"/>
        <v>0</v>
      </c>
      <c r="DD188">
        <f t="shared" si="254"/>
        <v>0</v>
      </c>
      <c r="DE188">
        <f t="shared" si="254"/>
        <v>0</v>
      </c>
      <c r="DF188">
        <f t="shared" si="262"/>
        <v>0</v>
      </c>
      <c r="DG188">
        <f t="shared" si="262"/>
        <v>0</v>
      </c>
      <c r="DH188">
        <f t="shared" si="262"/>
        <v>0</v>
      </c>
      <c r="DI188">
        <f t="shared" si="262"/>
        <v>0</v>
      </c>
      <c r="DJ188">
        <f t="shared" si="263"/>
        <v>0</v>
      </c>
      <c r="DK188">
        <f t="shared" si="263"/>
        <v>0</v>
      </c>
      <c r="DL188">
        <f t="shared" si="263"/>
        <v>0</v>
      </c>
      <c r="DM188">
        <f t="shared" si="263"/>
        <v>0</v>
      </c>
      <c r="DN188">
        <f t="shared" si="263"/>
        <v>0</v>
      </c>
      <c r="DO188">
        <f t="shared" si="263"/>
        <v>0</v>
      </c>
      <c r="DP188">
        <f t="shared" si="263"/>
        <v>0</v>
      </c>
      <c r="DQ188">
        <f t="shared" si="263"/>
        <v>0</v>
      </c>
      <c r="DR188">
        <f t="shared" si="263"/>
        <v>0</v>
      </c>
      <c r="DS188">
        <f t="shared" si="263"/>
        <v>0</v>
      </c>
      <c r="DT188">
        <f t="shared" si="255"/>
        <v>0</v>
      </c>
      <c r="DU188">
        <f t="shared" si="255"/>
        <v>0</v>
      </c>
      <c r="DV188">
        <f t="shared" si="255"/>
        <v>0</v>
      </c>
      <c r="DW188">
        <f t="shared" si="255"/>
        <v>0</v>
      </c>
      <c r="DX188">
        <f t="shared" si="255"/>
        <v>0</v>
      </c>
      <c r="DY188">
        <f t="shared" si="255"/>
        <v>0</v>
      </c>
      <c r="DZ188">
        <f t="shared" si="255"/>
        <v>0</v>
      </c>
      <c r="EA188">
        <f t="shared" si="255"/>
        <v>0</v>
      </c>
      <c r="EB188">
        <f t="shared" si="255"/>
        <v>0</v>
      </c>
      <c r="EC188">
        <f t="shared" si="255"/>
        <v>0</v>
      </c>
      <c r="ED188">
        <f t="shared" si="264"/>
        <v>0</v>
      </c>
      <c r="EE188">
        <f t="shared" si="264"/>
        <v>0</v>
      </c>
      <c r="EF188">
        <f t="shared" si="264"/>
        <v>0</v>
      </c>
      <c r="EG188">
        <f t="shared" si="264"/>
        <v>0</v>
      </c>
      <c r="EH188">
        <f t="shared" si="264"/>
        <v>0</v>
      </c>
      <c r="EI188">
        <f t="shared" si="264"/>
        <v>0</v>
      </c>
      <c r="EJ188">
        <f t="shared" si="264"/>
        <v>0</v>
      </c>
      <c r="EK188">
        <f t="shared" si="264"/>
        <v>0</v>
      </c>
      <c r="EL188">
        <f t="shared" si="264"/>
        <v>0</v>
      </c>
      <c r="EM188">
        <f t="shared" si="264"/>
        <v>0</v>
      </c>
      <c r="EN188">
        <f t="shared" si="265"/>
        <v>0</v>
      </c>
      <c r="EO188">
        <f t="shared" si="265"/>
        <v>0</v>
      </c>
      <c r="EP188">
        <f t="shared" si="265"/>
        <v>0</v>
      </c>
      <c r="EQ188">
        <f t="shared" si="265"/>
        <v>0</v>
      </c>
      <c r="ER188">
        <f t="shared" si="265"/>
        <v>0</v>
      </c>
      <c r="ES188">
        <f t="shared" si="265"/>
        <v>0</v>
      </c>
      <c r="ET188">
        <f t="shared" si="265"/>
        <v>0</v>
      </c>
      <c r="EU188">
        <f t="shared" si="265"/>
        <v>0</v>
      </c>
      <c r="EV188">
        <f t="shared" si="265"/>
        <v>0</v>
      </c>
      <c r="EW188">
        <f t="shared" si="265"/>
        <v>0</v>
      </c>
      <c r="EX188">
        <f t="shared" si="265"/>
        <v>0</v>
      </c>
      <c r="EZ188">
        <f t="shared" si="266"/>
        <v>0.88596136766609945</v>
      </c>
      <c r="FB188">
        <f t="shared" si="267"/>
        <v>1.0507589723213917E-2</v>
      </c>
      <c r="FC188">
        <f t="shared" si="268"/>
        <v>0.24867257859824929</v>
      </c>
    </row>
    <row r="189" spans="1:159" x14ac:dyDescent="0.25">
      <c r="A189">
        <v>1210</v>
      </c>
      <c r="B189" s="19">
        <f>'Input spectra'!Y188</f>
        <v>4.2425765909570798E-2</v>
      </c>
      <c r="C189">
        <f>'Input spectra'!F188</f>
        <v>0</v>
      </c>
      <c r="D189">
        <f t="shared" si="256"/>
        <v>2.0653927966864227E-2</v>
      </c>
      <c r="E189">
        <f t="shared" si="256"/>
        <v>2.041671108300681E-2</v>
      </c>
      <c r="F189">
        <f t="shared" si="256"/>
        <v>2.0181132570854649E-2</v>
      </c>
      <c r="G189">
        <f t="shared" si="256"/>
        <v>1.9947182809725801E-2</v>
      </c>
      <c r="H189">
        <f t="shared" si="256"/>
        <v>1.9714852231033343E-2</v>
      </c>
      <c r="I189">
        <f t="shared" si="256"/>
        <v>1.948413131801675E-2</v>
      </c>
      <c r="J189">
        <f t="shared" si="256"/>
        <v>1.9255010605474552E-2</v>
      </c>
      <c r="K189">
        <f t="shared" si="256"/>
        <v>1.9027480679498329E-2</v>
      </c>
      <c r="L189">
        <f t="shared" si="256"/>
        <v>1.8801532177208077E-2</v>
      </c>
      <c r="M189">
        <f t="shared" si="256"/>
        <v>1.8577155786488872E-2</v>
      </c>
      <c r="N189">
        <f t="shared" si="251"/>
        <v>1.8354342245728818E-2</v>
      </c>
      <c r="O189">
        <f t="shared" si="251"/>
        <v>1.813308234355835E-2</v>
      </c>
      <c r="P189">
        <f t="shared" si="251"/>
        <v>1.7913366918590835E-2</v>
      </c>
      <c r="Q189">
        <f t="shared" si="251"/>
        <v>1.7695186859164429E-2</v>
      </c>
      <c r="R189">
        <f t="shared" si="251"/>
        <v>1.7478533103085264E-2</v>
      </c>
      <c r="S189">
        <f t="shared" si="251"/>
        <v>1.7263396637371906E-2</v>
      </c>
      <c r="T189">
        <f t="shared" si="251"/>
        <v>1.7049768498001085E-2</v>
      </c>
      <c r="U189">
        <f t="shared" si="251"/>
        <v>1.6837639769654706E-2</v>
      </c>
      <c r="V189">
        <f t="shared" si="251"/>
        <v>1.6627001585468103E-2</v>
      </c>
      <c r="W189">
        <f t="shared" si="251"/>
        <v>1.6417845126779587E-2</v>
      </c>
      <c r="X189">
        <f t="shared" si="251"/>
        <v>1.6210161622881206E-2</v>
      </c>
      <c r="Y189">
        <f t="shared" si="251"/>
        <v>1.6003942350770795E-2</v>
      </c>
      <c r="Z189">
        <f t="shared" si="251"/>
        <v>1.5799178634905219E-2</v>
      </c>
      <c r="AA189">
        <f t="shared" si="251"/>
        <v>1.559586184695488E-2</v>
      </c>
      <c r="AB189">
        <f t="shared" si="251"/>
        <v>1.5393983405559458E-2</v>
      </c>
      <c r="AC189">
        <f t="shared" si="251"/>
        <v>1.5193534776084856E-2</v>
      </c>
      <c r="AD189">
        <f t="shared" si="257"/>
        <v>1.4994507470381349E-2</v>
      </c>
      <c r="AE189">
        <f t="shared" si="257"/>
        <v>1.4796893046542988E-2</v>
      </c>
      <c r="AF189">
        <f t="shared" si="257"/>
        <v>1.4600683108668168E-2</v>
      </c>
      <c r="AG189">
        <f t="shared" si="257"/>
        <v>1.4405869306621404E-2</v>
      </c>
      <c r="AH189">
        <f t="shared" si="258"/>
        <v>1.4212443335796313E-2</v>
      </c>
      <c r="AI189">
        <f t="shared" si="258"/>
        <v>1.4020396936879764E-2</v>
      </c>
      <c r="AJ189">
        <f t="shared" si="258"/>
        <v>1.3829721895617226E-2</v>
      </c>
      <c r="AK189">
        <f t="shared" si="258"/>
        <v>1.3640410042579269E-2</v>
      </c>
      <c r="AL189">
        <f t="shared" si="258"/>
        <v>1.3452453252929267E-2</v>
      </c>
      <c r="AM189">
        <f t="shared" si="258"/>
        <v>1.3265843446192237E-2</v>
      </c>
      <c r="AN189">
        <f t="shared" si="258"/>
        <v>1.308057258602483E-2</v>
      </c>
      <c r="AO189">
        <f t="shared" si="258"/>
        <v>1.2896632679986517E-2</v>
      </c>
      <c r="AP189">
        <f t="shared" si="258"/>
        <v>1.2714015779311879E-2</v>
      </c>
      <c r="AQ189">
        <f t="shared" si="258"/>
        <v>1.2532713978684043E-2</v>
      </c>
      <c r="AR189">
        <f t="shared" si="252"/>
        <v>1.2352719416009279E-2</v>
      </c>
      <c r="AS189">
        <f t="shared" si="252"/>
        <v>1.2174024272192718E-2</v>
      </c>
      <c r="AT189">
        <f t="shared" si="252"/>
        <v>1.1996620770915151E-2</v>
      </c>
      <c r="AU189">
        <f t="shared" si="252"/>
        <v>1.1820501178411028E-2</v>
      </c>
      <c r="AV189">
        <f t="shared" si="252"/>
        <v>1.1645657803247498E-2</v>
      </c>
      <c r="AW189">
        <f t="shared" si="252"/>
        <v>1.1472082996104594E-2</v>
      </c>
      <c r="AX189">
        <f t="shared" si="252"/>
        <v>1.0200263518332543E-2</v>
      </c>
      <c r="AY189">
        <f t="shared" si="252"/>
        <v>8.7178760449991097E-3</v>
      </c>
      <c r="AZ189">
        <f t="shared" si="252"/>
        <v>7.849555110241763E-3</v>
      </c>
      <c r="BA189">
        <f t="shared" si="252"/>
        <v>7.1920249186548588E-3</v>
      </c>
      <c r="BB189">
        <f t="shared" si="252"/>
        <v>6.6548513241796534E-3</v>
      </c>
      <c r="BC189">
        <f t="shared" si="252"/>
        <v>6.1988483314938062E-3</v>
      </c>
      <c r="BD189">
        <f t="shared" si="252"/>
        <v>5.8025517079880549E-3</v>
      </c>
      <c r="BE189">
        <f t="shared" si="252"/>
        <v>5.452584962511684E-3</v>
      </c>
      <c r="BF189">
        <f t="shared" si="252"/>
        <v>5.1398937631210789E-3</v>
      </c>
      <c r="BG189">
        <f t="shared" si="252"/>
        <v>4.8579864194880891E-3</v>
      </c>
      <c r="BH189">
        <f t="shared" si="259"/>
        <v>4.6020074259802285E-3</v>
      </c>
      <c r="BI189">
        <f t="shared" si="259"/>
        <v>4.3682056419850953E-3</v>
      </c>
      <c r="BJ189">
        <f t="shared" si="259"/>
        <v>4.1536082872023058E-3</v>
      </c>
      <c r="BK189">
        <f t="shared" si="259"/>
        <v>3.9558104893526406E-3</v>
      </c>
      <c r="BL189">
        <f t="shared" si="260"/>
        <v>3.7728336190040704E-3</v>
      </c>
      <c r="BM189">
        <f t="shared" si="260"/>
        <v>3.6030265736277578E-3</v>
      </c>
      <c r="BN189">
        <f t="shared" si="260"/>
        <v>3.4449949636375017E-3</v>
      </c>
      <c r="BO189">
        <f t="shared" si="260"/>
        <v>3.2975490431946344E-3</v>
      </c>
      <c r="BP189">
        <f t="shared" si="260"/>
        <v>3.1596646009248242E-3</v>
      </c>
      <c r="BQ189">
        <f t="shared" si="260"/>
        <v>3.0304530367589646E-3</v>
      </c>
      <c r="BR189">
        <f t="shared" si="260"/>
        <v>2.9091380932532293E-3</v>
      </c>
      <c r="BS189">
        <f t="shared" si="260"/>
        <v>2.7950375008320176E-3</v>
      </c>
      <c r="BT189">
        <f t="shared" si="260"/>
        <v>2.6875483140015172E-3</v>
      </c>
      <c r="BU189">
        <f t="shared" si="260"/>
        <v>2.5861350624566599E-3</v>
      </c>
      <c r="BV189">
        <f t="shared" si="253"/>
        <v>2.4903200784951083E-3</v>
      </c>
      <c r="BW189">
        <f t="shared" si="253"/>
        <v>2.3996755279133732E-3</v>
      </c>
      <c r="BX189">
        <f t="shared" si="253"/>
        <v>2.313816789289012E-3</v>
      </c>
      <c r="BY189">
        <f t="shared" si="253"/>
        <v>2.2323969115006482E-3</v>
      </c>
      <c r="BZ189">
        <f t="shared" si="253"/>
        <v>2.1551019415236277E-3</v>
      </c>
      <c r="CA189">
        <f t="shared" si="253"/>
        <v>2.0816469606684202E-3</v>
      </c>
      <c r="CB189">
        <f t="shared" si="253"/>
        <v>2.0117727020660357E-3</v>
      </c>
      <c r="CC189">
        <f t="shared" si="253"/>
        <v>1.9452426485060926E-3</v>
      </c>
      <c r="CD189">
        <f t="shared" si="253"/>
        <v>1.8818405299130506E-3</v>
      </c>
      <c r="CE189">
        <f t="shared" si="253"/>
        <v>1.8213681553790298E-3</v>
      </c>
      <c r="CF189">
        <f t="shared" si="261"/>
        <v>1.7636435268908199E-3</v>
      </c>
      <c r="CG189">
        <f t="shared" si="261"/>
        <v>1.7084991915196311E-3</v>
      </c>
      <c r="CH189">
        <f t="shared" si="261"/>
        <v>1.6557807964924026E-3</v>
      </c>
      <c r="CI189">
        <f t="shared" si="261"/>
        <v>1.6053458176847973E-3</v>
      </c>
      <c r="CJ189">
        <f t="shared" si="261"/>
        <v>1.5570624370075867E-3</v>
      </c>
      <c r="CK189">
        <f t="shared" si="261"/>
        <v>1.5108085481567001E-3</v>
      </c>
      <c r="CL189">
        <f t="shared" si="261"/>
        <v>1.4664708734589728E-3</v>
      </c>
      <c r="CM189">
        <f t="shared" si="261"/>
        <v>1.4239441772214919E-3</v>
      </c>
      <c r="CN189">
        <f t="shared" si="261"/>
        <v>1.3831305631994677E-3</v>
      </c>
      <c r="CO189">
        <f t="shared" si="261"/>
        <v>1.3439388456271159E-3</v>
      </c>
      <c r="CP189">
        <f t="shared" si="254"/>
        <v>1.3062839847800365E-3</v>
      </c>
      <c r="CQ189">
        <f t="shared" si="254"/>
        <v>1.2700865793127797E-3</v>
      </c>
      <c r="CR189">
        <f t="shared" si="254"/>
        <v>8.1788770385101892E-4</v>
      </c>
      <c r="CS189">
        <f t="shared" si="254"/>
        <v>5.3133423526984024E-4</v>
      </c>
      <c r="CT189">
        <f t="shared" si="254"/>
        <v>3.6804104301135923E-4</v>
      </c>
      <c r="CU189">
        <f t="shared" si="254"/>
        <v>2.5608087603172351E-4</v>
      </c>
      <c r="CV189">
        <f t="shared" si="254"/>
        <v>1.7488778105228674E-4</v>
      </c>
      <c r="CW189">
        <f t="shared" si="254"/>
        <v>1.1498490782969882E-4</v>
      </c>
      <c r="CX189">
        <f t="shared" si="254"/>
        <v>7.1024811651715405E-5</v>
      </c>
      <c r="CY189">
        <f t="shared" si="254"/>
        <v>3.9613686812274101E-5</v>
      </c>
      <c r="CZ189">
        <f t="shared" si="254"/>
        <v>1.8423506119390199E-5</v>
      </c>
      <c r="DA189">
        <f t="shared" si="254"/>
        <v>5.7663180555826453E-6</v>
      </c>
      <c r="DB189">
        <f t="shared" si="254"/>
        <v>3.6635495019990481E-7</v>
      </c>
      <c r="DC189">
        <f t="shared" si="254"/>
        <v>0</v>
      </c>
      <c r="DD189">
        <f t="shared" si="254"/>
        <v>0</v>
      </c>
      <c r="DE189">
        <f t="shared" si="254"/>
        <v>0</v>
      </c>
      <c r="DF189">
        <f t="shared" si="262"/>
        <v>0</v>
      </c>
      <c r="DG189">
        <f t="shared" si="262"/>
        <v>0</v>
      </c>
      <c r="DH189">
        <f t="shared" si="262"/>
        <v>0</v>
      </c>
      <c r="DI189">
        <f t="shared" si="262"/>
        <v>0</v>
      </c>
      <c r="DJ189">
        <f t="shared" si="263"/>
        <v>0</v>
      </c>
      <c r="DK189">
        <f t="shared" si="263"/>
        <v>0</v>
      </c>
      <c r="DL189">
        <f t="shared" si="263"/>
        <v>0</v>
      </c>
      <c r="DM189">
        <f t="shared" si="263"/>
        <v>0</v>
      </c>
      <c r="DN189">
        <f t="shared" si="263"/>
        <v>0</v>
      </c>
      <c r="DO189">
        <f t="shared" si="263"/>
        <v>0</v>
      </c>
      <c r="DP189">
        <f t="shared" si="263"/>
        <v>0</v>
      </c>
      <c r="DQ189">
        <f t="shared" si="263"/>
        <v>0</v>
      </c>
      <c r="DR189">
        <f t="shared" si="263"/>
        <v>0</v>
      </c>
      <c r="DS189">
        <f t="shared" si="263"/>
        <v>0</v>
      </c>
      <c r="DT189">
        <f t="shared" si="255"/>
        <v>0</v>
      </c>
      <c r="DU189">
        <f t="shared" si="255"/>
        <v>0</v>
      </c>
      <c r="DV189">
        <f t="shared" si="255"/>
        <v>0</v>
      </c>
      <c r="DW189">
        <f t="shared" si="255"/>
        <v>0</v>
      </c>
      <c r="DX189">
        <f t="shared" si="255"/>
        <v>0</v>
      </c>
      <c r="DY189">
        <f t="shared" si="255"/>
        <v>0</v>
      </c>
      <c r="DZ189">
        <f t="shared" si="255"/>
        <v>0</v>
      </c>
      <c r="EA189">
        <f t="shared" si="255"/>
        <v>0</v>
      </c>
      <c r="EB189">
        <f t="shared" si="255"/>
        <v>0</v>
      </c>
      <c r="EC189">
        <f t="shared" si="255"/>
        <v>0</v>
      </c>
      <c r="ED189">
        <f t="shared" si="264"/>
        <v>0</v>
      </c>
      <c r="EE189">
        <f t="shared" si="264"/>
        <v>0</v>
      </c>
      <c r="EF189">
        <f t="shared" si="264"/>
        <v>0</v>
      </c>
      <c r="EG189">
        <f t="shared" si="264"/>
        <v>0</v>
      </c>
      <c r="EH189">
        <f t="shared" si="264"/>
        <v>0</v>
      </c>
      <c r="EI189">
        <f t="shared" si="264"/>
        <v>0</v>
      </c>
      <c r="EJ189">
        <f t="shared" si="264"/>
        <v>0</v>
      </c>
      <c r="EK189">
        <f t="shared" si="264"/>
        <v>0</v>
      </c>
      <c r="EL189">
        <f t="shared" si="264"/>
        <v>0</v>
      </c>
      <c r="EM189">
        <f t="shared" si="264"/>
        <v>0</v>
      </c>
      <c r="EN189">
        <f t="shared" si="265"/>
        <v>0</v>
      </c>
      <c r="EO189">
        <f t="shared" si="265"/>
        <v>0</v>
      </c>
      <c r="EP189">
        <f t="shared" si="265"/>
        <v>0</v>
      </c>
      <c r="EQ189">
        <f t="shared" si="265"/>
        <v>0</v>
      </c>
      <c r="ER189">
        <f t="shared" si="265"/>
        <v>0</v>
      </c>
      <c r="ES189">
        <f t="shared" si="265"/>
        <v>0</v>
      </c>
      <c r="ET189">
        <f t="shared" si="265"/>
        <v>0</v>
      </c>
      <c r="EU189">
        <f t="shared" si="265"/>
        <v>0</v>
      </c>
      <c r="EV189">
        <f t="shared" si="265"/>
        <v>0</v>
      </c>
      <c r="EW189">
        <f t="shared" si="265"/>
        <v>0</v>
      </c>
      <c r="EX189">
        <f t="shared" si="265"/>
        <v>0</v>
      </c>
      <c r="EZ189">
        <f t="shared" si="266"/>
        <v>0.8860897438202896</v>
      </c>
      <c r="FB189">
        <f t="shared" si="267"/>
        <v>1.0494736134993798E-2</v>
      </c>
      <c r="FC189">
        <f t="shared" si="268"/>
        <v>0.2486742196726783</v>
      </c>
    </row>
    <row r="190" spans="1:159" x14ac:dyDescent="0.25">
      <c r="A190">
        <v>1215</v>
      </c>
      <c r="B190" s="19">
        <f>'Input spectra'!Y189</f>
        <v>4.2373248570417098E-2</v>
      </c>
      <c r="C190">
        <f>'Input spectra'!F189</f>
        <v>0</v>
      </c>
      <c r="D190">
        <f t="shared" si="256"/>
        <v>2.0653927966864227E-2</v>
      </c>
      <c r="E190">
        <f t="shared" si="256"/>
        <v>2.0416818306422398E-2</v>
      </c>
      <c r="F190">
        <f t="shared" si="256"/>
        <v>2.0181344543844619E-2</v>
      </c>
      <c r="G190">
        <f t="shared" si="256"/>
        <v>1.9947497084090954E-2</v>
      </c>
      <c r="H190">
        <f t="shared" si="256"/>
        <v>1.9715266384015762E-2</v>
      </c>
      <c r="I190">
        <f t="shared" si="256"/>
        <v>1.9484642952100409E-2</v>
      </c>
      <c r="J190">
        <f t="shared" si="256"/>
        <v>1.925561734818728E-2</v>
      </c>
      <c r="K190">
        <f t="shared" si="256"/>
        <v>1.9028180183215133E-2</v>
      </c>
      <c r="L190">
        <f t="shared" si="256"/>
        <v>1.8802322118955786E-2</v>
      </c>
      <c r="M190">
        <f t="shared" si="256"/>
        <v>1.8578033867752083E-2</v>
      </c>
      <c r="N190">
        <f t="shared" si="256"/>
        <v>1.8355306192257212E-2</v>
      </c>
      <c r="O190">
        <f t="shared" si="256"/>
        <v>1.8134129905175267E-2</v>
      </c>
      <c r="P190">
        <f t="shared" si="256"/>
        <v>1.791449586900316E-2</v>
      </c>
      <c r="Q190">
        <f t="shared" si="256"/>
        <v>1.7696394995773808E-2</v>
      </c>
      <c r="R190">
        <f t="shared" si="256"/>
        <v>1.747981824680055E-2</v>
      </c>
      <c r="S190">
        <f t="shared" si="256"/>
        <v>1.7264756632422915E-2</v>
      </c>
      <c r="T190">
        <f t="shared" ref="N190:AC206" si="269">T$2*EXP(- T$1 * ($C190*_c3+$B190))</f>
        <v>1.7051201211753617E-2</v>
      </c>
      <c r="U190">
        <f t="shared" si="269"/>
        <v>1.6839143092426803E-2</v>
      </c>
      <c r="V190">
        <f t="shared" si="269"/>
        <v>1.6628573430347602E-2</v>
      </c>
      <c r="W190">
        <f t="shared" si="269"/>
        <v>1.6419483429442879E-2</v>
      </c>
      <c r="X190">
        <f t="shared" si="269"/>
        <v>1.6211864341413258E-2</v>
      </c>
      <c r="Y190">
        <f t="shared" si="269"/>
        <v>1.6005707465486376E-2</v>
      </c>
      <c r="Z190">
        <f t="shared" si="269"/>
        <v>1.5801004148171378E-2</v>
      </c>
      <c r="AA190">
        <f t="shared" si="269"/>
        <v>1.559774578301462E-2</v>
      </c>
      <c r="AB190">
        <f t="shared" si="269"/>
        <v>1.5395923810356614E-2</v>
      </c>
      <c r="AC190">
        <f t="shared" si="269"/>
        <v>1.519552971709018E-2</v>
      </c>
      <c r="AD190">
        <f t="shared" si="257"/>
        <v>1.4996555036419791E-2</v>
      </c>
      <c r="AE190">
        <f t="shared" si="257"/>
        <v>1.4798991347622152E-2</v>
      </c>
      <c r="AF190">
        <f t="shared" si="257"/>
        <v>1.460283027580795E-2</v>
      </c>
      <c r="AG190">
        <f t="shared" si="257"/>
        <v>1.4408063491684789E-2</v>
      </c>
      <c r="AH190">
        <f t="shared" si="258"/>
        <v>1.4214682711321352E-2</v>
      </c>
      <c r="AI190">
        <f t="shared" si="258"/>
        <v>1.40226796959127E-2</v>
      </c>
      <c r="AJ190">
        <f t="shared" si="258"/>
        <v>1.3832046251546756E-2</v>
      </c>
      <c r="AK190">
        <f t="shared" si="258"/>
        <v>1.3642774228971961E-2</v>
      </c>
      <c r="AL190">
        <f t="shared" si="258"/>
        <v>1.3454855523366106E-2</v>
      </c>
      <c r="AM190">
        <f t="shared" si="258"/>
        <v>1.326828207410629E-2</v>
      </c>
      <c r="AN190">
        <f t="shared" si="258"/>
        <v>1.3083045864540043E-2</v>
      </c>
      <c r="AO190">
        <f t="shared" si="258"/>
        <v>1.2899138921757621E-2</v>
      </c>
      <c r="AP190">
        <f t="shared" si="258"/>
        <v>1.2716553316365389E-2</v>
      </c>
      <c r="AQ190">
        <f t="shared" si="258"/>
        <v>1.2535281162260372E-2</v>
      </c>
      <c r="AR190">
        <f t="shared" si="258"/>
        <v>1.2355314616405939E-2</v>
      </c>
      <c r="AS190">
        <f t="shared" si="258"/>
        <v>1.2176645878608595E-2</v>
      </c>
      <c r="AT190">
        <f t="shared" si="258"/>
        <v>1.1999267191295872E-2</v>
      </c>
      <c r="AU190">
        <f t="shared" si="258"/>
        <v>1.1823170839295398E-2</v>
      </c>
      <c r="AV190">
        <f t="shared" si="258"/>
        <v>1.1648349149614984E-2</v>
      </c>
      <c r="AW190">
        <f t="shared" si="258"/>
        <v>1.1474794491223895E-2</v>
      </c>
      <c r="AX190">
        <f t="shared" ref="AR190:BG206" si="270">AX$2*EXP(- AX$1 * ($C190*_c3+$B190))</f>
        <v>1.020272799321797E-2</v>
      </c>
      <c r="AY190">
        <f t="shared" si="270"/>
        <v>8.7200281569615786E-3</v>
      </c>
      <c r="AZ190">
        <f t="shared" si="270"/>
        <v>7.8515341008565179E-3</v>
      </c>
      <c r="BA190">
        <f t="shared" si="270"/>
        <v>7.1938759162659327E-3</v>
      </c>
      <c r="BB190">
        <f t="shared" si="270"/>
        <v>6.6565990290516812E-3</v>
      </c>
      <c r="BC190">
        <f t="shared" si="270"/>
        <v>6.2005088436613209E-3</v>
      </c>
      <c r="BD190">
        <f t="shared" si="270"/>
        <v>5.804136544175019E-3</v>
      </c>
      <c r="BE190">
        <f t="shared" si="270"/>
        <v>5.4541028565934686E-3</v>
      </c>
      <c r="BF190">
        <f t="shared" si="270"/>
        <v>5.1413516109669382E-3</v>
      </c>
      <c r="BG190">
        <f t="shared" si="270"/>
        <v>4.8593898290246818E-3</v>
      </c>
      <c r="BH190">
        <f t="shared" si="259"/>
        <v>4.6033610620554504E-3</v>
      </c>
      <c r="BI190">
        <f t="shared" si="259"/>
        <v>4.3695134549834782E-3</v>
      </c>
      <c r="BJ190">
        <f t="shared" si="259"/>
        <v>4.1548736713506442E-3</v>
      </c>
      <c r="BK190">
        <f t="shared" si="259"/>
        <v>3.9570363962503421E-3</v>
      </c>
      <c r="BL190">
        <f t="shared" si="260"/>
        <v>3.7740226414235516E-3</v>
      </c>
      <c r="BM190">
        <f t="shared" si="260"/>
        <v>3.604181008881018E-3</v>
      </c>
      <c r="BN190">
        <f t="shared" si="260"/>
        <v>3.4461168624840368E-3</v>
      </c>
      <c r="BO190">
        <f t="shared" si="260"/>
        <v>3.2986402482616255E-3</v>
      </c>
      <c r="BP190">
        <f t="shared" si="260"/>
        <v>3.160726777355136E-3</v>
      </c>
      <c r="BQ190">
        <f t="shared" si="260"/>
        <v>3.03148769699061E-3</v>
      </c>
      <c r="BR190">
        <f t="shared" si="260"/>
        <v>2.9101466172940919E-3</v>
      </c>
      <c r="BS190">
        <f t="shared" si="260"/>
        <v>2.796021153025771E-3</v>
      </c>
      <c r="BT190">
        <f t="shared" si="260"/>
        <v>2.6885082570245653E-3</v>
      </c>
      <c r="BU190">
        <f t="shared" si="260"/>
        <v>2.5870723691041285E-3</v>
      </c>
      <c r="BV190">
        <f t="shared" si="260"/>
        <v>2.4912357416826208E-3</v>
      </c>
      <c r="BW190">
        <f t="shared" si="260"/>
        <v>2.4005704692250424E-3</v>
      </c>
      <c r="BX190">
        <f t="shared" si="260"/>
        <v>2.3146918663304204E-3</v>
      </c>
      <c r="BY190">
        <f t="shared" si="260"/>
        <v>2.2332529242615907E-3</v>
      </c>
      <c r="BZ190">
        <f t="shared" si="260"/>
        <v>2.1559396379141967E-3</v>
      </c>
      <c r="CA190">
        <f t="shared" si="260"/>
        <v>2.0824670413602648E-3</v>
      </c>
      <c r="CB190">
        <f t="shared" ref="BV190:CK215" si="271">CB$2*EXP(- CB$1 * ($C190*_c3+$B190))</f>
        <v>2.0125758247459039E-3</v>
      </c>
      <c r="CC190">
        <f t="shared" si="271"/>
        <v>1.9460294316293223E-3</v>
      </c>
      <c r="CD190">
        <f t="shared" si="271"/>
        <v>1.8826115560292775E-3</v>
      </c>
      <c r="CE190">
        <f t="shared" si="271"/>
        <v>1.8221239740900631E-3</v>
      </c>
      <c r="CF190">
        <f t="shared" si="261"/>
        <v>1.7643846574907302E-3</v>
      </c>
      <c r="CG190">
        <f t="shared" si="261"/>
        <v>1.7092261253590518E-3</v>
      </c>
      <c r="CH190">
        <f t="shared" si="261"/>
        <v>1.6564939991025034E-3</v>
      </c>
      <c r="CI190">
        <f t="shared" si="261"/>
        <v>1.606045730690986E-3</v>
      </c>
      <c r="CJ190">
        <f t="shared" si="261"/>
        <v>1.5577494798585648E-3</v>
      </c>
      <c r="CK190">
        <f t="shared" si="261"/>
        <v>1.511483119690801E-3</v>
      </c>
      <c r="CL190">
        <f t="shared" si="261"/>
        <v>1.4671333533266308E-3</v>
      </c>
      <c r="CM190">
        <f t="shared" si="261"/>
        <v>1.4245949271801087E-3</v>
      </c>
      <c r="CN190">
        <f t="shared" si="261"/>
        <v>1.3837699282947598E-3</v>
      </c>
      <c r="CO190">
        <f t="shared" si="261"/>
        <v>1.3445671552732008E-3</v>
      </c>
      <c r="CP190">
        <f t="shared" si="261"/>
        <v>1.3069015537489324E-3</v>
      </c>
      <c r="CQ190">
        <f t="shared" si="261"/>
        <v>1.2706937086426685E-3</v>
      </c>
      <c r="CR190">
        <f t="shared" si="261"/>
        <v>8.1828296956210696E-4</v>
      </c>
      <c r="CS190">
        <f t="shared" si="261"/>
        <v>5.3159380827407844E-4</v>
      </c>
      <c r="CT190">
        <f t="shared" si="261"/>
        <v>3.6822277610613593E-4</v>
      </c>
      <c r="CU190">
        <f t="shared" si="261"/>
        <v>2.5620867042738999E-4</v>
      </c>
      <c r="CV190">
        <f t="shared" ref="CP190:DE206" si="272">CV$2*EXP(- CV$1 * ($C190*_c3+$B190))</f>
        <v>1.749759758355933E-4</v>
      </c>
      <c r="CW190">
        <f t="shared" si="272"/>
        <v>1.1504349815552051E-4</v>
      </c>
      <c r="CX190">
        <f t="shared" si="272"/>
        <v>7.1061375394431675E-5</v>
      </c>
      <c r="CY190">
        <f t="shared" si="272"/>
        <v>3.9634288181070872E-5</v>
      </c>
      <c r="CZ190">
        <f t="shared" si="272"/>
        <v>1.8433184195694563E-5</v>
      </c>
      <c r="DA190">
        <f t="shared" si="272"/>
        <v>5.7693774668832567E-6</v>
      </c>
      <c r="DB190">
        <f t="shared" si="272"/>
        <v>3.6655125064114967E-7</v>
      </c>
      <c r="DC190">
        <f t="shared" si="272"/>
        <v>0</v>
      </c>
      <c r="DD190">
        <f t="shared" si="272"/>
        <v>0</v>
      </c>
      <c r="DE190">
        <f t="shared" si="272"/>
        <v>0</v>
      </c>
      <c r="DF190">
        <f t="shared" si="262"/>
        <v>0</v>
      </c>
      <c r="DG190">
        <f t="shared" si="262"/>
        <v>0</v>
      </c>
      <c r="DH190">
        <f t="shared" si="262"/>
        <v>0</v>
      </c>
      <c r="DI190">
        <f t="shared" si="262"/>
        <v>0</v>
      </c>
      <c r="DJ190">
        <f t="shared" si="263"/>
        <v>0</v>
      </c>
      <c r="DK190">
        <f t="shared" si="263"/>
        <v>0</v>
      </c>
      <c r="DL190">
        <f t="shared" si="263"/>
        <v>0</v>
      </c>
      <c r="DM190">
        <f t="shared" si="263"/>
        <v>0</v>
      </c>
      <c r="DN190">
        <f t="shared" si="263"/>
        <v>0</v>
      </c>
      <c r="DO190">
        <f t="shared" si="263"/>
        <v>0</v>
      </c>
      <c r="DP190">
        <f t="shared" si="263"/>
        <v>0</v>
      </c>
      <c r="DQ190">
        <f t="shared" si="263"/>
        <v>0</v>
      </c>
      <c r="DR190">
        <f t="shared" si="263"/>
        <v>0</v>
      </c>
      <c r="DS190">
        <f t="shared" si="263"/>
        <v>0</v>
      </c>
      <c r="DT190">
        <f t="shared" si="263"/>
        <v>0</v>
      </c>
      <c r="DU190">
        <f t="shared" si="263"/>
        <v>0</v>
      </c>
      <c r="DV190">
        <f t="shared" si="263"/>
        <v>0</v>
      </c>
      <c r="DW190">
        <f t="shared" si="263"/>
        <v>0</v>
      </c>
      <c r="DX190">
        <f t="shared" si="263"/>
        <v>0</v>
      </c>
      <c r="DY190">
        <f t="shared" si="263"/>
        <v>0</v>
      </c>
      <c r="DZ190">
        <f t="shared" ref="DT190:EI215" si="273">DZ$2*EXP(- DZ$1 * ($C190*_c3+$B190))</f>
        <v>0</v>
      </c>
      <c r="EA190">
        <f t="shared" si="273"/>
        <v>0</v>
      </c>
      <c r="EB190">
        <f t="shared" si="273"/>
        <v>0</v>
      </c>
      <c r="EC190">
        <f t="shared" si="273"/>
        <v>0</v>
      </c>
      <c r="ED190">
        <f t="shared" si="264"/>
        <v>0</v>
      </c>
      <c r="EE190">
        <f t="shared" si="264"/>
        <v>0</v>
      </c>
      <c r="EF190">
        <f t="shared" si="264"/>
        <v>0</v>
      </c>
      <c r="EG190">
        <f t="shared" si="264"/>
        <v>0</v>
      </c>
      <c r="EH190">
        <f t="shared" si="264"/>
        <v>0</v>
      </c>
      <c r="EI190">
        <f t="shared" si="264"/>
        <v>0</v>
      </c>
      <c r="EJ190">
        <f t="shared" si="264"/>
        <v>0</v>
      </c>
      <c r="EK190">
        <f t="shared" si="264"/>
        <v>0</v>
      </c>
      <c r="EL190">
        <f t="shared" si="264"/>
        <v>0</v>
      </c>
      <c r="EM190">
        <f t="shared" si="264"/>
        <v>0</v>
      </c>
      <c r="EN190">
        <f t="shared" si="265"/>
        <v>0</v>
      </c>
      <c r="EO190">
        <f t="shared" si="265"/>
        <v>0</v>
      </c>
      <c r="EP190">
        <f t="shared" si="265"/>
        <v>0</v>
      </c>
      <c r="EQ190">
        <f t="shared" si="265"/>
        <v>0</v>
      </c>
      <c r="ER190">
        <f t="shared" si="265"/>
        <v>0</v>
      </c>
      <c r="ES190">
        <f t="shared" si="265"/>
        <v>0</v>
      </c>
      <c r="ET190">
        <f t="shared" si="265"/>
        <v>0</v>
      </c>
      <c r="EU190">
        <f t="shared" si="265"/>
        <v>0</v>
      </c>
      <c r="EV190">
        <f t="shared" si="265"/>
        <v>0</v>
      </c>
      <c r="EW190">
        <f t="shared" si="265"/>
        <v>0</v>
      </c>
      <c r="EX190">
        <f t="shared" si="265"/>
        <v>0</v>
      </c>
      <c r="EZ190">
        <f t="shared" si="266"/>
        <v>0.88621814887254968</v>
      </c>
      <c r="FB190">
        <f t="shared" si="267"/>
        <v>1.0481882209251059E-2</v>
      </c>
      <c r="FC190">
        <f t="shared" si="268"/>
        <v>0.24867586074733097</v>
      </c>
    </row>
    <row r="191" spans="1:159" x14ac:dyDescent="0.25">
      <c r="A191">
        <v>1220</v>
      </c>
      <c r="B191" s="19">
        <f>'Input spectra'!Y190</f>
        <v>4.2320731231263502E-2</v>
      </c>
      <c r="C191">
        <f>'Input spectra'!F190</f>
        <v>0</v>
      </c>
      <c r="D191">
        <f t="shared" ref="D191:M216" si="274">D$2*EXP(- D$1 * ($C191*_c3+$B191))</f>
        <v>2.0653927966864227E-2</v>
      </c>
      <c r="E191">
        <f t="shared" si="274"/>
        <v>2.0416925530401097E-2</v>
      </c>
      <c r="F191">
        <f t="shared" si="274"/>
        <v>2.0181556519061051E-2</v>
      </c>
      <c r="G191">
        <f t="shared" si="274"/>
        <v>1.9947811363407605E-2</v>
      </c>
      <c r="H191">
        <f t="shared" si="274"/>
        <v>1.9715680545698357E-2</v>
      </c>
      <c r="I191">
        <f t="shared" si="274"/>
        <v>1.9485154599619071E-2</v>
      </c>
      <c r="J191">
        <f t="shared" si="274"/>
        <v>1.9256224110019017E-2</v>
      </c>
      <c r="K191">
        <f t="shared" si="274"/>
        <v>1.9028879712647665E-2</v>
      </c>
      <c r="L191">
        <f t="shared" si="274"/>
        <v>1.8803112093892699E-2</v>
      </c>
      <c r="M191">
        <f t="shared" si="274"/>
        <v>1.8578911990519316E-2</v>
      </c>
      <c r="N191">
        <f t="shared" si="269"/>
        <v>1.8356270189410839E-2</v>
      </c>
      <c r="O191">
        <f t="shared" si="269"/>
        <v>1.8135177527310586E-2</v>
      </c>
      <c r="P191">
        <f t="shared" si="269"/>
        <v>1.7915624890565095E-2</v>
      </c>
      <c r="Q191">
        <f t="shared" si="269"/>
        <v>1.769760321486856E-2</v>
      </c>
      <c r="R191">
        <f t="shared" si="269"/>
        <v>1.7481103485008569E-2</v>
      </c>
      <c r="S191">
        <f t="shared" si="269"/>
        <v>1.7266116734613129E-2</v>
      </c>
      <c r="T191">
        <f t="shared" si="269"/>
        <v>1.7052634045898907E-2</v>
      </c>
      <c r="U191">
        <f t="shared" si="269"/>
        <v>1.684064654942076E-2</v>
      </c>
      <c r="V191">
        <f t="shared" si="269"/>
        <v>1.6630145423822525E-2</v>
      </c>
      <c r="W191">
        <f t="shared" si="269"/>
        <v>1.6421121895588992E-2</v>
      </c>
      <c r="X191">
        <f t="shared" si="269"/>
        <v>1.6213567238799194E-2</v>
      </c>
      <c r="Y191">
        <f t="shared" si="269"/>
        <v>1.6007472774880859E-2</v>
      </c>
      <c r="Z191">
        <f t="shared" si="269"/>
        <v>1.5802829872366139E-2</v>
      </c>
      <c r="AA191">
        <f t="shared" si="269"/>
        <v>1.559962994664851E-2</v>
      </c>
      <c r="AB191">
        <f t="shared" si="269"/>
        <v>1.539786445974093E-2</v>
      </c>
      <c r="AC191">
        <f t="shared" si="269"/>
        <v>1.5197524920035179E-2</v>
      </c>
      <c r="AD191">
        <f t="shared" ref="AD191:AQ209" si="275">AD$2*EXP(- AD$1 * ($C191*_c3+$B191))</f>
        <v>1.4998602882062392E-2</v>
      </c>
      <c r="AE191">
        <f t="shared" si="275"/>
        <v>1.4801089946254819E-2</v>
      </c>
      <c r="AF191">
        <f t="shared" si="275"/>
        <v>1.4604977758708754E-2</v>
      </c>
      <c r="AG191">
        <f t="shared" si="275"/>
        <v>1.4410258010948624E-2</v>
      </c>
      <c r="AH191">
        <f t="shared" si="275"/>
        <v>1.4216922439692315E-2</v>
      </c>
      <c r="AI191">
        <f t="shared" si="275"/>
        <v>1.4024962826617618E-2</v>
      </c>
      <c r="AJ191">
        <f t="shared" si="275"/>
        <v>1.3834370998129869E-2</v>
      </c>
      <c r="AK191">
        <f t="shared" si="275"/>
        <v>1.3645138825130725E-2</v>
      </c>
      <c r="AL191">
        <f t="shared" si="275"/>
        <v>1.3457258222788131E-2</v>
      </c>
      <c r="AM191">
        <f t="shared" si="275"/>
        <v>1.3270721150307408E-2</v>
      </c>
      <c r="AN191">
        <f t="shared" si="275"/>
        <v>1.3085519610703483E-2</v>
      </c>
      <c r="AO191">
        <f t="shared" si="275"/>
        <v>1.2901645650574289E-2</v>
      </c>
      <c r="AP191">
        <f t="shared" si="275"/>
        <v>1.2719091359875265E-2</v>
      </c>
      <c r="AQ191">
        <f t="shared" si="275"/>
        <v>1.2537848871694984E-2</v>
      </c>
      <c r="AR191">
        <f t="shared" si="270"/>
        <v>1.2357910362031937E-2</v>
      </c>
      <c r="AS191">
        <f t="shared" si="270"/>
        <v>1.2179268049572397E-2</v>
      </c>
      <c r="AT191">
        <f t="shared" si="270"/>
        <v>1.2001914195469391E-2</v>
      </c>
      <c r="AU191">
        <f t="shared" si="270"/>
        <v>1.1825841103122828E-2</v>
      </c>
      <c r="AV191">
        <f t="shared" si="270"/>
        <v>1.1651041117960666E-2</v>
      </c>
      <c r="AW191">
        <f t="shared" si="270"/>
        <v>1.1477506627221206E-2</v>
      </c>
      <c r="AX191">
        <f t="shared" si="270"/>
        <v>1.0205193063542563E-2</v>
      </c>
      <c r="AY191">
        <f t="shared" si="270"/>
        <v>8.722180800198617E-3</v>
      </c>
      <c r="AZ191">
        <f t="shared" si="270"/>
        <v>7.8535135904044973E-3</v>
      </c>
      <c r="BA191">
        <f t="shared" si="270"/>
        <v>7.1957273902646954E-3</v>
      </c>
      <c r="BB191">
        <f t="shared" si="270"/>
        <v>6.6583471929080127E-3</v>
      </c>
      <c r="BC191">
        <f t="shared" si="270"/>
        <v>6.2021698006373693E-3</v>
      </c>
      <c r="BD191">
        <f t="shared" si="270"/>
        <v>5.8057218132242568E-3</v>
      </c>
      <c r="BE191">
        <f t="shared" si="270"/>
        <v>5.4556211732275728E-3</v>
      </c>
      <c r="BF191">
        <f t="shared" si="270"/>
        <v>5.1428098723077893E-3</v>
      </c>
      <c r="BG191">
        <f t="shared" si="270"/>
        <v>4.8607936439881618E-3</v>
      </c>
      <c r="BH191">
        <f t="shared" ref="BH191:BU209" si="276">BH$2*EXP(- BH$1 * ($C191*_c3+$B191))</f>
        <v>4.6047150962896591E-3</v>
      </c>
      <c r="BI191">
        <f t="shared" si="276"/>
        <v>4.3708216595327561E-3</v>
      </c>
      <c r="BJ191">
        <f t="shared" si="276"/>
        <v>4.1561394409944177E-3</v>
      </c>
      <c r="BK191">
        <f t="shared" si="276"/>
        <v>3.9582626830569683E-3</v>
      </c>
      <c r="BL191">
        <f t="shared" si="276"/>
        <v>3.7752120385678278E-3</v>
      </c>
      <c r="BM191">
        <f t="shared" si="276"/>
        <v>3.6053358140235138E-3</v>
      </c>
      <c r="BN191">
        <f t="shared" si="276"/>
        <v>3.4472391266887298E-3</v>
      </c>
      <c r="BO191">
        <f t="shared" si="276"/>
        <v>3.2997318144236225E-3</v>
      </c>
      <c r="BP191">
        <f t="shared" si="276"/>
        <v>3.1617893108546002E-3</v>
      </c>
      <c r="BQ191">
        <f t="shared" si="276"/>
        <v>3.0325227104769587E-3</v>
      </c>
      <c r="BR191">
        <f t="shared" si="276"/>
        <v>2.9111554909645367E-3</v>
      </c>
      <c r="BS191">
        <f t="shared" si="276"/>
        <v>2.7970051513943549E-3</v>
      </c>
      <c r="BT191">
        <f t="shared" si="276"/>
        <v>2.6894685429216737E-3</v>
      </c>
      <c r="BU191">
        <f t="shared" si="276"/>
        <v>2.5880100154646152E-3</v>
      </c>
      <c r="BV191">
        <f t="shared" si="271"/>
        <v>2.492151741549372E-3</v>
      </c>
      <c r="BW191">
        <f t="shared" si="271"/>
        <v>2.4014657442984789E-3</v>
      </c>
      <c r="BX191">
        <f t="shared" si="271"/>
        <v>2.3155672743227613E-3</v>
      </c>
      <c r="BY191">
        <f t="shared" si="271"/>
        <v>2.2341092652606882E-3</v>
      </c>
      <c r="BZ191">
        <f t="shared" si="271"/>
        <v>2.1567776599205639E-3</v>
      </c>
      <c r="CA191">
        <f t="shared" si="271"/>
        <v>2.0832874451291489E-3</v>
      </c>
      <c r="CB191">
        <f t="shared" si="271"/>
        <v>2.013379268041533E-3</v>
      </c>
      <c r="CC191">
        <f t="shared" si="271"/>
        <v>1.9468165329790111E-3</v>
      </c>
      <c r="CD191">
        <f t="shared" si="271"/>
        <v>1.8833828980496738E-3</v>
      </c>
      <c r="CE191">
        <f t="shared" si="271"/>
        <v>1.8228801064454963E-3</v>
      </c>
      <c r="CF191">
        <f t="shared" si="271"/>
        <v>1.7651260995337154E-3</v>
      </c>
      <c r="CG191">
        <f t="shared" si="271"/>
        <v>1.7099533684949637E-3</v>
      </c>
      <c r="CH191">
        <f t="shared" si="271"/>
        <v>1.657207508913873E-3</v>
      </c>
      <c r="CI191">
        <f t="shared" si="271"/>
        <v>1.606745948851496E-3</v>
      </c>
      <c r="CJ191">
        <f t="shared" si="271"/>
        <v>1.5584368258623675E-3</v>
      </c>
      <c r="CK191">
        <f t="shared" si="271"/>
        <v>1.5121579924190888E-3</v>
      </c>
      <c r="CL191">
        <f t="shared" ref="CF191:CO217" si="277">CL$2*EXP(- CL$1 * ($C191*_c3+$B191))</f>
        <v>1.4677961324703135E-3</v>
      </c>
      <c r="CM191">
        <f t="shared" si="277"/>
        <v>1.4252459745348683E-3</v>
      </c>
      <c r="CN191">
        <f t="shared" si="277"/>
        <v>1.3844095889425717E-3</v>
      </c>
      <c r="CO191">
        <f t="shared" si="277"/>
        <v>1.34519575866257E-3</v>
      </c>
      <c r="CP191">
        <f t="shared" si="272"/>
        <v>1.3075194146845324E-3</v>
      </c>
      <c r="CQ191">
        <f t="shared" si="272"/>
        <v>1.2713011281937339E-3</v>
      </c>
      <c r="CR191">
        <f t="shared" si="272"/>
        <v>8.1867842629572874E-4</v>
      </c>
      <c r="CS191">
        <f t="shared" si="272"/>
        <v>5.3185350808765788E-4</v>
      </c>
      <c r="CT191">
        <f t="shared" si="272"/>
        <v>3.6840459893796288E-4</v>
      </c>
      <c r="CU191">
        <f t="shared" si="272"/>
        <v>2.5633652859746936E-4</v>
      </c>
      <c r="CV191">
        <f t="shared" si="272"/>
        <v>1.7506421509496176E-4</v>
      </c>
      <c r="CW191">
        <f t="shared" si="272"/>
        <v>1.1510211833592339E-4</v>
      </c>
      <c r="CX191">
        <f t="shared" si="272"/>
        <v>7.1097957960249998E-5</v>
      </c>
      <c r="CY191">
        <f t="shared" si="272"/>
        <v>3.9654900263750365E-5</v>
      </c>
      <c r="CZ191">
        <f t="shared" si="272"/>
        <v>1.8442867356001933E-5</v>
      </c>
      <c r="DA191">
        <f t="shared" si="272"/>
        <v>5.7724385014029452E-6</v>
      </c>
      <c r="DB191">
        <f t="shared" si="272"/>
        <v>3.6674765626416712E-7</v>
      </c>
      <c r="DC191">
        <f t="shared" si="272"/>
        <v>0</v>
      </c>
      <c r="DD191">
        <f t="shared" si="272"/>
        <v>0</v>
      </c>
      <c r="DE191">
        <f t="shared" si="272"/>
        <v>0</v>
      </c>
      <c r="DF191">
        <f t="shared" ref="DF191:DS209" si="278">DF$2*EXP(- DF$1 * ($C191*_c3+$B191))</f>
        <v>0</v>
      </c>
      <c r="DG191">
        <f t="shared" si="278"/>
        <v>0</v>
      </c>
      <c r="DH191">
        <f t="shared" si="278"/>
        <v>0</v>
      </c>
      <c r="DI191">
        <f t="shared" si="278"/>
        <v>0</v>
      </c>
      <c r="DJ191">
        <f t="shared" si="278"/>
        <v>0</v>
      </c>
      <c r="DK191">
        <f t="shared" si="278"/>
        <v>0</v>
      </c>
      <c r="DL191">
        <f t="shared" si="278"/>
        <v>0</v>
      </c>
      <c r="DM191">
        <f t="shared" si="278"/>
        <v>0</v>
      </c>
      <c r="DN191">
        <f t="shared" si="278"/>
        <v>0</v>
      </c>
      <c r="DO191">
        <f t="shared" si="278"/>
        <v>0</v>
      </c>
      <c r="DP191">
        <f t="shared" si="278"/>
        <v>0</v>
      </c>
      <c r="DQ191">
        <f t="shared" si="278"/>
        <v>0</v>
      </c>
      <c r="DR191">
        <f t="shared" si="278"/>
        <v>0</v>
      </c>
      <c r="DS191">
        <f t="shared" si="278"/>
        <v>0</v>
      </c>
      <c r="DT191">
        <f t="shared" si="273"/>
        <v>0</v>
      </c>
      <c r="DU191">
        <f t="shared" si="273"/>
        <v>0</v>
      </c>
      <c r="DV191">
        <f t="shared" si="273"/>
        <v>0</v>
      </c>
      <c r="DW191">
        <f t="shared" si="273"/>
        <v>0</v>
      </c>
      <c r="DX191">
        <f t="shared" si="273"/>
        <v>0</v>
      </c>
      <c r="DY191">
        <f t="shared" si="273"/>
        <v>0</v>
      </c>
      <c r="DZ191">
        <f t="shared" si="273"/>
        <v>0</v>
      </c>
      <c r="EA191">
        <f t="shared" si="273"/>
        <v>0</v>
      </c>
      <c r="EB191">
        <f t="shared" si="273"/>
        <v>0</v>
      </c>
      <c r="EC191">
        <f t="shared" si="273"/>
        <v>0</v>
      </c>
      <c r="ED191">
        <f t="shared" si="264"/>
        <v>0</v>
      </c>
      <c r="EE191">
        <f t="shared" si="264"/>
        <v>0</v>
      </c>
      <c r="EF191">
        <f t="shared" si="264"/>
        <v>0</v>
      </c>
      <c r="EG191">
        <f t="shared" si="264"/>
        <v>0</v>
      </c>
      <c r="EH191">
        <f t="shared" si="264"/>
        <v>0</v>
      </c>
      <c r="EI191">
        <f t="shared" si="264"/>
        <v>0</v>
      </c>
      <c r="EJ191">
        <f t="shared" si="264"/>
        <v>0</v>
      </c>
      <c r="EK191">
        <f t="shared" si="264"/>
        <v>0</v>
      </c>
      <c r="EL191">
        <f t="shared" si="264"/>
        <v>0</v>
      </c>
      <c r="EM191">
        <f t="shared" si="264"/>
        <v>0</v>
      </c>
      <c r="EN191">
        <f t="shared" si="265"/>
        <v>0</v>
      </c>
      <c r="EO191">
        <f t="shared" si="265"/>
        <v>0</v>
      </c>
      <c r="EP191">
        <f t="shared" si="265"/>
        <v>0</v>
      </c>
      <c r="EQ191">
        <f t="shared" si="265"/>
        <v>0</v>
      </c>
      <c r="ER191">
        <f t="shared" si="265"/>
        <v>0</v>
      </c>
      <c r="ES191">
        <f t="shared" si="265"/>
        <v>0</v>
      </c>
      <c r="ET191">
        <f t="shared" si="265"/>
        <v>0</v>
      </c>
      <c r="EU191">
        <f t="shared" si="265"/>
        <v>0</v>
      </c>
      <c r="EV191">
        <f t="shared" si="265"/>
        <v>0</v>
      </c>
      <c r="EW191">
        <f t="shared" si="265"/>
        <v>0</v>
      </c>
      <c r="EX191">
        <f t="shared" si="265"/>
        <v>0</v>
      </c>
      <c r="EZ191">
        <f t="shared" si="266"/>
        <v>0.886346582830982</v>
      </c>
      <c r="FB191">
        <f t="shared" si="267"/>
        <v>1.0469027945976928E-2</v>
      </c>
      <c r="FC191">
        <f t="shared" si="268"/>
        <v>0.24867750182221321</v>
      </c>
    </row>
    <row r="192" spans="1:159" x14ac:dyDescent="0.25">
      <c r="A192">
        <v>1225</v>
      </c>
      <c r="B192" s="19">
        <f>'Input spectra'!Y191</f>
        <v>4.2268213892109899E-2</v>
      </c>
      <c r="C192">
        <f>'Input spectra'!F191</f>
        <v>0</v>
      </c>
      <c r="D192">
        <f t="shared" si="274"/>
        <v>2.0653927966864227E-2</v>
      </c>
      <c r="E192">
        <f t="shared" si="274"/>
        <v>2.0417032754942908E-2</v>
      </c>
      <c r="F192">
        <f t="shared" si="274"/>
        <v>2.0181768496503969E-2</v>
      </c>
      <c r="G192">
        <f t="shared" si="274"/>
        <v>1.9948125647675827E-2</v>
      </c>
      <c r="H192">
        <f t="shared" si="274"/>
        <v>1.9716094716081312E-2</v>
      </c>
      <c r="I192">
        <f t="shared" si="274"/>
        <v>1.9485666260573097E-2</v>
      </c>
      <c r="J192">
        <f t="shared" si="274"/>
        <v>1.9256830890970366E-2</v>
      </c>
      <c r="K192">
        <f t="shared" si="274"/>
        <v>1.9029579267796866E-2</v>
      </c>
      <c r="L192">
        <f t="shared" si="274"/>
        <v>1.8803902102020216E-2</v>
      </c>
      <c r="M192">
        <f t="shared" si="274"/>
        <v>1.8579790154792539E-2</v>
      </c>
      <c r="N192">
        <f t="shared" si="269"/>
        <v>1.8357234237192363E-2</v>
      </c>
      <c r="O192">
        <f t="shared" si="269"/>
        <v>1.8136225209967816E-2</v>
      </c>
      <c r="P192">
        <f t="shared" si="269"/>
        <v>1.791675398328112E-2</v>
      </c>
      <c r="Q192">
        <f t="shared" si="269"/>
        <v>1.7698811516454315E-2</v>
      </c>
      <c r="R192">
        <f t="shared" si="269"/>
        <v>1.7482388817716271E-2</v>
      </c>
      <c r="S192">
        <f t="shared" si="269"/>
        <v>1.7267476943950984E-2</v>
      </c>
      <c r="T192">
        <f t="shared" si="269"/>
        <v>1.7054067000447072E-2</v>
      </c>
      <c r="U192">
        <f t="shared" si="269"/>
        <v>1.6842150140648566E-2</v>
      </c>
      <c r="V192">
        <f t="shared" si="269"/>
        <v>1.6631717565906912E-2</v>
      </c>
      <c r="W192">
        <f t="shared" si="269"/>
        <v>1.6422760525234236E-2</v>
      </c>
      <c r="X192">
        <f t="shared" si="269"/>
        <v>1.62152703150578E-2</v>
      </c>
      <c r="Y192">
        <f t="shared" si="269"/>
        <v>1.6009238278975716E-2</v>
      </c>
      <c r="Z192">
        <f t="shared" si="269"/>
        <v>1.5804655807513876E-2</v>
      </c>
      <c r="AA192">
        <f t="shared" si="269"/>
        <v>1.5601514337884046E-2</v>
      </c>
      <c r="AB192">
        <f t="shared" si="269"/>
        <v>1.5399805353743244E-2</v>
      </c>
      <c r="AC192">
        <f t="shared" si="269"/>
        <v>1.5199520384954248E-2</v>
      </c>
      <c r="AD192">
        <f t="shared" si="275"/>
        <v>1.5000651007347333E-2</v>
      </c>
      <c r="AE192">
        <f t="shared" si="275"/>
        <v>1.4803188842483191E-2</v>
      </c>
      <c r="AF192">
        <f t="shared" si="275"/>
        <v>1.4607125557417023E-2</v>
      </c>
      <c r="AG192">
        <f t="shared" si="275"/>
        <v>1.4412452864463817E-2</v>
      </c>
      <c r="AH192">
        <f t="shared" si="275"/>
        <v>1.42191625209648E-2</v>
      </c>
      <c r="AI192">
        <f t="shared" si="275"/>
        <v>1.4027246329055042E-2</v>
      </c>
      <c r="AJ192">
        <f t="shared" si="275"/>
        <v>1.383669613543223E-2</v>
      </c>
      <c r="AK192">
        <f t="shared" si="275"/>
        <v>1.3647503831126588E-2</v>
      </c>
      <c r="AL192">
        <f t="shared" si="275"/>
        <v>1.3459661351271957E-2</v>
      </c>
      <c r="AM192">
        <f t="shared" si="275"/>
        <v>1.3273160674878005E-2</v>
      </c>
      <c r="AN192">
        <f t="shared" si="275"/>
        <v>1.3087993824603574E-2</v>
      </c>
      <c r="AO192">
        <f t="shared" si="275"/>
        <v>1.2904152866531177E-2</v>
      </c>
      <c r="AP192">
        <f t="shared" si="275"/>
        <v>1.2721629909942595E-2</v>
      </c>
      <c r="AQ192">
        <f t="shared" si="275"/>
        <v>1.2540417107095601E-2</v>
      </c>
      <c r="AR192">
        <f t="shared" si="270"/>
        <v>1.2360506653001826E-2</v>
      </c>
      <c r="AS192">
        <f t="shared" si="270"/>
        <v>1.21818907852057E-2</v>
      </c>
      <c r="AT192">
        <f t="shared" si="270"/>
        <v>1.2004561783564491E-2</v>
      </c>
      <c r="AU192">
        <f t="shared" si="270"/>
        <v>1.1828511970029503E-2</v>
      </c>
      <c r="AV192">
        <f t="shared" si="270"/>
        <v>1.1653733708428289E-2</v>
      </c>
      <c r="AW192">
        <f t="shared" si="270"/>
        <v>1.1480219404248008E-2</v>
      </c>
      <c r="AX192">
        <f t="shared" si="270"/>
        <v>1.0207658729450194E-2</v>
      </c>
      <c r="AY192">
        <f t="shared" si="270"/>
        <v>8.7243339748413855E-3</v>
      </c>
      <c r="AZ192">
        <f t="shared" si="270"/>
        <v>7.8554935790114914E-3</v>
      </c>
      <c r="BA192">
        <f t="shared" si="270"/>
        <v>7.1975793407737581E-3</v>
      </c>
      <c r="BB192">
        <f t="shared" si="270"/>
        <v>6.6600958158691903E-3</v>
      </c>
      <c r="BC192">
        <f t="shared" si="270"/>
        <v>6.2038312025411079E-3</v>
      </c>
      <c r="BD192">
        <f t="shared" si="270"/>
        <v>5.8073075152539977E-3</v>
      </c>
      <c r="BE192">
        <f t="shared" si="270"/>
        <v>5.4571399125316316E-3</v>
      </c>
      <c r="BF192">
        <f t="shared" si="270"/>
        <v>5.1442685472609159E-3</v>
      </c>
      <c r="BG192">
        <f t="shared" si="270"/>
        <v>4.8621978644956551E-3</v>
      </c>
      <c r="BH192">
        <f t="shared" si="276"/>
        <v>4.6060695287999708E-3</v>
      </c>
      <c r="BI192">
        <f t="shared" si="276"/>
        <v>4.372130255750159E-3</v>
      </c>
      <c r="BJ192">
        <f t="shared" si="276"/>
        <v>4.1574055962510679E-3</v>
      </c>
      <c r="BK192">
        <f t="shared" si="276"/>
        <v>3.9594893498902575E-3</v>
      </c>
      <c r="BL192">
        <f t="shared" si="276"/>
        <v>3.7764018105549977E-3</v>
      </c>
      <c r="BM192">
        <f t="shared" si="276"/>
        <v>3.6064909891737633E-3</v>
      </c>
      <c r="BN192">
        <f t="shared" si="276"/>
        <v>3.4483617563705665E-3</v>
      </c>
      <c r="BO192">
        <f t="shared" si="276"/>
        <v>3.3008237418001188E-3</v>
      </c>
      <c r="BP192">
        <f t="shared" si="276"/>
        <v>3.162852201543255E-3</v>
      </c>
      <c r="BQ192">
        <f t="shared" si="276"/>
        <v>3.0335580773386221E-3</v>
      </c>
      <c r="BR192">
        <f t="shared" si="276"/>
        <v>2.9121647143857733E-3</v>
      </c>
      <c r="BS192">
        <f t="shared" si="276"/>
        <v>2.7979894960595995E-3</v>
      </c>
      <c r="BT192">
        <f t="shared" si="276"/>
        <v>2.6904291718153127E-3</v>
      </c>
      <c r="BU192">
        <f t="shared" si="276"/>
        <v>2.5889480016612456E-3</v>
      </c>
      <c r="BV192">
        <f t="shared" si="271"/>
        <v>2.4930680782191575E-3</v>
      </c>
      <c r="BW192">
        <f t="shared" si="271"/>
        <v>2.4023613532581597E-3</v>
      </c>
      <c r="BX192">
        <f t="shared" si="271"/>
        <v>2.3164430133912014E-3</v>
      </c>
      <c r="BY192">
        <f t="shared" si="271"/>
        <v>2.2349659346238056E-3</v>
      </c>
      <c r="BZ192">
        <f t="shared" si="271"/>
        <v>2.1576160076692994E-3</v>
      </c>
      <c r="CA192">
        <f t="shared" si="271"/>
        <v>2.0841081721023535E-3</v>
      </c>
      <c r="CB192">
        <f t="shared" si="271"/>
        <v>2.0141830320809183E-3</v>
      </c>
      <c r="CC192">
        <f t="shared" si="271"/>
        <v>1.9476039526838723E-3</v>
      </c>
      <c r="CD192">
        <f t="shared" si="271"/>
        <v>1.8841545561036725E-3</v>
      </c>
      <c r="CE192">
        <f t="shared" si="271"/>
        <v>1.8236365525754843E-3</v>
      </c>
      <c r="CF192">
        <f t="shared" si="277"/>
        <v>1.7658678531506542E-3</v>
      </c>
      <c r="CG192">
        <f t="shared" si="277"/>
        <v>1.7106809210589674E-3</v>
      </c>
      <c r="CH192">
        <f t="shared" si="277"/>
        <v>1.6579213260588341E-3</v>
      </c>
      <c r="CI192">
        <f t="shared" si="277"/>
        <v>1.6074464722993734E-3</v>
      </c>
      <c r="CJ192">
        <f t="shared" si="277"/>
        <v>1.5591244751527616E-3</v>
      </c>
      <c r="CK192">
        <f t="shared" si="277"/>
        <v>1.5128331664760472E-3</v>
      </c>
      <c r="CL192">
        <f t="shared" si="277"/>
        <v>1.4684592110252204E-3</v>
      </c>
      <c r="CM192">
        <f t="shared" si="277"/>
        <v>1.4258973194216846E-3</v>
      </c>
      <c r="CN192">
        <f t="shared" si="277"/>
        <v>1.3850495452795268E-3</v>
      </c>
      <c r="CO192">
        <f t="shared" si="277"/>
        <v>1.3458246559325529E-3</v>
      </c>
      <c r="CP192">
        <f t="shared" si="272"/>
        <v>1.3081375677248704E-3</v>
      </c>
      <c r="CQ192">
        <f t="shared" si="272"/>
        <v>1.2719088381047093E-3</v>
      </c>
      <c r="CR192">
        <f t="shared" si="272"/>
        <v>8.1907407414420221E-4</v>
      </c>
      <c r="CS192">
        <f t="shared" si="272"/>
        <v>5.3211333477252911E-4</v>
      </c>
      <c r="CT192">
        <f t="shared" si="272"/>
        <v>3.6858651155115144E-4</v>
      </c>
      <c r="CU192">
        <f t="shared" si="272"/>
        <v>2.5646445057378767E-4</v>
      </c>
      <c r="CV192">
        <f t="shared" si="272"/>
        <v>1.7515249885282131E-4</v>
      </c>
      <c r="CW192">
        <f t="shared" si="272"/>
        <v>1.1516076838611991E-4</v>
      </c>
      <c r="CX192">
        <f t="shared" si="272"/>
        <v>7.1134559358860581E-5</v>
      </c>
      <c r="CY192">
        <f t="shared" si="272"/>
        <v>3.9675523065884451E-5</v>
      </c>
      <c r="CZ192">
        <f t="shared" si="272"/>
        <v>1.8452555602983023E-5</v>
      </c>
      <c r="DA192">
        <f t="shared" si="272"/>
        <v>5.7755011600029417E-6</v>
      </c>
      <c r="DB192">
        <f t="shared" si="272"/>
        <v>3.6694416712531625E-7</v>
      </c>
      <c r="DC192">
        <f t="shared" si="272"/>
        <v>0</v>
      </c>
      <c r="DD192">
        <f t="shared" si="272"/>
        <v>0</v>
      </c>
      <c r="DE192">
        <f t="shared" si="272"/>
        <v>0</v>
      </c>
      <c r="DF192">
        <f t="shared" si="278"/>
        <v>0</v>
      </c>
      <c r="DG192">
        <f t="shared" si="278"/>
        <v>0</v>
      </c>
      <c r="DH192">
        <f t="shared" si="278"/>
        <v>0</v>
      </c>
      <c r="DI192">
        <f t="shared" si="278"/>
        <v>0</v>
      </c>
      <c r="DJ192">
        <f t="shared" si="278"/>
        <v>0</v>
      </c>
      <c r="DK192">
        <f t="shared" si="278"/>
        <v>0</v>
      </c>
      <c r="DL192">
        <f t="shared" si="278"/>
        <v>0</v>
      </c>
      <c r="DM192">
        <f t="shared" si="278"/>
        <v>0</v>
      </c>
      <c r="DN192">
        <f t="shared" si="278"/>
        <v>0</v>
      </c>
      <c r="DO192">
        <f t="shared" si="278"/>
        <v>0</v>
      </c>
      <c r="DP192">
        <f t="shared" si="278"/>
        <v>0</v>
      </c>
      <c r="DQ192">
        <f t="shared" si="278"/>
        <v>0</v>
      </c>
      <c r="DR192">
        <f t="shared" si="278"/>
        <v>0</v>
      </c>
      <c r="DS192">
        <f t="shared" si="278"/>
        <v>0</v>
      </c>
      <c r="DT192">
        <f t="shared" si="273"/>
        <v>0</v>
      </c>
      <c r="DU192">
        <f t="shared" si="273"/>
        <v>0</v>
      </c>
      <c r="DV192">
        <f t="shared" si="273"/>
        <v>0</v>
      </c>
      <c r="DW192">
        <f t="shared" si="273"/>
        <v>0</v>
      </c>
      <c r="DX192">
        <f t="shared" si="273"/>
        <v>0</v>
      </c>
      <c r="DY192">
        <f t="shared" si="273"/>
        <v>0</v>
      </c>
      <c r="DZ192">
        <f t="shared" si="273"/>
        <v>0</v>
      </c>
      <c r="EA192">
        <f t="shared" si="273"/>
        <v>0</v>
      </c>
      <c r="EB192">
        <f t="shared" si="273"/>
        <v>0</v>
      </c>
      <c r="EC192">
        <f t="shared" si="273"/>
        <v>0</v>
      </c>
      <c r="ED192">
        <f t="shared" si="264"/>
        <v>0</v>
      </c>
      <c r="EE192">
        <f t="shared" si="264"/>
        <v>0</v>
      </c>
      <c r="EF192">
        <f t="shared" si="264"/>
        <v>0</v>
      </c>
      <c r="EG192">
        <f t="shared" si="264"/>
        <v>0</v>
      </c>
      <c r="EH192">
        <f t="shared" si="264"/>
        <v>0</v>
      </c>
      <c r="EI192">
        <f t="shared" si="264"/>
        <v>0</v>
      </c>
      <c r="EJ192">
        <f t="shared" si="264"/>
        <v>0</v>
      </c>
      <c r="EK192">
        <f t="shared" si="264"/>
        <v>0</v>
      </c>
      <c r="EL192">
        <f t="shared" si="264"/>
        <v>0</v>
      </c>
      <c r="EM192">
        <f t="shared" si="264"/>
        <v>0</v>
      </c>
      <c r="EN192">
        <f t="shared" si="265"/>
        <v>0</v>
      </c>
      <c r="EO192">
        <f t="shared" si="265"/>
        <v>0</v>
      </c>
      <c r="EP192">
        <f t="shared" si="265"/>
        <v>0</v>
      </c>
      <c r="EQ192">
        <f t="shared" si="265"/>
        <v>0</v>
      </c>
      <c r="ER192">
        <f t="shared" si="265"/>
        <v>0</v>
      </c>
      <c r="ES192">
        <f t="shared" si="265"/>
        <v>0</v>
      </c>
      <c r="ET192">
        <f t="shared" si="265"/>
        <v>0</v>
      </c>
      <c r="EU192">
        <f t="shared" si="265"/>
        <v>0</v>
      </c>
      <c r="EV192">
        <f t="shared" si="265"/>
        <v>0</v>
      </c>
      <c r="EW192">
        <f t="shared" si="265"/>
        <v>0</v>
      </c>
      <c r="EX192">
        <f t="shared" si="265"/>
        <v>0</v>
      </c>
      <c r="EZ192">
        <f t="shared" si="266"/>
        <v>0.88647504570369318</v>
      </c>
      <c r="FB192">
        <f t="shared" si="267"/>
        <v>1.0456173345162523E-2</v>
      </c>
      <c r="FC192">
        <f t="shared" si="268"/>
        <v>0.2486791428973224</v>
      </c>
    </row>
    <row r="193" spans="1:159" x14ac:dyDescent="0.25">
      <c r="A193">
        <v>1230</v>
      </c>
      <c r="B193" s="19">
        <f>'Input spectra'!Y192</f>
        <v>4.2215696552956303E-2</v>
      </c>
      <c r="C193">
        <f>'Input spectra'!F192</f>
        <v>0</v>
      </c>
      <c r="D193">
        <f t="shared" si="274"/>
        <v>2.0653927966864227E-2</v>
      </c>
      <c r="E193">
        <f t="shared" si="274"/>
        <v>2.0417139980047839E-2</v>
      </c>
      <c r="F193">
        <f t="shared" si="274"/>
        <v>2.0181980476173398E-2</v>
      </c>
      <c r="G193">
        <f t="shared" si="274"/>
        <v>1.9948439936895698E-2</v>
      </c>
      <c r="H193">
        <f t="shared" si="274"/>
        <v>1.9716508895164811E-2</v>
      </c>
      <c r="I193">
        <f t="shared" si="274"/>
        <v>1.948617793496283E-2</v>
      </c>
      <c r="J193">
        <f t="shared" si="274"/>
        <v>1.9257437691041927E-2</v>
      </c>
      <c r="K193">
        <f t="shared" si="274"/>
        <v>1.9030278848663682E-2</v>
      </c>
      <c r="L193">
        <f t="shared" si="274"/>
        <v>1.8804692143339727E-2</v>
      </c>
      <c r="M193">
        <f t="shared" si="274"/>
        <v>1.8580668360573704E-2</v>
      </c>
      <c r="N193">
        <f t="shared" si="269"/>
        <v>1.8358198335604439E-2</v>
      </c>
      <c r="O193">
        <f t="shared" si="269"/>
        <v>1.813727295315045E-2</v>
      </c>
      <c r="P193">
        <f t="shared" si="269"/>
        <v>1.7917883147155721E-2</v>
      </c>
      <c r="Q193">
        <f t="shared" si="269"/>
        <v>1.7700019900536702E-2</v>
      </c>
      <c r="R193">
        <f t="shared" si="269"/>
        <v>1.7483674244930601E-2</v>
      </c>
      <c r="S193">
        <f t="shared" si="269"/>
        <v>1.7268837260444918E-2</v>
      </c>
      <c r="T193">
        <f t="shared" si="269"/>
        <v>1.7055500075408233E-2</v>
      </c>
      <c r="U193">
        <f t="shared" si="269"/>
        <v>1.6843653866122198E-2</v>
      </c>
      <c r="V193">
        <f t="shared" si="269"/>
        <v>1.6633289856614823E-2</v>
      </c>
      <c r="W193">
        <f t="shared" si="269"/>
        <v>1.6424399318394931E-2</v>
      </c>
      <c r="X193">
        <f t="shared" si="269"/>
        <v>1.621697357020787E-2</v>
      </c>
      <c r="Y193">
        <f t="shared" si="269"/>
        <v>1.6011003977792426E-2</v>
      </c>
      <c r="Z193">
        <f t="shared" si="269"/>
        <v>1.5806481953638964E-2</v>
      </c>
      <c r="AA193">
        <f t="shared" si="269"/>
        <v>1.5603398956748721E-2</v>
      </c>
      <c r="AB193">
        <f t="shared" si="269"/>
        <v>1.5401746492394385E-2</v>
      </c>
      <c r="AC193">
        <f t="shared" si="269"/>
        <v>1.5201516111881789E-2</v>
      </c>
      <c r="AD193">
        <f t="shared" si="275"/>
        <v>1.5002699412312803E-2</v>
      </c>
      <c r="AE193">
        <f t="shared" si="275"/>
        <v>1.4805288036349465E-2</v>
      </c>
      <c r="AF193">
        <f t="shared" si="275"/>
        <v>1.46092736719792E-2</v>
      </c>
      <c r="AG193">
        <f t="shared" si="275"/>
        <v>1.441464805228128E-2</v>
      </c>
      <c r="AH193">
        <f t="shared" si="275"/>
        <v>1.4221402955194412E-2</v>
      </c>
      <c r="AI193">
        <f t="shared" si="275"/>
        <v>1.4029530203285491E-2</v>
      </c>
      <c r="AJ193">
        <f t="shared" si="275"/>
        <v>1.3839021663519505E-2</v>
      </c>
      <c r="AK193">
        <f t="shared" si="275"/>
        <v>1.3649869247030582E-2</v>
      </c>
      <c r="AL193">
        <f t="shared" si="275"/>
        <v>1.3462064908894201E-2</v>
      </c>
      <c r="AM193">
        <f t="shared" si="275"/>
        <v>1.3275600647900504E-2</v>
      </c>
      <c r="AN193">
        <f t="shared" si="275"/>
        <v>1.3090468506328759E-2</v>
      </c>
      <c r="AO193">
        <f t="shared" si="275"/>
        <v>1.2906660569722951E-2</v>
      </c>
      <c r="AP193">
        <f t="shared" si="275"/>
        <v>1.2724168966668479E-2</v>
      </c>
      <c r="AQ193">
        <f t="shared" si="275"/>
        <v>1.254298586856996E-2</v>
      </c>
      <c r="AR193">
        <f t="shared" si="270"/>
        <v>1.2363103489430179E-2</v>
      </c>
      <c r="AS193">
        <f t="shared" si="270"/>
        <v>1.2184514085630104E-2</v>
      </c>
      <c r="AT193">
        <f t="shared" si="270"/>
        <v>1.2007209955709986E-2</v>
      </c>
      <c r="AU193">
        <f t="shared" si="270"/>
        <v>1.1831183440151624E-2</v>
      </c>
      <c r="AV193">
        <f t="shared" si="270"/>
        <v>1.1656426921161624E-2</v>
      </c>
      <c r="AW193">
        <f t="shared" si="270"/>
        <v>1.1482932822455811E-2</v>
      </c>
      <c r="AX193">
        <f t="shared" si="270"/>
        <v>1.0210124991084757E-2</v>
      </c>
      <c r="AY193">
        <f t="shared" si="270"/>
        <v>8.7264876810210622E-3</v>
      </c>
      <c r="AZ193">
        <f t="shared" si="270"/>
        <v>7.8574740668033178E-3</v>
      </c>
      <c r="BA193">
        <f t="shared" si="270"/>
        <v>7.1994317679157588E-3</v>
      </c>
      <c r="BB193">
        <f t="shared" si="270"/>
        <v>6.6618448980557826E-3</v>
      </c>
      <c r="BC193">
        <f t="shared" si="270"/>
        <v>6.2054930494917218E-3</v>
      </c>
      <c r="BD193">
        <f t="shared" si="270"/>
        <v>5.8088936503824995E-3</v>
      </c>
      <c r="BE193">
        <f t="shared" si="270"/>
        <v>5.4586590746233069E-3</v>
      </c>
      <c r="BF193">
        <f t="shared" si="270"/>
        <v>5.1457276359436312E-3</v>
      </c>
      <c r="BG193">
        <f t="shared" si="270"/>
        <v>4.8636024906643172E-3</v>
      </c>
      <c r="BH193">
        <f t="shared" si="276"/>
        <v>4.6074243597035358E-3</v>
      </c>
      <c r="BI193">
        <f t="shared" si="276"/>
        <v>4.3734392437529499E-3</v>
      </c>
      <c r="BJ193">
        <f t="shared" si="276"/>
        <v>4.158672137238072E-3</v>
      </c>
      <c r="BK193">
        <f t="shared" si="276"/>
        <v>3.9607163968679781E-3</v>
      </c>
      <c r="BL193">
        <f t="shared" si="276"/>
        <v>3.7775919575031942E-3</v>
      </c>
      <c r="BM193">
        <f t="shared" si="276"/>
        <v>3.6076465344503186E-3</v>
      </c>
      <c r="BN193">
        <f t="shared" si="276"/>
        <v>3.4494847516485668E-3</v>
      </c>
      <c r="BO193">
        <f t="shared" si="276"/>
        <v>3.3019160305106459E-3</v>
      </c>
      <c r="BP193">
        <f t="shared" si="276"/>
        <v>3.1639154495411749E-3</v>
      </c>
      <c r="BQ193">
        <f t="shared" si="276"/>
        <v>3.0345937976962493E-3</v>
      </c>
      <c r="BR193">
        <f t="shared" si="276"/>
        <v>2.9131742876790504E-3</v>
      </c>
      <c r="BS193">
        <f t="shared" si="276"/>
        <v>2.7989741871433773E-3</v>
      </c>
      <c r="BT193">
        <f t="shared" si="276"/>
        <v>2.6913901438279939E-3</v>
      </c>
      <c r="BU193">
        <f t="shared" si="276"/>
        <v>2.5898863278171875E-3</v>
      </c>
      <c r="BV193">
        <f t="shared" si="271"/>
        <v>2.4939847518158152E-3</v>
      </c>
      <c r="BW193">
        <f t="shared" si="271"/>
        <v>2.4032572962286052E-3</v>
      </c>
      <c r="BX193">
        <f t="shared" si="271"/>
        <v>2.3173190836609518E-3</v>
      </c>
      <c r="BY193">
        <f t="shared" si="271"/>
        <v>2.2358229324768533E-3</v>
      </c>
      <c r="BZ193">
        <f t="shared" si="271"/>
        <v>2.1584546812870205E-3</v>
      </c>
      <c r="CA193">
        <f t="shared" si="271"/>
        <v>2.0849292224072069E-3</v>
      </c>
      <c r="CB193">
        <f t="shared" si="271"/>
        <v>2.0149871169921041E-3</v>
      </c>
      <c r="CC193">
        <f t="shared" si="271"/>
        <v>1.9483916908726688E-3</v>
      </c>
      <c r="CD193">
        <f t="shared" si="271"/>
        <v>1.8849265303207592E-3</v>
      </c>
      <c r="CE193">
        <f t="shared" si="271"/>
        <v>1.8243933126102353E-3</v>
      </c>
      <c r="CF193">
        <f t="shared" si="277"/>
        <v>1.7666099184724781E-3</v>
      </c>
      <c r="CG193">
        <f t="shared" si="277"/>
        <v>1.7114087831827187E-3</v>
      </c>
      <c r="CH193">
        <f t="shared" si="277"/>
        <v>1.658635450669767E-3</v>
      </c>
      <c r="CI193">
        <f t="shared" si="277"/>
        <v>1.6081473011677193E-3</v>
      </c>
      <c r="CJ193">
        <f t="shared" si="277"/>
        <v>1.5598124278635691E-3</v>
      </c>
      <c r="CK193">
        <f t="shared" si="277"/>
        <v>1.5135086419962188E-3</v>
      </c>
      <c r="CL193">
        <f t="shared" si="277"/>
        <v>1.4691225891266108E-3</v>
      </c>
      <c r="CM193">
        <f t="shared" si="277"/>
        <v>1.4265489619765309E-3</v>
      </c>
      <c r="CN193">
        <f t="shared" si="277"/>
        <v>1.3856897974423102E-3</v>
      </c>
      <c r="CO193">
        <f t="shared" si="277"/>
        <v>1.3464538472205429E-3</v>
      </c>
      <c r="CP193">
        <f t="shared" si="272"/>
        <v>1.3087560130080438E-3</v>
      </c>
      <c r="CQ193">
        <f t="shared" si="272"/>
        <v>1.2725168385143933E-3</v>
      </c>
      <c r="CR193">
        <f t="shared" si="272"/>
        <v>8.1946991319988829E-4</v>
      </c>
      <c r="CS193">
        <f t="shared" si="272"/>
        <v>5.323732883906725E-4</v>
      </c>
      <c r="CT193">
        <f t="shared" si="272"/>
        <v>3.6876851399003413E-4</v>
      </c>
      <c r="CU193">
        <f t="shared" si="272"/>
        <v>2.565924363881868E-4</v>
      </c>
      <c r="CV193">
        <f t="shared" si="272"/>
        <v>1.7524082713161215E-4</v>
      </c>
      <c r="CW193">
        <f t="shared" si="272"/>
        <v>1.1521944832133018E-4</v>
      </c>
      <c r="CX193">
        <f t="shared" si="272"/>
        <v>7.1171179599958603E-5</v>
      </c>
      <c r="CY193">
        <f t="shared" si="272"/>
        <v>3.9696156593047856E-5</v>
      </c>
      <c r="CZ193">
        <f t="shared" si="272"/>
        <v>1.8462248939309915E-5</v>
      </c>
      <c r="DA193">
        <f t="shared" si="272"/>
        <v>5.7785654435449269E-6</v>
      </c>
      <c r="DB193">
        <f t="shared" si="272"/>
        <v>3.6714078328098568E-7</v>
      </c>
      <c r="DC193">
        <f t="shared" si="272"/>
        <v>0</v>
      </c>
      <c r="DD193">
        <f t="shared" si="272"/>
        <v>0</v>
      </c>
      <c r="DE193">
        <f t="shared" si="272"/>
        <v>0</v>
      </c>
      <c r="DF193">
        <f t="shared" si="278"/>
        <v>0</v>
      </c>
      <c r="DG193">
        <f t="shared" si="278"/>
        <v>0</v>
      </c>
      <c r="DH193">
        <f t="shared" si="278"/>
        <v>0</v>
      </c>
      <c r="DI193">
        <f t="shared" si="278"/>
        <v>0</v>
      </c>
      <c r="DJ193">
        <f t="shared" si="278"/>
        <v>0</v>
      </c>
      <c r="DK193">
        <f t="shared" si="278"/>
        <v>0</v>
      </c>
      <c r="DL193">
        <f t="shared" si="278"/>
        <v>0</v>
      </c>
      <c r="DM193">
        <f t="shared" si="278"/>
        <v>0</v>
      </c>
      <c r="DN193">
        <f t="shared" si="278"/>
        <v>0</v>
      </c>
      <c r="DO193">
        <f t="shared" si="278"/>
        <v>0</v>
      </c>
      <c r="DP193">
        <f t="shared" si="278"/>
        <v>0</v>
      </c>
      <c r="DQ193">
        <f t="shared" si="278"/>
        <v>0</v>
      </c>
      <c r="DR193">
        <f t="shared" si="278"/>
        <v>0</v>
      </c>
      <c r="DS193">
        <f t="shared" si="278"/>
        <v>0</v>
      </c>
      <c r="DT193">
        <f t="shared" si="273"/>
        <v>0</v>
      </c>
      <c r="DU193">
        <f t="shared" si="273"/>
        <v>0</v>
      </c>
      <c r="DV193">
        <f t="shared" si="273"/>
        <v>0</v>
      </c>
      <c r="DW193">
        <f t="shared" si="273"/>
        <v>0</v>
      </c>
      <c r="DX193">
        <f t="shared" si="273"/>
        <v>0</v>
      </c>
      <c r="DY193">
        <f t="shared" si="273"/>
        <v>0</v>
      </c>
      <c r="DZ193">
        <f t="shared" si="273"/>
        <v>0</v>
      </c>
      <c r="EA193">
        <f t="shared" si="273"/>
        <v>0</v>
      </c>
      <c r="EB193">
        <f t="shared" si="273"/>
        <v>0</v>
      </c>
      <c r="EC193">
        <f t="shared" si="273"/>
        <v>0</v>
      </c>
      <c r="ED193">
        <f t="shared" si="264"/>
        <v>0</v>
      </c>
      <c r="EE193">
        <f t="shared" si="264"/>
        <v>0</v>
      </c>
      <c r="EF193">
        <f t="shared" si="264"/>
        <v>0</v>
      </c>
      <c r="EG193">
        <f t="shared" si="264"/>
        <v>0</v>
      </c>
      <c r="EH193">
        <f t="shared" si="264"/>
        <v>0</v>
      </c>
      <c r="EI193">
        <f t="shared" si="264"/>
        <v>0</v>
      </c>
      <c r="EJ193">
        <f t="shared" si="264"/>
        <v>0</v>
      </c>
      <c r="EK193">
        <f t="shared" si="264"/>
        <v>0</v>
      </c>
      <c r="EL193">
        <f t="shared" si="264"/>
        <v>0</v>
      </c>
      <c r="EM193">
        <f t="shared" si="264"/>
        <v>0</v>
      </c>
      <c r="EN193">
        <f t="shared" si="265"/>
        <v>0</v>
      </c>
      <c r="EO193">
        <f t="shared" si="265"/>
        <v>0</v>
      </c>
      <c r="EP193">
        <f t="shared" si="265"/>
        <v>0</v>
      </c>
      <c r="EQ193">
        <f t="shared" si="265"/>
        <v>0</v>
      </c>
      <c r="ER193">
        <f t="shared" si="265"/>
        <v>0</v>
      </c>
      <c r="ES193">
        <f t="shared" si="265"/>
        <v>0</v>
      </c>
      <c r="ET193">
        <f t="shared" si="265"/>
        <v>0</v>
      </c>
      <c r="EU193">
        <f t="shared" si="265"/>
        <v>0</v>
      </c>
      <c r="EV193">
        <f t="shared" si="265"/>
        <v>0</v>
      </c>
      <c r="EW193">
        <f t="shared" si="265"/>
        <v>0</v>
      </c>
      <c r="EX193">
        <f t="shared" si="265"/>
        <v>0</v>
      </c>
      <c r="EZ193">
        <f t="shared" si="266"/>
        <v>0.88660353749879273</v>
      </c>
      <c r="FB193">
        <f t="shared" si="267"/>
        <v>1.0443318406799018E-2</v>
      </c>
      <c r="FC193">
        <f t="shared" si="268"/>
        <v>0.24868078397266299</v>
      </c>
    </row>
    <row r="194" spans="1:159" x14ac:dyDescent="0.25">
      <c r="A194">
        <v>1235</v>
      </c>
      <c r="B194" s="19">
        <f>'Input spectra'!Y193</f>
        <v>4.21631792138027E-2</v>
      </c>
      <c r="C194">
        <f>'Input spectra'!F193</f>
        <v>0</v>
      </c>
      <c r="D194">
        <f t="shared" si="274"/>
        <v>2.0653927966864227E-2</v>
      </c>
      <c r="E194">
        <f t="shared" si="274"/>
        <v>2.0417247205715888E-2</v>
      </c>
      <c r="F194">
        <f t="shared" si="274"/>
        <v>2.0182192458069362E-2</v>
      </c>
      <c r="G194">
        <f t="shared" si="274"/>
        <v>1.9948754231067303E-2</v>
      </c>
      <c r="H194">
        <f t="shared" si="274"/>
        <v>1.9716923082949034E-2</v>
      </c>
      <c r="I194">
        <f t="shared" si="274"/>
        <v>1.9486689622788628E-2</v>
      </c>
      <c r="J194">
        <f t="shared" si="274"/>
        <v>1.9258044510234308E-2</v>
      </c>
      <c r="K194">
        <f t="shared" si="274"/>
        <v>1.9030978455249054E-2</v>
      </c>
      <c r="L194">
        <f t="shared" si="274"/>
        <v>1.8805482217852634E-2</v>
      </c>
      <c r="M194">
        <f t="shared" si="274"/>
        <v>1.8581546607864777E-2</v>
      </c>
      <c r="N194">
        <f t="shared" si="269"/>
        <v>1.8359162484649728E-2</v>
      </c>
      <c r="O194">
        <f t="shared" si="269"/>
        <v>1.8138320756861986E-2</v>
      </c>
      <c r="P194">
        <f t="shared" si="269"/>
        <v>1.7919012382193383E-2</v>
      </c>
      <c r="Q194">
        <f t="shared" si="269"/>
        <v>1.770122836712136E-2</v>
      </c>
      <c r="R194">
        <f t="shared" si="269"/>
        <v>1.7484959766658509E-2</v>
      </c>
      <c r="S194">
        <f t="shared" si="269"/>
        <v>1.7270197684103383E-2</v>
      </c>
      <c r="T194">
        <f t="shared" si="269"/>
        <v>1.705693327079251E-2</v>
      </c>
      <c r="U194">
        <f t="shared" si="269"/>
        <v>1.6845157725853651E-2</v>
      </c>
      <c r="V194">
        <f t="shared" si="269"/>
        <v>1.6634862295960302E-2</v>
      </c>
      <c r="W194">
        <f t="shared" si="269"/>
        <v>1.6426038275087391E-2</v>
      </c>
      <c r="X194">
        <f t="shared" si="269"/>
        <v>1.6218677004268191E-2</v>
      </c>
      <c r="Y194">
        <f t="shared" si="269"/>
        <v>1.6012769871352462E-2</v>
      </c>
      <c r="Z194">
        <f t="shared" si="269"/>
        <v>1.5808308310765774E-2</v>
      </c>
      <c r="AA194">
        <f t="shared" si="269"/>
        <v>1.560528380327003E-2</v>
      </c>
      <c r="AB194">
        <f t="shared" si="269"/>
        <v>1.5403687875725198E-2</v>
      </c>
      <c r="AC194">
        <f t="shared" si="269"/>
        <v>1.5203512100852199E-2</v>
      </c>
      <c r="AD194">
        <f t="shared" si="275"/>
        <v>1.5004748096996996E-2</v>
      </c>
      <c r="AE194">
        <f t="shared" si="275"/>
        <v>1.4807387527895847E-2</v>
      </c>
      <c r="AF194">
        <f t="shared" si="275"/>
        <v>1.4611422102441735E-2</v>
      </c>
      <c r="AG194">
        <f t="shared" si="275"/>
        <v>1.4416843574451931E-2</v>
      </c>
      <c r="AH194">
        <f t="shared" si="275"/>
        <v>1.4223643742436766E-2</v>
      </c>
      <c r="AI194">
        <f t="shared" si="275"/>
        <v>1.40318144493695E-2</v>
      </c>
      <c r="AJ194">
        <f t="shared" si="275"/>
        <v>1.3841347582457369E-2</v>
      </c>
      <c r="AK194">
        <f t="shared" si="275"/>
        <v>1.3652235072913754E-2</v>
      </c>
      <c r="AL194">
        <f t="shared" si="275"/>
        <v>1.3464468895731494E-2</v>
      </c>
      <c r="AM194">
        <f t="shared" si="275"/>
        <v>1.3278041069457342E-2</v>
      </c>
      <c r="AN194">
        <f t="shared" si="275"/>
        <v>1.3092943655967493E-2</v>
      </c>
      <c r="AO194">
        <f t="shared" si="275"/>
        <v>1.2909168760244298E-2</v>
      </c>
      <c r="AP194">
        <f t="shared" si="275"/>
        <v>1.2726708530154038E-2</v>
      </c>
      <c r="AQ194">
        <f t="shared" si="275"/>
        <v>1.254555515622582E-2</v>
      </c>
      <c r="AR194">
        <f t="shared" si="270"/>
        <v>1.2365700871431594E-2</v>
      </c>
      <c r="AS194">
        <f t="shared" si="270"/>
        <v>1.2187137950967233E-2</v>
      </c>
      <c r="AT194">
        <f t="shared" si="270"/>
        <v>1.2009858712034714E-2</v>
      </c>
      <c r="AU194">
        <f t="shared" si="270"/>
        <v>1.1833855513625428E-2</v>
      </c>
      <c r="AV194">
        <f t="shared" si="270"/>
        <v>1.1659120756304481E-2</v>
      </c>
      <c r="AW194">
        <f t="shared" si="270"/>
        <v>1.1485646881996164E-2</v>
      </c>
      <c r="AX194">
        <f t="shared" si="270"/>
        <v>1.0212591848590186E-2</v>
      </c>
      <c r="AY194">
        <f t="shared" si="270"/>
        <v>8.7286419188688704E-3</v>
      </c>
      <c r="AZ194">
        <f t="shared" si="270"/>
        <v>7.8594550539058325E-3</v>
      </c>
      <c r="BA194">
        <f t="shared" si="270"/>
        <v>7.2012846718133685E-3</v>
      </c>
      <c r="BB194">
        <f t="shared" si="270"/>
        <v>6.6635944395883944E-3</v>
      </c>
      <c r="BC194">
        <f t="shared" si="270"/>
        <v>6.2071553416084262E-3</v>
      </c>
      <c r="BD194">
        <f t="shared" si="270"/>
        <v>5.8104802187280546E-3</v>
      </c>
      <c r="BE194">
        <f t="shared" si="270"/>
        <v>5.4601786596202954E-3</v>
      </c>
      <c r="BF194">
        <f t="shared" si="270"/>
        <v>5.147187138473285E-3</v>
      </c>
      <c r="BG194">
        <f t="shared" si="270"/>
        <v>4.8650075226113398E-3</v>
      </c>
      <c r="BH194">
        <f t="shared" si="276"/>
        <v>4.6087795891175364E-3</v>
      </c>
      <c r="BI194">
        <f t="shared" si="276"/>
        <v>4.3747486236584265E-3</v>
      </c>
      <c r="BJ194">
        <f t="shared" si="276"/>
        <v>4.1599390640729402E-3</v>
      </c>
      <c r="BK194">
        <f t="shared" si="276"/>
        <v>3.9619438241079372E-3</v>
      </c>
      <c r="BL194">
        <f t="shared" si="276"/>
        <v>3.7787824795305872E-3</v>
      </c>
      <c r="BM194">
        <f t="shared" si="276"/>
        <v>3.6088024499717711E-3</v>
      </c>
      <c r="BN194">
        <f t="shared" si="276"/>
        <v>3.4506081126417926E-3</v>
      </c>
      <c r="BO194">
        <f t="shared" si="276"/>
        <v>3.3030086806747736E-3</v>
      </c>
      <c r="BP194">
        <f t="shared" si="276"/>
        <v>3.164979054968476E-3</v>
      </c>
      <c r="BQ194">
        <f t="shared" si="276"/>
        <v>3.0356298716705307E-3</v>
      </c>
      <c r="BR194">
        <f t="shared" si="276"/>
        <v>2.9141842109656614E-3</v>
      </c>
      <c r="BS194">
        <f t="shared" si="276"/>
        <v>2.7999592247676015E-3</v>
      </c>
      <c r="BT194">
        <f t="shared" si="276"/>
        <v>2.6923514590822734E-3</v>
      </c>
      <c r="BU194">
        <f t="shared" si="276"/>
        <v>2.5908249940556558E-3</v>
      </c>
      <c r="BV194">
        <f t="shared" si="271"/>
        <v>2.4949017624632296E-3</v>
      </c>
      <c r="BW194">
        <f t="shared" si="271"/>
        <v>2.4041535733343813E-3</v>
      </c>
      <c r="BX194">
        <f t="shared" si="271"/>
        <v>2.3181954852572722E-3</v>
      </c>
      <c r="BY194">
        <f t="shared" si="271"/>
        <v>2.2366802589457915E-3</v>
      </c>
      <c r="BZ194">
        <f t="shared" si="271"/>
        <v>2.1592936809003934E-3</v>
      </c>
      <c r="CA194">
        <f t="shared" si="271"/>
        <v>2.0857505961710877E-3</v>
      </c>
      <c r="CB194">
        <f t="shared" si="271"/>
        <v>2.0157915229031863E-3</v>
      </c>
      <c r="CC194">
        <f t="shared" si="271"/>
        <v>1.9491797476742171E-3</v>
      </c>
      <c r="CD194">
        <f t="shared" si="271"/>
        <v>1.8856988208304714E-3</v>
      </c>
      <c r="CE194">
        <f t="shared" si="271"/>
        <v>1.8251503866800109E-3</v>
      </c>
      <c r="CF194">
        <f t="shared" si="277"/>
        <v>1.7673522956301742E-3</v>
      </c>
      <c r="CG194">
        <f t="shared" si="277"/>
        <v>1.7121369549979296E-3</v>
      </c>
      <c r="CH194">
        <f t="shared" si="277"/>
        <v>1.6593498828791073E-3</v>
      </c>
      <c r="CI194">
        <f t="shared" si="277"/>
        <v>1.6088484355896941E-3</v>
      </c>
      <c r="CJ194">
        <f t="shared" si="277"/>
        <v>1.5605006841286726E-3</v>
      </c>
      <c r="CK194">
        <f t="shared" si="277"/>
        <v>1.5141844191142062E-3</v>
      </c>
      <c r="CL194">
        <f t="shared" si="277"/>
        <v>1.4697862669098051E-3</v>
      </c>
      <c r="CM194">
        <f t="shared" si="277"/>
        <v>1.4272009023354431E-3</v>
      </c>
      <c r="CN194">
        <f t="shared" si="277"/>
        <v>1.3863303455676698E-3</v>
      </c>
      <c r="CO194">
        <f t="shared" si="277"/>
        <v>1.3470833326639977E-3</v>
      </c>
      <c r="CP194">
        <f t="shared" si="272"/>
        <v>1.3093747506722159E-3</v>
      </c>
      <c r="CQ194">
        <f t="shared" si="272"/>
        <v>1.2731251295616506E-3</v>
      </c>
      <c r="CR194">
        <f t="shared" si="272"/>
        <v>8.198659435551932E-4</v>
      </c>
      <c r="CS194">
        <f t="shared" si="272"/>
        <v>5.3263336900409911E-4</v>
      </c>
      <c r="CT194">
        <f t="shared" si="272"/>
        <v>3.6895060629896556E-4</v>
      </c>
      <c r="CU194">
        <f t="shared" si="272"/>
        <v>2.5672048607252446E-4</v>
      </c>
      <c r="CV194">
        <f t="shared" si="272"/>
        <v>1.7532919995378601E-4</v>
      </c>
      <c r="CW194">
        <f t="shared" si="272"/>
        <v>1.1527815815678205E-4</v>
      </c>
      <c r="CX194">
        <f t="shared" si="272"/>
        <v>7.1207818693244245E-5</v>
      </c>
      <c r="CY194">
        <f t="shared" si="272"/>
        <v>3.9716800850818194E-5</v>
      </c>
      <c r="CZ194">
        <f t="shared" si="272"/>
        <v>1.8471947367656101E-5</v>
      </c>
      <c r="DA194">
        <f t="shared" si="272"/>
        <v>5.7816313528910398E-6</v>
      </c>
      <c r="DB194">
        <f t="shared" si="272"/>
        <v>3.6733750478759437E-7</v>
      </c>
      <c r="DC194">
        <f t="shared" si="272"/>
        <v>0</v>
      </c>
      <c r="DD194">
        <f t="shared" si="272"/>
        <v>0</v>
      </c>
      <c r="DE194">
        <f t="shared" si="272"/>
        <v>0</v>
      </c>
      <c r="DF194">
        <f t="shared" si="278"/>
        <v>0</v>
      </c>
      <c r="DG194">
        <f t="shared" si="278"/>
        <v>0</v>
      </c>
      <c r="DH194">
        <f t="shared" si="278"/>
        <v>0</v>
      </c>
      <c r="DI194">
        <f t="shared" si="278"/>
        <v>0</v>
      </c>
      <c r="DJ194">
        <f t="shared" si="278"/>
        <v>0</v>
      </c>
      <c r="DK194">
        <f t="shared" si="278"/>
        <v>0</v>
      </c>
      <c r="DL194">
        <f t="shared" si="278"/>
        <v>0</v>
      </c>
      <c r="DM194">
        <f t="shared" si="278"/>
        <v>0</v>
      </c>
      <c r="DN194">
        <f t="shared" si="278"/>
        <v>0</v>
      </c>
      <c r="DO194">
        <f t="shared" si="278"/>
        <v>0</v>
      </c>
      <c r="DP194">
        <f t="shared" si="278"/>
        <v>0</v>
      </c>
      <c r="DQ194">
        <f t="shared" si="278"/>
        <v>0</v>
      </c>
      <c r="DR194">
        <f t="shared" si="278"/>
        <v>0</v>
      </c>
      <c r="DS194">
        <f t="shared" si="278"/>
        <v>0</v>
      </c>
      <c r="DT194">
        <f t="shared" si="273"/>
        <v>0</v>
      </c>
      <c r="DU194">
        <f t="shared" si="273"/>
        <v>0</v>
      </c>
      <c r="DV194">
        <f t="shared" si="273"/>
        <v>0</v>
      </c>
      <c r="DW194">
        <f t="shared" si="273"/>
        <v>0</v>
      </c>
      <c r="DX194">
        <f t="shared" si="273"/>
        <v>0</v>
      </c>
      <c r="DY194">
        <f t="shared" si="273"/>
        <v>0</v>
      </c>
      <c r="DZ194">
        <f t="shared" si="273"/>
        <v>0</v>
      </c>
      <c r="EA194">
        <f t="shared" si="273"/>
        <v>0</v>
      </c>
      <c r="EB194">
        <f t="shared" si="273"/>
        <v>0</v>
      </c>
      <c r="EC194">
        <f t="shared" si="273"/>
        <v>0</v>
      </c>
      <c r="ED194">
        <f t="shared" si="264"/>
        <v>0</v>
      </c>
      <c r="EE194">
        <f t="shared" si="264"/>
        <v>0</v>
      </c>
      <c r="EF194">
        <f t="shared" si="264"/>
        <v>0</v>
      </c>
      <c r="EG194">
        <f t="shared" si="264"/>
        <v>0</v>
      </c>
      <c r="EH194">
        <f t="shared" si="264"/>
        <v>0</v>
      </c>
      <c r="EI194">
        <f t="shared" si="264"/>
        <v>0</v>
      </c>
      <c r="EJ194">
        <f t="shared" si="264"/>
        <v>0</v>
      </c>
      <c r="EK194">
        <f t="shared" si="264"/>
        <v>0</v>
      </c>
      <c r="EL194">
        <f t="shared" si="264"/>
        <v>0</v>
      </c>
      <c r="EM194">
        <f t="shared" si="264"/>
        <v>0</v>
      </c>
      <c r="EN194">
        <f t="shared" si="265"/>
        <v>0</v>
      </c>
      <c r="EO194">
        <f t="shared" si="265"/>
        <v>0</v>
      </c>
      <c r="EP194">
        <f t="shared" si="265"/>
        <v>0</v>
      </c>
      <c r="EQ194">
        <f t="shared" si="265"/>
        <v>0</v>
      </c>
      <c r="ER194">
        <f t="shared" si="265"/>
        <v>0</v>
      </c>
      <c r="ES194">
        <f t="shared" si="265"/>
        <v>0</v>
      </c>
      <c r="ET194">
        <f t="shared" si="265"/>
        <v>0</v>
      </c>
      <c r="EU194">
        <f t="shared" si="265"/>
        <v>0</v>
      </c>
      <c r="EV194">
        <f t="shared" si="265"/>
        <v>0</v>
      </c>
      <c r="EW194">
        <f t="shared" si="265"/>
        <v>0</v>
      </c>
      <c r="EX194">
        <f t="shared" si="265"/>
        <v>0</v>
      </c>
      <c r="EZ194">
        <f t="shared" si="266"/>
        <v>0.88673205822439072</v>
      </c>
      <c r="FB194">
        <f t="shared" si="267"/>
        <v>1.0430463130877476E-2</v>
      </c>
      <c r="FC194">
        <f t="shared" si="268"/>
        <v>0.2486824250482291</v>
      </c>
    </row>
    <row r="195" spans="1:159" x14ac:dyDescent="0.25">
      <c r="A195">
        <v>1240</v>
      </c>
      <c r="B195" s="19">
        <f>'Input spectra'!Y194</f>
        <v>4.2110661874649097E-2</v>
      </c>
      <c r="C195">
        <f>'Input spectra'!F194</f>
        <v>0</v>
      </c>
      <c r="D195">
        <f t="shared" si="274"/>
        <v>2.0653927966864227E-2</v>
      </c>
      <c r="E195">
        <f t="shared" si="274"/>
        <v>2.0417354431947057E-2</v>
      </c>
      <c r="F195">
        <f t="shared" si="274"/>
        <v>2.0182404442191881E-2</v>
      </c>
      <c r="G195">
        <f t="shared" si="274"/>
        <v>1.9949068530190715E-2</v>
      </c>
      <c r="H195">
        <f t="shared" si="274"/>
        <v>1.9717337279434161E-2</v>
      </c>
      <c r="I195">
        <f t="shared" si="274"/>
        <v>1.9487201324050848E-2</v>
      </c>
      <c r="J195">
        <f t="shared" si="274"/>
        <v>1.9258651348548105E-2</v>
      </c>
      <c r="K195">
        <f t="shared" si="274"/>
        <v>1.9031678087553936E-2</v>
      </c>
      <c r="L195">
        <f t="shared" si="274"/>
        <v>1.8806272325560324E-2</v>
      </c>
      <c r="M195">
        <f t="shared" si="274"/>
        <v>1.8582424896667723E-2</v>
      </c>
      <c r="N195">
        <f t="shared" si="269"/>
        <v>1.8360126684330891E-2</v>
      </c>
      <c r="O195">
        <f t="shared" si="269"/>
        <v>1.813936862110592E-2</v>
      </c>
      <c r="P195">
        <f t="shared" si="269"/>
        <v>1.7920141688398592E-2</v>
      </c>
      <c r="Q195">
        <f t="shared" si="269"/>
        <v>1.7702436916213919E-2</v>
      </c>
      <c r="R195">
        <f t="shared" si="269"/>
        <v>1.7486245382906943E-2</v>
      </c>
      <c r="S195">
        <f t="shared" si="269"/>
        <v>1.7271558214934809E-2</v>
      </c>
      <c r="T195">
        <f t="shared" si="269"/>
        <v>1.7058366586610016E-2</v>
      </c>
      <c r="U195">
        <f t="shared" si="269"/>
        <v>1.6846661719854904E-2</v>
      </c>
      <c r="V195">
        <f t="shared" si="269"/>
        <v>1.6636434883957399E-2</v>
      </c>
      <c r="W195">
        <f t="shared" si="269"/>
        <v>1.6427677395327935E-2</v>
      </c>
      <c r="X195">
        <f t="shared" si="269"/>
        <v>1.6220380617257557E-2</v>
      </c>
      <c r="Y195">
        <f t="shared" si="269"/>
        <v>1.6014535959677299E-2</v>
      </c>
      <c r="Z195">
        <f t="shared" si="269"/>
        <v>1.5810134878918695E-2</v>
      </c>
      <c r="AA195">
        <f t="shared" si="269"/>
        <v>1.5607168877475475E-2</v>
      </c>
      <c r="AB195">
        <f t="shared" si="269"/>
        <v>1.5405629503766519E-2</v>
      </c>
      <c r="AC195">
        <f t="shared" si="269"/>
        <v>1.5205508351899889E-2</v>
      </c>
      <c r="AD195">
        <f t="shared" si="275"/>
        <v>1.5006797061438103E-2</v>
      </c>
      <c r="AE195">
        <f t="shared" si="275"/>
        <v>1.4809487317164555E-2</v>
      </c>
      <c r="AF195">
        <f t="shared" si="275"/>
        <v>1.4613570848851081E-2</v>
      </c>
      <c r="AG195">
        <f t="shared" si="275"/>
        <v>1.4419039431026697E-2</v>
      </c>
      <c r="AH195">
        <f t="shared" si="275"/>
        <v>1.4225884882747484E-2</v>
      </c>
      <c r="AI195">
        <f t="shared" si="275"/>
        <v>1.4034099067367616E-2</v>
      </c>
      <c r="AJ195">
        <f t="shared" si="275"/>
        <v>1.3843673892311521E-2</v>
      </c>
      <c r="AK195">
        <f t="shared" si="275"/>
        <v>1.365460130884716E-2</v>
      </c>
      <c r="AL195">
        <f t="shared" si="275"/>
        <v>1.346687331186049E-2</v>
      </c>
      <c r="AM195">
        <f t="shared" si="275"/>
        <v>1.328048193963097E-2</v>
      </c>
      <c r="AN195">
        <f t="shared" si="275"/>
        <v>1.3095419273608249E-2</v>
      </c>
      <c r="AO195">
        <f t="shared" si="275"/>
        <v>1.2911677438189922E-2</v>
      </c>
      <c r="AP195">
        <f t="shared" si="275"/>
        <v>1.2729248600500419E-2</v>
      </c>
      <c r="AQ195">
        <f t="shared" si="275"/>
        <v>1.2548124970170969E-2</v>
      </c>
      <c r="AR195">
        <f t="shared" si="270"/>
        <v>1.2368298799120688E-2</v>
      </c>
      <c r="AS195">
        <f t="shared" si="270"/>
        <v>1.2189762381338736E-2</v>
      </c>
      <c r="AT195">
        <f t="shared" si="270"/>
        <v>1.2012508052667547E-2</v>
      </c>
      <c r="AU195">
        <f t="shared" si="270"/>
        <v>1.1836528190587182E-2</v>
      </c>
      <c r="AV195">
        <f t="shared" si="270"/>
        <v>1.1661815214000703E-2</v>
      </c>
      <c r="AW195">
        <f t="shared" si="270"/>
        <v>1.1488361583020646E-2</v>
      </c>
      <c r="AX195">
        <f t="shared" si="270"/>
        <v>1.021505930211045E-2</v>
      </c>
      <c r="AY195">
        <f t="shared" si="270"/>
        <v>8.7307966885160522E-3</v>
      </c>
      <c r="AZ195">
        <f t="shared" si="270"/>
        <v>7.8614365404449174E-3</v>
      </c>
      <c r="BA195">
        <f t="shared" si="270"/>
        <v>7.2031380525892866E-3</v>
      </c>
      <c r="BB195">
        <f t="shared" si="270"/>
        <v>6.6653444405876585E-3</v>
      </c>
      <c r="BC195">
        <f t="shared" si="270"/>
        <v>6.2088180790104705E-3</v>
      </c>
      <c r="BD195">
        <f t="shared" si="270"/>
        <v>5.8120672204089851E-3</v>
      </c>
      <c r="BE195">
        <f t="shared" si="270"/>
        <v>5.461698667640325E-3</v>
      </c>
      <c r="BF195">
        <f t="shared" si="270"/>
        <v>5.1486470549672574E-3</v>
      </c>
      <c r="BG195">
        <f t="shared" si="270"/>
        <v>4.8664129604539452E-3</v>
      </c>
      <c r="BH195">
        <f t="shared" si="276"/>
        <v>4.6101352171591921E-3</v>
      </c>
      <c r="BI195">
        <f t="shared" si="276"/>
        <v>4.3760583955839228E-3</v>
      </c>
      <c r="BJ195">
        <f t="shared" si="276"/>
        <v>4.1612063768732208E-3</v>
      </c>
      <c r="BK195">
        <f t="shared" si="276"/>
        <v>3.9631716317279795E-3</v>
      </c>
      <c r="BL195">
        <f t="shared" si="276"/>
        <v>3.779973376755385E-3</v>
      </c>
      <c r="BM195">
        <f t="shared" si="276"/>
        <v>3.6099587358567505E-3</v>
      </c>
      <c r="BN195">
        <f t="shared" si="276"/>
        <v>3.4517318394693417E-3</v>
      </c>
      <c r="BO195">
        <f t="shared" si="276"/>
        <v>3.3041016924121118E-3</v>
      </c>
      <c r="BP195">
        <f t="shared" si="276"/>
        <v>3.1660430179453148E-3</v>
      </c>
      <c r="BQ195">
        <f t="shared" si="276"/>
        <v>3.0366662993821991E-3</v>
      </c>
      <c r="BR195">
        <f t="shared" si="276"/>
        <v>2.9151944843669388E-3</v>
      </c>
      <c r="BS195">
        <f t="shared" si="276"/>
        <v>2.8009446090542299E-3</v>
      </c>
      <c r="BT195">
        <f t="shared" si="276"/>
        <v>2.6933131177007512E-3</v>
      </c>
      <c r="BU195">
        <f t="shared" si="276"/>
        <v>2.5917640004999073E-3</v>
      </c>
      <c r="BV195">
        <f t="shared" si="271"/>
        <v>2.4958191102853315E-3</v>
      </c>
      <c r="BW195">
        <f t="shared" si="271"/>
        <v>2.4050501847001022E-3</v>
      </c>
      <c r="BX195">
        <f t="shared" si="271"/>
        <v>2.3190722183054685E-3</v>
      </c>
      <c r="BY195">
        <f t="shared" si="271"/>
        <v>2.2375379141566275E-3</v>
      </c>
      <c r="BZ195">
        <f t="shared" si="271"/>
        <v>2.1601330066361338E-3</v>
      </c>
      <c r="CA195">
        <f t="shared" si="271"/>
        <v>2.0865722935214256E-3</v>
      </c>
      <c r="CB195">
        <f t="shared" si="271"/>
        <v>2.0165962499423115E-3</v>
      </c>
      <c r="CC195">
        <f t="shared" si="271"/>
        <v>1.9499681232173845E-3</v>
      </c>
      <c r="CD195">
        <f t="shared" si="271"/>
        <v>1.8864714277624006E-3</v>
      </c>
      <c r="CE195">
        <f t="shared" si="271"/>
        <v>1.825907774915128E-3</v>
      </c>
      <c r="CF195">
        <f t="shared" si="277"/>
        <v>1.768094984754784E-3</v>
      </c>
      <c r="CG195">
        <f t="shared" si="277"/>
        <v>1.712865436636368E-3</v>
      </c>
      <c r="CH195">
        <f t="shared" si="277"/>
        <v>1.6600646228193488E-3</v>
      </c>
      <c r="CI195">
        <f t="shared" si="277"/>
        <v>1.6095498756985159E-3</v>
      </c>
      <c r="CJ195">
        <f t="shared" si="277"/>
        <v>1.561189244082013E-3</v>
      </c>
      <c r="CK195">
        <f t="shared" si="277"/>
        <v>1.5148604979646719E-3</v>
      </c>
      <c r="CL195">
        <f t="shared" si="277"/>
        <v>1.470450244510185E-3</v>
      </c>
      <c r="CM195">
        <f t="shared" si="277"/>
        <v>1.4278531406345194E-3</v>
      </c>
      <c r="CN195">
        <f t="shared" si="277"/>
        <v>1.3869711897924175E-3</v>
      </c>
      <c r="CO195">
        <f t="shared" si="277"/>
        <v>1.3477131124004385E-3</v>
      </c>
      <c r="CP195">
        <f t="shared" si="272"/>
        <v>1.3099937808556147E-3</v>
      </c>
      <c r="CQ195">
        <f t="shared" si="272"/>
        <v>1.2737337113854124E-3</v>
      </c>
      <c r="CR195">
        <f t="shared" si="272"/>
        <v>8.2026216530256719E-4</v>
      </c>
      <c r="CS195">
        <f t="shared" si="272"/>
        <v>5.328935766748499E-4</v>
      </c>
      <c r="CT195">
        <f t="shared" si="272"/>
        <v>3.6913278852232219E-4</v>
      </c>
      <c r="CU195">
        <f t="shared" si="272"/>
        <v>2.5684859965867423E-4</v>
      </c>
      <c r="CV195">
        <f t="shared" si="272"/>
        <v>1.7541761734180575E-4</v>
      </c>
      <c r="CW195">
        <f t="shared" si="272"/>
        <v>1.1533689790771111E-4</v>
      </c>
      <c r="CX195">
        <f t="shared" si="272"/>
        <v>7.1244476648422633E-5</v>
      </c>
      <c r="CY195">
        <f t="shared" si="272"/>
        <v>3.9737455844776005E-5</v>
      </c>
      <c r="CZ195">
        <f t="shared" si="272"/>
        <v>1.8481650890696475E-5</v>
      </c>
      <c r="DA195">
        <f t="shared" si="272"/>
        <v>5.7846988889038765E-6</v>
      </c>
      <c r="DB195">
        <f t="shared" si="272"/>
        <v>3.6753433170159162E-7</v>
      </c>
      <c r="DC195">
        <f t="shared" si="272"/>
        <v>0</v>
      </c>
      <c r="DD195">
        <f t="shared" si="272"/>
        <v>0</v>
      </c>
      <c r="DE195">
        <f t="shared" si="272"/>
        <v>0</v>
      </c>
      <c r="DF195">
        <f t="shared" si="278"/>
        <v>0</v>
      </c>
      <c r="DG195">
        <f t="shared" si="278"/>
        <v>0</v>
      </c>
      <c r="DH195">
        <f t="shared" si="278"/>
        <v>0</v>
      </c>
      <c r="DI195">
        <f t="shared" si="278"/>
        <v>0</v>
      </c>
      <c r="DJ195">
        <f t="shared" si="278"/>
        <v>0</v>
      </c>
      <c r="DK195">
        <f t="shared" si="278"/>
        <v>0</v>
      </c>
      <c r="DL195">
        <f t="shared" si="278"/>
        <v>0</v>
      </c>
      <c r="DM195">
        <f t="shared" si="278"/>
        <v>0</v>
      </c>
      <c r="DN195">
        <f t="shared" si="278"/>
        <v>0</v>
      </c>
      <c r="DO195">
        <f t="shared" si="278"/>
        <v>0</v>
      </c>
      <c r="DP195">
        <f t="shared" si="278"/>
        <v>0</v>
      </c>
      <c r="DQ195">
        <f t="shared" si="278"/>
        <v>0</v>
      </c>
      <c r="DR195">
        <f t="shared" si="278"/>
        <v>0</v>
      </c>
      <c r="DS195">
        <f t="shared" si="278"/>
        <v>0</v>
      </c>
      <c r="DT195">
        <f t="shared" si="273"/>
        <v>0</v>
      </c>
      <c r="DU195">
        <f t="shared" si="273"/>
        <v>0</v>
      </c>
      <c r="DV195">
        <f t="shared" si="273"/>
        <v>0</v>
      </c>
      <c r="DW195">
        <f t="shared" si="273"/>
        <v>0</v>
      </c>
      <c r="DX195">
        <f t="shared" si="273"/>
        <v>0</v>
      </c>
      <c r="DY195">
        <f t="shared" si="273"/>
        <v>0</v>
      </c>
      <c r="DZ195">
        <f t="shared" si="273"/>
        <v>0</v>
      </c>
      <c r="EA195">
        <f t="shared" si="273"/>
        <v>0</v>
      </c>
      <c r="EB195">
        <f t="shared" si="273"/>
        <v>0</v>
      </c>
      <c r="EC195">
        <f t="shared" si="273"/>
        <v>0</v>
      </c>
      <c r="ED195">
        <f t="shared" si="264"/>
        <v>0</v>
      </c>
      <c r="EE195">
        <f t="shared" si="264"/>
        <v>0</v>
      </c>
      <c r="EF195">
        <f t="shared" si="264"/>
        <v>0</v>
      </c>
      <c r="EG195">
        <f t="shared" si="264"/>
        <v>0</v>
      </c>
      <c r="EH195">
        <f t="shared" si="264"/>
        <v>0</v>
      </c>
      <c r="EI195">
        <f t="shared" si="264"/>
        <v>0</v>
      </c>
      <c r="EJ195">
        <f t="shared" si="264"/>
        <v>0</v>
      </c>
      <c r="EK195">
        <f t="shared" si="264"/>
        <v>0</v>
      </c>
      <c r="EL195">
        <f t="shared" si="264"/>
        <v>0</v>
      </c>
      <c r="EM195">
        <f t="shared" si="264"/>
        <v>0</v>
      </c>
      <c r="EN195">
        <f t="shared" si="265"/>
        <v>0</v>
      </c>
      <c r="EO195">
        <f t="shared" si="265"/>
        <v>0</v>
      </c>
      <c r="EP195">
        <f t="shared" si="265"/>
        <v>0</v>
      </c>
      <c r="EQ195">
        <f t="shared" si="265"/>
        <v>0</v>
      </c>
      <c r="ER195">
        <f t="shared" si="265"/>
        <v>0</v>
      </c>
      <c r="ES195">
        <f t="shared" si="265"/>
        <v>0</v>
      </c>
      <c r="ET195">
        <f t="shared" si="265"/>
        <v>0</v>
      </c>
      <c r="EU195">
        <f t="shared" si="265"/>
        <v>0</v>
      </c>
      <c r="EV195">
        <f t="shared" si="265"/>
        <v>0</v>
      </c>
      <c r="EW195">
        <f t="shared" si="265"/>
        <v>0</v>
      </c>
      <c r="EX195">
        <f t="shared" si="265"/>
        <v>0</v>
      </c>
      <c r="EZ195">
        <f t="shared" si="266"/>
        <v>0.88686060788860199</v>
      </c>
      <c r="FB195">
        <f t="shared" si="267"/>
        <v>1.0417607517389016E-2</v>
      </c>
      <c r="FC195">
        <f t="shared" si="268"/>
        <v>0.24868406612401989</v>
      </c>
    </row>
    <row r="196" spans="1:159" x14ac:dyDescent="0.25">
      <c r="A196">
        <v>1245</v>
      </c>
      <c r="B196" s="19">
        <f>'Input spectra'!Y195</f>
        <v>4.2058144535495501E-2</v>
      </c>
      <c r="C196">
        <f>'Input spectra'!F195</f>
        <v>0</v>
      </c>
      <c r="D196">
        <f t="shared" si="274"/>
        <v>2.0653927966864227E-2</v>
      </c>
      <c r="E196">
        <f t="shared" si="274"/>
        <v>2.0417461658741351E-2</v>
      </c>
      <c r="F196">
        <f t="shared" si="274"/>
        <v>2.0182616428540981E-2</v>
      </c>
      <c r="G196">
        <f t="shared" si="274"/>
        <v>1.9949382834266009E-2</v>
      </c>
      <c r="H196">
        <f t="shared" si="274"/>
        <v>1.9717751484620381E-2</v>
      </c>
      <c r="I196">
        <f t="shared" si="274"/>
        <v>1.9487713038749837E-2</v>
      </c>
      <c r="J196">
        <f t="shared" si="274"/>
        <v>1.9259258205983922E-2</v>
      </c>
      <c r="K196">
        <f t="shared" si="274"/>
        <v>1.9032377745579272E-2</v>
      </c>
      <c r="L196">
        <f t="shared" si="274"/>
        <v>1.8807062466464197E-2</v>
      </c>
      <c r="M196">
        <f t="shared" si="274"/>
        <v>1.8583303226984503E-2</v>
      </c>
      <c r="N196">
        <f t="shared" si="269"/>
        <v>1.8361090934650583E-2</v>
      </c>
      <c r="O196">
        <f t="shared" si="269"/>
        <v>1.8140416545885749E-2</v>
      </c>
      <c r="P196">
        <f t="shared" si="269"/>
        <v>1.7921271065775832E-2</v>
      </c>
      <c r="Q196">
        <f t="shared" si="269"/>
        <v>1.7703645547820009E-2</v>
      </c>
      <c r="R196">
        <f t="shared" si="269"/>
        <v>1.7487531093682857E-2</v>
      </c>
      <c r="S196">
        <f t="shared" si="269"/>
        <v>1.7272918852947652E-2</v>
      </c>
      <c r="T196">
        <f t="shared" si="269"/>
        <v>1.7059800022870872E-2</v>
      </c>
      <c r="U196">
        <f t="shared" si="269"/>
        <v>1.6848165848137947E-2</v>
      </c>
      <c r="V196">
        <f t="shared" si="269"/>
        <v>1.6638007620620173E-2</v>
      </c>
      <c r="W196">
        <f t="shared" si="269"/>
        <v>1.6429316679132878E-2</v>
      </c>
      <c r="X196">
        <f t="shared" si="269"/>
        <v>1.6222084409194763E-2</v>
      </c>
      <c r="Y196">
        <f t="shared" si="269"/>
        <v>1.6016302242788424E-2</v>
      </c>
      <c r="Z196">
        <f t="shared" si="269"/>
        <v>1.5811961658122105E-2</v>
      </c>
      <c r="AA196">
        <f t="shared" si="269"/>
        <v>1.5609054179392561E-2</v>
      </c>
      <c r="AB196">
        <f t="shared" si="269"/>
        <v>1.5407571376549193E-2</v>
      </c>
      <c r="AC196">
        <f t="shared" si="269"/>
        <v>1.5207504865059267E-2</v>
      </c>
      <c r="AD196">
        <f t="shared" si="275"/>
        <v>1.5008846305674332E-2</v>
      </c>
      <c r="AE196">
        <f t="shared" si="275"/>
        <v>1.4811587404197805E-2</v>
      </c>
      <c r="AF196">
        <f t="shared" si="275"/>
        <v>1.4615719911253704E-2</v>
      </c>
      <c r="AG196">
        <f t="shared" si="275"/>
        <v>1.4421235622056508E-2</v>
      </c>
      <c r="AH196">
        <f t="shared" si="275"/>
        <v>1.4228126376182195E-2</v>
      </c>
      <c r="AI196">
        <f t="shared" si="275"/>
        <v>1.4036384057340392E-2</v>
      </c>
      <c r="AJ196">
        <f t="shared" si="275"/>
        <v>1.3846000593147653E-2</v>
      </c>
      <c r="AK196">
        <f t="shared" si="275"/>
        <v>1.3656967954901875E-2</v>
      </c>
      <c r="AL196">
        <f t="shared" si="275"/>
        <v>1.3469278157357841E-2</v>
      </c>
      <c r="AM196">
        <f t="shared" si="275"/>
        <v>1.3282923258503861E-2</v>
      </c>
      <c r="AN196">
        <f t="shared" si="275"/>
        <v>1.3097895359339516E-2</v>
      </c>
      <c r="AO196">
        <f t="shared" si="275"/>
        <v>1.2914186603654544E-2</v>
      </c>
      <c r="AP196">
        <f t="shared" si="275"/>
        <v>1.2731789177808778E-2</v>
      </c>
      <c r="AQ196">
        <f t="shared" si="275"/>
        <v>1.2550695310513203E-2</v>
      </c>
      <c r="AR196">
        <f t="shared" si="270"/>
        <v>1.2370897272612105E-2</v>
      </c>
      <c r="AS196">
        <f t="shared" si="270"/>
        <v>1.2192387376866292E-2</v>
      </c>
      <c r="AT196">
        <f t="shared" si="270"/>
        <v>1.2015157977737379E-2</v>
      </c>
      <c r="AU196">
        <f t="shared" si="270"/>
        <v>1.1839201471173186E-2</v>
      </c>
      <c r="AV196">
        <f t="shared" si="270"/>
        <v>1.166451029439416E-2</v>
      </c>
      <c r="AW196">
        <f t="shared" si="270"/>
        <v>1.149107692568088E-2</v>
      </c>
      <c r="AX196">
        <f t="shared" si="270"/>
        <v>1.0217527351789549E-2</v>
      </c>
      <c r="AY196">
        <f t="shared" si="270"/>
        <v>8.7329519900938915E-3</v>
      </c>
      <c r="AZ196">
        <f t="shared" si="270"/>
        <v>7.8634185265464892E-3</v>
      </c>
      <c r="BA196">
        <f t="shared" si="270"/>
        <v>7.2049919103662485E-3</v>
      </c>
      <c r="BB196">
        <f t="shared" si="270"/>
        <v>6.6670949011742413E-3</v>
      </c>
      <c r="BC196">
        <f t="shared" si="270"/>
        <v>6.2104812618171351E-3</v>
      </c>
      <c r="BD196">
        <f t="shared" si="270"/>
        <v>5.8136546555436477E-3</v>
      </c>
      <c r="BE196">
        <f t="shared" si="270"/>
        <v>5.4632190988011574E-3</v>
      </c>
      <c r="BF196">
        <f t="shared" si="270"/>
        <v>5.1501073855429623E-3</v>
      </c>
      <c r="BG196">
        <f t="shared" si="270"/>
        <v>4.8678188043093937E-3</v>
      </c>
      <c r="BH196">
        <f t="shared" si="276"/>
        <v>4.6114912439457539E-3</v>
      </c>
      <c r="BI196">
        <f t="shared" si="276"/>
        <v>4.3773685596468076E-3</v>
      </c>
      <c r="BJ196">
        <f t="shared" si="276"/>
        <v>4.1624740757564959E-3</v>
      </c>
      <c r="BK196">
        <f t="shared" si="276"/>
        <v>3.964399819845984E-3</v>
      </c>
      <c r="BL196">
        <f t="shared" si="276"/>
        <v>3.781164649295832E-3</v>
      </c>
      <c r="BM196">
        <f t="shared" si="276"/>
        <v>3.6111153922239237E-3</v>
      </c>
      <c r="BN196">
        <f t="shared" si="276"/>
        <v>3.4528559322503523E-3</v>
      </c>
      <c r="BO196">
        <f t="shared" si="276"/>
        <v>3.3051950658423111E-3</v>
      </c>
      <c r="BP196">
        <f t="shared" si="276"/>
        <v>3.1671073385918869E-3</v>
      </c>
      <c r="BQ196">
        <f t="shared" si="276"/>
        <v>3.0377030809520277E-3</v>
      </c>
      <c r="BR196">
        <f t="shared" si="276"/>
        <v>2.9162051080042582E-3</v>
      </c>
      <c r="BS196">
        <f t="shared" si="276"/>
        <v>2.8019303401252628E-3</v>
      </c>
      <c r="BT196">
        <f t="shared" si="276"/>
        <v>2.6942751198060703E-3</v>
      </c>
      <c r="BU196">
        <f t="shared" si="276"/>
        <v>2.5927033472732449E-3</v>
      </c>
      <c r="BV196">
        <f t="shared" si="271"/>
        <v>2.496736795406095E-3</v>
      </c>
      <c r="BW196">
        <f t="shared" si="271"/>
        <v>2.4059471304504272E-3</v>
      </c>
      <c r="BX196">
        <f t="shared" si="271"/>
        <v>2.3199492829308948E-3</v>
      </c>
      <c r="BY196">
        <f t="shared" si="271"/>
        <v>2.2383958982354177E-3</v>
      </c>
      <c r="BZ196">
        <f t="shared" si="271"/>
        <v>2.1609726586210073E-3</v>
      </c>
      <c r="CA196">
        <f t="shared" si="271"/>
        <v>2.0873943145856997E-3</v>
      </c>
      <c r="CB196">
        <f t="shared" si="271"/>
        <v>2.0174012982376774E-3</v>
      </c>
      <c r="CC196">
        <f t="shared" si="271"/>
        <v>1.950756817631091E-3</v>
      </c>
      <c r="CD196">
        <f t="shared" si="271"/>
        <v>1.8872443512461909E-3</v>
      </c>
      <c r="CE196">
        <f t="shared" si="271"/>
        <v>1.8266654774459559E-3</v>
      </c>
      <c r="CF196">
        <f t="shared" si="277"/>
        <v>1.7688379859774046E-3</v>
      </c>
      <c r="CG196">
        <f t="shared" si="277"/>
        <v>1.7135942282298572E-3</v>
      </c>
      <c r="CH196">
        <f t="shared" si="277"/>
        <v>1.6607796706230417E-3</v>
      </c>
      <c r="CI196">
        <f t="shared" si="277"/>
        <v>1.6102516216274603E-3</v>
      </c>
      <c r="CJ196">
        <f t="shared" si="277"/>
        <v>1.5618781078575912E-3</v>
      </c>
      <c r="CK196">
        <f t="shared" si="277"/>
        <v>1.5155368786823379E-3</v>
      </c>
      <c r="CL196">
        <f t="shared" si="277"/>
        <v>1.4711145220631932E-3</v>
      </c>
      <c r="CM196">
        <f t="shared" si="277"/>
        <v>1.4285056770099195E-3</v>
      </c>
      <c r="CN196">
        <f t="shared" si="277"/>
        <v>1.387612330253428E-3</v>
      </c>
      <c r="CO196">
        <f t="shared" si="277"/>
        <v>1.3483431865674515E-3</v>
      </c>
      <c r="CP196">
        <f t="shared" si="272"/>
        <v>1.310613103696534E-3</v>
      </c>
      <c r="CQ196">
        <f t="shared" si="272"/>
        <v>1.2743425841246763E-3</v>
      </c>
      <c r="CR196">
        <f t="shared" si="272"/>
        <v>8.2065857853450539E-4</v>
      </c>
      <c r="CS196">
        <f t="shared" si="272"/>
        <v>5.3315391146499622E-4</v>
      </c>
      <c r="CT196">
        <f t="shared" si="272"/>
        <v>3.693150607045024E-4</v>
      </c>
      <c r="CU196">
        <f t="shared" si="272"/>
        <v>2.569767771785256E-4</v>
      </c>
      <c r="CV196">
        <f t="shared" si="272"/>
        <v>1.7550607931814566E-4</v>
      </c>
      <c r="CW196">
        <f t="shared" si="272"/>
        <v>1.1539566758936075E-4</v>
      </c>
      <c r="CX196">
        <f t="shared" si="272"/>
        <v>7.1281153475203924E-5</v>
      </c>
      <c r="CY196">
        <f t="shared" si="272"/>
        <v>3.9758121580504712E-5</v>
      </c>
      <c r="CZ196">
        <f t="shared" si="272"/>
        <v>1.8491359511107339E-5</v>
      </c>
      <c r="DA196">
        <f t="shared" si="272"/>
        <v>5.787768052446491E-6</v>
      </c>
      <c r="DB196">
        <f t="shared" si="272"/>
        <v>3.6773126407945662E-7</v>
      </c>
      <c r="DC196">
        <f t="shared" si="272"/>
        <v>0</v>
      </c>
      <c r="DD196">
        <f t="shared" si="272"/>
        <v>0</v>
      </c>
      <c r="DE196">
        <f t="shared" si="272"/>
        <v>0</v>
      </c>
      <c r="DF196">
        <f t="shared" si="278"/>
        <v>0</v>
      </c>
      <c r="DG196">
        <f t="shared" si="278"/>
        <v>0</v>
      </c>
      <c r="DH196">
        <f t="shared" si="278"/>
        <v>0</v>
      </c>
      <c r="DI196">
        <f t="shared" si="278"/>
        <v>0</v>
      </c>
      <c r="DJ196">
        <f t="shared" si="278"/>
        <v>0</v>
      </c>
      <c r="DK196">
        <f t="shared" si="278"/>
        <v>0</v>
      </c>
      <c r="DL196">
        <f t="shared" si="278"/>
        <v>0</v>
      </c>
      <c r="DM196">
        <f t="shared" si="278"/>
        <v>0</v>
      </c>
      <c r="DN196">
        <f t="shared" si="278"/>
        <v>0</v>
      </c>
      <c r="DO196">
        <f t="shared" si="278"/>
        <v>0</v>
      </c>
      <c r="DP196">
        <f t="shared" si="278"/>
        <v>0</v>
      </c>
      <c r="DQ196">
        <f t="shared" si="278"/>
        <v>0</v>
      </c>
      <c r="DR196">
        <f t="shared" si="278"/>
        <v>0</v>
      </c>
      <c r="DS196">
        <f t="shared" si="278"/>
        <v>0</v>
      </c>
      <c r="DT196">
        <f t="shared" si="273"/>
        <v>0</v>
      </c>
      <c r="DU196">
        <f t="shared" si="273"/>
        <v>0</v>
      </c>
      <c r="DV196">
        <f t="shared" si="273"/>
        <v>0</v>
      </c>
      <c r="DW196">
        <f t="shared" si="273"/>
        <v>0</v>
      </c>
      <c r="DX196">
        <f t="shared" si="273"/>
        <v>0</v>
      </c>
      <c r="DY196">
        <f t="shared" si="273"/>
        <v>0</v>
      </c>
      <c r="DZ196">
        <f t="shared" si="273"/>
        <v>0</v>
      </c>
      <c r="EA196">
        <f t="shared" si="273"/>
        <v>0</v>
      </c>
      <c r="EB196">
        <f t="shared" si="273"/>
        <v>0</v>
      </c>
      <c r="EC196">
        <f t="shared" si="273"/>
        <v>0</v>
      </c>
      <c r="ED196">
        <f t="shared" si="264"/>
        <v>0</v>
      </c>
      <c r="EE196">
        <f t="shared" si="264"/>
        <v>0</v>
      </c>
      <c r="EF196">
        <f t="shared" si="264"/>
        <v>0</v>
      </c>
      <c r="EG196">
        <f t="shared" si="264"/>
        <v>0</v>
      </c>
      <c r="EH196">
        <f t="shared" si="264"/>
        <v>0</v>
      </c>
      <c r="EI196">
        <f t="shared" si="264"/>
        <v>0</v>
      </c>
      <c r="EJ196">
        <f t="shared" si="264"/>
        <v>0</v>
      </c>
      <c r="EK196">
        <f t="shared" si="264"/>
        <v>0</v>
      </c>
      <c r="EL196">
        <f t="shared" si="264"/>
        <v>0</v>
      </c>
      <c r="EM196">
        <f t="shared" si="264"/>
        <v>0</v>
      </c>
      <c r="EN196">
        <f t="shared" si="265"/>
        <v>0</v>
      </c>
      <c r="EO196">
        <f t="shared" si="265"/>
        <v>0</v>
      </c>
      <c r="EP196">
        <f t="shared" si="265"/>
        <v>0</v>
      </c>
      <c r="EQ196">
        <f t="shared" si="265"/>
        <v>0</v>
      </c>
      <c r="ER196">
        <f t="shared" si="265"/>
        <v>0</v>
      </c>
      <c r="ES196">
        <f t="shared" si="265"/>
        <v>0</v>
      </c>
      <c r="ET196">
        <f t="shared" si="265"/>
        <v>0</v>
      </c>
      <c r="EU196">
        <f t="shared" si="265"/>
        <v>0</v>
      </c>
      <c r="EV196">
        <f t="shared" si="265"/>
        <v>0</v>
      </c>
      <c r="EW196">
        <f t="shared" si="265"/>
        <v>0</v>
      </c>
      <c r="EX196">
        <f t="shared" si="265"/>
        <v>0</v>
      </c>
      <c r="EZ196">
        <f t="shared" si="266"/>
        <v>0.8869891864995435</v>
      </c>
      <c r="FB196">
        <f t="shared" si="267"/>
        <v>1.0404751566324866E-2</v>
      </c>
      <c r="FC196">
        <f t="shared" si="268"/>
        <v>0.24868570720003993</v>
      </c>
    </row>
    <row r="197" spans="1:159" x14ac:dyDescent="0.25">
      <c r="A197">
        <v>1250</v>
      </c>
      <c r="B197" s="19">
        <f>'Input spectra'!Y196</f>
        <v>4.2005627196341898E-2</v>
      </c>
      <c r="C197">
        <f>'Input spectra'!F196</f>
        <v>0</v>
      </c>
      <c r="D197">
        <f t="shared" si="274"/>
        <v>2.0653927966864227E-2</v>
      </c>
      <c r="E197">
        <f t="shared" si="274"/>
        <v>2.0417568886098775E-2</v>
      </c>
      <c r="F197">
        <f t="shared" si="274"/>
        <v>2.0182828417116681E-2</v>
      </c>
      <c r="G197">
        <f t="shared" si="274"/>
        <v>1.9949697143293265E-2</v>
      </c>
      <c r="H197">
        <f t="shared" si="274"/>
        <v>1.9718165698507872E-2</v>
      </c>
      <c r="I197">
        <f t="shared" si="274"/>
        <v>1.9488224766885949E-2</v>
      </c>
      <c r="J197">
        <f t="shared" si="274"/>
        <v>1.9259865082542366E-2</v>
      </c>
      <c r="K197">
        <f t="shared" si="274"/>
        <v>1.9033077429326004E-2</v>
      </c>
      <c r="L197">
        <f t="shared" si="274"/>
        <v>1.8807852640565646E-2</v>
      </c>
      <c r="M197">
        <f t="shared" si="274"/>
        <v>1.8584181598817077E-2</v>
      </c>
      <c r="N197">
        <f t="shared" si="269"/>
        <v>1.8362055235611466E-2</v>
      </c>
      <c r="O197">
        <f t="shared" si="269"/>
        <v>1.8141464531204968E-2</v>
      </c>
      <c r="P197">
        <f t="shared" si="269"/>
        <v>1.7922400514329587E-2</v>
      </c>
      <c r="Q197">
        <f t="shared" si="269"/>
        <v>1.770485426194527E-2</v>
      </c>
      <c r="R197">
        <f t="shared" si="269"/>
        <v>1.74888168989932E-2</v>
      </c>
      <c r="S197">
        <f t="shared" si="269"/>
        <v>1.7274279598150342E-2</v>
      </c>
      <c r="T197">
        <f t="shared" si="269"/>
        <v>1.7061233579585208E-2</v>
      </c>
      <c r="U197">
        <f t="shared" si="269"/>
        <v>1.6849670110714771E-2</v>
      </c>
      <c r="V197">
        <f t="shared" si="269"/>
        <v>1.6639580505962672E-2</v>
      </c>
      <c r="W197">
        <f t="shared" si="269"/>
        <v>1.6430956126518553E-2</v>
      </c>
      <c r="X197">
        <f t="shared" si="269"/>
        <v>1.6223788380098605E-2</v>
      </c>
      <c r="Y197">
        <f t="shared" si="269"/>
        <v>1.601806872070732E-2</v>
      </c>
      <c r="Z197">
        <f t="shared" si="269"/>
        <v>1.5813788648400388E-2</v>
      </c>
      <c r="AA197">
        <f t="shared" si="269"/>
        <v>1.5610939709048794E-2</v>
      </c>
      <c r="AB197">
        <f t="shared" si="269"/>
        <v>1.5409513494104077E-2</v>
      </c>
      <c r="AC197">
        <f t="shared" si="269"/>
        <v>1.5209501640364755E-2</v>
      </c>
      <c r="AD197">
        <f t="shared" si="275"/>
        <v>1.5010895829743885E-2</v>
      </c>
      <c r="AE197">
        <f t="shared" si="275"/>
        <v>1.4813687789037822E-2</v>
      </c>
      <c r="AF197">
        <f t="shared" si="275"/>
        <v>1.4617869289696071E-2</v>
      </c>
      <c r="AG197">
        <f t="shared" si="275"/>
        <v>1.4423432147592308E-2</v>
      </c>
      <c r="AH197">
        <f t="shared" si="275"/>
        <v>1.4230368222796544E-2</v>
      </c>
      <c r="AI197">
        <f t="shared" si="275"/>
        <v>1.4038669419348389E-2</v>
      </c>
      <c r="AJ197">
        <f t="shared" si="275"/>
        <v>1.3848327685031482E-2</v>
      </c>
      <c r="AK197">
        <f t="shared" si="275"/>
        <v>1.3659335011148981E-2</v>
      </c>
      <c r="AL197">
        <f t="shared" si="275"/>
        <v>1.3471683432300229E-2</v>
      </c>
      <c r="AM197">
        <f t="shared" si="275"/>
        <v>1.3285365026158496E-2</v>
      </c>
      <c r="AN197">
        <f t="shared" si="275"/>
        <v>1.3100371913249805E-2</v>
      </c>
      <c r="AO197">
        <f t="shared" si="275"/>
        <v>1.2916696256732906E-2</v>
      </c>
      <c r="AP197">
        <f t="shared" si="275"/>
        <v>1.27343302621803E-2</v>
      </c>
      <c r="AQ197">
        <f t="shared" si="275"/>
        <v>1.2553266177360351E-2</v>
      </c>
      <c r="AR197">
        <f t="shared" si="270"/>
        <v>1.2373496292020515E-2</v>
      </c>
      <c r="AS197">
        <f t="shared" si="270"/>
        <v>1.2195012937671603E-2</v>
      </c>
      <c r="AT197">
        <f t="shared" si="270"/>
        <v>1.2017808487373136E-2</v>
      </c>
      <c r="AU197">
        <f t="shared" si="270"/>
        <v>1.1841875355519768E-2</v>
      </c>
      <c r="AV197">
        <f t="shared" si="270"/>
        <v>1.1667205997628761E-2</v>
      </c>
      <c r="AW197">
        <f t="shared" si="270"/>
        <v>1.1493792910128519E-2</v>
      </c>
      <c r="AX197">
        <f t="shared" si="270"/>
        <v>1.0219995997771522E-2</v>
      </c>
      <c r="AY197">
        <f t="shared" si="270"/>
        <v>8.7351078237337017E-3</v>
      </c>
      <c r="AZ197">
        <f t="shared" si="270"/>
        <v>7.8654010123364922E-3</v>
      </c>
      <c r="BA197">
        <f t="shared" si="270"/>
        <v>7.2068462452670196E-3</v>
      </c>
      <c r="BB197">
        <f t="shared" si="270"/>
        <v>6.6688458214688388E-3</v>
      </c>
      <c r="BC197">
        <f t="shared" si="270"/>
        <v>6.2121448901477335E-3</v>
      </c>
      <c r="BD197">
        <f t="shared" si="270"/>
        <v>5.8152425242504312E-3</v>
      </c>
      <c r="BE197">
        <f t="shared" si="270"/>
        <v>5.4647399532205864E-3</v>
      </c>
      <c r="BF197">
        <f t="shared" si="270"/>
        <v>5.1515681303178464E-3</v>
      </c>
      <c r="BG197">
        <f t="shared" si="270"/>
        <v>4.8692250542949744E-3</v>
      </c>
      <c r="BH197">
        <f t="shared" si="276"/>
        <v>4.6128476695945098E-3</v>
      </c>
      <c r="BI197">
        <f t="shared" si="276"/>
        <v>4.3786791159644827E-3</v>
      </c>
      <c r="BJ197">
        <f t="shared" si="276"/>
        <v>4.1637421608403859E-3</v>
      </c>
      <c r="BK197">
        <f t="shared" si="276"/>
        <v>3.9656283885798676E-3</v>
      </c>
      <c r="BL197">
        <f t="shared" si="276"/>
        <v>3.7823562972702108E-3</v>
      </c>
      <c r="BM197">
        <f t="shared" si="276"/>
        <v>3.6122724191919951E-3</v>
      </c>
      <c r="BN197">
        <f t="shared" si="276"/>
        <v>3.4539803911040009E-3</v>
      </c>
      <c r="BO197">
        <f t="shared" si="276"/>
        <v>3.3062888010850595E-3</v>
      </c>
      <c r="BP197">
        <f t="shared" si="276"/>
        <v>3.1681720170284298E-3</v>
      </c>
      <c r="BQ197">
        <f t="shared" si="276"/>
        <v>3.0387402165008314E-3</v>
      </c>
      <c r="BR197">
        <f t="shared" si="276"/>
        <v>2.9172160819990385E-3</v>
      </c>
      <c r="BS197">
        <f t="shared" si="276"/>
        <v>2.8029164181027433E-3</v>
      </c>
      <c r="BT197">
        <f t="shared" si="276"/>
        <v>2.6952374655209175E-3</v>
      </c>
      <c r="BU197">
        <f t="shared" si="276"/>
        <v>2.5936430344990157E-3</v>
      </c>
      <c r="BV197">
        <f t="shared" si="271"/>
        <v>2.4976548179495416E-3</v>
      </c>
      <c r="BW197">
        <f t="shared" si="271"/>
        <v>2.4068444107100627E-3</v>
      </c>
      <c r="BX197">
        <f t="shared" si="271"/>
        <v>2.3208266792589527E-3</v>
      </c>
      <c r="BY197">
        <f t="shared" si="271"/>
        <v>2.239254211308266E-3</v>
      </c>
      <c r="BZ197">
        <f t="shared" si="271"/>
        <v>2.1618126369818275E-3</v>
      </c>
      <c r="CA197">
        <f t="shared" si="271"/>
        <v>2.0882166594914397E-3</v>
      </c>
      <c r="CB197">
        <f t="shared" si="271"/>
        <v>2.0182066679175345E-3</v>
      </c>
      <c r="CC197">
        <f t="shared" si="271"/>
        <v>1.9515458310443089E-3</v>
      </c>
      <c r="CD197">
        <f t="shared" si="271"/>
        <v>1.8880175914115398E-3</v>
      </c>
      <c r="CE197">
        <f t="shared" si="271"/>
        <v>1.8274234944029191E-3</v>
      </c>
      <c r="CF197">
        <f t="shared" si="277"/>
        <v>1.7695812994291881E-3</v>
      </c>
      <c r="CG197">
        <f t="shared" si="277"/>
        <v>1.7143233299102779E-3</v>
      </c>
      <c r="CH197">
        <f t="shared" si="277"/>
        <v>1.6614950264227937E-3</v>
      </c>
      <c r="CI197">
        <f t="shared" si="277"/>
        <v>1.6109536735098619E-3</v>
      </c>
      <c r="CJ197">
        <f t="shared" si="277"/>
        <v>1.5625672755894661E-3</v>
      </c>
      <c r="CK197">
        <f t="shared" si="277"/>
        <v>1.5162135614019876E-3</v>
      </c>
      <c r="CL197">
        <f t="shared" si="277"/>
        <v>1.4717790997043336E-3</v>
      </c>
      <c r="CM197">
        <f t="shared" si="277"/>
        <v>1.4291585115978665E-3</v>
      </c>
      <c r="CN197">
        <f t="shared" si="277"/>
        <v>1.3882537670876387E-3</v>
      </c>
      <c r="CO197">
        <f t="shared" si="277"/>
        <v>1.3489735553026871E-3</v>
      </c>
      <c r="CP197">
        <f t="shared" si="272"/>
        <v>1.311232719333333E-3</v>
      </c>
      <c r="CQ197">
        <f t="shared" si="272"/>
        <v>1.2749517479185063E-3</v>
      </c>
      <c r="CR197">
        <f t="shared" si="272"/>
        <v>8.2105518334354825E-4</v>
      </c>
      <c r="CS197">
        <f t="shared" si="272"/>
        <v>5.3341437343663975E-4</v>
      </c>
      <c r="CT197">
        <f t="shared" si="272"/>
        <v>3.6949742288992657E-4</v>
      </c>
      <c r="CU197">
        <f t="shared" si="272"/>
        <v>2.5710501866398397E-4</v>
      </c>
      <c r="CV197">
        <f t="shared" si="272"/>
        <v>1.7559458590529138E-4</v>
      </c>
      <c r="CW197">
        <f t="shared" si="272"/>
        <v>1.1545446721698206E-4</v>
      </c>
      <c r="CX197">
        <f t="shared" si="272"/>
        <v>7.1317849183303274E-5</v>
      </c>
      <c r="CY197">
        <f t="shared" si="272"/>
        <v>3.977879806359064E-5</v>
      </c>
      <c r="CZ197">
        <f t="shared" si="272"/>
        <v>1.8501073231566398E-5</v>
      </c>
      <c r="DA197">
        <f t="shared" si="272"/>
        <v>5.7908388443823951E-6</v>
      </c>
      <c r="DB197">
        <f t="shared" si="272"/>
        <v>3.6792830197769923E-7</v>
      </c>
      <c r="DC197">
        <f t="shared" si="272"/>
        <v>0</v>
      </c>
      <c r="DD197">
        <f t="shared" si="272"/>
        <v>0</v>
      </c>
      <c r="DE197">
        <f t="shared" si="272"/>
        <v>0</v>
      </c>
      <c r="DF197">
        <f t="shared" si="278"/>
        <v>0</v>
      </c>
      <c r="DG197">
        <f t="shared" si="278"/>
        <v>0</v>
      </c>
      <c r="DH197">
        <f t="shared" si="278"/>
        <v>0</v>
      </c>
      <c r="DI197">
        <f t="shared" si="278"/>
        <v>0</v>
      </c>
      <c r="DJ197">
        <f t="shared" si="278"/>
        <v>0</v>
      </c>
      <c r="DK197">
        <f t="shared" si="278"/>
        <v>0</v>
      </c>
      <c r="DL197">
        <f t="shared" si="278"/>
        <v>0</v>
      </c>
      <c r="DM197">
        <f t="shared" si="278"/>
        <v>0</v>
      </c>
      <c r="DN197">
        <f t="shared" si="278"/>
        <v>0</v>
      </c>
      <c r="DO197">
        <f t="shared" si="278"/>
        <v>0</v>
      </c>
      <c r="DP197">
        <f t="shared" si="278"/>
        <v>0</v>
      </c>
      <c r="DQ197">
        <f t="shared" si="278"/>
        <v>0</v>
      </c>
      <c r="DR197">
        <f t="shared" si="278"/>
        <v>0</v>
      </c>
      <c r="DS197">
        <f t="shared" si="278"/>
        <v>0</v>
      </c>
      <c r="DT197">
        <f t="shared" si="273"/>
        <v>0</v>
      </c>
      <c r="DU197">
        <f t="shared" si="273"/>
        <v>0</v>
      </c>
      <c r="DV197">
        <f t="shared" si="273"/>
        <v>0</v>
      </c>
      <c r="DW197">
        <f t="shared" si="273"/>
        <v>0</v>
      </c>
      <c r="DX197">
        <f t="shared" si="273"/>
        <v>0</v>
      </c>
      <c r="DY197">
        <f t="shared" si="273"/>
        <v>0</v>
      </c>
      <c r="DZ197">
        <f t="shared" si="273"/>
        <v>0</v>
      </c>
      <c r="EA197">
        <f t="shared" si="273"/>
        <v>0</v>
      </c>
      <c r="EB197">
        <f t="shared" si="273"/>
        <v>0</v>
      </c>
      <c r="EC197">
        <f t="shared" si="273"/>
        <v>0</v>
      </c>
      <c r="ED197">
        <f t="shared" si="273"/>
        <v>0</v>
      </c>
      <c r="EE197">
        <f t="shared" si="273"/>
        <v>0</v>
      </c>
      <c r="EF197">
        <f t="shared" si="273"/>
        <v>0</v>
      </c>
      <c r="EG197">
        <f t="shared" si="273"/>
        <v>0</v>
      </c>
      <c r="EH197">
        <f t="shared" si="273"/>
        <v>0</v>
      </c>
      <c r="EI197">
        <f t="shared" si="273"/>
        <v>0</v>
      </c>
      <c r="EJ197">
        <f t="shared" ref="ED197:ES221" si="279">EJ$2*EXP(- EJ$1 * ($C197*_c3+$B197))</f>
        <v>0</v>
      </c>
      <c r="EK197">
        <f t="shared" si="279"/>
        <v>0</v>
      </c>
      <c r="EL197">
        <f t="shared" si="279"/>
        <v>0</v>
      </c>
      <c r="EM197">
        <f t="shared" si="279"/>
        <v>0</v>
      </c>
      <c r="EN197">
        <f t="shared" si="265"/>
        <v>0</v>
      </c>
      <c r="EO197">
        <f t="shared" si="265"/>
        <v>0</v>
      </c>
      <c r="EP197">
        <f t="shared" si="265"/>
        <v>0</v>
      </c>
      <c r="EQ197">
        <f t="shared" si="265"/>
        <v>0</v>
      </c>
      <c r="ER197">
        <f t="shared" si="265"/>
        <v>0</v>
      </c>
      <c r="ES197">
        <f t="shared" si="265"/>
        <v>0</v>
      </c>
      <c r="ET197">
        <f t="shared" si="265"/>
        <v>0</v>
      </c>
      <c r="EU197">
        <f t="shared" si="265"/>
        <v>0</v>
      </c>
      <c r="EV197">
        <f t="shared" si="265"/>
        <v>0</v>
      </c>
      <c r="EW197">
        <f t="shared" si="265"/>
        <v>0</v>
      </c>
      <c r="EX197">
        <f t="shared" si="265"/>
        <v>0</v>
      </c>
      <c r="EZ197">
        <f t="shared" si="266"/>
        <v>0.88711779406533331</v>
      </c>
      <c r="FB197">
        <f t="shared" si="267"/>
        <v>1.0391895277676089E-2</v>
      </c>
      <c r="FC197">
        <f t="shared" si="268"/>
        <v>0.24868734827628605</v>
      </c>
    </row>
    <row r="198" spans="1:159" x14ac:dyDescent="0.25">
      <c r="A198">
        <v>1255</v>
      </c>
      <c r="B198" s="19">
        <f>'Input spectra'!Y197</f>
        <v>4.1953109857188302E-2</v>
      </c>
      <c r="C198">
        <f>'Input spectra'!F197</f>
        <v>0</v>
      </c>
      <c r="D198">
        <f t="shared" si="274"/>
        <v>2.0653927966864227E-2</v>
      </c>
      <c r="E198">
        <f t="shared" si="274"/>
        <v>2.0417676114019331E-2</v>
      </c>
      <c r="F198">
        <f t="shared" si="274"/>
        <v>2.018304040791901E-2</v>
      </c>
      <c r="G198">
        <f t="shared" si="274"/>
        <v>1.9950011457272567E-2</v>
      </c>
      <c r="H198">
        <f t="shared" si="274"/>
        <v>1.9718579921096824E-2</v>
      </c>
      <c r="I198">
        <f t="shared" si="274"/>
        <v>1.9488736508459538E-2</v>
      </c>
      <c r="J198">
        <f t="shared" si="274"/>
        <v>1.9260471978224034E-2</v>
      </c>
      <c r="K198">
        <f t="shared" si="274"/>
        <v>1.9033777138795078E-2</v>
      </c>
      <c r="L198">
        <f t="shared" si="274"/>
        <v>1.8808642847866062E-2</v>
      </c>
      <c r="M198">
        <f t="shared" si="274"/>
        <v>1.8585060012167406E-2</v>
      </c>
      <c r="N198">
        <f t="shared" si="269"/>
        <v>1.8363019587216201E-2</v>
      </c>
      <c r="O198">
        <f t="shared" si="269"/>
        <v>1.8142512577067078E-2</v>
      </c>
      <c r="P198">
        <f t="shared" si="269"/>
        <v>1.7923530034064345E-2</v>
      </c>
      <c r="Q198">
        <f t="shared" si="269"/>
        <v>1.7706063058595331E-2</v>
      </c>
      <c r="R198">
        <f t="shared" si="269"/>
        <v>1.7490102798844918E-2</v>
      </c>
      <c r="S198">
        <f t="shared" si="269"/>
        <v>1.7275640450551334E-2</v>
      </c>
      <c r="T198">
        <f t="shared" si="269"/>
        <v>1.7062667256763139E-2</v>
      </c>
      <c r="U198">
        <f t="shared" si="269"/>
        <v>1.6851174507597367E-2</v>
      </c>
      <c r="V198">
        <f t="shared" si="269"/>
        <v>1.6641153539998958E-2</v>
      </c>
      <c r="W198">
        <f t="shared" si="269"/>
        <v>1.6432595737501277E-2</v>
      </c>
      <c r="X198">
        <f t="shared" si="269"/>
        <v>1.6225492529987885E-2</v>
      </c>
      <c r="Y198">
        <f t="shared" si="269"/>
        <v>1.6019835393455473E-2</v>
      </c>
      <c r="Z198">
        <f t="shared" si="269"/>
        <v>1.5815615849777937E-2</v>
      </c>
      <c r="AA198">
        <f t="shared" si="269"/>
        <v>1.5612825466471683E-2</v>
      </c>
      <c r="AB198">
        <f t="shared" si="269"/>
        <v>1.5411455856462017E-2</v>
      </c>
      <c r="AC198">
        <f t="shared" si="269"/>
        <v>1.5211498677850764E-2</v>
      </c>
      <c r="AD198">
        <f t="shared" si="275"/>
        <v>1.5012945633684978E-2</v>
      </c>
      <c r="AE198">
        <f t="shared" si="275"/>
        <v>1.4815788471726836E-2</v>
      </c>
      <c r="AF198">
        <f t="shared" si="275"/>
        <v>1.4620018984224662E-2</v>
      </c>
      <c r="AG198">
        <f t="shared" si="275"/>
        <v>1.4425629007685044E-2</v>
      </c>
      <c r="AH198">
        <f t="shared" si="275"/>
        <v>1.4232610422646171E-2</v>
      </c>
      <c r="AI198">
        <f t="shared" si="275"/>
        <v>1.4040955153452184E-2</v>
      </c>
      <c r="AJ198">
        <f t="shared" si="275"/>
        <v>1.385065516802873E-2</v>
      </c>
      <c r="AK198">
        <f t="shared" si="275"/>
        <v>1.3661702477659571E-2</v>
      </c>
      <c r="AL198">
        <f t="shared" si="275"/>
        <v>1.3474089136764339E-2</v>
      </c>
      <c r="AM198">
        <f t="shared" si="275"/>
        <v>1.3287807242677372E-2</v>
      </c>
      <c r="AN198">
        <f t="shared" si="275"/>
        <v>1.3102848935427633E-2</v>
      </c>
      <c r="AO198">
        <f t="shared" si="275"/>
        <v>1.2919206397519768E-2</v>
      </c>
      <c r="AP198">
        <f t="shared" si="275"/>
        <v>1.2736871853716188E-2</v>
      </c>
      <c r="AQ198">
        <f t="shared" si="275"/>
        <v>1.2555837570820266E-2</v>
      </c>
      <c r="AR198">
        <f t="shared" si="270"/>
        <v>1.237609585746061E-2</v>
      </c>
      <c r="AS198">
        <f t="shared" si="270"/>
        <v>1.21976390638764E-2</v>
      </c>
      <c r="AT198">
        <f t="shared" si="270"/>
        <v>1.2020459581703767E-2</v>
      </c>
      <c r="AU198">
        <f t="shared" si="270"/>
        <v>1.1844549843763284E-2</v>
      </c>
      <c r="AV198">
        <f t="shared" si="270"/>
        <v>1.1669902323848447E-2</v>
      </c>
      <c r="AW198">
        <f t="shared" si="270"/>
        <v>1.1496509536515253E-2</v>
      </c>
      <c r="AX198">
        <f t="shared" si="270"/>
        <v>1.0222465240200441E-2</v>
      </c>
      <c r="AY198">
        <f t="shared" si="270"/>
        <v>8.7372641895668273E-3</v>
      </c>
      <c r="AZ198">
        <f t="shared" si="270"/>
        <v>7.8673839979409091E-3</v>
      </c>
      <c r="BA198">
        <f t="shared" si="270"/>
        <v>7.2087010574143932E-3</v>
      </c>
      <c r="BB198">
        <f t="shared" si="270"/>
        <v>6.6705972015921808E-3</v>
      </c>
      <c r="BC198">
        <f t="shared" si="270"/>
        <v>6.2138089641216076E-3</v>
      </c>
      <c r="BD198">
        <f t="shared" si="270"/>
        <v>5.8168308266477549E-3</v>
      </c>
      <c r="BE198">
        <f t="shared" si="270"/>
        <v>5.4662612310164387E-3</v>
      </c>
      <c r="BF198">
        <f t="shared" si="270"/>
        <v>5.1530292894093931E-3</v>
      </c>
      <c r="BG198">
        <f t="shared" si="270"/>
        <v>4.8706317105280152E-3</v>
      </c>
      <c r="BH198">
        <f t="shared" si="276"/>
        <v>4.6142044942227801E-3</v>
      </c>
      <c r="BI198">
        <f t="shared" si="276"/>
        <v>4.3799900646543872E-3</v>
      </c>
      <c r="BJ198">
        <f t="shared" si="276"/>
        <v>4.165010632242545E-3</v>
      </c>
      <c r="BK198">
        <f t="shared" si="276"/>
        <v>3.966857338047582E-3</v>
      </c>
      <c r="BL198">
        <f t="shared" si="276"/>
        <v>3.7835483207968399E-3</v>
      </c>
      <c r="BM198">
        <f t="shared" si="276"/>
        <v>3.6134298168797084E-3</v>
      </c>
      <c r="BN198">
        <f t="shared" si="276"/>
        <v>3.4551052161495032E-3</v>
      </c>
      <c r="BO198">
        <f t="shared" si="276"/>
        <v>3.3073828982600867E-3</v>
      </c>
      <c r="BP198">
        <f t="shared" si="276"/>
        <v>3.1692370533752214E-3</v>
      </c>
      <c r="BQ198">
        <f t="shared" si="276"/>
        <v>3.0397777061494657E-3</v>
      </c>
      <c r="BR198">
        <f t="shared" si="276"/>
        <v>2.9182274064727394E-3</v>
      </c>
      <c r="BS198">
        <f t="shared" si="276"/>
        <v>2.8039028431087578E-3</v>
      </c>
      <c r="BT198">
        <f t="shared" si="276"/>
        <v>2.6962001549680247E-3</v>
      </c>
      <c r="BU198">
        <f t="shared" si="276"/>
        <v>2.5945830623006119E-3</v>
      </c>
      <c r="BV198">
        <f t="shared" si="271"/>
        <v>2.4985731780397388E-3</v>
      </c>
      <c r="BW198">
        <f t="shared" si="271"/>
        <v>2.4077420256037618E-3</v>
      </c>
      <c r="BX198">
        <f t="shared" si="271"/>
        <v>2.3217044074150908E-3</v>
      </c>
      <c r="BY198">
        <f t="shared" si="271"/>
        <v>2.2401128535013259E-3</v>
      </c>
      <c r="BZ198">
        <f t="shared" si="271"/>
        <v>2.1626529418454585E-3</v>
      </c>
      <c r="CA198">
        <f t="shared" si="271"/>
        <v>2.0890393283662253E-3</v>
      </c>
      <c r="CB198">
        <f t="shared" si="271"/>
        <v>2.0190123591101814E-3</v>
      </c>
      <c r="CC198">
        <f t="shared" si="271"/>
        <v>1.9523351635860622E-3</v>
      </c>
      <c r="CD198">
        <f t="shared" si="271"/>
        <v>1.8887911483881973E-3</v>
      </c>
      <c r="CE198">
        <f t="shared" si="271"/>
        <v>1.8281818259164961E-3</v>
      </c>
      <c r="CF198">
        <f t="shared" si="277"/>
        <v>1.7703249252413414E-3</v>
      </c>
      <c r="CG198">
        <f t="shared" si="277"/>
        <v>1.7150527418095659E-3</v>
      </c>
      <c r="CH198">
        <f t="shared" si="277"/>
        <v>1.6622106903512693E-3</v>
      </c>
      <c r="CI198">
        <f t="shared" si="277"/>
        <v>1.6116560314791129E-3</v>
      </c>
      <c r="CJ198">
        <f t="shared" si="277"/>
        <v>1.5632567474117565E-3</v>
      </c>
      <c r="CK198">
        <f t="shared" si="277"/>
        <v>1.5168905462584641E-3</v>
      </c>
      <c r="CL198">
        <f t="shared" si="277"/>
        <v>1.4724439775691714E-3</v>
      </c>
      <c r="CM198">
        <f t="shared" si="277"/>
        <v>1.4298116445346446E-3</v>
      </c>
      <c r="CN198">
        <f t="shared" si="277"/>
        <v>1.3888955004320519E-3</v>
      </c>
      <c r="CO198">
        <f t="shared" si="277"/>
        <v>1.34960421874386E-3</v>
      </c>
      <c r="CP198">
        <f t="shared" si="272"/>
        <v>1.3118526279044358E-3</v>
      </c>
      <c r="CQ198">
        <f t="shared" si="272"/>
        <v>1.2755612029060326E-3</v>
      </c>
      <c r="CR198">
        <f t="shared" si="272"/>
        <v>8.214519798222799E-4</v>
      </c>
      <c r="CS198">
        <f t="shared" si="272"/>
        <v>5.3367496265191265E-4</v>
      </c>
      <c r="CT198">
        <f t="shared" si="272"/>
        <v>3.6967987512303684E-4</v>
      </c>
      <c r="CU198">
        <f t="shared" si="272"/>
        <v>2.5723332414697082E-4</v>
      </c>
      <c r="CV198">
        <f t="shared" si="272"/>
        <v>1.7568313712573979E-4</v>
      </c>
      <c r="CW198">
        <f t="shared" si="272"/>
        <v>1.15513296805834E-4</v>
      </c>
      <c r="CX198">
        <f t="shared" si="272"/>
        <v>7.1354563782440798E-5</v>
      </c>
      <c r="CY198">
        <f t="shared" si="272"/>
        <v>3.9799485299623034E-5</v>
      </c>
      <c r="CZ198">
        <f t="shared" si="272"/>
        <v>1.8510792054752762E-5</v>
      </c>
      <c r="DA198">
        <f t="shared" si="272"/>
        <v>5.7939112655755574E-6</v>
      </c>
      <c r="DB198">
        <f t="shared" si="272"/>
        <v>3.6812544545285938E-7</v>
      </c>
      <c r="DC198">
        <f t="shared" si="272"/>
        <v>0</v>
      </c>
      <c r="DD198">
        <f t="shared" si="272"/>
        <v>0</v>
      </c>
      <c r="DE198">
        <f t="shared" si="272"/>
        <v>0</v>
      </c>
      <c r="DF198">
        <f t="shared" si="278"/>
        <v>0</v>
      </c>
      <c r="DG198">
        <f t="shared" si="278"/>
        <v>0</v>
      </c>
      <c r="DH198">
        <f t="shared" si="278"/>
        <v>0</v>
      </c>
      <c r="DI198">
        <f t="shared" si="278"/>
        <v>0</v>
      </c>
      <c r="DJ198">
        <f t="shared" si="278"/>
        <v>0</v>
      </c>
      <c r="DK198">
        <f t="shared" si="278"/>
        <v>0</v>
      </c>
      <c r="DL198">
        <f t="shared" si="278"/>
        <v>0</v>
      </c>
      <c r="DM198">
        <f t="shared" si="278"/>
        <v>0</v>
      </c>
      <c r="DN198">
        <f t="shared" si="278"/>
        <v>0</v>
      </c>
      <c r="DO198">
        <f t="shared" si="278"/>
        <v>0</v>
      </c>
      <c r="DP198">
        <f t="shared" si="278"/>
        <v>0</v>
      </c>
      <c r="DQ198">
        <f t="shared" si="278"/>
        <v>0</v>
      </c>
      <c r="DR198">
        <f t="shared" si="278"/>
        <v>0</v>
      </c>
      <c r="DS198">
        <f t="shared" si="278"/>
        <v>0</v>
      </c>
      <c r="DT198">
        <f t="shared" si="273"/>
        <v>0</v>
      </c>
      <c r="DU198">
        <f t="shared" si="273"/>
        <v>0</v>
      </c>
      <c r="DV198">
        <f t="shared" si="273"/>
        <v>0</v>
      </c>
      <c r="DW198">
        <f t="shared" si="273"/>
        <v>0</v>
      </c>
      <c r="DX198">
        <f t="shared" si="273"/>
        <v>0</v>
      </c>
      <c r="DY198">
        <f t="shared" si="273"/>
        <v>0</v>
      </c>
      <c r="DZ198">
        <f t="shared" si="273"/>
        <v>0</v>
      </c>
      <c r="EA198">
        <f t="shared" si="273"/>
        <v>0</v>
      </c>
      <c r="EB198">
        <f t="shared" si="273"/>
        <v>0</v>
      </c>
      <c r="EC198">
        <f t="shared" si="273"/>
        <v>0</v>
      </c>
      <c r="ED198">
        <f t="shared" si="279"/>
        <v>0</v>
      </c>
      <c r="EE198">
        <f t="shared" si="279"/>
        <v>0</v>
      </c>
      <c r="EF198">
        <f t="shared" si="279"/>
        <v>0</v>
      </c>
      <c r="EG198">
        <f t="shared" si="279"/>
        <v>0</v>
      </c>
      <c r="EH198">
        <f t="shared" si="279"/>
        <v>0</v>
      </c>
      <c r="EI198">
        <f t="shared" si="279"/>
        <v>0</v>
      </c>
      <c r="EJ198">
        <f t="shared" si="279"/>
        <v>0</v>
      </c>
      <c r="EK198">
        <f t="shared" si="279"/>
        <v>0</v>
      </c>
      <c r="EL198">
        <f t="shared" si="279"/>
        <v>0</v>
      </c>
      <c r="EM198">
        <f t="shared" si="279"/>
        <v>0</v>
      </c>
      <c r="EN198">
        <f t="shared" si="279"/>
        <v>0</v>
      </c>
      <c r="EO198">
        <f t="shared" si="279"/>
        <v>0</v>
      </c>
      <c r="EP198">
        <f t="shared" si="279"/>
        <v>0</v>
      </c>
      <c r="EQ198">
        <f t="shared" si="279"/>
        <v>0</v>
      </c>
      <c r="ER198">
        <f t="shared" si="279"/>
        <v>0</v>
      </c>
      <c r="ES198">
        <f t="shared" si="279"/>
        <v>0</v>
      </c>
      <c r="ET198">
        <f t="shared" ref="EN198:EX222" si="280">ET$2*EXP(- ET$1 * ($C198*_c3+$B198))</f>
        <v>0</v>
      </c>
      <c r="EU198">
        <f t="shared" si="280"/>
        <v>0</v>
      </c>
      <c r="EV198">
        <f t="shared" si="280"/>
        <v>0</v>
      </c>
      <c r="EW198">
        <f t="shared" si="280"/>
        <v>0</v>
      </c>
      <c r="EX198">
        <f t="shared" si="280"/>
        <v>0</v>
      </c>
      <c r="EZ198">
        <f t="shared" si="266"/>
        <v>0.88724643059409558</v>
      </c>
      <c r="FB198">
        <f t="shared" si="267"/>
        <v>1.0379038651433858E-2</v>
      </c>
      <c r="FC198">
        <f t="shared" si="268"/>
        <v>0.24868898935276004</v>
      </c>
    </row>
    <row r="199" spans="1:159" x14ac:dyDescent="0.25">
      <c r="A199">
        <v>1260</v>
      </c>
      <c r="B199" s="19">
        <f>'Input spectra'!Y198</f>
        <v>4.1900592518034699E-2</v>
      </c>
      <c r="C199">
        <f>'Input spectra'!F198</f>
        <v>0</v>
      </c>
      <c r="D199">
        <f t="shared" si="274"/>
        <v>2.0653927966864227E-2</v>
      </c>
      <c r="E199">
        <f t="shared" si="274"/>
        <v>2.0417783342503017E-2</v>
      </c>
      <c r="F199">
        <f t="shared" si="274"/>
        <v>2.0183252400947992E-2</v>
      </c>
      <c r="G199">
        <f t="shared" si="274"/>
        <v>1.9950325776203984E-2</v>
      </c>
      <c r="H199">
        <f t="shared" si="274"/>
        <v>1.9718994152387412E-2</v>
      </c>
      <c r="I199">
        <f t="shared" si="274"/>
        <v>1.9489248263470958E-2</v>
      </c>
      <c r="J199">
        <f t="shared" si="274"/>
        <v>1.9261078893029533E-2</v>
      </c>
      <c r="K199">
        <f t="shared" si="274"/>
        <v>1.903447687398744E-2</v>
      </c>
      <c r="L199">
        <f t="shared" si="274"/>
        <v>1.8809433088366845E-2</v>
      </c>
      <c r="M199">
        <f t="shared" si="274"/>
        <v>1.8585938467037457E-2</v>
      </c>
      <c r="N199">
        <f t="shared" si="269"/>
        <v>1.8363983989467446E-2</v>
      </c>
      <c r="O199">
        <f t="shared" si="269"/>
        <v>1.8143560683475571E-2</v>
      </c>
      <c r="P199">
        <f t="shared" si="269"/>
        <v>1.7924659624984591E-2</v>
      </c>
      <c r="Q199">
        <f t="shared" si="269"/>
        <v>1.7707271937775829E-2</v>
      </c>
      <c r="R199">
        <f t="shared" si="269"/>
        <v>1.7491388793244966E-2</v>
      </c>
      <c r="S199">
        <f t="shared" si="269"/>
        <v>1.727700141015907E-2</v>
      </c>
      <c r="T199">
        <f t="shared" si="269"/>
        <v>1.7064101054414783E-2</v>
      </c>
      <c r="U199">
        <f t="shared" si="269"/>
        <v>1.6852679038797728E-2</v>
      </c>
      <c r="V199">
        <f t="shared" si="269"/>
        <v>1.6642726722743081E-2</v>
      </c>
      <c r="W199">
        <f t="shared" si="269"/>
        <v>1.6434235512097373E-2</v>
      </c>
      <c r="X199">
        <f t="shared" si="269"/>
        <v>1.6227196858881399E-2</v>
      </c>
      <c r="Y199">
        <f t="shared" si="269"/>
        <v>1.6021602261054365E-2</v>
      </c>
      <c r="Z199">
        <f t="shared" si="269"/>
        <v>1.5817443262279147E-2</v>
      </c>
      <c r="AA199">
        <f t="shared" si="269"/>
        <v>1.5614711451688742E-2</v>
      </c>
      <c r="AB199">
        <f t="shared" si="269"/>
        <v>1.5413398463653872E-2</v>
      </c>
      <c r="AC199">
        <f t="shared" si="269"/>
        <v>1.5213495977551728E-2</v>
      </c>
      <c r="AD199">
        <f t="shared" si="275"/>
        <v>1.5014995717535827E-2</v>
      </c>
      <c r="AE199">
        <f t="shared" si="275"/>
        <v>1.4817889452307088E-2</v>
      </c>
      <c r="AF199">
        <f t="shared" si="275"/>
        <v>1.4622168994885956E-2</v>
      </c>
      <c r="AG199">
        <f t="shared" si="275"/>
        <v>1.4427826202385679E-2</v>
      </c>
      <c r="AH199">
        <f t="shared" si="275"/>
        <v>1.4234852975786739E-2</v>
      </c>
      <c r="AI199">
        <f t="shared" si="275"/>
        <v>1.4043241259712357E-2</v>
      </c>
      <c r="AJ199">
        <f t="shared" si="275"/>
        <v>1.3852983042205133E-2</v>
      </c>
      <c r="AK199">
        <f t="shared" si="275"/>
        <v>1.3664070354504754E-2</v>
      </c>
      <c r="AL199">
        <f t="shared" si="275"/>
        <v>1.3476495270826871E-2</v>
      </c>
      <c r="AM199">
        <f t="shared" si="275"/>
        <v>1.3290249908143002E-2</v>
      </c>
      <c r="AN199">
        <f t="shared" si="275"/>
        <v>1.3105326425961546E-2</v>
      </c>
      <c r="AO199">
        <f t="shared" si="275"/>
        <v>1.2921717026109909E-2</v>
      </c>
      <c r="AP199">
        <f t="shared" si="275"/>
        <v>1.2739413952517667E-2</v>
      </c>
      <c r="AQ199">
        <f t="shared" si="275"/>
        <v>1.2558409491000814E-2</v>
      </c>
      <c r="AR199">
        <f t="shared" si="270"/>
        <v>1.2378695969047107E-2</v>
      </c>
      <c r="AS199">
        <f t="shared" si="270"/>
        <v>1.2200265755602438E-2</v>
      </c>
      <c r="AT199">
        <f t="shared" si="270"/>
        <v>1.2023111260858263E-2</v>
      </c>
      <c r="AU199">
        <f t="shared" si="270"/>
        <v>1.1847224936040129E-2</v>
      </c>
      <c r="AV199">
        <f t="shared" si="270"/>
        <v>1.1672599273197189E-2</v>
      </c>
      <c r="AW199">
        <f t="shared" si="270"/>
        <v>1.1499226804992806E-2</v>
      </c>
      <c r="AX199">
        <f t="shared" si="270"/>
        <v>1.0224935079220414E-2</v>
      </c>
      <c r="AY199">
        <f t="shared" si="270"/>
        <v>8.7394210877246494E-3</v>
      </c>
      <c r="AZ199">
        <f t="shared" si="270"/>
        <v>7.8693674834857466E-3</v>
      </c>
      <c r="BA199">
        <f t="shared" si="270"/>
        <v>7.2105563469312016E-3</v>
      </c>
      <c r="BB199">
        <f t="shared" si="270"/>
        <v>6.6723490416650284E-3</v>
      </c>
      <c r="BC199">
        <f t="shared" si="270"/>
        <v>6.2154734838581367E-3</v>
      </c>
      <c r="BD199">
        <f t="shared" si="270"/>
        <v>5.8184195628540715E-3</v>
      </c>
      <c r="BE199">
        <f t="shared" si="270"/>
        <v>5.4677829323065757E-3</v>
      </c>
      <c r="BF199">
        <f t="shared" si="270"/>
        <v>5.154490862935116E-3</v>
      </c>
      <c r="BG199">
        <f t="shared" si="270"/>
        <v>4.8720387731258754E-3</v>
      </c>
      <c r="BH199">
        <f t="shared" si="276"/>
        <v>4.6155617179479223E-3</v>
      </c>
      <c r="BI199">
        <f t="shared" si="276"/>
        <v>4.3813014058339955E-3</v>
      </c>
      <c r="BJ199">
        <f t="shared" si="276"/>
        <v>4.1662794900806637E-3</v>
      </c>
      <c r="BK199">
        <f t="shared" si="276"/>
        <v>3.9680866683671186E-3</v>
      </c>
      <c r="BL199">
        <f t="shared" si="276"/>
        <v>3.7847407199940769E-3</v>
      </c>
      <c r="BM199">
        <f t="shared" si="276"/>
        <v>3.6145875854058452E-3</v>
      </c>
      <c r="BN199">
        <f t="shared" si="276"/>
        <v>3.4562304075061129E-3</v>
      </c>
      <c r="BO199">
        <f t="shared" si="276"/>
        <v>3.3084773574871616E-3</v>
      </c>
      <c r="BP199">
        <f t="shared" si="276"/>
        <v>3.1703024477525779E-3</v>
      </c>
      <c r="BQ199">
        <f t="shared" si="276"/>
        <v>3.0408155500188275E-3</v>
      </c>
      <c r="BR199">
        <f t="shared" si="276"/>
        <v>2.9192390815468627E-3</v>
      </c>
      <c r="BS199">
        <f t="shared" si="276"/>
        <v>2.804889615265435E-3</v>
      </c>
      <c r="BT199">
        <f t="shared" si="276"/>
        <v>2.6971631882701662E-3</v>
      </c>
      <c r="BU199">
        <f t="shared" si="276"/>
        <v>2.5955234308014702E-3</v>
      </c>
      <c r="BV199">
        <f t="shared" si="271"/>
        <v>2.4994918758007969E-3</v>
      </c>
      <c r="BW199">
        <f t="shared" si="271"/>
        <v>2.4086399752563229E-3</v>
      </c>
      <c r="BX199">
        <f t="shared" si="271"/>
        <v>2.322582467524805E-3</v>
      </c>
      <c r="BY199">
        <f t="shared" si="271"/>
        <v>2.2409718249407984E-3</v>
      </c>
      <c r="BZ199">
        <f t="shared" si="271"/>
        <v>2.1634935733388125E-3</v>
      </c>
      <c r="CA199">
        <f t="shared" si="271"/>
        <v>2.0898623213376866E-3</v>
      </c>
      <c r="CB199">
        <f t="shared" si="271"/>
        <v>2.0198183719439709E-3</v>
      </c>
      <c r="CC199">
        <f t="shared" si="271"/>
        <v>1.9531248153854272E-3</v>
      </c>
      <c r="CD199">
        <f t="shared" si="271"/>
        <v>1.8895650223059678E-3</v>
      </c>
      <c r="CE199">
        <f t="shared" si="271"/>
        <v>1.8289404721172193E-3</v>
      </c>
      <c r="CF199">
        <f t="shared" si="277"/>
        <v>1.7710688635451269E-3</v>
      </c>
      <c r="CG199">
        <f t="shared" si="277"/>
        <v>1.7157824640597131E-3</v>
      </c>
      <c r="CH199">
        <f t="shared" si="277"/>
        <v>1.6629266625411904E-3</v>
      </c>
      <c r="CI199">
        <f t="shared" si="277"/>
        <v>1.6123586956686637E-3</v>
      </c>
      <c r="CJ199">
        <f t="shared" si="277"/>
        <v>1.5639465234586398E-3</v>
      </c>
      <c r="CK199">
        <f t="shared" si="277"/>
        <v>1.5175678333866701E-3</v>
      </c>
      <c r="CL199">
        <f t="shared" si="277"/>
        <v>1.4731091557933331E-3</v>
      </c>
      <c r="CM199">
        <f t="shared" si="277"/>
        <v>1.4304650759566012E-3</v>
      </c>
      <c r="CN199">
        <f t="shared" si="277"/>
        <v>1.3895375304237313E-3</v>
      </c>
      <c r="CO199">
        <f t="shared" si="277"/>
        <v>1.3502351770287486E-3</v>
      </c>
      <c r="CP199">
        <f t="shared" si="272"/>
        <v>1.3124728295483329E-3</v>
      </c>
      <c r="CQ199">
        <f t="shared" si="272"/>
        <v>1.2761709492264525E-3</v>
      </c>
      <c r="CR199">
        <f t="shared" si="272"/>
        <v>8.2184896806333026E-4</v>
      </c>
      <c r="CS199">
        <f t="shared" si="272"/>
        <v>5.3393567917297722E-4</v>
      </c>
      <c r="CT199">
        <f t="shared" si="272"/>
        <v>3.6986241744829744E-4</v>
      </c>
      <c r="CU199">
        <f t="shared" si="272"/>
        <v>2.5736169365942325E-4</v>
      </c>
      <c r="CV199">
        <f t="shared" si="272"/>
        <v>1.7577173300199926E-4</v>
      </c>
      <c r="CW199">
        <f t="shared" si="272"/>
        <v>1.1557215637118325E-4</v>
      </c>
      <c r="CX199">
        <f t="shared" si="272"/>
        <v>7.1391297282341683E-5</v>
      </c>
      <c r="CY199">
        <f t="shared" si="272"/>
        <v>3.9820183294194027E-5</v>
      </c>
      <c r="CZ199">
        <f t="shared" si="272"/>
        <v>1.8520515983346963E-5</v>
      </c>
      <c r="DA199">
        <f t="shared" si="272"/>
        <v>5.7969853168904081E-6</v>
      </c>
      <c r="DB199">
        <f t="shared" si="272"/>
        <v>3.6832269456150739E-7</v>
      </c>
      <c r="DC199">
        <f t="shared" si="272"/>
        <v>0</v>
      </c>
      <c r="DD199">
        <f t="shared" si="272"/>
        <v>0</v>
      </c>
      <c r="DE199">
        <f t="shared" si="272"/>
        <v>0</v>
      </c>
      <c r="DF199">
        <f t="shared" si="278"/>
        <v>0</v>
      </c>
      <c r="DG199">
        <f t="shared" si="278"/>
        <v>0</v>
      </c>
      <c r="DH199">
        <f t="shared" si="278"/>
        <v>0</v>
      </c>
      <c r="DI199">
        <f t="shared" si="278"/>
        <v>0</v>
      </c>
      <c r="DJ199">
        <f t="shared" si="278"/>
        <v>0</v>
      </c>
      <c r="DK199">
        <f t="shared" si="278"/>
        <v>0</v>
      </c>
      <c r="DL199">
        <f t="shared" si="278"/>
        <v>0</v>
      </c>
      <c r="DM199">
        <f t="shared" si="278"/>
        <v>0</v>
      </c>
      <c r="DN199">
        <f t="shared" si="278"/>
        <v>0</v>
      </c>
      <c r="DO199">
        <f t="shared" si="278"/>
        <v>0</v>
      </c>
      <c r="DP199">
        <f t="shared" si="278"/>
        <v>0</v>
      </c>
      <c r="DQ199">
        <f t="shared" si="278"/>
        <v>0</v>
      </c>
      <c r="DR199">
        <f t="shared" si="278"/>
        <v>0</v>
      </c>
      <c r="DS199">
        <f t="shared" si="278"/>
        <v>0</v>
      </c>
      <c r="DT199">
        <f t="shared" si="273"/>
        <v>0</v>
      </c>
      <c r="DU199">
        <f t="shared" si="273"/>
        <v>0</v>
      </c>
      <c r="DV199">
        <f t="shared" si="273"/>
        <v>0</v>
      </c>
      <c r="DW199">
        <f t="shared" si="273"/>
        <v>0</v>
      </c>
      <c r="DX199">
        <f t="shared" si="273"/>
        <v>0</v>
      </c>
      <c r="DY199">
        <f t="shared" si="273"/>
        <v>0</v>
      </c>
      <c r="DZ199">
        <f t="shared" si="273"/>
        <v>0</v>
      </c>
      <c r="EA199">
        <f t="shared" si="273"/>
        <v>0</v>
      </c>
      <c r="EB199">
        <f t="shared" si="273"/>
        <v>0</v>
      </c>
      <c r="EC199">
        <f t="shared" si="273"/>
        <v>0</v>
      </c>
      <c r="ED199">
        <f t="shared" si="279"/>
        <v>0</v>
      </c>
      <c r="EE199">
        <f t="shared" si="279"/>
        <v>0</v>
      </c>
      <c r="EF199">
        <f t="shared" si="279"/>
        <v>0</v>
      </c>
      <c r="EG199">
        <f t="shared" si="279"/>
        <v>0</v>
      </c>
      <c r="EH199">
        <f t="shared" si="279"/>
        <v>0</v>
      </c>
      <c r="EI199">
        <f t="shared" si="279"/>
        <v>0</v>
      </c>
      <c r="EJ199">
        <f t="shared" si="279"/>
        <v>0</v>
      </c>
      <c r="EK199">
        <f t="shared" si="279"/>
        <v>0</v>
      </c>
      <c r="EL199">
        <f t="shared" si="279"/>
        <v>0</v>
      </c>
      <c r="EM199">
        <f t="shared" si="279"/>
        <v>0</v>
      </c>
      <c r="EN199">
        <f t="shared" si="279"/>
        <v>0</v>
      </c>
      <c r="EO199">
        <f t="shared" si="279"/>
        <v>0</v>
      </c>
      <c r="EP199">
        <f t="shared" si="279"/>
        <v>0</v>
      </c>
      <c r="EQ199">
        <f t="shared" si="279"/>
        <v>0</v>
      </c>
      <c r="ER199">
        <f t="shared" si="279"/>
        <v>0</v>
      </c>
      <c r="ES199">
        <f t="shared" si="279"/>
        <v>0</v>
      </c>
      <c r="ET199">
        <f t="shared" si="280"/>
        <v>0</v>
      </c>
      <c r="EU199">
        <f t="shared" si="280"/>
        <v>0</v>
      </c>
      <c r="EV199">
        <f t="shared" si="280"/>
        <v>0</v>
      </c>
      <c r="EW199">
        <f t="shared" si="280"/>
        <v>0</v>
      </c>
      <c r="EX199">
        <f t="shared" si="280"/>
        <v>0</v>
      </c>
      <c r="EZ199">
        <f t="shared" si="266"/>
        <v>0.88737509609395271</v>
      </c>
      <c r="FB199">
        <f t="shared" si="267"/>
        <v>1.0366181687589293E-2</v>
      </c>
      <c r="FC199">
        <f t="shared" si="268"/>
        <v>0.24869063042945871</v>
      </c>
    </row>
    <row r="200" spans="1:159" x14ac:dyDescent="0.25">
      <c r="A200">
        <v>1265</v>
      </c>
      <c r="B200" s="19">
        <f>'Input spectra'!Y199</f>
        <v>4.1848075178881103E-2</v>
      </c>
      <c r="C200">
        <f>'Input spectra'!F199</f>
        <v>0</v>
      </c>
      <c r="D200">
        <f t="shared" si="274"/>
        <v>2.0653927966864227E-2</v>
      </c>
      <c r="E200">
        <f t="shared" si="274"/>
        <v>2.0417890571549843E-2</v>
      </c>
      <c r="F200">
        <f t="shared" si="274"/>
        <v>2.0183464396203644E-2</v>
      </c>
      <c r="G200">
        <f t="shared" si="274"/>
        <v>1.99506401000876E-2</v>
      </c>
      <c r="H200">
        <f t="shared" si="274"/>
        <v>1.9719408392379817E-2</v>
      </c>
      <c r="I200">
        <f t="shared" si="274"/>
        <v>1.9489760031920558E-2</v>
      </c>
      <c r="J200">
        <f t="shared" si="274"/>
        <v>1.9261685826959463E-2</v>
      </c>
      <c r="K200">
        <f t="shared" si="274"/>
        <v>1.9035176634904036E-2</v>
      </c>
      <c r="L200">
        <f t="shared" si="274"/>
        <v>1.8810223362069389E-2</v>
      </c>
      <c r="M200">
        <f t="shared" si="274"/>
        <v>1.8586816963429193E-2</v>
      </c>
      <c r="N200">
        <f t="shared" si="269"/>
        <v>1.836494844236786E-2</v>
      </c>
      <c r="O200">
        <f t="shared" si="269"/>
        <v>1.8144608850433952E-2</v>
      </c>
      <c r="P200">
        <f t="shared" si="269"/>
        <v>1.7925789287094811E-2</v>
      </c>
      <c r="Q200">
        <f t="shared" si="269"/>
        <v>1.7708480899492396E-2</v>
      </c>
      <c r="R200">
        <f t="shared" si="269"/>
        <v>1.7492674882200295E-2</v>
      </c>
      <c r="S200">
        <f t="shared" si="269"/>
        <v>1.7278362476981994E-2</v>
      </c>
      <c r="T200">
        <f t="shared" si="269"/>
        <v>1.7065534972550277E-2</v>
      </c>
      <c r="U200">
        <f t="shared" si="269"/>
        <v>1.6854183704327837E-2</v>
      </c>
      <c r="V200">
        <f t="shared" si="269"/>
        <v>1.6644300054209103E-2</v>
      </c>
      <c r="W200">
        <f t="shared" si="269"/>
        <v>1.643587545032317E-2</v>
      </c>
      <c r="X200">
        <f t="shared" si="269"/>
        <v>1.6228901366797954E-2</v>
      </c>
      <c r="Y200">
        <f t="shared" si="269"/>
        <v>1.602336932352549E-2</v>
      </c>
      <c r="Z200">
        <f t="shared" si="269"/>
        <v>1.5819270885928403E-2</v>
      </c>
      <c r="AA200">
        <f t="shared" si="269"/>
        <v>1.5616597664727488E-2</v>
      </c>
      <c r="AB200">
        <f t="shared" si="269"/>
        <v>1.5415341315710505E-2</v>
      </c>
      <c r="AC200">
        <f t="shared" si="269"/>
        <v>1.5215493539502068E-2</v>
      </c>
      <c r="AD200">
        <f t="shared" si="275"/>
        <v>1.5017046081334657E-2</v>
      </c>
      <c r="AE200">
        <f t="shared" si="275"/>
        <v>1.4819990730820819E-2</v>
      </c>
      <c r="AF200">
        <f t="shared" si="275"/>
        <v>1.4624319321726446E-2</v>
      </c>
      <c r="AG200">
        <f t="shared" si="275"/>
        <v>1.4430023731745172E-2</v>
      </c>
      <c r="AH200">
        <f t="shared" si="275"/>
        <v>1.4237095882273914E-2</v>
      </c>
      <c r="AI200">
        <f t="shared" si="275"/>
        <v>1.4045527738189506E-2</v>
      </c>
      <c r="AJ200">
        <f t="shared" si="275"/>
        <v>1.3855311307626433E-2</v>
      </c>
      <c r="AK200">
        <f t="shared" si="275"/>
        <v>1.3666438641755652E-2</v>
      </c>
      <c r="AL200">
        <f t="shared" si="275"/>
        <v>1.3478901834564544E-2</v>
      </c>
      <c r="AM200">
        <f t="shared" si="275"/>
        <v>1.3292693022637917E-2</v>
      </c>
      <c r="AN200">
        <f t="shared" si="275"/>
        <v>1.3107804384940098E-2</v>
      </c>
      <c r="AO200">
        <f t="shared" si="275"/>
        <v>1.2924228142598124E-2</v>
      </c>
      <c r="AP200">
        <f t="shared" si="275"/>
        <v>1.2741956558685975E-2</v>
      </c>
      <c r="AQ200">
        <f t="shared" si="275"/>
        <v>1.2560981938009887E-2</v>
      </c>
      <c r="AR200">
        <f t="shared" si="270"/>
        <v>1.2381296626894746E-2</v>
      </c>
      <c r="AS200">
        <f t="shared" si="270"/>
        <v>1.2202893012971498E-2</v>
      </c>
      <c r="AT200">
        <f t="shared" si="270"/>
        <v>1.2025763524965627E-2</v>
      </c>
      <c r="AU200">
        <f t="shared" si="270"/>
        <v>1.1849900632486723E-2</v>
      </c>
      <c r="AV200">
        <f t="shared" si="270"/>
        <v>1.1675296845818998E-2</v>
      </c>
      <c r="AW200">
        <f t="shared" si="270"/>
        <v>1.1501944715712942E-2</v>
      </c>
      <c r="AX200">
        <f t="shared" si="270"/>
        <v>1.0227405514975581E-2</v>
      </c>
      <c r="AY200">
        <f t="shared" si="270"/>
        <v>8.7415785183385768E-3</v>
      </c>
      <c r="AZ200">
        <f t="shared" si="270"/>
        <v>7.8713514690970515E-3</v>
      </c>
      <c r="BA200">
        <f t="shared" si="270"/>
        <v>7.2124121139402995E-3</v>
      </c>
      <c r="BB200">
        <f t="shared" si="270"/>
        <v>6.6741013418081729E-3</v>
      </c>
      <c r="BC200">
        <f t="shared" si="270"/>
        <v>6.2171384494767263E-3</v>
      </c>
      <c r="BD200">
        <f t="shared" si="270"/>
        <v>5.8200087329878664E-3</v>
      </c>
      <c r="BE200">
        <f t="shared" si="270"/>
        <v>5.4693050572088885E-3</v>
      </c>
      <c r="BF200">
        <f t="shared" si="270"/>
        <v>5.1559528510125609E-3</v>
      </c>
      <c r="BG200">
        <f t="shared" si="270"/>
        <v>4.8734462422059472E-3</v>
      </c>
      <c r="BH200">
        <f t="shared" si="276"/>
        <v>4.6169193408873259E-3</v>
      </c>
      <c r="BI200">
        <f t="shared" si="276"/>
        <v>4.3826131396208163E-3</v>
      </c>
      <c r="BJ200">
        <f t="shared" si="276"/>
        <v>4.1675487344724682E-3</v>
      </c>
      <c r="BK200">
        <f t="shared" si="276"/>
        <v>3.9693163796565021E-3</v>
      </c>
      <c r="BL200">
        <f t="shared" si="276"/>
        <v>3.7859334949803154E-3</v>
      </c>
      <c r="BM200">
        <f t="shared" si="276"/>
        <v>3.6157457248892234E-3</v>
      </c>
      <c r="BN200">
        <f t="shared" si="276"/>
        <v>3.4573559652931228E-3</v>
      </c>
      <c r="BO200">
        <f t="shared" si="276"/>
        <v>3.3095721788860906E-3</v>
      </c>
      <c r="BP200">
        <f t="shared" si="276"/>
        <v>3.1713682002808587E-3</v>
      </c>
      <c r="BQ200">
        <f t="shared" si="276"/>
        <v>3.0418537482298554E-3</v>
      </c>
      <c r="BR200">
        <f t="shared" si="276"/>
        <v>2.9202511073429527E-3</v>
      </c>
      <c r="BS200">
        <f t="shared" si="276"/>
        <v>2.8058767346949474E-3</v>
      </c>
      <c r="BT200">
        <f t="shared" si="276"/>
        <v>2.6981265655501609E-3</v>
      </c>
      <c r="BU200">
        <f t="shared" si="276"/>
        <v>2.5964641401250714E-3</v>
      </c>
      <c r="BV200">
        <f t="shared" si="271"/>
        <v>2.5004109113568756E-3</v>
      </c>
      <c r="BW200">
        <f t="shared" si="271"/>
        <v>2.409538259792593E-3</v>
      </c>
      <c r="BX200">
        <f t="shared" si="271"/>
        <v>2.3234608597136387E-3</v>
      </c>
      <c r="BY200">
        <f t="shared" si="271"/>
        <v>2.2418311257529329E-3</v>
      </c>
      <c r="BZ200">
        <f t="shared" si="271"/>
        <v>2.1643345315888528E-3</v>
      </c>
      <c r="CA200">
        <f t="shared" si="271"/>
        <v>2.090685638533504E-3</v>
      </c>
      <c r="CB200">
        <f t="shared" si="271"/>
        <v>2.0206247065473054E-3</v>
      </c>
      <c r="CC200">
        <f t="shared" si="271"/>
        <v>1.9539147865715329E-3</v>
      </c>
      <c r="CD200">
        <f t="shared" si="271"/>
        <v>1.8903392132947076E-3</v>
      </c>
      <c r="CE200">
        <f t="shared" si="271"/>
        <v>1.8296994331356757E-3</v>
      </c>
      <c r="CF200">
        <f t="shared" si="277"/>
        <v>1.771813114471862E-3</v>
      </c>
      <c r="CG200">
        <f t="shared" si="277"/>
        <v>1.7165124967927683E-3</v>
      </c>
      <c r="CH200">
        <f t="shared" si="277"/>
        <v>1.663642943125336E-3</v>
      </c>
      <c r="CI200">
        <f t="shared" si="277"/>
        <v>1.6130616662120231E-3</v>
      </c>
      <c r="CJ200">
        <f t="shared" si="277"/>
        <v>1.5646366038643534E-3</v>
      </c>
      <c r="CK200">
        <f t="shared" si="277"/>
        <v>1.5182454229215692E-3</v>
      </c>
      <c r="CL200">
        <f t="shared" si="277"/>
        <v>1.4737746345125061E-3</v>
      </c>
      <c r="CM200">
        <f t="shared" si="277"/>
        <v>1.431118806000145E-3</v>
      </c>
      <c r="CN200">
        <f t="shared" si="277"/>
        <v>1.3901798571998053E-3</v>
      </c>
      <c r="CO200">
        <f t="shared" si="277"/>
        <v>1.3508664302951971E-3</v>
      </c>
      <c r="CP200">
        <f t="shared" si="272"/>
        <v>1.3130933244035789E-3</v>
      </c>
      <c r="CQ200">
        <f t="shared" si="272"/>
        <v>1.2767809870190296E-3</v>
      </c>
      <c r="CR200">
        <f t="shared" si="272"/>
        <v>8.2224614815937301E-4</v>
      </c>
      <c r="CS200">
        <f t="shared" si="272"/>
        <v>5.3419652306202622E-4</v>
      </c>
      <c r="CT200">
        <f t="shared" si="272"/>
        <v>3.7004504991019452E-4</v>
      </c>
      <c r="CU200">
        <f t="shared" si="272"/>
        <v>2.5749012723329462E-4</v>
      </c>
      <c r="CV200">
        <f t="shared" si="272"/>
        <v>1.7586037355658932E-4</v>
      </c>
      <c r="CW200">
        <f t="shared" si="272"/>
        <v>1.1563104592830423E-4</v>
      </c>
      <c r="CX200">
        <f t="shared" si="272"/>
        <v>7.1428049692736059E-5</v>
      </c>
      <c r="CY200">
        <f t="shared" si="272"/>
        <v>3.9840892052898683E-5</v>
      </c>
      <c r="CZ200">
        <f t="shared" si="272"/>
        <v>1.8530245020030917E-5</v>
      </c>
      <c r="DA200">
        <f t="shared" si="272"/>
        <v>5.8000609991918312E-6</v>
      </c>
      <c r="DB200">
        <f t="shared" si="272"/>
        <v>3.6852004936024373E-7</v>
      </c>
      <c r="DC200">
        <f t="shared" si="272"/>
        <v>0</v>
      </c>
      <c r="DD200">
        <f t="shared" si="272"/>
        <v>0</v>
      </c>
      <c r="DE200">
        <f t="shared" si="272"/>
        <v>0</v>
      </c>
      <c r="DF200">
        <f t="shared" si="278"/>
        <v>0</v>
      </c>
      <c r="DG200">
        <f t="shared" si="278"/>
        <v>0</v>
      </c>
      <c r="DH200">
        <f t="shared" si="278"/>
        <v>0</v>
      </c>
      <c r="DI200">
        <f t="shared" si="278"/>
        <v>0</v>
      </c>
      <c r="DJ200">
        <f t="shared" si="278"/>
        <v>0</v>
      </c>
      <c r="DK200">
        <f t="shared" si="278"/>
        <v>0</v>
      </c>
      <c r="DL200">
        <f t="shared" si="278"/>
        <v>0</v>
      </c>
      <c r="DM200">
        <f t="shared" si="278"/>
        <v>0</v>
      </c>
      <c r="DN200">
        <f t="shared" si="278"/>
        <v>0</v>
      </c>
      <c r="DO200">
        <f t="shared" si="278"/>
        <v>0</v>
      </c>
      <c r="DP200">
        <f t="shared" si="278"/>
        <v>0</v>
      </c>
      <c r="DQ200">
        <f t="shared" si="278"/>
        <v>0</v>
      </c>
      <c r="DR200">
        <f t="shared" si="278"/>
        <v>0</v>
      </c>
      <c r="DS200">
        <f t="shared" si="278"/>
        <v>0</v>
      </c>
      <c r="DT200">
        <f t="shared" si="273"/>
        <v>0</v>
      </c>
      <c r="DU200">
        <f t="shared" si="273"/>
        <v>0</v>
      </c>
      <c r="DV200">
        <f t="shared" si="273"/>
        <v>0</v>
      </c>
      <c r="DW200">
        <f t="shared" si="273"/>
        <v>0</v>
      </c>
      <c r="DX200">
        <f t="shared" si="273"/>
        <v>0</v>
      </c>
      <c r="DY200">
        <f t="shared" si="273"/>
        <v>0</v>
      </c>
      <c r="DZ200">
        <f t="shared" si="273"/>
        <v>0</v>
      </c>
      <c r="EA200">
        <f t="shared" si="273"/>
        <v>0</v>
      </c>
      <c r="EB200">
        <f t="shared" si="273"/>
        <v>0</v>
      </c>
      <c r="EC200">
        <f t="shared" si="273"/>
        <v>0</v>
      </c>
      <c r="ED200">
        <f t="shared" si="279"/>
        <v>0</v>
      </c>
      <c r="EE200">
        <f t="shared" si="279"/>
        <v>0</v>
      </c>
      <c r="EF200">
        <f t="shared" si="279"/>
        <v>0</v>
      </c>
      <c r="EG200">
        <f t="shared" si="279"/>
        <v>0</v>
      </c>
      <c r="EH200">
        <f t="shared" si="279"/>
        <v>0</v>
      </c>
      <c r="EI200">
        <f t="shared" si="279"/>
        <v>0</v>
      </c>
      <c r="EJ200">
        <f t="shared" si="279"/>
        <v>0</v>
      </c>
      <c r="EK200">
        <f t="shared" si="279"/>
        <v>0</v>
      </c>
      <c r="EL200">
        <f t="shared" si="279"/>
        <v>0</v>
      </c>
      <c r="EM200">
        <f t="shared" si="279"/>
        <v>0</v>
      </c>
      <c r="EN200">
        <f t="shared" si="280"/>
        <v>0</v>
      </c>
      <c r="EO200">
        <f t="shared" si="280"/>
        <v>0</v>
      </c>
      <c r="EP200">
        <f t="shared" si="280"/>
        <v>0</v>
      </c>
      <c r="EQ200">
        <f t="shared" si="280"/>
        <v>0</v>
      </c>
      <c r="ER200">
        <f t="shared" si="280"/>
        <v>0</v>
      </c>
      <c r="ES200">
        <f t="shared" si="280"/>
        <v>0</v>
      </c>
      <c r="ET200">
        <f t="shared" si="280"/>
        <v>0</v>
      </c>
      <c r="EU200">
        <f t="shared" si="280"/>
        <v>0</v>
      </c>
      <c r="EV200">
        <f t="shared" si="280"/>
        <v>0</v>
      </c>
      <c r="EW200">
        <f t="shared" si="280"/>
        <v>0</v>
      </c>
      <c r="EX200">
        <f t="shared" si="280"/>
        <v>0</v>
      </c>
      <c r="EZ200">
        <f t="shared" si="266"/>
        <v>0.88750379057303208</v>
      </c>
      <c r="FB200">
        <f t="shared" si="267"/>
        <v>1.0353324386133511E-2</v>
      </c>
      <c r="FC200">
        <f t="shared" si="268"/>
        <v>0.24869227150638384</v>
      </c>
    </row>
    <row r="201" spans="1:159" x14ac:dyDescent="0.25">
      <c r="A201">
        <v>1270</v>
      </c>
      <c r="B201" s="19">
        <f>'Input spectra'!Y200</f>
        <v>4.17955578397275E-2</v>
      </c>
      <c r="C201">
        <f>'Input spectra'!F200</f>
        <v>0</v>
      </c>
      <c r="D201">
        <f t="shared" si="274"/>
        <v>2.0653927966864227E-2</v>
      </c>
      <c r="E201">
        <f t="shared" si="274"/>
        <v>2.0417997801159809E-2</v>
      </c>
      <c r="F201">
        <f t="shared" si="274"/>
        <v>2.0183676393685995E-2</v>
      </c>
      <c r="G201">
        <f t="shared" si="274"/>
        <v>1.995095442892349E-2</v>
      </c>
      <c r="H201">
        <f t="shared" si="274"/>
        <v>1.971982264107423E-2</v>
      </c>
      <c r="I201">
        <f t="shared" si="274"/>
        <v>1.9490271813808694E-2</v>
      </c>
      <c r="J201">
        <f t="shared" si="274"/>
        <v>1.9262292780014425E-2</v>
      </c>
      <c r="K201">
        <f t="shared" si="274"/>
        <v>1.9035876421545812E-2</v>
      </c>
      <c r="L201">
        <f t="shared" si="274"/>
        <v>1.8811013668975089E-2</v>
      </c>
      <c r="M201">
        <f t="shared" si="274"/>
        <v>1.8587695501344571E-2</v>
      </c>
      <c r="N201">
        <f t="shared" si="269"/>
        <v>1.8365912945920104E-2</v>
      </c>
      <c r="O201">
        <f t="shared" si="269"/>
        <v>1.8145657077945715E-2</v>
      </c>
      <c r="P201">
        <f t="shared" si="269"/>
        <v>1.7926919020399494E-2</v>
      </c>
      <c r="Q201">
        <f t="shared" si="269"/>
        <v>1.7709689943750669E-2</v>
      </c>
      <c r="R201">
        <f t="shared" si="269"/>
        <v>1.7493961065717864E-2</v>
      </c>
      <c r="S201">
        <f t="shared" si="269"/>
        <v>1.7279723651028554E-2</v>
      </c>
      <c r="T201">
        <f t="shared" si="269"/>
        <v>1.7066969011179732E-2</v>
      </c>
      <c r="U201">
        <f t="shared" si="269"/>
        <v>1.6855688504199696E-2</v>
      </c>
      <c r="V201">
        <f t="shared" si="269"/>
        <v>1.6645873534411083E-2</v>
      </c>
      <c r="W201">
        <f t="shared" si="269"/>
        <v>1.6437515552194998E-2</v>
      </c>
      <c r="X201">
        <f t="shared" si="269"/>
        <v>1.6230606053756352E-2</v>
      </c>
      <c r="Y201">
        <f t="shared" si="269"/>
        <v>1.6025136580890345E-2</v>
      </c>
      <c r="Z201">
        <f t="shared" si="269"/>
        <v>1.5821098720750104E-2</v>
      </c>
      <c r="AA201">
        <f t="shared" si="269"/>
        <v>1.5618484105615442E-2</v>
      </c>
      <c r="AB201">
        <f t="shared" si="269"/>
        <v>1.5417284412662782E-2</v>
      </c>
      <c r="AC201">
        <f t="shared" si="269"/>
        <v>1.5217491363736221E-2</v>
      </c>
      <c r="AD201">
        <f t="shared" si="275"/>
        <v>1.5019096725119691E-2</v>
      </c>
      <c r="AE201">
        <f t="shared" si="275"/>
        <v>1.4822092307310276E-2</v>
      </c>
      <c r="AF201">
        <f t="shared" si="275"/>
        <v>1.4626469964792629E-2</v>
      </c>
      <c r="AG201">
        <f t="shared" si="275"/>
        <v>1.4432221595814495E-2</v>
      </c>
      <c r="AH201">
        <f t="shared" si="275"/>
        <v>1.4239339142163368E-2</v>
      </c>
      <c r="AI201">
        <f t="shared" si="275"/>
        <v>1.4047814588944231E-2</v>
      </c>
      <c r="AJ201">
        <f t="shared" si="275"/>
        <v>1.3857639964358388E-2</v>
      </c>
      <c r="AK201">
        <f t="shared" si="275"/>
        <v>1.3668807339483394E-2</v>
      </c>
      <c r="AL201">
        <f t="shared" si="275"/>
        <v>1.3481308828054085E-2</v>
      </c>
      <c r="AM201">
        <f t="shared" si="275"/>
        <v>1.329513658624466E-2</v>
      </c>
      <c r="AN201">
        <f t="shared" si="275"/>
        <v>1.3110282812451864E-2</v>
      </c>
      <c r="AO201">
        <f t="shared" si="275"/>
        <v>1.2926739747079226E-2</v>
      </c>
      <c r="AP201">
        <f t="shared" si="275"/>
        <v>1.2744499672322378E-2</v>
      </c>
      <c r="AQ201">
        <f t="shared" si="275"/>
        <v>1.2563554911955406E-2</v>
      </c>
      <c r="AR201">
        <f t="shared" si="270"/>
        <v>1.2383897831118294E-2</v>
      </c>
      <c r="AS201">
        <f t="shared" si="270"/>
        <v>1.2205520836105389E-2</v>
      </c>
      <c r="AT201">
        <f t="shared" si="270"/>
        <v>1.2028416374154903E-2</v>
      </c>
      <c r="AU201">
        <f t="shared" si="270"/>
        <v>1.1852576933239514E-2</v>
      </c>
      <c r="AV201">
        <f t="shared" si="270"/>
        <v>1.1677995041857911E-2</v>
      </c>
      <c r="AW201">
        <f t="shared" si="270"/>
        <v>1.150466326882746E-2</v>
      </c>
      <c r="AX201">
        <f t="shared" si="270"/>
        <v>1.0229876547610119E-2</v>
      </c>
      <c r="AY201">
        <f t="shared" si="270"/>
        <v>8.7437364815400511E-3</v>
      </c>
      <c r="AZ201">
        <f t="shared" si="270"/>
        <v>7.8733359549008949E-3</v>
      </c>
      <c r="BA201">
        <f t="shared" si="270"/>
        <v>7.2142683585645828E-3</v>
      </c>
      <c r="BB201">
        <f t="shared" si="270"/>
        <v>6.6758541021424405E-3</v>
      </c>
      <c r="BC201">
        <f t="shared" si="270"/>
        <v>6.2188038610968182E-3</v>
      </c>
      <c r="BD201">
        <f t="shared" si="270"/>
        <v>5.8215983371676583E-3</v>
      </c>
      <c r="BE201">
        <f t="shared" si="270"/>
        <v>5.4708276058413035E-3</v>
      </c>
      <c r="BF201">
        <f t="shared" si="270"/>
        <v>5.1574152537593098E-3</v>
      </c>
      <c r="BG201">
        <f t="shared" si="270"/>
        <v>4.8748541178856601E-3</v>
      </c>
      <c r="BH201">
        <f t="shared" si="276"/>
        <v>4.6182773631584153E-3</v>
      </c>
      <c r="BI201">
        <f t="shared" si="276"/>
        <v>4.3839252661323934E-3</v>
      </c>
      <c r="BJ201">
        <f t="shared" si="276"/>
        <v>4.1688183655357227E-3</v>
      </c>
      <c r="BK201">
        <f t="shared" si="276"/>
        <v>3.9705464720337959E-3</v>
      </c>
      <c r="BL201">
        <f t="shared" si="276"/>
        <v>3.7871266458739863E-3</v>
      </c>
      <c r="BM201">
        <f t="shared" si="276"/>
        <v>3.616904235448702E-3</v>
      </c>
      <c r="BN201">
        <f t="shared" si="276"/>
        <v>3.4584818896298661E-3</v>
      </c>
      <c r="BO201">
        <f t="shared" si="276"/>
        <v>3.3106673625767232E-3</v>
      </c>
      <c r="BP201">
        <f t="shared" si="276"/>
        <v>3.1724343110804631E-3</v>
      </c>
      <c r="BQ201">
        <f t="shared" si="276"/>
        <v>3.0428923009035297E-3</v>
      </c>
      <c r="BR201">
        <f t="shared" si="276"/>
        <v>2.9212634839825961E-3</v>
      </c>
      <c r="BS201">
        <f t="shared" si="276"/>
        <v>2.8068642015195095E-3</v>
      </c>
      <c r="BT201">
        <f t="shared" si="276"/>
        <v>2.6990902869308718E-3</v>
      </c>
      <c r="BU201">
        <f t="shared" si="276"/>
        <v>2.597405190394943E-3</v>
      </c>
      <c r="BV201">
        <f t="shared" si="271"/>
        <v>2.5013302848321769E-3</v>
      </c>
      <c r="BW201">
        <f t="shared" si="271"/>
        <v>2.4104368793374637E-3</v>
      </c>
      <c r="BX201">
        <f t="shared" si="271"/>
        <v>2.324339584107184E-3</v>
      </c>
      <c r="BY201">
        <f t="shared" si="271"/>
        <v>2.2426907560640272E-3</v>
      </c>
      <c r="BZ201">
        <f t="shared" si="271"/>
        <v>2.1651758167225903E-3</v>
      </c>
      <c r="CA201">
        <f t="shared" si="271"/>
        <v>2.0915092800814082E-3</v>
      </c>
      <c r="CB201">
        <f t="shared" si="271"/>
        <v>2.0214313630486391E-3</v>
      </c>
      <c r="CC201">
        <f t="shared" si="271"/>
        <v>1.9547050772735601E-3</v>
      </c>
      <c r="CD201">
        <f t="shared" si="271"/>
        <v>1.8911137214843272E-3</v>
      </c>
      <c r="CE201">
        <f t="shared" si="271"/>
        <v>1.8304587091025057E-3</v>
      </c>
      <c r="CF201">
        <f t="shared" si="277"/>
        <v>1.7725576781529191E-3</v>
      </c>
      <c r="CG201">
        <f t="shared" si="277"/>
        <v>1.7172428401408359E-3</v>
      </c>
      <c r="CH201">
        <f t="shared" si="277"/>
        <v>1.6643595322365422E-3</v>
      </c>
      <c r="CI201">
        <f t="shared" si="277"/>
        <v>1.6137649432427577E-3</v>
      </c>
      <c r="CJ201">
        <f t="shared" si="277"/>
        <v>1.5653269887631936E-3</v>
      </c>
      <c r="CK201">
        <f t="shared" si="277"/>
        <v>1.5189233149981855E-3</v>
      </c>
      <c r="CL201">
        <f t="shared" si="277"/>
        <v>1.4744404138624396E-3</v>
      </c>
      <c r="CM201">
        <f t="shared" si="277"/>
        <v>1.4317728348017481E-3</v>
      </c>
      <c r="CN201">
        <f t="shared" si="277"/>
        <v>1.3908224808974656E-3</v>
      </c>
      <c r="CO201">
        <f t="shared" si="277"/>
        <v>1.351497978681113E-3</v>
      </c>
      <c r="CP201">
        <f t="shared" si="272"/>
        <v>1.313714112608795E-3</v>
      </c>
      <c r="CQ201">
        <f t="shared" si="272"/>
        <v>1.2773913164230936E-3</v>
      </c>
      <c r="CR201">
        <f t="shared" si="272"/>
        <v>8.2264352020312761E-4</v>
      </c>
      <c r="CS201">
        <f t="shared" si="272"/>
        <v>5.3445749438128288E-4</v>
      </c>
      <c r="CT201">
        <f t="shared" si="272"/>
        <v>3.7022777255323611E-4</v>
      </c>
      <c r="CU201">
        <f t="shared" si="272"/>
        <v>2.5761862490055398E-4</v>
      </c>
      <c r="CV201">
        <f t="shared" si="272"/>
        <v>1.7594905881204107E-4</v>
      </c>
      <c r="CW201">
        <f t="shared" si="272"/>
        <v>1.1568996549247924E-4</v>
      </c>
      <c r="CX201">
        <f t="shared" si="272"/>
        <v>7.1464821023359127E-5</v>
      </c>
      <c r="CY201">
        <f t="shared" si="272"/>
        <v>3.9861611581334956E-5</v>
      </c>
      <c r="CZ201">
        <f t="shared" si="272"/>
        <v>1.853997916748797E-5</v>
      </c>
      <c r="DA201">
        <f t="shared" si="272"/>
        <v>5.803138313345176E-6</v>
      </c>
      <c r="DB201">
        <f t="shared" si="272"/>
        <v>3.6871750990569935E-7</v>
      </c>
      <c r="DC201">
        <f t="shared" si="272"/>
        <v>0</v>
      </c>
      <c r="DD201">
        <f t="shared" si="272"/>
        <v>0</v>
      </c>
      <c r="DE201">
        <f t="shared" si="272"/>
        <v>0</v>
      </c>
      <c r="DF201">
        <f t="shared" si="278"/>
        <v>0</v>
      </c>
      <c r="DG201">
        <f t="shared" si="278"/>
        <v>0</v>
      </c>
      <c r="DH201">
        <f t="shared" si="278"/>
        <v>0</v>
      </c>
      <c r="DI201">
        <f t="shared" si="278"/>
        <v>0</v>
      </c>
      <c r="DJ201">
        <f t="shared" si="278"/>
        <v>0</v>
      </c>
      <c r="DK201">
        <f t="shared" si="278"/>
        <v>0</v>
      </c>
      <c r="DL201">
        <f t="shared" si="278"/>
        <v>0</v>
      </c>
      <c r="DM201">
        <f t="shared" si="278"/>
        <v>0</v>
      </c>
      <c r="DN201">
        <f t="shared" si="278"/>
        <v>0</v>
      </c>
      <c r="DO201">
        <f t="shared" si="278"/>
        <v>0</v>
      </c>
      <c r="DP201">
        <f t="shared" si="278"/>
        <v>0</v>
      </c>
      <c r="DQ201">
        <f t="shared" si="278"/>
        <v>0</v>
      </c>
      <c r="DR201">
        <f t="shared" si="278"/>
        <v>0</v>
      </c>
      <c r="DS201">
        <f t="shared" si="278"/>
        <v>0</v>
      </c>
      <c r="DT201">
        <f t="shared" si="273"/>
        <v>0</v>
      </c>
      <c r="DU201">
        <f t="shared" si="273"/>
        <v>0</v>
      </c>
      <c r="DV201">
        <f t="shared" si="273"/>
        <v>0</v>
      </c>
      <c r="DW201">
        <f t="shared" si="273"/>
        <v>0</v>
      </c>
      <c r="DX201">
        <f t="shared" si="273"/>
        <v>0</v>
      </c>
      <c r="DY201">
        <f t="shared" si="273"/>
        <v>0</v>
      </c>
      <c r="DZ201">
        <f t="shared" si="273"/>
        <v>0</v>
      </c>
      <c r="EA201">
        <f t="shared" si="273"/>
        <v>0</v>
      </c>
      <c r="EB201">
        <f t="shared" si="273"/>
        <v>0</v>
      </c>
      <c r="EC201">
        <f t="shared" si="273"/>
        <v>0</v>
      </c>
      <c r="ED201">
        <f t="shared" si="279"/>
        <v>0</v>
      </c>
      <c r="EE201">
        <f t="shared" si="279"/>
        <v>0</v>
      </c>
      <c r="EF201">
        <f t="shared" si="279"/>
        <v>0</v>
      </c>
      <c r="EG201">
        <f t="shared" si="279"/>
        <v>0</v>
      </c>
      <c r="EH201">
        <f t="shared" si="279"/>
        <v>0</v>
      </c>
      <c r="EI201">
        <f t="shared" si="279"/>
        <v>0</v>
      </c>
      <c r="EJ201">
        <f t="shared" si="279"/>
        <v>0</v>
      </c>
      <c r="EK201">
        <f t="shared" si="279"/>
        <v>0</v>
      </c>
      <c r="EL201">
        <f t="shared" si="279"/>
        <v>0</v>
      </c>
      <c r="EM201">
        <f t="shared" si="279"/>
        <v>0</v>
      </c>
      <c r="EN201">
        <f t="shared" si="280"/>
        <v>0</v>
      </c>
      <c r="EO201">
        <f t="shared" si="280"/>
        <v>0</v>
      </c>
      <c r="EP201">
        <f t="shared" si="280"/>
        <v>0</v>
      </c>
      <c r="EQ201">
        <f t="shared" si="280"/>
        <v>0</v>
      </c>
      <c r="ER201">
        <f t="shared" si="280"/>
        <v>0</v>
      </c>
      <c r="ES201">
        <f t="shared" si="280"/>
        <v>0</v>
      </c>
      <c r="ET201">
        <f t="shared" si="280"/>
        <v>0</v>
      </c>
      <c r="EU201">
        <f t="shared" si="280"/>
        <v>0</v>
      </c>
      <c r="EV201">
        <f t="shared" si="280"/>
        <v>0</v>
      </c>
      <c r="EW201">
        <f t="shared" si="280"/>
        <v>0</v>
      </c>
      <c r="EX201">
        <f t="shared" si="280"/>
        <v>0</v>
      </c>
      <c r="EZ201">
        <f t="shared" si="266"/>
        <v>0.88763251403946442</v>
      </c>
      <c r="FB201">
        <f t="shared" si="267"/>
        <v>1.0340466747057686E-2</v>
      </c>
      <c r="FC201">
        <f t="shared" si="268"/>
        <v>0.24869391258353227</v>
      </c>
    </row>
    <row r="202" spans="1:159" x14ac:dyDescent="0.25">
      <c r="A202">
        <v>1275</v>
      </c>
      <c r="B202" s="19">
        <f>'Input spectra'!Y201</f>
        <v>4.1743040500573897E-2</v>
      </c>
      <c r="C202">
        <f>'Input spectra'!F201</f>
        <v>0</v>
      </c>
      <c r="D202">
        <f t="shared" si="274"/>
        <v>2.0653927966864227E-2</v>
      </c>
      <c r="E202">
        <f t="shared" si="274"/>
        <v>2.0418105031332918E-2</v>
      </c>
      <c r="F202">
        <f t="shared" si="274"/>
        <v>2.0183888393395067E-2</v>
      </c>
      <c r="G202">
        <f t="shared" si="274"/>
        <v>1.9951268762711735E-2</v>
      </c>
      <c r="H202">
        <f t="shared" si="274"/>
        <v>1.9720236898470831E-2</v>
      </c>
      <c r="I202">
        <f t="shared" si="274"/>
        <v>1.9490783609135715E-2</v>
      </c>
      <c r="J202">
        <f t="shared" si="274"/>
        <v>1.9262899752195028E-2</v>
      </c>
      <c r="K202">
        <f t="shared" si="274"/>
        <v>1.9036576233913714E-2</v>
      </c>
      <c r="L202">
        <f t="shared" si="274"/>
        <v>1.8811804009085338E-2</v>
      </c>
      <c r="M202">
        <f t="shared" si="274"/>
        <v>1.8588574080785555E-2</v>
      </c>
      <c r="N202">
        <f t="shared" si="269"/>
        <v>1.8366877500126839E-2</v>
      </c>
      <c r="O202">
        <f t="shared" si="269"/>
        <v>1.8146705366014357E-2</v>
      </c>
      <c r="P202">
        <f t="shared" si="269"/>
        <v>1.7928048824903123E-2</v>
      </c>
      <c r="Q202">
        <f t="shared" si="269"/>
        <v>1.7710899070556285E-2</v>
      </c>
      <c r="R202">
        <f t="shared" si="269"/>
        <v>1.7495247343804615E-2</v>
      </c>
      <c r="S202">
        <f t="shared" si="269"/>
        <v>1.7281084932307195E-2</v>
      </c>
      <c r="T202">
        <f t="shared" si="269"/>
        <v>1.706840317031328E-2</v>
      </c>
      <c r="U202">
        <f t="shared" si="269"/>
        <v>1.6857193438425302E-2</v>
      </c>
      <c r="V202">
        <f t="shared" si="269"/>
        <v>1.6647447163363083E-2</v>
      </c>
      <c r="W202">
        <f t="shared" si="269"/>
        <v>1.6439155817729183E-2</v>
      </c>
      <c r="X202">
        <f t="shared" si="269"/>
        <v>1.6232310919775398E-2</v>
      </c>
      <c r="Y202">
        <f t="shared" si="269"/>
        <v>1.6026904033170423E-2</v>
      </c>
      <c r="Z202">
        <f t="shared" si="269"/>
        <v>1.5822926766768657E-2</v>
      </c>
      <c r="AA202">
        <f t="shared" si="269"/>
        <v>1.5620370774380126E-2</v>
      </c>
      <c r="AB202">
        <f t="shared" si="269"/>
        <v>1.5419227754541569E-2</v>
      </c>
      <c r="AC202">
        <f t="shared" si="269"/>
        <v>1.5219489450288629E-2</v>
      </c>
      <c r="AD202">
        <f t="shared" si="275"/>
        <v>1.5021147648929169E-2</v>
      </c>
      <c r="AE202">
        <f t="shared" si="275"/>
        <v>1.4824194181817718E-2</v>
      </c>
      <c r="AF202">
        <f t="shared" si="275"/>
        <v>1.462862092413101E-2</v>
      </c>
      <c r="AG202">
        <f t="shared" si="275"/>
        <v>1.4434419794644632E-2</v>
      </c>
      <c r="AH202">
        <f t="shared" si="275"/>
        <v>1.4241582755510789E-2</v>
      </c>
      <c r="AI202">
        <f t="shared" si="275"/>
        <v>1.4050101812037146E-2</v>
      </c>
      <c r="AJ202">
        <f t="shared" si="275"/>
        <v>1.3859969012466769E-2</v>
      </c>
      <c r="AK202">
        <f t="shared" si="275"/>
        <v>1.367117644775913E-2</v>
      </c>
      <c r="AL202">
        <f t="shared" si="275"/>
        <v>1.3483716251372237E-2</v>
      </c>
      <c r="AM202">
        <f t="shared" si="275"/>
        <v>1.3297580599045792E-2</v>
      </c>
      <c r="AN202">
        <f t="shared" si="275"/>
        <v>1.3112761708585432E-2</v>
      </c>
      <c r="AO202">
        <f t="shared" si="275"/>
        <v>1.292925183964805E-2</v>
      </c>
      <c r="AP202">
        <f t="shared" si="275"/>
        <v>1.274704329352816E-2</v>
      </c>
      <c r="AQ202">
        <f t="shared" si="275"/>
        <v>1.2566128412945304E-2</v>
      </c>
      <c r="AR202">
        <f t="shared" si="270"/>
        <v>1.2386499581832536E-2</v>
      </c>
      <c r="AS202">
        <f t="shared" si="270"/>
        <v>1.2208149225125942E-2</v>
      </c>
      <c r="AT202">
        <f t="shared" si="270"/>
        <v>1.2031069808555154E-2</v>
      </c>
      <c r="AU202">
        <f t="shared" si="270"/>
        <v>1.1855253838434986E-2</v>
      </c>
      <c r="AV202">
        <f t="shared" si="270"/>
        <v>1.1680693861458006E-2</v>
      </c>
      <c r="AW202">
        <f t="shared" si="270"/>
        <v>1.1507382464488193E-2</v>
      </c>
      <c r="AX202">
        <f t="shared" si="270"/>
        <v>1.0232348177268241E-2</v>
      </c>
      <c r="AY202">
        <f t="shared" si="270"/>
        <v>8.7458949774605523E-3</v>
      </c>
      <c r="AZ202">
        <f t="shared" si="270"/>
        <v>7.8753209410233841E-3</v>
      </c>
      <c r="BA202">
        <f t="shared" si="270"/>
        <v>7.2161250809269712E-3</v>
      </c>
      <c r="BB202">
        <f t="shared" si="270"/>
        <v>6.6776073227886859E-3</v>
      </c>
      <c r="BC202">
        <f t="shared" si="270"/>
        <v>6.2204697188378852E-3</v>
      </c>
      <c r="BD202">
        <f t="shared" si="270"/>
        <v>5.8231883755119947E-3</v>
      </c>
      <c r="BE202">
        <f t="shared" si="270"/>
        <v>5.4723505783217784E-3</v>
      </c>
      <c r="BF202">
        <f t="shared" si="270"/>
        <v>5.158878071292978E-3</v>
      </c>
      <c r="BG202">
        <f t="shared" si="270"/>
        <v>4.8762624002824731E-3</v>
      </c>
      <c r="BH202">
        <f t="shared" si="276"/>
        <v>4.6196357848786521E-3</v>
      </c>
      <c r="BI202">
        <f t="shared" si="276"/>
        <v>4.3852377854863064E-3</v>
      </c>
      <c r="BJ202">
        <f t="shared" si="276"/>
        <v>4.1700883833882228E-3</v>
      </c>
      <c r="BK202">
        <f t="shared" si="276"/>
        <v>3.9717769456170983E-3</v>
      </c>
      <c r="BL202">
        <f t="shared" si="276"/>
        <v>3.7883201727935589E-3</v>
      </c>
      <c r="BM202">
        <f t="shared" si="276"/>
        <v>3.6180631172031759E-3</v>
      </c>
      <c r="BN202">
        <f t="shared" si="276"/>
        <v>3.4596081806357133E-3</v>
      </c>
      <c r="BO202">
        <f t="shared" si="276"/>
        <v>3.3117629086789452E-3</v>
      </c>
      <c r="BP202">
        <f t="shared" si="276"/>
        <v>3.1735007802718286E-3</v>
      </c>
      <c r="BQ202">
        <f t="shared" si="276"/>
        <v>3.0439312081608706E-3</v>
      </c>
      <c r="BR202">
        <f t="shared" si="276"/>
        <v>2.9222762115874213E-3</v>
      </c>
      <c r="BS202">
        <f t="shared" si="276"/>
        <v>2.8078520158613795E-3</v>
      </c>
      <c r="BT202">
        <f t="shared" si="276"/>
        <v>2.7000543525352045E-3</v>
      </c>
      <c r="BU202">
        <f t="shared" si="276"/>
        <v>2.5983465817346549E-3</v>
      </c>
      <c r="BV202">
        <f t="shared" si="271"/>
        <v>2.5022499963509512E-3</v>
      </c>
      <c r="BW202">
        <f t="shared" si="271"/>
        <v>2.4113358340158743E-3</v>
      </c>
      <c r="BX202">
        <f t="shared" si="271"/>
        <v>2.3252186408310787E-3</v>
      </c>
      <c r="BY202">
        <f t="shared" si="271"/>
        <v>2.2435507160004282E-3</v>
      </c>
      <c r="BZ202">
        <f t="shared" si="271"/>
        <v>2.1660174288670856E-3</v>
      </c>
      <c r="CA202">
        <f t="shared" si="271"/>
        <v>2.0923332461091804E-3</v>
      </c>
      <c r="CB202">
        <f t="shared" si="271"/>
        <v>2.0222383415764772E-3</v>
      </c>
      <c r="CC202">
        <f t="shared" si="271"/>
        <v>1.9554956876207414E-3</v>
      </c>
      <c r="CD202">
        <f t="shared" si="271"/>
        <v>1.8918885470047895E-3</v>
      </c>
      <c r="CE202">
        <f t="shared" si="271"/>
        <v>1.8312183001484045E-3</v>
      </c>
      <c r="CF202">
        <f t="shared" si="277"/>
        <v>1.7733025547197266E-3</v>
      </c>
      <c r="CG202">
        <f t="shared" si="277"/>
        <v>1.7179734942360766E-3</v>
      </c>
      <c r="CH202">
        <f t="shared" si="277"/>
        <v>1.6650764300077025E-3</v>
      </c>
      <c r="CI202">
        <f t="shared" si="277"/>
        <v>1.6144685268944931E-3</v>
      </c>
      <c r="CJ202">
        <f t="shared" si="277"/>
        <v>1.5660176782895153E-3</v>
      </c>
      <c r="CK202">
        <f t="shared" si="277"/>
        <v>1.5196015097516027E-3</v>
      </c>
      <c r="CL202">
        <f t="shared" si="277"/>
        <v>1.4751064939789438E-3</v>
      </c>
      <c r="CM202">
        <f t="shared" si="277"/>
        <v>1.4324271624979446E-3</v>
      </c>
      <c r="CN202">
        <f t="shared" si="277"/>
        <v>1.3914654016539665E-3</v>
      </c>
      <c r="CO202">
        <f t="shared" si="277"/>
        <v>1.3521298223244688E-3</v>
      </c>
      <c r="CP202">
        <f t="shared" si="272"/>
        <v>1.3143351943026682E-3</v>
      </c>
      <c r="CQ202">
        <f t="shared" si="272"/>
        <v>1.2780019375780419E-3</v>
      </c>
      <c r="CR202">
        <f t="shared" si="272"/>
        <v>8.2304108428735742E-4</v>
      </c>
      <c r="CS202">
        <f t="shared" si="272"/>
        <v>5.3471859319300079E-4</v>
      </c>
      <c r="CT202">
        <f t="shared" si="272"/>
        <v>3.704105854219524E-4</v>
      </c>
      <c r="CU202">
        <f t="shared" si="272"/>
        <v>2.5774718669318653E-4</v>
      </c>
      <c r="CV202">
        <f t="shared" si="272"/>
        <v>1.7603778879089681E-4</v>
      </c>
      <c r="CW202">
        <f t="shared" si="272"/>
        <v>1.1574891507899828E-4</v>
      </c>
      <c r="CX202">
        <f t="shared" si="272"/>
        <v>7.1501611283951035E-5</v>
      </c>
      <c r="CY202">
        <f t="shared" si="272"/>
        <v>3.9882341885103725E-5</v>
      </c>
      <c r="CZ202">
        <f t="shared" si="272"/>
        <v>1.8549718428402863E-5</v>
      </c>
      <c r="DA202">
        <f t="shared" si="272"/>
        <v>5.8062172602162457E-6</v>
      </c>
      <c r="DB202">
        <f t="shared" si="272"/>
        <v>3.6891507625453549E-7</v>
      </c>
      <c r="DC202">
        <f t="shared" si="272"/>
        <v>0</v>
      </c>
      <c r="DD202">
        <f t="shared" si="272"/>
        <v>0</v>
      </c>
      <c r="DE202">
        <f t="shared" si="272"/>
        <v>0</v>
      </c>
      <c r="DF202">
        <f t="shared" si="278"/>
        <v>0</v>
      </c>
      <c r="DG202">
        <f t="shared" si="278"/>
        <v>0</v>
      </c>
      <c r="DH202">
        <f t="shared" si="278"/>
        <v>0</v>
      </c>
      <c r="DI202">
        <f t="shared" si="278"/>
        <v>0</v>
      </c>
      <c r="DJ202">
        <f t="shared" si="278"/>
        <v>0</v>
      </c>
      <c r="DK202">
        <f t="shared" si="278"/>
        <v>0</v>
      </c>
      <c r="DL202">
        <f t="shared" si="278"/>
        <v>0</v>
      </c>
      <c r="DM202">
        <f t="shared" si="278"/>
        <v>0</v>
      </c>
      <c r="DN202">
        <f t="shared" si="278"/>
        <v>0</v>
      </c>
      <c r="DO202">
        <f t="shared" si="278"/>
        <v>0</v>
      </c>
      <c r="DP202">
        <f t="shared" si="278"/>
        <v>0</v>
      </c>
      <c r="DQ202">
        <f t="shared" si="278"/>
        <v>0</v>
      </c>
      <c r="DR202">
        <f t="shared" si="278"/>
        <v>0</v>
      </c>
      <c r="DS202">
        <f t="shared" si="278"/>
        <v>0</v>
      </c>
      <c r="DT202">
        <f t="shared" si="273"/>
        <v>0</v>
      </c>
      <c r="DU202">
        <f t="shared" si="273"/>
        <v>0</v>
      </c>
      <c r="DV202">
        <f t="shared" si="273"/>
        <v>0</v>
      </c>
      <c r="DW202">
        <f t="shared" si="273"/>
        <v>0</v>
      </c>
      <c r="DX202">
        <f t="shared" si="273"/>
        <v>0</v>
      </c>
      <c r="DY202">
        <f t="shared" si="273"/>
        <v>0</v>
      </c>
      <c r="DZ202">
        <f t="shared" si="273"/>
        <v>0</v>
      </c>
      <c r="EA202">
        <f t="shared" si="273"/>
        <v>0</v>
      </c>
      <c r="EB202">
        <f t="shared" si="273"/>
        <v>0</v>
      </c>
      <c r="EC202">
        <f t="shared" si="273"/>
        <v>0</v>
      </c>
      <c r="ED202">
        <f t="shared" si="279"/>
        <v>0</v>
      </c>
      <c r="EE202">
        <f t="shared" si="279"/>
        <v>0</v>
      </c>
      <c r="EF202">
        <f t="shared" si="279"/>
        <v>0</v>
      </c>
      <c r="EG202">
        <f t="shared" si="279"/>
        <v>0</v>
      </c>
      <c r="EH202">
        <f t="shared" si="279"/>
        <v>0</v>
      </c>
      <c r="EI202">
        <f t="shared" si="279"/>
        <v>0</v>
      </c>
      <c r="EJ202">
        <f t="shared" si="279"/>
        <v>0</v>
      </c>
      <c r="EK202">
        <f t="shared" si="279"/>
        <v>0</v>
      </c>
      <c r="EL202">
        <f t="shared" si="279"/>
        <v>0</v>
      </c>
      <c r="EM202">
        <f t="shared" si="279"/>
        <v>0</v>
      </c>
      <c r="EN202">
        <f t="shared" si="280"/>
        <v>0</v>
      </c>
      <c r="EO202">
        <f t="shared" si="280"/>
        <v>0</v>
      </c>
      <c r="EP202">
        <f t="shared" si="280"/>
        <v>0</v>
      </c>
      <c r="EQ202">
        <f t="shared" si="280"/>
        <v>0</v>
      </c>
      <c r="ER202">
        <f t="shared" si="280"/>
        <v>0</v>
      </c>
      <c r="ES202">
        <f t="shared" si="280"/>
        <v>0</v>
      </c>
      <c r="ET202">
        <f t="shared" si="280"/>
        <v>0</v>
      </c>
      <c r="EU202">
        <f t="shared" si="280"/>
        <v>0</v>
      </c>
      <c r="EV202">
        <f t="shared" si="280"/>
        <v>0</v>
      </c>
      <c r="EW202">
        <f t="shared" si="280"/>
        <v>0</v>
      </c>
      <c r="EX202">
        <f t="shared" si="280"/>
        <v>0</v>
      </c>
      <c r="EZ202">
        <f t="shared" si="266"/>
        <v>0.88776126650138221</v>
      </c>
      <c r="FB202">
        <f t="shared" si="267"/>
        <v>1.0327608770352936E-2</v>
      </c>
      <c r="FC202">
        <f t="shared" si="268"/>
        <v>0.24869555366090859</v>
      </c>
    </row>
    <row r="203" spans="1:159" x14ac:dyDescent="0.25">
      <c r="A203">
        <v>1280</v>
      </c>
      <c r="B203" s="19">
        <f>'Input spectra'!Y202</f>
        <v>4.1690523161420301E-2</v>
      </c>
      <c r="C203">
        <f>'Input spectra'!F202</f>
        <v>0</v>
      </c>
      <c r="D203">
        <f t="shared" si="274"/>
        <v>2.0653927966864227E-2</v>
      </c>
      <c r="E203">
        <f t="shared" si="274"/>
        <v>2.041821226206917E-2</v>
      </c>
      <c r="F203">
        <f t="shared" si="274"/>
        <v>2.0184100395330879E-2</v>
      </c>
      <c r="G203">
        <f t="shared" si="274"/>
        <v>1.9951583101452411E-2</v>
      </c>
      <c r="H203">
        <f t="shared" si="274"/>
        <v>1.9720651164569801E-2</v>
      </c>
      <c r="I203">
        <f t="shared" si="274"/>
        <v>1.9491295417901983E-2</v>
      </c>
      <c r="J203">
        <f t="shared" si="274"/>
        <v>1.9263506743501867E-2</v>
      </c>
      <c r="K203">
        <f t="shared" si="274"/>
        <v>1.9037276072008686E-2</v>
      </c>
      <c r="L203">
        <f t="shared" si="274"/>
        <v>1.8812594382401533E-2</v>
      </c>
      <c r="M203">
        <f t="shared" si="274"/>
        <v>1.8589452701754113E-2</v>
      </c>
      <c r="N203">
        <f t="shared" si="269"/>
        <v>1.8367842104990723E-2</v>
      </c>
      <c r="O203">
        <f t="shared" si="269"/>
        <v>1.8147753714643382E-2</v>
      </c>
      <c r="P203">
        <f t="shared" si="269"/>
        <v>1.7929178700610188E-2</v>
      </c>
      <c r="Q203">
        <f t="shared" si="269"/>
        <v>1.771210827991488E-2</v>
      </c>
      <c r="R203">
        <f t="shared" si="269"/>
        <v>1.7496533716467505E-2</v>
      </c>
      <c r="S203">
        <f t="shared" si="269"/>
        <v>1.7282446320826365E-2</v>
      </c>
      <c r="T203">
        <f t="shared" si="269"/>
        <v>1.7069837449961045E-2</v>
      </c>
      <c r="U203">
        <f t="shared" si="269"/>
        <v>1.6858698507016642E-2</v>
      </c>
      <c r="V203">
        <f t="shared" si="269"/>
        <v>1.6649020941079163E-2</v>
      </c>
      <c r="W203">
        <f t="shared" si="269"/>
        <v>1.6440796246942058E-2</v>
      </c>
      <c r="X203">
        <f t="shared" si="269"/>
        <v>1.6234015964873904E-2</v>
      </c>
      <c r="Y203">
        <f t="shared" si="269"/>
        <v>1.602867168038722E-2</v>
      </c>
      <c r="Z203">
        <f t="shared" si="269"/>
        <v>1.5824755024008458E-2</v>
      </c>
      <c r="AA203">
        <f t="shared" si="269"/>
        <v>1.5622257671049068E-2</v>
      </c>
      <c r="AB203">
        <f t="shared" si="269"/>
        <v>1.5421171341377738E-2</v>
      </c>
      <c r="AC203">
        <f t="shared" si="269"/>
        <v>1.5221487799193729E-2</v>
      </c>
      <c r="AD203">
        <f t="shared" si="275"/>
        <v>1.5023198852801326E-2</v>
      </c>
      <c r="AE203">
        <f t="shared" si="275"/>
        <v>1.4826296354385402E-2</v>
      </c>
      <c r="AF203">
        <f t="shared" si="275"/>
        <v>1.4630772199788098E-2</v>
      </c>
      <c r="AG203">
        <f t="shared" si="275"/>
        <v>1.4436618328286568E-2</v>
      </c>
      <c r="AH203">
        <f t="shared" si="275"/>
        <v>1.4243826722371865E-2</v>
      </c>
      <c r="AI203">
        <f t="shared" si="275"/>
        <v>1.4052389407528874E-2</v>
      </c>
      <c r="AJ203">
        <f t="shared" si="275"/>
        <v>1.3862298452017347E-2</v>
      </c>
      <c r="AK203">
        <f t="shared" si="275"/>
        <v>1.3673545966654013E-2</v>
      </c>
      <c r="AL203">
        <f t="shared" si="275"/>
        <v>1.3486124104595758E-2</v>
      </c>
      <c r="AM203">
        <f t="shared" si="275"/>
        <v>1.3300025061123884E-2</v>
      </c>
      <c r="AN203">
        <f t="shared" si="275"/>
        <v>1.311524107342941E-2</v>
      </c>
      <c r="AO203">
        <f t="shared" si="275"/>
        <v>1.2931764420399448E-2</v>
      </c>
      <c r="AP203">
        <f t="shared" si="275"/>
        <v>1.2749587422404623E-2</v>
      </c>
      <c r="AQ203">
        <f t="shared" si="275"/>
        <v>1.2568702441087537E-2</v>
      </c>
      <c r="AR203">
        <f t="shared" si="270"/>
        <v>1.2389101879152289E-2</v>
      </c>
      <c r="AS203">
        <f t="shared" si="270"/>
        <v>1.221077818015502E-2</v>
      </c>
      <c r="AT203">
        <f t="shared" si="270"/>
        <v>1.2033723828295477E-2</v>
      </c>
      <c r="AU203">
        <f t="shared" si="270"/>
        <v>1.1857931348209654E-2</v>
      </c>
      <c r="AV203">
        <f t="shared" si="270"/>
        <v>1.1683393304763383E-2</v>
      </c>
      <c r="AW203">
        <f t="shared" si="270"/>
        <v>1.1510102302847009E-2</v>
      </c>
      <c r="AX203">
        <f t="shared" si="270"/>
        <v>1.0234820404094191E-2</v>
      </c>
      <c r="AY203">
        <f t="shared" si="270"/>
        <v>8.7480540062315846E-3</v>
      </c>
      <c r="AZ203">
        <f t="shared" si="270"/>
        <v>7.8773064275906562E-3</v>
      </c>
      <c r="BA203">
        <f t="shared" si="270"/>
        <v>7.217982281150421E-3</v>
      </c>
      <c r="BB203">
        <f t="shared" si="270"/>
        <v>6.6793610038677967E-3</v>
      </c>
      <c r="BC203">
        <f t="shared" si="270"/>
        <v>6.2221360228194317E-3</v>
      </c>
      <c r="BD203">
        <f t="shared" si="270"/>
        <v>5.8247788481394606E-3</v>
      </c>
      <c r="BE203">
        <f t="shared" si="270"/>
        <v>5.473873974768304E-3</v>
      </c>
      <c r="BF203">
        <f t="shared" si="270"/>
        <v>5.1603413037312109E-3</v>
      </c>
      <c r="BG203">
        <f t="shared" si="270"/>
        <v>4.8776710895138842E-3</v>
      </c>
      <c r="BH203">
        <f t="shared" si="276"/>
        <v>4.620994606165529E-3</v>
      </c>
      <c r="BI203">
        <f t="shared" si="276"/>
        <v>4.3865506978001696E-3</v>
      </c>
      <c r="BJ203">
        <f t="shared" si="276"/>
        <v>4.171358788147804E-3</v>
      </c>
      <c r="BK203">
        <f t="shared" si="276"/>
        <v>3.9730078005245457E-3</v>
      </c>
      <c r="BL203">
        <f t="shared" si="276"/>
        <v>3.7895140758575389E-3</v>
      </c>
      <c r="BM203">
        <f t="shared" si="276"/>
        <v>3.6192223702715774E-3</v>
      </c>
      <c r="BN203">
        <f t="shared" si="276"/>
        <v>3.4607348384300728E-3</v>
      </c>
      <c r="BO203">
        <f t="shared" si="276"/>
        <v>3.3128588173126851E-3</v>
      </c>
      <c r="BP203">
        <f t="shared" si="276"/>
        <v>3.1745676079754362E-3</v>
      </c>
      <c r="BQ203">
        <f t="shared" si="276"/>
        <v>3.0449704701229403E-3</v>
      </c>
      <c r="BR203">
        <f t="shared" si="276"/>
        <v>2.9232892902790989E-3</v>
      </c>
      <c r="BS203">
        <f t="shared" si="276"/>
        <v>2.8088401778428589E-3</v>
      </c>
      <c r="BT203">
        <f t="shared" si="276"/>
        <v>2.7010187624861097E-3</v>
      </c>
      <c r="BU203">
        <f t="shared" si="276"/>
        <v>2.5992883142678231E-3</v>
      </c>
      <c r="BV203">
        <f t="shared" si="271"/>
        <v>2.5031700460374927E-3</v>
      </c>
      <c r="BW203">
        <f t="shared" si="271"/>
        <v>2.4122351239528102E-3</v>
      </c>
      <c r="BX203">
        <f t="shared" si="271"/>
        <v>2.3260980300110093E-3</v>
      </c>
      <c r="BY203">
        <f t="shared" si="271"/>
        <v>2.2444110056885299E-3</v>
      </c>
      <c r="BZ203">
        <f t="shared" si="271"/>
        <v>2.1668593681494499E-3</v>
      </c>
      <c r="CA203">
        <f t="shared" si="271"/>
        <v>2.0931575367446509E-3</v>
      </c>
      <c r="CB203">
        <f t="shared" si="271"/>
        <v>2.0230456422593761E-3</v>
      </c>
      <c r="CC203">
        <f t="shared" si="271"/>
        <v>1.9562866177423623E-3</v>
      </c>
      <c r="CD203">
        <f t="shared" si="271"/>
        <v>1.8926636899861112E-3</v>
      </c>
      <c r="CE203">
        <f t="shared" si="271"/>
        <v>1.831978206404122E-3</v>
      </c>
      <c r="CF203">
        <f t="shared" si="277"/>
        <v>1.7740477443037666E-3</v>
      </c>
      <c r="CG203">
        <f t="shared" si="277"/>
        <v>1.7187044592107074E-3</v>
      </c>
      <c r="CH203">
        <f t="shared" si="277"/>
        <v>1.6657936365717674E-3</v>
      </c>
      <c r="CI203">
        <f t="shared" si="277"/>
        <v>1.6151724173009121E-3</v>
      </c>
      <c r="CJ203">
        <f t="shared" si="277"/>
        <v>1.5667086725777335E-3</v>
      </c>
      <c r="CK203">
        <f t="shared" si="277"/>
        <v>1.5202800073169649E-3</v>
      </c>
      <c r="CL203">
        <f t="shared" si="277"/>
        <v>1.4757728749978903E-3</v>
      </c>
      <c r="CM203">
        <f t="shared" si="277"/>
        <v>1.4330817892253306E-3</v>
      </c>
      <c r="CN203">
        <f t="shared" si="277"/>
        <v>1.3921086196066262E-3</v>
      </c>
      <c r="CO203">
        <f t="shared" si="277"/>
        <v>1.3527619613633011E-3</v>
      </c>
      <c r="CP203">
        <f t="shared" si="272"/>
        <v>1.3149565696239495E-3</v>
      </c>
      <c r="CQ203">
        <f t="shared" si="272"/>
        <v>1.2786128506233369E-3</v>
      </c>
      <c r="CR203">
        <f t="shared" si="272"/>
        <v>8.2343884050487123E-4</v>
      </c>
      <c r="CS203">
        <f t="shared" si="272"/>
        <v>5.3497981955946369E-4</v>
      </c>
      <c r="CT203">
        <f t="shared" si="272"/>
        <v>3.7059348856089541E-4</v>
      </c>
      <c r="CU203">
        <f t="shared" si="272"/>
        <v>2.5787581264319326E-4</v>
      </c>
      <c r="CV203">
        <f t="shared" si="272"/>
        <v>1.7612656351571028E-4</v>
      </c>
      <c r="CW203">
        <f t="shared" si="272"/>
        <v>1.1580789470315919E-4</v>
      </c>
      <c r="CX203">
        <f t="shared" si="272"/>
        <v>7.1538420484256997E-5</v>
      </c>
      <c r="CY203">
        <f t="shared" si="272"/>
        <v>3.9903082969808765E-5</v>
      </c>
      <c r="CZ203">
        <f t="shared" si="272"/>
        <v>1.8559462805461756E-5</v>
      </c>
      <c r="DA203">
        <f t="shared" si="272"/>
        <v>5.8092978406713043E-6</v>
      </c>
      <c r="DB203">
        <f t="shared" si="272"/>
        <v>3.6911274846344372E-7</v>
      </c>
      <c r="DC203">
        <f t="shared" si="272"/>
        <v>0</v>
      </c>
      <c r="DD203">
        <f t="shared" si="272"/>
        <v>0</v>
      </c>
      <c r="DE203">
        <f t="shared" si="272"/>
        <v>0</v>
      </c>
      <c r="DF203">
        <f t="shared" si="278"/>
        <v>0</v>
      </c>
      <c r="DG203">
        <f t="shared" si="278"/>
        <v>0</v>
      </c>
      <c r="DH203">
        <f t="shared" si="278"/>
        <v>0</v>
      </c>
      <c r="DI203">
        <f t="shared" si="278"/>
        <v>0</v>
      </c>
      <c r="DJ203">
        <f t="shared" si="278"/>
        <v>0</v>
      </c>
      <c r="DK203">
        <f t="shared" si="278"/>
        <v>0</v>
      </c>
      <c r="DL203">
        <f t="shared" si="278"/>
        <v>0</v>
      </c>
      <c r="DM203">
        <f t="shared" si="278"/>
        <v>0</v>
      </c>
      <c r="DN203">
        <f t="shared" si="278"/>
        <v>0</v>
      </c>
      <c r="DO203">
        <f t="shared" si="278"/>
        <v>0</v>
      </c>
      <c r="DP203">
        <f t="shared" si="278"/>
        <v>0</v>
      </c>
      <c r="DQ203">
        <f t="shared" si="278"/>
        <v>0</v>
      </c>
      <c r="DR203">
        <f t="shared" si="278"/>
        <v>0</v>
      </c>
      <c r="DS203">
        <f t="shared" si="278"/>
        <v>0</v>
      </c>
      <c r="DT203">
        <f t="shared" si="273"/>
        <v>0</v>
      </c>
      <c r="DU203">
        <f t="shared" si="273"/>
        <v>0</v>
      </c>
      <c r="DV203">
        <f t="shared" si="273"/>
        <v>0</v>
      </c>
      <c r="DW203">
        <f t="shared" si="273"/>
        <v>0</v>
      </c>
      <c r="DX203">
        <f t="shared" si="273"/>
        <v>0</v>
      </c>
      <c r="DY203">
        <f t="shared" si="273"/>
        <v>0</v>
      </c>
      <c r="DZ203">
        <f t="shared" si="273"/>
        <v>0</v>
      </c>
      <c r="EA203">
        <f t="shared" si="273"/>
        <v>0</v>
      </c>
      <c r="EB203">
        <f t="shared" si="273"/>
        <v>0</v>
      </c>
      <c r="EC203">
        <f t="shared" si="273"/>
        <v>0</v>
      </c>
      <c r="ED203">
        <f t="shared" si="279"/>
        <v>0</v>
      </c>
      <c r="EE203">
        <f t="shared" si="279"/>
        <v>0</v>
      </c>
      <c r="EF203">
        <f t="shared" si="279"/>
        <v>0</v>
      </c>
      <c r="EG203">
        <f t="shared" si="279"/>
        <v>0</v>
      </c>
      <c r="EH203">
        <f t="shared" si="279"/>
        <v>0</v>
      </c>
      <c r="EI203">
        <f t="shared" si="279"/>
        <v>0</v>
      </c>
      <c r="EJ203">
        <f t="shared" si="279"/>
        <v>0</v>
      </c>
      <c r="EK203">
        <f t="shared" si="279"/>
        <v>0</v>
      </c>
      <c r="EL203">
        <f t="shared" si="279"/>
        <v>0</v>
      </c>
      <c r="EM203">
        <f t="shared" si="279"/>
        <v>0</v>
      </c>
      <c r="EN203">
        <f t="shared" si="280"/>
        <v>0</v>
      </c>
      <c r="EO203">
        <f t="shared" si="280"/>
        <v>0</v>
      </c>
      <c r="EP203">
        <f t="shared" si="280"/>
        <v>0</v>
      </c>
      <c r="EQ203">
        <f t="shared" si="280"/>
        <v>0</v>
      </c>
      <c r="ER203">
        <f t="shared" si="280"/>
        <v>0</v>
      </c>
      <c r="ES203">
        <f t="shared" si="280"/>
        <v>0</v>
      </c>
      <c r="ET203">
        <f t="shared" si="280"/>
        <v>0</v>
      </c>
      <c r="EU203">
        <f t="shared" si="280"/>
        <v>0</v>
      </c>
      <c r="EV203">
        <f t="shared" si="280"/>
        <v>0</v>
      </c>
      <c r="EW203">
        <f t="shared" si="280"/>
        <v>0</v>
      </c>
      <c r="EX203">
        <f t="shared" si="280"/>
        <v>0</v>
      </c>
      <c r="EZ203">
        <f t="shared" si="266"/>
        <v>0.88789004796691939</v>
      </c>
      <c r="FB203">
        <f t="shared" si="267"/>
        <v>1.031475045601038E-2</v>
      </c>
      <c r="FC203">
        <f t="shared" si="268"/>
        <v>0.24869719473850674</v>
      </c>
    </row>
    <row r="204" spans="1:159" x14ac:dyDescent="0.25">
      <c r="A204">
        <v>1285</v>
      </c>
      <c r="B204" s="19">
        <f>'Input spectra'!Y203</f>
        <v>4.1638005822266698E-2</v>
      </c>
      <c r="C204">
        <f>'Input spectra'!F203</f>
        <v>0</v>
      </c>
      <c r="D204">
        <f t="shared" si="274"/>
        <v>2.0653927966864227E-2</v>
      </c>
      <c r="E204">
        <f t="shared" si="274"/>
        <v>2.0418319493368572E-2</v>
      </c>
      <c r="F204">
        <f t="shared" si="274"/>
        <v>2.0184312399493462E-2</v>
      </c>
      <c r="G204">
        <f t="shared" si="274"/>
        <v>1.9951897445145597E-2</v>
      </c>
      <c r="H204">
        <f t="shared" si="274"/>
        <v>1.9721065439371323E-2</v>
      </c>
      <c r="I204">
        <f t="shared" si="274"/>
        <v>1.949180724010784E-2</v>
      </c>
      <c r="J204">
        <f t="shared" si="274"/>
        <v>1.9264113753935552E-2</v>
      </c>
      <c r="K204">
        <f t="shared" si="274"/>
        <v>1.9037975935831678E-2</v>
      </c>
      <c r="L204">
        <f t="shared" si="274"/>
        <v>1.8813384788925067E-2</v>
      </c>
      <c r="M204">
        <f t="shared" si="274"/>
        <v>1.8590331364252203E-2</v>
      </c>
      <c r="N204">
        <f t="shared" si="269"/>
        <v>1.836880676051442E-2</v>
      </c>
      <c r="O204">
        <f t="shared" si="269"/>
        <v>1.814880212383628E-2</v>
      </c>
      <c r="P204">
        <f t="shared" si="269"/>
        <v>1.7930308647525178E-2</v>
      </c>
      <c r="Q204">
        <f t="shared" si="269"/>
        <v>1.7713317571832084E-2</v>
      </c>
      <c r="R204">
        <f t="shared" si="269"/>
        <v>1.7497820183713493E-2</v>
      </c>
      <c r="S204">
        <f t="shared" si="269"/>
        <v>1.7283807816594516E-2</v>
      </c>
      <c r="T204">
        <f t="shared" si="269"/>
        <v>1.7071271850133154E-2</v>
      </c>
      <c r="U204">
        <f t="shared" si="269"/>
        <v>1.6860203709985717E-2</v>
      </c>
      <c r="V204">
        <f t="shared" si="269"/>
        <v>1.6650594867573389E-2</v>
      </c>
      <c r="W204">
        <f t="shared" si="269"/>
        <v>1.6442436839849962E-2</v>
      </c>
      <c r="X204">
        <f t="shared" si="269"/>
        <v>1.6235721189070677E-2</v>
      </c>
      <c r="Y204">
        <f t="shared" si="269"/>
        <v>1.6030439522562237E-2</v>
      </c>
      <c r="Z204">
        <f t="shared" si="269"/>
        <v>1.5826583492493915E-2</v>
      </c>
      <c r="AA204">
        <f t="shared" si="269"/>
        <v>1.5624144795649797E-2</v>
      </c>
      <c r="AB204">
        <f t="shared" si="269"/>
        <v>1.5423115173202167E-2</v>
      </c>
      <c r="AC204">
        <f t="shared" si="269"/>
        <v>1.5223486410485976E-2</v>
      </c>
      <c r="AD204">
        <f t="shared" si="275"/>
        <v>1.5025250336774406E-2</v>
      </c>
      <c r="AE204">
        <f t="shared" si="275"/>
        <v>1.4828398825055596E-2</v>
      </c>
      <c r="AF204">
        <f t="shared" si="275"/>
        <v>1.4632923791810411E-2</v>
      </c>
      <c r="AG204">
        <f t="shared" si="275"/>
        <v>1.4438817196791302E-2</v>
      </c>
      <c r="AH204">
        <f t="shared" si="275"/>
        <v>1.4246071042802301E-2</v>
      </c>
      <c r="AI204">
        <f t="shared" si="275"/>
        <v>1.4054677375480048E-2</v>
      </c>
      <c r="AJ204">
        <f t="shared" si="275"/>
        <v>1.3864628283075919E-2</v>
      </c>
      <c r="AK204">
        <f t="shared" si="275"/>
        <v>1.3675915896239212E-2</v>
      </c>
      <c r="AL204">
        <f t="shared" si="275"/>
        <v>1.3488532387801415E-2</v>
      </c>
      <c r="AM204">
        <f t="shared" si="275"/>
        <v>1.330246997256153E-2</v>
      </c>
      <c r="AN204">
        <f t="shared" si="275"/>
        <v>1.3117720907072425E-2</v>
      </c>
      <c r="AO204">
        <f t="shared" si="275"/>
        <v>1.2934277489428289E-2</v>
      </c>
      <c r="AP204">
        <f t="shared" si="275"/>
        <v>1.2752132059053092E-2</v>
      </c>
      <c r="AQ204">
        <f t="shared" si="275"/>
        <v>1.2571276996490089E-2</v>
      </c>
      <c r="AR204">
        <f t="shared" si="270"/>
        <v>1.2391704723192386E-2</v>
      </c>
      <c r="AS204">
        <f t="shared" si="270"/>
        <v>1.2213407701314511E-2</v>
      </c>
      <c r="AT204">
        <f t="shared" si="270"/>
        <v>1.2036378433504998E-2</v>
      </c>
      <c r="AU204">
        <f t="shared" si="270"/>
        <v>1.1860609462700062E-2</v>
      </c>
      <c r="AV204">
        <f t="shared" si="270"/>
        <v>1.1686093371918187E-2</v>
      </c>
      <c r="AW204">
        <f t="shared" si="270"/>
        <v>1.1512822784055816E-2</v>
      </c>
      <c r="AX204">
        <f t="shared" si="270"/>
        <v>1.0237293228232249E-2</v>
      </c>
      <c r="AY204">
        <f t="shared" si="270"/>
        <v>8.7502135679846903E-3</v>
      </c>
      <c r="AZ204">
        <f t="shared" si="270"/>
        <v>7.8792924147288827E-3</v>
      </c>
      <c r="BA204">
        <f t="shared" si="270"/>
        <v>7.2198399593579182E-3</v>
      </c>
      <c r="BB204">
        <f t="shared" si="270"/>
        <v>6.6811151455006918E-3</v>
      </c>
      <c r="BC204">
        <f t="shared" si="270"/>
        <v>6.2238027731609932E-3</v>
      </c>
      <c r="BD204">
        <f t="shared" si="270"/>
        <v>5.8263697551686686E-3</v>
      </c>
      <c r="BE204">
        <f t="shared" si="270"/>
        <v>5.4753977952989048E-3</v>
      </c>
      <c r="BF204">
        <f t="shared" si="270"/>
        <v>5.1618049511916913E-3</v>
      </c>
      <c r="BG204">
        <f t="shared" si="270"/>
        <v>4.8790801856974202E-3</v>
      </c>
      <c r="BH204">
        <f t="shared" si="276"/>
        <v>4.6223538271365746E-3</v>
      </c>
      <c r="BI204">
        <f t="shared" si="276"/>
        <v>4.3878640031916319E-3</v>
      </c>
      <c r="BJ204">
        <f t="shared" si="276"/>
        <v>4.1726295799323371E-3</v>
      </c>
      <c r="BK204">
        <f t="shared" si="276"/>
        <v>3.9742390368743118E-3</v>
      </c>
      <c r="BL204">
        <f t="shared" si="276"/>
        <v>3.7907083551844693E-3</v>
      </c>
      <c r="BM204">
        <f t="shared" si="276"/>
        <v>3.6203819947728797E-3</v>
      </c>
      <c r="BN204">
        <f t="shared" si="276"/>
        <v>3.4618618631323942E-3</v>
      </c>
      <c r="BO204">
        <f t="shared" si="276"/>
        <v>3.3139550885979085E-3</v>
      </c>
      <c r="BP204">
        <f t="shared" si="276"/>
        <v>3.1756347943118052E-3</v>
      </c>
      <c r="BQ204">
        <f t="shared" si="276"/>
        <v>3.0460100869108431E-3</v>
      </c>
      <c r="BR204">
        <f t="shared" si="276"/>
        <v>2.9243027201793412E-3</v>
      </c>
      <c r="BS204">
        <f t="shared" si="276"/>
        <v>2.8098286875862916E-3</v>
      </c>
      <c r="BT204">
        <f t="shared" si="276"/>
        <v>2.701983516906582E-3</v>
      </c>
      <c r="BU204">
        <f t="shared" si="276"/>
        <v>2.6002303881181086E-3</v>
      </c>
      <c r="BV204">
        <f t="shared" si="271"/>
        <v>2.5040904340161421E-3</v>
      </c>
      <c r="BW204">
        <f t="shared" si="271"/>
        <v>2.4131347492733039E-3</v>
      </c>
      <c r="BX204">
        <f t="shared" si="271"/>
        <v>2.3269777517727092E-3</v>
      </c>
      <c r="BY204">
        <f t="shared" si="271"/>
        <v>2.2452716252547768E-3</v>
      </c>
      <c r="BZ204">
        <f t="shared" si="271"/>
        <v>2.1677016346968426E-3</v>
      </c>
      <c r="CA204">
        <f t="shared" si="271"/>
        <v>2.0939821521157027E-3</v>
      </c>
      <c r="CB204">
        <f t="shared" si="271"/>
        <v>2.0238532652259449E-3</v>
      </c>
      <c r="CC204">
        <f t="shared" si="271"/>
        <v>1.9570778677677611E-3</v>
      </c>
      <c r="CD204">
        <f t="shared" si="271"/>
        <v>1.893439150558362E-3</v>
      </c>
      <c r="CE204">
        <f t="shared" si="271"/>
        <v>1.832738428000461E-3</v>
      </c>
      <c r="CF204">
        <f t="shared" si="277"/>
        <v>1.7747932470365782E-3</v>
      </c>
      <c r="CG204">
        <f t="shared" si="277"/>
        <v>1.7194357351970016E-3</v>
      </c>
      <c r="CH204">
        <f t="shared" si="277"/>
        <v>1.6665111520617446E-3</v>
      </c>
      <c r="CI204">
        <f t="shared" si="277"/>
        <v>1.6158766145957567E-3</v>
      </c>
      <c r="CJ204">
        <f t="shared" si="277"/>
        <v>1.5673999717623224E-3</v>
      </c>
      <c r="CK204">
        <f t="shared" si="277"/>
        <v>1.5209588078294767E-3</v>
      </c>
      <c r="CL204">
        <f t="shared" si="277"/>
        <v>1.476439557055212E-3</v>
      </c>
      <c r="CM204">
        <f t="shared" si="277"/>
        <v>1.4337367151205649E-3</v>
      </c>
      <c r="CN204">
        <f t="shared" si="277"/>
        <v>1.3927521348928264E-3</v>
      </c>
      <c r="CO204">
        <f t="shared" si="277"/>
        <v>1.3533943959357117E-3</v>
      </c>
      <c r="CP204">
        <f t="shared" si="272"/>
        <v>1.315578238711457E-3</v>
      </c>
      <c r="CQ204">
        <f t="shared" si="272"/>
        <v>1.2792240556985094E-3</v>
      </c>
      <c r="CR204">
        <f t="shared" si="272"/>
        <v>8.2383678894852239E-4</v>
      </c>
      <c r="CS204">
        <f t="shared" si="272"/>
        <v>5.3524117354298629E-4</v>
      </c>
      <c r="CT204">
        <f t="shared" si="272"/>
        <v>3.7077648201463921E-4</v>
      </c>
      <c r="CU204">
        <f t="shared" si="272"/>
        <v>2.5800450278259127E-4</v>
      </c>
      <c r="CV204">
        <f t="shared" si="272"/>
        <v>1.7621538300904656E-4</v>
      </c>
      <c r="CW204">
        <f t="shared" si="272"/>
        <v>1.1586690438026759E-4</v>
      </c>
      <c r="CX204">
        <f t="shared" si="272"/>
        <v>7.1575248634027204E-5</v>
      </c>
      <c r="CY204">
        <f t="shared" si="272"/>
        <v>3.9923834841056783E-5</v>
      </c>
      <c r="CZ204">
        <f t="shared" si="272"/>
        <v>1.8569212301352213E-5</v>
      </c>
      <c r="DA204">
        <f t="shared" si="272"/>
        <v>5.8123800555770749E-6</v>
      </c>
      <c r="DB204">
        <f t="shared" si="272"/>
        <v>3.6931052658914611E-7</v>
      </c>
      <c r="DC204">
        <f t="shared" si="272"/>
        <v>0</v>
      </c>
      <c r="DD204">
        <f t="shared" si="272"/>
        <v>0</v>
      </c>
      <c r="DE204">
        <f t="shared" si="272"/>
        <v>0</v>
      </c>
      <c r="DF204">
        <f t="shared" si="278"/>
        <v>0</v>
      </c>
      <c r="DG204">
        <f t="shared" si="278"/>
        <v>0</v>
      </c>
      <c r="DH204">
        <f t="shared" si="278"/>
        <v>0</v>
      </c>
      <c r="DI204">
        <f t="shared" si="278"/>
        <v>0</v>
      </c>
      <c r="DJ204">
        <f t="shared" si="278"/>
        <v>0</v>
      </c>
      <c r="DK204">
        <f t="shared" si="278"/>
        <v>0</v>
      </c>
      <c r="DL204">
        <f t="shared" si="278"/>
        <v>0</v>
      </c>
      <c r="DM204">
        <f t="shared" si="278"/>
        <v>0</v>
      </c>
      <c r="DN204">
        <f t="shared" si="278"/>
        <v>0</v>
      </c>
      <c r="DO204">
        <f t="shared" si="278"/>
        <v>0</v>
      </c>
      <c r="DP204">
        <f t="shared" si="278"/>
        <v>0</v>
      </c>
      <c r="DQ204">
        <f t="shared" si="278"/>
        <v>0</v>
      </c>
      <c r="DR204">
        <f t="shared" si="278"/>
        <v>0</v>
      </c>
      <c r="DS204">
        <f t="shared" si="278"/>
        <v>0</v>
      </c>
      <c r="DT204">
        <f t="shared" si="273"/>
        <v>0</v>
      </c>
      <c r="DU204">
        <f t="shared" si="273"/>
        <v>0</v>
      </c>
      <c r="DV204">
        <f t="shared" si="273"/>
        <v>0</v>
      </c>
      <c r="DW204">
        <f t="shared" si="273"/>
        <v>0</v>
      </c>
      <c r="DX204">
        <f t="shared" si="273"/>
        <v>0</v>
      </c>
      <c r="DY204">
        <f t="shared" si="273"/>
        <v>0</v>
      </c>
      <c r="DZ204">
        <f t="shared" si="273"/>
        <v>0</v>
      </c>
      <c r="EA204">
        <f t="shared" si="273"/>
        <v>0</v>
      </c>
      <c r="EB204">
        <f t="shared" si="273"/>
        <v>0</v>
      </c>
      <c r="EC204">
        <f t="shared" si="273"/>
        <v>0</v>
      </c>
      <c r="ED204">
        <f t="shared" si="279"/>
        <v>0</v>
      </c>
      <c r="EE204">
        <f t="shared" si="279"/>
        <v>0</v>
      </c>
      <c r="EF204">
        <f t="shared" si="279"/>
        <v>0</v>
      </c>
      <c r="EG204">
        <f t="shared" si="279"/>
        <v>0</v>
      </c>
      <c r="EH204">
        <f t="shared" si="279"/>
        <v>0</v>
      </c>
      <c r="EI204">
        <f t="shared" si="279"/>
        <v>0</v>
      </c>
      <c r="EJ204">
        <f t="shared" si="279"/>
        <v>0</v>
      </c>
      <c r="EK204">
        <f t="shared" si="279"/>
        <v>0</v>
      </c>
      <c r="EL204">
        <f t="shared" si="279"/>
        <v>0</v>
      </c>
      <c r="EM204">
        <f t="shared" si="279"/>
        <v>0</v>
      </c>
      <c r="EN204">
        <f t="shared" si="280"/>
        <v>0</v>
      </c>
      <c r="EO204">
        <f t="shared" si="280"/>
        <v>0</v>
      </c>
      <c r="EP204">
        <f t="shared" si="280"/>
        <v>0</v>
      </c>
      <c r="EQ204">
        <f t="shared" si="280"/>
        <v>0</v>
      </c>
      <c r="ER204">
        <f t="shared" si="280"/>
        <v>0</v>
      </c>
      <c r="ES204">
        <f t="shared" si="280"/>
        <v>0</v>
      </c>
      <c r="ET204">
        <f t="shared" si="280"/>
        <v>0</v>
      </c>
      <c r="EU204">
        <f t="shared" si="280"/>
        <v>0</v>
      </c>
      <c r="EV204">
        <f t="shared" si="280"/>
        <v>0</v>
      </c>
      <c r="EW204">
        <f t="shared" si="280"/>
        <v>0</v>
      </c>
      <c r="EX204">
        <f t="shared" si="280"/>
        <v>0</v>
      </c>
      <c r="EZ204">
        <f t="shared" si="266"/>
        <v>0.88801885844421369</v>
      </c>
      <c r="FB204">
        <f t="shared" si="267"/>
        <v>1.0301891804021135E-2</v>
      </c>
      <c r="FC204">
        <f t="shared" si="268"/>
        <v>0.24869883581633156</v>
      </c>
    </row>
    <row r="205" spans="1:159" x14ac:dyDescent="0.25">
      <c r="A205">
        <v>1290</v>
      </c>
      <c r="B205" s="19">
        <f>'Input spectra'!Y204</f>
        <v>4.1585488483113102E-2</v>
      </c>
      <c r="C205">
        <f>'Input spectra'!F204</f>
        <v>0</v>
      </c>
      <c r="D205">
        <f t="shared" si="274"/>
        <v>2.0653927966864227E-2</v>
      </c>
      <c r="E205">
        <f t="shared" si="274"/>
        <v>2.0418426725231125E-2</v>
      </c>
      <c r="F205">
        <f t="shared" si="274"/>
        <v>2.0184524405882837E-2</v>
      </c>
      <c r="G205">
        <f t="shared" si="274"/>
        <v>1.9952211793791367E-2</v>
      </c>
      <c r="H205">
        <f t="shared" si="274"/>
        <v>1.9721479722875582E-2</v>
      </c>
      <c r="I205">
        <f t="shared" si="274"/>
        <v>1.9492319075753647E-2</v>
      </c>
      <c r="J205">
        <f t="shared" si="274"/>
        <v>1.926472078349668E-2</v>
      </c>
      <c r="K205">
        <f t="shared" si="274"/>
        <v>1.9038675825383631E-2</v>
      </c>
      <c r="L205">
        <f t="shared" si="274"/>
        <v>1.8814175228657335E-2</v>
      </c>
      <c r="M205">
        <f t="shared" si="274"/>
        <v>1.859121006828179E-2</v>
      </c>
      <c r="N205">
        <f t="shared" si="269"/>
        <v>1.8369771466700591E-2</v>
      </c>
      <c r="O205">
        <f t="shared" si="269"/>
        <v>1.8149850593596559E-2</v>
      </c>
      <c r="P205">
        <f t="shared" si="269"/>
        <v>1.7931438665652576E-2</v>
      </c>
      <c r="Q205">
        <f t="shared" si="269"/>
        <v>1.7714526946313543E-2</v>
      </c>
      <c r="R205">
        <f t="shared" si="269"/>
        <v>1.7499106745549529E-2</v>
      </c>
      <c r="S205">
        <f t="shared" si="269"/>
        <v>1.7285169419620092E-2</v>
      </c>
      <c r="T205">
        <f t="shared" si="269"/>
        <v>1.7072706370839741E-2</v>
      </c>
      <c r="U205">
        <f t="shared" si="269"/>
        <v>1.6861709047344523E-2</v>
      </c>
      <c r="V205">
        <f t="shared" si="269"/>
        <v>1.6652168942859823E-2</v>
      </c>
      <c r="W205">
        <f t="shared" si="269"/>
        <v>1.6444077596469219E-2</v>
      </c>
      <c r="X205">
        <f t="shared" si="269"/>
        <v>1.6237426592384533E-2</v>
      </c>
      <c r="Y205">
        <f t="shared" si="269"/>
        <v>1.6032207559716977E-2</v>
      </c>
      <c r="Z205">
        <f t="shared" si="269"/>
        <v>1.5828412172249434E-2</v>
      </c>
      <c r="AA205">
        <f t="shared" si="269"/>
        <v>1.5626032148209849E-2</v>
      </c>
      <c r="AB205">
        <f t="shared" si="269"/>
        <v>1.5425059250045741E-2</v>
      </c>
      <c r="AC205">
        <f t="shared" si="269"/>
        <v>1.5225485284199813E-2</v>
      </c>
      <c r="AD205">
        <f t="shared" si="275"/>
        <v>1.5027302100886658E-2</v>
      </c>
      <c r="AE205">
        <f t="shared" si="275"/>
        <v>1.4830501593870575E-2</v>
      </c>
      <c r="AF205">
        <f t="shared" si="275"/>
        <v>1.4635075700244474E-2</v>
      </c>
      <c r="AG205">
        <f t="shared" si="275"/>
        <v>1.4441016400209835E-2</v>
      </c>
      <c r="AH205">
        <f t="shared" si="275"/>
        <v>1.4248315716857805E-2</v>
      </c>
      <c r="AI205">
        <f t="shared" si="275"/>
        <v>1.405696571595131E-2</v>
      </c>
      <c r="AJ205">
        <f t="shared" si="275"/>
        <v>1.3866958505708281E-2</v>
      </c>
      <c r="AK205">
        <f t="shared" si="275"/>
        <v>1.367828623658591E-2</v>
      </c>
      <c r="AL205">
        <f t="shared" si="275"/>
        <v>1.3490941101065997E-2</v>
      </c>
      <c r="AM205">
        <f t="shared" si="275"/>
        <v>1.3304915333441329E-2</v>
      </c>
      <c r="AN205">
        <f t="shared" si="275"/>
        <v>1.3120201209603114E-2</v>
      </c>
      <c r="AO205">
        <f t="shared" si="275"/>
        <v>1.293679104682946E-2</v>
      </c>
      <c r="AP205">
        <f t="shared" si="275"/>
        <v>1.2754677203574911E-2</v>
      </c>
      <c r="AQ205">
        <f t="shared" si="275"/>
        <v>1.2573852079260968E-2</v>
      </c>
      <c r="AR205">
        <f t="shared" si="270"/>
        <v>1.2394308114067693E-2</v>
      </c>
      <c r="AS205">
        <f t="shared" si="270"/>
        <v>1.2216037788726326E-2</v>
      </c>
      <c r="AT205">
        <f t="shared" si="270"/>
        <v>1.2039033624312872E-2</v>
      </c>
      <c r="AU205">
        <f t="shared" si="270"/>
        <v>1.1863288182042785E-2</v>
      </c>
      <c r="AV205">
        <f t="shared" si="270"/>
        <v>1.1688794063066591E-2</v>
      </c>
      <c r="AW205">
        <f t="shared" si="270"/>
        <v>1.1515543908266554E-2</v>
      </c>
      <c r="AX205">
        <f t="shared" si="270"/>
        <v>1.0239766649826735E-2</v>
      </c>
      <c r="AY205">
        <f t="shared" si="270"/>
        <v>8.7523736628514395E-3</v>
      </c>
      <c r="AZ205">
        <f t="shared" si="270"/>
        <v>7.8812789025642632E-3</v>
      </c>
      <c r="BA205">
        <f t="shared" si="270"/>
        <v>7.2216981156724798E-3</v>
      </c>
      <c r="BB205">
        <f t="shared" si="270"/>
        <v>6.6828697478083232E-3</v>
      </c>
      <c r="BC205">
        <f t="shared" si="270"/>
        <v>6.2254699699821371E-3</v>
      </c>
      <c r="BD205">
        <f t="shared" si="270"/>
        <v>5.8279610967182658E-3</v>
      </c>
      <c r="BE205">
        <f t="shared" si="270"/>
        <v>5.4769220400316372E-3</v>
      </c>
      <c r="BF205">
        <f t="shared" si="270"/>
        <v>5.1632690137921322E-3</v>
      </c>
      <c r="BG205">
        <f t="shared" si="270"/>
        <v>4.8804896889506457E-3</v>
      </c>
      <c r="BH205">
        <f t="shared" si="276"/>
        <v>4.6237134479093518E-3</v>
      </c>
      <c r="BI205">
        <f t="shared" si="276"/>
        <v>4.3891777017783795E-3</v>
      </c>
      <c r="BJ205">
        <f t="shared" si="276"/>
        <v>4.173900758859728E-3</v>
      </c>
      <c r="BK205">
        <f t="shared" si="276"/>
        <v>3.9754706547846033E-3</v>
      </c>
      <c r="BL205">
        <f t="shared" si="276"/>
        <v>3.7919030108929312E-3</v>
      </c>
      <c r="BM205">
        <f t="shared" si="276"/>
        <v>3.6215419908260916E-3</v>
      </c>
      <c r="BN205">
        <f t="shared" si="276"/>
        <v>3.4629892548621644E-3</v>
      </c>
      <c r="BO205">
        <f t="shared" si="276"/>
        <v>3.3150517226546226E-3</v>
      </c>
      <c r="BP205">
        <f t="shared" si="276"/>
        <v>3.1767023394014961E-3</v>
      </c>
      <c r="BQ205">
        <f t="shared" si="276"/>
        <v>3.0470500586457232E-3</v>
      </c>
      <c r="BR205">
        <f t="shared" si="276"/>
        <v>2.9253165014099043E-3</v>
      </c>
      <c r="BS205">
        <f t="shared" si="276"/>
        <v>2.8108175452140655E-3</v>
      </c>
      <c r="BT205">
        <f t="shared" si="276"/>
        <v>2.7029486159196592E-3</v>
      </c>
      <c r="BU205">
        <f t="shared" si="276"/>
        <v>2.601172803409216E-3</v>
      </c>
      <c r="BV205">
        <f t="shared" si="271"/>
        <v>2.5050111604112855E-3</v>
      </c>
      <c r="BW205">
        <f t="shared" si="271"/>
        <v>2.4140347101024341E-3</v>
      </c>
      <c r="BX205">
        <f t="shared" si="271"/>
        <v>2.3278578062419595E-3</v>
      </c>
      <c r="BY205">
        <f t="shared" si="271"/>
        <v>2.2461325748256598E-3</v>
      </c>
      <c r="BZ205">
        <f t="shared" si="271"/>
        <v>2.1685442286364723E-3</v>
      </c>
      <c r="CA205">
        <f t="shared" si="271"/>
        <v>2.0948070923502669E-3</v>
      </c>
      <c r="CB205">
        <f t="shared" si="271"/>
        <v>2.0246612106048414E-3</v>
      </c>
      <c r="CC205">
        <f t="shared" si="271"/>
        <v>1.9578694378263274E-3</v>
      </c>
      <c r="CD205">
        <f t="shared" si="271"/>
        <v>1.894214928851665E-3</v>
      </c>
      <c r="CE205">
        <f t="shared" si="271"/>
        <v>1.8334989650682797E-3</v>
      </c>
      <c r="CF205">
        <f t="shared" si="277"/>
        <v>1.7755390630497547E-3</v>
      </c>
      <c r="CG205">
        <f t="shared" si="277"/>
        <v>1.7201673223272887E-3</v>
      </c>
      <c r="CH205">
        <f t="shared" si="277"/>
        <v>1.6672289766106996E-3</v>
      </c>
      <c r="CI205">
        <f t="shared" si="277"/>
        <v>1.6165811189128268E-3</v>
      </c>
      <c r="CJ205">
        <f t="shared" si="277"/>
        <v>1.5680915759778151E-3</v>
      </c>
      <c r="CK205">
        <f t="shared" si="277"/>
        <v>1.5216379114244036E-3</v>
      </c>
      <c r="CL205">
        <f t="shared" si="277"/>
        <v>1.4771065402869037E-3</v>
      </c>
      <c r="CM205">
        <f t="shared" si="277"/>
        <v>1.4343919403203688E-3</v>
      </c>
      <c r="CN205">
        <f t="shared" si="277"/>
        <v>1.3933959476500131E-3</v>
      </c>
      <c r="CO205">
        <f t="shared" si="277"/>
        <v>1.3540271261798659E-3</v>
      </c>
      <c r="CP205">
        <f t="shared" si="272"/>
        <v>1.3162002017040738E-3</v>
      </c>
      <c r="CQ205">
        <f t="shared" si="272"/>
        <v>1.2798355529431557E-3</v>
      </c>
      <c r="CR205">
        <f t="shared" si="272"/>
        <v>8.2423492971120936E-4</v>
      </c>
      <c r="CS205">
        <f t="shared" si="272"/>
        <v>5.3550265520591305E-4</v>
      </c>
      <c r="CT205">
        <f t="shared" si="272"/>
        <v>3.7095956582777989E-4</v>
      </c>
      <c r="CU205">
        <f t="shared" si="272"/>
        <v>2.5813325714341362E-4</v>
      </c>
      <c r="CV205">
        <f t="shared" si="272"/>
        <v>1.7630424729348217E-4</v>
      </c>
      <c r="CW205">
        <f t="shared" si="272"/>
        <v>1.1592594412563688E-4</v>
      </c>
      <c r="CX205">
        <f t="shared" si="272"/>
        <v>7.1612095743016899E-5</v>
      </c>
      <c r="CY205">
        <f t="shared" si="272"/>
        <v>3.9944597504457393E-5</v>
      </c>
      <c r="CZ205">
        <f t="shared" si="272"/>
        <v>1.8578966918763221E-5</v>
      </c>
      <c r="DA205">
        <f t="shared" si="272"/>
        <v>5.8154639058007421E-6</v>
      </c>
      <c r="DB205">
        <f t="shared" si="272"/>
        <v>3.6950841068839493E-7</v>
      </c>
      <c r="DC205">
        <f t="shared" si="272"/>
        <v>0</v>
      </c>
      <c r="DD205">
        <f t="shared" si="272"/>
        <v>0</v>
      </c>
      <c r="DE205">
        <f t="shared" si="272"/>
        <v>0</v>
      </c>
      <c r="DF205">
        <f t="shared" si="278"/>
        <v>0</v>
      </c>
      <c r="DG205">
        <f t="shared" si="278"/>
        <v>0</v>
      </c>
      <c r="DH205">
        <f t="shared" si="278"/>
        <v>0</v>
      </c>
      <c r="DI205">
        <f t="shared" si="278"/>
        <v>0</v>
      </c>
      <c r="DJ205">
        <f t="shared" si="278"/>
        <v>0</v>
      </c>
      <c r="DK205">
        <f t="shared" si="278"/>
        <v>0</v>
      </c>
      <c r="DL205">
        <f t="shared" si="278"/>
        <v>0</v>
      </c>
      <c r="DM205">
        <f t="shared" si="278"/>
        <v>0</v>
      </c>
      <c r="DN205">
        <f t="shared" si="278"/>
        <v>0</v>
      </c>
      <c r="DO205">
        <f t="shared" si="278"/>
        <v>0</v>
      </c>
      <c r="DP205">
        <f t="shared" si="278"/>
        <v>0</v>
      </c>
      <c r="DQ205">
        <f t="shared" si="278"/>
        <v>0</v>
      </c>
      <c r="DR205">
        <f t="shared" si="278"/>
        <v>0</v>
      </c>
      <c r="DS205">
        <f t="shared" si="278"/>
        <v>0</v>
      </c>
      <c r="DT205">
        <f t="shared" si="273"/>
        <v>0</v>
      </c>
      <c r="DU205">
        <f t="shared" si="273"/>
        <v>0</v>
      </c>
      <c r="DV205">
        <f t="shared" si="273"/>
        <v>0</v>
      </c>
      <c r="DW205">
        <f t="shared" si="273"/>
        <v>0</v>
      </c>
      <c r="DX205">
        <f t="shared" si="273"/>
        <v>0</v>
      </c>
      <c r="DY205">
        <f t="shared" si="273"/>
        <v>0</v>
      </c>
      <c r="DZ205">
        <f t="shared" si="273"/>
        <v>0</v>
      </c>
      <c r="EA205">
        <f t="shared" si="273"/>
        <v>0</v>
      </c>
      <c r="EB205">
        <f t="shared" si="273"/>
        <v>0</v>
      </c>
      <c r="EC205">
        <f t="shared" si="273"/>
        <v>0</v>
      </c>
      <c r="ED205">
        <f t="shared" si="279"/>
        <v>0</v>
      </c>
      <c r="EE205">
        <f t="shared" si="279"/>
        <v>0</v>
      </c>
      <c r="EF205">
        <f t="shared" si="279"/>
        <v>0</v>
      </c>
      <c r="EG205">
        <f t="shared" si="279"/>
        <v>0</v>
      </c>
      <c r="EH205">
        <f t="shared" si="279"/>
        <v>0</v>
      </c>
      <c r="EI205">
        <f t="shared" si="279"/>
        <v>0</v>
      </c>
      <c r="EJ205">
        <f t="shared" si="279"/>
        <v>0</v>
      </c>
      <c r="EK205">
        <f t="shared" si="279"/>
        <v>0</v>
      </c>
      <c r="EL205">
        <f t="shared" si="279"/>
        <v>0</v>
      </c>
      <c r="EM205">
        <f t="shared" si="279"/>
        <v>0</v>
      </c>
      <c r="EN205">
        <f t="shared" si="280"/>
        <v>0</v>
      </c>
      <c r="EO205">
        <f t="shared" si="280"/>
        <v>0</v>
      </c>
      <c r="EP205">
        <f t="shared" si="280"/>
        <v>0</v>
      </c>
      <c r="EQ205">
        <f t="shared" si="280"/>
        <v>0</v>
      </c>
      <c r="ER205">
        <f t="shared" si="280"/>
        <v>0</v>
      </c>
      <c r="ES205">
        <f t="shared" si="280"/>
        <v>0</v>
      </c>
      <c r="ET205">
        <f t="shared" si="280"/>
        <v>0</v>
      </c>
      <c r="EU205">
        <f t="shared" si="280"/>
        <v>0</v>
      </c>
      <c r="EV205">
        <f t="shared" si="280"/>
        <v>0</v>
      </c>
      <c r="EW205">
        <f t="shared" si="280"/>
        <v>0</v>
      </c>
      <c r="EX205">
        <f t="shared" si="280"/>
        <v>0</v>
      </c>
      <c r="EZ205">
        <f t="shared" si="266"/>
        <v>0.88814769794140669</v>
      </c>
      <c r="FB205">
        <f t="shared" si="267"/>
        <v>1.0289032814376375E-2</v>
      </c>
      <c r="FC205">
        <f t="shared" si="268"/>
        <v>0.2487004768943768</v>
      </c>
    </row>
    <row r="206" spans="1:159" x14ac:dyDescent="0.25">
      <c r="A206">
        <v>1295</v>
      </c>
      <c r="B206" s="19">
        <f>'Input spectra'!Y205</f>
        <v>4.1532971143959499E-2</v>
      </c>
      <c r="C206">
        <f>'Input spectra'!F205</f>
        <v>0</v>
      </c>
      <c r="D206">
        <f t="shared" si="274"/>
        <v>2.0653927966864227E-2</v>
      </c>
      <c r="E206">
        <f t="shared" si="274"/>
        <v>2.0418533957656835E-2</v>
      </c>
      <c r="F206">
        <f t="shared" si="274"/>
        <v>2.018473641449902E-2</v>
      </c>
      <c r="G206">
        <f t="shared" si="274"/>
        <v>1.9952526147389807E-2</v>
      </c>
      <c r="H206">
        <f t="shared" si="274"/>
        <v>1.9721894015082758E-2</v>
      </c>
      <c r="I206">
        <f t="shared" si="274"/>
        <v>1.9492830924839749E-2</v>
      </c>
      <c r="J206">
        <f t="shared" si="274"/>
        <v>1.9265327832185857E-2</v>
      </c>
      <c r="K206">
        <f t="shared" si="274"/>
        <v>1.9039375740665491E-2</v>
      </c>
      <c r="L206">
        <f t="shared" si="274"/>
        <v>1.8814965701599736E-2</v>
      </c>
      <c r="M206">
        <f t="shared" si="274"/>
        <v>1.8592088813844835E-2</v>
      </c>
      <c r="N206">
        <f t="shared" si="269"/>
        <v>1.8370736223551891E-2</v>
      </c>
      <c r="O206">
        <f t="shared" si="269"/>
        <v>1.8150899123927713E-2</v>
      </c>
      <c r="P206">
        <f t="shared" si="269"/>
        <v>1.7932568754996873E-2</v>
      </c>
      <c r="Q206">
        <f t="shared" si="269"/>
        <v>1.7715736403364886E-2</v>
      </c>
      <c r="R206">
        <f t="shared" si="269"/>
        <v>1.7500393401982568E-2</v>
      </c>
      <c r="S206">
        <f t="shared" ref="N206:AC222" si="281">S$2*EXP(- S$1 * ($C206*_c3+$B206))</f>
        <v>1.7286531129911544E-2</v>
      </c>
      <c r="T206">
        <f t="shared" si="281"/>
        <v>1.7074141012090923E-2</v>
      </c>
      <c r="U206">
        <f t="shared" si="281"/>
        <v>1.6863214519105062E-2</v>
      </c>
      <c r="V206">
        <f t="shared" si="281"/>
        <v>1.6653743166952534E-2</v>
      </c>
      <c r="W206">
        <f t="shared" si="281"/>
        <v>1.6445718516816175E-2</v>
      </c>
      <c r="X206">
        <f t="shared" si="281"/>
        <v>1.6239132174834286E-2</v>
      </c>
      <c r="Y206">
        <f t="shared" si="281"/>
        <v>1.6033975791872945E-2</v>
      </c>
      <c r="Z206">
        <f t="shared" si="281"/>
        <v>1.583024106329943E-2</v>
      </c>
      <c r="AA206">
        <f t="shared" si="281"/>
        <v>1.562791972875676E-2</v>
      </c>
      <c r="AB206">
        <f t="shared" si="281"/>
        <v>1.542700357193934E-2</v>
      </c>
      <c r="AC206">
        <f t="shared" si="281"/>
        <v>1.5227484420369704E-2</v>
      </c>
      <c r="AD206">
        <f t="shared" si="275"/>
        <v>1.5029354145176334E-2</v>
      </c>
      <c r="AE206">
        <f t="shared" si="275"/>
        <v>1.4832604660872616E-2</v>
      </c>
      <c r="AF206">
        <f t="shared" si="275"/>
        <v>1.4637227925136817E-2</v>
      </c>
      <c r="AG206">
        <f t="shared" si="275"/>
        <v>1.4443215938593179E-2</v>
      </c>
      <c r="AH206">
        <f t="shared" si="275"/>
        <v>1.4250560744594095E-2</v>
      </c>
      <c r="AI206">
        <f t="shared" si="275"/>
        <v>1.4059254429003312E-2</v>
      </c>
      <c r="AJ206">
        <f t="shared" si="275"/>
        <v>1.3869289119980246E-2</v>
      </c>
      <c r="AK206">
        <f t="shared" si="275"/>
        <v>1.3680656987765303E-2</v>
      </c>
      <c r="AL206">
        <f t="shared" si="275"/>
        <v>1.3493350244466297E-2</v>
      </c>
      <c r="AM206">
        <f t="shared" si="275"/>
        <v>1.3307361143845904E-2</v>
      </c>
      <c r="AN206">
        <f t="shared" si="275"/>
        <v>1.3122681981110133E-2</v>
      </c>
      <c r="AO206">
        <f t="shared" si="275"/>
        <v>1.2939305092697874E-2</v>
      </c>
      <c r="AP206">
        <f t="shared" si="275"/>
        <v>1.2757222856071445E-2</v>
      </c>
      <c r="AQ206">
        <f t="shared" si="275"/>
        <v>1.257642768950819E-2</v>
      </c>
      <c r="AR206">
        <f t="shared" si="270"/>
        <v>1.2396912051893094E-2</v>
      </c>
      <c r="AS206">
        <f t="shared" si="270"/>
        <v>1.2218668442512404E-2</v>
      </c>
      <c r="AT206">
        <f t="shared" si="270"/>
        <v>1.2041689400848274E-2</v>
      </c>
      <c r="AU206">
        <f t="shared" si="270"/>
        <v>1.1865967506374428E-2</v>
      </c>
      <c r="AV206">
        <f t="shared" si="270"/>
        <v>1.16914953783528E-2</v>
      </c>
      <c r="AW206">
        <f t="shared" ref="AR206:BG222" si="282">AW$2*EXP(- AW$1 * ($C206*_c3+$B206))</f>
        <v>1.1518265675631198E-2</v>
      </c>
      <c r="AX206">
        <f t="shared" si="282"/>
        <v>1.0242240669021997E-2</v>
      </c>
      <c r="AY206">
        <f t="shared" si="282"/>
        <v>8.7545342909634439E-3</v>
      </c>
      <c r="AZ206">
        <f t="shared" si="282"/>
        <v>7.8832658912230315E-3</v>
      </c>
      <c r="BA206">
        <f t="shared" si="282"/>
        <v>7.2235567502171557E-3</v>
      </c>
      <c r="BB206">
        <f t="shared" si="282"/>
        <v>6.6846248109116747E-3</v>
      </c>
      <c r="BC206">
        <f t="shared" si="282"/>
        <v>6.2271376134024666E-3</v>
      </c>
      <c r="BD206">
        <f t="shared" si="282"/>
        <v>5.8295528729069325E-3</v>
      </c>
      <c r="BE206">
        <f t="shared" si="282"/>
        <v>5.4784467090845919E-3</v>
      </c>
      <c r="BF206">
        <f t="shared" si="282"/>
        <v>5.1647334916502833E-3</v>
      </c>
      <c r="BG206">
        <f t="shared" si="282"/>
        <v>4.8818995993911577E-3</v>
      </c>
      <c r="BH206">
        <f t="shared" si="276"/>
        <v>4.6250734686014601E-3</v>
      </c>
      <c r="BI206">
        <f t="shared" si="276"/>
        <v>4.3904917936781326E-3</v>
      </c>
      <c r="BJ206">
        <f t="shared" si="276"/>
        <v>4.175172325047917E-3</v>
      </c>
      <c r="BK206">
        <f t="shared" si="276"/>
        <v>3.9767026543736685E-3</v>
      </c>
      <c r="BL206">
        <f t="shared" si="276"/>
        <v>3.7930980431015427E-3</v>
      </c>
      <c r="BM206">
        <f t="shared" si="276"/>
        <v>3.6227023585502613E-3</v>
      </c>
      <c r="BN206">
        <f t="shared" si="276"/>
        <v>3.4641170137389098E-3</v>
      </c>
      <c r="BO206">
        <f t="shared" si="276"/>
        <v>3.3161487196028735E-3</v>
      </c>
      <c r="BP206">
        <f t="shared" si="276"/>
        <v>3.1777702433651114E-3</v>
      </c>
      <c r="BQ206">
        <f t="shared" si="276"/>
        <v>3.0480903854487678E-3</v>
      </c>
      <c r="BR206">
        <f t="shared" si="276"/>
        <v>2.9263306340925849E-3</v>
      </c>
      <c r="BS206">
        <f t="shared" si="276"/>
        <v>2.8118067508486094E-3</v>
      </c>
      <c r="BT206">
        <f t="shared" si="276"/>
        <v>2.7039140596484242E-3</v>
      </c>
      <c r="BU206">
        <f t="shared" si="276"/>
        <v>2.602115560264896E-3</v>
      </c>
      <c r="BV206">
        <f t="shared" si="271"/>
        <v>2.5059322253473551E-3</v>
      </c>
      <c r="BW206">
        <f t="shared" si="271"/>
        <v>2.414935006565326E-3</v>
      </c>
      <c r="BX206">
        <f t="shared" si="271"/>
        <v>2.3287381935445895E-3</v>
      </c>
      <c r="BY206">
        <f t="shared" si="271"/>
        <v>2.2469938545277195E-3</v>
      </c>
      <c r="BZ206">
        <f t="shared" si="271"/>
        <v>2.1693871500955988E-3</v>
      </c>
      <c r="CA206">
        <f t="shared" si="271"/>
        <v>2.0956323575763267E-3</v>
      </c>
      <c r="CB206">
        <f t="shared" si="271"/>
        <v>2.0254694785247778E-3</v>
      </c>
      <c r="CC206">
        <f t="shared" si="271"/>
        <v>1.9586613280475032E-3</v>
      </c>
      <c r="CD206">
        <f t="shared" si="271"/>
        <v>1.8949910249961969E-3</v>
      </c>
      <c r="CE206">
        <f t="shared" si="271"/>
        <v>1.8342598177384906E-3</v>
      </c>
      <c r="CF206">
        <f t="shared" si="277"/>
        <v>1.7762851924749449E-3</v>
      </c>
      <c r="CG206">
        <f t="shared" si="277"/>
        <v>1.7208992207339547E-3</v>
      </c>
      <c r="CH206">
        <f t="shared" si="277"/>
        <v>1.667947110351755E-3</v>
      </c>
      <c r="CI206">
        <f t="shared" si="277"/>
        <v>1.6172859303859807E-3</v>
      </c>
      <c r="CJ206">
        <f t="shared" si="277"/>
        <v>1.5687834853588046E-3</v>
      </c>
      <c r="CK206">
        <f t="shared" si="277"/>
        <v>1.5223173182370706E-3</v>
      </c>
      <c r="CL206">
        <f t="shared" si="277"/>
        <v>1.477773824829021E-3</v>
      </c>
      <c r="CM206">
        <f t="shared" si="277"/>
        <v>1.4350474649615264E-3</v>
      </c>
      <c r="CN206">
        <f t="shared" si="277"/>
        <v>1.3940400580156941E-3</v>
      </c>
      <c r="CO206">
        <f t="shared" si="277"/>
        <v>1.3546601522339953E-3</v>
      </c>
      <c r="CP206">
        <f t="shared" si="272"/>
        <v>1.316822458740749E-3</v>
      </c>
      <c r="CQ206">
        <f t="shared" si="272"/>
        <v>1.2804473424969395E-3</v>
      </c>
      <c r="CR206">
        <f t="shared" si="272"/>
        <v>8.2463326288587525E-4</v>
      </c>
      <c r="CS206">
        <f t="shared" si="272"/>
        <v>5.3576426461061965E-4</v>
      </c>
      <c r="CT206">
        <f t="shared" si="272"/>
        <v>3.7114274004493557E-4</v>
      </c>
      <c r="CU206">
        <f t="shared" ref="CP206:DE222" si="283">CU$2*EXP(- CU$1 * ($C206*_c3+$B206))</f>
        <v>2.5826207575770923E-4</v>
      </c>
      <c r="CV206">
        <f t="shared" si="283"/>
        <v>1.7639315639160494E-4</v>
      </c>
      <c r="CW206">
        <f t="shared" si="283"/>
        <v>1.1598501395458829E-4</v>
      </c>
      <c r="CX206">
        <f t="shared" si="283"/>
        <v>7.164896182098633E-5</v>
      </c>
      <c r="CY206">
        <f t="shared" si="283"/>
        <v>3.9965370965623123E-5</v>
      </c>
      <c r="CZ206">
        <f t="shared" si="283"/>
        <v>1.8588726660385173E-5</v>
      </c>
      <c r="DA206">
        <f t="shared" si="283"/>
        <v>5.8185493922099505E-6</v>
      </c>
      <c r="DB206">
        <f t="shared" si="283"/>
        <v>3.6970640081797306E-7</v>
      </c>
      <c r="DC206">
        <f t="shared" si="283"/>
        <v>0</v>
      </c>
      <c r="DD206">
        <f t="shared" si="283"/>
        <v>0</v>
      </c>
      <c r="DE206">
        <f t="shared" si="283"/>
        <v>0</v>
      </c>
      <c r="DF206">
        <f t="shared" si="278"/>
        <v>0</v>
      </c>
      <c r="DG206">
        <f t="shared" si="278"/>
        <v>0</v>
      </c>
      <c r="DH206">
        <f t="shared" si="278"/>
        <v>0</v>
      </c>
      <c r="DI206">
        <f t="shared" si="278"/>
        <v>0</v>
      </c>
      <c r="DJ206">
        <f t="shared" si="278"/>
        <v>0</v>
      </c>
      <c r="DK206">
        <f t="shared" si="278"/>
        <v>0</v>
      </c>
      <c r="DL206">
        <f t="shared" si="278"/>
        <v>0</v>
      </c>
      <c r="DM206">
        <f t="shared" si="278"/>
        <v>0</v>
      </c>
      <c r="DN206">
        <f t="shared" si="278"/>
        <v>0</v>
      </c>
      <c r="DO206">
        <f t="shared" si="278"/>
        <v>0</v>
      </c>
      <c r="DP206">
        <f t="shared" si="278"/>
        <v>0</v>
      </c>
      <c r="DQ206">
        <f t="shared" si="278"/>
        <v>0</v>
      </c>
      <c r="DR206">
        <f t="shared" si="278"/>
        <v>0</v>
      </c>
      <c r="DS206">
        <f t="shared" si="278"/>
        <v>0</v>
      </c>
      <c r="DT206">
        <f t="shared" si="273"/>
        <v>0</v>
      </c>
      <c r="DU206">
        <f t="shared" si="273"/>
        <v>0</v>
      </c>
      <c r="DV206">
        <f t="shared" si="273"/>
        <v>0</v>
      </c>
      <c r="DW206">
        <f t="shared" si="273"/>
        <v>0</v>
      </c>
      <c r="DX206">
        <f t="shared" si="273"/>
        <v>0</v>
      </c>
      <c r="DY206">
        <f t="shared" si="273"/>
        <v>0</v>
      </c>
      <c r="DZ206">
        <f t="shared" si="273"/>
        <v>0</v>
      </c>
      <c r="EA206">
        <f t="shared" si="273"/>
        <v>0</v>
      </c>
      <c r="EB206">
        <f t="shared" si="273"/>
        <v>0</v>
      </c>
      <c r="EC206">
        <f t="shared" si="273"/>
        <v>0</v>
      </c>
      <c r="ED206">
        <f t="shared" si="279"/>
        <v>0</v>
      </c>
      <c r="EE206">
        <f t="shared" si="279"/>
        <v>0</v>
      </c>
      <c r="EF206">
        <f t="shared" si="279"/>
        <v>0</v>
      </c>
      <c r="EG206">
        <f t="shared" si="279"/>
        <v>0</v>
      </c>
      <c r="EH206">
        <f t="shared" si="279"/>
        <v>0</v>
      </c>
      <c r="EI206">
        <f t="shared" si="279"/>
        <v>0</v>
      </c>
      <c r="EJ206">
        <f t="shared" si="279"/>
        <v>0</v>
      </c>
      <c r="EK206">
        <f t="shared" si="279"/>
        <v>0</v>
      </c>
      <c r="EL206">
        <f t="shared" si="279"/>
        <v>0</v>
      </c>
      <c r="EM206">
        <f t="shared" si="279"/>
        <v>0</v>
      </c>
      <c r="EN206">
        <f t="shared" si="280"/>
        <v>0</v>
      </c>
      <c r="EO206">
        <f t="shared" si="280"/>
        <v>0</v>
      </c>
      <c r="EP206">
        <f t="shared" si="280"/>
        <v>0</v>
      </c>
      <c r="EQ206">
        <f t="shared" si="280"/>
        <v>0</v>
      </c>
      <c r="ER206">
        <f t="shared" si="280"/>
        <v>0</v>
      </c>
      <c r="ES206">
        <f t="shared" si="280"/>
        <v>0</v>
      </c>
      <c r="ET206">
        <f t="shared" si="280"/>
        <v>0</v>
      </c>
      <c r="EU206">
        <f t="shared" si="280"/>
        <v>0</v>
      </c>
      <c r="EV206">
        <f t="shared" si="280"/>
        <v>0</v>
      </c>
      <c r="EW206">
        <f t="shared" si="280"/>
        <v>0</v>
      </c>
      <c r="EX206">
        <f t="shared" si="280"/>
        <v>0</v>
      </c>
      <c r="EZ206">
        <f t="shared" si="266"/>
        <v>0.88827656646664033</v>
      </c>
      <c r="FB206">
        <f t="shared" si="267"/>
        <v>1.0276173487067275E-2</v>
      </c>
      <c r="FC206">
        <f t="shared" si="268"/>
        <v>0.24870211797265276</v>
      </c>
    </row>
    <row r="207" spans="1:159" x14ac:dyDescent="0.25">
      <c r="A207">
        <v>1300</v>
      </c>
      <c r="B207" s="19">
        <f>'Input spectra'!Y206</f>
        <v>4.1480453804805903E-2</v>
      </c>
      <c r="C207">
        <f>'Input spectra'!F206</f>
        <v>0</v>
      </c>
      <c r="D207">
        <f t="shared" si="274"/>
        <v>2.0653927966864227E-2</v>
      </c>
      <c r="E207">
        <f t="shared" si="274"/>
        <v>2.0418641190645702E-2</v>
      </c>
      <c r="F207">
        <f t="shared" si="274"/>
        <v>2.0184948425342044E-2</v>
      </c>
      <c r="G207">
        <f t="shared" si="274"/>
        <v>1.9952840505940983E-2</v>
      </c>
      <c r="H207">
        <f t="shared" si="274"/>
        <v>1.9722308315993038E-2</v>
      </c>
      <c r="I207">
        <f t="shared" si="274"/>
        <v>1.9493342787366506E-2</v>
      </c>
      <c r="J207">
        <f t="shared" si="274"/>
        <v>1.9265934900003681E-2</v>
      </c>
      <c r="K207">
        <f t="shared" si="274"/>
        <v>1.904007568167821E-2</v>
      </c>
      <c r="L207">
        <f t="shared" si="274"/>
        <v>1.8815756207753664E-2</v>
      </c>
      <c r="M207">
        <f t="shared" si="274"/>
        <v>1.8592967600943304E-2</v>
      </c>
      <c r="N207">
        <f t="shared" si="281"/>
        <v>1.8371701031070983E-2</v>
      </c>
      <c r="O207">
        <f t="shared" si="281"/>
        <v>1.8151947714833243E-2</v>
      </c>
      <c r="P207">
        <f t="shared" si="281"/>
        <v>1.7933698915562554E-2</v>
      </c>
      <c r="Q207">
        <f t="shared" si="281"/>
        <v>1.7716945942991755E-2</v>
      </c>
      <c r="R207">
        <f t="shared" si="281"/>
        <v>1.7501680153019564E-2</v>
      </c>
      <c r="S207">
        <f t="shared" si="281"/>
        <v>1.7287892947477325E-2</v>
      </c>
      <c r="T207">
        <f t="shared" si="281"/>
        <v>1.7075575773896838E-2</v>
      </c>
      <c r="U207">
        <f t="shared" si="281"/>
        <v>1.6864720125279332E-2</v>
      </c>
      <c r="V207">
        <f t="shared" si="281"/>
        <v>1.6655317539865586E-2</v>
      </c>
      <c r="W207">
        <f t="shared" si="281"/>
        <v>1.6447359600907163E-2</v>
      </c>
      <c r="X207">
        <f t="shared" si="281"/>
        <v>1.624083793643875E-2</v>
      </c>
      <c r="Y207">
        <f t="shared" si="281"/>
        <v>1.6035744219051642E-2</v>
      </c>
      <c r="Z207">
        <f t="shared" si="281"/>
        <v>1.5832070165668313E-2</v>
      </c>
      <c r="AA207">
        <f t="shared" si="281"/>
        <v>1.5629807537318068E-2</v>
      </c>
      <c r="AB207">
        <f t="shared" si="281"/>
        <v>1.5428948138913852E-2</v>
      </c>
      <c r="AC207">
        <f t="shared" si="281"/>
        <v>1.5229483819030104E-2</v>
      </c>
      <c r="AD207">
        <f t="shared" si="275"/>
        <v>1.50314064696817E-2</v>
      </c>
      <c r="AE207">
        <f t="shared" si="275"/>
        <v>1.4834708026104006E-2</v>
      </c>
      <c r="AF207">
        <f t="shared" si="275"/>
        <v>1.463938046653398E-2</v>
      </c>
      <c r="AG207">
        <f t="shared" si="275"/>
        <v>1.4445415811992355E-2</v>
      </c>
      <c r="AH207">
        <f t="shared" si="275"/>
        <v>1.4252806126066898E-2</v>
      </c>
      <c r="AI207">
        <f t="shared" si="275"/>
        <v>1.406154351469672E-2</v>
      </c>
      <c r="AJ207">
        <f t="shared" si="275"/>
        <v>1.3871620125957638E-2</v>
      </c>
      <c r="AK207">
        <f t="shared" si="275"/>
        <v>1.3683028149848593E-2</v>
      </c>
      <c r="AL207">
        <f t="shared" si="275"/>
        <v>1.349575981807913E-2</v>
      </c>
      <c r="AM207">
        <f t="shared" si="275"/>
        <v>1.3309807403857893E-2</v>
      </c>
      <c r="AN207">
        <f t="shared" si="275"/>
        <v>1.3125163221682163E-2</v>
      </c>
      <c r="AO207">
        <f t="shared" si="275"/>
        <v>1.2941819627128448E-2</v>
      </c>
      <c r="AP207">
        <f t="shared" si="275"/>
        <v>1.2759769016644076E-2</v>
      </c>
      <c r="AQ207">
        <f t="shared" si="275"/>
        <v>1.257900382733981E-2</v>
      </c>
      <c r="AR207">
        <f t="shared" si="282"/>
        <v>1.2399516536783494E-2</v>
      </c>
      <c r="AS207">
        <f t="shared" si="282"/>
        <v>1.2221299662794713E-2</v>
      </c>
      <c r="AT207">
        <f t="shared" si="282"/>
        <v>1.2044345763240417E-2</v>
      </c>
      <c r="AU207">
        <f t="shared" si="282"/>
        <v>1.1868647435831629E-2</v>
      </c>
      <c r="AV207">
        <f t="shared" si="282"/>
        <v>1.1694197317921057E-2</v>
      </c>
      <c r="AW207">
        <f t="shared" si="282"/>
        <v>1.1520988086301765E-2</v>
      </c>
      <c r="AX207">
        <f t="shared" si="282"/>
        <v>1.024471528596242E-2</v>
      </c>
      <c r="AY207">
        <f t="shared" si="282"/>
        <v>8.7566954524523344E-3</v>
      </c>
      <c r="AZ207">
        <f t="shared" si="282"/>
        <v>7.8852533808314515E-3</v>
      </c>
      <c r="BA207">
        <f t="shared" si="282"/>
        <v>7.2254158631150272E-3</v>
      </c>
      <c r="BB207">
        <f t="shared" si="282"/>
        <v>6.686380334931759E-3</v>
      </c>
      <c r="BC207">
        <f t="shared" si="282"/>
        <v>6.2288057035416117E-3</v>
      </c>
      <c r="BD207">
        <f t="shared" si="282"/>
        <v>5.8311450838533811E-3</v>
      </c>
      <c r="BE207">
        <f t="shared" si="282"/>
        <v>5.4799718025758896E-3</v>
      </c>
      <c r="BF207">
        <f t="shared" si="282"/>
        <v>5.1661983848839237E-3</v>
      </c>
      <c r="BG207">
        <f t="shared" si="282"/>
        <v>4.8833099171365878E-3</v>
      </c>
      <c r="BH207">
        <f t="shared" si="276"/>
        <v>4.6264338893305303E-3</v>
      </c>
      <c r="BI207">
        <f t="shared" si="276"/>
        <v>4.3918062790086459E-3</v>
      </c>
      <c r="BJ207">
        <f t="shared" si="276"/>
        <v>4.1764442786148834E-3</v>
      </c>
      <c r="BK207">
        <f t="shared" si="276"/>
        <v>3.9779350357597876E-3</v>
      </c>
      <c r="BL207">
        <f t="shared" si="276"/>
        <v>3.7942934519289589E-3</v>
      </c>
      <c r="BM207">
        <f t="shared" si="276"/>
        <v>3.6238630980644751E-3</v>
      </c>
      <c r="BN207">
        <f t="shared" si="276"/>
        <v>3.4652451398821961E-3</v>
      </c>
      <c r="BO207">
        <f t="shared" si="276"/>
        <v>3.3172460795627464E-3</v>
      </c>
      <c r="BP207">
        <f t="shared" si="276"/>
        <v>3.1788385063232921E-3</v>
      </c>
      <c r="BQ207">
        <f t="shared" si="276"/>
        <v>3.0491310674412042E-3</v>
      </c>
      <c r="BR207">
        <f t="shared" si="276"/>
        <v>2.9273451183492224E-3</v>
      </c>
      <c r="BS207">
        <f t="shared" si="276"/>
        <v>2.8127963046123976E-3</v>
      </c>
      <c r="BT207">
        <f t="shared" si="276"/>
        <v>2.7048798482160021E-3</v>
      </c>
      <c r="BU207">
        <f t="shared" si="276"/>
        <v>2.6030586588089437E-3</v>
      </c>
      <c r="BV207">
        <f t="shared" si="271"/>
        <v>2.5068536289488286E-3</v>
      </c>
      <c r="BW207">
        <f t="shared" si="271"/>
        <v>2.4158356387871524E-3</v>
      </c>
      <c r="BX207">
        <f t="shared" si="271"/>
        <v>2.3296189138064748E-3</v>
      </c>
      <c r="BY207">
        <f t="shared" si="271"/>
        <v>2.2478554644875448E-3</v>
      </c>
      <c r="BZ207">
        <f t="shared" si="271"/>
        <v>2.1702303992015286E-3</v>
      </c>
      <c r="CA207">
        <f t="shared" si="271"/>
        <v>2.0964579479219145E-3</v>
      </c>
      <c r="CB207">
        <f t="shared" si="271"/>
        <v>2.0262780691145152E-3</v>
      </c>
      <c r="CC207">
        <f t="shared" si="271"/>
        <v>1.9594535385607835E-3</v>
      </c>
      <c r="CD207">
        <f t="shared" si="271"/>
        <v>1.8957674391221868E-3</v>
      </c>
      <c r="CE207">
        <f t="shared" si="271"/>
        <v>1.8350209861420594E-3</v>
      </c>
      <c r="CF207">
        <f t="shared" si="277"/>
        <v>1.7770316354438528E-3</v>
      </c>
      <c r="CG207">
        <f t="shared" si="277"/>
        <v>1.7216314305494417E-3</v>
      </c>
      <c r="CH207">
        <f t="shared" si="277"/>
        <v>1.6686655534180902E-3</v>
      </c>
      <c r="CI207">
        <f t="shared" si="277"/>
        <v>1.6179910491491349E-3</v>
      </c>
      <c r="CJ207">
        <f t="shared" si="277"/>
        <v>1.5694757000399428E-3</v>
      </c>
      <c r="CK207">
        <f t="shared" si="277"/>
        <v>1.5229970284028637E-3</v>
      </c>
      <c r="CL207">
        <f t="shared" si="277"/>
        <v>1.4784414108176809E-3</v>
      </c>
      <c r="CM207">
        <f t="shared" si="277"/>
        <v>1.4357032891808834E-3</v>
      </c>
      <c r="CN207">
        <f t="shared" si="277"/>
        <v>1.394684466127442E-3</v>
      </c>
      <c r="CO207">
        <f t="shared" si="277"/>
        <v>1.3552934742363939E-3</v>
      </c>
      <c r="CP207">
        <f t="shared" si="283"/>
        <v>1.3174450099604966E-3</v>
      </c>
      <c r="CQ207">
        <f t="shared" si="283"/>
        <v>1.2810594244995906E-3</v>
      </c>
      <c r="CR207">
        <f t="shared" si="283"/>
        <v>8.250317885655083E-4</v>
      </c>
      <c r="CS207">
        <f t="shared" si="283"/>
        <v>5.3602600181951144E-4</v>
      </c>
      <c r="CT207">
        <f t="shared" si="283"/>
        <v>3.7132600471074633E-4</v>
      </c>
      <c r="CU207">
        <f t="shared" si="283"/>
        <v>2.5839095865754316E-4</v>
      </c>
      <c r="CV207">
        <f t="shared" si="283"/>
        <v>1.7648211032601411E-4</v>
      </c>
      <c r="CW207">
        <f t="shared" si="283"/>
        <v>1.1604411388245088E-4</v>
      </c>
      <c r="CX207">
        <f t="shared" si="283"/>
        <v>7.1685846877700768E-5</v>
      </c>
      <c r="CY207">
        <f t="shared" si="283"/>
        <v>3.9986155230169437E-5</v>
      </c>
      <c r="CZ207">
        <f t="shared" si="283"/>
        <v>1.8598491528909866E-5</v>
      </c>
      <c r="DA207">
        <f t="shared" si="283"/>
        <v>5.8216365156728032E-6</v>
      </c>
      <c r="DB207">
        <f t="shared" si="283"/>
        <v>3.6990449703469363E-7</v>
      </c>
      <c r="DC207">
        <f t="shared" si="283"/>
        <v>0</v>
      </c>
      <c r="DD207">
        <f t="shared" si="283"/>
        <v>0</v>
      </c>
      <c r="DE207">
        <f t="shared" si="283"/>
        <v>0</v>
      </c>
      <c r="DF207">
        <f t="shared" si="278"/>
        <v>0</v>
      </c>
      <c r="DG207">
        <f t="shared" si="278"/>
        <v>0</v>
      </c>
      <c r="DH207">
        <f t="shared" si="278"/>
        <v>0</v>
      </c>
      <c r="DI207">
        <f t="shared" si="278"/>
        <v>0</v>
      </c>
      <c r="DJ207">
        <f t="shared" si="278"/>
        <v>0</v>
      </c>
      <c r="DK207">
        <f t="shared" si="278"/>
        <v>0</v>
      </c>
      <c r="DL207">
        <f t="shared" si="278"/>
        <v>0</v>
      </c>
      <c r="DM207">
        <f t="shared" si="278"/>
        <v>0</v>
      </c>
      <c r="DN207">
        <f t="shared" si="278"/>
        <v>0</v>
      </c>
      <c r="DO207">
        <f t="shared" si="278"/>
        <v>0</v>
      </c>
      <c r="DP207">
        <f t="shared" si="278"/>
        <v>0</v>
      </c>
      <c r="DQ207">
        <f t="shared" si="278"/>
        <v>0</v>
      </c>
      <c r="DR207">
        <f t="shared" si="278"/>
        <v>0</v>
      </c>
      <c r="DS207">
        <f t="shared" si="278"/>
        <v>0</v>
      </c>
      <c r="DT207">
        <f t="shared" si="273"/>
        <v>0</v>
      </c>
      <c r="DU207">
        <f t="shared" si="273"/>
        <v>0</v>
      </c>
      <c r="DV207">
        <f t="shared" si="273"/>
        <v>0</v>
      </c>
      <c r="DW207">
        <f t="shared" si="273"/>
        <v>0</v>
      </c>
      <c r="DX207">
        <f t="shared" si="273"/>
        <v>0</v>
      </c>
      <c r="DY207">
        <f t="shared" si="273"/>
        <v>0</v>
      </c>
      <c r="DZ207">
        <f t="shared" si="273"/>
        <v>0</v>
      </c>
      <c r="EA207">
        <f t="shared" si="273"/>
        <v>0</v>
      </c>
      <c r="EB207">
        <f t="shared" si="273"/>
        <v>0</v>
      </c>
      <c r="EC207">
        <f t="shared" si="273"/>
        <v>0</v>
      </c>
      <c r="ED207">
        <f t="shared" si="279"/>
        <v>0</v>
      </c>
      <c r="EE207">
        <f t="shared" si="279"/>
        <v>0</v>
      </c>
      <c r="EF207">
        <f t="shared" si="279"/>
        <v>0</v>
      </c>
      <c r="EG207">
        <f t="shared" si="279"/>
        <v>0</v>
      </c>
      <c r="EH207">
        <f t="shared" si="279"/>
        <v>0</v>
      </c>
      <c r="EI207">
        <f t="shared" si="279"/>
        <v>0</v>
      </c>
      <c r="EJ207">
        <f t="shared" si="279"/>
        <v>0</v>
      </c>
      <c r="EK207">
        <f t="shared" si="279"/>
        <v>0</v>
      </c>
      <c r="EL207">
        <f t="shared" si="279"/>
        <v>0</v>
      </c>
      <c r="EM207">
        <f t="shared" si="279"/>
        <v>0</v>
      </c>
      <c r="EN207">
        <f t="shared" si="280"/>
        <v>0</v>
      </c>
      <c r="EO207">
        <f t="shared" si="280"/>
        <v>0</v>
      </c>
      <c r="EP207">
        <f t="shared" si="280"/>
        <v>0</v>
      </c>
      <c r="EQ207">
        <f t="shared" si="280"/>
        <v>0</v>
      </c>
      <c r="ER207">
        <f t="shared" si="280"/>
        <v>0</v>
      </c>
      <c r="ES207">
        <f t="shared" si="280"/>
        <v>0</v>
      </c>
      <c r="ET207">
        <f t="shared" si="280"/>
        <v>0</v>
      </c>
      <c r="EU207">
        <f t="shared" si="280"/>
        <v>0</v>
      </c>
      <c r="EV207">
        <f t="shared" si="280"/>
        <v>0</v>
      </c>
      <c r="EW207">
        <f t="shared" si="280"/>
        <v>0</v>
      </c>
      <c r="EX207">
        <f t="shared" si="280"/>
        <v>0</v>
      </c>
      <c r="EZ207">
        <f t="shared" si="266"/>
        <v>0.88840546402806064</v>
      </c>
      <c r="FB207">
        <f t="shared" si="267"/>
        <v>1.0263313822084841E-2</v>
      </c>
      <c r="FC207">
        <f t="shared" si="268"/>
        <v>0.24870375905114794</v>
      </c>
    </row>
    <row r="208" spans="1:159" x14ac:dyDescent="0.25">
      <c r="A208">
        <v>1305</v>
      </c>
      <c r="B208" s="19">
        <f>'Input spectra'!Y207</f>
        <v>4.14279364656523E-2</v>
      </c>
      <c r="C208">
        <f>'Input spectra'!F207</f>
        <v>0</v>
      </c>
      <c r="D208">
        <f t="shared" si="274"/>
        <v>2.0653927966864227E-2</v>
      </c>
      <c r="E208">
        <f t="shared" si="274"/>
        <v>2.0418748424197729E-2</v>
      </c>
      <c r="F208">
        <f t="shared" si="274"/>
        <v>2.0185160438411929E-2</v>
      </c>
      <c r="G208">
        <f t="shared" si="274"/>
        <v>1.9953154869444985E-2</v>
      </c>
      <c r="H208">
        <f t="shared" si="274"/>
        <v>1.9722722625606599E-2</v>
      </c>
      <c r="I208">
        <f t="shared" si="274"/>
        <v>1.9493854663334267E-2</v>
      </c>
      <c r="J208">
        <f t="shared" si="274"/>
        <v>1.9266541986950762E-2</v>
      </c>
      <c r="K208">
        <f t="shared" si="274"/>
        <v>1.9040775648422728E-2</v>
      </c>
      <c r="L208">
        <f t="shared" si="274"/>
        <v>1.8816546747120515E-2</v>
      </c>
      <c r="M208">
        <f t="shared" si="274"/>
        <v>1.8593846429579158E-2</v>
      </c>
      <c r="N208">
        <f t="shared" si="281"/>
        <v>1.8372665889260533E-2</v>
      </c>
      <c r="O208">
        <f t="shared" si="281"/>
        <v>1.8152996366316645E-2</v>
      </c>
      <c r="P208">
        <f t="shared" si="281"/>
        <v>1.7934829147354114E-2</v>
      </c>
      <c r="Q208">
        <f t="shared" si="281"/>
        <v>1.7718155565199786E-2</v>
      </c>
      <c r="R208">
        <f t="shared" si="281"/>
        <v>1.7502966998667477E-2</v>
      </c>
      <c r="S208">
        <f t="shared" si="281"/>
        <v>1.7289254872325886E-2</v>
      </c>
      <c r="T208">
        <f t="shared" si="281"/>
        <v>1.7077010656267617E-2</v>
      </c>
      <c r="U208">
        <f t="shared" si="281"/>
        <v>1.6866225865879332E-2</v>
      </c>
      <c r="V208">
        <f t="shared" si="281"/>
        <v>1.6656892061613051E-2</v>
      </c>
      <c r="W208">
        <f t="shared" si="281"/>
        <v>1.644900084875852E-2</v>
      </c>
      <c r="X208">
        <f t="shared" si="281"/>
        <v>1.6242543877216745E-2</v>
      </c>
      <c r="Y208">
        <f t="shared" si="281"/>
        <v>1.6037512841274588E-2</v>
      </c>
      <c r="Z208">
        <f t="shared" si="281"/>
        <v>1.5833899479380503E-2</v>
      </c>
      <c r="AA208">
        <f t="shared" si="281"/>
        <v>1.5631695573921318E-2</v>
      </c>
      <c r="AB208">
        <f t="shared" si="281"/>
        <v>1.5430892951000173E-2</v>
      </c>
      <c r="AC208">
        <f t="shared" si="281"/>
        <v>1.5231483480215484E-2</v>
      </c>
      <c r="AD208">
        <f t="shared" si="275"/>
        <v>1.5033459074441017E-2</v>
      </c>
      <c r="AE208">
        <f t="shared" si="275"/>
        <v>1.4836811689607031E-2</v>
      </c>
      <c r="AF208">
        <f t="shared" si="275"/>
        <v>1.4641533324482507E-2</v>
      </c>
      <c r="AG208">
        <f t="shared" si="275"/>
        <v>1.4447616020458387E-2</v>
      </c>
      <c r="AH208">
        <f t="shared" si="275"/>
        <v>1.4255051861331953E-2</v>
      </c>
      <c r="AI208">
        <f t="shared" si="275"/>
        <v>1.4063832973092202E-2</v>
      </c>
      <c r="AJ208">
        <f t="shared" si="275"/>
        <v>1.3873951523706287E-2</v>
      </c>
      <c r="AK208">
        <f t="shared" si="275"/>
        <v>1.3685399722907004E-2</v>
      </c>
      <c r="AL208">
        <f t="shared" si="275"/>
        <v>1.3498169821981319E-2</v>
      </c>
      <c r="AM208">
        <f t="shared" si="275"/>
        <v>1.331225411355994E-2</v>
      </c>
      <c r="AN208">
        <f t="shared" si="275"/>
        <v>1.3127644931407889E-2</v>
      </c>
      <c r="AO208">
        <f t="shared" si="275"/>
        <v>1.2944334650216131E-2</v>
      </c>
      <c r="AP208">
        <f t="shared" si="275"/>
        <v>1.2762315685394212E-2</v>
      </c>
      <c r="AQ208">
        <f t="shared" si="275"/>
        <v>1.2581580492863892E-2</v>
      </c>
      <c r="AR208">
        <f t="shared" si="282"/>
        <v>1.2402121568853831E-2</v>
      </c>
      <c r="AS208">
        <f t="shared" si="282"/>
        <v>1.2223931449695241E-2</v>
      </c>
      <c r="AT208">
        <f t="shared" si="282"/>
        <v>1.2047002711618541E-2</v>
      </c>
      <c r="AU208">
        <f t="shared" si="282"/>
        <v>1.1871327970551055E-2</v>
      </c>
      <c r="AV208">
        <f t="shared" si="282"/>
        <v>1.1696899881915633E-2</v>
      </c>
      <c r="AW208">
        <f t="shared" si="282"/>
        <v>1.1523711140430304E-2</v>
      </c>
      <c r="AX208">
        <f t="shared" si="282"/>
        <v>1.0247190500792428E-2</v>
      </c>
      <c r="AY208">
        <f t="shared" si="282"/>
        <v>8.7588571474497869E-3</v>
      </c>
      <c r="AZ208">
        <f t="shared" si="282"/>
        <v>7.8872413715158213E-3</v>
      </c>
      <c r="BA208">
        <f t="shared" si="282"/>
        <v>7.2272754544892067E-3</v>
      </c>
      <c r="BB208">
        <f t="shared" si="282"/>
        <v>6.688136319989625E-3</v>
      </c>
      <c r="BC208">
        <f t="shared" si="282"/>
        <v>6.2304742405192388E-3</v>
      </c>
      <c r="BD208">
        <f t="shared" si="282"/>
        <v>5.8327377296763542E-3</v>
      </c>
      <c r="BE208">
        <f t="shared" si="282"/>
        <v>5.4814973206236874E-3</v>
      </c>
      <c r="BF208">
        <f t="shared" si="282"/>
        <v>5.1676636936108687E-3</v>
      </c>
      <c r="BG208">
        <f t="shared" si="282"/>
        <v>4.8847206423045996E-3</v>
      </c>
      <c r="BH208">
        <f t="shared" si="276"/>
        <v>4.6277947102142305E-3</v>
      </c>
      <c r="BI208">
        <f t="shared" si="276"/>
        <v>4.3931211578877105E-3</v>
      </c>
      <c r="BJ208">
        <f t="shared" si="276"/>
        <v>4.1777166196786397E-3</v>
      </c>
      <c r="BK208">
        <f t="shared" si="276"/>
        <v>3.9791677990612812E-3</v>
      </c>
      <c r="BL208">
        <f t="shared" si="276"/>
        <v>3.7954892374938718E-3</v>
      </c>
      <c r="BM208">
        <f t="shared" si="276"/>
        <v>3.6250242094878564E-3</v>
      </c>
      <c r="BN208">
        <f t="shared" si="276"/>
        <v>3.4663736334116279E-3</v>
      </c>
      <c r="BO208">
        <f t="shared" si="276"/>
        <v>3.3183438026543675E-3</v>
      </c>
      <c r="BP208">
        <f t="shared" si="276"/>
        <v>3.17990712839672E-3</v>
      </c>
      <c r="BQ208">
        <f t="shared" si="276"/>
        <v>3.0501721047443016E-3</v>
      </c>
      <c r="BR208">
        <f t="shared" si="276"/>
        <v>2.9283599543016986E-3</v>
      </c>
      <c r="BS208">
        <f t="shared" si="276"/>
        <v>2.8137862066279461E-3</v>
      </c>
      <c r="BT208">
        <f t="shared" si="276"/>
        <v>2.7058459817455634E-3</v>
      </c>
      <c r="BU208">
        <f t="shared" si="276"/>
        <v>2.6040020991651984E-3</v>
      </c>
      <c r="BV208">
        <f t="shared" si="271"/>
        <v>2.5077753713402297E-3</v>
      </c>
      <c r="BW208">
        <f t="shared" si="271"/>
        <v>2.4167366068931313E-3</v>
      </c>
      <c r="BX208">
        <f t="shared" si="271"/>
        <v>2.3304999671535402E-3</v>
      </c>
      <c r="BY208">
        <f t="shared" si="271"/>
        <v>2.248717404831773E-3</v>
      </c>
      <c r="BZ208">
        <f t="shared" si="271"/>
        <v>2.1710739760816208E-3</v>
      </c>
      <c r="CA208">
        <f t="shared" si="271"/>
        <v>2.0972838635151141E-3</v>
      </c>
      <c r="CB208">
        <f t="shared" si="271"/>
        <v>2.0270869825028668E-3</v>
      </c>
      <c r="CC208">
        <f t="shared" si="271"/>
        <v>1.9602460694957153E-3</v>
      </c>
      <c r="CD208">
        <f t="shared" si="271"/>
        <v>1.8965441713599182E-3</v>
      </c>
      <c r="CE208">
        <f t="shared" si="271"/>
        <v>1.8357824704100076E-3</v>
      </c>
      <c r="CF208">
        <f t="shared" si="277"/>
        <v>1.7777783920882384E-3</v>
      </c>
      <c r="CG208">
        <f t="shared" si="277"/>
        <v>1.722363951906248E-3</v>
      </c>
      <c r="CH208">
        <f t="shared" si="277"/>
        <v>1.6693843059429425E-3</v>
      </c>
      <c r="CI208">
        <f t="shared" si="277"/>
        <v>1.6186964753362647E-3</v>
      </c>
      <c r="CJ208">
        <f t="shared" si="277"/>
        <v>1.5701682201559415E-3</v>
      </c>
      <c r="CK208">
        <f t="shared" si="277"/>
        <v>1.523677042057229E-3</v>
      </c>
      <c r="CL208">
        <f t="shared" si="277"/>
        <v>1.479109298389063E-3</v>
      </c>
      <c r="CM208">
        <f t="shared" si="277"/>
        <v>1.4363594131153493E-3</v>
      </c>
      <c r="CN208">
        <f t="shared" si="277"/>
        <v>1.395329172122893E-3</v>
      </c>
      <c r="CO208">
        <f t="shared" si="277"/>
        <v>1.3559270923254223E-3</v>
      </c>
      <c r="CP208">
        <f t="shared" si="283"/>
        <v>1.3180678555023977E-3</v>
      </c>
      <c r="CQ208">
        <f t="shared" si="283"/>
        <v>1.2816717990909066E-3</v>
      </c>
      <c r="CR208">
        <f t="shared" si="283"/>
        <v>8.254305068431415E-4</v>
      </c>
      <c r="CS208">
        <f t="shared" si="283"/>
        <v>5.3628786689502504E-4</v>
      </c>
      <c r="CT208">
        <f t="shared" si="283"/>
        <v>3.7150935986987442E-4</v>
      </c>
      <c r="CU208">
        <f t="shared" si="283"/>
        <v>2.5851990587499635E-4</v>
      </c>
      <c r="CV208">
        <f t="shared" si="283"/>
        <v>1.7657110911932036E-4</v>
      </c>
      <c r="CW208">
        <f t="shared" si="283"/>
        <v>1.1610324392456144E-4</v>
      </c>
      <c r="CX208">
        <f t="shared" si="283"/>
        <v>7.1722750922930515E-5</v>
      </c>
      <c r="CY208">
        <f t="shared" si="283"/>
        <v>4.0006950303714697E-5</v>
      </c>
      <c r="CZ208">
        <f t="shared" si="283"/>
        <v>1.860826152703053E-5</v>
      </c>
      <c r="DA208">
        <f t="shared" si="283"/>
        <v>5.8247252770578655E-6</v>
      </c>
      <c r="DB208">
        <f t="shared" si="283"/>
        <v>3.7010269939540039E-7</v>
      </c>
      <c r="DC208">
        <f t="shared" si="283"/>
        <v>0</v>
      </c>
      <c r="DD208">
        <f t="shared" si="283"/>
        <v>0</v>
      </c>
      <c r="DE208">
        <f t="shared" si="283"/>
        <v>0</v>
      </c>
      <c r="DF208">
        <f t="shared" si="278"/>
        <v>0</v>
      </c>
      <c r="DG208">
        <f t="shared" si="278"/>
        <v>0</v>
      </c>
      <c r="DH208">
        <f t="shared" si="278"/>
        <v>0</v>
      </c>
      <c r="DI208">
        <f t="shared" si="278"/>
        <v>0</v>
      </c>
      <c r="DJ208">
        <f t="shared" si="278"/>
        <v>0</v>
      </c>
      <c r="DK208">
        <f t="shared" si="278"/>
        <v>0</v>
      </c>
      <c r="DL208">
        <f t="shared" si="278"/>
        <v>0</v>
      </c>
      <c r="DM208">
        <f t="shared" si="278"/>
        <v>0</v>
      </c>
      <c r="DN208">
        <f t="shared" si="278"/>
        <v>0</v>
      </c>
      <c r="DO208">
        <f t="shared" si="278"/>
        <v>0</v>
      </c>
      <c r="DP208">
        <f t="shared" si="278"/>
        <v>0</v>
      </c>
      <c r="DQ208">
        <f t="shared" si="278"/>
        <v>0</v>
      </c>
      <c r="DR208">
        <f t="shared" si="278"/>
        <v>0</v>
      </c>
      <c r="DS208">
        <f t="shared" si="278"/>
        <v>0</v>
      </c>
      <c r="DT208">
        <f t="shared" si="273"/>
        <v>0</v>
      </c>
      <c r="DU208">
        <f t="shared" si="273"/>
        <v>0</v>
      </c>
      <c r="DV208">
        <f t="shared" si="273"/>
        <v>0</v>
      </c>
      <c r="DW208">
        <f t="shared" si="273"/>
        <v>0</v>
      </c>
      <c r="DX208">
        <f t="shared" si="273"/>
        <v>0</v>
      </c>
      <c r="DY208">
        <f t="shared" si="273"/>
        <v>0</v>
      </c>
      <c r="DZ208">
        <f t="shared" si="273"/>
        <v>0</v>
      </c>
      <c r="EA208">
        <f t="shared" si="273"/>
        <v>0</v>
      </c>
      <c r="EB208">
        <f t="shared" si="273"/>
        <v>0</v>
      </c>
      <c r="EC208">
        <f t="shared" si="273"/>
        <v>0</v>
      </c>
      <c r="ED208">
        <f t="shared" si="279"/>
        <v>0</v>
      </c>
      <c r="EE208">
        <f t="shared" si="279"/>
        <v>0</v>
      </c>
      <c r="EF208">
        <f t="shared" si="279"/>
        <v>0</v>
      </c>
      <c r="EG208">
        <f t="shared" si="279"/>
        <v>0</v>
      </c>
      <c r="EH208">
        <f t="shared" si="279"/>
        <v>0</v>
      </c>
      <c r="EI208">
        <f t="shared" si="279"/>
        <v>0</v>
      </c>
      <c r="EJ208">
        <f t="shared" si="279"/>
        <v>0</v>
      </c>
      <c r="EK208">
        <f t="shared" si="279"/>
        <v>0</v>
      </c>
      <c r="EL208">
        <f t="shared" si="279"/>
        <v>0</v>
      </c>
      <c r="EM208">
        <f t="shared" si="279"/>
        <v>0</v>
      </c>
      <c r="EN208">
        <f t="shared" si="280"/>
        <v>0</v>
      </c>
      <c r="EO208">
        <f t="shared" si="280"/>
        <v>0</v>
      </c>
      <c r="EP208">
        <f t="shared" si="280"/>
        <v>0</v>
      </c>
      <c r="EQ208">
        <f t="shared" si="280"/>
        <v>0</v>
      </c>
      <c r="ER208">
        <f t="shared" si="280"/>
        <v>0</v>
      </c>
      <c r="ES208">
        <f t="shared" si="280"/>
        <v>0</v>
      </c>
      <c r="ET208">
        <f t="shared" si="280"/>
        <v>0</v>
      </c>
      <c r="EU208">
        <f t="shared" si="280"/>
        <v>0</v>
      </c>
      <c r="EV208">
        <f t="shared" si="280"/>
        <v>0</v>
      </c>
      <c r="EW208">
        <f t="shared" si="280"/>
        <v>0</v>
      </c>
      <c r="EX208">
        <f t="shared" si="280"/>
        <v>0</v>
      </c>
      <c r="EZ208">
        <f t="shared" si="266"/>
        <v>0.88853439063381601</v>
      </c>
      <c r="FB208">
        <f t="shared" si="267"/>
        <v>1.0250453819420358E-2</v>
      </c>
      <c r="FC208">
        <f t="shared" si="268"/>
        <v>0.24870540012986711</v>
      </c>
    </row>
    <row r="209" spans="1:159" x14ac:dyDescent="0.25">
      <c r="A209">
        <v>1310</v>
      </c>
      <c r="B209" s="19">
        <f>'Input spectra'!Y208</f>
        <v>4.1375419126498697E-2</v>
      </c>
      <c r="C209">
        <f>'Input spectra'!F208</f>
        <v>0</v>
      </c>
      <c r="D209">
        <f t="shared" si="274"/>
        <v>2.0653927966864227E-2</v>
      </c>
      <c r="E209">
        <f t="shared" si="274"/>
        <v>2.0418855658312921E-2</v>
      </c>
      <c r="F209">
        <f t="shared" si="274"/>
        <v>2.0185372453708699E-2</v>
      </c>
      <c r="G209">
        <f t="shared" si="274"/>
        <v>1.9953469237901891E-2</v>
      </c>
      <c r="H209">
        <f t="shared" si="274"/>
        <v>1.9723136943923626E-2</v>
      </c>
      <c r="I209">
        <f t="shared" si="274"/>
        <v>1.9494366552743388E-2</v>
      </c>
      <c r="J209">
        <f t="shared" si="274"/>
        <v>1.9267149093027697E-2</v>
      </c>
      <c r="K209">
        <f t="shared" si="274"/>
        <v>1.9041475640899988E-2</v>
      </c>
      <c r="L209">
        <f t="shared" si="274"/>
        <v>1.8817337319701678E-2</v>
      </c>
      <c r="M209">
        <f t="shared" si="274"/>
        <v>1.859472529975436E-2</v>
      </c>
      <c r="N209">
        <f t="shared" si="281"/>
        <v>1.8373630798123194E-2</v>
      </c>
      <c r="O209">
        <f t="shared" si="281"/>
        <v>1.815404507838142E-2</v>
      </c>
      <c r="P209">
        <f t="shared" si="281"/>
        <v>1.7935959450376036E-2</v>
      </c>
      <c r="Q209">
        <f t="shared" si="281"/>
        <v>1.7719365269994618E-2</v>
      </c>
      <c r="R209">
        <f t="shared" si="281"/>
        <v>1.7504253938933258E-2</v>
      </c>
      <c r="S209">
        <f t="shared" si="281"/>
        <v>1.7290616904465671E-2</v>
      </c>
      <c r="T209">
        <f t="shared" si="281"/>
        <v>1.7078445659213383E-2</v>
      </c>
      <c r="U209">
        <f t="shared" si="281"/>
        <v>1.6867731740917068E-2</v>
      </c>
      <c r="V209">
        <f t="shared" si="281"/>
        <v>1.6658466732208995E-2</v>
      </c>
      <c r="W209">
        <f t="shared" si="281"/>
        <v>1.6450642260386596E-2</v>
      </c>
      <c r="X209">
        <f t="shared" si="281"/>
        <v>1.6244249997187092E-2</v>
      </c>
      <c r="Y209">
        <f t="shared" si="281"/>
        <v>1.603928165856329E-2</v>
      </c>
      <c r="Z209">
        <f t="shared" si="281"/>
        <v>1.5835729004460414E-2</v>
      </c>
      <c r="AA209">
        <f t="shared" si="281"/>
        <v>1.5633583838594058E-2</v>
      </c>
      <c r="AB209">
        <f t="shared" si="281"/>
        <v>1.5432838008229194E-2</v>
      </c>
      <c r="AC209">
        <f t="shared" si="281"/>
        <v>1.523348340396031E-2</v>
      </c>
      <c r="AD209">
        <f t="shared" si="275"/>
        <v>1.5035511959492553E-2</v>
      </c>
      <c r="AE209">
        <f t="shared" si="275"/>
        <v>1.4838915651423997E-2</v>
      </c>
      <c r="AF209">
        <f t="shared" si="275"/>
        <v>1.464368649902895E-2</v>
      </c>
      <c r="AG209">
        <f t="shared" ref="AD209:AQ227" si="284">AG$2*EXP(- AG$1 * ($C209*_c3+$B209))</f>
        <v>1.444981656404231E-2</v>
      </c>
      <c r="AH209">
        <f t="shared" si="284"/>
        <v>1.4257297950445004E-2</v>
      </c>
      <c r="AI209">
        <f t="shared" si="284"/>
        <v>1.4066122804250443E-2</v>
      </c>
      <c r="AJ209">
        <f t="shared" si="284"/>
        <v>1.3876283313292043E-2</v>
      </c>
      <c r="AK209">
        <f t="shared" si="284"/>
        <v>1.3687771707011763E-2</v>
      </c>
      <c r="AL209">
        <f t="shared" si="284"/>
        <v>1.3500580256249705E-2</v>
      </c>
      <c r="AM209">
        <f t="shared" si="284"/>
        <v>1.3314701273034715E-2</v>
      </c>
      <c r="AN209">
        <f t="shared" si="284"/>
        <v>1.3130127110376021E-2</v>
      </c>
      <c r="AO209">
        <f t="shared" si="284"/>
        <v>1.2946850162055884E-2</v>
      </c>
      <c r="AP209">
        <f t="shared" si="284"/>
        <v>1.2764862862423277E-2</v>
      </c>
      <c r="AQ209">
        <f t="shared" si="284"/>
        <v>1.2584157686188533E-2</v>
      </c>
      <c r="AR209">
        <f t="shared" si="282"/>
        <v>1.2404727148219061E-2</v>
      </c>
      <c r="AS209">
        <f t="shared" si="282"/>
        <v>1.2226563803336008E-2</v>
      </c>
      <c r="AT209">
        <f t="shared" si="282"/>
        <v>1.2049660246111911E-2</v>
      </c>
      <c r="AU209">
        <f t="shared" si="282"/>
        <v>1.1874009110669404E-2</v>
      </c>
      <c r="AV209">
        <f t="shared" si="282"/>
        <v>1.1699603070480834E-2</v>
      </c>
      <c r="AW209">
        <f t="shared" si="282"/>
        <v>1.1526434838168897E-2</v>
      </c>
      <c r="AX209">
        <f t="shared" si="282"/>
        <v>1.0249666313656473E-2</v>
      </c>
      <c r="AY209">
        <f t="shared" si="282"/>
        <v>8.7610193760874998E-3</v>
      </c>
      <c r="AZ209">
        <f t="shared" si="282"/>
        <v>7.8892298634024704E-3</v>
      </c>
      <c r="BA209">
        <f t="shared" si="282"/>
        <v>7.2291355244628397E-3</v>
      </c>
      <c r="BB209">
        <f t="shared" si="282"/>
        <v>6.6898927662063477E-3</v>
      </c>
      <c r="BC209">
        <f t="shared" si="282"/>
        <v>6.232143224455043E-3</v>
      </c>
      <c r="BD209">
        <f t="shared" si="282"/>
        <v>5.8343308104946302E-3</v>
      </c>
      <c r="BE209">
        <f t="shared" si="282"/>
        <v>5.4830232633461731E-3</v>
      </c>
      <c r="BF209">
        <f t="shared" si="282"/>
        <v>5.169129417948966E-3</v>
      </c>
      <c r="BG209">
        <f t="shared" si="282"/>
        <v>4.8861317750128943E-3</v>
      </c>
      <c r="BH209">
        <f t="shared" si="276"/>
        <v>4.6291559313702615E-3</v>
      </c>
      <c r="BI209">
        <f t="shared" si="276"/>
        <v>4.3944364304331516E-3</v>
      </c>
      <c r="BJ209">
        <f t="shared" si="276"/>
        <v>4.1789893483572364E-3</v>
      </c>
      <c r="BK209">
        <f t="shared" ref="BH209:BU227" si="285">BK$2*EXP(- BK$1 * ($C209*_c3+$B209))</f>
        <v>3.980400944396504E-3</v>
      </c>
      <c r="BL209">
        <f t="shared" si="285"/>
        <v>3.7966853999150132E-3</v>
      </c>
      <c r="BM209">
        <f t="shared" si="285"/>
        <v>3.6261856929395682E-3</v>
      </c>
      <c r="BN209">
        <f t="shared" si="285"/>
        <v>3.4675024944468475E-3</v>
      </c>
      <c r="BO209">
        <f t="shared" si="285"/>
        <v>3.3194418889979024E-3</v>
      </c>
      <c r="BP209">
        <f t="shared" si="285"/>
        <v>3.1809761097061186E-3</v>
      </c>
      <c r="BQ209">
        <f t="shared" si="285"/>
        <v>3.0512134974793703E-3</v>
      </c>
      <c r="BR209">
        <f t="shared" si="285"/>
        <v>2.9293751420719381E-3</v>
      </c>
      <c r="BS209">
        <f t="shared" si="285"/>
        <v>2.8147764570178148E-3</v>
      </c>
      <c r="BT209">
        <f t="shared" si="285"/>
        <v>2.7068124603603231E-3</v>
      </c>
      <c r="BU209">
        <f t="shared" si="285"/>
        <v>2.6049458814575458E-3</v>
      </c>
      <c r="BV209">
        <f t="shared" si="271"/>
        <v>2.5086974526461274E-3</v>
      </c>
      <c r="BW209">
        <f t="shared" si="271"/>
        <v>2.4176379110085293E-3</v>
      </c>
      <c r="BX209">
        <f t="shared" si="271"/>
        <v>2.3313813537117569E-3</v>
      </c>
      <c r="BY209">
        <f t="shared" si="271"/>
        <v>2.2495796756870899E-3</v>
      </c>
      <c r="BZ209">
        <f t="shared" si="271"/>
        <v>2.1719178808632814E-3</v>
      </c>
      <c r="CA209">
        <f t="shared" si="271"/>
        <v>2.0981101044840584E-3</v>
      </c>
      <c r="CB209">
        <f t="shared" si="271"/>
        <v>2.0278962188186984E-3</v>
      </c>
      <c r="CC209">
        <f t="shared" si="271"/>
        <v>1.961038920981898E-3</v>
      </c>
      <c r="CD209">
        <f t="shared" si="271"/>
        <v>1.8973212218397278E-3</v>
      </c>
      <c r="CE209">
        <f t="shared" si="271"/>
        <v>1.8365442706734102E-3</v>
      </c>
      <c r="CF209">
        <f t="shared" si="277"/>
        <v>1.7785254625399163E-3</v>
      </c>
      <c r="CG209">
        <f t="shared" si="277"/>
        <v>1.7230967849369287E-3</v>
      </c>
      <c r="CH209">
        <f t="shared" si="277"/>
        <v>1.6701033680596069E-3</v>
      </c>
      <c r="CI209">
        <f t="shared" si="277"/>
        <v>1.6194022090814033E-3</v>
      </c>
      <c r="CJ209">
        <f t="shared" si="277"/>
        <v>1.5708610458415716E-3</v>
      </c>
      <c r="CK209">
        <f t="shared" si="277"/>
        <v>1.5243573593356735E-3</v>
      </c>
      <c r="CL209">
        <f t="shared" si="277"/>
        <v>1.4797774876794071E-3</v>
      </c>
      <c r="CM209">
        <f t="shared" si="277"/>
        <v>1.4370158369018948E-3</v>
      </c>
      <c r="CN209">
        <f t="shared" si="277"/>
        <v>1.3959741761397464E-3</v>
      </c>
      <c r="CO209">
        <f t="shared" si="277"/>
        <v>1.3565610066395048E-3</v>
      </c>
      <c r="CP209">
        <f t="shared" si="283"/>
        <v>1.3186909955055976E-3</v>
      </c>
      <c r="CQ209">
        <f t="shared" si="283"/>
        <v>1.2822844664107508E-3</v>
      </c>
      <c r="CR209">
        <f t="shared" si="283"/>
        <v>8.2582941781185308E-4</v>
      </c>
      <c r="CS209">
        <f t="shared" si="283"/>
        <v>5.3654985989962697E-4</v>
      </c>
      <c r="CT209">
        <f t="shared" si="283"/>
        <v>3.7169280556700402E-4</v>
      </c>
      <c r="CU209">
        <f t="shared" si="283"/>
        <v>2.5864891744216591E-4</v>
      </c>
      <c r="CV209">
        <f t="shared" si="283"/>
        <v>1.7666015279414578E-4</v>
      </c>
      <c r="CW209">
        <f t="shared" si="283"/>
        <v>1.1616240409626463E-4</v>
      </c>
      <c r="CX209">
        <f t="shared" si="283"/>
        <v>7.1759673966450928E-5</v>
      </c>
      <c r="CY209">
        <f t="shared" si="283"/>
        <v>4.0027756191880192E-5</v>
      </c>
      <c r="CZ209">
        <f t="shared" si="283"/>
        <v>1.8618036657441795E-5</v>
      </c>
      <c r="DA209">
        <f t="shared" si="283"/>
        <v>5.8278156772341618E-6</v>
      </c>
      <c r="DB209">
        <f t="shared" si="283"/>
        <v>3.7030100795696732E-7</v>
      </c>
      <c r="DC209">
        <f t="shared" si="283"/>
        <v>0</v>
      </c>
      <c r="DD209">
        <f t="shared" si="283"/>
        <v>0</v>
      </c>
      <c r="DE209">
        <f t="shared" si="283"/>
        <v>0</v>
      </c>
      <c r="DF209">
        <f t="shared" si="278"/>
        <v>0</v>
      </c>
      <c r="DG209">
        <f t="shared" si="278"/>
        <v>0</v>
      </c>
      <c r="DH209">
        <f t="shared" si="278"/>
        <v>0</v>
      </c>
      <c r="DI209">
        <f t="shared" ref="DF209:DS227" si="286">DI$2*EXP(- DI$1 * ($C209*_c3+$B209))</f>
        <v>0</v>
      </c>
      <c r="DJ209">
        <f t="shared" si="286"/>
        <v>0</v>
      </c>
      <c r="DK209">
        <f t="shared" si="286"/>
        <v>0</v>
      </c>
      <c r="DL209">
        <f t="shared" si="286"/>
        <v>0</v>
      </c>
      <c r="DM209">
        <f t="shared" si="286"/>
        <v>0</v>
      </c>
      <c r="DN209">
        <f t="shared" si="286"/>
        <v>0</v>
      </c>
      <c r="DO209">
        <f t="shared" si="286"/>
        <v>0</v>
      </c>
      <c r="DP209">
        <f t="shared" si="286"/>
        <v>0</v>
      </c>
      <c r="DQ209">
        <f t="shared" si="286"/>
        <v>0</v>
      </c>
      <c r="DR209">
        <f t="shared" si="286"/>
        <v>0</v>
      </c>
      <c r="DS209">
        <f t="shared" si="286"/>
        <v>0</v>
      </c>
      <c r="DT209">
        <f t="shared" si="273"/>
        <v>0</v>
      </c>
      <c r="DU209">
        <f t="shared" si="273"/>
        <v>0</v>
      </c>
      <c r="DV209">
        <f t="shared" si="273"/>
        <v>0</v>
      </c>
      <c r="DW209">
        <f t="shared" si="273"/>
        <v>0</v>
      </c>
      <c r="DX209">
        <f t="shared" si="273"/>
        <v>0</v>
      </c>
      <c r="DY209">
        <f t="shared" si="273"/>
        <v>0</v>
      </c>
      <c r="DZ209">
        <f t="shared" si="273"/>
        <v>0</v>
      </c>
      <c r="EA209">
        <f t="shared" si="273"/>
        <v>0</v>
      </c>
      <c r="EB209">
        <f t="shared" si="273"/>
        <v>0</v>
      </c>
      <c r="EC209">
        <f t="shared" si="273"/>
        <v>0</v>
      </c>
      <c r="ED209">
        <f t="shared" si="279"/>
        <v>0</v>
      </c>
      <c r="EE209">
        <f t="shared" si="279"/>
        <v>0</v>
      </c>
      <c r="EF209">
        <f t="shared" si="279"/>
        <v>0</v>
      </c>
      <c r="EG209">
        <f t="shared" si="279"/>
        <v>0</v>
      </c>
      <c r="EH209">
        <f t="shared" si="279"/>
        <v>0</v>
      </c>
      <c r="EI209">
        <f t="shared" si="279"/>
        <v>0</v>
      </c>
      <c r="EJ209">
        <f t="shared" si="279"/>
        <v>0</v>
      </c>
      <c r="EK209">
        <f t="shared" si="279"/>
        <v>0</v>
      </c>
      <c r="EL209">
        <f t="shared" si="279"/>
        <v>0</v>
      </c>
      <c r="EM209">
        <f t="shared" si="279"/>
        <v>0</v>
      </c>
      <c r="EN209">
        <f t="shared" si="280"/>
        <v>0</v>
      </c>
      <c r="EO209">
        <f t="shared" si="280"/>
        <v>0</v>
      </c>
      <c r="EP209">
        <f t="shared" si="280"/>
        <v>0</v>
      </c>
      <c r="EQ209">
        <f t="shared" si="280"/>
        <v>0</v>
      </c>
      <c r="ER209">
        <f t="shared" si="280"/>
        <v>0</v>
      </c>
      <c r="ES209">
        <f t="shared" si="280"/>
        <v>0</v>
      </c>
      <c r="ET209">
        <f t="shared" si="280"/>
        <v>0</v>
      </c>
      <c r="EU209">
        <f t="shared" si="280"/>
        <v>0</v>
      </c>
      <c r="EV209">
        <f t="shared" si="280"/>
        <v>0</v>
      </c>
      <c r="EW209">
        <f t="shared" si="280"/>
        <v>0</v>
      </c>
      <c r="EX209">
        <f t="shared" si="280"/>
        <v>0</v>
      </c>
      <c r="EZ209">
        <f t="shared" si="266"/>
        <v>0.88866334629205579</v>
      </c>
      <c r="FB209">
        <f t="shared" si="267"/>
        <v>1.0237593479064833E-2</v>
      </c>
      <c r="FC209">
        <f t="shared" si="268"/>
        <v>0.2487070412088096</v>
      </c>
    </row>
    <row r="210" spans="1:159" x14ac:dyDescent="0.25">
      <c r="A210">
        <v>1315</v>
      </c>
      <c r="B210" s="19">
        <f>'Input spectra'!Y209</f>
        <v>4.1322901787345101E-2</v>
      </c>
      <c r="C210">
        <f>'Input spectra'!F209</f>
        <v>0</v>
      </c>
      <c r="D210">
        <f t="shared" si="274"/>
        <v>2.0653927966864227E-2</v>
      </c>
      <c r="E210">
        <f t="shared" si="274"/>
        <v>2.0418962892991277E-2</v>
      </c>
      <c r="F210">
        <f t="shared" si="274"/>
        <v>2.0185584471232376E-2</v>
      </c>
      <c r="G210">
        <f t="shared" si="274"/>
        <v>1.9953783611311768E-2</v>
      </c>
      <c r="H210">
        <f t="shared" si="274"/>
        <v>1.9723551270944304E-2</v>
      </c>
      <c r="I210">
        <f t="shared" si="274"/>
        <v>1.9494878455594222E-2</v>
      </c>
      <c r="J210">
        <f t="shared" si="274"/>
        <v>1.9267756218235094E-2</v>
      </c>
      <c r="K210">
        <f t="shared" si="274"/>
        <v>1.9042175659110948E-2</v>
      </c>
      <c r="L210">
        <f t="shared" si="274"/>
        <v>1.8818127925498557E-2</v>
      </c>
      <c r="M210">
        <f t="shared" si="274"/>
        <v>1.8595604211470874E-2</v>
      </c>
      <c r="N210">
        <f t="shared" si="281"/>
        <v>1.8374595757661635E-2</v>
      </c>
      <c r="O210">
        <f t="shared" si="281"/>
        <v>1.8155093851031069E-2</v>
      </c>
      <c r="P210">
        <f t="shared" si="281"/>
        <v>1.793708982463281E-2</v>
      </c>
      <c r="Q210">
        <f t="shared" si="281"/>
        <v>1.772057505738189E-2</v>
      </c>
      <c r="R210">
        <f t="shared" si="281"/>
        <v>1.7505540973823872E-2</v>
      </c>
      <c r="S210">
        <f t="shared" si="281"/>
        <v>1.7291979043905142E-2</v>
      </c>
      <c r="T210">
        <f t="shared" si="281"/>
        <v>1.7079880782744278E-2</v>
      </c>
      <c r="U210">
        <f t="shared" si="281"/>
        <v>1.6869237750404539E-2</v>
      </c>
      <c r="V210">
        <f t="shared" si="281"/>
        <v>1.6660041551667497E-2</v>
      </c>
      <c r="W210">
        <f t="shared" si="281"/>
        <v>1.6452283835807723E-2</v>
      </c>
      <c r="X210">
        <f t="shared" si="281"/>
        <v>1.6245956296368613E-2</v>
      </c>
      <c r="Y210">
        <f t="shared" si="281"/>
        <v>1.604105067093926E-2</v>
      </c>
      <c r="Z210">
        <f t="shared" si="281"/>
        <v>1.583755874093248E-2</v>
      </c>
      <c r="AA210">
        <f t="shared" si="281"/>
        <v>1.5635472331363833E-2</v>
      </c>
      <c r="AB210">
        <f t="shared" si="281"/>
        <v>1.5434783310631819E-2</v>
      </c>
      <c r="AC210">
        <f t="shared" si="281"/>
        <v>1.5235483590299059E-2</v>
      </c>
      <c r="AD210">
        <f t="shared" si="284"/>
        <v>1.5037565124874584E-2</v>
      </c>
      <c r="AE210">
        <f t="shared" si="284"/>
        <v>1.4841019911597197E-2</v>
      </c>
      <c r="AF210">
        <f t="shared" si="284"/>
        <v>1.4645839990219867E-2</v>
      </c>
      <c r="AG210">
        <f t="shared" si="284"/>
        <v>1.445201744279517E-2</v>
      </c>
      <c r="AH210">
        <f t="shared" si="284"/>
        <v>1.4259544393461804E-2</v>
      </c>
      <c r="AI210">
        <f t="shared" si="284"/>
        <v>1.4068413008232134E-2</v>
      </c>
      <c r="AJ210">
        <f t="shared" si="284"/>
        <v>1.3878615494780758E-2</v>
      </c>
      <c r="AK210">
        <f t="shared" si="284"/>
        <v>1.3690144102234115E-2</v>
      </c>
      <c r="AL210">
        <f t="shared" si="284"/>
        <v>1.3502991120961136E-2</v>
      </c>
      <c r="AM210">
        <f t="shared" si="284"/>
        <v>1.3317148882364897E-2</v>
      </c>
      <c r="AN210">
        <f t="shared" si="284"/>
        <v>1.3132609758675282E-2</v>
      </c>
      <c r="AO210">
        <f t="shared" si="284"/>
        <v>1.2949366162742688E-2</v>
      </c>
      <c r="AP210">
        <f t="shared" si="284"/>
        <v>1.2767410547832713E-2</v>
      </c>
      <c r="AQ210">
        <f t="shared" si="284"/>
        <v>1.2586735407421843E-2</v>
      </c>
      <c r="AR210">
        <f t="shared" si="282"/>
        <v>1.2407333274994169E-2</v>
      </c>
      <c r="AS210">
        <f t="shared" si="282"/>
        <v>1.2229196723839058E-2</v>
      </c>
      <c r="AT210">
        <f t="shared" si="282"/>
        <v>1.2052318366849821E-2</v>
      </c>
      <c r="AU210">
        <f t="shared" si="282"/>
        <v>1.1876690856323409E-2</v>
      </c>
      <c r="AV210">
        <f t="shared" si="282"/>
        <v>1.1702306883761003E-2</v>
      </c>
      <c r="AW210">
        <f t="shared" si="282"/>
        <v>1.1529159179669669E-2</v>
      </c>
      <c r="AX210">
        <f t="shared" si="282"/>
        <v>1.025214272469905E-2</v>
      </c>
      <c r="AY210">
        <f t="shared" si="282"/>
        <v>8.7631821384972133E-3</v>
      </c>
      <c r="AZ210">
        <f t="shared" si="282"/>
        <v>7.8912188566177578E-3</v>
      </c>
      <c r="BA210">
        <f t="shared" si="282"/>
        <v>7.2309960731591011E-3</v>
      </c>
      <c r="BB210">
        <f t="shared" si="282"/>
        <v>6.6916496737030404E-3</v>
      </c>
      <c r="BC210">
        <f t="shared" si="282"/>
        <v>6.233812655468754E-3</v>
      </c>
      <c r="BD210">
        <f t="shared" si="282"/>
        <v>5.8359243264270166E-3</v>
      </c>
      <c r="BE210">
        <f t="shared" si="282"/>
        <v>5.4845496308615679E-3</v>
      </c>
      <c r="BF210">
        <f t="shared" si="282"/>
        <v>5.1705955580160969E-3</v>
      </c>
      <c r="BG210">
        <f t="shared" si="282"/>
        <v>4.8875433153792031E-3</v>
      </c>
      <c r="BH210">
        <f t="shared" si="285"/>
        <v>4.6305175529163592E-3</v>
      </c>
      <c r="BI210">
        <f t="shared" si="285"/>
        <v>4.3957520967628314E-3</v>
      </c>
      <c r="BJ210">
        <f t="shared" si="285"/>
        <v>4.1802624647687605E-3</v>
      </c>
      <c r="BK210">
        <f t="shared" si="285"/>
        <v>3.9816344718838484E-3</v>
      </c>
      <c r="BL210">
        <f t="shared" si="285"/>
        <v>3.7978819393111496E-3</v>
      </c>
      <c r="BM210">
        <f t="shared" si="285"/>
        <v>3.6273475485388111E-3</v>
      </c>
      <c r="BN210">
        <f t="shared" si="285"/>
        <v>3.4686317231075372E-3</v>
      </c>
      <c r="BO210">
        <f t="shared" si="285"/>
        <v>3.3205403387135558E-3</v>
      </c>
      <c r="BP210">
        <f t="shared" si="285"/>
        <v>3.1820454503722504E-3</v>
      </c>
      <c r="BQ210">
        <f t="shared" si="285"/>
        <v>3.0522552457677623E-3</v>
      </c>
      <c r="BR210">
        <f t="shared" si="285"/>
        <v>2.9303906817819058E-3</v>
      </c>
      <c r="BS210">
        <f t="shared" si="285"/>
        <v>2.8157670559046067E-3</v>
      </c>
      <c r="BT210">
        <f t="shared" si="285"/>
        <v>2.7077792841835378E-3</v>
      </c>
      <c r="BU210">
        <f t="shared" si="285"/>
        <v>2.6058900058099151E-3</v>
      </c>
      <c r="BV210">
        <f t="shared" si="271"/>
        <v>2.5096198729911371E-3</v>
      </c>
      <c r="BW210">
        <f t="shared" si="271"/>
        <v>2.4185395512586571E-3</v>
      </c>
      <c r="BX210">
        <f t="shared" si="271"/>
        <v>2.332263073607144E-3</v>
      </c>
      <c r="BY210">
        <f t="shared" si="271"/>
        <v>2.2504422771802298E-3</v>
      </c>
      <c r="BZ210">
        <f t="shared" si="271"/>
        <v>2.1727621136739678E-3</v>
      </c>
      <c r="CA210">
        <f t="shared" si="271"/>
        <v>2.098936670956932E-3</v>
      </c>
      <c r="CB210">
        <f t="shared" si="271"/>
        <v>2.0287057781909258E-3</v>
      </c>
      <c r="CC210">
        <f t="shared" si="271"/>
        <v>1.961832093148983E-3</v>
      </c>
      <c r="CD210">
        <f t="shared" si="271"/>
        <v>1.898098590692005E-3</v>
      </c>
      <c r="CE210">
        <f t="shared" si="271"/>
        <v>1.8373063870633969E-3</v>
      </c>
      <c r="CF210">
        <f t="shared" si="277"/>
        <v>1.7792728469307568E-3</v>
      </c>
      <c r="CG210">
        <f t="shared" si="277"/>
        <v>1.723829929774095E-3</v>
      </c>
      <c r="CH210">
        <f t="shared" si="277"/>
        <v>1.6708227399014348E-3</v>
      </c>
      <c r="CI210">
        <f t="shared" si="277"/>
        <v>1.6201082505186428E-3</v>
      </c>
      <c r="CJ210">
        <f t="shared" si="277"/>
        <v>1.5715541772316633E-3</v>
      </c>
      <c r="CK210">
        <f t="shared" si="277"/>
        <v>1.5250379803737639E-3</v>
      </c>
      <c r="CL210">
        <f t="shared" si="277"/>
        <v>1.4804459788250151E-3</v>
      </c>
      <c r="CM210">
        <f t="shared" si="277"/>
        <v>1.4376725606775544E-3</v>
      </c>
      <c r="CN210">
        <f t="shared" si="277"/>
        <v>1.3966194783157652E-3</v>
      </c>
      <c r="CO210">
        <f t="shared" si="277"/>
        <v>1.3571952173171309E-3</v>
      </c>
      <c r="CP210">
        <f t="shared" si="283"/>
        <v>1.3193144301093084E-3</v>
      </c>
      <c r="CQ210">
        <f t="shared" si="283"/>
        <v>1.2828974265990539E-3</v>
      </c>
      <c r="CR210">
        <f t="shared" si="283"/>
        <v>8.2622852156476569E-4</v>
      </c>
      <c r="CS210">
        <f t="shared" si="283"/>
        <v>5.3681198089581455E-4</v>
      </c>
      <c r="CT210">
        <f t="shared" si="283"/>
        <v>3.718763418468414E-4</v>
      </c>
      <c r="CU210">
        <f t="shared" si="283"/>
        <v>2.5877799339116476E-4</v>
      </c>
      <c r="CV210">
        <f t="shared" si="283"/>
        <v>1.7674924137312372E-4</v>
      </c>
      <c r="CW210">
        <f t="shared" si="283"/>
        <v>1.1622159441291296E-4</v>
      </c>
      <c r="CX210">
        <f t="shared" si="283"/>
        <v>7.1796616018042337E-5</v>
      </c>
      <c r="CY210">
        <f t="shared" si="283"/>
        <v>4.0048572900290155E-5</v>
      </c>
      <c r="CZ210">
        <f t="shared" si="283"/>
        <v>1.8627816922839708E-5</v>
      </c>
      <c r="DA210">
        <f t="shared" si="283"/>
        <v>5.830907717071179E-6</v>
      </c>
      <c r="DB210">
        <f t="shared" si="283"/>
        <v>3.7049942277629909E-7</v>
      </c>
      <c r="DC210">
        <f t="shared" si="283"/>
        <v>0</v>
      </c>
      <c r="DD210">
        <f t="shared" si="283"/>
        <v>0</v>
      </c>
      <c r="DE210">
        <f t="shared" si="283"/>
        <v>0</v>
      </c>
      <c r="DF210">
        <f t="shared" si="286"/>
        <v>0</v>
      </c>
      <c r="DG210">
        <f t="shared" si="286"/>
        <v>0</v>
      </c>
      <c r="DH210">
        <f t="shared" si="286"/>
        <v>0</v>
      </c>
      <c r="DI210">
        <f t="shared" si="286"/>
        <v>0</v>
      </c>
      <c r="DJ210">
        <f t="shared" si="286"/>
        <v>0</v>
      </c>
      <c r="DK210">
        <f t="shared" si="286"/>
        <v>0</v>
      </c>
      <c r="DL210">
        <f t="shared" si="286"/>
        <v>0</v>
      </c>
      <c r="DM210">
        <f t="shared" si="286"/>
        <v>0</v>
      </c>
      <c r="DN210">
        <f t="shared" si="286"/>
        <v>0</v>
      </c>
      <c r="DO210">
        <f t="shared" si="286"/>
        <v>0</v>
      </c>
      <c r="DP210">
        <f t="shared" si="286"/>
        <v>0</v>
      </c>
      <c r="DQ210">
        <f t="shared" si="286"/>
        <v>0</v>
      </c>
      <c r="DR210">
        <f t="shared" si="286"/>
        <v>0</v>
      </c>
      <c r="DS210">
        <f t="shared" si="286"/>
        <v>0</v>
      </c>
      <c r="DT210">
        <f t="shared" si="273"/>
        <v>0</v>
      </c>
      <c r="DU210">
        <f t="shared" si="273"/>
        <v>0</v>
      </c>
      <c r="DV210">
        <f t="shared" si="273"/>
        <v>0</v>
      </c>
      <c r="DW210">
        <f t="shared" si="273"/>
        <v>0</v>
      </c>
      <c r="DX210">
        <f t="shared" si="273"/>
        <v>0</v>
      </c>
      <c r="DY210">
        <f t="shared" si="273"/>
        <v>0</v>
      </c>
      <c r="DZ210">
        <f t="shared" si="273"/>
        <v>0</v>
      </c>
      <c r="EA210">
        <f t="shared" si="273"/>
        <v>0</v>
      </c>
      <c r="EB210">
        <f t="shared" si="273"/>
        <v>0</v>
      </c>
      <c r="EC210">
        <f t="shared" si="273"/>
        <v>0</v>
      </c>
      <c r="ED210">
        <f t="shared" si="279"/>
        <v>0</v>
      </c>
      <c r="EE210">
        <f t="shared" si="279"/>
        <v>0</v>
      </c>
      <c r="EF210">
        <f t="shared" si="279"/>
        <v>0</v>
      </c>
      <c r="EG210">
        <f t="shared" si="279"/>
        <v>0</v>
      </c>
      <c r="EH210">
        <f t="shared" si="279"/>
        <v>0</v>
      </c>
      <c r="EI210">
        <f t="shared" si="279"/>
        <v>0</v>
      </c>
      <c r="EJ210">
        <f t="shared" si="279"/>
        <v>0</v>
      </c>
      <c r="EK210">
        <f t="shared" si="279"/>
        <v>0</v>
      </c>
      <c r="EL210">
        <f t="shared" si="279"/>
        <v>0</v>
      </c>
      <c r="EM210">
        <f t="shared" si="279"/>
        <v>0</v>
      </c>
      <c r="EN210">
        <f t="shared" si="280"/>
        <v>0</v>
      </c>
      <c r="EO210">
        <f t="shared" si="280"/>
        <v>0</v>
      </c>
      <c r="EP210">
        <f t="shared" si="280"/>
        <v>0</v>
      </c>
      <c r="EQ210">
        <f t="shared" si="280"/>
        <v>0</v>
      </c>
      <c r="ER210">
        <f t="shared" si="280"/>
        <v>0</v>
      </c>
      <c r="ES210">
        <f t="shared" si="280"/>
        <v>0</v>
      </c>
      <c r="ET210">
        <f t="shared" si="280"/>
        <v>0</v>
      </c>
      <c r="EU210">
        <f t="shared" si="280"/>
        <v>0</v>
      </c>
      <c r="EV210">
        <f t="shared" si="280"/>
        <v>0</v>
      </c>
      <c r="EW210">
        <f t="shared" si="280"/>
        <v>0</v>
      </c>
      <c r="EX210">
        <f t="shared" si="280"/>
        <v>0</v>
      </c>
      <c r="EZ210">
        <f t="shared" si="266"/>
        <v>0.88879233101093524</v>
      </c>
      <c r="FB210">
        <f t="shared" si="267"/>
        <v>1.022473280100944E-2</v>
      </c>
      <c r="FC210">
        <f t="shared" si="268"/>
        <v>0.2487086822879748</v>
      </c>
    </row>
    <row r="211" spans="1:159" x14ac:dyDescent="0.25">
      <c r="A211">
        <v>1320</v>
      </c>
      <c r="B211" s="19">
        <f>'Input spectra'!Y210</f>
        <v>4.1270384448191498E-2</v>
      </c>
      <c r="C211">
        <f>'Input spectra'!F210</f>
        <v>0</v>
      </c>
      <c r="D211">
        <f t="shared" si="274"/>
        <v>2.0653927966864227E-2</v>
      </c>
      <c r="E211">
        <f t="shared" si="274"/>
        <v>2.0419070128232807E-2</v>
      </c>
      <c r="F211">
        <f t="shared" si="274"/>
        <v>2.0185796490982982E-2</v>
      </c>
      <c r="G211">
        <f t="shared" si="274"/>
        <v>1.9954097989674704E-2</v>
      </c>
      <c r="H211">
        <f t="shared" si="274"/>
        <v>1.9723965606668815E-2</v>
      </c>
      <c r="I211">
        <f t="shared" si="274"/>
        <v>1.9495390371887116E-2</v>
      </c>
      <c r="J211">
        <f t="shared" si="274"/>
        <v>1.9268363362573551E-2</v>
      </c>
      <c r="K211">
        <f t="shared" si="274"/>
        <v>1.9042875703056541E-2</v>
      </c>
      <c r="L211">
        <f t="shared" si="274"/>
        <v>1.8818918564512541E-2</v>
      </c>
      <c r="M211">
        <f t="shared" si="274"/>
        <v>1.8596483164730667E-2</v>
      </c>
      <c r="N211">
        <f t="shared" si="281"/>
        <v>1.8375560767878513E-2</v>
      </c>
      <c r="O211">
        <f t="shared" si="281"/>
        <v>1.8156142684269096E-2</v>
      </c>
      <c r="P211">
        <f t="shared" si="281"/>
        <v>1.7938220270128931E-2</v>
      </c>
      <c r="Q211">
        <f t="shared" si="281"/>
        <v>1.7721784927367239E-2</v>
      </c>
      <c r="R211">
        <f t="shared" si="281"/>
        <v>1.7506828103346268E-2</v>
      </c>
      <c r="S211">
        <f t="shared" si="281"/>
        <v>1.7293341290652745E-2</v>
      </c>
      <c r="T211">
        <f t="shared" si="281"/>
        <v>1.7081316026870425E-2</v>
      </c>
      <c r="U211">
        <f t="shared" si="281"/>
        <v>1.6870743894353751E-2</v>
      </c>
      <c r="V211">
        <f t="shared" si="281"/>
        <v>1.6661616520002621E-2</v>
      </c>
      <c r="W211">
        <f t="shared" si="281"/>
        <v>1.6453925575038258E-2</v>
      </c>
      <c r="X211">
        <f t="shared" si="281"/>
        <v>1.6247662774780128E-2</v>
      </c>
      <c r="Y211">
        <f t="shared" si="281"/>
        <v>1.6042819878424017E-2</v>
      </c>
      <c r="Z211">
        <f t="shared" si="281"/>
        <v>1.5839388688821114E-2</v>
      </c>
      <c r="AA211">
        <f t="shared" si="281"/>
        <v>1.5637361052258204E-2</v>
      </c>
      <c r="AB211">
        <f t="shared" si="281"/>
        <v>1.5436728858238954E-2</v>
      </c>
      <c r="AC211">
        <f t="shared" si="281"/>
        <v>1.5237484039266209E-2</v>
      </c>
      <c r="AD211">
        <f t="shared" si="284"/>
        <v>1.5039618570625392E-2</v>
      </c>
      <c r="AE211">
        <f t="shared" si="284"/>
        <v>1.4843124470168946E-2</v>
      </c>
      <c r="AF211">
        <f t="shared" si="284"/>
        <v>1.4647993798101826E-2</v>
      </c>
      <c r="AG211">
        <f t="shared" si="284"/>
        <v>1.4454218656768011E-2</v>
      </c>
      <c r="AH211">
        <f t="shared" si="284"/>
        <v>1.4261791190438116E-2</v>
      </c>
      <c r="AI211">
        <f t="shared" si="284"/>
        <v>1.4070703585097977E-2</v>
      </c>
      <c r="AJ211">
        <f t="shared" si="284"/>
        <v>1.3880948068238301E-2</v>
      </c>
      <c r="AK211">
        <f t="shared" si="284"/>
        <v>1.3692516908645315E-2</v>
      </c>
      <c r="AL211">
        <f t="shared" si="284"/>
        <v>1.3505402416192485E-2</v>
      </c>
      <c r="AM211">
        <f t="shared" si="284"/>
        <v>1.3319596941633182E-2</v>
      </c>
      <c r="AN211">
        <f t="shared" si="284"/>
        <v>1.3135092876394415E-2</v>
      </c>
      <c r="AO211">
        <f t="shared" si="284"/>
        <v>1.2951882652371542E-2</v>
      </c>
      <c r="AP211">
        <f t="shared" si="284"/>
        <v>1.2769958741723989E-2</v>
      </c>
      <c r="AQ211">
        <f t="shared" si="284"/>
        <v>1.2589313656671961E-2</v>
      </c>
      <c r="AR211">
        <f t="shared" si="282"/>
        <v>1.2409939949294159E-2</v>
      </c>
      <c r="AS211">
        <f t="shared" si="282"/>
        <v>1.2231830211326462E-2</v>
      </c>
      <c r="AT211">
        <f t="shared" si="282"/>
        <v>1.2054977073961599E-2</v>
      </c>
      <c r="AU211">
        <f t="shared" si="282"/>
        <v>1.1879373207649823E-2</v>
      </c>
      <c r="AV211">
        <f t="shared" si="282"/>
        <v>1.1705011321900511E-2</v>
      </c>
      <c r="AW211">
        <f t="shared" si="282"/>
        <v>1.1531884165084773E-2</v>
      </c>
      <c r="AX211">
        <f t="shared" si="282"/>
        <v>1.0254619734064677E-2</v>
      </c>
      <c r="AY211">
        <f t="shared" si="282"/>
        <v>8.7653454348106917E-3</v>
      </c>
      <c r="AZ211">
        <f t="shared" si="282"/>
        <v>7.893208351288079E-3</v>
      </c>
      <c r="BA211">
        <f t="shared" si="282"/>
        <v>7.2328571007011996E-3</v>
      </c>
      <c r="BB211">
        <f t="shared" si="282"/>
        <v>6.693407042600844E-3</v>
      </c>
      <c r="BC211">
        <f t="shared" si="282"/>
        <v>6.235482533680131E-3</v>
      </c>
      <c r="BD211">
        <f t="shared" si="282"/>
        <v>5.837518277592357E-3</v>
      </c>
      <c r="BE211">
        <f t="shared" si="282"/>
        <v>5.4860764232881254E-3</v>
      </c>
      <c r="BF211">
        <f t="shared" si="282"/>
        <v>5.1720621139301776E-3</v>
      </c>
      <c r="BG211">
        <f t="shared" si="282"/>
        <v>4.8889552635212937E-3</v>
      </c>
      <c r="BH211">
        <f t="shared" si="285"/>
        <v>4.6318795749702955E-3</v>
      </c>
      <c r="BI211">
        <f t="shared" si="285"/>
        <v>4.3970681569946461E-3</v>
      </c>
      <c r="BJ211">
        <f t="shared" si="285"/>
        <v>4.1815359690313319E-3</v>
      </c>
      <c r="BK211">
        <f t="shared" si="285"/>
        <v>3.9828683816417439E-3</v>
      </c>
      <c r="BL211">
        <f t="shared" si="285"/>
        <v>3.7990788558010867E-3</v>
      </c>
      <c r="BM211">
        <f t="shared" si="285"/>
        <v>3.6285097764048231E-3</v>
      </c>
      <c r="BN211">
        <f t="shared" si="285"/>
        <v>3.4697613195134179E-3</v>
      </c>
      <c r="BO211">
        <f t="shared" si="285"/>
        <v>3.3216391519215729E-3</v>
      </c>
      <c r="BP211">
        <f t="shared" si="285"/>
        <v>3.1831151505159212E-3</v>
      </c>
      <c r="BQ211">
        <f t="shared" si="285"/>
        <v>3.053297349730871E-3</v>
      </c>
      <c r="BR211">
        <f t="shared" si="285"/>
        <v>2.9314065735536118E-3</v>
      </c>
      <c r="BS211">
        <f t="shared" si="285"/>
        <v>2.8167580034109672E-3</v>
      </c>
      <c r="BT211">
        <f t="shared" si="285"/>
        <v>2.7087464533385106E-3</v>
      </c>
      <c r="BU211">
        <f t="shared" si="285"/>
        <v>2.6068344723462812E-3</v>
      </c>
      <c r="BV211">
        <f t="shared" si="271"/>
        <v>2.5105426324999198E-3</v>
      </c>
      <c r="BW211">
        <f t="shared" si="271"/>
        <v>2.4194415277688746E-3</v>
      </c>
      <c r="BX211">
        <f t="shared" si="271"/>
        <v>2.3331451269657682E-3</v>
      </c>
      <c r="BY211">
        <f t="shared" si="271"/>
        <v>2.2513052094379768E-3</v>
      </c>
      <c r="BZ211">
        <f t="shared" si="271"/>
        <v>2.173606674641186E-3</v>
      </c>
      <c r="CA211">
        <f t="shared" si="271"/>
        <v>2.0997635630619705E-3</v>
      </c>
      <c r="CB211">
        <f t="shared" si="271"/>
        <v>2.0295156607485175E-3</v>
      </c>
      <c r="CC211">
        <f t="shared" si="271"/>
        <v>1.9626255861266758E-3</v>
      </c>
      <c r="CD211">
        <f t="shared" si="271"/>
        <v>1.8988762780471936E-3</v>
      </c>
      <c r="CE211">
        <f t="shared" si="271"/>
        <v>1.8380688197111516E-3</v>
      </c>
      <c r="CF211">
        <f t="shared" si="277"/>
        <v>1.7800205453926857E-3</v>
      </c>
      <c r="CG211">
        <f t="shared" si="277"/>
        <v>1.7245633865504149E-3</v>
      </c>
      <c r="CH211">
        <f t="shared" si="277"/>
        <v>1.6715424216018364E-3</v>
      </c>
      <c r="CI211">
        <f t="shared" si="277"/>
        <v>1.6208145997821332E-3</v>
      </c>
      <c r="CJ211">
        <f t="shared" si="277"/>
        <v>1.5722476144611069E-3</v>
      </c>
      <c r="CK211">
        <f t="shared" si="277"/>
        <v>1.5257189053071284E-3</v>
      </c>
      <c r="CL211">
        <f t="shared" si="277"/>
        <v>1.4811147719622508E-3</v>
      </c>
      <c r="CM211">
        <f t="shared" si="277"/>
        <v>1.4383295845794243E-3</v>
      </c>
      <c r="CN211">
        <f t="shared" si="277"/>
        <v>1.3972650787887771E-3</v>
      </c>
      <c r="CO211">
        <f t="shared" si="277"/>
        <v>1.3578297244968541E-3</v>
      </c>
      <c r="CP211">
        <f t="shared" si="283"/>
        <v>1.3199381594528076E-3</v>
      </c>
      <c r="CQ211">
        <f t="shared" si="283"/>
        <v>1.2835106797958139E-3</v>
      </c>
      <c r="CR211">
        <f t="shared" si="283"/>
        <v>8.2662781819504787E-4</v>
      </c>
      <c r="CS211">
        <f t="shared" si="283"/>
        <v>5.3707422994611577E-4</v>
      </c>
      <c r="CT211">
        <f t="shared" si="283"/>
        <v>3.7205996875411501E-4</v>
      </c>
      <c r="CU211">
        <f t="shared" si="283"/>
        <v>2.589071337541221E-4</v>
      </c>
      <c r="CV211">
        <f t="shared" si="283"/>
        <v>1.7683837487889918E-4</v>
      </c>
      <c r="CW211">
        <f t="shared" si="283"/>
        <v>1.162808148898667E-4</v>
      </c>
      <c r="CX211">
        <f t="shared" si="283"/>
        <v>7.1833577087490169E-5</v>
      </c>
      <c r="CY211">
        <f t="shared" si="283"/>
        <v>4.0069400434571717E-5</v>
      </c>
      <c r="CZ211">
        <f t="shared" si="283"/>
        <v>1.8637602325921742E-5</v>
      </c>
      <c r="DA211">
        <f t="shared" si="283"/>
        <v>5.8340013974388667E-6</v>
      </c>
      <c r="DB211">
        <f t="shared" si="283"/>
        <v>3.7069794391033072E-7</v>
      </c>
      <c r="DC211">
        <f t="shared" si="283"/>
        <v>0</v>
      </c>
      <c r="DD211">
        <f t="shared" si="283"/>
        <v>0</v>
      </c>
      <c r="DE211">
        <f t="shared" si="283"/>
        <v>0</v>
      </c>
      <c r="DF211">
        <f t="shared" si="286"/>
        <v>0</v>
      </c>
      <c r="DG211">
        <f t="shared" si="286"/>
        <v>0</v>
      </c>
      <c r="DH211">
        <f t="shared" si="286"/>
        <v>0</v>
      </c>
      <c r="DI211">
        <f t="shared" si="286"/>
        <v>0</v>
      </c>
      <c r="DJ211">
        <f t="shared" si="286"/>
        <v>0</v>
      </c>
      <c r="DK211">
        <f t="shared" si="286"/>
        <v>0</v>
      </c>
      <c r="DL211">
        <f t="shared" si="286"/>
        <v>0</v>
      </c>
      <c r="DM211">
        <f t="shared" si="286"/>
        <v>0</v>
      </c>
      <c r="DN211">
        <f t="shared" si="286"/>
        <v>0</v>
      </c>
      <c r="DO211">
        <f t="shared" si="286"/>
        <v>0</v>
      </c>
      <c r="DP211">
        <f t="shared" si="286"/>
        <v>0</v>
      </c>
      <c r="DQ211">
        <f t="shared" si="286"/>
        <v>0</v>
      </c>
      <c r="DR211">
        <f t="shared" si="286"/>
        <v>0</v>
      </c>
      <c r="DS211">
        <f t="shared" si="286"/>
        <v>0</v>
      </c>
      <c r="DT211">
        <f t="shared" si="273"/>
        <v>0</v>
      </c>
      <c r="DU211">
        <f t="shared" si="273"/>
        <v>0</v>
      </c>
      <c r="DV211">
        <f t="shared" si="273"/>
        <v>0</v>
      </c>
      <c r="DW211">
        <f t="shared" si="273"/>
        <v>0</v>
      </c>
      <c r="DX211">
        <f t="shared" si="273"/>
        <v>0</v>
      </c>
      <c r="DY211">
        <f t="shared" si="273"/>
        <v>0</v>
      </c>
      <c r="DZ211">
        <f t="shared" si="273"/>
        <v>0</v>
      </c>
      <c r="EA211">
        <f t="shared" si="273"/>
        <v>0</v>
      </c>
      <c r="EB211">
        <f t="shared" si="273"/>
        <v>0</v>
      </c>
      <c r="EC211">
        <f t="shared" si="273"/>
        <v>0</v>
      </c>
      <c r="ED211">
        <f t="shared" si="279"/>
        <v>0</v>
      </c>
      <c r="EE211">
        <f t="shared" si="279"/>
        <v>0</v>
      </c>
      <c r="EF211">
        <f t="shared" si="279"/>
        <v>0</v>
      </c>
      <c r="EG211">
        <f t="shared" si="279"/>
        <v>0</v>
      </c>
      <c r="EH211">
        <f t="shared" si="279"/>
        <v>0</v>
      </c>
      <c r="EI211">
        <f t="shared" si="279"/>
        <v>0</v>
      </c>
      <c r="EJ211">
        <f t="shared" si="279"/>
        <v>0</v>
      </c>
      <c r="EK211">
        <f t="shared" si="279"/>
        <v>0</v>
      </c>
      <c r="EL211">
        <f t="shared" si="279"/>
        <v>0</v>
      </c>
      <c r="EM211">
        <f t="shared" si="279"/>
        <v>0</v>
      </c>
      <c r="EN211">
        <f t="shared" si="280"/>
        <v>0</v>
      </c>
      <c r="EO211">
        <f t="shared" si="280"/>
        <v>0</v>
      </c>
      <c r="EP211">
        <f t="shared" si="280"/>
        <v>0</v>
      </c>
      <c r="EQ211">
        <f t="shared" si="280"/>
        <v>0</v>
      </c>
      <c r="ER211">
        <f t="shared" si="280"/>
        <v>0</v>
      </c>
      <c r="ES211">
        <f t="shared" si="280"/>
        <v>0</v>
      </c>
      <c r="ET211">
        <f t="shared" si="280"/>
        <v>0</v>
      </c>
      <c r="EU211">
        <f t="shared" si="280"/>
        <v>0</v>
      </c>
      <c r="EV211">
        <f t="shared" si="280"/>
        <v>0</v>
      </c>
      <c r="EW211">
        <f t="shared" si="280"/>
        <v>0</v>
      </c>
      <c r="EX211">
        <f t="shared" si="280"/>
        <v>0</v>
      </c>
      <c r="EZ211">
        <f t="shared" si="266"/>
        <v>0.88892134479861007</v>
      </c>
      <c r="FB211">
        <f t="shared" si="267"/>
        <v>1.0211871785245352E-2</v>
      </c>
      <c r="FC211">
        <f t="shared" si="268"/>
        <v>0.2487103233673621</v>
      </c>
    </row>
    <row r="212" spans="1:159" x14ac:dyDescent="0.25">
      <c r="A212">
        <v>1325</v>
      </c>
      <c r="B212" s="19">
        <f>'Input spectra'!Y211</f>
        <v>4.1217867109037902E-2</v>
      </c>
      <c r="C212">
        <f>'Input spectra'!F211</f>
        <v>0</v>
      </c>
      <c r="D212">
        <f t="shared" si="274"/>
        <v>2.0653927966864227E-2</v>
      </c>
      <c r="E212">
        <f t="shared" si="274"/>
        <v>2.0419177364037505E-2</v>
      </c>
      <c r="F212">
        <f t="shared" si="274"/>
        <v>2.0186008512960544E-2</v>
      </c>
      <c r="G212">
        <f t="shared" si="274"/>
        <v>1.9954412372990771E-2</v>
      </c>
      <c r="H212">
        <f t="shared" si="274"/>
        <v>1.972437995109734E-2</v>
      </c>
      <c r="I212">
        <f t="shared" si="274"/>
        <v>1.9495902301622431E-2</v>
      </c>
      <c r="J212">
        <f t="shared" si="274"/>
        <v>1.9268970526043674E-2</v>
      </c>
      <c r="K212">
        <f t="shared" si="274"/>
        <v>1.9043575772737721E-2</v>
      </c>
      <c r="L212">
        <f t="shared" si="274"/>
        <v>1.881970923674503E-2</v>
      </c>
      <c r="M212">
        <f t="shared" si="274"/>
        <v>1.8597362159535696E-2</v>
      </c>
      <c r="N212">
        <f t="shared" si="281"/>
        <v>1.8376525828776493E-2</v>
      </c>
      <c r="O212">
        <f t="shared" si="281"/>
        <v>1.8157191578098992E-2</v>
      </c>
      <c r="P212">
        <f t="shared" si="281"/>
        <v>1.7939350786868879E-2</v>
      </c>
      <c r="Q212">
        <f t="shared" si="281"/>
        <v>1.7722994879956308E-2</v>
      </c>
      <c r="R212">
        <f t="shared" si="281"/>
        <v>1.7508115327507411E-2</v>
      </c>
      <c r="S212">
        <f t="shared" si="281"/>
        <v>1.7294703644716941E-2</v>
      </c>
      <c r="T212">
        <f t="shared" si="281"/>
        <v>1.7082751391601966E-2</v>
      </c>
      <c r="U212">
        <f t="shared" si="281"/>
        <v>1.6872250172776708E-2</v>
      </c>
      <c r="V212">
        <f t="shared" si="281"/>
        <v>1.6663191637228448E-2</v>
      </c>
      <c r="W212">
        <f t="shared" si="281"/>
        <v>1.6455567478094537E-2</v>
      </c>
      <c r="X212">
        <f t="shared" si="281"/>
        <v>1.6249369432440472E-2</v>
      </c>
      <c r="Y212">
        <f t="shared" si="281"/>
        <v>1.6044589281039082E-2</v>
      </c>
      <c r="Z212">
        <f t="shared" si="281"/>
        <v>1.5841218848150748E-2</v>
      </c>
      <c r="AA212">
        <f t="shared" si="281"/>
        <v>1.5639250001304724E-2</v>
      </c>
      <c r="AB212">
        <f t="shared" si="281"/>
        <v>1.5438674651081499E-2</v>
      </c>
      <c r="AC212">
        <f t="shared" si="281"/>
        <v>1.5239484750896244E-2</v>
      </c>
      <c r="AD212">
        <f t="shared" si="284"/>
        <v>1.5041672296783262E-2</v>
      </c>
      <c r="AE212">
        <f t="shared" si="284"/>
        <v>1.4845229327181558E-2</v>
      </c>
      <c r="AF212">
        <f t="shared" si="284"/>
        <v>1.4650147922721396E-2</v>
      </c>
      <c r="AG212">
        <f t="shared" si="284"/>
        <v>1.4456420206011896E-2</v>
      </c>
      <c r="AH212">
        <f t="shared" si="284"/>
        <v>1.4264038341429712E-2</v>
      </c>
      <c r="AI212">
        <f t="shared" si="284"/>
        <v>1.4072994534908685E-2</v>
      </c>
      <c r="AJ212">
        <f t="shared" si="284"/>
        <v>1.3883281033730547E-2</v>
      </c>
      <c r="AK212">
        <f t="shared" si="284"/>
        <v>1.3694890126316634E-2</v>
      </c>
      <c r="AL212">
        <f t="shared" si="284"/>
        <v>1.3507814142020624E-2</v>
      </c>
      <c r="AM212">
        <f t="shared" si="284"/>
        <v>1.3322045450922282E-2</v>
      </c>
      <c r="AN212">
        <f t="shared" si="284"/>
        <v>1.3137576463622177E-2</v>
      </c>
      <c r="AO212">
        <f t="shared" si="284"/>
        <v>1.2954399631037462E-2</v>
      </c>
      <c r="AP212">
        <f t="shared" si="284"/>
        <v>1.2772507444198592E-2</v>
      </c>
      <c r="AQ212">
        <f t="shared" si="284"/>
        <v>1.2591892434047045E-2</v>
      </c>
      <c r="AR212">
        <f t="shared" si="282"/>
        <v>1.2412547171234061E-2</v>
      </c>
      <c r="AS212">
        <f t="shared" si="282"/>
        <v>1.2234464265920316E-2</v>
      </c>
      <c r="AT212">
        <f t="shared" si="282"/>
        <v>1.2057636367576592E-2</v>
      </c>
      <c r="AU212">
        <f t="shared" si="282"/>
        <v>1.1882056164785444E-2</v>
      </c>
      <c r="AV212">
        <f t="shared" si="282"/>
        <v>1.1707716385043768E-2</v>
      </c>
      <c r="AW212">
        <f t="shared" si="282"/>
        <v>1.1534609794566405E-2</v>
      </c>
      <c r="AX212">
        <f t="shared" si="282"/>
        <v>1.0257097341897919E-2</v>
      </c>
      <c r="AY212">
        <f t="shared" si="282"/>
        <v>8.7675092651597376E-3</v>
      </c>
      <c r="AZ212">
        <f t="shared" si="282"/>
        <v>7.8951983475398536E-3</v>
      </c>
      <c r="BA212">
        <f t="shared" si="282"/>
        <v>7.2347186072123752E-3</v>
      </c>
      <c r="BB212">
        <f t="shared" si="282"/>
        <v>6.6951648730209307E-3</v>
      </c>
      <c r="BC212">
        <f t="shared" si="282"/>
        <v>6.2371528592089671E-3</v>
      </c>
      <c r="BD212">
        <f t="shared" si="282"/>
        <v>5.8391126641095231E-3</v>
      </c>
      <c r="BE212">
        <f t="shared" si="282"/>
        <v>5.487603640744132E-3</v>
      </c>
      <c r="BF212">
        <f t="shared" si="282"/>
        <v>5.1735290858091554E-3</v>
      </c>
      <c r="BG212">
        <f t="shared" si="282"/>
        <v>4.8903676195569679E-3</v>
      </c>
      <c r="BH212">
        <f t="shared" si="285"/>
        <v>4.6332419976498757E-3</v>
      </c>
      <c r="BI212">
        <f t="shared" si="285"/>
        <v>4.3983846112465273E-3</v>
      </c>
      <c r="BJ212">
        <f t="shared" si="285"/>
        <v>4.1828098612631077E-3</v>
      </c>
      <c r="BK212">
        <f t="shared" si="285"/>
        <v>3.9841026737886575E-3</v>
      </c>
      <c r="BL212">
        <f t="shared" si="285"/>
        <v>3.8002761495036668E-3</v>
      </c>
      <c r="BM212">
        <f t="shared" si="285"/>
        <v>3.6296723766568815E-3</v>
      </c>
      <c r="BN212">
        <f t="shared" si="285"/>
        <v>3.4708912837842503E-3</v>
      </c>
      <c r="BO212">
        <f t="shared" si="285"/>
        <v>3.3227383287422379E-3</v>
      </c>
      <c r="BP212">
        <f t="shared" si="285"/>
        <v>3.1841852102579738E-3</v>
      </c>
      <c r="BQ212">
        <f t="shared" si="285"/>
        <v>3.0543398094901313E-3</v>
      </c>
      <c r="BR212">
        <f t="shared" si="285"/>
        <v>2.932422817509106E-3</v>
      </c>
      <c r="BS212">
        <f t="shared" si="285"/>
        <v>2.8177492996595854E-3</v>
      </c>
      <c r="BT212">
        <f t="shared" si="285"/>
        <v>2.709713967948587E-3</v>
      </c>
      <c r="BU212">
        <f t="shared" si="285"/>
        <v>2.6077792811906629E-3</v>
      </c>
      <c r="BV212">
        <f t="shared" si="271"/>
        <v>2.5114657312971817E-3</v>
      </c>
      <c r="BW212">
        <f t="shared" si="271"/>
        <v>2.420343840664588E-3</v>
      </c>
      <c r="BX212">
        <f t="shared" si="271"/>
        <v>2.3340275139137451E-3</v>
      </c>
      <c r="BY212">
        <f t="shared" si="271"/>
        <v>2.2521684725871609E-3</v>
      </c>
      <c r="BZ212">
        <f t="shared" si="271"/>
        <v>2.1744515638924908E-3</v>
      </c>
      <c r="CA212">
        <f t="shared" si="271"/>
        <v>2.100590780927458E-3</v>
      </c>
      <c r="CB212">
        <f t="shared" si="271"/>
        <v>2.0303258666204919E-3</v>
      </c>
      <c r="CC212">
        <f t="shared" si="271"/>
        <v>1.9634194000447314E-3</v>
      </c>
      <c r="CD212">
        <f t="shared" si="271"/>
        <v>1.8996542840357899E-3</v>
      </c>
      <c r="CE212">
        <f t="shared" si="271"/>
        <v>1.8388315687479125E-3</v>
      </c>
      <c r="CF212">
        <f t="shared" si="277"/>
        <v>1.7807685580576839E-3</v>
      </c>
      <c r="CG212">
        <f t="shared" si="277"/>
        <v>1.7252971553986119E-3</v>
      </c>
      <c r="CH212">
        <f t="shared" si="277"/>
        <v>1.6722624132942776E-3</v>
      </c>
      <c r="CI212">
        <f t="shared" si="277"/>
        <v>1.6215212570060836E-3</v>
      </c>
      <c r="CJ212">
        <f t="shared" si="277"/>
        <v>1.5729413576648515E-3</v>
      </c>
      <c r="CK212">
        <f t="shared" si="277"/>
        <v>1.5264001342714557E-3</v>
      </c>
      <c r="CL212">
        <f t="shared" si="277"/>
        <v>1.4817838672275387E-3</v>
      </c>
      <c r="CM212">
        <f t="shared" si="277"/>
        <v>1.4389869087446641E-3</v>
      </c>
      <c r="CN212">
        <f t="shared" si="277"/>
        <v>1.3979109776966715E-3</v>
      </c>
      <c r="CO212">
        <f t="shared" si="277"/>
        <v>1.3584645283172933E-3</v>
      </c>
      <c r="CP212">
        <f t="shared" si="283"/>
        <v>1.3205621836754387E-3</v>
      </c>
      <c r="CQ212">
        <f t="shared" si="283"/>
        <v>1.2841242261410948E-3</v>
      </c>
      <c r="CR212">
        <f t="shared" si="283"/>
        <v>8.2702730779591217E-4</v>
      </c>
      <c r="CS212">
        <f t="shared" si="283"/>
        <v>5.3733660711308866E-4</v>
      </c>
      <c r="CT212">
        <f t="shared" si="283"/>
        <v>3.7224368633357523E-4</v>
      </c>
      <c r="CU212">
        <f t="shared" si="283"/>
        <v>2.5903633856318289E-4</v>
      </c>
      <c r="CV212">
        <f t="shared" si="283"/>
        <v>1.7692755333412836E-4</v>
      </c>
      <c r="CW212">
        <f t="shared" si="283"/>
        <v>1.1634006554249395E-4</v>
      </c>
      <c r="CX212">
        <f t="shared" si="283"/>
        <v>7.1870557184584849E-5</v>
      </c>
      <c r="CY212">
        <f t="shared" si="283"/>
        <v>4.0090238800354949E-5</v>
      </c>
      <c r="CZ212">
        <f t="shared" si="283"/>
        <v>1.8647392869386782E-5</v>
      </c>
      <c r="DA212">
        <f t="shared" si="283"/>
        <v>5.8370967192076324E-6</v>
      </c>
      <c r="DB212">
        <f t="shared" si="283"/>
        <v>3.7089657141602788E-7</v>
      </c>
      <c r="DC212">
        <f t="shared" si="283"/>
        <v>0</v>
      </c>
      <c r="DD212">
        <f t="shared" si="283"/>
        <v>0</v>
      </c>
      <c r="DE212">
        <f t="shared" si="283"/>
        <v>0</v>
      </c>
      <c r="DF212">
        <f t="shared" si="286"/>
        <v>0</v>
      </c>
      <c r="DG212">
        <f t="shared" si="286"/>
        <v>0</v>
      </c>
      <c r="DH212">
        <f t="shared" si="286"/>
        <v>0</v>
      </c>
      <c r="DI212">
        <f t="shared" si="286"/>
        <v>0</v>
      </c>
      <c r="DJ212">
        <f t="shared" si="286"/>
        <v>0</v>
      </c>
      <c r="DK212">
        <f t="shared" si="286"/>
        <v>0</v>
      </c>
      <c r="DL212">
        <f t="shared" si="286"/>
        <v>0</v>
      </c>
      <c r="DM212">
        <f t="shared" si="286"/>
        <v>0</v>
      </c>
      <c r="DN212">
        <f t="shared" si="286"/>
        <v>0</v>
      </c>
      <c r="DO212">
        <f t="shared" si="286"/>
        <v>0</v>
      </c>
      <c r="DP212">
        <f t="shared" si="286"/>
        <v>0</v>
      </c>
      <c r="DQ212">
        <f t="shared" si="286"/>
        <v>0</v>
      </c>
      <c r="DR212">
        <f t="shared" si="286"/>
        <v>0</v>
      </c>
      <c r="DS212">
        <f t="shared" si="286"/>
        <v>0</v>
      </c>
      <c r="DT212">
        <f t="shared" si="273"/>
        <v>0</v>
      </c>
      <c r="DU212">
        <f t="shared" si="273"/>
        <v>0</v>
      </c>
      <c r="DV212">
        <f t="shared" si="273"/>
        <v>0</v>
      </c>
      <c r="DW212">
        <f t="shared" si="273"/>
        <v>0</v>
      </c>
      <c r="DX212">
        <f t="shared" si="273"/>
        <v>0</v>
      </c>
      <c r="DY212">
        <f t="shared" si="273"/>
        <v>0</v>
      </c>
      <c r="DZ212">
        <f t="shared" si="273"/>
        <v>0</v>
      </c>
      <c r="EA212">
        <f t="shared" si="273"/>
        <v>0</v>
      </c>
      <c r="EB212">
        <f t="shared" si="273"/>
        <v>0</v>
      </c>
      <c r="EC212">
        <f t="shared" si="273"/>
        <v>0</v>
      </c>
      <c r="ED212">
        <f t="shared" si="279"/>
        <v>0</v>
      </c>
      <c r="EE212">
        <f t="shared" si="279"/>
        <v>0</v>
      </c>
      <c r="EF212">
        <f t="shared" si="279"/>
        <v>0</v>
      </c>
      <c r="EG212">
        <f t="shared" si="279"/>
        <v>0</v>
      </c>
      <c r="EH212">
        <f t="shared" si="279"/>
        <v>0</v>
      </c>
      <c r="EI212">
        <f t="shared" si="279"/>
        <v>0</v>
      </c>
      <c r="EJ212">
        <f t="shared" si="279"/>
        <v>0</v>
      </c>
      <c r="EK212">
        <f t="shared" si="279"/>
        <v>0</v>
      </c>
      <c r="EL212">
        <f t="shared" si="279"/>
        <v>0</v>
      </c>
      <c r="EM212">
        <f t="shared" si="279"/>
        <v>0</v>
      </c>
      <c r="EN212">
        <f t="shared" si="280"/>
        <v>0</v>
      </c>
      <c r="EO212">
        <f t="shared" si="280"/>
        <v>0</v>
      </c>
      <c r="EP212">
        <f t="shared" si="280"/>
        <v>0</v>
      </c>
      <c r="EQ212">
        <f t="shared" si="280"/>
        <v>0</v>
      </c>
      <c r="ER212">
        <f t="shared" si="280"/>
        <v>0</v>
      </c>
      <c r="ES212">
        <f t="shared" si="280"/>
        <v>0</v>
      </c>
      <c r="ET212">
        <f t="shared" si="280"/>
        <v>0</v>
      </c>
      <c r="EU212">
        <f t="shared" si="280"/>
        <v>0</v>
      </c>
      <c r="EV212">
        <f t="shared" si="280"/>
        <v>0</v>
      </c>
      <c r="EW212">
        <f t="shared" si="280"/>
        <v>0</v>
      </c>
      <c r="EX212">
        <f t="shared" si="280"/>
        <v>0</v>
      </c>
      <c r="EZ212">
        <f t="shared" si="266"/>
        <v>0.88905038766323896</v>
      </c>
      <c r="FB212">
        <f t="shared" si="267"/>
        <v>1.0199010431763633E-2</v>
      </c>
      <c r="FC212">
        <f t="shared" si="268"/>
        <v>0.24871196444697355</v>
      </c>
    </row>
    <row r="213" spans="1:159" x14ac:dyDescent="0.25">
      <c r="A213">
        <v>1330</v>
      </c>
      <c r="B213" s="19">
        <f>'Input spectra'!Y212</f>
        <v>4.1165349769884202E-2</v>
      </c>
      <c r="C213">
        <f>'Input spectra'!F212</f>
        <v>0</v>
      </c>
      <c r="D213">
        <f t="shared" si="274"/>
        <v>2.0653927966864227E-2</v>
      </c>
      <c r="E213">
        <f t="shared" si="274"/>
        <v>2.0419284600405378E-2</v>
      </c>
      <c r="F213">
        <f t="shared" si="274"/>
        <v>2.0186220537165084E-2</v>
      </c>
      <c r="G213">
        <f t="shared" si="274"/>
        <v>1.9954726761260051E-2</v>
      </c>
      <c r="H213">
        <f t="shared" si="274"/>
        <v>1.9724794304230065E-2</v>
      </c>
      <c r="I213">
        <f t="shared" si="274"/>
        <v>1.9496414244800517E-2</v>
      </c>
      <c r="J213">
        <f t="shared" si="274"/>
        <v>1.9269577708646062E-2</v>
      </c>
      <c r="K213">
        <f t="shared" si="274"/>
        <v>1.9044275868155436E-2</v>
      </c>
      <c r="L213">
        <f t="shared" si="274"/>
        <v>1.8820499942197422E-2</v>
      </c>
      <c r="M213">
        <f t="shared" si="274"/>
        <v>1.8598241195887932E-2</v>
      </c>
      <c r="N213">
        <f t="shared" si="281"/>
        <v>1.8377490940358232E-2</v>
      </c>
      <c r="O213">
        <f t="shared" si="281"/>
        <v>1.8158240532524267E-2</v>
      </c>
      <c r="P213">
        <f t="shared" si="281"/>
        <v>1.7940481374857153E-2</v>
      </c>
      <c r="Q213">
        <f t="shared" si="281"/>
        <v>1.7724204915154734E-2</v>
      </c>
      <c r="R213">
        <f t="shared" si="281"/>
        <v>1.7509402646314256E-2</v>
      </c>
      <c r="S213">
        <f t="shared" si="281"/>
        <v>1.7296066106106178E-2</v>
      </c>
      <c r="T213">
        <f t="shared" si="281"/>
        <v>1.7084186876949039E-2</v>
      </c>
      <c r="U213">
        <f t="shared" si="281"/>
        <v>1.6873756585685424E-2</v>
      </c>
      <c r="V213">
        <f t="shared" si="281"/>
        <v>1.6664766903359055E-2</v>
      </c>
      <c r="W213">
        <f t="shared" si="281"/>
        <v>1.6457209544992916E-2</v>
      </c>
      <c r="X213">
        <f t="shared" si="281"/>
        <v>1.6251076269368472E-2</v>
      </c>
      <c r="Y213">
        <f t="shared" si="281"/>
        <v>1.6046358878805976E-2</v>
      </c>
      <c r="Z213">
        <f t="shared" si="281"/>
        <v>1.5843049218945821E-2</v>
      </c>
      <c r="AA213">
        <f t="shared" si="281"/>
        <v>1.5641139178530956E-2</v>
      </c>
      <c r="AB213">
        <f t="shared" si="281"/>
        <v>1.5440620689190379E-2</v>
      </c>
      <c r="AC213">
        <f t="shared" si="281"/>
        <v>1.5241485725223653E-2</v>
      </c>
      <c r="AD213">
        <f t="shared" si="284"/>
        <v>1.5043726303386486E-2</v>
      </c>
      <c r="AE213">
        <f t="shared" si="284"/>
        <v>1.4847334482677357E-2</v>
      </c>
      <c r="AF213">
        <f t="shared" si="284"/>
        <v>1.4652302364125161E-2</v>
      </c>
      <c r="AG213">
        <f t="shared" si="284"/>
        <v>1.4458622090577893E-2</v>
      </c>
      <c r="AH213">
        <f t="shared" si="284"/>
        <v>1.4266285846492376E-2</v>
      </c>
      <c r="AI213">
        <f t="shared" si="284"/>
        <v>1.4075285857724983E-2</v>
      </c>
      <c r="AJ213">
        <f t="shared" si="284"/>
        <v>1.3885614391323395E-2</v>
      </c>
      <c r="AK213">
        <f t="shared" si="284"/>
        <v>1.3697263755319353E-2</v>
      </c>
      <c r="AL213">
        <f t="shared" si="284"/>
        <v>1.3510226298522459E-2</v>
      </c>
      <c r="AM213">
        <f t="shared" si="284"/>
        <v>1.3324494410314925E-2</v>
      </c>
      <c r="AN213">
        <f t="shared" si="284"/>
        <v>1.3140060520447349E-2</v>
      </c>
      <c r="AO213">
        <f t="shared" si="284"/>
        <v>1.2956917098835492E-2</v>
      </c>
      <c r="AP213">
        <f t="shared" si="284"/>
        <v>1.2775056655358028E-2</v>
      </c>
      <c r="AQ213">
        <f t="shared" si="284"/>
        <v>1.2594471739655277E-2</v>
      </c>
      <c r="AR213">
        <f t="shared" si="282"/>
        <v>1.2415154940928933E-2</v>
      </c>
      <c r="AS213">
        <f t="shared" si="282"/>
        <v>1.2237098887742751E-2</v>
      </c>
      <c r="AT213">
        <f t="shared" si="282"/>
        <v>1.2060296247824192E-2</v>
      </c>
      <c r="AU213">
        <f t="shared" si="282"/>
        <v>1.1884739727867095E-2</v>
      </c>
      <c r="AV213">
        <f t="shared" si="282"/>
        <v>1.1710422073335214E-2</v>
      </c>
      <c r="AW213">
        <f t="shared" si="282"/>
        <v>1.1537336068266799E-2</v>
      </c>
      <c r="AX213">
        <f t="shared" si="282"/>
        <v>1.0259575548343376E-2</v>
      </c>
      <c r="AY213">
        <f t="shared" si="282"/>
        <v>8.7696736296761849E-3</v>
      </c>
      <c r="AZ213">
        <f t="shared" si="282"/>
        <v>7.8971888454995448E-3</v>
      </c>
      <c r="BA213">
        <f t="shared" si="282"/>
        <v>7.2365805928159025E-3</v>
      </c>
      <c r="BB213">
        <f t="shared" si="282"/>
        <v>6.6969231650845116E-3</v>
      </c>
      <c r="BC213">
        <f t="shared" si="282"/>
        <v>6.2388236321750919E-3</v>
      </c>
      <c r="BD213">
        <f t="shared" si="282"/>
        <v>5.8407074860974267E-3</v>
      </c>
      <c r="BE213">
        <f t="shared" si="282"/>
        <v>5.4891312833479132E-3</v>
      </c>
      <c r="BF213">
        <f t="shared" si="282"/>
        <v>5.174996473771014E-3</v>
      </c>
      <c r="BG213">
        <f t="shared" si="282"/>
        <v>4.8917803836040627E-3</v>
      </c>
      <c r="BH213">
        <f t="shared" si="285"/>
        <v>4.6346048210729419E-3</v>
      </c>
      <c r="BI213">
        <f t="shared" si="285"/>
        <v>4.3997014596364441E-3</v>
      </c>
      <c r="BJ213">
        <f t="shared" si="285"/>
        <v>4.1840841415822861E-3</v>
      </c>
      <c r="BK213">
        <f t="shared" si="285"/>
        <v>3.9853373484430906E-3</v>
      </c>
      <c r="BL213">
        <f t="shared" si="285"/>
        <v>3.8014738205377715E-3</v>
      </c>
      <c r="BM213">
        <f t="shared" si="285"/>
        <v>3.6308353494143037E-3</v>
      </c>
      <c r="BN213">
        <f t="shared" si="285"/>
        <v>3.4720216160398351E-3</v>
      </c>
      <c r="BO213">
        <f t="shared" si="285"/>
        <v>3.3238378692958775E-3</v>
      </c>
      <c r="BP213">
        <f t="shared" si="285"/>
        <v>3.1852556297192964E-3</v>
      </c>
      <c r="BQ213">
        <f t="shared" si="285"/>
        <v>3.0553826251670212E-3</v>
      </c>
      <c r="BR213">
        <f t="shared" si="285"/>
        <v>2.9334394137704839E-3</v>
      </c>
      <c r="BS213">
        <f t="shared" si="285"/>
        <v>2.8187409447731956E-3</v>
      </c>
      <c r="BT213">
        <f t="shared" si="285"/>
        <v>2.7106818281371599E-3</v>
      </c>
      <c r="BU213">
        <f t="shared" si="285"/>
        <v>2.6087244324671278E-3</v>
      </c>
      <c r="BV213">
        <f t="shared" si="271"/>
        <v>2.5123891695076777E-3</v>
      </c>
      <c r="BW213">
        <f t="shared" si="271"/>
        <v>2.4212464900712507E-3</v>
      </c>
      <c r="BX213">
        <f t="shared" si="271"/>
        <v>2.3349102345772378E-3</v>
      </c>
      <c r="BY213">
        <f t="shared" si="271"/>
        <v>2.2530320667546659E-3</v>
      </c>
      <c r="BZ213">
        <f t="shared" si="271"/>
        <v>2.1752967815554902E-3</v>
      </c>
      <c r="CA213">
        <f t="shared" si="271"/>
        <v>2.1014183246817323E-3</v>
      </c>
      <c r="CB213">
        <f t="shared" si="271"/>
        <v>2.0311363959359214E-3</v>
      </c>
      <c r="CC213">
        <f t="shared" si="271"/>
        <v>1.9642135350329622E-3</v>
      </c>
      <c r="CD213">
        <f t="shared" si="271"/>
        <v>1.9004326087883455E-3</v>
      </c>
      <c r="CE213">
        <f t="shared" si="271"/>
        <v>1.8395946343049739E-3</v>
      </c>
      <c r="CF213">
        <f t="shared" si="277"/>
        <v>1.7815168850577898E-3</v>
      </c>
      <c r="CG213">
        <f t="shared" si="277"/>
        <v>1.7260312364514689E-3</v>
      </c>
      <c r="CH213">
        <f t="shared" si="277"/>
        <v>1.6729827151122849E-3</v>
      </c>
      <c r="CI213">
        <f t="shared" si="277"/>
        <v>1.6222282223247628E-3</v>
      </c>
      <c r="CJ213">
        <f t="shared" si="277"/>
        <v>1.5736354069779078E-3</v>
      </c>
      <c r="CK213">
        <f t="shared" si="277"/>
        <v>1.5270816674024955E-3</v>
      </c>
      <c r="CL213">
        <f t="shared" si="277"/>
        <v>1.4824532647573672E-3</v>
      </c>
      <c r="CM213">
        <f t="shared" si="277"/>
        <v>1.4396445333104964E-3</v>
      </c>
      <c r="CN213">
        <f t="shared" si="277"/>
        <v>1.3985571751774051E-3</v>
      </c>
      <c r="CO213">
        <f t="shared" si="277"/>
        <v>1.3590996289171335E-3</v>
      </c>
      <c r="CP213">
        <f t="shared" si="283"/>
        <v>1.3211865029166127E-3</v>
      </c>
      <c r="CQ213">
        <f t="shared" si="283"/>
        <v>1.2847380657750294E-3</v>
      </c>
      <c r="CR213">
        <f t="shared" si="283"/>
        <v>8.2742699046061774E-4</v>
      </c>
      <c r="CS213">
        <f t="shared" si="283"/>
        <v>5.3759911245932282E-4</v>
      </c>
      <c r="CT213">
        <f t="shared" si="283"/>
        <v>3.7242749462999499E-4</v>
      </c>
      <c r="CU213">
        <f t="shared" si="283"/>
        <v>2.5916560785050854E-4</v>
      </c>
      <c r="CV213">
        <f t="shared" si="283"/>
        <v>1.7701677676147917E-4</v>
      </c>
      <c r="CW213">
        <f t="shared" si="283"/>
        <v>1.1639934638617081E-4</v>
      </c>
      <c r="CX213">
        <f t="shared" si="283"/>
        <v>7.1907556319121928E-5</v>
      </c>
      <c r="CY213">
        <f t="shared" si="283"/>
        <v>4.0111088003272878E-5</v>
      </c>
      <c r="CZ213">
        <f t="shared" si="283"/>
        <v>1.8657188555935142E-5</v>
      </c>
      <c r="DA213">
        <f t="shared" si="283"/>
        <v>5.8401936832483548E-6</v>
      </c>
      <c r="DB213">
        <f t="shared" si="283"/>
        <v>3.7109530535038693E-7</v>
      </c>
      <c r="DC213">
        <f t="shared" si="283"/>
        <v>0</v>
      </c>
      <c r="DD213">
        <f t="shared" si="283"/>
        <v>0</v>
      </c>
      <c r="DE213">
        <f t="shared" si="283"/>
        <v>0</v>
      </c>
      <c r="DF213">
        <f t="shared" si="286"/>
        <v>0</v>
      </c>
      <c r="DG213">
        <f t="shared" si="286"/>
        <v>0</v>
      </c>
      <c r="DH213">
        <f t="shared" si="286"/>
        <v>0</v>
      </c>
      <c r="DI213">
        <f t="shared" si="286"/>
        <v>0</v>
      </c>
      <c r="DJ213">
        <f t="shared" si="286"/>
        <v>0</v>
      </c>
      <c r="DK213">
        <f t="shared" si="286"/>
        <v>0</v>
      </c>
      <c r="DL213">
        <f t="shared" si="286"/>
        <v>0</v>
      </c>
      <c r="DM213">
        <f t="shared" si="286"/>
        <v>0</v>
      </c>
      <c r="DN213">
        <f t="shared" si="286"/>
        <v>0</v>
      </c>
      <c r="DO213">
        <f t="shared" si="286"/>
        <v>0</v>
      </c>
      <c r="DP213">
        <f t="shared" si="286"/>
        <v>0</v>
      </c>
      <c r="DQ213">
        <f t="shared" si="286"/>
        <v>0</v>
      </c>
      <c r="DR213">
        <f t="shared" si="286"/>
        <v>0</v>
      </c>
      <c r="DS213">
        <f t="shared" si="286"/>
        <v>0</v>
      </c>
      <c r="DT213">
        <f t="shared" si="273"/>
        <v>0</v>
      </c>
      <c r="DU213">
        <f t="shared" si="273"/>
        <v>0</v>
      </c>
      <c r="DV213">
        <f t="shared" si="273"/>
        <v>0</v>
      </c>
      <c r="DW213">
        <f t="shared" si="273"/>
        <v>0</v>
      </c>
      <c r="DX213">
        <f t="shared" si="273"/>
        <v>0</v>
      </c>
      <c r="DY213">
        <f t="shared" si="273"/>
        <v>0</v>
      </c>
      <c r="DZ213">
        <f t="shared" si="273"/>
        <v>0</v>
      </c>
      <c r="EA213">
        <f t="shared" si="273"/>
        <v>0</v>
      </c>
      <c r="EB213">
        <f t="shared" si="273"/>
        <v>0</v>
      </c>
      <c r="EC213">
        <f t="shared" si="273"/>
        <v>0</v>
      </c>
      <c r="ED213">
        <f t="shared" si="279"/>
        <v>0</v>
      </c>
      <c r="EE213">
        <f t="shared" si="279"/>
        <v>0</v>
      </c>
      <c r="EF213">
        <f t="shared" si="279"/>
        <v>0</v>
      </c>
      <c r="EG213">
        <f t="shared" si="279"/>
        <v>0</v>
      </c>
      <c r="EH213">
        <f t="shared" si="279"/>
        <v>0</v>
      </c>
      <c r="EI213">
        <f t="shared" si="279"/>
        <v>0</v>
      </c>
      <c r="EJ213">
        <f t="shared" si="279"/>
        <v>0</v>
      </c>
      <c r="EK213">
        <f t="shared" si="279"/>
        <v>0</v>
      </c>
      <c r="EL213">
        <f t="shared" si="279"/>
        <v>0</v>
      </c>
      <c r="EM213">
        <f t="shared" si="279"/>
        <v>0</v>
      </c>
      <c r="EN213">
        <f t="shared" si="280"/>
        <v>0</v>
      </c>
      <c r="EO213">
        <f t="shared" si="280"/>
        <v>0</v>
      </c>
      <c r="EP213">
        <f t="shared" si="280"/>
        <v>0</v>
      </c>
      <c r="EQ213">
        <f t="shared" si="280"/>
        <v>0</v>
      </c>
      <c r="ER213">
        <f t="shared" si="280"/>
        <v>0</v>
      </c>
      <c r="ES213">
        <f t="shared" si="280"/>
        <v>0</v>
      </c>
      <c r="ET213">
        <f t="shared" si="280"/>
        <v>0</v>
      </c>
      <c r="EU213">
        <f t="shared" si="280"/>
        <v>0</v>
      </c>
      <c r="EV213">
        <f t="shared" si="280"/>
        <v>0</v>
      </c>
      <c r="EW213">
        <f t="shared" si="280"/>
        <v>0</v>
      </c>
      <c r="EX213">
        <f t="shared" si="280"/>
        <v>0</v>
      </c>
      <c r="EZ213">
        <f t="shared" si="266"/>
        <v>0.88917945961298162</v>
      </c>
      <c r="FB213">
        <f t="shared" si="267"/>
        <v>1.0186148740555401E-2</v>
      </c>
      <c r="FC213">
        <f t="shared" si="268"/>
        <v>0.24871360552680646</v>
      </c>
    </row>
    <row r="214" spans="1:159" x14ac:dyDescent="0.25">
      <c r="A214">
        <v>1335</v>
      </c>
      <c r="B214" s="19">
        <f>'Input spectra'!Y213</f>
        <v>4.1112832430730599E-2</v>
      </c>
      <c r="C214">
        <f>'Input spectra'!F213</f>
        <v>0</v>
      </c>
      <c r="D214">
        <f t="shared" si="274"/>
        <v>2.0653927966864227E-2</v>
      </c>
      <c r="E214">
        <f t="shared" si="274"/>
        <v>2.0419391837336431E-2</v>
      </c>
      <c r="F214">
        <f t="shared" si="274"/>
        <v>2.0186432563596625E-2</v>
      </c>
      <c r="G214">
        <f t="shared" si="274"/>
        <v>1.9955041154482621E-2</v>
      </c>
      <c r="H214">
        <f t="shared" si="274"/>
        <v>1.9725208666067171E-2</v>
      </c>
      <c r="I214">
        <f t="shared" si="274"/>
        <v>1.9496926201421721E-2</v>
      </c>
      <c r="J214">
        <f t="shared" si="274"/>
        <v>1.9270184910381322E-2</v>
      </c>
      <c r="K214">
        <f t="shared" si="274"/>
        <v>1.9044975989310622E-2</v>
      </c>
      <c r="L214">
        <f t="shared" si="274"/>
        <v>1.8821290680871107E-2</v>
      </c>
      <c r="M214">
        <f t="shared" si="274"/>
        <v>1.8599120273789332E-2</v>
      </c>
      <c r="N214">
        <f t="shared" si="281"/>
        <v>1.8378456102626395E-2</v>
      </c>
      <c r="O214">
        <f t="shared" si="281"/>
        <v>1.8159289547548418E-2</v>
      </c>
      <c r="P214">
        <f t="shared" si="281"/>
        <v>1.7941612034098241E-2</v>
      </c>
      <c r="Q214">
        <f t="shared" si="281"/>
        <v>1.7725415032968157E-2</v>
      </c>
      <c r="R214">
        <f t="shared" si="281"/>
        <v>1.7510690059773765E-2</v>
      </c>
      <c r="S214">
        <f t="shared" si="281"/>
        <v>1.7297428674828912E-2</v>
      </c>
      <c r="T214">
        <f t="shared" si="281"/>
        <v>1.7085622482921767E-2</v>
      </c>
      <c r="U214">
        <f t="shared" si="281"/>
        <v>1.6875263133091893E-2</v>
      </c>
      <c r="V214">
        <f t="shared" si="281"/>
        <v>1.6666342318408509E-2</v>
      </c>
      <c r="W214">
        <f t="shared" si="281"/>
        <v>1.6458851775749735E-2</v>
      </c>
      <c r="X214">
        <f t="shared" si="281"/>
        <v>1.6252783285582953E-2</v>
      </c>
      <c r="Y214">
        <f t="shared" si="281"/>
        <v>1.6048128671746219E-2</v>
      </c>
      <c r="Z214">
        <f t="shared" si="281"/>
        <v>1.5844879801230758E-2</v>
      </c>
      <c r="AA214">
        <f t="shared" si="281"/>
        <v>1.564302858396446E-2</v>
      </c>
      <c r="AB214">
        <f t="shared" si="281"/>
        <v>1.5442566972596496E-2</v>
      </c>
      <c r="AC214">
        <f t="shared" si="281"/>
        <v>1.5243486962282927E-2</v>
      </c>
      <c r="AD214">
        <f t="shared" si="284"/>
        <v>1.5045780590473358E-2</v>
      </c>
      <c r="AE214">
        <f t="shared" si="284"/>
        <v>1.4849439936698662E-2</v>
      </c>
      <c r="AF214">
        <f t="shared" si="284"/>
        <v>1.4654457122359701E-2</v>
      </c>
      <c r="AG214">
        <f t="shared" si="284"/>
        <v>1.4460824310517069E-2</v>
      </c>
      <c r="AH214">
        <f t="shared" si="284"/>
        <v>1.426853370568189E-2</v>
      </c>
      <c r="AI214">
        <f t="shared" si="284"/>
        <v>1.4077577553607593E-2</v>
      </c>
      <c r="AJ214">
        <f t="shared" si="284"/>
        <v>1.3887948141082729E-2</v>
      </c>
      <c r="AK214">
        <f t="shared" si="284"/>
        <v>1.3699637795724759E-2</v>
      </c>
      <c r="AL214">
        <f t="shared" si="284"/>
        <v>1.3512638885774884E-2</v>
      </c>
      <c r="AM214">
        <f t="shared" si="284"/>
        <v>1.3326943819893846E-2</v>
      </c>
      <c r="AN214">
        <f t="shared" si="284"/>
        <v>1.3142545046958711E-2</v>
      </c>
      <c r="AO214">
        <f t="shared" si="284"/>
        <v>1.2959435055860672E-2</v>
      </c>
      <c r="AP214">
        <f t="shared" si="284"/>
        <v>1.2777606375303818E-2</v>
      </c>
      <c r="AQ214">
        <f t="shared" si="284"/>
        <v>1.2597051573604853E-2</v>
      </c>
      <c r="AR214">
        <f t="shared" si="282"/>
        <v>1.2417763258493848E-2</v>
      </c>
      <c r="AS214">
        <f t="shared" si="282"/>
        <v>1.2239734076915901E-2</v>
      </c>
      <c r="AT214">
        <f t="shared" si="282"/>
        <v>1.2062956714833794E-2</v>
      </c>
      <c r="AU214">
        <f t="shared" si="282"/>
        <v>1.188742389703162E-2</v>
      </c>
      <c r="AV214">
        <f t="shared" si="282"/>
        <v>1.1713128386919318E-2</v>
      </c>
      <c r="AW214">
        <f t="shared" si="282"/>
        <v>1.1540062986338208E-2</v>
      </c>
      <c r="AX214">
        <f t="shared" si="282"/>
        <v>1.0262054353545666E-2</v>
      </c>
      <c r="AY214">
        <f t="shared" si="282"/>
        <v>8.7718385284918966E-3</v>
      </c>
      <c r="AZ214">
        <f t="shared" si="282"/>
        <v>7.8991798452936329E-3</v>
      </c>
      <c r="BA214">
        <f t="shared" si="282"/>
        <v>7.2384430576350771E-3</v>
      </c>
      <c r="BB214">
        <f t="shared" si="282"/>
        <v>6.6986819189128145E-3</v>
      </c>
      <c r="BC214">
        <f t="shared" si="282"/>
        <v>6.2404948526983547E-3</v>
      </c>
      <c r="BD214">
        <f t="shared" si="282"/>
        <v>5.8423027436749998E-3</v>
      </c>
      <c r="BE214">
        <f t="shared" si="282"/>
        <v>5.4906593512178137E-3</v>
      </c>
      <c r="BF214">
        <f t="shared" si="282"/>
        <v>5.1764642779337641E-3</v>
      </c>
      <c r="BG214">
        <f t="shared" si="282"/>
        <v>4.893193555780443E-3</v>
      </c>
      <c r="BH214">
        <f t="shared" si="285"/>
        <v>4.6359680453573653E-3</v>
      </c>
      <c r="BI214">
        <f t="shared" si="285"/>
        <v>4.401018702282395E-3</v>
      </c>
      <c r="BJ214">
        <f t="shared" si="285"/>
        <v>4.1853588101070901E-3</v>
      </c>
      <c r="BK214">
        <f t="shared" si="285"/>
        <v>3.9865724057235805E-3</v>
      </c>
      <c r="BL214">
        <f t="shared" si="285"/>
        <v>3.8026718690223151E-3</v>
      </c>
      <c r="BM214">
        <f t="shared" si="285"/>
        <v>3.6319986947964387E-3</v>
      </c>
      <c r="BN214">
        <f t="shared" si="285"/>
        <v>3.4731523164000066E-3</v>
      </c>
      <c r="BO214">
        <f t="shared" si="285"/>
        <v>3.3249377737028527E-3</v>
      </c>
      <c r="BP214">
        <f t="shared" si="285"/>
        <v>3.1863264090208113E-3</v>
      </c>
      <c r="BQ214">
        <f t="shared" si="285"/>
        <v>3.0564257968830554E-3</v>
      </c>
      <c r="BR214">
        <f t="shared" si="285"/>
        <v>2.934456362459877E-3</v>
      </c>
      <c r="BS214">
        <f t="shared" si="285"/>
        <v>2.8197329388745694E-3</v>
      </c>
      <c r="BT214">
        <f t="shared" si="285"/>
        <v>2.7116500340276595E-3</v>
      </c>
      <c r="BU214">
        <f t="shared" si="285"/>
        <v>2.609669926299781E-3</v>
      </c>
      <c r="BV214">
        <f t="shared" si="271"/>
        <v>2.5133129472562029E-3</v>
      </c>
      <c r="BW214">
        <f t="shared" si="271"/>
        <v>2.4221494761143586E-3</v>
      </c>
      <c r="BX214">
        <f t="shared" si="271"/>
        <v>2.3357932890824529E-3</v>
      </c>
      <c r="BY214">
        <f t="shared" si="271"/>
        <v>2.2538959920674166E-3</v>
      </c>
      <c r="BZ214">
        <f t="shared" si="271"/>
        <v>2.1761423277578355E-3</v>
      </c>
      <c r="CA214">
        <f t="shared" si="271"/>
        <v>2.1022461944531765E-3</v>
      </c>
      <c r="CB214">
        <f t="shared" si="271"/>
        <v>2.0319472488239264E-3</v>
      </c>
      <c r="CC214">
        <f t="shared" si="271"/>
        <v>1.9650079912212261E-3</v>
      </c>
      <c r="CD214">
        <f t="shared" si="271"/>
        <v>1.9012112524354617E-3</v>
      </c>
      <c r="CE214">
        <f t="shared" si="271"/>
        <v>1.8403580165136813E-3</v>
      </c>
      <c r="CF214">
        <f t="shared" si="277"/>
        <v>1.7822655265250925E-3</v>
      </c>
      <c r="CG214">
        <f t="shared" si="277"/>
        <v>1.7267656298418197E-3</v>
      </c>
      <c r="CH214">
        <f t="shared" si="277"/>
        <v>1.6737033271894376E-3</v>
      </c>
      <c r="CI214">
        <f t="shared" si="277"/>
        <v>1.6229354958724939E-3</v>
      </c>
      <c r="CJ214">
        <f t="shared" si="277"/>
        <v>1.5743297625353415E-3</v>
      </c>
      <c r="CK214">
        <f t="shared" si="277"/>
        <v>1.5277635048360548E-3</v>
      </c>
      <c r="CL214">
        <f t="shared" si="277"/>
        <v>1.4831229646882821E-3</v>
      </c>
      <c r="CM214">
        <f t="shared" si="277"/>
        <v>1.4403024584142042E-3</v>
      </c>
      <c r="CN214">
        <f t="shared" si="277"/>
        <v>1.3992036713689926E-3</v>
      </c>
      <c r="CO214">
        <f t="shared" si="277"/>
        <v>1.3597350264351205E-3</v>
      </c>
      <c r="CP214">
        <f t="shared" si="283"/>
        <v>1.3218111173158016E-3</v>
      </c>
      <c r="CQ214">
        <f t="shared" si="283"/>
        <v>1.2853521988378141E-3</v>
      </c>
      <c r="CR214">
        <f t="shared" si="283"/>
        <v>8.2782686628246616E-4</v>
      </c>
      <c r="CS214">
        <f t="shared" si="283"/>
        <v>5.3786174604743666E-4</v>
      </c>
      <c r="CT214">
        <f t="shared" si="283"/>
        <v>3.7261139368816823E-4</v>
      </c>
      <c r="CU214">
        <f t="shared" si="283"/>
        <v>2.5929494164827577E-4</v>
      </c>
      <c r="CV214">
        <f t="shared" si="283"/>
        <v>1.771060451836305E-4</v>
      </c>
      <c r="CW214">
        <f t="shared" si="283"/>
        <v>1.1645865743628085E-4</v>
      </c>
      <c r="CX214">
        <f t="shared" si="283"/>
        <v>7.1944574500901795E-5</v>
      </c>
      <c r="CY214">
        <f t="shared" si="283"/>
        <v>4.0131948048961377E-5</v>
      </c>
      <c r="CZ214">
        <f t="shared" si="283"/>
        <v>1.8666989388268501E-5</v>
      </c>
      <c r="DA214">
        <f t="shared" si="283"/>
        <v>5.8432922904323546E-6</v>
      </c>
      <c r="DB214">
        <f t="shared" si="283"/>
        <v>3.7129414577043384E-7</v>
      </c>
      <c r="DC214">
        <f t="shared" si="283"/>
        <v>0</v>
      </c>
      <c r="DD214">
        <f t="shared" si="283"/>
        <v>0</v>
      </c>
      <c r="DE214">
        <f t="shared" si="283"/>
        <v>0</v>
      </c>
      <c r="DF214">
        <f t="shared" si="286"/>
        <v>0</v>
      </c>
      <c r="DG214">
        <f t="shared" si="286"/>
        <v>0</v>
      </c>
      <c r="DH214">
        <f t="shared" si="286"/>
        <v>0</v>
      </c>
      <c r="DI214">
        <f t="shared" si="286"/>
        <v>0</v>
      </c>
      <c r="DJ214">
        <f t="shared" si="286"/>
        <v>0</v>
      </c>
      <c r="DK214">
        <f t="shared" si="286"/>
        <v>0</v>
      </c>
      <c r="DL214">
        <f t="shared" si="286"/>
        <v>0</v>
      </c>
      <c r="DM214">
        <f t="shared" si="286"/>
        <v>0</v>
      </c>
      <c r="DN214">
        <f t="shared" si="286"/>
        <v>0</v>
      </c>
      <c r="DO214">
        <f t="shared" si="286"/>
        <v>0</v>
      </c>
      <c r="DP214">
        <f t="shared" si="286"/>
        <v>0</v>
      </c>
      <c r="DQ214">
        <f t="shared" si="286"/>
        <v>0</v>
      </c>
      <c r="DR214">
        <f t="shared" si="286"/>
        <v>0</v>
      </c>
      <c r="DS214">
        <f t="shared" si="286"/>
        <v>0</v>
      </c>
      <c r="DT214">
        <f t="shared" si="273"/>
        <v>0</v>
      </c>
      <c r="DU214">
        <f t="shared" si="273"/>
        <v>0</v>
      </c>
      <c r="DV214">
        <f t="shared" si="273"/>
        <v>0</v>
      </c>
      <c r="DW214">
        <f t="shared" si="273"/>
        <v>0</v>
      </c>
      <c r="DX214">
        <f t="shared" si="273"/>
        <v>0</v>
      </c>
      <c r="DY214">
        <f t="shared" si="273"/>
        <v>0</v>
      </c>
      <c r="DZ214">
        <f t="shared" si="273"/>
        <v>0</v>
      </c>
      <c r="EA214">
        <f t="shared" si="273"/>
        <v>0</v>
      </c>
      <c r="EB214">
        <f t="shared" si="273"/>
        <v>0</v>
      </c>
      <c r="EC214">
        <f t="shared" si="273"/>
        <v>0</v>
      </c>
      <c r="ED214">
        <f t="shared" si="279"/>
        <v>0</v>
      </c>
      <c r="EE214">
        <f t="shared" si="279"/>
        <v>0</v>
      </c>
      <c r="EF214">
        <f t="shared" si="279"/>
        <v>0</v>
      </c>
      <c r="EG214">
        <f t="shared" si="279"/>
        <v>0</v>
      </c>
      <c r="EH214">
        <f t="shared" si="279"/>
        <v>0</v>
      </c>
      <c r="EI214">
        <f t="shared" si="279"/>
        <v>0</v>
      </c>
      <c r="EJ214">
        <f t="shared" si="279"/>
        <v>0</v>
      </c>
      <c r="EK214">
        <f t="shared" si="279"/>
        <v>0</v>
      </c>
      <c r="EL214">
        <f t="shared" si="279"/>
        <v>0</v>
      </c>
      <c r="EM214">
        <f t="shared" si="279"/>
        <v>0</v>
      </c>
      <c r="EN214">
        <f t="shared" si="280"/>
        <v>0</v>
      </c>
      <c r="EO214">
        <f t="shared" si="280"/>
        <v>0</v>
      </c>
      <c r="EP214">
        <f t="shared" si="280"/>
        <v>0</v>
      </c>
      <c r="EQ214">
        <f t="shared" si="280"/>
        <v>0</v>
      </c>
      <c r="ER214">
        <f t="shared" si="280"/>
        <v>0</v>
      </c>
      <c r="ES214">
        <f t="shared" si="280"/>
        <v>0</v>
      </c>
      <c r="ET214">
        <f t="shared" si="280"/>
        <v>0</v>
      </c>
      <c r="EU214">
        <f t="shared" si="280"/>
        <v>0</v>
      </c>
      <c r="EV214">
        <f t="shared" si="280"/>
        <v>0</v>
      </c>
      <c r="EW214">
        <f t="shared" si="280"/>
        <v>0</v>
      </c>
      <c r="EX214">
        <f t="shared" si="280"/>
        <v>0</v>
      </c>
      <c r="EZ214">
        <f t="shared" si="266"/>
        <v>0.88930856065600539</v>
      </c>
      <c r="FB214">
        <f t="shared" si="267"/>
        <v>1.017328671161194E-2</v>
      </c>
      <c r="FC214">
        <f t="shared" si="268"/>
        <v>0.2487152466068617</v>
      </c>
    </row>
    <row r="215" spans="1:159" x14ac:dyDescent="0.25">
      <c r="A215">
        <v>1340</v>
      </c>
      <c r="B215" s="19">
        <f>'Input spectra'!Y214</f>
        <v>4.1060315091577003E-2</v>
      </c>
      <c r="C215">
        <f>'Input spectra'!F214</f>
        <v>0</v>
      </c>
      <c r="D215">
        <f t="shared" si="274"/>
        <v>2.0653927966864227E-2</v>
      </c>
      <c r="E215">
        <f t="shared" si="274"/>
        <v>2.0419499074830667E-2</v>
      </c>
      <c r="F215">
        <f t="shared" si="274"/>
        <v>2.0186644592255189E-2</v>
      </c>
      <c r="G215">
        <f t="shared" si="274"/>
        <v>1.9955355552658559E-2</v>
      </c>
      <c r="H215">
        <f t="shared" si="274"/>
        <v>1.9725623036608839E-2</v>
      </c>
      <c r="I215">
        <f t="shared" si="274"/>
        <v>1.9497438171486407E-2</v>
      </c>
      <c r="J215">
        <f t="shared" si="274"/>
        <v>1.9270792131250051E-2</v>
      </c>
      <c r="K215">
        <f t="shared" si="274"/>
        <v>1.9045676136204233E-2</v>
      </c>
      <c r="L215">
        <f t="shared" si="274"/>
        <v>1.8822081452767481E-2</v>
      </c>
      <c r="M215">
        <f t="shared" si="274"/>
        <v>1.8599999393241865E-2</v>
      </c>
      <c r="N215">
        <f t="shared" si="281"/>
        <v>1.8379421315583643E-2</v>
      </c>
      <c r="O215">
        <f t="shared" si="281"/>
        <v>1.816033862317494E-2</v>
      </c>
      <c r="P215">
        <f t="shared" si="281"/>
        <v>1.7942742764596627E-2</v>
      </c>
      <c r="Q215">
        <f t="shared" si="281"/>
        <v>1.772662523340222E-2</v>
      </c>
      <c r="R215">
        <f t="shared" si="281"/>
        <v>1.751197756789289E-2</v>
      </c>
      <c r="S215">
        <f t="shared" si="281"/>
        <v>1.72987913508936E-2</v>
      </c>
      <c r="T215">
        <f t="shared" si="281"/>
        <v>1.7087058209530291E-2</v>
      </c>
      <c r="U215">
        <f t="shared" si="281"/>
        <v>1.6876769815008134E-2</v>
      </c>
      <c r="V215">
        <f t="shared" si="281"/>
        <v>1.6667917882390897E-2</v>
      </c>
      <c r="W215">
        <f t="shared" si="281"/>
        <v>1.6460494170381354E-2</v>
      </c>
      <c r="X215">
        <f t="shared" si="281"/>
        <v>1.6254490481102744E-2</v>
      </c>
      <c r="Y215">
        <f t="shared" si="281"/>
        <v>1.6049898659881337E-2</v>
      </c>
      <c r="Z215">
        <f t="shared" si="281"/>
        <v>1.5846710595029994E-2</v>
      </c>
      <c r="AA215">
        <f t="shared" si="281"/>
        <v>1.5644918217632801E-2</v>
      </c>
      <c r="AB215">
        <f t="shared" si="281"/>
        <v>1.5444513501330775E-2</v>
      </c>
      <c r="AC215">
        <f t="shared" si="281"/>
        <v>1.5245488462108563E-2</v>
      </c>
      <c r="AD215">
        <f t="shared" si="284"/>
        <v>1.5047835158082178E-2</v>
      </c>
      <c r="AE215">
        <f t="shared" si="284"/>
        <v>1.4851545689287812E-2</v>
      </c>
      <c r="AF215">
        <f t="shared" si="284"/>
        <v>1.4656612197471611E-2</v>
      </c>
      <c r="AG215">
        <f t="shared" si="284"/>
        <v>1.4463026865880508E-2</v>
      </c>
      <c r="AH215">
        <f t="shared" si="284"/>
        <v>1.4270781919054053E-2</v>
      </c>
      <c r="AI215">
        <f t="shared" si="284"/>
        <v>1.4079869622617263E-2</v>
      </c>
      <c r="AJ215">
        <f t="shared" si="284"/>
        <v>1.3890282283074472E-2</v>
      </c>
      <c r="AK215">
        <f t="shared" si="284"/>
        <v>1.3702012247604161E-2</v>
      </c>
      <c r="AL215">
        <f t="shared" si="284"/>
        <v>1.3515051903854828E-2</v>
      </c>
      <c r="AM215">
        <f t="shared" si="284"/>
        <v>1.3329393679741806E-2</v>
      </c>
      <c r="AN215">
        <f t="shared" si="284"/>
        <v>1.3145030043245076E-2</v>
      </c>
      <c r="AO215">
        <f t="shared" si="284"/>
        <v>1.2961953502208084E-2</v>
      </c>
      <c r="AP215">
        <f t="shared" si="284"/>
        <v>1.2780156604137512E-2</v>
      </c>
      <c r="AQ215">
        <f t="shared" si="284"/>
        <v>1.2599631936004002E-2</v>
      </c>
      <c r="AR215">
        <f t="shared" si="282"/>
        <v>1.2420372124043908E-2</v>
      </c>
      <c r="AS215">
        <f t="shared" si="282"/>
        <v>1.224236983356195E-2</v>
      </c>
      <c r="AT215">
        <f t="shared" si="282"/>
        <v>1.2065617768734844E-2</v>
      </c>
      <c r="AU215">
        <f t="shared" si="282"/>
        <v>1.1890108672415909E-2</v>
      </c>
      <c r="AV215">
        <f t="shared" si="282"/>
        <v>1.171583532594059E-2</v>
      </c>
      <c r="AW215">
        <f t="shared" si="282"/>
        <v>1.1542790548932938E-2</v>
      </c>
      <c r="AX215">
        <f t="shared" si="282"/>
        <v>1.0264533757649465E-2</v>
      </c>
      <c r="AY215">
        <f t="shared" si="282"/>
        <v>8.7740039617387709E-3</v>
      </c>
      <c r="AZ215">
        <f t="shared" si="282"/>
        <v>7.9011713470486401E-3</v>
      </c>
      <c r="BA215">
        <f t="shared" si="282"/>
        <v>7.2403060017932367E-3</v>
      </c>
      <c r="BB215">
        <f t="shared" si="282"/>
        <v>6.7004411346271156E-3</v>
      </c>
      <c r="BC215">
        <f t="shared" si="282"/>
        <v>6.2421665208986475E-3</v>
      </c>
      <c r="BD215">
        <f t="shared" si="282"/>
        <v>5.8438984369612165E-3</v>
      </c>
      <c r="BE215">
        <f t="shared" si="282"/>
        <v>5.492187844472223E-3</v>
      </c>
      <c r="BF215">
        <f t="shared" si="282"/>
        <v>5.177932498415457E-3</v>
      </c>
      <c r="BG215">
        <f t="shared" si="282"/>
        <v>4.8946071362040147E-3</v>
      </c>
      <c r="BH215">
        <f t="shared" si="285"/>
        <v>4.6373316706210567E-3</v>
      </c>
      <c r="BI215">
        <f t="shared" si="285"/>
        <v>4.4023363393024201E-3</v>
      </c>
      <c r="BJ215">
        <f t="shared" si="285"/>
        <v>4.1866338669557888E-3</v>
      </c>
      <c r="BK215">
        <f t="shared" si="285"/>
        <v>3.9878078457487049E-3</v>
      </c>
      <c r="BL215">
        <f t="shared" si="285"/>
        <v>3.8038702950762534E-3</v>
      </c>
      <c r="BM215">
        <f t="shared" si="285"/>
        <v>3.6331624129226797E-3</v>
      </c>
      <c r="BN215">
        <f t="shared" si="285"/>
        <v>3.4742833849846434E-3</v>
      </c>
      <c r="BO215">
        <f t="shared" si="285"/>
        <v>3.3260380420835687E-3</v>
      </c>
      <c r="BP215">
        <f t="shared" si="285"/>
        <v>3.1873975482834861E-3</v>
      </c>
      <c r="BQ215">
        <f t="shared" si="285"/>
        <v>3.0574693247597934E-3</v>
      </c>
      <c r="BR215">
        <f t="shared" si="285"/>
        <v>2.9354736636994644E-3</v>
      </c>
      <c r="BS215">
        <f t="shared" si="285"/>
        <v>2.8207252820865265E-3</v>
      </c>
      <c r="BT215">
        <f t="shared" si="285"/>
        <v>2.7126185857435665E-3</v>
      </c>
      <c r="BU215">
        <f t="shared" si="285"/>
        <v>2.6106157628127788E-3</v>
      </c>
      <c r="BV215">
        <f t="shared" si="271"/>
        <v>2.5142370646676028E-3</v>
      </c>
      <c r="BW215">
        <f t="shared" si="271"/>
        <v>2.4230527989194603E-3</v>
      </c>
      <c r="BX215">
        <f t="shared" si="271"/>
        <v>2.3366766775556498E-3</v>
      </c>
      <c r="BY215">
        <f t="shared" si="271"/>
        <v>2.2547602486523923E-3</v>
      </c>
      <c r="BZ215">
        <f t="shared" si="271"/>
        <v>2.1769882026272326E-3</v>
      </c>
      <c r="CA215">
        <f t="shared" ref="BV215:CE240" si="287">CA$2*EXP(- CA$1 * ($C215*_c3+$B215))</f>
        <v>2.10307439037023E-3</v>
      </c>
      <c r="CB215">
        <f t="shared" si="287"/>
        <v>2.0327584254136804E-3</v>
      </c>
      <c r="CC215">
        <f t="shared" si="287"/>
        <v>1.9658027687394389E-3</v>
      </c>
      <c r="CD215">
        <f t="shared" si="287"/>
        <v>1.9019902151077969E-3</v>
      </c>
      <c r="CE215">
        <f t="shared" si="287"/>
        <v>1.8411217155054371E-3</v>
      </c>
      <c r="CF215">
        <f t="shared" si="277"/>
        <v>1.783014482591741E-3</v>
      </c>
      <c r="CG215">
        <f t="shared" si="277"/>
        <v>1.7275003357025596E-3</v>
      </c>
      <c r="CH215">
        <f t="shared" si="277"/>
        <v>1.6744242496593759E-3</v>
      </c>
      <c r="CI215">
        <f t="shared" si="277"/>
        <v>1.6236430777836622E-3</v>
      </c>
      <c r="CJ215">
        <f t="shared" si="277"/>
        <v>1.5750244244722821E-3</v>
      </c>
      <c r="CK215">
        <f t="shared" si="277"/>
        <v>1.5284456467080049E-3</v>
      </c>
      <c r="CL215">
        <f t="shared" si="277"/>
        <v>1.4837929671568943E-3</v>
      </c>
      <c r="CM215">
        <f t="shared" si="277"/>
        <v>1.4409606841931356E-3</v>
      </c>
      <c r="CN215">
        <f t="shared" si="277"/>
        <v>1.3998504664095176E-3</v>
      </c>
      <c r="CO215">
        <f t="shared" si="277"/>
        <v>1.3603707210100686E-3</v>
      </c>
      <c r="CP215">
        <f t="shared" si="283"/>
        <v>1.3224360270125486E-3</v>
      </c>
      <c r="CQ215">
        <f t="shared" si="283"/>
        <v>1.2859666254697148E-3</v>
      </c>
      <c r="CR215">
        <f t="shared" si="283"/>
        <v>8.2822693535480646E-4</v>
      </c>
      <c r="CS215">
        <f t="shared" si="283"/>
        <v>5.3812450794008069E-4</v>
      </c>
      <c r="CT215">
        <f t="shared" si="283"/>
        <v>3.7279538355291213E-4</v>
      </c>
      <c r="CU215">
        <f t="shared" si="283"/>
        <v>2.5942433998867807E-4</v>
      </c>
      <c r="CV215">
        <f t="shared" si="283"/>
        <v>1.7719535862327301E-4</v>
      </c>
      <c r="CW215">
        <f t="shared" si="283"/>
        <v>1.1651799870821577E-4</v>
      </c>
      <c r="CX215">
        <f t="shared" si="283"/>
        <v>7.1981611739730067E-5</v>
      </c>
      <c r="CY215">
        <f t="shared" si="283"/>
        <v>4.0152818943059313E-5</v>
      </c>
      <c r="CZ215">
        <f t="shared" si="283"/>
        <v>1.8676795369090026E-5</v>
      </c>
      <c r="DA215">
        <f t="shared" si="283"/>
        <v>5.846392541631433E-6</v>
      </c>
      <c r="DB215">
        <f t="shared" si="283"/>
        <v>3.7149309273322623E-7</v>
      </c>
      <c r="DC215">
        <f t="shared" si="283"/>
        <v>0</v>
      </c>
      <c r="DD215">
        <f t="shared" si="283"/>
        <v>0</v>
      </c>
      <c r="DE215">
        <f t="shared" si="283"/>
        <v>0</v>
      </c>
      <c r="DF215">
        <f t="shared" si="286"/>
        <v>0</v>
      </c>
      <c r="DG215">
        <f t="shared" si="286"/>
        <v>0</v>
      </c>
      <c r="DH215">
        <f t="shared" si="286"/>
        <v>0</v>
      </c>
      <c r="DI215">
        <f t="shared" si="286"/>
        <v>0</v>
      </c>
      <c r="DJ215">
        <f t="shared" si="286"/>
        <v>0</v>
      </c>
      <c r="DK215">
        <f t="shared" si="286"/>
        <v>0</v>
      </c>
      <c r="DL215">
        <f t="shared" si="286"/>
        <v>0</v>
      </c>
      <c r="DM215">
        <f t="shared" si="286"/>
        <v>0</v>
      </c>
      <c r="DN215">
        <f t="shared" si="286"/>
        <v>0</v>
      </c>
      <c r="DO215">
        <f t="shared" si="286"/>
        <v>0</v>
      </c>
      <c r="DP215">
        <f t="shared" si="286"/>
        <v>0</v>
      </c>
      <c r="DQ215">
        <f t="shared" si="286"/>
        <v>0</v>
      </c>
      <c r="DR215">
        <f t="shared" si="286"/>
        <v>0</v>
      </c>
      <c r="DS215">
        <f t="shared" si="286"/>
        <v>0</v>
      </c>
      <c r="DT215">
        <f t="shared" si="273"/>
        <v>0</v>
      </c>
      <c r="DU215">
        <f t="shared" si="273"/>
        <v>0</v>
      </c>
      <c r="DV215">
        <f t="shared" si="273"/>
        <v>0</v>
      </c>
      <c r="DW215">
        <f t="shared" si="273"/>
        <v>0</v>
      </c>
      <c r="DX215">
        <f t="shared" si="273"/>
        <v>0</v>
      </c>
      <c r="DY215">
        <f t="shared" ref="DT215:EC240" si="288">DY$2*EXP(- DY$1 * ($C215*_c3+$B215))</f>
        <v>0</v>
      </c>
      <c r="DZ215">
        <f t="shared" si="288"/>
        <v>0</v>
      </c>
      <c r="EA215">
        <f t="shared" si="288"/>
        <v>0</v>
      </c>
      <c r="EB215">
        <f t="shared" si="288"/>
        <v>0</v>
      </c>
      <c r="EC215">
        <f t="shared" si="288"/>
        <v>0</v>
      </c>
      <c r="ED215">
        <f t="shared" si="279"/>
        <v>0</v>
      </c>
      <c r="EE215">
        <f t="shared" si="279"/>
        <v>0</v>
      </c>
      <c r="EF215">
        <f t="shared" si="279"/>
        <v>0</v>
      </c>
      <c r="EG215">
        <f t="shared" si="279"/>
        <v>0</v>
      </c>
      <c r="EH215">
        <f t="shared" si="279"/>
        <v>0</v>
      </c>
      <c r="EI215">
        <f t="shared" si="279"/>
        <v>0</v>
      </c>
      <c r="EJ215">
        <f t="shared" si="279"/>
        <v>0</v>
      </c>
      <c r="EK215">
        <f t="shared" si="279"/>
        <v>0</v>
      </c>
      <c r="EL215">
        <f t="shared" si="279"/>
        <v>0</v>
      </c>
      <c r="EM215">
        <f t="shared" si="279"/>
        <v>0</v>
      </c>
      <c r="EN215">
        <f t="shared" si="280"/>
        <v>0</v>
      </c>
      <c r="EO215">
        <f t="shared" si="280"/>
        <v>0</v>
      </c>
      <c r="EP215">
        <f t="shared" si="280"/>
        <v>0</v>
      </c>
      <c r="EQ215">
        <f t="shared" si="280"/>
        <v>0</v>
      </c>
      <c r="ER215">
        <f t="shared" si="280"/>
        <v>0</v>
      </c>
      <c r="ES215">
        <f t="shared" si="280"/>
        <v>0</v>
      </c>
      <c r="ET215">
        <f t="shared" si="280"/>
        <v>0</v>
      </c>
      <c r="EU215">
        <f t="shared" si="280"/>
        <v>0</v>
      </c>
      <c r="EV215">
        <f t="shared" si="280"/>
        <v>0</v>
      </c>
      <c r="EW215">
        <f t="shared" si="280"/>
        <v>0</v>
      </c>
      <c r="EX215">
        <f t="shared" si="280"/>
        <v>0</v>
      </c>
      <c r="EZ215">
        <f t="shared" si="266"/>
        <v>0.88943769080047419</v>
      </c>
      <c r="FB215">
        <f t="shared" si="267"/>
        <v>1.0160424344924202E-2</v>
      </c>
      <c r="FC215">
        <f t="shared" si="268"/>
        <v>0.24871688768713657</v>
      </c>
    </row>
    <row r="216" spans="1:159" x14ac:dyDescent="0.25">
      <c r="A216">
        <v>1345</v>
      </c>
      <c r="B216" s="19">
        <f>'Input spectra'!Y215</f>
        <v>4.10077977524234E-2</v>
      </c>
      <c r="C216">
        <f>'Input spectra'!F215</f>
        <v>0</v>
      </c>
      <c r="D216">
        <f t="shared" si="274"/>
        <v>2.0653927966864227E-2</v>
      </c>
      <c r="E216">
        <f t="shared" si="274"/>
        <v>2.0419606312888083E-2</v>
      </c>
      <c r="F216">
        <f t="shared" si="274"/>
        <v>2.0186856623140802E-2</v>
      </c>
      <c r="G216">
        <f t="shared" si="274"/>
        <v>1.9955669955787941E-2</v>
      </c>
      <c r="H216">
        <f t="shared" si="274"/>
        <v>1.9726037415855255E-2</v>
      </c>
      <c r="I216">
        <f t="shared" ref="D216:M241" si="289">I$2*EXP(- I$1 * ($C216*_c3+$B216))</f>
        <v>1.949795015499492E-2</v>
      </c>
      <c r="J216">
        <f t="shared" si="289"/>
        <v>1.927139937125286E-2</v>
      </c>
      <c r="K216">
        <f t="shared" si="289"/>
        <v>1.9046376308837216E-2</v>
      </c>
      <c r="L216">
        <f t="shared" si="289"/>
        <v>1.8822872257887941E-2</v>
      </c>
      <c r="M216">
        <f t="shared" si="289"/>
        <v>1.8600878554247493E-2</v>
      </c>
      <c r="N216">
        <f t="shared" si="281"/>
        <v>1.8380386579232636E-2</v>
      </c>
      <c r="O216">
        <f t="shared" si="281"/>
        <v>1.8161387759407344E-2</v>
      </c>
      <c r="P216">
        <f t="shared" si="281"/>
        <v>1.7943873566356811E-2</v>
      </c>
      <c r="Q216">
        <f t="shared" si="281"/>
        <v>1.7727835516462561E-2</v>
      </c>
      <c r="R216">
        <f t="shared" si="281"/>
        <v>1.7513265170678596E-2</v>
      </c>
      <c r="S216">
        <f t="shared" si="281"/>
        <v>1.7300154134308698E-2</v>
      </c>
      <c r="T216">
        <f t="shared" si="281"/>
        <v>1.7088494056784753E-2</v>
      </c>
      <c r="U216">
        <f t="shared" si="281"/>
        <v>1.687827663144615E-2</v>
      </c>
      <c r="V216">
        <f t="shared" si="281"/>
        <v>1.6669493595320294E-2</v>
      </c>
      <c r="W216">
        <f t="shared" si="281"/>
        <v>1.646213672890412E-2</v>
      </c>
      <c r="X216">
        <f t="shared" si="281"/>
        <v>1.6256197855946689E-2</v>
      </c>
      <c r="Y216">
        <f t="shared" si="281"/>
        <v>1.6051668843232864E-2</v>
      </c>
      <c r="Z216">
        <f t="shared" si="281"/>
        <v>1.5848541600367971E-2</v>
      </c>
      <c r="AA216">
        <f t="shared" si="281"/>
        <v>1.5646808079563555E-2</v>
      </c>
      <c r="AB216">
        <f t="shared" si="281"/>
        <v>1.544646027542414E-2</v>
      </c>
      <c r="AC216">
        <f t="shared" si="281"/>
        <v>1.5247490224735063E-2</v>
      </c>
      <c r="AD216">
        <f t="shared" si="284"/>
        <v>1.5049890006251255E-2</v>
      </c>
      <c r="AE216">
        <f t="shared" si="284"/>
        <v>1.4853651740487141E-2</v>
      </c>
      <c r="AF216">
        <f t="shared" si="284"/>
        <v>1.4658767589507493E-2</v>
      </c>
      <c r="AG216">
        <f t="shared" si="284"/>
        <v>1.4465229756719298E-2</v>
      </c>
      <c r="AH216">
        <f t="shared" si="284"/>
        <v>1.4273030486664673E-2</v>
      </c>
      <c r="AI216">
        <f t="shared" si="284"/>
        <v>1.4082162064814744E-2</v>
      </c>
      <c r="AJ216">
        <f t="shared" si="284"/>
        <v>1.3892616817364542E-2</v>
      </c>
      <c r="AK216">
        <f t="shared" si="284"/>
        <v>1.3704387111028877E-2</v>
      </c>
      <c r="AL216">
        <f t="shared" si="284"/>
        <v>1.3517465352839224E-2</v>
      </c>
      <c r="AM216">
        <f t="shared" si="284"/>
        <v>1.3331843989941576E-2</v>
      </c>
      <c r="AN216">
        <f t="shared" si="284"/>
        <v>1.3147515509395273E-2</v>
      </c>
      <c r="AO216">
        <f t="shared" si="284"/>
        <v>1.2964472437972821E-2</v>
      </c>
      <c r="AP216">
        <f t="shared" si="284"/>
        <v>1.2782707341960676E-2</v>
      </c>
      <c r="AQ216">
        <f t="shared" si="284"/>
        <v>1.260221282696097E-2</v>
      </c>
      <c r="AR216">
        <f t="shared" si="282"/>
        <v>1.2422981537694245E-2</v>
      </c>
      <c r="AS216">
        <f t="shared" si="282"/>
        <v>1.2245006157803103E-2</v>
      </c>
      <c r="AT216">
        <f t="shared" si="282"/>
        <v>1.2068279409656806E-2</v>
      </c>
      <c r="AU216">
        <f t="shared" si="282"/>
        <v>1.1892794054156879E-2</v>
      </c>
      <c r="AV216">
        <f t="shared" si="282"/>
        <v>1.171854289054357E-2</v>
      </c>
      <c r="AW216">
        <f t="shared" si="282"/>
        <v>1.1545518756203329E-2</v>
      </c>
      <c r="AX216">
        <f t="shared" si="282"/>
        <v>1.0267013760799464E-2</v>
      </c>
      <c r="AY216">
        <f t="shared" si="282"/>
        <v>8.7761699295487404E-3</v>
      </c>
      <c r="AZ216">
        <f t="shared" si="282"/>
        <v>7.9031633508911212E-3</v>
      </c>
      <c r="BA216">
        <f t="shared" si="282"/>
        <v>7.2421694254137499E-3</v>
      </c>
      <c r="BB216">
        <f t="shared" si="282"/>
        <v>6.7022008123487128E-3</v>
      </c>
      <c r="BC216">
        <f t="shared" si="282"/>
        <v>6.2438386368958926E-3</v>
      </c>
      <c r="BD216">
        <f t="shared" si="282"/>
        <v>5.8454945660750815E-3</v>
      </c>
      <c r="BE216">
        <f t="shared" si="282"/>
        <v>5.4937167632295612E-3</v>
      </c>
      <c r="BF216">
        <f t="shared" si="282"/>
        <v>5.1794011353341754E-3</v>
      </c>
      <c r="BG216">
        <f t="shared" si="282"/>
        <v>4.8960211249927136E-3</v>
      </c>
      <c r="BH216">
        <f t="shared" si="285"/>
        <v>4.63869569698196E-3</v>
      </c>
      <c r="BI216">
        <f t="shared" si="285"/>
        <v>4.4036543708145925E-3</v>
      </c>
      <c r="BJ216">
        <f t="shared" si="285"/>
        <v>4.1879093122466834E-3</v>
      </c>
      <c r="BK216">
        <f t="shared" si="285"/>
        <v>3.9890436686370765E-3</v>
      </c>
      <c r="BL216">
        <f t="shared" si="285"/>
        <v>3.8050690988185791E-3</v>
      </c>
      <c r="BM216">
        <f t="shared" si="285"/>
        <v>3.6343265039124576E-3</v>
      </c>
      <c r="BN216">
        <f t="shared" si="285"/>
        <v>3.4754148219136626E-3</v>
      </c>
      <c r="BO216">
        <f t="shared" si="285"/>
        <v>3.3271386745584702E-3</v>
      </c>
      <c r="BP216">
        <f t="shared" si="285"/>
        <v>3.188469047628329E-3</v>
      </c>
      <c r="BQ216">
        <f t="shared" si="285"/>
        <v>3.0585132089188372E-3</v>
      </c>
      <c r="BR216">
        <f t="shared" si="285"/>
        <v>2.9364913176114673E-3</v>
      </c>
      <c r="BS216">
        <f t="shared" si="285"/>
        <v>2.82171797453193E-3</v>
      </c>
      <c r="BT216">
        <f t="shared" si="285"/>
        <v>2.7135874834084022E-3</v>
      </c>
      <c r="BU216">
        <f t="shared" si="285"/>
        <v>2.6115619421303205E-3</v>
      </c>
      <c r="BV216">
        <f t="shared" si="287"/>
        <v>2.5151615218667687E-3</v>
      </c>
      <c r="BW216">
        <f t="shared" si="287"/>
        <v>2.4239564586121475E-3</v>
      </c>
      <c r="BX216">
        <f t="shared" si="287"/>
        <v>2.3375604001231345E-3</v>
      </c>
      <c r="BY216">
        <f t="shared" si="287"/>
        <v>2.2556248366366193E-3</v>
      </c>
      <c r="BZ216">
        <f t="shared" si="287"/>
        <v>2.1778344062914358E-3</v>
      </c>
      <c r="CA216">
        <f t="shared" si="287"/>
        <v>2.1039029125613793E-3</v>
      </c>
      <c r="CB216">
        <f t="shared" si="287"/>
        <v>2.0335699258344103E-3</v>
      </c>
      <c r="CC216">
        <f t="shared" si="287"/>
        <v>1.966597867717568E-3</v>
      </c>
      <c r="CD216">
        <f t="shared" si="287"/>
        <v>1.9027694969360619E-3</v>
      </c>
      <c r="CE216">
        <f t="shared" si="287"/>
        <v>1.8418857314116983E-3</v>
      </c>
      <c r="CF216">
        <f t="shared" si="277"/>
        <v>1.7837637533899384E-3</v>
      </c>
      <c r="CG216">
        <f t="shared" si="277"/>
        <v>1.7282353541666383E-3</v>
      </c>
      <c r="CH216">
        <f t="shared" si="277"/>
        <v>1.6751454826557976E-3</v>
      </c>
      <c r="CI216">
        <f t="shared" si="277"/>
        <v>1.6243509681927119E-3</v>
      </c>
      <c r="CJ216">
        <f t="shared" si="277"/>
        <v>1.5757193929239175E-3</v>
      </c>
      <c r="CK216">
        <f t="shared" si="277"/>
        <v>1.5291280931542773E-3</v>
      </c>
      <c r="CL216">
        <f t="shared" si="277"/>
        <v>1.4844632722998759E-3</v>
      </c>
      <c r="CM216">
        <f t="shared" si="277"/>
        <v>1.4416192107847008E-3</v>
      </c>
      <c r="CN216">
        <f t="shared" si="277"/>
        <v>1.4004975604371259E-3</v>
      </c>
      <c r="CO216">
        <f t="shared" si="277"/>
        <v>1.3610067127808564E-3</v>
      </c>
      <c r="CP216">
        <f t="shared" si="283"/>
        <v>1.3230612321464604E-3</v>
      </c>
      <c r="CQ216">
        <f t="shared" si="283"/>
        <v>1.2865813458110649E-3</v>
      </c>
      <c r="CR216">
        <f t="shared" si="283"/>
        <v>8.2862719777103205E-4</v>
      </c>
      <c r="CS216">
        <f t="shared" si="283"/>
        <v>5.3838739819993579E-4</v>
      </c>
      <c r="CT216">
        <f t="shared" si="283"/>
        <v>3.7297946426906558E-4</v>
      </c>
      <c r="CU216">
        <f t="shared" si="283"/>
        <v>2.595538029039247E-4</v>
      </c>
      <c r="CV216">
        <f t="shared" si="283"/>
        <v>1.7728471710310879E-4</v>
      </c>
      <c r="CW216">
        <f t="shared" si="283"/>
        <v>1.1657737021737507E-4</v>
      </c>
      <c r="CX216">
        <f t="shared" si="283"/>
        <v>7.2018668045417379E-5</v>
      </c>
      <c r="CY216">
        <f t="shared" si="283"/>
        <v>4.0173700691208495E-5</v>
      </c>
      <c r="CZ216">
        <f t="shared" si="283"/>
        <v>1.8686606501104276E-5</v>
      </c>
      <c r="DA216">
        <f t="shared" si="283"/>
        <v>5.8494944377178491E-6</v>
      </c>
      <c r="DB216">
        <f t="shared" si="283"/>
        <v>3.7169214629585174E-7</v>
      </c>
      <c r="DC216">
        <f t="shared" si="283"/>
        <v>0</v>
      </c>
      <c r="DD216">
        <f t="shared" si="283"/>
        <v>0</v>
      </c>
      <c r="DE216">
        <f t="shared" si="283"/>
        <v>0</v>
      </c>
      <c r="DF216">
        <f t="shared" si="286"/>
        <v>0</v>
      </c>
      <c r="DG216">
        <f t="shared" si="286"/>
        <v>0</v>
      </c>
      <c r="DH216">
        <f t="shared" si="286"/>
        <v>0</v>
      </c>
      <c r="DI216">
        <f t="shared" si="286"/>
        <v>0</v>
      </c>
      <c r="DJ216">
        <f t="shared" si="286"/>
        <v>0</v>
      </c>
      <c r="DK216">
        <f t="shared" si="286"/>
        <v>0</v>
      </c>
      <c r="DL216">
        <f t="shared" si="286"/>
        <v>0</v>
      </c>
      <c r="DM216">
        <f t="shared" si="286"/>
        <v>0</v>
      </c>
      <c r="DN216">
        <f t="shared" si="286"/>
        <v>0</v>
      </c>
      <c r="DO216">
        <f t="shared" si="286"/>
        <v>0</v>
      </c>
      <c r="DP216">
        <f t="shared" si="286"/>
        <v>0</v>
      </c>
      <c r="DQ216">
        <f t="shared" si="286"/>
        <v>0</v>
      </c>
      <c r="DR216">
        <f t="shared" si="286"/>
        <v>0</v>
      </c>
      <c r="DS216">
        <f t="shared" si="286"/>
        <v>0</v>
      </c>
      <c r="DT216">
        <f t="shared" si="288"/>
        <v>0</v>
      </c>
      <c r="DU216">
        <f t="shared" si="288"/>
        <v>0</v>
      </c>
      <c r="DV216">
        <f t="shared" si="288"/>
        <v>0</v>
      </c>
      <c r="DW216">
        <f t="shared" si="288"/>
        <v>0</v>
      </c>
      <c r="DX216">
        <f t="shared" si="288"/>
        <v>0</v>
      </c>
      <c r="DY216">
        <f t="shared" si="288"/>
        <v>0</v>
      </c>
      <c r="DZ216">
        <f t="shared" si="288"/>
        <v>0</v>
      </c>
      <c r="EA216">
        <f t="shared" si="288"/>
        <v>0</v>
      </c>
      <c r="EB216">
        <f t="shared" si="288"/>
        <v>0</v>
      </c>
      <c r="EC216">
        <f t="shared" si="288"/>
        <v>0</v>
      </c>
      <c r="ED216">
        <f t="shared" si="279"/>
        <v>0</v>
      </c>
      <c r="EE216">
        <f t="shared" si="279"/>
        <v>0</v>
      </c>
      <c r="EF216">
        <f t="shared" si="279"/>
        <v>0</v>
      </c>
      <c r="EG216">
        <f t="shared" si="279"/>
        <v>0</v>
      </c>
      <c r="EH216">
        <f t="shared" si="279"/>
        <v>0</v>
      </c>
      <c r="EI216">
        <f t="shared" si="279"/>
        <v>0</v>
      </c>
      <c r="EJ216">
        <f t="shared" si="279"/>
        <v>0</v>
      </c>
      <c r="EK216">
        <f t="shared" si="279"/>
        <v>0</v>
      </c>
      <c r="EL216">
        <f t="shared" si="279"/>
        <v>0</v>
      </c>
      <c r="EM216">
        <f t="shared" si="279"/>
        <v>0</v>
      </c>
      <c r="EN216">
        <f t="shared" si="280"/>
        <v>0</v>
      </c>
      <c r="EO216">
        <f t="shared" si="280"/>
        <v>0</v>
      </c>
      <c r="EP216">
        <f t="shared" si="280"/>
        <v>0</v>
      </c>
      <c r="EQ216">
        <f t="shared" si="280"/>
        <v>0</v>
      </c>
      <c r="ER216">
        <f t="shared" si="280"/>
        <v>0</v>
      </c>
      <c r="ES216">
        <f t="shared" si="280"/>
        <v>0</v>
      </c>
      <c r="ET216">
        <f t="shared" si="280"/>
        <v>0</v>
      </c>
      <c r="EU216">
        <f t="shared" si="280"/>
        <v>0</v>
      </c>
      <c r="EV216">
        <f t="shared" si="280"/>
        <v>0</v>
      </c>
      <c r="EW216">
        <f t="shared" si="280"/>
        <v>0</v>
      </c>
      <c r="EX216">
        <f t="shared" si="280"/>
        <v>0</v>
      </c>
      <c r="EZ216">
        <f t="shared" si="266"/>
        <v>0.88956685005455816</v>
      </c>
      <c r="FB216">
        <f t="shared" si="267"/>
        <v>1.0147561640483416E-2</v>
      </c>
      <c r="FC216">
        <f t="shared" si="268"/>
        <v>0.24871852876763045</v>
      </c>
    </row>
    <row r="217" spans="1:159" x14ac:dyDescent="0.25">
      <c r="A217">
        <v>1350</v>
      </c>
      <c r="B217" s="19">
        <f>'Input spectra'!Y216</f>
        <v>4.0955280413269797E-2</v>
      </c>
      <c r="C217">
        <f>'Input spectra'!F216</f>
        <v>0</v>
      </c>
      <c r="D217">
        <f t="shared" si="289"/>
        <v>2.0653927966864227E-2</v>
      </c>
      <c r="E217">
        <f t="shared" si="289"/>
        <v>2.0419713551508692E-2</v>
      </c>
      <c r="F217">
        <f t="shared" si="289"/>
        <v>2.0187068656253485E-2</v>
      </c>
      <c r="G217">
        <f t="shared" si="289"/>
        <v>1.9955984363870846E-2</v>
      </c>
      <c r="H217">
        <f t="shared" si="289"/>
        <v>1.97264518038066E-2</v>
      </c>
      <c r="I217">
        <f t="shared" si="289"/>
        <v>1.9498462151947615E-2</v>
      </c>
      <c r="J217">
        <f t="shared" si="289"/>
        <v>1.9272006630390345E-2</v>
      </c>
      <c r="K217">
        <f t="shared" si="289"/>
        <v>1.9047076507210513E-2</v>
      </c>
      <c r="L217">
        <f t="shared" si="289"/>
        <v>1.8823663096233886E-2</v>
      </c>
      <c r="M217">
        <f t="shared" si="289"/>
        <v>1.8601757756808179E-2</v>
      </c>
      <c r="N217">
        <f t="shared" si="281"/>
        <v>1.838135189357604E-2</v>
      </c>
      <c r="O217">
        <f t="shared" si="281"/>
        <v>1.8162436956249122E-2</v>
      </c>
      <c r="P217">
        <f t="shared" si="281"/>
        <v>1.7945004439383277E-2</v>
      </c>
      <c r="Q217">
        <f t="shared" si="281"/>
        <v>1.772904588215482E-2</v>
      </c>
      <c r="R217">
        <f t="shared" si="281"/>
        <v>1.7514552868137846E-2</v>
      </c>
      <c r="S217">
        <f t="shared" si="281"/>
        <v>1.7301517025082664E-2</v>
      </c>
      <c r="T217">
        <f t="shared" si="281"/>
        <v>1.7089930024695284E-2</v>
      </c>
      <c r="U217">
        <f t="shared" si="281"/>
        <v>1.6879783582417957E-2</v>
      </c>
      <c r="V217">
        <f t="shared" si="281"/>
        <v>1.6671069457210783E-2</v>
      </c>
      <c r="W217">
        <f t="shared" si="281"/>
        <v>1.6463779451334388E-2</v>
      </c>
      <c r="X217">
        <f t="shared" si="281"/>
        <v>1.6257905410133621E-2</v>
      </c>
      <c r="Y217">
        <f t="shared" si="281"/>
        <v>1.6053439221822324E-2</v>
      </c>
      <c r="Z217">
        <f t="shared" si="281"/>
        <v>1.5850372817269136E-2</v>
      </c>
      <c r="AA217">
        <f t="shared" si="281"/>
        <v>1.5648698169784286E-2</v>
      </c>
      <c r="AB217">
        <f t="shared" si="281"/>
        <v>1.5448407294907519E-2</v>
      </c>
      <c r="AC217">
        <f t="shared" si="281"/>
        <v>1.5249492250196934E-2</v>
      </c>
      <c r="AD217">
        <f t="shared" si="284"/>
        <v>1.5051945135018899E-2</v>
      </c>
      <c r="AE217">
        <f t="shared" si="284"/>
        <v>1.4855758090338999E-2</v>
      </c>
      <c r="AF217">
        <f t="shared" si="284"/>
        <v>1.4660923298513952E-2</v>
      </c>
      <c r="AG217">
        <f t="shared" si="284"/>
        <v>1.4467432983084538E-2</v>
      </c>
      <c r="AH217">
        <f t="shared" si="284"/>
        <v>1.4275279408569567E-2</v>
      </c>
      <c r="AI217">
        <f t="shared" si="284"/>
        <v>1.4084454880260796E-2</v>
      </c>
      <c r="AJ217">
        <f t="shared" si="284"/>
        <v>1.3894951744018873E-2</v>
      </c>
      <c r="AK217">
        <f t="shared" si="284"/>
        <v>1.3706762386070234E-2</v>
      </c>
      <c r="AL217">
        <f t="shared" si="284"/>
        <v>1.3519879232805019E-2</v>
      </c>
      <c r="AM217">
        <f t="shared" si="284"/>
        <v>1.3334294750575943E-2</v>
      </c>
      <c r="AN217">
        <f t="shared" si="284"/>
        <v>1.3150001445498138E-2</v>
      </c>
      <c r="AO217">
        <f t="shared" si="284"/>
        <v>1.2966991863249989E-2</v>
      </c>
      <c r="AP217">
        <f t="shared" si="284"/>
        <v>1.2785258588874897E-2</v>
      </c>
      <c r="AQ217">
        <f t="shared" si="284"/>
        <v>1.2604794246584027E-2</v>
      </c>
      <c r="AR217">
        <f t="shared" si="282"/>
        <v>1.2425591499560008E-2</v>
      </c>
      <c r="AS217">
        <f t="shared" si="282"/>
        <v>1.2247643049761583E-2</v>
      </c>
      <c r="AT217">
        <f t="shared" si="282"/>
        <v>1.2070941637729175E-2</v>
      </c>
      <c r="AU217">
        <f t="shared" si="282"/>
        <v>1.1895480042391467E-2</v>
      </c>
      <c r="AV217">
        <f t="shared" si="282"/>
        <v>1.172125108087283E-2</v>
      </c>
      <c r="AW217">
        <f t="shared" si="282"/>
        <v>1.154824760830175E-2</v>
      </c>
      <c r="AX217">
        <f t="shared" si="282"/>
        <v>1.0269494363140404E-2</v>
      </c>
      <c r="AY217">
        <f t="shared" si="282"/>
        <v>8.7783364320537655E-3</v>
      </c>
      <c r="AZ217">
        <f t="shared" si="282"/>
        <v>7.9051558569476574E-3</v>
      </c>
      <c r="BA217">
        <f t="shared" si="282"/>
        <v>7.2440333286200144E-3</v>
      </c>
      <c r="BB217">
        <f t="shared" si="282"/>
        <v>6.7039609521989422E-3</v>
      </c>
      <c r="BC217">
        <f t="shared" si="282"/>
        <v>6.2455112008100427E-3</v>
      </c>
      <c r="BD217">
        <f t="shared" si="282"/>
        <v>5.8470911311356306E-3</v>
      </c>
      <c r="BE217">
        <f t="shared" si="282"/>
        <v>5.4952461076082778E-3</v>
      </c>
      <c r="BF217">
        <f t="shared" si="282"/>
        <v>5.1808701888080332E-3</v>
      </c>
      <c r="BG217">
        <f t="shared" si="282"/>
        <v>4.8974355222645123E-3</v>
      </c>
      <c r="BH217">
        <f t="shared" si="285"/>
        <v>4.6400601245580545E-3</v>
      </c>
      <c r="BI217">
        <f t="shared" si="285"/>
        <v>4.404972796937019E-3</v>
      </c>
      <c r="BJ217">
        <f t="shared" si="285"/>
        <v>4.1891851460981117E-3</v>
      </c>
      <c r="BK217">
        <f t="shared" si="285"/>
        <v>3.9902798745073444E-3</v>
      </c>
      <c r="BL217">
        <f t="shared" si="285"/>
        <v>3.8062682803683225E-3</v>
      </c>
      <c r="BM217">
        <f t="shared" si="285"/>
        <v>3.6354909678852402E-3</v>
      </c>
      <c r="BN217">
        <f t="shared" si="285"/>
        <v>3.4765466273070185E-3</v>
      </c>
      <c r="BO217">
        <f t="shared" si="285"/>
        <v>3.3282396712480404E-3</v>
      </c>
      <c r="BP217">
        <f t="shared" si="285"/>
        <v>3.1895409071763872E-3</v>
      </c>
      <c r="BQ217">
        <f t="shared" si="285"/>
        <v>3.059557449481829E-3</v>
      </c>
      <c r="BR217">
        <f t="shared" si="285"/>
        <v>2.9375093243181475E-3</v>
      </c>
      <c r="BS217">
        <f t="shared" si="285"/>
        <v>2.8227110163336839E-3</v>
      </c>
      <c r="BT217">
        <f t="shared" si="285"/>
        <v>2.7145567271457346E-3</v>
      </c>
      <c r="BU217">
        <f t="shared" si="285"/>
        <v>2.6125084643766508E-3</v>
      </c>
      <c r="BV217">
        <f t="shared" si="287"/>
        <v>2.5160863189786359E-3</v>
      </c>
      <c r="BW217">
        <f t="shared" si="287"/>
        <v>2.4248604553180611E-3</v>
      </c>
      <c r="BX217">
        <f t="shared" si="287"/>
        <v>2.33844445691126E-3</v>
      </c>
      <c r="BY217">
        <f t="shared" si="287"/>
        <v>2.2564897561471731E-3</v>
      </c>
      <c r="BZ217">
        <f t="shared" si="287"/>
        <v>2.1786809388782487E-3</v>
      </c>
      <c r="CA217">
        <f t="shared" si="287"/>
        <v>2.1047317611551631E-3</v>
      </c>
      <c r="CB217">
        <f t="shared" si="287"/>
        <v>2.0343817502153929E-3</v>
      </c>
      <c r="CC217">
        <f t="shared" si="287"/>
        <v>1.9673932882856319E-3</v>
      </c>
      <c r="CD217">
        <f t="shared" si="287"/>
        <v>1.9035490980510209E-3</v>
      </c>
      <c r="CE217">
        <f t="shared" si="287"/>
        <v>1.8426500643639752E-3</v>
      </c>
      <c r="CF217">
        <f t="shared" si="277"/>
        <v>1.7845133390519431E-3</v>
      </c>
      <c r="CG217">
        <f t="shared" ref="CF217:CO242" si="290">CG$2*EXP(- CG$1 * ($C217*_c3+$B217))</f>
        <v>1.7289706853670633E-3</v>
      </c>
      <c r="CH217">
        <f t="shared" si="290"/>
        <v>1.6758670263124563E-3</v>
      </c>
      <c r="CI217">
        <f t="shared" si="290"/>
        <v>1.6250591672341437E-3</v>
      </c>
      <c r="CJ217">
        <f t="shared" si="290"/>
        <v>1.5764146680254953E-3</v>
      </c>
      <c r="CK217">
        <f t="shared" si="290"/>
        <v>1.5298108443108629E-3</v>
      </c>
      <c r="CL217">
        <f t="shared" si="290"/>
        <v>1.4851338802539605E-3</v>
      </c>
      <c r="CM217">
        <f t="shared" si="290"/>
        <v>1.4422780383263726E-3</v>
      </c>
      <c r="CN217">
        <f t="shared" si="290"/>
        <v>1.401144953590027E-3</v>
      </c>
      <c r="CO217">
        <f t="shared" si="290"/>
        <v>1.3616430018864268E-3</v>
      </c>
      <c r="CP217">
        <f t="shared" si="283"/>
        <v>1.3236867328572104E-3</v>
      </c>
      <c r="CQ217">
        <f t="shared" si="283"/>
        <v>1.287196360002263E-3</v>
      </c>
      <c r="CR217">
        <f t="shared" si="283"/>
        <v>8.2902765362458141E-4</v>
      </c>
      <c r="CS217">
        <f t="shared" si="283"/>
        <v>5.3865041688971318E-4</v>
      </c>
      <c r="CT217">
        <f t="shared" si="283"/>
        <v>3.7316363588148964E-4</v>
      </c>
      <c r="CU217">
        <f t="shared" si="283"/>
        <v>2.5968333042624108E-4</v>
      </c>
      <c r="CV217">
        <f t="shared" si="283"/>
        <v>1.7737412064585127E-4</v>
      </c>
      <c r="CW217">
        <f t="shared" si="283"/>
        <v>1.1663677197916607E-4</v>
      </c>
      <c r="CX217">
        <f t="shared" si="283"/>
        <v>7.205574342777938E-5</v>
      </c>
      <c r="CY217">
        <f t="shared" si="283"/>
        <v>4.0194593299053639E-5</v>
      </c>
      <c r="CZ217">
        <f t="shared" si="283"/>
        <v>1.8696422787017227E-5</v>
      </c>
      <c r="DA217">
        <f t="shared" si="283"/>
        <v>5.8525979795643256E-6</v>
      </c>
      <c r="DB217">
        <f t="shared" si="283"/>
        <v>3.7189130651542887E-7</v>
      </c>
      <c r="DC217">
        <f t="shared" si="283"/>
        <v>0</v>
      </c>
      <c r="DD217">
        <f t="shared" si="283"/>
        <v>0</v>
      </c>
      <c r="DE217">
        <f t="shared" si="283"/>
        <v>0</v>
      </c>
      <c r="DF217">
        <f t="shared" si="286"/>
        <v>0</v>
      </c>
      <c r="DG217">
        <f t="shared" si="286"/>
        <v>0</v>
      </c>
      <c r="DH217">
        <f t="shared" si="286"/>
        <v>0</v>
      </c>
      <c r="DI217">
        <f t="shared" si="286"/>
        <v>0</v>
      </c>
      <c r="DJ217">
        <f t="shared" si="286"/>
        <v>0</v>
      </c>
      <c r="DK217">
        <f t="shared" si="286"/>
        <v>0</v>
      </c>
      <c r="DL217">
        <f t="shared" si="286"/>
        <v>0</v>
      </c>
      <c r="DM217">
        <f t="shared" si="286"/>
        <v>0</v>
      </c>
      <c r="DN217">
        <f t="shared" si="286"/>
        <v>0</v>
      </c>
      <c r="DO217">
        <f t="shared" si="286"/>
        <v>0</v>
      </c>
      <c r="DP217">
        <f t="shared" si="286"/>
        <v>0</v>
      </c>
      <c r="DQ217">
        <f t="shared" si="286"/>
        <v>0</v>
      </c>
      <c r="DR217">
        <f t="shared" si="286"/>
        <v>0</v>
      </c>
      <c r="DS217">
        <f t="shared" si="286"/>
        <v>0</v>
      </c>
      <c r="DT217">
        <f t="shared" si="288"/>
        <v>0</v>
      </c>
      <c r="DU217">
        <f t="shared" si="288"/>
        <v>0</v>
      </c>
      <c r="DV217">
        <f t="shared" si="288"/>
        <v>0</v>
      </c>
      <c r="DW217">
        <f t="shared" si="288"/>
        <v>0</v>
      </c>
      <c r="DX217">
        <f t="shared" si="288"/>
        <v>0</v>
      </c>
      <c r="DY217">
        <f t="shared" si="288"/>
        <v>0</v>
      </c>
      <c r="DZ217">
        <f t="shared" si="288"/>
        <v>0</v>
      </c>
      <c r="EA217">
        <f t="shared" si="288"/>
        <v>0</v>
      </c>
      <c r="EB217">
        <f t="shared" si="288"/>
        <v>0</v>
      </c>
      <c r="EC217">
        <f t="shared" si="288"/>
        <v>0</v>
      </c>
      <c r="ED217">
        <f t="shared" si="279"/>
        <v>0</v>
      </c>
      <c r="EE217">
        <f t="shared" si="279"/>
        <v>0</v>
      </c>
      <c r="EF217">
        <f t="shared" si="279"/>
        <v>0</v>
      </c>
      <c r="EG217">
        <f t="shared" si="279"/>
        <v>0</v>
      </c>
      <c r="EH217">
        <f t="shared" si="279"/>
        <v>0</v>
      </c>
      <c r="EI217">
        <f t="shared" si="279"/>
        <v>0</v>
      </c>
      <c r="EJ217">
        <f t="shared" si="279"/>
        <v>0</v>
      </c>
      <c r="EK217">
        <f t="shared" si="279"/>
        <v>0</v>
      </c>
      <c r="EL217">
        <f t="shared" si="279"/>
        <v>0</v>
      </c>
      <c r="EM217">
        <f t="shared" si="279"/>
        <v>0</v>
      </c>
      <c r="EN217">
        <f t="shared" si="280"/>
        <v>0</v>
      </c>
      <c r="EO217">
        <f t="shared" si="280"/>
        <v>0</v>
      </c>
      <c r="EP217">
        <f t="shared" si="280"/>
        <v>0</v>
      </c>
      <c r="EQ217">
        <f t="shared" si="280"/>
        <v>0</v>
      </c>
      <c r="ER217">
        <f t="shared" si="280"/>
        <v>0</v>
      </c>
      <c r="ES217">
        <f t="shared" si="280"/>
        <v>0</v>
      </c>
      <c r="ET217">
        <f t="shared" si="280"/>
        <v>0</v>
      </c>
      <c r="EU217">
        <f t="shared" si="280"/>
        <v>0</v>
      </c>
      <c r="EV217">
        <f t="shared" si="280"/>
        <v>0</v>
      </c>
      <c r="EW217">
        <f t="shared" si="280"/>
        <v>0</v>
      </c>
      <c r="EX217">
        <f t="shared" si="280"/>
        <v>0</v>
      </c>
      <c r="EZ217">
        <f t="shared" si="266"/>
        <v>0.88969603842643019</v>
      </c>
      <c r="FB217">
        <f t="shared" si="267"/>
        <v>1.01346985982807E-2</v>
      </c>
      <c r="FC217">
        <f t="shared" si="268"/>
        <v>0.24872016984834822</v>
      </c>
    </row>
    <row r="218" spans="1:159" x14ac:dyDescent="0.25">
      <c r="A218">
        <v>1355</v>
      </c>
      <c r="B218" s="19">
        <f>'Input spectra'!Y217</f>
        <v>4.0902763074116201E-2</v>
      </c>
      <c r="C218">
        <f>'Input spectra'!F217</f>
        <v>0</v>
      </c>
      <c r="D218">
        <f t="shared" si="289"/>
        <v>2.0653927966864227E-2</v>
      </c>
      <c r="E218">
        <f t="shared" si="289"/>
        <v>2.0419820790692485E-2</v>
      </c>
      <c r="F218">
        <f t="shared" si="289"/>
        <v>2.0187280691593264E-2</v>
      </c>
      <c r="G218">
        <f t="shared" si="289"/>
        <v>1.9956298776907355E-2</v>
      </c>
      <c r="H218">
        <f t="shared" si="289"/>
        <v>1.9726866200463058E-2</v>
      </c>
      <c r="I218">
        <f t="shared" si="289"/>
        <v>1.9498974162344845E-2</v>
      </c>
      <c r="J218">
        <f t="shared" si="289"/>
        <v>1.9272613908663114E-2</v>
      </c>
      <c r="K218">
        <f t="shared" si="289"/>
        <v>1.9047776731325069E-2</v>
      </c>
      <c r="L218">
        <f t="shared" si="289"/>
        <v>1.8824453967806708E-2</v>
      </c>
      <c r="M218">
        <f t="shared" si="289"/>
        <v>1.860263700092589E-2</v>
      </c>
      <c r="N218">
        <f t="shared" si="281"/>
        <v>1.8382317258616516E-2</v>
      </c>
      <c r="O218">
        <f t="shared" si="281"/>
        <v>1.816348621370378E-2</v>
      </c>
      <c r="P218">
        <f t="shared" si="281"/>
        <v>1.7946135383680523E-2</v>
      </c>
      <c r="Q218">
        <f t="shared" si="281"/>
        <v>1.7730256330484643E-2</v>
      </c>
      <c r="R218">
        <f t="shared" si="281"/>
        <v>1.7515840660277594E-2</v>
      </c>
      <c r="S218">
        <f t="shared" si="281"/>
        <v>1.7302880023223954E-2</v>
      </c>
      <c r="T218">
        <f t="shared" si="281"/>
        <v>1.7091366113272031E-2</v>
      </c>
      <c r="U218">
        <f t="shared" si="281"/>
        <v>1.6881290667935561E-2</v>
      </c>
      <c r="V218">
        <f t="shared" si="281"/>
        <v>1.6672645468076442E-2</v>
      </c>
      <c r="W218">
        <f t="shared" si="281"/>
        <v>1.6465422337688513E-2</v>
      </c>
      <c r="X218">
        <f t="shared" si="281"/>
        <v>1.6259613143682374E-2</v>
      </c>
      <c r="Y218">
        <f t="shared" si="281"/>
        <v>1.6055209795671255E-2</v>
      </c>
      <c r="Z218">
        <f t="shared" si="281"/>
        <v>1.5852204245757926E-2</v>
      </c>
      <c r="AA218">
        <f t="shared" si="281"/>
        <v>1.565058848832258E-2</v>
      </c>
      <c r="AB218">
        <f t="shared" si="281"/>
        <v>1.5450354559811842E-2</v>
      </c>
      <c r="AC218">
        <f t="shared" si="281"/>
        <v>1.5251494538528686E-2</v>
      </c>
      <c r="AD218">
        <f t="shared" si="284"/>
        <v>1.505400054442343E-2</v>
      </c>
      <c r="AE218">
        <f t="shared" si="284"/>
        <v>1.4857864738885736E-2</v>
      </c>
      <c r="AF218">
        <f t="shared" si="284"/>
        <v>1.4663079324537601E-2</v>
      </c>
      <c r="AG218">
        <f t="shared" si="284"/>
        <v>1.4469636545027332E-2</v>
      </c>
      <c r="AH218">
        <f t="shared" si="284"/>
        <v>1.4277528684824556E-2</v>
      </c>
      <c r="AI218">
        <f t="shared" si="284"/>
        <v>1.4086748069016192E-2</v>
      </c>
      <c r="AJ218">
        <f t="shared" si="284"/>
        <v>1.3897287063103413E-2</v>
      </c>
      <c r="AK218">
        <f t="shared" si="284"/>
        <v>1.3709138072799576E-2</v>
      </c>
      <c r="AL218">
        <f t="shared" si="284"/>
        <v>1.3522293543829176E-2</v>
      </c>
      <c r="AM218">
        <f t="shared" si="284"/>
        <v>1.3336745961727708E-2</v>
      </c>
      <c r="AN218">
        <f t="shared" si="284"/>
        <v>1.3152487851642537E-2</v>
      </c>
      <c r="AO218">
        <f t="shared" si="284"/>
        <v>1.2969511778134718E-2</v>
      </c>
      <c r="AP218">
        <f t="shared" si="284"/>
        <v>1.2787810344981785E-2</v>
      </c>
      <c r="AQ218">
        <f t="shared" si="284"/>
        <v>1.2607376194981463E-2</v>
      </c>
      <c r="AR218">
        <f t="shared" si="282"/>
        <v>1.2428202009756372E-2</v>
      </c>
      <c r="AS218">
        <f t="shared" si="282"/>
        <v>1.2250280509559647E-2</v>
      </c>
      <c r="AT218">
        <f t="shared" si="282"/>
        <v>1.2073604453081477E-2</v>
      </c>
      <c r="AU218">
        <f t="shared" si="282"/>
        <v>1.1898166637256659E-2</v>
      </c>
      <c r="AV218">
        <f t="shared" si="282"/>
        <v>1.1723959897072983E-2</v>
      </c>
      <c r="AW218">
        <f t="shared" si="282"/>
        <v>1.1550977105380611E-2</v>
      </c>
      <c r="AX218">
        <f t="shared" si="282"/>
        <v>1.0271975564817053E-2</v>
      </c>
      <c r="AY218">
        <f t="shared" si="282"/>
        <v>8.7805034693858447E-3</v>
      </c>
      <c r="AZ218">
        <f t="shared" si="282"/>
        <v>7.9071488653448645E-3</v>
      </c>
      <c r="BA218">
        <f t="shared" si="282"/>
        <v>7.2458977115354584E-3</v>
      </c>
      <c r="BB218">
        <f t="shared" si="282"/>
        <v>6.7057215542991652E-3</v>
      </c>
      <c r="BC218">
        <f t="shared" si="282"/>
        <v>6.2471842127610833E-3</v>
      </c>
      <c r="BD218">
        <f t="shared" si="282"/>
        <v>5.8486881322619326E-3</v>
      </c>
      <c r="BE218">
        <f t="shared" si="282"/>
        <v>5.4967758777268588E-3</v>
      </c>
      <c r="BF218">
        <f t="shared" si="282"/>
        <v>5.1823396589551806E-3</v>
      </c>
      <c r="BG218">
        <f t="shared" si="282"/>
        <v>4.8988503281374163E-3</v>
      </c>
      <c r="BH218">
        <f t="shared" si="285"/>
        <v>4.6414249534673536E-3</v>
      </c>
      <c r="BI218">
        <f t="shared" si="285"/>
        <v>4.4062916177878449E-3</v>
      </c>
      <c r="BJ218">
        <f t="shared" si="285"/>
        <v>4.1904613686284476E-3</v>
      </c>
      <c r="BK218">
        <f t="shared" si="285"/>
        <v>3.9915164634781947E-3</v>
      </c>
      <c r="BL218">
        <f t="shared" si="285"/>
        <v>3.8074678398445508E-3</v>
      </c>
      <c r="BM218">
        <f t="shared" si="285"/>
        <v>3.636655804960533E-3</v>
      </c>
      <c r="BN218">
        <f t="shared" si="285"/>
        <v>3.4776788012847062E-3</v>
      </c>
      <c r="BO218">
        <f t="shared" si="285"/>
        <v>3.3293410322728042E-3</v>
      </c>
      <c r="BP218">
        <f t="shared" si="285"/>
        <v>3.1906131270487493E-3</v>
      </c>
      <c r="BQ218">
        <f t="shared" si="285"/>
        <v>3.0606020465704519E-3</v>
      </c>
      <c r="BR218">
        <f t="shared" si="285"/>
        <v>2.9385276839418101E-3</v>
      </c>
      <c r="BS218">
        <f t="shared" si="285"/>
        <v>2.8237044076147369E-3</v>
      </c>
      <c r="BT218">
        <f t="shared" si="285"/>
        <v>2.7155263170791735E-3</v>
      </c>
      <c r="BU218">
        <f t="shared" si="285"/>
        <v>2.6134553296760592E-3</v>
      </c>
      <c r="BV218">
        <f t="shared" si="287"/>
        <v>2.5170114561281864E-3</v>
      </c>
      <c r="BW218">
        <f t="shared" si="287"/>
        <v>2.4257647891628865E-3</v>
      </c>
      <c r="BX218">
        <f t="shared" si="287"/>
        <v>2.3393288480464268E-3</v>
      </c>
      <c r="BY218">
        <f t="shared" si="287"/>
        <v>2.2573550073111772E-3</v>
      </c>
      <c r="BZ218">
        <f t="shared" si="287"/>
        <v>2.1795278005155251E-3</v>
      </c>
      <c r="CA218">
        <f t="shared" si="287"/>
        <v>2.10556093628017E-3</v>
      </c>
      <c r="CB218">
        <f t="shared" si="287"/>
        <v>2.0351938986859571E-3</v>
      </c>
      <c r="CC218">
        <f t="shared" si="287"/>
        <v>1.9681890305737028E-3</v>
      </c>
      <c r="CD218">
        <f t="shared" si="287"/>
        <v>1.9043290185834917E-3</v>
      </c>
      <c r="CE218">
        <f t="shared" si="287"/>
        <v>1.8434147144938337E-3</v>
      </c>
      <c r="CF218">
        <f t="shared" si="290"/>
        <v>1.7852632397100702E-3</v>
      </c>
      <c r="CG218">
        <f t="shared" si="290"/>
        <v>1.7297063294368972E-3</v>
      </c>
      <c r="CH218">
        <f t="shared" si="290"/>
        <v>1.6765888807631648E-3</v>
      </c>
      <c r="CI218">
        <f t="shared" si="290"/>
        <v>1.6257676750425179E-3</v>
      </c>
      <c r="CJ218">
        <f t="shared" si="290"/>
        <v>1.5771102499123222E-3</v>
      </c>
      <c r="CK218">
        <f t="shared" si="290"/>
        <v>1.5304939003138141E-3</v>
      </c>
      <c r="CL218">
        <f t="shared" si="290"/>
        <v>1.4858047911559427E-3</v>
      </c>
      <c r="CM218">
        <f t="shared" si="290"/>
        <v>1.4429371669556874E-3</v>
      </c>
      <c r="CN218">
        <f t="shared" si="290"/>
        <v>1.401792646006494E-3</v>
      </c>
      <c r="CO218">
        <f t="shared" si="290"/>
        <v>1.3622795884657875E-3</v>
      </c>
      <c r="CP218">
        <f t="shared" si="283"/>
        <v>1.3243125292845377E-3</v>
      </c>
      <c r="CQ218">
        <f t="shared" si="283"/>
        <v>1.2878116681837766E-3</v>
      </c>
      <c r="CR218">
        <f t="shared" si="283"/>
        <v>8.2942830300893804E-4</v>
      </c>
      <c r="CS218">
        <f t="shared" si="283"/>
        <v>5.3891356407215478E-4</v>
      </c>
      <c r="CT218">
        <f t="shared" si="283"/>
        <v>3.733478984350675E-4</v>
      </c>
      <c r="CU218">
        <f t="shared" si="283"/>
        <v>2.5981292258786862E-4</v>
      </c>
      <c r="CV218">
        <f t="shared" si="283"/>
        <v>1.7746356927422543E-4</v>
      </c>
      <c r="CW218">
        <f t="shared" si="283"/>
        <v>1.1669620400900391E-4</v>
      </c>
      <c r="CX218">
        <f t="shared" si="283"/>
        <v>7.2092837896636799E-5</v>
      </c>
      <c r="CY218">
        <f t="shared" si="283"/>
        <v>4.0215496772242402E-5</v>
      </c>
      <c r="CZ218">
        <f t="shared" si="283"/>
        <v>1.8706244229536277E-5</v>
      </c>
      <c r="DA218">
        <f t="shared" si="283"/>
        <v>5.8557031680440425E-6</v>
      </c>
      <c r="DB218">
        <f t="shared" si="283"/>
        <v>3.720905734491064E-7</v>
      </c>
      <c r="DC218">
        <f t="shared" si="283"/>
        <v>0</v>
      </c>
      <c r="DD218">
        <f t="shared" si="283"/>
        <v>0</v>
      </c>
      <c r="DE218">
        <f t="shared" si="283"/>
        <v>0</v>
      </c>
      <c r="DF218">
        <f t="shared" si="286"/>
        <v>0</v>
      </c>
      <c r="DG218">
        <f t="shared" si="286"/>
        <v>0</v>
      </c>
      <c r="DH218">
        <f t="shared" si="286"/>
        <v>0</v>
      </c>
      <c r="DI218">
        <f t="shared" si="286"/>
        <v>0</v>
      </c>
      <c r="DJ218">
        <f t="shared" si="286"/>
        <v>0</v>
      </c>
      <c r="DK218">
        <f t="shared" si="286"/>
        <v>0</v>
      </c>
      <c r="DL218">
        <f t="shared" si="286"/>
        <v>0</v>
      </c>
      <c r="DM218">
        <f t="shared" si="286"/>
        <v>0</v>
      </c>
      <c r="DN218">
        <f t="shared" si="286"/>
        <v>0</v>
      </c>
      <c r="DO218">
        <f t="shared" si="286"/>
        <v>0</v>
      </c>
      <c r="DP218">
        <f t="shared" si="286"/>
        <v>0</v>
      </c>
      <c r="DQ218">
        <f t="shared" si="286"/>
        <v>0</v>
      </c>
      <c r="DR218">
        <f t="shared" si="286"/>
        <v>0</v>
      </c>
      <c r="DS218">
        <f t="shared" si="286"/>
        <v>0</v>
      </c>
      <c r="DT218">
        <f t="shared" si="288"/>
        <v>0</v>
      </c>
      <c r="DU218">
        <f t="shared" si="288"/>
        <v>0</v>
      </c>
      <c r="DV218">
        <f t="shared" si="288"/>
        <v>0</v>
      </c>
      <c r="DW218">
        <f t="shared" si="288"/>
        <v>0</v>
      </c>
      <c r="DX218">
        <f t="shared" si="288"/>
        <v>0</v>
      </c>
      <c r="DY218">
        <f t="shared" si="288"/>
        <v>0</v>
      </c>
      <c r="DZ218">
        <f t="shared" si="288"/>
        <v>0</v>
      </c>
      <c r="EA218">
        <f t="shared" si="288"/>
        <v>0</v>
      </c>
      <c r="EB218">
        <f t="shared" si="288"/>
        <v>0</v>
      </c>
      <c r="EC218">
        <f t="shared" si="288"/>
        <v>0</v>
      </c>
      <c r="ED218">
        <f t="shared" si="279"/>
        <v>0</v>
      </c>
      <c r="EE218">
        <f t="shared" si="279"/>
        <v>0</v>
      </c>
      <c r="EF218">
        <f t="shared" si="279"/>
        <v>0</v>
      </c>
      <c r="EG218">
        <f t="shared" si="279"/>
        <v>0</v>
      </c>
      <c r="EH218">
        <f t="shared" si="279"/>
        <v>0</v>
      </c>
      <c r="EI218">
        <f t="shared" si="279"/>
        <v>0</v>
      </c>
      <c r="EJ218">
        <f t="shared" si="279"/>
        <v>0</v>
      </c>
      <c r="EK218">
        <f t="shared" si="279"/>
        <v>0</v>
      </c>
      <c r="EL218">
        <f t="shared" si="279"/>
        <v>0</v>
      </c>
      <c r="EM218">
        <f t="shared" si="279"/>
        <v>0</v>
      </c>
      <c r="EN218">
        <f t="shared" si="280"/>
        <v>0</v>
      </c>
      <c r="EO218">
        <f t="shared" si="280"/>
        <v>0</v>
      </c>
      <c r="EP218">
        <f t="shared" si="280"/>
        <v>0</v>
      </c>
      <c r="EQ218">
        <f t="shared" si="280"/>
        <v>0</v>
      </c>
      <c r="ER218">
        <f t="shared" si="280"/>
        <v>0</v>
      </c>
      <c r="ES218">
        <f t="shared" si="280"/>
        <v>0</v>
      </c>
      <c r="ET218">
        <f t="shared" si="280"/>
        <v>0</v>
      </c>
      <c r="EU218">
        <f t="shared" si="280"/>
        <v>0</v>
      </c>
      <c r="EV218">
        <f t="shared" si="280"/>
        <v>0</v>
      </c>
      <c r="EW218">
        <f t="shared" si="280"/>
        <v>0</v>
      </c>
      <c r="EX218">
        <f t="shared" si="280"/>
        <v>0</v>
      </c>
      <c r="EZ218">
        <f t="shared" si="266"/>
        <v>0.88982525592426298</v>
      </c>
      <c r="FB218">
        <f t="shared" si="267"/>
        <v>1.0121835218307174E-2</v>
      </c>
      <c r="FC218">
        <f t="shared" si="268"/>
        <v>0.24872181092928927</v>
      </c>
    </row>
    <row r="219" spans="1:159" x14ac:dyDescent="0.25">
      <c r="A219">
        <v>1360</v>
      </c>
      <c r="B219" s="19">
        <f>'Input spectra'!Y218</f>
        <v>4.0850245734962598E-2</v>
      </c>
      <c r="C219">
        <f>'Input spectra'!F218</f>
        <v>0</v>
      </c>
      <c r="D219">
        <f t="shared" si="289"/>
        <v>2.0653927966864227E-2</v>
      </c>
      <c r="E219">
        <f t="shared" si="289"/>
        <v>2.0419928030439478E-2</v>
      </c>
      <c r="F219">
        <f t="shared" si="289"/>
        <v>2.0187492729160161E-2</v>
      </c>
      <c r="G219">
        <f t="shared" si="289"/>
        <v>1.9956613194897544E-2</v>
      </c>
      <c r="H219">
        <f t="shared" si="289"/>
        <v>1.972728060582481E-2</v>
      </c>
      <c r="I219">
        <f t="shared" si="289"/>
        <v>1.9499486186186962E-2</v>
      </c>
      <c r="J219">
        <f t="shared" si="289"/>
        <v>1.9273221206071767E-2</v>
      </c>
      <c r="K219">
        <f t="shared" si="289"/>
        <v>1.9048476981181835E-2</v>
      </c>
      <c r="L219">
        <f t="shared" si="289"/>
        <v>1.8825244872607803E-2</v>
      </c>
      <c r="M219">
        <f t="shared" si="289"/>
        <v>1.8603516286602586E-2</v>
      </c>
      <c r="N219">
        <f t="shared" si="281"/>
        <v>1.8383282674356727E-2</v>
      </c>
      <c r="O219">
        <f t="shared" si="281"/>
        <v>1.8164535531774821E-2</v>
      </c>
      <c r="P219">
        <f t="shared" si="281"/>
        <v>1.7947266399253033E-2</v>
      </c>
      <c r="Q219">
        <f t="shared" si="281"/>
        <v>1.773146686145767E-2</v>
      </c>
      <c r="R219">
        <f t="shared" si="281"/>
        <v>1.7517128547104813E-2</v>
      </c>
      <c r="S219">
        <f t="shared" si="281"/>
        <v>1.7304243128741025E-2</v>
      </c>
      <c r="T219">
        <f t="shared" si="281"/>
        <v>1.7092802322525129E-2</v>
      </c>
      <c r="U219">
        <f t="shared" si="281"/>
        <v>1.6882797888010979E-2</v>
      </c>
      <c r="V219">
        <f t="shared" si="281"/>
        <v>1.6674221627931363E-2</v>
      </c>
      <c r="W219">
        <f t="shared" si="281"/>
        <v>1.6467065387982857E-2</v>
      </c>
      <c r="X219">
        <f t="shared" si="281"/>
        <v>1.626132105661179E-2</v>
      </c>
      <c r="Y219">
        <f t="shared" si="281"/>
        <v>1.6056980564801194E-2</v>
      </c>
      <c r="Z219">
        <f t="shared" si="281"/>
        <v>1.5854035885858792E-2</v>
      </c>
      <c r="AA219">
        <f t="shared" si="281"/>
        <v>1.5652479035206019E-2</v>
      </c>
      <c r="AB219">
        <f t="shared" si="281"/>
        <v>1.5452302070168044E-2</v>
      </c>
      <c r="AC219">
        <f t="shared" si="281"/>
        <v>1.5253497089764834E-2</v>
      </c>
      <c r="AD219">
        <f t="shared" si="284"/>
        <v>1.5056056234503165E-2</v>
      </c>
      <c r="AE219">
        <f t="shared" si="284"/>
        <v>1.4859971686169707E-2</v>
      </c>
      <c r="AF219">
        <f t="shared" si="284"/>
        <v>1.4665235667625062E-2</v>
      </c>
      <c r="AG219">
        <f t="shared" si="284"/>
        <v>1.4471840442598791E-2</v>
      </c>
      <c r="AH219">
        <f t="shared" si="284"/>
        <v>1.4279778315485474E-2</v>
      </c>
      <c r="AI219">
        <f t="shared" si="284"/>
        <v>1.4089041631141712E-2</v>
      </c>
      <c r="AJ219">
        <f t="shared" si="284"/>
        <v>1.3899622774684114E-2</v>
      </c>
      <c r="AK219">
        <f t="shared" si="284"/>
        <v>1.3711514171288261E-2</v>
      </c>
      <c r="AL219">
        <f t="shared" si="284"/>
        <v>1.3524708285988674E-2</v>
      </c>
      <c r="AM219">
        <f t="shared" si="284"/>
        <v>1.3339197623479694E-2</v>
      </c>
      <c r="AN219">
        <f t="shared" si="284"/>
        <v>1.3154974727917339E-2</v>
      </c>
      <c r="AO219">
        <f t="shared" si="284"/>
        <v>1.2972032182722153E-2</v>
      </c>
      <c r="AP219">
        <f t="shared" si="284"/>
        <v>1.2790362610382962E-2</v>
      </c>
      <c r="AQ219">
        <f t="shared" si="284"/>
        <v>1.2609958672261591E-2</v>
      </c>
      <c r="AR219">
        <f t="shared" si="282"/>
        <v>1.2430813068398539E-2</v>
      </c>
      <c r="AS219">
        <f t="shared" si="282"/>
        <v>1.2252918537319574E-2</v>
      </c>
      <c r="AT219">
        <f t="shared" si="282"/>
        <v>1.2076267855843264E-2</v>
      </c>
      <c r="AU219">
        <f t="shared" si="282"/>
        <v>1.1900853838889459E-2</v>
      </c>
      <c r="AV219">
        <f t="shared" si="282"/>
        <v>1.1726669339288663E-2</v>
      </c>
      <c r="AW219">
        <f t="shared" si="282"/>
        <v>1.155370724759236E-2</v>
      </c>
      <c r="AX219">
        <f t="shared" si="282"/>
        <v>1.0274457365974215E-2</v>
      </c>
      <c r="AY219">
        <f t="shared" si="282"/>
        <v>8.7826710416770079E-3</v>
      </c>
      <c r="AZ219">
        <f t="shared" si="282"/>
        <v>7.909142376209391E-3</v>
      </c>
      <c r="BA219">
        <f t="shared" si="282"/>
        <v>7.2477625742835457E-3</v>
      </c>
      <c r="BB219">
        <f t="shared" si="282"/>
        <v>6.7074826187707801E-3</v>
      </c>
      <c r="BC219">
        <f t="shared" si="282"/>
        <v>6.2488576728690313E-3</v>
      </c>
      <c r="BD219">
        <f t="shared" si="282"/>
        <v>5.8502855695730912E-3</v>
      </c>
      <c r="BE219">
        <f t="shared" si="282"/>
        <v>5.4983060737038205E-3</v>
      </c>
      <c r="BF219">
        <f t="shared" si="282"/>
        <v>5.1838095458938008E-3</v>
      </c>
      <c r="BG219">
        <f t="shared" si="282"/>
        <v>4.9002655427294655E-3</v>
      </c>
      <c r="BH219">
        <f t="shared" si="285"/>
        <v>4.6427901838279068E-3</v>
      </c>
      <c r="BI219">
        <f t="shared" si="285"/>
        <v>4.4076108334852497E-3</v>
      </c>
      <c r="BJ219">
        <f t="shared" si="285"/>
        <v>4.1917379799561007E-3</v>
      </c>
      <c r="BK219">
        <f t="shared" si="285"/>
        <v>3.9927534356683511E-3</v>
      </c>
      <c r="BL219">
        <f t="shared" si="285"/>
        <v>3.8086677773663691E-3</v>
      </c>
      <c r="BM219">
        <f t="shared" si="285"/>
        <v>3.6378210152578812E-3</v>
      </c>
      <c r="BN219">
        <f t="shared" si="285"/>
        <v>3.4788113439667579E-3</v>
      </c>
      <c r="BO219">
        <f t="shared" si="285"/>
        <v>3.3304427577533235E-3</v>
      </c>
      <c r="BP219">
        <f t="shared" si="285"/>
        <v>3.1916857073665452E-3</v>
      </c>
      <c r="BQ219">
        <f t="shared" si="285"/>
        <v>3.0616470003064322E-3</v>
      </c>
      <c r="BR219">
        <f t="shared" si="285"/>
        <v>2.9395463966048023E-3</v>
      </c>
      <c r="BS219">
        <f t="shared" si="285"/>
        <v>2.8246981484980811E-3</v>
      </c>
      <c r="BT219">
        <f t="shared" si="285"/>
        <v>2.7164962533323743E-3</v>
      </c>
      <c r="BU219">
        <f t="shared" si="285"/>
        <v>2.6144025381528804E-3</v>
      </c>
      <c r="BV219">
        <f t="shared" si="287"/>
        <v>2.5179369334404492E-3</v>
      </c>
      <c r="BW219">
        <f t="shared" si="287"/>
        <v>2.4266694602723582E-3</v>
      </c>
      <c r="BX219">
        <f t="shared" si="287"/>
        <v>2.3402135736550842E-3</v>
      </c>
      <c r="BY219">
        <f t="shared" si="287"/>
        <v>2.2582205902558043E-3</v>
      </c>
      <c r="BZ219">
        <f t="shared" si="287"/>
        <v>2.1803749913311683E-3</v>
      </c>
      <c r="CA219">
        <f t="shared" si="287"/>
        <v>2.1063904380650392E-3</v>
      </c>
      <c r="CB219">
        <f t="shared" si="287"/>
        <v>2.0360063713754819E-3</v>
      </c>
      <c r="CC219">
        <f t="shared" si="287"/>
        <v>1.9689850947119058E-3</v>
      </c>
      <c r="CD219">
        <f t="shared" si="287"/>
        <v>1.9051092586643459E-3</v>
      </c>
      <c r="CE219">
        <f t="shared" si="287"/>
        <v>1.8441796819328943E-3</v>
      </c>
      <c r="CF219">
        <f t="shared" si="290"/>
        <v>1.7860134554966887E-3</v>
      </c>
      <c r="CG219">
        <f t="shared" si="290"/>
        <v>1.7304422865092603E-3</v>
      </c>
      <c r="CH219">
        <f t="shared" si="290"/>
        <v>1.6773110461417932E-3</v>
      </c>
      <c r="CI219">
        <f t="shared" si="290"/>
        <v>1.6264764917524543E-3</v>
      </c>
      <c r="CJ219">
        <f t="shared" si="290"/>
        <v>1.5778061387197657E-3</v>
      </c>
      <c r="CK219">
        <f t="shared" si="290"/>
        <v>1.5311772612992438E-3</v>
      </c>
      <c r="CL219">
        <f t="shared" si="290"/>
        <v>1.4864760051426801E-3</v>
      </c>
      <c r="CM219">
        <f t="shared" si="290"/>
        <v>1.4435965968102431E-3</v>
      </c>
      <c r="CN219">
        <f t="shared" si="290"/>
        <v>1.4024406378248648E-3</v>
      </c>
      <c r="CO219">
        <f t="shared" si="290"/>
        <v>1.3629164726580119E-3</v>
      </c>
      <c r="CP219">
        <f t="shared" si="283"/>
        <v>1.3249386215682477E-3</v>
      </c>
      <c r="CQ219">
        <f t="shared" si="283"/>
        <v>1.2884272704961391E-3</v>
      </c>
      <c r="CR219">
        <f t="shared" si="283"/>
        <v>8.2982914601763117E-4</v>
      </c>
      <c r="CS219">
        <f t="shared" si="283"/>
        <v>5.391768398100333E-4</v>
      </c>
      <c r="CT219">
        <f t="shared" si="283"/>
        <v>3.7353225197470449E-4</v>
      </c>
      <c r="CU219">
        <f t="shared" si="283"/>
        <v>2.5994257942106493E-4</v>
      </c>
      <c r="CV219">
        <f t="shared" si="283"/>
        <v>1.7755306301096764E-4</v>
      </c>
      <c r="CW219">
        <f t="shared" si="283"/>
        <v>1.1675566632231163E-4</v>
      </c>
      <c r="CX219">
        <f t="shared" si="283"/>
        <v>7.2129951461815409E-5</v>
      </c>
      <c r="CY219">
        <f t="shared" si="283"/>
        <v>4.023641111642538E-5</v>
      </c>
      <c r="CZ219">
        <f t="shared" si="283"/>
        <v>1.8716070831370258E-5</v>
      </c>
      <c r="DA219">
        <f t="shared" si="283"/>
        <v>5.858810004030649E-6</v>
      </c>
      <c r="DB219">
        <f t="shared" si="283"/>
        <v>3.722899471540642E-7</v>
      </c>
      <c r="DC219">
        <f t="shared" si="283"/>
        <v>0</v>
      </c>
      <c r="DD219">
        <f t="shared" si="283"/>
        <v>0</v>
      </c>
      <c r="DE219">
        <f t="shared" si="283"/>
        <v>0</v>
      </c>
      <c r="DF219">
        <f t="shared" si="286"/>
        <v>0</v>
      </c>
      <c r="DG219">
        <f t="shared" si="286"/>
        <v>0</v>
      </c>
      <c r="DH219">
        <f t="shared" si="286"/>
        <v>0</v>
      </c>
      <c r="DI219">
        <f t="shared" si="286"/>
        <v>0</v>
      </c>
      <c r="DJ219">
        <f t="shared" si="286"/>
        <v>0</v>
      </c>
      <c r="DK219">
        <f t="shared" si="286"/>
        <v>0</v>
      </c>
      <c r="DL219">
        <f t="shared" si="286"/>
        <v>0</v>
      </c>
      <c r="DM219">
        <f t="shared" si="286"/>
        <v>0</v>
      </c>
      <c r="DN219">
        <f t="shared" si="286"/>
        <v>0</v>
      </c>
      <c r="DO219">
        <f t="shared" si="286"/>
        <v>0</v>
      </c>
      <c r="DP219">
        <f t="shared" si="286"/>
        <v>0</v>
      </c>
      <c r="DQ219">
        <f t="shared" si="286"/>
        <v>0</v>
      </c>
      <c r="DR219">
        <f t="shared" si="286"/>
        <v>0</v>
      </c>
      <c r="DS219">
        <f t="shared" si="286"/>
        <v>0</v>
      </c>
      <c r="DT219">
        <f t="shared" si="288"/>
        <v>0</v>
      </c>
      <c r="DU219">
        <f t="shared" si="288"/>
        <v>0</v>
      </c>
      <c r="DV219">
        <f t="shared" si="288"/>
        <v>0</v>
      </c>
      <c r="DW219">
        <f t="shared" si="288"/>
        <v>0</v>
      </c>
      <c r="DX219">
        <f t="shared" si="288"/>
        <v>0</v>
      </c>
      <c r="DY219">
        <f t="shared" si="288"/>
        <v>0</v>
      </c>
      <c r="DZ219">
        <f t="shared" si="288"/>
        <v>0</v>
      </c>
      <c r="EA219">
        <f t="shared" si="288"/>
        <v>0</v>
      </c>
      <c r="EB219">
        <f t="shared" si="288"/>
        <v>0</v>
      </c>
      <c r="EC219">
        <f t="shared" si="288"/>
        <v>0</v>
      </c>
      <c r="ED219">
        <f t="shared" si="279"/>
        <v>0</v>
      </c>
      <c r="EE219">
        <f t="shared" si="279"/>
        <v>0</v>
      </c>
      <c r="EF219">
        <f t="shared" si="279"/>
        <v>0</v>
      </c>
      <c r="EG219">
        <f t="shared" si="279"/>
        <v>0</v>
      </c>
      <c r="EH219">
        <f t="shared" si="279"/>
        <v>0</v>
      </c>
      <c r="EI219">
        <f t="shared" si="279"/>
        <v>0</v>
      </c>
      <c r="EJ219">
        <f t="shared" si="279"/>
        <v>0</v>
      </c>
      <c r="EK219">
        <f t="shared" si="279"/>
        <v>0</v>
      </c>
      <c r="EL219">
        <f t="shared" si="279"/>
        <v>0</v>
      </c>
      <c r="EM219">
        <f t="shared" si="279"/>
        <v>0</v>
      </c>
      <c r="EN219">
        <f t="shared" si="280"/>
        <v>0</v>
      </c>
      <c r="EO219">
        <f t="shared" si="280"/>
        <v>0</v>
      </c>
      <c r="EP219">
        <f t="shared" si="280"/>
        <v>0</v>
      </c>
      <c r="EQ219">
        <f t="shared" si="280"/>
        <v>0</v>
      </c>
      <c r="ER219">
        <f t="shared" si="280"/>
        <v>0</v>
      </c>
      <c r="ES219">
        <f t="shared" si="280"/>
        <v>0</v>
      </c>
      <c r="ET219">
        <f t="shared" si="280"/>
        <v>0</v>
      </c>
      <c r="EU219">
        <f t="shared" si="280"/>
        <v>0</v>
      </c>
      <c r="EV219">
        <f t="shared" si="280"/>
        <v>0</v>
      </c>
      <c r="EW219">
        <f t="shared" si="280"/>
        <v>0</v>
      </c>
      <c r="EX219">
        <f t="shared" si="280"/>
        <v>0</v>
      </c>
      <c r="EZ219">
        <f t="shared" si="266"/>
        <v>0.88995450255623521</v>
      </c>
      <c r="FB219">
        <f t="shared" si="267"/>
        <v>1.0108971500553954E-2</v>
      </c>
      <c r="FC219">
        <f t="shared" si="268"/>
        <v>0.24872345201044757</v>
      </c>
    </row>
    <row r="220" spans="1:159" x14ac:dyDescent="0.25">
      <c r="A220">
        <v>1365</v>
      </c>
      <c r="B220" s="19">
        <f>'Input spectra'!Y219</f>
        <v>4.0797728395809002E-2</v>
      </c>
      <c r="C220">
        <f>'Input spectra'!F219</f>
        <v>0</v>
      </c>
      <c r="D220">
        <f t="shared" si="289"/>
        <v>2.0653927966864227E-2</v>
      </c>
      <c r="E220">
        <f t="shared" si="289"/>
        <v>2.0420035270749662E-2</v>
      </c>
      <c r="F220">
        <f t="shared" si="289"/>
        <v>2.01877047689542E-2</v>
      </c>
      <c r="G220">
        <f t="shared" si="289"/>
        <v>1.9956927617841489E-2</v>
      </c>
      <c r="H220">
        <f t="shared" si="289"/>
        <v>1.9727695019892043E-2</v>
      </c>
      <c r="I220">
        <f t="shared" si="289"/>
        <v>1.9499998223474323E-2</v>
      </c>
      <c r="J220">
        <f t="shared" si="289"/>
        <v>1.9273828522616908E-2</v>
      </c>
      <c r="K220">
        <f t="shared" si="289"/>
        <v>1.904917725678176E-2</v>
      </c>
      <c r="L220">
        <f t="shared" si="289"/>
        <v>1.8826035810638572E-2</v>
      </c>
      <c r="M220">
        <f t="shared" si="289"/>
        <v>1.8604395613840235E-2</v>
      </c>
      <c r="N220">
        <f t="shared" si="281"/>
        <v>1.8384248140799336E-2</v>
      </c>
      <c r="O220">
        <f t="shared" si="281"/>
        <v>1.8165584910465746E-2</v>
      </c>
      <c r="P220">
        <f t="shared" si="281"/>
        <v>1.7948397486105307E-2</v>
      </c>
      <c r="Q220">
        <f t="shared" si="281"/>
        <v>1.7732677475079544E-2</v>
      </c>
      <c r="R220">
        <f t="shared" si="281"/>
        <v>1.751841652862645E-2</v>
      </c>
      <c r="S220">
        <f t="shared" si="281"/>
        <v>1.7305606341642337E-2</v>
      </c>
      <c r="T220">
        <f t="shared" si="281"/>
        <v>1.7094238652464715E-2</v>
      </c>
      <c r="U220">
        <f t="shared" si="281"/>
        <v>1.6884305242656224E-2</v>
      </c>
      <c r="V220">
        <f t="shared" si="281"/>
        <v>1.6675797936789621E-2</v>
      </c>
      <c r="W220">
        <f t="shared" si="281"/>
        <v>1.6468708602233779E-2</v>
      </c>
      <c r="X220">
        <f t="shared" si="281"/>
        <v>1.6263029148940716E-2</v>
      </c>
      <c r="Y220">
        <f t="shared" si="281"/>
        <v>1.6058751529233674E-2</v>
      </c>
      <c r="Z220">
        <f t="shared" si="281"/>
        <v>1.5855867737596188E-2</v>
      </c>
      <c r="AA220">
        <f t="shared" si="281"/>
        <v>1.5654369810462174E-2</v>
      </c>
      <c r="AB220">
        <f t="shared" si="281"/>
        <v>1.5454249826007066E-2</v>
      </c>
      <c r="AC220">
        <f t="shared" si="281"/>
        <v>1.5255499903939901E-2</v>
      </c>
      <c r="AD220">
        <f t="shared" si="284"/>
        <v>1.5058112205296438E-2</v>
      </c>
      <c r="AE220">
        <f t="shared" si="284"/>
        <v>1.4862078932233276E-2</v>
      </c>
      <c r="AF220">
        <f t="shared" si="284"/>
        <v>1.4667392327822959E-2</v>
      </c>
      <c r="AG220">
        <f t="shared" si="284"/>
        <v>1.4474044675850038E-2</v>
      </c>
      <c r="AH220">
        <f t="shared" si="284"/>
        <v>1.4282028300608167E-2</v>
      </c>
      <c r="AI220">
        <f t="shared" si="284"/>
        <v>1.4091335566698148E-2</v>
      </c>
      <c r="AJ220">
        <f t="shared" si="284"/>
        <v>1.3901958878826939E-2</v>
      </c>
      <c r="AK220">
        <f t="shared" si="284"/>
        <v>1.3713890681607652E-2</v>
      </c>
      <c r="AL220">
        <f t="shared" si="284"/>
        <v>1.3527123459360503E-2</v>
      </c>
      <c r="AM220">
        <f t="shared" si="284"/>
        <v>1.3341649735914727E-2</v>
      </c>
      <c r="AN220">
        <f t="shared" si="284"/>
        <v>1.3157462074411439E-2</v>
      </c>
      <c r="AO220">
        <f t="shared" si="284"/>
        <v>1.2974553077107463E-2</v>
      </c>
      <c r="AP220">
        <f t="shared" si="284"/>
        <v>1.2792915385180084E-2</v>
      </c>
      <c r="AQ220">
        <f t="shared" si="284"/>
        <v>1.2612541678532749E-2</v>
      </c>
      <c r="AR220">
        <f t="shared" si="282"/>
        <v>1.2433424675601729E-2</v>
      </c>
      <c r="AS220">
        <f t="shared" si="282"/>
        <v>1.2255557133163677E-2</v>
      </c>
      <c r="AT220">
        <f t="shared" si="282"/>
        <v>1.2078931846144112E-2</v>
      </c>
      <c r="AU220">
        <f t="shared" si="282"/>
        <v>1.1903541647426904E-2</v>
      </c>
      <c r="AV220">
        <f t="shared" si="282"/>
        <v>1.1729379407664546E-2</v>
      </c>
      <c r="AW220">
        <f t="shared" si="282"/>
        <v>1.1556438035089473E-2</v>
      </c>
      <c r="AX220">
        <f t="shared" si="282"/>
        <v>1.0276939766756733E-2</v>
      </c>
      <c r="AY220">
        <f t="shared" si="282"/>
        <v>8.7848391490593109E-3</v>
      </c>
      <c r="AZ220">
        <f t="shared" si="282"/>
        <v>7.9111363896679186E-3</v>
      </c>
      <c r="BA220">
        <f t="shared" si="282"/>
        <v>7.2496279169877685E-3</v>
      </c>
      <c r="BB220">
        <f t="shared" si="282"/>
        <v>6.7092441457352152E-3</v>
      </c>
      <c r="BC220">
        <f t="shared" si="282"/>
        <v>6.2505315812539366E-3</v>
      </c>
      <c r="BD220">
        <f t="shared" si="282"/>
        <v>5.8518834431882374E-3</v>
      </c>
      <c r="BE220">
        <f t="shared" si="282"/>
        <v>5.4998366956577165E-3</v>
      </c>
      <c r="BF220">
        <f t="shared" si="282"/>
        <v>5.1852798497421084E-3</v>
      </c>
      <c r="BG220">
        <f t="shared" si="282"/>
        <v>4.9016811661587324E-3</v>
      </c>
      <c r="BH220">
        <f t="shared" si="285"/>
        <v>4.6441558157577952E-3</v>
      </c>
      <c r="BI220">
        <f t="shared" si="285"/>
        <v>4.4089304441474473E-3</v>
      </c>
      <c r="BJ220">
        <f t="shared" si="285"/>
        <v>4.193014980199518E-3</v>
      </c>
      <c r="BK220">
        <f t="shared" si="285"/>
        <v>3.993990791196572E-3</v>
      </c>
      <c r="BL220">
        <f t="shared" si="285"/>
        <v>3.8098680930529192E-3</v>
      </c>
      <c r="BM220">
        <f t="shared" si="285"/>
        <v>3.6389865988968686E-3</v>
      </c>
      <c r="BN220">
        <f t="shared" si="285"/>
        <v>3.4799442554732476E-3</v>
      </c>
      <c r="BO220">
        <f t="shared" si="285"/>
        <v>3.3315448478102032E-3</v>
      </c>
      <c r="BP220">
        <f t="shared" si="285"/>
        <v>3.1927586482509442E-3</v>
      </c>
      <c r="BQ220">
        <f t="shared" si="285"/>
        <v>3.0626923108115359E-3</v>
      </c>
      <c r="BR220">
        <f t="shared" si="285"/>
        <v>2.940565462429514E-3</v>
      </c>
      <c r="BS220">
        <f t="shared" si="285"/>
        <v>2.8256922391067503E-3</v>
      </c>
      <c r="BT220">
        <f t="shared" si="285"/>
        <v>2.7174665360290362E-3</v>
      </c>
      <c r="BU220">
        <f t="shared" si="285"/>
        <v>2.615350089931493E-3</v>
      </c>
      <c r="BV220">
        <f t="shared" si="287"/>
        <v>2.5188627510404973E-3</v>
      </c>
      <c r="BW220">
        <f t="shared" si="287"/>
        <v>2.4275744687722563E-3</v>
      </c>
      <c r="BX220">
        <f t="shared" si="287"/>
        <v>2.3410986338637291E-3</v>
      </c>
      <c r="BY220">
        <f t="shared" si="287"/>
        <v>2.2590865051082751E-3</v>
      </c>
      <c r="BZ220">
        <f t="shared" si="287"/>
        <v>2.1812225114531307E-3</v>
      </c>
      <c r="CA220">
        <f t="shared" si="287"/>
        <v>2.1072202666384612E-3</v>
      </c>
      <c r="CB220">
        <f t="shared" si="287"/>
        <v>2.0368191684134005E-3</v>
      </c>
      <c r="CC220">
        <f t="shared" si="287"/>
        <v>1.9697814808304175E-3</v>
      </c>
      <c r="CD220">
        <f t="shared" si="287"/>
        <v>1.9058898184245085E-3</v>
      </c>
      <c r="CE220">
        <f t="shared" si="287"/>
        <v>1.844944966812831E-3</v>
      </c>
      <c r="CF220">
        <f t="shared" si="290"/>
        <v>1.7867639865442246E-3</v>
      </c>
      <c r="CG220">
        <f t="shared" si="290"/>
        <v>1.7311785567173292E-3</v>
      </c>
      <c r="CH220">
        <f t="shared" si="290"/>
        <v>1.6780335225822685E-3</v>
      </c>
      <c r="CI220">
        <f t="shared" si="290"/>
        <v>1.6271856174986297E-3</v>
      </c>
      <c r="CJ220">
        <f t="shared" si="290"/>
        <v>1.5785023345832516E-3</v>
      </c>
      <c r="CK220">
        <f t="shared" si="290"/>
        <v>1.5318609274033263E-3</v>
      </c>
      <c r="CL220">
        <f t="shared" si="290"/>
        <v>1.4871475223510917E-3</v>
      </c>
      <c r="CM220">
        <f t="shared" si="290"/>
        <v>1.4442563280277015E-3</v>
      </c>
      <c r="CN220">
        <f t="shared" si="290"/>
        <v>1.4030889291835405E-3</v>
      </c>
      <c r="CO220">
        <f t="shared" si="290"/>
        <v>1.3635536546022383E-3</v>
      </c>
      <c r="CP220">
        <f t="shared" si="283"/>
        <v>1.3255650098482113E-3</v>
      </c>
      <c r="CQ220">
        <f t="shared" si="283"/>
        <v>1.2890431670799516E-3</v>
      </c>
      <c r="CR220">
        <f t="shared" si="283"/>
        <v>8.3023018274423451E-4</v>
      </c>
      <c r="CS220">
        <f t="shared" si="283"/>
        <v>5.3944024416615157E-4</v>
      </c>
      <c r="CT220">
        <f t="shared" si="283"/>
        <v>3.7371669654532821E-4</v>
      </c>
      <c r="CU220">
        <f t="shared" si="283"/>
        <v>2.6007230095810363E-4</v>
      </c>
      <c r="CV220">
        <f t="shared" si="283"/>
        <v>1.776426018788258E-4</v>
      </c>
      <c r="CW220">
        <f t="shared" si="283"/>
        <v>1.1681515893452008E-4</v>
      </c>
      <c r="CX220">
        <f t="shared" si="283"/>
        <v>7.2167084133146022E-5</v>
      </c>
      <c r="CY220">
        <f t="shared" si="283"/>
        <v>4.0257336337256119E-5</v>
      </c>
      <c r="CZ220">
        <f t="shared" si="283"/>
        <v>1.872590259522941E-5</v>
      </c>
      <c r="DA220">
        <f t="shared" si="283"/>
        <v>5.861918488398257E-6</v>
      </c>
      <c r="DB220">
        <f t="shared" si="283"/>
        <v>3.7248942768751219E-7</v>
      </c>
      <c r="DC220">
        <f t="shared" si="283"/>
        <v>0</v>
      </c>
      <c r="DD220">
        <f t="shared" si="283"/>
        <v>0</v>
      </c>
      <c r="DE220">
        <f t="shared" si="283"/>
        <v>0</v>
      </c>
      <c r="DF220">
        <f t="shared" si="286"/>
        <v>0</v>
      </c>
      <c r="DG220">
        <f t="shared" si="286"/>
        <v>0</v>
      </c>
      <c r="DH220">
        <f t="shared" si="286"/>
        <v>0</v>
      </c>
      <c r="DI220">
        <f t="shared" si="286"/>
        <v>0</v>
      </c>
      <c r="DJ220">
        <f t="shared" si="286"/>
        <v>0</v>
      </c>
      <c r="DK220">
        <f t="shared" si="286"/>
        <v>0</v>
      </c>
      <c r="DL220">
        <f t="shared" si="286"/>
        <v>0</v>
      </c>
      <c r="DM220">
        <f t="shared" si="286"/>
        <v>0</v>
      </c>
      <c r="DN220">
        <f t="shared" si="286"/>
        <v>0</v>
      </c>
      <c r="DO220">
        <f t="shared" si="286"/>
        <v>0</v>
      </c>
      <c r="DP220">
        <f t="shared" si="286"/>
        <v>0</v>
      </c>
      <c r="DQ220">
        <f t="shared" si="286"/>
        <v>0</v>
      </c>
      <c r="DR220">
        <f t="shared" si="286"/>
        <v>0</v>
      </c>
      <c r="DS220">
        <f t="shared" si="286"/>
        <v>0</v>
      </c>
      <c r="DT220">
        <f t="shared" si="288"/>
        <v>0</v>
      </c>
      <c r="DU220">
        <f t="shared" si="288"/>
        <v>0</v>
      </c>
      <c r="DV220">
        <f t="shared" si="288"/>
        <v>0</v>
      </c>
      <c r="DW220">
        <f t="shared" si="288"/>
        <v>0</v>
      </c>
      <c r="DX220">
        <f t="shared" si="288"/>
        <v>0</v>
      </c>
      <c r="DY220">
        <f t="shared" si="288"/>
        <v>0</v>
      </c>
      <c r="DZ220">
        <f t="shared" si="288"/>
        <v>0</v>
      </c>
      <c r="EA220">
        <f t="shared" si="288"/>
        <v>0</v>
      </c>
      <c r="EB220">
        <f t="shared" si="288"/>
        <v>0</v>
      </c>
      <c r="EC220">
        <f t="shared" si="288"/>
        <v>0</v>
      </c>
      <c r="ED220">
        <f t="shared" si="279"/>
        <v>0</v>
      </c>
      <c r="EE220">
        <f t="shared" si="279"/>
        <v>0</v>
      </c>
      <c r="EF220">
        <f t="shared" si="279"/>
        <v>0</v>
      </c>
      <c r="EG220">
        <f t="shared" si="279"/>
        <v>0</v>
      </c>
      <c r="EH220">
        <f t="shared" si="279"/>
        <v>0</v>
      </c>
      <c r="EI220">
        <f t="shared" si="279"/>
        <v>0</v>
      </c>
      <c r="EJ220">
        <f t="shared" si="279"/>
        <v>0</v>
      </c>
      <c r="EK220">
        <f t="shared" si="279"/>
        <v>0</v>
      </c>
      <c r="EL220">
        <f t="shared" si="279"/>
        <v>0</v>
      </c>
      <c r="EM220">
        <f t="shared" si="279"/>
        <v>0</v>
      </c>
      <c r="EN220">
        <f t="shared" si="280"/>
        <v>0</v>
      </c>
      <c r="EO220">
        <f t="shared" si="280"/>
        <v>0</v>
      </c>
      <c r="EP220">
        <f t="shared" si="280"/>
        <v>0</v>
      </c>
      <c r="EQ220">
        <f t="shared" si="280"/>
        <v>0</v>
      </c>
      <c r="ER220">
        <f t="shared" si="280"/>
        <v>0</v>
      </c>
      <c r="ES220">
        <f t="shared" si="280"/>
        <v>0</v>
      </c>
      <c r="ET220">
        <f t="shared" si="280"/>
        <v>0</v>
      </c>
      <c r="EU220">
        <f t="shared" si="280"/>
        <v>0</v>
      </c>
      <c r="EV220">
        <f t="shared" si="280"/>
        <v>0</v>
      </c>
      <c r="EW220">
        <f t="shared" si="280"/>
        <v>0</v>
      </c>
      <c r="EX220">
        <f t="shared" si="280"/>
        <v>0</v>
      </c>
      <c r="EZ220">
        <f t="shared" si="266"/>
        <v>0.89008377833052732</v>
      </c>
      <c r="FB220">
        <f t="shared" si="267"/>
        <v>1.0096107445012215E-2</v>
      </c>
      <c r="FC220">
        <f t="shared" si="268"/>
        <v>0.24872509309182525</v>
      </c>
    </row>
    <row r="221" spans="1:159" x14ac:dyDescent="0.25">
      <c r="A221">
        <v>1370</v>
      </c>
      <c r="B221" s="19">
        <f>'Input spectra'!Y220</f>
        <v>4.0745211056655399E-2</v>
      </c>
      <c r="C221">
        <f>'Input spectra'!F220</f>
        <v>0</v>
      </c>
      <c r="D221">
        <f t="shared" si="289"/>
        <v>2.0653927966864227E-2</v>
      </c>
      <c r="E221">
        <f t="shared" si="289"/>
        <v>2.0420142511623045E-2</v>
      </c>
      <c r="F221">
        <f t="shared" si="289"/>
        <v>2.0187916810975402E-2</v>
      </c>
      <c r="G221">
        <f t="shared" si="289"/>
        <v>1.9957242045739274E-2</v>
      </c>
      <c r="H221">
        <f t="shared" si="289"/>
        <v>1.9728109442664937E-2</v>
      </c>
      <c r="I221">
        <f t="shared" si="289"/>
        <v>1.9500510274207277E-2</v>
      </c>
      <c r="J221">
        <f t="shared" si="289"/>
        <v>1.9274435858299143E-2</v>
      </c>
      <c r="K221">
        <f t="shared" si="289"/>
        <v>1.9049877558125781E-2</v>
      </c>
      <c r="L221">
        <f t="shared" si="289"/>
        <v>1.8826826781900407E-2</v>
      </c>
      <c r="M221">
        <f t="shared" si="289"/>
        <v>1.86052749826408E-2</v>
      </c>
      <c r="N221">
        <f t="shared" si="281"/>
        <v>1.8385213657947003E-2</v>
      </c>
      <c r="O221">
        <f t="shared" si="281"/>
        <v>1.8166634349780053E-2</v>
      </c>
      <c r="P221">
        <f t="shared" si="281"/>
        <v>1.7949528644241833E-2</v>
      </c>
      <c r="Q221">
        <f t="shared" si="281"/>
        <v>1.7733888171355908E-2</v>
      </c>
      <c r="R221">
        <f t="shared" si="281"/>
        <v>1.7519704604849484E-2</v>
      </c>
      <c r="S221">
        <f t="shared" si="281"/>
        <v>1.7306969661936351E-2</v>
      </c>
      <c r="T221">
        <f t="shared" si="281"/>
        <v>1.7095675103100935E-2</v>
      </c>
      <c r="U221">
        <f t="shared" si="281"/>
        <v>1.6885812731883307E-2</v>
      </c>
      <c r="V221">
        <f t="shared" si="281"/>
        <v>1.6677374394665309E-2</v>
      </c>
      <c r="W221">
        <f t="shared" si="281"/>
        <v>1.6470351980457636E-2</v>
      </c>
      <c r="X221">
        <f t="shared" si="281"/>
        <v>1.6264737420687993E-2</v>
      </c>
      <c r="Y221">
        <f t="shared" si="281"/>
        <v>1.6060522688990241E-2</v>
      </c>
      <c r="Z221">
        <f t="shared" si="281"/>
        <v>1.5857699800994565E-2</v>
      </c>
      <c r="AA221">
        <f t="shared" si="281"/>
        <v>1.5656260814118642E-2</v>
      </c>
      <c r="AB221">
        <f t="shared" si="281"/>
        <v>1.5456197827359849E-2</v>
      </c>
      <c r="AC221">
        <f t="shared" si="281"/>
        <v>1.5257502981088409E-2</v>
      </c>
      <c r="AD221">
        <f t="shared" si="284"/>
        <v>1.5060168456841577E-2</v>
      </c>
      <c r="AE221">
        <f t="shared" si="284"/>
        <v>1.4864186477118813E-2</v>
      </c>
      <c r="AF221">
        <f t="shared" si="284"/>
        <v>1.466954930517793E-2</v>
      </c>
      <c r="AG221">
        <f t="shared" si="284"/>
        <v>1.4476249244832198E-2</v>
      </c>
      <c r="AH221">
        <f t="shared" si="284"/>
        <v>1.428427864024848E-2</v>
      </c>
      <c r="AI221">
        <f t="shared" si="284"/>
        <v>1.4093629875746298E-2</v>
      </c>
      <c r="AJ221">
        <f t="shared" si="284"/>
        <v>1.3904295375597875E-2</v>
      </c>
      <c r="AK221">
        <f t="shared" si="284"/>
        <v>1.371626760382913E-2</v>
      </c>
      <c r="AL221">
        <f t="shared" si="284"/>
        <v>1.3529539064021661E-2</v>
      </c>
      <c r="AM221">
        <f t="shared" si="284"/>
        <v>1.3344102299115659E-2</v>
      </c>
      <c r="AN221">
        <f t="shared" si="284"/>
        <v>1.3159949891213748E-2</v>
      </c>
      <c r="AO221">
        <f t="shared" si="284"/>
        <v>1.2977074461385829E-2</v>
      </c>
      <c r="AP221">
        <f t="shared" si="284"/>
        <v>1.2795468669474811E-2</v>
      </c>
      <c r="AQ221">
        <f t="shared" si="284"/>
        <v>1.2615125213903294E-2</v>
      </c>
      <c r="AR221">
        <f t="shared" si="282"/>
        <v>1.2436036831481192E-2</v>
      </c>
      <c r="AS221">
        <f t="shared" si="282"/>
        <v>1.2258196297214282E-2</v>
      </c>
      <c r="AT221">
        <f t="shared" si="282"/>
        <v>1.2081596424113638E-2</v>
      </c>
      <c r="AU221">
        <f t="shared" si="282"/>
        <v>1.1906230063006064E-2</v>
      </c>
      <c r="AV221">
        <f t="shared" si="282"/>
        <v>1.1732090102345343E-2</v>
      </c>
      <c r="AW221">
        <f t="shared" si="282"/>
        <v>1.1559169468024471E-2</v>
      </c>
      <c r="AX221">
        <f t="shared" si="282"/>
        <v>1.0279422767309478E-2</v>
      </c>
      <c r="AY221">
        <f t="shared" si="282"/>
        <v>8.7870077916648529E-3</v>
      </c>
      <c r="AZ221">
        <f t="shared" si="282"/>
        <v>7.9131309058471534E-3</v>
      </c>
      <c r="BA221">
        <f t="shared" si="282"/>
        <v>7.2514937397716531E-3</v>
      </c>
      <c r="BB221">
        <f t="shared" si="282"/>
        <v>6.7110061353139313E-3</v>
      </c>
      <c r="BC221">
        <f t="shared" si="282"/>
        <v>6.2522059380358827E-3</v>
      </c>
      <c r="BD221">
        <f t="shared" si="282"/>
        <v>5.8534817532265408E-3</v>
      </c>
      <c r="BE221">
        <f t="shared" si="282"/>
        <v>5.5013677437071281E-3</v>
      </c>
      <c r="BF221">
        <f t="shared" si="282"/>
        <v>5.1867505706183559E-3</v>
      </c>
      <c r="BG221">
        <f t="shared" si="282"/>
        <v>4.9030971985433262E-3</v>
      </c>
      <c r="BH221">
        <f t="shared" si="285"/>
        <v>4.6455218493751376E-3</v>
      </c>
      <c r="BI221">
        <f t="shared" si="285"/>
        <v>4.4102504498926874E-3</v>
      </c>
      <c r="BJ221">
        <f t="shared" si="285"/>
        <v>4.1942923694771794E-3</v>
      </c>
      <c r="BK221">
        <f t="shared" si="285"/>
        <v>3.9952285301816555E-3</v>
      </c>
      <c r="BL221">
        <f t="shared" si="285"/>
        <v>3.8110687870233817E-3</v>
      </c>
      <c r="BM221">
        <f t="shared" si="285"/>
        <v>3.6401525559971158E-3</v>
      </c>
      <c r="BN221">
        <f t="shared" si="285"/>
        <v>3.4810775359242858E-3</v>
      </c>
      <c r="BO221">
        <f t="shared" si="285"/>
        <v>3.3326473025640855E-3</v>
      </c>
      <c r="BP221">
        <f t="shared" si="285"/>
        <v>3.1938319498231575E-3</v>
      </c>
      <c r="BQ221">
        <f t="shared" si="285"/>
        <v>3.0637379782075722E-3</v>
      </c>
      <c r="BR221">
        <f t="shared" si="285"/>
        <v>2.941584881538378E-3</v>
      </c>
      <c r="BS221">
        <f t="shared" si="285"/>
        <v>2.8266866795638233E-3</v>
      </c>
      <c r="BT221">
        <f t="shared" si="285"/>
        <v>2.718437165292902E-3</v>
      </c>
      <c r="BU221">
        <f t="shared" si="285"/>
        <v>2.6162979851363237E-3</v>
      </c>
      <c r="BV221">
        <f t="shared" si="287"/>
        <v>2.5197889090534521E-3</v>
      </c>
      <c r="BW221">
        <f t="shared" si="287"/>
        <v>2.4284798147884076E-3</v>
      </c>
      <c r="BX221">
        <f t="shared" si="287"/>
        <v>2.3419840287989056E-3</v>
      </c>
      <c r="BY221">
        <f t="shared" si="287"/>
        <v>2.2599527519958605E-3</v>
      </c>
      <c r="BZ221">
        <f t="shared" si="287"/>
        <v>2.182070361009415E-3</v>
      </c>
      <c r="CA221">
        <f t="shared" si="287"/>
        <v>2.1080504221291773E-3</v>
      </c>
      <c r="CB221">
        <f t="shared" si="287"/>
        <v>2.0376322899291958E-3</v>
      </c>
      <c r="CC221">
        <f t="shared" si="287"/>
        <v>1.9705781890594679E-3</v>
      </c>
      <c r="CD221">
        <f t="shared" si="287"/>
        <v>1.9066706979949586E-3</v>
      </c>
      <c r="CE221">
        <f t="shared" si="287"/>
        <v>1.8457105692653742E-3</v>
      </c>
      <c r="CF221">
        <f t="shared" si="290"/>
        <v>1.787514832985159E-3</v>
      </c>
      <c r="CG221">
        <f t="shared" si="290"/>
        <v>1.7319151401943376E-3</v>
      </c>
      <c r="CH221">
        <f t="shared" si="290"/>
        <v>1.6787563102185761E-3</v>
      </c>
      <c r="CI221">
        <f t="shared" si="290"/>
        <v>1.6278950524157806E-3</v>
      </c>
      <c r="CJ221">
        <f t="shared" si="290"/>
        <v>1.5791988376382667E-3</v>
      </c>
      <c r="CK221">
        <f t="shared" si="290"/>
        <v>1.5325448987622958E-3</v>
      </c>
      <c r="CL221">
        <f t="shared" si="290"/>
        <v>1.4878193429181581E-3</v>
      </c>
      <c r="CM221">
        <f t="shared" si="290"/>
        <v>1.4449163607457871E-3</v>
      </c>
      <c r="CN221">
        <f t="shared" si="290"/>
        <v>1.4037375202209867E-3</v>
      </c>
      <c r="CO221">
        <f t="shared" si="290"/>
        <v>1.3641911344376692E-3</v>
      </c>
      <c r="CP221">
        <f t="shared" si="283"/>
        <v>1.3261916942643665E-3</v>
      </c>
      <c r="CQ221">
        <f t="shared" si="283"/>
        <v>1.2896593580758826E-3</v>
      </c>
      <c r="CR221">
        <f t="shared" si="283"/>
        <v>8.3063141328236739E-4</v>
      </c>
      <c r="CS221">
        <f t="shared" si="283"/>
        <v>5.397037772033441E-4</v>
      </c>
      <c r="CT221">
        <f t="shared" si="283"/>
        <v>3.7390123219188833E-4</v>
      </c>
      <c r="CU221">
        <f t="shared" si="283"/>
        <v>2.6020208723127441E-4</v>
      </c>
      <c r="CV221">
        <f t="shared" si="283"/>
        <v>1.7773218590055916E-4</v>
      </c>
      <c r="CW221">
        <f t="shared" si="283"/>
        <v>1.1687468186106809E-4</v>
      </c>
      <c r="CX221">
        <f t="shared" si="283"/>
        <v>7.2204235920464549E-5</v>
      </c>
      <c r="CY221">
        <f t="shared" si="283"/>
        <v>4.0278272440391078E-5</v>
      </c>
      <c r="CZ221">
        <f t="shared" si="283"/>
        <v>1.8735739523825406E-5</v>
      </c>
      <c r="DA221">
        <f t="shared" si="283"/>
        <v>5.8650286220214397E-6</v>
      </c>
      <c r="DB221">
        <f t="shared" si="283"/>
        <v>3.7268901510669143E-7</v>
      </c>
      <c r="DC221">
        <f t="shared" si="283"/>
        <v>0</v>
      </c>
      <c r="DD221">
        <f t="shared" si="283"/>
        <v>0</v>
      </c>
      <c r="DE221">
        <f t="shared" si="283"/>
        <v>0</v>
      </c>
      <c r="DF221">
        <f t="shared" si="286"/>
        <v>0</v>
      </c>
      <c r="DG221">
        <f t="shared" si="286"/>
        <v>0</v>
      </c>
      <c r="DH221">
        <f t="shared" si="286"/>
        <v>0</v>
      </c>
      <c r="DI221">
        <f t="shared" si="286"/>
        <v>0</v>
      </c>
      <c r="DJ221">
        <f t="shared" si="286"/>
        <v>0</v>
      </c>
      <c r="DK221">
        <f t="shared" si="286"/>
        <v>0</v>
      </c>
      <c r="DL221">
        <f t="shared" si="286"/>
        <v>0</v>
      </c>
      <c r="DM221">
        <f t="shared" si="286"/>
        <v>0</v>
      </c>
      <c r="DN221">
        <f t="shared" si="286"/>
        <v>0</v>
      </c>
      <c r="DO221">
        <f t="shared" si="286"/>
        <v>0</v>
      </c>
      <c r="DP221">
        <f t="shared" si="286"/>
        <v>0</v>
      </c>
      <c r="DQ221">
        <f t="shared" si="286"/>
        <v>0</v>
      </c>
      <c r="DR221">
        <f t="shared" si="286"/>
        <v>0</v>
      </c>
      <c r="DS221">
        <f t="shared" si="286"/>
        <v>0</v>
      </c>
      <c r="DT221">
        <f t="shared" si="288"/>
        <v>0</v>
      </c>
      <c r="DU221">
        <f t="shared" si="288"/>
        <v>0</v>
      </c>
      <c r="DV221">
        <f t="shared" si="288"/>
        <v>0</v>
      </c>
      <c r="DW221">
        <f t="shared" si="288"/>
        <v>0</v>
      </c>
      <c r="DX221">
        <f t="shared" si="288"/>
        <v>0</v>
      </c>
      <c r="DY221">
        <f t="shared" si="288"/>
        <v>0</v>
      </c>
      <c r="DZ221">
        <f t="shared" si="288"/>
        <v>0</v>
      </c>
      <c r="EA221">
        <f t="shared" si="288"/>
        <v>0</v>
      </c>
      <c r="EB221">
        <f t="shared" si="288"/>
        <v>0</v>
      </c>
      <c r="EC221">
        <f t="shared" si="288"/>
        <v>0</v>
      </c>
      <c r="ED221">
        <f t="shared" si="279"/>
        <v>0</v>
      </c>
      <c r="EE221">
        <f t="shared" si="279"/>
        <v>0</v>
      </c>
      <c r="EF221">
        <f t="shared" si="279"/>
        <v>0</v>
      </c>
      <c r="EG221">
        <f t="shared" si="279"/>
        <v>0</v>
      </c>
      <c r="EH221">
        <f t="shared" si="279"/>
        <v>0</v>
      </c>
      <c r="EI221">
        <f t="shared" si="279"/>
        <v>0</v>
      </c>
      <c r="EJ221">
        <f t="shared" si="279"/>
        <v>0</v>
      </c>
      <c r="EK221">
        <f t="shared" si="279"/>
        <v>0</v>
      </c>
      <c r="EL221">
        <f t="shared" si="279"/>
        <v>0</v>
      </c>
      <c r="EM221">
        <f t="shared" ref="ED221:EM247" si="291">EM$2*EXP(- EM$1 * ($C221*_c3+$B221))</f>
        <v>0</v>
      </c>
      <c r="EN221">
        <f t="shared" si="280"/>
        <v>0</v>
      </c>
      <c r="EO221">
        <f t="shared" si="280"/>
        <v>0</v>
      </c>
      <c r="EP221">
        <f t="shared" si="280"/>
        <v>0</v>
      </c>
      <c r="EQ221">
        <f t="shared" si="280"/>
        <v>0</v>
      </c>
      <c r="ER221">
        <f t="shared" si="280"/>
        <v>0</v>
      </c>
      <c r="ES221">
        <f t="shared" si="280"/>
        <v>0</v>
      </c>
      <c r="ET221">
        <f t="shared" si="280"/>
        <v>0</v>
      </c>
      <c r="EU221">
        <f t="shared" si="280"/>
        <v>0</v>
      </c>
      <c r="EV221">
        <f t="shared" si="280"/>
        <v>0</v>
      </c>
      <c r="EW221">
        <f t="shared" si="280"/>
        <v>0</v>
      </c>
      <c r="EX221">
        <f t="shared" si="280"/>
        <v>0</v>
      </c>
      <c r="EZ221">
        <f t="shared" si="266"/>
        <v>0.89021308325531989</v>
      </c>
      <c r="FB221">
        <f t="shared" si="267"/>
        <v>1.0083243051673019E-2</v>
      </c>
      <c r="FC221">
        <f t="shared" si="268"/>
        <v>0.24872673417342453</v>
      </c>
    </row>
    <row r="222" spans="1:159" x14ac:dyDescent="0.25">
      <c r="A222">
        <v>1375</v>
      </c>
      <c r="B222" s="19">
        <f>'Input spectra'!Y221</f>
        <v>4.0692693717501803E-2</v>
      </c>
      <c r="C222">
        <f>'Input spectra'!F221</f>
        <v>0</v>
      </c>
      <c r="D222">
        <f t="shared" si="289"/>
        <v>2.0653927966864227E-2</v>
      </c>
      <c r="E222">
        <f t="shared" si="289"/>
        <v>2.042024975305963E-2</v>
      </c>
      <c r="F222">
        <f t="shared" si="289"/>
        <v>2.0188128855223794E-2</v>
      </c>
      <c r="G222">
        <f t="shared" si="289"/>
        <v>1.9957556478590967E-2</v>
      </c>
      <c r="H222">
        <f t="shared" si="289"/>
        <v>1.9728523874143672E-2</v>
      </c>
      <c r="I222">
        <f t="shared" si="289"/>
        <v>1.9501022338386177E-2</v>
      </c>
      <c r="J222">
        <f t="shared" si="289"/>
        <v>1.9275043213119066E-2</v>
      </c>
      <c r="K222">
        <f t="shared" si="289"/>
        <v>1.9050577885214852E-2</v>
      </c>
      <c r="L222">
        <f t="shared" si="289"/>
        <v>1.8827617786394701E-2</v>
      </c>
      <c r="M222">
        <f t="shared" si="289"/>
        <v>1.8606154393006245E-2</v>
      </c>
      <c r="N222">
        <f t="shared" si="281"/>
        <v>1.8386179225802397E-2</v>
      </c>
      <c r="O222">
        <f t="shared" si="281"/>
        <v>1.8167683849721252E-2</v>
      </c>
      <c r="P222">
        <f t="shared" si="281"/>
        <v>1.7950659873667101E-2</v>
      </c>
      <c r="Q222">
        <f t="shared" si="281"/>
        <v>1.7735098950292405E-2</v>
      </c>
      <c r="R222">
        <f t="shared" ref="N222:AC238" si="292">R$2*EXP(- R$1 * ($C222*_c3+$B222))</f>
        <v>1.7520992775780866E-2</v>
      </c>
      <c r="S222">
        <f t="shared" si="292"/>
        <v>1.7308333089631527E-2</v>
      </c>
      <c r="T222">
        <f t="shared" si="292"/>
        <v>1.7097111674443933E-2</v>
      </c>
      <c r="U222">
        <f t="shared" si="292"/>
        <v>1.6887320355704252E-2</v>
      </c>
      <c r="V222">
        <f t="shared" si="292"/>
        <v>1.6678951001572514E-2</v>
      </c>
      <c r="W222">
        <f t="shared" si="292"/>
        <v>1.6471995522670795E-2</v>
      </c>
      <c r="X222">
        <f t="shared" si="292"/>
        <v>1.6266445871872464E-2</v>
      </c>
      <c r="Y222">
        <f t="shared" si="292"/>
        <v>1.6062294044092432E-2</v>
      </c>
      <c r="Z222">
        <f t="shared" si="292"/>
        <v>1.5859532076078375E-2</v>
      </c>
      <c r="AA222">
        <f t="shared" si="292"/>
        <v>1.5658152046203012E-2</v>
      </c>
      <c r="AB222">
        <f t="shared" si="292"/>
        <v>1.5458146074257341E-2</v>
      </c>
      <c r="AC222">
        <f t="shared" si="292"/>
        <v>1.5259506321244886E-2</v>
      </c>
      <c r="AD222">
        <f t="shared" si="284"/>
        <v>1.506222498917692E-2</v>
      </c>
      <c r="AE222">
        <f t="shared" si="284"/>
        <v>1.4866294320868693E-2</v>
      </c>
      <c r="AF222">
        <f t="shared" si="284"/>
        <v>1.4671706599736614E-2</v>
      </c>
      <c r="AG222">
        <f t="shared" si="284"/>
        <v>1.4478454149596408E-2</v>
      </c>
      <c r="AH222">
        <f t="shared" si="284"/>
        <v>1.4286529334462275E-2</v>
      </c>
      <c r="AI222">
        <f t="shared" si="284"/>
        <v>1.4095924558346977E-2</v>
      </c>
      <c r="AJ222">
        <f t="shared" si="284"/>
        <v>1.3906632265062904E-2</v>
      </c>
      <c r="AK222">
        <f t="shared" si="284"/>
        <v>1.3718644938024084E-2</v>
      </c>
      <c r="AL222">
        <f t="shared" si="284"/>
        <v>1.3531955100049174E-2</v>
      </c>
      <c r="AM222">
        <f t="shared" si="284"/>
        <v>1.3346555313165351E-2</v>
      </c>
      <c r="AN222">
        <f t="shared" si="284"/>
        <v>1.3162438178413189E-2</v>
      </c>
      <c r="AO222">
        <f t="shared" si="284"/>
        <v>1.2979596335652453E-2</v>
      </c>
      <c r="AP222">
        <f t="shared" si="284"/>
        <v>1.2798022463368837E-2</v>
      </c>
      <c r="AQ222">
        <f t="shared" si="284"/>
        <v>1.2617709278481605E-2</v>
      </c>
      <c r="AR222">
        <f t="shared" si="282"/>
        <v>1.2438649536152202E-2</v>
      </c>
      <c r="AS222">
        <f t="shared" si="282"/>
        <v>1.2260836029593753E-2</v>
      </c>
      <c r="AT222">
        <f t="shared" si="282"/>
        <v>1.2084261589881476E-2</v>
      </c>
      <c r="AU222">
        <f t="shared" si="282"/>
        <v>1.190891908576404E-2</v>
      </c>
      <c r="AV222">
        <f t="shared" ref="AR222:BG238" si="293">AV$2*EXP(- AV$1 * ($C222*_c3+$B222))</f>
        <v>1.173480142347579E-2</v>
      </c>
      <c r="AW222">
        <f t="shared" si="293"/>
        <v>1.1561901546549905E-2</v>
      </c>
      <c r="AX222">
        <f t="shared" si="293"/>
        <v>1.0281906367777363E-2</v>
      </c>
      <c r="AY222">
        <f t="shared" si="293"/>
        <v>8.7891769696257574E-3</v>
      </c>
      <c r="AZ222">
        <f t="shared" si="293"/>
        <v>7.9151259248738427E-3</v>
      </c>
      <c r="BA222">
        <f t="shared" si="293"/>
        <v>7.253360042758757E-3</v>
      </c>
      <c r="BB222">
        <f t="shared" si="293"/>
        <v>6.7127685876284199E-3</v>
      </c>
      <c r="BC222">
        <f t="shared" si="293"/>
        <v>6.2538807433349811E-3</v>
      </c>
      <c r="BD222">
        <f t="shared" si="293"/>
        <v>5.8550804998071977E-3</v>
      </c>
      <c r="BE222">
        <f t="shared" si="293"/>
        <v>5.5028992179706731E-3</v>
      </c>
      <c r="BF222">
        <f t="shared" si="293"/>
        <v>5.1882217086408229E-3</v>
      </c>
      <c r="BG222">
        <f t="shared" si="293"/>
        <v>4.9045136400013871E-3</v>
      </c>
      <c r="BH222">
        <f t="shared" si="285"/>
        <v>4.6468882847980871E-3</v>
      </c>
      <c r="BI222">
        <f t="shared" si="285"/>
        <v>4.4115708508392559E-3</v>
      </c>
      <c r="BJ222">
        <f t="shared" si="285"/>
        <v>4.1955701479076046E-3</v>
      </c>
      <c r="BK222">
        <f t="shared" si="285"/>
        <v>3.9964666527424345E-3</v>
      </c>
      <c r="BL222">
        <f t="shared" si="285"/>
        <v>3.8122698593969742E-3</v>
      </c>
      <c r="BM222">
        <f t="shared" si="285"/>
        <v>3.6413188866782822E-3</v>
      </c>
      <c r="BN222">
        <f t="shared" si="285"/>
        <v>3.482211185440023E-3</v>
      </c>
      <c r="BO222">
        <f t="shared" si="285"/>
        <v>3.3337501221356557E-3</v>
      </c>
      <c r="BP222">
        <f t="shared" si="285"/>
        <v>3.1949056122044365E-3</v>
      </c>
      <c r="BQ222">
        <f t="shared" si="285"/>
        <v>3.0647840026163907E-3</v>
      </c>
      <c r="BR222">
        <f t="shared" si="285"/>
        <v>2.9426046540538681E-3</v>
      </c>
      <c r="BS222">
        <f t="shared" si="285"/>
        <v>2.8276814699924216E-3</v>
      </c>
      <c r="BT222">
        <f t="shared" si="285"/>
        <v>2.7194081412477591E-3</v>
      </c>
      <c r="BU222">
        <f t="shared" si="285"/>
        <v>2.6172462238918406E-3</v>
      </c>
      <c r="BV222">
        <f t="shared" si="287"/>
        <v>2.5207154076044781E-3</v>
      </c>
      <c r="BW222">
        <f t="shared" si="287"/>
        <v>2.4293854984466872E-3</v>
      </c>
      <c r="BX222">
        <f t="shared" si="287"/>
        <v>2.3428697585872061E-3</v>
      </c>
      <c r="BY222">
        <f t="shared" si="287"/>
        <v>2.2608193310458789E-3</v>
      </c>
      <c r="BZ222">
        <f t="shared" si="287"/>
        <v>2.182918540128074E-3</v>
      </c>
      <c r="CA222">
        <f t="shared" si="287"/>
        <v>2.108880904665978E-3</v>
      </c>
      <c r="CB222">
        <f t="shared" si="287"/>
        <v>2.0384457360524038E-3</v>
      </c>
      <c r="CC222">
        <f t="shared" si="287"/>
        <v>1.9713752195293401E-3</v>
      </c>
      <c r="CD222">
        <f t="shared" si="287"/>
        <v>1.9074518975067279E-3</v>
      </c>
      <c r="CE222">
        <f t="shared" si="287"/>
        <v>1.846476489422307E-3</v>
      </c>
      <c r="CF222">
        <f t="shared" si="290"/>
        <v>1.7882659949520284E-3</v>
      </c>
      <c r="CG222">
        <f t="shared" si="290"/>
        <v>1.7326520370735748E-3</v>
      </c>
      <c r="CH222">
        <f t="shared" si="290"/>
        <v>1.6794794091847588E-3</v>
      </c>
      <c r="CI222">
        <f t="shared" si="290"/>
        <v>1.6286047966387026E-3</v>
      </c>
      <c r="CJ222">
        <f t="shared" si="290"/>
        <v>1.5798956480203568E-3</v>
      </c>
      <c r="CK222">
        <f t="shared" si="290"/>
        <v>1.5332291755124473E-3</v>
      </c>
      <c r="CL222">
        <f t="shared" si="290"/>
        <v>1.4884914669809216E-3</v>
      </c>
      <c r="CM222">
        <f t="shared" si="290"/>
        <v>1.4455766951022872E-3</v>
      </c>
      <c r="CN222">
        <f t="shared" si="290"/>
        <v>1.4043864110757324E-3</v>
      </c>
      <c r="CO222">
        <f t="shared" si="290"/>
        <v>1.364828912303573E-3</v>
      </c>
      <c r="CP222">
        <f t="shared" si="283"/>
        <v>1.326818674956717E-3</v>
      </c>
      <c r="CQ222">
        <f t="shared" si="283"/>
        <v>1.2902758436246673E-3</v>
      </c>
      <c r="CR222">
        <f t="shared" si="283"/>
        <v>8.3103283772569447E-4</v>
      </c>
      <c r="CS222">
        <f t="shared" si="283"/>
        <v>5.399674389844751E-4</v>
      </c>
      <c r="CT222">
        <f t="shared" ref="CP222:DE238" si="294">CT$2*EXP(- CT$1 * ($C222*_c3+$B222))</f>
        <v>3.7408585895935673E-4</v>
      </c>
      <c r="CU222">
        <f t="shared" si="294"/>
        <v>2.6033193827288331E-4</v>
      </c>
      <c r="CV222">
        <f t="shared" si="294"/>
        <v>1.7782181509893861E-4</v>
      </c>
      <c r="CW222">
        <f t="shared" si="294"/>
        <v>1.1693423511740215E-4</v>
      </c>
      <c r="CX222">
        <f t="shared" si="294"/>
        <v>7.224140683361194E-5</v>
      </c>
      <c r="CY222">
        <f t="shared" si="294"/>
        <v>4.029921943148969E-5</v>
      </c>
      <c r="CZ222">
        <f t="shared" si="294"/>
        <v>1.8745581619871335E-5</v>
      </c>
      <c r="DA222">
        <f t="shared" si="294"/>
        <v>5.8681404057752373E-6</v>
      </c>
      <c r="DB222">
        <f t="shared" si="294"/>
        <v>3.7288870946887342E-7</v>
      </c>
      <c r="DC222">
        <f t="shared" si="294"/>
        <v>0</v>
      </c>
      <c r="DD222">
        <f t="shared" si="294"/>
        <v>0</v>
      </c>
      <c r="DE222">
        <f t="shared" si="294"/>
        <v>0</v>
      </c>
      <c r="DF222">
        <f t="shared" si="286"/>
        <v>0</v>
      </c>
      <c r="DG222">
        <f t="shared" si="286"/>
        <v>0</v>
      </c>
      <c r="DH222">
        <f t="shared" si="286"/>
        <v>0</v>
      </c>
      <c r="DI222">
        <f t="shared" si="286"/>
        <v>0</v>
      </c>
      <c r="DJ222">
        <f t="shared" si="286"/>
        <v>0</v>
      </c>
      <c r="DK222">
        <f t="shared" si="286"/>
        <v>0</v>
      </c>
      <c r="DL222">
        <f t="shared" si="286"/>
        <v>0</v>
      </c>
      <c r="DM222">
        <f t="shared" si="286"/>
        <v>0</v>
      </c>
      <c r="DN222">
        <f t="shared" si="286"/>
        <v>0</v>
      </c>
      <c r="DO222">
        <f t="shared" si="286"/>
        <v>0</v>
      </c>
      <c r="DP222">
        <f t="shared" si="286"/>
        <v>0</v>
      </c>
      <c r="DQ222">
        <f t="shared" si="286"/>
        <v>0</v>
      </c>
      <c r="DR222">
        <f t="shared" si="286"/>
        <v>0</v>
      </c>
      <c r="DS222">
        <f t="shared" si="286"/>
        <v>0</v>
      </c>
      <c r="DT222">
        <f t="shared" si="288"/>
        <v>0</v>
      </c>
      <c r="DU222">
        <f t="shared" si="288"/>
        <v>0</v>
      </c>
      <c r="DV222">
        <f t="shared" si="288"/>
        <v>0</v>
      </c>
      <c r="DW222">
        <f t="shared" si="288"/>
        <v>0</v>
      </c>
      <c r="DX222">
        <f t="shared" si="288"/>
        <v>0</v>
      </c>
      <c r="DY222">
        <f t="shared" si="288"/>
        <v>0</v>
      </c>
      <c r="DZ222">
        <f t="shared" si="288"/>
        <v>0</v>
      </c>
      <c r="EA222">
        <f t="shared" si="288"/>
        <v>0</v>
      </c>
      <c r="EB222">
        <f t="shared" si="288"/>
        <v>0</v>
      </c>
      <c r="EC222">
        <f t="shared" si="288"/>
        <v>0</v>
      </c>
      <c r="ED222">
        <f t="shared" si="291"/>
        <v>0</v>
      </c>
      <c r="EE222">
        <f t="shared" si="291"/>
        <v>0</v>
      </c>
      <c r="EF222">
        <f t="shared" si="291"/>
        <v>0</v>
      </c>
      <c r="EG222">
        <f t="shared" si="291"/>
        <v>0</v>
      </c>
      <c r="EH222">
        <f t="shared" si="291"/>
        <v>0</v>
      </c>
      <c r="EI222">
        <f t="shared" si="291"/>
        <v>0</v>
      </c>
      <c r="EJ222">
        <f t="shared" si="291"/>
        <v>0</v>
      </c>
      <c r="EK222">
        <f t="shared" si="291"/>
        <v>0</v>
      </c>
      <c r="EL222">
        <f t="shared" si="291"/>
        <v>0</v>
      </c>
      <c r="EM222">
        <f t="shared" si="291"/>
        <v>0</v>
      </c>
      <c r="EN222">
        <f t="shared" si="280"/>
        <v>0</v>
      </c>
      <c r="EO222">
        <f t="shared" si="280"/>
        <v>0</v>
      </c>
      <c r="EP222">
        <f t="shared" si="280"/>
        <v>0</v>
      </c>
      <c r="EQ222">
        <f t="shared" ref="EN222:EX245" si="295">EQ$2*EXP(- EQ$1 * ($C222*_c3+$B222))</f>
        <v>0</v>
      </c>
      <c r="ER222">
        <f t="shared" si="295"/>
        <v>0</v>
      </c>
      <c r="ES222">
        <f t="shared" si="295"/>
        <v>0</v>
      </c>
      <c r="ET222">
        <f t="shared" si="295"/>
        <v>0</v>
      </c>
      <c r="EU222">
        <f t="shared" si="295"/>
        <v>0</v>
      </c>
      <c r="EV222">
        <f t="shared" si="295"/>
        <v>0</v>
      </c>
      <c r="EW222">
        <f t="shared" si="295"/>
        <v>0</v>
      </c>
      <c r="EX222">
        <f t="shared" si="295"/>
        <v>0</v>
      </c>
      <c r="EZ222">
        <f t="shared" si="266"/>
        <v>0.89034241733879971</v>
      </c>
      <c r="FB222">
        <f t="shared" si="267"/>
        <v>1.0070378320527595E-2</v>
      </c>
      <c r="FC222">
        <f t="shared" si="268"/>
        <v>0.248728375255242</v>
      </c>
    </row>
    <row r="223" spans="1:159" x14ac:dyDescent="0.25">
      <c r="A223">
        <v>1380</v>
      </c>
      <c r="B223" s="19">
        <f>'Input spectra'!Y222</f>
        <v>4.06401763783482E-2</v>
      </c>
      <c r="C223">
        <f>'Input spectra'!F222</f>
        <v>0</v>
      </c>
      <c r="D223">
        <f t="shared" si="289"/>
        <v>2.0653927966864227E-2</v>
      </c>
      <c r="E223">
        <f t="shared" si="289"/>
        <v>2.0420356995059424E-2</v>
      </c>
      <c r="F223">
        <f t="shared" si="289"/>
        <v>2.0188340901699395E-2</v>
      </c>
      <c r="G223">
        <f t="shared" si="289"/>
        <v>1.9957870916396656E-2</v>
      </c>
      <c r="H223">
        <f t="shared" si="289"/>
        <v>1.9728938314328436E-2</v>
      </c>
      <c r="I223">
        <f t="shared" si="289"/>
        <v>1.9501534416011383E-2</v>
      </c>
      <c r="J223">
        <f t="shared" si="289"/>
        <v>1.9275650587077291E-2</v>
      </c>
      <c r="K223">
        <f t="shared" si="289"/>
        <v>1.9051278238049914E-2</v>
      </c>
      <c r="L223">
        <f t="shared" si="289"/>
        <v>1.8828408824122858E-2</v>
      </c>
      <c r="M223">
        <f t="shared" si="289"/>
        <v>1.8607033844938538E-2</v>
      </c>
      <c r="N223">
        <f t="shared" si="292"/>
        <v>1.8387144844368174E-2</v>
      </c>
      <c r="O223">
        <f t="shared" si="292"/>
        <v>1.8168733410292841E-2</v>
      </c>
      <c r="P223">
        <f t="shared" si="292"/>
        <v>1.7951791174385608E-2</v>
      </c>
      <c r="Q223">
        <f t="shared" si="292"/>
        <v>1.7736309811894679E-2</v>
      </c>
      <c r="R223">
        <f t="shared" si="292"/>
        <v>1.752228104142756E-2</v>
      </c>
      <c r="S223">
        <f t="shared" si="292"/>
        <v>1.7309696624736328E-2</v>
      </c>
      <c r="T223">
        <f t="shared" si="292"/>
        <v>1.709854836650385E-2</v>
      </c>
      <c r="U223">
        <f t="shared" si="292"/>
        <v>1.6888828114131071E-2</v>
      </c>
      <c r="V223">
        <f t="shared" si="292"/>
        <v>1.6680527757525317E-2</v>
      </c>
      <c r="W223">
        <f t="shared" si="292"/>
        <v>1.6473639228889614E-2</v>
      </c>
      <c r="X223">
        <f t="shared" si="292"/>
        <v>1.6268154502512983E-2</v>
      </c>
      <c r="Y223">
        <f t="shared" si="292"/>
        <v>1.6064065594561795E-2</v>
      </c>
      <c r="Z223">
        <f t="shared" si="292"/>
        <v>1.5861364562872089E-2</v>
      </c>
      <c r="AA223">
        <f t="shared" si="292"/>
        <v>1.5660043506742875E-2</v>
      </c>
      <c r="AB223">
        <f t="shared" si="292"/>
        <v>1.5460094566730491E-2</v>
      </c>
      <c r="AC223">
        <f t="shared" si="292"/>
        <v>1.5261509924443866E-2</v>
      </c>
      <c r="AD223">
        <f t="shared" si="284"/>
        <v>1.5064281802340812E-2</v>
      </c>
      <c r="AE223">
        <f t="shared" si="284"/>
        <v>1.4868402463525297E-2</v>
      </c>
      <c r="AF223">
        <f t="shared" si="284"/>
        <v>1.4673864211545659E-2</v>
      </c>
      <c r="AG223">
        <f t="shared" si="284"/>
        <v>1.4480659390193811E-2</v>
      </c>
      <c r="AH223">
        <f t="shared" si="284"/>
        <v>1.428878038330542E-2</v>
      </c>
      <c r="AI223">
        <f t="shared" si="284"/>
        <v>1.4098219614561001E-2</v>
      </c>
      <c r="AJ223">
        <f t="shared" si="284"/>
        <v>1.3908969547288028E-2</v>
      </c>
      <c r="AK223">
        <f t="shared" si="284"/>
        <v>1.3721022684263923E-2</v>
      </c>
      <c r="AL223">
        <f t="shared" si="284"/>
        <v>1.3534371567520066E-2</v>
      </c>
      <c r="AM223">
        <f t="shared" si="284"/>
        <v>1.3349008778146683E-2</v>
      </c>
      <c r="AN223">
        <f t="shared" si="284"/>
        <v>1.3164926936098708E-2</v>
      </c>
      <c r="AO223">
        <f t="shared" si="284"/>
        <v>1.2982118700002562E-2</v>
      </c>
      <c r="AP223">
        <f t="shared" si="284"/>
        <v>1.280057676696387E-2</v>
      </c>
      <c r="AQ223">
        <f t="shared" si="284"/>
        <v>1.2620293872376084E-2</v>
      </c>
      <c r="AR223">
        <f t="shared" si="293"/>
        <v>1.2441262789730052E-2</v>
      </c>
      <c r="AS223">
        <f t="shared" si="293"/>
        <v>1.226347633042448E-2</v>
      </c>
      <c r="AT223">
        <f t="shared" si="293"/>
        <v>1.2086927343577294E-2</v>
      </c>
      <c r="AU223">
        <f t="shared" si="293"/>
        <v>1.1911608715837968E-2</v>
      </c>
      <c r="AV223">
        <f t="shared" si="293"/>
        <v>1.1737513371200667E-2</v>
      </c>
      <c r="AW223">
        <f t="shared" si="293"/>
        <v>1.1564634270818367E-2</v>
      </c>
      <c r="AX223">
        <f t="shared" si="293"/>
        <v>1.0284390568305331E-2</v>
      </c>
      <c r="AY223">
        <f t="shared" si="293"/>
        <v>8.7913466830741825E-3</v>
      </c>
      <c r="AZ223">
        <f t="shared" si="293"/>
        <v>7.9171214468747621E-3</v>
      </c>
      <c r="BA223">
        <f t="shared" si="293"/>
        <v>7.2552268260726695E-3</v>
      </c>
      <c r="BB223">
        <f t="shared" si="293"/>
        <v>6.7145315028002061E-3</v>
      </c>
      <c r="BC223">
        <f t="shared" si="293"/>
        <v>6.2555559972713804E-3</v>
      </c>
      <c r="BD223">
        <f t="shared" si="293"/>
        <v>5.8566796830494417E-3</v>
      </c>
      <c r="BE223">
        <f t="shared" si="293"/>
        <v>5.5044311185670006E-3</v>
      </c>
      <c r="BF223">
        <f t="shared" si="293"/>
        <v>5.1896932639278288E-3</v>
      </c>
      <c r="BG223">
        <f t="shared" si="293"/>
        <v>4.9059304906510929E-3</v>
      </c>
      <c r="BH223">
        <f t="shared" si="285"/>
        <v>4.6482551221448294E-3</v>
      </c>
      <c r="BI223">
        <f t="shared" si="285"/>
        <v>4.4128916471054729E-3</v>
      </c>
      <c r="BJ223">
        <f t="shared" si="285"/>
        <v>4.1968483156093481E-3</v>
      </c>
      <c r="BK223">
        <f t="shared" si="285"/>
        <v>3.9977051589977792E-3</v>
      </c>
      <c r="BL223">
        <f t="shared" si="285"/>
        <v>3.8134713102929521E-3</v>
      </c>
      <c r="BM223">
        <f t="shared" si="285"/>
        <v>3.6424855910600663E-3</v>
      </c>
      <c r="BN223">
        <f t="shared" si="285"/>
        <v>3.4833452041406502E-3</v>
      </c>
      <c r="BO223">
        <f t="shared" si="285"/>
        <v>3.3348533066456347E-3</v>
      </c>
      <c r="BP223">
        <f t="shared" si="285"/>
        <v>3.1959796355160736E-3</v>
      </c>
      <c r="BQ223">
        <f t="shared" si="285"/>
        <v>3.065830384159883E-3</v>
      </c>
      <c r="BR223">
        <f t="shared" si="285"/>
        <v>2.9436247800985011E-3</v>
      </c>
      <c r="BS223">
        <f t="shared" si="285"/>
        <v>2.8286766105157101E-3</v>
      </c>
      <c r="BT223">
        <f t="shared" si="285"/>
        <v>2.7203794640174397E-3</v>
      </c>
      <c r="BU223">
        <f t="shared" si="285"/>
        <v>2.618194806322559E-3</v>
      </c>
      <c r="BV223">
        <f t="shared" si="287"/>
        <v>2.5216422468187891E-3</v>
      </c>
      <c r="BW223">
        <f t="shared" si="287"/>
        <v>2.4302915198730155E-3</v>
      </c>
      <c r="BX223">
        <f t="shared" si="287"/>
        <v>2.343755823355271E-3</v>
      </c>
      <c r="BY223">
        <f t="shared" si="287"/>
        <v>2.2616862423856985E-3</v>
      </c>
      <c r="BZ223">
        <f t="shared" si="287"/>
        <v>2.1837670489372098E-3</v>
      </c>
      <c r="CA223">
        <f t="shared" si="287"/>
        <v>2.1097117143777061E-3</v>
      </c>
      <c r="CB223">
        <f t="shared" si="287"/>
        <v>2.0392595069126107E-3</v>
      </c>
      <c r="CC223">
        <f t="shared" si="287"/>
        <v>1.9721725723703684E-3</v>
      </c>
      <c r="CD223">
        <f t="shared" si="287"/>
        <v>1.9082334170909029E-3</v>
      </c>
      <c r="CE223">
        <f t="shared" si="287"/>
        <v>1.8472427274154688E-3</v>
      </c>
      <c r="CF223">
        <f t="shared" si="290"/>
        <v>1.7890174725774257E-3</v>
      </c>
      <c r="CG223">
        <f t="shared" si="290"/>
        <v>1.733389247488388E-3</v>
      </c>
      <c r="CH223">
        <f t="shared" si="290"/>
        <v>1.6802028196149178E-3</v>
      </c>
      <c r="CI223">
        <f t="shared" si="290"/>
        <v>1.6293148503022492E-3</v>
      </c>
      <c r="CJ223">
        <f t="shared" si="290"/>
        <v>1.5805927658651281E-3</v>
      </c>
      <c r="CK223">
        <f t="shared" si="290"/>
        <v>1.533913757790138E-3</v>
      </c>
      <c r="CL223">
        <f t="shared" si="290"/>
        <v>1.4891638946764874E-3</v>
      </c>
      <c r="CM223">
        <f t="shared" si="290"/>
        <v>1.4462373312350524E-3</v>
      </c>
      <c r="CN223">
        <f t="shared" si="290"/>
        <v>1.405035601886371E-3</v>
      </c>
      <c r="CO223">
        <f t="shared" si="290"/>
        <v>1.3654669883392831E-3</v>
      </c>
      <c r="CP223">
        <f t="shared" si="294"/>
        <v>1.3274459520653322E-3</v>
      </c>
      <c r="CQ223">
        <f t="shared" si="294"/>
        <v>1.2908926238671084E-3</v>
      </c>
      <c r="CR223">
        <f t="shared" si="294"/>
        <v>8.3143445616792541E-4</v>
      </c>
      <c r="CS223">
        <f t="shared" si="294"/>
        <v>5.4023122957244023E-4</v>
      </c>
      <c r="CT223">
        <f t="shared" si="294"/>
        <v>3.7427057689272771E-4</v>
      </c>
      <c r="CU223">
        <f t="shared" si="294"/>
        <v>2.6046185411525218E-4</v>
      </c>
      <c r="CV223">
        <f t="shared" si="294"/>
        <v>1.7791148949674641E-4</v>
      </c>
      <c r="CW223">
        <f t="shared" si="294"/>
        <v>1.1699381871897683E-4</v>
      </c>
      <c r="CX223">
        <f t="shared" si="294"/>
        <v>7.2278596882434241E-5</v>
      </c>
      <c r="CY223">
        <f t="shared" si="294"/>
        <v>4.0320177316214304E-5</v>
      </c>
      <c r="CZ223">
        <f t="shared" si="294"/>
        <v>1.8755428886081729E-5</v>
      </c>
      <c r="DA223">
        <f t="shared" si="294"/>
        <v>5.8712538405351515E-6</v>
      </c>
      <c r="DB223">
        <f t="shared" si="294"/>
        <v>3.7308851083136052E-7</v>
      </c>
      <c r="DC223">
        <f t="shared" si="294"/>
        <v>0</v>
      </c>
      <c r="DD223">
        <f t="shared" si="294"/>
        <v>0</v>
      </c>
      <c r="DE223">
        <f t="shared" si="294"/>
        <v>0</v>
      </c>
      <c r="DF223">
        <f t="shared" si="286"/>
        <v>0</v>
      </c>
      <c r="DG223">
        <f t="shared" si="286"/>
        <v>0</v>
      </c>
      <c r="DH223">
        <f t="shared" si="286"/>
        <v>0</v>
      </c>
      <c r="DI223">
        <f t="shared" si="286"/>
        <v>0</v>
      </c>
      <c r="DJ223">
        <f t="shared" si="286"/>
        <v>0</v>
      </c>
      <c r="DK223">
        <f t="shared" si="286"/>
        <v>0</v>
      </c>
      <c r="DL223">
        <f t="shared" si="286"/>
        <v>0</v>
      </c>
      <c r="DM223">
        <f t="shared" si="286"/>
        <v>0</v>
      </c>
      <c r="DN223">
        <f t="shared" si="286"/>
        <v>0</v>
      </c>
      <c r="DO223">
        <f t="shared" si="286"/>
        <v>0</v>
      </c>
      <c r="DP223">
        <f t="shared" si="286"/>
        <v>0</v>
      </c>
      <c r="DQ223">
        <f t="shared" si="286"/>
        <v>0</v>
      </c>
      <c r="DR223">
        <f t="shared" si="286"/>
        <v>0</v>
      </c>
      <c r="DS223">
        <f t="shared" si="286"/>
        <v>0</v>
      </c>
      <c r="DT223">
        <f t="shared" si="288"/>
        <v>0</v>
      </c>
      <c r="DU223">
        <f t="shared" si="288"/>
        <v>0</v>
      </c>
      <c r="DV223">
        <f t="shared" si="288"/>
        <v>0</v>
      </c>
      <c r="DW223">
        <f t="shared" si="288"/>
        <v>0</v>
      </c>
      <c r="DX223">
        <f t="shared" si="288"/>
        <v>0</v>
      </c>
      <c r="DY223">
        <f t="shared" si="288"/>
        <v>0</v>
      </c>
      <c r="DZ223">
        <f t="shared" si="288"/>
        <v>0</v>
      </c>
      <c r="EA223">
        <f t="shared" si="288"/>
        <v>0</v>
      </c>
      <c r="EB223">
        <f t="shared" si="288"/>
        <v>0</v>
      </c>
      <c r="EC223">
        <f t="shared" si="288"/>
        <v>0</v>
      </c>
      <c r="ED223">
        <f t="shared" si="291"/>
        <v>0</v>
      </c>
      <c r="EE223">
        <f t="shared" si="291"/>
        <v>0</v>
      </c>
      <c r="EF223">
        <f t="shared" si="291"/>
        <v>0</v>
      </c>
      <c r="EG223">
        <f t="shared" si="291"/>
        <v>0</v>
      </c>
      <c r="EH223">
        <f t="shared" si="291"/>
        <v>0</v>
      </c>
      <c r="EI223">
        <f t="shared" si="291"/>
        <v>0</v>
      </c>
      <c r="EJ223">
        <f t="shared" si="291"/>
        <v>0</v>
      </c>
      <c r="EK223">
        <f t="shared" si="291"/>
        <v>0</v>
      </c>
      <c r="EL223">
        <f t="shared" si="291"/>
        <v>0</v>
      </c>
      <c r="EM223">
        <f t="shared" si="291"/>
        <v>0</v>
      </c>
      <c r="EN223">
        <f t="shared" si="295"/>
        <v>0</v>
      </c>
      <c r="EO223">
        <f t="shared" si="295"/>
        <v>0</v>
      </c>
      <c r="EP223">
        <f t="shared" si="295"/>
        <v>0</v>
      </c>
      <c r="EQ223">
        <f t="shared" si="295"/>
        <v>0</v>
      </c>
      <c r="ER223">
        <f t="shared" si="295"/>
        <v>0</v>
      </c>
      <c r="ES223">
        <f t="shared" si="295"/>
        <v>0</v>
      </c>
      <c r="ET223">
        <f t="shared" si="295"/>
        <v>0</v>
      </c>
      <c r="EU223">
        <f t="shared" si="295"/>
        <v>0</v>
      </c>
      <c r="EV223">
        <f t="shared" si="295"/>
        <v>0</v>
      </c>
      <c r="EW223">
        <f t="shared" si="295"/>
        <v>0</v>
      </c>
      <c r="EX223">
        <f t="shared" si="295"/>
        <v>0</v>
      </c>
      <c r="EZ223">
        <f t="shared" si="266"/>
        <v>0.89047178058915355</v>
      </c>
      <c r="FB223">
        <f t="shared" si="267"/>
        <v>1.0057513251566952E-2</v>
      </c>
      <c r="FC223">
        <f t="shared" si="268"/>
        <v>0.24873001633727995</v>
      </c>
    </row>
    <row r="224" spans="1:159" x14ac:dyDescent="0.25">
      <c r="A224">
        <v>1385</v>
      </c>
      <c r="B224" s="19">
        <f>'Input spectra'!Y223</f>
        <v>4.0587659039194597E-2</v>
      </c>
      <c r="C224">
        <f>'Input spectra'!F223</f>
        <v>0</v>
      </c>
      <c r="D224">
        <f t="shared" si="289"/>
        <v>2.0653927966864227E-2</v>
      </c>
      <c r="E224">
        <f t="shared" si="289"/>
        <v>2.0420464237622421E-2</v>
      </c>
      <c r="F224">
        <f t="shared" si="289"/>
        <v>2.0188552950402235E-2</v>
      </c>
      <c r="G224">
        <f t="shared" si="289"/>
        <v>1.9958185359156416E-2</v>
      </c>
      <c r="H224">
        <f t="shared" si="289"/>
        <v>1.9729352763219406E-2</v>
      </c>
      <c r="I224">
        <f t="shared" si="289"/>
        <v>1.9502046507083239E-2</v>
      </c>
      <c r="J224">
        <f t="shared" si="289"/>
        <v>1.9276257980174415E-2</v>
      </c>
      <c r="K224">
        <f t="shared" si="289"/>
        <v>1.9051978616631916E-2</v>
      </c>
      <c r="L224">
        <f t="shared" si="289"/>
        <v>1.882919989508627E-2</v>
      </c>
      <c r="M224">
        <f t="shared" si="289"/>
        <v>1.8607913338439641E-2</v>
      </c>
      <c r="N224">
        <f t="shared" si="292"/>
        <v>1.8388110513646999E-2</v>
      </c>
      <c r="O224">
        <f t="shared" si="292"/>
        <v>1.816978303149832E-2</v>
      </c>
      <c r="P224">
        <f t="shared" si="292"/>
        <v>1.7952922546401847E-2</v>
      </c>
      <c r="Q224">
        <f t="shared" si="292"/>
        <v>1.7737520756168371E-2</v>
      </c>
      <c r="R224">
        <f t="shared" si="292"/>
        <v>1.7523569401796536E-2</v>
      </c>
      <c r="S224">
        <f t="shared" si="292"/>
        <v>1.7311060267259211E-2</v>
      </c>
      <c r="T224">
        <f t="shared" si="292"/>
        <v>1.7099985179290827E-2</v>
      </c>
      <c r="U224">
        <f t="shared" si="292"/>
        <v>1.689033600717578E-2</v>
      </c>
      <c r="V224">
        <f t="shared" si="292"/>
        <v>1.6682104662537819E-2</v>
      </c>
      <c r="W224">
        <f t="shared" si="292"/>
        <v>1.6475283099130465E-2</v>
      </c>
      <c r="X224">
        <f t="shared" si="292"/>
        <v>1.6269863312628398E-2</v>
      </c>
      <c r="Y224">
        <f t="shared" si="292"/>
        <v>1.6065837340419879E-2</v>
      </c>
      <c r="Z224">
        <f t="shared" si="292"/>
        <v>1.5863197261400157E-2</v>
      </c>
      <c r="AA224">
        <f t="shared" si="292"/>
        <v>1.5661935195765829E-2</v>
      </c>
      <c r="AB224">
        <f t="shared" si="292"/>
        <v>1.5462043304810255E-2</v>
      </c>
      <c r="AC224">
        <f t="shared" si="292"/>
        <v>1.526351379071989E-2</v>
      </c>
      <c r="AD224">
        <f t="shared" si="284"/>
        <v>1.5066338896371602E-2</v>
      </c>
      <c r="AE224">
        <f t="shared" si="284"/>
        <v>1.487051090513101E-2</v>
      </c>
      <c r="AF224">
        <f t="shared" si="284"/>
        <v>1.467602214065172E-2</v>
      </c>
      <c r="AG224">
        <f t="shared" si="284"/>
        <v>1.4482864966675564E-2</v>
      </c>
      <c r="AH224">
        <f t="shared" si="284"/>
        <v>1.429103178683379E-2</v>
      </c>
      <c r="AI224">
        <f t="shared" si="284"/>
        <v>1.4100515044449206E-2</v>
      </c>
      <c r="AJ224">
        <f t="shared" si="284"/>
        <v>1.3911307222339259E-2</v>
      </c>
      <c r="AK224">
        <f t="shared" si="284"/>
        <v>1.3723400842620061E-2</v>
      </c>
      <c r="AL224">
        <f t="shared" si="284"/>
        <v>1.3536788466511384E-2</v>
      </c>
      <c r="AM224">
        <f t="shared" si="284"/>
        <v>1.335146269414255E-2</v>
      </c>
      <c r="AN224">
        <f t="shared" si="284"/>
        <v>1.3167416164359262E-2</v>
      </c>
      <c r="AO224">
        <f t="shared" si="284"/>
        <v>1.2984641554531388E-2</v>
      </c>
      <c r="AP224">
        <f t="shared" si="284"/>
        <v>1.2803131580361638E-2</v>
      </c>
      <c r="AQ224">
        <f t="shared" si="284"/>
        <v>1.2622878995695157E-2</v>
      </c>
      <c r="AR224">
        <f t="shared" si="293"/>
        <v>1.2443876592330065E-2</v>
      </c>
      <c r="AS224">
        <f t="shared" si="293"/>
        <v>1.2266117199828869E-2</v>
      </c>
      <c r="AT224">
        <f t="shared" si="293"/>
        <v>1.2089593685330786E-2</v>
      </c>
      <c r="AU224">
        <f t="shared" si="293"/>
        <v>1.1914298953365002E-2</v>
      </c>
      <c r="AV224">
        <f t="shared" si="293"/>
        <v>1.1740225945664777E-2</v>
      </c>
      <c r="AW224">
        <f t="shared" si="293"/>
        <v>1.1567367640982479E-2</v>
      </c>
      <c r="AX224">
        <f t="shared" si="293"/>
        <v>1.0286875369038363E-2</v>
      </c>
      <c r="AY224">
        <f t="shared" si="293"/>
        <v>8.7935169321423211E-3</v>
      </c>
      <c r="AZ224">
        <f t="shared" si="293"/>
        <v>7.9191174719767179E-3</v>
      </c>
      <c r="BA224">
        <f t="shared" si="293"/>
        <v>7.257094089837008E-3</v>
      </c>
      <c r="BB224">
        <f t="shared" si="293"/>
        <v>6.7162948809508446E-3</v>
      </c>
      <c r="BC224">
        <f t="shared" si="293"/>
        <v>6.2572316999652579E-3</v>
      </c>
      <c r="BD224">
        <f t="shared" si="293"/>
        <v>5.8582793030725368E-3</v>
      </c>
      <c r="BE224">
        <f t="shared" si="293"/>
        <v>5.5059634456147951E-3</v>
      </c>
      <c r="BF224">
        <f t="shared" si="293"/>
        <v>5.1911652365977234E-3</v>
      </c>
      <c r="BG224">
        <f t="shared" si="293"/>
        <v>4.9073477506106529E-3</v>
      </c>
      <c r="BH224">
        <f t="shared" si="285"/>
        <v>4.6496223615335877E-3</v>
      </c>
      <c r="BI224">
        <f t="shared" si="285"/>
        <v>4.4142128388096951E-3</v>
      </c>
      <c r="BJ224">
        <f t="shared" si="285"/>
        <v>4.1981268727009991E-3</v>
      </c>
      <c r="BK224">
        <f t="shared" si="285"/>
        <v>3.9989440490665962E-3</v>
      </c>
      <c r="BL224">
        <f t="shared" si="285"/>
        <v>3.8146731398306074E-3</v>
      </c>
      <c r="BM224">
        <f t="shared" si="285"/>
        <v>3.6436526692622036E-3</v>
      </c>
      <c r="BN224">
        <f t="shared" si="285"/>
        <v>3.4844795921463952E-3</v>
      </c>
      <c r="BO224">
        <f t="shared" si="285"/>
        <v>3.3359568562147876E-3</v>
      </c>
      <c r="BP224">
        <f t="shared" si="285"/>
        <v>3.1970540198794019E-3</v>
      </c>
      <c r="BQ224">
        <f t="shared" si="285"/>
        <v>3.0668771229599824E-3</v>
      </c>
      <c r="BR224">
        <f t="shared" si="285"/>
        <v>2.9446452597948376E-3</v>
      </c>
      <c r="BS224">
        <f t="shared" si="285"/>
        <v>2.8296721012568966E-3</v>
      </c>
      <c r="BT224">
        <f t="shared" si="285"/>
        <v>2.7213511337258194E-3</v>
      </c>
      <c r="BU224">
        <f t="shared" si="285"/>
        <v>2.6191437325530391E-3</v>
      </c>
      <c r="BV224">
        <f t="shared" si="287"/>
        <v>2.5225694268216424E-3</v>
      </c>
      <c r="BW224">
        <f t="shared" si="287"/>
        <v>2.4311978791933609E-3</v>
      </c>
      <c r="BX224">
        <f t="shared" si="287"/>
        <v>2.3446422232297885E-3</v>
      </c>
      <c r="BY224">
        <f t="shared" si="287"/>
        <v>2.2625534861427351E-3</v>
      </c>
      <c r="BZ224">
        <f t="shared" si="287"/>
        <v>2.1846158875649738E-3</v>
      </c>
      <c r="CA224">
        <f t="shared" si="287"/>
        <v>2.1105428513932553E-3</v>
      </c>
      <c r="CB224">
        <f t="shared" si="287"/>
        <v>2.0400736026394556E-3</v>
      </c>
      <c r="CC224">
        <f t="shared" si="287"/>
        <v>1.9729702477129414E-3</v>
      </c>
      <c r="CD224">
        <f t="shared" si="287"/>
        <v>1.9090152568786239E-3</v>
      </c>
      <c r="CE224">
        <f t="shared" si="287"/>
        <v>1.8480092833767529E-3</v>
      </c>
      <c r="CF224">
        <f t="shared" si="290"/>
        <v>1.7897692659939988E-3</v>
      </c>
      <c r="CG224">
        <f t="shared" si="290"/>
        <v>1.7341267715721802E-3</v>
      </c>
      <c r="CH224">
        <f t="shared" si="290"/>
        <v>1.6809265416432107E-3</v>
      </c>
      <c r="CI224">
        <f t="shared" si="290"/>
        <v>1.6300252135413333E-3</v>
      </c>
      <c r="CJ224">
        <f t="shared" si="290"/>
        <v>1.5812901913082463E-3</v>
      </c>
      <c r="CK224">
        <f t="shared" si="290"/>
        <v>1.5345986457317839E-3</v>
      </c>
      <c r="CL224">
        <f t="shared" si="290"/>
        <v>1.4898366261420209E-3</v>
      </c>
      <c r="CM224">
        <f t="shared" si="290"/>
        <v>1.4468982692819954E-3</v>
      </c>
      <c r="CN224">
        <f t="shared" si="290"/>
        <v>1.4056850927915599E-3</v>
      </c>
      <c r="CO224">
        <f t="shared" si="290"/>
        <v>1.366105362684198E-3</v>
      </c>
      <c r="CP224">
        <f t="shared" si="294"/>
        <v>1.3280735257303483E-3</v>
      </c>
      <c r="CQ224">
        <f t="shared" si="294"/>
        <v>1.2915096989440759E-3</v>
      </c>
      <c r="CR224">
        <f t="shared" si="294"/>
        <v>8.3183626870281518E-4</v>
      </c>
      <c r="CS224">
        <f t="shared" si="294"/>
        <v>5.4049514903016537E-4</v>
      </c>
      <c r="CT224">
        <f t="shared" si="294"/>
        <v>3.7445538603701745E-4</v>
      </c>
      <c r="CU224">
        <f t="shared" si="294"/>
        <v>2.6059183479071915E-4</v>
      </c>
      <c r="CV224">
        <f t="shared" si="294"/>
        <v>1.7800120911677636E-4</v>
      </c>
      <c r="CW224">
        <f t="shared" si="294"/>
        <v>1.1705343268125445E-4</v>
      </c>
      <c r="CX224">
        <f t="shared" si="294"/>
        <v>7.2315806076782513E-5</v>
      </c>
      <c r="CY224">
        <f t="shared" si="294"/>
        <v>4.034114610023022E-5</v>
      </c>
      <c r="CZ224">
        <f t="shared" si="294"/>
        <v>1.8765281325172519E-5</v>
      </c>
      <c r="DA224">
        <f t="shared" si="294"/>
        <v>5.874368927177149E-6</v>
      </c>
      <c r="DB224">
        <f t="shared" si="294"/>
        <v>3.7328841925148547E-7</v>
      </c>
      <c r="DC224">
        <f t="shared" si="294"/>
        <v>0</v>
      </c>
      <c r="DD224">
        <f t="shared" si="294"/>
        <v>0</v>
      </c>
      <c r="DE224">
        <f t="shared" si="294"/>
        <v>0</v>
      </c>
      <c r="DF224">
        <f t="shared" si="286"/>
        <v>0</v>
      </c>
      <c r="DG224">
        <f t="shared" si="286"/>
        <v>0</v>
      </c>
      <c r="DH224">
        <f t="shared" si="286"/>
        <v>0</v>
      </c>
      <c r="DI224">
        <f t="shared" si="286"/>
        <v>0</v>
      </c>
      <c r="DJ224">
        <f t="shared" si="286"/>
        <v>0</v>
      </c>
      <c r="DK224">
        <f t="shared" si="286"/>
        <v>0</v>
      </c>
      <c r="DL224">
        <f t="shared" si="286"/>
        <v>0</v>
      </c>
      <c r="DM224">
        <f t="shared" si="286"/>
        <v>0</v>
      </c>
      <c r="DN224">
        <f t="shared" si="286"/>
        <v>0</v>
      </c>
      <c r="DO224">
        <f t="shared" si="286"/>
        <v>0</v>
      </c>
      <c r="DP224">
        <f t="shared" si="286"/>
        <v>0</v>
      </c>
      <c r="DQ224">
        <f t="shared" si="286"/>
        <v>0</v>
      </c>
      <c r="DR224">
        <f t="shared" si="286"/>
        <v>0</v>
      </c>
      <c r="DS224">
        <f t="shared" si="286"/>
        <v>0</v>
      </c>
      <c r="DT224">
        <f t="shared" si="288"/>
        <v>0</v>
      </c>
      <c r="DU224">
        <f t="shared" si="288"/>
        <v>0</v>
      </c>
      <c r="DV224">
        <f t="shared" si="288"/>
        <v>0</v>
      </c>
      <c r="DW224">
        <f t="shared" si="288"/>
        <v>0</v>
      </c>
      <c r="DX224">
        <f t="shared" si="288"/>
        <v>0</v>
      </c>
      <c r="DY224">
        <f t="shared" si="288"/>
        <v>0</v>
      </c>
      <c r="DZ224">
        <f t="shared" si="288"/>
        <v>0</v>
      </c>
      <c r="EA224">
        <f t="shared" si="288"/>
        <v>0</v>
      </c>
      <c r="EB224">
        <f t="shared" si="288"/>
        <v>0</v>
      </c>
      <c r="EC224">
        <f t="shared" si="288"/>
        <v>0</v>
      </c>
      <c r="ED224">
        <f t="shared" si="291"/>
        <v>0</v>
      </c>
      <c r="EE224">
        <f t="shared" si="291"/>
        <v>0</v>
      </c>
      <c r="EF224">
        <f t="shared" si="291"/>
        <v>0</v>
      </c>
      <c r="EG224">
        <f t="shared" si="291"/>
        <v>0</v>
      </c>
      <c r="EH224">
        <f t="shared" si="291"/>
        <v>0</v>
      </c>
      <c r="EI224">
        <f t="shared" si="291"/>
        <v>0</v>
      </c>
      <c r="EJ224">
        <f t="shared" si="291"/>
        <v>0</v>
      </c>
      <c r="EK224">
        <f t="shared" si="291"/>
        <v>0</v>
      </c>
      <c r="EL224">
        <f t="shared" si="291"/>
        <v>0</v>
      </c>
      <c r="EM224">
        <f t="shared" si="291"/>
        <v>0</v>
      </c>
      <c r="EN224">
        <f t="shared" si="295"/>
        <v>0</v>
      </c>
      <c r="EO224">
        <f t="shared" si="295"/>
        <v>0</v>
      </c>
      <c r="EP224">
        <f t="shared" si="295"/>
        <v>0</v>
      </c>
      <c r="EQ224">
        <f t="shared" si="295"/>
        <v>0</v>
      </c>
      <c r="ER224">
        <f t="shared" si="295"/>
        <v>0</v>
      </c>
      <c r="ES224">
        <f t="shared" si="295"/>
        <v>0</v>
      </c>
      <c r="ET224">
        <f t="shared" si="295"/>
        <v>0</v>
      </c>
      <c r="EU224">
        <f t="shared" si="295"/>
        <v>0</v>
      </c>
      <c r="EV224">
        <f t="shared" si="295"/>
        <v>0</v>
      </c>
      <c r="EW224">
        <f t="shared" si="295"/>
        <v>0</v>
      </c>
      <c r="EX224">
        <f t="shared" si="295"/>
        <v>0</v>
      </c>
      <c r="EZ224">
        <f t="shared" si="266"/>
        <v>0.89060117301457353</v>
      </c>
      <c r="FB224">
        <f t="shared" si="267"/>
        <v>1.0044647844782262E-2</v>
      </c>
      <c r="FC224">
        <f t="shared" si="268"/>
        <v>0.24873165741953224</v>
      </c>
    </row>
    <row r="225" spans="1:159" x14ac:dyDescent="0.25">
      <c r="A225">
        <v>1390</v>
      </c>
      <c r="B225" s="19">
        <f>'Input spectra'!Y224</f>
        <v>4.0535141700041001E-2</v>
      </c>
      <c r="C225">
        <f>'Input spectra'!F224</f>
        <v>0</v>
      </c>
      <c r="D225">
        <f t="shared" si="289"/>
        <v>2.0653927966864227E-2</v>
      </c>
      <c r="E225">
        <f t="shared" si="289"/>
        <v>2.0420571480748634E-2</v>
      </c>
      <c r="F225">
        <f t="shared" si="289"/>
        <v>2.0188765001332331E-2</v>
      </c>
      <c r="G225">
        <f t="shared" si="289"/>
        <v>1.9958499806870318E-2</v>
      </c>
      <c r="H225">
        <f t="shared" si="289"/>
        <v>1.9729767220816773E-2</v>
      </c>
      <c r="I225">
        <f t="shared" si="289"/>
        <v>1.9502558611602099E-2</v>
      </c>
      <c r="J225">
        <f t="shared" si="289"/>
        <v>1.9276865392411042E-2</v>
      </c>
      <c r="K225">
        <f t="shared" si="289"/>
        <v>1.9052679020961808E-2</v>
      </c>
      <c r="L225">
        <f t="shared" si="289"/>
        <v>1.8829990999286336E-2</v>
      </c>
      <c r="M225">
        <f t="shared" si="289"/>
        <v>1.8608792873511519E-2</v>
      </c>
      <c r="N225">
        <f t="shared" si="292"/>
        <v>1.8389076233641541E-2</v>
      </c>
      <c r="O225">
        <f t="shared" si="292"/>
        <v>1.8170832713341196E-2</v>
      </c>
      <c r="P225">
        <f t="shared" si="292"/>
        <v>1.7954053989720307E-2</v>
      </c>
      <c r="Q225">
        <f t="shared" si="292"/>
        <v>1.7738731783119129E-2</v>
      </c>
      <c r="R225">
        <f t="shared" si="292"/>
        <v>1.7524857856894758E-2</v>
      </c>
      <c r="S225">
        <f t="shared" si="292"/>
        <v>1.7312424017208641E-2</v>
      </c>
      <c r="T225">
        <f t="shared" si="292"/>
        <v>1.7101422112815016E-2</v>
      </c>
      <c r="U225">
        <f t="shared" si="292"/>
        <v>1.68918440348504E-2</v>
      </c>
      <c r="V225">
        <f t="shared" si="292"/>
        <v>1.6683681716624106E-2</v>
      </c>
      <c r="W225">
        <f t="shared" si="292"/>
        <v>1.6476927133409713E-2</v>
      </c>
      <c r="X225">
        <f t="shared" si="292"/>
        <v>1.6271572302237556E-2</v>
      </c>
      <c r="Y225">
        <f t="shared" si="292"/>
        <v>1.6067609281688232E-2</v>
      </c>
      <c r="Z225">
        <f t="shared" si="292"/>
        <v>1.5865030171687049E-2</v>
      </c>
      <c r="AA225">
        <f t="shared" si="292"/>
        <v>1.5663827113299476E-2</v>
      </c>
      <c r="AB225">
        <f t="shared" si="292"/>
        <v>1.5463992288527593E-2</v>
      </c>
      <c r="AC225">
        <f t="shared" si="292"/>
        <v>1.5265517920107496E-2</v>
      </c>
      <c r="AD225">
        <f t="shared" si="284"/>
        <v>1.5068396271307643E-2</v>
      </c>
      <c r="AE225">
        <f t="shared" si="284"/>
        <v>1.4872619645728226E-2</v>
      </c>
      <c r="AF225">
        <f t="shared" si="284"/>
        <v>1.4678180387101458E-2</v>
      </c>
      <c r="AG225">
        <f t="shared" si="284"/>
        <v>1.4485070879092817E-2</v>
      </c>
      <c r="AH225">
        <f t="shared" si="284"/>
        <v>1.4293283545103274E-2</v>
      </c>
      <c r="AI225">
        <f t="shared" si="284"/>
        <v>1.4102810848072429E-2</v>
      </c>
      <c r="AJ225">
        <f t="shared" si="284"/>
        <v>1.3913645290282618E-2</v>
      </c>
      <c r="AK225">
        <f t="shared" si="284"/>
        <v>1.3725779413163929E-2</v>
      </c>
      <c r="AL225">
        <f t="shared" si="284"/>
        <v>1.3539205797100188E-2</v>
      </c>
      <c r="AM225">
        <f t="shared" si="284"/>
        <v>1.3353917061235857E-2</v>
      </c>
      <c r="AN225">
        <f t="shared" si="284"/>
        <v>1.3169905863283827E-2</v>
      </c>
      <c r="AO225">
        <f t="shared" si="284"/>
        <v>1.2987164899334189E-2</v>
      </c>
      <c r="AP225">
        <f t="shared" si="284"/>
        <v>1.2805686903663889E-2</v>
      </c>
      <c r="AQ225">
        <f t="shared" si="284"/>
        <v>1.2625464648547269E-2</v>
      </c>
      <c r="AR225">
        <f t="shared" si="293"/>
        <v>1.2446490944067584E-2</v>
      </c>
      <c r="AS225">
        <f t="shared" si="293"/>
        <v>1.2268758637929363E-2</v>
      </c>
      <c r="AT225">
        <f t="shared" si="293"/>
        <v>1.2092260615271674E-2</v>
      </c>
      <c r="AU225">
        <f t="shared" si="293"/>
        <v>1.191698979848234E-2</v>
      </c>
      <c r="AV225">
        <f t="shared" si="293"/>
        <v>1.1742939147012963E-2</v>
      </c>
      <c r="AW225">
        <f t="shared" si="293"/>
        <v>1.1570101657194902E-2</v>
      </c>
      <c r="AX225">
        <f t="shared" si="293"/>
        <v>1.0289360770121473E-2</v>
      </c>
      <c r="AY225">
        <f t="shared" si="293"/>
        <v>8.7956877169623991E-3</v>
      </c>
      <c r="AZ225">
        <f t="shared" si="293"/>
        <v>7.9211140003065481E-3</v>
      </c>
      <c r="BA225">
        <f t="shared" si="293"/>
        <v>7.2589618341754305E-3</v>
      </c>
      <c r="BB225">
        <f t="shared" si="293"/>
        <v>6.7180587222019248E-3</v>
      </c>
      <c r="BC225">
        <f t="shared" si="293"/>
        <v>6.258907851536823E-3</v>
      </c>
      <c r="BD225">
        <f t="shared" si="293"/>
        <v>5.859879359995779E-3</v>
      </c>
      <c r="BE225">
        <f t="shared" si="293"/>
        <v>5.5074961992327689E-3</v>
      </c>
      <c r="BF225">
        <f t="shared" si="293"/>
        <v>5.1926376267688902E-3</v>
      </c>
      <c r="BG225">
        <f t="shared" si="293"/>
        <v>4.908765419998312E-3</v>
      </c>
      <c r="BH225">
        <f t="shared" si="285"/>
        <v>4.650990003082619E-3</v>
      </c>
      <c r="BI225">
        <f t="shared" si="285"/>
        <v>4.4155344260703149E-3</v>
      </c>
      <c r="BJ225">
        <f t="shared" si="285"/>
        <v>4.1994058193011849E-3</v>
      </c>
      <c r="BK225">
        <f t="shared" si="285"/>
        <v>4.0001833230678303E-3</v>
      </c>
      <c r="BL225">
        <f t="shared" si="285"/>
        <v>3.81587534812927E-3</v>
      </c>
      <c r="BM225">
        <f t="shared" si="285"/>
        <v>3.6448201214044702E-3</v>
      </c>
      <c r="BN225">
        <f t="shared" si="285"/>
        <v>3.4856143495775264E-3</v>
      </c>
      <c r="BO225">
        <f t="shared" si="285"/>
        <v>3.3370607709639162E-3</v>
      </c>
      <c r="BP225">
        <f t="shared" si="285"/>
        <v>3.1981287654157943E-3</v>
      </c>
      <c r="BQ225">
        <f t="shared" si="285"/>
        <v>3.0679242191386635E-3</v>
      </c>
      <c r="BR225">
        <f t="shared" si="285"/>
        <v>2.9456660932654787E-3</v>
      </c>
      <c r="BS225">
        <f t="shared" si="285"/>
        <v>2.8306679423392321E-3</v>
      </c>
      <c r="BT225">
        <f t="shared" si="285"/>
        <v>2.7223231504968186E-3</v>
      </c>
      <c r="BU225">
        <f t="shared" si="285"/>
        <v>2.6200930027078856E-3</v>
      </c>
      <c r="BV225">
        <f t="shared" si="287"/>
        <v>2.5234969477383414E-3</v>
      </c>
      <c r="BW225">
        <f t="shared" si="287"/>
        <v>2.4321045765337383E-3</v>
      </c>
      <c r="BX225">
        <f t="shared" si="287"/>
        <v>2.3455289583374935E-3</v>
      </c>
      <c r="BY225">
        <f t="shared" si="287"/>
        <v>2.2634210624444548E-3</v>
      </c>
      <c r="BZ225">
        <f t="shared" si="287"/>
        <v>2.185465056139568E-3</v>
      </c>
      <c r="CA225">
        <f t="shared" si="287"/>
        <v>2.1113743158415687E-3</v>
      </c>
      <c r="CB225">
        <f t="shared" si="287"/>
        <v>2.0408880233626289E-3</v>
      </c>
      <c r="CC225">
        <f t="shared" si="287"/>
        <v>1.9737682456874997E-3</v>
      </c>
      <c r="CD225">
        <f t="shared" si="287"/>
        <v>1.9097974170010836E-3</v>
      </c>
      <c r="CE225">
        <f t="shared" si="287"/>
        <v>1.8487761574381076E-3</v>
      </c>
      <c r="CF225">
        <f t="shared" si="290"/>
        <v>1.7905213753344519E-3</v>
      </c>
      <c r="CG225">
        <f t="shared" si="290"/>
        <v>1.7348646094584115E-3</v>
      </c>
      <c r="CH225">
        <f t="shared" si="290"/>
        <v>1.6816505754038541E-3</v>
      </c>
      <c r="CI225">
        <f t="shared" si="290"/>
        <v>1.6307358864909261E-3</v>
      </c>
      <c r="CJ225">
        <f t="shared" si="290"/>
        <v>1.581987924485437E-3</v>
      </c>
      <c r="CK225">
        <f t="shared" si="290"/>
        <v>1.535283839473864E-3</v>
      </c>
      <c r="CL225">
        <f t="shared" si="290"/>
        <v>1.4905096615147513E-3</v>
      </c>
      <c r="CM225">
        <f t="shared" si="290"/>
        <v>1.4475595093810935E-3</v>
      </c>
      <c r="CN225">
        <f t="shared" si="290"/>
        <v>1.4063348839300209E-3</v>
      </c>
      <c r="CO225">
        <f t="shared" si="290"/>
        <v>1.3667440354777811E-3</v>
      </c>
      <c r="CP225">
        <f t="shared" si="294"/>
        <v>1.3287013960919679E-3</v>
      </c>
      <c r="CQ225">
        <f t="shared" si="294"/>
        <v>1.2921270689965076E-3</v>
      </c>
      <c r="CR225">
        <f t="shared" si="294"/>
        <v>8.3223827542416428E-4</v>
      </c>
      <c r="CS225">
        <f t="shared" si="294"/>
        <v>5.4075919742060735E-4</v>
      </c>
      <c r="CT225">
        <f t="shared" si="294"/>
        <v>3.7464028643726456E-4</v>
      </c>
      <c r="CU225">
        <f t="shared" si="294"/>
        <v>2.6072188033163853E-4</v>
      </c>
      <c r="CV225">
        <f t="shared" si="294"/>
        <v>1.7809097398183369E-4</v>
      </c>
      <c r="CW225">
        <f t="shared" si="294"/>
        <v>1.1711307701970526E-4</v>
      </c>
      <c r="CX225">
        <f t="shared" si="294"/>
        <v>7.2353034426512913E-5</v>
      </c>
      <c r="CY225">
        <f t="shared" si="294"/>
        <v>4.0362125789205702E-5</v>
      </c>
      <c r="CZ225">
        <f t="shared" si="294"/>
        <v>1.8775138939861094E-5</v>
      </c>
      <c r="DA225">
        <f t="shared" si="294"/>
        <v>5.8774856665776633E-6</v>
      </c>
      <c r="DB225">
        <f t="shared" si="294"/>
        <v>3.7348843478661205E-7</v>
      </c>
      <c r="DC225">
        <f t="shared" si="294"/>
        <v>0</v>
      </c>
      <c r="DD225">
        <f t="shared" si="294"/>
        <v>0</v>
      </c>
      <c r="DE225">
        <f t="shared" si="294"/>
        <v>0</v>
      </c>
      <c r="DF225">
        <f t="shared" si="286"/>
        <v>0</v>
      </c>
      <c r="DG225">
        <f t="shared" si="286"/>
        <v>0</v>
      </c>
      <c r="DH225">
        <f t="shared" si="286"/>
        <v>0</v>
      </c>
      <c r="DI225">
        <f t="shared" si="286"/>
        <v>0</v>
      </c>
      <c r="DJ225">
        <f t="shared" si="286"/>
        <v>0</v>
      </c>
      <c r="DK225">
        <f t="shared" si="286"/>
        <v>0</v>
      </c>
      <c r="DL225">
        <f t="shared" si="286"/>
        <v>0</v>
      </c>
      <c r="DM225">
        <f t="shared" si="286"/>
        <v>0</v>
      </c>
      <c r="DN225">
        <f t="shared" si="286"/>
        <v>0</v>
      </c>
      <c r="DO225">
        <f t="shared" si="286"/>
        <v>0</v>
      </c>
      <c r="DP225">
        <f t="shared" si="286"/>
        <v>0</v>
      </c>
      <c r="DQ225">
        <f t="shared" si="286"/>
        <v>0</v>
      </c>
      <c r="DR225">
        <f t="shared" si="286"/>
        <v>0</v>
      </c>
      <c r="DS225">
        <f t="shared" si="286"/>
        <v>0</v>
      </c>
      <c r="DT225">
        <f t="shared" si="288"/>
        <v>0</v>
      </c>
      <c r="DU225">
        <f t="shared" si="288"/>
        <v>0</v>
      </c>
      <c r="DV225">
        <f t="shared" si="288"/>
        <v>0</v>
      </c>
      <c r="DW225">
        <f t="shared" si="288"/>
        <v>0</v>
      </c>
      <c r="DX225">
        <f t="shared" si="288"/>
        <v>0</v>
      </c>
      <c r="DY225">
        <f t="shared" si="288"/>
        <v>0</v>
      </c>
      <c r="DZ225">
        <f t="shared" si="288"/>
        <v>0</v>
      </c>
      <c r="EA225">
        <f t="shared" si="288"/>
        <v>0</v>
      </c>
      <c r="EB225">
        <f t="shared" si="288"/>
        <v>0</v>
      </c>
      <c r="EC225">
        <f t="shared" si="288"/>
        <v>0</v>
      </c>
      <c r="ED225">
        <f t="shared" si="291"/>
        <v>0</v>
      </c>
      <c r="EE225">
        <f t="shared" si="291"/>
        <v>0</v>
      </c>
      <c r="EF225">
        <f t="shared" si="291"/>
        <v>0</v>
      </c>
      <c r="EG225">
        <f t="shared" si="291"/>
        <v>0</v>
      </c>
      <c r="EH225">
        <f t="shared" si="291"/>
        <v>0</v>
      </c>
      <c r="EI225">
        <f t="shared" si="291"/>
        <v>0</v>
      </c>
      <c r="EJ225">
        <f t="shared" si="291"/>
        <v>0</v>
      </c>
      <c r="EK225">
        <f t="shared" si="291"/>
        <v>0</v>
      </c>
      <c r="EL225">
        <f t="shared" si="291"/>
        <v>0</v>
      </c>
      <c r="EM225">
        <f t="shared" si="291"/>
        <v>0</v>
      </c>
      <c r="EN225">
        <f t="shared" si="295"/>
        <v>0</v>
      </c>
      <c r="EO225">
        <f t="shared" si="295"/>
        <v>0</v>
      </c>
      <c r="EP225">
        <f t="shared" si="295"/>
        <v>0</v>
      </c>
      <c r="EQ225">
        <f t="shared" si="295"/>
        <v>0</v>
      </c>
      <c r="ER225">
        <f t="shared" si="295"/>
        <v>0</v>
      </c>
      <c r="ES225">
        <f t="shared" si="295"/>
        <v>0</v>
      </c>
      <c r="ET225">
        <f t="shared" si="295"/>
        <v>0</v>
      </c>
      <c r="EU225">
        <f t="shared" si="295"/>
        <v>0</v>
      </c>
      <c r="EV225">
        <f t="shared" si="295"/>
        <v>0</v>
      </c>
      <c r="EW225">
        <f t="shared" si="295"/>
        <v>0</v>
      </c>
      <c r="EX225">
        <f t="shared" si="295"/>
        <v>0</v>
      </c>
      <c r="EZ225">
        <f t="shared" si="266"/>
        <v>0.89073059462325055</v>
      </c>
      <c r="FB225">
        <f t="shared" si="267"/>
        <v>1.0031782100164754E-2</v>
      </c>
      <c r="FC225">
        <f t="shared" si="268"/>
        <v>0.24873329850200934</v>
      </c>
    </row>
    <row r="226" spans="1:159" x14ac:dyDescent="0.25">
      <c r="A226">
        <v>1395</v>
      </c>
      <c r="B226" s="19">
        <f>'Input spectra'!Y225</f>
        <v>4.0482624360887398E-2</v>
      </c>
      <c r="C226">
        <f>'Input spectra'!F225</f>
        <v>0</v>
      </c>
      <c r="D226">
        <f t="shared" si="289"/>
        <v>2.0653927966864227E-2</v>
      </c>
      <c r="E226">
        <f t="shared" si="289"/>
        <v>2.0420678724438056E-2</v>
      </c>
      <c r="F226">
        <f t="shared" si="289"/>
        <v>2.0188977054489712E-2</v>
      </c>
      <c r="G226">
        <f t="shared" si="289"/>
        <v>1.9958814259538455E-2</v>
      </c>
      <c r="H226">
        <f t="shared" si="289"/>
        <v>1.9730181687120714E-2</v>
      </c>
      <c r="I226">
        <f t="shared" si="289"/>
        <v>1.9503070729568323E-2</v>
      </c>
      <c r="J226">
        <f t="shared" si="289"/>
        <v>1.9277472823787771E-2</v>
      </c>
      <c r="K226">
        <f t="shared" si="289"/>
        <v>1.9053379451040534E-2</v>
      </c>
      <c r="L226">
        <f t="shared" si="289"/>
        <v>1.8830782136724449E-2</v>
      </c>
      <c r="M226">
        <f t="shared" si="289"/>
        <v>1.8609672450156135E-2</v>
      </c>
      <c r="N226">
        <f t="shared" si="292"/>
        <v>1.8390042004354453E-2</v>
      </c>
      <c r="O226">
        <f t="shared" si="292"/>
        <v>1.8171882455824968E-2</v>
      </c>
      <c r="P226">
        <f t="shared" si="292"/>
        <v>1.7955185504345487E-2</v>
      </c>
      <c r="Q226">
        <f t="shared" si="292"/>
        <v>1.7739942892752596E-2</v>
      </c>
      <c r="R226">
        <f t="shared" si="292"/>
        <v>1.7526146406729188E-2</v>
      </c>
      <c r="S226">
        <f t="shared" si="292"/>
        <v>1.7313787874593079E-2</v>
      </c>
      <c r="T226">
        <f t="shared" si="292"/>
        <v>1.7102859167086554E-2</v>
      </c>
      <c r="U226">
        <f t="shared" si="292"/>
        <v>1.6893352197166953E-2</v>
      </c>
      <c r="V226">
        <f t="shared" si="292"/>
        <v>1.668525891979827E-2</v>
      </c>
      <c r="W226">
        <f t="shared" si="292"/>
        <v>1.6478571331743724E-2</v>
      </c>
      <c r="X226">
        <f t="shared" si="292"/>
        <v>1.6273281471359317E-2</v>
      </c>
      <c r="Y226">
        <f t="shared" si="292"/>
        <v>1.6069381418388408E-2</v>
      </c>
      <c r="Z226">
        <f t="shared" si="292"/>
        <v>1.5866863293757229E-2</v>
      </c>
      <c r="AA226">
        <f t="shared" si="292"/>
        <v>1.5665719259371415E-2</v>
      </c>
      <c r="AB226">
        <f t="shared" si="292"/>
        <v>1.5465941517913466E-2</v>
      </c>
      <c r="AC226">
        <f t="shared" si="292"/>
        <v>1.5267522312641234E-2</v>
      </c>
      <c r="AD226">
        <f t="shared" si="284"/>
        <v>1.5070453927187292E-2</v>
      </c>
      <c r="AE226">
        <f t="shared" si="284"/>
        <v>1.4874728685359344E-2</v>
      </c>
      <c r="AF226">
        <f t="shared" si="284"/>
        <v>1.4680338950941542E-2</v>
      </c>
      <c r="AG226">
        <f t="shared" si="284"/>
        <v>1.4487277127496744E-2</v>
      </c>
      <c r="AH226">
        <f t="shared" si="284"/>
        <v>1.4295535658169765E-2</v>
      </c>
      <c r="AI226">
        <f t="shared" si="284"/>
        <v>1.4105107025491521E-2</v>
      </c>
      <c r="AJ226">
        <f t="shared" si="284"/>
        <v>1.3915983751184137E-2</v>
      </c>
      <c r="AK226">
        <f t="shared" si="284"/>
        <v>1.3728158395966963E-2</v>
      </c>
      <c r="AL226">
        <f t="shared" si="284"/>
        <v>1.3541623559363551E-2</v>
      </c>
      <c r="AM226">
        <f t="shared" si="284"/>
        <v>1.3356371879509532E-2</v>
      </c>
      <c r="AN226">
        <f t="shared" si="284"/>
        <v>1.3172396032961399E-2</v>
      </c>
      <c r="AO226">
        <f t="shared" si="284"/>
        <v>1.2989688734506248E-2</v>
      </c>
      <c r="AP226">
        <f t="shared" si="284"/>
        <v>1.2808242736972394E-2</v>
      </c>
      <c r="AQ226">
        <f t="shared" si="284"/>
        <v>1.2628050831040889E-2</v>
      </c>
      <c r="AR226">
        <f t="shared" si="293"/>
        <v>1.2449105845057979E-2</v>
      </c>
      <c r="AS226">
        <f t="shared" si="293"/>
        <v>1.2271400644848426E-2</v>
      </c>
      <c r="AT226">
        <f t="shared" si="293"/>
        <v>1.2094928133529715E-2</v>
      </c>
      <c r="AU226">
        <f t="shared" si="293"/>
        <v>1.1919681251327205E-2</v>
      </c>
      <c r="AV226">
        <f t="shared" si="293"/>
        <v>1.1745652975390099E-2</v>
      </c>
      <c r="AW226">
        <f t="shared" si="293"/>
        <v>1.1572836319608338E-2</v>
      </c>
      <c r="AX226">
        <f t="shared" si="293"/>
        <v>1.029184677169971E-2</v>
      </c>
      <c r="AY226">
        <f t="shared" si="293"/>
        <v>8.79785903766667E-3</v>
      </c>
      <c r="AZ226">
        <f t="shared" si="293"/>
        <v>7.9231110319911251E-3</v>
      </c>
      <c r="BA226">
        <f t="shared" si="293"/>
        <v>7.2608300592116167E-3</v>
      </c>
      <c r="BB226">
        <f t="shared" si="293"/>
        <v>6.7198230266750664E-3</v>
      </c>
      <c r="BC226">
        <f t="shared" si="293"/>
        <v>6.2605844521063207E-3</v>
      </c>
      <c r="BD226">
        <f t="shared" si="293"/>
        <v>5.8614798539384991E-3</v>
      </c>
      <c r="BE226">
        <f t="shared" si="293"/>
        <v>5.5090293795396752E-3</v>
      </c>
      <c r="BF226">
        <f t="shared" si="293"/>
        <v>5.1941104345597467E-3</v>
      </c>
      <c r="BG226">
        <f t="shared" si="293"/>
        <v>4.9101834989323479E-3</v>
      </c>
      <c r="BH226">
        <f t="shared" si="285"/>
        <v>4.6523580469102141E-3</v>
      </c>
      <c r="BI226">
        <f t="shared" si="285"/>
        <v>4.4168564090057583E-3</v>
      </c>
      <c r="BJ226">
        <f t="shared" si="285"/>
        <v>4.2006851555285675E-3</v>
      </c>
      <c r="BK226">
        <f t="shared" si="285"/>
        <v>4.0014229811204619E-3</v>
      </c>
      <c r="BL226">
        <f t="shared" si="285"/>
        <v>3.8170779353083094E-3</v>
      </c>
      <c r="BM226">
        <f t="shared" si="285"/>
        <v>3.6459879476066783E-3</v>
      </c>
      <c r="BN226">
        <f t="shared" si="285"/>
        <v>3.4867494765543515E-3</v>
      </c>
      <c r="BO226">
        <f t="shared" si="285"/>
        <v>3.3381650510138647E-3</v>
      </c>
      <c r="BP226">
        <f t="shared" si="285"/>
        <v>3.1992038722466671E-3</v>
      </c>
      <c r="BQ226">
        <f t="shared" si="285"/>
        <v>3.0689716728179444E-3</v>
      </c>
      <c r="BR226">
        <f t="shared" si="285"/>
        <v>2.9466872806330697E-3</v>
      </c>
      <c r="BS226">
        <f t="shared" si="285"/>
        <v>2.8316641338860132E-3</v>
      </c>
      <c r="BT226">
        <f t="shared" si="285"/>
        <v>2.7232955144544007E-3</v>
      </c>
      <c r="BU226">
        <f t="shared" si="285"/>
        <v>2.6210426169117496E-3</v>
      </c>
      <c r="BV226">
        <f t="shared" si="287"/>
        <v>2.5244248096942378E-3</v>
      </c>
      <c r="BW226">
        <f t="shared" si="287"/>
        <v>2.4330116120202094E-3</v>
      </c>
      <c r="BX226">
        <f t="shared" si="287"/>
        <v>2.3464160288051714E-3</v>
      </c>
      <c r="BY226">
        <f t="shared" si="287"/>
        <v>2.2642889714183712E-3</v>
      </c>
      <c r="BZ226">
        <f t="shared" si="287"/>
        <v>2.1863145547892445E-3</v>
      </c>
      <c r="CA226">
        <f t="shared" si="287"/>
        <v>2.112206107851641E-3</v>
      </c>
      <c r="CB226">
        <f t="shared" si="287"/>
        <v>2.0417027692118733E-3</v>
      </c>
      <c r="CC226">
        <f t="shared" si="287"/>
        <v>1.9745665664245367E-3</v>
      </c>
      <c r="CD226">
        <f t="shared" si="287"/>
        <v>1.9105798975895298E-3</v>
      </c>
      <c r="CE226">
        <f t="shared" si="287"/>
        <v>1.8495433497315355E-3</v>
      </c>
      <c r="CF226">
        <f t="shared" si="290"/>
        <v>1.7912738007315448E-3</v>
      </c>
      <c r="CG226">
        <f t="shared" si="290"/>
        <v>1.7356027612805993E-3</v>
      </c>
      <c r="CH226">
        <f t="shared" si="290"/>
        <v>1.6823749210311222E-3</v>
      </c>
      <c r="CI226">
        <f t="shared" si="290"/>
        <v>1.6314468692860582E-3</v>
      </c>
      <c r="CJ226">
        <f t="shared" si="290"/>
        <v>1.5826859655324855E-3</v>
      </c>
      <c r="CK226">
        <f t="shared" si="290"/>
        <v>1.535969339152917E-3</v>
      </c>
      <c r="CL226">
        <f t="shared" si="290"/>
        <v>1.4911830009319692E-3</v>
      </c>
      <c r="CM226">
        <f t="shared" si="290"/>
        <v>1.4482210516703852E-3</v>
      </c>
      <c r="CN226">
        <f t="shared" si="290"/>
        <v>1.4069849754405396E-3</v>
      </c>
      <c r="CO226">
        <f t="shared" si="290"/>
        <v>1.3673830068595613E-3</v>
      </c>
      <c r="CP226">
        <f t="shared" si="294"/>
        <v>1.3293295632904594E-3</v>
      </c>
      <c r="CQ226">
        <f t="shared" si="294"/>
        <v>1.2927447341654079E-3</v>
      </c>
      <c r="CR226">
        <f t="shared" si="294"/>
        <v>8.3264047642581866E-4</v>
      </c>
      <c r="CS226">
        <f t="shared" si="294"/>
        <v>5.4102337480675374E-4</v>
      </c>
      <c r="CT226">
        <f t="shared" si="294"/>
        <v>3.7482527813852986E-4</v>
      </c>
      <c r="CU226">
        <f t="shared" si="294"/>
        <v>2.6085199077038065E-4</v>
      </c>
      <c r="CV226">
        <f t="shared" si="294"/>
        <v>1.781807841147352E-4</v>
      </c>
      <c r="CW226">
        <f t="shared" si="294"/>
        <v>1.1717275174980735E-4</v>
      </c>
      <c r="CX226">
        <f t="shared" si="294"/>
        <v>7.2390281941486708E-5</v>
      </c>
      <c r="CY226">
        <f t="shared" si="294"/>
        <v>4.0383116388811941E-5</v>
      </c>
      <c r="CZ226">
        <f t="shared" si="294"/>
        <v>1.8785001732866242E-5</v>
      </c>
      <c r="DA226">
        <f t="shared" si="294"/>
        <v>5.8806040596135912E-6</v>
      </c>
      <c r="DB226">
        <f t="shared" si="294"/>
        <v>3.7368855749413463E-7</v>
      </c>
      <c r="DC226">
        <f t="shared" si="294"/>
        <v>0</v>
      </c>
      <c r="DD226">
        <f t="shared" si="294"/>
        <v>0</v>
      </c>
      <c r="DE226">
        <f t="shared" si="294"/>
        <v>0</v>
      </c>
      <c r="DF226">
        <f t="shared" si="286"/>
        <v>0</v>
      </c>
      <c r="DG226">
        <f t="shared" si="286"/>
        <v>0</v>
      </c>
      <c r="DH226">
        <f t="shared" si="286"/>
        <v>0</v>
      </c>
      <c r="DI226">
        <f t="shared" si="286"/>
        <v>0</v>
      </c>
      <c r="DJ226">
        <f t="shared" si="286"/>
        <v>0</v>
      </c>
      <c r="DK226">
        <f t="shared" si="286"/>
        <v>0</v>
      </c>
      <c r="DL226">
        <f t="shared" si="286"/>
        <v>0</v>
      </c>
      <c r="DM226">
        <f t="shared" si="286"/>
        <v>0</v>
      </c>
      <c r="DN226">
        <f t="shared" si="286"/>
        <v>0</v>
      </c>
      <c r="DO226">
        <f t="shared" si="286"/>
        <v>0</v>
      </c>
      <c r="DP226">
        <f t="shared" si="286"/>
        <v>0</v>
      </c>
      <c r="DQ226">
        <f t="shared" si="286"/>
        <v>0</v>
      </c>
      <c r="DR226">
        <f t="shared" si="286"/>
        <v>0</v>
      </c>
      <c r="DS226">
        <f t="shared" si="286"/>
        <v>0</v>
      </c>
      <c r="DT226">
        <f t="shared" si="288"/>
        <v>0</v>
      </c>
      <c r="DU226">
        <f t="shared" si="288"/>
        <v>0</v>
      </c>
      <c r="DV226">
        <f t="shared" si="288"/>
        <v>0</v>
      </c>
      <c r="DW226">
        <f t="shared" si="288"/>
        <v>0</v>
      </c>
      <c r="DX226">
        <f t="shared" si="288"/>
        <v>0</v>
      </c>
      <c r="DY226">
        <f t="shared" si="288"/>
        <v>0</v>
      </c>
      <c r="DZ226">
        <f t="shared" si="288"/>
        <v>0</v>
      </c>
      <c r="EA226">
        <f t="shared" si="288"/>
        <v>0</v>
      </c>
      <c r="EB226">
        <f t="shared" si="288"/>
        <v>0</v>
      </c>
      <c r="EC226">
        <f t="shared" si="288"/>
        <v>0</v>
      </c>
      <c r="ED226">
        <f t="shared" si="291"/>
        <v>0</v>
      </c>
      <c r="EE226">
        <f t="shared" si="291"/>
        <v>0</v>
      </c>
      <c r="EF226">
        <f t="shared" si="291"/>
        <v>0</v>
      </c>
      <c r="EG226">
        <f t="shared" si="291"/>
        <v>0</v>
      </c>
      <c r="EH226">
        <f t="shared" si="291"/>
        <v>0</v>
      </c>
      <c r="EI226">
        <f t="shared" si="291"/>
        <v>0</v>
      </c>
      <c r="EJ226">
        <f t="shared" si="291"/>
        <v>0</v>
      </c>
      <c r="EK226">
        <f t="shared" si="291"/>
        <v>0</v>
      </c>
      <c r="EL226">
        <f t="shared" si="291"/>
        <v>0</v>
      </c>
      <c r="EM226">
        <f t="shared" si="291"/>
        <v>0</v>
      </c>
      <c r="EN226">
        <f t="shared" si="295"/>
        <v>0</v>
      </c>
      <c r="EO226">
        <f t="shared" si="295"/>
        <v>0</v>
      </c>
      <c r="EP226">
        <f t="shared" si="295"/>
        <v>0</v>
      </c>
      <c r="EQ226">
        <f t="shared" si="295"/>
        <v>0</v>
      </c>
      <c r="ER226">
        <f t="shared" si="295"/>
        <v>0</v>
      </c>
      <c r="ES226">
        <f t="shared" si="295"/>
        <v>0</v>
      </c>
      <c r="ET226">
        <f t="shared" si="295"/>
        <v>0</v>
      </c>
      <c r="EU226">
        <f t="shared" si="295"/>
        <v>0</v>
      </c>
      <c r="EV226">
        <f t="shared" si="295"/>
        <v>0</v>
      </c>
      <c r="EW226">
        <f t="shared" si="295"/>
        <v>0</v>
      </c>
      <c r="EX226">
        <f t="shared" si="295"/>
        <v>0</v>
      </c>
      <c r="EZ226">
        <f t="shared" si="266"/>
        <v>0.89086004542338293</v>
      </c>
      <c r="FB226">
        <f t="shared" si="267"/>
        <v>1.0018916017705382E-2</v>
      </c>
      <c r="FC226">
        <f t="shared" si="268"/>
        <v>0.24873493958469978</v>
      </c>
    </row>
    <row r="227" spans="1:159" x14ac:dyDescent="0.25">
      <c r="A227">
        <v>1400</v>
      </c>
      <c r="B227" s="19">
        <f>'Input spectra'!Y226</f>
        <v>4.0430107021733802E-2</v>
      </c>
      <c r="C227">
        <f>'Input spectra'!F226</f>
        <v>0</v>
      </c>
      <c r="D227">
        <f t="shared" si="289"/>
        <v>2.0653927966864227E-2</v>
      </c>
      <c r="E227">
        <f t="shared" si="289"/>
        <v>2.0420785968690697E-2</v>
      </c>
      <c r="F227">
        <f t="shared" si="289"/>
        <v>2.0189189109874391E-2</v>
      </c>
      <c r="G227">
        <f t="shared" si="289"/>
        <v>1.9959128717160889E-2</v>
      </c>
      <c r="H227">
        <f t="shared" si="289"/>
        <v>1.9730596162131415E-2</v>
      </c>
      <c r="I227">
        <f t="shared" si="289"/>
        <v>1.950358286098226E-2</v>
      </c>
      <c r="J227">
        <f t="shared" si="289"/>
        <v>1.9278080274305213E-2</v>
      </c>
      <c r="K227">
        <f t="shared" si="289"/>
        <v>1.905407990686904E-2</v>
      </c>
      <c r="L227">
        <f t="shared" si="289"/>
        <v>1.8831573307402004E-2</v>
      </c>
      <c r="M227">
        <f t="shared" si="289"/>
        <v>1.8610552068375457E-2</v>
      </c>
      <c r="N227">
        <f t="shared" si="292"/>
        <v>1.8391007825788411E-2</v>
      </c>
      <c r="O227">
        <f t="shared" si="292"/>
        <v>1.8172932258953143E-2</v>
      </c>
      <c r="P227">
        <f t="shared" si="292"/>
        <v>1.7956317090281879E-2</v>
      </c>
      <c r="Q227">
        <f t="shared" si="292"/>
        <v>1.7741154085074415E-2</v>
      </c>
      <c r="R227">
        <f t="shared" si="292"/>
        <v>1.7527435051306797E-2</v>
      </c>
      <c r="S227">
        <f t="shared" si="292"/>
        <v>1.7315151839420992E-2</v>
      </c>
      <c r="T227">
        <f t="shared" si="292"/>
        <v>1.7104296342115594E-2</v>
      </c>
      <c r="U227">
        <f t="shared" si="292"/>
        <v>1.6894860494137461E-2</v>
      </c>
      <c r="V227">
        <f t="shared" si="292"/>
        <v>1.6686836272074408E-2</v>
      </c>
      <c r="W227">
        <f t="shared" si="292"/>
        <v>1.6480215694148873E-2</v>
      </c>
      <c r="X227">
        <f t="shared" si="292"/>
        <v>1.6274990820012537E-2</v>
      </c>
      <c r="Y227">
        <f t="shared" si="292"/>
        <v>1.6071153750541956E-2</v>
      </c>
      <c r="Z227">
        <f t="shared" si="292"/>
        <v>1.5868696627635171E-2</v>
      </c>
      <c r="AA227">
        <f t="shared" si="292"/>
        <v>1.5667611634009253E-2</v>
      </c>
      <c r="AB227">
        <f t="shared" si="292"/>
        <v>1.5467890992998843E-2</v>
      </c>
      <c r="AC227">
        <f t="shared" si="292"/>
        <v>1.5269526968355655E-2</v>
      </c>
      <c r="AD227">
        <f t="shared" si="284"/>
        <v>1.5072511864048914E-2</v>
      </c>
      <c r="AE227">
        <f t="shared" si="284"/>
        <v>1.4876838024066771E-2</v>
      </c>
      <c r="AF227">
        <f t="shared" si="284"/>
        <v>1.4682497832218646E-2</v>
      </c>
      <c r="AG227">
        <f t="shared" si="284"/>
        <v>1.4489483711938514E-2</v>
      </c>
      <c r="AH227">
        <f t="shared" si="284"/>
        <v>1.4297788126089164E-2</v>
      </c>
      <c r="AI227">
        <f t="shared" si="284"/>
        <v>1.4107403576767341E-2</v>
      </c>
      <c r="AJ227">
        <f t="shared" ref="AH227:AQ247" si="296">AJ$2*EXP(- AJ$1 * ($C227*_c3+$B227))</f>
        <v>1.391832260510986E-2</v>
      </c>
      <c r="AK227">
        <f t="shared" si="296"/>
        <v>1.373053779110062E-2</v>
      </c>
      <c r="AL227">
        <f t="shared" si="296"/>
        <v>1.3544041753378557E-2</v>
      </c>
      <c r="AM227">
        <f t="shared" si="296"/>
        <v>1.335882714904651E-2</v>
      </c>
      <c r="AN227">
        <f t="shared" si="296"/>
        <v>1.3174886673480985E-2</v>
      </c>
      <c r="AO227">
        <f t="shared" si="296"/>
        <v>1.2992213060142853E-2</v>
      </c>
      <c r="AP227">
        <f t="shared" si="296"/>
        <v>1.2810799080388943E-2</v>
      </c>
      <c r="AQ227">
        <f t="shared" si="296"/>
        <v>1.263063754328451E-2</v>
      </c>
      <c r="AR227">
        <f t="shared" si="293"/>
        <v>1.2451721295416645E-2</v>
      </c>
      <c r="AS227">
        <f t="shared" si="293"/>
        <v>1.2274043220708551E-2</v>
      </c>
      <c r="AT227">
        <f t="shared" si="293"/>
        <v>1.2097596240234687E-2</v>
      </c>
      <c r="AU227">
        <f t="shared" si="293"/>
        <v>1.1922373312036855E-2</v>
      </c>
      <c r="AV227">
        <f t="shared" si="293"/>
        <v>1.1748367430941094E-2</v>
      </c>
      <c r="AW227">
        <f t="shared" si="293"/>
        <v>1.1575571628375513E-2</v>
      </c>
      <c r="AX227">
        <f t="shared" si="293"/>
        <v>1.0294333373918161E-2</v>
      </c>
      <c r="AY227">
        <f t="shared" si="293"/>
        <v>8.8000308943874221E-3</v>
      </c>
      <c r="AZ227">
        <f t="shared" si="293"/>
        <v>7.9251085671573542E-3</v>
      </c>
      <c r="BA227">
        <f t="shared" si="293"/>
        <v>7.2626987650692854E-3</v>
      </c>
      <c r="BB227">
        <f t="shared" si="293"/>
        <v>6.7215877944919221E-3</v>
      </c>
      <c r="BC227">
        <f t="shared" si="293"/>
        <v>6.2622615017940246E-3</v>
      </c>
      <c r="BD227">
        <f t="shared" si="293"/>
        <v>5.8630807850200565E-3</v>
      </c>
      <c r="BE227">
        <f t="shared" si="293"/>
        <v>5.5105629866542922E-3</v>
      </c>
      <c r="BF227">
        <f t="shared" si="293"/>
        <v>5.1955836600887434E-3</v>
      </c>
      <c r="BG227">
        <f t="shared" si="293"/>
        <v>4.9116019875310732E-3</v>
      </c>
      <c r="BH227">
        <f t="shared" si="285"/>
        <v>4.6537264931346984E-3</v>
      </c>
      <c r="BI227">
        <f t="shared" si="285"/>
        <v>4.4181787877344879E-3</v>
      </c>
      <c r="BJ227">
        <f t="shared" si="285"/>
        <v>4.2019648815018453E-3</v>
      </c>
      <c r="BK227">
        <f t="shared" si="285"/>
        <v>4.0026630233435077E-3</v>
      </c>
      <c r="BL227">
        <f t="shared" si="285"/>
        <v>3.81828090148713E-3</v>
      </c>
      <c r="BM227">
        <f t="shared" si="285"/>
        <v>3.6471561479886785E-3</v>
      </c>
      <c r="BN227">
        <f t="shared" ref="BL227:CA247" si="297">BN$2*EXP(- BN$1 * ($C227*_c3+$B227))</f>
        <v>3.4878849731972161E-3</v>
      </c>
      <c r="BO227">
        <f t="shared" si="297"/>
        <v>3.3392696964855157E-3</v>
      </c>
      <c r="BP227">
        <f t="shared" si="297"/>
        <v>3.200279340493474E-3</v>
      </c>
      <c r="BQ227">
        <f t="shared" si="297"/>
        <v>3.0700194841198811E-3</v>
      </c>
      <c r="BR227">
        <f t="shared" si="297"/>
        <v>2.9477088220202967E-3</v>
      </c>
      <c r="BS227">
        <f t="shared" si="297"/>
        <v>2.8326606760205766E-3</v>
      </c>
      <c r="BT227">
        <f t="shared" si="297"/>
        <v>2.7242682257225758E-3</v>
      </c>
      <c r="BU227">
        <f t="shared" si="297"/>
        <v>2.6219925752893262E-3</v>
      </c>
      <c r="BV227">
        <f t="shared" si="287"/>
        <v>2.5253530128147264E-3</v>
      </c>
      <c r="BW227">
        <f t="shared" si="287"/>
        <v>2.4339189857788845E-3</v>
      </c>
      <c r="BX227">
        <f t="shared" si="287"/>
        <v>2.3473034347596539E-3</v>
      </c>
      <c r="BY227">
        <f t="shared" si="287"/>
        <v>2.2651572131920485E-3</v>
      </c>
      <c r="BZ227">
        <f t="shared" si="287"/>
        <v>2.1871643836423042E-3</v>
      </c>
      <c r="CA227">
        <f t="shared" si="287"/>
        <v>2.1130382275525174E-3</v>
      </c>
      <c r="CB227">
        <f t="shared" si="287"/>
        <v>2.0425178403169816E-3</v>
      </c>
      <c r="CC227">
        <f t="shared" si="287"/>
        <v>1.975365210054598E-3</v>
      </c>
      <c r="CD227">
        <f t="shared" si="287"/>
        <v>1.9113626987752629E-3</v>
      </c>
      <c r="CE227">
        <f t="shared" si="287"/>
        <v>1.8503108603890948E-3</v>
      </c>
      <c r="CF227">
        <f t="shared" si="290"/>
        <v>1.7920265423180925E-3</v>
      </c>
      <c r="CG227">
        <f t="shared" si="290"/>
        <v>1.7363412271723172E-3</v>
      </c>
      <c r="CH227">
        <f t="shared" si="290"/>
        <v>1.6830995786593463E-3</v>
      </c>
      <c r="CI227">
        <f t="shared" si="290"/>
        <v>1.6321581620618187E-3</v>
      </c>
      <c r="CJ227">
        <f t="shared" si="290"/>
        <v>1.5833843145852372E-3</v>
      </c>
      <c r="CK227">
        <f t="shared" si="290"/>
        <v>1.5366551449055425E-3</v>
      </c>
      <c r="CL227">
        <f t="shared" si="290"/>
        <v>1.4918566445310264E-3</v>
      </c>
      <c r="CM227">
        <f t="shared" si="290"/>
        <v>1.4488828962879734E-3</v>
      </c>
      <c r="CN227">
        <f t="shared" si="290"/>
        <v>1.4076353674619653E-3</v>
      </c>
      <c r="CO227">
        <f t="shared" si="290"/>
        <v>1.3680222769691325E-3</v>
      </c>
      <c r="CP227">
        <f t="shared" si="294"/>
        <v>1.3299580274661574E-3</v>
      </c>
      <c r="CQ227">
        <f t="shared" si="294"/>
        <v>1.293362694591849E-3</v>
      </c>
      <c r="CR227">
        <f t="shared" si="294"/>
        <v>8.3304287180166882E-4</v>
      </c>
      <c r="CS227">
        <f t="shared" si="294"/>
        <v>5.4128768125162293E-4</v>
      </c>
      <c r="CT227">
        <f t="shared" si="294"/>
        <v>3.7501036118589641E-4</v>
      </c>
      <c r="CU227">
        <f t="shared" si="294"/>
        <v>2.6098216613933215E-4</v>
      </c>
      <c r="CV227">
        <f t="shared" si="294"/>
        <v>1.7827063953830918E-4</v>
      </c>
      <c r="CW227">
        <f t="shared" si="294"/>
        <v>1.1723245688704674E-4</v>
      </c>
      <c r="CX227">
        <f t="shared" si="294"/>
        <v>7.242754863157019E-5</v>
      </c>
      <c r="CY227">
        <f t="shared" si="294"/>
        <v>4.0404117904723096E-5</v>
      </c>
      <c r="CZ227">
        <f t="shared" si="294"/>
        <v>1.8794869706908189E-5</v>
      </c>
      <c r="DA227">
        <f t="shared" si="294"/>
        <v>5.8837241071622953E-6</v>
      </c>
      <c r="DB227">
        <f t="shared" si="294"/>
        <v>3.7388878743147839E-7</v>
      </c>
      <c r="DC227">
        <f t="shared" si="294"/>
        <v>0</v>
      </c>
      <c r="DD227">
        <f t="shared" si="294"/>
        <v>0</v>
      </c>
      <c r="DE227">
        <f t="shared" si="294"/>
        <v>0</v>
      </c>
      <c r="DF227">
        <f t="shared" si="286"/>
        <v>0</v>
      </c>
      <c r="DG227">
        <f t="shared" si="286"/>
        <v>0</v>
      </c>
      <c r="DH227">
        <f t="shared" si="286"/>
        <v>0</v>
      </c>
      <c r="DI227">
        <f t="shared" si="286"/>
        <v>0</v>
      </c>
      <c r="DJ227">
        <f t="shared" si="286"/>
        <v>0</v>
      </c>
      <c r="DK227">
        <f t="shared" si="286"/>
        <v>0</v>
      </c>
      <c r="DL227">
        <f t="shared" ref="DJ227:DY247" si="298">DL$2*EXP(- DL$1 * ($C227*_c3+$B227))</f>
        <v>0</v>
      </c>
      <c r="DM227">
        <f t="shared" si="298"/>
        <v>0</v>
      </c>
      <c r="DN227">
        <f t="shared" si="298"/>
        <v>0</v>
      </c>
      <c r="DO227">
        <f t="shared" si="298"/>
        <v>0</v>
      </c>
      <c r="DP227">
        <f t="shared" si="298"/>
        <v>0</v>
      </c>
      <c r="DQ227">
        <f t="shared" si="298"/>
        <v>0</v>
      </c>
      <c r="DR227">
        <f t="shared" si="298"/>
        <v>0</v>
      </c>
      <c r="DS227">
        <f t="shared" si="298"/>
        <v>0</v>
      </c>
      <c r="DT227">
        <f t="shared" si="288"/>
        <v>0</v>
      </c>
      <c r="DU227">
        <f t="shared" si="288"/>
        <v>0</v>
      </c>
      <c r="DV227">
        <f t="shared" si="288"/>
        <v>0</v>
      </c>
      <c r="DW227">
        <f t="shared" si="288"/>
        <v>0</v>
      </c>
      <c r="DX227">
        <f t="shared" si="288"/>
        <v>0</v>
      </c>
      <c r="DY227">
        <f t="shared" si="288"/>
        <v>0</v>
      </c>
      <c r="DZ227">
        <f t="shared" si="288"/>
        <v>0</v>
      </c>
      <c r="EA227">
        <f t="shared" si="288"/>
        <v>0</v>
      </c>
      <c r="EB227">
        <f t="shared" si="288"/>
        <v>0</v>
      </c>
      <c r="EC227">
        <f t="shared" si="288"/>
        <v>0</v>
      </c>
      <c r="ED227">
        <f t="shared" si="291"/>
        <v>0</v>
      </c>
      <c r="EE227">
        <f t="shared" si="291"/>
        <v>0</v>
      </c>
      <c r="EF227">
        <f t="shared" si="291"/>
        <v>0</v>
      </c>
      <c r="EG227">
        <f t="shared" si="291"/>
        <v>0</v>
      </c>
      <c r="EH227">
        <f t="shared" si="291"/>
        <v>0</v>
      </c>
      <c r="EI227">
        <f t="shared" si="291"/>
        <v>0</v>
      </c>
      <c r="EJ227">
        <f t="shared" si="291"/>
        <v>0</v>
      </c>
      <c r="EK227">
        <f t="shared" si="291"/>
        <v>0</v>
      </c>
      <c r="EL227">
        <f t="shared" si="291"/>
        <v>0</v>
      </c>
      <c r="EM227">
        <f t="shared" si="291"/>
        <v>0</v>
      </c>
      <c r="EN227">
        <f t="shared" si="295"/>
        <v>0</v>
      </c>
      <c r="EO227">
        <f t="shared" si="295"/>
        <v>0</v>
      </c>
      <c r="EP227">
        <f t="shared" si="295"/>
        <v>0</v>
      </c>
      <c r="EQ227">
        <f t="shared" si="295"/>
        <v>0</v>
      </c>
      <c r="ER227">
        <f t="shared" si="295"/>
        <v>0</v>
      </c>
      <c r="ES227">
        <f t="shared" si="295"/>
        <v>0</v>
      </c>
      <c r="ET227">
        <f t="shared" si="295"/>
        <v>0</v>
      </c>
      <c r="EU227">
        <f t="shared" si="295"/>
        <v>0</v>
      </c>
      <c r="EV227">
        <f t="shared" si="295"/>
        <v>0</v>
      </c>
      <c r="EW227">
        <f t="shared" si="295"/>
        <v>0</v>
      </c>
      <c r="EX227">
        <f t="shared" si="295"/>
        <v>0</v>
      </c>
      <c r="EZ227">
        <f t="shared" si="266"/>
        <v>0.89098952542316634</v>
      </c>
      <c r="FB227">
        <f t="shared" si="267"/>
        <v>1.0006049597395428E-2</v>
      </c>
      <c r="FC227">
        <f t="shared" si="268"/>
        <v>0.24873658066761389</v>
      </c>
    </row>
    <row r="228" spans="1:159" x14ac:dyDescent="0.25">
      <c r="A228">
        <v>1405</v>
      </c>
      <c r="B228" s="19">
        <f>'Input spectra'!Y227</f>
        <v>4.0377589682580199E-2</v>
      </c>
      <c r="C228">
        <f>'Input spectra'!F227</f>
        <v>0</v>
      </c>
      <c r="D228">
        <f t="shared" si="289"/>
        <v>2.0653927966864227E-2</v>
      </c>
      <c r="E228">
        <f t="shared" si="289"/>
        <v>2.0420893213506559E-2</v>
      </c>
      <c r="F228">
        <f t="shared" si="289"/>
        <v>2.0189401167486402E-2</v>
      </c>
      <c r="G228">
        <f t="shared" si="289"/>
        <v>1.9959443179737708E-2</v>
      </c>
      <c r="H228">
        <f t="shared" si="289"/>
        <v>1.9731010645849055E-2</v>
      </c>
      <c r="I228">
        <f t="shared" si="289"/>
        <v>1.9504095005844262E-2</v>
      </c>
      <c r="J228">
        <f t="shared" si="289"/>
        <v>1.927868774396397E-2</v>
      </c>
      <c r="K228">
        <f t="shared" si="289"/>
        <v>1.9054780388448267E-2</v>
      </c>
      <c r="L228">
        <f t="shared" si="289"/>
        <v>1.8832364511320403E-2</v>
      </c>
      <c r="M228">
        <f t="shared" si="289"/>
        <v>1.8611431728171448E-2</v>
      </c>
      <c r="N228">
        <f t="shared" si="292"/>
        <v>1.8391973697946068E-2</v>
      </c>
      <c r="O228">
        <f t="shared" si="292"/>
        <v>1.8173982122729228E-2</v>
      </c>
      <c r="P228">
        <f t="shared" si="292"/>
        <v>1.795744874753398E-2</v>
      </c>
      <c r="Q228">
        <f t="shared" si="292"/>
        <v>1.7742365360090238E-2</v>
      </c>
      <c r="R228">
        <f t="shared" si="292"/>
        <v>1.752872379063454E-2</v>
      </c>
      <c r="S228">
        <f t="shared" si="292"/>
        <v>1.7316515911700841E-2</v>
      </c>
      <c r="T228">
        <f t="shared" si="292"/>
        <v>1.710573363791228E-2</v>
      </c>
      <c r="U228">
        <f t="shared" si="292"/>
        <v>1.6896368925773939E-2</v>
      </c>
      <c r="V228">
        <f t="shared" si="292"/>
        <v>1.6688413773466613E-2</v>
      </c>
      <c r="W228">
        <f t="shared" si="292"/>
        <v>1.648186022064153E-2</v>
      </c>
      <c r="X228">
        <f t="shared" si="292"/>
        <v>1.6276700348216069E-2</v>
      </c>
      <c r="Y228">
        <f t="shared" si="292"/>
        <v>1.6072926278170443E-2</v>
      </c>
      <c r="Z228">
        <f t="shared" si="292"/>
        <v>1.5870530173345353E-2</v>
      </c>
      <c r="AA228">
        <f t="shared" si="292"/>
        <v>1.5669504237240603E-2</v>
      </c>
      <c r="AB228">
        <f t="shared" si="292"/>
        <v>1.5469840713814688E-2</v>
      </c>
      <c r="AC228">
        <f t="shared" si="292"/>
        <v>1.5271531887285316E-2</v>
      </c>
      <c r="AD228">
        <f t="shared" ref="AD228:AG247" si="299">AD$2*EXP(- AD$1 * ($C228*_c3+$B228))</f>
        <v>1.5074570081930879E-2</v>
      </c>
      <c r="AE228">
        <f t="shared" si="299"/>
        <v>1.4878947661892915E-2</v>
      </c>
      <c r="AF228">
        <f t="shared" si="299"/>
        <v>1.4684657030979452E-2</v>
      </c>
      <c r="AG228">
        <f t="shared" si="299"/>
        <v>1.4491690632469316E-2</v>
      </c>
      <c r="AH228">
        <f t="shared" si="296"/>
        <v>1.4300040948917387E-2</v>
      </c>
      <c r="AI228">
        <f t="shared" si="296"/>
        <v>1.4109700501960762E-2</v>
      </c>
      <c r="AJ228">
        <f t="shared" si="296"/>
        <v>1.3920661852125848E-2</v>
      </c>
      <c r="AK228">
        <f t="shared" si="296"/>
        <v>1.3732917598636369E-2</v>
      </c>
      <c r="AL228">
        <f t="shared" si="296"/>
        <v>1.3546460379222308E-2</v>
      </c>
      <c r="AM228">
        <f t="shared" si="296"/>
        <v>1.3361282869929752E-2</v>
      </c>
      <c r="AN228">
        <f t="shared" si="296"/>
        <v>1.3177377784931615E-2</v>
      </c>
      <c r="AO228">
        <f t="shared" si="296"/>
        <v>1.2994737876339323E-2</v>
      </c>
      <c r="AP228">
        <f t="shared" si="296"/>
        <v>1.2813355934015348E-2</v>
      </c>
      <c r="AQ228">
        <f t="shared" si="296"/>
        <v>1.2633224785386641E-2</v>
      </c>
      <c r="AR228">
        <f t="shared" si="293"/>
        <v>1.2454337295258997E-2</v>
      </c>
      <c r="AS228">
        <f t="shared" si="293"/>
        <v>1.2276686365632254E-2</v>
      </c>
      <c r="AT228">
        <f t="shared" si="293"/>
        <v>1.21002649355164E-2</v>
      </c>
      <c r="AU228">
        <f t="shared" si="293"/>
        <v>1.1925065980748573E-2</v>
      </c>
      <c r="AV228">
        <f t="shared" si="293"/>
        <v>1.1751082513810891E-2</v>
      </c>
      <c r="AW228">
        <f t="shared" si="293"/>
        <v>1.1578307583649203E-2</v>
      </c>
      <c r="AX228">
        <f t="shared" si="293"/>
        <v>1.0296820576921946E-2</v>
      </c>
      <c r="AY228">
        <f t="shared" si="293"/>
        <v>8.8022032872569836E-3</v>
      </c>
      <c r="AZ228">
        <f t="shared" si="293"/>
        <v>7.9271066059321688E-3</v>
      </c>
      <c r="BA228">
        <f t="shared" si="293"/>
        <v>7.2645679518721839E-3</v>
      </c>
      <c r="BB228">
        <f t="shared" si="293"/>
        <v>6.7233530257741741E-3</v>
      </c>
      <c r="BC228">
        <f t="shared" si="293"/>
        <v>6.2639390007202421E-3</v>
      </c>
      <c r="BD228">
        <f t="shared" si="293"/>
        <v>5.8646821533598495E-3</v>
      </c>
      <c r="BE228">
        <f t="shared" si="293"/>
        <v>5.5120970206954381E-3</v>
      </c>
      <c r="BF228">
        <f t="shared" si="293"/>
        <v>5.1970573034743669E-3</v>
      </c>
      <c r="BG228">
        <f t="shared" si="293"/>
        <v>4.9130208859128359E-3</v>
      </c>
      <c r="BH228">
        <f t="shared" ref="BH228:BK247" si="300">BH$2*EXP(- BH$1 * ($C228*_c3+$B228))</f>
        <v>4.6550953418744356E-3</v>
      </c>
      <c r="BI228">
        <f t="shared" si="300"/>
        <v>4.4195015623750018E-3</v>
      </c>
      <c r="BJ228">
        <f t="shared" si="300"/>
        <v>4.2032449973397543E-3</v>
      </c>
      <c r="BK228">
        <f t="shared" si="300"/>
        <v>4.0039034498560236E-3</v>
      </c>
      <c r="BL228">
        <f t="shared" si="297"/>
        <v>3.8194842467851754E-3</v>
      </c>
      <c r="BM228">
        <f t="shared" si="297"/>
        <v>3.6483247226703625E-3</v>
      </c>
      <c r="BN228">
        <f t="shared" si="297"/>
        <v>3.4890208396265066E-3</v>
      </c>
      <c r="BO228">
        <f t="shared" si="297"/>
        <v>3.3403747074997928E-3</v>
      </c>
      <c r="BP228">
        <f t="shared" si="297"/>
        <v>3.2013551702777124E-3</v>
      </c>
      <c r="BQ228">
        <f t="shared" si="297"/>
        <v>3.0710676531665749E-3</v>
      </c>
      <c r="BR228">
        <f t="shared" si="297"/>
        <v>2.9487307175498898E-3</v>
      </c>
      <c r="BS228">
        <f t="shared" si="297"/>
        <v>2.8336575688663046E-3</v>
      </c>
      <c r="BT228">
        <f t="shared" si="297"/>
        <v>2.7252412844253962E-3</v>
      </c>
      <c r="BU228">
        <f t="shared" si="297"/>
        <v>2.6229428779653559E-3</v>
      </c>
      <c r="BV228">
        <f t="shared" si="287"/>
        <v>2.5262815572252512E-3</v>
      </c>
      <c r="BW228">
        <f t="shared" si="287"/>
        <v>2.4348266979359184E-3</v>
      </c>
      <c r="BX228">
        <f t="shared" si="287"/>
        <v>2.3481911763278203E-3</v>
      </c>
      <c r="BY228">
        <f t="shared" si="287"/>
        <v>2.2660257878930981E-3</v>
      </c>
      <c r="BZ228">
        <f t="shared" si="287"/>
        <v>2.1880145428270987E-3</v>
      </c>
      <c r="CA228">
        <f t="shared" si="287"/>
        <v>2.1138706750732945E-3</v>
      </c>
      <c r="CB228">
        <f t="shared" si="287"/>
        <v>2.0433332368078008E-3</v>
      </c>
      <c r="CC228">
        <f t="shared" si="287"/>
        <v>1.9761641767082837E-3</v>
      </c>
      <c r="CD228">
        <f t="shared" si="287"/>
        <v>1.9121458206896387E-3</v>
      </c>
      <c r="CE228">
        <f t="shared" si="287"/>
        <v>1.8510786895428975E-3</v>
      </c>
      <c r="CF228">
        <f t="shared" si="290"/>
        <v>1.7927796002269673E-3</v>
      </c>
      <c r="CG228">
        <f t="shared" si="290"/>
        <v>1.7370800072671957E-3</v>
      </c>
      <c r="CH228">
        <f t="shared" si="290"/>
        <v>1.6838245484229169E-3</v>
      </c>
      <c r="CI228">
        <f t="shared" si="290"/>
        <v>1.632869764953356E-3</v>
      </c>
      <c r="CJ228">
        <f t="shared" si="290"/>
        <v>1.5840829717795979E-3</v>
      </c>
      <c r="CK228">
        <f t="shared" si="290"/>
        <v>1.537341256868402E-3</v>
      </c>
      <c r="CL228">
        <f t="shared" si="290"/>
        <v>1.492530592449338E-3</v>
      </c>
      <c r="CM228">
        <f t="shared" si="290"/>
        <v>1.4495450433720234E-3</v>
      </c>
      <c r="CN228">
        <f t="shared" si="290"/>
        <v>1.4082860601332126E-3</v>
      </c>
      <c r="CO228">
        <f t="shared" si="290"/>
        <v>1.368661845946154E-3</v>
      </c>
      <c r="CP228">
        <f t="shared" si="294"/>
        <v>1.3305867887594637E-3</v>
      </c>
      <c r="CQ228">
        <f t="shared" si="294"/>
        <v>1.2939809504169707E-3</v>
      </c>
      <c r="CR228">
        <f t="shared" si="294"/>
        <v>8.3344546164565154E-4</v>
      </c>
      <c r="CS228">
        <f t="shared" si="294"/>
        <v>5.415521168182641E-4</v>
      </c>
      <c r="CT228">
        <f t="shared" si="294"/>
        <v>3.7519553562446952E-4</v>
      </c>
      <c r="CU228">
        <f t="shared" si="294"/>
        <v>2.6111240647089571E-4</v>
      </c>
      <c r="CV228">
        <f t="shared" si="294"/>
        <v>1.7836054027539541E-4</v>
      </c>
      <c r="CW228">
        <f t="shared" si="294"/>
        <v>1.1729219244691736E-4</v>
      </c>
      <c r="CX228">
        <f t="shared" si="294"/>
        <v>7.246483450663475E-5</v>
      </c>
      <c r="CY228">
        <f t="shared" si="294"/>
        <v>4.0425130342616251E-5</v>
      </c>
      <c r="CZ228">
        <f t="shared" si="294"/>
        <v>1.8804742864708605E-5</v>
      </c>
      <c r="DA228">
        <f t="shared" si="294"/>
        <v>5.8868458101016034E-6</v>
      </c>
      <c r="DB228">
        <f t="shared" si="294"/>
        <v>3.7408912465609921E-7</v>
      </c>
      <c r="DC228">
        <f t="shared" si="294"/>
        <v>0</v>
      </c>
      <c r="DD228">
        <f t="shared" si="294"/>
        <v>0</v>
      </c>
      <c r="DE228">
        <f t="shared" si="294"/>
        <v>0</v>
      </c>
      <c r="DF228">
        <f t="shared" ref="DF228:DI247" si="301">DF$2*EXP(- DF$1 * ($C228*_c3+$B228))</f>
        <v>0</v>
      </c>
      <c r="DG228">
        <f t="shared" si="301"/>
        <v>0</v>
      </c>
      <c r="DH228">
        <f t="shared" si="301"/>
        <v>0</v>
      </c>
      <c r="DI228">
        <f t="shared" si="301"/>
        <v>0</v>
      </c>
      <c r="DJ228">
        <f t="shared" si="298"/>
        <v>0</v>
      </c>
      <c r="DK228">
        <f t="shared" si="298"/>
        <v>0</v>
      </c>
      <c r="DL228">
        <f t="shared" si="298"/>
        <v>0</v>
      </c>
      <c r="DM228">
        <f t="shared" si="298"/>
        <v>0</v>
      </c>
      <c r="DN228">
        <f t="shared" si="298"/>
        <v>0</v>
      </c>
      <c r="DO228">
        <f t="shared" si="298"/>
        <v>0</v>
      </c>
      <c r="DP228">
        <f t="shared" si="298"/>
        <v>0</v>
      </c>
      <c r="DQ228">
        <f t="shared" si="298"/>
        <v>0</v>
      </c>
      <c r="DR228">
        <f t="shared" si="298"/>
        <v>0</v>
      </c>
      <c r="DS228">
        <f t="shared" si="298"/>
        <v>0</v>
      </c>
      <c r="DT228">
        <f t="shared" si="288"/>
        <v>0</v>
      </c>
      <c r="DU228">
        <f t="shared" si="288"/>
        <v>0</v>
      </c>
      <c r="DV228">
        <f t="shared" si="288"/>
        <v>0</v>
      </c>
      <c r="DW228">
        <f t="shared" si="288"/>
        <v>0</v>
      </c>
      <c r="DX228">
        <f t="shared" si="288"/>
        <v>0</v>
      </c>
      <c r="DY228">
        <f t="shared" si="288"/>
        <v>0</v>
      </c>
      <c r="DZ228">
        <f t="shared" si="288"/>
        <v>0</v>
      </c>
      <c r="EA228">
        <f t="shared" si="288"/>
        <v>0</v>
      </c>
      <c r="EB228">
        <f t="shared" si="288"/>
        <v>0</v>
      </c>
      <c r="EC228">
        <f t="shared" si="288"/>
        <v>0</v>
      </c>
      <c r="ED228">
        <f t="shared" si="291"/>
        <v>0</v>
      </c>
      <c r="EE228">
        <f t="shared" si="291"/>
        <v>0</v>
      </c>
      <c r="EF228">
        <f t="shared" si="291"/>
        <v>0</v>
      </c>
      <c r="EG228">
        <f t="shared" si="291"/>
        <v>0</v>
      </c>
      <c r="EH228">
        <f t="shared" si="291"/>
        <v>0</v>
      </c>
      <c r="EI228">
        <f t="shared" si="291"/>
        <v>0</v>
      </c>
      <c r="EJ228">
        <f t="shared" si="291"/>
        <v>0</v>
      </c>
      <c r="EK228">
        <f t="shared" si="291"/>
        <v>0</v>
      </c>
      <c r="EL228">
        <f t="shared" si="291"/>
        <v>0</v>
      </c>
      <c r="EM228">
        <f t="shared" si="291"/>
        <v>0</v>
      </c>
      <c r="EN228">
        <f t="shared" si="295"/>
        <v>0</v>
      </c>
      <c r="EO228">
        <f t="shared" si="295"/>
        <v>0</v>
      </c>
      <c r="EP228">
        <f t="shared" si="295"/>
        <v>0</v>
      </c>
      <c r="EQ228">
        <f t="shared" si="295"/>
        <v>0</v>
      </c>
      <c r="ER228">
        <f t="shared" si="295"/>
        <v>0</v>
      </c>
      <c r="ES228">
        <f t="shared" si="295"/>
        <v>0</v>
      </c>
      <c r="ET228">
        <f t="shared" si="295"/>
        <v>0</v>
      </c>
      <c r="EU228">
        <f t="shared" si="295"/>
        <v>0</v>
      </c>
      <c r="EV228">
        <f t="shared" si="295"/>
        <v>0</v>
      </c>
      <c r="EW228">
        <f t="shared" si="295"/>
        <v>0</v>
      </c>
      <c r="EX228">
        <f t="shared" si="295"/>
        <v>0</v>
      </c>
      <c r="EZ228">
        <f t="shared" si="266"/>
        <v>0.89111903463080444</v>
      </c>
      <c r="FB228">
        <f t="shared" si="267"/>
        <v>9.9931828392259558E-3</v>
      </c>
      <c r="FC228">
        <f t="shared" si="268"/>
        <v>0.24873822175074026</v>
      </c>
    </row>
    <row r="229" spans="1:159" x14ac:dyDescent="0.25">
      <c r="A229">
        <v>1410</v>
      </c>
      <c r="B229" s="19">
        <f>'Input spectra'!Y228</f>
        <v>4.0325072343426603E-2</v>
      </c>
      <c r="C229">
        <f>'Input spectra'!F228</f>
        <v>0</v>
      </c>
      <c r="D229">
        <f t="shared" si="289"/>
        <v>2.0653927966864227E-2</v>
      </c>
      <c r="E229">
        <f t="shared" si="289"/>
        <v>2.0421000458885639E-2</v>
      </c>
      <c r="F229">
        <f t="shared" si="289"/>
        <v>2.0189613227325768E-2</v>
      </c>
      <c r="G229">
        <f t="shared" si="289"/>
        <v>1.9959757647268987E-2</v>
      </c>
      <c r="H229">
        <f t="shared" si="289"/>
        <v>1.973142513827382E-2</v>
      </c>
      <c r="I229">
        <f t="shared" si="289"/>
        <v>1.9504607164154683E-2</v>
      </c>
      <c r="J229">
        <f t="shared" si="289"/>
        <v>1.9279295232764639E-2</v>
      </c>
      <c r="K229">
        <f t="shared" si="289"/>
        <v>1.9055480895779173E-2</v>
      </c>
      <c r="L229">
        <f t="shared" si="289"/>
        <v>1.8833155748481035E-2</v>
      </c>
      <c r="M229">
        <f t="shared" si="289"/>
        <v>1.8612311429546075E-2</v>
      </c>
      <c r="N229">
        <f t="shared" si="292"/>
        <v>1.8392939620830096E-2</v>
      </c>
      <c r="O229">
        <f t="shared" si="292"/>
        <v>1.8175032047156717E-2</v>
      </c>
      <c r="P229">
        <f t="shared" si="292"/>
        <v>1.7958580476106278E-2</v>
      </c>
      <c r="Q229">
        <f t="shared" si="292"/>
        <v>1.7743576717805704E-2</v>
      </c>
      <c r="R229">
        <f t="shared" si="292"/>
        <v>1.7530012624719395E-2</v>
      </c>
      <c r="S229">
        <f t="shared" si="292"/>
        <v>1.7317880091441095E-2</v>
      </c>
      <c r="T229">
        <f t="shared" si="292"/>
        <v>1.7107171054486763E-2</v>
      </c>
      <c r="U229">
        <f t="shared" si="292"/>
        <v>1.6897877492088421E-2</v>
      </c>
      <c r="V229">
        <f t="shared" si="292"/>
        <v>1.6689991423988984E-2</v>
      </c>
      <c r="W229">
        <f t="shared" si="292"/>
        <v>1.6483504911238071E-2</v>
      </c>
      <c r="X229">
        <f t="shared" si="292"/>
        <v>1.6278410055988776E-2</v>
      </c>
      <c r="Y229">
        <f t="shared" si="292"/>
        <v>1.607469900129542E-2</v>
      </c>
      <c r="Z229">
        <f t="shared" si="292"/>
        <v>1.587236393091224E-2</v>
      </c>
      <c r="AA229">
        <f t="shared" si="292"/>
        <v>1.5671397069093079E-2</v>
      </c>
      <c r="AB229">
        <f t="shared" si="292"/>
        <v>1.5471790680391981E-2</v>
      </c>
      <c r="AC229">
        <f t="shared" si="292"/>
        <v>1.5273537069464773E-2</v>
      </c>
      <c r="AD229">
        <f t="shared" si="299"/>
        <v>1.5076628580871561E-2</v>
      </c>
      <c r="AE229">
        <f t="shared" si="299"/>
        <v>1.4881057598880197E-2</v>
      </c>
      <c r="AF229">
        <f t="shared" si="299"/>
        <v>1.4686816547270651E-2</v>
      </c>
      <c r="AG229">
        <f t="shared" si="299"/>
        <v>1.4493897889140335E-2</v>
      </c>
      <c r="AH229">
        <f t="shared" si="296"/>
        <v>1.4302294126710354E-2</v>
      </c>
      <c r="AI229">
        <f t="shared" si="296"/>
        <v>1.4111997801132663E-2</v>
      </c>
      <c r="AJ229">
        <f t="shared" si="296"/>
        <v>1.3923001492298161E-2</v>
      </c>
      <c r="AK229">
        <f t="shared" si="296"/>
        <v>1.3735297818645683E-2</v>
      </c>
      <c r="AL229">
        <f t="shared" si="296"/>
        <v>1.3548879436971915E-2</v>
      </c>
      <c r="AM229">
        <f t="shared" si="296"/>
        <v>1.336373904224222E-2</v>
      </c>
      <c r="AN229">
        <f t="shared" si="296"/>
        <v>1.3179869367402331E-2</v>
      </c>
      <c r="AO229">
        <f t="shared" si="296"/>
        <v>1.2997263183190987E-2</v>
      </c>
      <c r="AP229">
        <f t="shared" si="296"/>
        <v>1.2815913297953436E-2</v>
      </c>
      <c r="AQ229">
        <f t="shared" si="296"/>
        <v>1.2635812557455823E-2</v>
      </c>
      <c r="AR229">
        <f t="shared" si="293"/>
        <v>1.2456953844700476E-2</v>
      </c>
      <c r="AS229">
        <f t="shared" si="293"/>
        <v>1.2279330079742082E-2</v>
      </c>
      <c r="AT229">
        <f t="shared" si="293"/>
        <v>1.2102934219504691E-2</v>
      </c>
      <c r="AU229">
        <f t="shared" si="293"/>
        <v>1.1927759257599676E-2</v>
      </c>
      <c r="AV229">
        <f t="shared" si="293"/>
        <v>1.1753798224144463E-2</v>
      </c>
      <c r="AW229">
        <f t="shared" si="293"/>
        <v>1.1581044185582211E-2</v>
      </c>
      <c r="AX229">
        <f t="shared" si="293"/>
        <v>1.0299308380856218E-2</v>
      </c>
      <c r="AY229">
        <f t="shared" si="293"/>
        <v>8.8043762164077034E-3</v>
      </c>
      <c r="AZ229">
        <f t="shared" si="293"/>
        <v>7.9291051484425331E-3</v>
      </c>
      <c r="BA229">
        <f t="shared" si="293"/>
        <v>7.2664376197440917E-3</v>
      </c>
      <c r="BB229">
        <f t="shared" si="293"/>
        <v>6.7251187206435383E-3</v>
      </c>
      <c r="BC229">
        <f t="shared" si="293"/>
        <v>6.2656169490053135E-3</v>
      </c>
      <c r="BD229">
        <f t="shared" si="293"/>
        <v>5.8662839590773027E-3</v>
      </c>
      <c r="BE229">
        <f t="shared" si="293"/>
        <v>5.5136314817819587E-3</v>
      </c>
      <c r="BF229">
        <f t="shared" si="293"/>
        <v>5.1985313648351336E-3</v>
      </c>
      <c r="BG229">
        <f t="shared" si="293"/>
        <v>4.914440194196016E-3</v>
      </c>
      <c r="BH229">
        <f t="shared" si="300"/>
        <v>4.6564645932478197E-3</v>
      </c>
      <c r="BI229">
        <f t="shared" si="300"/>
        <v>4.4208247330458335E-3</v>
      </c>
      <c r="BJ229">
        <f t="shared" si="300"/>
        <v>4.2045255031610655E-3</v>
      </c>
      <c r="BK229">
        <f t="shared" si="300"/>
        <v>4.0051442607771008E-3</v>
      </c>
      <c r="BL229">
        <f t="shared" si="297"/>
        <v>3.8206879713219267E-3</v>
      </c>
      <c r="BM229">
        <f t="shared" si="297"/>
        <v>3.6494936717716571E-3</v>
      </c>
      <c r="BN229">
        <f t="shared" si="297"/>
        <v>3.4901570759626474E-3</v>
      </c>
      <c r="BO229">
        <f t="shared" si="297"/>
        <v>3.3414800841776583E-3</v>
      </c>
      <c r="BP229">
        <f t="shared" si="297"/>
        <v>3.2024313617209197E-3</v>
      </c>
      <c r="BQ229">
        <f t="shared" si="297"/>
        <v>3.0721161800801667E-3</v>
      </c>
      <c r="BR229">
        <f t="shared" si="297"/>
        <v>2.9497529673446219E-3</v>
      </c>
      <c r="BS229">
        <f t="shared" si="297"/>
        <v>2.8346548125466227E-3</v>
      </c>
      <c r="BT229">
        <f t="shared" si="297"/>
        <v>2.7262146906869588E-3</v>
      </c>
      <c r="BU229">
        <f t="shared" si="297"/>
        <v>2.6238935250646254E-3</v>
      </c>
      <c r="BV229">
        <f t="shared" si="287"/>
        <v>2.5272104430512994E-3</v>
      </c>
      <c r="BW229">
        <f t="shared" si="287"/>
        <v>2.4357347486175154E-3</v>
      </c>
      <c r="BX229">
        <f t="shared" si="287"/>
        <v>2.3490792536365991E-3</v>
      </c>
      <c r="BY229">
        <f t="shared" si="287"/>
        <v>2.2668946956491808E-3</v>
      </c>
      <c r="BZ229">
        <f t="shared" si="287"/>
        <v>2.1888650324720293E-3</v>
      </c>
      <c r="CA229">
        <f t="shared" si="287"/>
        <v>2.1147034505431196E-3</v>
      </c>
      <c r="CB229">
        <f t="shared" si="287"/>
        <v>2.0441489588142285E-3</v>
      </c>
      <c r="CC229">
        <f t="shared" si="287"/>
        <v>1.9769634665162449E-3</v>
      </c>
      <c r="CD229">
        <f t="shared" si="287"/>
        <v>1.9129292634640653E-3</v>
      </c>
      <c r="CE229">
        <f t="shared" si="287"/>
        <v>1.8518468373251115E-3</v>
      </c>
      <c r="CF229">
        <f t="shared" si="290"/>
        <v>1.7935329745910951E-3</v>
      </c>
      <c r="CG229">
        <f t="shared" si="290"/>
        <v>1.7378191016989223E-3</v>
      </c>
      <c r="CH229">
        <f t="shared" si="290"/>
        <v>1.6845498304562806E-3</v>
      </c>
      <c r="CI229">
        <f t="shared" si="290"/>
        <v>1.6335816780958768E-3</v>
      </c>
      <c r="CJ229">
        <f t="shared" si="290"/>
        <v>1.5847819372515324E-3</v>
      </c>
      <c r="CK229">
        <f t="shared" si="290"/>
        <v>1.5380276751782169E-3</v>
      </c>
      <c r="CL229">
        <f t="shared" si="290"/>
        <v>1.4932048448243797E-3</v>
      </c>
      <c r="CM229">
        <f t="shared" si="290"/>
        <v>1.4502074930607645E-3</v>
      </c>
      <c r="CN229">
        <f t="shared" si="290"/>
        <v>1.4089370535932595E-3</v>
      </c>
      <c r="CO229">
        <f t="shared" si="290"/>
        <v>1.3693017139303509E-3</v>
      </c>
      <c r="CP229">
        <f t="shared" si="294"/>
        <v>1.3312158473108456E-3</v>
      </c>
      <c r="CQ229">
        <f t="shared" si="294"/>
        <v>1.2945995017819799E-3</v>
      </c>
      <c r="CR229">
        <f t="shared" si="294"/>
        <v>8.3384824605174863E-4</v>
      </c>
      <c r="CS229">
        <f t="shared" si="294"/>
        <v>5.4181668156975699E-4</v>
      </c>
      <c r="CT229">
        <f t="shared" si="294"/>
        <v>3.7538080149937677E-4</v>
      </c>
      <c r="CU229">
        <f t="shared" si="294"/>
        <v>2.6124271179749022E-4</v>
      </c>
      <c r="CV229">
        <f t="shared" si="294"/>
        <v>1.784504863488452E-4</v>
      </c>
      <c r="CW229">
        <f t="shared" si="294"/>
        <v>1.1735195844492092E-4</v>
      </c>
      <c r="CX229">
        <f t="shared" si="294"/>
        <v>7.2502139576556887E-5</v>
      </c>
      <c r="CY229">
        <f t="shared" si="294"/>
        <v>4.0446153708171461E-5</v>
      </c>
      <c r="CZ229">
        <f t="shared" si="294"/>
        <v>1.8814621208990569E-5</v>
      </c>
      <c r="DA229">
        <f t="shared" si="294"/>
        <v>5.8899691693098089E-6</v>
      </c>
      <c r="DB229">
        <f t="shared" si="294"/>
        <v>3.7428956922548379E-7</v>
      </c>
      <c r="DC229">
        <f t="shared" si="294"/>
        <v>0</v>
      </c>
      <c r="DD229">
        <f t="shared" si="294"/>
        <v>0</v>
      </c>
      <c r="DE229">
        <f t="shared" si="294"/>
        <v>0</v>
      </c>
      <c r="DF229">
        <f t="shared" si="301"/>
        <v>0</v>
      </c>
      <c r="DG229">
        <f t="shared" si="301"/>
        <v>0</v>
      </c>
      <c r="DH229">
        <f t="shared" si="301"/>
        <v>0</v>
      </c>
      <c r="DI229">
        <f t="shared" si="301"/>
        <v>0</v>
      </c>
      <c r="DJ229">
        <f t="shared" si="298"/>
        <v>0</v>
      </c>
      <c r="DK229">
        <f t="shared" si="298"/>
        <v>0</v>
      </c>
      <c r="DL229">
        <f t="shared" si="298"/>
        <v>0</v>
      </c>
      <c r="DM229">
        <f t="shared" si="298"/>
        <v>0</v>
      </c>
      <c r="DN229">
        <f t="shared" si="298"/>
        <v>0</v>
      </c>
      <c r="DO229">
        <f t="shared" si="298"/>
        <v>0</v>
      </c>
      <c r="DP229">
        <f t="shared" si="298"/>
        <v>0</v>
      </c>
      <c r="DQ229">
        <f t="shared" si="298"/>
        <v>0</v>
      </c>
      <c r="DR229">
        <f t="shared" si="298"/>
        <v>0</v>
      </c>
      <c r="DS229">
        <f t="shared" si="298"/>
        <v>0</v>
      </c>
      <c r="DT229">
        <f t="shared" si="288"/>
        <v>0</v>
      </c>
      <c r="DU229">
        <f t="shared" si="288"/>
        <v>0</v>
      </c>
      <c r="DV229">
        <f t="shared" si="288"/>
        <v>0</v>
      </c>
      <c r="DW229">
        <f t="shared" si="288"/>
        <v>0</v>
      </c>
      <c r="DX229">
        <f t="shared" si="288"/>
        <v>0</v>
      </c>
      <c r="DY229">
        <f t="shared" si="288"/>
        <v>0</v>
      </c>
      <c r="DZ229">
        <f t="shared" si="288"/>
        <v>0</v>
      </c>
      <c r="EA229">
        <f t="shared" si="288"/>
        <v>0</v>
      </c>
      <c r="EB229">
        <f t="shared" si="288"/>
        <v>0</v>
      </c>
      <c r="EC229">
        <f t="shared" si="288"/>
        <v>0</v>
      </c>
      <c r="ED229">
        <f t="shared" si="291"/>
        <v>0</v>
      </c>
      <c r="EE229">
        <f t="shared" si="291"/>
        <v>0</v>
      </c>
      <c r="EF229">
        <f t="shared" si="291"/>
        <v>0</v>
      </c>
      <c r="EG229">
        <f t="shared" si="291"/>
        <v>0</v>
      </c>
      <c r="EH229">
        <f t="shared" si="291"/>
        <v>0</v>
      </c>
      <c r="EI229">
        <f t="shared" si="291"/>
        <v>0</v>
      </c>
      <c r="EJ229">
        <f t="shared" si="291"/>
        <v>0</v>
      </c>
      <c r="EK229">
        <f t="shared" si="291"/>
        <v>0</v>
      </c>
      <c r="EL229">
        <f t="shared" si="291"/>
        <v>0</v>
      </c>
      <c r="EM229">
        <f t="shared" si="291"/>
        <v>0</v>
      </c>
      <c r="EN229">
        <f t="shared" si="295"/>
        <v>0</v>
      </c>
      <c r="EO229">
        <f t="shared" si="295"/>
        <v>0</v>
      </c>
      <c r="EP229">
        <f t="shared" si="295"/>
        <v>0</v>
      </c>
      <c r="EQ229">
        <f t="shared" si="295"/>
        <v>0</v>
      </c>
      <c r="ER229">
        <f t="shared" si="295"/>
        <v>0</v>
      </c>
      <c r="ES229">
        <f t="shared" si="295"/>
        <v>0</v>
      </c>
      <c r="ET229">
        <f t="shared" si="295"/>
        <v>0</v>
      </c>
      <c r="EU229">
        <f t="shared" si="295"/>
        <v>0</v>
      </c>
      <c r="EV229">
        <f t="shared" si="295"/>
        <v>0</v>
      </c>
      <c r="EW229">
        <f t="shared" si="295"/>
        <v>0</v>
      </c>
      <c r="EX229">
        <f t="shared" si="295"/>
        <v>0</v>
      </c>
      <c r="EZ229">
        <f t="shared" si="266"/>
        <v>0.89124857305449889</v>
      </c>
      <c r="FB229">
        <f t="shared" si="267"/>
        <v>9.980315743188084E-3</v>
      </c>
      <c r="FC229">
        <f t="shared" si="268"/>
        <v>0.2487398628340893</v>
      </c>
    </row>
    <row r="230" spans="1:159" x14ac:dyDescent="0.25">
      <c r="A230">
        <v>1415</v>
      </c>
      <c r="B230" s="19">
        <f>'Input spectra'!Y229</f>
        <v>4.0272555004273E-2</v>
      </c>
      <c r="C230">
        <f>'Input spectra'!F229</f>
        <v>0</v>
      </c>
      <c r="D230">
        <f t="shared" si="289"/>
        <v>2.0653927966864227E-2</v>
      </c>
      <c r="E230">
        <f t="shared" si="289"/>
        <v>2.042110770482795E-2</v>
      </c>
      <c r="F230">
        <f t="shared" si="289"/>
        <v>2.0189825289392508E-2</v>
      </c>
      <c r="G230">
        <f t="shared" si="289"/>
        <v>1.9960072119754806E-2</v>
      </c>
      <c r="H230">
        <f t="shared" si="289"/>
        <v>1.973183963940589E-2</v>
      </c>
      <c r="I230">
        <f t="shared" si="289"/>
        <v>1.9505119335913878E-2</v>
      </c>
      <c r="J230">
        <f t="shared" si="289"/>
        <v>1.927990274070783E-2</v>
      </c>
      <c r="K230">
        <f t="shared" si="289"/>
        <v>1.9056181428862697E-2</v>
      </c>
      <c r="L230">
        <f t="shared" si="289"/>
        <v>1.883394701888531E-2</v>
      </c>
      <c r="M230">
        <f t="shared" si="289"/>
        <v>1.8613191172501306E-2</v>
      </c>
      <c r="N230">
        <f t="shared" si="292"/>
        <v>1.8393905594443153E-2</v>
      </c>
      <c r="O230">
        <f t="shared" si="292"/>
        <v>1.8176082032239121E-2</v>
      </c>
      <c r="P230">
        <f t="shared" si="292"/>
        <v>1.7959712276003272E-2</v>
      </c>
      <c r="Q230">
        <f t="shared" si="292"/>
        <v>1.7744788158226464E-2</v>
      </c>
      <c r="R230">
        <f t="shared" si="292"/>
        <v>1.7531301553568326E-2</v>
      </c>
      <c r="S230">
        <f t="shared" si="292"/>
        <v>1.7319244378650216E-2</v>
      </c>
      <c r="T230">
        <f t="shared" si="292"/>
        <v>1.7108608591849192E-2</v>
      </c>
      <c r="U230">
        <f t="shared" si="292"/>
        <v>1.6899386193092922E-2</v>
      </c>
      <c r="V230">
        <f t="shared" si="292"/>
        <v>1.6691569223655615E-2</v>
      </c>
      <c r="W230">
        <f t="shared" si="292"/>
        <v>1.648514976595487E-2</v>
      </c>
      <c r="X230">
        <f t="shared" si="292"/>
        <v>1.6280119943349523E-2</v>
      </c>
      <c r="Y230">
        <f t="shared" si="292"/>
        <v>1.607647191993845E-2</v>
      </c>
      <c r="Z230">
        <f t="shared" si="292"/>
        <v>1.5874197900360321E-2</v>
      </c>
      <c r="AA230">
        <f t="shared" si="292"/>
        <v>1.5673290129594297E-2</v>
      </c>
      <c r="AB230">
        <f t="shared" si="292"/>
        <v>1.5473740892761698E-2</v>
      </c>
      <c r="AC230">
        <f t="shared" si="292"/>
        <v>1.5275542514928598E-2</v>
      </c>
      <c r="AD230">
        <f t="shared" si="299"/>
        <v>1.5078687360909341E-2</v>
      </c>
      <c r="AE230">
        <f t="shared" si="299"/>
        <v>1.4883167835071034E-2</v>
      </c>
      <c r="AF230">
        <f t="shared" si="299"/>
        <v>1.4688976381138936E-2</v>
      </c>
      <c r="AG230">
        <f t="shared" si="299"/>
        <v>1.4496105482002771E-2</v>
      </c>
      <c r="AH230">
        <f t="shared" si="296"/>
        <v>1.4304547659523995E-2</v>
      </c>
      <c r="AI230">
        <f t="shared" si="296"/>
        <v>1.4114295474343935E-2</v>
      </c>
      <c r="AJ230">
        <f t="shared" si="296"/>
        <v>1.3925341525692882E-2</v>
      </c>
      <c r="AK230">
        <f t="shared" si="296"/>
        <v>1.3737678451200054E-2</v>
      </c>
      <c r="AL230">
        <f t="shared" si="296"/>
        <v>1.3551298926704508E-2</v>
      </c>
      <c r="AM230">
        <f t="shared" si="296"/>
        <v>1.3366195666066906E-2</v>
      </c>
      <c r="AN230">
        <f t="shared" si="296"/>
        <v>1.3182361420982194E-2</v>
      </c>
      <c r="AO230">
        <f t="shared" si="296"/>
        <v>1.2999788980793197E-2</v>
      </c>
      <c r="AP230">
        <f t="shared" si="296"/>
        <v>1.2818471172305064E-2</v>
      </c>
      <c r="AQ230">
        <f t="shared" si="296"/>
        <v>1.2638400859600609E-2</v>
      </c>
      <c r="AR230">
        <f t="shared" si="293"/>
        <v>1.2459570943856552E-2</v>
      </c>
      <c r="AS230">
        <f t="shared" si="293"/>
        <v>1.2281974363160607E-2</v>
      </c>
      <c r="AT230">
        <f t="shared" si="293"/>
        <v>1.2105604092329433E-2</v>
      </c>
      <c r="AU230">
        <f t="shared" si="293"/>
        <v>1.1930453142727514E-2</v>
      </c>
      <c r="AV230">
        <f t="shared" si="293"/>
        <v>1.1756514562086821E-2</v>
      </c>
      <c r="AW230">
        <f t="shared" si="293"/>
        <v>1.1583781434327379E-2</v>
      </c>
      <c r="AX230">
        <f t="shared" si="293"/>
        <v>1.0301796785866169E-2</v>
      </c>
      <c r="AY230">
        <f t="shared" si="293"/>
        <v>8.8065496819719723E-3</v>
      </c>
      <c r="AZ230">
        <f t="shared" si="293"/>
        <v>7.9311041948154533E-3</v>
      </c>
      <c r="BA230">
        <f t="shared" si="293"/>
        <v>7.2683077688088229E-3</v>
      </c>
      <c r="BB230">
        <f t="shared" si="293"/>
        <v>6.7268848792217647E-3</v>
      </c>
      <c r="BC230">
        <f t="shared" si="293"/>
        <v>6.2672953467696104E-3</v>
      </c>
      <c r="BD230">
        <f t="shared" si="293"/>
        <v>5.8678862022918769E-3</v>
      </c>
      <c r="BE230">
        <f t="shared" si="293"/>
        <v>5.5151663700327355E-3</v>
      </c>
      <c r="BF230">
        <f t="shared" si="293"/>
        <v>5.2000058442895972E-3</v>
      </c>
      <c r="BG230">
        <f t="shared" si="293"/>
        <v>4.9158599124990284E-3</v>
      </c>
      <c r="BH230">
        <f t="shared" si="300"/>
        <v>4.6578342473732812E-3</v>
      </c>
      <c r="BI230">
        <f t="shared" si="300"/>
        <v>4.4221482998655524E-3</v>
      </c>
      <c r="BJ230">
        <f t="shared" si="300"/>
        <v>4.2058063990845843E-3</v>
      </c>
      <c r="BK230">
        <f t="shared" si="300"/>
        <v>4.0063854562258664E-3</v>
      </c>
      <c r="BL230">
        <f t="shared" si="297"/>
        <v>3.8218920752169012E-3</v>
      </c>
      <c r="BM230">
        <f t="shared" si="297"/>
        <v>3.65066299541253E-3</v>
      </c>
      <c r="BN230">
        <f t="shared" si="297"/>
        <v>3.4912936823261031E-3</v>
      </c>
      <c r="BO230">
        <f t="shared" si="297"/>
        <v>3.3425858266401161E-3</v>
      </c>
      <c r="BP230">
        <f t="shared" si="297"/>
        <v>3.2035079149446725E-3</v>
      </c>
      <c r="BQ230">
        <f t="shared" si="297"/>
        <v>3.0731650649828404E-3</v>
      </c>
      <c r="BR230">
        <f t="shared" si="297"/>
        <v>2.950775571527306E-3</v>
      </c>
      <c r="BS230">
        <f t="shared" si="297"/>
        <v>2.8356524071849985E-3</v>
      </c>
      <c r="BT230">
        <f t="shared" si="297"/>
        <v>2.7271884446314061E-3</v>
      </c>
      <c r="BU230">
        <f t="shared" si="297"/>
        <v>2.6248445167119648E-3</v>
      </c>
      <c r="BV230">
        <f t="shared" si="287"/>
        <v>2.5281396704184074E-3</v>
      </c>
      <c r="BW230">
        <f t="shared" si="287"/>
        <v>2.436643137949925E-3</v>
      </c>
      <c r="BX230">
        <f t="shared" si="287"/>
        <v>2.3499676668129652E-3</v>
      </c>
      <c r="BY230">
        <f t="shared" si="287"/>
        <v>2.2677639365880071E-3</v>
      </c>
      <c r="BZ230">
        <f t="shared" si="287"/>
        <v>2.1897158527055464E-3</v>
      </c>
      <c r="CA230">
        <f t="shared" si="287"/>
        <v>2.1155365540911912E-3</v>
      </c>
      <c r="CB230">
        <f t="shared" si="287"/>
        <v>2.0449650064662144E-3</v>
      </c>
      <c r="CC230">
        <f t="shared" si="287"/>
        <v>1.9777630796091864E-3</v>
      </c>
      <c r="CD230">
        <f t="shared" si="287"/>
        <v>1.913713027230005E-3</v>
      </c>
      <c r="CE230">
        <f t="shared" si="287"/>
        <v>1.8526153038679585E-3</v>
      </c>
      <c r="CF230">
        <f t="shared" si="290"/>
        <v>1.7942866655434604E-3</v>
      </c>
      <c r="CG230">
        <f t="shared" si="290"/>
        <v>1.7385585106012415E-3</v>
      </c>
      <c r="CH230">
        <f t="shared" si="290"/>
        <v>1.685275424893944E-3</v>
      </c>
      <c r="CI230">
        <f t="shared" si="290"/>
        <v>1.6342939016246473E-3</v>
      </c>
      <c r="CJ230">
        <f t="shared" si="290"/>
        <v>1.5854812111370663E-3</v>
      </c>
      <c r="CK230">
        <f t="shared" si="290"/>
        <v>1.5387143999717706E-3</v>
      </c>
      <c r="CL230">
        <f t="shared" si="290"/>
        <v>1.493879401793691E-3</v>
      </c>
      <c r="CM230">
        <f t="shared" si="290"/>
        <v>1.4508702454924887E-3</v>
      </c>
      <c r="CN230">
        <f t="shared" si="290"/>
        <v>1.4095883479811483E-3</v>
      </c>
      <c r="CO230">
        <f t="shared" si="290"/>
        <v>1.3699418810615123E-3</v>
      </c>
      <c r="CP230">
        <f t="shared" si="294"/>
        <v>1.3318452032608371E-3</v>
      </c>
      <c r="CQ230">
        <f t="shared" si="294"/>
        <v>1.2952183488281512E-3</v>
      </c>
      <c r="CR230">
        <f t="shared" si="294"/>
        <v>8.3425122511398728E-4</v>
      </c>
      <c r="CS230">
        <f t="shared" si="294"/>
        <v>5.4208137556921259E-4</v>
      </c>
      <c r="CT230">
        <f t="shared" si="294"/>
        <v>3.7556615885576814E-4</v>
      </c>
      <c r="CU230">
        <f t="shared" si="294"/>
        <v>2.6137308215155072E-4</v>
      </c>
      <c r="CV230">
        <f t="shared" si="294"/>
        <v>1.7854047778152147E-4</v>
      </c>
      <c r="CW230">
        <f t="shared" si="294"/>
        <v>1.1741175489656718E-4</v>
      </c>
      <c r="CX230">
        <f t="shared" si="294"/>
        <v>7.2539463851218128E-5</v>
      </c>
      <c r="CY230">
        <f t="shared" si="294"/>
        <v>4.0467188007071741E-5</v>
      </c>
      <c r="CZ230">
        <f t="shared" si="294"/>
        <v>1.8824504742478599E-5</v>
      </c>
      <c r="DA230">
        <f t="shared" si="294"/>
        <v>5.8930941856656738E-6</v>
      </c>
      <c r="DB230">
        <f t="shared" si="294"/>
        <v>3.7449012119714975E-7</v>
      </c>
      <c r="DC230">
        <f t="shared" si="294"/>
        <v>0</v>
      </c>
      <c r="DD230">
        <f t="shared" si="294"/>
        <v>0</v>
      </c>
      <c r="DE230">
        <f t="shared" si="294"/>
        <v>0</v>
      </c>
      <c r="DF230">
        <f t="shared" si="301"/>
        <v>0</v>
      </c>
      <c r="DG230">
        <f t="shared" si="301"/>
        <v>0</v>
      </c>
      <c r="DH230">
        <f t="shared" si="301"/>
        <v>0</v>
      </c>
      <c r="DI230">
        <f t="shared" si="301"/>
        <v>0</v>
      </c>
      <c r="DJ230">
        <f t="shared" si="298"/>
        <v>0</v>
      </c>
      <c r="DK230">
        <f t="shared" si="298"/>
        <v>0</v>
      </c>
      <c r="DL230">
        <f t="shared" si="298"/>
        <v>0</v>
      </c>
      <c r="DM230">
        <f t="shared" si="298"/>
        <v>0</v>
      </c>
      <c r="DN230">
        <f t="shared" si="298"/>
        <v>0</v>
      </c>
      <c r="DO230">
        <f t="shared" si="298"/>
        <v>0</v>
      </c>
      <c r="DP230">
        <f t="shared" si="298"/>
        <v>0</v>
      </c>
      <c r="DQ230">
        <f t="shared" si="298"/>
        <v>0</v>
      </c>
      <c r="DR230">
        <f t="shared" si="298"/>
        <v>0</v>
      </c>
      <c r="DS230">
        <f t="shared" si="298"/>
        <v>0</v>
      </c>
      <c r="DT230">
        <f t="shared" si="288"/>
        <v>0</v>
      </c>
      <c r="DU230">
        <f t="shared" si="288"/>
        <v>0</v>
      </c>
      <c r="DV230">
        <f t="shared" si="288"/>
        <v>0</v>
      </c>
      <c r="DW230">
        <f t="shared" si="288"/>
        <v>0</v>
      </c>
      <c r="DX230">
        <f t="shared" si="288"/>
        <v>0</v>
      </c>
      <c r="DY230">
        <f t="shared" si="288"/>
        <v>0</v>
      </c>
      <c r="DZ230">
        <f t="shared" si="288"/>
        <v>0</v>
      </c>
      <c r="EA230">
        <f t="shared" si="288"/>
        <v>0</v>
      </c>
      <c r="EB230">
        <f t="shared" si="288"/>
        <v>0</v>
      </c>
      <c r="EC230">
        <f t="shared" si="288"/>
        <v>0</v>
      </c>
      <c r="ED230">
        <f t="shared" si="291"/>
        <v>0</v>
      </c>
      <c r="EE230">
        <f t="shared" si="291"/>
        <v>0</v>
      </c>
      <c r="EF230">
        <f t="shared" si="291"/>
        <v>0</v>
      </c>
      <c r="EG230">
        <f t="shared" si="291"/>
        <v>0</v>
      </c>
      <c r="EH230">
        <f t="shared" si="291"/>
        <v>0</v>
      </c>
      <c r="EI230">
        <f t="shared" si="291"/>
        <v>0</v>
      </c>
      <c r="EJ230">
        <f t="shared" si="291"/>
        <v>0</v>
      </c>
      <c r="EK230">
        <f t="shared" si="291"/>
        <v>0</v>
      </c>
      <c r="EL230">
        <f t="shared" si="291"/>
        <v>0</v>
      </c>
      <c r="EM230">
        <f t="shared" si="291"/>
        <v>0</v>
      </c>
      <c r="EN230">
        <f t="shared" si="295"/>
        <v>0</v>
      </c>
      <c r="EO230">
        <f t="shared" si="295"/>
        <v>0</v>
      </c>
      <c r="EP230">
        <f t="shared" si="295"/>
        <v>0</v>
      </c>
      <c r="EQ230">
        <f t="shared" si="295"/>
        <v>0</v>
      </c>
      <c r="ER230">
        <f t="shared" si="295"/>
        <v>0</v>
      </c>
      <c r="ES230">
        <f t="shared" si="295"/>
        <v>0</v>
      </c>
      <c r="ET230">
        <f t="shared" si="295"/>
        <v>0</v>
      </c>
      <c r="EU230">
        <f t="shared" si="295"/>
        <v>0</v>
      </c>
      <c r="EV230">
        <f t="shared" si="295"/>
        <v>0</v>
      </c>
      <c r="EW230">
        <f t="shared" si="295"/>
        <v>0</v>
      </c>
      <c r="EX230">
        <f t="shared" si="295"/>
        <v>0</v>
      </c>
      <c r="EZ230">
        <f t="shared" si="266"/>
        <v>0.89137814070245702</v>
      </c>
      <c r="FB230">
        <f t="shared" si="267"/>
        <v>9.9674483092729305E-3</v>
      </c>
      <c r="FC230">
        <f t="shared" si="268"/>
        <v>0.24874150391764946</v>
      </c>
    </row>
    <row r="231" spans="1:159" x14ac:dyDescent="0.25">
      <c r="A231">
        <v>1420</v>
      </c>
      <c r="B231" s="19">
        <f>'Input spectra'!Y230</f>
        <v>4.0220037665119397E-2</v>
      </c>
      <c r="C231">
        <f>'Input spectra'!F230</f>
        <v>0</v>
      </c>
      <c r="D231">
        <f t="shared" si="289"/>
        <v>2.0653927966864227E-2</v>
      </c>
      <c r="E231">
        <f t="shared" si="289"/>
        <v>2.0421214951333488E-2</v>
      </c>
      <c r="F231">
        <f t="shared" si="289"/>
        <v>2.0190037353686647E-2</v>
      </c>
      <c r="G231">
        <f t="shared" si="289"/>
        <v>1.9960386597195241E-2</v>
      </c>
      <c r="H231">
        <f t="shared" si="289"/>
        <v>1.9732254149245454E-2</v>
      </c>
      <c r="I231">
        <f t="shared" si="289"/>
        <v>1.9505631521122196E-2</v>
      </c>
      <c r="J231">
        <f t="shared" si="289"/>
        <v>1.9280510267794138E-2</v>
      </c>
      <c r="K231">
        <f t="shared" si="289"/>
        <v>1.9056881987699788E-2</v>
      </c>
      <c r="L231">
        <f t="shared" si="289"/>
        <v>1.883473832253461E-2</v>
      </c>
      <c r="M231">
        <f t="shared" si="289"/>
        <v>1.8614070957039101E-2</v>
      </c>
      <c r="N231">
        <f t="shared" si="292"/>
        <v>1.839487161878791E-2</v>
      </c>
      <c r="O231">
        <f t="shared" si="292"/>
        <v>1.8177132077979941E-2</v>
      </c>
      <c r="P231">
        <f t="shared" si="292"/>
        <v>1.7960844147229454E-2</v>
      </c>
      <c r="Q231">
        <f t="shared" si="292"/>
        <v>1.7745999681358166E-2</v>
      </c>
      <c r="R231">
        <f t="shared" si="292"/>
        <v>1.7532590577188298E-2</v>
      </c>
      <c r="S231">
        <f t="shared" si="292"/>
        <v>1.732060877333667E-2</v>
      </c>
      <c r="T231">
        <f t="shared" si="292"/>
        <v>1.7110046250009715E-2</v>
      </c>
      <c r="U231">
        <f t="shared" si="292"/>
        <v>1.6900895028799476E-2</v>
      </c>
      <c r="V231">
        <f t="shared" si="292"/>
        <v>1.6693147172480612E-2</v>
      </c>
      <c r="W231">
        <f t="shared" si="292"/>
        <v>1.6486794784808308E-2</v>
      </c>
      <c r="X231">
        <f t="shared" si="292"/>
        <v>1.6281830010317168E-2</v>
      </c>
      <c r="Y231">
        <f t="shared" si="292"/>
        <v>1.60782450341211E-2</v>
      </c>
      <c r="Z231">
        <f t="shared" si="292"/>
        <v>1.5876032081714071E-2</v>
      </c>
      <c r="AA231">
        <f t="shared" si="292"/>
        <v>1.5675183418771874E-2</v>
      </c>
      <c r="AB231">
        <f t="shared" si="292"/>
        <v>1.5475691350954822E-2</v>
      </c>
      <c r="AC231">
        <f t="shared" si="292"/>
        <v>1.5277548223711357E-2</v>
      </c>
      <c r="AD231">
        <f t="shared" si="299"/>
        <v>1.5080746422082602E-2</v>
      </c>
      <c r="AE231">
        <f t="shared" si="299"/>
        <v>1.4885278370507861E-2</v>
      </c>
      <c r="AF231">
        <f t="shared" si="299"/>
        <v>1.4691136532631013E-2</v>
      </c>
      <c r="AG231">
        <f t="shared" si="299"/>
        <v>1.4498313411107832E-2</v>
      </c>
      <c r="AH231">
        <f t="shared" si="296"/>
        <v>1.4306801547414247E-2</v>
      </c>
      <c r="AI231">
        <f t="shared" si="296"/>
        <v>1.4116593521655474E-2</v>
      </c>
      <c r="AJ231">
        <f t="shared" si="296"/>
        <v>1.3927681952376094E-2</v>
      </c>
      <c r="AK231">
        <f t="shared" si="296"/>
        <v>1.374005949637099E-2</v>
      </c>
      <c r="AL231">
        <f t="shared" si="296"/>
        <v>1.355371884849723E-2</v>
      </c>
      <c r="AM231">
        <f t="shared" si="296"/>
        <v>1.3368652741486808E-2</v>
      </c>
      <c r="AN231">
        <f t="shared" si="296"/>
        <v>1.3184853945760282E-2</v>
      </c>
      <c r="AO231">
        <f t="shared" si="296"/>
        <v>1.3002315269241319E-2</v>
      </c>
      <c r="AP231">
        <f t="shared" si="296"/>
        <v>1.2821029557172096E-2</v>
      </c>
      <c r="AQ231">
        <f t="shared" si="296"/>
        <v>1.2640989691929581E-2</v>
      </c>
      <c r="AR231">
        <f t="shared" si="293"/>
        <v>1.2462188592842713E-2</v>
      </c>
      <c r="AS231">
        <f t="shared" si="293"/>
        <v>1.2284619216010421E-2</v>
      </c>
      <c r="AT231">
        <f t="shared" si="293"/>
        <v>1.2108274554120516E-2</v>
      </c>
      <c r="AU231">
        <f t="shared" si="293"/>
        <v>1.1933147636269469E-2</v>
      </c>
      <c r="AV231">
        <f t="shared" si="293"/>
        <v>1.1759231527783005E-2</v>
      </c>
      <c r="AW231">
        <f t="shared" si="293"/>
        <v>1.1586519330037586E-2</v>
      </c>
      <c r="AX231">
        <f t="shared" si="293"/>
        <v>1.0304285792097025E-2</v>
      </c>
      <c r="AY231">
        <f t="shared" si="293"/>
        <v>8.8087236840822085E-3</v>
      </c>
      <c r="AZ231">
        <f t="shared" si="293"/>
        <v>7.9331037451779562E-3</v>
      </c>
      <c r="BA231">
        <f t="shared" si="293"/>
        <v>7.2701783991902186E-3</v>
      </c>
      <c r="BB231">
        <f t="shared" si="293"/>
        <v>6.7286515016306298E-3</v>
      </c>
      <c r="BC231">
        <f t="shared" si="293"/>
        <v>6.2689741941335348E-3</v>
      </c>
      <c r="BD231">
        <f t="shared" si="293"/>
        <v>5.8694888831230642E-3</v>
      </c>
      <c r="BE231">
        <f t="shared" si="293"/>
        <v>5.5167016855666839E-3</v>
      </c>
      <c r="BF231">
        <f t="shared" si="293"/>
        <v>5.2014807419563406E-3</v>
      </c>
      <c r="BG231">
        <f t="shared" si="293"/>
        <v>4.9172800409403236E-3</v>
      </c>
      <c r="BH231">
        <f t="shared" si="300"/>
        <v>4.6592043043692877E-3</v>
      </c>
      <c r="BI231">
        <f t="shared" si="300"/>
        <v>4.4234722629527623E-3</v>
      </c>
      <c r="BJ231">
        <f t="shared" si="300"/>
        <v>4.2070876852291572E-3</v>
      </c>
      <c r="BK231">
        <f t="shared" si="300"/>
        <v>4.0076270363214872E-3</v>
      </c>
      <c r="BL231">
        <f t="shared" si="297"/>
        <v>3.8230965585896561E-3</v>
      </c>
      <c r="BM231">
        <f t="shared" si="297"/>
        <v>3.6518326937129849E-3</v>
      </c>
      <c r="BN231">
        <f t="shared" si="297"/>
        <v>3.4924306588373765E-3</v>
      </c>
      <c r="BO231">
        <f t="shared" si="297"/>
        <v>3.3436919350082095E-3</v>
      </c>
      <c r="BP231">
        <f t="shared" si="297"/>
        <v>3.2045848300705912E-3</v>
      </c>
      <c r="BQ231">
        <f t="shared" si="297"/>
        <v>3.0742143079968203E-3</v>
      </c>
      <c r="BR231">
        <f t="shared" si="297"/>
        <v>2.9517985302208016E-3</v>
      </c>
      <c r="BS231">
        <f t="shared" si="297"/>
        <v>2.8366503529049444E-3</v>
      </c>
      <c r="BT231">
        <f t="shared" si="297"/>
        <v>2.7281625463829234E-3</v>
      </c>
      <c r="BU231">
        <f t="shared" si="297"/>
        <v>2.6257958530322514E-3</v>
      </c>
      <c r="BV231">
        <f t="shared" si="287"/>
        <v>2.5290692394521544E-3</v>
      </c>
      <c r="BW231">
        <f t="shared" si="287"/>
        <v>2.4375518660594451E-3</v>
      </c>
      <c r="BX231">
        <f t="shared" si="287"/>
        <v>2.3508564159839436E-3</v>
      </c>
      <c r="BY231">
        <f t="shared" si="287"/>
        <v>2.268633510837335E-3</v>
      </c>
      <c r="BZ231">
        <f t="shared" si="287"/>
        <v>2.1905670036561522E-3</v>
      </c>
      <c r="CA231">
        <f t="shared" si="287"/>
        <v>2.1163699858467574E-3</v>
      </c>
      <c r="CB231">
        <f t="shared" si="287"/>
        <v>2.0457813798937592E-3</v>
      </c>
      <c r="CC231">
        <f t="shared" si="287"/>
        <v>1.9785630161178662E-3</v>
      </c>
      <c r="CD231">
        <f t="shared" si="287"/>
        <v>1.9144971121189747E-3</v>
      </c>
      <c r="CE231">
        <f t="shared" si="287"/>
        <v>1.8533840893037161E-3</v>
      </c>
      <c r="CF231">
        <f t="shared" si="290"/>
        <v>1.7950406732171009E-3</v>
      </c>
      <c r="CG231">
        <f t="shared" si="290"/>
        <v>1.7392982341079542E-3</v>
      </c>
      <c r="CH231">
        <f t="shared" si="290"/>
        <v>1.6860013318704696E-3</v>
      </c>
      <c r="CI231">
        <f t="shared" si="290"/>
        <v>1.6350064356749927E-3</v>
      </c>
      <c r="CJ231">
        <f t="shared" si="290"/>
        <v>1.5861807935722849E-3</v>
      </c>
      <c r="CK231">
        <f t="shared" si="290"/>
        <v>1.5394014313859072E-3</v>
      </c>
      <c r="CL231">
        <f t="shared" si="290"/>
        <v>1.4945542634948728E-3</v>
      </c>
      <c r="CM231">
        <f t="shared" si="290"/>
        <v>1.4515333008055507E-3</v>
      </c>
      <c r="CN231">
        <f t="shared" si="290"/>
        <v>1.410239943435986E-3</v>
      </c>
      <c r="CO231">
        <f t="shared" si="290"/>
        <v>1.3705823474794944E-3</v>
      </c>
      <c r="CP231">
        <f t="shared" si="294"/>
        <v>1.3324748567500387E-3</v>
      </c>
      <c r="CQ231">
        <f t="shared" si="294"/>
        <v>1.2958374916968265E-3</v>
      </c>
      <c r="CR231">
        <f t="shared" si="294"/>
        <v>8.3465439892644038E-4</v>
      </c>
      <c r="CS231">
        <f t="shared" si="294"/>
        <v>5.4234619887977233E-4</v>
      </c>
      <c r="CT231">
        <f t="shared" si="294"/>
        <v>3.7575160773881572E-4</v>
      </c>
      <c r="CU231">
        <f t="shared" si="294"/>
        <v>2.6150351756552847E-4</v>
      </c>
      <c r="CV231">
        <f t="shared" si="294"/>
        <v>1.7863051459629848E-4</v>
      </c>
      <c r="CW231">
        <f t="shared" si="294"/>
        <v>1.1747158181737371E-4</v>
      </c>
      <c r="CX231">
        <f t="shared" si="294"/>
        <v>7.2576807340505136E-5</v>
      </c>
      <c r="CY231">
        <f t="shared" si="294"/>
        <v>4.048823324500304E-5</v>
      </c>
      <c r="CZ231">
        <f t="shared" si="294"/>
        <v>1.883439346789864E-5</v>
      </c>
      <c r="DA231">
        <f t="shared" si="294"/>
        <v>5.8962208600484201E-6</v>
      </c>
      <c r="DB231">
        <f t="shared" si="294"/>
        <v>3.7469078062864525E-7</v>
      </c>
      <c r="DC231">
        <f t="shared" si="294"/>
        <v>0</v>
      </c>
      <c r="DD231">
        <f t="shared" si="294"/>
        <v>0</v>
      </c>
      <c r="DE231">
        <f t="shared" si="294"/>
        <v>0</v>
      </c>
      <c r="DF231">
        <f t="shared" si="301"/>
        <v>0</v>
      </c>
      <c r="DG231">
        <f t="shared" si="301"/>
        <v>0</v>
      </c>
      <c r="DH231">
        <f t="shared" si="301"/>
        <v>0</v>
      </c>
      <c r="DI231">
        <f t="shared" si="301"/>
        <v>0</v>
      </c>
      <c r="DJ231">
        <f t="shared" si="298"/>
        <v>0</v>
      </c>
      <c r="DK231">
        <f t="shared" si="298"/>
        <v>0</v>
      </c>
      <c r="DL231">
        <f t="shared" si="298"/>
        <v>0</v>
      </c>
      <c r="DM231">
        <f t="shared" si="298"/>
        <v>0</v>
      </c>
      <c r="DN231">
        <f t="shared" si="298"/>
        <v>0</v>
      </c>
      <c r="DO231">
        <f t="shared" si="298"/>
        <v>0</v>
      </c>
      <c r="DP231">
        <f t="shared" si="298"/>
        <v>0</v>
      </c>
      <c r="DQ231">
        <f t="shared" si="298"/>
        <v>0</v>
      </c>
      <c r="DR231">
        <f t="shared" si="298"/>
        <v>0</v>
      </c>
      <c r="DS231">
        <f t="shared" si="298"/>
        <v>0</v>
      </c>
      <c r="DT231">
        <f t="shared" si="288"/>
        <v>0</v>
      </c>
      <c r="DU231">
        <f t="shared" si="288"/>
        <v>0</v>
      </c>
      <c r="DV231">
        <f t="shared" si="288"/>
        <v>0</v>
      </c>
      <c r="DW231">
        <f t="shared" si="288"/>
        <v>0</v>
      </c>
      <c r="DX231">
        <f t="shared" si="288"/>
        <v>0</v>
      </c>
      <c r="DY231">
        <f t="shared" si="288"/>
        <v>0</v>
      </c>
      <c r="DZ231">
        <f t="shared" si="288"/>
        <v>0</v>
      </c>
      <c r="EA231">
        <f t="shared" si="288"/>
        <v>0</v>
      </c>
      <c r="EB231">
        <f t="shared" si="288"/>
        <v>0</v>
      </c>
      <c r="EC231">
        <f t="shared" si="288"/>
        <v>0</v>
      </c>
      <c r="ED231">
        <f t="shared" si="291"/>
        <v>0</v>
      </c>
      <c r="EE231">
        <f t="shared" si="291"/>
        <v>0</v>
      </c>
      <c r="EF231">
        <f t="shared" si="291"/>
        <v>0</v>
      </c>
      <c r="EG231">
        <f t="shared" si="291"/>
        <v>0</v>
      </c>
      <c r="EH231">
        <f t="shared" si="291"/>
        <v>0</v>
      </c>
      <c r="EI231">
        <f t="shared" si="291"/>
        <v>0</v>
      </c>
      <c r="EJ231">
        <f t="shared" si="291"/>
        <v>0</v>
      </c>
      <c r="EK231">
        <f t="shared" si="291"/>
        <v>0</v>
      </c>
      <c r="EL231">
        <f t="shared" si="291"/>
        <v>0</v>
      </c>
      <c r="EM231">
        <f t="shared" si="291"/>
        <v>0</v>
      </c>
      <c r="EN231">
        <f t="shared" si="295"/>
        <v>0</v>
      </c>
      <c r="EO231">
        <f t="shared" si="295"/>
        <v>0</v>
      </c>
      <c r="EP231">
        <f t="shared" si="295"/>
        <v>0</v>
      </c>
      <c r="EQ231">
        <f t="shared" si="295"/>
        <v>0</v>
      </c>
      <c r="ER231">
        <f t="shared" si="295"/>
        <v>0</v>
      </c>
      <c r="ES231">
        <f t="shared" si="295"/>
        <v>0</v>
      </c>
      <c r="ET231">
        <f t="shared" si="295"/>
        <v>0</v>
      </c>
      <c r="EU231">
        <f t="shared" si="295"/>
        <v>0</v>
      </c>
      <c r="EV231">
        <f t="shared" si="295"/>
        <v>0</v>
      </c>
      <c r="EW231">
        <f t="shared" si="295"/>
        <v>0</v>
      </c>
      <c r="EX231">
        <f t="shared" si="295"/>
        <v>0</v>
      </c>
      <c r="EZ231">
        <f t="shared" si="266"/>
        <v>0.8915077375828887</v>
      </c>
      <c r="FB231">
        <f t="shared" si="267"/>
        <v>9.9545805374716689E-3</v>
      </c>
      <c r="FC231">
        <f t="shared" si="268"/>
        <v>0.24874314500143133</v>
      </c>
    </row>
    <row r="232" spans="1:159" x14ac:dyDescent="0.25">
      <c r="A232">
        <v>1425</v>
      </c>
      <c r="B232" s="19">
        <f>'Input spectra'!Y231</f>
        <v>4.0167520325965801E-2</v>
      </c>
      <c r="C232">
        <f>'Input spectra'!F231</f>
        <v>0</v>
      </c>
      <c r="D232">
        <f t="shared" si="289"/>
        <v>2.0653927966864227E-2</v>
      </c>
      <c r="E232">
        <f t="shared" si="289"/>
        <v>2.0421322198402255E-2</v>
      </c>
      <c r="F232">
        <f t="shared" si="289"/>
        <v>2.0190249420208209E-2</v>
      </c>
      <c r="G232">
        <f t="shared" si="289"/>
        <v>1.996070107959037E-2</v>
      </c>
      <c r="H232">
        <f t="shared" si="289"/>
        <v>1.9732668667792691E-2</v>
      </c>
      <c r="I232">
        <f t="shared" si="289"/>
        <v>1.9506143719779996E-2</v>
      </c>
      <c r="J232">
        <f t="shared" si="289"/>
        <v>1.9281117814024175E-2</v>
      </c>
      <c r="K232">
        <f t="shared" si="289"/>
        <v>1.9057582572291395E-2</v>
      </c>
      <c r="L232">
        <f t="shared" si="289"/>
        <v>1.883552965943034E-2</v>
      </c>
      <c r="M232">
        <f t="shared" si="289"/>
        <v>1.8614950783161423E-2</v>
      </c>
      <c r="N232">
        <f t="shared" si="292"/>
        <v>1.8395837693867025E-2</v>
      </c>
      <c r="O232">
        <f t="shared" si="292"/>
        <v>1.817818218438268E-2</v>
      </c>
      <c r="P232">
        <f t="shared" si="292"/>
        <v>1.7961976089789326E-2</v>
      </c>
      <c r="Q232">
        <f t="shared" si="292"/>
        <v>1.7747211287206452E-2</v>
      </c>
      <c r="R232">
        <f t="shared" si="292"/>
        <v>1.7533879695586282E-2</v>
      </c>
      <c r="S232">
        <f t="shared" si="292"/>
        <v>1.7321973275508926E-2</v>
      </c>
      <c r="T232">
        <f t="shared" si="292"/>
        <v>1.7111484028978479E-2</v>
      </c>
      <c r="U232">
        <f t="shared" si="292"/>
        <v>1.6902403999220106E-2</v>
      </c>
      <c r="V232">
        <f t="shared" si="292"/>
        <v>1.6694725270478071E-2</v>
      </c>
      <c r="W232">
        <f t="shared" si="292"/>
        <v>1.6488439967814756E-2</v>
      </c>
      <c r="X232">
        <f t="shared" si="292"/>
        <v>1.6283540256910586E-2</v>
      </c>
      <c r="Y232">
        <f t="shared" si="292"/>
        <v>1.6080018343864935E-2</v>
      </c>
      <c r="Z232">
        <f t="shared" si="292"/>
        <v>1.5877866474997976E-2</v>
      </c>
      <c r="AA232">
        <f t="shared" si="292"/>
        <v>1.5677076936653437E-2</v>
      </c>
      <c r="AB232">
        <f t="shared" si="292"/>
        <v>1.5477642055002338E-2</v>
      </c>
      <c r="AC232">
        <f t="shared" si="292"/>
        <v>1.5279554195847625E-2</v>
      </c>
      <c r="AD232">
        <f t="shared" si="299"/>
        <v>1.5082805764429734E-2</v>
      </c>
      <c r="AE232">
        <f t="shared" si="299"/>
        <v>1.4887389205233109E-2</v>
      </c>
      <c r="AF232">
        <f t="shared" si="299"/>
        <v>1.4693297001793589E-2</v>
      </c>
      <c r="AG232">
        <f t="shared" si="299"/>
        <v>1.450052167650673E-2</v>
      </c>
      <c r="AH232">
        <f t="shared" si="296"/>
        <v>1.4309055790437059E-2</v>
      </c>
      <c r="AI232">
        <f t="shared" si="296"/>
        <v>1.4118891943128193E-2</v>
      </c>
      <c r="AJ232">
        <f t="shared" si="296"/>
        <v>1.3930022772413902E-2</v>
      </c>
      <c r="AK232">
        <f t="shared" si="296"/>
        <v>1.3742440954230002E-2</v>
      </c>
      <c r="AL232">
        <f t="shared" si="296"/>
        <v>1.3556139202427233E-2</v>
      </c>
      <c r="AM232">
        <f t="shared" si="296"/>
        <v>1.3371110268584941E-2</v>
      </c>
      <c r="AN232">
        <f t="shared" si="296"/>
        <v>1.3187346941825688E-2</v>
      </c>
      <c r="AO232">
        <f t="shared" si="296"/>
        <v>1.3004842048630743E-2</v>
      </c>
      <c r="AP232">
        <f t="shared" si="296"/>
        <v>1.2823588452656428E-2</v>
      </c>
      <c r="AQ232">
        <f t="shared" si="296"/>
        <v>1.2643579054551341E-2</v>
      </c>
      <c r="AR232">
        <f t="shared" si="293"/>
        <v>1.2464806791774473E-2</v>
      </c>
      <c r="AS232">
        <f t="shared" si="293"/>
        <v>1.2287264638414154E-2</v>
      </c>
      <c r="AT232">
        <f t="shared" si="293"/>
        <v>1.2110945605007865E-2</v>
      </c>
      <c r="AU232">
        <f t="shared" si="293"/>
        <v>1.1935842738362946E-2</v>
      </c>
      <c r="AV232">
        <f t="shared" si="293"/>
        <v>1.1761949121378091E-2</v>
      </c>
      <c r="AW232">
        <f t="shared" si="293"/>
        <v>1.1589257872865745E-2</v>
      </c>
      <c r="AX232">
        <f t="shared" si="293"/>
        <v>1.0306775399694044E-2</v>
      </c>
      <c r="AY232">
        <f t="shared" si="293"/>
        <v>8.8108982228708652E-3</v>
      </c>
      <c r="AZ232">
        <f t="shared" si="293"/>
        <v>7.9351037996571033E-3</v>
      </c>
      <c r="BA232">
        <f t="shared" si="293"/>
        <v>7.2720495110121554E-3</v>
      </c>
      <c r="BB232">
        <f t="shared" si="293"/>
        <v>6.7304185879919478E-3</v>
      </c>
      <c r="BC232">
        <f t="shared" si="293"/>
        <v>6.2706534912175252E-3</v>
      </c>
      <c r="BD232">
        <f t="shared" si="293"/>
        <v>5.8710920016903896E-3</v>
      </c>
      <c r="BE232">
        <f t="shared" si="293"/>
        <v>5.5182374285027494E-3</v>
      </c>
      <c r="BF232">
        <f t="shared" si="293"/>
        <v>5.2029560579539853E-3</v>
      </c>
      <c r="BG232">
        <f t="shared" si="293"/>
        <v>4.9187005796383848E-3</v>
      </c>
      <c r="BH232">
        <f t="shared" si="300"/>
        <v>4.6605747643543383E-3</v>
      </c>
      <c r="BI232">
        <f t="shared" si="300"/>
        <v>4.4247966224261028E-3</v>
      </c>
      <c r="BJ232">
        <f t="shared" si="300"/>
        <v>4.2083693617136608E-3</v>
      </c>
      <c r="BK232">
        <f t="shared" si="300"/>
        <v>4.0088690011831655E-3</v>
      </c>
      <c r="BL232">
        <f t="shared" si="297"/>
        <v>3.8243014215597849E-3</v>
      </c>
      <c r="BM232">
        <f t="shared" si="297"/>
        <v>3.6530027667930672E-3</v>
      </c>
      <c r="BN232">
        <f t="shared" si="297"/>
        <v>3.4935680056170097E-3</v>
      </c>
      <c r="BO232">
        <f t="shared" si="297"/>
        <v>3.3447984094030214E-3</v>
      </c>
      <c r="BP232">
        <f t="shared" si="297"/>
        <v>3.2056621072203339E-3</v>
      </c>
      <c r="BQ232">
        <f t="shared" si="297"/>
        <v>3.0752639092443738E-3</v>
      </c>
      <c r="BR232">
        <f t="shared" si="297"/>
        <v>2.9528218435480062E-3</v>
      </c>
      <c r="BS232">
        <f t="shared" si="297"/>
        <v>2.8376486498300161E-3</v>
      </c>
      <c r="BT232">
        <f t="shared" si="297"/>
        <v>2.7291369960657412E-3</v>
      </c>
      <c r="BU232">
        <f t="shared" si="297"/>
        <v>2.6267475341504062E-3</v>
      </c>
      <c r="BV232">
        <f t="shared" si="287"/>
        <v>2.5299991502781677E-3</v>
      </c>
      <c r="BW232">
        <f t="shared" si="287"/>
        <v>2.4384609330724192E-3</v>
      </c>
      <c r="BX232">
        <f t="shared" si="287"/>
        <v>2.3517455012766054E-3</v>
      </c>
      <c r="BY232">
        <f t="shared" si="287"/>
        <v>2.2695034185249742E-3</v>
      </c>
      <c r="BZ232">
        <f t="shared" si="287"/>
        <v>2.1914184854523967E-3</v>
      </c>
      <c r="CA232">
        <f t="shared" si="287"/>
        <v>2.1172037459391176E-3</v>
      </c>
      <c r="CB232">
        <f t="shared" si="287"/>
        <v>2.0465980792269164E-3</v>
      </c>
      <c r="CC232">
        <f t="shared" si="287"/>
        <v>1.979363276173094E-3</v>
      </c>
      <c r="CD232">
        <f t="shared" si="287"/>
        <v>1.9152815182625442E-3</v>
      </c>
      <c r="CE232">
        <f t="shared" si="287"/>
        <v>1.8541531937647162E-3</v>
      </c>
      <c r="CF232">
        <f t="shared" si="290"/>
        <v>1.7957949977451123E-3</v>
      </c>
      <c r="CG232">
        <f t="shared" si="290"/>
        <v>1.7400382723529188E-3</v>
      </c>
      <c r="CH232">
        <f t="shared" si="290"/>
        <v>1.6867275515204791E-3</v>
      </c>
      <c r="CI232">
        <f t="shared" si="290"/>
        <v>1.6357192803822963E-3</v>
      </c>
      <c r="CJ232">
        <f t="shared" si="290"/>
        <v>1.5868806846933334E-3</v>
      </c>
      <c r="CK232">
        <f t="shared" si="290"/>
        <v>1.5400887695575316E-3</v>
      </c>
      <c r="CL232">
        <f t="shared" si="290"/>
        <v>1.4952294300655871E-3</v>
      </c>
      <c r="CM232">
        <f t="shared" si="290"/>
        <v>1.4521966591383687E-3</v>
      </c>
      <c r="CN232">
        <f t="shared" si="290"/>
        <v>1.4108918400969432E-3</v>
      </c>
      <c r="CO232">
        <f t="shared" si="290"/>
        <v>1.3712231133242167E-3</v>
      </c>
      <c r="CP232">
        <f t="shared" si="294"/>
        <v>1.3331048079191176E-3</v>
      </c>
      <c r="CQ232">
        <f t="shared" si="294"/>
        <v>1.2964569305294158E-3</v>
      </c>
      <c r="CR232">
        <f t="shared" si="294"/>
        <v>8.3505776758322576E-4</v>
      </c>
      <c r="CS232">
        <f t="shared" si="294"/>
        <v>5.4261115156460844E-4</v>
      </c>
      <c r="CT232">
        <f t="shared" si="294"/>
        <v>3.7593714819371394E-4</v>
      </c>
      <c r="CU232">
        <f t="shared" si="294"/>
        <v>2.61634018071891E-4</v>
      </c>
      <c r="CV232">
        <f t="shared" si="294"/>
        <v>1.7872059681606214E-4</v>
      </c>
      <c r="CW232">
        <f t="shared" si="294"/>
        <v>1.17531439222866E-4</v>
      </c>
      <c r="CX232">
        <f t="shared" si="294"/>
        <v>7.2614170054309657E-5</v>
      </c>
      <c r="CY232">
        <f t="shared" si="294"/>
        <v>4.0509289427654282E-5</v>
      </c>
      <c r="CZ232">
        <f t="shared" si="294"/>
        <v>1.8844287387978084E-5</v>
      </c>
      <c r="DA232">
        <f t="shared" si="294"/>
        <v>5.8993491933377413E-6</v>
      </c>
      <c r="DB232">
        <f t="shared" si="294"/>
        <v>3.7489154757754956E-7</v>
      </c>
      <c r="DC232">
        <f t="shared" si="294"/>
        <v>0</v>
      </c>
      <c r="DD232">
        <f t="shared" si="294"/>
        <v>0</v>
      </c>
      <c r="DE232">
        <f t="shared" si="294"/>
        <v>0</v>
      </c>
      <c r="DF232">
        <f t="shared" si="301"/>
        <v>0</v>
      </c>
      <c r="DG232">
        <f t="shared" si="301"/>
        <v>0</v>
      </c>
      <c r="DH232">
        <f t="shared" si="301"/>
        <v>0</v>
      </c>
      <c r="DI232">
        <f t="shared" si="301"/>
        <v>0</v>
      </c>
      <c r="DJ232">
        <f t="shared" si="298"/>
        <v>0</v>
      </c>
      <c r="DK232">
        <f t="shared" si="298"/>
        <v>0</v>
      </c>
      <c r="DL232">
        <f t="shared" si="298"/>
        <v>0</v>
      </c>
      <c r="DM232">
        <f t="shared" si="298"/>
        <v>0</v>
      </c>
      <c r="DN232">
        <f t="shared" si="298"/>
        <v>0</v>
      </c>
      <c r="DO232">
        <f t="shared" si="298"/>
        <v>0</v>
      </c>
      <c r="DP232">
        <f t="shared" si="298"/>
        <v>0</v>
      </c>
      <c r="DQ232">
        <f t="shared" si="298"/>
        <v>0</v>
      </c>
      <c r="DR232">
        <f t="shared" si="298"/>
        <v>0</v>
      </c>
      <c r="DS232">
        <f t="shared" si="298"/>
        <v>0</v>
      </c>
      <c r="DT232">
        <f t="shared" si="288"/>
        <v>0</v>
      </c>
      <c r="DU232">
        <f t="shared" si="288"/>
        <v>0</v>
      </c>
      <c r="DV232">
        <f t="shared" si="288"/>
        <v>0</v>
      </c>
      <c r="DW232">
        <f t="shared" si="288"/>
        <v>0</v>
      </c>
      <c r="DX232">
        <f t="shared" si="288"/>
        <v>0</v>
      </c>
      <c r="DY232">
        <f t="shared" si="288"/>
        <v>0</v>
      </c>
      <c r="DZ232">
        <f t="shared" si="288"/>
        <v>0</v>
      </c>
      <c r="EA232">
        <f t="shared" si="288"/>
        <v>0</v>
      </c>
      <c r="EB232">
        <f t="shared" si="288"/>
        <v>0</v>
      </c>
      <c r="EC232">
        <f t="shared" si="288"/>
        <v>0</v>
      </c>
      <c r="ED232">
        <f t="shared" si="291"/>
        <v>0</v>
      </c>
      <c r="EE232">
        <f t="shared" si="291"/>
        <v>0</v>
      </c>
      <c r="EF232">
        <f t="shared" si="291"/>
        <v>0</v>
      </c>
      <c r="EG232">
        <f t="shared" si="291"/>
        <v>0</v>
      </c>
      <c r="EH232">
        <f t="shared" si="291"/>
        <v>0</v>
      </c>
      <c r="EI232">
        <f t="shared" si="291"/>
        <v>0</v>
      </c>
      <c r="EJ232">
        <f t="shared" si="291"/>
        <v>0</v>
      </c>
      <c r="EK232">
        <f t="shared" si="291"/>
        <v>0</v>
      </c>
      <c r="EL232">
        <f t="shared" si="291"/>
        <v>0</v>
      </c>
      <c r="EM232">
        <f t="shared" si="291"/>
        <v>0</v>
      </c>
      <c r="EN232">
        <f t="shared" si="295"/>
        <v>0</v>
      </c>
      <c r="EO232">
        <f t="shared" si="295"/>
        <v>0</v>
      </c>
      <c r="EP232">
        <f t="shared" si="295"/>
        <v>0</v>
      </c>
      <c r="EQ232">
        <f t="shared" si="295"/>
        <v>0</v>
      </c>
      <c r="ER232">
        <f t="shared" si="295"/>
        <v>0</v>
      </c>
      <c r="ES232">
        <f t="shared" si="295"/>
        <v>0</v>
      </c>
      <c r="ET232">
        <f t="shared" si="295"/>
        <v>0</v>
      </c>
      <c r="EU232">
        <f t="shared" si="295"/>
        <v>0</v>
      </c>
      <c r="EV232">
        <f t="shared" si="295"/>
        <v>0</v>
      </c>
      <c r="EW232">
        <f t="shared" si="295"/>
        <v>0</v>
      </c>
      <c r="EX232">
        <f t="shared" si="295"/>
        <v>0</v>
      </c>
      <c r="EZ232">
        <f t="shared" si="266"/>
        <v>0.89163736370400359</v>
      </c>
      <c r="FB232">
        <f t="shared" si="267"/>
        <v>9.9417124277753621E-3</v>
      </c>
      <c r="FC232">
        <f t="shared" si="268"/>
        <v>0.24874478608542872</v>
      </c>
    </row>
    <row r="233" spans="1:159" x14ac:dyDescent="0.25">
      <c r="A233">
        <v>1430</v>
      </c>
      <c r="B233" s="19">
        <f>'Input spectra'!Y232</f>
        <v>4.0115002986812198E-2</v>
      </c>
      <c r="C233">
        <f>'Input spectra'!F232</f>
        <v>0</v>
      </c>
      <c r="D233">
        <f t="shared" si="289"/>
        <v>2.0653927966864227E-2</v>
      </c>
      <c r="E233">
        <f t="shared" si="289"/>
        <v>2.0421429446034259E-2</v>
      </c>
      <c r="F233">
        <f t="shared" si="289"/>
        <v>2.0190461488957215E-2</v>
      </c>
      <c r="G233">
        <f t="shared" si="289"/>
        <v>1.9961015566940271E-2</v>
      </c>
      <c r="H233">
        <f t="shared" si="289"/>
        <v>1.9733083195047782E-2</v>
      </c>
      <c r="I233">
        <f t="shared" si="289"/>
        <v>1.9506655931887624E-2</v>
      </c>
      <c r="J233">
        <f t="shared" si="289"/>
        <v>1.928172537939854E-2</v>
      </c>
      <c r="K233">
        <f t="shared" si="289"/>
        <v>1.9058283182638462E-2</v>
      </c>
      <c r="L233">
        <f t="shared" si="289"/>
        <v>1.8836321029573895E-2</v>
      </c>
      <c r="M233">
        <f t="shared" si="289"/>
        <v>1.8615830650870246E-2</v>
      </c>
      <c r="N233">
        <f t="shared" si="292"/>
        <v>1.8396803819683165E-2</v>
      </c>
      <c r="O233">
        <f t="shared" si="292"/>
        <v>1.8179232351450848E-2</v>
      </c>
      <c r="P233">
        <f t="shared" si="292"/>
        <v>1.7963108103687377E-2</v>
      </c>
      <c r="Q233">
        <f t="shared" si="292"/>
        <v>1.7748422975776969E-2</v>
      </c>
      <c r="R233">
        <f t="shared" si="292"/>
        <v>1.7535168908769244E-2</v>
      </c>
      <c r="S233">
        <f t="shared" si="292"/>
        <v>1.7323337885175451E-2</v>
      </c>
      <c r="T233">
        <f t="shared" si="292"/>
        <v>1.7112921928765644E-2</v>
      </c>
      <c r="U233">
        <f t="shared" si="292"/>
        <v>1.6903913104366838E-2</v>
      </c>
      <c r="V233">
        <f t="shared" si="292"/>
        <v>1.6696303517662096E-2</v>
      </c>
      <c r="W233">
        <f t="shared" si="292"/>
        <v>1.6490085314990601E-2</v>
      </c>
      <c r="X233">
        <f t="shared" si="292"/>
        <v>1.6285250683148633E-2</v>
      </c>
      <c r="Y233">
        <f t="shared" si="292"/>
        <v>1.6081791849191524E-2</v>
      </c>
      <c r="Z233">
        <f t="shared" si="292"/>
        <v>1.5879701080236529E-2</v>
      </c>
      <c r="AA233">
        <f t="shared" si="292"/>
        <v>1.5678970683266614E-2</v>
      </c>
      <c r="AB233">
        <f t="shared" si="292"/>
        <v>1.5479593004935234E-2</v>
      </c>
      <c r="AC233">
        <f t="shared" si="292"/>
        <v>1.5281560431371979E-2</v>
      </c>
      <c r="AD233">
        <f t="shared" si="299"/>
        <v>1.5084865387989137E-2</v>
      </c>
      <c r="AE233">
        <f t="shared" si="299"/>
        <v>1.4889500339289225E-2</v>
      </c>
      <c r="AF233">
        <f t="shared" si="299"/>
        <v>1.4695457788673384E-2</v>
      </c>
      <c r="AG233">
        <f t="shared" si="299"/>
        <v>1.4502730278250685E-2</v>
      </c>
      <c r="AH233">
        <f t="shared" si="296"/>
        <v>1.4311310388648385E-2</v>
      </c>
      <c r="AI233">
        <f t="shared" si="296"/>
        <v>1.4121190738823015E-2</v>
      </c>
      <c r="AJ233">
        <f t="shared" si="296"/>
        <v>1.3932363985872413E-2</v>
      </c>
      <c r="AK233">
        <f t="shared" si="296"/>
        <v>1.374482282484862E-2</v>
      </c>
      <c r="AL233">
        <f t="shared" si="296"/>
        <v>1.3558559988571684E-2</v>
      </c>
      <c r="AM233">
        <f t="shared" si="296"/>
        <v>1.3373568247444335E-2</v>
      </c>
      <c r="AN233">
        <f t="shared" si="296"/>
        <v>1.3189840409267526E-2</v>
      </c>
      <c r="AO233">
        <f t="shared" si="296"/>
        <v>1.3007369319056876E-2</v>
      </c>
      <c r="AP233">
        <f t="shared" si="296"/>
        <v>1.2826147858859971E-2</v>
      </c>
      <c r="AQ233">
        <f t="shared" si="296"/>
        <v>1.2646168947574513E-2</v>
      </c>
      <c r="AR233">
        <f t="shared" si="293"/>
        <v>1.2467425540767371E-2</v>
      </c>
      <c r="AS233">
        <f t="shared" si="293"/>
        <v>1.2289910630494451E-2</v>
      </c>
      <c r="AT233">
        <f t="shared" si="293"/>
        <v>1.2113617245121432E-2</v>
      </c>
      <c r="AU233">
        <f t="shared" si="293"/>
        <v>1.1938538449145388E-2</v>
      </c>
      <c r="AV233">
        <f t="shared" si="293"/>
        <v>1.1764667343017189E-2</v>
      </c>
      <c r="AW233">
        <f t="shared" si="293"/>
        <v>1.1591997062964807E-2</v>
      </c>
      <c r="AX233">
        <f t="shared" si="293"/>
        <v>1.0309265608802522E-2</v>
      </c>
      <c r="AY233">
        <f t="shared" si="293"/>
        <v>8.8130732984704283E-3</v>
      </c>
      <c r="AZ233">
        <f t="shared" si="293"/>
        <v>7.9371043583799962E-3</v>
      </c>
      <c r="BA233">
        <f t="shared" si="293"/>
        <v>7.2739211043985402E-3</v>
      </c>
      <c r="BB233">
        <f t="shared" si="293"/>
        <v>6.7321861384275631E-3</v>
      </c>
      <c r="BC233">
        <f t="shared" si="293"/>
        <v>6.2723332381420483E-3</v>
      </c>
      <c r="BD233">
        <f t="shared" si="293"/>
        <v>5.8726955581134121E-3</v>
      </c>
      <c r="BE233">
        <f t="shared" si="293"/>
        <v>5.5197735989599142E-3</v>
      </c>
      <c r="BF233">
        <f t="shared" si="293"/>
        <v>5.2044317924011835E-3</v>
      </c>
      <c r="BG233">
        <f t="shared" si="293"/>
        <v>4.920121528711731E-3</v>
      </c>
      <c r="BH233">
        <f t="shared" si="300"/>
        <v>4.6619456274469692E-3</v>
      </c>
      <c r="BI233">
        <f t="shared" si="300"/>
        <v>4.4261213784042514E-3</v>
      </c>
      <c r="BJ233">
        <f t="shared" si="300"/>
        <v>4.2096514286570135E-3</v>
      </c>
      <c r="BK233">
        <f t="shared" si="300"/>
        <v>4.0101113509301385E-3</v>
      </c>
      <c r="BL233">
        <f t="shared" si="297"/>
        <v>3.8255066642469194E-3</v>
      </c>
      <c r="BM233">
        <f t="shared" si="297"/>
        <v>3.6541732147728581E-3</v>
      </c>
      <c r="BN233">
        <f t="shared" si="297"/>
        <v>3.4947057227855851E-3</v>
      </c>
      <c r="BO233">
        <f t="shared" si="297"/>
        <v>3.3459052499456754E-3</v>
      </c>
      <c r="BP233">
        <f t="shared" si="297"/>
        <v>3.2067397465156029E-3</v>
      </c>
      <c r="BQ233">
        <f t="shared" si="297"/>
        <v>3.076313868847809E-3</v>
      </c>
      <c r="BR233">
        <f t="shared" si="297"/>
        <v>2.9538455116318637E-3</v>
      </c>
      <c r="BS233">
        <f t="shared" si="297"/>
        <v>2.8386472980838125E-3</v>
      </c>
      <c r="BT233">
        <f t="shared" si="297"/>
        <v>2.7301117938041347E-3</v>
      </c>
      <c r="BU233">
        <f t="shared" si="297"/>
        <v>2.6276995601913961E-3</v>
      </c>
      <c r="BV233">
        <f t="shared" si="287"/>
        <v>2.5309294030221217E-3</v>
      </c>
      <c r="BW233">
        <f t="shared" si="287"/>
        <v>2.43937033911524E-3</v>
      </c>
      <c r="BX233">
        <f t="shared" si="287"/>
        <v>2.3526349228180712E-3</v>
      </c>
      <c r="BY233">
        <f t="shared" si="287"/>
        <v>2.2703736597787802E-3</v>
      </c>
      <c r="BZ233">
        <f t="shared" si="287"/>
        <v>2.1922702982228814E-3</v>
      </c>
      <c r="CA233">
        <f t="shared" si="287"/>
        <v>2.1180378344976239E-3</v>
      </c>
      <c r="CB233">
        <f t="shared" si="287"/>
        <v>2.0474151045957916E-3</v>
      </c>
      <c r="CC233">
        <f t="shared" si="287"/>
        <v>1.9801638599057335E-3</v>
      </c>
      <c r="CD233">
        <f t="shared" si="287"/>
        <v>1.916066245792338E-3</v>
      </c>
      <c r="CE233">
        <f t="shared" si="287"/>
        <v>1.8549226173833451E-3</v>
      </c>
      <c r="CF233">
        <f t="shared" si="290"/>
        <v>1.7965496392606448E-3</v>
      </c>
      <c r="CG233">
        <f t="shared" si="290"/>
        <v>1.7407786254700502E-3</v>
      </c>
      <c r="CH233">
        <f t="shared" si="290"/>
        <v>1.6874540839786525E-3</v>
      </c>
      <c r="CI233">
        <f t="shared" si="290"/>
        <v>1.6364324358820017E-3</v>
      </c>
      <c r="CJ233">
        <f t="shared" si="290"/>
        <v>1.5875808846364176E-3</v>
      </c>
      <c r="CK233">
        <f t="shared" si="290"/>
        <v>1.5407764146236104E-3</v>
      </c>
      <c r="CL233">
        <f t="shared" si="290"/>
        <v>1.4959049016435601E-3</v>
      </c>
      <c r="CM233">
        <f t="shared" si="290"/>
        <v>1.4528603206294247E-3</v>
      </c>
      <c r="CN233">
        <f t="shared" si="290"/>
        <v>1.4115440381032558E-3</v>
      </c>
      <c r="CO233">
        <f t="shared" si="290"/>
        <v>1.3718641787356662E-3</v>
      </c>
      <c r="CP233">
        <f t="shared" si="294"/>
        <v>1.333735056908807E-3</v>
      </c>
      <c r="CQ233">
        <f t="shared" si="294"/>
        <v>1.2970766654673963E-3</v>
      </c>
      <c r="CR233">
        <f t="shared" si="294"/>
        <v>8.3546133117850738E-4</v>
      </c>
      <c r="CS233">
        <f t="shared" si="294"/>
        <v>5.4287623368692471E-4</v>
      </c>
      <c r="CT233">
        <f t="shared" si="294"/>
        <v>3.7612278026567971E-4</v>
      </c>
      <c r="CU233">
        <f t="shared" si="294"/>
        <v>2.6176458370312186E-4</v>
      </c>
      <c r="CV233">
        <f t="shared" si="294"/>
        <v>1.7881072446370995E-4</v>
      </c>
      <c r="CW233">
        <f t="shared" si="294"/>
        <v>1.1759132712857747E-4</v>
      </c>
      <c r="CX233">
        <f t="shared" si="294"/>
        <v>7.2651552002528478E-5</v>
      </c>
      <c r="CY233">
        <f t="shared" si="294"/>
        <v>4.0530356560717346E-5</v>
      </c>
      <c r="CZ233">
        <f t="shared" si="294"/>
        <v>1.885418650544573E-5</v>
      </c>
      <c r="DA233">
        <f t="shared" si="294"/>
        <v>5.9024791864137988E-6</v>
      </c>
      <c r="DB233">
        <f t="shared" si="294"/>
        <v>3.7509242210147264E-7</v>
      </c>
      <c r="DC233">
        <f t="shared" si="294"/>
        <v>0</v>
      </c>
      <c r="DD233">
        <f t="shared" si="294"/>
        <v>0</v>
      </c>
      <c r="DE233">
        <f t="shared" si="294"/>
        <v>0</v>
      </c>
      <c r="DF233">
        <f t="shared" si="301"/>
        <v>0</v>
      </c>
      <c r="DG233">
        <f t="shared" si="301"/>
        <v>0</v>
      </c>
      <c r="DH233">
        <f t="shared" si="301"/>
        <v>0</v>
      </c>
      <c r="DI233">
        <f t="shared" si="301"/>
        <v>0</v>
      </c>
      <c r="DJ233">
        <f t="shared" si="298"/>
        <v>0</v>
      </c>
      <c r="DK233">
        <f t="shared" si="298"/>
        <v>0</v>
      </c>
      <c r="DL233">
        <f t="shared" si="298"/>
        <v>0</v>
      </c>
      <c r="DM233">
        <f t="shared" si="298"/>
        <v>0</v>
      </c>
      <c r="DN233">
        <f t="shared" si="298"/>
        <v>0</v>
      </c>
      <c r="DO233">
        <f t="shared" si="298"/>
        <v>0</v>
      </c>
      <c r="DP233">
        <f t="shared" si="298"/>
        <v>0</v>
      </c>
      <c r="DQ233">
        <f t="shared" si="298"/>
        <v>0</v>
      </c>
      <c r="DR233">
        <f t="shared" si="298"/>
        <v>0</v>
      </c>
      <c r="DS233">
        <f t="shared" si="298"/>
        <v>0</v>
      </c>
      <c r="DT233">
        <f t="shared" si="288"/>
        <v>0</v>
      </c>
      <c r="DU233">
        <f t="shared" si="288"/>
        <v>0</v>
      </c>
      <c r="DV233">
        <f t="shared" si="288"/>
        <v>0</v>
      </c>
      <c r="DW233">
        <f t="shared" si="288"/>
        <v>0</v>
      </c>
      <c r="DX233">
        <f t="shared" si="288"/>
        <v>0</v>
      </c>
      <c r="DY233">
        <f t="shared" si="288"/>
        <v>0</v>
      </c>
      <c r="DZ233">
        <f t="shared" si="288"/>
        <v>0</v>
      </c>
      <c r="EA233">
        <f t="shared" si="288"/>
        <v>0</v>
      </c>
      <c r="EB233">
        <f t="shared" si="288"/>
        <v>0</v>
      </c>
      <c r="EC233">
        <f t="shared" si="288"/>
        <v>0</v>
      </c>
      <c r="ED233">
        <f t="shared" si="291"/>
        <v>0</v>
      </c>
      <c r="EE233">
        <f t="shared" si="291"/>
        <v>0</v>
      </c>
      <c r="EF233">
        <f t="shared" si="291"/>
        <v>0</v>
      </c>
      <c r="EG233">
        <f t="shared" si="291"/>
        <v>0</v>
      </c>
      <c r="EH233">
        <f t="shared" si="291"/>
        <v>0</v>
      </c>
      <c r="EI233">
        <f t="shared" si="291"/>
        <v>0</v>
      </c>
      <c r="EJ233">
        <f t="shared" si="291"/>
        <v>0</v>
      </c>
      <c r="EK233">
        <f t="shared" si="291"/>
        <v>0</v>
      </c>
      <c r="EL233">
        <f t="shared" si="291"/>
        <v>0</v>
      </c>
      <c r="EM233">
        <f t="shared" si="291"/>
        <v>0</v>
      </c>
      <c r="EN233">
        <f t="shared" si="295"/>
        <v>0</v>
      </c>
      <c r="EO233">
        <f t="shared" si="295"/>
        <v>0</v>
      </c>
      <c r="EP233">
        <f t="shared" si="295"/>
        <v>0</v>
      </c>
      <c r="EQ233">
        <f t="shared" si="295"/>
        <v>0</v>
      </c>
      <c r="ER233">
        <f t="shared" si="295"/>
        <v>0</v>
      </c>
      <c r="ES233">
        <f t="shared" si="295"/>
        <v>0</v>
      </c>
      <c r="ET233">
        <f t="shared" si="295"/>
        <v>0</v>
      </c>
      <c r="EU233">
        <f t="shared" si="295"/>
        <v>0</v>
      </c>
      <c r="EV233">
        <f t="shared" si="295"/>
        <v>0</v>
      </c>
      <c r="EW233">
        <f t="shared" si="295"/>
        <v>0</v>
      </c>
      <c r="EX233">
        <f t="shared" si="295"/>
        <v>0</v>
      </c>
      <c r="EZ233">
        <f t="shared" si="266"/>
        <v>0.89176701907401779</v>
      </c>
      <c r="FB233">
        <f t="shared" si="267"/>
        <v>9.9288439801752393E-3</v>
      </c>
      <c r="FC233">
        <f t="shared" si="268"/>
        <v>0.24874642716964127</v>
      </c>
    </row>
    <row r="234" spans="1:159" x14ac:dyDescent="0.25">
      <c r="A234">
        <v>1435</v>
      </c>
      <c r="B234" s="19">
        <f>'Input spectra'!Y233</f>
        <v>4.0062485647658602E-2</v>
      </c>
      <c r="C234">
        <f>'Input spectra'!F233</f>
        <v>0</v>
      </c>
      <c r="D234">
        <f t="shared" si="289"/>
        <v>2.0653927966864227E-2</v>
      </c>
      <c r="E234">
        <f t="shared" si="289"/>
        <v>2.0421536694229501E-2</v>
      </c>
      <c r="F234">
        <f t="shared" si="289"/>
        <v>2.0190673559933689E-2</v>
      </c>
      <c r="G234">
        <f t="shared" si="289"/>
        <v>1.9961330059245021E-2</v>
      </c>
      <c r="H234">
        <f t="shared" si="289"/>
        <v>1.9733497731010914E-2</v>
      </c>
      <c r="I234">
        <f t="shared" si="289"/>
        <v>1.950716815744544E-2</v>
      </c>
      <c r="J234">
        <f t="shared" si="289"/>
        <v>1.9282332963917837E-2</v>
      </c>
      <c r="K234">
        <f t="shared" si="289"/>
        <v>1.9058983818741933E-2</v>
      </c>
      <c r="L234">
        <f t="shared" si="289"/>
        <v>1.8837112432966669E-2</v>
      </c>
      <c r="M234">
        <f t="shared" si="289"/>
        <v>1.8616710560167529E-2</v>
      </c>
      <c r="N234">
        <f t="shared" si="292"/>
        <v>1.8397769996238995E-2</v>
      </c>
      <c r="O234">
        <f t="shared" si="292"/>
        <v>1.8180282579187947E-2</v>
      </c>
      <c r="P234">
        <f t="shared" si="292"/>
        <v>1.7964240188928105E-2</v>
      </c>
      <c r="Q234">
        <f t="shared" si="292"/>
        <v>1.7749634747075371E-2</v>
      </c>
      <c r="R234">
        <f t="shared" si="292"/>
        <v>1.7536458216744159E-2</v>
      </c>
      <c r="S234">
        <f t="shared" si="292"/>
        <v>1.7324702602344713E-2</v>
      </c>
      <c r="T234">
        <f t="shared" si="292"/>
        <v>1.7114359949381357E-2</v>
      </c>
      <c r="U234">
        <f t="shared" si="292"/>
        <v>1.69054223442517E-2</v>
      </c>
      <c r="V234">
        <f t="shared" si="292"/>
        <v>1.6697881914046784E-2</v>
      </c>
      <c r="W234">
        <f t="shared" si="292"/>
        <v>1.6491730826352219E-2</v>
      </c>
      <c r="X234">
        <f t="shared" si="292"/>
        <v>1.6286961289050189E-2</v>
      </c>
      <c r="Y234">
        <f t="shared" si="292"/>
        <v>1.6083565550122442E-2</v>
      </c>
      <c r="Z234">
        <f t="shared" si="292"/>
        <v>1.588153589745421E-2</v>
      </c>
      <c r="AA234">
        <f t="shared" si="292"/>
        <v>1.5680864658639028E-2</v>
      </c>
      <c r="AB234">
        <f t="shared" si="292"/>
        <v>1.5481544200784509E-2</v>
      </c>
      <c r="AC234">
        <f t="shared" si="292"/>
        <v>1.5283566930319006E-2</v>
      </c>
      <c r="AD234">
        <f t="shared" si="299"/>
        <v>1.5086925292799208E-2</v>
      </c>
      <c r="AE234">
        <f t="shared" si="299"/>
        <v>1.489161177271865E-2</v>
      </c>
      <c r="AF234">
        <f t="shared" si="299"/>
        <v>1.4697618893317114E-2</v>
      </c>
      <c r="AG234">
        <f t="shared" si="299"/>
        <v>1.4504939216390929E-2</v>
      </c>
      <c r="AH234">
        <f t="shared" si="296"/>
        <v>1.4313565342104193E-2</v>
      </c>
      <c r="AI234">
        <f t="shared" si="296"/>
        <v>1.4123489908800864E-2</v>
      </c>
      <c r="AJ234">
        <f t="shared" si="296"/>
        <v>1.3934705592817752E-2</v>
      </c>
      <c r="AK234">
        <f t="shared" si="296"/>
        <v>1.3747205108298383E-2</v>
      </c>
      <c r="AL234">
        <f t="shared" si="296"/>
        <v>1.3560981207007772E-2</v>
      </c>
      <c r="AM234">
        <f t="shared" si="296"/>
        <v>1.3376026678148039E-2</v>
      </c>
      <c r="AN234">
        <f t="shared" si="296"/>
        <v>1.3192334348174918E-2</v>
      </c>
      <c r="AO234">
        <f t="shared" si="296"/>
        <v>1.3009897080615141E-2</v>
      </c>
      <c r="AP234">
        <f t="shared" si="296"/>
        <v>1.2828707775884657E-2</v>
      </c>
      <c r="AQ234">
        <f t="shared" si="296"/>
        <v>1.2648759371107746E-2</v>
      </c>
      <c r="AR234">
        <f t="shared" si="293"/>
        <v>1.247004483993697E-2</v>
      </c>
      <c r="AS234">
        <f t="shared" si="293"/>
        <v>1.2292557192373993E-2</v>
      </c>
      <c r="AT234">
        <f t="shared" si="293"/>
        <v>1.2116289474591204E-2</v>
      </c>
      <c r="AU234">
        <f t="shared" si="293"/>
        <v>1.1941234768754271E-2</v>
      </c>
      <c r="AV234">
        <f t="shared" si="293"/>
        <v>1.1767386192845444E-2</v>
      </c>
      <c r="AW234">
        <f t="shared" si="293"/>
        <v>1.1594736900487755E-2</v>
      </c>
      <c r="AX234">
        <f t="shared" si="293"/>
        <v>1.0311756419567792E-2</v>
      </c>
      <c r="AY234">
        <f t="shared" si="293"/>
        <v>8.8152489110134152E-3</v>
      </c>
      <c r="AZ234">
        <f t="shared" si="293"/>
        <v>7.9391054214737571E-3</v>
      </c>
      <c r="BA234">
        <f t="shared" si="293"/>
        <v>7.275793179473313E-3</v>
      </c>
      <c r="BB234">
        <f t="shared" si="293"/>
        <v>6.7339541530593485E-3</v>
      </c>
      <c r="BC234">
        <f t="shared" si="293"/>
        <v>6.274013435027607E-3</v>
      </c>
      <c r="BD234">
        <f t="shared" si="293"/>
        <v>5.8742995525117199E-3</v>
      </c>
      <c r="BE234">
        <f t="shared" si="293"/>
        <v>5.5213101970571924E-3</v>
      </c>
      <c r="BF234">
        <f t="shared" si="293"/>
        <v>5.2059079454166209E-3</v>
      </c>
      <c r="BG234">
        <f t="shared" si="293"/>
        <v>4.9215428882789115E-3</v>
      </c>
      <c r="BH234">
        <f t="shared" si="300"/>
        <v>4.6633168937657496E-3</v>
      </c>
      <c r="BI234">
        <f t="shared" si="300"/>
        <v>4.4274465310059161E-3</v>
      </c>
      <c r="BJ234">
        <f t="shared" si="300"/>
        <v>4.2109338861781656E-3</v>
      </c>
      <c r="BK234">
        <f t="shared" si="300"/>
        <v>4.0113540856816839E-3</v>
      </c>
      <c r="BL234">
        <f t="shared" si="297"/>
        <v>3.8267122867707286E-3</v>
      </c>
      <c r="BM234">
        <f t="shared" si="297"/>
        <v>3.6553440377724779E-3</v>
      </c>
      <c r="BN234">
        <f t="shared" si="297"/>
        <v>3.4958438104637241E-3</v>
      </c>
      <c r="BO234">
        <f t="shared" si="297"/>
        <v>3.3470124567573345E-3</v>
      </c>
      <c r="BP234">
        <f t="shared" si="297"/>
        <v>3.2078177480781385E-3</v>
      </c>
      <c r="BQ234">
        <f t="shared" si="297"/>
        <v>3.0773641869294758E-3</v>
      </c>
      <c r="BR234">
        <f t="shared" si="297"/>
        <v>2.954869534595359E-3</v>
      </c>
      <c r="BS234">
        <f t="shared" si="297"/>
        <v>2.8396462977899758E-3</v>
      </c>
      <c r="BT234">
        <f t="shared" si="297"/>
        <v>2.731086939722422E-3</v>
      </c>
      <c r="BU234">
        <f t="shared" si="297"/>
        <v>2.6286519312802336E-3</v>
      </c>
      <c r="BV234">
        <f t="shared" si="287"/>
        <v>2.5318599978097346E-3</v>
      </c>
      <c r="BW234">
        <f t="shared" si="287"/>
        <v>2.440280084314345E-3</v>
      </c>
      <c r="BX234">
        <f t="shared" si="287"/>
        <v>2.3535246807355088E-3</v>
      </c>
      <c r="BY234">
        <f t="shared" si="287"/>
        <v>2.2712442347266591E-3</v>
      </c>
      <c r="BZ234">
        <f t="shared" si="287"/>
        <v>2.1931224420962572E-3</v>
      </c>
      <c r="CA234">
        <f t="shared" si="287"/>
        <v>2.1188722516516769E-3</v>
      </c>
      <c r="CB234">
        <f t="shared" si="287"/>
        <v>2.0482324561305418E-3</v>
      </c>
      <c r="CC234">
        <f t="shared" si="287"/>
        <v>1.9809647674467012E-3</v>
      </c>
      <c r="CD234">
        <f t="shared" si="287"/>
        <v>1.9168512948400343E-3</v>
      </c>
      <c r="CE234">
        <f t="shared" si="287"/>
        <v>1.855692360292045E-3</v>
      </c>
      <c r="CF234">
        <f t="shared" si="290"/>
        <v>1.7973045978969049E-3</v>
      </c>
      <c r="CG234">
        <f t="shared" si="290"/>
        <v>1.7415192935933211E-3</v>
      </c>
      <c r="CH234">
        <f t="shared" si="290"/>
        <v>1.688180929379726E-3</v>
      </c>
      <c r="CI234">
        <f t="shared" si="290"/>
        <v>1.6371459023096105E-3</v>
      </c>
      <c r="CJ234">
        <f t="shared" si="290"/>
        <v>1.5882813935378028E-3</v>
      </c>
      <c r="CK234">
        <f t="shared" si="290"/>
        <v>1.5414643667211708E-3</v>
      </c>
      <c r="CL234">
        <f t="shared" si="290"/>
        <v>1.4965806783665786E-3</v>
      </c>
      <c r="CM234">
        <f t="shared" si="290"/>
        <v>1.4535242854172635E-3</v>
      </c>
      <c r="CN234">
        <f t="shared" si="290"/>
        <v>1.4121965375942232E-3</v>
      </c>
      <c r="CO234">
        <f t="shared" si="290"/>
        <v>1.372505543853894E-3</v>
      </c>
      <c r="CP234">
        <f t="shared" si="294"/>
        <v>1.3343656038599071E-3</v>
      </c>
      <c r="CQ234">
        <f t="shared" si="294"/>
        <v>1.2976966966523125E-3</v>
      </c>
      <c r="CR234">
        <f t="shared" si="294"/>
        <v>8.3586508980649404E-4</v>
      </c>
      <c r="CS234">
        <f t="shared" si="294"/>
        <v>5.4314144530995484E-4</v>
      </c>
      <c r="CT234">
        <f t="shared" si="294"/>
        <v>3.7630850399995196E-4</v>
      </c>
      <c r="CU234">
        <f t="shared" si="294"/>
        <v>2.6189521449172099E-4</v>
      </c>
      <c r="CV234">
        <f t="shared" si="294"/>
        <v>1.7890089756215086E-4</v>
      </c>
      <c r="CW234">
        <f t="shared" si="294"/>
        <v>1.1765124555004944E-4</v>
      </c>
      <c r="CX234">
        <f t="shared" si="294"/>
        <v>7.2688953195063563E-5</v>
      </c>
      <c r="CY234">
        <f t="shared" si="294"/>
        <v>4.0551434649887065E-5</v>
      </c>
      <c r="CZ234">
        <f t="shared" si="294"/>
        <v>1.8864090823031836E-5</v>
      </c>
      <c r="DA234">
        <f t="shared" si="294"/>
        <v>5.9056108401572171E-6</v>
      </c>
      <c r="DB234">
        <f t="shared" si="294"/>
        <v>3.7529340425805545E-7</v>
      </c>
      <c r="DC234">
        <f t="shared" si="294"/>
        <v>0</v>
      </c>
      <c r="DD234">
        <f t="shared" si="294"/>
        <v>0</v>
      </c>
      <c r="DE234">
        <f t="shared" si="294"/>
        <v>0</v>
      </c>
      <c r="DF234">
        <f t="shared" si="301"/>
        <v>0</v>
      </c>
      <c r="DG234">
        <f t="shared" si="301"/>
        <v>0</v>
      </c>
      <c r="DH234">
        <f t="shared" si="301"/>
        <v>0</v>
      </c>
      <c r="DI234">
        <f t="shared" si="301"/>
        <v>0</v>
      </c>
      <c r="DJ234">
        <f t="shared" si="298"/>
        <v>0</v>
      </c>
      <c r="DK234">
        <f t="shared" si="298"/>
        <v>0</v>
      </c>
      <c r="DL234">
        <f t="shared" si="298"/>
        <v>0</v>
      </c>
      <c r="DM234">
        <f t="shared" si="298"/>
        <v>0</v>
      </c>
      <c r="DN234">
        <f t="shared" si="298"/>
        <v>0</v>
      </c>
      <c r="DO234">
        <f t="shared" si="298"/>
        <v>0</v>
      </c>
      <c r="DP234">
        <f t="shared" si="298"/>
        <v>0</v>
      </c>
      <c r="DQ234">
        <f t="shared" si="298"/>
        <v>0</v>
      </c>
      <c r="DR234">
        <f t="shared" si="298"/>
        <v>0</v>
      </c>
      <c r="DS234">
        <f t="shared" si="298"/>
        <v>0</v>
      </c>
      <c r="DT234">
        <f t="shared" si="288"/>
        <v>0</v>
      </c>
      <c r="DU234">
        <f t="shared" si="288"/>
        <v>0</v>
      </c>
      <c r="DV234">
        <f t="shared" si="288"/>
        <v>0</v>
      </c>
      <c r="DW234">
        <f t="shared" si="288"/>
        <v>0</v>
      </c>
      <c r="DX234">
        <f t="shared" si="288"/>
        <v>0</v>
      </c>
      <c r="DY234">
        <f t="shared" si="288"/>
        <v>0</v>
      </c>
      <c r="DZ234">
        <f t="shared" si="288"/>
        <v>0</v>
      </c>
      <c r="EA234">
        <f t="shared" si="288"/>
        <v>0</v>
      </c>
      <c r="EB234">
        <f t="shared" si="288"/>
        <v>0</v>
      </c>
      <c r="EC234">
        <f t="shared" si="288"/>
        <v>0</v>
      </c>
      <c r="ED234">
        <f t="shared" si="291"/>
        <v>0</v>
      </c>
      <c r="EE234">
        <f t="shared" si="291"/>
        <v>0</v>
      </c>
      <c r="EF234">
        <f t="shared" si="291"/>
        <v>0</v>
      </c>
      <c r="EG234">
        <f t="shared" si="291"/>
        <v>0</v>
      </c>
      <c r="EH234">
        <f t="shared" si="291"/>
        <v>0</v>
      </c>
      <c r="EI234">
        <f t="shared" si="291"/>
        <v>0</v>
      </c>
      <c r="EJ234">
        <f t="shared" si="291"/>
        <v>0</v>
      </c>
      <c r="EK234">
        <f t="shared" si="291"/>
        <v>0</v>
      </c>
      <c r="EL234">
        <f t="shared" si="291"/>
        <v>0</v>
      </c>
      <c r="EM234">
        <f t="shared" si="291"/>
        <v>0</v>
      </c>
      <c r="EN234">
        <f t="shared" si="295"/>
        <v>0</v>
      </c>
      <c r="EO234">
        <f t="shared" si="295"/>
        <v>0</v>
      </c>
      <c r="EP234">
        <f t="shared" si="295"/>
        <v>0</v>
      </c>
      <c r="EQ234">
        <f t="shared" si="295"/>
        <v>0</v>
      </c>
      <c r="ER234">
        <f t="shared" si="295"/>
        <v>0</v>
      </c>
      <c r="ES234">
        <f t="shared" si="295"/>
        <v>0</v>
      </c>
      <c r="ET234">
        <f t="shared" si="295"/>
        <v>0</v>
      </c>
      <c r="EU234">
        <f t="shared" si="295"/>
        <v>0</v>
      </c>
      <c r="EV234">
        <f t="shared" si="295"/>
        <v>0</v>
      </c>
      <c r="EW234">
        <f t="shared" si="295"/>
        <v>0</v>
      </c>
      <c r="EX234">
        <f t="shared" si="295"/>
        <v>0</v>
      </c>
      <c r="EZ234">
        <f t="shared" si="266"/>
        <v>0.89189670370114849</v>
      </c>
      <c r="FB234">
        <f t="shared" si="267"/>
        <v>9.9159751946623631E-3</v>
      </c>
      <c r="FC234">
        <f t="shared" si="268"/>
        <v>0.24874806825407117</v>
      </c>
    </row>
    <row r="235" spans="1:159" x14ac:dyDescent="0.25">
      <c r="A235">
        <v>1440</v>
      </c>
      <c r="B235" s="19">
        <f>'Input spectra'!Y234</f>
        <v>4.0009968308504999E-2</v>
      </c>
      <c r="C235">
        <f>'Input spectra'!F234</f>
        <v>0</v>
      </c>
      <c r="D235">
        <f t="shared" si="289"/>
        <v>2.0653927966864227E-2</v>
      </c>
      <c r="E235">
        <f t="shared" si="289"/>
        <v>2.0421643942987983E-2</v>
      </c>
      <c r="F235">
        <f t="shared" si="289"/>
        <v>2.0190885633137656E-2</v>
      </c>
      <c r="G235">
        <f t="shared" si="289"/>
        <v>1.9961644556504704E-2</v>
      </c>
      <c r="H235">
        <f t="shared" si="289"/>
        <v>1.9733912275682264E-2</v>
      </c>
      <c r="I235">
        <f t="shared" si="289"/>
        <v>1.9507680396453796E-2</v>
      </c>
      <c r="J235">
        <f t="shared" si="289"/>
        <v>1.9282940567582667E-2</v>
      </c>
      <c r="K235">
        <f t="shared" si="289"/>
        <v>1.9059684480602759E-2</v>
      </c>
      <c r="L235">
        <f t="shared" si="289"/>
        <v>1.8837903869610068E-2</v>
      </c>
      <c r="M235">
        <f t="shared" si="289"/>
        <v>1.8617590511055243E-2</v>
      </c>
      <c r="N235">
        <f t="shared" si="292"/>
        <v>1.8398736223537177E-2</v>
      </c>
      <c r="O235">
        <f t="shared" si="292"/>
        <v>1.8181332867597481E-2</v>
      </c>
      <c r="P235">
        <f t="shared" si="292"/>
        <v>1.7965372345516008E-2</v>
      </c>
      <c r="Q235">
        <f t="shared" si="292"/>
        <v>1.7750846601107304E-2</v>
      </c>
      <c r="R235">
        <f t="shared" si="292"/>
        <v>1.7537747619517988E-2</v>
      </c>
      <c r="S235">
        <f t="shared" si="292"/>
        <v>1.7326067427025183E-2</v>
      </c>
      <c r="T235">
        <f t="shared" si="292"/>
        <v>1.7115798090835774E-2</v>
      </c>
      <c r="U235">
        <f t="shared" si="292"/>
        <v>1.6906931718886724E-2</v>
      </c>
      <c r="V235">
        <f t="shared" si="292"/>
        <v>1.6699460459646251E-2</v>
      </c>
      <c r="W235">
        <f t="shared" si="292"/>
        <v>1.6493376501916002E-2</v>
      </c>
      <c r="X235">
        <f t="shared" si="292"/>
        <v>1.6288672074634119E-2</v>
      </c>
      <c r="Y235">
        <f t="shared" si="292"/>
        <v>1.6085339446679257E-2</v>
      </c>
      <c r="Z235">
        <f t="shared" si="292"/>
        <v>1.5883370926675522E-2</v>
      </c>
      <c r="AA235">
        <f t="shared" si="292"/>
        <v>1.5682758862798324E-2</v>
      </c>
      <c r="AB235">
        <f t="shared" si="292"/>
        <v>1.5483495642581155E-2</v>
      </c>
      <c r="AC235">
        <f t="shared" si="292"/>
        <v>1.528557369272329E-2</v>
      </c>
      <c r="AD235">
        <f t="shared" si="299"/>
        <v>1.5088985478898352E-2</v>
      </c>
      <c r="AE235">
        <f t="shared" si="299"/>
        <v>1.4893723505563838E-2</v>
      </c>
      <c r="AF235">
        <f t="shared" si="299"/>
        <v>1.4699780315771516E-2</v>
      </c>
      <c r="AG235">
        <f t="shared" si="299"/>
        <v>1.4507148490978698E-2</v>
      </c>
      <c r="AH235">
        <f t="shared" si="296"/>
        <v>1.4315820650860454E-2</v>
      </c>
      <c r="AI235">
        <f t="shared" si="296"/>
        <v>1.4125789453122681E-2</v>
      </c>
      <c r="AJ235">
        <f t="shared" si="296"/>
        <v>1.393704759331605E-2</v>
      </c>
      <c r="AK235">
        <f t="shared" si="296"/>
        <v>1.3749587804650845E-2</v>
      </c>
      <c r="AL235">
        <f t="shared" si="296"/>
        <v>1.3563402857812686E-2</v>
      </c>
      <c r="AM235">
        <f t="shared" si="296"/>
        <v>1.3378485560779111E-2</v>
      </c>
      <c r="AN235">
        <f t="shared" si="296"/>
        <v>1.3194828758637017E-2</v>
      </c>
      <c r="AO235">
        <f t="shared" si="296"/>
        <v>1.301242533340098E-2</v>
      </c>
      <c r="AP235">
        <f t="shared" si="296"/>
        <v>1.283126820383244E-2</v>
      </c>
      <c r="AQ235">
        <f t="shared" si="296"/>
        <v>1.2651350325259707E-2</v>
      </c>
      <c r="AR235">
        <f t="shared" si="293"/>
        <v>1.2472664689398861E-2</v>
      </c>
      <c r="AS235">
        <f t="shared" si="293"/>
        <v>1.229520432417548E-2</v>
      </c>
      <c r="AT235">
        <f t="shared" si="293"/>
        <v>1.2118962293547185E-2</v>
      </c>
      <c r="AU235">
        <f t="shared" si="293"/>
        <v>1.1943931697327095E-2</v>
      </c>
      <c r="AV235">
        <f t="shared" si="293"/>
        <v>1.1770105671008028E-2</v>
      </c>
      <c r="AW235">
        <f t="shared" si="293"/>
        <v>1.1597477385587616E-2</v>
      </c>
      <c r="AX235">
        <f t="shared" si="293"/>
        <v>1.0314247832135217E-2</v>
      </c>
      <c r="AY235">
        <f t="shared" si="293"/>
        <v>8.8174250606323779E-3</v>
      </c>
      <c r="AZ235">
        <f t="shared" si="293"/>
        <v>7.9411069890655463E-3</v>
      </c>
      <c r="BA235">
        <f t="shared" si="293"/>
        <v>7.277665736360444E-3</v>
      </c>
      <c r="BB235">
        <f t="shared" si="293"/>
        <v>6.7357226320092136E-3</v>
      </c>
      <c r="BC235">
        <f t="shared" si="293"/>
        <v>6.2756940819947322E-3</v>
      </c>
      <c r="BD235">
        <f t="shared" si="293"/>
        <v>5.8759039850049379E-3</v>
      </c>
      <c r="BE235">
        <f t="shared" si="293"/>
        <v>5.5228472229136277E-3</v>
      </c>
      <c r="BF235">
        <f t="shared" si="293"/>
        <v>5.2073845171190193E-3</v>
      </c>
      <c r="BG235">
        <f t="shared" si="293"/>
        <v>4.9229646584585144E-3</v>
      </c>
      <c r="BH235">
        <f t="shared" si="300"/>
        <v>4.6646885634292843E-3</v>
      </c>
      <c r="BI235">
        <f t="shared" si="300"/>
        <v>4.4287720803498467E-3</v>
      </c>
      <c r="BJ235">
        <f t="shared" si="300"/>
        <v>4.212216734396106E-3</v>
      </c>
      <c r="BK235">
        <f t="shared" si="300"/>
        <v>4.0125972055571144E-3</v>
      </c>
      <c r="BL235">
        <f t="shared" si="297"/>
        <v>3.8279182892509193E-3</v>
      </c>
      <c r="BM235">
        <f t="shared" si="297"/>
        <v>3.6565152359120858E-3</v>
      </c>
      <c r="BN235">
        <f t="shared" si="297"/>
        <v>3.4969822687720862E-3</v>
      </c>
      <c r="BO235">
        <f t="shared" si="297"/>
        <v>3.3481200299592031E-3</v>
      </c>
      <c r="BP235">
        <f t="shared" si="297"/>
        <v>3.2088961120297237E-3</v>
      </c>
      <c r="BQ235">
        <f t="shared" si="297"/>
        <v>3.078414863611767E-3</v>
      </c>
      <c r="BR235">
        <f t="shared" si="297"/>
        <v>2.9558939125615196E-3</v>
      </c>
      <c r="BS235">
        <f t="shared" si="297"/>
        <v>2.8406456490721924E-3</v>
      </c>
      <c r="BT235">
        <f t="shared" si="297"/>
        <v>2.7320624339449667E-3</v>
      </c>
      <c r="BU235">
        <f t="shared" si="297"/>
        <v>2.629604647541976E-3</v>
      </c>
      <c r="BV235">
        <f t="shared" si="287"/>
        <v>2.5327909347667727E-3</v>
      </c>
      <c r="BW235">
        <f t="shared" si="287"/>
        <v>2.4411901687962211E-3</v>
      </c>
      <c r="BX235">
        <f t="shared" si="287"/>
        <v>2.3544147751561341E-3</v>
      </c>
      <c r="BY235">
        <f t="shared" si="287"/>
        <v>2.2721151434965665E-3</v>
      </c>
      <c r="BZ235">
        <f t="shared" si="287"/>
        <v>2.1939749172012247E-3</v>
      </c>
      <c r="CA235">
        <f t="shared" si="287"/>
        <v>2.1197069975307306E-3</v>
      </c>
      <c r="CB235">
        <f t="shared" si="287"/>
        <v>2.0490501339613765E-3</v>
      </c>
      <c r="CC235">
        <f t="shared" si="287"/>
        <v>1.9817659989269662E-3</v>
      </c>
      <c r="CD235">
        <f t="shared" si="287"/>
        <v>1.9176366655373647E-3</v>
      </c>
      <c r="CE235">
        <f t="shared" si="287"/>
        <v>1.8564624226233132E-3</v>
      </c>
      <c r="CF235">
        <f t="shared" si="290"/>
        <v>1.7980598737871562E-3</v>
      </c>
      <c r="CG235">
        <f t="shared" si="290"/>
        <v>1.74226027685676E-3</v>
      </c>
      <c r="CH235">
        <f t="shared" si="290"/>
        <v>1.6889080878584961E-3</v>
      </c>
      <c r="CI235">
        <f t="shared" si="290"/>
        <v>1.637859679800684E-3</v>
      </c>
      <c r="CJ235">
        <f t="shared" si="290"/>
        <v>1.5889822115338146E-3</v>
      </c>
      <c r="CK235">
        <f t="shared" si="290"/>
        <v>1.5421526259873017E-3</v>
      </c>
      <c r="CL235">
        <f t="shared" si="290"/>
        <v>1.4972567603724922E-3</v>
      </c>
      <c r="CM235">
        <f t="shared" si="290"/>
        <v>1.4541885536404934E-3</v>
      </c>
      <c r="CN235">
        <f t="shared" si="290"/>
        <v>1.4128493387092094E-3</v>
      </c>
      <c r="CO235">
        <f t="shared" si="290"/>
        <v>1.3731472088190173E-3</v>
      </c>
      <c r="CP235">
        <f t="shared" si="294"/>
        <v>1.3349964489132841E-3</v>
      </c>
      <c r="CQ235">
        <f t="shared" si="294"/>
        <v>1.2983170242257776E-3</v>
      </c>
      <c r="CR235">
        <f t="shared" si="294"/>
        <v>8.3626904356144064E-4</v>
      </c>
      <c r="CS235">
        <f t="shared" si="294"/>
        <v>5.434067864969642E-4</v>
      </c>
      <c r="CT235">
        <f t="shared" si="294"/>
        <v>3.7649431944179236E-4</v>
      </c>
      <c r="CU235">
        <f t="shared" si="294"/>
        <v>2.6202591047020442E-4</v>
      </c>
      <c r="CV235">
        <f t="shared" si="294"/>
        <v>1.7899111613430544E-4</v>
      </c>
      <c r="CW235">
        <f t="shared" si="294"/>
        <v>1.1771119450283116E-4</v>
      </c>
      <c r="CX235">
        <f t="shared" si="294"/>
        <v>7.2726373641821904E-5</v>
      </c>
      <c r="CY235">
        <f t="shared" si="294"/>
        <v>4.0572523700861238E-5</v>
      </c>
      <c r="CZ235">
        <f t="shared" si="294"/>
        <v>1.8874000343468082E-5</v>
      </c>
      <c r="DA235">
        <f t="shared" si="294"/>
        <v>5.9087441554490893E-6</v>
      </c>
      <c r="DB235">
        <f t="shared" si="294"/>
        <v>3.754944941049697E-7</v>
      </c>
      <c r="DC235">
        <f t="shared" si="294"/>
        <v>0</v>
      </c>
      <c r="DD235">
        <f t="shared" si="294"/>
        <v>0</v>
      </c>
      <c r="DE235">
        <f t="shared" si="294"/>
        <v>0</v>
      </c>
      <c r="DF235">
        <f t="shared" si="301"/>
        <v>0</v>
      </c>
      <c r="DG235">
        <f t="shared" si="301"/>
        <v>0</v>
      </c>
      <c r="DH235">
        <f t="shared" si="301"/>
        <v>0</v>
      </c>
      <c r="DI235">
        <f t="shared" si="301"/>
        <v>0</v>
      </c>
      <c r="DJ235">
        <f t="shared" si="298"/>
        <v>0</v>
      </c>
      <c r="DK235">
        <f t="shared" si="298"/>
        <v>0</v>
      </c>
      <c r="DL235">
        <f t="shared" si="298"/>
        <v>0</v>
      </c>
      <c r="DM235">
        <f t="shared" si="298"/>
        <v>0</v>
      </c>
      <c r="DN235">
        <f t="shared" si="298"/>
        <v>0</v>
      </c>
      <c r="DO235">
        <f t="shared" si="298"/>
        <v>0</v>
      </c>
      <c r="DP235">
        <f t="shared" si="298"/>
        <v>0</v>
      </c>
      <c r="DQ235">
        <f t="shared" si="298"/>
        <v>0</v>
      </c>
      <c r="DR235">
        <f t="shared" si="298"/>
        <v>0</v>
      </c>
      <c r="DS235">
        <f t="shared" si="298"/>
        <v>0</v>
      </c>
      <c r="DT235">
        <f t="shared" si="288"/>
        <v>0</v>
      </c>
      <c r="DU235">
        <f t="shared" si="288"/>
        <v>0</v>
      </c>
      <c r="DV235">
        <f t="shared" si="288"/>
        <v>0</v>
      </c>
      <c r="DW235">
        <f t="shared" si="288"/>
        <v>0</v>
      </c>
      <c r="DX235">
        <f t="shared" si="288"/>
        <v>0</v>
      </c>
      <c r="DY235">
        <f t="shared" si="288"/>
        <v>0</v>
      </c>
      <c r="DZ235">
        <f t="shared" si="288"/>
        <v>0</v>
      </c>
      <c r="EA235">
        <f t="shared" si="288"/>
        <v>0</v>
      </c>
      <c r="EB235">
        <f t="shared" si="288"/>
        <v>0</v>
      </c>
      <c r="EC235">
        <f t="shared" si="288"/>
        <v>0</v>
      </c>
      <c r="ED235">
        <f t="shared" si="291"/>
        <v>0</v>
      </c>
      <c r="EE235">
        <f t="shared" si="291"/>
        <v>0</v>
      </c>
      <c r="EF235">
        <f t="shared" si="291"/>
        <v>0</v>
      </c>
      <c r="EG235">
        <f t="shared" si="291"/>
        <v>0</v>
      </c>
      <c r="EH235">
        <f t="shared" si="291"/>
        <v>0</v>
      </c>
      <c r="EI235">
        <f t="shared" si="291"/>
        <v>0</v>
      </c>
      <c r="EJ235">
        <f t="shared" si="291"/>
        <v>0</v>
      </c>
      <c r="EK235">
        <f t="shared" si="291"/>
        <v>0</v>
      </c>
      <c r="EL235">
        <f t="shared" si="291"/>
        <v>0</v>
      </c>
      <c r="EM235">
        <f t="shared" si="291"/>
        <v>0</v>
      </c>
      <c r="EN235">
        <f t="shared" si="295"/>
        <v>0</v>
      </c>
      <c r="EO235">
        <f t="shared" si="295"/>
        <v>0</v>
      </c>
      <c r="EP235">
        <f t="shared" si="295"/>
        <v>0</v>
      </c>
      <c r="EQ235">
        <f t="shared" si="295"/>
        <v>0</v>
      </c>
      <c r="ER235">
        <f t="shared" si="295"/>
        <v>0</v>
      </c>
      <c r="ES235">
        <f t="shared" si="295"/>
        <v>0</v>
      </c>
      <c r="ET235">
        <f t="shared" si="295"/>
        <v>0</v>
      </c>
      <c r="EU235">
        <f t="shared" si="295"/>
        <v>0</v>
      </c>
      <c r="EV235">
        <f t="shared" si="295"/>
        <v>0</v>
      </c>
      <c r="EW235">
        <f t="shared" si="295"/>
        <v>0</v>
      </c>
      <c r="EX235">
        <f t="shared" si="295"/>
        <v>0</v>
      </c>
      <c r="EZ235">
        <f t="shared" si="266"/>
        <v>0.89202641759361423</v>
      </c>
      <c r="FB235">
        <f t="shared" si="267"/>
        <v>9.9031060712277963E-3</v>
      </c>
      <c r="FC235">
        <f t="shared" si="268"/>
        <v>0.24874970933871526</v>
      </c>
    </row>
    <row r="236" spans="1:159" x14ac:dyDescent="0.25">
      <c r="A236">
        <v>1445</v>
      </c>
      <c r="B236" s="19">
        <f>'Input spectra'!Y235</f>
        <v>3.9957450969351299E-2</v>
      </c>
      <c r="C236">
        <f>'Input spectra'!F235</f>
        <v>0</v>
      </c>
      <c r="D236">
        <f t="shared" si="289"/>
        <v>2.0653927966864227E-2</v>
      </c>
      <c r="E236">
        <f t="shared" si="289"/>
        <v>2.0421751192309708E-2</v>
      </c>
      <c r="F236">
        <f t="shared" si="289"/>
        <v>2.0191097708569139E-2</v>
      </c>
      <c r="G236">
        <f t="shared" si="289"/>
        <v>1.9961959058719392E-2</v>
      </c>
      <c r="H236">
        <f t="shared" si="289"/>
        <v>1.973432682906202E-2</v>
      </c>
      <c r="I236">
        <f t="shared" si="289"/>
        <v>1.9508192648913038E-2</v>
      </c>
      <c r="J236">
        <f t="shared" si="289"/>
        <v>1.9283548190393639E-2</v>
      </c>
      <c r="K236">
        <f t="shared" si="289"/>
        <v>1.906038516822189E-2</v>
      </c>
      <c r="L236">
        <f t="shared" si="289"/>
        <v>1.8838695339505478E-2</v>
      </c>
      <c r="M236">
        <f t="shared" si="289"/>
        <v>1.8618470503535354E-2</v>
      </c>
      <c r="N236">
        <f t="shared" si="292"/>
        <v>1.8399702501580382E-2</v>
      </c>
      <c r="O236">
        <f t="shared" si="292"/>
        <v>1.8182383216682956E-2</v>
      </c>
      <c r="P236">
        <f t="shared" si="292"/>
        <v>1.7966504573455583E-2</v>
      </c>
      <c r="Q236">
        <f t="shared" si="292"/>
        <v>1.7752058537878413E-2</v>
      </c>
      <c r="R236">
        <f t="shared" si="292"/>
        <v>1.7539037117097714E-2</v>
      </c>
      <c r="S236">
        <f t="shared" si="292"/>
        <v>1.7327432359225327E-2</v>
      </c>
      <c r="T236">
        <f t="shared" si="292"/>
        <v>1.7117236353139054E-2</v>
      </c>
      <c r="U236">
        <f t="shared" si="292"/>
        <v>1.6908441228283947E-2</v>
      </c>
      <c r="V236">
        <f t="shared" si="292"/>
        <v>1.6701039154474601E-2</v>
      </c>
      <c r="W236">
        <f t="shared" si="292"/>
        <v>1.6495022341698334E-2</v>
      </c>
      <c r="X236">
        <f t="shared" si="292"/>
        <v>1.6290383039919303E-2</v>
      </c>
      <c r="Y236">
        <f t="shared" si="292"/>
        <v>1.6087113538883549E-2</v>
      </c>
      <c r="Z236">
        <f t="shared" si="292"/>
        <v>1.5885206167924958E-2</v>
      </c>
      <c r="AA236">
        <f t="shared" si="292"/>
        <v>1.5684653295772129E-2</v>
      </c>
      <c r="AB236">
        <f t="shared" si="292"/>
        <v>1.5485447330356181E-2</v>
      </c>
      <c r="AC236">
        <f t="shared" si="292"/>
        <v>1.5287580718619432E-2</v>
      </c>
      <c r="AD236">
        <f t="shared" si="299"/>
        <v>1.5091045946324986E-2</v>
      </c>
      <c r="AE236">
        <f t="shared" si="299"/>
        <v>1.4895835537867256E-2</v>
      </c>
      <c r="AF236">
        <f t="shared" si="299"/>
        <v>1.4701942056083328E-2</v>
      </c>
      <c r="AG236">
        <f t="shared" si="299"/>
        <v>1.450935810206524E-2</v>
      </c>
      <c r="AH236">
        <f t="shared" si="296"/>
        <v>1.4318076314973159E-2</v>
      </c>
      <c r="AI236">
        <f t="shared" si="296"/>
        <v>1.4128089371849423E-2</v>
      </c>
      <c r="AJ236">
        <f t="shared" si="296"/>
        <v>1.3939389987433458E-2</v>
      </c>
      <c r="AK236">
        <f t="shared" si="296"/>
        <v>1.3751970913977575E-2</v>
      </c>
      <c r="AL236">
        <f t="shared" si="296"/>
        <v>1.3565824941063648E-2</v>
      </c>
      <c r="AM236">
        <f t="shared" si="296"/>
        <v>1.3380944895420637E-2</v>
      </c>
      <c r="AN236">
        <f t="shared" si="296"/>
        <v>1.3197323640742982E-2</v>
      </c>
      <c r="AO236">
        <f t="shared" si="296"/>
        <v>1.3014954077509862E-2</v>
      </c>
      <c r="AP236">
        <f t="shared" si="296"/>
        <v>1.2833829142805295E-2</v>
      </c>
      <c r="AQ236">
        <f t="shared" si="296"/>
        <v>1.265394181013909E-2</v>
      </c>
      <c r="AR236">
        <f t="shared" si="293"/>
        <v>1.2475285089268656E-2</v>
      </c>
      <c r="AS236">
        <f t="shared" si="293"/>
        <v>1.2297852026021646E-2</v>
      </c>
      <c r="AT236">
        <f t="shared" si="293"/>
        <v>1.2121635702119422E-2</v>
      </c>
      <c r="AU236">
        <f t="shared" si="293"/>
        <v>1.1946629235001399E-2</v>
      </c>
      <c r="AV236">
        <f t="shared" si="293"/>
        <v>1.177282577765016E-2</v>
      </c>
      <c r="AW236">
        <f t="shared" si="293"/>
        <v>1.1600218518417452E-2</v>
      </c>
      <c r="AX236">
        <f t="shared" si="293"/>
        <v>1.0316739846650203E-2</v>
      </c>
      <c r="AY236">
        <f t="shared" si="293"/>
        <v>8.8196017474599028E-3</v>
      </c>
      <c r="AZ236">
        <f t="shared" si="293"/>
        <v>7.9431090612825609E-3</v>
      </c>
      <c r="BA236">
        <f t="shared" si="293"/>
        <v>7.2795387751839408E-3</v>
      </c>
      <c r="BB236">
        <f t="shared" si="293"/>
        <v>6.7374915753991025E-3</v>
      </c>
      <c r="BC236">
        <f t="shared" si="293"/>
        <v>6.2773751791639926E-3</v>
      </c>
      <c r="BD236">
        <f t="shared" si="293"/>
        <v>5.8775088557127247E-3</v>
      </c>
      <c r="BE236">
        <f t="shared" si="293"/>
        <v>5.5243846766483062E-3</v>
      </c>
      <c r="BF236">
        <f t="shared" si="293"/>
        <v>5.2088615076271326E-3</v>
      </c>
      <c r="BG236">
        <f t="shared" si="293"/>
        <v>4.9243868393691638E-3</v>
      </c>
      <c r="BH236">
        <f t="shared" si="300"/>
        <v>4.6660606365562171E-3</v>
      </c>
      <c r="BI236">
        <f t="shared" si="300"/>
        <v>4.4300980265548247E-3</v>
      </c>
      <c r="BJ236">
        <f t="shared" si="300"/>
        <v>4.2134999734298626E-3</v>
      </c>
      <c r="BK236">
        <f t="shared" si="300"/>
        <v>4.0138407106757815E-3</v>
      </c>
      <c r="BL236">
        <f t="shared" si="297"/>
        <v>3.8291246718072385E-3</v>
      </c>
      <c r="BM236">
        <f t="shared" si="297"/>
        <v>3.6576868093118817E-3</v>
      </c>
      <c r="BN236">
        <f t="shared" si="297"/>
        <v>3.4981210978313744E-3</v>
      </c>
      <c r="BO236">
        <f t="shared" si="297"/>
        <v>3.3492279696725261E-3</v>
      </c>
      <c r="BP236">
        <f t="shared" si="297"/>
        <v>3.2099748384921841E-3</v>
      </c>
      <c r="BQ236">
        <f t="shared" si="297"/>
        <v>3.0794658990171172E-3</v>
      </c>
      <c r="BR236">
        <f t="shared" si="297"/>
        <v>2.9569186456534177E-3</v>
      </c>
      <c r="BS236">
        <f t="shared" si="297"/>
        <v>2.8416453520541929E-3</v>
      </c>
      <c r="BT236">
        <f t="shared" si="297"/>
        <v>2.7330382765961793E-3</v>
      </c>
      <c r="BU236">
        <f t="shared" si="297"/>
        <v>2.6305577091017287E-3</v>
      </c>
      <c r="BV236">
        <f t="shared" si="287"/>
        <v>2.5337222140190503E-3</v>
      </c>
      <c r="BW236">
        <f t="shared" si="287"/>
        <v>2.4421005926874026E-3</v>
      </c>
      <c r="BX236">
        <f t="shared" si="287"/>
        <v>2.3553052062072134E-3</v>
      </c>
      <c r="BY236">
        <f t="shared" si="287"/>
        <v>2.2729863862165078E-3</v>
      </c>
      <c r="BZ236">
        <f t="shared" si="287"/>
        <v>2.1948277236665372E-3</v>
      </c>
      <c r="CA236">
        <f t="shared" si="287"/>
        <v>2.1205420722642887E-3</v>
      </c>
      <c r="CB236">
        <f t="shared" si="287"/>
        <v>2.049868138218558E-3</v>
      </c>
      <c r="CC236">
        <f t="shared" si="287"/>
        <v>1.9825675544775522E-3</v>
      </c>
      <c r="CD236">
        <f t="shared" si="287"/>
        <v>1.9184223580161169E-3</v>
      </c>
      <c r="CE236">
        <f t="shared" si="287"/>
        <v>1.857232804509702E-3</v>
      </c>
      <c r="CF236">
        <f t="shared" si="290"/>
        <v>1.7988154670647181E-3</v>
      </c>
      <c r="CG236">
        <f t="shared" si="290"/>
        <v>1.7430015753944544E-3</v>
      </c>
      <c r="CH236">
        <f t="shared" si="290"/>
        <v>1.6896355595498172E-3</v>
      </c>
      <c r="CI236">
        <f t="shared" si="290"/>
        <v>1.638573768490844E-3</v>
      </c>
      <c r="CJ236">
        <f t="shared" si="290"/>
        <v>1.5896833387608403E-3</v>
      </c>
      <c r="CK236">
        <f t="shared" si="290"/>
        <v>1.5428411925591538E-3</v>
      </c>
      <c r="CL236">
        <f t="shared" si="290"/>
        <v>1.4979331477992142E-3</v>
      </c>
      <c r="CM236">
        <f t="shared" si="290"/>
        <v>1.454853125437787E-3</v>
      </c>
      <c r="CN236">
        <f t="shared" si="290"/>
        <v>1.4135024415876446E-3</v>
      </c>
      <c r="CO236">
        <f t="shared" si="290"/>
        <v>1.3737891737712197E-3</v>
      </c>
      <c r="CP236">
        <f t="shared" si="294"/>
        <v>1.335627592209873E-3</v>
      </c>
      <c r="CQ236">
        <f t="shared" si="294"/>
        <v>1.2989376483294728E-3</v>
      </c>
      <c r="CR236">
        <f t="shared" si="294"/>
        <v>8.3667319253764828E-4</v>
      </c>
      <c r="CS236">
        <f t="shared" si="294"/>
        <v>5.4367225731124906E-4</v>
      </c>
      <c r="CT236">
        <f t="shared" si="294"/>
        <v>3.7668022663648503E-4</v>
      </c>
      <c r="CU236">
        <f t="shared" si="294"/>
        <v>2.6215667167110479E-4</v>
      </c>
      <c r="CV236">
        <f t="shared" si="294"/>
        <v>1.7908138020310591E-4</v>
      </c>
      <c r="CW236">
        <f t="shared" si="294"/>
        <v>1.1777117400247987E-4</v>
      </c>
      <c r="CX236">
        <f t="shared" si="294"/>
        <v>7.2763813352715726E-5</v>
      </c>
      <c r="CY236">
        <f t="shared" si="294"/>
        <v>4.0593623719340664E-5</v>
      </c>
      <c r="CZ236">
        <f t="shared" si="294"/>
        <v>1.8883915069487596E-5</v>
      </c>
      <c r="DA236">
        <f t="shared" si="294"/>
        <v>5.9118791331709826E-6</v>
      </c>
      <c r="DB236">
        <f t="shared" si="294"/>
        <v>3.7569569169991851E-7</v>
      </c>
      <c r="DC236">
        <f t="shared" si="294"/>
        <v>0</v>
      </c>
      <c r="DD236">
        <f t="shared" si="294"/>
        <v>0</v>
      </c>
      <c r="DE236">
        <f t="shared" si="294"/>
        <v>0</v>
      </c>
      <c r="DF236">
        <f t="shared" si="301"/>
        <v>0</v>
      </c>
      <c r="DG236">
        <f t="shared" si="301"/>
        <v>0</v>
      </c>
      <c r="DH236">
        <f t="shared" si="301"/>
        <v>0</v>
      </c>
      <c r="DI236">
        <f t="shared" si="301"/>
        <v>0</v>
      </c>
      <c r="DJ236">
        <f t="shared" si="298"/>
        <v>0</v>
      </c>
      <c r="DK236">
        <f t="shared" si="298"/>
        <v>0</v>
      </c>
      <c r="DL236">
        <f t="shared" si="298"/>
        <v>0</v>
      </c>
      <c r="DM236">
        <f t="shared" si="298"/>
        <v>0</v>
      </c>
      <c r="DN236">
        <f t="shared" si="298"/>
        <v>0</v>
      </c>
      <c r="DO236">
        <f t="shared" si="298"/>
        <v>0</v>
      </c>
      <c r="DP236">
        <f t="shared" si="298"/>
        <v>0</v>
      </c>
      <c r="DQ236">
        <f t="shared" si="298"/>
        <v>0</v>
      </c>
      <c r="DR236">
        <f t="shared" si="298"/>
        <v>0</v>
      </c>
      <c r="DS236">
        <f t="shared" si="298"/>
        <v>0</v>
      </c>
      <c r="DT236">
        <f t="shared" si="288"/>
        <v>0</v>
      </c>
      <c r="DU236">
        <f t="shared" si="288"/>
        <v>0</v>
      </c>
      <c r="DV236">
        <f t="shared" si="288"/>
        <v>0</v>
      </c>
      <c r="DW236">
        <f t="shared" si="288"/>
        <v>0</v>
      </c>
      <c r="DX236">
        <f t="shared" si="288"/>
        <v>0</v>
      </c>
      <c r="DY236">
        <f t="shared" si="288"/>
        <v>0</v>
      </c>
      <c r="DZ236">
        <f t="shared" si="288"/>
        <v>0</v>
      </c>
      <c r="EA236">
        <f t="shared" si="288"/>
        <v>0</v>
      </c>
      <c r="EB236">
        <f t="shared" si="288"/>
        <v>0</v>
      </c>
      <c r="EC236">
        <f t="shared" si="288"/>
        <v>0</v>
      </c>
      <c r="ED236">
        <f t="shared" si="291"/>
        <v>0</v>
      </c>
      <c r="EE236">
        <f t="shared" si="291"/>
        <v>0</v>
      </c>
      <c r="EF236">
        <f t="shared" si="291"/>
        <v>0</v>
      </c>
      <c r="EG236">
        <f t="shared" si="291"/>
        <v>0</v>
      </c>
      <c r="EH236">
        <f t="shared" si="291"/>
        <v>0</v>
      </c>
      <c r="EI236">
        <f t="shared" si="291"/>
        <v>0</v>
      </c>
      <c r="EJ236">
        <f t="shared" si="291"/>
        <v>0</v>
      </c>
      <c r="EK236">
        <f t="shared" si="291"/>
        <v>0</v>
      </c>
      <c r="EL236">
        <f t="shared" si="291"/>
        <v>0</v>
      </c>
      <c r="EM236">
        <f t="shared" si="291"/>
        <v>0</v>
      </c>
      <c r="EN236">
        <f t="shared" si="295"/>
        <v>0</v>
      </c>
      <c r="EO236">
        <f t="shared" si="295"/>
        <v>0</v>
      </c>
      <c r="EP236">
        <f t="shared" si="295"/>
        <v>0</v>
      </c>
      <c r="EQ236">
        <f t="shared" si="295"/>
        <v>0</v>
      </c>
      <c r="ER236">
        <f t="shared" si="295"/>
        <v>0</v>
      </c>
      <c r="ES236">
        <f t="shared" si="295"/>
        <v>0</v>
      </c>
      <c r="ET236">
        <f t="shared" si="295"/>
        <v>0</v>
      </c>
      <c r="EU236">
        <f t="shared" si="295"/>
        <v>0</v>
      </c>
      <c r="EV236">
        <f t="shared" si="295"/>
        <v>0</v>
      </c>
      <c r="EW236">
        <f t="shared" si="295"/>
        <v>0</v>
      </c>
      <c r="EX236">
        <f t="shared" si="295"/>
        <v>0</v>
      </c>
      <c r="EZ236">
        <f t="shared" si="266"/>
        <v>0.89215616075963822</v>
      </c>
      <c r="FB236">
        <f t="shared" si="267"/>
        <v>9.8902366098627681E-3</v>
      </c>
      <c r="FC236">
        <f t="shared" si="268"/>
        <v>0.2487513504235763</v>
      </c>
    </row>
    <row r="237" spans="1:159" x14ac:dyDescent="0.25">
      <c r="A237">
        <v>1450</v>
      </c>
      <c r="B237" s="19">
        <f>'Input spectra'!Y236</f>
        <v>3.9904933630197703E-2</v>
      </c>
      <c r="C237">
        <f>'Input spectra'!F236</f>
        <v>0</v>
      </c>
      <c r="D237">
        <f t="shared" si="289"/>
        <v>2.0653927966864227E-2</v>
      </c>
      <c r="E237">
        <f t="shared" si="289"/>
        <v>2.0421858442194678E-2</v>
      </c>
      <c r="F237">
        <f t="shared" si="289"/>
        <v>2.019130978622816E-2</v>
      </c>
      <c r="G237">
        <f t="shared" si="289"/>
        <v>1.9962273565889165E-2</v>
      </c>
      <c r="H237">
        <f t="shared" si="289"/>
        <v>1.9734741391150366E-2</v>
      </c>
      <c r="I237">
        <f t="shared" si="289"/>
        <v>1.9508704914823528E-2</v>
      </c>
      <c r="J237">
        <f t="shared" si="289"/>
        <v>1.9284155832351348E-2</v>
      </c>
      <c r="K237">
        <f t="shared" si="289"/>
        <v>1.9061085881600267E-2</v>
      </c>
      <c r="L237">
        <f t="shared" si="289"/>
        <v>1.8839486842654303E-2</v>
      </c>
      <c r="M237">
        <f t="shared" si="289"/>
        <v>1.8619350537609821E-2</v>
      </c>
      <c r="N237">
        <f t="shared" si="292"/>
        <v>1.840066883037127E-2</v>
      </c>
      <c r="O237">
        <f t="shared" si="292"/>
        <v>1.8183433626447875E-2</v>
      </c>
      <c r="P237">
        <f t="shared" si="292"/>
        <v>1.7967636872751321E-2</v>
      </c>
      <c r="Q237">
        <f t="shared" si="292"/>
        <v>1.7753270557394348E-2</v>
      </c>
      <c r="R237">
        <f t="shared" si="292"/>
        <v>1.7540326709490291E-2</v>
      </c>
      <c r="S237">
        <f t="shared" si="292"/>
        <v>1.732879739895362E-2</v>
      </c>
      <c r="T237">
        <f t="shared" si="292"/>
        <v>1.7118674736301343E-2</v>
      </c>
      <c r="U237">
        <f t="shared" si="292"/>
        <v>1.6909950872455389E-2</v>
      </c>
      <c r="V237">
        <f t="shared" si="292"/>
        <v>1.6702617998545933E-2</v>
      </c>
      <c r="W237">
        <f t="shared" si="292"/>
        <v>1.6496668345715594E-2</v>
      </c>
      <c r="X237">
        <f t="shared" si="292"/>
        <v>1.6292094184924614E-2</v>
      </c>
      <c r="Y237">
        <f t="shared" si="292"/>
        <v>1.6088887826756892E-2</v>
      </c>
      <c r="Z237">
        <f t="shared" si="292"/>
        <v>1.5887041621227012E-2</v>
      </c>
      <c r="AA237">
        <f t="shared" si="292"/>
        <v>1.5686547957588087E-2</v>
      </c>
      <c r="AB237">
        <f t="shared" si="292"/>
        <v>1.5487399264140585E-2</v>
      </c>
      <c r="AC237">
        <f t="shared" si="292"/>
        <v>1.5289588008042016E-2</v>
      </c>
      <c r="AD237">
        <f t="shared" si="299"/>
        <v>1.5093106695117521E-2</v>
      </c>
      <c r="AE237">
        <f t="shared" si="299"/>
        <v>1.4897947869671359E-2</v>
      </c>
      <c r="AF237">
        <f t="shared" si="299"/>
        <v>1.4704104114299288E-2</v>
      </c>
      <c r="AG237">
        <f t="shared" si="299"/>
        <v>1.4511568049701801E-2</v>
      </c>
      <c r="AH237">
        <f t="shared" si="296"/>
        <v>1.4320332334498288E-2</v>
      </c>
      <c r="AI237">
        <f t="shared" si="296"/>
        <v>1.4130389665042037E-2</v>
      </c>
      <c r="AJ237">
        <f t="shared" si="296"/>
        <v>1.394173277523612E-2</v>
      </c>
      <c r="AK237">
        <f t="shared" si="296"/>
        <v>1.3754354436350142E-2</v>
      </c>
      <c r="AL237">
        <f t="shared" si="296"/>
        <v>1.3568247456837866E-2</v>
      </c>
      <c r="AM237">
        <f t="shared" si="296"/>
        <v>1.3383404682155696E-2</v>
      </c>
      <c r="AN237">
        <f t="shared" si="296"/>
        <v>1.3199818994581988E-2</v>
      </c>
      <c r="AO237">
        <f t="shared" si="296"/>
        <v>1.3017483313037257E-2</v>
      </c>
      <c r="AP237">
        <f t="shared" si="296"/>
        <v>1.2836390592905209E-2</v>
      </c>
      <c r="AQ237">
        <f t="shared" si="296"/>
        <v>1.2656533825854603E-2</v>
      </c>
      <c r="AR237">
        <f t="shared" si="293"/>
        <v>1.2477906039661982E-2</v>
      </c>
      <c r="AS237">
        <f t="shared" si="293"/>
        <v>1.2300500298035241E-2</v>
      </c>
      <c r="AT237">
        <f t="shared" si="293"/>
        <v>1.2124309700437973E-2</v>
      </c>
      <c r="AU237">
        <f t="shared" si="293"/>
        <v>1.1949327381914742E-2</v>
      </c>
      <c r="AV237">
        <f t="shared" si="293"/>
        <v>1.1775546512917071E-2</v>
      </c>
      <c r="AW237">
        <f t="shared" si="293"/>
        <v>1.1602960299130348E-2</v>
      </c>
      <c r="AX237">
        <f t="shared" si="293"/>
        <v>1.0319232463258176E-2</v>
      </c>
      <c r="AY237">
        <f t="shared" si="293"/>
        <v>8.8217789716285994E-3</v>
      </c>
      <c r="AZ237">
        <f t="shared" si="293"/>
        <v>7.9451116382520167E-3</v>
      </c>
      <c r="BA237">
        <f t="shared" si="293"/>
        <v>7.2814122960678318E-3</v>
      </c>
      <c r="BB237">
        <f t="shared" si="293"/>
        <v>6.7392609833509774E-3</v>
      </c>
      <c r="BC237">
        <f t="shared" si="293"/>
        <v>6.2790567266559809E-3</v>
      </c>
      <c r="BD237">
        <f t="shared" si="293"/>
        <v>5.8791141647547614E-3</v>
      </c>
      <c r="BE237">
        <f t="shared" si="293"/>
        <v>5.5259225583803324E-3</v>
      </c>
      <c r="BF237">
        <f t="shared" si="293"/>
        <v>5.2103389170597451E-3</v>
      </c>
      <c r="BG237">
        <f t="shared" si="293"/>
        <v>4.9258094311295077E-3</v>
      </c>
      <c r="BH237">
        <f t="shared" si="300"/>
        <v>4.6674331132652179E-3</v>
      </c>
      <c r="BI237">
        <f t="shared" si="300"/>
        <v>4.4314243697396657E-3</v>
      </c>
      <c r="BJ237">
        <f t="shared" si="300"/>
        <v>4.2147836033984898E-3</v>
      </c>
      <c r="BK237">
        <f t="shared" si="300"/>
        <v>4.0150846011570689E-3</v>
      </c>
      <c r="BL237">
        <f t="shared" si="297"/>
        <v>3.8303314345594637E-3</v>
      </c>
      <c r="BM237">
        <f t="shared" si="297"/>
        <v>3.658858758092097E-3</v>
      </c>
      <c r="BN237">
        <f t="shared" si="297"/>
        <v>3.4992602977623219E-3</v>
      </c>
      <c r="BO237">
        <f t="shared" si="297"/>
        <v>3.3503362760185836E-3</v>
      </c>
      <c r="BP237">
        <f t="shared" si="297"/>
        <v>3.2110539275873799E-3</v>
      </c>
      <c r="BQ237">
        <f t="shared" si="297"/>
        <v>3.0805172932679989E-3</v>
      </c>
      <c r="BR237">
        <f t="shared" si="297"/>
        <v>2.957943733994163E-3</v>
      </c>
      <c r="BS237">
        <f t="shared" si="297"/>
        <v>2.8426454068597473E-3</v>
      </c>
      <c r="BT237">
        <f t="shared" si="297"/>
        <v>2.7340144678005083E-3</v>
      </c>
      <c r="BU237">
        <f t="shared" si="297"/>
        <v>2.6315111160846354E-3</v>
      </c>
      <c r="BV237">
        <f t="shared" si="287"/>
        <v>2.5346538356924202E-3</v>
      </c>
      <c r="BW237">
        <f t="shared" si="287"/>
        <v>2.4430113561144657E-3</v>
      </c>
      <c r="BX237">
        <f t="shared" si="287"/>
        <v>2.3561959740160559E-3</v>
      </c>
      <c r="BY237">
        <f t="shared" si="287"/>
        <v>2.2738579630145329E-3</v>
      </c>
      <c r="BZ237">
        <f t="shared" si="287"/>
        <v>2.1956808616209913E-3</v>
      </c>
      <c r="CA237">
        <f t="shared" si="287"/>
        <v>2.1213774759819043E-3</v>
      </c>
      <c r="CB237">
        <f t="shared" si="287"/>
        <v>2.0506864690323962E-3</v>
      </c>
      <c r="CC237">
        <f t="shared" si="287"/>
        <v>1.9833694342295308E-3</v>
      </c>
      <c r="CD237">
        <f t="shared" si="287"/>
        <v>1.9192083724081279E-3</v>
      </c>
      <c r="CE237">
        <f t="shared" si="287"/>
        <v>1.8580035060838157E-3</v>
      </c>
      <c r="CF237">
        <f t="shared" si="290"/>
        <v>1.7995713778629623E-3</v>
      </c>
      <c r="CG237">
        <f t="shared" si="290"/>
        <v>1.7437431893405453E-3</v>
      </c>
      <c r="CH237">
        <f t="shared" si="290"/>
        <v>1.6903633445885982E-3</v>
      </c>
      <c r="CI237">
        <f t="shared" si="290"/>
        <v>1.6392881685157671E-3</v>
      </c>
      <c r="CJ237">
        <f t="shared" si="290"/>
        <v>1.5903847753553232E-3</v>
      </c>
      <c r="CK237">
        <f t="shared" si="290"/>
        <v>1.5435300665739362E-3</v>
      </c>
      <c r="CL237">
        <f t="shared" si="290"/>
        <v>1.4986098407847163E-3</v>
      </c>
      <c r="CM237">
        <f t="shared" si="290"/>
        <v>1.455518000947877E-3</v>
      </c>
      <c r="CN237">
        <f t="shared" si="290"/>
        <v>1.4141558463690188E-3</v>
      </c>
      <c r="CO237">
        <f t="shared" si="290"/>
        <v>1.3744314388507465E-3</v>
      </c>
      <c r="CP237">
        <f t="shared" si="294"/>
        <v>1.3362590338906702E-3</v>
      </c>
      <c r="CQ237">
        <f t="shared" si="294"/>
        <v>1.2995585691051434E-3</v>
      </c>
      <c r="CR237">
        <f t="shared" si="294"/>
        <v>8.3707753682946107E-4</v>
      </c>
      <c r="CS237">
        <f t="shared" si="294"/>
        <v>5.4393785781613527E-4</v>
      </c>
      <c r="CT237">
        <f t="shared" si="294"/>
        <v>3.7686622562933526E-4</v>
      </c>
      <c r="CU237">
        <f t="shared" si="294"/>
        <v>2.6228749812697E-4</v>
      </c>
      <c r="CV237">
        <f t="shared" si="294"/>
        <v>1.7917168979149565E-4</v>
      </c>
      <c r="CW237">
        <f t="shared" si="294"/>
        <v>1.1783118406456049E-4</v>
      </c>
      <c r="CX237">
        <f t="shared" si="294"/>
        <v>7.2801272337662075E-5</v>
      </c>
      <c r="CY237">
        <f t="shared" si="294"/>
        <v>4.0614734711028989E-5</v>
      </c>
      <c r="CZ237">
        <f t="shared" si="294"/>
        <v>1.88938350038249E-5</v>
      </c>
      <c r="DA237">
        <f t="shared" si="294"/>
        <v>5.9150157742049133E-6</v>
      </c>
      <c r="DB237">
        <f t="shared" si="294"/>
        <v>3.7589699710063464E-7</v>
      </c>
      <c r="DC237">
        <f t="shared" si="294"/>
        <v>0</v>
      </c>
      <c r="DD237">
        <f t="shared" si="294"/>
        <v>0</v>
      </c>
      <c r="DE237">
        <f t="shared" si="294"/>
        <v>0</v>
      </c>
      <c r="DF237">
        <f t="shared" si="301"/>
        <v>0</v>
      </c>
      <c r="DG237">
        <f t="shared" si="301"/>
        <v>0</v>
      </c>
      <c r="DH237">
        <f t="shared" si="301"/>
        <v>0</v>
      </c>
      <c r="DI237">
        <f t="shared" si="301"/>
        <v>0</v>
      </c>
      <c r="DJ237">
        <f t="shared" si="298"/>
        <v>0</v>
      </c>
      <c r="DK237">
        <f t="shared" si="298"/>
        <v>0</v>
      </c>
      <c r="DL237">
        <f t="shared" si="298"/>
        <v>0</v>
      </c>
      <c r="DM237">
        <f t="shared" si="298"/>
        <v>0</v>
      </c>
      <c r="DN237">
        <f t="shared" si="298"/>
        <v>0</v>
      </c>
      <c r="DO237">
        <f t="shared" si="298"/>
        <v>0</v>
      </c>
      <c r="DP237">
        <f t="shared" si="298"/>
        <v>0</v>
      </c>
      <c r="DQ237">
        <f t="shared" si="298"/>
        <v>0</v>
      </c>
      <c r="DR237">
        <f t="shared" si="298"/>
        <v>0</v>
      </c>
      <c r="DS237">
        <f t="shared" si="298"/>
        <v>0</v>
      </c>
      <c r="DT237">
        <f t="shared" si="288"/>
        <v>0</v>
      </c>
      <c r="DU237">
        <f t="shared" si="288"/>
        <v>0</v>
      </c>
      <c r="DV237">
        <f t="shared" si="288"/>
        <v>0</v>
      </c>
      <c r="DW237">
        <f t="shared" si="288"/>
        <v>0</v>
      </c>
      <c r="DX237">
        <f t="shared" si="288"/>
        <v>0</v>
      </c>
      <c r="DY237">
        <f t="shared" si="288"/>
        <v>0</v>
      </c>
      <c r="DZ237">
        <f t="shared" si="288"/>
        <v>0</v>
      </c>
      <c r="EA237">
        <f t="shared" si="288"/>
        <v>0</v>
      </c>
      <c r="EB237">
        <f t="shared" si="288"/>
        <v>0</v>
      </c>
      <c r="EC237">
        <f t="shared" si="288"/>
        <v>0</v>
      </c>
      <c r="ED237">
        <f t="shared" si="291"/>
        <v>0</v>
      </c>
      <c r="EE237">
        <f t="shared" si="291"/>
        <v>0</v>
      </c>
      <c r="EF237">
        <f t="shared" si="291"/>
        <v>0</v>
      </c>
      <c r="EG237">
        <f t="shared" si="291"/>
        <v>0</v>
      </c>
      <c r="EH237">
        <f t="shared" si="291"/>
        <v>0</v>
      </c>
      <c r="EI237">
        <f t="shared" si="291"/>
        <v>0</v>
      </c>
      <c r="EJ237">
        <f t="shared" si="291"/>
        <v>0</v>
      </c>
      <c r="EK237">
        <f t="shared" si="291"/>
        <v>0</v>
      </c>
      <c r="EL237">
        <f t="shared" si="291"/>
        <v>0</v>
      </c>
      <c r="EM237">
        <f t="shared" si="291"/>
        <v>0</v>
      </c>
      <c r="EN237">
        <f t="shared" si="295"/>
        <v>0</v>
      </c>
      <c r="EO237">
        <f t="shared" si="295"/>
        <v>0</v>
      </c>
      <c r="EP237">
        <f t="shared" si="295"/>
        <v>0</v>
      </c>
      <c r="EQ237">
        <f t="shared" si="295"/>
        <v>0</v>
      </c>
      <c r="ER237">
        <f t="shared" si="295"/>
        <v>0</v>
      </c>
      <c r="ES237">
        <f t="shared" si="295"/>
        <v>0</v>
      </c>
      <c r="ET237">
        <f t="shared" si="295"/>
        <v>0</v>
      </c>
      <c r="EU237">
        <f t="shared" si="295"/>
        <v>0</v>
      </c>
      <c r="EV237">
        <f t="shared" si="295"/>
        <v>0</v>
      </c>
      <c r="EW237">
        <f t="shared" si="295"/>
        <v>0</v>
      </c>
      <c r="EX237">
        <f t="shared" si="295"/>
        <v>0</v>
      </c>
      <c r="EZ237">
        <f t="shared" si="266"/>
        <v>0.89228593320744531</v>
      </c>
      <c r="FB237">
        <f t="shared" si="267"/>
        <v>9.8773668105583967E-3</v>
      </c>
      <c r="FC237">
        <f t="shared" si="268"/>
        <v>0.24875299150865263</v>
      </c>
    </row>
    <row r="238" spans="1:159" x14ac:dyDescent="0.25">
      <c r="A238">
        <v>1455</v>
      </c>
      <c r="B238" s="19">
        <f>'Input spectra'!Y237</f>
        <v>3.98524162910441E-2</v>
      </c>
      <c r="C238">
        <f>'Input spectra'!F237</f>
        <v>0</v>
      </c>
      <c r="D238">
        <f t="shared" si="289"/>
        <v>2.0653927966864227E-2</v>
      </c>
      <c r="E238">
        <f t="shared" si="289"/>
        <v>2.0421965692642898E-2</v>
      </c>
      <c r="F238">
        <f t="shared" si="289"/>
        <v>2.0191521866114746E-2</v>
      </c>
      <c r="G238">
        <f t="shared" si="289"/>
        <v>1.9962588078014099E-2</v>
      </c>
      <c r="H238">
        <f t="shared" si="289"/>
        <v>1.9735155961947481E-2</v>
      </c>
      <c r="I238">
        <f t="shared" si="289"/>
        <v>1.9509217194185618E-2</v>
      </c>
      <c r="J238">
        <f t="shared" si="289"/>
        <v>1.9284763493456404E-2</v>
      </c>
      <c r="K238">
        <f t="shared" si="289"/>
        <v>1.9061786620738836E-2</v>
      </c>
      <c r="L238">
        <f t="shared" si="289"/>
        <v>1.884027837905794E-2</v>
      </c>
      <c r="M238">
        <f t="shared" si="289"/>
        <v>1.8620230613280615E-2</v>
      </c>
      <c r="N238">
        <f t="shared" si="292"/>
        <v>1.8401635209912507E-2</v>
      </c>
      <c r="O238">
        <f t="shared" si="292"/>
        <v>1.8184484096895746E-2</v>
      </c>
      <c r="P238">
        <f t="shared" si="292"/>
        <v>1.7968769243407727E-2</v>
      </c>
      <c r="Q238">
        <f t="shared" ref="N238:AC247" si="302">Q$2*EXP(- Q$1 * ($C238*_c3+$B238))</f>
        <v>1.7754482659660762E-2</v>
      </c>
      <c r="R238">
        <f t="shared" si="302"/>
        <v>1.7541616396702705E-2</v>
      </c>
      <c r="S238">
        <f t="shared" si="302"/>
        <v>1.7330162546218525E-2</v>
      </c>
      <c r="T238">
        <f t="shared" si="302"/>
        <v>1.7120113240332798E-2</v>
      </c>
      <c r="U238">
        <f t="shared" si="302"/>
        <v>1.691146065141309E-2</v>
      </c>
      <c r="V238">
        <f t="shared" si="302"/>
        <v>1.6704196991874361E-2</v>
      </c>
      <c r="W238">
        <f t="shared" si="302"/>
        <v>1.6498314513984182E-2</v>
      </c>
      <c r="X238">
        <f t="shared" si="302"/>
        <v>1.6293805509668927E-2</v>
      </c>
      <c r="Y238">
        <f t="shared" si="302"/>
        <v>1.6090662310320872E-2</v>
      </c>
      <c r="Z238">
        <f t="shared" si="302"/>
        <v>1.5888877286606189E-2</v>
      </c>
      <c r="AA238">
        <f t="shared" si="302"/>
        <v>1.568844284827384E-2</v>
      </c>
      <c r="AB238">
        <f t="shared" si="302"/>
        <v>1.5489351443965377E-2</v>
      </c>
      <c r="AC238">
        <f t="shared" si="302"/>
        <v>1.5291595561025653E-2</v>
      </c>
      <c r="AD238">
        <f t="shared" si="299"/>
        <v>1.5095167725314378E-2</v>
      </c>
      <c r="AE238">
        <f t="shared" si="299"/>
        <v>1.4900060501018622E-2</v>
      </c>
      <c r="AF238">
        <f t="shared" si="299"/>
        <v>1.4706266490466148E-2</v>
      </c>
      <c r="AG238">
        <f t="shared" si="299"/>
        <v>1.4513778333939645E-2</v>
      </c>
      <c r="AH238">
        <f t="shared" si="296"/>
        <v>1.4322588709491848E-2</v>
      </c>
      <c r="AI238">
        <f t="shared" si="296"/>
        <v>1.4132690332761499E-2</v>
      </c>
      <c r="AJ238">
        <f t="shared" si="296"/>
        <v>1.3944075956790208E-2</v>
      </c>
      <c r="AK238">
        <f t="shared" si="296"/>
        <v>1.375673837184014E-2</v>
      </c>
      <c r="AL238">
        <f t="shared" si="296"/>
        <v>1.3570670405212587E-2</v>
      </c>
      <c r="AM238">
        <f t="shared" si="296"/>
        <v>1.33858649210674E-2</v>
      </c>
      <c r="AN238">
        <f t="shared" si="296"/>
        <v>1.3202314820243231E-2</v>
      </c>
      <c r="AO238">
        <f t="shared" si="296"/>
        <v>1.3020013040078668E-2</v>
      </c>
      <c r="AP238">
        <f t="shared" si="296"/>
        <v>1.2838952554234199E-2</v>
      </c>
      <c r="AQ238">
        <f t="shared" si="296"/>
        <v>1.265912637251498E-2</v>
      </c>
      <c r="AR238">
        <f t="shared" si="293"/>
        <v>1.2480527540694506E-2</v>
      </c>
      <c r="AS238">
        <f t="shared" si="293"/>
        <v>1.2303149140339049E-2</v>
      </c>
      <c r="AT238">
        <f t="shared" si="293"/>
        <v>1.2126984288632939E-2</v>
      </c>
      <c r="AU238">
        <f t="shared" ref="AR238:BG247" si="303">AU$2*EXP(- AU$1 * ($C238*_c3+$B238))</f>
        <v>1.1952026138204721E-2</v>
      </c>
      <c r="AV238">
        <f t="shared" si="303"/>
        <v>1.1778267876954044E-2</v>
      </c>
      <c r="AW238">
        <f t="shared" si="303"/>
        <v>1.1605702727879438E-2</v>
      </c>
      <c r="AX238">
        <f t="shared" si="303"/>
        <v>1.0321725682104614E-2</v>
      </c>
      <c r="AY238">
        <f t="shared" si="303"/>
        <v>8.8239567332711218E-3</v>
      </c>
      <c r="AZ238">
        <f t="shared" si="303"/>
        <v>7.9471147201011696E-3</v>
      </c>
      <c r="BA238">
        <f t="shared" si="303"/>
        <v>7.2832862991361854E-3</v>
      </c>
      <c r="BB238">
        <f t="shared" si="303"/>
        <v>6.7410308559868485E-3</v>
      </c>
      <c r="BC238">
        <f t="shared" si="303"/>
        <v>6.2807387245913289E-3</v>
      </c>
      <c r="BD238">
        <f t="shared" si="303"/>
        <v>5.8807199122507745E-3</v>
      </c>
      <c r="BE238">
        <f t="shared" si="303"/>
        <v>5.5274608682288574E-3</v>
      </c>
      <c r="BF238">
        <f t="shared" si="303"/>
        <v>5.2118167455356785E-3</v>
      </c>
      <c r="BG238">
        <f t="shared" si="303"/>
        <v>4.9272324338582394E-3</v>
      </c>
      <c r="BH238">
        <f t="shared" si="300"/>
        <v>4.6688059936749971E-3</v>
      </c>
      <c r="BI238">
        <f t="shared" si="300"/>
        <v>4.4327511100232227E-3</v>
      </c>
      <c r="BJ238">
        <f t="shared" si="300"/>
        <v>4.2160676244210882E-3</v>
      </c>
      <c r="BK238">
        <f t="shared" si="300"/>
        <v>4.0163288771204028E-3</v>
      </c>
      <c r="BL238">
        <f t="shared" si="297"/>
        <v>3.8315385776274183E-3</v>
      </c>
      <c r="BM238">
        <f t="shared" si="297"/>
        <v>3.6600310823730084E-3</v>
      </c>
      <c r="BN238">
        <f t="shared" si="297"/>
        <v>3.5003998686857093E-3</v>
      </c>
      <c r="BO238">
        <f t="shared" si="297"/>
        <v>3.3514449491187015E-3</v>
      </c>
      <c r="BP238">
        <f t="shared" si="297"/>
        <v>3.2121333794372176E-3</v>
      </c>
      <c r="BQ238">
        <f t="shared" si="297"/>
        <v>3.0815690464869316E-3</v>
      </c>
      <c r="BR238">
        <f t="shared" si="297"/>
        <v>2.9589691777069126E-3</v>
      </c>
      <c r="BS238">
        <f t="shared" si="297"/>
        <v>2.8436458136126739E-3</v>
      </c>
      <c r="BT238">
        <f t="shared" si="297"/>
        <v>2.7349910076824523E-3</v>
      </c>
      <c r="BU238">
        <f t="shared" si="297"/>
        <v>2.632464868615892E-3</v>
      </c>
      <c r="BV238">
        <f t="shared" si="287"/>
        <v>2.53558579991279E-3</v>
      </c>
      <c r="BW238">
        <f t="shared" si="287"/>
        <v>2.443922459204041E-3</v>
      </c>
      <c r="BX238">
        <f t="shared" si="287"/>
        <v>2.3570870787100236E-3</v>
      </c>
      <c r="BY238">
        <f t="shared" si="287"/>
        <v>2.2747298740187459E-3</v>
      </c>
      <c r="BZ238">
        <f t="shared" si="287"/>
        <v>2.1965343311934416E-3</v>
      </c>
      <c r="CA238">
        <f t="shared" si="287"/>
        <v>2.1222132088131833E-3</v>
      </c>
      <c r="CB238">
        <f t="shared" si="287"/>
        <v>2.0515051265332582E-3</v>
      </c>
      <c r="CC238">
        <f t="shared" si="287"/>
        <v>1.9841716383140326E-3</v>
      </c>
      <c r="CD238">
        <f t="shared" si="287"/>
        <v>1.9199947088452934E-3</v>
      </c>
      <c r="CE238">
        <f t="shared" si="287"/>
        <v>1.8587745274783176E-3</v>
      </c>
      <c r="CF238">
        <f t="shared" si="290"/>
        <v>1.8003276063153217E-3</v>
      </c>
      <c r="CG238">
        <f t="shared" si="290"/>
        <v>1.7444851188292336E-3</v>
      </c>
      <c r="CH238">
        <f t="shared" si="290"/>
        <v>1.6910914431098102E-3</v>
      </c>
      <c r="CI238">
        <f t="shared" si="290"/>
        <v>1.6400028800111928E-3</v>
      </c>
      <c r="CJ238">
        <f t="shared" si="290"/>
        <v>1.591086521453771E-3</v>
      </c>
      <c r="CK238">
        <f t="shared" si="290"/>
        <v>1.5442192481689224E-3</v>
      </c>
      <c r="CL238">
        <f t="shared" si="290"/>
        <v>1.4992868394670363E-3</v>
      </c>
      <c r="CM238">
        <f t="shared" si="290"/>
        <v>1.4561831803095629E-3</v>
      </c>
      <c r="CN238">
        <f t="shared" si="290"/>
        <v>1.414809553192891E-3</v>
      </c>
      <c r="CO238">
        <f t="shared" si="290"/>
        <v>1.3750740041979131E-3</v>
      </c>
      <c r="CP238">
        <f t="shared" si="294"/>
        <v>1.3368907740967445E-3</v>
      </c>
      <c r="CQ238">
        <f t="shared" si="294"/>
        <v>1.3001797866946066E-3</v>
      </c>
      <c r="CR238">
        <f t="shared" si="294"/>
        <v>8.3748207653127108E-4</v>
      </c>
      <c r="CS238">
        <f t="shared" ref="CP238:DE247" si="304">CS$2*EXP(- CS$1 * ($C238*_c3+$B238))</f>
        <v>5.4420358807498123E-4</v>
      </c>
      <c r="CT238">
        <f t="shared" si="304"/>
        <v>3.770523164656722E-4</v>
      </c>
      <c r="CU238">
        <f t="shared" si="304"/>
        <v>2.6241838987036521E-4</v>
      </c>
      <c r="CV238">
        <f t="shared" si="304"/>
        <v>1.7926204492243008E-4</v>
      </c>
      <c r="CW238">
        <f t="shared" si="304"/>
        <v>1.1789122470464615E-4</v>
      </c>
      <c r="CX238">
        <f t="shared" si="304"/>
        <v>7.2838750606583368E-5</v>
      </c>
      <c r="CY238">
        <f t="shared" si="304"/>
        <v>4.0635856681632954E-5</v>
      </c>
      <c r="CZ238">
        <f t="shared" si="304"/>
        <v>1.8903760149215991E-5</v>
      </c>
      <c r="DA238">
        <f t="shared" si="304"/>
        <v>5.9181540794333856E-6</v>
      </c>
      <c r="DB238">
        <f t="shared" si="304"/>
        <v>3.7609841036488304E-7</v>
      </c>
      <c r="DC238">
        <f t="shared" si="304"/>
        <v>0</v>
      </c>
      <c r="DD238">
        <f t="shared" si="304"/>
        <v>0</v>
      </c>
      <c r="DE238">
        <f t="shared" si="304"/>
        <v>0</v>
      </c>
      <c r="DF238">
        <f t="shared" si="301"/>
        <v>0</v>
      </c>
      <c r="DG238">
        <f t="shared" si="301"/>
        <v>0</v>
      </c>
      <c r="DH238">
        <f t="shared" si="301"/>
        <v>0</v>
      </c>
      <c r="DI238">
        <f t="shared" si="301"/>
        <v>0</v>
      </c>
      <c r="DJ238">
        <f t="shared" si="298"/>
        <v>0</v>
      </c>
      <c r="DK238">
        <f t="shared" si="298"/>
        <v>0</v>
      </c>
      <c r="DL238">
        <f t="shared" si="298"/>
        <v>0</v>
      </c>
      <c r="DM238">
        <f t="shared" si="298"/>
        <v>0</v>
      </c>
      <c r="DN238">
        <f t="shared" si="298"/>
        <v>0</v>
      </c>
      <c r="DO238">
        <f t="shared" si="298"/>
        <v>0</v>
      </c>
      <c r="DP238">
        <f t="shared" si="298"/>
        <v>0</v>
      </c>
      <c r="DQ238">
        <f t="shared" si="298"/>
        <v>0</v>
      </c>
      <c r="DR238">
        <f t="shared" si="298"/>
        <v>0</v>
      </c>
      <c r="DS238">
        <f t="shared" si="298"/>
        <v>0</v>
      </c>
      <c r="DT238">
        <f t="shared" si="288"/>
        <v>0</v>
      </c>
      <c r="DU238">
        <f t="shared" si="288"/>
        <v>0</v>
      </c>
      <c r="DV238">
        <f t="shared" si="288"/>
        <v>0</v>
      </c>
      <c r="DW238">
        <f t="shared" si="288"/>
        <v>0</v>
      </c>
      <c r="DX238">
        <f t="shared" si="288"/>
        <v>0</v>
      </c>
      <c r="DY238">
        <f t="shared" si="288"/>
        <v>0</v>
      </c>
      <c r="DZ238">
        <f t="shared" si="288"/>
        <v>0</v>
      </c>
      <c r="EA238">
        <f t="shared" si="288"/>
        <v>0</v>
      </c>
      <c r="EB238">
        <f t="shared" si="288"/>
        <v>0</v>
      </c>
      <c r="EC238">
        <f t="shared" si="288"/>
        <v>0</v>
      </c>
      <c r="ED238">
        <f t="shared" si="291"/>
        <v>0</v>
      </c>
      <c r="EE238">
        <f t="shared" si="291"/>
        <v>0</v>
      </c>
      <c r="EF238">
        <f t="shared" si="291"/>
        <v>0</v>
      </c>
      <c r="EG238">
        <f t="shared" si="291"/>
        <v>0</v>
      </c>
      <c r="EH238">
        <f t="shared" si="291"/>
        <v>0</v>
      </c>
      <c r="EI238">
        <f t="shared" si="291"/>
        <v>0</v>
      </c>
      <c r="EJ238">
        <f t="shared" si="291"/>
        <v>0</v>
      </c>
      <c r="EK238">
        <f t="shared" si="291"/>
        <v>0</v>
      </c>
      <c r="EL238">
        <f t="shared" si="291"/>
        <v>0</v>
      </c>
      <c r="EM238">
        <f t="shared" si="291"/>
        <v>0</v>
      </c>
      <c r="EN238">
        <f t="shared" si="295"/>
        <v>0</v>
      </c>
      <c r="EO238">
        <f t="shared" si="295"/>
        <v>0</v>
      </c>
      <c r="EP238">
        <f t="shared" si="295"/>
        <v>0</v>
      </c>
      <c r="EQ238">
        <f t="shared" si="295"/>
        <v>0</v>
      </c>
      <c r="ER238">
        <f t="shared" si="295"/>
        <v>0</v>
      </c>
      <c r="ES238">
        <f t="shared" si="295"/>
        <v>0</v>
      </c>
      <c r="ET238">
        <f t="shared" si="295"/>
        <v>0</v>
      </c>
      <c r="EU238">
        <f t="shared" si="295"/>
        <v>0</v>
      </c>
      <c r="EV238">
        <f t="shared" si="295"/>
        <v>0</v>
      </c>
      <c r="EW238">
        <f t="shared" si="295"/>
        <v>0</v>
      </c>
      <c r="EX238">
        <f t="shared" si="295"/>
        <v>0</v>
      </c>
      <c r="EZ238">
        <f t="shared" si="266"/>
        <v>0.89241573494526272</v>
      </c>
      <c r="FB238">
        <f t="shared" si="267"/>
        <v>9.8644966733057449E-3</v>
      </c>
      <c r="FC238">
        <f t="shared" si="268"/>
        <v>0.24875463259394162</v>
      </c>
    </row>
    <row r="239" spans="1:159" x14ac:dyDescent="0.25">
      <c r="A239">
        <v>1460</v>
      </c>
      <c r="B239" s="19">
        <f>'Input spectra'!Y238</f>
        <v>3.9799898951890497E-2</v>
      </c>
      <c r="C239">
        <f>'Input spectra'!F238</f>
        <v>0</v>
      </c>
      <c r="D239">
        <f t="shared" si="289"/>
        <v>2.0653927966864227E-2</v>
      </c>
      <c r="E239">
        <f t="shared" si="289"/>
        <v>2.0422072943654373E-2</v>
      </c>
      <c r="F239">
        <f t="shared" si="289"/>
        <v>2.0191733948228919E-2</v>
      </c>
      <c r="G239">
        <f t="shared" si="289"/>
        <v>1.9962902595094277E-2</v>
      </c>
      <c r="H239">
        <f t="shared" si="289"/>
        <v>1.9735570541453546E-2</v>
      </c>
      <c r="I239">
        <f t="shared" si="289"/>
        <v>1.9509729486999656E-2</v>
      </c>
      <c r="J239">
        <f t="shared" si="289"/>
        <v>1.9285371173709411E-2</v>
      </c>
      <c r="K239">
        <f t="shared" si="289"/>
        <v>1.9062487385638552E-2</v>
      </c>
      <c r="L239">
        <f t="shared" si="289"/>
        <v>1.884106994871778E-2</v>
      </c>
      <c r="M239">
        <f t="shared" si="289"/>
        <v>1.86211107305497E-2</v>
      </c>
      <c r="N239">
        <f t="shared" si="302"/>
        <v>1.8402601640206757E-2</v>
      </c>
      <c r="O239">
        <f t="shared" si="302"/>
        <v>1.8185534628030076E-2</v>
      </c>
      <c r="P239">
        <f t="shared" si="302"/>
        <v>1.7969901685429293E-2</v>
      </c>
      <c r="Q239">
        <f t="shared" si="302"/>
        <v>1.7755694844683301E-2</v>
      </c>
      <c r="R239">
        <f t="shared" si="302"/>
        <v>1.7542906178741921E-2</v>
      </c>
      <c r="S239">
        <f t="shared" si="302"/>
        <v>1.7331527801028524E-2</v>
      </c>
      <c r="T239">
        <f t="shared" si="302"/>
        <v>1.7121551865243577E-2</v>
      </c>
      <c r="U239">
        <f t="shared" si="302"/>
        <v>1.6912970565169088E-2</v>
      </c>
      <c r="V239">
        <f t="shared" si="302"/>
        <v>1.6705776134473996E-2</v>
      </c>
      <c r="W239">
        <f t="shared" si="302"/>
        <v>1.6499960846520476E-2</v>
      </c>
      <c r="X239">
        <f t="shared" si="302"/>
        <v>1.6295517014171122E-2</v>
      </c>
      <c r="Y239">
        <f t="shared" si="302"/>
        <v>1.6092436989597069E-2</v>
      </c>
      <c r="Z239">
        <f t="shared" si="302"/>
        <v>1.5890713164086995E-2</v>
      </c>
      <c r="AA239">
        <f t="shared" si="302"/>
        <v>1.5690337967857036E-2</v>
      </c>
      <c r="AB239">
        <f t="shared" si="302"/>
        <v>1.5491303869861573E-2</v>
      </c>
      <c r="AC239">
        <f t="shared" si="302"/>
        <v>1.5293603377604943E-2</v>
      </c>
      <c r="AD239">
        <f t="shared" si="299"/>
        <v>1.5097229036953987E-2</v>
      </c>
      <c r="AE239">
        <f t="shared" si="299"/>
        <v>1.4902173431951521E-2</v>
      </c>
      <c r="AF239">
        <f t="shared" si="299"/>
        <v>1.4708429184630667E-2</v>
      </c>
      <c r="AG239">
        <f t="shared" si="299"/>
        <v>1.4515988954830042E-2</v>
      </c>
      <c r="AH239">
        <f t="shared" si="296"/>
        <v>1.4324845440009842E-2</v>
      </c>
      <c r="AI239">
        <f t="shared" si="296"/>
        <v>1.4134991375068788E-2</v>
      </c>
      <c r="AJ239">
        <f t="shared" si="296"/>
        <v>1.3946419532161901E-2</v>
      </c>
      <c r="AK239">
        <f t="shared" si="296"/>
        <v>1.3759122720519172E-2</v>
      </c>
      <c r="AL239">
        <f t="shared" si="296"/>
        <v>1.3573093786265063E-2</v>
      </c>
      <c r="AM239">
        <f t="shared" si="296"/>
        <v>1.3388325612238874E-2</v>
      </c>
      <c r="AN239">
        <f t="shared" si="296"/>
        <v>1.3204811117815926E-2</v>
      </c>
      <c r="AO239">
        <f t="shared" si="296"/>
        <v>1.3022543258729613E-2</v>
      </c>
      <c r="AP239">
        <f t="shared" si="296"/>
        <v>1.2841515026894299E-2</v>
      </c>
      <c r="AQ239">
        <f t="shared" si="296"/>
        <v>1.266171945022899E-2</v>
      </c>
      <c r="AR239">
        <f t="shared" si="303"/>
        <v>1.2483149592481911E-2</v>
      </c>
      <c r="AS239">
        <f t="shared" si="303"/>
        <v>1.2305798553055879E-2</v>
      </c>
      <c r="AT239">
        <f t="shared" si="303"/>
        <v>1.2129659466834444E-2</v>
      </c>
      <c r="AU239">
        <f t="shared" si="303"/>
        <v>1.1954725504008968E-2</v>
      </c>
      <c r="AV239">
        <f t="shared" si="303"/>
        <v>1.178098986990639E-2</v>
      </c>
      <c r="AW239">
        <f t="shared" si="303"/>
        <v>1.1608445804817893E-2</v>
      </c>
      <c r="AX239">
        <f t="shared" si="303"/>
        <v>1.0324219503335022E-2</v>
      </c>
      <c r="AY239">
        <f t="shared" si="303"/>
        <v>8.8261350325201486E-3</v>
      </c>
      <c r="AZ239">
        <f t="shared" si="303"/>
        <v>7.9491183069573118E-3</v>
      </c>
      <c r="BA239">
        <f t="shared" si="303"/>
        <v>7.2851607845131035E-3</v>
      </c>
      <c r="BB239">
        <f t="shared" si="303"/>
        <v>6.7428011934287492E-3</v>
      </c>
      <c r="BC239">
        <f t="shared" si="303"/>
        <v>6.2824211730906996E-3</v>
      </c>
      <c r="BD239">
        <f t="shared" si="303"/>
        <v>5.8823260983205143E-3</v>
      </c>
      <c r="BE239">
        <f t="shared" si="303"/>
        <v>5.5289996063130602E-3</v>
      </c>
      <c r="BF239">
        <f t="shared" si="303"/>
        <v>5.2132949931737909E-3</v>
      </c>
      <c r="BG239">
        <f t="shared" si="303"/>
        <v>4.9286558476740816E-3</v>
      </c>
      <c r="BH239">
        <f t="shared" si="300"/>
        <v>4.6701792779043011E-3</v>
      </c>
      <c r="BI239">
        <f t="shared" si="300"/>
        <v>4.4340782475243866E-3</v>
      </c>
      <c r="BJ239">
        <f t="shared" si="300"/>
        <v>4.2173520366167909E-3</v>
      </c>
      <c r="BK239">
        <f t="shared" si="300"/>
        <v>4.0175735386852422E-3</v>
      </c>
      <c r="BL239">
        <f t="shared" si="297"/>
        <v>3.8327461011309592E-3</v>
      </c>
      <c r="BM239">
        <f t="shared" si="297"/>
        <v>3.6612037822749293E-3</v>
      </c>
      <c r="BN239">
        <f t="shared" si="297"/>
        <v>3.5015398107223557E-3</v>
      </c>
      <c r="BO239">
        <f t="shared" si="297"/>
        <v>3.3525539890942434E-3</v>
      </c>
      <c r="BP239">
        <f t="shared" si="297"/>
        <v>3.2132131941636447E-3</v>
      </c>
      <c r="BQ239">
        <f t="shared" si="297"/>
        <v>3.082621158796474E-3</v>
      </c>
      <c r="BR239">
        <f t="shared" si="297"/>
        <v>2.9599949769148655E-3</v>
      </c>
      <c r="BS239">
        <f t="shared" si="297"/>
        <v>2.8446465724368329E-3</v>
      </c>
      <c r="BT239">
        <f t="shared" si="297"/>
        <v>2.7359678963665519E-3</v>
      </c>
      <c r="BU239">
        <f t="shared" si="297"/>
        <v>2.633418966820737E-3</v>
      </c>
      <c r="BV239">
        <f t="shared" si="287"/>
        <v>2.5365181068061106E-3</v>
      </c>
      <c r="BW239">
        <f t="shared" si="287"/>
        <v>2.4448339020828012E-3</v>
      </c>
      <c r="BX239">
        <f t="shared" si="287"/>
        <v>2.3579785204165251E-3</v>
      </c>
      <c r="BY239">
        <f t="shared" si="287"/>
        <v>2.2756021193572973E-3</v>
      </c>
      <c r="BZ239">
        <f t="shared" si="287"/>
        <v>2.1973881325127874E-3</v>
      </c>
      <c r="CA239">
        <f t="shared" si="287"/>
        <v>2.1230492708877841E-3</v>
      </c>
      <c r="CB239">
        <f t="shared" si="287"/>
        <v>2.0523241108515609E-3</v>
      </c>
      <c r="CC239">
        <f t="shared" si="287"/>
        <v>1.9849741668622385E-3</v>
      </c>
      <c r="CD239">
        <f t="shared" si="287"/>
        <v>1.9207813674595616E-3</v>
      </c>
      <c r="CE239">
        <f t="shared" si="287"/>
        <v>1.8595458688259246E-3</v>
      </c>
      <c r="CF239">
        <f t="shared" si="290"/>
        <v>1.8010841525552825E-3</v>
      </c>
      <c r="CG239">
        <f t="shared" si="290"/>
        <v>1.7452273639947775E-3</v>
      </c>
      <c r="CH239">
        <f t="shared" si="290"/>
        <v>1.6918198552484812E-3</v>
      </c>
      <c r="CI239">
        <f t="shared" si="290"/>
        <v>1.6407179031129192E-3</v>
      </c>
      <c r="CJ239">
        <f t="shared" si="290"/>
        <v>1.59178857719275E-3</v>
      </c>
      <c r="CK239">
        <f t="shared" si="290"/>
        <v>1.5449087374814457E-3</v>
      </c>
      <c r="CL239">
        <f t="shared" si="290"/>
        <v>1.499964143984273E-3</v>
      </c>
      <c r="CM239">
        <f t="shared" si="290"/>
        <v>1.4568486636617063E-3</v>
      </c>
      <c r="CN239">
        <f t="shared" si="290"/>
        <v>1.4154635621988832E-3</v>
      </c>
      <c r="CO239">
        <f t="shared" si="290"/>
        <v>1.3757168699530984E-3</v>
      </c>
      <c r="CP239">
        <f t="shared" si="304"/>
        <v>1.337522812969228E-3</v>
      </c>
      <c r="CQ239">
        <f t="shared" si="304"/>
        <v>1.3008013012397459E-3</v>
      </c>
      <c r="CR239">
        <f t="shared" si="304"/>
        <v>8.3788681173751556E-4</v>
      </c>
      <c r="CS239">
        <f t="shared" si="304"/>
        <v>5.444694481511759E-4</v>
      </c>
      <c r="CT239">
        <f t="shared" si="304"/>
        <v>3.7723849919084665E-4</v>
      </c>
      <c r="CU239">
        <f t="shared" si="304"/>
        <v>2.6254934693387138E-4</v>
      </c>
      <c r="CV239">
        <f t="shared" si="304"/>
        <v>1.7935244561887595E-4</v>
      </c>
      <c r="CW239">
        <f t="shared" si="304"/>
        <v>1.1795129593831778E-4</v>
      </c>
      <c r="CX239">
        <f t="shared" si="304"/>
        <v>7.287624816940702E-5</v>
      </c>
      <c r="CY239">
        <f t="shared" si="304"/>
        <v>4.0656989636862203E-5</v>
      </c>
      <c r="CZ239">
        <f t="shared" si="304"/>
        <v>1.8913690508398307E-5</v>
      </c>
      <c r="DA239">
        <f t="shared" si="304"/>
        <v>5.9212940497393609E-6</v>
      </c>
      <c r="DB239">
        <f t="shared" si="304"/>
        <v>3.7629993155045915E-7</v>
      </c>
      <c r="DC239">
        <f t="shared" si="304"/>
        <v>0</v>
      </c>
      <c r="DD239">
        <f t="shared" si="304"/>
        <v>0</v>
      </c>
      <c r="DE239">
        <f t="shared" si="304"/>
        <v>0</v>
      </c>
      <c r="DF239">
        <f t="shared" si="301"/>
        <v>0</v>
      </c>
      <c r="DG239">
        <f t="shared" si="301"/>
        <v>0</v>
      </c>
      <c r="DH239">
        <f t="shared" si="301"/>
        <v>0</v>
      </c>
      <c r="DI239">
        <f t="shared" si="301"/>
        <v>0</v>
      </c>
      <c r="DJ239">
        <f t="shared" si="298"/>
        <v>0</v>
      </c>
      <c r="DK239">
        <f t="shared" si="298"/>
        <v>0</v>
      </c>
      <c r="DL239">
        <f t="shared" si="298"/>
        <v>0</v>
      </c>
      <c r="DM239">
        <f t="shared" si="298"/>
        <v>0</v>
      </c>
      <c r="DN239">
        <f t="shared" si="298"/>
        <v>0</v>
      </c>
      <c r="DO239">
        <f t="shared" si="298"/>
        <v>0</v>
      </c>
      <c r="DP239">
        <f t="shared" si="298"/>
        <v>0</v>
      </c>
      <c r="DQ239">
        <f t="shared" si="298"/>
        <v>0</v>
      </c>
      <c r="DR239">
        <f t="shared" si="298"/>
        <v>0</v>
      </c>
      <c r="DS239">
        <f t="shared" si="298"/>
        <v>0</v>
      </c>
      <c r="DT239">
        <f t="shared" si="288"/>
        <v>0</v>
      </c>
      <c r="DU239">
        <f t="shared" si="288"/>
        <v>0</v>
      </c>
      <c r="DV239">
        <f t="shared" si="288"/>
        <v>0</v>
      </c>
      <c r="DW239">
        <f t="shared" si="288"/>
        <v>0</v>
      </c>
      <c r="DX239">
        <f t="shared" si="288"/>
        <v>0</v>
      </c>
      <c r="DY239">
        <f t="shared" si="288"/>
        <v>0</v>
      </c>
      <c r="DZ239">
        <f t="shared" si="288"/>
        <v>0</v>
      </c>
      <c r="EA239">
        <f t="shared" si="288"/>
        <v>0</v>
      </c>
      <c r="EB239">
        <f t="shared" si="288"/>
        <v>0</v>
      </c>
      <c r="EC239">
        <f t="shared" si="288"/>
        <v>0</v>
      </c>
      <c r="ED239">
        <f t="shared" si="291"/>
        <v>0</v>
      </c>
      <c r="EE239">
        <f t="shared" si="291"/>
        <v>0</v>
      </c>
      <c r="EF239">
        <f t="shared" si="291"/>
        <v>0</v>
      </c>
      <c r="EG239">
        <f t="shared" si="291"/>
        <v>0</v>
      </c>
      <c r="EH239">
        <f t="shared" si="291"/>
        <v>0</v>
      </c>
      <c r="EI239">
        <f t="shared" si="291"/>
        <v>0</v>
      </c>
      <c r="EJ239">
        <f t="shared" si="291"/>
        <v>0</v>
      </c>
      <c r="EK239">
        <f t="shared" si="291"/>
        <v>0</v>
      </c>
      <c r="EL239">
        <f t="shared" si="291"/>
        <v>0</v>
      </c>
      <c r="EM239">
        <f t="shared" si="291"/>
        <v>0</v>
      </c>
      <c r="EN239">
        <f t="shared" si="295"/>
        <v>0</v>
      </c>
      <c r="EO239">
        <f t="shared" si="295"/>
        <v>0</v>
      </c>
      <c r="EP239">
        <f t="shared" si="295"/>
        <v>0</v>
      </c>
      <c r="EQ239">
        <f t="shared" si="295"/>
        <v>0</v>
      </c>
      <c r="ER239">
        <f t="shared" si="295"/>
        <v>0</v>
      </c>
      <c r="ES239">
        <f t="shared" si="295"/>
        <v>0</v>
      </c>
      <c r="ET239">
        <f t="shared" si="295"/>
        <v>0</v>
      </c>
      <c r="EU239">
        <f t="shared" si="295"/>
        <v>0</v>
      </c>
      <c r="EV239">
        <f t="shared" si="295"/>
        <v>0</v>
      </c>
      <c r="EW239">
        <f t="shared" si="295"/>
        <v>0</v>
      </c>
      <c r="EX239">
        <f t="shared" si="295"/>
        <v>0</v>
      </c>
      <c r="EZ239">
        <f t="shared" si="266"/>
        <v>0.89254556598132151</v>
      </c>
      <c r="FB239">
        <f t="shared" si="267"/>
        <v>9.8516261980959863E-3</v>
      </c>
      <c r="FC239">
        <f t="shared" si="268"/>
        <v>0.24875627367944836</v>
      </c>
    </row>
    <row r="240" spans="1:159" x14ac:dyDescent="0.25">
      <c r="A240">
        <v>1465</v>
      </c>
      <c r="B240" s="19">
        <f>'Input spectra'!Y239</f>
        <v>3.9747381612736901E-2</v>
      </c>
      <c r="C240">
        <f>'Input spectra'!F239</f>
        <v>0</v>
      </c>
      <c r="D240">
        <f t="shared" si="289"/>
        <v>2.0653927966864227E-2</v>
      </c>
      <c r="E240">
        <f t="shared" si="289"/>
        <v>2.0422180195229102E-2</v>
      </c>
      <c r="F240">
        <f t="shared" si="289"/>
        <v>2.0191946032570698E-2</v>
      </c>
      <c r="G240">
        <f t="shared" si="289"/>
        <v>1.9963217117129773E-2</v>
      </c>
      <c r="H240">
        <f t="shared" si="289"/>
        <v>1.9735985129668752E-2</v>
      </c>
      <c r="I240">
        <f t="shared" si="289"/>
        <v>1.9510241793265999E-2</v>
      </c>
      <c r="J240">
        <f t="shared" si="289"/>
        <v>1.9285978873110964E-2</v>
      </c>
      <c r="K240">
        <f t="shared" si="289"/>
        <v>1.9063188176300355E-2</v>
      </c>
      <c r="L240">
        <f t="shared" si="289"/>
        <v>1.8841861551635225E-2</v>
      </c>
      <c r="M240">
        <f t="shared" si="289"/>
        <v>1.8621990889419047E-2</v>
      </c>
      <c r="N240">
        <f t="shared" si="302"/>
        <v>1.8403568121256687E-2</v>
      </c>
      <c r="O240">
        <f t="shared" si="302"/>
        <v>1.8186585219854366E-2</v>
      </c>
      <c r="P240">
        <f t="shared" si="302"/>
        <v>1.7971034198820516E-2</v>
      </c>
      <c r="Q240">
        <f t="shared" si="302"/>
        <v>1.7756907112467617E-2</v>
      </c>
      <c r="R240">
        <f t="shared" si="302"/>
        <v>1.754419605561491E-2</v>
      </c>
      <c r="S240">
        <f t="shared" si="302"/>
        <v>1.7332893163392083E-2</v>
      </c>
      <c r="T240">
        <f t="shared" si="302"/>
        <v>1.7122990611043842E-2</v>
      </c>
      <c r="U240">
        <f t="shared" si="302"/>
        <v>1.6914480613735409E-2</v>
      </c>
      <c r="V240">
        <f t="shared" si="302"/>
        <v>1.6707355426358948E-2</v>
      </c>
      <c r="W240">
        <f t="shared" si="302"/>
        <v>1.6501607343340878E-2</v>
      </c>
      <c r="X240">
        <f t="shared" si="302"/>
        <v>1.6297228698450086E-2</v>
      </c>
      <c r="Y240">
        <f t="shared" si="302"/>
        <v>1.6094211864607067E-2</v>
      </c>
      <c r="Z240">
        <f t="shared" si="302"/>
        <v>1.5892549253693936E-2</v>
      </c>
      <c r="AA240">
        <f t="shared" si="302"/>
        <v>1.5692233316365323E-2</v>
      </c>
      <c r="AB240">
        <f t="shared" si="302"/>
        <v>1.5493256541860187E-2</v>
      </c>
      <c r="AC240">
        <f t="shared" si="302"/>
        <v>1.5295611457814502E-2</v>
      </c>
      <c r="AD240">
        <f t="shared" si="299"/>
        <v>1.5099290630074778E-2</v>
      </c>
      <c r="AE240">
        <f t="shared" si="299"/>
        <v>1.4904286662512542E-2</v>
      </c>
      <c r="AF240">
        <f t="shared" si="299"/>
        <v>1.471059219683961E-2</v>
      </c>
      <c r="AG240">
        <f t="shared" si="299"/>
        <v>1.4518199912424264E-2</v>
      </c>
      <c r="AH240">
        <f t="shared" si="296"/>
        <v>1.4327102526108295E-2</v>
      </c>
      <c r="AI240">
        <f t="shared" si="296"/>
        <v>1.4137292792024893E-2</v>
      </c>
      <c r="AJ240">
        <f t="shared" si="296"/>
        <v>1.3948763501417388E-2</v>
      </c>
      <c r="AK240">
        <f t="shared" si="296"/>
        <v>1.3761507482458852E-2</v>
      </c>
      <c r="AL240">
        <f t="shared" si="296"/>
        <v>1.3575517600072556E-2</v>
      </c>
      <c r="AM240">
        <f t="shared" si="296"/>
        <v>1.3390786755753253E-2</v>
      </c>
      <c r="AN240">
        <f t="shared" si="296"/>
        <v>1.3207307887389297E-2</v>
      </c>
      <c r="AO240">
        <f t="shared" si="296"/>
        <v>1.3025073969085629E-2</v>
      </c>
      <c r="AP240">
        <f t="shared" si="296"/>
        <v>1.2844078010987562E-2</v>
      </c>
      <c r="AQ240">
        <f t="shared" si="296"/>
        <v>1.2664313059105403E-2</v>
      </c>
      <c r="AR240">
        <f t="shared" si="303"/>
        <v>1.2485772195139907E-2</v>
      </c>
      <c r="AS240">
        <f t="shared" si="303"/>
        <v>1.2308448536308565E-2</v>
      </c>
      <c r="AT240">
        <f t="shared" si="303"/>
        <v>1.2132335235172643E-2</v>
      </c>
      <c r="AU240">
        <f t="shared" si="303"/>
        <v>1.195742547946514E-2</v>
      </c>
      <c r="AV240">
        <f t="shared" si="303"/>
        <v>1.1783712491919451E-2</v>
      </c>
      <c r="AW240">
        <f t="shared" si="303"/>
        <v>1.1611189530098914E-2</v>
      </c>
      <c r="AX240">
        <f t="shared" si="303"/>
        <v>1.032671392709494E-2</v>
      </c>
      <c r="AY240">
        <f t="shared" si="303"/>
        <v>8.8283138695083984E-3</v>
      </c>
      <c r="AZ240">
        <f t="shared" si="303"/>
        <v>7.9511223989477617E-3</v>
      </c>
      <c r="BA240">
        <f t="shared" si="303"/>
        <v>7.2870357523227144E-3</v>
      </c>
      <c r="BB240">
        <f t="shared" si="303"/>
        <v>6.7445719957987486E-3</v>
      </c>
      <c r="BC240">
        <f t="shared" si="303"/>
        <v>6.2841040722747855E-3</v>
      </c>
      <c r="BD240">
        <f t="shared" si="303"/>
        <v>5.8839327230837705E-3</v>
      </c>
      <c r="BE240">
        <f t="shared" si="303"/>
        <v>5.530538772752152E-3</v>
      </c>
      <c r="BF240">
        <f t="shared" si="303"/>
        <v>5.2147736600929688E-3</v>
      </c>
      <c r="BG240">
        <f t="shared" si="303"/>
        <v>4.9300796726957918E-3</v>
      </c>
      <c r="BH240">
        <f t="shared" si="300"/>
        <v>4.6715529660719089E-3</v>
      </c>
      <c r="BI240">
        <f t="shared" si="300"/>
        <v>4.4354057823620813E-3</v>
      </c>
      <c r="BJ240">
        <f t="shared" si="300"/>
        <v>4.2186368401047683E-3</v>
      </c>
      <c r="BK240">
        <f t="shared" si="300"/>
        <v>4.018818585971088E-3</v>
      </c>
      <c r="BL240">
        <f t="shared" si="297"/>
        <v>3.8339540051899822E-3</v>
      </c>
      <c r="BM240">
        <f t="shared" si="297"/>
        <v>3.662376857918211E-3</v>
      </c>
      <c r="BN240">
        <f t="shared" si="297"/>
        <v>3.5026801239931159E-3</v>
      </c>
      <c r="BO240">
        <f t="shared" si="297"/>
        <v>3.3536633960666138E-3</v>
      </c>
      <c r="BP240">
        <f t="shared" si="297"/>
        <v>3.2142933718886484E-3</v>
      </c>
      <c r="BQ240">
        <f t="shared" si="297"/>
        <v>3.0836736303192268E-3</v>
      </c>
      <c r="BR240">
        <f t="shared" si="297"/>
        <v>2.9610211317412619E-3</v>
      </c>
      <c r="BS240">
        <f t="shared" si="297"/>
        <v>2.8456476834561274E-3</v>
      </c>
      <c r="BT240">
        <f t="shared" si="297"/>
        <v>2.7369451339773932E-3</v>
      </c>
      <c r="BU240">
        <f t="shared" si="297"/>
        <v>2.6343734108244545E-3</v>
      </c>
      <c r="BV240">
        <f t="shared" si="287"/>
        <v>2.5374507564983784E-3</v>
      </c>
      <c r="BW240">
        <f t="shared" si="287"/>
        <v>2.4457456848774699E-3</v>
      </c>
      <c r="BX240">
        <f t="shared" si="287"/>
        <v>2.358870299263017E-3</v>
      </c>
      <c r="BY240">
        <f t="shared" si="287"/>
        <v>2.2764746991583893E-3</v>
      </c>
      <c r="BZ240">
        <f t="shared" si="287"/>
        <v>2.1982422657079812E-3</v>
      </c>
      <c r="CA240">
        <f t="shared" si="287"/>
        <v>2.1238856623354133E-3</v>
      </c>
      <c r="CB240">
        <f t="shared" si="287"/>
        <v>2.0531434221177738E-3</v>
      </c>
      <c r="CC240">
        <f t="shared" si="287"/>
        <v>1.985777020005383E-3</v>
      </c>
      <c r="CD240">
        <f t="shared" si="287"/>
        <v>1.9215683483829338E-3</v>
      </c>
      <c r="CE240">
        <f t="shared" si="287"/>
        <v>1.8603175302594082E-3</v>
      </c>
      <c r="CF240">
        <f t="shared" si="290"/>
        <v>1.801841016716388E-3</v>
      </c>
      <c r="CG240">
        <f t="shared" si="290"/>
        <v>1.7459699249714907E-3</v>
      </c>
      <c r="CH240">
        <f t="shared" si="290"/>
        <v>1.6925485811396966E-3</v>
      </c>
      <c r="CI240">
        <f t="shared" si="290"/>
        <v>1.6414332379568028E-3</v>
      </c>
      <c r="CJ240">
        <f t="shared" si="290"/>
        <v>1.5924909427088869E-3</v>
      </c>
      <c r="CK240">
        <f t="shared" si="290"/>
        <v>1.5455985346489013E-3</v>
      </c>
      <c r="CL240">
        <f t="shared" si="290"/>
        <v>1.5006417544745877E-3</v>
      </c>
      <c r="CM240">
        <f t="shared" si="290"/>
        <v>1.4575144511432328E-3</v>
      </c>
      <c r="CN240">
        <f t="shared" si="290"/>
        <v>1.4161178735266819E-3</v>
      </c>
      <c r="CO240">
        <f t="shared" si="290"/>
        <v>1.376360036256747E-3</v>
      </c>
      <c r="CP240">
        <f t="shared" si="304"/>
        <v>1.3381551506493211E-3</v>
      </c>
      <c r="CQ240">
        <f t="shared" si="304"/>
        <v>1.3014231128825125E-3</v>
      </c>
      <c r="CR240">
        <f t="shared" si="304"/>
        <v>8.3829174254267699E-4</v>
      </c>
      <c r="CS240">
        <f t="shared" si="304"/>
        <v>5.4473543810813871E-4</v>
      </c>
      <c r="CT240">
        <f t="shared" si="304"/>
        <v>3.7742477385023179E-4</v>
      </c>
      <c r="CU240">
        <f t="shared" si="304"/>
        <v>2.6268036935008583E-4</v>
      </c>
      <c r="CV240">
        <f t="shared" si="304"/>
        <v>1.7944289190381166E-4</v>
      </c>
      <c r="CW240">
        <f t="shared" si="304"/>
        <v>1.1801139778116432E-4</v>
      </c>
      <c r="CX240">
        <f t="shared" si="304"/>
        <v>7.291376503606561E-5</v>
      </c>
      <c r="CY240">
        <f t="shared" si="304"/>
        <v>4.0678133582429385E-5</v>
      </c>
      <c r="CZ240">
        <f t="shared" si="304"/>
        <v>1.8923626084110704E-5</v>
      </c>
      <c r="DA240">
        <f t="shared" si="304"/>
        <v>5.9244356860062761E-6</v>
      </c>
      <c r="DB240">
        <f t="shared" si="304"/>
        <v>3.7650156071518932E-7</v>
      </c>
      <c r="DC240">
        <f t="shared" si="304"/>
        <v>0</v>
      </c>
      <c r="DD240">
        <f t="shared" si="304"/>
        <v>0</v>
      </c>
      <c r="DE240">
        <f t="shared" si="304"/>
        <v>0</v>
      </c>
      <c r="DF240">
        <f t="shared" si="301"/>
        <v>0</v>
      </c>
      <c r="DG240">
        <f t="shared" si="301"/>
        <v>0</v>
      </c>
      <c r="DH240">
        <f t="shared" si="301"/>
        <v>0</v>
      </c>
      <c r="DI240">
        <f t="shared" si="301"/>
        <v>0</v>
      </c>
      <c r="DJ240">
        <f t="shared" si="298"/>
        <v>0</v>
      </c>
      <c r="DK240">
        <f t="shared" si="298"/>
        <v>0</v>
      </c>
      <c r="DL240">
        <f t="shared" si="298"/>
        <v>0</v>
      </c>
      <c r="DM240">
        <f t="shared" si="298"/>
        <v>0</v>
      </c>
      <c r="DN240">
        <f t="shared" si="298"/>
        <v>0</v>
      </c>
      <c r="DO240">
        <f t="shared" si="298"/>
        <v>0</v>
      </c>
      <c r="DP240">
        <f t="shared" si="298"/>
        <v>0</v>
      </c>
      <c r="DQ240">
        <f t="shared" si="298"/>
        <v>0</v>
      </c>
      <c r="DR240">
        <f t="shared" si="298"/>
        <v>0</v>
      </c>
      <c r="DS240">
        <f t="shared" si="298"/>
        <v>0</v>
      </c>
      <c r="DT240">
        <f t="shared" si="288"/>
        <v>0</v>
      </c>
      <c r="DU240">
        <f t="shared" si="288"/>
        <v>0</v>
      </c>
      <c r="DV240">
        <f t="shared" si="288"/>
        <v>0</v>
      </c>
      <c r="DW240">
        <f t="shared" si="288"/>
        <v>0</v>
      </c>
      <c r="DX240">
        <f t="shared" si="288"/>
        <v>0</v>
      </c>
      <c r="DY240">
        <f t="shared" si="288"/>
        <v>0</v>
      </c>
      <c r="DZ240">
        <f t="shared" si="288"/>
        <v>0</v>
      </c>
      <c r="EA240">
        <f t="shared" si="288"/>
        <v>0</v>
      </c>
      <c r="EB240">
        <f t="shared" si="288"/>
        <v>0</v>
      </c>
      <c r="EC240">
        <f t="shared" si="288"/>
        <v>0</v>
      </c>
      <c r="ED240">
        <f t="shared" si="291"/>
        <v>0</v>
      </c>
      <c r="EE240">
        <f t="shared" si="291"/>
        <v>0</v>
      </c>
      <c r="EF240">
        <f t="shared" si="291"/>
        <v>0</v>
      </c>
      <c r="EG240">
        <f t="shared" si="291"/>
        <v>0</v>
      </c>
      <c r="EH240">
        <f t="shared" si="291"/>
        <v>0</v>
      </c>
      <c r="EI240">
        <f t="shared" si="291"/>
        <v>0</v>
      </c>
      <c r="EJ240">
        <f t="shared" si="291"/>
        <v>0</v>
      </c>
      <c r="EK240">
        <f t="shared" si="291"/>
        <v>0</v>
      </c>
      <c r="EL240">
        <f t="shared" si="291"/>
        <v>0</v>
      </c>
      <c r="EM240">
        <f t="shared" si="291"/>
        <v>0</v>
      </c>
      <c r="EN240">
        <f t="shared" si="295"/>
        <v>0</v>
      </c>
      <c r="EO240">
        <f t="shared" si="295"/>
        <v>0</v>
      </c>
      <c r="EP240">
        <f t="shared" si="295"/>
        <v>0</v>
      </c>
      <c r="EQ240">
        <f t="shared" si="295"/>
        <v>0</v>
      </c>
      <c r="ER240">
        <f t="shared" si="295"/>
        <v>0</v>
      </c>
      <c r="ES240">
        <f t="shared" si="295"/>
        <v>0</v>
      </c>
      <c r="ET240">
        <f t="shared" si="295"/>
        <v>0</v>
      </c>
      <c r="EU240">
        <f t="shared" si="295"/>
        <v>0</v>
      </c>
      <c r="EV240">
        <f t="shared" si="295"/>
        <v>0</v>
      </c>
      <c r="EW240">
        <f t="shared" si="295"/>
        <v>0</v>
      </c>
      <c r="EX240">
        <f t="shared" si="295"/>
        <v>0</v>
      </c>
      <c r="EZ240">
        <f t="shared" si="266"/>
        <v>0.89267542632385299</v>
      </c>
      <c r="FB240">
        <f t="shared" si="267"/>
        <v>9.8387553849202392E-3</v>
      </c>
      <c r="FC240">
        <f t="shared" si="268"/>
        <v>0.24875791476516676</v>
      </c>
    </row>
    <row r="241" spans="1:159" x14ac:dyDescent="0.25">
      <c r="A241">
        <v>1470</v>
      </c>
      <c r="B241" s="19">
        <f>'Input spectra'!Y240</f>
        <v>3.9694864273583298E-2</v>
      </c>
      <c r="C241">
        <f>'Input spectra'!F240</f>
        <v>0</v>
      </c>
      <c r="D241">
        <f t="shared" si="289"/>
        <v>2.0653927966864227E-2</v>
      </c>
      <c r="E241">
        <f t="shared" si="289"/>
        <v>2.0422287447367089E-2</v>
      </c>
      <c r="F241">
        <f t="shared" si="289"/>
        <v>2.0192158119140113E-2</v>
      </c>
      <c r="G241">
        <f t="shared" si="289"/>
        <v>1.9963531644120666E-2</v>
      </c>
      <c r="H241">
        <f t="shared" si="289"/>
        <v>1.9736399726593277E-2</v>
      </c>
      <c r="I241">
        <f t="shared" si="289"/>
        <v>1.9510754112984998E-2</v>
      </c>
      <c r="J241">
        <f t="shared" si="289"/>
        <v>1.9286586591661676E-2</v>
      </c>
      <c r="K241">
        <f t="shared" si="289"/>
        <v>1.9063888992725191E-2</v>
      </c>
      <c r="L241">
        <f t="shared" si="289"/>
        <v>1.8842653187811673E-2</v>
      </c>
      <c r="M241">
        <f t="shared" si="289"/>
        <v>1.8622871089890615E-2</v>
      </c>
      <c r="N241">
        <f t="shared" si="302"/>
        <v>1.8404534653064967E-2</v>
      </c>
      <c r="O241">
        <f t="shared" si="302"/>
        <v>1.8187635872372123E-2</v>
      </c>
      <c r="P241">
        <f t="shared" si="302"/>
        <v>1.7972166783585895E-2</v>
      </c>
      <c r="Q241">
        <f t="shared" si="302"/>
        <v>1.7758119463019358E-2</v>
      </c>
      <c r="R241">
        <f t="shared" si="302"/>
        <v>1.7545486027328649E-2</v>
      </c>
      <c r="S241">
        <f t="shared" si="302"/>
        <v>1.7334258633317674E-2</v>
      </c>
      <c r="T241">
        <f t="shared" si="302"/>
        <v>1.7124429477743744E-2</v>
      </c>
      <c r="U241">
        <f t="shared" si="302"/>
        <v>1.6915990797124091E-2</v>
      </c>
      <c r="V241">
        <f t="shared" si="302"/>
        <v>1.6708934867543331E-2</v>
      </c>
      <c r="W241">
        <f t="shared" si="302"/>
        <v>1.6503254004461777E-2</v>
      </c>
      <c r="X241">
        <f t="shared" si="302"/>
        <v>1.6298940562524698E-2</v>
      </c>
      <c r="Y241">
        <f t="shared" si="302"/>
        <v>1.609598693537246E-2</v>
      </c>
      <c r="Z241">
        <f t="shared" si="302"/>
        <v>1.5894385555451522E-2</v>
      </c>
      <c r="AA241">
        <f t="shared" si="302"/>
        <v>1.5694128893826355E-2</v>
      </c>
      <c r="AB241">
        <f t="shared" si="302"/>
        <v>1.5495209459992245E-2</v>
      </c>
      <c r="AC241">
        <f t="shared" si="302"/>
        <v>1.5297619801688941E-2</v>
      </c>
      <c r="AD241">
        <f t="shared" si="299"/>
        <v>1.5101352504715192E-2</v>
      </c>
      <c r="AE241">
        <f t="shared" si="299"/>
        <v>1.4906400192744172E-2</v>
      </c>
      <c r="AF241">
        <f t="shared" si="299"/>
        <v>1.4712755527139749E-2</v>
      </c>
      <c r="AG241">
        <f t="shared" si="299"/>
        <v>1.45204112067736E-2</v>
      </c>
      <c r="AH241">
        <f t="shared" si="296"/>
        <v>1.4329359967843231E-2</v>
      </c>
      <c r="AI241">
        <f t="shared" si="296"/>
        <v>1.4139594583690811E-2</v>
      </c>
      <c r="AJ241">
        <f t="shared" si="296"/>
        <v>1.3951107864622865E-2</v>
      </c>
      <c r="AK241">
        <f t="shared" si="296"/>
        <v>1.3763892657730809E-2</v>
      </c>
      <c r="AL241">
        <f t="shared" si="296"/>
        <v>1.3577941846712347E-2</v>
      </c>
      <c r="AM241">
        <f t="shared" si="296"/>
        <v>1.3393248351693693E-2</v>
      </c>
      <c r="AN241">
        <f t="shared" si="296"/>
        <v>1.3209805129052598E-2</v>
      </c>
      <c r="AO241">
        <f t="shared" si="296"/>
        <v>1.302760517124227E-2</v>
      </c>
      <c r="AP241">
        <f t="shared" si="296"/>
        <v>1.2846641506616066E-2</v>
      </c>
      <c r="AQ241">
        <f t="shared" si="296"/>
        <v>1.2666907199253025E-2</v>
      </c>
      <c r="AR241">
        <f t="shared" si="303"/>
        <v>1.2488395348784228E-2</v>
      </c>
      <c r="AS241">
        <f t="shared" si="303"/>
        <v>1.2311099090219969E-2</v>
      </c>
      <c r="AT241">
        <f t="shared" si="303"/>
        <v>1.2135011593777717E-2</v>
      </c>
      <c r="AU241">
        <f t="shared" si="303"/>
        <v>1.1960126064710927E-2</v>
      </c>
      <c r="AV241">
        <f t="shared" si="303"/>
        <v>1.1786435743138611E-2</v>
      </c>
      <c r="AW241">
        <f t="shared" si="303"/>
        <v>1.161393390387574E-2</v>
      </c>
      <c r="AX241">
        <f t="shared" si="303"/>
        <v>1.0329208953529947E-2</v>
      </c>
      <c r="AY241">
        <f t="shared" si="303"/>
        <v>8.8304932443686156E-3</v>
      </c>
      <c r="AZ241">
        <f t="shared" si="303"/>
        <v>7.9531269961998705E-3</v>
      </c>
      <c r="BA241">
        <f t="shared" si="303"/>
        <v>7.2889112026891818E-3</v>
      </c>
      <c r="BB241">
        <f t="shared" si="303"/>
        <v>6.7463432632189468E-3</v>
      </c>
      <c r="BC241">
        <f t="shared" si="303"/>
        <v>6.2857874222643165E-3</v>
      </c>
      <c r="BD241">
        <f t="shared" si="303"/>
        <v>5.8855397866603614E-3</v>
      </c>
      <c r="BE241">
        <f t="shared" si="303"/>
        <v>5.5320783676653801E-3</v>
      </c>
      <c r="BF241">
        <f t="shared" si="303"/>
        <v>5.2162527464121337E-3</v>
      </c>
      <c r="BG241">
        <f t="shared" si="303"/>
        <v>4.9315039090421621E-3</v>
      </c>
      <c r="BH241">
        <f t="shared" si="300"/>
        <v>4.6729270582966361E-3</v>
      </c>
      <c r="BI241">
        <f t="shared" si="300"/>
        <v>4.4367337146552664E-3</v>
      </c>
      <c r="BJ241">
        <f t="shared" si="300"/>
        <v>4.2199220350042253E-3</v>
      </c>
      <c r="BK241">
        <f t="shared" si="300"/>
        <v>4.0200640190974739E-3</v>
      </c>
      <c r="BL241">
        <f t="shared" si="297"/>
        <v>3.8351622899244213E-3</v>
      </c>
      <c r="BM241">
        <f t="shared" si="297"/>
        <v>3.6635503094232438E-3</v>
      </c>
      <c r="BN241">
        <f t="shared" si="297"/>
        <v>3.5038208086188879E-3</v>
      </c>
      <c r="BO241">
        <f t="shared" si="297"/>
        <v>3.3547731701572573E-3</v>
      </c>
      <c r="BP241">
        <f t="shared" si="297"/>
        <v>3.2153739127342563E-3</v>
      </c>
      <c r="BQ241">
        <f t="shared" si="297"/>
        <v>3.0847264611778341E-3</v>
      </c>
      <c r="BR241">
        <f t="shared" si="297"/>
        <v>2.9620476423093864E-3</v>
      </c>
      <c r="BS241">
        <f t="shared" si="297"/>
        <v>2.8466491467945059E-3</v>
      </c>
      <c r="BT241">
        <f t="shared" si="297"/>
        <v>2.7379227206396064E-3</v>
      </c>
      <c r="BU241">
        <f t="shared" si="297"/>
        <v>2.6353282007523754E-3</v>
      </c>
      <c r="BV241">
        <f t="shared" si="297"/>
        <v>2.5383837491156371E-3</v>
      </c>
      <c r="BW241">
        <f t="shared" si="297"/>
        <v>2.4466578077148153E-3</v>
      </c>
      <c r="BX241">
        <f t="shared" si="297"/>
        <v>2.3597624153770059E-3</v>
      </c>
      <c r="BY241">
        <f t="shared" si="297"/>
        <v>2.2773476135502699E-3</v>
      </c>
      <c r="BZ241">
        <f t="shared" si="297"/>
        <v>2.199096730908024E-3</v>
      </c>
      <c r="CA241">
        <f t="shared" si="297"/>
        <v>2.1247223832858305E-3</v>
      </c>
      <c r="CB241">
        <f t="shared" ref="BV241:CE247" si="305">CB$2*EXP(- CB$1 * ($C241*_c3+$B241))</f>
        <v>2.0539630604624179E-3</v>
      </c>
      <c r="CC241">
        <f t="shared" si="305"/>
        <v>1.986580197874753E-3</v>
      </c>
      <c r="CD241">
        <f t="shared" si="305"/>
        <v>1.9223556517474671E-3</v>
      </c>
      <c r="CE241">
        <f t="shared" si="305"/>
        <v>1.8610895119115956E-3</v>
      </c>
      <c r="CF241">
        <f t="shared" si="290"/>
        <v>1.8025981989322371E-3</v>
      </c>
      <c r="CG241">
        <f t="shared" si="290"/>
        <v>1.7467128018937453E-3</v>
      </c>
      <c r="CH241">
        <f t="shared" si="290"/>
        <v>1.6932776209186015E-3</v>
      </c>
      <c r="CI241">
        <f t="shared" si="290"/>
        <v>1.6421488846787603E-3</v>
      </c>
      <c r="CJ241">
        <f t="shared" si="290"/>
        <v>1.5931936181388686E-3</v>
      </c>
      <c r="CK241">
        <f t="shared" si="290"/>
        <v>1.5462886398087457E-3</v>
      </c>
      <c r="CL241">
        <f t="shared" si="290"/>
        <v>1.501319671076204E-3</v>
      </c>
      <c r="CM241">
        <f t="shared" si="290"/>
        <v>1.4581805428931307E-3</v>
      </c>
      <c r="CN241">
        <f t="shared" si="290"/>
        <v>1.416772487316038E-3</v>
      </c>
      <c r="CO241">
        <f t="shared" si="290"/>
        <v>1.37700350324937E-3</v>
      </c>
      <c r="CP241">
        <f t="shared" si="304"/>
        <v>1.33878778727829E-3</v>
      </c>
      <c r="CQ241">
        <f t="shared" si="304"/>
        <v>1.3020452217649258E-3</v>
      </c>
      <c r="CR241">
        <f t="shared" si="304"/>
        <v>8.3869686904128359E-4</v>
      </c>
      <c r="CS241">
        <f t="shared" si="304"/>
        <v>5.4500155800932054E-4</v>
      </c>
      <c r="CT241">
        <f t="shared" si="304"/>
        <v>3.7761114048922358E-4</v>
      </c>
      <c r="CU241">
        <f t="shared" si="304"/>
        <v>2.6281145715162211E-4</v>
      </c>
      <c r="CV241">
        <f t="shared" si="304"/>
        <v>1.7953338380022723E-4</v>
      </c>
      <c r="CW241">
        <f t="shared" si="304"/>
        <v>1.1807153024878257E-4</v>
      </c>
      <c r="CX241">
        <f t="shared" si="304"/>
        <v>7.2951301216496787E-5</v>
      </c>
      <c r="CY241">
        <f t="shared" si="304"/>
        <v>4.0699288524050081E-5</v>
      </c>
      <c r="CZ241">
        <f t="shared" si="304"/>
        <v>1.8933566879093485E-5</v>
      </c>
      <c r="DA241">
        <f t="shared" si="304"/>
        <v>5.9275789891180295E-6</v>
      </c>
      <c r="DB241">
        <f t="shared" si="304"/>
        <v>3.7670329791693124E-7</v>
      </c>
      <c r="DC241">
        <f t="shared" si="304"/>
        <v>0</v>
      </c>
      <c r="DD241">
        <f t="shared" si="304"/>
        <v>0</v>
      </c>
      <c r="DE241">
        <f t="shared" si="304"/>
        <v>0</v>
      </c>
      <c r="DF241">
        <f t="shared" si="301"/>
        <v>0</v>
      </c>
      <c r="DG241">
        <f t="shared" si="301"/>
        <v>0</v>
      </c>
      <c r="DH241">
        <f t="shared" si="301"/>
        <v>0</v>
      </c>
      <c r="DI241">
        <f t="shared" si="301"/>
        <v>0</v>
      </c>
      <c r="DJ241">
        <f t="shared" si="298"/>
        <v>0</v>
      </c>
      <c r="DK241">
        <f t="shared" si="298"/>
        <v>0</v>
      </c>
      <c r="DL241">
        <f t="shared" si="298"/>
        <v>0</v>
      </c>
      <c r="DM241">
        <f t="shared" si="298"/>
        <v>0</v>
      </c>
      <c r="DN241">
        <f t="shared" si="298"/>
        <v>0</v>
      </c>
      <c r="DO241">
        <f t="shared" si="298"/>
        <v>0</v>
      </c>
      <c r="DP241">
        <f t="shared" si="298"/>
        <v>0</v>
      </c>
      <c r="DQ241">
        <f t="shared" si="298"/>
        <v>0</v>
      </c>
      <c r="DR241">
        <f t="shared" si="298"/>
        <v>0</v>
      </c>
      <c r="DS241">
        <f t="shared" si="298"/>
        <v>0</v>
      </c>
      <c r="DT241">
        <f t="shared" si="298"/>
        <v>0</v>
      </c>
      <c r="DU241">
        <f t="shared" si="298"/>
        <v>0</v>
      </c>
      <c r="DV241">
        <f t="shared" si="298"/>
        <v>0</v>
      </c>
      <c r="DW241">
        <f t="shared" si="298"/>
        <v>0</v>
      </c>
      <c r="DX241">
        <f t="shared" si="298"/>
        <v>0</v>
      </c>
      <c r="DY241">
        <f t="shared" si="298"/>
        <v>0</v>
      </c>
      <c r="DZ241">
        <f t="shared" ref="DT241:EC247" si="306">DZ$2*EXP(- DZ$1 * ($C241*_c3+$B241))</f>
        <v>0</v>
      </c>
      <c r="EA241">
        <f t="shared" si="306"/>
        <v>0</v>
      </c>
      <c r="EB241">
        <f t="shared" si="306"/>
        <v>0</v>
      </c>
      <c r="EC241">
        <f t="shared" si="306"/>
        <v>0</v>
      </c>
      <c r="ED241">
        <f t="shared" si="291"/>
        <v>0</v>
      </c>
      <c r="EE241">
        <f t="shared" si="291"/>
        <v>0</v>
      </c>
      <c r="EF241">
        <f t="shared" si="291"/>
        <v>0</v>
      </c>
      <c r="EG241">
        <f t="shared" si="291"/>
        <v>0</v>
      </c>
      <c r="EH241">
        <f t="shared" si="291"/>
        <v>0</v>
      </c>
      <c r="EI241">
        <f t="shared" si="291"/>
        <v>0</v>
      </c>
      <c r="EJ241">
        <f t="shared" si="291"/>
        <v>0</v>
      </c>
      <c r="EK241">
        <f t="shared" si="291"/>
        <v>0</v>
      </c>
      <c r="EL241">
        <f t="shared" si="291"/>
        <v>0</v>
      </c>
      <c r="EM241">
        <f t="shared" si="291"/>
        <v>0</v>
      </c>
      <c r="EN241">
        <f t="shared" si="295"/>
        <v>0</v>
      </c>
      <c r="EO241">
        <f t="shared" si="295"/>
        <v>0</v>
      </c>
      <c r="EP241">
        <f t="shared" si="295"/>
        <v>0</v>
      </c>
      <c r="EQ241">
        <f t="shared" si="295"/>
        <v>0</v>
      </c>
      <c r="ER241">
        <f t="shared" si="295"/>
        <v>0</v>
      </c>
      <c r="ES241">
        <f t="shared" si="295"/>
        <v>0</v>
      </c>
      <c r="ET241">
        <f t="shared" si="295"/>
        <v>0</v>
      </c>
      <c r="EU241">
        <f t="shared" si="295"/>
        <v>0</v>
      </c>
      <c r="EV241">
        <f t="shared" si="295"/>
        <v>0</v>
      </c>
      <c r="EW241">
        <f t="shared" si="295"/>
        <v>0</v>
      </c>
      <c r="EX241">
        <f t="shared" si="295"/>
        <v>0</v>
      </c>
      <c r="EZ241">
        <f t="shared" si="266"/>
        <v>0.89280531598109514</v>
      </c>
      <c r="FB241">
        <f t="shared" si="267"/>
        <v>9.8258842337696217E-3</v>
      </c>
      <c r="FC241">
        <f t="shared" si="268"/>
        <v>0.24875955585110204</v>
      </c>
    </row>
    <row r="242" spans="1:159" x14ac:dyDescent="0.25">
      <c r="A242">
        <v>1475</v>
      </c>
      <c r="B242" s="19">
        <f>'Input spectra'!Y241</f>
        <v>3.9642346934429702E-2</v>
      </c>
      <c r="C242">
        <f>'Input spectra'!F241</f>
        <v>0</v>
      </c>
      <c r="D242">
        <f t="shared" ref="D242:M247" si="307">D$2*EXP(- D$1 * ($C242*_c3+$B242))</f>
        <v>2.0653927966864227E-2</v>
      </c>
      <c r="E242">
        <f t="shared" si="307"/>
        <v>2.0422394700068337E-2</v>
      </c>
      <c r="F242">
        <f t="shared" si="307"/>
        <v>2.0192370207937179E-2</v>
      </c>
      <c r="G242">
        <f t="shared" si="307"/>
        <v>1.9963846176067033E-2</v>
      </c>
      <c r="H242">
        <f t="shared" si="307"/>
        <v>1.9736814332227307E-2</v>
      </c>
      <c r="I242">
        <f t="shared" si="307"/>
        <v>1.951126644615701E-2</v>
      </c>
      <c r="J242">
        <f t="shared" si="307"/>
        <v>1.9287194329362146E-2</v>
      </c>
      <c r="K242">
        <f t="shared" si="307"/>
        <v>1.9064589834914013E-2</v>
      </c>
      <c r="L242">
        <f t="shared" si="307"/>
        <v>1.884344485724852E-2</v>
      </c>
      <c r="M242">
        <f t="shared" si="307"/>
        <v>1.8623751331966375E-2</v>
      </c>
      <c r="N242">
        <f t="shared" si="302"/>
        <v>1.8405501235634256E-2</v>
      </c>
      <c r="O242">
        <f t="shared" si="302"/>
        <v>1.8188686585586859E-2</v>
      </c>
      <c r="P242">
        <f t="shared" si="302"/>
        <v>1.7973299439729931E-2</v>
      </c>
      <c r="Q242">
        <f t="shared" si="302"/>
        <v>1.7759331896344179E-2</v>
      </c>
      <c r="R242">
        <f t="shared" si="302"/>
        <v>1.7546776093890108E-2</v>
      </c>
      <c r="S242">
        <f t="shared" si="302"/>
        <v>1.733562421081377E-2</v>
      </c>
      <c r="T242">
        <f t="shared" si="302"/>
        <v>1.7125868465353449E-2</v>
      </c>
      <c r="U242">
        <f t="shared" si="302"/>
        <v>1.6917501115347178E-2</v>
      </c>
      <c r="V242">
        <f t="shared" si="302"/>
        <v>1.6710514458041253E-2</v>
      </c>
      <c r="W242">
        <f t="shared" si="302"/>
        <v>1.6504900829899565E-2</v>
      </c>
      <c r="X242">
        <f t="shared" si="302"/>
        <v>1.6300652606413848E-2</v>
      </c>
      <c r="Y242">
        <f t="shared" si="302"/>
        <v>1.609776220191483E-2</v>
      </c>
      <c r="Z242">
        <f t="shared" si="302"/>
        <v>1.5896222069384264E-2</v>
      </c>
      <c r="AA242">
        <f t="shared" si="302"/>
        <v>1.5696024700267795E-2</v>
      </c>
      <c r="AB242">
        <f t="shared" si="302"/>
        <v>1.549716262428877E-2</v>
      </c>
      <c r="AC242">
        <f t="shared" si="302"/>
        <v>1.5299628409262881E-2</v>
      </c>
      <c r="AD242">
        <f t="shared" si="299"/>
        <v>1.5103414660913668E-2</v>
      </c>
      <c r="AE242">
        <f t="shared" si="299"/>
        <v>1.4908514022688909E-2</v>
      </c>
      <c r="AF242">
        <f t="shared" si="299"/>
        <v>1.4714919175577859E-2</v>
      </c>
      <c r="AG242">
        <f t="shared" si="299"/>
        <v>1.4522622837929339E-2</v>
      </c>
      <c r="AH242">
        <f t="shared" si="296"/>
        <v>1.4331617765270687E-2</v>
      </c>
      <c r="AI242">
        <f t="shared" si="296"/>
        <v>1.4141896750127557E-2</v>
      </c>
      <c r="AJ242">
        <f t="shared" si="296"/>
        <v>1.3953452621844546E-2</v>
      </c>
      <c r="AK242">
        <f t="shared" si="296"/>
        <v>1.376627824640668E-2</v>
      </c>
      <c r="AL242">
        <f t="shared" si="296"/>
        <v>1.358036652626173E-2</v>
      </c>
      <c r="AM242">
        <f t="shared" si="296"/>
        <v>1.3395710400143358E-2</v>
      </c>
      <c r="AN242">
        <f t="shared" si="296"/>
        <v>1.3212302842895086E-2</v>
      </c>
      <c r="AO242">
        <f t="shared" si="296"/>
        <v>1.3030136865295106E-2</v>
      </c>
      <c r="AP242">
        <f t="shared" si="296"/>
        <v>1.2849205513881905E-2</v>
      </c>
      <c r="AQ242">
        <f t="shared" si="296"/>
        <v>1.2669501870780682E-2</v>
      </c>
      <c r="AR242">
        <f t="shared" si="303"/>
        <v>1.2491019053530629E-2</v>
      </c>
      <c r="AS242">
        <f t="shared" si="303"/>
        <v>1.2313750214912983E-2</v>
      </c>
      <c r="AT242">
        <f t="shared" si="303"/>
        <v>1.2137688542779877E-2</v>
      </c>
      <c r="AU242">
        <f t="shared" si="303"/>
        <v>1.1962827259884049E-2</v>
      </c>
      <c r="AV242">
        <f t="shared" si="303"/>
        <v>1.1789159623709274E-2</v>
      </c>
      <c r="AW242">
        <f t="shared" si="303"/>
        <v>1.1616678926301648E-2</v>
      </c>
      <c r="AX242">
        <f t="shared" si="303"/>
        <v>1.0331704582785652E-2</v>
      </c>
      <c r="AY242">
        <f t="shared" si="303"/>
        <v>8.8326731572335795E-3</v>
      </c>
      <c r="AZ242">
        <f t="shared" si="303"/>
        <v>7.9551320988410223E-3</v>
      </c>
      <c r="BA242">
        <f t="shared" si="303"/>
        <v>7.2907871357367005E-3</v>
      </c>
      <c r="BB242">
        <f t="shared" si="303"/>
        <v>6.7481149958114762E-3</v>
      </c>
      <c r="BC242">
        <f t="shared" si="303"/>
        <v>6.2874712231800502E-3</v>
      </c>
      <c r="BD242">
        <f t="shared" si="303"/>
        <v>5.8871472891701389E-3</v>
      </c>
      <c r="BE242">
        <f t="shared" si="303"/>
        <v>5.5336183911720224E-3</v>
      </c>
      <c r="BF242">
        <f t="shared" si="303"/>
        <v>5.2177322522502442E-3</v>
      </c>
      <c r="BG242">
        <f t="shared" si="303"/>
        <v>4.9329285568320193E-3</v>
      </c>
      <c r="BH242">
        <f t="shared" si="300"/>
        <v>4.6743015546973302E-3</v>
      </c>
      <c r="BI242">
        <f t="shared" si="300"/>
        <v>4.438062044522937E-3</v>
      </c>
      <c r="BJ242">
        <f t="shared" si="300"/>
        <v>4.2212076214344051E-3</v>
      </c>
      <c r="BK242">
        <f t="shared" si="300"/>
        <v>4.0213098381839717E-3</v>
      </c>
      <c r="BL242">
        <f t="shared" si="297"/>
        <v>3.8363709554542474E-3</v>
      </c>
      <c r="BM242">
        <f t="shared" si="297"/>
        <v>3.6647241369104563E-3</v>
      </c>
      <c r="BN242">
        <f t="shared" si="297"/>
        <v>3.5049618647206063E-3</v>
      </c>
      <c r="BO242">
        <f t="shared" si="297"/>
        <v>3.3558833114876582E-3</v>
      </c>
      <c r="BP242">
        <f t="shared" si="297"/>
        <v>3.2164548168225377E-3</v>
      </c>
      <c r="BQ242">
        <f t="shared" si="297"/>
        <v>3.0857796514949798E-3</v>
      </c>
      <c r="BR242">
        <f t="shared" si="297"/>
        <v>2.9630745087425654E-3</v>
      </c>
      <c r="BS242">
        <f t="shared" si="297"/>
        <v>2.8476509625759579E-3</v>
      </c>
      <c r="BT242">
        <f t="shared" si="297"/>
        <v>2.7389006564778667E-3</v>
      </c>
      <c r="BU242">
        <f t="shared" si="297"/>
        <v>2.6362833367298737E-3</v>
      </c>
      <c r="BV242">
        <f t="shared" si="305"/>
        <v>2.539317084783976E-3</v>
      </c>
      <c r="BW242">
        <f t="shared" si="305"/>
        <v>2.4475702707216539E-3</v>
      </c>
      <c r="BX242">
        <f t="shared" si="305"/>
        <v>2.3606548688860428E-3</v>
      </c>
      <c r="BY242">
        <f t="shared" si="305"/>
        <v>2.278220862661239E-3</v>
      </c>
      <c r="BZ242">
        <f t="shared" si="305"/>
        <v>2.1999515282419674E-3</v>
      </c>
      <c r="CA242">
        <f t="shared" si="305"/>
        <v>2.1255594338688458E-3</v>
      </c>
      <c r="CB242">
        <f t="shared" si="305"/>
        <v>2.0547830260160666E-3</v>
      </c>
      <c r="CC242">
        <f t="shared" si="305"/>
        <v>1.9873837006016888E-3</v>
      </c>
      <c r="CD242">
        <f t="shared" si="305"/>
        <v>1.9231432776852717E-3</v>
      </c>
      <c r="CE242">
        <f t="shared" si="305"/>
        <v>1.8618618139153689E-3</v>
      </c>
      <c r="CF242">
        <f t="shared" si="290"/>
        <v>1.803355699336485E-3</v>
      </c>
      <c r="CG242">
        <f t="shared" si="290"/>
        <v>1.7474559948959698E-3</v>
      </c>
      <c r="CH242">
        <f t="shared" si="290"/>
        <v>1.6940069747203971E-3</v>
      </c>
      <c r="CI242">
        <f t="shared" si="290"/>
        <v>1.6428648434147662E-3</v>
      </c>
      <c r="CJ242">
        <f t="shared" si="290"/>
        <v>1.5938966036194424E-3</v>
      </c>
      <c r="CK242">
        <f t="shared" si="290"/>
        <v>1.5469790530984961E-3</v>
      </c>
      <c r="CL242">
        <f t="shared" ref="CF242:CO247" si="308">CL$2*EXP(- CL$1 * ($C242*_c3+$B242))</f>
        <v>1.5019978939274079E-3</v>
      </c>
      <c r="CM242">
        <f t="shared" si="308"/>
        <v>1.4588469390504526E-3</v>
      </c>
      <c r="CN242">
        <f t="shared" si="308"/>
        <v>1.4174274037067674E-3</v>
      </c>
      <c r="CO242">
        <f t="shared" si="308"/>
        <v>1.3776472710715427E-3</v>
      </c>
      <c r="CP242">
        <f t="shared" si="304"/>
        <v>1.3394207229974688E-3</v>
      </c>
      <c r="CQ242">
        <f t="shared" si="304"/>
        <v>1.3026676280290727E-3</v>
      </c>
      <c r="CR242">
        <f t="shared" si="304"/>
        <v>8.3910219132790967E-4</v>
      </c>
      <c r="CS242">
        <f t="shared" si="304"/>
        <v>5.4526780791820304E-4</v>
      </c>
      <c r="CT242">
        <f t="shared" si="304"/>
        <v>3.7779759915324002E-4</v>
      </c>
      <c r="CU242">
        <f t="shared" si="304"/>
        <v>2.629426103711101E-4</v>
      </c>
      <c r="CV242">
        <f t="shared" si="304"/>
        <v>1.7962392133112422E-4</v>
      </c>
      <c r="CW242">
        <f t="shared" si="304"/>
        <v>1.1813169335677735E-4</v>
      </c>
      <c r="CX242">
        <f t="shared" si="304"/>
        <v>7.2988856720643307E-5</v>
      </c>
      <c r="CY242">
        <f t="shared" si="304"/>
        <v>4.0720454467442876E-5</v>
      </c>
      <c r="CZ242">
        <f t="shared" si="304"/>
        <v>1.8943512896088391E-5</v>
      </c>
      <c r="DA242">
        <f t="shared" si="304"/>
        <v>5.9307239599589946E-6</v>
      </c>
      <c r="DB242">
        <f t="shared" si="304"/>
        <v>3.7690514321357318E-7</v>
      </c>
      <c r="DC242">
        <f t="shared" si="304"/>
        <v>0</v>
      </c>
      <c r="DD242">
        <f t="shared" si="304"/>
        <v>0</v>
      </c>
      <c r="DE242">
        <f t="shared" si="304"/>
        <v>0</v>
      </c>
      <c r="DF242">
        <f t="shared" si="301"/>
        <v>0</v>
      </c>
      <c r="DG242">
        <f t="shared" si="301"/>
        <v>0</v>
      </c>
      <c r="DH242">
        <f t="shared" si="301"/>
        <v>0</v>
      </c>
      <c r="DI242">
        <f t="shared" si="301"/>
        <v>0</v>
      </c>
      <c r="DJ242">
        <f t="shared" si="298"/>
        <v>0</v>
      </c>
      <c r="DK242">
        <f t="shared" si="298"/>
        <v>0</v>
      </c>
      <c r="DL242">
        <f t="shared" si="298"/>
        <v>0</v>
      </c>
      <c r="DM242">
        <f t="shared" si="298"/>
        <v>0</v>
      </c>
      <c r="DN242">
        <f t="shared" si="298"/>
        <v>0</v>
      </c>
      <c r="DO242">
        <f t="shared" si="298"/>
        <v>0</v>
      </c>
      <c r="DP242">
        <f t="shared" si="298"/>
        <v>0</v>
      </c>
      <c r="DQ242">
        <f t="shared" si="298"/>
        <v>0</v>
      </c>
      <c r="DR242">
        <f t="shared" si="298"/>
        <v>0</v>
      </c>
      <c r="DS242">
        <f t="shared" si="298"/>
        <v>0</v>
      </c>
      <c r="DT242">
        <f t="shared" si="306"/>
        <v>0</v>
      </c>
      <c r="DU242">
        <f t="shared" si="306"/>
        <v>0</v>
      </c>
      <c r="DV242">
        <f t="shared" si="306"/>
        <v>0</v>
      </c>
      <c r="DW242">
        <f t="shared" si="306"/>
        <v>0</v>
      </c>
      <c r="DX242">
        <f t="shared" si="306"/>
        <v>0</v>
      </c>
      <c r="DY242">
        <f t="shared" si="306"/>
        <v>0</v>
      </c>
      <c r="DZ242">
        <f t="shared" si="306"/>
        <v>0</v>
      </c>
      <c r="EA242">
        <f t="shared" si="306"/>
        <v>0</v>
      </c>
      <c r="EB242">
        <f t="shared" si="306"/>
        <v>0</v>
      </c>
      <c r="EC242">
        <f t="shared" si="306"/>
        <v>0</v>
      </c>
      <c r="ED242">
        <f t="shared" si="291"/>
        <v>0</v>
      </c>
      <c r="EE242">
        <f t="shared" si="291"/>
        <v>0</v>
      </c>
      <c r="EF242">
        <f t="shared" si="291"/>
        <v>0</v>
      </c>
      <c r="EG242">
        <f t="shared" si="291"/>
        <v>0</v>
      </c>
      <c r="EH242">
        <f t="shared" si="291"/>
        <v>0</v>
      </c>
      <c r="EI242">
        <f t="shared" si="291"/>
        <v>0</v>
      </c>
      <c r="EJ242">
        <f t="shared" si="291"/>
        <v>0</v>
      </c>
      <c r="EK242">
        <f t="shared" si="291"/>
        <v>0</v>
      </c>
      <c r="EL242">
        <f t="shared" si="291"/>
        <v>0</v>
      </c>
      <c r="EM242">
        <f t="shared" si="291"/>
        <v>0</v>
      </c>
      <c r="EN242">
        <f t="shared" si="295"/>
        <v>0</v>
      </c>
      <c r="EO242">
        <f t="shared" si="295"/>
        <v>0</v>
      </c>
      <c r="EP242">
        <f t="shared" si="295"/>
        <v>0</v>
      </c>
      <c r="EQ242">
        <f t="shared" si="295"/>
        <v>0</v>
      </c>
      <c r="ER242">
        <f t="shared" si="295"/>
        <v>0</v>
      </c>
      <c r="ES242">
        <f t="shared" si="295"/>
        <v>0</v>
      </c>
      <c r="ET242">
        <f t="shared" si="295"/>
        <v>0</v>
      </c>
      <c r="EU242">
        <f t="shared" si="295"/>
        <v>0</v>
      </c>
      <c r="EV242">
        <f t="shared" si="295"/>
        <v>0</v>
      </c>
      <c r="EW242">
        <f t="shared" si="295"/>
        <v>0</v>
      </c>
      <c r="EX242">
        <f t="shared" si="295"/>
        <v>0</v>
      </c>
      <c r="EZ242">
        <f t="shared" si="266"/>
        <v>0.89293523496128469</v>
      </c>
      <c r="FB242">
        <f t="shared" si="267"/>
        <v>9.8130127446353077E-3</v>
      </c>
      <c r="FC242">
        <f t="shared" si="268"/>
        <v>0.24876119693725085</v>
      </c>
    </row>
    <row r="243" spans="1:159" x14ac:dyDescent="0.25">
      <c r="A243">
        <v>1480</v>
      </c>
      <c r="B243" s="19">
        <f>'Input spectra'!Y242</f>
        <v>3.9589829595276099E-2</v>
      </c>
      <c r="C243">
        <f>'Input spectra'!F242</f>
        <v>0</v>
      </c>
      <c r="D243">
        <f t="shared" si="307"/>
        <v>2.0653927966864227E-2</v>
      </c>
      <c r="E243">
        <f t="shared" si="307"/>
        <v>2.0422501953332846E-2</v>
      </c>
      <c r="F243">
        <f t="shared" si="307"/>
        <v>2.0192582298961929E-2</v>
      </c>
      <c r="G243">
        <f t="shared" si="307"/>
        <v>1.9964160712968953E-2</v>
      </c>
      <c r="H243">
        <f t="shared" si="307"/>
        <v>1.9737228946571015E-2</v>
      </c>
      <c r="I243">
        <f t="shared" si="307"/>
        <v>1.9511778792782385E-2</v>
      </c>
      <c r="J243">
        <f t="shared" si="307"/>
        <v>1.9287802086212977E-2</v>
      </c>
      <c r="K243">
        <f t="shared" si="307"/>
        <v>1.9065290702867766E-2</v>
      </c>
      <c r="L243">
        <f t="shared" si="307"/>
        <v>1.8844236559947165E-2</v>
      </c>
      <c r="M243">
        <f t="shared" si="307"/>
        <v>1.8624631615648295E-2</v>
      </c>
      <c r="N243">
        <f t="shared" si="302"/>
        <v>1.8406467868967224E-2</v>
      </c>
      <c r="O243">
        <f t="shared" si="302"/>
        <v>1.8189737359502075E-2</v>
      </c>
      <c r="P243">
        <f t="shared" si="302"/>
        <v>1.797443216725712E-2</v>
      </c>
      <c r="Q243">
        <f t="shared" si="302"/>
        <v>1.7760544412447732E-2</v>
      </c>
      <c r="R243">
        <f t="shared" si="302"/>
        <v>1.7548066255306263E-2</v>
      </c>
      <c r="S243">
        <f t="shared" si="302"/>
        <v>1.7336989895888853E-2</v>
      </c>
      <c r="T243">
        <f t="shared" si="302"/>
        <v>1.7127307573883116E-2</v>
      </c>
      <c r="U243">
        <f t="shared" si="302"/>
        <v>1.6919011568416707E-2</v>
      </c>
      <c r="V243">
        <f t="shared" si="302"/>
        <v>1.6712094197866841E-2</v>
      </c>
      <c r="W243">
        <f t="shared" si="302"/>
        <v>1.6506547819670644E-2</v>
      </c>
      <c r="X243">
        <f t="shared" si="302"/>
        <v>1.6302364830136421E-2</v>
      </c>
      <c r="Y243">
        <f t="shared" si="302"/>
        <v>1.6099537664255779E-2</v>
      </c>
      <c r="Z243">
        <f t="shared" si="302"/>
        <v>1.589805879551668E-2</v>
      </c>
      <c r="AA243">
        <f t="shared" si="302"/>
        <v>1.5697920735717293E-2</v>
      </c>
      <c r="AB243">
        <f t="shared" si="302"/>
        <v>1.549911603478079E-2</v>
      </c>
      <c r="AC243">
        <f t="shared" si="302"/>
        <v>1.530163728057095E-2</v>
      </c>
      <c r="AD243">
        <f t="shared" si="299"/>
        <v>1.5105477098708657E-2</v>
      </c>
      <c r="AE243">
        <f t="shared" si="299"/>
        <v>1.4910628152389253E-2</v>
      </c>
      <c r="AF243">
        <f t="shared" si="299"/>
        <v>1.4717083142200729E-2</v>
      </c>
      <c r="AG243">
        <f t="shared" si="299"/>
        <v>1.4524834805942782E-2</v>
      </c>
      <c r="AH243">
        <f t="shared" si="296"/>
        <v>1.4333875918446705E-2</v>
      </c>
      <c r="AI243">
        <f t="shared" si="296"/>
        <v>1.4144199291396143E-2</v>
      </c>
      <c r="AJ243">
        <f t="shared" si="296"/>
        <v>1.3955797773148653E-2</v>
      </c>
      <c r="AK243">
        <f t="shared" si="296"/>
        <v>1.376866424855812E-2</v>
      </c>
      <c r="AL243">
        <f t="shared" si="296"/>
        <v>1.358279163879801E-2</v>
      </c>
      <c r="AM243">
        <f t="shared" si="296"/>
        <v>1.3398172901185437E-2</v>
      </c>
      <c r="AN243">
        <f t="shared" si="296"/>
        <v>1.3214801029006042E-2</v>
      </c>
      <c r="AO243">
        <f t="shared" si="296"/>
        <v>1.3032669051339733E-2</v>
      </c>
      <c r="AP243">
        <f t="shared" si="296"/>
        <v>1.2851770032887193E-2</v>
      </c>
      <c r="AQ243">
        <f t="shared" si="296"/>
        <v>1.267209707379722E-2</v>
      </c>
      <c r="AR243">
        <f t="shared" si="303"/>
        <v>1.2493643309494894E-2</v>
      </c>
      <c r="AS243">
        <f t="shared" si="303"/>
        <v>1.2316401910510519E-2</v>
      </c>
      <c r="AT243">
        <f t="shared" si="303"/>
        <v>1.2140366082309367E-2</v>
      </c>
      <c r="AU243">
        <f t="shared" si="303"/>
        <v>1.1965529065122261E-2</v>
      </c>
      <c r="AV243">
        <f t="shared" si="303"/>
        <v>1.1791884133776886E-2</v>
      </c>
      <c r="AW243">
        <f t="shared" si="303"/>
        <v>1.1619424597529949E-2</v>
      </c>
      <c r="AX243">
        <f t="shared" si="303"/>
        <v>1.0334200815007704E-2</v>
      </c>
      <c r="AY243">
        <f t="shared" si="303"/>
        <v>8.8348536082361057E-3</v>
      </c>
      <c r="AZ243">
        <f t="shared" si="303"/>
        <v>7.9571377069986345E-3</v>
      </c>
      <c r="BA243">
        <f t="shared" si="303"/>
        <v>7.2926635515894976E-3</v>
      </c>
      <c r="BB243">
        <f t="shared" si="303"/>
        <v>6.7498871936984986E-3</v>
      </c>
      <c r="BC243">
        <f t="shared" si="303"/>
        <v>6.289155475142777E-3</v>
      </c>
      <c r="BD243">
        <f t="shared" si="303"/>
        <v>5.8887552307329873E-3</v>
      </c>
      <c r="BE243">
        <f t="shared" si="303"/>
        <v>5.5351588433913915E-3</v>
      </c>
      <c r="BF243">
        <f t="shared" si="303"/>
        <v>5.2192121777262868E-3</v>
      </c>
      <c r="BG243">
        <f t="shared" si="303"/>
        <v>4.9343536161842241E-3</v>
      </c>
      <c r="BH243">
        <f t="shared" si="300"/>
        <v>4.6756764553928772E-3</v>
      </c>
      <c r="BI243">
        <f t="shared" si="300"/>
        <v>4.4393907720841263E-3</v>
      </c>
      <c r="BJ243">
        <f t="shared" si="300"/>
        <v>4.2224935995145855E-3</v>
      </c>
      <c r="BK243">
        <f t="shared" si="300"/>
        <v>4.0225560433501898E-3</v>
      </c>
      <c r="BL243">
        <f t="shared" si="297"/>
        <v>3.8375800018994699E-3</v>
      </c>
      <c r="BM243">
        <f t="shared" si="297"/>
        <v>3.6658983405003166E-3</v>
      </c>
      <c r="BN243">
        <f t="shared" si="297"/>
        <v>3.5061032924192472E-3</v>
      </c>
      <c r="BO243">
        <f t="shared" si="297"/>
        <v>3.3569938201793415E-3</v>
      </c>
      <c r="BP243">
        <f t="shared" si="297"/>
        <v>3.2175360842756039E-3</v>
      </c>
      <c r="BQ243">
        <f t="shared" si="297"/>
        <v>3.0868332013933904E-3</v>
      </c>
      <c r="BR243">
        <f t="shared" si="297"/>
        <v>2.9641017311641685E-3</v>
      </c>
      <c r="BS243">
        <f t="shared" si="297"/>
        <v>2.84865313092452E-3</v>
      </c>
      <c r="BT243">
        <f t="shared" si="297"/>
        <v>2.7398789416168932E-3</v>
      </c>
      <c r="BU243">
        <f t="shared" si="297"/>
        <v>2.6372388188823704E-3</v>
      </c>
      <c r="BV243">
        <f t="shared" si="305"/>
        <v>2.540250763629532E-3</v>
      </c>
      <c r="BW243">
        <f t="shared" si="305"/>
        <v>2.4484830740248496E-3</v>
      </c>
      <c r="BX243">
        <f t="shared" si="305"/>
        <v>2.3615476599177314E-3</v>
      </c>
      <c r="BY243">
        <f t="shared" si="305"/>
        <v>2.2790944466196442E-3</v>
      </c>
      <c r="BZ243">
        <f t="shared" si="305"/>
        <v>2.2008066578389123E-3</v>
      </c>
      <c r="CA243">
        <f t="shared" si="305"/>
        <v>2.1263968142143205E-3</v>
      </c>
      <c r="CB243">
        <f t="shared" si="305"/>
        <v>2.055603318909346E-3</v>
      </c>
      <c r="CC243">
        <f t="shared" si="305"/>
        <v>1.9881875283175852E-3</v>
      </c>
      <c r="CD243">
        <f t="shared" si="305"/>
        <v>1.9239312263285117E-3</v>
      </c>
      <c r="CE243">
        <f t="shared" si="305"/>
        <v>1.8626344364036658E-3</v>
      </c>
      <c r="CF243">
        <f t="shared" si="308"/>
        <v>1.8041135180628433E-3</v>
      </c>
      <c r="CG243">
        <f t="shared" si="308"/>
        <v>1.7481995041126505E-3</v>
      </c>
      <c r="CH243">
        <f t="shared" si="308"/>
        <v>1.6947366426803452E-3</v>
      </c>
      <c r="CI243">
        <f t="shared" si="308"/>
        <v>1.6435811143008562E-3</v>
      </c>
      <c r="CJ243">
        <f t="shared" si="308"/>
        <v>1.5945998992874166E-3</v>
      </c>
      <c r="CK243">
        <f t="shared" si="308"/>
        <v>1.5476697746557321E-3</v>
      </c>
      <c r="CL243">
        <f t="shared" si="308"/>
        <v>1.5026764231665488E-3</v>
      </c>
      <c r="CM243">
        <f t="shared" si="308"/>
        <v>1.4595136397543137E-3</v>
      </c>
      <c r="CN243">
        <f t="shared" si="308"/>
        <v>1.4180826228387504E-3</v>
      </c>
      <c r="CO243">
        <f t="shared" si="308"/>
        <v>1.3782913398639079E-3</v>
      </c>
      <c r="CP243">
        <f t="shared" si="304"/>
        <v>1.3400539579482569E-3</v>
      </c>
      <c r="CQ243">
        <f t="shared" si="304"/>
        <v>1.3032903318171084E-3</v>
      </c>
      <c r="CR243">
        <f t="shared" si="304"/>
        <v>8.3950770949717485E-4</v>
      </c>
      <c r="CS243">
        <f t="shared" si="304"/>
        <v>5.455341878982991E-4</v>
      </c>
      <c r="CT243">
        <f t="shared" si="304"/>
        <v>3.7798414988772175E-4</v>
      </c>
      <c r="CU243">
        <f t="shared" si="304"/>
        <v>2.6307382904119594E-4</v>
      </c>
      <c r="CV243">
        <f t="shared" si="304"/>
        <v>1.7971450451951585E-4</v>
      </c>
      <c r="CW243">
        <f t="shared" si="304"/>
        <v>1.1819188712076142E-4</v>
      </c>
      <c r="CX243">
        <f t="shared" si="304"/>
        <v>7.3026431558453106E-5</v>
      </c>
      <c r="CY243">
        <f t="shared" si="304"/>
        <v>4.074163141832932E-5</v>
      </c>
      <c r="CZ243">
        <f t="shared" si="304"/>
        <v>1.8953464137838606E-5</v>
      </c>
      <c r="DA243">
        <f t="shared" si="304"/>
        <v>5.9338705994140117E-6</v>
      </c>
      <c r="DB243">
        <f t="shared" si="304"/>
        <v>3.7710709666303454E-7</v>
      </c>
      <c r="DC243">
        <f t="shared" si="304"/>
        <v>0</v>
      </c>
      <c r="DD243">
        <f t="shared" si="304"/>
        <v>0</v>
      </c>
      <c r="DE243">
        <f t="shared" si="304"/>
        <v>0</v>
      </c>
      <c r="DF243">
        <f t="shared" si="301"/>
        <v>0</v>
      </c>
      <c r="DG243">
        <f t="shared" si="301"/>
        <v>0</v>
      </c>
      <c r="DH243">
        <f t="shared" si="301"/>
        <v>0</v>
      </c>
      <c r="DI243">
        <f t="shared" si="301"/>
        <v>0</v>
      </c>
      <c r="DJ243">
        <f t="shared" si="298"/>
        <v>0</v>
      </c>
      <c r="DK243">
        <f t="shared" si="298"/>
        <v>0</v>
      </c>
      <c r="DL243">
        <f t="shared" si="298"/>
        <v>0</v>
      </c>
      <c r="DM243">
        <f t="shared" si="298"/>
        <v>0</v>
      </c>
      <c r="DN243">
        <f t="shared" si="298"/>
        <v>0</v>
      </c>
      <c r="DO243">
        <f t="shared" si="298"/>
        <v>0</v>
      </c>
      <c r="DP243">
        <f t="shared" si="298"/>
        <v>0</v>
      </c>
      <c r="DQ243">
        <f t="shared" si="298"/>
        <v>0</v>
      </c>
      <c r="DR243">
        <f t="shared" si="298"/>
        <v>0</v>
      </c>
      <c r="DS243">
        <f t="shared" si="298"/>
        <v>0</v>
      </c>
      <c r="DT243">
        <f t="shared" si="306"/>
        <v>0</v>
      </c>
      <c r="DU243">
        <f t="shared" si="306"/>
        <v>0</v>
      </c>
      <c r="DV243">
        <f t="shared" si="306"/>
        <v>0</v>
      </c>
      <c r="DW243">
        <f t="shared" si="306"/>
        <v>0</v>
      </c>
      <c r="DX243">
        <f t="shared" si="306"/>
        <v>0</v>
      </c>
      <c r="DY243">
        <f t="shared" si="306"/>
        <v>0</v>
      </c>
      <c r="DZ243">
        <f t="shared" si="306"/>
        <v>0</v>
      </c>
      <c r="EA243">
        <f t="shared" si="306"/>
        <v>0</v>
      </c>
      <c r="EB243">
        <f t="shared" si="306"/>
        <v>0</v>
      </c>
      <c r="EC243">
        <f t="shared" si="306"/>
        <v>0</v>
      </c>
      <c r="ED243">
        <f t="shared" si="291"/>
        <v>0</v>
      </c>
      <c r="EE243">
        <f t="shared" si="291"/>
        <v>0</v>
      </c>
      <c r="EF243">
        <f t="shared" si="291"/>
        <v>0</v>
      </c>
      <c r="EG243">
        <f t="shared" si="291"/>
        <v>0</v>
      </c>
      <c r="EH243">
        <f t="shared" si="291"/>
        <v>0</v>
      </c>
      <c r="EI243">
        <f t="shared" si="291"/>
        <v>0</v>
      </c>
      <c r="EJ243">
        <f t="shared" si="291"/>
        <v>0</v>
      </c>
      <c r="EK243">
        <f t="shared" si="291"/>
        <v>0</v>
      </c>
      <c r="EL243">
        <f t="shared" si="291"/>
        <v>0</v>
      </c>
      <c r="EM243">
        <f t="shared" si="291"/>
        <v>0</v>
      </c>
      <c r="EN243">
        <f t="shared" si="295"/>
        <v>0</v>
      </c>
      <c r="EO243">
        <f t="shared" si="295"/>
        <v>0</v>
      </c>
      <c r="EP243">
        <f t="shared" si="295"/>
        <v>0</v>
      </c>
      <c r="EQ243">
        <f t="shared" si="295"/>
        <v>0</v>
      </c>
      <c r="ER243">
        <f t="shared" si="295"/>
        <v>0</v>
      </c>
      <c r="ES243">
        <f t="shared" si="295"/>
        <v>0</v>
      </c>
      <c r="ET243">
        <f t="shared" si="295"/>
        <v>0</v>
      </c>
      <c r="EU243">
        <f t="shared" si="295"/>
        <v>0</v>
      </c>
      <c r="EV243">
        <f t="shared" si="295"/>
        <v>0</v>
      </c>
      <c r="EW243">
        <f t="shared" si="295"/>
        <v>0</v>
      </c>
      <c r="EX243">
        <f t="shared" si="295"/>
        <v>0</v>
      </c>
      <c r="EZ243">
        <f t="shared" si="266"/>
        <v>0.89306518327266382</v>
      </c>
      <c r="FB243">
        <f t="shared" si="267"/>
        <v>9.8001409175083043E-3</v>
      </c>
      <c r="FC243">
        <f t="shared" si="268"/>
        <v>0.24876283802361285</v>
      </c>
    </row>
    <row r="244" spans="1:159" x14ac:dyDescent="0.25">
      <c r="A244">
        <v>1485</v>
      </c>
      <c r="B244" s="19">
        <f>'Input spectra'!Y243</f>
        <v>3.9537312256122503E-2</v>
      </c>
      <c r="C244">
        <f>'Input spectra'!F243</f>
        <v>0</v>
      </c>
      <c r="D244">
        <f t="shared" si="307"/>
        <v>2.0653927966864227E-2</v>
      </c>
      <c r="E244">
        <f t="shared" si="307"/>
        <v>2.0422609207160627E-2</v>
      </c>
      <c r="F244">
        <f t="shared" si="307"/>
        <v>2.0192794392214379E-2</v>
      </c>
      <c r="G244">
        <f t="shared" si="307"/>
        <v>1.9964475254826506E-2</v>
      </c>
      <c r="H244">
        <f t="shared" si="307"/>
        <v>1.9737643569624597E-2</v>
      </c>
      <c r="I244">
        <f t="shared" si="307"/>
        <v>1.9512291152861478E-2</v>
      </c>
      <c r="J244">
        <f t="shared" si="307"/>
        <v>1.9288409862214775E-2</v>
      </c>
      <c r="K244">
        <f t="shared" si="307"/>
        <v>1.9065991596587395E-2</v>
      </c>
      <c r="L244">
        <f t="shared" si="307"/>
        <v>1.8845028295909002E-2</v>
      </c>
      <c r="M244">
        <f t="shared" si="307"/>
        <v>1.8625511940938339E-2</v>
      </c>
      <c r="N244">
        <f t="shared" si="302"/>
        <v>1.8407434553066534E-2</v>
      </c>
      <c r="O244">
        <f t="shared" si="302"/>
        <v>1.8190788194121281E-2</v>
      </c>
      <c r="P244">
        <f t="shared" si="302"/>
        <v>1.7975564966171961E-2</v>
      </c>
      <c r="Q244">
        <f t="shared" si="302"/>
        <v>1.7761757011335665E-2</v>
      </c>
      <c r="R244">
        <f t="shared" si="302"/>
        <v>1.754935651158409E-2</v>
      </c>
      <c r="S244">
        <f t="shared" si="302"/>
        <v>1.7338355688551393E-2</v>
      </c>
      <c r="T244">
        <f t="shared" si="302"/>
        <v>1.7128746803342903E-2</v>
      </c>
      <c r="U244">
        <f t="shared" si="302"/>
        <v>1.6920522156344712E-2</v>
      </c>
      <c r="V244">
        <f t="shared" si="302"/>
        <v>1.6713674087034204E-2</v>
      </c>
      <c r="W244">
        <f t="shared" si="302"/>
        <v>1.6508194973791416E-2</v>
      </c>
      <c r="X244">
        <f t="shared" si="302"/>
        <v>1.6304077233711304E-2</v>
      </c>
      <c r="Y244">
        <f t="shared" si="302"/>
        <v>1.6101313322416894E-2</v>
      </c>
      <c r="Z244">
        <f t="shared" si="302"/>
        <v>1.5899895733873289E-2</v>
      </c>
      <c r="AA244">
        <f t="shared" si="302"/>
        <v>1.5699817000202523E-2</v>
      </c>
      <c r="AB244">
        <f t="shared" si="302"/>
        <v>1.5501069691499336E-2</v>
      </c>
      <c r="AC244">
        <f t="shared" si="302"/>
        <v>1.5303646415647772E-2</v>
      </c>
      <c r="AD244">
        <f t="shared" si="299"/>
        <v>1.5107539818138609E-2</v>
      </c>
      <c r="AE244">
        <f t="shared" si="299"/>
        <v>1.4912742581887708E-2</v>
      </c>
      <c r="AF244">
        <f t="shared" si="299"/>
        <v>1.4719247427055151E-2</v>
      </c>
      <c r="AG244">
        <f t="shared" si="299"/>
        <v>1.4527047110865233E-2</v>
      </c>
      <c r="AH244">
        <f t="shared" si="296"/>
        <v>1.433613442742734E-2</v>
      </c>
      <c r="AI244">
        <f t="shared" si="296"/>
        <v>1.4146502207557603E-2</v>
      </c>
      <c r="AJ244">
        <f t="shared" si="296"/>
        <v>1.3958143318601419E-2</v>
      </c>
      <c r="AK244">
        <f t="shared" si="296"/>
        <v>1.3771050664256792E-2</v>
      </c>
      <c r="AL244">
        <f t="shared" si="296"/>
        <v>1.3585217184398509E-2</v>
      </c>
      <c r="AM244">
        <f t="shared" si="296"/>
        <v>1.3400635854903125E-2</v>
      </c>
      <c r="AN244">
        <f t="shared" si="296"/>
        <v>1.3217299687474765E-2</v>
      </c>
      <c r="AO244">
        <f t="shared" si="296"/>
        <v>1.3035201729471759E-2</v>
      </c>
      <c r="AP244">
        <f t="shared" si="296"/>
        <v>1.2854335063734066E-2</v>
      </c>
      <c r="AQ244">
        <f t="shared" si="296"/>
        <v>1.2674692808411509E-2</v>
      </c>
      <c r="AR244">
        <f t="shared" si="303"/>
        <v>1.2496268116792825E-2</v>
      </c>
      <c r="AS244">
        <f t="shared" si="303"/>
        <v>1.2319054177135517E-2</v>
      </c>
      <c r="AT244">
        <f t="shared" si="303"/>
        <v>1.2143044212496451E-2</v>
      </c>
      <c r="AU244">
        <f t="shared" si="303"/>
        <v>1.1968231480563344E-2</v>
      </c>
      <c r="AV244">
        <f t="shared" si="303"/>
        <v>1.179460927348693E-2</v>
      </c>
      <c r="AW244">
        <f t="shared" si="303"/>
        <v>1.1622170917713993E-2</v>
      </c>
      <c r="AX244">
        <f t="shared" si="303"/>
        <v>1.0336697650341783E-2</v>
      </c>
      <c r="AY244">
        <f t="shared" si="303"/>
        <v>8.8370345975090393E-3</v>
      </c>
      <c r="AZ244">
        <f t="shared" si="303"/>
        <v>7.9591438208001537E-3</v>
      </c>
      <c r="BA244">
        <f t="shared" si="303"/>
        <v>7.2945404503718296E-3</v>
      </c>
      <c r="BB244">
        <f t="shared" si="303"/>
        <v>6.7516598570022133E-3</v>
      </c>
      <c r="BC244">
        <f t="shared" si="303"/>
        <v>6.290840178273323E-3</v>
      </c>
      <c r="BD244">
        <f t="shared" si="303"/>
        <v>5.8903636114688235E-3</v>
      </c>
      <c r="BE244">
        <f t="shared" si="303"/>
        <v>5.5366997244428321E-3</v>
      </c>
      <c r="BF244">
        <f t="shared" si="303"/>
        <v>5.2206925229592886E-3</v>
      </c>
      <c r="BG244">
        <f t="shared" si="303"/>
        <v>4.935779087217671E-3</v>
      </c>
      <c r="BH244">
        <f t="shared" si="300"/>
        <v>4.6770517605021966E-3</v>
      </c>
      <c r="BI244">
        <f t="shared" si="300"/>
        <v>4.4407198974578989E-3</v>
      </c>
      <c r="BJ244">
        <f t="shared" si="300"/>
        <v>4.2237799693640825E-3</v>
      </c>
      <c r="BK244">
        <f t="shared" si="300"/>
        <v>4.0238026347157764E-3</v>
      </c>
      <c r="BL244">
        <f t="shared" si="297"/>
        <v>3.8387894293801356E-3</v>
      </c>
      <c r="BM244">
        <f t="shared" si="297"/>
        <v>3.6670729203133303E-3</v>
      </c>
      <c r="BN244">
        <f t="shared" si="297"/>
        <v>3.5072450918358236E-3</v>
      </c>
      <c r="BO244">
        <f t="shared" si="297"/>
        <v>3.3581046963538715E-3</v>
      </c>
      <c r="BP244">
        <f t="shared" si="297"/>
        <v>3.2186177152156051E-3</v>
      </c>
      <c r="BQ244">
        <f t="shared" si="297"/>
        <v>3.0878871109958359E-3</v>
      </c>
      <c r="BR244">
        <f t="shared" si="297"/>
        <v>2.9651293096976078E-3</v>
      </c>
      <c r="BS244">
        <f t="shared" si="297"/>
        <v>2.8496556519642681E-3</v>
      </c>
      <c r="BT244">
        <f t="shared" si="297"/>
        <v>2.7408575761814491E-3</v>
      </c>
      <c r="BU244">
        <f t="shared" si="297"/>
        <v>2.6381946473353311E-3</v>
      </c>
      <c r="BV244">
        <f t="shared" si="305"/>
        <v>2.5411847857784867E-3</v>
      </c>
      <c r="BW244">
        <f t="shared" si="305"/>
        <v>2.4493962177513135E-3</v>
      </c>
      <c r="BX244">
        <f t="shared" si="305"/>
        <v>2.3624407885997202E-3</v>
      </c>
      <c r="BY244">
        <f t="shared" si="305"/>
        <v>2.279968365553883E-3</v>
      </c>
      <c r="BZ244">
        <f t="shared" si="305"/>
        <v>2.2016621198280122E-3</v>
      </c>
      <c r="CA244">
        <f t="shared" si="305"/>
        <v>2.127234524452167E-3</v>
      </c>
      <c r="CB244">
        <f t="shared" si="305"/>
        <v>2.0564239392729341E-3</v>
      </c>
      <c r="CC244">
        <f t="shared" si="305"/>
        <v>1.9889916811538879E-3</v>
      </c>
      <c r="CD244">
        <f t="shared" si="305"/>
        <v>1.9247194978094055E-3</v>
      </c>
      <c r="CE244">
        <f t="shared" si="305"/>
        <v>1.8634073795094784E-3</v>
      </c>
      <c r="CF244">
        <f t="shared" si="308"/>
        <v>1.8048716552450787E-3</v>
      </c>
      <c r="CG244">
        <f t="shared" si="308"/>
        <v>1.7489433296783304E-3</v>
      </c>
      <c r="CH244">
        <f t="shared" si="308"/>
        <v>1.6954666249337637E-3</v>
      </c>
      <c r="CI244">
        <f t="shared" si="308"/>
        <v>1.6442976974731236E-3</v>
      </c>
      <c r="CJ244">
        <f t="shared" si="308"/>
        <v>1.5953035052796581E-3</v>
      </c>
      <c r="CK244">
        <f t="shared" si="308"/>
        <v>1.5483608046180939E-3</v>
      </c>
      <c r="CL244">
        <f t="shared" si="308"/>
        <v>1.5033552589320367E-3</v>
      </c>
      <c r="CM244">
        <f t="shared" si="308"/>
        <v>1.4601806451438944E-3</v>
      </c>
      <c r="CN244">
        <f t="shared" si="308"/>
        <v>1.418738144851932E-3</v>
      </c>
      <c r="CO244">
        <f t="shared" si="308"/>
        <v>1.3789357097671725E-3</v>
      </c>
      <c r="CP244">
        <f t="shared" si="304"/>
        <v>1.3406874922721221E-3</v>
      </c>
      <c r="CQ244">
        <f t="shared" si="304"/>
        <v>1.3039133332712557E-3</v>
      </c>
      <c r="CR244">
        <f t="shared" si="304"/>
        <v>8.3991342364374418E-4</v>
      </c>
      <c r="CS244">
        <f t="shared" si="304"/>
        <v>5.458006980131522E-4</v>
      </c>
      <c r="CT244">
        <f t="shared" si="304"/>
        <v>3.781707927381317E-4</v>
      </c>
      <c r="CU244">
        <f t="shared" si="304"/>
        <v>2.6320511319454198E-4</v>
      </c>
      <c r="CV244">
        <f t="shared" si="304"/>
        <v>1.798051333884268E-4</v>
      </c>
      <c r="CW244">
        <f t="shared" si="304"/>
        <v>1.1825211155635541E-4</v>
      </c>
      <c r="CX244">
        <f t="shared" si="304"/>
        <v>7.3064025739879158E-5</v>
      </c>
      <c r="CY244">
        <f t="shared" si="304"/>
        <v>4.076281938243392E-5</v>
      </c>
      <c r="CZ244">
        <f t="shared" si="304"/>
        <v>1.8963420607088754E-5</v>
      </c>
      <c r="DA244">
        <f t="shared" si="304"/>
        <v>5.9370189083683904E-6</v>
      </c>
      <c r="DB244">
        <f t="shared" si="304"/>
        <v>3.7730915832326583E-7</v>
      </c>
      <c r="DC244">
        <f t="shared" si="304"/>
        <v>0</v>
      </c>
      <c r="DD244">
        <f t="shared" si="304"/>
        <v>0</v>
      </c>
      <c r="DE244">
        <f t="shared" si="304"/>
        <v>0</v>
      </c>
      <c r="DF244">
        <f t="shared" si="301"/>
        <v>0</v>
      </c>
      <c r="DG244">
        <f t="shared" si="301"/>
        <v>0</v>
      </c>
      <c r="DH244">
        <f t="shared" si="301"/>
        <v>0</v>
      </c>
      <c r="DI244">
        <f t="shared" si="301"/>
        <v>0</v>
      </c>
      <c r="DJ244">
        <f t="shared" si="298"/>
        <v>0</v>
      </c>
      <c r="DK244">
        <f t="shared" si="298"/>
        <v>0</v>
      </c>
      <c r="DL244">
        <f t="shared" si="298"/>
        <v>0</v>
      </c>
      <c r="DM244">
        <f t="shared" si="298"/>
        <v>0</v>
      </c>
      <c r="DN244">
        <f t="shared" si="298"/>
        <v>0</v>
      </c>
      <c r="DO244">
        <f t="shared" si="298"/>
        <v>0</v>
      </c>
      <c r="DP244">
        <f t="shared" si="298"/>
        <v>0</v>
      </c>
      <c r="DQ244">
        <f t="shared" si="298"/>
        <v>0</v>
      </c>
      <c r="DR244">
        <f t="shared" si="298"/>
        <v>0</v>
      </c>
      <c r="DS244">
        <f t="shared" si="298"/>
        <v>0</v>
      </c>
      <c r="DT244">
        <f t="shared" si="306"/>
        <v>0</v>
      </c>
      <c r="DU244">
        <f t="shared" si="306"/>
        <v>0</v>
      </c>
      <c r="DV244">
        <f t="shared" si="306"/>
        <v>0</v>
      </c>
      <c r="DW244">
        <f t="shared" si="306"/>
        <v>0</v>
      </c>
      <c r="DX244">
        <f t="shared" si="306"/>
        <v>0</v>
      </c>
      <c r="DY244">
        <f t="shared" si="306"/>
        <v>0</v>
      </c>
      <c r="DZ244">
        <f t="shared" si="306"/>
        <v>0</v>
      </c>
      <c r="EA244">
        <f t="shared" si="306"/>
        <v>0</v>
      </c>
      <c r="EB244">
        <f t="shared" si="306"/>
        <v>0</v>
      </c>
      <c r="EC244">
        <f t="shared" si="306"/>
        <v>0</v>
      </c>
      <c r="ED244">
        <f t="shared" si="291"/>
        <v>0</v>
      </c>
      <c r="EE244">
        <f t="shared" si="291"/>
        <v>0</v>
      </c>
      <c r="EF244">
        <f t="shared" si="291"/>
        <v>0</v>
      </c>
      <c r="EG244">
        <f t="shared" si="291"/>
        <v>0</v>
      </c>
      <c r="EH244">
        <f t="shared" si="291"/>
        <v>0</v>
      </c>
      <c r="EI244">
        <f t="shared" si="291"/>
        <v>0</v>
      </c>
      <c r="EJ244">
        <f t="shared" si="291"/>
        <v>0</v>
      </c>
      <c r="EK244">
        <f t="shared" si="291"/>
        <v>0</v>
      </c>
      <c r="EL244">
        <f t="shared" si="291"/>
        <v>0</v>
      </c>
      <c r="EM244">
        <f t="shared" si="291"/>
        <v>0</v>
      </c>
      <c r="EN244">
        <f t="shared" si="295"/>
        <v>0</v>
      </c>
      <c r="EO244">
        <f t="shared" si="295"/>
        <v>0</v>
      </c>
      <c r="EP244">
        <f t="shared" si="295"/>
        <v>0</v>
      </c>
      <c r="EQ244">
        <f t="shared" si="295"/>
        <v>0</v>
      </c>
      <c r="ER244">
        <f t="shared" si="295"/>
        <v>0</v>
      </c>
      <c r="ES244">
        <f t="shared" si="295"/>
        <v>0</v>
      </c>
      <c r="ET244">
        <f t="shared" si="295"/>
        <v>0</v>
      </c>
      <c r="EU244">
        <f t="shared" si="295"/>
        <v>0</v>
      </c>
      <c r="EV244">
        <f t="shared" si="295"/>
        <v>0</v>
      </c>
      <c r="EW244">
        <f t="shared" si="295"/>
        <v>0</v>
      </c>
      <c r="EX244">
        <f t="shared" si="295"/>
        <v>0</v>
      </c>
      <c r="EZ244">
        <f t="shared" si="266"/>
        <v>0.89319516092347595</v>
      </c>
      <c r="FB244">
        <f t="shared" si="267"/>
        <v>9.7872687523798407E-3</v>
      </c>
      <c r="FC244">
        <f t="shared" si="268"/>
        <v>0.24876447911018745</v>
      </c>
    </row>
    <row r="245" spans="1:159" x14ac:dyDescent="0.25">
      <c r="A245">
        <v>1490</v>
      </c>
      <c r="B245" s="19">
        <f>'Input spectra'!Y244</f>
        <v>3.94847949169689E-2</v>
      </c>
      <c r="C245">
        <f>'Input spectra'!F244</f>
        <v>0</v>
      </c>
      <c r="D245">
        <f t="shared" si="307"/>
        <v>2.0653927966864227E-2</v>
      </c>
      <c r="E245">
        <f t="shared" si="307"/>
        <v>2.0422716461551676E-2</v>
      </c>
      <c r="F245">
        <f t="shared" si="307"/>
        <v>2.0193006487694558E-2</v>
      </c>
      <c r="G245">
        <f t="shared" si="307"/>
        <v>1.9964789801639769E-2</v>
      </c>
      <c r="H245">
        <f t="shared" si="307"/>
        <v>1.9738058201388228E-2</v>
      </c>
      <c r="I245">
        <f t="shared" si="307"/>
        <v>1.9512803526394642E-2</v>
      </c>
      <c r="J245">
        <f t="shared" si="307"/>
        <v>1.9289017657368141E-2</v>
      </c>
      <c r="K245">
        <f t="shared" si="307"/>
        <v>1.906669251607385E-2</v>
      </c>
      <c r="L245">
        <f t="shared" si="307"/>
        <v>1.8845820065135431E-2</v>
      </c>
      <c r="M245">
        <f t="shared" si="307"/>
        <v>1.8626392307838472E-2</v>
      </c>
      <c r="N245">
        <f t="shared" si="302"/>
        <v>1.8408401287934854E-2</v>
      </c>
      <c r="O245">
        <f t="shared" si="302"/>
        <v>1.8191839089447982E-2</v>
      </c>
      <c r="P245">
        <f t="shared" si="302"/>
        <v>1.7976697836478955E-2</v>
      </c>
      <c r="Q245">
        <f t="shared" si="302"/>
        <v>1.7762969693013629E-2</v>
      </c>
      <c r="R245">
        <f t="shared" si="302"/>
        <v>1.7550646862730557E-2</v>
      </c>
      <c r="S245">
        <f t="shared" si="302"/>
        <v>1.7339721588809864E-2</v>
      </c>
      <c r="T245">
        <f t="shared" si="302"/>
        <v>1.7130186153742972E-2</v>
      </c>
      <c r="U245">
        <f t="shared" si="302"/>
        <v>1.6922032879143241E-2</v>
      </c>
      <c r="V245">
        <f t="shared" si="302"/>
        <v>1.6715254125557463E-2</v>
      </c>
      <c r="W245">
        <f t="shared" si="302"/>
        <v>1.6509842292278271E-2</v>
      </c>
      <c r="X245">
        <f t="shared" si="302"/>
        <v>1.6305789817157395E-2</v>
      </c>
      <c r="Y245">
        <f t="shared" si="302"/>
        <v>1.6103089176419783E-2</v>
      </c>
      <c r="Z245">
        <f t="shared" si="302"/>
        <v>1.590173288447861E-2</v>
      </c>
      <c r="AA245">
        <f t="shared" si="302"/>
        <v>1.5701713493751143E-2</v>
      </c>
      <c r="AB245">
        <f t="shared" si="302"/>
        <v>1.5503023594475447E-2</v>
      </c>
      <c r="AC245">
        <f t="shared" si="302"/>
        <v>1.5305655814527981E-2</v>
      </c>
      <c r="AD245">
        <f t="shared" si="299"/>
        <v>1.5109602819241987E-2</v>
      </c>
      <c r="AE245">
        <f t="shared" si="299"/>
        <v>1.4914857311226794E-2</v>
      </c>
      <c r="AF245">
        <f t="shared" si="299"/>
        <v>1.472141203018792E-2</v>
      </c>
      <c r="AG245">
        <f t="shared" si="299"/>
        <v>1.4529259752748012E-2</v>
      </c>
      <c r="AH245">
        <f t="shared" si="296"/>
        <v>1.4338393292268655E-2</v>
      </c>
      <c r="AI245">
        <f t="shared" si="296"/>
        <v>1.4148805498672973E-2</v>
      </c>
      <c r="AJ245">
        <f t="shared" si="296"/>
        <v>1.396048925826909E-2</v>
      </c>
      <c r="AK245">
        <f t="shared" si="296"/>
        <v>1.3773437493574372E-2</v>
      </c>
      <c r="AL245">
        <f t="shared" si="296"/>
        <v>1.358764316314056E-2</v>
      </c>
      <c r="AM245">
        <f t="shared" si="296"/>
        <v>1.3403099261379638E-2</v>
      </c>
      <c r="AN245">
        <f t="shared" si="296"/>
        <v>1.3219798818390567E-2</v>
      </c>
      <c r="AO245">
        <f t="shared" si="296"/>
        <v>1.3037734899786813E-2</v>
      </c>
      <c r="AP245">
        <f t="shared" si="296"/>
        <v>1.2856900606524682E-2</v>
      </c>
      <c r="AQ245">
        <f t="shared" si="296"/>
        <v>1.2677289074732439E-2</v>
      </c>
      <c r="AR245">
        <f t="shared" si="303"/>
        <v>1.2498893475540259E-2</v>
      </c>
      <c r="AS245">
        <f t="shared" si="303"/>
        <v>1.2321707014910943E-2</v>
      </c>
      <c r="AT245">
        <f t="shared" si="303"/>
        <v>1.2145722933471428E-2</v>
      </c>
      <c r="AU245">
        <f t="shared" si="303"/>
        <v>1.1970934506345112E-2</v>
      </c>
      <c r="AV245">
        <f t="shared" si="303"/>
        <v>1.1797335042984915E-2</v>
      </c>
      <c r="AW245">
        <f t="shared" si="303"/>
        <v>1.1624917887007164E-2</v>
      </c>
      <c r="AX245">
        <f t="shared" si="303"/>
        <v>1.0339195088933609E-2</v>
      </c>
      <c r="AY245">
        <f t="shared" si="303"/>
        <v>8.8392161251852567E-3</v>
      </c>
      <c r="AZ245">
        <f t="shared" si="303"/>
        <v>7.9611504403730628E-3</v>
      </c>
      <c r="BA245">
        <f t="shared" si="303"/>
        <v>7.2964178322079904E-3</v>
      </c>
      <c r="BB245">
        <f t="shared" si="303"/>
        <v>6.753432985844846E-3</v>
      </c>
      <c r="BC245">
        <f t="shared" si="303"/>
        <v>6.2925253326925439E-3</v>
      </c>
      <c r="BD245">
        <f t="shared" si="303"/>
        <v>5.8919724314975995E-3</v>
      </c>
      <c r="BE245">
        <f t="shared" si="303"/>
        <v>5.5382410344457242E-3</v>
      </c>
      <c r="BF245">
        <f t="shared" si="303"/>
        <v>5.2221732880683037E-3</v>
      </c>
      <c r="BG245">
        <f t="shared" si="303"/>
        <v>4.9372049700512899E-3</v>
      </c>
      <c r="BH245">
        <f t="shared" si="300"/>
        <v>4.6784274701442419E-3</v>
      </c>
      <c r="BI245">
        <f t="shared" si="300"/>
        <v>4.4420494207633599E-3</v>
      </c>
      <c r="BJ245">
        <f t="shared" si="300"/>
        <v>4.225066731102246E-3</v>
      </c>
      <c r="BK245">
        <f t="shared" si="300"/>
        <v>4.0250496124004135E-3</v>
      </c>
      <c r="BL245">
        <f t="shared" si="297"/>
        <v>3.8399992380163291E-3</v>
      </c>
      <c r="BM245">
        <f t="shared" si="297"/>
        <v>3.668247876470041E-3</v>
      </c>
      <c r="BN245">
        <f t="shared" si="297"/>
        <v>3.5083872630913911E-3</v>
      </c>
      <c r="BO245">
        <f t="shared" si="297"/>
        <v>3.3592159401328548E-3</v>
      </c>
      <c r="BP245">
        <f t="shared" si="297"/>
        <v>3.2196997097647356E-3</v>
      </c>
      <c r="BQ245">
        <f t="shared" si="297"/>
        <v>3.0889413804251254E-3</v>
      </c>
      <c r="BR245">
        <f t="shared" si="297"/>
        <v>2.966157244466337E-3</v>
      </c>
      <c r="BS245">
        <f t="shared" si="297"/>
        <v>2.8506585258193263E-3</v>
      </c>
      <c r="BT245">
        <f t="shared" si="297"/>
        <v>2.7418365602963437E-3</v>
      </c>
      <c r="BU245">
        <f t="shared" si="297"/>
        <v>2.6391508222142679E-3</v>
      </c>
      <c r="BV245">
        <f t="shared" si="305"/>
        <v>2.5421191513570695E-3</v>
      </c>
      <c r="BW245">
        <f t="shared" si="305"/>
        <v>2.4503097020280038E-3</v>
      </c>
      <c r="BX245">
        <f t="shared" si="305"/>
        <v>2.3633342550597085E-3</v>
      </c>
      <c r="BY245">
        <f t="shared" si="305"/>
        <v>2.2808426195924016E-3</v>
      </c>
      <c r="BZ245">
        <f t="shared" si="305"/>
        <v>2.2025179143384684E-3</v>
      </c>
      <c r="CA245">
        <f t="shared" si="305"/>
        <v>2.1280725647123489E-3</v>
      </c>
      <c r="CB245">
        <f t="shared" si="305"/>
        <v>2.0572448872375601E-3</v>
      </c>
      <c r="CC245">
        <f t="shared" si="305"/>
        <v>1.9897961592420972E-3</v>
      </c>
      <c r="CD245">
        <f t="shared" si="305"/>
        <v>1.9255080922602266E-3</v>
      </c>
      <c r="CE245">
        <f t="shared" si="305"/>
        <v>1.8641806433658545E-3</v>
      </c>
      <c r="CF245">
        <f t="shared" si="308"/>
        <v>1.805630111017016E-3</v>
      </c>
      <c r="CG245">
        <f t="shared" si="308"/>
        <v>1.7496874717276103E-3</v>
      </c>
      <c r="CH245">
        <f t="shared" si="308"/>
        <v>1.6961969216160305E-3</v>
      </c>
      <c r="CI245">
        <f t="shared" si="308"/>
        <v>1.6450145930677221E-3</v>
      </c>
      <c r="CJ245">
        <f t="shared" si="308"/>
        <v>1.5960074217330963E-3</v>
      </c>
      <c r="CK245">
        <f t="shared" si="308"/>
        <v>1.5490521431232836E-3</v>
      </c>
      <c r="CL245">
        <f t="shared" si="308"/>
        <v>1.5040344013623459E-3</v>
      </c>
      <c r="CM245">
        <f t="shared" si="308"/>
        <v>1.4608479553584366E-3</v>
      </c>
      <c r="CN245">
        <f t="shared" si="308"/>
        <v>1.4193939698863218E-3</v>
      </c>
      <c r="CO245">
        <f t="shared" si="308"/>
        <v>1.3795803809221105E-3</v>
      </c>
      <c r="CP245">
        <f t="shared" si="304"/>
        <v>1.3413213261105976E-3</v>
      </c>
      <c r="CQ245">
        <f t="shared" si="304"/>
        <v>1.3045366325338057E-3</v>
      </c>
      <c r="CR245">
        <f t="shared" si="304"/>
        <v>8.4031933386232935E-4</v>
      </c>
      <c r="CS245">
        <f t="shared" si="304"/>
        <v>5.4606733832633745E-4</v>
      </c>
      <c r="CT245">
        <f t="shared" si="304"/>
        <v>3.7835752774995535E-4</v>
      </c>
      <c r="CU245">
        <f t="shared" si="304"/>
        <v>2.6333646286382694E-4</v>
      </c>
      <c r="CV245">
        <f t="shared" si="304"/>
        <v>1.7989580796089359E-4</v>
      </c>
      <c r="CW245">
        <f t="shared" si="304"/>
        <v>1.1831236667918803E-4</v>
      </c>
      <c r="CX245">
        <f t="shared" si="304"/>
        <v>7.3101639274879618E-5</v>
      </c>
      <c r="CY245">
        <f t="shared" si="304"/>
        <v>4.078401836548419E-5</v>
      </c>
      <c r="CZ245">
        <f t="shared" si="304"/>
        <v>1.8973382306584898E-5</v>
      </c>
      <c r="DA245">
        <f t="shared" si="304"/>
        <v>5.9401688877079067E-6</v>
      </c>
      <c r="DB245">
        <f t="shared" si="304"/>
        <v>3.7751132825224868E-7</v>
      </c>
      <c r="DC245">
        <f t="shared" si="304"/>
        <v>0</v>
      </c>
      <c r="DD245">
        <f t="shared" si="304"/>
        <v>0</v>
      </c>
      <c r="DE245">
        <f t="shared" si="304"/>
        <v>0</v>
      </c>
      <c r="DF245">
        <f t="shared" si="301"/>
        <v>0</v>
      </c>
      <c r="DG245">
        <f t="shared" si="301"/>
        <v>0</v>
      </c>
      <c r="DH245">
        <f t="shared" si="301"/>
        <v>0</v>
      </c>
      <c r="DI245">
        <f t="shared" si="301"/>
        <v>0</v>
      </c>
      <c r="DJ245">
        <f t="shared" si="298"/>
        <v>0</v>
      </c>
      <c r="DK245">
        <f t="shared" si="298"/>
        <v>0</v>
      </c>
      <c r="DL245">
        <f t="shared" si="298"/>
        <v>0</v>
      </c>
      <c r="DM245">
        <f t="shared" si="298"/>
        <v>0</v>
      </c>
      <c r="DN245">
        <f t="shared" si="298"/>
        <v>0</v>
      </c>
      <c r="DO245">
        <f t="shared" si="298"/>
        <v>0</v>
      </c>
      <c r="DP245">
        <f t="shared" si="298"/>
        <v>0</v>
      </c>
      <c r="DQ245">
        <f t="shared" si="298"/>
        <v>0</v>
      </c>
      <c r="DR245">
        <f t="shared" si="298"/>
        <v>0</v>
      </c>
      <c r="DS245">
        <f t="shared" si="298"/>
        <v>0</v>
      </c>
      <c r="DT245">
        <f t="shared" si="306"/>
        <v>0</v>
      </c>
      <c r="DU245">
        <f t="shared" si="306"/>
        <v>0</v>
      </c>
      <c r="DV245">
        <f t="shared" si="306"/>
        <v>0</v>
      </c>
      <c r="DW245">
        <f t="shared" si="306"/>
        <v>0</v>
      </c>
      <c r="DX245">
        <f t="shared" si="306"/>
        <v>0</v>
      </c>
      <c r="DY245">
        <f t="shared" si="306"/>
        <v>0</v>
      </c>
      <c r="DZ245">
        <f t="shared" si="306"/>
        <v>0</v>
      </c>
      <c r="EA245">
        <f t="shared" si="306"/>
        <v>0</v>
      </c>
      <c r="EB245">
        <f t="shared" si="306"/>
        <v>0</v>
      </c>
      <c r="EC245">
        <f t="shared" si="306"/>
        <v>0</v>
      </c>
      <c r="ED245">
        <f t="shared" si="291"/>
        <v>0</v>
      </c>
      <c r="EE245">
        <f t="shared" si="291"/>
        <v>0</v>
      </c>
      <c r="EF245">
        <f t="shared" si="291"/>
        <v>0</v>
      </c>
      <c r="EG245">
        <f t="shared" si="291"/>
        <v>0</v>
      </c>
      <c r="EH245">
        <f t="shared" si="291"/>
        <v>0</v>
      </c>
      <c r="EI245">
        <f t="shared" si="291"/>
        <v>0</v>
      </c>
      <c r="EJ245">
        <f t="shared" si="291"/>
        <v>0</v>
      </c>
      <c r="EK245">
        <f t="shared" si="291"/>
        <v>0</v>
      </c>
      <c r="EL245">
        <f t="shared" si="291"/>
        <v>0</v>
      </c>
      <c r="EM245">
        <f t="shared" si="291"/>
        <v>0</v>
      </c>
      <c r="EN245">
        <f t="shared" si="295"/>
        <v>0</v>
      </c>
      <c r="EO245">
        <f t="shared" si="295"/>
        <v>0</v>
      </c>
      <c r="EP245">
        <f t="shared" si="295"/>
        <v>0</v>
      </c>
      <c r="EQ245">
        <f t="shared" si="295"/>
        <v>0</v>
      </c>
      <c r="ER245">
        <f t="shared" si="295"/>
        <v>0</v>
      </c>
      <c r="ES245">
        <f t="shared" ref="EN245:EX247" si="309">ES$2*EXP(- ES$1 * ($C245*_c3+$B245))</f>
        <v>0</v>
      </c>
      <c r="ET245">
        <f t="shared" si="309"/>
        <v>0</v>
      </c>
      <c r="EU245">
        <f t="shared" si="309"/>
        <v>0</v>
      </c>
      <c r="EV245">
        <f t="shared" si="309"/>
        <v>0</v>
      </c>
      <c r="EW245">
        <f t="shared" si="309"/>
        <v>0</v>
      </c>
      <c r="EX245">
        <f t="shared" si="309"/>
        <v>0</v>
      </c>
      <c r="EZ245">
        <f t="shared" si="266"/>
        <v>0.89332516792196615</v>
      </c>
      <c r="FB245">
        <f t="shared" si="267"/>
        <v>9.7743962492409797E-3</v>
      </c>
      <c r="FC245">
        <f t="shared" si="268"/>
        <v>0.2487661201969715</v>
      </c>
    </row>
    <row r="246" spans="1:159" x14ac:dyDescent="0.25">
      <c r="A246">
        <v>1495</v>
      </c>
      <c r="B246" s="19">
        <f>'Input spectra'!Y245</f>
        <v>3.9432277577815297E-2</v>
      </c>
      <c r="C246">
        <f>'Input spectra'!F245</f>
        <v>0</v>
      </c>
      <c r="D246">
        <f t="shared" si="307"/>
        <v>2.0653927966864227E-2</v>
      </c>
      <c r="E246">
        <f t="shared" si="307"/>
        <v>2.0422823716505997E-2</v>
      </c>
      <c r="F246">
        <f t="shared" si="307"/>
        <v>2.0193218585402486E-2</v>
      </c>
      <c r="G246">
        <f t="shared" si="307"/>
        <v>1.9965104353408817E-2</v>
      </c>
      <c r="H246">
        <f t="shared" si="307"/>
        <v>1.9738472841862094E-2</v>
      </c>
      <c r="I246">
        <f t="shared" si="307"/>
        <v>1.9513315913382231E-2</v>
      </c>
      <c r="J246">
        <f t="shared" si="307"/>
        <v>1.9289625471673677E-2</v>
      </c>
      <c r="K246">
        <f t="shared" si="307"/>
        <v>1.9067393461328078E-2</v>
      </c>
      <c r="L246">
        <f t="shared" si="307"/>
        <v>1.8846611867627851E-2</v>
      </c>
      <c r="M246">
        <f t="shared" si="307"/>
        <v>1.8627272716350663E-2</v>
      </c>
      <c r="N246">
        <f t="shared" si="302"/>
        <v>1.840936807357485E-2</v>
      </c>
      <c r="O246">
        <f t="shared" si="302"/>
        <v>1.8192890045485684E-2</v>
      </c>
      <c r="P246">
        <f t="shared" si="302"/>
        <v>1.7977830778182598E-2</v>
      </c>
      <c r="Q246">
        <f t="shared" si="302"/>
        <v>1.7764182457487281E-2</v>
      </c>
      <c r="R246">
        <f t="shared" si="302"/>
        <v>1.7551937308752645E-2</v>
      </c>
      <c r="S246">
        <f t="shared" si="302"/>
        <v>1.7341087596672744E-2</v>
      </c>
      <c r="T246">
        <f t="shared" si="302"/>
        <v>1.7131625625093492E-2</v>
      </c>
      <c r="U246">
        <f t="shared" si="302"/>
        <v>1.6923543736824326E-2</v>
      </c>
      <c r="V246">
        <f t="shared" si="302"/>
        <v>1.6716834313450734E-2</v>
      </c>
      <c r="W246">
        <f t="shared" si="302"/>
        <v>1.6511489775147617E-2</v>
      </c>
      <c r="X246">
        <f t="shared" si="302"/>
        <v>1.6307502580493582E-2</v>
      </c>
      <c r="Y246">
        <f t="shared" si="302"/>
        <v>1.6104865226286031E-2</v>
      </c>
      <c r="Z246">
        <f t="shared" si="302"/>
        <v>1.5903570247357168E-2</v>
      </c>
      <c r="AA246">
        <f t="shared" si="302"/>
        <v>1.5703610216390829E-2</v>
      </c>
      <c r="AB246">
        <f t="shared" si="302"/>
        <v>1.5504977743740168E-2</v>
      </c>
      <c r="AC246">
        <f t="shared" si="302"/>
        <v>1.5307665477246218E-2</v>
      </c>
      <c r="AD246">
        <f t="shared" si="299"/>
        <v>1.5111666102057251E-2</v>
      </c>
      <c r="AE246">
        <f t="shared" si="299"/>
        <v>1.4916972340449027E-2</v>
      </c>
      <c r="AF246">
        <f t="shared" si="299"/>
        <v>1.4723576951645844E-2</v>
      </c>
      <c r="AG246">
        <f t="shared" si="299"/>
        <v>1.4531472731642441E-2</v>
      </c>
      <c r="AH246">
        <f t="shared" si="296"/>
        <v>1.4340652513026719E-2</v>
      </c>
      <c r="AI246">
        <f t="shared" si="296"/>
        <v>1.4151109164803307E-2</v>
      </c>
      <c r="AJ246">
        <f t="shared" si="296"/>
        <v>1.3962835592217919E-2</v>
      </c>
      <c r="AK246">
        <f t="shared" si="296"/>
        <v>1.3775824736582554E-2</v>
      </c>
      <c r="AL246">
        <f t="shared" si="296"/>
        <v>1.3590069575101511E-2</v>
      </c>
      <c r="AM246">
        <f t="shared" si="296"/>
        <v>1.3405563120698207E-2</v>
      </c>
      <c r="AN246">
        <f t="shared" si="296"/>
        <v>1.3222298421842778E-2</v>
      </c>
      <c r="AO246">
        <f t="shared" si="296"/>
        <v>1.3040268562380544E-2</v>
      </c>
      <c r="AP246">
        <f t="shared" si="296"/>
        <v>1.2859466661361217E-2</v>
      </c>
      <c r="AQ246">
        <f t="shared" si="296"/>
        <v>1.2679885872868927E-2</v>
      </c>
      <c r="AR246">
        <f t="shared" si="303"/>
        <v>1.2501519385853045E-2</v>
      </c>
      <c r="AS246">
        <f t="shared" si="303"/>
        <v>1.2324360423959797E-2</v>
      </c>
      <c r="AT246">
        <f t="shared" si="303"/>
        <v>1.2148402245364627E-2</v>
      </c>
      <c r="AU246">
        <f t="shared" si="303"/>
        <v>1.1973638142605414E-2</v>
      </c>
      <c r="AV246">
        <f t="shared" si="303"/>
        <v>1.1800061442416389E-2</v>
      </c>
      <c r="AW246">
        <f t="shared" si="303"/>
        <v>1.162766550556288E-2</v>
      </c>
      <c r="AX246">
        <f t="shared" si="303"/>
        <v>1.0341693130928933E-2</v>
      </c>
      <c r="AY246">
        <f t="shared" si="303"/>
        <v>8.8413981913976723E-3</v>
      </c>
      <c r="AZ246">
        <f t="shared" si="303"/>
        <v>7.9631575658448712E-3</v>
      </c>
      <c r="BA246">
        <f t="shared" si="303"/>
        <v>7.2982956972223005E-3</v>
      </c>
      <c r="BB246">
        <f t="shared" si="303"/>
        <v>6.7552065803486595E-3</v>
      </c>
      <c r="BC246">
        <f t="shared" si="303"/>
        <v>6.2942109385213272E-3</v>
      </c>
      <c r="BD246">
        <f t="shared" si="303"/>
        <v>5.8935816909392973E-3</v>
      </c>
      <c r="BE246">
        <f t="shared" si="303"/>
        <v>5.5397827735194777E-3</v>
      </c>
      <c r="BF246">
        <f t="shared" si="303"/>
        <v>5.2236544731724252E-3</v>
      </c>
      <c r="BG246">
        <f t="shared" si="303"/>
        <v>4.9386312648040448E-3</v>
      </c>
      <c r="BH246">
        <f t="shared" si="300"/>
        <v>4.6798035844380029E-3</v>
      </c>
      <c r="BI246">
        <f t="shared" si="300"/>
        <v>4.443379342119645E-3</v>
      </c>
      <c r="BJ246">
        <f t="shared" si="300"/>
        <v>4.2263538848484649E-3</v>
      </c>
      <c r="BK246">
        <f t="shared" si="300"/>
        <v>4.0262969765238231E-3</v>
      </c>
      <c r="BL246">
        <f t="shared" si="297"/>
        <v>3.8412094279281729E-3</v>
      </c>
      <c r="BM246">
        <f t="shared" si="297"/>
        <v>3.6694232090910333E-3</v>
      </c>
      <c r="BN246">
        <f t="shared" si="297"/>
        <v>3.5095298063070415E-3</v>
      </c>
      <c r="BO246">
        <f t="shared" si="297"/>
        <v>3.3603275516379356E-3</v>
      </c>
      <c r="BP246">
        <f t="shared" si="297"/>
        <v>3.2207820680452272E-3</v>
      </c>
      <c r="BQ246">
        <f t="shared" si="297"/>
        <v>3.0899960098041118E-3</v>
      </c>
      <c r="BR246">
        <f t="shared" si="297"/>
        <v>2.9671855355938555E-3</v>
      </c>
      <c r="BS246">
        <f t="shared" si="297"/>
        <v>2.8516617526138589E-3</v>
      </c>
      <c r="BT246">
        <f t="shared" si="297"/>
        <v>2.7428158940864295E-3</v>
      </c>
      <c r="BU246">
        <f t="shared" si="297"/>
        <v>2.6401073436447377E-3</v>
      </c>
      <c r="BV246">
        <f t="shared" si="305"/>
        <v>2.543053860491556E-3</v>
      </c>
      <c r="BW246">
        <f t="shared" si="305"/>
        <v>2.4512235269819257E-3</v>
      </c>
      <c r="BX246">
        <f t="shared" si="305"/>
        <v>2.3642280594254415E-3</v>
      </c>
      <c r="BY246">
        <f t="shared" si="305"/>
        <v>2.2817172088636963E-3</v>
      </c>
      <c r="BZ246">
        <f t="shared" si="305"/>
        <v>2.2033740414995327E-3</v>
      </c>
      <c r="CA246">
        <f t="shared" si="305"/>
        <v>2.1289109351248807E-3</v>
      </c>
      <c r="CB246">
        <f t="shared" si="305"/>
        <v>2.058066162934006E-3</v>
      </c>
      <c r="CC246">
        <f t="shared" si="305"/>
        <v>1.9906009627137663E-3</v>
      </c>
      <c r="CD246">
        <f t="shared" si="305"/>
        <v>1.9262970098133016E-3</v>
      </c>
      <c r="CE246">
        <f t="shared" si="305"/>
        <v>1.8649542281058968E-3</v>
      </c>
      <c r="CF246">
        <f t="shared" si="308"/>
        <v>1.8063888855125347E-3</v>
      </c>
      <c r="CG246">
        <f t="shared" si="308"/>
        <v>1.7504319303951476E-3</v>
      </c>
      <c r="CH246">
        <f t="shared" si="308"/>
        <v>1.6969275328625811E-3</v>
      </c>
      <c r="CI246">
        <f t="shared" si="308"/>
        <v>1.6457318012208641E-3</v>
      </c>
      <c r="CJ246">
        <f t="shared" si="308"/>
        <v>1.5967116487847195E-3</v>
      </c>
      <c r="CK246">
        <f t="shared" si="308"/>
        <v>1.5497437903090646E-3</v>
      </c>
      <c r="CL246">
        <f t="shared" si="308"/>
        <v>1.5047138505960124E-3</v>
      </c>
      <c r="CM246">
        <f t="shared" si="308"/>
        <v>1.4615155705372477E-3</v>
      </c>
      <c r="CN246">
        <f t="shared" si="308"/>
        <v>1.4200500980819943E-3</v>
      </c>
      <c r="CO246">
        <f t="shared" si="308"/>
        <v>1.3802253534695608E-3</v>
      </c>
      <c r="CP246">
        <f t="shared" si="304"/>
        <v>1.341955459605285E-3</v>
      </c>
      <c r="CQ246">
        <f t="shared" si="304"/>
        <v>1.3051602297471173E-3</v>
      </c>
      <c r="CR246">
        <f t="shared" si="304"/>
        <v>8.407254402476869E-4</v>
      </c>
      <c r="CS246">
        <f t="shared" si="304"/>
        <v>5.4633410890146054E-4</v>
      </c>
      <c r="CT246">
        <f t="shared" si="304"/>
        <v>3.7854435496870062E-4</v>
      </c>
      <c r="CU246">
        <f t="shared" si="304"/>
        <v>2.6346787808174591E-4</v>
      </c>
      <c r="CV246">
        <f t="shared" si="304"/>
        <v>1.7998652825996413E-4</v>
      </c>
      <c r="CW246">
        <f t="shared" si="304"/>
        <v>1.183726525048959E-4</v>
      </c>
      <c r="CX246">
        <f t="shared" si="304"/>
        <v>7.3139272173417761E-5</v>
      </c>
      <c r="CY246">
        <f t="shared" si="304"/>
        <v>4.0805228373210601E-5</v>
      </c>
      <c r="CZ246">
        <f t="shared" si="304"/>
        <v>1.8983349239074547E-5</v>
      </c>
      <c r="DA246">
        <f t="shared" si="304"/>
        <v>5.943320538318814E-6</v>
      </c>
      <c r="DB246">
        <f t="shared" si="304"/>
        <v>3.7771360650799564E-7</v>
      </c>
      <c r="DC246">
        <f t="shared" si="304"/>
        <v>0</v>
      </c>
      <c r="DD246">
        <f t="shared" si="304"/>
        <v>0</v>
      </c>
      <c r="DE246">
        <f t="shared" si="304"/>
        <v>0</v>
      </c>
      <c r="DF246">
        <f t="shared" si="301"/>
        <v>0</v>
      </c>
      <c r="DG246">
        <f t="shared" si="301"/>
        <v>0</v>
      </c>
      <c r="DH246">
        <f t="shared" si="301"/>
        <v>0</v>
      </c>
      <c r="DI246">
        <f t="shared" si="301"/>
        <v>0</v>
      </c>
      <c r="DJ246">
        <f t="shared" si="298"/>
        <v>0</v>
      </c>
      <c r="DK246">
        <f t="shared" si="298"/>
        <v>0</v>
      </c>
      <c r="DL246">
        <f t="shared" si="298"/>
        <v>0</v>
      </c>
      <c r="DM246">
        <f t="shared" si="298"/>
        <v>0</v>
      </c>
      <c r="DN246">
        <f t="shared" si="298"/>
        <v>0</v>
      </c>
      <c r="DO246">
        <f t="shared" si="298"/>
        <v>0</v>
      </c>
      <c r="DP246">
        <f t="shared" si="298"/>
        <v>0</v>
      </c>
      <c r="DQ246">
        <f t="shared" si="298"/>
        <v>0</v>
      </c>
      <c r="DR246">
        <f t="shared" si="298"/>
        <v>0</v>
      </c>
      <c r="DS246">
        <f t="shared" si="298"/>
        <v>0</v>
      </c>
      <c r="DT246">
        <f t="shared" si="306"/>
        <v>0</v>
      </c>
      <c r="DU246">
        <f t="shared" si="306"/>
        <v>0</v>
      </c>
      <c r="DV246">
        <f t="shared" si="306"/>
        <v>0</v>
      </c>
      <c r="DW246">
        <f t="shared" si="306"/>
        <v>0</v>
      </c>
      <c r="DX246">
        <f t="shared" si="306"/>
        <v>0</v>
      </c>
      <c r="DY246">
        <f t="shared" si="306"/>
        <v>0</v>
      </c>
      <c r="DZ246">
        <f t="shared" si="306"/>
        <v>0</v>
      </c>
      <c r="EA246">
        <f t="shared" si="306"/>
        <v>0</v>
      </c>
      <c r="EB246">
        <f t="shared" si="306"/>
        <v>0</v>
      </c>
      <c r="EC246">
        <f t="shared" si="306"/>
        <v>0</v>
      </c>
      <c r="ED246">
        <f t="shared" si="291"/>
        <v>0</v>
      </c>
      <c r="EE246">
        <f t="shared" si="291"/>
        <v>0</v>
      </c>
      <c r="EF246">
        <f t="shared" si="291"/>
        <v>0</v>
      </c>
      <c r="EG246">
        <f t="shared" si="291"/>
        <v>0</v>
      </c>
      <c r="EH246">
        <f t="shared" si="291"/>
        <v>0</v>
      </c>
      <c r="EI246">
        <f t="shared" si="291"/>
        <v>0</v>
      </c>
      <c r="EJ246">
        <f t="shared" si="291"/>
        <v>0</v>
      </c>
      <c r="EK246">
        <f t="shared" si="291"/>
        <v>0</v>
      </c>
      <c r="EL246">
        <f t="shared" si="291"/>
        <v>0</v>
      </c>
      <c r="EM246">
        <f t="shared" si="291"/>
        <v>0</v>
      </c>
      <c r="EN246">
        <f t="shared" si="309"/>
        <v>0</v>
      </c>
      <c r="EO246">
        <f t="shared" si="309"/>
        <v>0</v>
      </c>
      <c r="EP246">
        <f t="shared" si="309"/>
        <v>0</v>
      </c>
      <c r="EQ246">
        <f t="shared" si="309"/>
        <v>0</v>
      </c>
      <c r="ER246">
        <f t="shared" si="309"/>
        <v>0</v>
      </c>
      <c r="ES246">
        <f t="shared" si="309"/>
        <v>0</v>
      </c>
      <c r="ET246">
        <f t="shared" si="309"/>
        <v>0</v>
      </c>
      <c r="EU246">
        <f t="shared" si="309"/>
        <v>0</v>
      </c>
      <c r="EV246">
        <f t="shared" si="309"/>
        <v>0</v>
      </c>
      <c r="EW246">
        <f t="shared" si="309"/>
        <v>0</v>
      </c>
      <c r="EX246">
        <f t="shared" si="309"/>
        <v>0</v>
      </c>
      <c r="EZ246">
        <f t="shared" si="266"/>
        <v>0.89345520427638514</v>
      </c>
      <c r="FB246">
        <f t="shared" si="267"/>
        <v>9.761523408082895E-3</v>
      </c>
      <c r="FC246">
        <f t="shared" si="268"/>
        <v>0.24876776128397302</v>
      </c>
    </row>
    <row r="247" spans="1:159" x14ac:dyDescent="0.25">
      <c r="A247">
        <v>1500</v>
      </c>
      <c r="B247" s="19">
        <f>'Input spectra'!Y246</f>
        <v>3.9379760238661701E-2</v>
      </c>
      <c r="C247">
        <f>'Input spectra'!F246</f>
        <v>0</v>
      </c>
      <c r="D247">
        <f t="shared" si="307"/>
        <v>2.0653927966864227E-2</v>
      </c>
      <c r="E247">
        <f t="shared" si="307"/>
        <v>2.0422930972023596E-2</v>
      </c>
      <c r="F247">
        <f t="shared" si="307"/>
        <v>2.0193430685338187E-2</v>
      </c>
      <c r="G247">
        <f t="shared" si="307"/>
        <v>1.9965418910133734E-2</v>
      </c>
      <c r="H247">
        <f t="shared" si="307"/>
        <v>1.9738887491046377E-2</v>
      </c>
      <c r="I247">
        <f t="shared" si="307"/>
        <v>1.9513828313824595E-2</v>
      </c>
      <c r="J247">
        <f t="shared" si="307"/>
        <v>1.9290233305131989E-2</v>
      </c>
      <c r="K247">
        <f t="shared" si="307"/>
        <v>1.9068094432351024E-2</v>
      </c>
      <c r="L247">
        <f t="shared" si="307"/>
        <v>1.8847403703387652E-2</v>
      </c>
      <c r="M247">
        <f t="shared" si="307"/>
        <v>1.8628153166476879E-2</v>
      </c>
      <c r="N247">
        <f t="shared" si="302"/>
        <v>1.8410334909989189E-2</v>
      </c>
      <c r="O247">
        <f t="shared" si="302"/>
        <v>1.8193941062237897E-2</v>
      </c>
      <c r="P247">
        <f t="shared" si="302"/>
        <v>1.797896379128739E-2</v>
      </c>
      <c r="Q247">
        <f t="shared" si="302"/>
        <v>1.7765395304762271E-2</v>
      </c>
      <c r="R247">
        <f t="shared" si="302"/>
        <v>1.7553227849657332E-2</v>
      </c>
      <c r="S247">
        <f t="shared" si="302"/>
        <v>1.7342453712148508E-2</v>
      </c>
      <c r="T247">
        <f t="shared" si="302"/>
        <v>1.7133065217404621E-2</v>
      </c>
      <c r="U247">
        <f t="shared" si="302"/>
        <v>1.6925054729400018E-2</v>
      </c>
      <c r="V247">
        <f t="shared" si="302"/>
        <v>1.6718414650728139E-2</v>
      </c>
      <c r="W247">
        <f t="shared" si="302"/>
        <v>1.651313742241586E-2</v>
      </c>
      <c r="X247">
        <f t="shared" si="302"/>
        <v>1.6309215523738766E-2</v>
      </c>
      <c r="Y247">
        <f t="shared" si="302"/>
        <v>1.6106641472037251E-2</v>
      </c>
      <c r="Z247">
        <f t="shared" si="302"/>
        <v>1.5905407822533496E-2</v>
      </c>
      <c r="AA247">
        <f t="shared" si="302"/>
        <v>1.5705507168149248E-2</v>
      </c>
      <c r="AB247">
        <f t="shared" si="302"/>
        <v>1.5506932139324534E-2</v>
      </c>
      <c r="AC247">
        <f t="shared" si="302"/>
        <v>1.5309675403837122E-2</v>
      </c>
      <c r="AD247">
        <f t="shared" si="299"/>
        <v>1.5113729666622871E-2</v>
      </c>
      <c r="AE247">
        <f t="shared" si="299"/>
        <v>1.4919087669596929E-2</v>
      </c>
      <c r="AF247">
        <f t="shared" si="299"/>
        <v>1.4725742191475738E-2</v>
      </c>
      <c r="AG247">
        <f t="shared" si="299"/>
        <v>1.4533686047599848E-2</v>
      </c>
      <c r="AH247">
        <f t="shared" si="296"/>
        <v>1.4342912089757612E-2</v>
      </c>
      <c r="AI247">
        <f t="shared" si="296"/>
        <v>1.4153413206009656E-2</v>
      </c>
      <c r="AJ247">
        <f t="shared" si="296"/>
        <v>1.3965182320514172E-2</v>
      </c>
      <c r="AK247">
        <f t="shared" si="296"/>
        <v>1.3778212393353032E-2</v>
      </c>
      <c r="AL247">
        <f t="shared" si="296"/>
        <v>1.3592496420358726E-2</v>
      </c>
      <c r="AM247">
        <f t="shared" si="296"/>
        <v>1.3408027432942072E-2</v>
      </c>
      <c r="AN247">
        <f t="shared" si="296"/>
        <v>1.3224798497920744E-2</v>
      </c>
      <c r="AO247">
        <f t="shared" si="296"/>
        <v>1.3042802717348614E-2</v>
      </c>
      <c r="AP247">
        <f t="shared" si="296"/>
        <v>1.2862033228345868E-2</v>
      </c>
      <c r="AQ247">
        <f t="shared" si="296"/>
        <v>1.2682483202929907E-2</v>
      </c>
      <c r="AR247">
        <f t="shared" si="303"/>
        <v>1.2504145847847066E-2</v>
      </c>
      <c r="AS247">
        <f t="shared" si="303"/>
        <v>1.2327014404405093E-2</v>
      </c>
      <c r="AT247">
        <f t="shared" si="303"/>
        <v>1.2151082148306397E-2</v>
      </c>
      <c r="AU247">
        <f t="shared" si="303"/>
        <v>1.1976342389482121E-2</v>
      </c>
      <c r="AV247">
        <f t="shared" si="303"/>
        <v>1.180278847192693E-2</v>
      </c>
      <c r="AW247">
        <f t="shared" si="303"/>
        <v>1.1630413773534604E-2</v>
      </c>
      <c r="AX247">
        <f t="shared" si="303"/>
        <v>1.0344191776473543E-2</v>
      </c>
      <c r="AY247">
        <f t="shared" si="303"/>
        <v>8.8435807962792285E-3</v>
      </c>
      <c r="AZ247">
        <f t="shared" si="303"/>
        <v>7.965165197343126E-3</v>
      </c>
      <c r="BA247">
        <f t="shared" si="303"/>
        <v>7.3001740455391146E-3</v>
      </c>
      <c r="BB247">
        <f t="shared" si="303"/>
        <v>6.7569806406359446E-3</v>
      </c>
      <c r="BC247">
        <f t="shared" si="303"/>
        <v>6.2958969958805946E-3</v>
      </c>
      <c r="BD247">
        <f t="shared" si="303"/>
        <v>5.895191389913932E-3</v>
      </c>
      <c r="BE247">
        <f t="shared" si="303"/>
        <v>5.5413249417835394E-3</v>
      </c>
      <c r="BF247">
        <f t="shared" si="303"/>
        <v>5.2251360783907765E-3</v>
      </c>
      <c r="BG247">
        <f t="shared" si="303"/>
        <v>4.9400579715949324E-3</v>
      </c>
      <c r="BH247">
        <f t="shared" si="300"/>
        <v>4.6811801035025026E-3</v>
      </c>
      <c r="BI247">
        <f t="shared" si="300"/>
        <v>4.4447096616459297E-3</v>
      </c>
      <c r="BJ247">
        <f t="shared" si="300"/>
        <v>4.2276414307221635E-3</v>
      </c>
      <c r="BK247">
        <f t="shared" si="300"/>
        <v>4.0275447272057601E-3</v>
      </c>
      <c r="BL247">
        <f t="shared" si="297"/>
        <v>3.842419999235827E-3</v>
      </c>
      <c r="BM247">
        <f t="shared" si="297"/>
        <v>3.6705989182969278E-3</v>
      </c>
      <c r="BN247">
        <f t="shared" si="297"/>
        <v>3.5106727216039075E-3</v>
      </c>
      <c r="BO247">
        <f t="shared" si="297"/>
        <v>3.3614395309907999E-3</v>
      </c>
      <c r="BP247">
        <f t="shared" si="297"/>
        <v>3.2218647901793543E-3</v>
      </c>
      <c r="BQ247">
        <f t="shared" si="297"/>
        <v>3.0910509992556887E-3</v>
      </c>
      <c r="BR247">
        <f t="shared" si="297"/>
        <v>2.9682141832037033E-3</v>
      </c>
      <c r="BS247">
        <f t="shared" si="297"/>
        <v>2.8526653324720758E-3</v>
      </c>
      <c r="BT247">
        <f t="shared" si="297"/>
        <v>2.7437955776766043E-3</v>
      </c>
      <c r="BU247">
        <f t="shared" si="297"/>
        <v>2.6410642117523429E-3</v>
      </c>
      <c r="BV247">
        <f t="shared" si="305"/>
        <v>2.5439889133082668E-3</v>
      </c>
      <c r="BW247">
        <f t="shared" si="305"/>
        <v>2.4521376927401331E-3</v>
      </c>
      <c r="BX247">
        <f t="shared" si="305"/>
        <v>2.3651222018247144E-3</v>
      </c>
      <c r="BY247">
        <f t="shared" si="305"/>
        <v>2.2825921334963116E-3</v>
      </c>
      <c r="BZ247">
        <f t="shared" si="305"/>
        <v>2.2042305014405086E-3</v>
      </c>
      <c r="CA247">
        <f t="shared" si="305"/>
        <v>2.1297496358198289E-3</v>
      </c>
      <c r="CB247">
        <f t="shared" si="305"/>
        <v>2.0588877664931061E-3</v>
      </c>
      <c r="CC247">
        <f t="shared" si="305"/>
        <v>1.9914060917005012E-3</v>
      </c>
      <c r="CD247">
        <f t="shared" si="305"/>
        <v>1.9270862506010117E-3</v>
      </c>
      <c r="CE247">
        <f t="shared" si="305"/>
        <v>1.865728133862763E-3</v>
      </c>
      <c r="CF247">
        <f t="shared" si="308"/>
        <v>1.8071479788655709E-3</v>
      </c>
      <c r="CG247">
        <f t="shared" si="308"/>
        <v>1.7511767058156573E-3</v>
      </c>
      <c r="CH247">
        <f t="shared" si="308"/>
        <v>1.6976584588089087E-3</v>
      </c>
      <c r="CI247">
        <f t="shared" si="308"/>
        <v>1.6464493220688216E-3</v>
      </c>
      <c r="CJ247">
        <f t="shared" si="308"/>
        <v>1.5974161865715769E-3</v>
      </c>
      <c r="CK247">
        <f t="shared" si="308"/>
        <v>1.5504357463132618E-3</v>
      </c>
      <c r="CL247">
        <f t="shared" si="308"/>
        <v>1.5053936067716349E-3</v>
      </c>
      <c r="CM247">
        <f t="shared" si="308"/>
        <v>1.4621834908196975E-3</v>
      </c>
      <c r="CN247">
        <f t="shared" si="308"/>
        <v>1.4207065295790888E-3</v>
      </c>
      <c r="CO247">
        <f t="shared" si="308"/>
        <v>1.3808706275504285E-3</v>
      </c>
      <c r="CP247">
        <f t="shared" si="304"/>
        <v>1.3425898928978515E-3</v>
      </c>
      <c r="CQ247">
        <f t="shared" si="304"/>
        <v>1.3057841250536171E-3</v>
      </c>
      <c r="CR247">
        <f t="shared" si="304"/>
        <v>8.4113174289461991E-4</v>
      </c>
      <c r="CS247">
        <f t="shared" si="304"/>
        <v>5.466010098021584E-4</v>
      </c>
      <c r="CT247">
        <f t="shared" si="304"/>
        <v>3.7873127443989783E-4</v>
      </c>
      <c r="CU247">
        <f t="shared" si="304"/>
        <v>2.6359935888101014E-4</v>
      </c>
      <c r="CV247">
        <f t="shared" si="304"/>
        <v>1.8007729430869805E-4</v>
      </c>
      <c r="CW247">
        <f t="shared" si="304"/>
        <v>1.1843296904912357E-4</v>
      </c>
      <c r="CX247">
        <f t="shared" si="304"/>
        <v>7.3176924445461972E-5</v>
      </c>
      <c r="CY247">
        <f t="shared" si="304"/>
        <v>4.0826449411346616E-5</v>
      </c>
      <c r="CZ247">
        <f t="shared" si="304"/>
        <v>1.8993321407306652E-5</v>
      </c>
      <c r="DA247">
        <f t="shared" si="304"/>
        <v>5.9464738610878294E-6</v>
      </c>
      <c r="DB247">
        <f t="shared" si="304"/>
        <v>3.7791599314855032E-7</v>
      </c>
      <c r="DC247">
        <f t="shared" si="304"/>
        <v>0</v>
      </c>
      <c r="DD247">
        <f t="shared" si="304"/>
        <v>0</v>
      </c>
      <c r="DE247">
        <f t="shared" si="304"/>
        <v>0</v>
      </c>
      <c r="DF247">
        <f t="shared" si="301"/>
        <v>0</v>
      </c>
      <c r="DG247">
        <f t="shared" si="301"/>
        <v>0</v>
      </c>
      <c r="DH247">
        <f t="shared" si="301"/>
        <v>0</v>
      </c>
      <c r="DI247">
        <f t="shared" si="301"/>
        <v>0</v>
      </c>
      <c r="DJ247">
        <f t="shared" si="298"/>
        <v>0</v>
      </c>
      <c r="DK247">
        <f t="shared" si="298"/>
        <v>0</v>
      </c>
      <c r="DL247">
        <f t="shared" si="298"/>
        <v>0</v>
      </c>
      <c r="DM247">
        <f t="shared" si="298"/>
        <v>0</v>
      </c>
      <c r="DN247">
        <f t="shared" si="298"/>
        <v>0</v>
      </c>
      <c r="DO247">
        <f t="shared" si="298"/>
        <v>0</v>
      </c>
      <c r="DP247">
        <f t="shared" si="298"/>
        <v>0</v>
      </c>
      <c r="DQ247">
        <f t="shared" si="298"/>
        <v>0</v>
      </c>
      <c r="DR247">
        <f t="shared" si="298"/>
        <v>0</v>
      </c>
      <c r="DS247">
        <f t="shared" si="298"/>
        <v>0</v>
      </c>
      <c r="DT247">
        <f t="shared" si="306"/>
        <v>0</v>
      </c>
      <c r="DU247">
        <f t="shared" si="306"/>
        <v>0</v>
      </c>
      <c r="DV247">
        <f t="shared" si="306"/>
        <v>0</v>
      </c>
      <c r="DW247">
        <f t="shared" si="306"/>
        <v>0</v>
      </c>
      <c r="DX247">
        <f t="shared" si="306"/>
        <v>0</v>
      </c>
      <c r="DY247">
        <f t="shared" si="306"/>
        <v>0</v>
      </c>
      <c r="DZ247">
        <f t="shared" si="306"/>
        <v>0</v>
      </c>
      <c r="EA247">
        <f t="shared" si="306"/>
        <v>0</v>
      </c>
      <c r="EB247">
        <f t="shared" si="306"/>
        <v>0</v>
      </c>
      <c r="EC247">
        <f t="shared" si="306"/>
        <v>0</v>
      </c>
      <c r="ED247">
        <f t="shared" si="291"/>
        <v>0</v>
      </c>
      <c r="EE247">
        <f t="shared" si="291"/>
        <v>0</v>
      </c>
      <c r="EF247">
        <f t="shared" si="291"/>
        <v>0</v>
      </c>
      <c r="EG247">
        <f t="shared" si="291"/>
        <v>0</v>
      </c>
      <c r="EH247">
        <f t="shared" ref="EH247:EM247" si="310">EH$2*EXP(- EH$1 * ($C247*_c3+$B247))</f>
        <v>0</v>
      </c>
      <c r="EI247">
        <f t="shared" si="310"/>
        <v>0</v>
      </c>
      <c r="EJ247">
        <f t="shared" si="310"/>
        <v>0</v>
      </c>
      <c r="EK247">
        <f t="shared" si="310"/>
        <v>0</v>
      </c>
      <c r="EL247">
        <f t="shared" si="310"/>
        <v>0</v>
      </c>
      <c r="EM247">
        <f t="shared" si="310"/>
        <v>0</v>
      </c>
      <c r="EN247">
        <f t="shared" si="309"/>
        <v>0</v>
      </c>
      <c r="EO247">
        <f t="shared" si="309"/>
        <v>0</v>
      </c>
      <c r="EP247">
        <f t="shared" si="309"/>
        <v>0</v>
      </c>
      <c r="EQ247">
        <f t="shared" si="309"/>
        <v>0</v>
      </c>
      <c r="ER247">
        <f t="shared" si="309"/>
        <v>0</v>
      </c>
      <c r="ES247">
        <f t="shared" si="309"/>
        <v>0</v>
      </c>
      <c r="ET247">
        <f t="shared" si="309"/>
        <v>0</v>
      </c>
      <c r="EU247">
        <f t="shared" si="309"/>
        <v>0</v>
      </c>
      <c r="EV247">
        <f t="shared" si="309"/>
        <v>0</v>
      </c>
      <c r="EW247">
        <f t="shared" si="309"/>
        <v>0</v>
      </c>
      <c r="EX247">
        <f t="shared" si="309"/>
        <v>0</v>
      </c>
      <c r="EZ247">
        <f t="shared" si="266"/>
        <v>0.89358526999498311</v>
      </c>
      <c r="FB247">
        <f t="shared" si="267"/>
        <v>9.7486502288967047E-3</v>
      </c>
      <c r="FC247">
        <f t="shared" si="268"/>
        <v>0.24876940237118583</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06C8E-10BF-4ACF-B5BA-B293F37AB190}">
  <dimension ref="A1:KL246"/>
  <sheetViews>
    <sheetView zoomScaleNormal="100" workbookViewId="0">
      <pane xSplit="4" ySplit="1" topLeftCell="BL38" activePane="bottomRight" state="frozen"/>
      <selection pane="topRight" activeCell="D1" sqref="D1"/>
      <selection pane="bottomLeft" activeCell="A2" sqref="A2"/>
      <selection pane="bottomRight" activeCell="BN49" sqref="BN49"/>
    </sheetView>
  </sheetViews>
  <sheetFormatPr defaultRowHeight="15" x14ac:dyDescent="0.25"/>
  <cols>
    <col min="1" max="1" width="15" customWidth="1"/>
    <col min="2" max="3" width="15.28515625" customWidth="1"/>
    <col min="4" max="4" width="11.28515625" customWidth="1"/>
    <col min="5" max="5" width="19.85546875" customWidth="1"/>
    <col min="6" max="6" width="21" bestFit="1" customWidth="1"/>
    <col min="7" max="8" width="24.28515625" customWidth="1"/>
    <col min="9" max="9" width="20" customWidth="1"/>
    <col min="10" max="10" width="21.5703125" bestFit="1" customWidth="1"/>
    <col min="11" max="12" width="24.28515625" customWidth="1"/>
    <col min="13" max="13" width="20" customWidth="1"/>
    <col min="14" max="14" width="21.5703125" bestFit="1" customWidth="1"/>
    <col min="15" max="17" width="24.28515625" customWidth="1"/>
    <col min="18" max="20" width="24.5703125" customWidth="1"/>
    <col min="21" max="28" width="19.5703125" customWidth="1"/>
    <col min="29" max="29" width="15.28515625" style="14" customWidth="1"/>
    <col min="30" max="31" width="18.5703125" customWidth="1"/>
    <col min="32" max="38" width="19.85546875" customWidth="1"/>
    <col min="40" max="44" width="19.85546875" customWidth="1"/>
    <col min="45" max="74" width="22.28515625" customWidth="1"/>
    <col min="75" max="75" width="30.140625" bestFit="1" customWidth="1"/>
    <col min="76" max="76" width="10.28515625" customWidth="1"/>
    <col min="77" max="77" width="19.28515625" customWidth="1"/>
    <col min="78" max="78" width="14.28515625" customWidth="1"/>
    <col min="79" max="79" width="22.140625" bestFit="1" customWidth="1"/>
    <col min="80" max="80" width="17.7109375" customWidth="1"/>
    <col min="81" max="81" width="16.5703125" bestFit="1" customWidth="1"/>
    <col min="82" max="82" width="19.140625" bestFit="1" customWidth="1"/>
    <col min="83" max="83" width="15.28515625" style="14" customWidth="1"/>
    <col min="84" max="85" width="18.5703125" customWidth="1"/>
    <col min="86" max="92" width="19.85546875" customWidth="1"/>
    <col min="94" max="98" width="19.85546875" customWidth="1"/>
    <col min="99" max="128" width="22.28515625" customWidth="1"/>
    <col min="129" max="129" width="30.140625" bestFit="1" customWidth="1"/>
    <col min="130" max="130" width="10.28515625" customWidth="1"/>
    <col min="131" max="131" width="19.28515625" customWidth="1"/>
    <col min="132" max="132" width="14.28515625" customWidth="1"/>
    <col min="133" max="133" width="22.140625" bestFit="1" customWidth="1"/>
    <col min="134" max="134" width="17.7109375" customWidth="1"/>
    <col min="135" max="135" width="16.5703125" bestFit="1" customWidth="1"/>
    <col min="136" max="136" width="19.140625" bestFit="1" customWidth="1"/>
    <col min="137" max="137" width="15.28515625" style="14" customWidth="1"/>
    <col min="138" max="139" width="18.5703125" customWidth="1"/>
    <col min="140" max="146" width="19.85546875" customWidth="1"/>
    <col min="148" max="152" width="19.85546875" customWidth="1"/>
    <col min="153" max="182" width="22.28515625" customWidth="1"/>
    <col min="183" max="183" width="30.140625" bestFit="1" customWidth="1"/>
    <col min="184" max="184" width="10.28515625" customWidth="1"/>
    <col min="185" max="185" width="19.28515625" customWidth="1"/>
    <col min="186" max="186" width="14.28515625" customWidth="1"/>
    <col min="187" max="187" width="22.140625" bestFit="1" customWidth="1"/>
    <col min="188" max="188" width="17.7109375" customWidth="1"/>
    <col min="189" max="189" width="16.5703125" bestFit="1" customWidth="1"/>
    <col min="190" max="190" width="19.140625" bestFit="1" customWidth="1"/>
    <col min="191" max="191" width="15.28515625" style="14" customWidth="1"/>
    <col min="192" max="193" width="18.5703125" customWidth="1"/>
    <col min="194" max="200" width="19.85546875" customWidth="1"/>
    <col min="202" max="206" width="19.85546875" customWidth="1"/>
    <col min="207" max="236" width="22.28515625" customWidth="1"/>
    <col min="237" max="237" width="30.140625" bestFit="1" customWidth="1"/>
    <col min="238" max="238" width="10.28515625" customWidth="1"/>
    <col min="239" max="239" width="19.28515625" customWidth="1"/>
    <col min="240" max="240" width="14.28515625" customWidth="1"/>
    <col min="241" max="241" width="22.140625" bestFit="1" customWidth="1"/>
    <col min="242" max="242" width="17.7109375" customWidth="1"/>
    <col min="243" max="243" width="16.5703125" bestFit="1" customWidth="1"/>
    <col min="244" max="244" width="19.140625" bestFit="1" customWidth="1"/>
    <col min="245" max="245" width="15.28515625" style="14" customWidth="1"/>
    <col min="246" max="247" width="18.5703125" customWidth="1"/>
    <col min="248" max="254" width="19.85546875" customWidth="1"/>
    <col min="256" max="260" width="19.85546875" customWidth="1"/>
    <col min="261" max="290" width="22.28515625" customWidth="1"/>
    <col min="291" max="291" width="30.140625" bestFit="1" customWidth="1"/>
    <col min="292" max="292" width="10.28515625" customWidth="1"/>
    <col min="293" max="293" width="19.28515625" customWidth="1"/>
    <col min="294" max="294" width="14.28515625" customWidth="1"/>
    <col min="295" max="295" width="22.140625" bestFit="1" customWidth="1"/>
    <col min="296" max="296" width="17.7109375" customWidth="1"/>
    <col min="297" max="297" width="16.5703125" bestFit="1" customWidth="1"/>
    <col min="298" max="298" width="19.140625" bestFit="1" customWidth="1"/>
  </cols>
  <sheetData>
    <row r="1" spans="1:298" ht="98.25" customHeight="1" x14ac:dyDescent="0.7">
      <c r="A1" s="10" t="s">
        <v>86</v>
      </c>
      <c r="B1" s="10" t="s">
        <v>87</v>
      </c>
      <c r="C1" s="10" t="s">
        <v>244</v>
      </c>
      <c r="D1" s="1" t="s">
        <v>0</v>
      </c>
      <c r="E1" s="1" t="s">
        <v>77</v>
      </c>
      <c r="F1" s="1" t="s">
        <v>115</v>
      </c>
      <c r="G1" s="10" t="s">
        <v>78</v>
      </c>
      <c r="H1" s="10" t="s">
        <v>79</v>
      </c>
      <c r="I1" s="1" t="s">
        <v>80</v>
      </c>
      <c r="J1" s="1" t="s">
        <v>269</v>
      </c>
      <c r="K1" s="10" t="s">
        <v>81</v>
      </c>
      <c r="L1" s="10" t="s">
        <v>82</v>
      </c>
      <c r="M1" s="1" t="s">
        <v>242</v>
      </c>
      <c r="N1" s="1" t="s">
        <v>268</v>
      </c>
      <c r="O1" s="10" t="s">
        <v>245</v>
      </c>
      <c r="P1" s="10" t="s">
        <v>246</v>
      </c>
      <c r="Q1" s="10" t="s">
        <v>71</v>
      </c>
      <c r="R1" s="10" t="s">
        <v>355</v>
      </c>
      <c r="S1" s="10" t="s">
        <v>356</v>
      </c>
      <c r="T1" s="10" t="s">
        <v>357</v>
      </c>
      <c r="U1" s="10" t="s">
        <v>358</v>
      </c>
      <c r="V1" s="10" t="s">
        <v>361</v>
      </c>
      <c r="W1" s="10" t="s">
        <v>359</v>
      </c>
      <c r="X1" s="10" t="s">
        <v>362</v>
      </c>
      <c r="Y1" s="10" t="s">
        <v>360</v>
      </c>
      <c r="Z1" s="10" t="s">
        <v>363</v>
      </c>
      <c r="AA1" s="10"/>
      <c r="AB1" s="1" t="s">
        <v>114</v>
      </c>
      <c r="AC1" s="15">
        <v>1</v>
      </c>
      <c r="AD1" s="10" t="s">
        <v>100</v>
      </c>
      <c r="AE1" s="10" t="s">
        <v>101</v>
      </c>
      <c r="AF1" s="10" t="s">
        <v>95</v>
      </c>
      <c r="AG1" s="10" t="s">
        <v>104</v>
      </c>
      <c r="AH1" s="10"/>
      <c r="AI1" s="10" t="s">
        <v>102</v>
      </c>
      <c r="AJ1" s="10" t="s">
        <v>103</v>
      </c>
      <c r="AK1" s="10" t="s">
        <v>94</v>
      </c>
      <c r="AL1" s="10" t="s">
        <v>105</v>
      </c>
      <c r="AN1" s="10" t="s">
        <v>248</v>
      </c>
      <c r="AO1" s="10" t="s">
        <v>249</v>
      </c>
      <c r="AP1" s="10" t="s">
        <v>250</v>
      </c>
      <c r="AQ1" s="10" t="s">
        <v>251</v>
      </c>
      <c r="AR1" s="10"/>
      <c r="AS1" s="10" t="s">
        <v>106</v>
      </c>
      <c r="AT1" s="10" t="s">
        <v>107</v>
      </c>
      <c r="AU1" s="10" t="s">
        <v>108</v>
      </c>
      <c r="AV1" s="10"/>
      <c r="AW1" s="10" t="s">
        <v>256</v>
      </c>
      <c r="AX1" s="10" t="s">
        <v>259</v>
      </c>
      <c r="AY1" s="10" t="s">
        <v>257</v>
      </c>
      <c r="AZ1" s="10" t="s">
        <v>258</v>
      </c>
      <c r="BA1" s="10"/>
      <c r="BB1" s="10" t="s">
        <v>109</v>
      </c>
      <c r="BC1" s="10" t="s">
        <v>110</v>
      </c>
      <c r="BD1" s="10" t="s">
        <v>111</v>
      </c>
      <c r="BE1" s="10"/>
      <c r="BF1" s="10" t="s">
        <v>265</v>
      </c>
      <c r="BG1" s="10" t="s">
        <v>266</v>
      </c>
      <c r="BH1" s="10" t="s">
        <v>267</v>
      </c>
      <c r="BI1" s="10"/>
      <c r="BJ1" s="10" t="s">
        <v>252</v>
      </c>
      <c r="BK1" s="10" t="s">
        <v>253</v>
      </c>
      <c r="BL1" s="10" t="s">
        <v>254</v>
      </c>
      <c r="BM1" s="10"/>
      <c r="BN1" s="10" t="s">
        <v>255</v>
      </c>
      <c r="BO1" s="10" t="s">
        <v>260</v>
      </c>
      <c r="BP1" s="10"/>
      <c r="BQ1" s="10" t="s">
        <v>261</v>
      </c>
      <c r="BR1" s="10" t="s">
        <v>262</v>
      </c>
      <c r="BS1" s="10"/>
      <c r="BT1" s="10" t="s">
        <v>263</v>
      </c>
      <c r="BU1" s="10" t="s">
        <v>264</v>
      </c>
      <c r="BV1" s="10"/>
      <c r="BW1" s="10" t="s">
        <v>61</v>
      </c>
      <c r="CC1" s="1"/>
      <c r="CD1" s="10"/>
      <c r="CE1" s="15">
        <v>2</v>
      </c>
      <c r="CF1" s="10" t="s">
        <v>100</v>
      </c>
      <c r="CG1" s="10" t="s">
        <v>101</v>
      </c>
      <c r="CH1" s="10" t="s">
        <v>95</v>
      </c>
      <c r="CI1" s="10" t="s">
        <v>104</v>
      </c>
      <c r="CJ1" s="10"/>
      <c r="CK1" s="10" t="s">
        <v>102</v>
      </c>
      <c r="CL1" s="10" t="s">
        <v>103</v>
      </c>
      <c r="CM1" s="10" t="s">
        <v>94</v>
      </c>
      <c r="CN1" s="10" t="s">
        <v>105</v>
      </c>
      <c r="CP1" s="10" t="s">
        <v>248</v>
      </c>
      <c r="CQ1" s="10" t="s">
        <v>249</v>
      </c>
      <c r="CR1" s="10" t="s">
        <v>250</v>
      </c>
      <c r="CS1" s="10" t="s">
        <v>251</v>
      </c>
      <c r="CT1" s="10"/>
      <c r="CU1" s="10" t="s">
        <v>106</v>
      </c>
      <c r="CV1" s="10" t="s">
        <v>107</v>
      </c>
      <c r="CW1" s="10" t="s">
        <v>108</v>
      </c>
      <c r="CX1" s="10"/>
      <c r="CY1" s="10" t="s">
        <v>256</v>
      </c>
      <c r="CZ1" s="10" t="s">
        <v>259</v>
      </c>
      <c r="DA1" s="10" t="s">
        <v>257</v>
      </c>
      <c r="DB1" s="10" t="s">
        <v>258</v>
      </c>
      <c r="DC1" s="10"/>
      <c r="DD1" s="10" t="s">
        <v>109</v>
      </c>
      <c r="DE1" s="10" t="s">
        <v>110</v>
      </c>
      <c r="DF1" s="10" t="s">
        <v>111</v>
      </c>
      <c r="DG1" s="10"/>
      <c r="DH1" s="10" t="s">
        <v>265</v>
      </c>
      <c r="DI1" s="10" t="s">
        <v>266</v>
      </c>
      <c r="DJ1" s="10" t="s">
        <v>267</v>
      </c>
      <c r="DK1" s="10"/>
      <c r="DL1" s="10" t="s">
        <v>252</v>
      </c>
      <c r="DM1" s="10" t="s">
        <v>253</v>
      </c>
      <c r="DN1" s="10" t="s">
        <v>254</v>
      </c>
      <c r="DO1" s="10"/>
      <c r="DP1" s="10" t="s">
        <v>255</v>
      </c>
      <c r="DQ1" s="10" t="s">
        <v>260</v>
      </c>
      <c r="DR1" s="10"/>
      <c r="DS1" s="10" t="s">
        <v>261</v>
      </c>
      <c r="DT1" s="10" t="s">
        <v>262</v>
      </c>
      <c r="DU1" s="10"/>
      <c r="DV1" s="10" t="s">
        <v>263</v>
      </c>
      <c r="DW1" s="10" t="s">
        <v>264</v>
      </c>
      <c r="DX1" s="10"/>
      <c r="DY1" s="10" t="s">
        <v>61</v>
      </c>
      <c r="EE1" s="1"/>
      <c r="EF1" s="10"/>
      <c r="EG1" s="15">
        <v>3</v>
      </c>
      <c r="EH1" s="10" t="s">
        <v>100</v>
      </c>
      <c r="EI1" s="10" t="s">
        <v>101</v>
      </c>
      <c r="EJ1" s="10" t="s">
        <v>95</v>
      </c>
      <c r="EK1" s="10" t="s">
        <v>104</v>
      </c>
      <c r="EL1" s="10"/>
      <c r="EM1" s="10" t="s">
        <v>102</v>
      </c>
      <c r="EN1" s="10" t="s">
        <v>103</v>
      </c>
      <c r="EO1" s="10" t="s">
        <v>94</v>
      </c>
      <c r="EP1" s="10" t="s">
        <v>105</v>
      </c>
      <c r="ER1" s="10" t="s">
        <v>248</v>
      </c>
      <c r="ES1" s="10" t="s">
        <v>249</v>
      </c>
      <c r="ET1" s="10" t="s">
        <v>250</v>
      </c>
      <c r="EU1" s="10" t="s">
        <v>251</v>
      </c>
      <c r="EV1" s="10"/>
      <c r="EW1" s="10" t="s">
        <v>106</v>
      </c>
      <c r="EX1" s="10" t="s">
        <v>107</v>
      </c>
      <c r="EY1" s="10" t="s">
        <v>108</v>
      </c>
      <c r="EZ1" s="10"/>
      <c r="FA1" s="10" t="s">
        <v>256</v>
      </c>
      <c r="FB1" s="10" t="s">
        <v>259</v>
      </c>
      <c r="FC1" s="10" t="s">
        <v>257</v>
      </c>
      <c r="FD1" s="10" t="s">
        <v>258</v>
      </c>
      <c r="FE1" s="10"/>
      <c r="FF1" s="10" t="s">
        <v>109</v>
      </c>
      <c r="FG1" s="10" t="s">
        <v>110</v>
      </c>
      <c r="FH1" s="10" t="s">
        <v>111</v>
      </c>
      <c r="FI1" s="10"/>
      <c r="FJ1" s="10" t="s">
        <v>265</v>
      </c>
      <c r="FK1" s="10" t="s">
        <v>266</v>
      </c>
      <c r="FL1" s="10" t="s">
        <v>267</v>
      </c>
      <c r="FM1" s="10"/>
      <c r="FN1" s="10" t="s">
        <v>252</v>
      </c>
      <c r="FO1" s="10" t="s">
        <v>253</v>
      </c>
      <c r="FP1" s="10" t="s">
        <v>254</v>
      </c>
      <c r="FQ1" s="10"/>
      <c r="FR1" s="10" t="s">
        <v>255</v>
      </c>
      <c r="FS1" s="10" t="s">
        <v>260</v>
      </c>
      <c r="FT1" s="10"/>
      <c r="FU1" s="10" t="s">
        <v>261</v>
      </c>
      <c r="FV1" s="10" t="s">
        <v>262</v>
      </c>
      <c r="FW1" s="10"/>
      <c r="FX1" s="10" t="s">
        <v>263</v>
      </c>
      <c r="FY1" s="10" t="s">
        <v>264</v>
      </c>
      <c r="FZ1" s="10"/>
      <c r="GA1" s="10" t="s">
        <v>61</v>
      </c>
      <c r="GG1" s="1"/>
      <c r="GH1" s="10"/>
      <c r="GI1" s="15">
        <v>4</v>
      </c>
      <c r="GJ1" s="10" t="s">
        <v>100</v>
      </c>
      <c r="GK1" s="10" t="s">
        <v>101</v>
      </c>
      <c r="GL1" s="10" t="s">
        <v>95</v>
      </c>
      <c r="GM1" s="10" t="s">
        <v>104</v>
      </c>
      <c r="GN1" s="10"/>
      <c r="GO1" s="10" t="s">
        <v>102</v>
      </c>
      <c r="GP1" s="10" t="s">
        <v>103</v>
      </c>
      <c r="GQ1" s="10" t="s">
        <v>94</v>
      </c>
      <c r="GR1" s="10" t="s">
        <v>105</v>
      </c>
      <c r="GT1" s="10" t="s">
        <v>248</v>
      </c>
      <c r="GU1" s="10" t="s">
        <v>249</v>
      </c>
      <c r="GV1" s="10" t="s">
        <v>250</v>
      </c>
      <c r="GW1" s="10" t="s">
        <v>251</v>
      </c>
      <c r="GX1" s="10"/>
      <c r="GY1" s="10" t="s">
        <v>106</v>
      </c>
      <c r="GZ1" s="10" t="s">
        <v>107</v>
      </c>
      <c r="HA1" s="10" t="s">
        <v>108</v>
      </c>
      <c r="HB1" s="10"/>
      <c r="HC1" s="10" t="s">
        <v>256</v>
      </c>
      <c r="HD1" s="10" t="s">
        <v>259</v>
      </c>
      <c r="HE1" s="10" t="s">
        <v>257</v>
      </c>
      <c r="HF1" s="10" t="s">
        <v>258</v>
      </c>
      <c r="HG1" s="10"/>
      <c r="HH1" s="10" t="s">
        <v>109</v>
      </c>
      <c r="HI1" s="10" t="s">
        <v>110</v>
      </c>
      <c r="HJ1" s="10" t="s">
        <v>111</v>
      </c>
      <c r="HK1" s="10"/>
      <c r="HL1" s="10" t="s">
        <v>265</v>
      </c>
      <c r="HM1" s="10" t="s">
        <v>266</v>
      </c>
      <c r="HN1" s="10" t="s">
        <v>267</v>
      </c>
      <c r="HO1" s="10"/>
      <c r="HP1" s="10" t="s">
        <v>252</v>
      </c>
      <c r="HQ1" s="10" t="s">
        <v>253</v>
      </c>
      <c r="HR1" s="10" t="s">
        <v>254</v>
      </c>
      <c r="HS1" s="10"/>
      <c r="HT1" s="10" t="s">
        <v>255</v>
      </c>
      <c r="HU1" s="10" t="s">
        <v>260</v>
      </c>
      <c r="HV1" s="10"/>
      <c r="HW1" s="10" t="s">
        <v>261</v>
      </c>
      <c r="HX1" s="10" t="s">
        <v>262</v>
      </c>
      <c r="HY1" s="10"/>
      <c r="HZ1" s="10" t="s">
        <v>263</v>
      </c>
      <c r="IA1" s="10" t="s">
        <v>264</v>
      </c>
      <c r="IB1" s="10"/>
      <c r="IC1" s="10" t="s">
        <v>61</v>
      </c>
      <c r="II1" s="1"/>
      <c r="IJ1" s="10"/>
      <c r="IK1" s="15">
        <v>5</v>
      </c>
      <c r="IL1" s="10" t="s">
        <v>100</v>
      </c>
      <c r="IM1" s="10" t="s">
        <v>101</v>
      </c>
      <c r="IN1" s="10" t="s">
        <v>95</v>
      </c>
      <c r="IO1" s="10" t="s">
        <v>104</v>
      </c>
      <c r="IP1" s="10"/>
      <c r="IQ1" s="10" t="s">
        <v>102</v>
      </c>
      <c r="IR1" s="10" t="s">
        <v>103</v>
      </c>
      <c r="IS1" s="10" t="s">
        <v>94</v>
      </c>
      <c r="IT1" s="10" t="s">
        <v>105</v>
      </c>
      <c r="IV1" s="10" t="s">
        <v>248</v>
      </c>
      <c r="IW1" s="10" t="s">
        <v>249</v>
      </c>
      <c r="IX1" s="10" t="s">
        <v>250</v>
      </c>
      <c r="IY1" s="10" t="s">
        <v>251</v>
      </c>
      <c r="IZ1" s="10"/>
      <c r="JA1" s="10" t="s">
        <v>106</v>
      </c>
      <c r="JB1" s="10" t="s">
        <v>107</v>
      </c>
      <c r="JC1" s="10" t="s">
        <v>108</v>
      </c>
      <c r="JD1" s="10"/>
      <c r="JE1" s="10" t="s">
        <v>256</v>
      </c>
      <c r="JF1" s="10" t="s">
        <v>259</v>
      </c>
      <c r="JG1" s="10" t="s">
        <v>257</v>
      </c>
      <c r="JH1" s="10" t="s">
        <v>258</v>
      </c>
      <c r="JI1" s="10"/>
      <c r="JJ1" s="10" t="s">
        <v>109</v>
      </c>
      <c r="JK1" s="10" t="s">
        <v>110</v>
      </c>
      <c r="JL1" s="10" t="s">
        <v>111</v>
      </c>
      <c r="JM1" s="10"/>
      <c r="JN1" s="10" t="s">
        <v>265</v>
      </c>
      <c r="JO1" s="10" t="s">
        <v>266</v>
      </c>
      <c r="JP1" s="10" t="s">
        <v>267</v>
      </c>
      <c r="JQ1" s="10"/>
      <c r="JR1" s="10" t="s">
        <v>252</v>
      </c>
      <c r="JS1" s="10" t="s">
        <v>253</v>
      </c>
      <c r="JT1" s="10" t="s">
        <v>254</v>
      </c>
      <c r="JU1" s="10"/>
      <c r="JV1" s="10" t="s">
        <v>255</v>
      </c>
      <c r="JW1" s="10" t="s">
        <v>260</v>
      </c>
      <c r="JX1" s="10"/>
      <c r="JY1" s="10" t="s">
        <v>261</v>
      </c>
      <c r="JZ1" s="10" t="s">
        <v>262</v>
      </c>
      <c r="KA1" s="10"/>
      <c r="KB1" s="10" t="s">
        <v>263</v>
      </c>
      <c r="KC1" s="10" t="s">
        <v>264</v>
      </c>
      <c r="KD1" s="10"/>
      <c r="KE1" s="10" t="s">
        <v>61</v>
      </c>
      <c r="KK1" s="1"/>
      <c r="KL1" s="10"/>
    </row>
    <row r="2" spans="1:298" x14ac:dyDescent="0.25">
      <c r="A2">
        <f>'Initial absorption'!Z5</f>
        <v>2.6539499148535136E+20</v>
      </c>
      <c r="B2">
        <f>'Initial absorption'!Z8</f>
        <v>5.6957699755637645E+19</v>
      </c>
      <c r="C2">
        <f>'Initial absorption'!Z11</f>
        <v>6.4275227869356425E+19</v>
      </c>
      <c r="D2">
        <v>280</v>
      </c>
      <c r="E2">
        <f>'Input spectra'!B2</f>
        <v>2.8907850855113302</v>
      </c>
      <c r="F2">
        <f>'Initial absorption'!J2</f>
        <v>0.92233139035981637</v>
      </c>
      <c r="G2">
        <f>'Input spectra'!C2</f>
        <v>0</v>
      </c>
      <c r="H2">
        <f>G2/SUM($G$2:$G$182)</f>
        <v>0</v>
      </c>
      <c r="I2">
        <f>'Input spectra'!D2</f>
        <v>2.08591539229701</v>
      </c>
      <c r="J2">
        <f>'Initial absorption'!P2</f>
        <v>0.91461061559455137</v>
      </c>
      <c r="K2">
        <f>'Input spectra'!E2</f>
        <v>0</v>
      </c>
      <c r="L2">
        <f>K2/SUM($K$2:$K$182)</f>
        <v>0</v>
      </c>
      <c r="M2">
        <f>'Input spectra'!F2</f>
        <v>5.7773780552323503E-2</v>
      </c>
      <c r="N2">
        <f>'Initial absorption'!V2</f>
        <v>0.10607816329314737</v>
      </c>
      <c r="O2">
        <f>'Input spectra'!G2</f>
        <v>0</v>
      </c>
      <c r="P2">
        <f>O2/SUM($O$2:$O$182)</f>
        <v>0</v>
      </c>
      <c r="R2">
        <f>'Reaching edge prob after ems 1'!$EZ3</f>
        <v>2.8820739303183331E-2</v>
      </c>
      <c r="S2">
        <f>'Reaching edge prob after ems 2'!$EZ3</f>
        <v>3.0256723722667057E-2</v>
      </c>
      <c r="T2">
        <f>'Reaching edge prob after ems 3'!EZ3</f>
        <v>0.18713920861186786</v>
      </c>
      <c r="U2">
        <f>1-EXP(-'Reaching edge prob after ems 1'!FC3*_k_in_ec_correction*($E2*_c1+'Input spectra'!Y2))</f>
        <v>0.53340389198300564</v>
      </c>
      <c r="V2">
        <f>1-EXP(-(_t-'Reaching edge prob after ems 1'!FC3)*_k_in_ec_correction*($E2*_c1+'Input spectra'!Y2))</f>
        <v>0.99786720432498144</v>
      </c>
      <c r="W2">
        <f>1-EXP(-'Reaching edge prob after ems 2'!FC3*_k_in_ec_correction*($I2*_c2+'Input spectra'!Y2))</f>
        <v>0.53266159425598514</v>
      </c>
      <c r="X2">
        <f>1-EXP(-(_t-'Reaching edge prob after ems 2'!FC3)*_k_in_ec_correction*($I2*_c2+'Input spectra'!Y2))</f>
        <v>0.99602163198280536</v>
      </c>
      <c r="Y2">
        <f>1-EXP(-'Reaching edge prob after ems 3'!FC3*_k_in_ec_correction*($M2*_c3+'Input spectra'!Y2))</f>
        <v>0.22887817855006043</v>
      </c>
      <c r="Z2">
        <f>1-EXP(-(_t-'Reaching edge prob after ems 3'!FC3)*_k_in_ec_correction*($M2*_c3+'Input spectra'!Y2))</f>
        <v>0.2887242488201941</v>
      </c>
      <c r="AD2">
        <f>AB$3*$H2*_ec_loss/2</f>
        <v>0</v>
      </c>
      <c r="AE2">
        <f t="shared" ref="AE2:AE33" si="0">AB$3*$H2*_ec_loss/2</f>
        <v>0</v>
      </c>
      <c r="AF2">
        <f t="shared" ref="AF2:AF33" si="1">AB$3*$H2*(1-_ec_loss)</f>
        <v>0</v>
      </c>
      <c r="AG2">
        <f>AF2*$R2</f>
        <v>0</v>
      </c>
      <c r="AI2">
        <f>AB$4*$L2*_ec_loss/2</f>
        <v>0</v>
      </c>
      <c r="AJ2">
        <f>AB$4*$L2*_ec_loss/2</f>
        <v>0</v>
      </c>
      <c r="AK2">
        <f t="shared" ref="AK2:AK33" si="2">AB$4*$L2*(1-_ec_loss)</f>
        <v>0</v>
      </c>
      <c r="AL2">
        <f>AK2*$S2</f>
        <v>0</v>
      </c>
      <c r="AN2">
        <f t="shared" ref="AN2:AN33" si="3">AB$5*$P2*_ec_loss/2</f>
        <v>0</v>
      </c>
      <c r="AO2">
        <f t="shared" ref="AO2:AO33" si="4">AB$5*$P2*_ec_loss/2</f>
        <v>0</v>
      </c>
      <c r="AP2">
        <f t="shared" ref="AP2:AP33" si="5">AB$5*$P2*(1-_ec_loss)</f>
        <v>0</v>
      </c>
      <c r="AQ2">
        <f>AP2*$T2</f>
        <v>0</v>
      </c>
      <c r="AS2">
        <f>AD2*$U2*$F2</f>
        <v>0</v>
      </c>
      <c r="AT2">
        <f>AE2*$V2*$F2</f>
        <v>0</v>
      </c>
      <c r="AU2">
        <f t="shared" ref="AU2:AU33" si="6">AF2*(1-$R2)*$F2</f>
        <v>0</v>
      </c>
      <c r="AW2">
        <f>(1 - $W2)*AI2</f>
        <v>0</v>
      </c>
      <c r="AX2">
        <f>'Initial absorption'!$H2*AW2*$F2</f>
        <v>0</v>
      </c>
      <c r="AY2">
        <f>AE2*(1-$V2)</f>
        <v>0</v>
      </c>
      <c r="AZ2">
        <f>'Initial absorption'!$N2*AY2*$J2</f>
        <v>0</v>
      </c>
      <c r="BB2">
        <f>AI2*$W2*$J2</f>
        <v>0</v>
      </c>
      <c r="BC2">
        <f>AJ2*$X2*$J2</f>
        <v>0</v>
      </c>
      <c r="BD2">
        <f>AK2*(1-$S2)*$J2</f>
        <v>0</v>
      </c>
      <c r="BF2">
        <f>AN2*$Y2*$N2</f>
        <v>0</v>
      </c>
      <c r="BG2">
        <f>AO2*$Z2*$N2</f>
        <v>0</v>
      </c>
      <c r="BH2">
        <f>AP2*(1-$T2)*$N2</f>
        <v>0</v>
      </c>
      <c r="BJ2">
        <f>(1 - 'Initial absorption'!$N2)*AY2</f>
        <v>0</v>
      </c>
      <c r="BK2" s="7">
        <f t="shared" ref="BK2:BK65" si="7">AJ2*(1-$X2)</f>
        <v>0</v>
      </c>
      <c r="BL2">
        <f>'Initial absorption'!$T2*(BJ2+BK2)*$N2</f>
        <v>0</v>
      </c>
      <c r="BN2">
        <f>(1 - $Y2)*AN2</f>
        <v>0</v>
      </c>
      <c r="BO2">
        <f>'Initial absorption'!$N2*BN2*$J2</f>
        <v>0</v>
      </c>
      <c r="BQ2">
        <f>(1-'Initial absorption'!$N2)*BN2</f>
        <v>0</v>
      </c>
      <c r="BR2">
        <f>'Initial absorption'!$H2*BQ2*$F2</f>
        <v>0</v>
      </c>
      <c r="BT2">
        <f>(1 - 'Initial absorption'!$T2)*(BJ2+BK2)</f>
        <v>0</v>
      </c>
      <c r="BU2">
        <f t="shared" ref="BU2:BU31" si="8">AO2*(1-$Z2)</f>
        <v>0</v>
      </c>
      <c r="BX2" t="s">
        <v>112</v>
      </c>
      <c r="BY2" t="s">
        <v>113</v>
      </c>
      <c r="BZ2" t="s">
        <v>96</v>
      </c>
      <c r="CA2" t="s">
        <v>271</v>
      </c>
      <c r="CB2" t="s">
        <v>270</v>
      </c>
      <c r="CC2" t="s">
        <v>97</v>
      </c>
      <c r="CD2" t="s">
        <v>114</v>
      </c>
      <c r="CE2"/>
      <c r="CF2">
        <f>CD$3*$H2*_ec_loss/2</f>
        <v>0</v>
      </c>
      <c r="CG2">
        <f t="shared" ref="CG2:CG38" si="9">CD$3*$H2*_ec_loss/2</f>
        <v>0</v>
      </c>
      <c r="CH2">
        <f t="shared" ref="CH2:CH65" si="10">CD$3*$H2*(1-_ec_loss)</f>
        <v>0</v>
      </c>
      <c r="CI2">
        <f>CH2*$R2</f>
        <v>0</v>
      </c>
      <c r="CK2">
        <f>CD$4*$L2*_ec_loss/2</f>
        <v>0</v>
      </c>
      <c r="CL2">
        <f>CD$4*$L2*_ec_loss/2</f>
        <v>0</v>
      </c>
      <c r="CM2">
        <f t="shared" ref="CM2:CM65" si="11">CD$4*$L2*(1-_ec_loss)</f>
        <v>0</v>
      </c>
      <c r="CN2">
        <f>CM2*$S2</f>
        <v>0</v>
      </c>
      <c r="CP2">
        <f t="shared" ref="CP2:CP65" si="12">CD$5*$P2*_ec_loss/2</f>
        <v>0</v>
      </c>
      <c r="CQ2">
        <f t="shared" ref="CQ2:CQ65" si="13">CD$5*$P2*_ec_loss/2</f>
        <v>0</v>
      </c>
      <c r="CR2">
        <f t="shared" ref="CR2:CR65" si="14">CD$5*$P2*(1-_ec_loss)</f>
        <v>0</v>
      </c>
      <c r="CS2">
        <f>CR2*$T2</f>
        <v>0</v>
      </c>
      <c r="CU2">
        <f>CF2*$U2*$F2</f>
        <v>0</v>
      </c>
      <c r="CV2">
        <f>CG2*$V2*$F2</f>
        <v>0</v>
      </c>
      <c r="CW2">
        <f t="shared" ref="CW2:CW65" si="15">CH2*(1-$R2)*$F2</f>
        <v>0</v>
      </c>
      <c r="CY2">
        <f>(1 - $W2)*CK2</f>
        <v>0</v>
      </c>
      <c r="CZ2">
        <f>'Initial absorption'!$H2*CY2*$F2</f>
        <v>0</v>
      </c>
      <c r="DA2">
        <f>CG2*(1-$V2)</f>
        <v>0</v>
      </c>
      <c r="DB2">
        <f>'Initial absorption'!$N2*DA2*$J2</f>
        <v>0</v>
      </c>
      <c r="DD2">
        <f>CK2*$W2*$J2</f>
        <v>0</v>
      </c>
      <c r="DE2">
        <f>CL2*$X2*$J2</f>
        <v>0</v>
      </c>
      <c r="DF2">
        <f>CM2*(1-$S2)*$J2</f>
        <v>0</v>
      </c>
      <c r="DH2">
        <f>CP2*$Y2*$N2</f>
        <v>0</v>
      </c>
      <c r="DI2">
        <f>CQ2*$Z2*$N2</f>
        <v>0</v>
      </c>
      <c r="DJ2">
        <f>CR2*(1-$T2)*$N2</f>
        <v>0</v>
      </c>
      <c r="DL2">
        <f>(1 - 'Initial absorption'!$N2)*DA2</f>
        <v>0</v>
      </c>
      <c r="DM2" s="7">
        <f t="shared" ref="DM2:DM31" si="16">CL2*(1-$X2)</f>
        <v>0</v>
      </c>
      <c r="DN2">
        <f>'Initial absorption'!$T2*(DL2+DM2)*$N2</f>
        <v>0</v>
      </c>
      <c r="DP2">
        <f>(1 - $Y2)*CP2</f>
        <v>0</v>
      </c>
      <c r="DQ2">
        <f>'Initial absorption'!$N2*DP2*$J2</f>
        <v>0</v>
      </c>
      <c r="DS2">
        <f>(1-'Initial absorption'!$N2)*DP2</f>
        <v>0</v>
      </c>
      <c r="DT2">
        <f>'Initial absorption'!$H2*DS2*$F2</f>
        <v>0</v>
      </c>
      <c r="DV2">
        <f>(1 - 'Initial absorption'!$T2)*(DL2+DM2)</f>
        <v>0</v>
      </c>
      <c r="DW2">
        <f t="shared" ref="DW2:DW31" si="17">CQ2*(1-$Z2)</f>
        <v>0</v>
      </c>
      <c r="DZ2" t="s">
        <v>112</v>
      </c>
      <c r="EA2" t="s">
        <v>113</v>
      </c>
      <c r="EB2" t="s">
        <v>96</v>
      </c>
      <c r="EC2" t="s">
        <v>271</v>
      </c>
      <c r="ED2" t="s">
        <v>270</v>
      </c>
      <c r="EE2" t="s">
        <v>97</v>
      </c>
      <c r="EF2" t="s">
        <v>114</v>
      </c>
      <c r="EG2"/>
      <c r="EH2">
        <f>EF$3*$H2*_ec_loss/2</f>
        <v>0</v>
      </c>
      <c r="EI2">
        <f t="shared" ref="EI2:EI38" si="18">EF$3*$H2*_ec_loss/2</f>
        <v>0</v>
      </c>
      <c r="EJ2">
        <f t="shared" ref="EJ2:EJ65" si="19">EF$3*$H2*(1-_ec_loss)</f>
        <v>0</v>
      </c>
      <c r="EK2">
        <f>EJ2*$R2</f>
        <v>0</v>
      </c>
      <c r="EM2">
        <f>EF$4*$L2*_ec_loss/2</f>
        <v>0</v>
      </c>
      <c r="EN2">
        <f>EF$4*$L2*_ec_loss/2</f>
        <v>0</v>
      </c>
      <c r="EO2">
        <f t="shared" ref="EO2:EO65" si="20">EF$4*$L2*(1-_ec_loss)</f>
        <v>0</v>
      </c>
      <c r="EP2">
        <f>EO2*$S2</f>
        <v>0</v>
      </c>
      <c r="ER2">
        <f t="shared" ref="ER2:ER65" si="21">EF$5*$P2*_ec_loss/2</f>
        <v>0</v>
      </c>
      <c r="ES2">
        <f t="shared" ref="ES2:ES65" si="22">EF$5*$P2*_ec_loss/2</f>
        <v>0</v>
      </c>
      <c r="ET2">
        <f t="shared" ref="ET2:ET65" si="23">EF$5*$P2*(1-_ec_loss)</f>
        <v>0</v>
      </c>
      <c r="EU2">
        <f>ET2*$T2</f>
        <v>0</v>
      </c>
      <c r="EW2">
        <f>EH2*$U2*$F2</f>
        <v>0</v>
      </c>
      <c r="EX2">
        <f>EI2*$V2*$F2</f>
        <v>0</v>
      </c>
      <c r="EY2">
        <f t="shared" ref="EY2:EY65" si="24">EJ2*(1-$R2)*$F2</f>
        <v>0</v>
      </c>
      <c r="FA2">
        <f>(1 - $W2)*EM2</f>
        <v>0</v>
      </c>
      <c r="FB2">
        <f>'Initial absorption'!$H2*FA2*$F2</f>
        <v>0</v>
      </c>
      <c r="FC2">
        <f>EI2*(1-$V2)</f>
        <v>0</v>
      </c>
      <c r="FD2">
        <f>'Initial absorption'!$N2*FC2*$J2</f>
        <v>0</v>
      </c>
      <c r="FF2">
        <f>EM2*$W2*$J2</f>
        <v>0</v>
      </c>
      <c r="FG2">
        <f>EN2*$X2*$J2</f>
        <v>0</v>
      </c>
      <c r="FH2">
        <f>EO2*(1-$S2)*$J2</f>
        <v>0</v>
      </c>
      <c r="FJ2">
        <f>ER2*$Y2*$N2</f>
        <v>0</v>
      </c>
      <c r="FK2">
        <f>ES2*$Z2*$N2</f>
        <v>0</v>
      </c>
      <c r="FL2">
        <f>ET2*(1-$T2)*$N2</f>
        <v>0</v>
      </c>
      <c r="FN2">
        <f>(1 - 'Initial absorption'!$N2)*FC2</f>
        <v>0</v>
      </c>
      <c r="FO2" s="7">
        <f t="shared" ref="FO2:FO31" si="25">EN2*(1-$X2)</f>
        <v>0</v>
      </c>
      <c r="FP2">
        <f>'Initial absorption'!$T2*(FN2+FO2)*$N2</f>
        <v>0</v>
      </c>
      <c r="FR2">
        <f>(1 - $Y2)*ER2</f>
        <v>0</v>
      </c>
      <c r="FS2">
        <f>'Initial absorption'!$N2*FR2*$J2</f>
        <v>0</v>
      </c>
      <c r="FU2">
        <f>(1-'Initial absorption'!$N2)*FR2</f>
        <v>0</v>
      </c>
      <c r="FV2">
        <f>'Initial absorption'!$H2*FU2*$F2</f>
        <v>0</v>
      </c>
      <c r="FX2">
        <f>(1 - 'Initial absorption'!$T2)*(FN2+FO2)</f>
        <v>0</v>
      </c>
      <c r="FY2">
        <f t="shared" ref="FY2:FY31" si="26">ES2*(1-$Z2)</f>
        <v>0</v>
      </c>
      <c r="GB2" t="s">
        <v>112</v>
      </c>
      <c r="GC2" t="s">
        <v>113</v>
      </c>
      <c r="GD2" t="s">
        <v>96</v>
      </c>
      <c r="GE2" t="s">
        <v>271</v>
      </c>
      <c r="GF2" t="s">
        <v>270</v>
      </c>
      <c r="GG2" t="s">
        <v>97</v>
      </c>
      <c r="GH2" t="s">
        <v>114</v>
      </c>
      <c r="GI2"/>
      <c r="GJ2">
        <f>GH$3*$H2*_ec_loss/2</f>
        <v>0</v>
      </c>
      <c r="GK2">
        <f t="shared" ref="GK2:GK38" si="27">GH$3*$H2*_ec_loss/2</f>
        <v>0</v>
      </c>
      <c r="GL2">
        <f t="shared" ref="GL2:GL65" si="28">GH$3*$H2*(1-_ec_loss)</f>
        <v>0</v>
      </c>
      <c r="GM2">
        <f>GL2*$R2</f>
        <v>0</v>
      </c>
      <c r="GO2">
        <f>GH$4*$L2*_ec_loss/2</f>
        <v>0</v>
      </c>
      <c r="GP2">
        <f>GH$4*$L2*_ec_loss/2</f>
        <v>0</v>
      </c>
      <c r="GQ2">
        <f t="shared" ref="GQ2:GQ65" si="29">GH$4*$L2*(1-_ec_loss)</f>
        <v>0</v>
      </c>
      <c r="GR2">
        <f>GQ2*$S2</f>
        <v>0</v>
      </c>
      <c r="GT2">
        <f t="shared" ref="GT2:GT65" si="30">GH$5*$P2*_ec_loss/2</f>
        <v>0</v>
      </c>
      <c r="GU2">
        <f t="shared" ref="GU2:GU65" si="31">GH$5*$P2*_ec_loss/2</f>
        <v>0</v>
      </c>
      <c r="GV2">
        <f t="shared" ref="GV2:GV65" si="32">GH$5*$P2*(1-_ec_loss)</f>
        <v>0</v>
      </c>
      <c r="GW2">
        <f>GV2*$T2</f>
        <v>0</v>
      </c>
      <c r="GY2">
        <f>GJ2*$U2*$F2</f>
        <v>0</v>
      </c>
      <c r="GZ2">
        <f>GK2*$V2*$F2</f>
        <v>0</v>
      </c>
      <c r="HA2">
        <f t="shared" ref="HA2:HA65" si="33">GL2*(1-$R2)*$F2</f>
        <v>0</v>
      </c>
      <c r="HC2">
        <f>(1 - $W2)*GO2</f>
        <v>0</v>
      </c>
      <c r="HD2">
        <f>'Initial absorption'!$H2*HC2*$F2</f>
        <v>0</v>
      </c>
      <c r="HE2">
        <f>GK2*(1-$V2)</f>
        <v>0</v>
      </c>
      <c r="HF2">
        <f>'Initial absorption'!$N2*HE2*$J2</f>
        <v>0</v>
      </c>
      <c r="HH2">
        <f>GO2*$W2*$J2</f>
        <v>0</v>
      </c>
      <c r="HI2">
        <f>GP2*$X2*$J2</f>
        <v>0</v>
      </c>
      <c r="HJ2">
        <f>GQ2*(1-$S2)*$J2</f>
        <v>0</v>
      </c>
      <c r="HL2">
        <f>GT2*$Y2*$N2</f>
        <v>0</v>
      </c>
      <c r="HM2">
        <f>GU2*$Z2*$N2</f>
        <v>0</v>
      </c>
      <c r="HN2">
        <f>GV2*(1-$T2)*$N2</f>
        <v>0</v>
      </c>
      <c r="HP2">
        <f>(1 - 'Initial absorption'!$N2)*HE2</f>
        <v>0</v>
      </c>
      <c r="HQ2" s="7">
        <f t="shared" ref="HQ2:HQ31" si="34">GP2*(1-$X2)</f>
        <v>0</v>
      </c>
      <c r="HR2">
        <f>'Initial absorption'!$T2*(HP2+HQ2)*$N2</f>
        <v>0</v>
      </c>
      <c r="HT2">
        <f>(1 - $Y2)*GT2</f>
        <v>0</v>
      </c>
      <c r="HU2">
        <f>'Initial absorption'!$N2*HT2*$J2</f>
        <v>0</v>
      </c>
      <c r="HW2">
        <f>(1-'Initial absorption'!$N2)*HT2</f>
        <v>0</v>
      </c>
      <c r="HX2">
        <f>'Initial absorption'!$H2*HW2*$F2</f>
        <v>0</v>
      </c>
      <c r="HZ2">
        <f>(1 - 'Initial absorption'!$T2)*(HP2+HQ2)</f>
        <v>0</v>
      </c>
      <c r="IA2">
        <f t="shared" ref="IA2:IA31" si="35">GU2*(1-$Z2)</f>
        <v>0</v>
      </c>
      <c r="ID2" t="s">
        <v>112</v>
      </c>
      <c r="IE2" t="s">
        <v>113</v>
      </c>
      <c r="IF2" t="s">
        <v>96</v>
      </c>
      <c r="IG2" t="s">
        <v>271</v>
      </c>
      <c r="IH2" t="s">
        <v>270</v>
      </c>
      <c r="II2" t="s">
        <v>97</v>
      </c>
      <c r="IJ2" t="s">
        <v>114</v>
      </c>
      <c r="IK2"/>
      <c r="IL2">
        <f>IJ$3*$H2*_ec_loss/2</f>
        <v>0</v>
      </c>
      <c r="IM2">
        <f t="shared" ref="IM2:IM38" si="36">IJ$3*$H2*_ec_loss/2</f>
        <v>0</v>
      </c>
      <c r="IN2">
        <f t="shared" ref="IN2:IN65" si="37">IJ$3*$H2*(1-_ec_loss)</f>
        <v>0</v>
      </c>
      <c r="IO2">
        <f>IN2*$R2</f>
        <v>0</v>
      </c>
      <c r="IQ2">
        <f>IJ$4*$L2*_ec_loss/2</f>
        <v>0</v>
      </c>
      <c r="IR2">
        <f>IJ$4*$L2*_ec_loss/2</f>
        <v>0</v>
      </c>
      <c r="IS2">
        <f t="shared" ref="IS2:IS65" si="38">IJ$4*$L2*(1-_ec_loss)</f>
        <v>0</v>
      </c>
      <c r="IT2">
        <f>IS2*$S2</f>
        <v>0</v>
      </c>
      <c r="IV2">
        <f t="shared" ref="IV2:IV65" si="39">IJ$5*$P2*_ec_loss/2</f>
        <v>0</v>
      </c>
      <c r="IW2">
        <f t="shared" ref="IW2:IW65" si="40">IJ$5*$P2*_ec_loss/2</f>
        <v>0</v>
      </c>
      <c r="IX2">
        <f t="shared" ref="IX2:IX65" si="41">IJ$5*$P2*(1-_ec_loss)</f>
        <v>0</v>
      </c>
      <c r="IY2">
        <f>IX2*$T2</f>
        <v>0</v>
      </c>
      <c r="JA2">
        <f>IL2*$U2*$F2</f>
        <v>0</v>
      </c>
      <c r="JB2">
        <f>IM2*$V2*$F2</f>
        <v>0</v>
      </c>
      <c r="JC2">
        <f t="shared" ref="JC2:JC65" si="42">IN2*(1-$R2)*$F2</f>
        <v>0</v>
      </c>
      <c r="JE2">
        <f>(1 - $W2)*IQ2</f>
        <v>0</v>
      </c>
      <c r="JF2">
        <f>'Initial absorption'!$H2*JE2*$F2</f>
        <v>0</v>
      </c>
      <c r="JG2">
        <f>IM2*(1-$V2)</f>
        <v>0</v>
      </c>
      <c r="JH2">
        <f>'Initial absorption'!$N2*JG2*$J2</f>
        <v>0</v>
      </c>
      <c r="JJ2">
        <f>IQ2*$W2*$J2</f>
        <v>0</v>
      </c>
      <c r="JK2">
        <f>IR2*$X2*$J2</f>
        <v>0</v>
      </c>
      <c r="JL2">
        <f>IS2*(1-$S2)*$J2</f>
        <v>0</v>
      </c>
      <c r="JN2">
        <f>IV2*$Y2*$N2</f>
        <v>0</v>
      </c>
      <c r="JO2">
        <f>IW2*$Z2*$N2</f>
        <v>0</v>
      </c>
      <c r="JP2">
        <f>IX2*(1-$T2)*$N2</f>
        <v>0</v>
      </c>
      <c r="JR2">
        <f>(1 - 'Initial absorption'!$N2)*JG2</f>
        <v>0</v>
      </c>
      <c r="JS2" s="7">
        <f t="shared" ref="JS2:JS31" si="43">IR2*(1-$X2)</f>
        <v>0</v>
      </c>
      <c r="JT2">
        <f>'Initial absorption'!$T2*(JR2+JS2)*$N2</f>
        <v>0</v>
      </c>
      <c r="JV2">
        <f>(1 - $Y2)*IV2</f>
        <v>0</v>
      </c>
      <c r="JW2">
        <f>'Initial absorption'!$N2*JV2*$J2</f>
        <v>0</v>
      </c>
      <c r="JY2">
        <f>(1-'Initial absorption'!$N2)*JV2</f>
        <v>0</v>
      </c>
      <c r="JZ2">
        <f>'Initial absorption'!$H2*JY2*$F2</f>
        <v>0</v>
      </c>
      <c r="KB2">
        <f>(1 - 'Initial absorption'!$T2)*(JR2+JS2)</f>
        <v>0</v>
      </c>
      <c r="KC2">
        <f t="shared" ref="KC2:KC31" si="44">IW2*(1-$Z2)</f>
        <v>0</v>
      </c>
      <c r="KF2" t="s">
        <v>112</v>
      </c>
      <c r="KG2" t="s">
        <v>113</v>
      </c>
      <c r="KH2" t="s">
        <v>96</v>
      </c>
      <c r="KI2" t="s">
        <v>271</v>
      </c>
      <c r="KJ2" t="s">
        <v>270</v>
      </c>
      <c r="KK2" t="s">
        <v>97</v>
      </c>
      <c r="KL2" t="s">
        <v>114</v>
      </c>
    </row>
    <row r="3" spans="1:298" x14ac:dyDescent="0.25">
      <c r="D3">
        <v>285</v>
      </c>
      <c r="E3">
        <f>'Input spectra'!B3</f>
        <v>2.81409489558277</v>
      </c>
      <c r="F3">
        <f>'Initial absorption'!J3</f>
        <v>0.93077078979525363</v>
      </c>
      <c r="G3">
        <f>'Input spectra'!C3</f>
        <v>0</v>
      </c>
      <c r="H3">
        <f t="shared" ref="H3:H66" si="45">G3/SUM($G$2:$G$182)</f>
        <v>0</v>
      </c>
      <c r="I3">
        <f>'Input spectra'!D3</f>
        <v>2.04486875818804</v>
      </c>
      <c r="J3">
        <f>'Initial absorption'!P3</f>
        <v>0.92431176173333807</v>
      </c>
      <c r="K3">
        <f>'Input spectra'!E3</f>
        <v>0</v>
      </c>
      <c r="L3">
        <f t="shared" ref="L3:L66" si="46">K3/SUM($K$2:$K$182)</f>
        <v>0</v>
      </c>
      <c r="M3">
        <f>'Input spectra'!F3</f>
        <v>6.1833668394879603E-2</v>
      </c>
      <c r="N3">
        <f>'Initial absorption'!V3</f>
        <v>0.12869969378039861</v>
      </c>
      <c r="O3">
        <f>'Input spectra'!G3</f>
        <v>0</v>
      </c>
      <c r="P3">
        <f t="shared" ref="P3:P66" si="47">O3/SUM($O$2:$O$182)</f>
        <v>0</v>
      </c>
      <c r="R3">
        <f>'Reaching edge prob after ems 1'!$EZ4</f>
        <v>2.9346640191669719E-2</v>
      </c>
      <c r="S3">
        <f>'Reaching edge prob after ems 2'!$EZ4</f>
        <v>3.075376400294861E-2</v>
      </c>
      <c r="T3">
        <f>'Reaching edge prob after ems 3'!EZ4</f>
        <v>0.20848331532122702</v>
      </c>
      <c r="U3">
        <f>1-EXP(-'Reaching edge prob after ems 1'!FC4*_k_in_ec_correction*($E3*_c1+'Input spectra'!Y3))</f>
        <v>0.53316240116072056</v>
      </c>
      <c r="V3">
        <f>1-EXP(-(_t-'Reaching edge prob after ems 1'!FC4)*_k_in_ec_correction*($E3*_c1+'Input spectra'!Y3))</f>
        <v>0.99727813617806249</v>
      </c>
      <c r="W3">
        <f>1-EXP(-'Reaching edge prob after ems 2'!FC4*_k_in_ec_correction*($I3*_c2+'Input spectra'!Y3))</f>
        <v>0.5323418816594967</v>
      </c>
      <c r="X3">
        <f>1-EXP(-(_t-'Reaching edge prob after ems 2'!FC4)*_k_in_ec_correction*($I3*_c2+'Input spectra'!Y3))</f>
        <v>0.99520003862164963</v>
      </c>
      <c r="Y3">
        <f>1-EXP(-'Reaching edge prob after ems 3'!FC4*_k_in_ec_correction*($M3*_c3+'Input spectra'!Y3))</f>
        <v>0.20815834593080751</v>
      </c>
      <c r="Z3">
        <f>1-EXP(-(_t-'Reaching edge prob after ems 3'!FC4)*_k_in_ec_correction*($M3*_c3+'Input spectra'!Y3))</f>
        <v>0.25653181458191898</v>
      </c>
      <c r="AA3" s="20" t="s">
        <v>128</v>
      </c>
      <c r="AB3" s="7">
        <f>A2*_QY1</f>
        <v>2.547791918259373E+20</v>
      </c>
      <c r="AD3" s="7">
        <f t="shared" ref="AD3:AD33" si="48">AB$3*$H3*_ec_loss/2</f>
        <v>0</v>
      </c>
      <c r="AE3" s="7">
        <f t="shared" si="0"/>
        <v>0</v>
      </c>
      <c r="AF3" s="7">
        <f t="shared" si="1"/>
        <v>0</v>
      </c>
      <c r="AG3" s="7">
        <f t="shared" ref="AG3:AG66" si="49">AF3*$R3</f>
        <v>0</v>
      </c>
      <c r="AH3" s="7"/>
      <c r="AI3" s="7">
        <f t="shared" ref="AI3:AI33" si="50">AB$4*$L3*_ec_loss/2</f>
        <v>0</v>
      </c>
      <c r="AJ3" s="7">
        <f t="shared" ref="AJ3:AJ33" si="51">AB$4*$L3*_ec_loss/2</f>
        <v>0</v>
      </c>
      <c r="AK3" s="7">
        <f t="shared" si="2"/>
        <v>0</v>
      </c>
      <c r="AL3" s="7">
        <f t="shared" ref="AL3:AL66" si="52">AK3*$S3</f>
        <v>0</v>
      </c>
      <c r="AN3">
        <f t="shared" si="3"/>
        <v>0</v>
      </c>
      <c r="AO3">
        <f t="shared" si="4"/>
        <v>0</v>
      </c>
      <c r="AP3">
        <f t="shared" si="5"/>
        <v>0</v>
      </c>
      <c r="AQ3">
        <f>AP3*$T3</f>
        <v>0</v>
      </c>
      <c r="AR3" s="7"/>
      <c r="AS3" s="7">
        <f>AD3*$U3*$F3</f>
        <v>0</v>
      </c>
      <c r="AT3" s="7">
        <f>AE3*$V3*$F3</f>
        <v>0</v>
      </c>
      <c r="AU3" s="7">
        <f t="shared" si="6"/>
        <v>0</v>
      </c>
      <c r="AV3" s="7"/>
      <c r="AW3" s="7">
        <f t="shared" ref="AW3:AW66" si="53">(1 - $W3)*AI3</f>
        <v>0</v>
      </c>
      <c r="AX3" s="7">
        <f>'Initial absorption'!$H3*AW3*$F3</f>
        <v>0</v>
      </c>
      <c r="AY3" s="7">
        <f>AE3*(1-$V3)</f>
        <v>0</v>
      </c>
      <c r="AZ3" s="7">
        <f>'Initial absorption'!$N3*AY3*$J3</f>
        <v>0</v>
      </c>
      <c r="BA3" s="7"/>
      <c r="BB3">
        <f t="shared" ref="BB3:BB66" si="54">AI3*$W3*$J3</f>
        <v>0</v>
      </c>
      <c r="BC3" s="7">
        <f>AJ3*$X3*$J3</f>
        <v>0</v>
      </c>
      <c r="BD3">
        <f t="shared" ref="BD3:BD66" si="55">AK3*(1-$S3)*$J3</f>
        <v>0</v>
      </c>
      <c r="BE3" s="7"/>
      <c r="BF3">
        <f t="shared" ref="BF3:BF16" si="56">AN3*$Y3*$N3</f>
        <v>0</v>
      </c>
      <c r="BG3">
        <f>AO3*$Z3*$N3</f>
        <v>0</v>
      </c>
      <c r="BH3">
        <f t="shared" ref="BH3:BH66" si="57">AP3*(1-$T3)*$N3</f>
        <v>0</v>
      </c>
      <c r="BI3" s="7"/>
      <c r="BJ3">
        <f>(1 - 'Initial absorption'!$N3)*AY3</f>
        <v>0</v>
      </c>
      <c r="BK3" s="7">
        <f t="shared" si="7"/>
        <v>0</v>
      </c>
      <c r="BL3">
        <f>'Initial absorption'!$T3*(BJ3+BK3)*$N3</f>
        <v>0</v>
      </c>
      <c r="BM3" s="7"/>
      <c r="BN3">
        <f t="shared" ref="BN3:BN66" si="58">(1 - $Y3)*AN3</f>
        <v>0</v>
      </c>
      <c r="BO3">
        <f>'Initial absorption'!$N3*BN3*$J3</f>
        <v>0</v>
      </c>
      <c r="BQ3">
        <f>(1-'Initial absorption'!$N3)*BN3</f>
        <v>0</v>
      </c>
      <c r="BR3">
        <f>'Initial absorption'!$H3*BQ3*$F3</f>
        <v>0</v>
      </c>
      <c r="BS3" s="7"/>
      <c r="BT3" s="7">
        <f>(1 - 'Initial absorption'!$T3)*(BJ3+BK3)</f>
        <v>0</v>
      </c>
      <c r="BU3">
        <f t="shared" si="8"/>
        <v>0</v>
      </c>
      <c r="BV3" s="7"/>
      <c r="BW3" t="s">
        <v>92</v>
      </c>
      <c r="BX3" s="7">
        <f>SUM(AS2:AS246)</f>
        <v>2.2657206414742152E+18</v>
      </c>
      <c r="BY3" s="7">
        <f>SUM(AT2:AT246)</f>
        <v>2.5049019341038116E+18</v>
      </c>
      <c r="BZ3" s="7">
        <f>SUM(AU2:AU246)</f>
        <v>7.9337813774665892E+19</v>
      </c>
      <c r="CA3" s="7">
        <f>SUM(AX2:AX246)</f>
        <v>1.1174534543165996E+18</v>
      </c>
      <c r="CB3" s="7">
        <f>SUM(BR2:BR246)</f>
        <v>2.1436134470134045E+17</v>
      </c>
      <c r="CC3" s="7">
        <f>SUM(BX3:CB3)</f>
        <v>8.5440251149261849E+19</v>
      </c>
      <c r="CD3" s="7">
        <f>CC3*_QY1</f>
        <v>8.2022641103291367E+19</v>
      </c>
      <c r="CF3" s="7">
        <f t="shared" ref="CF3:CF6" si="59">CD$3*$H3*_ec_loss/2</f>
        <v>0</v>
      </c>
      <c r="CG3" s="7">
        <f t="shared" si="9"/>
        <v>0</v>
      </c>
      <c r="CH3" s="7">
        <f t="shared" si="10"/>
        <v>0</v>
      </c>
      <c r="CI3" s="7">
        <f t="shared" ref="CI3:CI66" si="60">CH3*$R3</f>
        <v>0</v>
      </c>
      <c r="CJ3" s="7"/>
      <c r="CK3" s="7">
        <f t="shared" ref="CK3:CK66" si="61">CD$4*$L3*_ec_loss/2</f>
        <v>0</v>
      </c>
      <c r="CL3" s="7">
        <f t="shared" ref="CL3:CL31" si="62">CD$4*$L3*_ec_loss/2</f>
        <v>0</v>
      </c>
      <c r="CM3" s="7">
        <f t="shared" si="11"/>
        <v>0</v>
      </c>
      <c r="CN3" s="7">
        <f t="shared" ref="CN3:CN66" si="63">CM3*$S3</f>
        <v>0</v>
      </c>
      <c r="CP3">
        <f t="shared" si="12"/>
        <v>0</v>
      </c>
      <c r="CQ3">
        <f t="shared" si="13"/>
        <v>0</v>
      </c>
      <c r="CR3">
        <f t="shared" si="14"/>
        <v>0</v>
      </c>
      <c r="CS3">
        <f>CR3*$T3</f>
        <v>0</v>
      </c>
      <c r="CT3" s="7"/>
      <c r="CU3" s="7">
        <f>CF3*$U3*$F3</f>
        <v>0</v>
      </c>
      <c r="CV3" s="7">
        <f>CG3*$V3*$F3</f>
        <v>0</v>
      </c>
      <c r="CW3" s="7">
        <f t="shared" si="15"/>
        <v>0</v>
      </c>
      <c r="CX3" s="7"/>
      <c r="CY3" s="7">
        <f t="shared" ref="CY3:CY31" si="64">(1 - $W3)*CK3</f>
        <v>0</v>
      </c>
      <c r="CZ3" s="7">
        <f>'Initial absorption'!$H3*CY3*$F3</f>
        <v>0</v>
      </c>
      <c r="DA3" s="7">
        <f>CG3*(1-$V3)</f>
        <v>0</v>
      </c>
      <c r="DB3" s="7">
        <f>'Initial absorption'!$N3*DA3*$J3</f>
        <v>0</v>
      </c>
      <c r="DC3" s="7"/>
      <c r="DD3">
        <f t="shared" ref="DD3:DD31" si="65">CK3*$W3*$J3</f>
        <v>0</v>
      </c>
      <c r="DE3" s="7">
        <f>CL3*$X3*$J3</f>
        <v>0</v>
      </c>
      <c r="DF3">
        <f t="shared" ref="DF3:DF66" si="66">CM3*(1-$S3)*$J3</f>
        <v>0</v>
      </c>
      <c r="DG3" s="7"/>
      <c r="DH3">
        <f t="shared" ref="DH3:DH66" si="67">CP3*$Y3*$N3</f>
        <v>0</v>
      </c>
      <c r="DI3">
        <f>CQ3*$Z3*$N3</f>
        <v>0</v>
      </c>
      <c r="DJ3">
        <f t="shared" ref="DJ3" si="68">CR3*(1-$T3)*$N3</f>
        <v>0</v>
      </c>
      <c r="DK3" s="7"/>
      <c r="DL3">
        <f>(1 - 'Initial absorption'!$N3)*DA3</f>
        <v>0</v>
      </c>
      <c r="DM3" s="7">
        <f t="shared" si="16"/>
        <v>0</v>
      </c>
      <c r="DN3">
        <f>'Initial absorption'!$T3*(DL3+DM3)*$N3</f>
        <v>0</v>
      </c>
      <c r="DO3" s="7"/>
      <c r="DP3">
        <f t="shared" ref="DP3:DP31" si="69">(1 - $Y3)*CP3</f>
        <v>0</v>
      </c>
      <c r="DQ3">
        <f>'Initial absorption'!$N3*DP3*$J3</f>
        <v>0</v>
      </c>
      <c r="DS3">
        <f>(1-'Initial absorption'!$N3)*DP3</f>
        <v>0</v>
      </c>
      <c r="DT3">
        <f>'Initial absorption'!$H3*DS3*$F3</f>
        <v>0</v>
      </c>
      <c r="DU3" s="7"/>
      <c r="DV3" s="7">
        <f>(1 - 'Initial absorption'!$T3)*(DL3+DM3)</f>
        <v>0</v>
      </c>
      <c r="DW3">
        <f t="shared" si="17"/>
        <v>0</v>
      </c>
      <c r="DX3" s="7"/>
      <c r="DY3" t="s">
        <v>92</v>
      </c>
      <c r="DZ3" s="7">
        <f>SUM(CU2:CU246)</f>
        <v>7.2941746020971379E+17</v>
      </c>
      <c r="EA3" s="7">
        <f>SUM(CV2:CV246)</f>
        <v>8.0641857314746765E+17</v>
      </c>
      <c r="EB3" s="7">
        <f>SUM(CW2:CW246)</f>
        <v>2.554171311448796E+19</v>
      </c>
      <c r="EC3" s="7">
        <f>SUM(CZ2:CZ246)</f>
        <v>2.875177334312663E+17</v>
      </c>
      <c r="ED3" s="7">
        <f>SUM(DT2:DT246)</f>
        <v>5.4520583796036576E+16</v>
      </c>
      <c r="EE3" s="7">
        <f>SUM(DZ3:ED3)</f>
        <v>2.7419587465072443E+19</v>
      </c>
      <c r="EF3" s="7">
        <f>EE3*_QY1</f>
        <v>2.6322803966469546E+19</v>
      </c>
      <c r="EH3" s="7">
        <f t="shared" ref="EH3:EH6" si="70">EF$3*$H3*_ec_loss/2</f>
        <v>0</v>
      </c>
      <c r="EI3" s="7">
        <f t="shared" si="18"/>
        <v>0</v>
      </c>
      <c r="EJ3" s="7">
        <f t="shared" si="19"/>
        <v>0</v>
      </c>
      <c r="EK3" s="7">
        <f t="shared" ref="EK3:EK66" si="71">EJ3*$R3</f>
        <v>0</v>
      </c>
      <c r="EL3" s="7"/>
      <c r="EM3" s="7">
        <f t="shared" ref="EM3:EM66" si="72">EF$4*$L3*_ec_loss/2</f>
        <v>0</v>
      </c>
      <c r="EN3" s="7">
        <f t="shared" ref="EN3:EN31" si="73">EF$4*$L3*_ec_loss/2</f>
        <v>0</v>
      </c>
      <c r="EO3" s="7">
        <f t="shared" si="20"/>
        <v>0</v>
      </c>
      <c r="EP3" s="7">
        <f t="shared" ref="EP3:EP66" si="74">EO3*$S3</f>
        <v>0</v>
      </c>
      <c r="ER3">
        <f t="shared" si="21"/>
        <v>0</v>
      </c>
      <c r="ES3">
        <f t="shared" si="22"/>
        <v>0</v>
      </c>
      <c r="ET3">
        <f t="shared" si="23"/>
        <v>0</v>
      </c>
      <c r="EU3">
        <f>ET3*$T3</f>
        <v>0</v>
      </c>
      <c r="EV3" s="7"/>
      <c r="EW3" s="7">
        <f>EH3*$U3*$F3</f>
        <v>0</v>
      </c>
      <c r="EX3" s="7">
        <f>EI3*$V3*$F3</f>
        <v>0</v>
      </c>
      <c r="EY3" s="7">
        <f t="shared" si="24"/>
        <v>0</v>
      </c>
      <c r="EZ3" s="7"/>
      <c r="FA3" s="7">
        <f t="shared" ref="FA3:FA31" si="75">(1 - $W3)*EM3</f>
        <v>0</v>
      </c>
      <c r="FB3" s="7">
        <f>'Initial absorption'!$H3*FA3*$F3</f>
        <v>0</v>
      </c>
      <c r="FC3" s="7">
        <f>EI3*(1-$V3)</f>
        <v>0</v>
      </c>
      <c r="FD3" s="7">
        <f>'Initial absorption'!$N3*FC3*$J3</f>
        <v>0</v>
      </c>
      <c r="FE3" s="7"/>
      <c r="FF3">
        <f t="shared" ref="FF3:FF31" si="76">EM3*$W3*$J3</f>
        <v>0</v>
      </c>
      <c r="FG3" s="7">
        <f>EN3*$X3*$J3</f>
        <v>0</v>
      </c>
      <c r="FH3">
        <f t="shared" ref="FH3:FH66" si="77">EO3*(1-$S3)*$J3</f>
        <v>0</v>
      </c>
      <c r="FI3" s="7"/>
      <c r="FJ3">
        <f t="shared" ref="FJ3:FJ66" si="78">ER3*$Y3*$N3</f>
        <v>0</v>
      </c>
      <c r="FK3">
        <f>ES3*$Z3*$N3</f>
        <v>0</v>
      </c>
      <c r="FL3">
        <f t="shared" ref="FL3" si="79">ET3*(1-$T3)*$N3</f>
        <v>0</v>
      </c>
      <c r="FM3" s="7"/>
      <c r="FN3">
        <f>(1 - 'Initial absorption'!$N3)*FC3</f>
        <v>0</v>
      </c>
      <c r="FO3" s="7">
        <f t="shared" si="25"/>
        <v>0</v>
      </c>
      <c r="FP3">
        <f>'Initial absorption'!$T3*(FN3+FO3)*$N3</f>
        <v>0</v>
      </c>
      <c r="FQ3" s="7"/>
      <c r="FR3">
        <f t="shared" ref="FR3:FR31" si="80">(1 - $Y3)*ER3</f>
        <v>0</v>
      </c>
      <c r="FS3">
        <f>'Initial absorption'!$N3*FR3*$J3</f>
        <v>0</v>
      </c>
      <c r="FU3">
        <f>(1-'Initial absorption'!$N3)*FR3</f>
        <v>0</v>
      </c>
      <c r="FV3">
        <f>'Initial absorption'!$H3*FU3*$F3</f>
        <v>0</v>
      </c>
      <c r="FW3" s="7"/>
      <c r="FX3" s="7">
        <f>(1 - 'Initial absorption'!$T3)*(FN3+FO3)</f>
        <v>0</v>
      </c>
      <c r="FY3">
        <f t="shared" si="26"/>
        <v>0</v>
      </c>
      <c r="FZ3" s="7"/>
      <c r="GA3" t="s">
        <v>92</v>
      </c>
      <c r="GB3" s="7">
        <f>SUM(EW2:EW246)</f>
        <v>2.3408552268685642E+17</v>
      </c>
      <c r="GC3" s="7">
        <f>SUM(EX2:EX246)</f>
        <v>2.5879681183576374E+17</v>
      </c>
      <c r="GD3" s="7">
        <f>SUM(EY2:EY246)</f>
        <v>8.19687708463087E+18</v>
      </c>
      <c r="GE3" s="7">
        <f>SUM(FB2:FB246)</f>
        <v>7.4459536167734688E+16</v>
      </c>
      <c r="GF3" s="7">
        <f>SUM(FV2:FV246)</f>
        <v>1.6070282974246706E+16</v>
      </c>
      <c r="GG3" s="7">
        <f>SUM(GB3:GF3)</f>
        <v>8.7802892382954711E+18</v>
      </c>
      <c r="GH3" s="7">
        <f>GG3*_QY1</f>
        <v>8.4290776687636521E+18</v>
      </c>
      <c r="GJ3" s="7">
        <f t="shared" ref="GJ3:GJ6" si="81">GH$3*$H3*_ec_loss/2</f>
        <v>0</v>
      </c>
      <c r="GK3" s="7">
        <f t="shared" si="27"/>
        <v>0</v>
      </c>
      <c r="GL3" s="7">
        <f t="shared" si="28"/>
        <v>0</v>
      </c>
      <c r="GM3" s="7">
        <f t="shared" ref="GM3:GM66" si="82">GL3*$R3</f>
        <v>0</v>
      </c>
      <c r="GN3" s="7"/>
      <c r="GO3" s="7">
        <f t="shared" ref="GO3:GO66" si="83">GH$4*$L3*_ec_loss/2</f>
        <v>0</v>
      </c>
      <c r="GP3" s="7">
        <f t="shared" ref="GP3:GP31" si="84">GH$4*$L3*_ec_loss/2</f>
        <v>0</v>
      </c>
      <c r="GQ3" s="7">
        <f t="shared" si="29"/>
        <v>0</v>
      </c>
      <c r="GR3" s="7">
        <f t="shared" ref="GR3:GR66" si="85">GQ3*$S3</f>
        <v>0</v>
      </c>
      <c r="GT3">
        <f t="shared" si="30"/>
        <v>0</v>
      </c>
      <c r="GU3">
        <f t="shared" si="31"/>
        <v>0</v>
      </c>
      <c r="GV3">
        <f t="shared" si="32"/>
        <v>0</v>
      </c>
      <c r="GW3">
        <f>GV3*$T3</f>
        <v>0</v>
      </c>
      <c r="GX3" s="7"/>
      <c r="GY3" s="7">
        <f>GJ3*$U3*$F3</f>
        <v>0</v>
      </c>
      <c r="GZ3" s="7">
        <f>GK3*$V3*$F3</f>
        <v>0</v>
      </c>
      <c r="HA3" s="7">
        <f t="shared" si="33"/>
        <v>0</v>
      </c>
      <c r="HB3" s="7"/>
      <c r="HC3" s="7">
        <f t="shared" ref="HC3:HC31" si="86">(1 - $W3)*GO3</f>
        <v>0</v>
      </c>
      <c r="HD3" s="7">
        <f>'Initial absorption'!$H3*HC3*$F3</f>
        <v>0</v>
      </c>
      <c r="HE3" s="7">
        <f>GK3*(1-$V3)</f>
        <v>0</v>
      </c>
      <c r="HF3" s="7">
        <f>'Initial absorption'!$N3*HE3*$J3</f>
        <v>0</v>
      </c>
      <c r="HG3" s="7"/>
      <c r="HH3">
        <f t="shared" ref="HH3:HH31" si="87">GO3*$W3*$J3</f>
        <v>0</v>
      </c>
      <c r="HI3" s="7">
        <f>GP3*$X3*$J3</f>
        <v>0</v>
      </c>
      <c r="HJ3">
        <f t="shared" ref="HJ3:HJ66" si="88">GQ3*(1-$S3)*$J3</f>
        <v>0</v>
      </c>
      <c r="HK3" s="7"/>
      <c r="HL3">
        <f t="shared" ref="HL3:HL66" si="89">GT3*$Y3*$N3</f>
        <v>0</v>
      </c>
      <c r="HM3">
        <f>GU3*$Z3*$N3</f>
        <v>0</v>
      </c>
      <c r="HN3">
        <f t="shared" ref="HN3" si="90">GV3*(1-$T3)*$N3</f>
        <v>0</v>
      </c>
      <c r="HO3" s="7"/>
      <c r="HP3">
        <f>(1 - 'Initial absorption'!$N3)*HE3</f>
        <v>0</v>
      </c>
      <c r="HQ3" s="7">
        <f t="shared" si="34"/>
        <v>0</v>
      </c>
      <c r="HR3">
        <f>'Initial absorption'!$T3*(HP3+HQ3)*$N3</f>
        <v>0</v>
      </c>
      <c r="HS3" s="7"/>
      <c r="HT3">
        <f t="shared" ref="HT3:HT31" si="91">(1 - $Y3)*GT3</f>
        <v>0</v>
      </c>
      <c r="HU3">
        <f>'Initial absorption'!$N3*HT3*$J3</f>
        <v>0</v>
      </c>
      <c r="HW3">
        <f>(1-'Initial absorption'!$N3)*HT3</f>
        <v>0</v>
      </c>
      <c r="HX3">
        <f>'Initial absorption'!$H3*HW3*$F3</f>
        <v>0</v>
      </c>
      <c r="HY3" s="7"/>
      <c r="HZ3" s="7">
        <f>(1 - 'Initial absorption'!$T3)*(HP3+HQ3)</f>
        <v>0</v>
      </c>
      <c r="IA3">
        <f t="shared" si="35"/>
        <v>0</v>
      </c>
      <c r="IB3" s="7"/>
      <c r="IC3" t="s">
        <v>92</v>
      </c>
      <c r="ID3" s="7">
        <f>SUM(GY2:GY246)</f>
        <v>7.4958771655711552E+16</v>
      </c>
      <c r="IE3" s="7">
        <f>SUM(GZ2:GZ246)</f>
        <v>8.2871810699604544E+16</v>
      </c>
      <c r="IF3" s="7">
        <f>SUM(HA2:HA246)</f>
        <v>2.6248006738063816E+18</v>
      </c>
      <c r="IG3" s="7">
        <f>SUM(HD2:HD246)</f>
        <v>1.943177674793866E+16</v>
      </c>
      <c r="IH3" s="7">
        <f>SUM(HX2:HX246)</f>
        <v>4970577007317388</v>
      </c>
      <c r="II3" s="7">
        <f>SUM(ID3:IH3)</f>
        <v>2.8070336099169541E+18</v>
      </c>
      <c r="IJ3" s="7">
        <f>II3*_QY1</f>
        <v>2.694752265520276E+18</v>
      </c>
      <c r="IL3" s="7">
        <f t="shared" ref="IL3:IL6" si="92">IJ$3*$H3*_ec_loss/2</f>
        <v>0</v>
      </c>
      <c r="IM3" s="7">
        <f t="shared" si="36"/>
        <v>0</v>
      </c>
      <c r="IN3" s="7">
        <f t="shared" si="37"/>
        <v>0</v>
      </c>
      <c r="IO3" s="7">
        <f t="shared" ref="IO3:IO66" si="93">IN3*$R3</f>
        <v>0</v>
      </c>
      <c r="IP3" s="7"/>
      <c r="IQ3" s="7">
        <f t="shared" ref="IQ3:IQ66" si="94">IJ$4*$L3*_ec_loss/2</f>
        <v>0</v>
      </c>
      <c r="IR3" s="7">
        <f t="shared" ref="IR3:IR31" si="95">IJ$4*$L3*_ec_loss/2</f>
        <v>0</v>
      </c>
      <c r="IS3" s="7">
        <f t="shared" si="38"/>
        <v>0</v>
      </c>
      <c r="IT3" s="7">
        <f t="shared" ref="IT3:IT66" si="96">IS3*$S3</f>
        <v>0</v>
      </c>
      <c r="IV3">
        <f t="shared" si="39"/>
        <v>0</v>
      </c>
      <c r="IW3">
        <f t="shared" si="40"/>
        <v>0</v>
      </c>
      <c r="IX3">
        <f t="shared" si="41"/>
        <v>0</v>
      </c>
      <c r="IY3">
        <f>IX3*$T3</f>
        <v>0</v>
      </c>
      <c r="IZ3" s="7"/>
      <c r="JA3" s="7">
        <f>IL3*$U3*$F3</f>
        <v>0</v>
      </c>
      <c r="JB3" s="7">
        <f>IM3*$V3*$F3</f>
        <v>0</v>
      </c>
      <c r="JC3" s="7">
        <f t="shared" si="42"/>
        <v>0</v>
      </c>
      <c r="JD3" s="7"/>
      <c r="JE3" s="7">
        <f t="shared" ref="JE3:JE31" si="97">(1 - $W3)*IQ3</f>
        <v>0</v>
      </c>
      <c r="JF3" s="7">
        <f>'Initial absorption'!$H3*JE3*$F3</f>
        <v>0</v>
      </c>
      <c r="JG3" s="7">
        <f>IM3*(1-$V3)</f>
        <v>0</v>
      </c>
      <c r="JH3" s="7">
        <f>'Initial absorption'!$N3*JG3*$J3</f>
        <v>0</v>
      </c>
      <c r="JI3" s="7"/>
      <c r="JJ3">
        <f t="shared" ref="JJ3:JJ31" si="98">IQ3*$W3*$J3</f>
        <v>0</v>
      </c>
      <c r="JK3" s="7">
        <f>IR3*$X3*$J3</f>
        <v>0</v>
      </c>
      <c r="JL3">
        <f t="shared" ref="JL3:JL66" si="99">IS3*(1-$S3)*$J3</f>
        <v>0</v>
      </c>
      <c r="JM3" s="7"/>
      <c r="JN3">
        <f t="shared" ref="JN3:JN66" si="100">IV3*$Y3*$N3</f>
        <v>0</v>
      </c>
      <c r="JO3">
        <f>IW3*$Z3*$N3</f>
        <v>0</v>
      </c>
      <c r="JP3">
        <f t="shared" ref="JP3" si="101">IX3*(1-$T3)*$N3</f>
        <v>0</v>
      </c>
      <c r="JQ3" s="7"/>
      <c r="JR3">
        <f>(1 - 'Initial absorption'!$N3)*JG3</f>
        <v>0</v>
      </c>
      <c r="JS3" s="7">
        <f t="shared" si="43"/>
        <v>0</v>
      </c>
      <c r="JT3">
        <f>'Initial absorption'!$T3*(JR3+JS3)*$N3</f>
        <v>0</v>
      </c>
      <c r="JU3" s="7"/>
      <c r="JV3">
        <f t="shared" ref="JV3:JV31" si="102">(1 - $Y3)*IV3</f>
        <v>0</v>
      </c>
      <c r="JW3">
        <f>'Initial absorption'!$N3*JV3*$J3</f>
        <v>0</v>
      </c>
      <c r="JY3">
        <f>(1-'Initial absorption'!$N3)*JV3</f>
        <v>0</v>
      </c>
      <c r="JZ3">
        <f>'Initial absorption'!$H3*JY3*$F3</f>
        <v>0</v>
      </c>
      <c r="KA3" s="7"/>
      <c r="KB3" s="7">
        <f>(1 - 'Initial absorption'!$T3)*(JR3+JS3)</f>
        <v>0</v>
      </c>
      <c r="KC3">
        <f t="shared" si="44"/>
        <v>0</v>
      </c>
      <c r="KD3" s="7"/>
      <c r="KE3" t="s">
        <v>92</v>
      </c>
      <c r="KF3" s="7">
        <f>SUM(JA2:JA246)</f>
        <v>2.3964107068131184E+16</v>
      </c>
      <c r="KG3" s="7">
        <f>SUM(JB2:JB246)</f>
        <v>2.6493883246336548E+16</v>
      </c>
      <c r="KH3" s="7">
        <f>SUM(JC2:JC246)</f>
        <v>8.3914134383772557E+17</v>
      </c>
      <c r="KI3" s="7">
        <f>SUM(JF2:JF246)</f>
        <v>5116775665217437</v>
      </c>
      <c r="KJ3" s="7">
        <f>SUM(JZ2:JZ246)</f>
        <v>1560237012739157.5</v>
      </c>
      <c r="KK3" s="7">
        <f>SUM(KF3:KJ3)</f>
        <v>8.9627634683014989E+17</v>
      </c>
      <c r="KL3" s="7">
        <f>KK3*_QY1</f>
        <v>8.6042529295694387E+17</v>
      </c>
    </row>
    <row r="4" spans="1:298" x14ac:dyDescent="0.25">
      <c r="D4">
        <v>290</v>
      </c>
      <c r="E4">
        <f>'Input spectra'!B4</f>
        <v>2.7374047056542099</v>
      </c>
      <c r="F4">
        <f>'Initial absorption'!J4</f>
        <v>0.93985236085562862</v>
      </c>
      <c r="G4">
        <f>'Input spectra'!C4</f>
        <v>0</v>
      </c>
      <c r="H4">
        <f t="shared" si="45"/>
        <v>0</v>
      </c>
      <c r="I4">
        <f>'Input spectra'!D4</f>
        <v>2.0038221240790701</v>
      </c>
      <c r="J4">
        <f>'Initial absorption'!P4</f>
        <v>0.93463140537947054</v>
      </c>
      <c r="K4">
        <f>'Input spectra'!E4</f>
        <v>0</v>
      </c>
      <c r="L4">
        <f t="shared" si="46"/>
        <v>0</v>
      </c>
      <c r="M4">
        <f>'Input spectra'!F4</f>
        <v>6.5893556237435799E-2</v>
      </c>
      <c r="N4">
        <f>'Initial absorption'!V4</f>
        <v>0.15829736312414336</v>
      </c>
      <c r="O4">
        <f>'Input spectra'!G4</f>
        <v>0</v>
      </c>
      <c r="P4">
        <f t="shared" si="47"/>
        <v>0</v>
      </c>
      <c r="R4">
        <f>'Reaching edge prob after ems 1'!$EZ5</f>
        <v>2.9917289568666211E-2</v>
      </c>
      <c r="S4">
        <f>'Reaching edge prob after ems 2'!$EZ5</f>
        <v>3.128556947655331E-2</v>
      </c>
      <c r="T4">
        <f>'Reaching edge prob after ems 3'!EZ5</f>
        <v>0.23543618134374866</v>
      </c>
      <c r="U4">
        <f>1-EXP(-'Reaching edge prob after ems 1'!FC5*_k_in_ec_correction*($E4*_c1+'Input spectra'!Y4))</f>
        <v>0.53286097931826792</v>
      </c>
      <c r="V4">
        <f>1-EXP(-(_t-'Reaching edge prob after ems 1'!FC5)*_k_in_ec_correction*($E4*_c1+'Input spectra'!Y4))</f>
        <v>0.99652681489166572</v>
      </c>
      <c r="W4">
        <f>1-EXP(-'Reaching edge prob after ems 2'!FC5*_k_in_ec_correction*($I4*_c2+'Input spectra'!Y4))</f>
        <v>0.53196257181454187</v>
      </c>
      <c r="X4">
        <f>1-EXP(-(_t-'Reaching edge prob after ems 2'!FC5)*_k_in_ec_correction*($I4*_c2+'Input spectra'!Y4))</f>
        <v>0.99420950848080147</v>
      </c>
      <c r="Y4">
        <f>1-EXP(-'Reaching edge prob after ems 3'!FC5*_k_in_ec_correction*($M4*_c3+'Input spectra'!Y4))</f>
        <v>0.1860092318842731</v>
      </c>
      <c r="Z4">
        <f>1-EXP(-(_t-'Reaching edge prob after ems 3'!FC5)*_k_in_ec_correction*($M4*_c3+'Input spectra'!Y4))</f>
        <v>0.22371536613239318</v>
      </c>
      <c r="AA4" s="20" t="s">
        <v>129</v>
      </c>
      <c r="AB4" s="7">
        <f>B2*_QY2</f>
        <v>5.6957699755637645E+19</v>
      </c>
      <c r="AD4" s="7">
        <f t="shared" si="48"/>
        <v>0</v>
      </c>
      <c r="AE4" s="7">
        <f t="shared" si="0"/>
        <v>0</v>
      </c>
      <c r="AF4" s="7">
        <f t="shared" si="1"/>
        <v>0</v>
      </c>
      <c r="AG4" s="7">
        <f t="shared" si="49"/>
        <v>0</v>
      </c>
      <c r="AH4" s="7"/>
      <c r="AI4" s="7">
        <f t="shared" si="50"/>
        <v>0</v>
      </c>
      <c r="AJ4" s="7">
        <f t="shared" si="51"/>
        <v>0</v>
      </c>
      <c r="AK4" s="7">
        <f t="shared" si="2"/>
        <v>0</v>
      </c>
      <c r="AL4" s="7">
        <f t="shared" si="52"/>
        <v>0</v>
      </c>
      <c r="AN4">
        <f t="shared" si="3"/>
        <v>0</v>
      </c>
      <c r="AO4">
        <f t="shared" si="4"/>
        <v>0</v>
      </c>
      <c r="AP4">
        <f t="shared" si="5"/>
        <v>0</v>
      </c>
      <c r="AQ4">
        <f t="shared" ref="AQ4:AQ67" si="103">AP4*$T4</f>
        <v>0</v>
      </c>
      <c r="AR4" s="7"/>
      <c r="AS4" s="7">
        <f t="shared" ref="AS4:AS33" si="104">AD4*$U4*$F4</f>
        <v>0</v>
      </c>
      <c r="AT4" s="7">
        <f t="shared" ref="AT4:AT67" si="105">AE4*$V4*$F4</f>
        <v>0</v>
      </c>
      <c r="AU4" s="7">
        <f t="shared" si="6"/>
        <v>0</v>
      </c>
      <c r="AV4" s="7"/>
      <c r="AW4" s="7">
        <f t="shared" si="53"/>
        <v>0</v>
      </c>
      <c r="AX4" s="7">
        <f>'Initial absorption'!$H4*AW4*$F4</f>
        <v>0</v>
      </c>
      <c r="AY4" s="7">
        <f t="shared" ref="AY4:AY67" si="106">AE4*(1-$V4)</f>
        <v>0</v>
      </c>
      <c r="AZ4" s="7">
        <f>'Initial absorption'!$N4*AY4*$J4</f>
        <v>0</v>
      </c>
      <c r="BA4" s="7"/>
      <c r="BB4">
        <f t="shared" si="54"/>
        <v>0</v>
      </c>
      <c r="BC4" s="7">
        <f t="shared" ref="BC4:BC67" si="107">AJ4*$X4*$J4</f>
        <v>0</v>
      </c>
      <c r="BD4">
        <f t="shared" si="55"/>
        <v>0</v>
      </c>
      <c r="BE4" s="7"/>
      <c r="BF4">
        <f t="shared" si="56"/>
        <v>0</v>
      </c>
      <c r="BG4">
        <f t="shared" ref="BG4:BG67" si="108">AO4*$Z4*$N4</f>
        <v>0</v>
      </c>
      <c r="BH4">
        <f>AP4*(1-$T4)*$N4</f>
        <v>0</v>
      </c>
      <c r="BI4" s="7"/>
      <c r="BJ4">
        <f>(1 - 'Initial absorption'!$N4)*AY4</f>
        <v>0</v>
      </c>
      <c r="BK4" s="7">
        <f t="shared" si="7"/>
        <v>0</v>
      </c>
      <c r="BL4">
        <f>'Initial absorption'!$T4*(BJ4+BK4)*$N4</f>
        <v>0</v>
      </c>
      <c r="BM4" s="7"/>
      <c r="BN4">
        <f t="shared" si="58"/>
        <v>0</v>
      </c>
      <c r="BO4">
        <f>'Initial absorption'!$N4*BN4*$J4</f>
        <v>0</v>
      </c>
      <c r="BQ4">
        <f>(1-'Initial absorption'!$N4)*BN4</f>
        <v>0</v>
      </c>
      <c r="BR4">
        <f>'Initial absorption'!$H4*BQ4*$F4</f>
        <v>0</v>
      </c>
      <c r="BS4" s="7"/>
      <c r="BT4">
        <f>(1 - 'Initial absorption'!$T4)*(BJ4+BK4)</f>
        <v>0</v>
      </c>
      <c r="BU4">
        <f t="shared" si="8"/>
        <v>0</v>
      </c>
      <c r="BV4" s="7"/>
      <c r="BW4" t="s">
        <v>93</v>
      </c>
      <c r="BX4" s="7">
        <f>SUM(BB2:BB246)</f>
        <v>5.3482808151409248E+17</v>
      </c>
      <c r="BY4" s="7">
        <f>SUM(BC2:BC246)</f>
        <v>6.5882628500219315E+17</v>
      </c>
      <c r="BZ4" s="7">
        <f>SUM(BD2:BD246)</f>
        <v>1.3081321473250796E+19</v>
      </c>
      <c r="CA4" s="7">
        <f>SUM(AZ2:AZ246)</f>
        <v>3.800853370000535E+17</v>
      </c>
      <c r="CB4" s="7">
        <f>SUM(BO2:BO246)</f>
        <v>0</v>
      </c>
      <c r="CC4" s="7">
        <f>SUM(BX4:CB4)</f>
        <v>1.4655061176767134E+19</v>
      </c>
      <c r="CD4" s="7">
        <f>CC4*_QY2</f>
        <v>1.4655061176767134E+19</v>
      </c>
      <c r="CF4" s="7">
        <f t="shared" si="59"/>
        <v>0</v>
      </c>
      <c r="CG4" s="7">
        <f t="shared" si="9"/>
        <v>0</v>
      </c>
      <c r="CH4" s="7">
        <f t="shared" si="10"/>
        <v>0</v>
      </c>
      <c r="CI4" s="7">
        <f t="shared" si="60"/>
        <v>0</v>
      </c>
      <c r="CJ4" s="7"/>
      <c r="CK4" s="7">
        <f t="shared" si="61"/>
        <v>0</v>
      </c>
      <c r="CL4" s="7">
        <f t="shared" si="62"/>
        <v>0</v>
      </c>
      <c r="CM4" s="7">
        <f t="shared" si="11"/>
        <v>0</v>
      </c>
      <c r="CN4" s="7">
        <f t="shared" si="63"/>
        <v>0</v>
      </c>
      <c r="CP4">
        <f t="shared" si="12"/>
        <v>0</v>
      </c>
      <c r="CQ4">
        <f t="shared" si="13"/>
        <v>0</v>
      </c>
      <c r="CR4">
        <f t="shared" si="14"/>
        <v>0</v>
      </c>
      <c r="CS4">
        <f t="shared" ref="CS4:CS67" si="109">CR4*$T4</f>
        <v>0</v>
      </c>
      <c r="CT4" s="7"/>
      <c r="CU4" s="7">
        <f t="shared" ref="CU4:CU31" si="110">CF4*$U4*$F4</f>
        <v>0</v>
      </c>
      <c r="CV4" s="7">
        <f t="shared" ref="CV4:CV67" si="111">CG4*$V4*$F4</f>
        <v>0</v>
      </c>
      <c r="CW4" s="7">
        <f t="shared" si="15"/>
        <v>0</v>
      </c>
      <c r="CX4" s="7"/>
      <c r="CY4" s="7">
        <f t="shared" si="64"/>
        <v>0</v>
      </c>
      <c r="CZ4" s="7">
        <f>'Initial absorption'!$H4*CY4*$F4</f>
        <v>0</v>
      </c>
      <c r="DA4" s="7">
        <f t="shared" ref="DA4:DA67" si="112">CG4*(1-$V4)</f>
        <v>0</v>
      </c>
      <c r="DB4" s="7">
        <f>'Initial absorption'!$N4*DA4*$J4</f>
        <v>0</v>
      </c>
      <c r="DC4" s="7"/>
      <c r="DD4">
        <f t="shared" si="65"/>
        <v>0</v>
      </c>
      <c r="DE4" s="7">
        <f t="shared" ref="DE4:DE31" si="113">CL4*$X4*$J4</f>
        <v>0</v>
      </c>
      <c r="DF4">
        <f t="shared" si="66"/>
        <v>0</v>
      </c>
      <c r="DG4" s="7"/>
      <c r="DH4">
        <f t="shared" si="67"/>
        <v>0</v>
      </c>
      <c r="DI4">
        <f t="shared" ref="DI4:DI67" si="114">CQ4*$Z4*$N4</f>
        <v>0</v>
      </c>
      <c r="DJ4">
        <f>CR4*(1-$T4)*$N4</f>
        <v>0</v>
      </c>
      <c r="DK4" s="7"/>
      <c r="DL4">
        <f>(1 - 'Initial absorption'!$N4)*DA4</f>
        <v>0</v>
      </c>
      <c r="DM4" s="7">
        <f t="shared" si="16"/>
        <v>0</v>
      </c>
      <c r="DN4">
        <f>'Initial absorption'!$T4*(DL4+DM4)*$N4</f>
        <v>0</v>
      </c>
      <c r="DO4" s="7"/>
      <c r="DP4">
        <f t="shared" si="69"/>
        <v>0</v>
      </c>
      <c r="DQ4">
        <f>'Initial absorption'!$N4*DP4*$J4</f>
        <v>0</v>
      </c>
      <c r="DS4">
        <f>(1-'Initial absorption'!$N4)*DP4</f>
        <v>0</v>
      </c>
      <c r="DT4">
        <f>'Initial absorption'!$H4*DS4*$F4</f>
        <v>0</v>
      </c>
      <c r="DU4" s="7"/>
      <c r="DV4">
        <f>(1 - 'Initial absorption'!$T4)*(DL4+DM4)</f>
        <v>0</v>
      </c>
      <c r="DW4">
        <f t="shared" si="17"/>
        <v>0</v>
      </c>
      <c r="DX4" s="7"/>
      <c r="DY4" t="s">
        <v>93</v>
      </c>
      <c r="DZ4" s="7">
        <f>SUM(DD2:DD246)</f>
        <v>1.3760981021475029E+17</v>
      </c>
      <c r="EA4" s="7">
        <f>SUM(DE2:DE246)</f>
        <v>1.6951421059825542E+17</v>
      </c>
      <c r="EB4" s="7">
        <f>SUM(DF2:DF246)</f>
        <v>3.3657884234426598E+18</v>
      </c>
      <c r="EC4" s="7">
        <f>SUM(DB2:DB246)</f>
        <v>1.2236322347186736E+17</v>
      </c>
      <c r="ED4" s="7">
        <f>SUM(DQ2:DQ246)</f>
        <v>0</v>
      </c>
      <c r="EE4" s="7">
        <f>SUM(DZ4:ED4)</f>
        <v>3.7952756677275331E+18</v>
      </c>
      <c r="EF4" s="7">
        <f>EE4*_QY2</f>
        <v>3.7952756677275331E+18</v>
      </c>
      <c r="EH4" s="7">
        <f t="shared" si="70"/>
        <v>0</v>
      </c>
      <c r="EI4" s="7">
        <f t="shared" si="18"/>
        <v>0</v>
      </c>
      <c r="EJ4" s="7">
        <f t="shared" si="19"/>
        <v>0</v>
      </c>
      <c r="EK4" s="7">
        <f t="shared" si="71"/>
        <v>0</v>
      </c>
      <c r="EL4" s="7"/>
      <c r="EM4" s="7">
        <f t="shared" si="72"/>
        <v>0</v>
      </c>
      <c r="EN4" s="7">
        <f t="shared" si="73"/>
        <v>0</v>
      </c>
      <c r="EO4" s="7">
        <f t="shared" si="20"/>
        <v>0</v>
      </c>
      <c r="EP4" s="7">
        <f t="shared" si="74"/>
        <v>0</v>
      </c>
      <c r="ER4">
        <f t="shared" si="21"/>
        <v>0</v>
      </c>
      <c r="ES4">
        <f t="shared" si="22"/>
        <v>0</v>
      </c>
      <c r="ET4">
        <f t="shared" si="23"/>
        <v>0</v>
      </c>
      <c r="EU4">
        <f t="shared" ref="EU4:EU67" si="115">ET4*$T4</f>
        <v>0</v>
      </c>
      <c r="EV4" s="7"/>
      <c r="EW4" s="7">
        <f t="shared" ref="EW4:EW31" si="116">EH4*$U4*$F4</f>
        <v>0</v>
      </c>
      <c r="EX4" s="7">
        <f t="shared" ref="EX4:EX67" si="117">EI4*$V4*$F4</f>
        <v>0</v>
      </c>
      <c r="EY4" s="7">
        <f t="shared" si="24"/>
        <v>0</v>
      </c>
      <c r="EZ4" s="7"/>
      <c r="FA4" s="7">
        <f t="shared" si="75"/>
        <v>0</v>
      </c>
      <c r="FB4" s="7">
        <f>'Initial absorption'!$H4*FA4*$F4</f>
        <v>0</v>
      </c>
      <c r="FC4" s="7">
        <f t="shared" ref="FC4:FC67" si="118">EI4*(1-$V4)</f>
        <v>0</v>
      </c>
      <c r="FD4" s="7">
        <f>'Initial absorption'!$N4*FC4*$J4</f>
        <v>0</v>
      </c>
      <c r="FE4" s="7"/>
      <c r="FF4">
        <f t="shared" si="76"/>
        <v>0</v>
      </c>
      <c r="FG4" s="7">
        <f t="shared" ref="FG4:FG31" si="119">EN4*$X4*$J4</f>
        <v>0</v>
      </c>
      <c r="FH4">
        <f t="shared" si="77"/>
        <v>0</v>
      </c>
      <c r="FI4" s="7"/>
      <c r="FJ4">
        <f t="shared" si="78"/>
        <v>0</v>
      </c>
      <c r="FK4">
        <f t="shared" ref="FK4:FK67" si="120">ES4*$Z4*$N4</f>
        <v>0</v>
      </c>
      <c r="FL4">
        <f>ET4*(1-$T4)*$N4</f>
        <v>0</v>
      </c>
      <c r="FM4" s="7"/>
      <c r="FN4">
        <f>(1 - 'Initial absorption'!$N4)*FC4</f>
        <v>0</v>
      </c>
      <c r="FO4" s="7">
        <f t="shared" si="25"/>
        <v>0</v>
      </c>
      <c r="FP4">
        <f>'Initial absorption'!$T4*(FN4+FO4)*$N4</f>
        <v>0</v>
      </c>
      <c r="FQ4" s="7"/>
      <c r="FR4">
        <f t="shared" si="80"/>
        <v>0</v>
      </c>
      <c r="FS4">
        <f>'Initial absorption'!$N4*FR4*$J4</f>
        <v>0</v>
      </c>
      <c r="FU4">
        <f>(1-'Initial absorption'!$N4)*FR4</f>
        <v>0</v>
      </c>
      <c r="FV4">
        <f>'Initial absorption'!$H4*FU4*$F4</f>
        <v>0</v>
      </c>
      <c r="FW4" s="7"/>
      <c r="FX4">
        <f>(1 - 'Initial absorption'!$T4)*(FN4+FO4)</f>
        <v>0</v>
      </c>
      <c r="FY4">
        <f t="shared" si="26"/>
        <v>0</v>
      </c>
      <c r="FZ4" s="7"/>
      <c r="GA4" t="s">
        <v>93</v>
      </c>
      <c r="GB4" s="7">
        <f>SUM(FF2:FF246)</f>
        <v>3.5637324064986004E+16</v>
      </c>
      <c r="GC4" s="7">
        <f>SUM(FG2:FG246)</f>
        <v>4.3899725225133552E+16</v>
      </c>
      <c r="GD4" s="7">
        <f>SUM(FH2:FH246)</f>
        <v>8.7165073909496077E+17</v>
      </c>
      <c r="GE4" s="7">
        <f>SUM(FD2:FD246)</f>
        <v>3.926895185073504E+16</v>
      </c>
      <c r="GF4" s="7">
        <f>SUM(FS2:FS246)</f>
        <v>0</v>
      </c>
      <c r="GG4" s="7">
        <f>SUM(GB4:GF4)</f>
        <v>9.9045674023581542E+17</v>
      </c>
      <c r="GH4" s="7">
        <f>GG4*_QY2</f>
        <v>9.9045674023581542E+17</v>
      </c>
      <c r="GJ4" s="7">
        <f t="shared" si="81"/>
        <v>0</v>
      </c>
      <c r="GK4" s="7">
        <f t="shared" si="27"/>
        <v>0</v>
      </c>
      <c r="GL4" s="7">
        <f t="shared" si="28"/>
        <v>0</v>
      </c>
      <c r="GM4" s="7">
        <f t="shared" si="82"/>
        <v>0</v>
      </c>
      <c r="GN4" s="7"/>
      <c r="GO4" s="7">
        <f t="shared" si="83"/>
        <v>0</v>
      </c>
      <c r="GP4" s="7">
        <f t="shared" si="84"/>
        <v>0</v>
      </c>
      <c r="GQ4" s="7">
        <f t="shared" si="29"/>
        <v>0</v>
      </c>
      <c r="GR4" s="7">
        <f t="shared" si="85"/>
        <v>0</v>
      </c>
      <c r="GT4">
        <f t="shared" si="30"/>
        <v>0</v>
      </c>
      <c r="GU4">
        <f t="shared" si="31"/>
        <v>0</v>
      </c>
      <c r="GV4">
        <f t="shared" si="32"/>
        <v>0</v>
      </c>
      <c r="GW4">
        <f t="shared" ref="GW4:GW67" si="121">GV4*$T4</f>
        <v>0</v>
      </c>
      <c r="GX4" s="7"/>
      <c r="GY4" s="7">
        <f t="shared" ref="GY4:GY31" si="122">GJ4*$U4*$F4</f>
        <v>0</v>
      </c>
      <c r="GZ4" s="7">
        <f t="shared" ref="GZ4:GZ67" si="123">GK4*$V4*$F4</f>
        <v>0</v>
      </c>
      <c r="HA4" s="7">
        <f t="shared" si="33"/>
        <v>0</v>
      </c>
      <c r="HB4" s="7"/>
      <c r="HC4" s="7">
        <f t="shared" si="86"/>
        <v>0</v>
      </c>
      <c r="HD4" s="7">
        <f>'Initial absorption'!$H4*HC4*$F4</f>
        <v>0</v>
      </c>
      <c r="HE4" s="7">
        <f t="shared" ref="HE4:HE67" si="124">GK4*(1-$V4)</f>
        <v>0</v>
      </c>
      <c r="HF4" s="7">
        <f>'Initial absorption'!$N4*HE4*$J4</f>
        <v>0</v>
      </c>
      <c r="HG4" s="7"/>
      <c r="HH4">
        <f t="shared" si="87"/>
        <v>0</v>
      </c>
      <c r="HI4" s="7">
        <f t="shared" ref="HI4:HI31" si="125">GP4*$X4*$J4</f>
        <v>0</v>
      </c>
      <c r="HJ4">
        <f t="shared" si="88"/>
        <v>0</v>
      </c>
      <c r="HK4" s="7"/>
      <c r="HL4">
        <f t="shared" si="89"/>
        <v>0</v>
      </c>
      <c r="HM4">
        <f t="shared" ref="HM4:HM67" si="126">GU4*$Z4*$N4</f>
        <v>0</v>
      </c>
      <c r="HN4">
        <f>GV4*(1-$T4)*$N4</f>
        <v>0</v>
      </c>
      <c r="HO4" s="7"/>
      <c r="HP4">
        <f>(1 - 'Initial absorption'!$N4)*HE4</f>
        <v>0</v>
      </c>
      <c r="HQ4" s="7">
        <f t="shared" si="34"/>
        <v>0</v>
      </c>
      <c r="HR4">
        <f>'Initial absorption'!$T4*(HP4+HQ4)*$N4</f>
        <v>0</v>
      </c>
      <c r="HS4" s="7"/>
      <c r="HT4">
        <f t="shared" si="91"/>
        <v>0</v>
      </c>
      <c r="HU4">
        <f>'Initial absorption'!$N4*HT4*$J4</f>
        <v>0</v>
      </c>
      <c r="HW4">
        <f>(1-'Initial absorption'!$N4)*HT4</f>
        <v>0</v>
      </c>
      <c r="HX4">
        <f>'Initial absorption'!$H4*HW4*$F4</f>
        <v>0</v>
      </c>
      <c r="HY4" s="7"/>
      <c r="HZ4">
        <f>(1 - 'Initial absorption'!$T4)*(HP4+HQ4)</f>
        <v>0</v>
      </c>
      <c r="IA4">
        <f t="shared" si="35"/>
        <v>0</v>
      </c>
      <c r="IB4" s="7"/>
      <c r="IC4" t="s">
        <v>93</v>
      </c>
      <c r="ID4" s="7">
        <f>SUM(HH2:HH246)</f>
        <v>9300306727196992</v>
      </c>
      <c r="IE4" s="7">
        <f>SUM(HI2:HI246)</f>
        <v>1.1456553502414864E+16</v>
      </c>
      <c r="IF4" s="7">
        <f>SUM(HJ2:HJ246)</f>
        <v>2.2747553149019734E+17</v>
      </c>
      <c r="IG4" s="7">
        <f>SUM(HF2:HF246)</f>
        <v>1.25746879223969E+16</v>
      </c>
      <c r="IH4" s="7">
        <f>SUM(HU2:HU246)</f>
        <v>0</v>
      </c>
      <c r="II4" s="7">
        <f>SUM(ID4:IH4)</f>
        <v>2.6080707964220611E+17</v>
      </c>
      <c r="IJ4" s="7">
        <f>II4*_QY2</f>
        <v>2.6080707964220611E+17</v>
      </c>
      <c r="IL4" s="7">
        <f t="shared" si="92"/>
        <v>0</v>
      </c>
      <c r="IM4" s="7">
        <f t="shared" si="36"/>
        <v>0</v>
      </c>
      <c r="IN4" s="7">
        <f t="shared" si="37"/>
        <v>0</v>
      </c>
      <c r="IO4" s="7">
        <f t="shared" si="93"/>
        <v>0</v>
      </c>
      <c r="IP4" s="7"/>
      <c r="IQ4" s="7">
        <f t="shared" si="94"/>
        <v>0</v>
      </c>
      <c r="IR4" s="7">
        <f t="shared" si="95"/>
        <v>0</v>
      </c>
      <c r="IS4" s="7">
        <f t="shared" si="38"/>
        <v>0</v>
      </c>
      <c r="IT4" s="7">
        <f t="shared" si="96"/>
        <v>0</v>
      </c>
      <c r="IV4">
        <f t="shared" si="39"/>
        <v>0</v>
      </c>
      <c r="IW4">
        <f t="shared" si="40"/>
        <v>0</v>
      </c>
      <c r="IX4">
        <f t="shared" si="41"/>
        <v>0</v>
      </c>
      <c r="IY4">
        <f t="shared" ref="IY4:IY67" si="127">IX4*$T4</f>
        <v>0</v>
      </c>
      <c r="IZ4" s="7"/>
      <c r="JA4" s="7">
        <f t="shared" ref="JA4:JA31" si="128">IL4*$U4*$F4</f>
        <v>0</v>
      </c>
      <c r="JB4" s="7">
        <f t="shared" ref="JB4:JB67" si="129">IM4*$V4*$F4</f>
        <v>0</v>
      </c>
      <c r="JC4" s="7">
        <f t="shared" si="42"/>
        <v>0</v>
      </c>
      <c r="JD4" s="7"/>
      <c r="JE4" s="7">
        <f t="shared" si="97"/>
        <v>0</v>
      </c>
      <c r="JF4" s="7">
        <f>'Initial absorption'!$H4*JE4*$F4</f>
        <v>0</v>
      </c>
      <c r="JG4" s="7">
        <f t="shared" ref="JG4:JG67" si="130">IM4*(1-$V4)</f>
        <v>0</v>
      </c>
      <c r="JH4" s="7">
        <f>'Initial absorption'!$N4*JG4*$J4</f>
        <v>0</v>
      </c>
      <c r="JI4" s="7"/>
      <c r="JJ4">
        <f t="shared" si="98"/>
        <v>0</v>
      </c>
      <c r="JK4" s="7">
        <f t="shared" ref="JK4:JK31" si="131">IR4*$X4*$J4</f>
        <v>0</v>
      </c>
      <c r="JL4">
        <f t="shared" si="99"/>
        <v>0</v>
      </c>
      <c r="JM4" s="7"/>
      <c r="JN4">
        <f t="shared" si="100"/>
        <v>0</v>
      </c>
      <c r="JO4">
        <f t="shared" ref="JO4:JO67" si="132">IW4*$Z4*$N4</f>
        <v>0</v>
      </c>
      <c r="JP4">
        <f>IX4*(1-$T4)*$N4</f>
        <v>0</v>
      </c>
      <c r="JQ4" s="7"/>
      <c r="JR4">
        <f>(1 - 'Initial absorption'!$N4)*JG4</f>
        <v>0</v>
      </c>
      <c r="JS4" s="7">
        <f t="shared" si="43"/>
        <v>0</v>
      </c>
      <c r="JT4">
        <f>'Initial absorption'!$T4*(JR4+JS4)*$N4</f>
        <v>0</v>
      </c>
      <c r="JU4" s="7"/>
      <c r="JV4">
        <f t="shared" si="102"/>
        <v>0</v>
      </c>
      <c r="JW4">
        <f>'Initial absorption'!$N4*JV4*$J4</f>
        <v>0</v>
      </c>
      <c r="JY4">
        <f>(1-'Initial absorption'!$N4)*JV4</f>
        <v>0</v>
      </c>
      <c r="JZ4">
        <f>'Initial absorption'!$H4*JY4*$F4</f>
        <v>0</v>
      </c>
      <c r="KA4" s="7"/>
      <c r="KB4">
        <f>(1 - 'Initial absorption'!$T4)*(JR4+JS4)</f>
        <v>0</v>
      </c>
      <c r="KC4">
        <f t="shared" si="44"/>
        <v>0</v>
      </c>
      <c r="KD4" s="7"/>
      <c r="KE4" t="s">
        <v>93</v>
      </c>
      <c r="KF4" s="7">
        <f>SUM(JJ2:JJ246)</f>
        <v>2448956868847708</v>
      </c>
      <c r="KG4" s="7">
        <f>SUM(JK2:JK246)</f>
        <v>3016739793217132</v>
      </c>
      <c r="KH4" s="7">
        <f>SUM(JL2:JL246)</f>
        <v>5.9898859433166144E+16</v>
      </c>
      <c r="KI4" s="7">
        <f>SUM(JH2:JH246)</f>
        <v>4020092126172060.5</v>
      </c>
      <c r="KJ4" s="7">
        <f>SUM(JW2:JW246)</f>
        <v>0</v>
      </c>
      <c r="KK4" s="7">
        <f>SUM(KF4:KJ4)</f>
        <v>6.9384648221403048E+16</v>
      </c>
      <c r="KL4" s="7">
        <f>KK4*_QY2</f>
        <v>6.9384648221403048E+16</v>
      </c>
    </row>
    <row r="5" spans="1:298" x14ac:dyDescent="0.25">
      <c r="D5">
        <v>295</v>
      </c>
      <c r="E5">
        <f>'Input spectra'!B5</f>
        <v>2.6607145157256502</v>
      </c>
      <c r="F5">
        <f>'Initial absorption'!J5</f>
        <v>0.94965229874878165</v>
      </c>
      <c r="G5">
        <f>'Input spectra'!C5</f>
        <v>0</v>
      </c>
      <c r="H5">
        <f t="shared" si="45"/>
        <v>0</v>
      </c>
      <c r="I5">
        <f>'Input spectra'!D5</f>
        <v>1.96277548997009</v>
      </c>
      <c r="J5">
        <f>'Initial absorption'!P5</f>
        <v>0.94563064268065522</v>
      </c>
      <c r="K5">
        <f>'Input spectra'!E5</f>
        <v>0</v>
      </c>
      <c r="L5">
        <f t="shared" si="46"/>
        <v>0</v>
      </c>
      <c r="M5">
        <f>'Input spectra'!F5</f>
        <v>6.9953444079992003E-2</v>
      </c>
      <c r="N5">
        <f>'Initial absorption'!V5</f>
        <v>0.19868646484563679</v>
      </c>
      <c r="O5">
        <f>'Input spectra'!G5</f>
        <v>0</v>
      </c>
      <c r="P5">
        <f t="shared" si="47"/>
        <v>0</v>
      </c>
      <c r="R5">
        <f>'Reaching edge prob after ems 1'!$EZ6</f>
        <v>3.0538015502529041E-2</v>
      </c>
      <c r="S5">
        <f>'Reaching edge prob after ems 2'!$EZ6</f>
        <v>3.1855574735360305E-2</v>
      </c>
      <c r="T5">
        <f>'Reaching edge prob after ems 3'!EZ6</f>
        <v>0.27033952160784303</v>
      </c>
      <c r="U5">
        <f>1-EXP(-'Reaching edge prob after ems 1'!FC6*_k_in_ec_correction*($E5*_c1+'Input spectra'!Y5))</f>
        <v>0.53248474827138925</v>
      </c>
      <c r="V5">
        <f>1-EXP(-(_t-'Reaching edge prob after ems 1'!FC6)*_k_in_ec_correction*($E5*_c1+'Input spectra'!Y5))</f>
        <v>0.99556881227331595</v>
      </c>
      <c r="W5">
        <f>1-EXP(-'Reaching edge prob after ems 2'!FC6*_k_in_ec_correction*($I5*_c2+'Input spectra'!Y5))</f>
        <v>0.53151254945619208</v>
      </c>
      <c r="X5">
        <f>1-EXP(-(_t-'Reaching edge prob after ems 2'!FC6)*_k_in_ec_correction*($I5*_c2+'Input spectra'!Y5))</f>
        <v>0.99301562023241041</v>
      </c>
      <c r="Y5">
        <f>1-EXP(-'Reaching edge prob after ems 3'!FC6*_k_in_ec_correction*($M5*_c3+'Input spectra'!Y5))</f>
        <v>0.16232985872335493</v>
      </c>
      <c r="Z5">
        <f>1-EXP(-(_t-'Reaching edge prob after ems 3'!FC6)*_k_in_ec_correction*($M5*_c3+'Input spectra'!Y5))</f>
        <v>0.1903316367032124</v>
      </c>
      <c r="AA5" s="20" t="s">
        <v>247</v>
      </c>
      <c r="AB5" s="7">
        <f>C2*_QY3</f>
        <v>5.1741558434831925E+19</v>
      </c>
      <c r="AD5" s="7">
        <f t="shared" si="48"/>
        <v>0</v>
      </c>
      <c r="AE5" s="7">
        <f t="shared" si="0"/>
        <v>0</v>
      </c>
      <c r="AF5" s="7">
        <f t="shared" si="1"/>
        <v>0</v>
      </c>
      <c r="AG5" s="7">
        <f t="shared" si="49"/>
        <v>0</v>
      </c>
      <c r="AH5" s="7"/>
      <c r="AI5" s="7">
        <f t="shared" si="50"/>
        <v>0</v>
      </c>
      <c r="AJ5" s="7">
        <f t="shared" si="51"/>
        <v>0</v>
      </c>
      <c r="AK5" s="7">
        <f t="shared" si="2"/>
        <v>0</v>
      </c>
      <c r="AL5" s="7">
        <f t="shared" si="52"/>
        <v>0</v>
      </c>
      <c r="AN5">
        <f t="shared" si="3"/>
        <v>0</v>
      </c>
      <c r="AO5">
        <f t="shared" si="4"/>
        <v>0</v>
      </c>
      <c r="AP5">
        <f t="shared" si="5"/>
        <v>0</v>
      </c>
      <c r="AQ5">
        <f t="shared" si="103"/>
        <v>0</v>
      </c>
      <c r="AR5" s="7"/>
      <c r="AS5" s="7">
        <f t="shared" si="104"/>
        <v>0</v>
      </c>
      <c r="AT5" s="7">
        <f t="shared" si="105"/>
        <v>0</v>
      </c>
      <c r="AU5" s="7">
        <f t="shared" si="6"/>
        <v>0</v>
      </c>
      <c r="AV5" s="7"/>
      <c r="AW5" s="7">
        <f t="shared" si="53"/>
        <v>0</v>
      </c>
      <c r="AX5" s="7">
        <f>'Initial absorption'!$H5*AW5*$F5</f>
        <v>0</v>
      </c>
      <c r="AY5" s="7">
        <f t="shared" si="106"/>
        <v>0</v>
      </c>
      <c r="AZ5" s="7">
        <f>'Initial absorption'!$N5*AY5*$J5</f>
        <v>0</v>
      </c>
      <c r="BA5" s="7"/>
      <c r="BB5">
        <f t="shared" si="54"/>
        <v>0</v>
      </c>
      <c r="BC5" s="7">
        <f t="shared" si="107"/>
        <v>0</v>
      </c>
      <c r="BD5">
        <f t="shared" si="55"/>
        <v>0</v>
      </c>
      <c r="BE5" s="7"/>
      <c r="BF5">
        <f t="shared" si="56"/>
        <v>0</v>
      </c>
      <c r="BG5">
        <f t="shared" si="108"/>
        <v>0</v>
      </c>
      <c r="BH5">
        <f t="shared" si="57"/>
        <v>0</v>
      </c>
      <c r="BI5" s="7"/>
      <c r="BJ5">
        <f>(1 - 'Initial absorption'!$N5)*AY5</f>
        <v>0</v>
      </c>
      <c r="BK5" s="7">
        <f t="shared" si="7"/>
        <v>0</v>
      </c>
      <c r="BL5">
        <f>'Initial absorption'!$T5*(BJ5+BK5)*$N5</f>
        <v>0</v>
      </c>
      <c r="BM5" s="7"/>
      <c r="BN5">
        <f t="shared" si="58"/>
        <v>0</v>
      </c>
      <c r="BO5">
        <f>'Initial absorption'!$N5*BN5*$J5</f>
        <v>0</v>
      </c>
      <c r="BQ5">
        <f>(1-'Initial absorption'!$N5)*BN5</f>
        <v>0</v>
      </c>
      <c r="BR5">
        <f>'Initial absorption'!$H5*BQ5*$F5</f>
        <v>0</v>
      </c>
      <c r="BS5" s="7"/>
      <c r="BT5">
        <f>(1 - 'Initial absorption'!$T5)*(BJ5+BK5)</f>
        <v>0</v>
      </c>
      <c r="BU5">
        <f t="shared" si="8"/>
        <v>0</v>
      </c>
      <c r="BV5" s="7"/>
      <c r="BW5" t="s">
        <v>243</v>
      </c>
      <c r="BX5" s="7">
        <f>SUM(BF2:BF246)</f>
        <v>1.6057155260863254E+17</v>
      </c>
      <c r="BY5" s="7">
        <f>SUM(BG2:BG246)</f>
        <v>1.8580545925429037E+17</v>
      </c>
      <c r="BZ5" s="7">
        <f>SUM(BH2:BH246)</f>
        <v>5.0042708933099008E+18</v>
      </c>
      <c r="CA5" s="7">
        <f>SUM(BL2:BL246)</f>
        <v>1.0997089379004975E+19</v>
      </c>
      <c r="CB5" s="7"/>
      <c r="CC5" s="7">
        <f>SUM(BX5:CB5)</f>
        <v>1.6347737284177799E+19</v>
      </c>
      <c r="CD5" s="7">
        <f>CC5*_QY3</f>
        <v>1.3159928513763129E+19</v>
      </c>
      <c r="CF5" s="7">
        <f t="shared" si="59"/>
        <v>0</v>
      </c>
      <c r="CG5" s="7">
        <f t="shared" si="9"/>
        <v>0</v>
      </c>
      <c r="CH5" s="7">
        <f t="shared" si="10"/>
        <v>0</v>
      </c>
      <c r="CI5" s="7">
        <f t="shared" si="60"/>
        <v>0</v>
      </c>
      <c r="CJ5" s="7"/>
      <c r="CK5" s="7">
        <f t="shared" si="61"/>
        <v>0</v>
      </c>
      <c r="CL5" s="7">
        <f t="shared" si="62"/>
        <v>0</v>
      </c>
      <c r="CM5" s="7">
        <f t="shared" si="11"/>
        <v>0</v>
      </c>
      <c r="CN5" s="7">
        <f t="shared" si="63"/>
        <v>0</v>
      </c>
      <c r="CP5">
        <f t="shared" si="12"/>
        <v>0</v>
      </c>
      <c r="CQ5">
        <f t="shared" si="13"/>
        <v>0</v>
      </c>
      <c r="CR5">
        <f t="shared" si="14"/>
        <v>0</v>
      </c>
      <c r="CS5">
        <f t="shared" si="109"/>
        <v>0</v>
      </c>
      <c r="CT5" s="7"/>
      <c r="CU5" s="7">
        <f t="shared" si="110"/>
        <v>0</v>
      </c>
      <c r="CV5" s="7">
        <f t="shared" si="111"/>
        <v>0</v>
      </c>
      <c r="CW5" s="7">
        <f t="shared" si="15"/>
        <v>0</v>
      </c>
      <c r="CX5" s="7"/>
      <c r="CY5" s="7">
        <f t="shared" si="64"/>
        <v>0</v>
      </c>
      <c r="CZ5" s="7">
        <f>'Initial absorption'!$H5*CY5*$F5</f>
        <v>0</v>
      </c>
      <c r="DA5" s="7">
        <f t="shared" si="112"/>
        <v>0</v>
      </c>
      <c r="DB5" s="7">
        <f>'Initial absorption'!$N5*DA5*$J5</f>
        <v>0</v>
      </c>
      <c r="DC5" s="7"/>
      <c r="DD5">
        <f t="shared" si="65"/>
        <v>0</v>
      </c>
      <c r="DE5" s="7">
        <f t="shared" si="113"/>
        <v>0</v>
      </c>
      <c r="DF5">
        <f t="shared" si="66"/>
        <v>0</v>
      </c>
      <c r="DG5" s="7"/>
      <c r="DH5">
        <f t="shared" si="67"/>
        <v>0</v>
      </c>
      <c r="DI5">
        <f t="shared" si="114"/>
        <v>0</v>
      </c>
      <c r="DJ5">
        <f t="shared" ref="DJ5:DJ68" si="133">CR5*(1-$T5)*$N5</f>
        <v>0</v>
      </c>
      <c r="DK5" s="7"/>
      <c r="DL5">
        <f>(1 - 'Initial absorption'!$N5)*DA5</f>
        <v>0</v>
      </c>
      <c r="DM5" s="7">
        <f t="shared" si="16"/>
        <v>0</v>
      </c>
      <c r="DN5">
        <f>'Initial absorption'!$T5*(DL5+DM5)*$N5</f>
        <v>0</v>
      </c>
      <c r="DO5" s="7"/>
      <c r="DP5">
        <f t="shared" si="69"/>
        <v>0</v>
      </c>
      <c r="DQ5">
        <f>'Initial absorption'!$N5*DP5*$J5</f>
        <v>0</v>
      </c>
      <c r="DS5">
        <f>(1-'Initial absorption'!$N5)*DP5</f>
        <v>0</v>
      </c>
      <c r="DT5">
        <f>'Initial absorption'!$H5*DS5*$F5</f>
        <v>0</v>
      </c>
      <c r="DU5" s="7"/>
      <c r="DV5">
        <f>(1 - 'Initial absorption'!$T5)*(DL5+DM5)</f>
        <v>0</v>
      </c>
      <c r="DW5">
        <f t="shared" si="17"/>
        <v>0</v>
      </c>
      <c r="DX5" s="7"/>
      <c r="DY5" t="s">
        <v>243</v>
      </c>
      <c r="DZ5" s="7">
        <f>SUM(DH2:DH246)</f>
        <v>4.0839708304012616E+16</v>
      </c>
      <c r="EA5" s="7">
        <f>SUM(DI2:DI246)</f>
        <v>4.7257690630503176E+16</v>
      </c>
      <c r="EB5" s="7">
        <f>SUM(DJ2:DJ246)</f>
        <v>1.2727843770382129E+18</v>
      </c>
      <c r="EC5" s="7">
        <f>SUM(DN2:DN246)</f>
        <v>3.4577160058888576E+18</v>
      </c>
      <c r="ED5" s="7"/>
      <c r="EE5" s="7">
        <f>SUM(DZ5:ED5)</f>
        <v>4.8185977818615859E+18</v>
      </c>
      <c r="EF5" s="7">
        <f>EE5*_QY3</f>
        <v>3.8789712143985772E+18</v>
      </c>
      <c r="EH5" s="7">
        <f t="shared" si="70"/>
        <v>0</v>
      </c>
      <c r="EI5" s="7">
        <f t="shared" si="18"/>
        <v>0</v>
      </c>
      <c r="EJ5" s="7">
        <f t="shared" si="19"/>
        <v>0</v>
      </c>
      <c r="EK5" s="7">
        <f t="shared" si="71"/>
        <v>0</v>
      </c>
      <c r="EL5" s="7"/>
      <c r="EM5" s="7">
        <f t="shared" si="72"/>
        <v>0</v>
      </c>
      <c r="EN5" s="7">
        <f t="shared" si="73"/>
        <v>0</v>
      </c>
      <c r="EO5" s="7">
        <f t="shared" si="20"/>
        <v>0</v>
      </c>
      <c r="EP5" s="7">
        <f t="shared" si="74"/>
        <v>0</v>
      </c>
      <c r="ER5">
        <f t="shared" si="21"/>
        <v>0</v>
      </c>
      <c r="ES5">
        <f t="shared" si="22"/>
        <v>0</v>
      </c>
      <c r="ET5">
        <f t="shared" si="23"/>
        <v>0</v>
      </c>
      <c r="EU5">
        <f t="shared" si="115"/>
        <v>0</v>
      </c>
      <c r="EV5" s="7"/>
      <c r="EW5" s="7">
        <f t="shared" si="116"/>
        <v>0</v>
      </c>
      <c r="EX5" s="7">
        <f t="shared" si="117"/>
        <v>0</v>
      </c>
      <c r="EY5" s="7">
        <f t="shared" si="24"/>
        <v>0</v>
      </c>
      <c r="EZ5" s="7"/>
      <c r="FA5" s="7">
        <f t="shared" si="75"/>
        <v>0</v>
      </c>
      <c r="FB5" s="7">
        <f>'Initial absorption'!$H5*FA5*$F5</f>
        <v>0</v>
      </c>
      <c r="FC5" s="7">
        <f t="shared" si="118"/>
        <v>0</v>
      </c>
      <c r="FD5" s="7">
        <f>'Initial absorption'!$N5*FC5*$J5</f>
        <v>0</v>
      </c>
      <c r="FE5" s="7"/>
      <c r="FF5">
        <f t="shared" si="76"/>
        <v>0</v>
      </c>
      <c r="FG5" s="7">
        <f t="shared" si="119"/>
        <v>0</v>
      </c>
      <c r="FH5">
        <f t="shared" si="77"/>
        <v>0</v>
      </c>
      <c r="FI5" s="7"/>
      <c r="FJ5">
        <f t="shared" si="78"/>
        <v>0</v>
      </c>
      <c r="FK5">
        <f t="shared" si="120"/>
        <v>0</v>
      </c>
      <c r="FL5">
        <f t="shared" ref="FL5:FL68" si="134">ET5*(1-$T5)*$N5</f>
        <v>0</v>
      </c>
      <c r="FM5" s="7"/>
      <c r="FN5">
        <f>(1 - 'Initial absorption'!$N5)*FC5</f>
        <v>0</v>
      </c>
      <c r="FO5" s="7">
        <f t="shared" si="25"/>
        <v>0</v>
      </c>
      <c r="FP5">
        <f>'Initial absorption'!$T5*(FN5+FO5)*$N5</f>
        <v>0</v>
      </c>
      <c r="FQ5" s="7"/>
      <c r="FR5">
        <f t="shared" si="80"/>
        <v>0</v>
      </c>
      <c r="FS5">
        <f>'Initial absorption'!$N5*FR5*$J5</f>
        <v>0</v>
      </c>
      <c r="FU5">
        <f>(1-'Initial absorption'!$N5)*FR5</f>
        <v>0</v>
      </c>
      <c r="FV5">
        <f>'Initial absorption'!$H5*FU5*$F5</f>
        <v>0</v>
      </c>
      <c r="FW5" s="7"/>
      <c r="FX5">
        <f>(1 - 'Initial absorption'!$T5)*(FN5+FO5)</f>
        <v>0</v>
      </c>
      <c r="FY5">
        <f t="shared" si="26"/>
        <v>0</v>
      </c>
      <c r="FZ5" s="7"/>
      <c r="GA5" t="s">
        <v>243</v>
      </c>
      <c r="GB5" s="7">
        <f>SUM(FJ2:FJ246)</f>
        <v>1.2037759380685254E+16</v>
      </c>
      <c r="GC5" s="7">
        <f>SUM(FK2:FK246)</f>
        <v>1.3929499801078832E+16</v>
      </c>
      <c r="GD5" s="7">
        <f>SUM(FL2:FL246)</f>
        <v>3.751611534594631E+17</v>
      </c>
      <c r="GE5" s="7">
        <f>SUM(FP2:FP246)</f>
        <v>1.0892754203475617E+18</v>
      </c>
      <c r="GF5" s="7"/>
      <c r="GG5" s="7">
        <f>SUM(GB5:GF5)</f>
        <v>1.490403832988789E+18</v>
      </c>
      <c r="GH5" s="7">
        <f>GG5*_QY3</f>
        <v>1.1997750855559752E+18</v>
      </c>
      <c r="GJ5" s="7">
        <f t="shared" si="81"/>
        <v>0</v>
      </c>
      <c r="GK5" s="7">
        <f t="shared" si="27"/>
        <v>0</v>
      </c>
      <c r="GL5" s="7">
        <f t="shared" si="28"/>
        <v>0</v>
      </c>
      <c r="GM5" s="7">
        <f t="shared" si="82"/>
        <v>0</v>
      </c>
      <c r="GN5" s="7"/>
      <c r="GO5" s="7">
        <f t="shared" si="83"/>
        <v>0</v>
      </c>
      <c r="GP5" s="7">
        <f t="shared" si="84"/>
        <v>0</v>
      </c>
      <c r="GQ5" s="7">
        <f t="shared" si="29"/>
        <v>0</v>
      </c>
      <c r="GR5" s="7">
        <f t="shared" si="85"/>
        <v>0</v>
      </c>
      <c r="GT5">
        <f t="shared" si="30"/>
        <v>0</v>
      </c>
      <c r="GU5">
        <f t="shared" si="31"/>
        <v>0</v>
      </c>
      <c r="GV5">
        <f t="shared" si="32"/>
        <v>0</v>
      </c>
      <c r="GW5">
        <f t="shared" si="121"/>
        <v>0</v>
      </c>
      <c r="GX5" s="7"/>
      <c r="GY5" s="7">
        <f t="shared" si="122"/>
        <v>0</v>
      </c>
      <c r="GZ5" s="7">
        <f t="shared" si="123"/>
        <v>0</v>
      </c>
      <c r="HA5" s="7">
        <f t="shared" si="33"/>
        <v>0</v>
      </c>
      <c r="HB5" s="7"/>
      <c r="HC5" s="7">
        <f t="shared" si="86"/>
        <v>0</v>
      </c>
      <c r="HD5" s="7">
        <f>'Initial absorption'!$H5*HC5*$F5</f>
        <v>0</v>
      </c>
      <c r="HE5" s="7">
        <f t="shared" si="124"/>
        <v>0</v>
      </c>
      <c r="HF5" s="7">
        <f>'Initial absorption'!$N5*HE5*$J5</f>
        <v>0</v>
      </c>
      <c r="HG5" s="7"/>
      <c r="HH5">
        <f t="shared" si="87"/>
        <v>0</v>
      </c>
      <c r="HI5" s="7">
        <f t="shared" si="125"/>
        <v>0</v>
      </c>
      <c r="HJ5">
        <f t="shared" si="88"/>
        <v>0</v>
      </c>
      <c r="HK5" s="7"/>
      <c r="HL5">
        <f t="shared" si="89"/>
        <v>0</v>
      </c>
      <c r="HM5">
        <f t="shared" si="126"/>
        <v>0</v>
      </c>
      <c r="HN5">
        <f t="shared" ref="HN5:HN68" si="135">GV5*(1-$T5)*$N5</f>
        <v>0</v>
      </c>
      <c r="HO5" s="7"/>
      <c r="HP5">
        <f>(1 - 'Initial absorption'!$N5)*HE5</f>
        <v>0</v>
      </c>
      <c r="HQ5" s="7">
        <f t="shared" si="34"/>
        <v>0</v>
      </c>
      <c r="HR5">
        <f>'Initial absorption'!$T5*(HP5+HQ5)*$N5</f>
        <v>0</v>
      </c>
      <c r="HS5" s="7"/>
      <c r="HT5">
        <f t="shared" si="91"/>
        <v>0</v>
      </c>
      <c r="HU5">
        <f>'Initial absorption'!$N5*HT5*$J5</f>
        <v>0</v>
      </c>
      <c r="HW5">
        <f>(1-'Initial absorption'!$N5)*HT5</f>
        <v>0</v>
      </c>
      <c r="HX5">
        <f>'Initial absorption'!$H5*HW5*$F5</f>
        <v>0</v>
      </c>
      <c r="HY5" s="7"/>
      <c r="HZ5">
        <f>(1 - 'Initial absorption'!$T5)*(HP5+HQ5)</f>
        <v>0</v>
      </c>
      <c r="IA5">
        <f t="shared" si="35"/>
        <v>0</v>
      </c>
      <c r="IB5" s="7"/>
      <c r="IC5" t="s">
        <v>243</v>
      </c>
      <c r="ID5" s="7">
        <f>SUM(HL2:HL246)</f>
        <v>3723307803175635.5</v>
      </c>
      <c r="IE5" s="7">
        <f>SUM(HM2:HM246)</f>
        <v>4308427645339585.5</v>
      </c>
      <c r="IF5" s="7">
        <f>SUM(HN2:HN246)</f>
        <v>1.1603824316053701E+17</v>
      </c>
      <c r="IG5" s="7">
        <f>SUM(HR2:HR246)</f>
        <v>3.4375965580444294E+17</v>
      </c>
      <c r="IH5" s="7"/>
      <c r="II5" s="7">
        <f>SUM(ID5:IH5)</f>
        <v>4.6782963441349517E+17</v>
      </c>
      <c r="IJ5" s="7">
        <f>II5*_QY3</f>
        <v>3.7660285570286362E+17</v>
      </c>
      <c r="IL5" s="7">
        <f t="shared" si="92"/>
        <v>0</v>
      </c>
      <c r="IM5" s="7">
        <f t="shared" si="36"/>
        <v>0</v>
      </c>
      <c r="IN5" s="7">
        <f t="shared" si="37"/>
        <v>0</v>
      </c>
      <c r="IO5" s="7">
        <f t="shared" si="93"/>
        <v>0</v>
      </c>
      <c r="IP5" s="7"/>
      <c r="IQ5" s="7">
        <f t="shared" si="94"/>
        <v>0</v>
      </c>
      <c r="IR5" s="7">
        <f t="shared" si="95"/>
        <v>0</v>
      </c>
      <c r="IS5" s="7">
        <f t="shared" si="38"/>
        <v>0</v>
      </c>
      <c r="IT5" s="7">
        <f t="shared" si="96"/>
        <v>0</v>
      </c>
      <c r="IV5">
        <f t="shared" si="39"/>
        <v>0</v>
      </c>
      <c r="IW5">
        <f t="shared" si="40"/>
        <v>0</v>
      </c>
      <c r="IX5">
        <f t="shared" si="41"/>
        <v>0</v>
      </c>
      <c r="IY5">
        <f t="shared" si="127"/>
        <v>0</v>
      </c>
      <c r="IZ5" s="7"/>
      <c r="JA5" s="7">
        <f t="shared" si="128"/>
        <v>0</v>
      </c>
      <c r="JB5" s="7">
        <f t="shared" si="129"/>
        <v>0</v>
      </c>
      <c r="JC5" s="7">
        <f t="shared" si="42"/>
        <v>0</v>
      </c>
      <c r="JD5" s="7"/>
      <c r="JE5" s="7">
        <f t="shared" si="97"/>
        <v>0</v>
      </c>
      <c r="JF5" s="7">
        <f>'Initial absorption'!$H5*JE5*$F5</f>
        <v>0</v>
      </c>
      <c r="JG5" s="7">
        <f t="shared" si="130"/>
        <v>0</v>
      </c>
      <c r="JH5" s="7">
        <f>'Initial absorption'!$N5*JG5*$J5</f>
        <v>0</v>
      </c>
      <c r="JI5" s="7"/>
      <c r="JJ5">
        <f t="shared" si="98"/>
        <v>0</v>
      </c>
      <c r="JK5" s="7">
        <f t="shared" si="131"/>
        <v>0</v>
      </c>
      <c r="JL5">
        <f t="shared" si="99"/>
        <v>0</v>
      </c>
      <c r="JM5" s="7"/>
      <c r="JN5">
        <f t="shared" si="100"/>
        <v>0</v>
      </c>
      <c r="JO5">
        <f t="shared" si="132"/>
        <v>0</v>
      </c>
      <c r="JP5">
        <f t="shared" ref="JP5:JP68" si="136">IX5*(1-$T5)*$N5</f>
        <v>0</v>
      </c>
      <c r="JQ5" s="7"/>
      <c r="JR5">
        <f>(1 - 'Initial absorption'!$N5)*JG5</f>
        <v>0</v>
      </c>
      <c r="JS5" s="7">
        <f t="shared" si="43"/>
        <v>0</v>
      </c>
      <c r="JT5">
        <f>'Initial absorption'!$T5*(JR5+JS5)*$N5</f>
        <v>0</v>
      </c>
      <c r="JU5" s="7"/>
      <c r="JV5">
        <f t="shared" si="102"/>
        <v>0</v>
      </c>
      <c r="JW5">
        <f>'Initial absorption'!$N5*JV5*$J5</f>
        <v>0</v>
      </c>
      <c r="JY5">
        <f>(1-'Initial absorption'!$N5)*JV5</f>
        <v>0</v>
      </c>
      <c r="JZ5">
        <f>'Initial absorption'!$H5*JY5*$F5</f>
        <v>0</v>
      </c>
      <c r="KA5" s="7"/>
      <c r="KB5">
        <f>(1 - 'Initial absorption'!$T5)*(JR5+JS5)</f>
        <v>0</v>
      </c>
      <c r="KC5">
        <f t="shared" si="44"/>
        <v>0</v>
      </c>
      <c r="KD5" s="7"/>
      <c r="KE5" t="s">
        <v>243</v>
      </c>
      <c r="KF5" s="7">
        <f>SUM(JN2:JN246)</f>
        <v>1168726012248301.8</v>
      </c>
      <c r="KG5" s="7">
        <f>SUM(JO2:JO246)</f>
        <v>1352391939421009</v>
      </c>
      <c r="KH5" s="7">
        <f>SUM(JP2:JP246)</f>
        <v>3.642377164779248E+16</v>
      </c>
      <c r="KI5" s="7">
        <f>SUM(JT2:JT246)</f>
        <v>1.086455334592648E+17</v>
      </c>
      <c r="KJ5" s="7"/>
      <c r="KK5" s="7">
        <f>SUM(KF5:KJ5)</f>
        <v>1.4759042305872659E+17</v>
      </c>
      <c r="KL5" s="7">
        <f>KK5*_QY3</f>
        <v>1.1881029056227491E+17</v>
      </c>
    </row>
    <row r="6" spans="1:298" x14ac:dyDescent="0.25">
      <c r="D6">
        <v>300</v>
      </c>
      <c r="E6">
        <f>'Input spectra'!B6</f>
        <v>2.5840243257970901</v>
      </c>
      <c r="F6">
        <f>'Initial absorption'!J6</f>
        <v>0.96025934939970969</v>
      </c>
      <c r="G6">
        <f>'Input spectra'!C6</f>
        <v>0</v>
      </c>
      <c r="H6">
        <f t="shared" si="45"/>
        <v>0</v>
      </c>
      <c r="I6">
        <f>'Input spectra'!D6</f>
        <v>1.9217288558611201</v>
      </c>
      <c r="J6">
        <f>'Initial absorption'!P6</f>
        <v>0.95737889066468629</v>
      </c>
      <c r="K6">
        <f>'Input spectra'!E6</f>
        <v>0</v>
      </c>
      <c r="L6">
        <f t="shared" si="46"/>
        <v>0</v>
      </c>
      <c r="M6">
        <f>'Input spectra'!F6</f>
        <v>7.4013331922548206E-2</v>
      </c>
      <c r="N6">
        <f>'Initial absorption'!V6</f>
        <v>0.25708470232722419</v>
      </c>
      <c r="O6">
        <f>'Input spectra'!G6</f>
        <v>0</v>
      </c>
      <c r="P6">
        <f t="shared" si="47"/>
        <v>0</v>
      </c>
      <c r="R6">
        <f>'Reaching edge prob after ems 1'!$EZ7</f>
        <v>3.1215016179999503E-2</v>
      </c>
      <c r="S6">
        <f>'Reaching edge prob after ems 2'!$EZ7</f>
        <v>3.2467678061440512E-2</v>
      </c>
      <c r="T6">
        <f>'Reaching edge prob after ems 3'!EZ7</f>
        <v>0.31689871206802356</v>
      </c>
      <c r="U6">
        <f>1-EXP(-'Reaching edge prob after ems 1'!FC7*_k_in_ec_correction*($E6*_c1+'Input spectra'!Y6))</f>
        <v>0.53201513344753537</v>
      </c>
      <c r="V6">
        <f>1-EXP(-(_t-'Reaching edge prob after ems 1'!FC7)*_k_in_ec_correction*($E6*_c1+'Input spectra'!Y6))</f>
        <v>0.99434768990690281</v>
      </c>
      <c r="W6">
        <f>1-EXP(-'Reaching edge prob after ems 2'!FC7*_k_in_ec_correction*($I6*_c2+'Input spectra'!Y6))</f>
        <v>0.53097862389738193</v>
      </c>
      <c r="X6">
        <f>1-EXP(-(_t-'Reaching edge prob after ems 2'!FC7)*_k_in_ec_correction*($I6*_c2+'Input spectra'!Y6))</f>
        <v>0.99157707440719989</v>
      </c>
      <c r="Y6">
        <f>1-EXP(-'Reaching edge prob after ems 3'!FC7*_k_in_ec_correction*($M6*_c3+'Input spectra'!Y6))</f>
        <v>0.13701191978298088</v>
      </c>
      <c r="Z6">
        <f>1-EXP(-(_t-'Reaching edge prob after ems 3'!FC7)*_k_in_ec_correction*($M6*_c3+'Input spectra'!Y6))</f>
        <v>0.15644161883310659</v>
      </c>
      <c r="AA6" s="16"/>
      <c r="AB6" s="16"/>
      <c r="AD6" s="7">
        <f t="shared" si="48"/>
        <v>0</v>
      </c>
      <c r="AE6" s="7">
        <f t="shared" si="0"/>
        <v>0</v>
      </c>
      <c r="AF6" s="7">
        <f t="shared" si="1"/>
        <v>0</v>
      </c>
      <c r="AG6" s="7">
        <f t="shared" si="49"/>
        <v>0</v>
      </c>
      <c r="AH6" s="7"/>
      <c r="AI6" s="7">
        <f t="shared" si="50"/>
        <v>0</v>
      </c>
      <c r="AJ6" s="7">
        <f t="shared" si="51"/>
        <v>0</v>
      </c>
      <c r="AK6" s="7">
        <f t="shared" si="2"/>
        <v>0</v>
      </c>
      <c r="AL6" s="7">
        <f t="shared" si="52"/>
        <v>0</v>
      </c>
      <c r="AN6">
        <f t="shared" si="3"/>
        <v>0</v>
      </c>
      <c r="AO6">
        <f t="shared" si="4"/>
        <v>0</v>
      </c>
      <c r="AP6">
        <f t="shared" si="5"/>
        <v>0</v>
      </c>
      <c r="AQ6">
        <f t="shared" si="103"/>
        <v>0</v>
      </c>
      <c r="AR6" s="7"/>
      <c r="AS6" s="7">
        <f t="shared" si="104"/>
        <v>0</v>
      </c>
      <c r="AT6" s="7">
        <f t="shared" si="105"/>
        <v>0</v>
      </c>
      <c r="AU6" s="7">
        <f t="shared" si="6"/>
        <v>0</v>
      </c>
      <c r="AV6" s="7"/>
      <c r="AW6" s="7">
        <f t="shared" si="53"/>
        <v>0</v>
      </c>
      <c r="AX6" s="7">
        <f>'Initial absorption'!$H6*AW6*$F6</f>
        <v>0</v>
      </c>
      <c r="AY6" s="7">
        <f t="shared" si="106"/>
        <v>0</v>
      </c>
      <c r="AZ6" s="7">
        <f>'Initial absorption'!$N6*AY6*$J6</f>
        <v>0</v>
      </c>
      <c r="BA6" s="7"/>
      <c r="BB6">
        <f t="shared" si="54"/>
        <v>0</v>
      </c>
      <c r="BC6" s="7">
        <f t="shared" si="107"/>
        <v>0</v>
      </c>
      <c r="BD6">
        <f t="shared" si="55"/>
        <v>0</v>
      </c>
      <c r="BE6" s="7"/>
      <c r="BF6">
        <f t="shared" si="56"/>
        <v>0</v>
      </c>
      <c r="BG6">
        <f t="shared" si="108"/>
        <v>0</v>
      </c>
      <c r="BH6">
        <f t="shared" si="57"/>
        <v>0</v>
      </c>
      <c r="BI6" s="7"/>
      <c r="BJ6">
        <f>(1 - 'Initial absorption'!$N6)*AY6</f>
        <v>0</v>
      </c>
      <c r="BK6" s="7">
        <f t="shared" si="7"/>
        <v>0</v>
      </c>
      <c r="BL6">
        <f>'Initial absorption'!$T6*(BJ6+BK6)*$N6</f>
        <v>0</v>
      </c>
      <c r="BM6" s="7"/>
      <c r="BN6">
        <f t="shared" si="58"/>
        <v>0</v>
      </c>
      <c r="BO6">
        <f>'Initial absorption'!$N6*BN6*$J6</f>
        <v>0</v>
      </c>
      <c r="BQ6">
        <f>(1-'Initial absorption'!$N6)*BN6</f>
        <v>0</v>
      </c>
      <c r="BR6">
        <f>'Initial absorption'!$H6*BQ6*$F6</f>
        <v>0</v>
      </c>
      <c r="BS6" s="7"/>
      <c r="BT6">
        <f>(1 - 'Initial absorption'!$T6)*(BJ6+BK6)</f>
        <v>0</v>
      </c>
      <c r="BU6">
        <f t="shared" si="8"/>
        <v>0</v>
      </c>
      <c r="BV6" s="7"/>
      <c r="BW6" s="7"/>
      <c r="BX6" s="7"/>
      <c r="BY6" s="7"/>
      <c r="BZ6" s="7"/>
      <c r="CA6" s="7"/>
      <c r="CB6" s="7"/>
      <c r="CC6" s="7"/>
      <c r="CD6" s="7"/>
      <c r="CF6" s="7">
        <f t="shared" si="59"/>
        <v>0</v>
      </c>
      <c r="CG6" s="7">
        <f t="shared" si="9"/>
        <v>0</v>
      </c>
      <c r="CH6" s="7">
        <f t="shared" si="10"/>
        <v>0</v>
      </c>
      <c r="CI6" s="7">
        <f t="shared" si="60"/>
        <v>0</v>
      </c>
      <c r="CJ6" s="7"/>
      <c r="CK6" s="7">
        <f t="shared" si="61"/>
        <v>0</v>
      </c>
      <c r="CL6" s="7">
        <f t="shared" si="62"/>
        <v>0</v>
      </c>
      <c r="CM6" s="7">
        <f t="shared" si="11"/>
        <v>0</v>
      </c>
      <c r="CN6" s="7">
        <f t="shared" si="63"/>
        <v>0</v>
      </c>
      <c r="CP6">
        <f t="shared" si="12"/>
        <v>0</v>
      </c>
      <c r="CQ6">
        <f t="shared" si="13"/>
        <v>0</v>
      </c>
      <c r="CR6">
        <f t="shared" si="14"/>
        <v>0</v>
      </c>
      <c r="CS6">
        <f t="shared" si="109"/>
        <v>0</v>
      </c>
      <c r="CT6" s="7"/>
      <c r="CU6" s="7">
        <f t="shared" si="110"/>
        <v>0</v>
      </c>
      <c r="CV6" s="7">
        <f t="shared" si="111"/>
        <v>0</v>
      </c>
      <c r="CW6" s="7">
        <f t="shared" si="15"/>
        <v>0</v>
      </c>
      <c r="CX6" s="7"/>
      <c r="CY6" s="7">
        <f t="shared" si="64"/>
        <v>0</v>
      </c>
      <c r="CZ6" s="7">
        <f>'Initial absorption'!$H6*CY6*$F6</f>
        <v>0</v>
      </c>
      <c r="DA6" s="7">
        <f t="shared" si="112"/>
        <v>0</v>
      </c>
      <c r="DB6" s="7">
        <f>'Initial absorption'!$N6*DA6*$J6</f>
        <v>0</v>
      </c>
      <c r="DC6" s="7"/>
      <c r="DD6">
        <f t="shared" si="65"/>
        <v>0</v>
      </c>
      <c r="DE6" s="7">
        <f t="shared" si="113"/>
        <v>0</v>
      </c>
      <c r="DF6">
        <f t="shared" si="66"/>
        <v>0</v>
      </c>
      <c r="DG6" s="7"/>
      <c r="DH6">
        <f t="shared" si="67"/>
        <v>0</v>
      </c>
      <c r="DI6">
        <f t="shared" si="114"/>
        <v>0</v>
      </c>
      <c r="DJ6">
        <f t="shared" si="133"/>
        <v>0</v>
      </c>
      <c r="DK6" s="7"/>
      <c r="DL6">
        <f>(1 - 'Initial absorption'!$N6)*DA6</f>
        <v>0</v>
      </c>
      <c r="DM6" s="7">
        <f t="shared" si="16"/>
        <v>0</v>
      </c>
      <c r="DN6">
        <f>'Initial absorption'!$T6*(DL6+DM6)*$N6</f>
        <v>0</v>
      </c>
      <c r="DO6" s="7"/>
      <c r="DP6">
        <f t="shared" si="69"/>
        <v>0</v>
      </c>
      <c r="DQ6">
        <f>'Initial absorption'!$N6*DP6*$J6</f>
        <v>0</v>
      </c>
      <c r="DS6">
        <f>(1-'Initial absorption'!$N6)*DP6</f>
        <v>0</v>
      </c>
      <c r="DT6">
        <f>'Initial absorption'!$H6*DS6*$F6</f>
        <v>0</v>
      </c>
      <c r="DU6" s="7"/>
      <c r="DV6">
        <f>(1 - 'Initial absorption'!$T6)*(DL6+DM6)</f>
        <v>0</v>
      </c>
      <c r="DW6">
        <f t="shared" si="17"/>
        <v>0</v>
      </c>
      <c r="DX6" s="7"/>
      <c r="DY6" s="7"/>
      <c r="DZ6" s="7"/>
      <c r="EA6" s="7"/>
      <c r="EB6" s="7"/>
      <c r="EC6" s="7"/>
      <c r="ED6" s="7"/>
      <c r="EE6" s="7"/>
      <c r="EF6" s="7"/>
      <c r="EH6" s="7">
        <f t="shared" si="70"/>
        <v>0</v>
      </c>
      <c r="EI6" s="7">
        <f t="shared" si="18"/>
        <v>0</v>
      </c>
      <c r="EJ6" s="7">
        <f t="shared" si="19"/>
        <v>0</v>
      </c>
      <c r="EK6" s="7">
        <f t="shared" si="71"/>
        <v>0</v>
      </c>
      <c r="EL6" s="7"/>
      <c r="EM6" s="7">
        <f t="shared" si="72"/>
        <v>0</v>
      </c>
      <c r="EN6" s="7">
        <f t="shared" si="73"/>
        <v>0</v>
      </c>
      <c r="EO6" s="7">
        <f t="shared" si="20"/>
        <v>0</v>
      </c>
      <c r="EP6" s="7">
        <f t="shared" si="74"/>
        <v>0</v>
      </c>
      <c r="ER6">
        <f t="shared" si="21"/>
        <v>0</v>
      </c>
      <c r="ES6">
        <f t="shared" si="22"/>
        <v>0</v>
      </c>
      <c r="ET6">
        <f t="shared" si="23"/>
        <v>0</v>
      </c>
      <c r="EU6">
        <f t="shared" si="115"/>
        <v>0</v>
      </c>
      <c r="EV6" s="7"/>
      <c r="EW6" s="7">
        <f t="shared" si="116"/>
        <v>0</v>
      </c>
      <c r="EX6" s="7">
        <f t="shared" si="117"/>
        <v>0</v>
      </c>
      <c r="EY6" s="7">
        <f t="shared" si="24"/>
        <v>0</v>
      </c>
      <c r="EZ6" s="7"/>
      <c r="FA6" s="7">
        <f t="shared" si="75"/>
        <v>0</v>
      </c>
      <c r="FB6" s="7">
        <f>'Initial absorption'!$H6*FA6*$F6</f>
        <v>0</v>
      </c>
      <c r="FC6" s="7">
        <f t="shared" si="118"/>
        <v>0</v>
      </c>
      <c r="FD6" s="7">
        <f>'Initial absorption'!$N6*FC6*$J6</f>
        <v>0</v>
      </c>
      <c r="FE6" s="7"/>
      <c r="FF6">
        <f t="shared" si="76"/>
        <v>0</v>
      </c>
      <c r="FG6" s="7">
        <f t="shared" si="119"/>
        <v>0</v>
      </c>
      <c r="FH6">
        <f t="shared" si="77"/>
        <v>0</v>
      </c>
      <c r="FI6" s="7"/>
      <c r="FJ6">
        <f t="shared" si="78"/>
        <v>0</v>
      </c>
      <c r="FK6">
        <f t="shared" si="120"/>
        <v>0</v>
      </c>
      <c r="FL6">
        <f t="shared" si="134"/>
        <v>0</v>
      </c>
      <c r="FM6" s="7"/>
      <c r="FN6">
        <f>(1 - 'Initial absorption'!$N6)*FC6</f>
        <v>0</v>
      </c>
      <c r="FO6" s="7">
        <f t="shared" si="25"/>
        <v>0</v>
      </c>
      <c r="FP6">
        <f>'Initial absorption'!$T6*(FN6+FO6)*$N6</f>
        <v>0</v>
      </c>
      <c r="FQ6" s="7"/>
      <c r="FR6">
        <f t="shared" si="80"/>
        <v>0</v>
      </c>
      <c r="FS6">
        <f>'Initial absorption'!$N6*FR6*$J6</f>
        <v>0</v>
      </c>
      <c r="FU6">
        <f>(1-'Initial absorption'!$N6)*FR6</f>
        <v>0</v>
      </c>
      <c r="FV6">
        <f>'Initial absorption'!$H6*FU6*$F6</f>
        <v>0</v>
      </c>
      <c r="FW6" s="7"/>
      <c r="FX6">
        <f>(1 - 'Initial absorption'!$T6)*(FN6+FO6)</f>
        <v>0</v>
      </c>
      <c r="FY6">
        <f t="shared" si="26"/>
        <v>0</v>
      </c>
      <c r="FZ6" s="7"/>
      <c r="GA6" s="7"/>
      <c r="GB6" s="7"/>
      <c r="GC6" s="7"/>
      <c r="GD6" s="7"/>
      <c r="GE6" s="7"/>
      <c r="GF6" s="7"/>
      <c r="GG6" s="7"/>
      <c r="GH6" s="7"/>
      <c r="GJ6" s="7">
        <f t="shared" si="81"/>
        <v>0</v>
      </c>
      <c r="GK6" s="7">
        <f t="shared" si="27"/>
        <v>0</v>
      </c>
      <c r="GL6" s="7">
        <f t="shared" si="28"/>
        <v>0</v>
      </c>
      <c r="GM6" s="7">
        <f t="shared" si="82"/>
        <v>0</v>
      </c>
      <c r="GN6" s="7"/>
      <c r="GO6" s="7">
        <f t="shared" si="83"/>
        <v>0</v>
      </c>
      <c r="GP6" s="7">
        <f t="shared" si="84"/>
        <v>0</v>
      </c>
      <c r="GQ6" s="7">
        <f t="shared" si="29"/>
        <v>0</v>
      </c>
      <c r="GR6" s="7">
        <f t="shared" si="85"/>
        <v>0</v>
      </c>
      <c r="GT6">
        <f t="shared" si="30"/>
        <v>0</v>
      </c>
      <c r="GU6">
        <f t="shared" si="31"/>
        <v>0</v>
      </c>
      <c r="GV6">
        <f t="shared" si="32"/>
        <v>0</v>
      </c>
      <c r="GW6">
        <f t="shared" si="121"/>
        <v>0</v>
      </c>
      <c r="GX6" s="7"/>
      <c r="GY6" s="7">
        <f t="shared" si="122"/>
        <v>0</v>
      </c>
      <c r="GZ6" s="7">
        <f t="shared" si="123"/>
        <v>0</v>
      </c>
      <c r="HA6" s="7">
        <f t="shared" si="33"/>
        <v>0</v>
      </c>
      <c r="HB6" s="7"/>
      <c r="HC6" s="7">
        <f t="shared" si="86"/>
        <v>0</v>
      </c>
      <c r="HD6" s="7">
        <f>'Initial absorption'!$H6*HC6*$F6</f>
        <v>0</v>
      </c>
      <c r="HE6" s="7">
        <f t="shared" si="124"/>
        <v>0</v>
      </c>
      <c r="HF6" s="7">
        <f>'Initial absorption'!$N6*HE6*$J6</f>
        <v>0</v>
      </c>
      <c r="HG6" s="7"/>
      <c r="HH6">
        <f t="shared" si="87"/>
        <v>0</v>
      </c>
      <c r="HI6" s="7">
        <f t="shared" si="125"/>
        <v>0</v>
      </c>
      <c r="HJ6">
        <f t="shared" si="88"/>
        <v>0</v>
      </c>
      <c r="HK6" s="7"/>
      <c r="HL6">
        <f t="shared" si="89"/>
        <v>0</v>
      </c>
      <c r="HM6">
        <f t="shared" si="126"/>
        <v>0</v>
      </c>
      <c r="HN6">
        <f t="shared" si="135"/>
        <v>0</v>
      </c>
      <c r="HO6" s="7"/>
      <c r="HP6">
        <f>(1 - 'Initial absorption'!$N6)*HE6</f>
        <v>0</v>
      </c>
      <c r="HQ6" s="7">
        <f t="shared" si="34"/>
        <v>0</v>
      </c>
      <c r="HR6">
        <f>'Initial absorption'!$T6*(HP6+HQ6)*$N6</f>
        <v>0</v>
      </c>
      <c r="HS6" s="7"/>
      <c r="HT6">
        <f t="shared" si="91"/>
        <v>0</v>
      </c>
      <c r="HU6">
        <f>'Initial absorption'!$N6*HT6*$J6</f>
        <v>0</v>
      </c>
      <c r="HW6">
        <f>(1-'Initial absorption'!$N6)*HT6</f>
        <v>0</v>
      </c>
      <c r="HX6">
        <f>'Initial absorption'!$H6*HW6*$F6</f>
        <v>0</v>
      </c>
      <c r="HY6" s="7"/>
      <c r="HZ6">
        <f>(1 - 'Initial absorption'!$T6)*(HP6+HQ6)</f>
        <v>0</v>
      </c>
      <c r="IA6">
        <f t="shared" si="35"/>
        <v>0</v>
      </c>
      <c r="IB6" s="7"/>
      <c r="IC6" s="7"/>
      <c r="ID6" s="7"/>
      <c r="IE6" s="7"/>
      <c r="IF6" s="7"/>
      <c r="IG6" s="7"/>
      <c r="IH6" s="7"/>
      <c r="II6" s="7"/>
      <c r="IJ6" s="7"/>
      <c r="IL6" s="7">
        <f t="shared" si="92"/>
        <v>0</v>
      </c>
      <c r="IM6" s="7">
        <f t="shared" si="36"/>
        <v>0</v>
      </c>
      <c r="IN6" s="7">
        <f t="shared" si="37"/>
        <v>0</v>
      </c>
      <c r="IO6" s="7">
        <f t="shared" si="93"/>
        <v>0</v>
      </c>
      <c r="IP6" s="7"/>
      <c r="IQ6" s="7">
        <f t="shared" si="94"/>
        <v>0</v>
      </c>
      <c r="IR6" s="7">
        <f t="shared" si="95"/>
        <v>0</v>
      </c>
      <c r="IS6" s="7">
        <f t="shared" si="38"/>
        <v>0</v>
      </c>
      <c r="IT6" s="7">
        <f t="shared" si="96"/>
        <v>0</v>
      </c>
      <c r="IV6">
        <f t="shared" si="39"/>
        <v>0</v>
      </c>
      <c r="IW6">
        <f t="shared" si="40"/>
        <v>0</v>
      </c>
      <c r="IX6">
        <f t="shared" si="41"/>
        <v>0</v>
      </c>
      <c r="IY6">
        <f t="shared" si="127"/>
        <v>0</v>
      </c>
      <c r="IZ6" s="7"/>
      <c r="JA6" s="7">
        <f t="shared" si="128"/>
        <v>0</v>
      </c>
      <c r="JB6" s="7">
        <f t="shared" si="129"/>
        <v>0</v>
      </c>
      <c r="JC6" s="7">
        <f t="shared" si="42"/>
        <v>0</v>
      </c>
      <c r="JD6" s="7"/>
      <c r="JE6" s="7">
        <f t="shared" si="97"/>
        <v>0</v>
      </c>
      <c r="JF6" s="7">
        <f>'Initial absorption'!$H6*JE6*$F6</f>
        <v>0</v>
      </c>
      <c r="JG6" s="7">
        <f t="shared" si="130"/>
        <v>0</v>
      </c>
      <c r="JH6" s="7">
        <f>'Initial absorption'!$N6*JG6*$J6</f>
        <v>0</v>
      </c>
      <c r="JI6" s="7"/>
      <c r="JJ6">
        <f t="shared" si="98"/>
        <v>0</v>
      </c>
      <c r="JK6" s="7">
        <f t="shared" si="131"/>
        <v>0</v>
      </c>
      <c r="JL6">
        <f t="shared" si="99"/>
        <v>0</v>
      </c>
      <c r="JM6" s="7"/>
      <c r="JN6">
        <f t="shared" si="100"/>
        <v>0</v>
      </c>
      <c r="JO6">
        <f t="shared" si="132"/>
        <v>0</v>
      </c>
      <c r="JP6">
        <f t="shared" si="136"/>
        <v>0</v>
      </c>
      <c r="JQ6" s="7"/>
      <c r="JR6">
        <f>(1 - 'Initial absorption'!$N6)*JG6</f>
        <v>0</v>
      </c>
      <c r="JS6" s="7">
        <f t="shared" si="43"/>
        <v>0</v>
      </c>
      <c r="JT6">
        <f>'Initial absorption'!$T6*(JR6+JS6)*$N6</f>
        <v>0</v>
      </c>
      <c r="JU6" s="7"/>
      <c r="JV6">
        <f t="shared" si="102"/>
        <v>0</v>
      </c>
      <c r="JW6">
        <f>'Initial absorption'!$N6*JV6*$J6</f>
        <v>0</v>
      </c>
      <c r="JY6">
        <f>(1-'Initial absorption'!$N6)*JV6</f>
        <v>0</v>
      </c>
      <c r="JZ6">
        <f>'Initial absorption'!$H6*JY6*$F6</f>
        <v>0</v>
      </c>
      <c r="KA6" s="7"/>
      <c r="KB6">
        <f>(1 - 'Initial absorption'!$T6)*(JR6+JS6)</f>
        <v>0</v>
      </c>
      <c r="KC6">
        <f t="shared" si="44"/>
        <v>0</v>
      </c>
      <c r="KD6" s="7"/>
      <c r="KE6" s="7"/>
      <c r="KF6" s="7"/>
      <c r="KG6" s="7"/>
      <c r="KH6" s="7"/>
      <c r="KI6" s="7"/>
      <c r="KJ6" s="7"/>
      <c r="KK6" s="7"/>
      <c r="KL6" s="7"/>
    </row>
    <row r="7" spans="1:298" x14ac:dyDescent="0.25">
      <c r="D7">
        <v>305</v>
      </c>
      <c r="E7">
        <f>'Input spectra'!B7</f>
        <v>2.5073341358685299</v>
      </c>
      <c r="F7">
        <f>'Initial absorption'!J7</f>
        <v>0.96576276483342305</v>
      </c>
      <c r="G7">
        <f>'Input spectra'!C7</f>
        <v>0</v>
      </c>
      <c r="H7">
        <f t="shared" si="45"/>
        <v>0</v>
      </c>
      <c r="I7">
        <f>'Input spectra'!D7</f>
        <v>1.8806822217521499</v>
      </c>
      <c r="J7">
        <f>'Initial absorption'!P7</f>
        <v>0.96356683880045135</v>
      </c>
      <c r="K7">
        <f>'Input spectra'!E7</f>
        <v>0</v>
      </c>
      <c r="L7">
        <f t="shared" si="46"/>
        <v>0</v>
      </c>
      <c r="M7">
        <f>'Input spectra'!F7</f>
        <v>7.8073219765104299E-2</v>
      </c>
      <c r="N7">
        <f>'Initial absorption'!V7</f>
        <v>0.30515455998432112</v>
      </c>
      <c r="O7">
        <f>'Input spectra'!G7</f>
        <v>0</v>
      </c>
      <c r="P7">
        <f t="shared" si="47"/>
        <v>0</v>
      </c>
      <c r="R7">
        <f>'Reaching edge prob after ems 1'!$EZ8</f>
        <v>3.184391012234012E-2</v>
      </c>
      <c r="S7">
        <f>'Reaching edge prob after ems 2'!$EZ8</f>
        <v>3.2998655870250894E-2</v>
      </c>
      <c r="T7">
        <f>'Reaching edge prob after ems 3'!EZ8</f>
        <v>0.34627383096287695</v>
      </c>
      <c r="U7">
        <f>1-EXP(-'Reaching edge prob after ems 1'!FC8*_k_in_ec_correction*($E7*_c1+'Input spectra'!Y7))</f>
        <v>0.53152221332933047</v>
      </c>
      <c r="V7">
        <f>1-EXP(-(_t-'Reaching edge prob after ems 1'!FC8)*_k_in_ec_correction*($E7*_c1+'Input spectra'!Y7))</f>
        <v>0.99304144859929411</v>
      </c>
      <c r="W7">
        <f>1-EXP(-'Reaching edge prob after ems 2'!FC8*_k_in_ec_correction*($I7*_c2+'Input spectra'!Y7))</f>
        <v>0.53047271066670942</v>
      </c>
      <c r="X7">
        <f>1-EXP(-(_t-'Reaching edge prob after ems 2'!FC8)*_k_in_ec_correction*($I7*_c2+'Input spectra'!Y7))</f>
        <v>0.99019533516128022</v>
      </c>
      <c r="Y7">
        <f>1-EXP(-'Reaching edge prob after ems 3'!FC8*_k_in_ec_correction*($M7*_c3+'Input spectra'!Y7))</f>
        <v>0.12372181930206361</v>
      </c>
      <c r="Z7">
        <f>1-EXP(-(_t-'Reaching edge prob after ems 3'!FC8)*_k_in_ec_correction*($M7*_c3+'Input spectra'!Y7))</f>
        <v>0.13935137808415354</v>
      </c>
      <c r="AA7" s="16"/>
      <c r="AB7" s="16"/>
      <c r="AD7" s="7">
        <f>AB$3*$H7*_ec_loss/2</f>
        <v>0</v>
      </c>
      <c r="AE7" s="7">
        <f t="shared" si="0"/>
        <v>0</v>
      </c>
      <c r="AF7" s="7">
        <f t="shared" si="1"/>
        <v>0</v>
      </c>
      <c r="AG7" s="7">
        <f t="shared" si="49"/>
        <v>0</v>
      </c>
      <c r="AH7" s="7"/>
      <c r="AI7" s="7">
        <f t="shared" si="50"/>
        <v>0</v>
      </c>
      <c r="AJ7" s="7">
        <f t="shared" si="51"/>
        <v>0</v>
      </c>
      <c r="AK7" s="7">
        <f t="shared" si="2"/>
        <v>0</v>
      </c>
      <c r="AL7" s="7">
        <f t="shared" si="52"/>
        <v>0</v>
      </c>
      <c r="AN7">
        <f t="shared" si="3"/>
        <v>0</v>
      </c>
      <c r="AO7">
        <f t="shared" si="4"/>
        <v>0</v>
      </c>
      <c r="AP7">
        <f t="shared" si="5"/>
        <v>0</v>
      </c>
      <c r="AQ7">
        <f t="shared" si="103"/>
        <v>0</v>
      </c>
      <c r="AR7" s="7"/>
      <c r="AS7" s="7">
        <f t="shared" si="104"/>
        <v>0</v>
      </c>
      <c r="AT7" s="7">
        <f t="shared" si="105"/>
        <v>0</v>
      </c>
      <c r="AU7" s="7">
        <f t="shared" si="6"/>
        <v>0</v>
      </c>
      <c r="AV7" s="7"/>
      <c r="AW7" s="7">
        <f t="shared" si="53"/>
        <v>0</v>
      </c>
      <c r="AX7" s="7">
        <f>'Initial absorption'!$H7*AW7*$F7</f>
        <v>0</v>
      </c>
      <c r="AY7" s="7">
        <f t="shared" si="106"/>
        <v>0</v>
      </c>
      <c r="AZ7" s="7">
        <f>'Initial absorption'!$N7*AY7*$J7</f>
        <v>0</v>
      </c>
      <c r="BA7" s="7"/>
      <c r="BB7">
        <f t="shared" si="54"/>
        <v>0</v>
      </c>
      <c r="BC7" s="7">
        <f t="shared" si="107"/>
        <v>0</v>
      </c>
      <c r="BD7">
        <f t="shared" si="55"/>
        <v>0</v>
      </c>
      <c r="BE7" s="7"/>
      <c r="BF7">
        <f t="shared" si="56"/>
        <v>0</v>
      </c>
      <c r="BG7">
        <f t="shared" si="108"/>
        <v>0</v>
      </c>
      <c r="BH7">
        <f t="shared" si="57"/>
        <v>0</v>
      </c>
      <c r="BI7" s="7"/>
      <c r="BJ7">
        <f>(1 - 'Initial absorption'!$N7)*AY7</f>
        <v>0</v>
      </c>
      <c r="BK7" s="7">
        <f t="shared" si="7"/>
        <v>0</v>
      </c>
      <c r="BL7">
        <f>'Initial absorption'!$T7*(BJ7+BK7)*$N7</f>
        <v>0</v>
      </c>
      <c r="BM7" s="7"/>
      <c r="BN7">
        <f t="shared" si="58"/>
        <v>0</v>
      </c>
      <c r="BO7">
        <f>'Initial absorption'!$N7*BN7*$J7</f>
        <v>0</v>
      </c>
      <c r="BQ7">
        <f>(1-'Initial absorption'!$N7)*BN7</f>
        <v>0</v>
      </c>
      <c r="BR7">
        <f>'Initial absorption'!$H7*BQ7*$F7</f>
        <v>0</v>
      </c>
      <c r="BS7" s="7"/>
      <c r="BT7">
        <f>(1 - 'Initial absorption'!$T7)*(BJ7+BK7)</f>
        <v>0</v>
      </c>
      <c r="BU7">
        <f t="shared" si="8"/>
        <v>0</v>
      </c>
      <c r="BV7" s="7"/>
      <c r="BX7" s="7"/>
      <c r="BY7" s="7"/>
      <c r="BZ7" s="7"/>
      <c r="CA7" s="8"/>
      <c r="CB7" s="8"/>
      <c r="CC7" s="8"/>
      <c r="CD7" s="8"/>
      <c r="CF7" s="7">
        <f>CD$3*$H7*_ec_loss/2</f>
        <v>0</v>
      </c>
      <c r="CG7" s="7">
        <f t="shared" si="9"/>
        <v>0</v>
      </c>
      <c r="CH7" s="7">
        <f t="shared" si="10"/>
        <v>0</v>
      </c>
      <c r="CI7" s="7">
        <f t="shared" si="60"/>
        <v>0</v>
      </c>
      <c r="CJ7" s="7"/>
      <c r="CK7" s="7">
        <f t="shared" si="61"/>
        <v>0</v>
      </c>
      <c r="CL7" s="7">
        <f t="shared" si="62"/>
        <v>0</v>
      </c>
      <c r="CM7" s="7">
        <f t="shared" si="11"/>
        <v>0</v>
      </c>
      <c r="CN7" s="7">
        <f t="shared" si="63"/>
        <v>0</v>
      </c>
      <c r="CP7">
        <f t="shared" si="12"/>
        <v>0</v>
      </c>
      <c r="CQ7">
        <f t="shared" si="13"/>
        <v>0</v>
      </c>
      <c r="CR7">
        <f t="shared" si="14"/>
        <v>0</v>
      </c>
      <c r="CS7">
        <f t="shared" si="109"/>
        <v>0</v>
      </c>
      <c r="CT7" s="7"/>
      <c r="CU7" s="7">
        <f t="shared" si="110"/>
        <v>0</v>
      </c>
      <c r="CV7" s="7">
        <f t="shared" si="111"/>
        <v>0</v>
      </c>
      <c r="CW7" s="7">
        <f t="shared" si="15"/>
        <v>0</v>
      </c>
      <c r="CX7" s="7"/>
      <c r="CY7" s="7">
        <f t="shared" si="64"/>
        <v>0</v>
      </c>
      <c r="CZ7" s="7">
        <f>'Initial absorption'!$H7*CY7*$F7</f>
        <v>0</v>
      </c>
      <c r="DA7" s="7">
        <f t="shared" si="112"/>
        <v>0</v>
      </c>
      <c r="DB7" s="7">
        <f>'Initial absorption'!$N7*DA7*$J7</f>
        <v>0</v>
      </c>
      <c r="DC7" s="7"/>
      <c r="DD7">
        <f t="shared" si="65"/>
        <v>0</v>
      </c>
      <c r="DE7" s="7">
        <f t="shared" si="113"/>
        <v>0</v>
      </c>
      <c r="DF7">
        <f t="shared" si="66"/>
        <v>0</v>
      </c>
      <c r="DG7" s="7"/>
      <c r="DH7">
        <f t="shared" si="67"/>
        <v>0</v>
      </c>
      <c r="DI7">
        <f t="shared" si="114"/>
        <v>0</v>
      </c>
      <c r="DJ7">
        <f t="shared" si="133"/>
        <v>0</v>
      </c>
      <c r="DK7" s="7"/>
      <c r="DL7">
        <f>(1 - 'Initial absorption'!$N7)*DA7</f>
        <v>0</v>
      </c>
      <c r="DM7" s="7">
        <f t="shared" si="16"/>
        <v>0</v>
      </c>
      <c r="DN7">
        <f>'Initial absorption'!$T7*(DL7+DM7)*$N7</f>
        <v>0</v>
      </c>
      <c r="DO7" s="7"/>
      <c r="DP7">
        <f t="shared" si="69"/>
        <v>0</v>
      </c>
      <c r="DQ7">
        <f>'Initial absorption'!$N7*DP7*$J7</f>
        <v>0</v>
      </c>
      <c r="DS7">
        <f>(1-'Initial absorption'!$N7)*DP7</f>
        <v>0</v>
      </c>
      <c r="DT7">
        <f>'Initial absorption'!$H7*DS7*$F7</f>
        <v>0</v>
      </c>
      <c r="DU7" s="7"/>
      <c r="DV7">
        <f>(1 - 'Initial absorption'!$T7)*(DL7+DM7)</f>
        <v>0</v>
      </c>
      <c r="DW7">
        <f t="shared" si="17"/>
        <v>0</v>
      </c>
      <c r="DX7" s="7"/>
      <c r="DZ7" s="7"/>
      <c r="EA7" s="7"/>
      <c r="EB7" s="7"/>
      <c r="EC7" s="8"/>
      <c r="ED7" s="8"/>
      <c r="EE7" s="8"/>
      <c r="EF7" s="8"/>
      <c r="EH7" s="7">
        <f>EF$3*$H7*_ec_loss/2</f>
        <v>0</v>
      </c>
      <c r="EI7" s="7">
        <f t="shared" si="18"/>
        <v>0</v>
      </c>
      <c r="EJ7" s="7">
        <f t="shared" si="19"/>
        <v>0</v>
      </c>
      <c r="EK7" s="7">
        <f t="shared" si="71"/>
        <v>0</v>
      </c>
      <c r="EL7" s="7"/>
      <c r="EM7" s="7">
        <f t="shared" si="72"/>
        <v>0</v>
      </c>
      <c r="EN7" s="7">
        <f t="shared" si="73"/>
        <v>0</v>
      </c>
      <c r="EO7" s="7">
        <f t="shared" si="20"/>
        <v>0</v>
      </c>
      <c r="EP7" s="7">
        <f t="shared" si="74"/>
        <v>0</v>
      </c>
      <c r="ER7">
        <f t="shared" si="21"/>
        <v>0</v>
      </c>
      <c r="ES7">
        <f t="shared" si="22"/>
        <v>0</v>
      </c>
      <c r="ET7">
        <f t="shared" si="23"/>
        <v>0</v>
      </c>
      <c r="EU7">
        <f t="shared" si="115"/>
        <v>0</v>
      </c>
      <c r="EV7" s="7"/>
      <c r="EW7" s="7">
        <f t="shared" si="116"/>
        <v>0</v>
      </c>
      <c r="EX7" s="7">
        <f t="shared" si="117"/>
        <v>0</v>
      </c>
      <c r="EY7" s="7">
        <f t="shared" si="24"/>
        <v>0</v>
      </c>
      <c r="EZ7" s="7"/>
      <c r="FA7" s="7">
        <f t="shared" si="75"/>
        <v>0</v>
      </c>
      <c r="FB7" s="7">
        <f>'Initial absorption'!$H7*FA7*$F7</f>
        <v>0</v>
      </c>
      <c r="FC7" s="7">
        <f t="shared" si="118"/>
        <v>0</v>
      </c>
      <c r="FD7" s="7">
        <f>'Initial absorption'!$N7*FC7*$J7</f>
        <v>0</v>
      </c>
      <c r="FE7" s="7"/>
      <c r="FF7">
        <f t="shared" si="76"/>
        <v>0</v>
      </c>
      <c r="FG7" s="7">
        <f t="shared" si="119"/>
        <v>0</v>
      </c>
      <c r="FH7">
        <f t="shared" si="77"/>
        <v>0</v>
      </c>
      <c r="FI7" s="7"/>
      <c r="FJ7">
        <f t="shared" si="78"/>
        <v>0</v>
      </c>
      <c r="FK7">
        <f t="shared" si="120"/>
        <v>0</v>
      </c>
      <c r="FL7">
        <f t="shared" si="134"/>
        <v>0</v>
      </c>
      <c r="FM7" s="7"/>
      <c r="FN7">
        <f>(1 - 'Initial absorption'!$N7)*FC7</f>
        <v>0</v>
      </c>
      <c r="FO7" s="7">
        <f t="shared" si="25"/>
        <v>0</v>
      </c>
      <c r="FP7">
        <f>'Initial absorption'!$T7*(FN7+FO7)*$N7</f>
        <v>0</v>
      </c>
      <c r="FQ7" s="7"/>
      <c r="FR7">
        <f t="shared" si="80"/>
        <v>0</v>
      </c>
      <c r="FS7">
        <f>'Initial absorption'!$N7*FR7*$J7</f>
        <v>0</v>
      </c>
      <c r="FU7">
        <f>(1-'Initial absorption'!$N7)*FR7</f>
        <v>0</v>
      </c>
      <c r="FV7">
        <f>'Initial absorption'!$H7*FU7*$F7</f>
        <v>0</v>
      </c>
      <c r="FW7" s="7"/>
      <c r="FX7">
        <f>(1 - 'Initial absorption'!$T7)*(FN7+FO7)</f>
        <v>0</v>
      </c>
      <c r="FY7">
        <f t="shared" si="26"/>
        <v>0</v>
      </c>
      <c r="FZ7" s="7"/>
      <c r="GB7" s="7"/>
      <c r="GC7" s="7"/>
      <c r="GD7" s="7"/>
      <c r="GE7" s="8"/>
      <c r="GF7" s="8"/>
      <c r="GG7" s="8"/>
      <c r="GH7" s="8"/>
      <c r="GJ7" s="7">
        <f>GH$3*$H7*_ec_loss/2</f>
        <v>0</v>
      </c>
      <c r="GK7" s="7">
        <f t="shared" si="27"/>
        <v>0</v>
      </c>
      <c r="GL7" s="7">
        <f t="shared" si="28"/>
        <v>0</v>
      </c>
      <c r="GM7" s="7">
        <f t="shared" si="82"/>
        <v>0</v>
      </c>
      <c r="GN7" s="7"/>
      <c r="GO7" s="7">
        <f t="shared" si="83"/>
        <v>0</v>
      </c>
      <c r="GP7" s="7">
        <f t="shared" si="84"/>
        <v>0</v>
      </c>
      <c r="GQ7" s="7">
        <f t="shared" si="29"/>
        <v>0</v>
      </c>
      <c r="GR7" s="7">
        <f t="shared" si="85"/>
        <v>0</v>
      </c>
      <c r="GT7">
        <f t="shared" si="30"/>
        <v>0</v>
      </c>
      <c r="GU7">
        <f t="shared" si="31"/>
        <v>0</v>
      </c>
      <c r="GV7">
        <f t="shared" si="32"/>
        <v>0</v>
      </c>
      <c r="GW7">
        <f t="shared" si="121"/>
        <v>0</v>
      </c>
      <c r="GX7" s="7"/>
      <c r="GY7" s="7">
        <f t="shared" si="122"/>
        <v>0</v>
      </c>
      <c r="GZ7" s="7">
        <f t="shared" si="123"/>
        <v>0</v>
      </c>
      <c r="HA7" s="7">
        <f t="shared" si="33"/>
        <v>0</v>
      </c>
      <c r="HB7" s="7"/>
      <c r="HC7" s="7">
        <f t="shared" si="86"/>
        <v>0</v>
      </c>
      <c r="HD7" s="7">
        <f>'Initial absorption'!$H7*HC7*$F7</f>
        <v>0</v>
      </c>
      <c r="HE7" s="7">
        <f t="shared" si="124"/>
        <v>0</v>
      </c>
      <c r="HF7" s="7">
        <f>'Initial absorption'!$N7*HE7*$J7</f>
        <v>0</v>
      </c>
      <c r="HG7" s="7"/>
      <c r="HH7">
        <f t="shared" si="87"/>
        <v>0</v>
      </c>
      <c r="HI7" s="7">
        <f t="shared" si="125"/>
        <v>0</v>
      </c>
      <c r="HJ7">
        <f t="shared" si="88"/>
        <v>0</v>
      </c>
      <c r="HK7" s="7"/>
      <c r="HL7">
        <f t="shared" si="89"/>
        <v>0</v>
      </c>
      <c r="HM7">
        <f t="shared" si="126"/>
        <v>0</v>
      </c>
      <c r="HN7">
        <f t="shared" si="135"/>
        <v>0</v>
      </c>
      <c r="HO7" s="7"/>
      <c r="HP7">
        <f>(1 - 'Initial absorption'!$N7)*HE7</f>
        <v>0</v>
      </c>
      <c r="HQ7" s="7">
        <f t="shared" si="34"/>
        <v>0</v>
      </c>
      <c r="HR7">
        <f>'Initial absorption'!$T7*(HP7+HQ7)*$N7</f>
        <v>0</v>
      </c>
      <c r="HS7" s="7"/>
      <c r="HT7">
        <f t="shared" si="91"/>
        <v>0</v>
      </c>
      <c r="HU7">
        <f>'Initial absorption'!$N7*HT7*$J7</f>
        <v>0</v>
      </c>
      <c r="HW7">
        <f>(1-'Initial absorption'!$N7)*HT7</f>
        <v>0</v>
      </c>
      <c r="HX7">
        <f>'Initial absorption'!$H7*HW7*$F7</f>
        <v>0</v>
      </c>
      <c r="HY7" s="7"/>
      <c r="HZ7">
        <f>(1 - 'Initial absorption'!$T7)*(HP7+HQ7)</f>
        <v>0</v>
      </c>
      <c r="IA7">
        <f t="shared" si="35"/>
        <v>0</v>
      </c>
      <c r="IB7" s="7"/>
      <c r="ID7" s="7"/>
      <c r="IE7" s="7"/>
      <c r="IF7" s="7"/>
      <c r="IG7" s="8"/>
      <c r="IH7" s="8"/>
      <c r="II7" s="8"/>
      <c r="IJ7" s="8"/>
      <c r="IL7" s="7">
        <f>IJ$3*$H7*_ec_loss/2</f>
        <v>0</v>
      </c>
      <c r="IM7" s="7">
        <f t="shared" si="36"/>
        <v>0</v>
      </c>
      <c r="IN7" s="7">
        <f t="shared" si="37"/>
        <v>0</v>
      </c>
      <c r="IO7" s="7">
        <f t="shared" si="93"/>
        <v>0</v>
      </c>
      <c r="IP7" s="7"/>
      <c r="IQ7" s="7">
        <f t="shared" si="94"/>
        <v>0</v>
      </c>
      <c r="IR7" s="7">
        <f t="shared" si="95"/>
        <v>0</v>
      </c>
      <c r="IS7" s="7">
        <f t="shared" si="38"/>
        <v>0</v>
      </c>
      <c r="IT7" s="7">
        <f t="shared" si="96"/>
        <v>0</v>
      </c>
      <c r="IV7">
        <f t="shared" si="39"/>
        <v>0</v>
      </c>
      <c r="IW7">
        <f t="shared" si="40"/>
        <v>0</v>
      </c>
      <c r="IX7">
        <f t="shared" si="41"/>
        <v>0</v>
      </c>
      <c r="IY7">
        <f t="shared" si="127"/>
        <v>0</v>
      </c>
      <c r="IZ7" s="7"/>
      <c r="JA7" s="7">
        <f t="shared" si="128"/>
        <v>0</v>
      </c>
      <c r="JB7" s="7">
        <f t="shared" si="129"/>
        <v>0</v>
      </c>
      <c r="JC7" s="7">
        <f t="shared" si="42"/>
        <v>0</v>
      </c>
      <c r="JD7" s="7"/>
      <c r="JE7" s="7">
        <f t="shared" si="97"/>
        <v>0</v>
      </c>
      <c r="JF7" s="7">
        <f>'Initial absorption'!$H7*JE7*$F7</f>
        <v>0</v>
      </c>
      <c r="JG7" s="7">
        <f t="shared" si="130"/>
        <v>0</v>
      </c>
      <c r="JH7" s="7">
        <f>'Initial absorption'!$N7*JG7*$J7</f>
        <v>0</v>
      </c>
      <c r="JI7" s="7"/>
      <c r="JJ7">
        <f t="shared" si="98"/>
        <v>0</v>
      </c>
      <c r="JK7" s="7">
        <f t="shared" si="131"/>
        <v>0</v>
      </c>
      <c r="JL7">
        <f t="shared" si="99"/>
        <v>0</v>
      </c>
      <c r="JM7" s="7"/>
      <c r="JN7">
        <f t="shared" si="100"/>
        <v>0</v>
      </c>
      <c r="JO7">
        <f t="shared" si="132"/>
        <v>0</v>
      </c>
      <c r="JP7">
        <f t="shared" si="136"/>
        <v>0</v>
      </c>
      <c r="JQ7" s="7"/>
      <c r="JR7">
        <f>(1 - 'Initial absorption'!$N7)*JG7</f>
        <v>0</v>
      </c>
      <c r="JS7" s="7">
        <f t="shared" si="43"/>
        <v>0</v>
      </c>
      <c r="JT7">
        <f>'Initial absorption'!$T7*(JR7+JS7)*$N7</f>
        <v>0</v>
      </c>
      <c r="JU7" s="7"/>
      <c r="JV7">
        <f t="shared" si="102"/>
        <v>0</v>
      </c>
      <c r="JW7">
        <f>'Initial absorption'!$N7*JV7*$J7</f>
        <v>0</v>
      </c>
      <c r="JY7">
        <f>(1-'Initial absorption'!$N7)*JV7</f>
        <v>0</v>
      </c>
      <c r="JZ7">
        <f>'Initial absorption'!$H7*JY7*$F7</f>
        <v>0</v>
      </c>
      <c r="KA7" s="7"/>
      <c r="KB7">
        <f>(1 - 'Initial absorption'!$T7)*(JR7+JS7)</f>
        <v>0</v>
      </c>
      <c r="KC7">
        <f t="shared" si="44"/>
        <v>0</v>
      </c>
      <c r="KD7" s="7"/>
      <c r="KF7" s="7"/>
      <c r="KG7" s="7"/>
      <c r="KH7" s="7"/>
      <c r="KI7" s="8"/>
      <c r="KJ7" s="8"/>
      <c r="KK7" s="8"/>
      <c r="KL7" s="8"/>
    </row>
    <row r="8" spans="1:298" x14ac:dyDescent="0.25">
      <c r="D8">
        <v>310</v>
      </c>
      <c r="E8">
        <f>'Input spectra'!B8</f>
        <v>2.4306439459399698</v>
      </c>
      <c r="F8">
        <f>'Initial absorption'!J8</f>
        <v>0.96884980444863045</v>
      </c>
      <c r="G8">
        <f>'Input spectra'!C8</f>
        <v>0</v>
      </c>
      <c r="H8">
        <f t="shared" si="45"/>
        <v>0</v>
      </c>
      <c r="I8">
        <f>'Input spectra'!D8</f>
        <v>1.83963558764318</v>
      </c>
      <c r="J8">
        <f>'Initial absorption'!P8</f>
        <v>0.96713226886531189</v>
      </c>
      <c r="K8">
        <f>'Input spectra'!E8</f>
        <v>0</v>
      </c>
      <c r="L8">
        <f t="shared" si="46"/>
        <v>0</v>
      </c>
      <c r="M8">
        <f>'Input spectra'!F8</f>
        <v>8.2133107607660502E-2</v>
      </c>
      <c r="N8">
        <f>'Initial absorption'!V8</f>
        <v>0.34447195456376706</v>
      </c>
      <c r="O8">
        <f>'Input spectra'!G8</f>
        <v>0</v>
      </c>
      <c r="P8">
        <f t="shared" si="47"/>
        <v>0</v>
      </c>
      <c r="R8">
        <f>'Reaching edge prob after ems 1'!$EZ9</f>
        <v>3.2469969334498132E-2</v>
      </c>
      <c r="S8">
        <f>'Reaching edge prob after ems 2'!$EZ9</f>
        <v>3.3501808835102002E-2</v>
      </c>
      <c r="T8">
        <f>'Reaching edge prob after ems 3'!EZ9</f>
        <v>0.36444723876669749</v>
      </c>
      <c r="U8">
        <f>1-EXP(-'Reaching edge prob after ems 1'!FC9*_k_in_ec_correction*($E8*_c1+'Input spectra'!Y8))</f>
        <v>0.53097652620192259</v>
      </c>
      <c r="V8">
        <f>1-EXP(-(_t-'Reaching edge prob after ems 1'!FC9)*_k_in_ec_correction*($E8*_c1+'Input spectra'!Y8))</f>
        <v>0.99157138060078875</v>
      </c>
      <c r="W8">
        <f>1-EXP(-'Reaching edge prob after ems 2'!FC9*_k_in_ec_correction*($I8*_c2+'Input spectra'!Y8))</f>
        <v>0.52995662993845793</v>
      </c>
      <c r="X8">
        <f>1-EXP(-(_t-'Reaching edge prob after ems 2'!FC9)*_k_in_ec_correction*($I8*_c2+'Input spectra'!Y8))</f>
        <v>0.98876981847417666</v>
      </c>
      <c r="Y8">
        <f>1-EXP(-'Reaching edge prob after ems 3'!FC9*_k_in_ec_correction*($M8*_c3+'Input spectra'!Y8))</f>
        <v>0.11631031511003986</v>
      </c>
      <c r="Z8">
        <f>1-EXP(-(_t-'Reaching edge prob after ems 3'!FC9)*_k_in_ec_correction*($M8*_c3+'Input spectra'!Y8))</f>
        <v>0.1300202388133469</v>
      </c>
      <c r="AA8" s="16"/>
      <c r="AB8" s="16"/>
      <c r="AD8" s="7">
        <f t="shared" si="48"/>
        <v>0</v>
      </c>
      <c r="AE8" s="7">
        <f t="shared" si="0"/>
        <v>0</v>
      </c>
      <c r="AF8" s="7">
        <f t="shared" si="1"/>
        <v>0</v>
      </c>
      <c r="AG8" s="7">
        <f t="shared" si="49"/>
        <v>0</v>
      </c>
      <c r="AH8" s="7"/>
      <c r="AI8" s="7">
        <f t="shared" si="50"/>
        <v>0</v>
      </c>
      <c r="AJ8" s="7">
        <f t="shared" si="51"/>
        <v>0</v>
      </c>
      <c r="AK8" s="7">
        <f t="shared" si="2"/>
        <v>0</v>
      </c>
      <c r="AL8" s="7">
        <f t="shared" si="52"/>
        <v>0</v>
      </c>
      <c r="AN8">
        <f t="shared" si="3"/>
        <v>0</v>
      </c>
      <c r="AO8">
        <f t="shared" si="4"/>
        <v>0</v>
      </c>
      <c r="AP8">
        <f t="shared" si="5"/>
        <v>0</v>
      </c>
      <c r="AQ8">
        <f t="shared" si="103"/>
        <v>0</v>
      </c>
      <c r="AR8" s="7"/>
      <c r="AS8" s="7">
        <f t="shared" si="104"/>
        <v>0</v>
      </c>
      <c r="AT8" s="7">
        <f t="shared" si="105"/>
        <v>0</v>
      </c>
      <c r="AU8" s="7">
        <f t="shared" si="6"/>
        <v>0</v>
      </c>
      <c r="AV8" s="7"/>
      <c r="AW8" s="7">
        <f t="shared" si="53"/>
        <v>0</v>
      </c>
      <c r="AX8" s="7">
        <f>'Initial absorption'!$H8*AW8*$F8</f>
        <v>0</v>
      </c>
      <c r="AY8" s="7">
        <f t="shared" si="106"/>
        <v>0</v>
      </c>
      <c r="AZ8" s="7">
        <f>'Initial absorption'!$N8*AY8*$J8</f>
        <v>0</v>
      </c>
      <c r="BA8" s="7"/>
      <c r="BB8">
        <f t="shared" si="54"/>
        <v>0</v>
      </c>
      <c r="BC8" s="7">
        <f t="shared" si="107"/>
        <v>0</v>
      </c>
      <c r="BD8">
        <f t="shared" si="55"/>
        <v>0</v>
      </c>
      <c r="BE8" s="7"/>
      <c r="BF8">
        <f t="shared" si="56"/>
        <v>0</v>
      </c>
      <c r="BG8">
        <f t="shared" si="108"/>
        <v>0</v>
      </c>
      <c r="BH8">
        <f t="shared" si="57"/>
        <v>0</v>
      </c>
      <c r="BI8" s="7"/>
      <c r="BJ8">
        <f>(1 - 'Initial absorption'!$N8)*AY8</f>
        <v>0</v>
      </c>
      <c r="BK8" s="7">
        <f t="shared" si="7"/>
        <v>0</v>
      </c>
      <c r="BL8" s="8">
        <f>'Initial absorption'!$T8*(BJ8+BK8)*$N8</f>
        <v>0</v>
      </c>
      <c r="BM8" s="7"/>
      <c r="BN8">
        <f t="shared" si="58"/>
        <v>0</v>
      </c>
      <c r="BO8">
        <f>'Initial absorption'!$N8*BN8*$J8</f>
        <v>0</v>
      </c>
      <c r="BQ8">
        <f>(1-'Initial absorption'!$N8)*BN8</f>
        <v>0</v>
      </c>
      <c r="BR8">
        <f>'Initial absorption'!$H8*BQ8*$F8</f>
        <v>0</v>
      </c>
      <c r="BS8" s="7"/>
      <c r="BT8">
        <f>(1 - 'Initial absorption'!$T8)*(BJ8+BK8)</f>
        <v>0</v>
      </c>
      <c r="BU8">
        <f t="shared" si="8"/>
        <v>0</v>
      </c>
      <c r="BV8" s="7"/>
      <c r="BX8" s="7"/>
      <c r="BY8" s="7"/>
      <c r="BZ8" s="7"/>
      <c r="CA8" s="7"/>
      <c r="CB8" s="7"/>
      <c r="CC8" s="7"/>
      <c r="CD8" s="7"/>
      <c r="CF8" s="7">
        <f t="shared" ref="CF8:CF71" si="137">CD$3*$H8*_ec_loss/2</f>
        <v>0</v>
      </c>
      <c r="CG8" s="7">
        <f t="shared" si="9"/>
        <v>0</v>
      </c>
      <c r="CH8" s="7">
        <f t="shared" si="10"/>
        <v>0</v>
      </c>
      <c r="CI8" s="7">
        <f t="shared" si="60"/>
        <v>0</v>
      </c>
      <c r="CJ8" s="7"/>
      <c r="CK8" s="7">
        <f t="shared" si="61"/>
        <v>0</v>
      </c>
      <c r="CL8" s="7">
        <f t="shared" si="62"/>
        <v>0</v>
      </c>
      <c r="CM8" s="7">
        <f t="shared" si="11"/>
        <v>0</v>
      </c>
      <c r="CN8" s="7">
        <f t="shared" si="63"/>
        <v>0</v>
      </c>
      <c r="CP8">
        <f t="shared" si="12"/>
        <v>0</v>
      </c>
      <c r="CQ8">
        <f t="shared" si="13"/>
        <v>0</v>
      </c>
      <c r="CR8">
        <f t="shared" si="14"/>
        <v>0</v>
      </c>
      <c r="CS8">
        <f t="shared" si="109"/>
        <v>0</v>
      </c>
      <c r="CT8" s="7"/>
      <c r="CU8" s="7">
        <f t="shared" si="110"/>
        <v>0</v>
      </c>
      <c r="CV8" s="7">
        <f t="shared" si="111"/>
        <v>0</v>
      </c>
      <c r="CW8" s="7">
        <f t="shared" si="15"/>
        <v>0</v>
      </c>
      <c r="CX8" s="7"/>
      <c r="CY8" s="7">
        <f t="shared" si="64"/>
        <v>0</v>
      </c>
      <c r="CZ8" s="7">
        <f>'Initial absorption'!$H8*CY8*$F8</f>
        <v>0</v>
      </c>
      <c r="DA8" s="7">
        <f t="shared" si="112"/>
        <v>0</v>
      </c>
      <c r="DB8" s="7">
        <f>'Initial absorption'!$N8*DA8*$J8</f>
        <v>0</v>
      </c>
      <c r="DC8" s="7"/>
      <c r="DD8">
        <f t="shared" si="65"/>
        <v>0</v>
      </c>
      <c r="DE8" s="7">
        <f t="shared" si="113"/>
        <v>0</v>
      </c>
      <c r="DF8">
        <f t="shared" si="66"/>
        <v>0</v>
      </c>
      <c r="DG8" s="7"/>
      <c r="DH8">
        <f t="shared" si="67"/>
        <v>0</v>
      </c>
      <c r="DI8">
        <f t="shared" si="114"/>
        <v>0</v>
      </c>
      <c r="DJ8">
        <f t="shared" si="133"/>
        <v>0</v>
      </c>
      <c r="DK8" s="7"/>
      <c r="DL8">
        <f>(1 - 'Initial absorption'!$N8)*DA8</f>
        <v>0</v>
      </c>
      <c r="DM8" s="7">
        <f t="shared" si="16"/>
        <v>0</v>
      </c>
      <c r="DN8" s="8">
        <f>'Initial absorption'!$T8*(DL8+DM8)*$N8</f>
        <v>0</v>
      </c>
      <c r="DO8" s="7"/>
      <c r="DP8">
        <f t="shared" si="69"/>
        <v>0</v>
      </c>
      <c r="DQ8">
        <f>'Initial absorption'!$N8*DP8*$J8</f>
        <v>0</v>
      </c>
      <c r="DS8">
        <f>(1-'Initial absorption'!$N8)*DP8</f>
        <v>0</v>
      </c>
      <c r="DT8">
        <f>'Initial absorption'!$H8*DS8*$F8</f>
        <v>0</v>
      </c>
      <c r="DU8" s="7"/>
      <c r="DV8">
        <f>(1 - 'Initial absorption'!$T8)*(DL8+DM8)</f>
        <v>0</v>
      </c>
      <c r="DW8">
        <f t="shared" si="17"/>
        <v>0</v>
      </c>
      <c r="DX8" s="7"/>
      <c r="DZ8" s="7"/>
      <c r="EA8" s="7"/>
      <c r="EB8" s="7"/>
      <c r="EC8" s="7"/>
      <c r="ED8" s="7"/>
      <c r="EE8" s="7"/>
      <c r="EF8" s="7"/>
      <c r="EH8" s="7">
        <f t="shared" ref="EH8:EH71" si="138">EF$3*$H8*_ec_loss/2</f>
        <v>0</v>
      </c>
      <c r="EI8" s="7">
        <f t="shared" si="18"/>
        <v>0</v>
      </c>
      <c r="EJ8" s="7">
        <f t="shared" si="19"/>
        <v>0</v>
      </c>
      <c r="EK8" s="7">
        <f t="shared" si="71"/>
        <v>0</v>
      </c>
      <c r="EL8" s="7"/>
      <c r="EM8" s="7">
        <f t="shared" si="72"/>
        <v>0</v>
      </c>
      <c r="EN8" s="7">
        <f t="shared" si="73"/>
        <v>0</v>
      </c>
      <c r="EO8" s="7">
        <f t="shared" si="20"/>
        <v>0</v>
      </c>
      <c r="EP8" s="7">
        <f t="shared" si="74"/>
        <v>0</v>
      </c>
      <c r="ER8">
        <f t="shared" si="21"/>
        <v>0</v>
      </c>
      <c r="ES8">
        <f t="shared" si="22"/>
        <v>0</v>
      </c>
      <c r="ET8">
        <f t="shared" si="23"/>
        <v>0</v>
      </c>
      <c r="EU8">
        <f t="shared" si="115"/>
        <v>0</v>
      </c>
      <c r="EV8" s="7"/>
      <c r="EW8" s="7">
        <f t="shared" si="116"/>
        <v>0</v>
      </c>
      <c r="EX8" s="7">
        <f t="shared" si="117"/>
        <v>0</v>
      </c>
      <c r="EY8" s="7">
        <f t="shared" si="24"/>
        <v>0</v>
      </c>
      <c r="EZ8" s="7"/>
      <c r="FA8" s="7">
        <f t="shared" si="75"/>
        <v>0</v>
      </c>
      <c r="FB8" s="7">
        <f>'Initial absorption'!$H8*FA8*$F8</f>
        <v>0</v>
      </c>
      <c r="FC8" s="7">
        <f t="shared" si="118"/>
        <v>0</v>
      </c>
      <c r="FD8" s="7">
        <f>'Initial absorption'!$N8*FC8*$J8</f>
        <v>0</v>
      </c>
      <c r="FE8" s="7"/>
      <c r="FF8">
        <f t="shared" si="76"/>
        <v>0</v>
      </c>
      <c r="FG8" s="7">
        <f t="shared" si="119"/>
        <v>0</v>
      </c>
      <c r="FH8">
        <f t="shared" si="77"/>
        <v>0</v>
      </c>
      <c r="FI8" s="7"/>
      <c r="FJ8">
        <f t="shared" si="78"/>
        <v>0</v>
      </c>
      <c r="FK8">
        <f t="shared" si="120"/>
        <v>0</v>
      </c>
      <c r="FL8">
        <f t="shared" si="134"/>
        <v>0</v>
      </c>
      <c r="FM8" s="7"/>
      <c r="FN8">
        <f>(1 - 'Initial absorption'!$N8)*FC8</f>
        <v>0</v>
      </c>
      <c r="FO8" s="7">
        <f t="shared" si="25"/>
        <v>0</v>
      </c>
      <c r="FP8" s="8">
        <f>'Initial absorption'!$T8*(FN8+FO8)*$N8</f>
        <v>0</v>
      </c>
      <c r="FQ8" s="7"/>
      <c r="FR8">
        <f t="shared" si="80"/>
        <v>0</v>
      </c>
      <c r="FS8">
        <f>'Initial absorption'!$N8*FR8*$J8</f>
        <v>0</v>
      </c>
      <c r="FU8">
        <f>(1-'Initial absorption'!$N8)*FR8</f>
        <v>0</v>
      </c>
      <c r="FV8">
        <f>'Initial absorption'!$H8*FU8*$F8</f>
        <v>0</v>
      </c>
      <c r="FW8" s="7"/>
      <c r="FX8">
        <f>(1 - 'Initial absorption'!$T8)*(FN8+FO8)</f>
        <v>0</v>
      </c>
      <c r="FY8">
        <f t="shared" si="26"/>
        <v>0</v>
      </c>
      <c r="FZ8" s="7"/>
      <c r="GB8" s="7"/>
      <c r="GC8" s="7"/>
      <c r="GD8" s="7"/>
      <c r="GE8" s="7"/>
      <c r="GF8" s="7"/>
      <c r="GG8" s="7"/>
      <c r="GH8" s="7"/>
      <c r="GJ8" s="7">
        <f t="shared" ref="GJ8:GJ71" si="139">GH$3*$H8*_ec_loss/2</f>
        <v>0</v>
      </c>
      <c r="GK8" s="7">
        <f t="shared" si="27"/>
        <v>0</v>
      </c>
      <c r="GL8" s="7">
        <f t="shared" si="28"/>
        <v>0</v>
      </c>
      <c r="GM8" s="7">
        <f t="shared" si="82"/>
        <v>0</v>
      </c>
      <c r="GN8" s="7"/>
      <c r="GO8" s="7">
        <f t="shared" si="83"/>
        <v>0</v>
      </c>
      <c r="GP8" s="7">
        <f t="shared" si="84"/>
        <v>0</v>
      </c>
      <c r="GQ8" s="7">
        <f t="shared" si="29"/>
        <v>0</v>
      </c>
      <c r="GR8" s="7">
        <f t="shared" si="85"/>
        <v>0</v>
      </c>
      <c r="GT8">
        <f t="shared" si="30"/>
        <v>0</v>
      </c>
      <c r="GU8">
        <f t="shared" si="31"/>
        <v>0</v>
      </c>
      <c r="GV8">
        <f t="shared" si="32"/>
        <v>0</v>
      </c>
      <c r="GW8">
        <f t="shared" si="121"/>
        <v>0</v>
      </c>
      <c r="GX8" s="7"/>
      <c r="GY8" s="7">
        <f t="shared" si="122"/>
        <v>0</v>
      </c>
      <c r="GZ8" s="7">
        <f t="shared" si="123"/>
        <v>0</v>
      </c>
      <c r="HA8" s="7">
        <f t="shared" si="33"/>
        <v>0</v>
      </c>
      <c r="HB8" s="7"/>
      <c r="HC8" s="7">
        <f t="shared" si="86"/>
        <v>0</v>
      </c>
      <c r="HD8" s="7">
        <f>'Initial absorption'!$H8*HC8*$F8</f>
        <v>0</v>
      </c>
      <c r="HE8" s="7">
        <f t="shared" si="124"/>
        <v>0</v>
      </c>
      <c r="HF8" s="7">
        <f>'Initial absorption'!$N8*HE8*$J8</f>
        <v>0</v>
      </c>
      <c r="HG8" s="7"/>
      <c r="HH8">
        <f t="shared" si="87"/>
        <v>0</v>
      </c>
      <c r="HI8" s="7">
        <f t="shared" si="125"/>
        <v>0</v>
      </c>
      <c r="HJ8">
        <f t="shared" si="88"/>
        <v>0</v>
      </c>
      <c r="HK8" s="7"/>
      <c r="HL8">
        <f t="shared" si="89"/>
        <v>0</v>
      </c>
      <c r="HM8">
        <f t="shared" si="126"/>
        <v>0</v>
      </c>
      <c r="HN8">
        <f t="shared" si="135"/>
        <v>0</v>
      </c>
      <c r="HO8" s="7"/>
      <c r="HP8">
        <f>(1 - 'Initial absorption'!$N8)*HE8</f>
        <v>0</v>
      </c>
      <c r="HQ8" s="7">
        <f t="shared" si="34"/>
        <v>0</v>
      </c>
      <c r="HR8" s="8">
        <f>'Initial absorption'!$T8*(HP8+HQ8)*$N8</f>
        <v>0</v>
      </c>
      <c r="HS8" s="7"/>
      <c r="HT8">
        <f t="shared" si="91"/>
        <v>0</v>
      </c>
      <c r="HU8">
        <f>'Initial absorption'!$N8*HT8*$J8</f>
        <v>0</v>
      </c>
      <c r="HW8">
        <f>(1-'Initial absorption'!$N8)*HT8</f>
        <v>0</v>
      </c>
      <c r="HX8">
        <f>'Initial absorption'!$H8*HW8*$F8</f>
        <v>0</v>
      </c>
      <c r="HY8" s="7"/>
      <c r="HZ8">
        <f>(1 - 'Initial absorption'!$T8)*(HP8+HQ8)</f>
        <v>0</v>
      </c>
      <c r="IA8">
        <f t="shared" si="35"/>
        <v>0</v>
      </c>
      <c r="IB8" s="7"/>
      <c r="ID8" s="7"/>
      <c r="IE8" s="7"/>
      <c r="IF8" s="7"/>
      <c r="IG8" s="7"/>
      <c r="IH8" s="7"/>
      <c r="II8" s="7"/>
      <c r="IJ8" s="7"/>
      <c r="IL8" s="7">
        <f t="shared" ref="IL8:IL71" si="140">IJ$3*$H8*_ec_loss/2</f>
        <v>0</v>
      </c>
      <c r="IM8" s="7">
        <f t="shared" si="36"/>
        <v>0</v>
      </c>
      <c r="IN8" s="7">
        <f t="shared" si="37"/>
        <v>0</v>
      </c>
      <c r="IO8" s="7">
        <f t="shared" si="93"/>
        <v>0</v>
      </c>
      <c r="IP8" s="7"/>
      <c r="IQ8" s="7">
        <f t="shared" si="94"/>
        <v>0</v>
      </c>
      <c r="IR8" s="7">
        <f t="shared" si="95"/>
        <v>0</v>
      </c>
      <c r="IS8" s="7">
        <f t="shared" si="38"/>
        <v>0</v>
      </c>
      <c r="IT8" s="7">
        <f t="shared" si="96"/>
        <v>0</v>
      </c>
      <c r="IV8">
        <f t="shared" si="39"/>
        <v>0</v>
      </c>
      <c r="IW8">
        <f t="shared" si="40"/>
        <v>0</v>
      </c>
      <c r="IX8">
        <f t="shared" si="41"/>
        <v>0</v>
      </c>
      <c r="IY8">
        <f t="shared" si="127"/>
        <v>0</v>
      </c>
      <c r="IZ8" s="7"/>
      <c r="JA8" s="7">
        <f t="shared" si="128"/>
        <v>0</v>
      </c>
      <c r="JB8" s="7">
        <f t="shared" si="129"/>
        <v>0</v>
      </c>
      <c r="JC8" s="7">
        <f t="shared" si="42"/>
        <v>0</v>
      </c>
      <c r="JD8" s="7"/>
      <c r="JE8" s="7">
        <f t="shared" si="97"/>
        <v>0</v>
      </c>
      <c r="JF8" s="7">
        <f>'Initial absorption'!$H8*JE8*$F8</f>
        <v>0</v>
      </c>
      <c r="JG8" s="7">
        <f t="shared" si="130"/>
        <v>0</v>
      </c>
      <c r="JH8" s="7">
        <f>'Initial absorption'!$N8*JG8*$J8</f>
        <v>0</v>
      </c>
      <c r="JI8" s="7"/>
      <c r="JJ8">
        <f t="shared" si="98"/>
        <v>0</v>
      </c>
      <c r="JK8" s="7">
        <f t="shared" si="131"/>
        <v>0</v>
      </c>
      <c r="JL8">
        <f t="shared" si="99"/>
        <v>0</v>
      </c>
      <c r="JM8" s="7"/>
      <c r="JN8">
        <f t="shared" si="100"/>
        <v>0</v>
      </c>
      <c r="JO8">
        <f t="shared" si="132"/>
        <v>0</v>
      </c>
      <c r="JP8">
        <f t="shared" si="136"/>
        <v>0</v>
      </c>
      <c r="JQ8" s="7"/>
      <c r="JR8">
        <f>(1 - 'Initial absorption'!$N8)*JG8</f>
        <v>0</v>
      </c>
      <c r="JS8" s="7">
        <f t="shared" si="43"/>
        <v>0</v>
      </c>
      <c r="JT8" s="8">
        <f>'Initial absorption'!$T8*(JR8+JS8)*$N8</f>
        <v>0</v>
      </c>
      <c r="JU8" s="7"/>
      <c r="JV8">
        <f t="shared" si="102"/>
        <v>0</v>
      </c>
      <c r="JW8">
        <f>'Initial absorption'!$N8*JV8*$J8</f>
        <v>0</v>
      </c>
      <c r="JY8">
        <f>(1-'Initial absorption'!$N8)*JV8</f>
        <v>0</v>
      </c>
      <c r="JZ8">
        <f>'Initial absorption'!$H8*JY8*$F8</f>
        <v>0</v>
      </c>
      <c r="KA8" s="7"/>
      <c r="KB8">
        <f>(1 - 'Initial absorption'!$T8)*(JR8+JS8)</f>
        <v>0</v>
      </c>
      <c r="KC8">
        <f t="shared" si="44"/>
        <v>0</v>
      </c>
      <c r="KD8" s="7"/>
      <c r="KF8" s="7"/>
      <c r="KG8" s="7"/>
      <c r="KH8" s="7"/>
      <c r="KI8" s="7"/>
      <c r="KJ8" s="7"/>
      <c r="KK8" s="7"/>
      <c r="KL8" s="7"/>
    </row>
    <row r="9" spans="1:298" x14ac:dyDescent="0.25">
      <c r="D9">
        <v>315</v>
      </c>
      <c r="E9">
        <f>'Input spectra'!B9</f>
        <v>2.3539537560114101</v>
      </c>
      <c r="F9">
        <f>'Initial absorption'!J9</f>
        <v>0.97076576469043163</v>
      </c>
      <c r="G9">
        <f>'Input spectra'!C9</f>
        <v>0</v>
      </c>
      <c r="H9">
        <f t="shared" si="45"/>
        <v>0</v>
      </c>
      <c r="I9">
        <f>'Input spectra'!D9</f>
        <v>1.7985889535341999</v>
      </c>
      <c r="J9">
        <f>'Initial absorption'!P9</f>
        <v>0.96943311867936388</v>
      </c>
      <c r="K9">
        <f>'Input spectra'!E9</f>
        <v>0</v>
      </c>
      <c r="L9">
        <f t="shared" si="46"/>
        <v>0</v>
      </c>
      <c r="M9">
        <f>'Input spectra'!F9</f>
        <v>8.6046677258532697E-2</v>
      </c>
      <c r="N9">
        <f>'Initial absorption'!V9</f>
        <v>0.3776901023860651</v>
      </c>
      <c r="O9">
        <f>'Input spectra'!G9</f>
        <v>0</v>
      </c>
      <c r="P9">
        <f t="shared" si="47"/>
        <v>0</v>
      </c>
      <c r="R9">
        <f>'Reaching edge prob after ems 1'!$EZ10</f>
        <v>3.3116957532974702E-2</v>
      </c>
      <c r="S9">
        <f>'Reaching edge prob after ems 2'!$EZ10</f>
        <v>3.4003169688414887E-2</v>
      </c>
      <c r="T9">
        <f>'Reaching edge prob after ems 3'!EZ10</f>
        <v>0.37639664942614048</v>
      </c>
      <c r="U9">
        <f>1-EXP(-'Reaching edge prob after ems 1'!FC10*_k_in_ec_correction*($E9*_c1+'Input spectra'!Y9))</f>
        <v>0.53035457653770646</v>
      </c>
      <c r="V9">
        <f>1-EXP(-(_t-'Reaching edge prob after ems 1'!FC10)*_k_in_ec_correction*($E9*_c1+'Input spectra'!Y9))</f>
        <v>0.98987036924949079</v>
      </c>
      <c r="W9">
        <f>1-EXP(-'Reaching edge prob after ems 2'!FC10*_k_in_ec_correction*($I9*_c2+'Input spectra'!Y9))</f>
        <v>0.52940700089322346</v>
      </c>
      <c r="X9">
        <f>1-EXP(-(_t-'Reaching edge prob after ems 2'!FC10)*_k_in_ec_correction*($I9*_c2+'Input spectra'!Y9))</f>
        <v>0.9872362035582839</v>
      </c>
      <c r="Y9">
        <f>1-EXP(-'Reaching edge prob after ems 3'!FC10*_k_in_ec_correction*($M9*_c3+'Input spectra'!Y9))</f>
        <v>0.11172931074769454</v>
      </c>
      <c r="Z9">
        <f>1-EXP(-(_t-'Reaching edge prob after ems 3'!FC10)*_k_in_ec_correction*($M9*_c3+'Input spectra'!Y9))</f>
        <v>0.12432238936277917</v>
      </c>
      <c r="AA9" s="16"/>
      <c r="AB9" s="16"/>
      <c r="AD9" s="7">
        <f t="shared" si="48"/>
        <v>0</v>
      </c>
      <c r="AE9" s="7">
        <f t="shared" si="0"/>
        <v>0</v>
      </c>
      <c r="AF9" s="7">
        <f t="shared" si="1"/>
        <v>0</v>
      </c>
      <c r="AG9" s="7">
        <f t="shared" si="49"/>
        <v>0</v>
      </c>
      <c r="AH9" s="7"/>
      <c r="AI9" s="7">
        <f t="shared" si="50"/>
        <v>0</v>
      </c>
      <c r="AJ9" s="7">
        <f t="shared" si="51"/>
        <v>0</v>
      </c>
      <c r="AK9" s="7">
        <f t="shared" si="2"/>
        <v>0</v>
      </c>
      <c r="AL9" s="7">
        <f t="shared" si="52"/>
        <v>0</v>
      </c>
      <c r="AN9">
        <f t="shared" si="3"/>
        <v>0</v>
      </c>
      <c r="AO9">
        <f t="shared" si="4"/>
        <v>0</v>
      </c>
      <c r="AP9">
        <f t="shared" si="5"/>
        <v>0</v>
      </c>
      <c r="AQ9">
        <f t="shared" si="103"/>
        <v>0</v>
      </c>
      <c r="AR9" s="7"/>
      <c r="AS9" s="7">
        <f t="shared" si="104"/>
        <v>0</v>
      </c>
      <c r="AT9" s="7">
        <f t="shared" si="105"/>
        <v>0</v>
      </c>
      <c r="AU9" s="7">
        <f t="shared" si="6"/>
        <v>0</v>
      </c>
      <c r="AV9" s="7"/>
      <c r="AW9" s="7">
        <f t="shared" si="53"/>
        <v>0</v>
      </c>
      <c r="AX9" s="7">
        <f>'Initial absorption'!$H9*AW9*$F9</f>
        <v>0</v>
      </c>
      <c r="AY9" s="7">
        <f t="shared" si="106"/>
        <v>0</v>
      </c>
      <c r="AZ9" s="7">
        <f>'Initial absorption'!$N9*AY9*$J9</f>
        <v>0</v>
      </c>
      <c r="BA9" s="7"/>
      <c r="BB9">
        <f t="shared" si="54"/>
        <v>0</v>
      </c>
      <c r="BC9" s="7">
        <f t="shared" si="107"/>
        <v>0</v>
      </c>
      <c r="BD9">
        <f t="shared" si="55"/>
        <v>0</v>
      </c>
      <c r="BE9" s="7"/>
      <c r="BF9">
        <f t="shared" si="56"/>
        <v>0</v>
      </c>
      <c r="BG9">
        <f t="shared" si="108"/>
        <v>0</v>
      </c>
      <c r="BH9">
        <f t="shared" si="57"/>
        <v>0</v>
      </c>
      <c r="BI9" s="7"/>
      <c r="BJ9">
        <f>(1 - 'Initial absorption'!$N9)*AY9</f>
        <v>0</v>
      </c>
      <c r="BK9" s="7">
        <f t="shared" si="7"/>
        <v>0</v>
      </c>
      <c r="BL9">
        <f>'Initial absorption'!$T9*(BJ9+BK9)*$N9</f>
        <v>0</v>
      </c>
      <c r="BM9" s="7"/>
      <c r="BN9">
        <f t="shared" si="58"/>
        <v>0</v>
      </c>
      <c r="BO9">
        <f>'Initial absorption'!$N9*BN9*$J9</f>
        <v>0</v>
      </c>
      <c r="BQ9">
        <f>(1-'Initial absorption'!$N9)*BN9</f>
        <v>0</v>
      </c>
      <c r="BR9">
        <f>'Initial absorption'!$H9*BQ9*$F9</f>
        <v>0</v>
      </c>
      <c r="BS9" s="7"/>
      <c r="BT9">
        <f>(1 - 'Initial absorption'!$T9)*(BJ9+BK9)</f>
        <v>0</v>
      </c>
      <c r="BU9">
        <f t="shared" si="8"/>
        <v>0</v>
      </c>
      <c r="BV9" s="7"/>
      <c r="BW9" s="7"/>
      <c r="BX9" s="7"/>
      <c r="BY9" s="7"/>
      <c r="CD9" s="7"/>
      <c r="CF9" s="7">
        <f t="shared" si="137"/>
        <v>0</v>
      </c>
      <c r="CG9" s="7">
        <f t="shared" si="9"/>
        <v>0</v>
      </c>
      <c r="CH9" s="7">
        <f t="shared" si="10"/>
        <v>0</v>
      </c>
      <c r="CI9" s="7">
        <f t="shared" si="60"/>
        <v>0</v>
      </c>
      <c r="CJ9" s="7"/>
      <c r="CK9" s="7">
        <f t="shared" si="61"/>
        <v>0</v>
      </c>
      <c r="CL9" s="7">
        <f t="shared" si="62"/>
        <v>0</v>
      </c>
      <c r="CM9" s="7">
        <f t="shared" si="11"/>
        <v>0</v>
      </c>
      <c r="CN9" s="7">
        <f t="shared" si="63"/>
        <v>0</v>
      </c>
      <c r="CP9">
        <f t="shared" si="12"/>
        <v>0</v>
      </c>
      <c r="CQ9">
        <f t="shared" si="13"/>
        <v>0</v>
      </c>
      <c r="CR9">
        <f t="shared" si="14"/>
        <v>0</v>
      </c>
      <c r="CS9">
        <f t="shared" si="109"/>
        <v>0</v>
      </c>
      <c r="CT9" s="7"/>
      <c r="CU9" s="7">
        <f t="shared" si="110"/>
        <v>0</v>
      </c>
      <c r="CV9" s="7">
        <f t="shared" si="111"/>
        <v>0</v>
      </c>
      <c r="CW9" s="7">
        <f t="shared" si="15"/>
        <v>0</v>
      </c>
      <c r="CX9" s="7"/>
      <c r="CY9" s="7">
        <f t="shared" si="64"/>
        <v>0</v>
      </c>
      <c r="CZ9" s="7">
        <f>'Initial absorption'!$H9*CY9*$F9</f>
        <v>0</v>
      </c>
      <c r="DA9" s="7">
        <f t="shared" si="112"/>
        <v>0</v>
      </c>
      <c r="DB9" s="7">
        <f>'Initial absorption'!$N9*DA9*$J9</f>
        <v>0</v>
      </c>
      <c r="DC9" s="7"/>
      <c r="DD9">
        <f t="shared" si="65"/>
        <v>0</v>
      </c>
      <c r="DE9" s="7">
        <f t="shared" si="113"/>
        <v>0</v>
      </c>
      <c r="DF9">
        <f t="shared" si="66"/>
        <v>0</v>
      </c>
      <c r="DG9" s="7"/>
      <c r="DH9">
        <f t="shared" si="67"/>
        <v>0</v>
      </c>
      <c r="DI9">
        <f t="shared" si="114"/>
        <v>0</v>
      </c>
      <c r="DJ9">
        <f t="shared" si="133"/>
        <v>0</v>
      </c>
      <c r="DK9" s="7"/>
      <c r="DL9">
        <f>(1 - 'Initial absorption'!$N9)*DA9</f>
        <v>0</v>
      </c>
      <c r="DM9" s="7">
        <f t="shared" si="16"/>
        <v>0</v>
      </c>
      <c r="DN9">
        <f>'Initial absorption'!$T9*(DL9+DM9)*$N9</f>
        <v>0</v>
      </c>
      <c r="DO9" s="7"/>
      <c r="DP9">
        <f t="shared" si="69"/>
        <v>0</v>
      </c>
      <c r="DQ9">
        <f>'Initial absorption'!$N9*DP9*$J9</f>
        <v>0</v>
      </c>
      <c r="DS9">
        <f>(1-'Initial absorption'!$N9)*DP9</f>
        <v>0</v>
      </c>
      <c r="DT9">
        <f>'Initial absorption'!$H9*DS9*$F9</f>
        <v>0</v>
      </c>
      <c r="DU9" s="7"/>
      <c r="DV9">
        <f>(1 - 'Initial absorption'!$T9)*(DL9+DM9)</f>
        <v>0</v>
      </c>
      <c r="DW9">
        <f t="shared" si="17"/>
        <v>0</v>
      </c>
      <c r="DX9" s="7"/>
      <c r="DY9" s="7"/>
      <c r="DZ9" s="7"/>
      <c r="EA9" s="7"/>
      <c r="EF9" s="7"/>
      <c r="EH9" s="7">
        <f t="shared" si="138"/>
        <v>0</v>
      </c>
      <c r="EI9" s="7">
        <f t="shared" si="18"/>
        <v>0</v>
      </c>
      <c r="EJ9" s="7">
        <f t="shared" si="19"/>
        <v>0</v>
      </c>
      <c r="EK9" s="7">
        <f t="shared" si="71"/>
        <v>0</v>
      </c>
      <c r="EL9" s="7"/>
      <c r="EM9" s="7">
        <f t="shared" si="72"/>
        <v>0</v>
      </c>
      <c r="EN9" s="7">
        <f t="shared" si="73"/>
        <v>0</v>
      </c>
      <c r="EO9" s="7">
        <f t="shared" si="20"/>
        <v>0</v>
      </c>
      <c r="EP9" s="7">
        <f t="shared" si="74"/>
        <v>0</v>
      </c>
      <c r="ER9">
        <f t="shared" si="21"/>
        <v>0</v>
      </c>
      <c r="ES9">
        <f t="shared" si="22"/>
        <v>0</v>
      </c>
      <c r="ET9">
        <f t="shared" si="23"/>
        <v>0</v>
      </c>
      <c r="EU9">
        <f t="shared" si="115"/>
        <v>0</v>
      </c>
      <c r="EV9" s="7"/>
      <c r="EW9" s="7">
        <f t="shared" si="116"/>
        <v>0</v>
      </c>
      <c r="EX9" s="7">
        <f t="shared" si="117"/>
        <v>0</v>
      </c>
      <c r="EY9" s="7">
        <f t="shared" si="24"/>
        <v>0</v>
      </c>
      <c r="EZ9" s="7"/>
      <c r="FA9" s="7">
        <f t="shared" si="75"/>
        <v>0</v>
      </c>
      <c r="FB9" s="7">
        <f>'Initial absorption'!$H9*FA9*$F9</f>
        <v>0</v>
      </c>
      <c r="FC9" s="7">
        <f t="shared" si="118"/>
        <v>0</v>
      </c>
      <c r="FD9" s="7">
        <f>'Initial absorption'!$N9*FC9*$J9</f>
        <v>0</v>
      </c>
      <c r="FE9" s="7"/>
      <c r="FF9">
        <f t="shared" si="76"/>
        <v>0</v>
      </c>
      <c r="FG9" s="7">
        <f t="shared" si="119"/>
        <v>0</v>
      </c>
      <c r="FH9">
        <f t="shared" si="77"/>
        <v>0</v>
      </c>
      <c r="FI9" s="7"/>
      <c r="FJ9">
        <f t="shared" si="78"/>
        <v>0</v>
      </c>
      <c r="FK9">
        <f t="shared" si="120"/>
        <v>0</v>
      </c>
      <c r="FL9">
        <f t="shared" si="134"/>
        <v>0</v>
      </c>
      <c r="FM9" s="7"/>
      <c r="FN9">
        <f>(1 - 'Initial absorption'!$N9)*FC9</f>
        <v>0</v>
      </c>
      <c r="FO9" s="7">
        <f t="shared" si="25"/>
        <v>0</v>
      </c>
      <c r="FP9">
        <f>'Initial absorption'!$T9*(FN9+FO9)*$N9</f>
        <v>0</v>
      </c>
      <c r="FQ9" s="7"/>
      <c r="FR9">
        <f t="shared" si="80"/>
        <v>0</v>
      </c>
      <c r="FS9">
        <f>'Initial absorption'!$N9*FR9*$J9</f>
        <v>0</v>
      </c>
      <c r="FU9">
        <f>(1-'Initial absorption'!$N9)*FR9</f>
        <v>0</v>
      </c>
      <c r="FV9">
        <f>'Initial absorption'!$H9*FU9*$F9</f>
        <v>0</v>
      </c>
      <c r="FW9" s="7"/>
      <c r="FX9">
        <f>(1 - 'Initial absorption'!$T9)*(FN9+FO9)</f>
        <v>0</v>
      </c>
      <c r="FY9">
        <f t="shared" si="26"/>
        <v>0</v>
      </c>
      <c r="FZ9" s="7"/>
      <c r="GA9" s="7"/>
      <c r="GB9" s="7"/>
      <c r="GC9" s="7"/>
      <c r="GH9" s="7"/>
      <c r="GJ9" s="7">
        <f t="shared" si="139"/>
        <v>0</v>
      </c>
      <c r="GK9" s="7">
        <f t="shared" si="27"/>
        <v>0</v>
      </c>
      <c r="GL9" s="7">
        <f t="shared" si="28"/>
        <v>0</v>
      </c>
      <c r="GM9" s="7">
        <f t="shared" si="82"/>
        <v>0</v>
      </c>
      <c r="GN9" s="7"/>
      <c r="GO9" s="7">
        <f t="shared" si="83"/>
        <v>0</v>
      </c>
      <c r="GP9" s="7">
        <f t="shared" si="84"/>
        <v>0</v>
      </c>
      <c r="GQ9" s="7">
        <f t="shared" si="29"/>
        <v>0</v>
      </c>
      <c r="GR9" s="7">
        <f t="shared" si="85"/>
        <v>0</v>
      </c>
      <c r="GT9">
        <f t="shared" si="30"/>
        <v>0</v>
      </c>
      <c r="GU9">
        <f t="shared" si="31"/>
        <v>0</v>
      </c>
      <c r="GV9">
        <f t="shared" si="32"/>
        <v>0</v>
      </c>
      <c r="GW9">
        <f t="shared" si="121"/>
        <v>0</v>
      </c>
      <c r="GX9" s="7"/>
      <c r="GY9" s="7">
        <f t="shared" si="122"/>
        <v>0</v>
      </c>
      <c r="GZ9" s="7">
        <f t="shared" si="123"/>
        <v>0</v>
      </c>
      <c r="HA9" s="7">
        <f t="shared" si="33"/>
        <v>0</v>
      </c>
      <c r="HB9" s="7"/>
      <c r="HC9" s="7">
        <f t="shared" si="86"/>
        <v>0</v>
      </c>
      <c r="HD9" s="7">
        <f>'Initial absorption'!$H9*HC9*$F9</f>
        <v>0</v>
      </c>
      <c r="HE9" s="7">
        <f t="shared" si="124"/>
        <v>0</v>
      </c>
      <c r="HF9" s="7">
        <f>'Initial absorption'!$N9*HE9*$J9</f>
        <v>0</v>
      </c>
      <c r="HG9" s="7"/>
      <c r="HH9">
        <f t="shared" si="87"/>
        <v>0</v>
      </c>
      <c r="HI9" s="7">
        <f t="shared" si="125"/>
        <v>0</v>
      </c>
      <c r="HJ9">
        <f t="shared" si="88"/>
        <v>0</v>
      </c>
      <c r="HK9" s="7"/>
      <c r="HL9">
        <f t="shared" si="89"/>
        <v>0</v>
      </c>
      <c r="HM9">
        <f t="shared" si="126"/>
        <v>0</v>
      </c>
      <c r="HN9">
        <f t="shared" si="135"/>
        <v>0</v>
      </c>
      <c r="HO9" s="7"/>
      <c r="HP9">
        <f>(1 - 'Initial absorption'!$N9)*HE9</f>
        <v>0</v>
      </c>
      <c r="HQ9" s="7">
        <f t="shared" si="34"/>
        <v>0</v>
      </c>
      <c r="HR9">
        <f>'Initial absorption'!$T9*(HP9+HQ9)*$N9</f>
        <v>0</v>
      </c>
      <c r="HS9" s="7"/>
      <c r="HT9">
        <f t="shared" si="91"/>
        <v>0</v>
      </c>
      <c r="HU9">
        <f>'Initial absorption'!$N9*HT9*$J9</f>
        <v>0</v>
      </c>
      <c r="HW9">
        <f>(1-'Initial absorption'!$N9)*HT9</f>
        <v>0</v>
      </c>
      <c r="HX9">
        <f>'Initial absorption'!$H9*HW9*$F9</f>
        <v>0</v>
      </c>
      <c r="HY9" s="7"/>
      <c r="HZ9">
        <f>(1 - 'Initial absorption'!$T9)*(HP9+HQ9)</f>
        <v>0</v>
      </c>
      <c r="IA9">
        <f t="shared" si="35"/>
        <v>0</v>
      </c>
      <c r="IB9" s="7"/>
      <c r="IC9" s="7"/>
      <c r="ID9" s="7"/>
      <c r="IE9" s="7"/>
      <c r="IJ9" s="7"/>
      <c r="IL9" s="7">
        <f t="shared" si="140"/>
        <v>0</v>
      </c>
      <c r="IM9" s="7">
        <f t="shared" si="36"/>
        <v>0</v>
      </c>
      <c r="IN9" s="7">
        <f t="shared" si="37"/>
        <v>0</v>
      </c>
      <c r="IO9" s="7">
        <f t="shared" si="93"/>
        <v>0</v>
      </c>
      <c r="IP9" s="7"/>
      <c r="IQ9" s="7">
        <f t="shared" si="94"/>
        <v>0</v>
      </c>
      <c r="IR9" s="7">
        <f t="shared" si="95"/>
        <v>0</v>
      </c>
      <c r="IS9" s="7">
        <f t="shared" si="38"/>
        <v>0</v>
      </c>
      <c r="IT9" s="7">
        <f t="shared" si="96"/>
        <v>0</v>
      </c>
      <c r="IV9">
        <f t="shared" si="39"/>
        <v>0</v>
      </c>
      <c r="IW9">
        <f t="shared" si="40"/>
        <v>0</v>
      </c>
      <c r="IX9">
        <f t="shared" si="41"/>
        <v>0</v>
      </c>
      <c r="IY9">
        <f t="shared" si="127"/>
        <v>0</v>
      </c>
      <c r="IZ9" s="7"/>
      <c r="JA9" s="7">
        <f t="shared" si="128"/>
        <v>0</v>
      </c>
      <c r="JB9" s="7">
        <f t="shared" si="129"/>
        <v>0</v>
      </c>
      <c r="JC9" s="7">
        <f t="shared" si="42"/>
        <v>0</v>
      </c>
      <c r="JD9" s="7"/>
      <c r="JE9" s="7">
        <f t="shared" si="97"/>
        <v>0</v>
      </c>
      <c r="JF9" s="7">
        <f>'Initial absorption'!$H9*JE9*$F9</f>
        <v>0</v>
      </c>
      <c r="JG9" s="7">
        <f t="shared" si="130"/>
        <v>0</v>
      </c>
      <c r="JH9" s="7">
        <f>'Initial absorption'!$N9*JG9*$J9</f>
        <v>0</v>
      </c>
      <c r="JI9" s="7"/>
      <c r="JJ9">
        <f t="shared" si="98"/>
        <v>0</v>
      </c>
      <c r="JK9" s="7">
        <f t="shared" si="131"/>
        <v>0</v>
      </c>
      <c r="JL9">
        <f t="shared" si="99"/>
        <v>0</v>
      </c>
      <c r="JM9" s="7"/>
      <c r="JN9">
        <f t="shared" si="100"/>
        <v>0</v>
      </c>
      <c r="JO9">
        <f t="shared" si="132"/>
        <v>0</v>
      </c>
      <c r="JP9">
        <f t="shared" si="136"/>
        <v>0</v>
      </c>
      <c r="JQ9" s="7"/>
      <c r="JR9">
        <f>(1 - 'Initial absorption'!$N9)*JG9</f>
        <v>0</v>
      </c>
      <c r="JS9" s="7">
        <f t="shared" si="43"/>
        <v>0</v>
      </c>
      <c r="JT9">
        <f>'Initial absorption'!$T9*(JR9+JS9)*$N9</f>
        <v>0</v>
      </c>
      <c r="JU9" s="7"/>
      <c r="JV9">
        <f t="shared" si="102"/>
        <v>0</v>
      </c>
      <c r="JW9">
        <f>'Initial absorption'!$N9*JV9*$J9</f>
        <v>0</v>
      </c>
      <c r="JY9">
        <f>(1-'Initial absorption'!$N9)*JV9</f>
        <v>0</v>
      </c>
      <c r="JZ9">
        <f>'Initial absorption'!$H9*JY9*$F9</f>
        <v>0</v>
      </c>
      <c r="KA9" s="7"/>
      <c r="KB9">
        <f>(1 - 'Initial absorption'!$T9)*(JR9+JS9)</f>
        <v>0</v>
      </c>
      <c r="KC9">
        <f t="shared" si="44"/>
        <v>0</v>
      </c>
      <c r="KD9" s="7"/>
      <c r="KE9" s="7"/>
      <c r="KF9" s="7"/>
      <c r="KG9" s="7"/>
      <c r="KL9" s="7"/>
    </row>
    <row r="10" spans="1:298" x14ac:dyDescent="0.25">
      <c r="D10">
        <v>320</v>
      </c>
      <c r="E10">
        <f>'Input spectra'!B10</f>
        <v>2.27726356608285</v>
      </c>
      <c r="F10">
        <f>'Initial absorption'!J10</f>
        <v>0.97254211822206882</v>
      </c>
      <c r="G10">
        <f>'Input spectra'!C10</f>
        <v>0</v>
      </c>
      <c r="H10">
        <f t="shared" si="45"/>
        <v>0</v>
      </c>
      <c r="I10">
        <f>'Input spectra'!D10</f>
        <v>1.75754231942523</v>
      </c>
      <c r="J10">
        <f>'Initial absorption'!P10</f>
        <v>0.97156660713630894</v>
      </c>
      <c r="K10">
        <f>'Input spectra'!E10</f>
        <v>0</v>
      </c>
      <c r="L10">
        <f t="shared" si="46"/>
        <v>0</v>
      </c>
      <c r="M10">
        <f>'Input spectra'!F10</f>
        <v>8.8148797457951997E-2</v>
      </c>
      <c r="N10">
        <f>'Initial absorption'!V10</f>
        <v>0.40670814629115459</v>
      </c>
      <c r="O10">
        <f>'Input spectra'!G10</f>
        <v>0</v>
      </c>
      <c r="P10">
        <f t="shared" si="47"/>
        <v>0</v>
      </c>
      <c r="R10">
        <f>'Reaching edge prob after ems 1'!$EZ11</f>
        <v>3.380798215840309E-2</v>
      </c>
      <c r="S10">
        <f>'Reaching edge prob after ems 2'!$EZ11</f>
        <v>3.4526011390291676E-2</v>
      </c>
      <c r="T10">
        <f>'Reaching edge prob after ems 3'!EZ11</f>
        <v>0.38966835412904027</v>
      </c>
      <c r="U10">
        <f>1-EXP(-'Reaching edge prob after ems 1'!FC11*_k_in_ec_correction*($E10*_c1+'Input spectra'!Y10))</f>
        <v>0.52962516674595972</v>
      </c>
      <c r="V10">
        <f>1-EXP(-(_t-'Reaching edge prob after ems 1'!FC11)*_k_in_ec_correction*($E10*_c1+'Input spectra'!Y10))</f>
        <v>0.98784671683517622</v>
      </c>
      <c r="W10">
        <f>1-EXP(-'Reaching edge prob after ems 2'!FC11*_k_in_ec_correction*($I10*_c2+'Input spectra'!Y10))</f>
        <v>0.5287964467062517</v>
      </c>
      <c r="X10">
        <f>1-EXP(-(_t-'Reaching edge prob after ems 2'!FC11)*_k_in_ec_correction*($I10*_c2+'Input spectra'!Y10))</f>
        <v>0.98551632748752083</v>
      </c>
      <c r="Y10">
        <f>1-EXP(-'Reaching edge prob after ems 3'!FC11*_k_in_ec_correction*($M10*_c3+'Input spectra'!Y10))</f>
        <v>0.10688735730639232</v>
      </c>
      <c r="Z10">
        <f>1-EXP(-(_t-'Reaching edge prob after ems 3'!FC11)*_k_in_ec_correction*($M10*_c3+'Input spectra'!Y10))</f>
        <v>0.11835686601774176</v>
      </c>
      <c r="AA10" s="16"/>
      <c r="AB10" s="16"/>
      <c r="AD10" s="7">
        <f t="shared" si="48"/>
        <v>0</v>
      </c>
      <c r="AE10" s="7">
        <f t="shared" si="0"/>
        <v>0</v>
      </c>
      <c r="AF10" s="7">
        <f t="shared" si="1"/>
        <v>0</v>
      </c>
      <c r="AG10" s="7">
        <f t="shared" si="49"/>
        <v>0</v>
      </c>
      <c r="AH10" s="7"/>
      <c r="AI10" s="7">
        <f t="shared" si="50"/>
        <v>0</v>
      </c>
      <c r="AJ10" s="7">
        <f t="shared" si="51"/>
        <v>0</v>
      </c>
      <c r="AK10" s="7">
        <f t="shared" si="2"/>
        <v>0</v>
      </c>
      <c r="AL10" s="7">
        <f t="shared" si="52"/>
        <v>0</v>
      </c>
      <c r="AN10">
        <f t="shared" si="3"/>
        <v>0</v>
      </c>
      <c r="AO10">
        <f t="shared" si="4"/>
        <v>0</v>
      </c>
      <c r="AP10">
        <f t="shared" si="5"/>
        <v>0</v>
      </c>
      <c r="AQ10">
        <f t="shared" si="103"/>
        <v>0</v>
      </c>
      <c r="AR10" s="7"/>
      <c r="AS10" s="7">
        <f t="shared" si="104"/>
        <v>0</v>
      </c>
      <c r="AT10" s="7">
        <f t="shared" si="105"/>
        <v>0</v>
      </c>
      <c r="AU10" s="7">
        <f t="shared" si="6"/>
        <v>0</v>
      </c>
      <c r="AV10" s="7"/>
      <c r="AW10" s="7">
        <f t="shared" si="53"/>
        <v>0</v>
      </c>
      <c r="AX10" s="7">
        <f>'Initial absorption'!$H10*AW10*$F10</f>
        <v>0</v>
      </c>
      <c r="AY10" s="7">
        <f t="shared" si="106"/>
        <v>0</v>
      </c>
      <c r="AZ10" s="7">
        <f>'Initial absorption'!$N10*AY10*$J10</f>
        <v>0</v>
      </c>
      <c r="BA10" s="7"/>
      <c r="BB10">
        <f t="shared" si="54"/>
        <v>0</v>
      </c>
      <c r="BC10" s="7">
        <f t="shared" si="107"/>
        <v>0</v>
      </c>
      <c r="BD10">
        <f t="shared" si="55"/>
        <v>0</v>
      </c>
      <c r="BE10" s="7"/>
      <c r="BF10">
        <f t="shared" si="56"/>
        <v>0</v>
      </c>
      <c r="BG10">
        <f t="shared" si="108"/>
        <v>0</v>
      </c>
      <c r="BH10">
        <f t="shared" si="57"/>
        <v>0</v>
      </c>
      <c r="BI10" s="7"/>
      <c r="BJ10">
        <f>(1 - 'Initial absorption'!$N10)*AY10</f>
        <v>0</v>
      </c>
      <c r="BK10" s="7">
        <f t="shared" si="7"/>
        <v>0</v>
      </c>
      <c r="BL10">
        <f>'Initial absorption'!$T10*(BJ10+BK10)*$N10</f>
        <v>0</v>
      </c>
      <c r="BM10" s="7"/>
      <c r="BN10">
        <f t="shared" si="58"/>
        <v>0</v>
      </c>
      <c r="BO10">
        <f>'Initial absorption'!$N10*BN10*$J10</f>
        <v>0</v>
      </c>
      <c r="BQ10">
        <f>(1-'Initial absorption'!$N10)*BN10</f>
        <v>0</v>
      </c>
      <c r="BR10">
        <f>'Initial absorption'!$H10*BQ10*$F10</f>
        <v>0</v>
      </c>
      <c r="BS10" s="7"/>
      <c r="BT10">
        <f>(1 - 'Initial absorption'!$T10)*(BJ10+BK10)</f>
        <v>0</v>
      </c>
      <c r="BU10">
        <f t="shared" si="8"/>
        <v>0</v>
      </c>
      <c r="BV10" s="7"/>
      <c r="CD10" s="23"/>
      <c r="CF10" s="7">
        <f t="shared" si="137"/>
        <v>0</v>
      </c>
      <c r="CG10" s="7">
        <f t="shared" si="9"/>
        <v>0</v>
      </c>
      <c r="CH10" s="7">
        <f t="shared" si="10"/>
        <v>0</v>
      </c>
      <c r="CI10" s="7">
        <f t="shared" si="60"/>
        <v>0</v>
      </c>
      <c r="CJ10" s="7"/>
      <c r="CK10" s="7">
        <f t="shared" si="61"/>
        <v>0</v>
      </c>
      <c r="CL10" s="7">
        <f t="shared" si="62"/>
        <v>0</v>
      </c>
      <c r="CM10" s="7">
        <f t="shared" si="11"/>
        <v>0</v>
      </c>
      <c r="CN10" s="7">
        <f t="shared" si="63"/>
        <v>0</v>
      </c>
      <c r="CP10">
        <f t="shared" si="12"/>
        <v>0</v>
      </c>
      <c r="CQ10">
        <f t="shared" si="13"/>
        <v>0</v>
      </c>
      <c r="CR10">
        <f t="shared" si="14"/>
        <v>0</v>
      </c>
      <c r="CS10">
        <f t="shared" si="109"/>
        <v>0</v>
      </c>
      <c r="CT10" s="7"/>
      <c r="CU10" s="7">
        <f t="shared" si="110"/>
        <v>0</v>
      </c>
      <c r="CV10" s="7">
        <f t="shared" si="111"/>
        <v>0</v>
      </c>
      <c r="CW10" s="7">
        <f t="shared" si="15"/>
        <v>0</v>
      </c>
      <c r="CX10" s="7"/>
      <c r="CY10" s="7">
        <f t="shared" si="64"/>
        <v>0</v>
      </c>
      <c r="CZ10" s="7">
        <f>'Initial absorption'!$H10*CY10*$F10</f>
        <v>0</v>
      </c>
      <c r="DA10" s="7">
        <f t="shared" si="112"/>
        <v>0</v>
      </c>
      <c r="DB10" s="7">
        <f>'Initial absorption'!$N10*DA10*$J10</f>
        <v>0</v>
      </c>
      <c r="DC10" s="7"/>
      <c r="DD10">
        <f t="shared" si="65"/>
        <v>0</v>
      </c>
      <c r="DE10" s="7">
        <f t="shared" si="113"/>
        <v>0</v>
      </c>
      <c r="DF10">
        <f t="shared" si="66"/>
        <v>0</v>
      </c>
      <c r="DG10" s="7"/>
      <c r="DH10">
        <f t="shared" si="67"/>
        <v>0</v>
      </c>
      <c r="DI10">
        <f t="shared" si="114"/>
        <v>0</v>
      </c>
      <c r="DJ10">
        <f t="shared" si="133"/>
        <v>0</v>
      </c>
      <c r="DK10" s="7"/>
      <c r="DL10">
        <f>(1 - 'Initial absorption'!$N10)*DA10</f>
        <v>0</v>
      </c>
      <c r="DM10" s="7">
        <f t="shared" si="16"/>
        <v>0</v>
      </c>
      <c r="DN10">
        <f>'Initial absorption'!$T10*(DL10+DM10)*$N10</f>
        <v>0</v>
      </c>
      <c r="DO10" s="7"/>
      <c r="DP10">
        <f t="shared" si="69"/>
        <v>0</v>
      </c>
      <c r="DQ10">
        <f>'Initial absorption'!$N10*DP10*$J10</f>
        <v>0</v>
      </c>
      <c r="DS10">
        <f>(1-'Initial absorption'!$N10)*DP10</f>
        <v>0</v>
      </c>
      <c r="DT10">
        <f>'Initial absorption'!$H10*DS10*$F10</f>
        <v>0</v>
      </c>
      <c r="DU10" s="7"/>
      <c r="DV10">
        <f>(1 - 'Initial absorption'!$T10)*(DL10+DM10)</f>
        <v>0</v>
      </c>
      <c r="DW10">
        <f t="shared" si="17"/>
        <v>0</v>
      </c>
      <c r="DX10" s="7"/>
      <c r="EF10" s="23"/>
      <c r="EH10" s="7">
        <f t="shared" si="138"/>
        <v>0</v>
      </c>
      <c r="EI10" s="7">
        <f t="shared" si="18"/>
        <v>0</v>
      </c>
      <c r="EJ10" s="7">
        <f t="shared" si="19"/>
        <v>0</v>
      </c>
      <c r="EK10" s="7">
        <f t="shared" si="71"/>
        <v>0</v>
      </c>
      <c r="EL10" s="7"/>
      <c r="EM10" s="7">
        <f t="shared" si="72"/>
        <v>0</v>
      </c>
      <c r="EN10" s="7">
        <f t="shared" si="73"/>
        <v>0</v>
      </c>
      <c r="EO10" s="7">
        <f t="shared" si="20"/>
        <v>0</v>
      </c>
      <c r="EP10" s="7">
        <f t="shared" si="74"/>
        <v>0</v>
      </c>
      <c r="ER10">
        <f t="shared" si="21"/>
        <v>0</v>
      </c>
      <c r="ES10">
        <f t="shared" si="22"/>
        <v>0</v>
      </c>
      <c r="ET10">
        <f t="shared" si="23"/>
        <v>0</v>
      </c>
      <c r="EU10">
        <f t="shared" si="115"/>
        <v>0</v>
      </c>
      <c r="EV10" s="7"/>
      <c r="EW10" s="7">
        <f t="shared" si="116"/>
        <v>0</v>
      </c>
      <c r="EX10" s="7">
        <f t="shared" si="117"/>
        <v>0</v>
      </c>
      <c r="EY10" s="7">
        <f t="shared" si="24"/>
        <v>0</v>
      </c>
      <c r="EZ10" s="7"/>
      <c r="FA10" s="7">
        <f t="shared" si="75"/>
        <v>0</v>
      </c>
      <c r="FB10" s="7">
        <f>'Initial absorption'!$H10*FA10*$F10</f>
        <v>0</v>
      </c>
      <c r="FC10" s="7">
        <f t="shared" si="118"/>
        <v>0</v>
      </c>
      <c r="FD10" s="7">
        <f>'Initial absorption'!$N10*FC10*$J10</f>
        <v>0</v>
      </c>
      <c r="FE10" s="7"/>
      <c r="FF10">
        <f t="shared" si="76"/>
        <v>0</v>
      </c>
      <c r="FG10" s="7">
        <f t="shared" si="119"/>
        <v>0</v>
      </c>
      <c r="FH10">
        <f t="shared" si="77"/>
        <v>0</v>
      </c>
      <c r="FI10" s="7"/>
      <c r="FJ10">
        <f t="shared" si="78"/>
        <v>0</v>
      </c>
      <c r="FK10">
        <f t="shared" si="120"/>
        <v>0</v>
      </c>
      <c r="FL10">
        <f t="shared" si="134"/>
        <v>0</v>
      </c>
      <c r="FM10" s="7"/>
      <c r="FN10">
        <f>(1 - 'Initial absorption'!$N10)*FC10</f>
        <v>0</v>
      </c>
      <c r="FO10" s="7">
        <f t="shared" si="25"/>
        <v>0</v>
      </c>
      <c r="FP10">
        <f>'Initial absorption'!$T10*(FN10+FO10)*$N10</f>
        <v>0</v>
      </c>
      <c r="FQ10" s="7"/>
      <c r="FR10">
        <f t="shared" si="80"/>
        <v>0</v>
      </c>
      <c r="FS10">
        <f>'Initial absorption'!$N10*FR10*$J10</f>
        <v>0</v>
      </c>
      <c r="FU10">
        <f>(1-'Initial absorption'!$N10)*FR10</f>
        <v>0</v>
      </c>
      <c r="FV10">
        <f>'Initial absorption'!$H10*FU10*$F10</f>
        <v>0</v>
      </c>
      <c r="FW10" s="7"/>
      <c r="FX10">
        <f>(1 - 'Initial absorption'!$T10)*(FN10+FO10)</f>
        <v>0</v>
      </c>
      <c r="FY10">
        <f t="shared" si="26"/>
        <v>0</v>
      </c>
      <c r="FZ10" s="7"/>
      <c r="GH10" s="23"/>
      <c r="GJ10" s="7">
        <f t="shared" si="139"/>
        <v>0</v>
      </c>
      <c r="GK10" s="7">
        <f t="shared" si="27"/>
        <v>0</v>
      </c>
      <c r="GL10" s="7">
        <f t="shared" si="28"/>
        <v>0</v>
      </c>
      <c r="GM10" s="7">
        <f t="shared" si="82"/>
        <v>0</v>
      </c>
      <c r="GN10" s="7"/>
      <c r="GO10" s="7">
        <f t="shared" si="83"/>
        <v>0</v>
      </c>
      <c r="GP10" s="7">
        <f t="shared" si="84"/>
        <v>0</v>
      </c>
      <c r="GQ10" s="7">
        <f t="shared" si="29"/>
        <v>0</v>
      </c>
      <c r="GR10" s="7">
        <f t="shared" si="85"/>
        <v>0</v>
      </c>
      <c r="GT10">
        <f t="shared" si="30"/>
        <v>0</v>
      </c>
      <c r="GU10">
        <f t="shared" si="31"/>
        <v>0</v>
      </c>
      <c r="GV10">
        <f t="shared" si="32"/>
        <v>0</v>
      </c>
      <c r="GW10">
        <f t="shared" si="121"/>
        <v>0</v>
      </c>
      <c r="GX10" s="7"/>
      <c r="GY10" s="7">
        <f t="shared" si="122"/>
        <v>0</v>
      </c>
      <c r="GZ10" s="7">
        <f t="shared" si="123"/>
        <v>0</v>
      </c>
      <c r="HA10" s="7">
        <f t="shared" si="33"/>
        <v>0</v>
      </c>
      <c r="HB10" s="7"/>
      <c r="HC10" s="7">
        <f t="shared" si="86"/>
        <v>0</v>
      </c>
      <c r="HD10" s="7">
        <f>'Initial absorption'!$H10*HC10*$F10</f>
        <v>0</v>
      </c>
      <c r="HE10" s="7">
        <f t="shared" si="124"/>
        <v>0</v>
      </c>
      <c r="HF10" s="7">
        <f>'Initial absorption'!$N10*HE10*$J10</f>
        <v>0</v>
      </c>
      <c r="HG10" s="7"/>
      <c r="HH10">
        <f t="shared" si="87"/>
        <v>0</v>
      </c>
      <c r="HI10" s="7">
        <f t="shared" si="125"/>
        <v>0</v>
      </c>
      <c r="HJ10">
        <f t="shared" si="88"/>
        <v>0</v>
      </c>
      <c r="HK10" s="7"/>
      <c r="HL10">
        <f t="shared" si="89"/>
        <v>0</v>
      </c>
      <c r="HM10">
        <f t="shared" si="126"/>
        <v>0</v>
      </c>
      <c r="HN10">
        <f t="shared" si="135"/>
        <v>0</v>
      </c>
      <c r="HO10" s="7"/>
      <c r="HP10">
        <f>(1 - 'Initial absorption'!$N10)*HE10</f>
        <v>0</v>
      </c>
      <c r="HQ10" s="7">
        <f t="shared" si="34"/>
        <v>0</v>
      </c>
      <c r="HR10">
        <f>'Initial absorption'!$T10*(HP10+HQ10)*$N10</f>
        <v>0</v>
      </c>
      <c r="HS10" s="7"/>
      <c r="HT10">
        <f t="shared" si="91"/>
        <v>0</v>
      </c>
      <c r="HU10">
        <f>'Initial absorption'!$N10*HT10*$J10</f>
        <v>0</v>
      </c>
      <c r="HW10">
        <f>(1-'Initial absorption'!$N10)*HT10</f>
        <v>0</v>
      </c>
      <c r="HX10">
        <f>'Initial absorption'!$H10*HW10*$F10</f>
        <v>0</v>
      </c>
      <c r="HY10" s="7"/>
      <c r="HZ10">
        <f>(1 - 'Initial absorption'!$T10)*(HP10+HQ10)</f>
        <v>0</v>
      </c>
      <c r="IA10">
        <f t="shared" si="35"/>
        <v>0</v>
      </c>
      <c r="IB10" s="7"/>
      <c r="IJ10" s="23"/>
      <c r="IL10" s="7">
        <f t="shared" si="140"/>
        <v>0</v>
      </c>
      <c r="IM10" s="7">
        <f t="shared" si="36"/>
        <v>0</v>
      </c>
      <c r="IN10" s="7">
        <f t="shared" si="37"/>
        <v>0</v>
      </c>
      <c r="IO10" s="7">
        <f t="shared" si="93"/>
        <v>0</v>
      </c>
      <c r="IP10" s="7"/>
      <c r="IQ10" s="7">
        <f t="shared" si="94"/>
        <v>0</v>
      </c>
      <c r="IR10" s="7">
        <f t="shared" si="95"/>
        <v>0</v>
      </c>
      <c r="IS10" s="7">
        <f t="shared" si="38"/>
        <v>0</v>
      </c>
      <c r="IT10" s="7">
        <f t="shared" si="96"/>
        <v>0</v>
      </c>
      <c r="IV10">
        <f t="shared" si="39"/>
        <v>0</v>
      </c>
      <c r="IW10">
        <f t="shared" si="40"/>
        <v>0</v>
      </c>
      <c r="IX10">
        <f t="shared" si="41"/>
        <v>0</v>
      </c>
      <c r="IY10">
        <f t="shared" si="127"/>
        <v>0</v>
      </c>
      <c r="IZ10" s="7"/>
      <c r="JA10" s="7">
        <f t="shared" si="128"/>
        <v>0</v>
      </c>
      <c r="JB10" s="7">
        <f t="shared" si="129"/>
        <v>0</v>
      </c>
      <c r="JC10" s="7">
        <f t="shared" si="42"/>
        <v>0</v>
      </c>
      <c r="JD10" s="7"/>
      <c r="JE10" s="7">
        <f t="shared" si="97"/>
        <v>0</v>
      </c>
      <c r="JF10" s="7">
        <f>'Initial absorption'!$H10*JE10*$F10</f>
        <v>0</v>
      </c>
      <c r="JG10" s="7">
        <f t="shared" si="130"/>
        <v>0</v>
      </c>
      <c r="JH10" s="7">
        <f>'Initial absorption'!$N10*JG10*$J10</f>
        <v>0</v>
      </c>
      <c r="JI10" s="7"/>
      <c r="JJ10">
        <f t="shared" si="98"/>
        <v>0</v>
      </c>
      <c r="JK10" s="7">
        <f t="shared" si="131"/>
        <v>0</v>
      </c>
      <c r="JL10">
        <f t="shared" si="99"/>
        <v>0</v>
      </c>
      <c r="JM10" s="7"/>
      <c r="JN10">
        <f t="shared" si="100"/>
        <v>0</v>
      </c>
      <c r="JO10">
        <f t="shared" si="132"/>
        <v>0</v>
      </c>
      <c r="JP10">
        <f t="shared" si="136"/>
        <v>0</v>
      </c>
      <c r="JQ10" s="7"/>
      <c r="JR10">
        <f>(1 - 'Initial absorption'!$N10)*JG10</f>
        <v>0</v>
      </c>
      <c r="JS10" s="7">
        <f t="shared" si="43"/>
        <v>0</v>
      </c>
      <c r="JT10">
        <f>'Initial absorption'!$T10*(JR10+JS10)*$N10</f>
        <v>0</v>
      </c>
      <c r="JU10" s="7"/>
      <c r="JV10">
        <f t="shared" si="102"/>
        <v>0</v>
      </c>
      <c r="JW10">
        <f>'Initial absorption'!$N10*JV10*$J10</f>
        <v>0</v>
      </c>
      <c r="JY10">
        <f>(1-'Initial absorption'!$N10)*JV10</f>
        <v>0</v>
      </c>
      <c r="JZ10">
        <f>'Initial absorption'!$H10*JY10*$F10</f>
        <v>0</v>
      </c>
      <c r="KA10" s="7"/>
      <c r="KB10">
        <f>(1 - 'Initial absorption'!$T10)*(JR10+JS10)</f>
        <v>0</v>
      </c>
      <c r="KC10">
        <f t="shared" si="44"/>
        <v>0</v>
      </c>
      <c r="KD10" s="7"/>
      <c r="KL10" s="23"/>
    </row>
    <row r="11" spans="1:298" x14ac:dyDescent="0.25">
      <c r="D11">
        <v>325</v>
      </c>
      <c r="E11">
        <f>'Input spectra'!B11</f>
        <v>2.2005733761542898</v>
      </c>
      <c r="F11">
        <f>'Initial absorption'!J11</f>
        <v>0.97430409079738955</v>
      </c>
      <c r="G11">
        <f>'Input spectra'!C11</f>
        <v>0</v>
      </c>
      <c r="H11">
        <f t="shared" si="45"/>
        <v>0</v>
      </c>
      <c r="I11">
        <f>'Input spectra'!D11</f>
        <v>1.7164956853162601</v>
      </c>
      <c r="J11">
        <f>'Initial absorption'!P11</f>
        <v>0.97366329810928409</v>
      </c>
      <c r="K11">
        <f>'Input spectra'!E11</f>
        <v>0</v>
      </c>
      <c r="L11">
        <f t="shared" si="46"/>
        <v>0</v>
      </c>
      <c r="M11">
        <f>'Input spectra'!F11</f>
        <v>9.0250917657371296E-2</v>
      </c>
      <c r="N11">
        <f>'Initial absorption'!V11</f>
        <v>0.4374211139673968</v>
      </c>
      <c r="O11">
        <f>'Input spectra'!G11</f>
        <v>0</v>
      </c>
      <c r="P11">
        <f t="shared" si="47"/>
        <v>0</v>
      </c>
      <c r="R11">
        <f>'Reaching edge prob after ems 1'!$EZ12</f>
        <v>3.4550264773767839E-2</v>
      </c>
      <c r="S11">
        <f>'Reaching edge prob after ems 2'!$EZ12</f>
        <v>3.5074713937792289E-2</v>
      </c>
      <c r="T11">
        <f>'Reaching edge prob after ems 3'!EZ12</f>
        <v>0.40292473873498197</v>
      </c>
      <c r="U11">
        <f>1-EXP(-'Reaching edge prob after ems 1'!FC12*_k_in_ec_correction*($E11*_c1+'Input spectra'!Y11))</f>
        <v>0.52876720415812151</v>
      </c>
      <c r="V11">
        <f>1-EXP(-(_t-'Reaching edge prob after ems 1'!FC12)*_k_in_ec_correction*($E11*_c1+'Input spectra'!Y11))</f>
        <v>0.98543356231152512</v>
      </c>
      <c r="W11">
        <f>1-EXP(-'Reaching edge prob after ems 2'!FC12*_k_in_ec_correction*($I11*_c2+'Input spectra'!Y11))</f>
        <v>0.5281150676620574</v>
      </c>
      <c r="X11">
        <f>1-EXP(-(_t-'Reaching edge prob after ems 2'!FC12)*_k_in_ec_correction*($I11*_c2+'Input spectra'!Y11))</f>
        <v>0.983579353605738</v>
      </c>
      <c r="Y11">
        <f>1-EXP(-'Reaching edge prob after ems 3'!FC12*_k_in_ec_correction*($M11*_c3+'Input spectra'!Y11))</f>
        <v>0.10228838510089056</v>
      </c>
      <c r="Z11">
        <f>1-EXP(-(_t-'Reaching edge prob after ems 3'!FC12)*_k_in_ec_correction*($M11*_c3+'Input spectra'!Y11))</f>
        <v>0.11274409983083977</v>
      </c>
      <c r="AA11" s="16"/>
      <c r="AB11" s="16"/>
      <c r="AD11" s="7">
        <f t="shared" si="48"/>
        <v>0</v>
      </c>
      <c r="AE11" s="7">
        <f t="shared" si="0"/>
        <v>0</v>
      </c>
      <c r="AF11" s="7">
        <f t="shared" si="1"/>
        <v>0</v>
      </c>
      <c r="AG11" s="7">
        <f t="shared" si="49"/>
        <v>0</v>
      </c>
      <c r="AH11" s="7"/>
      <c r="AI11" s="7">
        <f t="shared" si="50"/>
        <v>0</v>
      </c>
      <c r="AJ11" s="7">
        <f t="shared" si="51"/>
        <v>0</v>
      </c>
      <c r="AK11" s="7">
        <f t="shared" si="2"/>
        <v>0</v>
      </c>
      <c r="AL11" s="7">
        <f t="shared" si="52"/>
        <v>0</v>
      </c>
      <c r="AN11">
        <f t="shared" si="3"/>
        <v>0</v>
      </c>
      <c r="AO11">
        <f t="shared" si="4"/>
        <v>0</v>
      </c>
      <c r="AP11">
        <f t="shared" si="5"/>
        <v>0</v>
      </c>
      <c r="AQ11">
        <f t="shared" si="103"/>
        <v>0</v>
      </c>
      <c r="AR11" s="7"/>
      <c r="AS11" s="7">
        <f t="shared" si="104"/>
        <v>0</v>
      </c>
      <c r="AT11" s="7">
        <f t="shared" si="105"/>
        <v>0</v>
      </c>
      <c r="AU11" s="7">
        <f t="shared" si="6"/>
        <v>0</v>
      </c>
      <c r="AV11" s="7"/>
      <c r="AW11" s="7">
        <f t="shared" si="53"/>
        <v>0</v>
      </c>
      <c r="AX11" s="7">
        <f>'Initial absorption'!$H11*AW11*$F11</f>
        <v>0</v>
      </c>
      <c r="AY11" s="7">
        <f t="shared" si="106"/>
        <v>0</v>
      </c>
      <c r="AZ11" s="7">
        <f>'Initial absorption'!$N11*AY11*$J11</f>
        <v>0</v>
      </c>
      <c r="BA11" s="7"/>
      <c r="BB11">
        <f t="shared" si="54"/>
        <v>0</v>
      </c>
      <c r="BC11" s="7">
        <f t="shared" si="107"/>
        <v>0</v>
      </c>
      <c r="BD11">
        <f t="shared" si="55"/>
        <v>0</v>
      </c>
      <c r="BE11" s="7"/>
      <c r="BF11">
        <f t="shared" si="56"/>
        <v>0</v>
      </c>
      <c r="BG11">
        <f t="shared" si="108"/>
        <v>0</v>
      </c>
      <c r="BH11">
        <f t="shared" si="57"/>
        <v>0</v>
      </c>
      <c r="BI11" s="7"/>
      <c r="BJ11">
        <f>(1 - 'Initial absorption'!$N11)*AY11</f>
        <v>0</v>
      </c>
      <c r="BK11" s="7">
        <f t="shared" si="7"/>
        <v>0</v>
      </c>
      <c r="BL11">
        <f>'Initial absorption'!$T11*(BJ11+BK11)*$N11</f>
        <v>0</v>
      </c>
      <c r="BM11" s="7"/>
      <c r="BN11">
        <f t="shared" si="58"/>
        <v>0</v>
      </c>
      <c r="BO11">
        <f>'Initial absorption'!$N11*BN11*$J11</f>
        <v>0</v>
      </c>
      <c r="BQ11">
        <f>(1-'Initial absorption'!$N11)*BN11</f>
        <v>0</v>
      </c>
      <c r="BR11">
        <f>'Initial absorption'!$H11*BQ11*$F11</f>
        <v>0</v>
      </c>
      <c r="BS11" s="7"/>
      <c r="BT11">
        <f>(1 - 'Initial absorption'!$T11)*(BJ11+BK11)</f>
        <v>0</v>
      </c>
      <c r="BU11">
        <f t="shared" si="8"/>
        <v>0</v>
      </c>
      <c r="BV11" s="7"/>
      <c r="BY11" s="7"/>
      <c r="CF11" s="7">
        <f t="shared" si="137"/>
        <v>0</v>
      </c>
      <c r="CG11" s="7">
        <f t="shared" si="9"/>
        <v>0</v>
      </c>
      <c r="CH11" s="7">
        <f t="shared" si="10"/>
        <v>0</v>
      </c>
      <c r="CI11" s="7">
        <f t="shared" si="60"/>
        <v>0</v>
      </c>
      <c r="CJ11" s="7"/>
      <c r="CK11" s="7">
        <f t="shared" si="61"/>
        <v>0</v>
      </c>
      <c r="CL11" s="7">
        <f t="shared" si="62"/>
        <v>0</v>
      </c>
      <c r="CM11" s="7">
        <f t="shared" si="11"/>
        <v>0</v>
      </c>
      <c r="CN11" s="7">
        <f t="shared" si="63"/>
        <v>0</v>
      </c>
      <c r="CP11">
        <f t="shared" si="12"/>
        <v>0</v>
      </c>
      <c r="CQ11">
        <f t="shared" si="13"/>
        <v>0</v>
      </c>
      <c r="CR11">
        <f t="shared" si="14"/>
        <v>0</v>
      </c>
      <c r="CS11">
        <f t="shared" si="109"/>
        <v>0</v>
      </c>
      <c r="CT11" s="7"/>
      <c r="CU11" s="7">
        <f t="shared" si="110"/>
        <v>0</v>
      </c>
      <c r="CV11" s="7">
        <f t="shared" si="111"/>
        <v>0</v>
      </c>
      <c r="CW11" s="7">
        <f t="shared" si="15"/>
        <v>0</v>
      </c>
      <c r="CX11" s="7"/>
      <c r="CY11" s="7">
        <f t="shared" si="64"/>
        <v>0</v>
      </c>
      <c r="CZ11" s="7">
        <f>'Initial absorption'!$H11*CY11*$F11</f>
        <v>0</v>
      </c>
      <c r="DA11" s="7">
        <f t="shared" si="112"/>
        <v>0</v>
      </c>
      <c r="DB11" s="7">
        <f>'Initial absorption'!$N11*DA11*$J11</f>
        <v>0</v>
      </c>
      <c r="DC11" s="7"/>
      <c r="DD11">
        <f t="shared" si="65"/>
        <v>0</v>
      </c>
      <c r="DE11" s="7">
        <f t="shared" si="113"/>
        <v>0</v>
      </c>
      <c r="DF11">
        <f t="shared" si="66"/>
        <v>0</v>
      </c>
      <c r="DG11" s="7"/>
      <c r="DH11">
        <f t="shared" si="67"/>
        <v>0</v>
      </c>
      <c r="DI11">
        <f t="shared" si="114"/>
        <v>0</v>
      </c>
      <c r="DJ11">
        <f t="shared" si="133"/>
        <v>0</v>
      </c>
      <c r="DK11" s="7"/>
      <c r="DL11">
        <f>(1 - 'Initial absorption'!$N11)*DA11</f>
        <v>0</v>
      </c>
      <c r="DM11" s="7">
        <f t="shared" si="16"/>
        <v>0</v>
      </c>
      <c r="DN11">
        <f>'Initial absorption'!$T11*(DL11+DM11)*$N11</f>
        <v>0</v>
      </c>
      <c r="DO11" s="7"/>
      <c r="DP11">
        <f t="shared" si="69"/>
        <v>0</v>
      </c>
      <c r="DQ11">
        <f>'Initial absorption'!$N11*DP11*$J11</f>
        <v>0</v>
      </c>
      <c r="DS11">
        <f>(1-'Initial absorption'!$N11)*DP11</f>
        <v>0</v>
      </c>
      <c r="DT11">
        <f>'Initial absorption'!$H11*DS11*$F11</f>
        <v>0</v>
      </c>
      <c r="DU11" s="7"/>
      <c r="DV11">
        <f>(1 - 'Initial absorption'!$T11)*(DL11+DM11)</f>
        <v>0</v>
      </c>
      <c r="DW11">
        <f t="shared" si="17"/>
        <v>0</v>
      </c>
      <c r="DX11" s="7"/>
      <c r="EA11" s="7"/>
      <c r="EH11" s="7">
        <f t="shared" si="138"/>
        <v>0</v>
      </c>
      <c r="EI11" s="7">
        <f t="shared" si="18"/>
        <v>0</v>
      </c>
      <c r="EJ11" s="7">
        <f t="shared" si="19"/>
        <v>0</v>
      </c>
      <c r="EK11" s="7">
        <f t="shared" si="71"/>
        <v>0</v>
      </c>
      <c r="EL11" s="7"/>
      <c r="EM11" s="7">
        <f t="shared" si="72"/>
        <v>0</v>
      </c>
      <c r="EN11" s="7">
        <f t="shared" si="73"/>
        <v>0</v>
      </c>
      <c r="EO11" s="7">
        <f t="shared" si="20"/>
        <v>0</v>
      </c>
      <c r="EP11" s="7">
        <f t="shared" si="74"/>
        <v>0</v>
      </c>
      <c r="ER11">
        <f t="shared" si="21"/>
        <v>0</v>
      </c>
      <c r="ES11">
        <f t="shared" si="22"/>
        <v>0</v>
      </c>
      <c r="ET11">
        <f t="shared" si="23"/>
        <v>0</v>
      </c>
      <c r="EU11">
        <f t="shared" si="115"/>
        <v>0</v>
      </c>
      <c r="EV11" s="7"/>
      <c r="EW11" s="7">
        <f t="shared" si="116"/>
        <v>0</v>
      </c>
      <c r="EX11" s="7">
        <f t="shared" si="117"/>
        <v>0</v>
      </c>
      <c r="EY11" s="7">
        <f t="shared" si="24"/>
        <v>0</v>
      </c>
      <c r="EZ11" s="7"/>
      <c r="FA11" s="7">
        <f t="shared" si="75"/>
        <v>0</v>
      </c>
      <c r="FB11" s="7">
        <f>'Initial absorption'!$H11*FA11*$F11</f>
        <v>0</v>
      </c>
      <c r="FC11" s="7">
        <f t="shared" si="118"/>
        <v>0</v>
      </c>
      <c r="FD11" s="7">
        <f>'Initial absorption'!$N11*FC11*$J11</f>
        <v>0</v>
      </c>
      <c r="FE11" s="7"/>
      <c r="FF11">
        <f t="shared" si="76"/>
        <v>0</v>
      </c>
      <c r="FG11" s="7">
        <f t="shared" si="119"/>
        <v>0</v>
      </c>
      <c r="FH11">
        <f t="shared" si="77"/>
        <v>0</v>
      </c>
      <c r="FI11" s="7"/>
      <c r="FJ11">
        <f t="shared" si="78"/>
        <v>0</v>
      </c>
      <c r="FK11">
        <f t="shared" si="120"/>
        <v>0</v>
      </c>
      <c r="FL11">
        <f t="shared" si="134"/>
        <v>0</v>
      </c>
      <c r="FM11" s="7"/>
      <c r="FN11">
        <f>(1 - 'Initial absorption'!$N11)*FC11</f>
        <v>0</v>
      </c>
      <c r="FO11" s="7">
        <f t="shared" si="25"/>
        <v>0</v>
      </c>
      <c r="FP11">
        <f>'Initial absorption'!$T11*(FN11+FO11)*$N11</f>
        <v>0</v>
      </c>
      <c r="FQ11" s="7"/>
      <c r="FR11">
        <f t="shared" si="80"/>
        <v>0</v>
      </c>
      <c r="FS11">
        <f>'Initial absorption'!$N11*FR11*$J11</f>
        <v>0</v>
      </c>
      <c r="FU11">
        <f>(1-'Initial absorption'!$N11)*FR11</f>
        <v>0</v>
      </c>
      <c r="FV11">
        <f>'Initial absorption'!$H11*FU11*$F11</f>
        <v>0</v>
      </c>
      <c r="FW11" s="7"/>
      <c r="FX11">
        <f>(1 - 'Initial absorption'!$T11)*(FN11+FO11)</f>
        <v>0</v>
      </c>
      <c r="FY11">
        <f t="shared" si="26"/>
        <v>0</v>
      </c>
      <c r="FZ11" s="7"/>
      <c r="GC11" s="7"/>
      <c r="GJ11" s="7">
        <f t="shared" si="139"/>
        <v>0</v>
      </c>
      <c r="GK11" s="7">
        <f t="shared" si="27"/>
        <v>0</v>
      </c>
      <c r="GL11" s="7">
        <f t="shared" si="28"/>
        <v>0</v>
      </c>
      <c r="GM11" s="7">
        <f t="shared" si="82"/>
        <v>0</v>
      </c>
      <c r="GN11" s="7"/>
      <c r="GO11" s="7">
        <f t="shared" si="83"/>
        <v>0</v>
      </c>
      <c r="GP11" s="7">
        <f t="shared" si="84"/>
        <v>0</v>
      </c>
      <c r="GQ11" s="7">
        <f t="shared" si="29"/>
        <v>0</v>
      </c>
      <c r="GR11" s="7">
        <f t="shared" si="85"/>
        <v>0</v>
      </c>
      <c r="GT11">
        <f t="shared" si="30"/>
        <v>0</v>
      </c>
      <c r="GU11">
        <f t="shared" si="31"/>
        <v>0</v>
      </c>
      <c r="GV11">
        <f t="shared" si="32"/>
        <v>0</v>
      </c>
      <c r="GW11">
        <f t="shared" si="121"/>
        <v>0</v>
      </c>
      <c r="GX11" s="7"/>
      <c r="GY11" s="7">
        <f t="shared" si="122"/>
        <v>0</v>
      </c>
      <c r="GZ11" s="7">
        <f t="shared" si="123"/>
        <v>0</v>
      </c>
      <c r="HA11" s="7">
        <f t="shared" si="33"/>
        <v>0</v>
      </c>
      <c r="HB11" s="7"/>
      <c r="HC11" s="7">
        <f t="shared" si="86"/>
        <v>0</v>
      </c>
      <c r="HD11" s="7">
        <f>'Initial absorption'!$H11*HC11*$F11</f>
        <v>0</v>
      </c>
      <c r="HE11" s="7">
        <f t="shared" si="124"/>
        <v>0</v>
      </c>
      <c r="HF11" s="7">
        <f>'Initial absorption'!$N11*HE11*$J11</f>
        <v>0</v>
      </c>
      <c r="HG11" s="7"/>
      <c r="HH11">
        <f t="shared" si="87"/>
        <v>0</v>
      </c>
      <c r="HI11" s="7">
        <f t="shared" si="125"/>
        <v>0</v>
      </c>
      <c r="HJ11">
        <f t="shared" si="88"/>
        <v>0</v>
      </c>
      <c r="HK11" s="7"/>
      <c r="HL11">
        <f t="shared" si="89"/>
        <v>0</v>
      </c>
      <c r="HM11">
        <f t="shared" si="126"/>
        <v>0</v>
      </c>
      <c r="HN11">
        <f t="shared" si="135"/>
        <v>0</v>
      </c>
      <c r="HO11" s="7"/>
      <c r="HP11">
        <f>(1 - 'Initial absorption'!$N11)*HE11</f>
        <v>0</v>
      </c>
      <c r="HQ11" s="7">
        <f t="shared" si="34"/>
        <v>0</v>
      </c>
      <c r="HR11">
        <f>'Initial absorption'!$T11*(HP11+HQ11)*$N11</f>
        <v>0</v>
      </c>
      <c r="HS11" s="7"/>
      <c r="HT11">
        <f t="shared" si="91"/>
        <v>0</v>
      </c>
      <c r="HU11">
        <f>'Initial absorption'!$N11*HT11*$J11</f>
        <v>0</v>
      </c>
      <c r="HW11">
        <f>(1-'Initial absorption'!$N11)*HT11</f>
        <v>0</v>
      </c>
      <c r="HX11">
        <f>'Initial absorption'!$H11*HW11*$F11</f>
        <v>0</v>
      </c>
      <c r="HY11" s="7"/>
      <c r="HZ11">
        <f>(1 - 'Initial absorption'!$T11)*(HP11+HQ11)</f>
        <v>0</v>
      </c>
      <c r="IA11">
        <f t="shared" si="35"/>
        <v>0</v>
      </c>
      <c r="IB11" s="7"/>
      <c r="IE11" s="7"/>
      <c r="IL11" s="7">
        <f t="shared" si="140"/>
        <v>0</v>
      </c>
      <c r="IM11" s="7">
        <f t="shared" si="36"/>
        <v>0</v>
      </c>
      <c r="IN11" s="7">
        <f t="shared" si="37"/>
        <v>0</v>
      </c>
      <c r="IO11" s="7">
        <f t="shared" si="93"/>
        <v>0</v>
      </c>
      <c r="IP11" s="7"/>
      <c r="IQ11" s="7">
        <f t="shared" si="94"/>
        <v>0</v>
      </c>
      <c r="IR11" s="7">
        <f t="shared" si="95"/>
        <v>0</v>
      </c>
      <c r="IS11" s="7">
        <f t="shared" si="38"/>
        <v>0</v>
      </c>
      <c r="IT11" s="7">
        <f t="shared" si="96"/>
        <v>0</v>
      </c>
      <c r="IV11">
        <f t="shared" si="39"/>
        <v>0</v>
      </c>
      <c r="IW11">
        <f t="shared" si="40"/>
        <v>0</v>
      </c>
      <c r="IX11">
        <f t="shared" si="41"/>
        <v>0</v>
      </c>
      <c r="IY11">
        <f t="shared" si="127"/>
        <v>0</v>
      </c>
      <c r="IZ11" s="7"/>
      <c r="JA11" s="7">
        <f t="shared" si="128"/>
        <v>0</v>
      </c>
      <c r="JB11" s="7">
        <f t="shared" si="129"/>
        <v>0</v>
      </c>
      <c r="JC11" s="7">
        <f t="shared" si="42"/>
        <v>0</v>
      </c>
      <c r="JD11" s="7"/>
      <c r="JE11" s="7">
        <f t="shared" si="97"/>
        <v>0</v>
      </c>
      <c r="JF11" s="7">
        <f>'Initial absorption'!$H11*JE11*$F11</f>
        <v>0</v>
      </c>
      <c r="JG11" s="7">
        <f t="shared" si="130"/>
        <v>0</v>
      </c>
      <c r="JH11" s="7">
        <f>'Initial absorption'!$N11*JG11*$J11</f>
        <v>0</v>
      </c>
      <c r="JI11" s="7"/>
      <c r="JJ11">
        <f t="shared" si="98"/>
        <v>0</v>
      </c>
      <c r="JK11" s="7">
        <f t="shared" si="131"/>
        <v>0</v>
      </c>
      <c r="JL11">
        <f t="shared" si="99"/>
        <v>0</v>
      </c>
      <c r="JM11" s="7"/>
      <c r="JN11">
        <f t="shared" si="100"/>
        <v>0</v>
      </c>
      <c r="JO11">
        <f t="shared" si="132"/>
        <v>0</v>
      </c>
      <c r="JP11">
        <f t="shared" si="136"/>
        <v>0</v>
      </c>
      <c r="JQ11" s="7"/>
      <c r="JR11">
        <f>(1 - 'Initial absorption'!$N11)*JG11</f>
        <v>0</v>
      </c>
      <c r="JS11" s="7">
        <f t="shared" si="43"/>
        <v>0</v>
      </c>
      <c r="JT11">
        <f>'Initial absorption'!$T11*(JR11+JS11)*$N11</f>
        <v>0</v>
      </c>
      <c r="JU11" s="7"/>
      <c r="JV11">
        <f t="shared" si="102"/>
        <v>0</v>
      </c>
      <c r="JW11">
        <f>'Initial absorption'!$N11*JV11*$J11</f>
        <v>0</v>
      </c>
      <c r="JY11">
        <f>(1-'Initial absorption'!$N11)*JV11</f>
        <v>0</v>
      </c>
      <c r="JZ11">
        <f>'Initial absorption'!$H11*JY11*$F11</f>
        <v>0</v>
      </c>
      <c r="KA11" s="7"/>
      <c r="KB11">
        <f>(1 - 'Initial absorption'!$T11)*(JR11+JS11)</f>
        <v>0</v>
      </c>
      <c r="KC11">
        <f t="shared" si="44"/>
        <v>0</v>
      </c>
      <c r="KD11" s="7"/>
      <c r="KG11" s="7"/>
    </row>
    <row r="12" spans="1:298" x14ac:dyDescent="0.25">
      <c r="D12">
        <v>330</v>
      </c>
      <c r="E12">
        <f>'Input spectra'!B12</f>
        <v>2.1238831862257301</v>
      </c>
      <c r="F12">
        <f>'Initial absorption'!J12</f>
        <v>0.97573784279055142</v>
      </c>
      <c r="G12">
        <f>'Input spectra'!C12</f>
        <v>0</v>
      </c>
      <c r="H12">
        <f t="shared" si="45"/>
        <v>0</v>
      </c>
      <c r="I12">
        <f>'Input spectra'!D12</f>
        <v>1.6754490512072799</v>
      </c>
      <c r="J12">
        <f>'Initial absorption'!P12</f>
        <v>0.97540368515711795</v>
      </c>
      <c r="K12">
        <f>'Input spectra'!E12</f>
        <v>0</v>
      </c>
      <c r="L12">
        <f t="shared" si="46"/>
        <v>0</v>
      </c>
      <c r="M12">
        <f>'Input spectra'!F12</f>
        <v>9.2353037856790596E-2</v>
      </c>
      <c r="N12">
        <f>'Initial absorption'!V12</f>
        <v>0.46648686273886358</v>
      </c>
      <c r="O12">
        <f>'Input spectra'!G12</f>
        <v>0</v>
      </c>
      <c r="P12">
        <f t="shared" si="47"/>
        <v>0</v>
      </c>
      <c r="R12">
        <f>'Reaching edge prob after ems 1'!$EZ13</f>
        <v>3.5342267426285892E-2</v>
      </c>
      <c r="S12">
        <f>'Reaching edge prob after ems 2'!$EZ13</f>
        <v>3.5643870085434751E-2</v>
      </c>
      <c r="T12">
        <f>'Reaching edge prob after ems 3'!EZ13</f>
        <v>0.41415297327465306</v>
      </c>
      <c r="U12">
        <f>1-EXP(-'Reaching edge prob after ems 1'!FC13*_k_in_ec_correction*($E12*_c1+'Input spectra'!Y12))</f>
        <v>0.52776789275308333</v>
      </c>
      <c r="V12">
        <f>1-EXP(-(_t-'Reaching edge prob after ems 1'!FC13)*_k_in_ec_correction*($E12*_c1+'Input spectra'!Y12))</f>
        <v>0.98258607896130579</v>
      </c>
      <c r="W12">
        <f>1-EXP(-'Reaching edge prob after ems 2'!FC13*_k_in_ec_correction*($I12*_c2+'Input spectra'!Y12))</f>
        <v>0.52736492746884922</v>
      </c>
      <c r="X12">
        <f>1-EXP(-(_t-'Reaching edge prob after ems 2'!FC13)*_k_in_ec_correction*($I12*_c2+'Input spectra'!Y12))</f>
        <v>0.98142830386207713</v>
      </c>
      <c r="Y12">
        <f>1-EXP(-'Reaching edge prob after ems 3'!FC13*_k_in_ec_correction*($M12*_c3+'Input spectra'!Y12))</f>
        <v>9.8564191574075699E-2</v>
      </c>
      <c r="Z12">
        <f>1-EXP(-(_t-'Reaching edge prob after ems 3'!FC13)*_k_in_ec_correction*($M12*_c3+'Input spectra'!Y12))</f>
        <v>0.10823657120824737</v>
      </c>
      <c r="AA12" s="16"/>
      <c r="AB12" s="16"/>
      <c r="AD12" s="7">
        <f t="shared" si="48"/>
        <v>0</v>
      </c>
      <c r="AE12" s="7">
        <f t="shared" si="0"/>
        <v>0</v>
      </c>
      <c r="AF12" s="7">
        <f t="shared" si="1"/>
        <v>0</v>
      </c>
      <c r="AG12" s="7">
        <f t="shared" si="49"/>
        <v>0</v>
      </c>
      <c r="AH12" s="7"/>
      <c r="AI12" s="7">
        <f t="shared" si="50"/>
        <v>0</v>
      </c>
      <c r="AJ12" s="7">
        <f t="shared" si="51"/>
        <v>0</v>
      </c>
      <c r="AK12" s="7">
        <f t="shared" si="2"/>
        <v>0</v>
      </c>
      <c r="AL12" s="7">
        <f t="shared" si="52"/>
        <v>0</v>
      </c>
      <c r="AN12">
        <f t="shared" si="3"/>
        <v>0</v>
      </c>
      <c r="AO12">
        <f t="shared" si="4"/>
        <v>0</v>
      </c>
      <c r="AP12">
        <f t="shared" si="5"/>
        <v>0</v>
      </c>
      <c r="AQ12">
        <f t="shared" si="103"/>
        <v>0</v>
      </c>
      <c r="AR12" s="7"/>
      <c r="AS12" s="7">
        <f t="shared" si="104"/>
        <v>0</v>
      </c>
      <c r="AT12" s="7">
        <f t="shared" si="105"/>
        <v>0</v>
      </c>
      <c r="AU12" s="7">
        <f t="shared" si="6"/>
        <v>0</v>
      </c>
      <c r="AV12" s="7"/>
      <c r="AW12" s="7">
        <f t="shared" si="53"/>
        <v>0</v>
      </c>
      <c r="AX12" s="7">
        <f>'Initial absorption'!$H12*AW12*$F12</f>
        <v>0</v>
      </c>
      <c r="AY12" s="7">
        <f t="shared" si="106"/>
        <v>0</v>
      </c>
      <c r="AZ12" s="7">
        <f>'Initial absorption'!$N12*AY12*$J12</f>
        <v>0</v>
      </c>
      <c r="BA12" s="7"/>
      <c r="BB12">
        <f t="shared" si="54"/>
        <v>0</v>
      </c>
      <c r="BC12" s="7">
        <f t="shared" si="107"/>
        <v>0</v>
      </c>
      <c r="BD12">
        <f t="shared" si="55"/>
        <v>0</v>
      </c>
      <c r="BE12" s="7"/>
      <c r="BF12">
        <f t="shared" si="56"/>
        <v>0</v>
      </c>
      <c r="BG12">
        <f t="shared" si="108"/>
        <v>0</v>
      </c>
      <c r="BH12">
        <f t="shared" si="57"/>
        <v>0</v>
      </c>
      <c r="BI12" s="7"/>
      <c r="BJ12">
        <f>(1 - 'Initial absorption'!$N12)*AY12</f>
        <v>0</v>
      </c>
      <c r="BK12" s="7">
        <f t="shared" si="7"/>
        <v>0</v>
      </c>
      <c r="BL12">
        <f>'Initial absorption'!$T12*(BJ12+BK12)*$N12</f>
        <v>0</v>
      </c>
      <c r="BM12" s="7"/>
      <c r="BN12">
        <f t="shared" si="58"/>
        <v>0</v>
      </c>
      <c r="BO12">
        <f>'Initial absorption'!$N12*BN12*$J12</f>
        <v>0</v>
      </c>
      <c r="BQ12">
        <f>(1-'Initial absorption'!$N12)*BN12</f>
        <v>0</v>
      </c>
      <c r="BR12">
        <f>'Initial absorption'!$H12*BQ12*$F12</f>
        <v>0</v>
      </c>
      <c r="BS12" s="7"/>
      <c r="BT12">
        <f>(1 - 'Initial absorption'!$T12)*(BJ12+BK12)</f>
        <v>0</v>
      </c>
      <c r="BU12">
        <f t="shared" si="8"/>
        <v>0</v>
      </c>
      <c r="BV12" s="7"/>
      <c r="CF12" s="7">
        <f t="shared" si="137"/>
        <v>0</v>
      </c>
      <c r="CG12" s="7">
        <f t="shared" si="9"/>
        <v>0</v>
      </c>
      <c r="CH12" s="7">
        <f t="shared" si="10"/>
        <v>0</v>
      </c>
      <c r="CI12" s="7">
        <f t="shared" si="60"/>
        <v>0</v>
      </c>
      <c r="CJ12" s="7"/>
      <c r="CK12" s="7">
        <f t="shared" si="61"/>
        <v>0</v>
      </c>
      <c r="CL12" s="7">
        <f t="shared" si="62"/>
        <v>0</v>
      </c>
      <c r="CM12" s="7">
        <f t="shared" si="11"/>
        <v>0</v>
      </c>
      <c r="CN12" s="7">
        <f t="shared" si="63"/>
        <v>0</v>
      </c>
      <c r="CP12">
        <f t="shared" si="12"/>
        <v>0</v>
      </c>
      <c r="CQ12">
        <f t="shared" si="13"/>
        <v>0</v>
      </c>
      <c r="CR12">
        <f t="shared" si="14"/>
        <v>0</v>
      </c>
      <c r="CS12">
        <f t="shared" si="109"/>
        <v>0</v>
      </c>
      <c r="CT12" s="7"/>
      <c r="CU12" s="7">
        <f t="shared" si="110"/>
        <v>0</v>
      </c>
      <c r="CV12" s="7">
        <f t="shared" si="111"/>
        <v>0</v>
      </c>
      <c r="CW12" s="7">
        <f t="shared" si="15"/>
        <v>0</v>
      </c>
      <c r="CX12" s="7"/>
      <c r="CY12" s="7">
        <f t="shared" si="64"/>
        <v>0</v>
      </c>
      <c r="CZ12" s="7">
        <f>'Initial absorption'!$H12*CY12*$F12</f>
        <v>0</v>
      </c>
      <c r="DA12" s="7">
        <f t="shared" si="112"/>
        <v>0</v>
      </c>
      <c r="DB12" s="7">
        <f>'Initial absorption'!$N12*DA12*$J12</f>
        <v>0</v>
      </c>
      <c r="DC12" s="7"/>
      <c r="DD12">
        <f t="shared" si="65"/>
        <v>0</v>
      </c>
      <c r="DE12" s="7">
        <f t="shared" si="113"/>
        <v>0</v>
      </c>
      <c r="DF12">
        <f t="shared" si="66"/>
        <v>0</v>
      </c>
      <c r="DG12" s="7"/>
      <c r="DH12">
        <f t="shared" si="67"/>
        <v>0</v>
      </c>
      <c r="DI12">
        <f t="shared" si="114"/>
        <v>0</v>
      </c>
      <c r="DJ12">
        <f t="shared" si="133"/>
        <v>0</v>
      </c>
      <c r="DK12" s="7"/>
      <c r="DL12">
        <f>(1 - 'Initial absorption'!$N12)*DA12</f>
        <v>0</v>
      </c>
      <c r="DM12" s="7">
        <f t="shared" si="16"/>
        <v>0</v>
      </c>
      <c r="DN12">
        <f>'Initial absorption'!$T12*(DL12+DM12)*$N12</f>
        <v>0</v>
      </c>
      <c r="DO12" s="7"/>
      <c r="DP12">
        <f t="shared" si="69"/>
        <v>0</v>
      </c>
      <c r="DQ12">
        <f>'Initial absorption'!$N12*DP12*$J12</f>
        <v>0</v>
      </c>
      <c r="DS12">
        <f>(1-'Initial absorption'!$N12)*DP12</f>
        <v>0</v>
      </c>
      <c r="DT12">
        <f>'Initial absorption'!$H12*DS12*$F12</f>
        <v>0</v>
      </c>
      <c r="DU12" s="7"/>
      <c r="DV12">
        <f>(1 - 'Initial absorption'!$T12)*(DL12+DM12)</f>
        <v>0</v>
      </c>
      <c r="DW12">
        <f t="shared" si="17"/>
        <v>0</v>
      </c>
      <c r="DX12" s="7"/>
      <c r="EH12" s="7">
        <f t="shared" si="138"/>
        <v>0</v>
      </c>
      <c r="EI12" s="7">
        <f t="shared" si="18"/>
        <v>0</v>
      </c>
      <c r="EJ12" s="7">
        <f t="shared" si="19"/>
        <v>0</v>
      </c>
      <c r="EK12" s="7">
        <f t="shared" si="71"/>
        <v>0</v>
      </c>
      <c r="EL12" s="7"/>
      <c r="EM12" s="7">
        <f t="shared" si="72"/>
        <v>0</v>
      </c>
      <c r="EN12" s="7">
        <f t="shared" si="73"/>
        <v>0</v>
      </c>
      <c r="EO12" s="7">
        <f t="shared" si="20"/>
        <v>0</v>
      </c>
      <c r="EP12" s="7">
        <f t="shared" si="74"/>
        <v>0</v>
      </c>
      <c r="ER12">
        <f t="shared" si="21"/>
        <v>0</v>
      </c>
      <c r="ES12">
        <f t="shared" si="22"/>
        <v>0</v>
      </c>
      <c r="ET12">
        <f t="shared" si="23"/>
        <v>0</v>
      </c>
      <c r="EU12">
        <f t="shared" si="115"/>
        <v>0</v>
      </c>
      <c r="EV12" s="7"/>
      <c r="EW12" s="7">
        <f t="shared" si="116"/>
        <v>0</v>
      </c>
      <c r="EX12" s="7">
        <f t="shared" si="117"/>
        <v>0</v>
      </c>
      <c r="EY12" s="7">
        <f t="shared" si="24"/>
        <v>0</v>
      </c>
      <c r="EZ12" s="7"/>
      <c r="FA12" s="7">
        <f t="shared" si="75"/>
        <v>0</v>
      </c>
      <c r="FB12" s="7">
        <f>'Initial absorption'!$H12*FA12*$F12</f>
        <v>0</v>
      </c>
      <c r="FC12" s="7">
        <f t="shared" si="118"/>
        <v>0</v>
      </c>
      <c r="FD12" s="7">
        <f>'Initial absorption'!$N12*FC12*$J12</f>
        <v>0</v>
      </c>
      <c r="FE12" s="7"/>
      <c r="FF12">
        <f t="shared" si="76"/>
        <v>0</v>
      </c>
      <c r="FG12" s="7">
        <f t="shared" si="119"/>
        <v>0</v>
      </c>
      <c r="FH12">
        <f t="shared" si="77"/>
        <v>0</v>
      </c>
      <c r="FI12" s="7"/>
      <c r="FJ12">
        <f t="shared" si="78"/>
        <v>0</v>
      </c>
      <c r="FK12">
        <f t="shared" si="120"/>
        <v>0</v>
      </c>
      <c r="FL12">
        <f t="shared" si="134"/>
        <v>0</v>
      </c>
      <c r="FM12" s="7"/>
      <c r="FN12">
        <f>(1 - 'Initial absorption'!$N12)*FC12</f>
        <v>0</v>
      </c>
      <c r="FO12" s="7">
        <f t="shared" si="25"/>
        <v>0</v>
      </c>
      <c r="FP12">
        <f>'Initial absorption'!$T12*(FN12+FO12)*$N12</f>
        <v>0</v>
      </c>
      <c r="FQ12" s="7"/>
      <c r="FR12">
        <f t="shared" si="80"/>
        <v>0</v>
      </c>
      <c r="FS12">
        <f>'Initial absorption'!$N12*FR12*$J12</f>
        <v>0</v>
      </c>
      <c r="FU12">
        <f>(1-'Initial absorption'!$N12)*FR12</f>
        <v>0</v>
      </c>
      <c r="FV12">
        <f>'Initial absorption'!$H12*FU12*$F12</f>
        <v>0</v>
      </c>
      <c r="FW12" s="7"/>
      <c r="FX12">
        <f>(1 - 'Initial absorption'!$T12)*(FN12+FO12)</f>
        <v>0</v>
      </c>
      <c r="FY12">
        <f t="shared" si="26"/>
        <v>0</v>
      </c>
      <c r="FZ12" s="7"/>
      <c r="GJ12" s="7">
        <f t="shared" si="139"/>
        <v>0</v>
      </c>
      <c r="GK12" s="7">
        <f t="shared" si="27"/>
        <v>0</v>
      </c>
      <c r="GL12" s="7">
        <f t="shared" si="28"/>
        <v>0</v>
      </c>
      <c r="GM12" s="7">
        <f t="shared" si="82"/>
        <v>0</v>
      </c>
      <c r="GN12" s="7"/>
      <c r="GO12" s="7">
        <f t="shared" si="83"/>
        <v>0</v>
      </c>
      <c r="GP12" s="7">
        <f t="shared" si="84"/>
        <v>0</v>
      </c>
      <c r="GQ12" s="7">
        <f t="shared" si="29"/>
        <v>0</v>
      </c>
      <c r="GR12" s="7">
        <f t="shared" si="85"/>
        <v>0</v>
      </c>
      <c r="GT12">
        <f t="shared" si="30"/>
        <v>0</v>
      </c>
      <c r="GU12">
        <f t="shared" si="31"/>
        <v>0</v>
      </c>
      <c r="GV12">
        <f t="shared" si="32"/>
        <v>0</v>
      </c>
      <c r="GW12">
        <f t="shared" si="121"/>
        <v>0</v>
      </c>
      <c r="GX12" s="7"/>
      <c r="GY12" s="7">
        <f t="shared" si="122"/>
        <v>0</v>
      </c>
      <c r="GZ12" s="7">
        <f t="shared" si="123"/>
        <v>0</v>
      </c>
      <c r="HA12" s="7">
        <f t="shared" si="33"/>
        <v>0</v>
      </c>
      <c r="HB12" s="7"/>
      <c r="HC12" s="7">
        <f t="shared" si="86"/>
        <v>0</v>
      </c>
      <c r="HD12" s="7">
        <f>'Initial absorption'!$H12*HC12*$F12</f>
        <v>0</v>
      </c>
      <c r="HE12" s="7">
        <f t="shared" si="124"/>
        <v>0</v>
      </c>
      <c r="HF12" s="7">
        <f>'Initial absorption'!$N12*HE12*$J12</f>
        <v>0</v>
      </c>
      <c r="HG12" s="7"/>
      <c r="HH12">
        <f t="shared" si="87"/>
        <v>0</v>
      </c>
      <c r="HI12" s="7">
        <f t="shared" si="125"/>
        <v>0</v>
      </c>
      <c r="HJ12">
        <f t="shared" si="88"/>
        <v>0</v>
      </c>
      <c r="HK12" s="7"/>
      <c r="HL12">
        <f t="shared" si="89"/>
        <v>0</v>
      </c>
      <c r="HM12">
        <f t="shared" si="126"/>
        <v>0</v>
      </c>
      <c r="HN12">
        <f t="shared" si="135"/>
        <v>0</v>
      </c>
      <c r="HO12" s="7"/>
      <c r="HP12">
        <f>(1 - 'Initial absorption'!$N12)*HE12</f>
        <v>0</v>
      </c>
      <c r="HQ12" s="7">
        <f t="shared" si="34"/>
        <v>0</v>
      </c>
      <c r="HR12">
        <f>'Initial absorption'!$T12*(HP12+HQ12)*$N12</f>
        <v>0</v>
      </c>
      <c r="HS12" s="7"/>
      <c r="HT12">
        <f t="shared" si="91"/>
        <v>0</v>
      </c>
      <c r="HU12">
        <f>'Initial absorption'!$N12*HT12*$J12</f>
        <v>0</v>
      </c>
      <c r="HW12">
        <f>(1-'Initial absorption'!$N12)*HT12</f>
        <v>0</v>
      </c>
      <c r="HX12">
        <f>'Initial absorption'!$H12*HW12*$F12</f>
        <v>0</v>
      </c>
      <c r="HY12" s="7"/>
      <c r="HZ12">
        <f>(1 - 'Initial absorption'!$T12)*(HP12+HQ12)</f>
        <v>0</v>
      </c>
      <c r="IA12">
        <f t="shared" si="35"/>
        <v>0</v>
      </c>
      <c r="IB12" s="7"/>
      <c r="IL12" s="7">
        <f t="shared" si="140"/>
        <v>0</v>
      </c>
      <c r="IM12" s="7">
        <f t="shared" si="36"/>
        <v>0</v>
      </c>
      <c r="IN12" s="7">
        <f t="shared" si="37"/>
        <v>0</v>
      </c>
      <c r="IO12" s="7">
        <f t="shared" si="93"/>
        <v>0</v>
      </c>
      <c r="IP12" s="7"/>
      <c r="IQ12" s="7">
        <f t="shared" si="94"/>
        <v>0</v>
      </c>
      <c r="IR12" s="7">
        <f t="shared" si="95"/>
        <v>0</v>
      </c>
      <c r="IS12" s="7">
        <f t="shared" si="38"/>
        <v>0</v>
      </c>
      <c r="IT12" s="7">
        <f t="shared" si="96"/>
        <v>0</v>
      </c>
      <c r="IV12">
        <f t="shared" si="39"/>
        <v>0</v>
      </c>
      <c r="IW12">
        <f t="shared" si="40"/>
        <v>0</v>
      </c>
      <c r="IX12">
        <f t="shared" si="41"/>
        <v>0</v>
      </c>
      <c r="IY12">
        <f t="shared" si="127"/>
        <v>0</v>
      </c>
      <c r="IZ12" s="7"/>
      <c r="JA12" s="7">
        <f t="shared" si="128"/>
        <v>0</v>
      </c>
      <c r="JB12" s="7">
        <f t="shared" si="129"/>
        <v>0</v>
      </c>
      <c r="JC12" s="7">
        <f t="shared" si="42"/>
        <v>0</v>
      </c>
      <c r="JD12" s="7"/>
      <c r="JE12" s="7">
        <f t="shared" si="97"/>
        <v>0</v>
      </c>
      <c r="JF12" s="7">
        <f>'Initial absorption'!$H12*JE12*$F12</f>
        <v>0</v>
      </c>
      <c r="JG12" s="7">
        <f t="shared" si="130"/>
        <v>0</v>
      </c>
      <c r="JH12" s="7">
        <f>'Initial absorption'!$N12*JG12*$J12</f>
        <v>0</v>
      </c>
      <c r="JI12" s="7"/>
      <c r="JJ12">
        <f t="shared" si="98"/>
        <v>0</v>
      </c>
      <c r="JK12" s="7">
        <f t="shared" si="131"/>
        <v>0</v>
      </c>
      <c r="JL12">
        <f t="shared" si="99"/>
        <v>0</v>
      </c>
      <c r="JM12" s="7"/>
      <c r="JN12">
        <f t="shared" si="100"/>
        <v>0</v>
      </c>
      <c r="JO12">
        <f t="shared" si="132"/>
        <v>0</v>
      </c>
      <c r="JP12">
        <f t="shared" si="136"/>
        <v>0</v>
      </c>
      <c r="JQ12" s="7"/>
      <c r="JR12">
        <f>(1 - 'Initial absorption'!$N12)*JG12</f>
        <v>0</v>
      </c>
      <c r="JS12" s="7">
        <f t="shared" si="43"/>
        <v>0</v>
      </c>
      <c r="JT12">
        <f>'Initial absorption'!$T12*(JR12+JS12)*$N12</f>
        <v>0</v>
      </c>
      <c r="JU12" s="7"/>
      <c r="JV12">
        <f t="shared" si="102"/>
        <v>0</v>
      </c>
      <c r="JW12">
        <f>'Initial absorption'!$N12*JV12*$J12</f>
        <v>0</v>
      </c>
      <c r="JY12">
        <f>(1-'Initial absorption'!$N12)*JV12</f>
        <v>0</v>
      </c>
      <c r="JZ12">
        <f>'Initial absorption'!$H12*JY12*$F12</f>
        <v>0</v>
      </c>
      <c r="KA12" s="7"/>
      <c r="KB12">
        <f>(1 - 'Initial absorption'!$T12)*(JR12+JS12)</f>
        <v>0</v>
      </c>
      <c r="KC12">
        <f t="shared" si="44"/>
        <v>0</v>
      </c>
      <c r="KD12" s="7"/>
    </row>
    <row r="13" spans="1:298" x14ac:dyDescent="0.25">
      <c r="D13">
        <v>335</v>
      </c>
      <c r="E13">
        <f>'Input spectra'!B13</f>
        <v>2.04719299629717</v>
      </c>
      <c r="F13">
        <f>'Initial absorption'!J13</f>
        <v>0.97737089514373998</v>
      </c>
      <c r="G13">
        <f>'Input spectra'!C13</f>
        <v>0</v>
      </c>
      <c r="H13">
        <f t="shared" si="45"/>
        <v>0</v>
      </c>
      <c r="I13">
        <f>'Input spectra'!D13</f>
        <v>1.63440241709831</v>
      </c>
      <c r="J13">
        <f>'Initial absorption'!P13</f>
        <v>0.9773255376512987</v>
      </c>
      <c r="K13">
        <f>'Input spectra'!E13</f>
        <v>0</v>
      </c>
      <c r="L13">
        <f t="shared" si="46"/>
        <v>0</v>
      </c>
      <c r="M13">
        <f>'Input spectra'!F13</f>
        <v>9.4455158056210006E-2</v>
      </c>
      <c r="N13">
        <f>'Initial absorption'!V13</f>
        <v>0.49909561673304237</v>
      </c>
      <c r="O13">
        <f>'Input spectra'!G13</f>
        <v>0</v>
      </c>
      <c r="P13">
        <f t="shared" si="47"/>
        <v>0</v>
      </c>
      <c r="R13">
        <f>'Reaching edge prob after ems 1'!$EZ14</f>
        <v>3.6201750753402553E-2</v>
      </c>
      <c r="S13">
        <f>'Reaching edge prob after ems 2'!$EZ14</f>
        <v>3.6247517386341285E-2</v>
      </c>
      <c r="T13">
        <f>'Reaching edge prob after ems 3'!EZ14</f>
        <v>0.42649476840336858</v>
      </c>
      <c r="U13">
        <f>1-EXP(-'Reaching edge prob after ems 1'!FC14*_k_in_ec_correction*($E13*_c1+'Input spectra'!Y13))</f>
        <v>0.52658752259691877</v>
      </c>
      <c r="V13">
        <f>1-EXP(-(_t-'Reaching edge prob after ems 1'!FC14)*_k_in_ec_correction*($E13*_c1+'Input spectra'!Y13))</f>
        <v>0.97918125477204743</v>
      </c>
      <c r="W13">
        <f>1-EXP(-'Reaching edge prob after ems 2'!FC14*_k_in_ec_correction*($I13*_c2+'Input spectra'!Y13))</f>
        <v>0.52652192089324279</v>
      </c>
      <c r="X13">
        <f>1-EXP(-(_t-'Reaching edge prob after ems 2'!FC14)*_k_in_ec_correction*($I13*_c2+'Input spectra'!Y13))</f>
        <v>0.97899088573105775</v>
      </c>
      <c r="Y13">
        <f>1-EXP(-'Reaching edge prob after ems 3'!FC14*_k_in_ec_correction*($M13*_c3+'Input spectra'!Y13))</f>
        <v>9.4638426480028182E-2</v>
      </c>
      <c r="Z13">
        <f>1-EXP(-(_t-'Reaching edge prob after ems 3'!FC14)*_k_in_ec_correction*($M13*_c3+'Input spectra'!Y13))</f>
        <v>0.10352108665992266</v>
      </c>
      <c r="AA13" s="16"/>
      <c r="AB13" s="16"/>
      <c r="AD13" s="7">
        <f t="shared" si="48"/>
        <v>0</v>
      </c>
      <c r="AE13" s="7">
        <f t="shared" si="0"/>
        <v>0</v>
      </c>
      <c r="AF13" s="7">
        <f t="shared" si="1"/>
        <v>0</v>
      </c>
      <c r="AG13" s="7">
        <f t="shared" si="49"/>
        <v>0</v>
      </c>
      <c r="AH13" s="7"/>
      <c r="AI13" s="7">
        <f t="shared" si="50"/>
        <v>0</v>
      </c>
      <c r="AJ13" s="7">
        <f t="shared" si="51"/>
        <v>0</v>
      </c>
      <c r="AK13" s="7">
        <f t="shared" si="2"/>
        <v>0</v>
      </c>
      <c r="AL13" s="7">
        <f t="shared" si="52"/>
        <v>0</v>
      </c>
      <c r="AN13">
        <f t="shared" si="3"/>
        <v>0</v>
      </c>
      <c r="AO13">
        <f t="shared" si="4"/>
        <v>0</v>
      </c>
      <c r="AP13">
        <f t="shared" si="5"/>
        <v>0</v>
      </c>
      <c r="AQ13">
        <f t="shared" si="103"/>
        <v>0</v>
      </c>
      <c r="AR13" s="7"/>
      <c r="AS13" s="7">
        <f t="shared" si="104"/>
        <v>0</v>
      </c>
      <c r="AT13" s="7">
        <f t="shared" si="105"/>
        <v>0</v>
      </c>
      <c r="AU13" s="7">
        <f t="shared" si="6"/>
        <v>0</v>
      </c>
      <c r="AV13" s="7"/>
      <c r="AW13" s="7">
        <f t="shared" si="53"/>
        <v>0</v>
      </c>
      <c r="AX13" s="7">
        <f>'Initial absorption'!$H13*AW13*$F13</f>
        <v>0</v>
      </c>
      <c r="AY13" s="7">
        <f t="shared" si="106"/>
        <v>0</v>
      </c>
      <c r="AZ13" s="7">
        <f>'Initial absorption'!$N13*AY13*$J13</f>
        <v>0</v>
      </c>
      <c r="BA13" s="7"/>
      <c r="BB13">
        <f t="shared" si="54"/>
        <v>0</v>
      </c>
      <c r="BC13" s="7">
        <f t="shared" si="107"/>
        <v>0</v>
      </c>
      <c r="BD13">
        <f t="shared" si="55"/>
        <v>0</v>
      </c>
      <c r="BE13" s="7"/>
      <c r="BF13">
        <f t="shared" si="56"/>
        <v>0</v>
      </c>
      <c r="BG13">
        <f t="shared" si="108"/>
        <v>0</v>
      </c>
      <c r="BH13">
        <f t="shared" si="57"/>
        <v>0</v>
      </c>
      <c r="BI13" s="7"/>
      <c r="BJ13">
        <f>(1 - 'Initial absorption'!$N13)*AY13</f>
        <v>0</v>
      </c>
      <c r="BK13" s="7">
        <f t="shared" si="7"/>
        <v>0</v>
      </c>
      <c r="BL13">
        <f>'Initial absorption'!$T13*(BJ13+BK13)*$N13</f>
        <v>0</v>
      </c>
      <c r="BM13" s="7"/>
      <c r="BN13">
        <f t="shared" si="58"/>
        <v>0</v>
      </c>
      <c r="BO13">
        <f>'Initial absorption'!$N13*BN13*$J13</f>
        <v>0</v>
      </c>
      <c r="BQ13">
        <f>(1-'Initial absorption'!$N13)*BN13</f>
        <v>0</v>
      </c>
      <c r="BR13">
        <f>'Initial absorption'!$H13*BQ13*$F13</f>
        <v>0</v>
      </c>
      <c r="BS13" s="7"/>
      <c r="BT13">
        <f>(1 - 'Initial absorption'!$T13)*(BJ13+BK13)</f>
        <v>0</v>
      </c>
      <c r="BU13">
        <f t="shared" si="8"/>
        <v>0</v>
      </c>
      <c r="BV13" s="7"/>
      <c r="CF13" s="7">
        <f t="shared" si="137"/>
        <v>0</v>
      </c>
      <c r="CG13" s="7">
        <f t="shared" si="9"/>
        <v>0</v>
      </c>
      <c r="CH13" s="7">
        <f t="shared" si="10"/>
        <v>0</v>
      </c>
      <c r="CI13" s="7">
        <f t="shared" si="60"/>
        <v>0</v>
      </c>
      <c r="CJ13" s="7"/>
      <c r="CK13" s="7">
        <f t="shared" si="61"/>
        <v>0</v>
      </c>
      <c r="CL13" s="7">
        <f t="shared" si="62"/>
        <v>0</v>
      </c>
      <c r="CM13" s="7">
        <f t="shared" si="11"/>
        <v>0</v>
      </c>
      <c r="CN13" s="7">
        <f t="shared" si="63"/>
        <v>0</v>
      </c>
      <c r="CP13">
        <f t="shared" si="12"/>
        <v>0</v>
      </c>
      <c r="CQ13">
        <f t="shared" si="13"/>
        <v>0</v>
      </c>
      <c r="CR13">
        <f t="shared" si="14"/>
        <v>0</v>
      </c>
      <c r="CS13">
        <f t="shared" si="109"/>
        <v>0</v>
      </c>
      <c r="CT13" s="7"/>
      <c r="CU13" s="7">
        <f t="shared" si="110"/>
        <v>0</v>
      </c>
      <c r="CV13" s="7">
        <f t="shared" si="111"/>
        <v>0</v>
      </c>
      <c r="CW13" s="7">
        <f t="shared" si="15"/>
        <v>0</v>
      </c>
      <c r="CX13" s="7"/>
      <c r="CY13" s="7">
        <f t="shared" si="64"/>
        <v>0</v>
      </c>
      <c r="CZ13" s="7">
        <f>'Initial absorption'!$H13*CY13*$F13</f>
        <v>0</v>
      </c>
      <c r="DA13" s="7">
        <f t="shared" si="112"/>
        <v>0</v>
      </c>
      <c r="DB13" s="7">
        <f>'Initial absorption'!$N13*DA13*$J13</f>
        <v>0</v>
      </c>
      <c r="DC13" s="7"/>
      <c r="DD13">
        <f t="shared" si="65"/>
        <v>0</v>
      </c>
      <c r="DE13" s="7">
        <f t="shared" si="113"/>
        <v>0</v>
      </c>
      <c r="DF13">
        <f t="shared" si="66"/>
        <v>0</v>
      </c>
      <c r="DG13" s="7"/>
      <c r="DH13">
        <f t="shared" si="67"/>
        <v>0</v>
      </c>
      <c r="DI13">
        <f t="shared" si="114"/>
        <v>0</v>
      </c>
      <c r="DJ13">
        <f t="shared" si="133"/>
        <v>0</v>
      </c>
      <c r="DK13" s="7"/>
      <c r="DL13">
        <f>(1 - 'Initial absorption'!$N13)*DA13</f>
        <v>0</v>
      </c>
      <c r="DM13" s="7">
        <f t="shared" si="16"/>
        <v>0</v>
      </c>
      <c r="DN13">
        <f>'Initial absorption'!$T13*(DL13+DM13)*$N13</f>
        <v>0</v>
      </c>
      <c r="DO13" s="7"/>
      <c r="DP13">
        <f t="shared" si="69"/>
        <v>0</v>
      </c>
      <c r="DQ13">
        <f>'Initial absorption'!$N13*DP13*$J13</f>
        <v>0</v>
      </c>
      <c r="DS13">
        <f>(1-'Initial absorption'!$N13)*DP13</f>
        <v>0</v>
      </c>
      <c r="DT13">
        <f>'Initial absorption'!$H13*DS13*$F13</f>
        <v>0</v>
      </c>
      <c r="DU13" s="7"/>
      <c r="DV13">
        <f>(1 - 'Initial absorption'!$T13)*(DL13+DM13)</f>
        <v>0</v>
      </c>
      <c r="DW13">
        <f t="shared" si="17"/>
        <v>0</v>
      </c>
      <c r="DX13" s="7"/>
      <c r="EH13" s="7">
        <f t="shared" si="138"/>
        <v>0</v>
      </c>
      <c r="EI13" s="7">
        <f t="shared" si="18"/>
        <v>0</v>
      </c>
      <c r="EJ13" s="7">
        <f t="shared" si="19"/>
        <v>0</v>
      </c>
      <c r="EK13" s="7">
        <f t="shared" si="71"/>
        <v>0</v>
      </c>
      <c r="EL13" s="7"/>
      <c r="EM13" s="7">
        <f t="shared" si="72"/>
        <v>0</v>
      </c>
      <c r="EN13" s="7">
        <f t="shared" si="73"/>
        <v>0</v>
      </c>
      <c r="EO13" s="7">
        <f t="shared" si="20"/>
        <v>0</v>
      </c>
      <c r="EP13" s="7">
        <f t="shared" si="74"/>
        <v>0</v>
      </c>
      <c r="ER13">
        <f t="shared" si="21"/>
        <v>0</v>
      </c>
      <c r="ES13">
        <f t="shared" si="22"/>
        <v>0</v>
      </c>
      <c r="ET13">
        <f t="shared" si="23"/>
        <v>0</v>
      </c>
      <c r="EU13">
        <f t="shared" si="115"/>
        <v>0</v>
      </c>
      <c r="EV13" s="7"/>
      <c r="EW13" s="7">
        <f t="shared" si="116"/>
        <v>0</v>
      </c>
      <c r="EX13" s="7">
        <f t="shared" si="117"/>
        <v>0</v>
      </c>
      <c r="EY13" s="7">
        <f t="shared" si="24"/>
        <v>0</v>
      </c>
      <c r="EZ13" s="7"/>
      <c r="FA13" s="7">
        <f t="shared" si="75"/>
        <v>0</v>
      </c>
      <c r="FB13" s="7">
        <f>'Initial absorption'!$H13*FA13*$F13</f>
        <v>0</v>
      </c>
      <c r="FC13" s="7">
        <f t="shared" si="118"/>
        <v>0</v>
      </c>
      <c r="FD13" s="7">
        <f>'Initial absorption'!$N13*FC13*$J13</f>
        <v>0</v>
      </c>
      <c r="FE13" s="7"/>
      <c r="FF13">
        <f t="shared" si="76"/>
        <v>0</v>
      </c>
      <c r="FG13" s="7">
        <f t="shared" si="119"/>
        <v>0</v>
      </c>
      <c r="FH13">
        <f t="shared" si="77"/>
        <v>0</v>
      </c>
      <c r="FI13" s="7"/>
      <c r="FJ13">
        <f t="shared" si="78"/>
        <v>0</v>
      </c>
      <c r="FK13">
        <f t="shared" si="120"/>
        <v>0</v>
      </c>
      <c r="FL13">
        <f t="shared" si="134"/>
        <v>0</v>
      </c>
      <c r="FM13" s="7"/>
      <c r="FN13">
        <f>(1 - 'Initial absorption'!$N13)*FC13</f>
        <v>0</v>
      </c>
      <c r="FO13" s="7">
        <f t="shared" si="25"/>
        <v>0</v>
      </c>
      <c r="FP13">
        <f>'Initial absorption'!$T13*(FN13+FO13)*$N13</f>
        <v>0</v>
      </c>
      <c r="FQ13" s="7"/>
      <c r="FR13">
        <f t="shared" si="80"/>
        <v>0</v>
      </c>
      <c r="FS13">
        <f>'Initial absorption'!$N13*FR13*$J13</f>
        <v>0</v>
      </c>
      <c r="FU13">
        <f>(1-'Initial absorption'!$N13)*FR13</f>
        <v>0</v>
      </c>
      <c r="FV13">
        <f>'Initial absorption'!$H13*FU13*$F13</f>
        <v>0</v>
      </c>
      <c r="FW13" s="7"/>
      <c r="FX13">
        <f>(1 - 'Initial absorption'!$T13)*(FN13+FO13)</f>
        <v>0</v>
      </c>
      <c r="FY13">
        <f t="shared" si="26"/>
        <v>0</v>
      </c>
      <c r="FZ13" s="7"/>
      <c r="GJ13" s="7">
        <f t="shared" si="139"/>
        <v>0</v>
      </c>
      <c r="GK13" s="7">
        <f t="shared" si="27"/>
        <v>0</v>
      </c>
      <c r="GL13" s="7">
        <f t="shared" si="28"/>
        <v>0</v>
      </c>
      <c r="GM13" s="7">
        <f t="shared" si="82"/>
        <v>0</v>
      </c>
      <c r="GN13" s="7"/>
      <c r="GO13" s="7">
        <f t="shared" si="83"/>
        <v>0</v>
      </c>
      <c r="GP13" s="7">
        <f t="shared" si="84"/>
        <v>0</v>
      </c>
      <c r="GQ13" s="7">
        <f t="shared" si="29"/>
        <v>0</v>
      </c>
      <c r="GR13" s="7">
        <f t="shared" si="85"/>
        <v>0</v>
      </c>
      <c r="GT13">
        <f t="shared" si="30"/>
        <v>0</v>
      </c>
      <c r="GU13">
        <f t="shared" si="31"/>
        <v>0</v>
      </c>
      <c r="GV13">
        <f t="shared" si="32"/>
        <v>0</v>
      </c>
      <c r="GW13">
        <f t="shared" si="121"/>
        <v>0</v>
      </c>
      <c r="GX13" s="7"/>
      <c r="GY13" s="7">
        <f t="shared" si="122"/>
        <v>0</v>
      </c>
      <c r="GZ13" s="7">
        <f t="shared" si="123"/>
        <v>0</v>
      </c>
      <c r="HA13" s="7">
        <f t="shared" si="33"/>
        <v>0</v>
      </c>
      <c r="HB13" s="7"/>
      <c r="HC13" s="7">
        <f t="shared" si="86"/>
        <v>0</v>
      </c>
      <c r="HD13" s="7">
        <f>'Initial absorption'!$H13*HC13*$F13</f>
        <v>0</v>
      </c>
      <c r="HE13" s="7">
        <f t="shared" si="124"/>
        <v>0</v>
      </c>
      <c r="HF13" s="7">
        <f>'Initial absorption'!$N13*HE13*$J13</f>
        <v>0</v>
      </c>
      <c r="HG13" s="7"/>
      <c r="HH13">
        <f t="shared" si="87"/>
        <v>0</v>
      </c>
      <c r="HI13" s="7">
        <f t="shared" si="125"/>
        <v>0</v>
      </c>
      <c r="HJ13">
        <f t="shared" si="88"/>
        <v>0</v>
      </c>
      <c r="HK13" s="7"/>
      <c r="HL13">
        <f t="shared" si="89"/>
        <v>0</v>
      </c>
      <c r="HM13">
        <f t="shared" si="126"/>
        <v>0</v>
      </c>
      <c r="HN13">
        <f t="shared" si="135"/>
        <v>0</v>
      </c>
      <c r="HO13" s="7"/>
      <c r="HP13">
        <f>(1 - 'Initial absorption'!$N13)*HE13</f>
        <v>0</v>
      </c>
      <c r="HQ13" s="7">
        <f t="shared" si="34"/>
        <v>0</v>
      </c>
      <c r="HR13">
        <f>'Initial absorption'!$T13*(HP13+HQ13)*$N13</f>
        <v>0</v>
      </c>
      <c r="HS13" s="7"/>
      <c r="HT13">
        <f t="shared" si="91"/>
        <v>0</v>
      </c>
      <c r="HU13">
        <f>'Initial absorption'!$N13*HT13*$J13</f>
        <v>0</v>
      </c>
      <c r="HW13">
        <f>(1-'Initial absorption'!$N13)*HT13</f>
        <v>0</v>
      </c>
      <c r="HX13">
        <f>'Initial absorption'!$H13*HW13*$F13</f>
        <v>0</v>
      </c>
      <c r="HY13" s="7"/>
      <c r="HZ13">
        <f>(1 - 'Initial absorption'!$T13)*(HP13+HQ13)</f>
        <v>0</v>
      </c>
      <c r="IA13">
        <f t="shared" si="35"/>
        <v>0</v>
      </c>
      <c r="IB13" s="7"/>
      <c r="IL13" s="7">
        <f t="shared" si="140"/>
        <v>0</v>
      </c>
      <c r="IM13" s="7">
        <f t="shared" si="36"/>
        <v>0</v>
      </c>
      <c r="IN13" s="7">
        <f t="shared" si="37"/>
        <v>0</v>
      </c>
      <c r="IO13" s="7">
        <f t="shared" si="93"/>
        <v>0</v>
      </c>
      <c r="IP13" s="7"/>
      <c r="IQ13" s="7">
        <f t="shared" si="94"/>
        <v>0</v>
      </c>
      <c r="IR13" s="7">
        <f t="shared" si="95"/>
        <v>0</v>
      </c>
      <c r="IS13" s="7">
        <f t="shared" si="38"/>
        <v>0</v>
      </c>
      <c r="IT13" s="7">
        <f t="shared" si="96"/>
        <v>0</v>
      </c>
      <c r="IV13">
        <f t="shared" si="39"/>
        <v>0</v>
      </c>
      <c r="IW13">
        <f t="shared" si="40"/>
        <v>0</v>
      </c>
      <c r="IX13">
        <f t="shared" si="41"/>
        <v>0</v>
      </c>
      <c r="IY13">
        <f t="shared" si="127"/>
        <v>0</v>
      </c>
      <c r="IZ13" s="7"/>
      <c r="JA13" s="7">
        <f t="shared" si="128"/>
        <v>0</v>
      </c>
      <c r="JB13" s="7">
        <f t="shared" si="129"/>
        <v>0</v>
      </c>
      <c r="JC13" s="7">
        <f t="shared" si="42"/>
        <v>0</v>
      </c>
      <c r="JD13" s="7"/>
      <c r="JE13" s="7">
        <f t="shared" si="97"/>
        <v>0</v>
      </c>
      <c r="JF13" s="7">
        <f>'Initial absorption'!$H13*JE13*$F13</f>
        <v>0</v>
      </c>
      <c r="JG13" s="7">
        <f t="shared" si="130"/>
        <v>0</v>
      </c>
      <c r="JH13" s="7">
        <f>'Initial absorption'!$N13*JG13*$J13</f>
        <v>0</v>
      </c>
      <c r="JI13" s="7"/>
      <c r="JJ13">
        <f t="shared" si="98"/>
        <v>0</v>
      </c>
      <c r="JK13" s="7">
        <f t="shared" si="131"/>
        <v>0</v>
      </c>
      <c r="JL13">
        <f t="shared" si="99"/>
        <v>0</v>
      </c>
      <c r="JM13" s="7"/>
      <c r="JN13">
        <f t="shared" si="100"/>
        <v>0</v>
      </c>
      <c r="JO13">
        <f t="shared" si="132"/>
        <v>0</v>
      </c>
      <c r="JP13">
        <f t="shared" si="136"/>
        <v>0</v>
      </c>
      <c r="JQ13" s="7"/>
      <c r="JR13">
        <f>(1 - 'Initial absorption'!$N13)*JG13</f>
        <v>0</v>
      </c>
      <c r="JS13" s="7">
        <f t="shared" si="43"/>
        <v>0</v>
      </c>
      <c r="JT13">
        <f>'Initial absorption'!$T13*(JR13+JS13)*$N13</f>
        <v>0</v>
      </c>
      <c r="JU13" s="7"/>
      <c r="JV13">
        <f t="shared" si="102"/>
        <v>0</v>
      </c>
      <c r="JW13">
        <f>'Initial absorption'!$N13*JV13*$J13</f>
        <v>0</v>
      </c>
      <c r="JY13">
        <f>(1-'Initial absorption'!$N13)*JV13</f>
        <v>0</v>
      </c>
      <c r="JZ13">
        <f>'Initial absorption'!$H13*JY13*$F13</f>
        <v>0</v>
      </c>
      <c r="KA13" s="7"/>
      <c r="KB13">
        <f>(1 - 'Initial absorption'!$T13)*(JR13+JS13)</f>
        <v>0</v>
      </c>
      <c r="KC13">
        <f t="shared" si="44"/>
        <v>0</v>
      </c>
      <c r="KD13" s="7"/>
    </row>
    <row r="14" spans="1:298" x14ac:dyDescent="0.25">
      <c r="D14">
        <v>340</v>
      </c>
      <c r="E14">
        <f>'Input spectra'!B14</f>
        <v>1.9705028063686101</v>
      </c>
      <c r="F14">
        <f>'Initial absorption'!J14</f>
        <v>0.97927345669840427</v>
      </c>
      <c r="G14">
        <f>'Input spectra'!C14</f>
        <v>0</v>
      </c>
      <c r="H14">
        <f t="shared" si="45"/>
        <v>0</v>
      </c>
      <c r="I14">
        <f>'Input spectra'!D14</f>
        <v>1.5933557829893401</v>
      </c>
      <c r="J14">
        <f>'Initial absorption'!P14</f>
        <v>0.979489466883249</v>
      </c>
      <c r="K14">
        <f>'Input spectra'!E14</f>
        <v>0</v>
      </c>
      <c r="L14">
        <f t="shared" si="46"/>
        <v>0</v>
      </c>
      <c r="M14">
        <f>'Input spectra'!F14</f>
        <v>9.5092024539877404E-2</v>
      </c>
      <c r="N14">
        <f>'Initial absorption'!V14</f>
        <v>0.53271560756238112</v>
      </c>
      <c r="O14">
        <f>'Input spectra'!G14</f>
        <v>0</v>
      </c>
      <c r="P14">
        <f t="shared" si="47"/>
        <v>0</v>
      </c>
      <c r="R14">
        <f>'Reaching edge prob after ems 1'!$EZ15</f>
        <v>3.7138292658723697E-2</v>
      </c>
      <c r="S14">
        <f>'Reaching edge prob after ems 2'!$EZ15</f>
        <v>3.6889788969053178E-2</v>
      </c>
      <c r="T14">
        <f>'Reaching edge prob after ems 3'!EZ15</f>
        <v>0.44262696598723583</v>
      </c>
      <c r="U14">
        <f>1-EXP(-'Reaching edge prob after ems 1'!FC15*_k_in_ec_correction*($E14*_c1+'Input spectra'!Y14))</f>
        <v>0.52519100761111703</v>
      </c>
      <c r="V14">
        <f>1-EXP(-(_t-'Reaching edge prob after ems 1'!FC15)*_k_in_ec_correction*($E14*_c1+'Input spectra'!Y14))</f>
        <v>0.97510651432619833</v>
      </c>
      <c r="W14">
        <f>1-EXP(-'Reaching edge prob after ems 2'!FC15*_k_in_ec_correction*($I14*_c2+'Input spectra'!Y14))</f>
        <v>0.52557254665806141</v>
      </c>
      <c r="X14">
        <f>1-EXP(-(_t-'Reaching edge prob after ems 2'!FC15)*_k_in_ec_correction*($I14*_c2+'Input spectra'!Y14))</f>
        <v>0.97622414507448818</v>
      </c>
      <c r="Y14">
        <f>1-EXP(-'Reaching edge prob after ems 3'!FC15*_k_in_ec_correction*($M14*_c3+'Input spectra'!Y14))</f>
        <v>8.9751626500203852E-2</v>
      </c>
      <c r="Z14">
        <f>1-EXP(-(_t-'Reaching edge prob after ems 3'!FC15)*_k_in_ec_correction*($M14*_c3+'Input spectra'!Y14))</f>
        <v>9.7702252254839195E-2</v>
      </c>
      <c r="AA14" s="16"/>
      <c r="AB14" s="16"/>
      <c r="AD14" s="7">
        <f t="shared" si="48"/>
        <v>0</v>
      </c>
      <c r="AE14" s="7">
        <f t="shared" si="0"/>
        <v>0</v>
      </c>
      <c r="AF14" s="7">
        <f t="shared" si="1"/>
        <v>0</v>
      </c>
      <c r="AG14" s="7">
        <f t="shared" si="49"/>
        <v>0</v>
      </c>
      <c r="AH14" s="7"/>
      <c r="AI14" s="7">
        <f t="shared" si="50"/>
        <v>0</v>
      </c>
      <c r="AJ14" s="7">
        <f t="shared" si="51"/>
        <v>0</v>
      </c>
      <c r="AK14" s="7">
        <f t="shared" si="2"/>
        <v>0</v>
      </c>
      <c r="AL14" s="7">
        <f t="shared" si="52"/>
        <v>0</v>
      </c>
      <c r="AN14">
        <f t="shared" si="3"/>
        <v>0</v>
      </c>
      <c r="AO14">
        <f t="shared" si="4"/>
        <v>0</v>
      </c>
      <c r="AP14">
        <f t="shared" si="5"/>
        <v>0</v>
      </c>
      <c r="AQ14">
        <f t="shared" si="103"/>
        <v>0</v>
      </c>
      <c r="AR14" s="7"/>
      <c r="AS14" s="7">
        <f t="shared" si="104"/>
        <v>0</v>
      </c>
      <c r="AT14" s="7">
        <f t="shared" si="105"/>
        <v>0</v>
      </c>
      <c r="AU14" s="7">
        <f t="shared" si="6"/>
        <v>0</v>
      </c>
      <c r="AV14" s="7"/>
      <c r="AW14" s="7">
        <f t="shared" si="53"/>
        <v>0</v>
      </c>
      <c r="AX14" s="7">
        <f>'Initial absorption'!$H14*AW14*$F14</f>
        <v>0</v>
      </c>
      <c r="AY14" s="7">
        <f t="shared" si="106"/>
        <v>0</v>
      </c>
      <c r="AZ14" s="7">
        <f>'Initial absorption'!$N14*AY14*$J14</f>
        <v>0</v>
      </c>
      <c r="BA14" s="7"/>
      <c r="BB14">
        <f t="shared" si="54"/>
        <v>0</v>
      </c>
      <c r="BC14" s="7">
        <f t="shared" si="107"/>
        <v>0</v>
      </c>
      <c r="BD14">
        <f t="shared" si="55"/>
        <v>0</v>
      </c>
      <c r="BE14" s="7"/>
      <c r="BF14">
        <f t="shared" si="56"/>
        <v>0</v>
      </c>
      <c r="BG14">
        <f t="shared" si="108"/>
        <v>0</v>
      </c>
      <c r="BH14">
        <f t="shared" si="57"/>
        <v>0</v>
      </c>
      <c r="BI14" s="7"/>
      <c r="BJ14">
        <f>(1 - 'Initial absorption'!$N14)*AY14</f>
        <v>0</v>
      </c>
      <c r="BK14" s="7">
        <f t="shared" si="7"/>
        <v>0</v>
      </c>
      <c r="BL14">
        <f>'Initial absorption'!$T14*(BJ14+BK14)*$N14</f>
        <v>0</v>
      </c>
      <c r="BM14" s="7"/>
      <c r="BN14">
        <f t="shared" si="58"/>
        <v>0</v>
      </c>
      <c r="BO14">
        <f>'Initial absorption'!$N14*BN14*$J14</f>
        <v>0</v>
      </c>
      <c r="BQ14">
        <f>(1-'Initial absorption'!$N14)*BN14</f>
        <v>0</v>
      </c>
      <c r="BR14">
        <f>'Initial absorption'!$H14*BQ14*$F14</f>
        <v>0</v>
      </c>
      <c r="BS14" s="7"/>
      <c r="BT14" s="8">
        <f>(1 - 'Initial absorption'!$T14)*(BJ14+BK14)</f>
        <v>0</v>
      </c>
      <c r="BU14">
        <f t="shared" si="8"/>
        <v>0</v>
      </c>
      <c r="BV14" s="7"/>
      <c r="CF14" s="7">
        <f t="shared" si="137"/>
        <v>0</v>
      </c>
      <c r="CG14" s="7">
        <f t="shared" si="9"/>
        <v>0</v>
      </c>
      <c r="CH14" s="7">
        <f t="shared" si="10"/>
        <v>0</v>
      </c>
      <c r="CI14" s="7">
        <f t="shared" si="60"/>
        <v>0</v>
      </c>
      <c r="CJ14" s="7"/>
      <c r="CK14" s="7">
        <f t="shared" si="61"/>
        <v>0</v>
      </c>
      <c r="CL14" s="7">
        <f t="shared" si="62"/>
        <v>0</v>
      </c>
      <c r="CM14" s="7">
        <f t="shared" si="11"/>
        <v>0</v>
      </c>
      <c r="CN14" s="7">
        <f t="shared" si="63"/>
        <v>0</v>
      </c>
      <c r="CP14">
        <f t="shared" si="12"/>
        <v>0</v>
      </c>
      <c r="CQ14">
        <f t="shared" si="13"/>
        <v>0</v>
      </c>
      <c r="CR14">
        <f t="shared" si="14"/>
        <v>0</v>
      </c>
      <c r="CS14">
        <f t="shared" si="109"/>
        <v>0</v>
      </c>
      <c r="CT14" s="7"/>
      <c r="CU14" s="7">
        <f t="shared" si="110"/>
        <v>0</v>
      </c>
      <c r="CV14" s="7">
        <f t="shared" si="111"/>
        <v>0</v>
      </c>
      <c r="CW14" s="7">
        <f t="shared" si="15"/>
        <v>0</v>
      </c>
      <c r="CX14" s="7"/>
      <c r="CY14" s="7">
        <f t="shared" si="64"/>
        <v>0</v>
      </c>
      <c r="CZ14" s="7">
        <f>'Initial absorption'!$H14*CY14*$F14</f>
        <v>0</v>
      </c>
      <c r="DA14" s="7">
        <f t="shared" si="112"/>
        <v>0</v>
      </c>
      <c r="DB14" s="7">
        <f>'Initial absorption'!$N14*DA14*$J14</f>
        <v>0</v>
      </c>
      <c r="DC14" s="7"/>
      <c r="DD14">
        <f t="shared" si="65"/>
        <v>0</v>
      </c>
      <c r="DE14" s="7">
        <f t="shared" si="113"/>
        <v>0</v>
      </c>
      <c r="DF14">
        <f t="shared" si="66"/>
        <v>0</v>
      </c>
      <c r="DG14" s="7"/>
      <c r="DH14">
        <f t="shared" si="67"/>
        <v>0</v>
      </c>
      <c r="DI14">
        <f t="shared" si="114"/>
        <v>0</v>
      </c>
      <c r="DJ14">
        <f t="shared" si="133"/>
        <v>0</v>
      </c>
      <c r="DK14" s="7"/>
      <c r="DL14">
        <f>(1 - 'Initial absorption'!$N14)*DA14</f>
        <v>0</v>
      </c>
      <c r="DM14" s="7">
        <f t="shared" si="16"/>
        <v>0</v>
      </c>
      <c r="DN14">
        <f>'Initial absorption'!$T14*(DL14+DM14)*$N14</f>
        <v>0</v>
      </c>
      <c r="DO14" s="7"/>
      <c r="DP14">
        <f t="shared" si="69"/>
        <v>0</v>
      </c>
      <c r="DQ14">
        <f>'Initial absorption'!$N14*DP14*$J14</f>
        <v>0</v>
      </c>
      <c r="DS14">
        <f>(1-'Initial absorption'!$N14)*DP14</f>
        <v>0</v>
      </c>
      <c r="DT14">
        <f>'Initial absorption'!$H14*DS14*$F14</f>
        <v>0</v>
      </c>
      <c r="DU14" s="7"/>
      <c r="DV14" s="8">
        <f>(1 - 'Initial absorption'!$T14)*(DL14+DM14)</f>
        <v>0</v>
      </c>
      <c r="DW14">
        <f t="shared" si="17"/>
        <v>0</v>
      </c>
      <c r="DX14" s="7"/>
      <c r="EH14" s="7">
        <f t="shared" si="138"/>
        <v>0</v>
      </c>
      <c r="EI14" s="7">
        <f t="shared" si="18"/>
        <v>0</v>
      </c>
      <c r="EJ14" s="7">
        <f t="shared" si="19"/>
        <v>0</v>
      </c>
      <c r="EK14" s="7">
        <f t="shared" si="71"/>
        <v>0</v>
      </c>
      <c r="EL14" s="7"/>
      <c r="EM14" s="7">
        <f t="shared" si="72"/>
        <v>0</v>
      </c>
      <c r="EN14" s="7">
        <f t="shared" si="73"/>
        <v>0</v>
      </c>
      <c r="EO14" s="7">
        <f t="shared" si="20"/>
        <v>0</v>
      </c>
      <c r="EP14" s="7">
        <f t="shared" si="74"/>
        <v>0</v>
      </c>
      <c r="ER14">
        <f t="shared" si="21"/>
        <v>0</v>
      </c>
      <c r="ES14">
        <f t="shared" si="22"/>
        <v>0</v>
      </c>
      <c r="ET14">
        <f t="shared" si="23"/>
        <v>0</v>
      </c>
      <c r="EU14">
        <f t="shared" si="115"/>
        <v>0</v>
      </c>
      <c r="EV14" s="7"/>
      <c r="EW14" s="7">
        <f t="shared" si="116"/>
        <v>0</v>
      </c>
      <c r="EX14" s="7">
        <f t="shared" si="117"/>
        <v>0</v>
      </c>
      <c r="EY14" s="7">
        <f t="shared" si="24"/>
        <v>0</v>
      </c>
      <c r="EZ14" s="7"/>
      <c r="FA14" s="7">
        <f t="shared" si="75"/>
        <v>0</v>
      </c>
      <c r="FB14" s="7">
        <f>'Initial absorption'!$H14*FA14*$F14</f>
        <v>0</v>
      </c>
      <c r="FC14" s="7">
        <f t="shared" si="118"/>
        <v>0</v>
      </c>
      <c r="FD14" s="7">
        <f>'Initial absorption'!$N14*FC14*$J14</f>
        <v>0</v>
      </c>
      <c r="FE14" s="7"/>
      <c r="FF14">
        <f t="shared" si="76"/>
        <v>0</v>
      </c>
      <c r="FG14" s="7">
        <f t="shared" si="119"/>
        <v>0</v>
      </c>
      <c r="FH14">
        <f t="shared" si="77"/>
        <v>0</v>
      </c>
      <c r="FI14" s="7"/>
      <c r="FJ14">
        <f t="shared" si="78"/>
        <v>0</v>
      </c>
      <c r="FK14">
        <f t="shared" si="120"/>
        <v>0</v>
      </c>
      <c r="FL14">
        <f t="shared" si="134"/>
        <v>0</v>
      </c>
      <c r="FM14" s="7"/>
      <c r="FN14">
        <f>(1 - 'Initial absorption'!$N14)*FC14</f>
        <v>0</v>
      </c>
      <c r="FO14" s="7">
        <f t="shared" si="25"/>
        <v>0</v>
      </c>
      <c r="FP14">
        <f>'Initial absorption'!$T14*(FN14+FO14)*$N14</f>
        <v>0</v>
      </c>
      <c r="FQ14" s="7"/>
      <c r="FR14">
        <f t="shared" si="80"/>
        <v>0</v>
      </c>
      <c r="FS14">
        <f>'Initial absorption'!$N14*FR14*$J14</f>
        <v>0</v>
      </c>
      <c r="FU14">
        <f>(1-'Initial absorption'!$N14)*FR14</f>
        <v>0</v>
      </c>
      <c r="FV14">
        <f>'Initial absorption'!$H14*FU14*$F14</f>
        <v>0</v>
      </c>
      <c r="FW14" s="7"/>
      <c r="FX14" s="8">
        <f>(1 - 'Initial absorption'!$T14)*(FN14+FO14)</f>
        <v>0</v>
      </c>
      <c r="FY14">
        <f t="shared" si="26"/>
        <v>0</v>
      </c>
      <c r="FZ14" s="7"/>
      <c r="GJ14" s="7">
        <f t="shared" si="139"/>
        <v>0</v>
      </c>
      <c r="GK14" s="7">
        <f t="shared" si="27"/>
        <v>0</v>
      </c>
      <c r="GL14" s="7">
        <f t="shared" si="28"/>
        <v>0</v>
      </c>
      <c r="GM14" s="7">
        <f t="shared" si="82"/>
        <v>0</v>
      </c>
      <c r="GN14" s="7"/>
      <c r="GO14" s="7">
        <f t="shared" si="83"/>
        <v>0</v>
      </c>
      <c r="GP14" s="7">
        <f t="shared" si="84"/>
        <v>0</v>
      </c>
      <c r="GQ14" s="7">
        <f t="shared" si="29"/>
        <v>0</v>
      </c>
      <c r="GR14" s="7">
        <f t="shared" si="85"/>
        <v>0</v>
      </c>
      <c r="GT14">
        <f t="shared" si="30"/>
        <v>0</v>
      </c>
      <c r="GU14">
        <f t="shared" si="31"/>
        <v>0</v>
      </c>
      <c r="GV14">
        <f t="shared" si="32"/>
        <v>0</v>
      </c>
      <c r="GW14">
        <f t="shared" si="121"/>
        <v>0</v>
      </c>
      <c r="GX14" s="7"/>
      <c r="GY14" s="7">
        <f t="shared" si="122"/>
        <v>0</v>
      </c>
      <c r="GZ14" s="7">
        <f t="shared" si="123"/>
        <v>0</v>
      </c>
      <c r="HA14" s="7">
        <f t="shared" si="33"/>
        <v>0</v>
      </c>
      <c r="HB14" s="7"/>
      <c r="HC14" s="7">
        <f t="shared" si="86"/>
        <v>0</v>
      </c>
      <c r="HD14" s="7">
        <f>'Initial absorption'!$H14*HC14*$F14</f>
        <v>0</v>
      </c>
      <c r="HE14" s="7">
        <f t="shared" si="124"/>
        <v>0</v>
      </c>
      <c r="HF14" s="7">
        <f>'Initial absorption'!$N14*HE14*$J14</f>
        <v>0</v>
      </c>
      <c r="HG14" s="7"/>
      <c r="HH14">
        <f t="shared" si="87"/>
        <v>0</v>
      </c>
      <c r="HI14" s="7">
        <f t="shared" si="125"/>
        <v>0</v>
      </c>
      <c r="HJ14">
        <f t="shared" si="88"/>
        <v>0</v>
      </c>
      <c r="HK14" s="7"/>
      <c r="HL14">
        <f t="shared" si="89"/>
        <v>0</v>
      </c>
      <c r="HM14">
        <f t="shared" si="126"/>
        <v>0</v>
      </c>
      <c r="HN14">
        <f t="shared" si="135"/>
        <v>0</v>
      </c>
      <c r="HO14" s="7"/>
      <c r="HP14">
        <f>(1 - 'Initial absorption'!$N14)*HE14</f>
        <v>0</v>
      </c>
      <c r="HQ14" s="7">
        <f t="shared" si="34"/>
        <v>0</v>
      </c>
      <c r="HR14">
        <f>'Initial absorption'!$T14*(HP14+HQ14)*$N14</f>
        <v>0</v>
      </c>
      <c r="HS14" s="7"/>
      <c r="HT14">
        <f t="shared" si="91"/>
        <v>0</v>
      </c>
      <c r="HU14">
        <f>'Initial absorption'!$N14*HT14*$J14</f>
        <v>0</v>
      </c>
      <c r="HW14">
        <f>(1-'Initial absorption'!$N14)*HT14</f>
        <v>0</v>
      </c>
      <c r="HX14">
        <f>'Initial absorption'!$H14*HW14*$F14</f>
        <v>0</v>
      </c>
      <c r="HY14" s="7"/>
      <c r="HZ14" s="8">
        <f>(1 - 'Initial absorption'!$T14)*(HP14+HQ14)</f>
        <v>0</v>
      </c>
      <c r="IA14">
        <f t="shared" si="35"/>
        <v>0</v>
      </c>
      <c r="IB14" s="7"/>
      <c r="IL14" s="7">
        <f t="shared" si="140"/>
        <v>0</v>
      </c>
      <c r="IM14" s="7">
        <f t="shared" si="36"/>
        <v>0</v>
      </c>
      <c r="IN14" s="7">
        <f t="shared" si="37"/>
        <v>0</v>
      </c>
      <c r="IO14" s="7">
        <f t="shared" si="93"/>
        <v>0</v>
      </c>
      <c r="IP14" s="7"/>
      <c r="IQ14" s="7">
        <f t="shared" si="94"/>
        <v>0</v>
      </c>
      <c r="IR14" s="7">
        <f t="shared" si="95"/>
        <v>0</v>
      </c>
      <c r="IS14" s="7">
        <f t="shared" si="38"/>
        <v>0</v>
      </c>
      <c r="IT14" s="7">
        <f t="shared" si="96"/>
        <v>0</v>
      </c>
      <c r="IV14">
        <f t="shared" si="39"/>
        <v>0</v>
      </c>
      <c r="IW14">
        <f t="shared" si="40"/>
        <v>0</v>
      </c>
      <c r="IX14">
        <f t="shared" si="41"/>
        <v>0</v>
      </c>
      <c r="IY14">
        <f t="shared" si="127"/>
        <v>0</v>
      </c>
      <c r="IZ14" s="7"/>
      <c r="JA14" s="7">
        <f t="shared" si="128"/>
        <v>0</v>
      </c>
      <c r="JB14" s="7">
        <f t="shared" si="129"/>
        <v>0</v>
      </c>
      <c r="JC14" s="7">
        <f t="shared" si="42"/>
        <v>0</v>
      </c>
      <c r="JD14" s="7"/>
      <c r="JE14" s="7">
        <f t="shared" si="97"/>
        <v>0</v>
      </c>
      <c r="JF14" s="7">
        <f>'Initial absorption'!$H14*JE14*$F14</f>
        <v>0</v>
      </c>
      <c r="JG14" s="7">
        <f t="shared" si="130"/>
        <v>0</v>
      </c>
      <c r="JH14" s="7">
        <f>'Initial absorption'!$N14*JG14*$J14</f>
        <v>0</v>
      </c>
      <c r="JI14" s="7"/>
      <c r="JJ14">
        <f t="shared" si="98"/>
        <v>0</v>
      </c>
      <c r="JK14" s="7">
        <f t="shared" si="131"/>
        <v>0</v>
      </c>
      <c r="JL14">
        <f t="shared" si="99"/>
        <v>0</v>
      </c>
      <c r="JM14" s="7"/>
      <c r="JN14">
        <f t="shared" si="100"/>
        <v>0</v>
      </c>
      <c r="JO14">
        <f t="shared" si="132"/>
        <v>0</v>
      </c>
      <c r="JP14">
        <f t="shared" si="136"/>
        <v>0</v>
      </c>
      <c r="JQ14" s="7"/>
      <c r="JR14">
        <f>(1 - 'Initial absorption'!$N14)*JG14</f>
        <v>0</v>
      </c>
      <c r="JS14" s="7">
        <f t="shared" si="43"/>
        <v>0</v>
      </c>
      <c r="JT14">
        <f>'Initial absorption'!$T14*(JR14+JS14)*$N14</f>
        <v>0</v>
      </c>
      <c r="JU14" s="7"/>
      <c r="JV14">
        <f t="shared" si="102"/>
        <v>0</v>
      </c>
      <c r="JW14">
        <f>'Initial absorption'!$N14*JV14*$J14</f>
        <v>0</v>
      </c>
      <c r="JY14">
        <f>(1-'Initial absorption'!$N14)*JV14</f>
        <v>0</v>
      </c>
      <c r="JZ14">
        <f>'Initial absorption'!$H14*JY14*$F14</f>
        <v>0</v>
      </c>
      <c r="KA14" s="7"/>
      <c r="KB14" s="8">
        <f>(1 - 'Initial absorption'!$T14)*(JR14+JS14)</f>
        <v>0</v>
      </c>
      <c r="KC14">
        <f t="shared" si="44"/>
        <v>0</v>
      </c>
      <c r="KD14" s="7"/>
    </row>
    <row r="15" spans="1:298" x14ac:dyDescent="0.25">
      <c r="D15">
        <v>345</v>
      </c>
      <c r="E15">
        <f>'Input spectra'!B15</f>
        <v>1.8938126164400599</v>
      </c>
      <c r="F15">
        <f>'Initial absorption'!J15</f>
        <v>0.98039119244402961</v>
      </c>
      <c r="G15">
        <f>'Input spectra'!C15</f>
        <v>0</v>
      </c>
      <c r="H15">
        <f t="shared" si="45"/>
        <v>0</v>
      </c>
      <c r="I15">
        <f>'Input spectra'!D15</f>
        <v>1.55230914888037</v>
      </c>
      <c r="J15">
        <f>'Initial absorption'!P15</f>
        <v>0.98085283800555267</v>
      </c>
      <c r="K15">
        <f>'Input spectra'!E15</f>
        <v>0</v>
      </c>
      <c r="L15">
        <f t="shared" si="46"/>
        <v>0</v>
      </c>
      <c r="M15">
        <f>'Input spectra'!F15</f>
        <v>9.5092024539877404E-2</v>
      </c>
      <c r="N15">
        <f>'Initial absorption'!V15</f>
        <v>0.55658738217683434</v>
      </c>
      <c r="O15">
        <f>'Input spectra'!G15</f>
        <v>0</v>
      </c>
      <c r="P15">
        <f t="shared" si="47"/>
        <v>0</v>
      </c>
      <c r="R15">
        <f>'Reaching edge prob after ems 1'!$EZ16</f>
        <v>3.8134424203327279E-2</v>
      </c>
      <c r="S15">
        <f>'Reaching edge prob after ems 2'!$EZ16</f>
        <v>3.7547930040319928E-2</v>
      </c>
      <c r="T15">
        <f>'Reaching edge prob after ems 3'!EZ16</f>
        <v>0.45478780884018377</v>
      </c>
      <c r="U15">
        <f>1-EXP(-'Reaching edge prob after ems 1'!FC16*_k_in_ec_correction*($E15*_c1+'Input spectra'!Y15))</f>
        <v>0.5235842291258177</v>
      </c>
      <c r="V15">
        <f>1-EXP(-(_t-'Reaching edge prob after ems 1'!FC16)*_k_in_ec_correction*($E15*_c1+'Input spectra'!Y15))</f>
        <v>0.97036923316465817</v>
      </c>
      <c r="W15">
        <f>1-EXP(-'Reaching edge prob after ems 2'!FC16*_k_in_ec_correction*($I15*_c2+'Input spectra'!Y15))</f>
        <v>0.52454509133295069</v>
      </c>
      <c r="X15">
        <f>1-EXP(-(_t-'Reaching edge prob after ems 2'!FC16)*_k_in_ec_correction*($I15*_c2+'Input spectra'!Y15))</f>
        <v>0.97320776595004432</v>
      </c>
      <c r="Y15">
        <f>1-EXP(-'Reaching edge prob after ems 3'!FC16*_k_in_ec_correction*($M15*_c3+'Input spectra'!Y15))</f>
        <v>8.6237108937579743E-2</v>
      </c>
      <c r="Z15">
        <f>1-EXP(-(_t-'Reaching edge prob after ems 3'!FC16)*_k_in_ec_correction*($M15*_c3+'Input spectra'!Y15))</f>
        <v>9.3551982065455563E-2</v>
      </c>
      <c r="AA15" s="16"/>
      <c r="AB15" s="16"/>
      <c r="AD15" s="7">
        <f t="shared" si="48"/>
        <v>0</v>
      </c>
      <c r="AE15" s="7">
        <f t="shared" si="0"/>
        <v>0</v>
      </c>
      <c r="AF15" s="7">
        <f t="shared" si="1"/>
        <v>0</v>
      </c>
      <c r="AG15" s="7">
        <f t="shared" si="49"/>
        <v>0</v>
      </c>
      <c r="AH15" s="7"/>
      <c r="AI15" s="7">
        <f t="shared" si="50"/>
        <v>0</v>
      </c>
      <c r="AJ15" s="7">
        <f t="shared" si="51"/>
        <v>0</v>
      </c>
      <c r="AK15" s="7">
        <f t="shared" si="2"/>
        <v>0</v>
      </c>
      <c r="AL15" s="7">
        <f t="shared" si="52"/>
        <v>0</v>
      </c>
      <c r="AN15">
        <f t="shared" si="3"/>
        <v>0</v>
      </c>
      <c r="AO15">
        <f t="shared" si="4"/>
        <v>0</v>
      </c>
      <c r="AP15">
        <f t="shared" si="5"/>
        <v>0</v>
      </c>
      <c r="AQ15">
        <f t="shared" si="103"/>
        <v>0</v>
      </c>
      <c r="AR15" s="7"/>
      <c r="AS15" s="7">
        <f t="shared" si="104"/>
        <v>0</v>
      </c>
      <c r="AT15" s="7">
        <f t="shared" si="105"/>
        <v>0</v>
      </c>
      <c r="AU15" s="7">
        <f t="shared" si="6"/>
        <v>0</v>
      </c>
      <c r="AV15" s="7"/>
      <c r="AW15" s="7">
        <f t="shared" si="53"/>
        <v>0</v>
      </c>
      <c r="AX15" s="7">
        <f>'Initial absorption'!$H15*AW15*$F15</f>
        <v>0</v>
      </c>
      <c r="AY15" s="7">
        <f t="shared" si="106"/>
        <v>0</v>
      </c>
      <c r="AZ15" s="7">
        <f>'Initial absorption'!$N15*AY15*$J15</f>
        <v>0</v>
      </c>
      <c r="BA15" s="7"/>
      <c r="BB15">
        <f t="shared" si="54"/>
        <v>0</v>
      </c>
      <c r="BC15" s="7">
        <f t="shared" si="107"/>
        <v>0</v>
      </c>
      <c r="BD15">
        <f t="shared" si="55"/>
        <v>0</v>
      </c>
      <c r="BE15" s="7"/>
      <c r="BF15">
        <f t="shared" si="56"/>
        <v>0</v>
      </c>
      <c r="BG15">
        <f t="shared" si="108"/>
        <v>0</v>
      </c>
      <c r="BH15">
        <f t="shared" si="57"/>
        <v>0</v>
      </c>
      <c r="BI15" s="7"/>
      <c r="BJ15">
        <f>(1 - 'Initial absorption'!$N15)*AY15</f>
        <v>0</v>
      </c>
      <c r="BK15" s="7">
        <f t="shared" si="7"/>
        <v>0</v>
      </c>
      <c r="BL15">
        <f>'Initial absorption'!$T15*(BJ15+BK15)*$N15</f>
        <v>0</v>
      </c>
      <c r="BM15" s="7"/>
      <c r="BN15">
        <f t="shared" si="58"/>
        <v>0</v>
      </c>
      <c r="BO15">
        <f>'Initial absorption'!$N15*BN15*$J15</f>
        <v>0</v>
      </c>
      <c r="BQ15">
        <f>(1-'Initial absorption'!$N15)*BN15</f>
        <v>0</v>
      </c>
      <c r="BR15">
        <f>'Initial absorption'!$H15*BQ15*$F15</f>
        <v>0</v>
      </c>
      <c r="BS15" s="7"/>
      <c r="BT15">
        <f>(1 - 'Initial absorption'!$T15)*(BJ15+BK15)</f>
        <v>0</v>
      </c>
      <c r="BU15">
        <f t="shared" si="8"/>
        <v>0</v>
      </c>
      <c r="BV15" s="7"/>
      <c r="BW15" s="10"/>
      <c r="CF15" s="7">
        <f t="shared" si="137"/>
        <v>0</v>
      </c>
      <c r="CG15" s="7">
        <f t="shared" si="9"/>
        <v>0</v>
      </c>
      <c r="CH15" s="7">
        <f t="shared" si="10"/>
        <v>0</v>
      </c>
      <c r="CI15" s="7">
        <f t="shared" si="60"/>
        <v>0</v>
      </c>
      <c r="CJ15" s="7"/>
      <c r="CK15" s="7">
        <f t="shared" si="61"/>
        <v>0</v>
      </c>
      <c r="CL15" s="7">
        <f t="shared" si="62"/>
        <v>0</v>
      </c>
      <c r="CM15" s="7">
        <f t="shared" si="11"/>
        <v>0</v>
      </c>
      <c r="CN15" s="7">
        <f t="shared" si="63"/>
        <v>0</v>
      </c>
      <c r="CP15">
        <f t="shared" si="12"/>
        <v>0</v>
      </c>
      <c r="CQ15">
        <f t="shared" si="13"/>
        <v>0</v>
      </c>
      <c r="CR15">
        <f t="shared" si="14"/>
        <v>0</v>
      </c>
      <c r="CS15">
        <f t="shared" si="109"/>
        <v>0</v>
      </c>
      <c r="CT15" s="7"/>
      <c r="CU15" s="7">
        <f t="shared" si="110"/>
        <v>0</v>
      </c>
      <c r="CV15" s="7">
        <f t="shared" si="111"/>
        <v>0</v>
      </c>
      <c r="CW15" s="7">
        <f t="shared" si="15"/>
        <v>0</v>
      </c>
      <c r="CX15" s="7"/>
      <c r="CY15" s="7">
        <f t="shared" si="64"/>
        <v>0</v>
      </c>
      <c r="CZ15" s="7">
        <f>'Initial absorption'!$H15*CY15*$F15</f>
        <v>0</v>
      </c>
      <c r="DA15" s="7">
        <f t="shared" si="112"/>
        <v>0</v>
      </c>
      <c r="DB15" s="7">
        <f>'Initial absorption'!$N15*DA15*$J15</f>
        <v>0</v>
      </c>
      <c r="DC15" s="7"/>
      <c r="DD15">
        <f t="shared" si="65"/>
        <v>0</v>
      </c>
      <c r="DE15" s="7">
        <f t="shared" si="113"/>
        <v>0</v>
      </c>
      <c r="DF15">
        <f t="shared" si="66"/>
        <v>0</v>
      </c>
      <c r="DG15" s="7"/>
      <c r="DH15">
        <f t="shared" si="67"/>
        <v>0</v>
      </c>
      <c r="DI15">
        <f t="shared" si="114"/>
        <v>0</v>
      </c>
      <c r="DJ15">
        <f t="shared" si="133"/>
        <v>0</v>
      </c>
      <c r="DK15" s="7"/>
      <c r="DL15">
        <f>(1 - 'Initial absorption'!$N15)*DA15</f>
        <v>0</v>
      </c>
      <c r="DM15" s="7">
        <f t="shared" si="16"/>
        <v>0</v>
      </c>
      <c r="DN15">
        <f>'Initial absorption'!$T15*(DL15+DM15)*$N15</f>
        <v>0</v>
      </c>
      <c r="DO15" s="7"/>
      <c r="DP15">
        <f t="shared" si="69"/>
        <v>0</v>
      </c>
      <c r="DQ15">
        <f>'Initial absorption'!$N15*DP15*$J15</f>
        <v>0</v>
      </c>
      <c r="DS15">
        <f>(1-'Initial absorption'!$N15)*DP15</f>
        <v>0</v>
      </c>
      <c r="DT15">
        <f>'Initial absorption'!$H15*DS15*$F15</f>
        <v>0</v>
      </c>
      <c r="DU15" s="7"/>
      <c r="DV15">
        <f>(1 - 'Initial absorption'!$T15)*(DL15+DM15)</f>
        <v>0</v>
      </c>
      <c r="DW15">
        <f t="shared" si="17"/>
        <v>0</v>
      </c>
      <c r="DX15" s="7"/>
      <c r="DY15" s="10"/>
      <c r="EH15" s="7">
        <f t="shared" si="138"/>
        <v>0</v>
      </c>
      <c r="EI15" s="7">
        <f t="shared" si="18"/>
        <v>0</v>
      </c>
      <c r="EJ15" s="7">
        <f t="shared" si="19"/>
        <v>0</v>
      </c>
      <c r="EK15" s="7">
        <f t="shared" si="71"/>
        <v>0</v>
      </c>
      <c r="EL15" s="7"/>
      <c r="EM15" s="7">
        <f t="shared" si="72"/>
        <v>0</v>
      </c>
      <c r="EN15" s="7">
        <f t="shared" si="73"/>
        <v>0</v>
      </c>
      <c r="EO15" s="7">
        <f t="shared" si="20"/>
        <v>0</v>
      </c>
      <c r="EP15" s="7">
        <f t="shared" si="74"/>
        <v>0</v>
      </c>
      <c r="ER15">
        <f t="shared" si="21"/>
        <v>0</v>
      </c>
      <c r="ES15">
        <f t="shared" si="22"/>
        <v>0</v>
      </c>
      <c r="ET15">
        <f t="shared" si="23"/>
        <v>0</v>
      </c>
      <c r="EU15">
        <f t="shared" si="115"/>
        <v>0</v>
      </c>
      <c r="EV15" s="7"/>
      <c r="EW15" s="7">
        <f t="shared" si="116"/>
        <v>0</v>
      </c>
      <c r="EX15" s="7">
        <f t="shared" si="117"/>
        <v>0</v>
      </c>
      <c r="EY15" s="7">
        <f t="shared" si="24"/>
        <v>0</v>
      </c>
      <c r="EZ15" s="7"/>
      <c r="FA15" s="7">
        <f t="shared" si="75"/>
        <v>0</v>
      </c>
      <c r="FB15" s="7">
        <f>'Initial absorption'!$H15*FA15*$F15</f>
        <v>0</v>
      </c>
      <c r="FC15" s="7">
        <f t="shared" si="118"/>
        <v>0</v>
      </c>
      <c r="FD15" s="7">
        <f>'Initial absorption'!$N15*FC15*$J15</f>
        <v>0</v>
      </c>
      <c r="FE15" s="7"/>
      <c r="FF15">
        <f t="shared" si="76"/>
        <v>0</v>
      </c>
      <c r="FG15" s="7">
        <f t="shared" si="119"/>
        <v>0</v>
      </c>
      <c r="FH15">
        <f t="shared" si="77"/>
        <v>0</v>
      </c>
      <c r="FI15" s="7"/>
      <c r="FJ15">
        <f t="shared" si="78"/>
        <v>0</v>
      </c>
      <c r="FK15">
        <f t="shared" si="120"/>
        <v>0</v>
      </c>
      <c r="FL15">
        <f t="shared" si="134"/>
        <v>0</v>
      </c>
      <c r="FM15" s="7"/>
      <c r="FN15">
        <f>(1 - 'Initial absorption'!$N15)*FC15</f>
        <v>0</v>
      </c>
      <c r="FO15" s="7">
        <f t="shared" si="25"/>
        <v>0</v>
      </c>
      <c r="FP15">
        <f>'Initial absorption'!$T15*(FN15+FO15)*$N15</f>
        <v>0</v>
      </c>
      <c r="FQ15" s="7"/>
      <c r="FR15">
        <f t="shared" si="80"/>
        <v>0</v>
      </c>
      <c r="FS15">
        <f>'Initial absorption'!$N15*FR15*$J15</f>
        <v>0</v>
      </c>
      <c r="FU15">
        <f>(1-'Initial absorption'!$N15)*FR15</f>
        <v>0</v>
      </c>
      <c r="FV15">
        <f>'Initial absorption'!$H15*FU15*$F15</f>
        <v>0</v>
      </c>
      <c r="FW15" s="7"/>
      <c r="FX15">
        <f>(1 - 'Initial absorption'!$T15)*(FN15+FO15)</f>
        <v>0</v>
      </c>
      <c r="FY15">
        <f t="shared" si="26"/>
        <v>0</v>
      </c>
      <c r="FZ15" s="7"/>
      <c r="GA15" s="10"/>
      <c r="GJ15" s="7">
        <f t="shared" si="139"/>
        <v>0</v>
      </c>
      <c r="GK15" s="7">
        <f t="shared" si="27"/>
        <v>0</v>
      </c>
      <c r="GL15" s="7">
        <f t="shared" si="28"/>
        <v>0</v>
      </c>
      <c r="GM15" s="7">
        <f t="shared" si="82"/>
        <v>0</v>
      </c>
      <c r="GN15" s="7"/>
      <c r="GO15" s="7">
        <f t="shared" si="83"/>
        <v>0</v>
      </c>
      <c r="GP15" s="7">
        <f t="shared" si="84"/>
        <v>0</v>
      </c>
      <c r="GQ15" s="7">
        <f t="shared" si="29"/>
        <v>0</v>
      </c>
      <c r="GR15" s="7">
        <f t="shared" si="85"/>
        <v>0</v>
      </c>
      <c r="GT15">
        <f t="shared" si="30"/>
        <v>0</v>
      </c>
      <c r="GU15">
        <f t="shared" si="31"/>
        <v>0</v>
      </c>
      <c r="GV15">
        <f t="shared" si="32"/>
        <v>0</v>
      </c>
      <c r="GW15">
        <f t="shared" si="121"/>
        <v>0</v>
      </c>
      <c r="GX15" s="7"/>
      <c r="GY15" s="7">
        <f t="shared" si="122"/>
        <v>0</v>
      </c>
      <c r="GZ15" s="7">
        <f t="shared" si="123"/>
        <v>0</v>
      </c>
      <c r="HA15" s="7">
        <f t="shared" si="33"/>
        <v>0</v>
      </c>
      <c r="HB15" s="7"/>
      <c r="HC15" s="7">
        <f t="shared" si="86"/>
        <v>0</v>
      </c>
      <c r="HD15" s="7">
        <f>'Initial absorption'!$H15*HC15*$F15</f>
        <v>0</v>
      </c>
      <c r="HE15" s="7">
        <f t="shared" si="124"/>
        <v>0</v>
      </c>
      <c r="HF15" s="7">
        <f>'Initial absorption'!$N15*HE15*$J15</f>
        <v>0</v>
      </c>
      <c r="HG15" s="7"/>
      <c r="HH15">
        <f t="shared" si="87"/>
        <v>0</v>
      </c>
      <c r="HI15" s="7">
        <f t="shared" si="125"/>
        <v>0</v>
      </c>
      <c r="HJ15">
        <f t="shared" si="88"/>
        <v>0</v>
      </c>
      <c r="HK15" s="7"/>
      <c r="HL15">
        <f t="shared" si="89"/>
        <v>0</v>
      </c>
      <c r="HM15">
        <f t="shared" si="126"/>
        <v>0</v>
      </c>
      <c r="HN15">
        <f t="shared" si="135"/>
        <v>0</v>
      </c>
      <c r="HO15" s="7"/>
      <c r="HP15">
        <f>(1 - 'Initial absorption'!$N15)*HE15</f>
        <v>0</v>
      </c>
      <c r="HQ15" s="7">
        <f t="shared" si="34"/>
        <v>0</v>
      </c>
      <c r="HR15">
        <f>'Initial absorption'!$T15*(HP15+HQ15)*$N15</f>
        <v>0</v>
      </c>
      <c r="HS15" s="7"/>
      <c r="HT15">
        <f t="shared" si="91"/>
        <v>0</v>
      </c>
      <c r="HU15">
        <f>'Initial absorption'!$N15*HT15*$J15</f>
        <v>0</v>
      </c>
      <c r="HW15">
        <f>(1-'Initial absorption'!$N15)*HT15</f>
        <v>0</v>
      </c>
      <c r="HX15">
        <f>'Initial absorption'!$H15*HW15*$F15</f>
        <v>0</v>
      </c>
      <c r="HY15" s="7"/>
      <c r="HZ15">
        <f>(1 - 'Initial absorption'!$T15)*(HP15+HQ15)</f>
        <v>0</v>
      </c>
      <c r="IA15">
        <f t="shared" si="35"/>
        <v>0</v>
      </c>
      <c r="IB15" s="7"/>
      <c r="IC15" s="10"/>
      <c r="IL15" s="7">
        <f t="shared" si="140"/>
        <v>0</v>
      </c>
      <c r="IM15" s="7">
        <f t="shared" si="36"/>
        <v>0</v>
      </c>
      <c r="IN15" s="7">
        <f t="shared" si="37"/>
        <v>0</v>
      </c>
      <c r="IO15" s="7">
        <f t="shared" si="93"/>
        <v>0</v>
      </c>
      <c r="IP15" s="7"/>
      <c r="IQ15" s="7">
        <f t="shared" si="94"/>
        <v>0</v>
      </c>
      <c r="IR15" s="7">
        <f t="shared" si="95"/>
        <v>0</v>
      </c>
      <c r="IS15" s="7">
        <f t="shared" si="38"/>
        <v>0</v>
      </c>
      <c r="IT15" s="7">
        <f t="shared" si="96"/>
        <v>0</v>
      </c>
      <c r="IV15">
        <f t="shared" si="39"/>
        <v>0</v>
      </c>
      <c r="IW15">
        <f t="shared" si="40"/>
        <v>0</v>
      </c>
      <c r="IX15">
        <f t="shared" si="41"/>
        <v>0</v>
      </c>
      <c r="IY15">
        <f t="shared" si="127"/>
        <v>0</v>
      </c>
      <c r="IZ15" s="7"/>
      <c r="JA15" s="7">
        <f t="shared" si="128"/>
        <v>0</v>
      </c>
      <c r="JB15" s="7">
        <f t="shared" si="129"/>
        <v>0</v>
      </c>
      <c r="JC15" s="7">
        <f t="shared" si="42"/>
        <v>0</v>
      </c>
      <c r="JD15" s="7"/>
      <c r="JE15" s="7">
        <f t="shared" si="97"/>
        <v>0</v>
      </c>
      <c r="JF15" s="7">
        <f>'Initial absorption'!$H15*JE15*$F15</f>
        <v>0</v>
      </c>
      <c r="JG15" s="7">
        <f t="shared" si="130"/>
        <v>0</v>
      </c>
      <c r="JH15" s="7">
        <f>'Initial absorption'!$N15*JG15*$J15</f>
        <v>0</v>
      </c>
      <c r="JI15" s="7"/>
      <c r="JJ15">
        <f t="shared" si="98"/>
        <v>0</v>
      </c>
      <c r="JK15" s="7">
        <f t="shared" si="131"/>
        <v>0</v>
      </c>
      <c r="JL15">
        <f t="shared" si="99"/>
        <v>0</v>
      </c>
      <c r="JM15" s="7"/>
      <c r="JN15">
        <f t="shared" si="100"/>
        <v>0</v>
      </c>
      <c r="JO15">
        <f t="shared" si="132"/>
        <v>0</v>
      </c>
      <c r="JP15">
        <f t="shared" si="136"/>
        <v>0</v>
      </c>
      <c r="JQ15" s="7"/>
      <c r="JR15">
        <f>(1 - 'Initial absorption'!$N15)*JG15</f>
        <v>0</v>
      </c>
      <c r="JS15" s="7">
        <f t="shared" si="43"/>
        <v>0</v>
      </c>
      <c r="JT15">
        <f>'Initial absorption'!$T15*(JR15+JS15)*$N15</f>
        <v>0</v>
      </c>
      <c r="JU15" s="7"/>
      <c r="JV15">
        <f t="shared" si="102"/>
        <v>0</v>
      </c>
      <c r="JW15">
        <f>'Initial absorption'!$N15*JV15*$J15</f>
        <v>0</v>
      </c>
      <c r="JY15">
        <f>(1-'Initial absorption'!$N15)*JV15</f>
        <v>0</v>
      </c>
      <c r="JZ15">
        <f>'Initial absorption'!$H15*JY15*$F15</f>
        <v>0</v>
      </c>
      <c r="KA15" s="7"/>
      <c r="KB15">
        <f>(1 - 'Initial absorption'!$T15)*(JR15+JS15)</f>
        <v>0</v>
      </c>
      <c r="KC15">
        <f t="shared" si="44"/>
        <v>0</v>
      </c>
      <c r="KD15" s="7"/>
      <c r="KE15" s="10"/>
    </row>
    <row r="16" spans="1:298" x14ac:dyDescent="0.25">
      <c r="D16">
        <v>350</v>
      </c>
      <c r="E16">
        <f>'Input spectra'!B16</f>
        <v>1.8171224265115</v>
      </c>
      <c r="F16">
        <f>'Initial absorption'!J16</f>
        <v>0.98102611559667596</v>
      </c>
      <c r="G16">
        <f>'Input spectra'!C16</f>
        <v>0</v>
      </c>
      <c r="H16">
        <f t="shared" si="45"/>
        <v>0</v>
      </c>
      <c r="I16">
        <f>'Input spectra'!D16</f>
        <v>1.5112625147713901</v>
      </c>
      <c r="J16">
        <f>'Initial absorption'!P16</f>
        <v>0.98173563812342624</v>
      </c>
      <c r="K16">
        <f>'Input spectra'!E16</f>
        <v>0</v>
      </c>
      <c r="L16">
        <f t="shared" si="46"/>
        <v>0</v>
      </c>
      <c r="M16">
        <f>'Input spectra'!F16</f>
        <v>9.3256498283472294E-2</v>
      </c>
      <c r="N16">
        <f>'Initial absorption'!V16</f>
        <v>0.57021604662132119</v>
      </c>
      <c r="O16">
        <f>'Input spectra'!G16</f>
        <v>0</v>
      </c>
      <c r="P16">
        <f t="shared" si="47"/>
        <v>0</v>
      </c>
      <c r="R16">
        <f>'Reaching edge prob after ems 1'!$EZ17</f>
        <v>3.920541075779365E-2</v>
      </c>
      <c r="S16">
        <f>'Reaching edge prob after ems 2'!$EZ17</f>
        <v>3.8231216366797702E-2</v>
      </c>
      <c r="T16">
        <f>'Reaching edge prob after ems 3'!EZ17</f>
        <v>0.46694430259705938</v>
      </c>
      <c r="U16">
        <f>1-EXP(-'Reaching edge prob after ems 1'!FC17*_k_in_ec_correction*($E16*_c1+'Input spectra'!Y16))</f>
        <v>0.52172382066310696</v>
      </c>
      <c r="V16">
        <f>1-EXP(-(_t-'Reaching edge prob after ems 1'!FC17)*_k_in_ec_correction*($E16*_c1+'Input spectra'!Y16))</f>
        <v>0.96483373510660975</v>
      </c>
      <c r="W16">
        <f>1-EXP(-'Reaching edge prob after ems 2'!FC17*_k_in_ec_correction*($I16*_c2+'Input spectra'!Y16))</f>
        <v>0.52342164283905812</v>
      </c>
      <c r="X16">
        <f>1-EXP(-(_t-'Reaching edge prob after ems 2'!FC17)*_k_in_ec_correction*($I16*_c2+'Input spectra'!Y16))</f>
        <v>0.96988742749479395</v>
      </c>
      <c r="Y16">
        <f>1-EXP(-'Reaching edge prob after ems 3'!FC17*_k_in_ec_correction*($M16*_c3+'Input spectra'!Y16))</f>
        <v>8.2858533401245493E-2</v>
      </c>
      <c r="Z16">
        <f>1-EXP(-(_t-'Reaching edge prob after ems 3'!FC17)*_k_in_ec_correction*($M16*_c3+'Input spectra'!Y16))</f>
        <v>8.9589186504634655E-2</v>
      </c>
      <c r="AA16" s="16"/>
      <c r="AB16" s="16"/>
      <c r="AD16" s="7">
        <f t="shared" si="48"/>
        <v>0</v>
      </c>
      <c r="AE16" s="7">
        <f t="shared" si="0"/>
        <v>0</v>
      </c>
      <c r="AF16" s="7">
        <f t="shared" si="1"/>
        <v>0</v>
      </c>
      <c r="AG16" s="7">
        <f t="shared" si="49"/>
        <v>0</v>
      </c>
      <c r="AH16" s="7"/>
      <c r="AI16" s="7">
        <f t="shared" si="50"/>
        <v>0</v>
      </c>
      <c r="AJ16" s="7">
        <f t="shared" si="51"/>
        <v>0</v>
      </c>
      <c r="AK16" s="7">
        <f t="shared" si="2"/>
        <v>0</v>
      </c>
      <c r="AL16" s="7">
        <f t="shared" si="52"/>
        <v>0</v>
      </c>
      <c r="AN16">
        <f t="shared" si="3"/>
        <v>0</v>
      </c>
      <c r="AO16">
        <f t="shared" si="4"/>
        <v>0</v>
      </c>
      <c r="AP16">
        <f t="shared" si="5"/>
        <v>0</v>
      </c>
      <c r="AQ16">
        <f t="shared" si="103"/>
        <v>0</v>
      </c>
      <c r="AR16" s="7"/>
      <c r="AS16" s="7">
        <f t="shared" si="104"/>
        <v>0</v>
      </c>
      <c r="AT16" s="7">
        <f t="shared" si="105"/>
        <v>0</v>
      </c>
      <c r="AU16" s="7">
        <f t="shared" si="6"/>
        <v>0</v>
      </c>
      <c r="AV16" s="7"/>
      <c r="AW16" s="7">
        <f t="shared" si="53"/>
        <v>0</v>
      </c>
      <c r="AX16" s="7">
        <f>'Initial absorption'!$H16*AW16*$F16</f>
        <v>0</v>
      </c>
      <c r="AY16" s="7">
        <f t="shared" si="106"/>
        <v>0</v>
      </c>
      <c r="AZ16" s="7">
        <f>'Initial absorption'!$N16*AY16*$J16</f>
        <v>0</v>
      </c>
      <c r="BA16" s="7"/>
      <c r="BB16">
        <f t="shared" si="54"/>
        <v>0</v>
      </c>
      <c r="BC16" s="7">
        <f t="shared" si="107"/>
        <v>0</v>
      </c>
      <c r="BD16">
        <f t="shared" si="55"/>
        <v>0</v>
      </c>
      <c r="BE16" s="7"/>
      <c r="BF16">
        <f t="shared" si="56"/>
        <v>0</v>
      </c>
      <c r="BG16">
        <f t="shared" si="108"/>
        <v>0</v>
      </c>
      <c r="BH16">
        <f t="shared" si="57"/>
        <v>0</v>
      </c>
      <c r="BI16" s="7"/>
      <c r="BJ16">
        <f>(1 - 'Initial absorption'!$N16)*AY16</f>
        <v>0</v>
      </c>
      <c r="BK16" s="7">
        <f t="shared" si="7"/>
        <v>0</v>
      </c>
      <c r="BL16">
        <f>'Initial absorption'!$T16*(BJ16+BK16)*$N16</f>
        <v>0</v>
      </c>
      <c r="BM16" s="7"/>
      <c r="BN16">
        <f t="shared" si="58"/>
        <v>0</v>
      </c>
      <c r="BO16">
        <f>'Initial absorption'!$N16*BN16*$J16</f>
        <v>0</v>
      </c>
      <c r="BQ16">
        <f>(1-'Initial absorption'!$N16)*BN16</f>
        <v>0</v>
      </c>
      <c r="BR16">
        <f>'Initial absorption'!$H16*BQ16*$F16</f>
        <v>0</v>
      </c>
      <c r="BS16" s="7"/>
      <c r="BT16">
        <f>(1 - 'Initial absorption'!$T16)*(BJ16+BK16)</f>
        <v>0</v>
      </c>
      <c r="BU16">
        <f t="shared" si="8"/>
        <v>0</v>
      </c>
      <c r="BV16" s="7"/>
      <c r="BW16" s="7"/>
      <c r="CF16" s="7">
        <f t="shared" si="137"/>
        <v>0</v>
      </c>
      <c r="CG16" s="7">
        <f t="shared" si="9"/>
        <v>0</v>
      </c>
      <c r="CH16" s="7">
        <f t="shared" si="10"/>
        <v>0</v>
      </c>
      <c r="CI16" s="7">
        <f t="shared" si="60"/>
        <v>0</v>
      </c>
      <c r="CJ16" s="7"/>
      <c r="CK16" s="7">
        <f t="shared" si="61"/>
        <v>0</v>
      </c>
      <c r="CL16" s="7">
        <f t="shared" si="62"/>
        <v>0</v>
      </c>
      <c r="CM16" s="7">
        <f t="shared" si="11"/>
        <v>0</v>
      </c>
      <c r="CN16" s="7">
        <f t="shared" si="63"/>
        <v>0</v>
      </c>
      <c r="CP16">
        <f t="shared" si="12"/>
        <v>0</v>
      </c>
      <c r="CQ16">
        <f t="shared" si="13"/>
        <v>0</v>
      </c>
      <c r="CR16">
        <f t="shared" si="14"/>
        <v>0</v>
      </c>
      <c r="CS16">
        <f t="shared" si="109"/>
        <v>0</v>
      </c>
      <c r="CT16" s="7"/>
      <c r="CU16" s="7">
        <f t="shared" si="110"/>
        <v>0</v>
      </c>
      <c r="CV16" s="7">
        <f t="shared" si="111"/>
        <v>0</v>
      </c>
      <c r="CW16" s="7">
        <f t="shared" si="15"/>
        <v>0</v>
      </c>
      <c r="CX16" s="7"/>
      <c r="CY16" s="7">
        <f t="shared" si="64"/>
        <v>0</v>
      </c>
      <c r="CZ16" s="7">
        <f>'Initial absorption'!$H16*CY16*$F16</f>
        <v>0</v>
      </c>
      <c r="DA16" s="7">
        <f t="shared" si="112"/>
        <v>0</v>
      </c>
      <c r="DB16" s="7">
        <f>'Initial absorption'!$N16*DA16*$J16</f>
        <v>0</v>
      </c>
      <c r="DC16" s="7"/>
      <c r="DD16">
        <f t="shared" si="65"/>
        <v>0</v>
      </c>
      <c r="DE16" s="7">
        <f t="shared" si="113"/>
        <v>0</v>
      </c>
      <c r="DF16">
        <f t="shared" si="66"/>
        <v>0</v>
      </c>
      <c r="DG16" s="7"/>
      <c r="DH16">
        <f t="shared" si="67"/>
        <v>0</v>
      </c>
      <c r="DI16">
        <f t="shared" si="114"/>
        <v>0</v>
      </c>
      <c r="DJ16">
        <f t="shared" si="133"/>
        <v>0</v>
      </c>
      <c r="DK16" s="7"/>
      <c r="DL16">
        <f>(1 - 'Initial absorption'!$N16)*DA16</f>
        <v>0</v>
      </c>
      <c r="DM16" s="7">
        <f t="shared" si="16"/>
        <v>0</v>
      </c>
      <c r="DN16">
        <f>'Initial absorption'!$T16*(DL16+DM16)*$N16</f>
        <v>0</v>
      </c>
      <c r="DO16" s="7"/>
      <c r="DP16">
        <f t="shared" si="69"/>
        <v>0</v>
      </c>
      <c r="DQ16">
        <f>'Initial absorption'!$N16*DP16*$J16</f>
        <v>0</v>
      </c>
      <c r="DS16">
        <f>(1-'Initial absorption'!$N16)*DP16</f>
        <v>0</v>
      </c>
      <c r="DT16">
        <f>'Initial absorption'!$H16*DS16*$F16</f>
        <v>0</v>
      </c>
      <c r="DU16" s="7"/>
      <c r="DV16">
        <f>(1 - 'Initial absorption'!$T16)*(DL16+DM16)</f>
        <v>0</v>
      </c>
      <c r="DW16">
        <f t="shared" si="17"/>
        <v>0</v>
      </c>
      <c r="DX16" s="7"/>
      <c r="DY16" s="7"/>
      <c r="EH16" s="7">
        <f t="shared" si="138"/>
        <v>0</v>
      </c>
      <c r="EI16" s="7">
        <f t="shared" si="18"/>
        <v>0</v>
      </c>
      <c r="EJ16" s="7">
        <f t="shared" si="19"/>
        <v>0</v>
      </c>
      <c r="EK16" s="7">
        <f t="shared" si="71"/>
        <v>0</v>
      </c>
      <c r="EL16" s="7"/>
      <c r="EM16" s="7">
        <f t="shared" si="72"/>
        <v>0</v>
      </c>
      <c r="EN16" s="7">
        <f t="shared" si="73"/>
        <v>0</v>
      </c>
      <c r="EO16" s="7">
        <f t="shared" si="20"/>
        <v>0</v>
      </c>
      <c r="EP16" s="7">
        <f t="shared" si="74"/>
        <v>0</v>
      </c>
      <c r="ER16">
        <f t="shared" si="21"/>
        <v>0</v>
      </c>
      <c r="ES16">
        <f t="shared" si="22"/>
        <v>0</v>
      </c>
      <c r="ET16">
        <f t="shared" si="23"/>
        <v>0</v>
      </c>
      <c r="EU16">
        <f t="shared" si="115"/>
        <v>0</v>
      </c>
      <c r="EV16" s="7"/>
      <c r="EW16" s="7">
        <f t="shared" si="116"/>
        <v>0</v>
      </c>
      <c r="EX16" s="7">
        <f t="shared" si="117"/>
        <v>0</v>
      </c>
      <c r="EY16" s="7">
        <f t="shared" si="24"/>
        <v>0</v>
      </c>
      <c r="EZ16" s="7"/>
      <c r="FA16" s="7">
        <f t="shared" si="75"/>
        <v>0</v>
      </c>
      <c r="FB16" s="7">
        <f>'Initial absorption'!$H16*FA16*$F16</f>
        <v>0</v>
      </c>
      <c r="FC16" s="7">
        <f t="shared" si="118"/>
        <v>0</v>
      </c>
      <c r="FD16" s="7">
        <f>'Initial absorption'!$N16*FC16*$J16</f>
        <v>0</v>
      </c>
      <c r="FE16" s="7"/>
      <c r="FF16">
        <f t="shared" si="76"/>
        <v>0</v>
      </c>
      <c r="FG16" s="7">
        <f t="shared" si="119"/>
        <v>0</v>
      </c>
      <c r="FH16">
        <f t="shared" si="77"/>
        <v>0</v>
      </c>
      <c r="FI16" s="7"/>
      <c r="FJ16">
        <f t="shared" si="78"/>
        <v>0</v>
      </c>
      <c r="FK16">
        <f t="shared" si="120"/>
        <v>0</v>
      </c>
      <c r="FL16">
        <f t="shared" si="134"/>
        <v>0</v>
      </c>
      <c r="FM16" s="7"/>
      <c r="FN16">
        <f>(1 - 'Initial absorption'!$N16)*FC16</f>
        <v>0</v>
      </c>
      <c r="FO16" s="7">
        <f t="shared" si="25"/>
        <v>0</v>
      </c>
      <c r="FP16">
        <f>'Initial absorption'!$T16*(FN16+FO16)*$N16</f>
        <v>0</v>
      </c>
      <c r="FQ16" s="7"/>
      <c r="FR16">
        <f t="shared" si="80"/>
        <v>0</v>
      </c>
      <c r="FS16">
        <f>'Initial absorption'!$N16*FR16*$J16</f>
        <v>0</v>
      </c>
      <c r="FU16">
        <f>(1-'Initial absorption'!$N16)*FR16</f>
        <v>0</v>
      </c>
      <c r="FV16">
        <f>'Initial absorption'!$H16*FU16*$F16</f>
        <v>0</v>
      </c>
      <c r="FW16" s="7"/>
      <c r="FX16">
        <f>(1 - 'Initial absorption'!$T16)*(FN16+FO16)</f>
        <v>0</v>
      </c>
      <c r="FY16">
        <f t="shared" si="26"/>
        <v>0</v>
      </c>
      <c r="FZ16" s="7"/>
      <c r="GA16" s="7"/>
      <c r="GJ16" s="7">
        <f t="shared" si="139"/>
        <v>0</v>
      </c>
      <c r="GK16" s="7">
        <f t="shared" si="27"/>
        <v>0</v>
      </c>
      <c r="GL16" s="7">
        <f t="shared" si="28"/>
        <v>0</v>
      </c>
      <c r="GM16" s="7">
        <f t="shared" si="82"/>
        <v>0</v>
      </c>
      <c r="GN16" s="7"/>
      <c r="GO16" s="7">
        <f t="shared" si="83"/>
        <v>0</v>
      </c>
      <c r="GP16" s="7">
        <f t="shared" si="84"/>
        <v>0</v>
      </c>
      <c r="GQ16" s="7">
        <f t="shared" si="29"/>
        <v>0</v>
      </c>
      <c r="GR16" s="7">
        <f t="shared" si="85"/>
        <v>0</v>
      </c>
      <c r="GT16">
        <f t="shared" si="30"/>
        <v>0</v>
      </c>
      <c r="GU16">
        <f t="shared" si="31"/>
        <v>0</v>
      </c>
      <c r="GV16">
        <f t="shared" si="32"/>
        <v>0</v>
      </c>
      <c r="GW16">
        <f t="shared" si="121"/>
        <v>0</v>
      </c>
      <c r="GX16" s="7"/>
      <c r="GY16" s="7">
        <f t="shared" si="122"/>
        <v>0</v>
      </c>
      <c r="GZ16" s="7">
        <f t="shared" si="123"/>
        <v>0</v>
      </c>
      <c r="HA16" s="7">
        <f t="shared" si="33"/>
        <v>0</v>
      </c>
      <c r="HB16" s="7"/>
      <c r="HC16" s="7">
        <f t="shared" si="86"/>
        <v>0</v>
      </c>
      <c r="HD16" s="7">
        <f>'Initial absorption'!$H16*HC16*$F16</f>
        <v>0</v>
      </c>
      <c r="HE16" s="7">
        <f t="shared" si="124"/>
        <v>0</v>
      </c>
      <c r="HF16" s="7">
        <f>'Initial absorption'!$N16*HE16*$J16</f>
        <v>0</v>
      </c>
      <c r="HG16" s="7"/>
      <c r="HH16">
        <f t="shared" si="87"/>
        <v>0</v>
      </c>
      <c r="HI16" s="7">
        <f t="shared" si="125"/>
        <v>0</v>
      </c>
      <c r="HJ16">
        <f t="shared" si="88"/>
        <v>0</v>
      </c>
      <c r="HK16" s="7"/>
      <c r="HL16">
        <f t="shared" si="89"/>
        <v>0</v>
      </c>
      <c r="HM16">
        <f t="shared" si="126"/>
        <v>0</v>
      </c>
      <c r="HN16">
        <f t="shared" si="135"/>
        <v>0</v>
      </c>
      <c r="HO16" s="7"/>
      <c r="HP16">
        <f>(1 - 'Initial absorption'!$N16)*HE16</f>
        <v>0</v>
      </c>
      <c r="HQ16" s="7">
        <f t="shared" si="34"/>
        <v>0</v>
      </c>
      <c r="HR16">
        <f>'Initial absorption'!$T16*(HP16+HQ16)*$N16</f>
        <v>0</v>
      </c>
      <c r="HS16" s="7"/>
      <c r="HT16">
        <f t="shared" si="91"/>
        <v>0</v>
      </c>
      <c r="HU16">
        <f>'Initial absorption'!$N16*HT16*$J16</f>
        <v>0</v>
      </c>
      <c r="HW16">
        <f>(1-'Initial absorption'!$N16)*HT16</f>
        <v>0</v>
      </c>
      <c r="HX16">
        <f>'Initial absorption'!$H16*HW16*$F16</f>
        <v>0</v>
      </c>
      <c r="HY16" s="7"/>
      <c r="HZ16">
        <f>(1 - 'Initial absorption'!$T16)*(HP16+HQ16)</f>
        <v>0</v>
      </c>
      <c r="IA16">
        <f t="shared" si="35"/>
        <v>0</v>
      </c>
      <c r="IB16" s="7"/>
      <c r="IC16" s="7"/>
      <c r="IL16" s="7">
        <f t="shared" si="140"/>
        <v>0</v>
      </c>
      <c r="IM16" s="7">
        <f t="shared" si="36"/>
        <v>0</v>
      </c>
      <c r="IN16" s="7">
        <f t="shared" si="37"/>
        <v>0</v>
      </c>
      <c r="IO16" s="7">
        <f t="shared" si="93"/>
        <v>0</v>
      </c>
      <c r="IP16" s="7"/>
      <c r="IQ16" s="7">
        <f t="shared" si="94"/>
        <v>0</v>
      </c>
      <c r="IR16" s="7">
        <f t="shared" si="95"/>
        <v>0</v>
      </c>
      <c r="IS16" s="7">
        <f t="shared" si="38"/>
        <v>0</v>
      </c>
      <c r="IT16" s="7">
        <f t="shared" si="96"/>
        <v>0</v>
      </c>
      <c r="IV16">
        <f t="shared" si="39"/>
        <v>0</v>
      </c>
      <c r="IW16">
        <f t="shared" si="40"/>
        <v>0</v>
      </c>
      <c r="IX16">
        <f t="shared" si="41"/>
        <v>0</v>
      </c>
      <c r="IY16">
        <f t="shared" si="127"/>
        <v>0</v>
      </c>
      <c r="IZ16" s="7"/>
      <c r="JA16" s="7">
        <f t="shared" si="128"/>
        <v>0</v>
      </c>
      <c r="JB16" s="7">
        <f t="shared" si="129"/>
        <v>0</v>
      </c>
      <c r="JC16" s="7">
        <f t="shared" si="42"/>
        <v>0</v>
      </c>
      <c r="JD16" s="7"/>
      <c r="JE16" s="7">
        <f t="shared" si="97"/>
        <v>0</v>
      </c>
      <c r="JF16" s="7">
        <f>'Initial absorption'!$H16*JE16*$F16</f>
        <v>0</v>
      </c>
      <c r="JG16" s="7">
        <f t="shared" si="130"/>
        <v>0</v>
      </c>
      <c r="JH16" s="7">
        <f>'Initial absorption'!$N16*JG16*$J16</f>
        <v>0</v>
      </c>
      <c r="JI16" s="7"/>
      <c r="JJ16">
        <f t="shared" si="98"/>
        <v>0</v>
      </c>
      <c r="JK16" s="7">
        <f t="shared" si="131"/>
        <v>0</v>
      </c>
      <c r="JL16">
        <f t="shared" si="99"/>
        <v>0</v>
      </c>
      <c r="JM16" s="7"/>
      <c r="JN16">
        <f t="shared" si="100"/>
        <v>0</v>
      </c>
      <c r="JO16">
        <f t="shared" si="132"/>
        <v>0</v>
      </c>
      <c r="JP16">
        <f t="shared" si="136"/>
        <v>0</v>
      </c>
      <c r="JQ16" s="7"/>
      <c r="JR16">
        <f>(1 - 'Initial absorption'!$N16)*JG16</f>
        <v>0</v>
      </c>
      <c r="JS16" s="7">
        <f t="shared" si="43"/>
        <v>0</v>
      </c>
      <c r="JT16">
        <f>'Initial absorption'!$T16*(JR16+JS16)*$N16</f>
        <v>0</v>
      </c>
      <c r="JU16" s="7"/>
      <c r="JV16">
        <f t="shared" si="102"/>
        <v>0</v>
      </c>
      <c r="JW16">
        <f>'Initial absorption'!$N16*JV16*$J16</f>
        <v>0</v>
      </c>
      <c r="JY16">
        <f>(1-'Initial absorption'!$N16)*JV16</f>
        <v>0</v>
      </c>
      <c r="JZ16">
        <f>'Initial absorption'!$H16*JY16*$F16</f>
        <v>0</v>
      </c>
      <c r="KA16" s="7"/>
      <c r="KB16">
        <f>(1 - 'Initial absorption'!$T16)*(JR16+JS16)</f>
        <v>0</v>
      </c>
      <c r="KC16">
        <f t="shared" si="44"/>
        <v>0</v>
      </c>
      <c r="KD16" s="7"/>
      <c r="KE16" s="7"/>
    </row>
    <row r="17" spans="4:296" x14ac:dyDescent="0.25">
      <c r="D17">
        <v>355</v>
      </c>
      <c r="E17">
        <f>'Input spectra'!B17</f>
        <v>1.7404322365829401</v>
      </c>
      <c r="F17">
        <f>'Initial absorption'!J17</f>
        <v>0.9817179280441497</v>
      </c>
      <c r="G17">
        <f>'Input spectra'!C17</f>
        <v>0</v>
      </c>
      <c r="H17">
        <f t="shared" si="45"/>
        <v>0</v>
      </c>
      <c r="I17">
        <f>'Input spectra'!D17</f>
        <v>1.4702158806624199</v>
      </c>
      <c r="J17">
        <f>'Initial absorption'!P17</f>
        <v>0.98266945796001226</v>
      </c>
      <c r="K17">
        <f>'Input spectra'!E17</f>
        <v>0</v>
      </c>
      <c r="L17">
        <f t="shared" si="46"/>
        <v>0</v>
      </c>
      <c r="M17">
        <f>'Input spectra'!F17</f>
        <v>8.38474742520844E-2</v>
      </c>
      <c r="N17">
        <f>'Initial absorption'!V17</f>
        <v>0.56398389896647183</v>
      </c>
      <c r="O17">
        <f>'Input spectra'!G17</f>
        <v>0</v>
      </c>
      <c r="P17">
        <f t="shared" si="47"/>
        <v>0</v>
      </c>
      <c r="R17">
        <f>'Reaching edge prob after ems 1'!$EZ18</f>
        <v>4.0375938585838114E-2</v>
      </c>
      <c r="S17">
        <f>'Reaching edge prob after ems 2'!$EZ18</f>
        <v>3.8955605009671865E-2</v>
      </c>
      <c r="T17">
        <f>'Reaching edge prob after ems 3'!EZ18</f>
        <v>0.49353833184799045</v>
      </c>
      <c r="U17">
        <f>1-EXP(-'Reaching edge prob after ems 1'!FC18*_k_in_ec_correction*($E17*_c1+'Input spectra'!Y17))</f>
        <v>0.5195422676048167</v>
      </c>
      <c r="V17">
        <f>1-EXP(-(_t-'Reaching edge prob after ems 1'!FC18)*_k_in_ec_correction*($E17*_c1+'Input spectra'!Y17))</f>
        <v>0.95829138381615775</v>
      </c>
      <c r="W17">
        <f>1-EXP(-'Reaching edge prob after ems 2'!FC18*_k_in_ec_correction*($I17*_c2+'Input spectra'!Y17))</f>
        <v>0.52216967238337864</v>
      </c>
      <c r="X17">
        <f>1-EXP(-(_t-'Reaching edge prob after ems 2'!FC18)*_k_in_ec_correction*($I17*_c2+'Input spectra'!Y17))</f>
        <v>0.96616451745953003</v>
      </c>
      <c r="Y17">
        <f>1-EXP(-'Reaching edge prob after ems 3'!FC18*_k_in_ec_correction*($M17*_c3+'Input spectra'!Y17))</f>
        <v>7.5895519261385824E-2</v>
      </c>
      <c r="Z17">
        <f>1-EXP(-(_t-'Reaching edge prob after ems 3'!FC18)*_k_in_ec_correction*($M17*_c3+'Input spectra'!Y17))</f>
        <v>8.1504322460629663E-2</v>
      </c>
      <c r="AA17" s="16"/>
      <c r="AB17" s="16"/>
      <c r="AD17" s="7">
        <f t="shared" si="48"/>
        <v>0</v>
      </c>
      <c r="AE17" s="7">
        <f t="shared" si="0"/>
        <v>0</v>
      </c>
      <c r="AF17" s="7">
        <f t="shared" si="1"/>
        <v>0</v>
      </c>
      <c r="AG17" s="7">
        <f t="shared" si="49"/>
        <v>0</v>
      </c>
      <c r="AH17" s="7"/>
      <c r="AI17" s="7">
        <f t="shared" si="50"/>
        <v>0</v>
      </c>
      <c r="AJ17" s="7">
        <f t="shared" si="51"/>
        <v>0</v>
      </c>
      <c r="AK17" s="7">
        <f t="shared" si="2"/>
        <v>0</v>
      </c>
      <c r="AL17" s="7">
        <f t="shared" si="52"/>
        <v>0</v>
      </c>
      <c r="AN17">
        <f t="shared" si="3"/>
        <v>0</v>
      </c>
      <c r="AO17">
        <f t="shared" si="4"/>
        <v>0</v>
      </c>
      <c r="AP17">
        <f t="shared" si="5"/>
        <v>0</v>
      </c>
      <c r="AQ17">
        <f t="shared" si="103"/>
        <v>0</v>
      </c>
      <c r="AR17" s="7"/>
      <c r="AS17" s="7">
        <f t="shared" si="104"/>
        <v>0</v>
      </c>
      <c r="AT17" s="7">
        <f t="shared" si="105"/>
        <v>0</v>
      </c>
      <c r="AU17" s="7">
        <f t="shared" si="6"/>
        <v>0</v>
      </c>
      <c r="AV17" s="7"/>
      <c r="AW17" s="7">
        <f t="shared" si="53"/>
        <v>0</v>
      </c>
      <c r="AX17" s="7">
        <f>'Initial absorption'!$H17*AW17*$F17</f>
        <v>0</v>
      </c>
      <c r="AY17" s="7">
        <f t="shared" si="106"/>
        <v>0</v>
      </c>
      <c r="AZ17" s="7">
        <f>'Initial absorption'!$N17*AY17*$J17</f>
        <v>0</v>
      </c>
      <c r="BA17" s="7"/>
      <c r="BB17">
        <f t="shared" si="54"/>
        <v>0</v>
      </c>
      <c r="BC17" s="7">
        <f t="shared" si="107"/>
        <v>0</v>
      </c>
      <c r="BD17">
        <f t="shared" si="55"/>
        <v>0</v>
      </c>
      <c r="BE17" s="7"/>
      <c r="BF17">
        <f t="shared" ref="BF17:BF80" si="141">AN17*$Y17*$N17</f>
        <v>0</v>
      </c>
      <c r="BG17">
        <f t="shared" si="108"/>
        <v>0</v>
      </c>
      <c r="BH17">
        <f t="shared" si="57"/>
        <v>0</v>
      </c>
      <c r="BI17" s="7"/>
      <c r="BJ17">
        <f>(1 - 'Initial absorption'!$N17)*AY17</f>
        <v>0</v>
      </c>
      <c r="BK17" s="7">
        <f t="shared" si="7"/>
        <v>0</v>
      </c>
      <c r="BL17">
        <f>'Initial absorption'!$T17*(BJ17+BK17)*$N17</f>
        <v>0</v>
      </c>
      <c r="BM17" s="7"/>
      <c r="BN17">
        <f t="shared" si="58"/>
        <v>0</v>
      </c>
      <c r="BO17">
        <f>'Initial absorption'!$N17*BN17*$J17</f>
        <v>0</v>
      </c>
      <c r="BQ17">
        <f>(1-'Initial absorption'!$N17)*BN17</f>
        <v>0</v>
      </c>
      <c r="BR17">
        <f>'Initial absorption'!$H17*BQ17*$F17</f>
        <v>0</v>
      </c>
      <c r="BS17" s="7"/>
      <c r="BT17">
        <f>(1 - 'Initial absorption'!$T17)*(BJ17+BK17)</f>
        <v>0</v>
      </c>
      <c r="BU17">
        <f t="shared" si="8"/>
        <v>0</v>
      </c>
      <c r="BV17" s="7"/>
      <c r="CF17" s="7">
        <f t="shared" si="137"/>
        <v>0</v>
      </c>
      <c r="CG17" s="7">
        <f t="shared" si="9"/>
        <v>0</v>
      </c>
      <c r="CH17" s="7">
        <f t="shared" si="10"/>
        <v>0</v>
      </c>
      <c r="CI17" s="7">
        <f t="shared" si="60"/>
        <v>0</v>
      </c>
      <c r="CJ17" s="7"/>
      <c r="CK17" s="7">
        <f t="shared" si="61"/>
        <v>0</v>
      </c>
      <c r="CL17" s="7">
        <f t="shared" si="62"/>
        <v>0</v>
      </c>
      <c r="CM17" s="7">
        <f t="shared" si="11"/>
        <v>0</v>
      </c>
      <c r="CN17" s="7">
        <f t="shared" si="63"/>
        <v>0</v>
      </c>
      <c r="CP17">
        <f t="shared" si="12"/>
        <v>0</v>
      </c>
      <c r="CQ17">
        <f t="shared" si="13"/>
        <v>0</v>
      </c>
      <c r="CR17">
        <f t="shared" si="14"/>
        <v>0</v>
      </c>
      <c r="CS17">
        <f t="shared" si="109"/>
        <v>0</v>
      </c>
      <c r="CT17" s="7"/>
      <c r="CU17" s="7">
        <f t="shared" si="110"/>
        <v>0</v>
      </c>
      <c r="CV17" s="7">
        <f t="shared" si="111"/>
        <v>0</v>
      </c>
      <c r="CW17" s="7">
        <f t="shared" si="15"/>
        <v>0</v>
      </c>
      <c r="CX17" s="7"/>
      <c r="CY17" s="7">
        <f t="shared" si="64"/>
        <v>0</v>
      </c>
      <c r="CZ17" s="7">
        <f>'Initial absorption'!$H17*CY17*$F17</f>
        <v>0</v>
      </c>
      <c r="DA17" s="7">
        <f t="shared" si="112"/>
        <v>0</v>
      </c>
      <c r="DB17" s="7">
        <f>'Initial absorption'!$N17*DA17*$J17</f>
        <v>0</v>
      </c>
      <c r="DC17" s="7"/>
      <c r="DD17">
        <f t="shared" si="65"/>
        <v>0</v>
      </c>
      <c r="DE17" s="7">
        <f t="shared" si="113"/>
        <v>0</v>
      </c>
      <c r="DF17">
        <f t="shared" si="66"/>
        <v>0</v>
      </c>
      <c r="DG17" s="7"/>
      <c r="DH17">
        <f t="shared" si="67"/>
        <v>0</v>
      </c>
      <c r="DI17">
        <f t="shared" si="114"/>
        <v>0</v>
      </c>
      <c r="DJ17">
        <f t="shared" si="133"/>
        <v>0</v>
      </c>
      <c r="DK17" s="7"/>
      <c r="DL17">
        <f>(1 - 'Initial absorption'!$N17)*DA17</f>
        <v>0</v>
      </c>
      <c r="DM17" s="7">
        <f t="shared" si="16"/>
        <v>0</v>
      </c>
      <c r="DN17">
        <f>'Initial absorption'!$T17*(DL17+DM17)*$N17</f>
        <v>0</v>
      </c>
      <c r="DO17" s="7"/>
      <c r="DP17">
        <f t="shared" si="69"/>
        <v>0</v>
      </c>
      <c r="DQ17">
        <f>'Initial absorption'!$N17*DP17*$J17</f>
        <v>0</v>
      </c>
      <c r="DS17">
        <f>(1-'Initial absorption'!$N17)*DP17</f>
        <v>0</v>
      </c>
      <c r="DT17">
        <f>'Initial absorption'!$H17*DS17*$F17</f>
        <v>0</v>
      </c>
      <c r="DU17" s="7"/>
      <c r="DV17">
        <f>(1 - 'Initial absorption'!$T17)*(DL17+DM17)</f>
        <v>0</v>
      </c>
      <c r="DW17">
        <f t="shared" si="17"/>
        <v>0</v>
      </c>
      <c r="DX17" s="7"/>
      <c r="EH17" s="7">
        <f t="shared" si="138"/>
        <v>0</v>
      </c>
      <c r="EI17" s="7">
        <f t="shared" si="18"/>
        <v>0</v>
      </c>
      <c r="EJ17" s="7">
        <f t="shared" si="19"/>
        <v>0</v>
      </c>
      <c r="EK17" s="7">
        <f t="shared" si="71"/>
        <v>0</v>
      </c>
      <c r="EL17" s="7"/>
      <c r="EM17" s="7">
        <f t="shared" si="72"/>
        <v>0</v>
      </c>
      <c r="EN17" s="7">
        <f t="shared" si="73"/>
        <v>0</v>
      </c>
      <c r="EO17" s="7">
        <f t="shared" si="20"/>
        <v>0</v>
      </c>
      <c r="EP17" s="7">
        <f t="shared" si="74"/>
        <v>0</v>
      </c>
      <c r="ER17">
        <f t="shared" si="21"/>
        <v>0</v>
      </c>
      <c r="ES17">
        <f t="shared" si="22"/>
        <v>0</v>
      </c>
      <c r="ET17">
        <f t="shared" si="23"/>
        <v>0</v>
      </c>
      <c r="EU17">
        <f t="shared" si="115"/>
        <v>0</v>
      </c>
      <c r="EV17" s="7"/>
      <c r="EW17" s="7">
        <f t="shared" si="116"/>
        <v>0</v>
      </c>
      <c r="EX17" s="7">
        <f t="shared" si="117"/>
        <v>0</v>
      </c>
      <c r="EY17" s="7">
        <f t="shared" si="24"/>
        <v>0</v>
      </c>
      <c r="EZ17" s="7"/>
      <c r="FA17" s="7">
        <f t="shared" si="75"/>
        <v>0</v>
      </c>
      <c r="FB17" s="7">
        <f>'Initial absorption'!$H17*FA17*$F17</f>
        <v>0</v>
      </c>
      <c r="FC17" s="7">
        <f t="shared" si="118"/>
        <v>0</v>
      </c>
      <c r="FD17" s="7">
        <f>'Initial absorption'!$N17*FC17*$J17</f>
        <v>0</v>
      </c>
      <c r="FE17" s="7"/>
      <c r="FF17">
        <f t="shared" si="76"/>
        <v>0</v>
      </c>
      <c r="FG17" s="7">
        <f t="shared" si="119"/>
        <v>0</v>
      </c>
      <c r="FH17">
        <f t="shared" si="77"/>
        <v>0</v>
      </c>
      <c r="FI17" s="7"/>
      <c r="FJ17">
        <f t="shared" si="78"/>
        <v>0</v>
      </c>
      <c r="FK17">
        <f t="shared" si="120"/>
        <v>0</v>
      </c>
      <c r="FL17">
        <f t="shared" si="134"/>
        <v>0</v>
      </c>
      <c r="FM17" s="7"/>
      <c r="FN17">
        <f>(1 - 'Initial absorption'!$N17)*FC17</f>
        <v>0</v>
      </c>
      <c r="FO17" s="7">
        <f t="shared" si="25"/>
        <v>0</v>
      </c>
      <c r="FP17">
        <f>'Initial absorption'!$T17*(FN17+FO17)*$N17</f>
        <v>0</v>
      </c>
      <c r="FQ17" s="7"/>
      <c r="FR17">
        <f t="shared" si="80"/>
        <v>0</v>
      </c>
      <c r="FS17">
        <f>'Initial absorption'!$N17*FR17*$J17</f>
        <v>0</v>
      </c>
      <c r="FU17">
        <f>(1-'Initial absorption'!$N17)*FR17</f>
        <v>0</v>
      </c>
      <c r="FV17">
        <f>'Initial absorption'!$H17*FU17*$F17</f>
        <v>0</v>
      </c>
      <c r="FW17" s="7"/>
      <c r="FX17">
        <f>(1 - 'Initial absorption'!$T17)*(FN17+FO17)</f>
        <v>0</v>
      </c>
      <c r="FY17">
        <f t="shared" si="26"/>
        <v>0</v>
      </c>
      <c r="FZ17" s="7"/>
      <c r="GJ17" s="7">
        <f t="shared" si="139"/>
        <v>0</v>
      </c>
      <c r="GK17" s="7">
        <f t="shared" si="27"/>
        <v>0</v>
      </c>
      <c r="GL17" s="7">
        <f t="shared" si="28"/>
        <v>0</v>
      </c>
      <c r="GM17" s="7">
        <f t="shared" si="82"/>
        <v>0</v>
      </c>
      <c r="GN17" s="7"/>
      <c r="GO17" s="7">
        <f t="shared" si="83"/>
        <v>0</v>
      </c>
      <c r="GP17" s="7">
        <f t="shared" si="84"/>
        <v>0</v>
      </c>
      <c r="GQ17" s="7">
        <f t="shared" si="29"/>
        <v>0</v>
      </c>
      <c r="GR17" s="7">
        <f t="shared" si="85"/>
        <v>0</v>
      </c>
      <c r="GT17">
        <f t="shared" si="30"/>
        <v>0</v>
      </c>
      <c r="GU17">
        <f t="shared" si="31"/>
        <v>0</v>
      </c>
      <c r="GV17">
        <f t="shared" si="32"/>
        <v>0</v>
      </c>
      <c r="GW17">
        <f t="shared" si="121"/>
        <v>0</v>
      </c>
      <c r="GX17" s="7"/>
      <c r="GY17" s="7">
        <f t="shared" si="122"/>
        <v>0</v>
      </c>
      <c r="GZ17" s="7">
        <f t="shared" si="123"/>
        <v>0</v>
      </c>
      <c r="HA17" s="7">
        <f t="shared" si="33"/>
        <v>0</v>
      </c>
      <c r="HB17" s="7"/>
      <c r="HC17" s="7">
        <f t="shared" si="86"/>
        <v>0</v>
      </c>
      <c r="HD17" s="7">
        <f>'Initial absorption'!$H17*HC17*$F17</f>
        <v>0</v>
      </c>
      <c r="HE17" s="7">
        <f t="shared" si="124"/>
        <v>0</v>
      </c>
      <c r="HF17" s="7">
        <f>'Initial absorption'!$N17*HE17*$J17</f>
        <v>0</v>
      </c>
      <c r="HG17" s="7"/>
      <c r="HH17">
        <f t="shared" si="87"/>
        <v>0</v>
      </c>
      <c r="HI17" s="7">
        <f t="shared" si="125"/>
        <v>0</v>
      </c>
      <c r="HJ17">
        <f t="shared" si="88"/>
        <v>0</v>
      </c>
      <c r="HK17" s="7"/>
      <c r="HL17">
        <f t="shared" si="89"/>
        <v>0</v>
      </c>
      <c r="HM17">
        <f t="shared" si="126"/>
        <v>0</v>
      </c>
      <c r="HN17">
        <f t="shared" si="135"/>
        <v>0</v>
      </c>
      <c r="HO17" s="7"/>
      <c r="HP17">
        <f>(1 - 'Initial absorption'!$N17)*HE17</f>
        <v>0</v>
      </c>
      <c r="HQ17" s="7">
        <f t="shared" si="34"/>
        <v>0</v>
      </c>
      <c r="HR17">
        <f>'Initial absorption'!$T17*(HP17+HQ17)*$N17</f>
        <v>0</v>
      </c>
      <c r="HS17" s="7"/>
      <c r="HT17">
        <f t="shared" si="91"/>
        <v>0</v>
      </c>
      <c r="HU17">
        <f>'Initial absorption'!$N17*HT17*$J17</f>
        <v>0</v>
      </c>
      <c r="HW17">
        <f>(1-'Initial absorption'!$N17)*HT17</f>
        <v>0</v>
      </c>
      <c r="HX17">
        <f>'Initial absorption'!$H17*HW17*$F17</f>
        <v>0</v>
      </c>
      <c r="HY17" s="7"/>
      <c r="HZ17">
        <f>(1 - 'Initial absorption'!$T17)*(HP17+HQ17)</f>
        <v>0</v>
      </c>
      <c r="IA17">
        <f t="shared" si="35"/>
        <v>0</v>
      </c>
      <c r="IB17" s="7"/>
      <c r="IL17" s="7">
        <f t="shared" si="140"/>
        <v>0</v>
      </c>
      <c r="IM17" s="7">
        <f t="shared" si="36"/>
        <v>0</v>
      </c>
      <c r="IN17" s="7">
        <f t="shared" si="37"/>
        <v>0</v>
      </c>
      <c r="IO17" s="7">
        <f t="shared" si="93"/>
        <v>0</v>
      </c>
      <c r="IP17" s="7"/>
      <c r="IQ17" s="7">
        <f t="shared" si="94"/>
        <v>0</v>
      </c>
      <c r="IR17" s="7">
        <f t="shared" si="95"/>
        <v>0</v>
      </c>
      <c r="IS17" s="7">
        <f t="shared" si="38"/>
        <v>0</v>
      </c>
      <c r="IT17" s="7">
        <f t="shared" si="96"/>
        <v>0</v>
      </c>
      <c r="IV17">
        <f t="shared" si="39"/>
        <v>0</v>
      </c>
      <c r="IW17">
        <f t="shared" si="40"/>
        <v>0</v>
      </c>
      <c r="IX17">
        <f t="shared" si="41"/>
        <v>0</v>
      </c>
      <c r="IY17">
        <f t="shared" si="127"/>
        <v>0</v>
      </c>
      <c r="IZ17" s="7"/>
      <c r="JA17" s="7">
        <f t="shared" si="128"/>
        <v>0</v>
      </c>
      <c r="JB17" s="7">
        <f t="shared" si="129"/>
        <v>0</v>
      </c>
      <c r="JC17" s="7">
        <f t="shared" si="42"/>
        <v>0</v>
      </c>
      <c r="JD17" s="7"/>
      <c r="JE17" s="7">
        <f t="shared" si="97"/>
        <v>0</v>
      </c>
      <c r="JF17" s="7">
        <f>'Initial absorption'!$H17*JE17*$F17</f>
        <v>0</v>
      </c>
      <c r="JG17" s="7">
        <f t="shared" si="130"/>
        <v>0</v>
      </c>
      <c r="JH17" s="7">
        <f>'Initial absorption'!$N17*JG17*$J17</f>
        <v>0</v>
      </c>
      <c r="JI17" s="7"/>
      <c r="JJ17">
        <f t="shared" si="98"/>
        <v>0</v>
      </c>
      <c r="JK17" s="7">
        <f t="shared" si="131"/>
        <v>0</v>
      </c>
      <c r="JL17">
        <f t="shared" si="99"/>
        <v>0</v>
      </c>
      <c r="JM17" s="7"/>
      <c r="JN17">
        <f t="shared" si="100"/>
        <v>0</v>
      </c>
      <c r="JO17">
        <f t="shared" si="132"/>
        <v>0</v>
      </c>
      <c r="JP17">
        <f t="shared" si="136"/>
        <v>0</v>
      </c>
      <c r="JQ17" s="7"/>
      <c r="JR17">
        <f>(1 - 'Initial absorption'!$N17)*JG17</f>
        <v>0</v>
      </c>
      <c r="JS17" s="7">
        <f t="shared" si="43"/>
        <v>0</v>
      </c>
      <c r="JT17">
        <f>'Initial absorption'!$T17*(JR17+JS17)*$N17</f>
        <v>0</v>
      </c>
      <c r="JU17" s="7"/>
      <c r="JV17">
        <f t="shared" si="102"/>
        <v>0</v>
      </c>
      <c r="JW17">
        <f>'Initial absorption'!$N17*JV17*$J17</f>
        <v>0</v>
      </c>
      <c r="JY17">
        <f>(1-'Initial absorption'!$N17)*JV17</f>
        <v>0</v>
      </c>
      <c r="JZ17">
        <f>'Initial absorption'!$H17*JY17*$F17</f>
        <v>0</v>
      </c>
      <c r="KA17" s="7"/>
      <c r="KB17">
        <f>(1 - 'Initial absorption'!$T17)*(JR17+JS17)</f>
        <v>0</v>
      </c>
      <c r="KC17">
        <f t="shared" si="44"/>
        <v>0</v>
      </c>
      <c r="KD17" s="7"/>
    </row>
    <row r="18" spans="4:296" x14ac:dyDescent="0.25">
      <c r="D18">
        <v>360</v>
      </c>
      <c r="E18">
        <f>'Input spectra'!B18</f>
        <v>1.66374204665438</v>
      </c>
      <c r="F18">
        <f>'Initial absorption'!J18</f>
        <v>0.98247463433691251</v>
      </c>
      <c r="G18">
        <f>'Input spectra'!C18</f>
        <v>0</v>
      </c>
      <c r="H18">
        <f t="shared" si="45"/>
        <v>0</v>
      </c>
      <c r="I18">
        <f>'Input spectra'!D18</f>
        <v>1.4286952984924</v>
      </c>
      <c r="J18">
        <f>'Initial absorption'!P18</f>
        <v>0.98365351968691594</v>
      </c>
      <c r="K18">
        <f>'Input spectra'!E18</f>
        <v>0</v>
      </c>
      <c r="L18">
        <f t="shared" si="46"/>
        <v>0</v>
      </c>
      <c r="M18">
        <f>'Input spectra'!F18</f>
        <v>7.4438450220696506E-2</v>
      </c>
      <c r="N18">
        <f>'Initial absorption'!V18</f>
        <v>0.5563659056178154</v>
      </c>
      <c r="O18">
        <f>'Input spectra'!G18</f>
        <v>0</v>
      </c>
      <c r="P18">
        <f t="shared" si="47"/>
        <v>0</v>
      </c>
      <c r="R18">
        <f>'Reaching edge prob after ems 1'!$EZ19</f>
        <v>4.1659880530006112E-2</v>
      </c>
      <c r="S18">
        <f>'Reaching edge prob after ems 2'!$EZ19</f>
        <v>3.9733428299033473E-2</v>
      </c>
      <c r="T18">
        <f>'Reaching edge prob after ems 3'!EZ19</f>
        <v>0.52286116890499457</v>
      </c>
      <c r="U18">
        <f>1-EXP(-'Reaching edge prob after ems 1'!FC19*_k_in_ec_correction*($E18*_c1+'Input spectra'!Y18))</f>
        <v>0.51698396532936131</v>
      </c>
      <c r="V18">
        <f>1-EXP(-(_t-'Reaching edge prob after ems 1'!FC19)*_k_in_ec_correction*($E18*_c1+'Input spectra'!Y18))</f>
        <v>0.95056945557755868</v>
      </c>
      <c r="W18">
        <f>1-EXP(-'Reaching edge prob after ems 2'!FC19*_k_in_ec_correction*($I18*_c2+'Input spectra'!Y18))</f>
        <v>0.520758292454512</v>
      </c>
      <c r="X18">
        <f>1-EXP(-(_t-'Reaching edge prob after ems 2'!FC19)*_k_in_ec_correction*($I18*_c2+'Input spectra'!Y18))</f>
        <v>0.96194402499212417</v>
      </c>
      <c r="Y18">
        <f>1-EXP(-'Reaching edge prob after ems 3'!FC19*_k_in_ec_correction*($M18*_c3+'Input spectra'!Y18))</f>
        <v>6.8823146492082543E-2</v>
      </c>
      <c r="Z18">
        <f>1-EXP(-(_t-'Reaching edge prob after ems 3'!FC19)*_k_in_ec_correction*($M18*_c3+'Input spectra'!Y18))</f>
        <v>7.3403881473611765E-2</v>
      </c>
      <c r="AA18" s="16"/>
      <c r="AB18" s="16"/>
      <c r="AD18" s="7">
        <f t="shared" si="48"/>
        <v>0</v>
      </c>
      <c r="AE18" s="7">
        <f t="shared" si="0"/>
        <v>0</v>
      </c>
      <c r="AF18" s="7">
        <f t="shared" si="1"/>
        <v>0</v>
      </c>
      <c r="AG18" s="7">
        <f t="shared" si="49"/>
        <v>0</v>
      </c>
      <c r="AH18" s="7"/>
      <c r="AI18" s="7">
        <f t="shared" si="50"/>
        <v>0</v>
      </c>
      <c r="AJ18" s="7">
        <f t="shared" si="51"/>
        <v>0</v>
      </c>
      <c r="AK18" s="7">
        <f t="shared" si="2"/>
        <v>0</v>
      </c>
      <c r="AL18" s="7">
        <f t="shared" si="52"/>
        <v>0</v>
      </c>
      <c r="AN18">
        <f t="shared" si="3"/>
        <v>0</v>
      </c>
      <c r="AO18">
        <f t="shared" si="4"/>
        <v>0</v>
      </c>
      <c r="AP18">
        <f t="shared" si="5"/>
        <v>0</v>
      </c>
      <c r="AQ18">
        <f t="shared" si="103"/>
        <v>0</v>
      </c>
      <c r="AR18" s="7"/>
      <c r="AS18" s="7">
        <f t="shared" si="104"/>
        <v>0</v>
      </c>
      <c r="AT18" s="7">
        <f t="shared" si="105"/>
        <v>0</v>
      </c>
      <c r="AU18" s="7">
        <f t="shared" si="6"/>
        <v>0</v>
      </c>
      <c r="AV18" s="7"/>
      <c r="AW18" s="7">
        <f t="shared" si="53"/>
        <v>0</v>
      </c>
      <c r="AX18" s="7">
        <f>'Initial absorption'!$H18*AW18*$F18</f>
        <v>0</v>
      </c>
      <c r="AY18" s="7">
        <f t="shared" si="106"/>
        <v>0</v>
      </c>
      <c r="AZ18" s="7">
        <f>'Initial absorption'!$N18*AY18*$J18</f>
        <v>0</v>
      </c>
      <c r="BA18" s="7"/>
      <c r="BB18">
        <f t="shared" si="54"/>
        <v>0</v>
      </c>
      <c r="BC18" s="7">
        <f t="shared" si="107"/>
        <v>0</v>
      </c>
      <c r="BD18">
        <f t="shared" si="55"/>
        <v>0</v>
      </c>
      <c r="BE18" s="7"/>
      <c r="BF18">
        <f t="shared" si="141"/>
        <v>0</v>
      </c>
      <c r="BG18">
        <f t="shared" si="108"/>
        <v>0</v>
      </c>
      <c r="BH18">
        <f t="shared" si="57"/>
        <v>0</v>
      </c>
      <c r="BI18" s="7"/>
      <c r="BJ18">
        <f>(1 - 'Initial absorption'!$N18)*AY18</f>
        <v>0</v>
      </c>
      <c r="BK18" s="7">
        <f t="shared" si="7"/>
        <v>0</v>
      </c>
      <c r="BL18">
        <f>'Initial absorption'!$T18*(BJ18+BK18)*$N18</f>
        <v>0</v>
      </c>
      <c r="BM18" s="7"/>
      <c r="BN18">
        <f t="shared" si="58"/>
        <v>0</v>
      </c>
      <c r="BO18">
        <f>'Initial absorption'!$N18*BN18*$J18</f>
        <v>0</v>
      </c>
      <c r="BQ18">
        <f>(1-'Initial absorption'!$N18)*BN18</f>
        <v>0</v>
      </c>
      <c r="BR18">
        <f>'Initial absorption'!$H18*BQ18*$F18</f>
        <v>0</v>
      </c>
      <c r="BS18" s="7"/>
      <c r="BT18">
        <f>(1 - 'Initial absorption'!$T18)*(BJ18+BK18)</f>
        <v>0</v>
      </c>
      <c r="BU18">
        <f t="shared" si="8"/>
        <v>0</v>
      </c>
      <c r="BV18" s="7"/>
      <c r="CF18" s="7">
        <f t="shared" si="137"/>
        <v>0</v>
      </c>
      <c r="CG18" s="7">
        <f t="shared" si="9"/>
        <v>0</v>
      </c>
      <c r="CH18" s="7">
        <f t="shared" si="10"/>
        <v>0</v>
      </c>
      <c r="CI18" s="7">
        <f t="shared" si="60"/>
        <v>0</v>
      </c>
      <c r="CJ18" s="7"/>
      <c r="CK18" s="7">
        <f t="shared" si="61"/>
        <v>0</v>
      </c>
      <c r="CL18" s="7">
        <f t="shared" si="62"/>
        <v>0</v>
      </c>
      <c r="CM18" s="7">
        <f t="shared" si="11"/>
        <v>0</v>
      </c>
      <c r="CN18" s="7">
        <f t="shared" si="63"/>
        <v>0</v>
      </c>
      <c r="CP18">
        <f t="shared" si="12"/>
        <v>0</v>
      </c>
      <c r="CQ18">
        <f t="shared" si="13"/>
        <v>0</v>
      </c>
      <c r="CR18">
        <f t="shared" si="14"/>
        <v>0</v>
      </c>
      <c r="CS18">
        <f t="shared" si="109"/>
        <v>0</v>
      </c>
      <c r="CT18" s="7"/>
      <c r="CU18" s="7">
        <f t="shared" si="110"/>
        <v>0</v>
      </c>
      <c r="CV18" s="7">
        <f t="shared" si="111"/>
        <v>0</v>
      </c>
      <c r="CW18" s="7">
        <f t="shared" si="15"/>
        <v>0</v>
      </c>
      <c r="CX18" s="7"/>
      <c r="CY18" s="7">
        <f t="shared" si="64"/>
        <v>0</v>
      </c>
      <c r="CZ18" s="7">
        <f>'Initial absorption'!$H18*CY18*$F18</f>
        <v>0</v>
      </c>
      <c r="DA18" s="7">
        <f t="shared" si="112"/>
        <v>0</v>
      </c>
      <c r="DB18" s="7">
        <f>'Initial absorption'!$N18*DA18*$J18</f>
        <v>0</v>
      </c>
      <c r="DC18" s="7"/>
      <c r="DD18">
        <f t="shared" si="65"/>
        <v>0</v>
      </c>
      <c r="DE18" s="7">
        <f t="shared" si="113"/>
        <v>0</v>
      </c>
      <c r="DF18">
        <f t="shared" si="66"/>
        <v>0</v>
      </c>
      <c r="DG18" s="7"/>
      <c r="DH18">
        <f t="shared" si="67"/>
        <v>0</v>
      </c>
      <c r="DI18">
        <f t="shared" si="114"/>
        <v>0</v>
      </c>
      <c r="DJ18">
        <f t="shared" si="133"/>
        <v>0</v>
      </c>
      <c r="DK18" s="7"/>
      <c r="DL18">
        <f>(1 - 'Initial absorption'!$N18)*DA18</f>
        <v>0</v>
      </c>
      <c r="DM18" s="7">
        <f t="shared" si="16"/>
        <v>0</v>
      </c>
      <c r="DN18">
        <f>'Initial absorption'!$T18*(DL18+DM18)*$N18</f>
        <v>0</v>
      </c>
      <c r="DO18" s="7"/>
      <c r="DP18">
        <f t="shared" si="69"/>
        <v>0</v>
      </c>
      <c r="DQ18">
        <f>'Initial absorption'!$N18*DP18*$J18</f>
        <v>0</v>
      </c>
      <c r="DS18">
        <f>(1-'Initial absorption'!$N18)*DP18</f>
        <v>0</v>
      </c>
      <c r="DT18">
        <f>'Initial absorption'!$H18*DS18*$F18</f>
        <v>0</v>
      </c>
      <c r="DU18" s="7"/>
      <c r="DV18">
        <f>(1 - 'Initial absorption'!$T18)*(DL18+DM18)</f>
        <v>0</v>
      </c>
      <c r="DW18">
        <f t="shared" si="17"/>
        <v>0</v>
      </c>
      <c r="DX18" s="7"/>
      <c r="EH18" s="7">
        <f t="shared" si="138"/>
        <v>0</v>
      </c>
      <c r="EI18" s="7">
        <f t="shared" si="18"/>
        <v>0</v>
      </c>
      <c r="EJ18" s="7">
        <f t="shared" si="19"/>
        <v>0</v>
      </c>
      <c r="EK18" s="7">
        <f t="shared" si="71"/>
        <v>0</v>
      </c>
      <c r="EL18" s="7"/>
      <c r="EM18" s="7">
        <f t="shared" si="72"/>
        <v>0</v>
      </c>
      <c r="EN18" s="7">
        <f t="shared" si="73"/>
        <v>0</v>
      </c>
      <c r="EO18" s="7">
        <f t="shared" si="20"/>
        <v>0</v>
      </c>
      <c r="EP18" s="7">
        <f t="shared" si="74"/>
        <v>0</v>
      </c>
      <c r="ER18">
        <f t="shared" si="21"/>
        <v>0</v>
      </c>
      <c r="ES18">
        <f t="shared" si="22"/>
        <v>0</v>
      </c>
      <c r="ET18">
        <f t="shared" si="23"/>
        <v>0</v>
      </c>
      <c r="EU18">
        <f t="shared" si="115"/>
        <v>0</v>
      </c>
      <c r="EV18" s="7"/>
      <c r="EW18" s="7">
        <f t="shared" si="116"/>
        <v>0</v>
      </c>
      <c r="EX18" s="7">
        <f t="shared" si="117"/>
        <v>0</v>
      </c>
      <c r="EY18" s="7">
        <f t="shared" si="24"/>
        <v>0</v>
      </c>
      <c r="EZ18" s="7"/>
      <c r="FA18" s="7">
        <f t="shared" si="75"/>
        <v>0</v>
      </c>
      <c r="FB18" s="7">
        <f>'Initial absorption'!$H18*FA18*$F18</f>
        <v>0</v>
      </c>
      <c r="FC18" s="7">
        <f t="shared" si="118"/>
        <v>0</v>
      </c>
      <c r="FD18" s="7">
        <f>'Initial absorption'!$N18*FC18*$J18</f>
        <v>0</v>
      </c>
      <c r="FE18" s="7"/>
      <c r="FF18">
        <f t="shared" si="76"/>
        <v>0</v>
      </c>
      <c r="FG18" s="7">
        <f t="shared" si="119"/>
        <v>0</v>
      </c>
      <c r="FH18">
        <f t="shared" si="77"/>
        <v>0</v>
      </c>
      <c r="FI18" s="7"/>
      <c r="FJ18">
        <f t="shared" si="78"/>
        <v>0</v>
      </c>
      <c r="FK18">
        <f t="shared" si="120"/>
        <v>0</v>
      </c>
      <c r="FL18">
        <f t="shared" si="134"/>
        <v>0</v>
      </c>
      <c r="FM18" s="7"/>
      <c r="FN18">
        <f>(1 - 'Initial absorption'!$N18)*FC18</f>
        <v>0</v>
      </c>
      <c r="FO18" s="7">
        <f t="shared" si="25"/>
        <v>0</v>
      </c>
      <c r="FP18">
        <f>'Initial absorption'!$T18*(FN18+FO18)*$N18</f>
        <v>0</v>
      </c>
      <c r="FQ18" s="7"/>
      <c r="FR18">
        <f t="shared" si="80"/>
        <v>0</v>
      </c>
      <c r="FS18">
        <f>'Initial absorption'!$N18*FR18*$J18</f>
        <v>0</v>
      </c>
      <c r="FU18">
        <f>(1-'Initial absorption'!$N18)*FR18</f>
        <v>0</v>
      </c>
      <c r="FV18">
        <f>'Initial absorption'!$H18*FU18*$F18</f>
        <v>0</v>
      </c>
      <c r="FW18" s="7"/>
      <c r="FX18">
        <f>(1 - 'Initial absorption'!$T18)*(FN18+FO18)</f>
        <v>0</v>
      </c>
      <c r="FY18">
        <f t="shared" si="26"/>
        <v>0</v>
      </c>
      <c r="FZ18" s="7"/>
      <c r="GJ18" s="7">
        <f t="shared" si="139"/>
        <v>0</v>
      </c>
      <c r="GK18" s="7">
        <f t="shared" si="27"/>
        <v>0</v>
      </c>
      <c r="GL18" s="7">
        <f t="shared" si="28"/>
        <v>0</v>
      </c>
      <c r="GM18" s="7">
        <f t="shared" si="82"/>
        <v>0</v>
      </c>
      <c r="GN18" s="7"/>
      <c r="GO18" s="7">
        <f t="shared" si="83"/>
        <v>0</v>
      </c>
      <c r="GP18" s="7">
        <f t="shared" si="84"/>
        <v>0</v>
      </c>
      <c r="GQ18" s="7">
        <f t="shared" si="29"/>
        <v>0</v>
      </c>
      <c r="GR18" s="7">
        <f t="shared" si="85"/>
        <v>0</v>
      </c>
      <c r="GT18">
        <f t="shared" si="30"/>
        <v>0</v>
      </c>
      <c r="GU18">
        <f t="shared" si="31"/>
        <v>0</v>
      </c>
      <c r="GV18">
        <f t="shared" si="32"/>
        <v>0</v>
      </c>
      <c r="GW18">
        <f t="shared" si="121"/>
        <v>0</v>
      </c>
      <c r="GX18" s="7"/>
      <c r="GY18" s="7">
        <f t="shared" si="122"/>
        <v>0</v>
      </c>
      <c r="GZ18" s="7">
        <f t="shared" si="123"/>
        <v>0</v>
      </c>
      <c r="HA18" s="7">
        <f t="shared" si="33"/>
        <v>0</v>
      </c>
      <c r="HB18" s="7"/>
      <c r="HC18" s="7">
        <f t="shared" si="86"/>
        <v>0</v>
      </c>
      <c r="HD18" s="7">
        <f>'Initial absorption'!$H18*HC18*$F18</f>
        <v>0</v>
      </c>
      <c r="HE18" s="7">
        <f t="shared" si="124"/>
        <v>0</v>
      </c>
      <c r="HF18" s="7">
        <f>'Initial absorption'!$N18*HE18*$J18</f>
        <v>0</v>
      </c>
      <c r="HG18" s="7"/>
      <c r="HH18">
        <f t="shared" si="87"/>
        <v>0</v>
      </c>
      <c r="HI18" s="7">
        <f t="shared" si="125"/>
        <v>0</v>
      </c>
      <c r="HJ18">
        <f t="shared" si="88"/>
        <v>0</v>
      </c>
      <c r="HK18" s="7"/>
      <c r="HL18">
        <f t="shared" si="89"/>
        <v>0</v>
      </c>
      <c r="HM18">
        <f t="shared" si="126"/>
        <v>0</v>
      </c>
      <c r="HN18">
        <f t="shared" si="135"/>
        <v>0</v>
      </c>
      <c r="HO18" s="7"/>
      <c r="HP18">
        <f>(1 - 'Initial absorption'!$N18)*HE18</f>
        <v>0</v>
      </c>
      <c r="HQ18" s="7">
        <f t="shared" si="34"/>
        <v>0</v>
      </c>
      <c r="HR18">
        <f>'Initial absorption'!$T18*(HP18+HQ18)*$N18</f>
        <v>0</v>
      </c>
      <c r="HS18" s="7"/>
      <c r="HT18">
        <f t="shared" si="91"/>
        <v>0</v>
      </c>
      <c r="HU18">
        <f>'Initial absorption'!$N18*HT18*$J18</f>
        <v>0</v>
      </c>
      <c r="HW18">
        <f>(1-'Initial absorption'!$N18)*HT18</f>
        <v>0</v>
      </c>
      <c r="HX18">
        <f>'Initial absorption'!$H18*HW18*$F18</f>
        <v>0</v>
      </c>
      <c r="HY18" s="7"/>
      <c r="HZ18">
        <f>(1 - 'Initial absorption'!$T18)*(HP18+HQ18)</f>
        <v>0</v>
      </c>
      <c r="IA18">
        <f t="shared" si="35"/>
        <v>0</v>
      </c>
      <c r="IB18" s="7"/>
      <c r="IL18" s="7">
        <f t="shared" si="140"/>
        <v>0</v>
      </c>
      <c r="IM18" s="7">
        <f t="shared" si="36"/>
        <v>0</v>
      </c>
      <c r="IN18" s="7">
        <f t="shared" si="37"/>
        <v>0</v>
      </c>
      <c r="IO18" s="7">
        <f t="shared" si="93"/>
        <v>0</v>
      </c>
      <c r="IP18" s="7"/>
      <c r="IQ18" s="7">
        <f t="shared" si="94"/>
        <v>0</v>
      </c>
      <c r="IR18" s="7">
        <f t="shared" si="95"/>
        <v>0</v>
      </c>
      <c r="IS18" s="7">
        <f t="shared" si="38"/>
        <v>0</v>
      </c>
      <c r="IT18" s="7">
        <f t="shared" si="96"/>
        <v>0</v>
      </c>
      <c r="IV18">
        <f t="shared" si="39"/>
        <v>0</v>
      </c>
      <c r="IW18">
        <f t="shared" si="40"/>
        <v>0</v>
      </c>
      <c r="IX18">
        <f t="shared" si="41"/>
        <v>0</v>
      </c>
      <c r="IY18">
        <f t="shared" si="127"/>
        <v>0</v>
      </c>
      <c r="IZ18" s="7"/>
      <c r="JA18" s="7">
        <f t="shared" si="128"/>
        <v>0</v>
      </c>
      <c r="JB18" s="7">
        <f t="shared" si="129"/>
        <v>0</v>
      </c>
      <c r="JC18" s="7">
        <f t="shared" si="42"/>
        <v>0</v>
      </c>
      <c r="JD18" s="7"/>
      <c r="JE18" s="7">
        <f t="shared" si="97"/>
        <v>0</v>
      </c>
      <c r="JF18" s="7">
        <f>'Initial absorption'!$H18*JE18*$F18</f>
        <v>0</v>
      </c>
      <c r="JG18" s="7">
        <f t="shared" si="130"/>
        <v>0</v>
      </c>
      <c r="JH18" s="7">
        <f>'Initial absorption'!$N18*JG18*$J18</f>
        <v>0</v>
      </c>
      <c r="JI18" s="7"/>
      <c r="JJ18">
        <f t="shared" si="98"/>
        <v>0</v>
      </c>
      <c r="JK18" s="7">
        <f t="shared" si="131"/>
        <v>0</v>
      </c>
      <c r="JL18">
        <f t="shared" si="99"/>
        <v>0</v>
      </c>
      <c r="JM18" s="7"/>
      <c r="JN18">
        <f t="shared" si="100"/>
        <v>0</v>
      </c>
      <c r="JO18">
        <f t="shared" si="132"/>
        <v>0</v>
      </c>
      <c r="JP18">
        <f t="shared" si="136"/>
        <v>0</v>
      </c>
      <c r="JQ18" s="7"/>
      <c r="JR18">
        <f>(1 - 'Initial absorption'!$N18)*JG18</f>
        <v>0</v>
      </c>
      <c r="JS18" s="7">
        <f t="shared" si="43"/>
        <v>0</v>
      </c>
      <c r="JT18">
        <f>'Initial absorption'!$T18*(JR18+JS18)*$N18</f>
        <v>0</v>
      </c>
      <c r="JU18" s="7"/>
      <c r="JV18">
        <f t="shared" si="102"/>
        <v>0</v>
      </c>
      <c r="JW18">
        <f>'Initial absorption'!$N18*JV18*$J18</f>
        <v>0</v>
      </c>
      <c r="JY18">
        <f>(1-'Initial absorption'!$N18)*JV18</f>
        <v>0</v>
      </c>
      <c r="JZ18">
        <f>'Initial absorption'!$H18*JY18*$F18</f>
        <v>0</v>
      </c>
      <c r="KA18" s="7"/>
      <c r="KB18">
        <f>(1 - 'Initial absorption'!$T18)*(JR18+JS18)</f>
        <v>0</v>
      </c>
      <c r="KC18">
        <f t="shared" si="44"/>
        <v>0</v>
      </c>
      <c r="KD18" s="7"/>
    </row>
    <row r="19" spans="4:296" x14ac:dyDescent="0.25">
      <c r="D19">
        <v>365</v>
      </c>
      <c r="E19">
        <f>'Input spectra'!B19</f>
        <v>1.5870518567258201</v>
      </c>
      <c r="F19">
        <f>'Initial absorption'!J19</f>
        <v>0.98290031687877821</v>
      </c>
      <c r="G19">
        <f>'Input spectra'!C19</f>
        <v>0</v>
      </c>
      <c r="H19">
        <f t="shared" si="45"/>
        <v>0</v>
      </c>
      <c r="I19">
        <f>'Input spectra'!D19</f>
        <v>1.3842162615476099</v>
      </c>
      <c r="J19">
        <f>'Initial absorption'!P19</f>
        <v>0.98429346641690685</v>
      </c>
      <c r="K19">
        <f>'Input spectra'!E19</f>
        <v>0</v>
      </c>
      <c r="L19">
        <f t="shared" si="46"/>
        <v>0</v>
      </c>
      <c r="M19">
        <f>'Input spectra'!F19</f>
        <v>6.5029426189308501E-2</v>
      </c>
      <c r="N19">
        <f>'Initial absorption'!V19</f>
        <v>0.54078594353707932</v>
      </c>
      <c r="O19">
        <f>'Input spectra'!G19</f>
        <v>0</v>
      </c>
      <c r="P19">
        <f t="shared" si="47"/>
        <v>0</v>
      </c>
      <c r="R19">
        <f>'Reaching edge prob after ems 1'!$EZ20</f>
        <v>4.3061360637668605E-2</v>
      </c>
      <c r="S19">
        <f>'Reaching edge prob after ems 2'!$EZ20</f>
        <v>4.0608693961275227E-2</v>
      </c>
      <c r="T19">
        <f>'Reaching edge prob after ems 3'!EZ20</f>
        <v>0.55225005135672878</v>
      </c>
      <c r="U19">
        <f>1-EXP(-'Reaching edge prob after ems 1'!FC20*_k_in_ec_correction*($E19*_c1+'Input spectra'!Y19))</f>
        <v>0.51401081465706278</v>
      </c>
      <c r="V19">
        <f>1-EXP(-(_t-'Reaching edge prob after ems 1'!FC20)*_k_in_ec_correction*($E19*_c1+'Input spectra'!Y19))</f>
        <v>0.94155215292868066</v>
      </c>
      <c r="W19">
        <f>1-EXP(-'Reaching edge prob after ems 2'!FC20*_k_in_ec_correction*($I19*_c2+'Input spectra'!Y19))</f>
        <v>0.51909093616244328</v>
      </c>
      <c r="X19">
        <f>1-EXP(-(_t-'Reaching edge prob after ems 2'!FC20)*_k_in_ec_correction*($I19*_c2+'Input spectra'!Y19))</f>
        <v>0.95693243904089298</v>
      </c>
      <c r="Y19">
        <f>1-EXP(-'Reaching edge prob after ems 3'!FC20*_k_in_ec_correction*($M19*_c3+'Input spectra'!Y19))</f>
        <v>6.2287308501828065E-2</v>
      </c>
      <c r="Z19">
        <f>1-EXP(-(_t-'Reaching edge prob after ems 3'!FC20)*_k_in_ec_correction*($M19*_c3+'Input spectra'!Y19))</f>
        <v>6.6015823914883254E-2</v>
      </c>
      <c r="AA19" s="16"/>
      <c r="AB19" s="16"/>
      <c r="AD19" s="7">
        <f t="shared" si="48"/>
        <v>0</v>
      </c>
      <c r="AE19" s="7">
        <f t="shared" si="0"/>
        <v>0</v>
      </c>
      <c r="AF19" s="7">
        <f t="shared" si="1"/>
        <v>0</v>
      </c>
      <c r="AG19" s="7">
        <f t="shared" si="49"/>
        <v>0</v>
      </c>
      <c r="AH19" s="7"/>
      <c r="AI19" s="7">
        <f t="shared" si="50"/>
        <v>0</v>
      </c>
      <c r="AJ19" s="7">
        <f t="shared" si="51"/>
        <v>0</v>
      </c>
      <c r="AK19" s="7">
        <f t="shared" si="2"/>
        <v>0</v>
      </c>
      <c r="AL19" s="7">
        <f t="shared" si="52"/>
        <v>0</v>
      </c>
      <c r="AN19">
        <f t="shared" si="3"/>
        <v>0</v>
      </c>
      <c r="AO19">
        <f t="shared" si="4"/>
        <v>0</v>
      </c>
      <c r="AP19">
        <f t="shared" si="5"/>
        <v>0</v>
      </c>
      <c r="AQ19">
        <f t="shared" si="103"/>
        <v>0</v>
      </c>
      <c r="AR19" s="7"/>
      <c r="AS19" s="7">
        <f t="shared" si="104"/>
        <v>0</v>
      </c>
      <c r="AT19" s="7">
        <f t="shared" si="105"/>
        <v>0</v>
      </c>
      <c r="AU19" s="7">
        <f t="shared" si="6"/>
        <v>0</v>
      </c>
      <c r="AV19" s="7"/>
      <c r="AW19" s="7">
        <f t="shared" si="53"/>
        <v>0</v>
      </c>
      <c r="AX19" s="7">
        <f>'Initial absorption'!$H19*AW19*$F19</f>
        <v>0</v>
      </c>
      <c r="AY19" s="7">
        <f t="shared" si="106"/>
        <v>0</v>
      </c>
      <c r="AZ19" s="7">
        <f>'Initial absorption'!$N19*AY19*$J19</f>
        <v>0</v>
      </c>
      <c r="BA19" s="7"/>
      <c r="BB19">
        <f t="shared" si="54"/>
        <v>0</v>
      </c>
      <c r="BC19" s="7">
        <f t="shared" si="107"/>
        <v>0</v>
      </c>
      <c r="BD19">
        <f t="shared" si="55"/>
        <v>0</v>
      </c>
      <c r="BE19" s="7"/>
      <c r="BF19">
        <f t="shared" si="141"/>
        <v>0</v>
      </c>
      <c r="BG19">
        <f t="shared" si="108"/>
        <v>0</v>
      </c>
      <c r="BH19">
        <f t="shared" si="57"/>
        <v>0</v>
      </c>
      <c r="BI19" s="7"/>
      <c r="BJ19">
        <f>(1 - 'Initial absorption'!$N19)*AY19</f>
        <v>0</v>
      </c>
      <c r="BK19" s="7">
        <f t="shared" si="7"/>
        <v>0</v>
      </c>
      <c r="BL19">
        <f>'Initial absorption'!$T19*(BJ19+BK19)*$N19</f>
        <v>0</v>
      </c>
      <c r="BM19" s="7"/>
      <c r="BN19">
        <f t="shared" si="58"/>
        <v>0</v>
      </c>
      <c r="BO19">
        <f>'Initial absorption'!$N19*BN19*$J19</f>
        <v>0</v>
      </c>
      <c r="BQ19">
        <f>(1-'Initial absorption'!$N19)*BN19</f>
        <v>0</v>
      </c>
      <c r="BR19">
        <f>'Initial absorption'!$H19*BQ19*$F19</f>
        <v>0</v>
      </c>
      <c r="BS19" s="7"/>
      <c r="BT19">
        <f>(1 - 'Initial absorption'!$T19)*(BJ19+BK19)</f>
        <v>0</v>
      </c>
      <c r="BU19">
        <f t="shared" si="8"/>
        <v>0</v>
      </c>
      <c r="BV19" s="7"/>
      <c r="BW19" s="7"/>
      <c r="CF19" s="7">
        <f t="shared" si="137"/>
        <v>0</v>
      </c>
      <c r="CG19" s="7">
        <f t="shared" si="9"/>
        <v>0</v>
      </c>
      <c r="CH19" s="7">
        <f t="shared" si="10"/>
        <v>0</v>
      </c>
      <c r="CI19" s="7">
        <f t="shared" si="60"/>
        <v>0</v>
      </c>
      <c r="CJ19" s="7"/>
      <c r="CK19" s="7">
        <f t="shared" si="61"/>
        <v>0</v>
      </c>
      <c r="CL19" s="7">
        <f t="shared" si="62"/>
        <v>0</v>
      </c>
      <c r="CM19" s="7">
        <f t="shared" si="11"/>
        <v>0</v>
      </c>
      <c r="CN19" s="7">
        <f t="shared" si="63"/>
        <v>0</v>
      </c>
      <c r="CP19">
        <f t="shared" si="12"/>
        <v>0</v>
      </c>
      <c r="CQ19">
        <f t="shared" si="13"/>
        <v>0</v>
      </c>
      <c r="CR19">
        <f t="shared" si="14"/>
        <v>0</v>
      </c>
      <c r="CS19">
        <f t="shared" si="109"/>
        <v>0</v>
      </c>
      <c r="CT19" s="7"/>
      <c r="CU19" s="7">
        <f t="shared" si="110"/>
        <v>0</v>
      </c>
      <c r="CV19" s="7">
        <f t="shared" si="111"/>
        <v>0</v>
      </c>
      <c r="CW19" s="7">
        <f t="shared" si="15"/>
        <v>0</v>
      </c>
      <c r="CX19" s="7"/>
      <c r="CY19" s="7">
        <f t="shared" si="64"/>
        <v>0</v>
      </c>
      <c r="CZ19" s="7">
        <f>'Initial absorption'!$H19*CY19*$F19</f>
        <v>0</v>
      </c>
      <c r="DA19" s="7">
        <f t="shared" si="112"/>
        <v>0</v>
      </c>
      <c r="DB19" s="7">
        <f>'Initial absorption'!$N19*DA19*$J19</f>
        <v>0</v>
      </c>
      <c r="DC19" s="7"/>
      <c r="DD19">
        <f t="shared" si="65"/>
        <v>0</v>
      </c>
      <c r="DE19" s="7">
        <f t="shared" si="113"/>
        <v>0</v>
      </c>
      <c r="DF19">
        <f t="shared" si="66"/>
        <v>0</v>
      </c>
      <c r="DG19" s="7"/>
      <c r="DH19">
        <f t="shared" si="67"/>
        <v>0</v>
      </c>
      <c r="DI19">
        <f t="shared" si="114"/>
        <v>0</v>
      </c>
      <c r="DJ19">
        <f t="shared" si="133"/>
        <v>0</v>
      </c>
      <c r="DK19" s="7"/>
      <c r="DL19">
        <f>(1 - 'Initial absorption'!$N19)*DA19</f>
        <v>0</v>
      </c>
      <c r="DM19" s="7">
        <f t="shared" si="16"/>
        <v>0</v>
      </c>
      <c r="DN19">
        <f>'Initial absorption'!$T19*(DL19+DM19)*$N19</f>
        <v>0</v>
      </c>
      <c r="DO19" s="7"/>
      <c r="DP19">
        <f t="shared" si="69"/>
        <v>0</v>
      </c>
      <c r="DQ19">
        <f>'Initial absorption'!$N19*DP19*$J19</f>
        <v>0</v>
      </c>
      <c r="DS19">
        <f>(1-'Initial absorption'!$N19)*DP19</f>
        <v>0</v>
      </c>
      <c r="DT19">
        <f>'Initial absorption'!$H19*DS19*$F19</f>
        <v>0</v>
      </c>
      <c r="DU19" s="7"/>
      <c r="DV19">
        <f>(1 - 'Initial absorption'!$T19)*(DL19+DM19)</f>
        <v>0</v>
      </c>
      <c r="DW19">
        <f t="shared" si="17"/>
        <v>0</v>
      </c>
      <c r="DX19" s="7"/>
      <c r="DY19" s="7"/>
      <c r="EH19" s="7">
        <f t="shared" si="138"/>
        <v>0</v>
      </c>
      <c r="EI19" s="7">
        <f t="shared" si="18"/>
        <v>0</v>
      </c>
      <c r="EJ19" s="7">
        <f t="shared" si="19"/>
        <v>0</v>
      </c>
      <c r="EK19" s="7">
        <f t="shared" si="71"/>
        <v>0</v>
      </c>
      <c r="EL19" s="7"/>
      <c r="EM19" s="7">
        <f t="shared" si="72"/>
        <v>0</v>
      </c>
      <c r="EN19" s="7">
        <f t="shared" si="73"/>
        <v>0</v>
      </c>
      <c r="EO19" s="7">
        <f t="shared" si="20"/>
        <v>0</v>
      </c>
      <c r="EP19" s="7">
        <f t="shared" si="74"/>
        <v>0</v>
      </c>
      <c r="ER19">
        <f t="shared" si="21"/>
        <v>0</v>
      </c>
      <c r="ES19">
        <f t="shared" si="22"/>
        <v>0</v>
      </c>
      <c r="ET19">
        <f t="shared" si="23"/>
        <v>0</v>
      </c>
      <c r="EU19">
        <f t="shared" si="115"/>
        <v>0</v>
      </c>
      <c r="EV19" s="7"/>
      <c r="EW19" s="7">
        <f t="shared" si="116"/>
        <v>0</v>
      </c>
      <c r="EX19" s="7">
        <f t="shared" si="117"/>
        <v>0</v>
      </c>
      <c r="EY19" s="7">
        <f t="shared" si="24"/>
        <v>0</v>
      </c>
      <c r="EZ19" s="7"/>
      <c r="FA19" s="7">
        <f t="shared" si="75"/>
        <v>0</v>
      </c>
      <c r="FB19" s="7">
        <f>'Initial absorption'!$H19*FA19*$F19</f>
        <v>0</v>
      </c>
      <c r="FC19" s="7">
        <f t="shared" si="118"/>
        <v>0</v>
      </c>
      <c r="FD19" s="7">
        <f>'Initial absorption'!$N19*FC19*$J19</f>
        <v>0</v>
      </c>
      <c r="FE19" s="7"/>
      <c r="FF19">
        <f t="shared" si="76"/>
        <v>0</v>
      </c>
      <c r="FG19" s="7">
        <f t="shared" si="119"/>
        <v>0</v>
      </c>
      <c r="FH19">
        <f t="shared" si="77"/>
        <v>0</v>
      </c>
      <c r="FI19" s="7"/>
      <c r="FJ19">
        <f t="shared" si="78"/>
        <v>0</v>
      </c>
      <c r="FK19">
        <f t="shared" si="120"/>
        <v>0</v>
      </c>
      <c r="FL19">
        <f t="shared" si="134"/>
        <v>0</v>
      </c>
      <c r="FM19" s="7"/>
      <c r="FN19">
        <f>(1 - 'Initial absorption'!$N19)*FC19</f>
        <v>0</v>
      </c>
      <c r="FO19" s="7">
        <f t="shared" si="25"/>
        <v>0</v>
      </c>
      <c r="FP19">
        <f>'Initial absorption'!$T19*(FN19+FO19)*$N19</f>
        <v>0</v>
      </c>
      <c r="FQ19" s="7"/>
      <c r="FR19">
        <f t="shared" si="80"/>
        <v>0</v>
      </c>
      <c r="FS19">
        <f>'Initial absorption'!$N19*FR19*$J19</f>
        <v>0</v>
      </c>
      <c r="FU19">
        <f>(1-'Initial absorption'!$N19)*FR19</f>
        <v>0</v>
      </c>
      <c r="FV19">
        <f>'Initial absorption'!$H19*FU19*$F19</f>
        <v>0</v>
      </c>
      <c r="FW19" s="7"/>
      <c r="FX19">
        <f>(1 - 'Initial absorption'!$T19)*(FN19+FO19)</f>
        <v>0</v>
      </c>
      <c r="FY19">
        <f t="shared" si="26"/>
        <v>0</v>
      </c>
      <c r="FZ19" s="7"/>
      <c r="GA19" s="7"/>
      <c r="GJ19" s="7">
        <f t="shared" si="139"/>
        <v>0</v>
      </c>
      <c r="GK19" s="7">
        <f t="shared" si="27"/>
        <v>0</v>
      </c>
      <c r="GL19" s="7">
        <f t="shared" si="28"/>
        <v>0</v>
      </c>
      <c r="GM19" s="7">
        <f t="shared" si="82"/>
        <v>0</v>
      </c>
      <c r="GN19" s="7"/>
      <c r="GO19" s="7">
        <f t="shared" si="83"/>
        <v>0</v>
      </c>
      <c r="GP19" s="7">
        <f t="shared" si="84"/>
        <v>0</v>
      </c>
      <c r="GQ19" s="7">
        <f t="shared" si="29"/>
        <v>0</v>
      </c>
      <c r="GR19" s="7">
        <f t="shared" si="85"/>
        <v>0</v>
      </c>
      <c r="GT19">
        <f t="shared" si="30"/>
        <v>0</v>
      </c>
      <c r="GU19">
        <f t="shared" si="31"/>
        <v>0</v>
      </c>
      <c r="GV19">
        <f t="shared" si="32"/>
        <v>0</v>
      </c>
      <c r="GW19">
        <f t="shared" si="121"/>
        <v>0</v>
      </c>
      <c r="GX19" s="7"/>
      <c r="GY19" s="7">
        <f t="shared" si="122"/>
        <v>0</v>
      </c>
      <c r="GZ19" s="7">
        <f t="shared" si="123"/>
        <v>0</v>
      </c>
      <c r="HA19" s="7">
        <f t="shared" si="33"/>
        <v>0</v>
      </c>
      <c r="HB19" s="7"/>
      <c r="HC19" s="7">
        <f t="shared" si="86"/>
        <v>0</v>
      </c>
      <c r="HD19" s="7">
        <f>'Initial absorption'!$H19*HC19*$F19</f>
        <v>0</v>
      </c>
      <c r="HE19" s="7">
        <f t="shared" si="124"/>
        <v>0</v>
      </c>
      <c r="HF19" s="7">
        <f>'Initial absorption'!$N19*HE19*$J19</f>
        <v>0</v>
      </c>
      <c r="HG19" s="7"/>
      <c r="HH19">
        <f t="shared" si="87"/>
        <v>0</v>
      </c>
      <c r="HI19" s="7">
        <f t="shared" si="125"/>
        <v>0</v>
      </c>
      <c r="HJ19">
        <f t="shared" si="88"/>
        <v>0</v>
      </c>
      <c r="HK19" s="7"/>
      <c r="HL19">
        <f t="shared" si="89"/>
        <v>0</v>
      </c>
      <c r="HM19">
        <f t="shared" si="126"/>
        <v>0</v>
      </c>
      <c r="HN19">
        <f t="shared" si="135"/>
        <v>0</v>
      </c>
      <c r="HO19" s="7"/>
      <c r="HP19">
        <f>(1 - 'Initial absorption'!$N19)*HE19</f>
        <v>0</v>
      </c>
      <c r="HQ19" s="7">
        <f t="shared" si="34"/>
        <v>0</v>
      </c>
      <c r="HR19">
        <f>'Initial absorption'!$T19*(HP19+HQ19)*$N19</f>
        <v>0</v>
      </c>
      <c r="HS19" s="7"/>
      <c r="HT19">
        <f t="shared" si="91"/>
        <v>0</v>
      </c>
      <c r="HU19">
        <f>'Initial absorption'!$N19*HT19*$J19</f>
        <v>0</v>
      </c>
      <c r="HW19">
        <f>(1-'Initial absorption'!$N19)*HT19</f>
        <v>0</v>
      </c>
      <c r="HX19">
        <f>'Initial absorption'!$H19*HW19*$F19</f>
        <v>0</v>
      </c>
      <c r="HY19" s="7"/>
      <c r="HZ19">
        <f>(1 - 'Initial absorption'!$T19)*(HP19+HQ19)</f>
        <v>0</v>
      </c>
      <c r="IA19">
        <f t="shared" si="35"/>
        <v>0</v>
      </c>
      <c r="IB19" s="7"/>
      <c r="IC19" s="7"/>
      <c r="IL19" s="7">
        <f t="shared" si="140"/>
        <v>0</v>
      </c>
      <c r="IM19" s="7">
        <f t="shared" si="36"/>
        <v>0</v>
      </c>
      <c r="IN19" s="7">
        <f t="shared" si="37"/>
        <v>0</v>
      </c>
      <c r="IO19" s="7">
        <f t="shared" si="93"/>
        <v>0</v>
      </c>
      <c r="IP19" s="7"/>
      <c r="IQ19" s="7">
        <f t="shared" si="94"/>
        <v>0</v>
      </c>
      <c r="IR19" s="7">
        <f t="shared" si="95"/>
        <v>0</v>
      </c>
      <c r="IS19" s="7">
        <f t="shared" si="38"/>
        <v>0</v>
      </c>
      <c r="IT19" s="7">
        <f t="shared" si="96"/>
        <v>0</v>
      </c>
      <c r="IV19">
        <f t="shared" si="39"/>
        <v>0</v>
      </c>
      <c r="IW19">
        <f t="shared" si="40"/>
        <v>0</v>
      </c>
      <c r="IX19">
        <f t="shared" si="41"/>
        <v>0</v>
      </c>
      <c r="IY19">
        <f t="shared" si="127"/>
        <v>0</v>
      </c>
      <c r="IZ19" s="7"/>
      <c r="JA19" s="7">
        <f t="shared" si="128"/>
        <v>0</v>
      </c>
      <c r="JB19" s="7">
        <f t="shared" si="129"/>
        <v>0</v>
      </c>
      <c r="JC19" s="7">
        <f t="shared" si="42"/>
        <v>0</v>
      </c>
      <c r="JD19" s="7"/>
      <c r="JE19" s="7">
        <f t="shared" si="97"/>
        <v>0</v>
      </c>
      <c r="JF19" s="7">
        <f>'Initial absorption'!$H19*JE19*$F19</f>
        <v>0</v>
      </c>
      <c r="JG19" s="7">
        <f t="shared" si="130"/>
        <v>0</v>
      </c>
      <c r="JH19" s="7">
        <f>'Initial absorption'!$N19*JG19*$J19</f>
        <v>0</v>
      </c>
      <c r="JI19" s="7"/>
      <c r="JJ19">
        <f t="shared" si="98"/>
        <v>0</v>
      </c>
      <c r="JK19" s="7">
        <f t="shared" si="131"/>
        <v>0</v>
      </c>
      <c r="JL19">
        <f t="shared" si="99"/>
        <v>0</v>
      </c>
      <c r="JM19" s="7"/>
      <c r="JN19">
        <f t="shared" si="100"/>
        <v>0</v>
      </c>
      <c r="JO19">
        <f t="shared" si="132"/>
        <v>0</v>
      </c>
      <c r="JP19">
        <f t="shared" si="136"/>
        <v>0</v>
      </c>
      <c r="JQ19" s="7"/>
      <c r="JR19">
        <f>(1 - 'Initial absorption'!$N19)*JG19</f>
        <v>0</v>
      </c>
      <c r="JS19" s="7">
        <f t="shared" si="43"/>
        <v>0</v>
      </c>
      <c r="JT19">
        <f>'Initial absorption'!$T19*(JR19+JS19)*$N19</f>
        <v>0</v>
      </c>
      <c r="JU19" s="7"/>
      <c r="JV19">
        <f t="shared" si="102"/>
        <v>0</v>
      </c>
      <c r="JW19">
        <f>'Initial absorption'!$N19*JV19*$J19</f>
        <v>0</v>
      </c>
      <c r="JY19">
        <f>(1-'Initial absorption'!$N19)*JV19</f>
        <v>0</v>
      </c>
      <c r="JZ19">
        <f>'Initial absorption'!$H19*JY19*$F19</f>
        <v>0</v>
      </c>
      <c r="KA19" s="7"/>
      <c r="KB19">
        <f>(1 - 'Initial absorption'!$T19)*(JR19+JS19)</f>
        <v>0</v>
      </c>
      <c r="KC19">
        <f t="shared" si="44"/>
        <v>0</v>
      </c>
      <c r="KD19" s="7"/>
      <c r="KE19" s="7"/>
    </row>
    <row r="20" spans="4:296" x14ac:dyDescent="0.25">
      <c r="D20">
        <v>370</v>
      </c>
      <c r="E20">
        <f>'Input spectra'!B20</f>
        <v>1.5103616667972599</v>
      </c>
      <c r="F20">
        <f>'Initial absorption'!J20</f>
        <v>0.9832715617283776</v>
      </c>
      <c r="G20">
        <f>'Input spectra'!C20</f>
        <v>0</v>
      </c>
      <c r="H20">
        <f t="shared" si="45"/>
        <v>0</v>
      </c>
      <c r="I20">
        <f>'Input spectra'!D20</f>
        <v>1.33082382631698</v>
      </c>
      <c r="J20">
        <f>'Initial absorption'!P20</f>
        <v>0.98478838892759879</v>
      </c>
      <c r="K20">
        <f>'Input spectra'!E20</f>
        <v>0</v>
      </c>
      <c r="L20">
        <f t="shared" si="46"/>
        <v>0</v>
      </c>
      <c r="M20">
        <f>'Input spectra'!F20</f>
        <v>5.6751956016071102E-2</v>
      </c>
      <c r="N20">
        <f>'Initial absorption'!V20</f>
        <v>0.52478310058703492</v>
      </c>
      <c r="O20">
        <f>'Input spectra'!G20</f>
        <v>0</v>
      </c>
      <c r="P20">
        <f t="shared" si="47"/>
        <v>0</v>
      </c>
      <c r="R20">
        <f>'Reaching edge prob after ems 1'!$EZ21</f>
        <v>4.4606922416709285E-2</v>
      </c>
      <c r="S20">
        <f>'Reaching edge prob after ems 2'!$EZ21</f>
        <v>4.1731137306464168E-2</v>
      </c>
      <c r="T20">
        <f>'Reaching edge prob after ems 3'!EZ21</f>
        <v>0.58096713421116042</v>
      </c>
      <c r="U20">
        <f>1-EXP(-'Reaching edge prob after ems 1'!FC21*_k_in_ec_correction*($E20*_c1+'Input spectra'!Y20))</f>
        <v>0.51053561773857181</v>
      </c>
      <c r="V20">
        <f>1-EXP(-(_t-'Reaching edge prob after ems 1'!FC21)*_k_in_ec_correction*($E20*_c1+'Input spectra'!Y20))</f>
        <v>0.93098151159238296</v>
      </c>
      <c r="W20">
        <f>1-EXP(-'Reaching edge prob after ems 2'!FC21*_k_in_ec_correction*($I20*_c2+'Input spectra'!Y20))</f>
        <v>0.51683719893823765</v>
      </c>
      <c r="X20">
        <f>1-EXP(-(_t-'Reaching edge prob after ems 2'!FC21)*_k_in_ec_correction*($I20*_c2+'Input spectra'!Y20))</f>
        <v>0.9501252318429303</v>
      </c>
      <c r="Y20">
        <f>1-EXP(-'Reaching edge prob after ems 3'!FC21*_k_in_ec_correction*($M20*_c3+'Input spectra'!Y20))</f>
        <v>5.6366326769985098E-2</v>
      </c>
      <c r="Z20">
        <f>1-EXP(-(_t-'Reaching edge prob after ems 3'!FC21)*_k_in_ec_correction*($M20*_c3+'Input spectra'!Y20))</f>
        <v>5.9402438382523459E-2</v>
      </c>
      <c r="AA20" s="16"/>
      <c r="AB20" s="16"/>
      <c r="AD20" s="7">
        <f t="shared" si="48"/>
        <v>0</v>
      </c>
      <c r="AE20" s="7">
        <f t="shared" si="0"/>
        <v>0</v>
      </c>
      <c r="AF20" s="7">
        <f t="shared" si="1"/>
        <v>0</v>
      </c>
      <c r="AG20" s="7">
        <f t="shared" si="49"/>
        <v>0</v>
      </c>
      <c r="AH20" s="7"/>
      <c r="AI20" s="7">
        <f t="shared" si="50"/>
        <v>0</v>
      </c>
      <c r="AJ20" s="7">
        <f t="shared" si="51"/>
        <v>0</v>
      </c>
      <c r="AK20" s="7">
        <f t="shared" si="2"/>
        <v>0</v>
      </c>
      <c r="AL20" s="7">
        <f t="shared" si="52"/>
        <v>0</v>
      </c>
      <c r="AN20">
        <f t="shared" si="3"/>
        <v>0</v>
      </c>
      <c r="AO20">
        <f t="shared" si="4"/>
        <v>0</v>
      </c>
      <c r="AP20">
        <f t="shared" si="5"/>
        <v>0</v>
      </c>
      <c r="AQ20">
        <f t="shared" si="103"/>
        <v>0</v>
      </c>
      <c r="AR20" s="7"/>
      <c r="AS20" s="7">
        <f t="shared" si="104"/>
        <v>0</v>
      </c>
      <c r="AT20" s="7">
        <f t="shared" si="105"/>
        <v>0</v>
      </c>
      <c r="AU20" s="7">
        <f t="shared" si="6"/>
        <v>0</v>
      </c>
      <c r="AV20" s="7"/>
      <c r="AW20" s="7">
        <f t="shared" si="53"/>
        <v>0</v>
      </c>
      <c r="AX20" s="7">
        <f>'Initial absorption'!$H20*AW20*$F20</f>
        <v>0</v>
      </c>
      <c r="AY20" s="7">
        <f t="shared" si="106"/>
        <v>0</v>
      </c>
      <c r="AZ20" s="7">
        <f>'Initial absorption'!$N20*AY20*$J20</f>
        <v>0</v>
      </c>
      <c r="BA20" s="7"/>
      <c r="BB20">
        <f t="shared" si="54"/>
        <v>0</v>
      </c>
      <c r="BC20" s="7">
        <f t="shared" si="107"/>
        <v>0</v>
      </c>
      <c r="BD20">
        <f t="shared" si="55"/>
        <v>0</v>
      </c>
      <c r="BE20" s="7"/>
      <c r="BF20">
        <f t="shared" si="141"/>
        <v>0</v>
      </c>
      <c r="BG20">
        <f t="shared" si="108"/>
        <v>0</v>
      </c>
      <c r="BH20">
        <f t="shared" si="57"/>
        <v>0</v>
      </c>
      <c r="BI20" s="7"/>
      <c r="BJ20">
        <f>(1 - 'Initial absorption'!$N20)*AY20</f>
        <v>0</v>
      </c>
      <c r="BK20" s="7">
        <f t="shared" si="7"/>
        <v>0</v>
      </c>
      <c r="BL20">
        <f>'Initial absorption'!$T20*(BJ20+BK20)*$N20</f>
        <v>0</v>
      </c>
      <c r="BM20" s="7"/>
      <c r="BN20">
        <f t="shared" si="58"/>
        <v>0</v>
      </c>
      <c r="BO20">
        <f>'Initial absorption'!$N20*BN20*$J20</f>
        <v>0</v>
      </c>
      <c r="BQ20">
        <f>(1-'Initial absorption'!$N20)*BN20</f>
        <v>0</v>
      </c>
      <c r="BR20">
        <f>'Initial absorption'!$H20*BQ20*$F20</f>
        <v>0</v>
      </c>
      <c r="BS20" s="7"/>
      <c r="BT20">
        <f>(1 - 'Initial absorption'!$T20)*(BJ20+BK20)</f>
        <v>0</v>
      </c>
      <c r="BU20">
        <f t="shared" si="8"/>
        <v>0</v>
      </c>
      <c r="BV20" s="7"/>
      <c r="BW20" s="7"/>
      <c r="CF20" s="7">
        <f t="shared" si="137"/>
        <v>0</v>
      </c>
      <c r="CG20" s="7">
        <f t="shared" si="9"/>
        <v>0</v>
      </c>
      <c r="CH20" s="7">
        <f t="shared" si="10"/>
        <v>0</v>
      </c>
      <c r="CI20" s="7">
        <f t="shared" si="60"/>
        <v>0</v>
      </c>
      <c r="CJ20" s="7"/>
      <c r="CK20" s="7">
        <f t="shared" si="61"/>
        <v>0</v>
      </c>
      <c r="CL20" s="7">
        <f t="shared" si="62"/>
        <v>0</v>
      </c>
      <c r="CM20" s="7">
        <f t="shared" si="11"/>
        <v>0</v>
      </c>
      <c r="CN20" s="7">
        <f t="shared" si="63"/>
        <v>0</v>
      </c>
      <c r="CP20">
        <f t="shared" si="12"/>
        <v>0</v>
      </c>
      <c r="CQ20">
        <f t="shared" si="13"/>
        <v>0</v>
      </c>
      <c r="CR20">
        <f t="shared" si="14"/>
        <v>0</v>
      </c>
      <c r="CS20">
        <f t="shared" si="109"/>
        <v>0</v>
      </c>
      <c r="CT20" s="7"/>
      <c r="CU20" s="7">
        <f t="shared" si="110"/>
        <v>0</v>
      </c>
      <c r="CV20" s="7">
        <f t="shared" si="111"/>
        <v>0</v>
      </c>
      <c r="CW20" s="7">
        <f t="shared" si="15"/>
        <v>0</v>
      </c>
      <c r="CX20" s="7"/>
      <c r="CY20" s="7">
        <f t="shared" si="64"/>
        <v>0</v>
      </c>
      <c r="CZ20" s="7">
        <f>'Initial absorption'!$H20*CY20*$F20</f>
        <v>0</v>
      </c>
      <c r="DA20" s="7">
        <f t="shared" si="112"/>
        <v>0</v>
      </c>
      <c r="DB20" s="7">
        <f>'Initial absorption'!$N20*DA20*$J20</f>
        <v>0</v>
      </c>
      <c r="DC20" s="7"/>
      <c r="DD20">
        <f t="shared" si="65"/>
        <v>0</v>
      </c>
      <c r="DE20" s="7">
        <f t="shared" si="113"/>
        <v>0</v>
      </c>
      <c r="DF20">
        <f t="shared" si="66"/>
        <v>0</v>
      </c>
      <c r="DG20" s="7"/>
      <c r="DH20">
        <f t="shared" si="67"/>
        <v>0</v>
      </c>
      <c r="DI20">
        <f t="shared" si="114"/>
        <v>0</v>
      </c>
      <c r="DJ20">
        <f t="shared" si="133"/>
        <v>0</v>
      </c>
      <c r="DK20" s="7"/>
      <c r="DL20">
        <f>(1 - 'Initial absorption'!$N20)*DA20</f>
        <v>0</v>
      </c>
      <c r="DM20" s="7">
        <f t="shared" si="16"/>
        <v>0</v>
      </c>
      <c r="DN20">
        <f>'Initial absorption'!$T20*(DL20+DM20)*$N20</f>
        <v>0</v>
      </c>
      <c r="DO20" s="7"/>
      <c r="DP20">
        <f t="shared" si="69"/>
        <v>0</v>
      </c>
      <c r="DQ20">
        <f>'Initial absorption'!$N20*DP20*$J20</f>
        <v>0</v>
      </c>
      <c r="DS20">
        <f>(1-'Initial absorption'!$N20)*DP20</f>
        <v>0</v>
      </c>
      <c r="DT20">
        <f>'Initial absorption'!$H20*DS20*$F20</f>
        <v>0</v>
      </c>
      <c r="DU20" s="7"/>
      <c r="DV20">
        <f>(1 - 'Initial absorption'!$T20)*(DL20+DM20)</f>
        <v>0</v>
      </c>
      <c r="DW20">
        <f t="shared" si="17"/>
        <v>0</v>
      </c>
      <c r="DX20" s="7"/>
      <c r="DY20" s="7"/>
      <c r="EH20" s="7">
        <f t="shared" si="138"/>
        <v>0</v>
      </c>
      <c r="EI20" s="7">
        <f t="shared" si="18"/>
        <v>0</v>
      </c>
      <c r="EJ20" s="7">
        <f t="shared" si="19"/>
        <v>0</v>
      </c>
      <c r="EK20" s="7">
        <f t="shared" si="71"/>
        <v>0</v>
      </c>
      <c r="EL20" s="7"/>
      <c r="EM20" s="7">
        <f t="shared" si="72"/>
        <v>0</v>
      </c>
      <c r="EN20" s="7">
        <f t="shared" si="73"/>
        <v>0</v>
      </c>
      <c r="EO20" s="7">
        <f t="shared" si="20"/>
        <v>0</v>
      </c>
      <c r="EP20" s="7">
        <f t="shared" si="74"/>
        <v>0</v>
      </c>
      <c r="ER20">
        <f t="shared" si="21"/>
        <v>0</v>
      </c>
      <c r="ES20">
        <f t="shared" si="22"/>
        <v>0</v>
      </c>
      <c r="ET20">
        <f t="shared" si="23"/>
        <v>0</v>
      </c>
      <c r="EU20">
        <f t="shared" si="115"/>
        <v>0</v>
      </c>
      <c r="EV20" s="7"/>
      <c r="EW20" s="7">
        <f t="shared" si="116"/>
        <v>0</v>
      </c>
      <c r="EX20" s="7">
        <f t="shared" si="117"/>
        <v>0</v>
      </c>
      <c r="EY20" s="7">
        <f t="shared" si="24"/>
        <v>0</v>
      </c>
      <c r="EZ20" s="7"/>
      <c r="FA20" s="7">
        <f t="shared" si="75"/>
        <v>0</v>
      </c>
      <c r="FB20" s="7">
        <f>'Initial absorption'!$H20*FA20*$F20</f>
        <v>0</v>
      </c>
      <c r="FC20" s="7">
        <f t="shared" si="118"/>
        <v>0</v>
      </c>
      <c r="FD20" s="7">
        <f>'Initial absorption'!$N20*FC20*$J20</f>
        <v>0</v>
      </c>
      <c r="FE20" s="7"/>
      <c r="FF20">
        <f t="shared" si="76"/>
        <v>0</v>
      </c>
      <c r="FG20" s="7">
        <f t="shared" si="119"/>
        <v>0</v>
      </c>
      <c r="FH20">
        <f t="shared" si="77"/>
        <v>0</v>
      </c>
      <c r="FI20" s="7"/>
      <c r="FJ20">
        <f t="shared" si="78"/>
        <v>0</v>
      </c>
      <c r="FK20">
        <f t="shared" si="120"/>
        <v>0</v>
      </c>
      <c r="FL20">
        <f t="shared" si="134"/>
        <v>0</v>
      </c>
      <c r="FM20" s="7"/>
      <c r="FN20">
        <f>(1 - 'Initial absorption'!$N20)*FC20</f>
        <v>0</v>
      </c>
      <c r="FO20" s="7">
        <f t="shared" si="25"/>
        <v>0</v>
      </c>
      <c r="FP20">
        <f>'Initial absorption'!$T20*(FN20+FO20)*$N20</f>
        <v>0</v>
      </c>
      <c r="FQ20" s="7"/>
      <c r="FR20">
        <f t="shared" si="80"/>
        <v>0</v>
      </c>
      <c r="FS20">
        <f>'Initial absorption'!$N20*FR20*$J20</f>
        <v>0</v>
      </c>
      <c r="FU20">
        <f>(1-'Initial absorption'!$N20)*FR20</f>
        <v>0</v>
      </c>
      <c r="FV20">
        <f>'Initial absorption'!$H20*FU20*$F20</f>
        <v>0</v>
      </c>
      <c r="FW20" s="7"/>
      <c r="FX20">
        <f>(1 - 'Initial absorption'!$T20)*(FN20+FO20)</f>
        <v>0</v>
      </c>
      <c r="FY20">
        <f t="shared" si="26"/>
        <v>0</v>
      </c>
      <c r="FZ20" s="7"/>
      <c r="GA20" s="7"/>
      <c r="GJ20" s="7">
        <f t="shared" si="139"/>
        <v>0</v>
      </c>
      <c r="GK20" s="7">
        <f t="shared" si="27"/>
        <v>0</v>
      </c>
      <c r="GL20" s="7">
        <f t="shared" si="28"/>
        <v>0</v>
      </c>
      <c r="GM20" s="7">
        <f t="shared" si="82"/>
        <v>0</v>
      </c>
      <c r="GN20" s="7"/>
      <c r="GO20" s="7">
        <f t="shared" si="83"/>
        <v>0</v>
      </c>
      <c r="GP20" s="7">
        <f t="shared" si="84"/>
        <v>0</v>
      </c>
      <c r="GQ20" s="7">
        <f t="shared" si="29"/>
        <v>0</v>
      </c>
      <c r="GR20" s="7">
        <f t="shared" si="85"/>
        <v>0</v>
      </c>
      <c r="GT20">
        <f t="shared" si="30"/>
        <v>0</v>
      </c>
      <c r="GU20">
        <f t="shared" si="31"/>
        <v>0</v>
      </c>
      <c r="GV20">
        <f t="shared" si="32"/>
        <v>0</v>
      </c>
      <c r="GW20">
        <f t="shared" si="121"/>
        <v>0</v>
      </c>
      <c r="GX20" s="7"/>
      <c r="GY20" s="7">
        <f t="shared" si="122"/>
        <v>0</v>
      </c>
      <c r="GZ20" s="7">
        <f t="shared" si="123"/>
        <v>0</v>
      </c>
      <c r="HA20" s="7">
        <f t="shared" si="33"/>
        <v>0</v>
      </c>
      <c r="HB20" s="7"/>
      <c r="HC20" s="7">
        <f t="shared" si="86"/>
        <v>0</v>
      </c>
      <c r="HD20" s="7">
        <f>'Initial absorption'!$H20*HC20*$F20</f>
        <v>0</v>
      </c>
      <c r="HE20" s="7">
        <f t="shared" si="124"/>
        <v>0</v>
      </c>
      <c r="HF20" s="7">
        <f>'Initial absorption'!$N20*HE20*$J20</f>
        <v>0</v>
      </c>
      <c r="HG20" s="7"/>
      <c r="HH20">
        <f t="shared" si="87"/>
        <v>0</v>
      </c>
      <c r="HI20" s="7">
        <f t="shared" si="125"/>
        <v>0</v>
      </c>
      <c r="HJ20">
        <f t="shared" si="88"/>
        <v>0</v>
      </c>
      <c r="HK20" s="7"/>
      <c r="HL20">
        <f t="shared" si="89"/>
        <v>0</v>
      </c>
      <c r="HM20">
        <f t="shared" si="126"/>
        <v>0</v>
      </c>
      <c r="HN20">
        <f t="shared" si="135"/>
        <v>0</v>
      </c>
      <c r="HO20" s="7"/>
      <c r="HP20">
        <f>(1 - 'Initial absorption'!$N20)*HE20</f>
        <v>0</v>
      </c>
      <c r="HQ20" s="7">
        <f t="shared" si="34"/>
        <v>0</v>
      </c>
      <c r="HR20">
        <f>'Initial absorption'!$T20*(HP20+HQ20)*$N20</f>
        <v>0</v>
      </c>
      <c r="HS20" s="7"/>
      <c r="HT20">
        <f t="shared" si="91"/>
        <v>0</v>
      </c>
      <c r="HU20">
        <f>'Initial absorption'!$N20*HT20*$J20</f>
        <v>0</v>
      </c>
      <c r="HW20">
        <f>(1-'Initial absorption'!$N20)*HT20</f>
        <v>0</v>
      </c>
      <c r="HX20">
        <f>'Initial absorption'!$H20*HW20*$F20</f>
        <v>0</v>
      </c>
      <c r="HY20" s="7"/>
      <c r="HZ20">
        <f>(1 - 'Initial absorption'!$T20)*(HP20+HQ20)</f>
        <v>0</v>
      </c>
      <c r="IA20">
        <f t="shared" si="35"/>
        <v>0</v>
      </c>
      <c r="IB20" s="7"/>
      <c r="IC20" s="7"/>
      <c r="IL20" s="7">
        <f t="shared" si="140"/>
        <v>0</v>
      </c>
      <c r="IM20" s="7">
        <f t="shared" si="36"/>
        <v>0</v>
      </c>
      <c r="IN20" s="7">
        <f t="shared" si="37"/>
        <v>0</v>
      </c>
      <c r="IO20" s="7">
        <f t="shared" si="93"/>
        <v>0</v>
      </c>
      <c r="IP20" s="7"/>
      <c r="IQ20" s="7">
        <f t="shared" si="94"/>
        <v>0</v>
      </c>
      <c r="IR20" s="7">
        <f t="shared" si="95"/>
        <v>0</v>
      </c>
      <c r="IS20" s="7">
        <f t="shared" si="38"/>
        <v>0</v>
      </c>
      <c r="IT20" s="7">
        <f t="shared" si="96"/>
        <v>0</v>
      </c>
      <c r="IV20">
        <f t="shared" si="39"/>
        <v>0</v>
      </c>
      <c r="IW20">
        <f t="shared" si="40"/>
        <v>0</v>
      </c>
      <c r="IX20">
        <f t="shared" si="41"/>
        <v>0</v>
      </c>
      <c r="IY20">
        <f t="shared" si="127"/>
        <v>0</v>
      </c>
      <c r="IZ20" s="7"/>
      <c r="JA20" s="7">
        <f t="shared" si="128"/>
        <v>0</v>
      </c>
      <c r="JB20" s="7">
        <f t="shared" si="129"/>
        <v>0</v>
      </c>
      <c r="JC20" s="7">
        <f t="shared" si="42"/>
        <v>0</v>
      </c>
      <c r="JD20" s="7"/>
      <c r="JE20" s="7">
        <f t="shared" si="97"/>
        <v>0</v>
      </c>
      <c r="JF20" s="7">
        <f>'Initial absorption'!$H20*JE20*$F20</f>
        <v>0</v>
      </c>
      <c r="JG20" s="7">
        <f t="shared" si="130"/>
        <v>0</v>
      </c>
      <c r="JH20" s="7">
        <f>'Initial absorption'!$N20*JG20*$J20</f>
        <v>0</v>
      </c>
      <c r="JI20" s="7"/>
      <c r="JJ20">
        <f t="shared" si="98"/>
        <v>0</v>
      </c>
      <c r="JK20" s="7">
        <f t="shared" si="131"/>
        <v>0</v>
      </c>
      <c r="JL20">
        <f t="shared" si="99"/>
        <v>0</v>
      </c>
      <c r="JM20" s="7"/>
      <c r="JN20">
        <f t="shared" si="100"/>
        <v>0</v>
      </c>
      <c r="JO20">
        <f t="shared" si="132"/>
        <v>0</v>
      </c>
      <c r="JP20">
        <f t="shared" si="136"/>
        <v>0</v>
      </c>
      <c r="JQ20" s="7"/>
      <c r="JR20">
        <f>(1 - 'Initial absorption'!$N20)*JG20</f>
        <v>0</v>
      </c>
      <c r="JS20" s="7">
        <f t="shared" si="43"/>
        <v>0</v>
      </c>
      <c r="JT20">
        <f>'Initial absorption'!$T20*(JR20+JS20)*$N20</f>
        <v>0</v>
      </c>
      <c r="JU20" s="7"/>
      <c r="JV20">
        <f t="shared" si="102"/>
        <v>0</v>
      </c>
      <c r="JW20">
        <f>'Initial absorption'!$N20*JV20*$J20</f>
        <v>0</v>
      </c>
      <c r="JY20">
        <f>(1-'Initial absorption'!$N20)*JV20</f>
        <v>0</v>
      </c>
      <c r="JZ20">
        <f>'Initial absorption'!$H20*JY20*$F20</f>
        <v>0</v>
      </c>
      <c r="KA20" s="7"/>
      <c r="KB20">
        <f>(1 - 'Initial absorption'!$T20)*(JR20+JS20)</f>
        <v>0</v>
      </c>
      <c r="KC20">
        <f t="shared" si="44"/>
        <v>0</v>
      </c>
      <c r="KD20" s="7"/>
      <c r="KE20" s="7"/>
    </row>
    <row r="21" spans="4:296" x14ac:dyDescent="0.25">
      <c r="D21">
        <v>375</v>
      </c>
      <c r="E21">
        <f>'Input spectra'!B21</f>
        <v>1.4336714768687</v>
      </c>
      <c r="F21">
        <f>'Initial absorption'!J21</f>
        <v>0.98368285114563903</v>
      </c>
      <c r="G21">
        <f>'Input spectra'!C21</f>
        <v>0</v>
      </c>
      <c r="H21">
        <f t="shared" si="45"/>
        <v>0</v>
      </c>
      <c r="I21">
        <f>'Input spectra'!D21</f>
        <v>1.2319055995783801</v>
      </c>
      <c r="J21">
        <f>'Initial absorption'!P21</f>
        <v>0.984791179717316</v>
      </c>
      <c r="K21">
        <f>'Input spectra'!E21</f>
        <v>0</v>
      </c>
      <c r="L21">
        <f t="shared" si="46"/>
        <v>0</v>
      </c>
      <c r="M21">
        <f>'Input spectra'!F21</f>
        <v>5.1342778600126898E-2</v>
      </c>
      <c r="N21">
        <f>'Initial absorption'!V21</f>
        <v>0.51910822017245628</v>
      </c>
      <c r="O21">
        <f>'Input spectra'!G21</f>
        <v>0</v>
      </c>
      <c r="P21">
        <f t="shared" si="47"/>
        <v>0</v>
      </c>
      <c r="R21">
        <f>'Reaching edge prob after ems 1'!$EZ22</f>
        <v>4.6322610189113898E-2</v>
      </c>
      <c r="S21">
        <f>'Reaching edge prob after ems 2'!$EZ22</f>
        <v>4.4046039536784883E-2</v>
      </c>
      <c r="T21">
        <f>'Reaching edge prob after ems 3'!EZ22</f>
        <v>0.60460827681384965</v>
      </c>
      <c r="U21">
        <f>1-EXP(-'Reaching edge prob after ems 1'!FC22*_k_in_ec_correction*($E21*_c1+'Input spectra'!Y21))</f>
        <v>0.50646588142471005</v>
      </c>
      <c r="V21">
        <f>1-EXP(-(_t-'Reaching edge prob after ems 1'!FC22)*_k_in_ec_correction*($E21*_c1+'Input spectra'!Y21))</f>
        <v>0.91859318371259446</v>
      </c>
      <c r="W21">
        <f>1-EXP(-'Reaching edge prob after ems 2'!FC22*_k_in_ec_correction*($I21*_c2+'Input spectra'!Y21))</f>
        <v>0.51181907672603544</v>
      </c>
      <c r="X21">
        <f>1-EXP(-(_t-'Reaching edge prob after ems 2'!FC22)*_k_in_ec_correction*($I21*_c2+'Input spectra'!Y21))</f>
        <v>0.93488765381078165</v>
      </c>
      <c r="Y21">
        <f>1-EXP(-'Reaching edge prob after ems 3'!FC22*_k_in_ec_correction*($M21*_c3+'Input spectra'!Y21))</f>
        <v>5.1797357054793269E-2</v>
      </c>
      <c r="Z21">
        <f>1-EXP(-(_t-'Reaching edge prob after ems 3'!FC22)*_k_in_ec_correction*($M21*_c3+'Input spectra'!Y21))</f>
        <v>5.4350089663512402E-2</v>
      </c>
      <c r="AA21" s="16"/>
      <c r="AB21" s="16"/>
      <c r="AD21" s="7">
        <f t="shared" si="48"/>
        <v>0</v>
      </c>
      <c r="AE21" s="7">
        <f t="shared" si="0"/>
        <v>0</v>
      </c>
      <c r="AF21" s="7">
        <f t="shared" si="1"/>
        <v>0</v>
      </c>
      <c r="AG21" s="7">
        <f t="shared" si="49"/>
        <v>0</v>
      </c>
      <c r="AH21" s="7"/>
      <c r="AI21" s="7">
        <f t="shared" si="50"/>
        <v>0</v>
      </c>
      <c r="AJ21" s="7">
        <f t="shared" si="51"/>
        <v>0</v>
      </c>
      <c r="AK21" s="7">
        <f t="shared" si="2"/>
        <v>0</v>
      </c>
      <c r="AL21" s="7">
        <f t="shared" si="52"/>
        <v>0</v>
      </c>
      <c r="AN21">
        <f t="shared" si="3"/>
        <v>0</v>
      </c>
      <c r="AO21">
        <f t="shared" si="4"/>
        <v>0</v>
      </c>
      <c r="AP21">
        <f t="shared" si="5"/>
        <v>0</v>
      </c>
      <c r="AQ21">
        <f t="shared" si="103"/>
        <v>0</v>
      </c>
      <c r="AR21" s="7"/>
      <c r="AS21" s="7">
        <f t="shared" si="104"/>
        <v>0</v>
      </c>
      <c r="AT21" s="7">
        <f t="shared" si="105"/>
        <v>0</v>
      </c>
      <c r="AU21" s="7">
        <f t="shared" si="6"/>
        <v>0</v>
      </c>
      <c r="AV21" s="7"/>
      <c r="AW21" s="7">
        <f t="shared" si="53"/>
        <v>0</v>
      </c>
      <c r="AX21" s="7">
        <f>'Initial absorption'!$H21*AW21*$F21</f>
        <v>0</v>
      </c>
      <c r="AY21" s="7">
        <f t="shared" si="106"/>
        <v>0</v>
      </c>
      <c r="AZ21" s="7">
        <f>'Initial absorption'!$N21*AY21*$J21</f>
        <v>0</v>
      </c>
      <c r="BA21" s="7"/>
      <c r="BB21">
        <f t="shared" si="54"/>
        <v>0</v>
      </c>
      <c r="BC21" s="7">
        <f t="shared" si="107"/>
        <v>0</v>
      </c>
      <c r="BD21">
        <f t="shared" si="55"/>
        <v>0</v>
      </c>
      <c r="BE21" s="7"/>
      <c r="BF21">
        <f t="shared" si="141"/>
        <v>0</v>
      </c>
      <c r="BG21">
        <f t="shared" si="108"/>
        <v>0</v>
      </c>
      <c r="BH21">
        <f t="shared" si="57"/>
        <v>0</v>
      </c>
      <c r="BI21" s="7"/>
      <c r="BJ21">
        <f>(1 - 'Initial absorption'!$N21)*AY21</f>
        <v>0</v>
      </c>
      <c r="BK21" s="7">
        <f t="shared" si="7"/>
        <v>0</v>
      </c>
      <c r="BL21">
        <f>'Initial absorption'!$T21*(BJ21+BK21)*$N21</f>
        <v>0</v>
      </c>
      <c r="BM21" s="7"/>
      <c r="BN21">
        <f t="shared" si="58"/>
        <v>0</v>
      </c>
      <c r="BO21">
        <f>'Initial absorption'!$N21*BN21*$J21</f>
        <v>0</v>
      </c>
      <c r="BQ21">
        <f>(1-'Initial absorption'!$N21)*BN21</f>
        <v>0</v>
      </c>
      <c r="BR21">
        <f>'Initial absorption'!$H21*BQ21*$F21</f>
        <v>0</v>
      </c>
      <c r="BS21" s="7"/>
      <c r="BT21">
        <f>(1 - 'Initial absorption'!$T21)*(BJ21+BK21)</f>
        <v>0</v>
      </c>
      <c r="BU21">
        <f t="shared" si="8"/>
        <v>0</v>
      </c>
      <c r="BV21" s="7"/>
      <c r="CA21" s="7"/>
      <c r="CB21" s="7"/>
      <c r="CF21" s="7">
        <f t="shared" si="137"/>
        <v>0</v>
      </c>
      <c r="CG21" s="7">
        <f t="shared" si="9"/>
        <v>0</v>
      </c>
      <c r="CH21" s="7">
        <f t="shared" si="10"/>
        <v>0</v>
      </c>
      <c r="CI21" s="7">
        <f t="shared" si="60"/>
        <v>0</v>
      </c>
      <c r="CJ21" s="7"/>
      <c r="CK21" s="7">
        <f t="shared" si="61"/>
        <v>0</v>
      </c>
      <c r="CL21" s="7">
        <f t="shared" si="62"/>
        <v>0</v>
      </c>
      <c r="CM21" s="7">
        <f t="shared" si="11"/>
        <v>0</v>
      </c>
      <c r="CN21" s="7">
        <f t="shared" si="63"/>
        <v>0</v>
      </c>
      <c r="CP21">
        <f t="shared" si="12"/>
        <v>0</v>
      </c>
      <c r="CQ21">
        <f t="shared" si="13"/>
        <v>0</v>
      </c>
      <c r="CR21">
        <f t="shared" si="14"/>
        <v>0</v>
      </c>
      <c r="CS21">
        <f t="shared" si="109"/>
        <v>0</v>
      </c>
      <c r="CT21" s="7"/>
      <c r="CU21" s="7">
        <f t="shared" si="110"/>
        <v>0</v>
      </c>
      <c r="CV21" s="7">
        <f t="shared" si="111"/>
        <v>0</v>
      </c>
      <c r="CW21" s="7">
        <f t="shared" si="15"/>
        <v>0</v>
      </c>
      <c r="CX21" s="7"/>
      <c r="CY21" s="7">
        <f t="shared" si="64"/>
        <v>0</v>
      </c>
      <c r="CZ21" s="7">
        <f>'Initial absorption'!$H21*CY21*$F21</f>
        <v>0</v>
      </c>
      <c r="DA21" s="7">
        <f t="shared" si="112"/>
        <v>0</v>
      </c>
      <c r="DB21" s="7">
        <f>'Initial absorption'!$N21*DA21*$J21</f>
        <v>0</v>
      </c>
      <c r="DC21" s="7"/>
      <c r="DD21">
        <f t="shared" si="65"/>
        <v>0</v>
      </c>
      <c r="DE21" s="7">
        <f t="shared" si="113"/>
        <v>0</v>
      </c>
      <c r="DF21">
        <f t="shared" si="66"/>
        <v>0</v>
      </c>
      <c r="DG21" s="7"/>
      <c r="DH21">
        <f t="shared" si="67"/>
        <v>0</v>
      </c>
      <c r="DI21">
        <f t="shared" si="114"/>
        <v>0</v>
      </c>
      <c r="DJ21">
        <f t="shared" si="133"/>
        <v>0</v>
      </c>
      <c r="DK21" s="7"/>
      <c r="DL21">
        <f>(1 - 'Initial absorption'!$N21)*DA21</f>
        <v>0</v>
      </c>
      <c r="DM21" s="7">
        <f t="shared" si="16"/>
        <v>0</v>
      </c>
      <c r="DN21">
        <f>'Initial absorption'!$T21*(DL21+DM21)*$N21</f>
        <v>0</v>
      </c>
      <c r="DO21" s="7"/>
      <c r="DP21">
        <f t="shared" si="69"/>
        <v>0</v>
      </c>
      <c r="DQ21">
        <f>'Initial absorption'!$N21*DP21*$J21</f>
        <v>0</v>
      </c>
      <c r="DS21">
        <f>(1-'Initial absorption'!$N21)*DP21</f>
        <v>0</v>
      </c>
      <c r="DT21">
        <f>'Initial absorption'!$H21*DS21*$F21</f>
        <v>0</v>
      </c>
      <c r="DU21" s="7"/>
      <c r="DV21">
        <f>(1 - 'Initial absorption'!$T21)*(DL21+DM21)</f>
        <v>0</v>
      </c>
      <c r="DW21">
        <f t="shared" si="17"/>
        <v>0</v>
      </c>
      <c r="DX21" s="7"/>
      <c r="EC21" s="7"/>
      <c r="ED21" s="7"/>
      <c r="EH21" s="7">
        <f t="shared" si="138"/>
        <v>0</v>
      </c>
      <c r="EI21" s="7">
        <f t="shared" si="18"/>
        <v>0</v>
      </c>
      <c r="EJ21" s="7">
        <f t="shared" si="19"/>
        <v>0</v>
      </c>
      <c r="EK21" s="7">
        <f t="shared" si="71"/>
        <v>0</v>
      </c>
      <c r="EL21" s="7"/>
      <c r="EM21" s="7">
        <f t="shared" si="72"/>
        <v>0</v>
      </c>
      <c r="EN21" s="7">
        <f t="shared" si="73"/>
        <v>0</v>
      </c>
      <c r="EO21" s="7">
        <f t="shared" si="20"/>
        <v>0</v>
      </c>
      <c r="EP21" s="7">
        <f t="shared" si="74"/>
        <v>0</v>
      </c>
      <c r="ER21">
        <f t="shared" si="21"/>
        <v>0</v>
      </c>
      <c r="ES21">
        <f t="shared" si="22"/>
        <v>0</v>
      </c>
      <c r="ET21">
        <f t="shared" si="23"/>
        <v>0</v>
      </c>
      <c r="EU21">
        <f t="shared" si="115"/>
        <v>0</v>
      </c>
      <c r="EV21" s="7"/>
      <c r="EW21" s="7">
        <f t="shared" si="116"/>
        <v>0</v>
      </c>
      <c r="EX21" s="7">
        <f t="shared" si="117"/>
        <v>0</v>
      </c>
      <c r="EY21" s="7">
        <f t="shared" si="24"/>
        <v>0</v>
      </c>
      <c r="EZ21" s="7"/>
      <c r="FA21" s="7">
        <f t="shared" si="75"/>
        <v>0</v>
      </c>
      <c r="FB21" s="7">
        <f>'Initial absorption'!$H21*FA21*$F21</f>
        <v>0</v>
      </c>
      <c r="FC21" s="7">
        <f t="shared" si="118"/>
        <v>0</v>
      </c>
      <c r="FD21" s="7">
        <f>'Initial absorption'!$N21*FC21*$J21</f>
        <v>0</v>
      </c>
      <c r="FE21" s="7"/>
      <c r="FF21">
        <f t="shared" si="76"/>
        <v>0</v>
      </c>
      <c r="FG21" s="7">
        <f t="shared" si="119"/>
        <v>0</v>
      </c>
      <c r="FH21">
        <f t="shared" si="77"/>
        <v>0</v>
      </c>
      <c r="FI21" s="7"/>
      <c r="FJ21">
        <f t="shared" si="78"/>
        <v>0</v>
      </c>
      <c r="FK21">
        <f t="shared" si="120"/>
        <v>0</v>
      </c>
      <c r="FL21">
        <f t="shared" si="134"/>
        <v>0</v>
      </c>
      <c r="FM21" s="7"/>
      <c r="FN21">
        <f>(1 - 'Initial absorption'!$N21)*FC21</f>
        <v>0</v>
      </c>
      <c r="FO21" s="7">
        <f t="shared" si="25"/>
        <v>0</v>
      </c>
      <c r="FP21">
        <f>'Initial absorption'!$T21*(FN21+FO21)*$N21</f>
        <v>0</v>
      </c>
      <c r="FQ21" s="7"/>
      <c r="FR21">
        <f t="shared" si="80"/>
        <v>0</v>
      </c>
      <c r="FS21">
        <f>'Initial absorption'!$N21*FR21*$J21</f>
        <v>0</v>
      </c>
      <c r="FU21">
        <f>(1-'Initial absorption'!$N21)*FR21</f>
        <v>0</v>
      </c>
      <c r="FV21">
        <f>'Initial absorption'!$H21*FU21*$F21</f>
        <v>0</v>
      </c>
      <c r="FW21" s="7"/>
      <c r="FX21">
        <f>(1 - 'Initial absorption'!$T21)*(FN21+FO21)</f>
        <v>0</v>
      </c>
      <c r="FY21">
        <f t="shared" si="26"/>
        <v>0</v>
      </c>
      <c r="FZ21" s="7"/>
      <c r="GE21" s="7"/>
      <c r="GF21" s="7"/>
      <c r="GJ21" s="7">
        <f t="shared" si="139"/>
        <v>0</v>
      </c>
      <c r="GK21" s="7">
        <f t="shared" si="27"/>
        <v>0</v>
      </c>
      <c r="GL21" s="7">
        <f t="shared" si="28"/>
        <v>0</v>
      </c>
      <c r="GM21" s="7">
        <f t="shared" si="82"/>
        <v>0</v>
      </c>
      <c r="GN21" s="7"/>
      <c r="GO21" s="7">
        <f t="shared" si="83"/>
        <v>0</v>
      </c>
      <c r="GP21" s="7">
        <f t="shared" si="84"/>
        <v>0</v>
      </c>
      <c r="GQ21" s="7">
        <f t="shared" si="29"/>
        <v>0</v>
      </c>
      <c r="GR21" s="7">
        <f t="shared" si="85"/>
        <v>0</v>
      </c>
      <c r="GT21">
        <f t="shared" si="30"/>
        <v>0</v>
      </c>
      <c r="GU21">
        <f t="shared" si="31"/>
        <v>0</v>
      </c>
      <c r="GV21">
        <f t="shared" si="32"/>
        <v>0</v>
      </c>
      <c r="GW21">
        <f t="shared" si="121"/>
        <v>0</v>
      </c>
      <c r="GX21" s="7"/>
      <c r="GY21" s="7">
        <f t="shared" si="122"/>
        <v>0</v>
      </c>
      <c r="GZ21" s="7">
        <f t="shared" si="123"/>
        <v>0</v>
      </c>
      <c r="HA21" s="7">
        <f t="shared" si="33"/>
        <v>0</v>
      </c>
      <c r="HB21" s="7"/>
      <c r="HC21" s="7">
        <f t="shared" si="86"/>
        <v>0</v>
      </c>
      <c r="HD21" s="7">
        <f>'Initial absorption'!$H21*HC21*$F21</f>
        <v>0</v>
      </c>
      <c r="HE21" s="7">
        <f t="shared" si="124"/>
        <v>0</v>
      </c>
      <c r="HF21" s="7">
        <f>'Initial absorption'!$N21*HE21*$J21</f>
        <v>0</v>
      </c>
      <c r="HG21" s="7"/>
      <c r="HH21">
        <f t="shared" si="87"/>
        <v>0</v>
      </c>
      <c r="HI21" s="7">
        <f t="shared" si="125"/>
        <v>0</v>
      </c>
      <c r="HJ21">
        <f t="shared" si="88"/>
        <v>0</v>
      </c>
      <c r="HK21" s="7"/>
      <c r="HL21">
        <f t="shared" si="89"/>
        <v>0</v>
      </c>
      <c r="HM21">
        <f t="shared" si="126"/>
        <v>0</v>
      </c>
      <c r="HN21">
        <f t="shared" si="135"/>
        <v>0</v>
      </c>
      <c r="HO21" s="7"/>
      <c r="HP21">
        <f>(1 - 'Initial absorption'!$N21)*HE21</f>
        <v>0</v>
      </c>
      <c r="HQ21" s="7">
        <f t="shared" si="34"/>
        <v>0</v>
      </c>
      <c r="HR21">
        <f>'Initial absorption'!$T21*(HP21+HQ21)*$N21</f>
        <v>0</v>
      </c>
      <c r="HS21" s="7"/>
      <c r="HT21">
        <f t="shared" si="91"/>
        <v>0</v>
      </c>
      <c r="HU21">
        <f>'Initial absorption'!$N21*HT21*$J21</f>
        <v>0</v>
      </c>
      <c r="HW21">
        <f>(1-'Initial absorption'!$N21)*HT21</f>
        <v>0</v>
      </c>
      <c r="HX21">
        <f>'Initial absorption'!$H21*HW21*$F21</f>
        <v>0</v>
      </c>
      <c r="HY21" s="7"/>
      <c r="HZ21">
        <f>(1 - 'Initial absorption'!$T21)*(HP21+HQ21)</f>
        <v>0</v>
      </c>
      <c r="IA21">
        <f t="shared" si="35"/>
        <v>0</v>
      </c>
      <c r="IB21" s="7"/>
      <c r="IG21" s="7"/>
      <c r="IH21" s="7"/>
      <c r="IL21" s="7">
        <f t="shared" si="140"/>
        <v>0</v>
      </c>
      <c r="IM21" s="7">
        <f t="shared" si="36"/>
        <v>0</v>
      </c>
      <c r="IN21" s="7">
        <f t="shared" si="37"/>
        <v>0</v>
      </c>
      <c r="IO21" s="7">
        <f t="shared" si="93"/>
        <v>0</v>
      </c>
      <c r="IP21" s="7"/>
      <c r="IQ21" s="7">
        <f t="shared" si="94"/>
        <v>0</v>
      </c>
      <c r="IR21" s="7">
        <f t="shared" si="95"/>
        <v>0</v>
      </c>
      <c r="IS21" s="7">
        <f t="shared" si="38"/>
        <v>0</v>
      </c>
      <c r="IT21" s="7">
        <f t="shared" si="96"/>
        <v>0</v>
      </c>
      <c r="IV21">
        <f t="shared" si="39"/>
        <v>0</v>
      </c>
      <c r="IW21">
        <f t="shared" si="40"/>
        <v>0</v>
      </c>
      <c r="IX21">
        <f t="shared" si="41"/>
        <v>0</v>
      </c>
      <c r="IY21">
        <f t="shared" si="127"/>
        <v>0</v>
      </c>
      <c r="IZ21" s="7"/>
      <c r="JA21" s="7">
        <f t="shared" si="128"/>
        <v>0</v>
      </c>
      <c r="JB21" s="7">
        <f t="shared" si="129"/>
        <v>0</v>
      </c>
      <c r="JC21" s="7">
        <f t="shared" si="42"/>
        <v>0</v>
      </c>
      <c r="JD21" s="7"/>
      <c r="JE21" s="7">
        <f t="shared" si="97"/>
        <v>0</v>
      </c>
      <c r="JF21" s="7">
        <f>'Initial absorption'!$H21*JE21*$F21</f>
        <v>0</v>
      </c>
      <c r="JG21" s="7">
        <f t="shared" si="130"/>
        <v>0</v>
      </c>
      <c r="JH21" s="7">
        <f>'Initial absorption'!$N21*JG21*$J21</f>
        <v>0</v>
      </c>
      <c r="JI21" s="7"/>
      <c r="JJ21">
        <f t="shared" si="98"/>
        <v>0</v>
      </c>
      <c r="JK21" s="7">
        <f t="shared" si="131"/>
        <v>0</v>
      </c>
      <c r="JL21">
        <f t="shared" si="99"/>
        <v>0</v>
      </c>
      <c r="JM21" s="7"/>
      <c r="JN21">
        <f t="shared" si="100"/>
        <v>0</v>
      </c>
      <c r="JO21">
        <f t="shared" si="132"/>
        <v>0</v>
      </c>
      <c r="JP21">
        <f t="shared" si="136"/>
        <v>0</v>
      </c>
      <c r="JQ21" s="7"/>
      <c r="JR21">
        <f>(1 - 'Initial absorption'!$N21)*JG21</f>
        <v>0</v>
      </c>
      <c r="JS21" s="7">
        <f t="shared" si="43"/>
        <v>0</v>
      </c>
      <c r="JT21">
        <f>'Initial absorption'!$T21*(JR21+JS21)*$N21</f>
        <v>0</v>
      </c>
      <c r="JU21" s="7"/>
      <c r="JV21">
        <f t="shared" si="102"/>
        <v>0</v>
      </c>
      <c r="JW21">
        <f>'Initial absorption'!$N21*JV21*$J21</f>
        <v>0</v>
      </c>
      <c r="JY21">
        <f>(1-'Initial absorption'!$N21)*JV21</f>
        <v>0</v>
      </c>
      <c r="JZ21">
        <f>'Initial absorption'!$H21*JY21*$F21</f>
        <v>0</v>
      </c>
      <c r="KA21" s="7"/>
      <c r="KB21">
        <f>(1 - 'Initial absorption'!$T21)*(JR21+JS21)</f>
        <v>0</v>
      </c>
      <c r="KC21">
        <f t="shared" si="44"/>
        <v>0</v>
      </c>
      <c r="KD21" s="7"/>
      <c r="KI21" s="7"/>
      <c r="KJ21" s="7"/>
    </row>
    <row r="22" spans="4:296" x14ac:dyDescent="0.25">
      <c r="D22">
        <v>380</v>
      </c>
      <c r="E22">
        <f>'Input spectra'!B22</f>
        <v>1.3569812869401401</v>
      </c>
      <c r="F22">
        <f>'Initial absorption'!J22</f>
        <v>0.98414103364012173</v>
      </c>
      <c r="G22">
        <f>'Input spectra'!C22</f>
        <v>0</v>
      </c>
      <c r="H22">
        <f t="shared" si="45"/>
        <v>0</v>
      </c>
      <c r="I22">
        <f>'Input spectra'!D22</f>
        <v>1.1778509839654401</v>
      </c>
      <c r="J22">
        <f>'Initial absorption'!P22</f>
        <v>0.98536515142069148</v>
      </c>
      <c r="K22">
        <f>'Input spectra'!E22</f>
        <v>0</v>
      </c>
      <c r="L22">
        <f t="shared" si="46"/>
        <v>0</v>
      </c>
      <c r="M22">
        <f>'Input spectra'!F22</f>
        <v>4.5933601184182701E-2</v>
      </c>
      <c r="N22">
        <f>'Initial absorption'!V22</f>
        <v>0.51226404546323767</v>
      </c>
      <c r="O22">
        <f>'Input spectra'!G22</f>
        <v>0</v>
      </c>
      <c r="P22">
        <f t="shared" si="47"/>
        <v>0</v>
      </c>
      <c r="R22">
        <f>'Reaching edge prob after ems 1'!$EZ23</f>
        <v>4.8237143111706196E-2</v>
      </c>
      <c r="S22">
        <f>'Reaching edge prob after ems 2'!$EZ23</f>
        <v>4.5498095453500288E-2</v>
      </c>
      <c r="T22">
        <f>'Reaching edge prob after ems 3'!EZ23</f>
        <v>0.62989333230773326</v>
      </c>
      <c r="U22">
        <f>1-EXP(-'Reaching edge prob after ems 1'!FC23*_k_in_ec_correction*($E22*_c1+'Input spectra'!Y22))</f>
        <v>0.50169933907222442</v>
      </c>
      <c r="V22">
        <f>1-EXP(-(_t-'Reaching edge prob after ems 1'!FC23)*_k_in_ec_correction*($E22*_c1+'Input spectra'!Y22))</f>
        <v>0.90410898788671701</v>
      </c>
      <c r="W22">
        <f>1-EXP(-'Reaching edge prob after ems 2'!FC23*_k_in_ec_correction*($I22*_c2+'Input spectra'!Y22))</f>
        <v>0.50844758078469898</v>
      </c>
      <c r="X22">
        <f>1-EXP(-(_t-'Reaching edge prob after ems 2'!FC23)*_k_in_ec_correction*($I22*_c2+'Input spectra'!Y22))</f>
        <v>0.92462483270478646</v>
      </c>
      <c r="Y22">
        <f>1-EXP(-'Reaching edge prob after ems 3'!FC23*_k_in_ec_correction*($M22*_c3+'Input spectra'!Y22))</f>
        <v>4.7183902839877057E-2</v>
      </c>
      <c r="Z22">
        <f>1-EXP(-(_t-'Reaching edge prob after ems 3'!FC23)*_k_in_ec_correction*($M22*_c3+'Input spectra'!Y22))</f>
        <v>4.9292915716000918E-2</v>
      </c>
      <c r="AA22" s="16"/>
      <c r="AB22" s="16"/>
      <c r="AD22" s="7">
        <f t="shared" si="48"/>
        <v>0</v>
      </c>
      <c r="AE22" s="7">
        <f t="shared" si="0"/>
        <v>0</v>
      </c>
      <c r="AF22" s="7">
        <f t="shared" si="1"/>
        <v>0</v>
      </c>
      <c r="AG22" s="7">
        <f t="shared" si="49"/>
        <v>0</v>
      </c>
      <c r="AH22" s="7"/>
      <c r="AI22" s="7">
        <f t="shared" si="50"/>
        <v>0</v>
      </c>
      <c r="AJ22" s="7">
        <f t="shared" si="51"/>
        <v>0</v>
      </c>
      <c r="AK22" s="7">
        <f t="shared" si="2"/>
        <v>0</v>
      </c>
      <c r="AL22" s="7">
        <f t="shared" si="52"/>
        <v>0</v>
      </c>
      <c r="AN22">
        <f t="shared" si="3"/>
        <v>0</v>
      </c>
      <c r="AO22">
        <f t="shared" si="4"/>
        <v>0</v>
      </c>
      <c r="AP22">
        <f t="shared" si="5"/>
        <v>0</v>
      </c>
      <c r="AQ22">
        <f t="shared" si="103"/>
        <v>0</v>
      </c>
      <c r="AR22" s="7"/>
      <c r="AS22" s="7">
        <f t="shared" si="104"/>
        <v>0</v>
      </c>
      <c r="AT22" s="7">
        <f t="shared" si="105"/>
        <v>0</v>
      </c>
      <c r="AU22" s="7">
        <f t="shared" si="6"/>
        <v>0</v>
      </c>
      <c r="AV22" s="7"/>
      <c r="AW22" s="7">
        <f t="shared" si="53"/>
        <v>0</v>
      </c>
      <c r="AX22" s="7">
        <f>'Initial absorption'!$H22*AW22*$F22</f>
        <v>0</v>
      </c>
      <c r="AY22" s="7">
        <f t="shared" si="106"/>
        <v>0</v>
      </c>
      <c r="AZ22" s="7">
        <f>'Initial absorption'!$N22*AY22*$J22</f>
        <v>0</v>
      </c>
      <c r="BA22" s="7"/>
      <c r="BB22">
        <f t="shared" si="54"/>
        <v>0</v>
      </c>
      <c r="BC22" s="7">
        <f t="shared" si="107"/>
        <v>0</v>
      </c>
      <c r="BD22">
        <f t="shared" si="55"/>
        <v>0</v>
      </c>
      <c r="BE22" s="7"/>
      <c r="BF22">
        <f t="shared" si="141"/>
        <v>0</v>
      </c>
      <c r="BG22">
        <f t="shared" si="108"/>
        <v>0</v>
      </c>
      <c r="BH22">
        <f t="shared" si="57"/>
        <v>0</v>
      </c>
      <c r="BI22" s="7"/>
      <c r="BJ22">
        <f>(1 - 'Initial absorption'!$N22)*AY22</f>
        <v>0</v>
      </c>
      <c r="BK22" s="7">
        <f t="shared" si="7"/>
        <v>0</v>
      </c>
      <c r="BL22">
        <f>'Initial absorption'!$T22*(BJ22+BK22)*$N22</f>
        <v>0</v>
      </c>
      <c r="BM22" s="7"/>
      <c r="BN22">
        <f t="shared" si="58"/>
        <v>0</v>
      </c>
      <c r="BO22">
        <f>'Initial absorption'!$N22*BN22*$J22</f>
        <v>0</v>
      </c>
      <c r="BQ22">
        <f>(1-'Initial absorption'!$N22)*BN22</f>
        <v>0</v>
      </c>
      <c r="BR22">
        <f>'Initial absorption'!$H22*BQ22*$F22</f>
        <v>0</v>
      </c>
      <c r="BS22" s="7"/>
      <c r="BT22">
        <f>(1 - 'Initial absorption'!$T22)*(BJ22+BK22)</f>
        <v>0</v>
      </c>
      <c r="BU22">
        <f t="shared" si="8"/>
        <v>0</v>
      </c>
      <c r="BV22" s="7"/>
      <c r="BW22" s="7"/>
      <c r="CA22" s="7"/>
      <c r="CB22" s="7"/>
      <c r="CF22" s="7">
        <f t="shared" si="137"/>
        <v>0</v>
      </c>
      <c r="CG22" s="7">
        <f t="shared" si="9"/>
        <v>0</v>
      </c>
      <c r="CH22" s="7">
        <f t="shared" si="10"/>
        <v>0</v>
      </c>
      <c r="CI22" s="7">
        <f t="shared" si="60"/>
        <v>0</v>
      </c>
      <c r="CJ22" s="7"/>
      <c r="CK22" s="7">
        <f t="shared" si="61"/>
        <v>0</v>
      </c>
      <c r="CL22" s="7">
        <f t="shared" si="62"/>
        <v>0</v>
      </c>
      <c r="CM22" s="7">
        <f t="shared" si="11"/>
        <v>0</v>
      </c>
      <c r="CN22" s="7">
        <f t="shared" si="63"/>
        <v>0</v>
      </c>
      <c r="CP22">
        <f t="shared" si="12"/>
        <v>0</v>
      </c>
      <c r="CQ22">
        <f t="shared" si="13"/>
        <v>0</v>
      </c>
      <c r="CR22">
        <f t="shared" si="14"/>
        <v>0</v>
      </c>
      <c r="CS22">
        <f t="shared" si="109"/>
        <v>0</v>
      </c>
      <c r="CT22" s="7"/>
      <c r="CU22" s="7">
        <f t="shared" si="110"/>
        <v>0</v>
      </c>
      <c r="CV22" s="7">
        <f t="shared" si="111"/>
        <v>0</v>
      </c>
      <c r="CW22" s="7">
        <f t="shared" si="15"/>
        <v>0</v>
      </c>
      <c r="CX22" s="7"/>
      <c r="CY22" s="7">
        <f t="shared" si="64"/>
        <v>0</v>
      </c>
      <c r="CZ22" s="7">
        <f>'Initial absorption'!$H22*CY22*$F22</f>
        <v>0</v>
      </c>
      <c r="DA22" s="7">
        <f t="shared" si="112"/>
        <v>0</v>
      </c>
      <c r="DB22" s="7">
        <f>'Initial absorption'!$N22*DA22*$J22</f>
        <v>0</v>
      </c>
      <c r="DC22" s="7"/>
      <c r="DD22">
        <f t="shared" si="65"/>
        <v>0</v>
      </c>
      <c r="DE22" s="7">
        <f t="shared" si="113"/>
        <v>0</v>
      </c>
      <c r="DF22">
        <f t="shared" si="66"/>
        <v>0</v>
      </c>
      <c r="DG22" s="7"/>
      <c r="DH22">
        <f t="shared" si="67"/>
        <v>0</v>
      </c>
      <c r="DI22">
        <f t="shared" si="114"/>
        <v>0</v>
      </c>
      <c r="DJ22">
        <f t="shared" si="133"/>
        <v>0</v>
      </c>
      <c r="DK22" s="7"/>
      <c r="DL22">
        <f>(1 - 'Initial absorption'!$N22)*DA22</f>
        <v>0</v>
      </c>
      <c r="DM22" s="7">
        <f t="shared" si="16"/>
        <v>0</v>
      </c>
      <c r="DN22">
        <f>'Initial absorption'!$T22*(DL22+DM22)*$N22</f>
        <v>0</v>
      </c>
      <c r="DO22" s="7"/>
      <c r="DP22">
        <f t="shared" si="69"/>
        <v>0</v>
      </c>
      <c r="DQ22">
        <f>'Initial absorption'!$N22*DP22*$J22</f>
        <v>0</v>
      </c>
      <c r="DS22">
        <f>(1-'Initial absorption'!$N22)*DP22</f>
        <v>0</v>
      </c>
      <c r="DT22">
        <f>'Initial absorption'!$H22*DS22*$F22</f>
        <v>0</v>
      </c>
      <c r="DU22" s="7"/>
      <c r="DV22">
        <f>(1 - 'Initial absorption'!$T22)*(DL22+DM22)</f>
        <v>0</v>
      </c>
      <c r="DW22">
        <f t="shared" si="17"/>
        <v>0</v>
      </c>
      <c r="DX22" s="7"/>
      <c r="DY22" s="7"/>
      <c r="EC22" s="7"/>
      <c r="ED22" s="7"/>
      <c r="EH22" s="7">
        <f t="shared" si="138"/>
        <v>0</v>
      </c>
      <c r="EI22" s="7">
        <f t="shared" si="18"/>
        <v>0</v>
      </c>
      <c r="EJ22" s="7">
        <f t="shared" si="19"/>
        <v>0</v>
      </c>
      <c r="EK22" s="7">
        <f t="shared" si="71"/>
        <v>0</v>
      </c>
      <c r="EL22" s="7"/>
      <c r="EM22" s="7">
        <f t="shared" si="72"/>
        <v>0</v>
      </c>
      <c r="EN22" s="7">
        <f t="shared" si="73"/>
        <v>0</v>
      </c>
      <c r="EO22" s="7">
        <f t="shared" si="20"/>
        <v>0</v>
      </c>
      <c r="EP22" s="7">
        <f t="shared" si="74"/>
        <v>0</v>
      </c>
      <c r="ER22">
        <f t="shared" si="21"/>
        <v>0</v>
      </c>
      <c r="ES22">
        <f t="shared" si="22"/>
        <v>0</v>
      </c>
      <c r="ET22">
        <f t="shared" si="23"/>
        <v>0</v>
      </c>
      <c r="EU22">
        <f t="shared" si="115"/>
        <v>0</v>
      </c>
      <c r="EV22" s="7"/>
      <c r="EW22" s="7">
        <f t="shared" si="116"/>
        <v>0</v>
      </c>
      <c r="EX22" s="7">
        <f t="shared" si="117"/>
        <v>0</v>
      </c>
      <c r="EY22" s="7">
        <f t="shared" si="24"/>
        <v>0</v>
      </c>
      <c r="EZ22" s="7"/>
      <c r="FA22" s="7">
        <f t="shared" si="75"/>
        <v>0</v>
      </c>
      <c r="FB22" s="7">
        <f>'Initial absorption'!$H22*FA22*$F22</f>
        <v>0</v>
      </c>
      <c r="FC22" s="7">
        <f t="shared" si="118"/>
        <v>0</v>
      </c>
      <c r="FD22" s="7">
        <f>'Initial absorption'!$N22*FC22*$J22</f>
        <v>0</v>
      </c>
      <c r="FE22" s="7"/>
      <c r="FF22">
        <f t="shared" si="76"/>
        <v>0</v>
      </c>
      <c r="FG22" s="7">
        <f t="shared" si="119"/>
        <v>0</v>
      </c>
      <c r="FH22">
        <f t="shared" si="77"/>
        <v>0</v>
      </c>
      <c r="FI22" s="7"/>
      <c r="FJ22">
        <f t="shared" si="78"/>
        <v>0</v>
      </c>
      <c r="FK22">
        <f t="shared" si="120"/>
        <v>0</v>
      </c>
      <c r="FL22">
        <f t="shared" si="134"/>
        <v>0</v>
      </c>
      <c r="FM22" s="7"/>
      <c r="FN22">
        <f>(1 - 'Initial absorption'!$N22)*FC22</f>
        <v>0</v>
      </c>
      <c r="FO22" s="7">
        <f t="shared" si="25"/>
        <v>0</v>
      </c>
      <c r="FP22">
        <f>'Initial absorption'!$T22*(FN22+FO22)*$N22</f>
        <v>0</v>
      </c>
      <c r="FQ22" s="7"/>
      <c r="FR22">
        <f t="shared" si="80"/>
        <v>0</v>
      </c>
      <c r="FS22">
        <f>'Initial absorption'!$N22*FR22*$J22</f>
        <v>0</v>
      </c>
      <c r="FU22">
        <f>(1-'Initial absorption'!$N22)*FR22</f>
        <v>0</v>
      </c>
      <c r="FV22">
        <f>'Initial absorption'!$H22*FU22*$F22</f>
        <v>0</v>
      </c>
      <c r="FW22" s="7"/>
      <c r="FX22">
        <f>(1 - 'Initial absorption'!$T22)*(FN22+FO22)</f>
        <v>0</v>
      </c>
      <c r="FY22">
        <f t="shared" si="26"/>
        <v>0</v>
      </c>
      <c r="FZ22" s="7"/>
      <c r="GA22" s="7"/>
      <c r="GE22" s="7"/>
      <c r="GF22" s="7"/>
      <c r="GJ22" s="7">
        <f t="shared" si="139"/>
        <v>0</v>
      </c>
      <c r="GK22" s="7">
        <f t="shared" si="27"/>
        <v>0</v>
      </c>
      <c r="GL22" s="7">
        <f t="shared" si="28"/>
        <v>0</v>
      </c>
      <c r="GM22" s="7">
        <f t="shared" si="82"/>
        <v>0</v>
      </c>
      <c r="GN22" s="7"/>
      <c r="GO22" s="7">
        <f t="shared" si="83"/>
        <v>0</v>
      </c>
      <c r="GP22" s="7">
        <f t="shared" si="84"/>
        <v>0</v>
      </c>
      <c r="GQ22" s="7">
        <f t="shared" si="29"/>
        <v>0</v>
      </c>
      <c r="GR22" s="7">
        <f t="shared" si="85"/>
        <v>0</v>
      </c>
      <c r="GT22">
        <f t="shared" si="30"/>
        <v>0</v>
      </c>
      <c r="GU22">
        <f t="shared" si="31"/>
        <v>0</v>
      </c>
      <c r="GV22">
        <f t="shared" si="32"/>
        <v>0</v>
      </c>
      <c r="GW22">
        <f t="shared" si="121"/>
        <v>0</v>
      </c>
      <c r="GX22" s="7"/>
      <c r="GY22" s="7">
        <f t="shared" si="122"/>
        <v>0</v>
      </c>
      <c r="GZ22" s="7">
        <f t="shared" si="123"/>
        <v>0</v>
      </c>
      <c r="HA22" s="7">
        <f t="shared" si="33"/>
        <v>0</v>
      </c>
      <c r="HB22" s="7"/>
      <c r="HC22" s="7">
        <f t="shared" si="86"/>
        <v>0</v>
      </c>
      <c r="HD22" s="7">
        <f>'Initial absorption'!$H22*HC22*$F22</f>
        <v>0</v>
      </c>
      <c r="HE22" s="7">
        <f t="shared" si="124"/>
        <v>0</v>
      </c>
      <c r="HF22" s="7">
        <f>'Initial absorption'!$N22*HE22*$J22</f>
        <v>0</v>
      </c>
      <c r="HG22" s="7"/>
      <c r="HH22">
        <f t="shared" si="87"/>
        <v>0</v>
      </c>
      <c r="HI22" s="7">
        <f t="shared" si="125"/>
        <v>0</v>
      </c>
      <c r="HJ22">
        <f t="shared" si="88"/>
        <v>0</v>
      </c>
      <c r="HK22" s="7"/>
      <c r="HL22">
        <f t="shared" si="89"/>
        <v>0</v>
      </c>
      <c r="HM22">
        <f t="shared" si="126"/>
        <v>0</v>
      </c>
      <c r="HN22">
        <f t="shared" si="135"/>
        <v>0</v>
      </c>
      <c r="HO22" s="7"/>
      <c r="HP22">
        <f>(1 - 'Initial absorption'!$N22)*HE22</f>
        <v>0</v>
      </c>
      <c r="HQ22" s="7">
        <f t="shared" si="34"/>
        <v>0</v>
      </c>
      <c r="HR22">
        <f>'Initial absorption'!$T22*(HP22+HQ22)*$N22</f>
        <v>0</v>
      </c>
      <c r="HS22" s="7"/>
      <c r="HT22">
        <f t="shared" si="91"/>
        <v>0</v>
      </c>
      <c r="HU22">
        <f>'Initial absorption'!$N22*HT22*$J22</f>
        <v>0</v>
      </c>
      <c r="HW22">
        <f>(1-'Initial absorption'!$N22)*HT22</f>
        <v>0</v>
      </c>
      <c r="HX22">
        <f>'Initial absorption'!$H22*HW22*$F22</f>
        <v>0</v>
      </c>
      <c r="HY22" s="7"/>
      <c r="HZ22">
        <f>(1 - 'Initial absorption'!$T22)*(HP22+HQ22)</f>
        <v>0</v>
      </c>
      <c r="IA22">
        <f t="shared" si="35"/>
        <v>0</v>
      </c>
      <c r="IB22" s="7"/>
      <c r="IC22" s="7"/>
      <c r="IG22" s="7"/>
      <c r="IH22" s="7"/>
      <c r="IL22" s="7">
        <f t="shared" si="140"/>
        <v>0</v>
      </c>
      <c r="IM22" s="7">
        <f t="shared" si="36"/>
        <v>0</v>
      </c>
      <c r="IN22" s="7">
        <f t="shared" si="37"/>
        <v>0</v>
      </c>
      <c r="IO22" s="7">
        <f t="shared" si="93"/>
        <v>0</v>
      </c>
      <c r="IP22" s="7"/>
      <c r="IQ22" s="7">
        <f t="shared" si="94"/>
        <v>0</v>
      </c>
      <c r="IR22" s="7">
        <f t="shared" si="95"/>
        <v>0</v>
      </c>
      <c r="IS22" s="7">
        <f t="shared" si="38"/>
        <v>0</v>
      </c>
      <c r="IT22" s="7">
        <f t="shared" si="96"/>
        <v>0</v>
      </c>
      <c r="IV22">
        <f t="shared" si="39"/>
        <v>0</v>
      </c>
      <c r="IW22">
        <f t="shared" si="40"/>
        <v>0</v>
      </c>
      <c r="IX22">
        <f t="shared" si="41"/>
        <v>0</v>
      </c>
      <c r="IY22">
        <f t="shared" si="127"/>
        <v>0</v>
      </c>
      <c r="IZ22" s="7"/>
      <c r="JA22" s="7">
        <f t="shared" si="128"/>
        <v>0</v>
      </c>
      <c r="JB22" s="7">
        <f t="shared" si="129"/>
        <v>0</v>
      </c>
      <c r="JC22" s="7">
        <f t="shared" si="42"/>
        <v>0</v>
      </c>
      <c r="JD22" s="7"/>
      <c r="JE22" s="7">
        <f t="shared" si="97"/>
        <v>0</v>
      </c>
      <c r="JF22" s="7">
        <f>'Initial absorption'!$H22*JE22*$F22</f>
        <v>0</v>
      </c>
      <c r="JG22" s="7">
        <f t="shared" si="130"/>
        <v>0</v>
      </c>
      <c r="JH22" s="7">
        <f>'Initial absorption'!$N22*JG22*$J22</f>
        <v>0</v>
      </c>
      <c r="JI22" s="7"/>
      <c r="JJ22">
        <f t="shared" si="98"/>
        <v>0</v>
      </c>
      <c r="JK22" s="7">
        <f t="shared" si="131"/>
        <v>0</v>
      </c>
      <c r="JL22">
        <f t="shared" si="99"/>
        <v>0</v>
      </c>
      <c r="JM22" s="7"/>
      <c r="JN22">
        <f t="shared" si="100"/>
        <v>0</v>
      </c>
      <c r="JO22">
        <f t="shared" si="132"/>
        <v>0</v>
      </c>
      <c r="JP22">
        <f t="shared" si="136"/>
        <v>0</v>
      </c>
      <c r="JQ22" s="7"/>
      <c r="JR22">
        <f>(1 - 'Initial absorption'!$N22)*JG22</f>
        <v>0</v>
      </c>
      <c r="JS22" s="7">
        <f t="shared" si="43"/>
        <v>0</v>
      </c>
      <c r="JT22">
        <f>'Initial absorption'!$T22*(JR22+JS22)*$N22</f>
        <v>0</v>
      </c>
      <c r="JU22" s="7"/>
      <c r="JV22">
        <f t="shared" si="102"/>
        <v>0</v>
      </c>
      <c r="JW22">
        <f>'Initial absorption'!$N22*JV22*$J22</f>
        <v>0</v>
      </c>
      <c r="JY22">
        <f>(1-'Initial absorption'!$N22)*JV22</f>
        <v>0</v>
      </c>
      <c r="JZ22">
        <f>'Initial absorption'!$H22*JY22*$F22</f>
        <v>0</v>
      </c>
      <c r="KA22" s="7"/>
      <c r="KB22">
        <f>(1 - 'Initial absorption'!$T22)*(JR22+JS22)</f>
        <v>0</v>
      </c>
      <c r="KC22">
        <f t="shared" si="44"/>
        <v>0</v>
      </c>
      <c r="KD22" s="7"/>
      <c r="KE22" s="7"/>
      <c r="KI22" s="7"/>
      <c r="KJ22" s="7"/>
    </row>
    <row r="23" spans="4:296" x14ac:dyDescent="0.25">
      <c r="D23">
        <v>385</v>
      </c>
      <c r="E23">
        <f>'Input spectra'!B23</f>
        <v>1.2802910970115799</v>
      </c>
      <c r="F23">
        <f>'Initial absorption'!J23</f>
        <v>0.98418092483080621</v>
      </c>
      <c r="G23">
        <f>'Input spectra'!C23</f>
        <v>0</v>
      </c>
      <c r="H23">
        <f t="shared" si="45"/>
        <v>0</v>
      </c>
      <c r="I23">
        <f>'Input spectra'!D23</f>
        <v>1.1237963683524901</v>
      </c>
      <c r="J23">
        <f>'Initial absorption'!P23</f>
        <v>0.98556219176320636</v>
      </c>
      <c r="K23">
        <f>'Input spectra'!E23</f>
        <v>0</v>
      </c>
      <c r="L23">
        <f t="shared" si="46"/>
        <v>0</v>
      </c>
      <c r="M23">
        <f>'Input spectra'!F23</f>
        <v>4.0524423768238602E-2</v>
      </c>
      <c r="N23">
        <f>'Initial absorption'!V23</f>
        <v>0.49612711820865169</v>
      </c>
      <c r="O23">
        <f>'Input spectra'!G23</f>
        <v>0</v>
      </c>
      <c r="P23">
        <f t="shared" si="47"/>
        <v>0</v>
      </c>
      <c r="R23">
        <f>'Reaching edge prob after ems 1'!$EZ24</f>
        <v>5.0367937370914689E-2</v>
      </c>
      <c r="S23">
        <f>'Reaching edge prob after ems 2'!$EZ24</f>
        <v>4.7079288346621152E-2</v>
      </c>
      <c r="T23">
        <f>'Reaching edge prob after ems 3'!EZ24</f>
        <v>0.65319243069826927</v>
      </c>
      <c r="U23">
        <f>1-EXP(-'Reaching edge prob after ems 1'!FC24*_k_in_ec_correction*($E23*_c1+'Input spectra'!Y23))</f>
        <v>0.49616397363066267</v>
      </c>
      <c r="V23">
        <f>1-EXP(-(_t-'Reaching edge prob after ems 1'!FC24)*_k_in_ec_correction*($E23*_c1+'Input spectra'!Y23))</f>
        <v>0.8873653202979338</v>
      </c>
      <c r="W23">
        <f>1-EXP(-'Reaching edge prob after ems 2'!FC24*_k_in_ec_correction*($I23*_c2+'Input spectra'!Y23))</f>
        <v>0.50460817594438634</v>
      </c>
      <c r="X23">
        <f>1-EXP(-(_t-'Reaching edge prob after ems 2'!FC24)*_k_in_ec_correction*($I23*_c2+'Input spectra'!Y23))</f>
        <v>0.91294297200033103</v>
      </c>
      <c r="Y23">
        <f>1-EXP(-'Reaching edge prob after ems 3'!FC24*_k_in_ec_correction*($M23*_c3+'Input spectra'!Y23))</f>
        <v>4.3159321042065435E-2</v>
      </c>
      <c r="Z23">
        <f>1-EXP(-(_t-'Reaching edge prob after ems 3'!FC24)*_k_in_ec_correction*($M23*_c3+'Input spectra'!Y23))</f>
        <v>4.4917207783397473E-2</v>
      </c>
      <c r="AA23" s="16"/>
      <c r="AB23" s="16"/>
      <c r="AD23" s="7">
        <f t="shared" si="48"/>
        <v>0</v>
      </c>
      <c r="AE23" s="7">
        <f t="shared" si="0"/>
        <v>0</v>
      </c>
      <c r="AF23" s="7">
        <f t="shared" si="1"/>
        <v>0</v>
      </c>
      <c r="AG23" s="7">
        <f t="shared" si="49"/>
        <v>0</v>
      </c>
      <c r="AH23" s="7"/>
      <c r="AI23" s="7">
        <f t="shared" si="50"/>
        <v>0</v>
      </c>
      <c r="AJ23" s="7">
        <f t="shared" si="51"/>
        <v>0</v>
      </c>
      <c r="AK23" s="7">
        <f t="shared" si="2"/>
        <v>0</v>
      </c>
      <c r="AL23" s="7">
        <f t="shared" si="52"/>
        <v>0</v>
      </c>
      <c r="AN23">
        <f t="shared" si="3"/>
        <v>0</v>
      </c>
      <c r="AO23">
        <f t="shared" si="4"/>
        <v>0</v>
      </c>
      <c r="AP23">
        <f t="shared" si="5"/>
        <v>0</v>
      </c>
      <c r="AQ23">
        <f t="shared" si="103"/>
        <v>0</v>
      </c>
      <c r="AR23" s="7"/>
      <c r="AS23" s="7">
        <f t="shared" si="104"/>
        <v>0</v>
      </c>
      <c r="AT23" s="7">
        <f t="shared" si="105"/>
        <v>0</v>
      </c>
      <c r="AU23" s="7">
        <f t="shared" si="6"/>
        <v>0</v>
      </c>
      <c r="AV23" s="7"/>
      <c r="AW23" s="7">
        <f t="shared" si="53"/>
        <v>0</v>
      </c>
      <c r="AX23" s="7">
        <f>'Initial absorption'!$H23*AW23*$F23</f>
        <v>0</v>
      </c>
      <c r="AY23" s="7">
        <f t="shared" si="106"/>
        <v>0</v>
      </c>
      <c r="AZ23" s="7">
        <f>'Initial absorption'!$N23*AY23*$J23</f>
        <v>0</v>
      </c>
      <c r="BA23" s="7"/>
      <c r="BB23">
        <f t="shared" si="54"/>
        <v>0</v>
      </c>
      <c r="BC23" s="7">
        <f t="shared" si="107"/>
        <v>0</v>
      </c>
      <c r="BD23">
        <f t="shared" si="55"/>
        <v>0</v>
      </c>
      <c r="BE23" s="7"/>
      <c r="BF23">
        <f t="shared" si="141"/>
        <v>0</v>
      </c>
      <c r="BG23">
        <f t="shared" si="108"/>
        <v>0</v>
      </c>
      <c r="BH23">
        <f t="shared" si="57"/>
        <v>0</v>
      </c>
      <c r="BI23" s="7"/>
      <c r="BJ23">
        <f>(1 - 'Initial absorption'!$N23)*AY23</f>
        <v>0</v>
      </c>
      <c r="BK23" s="7">
        <f t="shared" si="7"/>
        <v>0</v>
      </c>
      <c r="BL23">
        <f>'Initial absorption'!$T23*(BJ23+BK23)*$N23</f>
        <v>0</v>
      </c>
      <c r="BM23" s="7"/>
      <c r="BN23">
        <f t="shared" si="58"/>
        <v>0</v>
      </c>
      <c r="BO23">
        <f>'Initial absorption'!$N23*BN23*$J23</f>
        <v>0</v>
      </c>
      <c r="BQ23">
        <f>(1-'Initial absorption'!$N23)*BN23</f>
        <v>0</v>
      </c>
      <c r="BR23">
        <f>'Initial absorption'!$H23*BQ23*$F23</f>
        <v>0</v>
      </c>
      <c r="BS23" s="7"/>
      <c r="BT23">
        <f>(1 - 'Initial absorption'!$T23)*(BJ23+BK23)</f>
        <v>0</v>
      </c>
      <c r="BU23">
        <f t="shared" si="8"/>
        <v>0</v>
      </c>
      <c r="BV23" s="7"/>
      <c r="CF23" s="7">
        <f t="shared" si="137"/>
        <v>0</v>
      </c>
      <c r="CG23" s="7">
        <f t="shared" si="9"/>
        <v>0</v>
      </c>
      <c r="CH23" s="7">
        <f t="shared" si="10"/>
        <v>0</v>
      </c>
      <c r="CI23" s="7">
        <f t="shared" si="60"/>
        <v>0</v>
      </c>
      <c r="CJ23" s="7"/>
      <c r="CK23" s="7">
        <f t="shared" si="61"/>
        <v>0</v>
      </c>
      <c r="CL23" s="7">
        <f t="shared" si="62"/>
        <v>0</v>
      </c>
      <c r="CM23" s="7">
        <f t="shared" si="11"/>
        <v>0</v>
      </c>
      <c r="CN23" s="7">
        <f t="shared" si="63"/>
        <v>0</v>
      </c>
      <c r="CP23">
        <f t="shared" si="12"/>
        <v>0</v>
      </c>
      <c r="CQ23">
        <f t="shared" si="13"/>
        <v>0</v>
      </c>
      <c r="CR23">
        <f t="shared" si="14"/>
        <v>0</v>
      </c>
      <c r="CS23">
        <f t="shared" si="109"/>
        <v>0</v>
      </c>
      <c r="CT23" s="7"/>
      <c r="CU23" s="7">
        <f t="shared" si="110"/>
        <v>0</v>
      </c>
      <c r="CV23" s="7">
        <f t="shared" si="111"/>
        <v>0</v>
      </c>
      <c r="CW23" s="7">
        <f t="shared" si="15"/>
        <v>0</v>
      </c>
      <c r="CX23" s="7"/>
      <c r="CY23" s="7">
        <f t="shared" si="64"/>
        <v>0</v>
      </c>
      <c r="CZ23" s="7">
        <f>'Initial absorption'!$H23*CY23*$F23</f>
        <v>0</v>
      </c>
      <c r="DA23" s="7">
        <f t="shared" si="112"/>
        <v>0</v>
      </c>
      <c r="DB23" s="7">
        <f>'Initial absorption'!$N23*DA23*$J23</f>
        <v>0</v>
      </c>
      <c r="DC23" s="7"/>
      <c r="DD23">
        <f t="shared" si="65"/>
        <v>0</v>
      </c>
      <c r="DE23" s="7">
        <f t="shared" si="113"/>
        <v>0</v>
      </c>
      <c r="DF23">
        <f t="shared" si="66"/>
        <v>0</v>
      </c>
      <c r="DG23" s="7"/>
      <c r="DH23">
        <f t="shared" si="67"/>
        <v>0</v>
      </c>
      <c r="DI23">
        <f t="shared" si="114"/>
        <v>0</v>
      </c>
      <c r="DJ23">
        <f t="shared" si="133"/>
        <v>0</v>
      </c>
      <c r="DK23" s="7"/>
      <c r="DL23">
        <f>(1 - 'Initial absorption'!$N23)*DA23</f>
        <v>0</v>
      </c>
      <c r="DM23" s="7">
        <f t="shared" si="16"/>
        <v>0</v>
      </c>
      <c r="DN23">
        <f>'Initial absorption'!$T23*(DL23+DM23)*$N23</f>
        <v>0</v>
      </c>
      <c r="DO23" s="7"/>
      <c r="DP23">
        <f t="shared" si="69"/>
        <v>0</v>
      </c>
      <c r="DQ23">
        <f>'Initial absorption'!$N23*DP23*$J23</f>
        <v>0</v>
      </c>
      <c r="DS23">
        <f>(1-'Initial absorption'!$N23)*DP23</f>
        <v>0</v>
      </c>
      <c r="DT23">
        <f>'Initial absorption'!$H23*DS23*$F23</f>
        <v>0</v>
      </c>
      <c r="DU23" s="7"/>
      <c r="DV23">
        <f>(1 - 'Initial absorption'!$T23)*(DL23+DM23)</f>
        <v>0</v>
      </c>
      <c r="DW23">
        <f t="shared" si="17"/>
        <v>0</v>
      </c>
      <c r="DX23" s="7"/>
      <c r="EH23" s="7">
        <f t="shared" si="138"/>
        <v>0</v>
      </c>
      <c r="EI23" s="7">
        <f t="shared" si="18"/>
        <v>0</v>
      </c>
      <c r="EJ23" s="7">
        <f t="shared" si="19"/>
        <v>0</v>
      </c>
      <c r="EK23" s="7">
        <f t="shared" si="71"/>
        <v>0</v>
      </c>
      <c r="EL23" s="7"/>
      <c r="EM23" s="7">
        <f t="shared" si="72"/>
        <v>0</v>
      </c>
      <c r="EN23" s="7">
        <f t="shared" si="73"/>
        <v>0</v>
      </c>
      <c r="EO23" s="7">
        <f t="shared" si="20"/>
        <v>0</v>
      </c>
      <c r="EP23" s="7">
        <f t="shared" si="74"/>
        <v>0</v>
      </c>
      <c r="ER23">
        <f t="shared" si="21"/>
        <v>0</v>
      </c>
      <c r="ES23">
        <f t="shared" si="22"/>
        <v>0</v>
      </c>
      <c r="ET23">
        <f t="shared" si="23"/>
        <v>0</v>
      </c>
      <c r="EU23">
        <f t="shared" si="115"/>
        <v>0</v>
      </c>
      <c r="EV23" s="7"/>
      <c r="EW23" s="7">
        <f t="shared" si="116"/>
        <v>0</v>
      </c>
      <c r="EX23" s="7">
        <f t="shared" si="117"/>
        <v>0</v>
      </c>
      <c r="EY23" s="7">
        <f t="shared" si="24"/>
        <v>0</v>
      </c>
      <c r="EZ23" s="7"/>
      <c r="FA23" s="7">
        <f t="shared" si="75"/>
        <v>0</v>
      </c>
      <c r="FB23" s="7">
        <f>'Initial absorption'!$H23*FA23*$F23</f>
        <v>0</v>
      </c>
      <c r="FC23" s="7">
        <f t="shared" si="118"/>
        <v>0</v>
      </c>
      <c r="FD23" s="7">
        <f>'Initial absorption'!$N23*FC23*$J23</f>
        <v>0</v>
      </c>
      <c r="FE23" s="7"/>
      <c r="FF23">
        <f t="shared" si="76"/>
        <v>0</v>
      </c>
      <c r="FG23" s="7">
        <f t="shared" si="119"/>
        <v>0</v>
      </c>
      <c r="FH23">
        <f t="shared" si="77"/>
        <v>0</v>
      </c>
      <c r="FI23" s="7"/>
      <c r="FJ23">
        <f t="shared" si="78"/>
        <v>0</v>
      </c>
      <c r="FK23">
        <f t="shared" si="120"/>
        <v>0</v>
      </c>
      <c r="FL23">
        <f t="shared" si="134"/>
        <v>0</v>
      </c>
      <c r="FM23" s="7"/>
      <c r="FN23">
        <f>(1 - 'Initial absorption'!$N23)*FC23</f>
        <v>0</v>
      </c>
      <c r="FO23" s="7">
        <f t="shared" si="25"/>
        <v>0</v>
      </c>
      <c r="FP23">
        <f>'Initial absorption'!$T23*(FN23+FO23)*$N23</f>
        <v>0</v>
      </c>
      <c r="FQ23" s="7"/>
      <c r="FR23">
        <f t="shared" si="80"/>
        <v>0</v>
      </c>
      <c r="FS23">
        <f>'Initial absorption'!$N23*FR23*$J23</f>
        <v>0</v>
      </c>
      <c r="FU23">
        <f>(1-'Initial absorption'!$N23)*FR23</f>
        <v>0</v>
      </c>
      <c r="FV23">
        <f>'Initial absorption'!$H23*FU23*$F23</f>
        <v>0</v>
      </c>
      <c r="FW23" s="7"/>
      <c r="FX23">
        <f>(1 - 'Initial absorption'!$T23)*(FN23+FO23)</f>
        <v>0</v>
      </c>
      <c r="FY23">
        <f t="shared" si="26"/>
        <v>0</v>
      </c>
      <c r="FZ23" s="7"/>
      <c r="GJ23" s="7">
        <f t="shared" si="139"/>
        <v>0</v>
      </c>
      <c r="GK23" s="7">
        <f t="shared" si="27"/>
        <v>0</v>
      </c>
      <c r="GL23" s="7">
        <f t="shared" si="28"/>
        <v>0</v>
      </c>
      <c r="GM23" s="7">
        <f t="shared" si="82"/>
        <v>0</v>
      </c>
      <c r="GN23" s="7"/>
      <c r="GO23" s="7">
        <f t="shared" si="83"/>
        <v>0</v>
      </c>
      <c r="GP23" s="7">
        <f t="shared" si="84"/>
        <v>0</v>
      </c>
      <c r="GQ23" s="7">
        <f t="shared" si="29"/>
        <v>0</v>
      </c>
      <c r="GR23" s="7">
        <f t="shared" si="85"/>
        <v>0</v>
      </c>
      <c r="GT23">
        <f t="shared" si="30"/>
        <v>0</v>
      </c>
      <c r="GU23">
        <f t="shared" si="31"/>
        <v>0</v>
      </c>
      <c r="GV23">
        <f t="shared" si="32"/>
        <v>0</v>
      </c>
      <c r="GW23">
        <f t="shared" si="121"/>
        <v>0</v>
      </c>
      <c r="GX23" s="7"/>
      <c r="GY23" s="7">
        <f t="shared" si="122"/>
        <v>0</v>
      </c>
      <c r="GZ23" s="7">
        <f t="shared" si="123"/>
        <v>0</v>
      </c>
      <c r="HA23" s="7">
        <f t="shared" si="33"/>
        <v>0</v>
      </c>
      <c r="HB23" s="7"/>
      <c r="HC23" s="7">
        <f t="shared" si="86"/>
        <v>0</v>
      </c>
      <c r="HD23" s="7">
        <f>'Initial absorption'!$H23*HC23*$F23</f>
        <v>0</v>
      </c>
      <c r="HE23" s="7">
        <f t="shared" si="124"/>
        <v>0</v>
      </c>
      <c r="HF23" s="7">
        <f>'Initial absorption'!$N23*HE23*$J23</f>
        <v>0</v>
      </c>
      <c r="HG23" s="7"/>
      <c r="HH23">
        <f t="shared" si="87"/>
        <v>0</v>
      </c>
      <c r="HI23" s="7">
        <f t="shared" si="125"/>
        <v>0</v>
      </c>
      <c r="HJ23">
        <f t="shared" si="88"/>
        <v>0</v>
      </c>
      <c r="HK23" s="7"/>
      <c r="HL23">
        <f t="shared" si="89"/>
        <v>0</v>
      </c>
      <c r="HM23">
        <f t="shared" si="126"/>
        <v>0</v>
      </c>
      <c r="HN23">
        <f t="shared" si="135"/>
        <v>0</v>
      </c>
      <c r="HO23" s="7"/>
      <c r="HP23">
        <f>(1 - 'Initial absorption'!$N23)*HE23</f>
        <v>0</v>
      </c>
      <c r="HQ23" s="7">
        <f t="shared" si="34"/>
        <v>0</v>
      </c>
      <c r="HR23">
        <f>'Initial absorption'!$T23*(HP23+HQ23)*$N23</f>
        <v>0</v>
      </c>
      <c r="HS23" s="7"/>
      <c r="HT23">
        <f t="shared" si="91"/>
        <v>0</v>
      </c>
      <c r="HU23">
        <f>'Initial absorption'!$N23*HT23*$J23</f>
        <v>0</v>
      </c>
      <c r="HW23">
        <f>(1-'Initial absorption'!$N23)*HT23</f>
        <v>0</v>
      </c>
      <c r="HX23">
        <f>'Initial absorption'!$H23*HW23*$F23</f>
        <v>0</v>
      </c>
      <c r="HY23" s="7"/>
      <c r="HZ23">
        <f>(1 - 'Initial absorption'!$T23)*(HP23+HQ23)</f>
        <v>0</v>
      </c>
      <c r="IA23">
        <f t="shared" si="35"/>
        <v>0</v>
      </c>
      <c r="IB23" s="7"/>
      <c r="IL23" s="7">
        <f t="shared" si="140"/>
        <v>0</v>
      </c>
      <c r="IM23" s="7">
        <f t="shared" si="36"/>
        <v>0</v>
      </c>
      <c r="IN23" s="7">
        <f t="shared" si="37"/>
        <v>0</v>
      </c>
      <c r="IO23" s="7">
        <f t="shared" si="93"/>
        <v>0</v>
      </c>
      <c r="IP23" s="7"/>
      <c r="IQ23" s="7">
        <f t="shared" si="94"/>
        <v>0</v>
      </c>
      <c r="IR23" s="7">
        <f t="shared" si="95"/>
        <v>0</v>
      </c>
      <c r="IS23" s="7">
        <f t="shared" si="38"/>
        <v>0</v>
      </c>
      <c r="IT23" s="7">
        <f t="shared" si="96"/>
        <v>0</v>
      </c>
      <c r="IV23">
        <f t="shared" si="39"/>
        <v>0</v>
      </c>
      <c r="IW23">
        <f t="shared" si="40"/>
        <v>0</v>
      </c>
      <c r="IX23">
        <f t="shared" si="41"/>
        <v>0</v>
      </c>
      <c r="IY23">
        <f t="shared" si="127"/>
        <v>0</v>
      </c>
      <c r="IZ23" s="7"/>
      <c r="JA23" s="7">
        <f t="shared" si="128"/>
        <v>0</v>
      </c>
      <c r="JB23" s="7">
        <f t="shared" si="129"/>
        <v>0</v>
      </c>
      <c r="JC23" s="7">
        <f t="shared" si="42"/>
        <v>0</v>
      </c>
      <c r="JD23" s="7"/>
      <c r="JE23" s="7">
        <f t="shared" si="97"/>
        <v>0</v>
      </c>
      <c r="JF23" s="7">
        <f>'Initial absorption'!$H23*JE23*$F23</f>
        <v>0</v>
      </c>
      <c r="JG23" s="7">
        <f t="shared" si="130"/>
        <v>0</v>
      </c>
      <c r="JH23" s="7">
        <f>'Initial absorption'!$N23*JG23*$J23</f>
        <v>0</v>
      </c>
      <c r="JI23" s="7"/>
      <c r="JJ23">
        <f t="shared" si="98"/>
        <v>0</v>
      </c>
      <c r="JK23" s="7">
        <f t="shared" si="131"/>
        <v>0</v>
      </c>
      <c r="JL23">
        <f t="shared" si="99"/>
        <v>0</v>
      </c>
      <c r="JM23" s="7"/>
      <c r="JN23">
        <f t="shared" si="100"/>
        <v>0</v>
      </c>
      <c r="JO23">
        <f t="shared" si="132"/>
        <v>0</v>
      </c>
      <c r="JP23">
        <f t="shared" si="136"/>
        <v>0</v>
      </c>
      <c r="JQ23" s="7"/>
      <c r="JR23">
        <f>(1 - 'Initial absorption'!$N23)*JG23</f>
        <v>0</v>
      </c>
      <c r="JS23" s="7">
        <f t="shared" si="43"/>
        <v>0</v>
      </c>
      <c r="JT23">
        <f>'Initial absorption'!$T23*(JR23+JS23)*$N23</f>
        <v>0</v>
      </c>
      <c r="JU23" s="7"/>
      <c r="JV23">
        <f t="shared" si="102"/>
        <v>0</v>
      </c>
      <c r="JW23">
        <f>'Initial absorption'!$N23*JV23*$J23</f>
        <v>0</v>
      </c>
      <c r="JY23">
        <f>(1-'Initial absorption'!$N23)*JV23</f>
        <v>0</v>
      </c>
      <c r="JZ23">
        <f>'Initial absorption'!$H23*JY23*$F23</f>
        <v>0</v>
      </c>
      <c r="KA23" s="7"/>
      <c r="KB23">
        <f>(1 - 'Initial absorption'!$T23)*(JR23+JS23)</f>
        <v>0</v>
      </c>
      <c r="KC23">
        <f t="shared" si="44"/>
        <v>0</v>
      </c>
      <c r="KD23" s="7"/>
    </row>
    <row r="24" spans="4:296" x14ac:dyDescent="0.25">
      <c r="D24">
        <v>390</v>
      </c>
      <c r="E24">
        <f>'Input spectra'!B24</f>
        <v>1.20360090708302</v>
      </c>
      <c r="F24">
        <f>'Initial absorption'!J24</f>
        <v>0.98370375159260037</v>
      </c>
      <c r="G24">
        <f>'Input spectra'!C24</f>
        <v>0</v>
      </c>
      <c r="H24">
        <f t="shared" si="45"/>
        <v>0</v>
      </c>
      <c r="I24">
        <f>'Input spectra'!D24</f>
        <v>1.0771247925138301</v>
      </c>
      <c r="J24">
        <f>'Initial absorption'!P24</f>
        <v>0.98540697218516482</v>
      </c>
      <c r="K24">
        <f>'Input spectra'!E24</f>
        <v>0</v>
      </c>
      <c r="L24">
        <f t="shared" si="46"/>
        <v>0</v>
      </c>
      <c r="M24">
        <f>'Input spectra'!F24</f>
        <v>3.5115246352294398E-2</v>
      </c>
      <c r="N24">
        <f>'Initial absorption'!V24</f>
        <v>0.46824404983736373</v>
      </c>
      <c r="O24">
        <f>'Input spectra'!G24</f>
        <v>0</v>
      </c>
      <c r="P24">
        <f t="shared" si="47"/>
        <v>0</v>
      </c>
      <c r="R24">
        <f>'Reaching edge prob after ems 1'!$EZ25</f>
        <v>5.2751581708491167E-2</v>
      </c>
      <c r="S24">
        <f>'Reaching edge prob after ems 2'!$EZ25</f>
        <v>4.856225678183896E-2</v>
      </c>
      <c r="T24">
        <f>'Reaching edge prob after ems 3'!EZ25</f>
        <v>0.67381269979434411</v>
      </c>
      <c r="U24">
        <f>1-EXP(-'Reaching edge prob after ems 1'!FC25*_k_in_ec_correction*($E24*_c1+'Input spectra'!Y24))</f>
        <v>0.48974540608969364</v>
      </c>
      <c r="V24">
        <f>1-EXP(-(_t-'Reaching edge prob after ems 1'!FC25)*_k_in_ec_correction*($E24*_c1+'Input spectra'!Y24))</f>
        <v>0.86810004396088603</v>
      </c>
      <c r="W24">
        <f>1-EXP(-'Reaching edge prob after ems 2'!FC25*_k_in_ec_correction*($I24*_c2+'Input spectra'!Y24))</f>
        <v>0.50086922092312225</v>
      </c>
      <c r="X24">
        <f>1-EXP(-(_t-'Reaching edge prob after ems 2'!FC25)*_k_in_ec_correction*($I24*_c2+'Input spectra'!Y24))</f>
        <v>0.90159179704862191</v>
      </c>
      <c r="Y24">
        <f>1-EXP(-'Reaching edge prob after ems 3'!FC25*_k_in_ec_correction*($M24*_c3+'Input spectra'!Y24))</f>
        <v>3.9762917860768465E-2</v>
      </c>
      <c r="Z24">
        <f>1-EXP(-(_t-'Reaching edge prob after ems 3'!FC25)*_k_in_ec_correction*($M24*_c3+'Input spectra'!Y24))</f>
        <v>4.1250258707745013E-2</v>
      </c>
      <c r="AA24" s="16"/>
      <c r="AB24" s="16"/>
      <c r="AD24" s="7">
        <f t="shared" si="48"/>
        <v>0</v>
      </c>
      <c r="AE24" s="7">
        <f t="shared" si="0"/>
        <v>0</v>
      </c>
      <c r="AF24" s="7">
        <f t="shared" si="1"/>
        <v>0</v>
      </c>
      <c r="AG24" s="7">
        <f t="shared" si="49"/>
        <v>0</v>
      </c>
      <c r="AH24" s="7"/>
      <c r="AI24" s="7">
        <f t="shared" si="50"/>
        <v>0</v>
      </c>
      <c r="AJ24" s="7">
        <f t="shared" si="51"/>
        <v>0</v>
      </c>
      <c r="AK24" s="7">
        <f t="shared" si="2"/>
        <v>0</v>
      </c>
      <c r="AL24" s="7">
        <f t="shared" si="52"/>
        <v>0</v>
      </c>
      <c r="AN24">
        <f t="shared" si="3"/>
        <v>0</v>
      </c>
      <c r="AO24">
        <f t="shared" si="4"/>
        <v>0</v>
      </c>
      <c r="AP24">
        <f t="shared" si="5"/>
        <v>0</v>
      </c>
      <c r="AQ24">
        <f t="shared" si="103"/>
        <v>0</v>
      </c>
      <c r="AR24" s="7"/>
      <c r="AS24" s="7">
        <f t="shared" si="104"/>
        <v>0</v>
      </c>
      <c r="AT24" s="7">
        <f t="shared" si="105"/>
        <v>0</v>
      </c>
      <c r="AU24" s="7">
        <f t="shared" si="6"/>
        <v>0</v>
      </c>
      <c r="AV24" s="7"/>
      <c r="AW24" s="7">
        <f t="shared" si="53"/>
        <v>0</v>
      </c>
      <c r="AX24" s="7">
        <f>'Initial absorption'!$H24*AW24*$F24</f>
        <v>0</v>
      </c>
      <c r="AY24" s="7">
        <f t="shared" si="106"/>
        <v>0</v>
      </c>
      <c r="AZ24" s="7">
        <f>'Initial absorption'!$N24*AY24*$J24</f>
        <v>0</v>
      </c>
      <c r="BA24" s="7"/>
      <c r="BB24">
        <f t="shared" si="54"/>
        <v>0</v>
      </c>
      <c r="BC24" s="7">
        <f t="shared" si="107"/>
        <v>0</v>
      </c>
      <c r="BD24">
        <f t="shared" si="55"/>
        <v>0</v>
      </c>
      <c r="BE24" s="7"/>
      <c r="BF24">
        <f t="shared" si="141"/>
        <v>0</v>
      </c>
      <c r="BG24">
        <f t="shared" si="108"/>
        <v>0</v>
      </c>
      <c r="BH24">
        <f t="shared" si="57"/>
        <v>0</v>
      </c>
      <c r="BI24" s="7"/>
      <c r="BJ24">
        <f>(1 - 'Initial absorption'!$N24)*AY24</f>
        <v>0</v>
      </c>
      <c r="BK24" s="7">
        <f t="shared" si="7"/>
        <v>0</v>
      </c>
      <c r="BL24">
        <f>'Initial absorption'!$T24*(BJ24+BK24)*$N24</f>
        <v>0</v>
      </c>
      <c r="BM24" s="7"/>
      <c r="BN24">
        <f t="shared" si="58"/>
        <v>0</v>
      </c>
      <c r="BO24">
        <f>'Initial absorption'!$N24*BN24*$J24</f>
        <v>0</v>
      </c>
      <c r="BQ24">
        <f>(1-'Initial absorption'!$N24)*BN24</f>
        <v>0</v>
      </c>
      <c r="BR24">
        <f>'Initial absorption'!$H24*BQ24*$F24</f>
        <v>0</v>
      </c>
      <c r="BS24" s="7"/>
      <c r="BT24">
        <f>(1 - 'Initial absorption'!$T24)*(BJ24+BK24)</f>
        <v>0</v>
      </c>
      <c r="BU24">
        <f t="shared" si="8"/>
        <v>0</v>
      </c>
      <c r="BV24" s="7"/>
      <c r="BW24" s="7"/>
      <c r="CF24" s="7">
        <f t="shared" si="137"/>
        <v>0</v>
      </c>
      <c r="CG24" s="7">
        <f t="shared" si="9"/>
        <v>0</v>
      </c>
      <c r="CH24" s="7">
        <f t="shared" si="10"/>
        <v>0</v>
      </c>
      <c r="CI24" s="7">
        <f t="shared" si="60"/>
        <v>0</v>
      </c>
      <c r="CJ24" s="7"/>
      <c r="CK24" s="7">
        <f t="shared" si="61"/>
        <v>0</v>
      </c>
      <c r="CL24" s="7">
        <f t="shared" si="62"/>
        <v>0</v>
      </c>
      <c r="CM24" s="7">
        <f t="shared" si="11"/>
        <v>0</v>
      </c>
      <c r="CN24" s="7">
        <f t="shared" si="63"/>
        <v>0</v>
      </c>
      <c r="CP24">
        <f t="shared" si="12"/>
        <v>0</v>
      </c>
      <c r="CQ24">
        <f t="shared" si="13"/>
        <v>0</v>
      </c>
      <c r="CR24">
        <f t="shared" si="14"/>
        <v>0</v>
      </c>
      <c r="CS24">
        <f t="shared" si="109"/>
        <v>0</v>
      </c>
      <c r="CT24" s="7"/>
      <c r="CU24" s="7">
        <f t="shared" si="110"/>
        <v>0</v>
      </c>
      <c r="CV24" s="7">
        <f t="shared" si="111"/>
        <v>0</v>
      </c>
      <c r="CW24" s="7">
        <f t="shared" si="15"/>
        <v>0</v>
      </c>
      <c r="CX24" s="7"/>
      <c r="CY24" s="7">
        <f t="shared" si="64"/>
        <v>0</v>
      </c>
      <c r="CZ24" s="7">
        <f>'Initial absorption'!$H24*CY24*$F24</f>
        <v>0</v>
      </c>
      <c r="DA24" s="7">
        <f t="shared" si="112"/>
        <v>0</v>
      </c>
      <c r="DB24" s="7">
        <f>'Initial absorption'!$N24*DA24*$J24</f>
        <v>0</v>
      </c>
      <c r="DC24" s="7"/>
      <c r="DD24">
        <f t="shared" si="65"/>
        <v>0</v>
      </c>
      <c r="DE24" s="7">
        <f t="shared" si="113"/>
        <v>0</v>
      </c>
      <c r="DF24">
        <f t="shared" si="66"/>
        <v>0</v>
      </c>
      <c r="DG24" s="7"/>
      <c r="DH24">
        <f t="shared" si="67"/>
        <v>0</v>
      </c>
      <c r="DI24">
        <f t="shared" si="114"/>
        <v>0</v>
      </c>
      <c r="DJ24">
        <f t="shared" si="133"/>
        <v>0</v>
      </c>
      <c r="DK24" s="7"/>
      <c r="DL24">
        <f>(1 - 'Initial absorption'!$N24)*DA24</f>
        <v>0</v>
      </c>
      <c r="DM24" s="7">
        <f t="shared" si="16"/>
        <v>0</v>
      </c>
      <c r="DN24">
        <f>'Initial absorption'!$T24*(DL24+DM24)*$N24</f>
        <v>0</v>
      </c>
      <c r="DO24" s="7"/>
      <c r="DP24">
        <f t="shared" si="69"/>
        <v>0</v>
      </c>
      <c r="DQ24">
        <f>'Initial absorption'!$N24*DP24*$J24</f>
        <v>0</v>
      </c>
      <c r="DS24">
        <f>(1-'Initial absorption'!$N24)*DP24</f>
        <v>0</v>
      </c>
      <c r="DT24">
        <f>'Initial absorption'!$H24*DS24*$F24</f>
        <v>0</v>
      </c>
      <c r="DU24" s="7"/>
      <c r="DV24">
        <f>(1 - 'Initial absorption'!$T24)*(DL24+DM24)</f>
        <v>0</v>
      </c>
      <c r="DW24">
        <f t="shared" si="17"/>
        <v>0</v>
      </c>
      <c r="DX24" s="7"/>
      <c r="DY24" s="7"/>
      <c r="EH24" s="7">
        <f t="shared" si="138"/>
        <v>0</v>
      </c>
      <c r="EI24" s="7">
        <f t="shared" si="18"/>
        <v>0</v>
      </c>
      <c r="EJ24" s="7">
        <f t="shared" si="19"/>
        <v>0</v>
      </c>
      <c r="EK24" s="7">
        <f t="shared" si="71"/>
        <v>0</v>
      </c>
      <c r="EL24" s="7"/>
      <c r="EM24" s="7">
        <f t="shared" si="72"/>
        <v>0</v>
      </c>
      <c r="EN24" s="7">
        <f t="shared" si="73"/>
        <v>0</v>
      </c>
      <c r="EO24" s="7">
        <f t="shared" si="20"/>
        <v>0</v>
      </c>
      <c r="EP24" s="7">
        <f t="shared" si="74"/>
        <v>0</v>
      </c>
      <c r="ER24">
        <f t="shared" si="21"/>
        <v>0</v>
      </c>
      <c r="ES24">
        <f t="shared" si="22"/>
        <v>0</v>
      </c>
      <c r="ET24">
        <f t="shared" si="23"/>
        <v>0</v>
      </c>
      <c r="EU24">
        <f t="shared" si="115"/>
        <v>0</v>
      </c>
      <c r="EV24" s="7"/>
      <c r="EW24" s="7">
        <f t="shared" si="116"/>
        <v>0</v>
      </c>
      <c r="EX24" s="7">
        <f t="shared" si="117"/>
        <v>0</v>
      </c>
      <c r="EY24" s="7">
        <f t="shared" si="24"/>
        <v>0</v>
      </c>
      <c r="EZ24" s="7"/>
      <c r="FA24" s="7">
        <f t="shared" si="75"/>
        <v>0</v>
      </c>
      <c r="FB24" s="7">
        <f>'Initial absorption'!$H24*FA24*$F24</f>
        <v>0</v>
      </c>
      <c r="FC24" s="7">
        <f t="shared" si="118"/>
        <v>0</v>
      </c>
      <c r="FD24" s="7">
        <f>'Initial absorption'!$N24*FC24*$J24</f>
        <v>0</v>
      </c>
      <c r="FE24" s="7"/>
      <c r="FF24">
        <f t="shared" si="76"/>
        <v>0</v>
      </c>
      <c r="FG24" s="7">
        <f t="shared" si="119"/>
        <v>0</v>
      </c>
      <c r="FH24">
        <f t="shared" si="77"/>
        <v>0</v>
      </c>
      <c r="FI24" s="7"/>
      <c r="FJ24">
        <f t="shared" si="78"/>
        <v>0</v>
      </c>
      <c r="FK24">
        <f t="shared" si="120"/>
        <v>0</v>
      </c>
      <c r="FL24">
        <f t="shared" si="134"/>
        <v>0</v>
      </c>
      <c r="FM24" s="7"/>
      <c r="FN24">
        <f>(1 - 'Initial absorption'!$N24)*FC24</f>
        <v>0</v>
      </c>
      <c r="FO24" s="7">
        <f t="shared" si="25"/>
        <v>0</v>
      </c>
      <c r="FP24">
        <f>'Initial absorption'!$T24*(FN24+FO24)*$N24</f>
        <v>0</v>
      </c>
      <c r="FQ24" s="7"/>
      <c r="FR24">
        <f t="shared" si="80"/>
        <v>0</v>
      </c>
      <c r="FS24">
        <f>'Initial absorption'!$N24*FR24*$J24</f>
        <v>0</v>
      </c>
      <c r="FU24">
        <f>(1-'Initial absorption'!$N24)*FR24</f>
        <v>0</v>
      </c>
      <c r="FV24">
        <f>'Initial absorption'!$H24*FU24*$F24</f>
        <v>0</v>
      </c>
      <c r="FW24" s="7"/>
      <c r="FX24">
        <f>(1 - 'Initial absorption'!$T24)*(FN24+FO24)</f>
        <v>0</v>
      </c>
      <c r="FY24">
        <f t="shared" si="26"/>
        <v>0</v>
      </c>
      <c r="FZ24" s="7"/>
      <c r="GA24" s="7"/>
      <c r="GJ24" s="7">
        <f t="shared" si="139"/>
        <v>0</v>
      </c>
      <c r="GK24" s="7">
        <f t="shared" si="27"/>
        <v>0</v>
      </c>
      <c r="GL24" s="7">
        <f t="shared" si="28"/>
        <v>0</v>
      </c>
      <c r="GM24" s="7">
        <f t="shared" si="82"/>
        <v>0</v>
      </c>
      <c r="GN24" s="7"/>
      <c r="GO24" s="7">
        <f t="shared" si="83"/>
        <v>0</v>
      </c>
      <c r="GP24" s="7">
        <f t="shared" si="84"/>
        <v>0</v>
      </c>
      <c r="GQ24" s="7">
        <f t="shared" si="29"/>
        <v>0</v>
      </c>
      <c r="GR24" s="7">
        <f t="shared" si="85"/>
        <v>0</v>
      </c>
      <c r="GT24">
        <f t="shared" si="30"/>
        <v>0</v>
      </c>
      <c r="GU24">
        <f t="shared" si="31"/>
        <v>0</v>
      </c>
      <c r="GV24">
        <f t="shared" si="32"/>
        <v>0</v>
      </c>
      <c r="GW24">
        <f t="shared" si="121"/>
        <v>0</v>
      </c>
      <c r="GX24" s="7"/>
      <c r="GY24" s="7">
        <f t="shared" si="122"/>
        <v>0</v>
      </c>
      <c r="GZ24" s="7">
        <f t="shared" si="123"/>
        <v>0</v>
      </c>
      <c r="HA24" s="7">
        <f t="shared" si="33"/>
        <v>0</v>
      </c>
      <c r="HB24" s="7"/>
      <c r="HC24" s="7">
        <f t="shared" si="86"/>
        <v>0</v>
      </c>
      <c r="HD24" s="7">
        <f>'Initial absorption'!$H24*HC24*$F24</f>
        <v>0</v>
      </c>
      <c r="HE24" s="7">
        <f t="shared" si="124"/>
        <v>0</v>
      </c>
      <c r="HF24" s="7">
        <f>'Initial absorption'!$N24*HE24*$J24</f>
        <v>0</v>
      </c>
      <c r="HG24" s="7"/>
      <c r="HH24">
        <f t="shared" si="87"/>
        <v>0</v>
      </c>
      <c r="HI24" s="7">
        <f t="shared" si="125"/>
        <v>0</v>
      </c>
      <c r="HJ24">
        <f t="shared" si="88"/>
        <v>0</v>
      </c>
      <c r="HK24" s="7"/>
      <c r="HL24">
        <f t="shared" si="89"/>
        <v>0</v>
      </c>
      <c r="HM24">
        <f t="shared" si="126"/>
        <v>0</v>
      </c>
      <c r="HN24">
        <f t="shared" si="135"/>
        <v>0</v>
      </c>
      <c r="HO24" s="7"/>
      <c r="HP24">
        <f>(1 - 'Initial absorption'!$N24)*HE24</f>
        <v>0</v>
      </c>
      <c r="HQ24" s="7">
        <f t="shared" si="34"/>
        <v>0</v>
      </c>
      <c r="HR24">
        <f>'Initial absorption'!$T24*(HP24+HQ24)*$N24</f>
        <v>0</v>
      </c>
      <c r="HS24" s="7"/>
      <c r="HT24">
        <f t="shared" si="91"/>
        <v>0</v>
      </c>
      <c r="HU24">
        <f>'Initial absorption'!$N24*HT24*$J24</f>
        <v>0</v>
      </c>
      <c r="HW24">
        <f>(1-'Initial absorption'!$N24)*HT24</f>
        <v>0</v>
      </c>
      <c r="HX24">
        <f>'Initial absorption'!$H24*HW24*$F24</f>
        <v>0</v>
      </c>
      <c r="HY24" s="7"/>
      <c r="HZ24">
        <f>(1 - 'Initial absorption'!$T24)*(HP24+HQ24)</f>
        <v>0</v>
      </c>
      <c r="IA24">
        <f t="shared" si="35"/>
        <v>0</v>
      </c>
      <c r="IB24" s="7"/>
      <c r="IC24" s="7"/>
      <c r="IL24" s="7">
        <f t="shared" si="140"/>
        <v>0</v>
      </c>
      <c r="IM24" s="7">
        <f t="shared" si="36"/>
        <v>0</v>
      </c>
      <c r="IN24" s="7">
        <f t="shared" si="37"/>
        <v>0</v>
      </c>
      <c r="IO24" s="7">
        <f t="shared" si="93"/>
        <v>0</v>
      </c>
      <c r="IP24" s="7"/>
      <c r="IQ24" s="7">
        <f t="shared" si="94"/>
        <v>0</v>
      </c>
      <c r="IR24" s="7">
        <f t="shared" si="95"/>
        <v>0</v>
      </c>
      <c r="IS24" s="7">
        <f t="shared" si="38"/>
        <v>0</v>
      </c>
      <c r="IT24" s="7">
        <f t="shared" si="96"/>
        <v>0</v>
      </c>
      <c r="IV24">
        <f t="shared" si="39"/>
        <v>0</v>
      </c>
      <c r="IW24">
        <f t="shared" si="40"/>
        <v>0</v>
      </c>
      <c r="IX24">
        <f t="shared" si="41"/>
        <v>0</v>
      </c>
      <c r="IY24">
        <f t="shared" si="127"/>
        <v>0</v>
      </c>
      <c r="IZ24" s="7"/>
      <c r="JA24" s="7">
        <f t="shared" si="128"/>
        <v>0</v>
      </c>
      <c r="JB24" s="7">
        <f t="shared" si="129"/>
        <v>0</v>
      </c>
      <c r="JC24" s="7">
        <f t="shared" si="42"/>
        <v>0</v>
      </c>
      <c r="JD24" s="7"/>
      <c r="JE24" s="7">
        <f t="shared" si="97"/>
        <v>0</v>
      </c>
      <c r="JF24" s="7">
        <f>'Initial absorption'!$H24*JE24*$F24</f>
        <v>0</v>
      </c>
      <c r="JG24" s="7">
        <f t="shared" si="130"/>
        <v>0</v>
      </c>
      <c r="JH24" s="7">
        <f>'Initial absorption'!$N24*JG24*$J24</f>
        <v>0</v>
      </c>
      <c r="JI24" s="7"/>
      <c r="JJ24">
        <f t="shared" si="98"/>
        <v>0</v>
      </c>
      <c r="JK24" s="7">
        <f t="shared" si="131"/>
        <v>0</v>
      </c>
      <c r="JL24">
        <f t="shared" si="99"/>
        <v>0</v>
      </c>
      <c r="JM24" s="7"/>
      <c r="JN24">
        <f t="shared" si="100"/>
        <v>0</v>
      </c>
      <c r="JO24">
        <f t="shared" si="132"/>
        <v>0</v>
      </c>
      <c r="JP24">
        <f t="shared" si="136"/>
        <v>0</v>
      </c>
      <c r="JQ24" s="7"/>
      <c r="JR24">
        <f>(1 - 'Initial absorption'!$N24)*JG24</f>
        <v>0</v>
      </c>
      <c r="JS24" s="7">
        <f t="shared" si="43"/>
        <v>0</v>
      </c>
      <c r="JT24">
        <f>'Initial absorption'!$T24*(JR24+JS24)*$N24</f>
        <v>0</v>
      </c>
      <c r="JU24" s="7"/>
      <c r="JV24">
        <f t="shared" si="102"/>
        <v>0</v>
      </c>
      <c r="JW24">
        <f>'Initial absorption'!$N24*JV24*$J24</f>
        <v>0</v>
      </c>
      <c r="JY24">
        <f>(1-'Initial absorption'!$N24)*JV24</f>
        <v>0</v>
      </c>
      <c r="JZ24">
        <f>'Initial absorption'!$H24*JY24*$F24</f>
        <v>0</v>
      </c>
      <c r="KA24" s="7"/>
      <c r="KB24">
        <f>(1 - 'Initial absorption'!$T24)*(JR24+JS24)</f>
        <v>0</v>
      </c>
      <c r="KC24">
        <f t="shared" si="44"/>
        <v>0</v>
      </c>
      <c r="KD24" s="7"/>
      <c r="KE24" s="7"/>
    </row>
    <row r="25" spans="4:296" x14ac:dyDescent="0.25">
      <c r="D25">
        <v>395</v>
      </c>
      <c r="E25">
        <f>'Input spectra'!B25</f>
        <v>1.1269107171544599</v>
      </c>
      <c r="F25">
        <f>'Initial absorption'!J25</f>
        <v>0.98316219291232676</v>
      </c>
      <c r="G25">
        <f>'Input spectra'!C25</f>
        <v>0</v>
      </c>
      <c r="H25">
        <f t="shared" si="45"/>
        <v>0</v>
      </c>
      <c r="I25">
        <f>'Input spectra'!D25</f>
        <v>1.03272186553267</v>
      </c>
      <c r="J25">
        <f>'Initial absorption'!P25</f>
        <v>0.98526969936601694</v>
      </c>
      <c r="K25">
        <f>'Input spectra'!E25</f>
        <v>0</v>
      </c>
      <c r="L25">
        <f t="shared" si="46"/>
        <v>0</v>
      </c>
      <c r="M25">
        <f>'Input spectra'!F25</f>
        <v>2.9706068936350201E-2</v>
      </c>
      <c r="N25">
        <f>'Initial absorption'!V25</f>
        <v>0.43490069010261845</v>
      </c>
      <c r="O25">
        <f>'Input spectra'!G25</f>
        <v>0</v>
      </c>
      <c r="P25">
        <f t="shared" si="47"/>
        <v>0</v>
      </c>
      <c r="R25">
        <f>'Reaching edge prob after ems 1'!$EZ26</f>
        <v>5.5458486936300504E-2</v>
      </c>
      <c r="S25">
        <f>'Reaching edge prob after ems 2'!$EZ26</f>
        <v>5.0099435544087453E-2</v>
      </c>
      <c r="T25">
        <f>'Reaching edge prob after ems 3'!EZ26</f>
        <v>0.69551568591661672</v>
      </c>
      <c r="U25">
        <f>1-EXP(-'Reaching edge prob after ems 1'!FC26*_k_in_ec_correction*($E25*_c1+'Input spectra'!Y25))</f>
        <v>0.48224374478617171</v>
      </c>
      <c r="V25">
        <f>1-EXP(-(_t-'Reaching edge prob after ems 1'!FC26)*_k_in_ec_correction*($E25*_c1+'Input spectra'!Y25))</f>
        <v>0.84583831538174947</v>
      </c>
      <c r="W25">
        <f>1-EXP(-'Reaching edge prob after ems 2'!FC26*_k_in_ec_correction*($I25*_c2+'Input spectra'!Y25))</f>
        <v>0.4968731180983551</v>
      </c>
      <c r="X25">
        <f>1-EXP(-(_t-'Reaching edge prob after ems 2'!FC26)*_k_in_ec_correction*($I25*_c2+'Input spectra'!Y25))</f>
        <v>0.88950443963751369</v>
      </c>
      <c r="Y25">
        <f>1-EXP(-'Reaching edge prob after ems 3'!FC26*_k_in_ec_correction*($M25*_c3+'Input spectra'!Y25))</f>
        <v>3.6342592022967302E-2</v>
      </c>
      <c r="Z25">
        <f>1-EXP(-(_t-'Reaching edge prob after ems 3'!FC26)*_k_in_ec_correction*($M25*_c3+'Input spectra'!Y25))</f>
        <v>3.7581082404883004E-2</v>
      </c>
      <c r="AA25" s="16"/>
      <c r="AB25" s="16"/>
      <c r="AD25" s="7">
        <f t="shared" si="48"/>
        <v>0</v>
      </c>
      <c r="AE25" s="7">
        <f t="shared" si="0"/>
        <v>0</v>
      </c>
      <c r="AF25" s="7">
        <f t="shared" si="1"/>
        <v>0</v>
      </c>
      <c r="AG25" s="7">
        <f t="shared" si="49"/>
        <v>0</v>
      </c>
      <c r="AH25" s="7"/>
      <c r="AI25" s="7">
        <f t="shared" si="50"/>
        <v>0</v>
      </c>
      <c r="AJ25" s="7">
        <f t="shared" si="51"/>
        <v>0</v>
      </c>
      <c r="AK25" s="7">
        <f t="shared" si="2"/>
        <v>0</v>
      </c>
      <c r="AL25" s="7">
        <f t="shared" si="52"/>
        <v>0</v>
      </c>
      <c r="AN25">
        <f t="shared" si="3"/>
        <v>0</v>
      </c>
      <c r="AO25">
        <f t="shared" si="4"/>
        <v>0</v>
      </c>
      <c r="AP25">
        <f t="shared" si="5"/>
        <v>0</v>
      </c>
      <c r="AQ25">
        <f t="shared" si="103"/>
        <v>0</v>
      </c>
      <c r="AR25" s="7"/>
      <c r="AS25" s="7">
        <f t="shared" si="104"/>
        <v>0</v>
      </c>
      <c r="AT25" s="7">
        <f t="shared" si="105"/>
        <v>0</v>
      </c>
      <c r="AU25" s="7">
        <f t="shared" si="6"/>
        <v>0</v>
      </c>
      <c r="AV25" s="7"/>
      <c r="AW25" s="7">
        <f t="shared" si="53"/>
        <v>0</v>
      </c>
      <c r="AX25" s="7">
        <f>'Initial absorption'!$H25*AW25*$F25</f>
        <v>0</v>
      </c>
      <c r="AY25" s="7">
        <f t="shared" si="106"/>
        <v>0</v>
      </c>
      <c r="AZ25" s="7">
        <f>'Initial absorption'!$N25*AY25*$J25</f>
        <v>0</v>
      </c>
      <c r="BA25" s="7"/>
      <c r="BB25">
        <f t="shared" si="54"/>
        <v>0</v>
      </c>
      <c r="BC25" s="7">
        <f t="shared" si="107"/>
        <v>0</v>
      </c>
      <c r="BD25">
        <f t="shared" si="55"/>
        <v>0</v>
      </c>
      <c r="BE25" s="7"/>
      <c r="BF25">
        <f t="shared" si="141"/>
        <v>0</v>
      </c>
      <c r="BG25">
        <f t="shared" si="108"/>
        <v>0</v>
      </c>
      <c r="BH25">
        <f t="shared" si="57"/>
        <v>0</v>
      </c>
      <c r="BI25" s="7"/>
      <c r="BJ25">
        <f>(1 - 'Initial absorption'!$N25)*AY25</f>
        <v>0</v>
      </c>
      <c r="BK25" s="7">
        <f t="shared" si="7"/>
        <v>0</v>
      </c>
      <c r="BL25">
        <f>'Initial absorption'!$T25*(BJ25+BK25)*$N25</f>
        <v>0</v>
      </c>
      <c r="BM25" s="7"/>
      <c r="BN25">
        <f t="shared" si="58"/>
        <v>0</v>
      </c>
      <c r="BO25">
        <f>'Initial absorption'!$N25*BN25*$J25</f>
        <v>0</v>
      </c>
      <c r="BQ25">
        <f>(1-'Initial absorption'!$N25)*BN25</f>
        <v>0</v>
      </c>
      <c r="BR25">
        <f>'Initial absorption'!$H25*BQ25*$F25</f>
        <v>0</v>
      </c>
      <c r="BS25" s="7"/>
      <c r="BT25">
        <f>(1 - 'Initial absorption'!$T25)*(BJ25+BK25)</f>
        <v>0</v>
      </c>
      <c r="BU25">
        <f t="shared" si="8"/>
        <v>0</v>
      </c>
      <c r="BV25" s="7"/>
      <c r="BW25" s="7"/>
      <c r="CF25" s="7">
        <f t="shared" si="137"/>
        <v>0</v>
      </c>
      <c r="CG25" s="7">
        <f t="shared" si="9"/>
        <v>0</v>
      </c>
      <c r="CH25" s="7">
        <f t="shared" si="10"/>
        <v>0</v>
      </c>
      <c r="CI25" s="7">
        <f t="shared" si="60"/>
        <v>0</v>
      </c>
      <c r="CJ25" s="7"/>
      <c r="CK25" s="7">
        <f t="shared" si="61"/>
        <v>0</v>
      </c>
      <c r="CL25" s="7">
        <f t="shared" si="62"/>
        <v>0</v>
      </c>
      <c r="CM25" s="7">
        <f t="shared" si="11"/>
        <v>0</v>
      </c>
      <c r="CN25" s="7">
        <f t="shared" si="63"/>
        <v>0</v>
      </c>
      <c r="CP25">
        <f t="shared" si="12"/>
        <v>0</v>
      </c>
      <c r="CQ25">
        <f t="shared" si="13"/>
        <v>0</v>
      </c>
      <c r="CR25">
        <f t="shared" si="14"/>
        <v>0</v>
      </c>
      <c r="CS25">
        <f t="shared" si="109"/>
        <v>0</v>
      </c>
      <c r="CT25" s="7"/>
      <c r="CU25" s="7">
        <f t="shared" si="110"/>
        <v>0</v>
      </c>
      <c r="CV25" s="7">
        <f t="shared" si="111"/>
        <v>0</v>
      </c>
      <c r="CW25" s="7">
        <f t="shared" si="15"/>
        <v>0</v>
      </c>
      <c r="CX25" s="7"/>
      <c r="CY25" s="7">
        <f t="shared" si="64"/>
        <v>0</v>
      </c>
      <c r="CZ25" s="7">
        <f>'Initial absorption'!$H25*CY25*$F25</f>
        <v>0</v>
      </c>
      <c r="DA25" s="7">
        <f t="shared" si="112"/>
        <v>0</v>
      </c>
      <c r="DB25" s="7">
        <f>'Initial absorption'!$N25*DA25*$J25</f>
        <v>0</v>
      </c>
      <c r="DC25" s="7"/>
      <c r="DD25">
        <f t="shared" si="65"/>
        <v>0</v>
      </c>
      <c r="DE25" s="7">
        <f t="shared" si="113"/>
        <v>0</v>
      </c>
      <c r="DF25">
        <f t="shared" si="66"/>
        <v>0</v>
      </c>
      <c r="DG25" s="7"/>
      <c r="DH25">
        <f t="shared" si="67"/>
        <v>0</v>
      </c>
      <c r="DI25">
        <f t="shared" si="114"/>
        <v>0</v>
      </c>
      <c r="DJ25">
        <f t="shared" si="133"/>
        <v>0</v>
      </c>
      <c r="DK25" s="7"/>
      <c r="DL25">
        <f>(1 - 'Initial absorption'!$N25)*DA25</f>
        <v>0</v>
      </c>
      <c r="DM25" s="7">
        <f t="shared" si="16"/>
        <v>0</v>
      </c>
      <c r="DN25">
        <f>'Initial absorption'!$T25*(DL25+DM25)*$N25</f>
        <v>0</v>
      </c>
      <c r="DO25" s="7"/>
      <c r="DP25">
        <f t="shared" si="69"/>
        <v>0</v>
      </c>
      <c r="DQ25">
        <f>'Initial absorption'!$N25*DP25*$J25</f>
        <v>0</v>
      </c>
      <c r="DS25">
        <f>(1-'Initial absorption'!$N25)*DP25</f>
        <v>0</v>
      </c>
      <c r="DT25">
        <f>'Initial absorption'!$H25*DS25*$F25</f>
        <v>0</v>
      </c>
      <c r="DU25" s="7"/>
      <c r="DV25">
        <f>(1 - 'Initial absorption'!$T25)*(DL25+DM25)</f>
        <v>0</v>
      </c>
      <c r="DW25">
        <f t="shared" si="17"/>
        <v>0</v>
      </c>
      <c r="DX25" s="7"/>
      <c r="DY25" s="7"/>
      <c r="EH25" s="7">
        <f t="shared" si="138"/>
        <v>0</v>
      </c>
      <c r="EI25" s="7">
        <f t="shared" si="18"/>
        <v>0</v>
      </c>
      <c r="EJ25" s="7">
        <f t="shared" si="19"/>
        <v>0</v>
      </c>
      <c r="EK25" s="7">
        <f t="shared" si="71"/>
        <v>0</v>
      </c>
      <c r="EL25" s="7"/>
      <c r="EM25" s="7">
        <f t="shared" si="72"/>
        <v>0</v>
      </c>
      <c r="EN25" s="7">
        <f t="shared" si="73"/>
        <v>0</v>
      </c>
      <c r="EO25" s="7">
        <f t="shared" si="20"/>
        <v>0</v>
      </c>
      <c r="EP25" s="7">
        <f t="shared" si="74"/>
        <v>0</v>
      </c>
      <c r="ER25">
        <f t="shared" si="21"/>
        <v>0</v>
      </c>
      <c r="ES25">
        <f t="shared" si="22"/>
        <v>0</v>
      </c>
      <c r="ET25">
        <f t="shared" si="23"/>
        <v>0</v>
      </c>
      <c r="EU25">
        <f t="shared" si="115"/>
        <v>0</v>
      </c>
      <c r="EV25" s="7"/>
      <c r="EW25" s="7">
        <f t="shared" si="116"/>
        <v>0</v>
      </c>
      <c r="EX25" s="7">
        <f t="shared" si="117"/>
        <v>0</v>
      </c>
      <c r="EY25" s="7">
        <f t="shared" si="24"/>
        <v>0</v>
      </c>
      <c r="EZ25" s="7"/>
      <c r="FA25" s="7">
        <f t="shared" si="75"/>
        <v>0</v>
      </c>
      <c r="FB25" s="7">
        <f>'Initial absorption'!$H25*FA25*$F25</f>
        <v>0</v>
      </c>
      <c r="FC25" s="7">
        <f t="shared" si="118"/>
        <v>0</v>
      </c>
      <c r="FD25" s="7">
        <f>'Initial absorption'!$N25*FC25*$J25</f>
        <v>0</v>
      </c>
      <c r="FE25" s="7"/>
      <c r="FF25">
        <f t="shared" si="76"/>
        <v>0</v>
      </c>
      <c r="FG25" s="7">
        <f t="shared" si="119"/>
        <v>0</v>
      </c>
      <c r="FH25">
        <f t="shared" si="77"/>
        <v>0</v>
      </c>
      <c r="FI25" s="7"/>
      <c r="FJ25">
        <f t="shared" si="78"/>
        <v>0</v>
      </c>
      <c r="FK25">
        <f t="shared" si="120"/>
        <v>0</v>
      </c>
      <c r="FL25">
        <f t="shared" si="134"/>
        <v>0</v>
      </c>
      <c r="FM25" s="7"/>
      <c r="FN25">
        <f>(1 - 'Initial absorption'!$N25)*FC25</f>
        <v>0</v>
      </c>
      <c r="FO25" s="7">
        <f t="shared" si="25"/>
        <v>0</v>
      </c>
      <c r="FP25">
        <f>'Initial absorption'!$T25*(FN25+FO25)*$N25</f>
        <v>0</v>
      </c>
      <c r="FQ25" s="7"/>
      <c r="FR25">
        <f t="shared" si="80"/>
        <v>0</v>
      </c>
      <c r="FS25">
        <f>'Initial absorption'!$N25*FR25*$J25</f>
        <v>0</v>
      </c>
      <c r="FU25">
        <f>(1-'Initial absorption'!$N25)*FR25</f>
        <v>0</v>
      </c>
      <c r="FV25">
        <f>'Initial absorption'!$H25*FU25*$F25</f>
        <v>0</v>
      </c>
      <c r="FW25" s="7"/>
      <c r="FX25">
        <f>(1 - 'Initial absorption'!$T25)*(FN25+FO25)</f>
        <v>0</v>
      </c>
      <c r="FY25">
        <f t="shared" si="26"/>
        <v>0</v>
      </c>
      <c r="FZ25" s="7"/>
      <c r="GA25" s="7"/>
      <c r="GJ25" s="7">
        <f t="shared" si="139"/>
        <v>0</v>
      </c>
      <c r="GK25" s="7">
        <f t="shared" si="27"/>
        <v>0</v>
      </c>
      <c r="GL25" s="7">
        <f t="shared" si="28"/>
        <v>0</v>
      </c>
      <c r="GM25" s="7">
        <f t="shared" si="82"/>
        <v>0</v>
      </c>
      <c r="GN25" s="7"/>
      <c r="GO25" s="7">
        <f t="shared" si="83"/>
        <v>0</v>
      </c>
      <c r="GP25" s="7">
        <f t="shared" si="84"/>
        <v>0</v>
      </c>
      <c r="GQ25" s="7">
        <f t="shared" si="29"/>
        <v>0</v>
      </c>
      <c r="GR25" s="7">
        <f t="shared" si="85"/>
        <v>0</v>
      </c>
      <c r="GT25">
        <f t="shared" si="30"/>
        <v>0</v>
      </c>
      <c r="GU25">
        <f t="shared" si="31"/>
        <v>0</v>
      </c>
      <c r="GV25">
        <f t="shared" si="32"/>
        <v>0</v>
      </c>
      <c r="GW25">
        <f t="shared" si="121"/>
        <v>0</v>
      </c>
      <c r="GX25" s="7"/>
      <c r="GY25" s="7">
        <f t="shared" si="122"/>
        <v>0</v>
      </c>
      <c r="GZ25" s="7">
        <f t="shared" si="123"/>
        <v>0</v>
      </c>
      <c r="HA25" s="7">
        <f t="shared" si="33"/>
        <v>0</v>
      </c>
      <c r="HB25" s="7"/>
      <c r="HC25" s="7">
        <f t="shared" si="86"/>
        <v>0</v>
      </c>
      <c r="HD25" s="7">
        <f>'Initial absorption'!$H25*HC25*$F25</f>
        <v>0</v>
      </c>
      <c r="HE25" s="7">
        <f t="shared" si="124"/>
        <v>0</v>
      </c>
      <c r="HF25" s="7">
        <f>'Initial absorption'!$N25*HE25*$J25</f>
        <v>0</v>
      </c>
      <c r="HG25" s="7"/>
      <c r="HH25">
        <f t="shared" si="87"/>
        <v>0</v>
      </c>
      <c r="HI25" s="7">
        <f t="shared" si="125"/>
        <v>0</v>
      </c>
      <c r="HJ25">
        <f t="shared" si="88"/>
        <v>0</v>
      </c>
      <c r="HK25" s="7"/>
      <c r="HL25">
        <f t="shared" si="89"/>
        <v>0</v>
      </c>
      <c r="HM25">
        <f t="shared" si="126"/>
        <v>0</v>
      </c>
      <c r="HN25">
        <f t="shared" si="135"/>
        <v>0</v>
      </c>
      <c r="HO25" s="7"/>
      <c r="HP25">
        <f>(1 - 'Initial absorption'!$N25)*HE25</f>
        <v>0</v>
      </c>
      <c r="HQ25" s="7">
        <f t="shared" si="34"/>
        <v>0</v>
      </c>
      <c r="HR25">
        <f>'Initial absorption'!$T25*(HP25+HQ25)*$N25</f>
        <v>0</v>
      </c>
      <c r="HS25" s="7"/>
      <c r="HT25">
        <f t="shared" si="91"/>
        <v>0</v>
      </c>
      <c r="HU25">
        <f>'Initial absorption'!$N25*HT25*$J25</f>
        <v>0</v>
      </c>
      <c r="HW25">
        <f>(1-'Initial absorption'!$N25)*HT25</f>
        <v>0</v>
      </c>
      <c r="HX25">
        <f>'Initial absorption'!$H25*HW25*$F25</f>
        <v>0</v>
      </c>
      <c r="HY25" s="7"/>
      <c r="HZ25">
        <f>(1 - 'Initial absorption'!$T25)*(HP25+HQ25)</f>
        <v>0</v>
      </c>
      <c r="IA25">
        <f t="shared" si="35"/>
        <v>0</v>
      </c>
      <c r="IB25" s="7"/>
      <c r="IC25" s="7"/>
      <c r="IL25" s="7">
        <f t="shared" si="140"/>
        <v>0</v>
      </c>
      <c r="IM25" s="7">
        <f t="shared" si="36"/>
        <v>0</v>
      </c>
      <c r="IN25" s="7">
        <f t="shared" si="37"/>
        <v>0</v>
      </c>
      <c r="IO25" s="7">
        <f t="shared" si="93"/>
        <v>0</v>
      </c>
      <c r="IP25" s="7"/>
      <c r="IQ25" s="7">
        <f t="shared" si="94"/>
        <v>0</v>
      </c>
      <c r="IR25" s="7">
        <f t="shared" si="95"/>
        <v>0</v>
      </c>
      <c r="IS25" s="7">
        <f t="shared" si="38"/>
        <v>0</v>
      </c>
      <c r="IT25" s="7">
        <f t="shared" si="96"/>
        <v>0</v>
      </c>
      <c r="IV25">
        <f t="shared" si="39"/>
        <v>0</v>
      </c>
      <c r="IW25">
        <f t="shared" si="40"/>
        <v>0</v>
      </c>
      <c r="IX25">
        <f t="shared" si="41"/>
        <v>0</v>
      </c>
      <c r="IY25">
        <f t="shared" si="127"/>
        <v>0</v>
      </c>
      <c r="IZ25" s="7"/>
      <c r="JA25" s="7">
        <f t="shared" si="128"/>
        <v>0</v>
      </c>
      <c r="JB25" s="7">
        <f t="shared" si="129"/>
        <v>0</v>
      </c>
      <c r="JC25" s="7">
        <f t="shared" si="42"/>
        <v>0</v>
      </c>
      <c r="JD25" s="7"/>
      <c r="JE25" s="7">
        <f t="shared" si="97"/>
        <v>0</v>
      </c>
      <c r="JF25" s="7">
        <f>'Initial absorption'!$H25*JE25*$F25</f>
        <v>0</v>
      </c>
      <c r="JG25" s="7">
        <f t="shared" si="130"/>
        <v>0</v>
      </c>
      <c r="JH25" s="7">
        <f>'Initial absorption'!$N25*JG25*$J25</f>
        <v>0</v>
      </c>
      <c r="JI25" s="7"/>
      <c r="JJ25">
        <f t="shared" si="98"/>
        <v>0</v>
      </c>
      <c r="JK25" s="7">
        <f t="shared" si="131"/>
        <v>0</v>
      </c>
      <c r="JL25">
        <f t="shared" si="99"/>
        <v>0</v>
      </c>
      <c r="JM25" s="7"/>
      <c r="JN25">
        <f t="shared" si="100"/>
        <v>0</v>
      </c>
      <c r="JO25">
        <f t="shared" si="132"/>
        <v>0</v>
      </c>
      <c r="JP25">
        <f t="shared" si="136"/>
        <v>0</v>
      </c>
      <c r="JQ25" s="7"/>
      <c r="JR25">
        <f>(1 - 'Initial absorption'!$N25)*JG25</f>
        <v>0</v>
      </c>
      <c r="JS25" s="7">
        <f t="shared" si="43"/>
        <v>0</v>
      </c>
      <c r="JT25">
        <f>'Initial absorption'!$T25*(JR25+JS25)*$N25</f>
        <v>0</v>
      </c>
      <c r="JU25" s="7"/>
      <c r="JV25">
        <f t="shared" si="102"/>
        <v>0</v>
      </c>
      <c r="JW25">
        <f>'Initial absorption'!$N25*JV25*$J25</f>
        <v>0</v>
      </c>
      <c r="JY25">
        <f>(1-'Initial absorption'!$N25)*JV25</f>
        <v>0</v>
      </c>
      <c r="JZ25">
        <f>'Initial absorption'!$H25*JY25*$F25</f>
        <v>0</v>
      </c>
      <c r="KA25" s="7"/>
      <c r="KB25">
        <f>(1 - 'Initial absorption'!$T25)*(JR25+JS25)</f>
        <v>0</v>
      </c>
      <c r="KC25">
        <f t="shared" si="44"/>
        <v>0</v>
      </c>
      <c r="KD25" s="7"/>
      <c r="KE25" s="7"/>
    </row>
    <row r="26" spans="4:296" x14ac:dyDescent="0.25">
      <c r="D26">
        <v>400</v>
      </c>
      <c r="E26">
        <f>'Input spectra'!B26</f>
        <v>1.04171843961628</v>
      </c>
      <c r="F26">
        <f>'Initial absorption'!J26</f>
        <v>0.98240229906054455</v>
      </c>
      <c r="G26">
        <f>'Input spectra'!C26</f>
        <v>0</v>
      </c>
      <c r="H26">
        <f t="shared" si="45"/>
        <v>0</v>
      </c>
      <c r="I26">
        <f>'Input spectra'!D26</f>
        <v>0.99938853219933799</v>
      </c>
      <c r="J26">
        <f>'Initial absorption'!P26</f>
        <v>0.9852825245583956</v>
      </c>
      <c r="K26">
        <f>'Input spectra'!E26</f>
        <v>0</v>
      </c>
      <c r="L26">
        <f t="shared" si="46"/>
        <v>0</v>
      </c>
      <c r="M26">
        <f>'Input spectra'!F26</f>
        <v>2.4296891520406101E-2</v>
      </c>
      <c r="N26">
        <f>'Initial absorption'!V26</f>
        <v>0.39431902802681712</v>
      </c>
      <c r="O26">
        <f>'Input spectra'!G26</f>
        <v>0</v>
      </c>
      <c r="P26">
        <f t="shared" si="47"/>
        <v>0</v>
      </c>
      <c r="R26">
        <f>'Reaching edge prob after ems 1'!$EZ27</f>
        <v>5.8925864771803803E-2</v>
      </c>
      <c r="S26">
        <f>'Reaching edge prob after ems 2'!$EZ27</f>
        <v>5.134854187424958E-2</v>
      </c>
      <c r="T26">
        <f>'Reaching edge prob after ems 3'!EZ27</f>
        <v>0.71837486385981009</v>
      </c>
      <c r="U26">
        <f>1-EXP(-'Reaching edge prob after ems 1'!FC27*_k_in_ec_correction*($E26*_c1+'Input spectra'!Y26))</f>
        <v>0.47242410077769381</v>
      </c>
      <c r="V26">
        <f>1-EXP(-(_t-'Reaching edge prob after ems 1'!FC27)*_k_in_ec_correction*($E26*_c1+'Input spectra'!Y26))</f>
        <v>0.81717700858849618</v>
      </c>
      <c r="W26">
        <f>1-EXP(-'Reaching edge prob after ems 2'!FC27*_k_in_ec_correction*($I26*_c2+'Input spectra'!Y26))</f>
        <v>0.49354885592111664</v>
      </c>
      <c r="X26">
        <f>1-EXP(-(_t-'Reaching edge prob after ems 2'!FC27)*_k_in_ec_correction*($I26*_c2+'Input spectra'!Y26))</f>
        <v>0.87949426316224433</v>
      </c>
      <c r="Y26">
        <f>1-EXP(-'Reaching edge prob after ems 3'!FC27*_k_in_ec_correction*($M26*_c3+'Input spectra'!Y26))</f>
        <v>3.2898171075595672E-2</v>
      </c>
      <c r="Z26">
        <f>1-EXP(-(_t-'Reaching edge prob after ems 3'!FC27)*_k_in_ec_correction*($M26*_c3+'Input spectra'!Y26))</f>
        <v>3.3909763740358811E-2</v>
      </c>
      <c r="AA26" s="16"/>
      <c r="AB26" s="16"/>
      <c r="AD26" s="7">
        <f t="shared" si="48"/>
        <v>0</v>
      </c>
      <c r="AE26" s="7">
        <f t="shared" si="0"/>
        <v>0</v>
      </c>
      <c r="AF26" s="7">
        <f t="shared" si="1"/>
        <v>0</v>
      </c>
      <c r="AG26" s="7">
        <f t="shared" si="49"/>
        <v>0</v>
      </c>
      <c r="AH26" s="7"/>
      <c r="AI26" s="7">
        <f t="shared" si="50"/>
        <v>0</v>
      </c>
      <c r="AJ26" s="7">
        <f t="shared" si="51"/>
        <v>0</v>
      </c>
      <c r="AK26" s="7">
        <f t="shared" si="2"/>
        <v>0</v>
      </c>
      <c r="AL26" s="7">
        <f t="shared" si="52"/>
        <v>0</v>
      </c>
      <c r="AN26">
        <f t="shared" si="3"/>
        <v>0</v>
      </c>
      <c r="AO26">
        <f t="shared" si="4"/>
        <v>0</v>
      </c>
      <c r="AP26">
        <f t="shared" si="5"/>
        <v>0</v>
      </c>
      <c r="AQ26">
        <f t="shared" si="103"/>
        <v>0</v>
      </c>
      <c r="AR26" s="7"/>
      <c r="AS26" s="7">
        <f t="shared" si="104"/>
        <v>0</v>
      </c>
      <c r="AT26" s="7">
        <f t="shared" si="105"/>
        <v>0</v>
      </c>
      <c r="AU26" s="7">
        <f t="shared" si="6"/>
        <v>0</v>
      </c>
      <c r="AV26" s="7"/>
      <c r="AW26" s="7">
        <f t="shared" si="53"/>
        <v>0</v>
      </c>
      <c r="AX26" s="7">
        <f>'Initial absorption'!$H26*AW26*$F26</f>
        <v>0</v>
      </c>
      <c r="AY26" s="7">
        <f t="shared" si="106"/>
        <v>0</v>
      </c>
      <c r="AZ26" s="7">
        <f>'Initial absorption'!$N26*AY26*$J26</f>
        <v>0</v>
      </c>
      <c r="BA26" s="7"/>
      <c r="BB26">
        <f t="shared" si="54"/>
        <v>0</v>
      </c>
      <c r="BC26" s="7">
        <f t="shared" si="107"/>
        <v>0</v>
      </c>
      <c r="BD26">
        <f t="shared" si="55"/>
        <v>0</v>
      </c>
      <c r="BE26" s="7"/>
      <c r="BF26">
        <f t="shared" si="141"/>
        <v>0</v>
      </c>
      <c r="BG26">
        <f t="shared" si="108"/>
        <v>0</v>
      </c>
      <c r="BH26">
        <f t="shared" si="57"/>
        <v>0</v>
      </c>
      <c r="BI26" s="7"/>
      <c r="BJ26">
        <f>(1 - 'Initial absorption'!$N26)*AY26</f>
        <v>0</v>
      </c>
      <c r="BK26" s="7">
        <f t="shared" si="7"/>
        <v>0</v>
      </c>
      <c r="BL26">
        <f>'Initial absorption'!$T26*(BJ26+BK26)*$N26</f>
        <v>0</v>
      </c>
      <c r="BM26" s="7"/>
      <c r="BN26">
        <f t="shared" si="58"/>
        <v>0</v>
      </c>
      <c r="BO26">
        <f>'Initial absorption'!$N26*BN26*$J26</f>
        <v>0</v>
      </c>
      <c r="BQ26">
        <f>(1-'Initial absorption'!$N26)*BN26</f>
        <v>0</v>
      </c>
      <c r="BR26">
        <f>'Initial absorption'!$H26*BQ26*$F26</f>
        <v>0</v>
      </c>
      <c r="BS26" s="7"/>
      <c r="BT26">
        <f>(1 - 'Initial absorption'!$T26)*(BJ26+BK26)</f>
        <v>0</v>
      </c>
      <c r="BU26">
        <f t="shared" si="8"/>
        <v>0</v>
      </c>
      <c r="BV26" s="7"/>
      <c r="CF26" s="7">
        <f t="shared" si="137"/>
        <v>0</v>
      </c>
      <c r="CG26" s="7">
        <f t="shared" si="9"/>
        <v>0</v>
      </c>
      <c r="CH26" s="7">
        <f t="shared" si="10"/>
        <v>0</v>
      </c>
      <c r="CI26" s="7">
        <f t="shared" si="60"/>
        <v>0</v>
      </c>
      <c r="CJ26" s="7"/>
      <c r="CK26" s="7">
        <f t="shared" si="61"/>
        <v>0</v>
      </c>
      <c r="CL26" s="7">
        <f t="shared" si="62"/>
        <v>0</v>
      </c>
      <c r="CM26" s="7">
        <f t="shared" si="11"/>
        <v>0</v>
      </c>
      <c r="CN26" s="7">
        <f t="shared" si="63"/>
        <v>0</v>
      </c>
      <c r="CP26">
        <f t="shared" si="12"/>
        <v>0</v>
      </c>
      <c r="CQ26">
        <f t="shared" si="13"/>
        <v>0</v>
      </c>
      <c r="CR26">
        <f t="shared" si="14"/>
        <v>0</v>
      </c>
      <c r="CS26">
        <f t="shared" si="109"/>
        <v>0</v>
      </c>
      <c r="CT26" s="7"/>
      <c r="CU26" s="7">
        <f t="shared" si="110"/>
        <v>0</v>
      </c>
      <c r="CV26" s="7">
        <f t="shared" si="111"/>
        <v>0</v>
      </c>
      <c r="CW26" s="7">
        <f t="shared" si="15"/>
        <v>0</v>
      </c>
      <c r="CX26" s="7"/>
      <c r="CY26" s="7">
        <f t="shared" si="64"/>
        <v>0</v>
      </c>
      <c r="CZ26" s="7">
        <f>'Initial absorption'!$H26*CY26*$F26</f>
        <v>0</v>
      </c>
      <c r="DA26" s="7">
        <f t="shared" si="112"/>
        <v>0</v>
      </c>
      <c r="DB26" s="7">
        <f>'Initial absorption'!$N26*DA26*$J26</f>
        <v>0</v>
      </c>
      <c r="DC26" s="7"/>
      <c r="DD26">
        <f t="shared" si="65"/>
        <v>0</v>
      </c>
      <c r="DE26" s="7">
        <f t="shared" si="113"/>
        <v>0</v>
      </c>
      <c r="DF26">
        <f t="shared" si="66"/>
        <v>0</v>
      </c>
      <c r="DG26" s="7"/>
      <c r="DH26">
        <f t="shared" si="67"/>
        <v>0</v>
      </c>
      <c r="DI26">
        <f t="shared" si="114"/>
        <v>0</v>
      </c>
      <c r="DJ26">
        <f t="shared" si="133"/>
        <v>0</v>
      </c>
      <c r="DK26" s="7"/>
      <c r="DL26">
        <f>(1 - 'Initial absorption'!$N26)*DA26</f>
        <v>0</v>
      </c>
      <c r="DM26" s="7">
        <f t="shared" si="16"/>
        <v>0</v>
      </c>
      <c r="DN26">
        <f>'Initial absorption'!$T26*(DL26+DM26)*$N26</f>
        <v>0</v>
      </c>
      <c r="DO26" s="7"/>
      <c r="DP26">
        <f t="shared" si="69"/>
        <v>0</v>
      </c>
      <c r="DQ26">
        <f>'Initial absorption'!$N26*DP26*$J26</f>
        <v>0</v>
      </c>
      <c r="DS26">
        <f>(1-'Initial absorption'!$N26)*DP26</f>
        <v>0</v>
      </c>
      <c r="DT26">
        <f>'Initial absorption'!$H26*DS26*$F26</f>
        <v>0</v>
      </c>
      <c r="DU26" s="7"/>
      <c r="DV26">
        <f>(1 - 'Initial absorption'!$T26)*(DL26+DM26)</f>
        <v>0</v>
      </c>
      <c r="DW26">
        <f t="shared" si="17"/>
        <v>0</v>
      </c>
      <c r="DX26" s="7"/>
      <c r="EH26" s="7">
        <f t="shared" si="138"/>
        <v>0</v>
      </c>
      <c r="EI26" s="7">
        <f t="shared" si="18"/>
        <v>0</v>
      </c>
      <c r="EJ26" s="7">
        <f t="shared" si="19"/>
        <v>0</v>
      </c>
      <c r="EK26" s="7">
        <f t="shared" si="71"/>
        <v>0</v>
      </c>
      <c r="EL26" s="7"/>
      <c r="EM26" s="7">
        <f t="shared" si="72"/>
        <v>0</v>
      </c>
      <c r="EN26" s="7">
        <f t="shared" si="73"/>
        <v>0</v>
      </c>
      <c r="EO26" s="7">
        <f t="shared" si="20"/>
        <v>0</v>
      </c>
      <c r="EP26" s="7">
        <f t="shared" si="74"/>
        <v>0</v>
      </c>
      <c r="ER26">
        <f t="shared" si="21"/>
        <v>0</v>
      </c>
      <c r="ES26">
        <f t="shared" si="22"/>
        <v>0</v>
      </c>
      <c r="ET26">
        <f t="shared" si="23"/>
        <v>0</v>
      </c>
      <c r="EU26">
        <f t="shared" si="115"/>
        <v>0</v>
      </c>
      <c r="EV26" s="7"/>
      <c r="EW26" s="7">
        <f t="shared" si="116"/>
        <v>0</v>
      </c>
      <c r="EX26" s="7">
        <f t="shared" si="117"/>
        <v>0</v>
      </c>
      <c r="EY26" s="7">
        <f t="shared" si="24"/>
        <v>0</v>
      </c>
      <c r="EZ26" s="7"/>
      <c r="FA26" s="7">
        <f t="shared" si="75"/>
        <v>0</v>
      </c>
      <c r="FB26" s="7">
        <f>'Initial absorption'!$H26*FA26*$F26</f>
        <v>0</v>
      </c>
      <c r="FC26" s="7">
        <f t="shared" si="118"/>
        <v>0</v>
      </c>
      <c r="FD26" s="7">
        <f>'Initial absorption'!$N26*FC26*$J26</f>
        <v>0</v>
      </c>
      <c r="FE26" s="7"/>
      <c r="FF26">
        <f t="shared" si="76"/>
        <v>0</v>
      </c>
      <c r="FG26" s="7">
        <f t="shared" si="119"/>
        <v>0</v>
      </c>
      <c r="FH26">
        <f t="shared" si="77"/>
        <v>0</v>
      </c>
      <c r="FI26" s="7"/>
      <c r="FJ26">
        <f t="shared" si="78"/>
        <v>0</v>
      </c>
      <c r="FK26">
        <f t="shared" si="120"/>
        <v>0</v>
      </c>
      <c r="FL26">
        <f t="shared" si="134"/>
        <v>0</v>
      </c>
      <c r="FM26" s="7"/>
      <c r="FN26">
        <f>(1 - 'Initial absorption'!$N26)*FC26</f>
        <v>0</v>
      </c>
      <c r="FO26" s="7">
        <f t="shared" si="25"/>
        <v>0</v>
      </c>
      <c r="FP26">
        <f>'Initial absorption'!$T26*(FN26+FO26)*$N26</f>
        <v>0</v>
      </c>
      <c r="FQ26" s="7"/>
      <c r="FR26">
        <f t="shared" si="80"/>
        <v>0</v>
      </c>
      <c r="FS26">
        <f>'Initial absorption'!$N26*FR26*$J26</f>
        <v>0</v>
      </c>
      <c r="FU26">
        <f>(1-'Initial absorption'!$N26)*FR26</f>
        <v>0</v>
      </c>
      <c r="FV26">
        <f>'Initial absorption'!$H26*FU26*$F26</f>
        <v>0</v>
      </c>
      <c r="FW26" s="7"/>
      <c r="FX26">
        <f>(1 - 'Initial absorption'!$T26)*(FN26+FO26)</f>
        <v>0</v>
      </c>
      <c r="FY26">
        <f t="shared" si="26"/>
        <v>0</v>
      </c>
      <c r="FZ26" s="7"/>
      <c r="GJ26" s="7">
        <f t="shared" si="139"/>
        <v>0</v>
      </c>
      <c r="GK26" s="7">
        <f t="shared" si="27"/>
        <v>0</v>
      </c>
      <c r="GL26" s="7">
        <f t="shared" si="28"/>
        <v>0</v>
      </c>
      <c r="GM26" s="7">
        <f t="shared" si="82"/>
        <v>0</v>
      </c>
      <c r="GN26" s="7"/>
      <c r="GO26" s="7">
        <f t="shared" si="83"/>
        <v>0</v>
      </c>
      <c r="GP26" s="7">
        <f t="shared" si="84"/>
        <v>0</v>
      </c>
      <c r="GQ26" s="7">
        <f t="shared" si="29"/>
        <v>0</v>
      </c>
      <c r="GR26" s="7">
        <f t="shared" si="85"/>
        <v>0</v>
      </c>
      <c r="GT26">
        <f t="shared" si="30"/>
        <v>0</v>
      </c>
      <c r="GU26">
        <f t="shared" si="31"/>
        <v>0</v>
      </c>
      <c r="GV26">
        <f t="shared" si="32"/>
        <v>0</v>
      </c>
      <c r="GW26">
        <f t="shared" si="121"/>
        <v>0</v>
      </c>
      <c r="GX26" s="7"/>
      <c r="GY26" s="7">
        <f t="shared" si="122"/>
        <v>0</v>
      </c>
      <c r="GZ26" s="7">
        <f t="shared" si="123"/>
        <v>0</v>
      </c>
      <c r="HA26" s="7">
        <f t="shared" si="33"/>
        <v>0</v>
      </c>
      <c r="HB26" s="7"/>
      <c r="HC26" s="7">
        <f t="shared" si="86"/>
        <v>0</v>
      </c>
      <c r="HD26" s="7">
        <f>'Initial absorption'!$H26*HC26*$F26</f>
        <v>0</v>
      </c>
      <c r="HE26" s="7">
        <f t="shared" si="124"/>
        <v>0</v>
      </c>
      <c r="HF26" s="7">
        <f>'Initial absorption'!$N26*HE26*$J26</f>
        <v>0</v>
      </c>
      <c r="HG26" s="7"/>
      <c r="HH26">
        <f t="shared" si="87"/>
        <v>0</v>
      </c>
      <c r="HI26" s="7">
        <f t="shared" si="125"/>
        <v>0</v>
      </c>
      <c r="HJ26">
        <f t="shared" si="88"/>
        <v>0</v>
      </c>
      <c r="HK26" s="7"/>
      <c r="HL26">
        <f t="shared" si="89"/>
        <v>0</v>
      </c>
      <c r="HM26">
        <f t="shared" si="126"/>
        <v>0</v>
      </c>
      <c r="HN26">
        <f t="shared" si="135"/>
        <v>0</v>
      </c>
      <c r="HO26" s="7"/>
      <c r="HP26">
        <f>(1 - 'Initial absorption'!$N26)*HE26</f>
        <v>0</v>
      </c>
      <c r="HQ26" s="7">
        <f t="shared" si="34"/>
        <v>0</v>
      </c>
      <c r="HR26">
        <f>'Initial absorption'!$T26*(HP26+HQ26)*$N26</f>
        <v>0</v>
      </c>
      <c r="HS26" s="7"/>
      <c r="HT26">
        <f t="shared" si="91"/>
        <v>0</v>
      </c>
      <c r="HU26">
        <f>'Initial absorption'!$N26*HT26*$J26</f>
        <v>0</v>
      </c>
      <c r="HW26">
        <f>(1-'Initial absorption'!$N26)*HT26</f>
        <v>0</v>
      </c>
      <c r="HX26">
        <f>'Initial absorption'!$H26*HW26*$F26</f>
        <v>0</v>
      </c>
      <c r="HY26" s="7"/>
      <c r="HZ26">
        <f>(1 - 'Initial absorption'!$T26)*(HP26+HQ26)</f>
        <v>0</v>
      </c>
      <c r="IA26">
        <f t="shared" si="35"/>
        <v>0</v>
      </c>
      <c r="IB26" s="7"/>
      <c r="IL26" s="7">
        <f t="shared" si="140"/>
        <v>0</v>
      </c>
      <c r="IM26" s="7">
        <f t="shared" si="36"/>
        <v>0</v>
      </c>
      <c r="IN26" s="7">
        <f t="shared" si="37"/>
        <v>0</v>
      </c>
      <c r="IO26" s="7">
        <f t="shared" si="93"/>
        <v>0</v>
      </c>
      <c r="IP26" s="7"/>
      <c r="IQ26" s="7">
        <f t="shared" si="94"/>
        <v>0</v>
      </c>
      <c r="IR26" s="7">
        <f t="shared" si="95"/>
        <v>0</v>
      </c>
      <c r="IS26" s="7">
        <f t="shared" si="38"/>
        <v>0</v>
      </c>
      <c r="IT26" s="7">
        <f t="shared" si="96"/>
        <v>0</v>
      </c>
      <c r="IV26">
        <f t="shared" si="39"/>
        <v>0</v>
      </c>
      <c r="IW26">
        <f t="shared" si="40"/>
        <v>0</v>
      </c>
      <c r="IX26">
        <f t="shared" si="41"/>
        <v>0</v>
      </c>
      <c r="IY26">
        <f t="shared" si="127"/>
        <v>0</v>
      </c>
      <c r="IZ26" s="7"/>
      <c r="JA26" s="7">
        <f t="shared" si="128"/>
        <v>0</v>
      </c>
      <c r="JB26" s="7">
        <f t="shared" si="129"/>
        <v>0</v>
      </c>
      <c r="JC26" s="7">
        <f t="shared" si="42"/>
        <v>0</v>
      </c>
      <c r="JD26" s="7"/>
      <c r="JE26" s="7">
        <f t="shared" si="97"/>
        <v>0</v>
      </c>
      <c r="JF26" s="7">
        <f>'Initial absorption'!$H26*JE26*$F26</f>
        <v>0</v>
      </c>
      <c r="JG26" s="7">
        <f t="shared" si="130"/>
        <v>0</v>
      </c>
      <c r="JH26" s="7">
        <f>'Initial absorption'!$N26*JG26*$J26</f>
        <v>0</v>
      </c>
      <c r="JI26" s="7"/>
      <c r="JJ26">
        <f t="shared" si="98"/>
        <v>0</v>
      </c>
      <c r="JK26" s="7">
        <f t="shared" si="131"/>
        <v>0</v>
      </c>
      <c r="JL26">
        <f t="shared" si="99"/>
        <v>0</v>
      </c>
      <c r="JM26" s="7"/>
      <c r="JN26">
        <f t="shared" si="100"/>
        <v>0</v>
      </c>
      <c r="JO26">
        <f t="shared" si="132"/>
        <v>0</v>
      </c>
      <c r="JP26">
        <f t="shared" si="136"/>
        <v>0</v>
      </c>
      <c r="JQ26" s="7"/>
      <c r="JR26">
        <f>(1 - 'Initial absorption'!$N26)*JG26</f>
        <v>0</v>
      </c>
      <c r="JS26" s="7">
        <f t="shared" si="43"/>
        <v>0</v>
      </c>
      <c r="JT26">
        <f>'Initial absorption'!$T26*(JR26+JS26)*$N26</f>
        <v>0</v>
      </c>
      <c r="JU26" s="7"/>
      <c r="JV26">
        <f t="shared" si="102"/>
        <v>0</v>
      </c>
      <c r="JW26">
        <f>'Initial absorption'!$N26*JV26*$J26</f>
        <v>0</v>
      </c>
      <c r="JY26">
        <f>(1-'Initial absorption'!$N26)*JV26</f>
        <v>0</v>
      </c>
      <c r="JZ26">
        <f>'Initial absorption'!$H26*JY26*$F26</f>
        <v>0</v>
      </c>
      <c r="KA26" s="7"/>
      <c r="KB26">
        <f>(1 - 'Initial absorption'!$T26)*(JR26+JS26)</f>
        <v>0</v>
      </c>
      <c r="KC26">
        <f t="shared" si="44"/>
        <v>0</v>
      </c>
      <c r="KD26" s="7"/>
    </row>
    <row r="27" spans="4:296" x14ac:dyDescent="0.25">
      <c r="D27">
        <v>405</v>
      </c>
      <c r="E27">
        <f>'Input spectra'!B27</f>
        <v>0.98858050682464405</v>
      </c>
      <c r="F27">
        <f>'Initial absorption'!J27</f>
        <v>0.98209739635902105</v>
      </c>
      <c r="G27">
        <f>'Input spectra'!C27</f>
        <v>0</v>
      </c>
      <c r="H27">
        <f t="shared" si="45"/>
        <v>0</v>
      </c>
      <c r="I27">
        <f>'Input spectra'!D27</f>
        <v>0.96782428638928297</v>
      </c>
      <c r="J27">
        <f>'Initial absorption'!P27</f>
        <v>0.98532271772873814</v>
      </c>
      <c r="K27">
        <f>'Input spectra'!E27</f>
        <v>0</v>
      </c>
      <c r="L27">
        <f t="shared" si="46"/>
        <v>0</v>
      </c>
      <c r="M27">
        <f>'Input spectra'!F27</f>
        <v>2.42231678873931E-2</v>
      </c>
      <c r="N27">
        <f>'Initial absorption'!V27</f>
        <v>0.4019459736216463</v>
      </c>
      <c r="O27">
        <f>'Input spectra'!G27</f>
        <v>0</v>
      </c>
      <c r="P27">
        <f t="shared" si="47"/>
        <v>0</v>
      </c>
      <c r="R27">
        <f>'Reaching edge prob after ems 1'!$EZ28</f>
        <v>6.1398945745531695E-2</v>
      </c>
      <c r="S27">
        <f>'Reaching edge prob after ems 2'!$EZ28</f>
        <v>5.2612370021695665E-2</v>
      </c>
      <c r="T27">
        <f>'Reaching edge prob after ems 3'!EZ28</f>
        <v>0.72314549024047103</v>
      </c>
      <c r="U27">
        <f>1-EXP(-'Reaching edge prob after ems 1'!FC28*_k_in_ec_correction*($E27*_c1+'Input spectra'!Y27))</f>
        <v>0.46534456871997809</v>
      </c>
      <c r="V27">
        <f>1-EXP(-(_t-'Reaching edge prob after ems 1'!FC28)*_k_in_ec_correction*($E27*_c1+'Input spectra'!Y27))</f>
        <v>0.79688010566432876</v>
      </c>
      <c r="W27">
        <f>1-EXP(-'Reaching edge prob after ems 2'!FC28*_k_in_ec_correction*($I27*_c2+'Input spectra'!Y27))</f>
        <v>0.49012573434276152</v>
      </c>
      <c r="X27">
        <f>1-EXP(-(_t-'Reaching edge prob after ems 2'!FC28)*_k_in_ec_correction*($I27*_c2+'Input spectra'!Y27))</f>
        <v>0.86923637158826761</v>
      </c>
      <c r="Y27">
        <f>1-EXP(-'Reaching edge prob after ems 3'!FC28*_k_in_ec_correction*($M27*_c3+'Input spectra'!Y27))</f>
        <v>3.219861876067931E-2</v>
      </c>
      <c r="Z27">
        <f>1-EXP(-(_t-'Reaching edge prob after ems 3'!FC28)*_k_in_ec_correction*($M27*_c3+'Input spectra'!Y27))</f>
        <v>3.3167015023018442E-2</v>
      </c>
      <c r="AA27" s="16"/>
      <c r="AB27" s="16"/>
      <c r="AD27" s="7">
        <f t="shared" si="48"/>
        <v>0</v>
      </c>
      <c r="AE27" s="7">
        <f t="shared" si="0"/>
        <v>0</v>
      </c>
      <c r="AF27" s="7">
        <f t="shared" si="1"/>
        <v>0</v>
      </c>
      <c r="AG27" s="7">
        <f t="shared" si="49"/>
        <v>0</v>
      </c>
      <c r="AH27" s="7"/>
      <c r="AI27" s="7">
        <f t="shared" si="50"/>
        <v>0</v>
      </c>
      <c r="AJ27" s="7">
        <f t="shared" si="51"/>
        <v>0</v>
      </c>
      <c r="AK27" s="7">
        <f t="shared" si="2"/>
        <v>0</v>
      </c>
      <c r="AL27" s="7">
        <f t="shared" si="52"/>
        <v>0</v>
      </c>
      <c r="AN27">
        <f t="shared" si="3"/>
        <v>0</v>
      </c>
      <c r="AO27">
        <f t="shared" si="4"/>
        <v>0</v>
      </c>
      <c r="AP27">
        <f t="shared" si="5"/>
        <v>0</v>
      </c>
      <c r="AQ27">
        <f t="shared" si="103"/>
        <v>0</v>
      </c>
      <c r="AR27" s="7"/>
      <c r="AS27" s="7">
        <f t="shared" si="104"/>
        <v>0</v>
      </c>
      <c r="AT27" s="7">
        <f t="shared" si="105"/>
        <v>0</v>
      </c>
      <c r="AU27" s="7">
        <f t="shared" si="6"/>
        <v>0</v>
      </c>
      <c r="AV27" s="7"/>
      <c r="AW27" s="7">
        <f t="shared" si="53"/>
        <v>0</v>
      </c>
      <c r="AX27" s="7">
        <f>'Initial absorption'!$H27*AW27*$F27</f>
        <v>0</v>
      </c>
      <c r="AY27" s="7">
        <f t="shared" si="106"/>
        <v>0</v>
      </c>
      <c r="AZ27" s="7">
        <f>'Initial absorption'!$N27*AY27*$J27</f>
        <v>0</v>
      </c>
      <c r="BA27" s="7"/>
      <c r="BB27">
        <f t="shared" si="54"/>
        <v>0</v>
      </c>
      <c r="BC27" s="7">
        <f t="shared" si="107"/>
        <v>0</v>
      </c>
      <c r="BD27">
        <f t="shared" si="55"/>
        <v>0</v>
      </c>
      <c r="BE27" s="7"/>
      <c r="BF27">
        <f t="shared" si="141"/>
        <v>0</v>
      </c>
      <c r="BG27">
        <f t="shared" si="108"/>
        <v>0</v>
      </c>
      <c r="BH27">
        <f t="shared" si="57"/>
        <v>0</v>
      </c>
      <c r="BI27" s="7"/>
      <c r="BJ27">
        <f>(1 - 'Initial absorption'!$N27)*AY27</f>
        <v>0</v>
      </c>
      <c r="BK27" s="7">
        <f t="shared" si="7"/>
        <v>0</v>
      </c>
      <c r="BL27">
        <f>'Initial absorption'!$T27*(BJ27+BK27)*$N27</f>
        <v>0</v>
      </c>
      <c r="BM27" s="7"/>
      <c r="BN27">
        <f t="shared" si="58"/>
        <v>0</v>
      </c>
      <c r="BO27">
        <f>'Initial absorption'!$N27*BN27*$J27</f>
        <v>0</v>
      </c>
      <c r="BQ27">
        <f>(1-'Initial absorption'!$N27)*BN27</f>
        <v>0</v>
      </c>
      <c r="BR27">
        <f>'Initial absorption'!$H27*BQ27*$F27</f>
        <v>0</v>
      </c>
      <c r="BS27" s="7"/>
      <c r="BT27">
        <f>(1 - 'Initial absorption'!$T27)*(BJ27+BK27)</f>
        <v>0</v>
      </c>
      <c r="BU27">
        <f t="shared" si="8"/>
        <v>0</v>
      </c>
      <c r="BV27" s="7"/>
      <c r="BW27" s="7"/>
      <c r="CF27" s="7">
        <f t="shared" si="137"/>
        <v>0</v>
      </c>
      <c r="CG27" s="7">
        <f t="shared" si="9"/>
        <v>0</v>
      </c>
      <c r="CH27" s="7">
        <f t="shared" si="10"/>
        <v>0</v>
      </c>
      <c r="CI27" s="7">
        <f t="shared" si="60"/>
        <v>0</v>
      </c>
      <c r="CJ27" s="7"/>
      <c r="CK27" s="7">
        <f t="shared" si="61"/>
        <v>0</v>
      </c>
      <c r="CL27" s="7">
        <f t="shared" si="62"/>
        <v>0</v>
      </c>
      <c r="CM27" s="7">
        <f t="shared" si="11"/>
        <v>0</v>
      </c>
      <c r="CN27" s="7">
        <f t="shared" si="63"/>
        <v>0</v>
      </c>
      <c r="CP27">
        <f t="shared" si="12"/>
        <v>0</v>
      </c>
      <c r="CQ27">
        <f t="shared" si="13"/>
        <v>0</v>
      </c>
      <c r="CR27">
        <f t="shared" si="14"/>
        <v>0</v>
      </c>
      <c r="CS27">
        <f t="shared" si="109"/>
        <v>0</v>
      </c>
      <c r="CT27" s="7"/>
      <c r="CU27" s="7">
        <f t="shared" si="110"/>
        <v>0</v>
      </c>
      <c r="CV27" s="7">
        <f t="shared" si="111"/>
        <v>0</v>
      </c>
      <c r="CW27" s="7">
        <f t="shared" si="15"/>
        <v>0</v>
      </c>
      <c r="CX27" s="7"/>
      <c r="CY27" s="7">
        <f t="shared" si="64"/>
        <v>0</v>
      </c>
      <c r="CZ27" s="7">
        <f>'Initial absorption'!$H27*CY27*$F27</f>
        <v>0</v>
      </c>
      <c r="DA27" s="7">
        <f t="shared" si="112"/>
        <v>0</v>
      </c>
      <c r="DB27" s="7">
        <f>'Initial absorption'!$N27*DA27*$J27</f>
        <v>0</v>
      </c>
      <c r="DC27" s="7"/>
      <c r="DD27">
        <f t="shared" si="65"/>
        <v>0</v>
      </c>
      <c r="DE27" s="7">
        <f t="shared" si="113"/>
        <v>0</v>
      </c>
      <c r="DF27">
        <f t="shared" si="66"/>
        <v>0</v>
      </c>
      <c r="DG27" s="7"/>
      <c r="DH27">
        <f t="shared" si="67"/>
        <v>0</v>
      </c>
      <c r="DI27">
        <f t="shared" si="114"/>
        <v>0</v>
      </c>
      <c r="DJ27">
        <f t="shared" si="133"/>
        <v>0</v>
      </c>
      <c r="DK27" s="7"/>
      <c r="DL27">
        <f>(1 - 'Initial absorption'!$N27)*DA27</f>
        <v>0</v>
      </c>
      <c r="DM27" s="7">
        <f t="shared" si="16"/>
        <v>0</v>
      </c>
      <c r="DN27">
        <f>'Initial absorption'!$T27*(DL27+DM27)*$N27</f>
        <v>0</v>
      </c>
      <c r="DO27" s="7"/>
      <c r="DP27">
        <f t="shared" si="69"/>
        <v>0</v>
      </c>
      <c r="DQ27">
        <f>'Initial absorption'!$N27*DP27*$J27</f>
        <v>0</v>
      </c>
      <c r="DS27">
        <f>(1-'Initial absorption'!$N27)*DP27</f>
        <v>0</v>
      </c>
      <c r="DT27">
        <f>'Initial absorption'!$H27*DS27*$F27</f>
        <v>0</v>
      </c>
      <c r="DU27" s="7"/>
      <c r="DV27">
        <f>(1 - 'Initial absorption'!$T27)*(DL27+DM27)</f>
        <v>0</v>
      </c>
      <c r="DW27">
        <f t="shared" si="17"/>
        <v>0</v>
      </c>
      <c r="DX27" s="7"/>
      <c r="DY27" s="7"/>
      <c r="EH27" s="7">
        <f t="shared" si="138"/>
        <v>0</v>
      </c>
      <c r="EI27" s="7">
        <f t="shared" si="18"/>
        <v>0</v>
      </c>
      <c r="EJ27" s="7">
        <f t="shared" si="19"/>
        <v>0</v>
      </c>
      <c r="EK27" s="7">
        <f t="shared" si="71"/>
        <v>0</v>
      </c>
      <c r="EL27" s="7"/>
      <c r="EM27" s="7">
        <f t="shared" si="72"/>
        <v>0</v>
      </c>
      <c r="EN27" s="7">
        <f t="shared" si="73"/>
        <v>0</v>
      </c>
      <c r="EO27" s="7">
        <f t="shared" si="20"/>
        <v>0</v>
      </c>
      <c r="EP27" s="7">
        <f t="shared" si="74"/>
        <v>0</v>
      </c>
      <c r="ER27">
        <f t="shared" si="21"/>
        <v>0</v>
      </c>
      <c r="ES27">
        <f t="shared" si="22"/>
        <v>0</v>
      </c>
      <c r="ET27">
        <f t="shared" si="23"/>
        <v>0</v>
      </c>
      <c r="EU27">
        <f t="shared" si="115"/>
        <v>0</v>
      </c>
      <c r="EV27" s="7"/>
      <c r="EW27" s="7">
        <f t="shared" si="116"/>
        <v>0</v>
      </c>
      <c r="EX27" s="7">
        <f t="shared" si="117"/>
        <v>0</v>
      </c>
      <c r="EY27" s="7">
        <f t="shared" si="24"/>
        <v>0</v>
      </c>
      <c r="EZ27" s="7"/>
      <c r="FA27" s="7">
        <f t="shared" si="75"/>
        <v>0</v>
      </c>
      <c r="FB27" s="7">
        <f>'Initial absorption'!$H27*FA27*$F27</f>
        <v>0</v>
      </c>
      <c r="FC27" s="7">
        <f t="shared" si="118"/>
        <v>0</v>
      </c>
      <c r="FD27" s="7">
        <f>'Initial absorption'!$N27*FC27*$J27</f>
        <v>0</v>
      </c>
      <c r="FE27" s="7"/>
      <c r="FF27">
        <f t="shared" si="76"/>
        <v>0</v>
      </c>
      <c r="FG27" s="7">
        <f t="shared" si="119"/>
        <v>0</v>
      </c>
      <c r="FH27">
        <f t="shared" si="77"/>
        <v>0</v>
      </c>
      <c r="FI27" s="7"/>
      <c r="FJ27">
        <f t="shared" si="78"/>
        <v>0</v>
      </c>
      <c r="FK27">
        <f t="shared" si="120"/>
        <v>0</v>
      </c>
      <c r="FL27">
        <f t="shared" si="134"/>
        <v>0</v>
      </c>
      <c r="FM27" s="7"/>
      <c r="FN27">
        <f>(1 - 'Initial absorption'!$N27)*FC27</f>
        <v>0</v>
      </c>
      <c r="FO27" s="7">
        <f t="shared" si="25"/>
        <v>0</v>
      </c>
      <c r="FP27">
        <f>'Initial absorption'!$T27*(FN27+FO27)*$N27</f>
        <v>0</v>
      </c>
      <c r="FQ27" s="7"/>
      <c r="FR27">
        <f t="shared" si="80"/>
        <v>0</v>
      </c>
      <c r="FS27">
        <f>'Initial absorption'!$N27*FR27*$J27</f>
        <v>0</v>
      </c>
      <c r="FU27">
        <f>(1-'Initial absorption'!$N27)*FR27</f>
        <v>0</v>
      </c>
      <c r="FV27">
        <f>'Initial absorption'!$H27*FU27*$F27</f>
        <v>0</v>
      </c>
      <c r="FW27" s="7"/>
      <c r="FX27">
        <f>(1 - 'Initial absorption'!$T27)*(FN27+FO27)</f>
        <v>0</v>
      </c>
      <c r="FY27">
        <f t="shared" si="26"/>
        <v>0</v>
      </c>
      <c r="FZ27" s="7"/>
      <c r="GA27" s="7"/>
      <c r="GJ27" s="7">
        <f t="shared" si="139"/>
        <v>0</v>
      </c>
      <c r="GK27" s="7">
        <f t="shared" si="27"/>
        <v>0</v>
      </c>
      <c r="GL27" s="7">
        <f t="shared" si="28"/>
        <v>0</v>
      </c>
      <c r="GM27" s="7">
        <f t="shared" si="82"/>
        <v>0</v>
      </c>
      <c r="GN27" s="7"/>
      <c r="GO27" s="7">
        <f t="shared" si="83"/>
        <v>0</v>
      </c>
      <c r="GP27" s="7">
        <f t="shared" si="84"/>
        <v>0</v>
      </c>
      <c r="GQ27" s="7">
        <f t="shared" si="29"/>
        <v>0</v>
      </c>
      <c r="GR27" s="7">
        <f t="shared" si="85"/>
        <v>0</v>
      </c>
      <c r="GT27">
        <f t="shared" si="30"/>
        <v>0</v>
      </c>
      <c r="GU27">
        <f t="shared" si="31"/>
        <v>0</v>
      </c>
      <c r="GV27">
        <f t="shared" si="32"/>
        <v>0</v>
      </c>
      <c r="GW27">
        <f t="shared" si="121"/>
        <v>0</v>
      </c>
      <c r="GX27" s="7"/>
      <c r="GY27" s="7">
        <f t="shared" si="122"/>
        <v>0</v>
      </c>
      <c r="GZ27" s="7">
        <f t="shared" si="123"/>
        <v>0</v>
      </c>
      <c r="HA27" s="7">
        <f t="shared" si="33"/>
        <v>0</v>
      </c>
      <c r="HB27" s="7"/>
      <c r="HC27" s="7">
        <f t="shared" si="86"/>
        <v>0</v>
      </c>
      <c r="HD27" s="7">
        <f>'Initial absorption'!$H27*HC27*$F27</f>
        <v>0</v>
      </c>
      <c r="HE27" s="7">
        <f t="shared" si="124"/>
        <v>0</v>
      </c>
      <c r="HF27" s="7">
        <f>'Initial absorption'!$N27*HE27*$J27</f>
        <v>0</v>
      </c>
      <c r="HG27" s="7"/>
      <c r="HH27">
        <f t="shared" si="87"/>
        <v>0</v>
      </c>
      <c r="HI27" s="7">
        <f t="shared" si="125"/>
        <v>0</v>
      </c>
      <c r="HJ27">
        <f t="shared" si="88"/>
        <v>0</v>
      </c>
      <c r="HK27" s="7"/>
      <c r="HL27">
        <f t="shared" si="89"/>
        <v>0</v>
      </c>
      <c r="HM27">
        <f t="shared" si="126"/>
        <v>0</v>
      </c>
      <c r="HN27">
        <f t="shared" si="135"/>
        <v>0</v>
      </c>
      <c r="HO27" s="7"/>
      <c r="HP27">
        <f>(1 - 'Initial absorption'!$N27)*HE27</f>
        <v>0</v>
      </c>
      <c r="HQ27" s="7">
        <f t="shared" si="34"/>
        <v>0</v>
      </c>
      <c r="HR27">
        <f>'Initial absorption'!$T27*(HP27+HQ27)*$N27</f>
        <v>0</v>
      </c>
      <c r="HS27" s="7"/>
      <c r="HT27">
        <f t="shared" si="91"/>
        <v>0</v>
      </c>
      <c r="HU27">
        <f>'Initial absorption'!$N27*HT27*$J27</f>
        <v>0</v>
      </c>
      <c r="HW27">
        <f>(1-'Initial absorption'!$N27)*HT27</f>
        <v>0</v>
      </c>
      <c r="HX27">
        <f>'Initial absorption'!$H27*HW27*$F27</f>
        <v>0</v>
      </c>
      <c r="HY27" s="7"/>
      <c r="HZ27">
        <f>(1 - 'Initial absorption'!$T27)*(HP27+HQ27)</f>
        <v>0</v>
      </c>
      <c r="IA27">
        <f t="shared" si="35"/>
        <v>0</v>
      </c>
      <c r="IB27" s="7"/>
      <c r="IC27" s="7"/>
      <c r="IL27" s="7">
        <f t="shared" si="140"/>
        <v>0</v>
      </c>
      <c r="IM27" s="7">
        <f t="shared" si="36"/>
        <v>0</v>
      </c>
      <c r="IN27" s="7">
        <f t="shared" si="37"/>
        <v>0</v>
      </c>
      <c r="IO27" s="7">
        <f t="shared" si="93"/>
        <v>0</v>
      </c>
      <c r="IP27" s="7"/>
      <c r="IQ27" s="7">
        <f t="shared" si="94"/>
        <v>0</v>
      </c>
      <c r="IR27" s="7">
        <f t="shared" si="95"/>
        <v>0</v>
      </c>
      <c r="IS27" s="7">
        <f t="shared" si="38"/>
        <v>0</v>
      </c>
      <c r="IT27" s="7">
        <f t="shared" si="96"/>
        <v>0</v>
      </c>
      <c r="IV27">
        <f t="shared" si="39"/>
        <v>0</v>
      </c>
      <c r="IW27">
        <f t="shared" si="40"/>
        <v>0</v>
      </c>
      <c r="IX27">
        <f t="shared" si="41"/>
        <v>0</v>
      </c>
      <c r="IY27">
        <f t="shared" si="127"/>
        <v>0</v>
      </c>
      <c r="IZ27" s="7"/>
      <c r="JA27" s="7">
        <f t="shared" si="128"/>
        <v>0</v>
      </c>
      <c r="JB27" s="7">
        <f t="shared" si="129"/>
        <v>0</v>
      </c>
      <c r="JC27" s="7">
        <f t="shared" si="42"/>
        <v>0</v>
      </c>
      <c r="JD27" s="7"/>
      <c r="JE27" s="7">
        <f t="shared" si="97"/>
        <v>0</v>
      </c>
      <c r="JF27" s="7">
        <f>'Initial absorption'!$H27*JE27*$F27</f>
        <v>0</v>
      </c>
      <c r="JG27" s="7">
        <f t="shared" si="130"/>
        <v>0</v>
      </c>
      <c r="JH27" s="7">
        <f>'Initial absorption'!$N27*JG27*$J27</f>
        <v>0</v>
      </c>
      <c r="JI27" s="7"/>
      <c r="JJ27">
        <f t="shared" si="98"/>
        <v>0</v>
      </c>
      <c r="JK27" s="7">
        <f t="shared" si="131"/>
        <v>0</v>
      </c>
      <c r="JL27">
        <f t="shared" si="99"/>
        <v>0</v>
      </c>
      <c r="JM27" s="7"/>
      <c r="JN27">
        <f t="shared" si="100"/>
        <v>0</v>
      </c>
      <c r="JO27">
        <f t="shared" si="132"/>
        <v>0</v>
      </c>
      <c r="JP27">
        <f t="shared" si="136"/>
        <v>0</v>
      </c>
      <c r="JQ27" s="7"/>
      <c r="JR27">
        <f>(1 - 'Initial absorption'!$N27)*JG27</f>
        <v>0</v>
      </c>
      <c r="JS27" s="7">
        <f t="shared" si="43"/>
        <v>0</v>
      </c>
      <c r="JT27">
        <f>'Initial absorption'!$T27*(JR27+JS27)*$N27</f>
        <v>0</v>
      </c>
      <c r="JU27" s="7"/>
      <c r="JV27">
        <f t="shared" si="102"/>
        <v>0</v>
      </c>
      <c r="JW27">
        <f>'Initial absorption'!$N27*JV27*$J27</f>
        <v>0</v>
      </c>
      <c r="JY27">
        <f>(1-'Initial absorption'!$N27)*JV27</f>
        <v>0</v>
      </c>
      <c r="JZ27">
        <f>'Initial absorption'!$H27*JY27*$F27</f>
        <v>0</v>
      </c>
      <c r="KA27" s="7"/>
      <c r="KB27">
        <f>(1 - 'Initial absorption'!$T27)*(JR27+JS27)</f>
        <v>0</v>
      </c>
      <c r="KC27">
        <f t="shared" si="44"/>
        <v>0</v>
      </c>
      <c r="KD27" s="7"/>
      <c r="KE27" s="7"/>
    </row>
    <row r="28" spans="4:296" x14ac:dyDescent="0.25">
      <c r="D28">
        <v>410</v>
      </c>
      <c r="E28">
        <f>'Input spectra'!B28</f>
        <v>0.90328834272374003</v>
      </c>
      <c r="F28">
        <f>'Initial absorption'!J28</f>
        <v>0.98110810335435583</v>
      </c>
      <c r="G28">
        <f>'Input spectra'!C28</f>
        <v>0</v>
      </c>
      <c r="H28">
        <f t="shared" si="45"/>
        <v>0</v>
      </c>
      <c r="I28">
        <f>'Input spectra'!D28</f>
        <v>0.97272186553267204</v>
      </c>
      <c r="J28">
        <f>'Initial absorption'!P28</f>
        <v>0.98589679344889403</v>
      </c>
      <c r="K28">
        <f>'Input spectra'!E28</f>
        <v>0</v>
      </c>
      <c r="L28">
        <f t="shared" si="46"/>
        <v>0</v>
      </c>
      <c r="M28">
        <f>'Input spectra'!F28</f>
        <v>2.9979950079790499E-2</v>
      </c>
      <c r="N28">
        <f>'Initial absorption'!V28</f>
        <v>0.46289071302235418</v>
      </c>
      <c r="O28">
        <f>'Input spectra'!G28</f>
        <v>0</v>
      </c>
      <c r="P28">
        <f t="shared" si="47"/>
        <v>0</v>
      </c>
      <c r="R28">
        <f>'Reaching edge prob after ems 1'!$EZ29</f>
        <v>6.5946044652285138E-2</v>
      </c>
      <c r="S28">
        <f>'Reaching edge prob after ems 2'!$EZ29</f>
        <v>5.2434287036938254E-2</v>
      </c>
      <c r="T28">
        <f>'Reaching edge prob after ems 3'!EZ29</f>
        <v>0.7074613883245271</v>
      </c>
      <c r="U28">
        <f>1-EXP(-'Reaching edge prob after ems 1'!FC29*_k_in_ec_correction*($E28*_c1+'Input spectra'!Y28))</f>
        <v>0.45230539953648041</v>
      </c>
      <c r="V28">
        <f>1-EXP(-(_t-'Reaching edge prob after ems 1'!FC29)*_k_in_ec_correction*($E28*_c1+'Input spectra'!Y28))</f>
        <v>0.76034524831347483</v>
      </c>
      <c r="W28">
        <f>1-EXP(-'Reaching edge prob after ems 2'!FC29*_k_in_ec_correction*($I28*_c2+'Input spectra'!Y28))</f>
        <v>0.49061135978593706</v>
      </c>
      <c r="X28">
        <f>1-EXP(-(_t-'Reaching edge prob after ems 2'!FC29)*_k_in_ec_correction*($I28*_c2+'Input spectra'!Y28))</f>
        <v>0.87068831212463249</v>
      </c>
      <c r="Y28">
        <f>1-EXP(-'Reaching edge prob after ems 3'!FC29*_k_in_ec_correction*($M28*_c3+'Input spectra'!Y28))</f>
        <v>3.4523185308406368E-2</v>
      </c>
      <c r="Z28">
        <f>1-EXP(-(_t-'Reaching edge prob after ems 3'!FC29)*_k_in_ec_correction*($M28*_c3+'Input spectra'!Y28))</f>
        <v>3.563887447079217E-2</v>
      </c>
      <c r="AA28" s="16"/>
      <c r="AB28" s="16"/>
      <c r="AD28" s="7">
        <f t="shared" si="48"/>
        <v>0</v>
      </c>
      <c r="AE28" s="7">
        <f t="shared" si="0"/>
        <v>0</v>
      </c>
      <c r="AF28" s="7">
        <f t="shared" si="1"/>
        <v>0</v>
      </c>
      <c r="AG28" s="7">
        <f t="shared" si="49"/>
        <v>0</v>
      </c>
      <c r="AH28" s="7"/>
      <c r="AI28" s="7">
        <f t="shared" si="50"/>
        <v>0</v>
      </c>
      <c r="AJ28" s="7">
        <f t="shared" si="51"/>
        <v>0</v>
      </c>
      <c r="AK28" s="7">
        <f t="shared" si="2"/>
        <v>0</v>
      </c>
      <c r="AL28" s="7">
        <f t="shared" si="52"/>
        <v>0</v>
      </c>
      <c r="AN28">
        <f t="shared" si="3"/>
        <v>0</v>
      </c>
      <c r="AO28">
        <f t="shared" si="4"/>
        <v>0</v>
      </c>
      <c r="AP28">
        <f t="shared" si="5"/>
        <v>0</v>
      </c>
      <c r="AQ28">
        <f t="shared" si="103"/>
        <v>0</v>
      </c>
      <c r="AR28" s="7"/>
      <c r="AS28" s="7">
        <f t="shared" si="104"/>
        <v>0</v>
      </c>
      <c r="AT28" s="7">
        <f t="shared" si="105"/>
        <v>0</v>
      </c>
      <c r="AU28" s="7">
        <f t="shared" si="6"/>
        <v>0</v>
      </c>
      <c r="AV28" s="7"/>
      <c r="AW28" s="7">
        <f t="shared" si="53"/>
        <v>0</v>
      </c>
      <c r="AX28" s="7">
        <f>'Initial absorption'!$H28*AW28*$F28</f>
        <v>0</v>
      </c>
      <c r="AY28" s="7">
        <f t="shared" si="106"/>
        <v>0</v>
      </c>
      <c r="AZ28" s="7">
        <f>'Initial absorption'!$N28*AY28*$J28</f>
        <v>0</v>
      </c>
      <c r="BA28" s="7"/>
      <c r="BB28">
        <f t="shared" si="54"/>
        <v>0</v>
      </c>
      <c r="BC28" s="7">
        <f t="shared" si="107"/>
        <v>0</v>
      </c>
      <c r="BD28">
        <f t="shared" si="55"/>
        <v>0</v>
      </c>
      <c r="BE28" s="7"/>
      <c r="BF28">
        <f t="shared" si="141"/>
        <v>0</v>
      </c>
      <c r="BG28">
        <f t="shared" si="108"/>
        <v>0</v>
      </c>
      <c r="BH28">
        <f t="shared" si="57"/>
        <v>0</v>
      </c>
      <c r="BI28" s="7"/>
      <c r="BJ28">
        <f>(1 - 'Initial absorption'!$N28)*AY28</f>
        <v>0</v>
      </c>
      <c r="BK28" s="7">
        <f t="shared" si="7"/>
        <v>0</v>
      </c>
      <c r="BL28">
        <f>'Initial absorption'!$T28*(BJ28+BK28)*$N28</f>
        <v>0</v>
      </c>
      <c r="BM28" s="7"/>
      <c r="BN28">
        <f t="shared" si="58"/>
        <v>0</v>
      </c>
      <c r="BO28">
        <f>'Initial absorption'!$N28*BN28*$J28</f>
        <v>0</v>
      </c>
      <c r="BQ28">
        <f>(1-'Initial absorption'!$N28)*BN28</f>
        <v>0</v>
      </c>
      <c r="BR28">
        <f>'Initial absorption'!$H28*BQ28*$F28</f>
        <v>0</v>
      </c>
      <c r="BS28" s="7"/>
      <c r="BT28">
        <f>(1 - 'Initial absorption'!$T28)*(BJ28+BK28)</f>
        <v>0</v>
      </c>
      <c r="BU28">
        <f t="shared" si="8"/>
        <v>0</v>
      </c>
      <c r="BV28" s="7"/>
      <c r="BW28" s="7"/>
      <c r="CF28" s="7">
        <f t="shared" si="137"/>
        <v>0</v>
      </c>
      <c r="CG28" s="7">
        <f t="shared" si="9"/>
        <v>0</v>
      </c>
      <c r="CH28" s="7">
        <f t="shared" si="10"/>
        <v>0</v>
      </c>
      <c r="CI28" s="7">
        <f t="shared" si="60"/>
        <v>0</v>
      </c>
      <c r="CJ28" s="7"/>
      <c r="CK28" s="7">
        <f t="shared" si="61"/>
        <v>0</v>
      </c>
      <c r="CL28" s="7">
        <f t="shared" si="62"/>
        <v>0</v>
      </c>
      <c r="CM28" s="7">
        <f t="shared" si="11"/>
        <v>0</v>
      </c>
      <c r="CN28" s="7">
        <f t="shared" si="63"/>
        <v>0</v>
      </c>
      <c r="CP28">
        <f t="shared" si="12"/>
        <v>0</v>
      </c>
      <c r="CQ28">
        <f t="shared" si="13"/>
        <v>0</v>
      </c>
      <c r="CR28">
        <f t="shared" si="14"/>
        <v>0</v>
      </c>
      <c r="CS28">
        <f t="shared" si="109"/>
        <v>0</v>
      </c>
      <c r="CT28" s="7"/>
      <c r="CU28" s="7">
        <f t="shared" si="110"/>
        <v>0</v>
      </c>
      <c r="CV28" s="7">
        <f t="shared" si="111"/>
        <v>0</v>
      </c>
      <c r="CW28" s="7">
        <f t="shared" si="15"/>
        <v>0</v>
      </c>
      <c r="CX28" s="7"/>
      <c r="CY28" s="7">
        <f t="shared" si="64"/>
        <v>0</v>
      </c>
      <c r="CZ28" s="7">
        <f>'Initial absorption'!$H28*CY28*$F28</f>
        <v>0</v>
      </c>
      <c r="DA28" s="7">
        <f t="shared" si="112"/>
        <v>0</v>
      </c>
      <c r="DB28" s="7">
        <f>'Initial absorption'!$N28*DA28*$J28</f>
        <v>0</v>
      </c>
      <c r="DC28" s="7"/>
      <c r="DD28">
        <f t="shared" si="65"/>
        <v>0</v>
      </c>
      <c r="DE28" s="7">
        <f t="shared" si="113"/>
        <v>0</v>
      </c>
      <c r="DF28">
        <f t="shared" si="66"/>
        <v>0</v>
      </c>
      <c r="DG28" s="7"/>
      <c r="DH28">
        <f t="shared" si="67"/>
        <v>0</v>
      </c>
      <c r="DI28">
        <f t="shared" si="114"/>
        <v>0</v>
      </c>
      <c r="DJ28">
        <f t="shared" si="133"/>
        <v>0</v>
      </c>
      <c r="DK28" s="7"/>
      <c r="DL28">
        <f>(1 - 'Initial absorption'!$N28)*DA28</f>
        <v>0</v>
      </c>
      <c r="DM28" s="7">
        <f t="shared" si="16"/>
        <v>0</v>
      </c>
      <c r="DN28">
        <f>'Initial absorption'!$T28*(DL28+DM28)*$N28</f>
        <v>0</v>
      </c>
      <c r="DO28" s="7"/>
      <c r="DP28">
        <f t="shared" si="69"/>
        <v>0</v>
      </c>
      <c r="DQ28">
        <f>'Initial absorption'!$N28*DP28*$J28</f>
        <v>0</v>
      </c>
      <c r="DS28">
        <f>(1-'Initial absorption'!$N28)*DP28</f>
        <v>0</v>
      </c>
      <c r="DT28">
        <f>'Initial absorption'!$H28*DS28*$F28</f>
        <v>0</v>
      </c>
      <c r="DU28" s="7"/>
      <c r="DV28">
        <f>(1 - 'Initial absorption'!$T28)*(DL28+DM28)</f>
        <v>0</v>
      </c>
      <c r="DW28">
        <f t="shared" si="17"/>
        <v>0</v>
      </c>
      <c r="DX28" s="7"/>
      <c r="DY28" s="7"/>
      <c r="EH28" s="7">
        <f t="shared" si="138"/>
        <v>0</v>
      </c>
      <c r="EI28" s="7">
        <f t="shared" si="18"/>
        <v>0</v>
      </c>
      <c r="EJ28" s="7">
        <f t="shared" si="19"/>
        <v>0</v>
      </c>
      <c r="EK28" s="7">
        <f t="shared" si="71"/>
        <v>0</v>
      </c>
      <c r="EL28" s="7"/>
      <c r="EM28" s="7">
        <f t="shared" si="72"/>
        <v>0</v>
      </c>
      <c r="EN28" s="7">
        <f t="shared" si="73"/>
        <v>0</v>
      </c>
      <c r="EO28" s="7">
        <f t="shared" si="20"/>
        <v>0</v>
      </c>
      <c r="EP28" s="7">
        <f t="shared" si="74"/>
        <v>0</v>
      </c>
      <c r="ER28">
        <f t="shared" si="21"/>
        <v>0</v>
      </c>
      <c r="ES28">
        <f t="shared" si="22"/>
        <v>0</v>
      </c>
      <c r="ET28">
        <f t="shared" si="23"/>
        <v>0</v>
      </c>
      <c r="EU28">
        <f t="shared" si="115"/>
        <v>0</v>
      </c>
      <c r="EV28" s="7"/>
      <c r="EW28" s="7">
        <f t="shared" si="116"/>
        <v>0</v>
      </c>
      <c r="EX28" s="7">
        <f t="shared" si="117"/>
        <v>0</v>
      </c>
      <c r="EY28" s="7">
        <f t="shared" si="24"/>
        <v>0</v>
      </c>
      <c r="EZ28" s="7"/>
      <c r="FA28" s="7">
        <f t="shared" si="75"/>
        <v>0</v>
      </c>
      <c r="FB28" s="7">
        <f>'Initial absorption'!$H28*FA28*$F28</f>
        <v>0</v>
      </c>
      <c r="FC28" s="7">
        <f t="shared" si="118"/>
        <v>0</v>
      </c>
      <c r="FD28" s="7">
        <f>'Initial absorption'!$N28*FC28*$J28</f>
        <v>0</v>
      </c>
      <c r="FE28" s="7"/>
      <c r="FF28">
        <f t="shared" si="76"/>
        <v>0</v>
      </c>
      <c r="FG28" s="7">
        <f t="shared" si="119"/>
        <v>0</v>
      </c>
      <c r="FH28">
        <f t="shared" si="77"/>
        <v>0</v>
      </c>
      <c r="FI28" s="7"/>
      <c r="FJ28">
        <f t="shared" si="78"/>
        <v>0</v>
      </c>
      <c r="FK28">
        <f t="shared" si="120"/>
        <v>0</v>
      </c>
      <c r="FL28">
        <f t="shared" si="134"/>
        <v>0</v>
      </c>
      <c r="FM28" s="7"/>
      <c r="FN28">
        <f>(1 - 'Initial absorption'!$N28)*FC28</f>
        <v>0</v>
      </c>
      <c r="FO28" s="7">
        <f t="shared" si="25"/>
        <v>0</v>
      </c>
      <c r="FP28">
        <f>'Initial absorption'!$T28*(FN28+FO28)*$N28</f>
        <v>0</v>
      </c>
      <c r="FQ28" s="7"/>
      <c r="FR28">
        <f t="shared" si="80"/>
        <v>0</v>
      </c>
      <c r="FS28">
        <f>'Initial absorption'!$N28*FR28*$J28</f>
        <v>0</v>
      </c>
      <c r="FU28">
        <f>(1-'Initial absorption'!$N28)*FR28</f>
        <v>0</v>
      </c>
      <c r="FV28">
        <f>'Initial absorption'!$H28*FU28*$F28</f>
        <v>0</v>
      </c>
      <c r="FW28" s="7"/>
      <c r="FX28">
        <f>(1 - 'Initial absorption'!$T28)*(FN28+FO28)</f>
        <v>0</v>
      </c>
      <c r="FY28">
        <f t="shared" si="26"/>
        <v>0</v>
      </c>
      <c r="FZ28" s="7"/>
      <c r="GA28" s="7"/>
      <c r="GJ28" s="7">
        <f t="shared" si="139"/>
        <v>0</v>
      </c>
      <c r="GK28" s="7">
        <f t="shared" si="27"/>
        <v>0</v>
      </c>
      <c r="GL28" s="7">
        <f t="shared" si="28"/>
        <v>0</v>
      </c>
      <c r="GM28" s="7">
        <f t="shared" si="82"/>
        <v>0</v>
      </c>
      <c r="GN28" s="7"/>
      <c r="GO28" s="7">
        <f t="shared" si="83"/>
        <v>0</v>
      </c>
      <c r="GP28" s="7">
        <f t="shared" si="84"/>
        <v>0</v>
      </c>
      <c r="GQ28" s="7">
        <f t="shared" si="29"/>
        <v>0</v>
      </c>
      <c r="GR28" s="7">
        <f t="shared" si="85"/>
        <v>0</v>
      </c>
      <c r="GT28">
        <f t="shared" si="30"/>
        <v>0</v>
      </c>
      <c r="GU28">
        <f t="shared" si="31"/>
        <v>0</v>
      </c>
      <c r="GV28">
        <f t="shared" si="32"/>
        <v>0</v>
      </c>
      <c r="GW28">
        <f t="shared" si="121"/>
        <v>0</v>
      </c>
      <c r="GX28" s="7"/>
      <c r="GY28" s="7">
        <f t="shared" si="122"/>
        <v>0</v>
      </c>
      <c r="GZ28" s="7">
        <f t="shared" si="123"/>
        <v>0</v>
      </c>
      <c r="HA28" s="7">
        <f t="shared" si="33"/>
        <v>0</v>
      </c>
      <c r="HB28" s="7"/>
      <c r="HC28" s="7">
        <f t="shared" si="86"/>
        <v>0</v>
      </c>
      <c r="HD28" s="7">
        <f>'Initial absorption'!$H28*HC28*$F28</f>
        <v>0</v>
      </c>
      <c r="HE28" s="7">
        <f t="shared" si="124"/>
        <v>0</v>
      </c>
      <c r="HF28" s="7">
        <f>'Initial absorption'!$N28*HE28*$J28</f>
        <v>0</v>
      </c>
      <c r="HG28" s="7"/>
      <c r="HH28">
        <f t="shared" si="87"/>
        <v>0</v>
      </c>
      <c r="HI28" s="7">
        <f t="shared" si="125"/>
        <v>0</v>
      </c>
      <c r="HJ28">
        <f t="shared" si="88"/>
        <v>0</v>
      </c>
      <c r="HK28" s="7"/>
      <c r="HL28">
        <f t="shared" si="89"/>
        <v>0</v>
      </c>
      <c r="HM28">
        <f t="shared" si="126"/>
        <v>0</v>
      </c>
      <c r="HN28">
        <f t="shared" si="135"/>
        <v>0</v>
      </c>
      <c r="HO28" s="7"/>
      <c r="HP28">
        <f>(1 - 'Initial absorption'!$N28)*HE28</f>
        <v>0</v>
      </c>
      <c r="HQ28" s="7">
        <f t="shared" si="34"/>
        <v>0</v>
      </c>
      <c r="HR28">
        <f>'Initial absorption'!$T28*(HP28+HQ28)*$N28</f>
        <v>0</v>
      </c>
      <c r="HS28" s="7"/>
      <c r="HT28">
        <f t="shared" si="91"/>
        <v>0</v>
      </c>
      <c r="HU28">
        <f>'Initial absorption'!$N28*HT28*$J28</f>
        <v>0</v>
      </c>
      <c r="HW28">
        <f>(1-'Initial absorption'!$N28)*HT28</f>
        <v>0</v>
      </c>
      <c r="HX28">
        <f>'Initial absorption'!$H28*HW28*$F28</f>
        <v>0</v>
      </c>
      <c r="HY28" s="7"/>
      <c r="HZ28">
        <f>(1 - 'Initial absorption'!$T28)*(HP28+HQ28)</f>
        <v>0</v>
      </c>
      <c r="IA28">
        <f t="shared" si="35"/>
        <v>0</v>
      </c>
      <c r="IB28" s="7"/>
      <c r="IC28" s="7"/>
      <c r="IL28" s="7">
        <f t="shared" si="140"/>
        <v>0</v>
      </c>
      <c r="IM28" s="7">
        <f t="shared" si="36"/>
        <v>0</v>
      </c>
      <c r="IN28" s="7">
        <f t="shared" si="37"/>
        <v>0</v>
      </c>
      <c r="IO28" s="7">
        <f t="shared" si="93"/>
        <v>0</v>
      </c>
      <c r="IP28" s="7"/>
      <c r="IQ28" s="7">
        <f t="shared" si="94"/>
        <v>0</v>
      </c>
      <c r="IR28" s="7">
        <f t="shared" si="95"/>
        <v>0</v>
      </c>
      <c r="IS28" s="7">
        <f t="shared" si="38"/>
        <v>0</v>
      </c>
      <c r="IT28" s="7">
        <f t="shared" si="96"/>
        <v>0</v>
      </c>
      <c r="IV28">
        <f t="shared" si="39"/>
        <v>0</v>
      </c>
      <c r="IW28">
        <f t="shared" si="40"/>
        <v>0</v>
      </c>
      <c r="IX28">
        <f t="shared" si="41"/>
        <v>0</v>
      </c>
      <c r="IY28">
        <f t="shared" si="127"/>
        <v>0</v>
      </c>
      <c r="IZ28" s="7"/>
      <c r="JA28" s="7">
        <f t="shared" si="128"/>
        <v>0</v>
      </c>
      <c r="JB28" s="7">
        <f t="shared" si="129"/>
        <v>0</v>
      </c>
      <c r="JC28" s="7">
        <f t="shared" si="42"/>
        <v>0</v>
      </c>
      <c r="JD28" s="7"/>
      <c r="JE28" s="7">
        <f t="shared" si="97"/>
        <v>0</v>
      </c>
      <c r="JF28" s="7">
        <f>'Initial absorption'!$H28*JE28*$F28</f>
        <v>0</v>
      </c>
      <c r="JG28" s="7">
        <f t="shared" si="130"/>
        <v>0</v>
      </c>
      <c r="JH28" s="7">
        <f>'Initial absorption'!$N28*JG28*$J28</f>
        <v>0</v>
      </c>
      <c r="JI28" s="7"/>
      <c r="JJ28">
        <f t="shared" si="98"/>
        <v>0</v>
      </c>
      <c r="JK28" s="7">
        <f t="shared" si="131"/>
        <v>0</v>
      </c>
      <c r="JL28">
        <f t="shared" si="99"/>
        <v>0</v>
      </c>
      <c r="JM28" s="7"/>
      <c r="JN28">
        <f t="shared" si="100"/>
        <v>0</v>
      </c>
      <c r="JO28">
        <f t="shared" si="132"/>
        <v>0</v>
      </c>
      <c r="JP28">
        <f t="shared" si="136"/>
        <v>0</v>
      </c>
      <c r="JQ28" s="7"/>
      <c r="JR28">
        <f>(1 - 'Initial absorption'!$N28)*JG28</f>
        <v>0</v>
      </c>
      <c r="JS28" s="7">
        <f t="shared" si="43"/>
        <v>0</v>
      </c>
      <c r="JT28">
        <f>'Initial absorption'!$T28*(JR28+JS28)*$N28</f>
        <v>0</v>
      </c>
      <c r="JU28" s="7"/>
      <c r="JV28">
        <f t="shared" si="102"/>
        <v>0</v>
      </c>
      <c r="JW28">
        <f>'Initial absorption'!$N28*JV28*$J28</f>
        <v>0</v>
      </c>
      <c r="JY28">
        <f>(1-'Initial absorption'!$N28)*JV28</f>
        <v>0</v>
      </c>
      <c r="JZ28">
        <f>'Initial absorption'!$H28*JY28*$F28</f>
        <v>0</v>
      </c>
      <c r="KA28" s="7"/>
      <c r="KB28">
        <f>(1 - 'Initial absorption'!$T28)*(JR28+JS28)</f>
        <v>0</v>
      </c>
      <c r="KC28">
        <f t="shared" si="44"/>
        <v>0</v>
      </c>
      <c r="KD28" s="7"/>
      <c r="KE28" s="7"/>
    </row>
    <row r="29" spans="4:296" x14ac:dyDescent="0.25">
      <c r="D29">
        <v>415</v>
      </c>
      <c r="E29">
        <f>'Input spectra'!B29</f>
        <v>0.81398434775870698</v>
      </c>
      <c r="F29">
        <f>'Initial absorption'!J29</f>
        <v>0.97958761814196704</v>
      </c>
      <c r="G29">
        <f>'Input spectra'!C29</f>
        <v>0</v>
      </c>
      <c r="H29">
        <f t="shared" si="45"/>
        <v>0</v>
      </c>
      <c r="I29">
        <f>'Input spectra'!D29</f>
        <v>1.1096643942683</v>
      </c>
      <c r="J29">
        <f>'Initial absorption'!P29</f>
        <v>0.98791946056573454</v>
      </c>
      <c r="K29">
        <f>'Input spectra'!E29</f>
        <v>0</v>
      </c>
      <c r="L29">
        <f t="shared" si="46"/>
        <v>0</v>
      </c>
      <c r="M29">
        <f>'Input spectra'!F29</f>
        <v>3.5736732272187897E-2</v>
      </c>
      <c r="N29">
        <f>'Initial absorption'!V29</f>
        <v>0.51301725083281735</v>
      </c>
      <c r="O29">
        <f>'Input spectra'!G29</f>
        <v>0</v>
      </c>
      <c r="P29">
        <f t="shared" si="47"/>
        <v>0</v>
      </c>
      <c r="R29">
        <f>'Reaching edge prob after ems 1'!$EZ30</f>
        <v>7.1688748959867141E-2</v>
      </c>
      <c r="S29">
        <f>'Reaching edge prob after ems 2'!$EZ30</f>
        <v>4.7599850484769363E-2</v>
      </c>
      <c r="T29">
        <f>'Reaching edge prob after ems 3'!EZ30</f>
        <v>0.6910293952160359</v>
      </c>
      <c r="U29">
        <f>1-EXP(-'Reaching edge prob after ems 1'!FC30*_k_in_ec_correction*($E29*_c1+'Input spectra'!Y29))</f>
        <v>0.43602969954608095</v>
      </c>
      <c r="V29">
        <f>1-EXP(-(_t-'Reaching edge prob after ems 1'!FC30)*_k_in_ec_correction*($E29*_c1+'Input spectra'!Y29))</f>
        <v>0.7163245296015055</v>
      </c>
      <c r="W29">
        <f>1-EXP(-'Reaching edge prob after ems 2'!FC30*_k_in_ec_correction*($I29*_c2+'Input spectra'!Y29))</f>
        <v>0.5033098769633555</v>
      </c>
      <c r="X29">
        <f>1-EXP(-(_t-'Reaching edge prob after ems 2'!FC30)*_k_in_ec_correction*($I29*_c2+'Input spectra'!Y29))</f>
        <v>0.90899776439173297</v>
      </c>
      <c r="Y29">
        <f>1-EXP(-'Reaching edge prob after ems 3'!FC30*_k_in_ec_correction*($M29*_c3+'Input spectra'!Y29))</f>
        <v>3.7037231677570226E-2</v>
      </c>
      <c r="Z29">
        <f>1-EXP(-(_t-'Reaching edge prob after ems 3'!FC30)*_k_in_ec_correction*($M29*_c3+'Input spectra'!Y29))</f>
        <v>3.832435592837613E-2</v>
      </c>
      <c r="AA29" s="16"/>
      <c r="AB29" s="16"/>
      <c r="AD29" s="7">
        <f t="shared" si="48"/>
        <v>0</v>
      </c>
      <c r="AE29" s="7">
        <f t="shared" si="0"/>
        <v>0</v>
      </c>
      <c r="AF29" s="7">
        <f t="shared" si="1"/>
        <v>0</v>
      </c>
      <c r="AG29" s="7">
        <f t="shared" si="49"/>
        <v>0</v>
      </c>
      <c r="AH29" s="7"/>
      <c r="AI29" s="7">
        <f t="shared" si="50"/>
        <v>0</v>
      </c>
      <c r="AJ29" s="7">
        <f t="shared" si="51"/>
        <v>0</v>
      </c>
      <c r="AK29" s="7">
        <f t="shared" si="2"/>
        <v>0</v>
      </c>
      <c r="AL29" s="7">
        <f t="shared" si="52"/>
        <v>0</v>
      </c>
      <c r="AN29">
        <f t="shared" si="3"/>
        <v>0</v>
      </c>
      <c r="AO29">
        <f t="shared" si="4"/>
        <v>0</v>
      </c>
      <c r="AP29">
        <f t="shared" si="5"/>
        <v>0</v>
      </c>
      <c r="AQ29">
        <f t="shared" si="103"/>
        <v>0</v>
      </c>
      <c r="AR29" s="7"/>
      <c r="AS29" s="7">
        <f t="shared" si="104"/>
        <v>0</v>
      </c>
      <c r="AT29" s="7">
        <f t="shared" si="105"/>
        <v>0</v>
      </c>
      <c r="AU29" s="7">
        <f t="shared" si="6"/>
        <v>0</v>
      </c>
      <c r="AV29" s="7"/>
      <c r="AW29" s="7">
        <f t="shared" si="53"/>
        <v>0</v>
      </c>
      <c r="AX29" s="7">
        <f>'Initial absorption'!$H29*AW29*$F29</f>
        <v>0</v>
      </c>
      <c r="AY29" s="7">
        <f t="shared" si="106"/>
        <v>0</v>
      </c>
      <c r="AZ29" s="7">
        <f>'Initial absorption'!$N29*AY29*$J29</f>
        <v>0</v>
      </c>
      <c r="BA29" s="7"/>
      <c r="BB29">
        <f t="shared" si="54"/>
        <v>0</v>
      </c>
      <c r="BC29" s="7">
        <f t="shared" si="107"/>
        <v>0</v>
      </c>
      <c r="BD29">
        <f t="shared" si="55"/>
        <v>0</v>
      </c>
      <c r="BE29" s="7"/>
      <c r="BF29">
        <f t="shared" si="141"/>
        <v>0</v>
      </c>
      <c r="BG29">
        <f t="shared" si="108"/>
        <v>0</v>
      </c>
      <c r="BH29">
        <f t="shared" si="57"/>
        <v>0</v>
      </c>
      <c r="BI29" s="7"/>
      <c r="BJ29">
        <f>(1 - 'Initial absorption'!$N29)*AY29</f>
        <v>0</v>
      </c>
      <c r="BK29" s="7">
        <f t="shared" si="7"/>
        <v>0</v>
      </c>
      <c r="BL29">
        <f>'Initial absorption'!$T29*(BJ29+BK29)*$N29</f>
        <v>0</v>
      </c>
      <c r="BM29" s="7"/>
      <c r="BN29">
        <f t="shared" si="58"/>
        <v>0</v>
      </c>
      <c r="BO29">
        <f>'Initial absorption'!$N29*BN29*$J29</f>
        <v>0</v>
      </c>
      <c r="BQ29">
        <f>(1-'Initial absorption'!$N29)*BN29</f>
        <v>0</v>
      </c>
      <c r="BR29">
        <f>'Initial absorption'!$H29*BQ29*$F29</f>
        <v>0</v>
      </c>
      <c r="BS29" s="7"/>
      <c r="BT29">
        <f>(1 - 'Initial absorption'!$T29)*(BJ29+BK29)</f>
        <v>0</v>
      </c>
      <c r="BU29">
        <f t="shared" si="8"/>
        <v>0</v>
      </c>
      <c r="BV29" s="7"/>
      <c r="CF29" s="7">
        <f t="shared" si="137"/>
        <v>0</v>
      </c>
      <c r="CG29" s="7">
        <f t="shared" si="9"/>
        <v>0</v>
      </c>
      <c r="CH29" s="7">
        <f t="shared" si="10"/>
        <v>0</v>
      </c>
      <c r="CI29" s="7">
        <f t="shared" si="60"/>
        <v>0</v>
      </c>
      <c r="CJ29" s="7"/>
      <c r="CK29" s="7">
        <f t="shared" si="61"/>
        <v>0</v>
      </c>
      <c r="CL29" s="7">
        <f t="shared" si="62"/>
        <v>0</v>
      </c>
      <c r="CM29" s="7">
        <f t="shared" si="11"/>
        <v>0</v>
      </c>
      <c r="CN29" s="7">
        <f t="shared" si="63"/>
        <v>0</v>
      </c>
      <c r="CP29">
        <f t="shared" si="12"/>
        <v>0</v>
      </c>
      <c r="CQ29">
        <f t="shared" si="13"/>
        <v>0</v>
      </c>
      <c r="CR29">
        <f t="shared" si="14"/>
        <v>0</v>
      </c>
      <c r="CS29">
        <f t="shared" si="109"/>
        <v>0</v>
      </c>
      <c r="CT29" s="7"/>
      <c r="CU29" s="7">
        <f t="shared" si="110"/>
        <v>0</v>
      </c>
      <c r="CV29" s="7">
        <f t="shared" si="111"/>
        <v>0</v>
      </c>
      <c r="CW29" s="7">
        <f t="shared" si="15"/>
        <v>0</v>
      </c>
      <c r="CX29" s="7"/>
      <c r="CY29" s="7">
        <f t="shared" si="64"/>
        <v>0</v>
      </c>
      <c r="CZ29" s="7">
        <f>'Initial absorption'!$H29*CY29*$F29</f>
        <v>0</v>
      </c>
      <c r="DA29" s="7">
        <f t="shared" si="112"/>
        <v>0</v>
      </c>
      <c r="DB29" s="7">
        <f>'Initial absorption'!$N29*DA29*$J29</f>
        <v>0</v>
      </c>
      <c r="DC29" s="7"/>
      <c r="DD29">
        <f t="shared" si="65"/>
        <v>0</v>
      </c>
      <c r="DE29" s="7">
        <f t="shared" si="113"/>
        <v>0</v>
      </c>
      <c r="DF29">
        <f t="shared" si="66"/>
        <v>0</v>
      </c>
      <c r="DG29" s="7"/>
      <c r="DH29">
        <f t="shared" si="67"/>
        <v>0</v>
      </c>
      <c r="DI29">
        <f t="shared" si="114"/>
        <v>0</v>
      </c>
      <c r="DJ29">
        <f t="shared" si="133"/>
        <v>0</v>
      </c>
      <c r="DK29" s="7"/>
      <c r="DL29">
        <f>(1 - 'Initial absorption'!$N29)*DA29</f>
        <v>0</v>
      </c>
      <c r="DM29" s="7">
        <f t="shared" si="16"/>
        <v>0</v>
      </c>
      <c r="DN29">
        <f>'Initial absorption'!$T29*(DL29+DM29)*$N29</f>
        <v>0</v>
      </c>
      <c r="DO29" s="7"/>
      <c r="DP29">
        <f t="shared" si="69"/>
        <v>0</v>
      </c>
      <c r="DQ29">
        <f>'Initial absorption'!$N29*DP29*$J29</f>
        <v>0</v>
      </c>
      <c r="DS29">
        <f>(1-'Initial absorption'!$N29)*DP29</f>
        <v>0</v>
      </c>
      <c r="DT29">
        <f>'Initial absorption'!$H29*DS29*$F29</f>
        <v>0</v>
      </c>
      <c r="DU29" s="7"/>
      <c r="DV29">
        <f>(1 - 'Initial absorption'!$T29)*(DL29+DM29)</f>
        <v>0</v>
      </c>
      <c r="DW29">
        <f t="shared" si="17"/>
        <v>0</v>
      </c>
      <c r="DX29" s="7"/>
      <c r="EH29" s="7">
        <f t="shared" si="138"/>
        <v>0</v>
      </c>
      <c r="EI29" s="7">
        <f t="shared" si="18"/>
        <v>0</v>
      </c>
      <c r="EJ29" s="7">
        <f t="shared" si="19"/>
        <v>0</v>
      </c>
      <c r="EK29" s="7">
        <f t="shared" si="71"/>
        <v>0</v>
      </c>
      <c r="EL29" s="7"/>
      <c r="EM29" s="7">
        <f t="shared" si="72"/>
        <v>0</v>
      </c>
      <c r="EN29" s="7">
        <f t="shared" si="73"/>
        <v>0</v>
      </c>
      <c r="EO29" s="7">
        <f t="shared" si="20"/>
        <v>0</v>
      </c>
      <c r="EP29" s="7">
        <f t="shared" si="74"/>
        <v>0</v>
      </c>
      <c r="ER29">
        <f t="shared" si="21"/>
        <v>0</v>
      </c>
      <c r="ES29">
        <f t="shared" si="22"/>
        <v>0</v>
      </c>
      <c r="ET29">
        <f t="shared" si="23"/>
        <v>0</v>
      </c>
      <c r="EU29">
        <f t="shared" si="115"/>
        <v>0</v>
      </c>
      <c r="EV29" s="7"/>
      <c r="EW29" s="7">
        <f t="shared" si="116"/>
        <v>0</v>
      </c>
      <c r="EX29" s="7">
        <f t="shared" si="117"/>
        <v>0</v>
      </c>
      <c r="EY29" s="7">
        <f t="shared" si="24"/>
        <v>0</v>
      </c>
      <c r="EZ29" s="7"/>
      <c r="FA29" s="7">
        <f t="shared" si="75"/>
        <v>0</v>
      </c>
      <c r="FB29" s="7">
        <f>'Initial absorption'!$H29*FA29*$F29</f>
        <v>0</v>
      </c>
      <c r="FC29" s="7">
        <f t="shared" si="118"/>
        <v>0</v>
      </c>
      <c r="FD29" s="7">
        <f>'Initial absorption'!$N29*FC29*$J29</f>
        <v>0</v>
      </c>
      <c r="FE29" s="7"/>
      <c r="FF29">
        <f t="shared" si="76"/>
        <v>0</v>
      </c>
      <c r="FG29" s="7">
        <f t="shared" si="119"/>
        <v>0</v>
      </c>
      <c r="FH29">
        <f t="shared" si="77"/>
        <v>0</v>
      </c>
      <c r="FI29" s="7"/>
      <c r="FJ29">
        <f t="shared" si="78"/>
        <v>0</v>
      </c>
      <c r="FK29">
        <f t="shared" si="120"/>
        <v>0</v>
      </c>
      <c r="FL29">
        <f t="shared" si="134"/>
        <v>0</v>
      </c>
      <c r="FM29" s="7"/>
      <c r="FN29">
        <f>(1 - 'Initial absorption'!$N29)*FC29</f>
        <v>0</v>
      </c>
      <c r="FO29" s="7">
        <f t="shared" si="25"/>
        <v>0</v>
      </c>
      <c r="FP29">
        <f>'Initial absorption'!$T29*(FN29+FO29)*$N29</f>
        <v>0</v>
      </c>
      <c r="FQ29" s="7"/>
      <c r="FR29">
        <f t="shared" si="80"/>
        <v>0</v>
      </c>
      <c r="FS29">
        <f>'Initial absorption'!$N29*FR29*$J29</f>
        <v>0</v>
      </c>
      <c r="FU29">
        <f>(1-'Initial absorption'!$N29)*FR29</f>
        <v>0</v>
      </c>
      <c r="FV29">
        <f>'Initial absorption'!$H29*FU29*$F29</f>
        <v>0</v>
      </c>
      <c r="FW29" s="7"/>
      <c r="FX29">
        <f>(1 - 'Initial absorption'!$T29)*(FN29+FO29)</f>
        <v>0</v>
      </c>
      <c r="FY29">
        <f t="shared" si="26"/>
        <v>0</v>
      </c>
      <c r="FZ29" s="7"/>
      <c r="GJ29" s="7">
        <f t="shared" si="139"/>
        <v>0</v>
      </c>
      <c r="GK29" s="7">
        <f t="shared" si="27"/>
        <v>0</v>
      </c>
      <c r="GL29" s="7">
        <f t="shared" si="28"/>
        <v>0</v>
      </c>
      <c r="GM29" s="7">
        <f t="shared" si="82"/>
        <v>0</v>
      </c>
      <c r="GN29" s="7"/>
      <c r="GO29" s="7">
        <f t="shared" si="83"/>
        <v>0</v>
      </c>
      <c r="GP29" s="7">
        <f t="shared" si="84"/>
        <v>0</v>
      </c>
      <c r="GQ29" s="7">
        <f t="shared" si="29"/>
        <v>0</v>
      </c>
      <c r="GR29" s="7">
        <f t="shared" si="85"/>
        <v>0</v>
      </c>
      <c r="GT29">
        <f t="shared" si="30"/>
        <v>0</v>
      </c>
      <c r="GU29">
        <f t="shared" si="31"/>
        <v>0</v>
      </c>
      <c r="GV29">
        <f t="shared" si="32"/>
        <v>0</v>
      </c>
      <c r="GW29">
        <f t="shared" si="121"/>
        <v>0</v>
      </c>
      <c r="GX29" s="7"/>
      <c r="GY29" s="7">
        <f t="shared" si="122"/>
        <v>0</v>
      </c>
      <c r="GZ29" s="7">
        <f t="shared" si="123"/>
        <v>0</v>
      </c>
      <c r="HA29" s="7">
        <f t="shared" si="33"/>
        <v>0</v>
      </c>
      <c r="HB29" s="7"/>
      <c r="HC29" s="7">
        <f t="shared" si="86"/>
        <v>0</v>
      </c>
      <c r="HD29" s="7">
        <f>'Initial absorption'!$H29*HC29*$F29</f>
        <v>0</v>
      </c>
      <c r="HE29" s="7">
        <f t="shared" si="124"/>
        <v>0</v>
      </c>
      <c r="HF29" s="7">
        <f>'Initial absorption'!$N29*HE29*$J29</f>
        <v>0</v>
      </c>
      <c r="HG29" s="7"/>
      <c r="HH29">
        <f t="shared" si="87"/>
        <v>0</v>
      </c>
      <c r="HI29" s="7">
        <f t="shared" si="125"/>
        <v>0</v>
      </c>
      <c r="HJ29">
        <f t="shared" si="88"/>
        <v>0</v>
      </c>
      <c r="HK29" s="7"/>
      <c r="HL29">
        <f t="shared" si="89"/>
        <v>0</v>
      </c>
      <c r="HM29">
        <f t="shared" si="126"/>
        <v>0</v>
      </c>
      <c r="HN29">
        <f t="shared" si="135"/>
        <v>0</v>
      </c>
      <c r="HO29" s="7"/>
      <c r="HP29">
        <f>(1 - 'Initial absorption'!$N29)*HE29</f>
        <v>0</v>
      </c>
      <c r="HQ29" s="7">
        <f t="shared" si="34"/>
        <v>0</v>
      </c>
      <c r="HR29">
        <f>'Initial absorption'!$T29*(HP29+HQ29)*$N29</f>
        <v>0</v>
      </c>
      <c r="HS29" s="7"/>
      <c r="HT29">
        <f t="shared" si="91"/>
        <v>0</v>
      </c>
      <c r="HU29">
        <f>'Initial absorption'!$N29*HT29*$J29</f>
        <v>0</v>
      </c>
      <c r="HW29">
        <f>(1-'Initial absorption'!$N29)*HT29</f>
        <v>0</v>
      </c>
      <c r="HX29">
        <f>'Initial absorption'!$H29*HW29*$F29</f>
        <v>0</v>
      </c>
      <c r="HY29" s="7"/>
      <c r="HZ29">
        <f>(1 - 'Initial absorption'!$T29)*(HP29+HQ29)</f>
        <v>0</v>
      </c>
      <c r="IA29">
        <f t="shared" si="35"/>
        <v>0</v>
      </c>
      <c r="IB29" s="7"/>
      <c r="IL29" s="7">
        <f t="shared" si="140"/>
        <v>0</v>
      </c>
      <c r="IM29" s="7">
        <f t="shared" si="36"/>
        <v>0</v>
      </c>
      <c r="IN29" s="7">
        <f t="shared" si="37"/>
        <v>0</v>
      </c>
      <c r="IO29" s="7">
        <f t="shared" si="93"/>
        <v>0</v>
      </c>
      <c r="IP29" s="7"/>
      <c r="IQ29" s="7">
        <f t="shared" si="94"/>
        <v>0</v>
      </c>
      <c r="IR29" s="7">
        <f t="shared" si="95"/>
        <v>0</v>
      </c>
      <c r="IS29" s="7">
        <f t="shared" si="38"/>
        <v>0</v>
      </c>
      <c r="IT29" s="7">
        <f t="shared" si="96"/>
        <v>0</v>
      </c>
      <c r="IV29">
        <f t="shared" si="39"/>
        <v>0</v>
      </c>
      <c r="IW29">
        <f t="shared" si="40"/>
        <v>0</v>
      </c>
      <c r="IX29">
        <f t="shared" si="41"/>
        <v>0</v>
      </c>
      <c r="IY29">
        <f t="shared" si="127"/>
        <v>0</v>
      </c>
      <c r="IZ29" s="7"/>
      <c r="JA29" s="7">
        <f t="shared" si="128"/>
        <v>0</v>
      </c>
      <c r="JB29" s="7">
        <f t="shared" si="129"/>
        <v>0</v>
      </c>
      <c r="JC29" s="7">
        <f t="shared" si="42"/>
        <v>0</v>
      </c>
      <c r="JD29" s="7"/>
      <c r="JE29" s="7">
        <f t="shared" si="97"/>
        <v>0</v>
      </c>
      <c r="JF29" s="7">
        <f>'Initial absorption'!$H29*JE29*$F29</f>
        <v>0</v>
      </c>
      <c r="JG29" s="7">
        <f t="shared" si="130"/>
        <v>0</v>
      </c>
      <c r="JH29" s="7">
        <f>'Initial absorption'!$N29*JG29*$J29</f>
        <v>0</v>
      </c>
      <c r="JI29" s="7"/>
      <c r="JJ29">
        <f t="shared" si="98"/>
        <v>0</v>
      </c>
      <c r="JK29" s="7">
        <f t="shared" si="131"/>
        <v>0</v>
      </c>
      <c r="JL29">
        <f t="shared" si="99"/>
        <v>0</v>
      </c>
      <c r="JM29" s="7"/>
      <c r="JN29">
        <f t="shared" si="100"/>
        <v>0</v>
      </c>
      <c r="JO29">
        <f t="shared" si="132"/>
        <v>0</v>
      </c>
      <c r="JP29">
        <f t="shared" si="136"/>
        <v>0</v>
      </c>
      <c r="JQ29" s="7"/>
      <c r="JR29">
        <f>(1 - 'Initial absorption'!$N29)*JG29</f>
        <v>0</v>
      </c>
      <c r="JS29" s="7">
        <f t="shared" si="43"/>
        <v>0</v>
      </c>
      <c r="JT29">
        <f>'Initial absorption'!$T29*(JR29+JS29)*$N29</f>
        <v>0</v>
      </c>
      <c r="JU29" s="7"/>
      <c r="JV29">
        <f t="shared" si="102"/>
        <v>0</v>
      </c>
      <c r="JW29">
        <f>'Initial absorption'!$N29*JV29*$J29</f>
        <v>0</v>
      </c>
      <c r="JY29">
        <f>(1-'Initial absorption'!$N29)*JV29</f>
        <v>0</v>
      </c>
      <c r="JZ29">
        <f>'Initial absorption'!$H29*JY29*$F29</f>
        <v>0</v>
      </c>
      <c r="KA29" s="7"/>
      <c r="KB29">
        <f>(1 - 'Initial absorption'!$T29)*(JR29+JS29)</f>
        <v>0</v>
      </c>
      <c r="KC29">
        <f t="shared" si="44"/>
        <v>0</v>
      </c>
      <c r="KD29" s="7"/>
    </row>
    <row r="30" spans="4:296" x14ac:dyDescent="0.25">
      <c r="D30">
        <v>420</v>
      </c>
      <c r="E30">
        <f>'Input spectra'!B30</f>
        <v>0.74366118039737805</v>
      </c>
      <c r="F30">
        <f>'Initial absorption'!J30</f>
        <v>0.97825579599591539</v>
      </c>
      <c r="G30">
        <f>'Input spectra'!C30</f>
        <v>0</v>
      </c>
      <c r="H30">
        <f t="shared" si="45"/>
        <v>0</v>
      </c>
      <c r="I30">
        <f>'Input spectra'!D30</f>
        <v>1.31582813256264</v>
      </c>
      <c r="J30">
        <f>'Initial absorption'!P30</f>
        <v>0.99005020271818778</v>
      </c>
      <c r="K30">
        <f>'Input spectra'!E30</f>
        <v>0</v>
      </c>
      <c r="L30">
        <f t="shared" si="46"/>
        <v>0</v>
      </c>
      <c r="M30">
        <f>'Input spectra'!F30</f>
        <v>4.1493514464585303E-2</v>
      </c>
      <c r="N30">
        <f>'Initial absorption'!V30</f>
        <v>0.55656392365498009</v>
      </c>
      <c r="O30">
        <f>'Input spectra'!G30</f>
        <v>0</v>
      </c>
      <c r="P30">
        <f t="shared" si="47"/>
        <v>0</v>
      </c>
      <c r="R30">
        <f>'Reaching edge prob after ems 1'!$EZ31</f>
        <v>7.715872591747483E-2</v>
      </c>
      <c r="S30">
        <f>'Reaching edge prob after ems 2'!$EZ31</f>
        <v>4.2214731555819993E-2</v>
      </c>
      <c r="T30">
        <f>'Reaching edge prob after ems 3'!EZ31</f>
        <v>0.67520793831710735</v>
      </c>
      <c r="U30">
        <f>1-EXP(-'Reaching edge prob after ems 1'!FC31*_k_in_ec_correction*($E30*_c1+'Input spectra'!Y30))</f>
        <v>0.42093106992090379</v>
      </c>
      <c r="V30">
        <f>1-EXP(-(_t-'Reaching edge prob after ems 1'!FC31)*_k_in_ec_correction*($E30*_c1+'Input spectra'!Y30))</f>
        <v>0.67706101730099633</v>
      </c>
      <c r="W30">
        <f>1-EXP(-'Reaching edge prob after ems 2'!FC31*_k_in_ec_correction*($I30*_c2+'Input spectra'!Y30))</f>
        <v>0.51582842800592965</v>
      </c>
      <c r="X30">
        <f>1-EXP(-(_t-'Reaching edge prob after ems 2'!FC31)*_k_in_ec_correction*($I30*_c2+'Input spectra'!Y30))</f>
        <v>0.94706908699227799</v>
      </c>
      <c r="Y30">
        <f>1-EXP(-'Reaching edge prob after ems 3'!FC31*_k_in_ec_correction*($M30*_c3+'Input spectra'!Y30))</f>
        <v>3.9538399572810912E-2</v>
      </c>
      <c r="Z30">
        <f>1-EXP(-(_t-'Reaching edge prob after ems 3'!FC31)*_k_in_ec_correction*($M30*_c3+'Input spectra'!Y30))</f>
        <v>4.1008681445647288E-2</v>
      </c>
      <c r="AA30" s="16"/>
      <c r="AB30" s="16"/>
      <c r="AD30" s="7">
        <f t="shared" si="48"/>
        <v>0</v>
      </c>
      <c r="AE30" s="7">
        <f t="shared" si="0"/>
        <v>0</v>
      </c>
      <c r="AF30" s="7">
        <f t="shared" si="1"/>
        <v>0</v>
      </c>
      <c r="AG30" s="7">
        <f t="shared" si="49"/>
        <v>0</v>
      </c>
      <c r="AH30" s="7"/>
      <c r="AI30" s="7">
        <f t="shared" si="50"/>
        <v>0</v>
      </c>
      <c r="AJ30" s="7">
        <f t="shared" si="51"/>
        <v>0</v>
      </c>
      <c r="AK30" s="7">
        <f t="shared" si="2"/>
        <v>0</v>
      </c>
      <c r="AL30" s="7">
        <f t="shared" si="52"/>
        <v>0</v>
      </c>
      <c r="AN30">
        <f t="shared" si="3"/>
        <v>0</v>
      </c>
      <c r="AO30">
        <f t="shared" si="4"/>
        <v>0</v>
      </c>
      <c r="AP30">
        <f t="shared" si="5"/>
        <v>0</v>
      </c>
      <c r="AQ30">
        <f t="shared" si="103"/>
        <v>0</v>
      </c>
      <c r="AR30" s="7"/>
      <c r="AS30" s="7">
        <f t="shared" si="104"/>
        <v>0</v>
      </c>
      <c r="AT30" s="7">
        <f t="shared" si="105"/>
        <v>0</v>
      </c>
      <c r="AU30" s="7">
        <f t="shared" si="6"/>
        <v>0</v>
      </c>
      <c r="AV30" s="7"/>
      <c r="AW30" s="7">
        <f t="shared" si="53"/>
        <v>0</v>
      </c>
      <c r="AX30" s="7">
        <f>'Initial absorption'!$H30*AW30*$F30</f>
        <v>0</v>
      </c>
      <c r="AY30" s="7">
        <f t="shared" si="106"/>
        <v>0</v>
      </c>
      <c r="AZ30" s="7">
        <f>'Initial absorption'!$N30*AY30*$J30</f>
        <v>0</v>
      </c>
      <c r="BA30" s="7"/>
      <c r="BB30">
        <f t="shared" si="54"/>
        <v>0</v>
      </c>
      <c r="BC30" s="7">
        <f t="shared" si="107"/>
        <v>0</v>
      </c>
      <c r="BD30">
        <f t="shared" si="55"/>
        <v>0</v>
      </c>
      <c r="BE30" s="7"/>
      <c r="BF30">
        <f t="shared" si="141"/>
        <v>0</v>
      </c>
      <c r="BG30">
        <f t="shared" si="108"/>
        <v>0</v>
      </c>
      <c r="BH30">
        <f t="shared" si="57"/>
        <v>0</v>
      </c>
      <c r="BI30" s="7"/>
      <c r="BJ30">
        <f>(1 - 'Initial absorption'!$N30)*AY30</f>
        <v>0</v>
      </c>
      <c r="BK30" s="7">
        <f t="shared" si="7"/>
        <v>0</v>
      </c>
      <c r="BL30">
        <f>'Initial absorption'!$T30*(BJ30+BK30)*$N30</f>
        <v>0</v>
      </c>
      <c r="BM30" s="7"/>
      <c r="BN30">
        <f t="shared" si="58"/>
        <v>0</v>
      </c>
      <c r="BO30">
        <f>'Initial absorption'!$N30*BN30*$J30</f>
        <v>0</v>
      </c>
      <c r="BQ30">
        <f>(1-'Initial absorption'!$N30)*BN30</f>
        <v>0</v>
      </c>
      <c r="BR30">
        <f>'Initial absorption'!$H30*BQ30*$F30</f>
        <v>0</v>
      </c>
      <c r="BS30" s="7"/>
      <c r="BT30">
        <f>(1 - 'Initial absorption'!$T30)*(BJ30+BK30)</f>
        <v>0</v>
      </c>
      <c r="BU30">
        <f t="shared" si="8"/>
        <v>0</v>
      </c>
      <c r="BV30" s="7"/>
      <c r="CF30" s="7">
        <f t="shared" si="137"/>
        <v>0</v>
      </c>
      <c r="CG30" s="7">
        <f t="shared" si="9"/>
        <v>0</v>
      </c>
      <c r="CH30" s="7">
        <f t="shared" si="10"/>
        <v>0</v>
      </c>
      <c r="CI30" s="7">
        <f t="shared" si="60"/>
        <v>0</v>
      </c>
      <c r="CJ30" s="7"/>
      <c r="CK30" s="7">
        <f t="shared" si="61"/>
        <v>0</v>
      </c>
      <c r="CL30" s="7">
        <f t="shared" si="62"/>
        <v>0</v>
      </c>
      <c r="CM30" s="7">
        <f t="shared" si="11"/>
        <v>0</v>
      </c>
      <c r="CN30" s="7">
        <f t="shared" si="63"/>
        <v>0</v>
      </c>
      <c r="CP30">
        <f t="shared" si="12"/>
        <v>0</v>
      </c>
      <c r="CQ30">
        <f t="shared" si="13"/>
        <v>0</v>
      </c>
      <c r="CR30">
        <f t="shared" si="14"/>
        <v>0</v>
      </c>
      <c r="CS30">
        <f t="shared" si="109"/>
        <v>0</v>
      </c>
      <c r="CT30" s="7"/>
      <c r="CU30" s="7">
        <f t="shared" si="110"/>
        <v>0</v>
      </c>
      <c r="CV30" s="7">
        <f t="shared" si="111"/>
        <v>0</v>
      </c>
      <c r="CW30" s="7">
        <f t="shared" si="15"/>
        <v>0</v>
      </c>
      <c r="CX30" s="7"/>
      <c r="CY30" s="7">
        <f t="shared" si="64"/>
        <v>0</v>
      </c>
      <c r="CZ30" s="7">
        <f>'Initial absorption'!$H30*CY30*$F30</f>
        <v>0</v>
      </c>
      <c r="DA30" s="7">
        <f t="shared" si="112"/>
        <v>0</v>
      </c>
      <c r="DB30" s="7">
        <f>'Initial absorption'!$N30*DA30*$J30</f>
        <v>0</v>
      </c>
      <c r="DC30" s="7"/>
      <c r="DD30">
        <f t="shared" si="65"/>
        <v>0</v>
      </c>
      <c r="DE30" s="7">
        <f t="shared" si="113"/>
        <v>0</v>
      </c>
      <c r="DF30">
        <f t="shared" si="66"/>
        <v>0</v>
      </c>
      <c r="DG30" s="7"/>
      <c r="DH30">
        <f t="shared" si="67"/>
        <v>0</v>
      </c>
      <c r="DI30">
        <f t="shared" si="114"/>
        <v>0</v>
      </c>
      <c r="DJ30">
        <f t="shared" si="133"/>
        <v>0</v>
      </c>
      <c r="DK30" s="7"/>
      <c r="DL30">
        <f>(1 - 'Initial absorption'!$N30)*DA30</f>
        <v>0</v>
      </c>
      <c r="DM30" s="7">
        <f t="shared" si="16"/>
        <v>0</v>
      </c>
      <c r="DN30">
        <f>'Initial absorption'!$T30*(DL30+DM30)*$N30</f>
        <v>0</v>
      </c>
      <c r="DO30" s="7"/>
      <c r="DP30">
        <f t="shared" si="69"/>
        <v>0</v>
      </c>
      <c r="DQ30">
        <f>'Initial absorption'!$N30*DP30*$J30</f>
        <v>0</v>
      </c>
      <c r="DS30">
        <f>(1-'Initial absorption'!$N30)*DP30</f>
        <v>0</v>
      </c>
      <c r="DT30">
        <f>'Initial absorption'!$H30*DS30*$F30</f>
        <v>0</v>
      </c>
      <c r="DU30" s="7"/>
      <c r="DV30">
        <f>(1 - 'Initial absorption'!$T30)*(DL30+DM30)</f>
        <v>0</v>
      </c>
      <c r="DW30">
        <f t="shared" si="17"/>
        <v>0</v>
      </c>
      <c r="DX30" s="7"/>
      <c r="EH30" s="7">
        <f t="shared" si="138"/>
        <v>0</v>
      </c>
      <c r="EI30" s="7">
        <f t="shared" si="18"/>
        <v>0</v>
      </c>
      <c r="EJ30" s="7">
        <f t="shared" si="19"/>
        <v>0</v>
      </c>
      <c r="EK30" s="7">
        <f t="shared" si="71"/>
        <v>0</v>
      </c>
      <c r="EL30" s="7"/>
      <c r="EM30" s="7">
        <f t="shared" si="72"/>
        <v>0</v>
      </c>
      <c r="EN30" s="7">
        <f t="shared" si="73"/>
        <v>0</v>
      </c>
      <c r="EO30" s="7">
        <f t="shared" si="20"/>
        <v>0</v>
      </c>
      <c r="EP30" s="7">
        <f t="shared" si="74"/>
        <v>0</v>
      </c>
      <c r="ER30">
        <f t="shared" si="21"/>
        <v>0</v>
      </c>
      <c r="ES30">
        <f t="shared" si="22"/>
        <v>0</v>
      </c>
      <c r="ET30">
        <f t="shared" si="23"/>
        <v>0</v>
      </c>
      <c r="EU30">
        <f t="shared" si="115"/>
        <v>0</v>
      </c>
      <c r="EV30" s="7"/>
      <c r="EW30" s="7">
        <f t="shared" si="116"/>
        <v>0</v>
      </c>
      <c r="EX30" s="7">
        <f t="shared" si="117"/>
        <v>0</v>
      </c>
      <c r="EY30" s="7">
        <f t="shared" si="24"/>
        <v>0</v>
      </c>
      <c r="EZ30" s="7"/>
      <c r="FA30" s="7">
        <f t="shared" si="75"/>
        <v>0</v>
      </c>
      <c r="FB30" s="7">
        <f>'Initial absorption'!$H30*FA30*$F30</f>
        <v>0</v>
      </c>
      <c r="FC30" s="7">
        <f t="shared" si="118"/>
        <v>0</v>
      </c>
      <c r="FD30" s="7">
        <f>'Initial absorption'!$N30*FC30*$J30</f>
        <v>0</v>
      </c>
      <c r="FE30" s="7"/>
      <c r="FF30">
        <f t="shared" si="76"/>
        <v>0</v>
      </c>
      <c r="FG30" s="7">
        <f t="shared" si="119"/>
        <v>0</v>
      </c>
      <c r="FH30">
        <f t="shared" si="77"/>
        <v>0</v>
      </c>
      <c r="FI30" s="7"/>
      <c r="FJ30">
        <f t="shared" si="78"/>
        <v>0</v>
      </c>
      <c r="FK30">
        <f t="shared" si="120"/>
        <v>0</v>
      </c>
      <c r="FL30">
        <f t="shared" si="134"/>
        <v>0</v>
      </c>
      <c r="FM30" s="7"/>
      <c r="FN30">
        <f>(1 - 'Initial absorption'!$N30)*FC30</f>
        <v>0</v>
      </c>
      <c r="FO30" s="7">
        <f t="shared" si="25"/>
        <v>0</v>
      </c>
      <c r="FP30">
        <f>'Initial absorption'!$T30*(FN30+FO30)*$N30</f>
        <v>0</v>
      </c>
      <c r="FQ30" s="7"/>
      <c r="FR30">
        <f t="shared" si="80"/>
        <v>0</v>
      </c>
      <c r="FS30">
        <f>'Initial absorption'!$N30*FR30*$J30</f>
        <v>0</v>
      </c>
      <c r="FU30">
        <f>(1-'Initial absorption'!$N30)*FR30</f>
        <v>0</v>
      </c>
      <c r="FV30">
        <f>'Initial absorption'!$H30*FU30*$F30</f>
        <v>0</v>
      </c>
      <c r="FW30" s="7"/>
      <c r="FX30">
        <f>(1 - 'Initial absorption'!$T30)*(FN30+FO30)</f>
        <v>0</v>
      </c>
      <c r="FY30">
        <f t="shared" si="26"/>
        <v>0</v>
      </c>
      <c r="FZ30" s="7"/>
      <c r="GJ30" s="7">
        <f t="shared" si="139"/>
        <v>0</v>
      </c>
      <c r="GK30" s="7">
        <f t="shared" si="27"/>
        <v>0</v>
      </c>
      <c r="GL30" s="7">
        <f t="shared" si="28"/>
        <v>0</v>
      </c>
      <c r="GM30" s="7">
        <f t="shared" si="82"/>
        <v>0</v>
      </c>
      <c r="GN30" s="7"/>
      <c r="GO30" s="7">
        <f t="shared" si="83"/>
        <v>0</v>
      </c>
      <c r="GP30" s="7">
        <f t="shared" si="84"/>
        <v>0</v>
      </c>
      <c r="GQ30" s="7">
        <f t="shared" si="29"/>
        <v>0</v>
      </c>
      <c r="GR30" s="7">
        <f t="shared" si="85"/>
        <v>0</v>
      </c>
      <c r="GT30">
        <f t="shared" si="30"/>
        <v>0</v>
      </c>
      <c r="GU30">
        <f t="shared" si="31"/>
        <v>0</v>
      </c>
      <c r="GV30">
        <f t="shared" si="32"/>
        <v>0</v>
      </c>
      <c r="GW30">
        <f t="shared" si="121"/>
        <v>0</v>
      </c>
      <c r="GX30" s="7"/>
      <c r="GY30" s="7">
        <f t="shared" si="122"/>
        <v>0</v>
      </c>
      <c r="GZ30" s="7">
        <f t="shared" si="123"/>
        <v>0</v>
      </c>
      <c r="HA30" s="7">
        <f t="shared" si="33"/>
        <v>0</v>
      </c>
      <c r="HB30" s="7"/>
      <c r="HC30" s="7">
        <f t="shared" si="86"/>
        <v>0</v>
      </c>
      <c r="HD30" s="7">
        <f>'Initial absorption'!$H30*HC30*$F30</f>
        <v>0</v>
      </c>
      <c r="HE30" s="7">
        <f t="shared" si="124"/>
        <v>0</v>
      </c>
      <c r="HF30" s="7">
        <f>'Initial absorption'!$N30*HE30*$J30</f>
        <v>0</v>
      </c>
      <c r="HG30" s="7"/>
      <c r="HH30">
        <f t="shared" si="87"/>
        <v>0</v>
      </c>
      <c r="HI30" s="7">
        <f t="shared" si="125"/>
        <v>0</v>
      </c>
      <c r="HJ30">
        <f t="shared" si="88"/>
        <v>0</v>
      </c>
      <c r="HK30" s="7"/>
      <c r="HL30">
        <f t="shared" si="89"/>
        <v>0</v>
      </c>
      <c r="HM30">
        <f t="shared" si="126"/>
        <v>0</v>
      </c>
      <c r="HN30">
        <f t="shared" si="135"/>
        <v>0</v>
      </c>
      <c r="HO30" s="7"/>
      <c r="HP30">
        <f>(1 - 'Initial absorption'!$N30)*HE30</f>
        <v>0</v>
      </c>
      <c r="HQ30" s="7">
        <f t="shared" si="34"/>
        <v>0</v>
      </c>
      <c r="HR30">
        <f>'Initial absorption'!$T30*(HP30+HQ30)*$N30</f>
        <v>0</v>
      </c>
      <c r="HS30" s="7"/>
      <c r="HT30">
        <f t="shared" si="91"/>
        <v>0</v>
      </c>
      <c r="HU30">
        <f>'Initial absorption'!$N30*HT30*$J30</f>
        <v>0</v>
      </c>
      <c r="HW30">
        <f>(1-'Initial absorption'!$N30)*HT30</f>
        <v>0</v>
      </c>
      <c r="HX30">
        <f>'Initial absorption'!$H30*HW30*$F30</f>
        <v>0</v>
      </c>
      <c r="HY30" s="7"/>
      <c r="HZ30">
        <f>(1 - 'Initial absorption'!$T30)*(HP30+HQ30)</f>
        <v>0</v>
      </c>
      <c r="IA30">
        <f t="shared" si="35"/>
        <v>0</v>
      </c>
      <c r="IB30" s="7"/>
      <c r="IL30" s="7">
        <f t="shared" si="140"/>
        <v>0</v>
      </c>
      <c r="IM30" s="7">
        <f t="shared" si="36"/>
        <v>0</v>
      </c>
      <c r="IN30" s="7">
        <f t="shared" si="37"/>
        <v>0</v>
      </c>
      <c r="IO30" s="7">
        <f t="shared" si="93"/>
        <v>0</v>
      </c>
      <c r="IP30" s="7"/>
      <c r="IQ30" s="7">
        <f t="shared" si="94"/>
        <v>0</v>
      </c>
      <c r="IR30" s="7">
        <f t="shared" si="95"/>
        <v>0</v>
      </c>
      <c r="IS30" s="7">
        <f t="shared" si="38"/>
        <v>0</v>
      </c>
      <c r="IT30" s="7">
        <f t="shared" si="96"/>
        <v>0</v>
      </c>
      <c r="IV30">
        <f t="shared" si="39"/>
        <v>0</v>
      </c>
      <c r="IW30">
        <f t="shared" si="40"/>
        <v>0</v>
      </c>
      <c r="IX30">
        <f t="shared" si="41"/>
        <v>0</v>
      </c>
      <c r="IY30">
        <f t="shared" si="127"/>
        <v>0</v>
      </c>
      <c r="IZ30" s="7"/>
      <c r="JA30" s="7">
        <f t="shared" si="128"/>
        <v>0</v>
      </c>
      <c r="JB30" s="7">
        <f t="shared" si="129"/>
        <v>0</v>
      </c>
      <c r="JC30" s="7">
        <f t="shared" si="42"/>
        <v>0</v>
      </c>
      <c r="JD30" s="7"/>
      <c r="JE30" s="7">
        <f t="shared" si="97"/>
        <v>0</v>
      </c>
      <c r="JF30" s="7">
        <f>'Initial absorption'!$H30*JE30*$F30</f>
        <v>0</v>
      </c>
      <c r="JG30" s="7">
        <f t="shared" si="130"/>
        <v>0</v>
      </c>
      <c r="JH30" s="7">
        <f>'Initial absorption'!$N30*JG30*$J30</f>
        <v>0</v>
      </c>
      <c r="JI30" s="7"/>
      <c r="JJ30">
        <f t="shared" si="98"/>
        <v>0</v>
      </c>
      <c r="JK30" s="7">
        <f t="shared" si="131"/>
        <v>0</v>
      </c>
      <c r="JL30">
        <f t="shared" si="99"/>
        <v>0</v>
      </c>
      <c r="JM30" s="7"/>
      <c r="JN30">
        <f t="shared" si="100"/>
        <v>0</v>
      </c>
      <c r="JO30">
        <f t="shared" si="132"/>
        <v>0</v>
      </c>
      <c r="JP30">
        <f t="shared" si="136"/>
        <v>0</v>
      </c>
      <c r="JQ30" s="7"/>
      <c r="JR30">
        <f>(1 - 'Initial absorption'!$N30)*JG30</f>
        <v>0</v>
      </c>
      <c r="JS30" s="7">
        <f t="shared" si="43"/>
        <v>0</v>
      </c>
      <c r="JT30">
        <f>'Initial absorption'!$T30*(JR30+JS30)*$N30</f>
        <v>0</v>
      </c>
      <c r="JU30" s="7"/>
      <c r="JV30">
        <f t="shared" si="102"/>
        <v>0</v>
      </c>
      <c r="JW30">
        <f>'Initial absorption'!$N30*JV30*$J30</f>
        <v>0</v>
      </c>
      <c r="JY30">
        <f>(1-'Initial absorption'!$N30)*JV30</f>
        <v>0</v>
      </c>
      <c r="JZ30">
        <f>'Initial absorption'!$H30*JY30*$F30</f>
        <v>0</v>
      </c>
      <c r="KA30" s="7"/>
      <c r="KB30">
        <f>(1 - 'Initial absorption'!$T30)*(JR30+JS30)</f>
        <v>0</v>
      </c>
      <c r="KC30">
        <f t="shared" si="44"/>
        <v>0</v>
      </c>
      <c r="KD30" s="7"/>
    </row>
    <row r="31" spans="4:296" x14ac:dyDescent="0.25">
      <c r="D31">
        <v>425</v>
      </c>
      <c r="E31">
        <f>'Input spectra'!B31</f>
        <v>0.69263435933641204</v>
      </c>
      <c r="F31">
        <f>'Initial absorption'!J31</f>
        <v>0.97728633469436343</v>
      </c>
      <c r="G31">
        <f>'Input spectra'!C31</f>
        <v>0</v>
      </c>
      <c r="H31">
        <f t="shared" si="45"/>
        <v>0</v>
      </c>
      <c r="I31">
        <f>'Input spectra'!D31</f>
        <v>1.69151606317546</v>
      </c>
      <c r="J31">
        <f>'Initial absorption'!P31</f>
        <v>0.99244404576665213</v>
      </c>
      <c r="K31">
        <f>'Input spectra'!E31</f>
        <v>0</v>
      </c>
      <c r="L31">
        <f t="shared" si="46"/>
        <v>0</v>
      </c>
      <c r="M31">
        <f>'Input spectra'!F31</f>
        <v>4.7250296656982702E-2</v>
      </c>
      <c r="N31">
        <f>'Initial absorption'!V31</f>
        <v>0.59474649760977993</v>
      </c>
      <c r="O31">
        <f>'Input spectra'!G31</f>
        <v>0</v>
      </c>
      <c r="P31">
        <f t="shared" si="47"/>
        <v>0</v>
      </c>
      <c r="R31">
        <f>'Reaching edge prob after ems 1'!$EZ32</f>
        <v>8.1810331271654338E-2</v>
      </c>
      <c r="S31">
        <f>'Reaching edge prob after ems 2'!$EZ32</f>
        <v>3.581734965257357E-2</v>
      </c>
      <c r="T31">
        <f>'Reaching edge prob after ems 3'!EZ32</f>
        <v>0.65996840625505282</v>
      </c>
      <c r="U31">
        <f>1-EXP(-'Reaching edge prob after ems 1'!FC32*_k_in_ec_correction*($E31*_c1+'Input spectra'!Y31))</f>
        <v>0.40849999896183564</v>
      </c>
      <c r="V31">
        <f>1-EXP(-(_t-'Reaching edge prob after ems 1'!FC32)*_k_in_ec_correction*($E31*_c1+'Input spectra'!Y31))</f>
        <v>0.64585126873817034</v>
      </c>
      <c r="W31">
        <f>1-EXP(-'Reaching edge prob after ems 2'!FC32*_k_in_ec_correction*($I31*_c2+'Input spectra'!Y31))</f>
        <v>0.52712761495930582</v>
      </c>
      <c r="X31">
        <f>1-EXP(-(_t-'Reaching edge prob after ems 2'!FC32)*_k_in_ec_correction*($I31*_c2+'Input spectra'!Y31))</f>
        <v>0.98074416909917839</v>
      </c>
      <c r="Y31">
        <f>1-EXP(-'Reaching edge prob after ems 3'!FC32*_k_in_ec_correction*($M31*_c3+'Input spectra'!Y31))</f>
        <v>4.2026756494146222E-2</v>
      </c>
      <c r="Z31">
        <f>1-EXP(-(_t-'Reaching edge prob after ems 3'!FC32)*_k_in_ec_correction*($M31*_c3+'Input spectra'!Y31))</f>
        <v>4.3691817793002019E-2</v>
      </c>
      <c r="AA31" s="16"/>
      <c r="AB31" s="16"/>
      <c r="AD31" s="7">
        <f t="shared" si="48"/>
        <v>0</v>
      </c>
      <c r="AE31" s="7">
        <f t="shared" si="0"/>
        <v>0</v>
      </c>
      <c r="AF31" s="7">
        <f t="shared" si="1"/>
        <v>0</v>
      </c>
      <c r="AG31" s="7">
        <f t="shared" si="49"/>
        <v>0</v>
      </c>
      <c r="AH31" s="7"/>
      <c r="AI31" s="7">
        <f t="shared" si="50"/>
        <v>0</v>
      </c>
      <c r="AJ31" s="7">
        <f t="shared" si="51"/>
        <v>0</v>
      </c>
      <c r="AK31" s="7">
        <f t="shared" si="2"/>
        <v>0</v>
      </c>
      <c r="AL31" s="7">
        <f t="shared" si="52"/>
        <v>0</v>
      </c>
      <c r="AN31">
        <f t="shared" si="3"/>
        <v>0</v>
      </c>
      <c r="AO31">
        <f t="shared" si="4"/>
        <v>0</v>
      </c>
      <c r="AP31">
        <f t="shared" si="5"/>
        <v>0</v>
      </c>
      <c r="AQ31">
        <f t="shared" si="103"/>
        <v>0</v>
      </c>
      <c r="AR31" s="7"/>
      <c r="AS31" s="7">
        <f t="shared" si="104"/>
        <v>0</v>
      </c>
      <c r="AT31" s="7">
        <f t="shared" si="105"/>
        <v>0</v>
      </c>
      <c r="AU31" s="7">
        <f t="shared" si="6"/>
        <v>0</v>
      </c>
      <c r="AV31" s="7"/>
      <c r="AW31" s="7">
        <f t="shared" si="53"/>
        <v>0</v>
      </c>
      <c r="AX31" s="7">
        <f>'Initial absorption'!$H31*AW31*$F31</f>
        <v>0</v>
      </c>
      <c r="AY31" s="7">
        <f t="shared" si="106"/>
        <v>0</v>
      </c>
      <c r="AZ31" s="7">
        <f>'Initial absorption'!$N31*AY31*$J31</f>
        <v>0</v>
      </c>
      <c r="BA31" s="7"/>
      <c r="BB31">
        <f t="shared" si="54"/>
        <v>0</v>
      </c>
      <c r="BC31" s="7">
        <f t="shared" si="107"/>
        <v>0</v>
      </c>
      <c r="BD31">
        <f t="shared" si="55"/>
        <v>0</v>
      </c>
      <c r="BE31" s="7"/>
      <c r="BF31">
        <f t="shared" si="141"/>
        <v>0</v>
      </c>
      <c r="BG31">
        <f t="shared" si="108"/>
        <v>0</v>
      </c>
      <c r="BH31">
        <f t="shared" si="57"/>
        <v>0</v>
      </c>
      <c r="BI31" s="7"/>
      <c r="BJ31">
        <f>(1 - 'Initial absorption'!$N31)*AY31</f>
        <v>0</v>
      </c>
      <c r="BK31" s="7">
        <f t="shared" si="7"/>
        <v>0</v>
      </c>
      <c r="BL31">
        <f>'Initial absorption'!$T31*(BJ31+BK31)*$N31</f>
        <v>0</v>
      </c>
      <c r="BM31" s="7"/>
      <c r="BN31">
        <f t="shared" si="58"/>
        <v>0</v>
      </c>
      <c r="BO31">
        <f>'Initial absorption'!$N31*BN31*$J31</f>
        <v>0</v>
      </c>
      <c r="BQ31">
        <f>(1-'Initial absorption'!$N31)*BN31</f>
        <v>0</v>
      </c>
      <c r="BR31">
        <f>'Initial absorption'!$H31*BQ31*$F31</f>
        <v>0</v>
      </c>
      <c r="BS31" s="7"/>
      <c r="BT31">
        <f>(1 - 'Initial absorption'!$T31)*(BJ31+BK31)</f>
        <v>0</v>
      </c>
      <c r="BU31">
        <f t="shared" si="8"/>
        <v>0</v>
      </c>
      <c r="BV31" s="7"/>
      <c r="CF31" s="7">
        <f t="shared" si="137"/>
        <v>0</v>
      </c>
      <c r="CG31" s="7">
        <f t="shared" si="9"/>
        <v>0</v>
      </c>
      <c r="CH31" s="7">
        <f t="shared" si="10"/>
        <v>0</v>
      </c>
      <c r="CI31" s="7">
        <f t="shared" si="60"/>
        <v>0</v>
      </c>
      <c r="CJ31" s="7"/>
      <c r="CK31" s="7">
        <f t="shared" si="61"/>
        <v>0</v>
      </c>
      <c r="CL31" s="7">
        <f t="shared" si="62"/>
        <v>0</v>
      </c>
      <c r="CM31" s="7">
        <f t="shared" si="11"/>
        <v>0</v>
      </c>
      <c r="CN31" s="7">
        <f t="shared" si="63"/>
        <v>0</v>
      </c>
      <c r="CP31">
        <f t="shared" si="12"/>
        <v>0</v>
      </c>
      <c r="CQ31">
        <f t="shared" si="13"/>
        <v>0</v>
      </c>
      <c r="CR31">
        <f t="shared" si="14"/>
        <v>0</v>
      </c>
      <c r="CS31">
        <f t="shared" si="109"/>
        <v>0</v>
      </c>
      <c r="CT31" s="7"/>
      <c r="CU31" s="7">
        <f t="shared" si="110"/>
        <v>0</v>
      </c>
      <c r="CV31" s="7">
        <f t="shared" si="111"/>
        <v>0</v>
      </c>
      <c r="CW31" s="7">
        <f t="shared" si="15"/>
        <v>0</v>
      </c>
      <c r="CX31" s="7"/>
      <c r="CY31" s="7">
        <f t="shared" si="64"/>
        <v>0</v>
      </c>
      <c r="CZ31" s="7">
        <f>'Initial absorption'!$H31*CY31*$F31</f>
        <v>0</v>
      </c>
      <c r="DA31" s="7">
        <f t="shared" si="112"/>
        <v>0</v>
      </c>
      <c r="DB31" s="7">
        <f>'Initial absorption'!$N31*DA31*$J31</f>
        <v>0</v>
      </c>
      <c r="DC31" s="7"/>
      <c r="DD31">
        <f t="shared" si="65"/>
        <v>0</v>
      </c>
      <c r="DE31" s="7">
        <f t="shared" si="113"/>
        <v>0</v>
      </c>
      <c r="DF31">
        <f t="shared" si="66"/>
        <v>0</v>
      </c>
      <c r="DG31" s="7"/>
      <c r="DH31">
        <f t="shared" si="67"/>
        <v>0</v>
      </c>
      <c r="DI31">
        <f t="shared" si="114"/>
        <v>0</v>
      </c>
      <c r="DJ31">
        <f t="shared" si="133"/>
        <v>0</v>
      </c>
      <c r="DK31" s="7"/>
      <c r="DL31">
        <f>(1 - 'Initial absorption'!$N31)*DA31</f>
        <v>0</v>
      </c>
      <c r="DM31" s="7">
        <f t="shared" si="16"/>
        <v>0</v>
      </c>
      <c r="DN31">
        <f>'Initial absorption'!$T31*(DL31+DM31)*$N31</f>
        <v>0</v>
      </c>
      <c r="DO31" s="7"/>
      <c r="DP31">
        <f t="shared" si="69"/>
        <v>0</v>
      </c>
      <c r="DQ31">
        <f>'Initial absorption'!$N31*DP31*$J31</f>
        <v>0</v>
      </c>
      <c r="DS31">
        <f>(1-'Initial absorption'!$N31)*DP31</f>
        <v>0</v>
      </c>
      <c r="DT31">
        <f>'Initial absorption'!$H31*DS31*$F31</f>
        <v>0</v>
      </c>
      <c r="DU31" s="7"/>
      <c r="DV31">
        <f>(1 - 'Initial absorption'!$T31)*(DL31+DM31)</f>
        <v>0</v>
      </c>
      <c r="DW31">
        <f t="shared" si="17"/>
        <v>0</v>
      </c>
      <c r="DX31" s="7"/>
      <c r="EH31" s="7">
        <f t="shared" si="138"/>
        <v>0</v>
      </c>
      <c r="EI31" s="7">
        <f t="shared" si="18"/>
        <v>0</v>
      </c>
      <c r="EJ31" s="7">
        <f t="shared" si="19"/>
        <v>0</v>
      </c>
      <c r="EK31" s="7">
        <f t="shared" si="71"/>
        <v>0</v>
      </c>
      <c r="EL31" s="7"/>
      <c r="EM31" s="7">
        <f t="shared" si="72"/>
        <v>0</v>
      </c>
      <c r="EN31" s="7">
        <f t="shared" si="73"/>
        <v>0</v>
      </c>
      <c r="EO31" s="7">
        <f t="shared" si="20"/>
        <v>0</v>
      </c>
      <c r="EP31" s="7">
        <f t="shared" si="74"/>
        <v>0</v>
      </c>
      <c r="ER31">
        <f t="shared" si="21"/>
        <v>0</v>
      </c>
      <c r="ES31">
        <f t="shared" si="22"/>
        <v>0</v>
      </c>
      <c r="ET31">
        <f t="shared" si="23"/>
        <v>0</v>
      </c>
      <c r="EU31">
        <f t="shared" si="115"/>
        <v>0</v>
      </c>
      <c r="EV31" s="7"/>
      <c r="EW31" s="7">
        <f t="shared" si="116"/>
        <v>0</v>
      </c>
      <c r="EX31" s="7">
        <f t="shared" si="117"/>
        <v>0</v>
      </c>
      <c r="EY31" s="7">
        <f t="shared" si="24"/>
        <v>0</v>
      </c>
      <c r="EZ31" s="7"/>
      <c r="FA31" s="7">
        <f t="shared" si="75"/>
        <v>0</v>
      </c>
      <c r="FB31" s="7">
        <f>'Initial absorption'!$H31*FA31*$F31</f>
        <v>0</v>
      </c>
      <c r="FC31" s="7">
        <f t="shared" si="118"/>
        <v>0</v>
      </c>
      <c r="FD31" s="7">
        <f>'Initial absorption'!$N31*FC31*$J31</f>
        <v>0</v>
      </c>
      <c r="FE31" s="7"/>
      <c r="FF31">
        <f t="shared" si="76"/>
        <v>0</v>
      </c>
      <c r="FG31" s="7">
        <f t="shared" si="119"/>
        <v>0</v>
      </c>
      <c r="FH31">
        <f t="shared" si="77"/>
        <v>0</v>
      </c>
      <c r="FI31" s="7"/>
      <c r="FJ31">
        <f t="shared" si="78"/>
        <v>0</v>
      </c>
      <c r="FK31">
        <f t="shared" si="120"/>
        <v>0</v>
      </c>
      <c r="FL31">
        <f t="shared" si="134"/>
        <v>0</v>
      </c>
      <c r="FM31" s="7"/>
      <c r="FN31">
        <f>(1 - 'Initial absorption'!$N31)*FC31</f>
        <v>0</v>
      </c>
      <c r="FO31" s="7">
        <f t="shared" si="25"/>
        <v>0</v>
      </c>
      <c r="FP31">
        <f>'Initial absorption'!$T31*(FN31+FO31)*$N31</f>
        <v>0</v>
      </c>
      <c r="FQ31" s="7"/>
      <c r="FR31">
        <f t="shared" si="80"/>
        <v>0</v>
      </c>
      <c r="FS31">
        <f>'Initial absorption'!$N31*FR31*$J31</f>
        <v>0</v>
      </c>
      <c r="FU31">
        <f>(1-'Initial absorption'!$N31)*FR31</f>
        <v>0</v>
      </c>
      <c r="FV31">
        <f>'Initial absorption'!$H31*FU31*$F31</f>
        <v>0</v>
      </c>
      <c r="FW31" s="7"/>
      <c r="FX31">
        <f>(1 - 'Initial absorption'!$T31)*(FN31+FO31)</f>
        <v>0</v>
      </c>
      <c r="FY31">
        <f t="shared" si="26"/>
        <v>0</v>
      </c>
      <c r="FZ31" s="7"/>
      <c r="GJ31" s="7">
        <f t="shared" si="139"/>
        <v>0</v>
      </c>
      <c r="GK31" s="7">
        <f t="shared" si="27"/>
        <v>0</v>
      </c>
      <c r="GL31" s="7">
        <f t="shared" si="28"/>
        <v>0</v>
      </c>
      <c r="GM31" s="7">
        <f t="shared" si="82"/>
        <v>0</v>
      </c>
      <c r="GN31" s="7"/>
      <c r="GO31" s="7">
        <f t="shared" si="83"/>
        <v>0</v>
      </c>
      <c r="GP31" s="7">
        <f t="shared" si="84"/>
        <v>0</v>
      </c>
      <c r="GQ31" s="7">
        <f t="shared" si="29"/>
        <v>0</v>
      </c>
      <c r="GR31" s="7">
        <f t="shared" si="85"/>
        <v>0</v>
      </c>
      <c r="GT31">
        <f t="shared" si="30"/>
        <v>0</v>
      </c>
      <c r="GU31">
        <f t="shared" si="31"/>
        <v>0</v>
      </c>
      <c r="GV31">
        <f t="shared" si="32"/>
        <v>0</v>
      </c>
      <c r="GW31">
        <f t="shared" si="121"/>
        <v>0</v>
      </c>
      <c r="GX31" s="7"/>
      <c r="GY31" s="7">
        <f t="shared" si="122"/>
        <v>0</v>
      </c>
      <c r="GZ31" s="7">
        <f t="shared" si="123"/>
        <v>0</v>
      </c>
      <c r="HA31" s="7">
        <f t="shared" si="33"/>
        <v>0</v>
      </c>
      <c r="HB31" s="7"/>
      <c r="HC31" s="7">
        <f t="shared" si="86"/>
        <v>0</v>
      </c>
      <c r="HD31" s="7">
        <f>'Initial absorption'!$H31*HC31*$F31</f>
        <v>0</v>
      </c>
      <c r="HE31" s="7">
        <f t="shared" si="124"/>
        <v>0</v>
      </c>
      <c r="HF31" s="7">
        <f>'Initial absorption'!$N31*HE31*$J31</f>
        <v>0</v>
      </c>
      <c r="HG31" s="7"/>
      <c r="HH31">
        <f t="shared" si="87"/>
        <v>0</v>
      </c>
      <c r="HI31" s="7">
        <f t="shared" si="125"/>
        <v>0</v>
      </c>
      <c r="HJ31">
        <f t="shared" si="88"/>
        <v>0</v>
      </c>
      <c r="HK31" s="7"/>
      <c r="HL31">
        <f t="shared" si="89"/>
        <v>0</v>
      </c>
      <c r="HM31">
        <f t="shared" si="126"/>
        <v>0</v>
      </c>
      <c r="HN31">
        <f t="shared" si="135"/>
        <v>0</v>
      </c>
      <c r="HO31" s="7"/>
      <c r="HP31">
        <f>(1 - 'Initial absorption'!$N31)*HE31</f>
        <v>0</v>
      </c>
      <c r="HQ31" s="7">
        <f t="shared" si="34"/>
        <v>0</v>
      </c>
      <c r="HR31">
        <f>'Initial absorption'!$T31*(HP31+HQ31)*$N31</f>
        <v>0</v>
      </c>
      <c r="HS31" s="7"/>
      <c r="HT31">
        <f t="shared" si="91"/>
        <v>0</v>
      </c>
      <c r="HU31">
        <f>'Initial absorption'!$N31*HT31*$J31</f>
        <v>0</v>
      </c>
      <c r="HW31">
        <f>(1-'Initial absorption'!$N31)*HT31</f>
        <v>0</v>
      </c>
      <c r="HX31">
        <f>'Initial absorption'!$H31*HW31*$F31</f>
        <v>0</v>
      </c>
      <c r="HY31" s="7"/>
      <c r="HZ31">
        <f>(1 - 'Initial absorption'!$T31)*(HP31+HQ31)</f>
        <v>0</v>
      </c>
      <c r="IA31">
        <f t="shared" si="35"/>
        <v>0</v>
      </c>
      <c r="IB31" s="7"/>
      <c r="IL31" s="7">
        <f t="shared" si="140"/>
        <v>0</v>
      </c>
      <c r="IM31" s="7">
        <f t="shared" si="36"/>
        <v>0</v>
      </c>
      <c r="IN31" s="7">
        <f t="shared" si="37"/>
        <v>0</v>
      </c>
      <c r="IO31" s="7">
        <f t="shared" si="93"/>
        <v>0</v>
      </c>
      <c r="IP31" s="7"/>
      <c r="IQ31" s="7">
        <f t="shared" si="94"/>
        <v>0</v>
      </c>
      <c r="IR31" s="7">
        <f t="shared" si="95"/>
        <v>0</v>
      </c>
      <c r="IS31" s="7">
        <f t="shared" si="38"/>
        <v>0</v>
      </c>
      <c r="IT31" s="7">
        <f t="shared" si="96"/>
        <v>0</v>
      </c>
      <c r="IV31">
        <f t="shared" si="39"/>
        <v>0</v>
      </c>
      <c r="IW31">
        <f t="shared" si="40"/>
        <v>0</v>
      </c>
      <c r="IX31">
        <f t="shared" si="41"/>
        <v>0</v>
      </c>
      <c r="IY31">
        <f t="shared" si="127"/>
        <v>0</v>
      </c>
      <c r="IZ31" s="7"/>
      <c r="JA31" s="7">
        <f t="shared" si="128"/>
        <v>0</v>
      </c>
      <c r="JB31" s="7">
        <f t="shared" si="129"/>
        <v>0</v>
      </c>
      <c r="JC31" s="7">
        <f t="shared" si="42"/>
        <v>0</v>
      </c>
      <c r="JD31" s="7"/>
      <c r="JE31" s="7">
        <f t="shared" si="97"/>
        <v>0</v>
      </c>
      <c r="JF31" s="7">
        <f>'Initial absorption'!$H31*JE31*$F31</f>
        <v>0</v>
      </c>
      <c r="JG31" s="7">
        <f t="shared" si="130"/>
        <v>0</v>
      </c>
      <c r="JH31" s="7">
        <f>'Initial absorption'!$N31*JG31*$J31</f>
        <v>0</v>
      </c>
      <c r="JI31" s="7"/>
      <c r="JJ31">
        <f t="shared" si="98"/>
        <v>0</v>
      </c>
      <c r="JK31" s="7">
        <f t="shared" si="131"/>
        <v>0</v>
      </c>
      <c r="JL31">
        <f t="shared" si="99"/>
        <v>0</v>
      </c>
      <c r="JM31" s="7"/>
      <c r="JN31">
        <f t="shared" si="100"/>
        <v>0</v>
      </c>
      <c r="JO31">
        <f t="shared" si="132"/>
        <v>0</v>
      </c>
      <c r="JP31">
        <f t="shared" si="136"/>
        <v>0</v>
      </c>
      <c r="JQ31" s="7"/>
      <c r="JR31">
        <f>(1 - 'Initial absorption'!$N31)*JG31</f>
        <v>0</v>
      </c>
      <c r="JS31" s="7">
        <f t="shared" si="43"/>
        <v>0</v>
      </c>
      <c r="JT31">
        <f>'Initial absorption'!$T31*(JR31+JS31)*$N31</f>
        <v>0</v>
      </c>
      <c r="JU31" s="7"/>
      <c r="JV31">
        <f t="shared" si="102"/>
        <v>0</v>
      </c>
      <c r="JW31">
        <f>'Initial absorption'!$N31*JV31*$J31</f>
        <v>0</v>
      </c>
      <c r="JY31">
        <f>(1-'Initial absorption'!$N31)*JV31</f>
        <v>0</v>
      </c>
      <c r="JZ31">
        <f>'Initial absorption'!$H31*JY31*$F31</f>
        <v>0</v>
      </c>
      <c r="KA31" s="7"/>
      <c r="KB31">
        <f>(1 - 'Initial absorption'!$T31)*(JR31+JS31)</f>
        <v>0</v>
      </c>
      <c r="KC31">
        <f t="shared" si="44"/>
        <v>0</v>
      </c>
      <c r="KD31" s="7"/>
    </row>
    <row r="32" spans="4:296" x14ac:dyDescent="0.25">
      <c r="D32">
        <v>430</v>
      </c>
      <c r="E32">
        <f>'Input spectra'!B32</f>
        <v>0.61922442137913203</v>
      </c>
      <c r="F32">
        <f>'Initial absorption'!J32</f>
        <v>0.97532477072193235</v>
      </c>
      <c r="G32">
        <f>'Input spectra'!C32</f>
        <v>0</v>
      </c>
      <c r="H32">
        <f t="shared" si="45"/>
        <v>0</v>
      </c>
      <c r="I32">
        <f>'Input spectra'!D32</f>
        <v>1.6293496216934999</v>
      </c>
      <c r="J32">
        <f>'Initial absorption'!P32</f>
        <v>0.99236677721975985</v>
      </c>
      <c r="K32">
        <f>'Input spectra'!E32</f>
        <v>1.02525581432813E-2</v>
      </c>
      <c r="L32">
        <f t="shared" si="46"/>
        <v>1.0001149373508667E-3</v>
      </c>
      <c r="M32">
        <f>'Input spectra'!F32</f>
        <v>5.30070788493801E-2</v>
      </c>
      <c r="N32">
        <f>'Initial absorption'!V32</f>
        <v>0.62849859865272928</v>
      </c>
      <c r="O32">
        <f>'Input spectra'!G32</f>
        <v>0</v>
      </c>
      <c r="P32">
        <f t="shared" si="47"/>
        <v>0</v>
      </c>
      <c r="R32">
        <f>'Reaching edge prob after ems 1'!$EZ33</f>
        <v>8.9772428800127688E-2</v>
      </c>
      <c r="S32">
        <f>'Reaching edge prob after ems 2'!$EZ33</f>
        <v>3.6672092978705557E-2</v>
      </c>
      <c r="T32">
        <f>'Reaching edge prob after ems 3'!EZ33</f>
        <v>0.64528374889844242</v>
      </c>
      <c r="U32">
        <f>1-EXP(-'Reaching edge prob after ems 1'!FC33*_k_in_ec_correction*($E32*_c1+'Input spectra'!Y32))</f>
        <v>0.38821912502091349</v>
      </c>
      <c r="V32">
        <f>1-EXP(-(_t-'Reaching edge prob after ems 1'!FC33)*_k_in_ec_correction*($E32*_c1+'Input spectra'!Y32))</f>
        <v>0.59702887553655204</v>
      </c>
      <c r="W32">
        <f>1-EXP(-'Reaching edge prob after ems 2'!FC33*_k_in_ec_correction*($I32*_c2+'Input spectra'!Y32))</f>
        <v>0.52590030807829291</v>
      </c>
      <c r="X32">
        <f>1-EXP(-(_t-'Reaching edge prob after ems 2'!FC33)*_k_in_ec_correction*($I32*_c2+'Input spectra'!Y32))</f>
        <v>0.97718172146832138</v>
      </c>
      <c r="Y32">
        <f>1-EXP(-'Reaching edge prob after ems 3'!FC33*_k_in_ec_correction*($M32*_c3+'Input spectra'!Y32))</f>
        <v>4.450236957988174E-2</v>
      </c>
      <c r="Z32">
        <f>1-EXP(-(_t-'Reaching edge prob after ems 3'!FC33)*_k_in_ec_correction*($M32*_c3+'Input spectra'!Y32))</f>
        <v>4.6373731791592765E-2</v>
      </c>
      <c r="AA32" s="16"/>
      <c r="AB32" s="16"/>
      <c r="AD32" s="7">
        <f t="shared" si="48"/>
        <v>0</v>
      </c>
      <c r="AE32" s="7">
        <f t="shared" si="0"/>
        <v>0</v>
      </c>
      <c r="AF32" s="7">
        <f t="shared" si="1"/>
        <v>0</v>
      </c>
      <c r="AG32" s="7">
        <f t="shared" si="49"/>
        <v>0</v>
      </c>
      <c r="AH32" s="7"/>
      <c r="AI32" s="7">
        <f t="shared" si="50"/>
        <v>7252801983924244</v>
      </c>
      <c r="AJ32" s="7">
        <f>AB$4*$L32*_ec_loss/2</f>
        <v>7252801983924244</v>
      </c>
      <c r="AK32" s="7">
        <f t="shared" si="2"/>
        <v>4.2458642354910528E+16</v>
      </c>
      <c r="AL32" s="7">
        <f t="shared" si="52"/>
        <v>1557047280188884.8</v>
      </c>
      <c r="AN32">
        <f t="shared" si="3"/>
        <v>0</v>
      </c>
      <c r="AO32">
        <f t="shared" si="4"/>
        <v>0</v>
      </c>
      <c r="AP32">
        <f t="shared" si="5"/>
        <v>0</v>
      </c>
      <c r="AQ32">
        <f t="shared" si="103"/>
        <v>0</v>
      </c>
      <c r="AR32" s="7"/>
      <c r="AS32" s="7">
        <f>AD32*$U32*$F32</f>
        <v>0</v>
      </c>
      <c r="AT32" s="7">
        <f t="shared" si="105"/>
        <v>0</v>
      </c>
      <c r="AU32" s="7">
        <f t="shared" si="6"/>
        <v>0</v>
      </c>
      <c r="AV32" s="7"/>
      <c r="AW32" s="7">
        <f>(1 - $W32)*AI32</f>
        <v>3438551186147630</v>
      </c>
      <c r="AX32" s="7">
        <f>'Initial absorption'!$H32*AW32*$F32</f>
        <v>2411671670836629.5</v>
      </c>
      <c r="AY32" s="7">
        <f t="shared" si="106"/>
        <v>0</v>
      </c>
      <c r="AZ32" s="7">
        <f>'Initial absorption'!$N32*AY32*$J32</f>
        <v>0</v>
      </c>
      <c r="BA32" s="7"/>
      <c r="BB32" s="7">
        <f>AI32*$W32*$J32</f>
        <v>3785135771697476.5</v>
      </c>
      <c r="BC32" s="7">
        <f>AJ32*$X32*$J32</f>
        <v>7033206546112182</v>
      </c>
      <c r="BD32">
        <f t="shared" si="55"/>
        <v>4.058938408744912E+16</v>
      </c>
      <c r="BE32" s="7"/>
      <c r="BF32">
        <f t="shared" si="141"/>
        <v>0</v>
      </c>
      <c r="BG32">
        <f t="shared" si="108"/>
        <v>0</v>
      </c>
      <c r="BH32">
        <f t="shared" si="57"/>
        <v>0</v>
      </c>
      <c r="BI32" s="7"/>
      <c r="BJ32" s="7">
        <f>(1 - 'Initial absorption'!$N32)*AY32</f>
        <v>0</v>
      </c>
      <c r="BK32" s="7">
        <f>AJ32*(1-$X32)</f>
        <v>165496455804294.66</v>
      </c>
      <c r="BL32">
        <f>'Initial absorption'!$T32*(BJ32+BK32)*$N32</f>
        <v>8412735782928.626</v>
      </c>
      <c r="BM32" s="7"/>
      <c r="BN32">
        <f>(1 - $Y32)*AN32</f>
        <v>0</v>
      </c>
      <c r="BO32">
        <f>'Initial absorption'!$N32*BN32*$J32</f>
        <v>0</v>
      </c>
      <c r="BQ32">
        <f>(1-'Initial absorption'!$N32)*BN32</f>
        <v>0</v>
      </c>
      <c r="BR32">
        <f>'Initial absorption'!$H32*BQ32*$F32</f>
        <v>0</v>
      </c>
      <c r="BS32" s="7"/>
      <c r="BT32">
        <f>(1 - 'Initial absorption'!$T32)*(BJ32+BK32)</f>
        <v>152111007052360.38</v>
      </c>
      <c r="BU32">
        <f>AO32*(1-$Z32)</f>
        <v>0</v>
      </c>
      <c r="BV32" s="7"/>
      <c r="CF32" s="7">
        <f t="shared" si="137"/>
        <v>0</v>
      </c>
      <c r="CG32" s="7">
        <f t="shared" si="9"/>
        <v>0</v>
      </c>
      <c r="CH32" s="7">
        <f t="shared" si="10"/>
        <v>0</v>
      </c>
      <c r="CI32" s="7">
        <f t="shared" si="60"/>
        <v>0</v>
      </c>
      <c r="CJ32" s="7"/>
      <c r="CK32" s="7">
        <f t="shared" si="61"/>
        <v>1866126217059306</v>
      </c>
      <c r="CL32" s="7">
        <f>CD$4*$L32*_ec_loss/2</f>
        <v>1866126217059306</v>
      </c>
      <c r="CM32" s="7">
        <f t="shared" si="11"/>
        <v>1.0924493156556968E+16</v>
      </c>
      <c r="CN32" s="7">
        <f t="shared" si="63"/>
        <v>400624028782489.69</v>
      </c>
      <c r="CP32">
        <f t="shared" si="12"/>
        <v>0</v>
      </c>
      <c r="CQ32">
        <f t="shared" si="13"/>
        <v>0</v>
      </c>
      <c r="CR32">
        <f t="shared" si="14"/>
        <v>0</v>
      </c>
      <c r="CS32">
        <f t="shared" si="109"/>
        <v>0</v>
      </c>
      <c r="CT32" s="7"/>
      <c r="CU32" s="7">
        <f>CF32*$U32*$F32</f>
        <v>0</v>
      </c>
      <c r="CV32" s="7">
        <f t="shared" si="111"/>
        <v>0</v>
      </c>
      <c r="CW32" s="7">
        <f t="shared" si="15"/>
        <v>0</v>
      </c>
      <c r="CX32" s="7"/>
      <c r="CY32" s="7">
        <f>(1 - $W32)*CK32</f>
        <v>884729864594837.63</v>
      </c>
      <c r="CZ32" s="7">
        <f>'Initial absorption'!$H32*CY32*$F32</f>
        <v>620516559236378.88</v>
      </c>
      <c r="DA32" s="7">
        <f t="shared" si="112"/>
        <v>0</v>
      </c>
      <c r="DB32" s="7">
        <f>'Initial absorption'!$N32*DA32*$J32</f>
        <v>0</v>
      </c>
      <c r="DC32" s="7"/>
      <c r="DD32" s="7">
        <f>CK32*$W32*$J32</f>
        <v>973905135470392</v>
      </c>
      <c r="DE32" s="7">
        <f>CL32*$X32*$J32</f>
        <v>1809624908384947.3</v>
      </c>
      <c r="DF32">
        <f t="shared" si="66"/>
        <v>1.0443538090212084E+16</v>
      </c>
      <c r="DG32" s="7"/>
      <c r="DH32">
        <f t="shared" si="67"/>
        <v>0</v>
      </c>
      <c r="DI32">
        <f t="shared" si="114"/>
        <v>0</v>
      </c>
      <c r="DJ32">
        <f t="shared" si="133"/>
        <v>0</v>
      </c>
      <c r="DK32" s="7"/>
      <c r="DL32" s="7">
        <f>(1 - 'Initial absorption'!$N32)*DA32</f>
        <v>0</v>
      </c>
      <c r="DM32" s="7">
        <f>CL32*(1-$X32)</f>
        <v>42581787796126.992</v>
      </c>
      <c r="DN32">
        <f>'Initial absorption'!$T32*(DL32+DM32)*$N32</f>
        <v>2164574027598.3293</v>
      </c>
      <c r="DO32" s="7"/>
      <c r="DP32">
        <f>(1 - $Y32)*CP32</f>
        <v>0</v>
      </c>
      <c r="DQ32">
        <f>'Initial absorption'!$N32*DP32*$J32</f>
        <v>0</v>
      </c>
      <c r="DS32">
        <f>(1-'Initial absorption'!$N32)*DP32</f>
        <v>0</v>
      </c>
      <c r="DT32">
        <f>'Initial absorption'!$H32*DS32*$F32</f>
        <v>0</v>
      </c>
      <c r="DU32" s="7"/>
      <c r="DV32">
        <f>(1 - 'Initial absorption'!$T32)*(DL32+DM32)</f>
        <v>39137748251347.766</v>
      </c>
      <c r="DW32">
        <f>CQ32*(1-$Z32)</f>
        <v>0</v>
      </c>
      <c r="DX32" s="7"/>
      <c r="EH32" s="7">
        <f t="shared" si="138"/>
        <v>0</v>
      </c>
      <c r="EI32" s="7">
        <f t="shared" si="18"/>
        <v>0</v>
      </c>
      <c r="EJ32" s="7">
        <f t="shared" si="19"/>
        <v>0</v>
      </c>
      <c r="EK32" s="7">
        <f t="shared" si="71"/>
        <v>0</v>
      </c>
      <c r="EL32" s="7"/>
      <c r="EM32" s="7">
        <f t="shared" si="72"/>
        <v>483277643067197.69</v>
      </c>
      <c r="EN32" s="7">
        <f>EF$4*$L32*_ec_loss/2</f>
        <v>483277643067197.69</v>
      </c>
      <c r="EO32" s="7">
        <f t="shared" si="20"/>
        <v>2829156600524195</v>
      </c>
      <c r="EP32" s="7">
        <f t="shared" si="74"/>
        <v>103751093905741.81</v>
      </c>
      <c r="ER32">
        <f t="shared" si="21"/>
        <v>0</v>
      </c>
      <c r="ES32">
        <f t="shared" si="22"/>
        <v>0</v>
      </c>
      <c r="ET32">
        <f t="shared" si="23"/>
        <v>0</v>
      </c>
      <c r="EU32">
        <f t="shared" si="115"/>
        <v>0</v>
      </c>
      <c r="EV32" s="7"/>
      <c r="EW32" s="7">
        <f>EH32*$U32*$F32</f>
        <v>0</v>
      </c>
      <c r="EX32" s="7">
        <f t="shared" si="117"/>
        <v>0</v>
      </c>
      <c r="EY32" s="7">
        <f t="shared" si="24"/>
        <v>0</v>
      </c>
      <c r="EZ32" s="7"/>
      <c r="FA32" s="7">
        <f>(1 - $W32)*EM32</f>
        <v>229121781690807.16</v>
      </c>
      <c r="FB32" s="7">
        <f>'Initial absorption'!$H32*FA32*$F32</f>
        <v>160697479886696.25</v>
      </c>
      <c r="FC32" s="7">
        <f t="shared" si="118"/>
        <v>0</v>
      </c>
      <c r="FD32" s="7">
        <f>'Initial absorption'!$N32*FC32*$J32</f>
        <v>0</v>
      </c>
      <c r="FE32" s="7"/>
      <c r="FF32" s="7">
        <f>EM32*$W32*$J32</f>
        <v>252215833065600.72</v>
      </c>
      <c r="FG32" s="7">
        <f>EN32*$X32*$J32</f>
        <v>468645289137040.94</v>
      </c>
      <c r="FH32">
        <f t="shared" si="77"/>
        <v>2704601879219941</v>
      </c>
      <c r="FI32" s="7"/>
      <c r="FJ32">
        <f t="shared" si="78"/>
        <v>0</v>
      </c>
      <c r="FK32">
        <f t="shared" si="120"/>
        <v>0</v>
      </c>
      <c r="FL32">
        <f t="shared" si="134"/>
        <v>0</v>
      </c>
      <c r="FM32" s="7"/>
      <c r="FN32" s="7">
        <f>(1 - 'Initial absorption'!$N32)*FC32</f>
        <v>0</v>
      </c>
      <c r="FO32" s="7">
        <f>EN32*(1-$X32)</f>
        <v>11027563867640.477</v>
      </c>
      <c r="FP32">
        <f>'Initial absorption'!$T32*(FN32+FO32)*$N32</f>
        <v>560567781932.05505</v>
      </c>
      <c r="FQ32" s="7"/>
      <c r="FR32">
        <f>(1 - $Y32)*ER32</f>
        <v>0</v>
      </c>
      <c r="FS32">
        <f>'Initial absorption'!$N32*FR32*$J32</f>
        <v>0</v>
      </c>
      <c r="FU32">
        <f>(1-'Initial absorption'!$N32)*FR32</f>
        <v>0</v>
      </c>
      <c r="FV32">
        <f>'Initial absorption'!$H32*FU32*$F32</f>
        <v>0</v>
      </c>
      <c r="FW32" s="7"/>
      <c r="FX32">
        <f>(1 - 'Initial absorption'!$T32)*(FN32+FO32)</f>
        <v>10135648144783.326</v>
      </c>
      <c r="FY32">
        <f>ES32*(1-$Z32)</f>
        <v>0</v>
      </c>
      <c r="FZ32" s="7"/>
      <c r="GJ32" s="7">
        <f t="shared" si="139"/>
        <v>0</v>
      </c>
      <c r="GK32" s="7">
        <f t="shared" si="27"/>
        <v>0</v>
      </c>
      <c r="GL32" s="7">
        <f t="shared" si="28"/>
        <v>0</v>
      </c>
      <c r="GM32" s="7">
        <f t="shared" si="82"/>
        <v>0</v>
      </c>
      <c r="GN32" s="7"/>
      <c r="GO32" s="7">
        <f t="shared" si="83"/>
        <v>126121431191793.08</v>
      </c>
      <c r="GP32" s="7">
        <f>GH$4*$L32*_ec_loss/2</f>
        <v>126121431191793.08</v>
      </c>
      <c r="GQ32" s="7">
        <f t="shared" si="29"/>
        <v>738327718326100.13</v>
      </c>
      <c r="GR32" s="7">
        <f t="shared" si="85"/>
        <v>27076022735210.27</v>
      </c>
      <c r="GT32">
        <f t="shared" si="30"/>
        <v>0</v>
      </c>
      <c r="GU32">
        <f t="shared" si="31"/>
        <v>0</v>
      </c>
      <c r="GV32">
        <f t="shared" si="32"/>
        <v>0</v>
      </c>
      <c r="GW32">
        <f t="shared" si="121"/>
        <v>0</v>
      </c>
      <c r="GX32" s="7"/>
      <c r="GY32" s="7">
        <f>GJ32*$U32*$F32</f>
        <v>0</v>
      </c>
      <c r="GZ32" s="7">
        <f t="shared" si="123"/>
        <v>0</v>
      </c>
      <c r="HA32" s="7">
        <f t="shared" si="33"/>
        <v>0</v>
      </c>
      <c r="HB32" s="7"/>
      <c r="HC32" s="7">
        <f>(1 - $W32)*GO32</f>
        <v>59794131672753.875</v>
      </c>
      <c r="HD32" s="7">
        <f>'Initial absorption'!$H32*HC32*$F32</f>
        <v>41937375839681.492</v>
      </c>
      <c r="HE32" s="7">
        <f t="shared" si="124"/>
        <v>0</v>
      </c>
      <c r="HF32" s="7">
        <f>'Initial absorption'!$N32*HE32*$J32</f>
        <v>0</v>
      </c>
      <c r="HG32" s="7"/>
      <c r="HH32" s="7">
        <f>GO32*$W32*$J32</f>
        <v>65821008465398.664</v>
      </c>
      <c r="HI32" s="7">
        <f>GP32*$X32*$J32</f>
        <v>122302811717356.45</v>
      </c>
      <c r="HJ32">
        <f t="shared" si="88"/>
        <v>705822552945621.13</v>
      </c>
      <c r="HK32" s="7"/>
      <c r="HL32">
        <f t="shared" si="89"/>
        <v>0</v>
      </c>
      <c r="HM32">
        <f t="shared" si="126"/>
        <v>0</v>
      </c>
      <c r="HN32">
        <f t="shared" si="135"/>
        <v>0</v>
      </c>
      <c r="HO32" s="7"/>
      <c r="HP32" s="7">
        <f>(1 - 'Initial absorption'!$N32)*HE32</f>
        <v>0</v>
      </c>
      <c r="HQ32" s="7">
        <f>GP32*(1-$X32)</f>
        <v>2877873945748.2734</v>
      </c>
      <c r="HR32">
        <f>'Initial absorption'!$T32*(HP32+HQ32)*$N32</f>
        <v>146291913047.27762</v>
      </c>
      <c r="HS32" s="7"/>
      <c r="HT32">
        <f>(1 - $Y32)*GT32</f>
        <v>0</v>
      </c>
      <c r="HU32">
        <f>'Initial absorption'!$N32*HT32*$J32</f>
        <v>0</v>
      </c>
      <c r="HW32">
        <f>(1-'Initial absorption'!$N32)*HT32</f>
        <v>0</v>
      </c>
      <c r="HX32">
        <f>'Initial absorption'!$H32*HW32*$F32</f>
        <v>0</v>
      </c>
      <c r="HY32" s="7"/>
      <c r="HZ32">
        <f>(1 - 'Initial absorption'!$T32)*(HP32+HQ32)</f>
        <v>2645109841960.4941</v>
      </c>
      <c r="IA32">
        <f>GU32*(1-$Z32)</f>
        <v>0</v>
      </c>
      <c r="IB32" s="7"/>
      <c r="IL32" s="7">
        <f t="shared" si="140"/>
        <v>0</v>
      </c>
      <c r="IM32" s="7">
        <f t="shared" si="36"/>
        <v>0</v>
      </c>
      <c r="IN32" s="7">
        <f t="shared" si="37"/>
        <v>0</v>
      </c>
      <c r="IO32" s="7">
        <f t="shared" si="93"/>
        <v>0</v>
      </c>
      <c r="IP32" s="7"/>
      <c r="IQ32" s="7">
        <f t="shared" si="94"/>
        <v>33210296637080.273</v>
      </c>
      <c r="IR32" s="7">
        <f>IJ$4*$L32*_ec_loss/2</f>
        <v>33210296637080.273</v>
      </c>
      <c r="IS32" s="7">
        <f t="shared" si="38"/>
        <v>194416462842866.91</v>
      </c>
      <c r="IT32" s="7">
        <f t="shared" si="96"/>
        <v>7129658601964.6689</v>
      </c>
      <c r="IV32">
        <f t="shared" si="39"/>
        <v>0</v>
      </c>
      <c r="IW32">
        <f t="shared" si="40"/>
        <v>0</v>
      </c>
      <c r="IX32">
        <f t="shared" si="41"/>
        <v>0</v>
      </c>
      <c r="IY32">
        <f t="shared" si="127"/>
        <v>0</v>
      </c>
      <c r="IZ32" s="7"/>
      <c r="JA32" s="7">
        <f>IL32*$U32*$F32</f>
        <v>0</v>
      </c>
      <c r="JB32" s="7">
        <f t="shared" si="129"/>
        <v>0</v>
      </c>
      <c r="JC32" s="7">
        <f t="shared" si="42"/>
        <v>0</v>
      </c>
      <c r="JD32" s="7"/>
      <c r="JE32" s="7">
        <f>(1 - $W32)*IQ32</f>
        <v>15744991404268.262</v>
      </c>
      <c r="JF32" s="7">
        <f>'Initial absorption'!$H32*JE32*$F32</f>
        <v>11042950263532.803</v>
      </c>
      <c r="JG32" s="7">
        <f t="shared" si="130"/>
        <v>0</v>
      </c>
      <c r="JH32" s="7">
        <f>'Initial absorption'!$N32*JG32*$J32</f>
        <v>0</v>
      </c>
      <c r="JI32" s="7"/>
      <c r="JJ32" s="7">
        <f>IQ32*$W32*$J32</f>
        <v>17331988667045.064</v>
      </c>
      <c r="JK32" s="7">
        <f>IR32*$X32*$J32</f>
        <v>32204777715420.402</v>
      </c>
      <c r="JL32">
        <f t="shared" si="99"/>
        <v>185857202340332.22</v>
      </c>
      <c r="JM32" s="7"/>
      <c r="JN32">
        <f t="shared" si="100"/>
        <v>0</v>
      </c>
      <c r="JO32">
        <f t="shared" si="132"/>
        <v>0</v>
      </c>
      <c r="JP32">
        <f t="shared" si="136"/>
        <v>0</v>
      </c>
      <c r="JQ32" s="7"/>
      <c r="JR32" s="7">
        <f>(1 - 'Initial absorption'!$N32)*JG32</f>
        <v>0</v>
      </c>
      <c r="JS32" s="7">
        <f>IR32*(1-$X32)</f>
        <v>757801798784.56726</v>
      </c>
      <c r="JT32">
        <f>'Initial absorption'!$T32*(JR32+JS32)*$N32</f>
        <v>38521588139.27404</v>
      </c>
      <c r="JU32" s="7"/>
      <c r="JV32">
        <f>(1 - $Y32)*IV32</f>
        <v>0</v>
      </c>
      <c r="JW32">
        <f>'Initial absorption'!$N32*JV32*$J32</f>
        <v>0</v>
      </c>
      <c r="JY32">
        <f>(1-'Initial absorption'!$N32)*JV32</f>
        <v>0</v>
      </c>
      <c r="JZ32">
        <f>'Initial absorption'!$H32*JY32*$F32</f>
        <v>0</v>
      </c>
      <c r="KA32" s="7"/>
      <c r="KB32">
        <f>(1 - 'Initial absorption'!$T32)*(JR32+JS32)</f>
        <v>696510352436.31726</v>
      </c>
      <c r="KC32">
        <f>IW32*(1-$Z32)</f>
        <v>0</v>
      </c>
      <c r="KD32" s="7"/>
    </row>
    <row r="33" spans="4:290" x14ac:dyDescent="0.25">
      <c r="D33">
        <v>435</v>
      </c>
      <c r="E33">
        <f>'Input spectra'!B33</f>
        <v>0.55786147901928596</v>
      </c>
      <c r="F33">
        <f>'Initial absorption'!J33</f>
        <v>0.97326850716501012</v>
      </c>
      <c r="G33">
        <f>'Input spectra'!C33</f>
        <v>0</v>
      </c>
      <c r="H33">
        <f t="shared" si="45"/>
        <v>0</v>
      </c>
      <c r="I33">
        <f>'Input spectra'!D33</f>
        <v>0.76325519886600202</v>
      </c>
      <c r="J33">
        <f>'Initial absorption'!P33</f>
        <v>0.98419414803012262</v>
      </c>
      <c r="K33">
        <f>'Input spectra'!E33</f>
        <v>3.7041995252384698E-2</v>
      </c>
      <c r="L33">
        <f t="shared" si="46"/>
        <v>3.6133667562243429E-3</v>
      </c>
      <c r="M33">
        <f>'Input spectra'!F33</f>
        <v>6.2131578947368399E-2</v>
      </c>
      <c r="N33">
        <f>'Initial absorption'!V33</f>
        <v>0.6696968184644877</v>
      </c>
      <c r="O33">
        <f>'Input spectra'!G33</f>
        <v>0</v>
      </c>
      <c r="P33">
        <f t="shared" si="47"/>
        <v>0</v>
      </c>
      <c r="R33">
        <f>'Reaching edge prob after ems 1'!$EZ34</f>
        <v>9.7956087968361638E-2</v>
      </c>
      <c r="S33">
        <f>'Reaching edge prob after ems 2'!$EZ34</f>
        <v>6.3269953086519948E-2</v>
      </c>
      <c r="T33">
        <f>'Reaching edge prob after ems 3'!EZ34</f>
        <v>0.62119436416717366</v>
      </c>
      <c r="U33">
        <f>1-EXP(-'Reaching edge prob after ems 1'!FC34*_k_in_ec_correction*($E33*_c1+'Input spectra'!Y33))</f>
        <v>0.36875731955844371</v>
      </c>
      <c r="V33">
        <f>1-EXP(-(_t-'Reaching edge prob after ems 1'!FC34)*_k_in_ec_correction*($E33*_c1+'Input spectra'!Y33))</f>
        <v>0.55251394046985913</v>
      </c>
      <c r="W33">
        <f>1-EXP(-'Reaching edge prob after ems 2'!FC34*_k_in_ec_correction*($I33*_c2+'Input spectra'!Y33))</f>
        <v>0.45997492512062621</v>
      </c>
      <c r="X33">
        <f>1-EXP(-(_t-'Reaching edge prob after ems 2'!FC34)*_k_in_ec_correction*($I33*_c2+'Input spectra'!Y33))</f>
        <v>0.78169968268565404</v>
      </c>
      <c r="Y33">
        <f>1-EXP(-'Reaching edge prob after ems 3'!FC34*_k_in_ec_correction*($M33*_c3+'Input spectra'!Y33))</f>
        <v>4.8740974934614378E-2</v>
      </c>
      <c r="Z33">
        <f>1-EXP(-(_t-'Reaching edge prob after ems 3'!FC34)*_k_in_ec_correction*($M33*_c3+'Input spectra'!Y33))</f>
        <v>5.09947981288289E-2</v>
      </c>
      <c r="AA33" s="16"/>
      <c r="AB33" s="16"/>
      <c r="AD33" s="7">
        <f t="shared" si="48"/>
        <v>0</v>
      </c>
      <c r="AE33" s="7">
        <f t="shared" si="0"/>
        <v>0</v>
      </c>
      <c r="AF33" s="7">
        <f t="shared" si="1"/>
        <v>0</v>
      </c>
      <c r="AG33" s="7">
        <f t="shared" si="49"/>
        <v>0</v>
      </c>
      <c r="AH33" s="7"/>
      <c r="AI33" s="7">
        <f t="shared" si="50"/>
        <v>2.6204021757346984E+16</v>
      </c>
      <c r="AJ33" s="7">
        <f t="shared" si="51"/>
        <v>2.6204021757346984E+16</v>
      </c>
      <c r="AK33" s="7">
        <f t="shared" si="2"/>
        <v>1.534010152933345E+17</v>
      </c>
      <c r="AL33" s="7">
        <f t="shared" si="52"/>
        <v>9705675041033802</v>
      </c>
      <c r="AN33">
        <f t="shared" si="3"/>
        <v>0</v>
      </c>
      <c r="AO33">
        <f t="shared" si="4"/>
        <v>0</v>
      </c>
      <c r="AP33">
        <f t="shared" si="5"/>
        <v>0</v>
      </c>
      <c r="AQ33">
        <f t="shared" si="103"/>
        <v>0</v>
      </c>
      <c r="AR33" s="7"/>
      <c r="AS33" s="7">
        <f t="shared" si="104"/>
        <v>0</v>
      </c>
      <c r="AT33" s="7">
        <f t="shared" si="105"/>
        <v>0</v>
      </c>
      <c r="AU33" s="7">
        <f t="shared" si="6"/>
        <v>0</v>
      </c>
      <c r="AV33" s="7"/>
      <c r="AW33" s="7">
        <f t="shared" si="53"/>
        <v>1.4150828811652044E+16</v>
      </c>
      <c r="AX33" s="7">
        <f>'Initial absorption'!$H33*AW33*$F33</f>
        <v>9395786695889218</v>
      </c>
      <c r="AY33" s="7">
        <f t="shared" si="106"/>
        <v>0</v>
      </c>
      <c r="AZ33" s="7">
        <f>'Initial absorption'!$N33*AY33*$J33</f>
        <v>0</v>
      </c>
      <c r="BA33" s="7"/>
      <c r="BB33">
        <f t="shared" si="54"/>
        <v>1.1862681962230916E+16</v>
      </c>
      <c r="BC33" s="7">
        <f t="shared" si="107"/>
        <v>2.0159913550167812E+16</v>
      </c>
      <c r="BD33">
        <f t="shared" si="55"/>
        <v>1.4142411297551166E+17</v>
      </c>
      <c r="BE33" s="7"/>
      <c r="BF33">
        <f t="shared" si="141"/>
        <v>0</v>
      </c>
      <c r="BG33">
        <f t="shared" si="108"/>
        <v>0</v>
      </c>
      <c r="BH33">
        <f t="shared" si="57"/>
        <v>0</v>
      </c>
      <c r="BI33" s="7"/>
      <c r="BJ33">
        <f>(1 - 'Initial absorption'!$N33)*AY33</f>
        <v>0</v>
      </c>
      <c r="BK33" s="7">
        <f t="shared" si="7"/>
        <v>5720346264540872</v>
      </c>
      <c r="BL33">
        <f>'Initial absorption'!$T33*(BJ33+BK33)*$N33</f>
        <v>339425502074388.44</v>
      </c>
      <c r="BM33" s="7"/>
      <c r="BN33">
        <f>(1 - $Y33)*AN33</f>
        <v>0</v>
      </c>
      <c r="BO33">
        <f>'Initial absorption'!$N33*BN33*$J33</f>
        <v>0</v>
      </c>
      <c r="BQ33">
        <f>(1-'Initial absorption'!$N33)*BN33</f>
        <v>0</v>
      </c>
      <c r="BR33">
        <f>'Initial absorption'!$H33*BQ33*$F33</f>
        <v>0</v>
      </c>
      <c r="BS33" s="7"/>
      <c r="BT33">
        <f>(1 - 'Initial absorption'!$T33)*(BJ33+BK33)</f>
        <v>5213511689975266</v>
      </c>
      <c r="BU33">
        <f t="shared" ref="BU33:BU96" si="142">AO33*(1-$Z33)</f>
        <v>0</v>
      </c>
      <c r="BV33" s="7"/>
      <c r="CF33" s="7">
        <f t="shared" si="137"/>
        <v>0</v>
      </c>
      <c r="CG33" s="7">
        <f t="shared" si="9"/>
        <v>0</v>
      </c>
      <c r="CH33" s="7">
        <f t="shared" si="10"/>
        <v>0</v>
      </c>
      <c r="CI33" s="7">
        <f t="shared" si="60"/>
        <v>0</v>
      </c>
      <c r="CJ33" s="7"/>
      <c r="CK33" s="7">
        <f t="shared" si="61"/>
        <v>6742223502332479</v>
      </c>
      <c r="CL33" s="7">
        <f t="shared" ref="CL33:CL96" si="143">CD$4*$L33*_ec_loss/2</f>
        <v>6742223502332479</v>
      </c>
      <c r="CM33" s="7">
        <f t="shared" si="11"/>
        <v>3.94696638618994E+16</v>
      </c>
      <c r="CN33" s="7">
        <f t="shared" si="63"/>
        <v>2497243780883087</v>
      </c>
      <c r="CP33">
        <f t="shared" si="12"/>
        <v>0</v>
      </c>
      <c r="CQ33">
        <f t="shared" si="13"/>
        <v>0</v>
      </c>
      <c r="CR33">
        <f t="shared" si="14"/>
        <v>0</v>
      </c>
      <c r="CS33">
        <f t="shared" si="109"/>
        <v>0</v>
      </c>
      <c r="CT33" s="7"/>
      <c r="CU33" s="7">
        <f t="shared" ref="CU33:CU96" si="144">CF33*$U33*$F33</f>
        <v>0</v>
      </c>
      <c r="CV33" s="7">
        <f t="shared" si="111"/>
        <v>0</v>
      </c>
      <c r="CW33" s="7">
        <f t="shared" si="15"/>
        <v>0</v>
      </c>
      <c r="CX33" s="7"/>
      <c r="CY33" s="7">
        <f t="shared" ref="CY33:CY96" si="145">(1 - $W33)*CK33</f>
        <v>3640969751700571</v>
      </c>
      <c r="CZ33" s="7">
        <f>'Initial absorption'!$H33*CY33*$F33</f>
        <v>2417510352820773</v>
      </c>
      <c r="DA33" s="7">
        <f t="shared" si="112"/>
        <v>0</v>
      </c>
      <c r="DB33" s="7">
        <f>'Initial absorption'!$N33*DA33*$J33</f>
        <v>0</v>
      </c>
      <c r="DC33" s="7"/>
      <c r="DD33">
        <f t="shared" ref="DD33:DD96" si="146">CK33*$W33*$J33</f>
        <v>3052235792928393</v>
      </c>
      <c r="DE33" s="7">
        <f t="shared" ref="DE33:DE96" si="147">CL33*$X33*$J33</f>
        <v>5187090905418859</v>
      </c>
      <c r="DF33">
        <f t="shared" si="66"/>
        <v>3.6388039482247648E+16</v>
      </c>
      <c r="DG33" s="7"/>
      <c r="DH33">
        <f t="shared" si="67"/>
        <v>0</v>
      </c>
      <c r="DI33">
        <f t="shared" si="114"/>
        <v>0</v>
      </c>
      <c r="DJ33">
        <f t="shared" si="133"/>
        <v>0</v>
      </c>
      <c r="DK33" s="7"/>
      <c r="DL33">
        <f>(1 - 'Initial absorption'!$N33)*DA33</f>
        <v>0</v>
      </c>
      <c r="DM33" s="7">
        <f t="shared" ref="DM33:DM96" si="148">CL33*(1-$X33)</f>
        <v>1471829529963421</v>
      </c>
      <c r="DN33">
        <f>'Initial absorption'!$T33*(DL33+DM33)*$N33</f>
        <v>87333258175734.313</v>
      </c>
      <c r="DO33" s="7"/>
      <c r="DP33">
        <f>(1 - $Y33)*CP33</f>
        <v>0</v>
      </c>
      <c r="DQ33">
        <f>'Initial absorption'!$N33*DP33*$J33</f>
        <v>0</v>
      </c>
      <c r="DS33">
        <f>(1-'Initial absorption'!$N33)*DP33</f>
        <v>0</v>
      </c>
      <c r="DT33">
        <f>'Initial absorption'!$H33*DS33*$F33</f>
        <v>0</v>
      </c>
      <c r="DU33" s="7"/>
      <c r="DV33">
        <f>(1 - 'Initial absorption'!$T33)*(DL33+DM33)</f>
        <v>1341422372921856.8</v>
      </c>
      <c r="DW33">
        <f t="shared" ref="DW33:DW96" si="149">CQ33*(1-$Z33)</f>
        <v>0</v>
      </c>
      <c r="DX33" s="7"/>
      <c r="EH33" s="7">
        <f t="shared" si="138"/>
        <v>0</v>
      </c>
      <c r="EI33" s="7">
        <f t="shared" si="18"/>
        <v>0</v>
      </c>
      <c r="EJ33" s="7">
        <f t="shared" si="19"/>
        <v>0</v>
      </c>
      <c r="EK33" s="7">
        <f t="shared" si="71"/>
        <v>0</v>
      </c>
      <c r="EL33" s="7"/>
      <c r="EM33" s="7">
        <f t="shared" si="72"/>
        <v>1746058682126084.5</v>
      </c>
      <c r="EN33" s="7">
        <f t="shared" ref="EN33:EN96" si="150">EF$4*$L33*_ec_loss/2</f>
        <v>1746058682126084.5</v>
      </c>
      <c r="EO33" s="7">
        <f t="shared" si="20"/>
        <v>1.0221605564221644E+16</v>
      </c>
      <c r="EP33" s="7">
        <f t="shared" si="74"/>
        <v>646720504517214.63</v>
      </c>
      <c r="ER33">
        <f t="shared" si="21"/>
        <v>0</v>
      </c>
      <c r="ES33">
        <f t="shared" si="22"/>
        <v>0</v>
      </c>
      <c r="ET33">
        <f t="shared" si="23"/>
        <v>0</v>
      </c>
      <c r="EU33">
        <f t="shared" si="115"/>
        <v>0</v>
      </c>
      <c r="EV33" s="7"/>
      <c r="EW33" s="7">
        <f t="shared" ref="EW33:EW96" si="151">EH33*$U33*$F33</f>
        <v>0</v>
      </c>
      <c r="EX33" s="7">
        <f t="shared" si="117"/>
        <v>0</v>
      </c>
      <c r="EY33" s="7">
        <f t="shared" si="24"/>
        <v>0</v>
      </c>
      <c r="EZ33" s="7"/>
      <c r="FA33" s="7">
        <f t="shared" ref="FA33:FA96" si="152">(1 - $W33)*EM33</f>
        <v>942915470558919.5</v>
      </c>
      <c r="FB33" s="7">
        <f>'Initial absorption'!$H33*FA33*$F33</f>
        <v>626071642272331.25</v>
      </c>
      <c r="FC33" s="7">
        <f t="shared" si="118"/>
        <v>0</v>
      </c>
      <c r="FD33" s="7">
        <f>'Initial absorption'!$N33*FC33*$J33</f>
        <v>0</v>
      </c>
      <c r="FE33" s="7"/>
      <c r="FF33">
        <f t="shared" ref="FF33:FF96" si="153">EM33*$W33*$J33</f>
        <v>790448848854522.5</v>
      </c>
      <c r="FG33" s="7">
        <f t="shared" ref="FG33:FG96" si="154">EN33*$X33*$J33</f>
        <v>1343320212871997.5</v>
      </c>
      <c r="FH33">
        <f t="shared" si="77"/>
        <v>9423545843822152</v>
      </c>
      <c r="FI33" s="7"/>
      <c r="FJ33">
        <f t="shared" si="78"/>
        <v>0</v>
      </c>
      <c r="FK33">
        <f t="shared" si="120"/>
        <v>0</v>
      </c>
      <c r="FL33">
        <f t="shared" si="134"/>
        <v>0</v>
      </c>
      <c r="FM33" s="7"/>
      <c r="FN33">
        <f>(1 - 'Initial absorption'!$N33)*FC33</f>
        <v>0</v>
      </c>
      <c r="FO33" s="7">
        <f t="shared" ref="FO33:FO96" si="155">EN33*(1-$X33)</f>
        <v>381165164357593</v>
      </c>
      <c r="FP33">
        <f>'Initial absorption'!$T33*(FN33+FO33)*$N33</f>
        <v>22617018498918.949</v>
      </c>
      <c r="FQ33" s="7"/>
      <c r="FR33">
        <f>(1 - $Y33)*ER33</f>
        <v>0</v>
      </c>
      <c r="FS33">
        <f>'Initial absorption'!$N33*FR33*$J33</f>
        <v>0</v>
      </c>
      <c r="FU33">
        <f>(1-'Initial absorption'!$N33)*FR33</f>
        <v>0</v>
      </c>
      <c r="FV33">
        <f>'Initial absorption'!$H33*FU33*$F33</f>
        <v>0</v>
      </c>
      <c r="FW33" s="7"/>
      <c r="FX33">
        <f>(1 - 'Initial absorption'!$T33)*(FN33+FO33)</f>
        <v>347393138158071.38</v>
      </c>
      <c r="FY33">
        <f t="shared" ref="FY33:FY96" si="156">ES33*(1-$Z33)</f>
        <v>0</v>
      </c>
      <c r="FZ33" s="7"/>
      <c r="GJ33" s="7">
        <f t="shared" si="139"/>
        <v>0</v>
      </c>
      <c r="GK33" s="7">
        <f t="shared" si="27"/>
        <v>0</v>
      </c>
      <c r="GL33" s="7">
        <f t="shared" si="28"/>
        <v>0</v>
      </c>
      <c r="GM33" s="7">
        <f t="shared" si="82"/>
        <v>0</v>
      </c>
      <c r="GN33" s="7"/>
      <c r="GO33" s="7">
        <f t="shared" si="83"/>
        <v>455670613142718.56</v>
      </c>
      <c r="GP33" s="7">
        <f t="shared" ref="GP33:GP96" si="157">GH$4*$L33*_ec_loss/2</f>
        <v>455670613142718.56</v>
      </c>
      <c r="GQ33" s="7">
        <f t="shared" si="29"/>
        <v>2667542232360988</v>
      </c>
      <c r="GR33" s="7">
        <f t="shared" si="85"/>
        <v>168775271897790.41</v>
      </c>
      <c r="GT33">
        <f t="shared" si="30"/>
        <v>0</v>
      </c>
      <c r="GU33">
        <f t="shared" si="31"/>
        <v>0</v>
      </c>
      <c r="GV33">
        <f t="shared" si="32"/>
        <v>0</v>
      </c>
      <c r="GW33">
        <f t="shared" si="121"/>
        <v>0</v>
      </c>
      <c r="GX33" s="7"/>
      <c r="GY33" s="7">
        <f t="shared" ref="GY33:GY96" si="158">GJ33*$U33*$F33</f>
        <v>0</v>
      </c>
      <c r="GZ33" s="7">
        <f t="shared" si="123"/>
        <v>0</v>
      </c>
      <c r="HA33" s="7">
        <f t="shared" si="33"/>
        <v>0</v>
      </c>
      <c r="HB33" s="7"/>
      <c r="HC33" s="7">
        <f t="shared" ref="HC33:HC96" si="159">(1 - $W33)*GO33</f>
        <v>246073556982726.75</v>
      </c>
      <c r="HD33" s="7">
        <f>'Initial absorption'!$H33*HC33*$F33</f>
        <v>163386518463473.63</v>
      </c>
      <c r="HE33" s="7">
        <f t="shared" si="124"/>
        <v>0</v>
      </c>
      <c r="HF33" s="7">
        <f>'Initial absorption'!$N33*HE33*$J33</f>
        <v>0</v>
      </c>
      <c r="HG33" s="7"/>
      <c r="HH33">
        <f t="shared" ref="HH33:HH96" si="160">GO33*$W33*$J33</f>
        <v>206284196117004.91</v>
      </c>
      <c r="HI33" s="7">
        <f t="shared" ref="HI33:HI96" si="161">GP33*$X33*$J33</f>
        <v>350567567580863.94</v>
      </c>
      <c r="HJ33">
        <f t="shared" si="88"/>
        <v>2459271819778896</v>
      </c>
      <c r="HK33" s="7"/>
      <c r="HL33">
        <f t="shared" si="89"/>
        <v>0</v>
      </c>
      <c r="HM33">
        <f t="shared" si="126"/>
        <v>0</v>
      </c>
      <c r="HN33">
        <f t="shared" si="135"/>
        <v>0</v>
      </c>
      <c r="HO33" s="7"/>
      <c r="HP33">
        <f>(1 - 'Initial absorption'!$N33)*HE33</f>
        <v>0</v>
      </c>
      <c r="HQ33" s="7">
        <f t="shared" ref="HQ33:HQ96" si="162">GP33*(1-$X33)</f>
        <v>99473039439878.047</v>
      </c>
      <c r="HR33">
        <f>'Initial absorption'!$T33*(HP33+HQ33)*$N33</f>
        <v>5902385064351.6953</v>
      </c>
      <c r="HS33" s="7"/>
      <c r="HT33">
        <f>(1 - $Y33)*GT33</f>
        <v>0</v>
      </c>
      <c r="HU33">
        <f>'Initial absorption'!$N33*HT33*$J33</f>
        <v>0</v>
      </c>
      <c r="HW33">
        <f>(1-'Initial absorption'!$N33)*HT33</f>
        <v>0</v>
      </c>
      <c r="HX33">
        <f>'Initial absorption'!$H33*HW33*$F33</f>
        <v>0</v>
      </c>
      <c r="HY33" s="7"/>
      <c r="HZ33">
        <f>(1 - 'Initial absorption'!$T33)*(HP33+HQ33)</f>
        <v>90659521290150.297</v>
      </c>
      <c r="IA33">
        <f t="shared" ref="IA33:IA96" si="163">GU33*(1-$Z33)</f>
        <v>0</v>
      </c>
      <c r="IB33" s="7"/>
      <c r="IL33" s="7">
        <f t="shared" si="140"/>
        <v>0</v>
      </c>
      <c r="IM33" s="7">
        <f t="shared" si="36"/>
        <v>0</v>
      </c>
      <c r="IN33" s="7">
        <f t="shared" si="37"/>
        <v>0</v>
      </c>
      <c r="IO33" s="7">
        <f t="shared" si="93"/>
        <v>0</v>
      </c>
      <c r="IP33" s="7"/>
      <c r="IQ33" s="7">
        <f t="shared" si="94"/>
        <v>119987190822923.83</v>
      </c>
      <c r="IR33" s="7">
        <f t="shared" ref="IR33:IR96" si="164">IJ$4*$L33*_ec_loss/2</f>
        <v>119987190822923.83</v>
      </c>
      <c r="IS33" s="7">
        <f t="shared" si="38"/>
        <v>702417249721254.5</v>
      </c>
      <c r="IT33" s="7">
        <f t="shared" si="96"/>
        <v>44441906437026.141</v>
      </c>
      <c r="IV33">
        <f t="shared" si="39"/>
        <v>0</v>
      </c>
      <c r="IW33">
        <f t="shared" si="40"/>
        <v>0</v>
      </c>
      <c r="IX33">
        <f t="shared" si="41"/>
        <v>0</v>
      </c>
      <c r="IY33">
        <f t="shared" si="127"/>
        <v>0</v>
      </c>
      <c r="IZ33" s="7"/>
      <c r="JA33" s="7">
        <f t="shared" ref="JA33:JA96" si="165">IL33*$U33*$F33</f>
        <v>0</v>
      </c>
      <c r="JB33" s="7">
        <f t="shared" si="129"/>
        <v>0</v>
      </c>
      <c r="JC33" s="7">
        <f t="shared" si="42"/>
        <v>0</v>
      </c>
      <c r="JD33" s="7"/>
      <c r="JE33" s="7">
        <f t="shared" ref="JE33:JE96" si="166">(1 - $W33)*IQ33</f>
        <v>64796091708715.148</v>
      </c>
      <c r="JF33" s="7">
        <f>'Initial absorption'!$H33*JE33*$F33</f>
        <v>43022939823924.539</v>
      </c>
      <c r="JG33" s="7">
        <f t="shared" si="130"/>
        <v>0</v>
      </c>
      <c r="JH33" s="7">
        <f>'Initial absorption'!$N33*JG33*$J33</f>
        <v>0</v>
      </c>
      <c r="JI33" s="7"/>
      <c r="JJ33">
        <f t="shared" ref="JJ33:JJ96" si="167">IQ33*$W33*$J33</f>
        <v>54318756771554.664</v>
      </c>
      <c r="JK33" s="7">
        <f t="shared" ref="JK33:JK96" si="168">IR33*$X33*$J33</f>
        <v>92311455719174.953</v>
      </c>
      <c r="JL33">
        <f t="shared" si="99"/>
        <v>647575482408448.63</v>
      </c>
      <c r="JM33" s="7"/>
      <c r="JN33">
        <f t="shared" si="100"/>
        <v>0</v>
      </c>
      <c r="JO33">
        <f t="shared" si="132"/>
        <v>0</v>
      </c>
      <c r="JP33">
        <f t="shared" si="136"/>
        <v>0</v>
      </c>
      <c r="JQ33" s="7"/>
      <c r="JR33">
        <f>(1 - 'Initial absorption'!$N33)*JG33</f>
        <v>0</v>
      </c>
      <c r="JS33" s="7">
        <f t="shared" ref="JS33:JS96" si="169">IR33*(1-$X33)</f>
        <v>26193241830301.25</v>
      </c>
      <c r="JT33">
        <f>'Initial absorption'!$T33*(JR33+JS33)*$N33</f>
        <v>1554216099524.7827</v>
      </c>
      <c r="JU33" s="7"/>
      <c r="JV33">
        <f>(1 - $Y33)*IV33</f>
        <v>0</v>
      </c>
      <c r="JW33">
        <f>'Initial absorption'!$N33*JV33*$J33</f>
        <v>0</v>
      </c>
      <c r="JY33">
        <f>(1-'Initial absorption'!$N33)*JV33</f>
        <v>0</v>
      </c>
      <c r="JZ33">
        <f>'Initial absorption'!$H33*JY33*$F33</f>
        <v>0</v>
      </c>
      <c r="KA33" s="7"/>
      <c r="KB33">
        <f>(1 - 'Initial absorption'!$T33)*(JR33+JS33)</f>
        <v>23872466134982.34</v>
      </c>
      <c r="KC33">
        <f t="shared" ref="KC33:KC96" si="170">IW33*(1-$Z33)</f>
        <v>0</v>
      </c>
      <c r="KD33" s="7"/>
    </row>
    <row r="34" spans="4:290" x14ac:dyDescent="0.25">
      <c r="D34">
        <v>440</v>
      </c>
      <c r="E34">
        <f>'Input spectra'!B34</f>
        <v>0.51086189430167706</v>
      </c>
      <c r="F34">
        <f>'Initial absorption'!J34</f>
        <v>0.97120949119333044</v>
      </c>
      <c r="G34">
        <f>'Input spectra'!C34</f>
        <v>0</v>
      </c>
      <c r="H34">
        <f t="shared" si="45"/>
        <v>0</v>
      </c>
      <c r="I34">
        <f>'Input spectra'!D34</f>
        <v>0.35742830047865598</v>
      </c>
      <c r="J34">
        <f>'Initial absorption'!P34</f>
        <v>0.96721581647443766</v>
      </c>
      <c r="K34">
        <f>'Input spectra'!E34</f>
        <v>4.65114045031082E-2</v>
      </c>
      <c r="L34">
        <f t="shared" si="46"/>
        <v>4.5370872079579672E-3</v>
      </c>
      <c r="M34">
        <f>'Input spectra'!F34</f>
        <v>7.3350877192982403E-2</v>
      </c>
      <c r="N34">
        <f>'Initial absorption'!V34</f>
        <v>0.70775477520834151</v>
      </c>
      <c r="O34">
        <f>'Input spectra'!G34</f>
        <v>0</v>
      </c>
      <c r="P34">
        <f t="shared" si="47"/>
        <v>0</v>
      </c>
      <c r="R34">
        <f>'Reaching edge prob after ems 1'!$EZ35</f>
        <v>0.10546623293583293</v>
      </c>
      <c r="S34">
        <f>'Reaching edge prob after ems 2'!$EZ35</f>
        <v>0.11802716609110792</v>
      </c>
      <c r="T34">
        <f>'Reaching edge prob after ems 3'!EZ35</f>
        <v>0.59229907697189355</v>
      </c>
      <c r="U34">
        <f>1-EXP(-'Reaching edge prob after ems 1'!FC35*_k_in_ec_correction*($E34*_c1+'Input spectra'!Y34))</f>
        <v>0.35212633946174321</v>
      </c>
      <c r="V34">
        <f>1-EXP(-(_t-'Reaching edge prob after ems 1'!FC35)*_k_in_ec_correction*($E34*_c1+'Input spectra'!Y34))</f>
        <v>0.51619017153571978</v>
      </c>
      <c r="W34">
        <f>1-EXP(-'Reaching edge prob after ems 2'!FC35*_k_in_ec_correction*($I34*_c2+'Input spectra'!Y34))</f>
        <v>0.32679615340977697</v>
      </c>
      <c r="X34">
        <f>1-EXP(-(_t-'Reaching edge prob after ems 2'!FC35)*_k_in_ec_correction*($I34*_c2+'Input spectra'!Y34))</f>
        <v>0.46371685493289883</v>
      </c>
      <c r="Y34">
        <f>1-EXP(-'Reaching edge prob after ems 3'!FC35*_k_in_ec_correction*($M34*_c3+'Input spectra'!Y34))</f>
        <v>5.4143825308438753E-2</v>
      </c>
      <c r="Z34">
        <f>1-EXP(-(_t-'Reaching edge prob after ems 3'!FC35)*_k_in_ec_correction*($M34*_c3+'Input spectra'!Y34))</f>
        <v>5.6939307335172273E-2</v>
      </c>
      <c r="AA34" s="16"/>
      <c r="AB34" s="16"/>
      <c r="AD34" s="7">
        <f t="shared" ref="AD34:AD65" si="171">AB$3*$H34*_ec_loss/2</f>
        <v>0</v>
      </c>
      <c r="AE34" s="7">
        <f t="shared" ref="AE34:AE65" si="172">AB$3*$H34*_ec_loss/2</f>
        <v>0</v>
      </c>
      <c r="AF34" s="7">
        <f t="shared" ref="AF34:AF65" si="173">AB$3*$H34*(1-_ec_loss)</f>
        <v>0</v>
      </c>
      <c r="AG34" s="7">
        <f t="shared" si="49"/>
        <v>0</v>
      </c>
      <c r="AH34" s="7"/>
      <c r="AI34" s="7">
        <f t="shared" ref="AI34:AI65" si="174">AB$4*$L34*_ec_loss/2</f>
        <v>3.2902813340913392E+16</v>
      </c>
      <c r="AJ34" s="7">
        <f t="shared" ref="AJ34:AJ65" si="175">AB$4*$L34*_ec_loss/2</f>
        <v>3.2902813340913392E+16</v>
      </c>
      <c r="AK34" s="7">
        <f t="shared" ref="AK34:AK65" si="176">AB$4*$L34*(1-_ec_loss)</f>
        <v>1.9261642427418742E+17</v>
      </c>
      <c r="AL34" s="7">
        <f t="shared" si="52"/>
        <v>2.2733970699684828E+16</v>
      </c>
      <c r="AN34">
        <f t="shared" ref="AN34:AN65" si="177">AB$5*$P34*_ec_loss/2</f>
        <v>0</v>
      </c>
      <c r="AO34">
        <f t="shared" ref="AO34:AO65" si="178">AB$5*$P34*_ec_loss/2</f>
        <v>0</v>
      </c>
      <c r="AP34">
        <f t="shared" ref="AP34:AP65" si="179">AB$5*$P34*(1-_ec_loss)</f>
        <v>0</v>
      </c>
      <c r="AQ34">
        <f t="shared" si="103"/>
        <v>0</v>
      </c>
      <c r="AR34" s="7"/>
      <c r="AS34" s="7">
        <f t="shared" ref="AS34:AS65" si="180">AD34*$U34*$F34</f>
        <v>0</v>
      </c>
      <c r="AT34" s="7">
        <f t="shared" si="105"/>
        <v>0</v>
      </c>
      <c r="AU34" s="7">
        <f t="shared" ref="AU34:AU65" si="181">AF34*(1-$R34)*$F34</f>
        <v>0</v>
      </c>
      <c r="AV34" s="7"/>
      <c r="AW34" s="7">
        <f t="shared" si="53"/>
        <v>2.2150300504743004E+16</v>
      </c>
      <c r="AX34" s="7">
        <f>'Initial absorption'!$H34*AW34*$F34</f>
        <v>1.3999646831138896E+16</v>
      </c>
      <c r="AY34" s="7">
        <f t="shared" si="106"/>
        <v>0</v>
      </c>
      <c r="AZ34" s="7">
        <f>'Initial absorption'!$N34*AY34*$J34</f>
        <v>0</v>
      </c>
      <c r="BA34" s="7"/>
      <c r="BB34">
        <f t="shared" si="54"/>
        <v>1.0400000481988416E+16</v>
      </c>
      <c r="BC34" s="7">
        <f t="shared" si="107"/>
        <v>1.4757381518995618E+16</v>
      </c>
      <c r="BD34">
        <f t="shared" si="55"/>
        <v>1.6431299603874326E+17</v>
      </c>
      <c r="BE34" s="7"/>
      <c r="BF34">
        <f t="shared" si="141"/>
        <v>0</v>
      </c>
      <c r="BG34">
        <f t="shared" si="108"/>
        <v>0</v>
      </c>
      <c r="BH34">
        <f t="shared" si="57"/>
        <v>0</v>
      </c>
      <c r="BI34" s="7"/>
      <c r="BJ34">
        <f>(1 - 'Initial absorption'!$N34)*AY34</f>
        <v>0</v>
      </c>
      <c r="BK34" s="7">
        <f t="shared" si="7"/>
        <v>1.7645224220020808E+16</v>
      </c>
      <c r="BL34">
        <f>'Initial absorption'!$T34*(BJ34+BK34)*$N34</f>
        <v>1229481376724425.8</v>
      </c>
      <c r="BM34" s="7"/>
      <c r="BN34">
        <f t="shared" si="58"/>
        <v>0</v>
      </c>
      <c r="BO34">
        <f>'Initial absorption'!$N34*BN34*$J34</f>
        <v>0</v>
      </c>
      <c r="BQ34">
        <f>(1-'Initial absorption'!$N34)*BN34</f>
        <v>0</v>
      </c>
      <c r="BR34">
        <f>'Initial absorption'!$H34*BQ34*$F34</f>
        <v>0</v>
      </c>
      <c r="BS34" s="7"/>
      <c r="BT34">
        <f>(1 - 'Initial absorption'!$T34)*(BJ34+BK34)</f>
        <v>1.5908066916684346E+16</v>
      </c>
      <c r="BU34">
        <f t="shared" si="142"/>
        <v>0</v>
      </c>
      <c r="BV34" s="7"/>
      <c r="CF34" s="7">
        <f t="shared" si="137"/>
        <v>0</v>
      </c>
      <c r="CG34" s="7">
        <f t="shared" si="9"/>
        <v>0</v>
      </c>
      <c r="CH34" s="7">
        <f t="shared" si="10"/>
        <v>0</v>
      </c>
      <c r="CI34" s="7">
        <f t="shared" si="60"/>
        <v>0</v>
      </c>
      <c r="CJ34" s="7"/>
      <c r="CK34" s="7">
        <f t="shared" si="61"/>
        <v>8465804350729742</v>
      </c>
      <c r="CL34" s="7">
        <f t="shared" si="143"/>
        <v>8465804350729742</v>
      </c>
      <c r="CM34" s="7">
        <f t="shared" si="11"/>
        <v>4.955968189549212E+16</v>
      </c>
      <c r="CN34" s="7">
        <f t="shared" si="63"/>
        <v>5849388806501722</v>
      </c>
      <c r="CP34">
        <f t="shared" si="12"/>
        <v>0</v>
      </c>
      <c r="CQ34">
        <f t="shared" si="13"/>
        <v>0</v>
      </c>
      <c r="CR34">
        <f t="shared" si="14"/>
        <v>0</v>
      </c>
      <c r="CS34">
        <f t="shared" si="109"/>
        <v>0</v>
      </c>
      <c r="CT34" s="7"/>
      <c r="CU34" s="7">
        <f t="shared" si="144"/>
        <v>0</v>
      </c>
      <c r="CV34" s="7">
        <f t="shared" si="111"/>
        <v>0</v>
      </c>
      <c r="CW34" s="7">
        <f t="shared" si="15"/>
        <v>0</v>
      </c>
      <c r="CX34" s="7"/>
      <c r="CY34" s="7">
        <f t="shared" si="145"/>
        <v>5699212053391508</v>
      </c>
      <c r="CZ34" s="7">
        <f>'Initial absorption'!$H34*CY34*$F34</f>
        <v>3602071039450069</v>
      </c>
      <c r="DA34" s="7">
        <f t="shared" si="112"/>
        <v>0</v>
      </c>
      <c r="DB34" s="7">
        <f>'Initial absorption'!$N34*DA34*$J34</f>
        <v>0</v>
      </c>
      <c r="DC34" s="7"/>
      <c r="DD34">
        <f t="shared" si="146"/>
        <v>2675891827721890</v>
      </c>
      <c r="DE34" s="7">
        <f t="shared" si="147"/>
        <v>3797034112993075</v>
      </c>
      <c r="DF34">
        <f t="shared" si="66"/>
        <v>4.2277286818404816E+16</v>
      </c>
      <c r="DG34" s="7"/>
      <c r="DH34">
        <f t="shared" si="67"/>
        <v>0</v>
      </c>
      <c r="DI34">
        <f t="shared" si="114"/>
        <v>0</v>
      </c>
      <c r="DJ34">
        <f t="shared" si="133"/>
        <v>0</v>
      </c>
      <c r="DK34" s="7"/>
      <c r="DL34">
        <f>(1 - 'Initial absorption'!$N34)*DA34</f>
        <v>0</v>
      </c>
      <c r="DM34" s="7">
        <f t="shared" si="148"/>
        <v>4540068182732095</v>
      </c>
      <c r="DN34">
        <f>'Initial absorption'!$T34*(DL34+DM34)*$N34</f>
        <v>316342213061525.81</v>
      </c>
      <c r="DO34" s="7"/>
      <c r="DP34">
        <f t="shared" ref="DP34:DP97" si="182">(1 - $Y34)*CP34</f>
        <v>0</v>
      </c>
      <c r="DQ34">
        <f>'Initial absorption'!$N34*DP34*$J34</f>
        <v>0</v>
      </c>
      <c r="DS34">
        <f>(1-'Initial absorption'!$N34)*DP34</f>
        <v>0</v>
      </c>
      <c r="DT34">
        <f>'Initial absorption'!$H34*DS34*$F34</f>
        <v>0</v>
      </c>
      <c r="DU34" s="7"/>
      <c r="DV34">
        <f>(1 - 'Initial absorption'!$T34)*(DL34+DM34)</f>
        <v>4093102335036607</v>
      </c>
      <c r="DW34">
        <f t="shared" si="149"/>
        <v>0</v>
      </c>
      <c r="DX34" s="7"/>
      <c r="EH34" s="7">
        <f t="shared" si="138"/>
        <v>0</v>
      </c>
      <c r="EI34" s="7">
        <f t="shared" si="18"/>
        <v>0</v>
      </c>
      <c r="EJ34" s="7">
        <f t="shared" si="19"/>
        <v>0</v>
      </c>
      <c r="EK34" s="7">
        <f t="shared" si="71"/>
        <v>0</v>
      </c>
      <c r="EL34" s="7"/>
      <c r="EM34" s="7">
        <f t="shared" si="72"/>
        <v>2192420821211084</v>
      </c>
      <c r="EN34" s="7">
        <f t="shared" si="150"/>
        <v>2192420821211084</v>
      </c>
      <c r="EO34" s="7">
        <f t="shared" si="20"/>
        <v>1.2834655040298554E+16</v>
      </c>
      <c r="EP34" s="7">
        <f t="shared" si="74"/>
        <v>1514837962163392.8</v>
      </c>
      <c r="ER34">
        <f t="shared" si="21"/>
        <v>0</v>
      </c>
      <c r="ES34">
        <f t="shared" si="22"/>
        <v>0</v>
      </c>
      <c r="ET34">
        <f t="shared" si="23"/>
        <v>0</v>
      </c>
      <c r="EU34">
        <f t="shared" si="115"/>
        <v>0</v>
      </c>
      <c r="EV34" s="7"/>
      <c r="EW34" s="7">
        <f t="shared" si="151"/>
        <v>0</v>
      </c>
      <c r="EX34" s="7">
        <f t="shared" si="117"/>
        <v>0</v>
      </c>
      <c r="EY34" s="7">
        <f t="shared" si="24"/>
        <v>0</v>
      </c>
      <c r="EZ34" s="7"/>
      <c r="FA34" s="7">
        <f t="shared" si="152"/>
        <v>1475946130183797.5</v>
      </c>
      <c r="FB34" s="7">
        <f>'Initial absorption'!$H34*FA34*$F34</f>
        <v>932841726455803.5</v>
      </c>
      <c r="FC34" s="7">
        <f t="shared" si="118"/>
        <v>0</v>
      </c>
      <c r="FD34" s="7">
        <f>'Initial absorption'!$N34*FC34*$J34</f>
        <v>0</v>
      </c>
      <c r="FE34" s="7"/>
      <c r="FF34">
        <f t="shared" si="153"/>
        <v>692985653265227.5</v>
      </c>
      <c r="FG34" s="7">
        <f t="shared" si="154"/>
        <v>983332038314492.63</v>
      </c>
      <c r="FH34">
        <f t="shared" si="77"/>
        <v>1.0948706117569784E+16</v>
      </c>
      <c r="FI34" s="7"/>
      <c r="FJ34">
        <f t="shared" si="78"/>
        <v>0</v>
      </c>
      <c r="FK34">
        <f t="shared" si="120"/>
        <v>0</v>
      </c>
      <c r="FL34">
        <f t="shared" si="134"/>
        <v>0</v>
      </c>
      <c r="FM34" s="7"/>
      <c r="FN34">
        <f>(1 - 'Initial absorption'!$N34)*FC34</f>
        <v>0</v>
      </c>
      <c r="FO34" s="7">
        <f t="shared" si="155"/>
        <v>1175758333309676.8</v>
      </c>
      <c r="FP34">
        <f>'Initial absorption'!$T34*(FN34+FO34)*$N34</f>
        <v>81924318801945.656</v>
      </c>
      <c r="FQ34" s="7"/>
      <c r="FR34">
        <f t="shared" ref="FR34:FR97" si="183">(1 - $Y34)*ER34</f>
        <v>0</v>
      </c>
      <c r="FS34">
        <f>'Initial absorption'!$N34*FR34*$J34</f>
        <v>0</v>
      </c>
      <c r="FU34">
        <f>(1-'Initial absorption'!$N34)*FR34</f>
        <v>0</v>
      </c>
      <c r="FV34">
        <f>'Initial absorption'!$H34*FU34*$F34</f>
        <v>0</v>
      </c>
      <c r="FW34" s="7"/>
      <c r="FX34">
        <f>(1 - 'Initial absorption'!$T34)*(FN34+FO34)</f>
        <v>1060005926301430.6</v>
      </c>
      <c r="FY34">
        <f t="shared" si="156"/>
        <v>0</v>
      </c>
      <c r="FZ34" s="7"/>
      <c r="GJ34" s="7">
        <f t="shared" si="139"/>
        <v>0</v>
      </c>
      <c r="GK34" s="7">
        <f t="shared" si="27"/>
        <v>0</v>
      </c>
      <c r="GL34" s="7">
        <f t="shared" si="28"/>
        <v>0</v>
      </c>
      <c r="GM34" s="7">
        <f t="shared" si="82"/>
        <v>0</v>
      </c>
      <c r="GN34" s="7"/>
      <c r="GO34" s="7">
        <f t="shared" si="83"/>
        <v>572158169765325.75</v>
      </c>
      <c r="GP34" s="7">
        <f t="shared" si="157"/>
        <v>572158169765325.75</v>
      </c>
      <c r="GQ34" s="7">
        <f t="shared" si="29"/>
        <v>3349472266629014</v>
      </c>
      <c r="GR34" s="7">
        <f t="shared" si="85"/>
        <v>395328719530982.31</v>
      </c>
      <c r="GT34">
        <f t="shared" si="30"/>
        <v>0</v>
      </c>
      <c r="GU34">
        <f t="shared" si="31"/>
        <v>0</v>
      </c>
      <c r="GV34">
        <f t="shared" si="32"/>
        <v>0</v>
      </c>
      <c r="GW34">
        <f t="shared" si="121"/>
        <v>0</v>
      </c>
      <c r="GX34" s="7"/>
      <c r="GY34" s="7">
        <f t="shared" si="158"/>
        <v>0</v>
      </c>
      <c r="GZ34" s="7">
        <f t="shared" si="123"/>
        <v>0</v>
      </c>
      <c r="HA34" s="7">
        <f t="shared" si="33"/>
        <v>0</v>
      </c>
      <c r="HB34" s="7"/>
      <c r="HC34" s="7">
        <f t="shared" si="159"/>
        <v>385179080744039.13</v>
      </c>
      <c r="HD34" s="7">
        <f>'Initial absorption'!$H34*HC34*$F34</f>
        <v>243444602298042.03</v>
      </c>
      <c r="HE34" s="7">
        <f t="shared" si="124"/>
        <v>0</v>
      </c>
      <c r="HF34" s="7">
        <f>'Initial absorption'!$N34*HE34*$J34</f>
        <v>0</v>
      </c>
      <c r="HG34" s="7"/>
      <c r="HH34">
        <f t="shared" si="160"/>
        <v>180849132251370.28</v>
      </c>
      <c r="HI34" s="7">
        <f t="shared" si="161"/>
        <v>256621107531189</v>
      </c>
      <c r="HJ34">
        <f t="shared" si="88"/>
        <v>2857294362889114.5</v>
      </c>
      <c r="HK34" s="7"/>
      <c r="HL34">
        <f t="shared" si="89"/>
        <v>0</v>
      </c>
      <c r="HM34">
        <f t="shared" si="126"/>
        <v>0</v>
      </c>
      <c r="HN34">
        <f t="shared" si="135"/>
        <v>0</v>
      </c>
      <c r="HO34" s="7"/>
      <c r="HP34">
        <f>(1 - 'Initial absorption'!$N34)*HE34</f>
        <v>0</v>
      </c>
      <c r="HQ34" s="7">
        <f t="shared" si="162"/>
        <v>306838782757585.31</v>
      </c>
      <c r="HR34">
        <f>'Initial absorption'!$T34*(HP34+HQ34)*$N34</f>
        <v>21379868249517.664</v>
      </c>
      <c r="HS34" s="7"/>
      <c r="HT34">
        <f t="shared" ref="HT34:HT97" si="184">(1 - $Y34)*GT34</f>
        <v>0</v>
      </c>
      <c r="HU34">
        <f>'Initial absorption'!$N34*HT34*$J34</f>
        <v>0</v>
      </c>
      <c r="HW34">
        <f>(1-'Initial absorption'!$N34)*HT34</f>
        <v>0</v>
      </c>
      <c r="HX34">
        <f>'Initial absorption'!$H34*HW34*$F34</f>
        <v>0</v>
      </c>
      <c r="HY34" s="7"/>
      <c r="HZ34">
        <f>(1 - 'Initial absorption'!$T34)*(HP34+HQ34)</f>
        <v>276630765802526.16</v>
      </c>
      <c r="IA34">
        <f t="shared" si="163"/>
        <v>0</v>
      </c>
      <c r="IB34" s="7"/>
      <c r="IL34" s="7">
        <f t="shared" si="140"/>
        <v>0</v>
      </c>
      <c r="IM34" s="7">
        <f t="shared" si="36"/>
        <v>0</v>
      </c>
      <c r="IN34" s="7">
        <f t="shared" si="37"/>
        <v>0</v>
      </c>
      <c r="IO34" s="7">
        <f t="shared" si="93"/>
        <v>0</v>
      </c>
      <c r="IP34" s="7"/>
      <c r="IQ34" s="7">
        <f t="shared" si="94"/>
        <v>150660695503365.5</v>
      </c>
      <c r="IR34" s="7">
        <f t="shared" si="164"/>
        <v>150660695503365.5</v>
      </c>
      <c r="IS34" s="7">
        <f t="shared" si="38"/>
        <v>881983073782797</v>
      </c>
      <c r="IT34" s="7">
        <f t="shared" si="96"/>
        <v>104097962738908.06</v>
      </c>
      <c r="IV34">
        <f t="shared" si="39"/>
        <v>0</v>
      </c>
      <c r="IW34">
        <f t="shared" si="40"/>
        <v>0</v>
      </c>
      <c r="IX34">
        <f t="shared" si="41"/>
        <v>0</v>
      </c>
      <c r="IY34">
        <f t="shared" si="127"/>
        <v>0</v>
      </c>
      <c r="IZ34" s="7"/>
      <c r="JA34" s="7">
        <f t="shared" si="165"/>
        <v>0</v>
      </c>
      <c r="JB34" s="7">
        <f t="shared" si="129"/>
        <v>0</v>
      </c>
      <c r="JC34" s="7">
        <f t="shared" si="42"/>
        <v>0</v>
      </c>
      <c r="JD34" s="7"/>
      <c r="JE34" s="7">
        <f t="shared" si="166"/>
        <v>101425359742823.97</v>
      </c>
      <c r="JF34" s="7">
        <f>'Initial absorption'!$H34*JE34*$F34</f>
        <v>64103835332468.891</v>
      </c>
      <c r="JG34" s="7">
        <f t="shared" si="130"/>
        <v>0</v>
      </c>
      <c r="JH34" s="7">
        <f>'Initial absorption'!$N34*JG34*$J34</f>
        <v>0</v>
      </c>
      <c r="JI34" s="7"/>
      <c r="JJ34">
        <f t="shared" si="167"/>
        <v>47621195477025.25</v>
      </c>
      <c r="JK34" s="7">
        <f t="shared" si="168"/>
        <v>67573472834182.609</v>
      </c>
      <c r="JL34">
        <f t="shared" si="99"/>
        <v>752382782801623.75</v>
      </c>
      <c r="JM34" s="7"/>
      <c r="JN34">
        <f t="shared" si="100"/>
        <v>0</v>
      </c>
      <c r="JO34">
        <f t="shared" si="132"/>
        <v>0</v>
      </c>
      <c r="JP34">
        <f t="shared" si="136"/>
        <v>0</v>
      </c>
      <c r="JQ34" s="7"/>
      <c r="JR34">
        <f>(1 - 'Initial absorption'!$N34)*JG34</f>
        <v>0</v>
      </c>
      <c r="JS34" s="7">
        <f t="shared" si="169"/>
        <v>80796791622541.719</v>
      </c>
      <c r="JT34">
        <f>'Initial absorption'!$T34*(JR34+JS34)*$N34</f>
        <v>5629747140661.8369</v>
      </c>
      <c r="JU34" s="7"/>
      <c r="JV34">
        <f t="shared" ref="JV34:JV97" si="185">(1 - $Y34)*IV34</f>
        <v>0</v>
      </c>
      <c r="JW34">
        <f>'Initial absorption'!$N34*JV34*$J34</f>
        <v>0</v>
      </c>
      <c r="JY34">
        <f>(1-'Initial absorption'!$N34)*JV34</f>
        <v>0</v>
      </c>
      <c r="JZ34">
        <f>'Initial absorption'!$H34*JY34*$F34</f>
        <v>0</v>
      </c>
      <c r="KA34" s="7"/>
      <c r="KB34">
        <f>(1 - 'Initial absorption'!$T34)*(JR34+JS34)</f>
        <v>72842416268444.516</v>
      </c>
      <c r="KC34">
        <f t="shared" si="170"/>
        <v>0</v>
      </c>
      <c r="KD34" s="7"/>
    </row>
    <row r="35" spans="4:290" x14ac:dyDescent="0.25">
      <c r="D35">
        <v>445</v>
      </c>
      <c r="E35">
        <f>'Input spectra'!B35</f>
        <v>0.46574901456085199</v>
      </c>
      <c r="F35">
        <f>'Initial absorption'!J35</f>
        <v>0.96886740691603479</v>
      </c>
      <c r="G35">
        <f>'Input spectra'!C35</f>
        <v>0</v>
      </c>
      <c r="H35">
        <f t="shared" si="45"/>
        <v>0</v>
      </c>
      <c r="I35">
        <f>'Input spectra'!D35</f>
        <v>0.29582508546479602</v>
      </c>
      <c r="J35">
        <f>'Initial absorption'!P35</f>
        <v>0.96110199216737369</v>
      </c>
      <c r="K35">
        <f>'Input spectra'!E35</f>
        <v>3.7232236975025999E-2</v>
      </c>
      <c r="L35">
        <f t="shared" si="46"/>
        <v>3.6319244260138686E-3</v>
      </c>
      <c r="M35">
        <f>'Input spectra'!F35</f>
        <v>8.4570175438596407E-2</v>
      </c>
      <c r="N35">
        <f>'Initial absorption'!V35</f>
        <v>0.7385913852844771</v>
      </c>
      <c r="O35">
        <f>'Input spectra'!G35</f>
        <v>0</v>
      </c>
      <c r="P35">
        <f t="shared" si="47"/>
        <v>0</v>
      </c>
      <c r="R35">
        <f>'Reaching edge prob after ems 1'!$EZ36</f>
        <v>0.11401117355558532</v>
      </c>
      <c r="S35">
        <f>'Reaching edge prob after ems 2'!$EZ36</f>
        <v>0.13843112235207891</v>
      </c>
      <c r="T35">
        <f>'Reaching edge prob after ems 3'!EZ36</f>
        <v>0.56557937535880864</v>
      </c>
      <c r="U35">
        <f>1-EXP(-'Reaching edge prob after ems 1'!FC36*_k_in_ec_correction*($E35*_c1+'Input spectra'!Y35))</f>
        <v>0.3345711185852005</v>
      </c>
      <c r="V35">
        <f>1-EXP(-(_t-'Reaching edge prob after ems 1'!FC36)*_k_in_ec_correction*($E35*_c1+'Input spectra'!Y35))</f>
        <v>0.47947052339404594</v>
      </c>
      <c r="W35">
        <f>1-EXP(-'Reaching edge prob after ems 2'!FC36*_k_in_ec_correction*($I35*_c2+'Input spectra'!Y35))</f>
        <v>0.29149802133428571</v>
      </c>
      <c r="X35">
        <f>1-EXP(-(_t-'Reaching edge prob after ems 2'!FC36)*_k_in_ec_correction*($I35*_c2+'Input spectra'!Y35))</f>
        <v>0.39587254037557174</v>
      </c>
      <c r="Y35">
        <f>1-EXP(-'Reaching edge prob after ems 3'!FC36*_k_in_ec_correction*($M35*_c3+'Input spectra'!Y35))</f>
        <v>5.9485473345012196E-2</v>
      </c>
      <c r="Z35">
        <f>1-EXP(-(_t-'Reaching edge prob after ems 3'!FC36)*_k_in_ec_correction*($M35*_c3+'Input spectra'!Y35))</f>
        <v>6.2876987309664178E-2</v>
      </c>
      <c r="AA35" s="16"/>
      <c r="AB35" s="16"/>
      <c r="AD35" s="7">
        <f t="shared" si="171"/>
        <v>0</v>
      </c>
      <c r="AE35" s="7">
        <f t="shared" si="172"/>
        <v>0</v>
      </c>
      <c r="AF35" s="7">
        <f t="shared" si="173"/>
        <v>0</v>
      </c>
      <c r="AG35" s="7">
        <f t="shared" si="49"/>
        <v>0</v>
      </c>
      <c r="AH35" s="7"/>
      <c r="AI35" s="7">
        <f t="shared" si="174"/>
        <v>2.6338601393386616E+16</v>
      </c>
      <c r="AJ35" s="7">
        <f t="shared" si="175"/>
        <v>2.6338601393386616E+16</v>
      </c>
      <c r="AK35" s="7">
        <f t="shared" si="176"/>
        <v>1.5418885820529126E+17</v>
      </c>
      <c r="AL35" s="7">
        <f t="shared" si="52"/>
        <v>2.134453669554402E+16</v>
      </c>
      <c r="AN35">
        <f t="shared" si="177"/>
        <v>0</v>
      </c>
      <c r="AO35">
        <f t="shared" si="178"/>
        <v>0</v>
      </c>
      <c r="AP35">
        <f t="shared" si="179"/>
        <v>0</v>
      </c>
      <c r="AQ35">
        <f t="shared" si="103"/>
        <v>0</v>
      </c>
      <c r="AR35" s="7"/>
      <c r="AS35" s="7">
        <f t="shared" si="180"/>
        <v>0</v>
      </c>
      <c r="AT35" s="7">
        <f t="shared" si="105"/>
        <v>0</v>
      </c>
      <c r="AU35" s="7">
        <f t="shared" si="181"/>
        <v>0</v>
      </c>
      <c r="AV35" s="7"/>
      <c r="AW35" s="7">
        <f t="shared" si="53"/>
        <v>1.8660951202501956E+16</v>
      </c>
      <c r="AX35" s="7">
        <f>'Initial absorption'!$H35*AW35*$F35</f>
        <v>1.1167180076328512E+16</v>
      </c>
      <c r="AY35" s="7">
        <f t="shared" si="106"/>
        <v>0</v>
      </c>
      <c r="AZ35" s="7">
        <f>'Initial absorption'!$N35*AY35*$J35</f>
        <v>0</v>
      </c>
      <c r="BA35" s="7"/>
      <c r="BB35">
        <f t="shared" si="54"/>
        <v>7379004893623463</v>
      </c>
      <c r="BC35" s="7">
        <f t="shared" si="107"/>
        <v>1.002115005553526E+16</v>
      </c>
      <c r="BD35">
        <f t="shared" si="55"/>
        <v>1.2767694205114117E+17</v>
      </c>
      <c r="BE35" s="7"/>
      <c r="BF35">
        <f t="shared" si="141"/>
        <v>0</v>
      </c>
      <c r="BG35">
        <f t="shared" si="108"/>
        <v>0</v>
      </c>
      <c r="BH35">
        <f t="shared" si="57"/>
        <v>0</v>
      </c>
      <c r="BI35" s="7"/>
      <c r="BJ35">
        <f>(1 - 'Initial absorption'!$N35)*AY35</f>
        <v>0</v>
      </c>
      <c r="BK35" s="7">
        <f t="shared" si="7"/>
        <v>1.5911872349847082E+16</v>
      </c>
      <c r="BL35">
        <f>'Initial absorption'!$T35*(BJ35+BK35)*$N35</f>
        <v>1271487072341019</v>
      </c>
      <c r="BM35" s="7"/>
      <c r="BN35">
        <f t="shared" si="58"/>
        <v>0</v>
      </c>
      <c r="BO35">
        <f>'Initial absorption'!$N35*BN35*$J35</f>
        <v>0</v>
      </c>
      <c r="BQ35">
        <f>(1-'Initial absorption'!$N35)*BN35</f>
        <v>0</v>
      </c>
      <c r="BR35">
        <f>'Initial absorption'!$H35*BQ35*$F35</f>
        <v>0</v>
      </c>
      <c r="BS35" s="7"/>
      <c r="BT35">
        <f>(1 - 'Initial absorption'!$T35)*(BJ35+BK35)</f>
        <v>1.4190369638505152E+16</v>
      </c>
      <c r="BU35">
        <f t="shared" si="142"/>
        <v>0</v>
      </c>
      <c r="BV35" s="7"/>
      <c r="CF35" s="7">
        <f t="shared" si="137"/>
        <v>0</v>
      </c>
      <c r="CG35" s="7">
        <f t="shared" si="9"/>
        <v>0</v>
      </c>
      <c r="CH35" s="7">
        <f t="shared" si="10"/>
        <v>0</v>
      </c>
      <c r="CI35" s="7">
        <f t="shared" si="60"/>
        <v>0</v>
      </c>
      <c r="CJ35" s="7"/>
      <c r="CK35" s="7">
        <f t="shared" si="61"/>
        <v>6776850476521561</v>
      </c>
      <c r="CL35" s="7">
        <f t="shared" si="143"/>
        <v>6776850476521561</v>
      </c>
      <c r="CM35" s="7">
        <f t="shared" si="11"/>
        <v>3.9672373699584984E+16</v>
      </c>
      <c r="CN35" s="7">
        <f t="shared" si="63"/>
        <v>5491891217604646</v>
      </c>
      <c r="CP35">
        <f t="shared" si="12"/>
        <v>0</v>
      </c>
      <c r="CQ35">
        <f t="shared" si="13"/>
        <v>0</v>
      </c>
      <c r="CR35">
        <f t="shared" si="14"/>
        <v>0</v>
      </c>
      <c r="CS35">
        <f t="shared" si="109"/>
        <v>0</v>
      </c>
      <c r="CT35" s="7"/>
      <c r="CU35" s="7">
        <f t="shared" si="144"/>
        <v>0</v>
      </c>
      <c r="CV35" s="7">
        <f t="shared" si="111"/>
        <v>0</v>
      </c>
      <c r="CW35" s="7">
        <f t="shared" si="15"/>
        <v>0</v>
      </c>
      <c r="CX35" s="7"/>
      <c r="CY35" s="7">
        <f t="shared" si="145"/>
        <v>4801411971737215</v>
      </c>
      <c r="CZ35" s="7">
        <f>'Initial absorption'!$H35*CY35*$F35</f>
        <v>2873285050005393</v>
      </c>
      <c r="DA35" s="7">
        <f t="shared" si="112"/>
        <v>0</v>
      </c>
      <c r="DB35" s="7">
        <f>'Initial absorption'!$N35*DA35*$J35</f>
        <v>0</v>
      </c>
      <c r="DC35" s="7"/>
      <c r="DD35">
        <f t="shared" si="146"/>
        <v>1898597882352373.3</v>
      </c>
      <c r="DE35" s="7">
        <f t="shared" si="147"/>
        <v>2578414643770729.5</v>
      </c>
      <c r="DF35">
        <f t="shared" si="66"/>
        <v>3.2850929806673324E+16</v>
      </c>
      <c r="DG35" s="7"/>
      <c r="DH35">
        <f t="shared" si="67"/>
        <v>0</v>
      </c>
      <c r="DI35">
        <f t="shared" si="114"/>
        <v>0</v>
      </c>
      <c r="DJ35">
        <f t="shared" si="133"/>
        <v>0</v>
      </c>
      <c r="DK35" s="7"/>
      <c r="DL35">
        <f>(1 - 'Initial absorption'!$N35)*DA35</f>
        <v>0</v>
      </c>
      <c r="DM35" s="7">
        <f t="shared" si="148"/>
        <v>4094081462635567</v>
      </c>
      <c r="DN35">
        <f>'Initial absorption'!$T35*(DL35+DM35)*$N35</f>
        <v>327150164254690.06</v>
      </c>
      <c r="DO35" s="7"/>
      <c r="DP35">
        <f t="shared" si="182"/>
        <v>0</v>
      </c>
      <c r="DQ35">
        <f>'Initial absorption'!$N35*DP35*$J35</f>
        <v>0</v>
      </c>
      <c r="DS35">
        <f>(1-'Initial absorption'!$N35)*DP35</f>
        <v>0</v>
      </c>
      <c r="DT35">
        <f>'Initial absorption'!$H35*DS35*$F35</f>
        <v>0</v>
      </c>
      <c r="DU35" s="7"/>
      <c r="DV35">
        <f>(1 - 'Initial absorption'!$T35)*(DL35+DM35)</f>
        <v>3651143498867299.5</v>
      </c>
      <c r="DW35">
        <f t="shared" si="149"/>
        <v>0</v>
      </c>
      <c r="DX35" s="7"/>
      <c r="EH35" s="7">
        <f t="shared" si="138"/>
        <v>0</v>
      </c>
      <c r="EI35" s="7">
        <f t="shared" si="18"/>
        <v>0</v>
      </c>
      <c r="EJ35" s="7">
        <f t="shared" si="19"/>
        <v>0</v>
      </c>
      <c r="EK35" s="7">
        <f t="shared" si="71"/>
        <v>0</v>
      </c>
      <c r="EL35" s="7"/>
      <c r="EM35" s="7">
        <f t="shared" si="72"/>
        <v>1755026158344825.3</v>
      </c>
      <c r="EN35" s="7">
        <f t="shared" si="150"/>
        <v>1755026158344825.3</v>
      </c>
      <c r="EO35" s="7">
        <f t="shared" si="20"/>
        <v>1.0274102084386072E+16</v>
      </c>
      <c r="EP35" s="7">
        <f t="shared" si="74"/>
        <v>1422255482701397.3</v>
      </c>
      <c r="ER35">
        <f t="shared" si="21"/>
        <v>0</v>
      </c>
      <c r="ES35">
        <f t="shared" si="22"/>
        <v>0</v>
      </c>
      <c r="ET35">
        <f t="shared" si="23"/>
        <v>0</v>
      </c>
      <c r="EU35">
        <f t="shared" si="115"/>
        <v>0</v>
      </c>
      <c r="EV35" s="7"/>
      <c r="EW35" s="7">
        <f t="shared" si="151"/>
        <v>0</v>
      </c>
      <c r="EX35" s="7">
        <f t="shared" si="117"/>
        <v>0</v>
      </c>
      <c r="EY35" s="7">
        <f t="shared" si="24"/>
        <v>0</v>
      </c>
      <c r="EZ35" s="7"/>
      <c r="FA35" s="7">
        <f t="shared" si="152"/>
        <v>1243439505797396</v>
      </c>
      <c r="FB35" s="7">
        <f>'Initial absorption'!$H35*FA35*$F35</f>
        <v>744105309776424.13</v>
      </c>
      <c r="FC35" s="7">
        <f t="shared" si="118"/>
        <v>0</v>
      </c>
      <c r="FD35" s="7">
        <f>'Initial absorption'!$N35*FC35*$J35</f>
        <v>0</v>
      </c>
      <c r="FE35" s="7"/>
      <c r="FF35">
        <f t="shared" si="153"/>
        <v>491686950929572.38</v>
      </c>
      <c r="FG35" s="7">
        <f t="shared" si="154"/>
        <v>667741624601946.88</v>
      </c>
      <c r="FH35">
        <f t="shared" si="77"/>
        <v>8507527403239138</v>
      </c>
      <c r="FI35" s="7"/>
      <c r="FJ35">
        <f t="shared" si="78"/>
        <v>0</v>
      </c>
      <c r="FK35">
        <f t="shared" si="120"/>
        <v>0</v>
      </c>
      <c r="FL35">
        <f t="shared" si="134"/>
        <v>0</v>
      </c>
      <c r="FM35" s="7"/>
      <c r="FN35">
        <f>(1 - 'Initial absorption'!$N35)*FC35</f>
        <v>0</v>
      </c>
      <c r="FO35" s="7">
        <f t="shared" si="155"/>
        <v>1060259494615278.9</v>
      </c>
      <c r="FP35">
        <f>'Initial absorption'!$T35*(FN35+FO35)*$N35</f>
        <v>84723294097008.328</v>
      </c>
      <c r="FQ35" s="7"/>
      <c r="FR35">
        <f t="shared" si="183"/>
        <v>0</v>
      </c>
      <c r="FS35">
        <f>'Initial absorption'!$N35*FR35*$J35</f>
        <v>0</v>
      </c>
      <c r="FU35">
        <f>(1-'Initial absorption'!$N35)*FR35</f>
        <v>0</v>
      </c>
      <c r="FV35">
        <f>'Initial absorption'!$H35*FU35*$F35</f>
        <v>0</v>
      </c>
      <c r="FW35" s="7"/>
      <c r="FX35">
        <f>(1 - 'Initial absorption'!$T35)*(FN35+FO35)</f>
        <v>945550203679836.75</v>
      </c>
      <c r="FY35">
        <f t="shared" si="156"/>
        <v>0</v>
      </c>
      <c r="FZ35" s="7"/>
      <c r="GJ35" s="7">
        <f t="shared" si="139"/>
        <v>0</v>
      </c>
      <c r="GK35" s="7">
        <f t="shared" si="27"/>
        <v>0</v>
      </c>
      <c r="GL35" s="7">
        <f t="shared" si="28"/>
        <v>0</v>
      </c>
      <c r="GM35" s="7">
        <f t="shared" si="82"/>
        <v>0</v>
      </c>
      <c r="GN35" s="7"/>
      <c r="GO35" s="7">
        <f t="shared" si="83"/>
        <v>458010864033920.44</v>
      </c>
      <c r="GP35" s="7">
        <f t="shared" si="157"/>
        <v>458010864033920.44</v>
      </c>
      <c r="GQ35" s="7">
        <f t="shared" si="29"/>
        <v>2681242299704690.5</v>
      </c>
      <c r="GR35" s="7">
        <f t="shared" si="85"/>
        <v>371167380845989.44</v>
      </c>
      <c r="GT35">
        <f t="shared" si="30"/>
        <v>0</v>
      </c>
      <c r="GU35">
        <f t="shared" si="31"/>
        <v>0</v>
      </c>
      <c r="GV35">
        <f t="shared" si="32"/>
        <v>0</v>
      </c>
      <c r="GW35">
        <f t="shared" si="121"/>
        <v>0</v>
      </c>
      <c r="GX35" s="7"/>
      <c r="GY35" s="7">
        <f t="shared" si="158"/>
        <v>0</v>
      </c>
      <c r="GZ35" s="7">
        <f t="shared" si="123"/>
        <v>0</v>
      </c>
      <c r="HA35" s="7">
        <f t="shared" si="33"/>
        <v>0</v>
      </c>
      <c r="HB35" s="7"/>
      <c r="HC35" s="7">
        <f t="shared" si="159"/>
        <v>324501603418426.06</v>
      </c>
      <c r="HD35" s="7">
        <f>'Initial absorption'!$H35*HC35*$F35</f>
        <v>194189878163608.78</v>
      </c>
      <c r="HE35" s="7">
        <f t="shared" si="124"/>
        <v>0</v>
      </c>
      <c r="HF35" s="7">
        <f>'Initial absorption'!$N35*HE35*$J35</f>
        <v>0</v>
      </c>
      <c r="HG35" s="7"/>
      <c r="HH35">
        <f t="shared" si="160"/>
        <v>128316016350344.73</v>
      </c>
      <c r="HI35" s="7">
        <f t="shared" si="161"/>
        <v>174261173818505.41</v>
      </c>
      <c r="HJ35">
        <f t="shared" si="88"/>
        <v>2220217606570981.8</v>
      </c>
      <c r="HK35" s="7"/>
      <c r="HL35">
        <f t="shared" si="89"/>
        <v>0</v>
      </c>
      <c r="HM35">
        <f t="shared" si="126"/>
        <v>0</v>
      </c>
      <c r="HN35">
        <f t="shared" si="135"/>
        <v>0</v>
      </c>
      <c r="HO35" s="7"/>
      <c r="HP35">
        <f>(1 - 'Initial absorption'!$N35)*HE35</f>
        <v>0</v>
      </c>
      <c r="HQ35" s="7">
        <f t="shared" si="162"/>
        <v>276696939769201.78</v>
      </c>
      <c r="HR35">
        <f>'Initial absorption'!$T35*(HP35+HQ35)*$N35</f>
        <v>22110319523537.574</v>
      </c>
      <c r="HS35" s="7"/>
      <c r="HT35">
        <f t="shared" si="184"/>
        <v>0</v>
      </c>
      <c r="HU35">
        <f>'Initial absorption'!$N35*HT35*$J35</f>
        <v>0</v>
      </c>
      <c r="HW35">
        <f>(1-'Initial absorption'!$N35)*HT35</f>
        <v>0</v>
      </c>
      <c r="HX35">
        <f>'Initial absorption'!$H35*HW35*$F35</f>
        <v>0</v>
      </c>
      <c r="HY35" s="7"/>
      <c r="HZ35">
        <f>(1 - 'Initial absorption'!$T35)*(HP35+HQ35)</f>
        <v>246761145818638</v>
      </c>
      <c r="IA35">
        <f t="shared" si="163"/>
        <v>0</v>
      </c>
      <c r="IB35" s="7"/>
      <c r="IL35" s="7">
        <f t="shared" si="140"/>
        <v>0</v>
      </c>
      <c r="IM35" s="7">
        <f t="shared" si="36"/>
        <v>0</v>
      </c>
      <c r="IN35" s="7">
        <f t="shared" si="37"/>
        <v>0</v>
      </c>
      <c r="IO35" s="7">
        <f t="shared" si="93"/>
        <v>0</v>
      </c>
      <c r="IP35" s="7"/>
      <c r="IQ35" s="7">
        <f t="shared" si="94"/>
        <v>120603425713121.17</v>
      </c>
      <c r="IR35" s="7">
        <f t="shared" si="164"/>
        <v>120603425713121.17</v>
      </c>
      <c r="IS35" s="7">
        <f t="shared" si="38"/>
        <v>706024751603630.38</v>
      </c>
      <c r="IT35" s="7">
        <f t="shared" si="96"/>
        <v>97735798772838.281</v>
      </c>
      <c r="IV35">
        <f t="shared" si="39"/>
        <v>0</v>
      </c>
      <c r="IW35">
        <f t="shared" si="40"/>
        <v>0</v>
      </c>
      <c r="IX35">
        <f t="shared" si="41"/>
        <v>0</v>
      </c>
      <c r="IY35">
        <f t="shared" si="127"/>
        <v>0</v>
      </c>
      <c r="IZ35" s="7"/>
      <c r="JA35" s="7">
        <f t="shared" si="165"/>
        <v>0</v>
      </c>
      <c r="JB35" s="7">
        <f t="shared" si="129"/>
        <v>0</v>
      </c>
      <c r="JC35" s="7">
        <f t="shared" si="42"/>
        <v>0</v>
      </c>
      <c r="JD35" s="7"/>
      <c r="JE35" s="7">
        <f t="shared" si="166"/>
        <v>85447765751609.828</v>
      </c>
      <c r="JF35" s="7">
        <f>'Initial absorption'!$H35*JE35*$F35</f>
        <v>51134080836148.805</v>
      </c>
      <c r="JG35" s="7">
        <f t="shared" si="130"/>
        <v>0</v>
      </c>
      <c r="JH35" s="7">
        <f>'Initial absorption'!$N35*JG35*$J35</f>
        <v>0</v>
      </c>
      <c r="JI35" s="7"/>
      <c r="JJ35">
        <f t="shared" si="167"/>
        <v>33788174824967.32</v>
      </c>
      <c r="JK35" s="7">
        <f t="shared" si="168"/>
        <v>45886454190625.766</v>
      </c>
      <c r="JL35">
        <f t="shared" si="99"/>
        <v>584627724379079.88</v>
      </c>
      <c r="JM35" s="7"/>
      <c r="JN35">
        <f t="shared" si="100"/>
        <v>0</v>
      </c>
      <c r="JO35">
        <f t="shared" si="132"/>
        <v>0</v>
      </c>
      <c r="JP35">
        <f t="shared" si="136"/>
        <v>0</v>
      </c>
      <c r="JQ35" s="7"/>
      <c r="JR35">
        <f>(1 - 'Initial absorption'!$N35)*JG35</f>
        <v>0</v>
      </c>
      <c r="JS35" s="7">
        <f t="shared" si="169"/>
        <v>72859841198071.344</v>
      </c>
      <c r="JT35">
        <f>'Initial absorption'!$T35*(JR35+JS35)*$N35</f>
        <v>5822089578104.0869</v>
      </c>
      <c r="JU35" s="7"/>
      <c r="JV35">
        <f t="shared" si="185"/>
        <v>0</v>
      </c>
      <c r="JW35">
        <f>'Initial absorption'!$N35*JV35*$J35</f>
        <v>0</v>
      </c>
      <c r="JY35">
        <f>(1-'Initial absorption'!$N35)*JV35</f>
        <v>0</v>
      </c>
      <c r="JZ35">
        <f>'Initial absorption'!$H35*JY35*$F35</f>
        <v>0</v>
      </c>
      <c r="KA35" s="7"/>
      <c r="KB35">
        <f>(1 - 'Initial absorption'!$T35)*(JR35+JS35)</f>
        <v>64977147608487.109</v>
      </c>
      <c r="KC35">
        <f t="shared" si="170"/>
        <v>0</v>
      </c>
      <c r="KD35" s="7"/>
    </row>
    <row r="36" spans="4:290" x14ac:dyDescent="0.25">
      <c r="D36">
        <v>450</v>
      </c>
      <c r="E36">
        <f>'Input spectra'!B36</f>
        <v>0.42928464007866501</v>
      </c>
      <c r="F36">
        <f>'Initial absorption'!J36</f>
        <v>0.96669951821253719</v>
      </c>
      <c r="G36">
        <f>'Input spectra'!C36</f>
        <v>0</v>
      </c>
      <c r="H36">
        <f t="shared" si="45"/>
        <v>0</v>
      </c>
      <c r="I36">
        <f>'Input spectra'!D36</f>
        <v>0.278049239094463</v>
      </c>
      <c r="J36">
        <f>'Initial absorption'!P36</f>
        <v>0.95918903664165245</v>
      </c>
      <c r="K36">
        <f>'Input spectra'!E36</f>
        <v>4.3045384253137302E-2</v>
      </c>
      <c r="L36">
        <f t="shared" si="46"/>
        <v>4.1989844070069587E-3</v>
      </c>
      <c r="M36">
        <f>'Input spectra'!F36</f>
        <v>9.5789473684210397E-2</v>
      </c>
      <c r="N36">
        <f>'Initial absorption'!V36</f>
        <v>0.76408388275115724</v>
      </c>
      <c r="O36">
        <f>'Input spectra'!G36</f>
        <v>0</v>
      </c>
      <c r="P36">
        <f t="shared" si="47"/>
        <v>0</v>
      </c>
      <c r="R36">
        <f>'Reaching edge prob after ems 1'!$EZ37</f>
        <v>0.12214594473991018</v>
      </c>
      <c r="S36">
        <f>'Reaching edge prob after ems 2'!$EZ37</f>
        <v>0.14588504625439358</v>
      </c>
      <c r="T36">
        <f>'Reaching edge prob after ems 3'!EZ37</f>
        <v>0.54082809391019548</v>
      </c>
      <c r="U36">
        <f>1-EXP(-'Reaching edge prob after ems 1'!FC37*_k_in_ec_correction*($E36*_c1+'Input spectra'!Y36))</f>
        <v>0.31912155788239871</v>
      </c>
      <c r="V36">
        <f>1-EXP(-(_t-'Reaching edge prob after ems 1'!FC37)*_k_in_ec_correction*($E36*_c1+'Input spectra'!Y36))</f>
        <v>0.4484620773309983</v>
      </c>
      <c r="W36">
        <f>1-EXP(-'Reaching edge prob after ems 2'!FC37*_k_in_ec_correction*($I36*_c2+'Input spectra'!Y36))</f>
        <v>0.28015725815699655</v>
      </c>
      <c r="X36">
        <f>1-EXP(-(_t-'Reaching edge prob after ems 2'!FC37)*_k_in_ec_correction*($I36*_c2+'Input spectra'!Y36))</f>
        <v>0.37527938543522488</v>
      </c>
      <c r="Y36">
        <f>1-EXP(-'Reaching edge prob after ems 3'!FC37*_k_in_ec_correction*($M36*_c3+'Input spectra'!Y36))</f>
        <v>6.4766628295153006E-2</v>
      </c>
      <c r="Z36">
        <f>1-EXP(-(_t-'Reaching edge prob after ems 3'!FC37)*_k_in_ec_correction*($M36*_c3+'Input spectra'!Y36))</f>
        <v>6.8807479080308487E-2</v>
      </c>
      <c r="AA36" s="16"/>
      <c r="AB36" s="16"/>
      <c r="AD36" s="7">
        <f t="shared" si="171"/>
        <v>0</v>
      </c>
      <c r="AE36" s="7">
        <f t="shared" si="172"/>
        <v>0</v>
      </c>
      <c r="AF36" s="7">
        <f t="shared" si="173"/>
        <v>0</v>
      </c>
      <c r="AG36" s="7">
        <f t="shared" si="49"/>
        <v>0</v>
      </c>
      <c r="AH36" s="7"/>
      <c r="AI36" s="7">
        <f t="shared" si="174"/>
        <v>3.0450902491543156E+16</v>
      </c>
      <c r="AJ36" s="7">
        <f t="shared" si="175"/>
        <v>3.0450902491543156E+16</v>
      </c>
      <c r="AK36" s="7">
        <f t="shared" si="176"/>
        <v>1.7826268814982022E+17</v>
      </c>
      <c r="AL36" s="7">
        <f t="shared" si="52"/>
        <v>2.600586050616906E+16</v>
      </c>
      <c r="AN36">
        <f t="shared" si="177"/>
        <v>0</v>
      </c>
      <c r="AO36">
        <f t="shared" si="178"/>
        <v>0</v>
      </c>
      <c r="AP36">
        <f t="shared" si="179"/>
        <v>0</v>
      </c>
      <c r="AQ36">
        <f t="shared" si="103"/>
        <v>0</v>
      </c>
      <c r="AR36" s="7"/>
      <c r="AS36" s="7">
        <f t="shared" si="180"/>
        <v>0</v>
      </c>
      <c r="AT36" s="7">
        <f t="shared" si="105"/>
        <v>0</v>
      </c>
      <c r="AU36" s="7">
        <f t="shared" si="181"/>
        <v>0</v>
      </c>
      <c r="AV36" s="7"/>
      <c r="AW36" s="7">
        <f t="shared" si="53"/>
        <v>2.1919861141106372E+16</v>
      </c>
      <c r="AX36" s="7">
        <f>'Initial absorption'!$H36*AW36*$F36</f>
        <v>1.2471999660911722E+16</v>
      </c>
      <c r="AY36" s="7">
        <f t="shared" si="106"/>
        <v>0</v>
      </c>
      <c r="AZ36" s="7">
        <f>'Initial absorption'!$N36*AY36*$J36</f>
        <v>0</v>
      </c>
      <c r="BA36" s="7"/>
      <c r="BB36">
        <f t="shared" si="54"/>
        <v>8182881334475562</v>
      </c>
      <c r="BC36" s="7">
        <f t="shared" si="107"/>
        <v>1.096122477244722E+16</v>
      </c>
      <c r="BD36">
        <f t="shared" si="55"/>
        <v>1.4604307982962787E+17</v>
      </c>
      <c r="BE36" s="7"/>
      <c r="BF36">
        <f t="shared" si="141"/>
        <v>0</v>
      </c>
      <c r="BG36">
        <f t="shared" si="108"/>
        <v>0</v>
      </c>
      <c r="BH36">
        <f t="shared" si="57"/>
        <v>0</v>
      </c>
      <c r="BI36" s="7"/>
      <c r="BJ36">
        <f>(1 - 'Initial absorption'!$N36)*AY36</f>
        <v>0</v>
      </c>
      <c r="BK36" s="7">
        <f t="shared" si="7"/>
        <v>1.9023306518568884E+16</v>
      </c>
      <c r="BL36">
        <f>'Initial absorption'!$T36*(BJ36+BK36)*$N36</f>
        <v>1712637550133048.8</v>
      </c>
      <c r="BM36" s="7"/>
      <c r="BN36">
        <f t="shared" si="58"/>
        <v>0</v>
      </c>
      <c r="BO36">
        <f>'Initial absorption'!$N36*BN36*$J36</f>
        <v>0</v>
      </c>
      <c r="BQ36">
        <f>(1-'Initial absorption'!$N36)*BN36</f>
        <v>0</v>
      </c>
      <c r="BR36">
        <f>'Initial absorption'!$H36*BQ36*$F36</f>
        <v>0</v>
      </c>
      <c r="BS36" s="7"/>
      <c r="BT36">
        <f>(1 - 'Initial absorption'!$T36)*(BJ36+BK36)</f>
        <v>1.6781880428063568E+16</v>
      </c>
      <c r="BU36">
        <f t="shared" si="142"/>
        <v>0</v>
      </c>
      <c r="BV36" s="7"/>
      <c r="CF36" s="7">
        <f t="shared" si="137"/>
        <v>0</v>
      </c>
      <c r="CG36" s="7">
        <f t="shared" si="9"/>
        <v>0</v>
      </c>
      <c r="CH36" s="7">
        <f t="shared" si="10"/>
        <v>0</v>
      </c>
      <c r="CI36" s="7">
        <f t="shared" si="60"/>
        <v>0</v>
      </c>
      <c r="CJ36" s="7"/>
      <c r="CK36" s="7">
        <f t="shared" si="61"/>
        <v>7834934360339318</v>
      </c>
      <c r="CL36" s="7">
        <f t="shared" si="143"/>
        <v>7834934360339318</v>
      </c>
      <c r="CM36" s="7">
        <f t="shared" si="11"/>
        <v>4.5866504644299616E+16</v>
      </c>
      <c r="CN36" s="7">
        <f t="shared" si="63"/>
        <v>6691237151561007</v>
      </c>
      <c r="CP36">
        <f t="shared" si="12"/>
        <v>0</v>
      </c>
      <c r="CQ36">
        <f t="shared" si="13"/>
        <v>0</v>
      </c>
      <c r="CR36">
        <f t="shared" si="14"/>
        <v>0</v>
      </c>
      <c r="CS36">
        <f t="shared" si="109"/>
        <v>0</v>
      </c>
      <c r="CT36" s="7"/>
      <c r="CU36" s="7">
        <f t="shared" si="144"/>
        <v>0</v>
      </c>
      <c r="CV36" s="7">
        <f t="shared" si="111"/>
        <v>0</v>
      </c>
      <c r="CW36" s="7">
        <f t="shared" si="15"/>
        <v>0</v>
      </c>
      <c r="CX36" s="7"/>
      <c r="CY36" s="7">
        <f t="shared" si="145"/>
        <v>5639920632106613</v>
      </c>
      <c r="CZ36" s="7">
        <f>'Initial absorption'!$H36*CY36*$F36</f>
        <v>3209011578968986.5</v>
      </c>
      <c r="DA36" s="7">
        <f t="shared" si="112"/>
        <v>0</v>
      </c>
      <c r="DB36" s="7">
        <f>'Initial absorption'!$N36*DA36*$J36</f>
        <v>0</v>
      </c>
      <c r="DC36" s="7"/>
      <c r="DD36">
        <f t="shared" si="146"/>
        <v>2105433103398730.3</v>
      </c>
      <c r="DE36" s="7">
        <f t="shared" si="147"/>
        <v>2820293310679380.5</v>
      </c>
      <c r="DF36">
        <f t="shared" si="66"/>
        <v>3.7576487086538992E+16</v>
      </c>
      <c r="DG36" s="7"/>
      <c r="DH36">
        <f t="shared" si="67"/>
        <v>0</v>
      </c>
      <c r="DI36">
        <f t="shared" si="114"/>
        <v>0</v>
      </c>
      <c r="DJ36">
        <f t="shared" si="133"/>
        <v>0</v>
      </c>
      <c r="DK36" s="7"/>
      <c r="DL36">
        <f>(1 - 'Initial absorption'!$N36)*DA36</f>
        <v>0</v>
      </c>
      <c r="DM36" s="7">
        <f t="shared" si="148"/>
        <v>4894645008665852</v>
      </c>
      <c r="DN36">
        <f>'Initial absorption'!$T36*(DL36+DM36)*$N36</f>
        <v>440656981909529.31</v>
      </c>
      <c r="DO36" s="7"/>
      <c r="DP36">
        <f t="shared" si="182"/>
        <v>0</v>
      </c>
      <c r="DQ36">
        <f>'Initial absorption'!$N36*DP36*$J36</f>
        <v>0</v>
      </c>
      <c r="DS36">
        <f>(1-'Initial absorption'!$N36)*DP36</f>
        <v>0</v>
      </c>
      <c r="DT36">
        <f>'Initial absorption'!$H36*DS36*$F36</f>
        <v>0</v>
      </c>
      <c r="DU36" s="7"/>
      <c r="DV36">
        <f>(1 - 'Initial absorption'!$T36)*(DL36+DM36)</f>
        <v>4317932174044996.5</v>
      </c>
      <c r="DW36">
        <f t="shared" si="149"/>
        <v>0</v>
      </c>
      <c r="DX36" s="7"/>
      <c r="EH36" s="7">
        <f t="shared" si="138"/>
        <v>0</v>
      </c>
      <c r="EI36" s="7">
        <f t="shared" si="18"/>
        <v>0</v>
      </c>
      <c r="EJ36" s="7">
        <f t="shared" si="19"/>
        <v>0</v>
      </c>
      <c r="EK36" s="7">
        <f t="shared" si="71"/>
        <v>0</v>
      </c>
      <c r="EL36" s="7"/>
      <c r="EM36" s="7">
        <f t="shared" si="72"/>
        <v>2029042074773366</v>
      </c>
      <c r="EN36" s="7">
        <f t="shared" si="150"/>
        <v>2029042074773366</v>
      </c>
      <c r="EO36" s="7">
        <f t="shared" si="20"/>
        <v>1.1878219199534102E+16</v>
      </c>
      <c r="EP36" s="7">
        <f t="shared" si="74"/>
        <v>1732854557343858.3</v>
      </c>
      <c r="ER36">
        <f t="shared" si="21"/>
        <v>0</v>
      </c>
      <c r="ES36">
        <f t="shared" si="22"/>
        <v>0</v>
      </c>
      <c r="ET36">
        <f t="shared" si="23"/>
        <v>0</v>
      </c>
      <c r="EU36">
        <f t="shared" si="115"/>
        <v>0</v>
      </c>
      <c r="EV36" s="7"/>
      <c r="EW36" s="7">
        <f t="shared" si="151"/>
        <v>0</v>
      </c>
      <c r="EX36" s="7">
        <f t="shared" si="117"/>
        <v>0</v>
      </c>
      <c r="EY36" s="7">
        <f t="shared" si="24"/>
        <v>0</v>
      </c>
      <c r="EZ36" s="7"/>
      <c r="FA36" s="7">
        <f t="shared" si="152"/>
        <v>1460591210419676.3</v>
      </c>
      <c r="FB36" s="7">
        <f>'Initial absorption'!$H36*FA36*$F36</f>
        <v>831049656921567.13</v>
      </c>
      <c r="FC36" s="7">
        <f t="shared" si="118"/>
        <v>0</v>
      </c>
      <c r="FD36" s="7">
        <f>'Initial absorption'!$N36*FC36*$J36</f>
        <v>0</v>
      </c>
      <c r="FE36" s="7"/>
      <c r="FF36">
        <f t="shared" si="153"/>
        <v>545251836957530.31</v>
      </c>
      <c r="FG36" s="7">
        <f t="shared" si="154"/>
        <v>730381842065937.13</v>
      </c>
      <c r="FH36">
        <f t="shared" si="77"/>
        <v>9731322537520744</v>
      </c>
      <c r="FI36" s="7"/>
      <c r="FJ36">
        <f t="shared" si="78"/>
        <v>0</v>
      </c>
      <c r="FK36">
        <f t="shared" si="120"/>
        <v>0</v>
      </c>
      <c r="FL36">
        <f t="shared" si="134"/>
        <v>0</v>
      </c>
      <c r="FM36" s="7"/>
      <c r="FN36">
        <f>(1 - 'Initial absorption'!$N36)*FC36</f>
        <v>0</v>
      </c>
      <c r="FO36" s="7">
        <f t="shared" si="155"/>
        <v>1267584411930203.5</v>
      </c>
      <c r="FP36">
        <f>'Initial absorption'!$T36*(FN36+FO36)*$N36</f>
        <v>114118576584776.72</v>
      </c>
      <c r="FQ36" s="7"/>
      <c r="FR36">
        <f t="shared" si="183"/>
        <v>0</v>
      </c>
      <c r="FS36">
        <f>'Initial absorption'!$N36*FR36*$J36</f>
        <v>0</v>
      </c>
      <c r="FU36">
        <f>(1-'Initial absorption'!$N36)*FR36</f>
        <v>0</v>
      </c>
      <c r="FV36">
        <f>'Initial absorption'!$H36*FU36*$F36</f>
        <v>0</v>
      </c>
      <c r="FW36" s="7"/>
      <c r="FX36">
        <f>(1 - 'Initial absorption'!$T36)*(FN36+FO36)</f>
        <v>1118230945431365.9</v>
      </c>
      <c r="FY36">
        <f t="shared" si="156"/>
        <v>0</v>
      </c>
      <c r="FZ36" s="7"/>
      <c r="GJ36" s="7">
        <f t="shared" si="139"/>
        <v>0</v>
      </c>
      <c r="GK36" s="7">
        <f t="shared" si="27"/>
        <v>0</v>
      </c>
      <c r="GL36" s="7">
        <f t="shared" si="28"/>
        <v>0</v>
      </c>
      <c r="GM36" s="7">
        <f t="shared" si="82"/>
        <v>0</v>
      </c>
      <c r="GN36" s="7"/>
      <c r="GO36" s="7">
        <f t="shared" si="83"/>
        <v>529521061215735.94</v>
      </c>
      <c r="GP36" s="7">
        <f t="shared" si="157"/>
        <v>529521061215735.94</v>
      </c>
      <c r="GQ36" s="7">
        <f t="shared" si="29"/>
        <v>3099870285633659</v>
      </c>
      <c r="GR36" s="7">
        <f t="shared" si="85"/>
        <v>452224720002286.56</v>
      </c>
      <c r="GT36">
        <f t="shared" si="30"/>
        <v>0</v>
      </c>
      <c r="GU36">
        <f t="shared" si="31"/>
        <v>0</v>
      </c>
      <c r="GV36">
        <f t="shared" si="32"/>
        <v>0</v>
      </c>
      <c r="GW36">
        <f t="shared" si="121"/>
        <v>0</v>
      </c>
      <c r="GX36" s="7"/>
      <c r="GY36" s="7">
        <f t="shared" si="158"/>
        <v>0</v>
      </c>
      <c r="GZ36" s="7">
        <f t="shared" si="123"/>
        <v>0</v>
      </c>
      <c r="HA36" s="7">
        <f t="shared" si="33"/>
        <v>0</v>
      </c>
      <c r="HB36" s="7"/>
      <c r="HC36" s="7">
        <f t="shared" si="159"/>
        <v>381171892569152.25</v>
      </c>
      <c r="HD36" s="7">
        <f>'Initial absorption'!$H36*HC36*$F36</f>
        <v>216879828036702.41</v>
      </c>
      <c r="HE36" s="7">
        <f t="shared" si="124"/>
        <v>0</v>
      </c>
      <c r="HF36" s="7">
        <f>'Initial absorption'!$N36*HE36*$J36</f>
        <v>0</v>
      </c>
      <c r="HG36" s="7"/>
      <c r="HH36">
        <f t="shared" si="160"/>
        <v>142294896160706.66</v>
      </c>
      <c r="HI36" s="7">
        <f t="shared" si="161"/>
        <v>190608451599830.63</v>
      </c>
      <c r="HJ36">
        <f t="shared" si="88"/>
        <v>2539592599466499</v>
      </c>
      <c r="HK36" s="7"/>
      <c r="HL36">
        <f t="shared" si="89"/>
        <v>0</v>
      </c>
      <c r="HM36">
        <f t="shared" si="126"/>
        <v>0</v>
      </c>
      <c r="HN36">
        <f t="shared" si="135"/>
        <v>0</v>
      </c>
      <c r="HO36" s="7"/>
      <c r="HP36">
        <f>(1 - 'Initial absorption'!$N36)*HE36</f>
        <v>0</v>
      </c>
      <c r="HQ36" s="7">
        <f t="shared" si="162"/>
        <v>330802722787686.44</v>
      </c>
      <c r="HR36">
        <f>'Initial absorption'!$T36*(HP36+HQ36)*$N36</f>
        <v>29781634658487.668</v>
      </c>
      <c r="HS36" s="7"/>
      <c r="HT36">
        <f t="shared" si="184"/>
        <v>0</v>
      </c>
      <c r="HU36">
        <f>'Initial absorption'!$N36*HT36*$J36</f>
        <v>0</v>
      </c>
      <c r="HW36">
        <f>(1-'Initial absorption'!$N36)*HT36</f>
        <v>0</v>
      </c>
      <c r="HX36">
        <f>'Initial absorption'!$H36*HW36*$F36</f>
        <v>0</v>
      </c>
      <c r="HY36" s="7"/>
      <c r="HZ36">
        <f>(1 - 'Initial absorption'!$T36)*(HP36+HQ36)</f>
        <v>291825805029316.75</v>
      </c>
      <c r="IA36">
        <f t="shared" si="163"/>
        <v>0</v>
      </c>
      <c r="IB36" s="7"/>
      <c r="IL36" s="7">
        <f t="shared" si="140"/>
        <v>0</v>
      </c>
      <c r="IM36" s="7">
        <f t="shared" si="36"/>
        <v>0</v>
      </c>
      <c r="IN36" s="7">
        <f t="shared" si="37"/>
        <v>0</v>
      </c>
      <c r="IO36" s="7">
        <f t="shared" si="93"/>
        <v>0</v>
      </c>
      <c r="IP36" s="7"/>
      <c r="IQ36" s="7">
        <f t="shared" si="94"/>
        <v>139433491615027.39</v>
      </c>
      <c r="IR36" s="7">
        <f t="shared" si="164"/>
        <v>139433491615027.39</v>
      </c>
      <c r="IS36" s="7">
        <f t="shared" si="38"/>
        <v>816257877424590.75</v>
      </c>
      <c r="IT36" s="7">
        <f t="shared" si="96"/>
        <v>119079818203599.55</v>
      </c>
      <c r="IV36">
        <f t="shared" si="39"/>
        <v>0</v>
      </c>
      <c r="IW36">
        <f t="shared" si="40"/>
        <v>0</v>
      </c>
      <c r="IX36">
        <f t="shared" si="41"/>
        <v>0</v>
      </c>
      <c r="IY36">
        <f t="shared" si="127"/>
        <v>0</v>
      </c>
      <c r="IZ36" s="7"/>
      <c r="JA36" s="7">
        <f t="shared" si="165"/>
        <v>0</v>
      </c>
      <c r="JB36" s="7">
        <f t="shared" si="129"/>
        <v>0</v>
      </c>
      <c r="JC36" s="7">
        <f t="shared" si="42"/>
        <v>0</v>
      </c>
      <c r="JD36" s="7"/>
      <c r="JE36" s="7">
        <f t="shared" si="166"/>
        <v>100370186908904.75</v>
      </c>
      <c r="JF36" s="7">
        <f>'Initial absorption'!$H36*JE36*$F36</f>
        <v>57108798684220.242</v>
      </c>
      <c r="JG36" s="7">
        <f t="shared" si="130"/>
        <v>0</v>
      </c>
      <c r="JH36" s="7">
        <f>'Initial absorption'!$N36*JG36*$J36</f>
        <v>0</v>
      </c>
      <c r="JI36" s="7"/>
      <c r="JJ36">
        <f t="shared" si="167"/>
        <v>37469093609105.102</v>
      </c>
      <c r="JK36" s="7">
        <f t="shared" si="168"/>
        <v>50191019554310.672</v>
      </c>
      <c r="JL36">
        <f t="shared" si="99"/>
        <v>668725550991879.5</v>
      </c>
      <c r="JM36" s="7"/>
      <c r="JN36">
        <f t="shared" si="100"/>
        <v>0</v>
      </c>
      <c r="JO36">
        <f t="shared" si="132"/>
        <v>0</v>
      </c>
      <c r="JP36">
        <f t="shared" si="136"/>
        <v>0</v>
      </c>
      <c r="JQ36" s="7"/>
      <c r="JR36">
        <f>(1 - 'Initial absorption'!$N36)*JG36</f>
        <v>0</v>
      </c>
      <c r="JS36" s="7">
        <f t="shared" si="169"/>
        <v>87106976572652.328</v>
      </c>
      <c r="JT36">
        <f>'Initial absorption'!$T36*(JR36+JS36)*$N36</f>
        <v>7842100363113.2734</v>
      </c>
      <c r="JU36" s="7"/>
      <c r="JV36">
        <f t="shared" si="185"/>
        <v>0</v>
      </c>
      <c r="JW36">
        <f>'Initial absorption'!$N36*JV36*$J36</f>
        <v>0</v>
      </c>
      <c r="JY36">
        <f>(1-'Initial absorption'!$N36)*JV36</f>
        <v>0</v>
      </c>
      <c r="JZ36">
        <f>'Initial absorption'!$H36*JY36*$F36</f>
        <v>0</v>
      </c>
      <c r="KA36" s="7"/>
      <c r="KB36">
        <f>(1 - 'Initial absorption'!$T36)*(JR36+JS36)</f>
        <v>76843574163381.453</v>
      </c>
      <c r="KC36">
        <f t="shared" si="170"/>
        <v>0</v>
      </c>
      <c r="KD36" s="7"/>
    </row>
    <row r="37" spans="4:290" x14ac:dyDescent="0.25">
      <c r="D37">
        <v>455</v>
      </c>
      <c r="E37">
        <f>'Input spectra'!B37</f>
        <v>0.39282026559647698</v>
      </c>
      <c r="F37">
        <f>'Initial absorption'!J37</f>
        <v>0.96414168891397678</v>
      </c>
      <c r="G37">
        <f>'Input spectra'!C37</f>
        <v>0</v>
      </c>
      <c r="H37">
        <f t="shared" si="45"/>
        <v>0</v>
      </c>
      <c r="I37">
        <f>'Input spectra'!D37</f>
        <v>0.26027339272412903</v>
      </c>
      <c r="J37">
        <f>'Initial absorption'!P37</f>
        <v>0.95702400895619621</v>
      </c>
      <c r="K37">
        <f>'Input spectra'!E37</f>
        <v>6.6320556917622994E-2</v>
      </c>
      <c r="L37">
        <f t="shared" si="46"/>
        <v>6.469427307779693E-3</v>
      </c>
      <c r="M37">
        <f>'Input spectra'!F37</f>
        <v>0.11358801552999701</v>
      </c>
      <c r="N37">
        <f>'Initial absorption'!V37</f>
        <v>0.79539239517077642</v>
      </c>
      <c r="O37">
        <f>'Input spectra'!G37</f>
        <v>0</v>
      </c>
      <c r="P37">
        <f t="shared" si="47"/>
        <v>0</v>
      </c>
      <c r="R37">
        <f>'Reaching edge prob after ems 1'!$EZ38</f>
        <v>0.13167304406716435</v>
      </c>
      <c r="S37">
        <f>'Reaching edge prob after ems 2'!$EZ38</f>
        <v>0.15425605324805586</v>
      </c>
      <c r="T37">
        <f>'Reaching edge prob after ems 3'!EZ38</f>
        <v>0.50474871258043641</v>
      </c>
      <c r="U37">
        <f>1-EXP(-'Reaching edge prob after ems 1'!FC38*_k_in_ec_correction*($E37*_c1+'Input spectra'!Y37))</f>
        <v>0.30246070602088015</v>
      </c>
      <c r="V37">
        <f>1-EXP(-(_t-'Reaching edge prob after ems 1'!FC38)*_k_in_ec_correction*($E37*_c1+'Input spectra'!Y37))</f>
        <v>0.41632072351172944</v>
      </c>
      <c r="W37">
        <f>1-EXP(-'Reaching edge prob after ems 2'!FC38*_k_in_ec_correction*($I37*_c2+'Input spectra'!Y37))</f>
        <v>0.2682790914412041</v>
      </c>
      <c r="X37">
        <f>1-EXP(-(_t-'Reaching edge prob after ems 2'!FC38)*_k_in_ec_correction*($I37*_c2+'Input spectra'!Y37))</f>
        <v>0.35429845519924885</v>
      </c>
      <c r="Y37">
        <f>1-EXP(-'Reaching edge prob after ems 3'!FC38*_k_in_ec_correction*($M37*_c3+'Input spectra'!Y37))</f>
        <v>7.3121518669547192E-2</v>
      </c>
      <c r="Z37">
        <f>1-EXP(-(_t-'Reaching edge prob after ems 3'!FC38)*_k_in_ec_correction*($M37*_c3+'Input spectra'!Y37))</f>
        <v>7.8313826119974728E-2</v>
      </c>
      <c r="AA37" s="16"/>
      <c r="AB37" s="16"/>
      <c r="AD37" s="7">
        <f t="shared" si="171"/>
        <v>0</v>
      </c>
      <c r="AE37" s="7">
        <f t="shared" si="172"/>
        <v>0</v>
      </c>
      <c r="AF37" s="7">
        <f t="shared" si="173"/>
        <v>0</v>
      </c>
      <c r="AG37" s="7">
        <f t="shared" si="49"/>
        <v>0</v>
      </c>
      <c r="AH37" s="7"/>
      <c r="AI37" s="7">
        <f t="shared" si="174"/>
        <v>4.691608280244788E+16</v>
      </c>
      <c r="AJ37" s="7">
        <f t="shared" si="175"/>
        <v>4.691608280244788E+16</v>
      </c>
      <c r="AK37" s="7">
        <f t="shared" si="176"/>
        <v>2.7465153258254314E+17</v>
      </c>
      <c r="AL37" s="7">
        <f t="shared" si="52"/>
        <v>4.236666143471292E+16</v>
      </c>
      <c r="AN37">
        <f t="shared" si="177"/>
        <v>0</v>
      </c>
      <c r="AO37">
        <f t="shared" si="178"/>
        <v>0</v>
      </c>
      <c r="AP37">
        <f t="shared" si="179"/>
        <v>0</v>
      </c>
      <c r="AQ37">
        <f t="shared" si="103"/>
        <v>0</v>
      </c>
      <c r="AR37" s="7"/>
      <c r="AS37" s="7">
        <f t="shared" si="180"/>
        <v>0</v>
      </c>
      <c r="AT37" s="7">
        <f t="shared" si="105"/>
        <v>0</v>
      </c>
      <c r="AU37" s="7">
        <f t="shared" si="181"/>
        <v>0</v>
      </c>
      <c r="AV37" s="7"/>
      <c r="AW37" s="7">
        <f t="shared" si="53"/>
        <v>3.4329478734226864E+16</v>
      </c>
      <c r="AX37" s="7">
        <f>'Initial absorption'!$H37*AW37*$F37</f>
        <v>1.8445741256604252E+16</v>
      </c>
      <c r="AY37" s="7">
        <f t="shared" si="106"/>
        <v>0</v>
      </c>
      <c r="AZ37" s="7">
        <f>'Initial absorption'!$N37*AY37*$J37</f>
        <v>0</v>
      </c>
      <c r="BA37" s="7"/>
      <c r="BB37">
        <f t="shared" si="54"/>
        <v>1.2045682284513248E+16</v>
      </c>
      <c r="BC37" s="7">
        <f t="shared" si="107"/>
        <v>1.5907936031456718E+16</v>
      </c>
      <c r="BD37">
        <f t="shared" si="55"/>
        <v>2.2230219860576995E+17</v>
      </c>
      <c r="BE37" s="7"/>
      <c r="BF37">
        <f t="shared" si="141"/>
        <v>0</v>
      </c>
      <c r="BG37">
        <f t="shared" si="108"/>
        <v>0</v>
      </c>
      <c r="BH37">
        <f t="shared" si="57"/>
        <v>0</v>
      </c>
      <c r="BI37" s="7"/>
      <c r="BJ37">
        <f>(1 - 'Initial absorption'!$N37)*AY37</f>
        <v>0</v>
      </c>
      <c r="BK37" s="7">
        <f t="shared" si="7"/>
        <v>3.0293787141540552E+16</v>
      </c>
      <c r="BL37">
        <f>'Initial absorption'!$T37*(BJ37+BK37)*$N37</f>
        <v>3206600097993875</v>
      </c>
      <c r="BM37" s="7"/>
      <c r="BN37">
        <f t="shared" si="58"/>
        <v>0</v>
      </c>
      <c r="BO37">
        <f>'Initial absorption'!$N37*BN37*$J37</f>
        <v>0</v>
      </c>
      <c r="BQ37">
        <f>(1-'Initial absorption'!$N37)*BN37</f>
        <v>0</v>
      </c>
      <c r="BR37">
        <f>'Initial absorption'!$H37*BQ37*$F37</f>
        <v>0</v>
      </c>
      <c r="BS37" s="7"/>
      <c r="BT37">
        <f>(1 - 'Initial absorption'!$T37)*(BJ37+BK37)</f>
        <v>2.6262317746732728E+16</v>
      </c>
      <c r="BU37">
        <f t="shared" si="142"/>
        <v>0</v>
      </c>
      <c r="BV37" s="7"/>
      <c r="CF37" s="7">
        <f t="shared" si="137"/>
        <v>0</v>
      </c>
      <c r="CG37" s="7">
        <f t="shared" si="9"/>
        <v>0</v>
      </c>
      <c r="CH37" s="7">
        <f t="shared" si="10"/>
        <v>0</v>
      </c>
      <c r="CI37" s="7">
        <f t="shared" si="60"/>
        <v>0</v>
      </c>
      <c r="CJ37" s="7"/>
      <c r="CK37" s="7">
        <f t="shared" si="61"/>
        <v>1.2071380455916182E+16</v>
      </c>
      <c r="CL37" s="7">
        <f t="shared" si="143"/>
        <v>1.2071380455916182E+16</v>
      </c>
      <c r="CM37" s="7">
        <f t="shared" si="11"/>
        <v>7.0667092062326936E+16</v>
      </c>
      <c r="CN37" s="7">
        <f t="shared" si="63"/>
        <v>1.090082671605157E+16</v>
      </c>
      <c r="CP37">
        <f t="shared" si="12"/>
        <v>0</v>
      </c>
      <c r="CQ37">
        <f t="shared" si="13"/>
        <v>0</v>
      </c>
      <c r="CR37">
        <f t="shared" si="14"/>
        <v>0</v>
      </c>
      <c r="CS37">
        <f t="shared" si="109"/>
        <v>0</v>
      </c>
      <c r="CT37" s="7"/>
      <c r="CU37" s="7">
        <f t="shared" si="144"/>
        <v>0</v>
      </c>
      <c r="CV37" s="7">
        <f t="shared" si="111"/>
        <v>0</v>
      </c>
      <c r="CW37" s="7">
        <f t="shared" si="15"/>
        <v>0</v>
      </c>
      <c r="CX37" s="7"/>
      <c r="CY37" s="7">
        <f t="shared" si="145"/>
        <v>8832881474761881</v>
      </c>
      <c r="CZ37" s="7">
        <f>'Initial absorption'!$H37*CY37*$F37</f>
        <v>4746039038200386</v>
      </c>
      <c r="DA37" s="7">
        <f t="shared" si="112"/>
        <v>0</v>
      </c>
      <c r="DB37" s="7">
        <f>'Initial absorption'!$N37*DA37*$J37</f>
        <v>0</v>
      </c>
      <c r="DC37" s="7"/>
      <c r="DD37">
        <f t="shared" si="146"/>
        <v>3099321277944846.5</v>
      </c>
      <c r="DE37" s="7">
        <f t="shared" si="147"/>
        <v>4093068658623650</v>
      </c>
      <c r="DF37">
        <f t="shared" si="66"/>
        <v>5.7197750862032232E+16</v>
      </c>
      <c r="DG37" s="7"/>
      <c r="DH37">
        <f t="shared" si="67"/>
        <v>0</v>
      </c>
      <c r="DI37">
        <f t="shared" si="114"/>
        <v>0</v>
      </c>
      <c r="DJ37">
        <f t="shared" si="133"/>
        <v>0</v>
      </c>
      <c r="DK37" s="7"/>
      <c r="DL37">
        <f>(1 - 'Initial absorption'!$N37)*DA37</f>
        <v>0</v>
      </c>
      <c r="DM37" s="7">
        <f t="shared" si="148"/>
        <v>7794509008262674</v>
      </c>
      <c r="DN37">
        <f>'Initial absorption'!$T37*(DL37+DM37)*$N37</f>
        <v>825049480704781.88</v>
      </c>
      <c r="DO37" s="7"/>
      <c r="DP37">
        <f t="shared" si="182"/>
        <v>0</v>
      </c>
      <c r="DQ37">
        <f>'Initial absorption'!$N37*DP37*$J37</f>
        <v>0</v>
      </c>
      <c r="DS37">
        <f>(1-'Initial absorption'!$N37)*DP37</f>
        <v>0</v>
      </c>
      <c r="DT37">
        <f>'Initial absorption'!$H37*DS37*$F37</f>
        <v>0</v>
      </c>
      <c r="DU37" s="7"/>
      <c r="DV37">
        <f>(1 - 'Initial absorption'!$T37)*(DL37+DM37)</f>
        <v>6757222901789858</v>
      </c>
      <c r="DW37">
        <f t="shared" si="149"/>
        <v>0</v>
      </c>
      <c r="DX37" s="7"/>
      <c r="EH37" s="7">
        <f t="shared" si="138"/>
        <v>0</v>
      </c>
      <c r="EI37" s="7">
        <f t="shared" si="18"/>
        <v>0</v>
      </c>
      <c r="EJ37" s="7">
        <f t="shared" si="19"/>
        <v>0</v>
      </c>
      <c r="EK37" s="7">
        <f t="shared" si="71"/>
        <v>0</v>
      </c>
      <c r="EL37" s="7"/>
      <c r="EM37" s="7">
        <f t="shared" si="72"/>
        <v>3126170267569423.5</v>
      </c>
      <c r="EN37" s="7">
        <f t="shared" si="150"/>
        <v>3126170267569423.5</v>
      </c>
      <c r="EO37" s="7">
        <f t="shared" si="20"/>
        <v>1.8300919510209464E+16</v>
      </c>
      <c r="EP37" s="7">
        <f t="shared" si="74"/>
        <v>2823027614455255.5</v>
      </c>
      <c r="ER37">
        <f t="shared" si="21"/>
        <v>0</v>
      </c>
      <c r="ES37">
        <f t="shared" si="22"/>
        <v>0</v>
      </c>
      <c r="ET37">
        <f t="shared" si="23"/>
        <v>0</v>
      </c>
      <c r="EU37">
        <f t="shared" si="115"/>
        <v>0</v>
      </c>
      <c r="EV37" s="7"/>
      <c r="EW37" s="7">
        <f t="shared" si="151"/>
        <v>0</v>
      </c>
      <c r="EX37" s="7">
        <f t="shared" si="117"/>
        <v>0</v>
      </c>
      <c r="EY37" s="7">
        <f t="shared" si="24"/>
        <v>0</v>
      </c>
      <c r="EZ37" s="7"/>
      <c r="FA37" s="7">
        <f t="shared" si="152"/>
        <v>2287484148495392.5</v>
      </c>
      <c r="FB37" s="7">
        <f>'Initial absorption'!$H37*FA37*$F37</f>
        <v>1229099371370923.3</v>
      </c>
      <c r="FC37" s="7">
        <f t="shared" si="118"/>
        <v>0</v>
      </c>
      <c r="FD37" s="7">
        <f>'Initial absorption'!$N37*FC37*$J37</f>
        <v>0</v>
      </c>
      <c r="FE37" s="7"/>
      <c r="FF37">
        <f t="shared" si="153"/>
        <v>802642751932142.75</v>
      </c>
      <c r="FG37" s="7">
        <f t="shared" si="154"/>
        <v>1059997204995588</v>
      </c>
      <c r="FH37">
        <f t="shared" si="77"/>
        <v>1.4812714152265312E+16</v>
      </c>
      <c r="FI37" s="7"/>
      <c r="FJ37">
        <f t="shared" si="78"/>
        <v>0</v>
      </c>
      <c r="FK37">
        <f t="shared" si="120"/>
        <v>0</v>
      </c>
      <c r="FL37">
        <f t="shared" si="134"/>
        <v>0</v>
      </c>
      <c r="FM37" s="7"/>
      <c r="FN37">
        <f>(1 - 'Initial absorption'!$N37)*FC37</f>
        <v>0</v>
      </c>
      <c r="FO37" s="7">
        <f t="shared" si="155"/>
        <v>2018572971079754.3</v>
      </c>
      <c r="FP37">
        <f>'Initial absorption'!$T37*(FN37+FO37)*$N37</f>
        <v>213666130835002.78</v>
      </c>
      <c r="FQ37" s="7"/>
      <c r="FR37">
        <f t="shared" si="183"/>
        <v>0</v>
      </c>
      <c r="FS37">
        <f>'Initial absorption'!$N37*FR37*$J37</f>
        <v>0</v>
      </c>
      <c r="FU37">
        <f>(1-'Initial absorption'!$N37)*FR37</f>
        <v>0</v>
      </c>
      <c r="FV37">
        <f>'Initial absorption'!$H37*FU37*$F37</f>
        <v>0</v>
      </c>
      <c r="FW37" s="7"/>
      <c r="FX37">
        <f>(1 - 'Initial absorption'!$T37)*(FN37+FO37)</f>
        <v>1749943132358292.5</v>
      </c>
      <c r="FY37">
        <f t="shared" si="156"/>
        <v>0</v>
      </c>
      <c r="FZ37" s="7"/>
      <c r="GJ37" s="7">
        <f t="shared" si="139"/>
        <v>0</v>
      </c>
      <c r="GK37" s="7">
        <f t="shared" si="27"/>
        <v>0</v>
      </c>
      <c r="GL37" s="7">
        <f t="shared" si="28"/>
        <v>0</v>
      </c>
      <c r="GM37" s="7">
        <f t="shared" si="82"/>
        <v>0</v>
      </c>
      <c r="GN37" s="7"/>
      <c r="GO37" s="7">
        <f t="shared" si="83"/>
        <v>815839660599122.38</v>
      </c>
      <c r="GP37" s="7">
        <f t="shared" si="157"/>
        <v>815839660599122.38</v>
      </c>
      <c r="GQ37" s="7">
        <f t="shared" si="29"/>
        <v>4776008561257797</v>
      </c>
      <c r="GR37" s="7">
        <f t="shared" si="85"/>
        <v>736728230938553.38</v>
      </c>
      <c r="GT37">
        <f t="shared" si="30"/>
        <v>0</v>
      </c>
      <c r="GU37">
        <f t="shared" si="31"/>
        <v>0</v>
      </c>
      <c r="GV37">
        <f t="shared" si="32"/>
        <v>0</v>
      </c>
      <c r="GW37">
        <f t="shared" si="121"/>
        <v>0</v>
      </c>
      <c r="GX37" s="7"/>
      <c r="GY37" s="7">
        <f t="shared" si="158"/>
        <v>0</v>
      </c>
      <c r="GZ37" s="7">
        <f t="shared" si="123"/>
        <v>0</v>
      </c>
      <c r="HA37" s="7">
        <f t="shared" si="33"/>
        <v>0</v>
      </c>
      <c r="HB37" s="7"/>
      <c r="HC37" s="7">
        <f t="shared" si="159"/>
        <v>596966937691889.5</v>
      </c>
      <c r="HD37" s="7">
        <f>'Initial absorption'!$H37*HC37*$F37</f>
        <v>320759244748840.44</v>
      </c>
      <c r="HE37" s="7">
        <f t="shared" si="124"/>
        <v>0</v>
      </c>
      <c r="HF37" s="7">
        <f>'Initial absorption'!$N37*HE37*$J37</f>
        <v>0</v>
      </c>
      <c r="HG37" s="7"/>
      <c r="HH37">
        <f t="shared" si="160"/>
        <v>209466450727838.69</v>
      </c>
      <c r="HI37" s="7">
        <f t="shared" si="161"/>
        <v>276628489794954.63</v>
      </c>
      <c r="HJ37">
        <f t="shared" si="88"/>
        <v>3865688255020031</v>
      </c>
      <c r="HK37" s="7"/>
      <c r="HL37">
        <f t="shared" si="89"/>
        <v>0</v>
      </c>
      <c r="HM37">
        <f t="shared" si="126"/>
        <v>0</v>
      </c>
      <c r="HN37">
        <f t="shared" si="135"/>
        <v>0</v>
      </c>
      <c r="HO37" s="7"/>
      <c r="HP37">
        <f>(1 - 'Initial absorption'!$N37)*HE37</f>
        <v>0</v>
      </c>
      <c r="HQ37" s="7">
        <f t="shared" si="162"/>
        <v>526788929158573.81</v>
      </c>
      <c r="HR37">
        <f>'Initial absorption'!$T37*(HP37+HQ37)*$N37</f>
        <v>55760655608015.508</v>
      </c>
      <c r="HS37" s="7"/>
      <c r="HT37">
        <f t="shared" si="184"/>
        <v>0</v>
      </c>
      <c r="HU37">
        <f>'Initial absorption'!$N37*HT37*$J37</f>
        <v>0</v>
      </c>
      <c r="HW37">
        <f>(1-'Initial absorption'!$N37)*HT37</f>
        <v>0</v>
      </c>
      <c r="HX37">
        <f>'Initial absorption'!$H37*HW37*$F37</f>
        <v>0</v>
      </c>
      <c r="HY37" s="7"/>
      <c r="HZ37">
        <f>(1 - 'Initial absorption'!$T37)*(HP37+HQ37)</f>
        <v>456684341854789.88</v>
      </c>
      <c r="IA37">
        <f t="shared" si="163"/>
        <v>0</v>
      </c>
      <c r="IB37" s="7"/>
      <c r="IL37" s="7">
        <f t="shared" si="140"/>
        <v>0</v>
      </c>
      <c r="IM37" s="7">
        <f t="shared" si="36"/>
        <v>0</v>
      </c>
      <c r="IN37" s="7">
        <f t="shared" si="37"/>
        <v>0</v>
      </c>
      <c r="IO37" s="7">
        <f t="shared" si="93"/>
        <v>0</v>
      </c>
      <c r="IP37" s="7"/>
      <c r="IQ37" s="7">
        <f t="shared" si="94"/>
        <v>214826908327653.16</v>
      </c>
      <c r="IR37" s="7">
        <f t="shared" si="164"/>
        <v>214826908327653.16</v>
      </c>
      <c r="IS37" s="7">
        <f t="shared" si="38"/>
        <v>1257618626444255.3</v>
      </c>
      <c r="IT37" s="7">
        <f t="shared" si="96"/>
        <v>193995285806531.91</v>
      </c>
      <c r="IV37">
        <f t="shared" si="39"/>
        <v>0</v>
      </c>
      <c r="IW37">
        <f t="shared" si="40"/>
        <v>0</v>
      </c>
      <c r="IX37">
        <f t="shared" si="41"/>
        <v>0</v>
      </c>
      <c r="IY37">
        <f t="shared" si="127"/>
        <v>0</v>
      </c>
      <c r="IZ37" s="7"/>
      <c r="JA37" s="7">
        <f t="shared" si="165"/>
        <v>0</v>
      </c>
      <c r="JB37" s="7">
        <f t="shared" si="129"/>
        <v>0</v>
      </c>
      <c r="JC37" s="7">
        <f t="shared" si="42"/>
        <v>0</v>
      </c>
      <c r="JD37" s="7"/>
      <c r="JE37" s="7">
        <f t="shared" si="166"/>
        <v>157193340544387.53</v>
      </c>
      <c r="JF37" s="7">
        <f>'Initial absorption'!$H37*JE37*$F37</f>
        <v>84462327825915.141</v>
      </c>
      <c r="JG37" s="7">
        <f t="shared" si="130"/>
        <v>0</v>
      </c>
      <c r="JH37" s="7">
        <f>'Initial absorption'!$N37*JG37*$J37</f>
        <v>0</v>
      </c>
      <c r="JI37" s="7"/>
      <c r="JJ37">
        <f t="shared" si="167"/>
        <v>55156708090389.547</v>
      </c>
      <c r="JK37" s="7">
        <f t="shared" si="168"/>
        <v>72841816950105.953</v>
      </c>
      <c r="JL37">
        <f t="shared" si="99"/>
        <v>1017913073476495.8</v>
      </c>
      <c r="JM37" s="7"/>
      <c r="JN37">
        <f t="shared" si="100"/>
        <v>0</v>
      </c>
      <c r="JO37">
        <f t="shared" si="132"/>
        <v>0</v>
      </c>
      <c r="JP37">
        <f t="shared" si="136"/>
        <v>0</v>
      </c>
      <c r="JQ37" s="7"/>
      <c r="JR37">
        <f>(1 - 'Initial absorption'!$N37)*JG37</f>
        <v>0</v>
      </c>
      <c r="JS37" s="7">
        <f t="shared" si="169"/>
        <v>138714066571935</v>
      </c>
      <c r="JT37">
        <f>'Initial absorption'!$T37*(JR37+JS37)*$N37</f>
        <v>14682896442906.607</v>
      </c>
      <c r="JU37" s="7"/>
      <c r="JV37">
        <f t="shared" si="185"/>
        <v>0</v>
      </c>
      <c r="JW37">
        <f>'Initial absorption'!$N37*JV37*$J37</f>
        <v>0</v>
      </c>
      <c r="JY37">
        <f>(1-'Initial absorption'!$N37)*JV37</f>
        <v>0</v>
      </c>
      <c r="JZ37">
        <f>'Initial absorption'!$H37*JY37*$F37</f>
        <v>0</v>
      </c>
      <c r="KA37" s="7"/>
      <c r="KB37">
        <f>(1 - 'Initial absorption'!$T37)*(JR37+JS37)</f>
        <v>120254125878443.59</v>
      </c>
      <c r="KC37">
        <f t="shared" si="170"/>
        <v>0</v>
      </c>
      <c r="KD37" s="7"/>
    </row>
    <row r="38" spans="4:290" x14ac:dyDescent="0.25">
      <c r="D38">
        <v>460</v>
      </c>
      <c r="E38">
        <f>'Input spectra'!B38</f>
        <v>0.35635589111429</v>
      </c>
      <c r="F38">
        <f>'Initial absorption'!J38</f>
        <v>0.96107831337704552</v>
      </c>
      <c r="G38">
        <f>'Input spectra'!C38</f>
        <v>0</v>
      </c>
      <c r="H38">
        <f t="shared" si="45"/>
        <v>0</v>
      </c>
      <c r="I38">
        <f>'Input spectra'!D38</f>
        <v>0.24259151171516699</v>
      </c>
      <c r="J38">
        <f>'Initial absorption'!P38</f>
        <v>0.95457037470013328</v>
      </c>
      <c r="K38">
        <f>'Input spectra'!E38</f>
        <v>0.109174868258426</v>
      </c>
      <c r="L38">
        <f t="shared" si="46"/>
        <v>1.0649772964235025E-2</v>
      </c>
      <c r="M38">
        <f>'Input spectra'!F38</f>
        <v>0.152002051131784</v>
      </c>
      <c r="N38">
        <f>'Initial absorption'!V38</f>
        <v>0.84041528060276383</v>
      </c>
      <c r="O38">
        <f>'Input spectra'!G38</f>
        <v>0</v>
      </c>
      <c r="P38">
        <f t="shared" si="47"/>
        <v>0</v>
      </c>
      <c r="R38">
        <f>'Reaching edge prob after ems 1'!$EZ39</f>
        <v>0.14297743812613201</v>
      </c>
      <c r="S38">
        <f>'Reaching edge prob after ems 2'!$EZ39</f>
        <v>0.16366719000934785</v>
      </c>
      <c r="T38">
        <f>'Reaching edge prob after ems 3'!EZ39</f>
        <v>0.43899156615200857</v>
      </c>
      <c r="U38">
        <f>1-EXP(-'Reaching edge prob after ems 1'!FC39*_k_in_ec_correction*($E38*_c1+'Input spectra'!Y38))</f>
        <v>0.28449151508070969</v>
      </c>
      <c r="V38">
        <f>1-EXP(-(_t-'Reaching edge prob after ems 1'!FC39)*_k_in_ec_correction*($E38*_c1+'Input spectra'!Y38))</f>
        <v>0.38308383282381875</v>
      </c>
      <c r="W38">
        <f>1-EXP(-'Reaching edge prob after ems 2'!FC39*_k_in_ec_correction*($I38*_c2+'Input spectra'!Y38))</f>
        <v>0.25590424835708014</v>
      </c>
      <c r="X38">
        <f>1-EXP(-(_t-'Reaching edge prob after ems 2'!FC39)*_k_in_ec_correction*($I38*_c2+'Input spectra'!Y38))</f>
        <v>0.33305536594918683</v>
      </c>
      <c r="Y38">
        <f>1-EXP(-'Reaching edge prob after ems 3'!FC39*_k_in_ec_correction*($M38*_c3+'Input spectra'!Y38))</f>
        <v>9.0829837594462726E-2</v>
      </c>
      <c r="Z38">
        <f>1-EXP(-(_t-'Reaching edge prob after ems 3'!FC39)*_k_in_ec_correction*($M38*_c3+'Input spectra'!Y38))</f>
        <v>9.8981277859813921E-2</v>
      </c>
      <c r="AA38" s="16"/>
      <c r="AB38" s="16"/>
      <c r="AD38" s="7">
        <f t="shared" si="171"/>
        <v>0</v>
      </c>
      <c r="AE38" s="7">
        <f t="shared" si="172"/>
        <v>0</v>
      </c>
      <c r="AF38" s="7">
        <f t="shared" si="173"/>
        <v>0</v>
      </c>
      <c r="AG38" s="7">
        <f t="shared" si="49"/>
        <v>0</v>
      </c>
      <c r="AH38" s="7"/>
      <c r="AI38" s="7">
        <f t="shared" si="174"/>
        <v>7.7231817662821792E+16</v>
      </c>
      <c r="AJ38" s="7">
        <f t="shared" si="175"/>
        <v>7.7231817662821792E+16</v>
      </c>
      <c r="AK38" s="7">
        <f t="shared" si="176"/>
        <v>4.5212293563696211E+17</v>
      </c>
      <c r="AL38" s="7">
        <f t="shared" si="52"/>
        <v>7.3997690414478832E+16</v>
      </c>
      <c r="AN38">
        <f t="shared" si="177"/>
        <v>0</v>
      </c>
      <c r="AO38">
        <f t="shared" si="178"/>
        <v>0</v>
      </c>
      <c r="AP38">
        <f t="shared" si="179"/>
        <v>0</v>
      </c>
      <c r="AQ38">
        <f t="shared" si="103"/>
        <v>0</v>
      </c>
      <c r="AR38" s="7"/>
      <c r="AS38" s="7">
        <f t="shared" si="180"/>
        <v>0</v>
      </c>
      <c r="AT38" s="7">
        <f t="shared" si="105"/>
        <v>0</v>
      </c>
      <c r="AU38" s="7">
        <f t="shared" si="181"/>
        <v>0</v>
      </c>
      <c r="AV38" s="7"/>
      <c r="AW38" s="7">
        <f t="shared" si="53"/>
        <v>5.7467867414566312E+16</v>
      </c>
      <c r="AX38" s="7">
        <f>'Initial absorption'!$H38*AW38*$F38</f>
        <v>2.892105926327374E+16</v>
      </c>
      <c r="AY38" s="7">
        <f t="shared" si="106"/>
        <v>0</v>
      </c>
      <c r="AZ38" s="7">
        <f>'Initial absorption'!$N38*AY38*$J38</f>
        <v>0</v>
      </c>
      <c r="BA38" s="7"/>
      <c r="BB38">
        <f t="shared" si="54"/>
        <v>1.886608139403202E+16</v>
      </c>
      <c r="BC38" s="7">
        <f t="shared" si="107"/>
        <v>2.4553909061911184E+16</v>
      </c>
      <c r="BD38">
        <f t="shared" si="55"/>
        <v>3.609471570156057E+17</v>
      </c>
      <c r="BE38" s="7"/>
      <c r="BF38">
        <f t="shared" si="141"/>
        <v>0</v>
      </c>
      <c r="BG38">
        <f t="shared" si="108"/>
        <v>0</v>
      </c>
      <c r="BH38">
        <f t="shared" si="57"/>
        <v>0</v>
      </c>
      <c r="BI38" s="7"/>
      <c r="BJ38">
        <f>(1 - 'Initial absorption'!$N38)*AY38</f>
        <v>0</v>
      </c>
      <c r="BK38" s="7">
        <f t="shared" si="7"/>
        <v>5.1509346368209808E+16</v>
      </c>
      <c r="BL38" s="7">
        <f>'Initial absorption'!$T38*(BJ38+BK38)*$N38</f>
        <v>7162305654758509</v>
      </c>
      <c r="BM38" s="7"/>
      <c r="BN38">
        <f t="shared" si="58"/>
        <v>0</v>
      </c>
      <c r="BO38">
        <f>'Initial absorption'!$N38*BN38*$J38</f>
        <v>0</v>
      </c>
      <c r="BQ38">
        <f>(1-'Initial absorption'!$N38)*BN38</f>
        <v>0</v>
      </c>
      <c r="BR38">
        <f>'Initial absorption'!$H38*BQ38*$F38</f>
        <v>0</v>
      </c>
      <c r="BS38" s="7"/>
      <c r="BT38">
        <f>(1 - 'Initial absorption'!$T38)*(BJ38+BK38)</f>
        <v>4.2987005306512848E+16</v>
      </c>
      <c r="BU38">
        <f t="shared" si="142"/>
        <v>0</v>
      </c>
      <c r="BV38" s="7"/>
      <c r="CF38" s="7">
        <f t="shared" si="137"/>
        <v>0</v>
      </c>
      <c r="CG38" s="7">
        <f t="shared" si="9"/>
        <v>0</v>
      </c>
      <c r="CH38" s="7">
        <f t="shared" si="10"/>
        <v>0</v>
      </c>
      <c r="CI38" s="7">
        <f t="shared" si="60"/>
        <v>0</v>
      </c>
      <c r="CJ38" s="7"/>
      <c r="CK38" s="7">
        <f t="shared" si="61"/>
        <v>1.9871536552519384E+16</v>
      </c>
      <c r="CL38" s="7">
        <f t="shared" si="143"/>
        <v>1.9871536552519384E+16</v>
      </c>
      <c r="CM38" s="7">
        <f t="shared" si="11"/>
        <v>1.1633000120450619E+17</v>
      </c>
      <c r="CN38" s="7">
        <f t="shared" si="63"/>
        <v>1.903940441092558E+16</v>
      </c>
      <c r="CP38">
        <f t="shared" si="12"/>
        <v>0</v>
      </c>
      <c r="CQ38">
        <f t="shared" si="13"/>
        <v>0</v>
      </c>
      <c r="CR38">
        <f t="shared" si="14"/>
        <v>0</v>
      </c>
      <c r="CS38">
        <f t="shared" si="109"/>
        <v>0</v>
      </c>
      <c r="CT38" s="7"/>
      <c r="CU38" s="7">
        <f t="shared" si="144"/>
        <v>0</v>
      </c>
      <c r="CV38" s="7">
        <f t="shared" si="111"/>
        <v>0</v>
      </c>
      <c r="CW38" s="7">
        <f t="shared" si="15"/>
        <v>0</v>
      </c>
      <c r="CX38" s="7"/>
      <c r="CY38" s="7">
        <f t="shared" si="145"/>
        <v>1.4786325927346668E+16</v>
      </c>
      <c r="CZ38" s="7">
        <f>'Initial absorption'!$H38*CY38*$F38</f>
        <v>7441309860098994</v>
      </c>
      <c r="DA38" s="7">
        <f t="shared" si="112"/>
        <v>0</v>
      </c>
      <c r="DB38" s="7">
        <f>'Initial absorption'!$N38*DA38*$J38</f>
        <v>0</v>
      </c>
      <c r="DC38" s="7"/>
      <c r="DD38">
        <f t="shared" si="146"/>
        <v>4854191411900219</v>
      </c>
      <c r="DE38" s="7">
        <f t="shared" si="147"/>
        <v>6317653995419094</v>
      </c>
      <c r="DF38">
        <f t="shared" si="66"/>
        <v>9.287072143604784E+16</v>
      </c>
      <c r="DG38" s="7"/>
      <c r="DH38">
        <f t="shared" si="67"/>
        <v>0</v>
      </c>
      <c r="DI38">
        <f t="shared" si="114"/>
        <v>0</v>
      </c>
      <c r="DJ38">
        <f t="shared" si="133"/>
        <v>0</v>
      </c>
      <c r="DK38" s="7"/>
      <c r="DL38">
        <f>(1 - 'Initial absorption'!$N38)*DA38</f>
        <v>0</v>
      </c>
      <c r="DM38" s="7">
        <f t="shared" si="148"/>
        <v>1.3253214674047398E+16</v>
      </c>
      <c r="DN38" s="7">
        <f>'Initial absorption'!$T38*(DL38+DM38)*$N38</f>
        <v>1842841757787134.8</v>
      </c>
      <c r="DO38" s="7"/>
      <c r="DP38">
        <f t="shared" si="182"/>
        <v>0</v>
      </c>
      <c r="DQ38">
        <f>'Initial absorption'!$N38*DP38*$J38</f>
        <v>0</v>
      </c>
      <c r="DS38">
        <f>(1-'Initial absorption'!$N38)*DP38</f>
        <v>0</v>
      </c>
      <c r="DT38">
        <f>'Initial absorption'!$H38*DS38*$F38</f>
        <v>0</v>
      </c>
      <c r="DU38" s="7"/>
      <c r="DV38">
        <f>(1 - 'Initial absorption'!$T38)*(DL38+DM38)</f>
        <v>1.1060439506435728E+16</v>
      </c>
      <c r="DW38">
        <f t="shared" si="149"/>
        <v>0</v>
      </c>
      <c r="DX38" s="7"/>
      <c r="EH38" s="7">
        <f t="shared" si="138"/>
        <v>0</v>
      </c>
      <c r="EI38" s="7">
        <f t="shared" si="18"/>
        <v>0</v>
      </c>
      <c r="EJ38" s="7">
        <f t="shared" si="19"/>
        <v>0</v>
      </c>
      <c r="EK38" s="7">
        <f t="shared" si="71"/>
        <v>0</v>
      </c>
      <c r="EL38" s="7"/>
      <c r="EM38" s="7">
        <f t="shared" si="72"/>
        <v>5146205686107690</v>
      </c>
      <c r="EN38" s="7">
        <f t="shared" si="150"/>
        <v>5146205686107690</v>
      </c>
      <c r="EO38" s="7">
        <f t="shared" si="20"/>
        <v>3.0126412825768332E+16</v>
      </c>
      <c r="EP38" s="7">
        <f t="shared" si="74"/>
        <v>4930705332255080</v>
      </c>
      <c r="ER38">
        <f t="shared" si="21"/>
        <v>0</v>
      </c>
      <c r="ES38">
        <f t="shared" si="22"/>
        <v>0</v>
      </c>
      <c r="ET38">
        <f t="shared" si="23"/>
        <v>0</v>
      </c>
      <c r="EU38">
        <f t="shared" si="115"/>
        <v>0</v>
      </c>
      <c r="EV38" s="7"/>
      <c r="EW38" s="7">
        <f t="shared" si="151"/>
        <v>0</v>
      </c>
      <c r="EX38" s="7">
        <f t="shared" si="117"/>
        <v>0</v>
      </c>
      <c r="EY38" s="7">
        <f t="shared" si="24"/>
        <v>0</v>
      </c>
      <c r="EZ38" s="7"/>
      <c r="FA38" s="7">
        <f t="shared" si="152"/>
        <v>3829269788113369.5</v>
      </c>
      <c r="FB38" s="7">
        <f>'Initial absorption'!$H38*FA38*$F38</f>
        <v>1927103674792352.5</v>
      </c>
      <c r="FC38" s="7">
        <f t="shared" si="118"/>
        <v>0</v>
      </c>
      <c r="FD38" s="7">
        <f>'Initial absorption'!$N38*FC38*$J38</f>
        <v>0</v>
      </c>
      <c r="FE38" s="7"/>
      <c r="FF38">
        <f t="shared" si="153"/>
        <v>1257107993604494.8</v>
      </c>
      <c r="FG38" s="7">
        <f t="shared" si="154"/>
        <v>1636106338740308.8</v>
      </c>
      <c r="FH38">
        <f t="shared" si="77"/>
        <v>2.40510759429179E+16</v>
      </c>
      <c r="FI38" s="7"/>
      <c r="FJ38">
        <f t="shared" si="78"/>
        <v>0</v>
      </c>
      <c r="FK38">
        <f t="shared" si="120"/>
        <v>0</v>
      </c>
      <c r="FL38">
        <f t="shared" si="134"/>
        <v>0</v>
      </c>
      <c r="FM38" s="7"/>
      <c r="FN38">
        <f>(1 - 'Initial absorption'!$N38)*FC38</f>
        <v>0</v>
      </c>
      <c r="FO38" s="7">
        <f t="shared" si="155"/>
        <v>3432234268071307</v>
      </c>
      <c r="FP38" s="7">
        <f>'Initial absorption'!$T38*(FN38+FO38)*$N38</f>
        <v>477247580098101.38</v>
      </c>
      <c r="FQ38" s="7"/>
      <c r="FR38">
        <f t="shared" si="183"/>
        <v>0</v>
      </c>
      <c r="FS38">
        <f>'Initial absorption'!$N38*FR38*$J38</f>
        <v>0</v>
      </c>
      <c r="FU38">
        <f>(1-'Initial absorption'!$N38)*FR38</f>
        <v>0</v>
      </c>
      <c r="FV38">
        <f>'Initial absorption'!$H38*FU38*$F38</f>
        <v>0</v>
      </c>
      <c r="FW38" s="7"/>
      <c r="FX38">
        <f>(1 - 'Initial absorption'!$T38)*(FN38+FO38)</f>
        <v>2864363132082669</v>
      </c>
      <c r="FY38">
        <f t="shared" si="156"/>
        <v>0</v>
      </c>
      <c r="FZ38" s="7"/>
      <c r="GJ38" s="7">
        <f t="shared" si="139"/>
        <v>0</v>
      </c>
      <c r="GK38" s="7">
        <f t="shared" si="27"/>
        <v>0</v>
      </c>
      <c r="GL38" s="7">
        <f t="shared" si="28"/>
        <v>0</v>
      </c>
      <c r="GM38" s="7">
        <f t="shared" si="82"/>
        <v>0</v>
      </c>
      <c r="GN38" s="7"/>
      <c r="GO38" s="7">
        <f t="shared" si="83"/>
        <v>1343010246077114.8</v>
      </c>
      <c r="GP38" s="7">
        <f t="shared" si="157"/>
        <v>1343010246077114.8</v>
      </c>
      <c r="GQ38" s="7">
        <f t="shared" si="29"/>
        <v>7862118922253510</v>
      </c>
      <c r="GR38" s="7">
        <f t="shared" si="85"/>
        <v>1286770911524554.3</v>
      </c>
      <c r="GT38">
        <f t="shared" si="30"/>
        <v>0</v>
      </c>
      <c r="GU38">
        <f t="shared" si="31"/>
        <v>0</v>
      </c>
      <c r="GV38">
        <f t="shared" si="32"/>
        <v>0</v>
      </c>
      <c r="GW38">
        <f t="shared" si="121"/>
        <v>0</v>
      </c>
      <c r="GX38" s="7"/>
      <c r="GY38" s="7">
        <f t="shared" si="158"/>
        <v>0</v>
      </c>
      <c r="GZ38" s="7">
        <f t="shared" si="123"/>
        <v>0</v>
      </c>
      <c r="HA38" s="7">
        <f t="shared" si="33"/>
        <v>0</v>
      </c>
      <c r="HB38" s="7"/>
      <c r="HC38" s="7">
        <f t="shared" si="159"/>
        <v>999328218518893.5</v>
      </c>
      <c r="HD38" s="7">
        <f>'Initial absorption'!$H38*HC38*$F38</f>
        <v>502918098957001.31</v>
      </c>
      <c r="HE38" s="7">
        <f t="shared" si="124"/>
        <v>0</v>
      </c>
      <c r="HF38" s="7">
        <f>'Initial absorption'!$N38*HE38*$J38</f>
        <v>0</v>
      </c>
      <c r="HG38" s="7"/>
      <c r="HH38">
        <f t="shared" si="160"/>
        <v>328068681823952.88</v>
      </c>
      <c r="HI38" s="7">
        <f t="shared" si="161"/>
        <v>426976244368085.75</v>
      </c>
      <c r="HJ38">
        <f t="shared" si="88"/>
        <v>6276632414385316</v>
      </c>
      <c r="HK38" s="7"/>
      <c r="HL38">
        <f t="shared" si="89"/>
        <v>0</v>
      </c>
      <c r="HM38">
        <f t="shared" si="126"/>
        <v>0</v>
      </c>
      <c r="HN38">
        <f t="shared" si="135"/>
        <v>0</v>
      </c>
      <c r="HO38" s="7"/>
      <c r="HP38">
        <f>(1 - 'Initial absorption'!$N38)*HE38</f>
        <v>0</v>
      </c>
      <c r="HQ38" s="7">
        <f t="shared" si="162"/>
        <v>895713477096393.88</v>
      </c>
      <c r="HR38" s="7">
        <f>'Initial absorption'!$T38*(HP38+HQ38)*$N38</f>
        <v>124547759860729</v>
      </c>
      <c r="HS38" s="7"/>
      <c r="HT38">
        <f t="shared" si="184"/>
        <v>0</v>
      </c>
      <c r="HU38">
        <f>'Initial absorption'!$N38*HT38*$J38</f>
        <v>0</v>
      </c>
      <c r="HW38">
        <f>(1-'Initial absorption'!$N38)*HT38</f>
        <v>0</v>
      </c>
      <c r="HX38">
        <f>'Initial absorption'!$H38*HW38*$F38</f>
        <v>0</v>
      </c>
      <c r="HY38" s="7"/>
      <c r="HZ38">
        <f>(1 - 'Initial absorption'!$T38)*(HP38+HQ38)</f>
        <v>747515600718657.5</v>
      </c>
      <c r="IA38">
        <f t="shared" si="163"/>
        <v>0</v>
      </c>
      <c r="IB38" s="7"/>
      <c r="IL38" s="7">
        <f t="shared" si="140"/>
        <v>0</v>
      </c>
      <c r="IM38" s="7">
        <f t="shared" si="36"/>
        <v>0</v>
      </c>
      <c r="IN38" s="7">
        <f t="shared" si="37"/>
        <v>0</v>
      </c>
      <c r="IO38" s="7">
        <f t="shared" si="93"/>
        <v>0</v>
      </c>
      <c r="IP38" s="7"/>
      <c r="IQ38" s="7">
        <f t="shared" si="94"/>
        <v>353641472645780.38</v>
      </c>
      <c r="IR38" s="7">
        <f t="shared" si="164"/>
        <v>353641472645780.38</v>
      </c>
      <c r="IS38" s="7">
        <f t="shared" si="38"/>
        <v>2070253240363096.8</v>
      </c>
      <c r="IT38" s="7">
        <f t="shared" si="96"/>
        <v>338832530457975.06</v>
      </c>
      <c r="IV38">
        <f t="shared" si="39"/>
        <v>0</v>
      </c>
      <c r="IW38">
        <f t="shared" si="40"/>
        <v>0</v>
      </c>
      <c r="IX38">
        <f t="shared" si="41"/>
        <v>0</v>
      </c>
      <c r="IY38">
        <f t="shared" si="127"/>
        <v>0</v>
      </c>
      <c r="IZ38" s="7"/>
      <c r="JA38" s="7">
        <f t="shared" si="165"/>
        <v>0</v>
      </c>
      <c r="JB38" s="7">
        <f t="shared" si="129"/>
        <v>0</v>
      </c>
      <c r="JC38" s="7">
        <f t="shared" si="42"/>
        <v>0</v>
      </c>
      <c r="JD38" s="7"/>
      <c r="JE38" s="7">
        <f t="shared" si="166"/>
        <v>263143117400471.03</v>
      </c>
      <c r="JF38" s="7">
        <f>'Initial absorption'!$H38*JE38*$F38</f>
        <v>132428399302888.16</v>
      </c>
      <c r="JG38" s="7">
        <f t="shared" si="130"/>
        <v>0</v>
      </c>
      <c r="JH38" s="7">
        <f>'Initial absorption'!$N38*JG38*$J38</f>
        <v>0</v>
      </c>
      <c r="JI38" s="7"/>
      <c r="JJ38">
        <f t="shared" si="167"/>
        <v>86387048876260.719</v>
      </c>
      <c r="JK38" s="7">
        <f t="shared" si="168"/>
        <v>112431389324206.47</v>
      </c>
      <c r="JL38">
        <f t="shared" si="99"/>
        <v>1652762915817702.8</v>
      </c>
      <c r="JM38" s="7"/>
      <c r="JN38">
        <f t="shared" si="100"/>
        <v>0</v>
      </c>
      <c r="JO38">
        <f t="shared" si="132"/>
        <v>0</v>
      </c>
      <c r="JP38">
        <f t="shared" si="136"/>
        <v>0</v>
      </c>
      <c r="JQ38" s="7"/>
      <c r="JR38">
        <f>(1 - 'Initial absorption'!$N38)*JG38</f>
        <v>0</v>
      </c>
      <c r="JS38" s="7">
        <f t="shared" si="169"/>
        <v>235859282558930.66</v>
      </c>
      <c r="JT38" s="7">
        <f>'Initial absorption'!$T38*(JR38+JS38)*$N38</f>
        <v>32795917485019.816</v>
      </c>
      <c r="JU38" s="7"/>
      <c r="JV38">
        <f t="shared" si="185"/>
        <v>0</v>
      </c>
      <c r="JW38">
        <f>'Initial absorption'!$N38*JV38*$J38</f>
        <v>0</v>
      </c>
      <c r="JY38">
        <f>(1-'Initial absorption'!$N38)*JV38</f>
        <v>0</v>
      </c>
      <c r="JZ38">
        <f>'Initial absorption'!$H38*JY38*$F38</f>
        <v>0</v>
      </c>
      <c r="KA38" s="7"/>
      <c r="KB38">
        <f>(1 - 'Initial absorption'!$T38)*(JR38+JS38)</f>
        <v>196835816134691.09</v>
      </c>
      <c r="KC38">
        <f t="shared" si="170"/>
        <v>0</v>
      </c>
      <c r="KD38" s="7"/>
    </row>
    <row r="39" spans="4:290" x14ac:dyDescent="0.25">
      <c r="D39">
        <v>465</v>
      </c>
      <c r="E39">
        <f>'Input spectra'!B39</f>
        <v>0.32359450094724701</v>
      </c>
      <c r="F39">
        <f>'Initial absorption'!J39</f>
        <v>0.95781061779823617</v>
      </c>
      <c r="G39">
        <f>'Input spectra'!C39</f>
        <v>6.2913256913738804E-3</v>
      </c>
      <c r="H39">
        <f t="shared" si="45"/>
        <v>8.3124146157406047E-4</v>
      </c>
      <c r="I39">
        <f>'Input spectra'!D39</f>
        <v>0.22592484504849999</v>
      </c>
      <c r="J39">
        <f>'Initial absorption'!P39</f>
        <v>0.95195301303177637</v>
      </c>
      <c r="K39">
        <f>'Input spectra'!E39</f>
        <v>0.167914866499874</v>
      </c>
      <c r="L39">
        <f t="shared" si="46"/>
        <v>1.6379733120543298E-2</v>
      </c>
      <c r="M39">
        <f>'Input spectra'!F39</f>
        <v>0.19041608673357199</v>
      </c>
      <c r="N39">
        <f>'Initial absorption'!V39</f>
        <v>0.86978450190945467</v>
      </c>
      <c r="O39">
        <f>'Input spectra'!G39</f>
        <v>0</v>
      </c>
      <c r="P39">
        <f t="shared" si="47"/>
        <v>0</v>
      </c>
      <c r="R39">
        <f>'Reaching edge prob after ems 1'!$EZ40</f>
        <v>0.15509525231343213</v>
      </c>
      <c r="S39">
        <f>'Reaching edge prob after ems 2'!$EZ40</f>
        <v>0.17372883285225385</v>
      </c>
      <c r="T39">
        <f>'Reaching edge prob after ems 3'!EZ40</f>
        <v>0.38698475405647431</v>
      </c>
      <c r="U39">
        <f>1-EXP(-'Reaching edge prob after ems 1'!FC40*_k_in_ec_correction*($E39*_c1+'Input spectra'!Y39))</f>
        <v>0.2671350839257054</v>
      </c>
      <c r="V39">
        <f>1-EXP(-(_t-'Reaching edge prob after ems 1'!FC40)*_k_in_ec_correction*($E39*_c1+'Input spectra'!Y39))</f>
        <v>0.35230865813763557</v>
      </c>
      <c r="W39">
        <f>1-EXP(-'Reaching edge prob after ems 2'!FC40*_k_in_ec_correction*($I39*_c2+'Input spectra'!Y39))</f>
        <v>0.24369926101620087</v>
      </c>
      <c r="X39">
        <f>1-EXP(-(_t-'Reaching edge prob after ems 2'!FC40)*_k_in_ec_correction*($I39*_c2+'Input spectra'!Y39))</f>
        <v>0.31269441834020284</v>
      </c>
      <c r="Y39">
        <f>1-EXP(-'Reaching edge prob after ems 3'!FC40*_k_in_ec_correction*($M39*_c3+'Input spectra'!Y39))</f>
        <v>0.10784657372588879</v>
      </c>
      <c r="Z39">
        <f>1-EXP(-(_t-'Reaching edge prob after ems 3'!FC40)*_k_in_ec_correction*($M39*_c3+'Input spectra'!Y39))</f>
        <v>0.11953406231903585</v>
      </c>
      <c r="AA39" s="16"/>
      <c r="AB39" s="16"/>
      <c r="AD39" s="7">
        <f t="shared" si="171"/>
        <v>2.6964639458733172E+16</v>
      </c>
      <c r="AE39" s="7">
        <f>AB$3*$H39*_ec_loss/2</f>
        <v>2.6964639458733172E+16</v>
      </c>
      <c r="AF39" s="7">
        <f t="shared" si="173"/>
        <v>1.5785374887458371E+17</v>
      </c>
      <c r="AG39" s="7">
        <f t="shared" si="49"/>
        <v>2.4482367010324716E+16</v>
      </c>
      <c r="AH39" s="7"/>
      <c r="AI39" s="7">
        <f t="shared" si="174"/>
        <v>1.1878530800420219E+17</v>
      </c>
      <c r="AJ39" s="7">
        <f t="shared" si="175"/>
        <v>1.1878530800420219E+17</v>
      </c>
      <c r="AK39" s="7">
        <f t="shared" si="176"/>
        <v>6.9538130514897446E+17</v>
      </c>
      <c r="AL39" s="7">
        <f t="shared" si="52"/>
        <v>1.2080778253080832E+17</v>
      </c>
      <c r="AN39">
        <f t="shared" si="177"/>
        <v>0</v>
      </c>
      <c r="AO39">
        <f t="shared" si="178"/>
        <v>0</v>
      </c>
      <c r="AP39">
        <f t="shared" si="179"/>
        <v>0</v>
      </c>
      <c r="AQ39">
        <f t="shared" si="103"/>
        <v>0</v>
      </c>
      <c r="AR39" s="7"/>
      <c r="AS39" s="7">
        <f t="shared" si="180"/>
        <v>6899302615284293</v>
      </c>
      <c r="AT39" s="7">
        <f t="shared" si="105"/>
        <v>9099082047763902</v>
      </c>
      <c r="AU39" s="7">
        <f t="shared" si="181"/>
        <v>1.2774452566001038E+17</v>
      </c>
      <c r="AV39" s="7"/>
      <c r="AW39" s="7">
        <f t="shared" si="53"/>
        <v>8.9837416223996304E+16</v>
      </c>
      <c r="AX39" s="7">
        <f>'Initial absorption'!$H39*AW39*$F39</f>
        <v>4.2266222204221672E+16</v>
      </c>
      <c r="AY39" s="7">
        <f t="shared" si="106"/>
        <v>1.7464763513861748E+16</v>
      </c>
      <c r="AZ39" s="7">
        <f>'Initial absorption'!$N39*AY39*$J39</f>
        <v>7440131822206222</v>
      </c>
      <c r="BA39" s="7"/>
      <c r="BB39">
        <f t="shared" si="54"/>
        <v>2.7557032801084784E+16</v>
      </c>
      <c r="BC39" s="7">
        <f t="shared" si="107"/>
        <v>3.5358869399051044E+16</v>
      </c>
      <c r="BD39">
        <f t="shared" si="55"/>
        <v>5.469669960646448E+17</v>
      </c>
      <c r="BE39" s="7"/>
      <c r="BF39">
        <f t="shared" si="141"/>
        <v>0</v>
      </c>
      <c r="BG39">
        <f t="shared" si="108"/>
        <v>0</v>
      </c>
      <c r="BH39">
        <f t="shared" si="57"/>
        <v>0</v>
      </c>
      <c r="BI39" s="7"/>
      <c r="BJ39">
        <f>(1 - 'Initial absorption'!$N39)*AY39</f>
        <v>9649113245041316</v>
      </c>
      <c r="BK39" s="7">
        <f t="shared" si="7"/>
        <v>8.1641805210466352E+16</v>
      </c>
      <c r="BL39">
        <f>'Initial absorption'!$T39*(BJ39+BK39)*$N39</f>
        <v>1.5612036301521302E+16</v>
      </c>
      <c r="BM39" s="7"/>
      <c r="BN39">
        <f t="shared" si="58"/>
        <v>0</v>
      </c>
      <c r="BO39">
        <f>'Initial absorption'!$N39*BN39*$J39</f>
        <v>0</v>
      </c>
      <c r="BQ39">
        <f>(1-'Initial absorption'!$N39)*BN39</f>
        <v>0</v>
      </c>
      <c r="BR39">
        <f>'Initial absorption'!$H39*BQ39*$F39</f>
        <v>0</v>
      </c>
      <c r="BS39" s="7"/>
      <c r="BT39">
        <f>(1 - 'Initial absorption'!$T39)*(BJ39+BK39)</f>
        <v>7.3341603116768128E+16</v>
      </c>
      <c r="BU39">
        <f t="shared" si="142"/>
        <v>0</v>
      </c>
      <c r="BV39" s="7"/>
      <c r="CF39" s="7">
        <f t="shared" si="137"/>
        <v>8680893164596973</v>
      </c>
      <c r="CG39" s="7">
        <f>CD$3*$H39*_ec_loss/2</f>
        <v>8680893164596973</v>
      </c>
      <c r="CH39" s="7">
        <f t="shared" si="10"/>
        <v>5.0818833743670584E+16</v>
      </c>
      <c r="CI39" s="7">
        <f t="shared" si="60"/>
        <v>7881759841748948</v>
      </c>
      <c r="CJ39" s="7"/>
      <c r="CK39" s="7">
        <f t="shared" si="61"/>
        <v>3.0563136558730248E+16</v>
      </c>
      <c r="CL39" s="7">
        <f t="shared" si="143"/>
        <v>3.0563136558730248E+16</v>
      </c>
      <c r="CM39" s="7">
        <f t="shared" si="11"/>
        <v>1.7891971782322035E+17</v>
      </c>
      <c r="CN39" s="7">
        <f t="shared" si="63"/>
        <v>3.1083513751682672E+16</v>
      </c>
      <c r="CP39">
        <f t="shared" si="12"/>
        <v>0</v>
      </c>
      <c r="CQ39">
        <f t="shared" si="13"/>
        <v>0</v>
      </c>
      <c r="CR39">
        <f t="shared" si="14"/>
        <v>0</v>
      </c>
      <c r="CS39">
        <f t="shared" si="109"/>
        <v>0</v>
      </c>
      <c r="CT39" s="7"/>
      <c r="CU39" s="7">
        <f t="shared" si="144"/>
        <v>2221135165006253.3</v>
      </c>
      <c r="CV39" s="7">
        <f t="shared" si="111"/>
        <v>2929323763939977</v>
      </c>
      <c r="CW39" s="7">
        <f t="shared" si="15"/>
        <v>4.1125585280448088E+16</v>
      </c>
      <c r="CX39" s="7"/>
      <c r="CY39" s="7">
        <f t="shared" si="145"/>
        <v>2.3114922765030452E+16</v>
      </c>
      <c r="CZ39" s="7">
        <f>'Initial absorption'!$H39*CY39*$F39</f>
        <v>1.087498397532096E+16</v>
      </c>
      <c r="DA39" s="7">
        <f t="shared" si="112"/>
        <v>5622539342341641</v>
      </c>
      <c r="DB39" s="7">
        <f>'Initial absorption'!$N39*DA39*$J39</f>
        <v>2395247656766733.5</v>
      </c>
      <c r="DC39" s="7"/>
      <c r="DD39">
        <f t="shared" si="146"/>
        <v>7090349562617357</v>
      </c>
      <c r="DE39" s="7">
        <f t="shared" si="147"/>
        <v>9097740892057750</v>
      </c>
      <c r="DF39">
        <f t="shared" si="66"/>
        <v>1.4073311990108088E+17</v>
      </c>
      <c r="DG39" s="7"/>
      <c r="DH39">
        <f t="shared" si="67"/>
        <v>0</v>
      </c>
      <c r="DI39">
        <f t="shared" si="114"/>
        <v>0</v>
      </c>
      <c r="DJ39">
        <f t="shared" si="133"/>
        <v>0</v>
      </c>
      <c r="DK39" s="7"/>
      <c r="DL39">
        <f>(1 - 'Initial absorption'!$N39)*DA39</f>
        <v>3106398709372417.5</v>
      </c>
      <c r="DM39" s="7">
        <f t="shared" si="148"/>
        <v>2.1006214349845904E+16</v>
      </c>
      <c r="DN39">
        <f>'Initial absorption'!$T39*(DL39+DM39)*$N39</f>
        <v>4123597360766192</v>
      </c>
      <c r="DO39" s="7"/>
      <c r="DP39">
        <f t="shared" si="182"/>
        <v>0</v>
      </c>
      <c r="DQ39">
        <f>'Initial absorption'!$N39*DP39*$J39</f>
        <v>0</v>
      </c>
      <c r="DS39">
        <f>(1-'Initial absorption'!$N39)*DP39</f>
        <v>0</v>
      </c>
      <c r="DT39">
        <f>'Initial absorption'!$H39*DS39*$F39</f>
        <v>0</v>
      </c>
      <c r="DU39" s="7"/>
      <c r="DV39">
        <f>(1 - 'Initial absorption'!$T39)*(DL39+DM39)</f>
        <v>1.937167165164716E+16</v>
      </c>
      <c r="DW39">
        <f t="shared" si="149"/>
        <v>0</v>
      </c>
      <c r="DX39" s="7"/>
      <c r="EH39" s="7">
        <f t="shared" si="138"/>
        <v>2785882604509088</v>
      </c>
      <c r="EI39" s="7">
        <f>EF$3*$H39*_ec_loss/2</f>
        <v>2785882604509088</v>
      </c>
      <c r="EJ39" s="7">
        <f t="shared" si="19"/>
        <v>1.6308840832797444E+16</v>
      </c>
      <c r="EK39" s="7">
        <f t="shared" si="71"/>
        <v>2529423783902324</v>
      </c>
      <c r="EL39" s="7"/>
      <c r="EM39" s="7">
        <f t="shared" si="72"/>
        <v>7915049081792439</v>
      </c>
      <c r="EN39" s="7">
        <f t="shared" si="150"/>
        <v>7915049081792439</v>
      </c>
      <c r="EO39" s="7">
        <f t="shared" si="20"/>
        <v>4.6335504392683872E+16</v>
      </c>
      <c r="EP39" s="7">
        <f t="shared" si="74"/>
        <v>8049813097761450</v>
      </c>
      <c r="ER39">
        <f t="shared" si="21"/>
        <v>0</v>
      </c>
      <c r="ES39">
        <f t="shared" si="22"/>
        <v>0</v>
      </c>
      <c r="ET39">
        <f t="shared" si="23"/>
        <v>0</v>
      </c>
      <c r="EU39">
        <f t="shared" si="115"/>
        <v>0</v>
      </c>
      <c r="EV39" s="7"/>
      <c r="EW39" s="7">
        <f t="shared" si="151"/>
        <v>712809350504387.5</v>
      </c>
      <c r="EX39" s="7">
        <f t="shared" si="117"/>
        <v>940082081670722.5</v>
      </c>
      <c r="EY39" s="7">
        <f t="shared" si="24"/>
        <v>1.3198071956501784E+16</v>
      </c>
      <c r="EZ39" s="7"/>
      <c r="FA39" s="7">
        <f t="shared" si="152"/>
        <v>5986157469652662</v>
      </c>
      <c r="FB39" s="7">
        <f>'Initial absorption'!$H39*FA39*$F39</f>
        <v>2816335023827401</v>
      </c>
      <c r="FC39" s="7">
        <f t="shared" si="118"/>
        <v>1804392042385510</v>
      </c>
      <c r="FD39" s="7">
        <f>'Initial absorption'!$N39*FC39*$J39</f>
        <v>768685739353572.38</v>
      </c>
      <c r="FE39" s="7"/>
      <c r="FF39">
        <f t="shared" si="153"/>
        <v>1836214181988181</v>
      </c>
      <c r="FG39" s="7">
        <f t="shared" si="154"/>
        <v>2356075776309618</v>
      </c>
      <c r="FH39">
        <f t="shared" si="77"/>
        <v>3.6446179184205856E+16</v>
      </c>
      <c r="FI39" s="7"/>
      <c r="FJ39">
        <f t="shared" si="78"/>
        <v>0</v>
      </c>
      <c r="FK39">
        <f t="shared" si="120"/>
        <v>0</v>
      </c>
      <c r="FL39">
        <f t="shared" si="134"/>
        <v>0</v>
      </c>
      <c r="FM39" s="7"/>
      <c r="FN39">
        <f>(1 - 'Initial absorption'!$N39)*FC39</f>
        <v>996909184691236.88</v>
      </c>
      <c r="FO39" s="7">
        <f t="shared" si="155"/>
        <v>5440057413027196</v>
      </c>
      <c r="FP39">
        <f>'Initial absorption'!$T39*(FN39+FO39)*$N39</f>
        <v>1100812193539688.6</v>
      </c>
      <c r="FQ39" s="7"/>
      <c r="FR39">
        <f t="shared" si="183"/>
        <v>0</v>
      </c>
      <c r="FS39">
        <f>'Initial absorption'!$N39*FR39*$J39</f>
        <v>0</v>
      </c>
      <c r="FU39">
        <f>(1-'Initial absorption'!$N39)*FR39</f>
        <v>0</v>
      </c>
      <c r="FV39">
        <f>'Initial absorption'!$H39*FU39*$F39</f>
        <v>0</v>
      </c>
      <c r="FW39" s="7"/>
      <c r="FX39">
        <f>(1 - 'Initial absorption'!$T39)*(FN39+FO39)</f>
        <v>5171351734355089</v>
      </c>
      <c r="FY39">
        <f t="shared" si="156"/>
        <v>0</v>
      </c>
      <c r="FZ39" s="7"/>
      <c r="GJ39" s="7">
        <f t="shared" si="139"/>
        <v>892094203922082.25</v>
      </c>
      <c r="GK39" s="7">
        <f>GH$3*$H39*_ec_loss/2</f>
        <v>892094203922082.25</v>
      </c>
      <c r="GL39" s="7">
        <f t="shared" si="28"/>
        <v>5222410433260209</v>
      </c>
      <c r="GM39" s="7">
        <f t="shared" si="82"/>
        <v>809971063830792.5</v>
      </c>
      <c r="GN39" s="7"/>
      <c r="GO39" s="7">
        <f t="shared" si="83"/>
        <v>2065597969343983.5</v>
      </c>
      <c r="GP39" s="7">
        <f t="shared" si="157"/>
        <v>2065597969343983.5</v>
      </c>
      <c r="GQ39" s="7">
        <f t="shared" si="29"/>
        <v>1.209222113381797E+16</v>
      </c>
      <c r="GR39" s="7">
        <f t="shared" si="85"/>
        <v>2100767464169553.8</v>
      </c>
      <c r="GT39">
        <f t="shared" si="30"/>
        <v>0</v>
      </c>
      <c r="GU39">
        <f t="shared" si="31"/>
        <v>0</v>
      </c>
      <c r="GV39">
        <f t="shared" si="32"/>
        <v>0</v>
      </c>
      <c r="GW39">
        <f t="shared" si="121"/>
        <v>0</v>
      </c>
      <c r="GX39" s="7"/>
      <c r="GY39" s="7">
        <f t="shared" si="158"/>
        <v>228255522704798.72</v>
      </c>
      <c r="GZ39" s="7">
        <f t="shared" si="123"/>
        <v>301032705007768.13</v>
      </c>
      <c r="HA39" s="7">
        <f t="shared" si="33"/>
        <v>4226281278430449</v>
      </c>
      <c r="HB39" s="7"/>
      <c r="HC39" s="7">
        <f t="shared" si="159"/>
        <v>1562213270658289.5</v>
      </c>
      <c r="HD39" s="7">
        <f>'Initial absorption'!$H39*HC39*$F39</f>
        <v>734981659127350.5</v>
      </c>
      <c r="HE39" s="7">
        <f t="shared" si="124"/>
        <v>577801692005931.25</v>
      </c>
      <c r="HF39" s="7">
        <f>'Initial absorption'!$N39*HE39*$J39</f>
        <v>246148237404181.47</v>
      </c>
      <c r="HG39" s="7"/>
      <c r="HH39">
        <f t="shared" si="160"/>
        <v>479198580627939.25</v>
      </c>
      <c r="HI39" s="7">
        <f t="shared" si="161"/>
        <v>614867360754708.38</v>
      </c>
      <c r="HJ39">
        <f t="shared" si="88"/>
        <v>9511394425389208</v>
      </c>
      <c r="HK39" s="7"/>
      <c r="HL39">
        <f t="shared" si="89"/>
        <v>0</v>
      </c>
      <c r="HM39">
        <f t="shared" si="126"/>
        <v>0</v>
      </c>
      <c r="HN39">
        <f t="shared" si="135"/>
        <v>0</v>
      </c>
      <c r="HO39" s="7"/>
      <c r="HP39">
        <f>(1 - 'Initial absorption'!$N39)*HE39</f>
        <v>319229857015620.69</v>
      </c>
      <c r="HQ39" s="7">
        <f t="shared" si="162"/>
        <v>1419697013795262.5</v>
      </c>
      <c r="HR39">
        <f>'Initial absorption'!$T39*(HP39+HQ39)*$N39</f>
        <v>297381052705932.94</v>
      </c>
      <c r="HS39" s="7"/>
      <c r="HT39">
        <f t="shared" si="184"/>
        <v>0</v>
      </c>
      <c r="HU39">
        <f>'Initial absorption'!$N39*HT39*$J39</f>
        <v>0</v>
      </c>
      <c r="HW39">
        <f>(1-'Initial absorption'!$N39)*HT39</f>
        <v>0</v>
      </c>
      <c r="HX39">
        <f>'Initial absorption'!$H39*HW39*$F39</f>
        <v>0</v>
      </c>
      <c r="HY39" s="7"/>
      <c r="HZ39">
        <f>(1 - 'Initial absorption'!$T39)*(HP39+HQ39)</f>
        <v>1397024880084345</v>
      </c>
      <c r="IA39">
        <f t="shared" si="163"/>
        <v>0</v>
      </c>
      <c r="IB39" s="7"/>
      <c r="IL39" s="7">
        <f t="shared" si="140"/>
        <v>285199991214358.38</v>
      </c>
      <c r="IM39" s="7">
        <f>IJ$3*$H39*_ec_loss/2</f>
        <v>285199991214358.38</v>
      </c>
      <c r="IN39" s="7">
        <f t="shared" si="37"/>
        <v>1669589829342368.3</v>
      </c>
      <c r="IO39" s="7">
        <f t="shared" si="93"/>
        <v>258945455841794.69</v>
      </c>
      <c r="IP39" s="7"/>
      <c r="IQ39" s="7">
        <f t="shared" si="94"/>
        <v>543913279817967.94</v>
      </c>
      <c r="IR39" s="7">
        <f t="shared" si="164"/>
        <v>543913279817967.94</v>
      </c>
      <c r="IS39" s="7">
        <f t="shared" si="38"/>
        <v>3184123800851681</v>
      </c>
      <c r="IT39" s="7">
        <f t="shared" si="96"/>
        <v>553174111579044.94</v>
      </c>
      <c r="IV39">
        <f t="shared" si="39"/>
        <v>0</v>
      </c>
      <c r="IW39">
        <f t="shared" si="40"/>
        <v>0</v>
      </c>
      <c r="IX39">
        <f t="shared" si="41"/>
        <v>0</v>
      </c>
      <c r="IY39">
        <f t="shared" si="127"/>
        <v>0</v>
      </c>
      <c r="IZ39" s="7"/>
      <c r="JA39" s="7">
        <f t="shared" si="165"/>
        <v>72972644350599.594</v>
      </c>
      <c r="JB39" s="7">
        <f t="shared" si="129"/>
        <v>96239303479376.438</v>
      </c>
      <c r="JC39" s="7">
        <f t="shared" si="42"/>
        <v>1351130158876190</v>
      </c>
      <c r="JD39" s="7"/>
      <c r="JE39" s="7">
        <f t="shared" si="166"/>
        <v>411362015469431.06</v>
      </c>
      <c r="JF39" s="7">
        <f>'Initial absorption'!$H39*JE39*$F39</f>
        <v>193535378498155.31</v>
      </c>
      <c r="JG39" s="7">
        <f t="shared" si="130"/>
        <v>184721565008762.31</v>
      </c>
      <c r="JH39" s="7">
        <f>'Initial absorption'!$N39*JG39*$J39</f>
        <v>78692894580485.266</v>
      </c>
      <c r="JI39" s="7"/>
      <c r="JJ39">
        <f t="shared" si="167"/>
        <v>126182575477761.16</v>
      </c>
      <c r="JK39" s="7">
        <f t="shared" si="168"/>
        <v>161906880140536.13</v>
      </c>
      <c r="JL39">
        <f t="shared" si="99"/>
        <v>2504540483838101.5</v>
      </c>
      <c r="JM39" s="7"/>
      <c r="JN39">
        <f t="shared" si="100"/>
        <v>0</v>
      </c>
      <c r="JO39">
        <f t="shared" si="132"/>
        <v>0</v>
      </c>
      <c r="JP39">
        <f t="shared" si="136"/>
        <v>0</v>
      </c>
      <c r="JQ39" s="7"/>
      <c r="JR39">
        <f>(1 - 'Initial absorption'!$N39)*JG39</f>
        <v>102056881454828.88</v>
      </c>
      <c r="JS39" s="7">
        <f t="shared" si="169"/>
        <v>373834633157776.44</v>
      </c>
      <c r="JT39">
        <f>'Initial absorption'!$T39*(JR39+JS39)*$N39</f>
        <v>81384169722631.516</v>
      </c>
      <c r="JU39" s="7"/>
      <c r="JV39">
        <f t="shared" si="185"/>
        <v>0</v>
      </c>
      <c r="JW39">
        <f>'Initial absorption'!$N39*JV39*$J39</f>
        <v>0</v>
      </c>
      <c r="JY39">
        <f>(1-'Initial absorption'!$N39)*JV39</f>
        <v>0</v>
      </c>
      <c r="JZ39">
        <f>'Initial absorption'!$H39*JY39*$F39</f>
        <v>0</v>
      </c>
      <c r="KA39" s="7"/>
      <c r="KB39">
        <f>(1 - 'Initial absorption'!$T39)*(JR39+JS39)</f>
        <v>382323315197730.38</v>
      </c>
      <c r="KC39">
        <f t="shared" si="170"/>
        <v>0</v>
      </c>
      <c r="KD39" s="7"/>
    </row>
    <row r="40" spans="4:290" x14ac:dyDescent="0.25">
      <c r="D40">
        <v>470</v>
      </c>
      <c r="E40">
        <f>'Input spectra'!B40</f>
        <v>0.29299467128427098</v>
      </c>
      <c r="F40">
        <f>'Initial absorption'!J40</f>
        <v>0.954161856051994</v>
      </c>
      <c r="G40">
        <f>'Input spectra'!C40</f>
        <v>1.6308965386377799E-2</v>
      </c>
      <c r="H40">
        <f t="shared" si="45"/>
        <v>2.1548221932177502E-3</v>
      </c>
      <c r="I40">
        <f>'Input spectra'!D40</f>
        <v>0.209258178381833</v>
      </c>
      <c r="J40">
        <f>'Initial absorption'!P40</f>
        <v>0.94893663229478764</v>
      </c>
      <c r="K40">
        <f>'Input spectra'!E40</f>
        <v>0.29993097863275298</v>
      </c>
      <c r="L40">
        <f t="shared" si="46"/>
        <v>2.9257620167845919E-2</v>
      </c>
      <c r="M40">
        <f>'Input spectra'!F40</f>
        <v>0.22883012233535899</v>
      </c>
      <c r="N40">
        <f>'Initial absorption'!V40</f>
        <v>0.89045479448482068</v>
      </c>
      <c r="O40">
        <f>'Input spectra'!G40</f>
        <v>0</v>
      </c>
      <c r="P40">
        <f t="shared" si="47"/>
        <v>0</v>
      </c>
      <c r="R40">
        <f>'Reaching edge prob after ems 1'!$EZ41</f>
        <v>0.16858587094988667</v>
      </c>
      <c r="S40">
        <f>'Reaching edge prob after ems 2'!$EZ41</f>
        <v>0.18517810463325454</v>
      </c>
      <c r="T40">
        <f>'Reaching edge prob after ems 3'!EZ41</f>
        <v>0.34514940211441247</v>
      </c>
      <c r="U40">
        <f>1-EXP(-'Reaching edge prob after ems 1'!FC41*_k_in_ec_correction*($E40*_c1+'Input spectra'!Y40))</f>
        <v>0.24981289691530917</v>
      </c>
      <c r="V40">
        <f>1-EXP(-(_t-'Reaching edge prob after ems 1'!FC41)*_k_in_ec_correction*($E40*_c1+'Input spectra'!Y40))</f>
        <v>0.32282165642050764</v>
      </c>
      <c r="W40">
        <f>1-EXP(-'Reaching edge prob after ems 2'!FC41*_k_in_ec_correction*($I40*_c2+'Input spectra'!Y40))</f>
        <v>0.23095087694328997</v>
      </c>
      <c r="X40">
        <f>1-EXP(-(_t-'Reaching edge prob after ems 2'!FC41)*_k_in_ec_correction*($I40*_c2+'Input spectra'!Y40))</f>
        <v>0.29202796682308141</v>
      </c>
      <c r="Y40">
        <f>1-EXP(-'Reaching edge prob after ems 3'!FC41*_k_in_ec_correction*($M40*_c3+'Input spectra'!Y40))</f>
        <v>0.1241993386414959</v>
      </c>
      <c r="Z40">
        <f>1-EXP(-(_t-'Reaching edge prob after ems 3'!FC41)*_k_in_ec_correction*($M40*_c3+'Input spectra'!Y40))</f>
        <v>0.13995741588787602</v>
      </c>
      <c r="AA40" s="16"/>
      <c r="AB40" s="16"/>
      <c r="AD40" s="7">
        <f t="shared" si="171"/>
        <v>6.9900271129120592E+16</v>
      </c>
      <c r="AE40" s="7">
        <f t="shared" si="172"/>
        <v>6.9900271129120592E+16</v>
      </c>
      <c r="AF40" s="7">
        <f t="shared" si="173"/>
        <v>4.0920331465837094E+17</v>
      </c>
      <c r="AG40" s="7">
        <f t="shared" si="49"/>
        <v>6.8985897197261992E+16</v>
      </c>
      <c r="AH40" s="7"/>
      <c r="AI40" s="7">
        <f t="shared" si="174"/>
        <v>2.1217533872690237E+17</v>
      </c>
      <c r="AJ40" s="7">
        <f t="shared" si="175"/>
        <v>2.1217533872690237E+17</v>
      </c>
      <c r="AK40" s="7">
        <f t="shared" si="176"/>
        <v>1.2420960676308518E+18</v>
      </c>
      <c r="AL40" s="7">
        <f t="shared" si="52"/>
        <v>2.300089955762999E+17</v>
      </c>
      <c r="AN40">
        <f t="shared" si="177"/>
        <v>0</v>
      </c>
      <c r="AO40">
        <f t="shared" si="178"/>
        <v>0</v>
      </c>
      <c r="AP40">
        <f t="shared" si="179"/>
        <v>0</v>
      </c>
      <c r="AQ40">
        <f t="shared" si="103"/>
        <v>0</v>
      </c>
      <c r="AR40" s="7"/>
      <c r="AS40" s="7">
        <f t="shared" si="180"/>
        <v>1.6661564050174402E+16</v>
      </c>
      <c r="AT40" s="7">
        <f t="shared" si="105"/>
        <v>2.1530968863697848E+16</v>
      </c>
      <c r="AU40" s="7">
        <f t="shared" si="181"/>
        <v>3.2462248250590784E+17</v>
      </c>
      <c r="AV40" s="7"/>
      <c r="AW40" s="7">
        <f t="shared" si="53"/>
        <v>1.6317325818218467E+17</v>
      </c>
      <c r="AX40" s="7">
        <f>'Initial absorption'!$H40*AW40*$F40</f>
        <v>7.1446930599382952E+16</v>
      </c>
      <c r="AY40" s="7">
        <f t="shared" si="106"/>
        <v>4.7334949818975296E+16</v>
      </c>
      <c r="AZ40" s="7">
        <f>'Initial absorption'!$N40*AY40*$J40</f>
        <v>1.9036090057481648E+16</v>
      </c>
      <c r="BA40" s="7"/>
      <c r="BB40">
        <f t="shared" si="54"/>
        <v>4.6499869287542344E+16</v>
      </c>
      <c r="BC40" s="7">
        <f t="shared" si="107"/>
        <v>5.8797188671920168E+16</v>
      </c>
      <c r="BD40">
        <f t="shared" si="55"/>
        <v>9.6040649774453862E+17</v>
      </c>
      <c r="BE40" s="7"/>
      <c r="BF40">
        <f t="shared" si="141"/>
        <v>0</v>
      </c>
      <c r="BG40">
        <f t="shared" si="108"/>
        <v>0</v>
      </c>
      <c r="BH40">
        <f t="shared" si="57"/>
        <v>0</v>
      </c>
      <c r="BI40" s="7"/>
      <c r="BJ40">
        <f>(1 - 'Initial absorption'!$N40)*AY40</f>
        <v>2.7274505939337948E+16</v>
      </c>
      <c r="BK40" s="7">
        <f t="shared" si="7"/>
        <v>1.5021420594848646E+17</v>
      </c>
      <c r="BL40">
        <f>'Initial absorption'!$T40*(BJ40+BK40)*$N40</f>
        <v>3.5815872963734064E+16</v>
      </c>
      <c r="BM40" s="7"/>
      <c r="BN40">
        <f t="shared" si="58"/>
        <v>0</v>
      </c>
      <c r="BO40">
        <f>'Initial absorption'!$N40*BN40*$J40</f>
        <v>0</v>
      </c>
      <c r="BQ40">
        <f>(1-'Initial absorption'!$N40)*BN40</f>
        <v>0</v>
      </c>
      <c r="BR40">
        <f>'Initial absorption'!$H40*BQ40*$F40</f>
        <v>0</v>
      </c>
      <c r="BS40" s="7"/>
      <c r="BT40">
        <f>(1 - 'Initial absorption'!$T40)*(BJ40+BK40)</f>
        <v>1.3726671164079827E+17</v>
      </c>
      <c r="BU40">
        <f t="shared" si="142"/>
        <v>0</v>
      </c>
      <c r="BV40" s="7"/>
      <c r="CF40" s="7">
        <f t="shared" si="137"/>
        <v>2.250342663683314E+16</v>
      </c>
      <c r="CG40" s="7">
        <f t="shared" ref="CG40:CG103" si="186">CD$3*$H40*_ec_loss/2</f>
        <v>2.250342663683314E+16</v>
      </c>
      <c r="CH40" s="7">
        <f t="shared" si="10"/>
        <v>1.3173735412204042E+17</v>
      </c>
      <c r="CI40" s="7">
        <f t="shared" si="60"/>
        <v>2.2209056581297828E+16</v>
      </c>
      <c r="CJ40" s="7"/>
      <c r="CK40" s="7">
        <f t="shared" si="61"/>
        <v>5.4592137368333096E+16</v>
      </c>
      <c r="CL40" s="7">
        <f t="shared" si="143"/>
        <v>5.4592137368333096E+16</v>
      </c>
      <c r="CM40" s="7">
        <f t="shared" si="11"/>
        <v>3.1958793870973165E+17</v>
      </c>
      <c r="CN40" s="7">
        <f t="shared" si="63"/>
        <v>5.9180688753916824E+16</v>
      </c>
      <c r="CP40">
        <f t="shared" si="12"/>
        <v>0</v>
      </c>
      <c r="CQ40">
        <f t="shared" si="13"/>
        <v>0</v>
      </c>
      <c r="CR40">
        <f t="shared" si="14"/>
        <v>0</v>
      </c>
      <c r="CS40">
        <f t="shared" si="109"/>
        <v>0</v>
      </c>
      <c r="CT40" s="7"/>
      <c r="CU40" s="7">
        <f t="shared" si="144"/>
        <v>5363960370989096</v>
      </c>
      <c r="CV40" s="7">
        <f t="shared" si="111"/>
        <v>6931597981203122</v>
      </c>
      <c r="CW40" s="7">
        <f t="shared" si="15"/>
        <v>1.0450772367169E+17</v>
      </c>
      <c r="CX40" s="7"/>
      <c r="CY40" s="7">
        <f t="shared" si="145"/>
        <v>4.1984035368908016E+16</v>
      </c>
      <c r="CZ40" s="7">
        <f>'Initial absorption'!$H40*CY40*$F40</f>
        <v>1.8383100850601952E+16</v>
      </c>
      <c r="DA40" s="7">
        <f t="shared" si="112"/>
        <v>1.5238833174793292E+16</v>
      </c>
      <c r="DB40" s="7">
        <f>'Initial absorption'!$N40*DA40*$J40</f>
        <v>6128406215612290</v>
      </c>
      <c r="DC40" s="7"/>
      <c r="DD40">
        <f t="shared" si="146"/>
        <v>1.1964289850963612E+16</v>
      </c>
      <c r="DE40" s="7">
        <f t="shared" si="147"/>
        <v>1.512835667005006E+16</v>
      </c>
      <c r="DF40">
        <f t="shared" si="66"/>
        <v>2.4710997879821789E+17</v>
      </c>
      <c r="DG40" s="7"/>
      <c r="DH40">
        <f t="shared" si="67"/>
        <v>0</v>
      </c>
      <c r="DI40">
        <f t="shared" si="114"/>
        <v>0</v>
      </c>
      <c r="DJ40">
        <f t="shared" si="133"/>
        <v>0</v>
      </c>
      <c r="DK40" s="7"/>
      <c r="DL40">
        <f>(1 - 'Initial absorption'!$N40)*DA40</f>
        <v>8780650397306736</v>
      </c>
      <c r="DM40" s="7">
        <f t="shared" si="148"/>
        <v>3.8649706488132416E+16</v>
      </c>
      <c r="DN40">
        <f>'Initial absorption'!$T40*(DL40+DM40)*$N40</f>
        <v>9571085500395654</v>
      </c>
      <c r="DO40" s="7"/>
      <c r="DP40">
        <f t="shared" si="182"/>
        <v>0</v>
      </c>
      <c r="DQ40">
        <f>'Initial absorption'!$N40*DP40*$J40</f>
        <v>0</v>
      </c>
      <c r="DS40">
        <f>(1-'Initial absorption'!$N40)*DP40</f>
        <v>0</v>
      </c>
      <c r="DT40">
        <f>'Initial absorption'!$H40*DS40*$F40</f>
        <v>0</v>
      </c>
      <c r="DU40" s="7"/>
      <c r="DV40">
        <f>(1 - 'Initial absorption'!$T40)*(DL40+DM40)</f>
        <v>3.668182078941748E+16</v>
      </c>
      <c r="DW40">
        <f t="shared" si="149"/>
        <v>0</v>
      </c>
      <c r="DX40" s="7"/>
      <c r="EH40" s="7">
        <f t="shared" si="138"/>
        <v>7221826558708777</v>
      </c>
      <c r="EI40" s="7">
        <f t="shared" ref="EI40:EI103" si="187">EF$3*$H40*_ec_loss/2</f>
        <v>7221826558708777</v>
      </c>
      <c r="EJ40" s="7">
        <f t="shared" si="19"/>
        <v>4.2277309057251248E+16</v>
      </c>
      <c r="EK40" s="7">
        <f t="shared" si="71"/>
        <v>7127356968834234</v>
      </c>
      <c r="EL40" s="7"/>
      <c r="EM40" s="7">
        <f t="shared" si="72"/>
        <v>1.413792874039572E+16</v>
      </c>
      <c r="EN40" s="7">
        <f t="shared" si="150"/>
        <v>1.413792874039572E+16</v>
      </c>
      <c r="EO40" s="7">
        <f t="shared" si="20"/>
        <v>8.2764876437848512E+16</v>
      </c>
      <c r="EP40" s="7">
        <f t="shared" si="74"/>
        <v>1.5326242948966296E+16</v>
      </c>
      <c r="ER40">
        <f t="shared" si="21"/>
        <v>0</v>
      </c>
      <c r="ES40">
        <f t="shared" si="22"/>
        <v>0</v>
      </c>
      <c r="ET40">
        <f t="shared" si="23"/>
        <v>0</v>
      </c>
      <c r="EU40">
        <f t="shared" si="115"/>
        <v>0</v>
      </c>
      <c r="EV40" s="7"/>
      <c r="EW40" s="7">
        <f t="shared" si="151"/>
        <v>1721408570002648.3</v>
      </c>
      <c r="EX40" s="7">
        <f t="shared" si="117"/>
        <v>2224496704560080.3</v>
      </c>
      <c r="EY40" s="7">
        <f t="shared" si="24"/>
        <v>3.3538743524822644E+16</v>
      </c>
      <c r="EZ40" s="7"/>
      <c r="FA40" s="7">
        <f t="shared" si="152"/>
        <v>1.0872761699639586E+16</v>
      </c>
      <c r="FB40" s="7">
        <f>'Initial absorption'!$H40*FA40*$F40</f>
        <v>4760739959671853</v>
      </c>
      <c r="FC40" s="7">
        <f t="shared" si="118"/>
        <v>4890464546644795</v>
      </c>
      <c r="FD40" s="7">
        <f>'Initial absorption'!$N40*FC40*$J40</f>
        <v>1966735443660111</v>
      </c>
      <c r="FE40" s="7"/>
      <c r="FF40">
        <f t="shared" si="153"/>
        <v>3098436615535064</v>
      </c>
      <c r="FG40" s="7">
        <f t="shared" si="154"/>
        <v>3917846760924296</v>
      </c>
      <c r="FH40">
        <f t="shared" si="77"/>
        <v>6.3994989749502376E+16</v>
      </c>
      <c r="FI40" s="7"/>
      <c r="FJ40">
        <f t="shared" si="78"/>
        <v>0</v>
      </c>
      <c r="FK40">
        <f t="shared" si="120"/>
        <v>0</v>
      </c>
      <c r="FL40">
        <f t="shared" si="134"/>
        <v>0</v>
      </c>
      <c r="FM40" s="7"/>
      <c r="FN40">
        <f>(1 - 'Initial absorption'!$N40)*FC40</f>
        <v>2817896814799510</v>
      </c>
      <c r="FO40" s="7">
        <f t="shared" si="155"/>
        <v>1.000925815524835E+16</v>
      </c>
      <c r="FP40">
        <f>'Initial absorption'!$T40*(FN40+FO40)*$N40</f>
        <v>2588422373495628.5</v>
      </c>
      <c r="FQ40" s="7"/>
      <c r="FR40">
        <f t="shared" si="183"/>
        <v>0</v>
      </c>
      <c r="FS40">
        <f>'Initial absorption'!$N40*FR40*$J40</f>
        <v>0</v>
      </c>
      <c r="FU40">
        <f>(1-'Initial absorption'!$N40)*FR40</f>
        <v>0</v>
      </c>
      <c r="FV40">
        <f>'Initial absorption'!$H40*FU40*$F40</f>
        <v>0</v>
      </c>
      <c r="FW40" s="7"/>
      <c r="FX40">
        <f>(1 - 'Initial absorption'!$T40)*(FN40+FO40)</f>
        <v>9920300641756912</v>
      </c>
      <c r="FY40">
        <f t="shared" si="156"/>
        <v>0</v>
      </c>
      <c r="FZ40" s="7"/>
      <c r="GJ40" s="7">
        <f t="shared" si="139"/>
        <v>2312570387685063.5</v>
      </c>
      <c r="GK40" s="7">
        <f t="shared" ref="GK40:GK103" si="188">GH$3*$H40*_ec_loss/2</f>
        <v>2312570387685063.5</v>
      </c>
      <c r="GL40" s="7">
        <f t="shared" si="28"/>
        <v>1.3538022853637926E+16</v>
      </c>
      <c r="GM40" s="7">
        <f t="shared" si="82"/>
        <v>2282319373720020</v>
      </c>
      <c r="GN40" s="7"/>
      <c r="GO40" s="7">
        <f t="shared" si="83"/>
        <v>3689588857265554.5</v>
      </c>
      <c r="GP40" s="7">
        <f t="shared" si="157"/>
        <v>3689588857265554.5</v>
      </c>
      <c r="GQ40" s="7">
        <f t="shared" si="29"/>
        <v>2.1599229383971212E+16</v>
      </c>
      <c r="GR40" s="7">
        <f t="shared" si="85"/>
        <v>3999704358862687</v>
      </c>
      <c r="GT40">
        <f t="shared" si="30"/>
        <v>0</v>
      </c>
      <c r="GU40">
        <f t="shared" si="31"/>
        <v>0</v>
      </c>
      <c r="GV40">
        <f t="shared" si="32"/>
        <v>0</v>
      </c>
      <c r="GW40">
        <f t="shared" si="121"/>
        <v>0</v>
      </c>
      <c r="GX40" s="7"/>
      <c r="GY40" s="7">
        <f t="shared" si="158"/>
        <v>551228757951115.13</v>
      </c>
      <c r="GZ40" s="7">
        <f t="shared" si="123"/>
        <v>712327437477039.63</v>
      </c>
      <c r="HA40" s="7">
        <f t="shared" si="33"/>
        <v>1.0739762923569356E+16</v>
      </c>
      <c r="HB40" s="7"/>
      <c r="HC40" s="7">
        <f t="shared" si="159"/>
        <v>2837475075119883.5</v>
      </c>
      <c r="HD40" s="7">
        <f>'Initial absorption'!$H40*HC40*$F40</f>
        <v>1242414884816605.8</v>
      </c>
      <c r="HE40" s="7">
        <f t="shared" si="124"/>
        <v>1566022584543555.8</v>
      </c>
      <c r="HF40" s="7">
        <f>'Initial absorption'!$N40*HE40*$J40</f>
        <v>629787230480402.75</v>
      </c>
      <c r="HG40" s="7"/>
      <c r="HH40">
        <f t="shared" si="160"/>
        <v>808601982761287.38</v>
      </c>
      <c r="HI40" s="7">
        <f t="shared" si="161"/>
        <v>1022444236281787</v>
      </c>
      <c r="HJ40">
        <f t="shared" si="88"/>
        <v>1.670083400731432E+16</v>
      </c>
      <c r="HK40" s="7"/>
      <c r="HL40">
        <f t="shared" si="89"/>
        <v>0</v>
      </c>
      <c r="HM40">
        <f t="shared" si="126"/>
        <v>0</v>
      </c>
      <c r="HN40">
        <f t="shared" si="135"/>
        <v>0</v>
      </c>
      <c r="HO40" s="7"/>
      <c r="HP40">
        <f>(1 - 'Initial absorption'!$N40)*HE40</f>
        <v>902345781428256.63</v>
      </c>
      <c r="HQ40" s="7">
        <f t="shared" si="162"/>
        <v>2612125724865198.5</v>
      </c>
      <c r="HR40">
        <f>'Initial absorption'!$T40*(HP40+HQ40)*$N40</f>
        <v>709193636402205.13</v>
      </c>
      <c r="HS40" s="7"/>
      <c r="HT40">
        <f t="shared" si="184"/>
        <v>0</v>
      </c>
      <c r="HU40">
        <f>'Initial absorption'!$N40*HT40*$J40</f>
        <v>0</v>
      </c>
      <c r="HW40">
        <f>(1-'Initial absorption'!$N40)*HT40</f>
        <v>0</v>
      </c>
      <c r="HX40">
        <f>'Initial absorption'!$H40*HW40*$F40</f>
        <v>0</v>
      </c>
      <c r="HY40" s="7"/>
      <c r="HZ40">
        <f>(1 - 'Initial absorption'!$T40)*(HP40+HQ40)</f>
        <v>2718031708569063.5</v>
      </c>
      <c r="IA40">
        <f t="shared" si="163"/>
        <v>0</v>
      </c>
      <c r="IB40" s="7"/>
      <c r="IL40" s="7">
        <f t="shared" si="140"/>
        <v>739322205379973.38</v>
      </c>
      <c r="IM40" s="7">
        <f t="shared" ref="IM40:IM103" si="189">IJ$3*$H40*_ec_loss/2</f>
        <v>739322205379973.38</v>
      </c>
      <c r="IN40" s="7">
        <f t="shared" si="37"/>
        <v>4328067576206955</v>
      </c>
      <c r="IO40" s="7">
        <f t="shared" si="93"/>
        <v>729651041864814.5</v>
      </c>
      <c r="IP40" s="7"/>
      <c r="IQ40" s="7">
        <f t="shared" si="94"/>
        <v>971542578138999.75</v>
      </c>
      <c r="IR40" s="7">
        <f t="shared" si="164"/>
        <v>971542578138999.75</v>
      </c>
      <c r="IS40" s="7">
        <f t="shared" si="38"/>
        <v>5687509316978806</v>
      </c>
      <c r="IT40" s="7">
        <f t="shared" si="96"/>
        <v>1053202195402111.4</v>
      </c>
      <c r="IV40">
        <f t="shared" si="39"/>
        <v>0</v>
      </c>
      <c r="IW40">
        <f t="shared" si="40"/>
        <v>0</v>
      </c>
      <c r="IX40">
        <f t="shared" si="41"/>
        <v>0</v>
      </c>
      <c r="IY40">
        <f t="shared" si="127"/>
        <v>0</v>
      </c>
      <c r="IZ40" s="7"/>
      <c r="JA40" s="7">
        <f t="shared" si="165"/>
        <v>176226273227183.59</v>
      </c>
      <c r="JB40" s="7">
        <f t="shared" si="129"/>
        <v>227729064954156.22</v>
      </c>
      <c r="JC40" s="7">
        <f t="shared" si="42"/>
        <v>3433471799256080.5</v>
      </c>
      <c r="JD40" s="7"/>
      <c r="JE40" s="7">
        <f t="shared" si="166"/>
        <v>747163967730052.88</v>
      </c>
      <c r="JF40" s="7">
        <f>'Initial absorption'!$H40*JE40*$F40</f>
        <v>327152701021428.94</v>
      </c>
      <c r="JG40" s="7">
        <f t="shared" si="130"/>
        <v>500652986410747.63</v>
      </c>
      <c r="JH40" s="7">
        <f>'Initial absorption'!$N40*JG40*$J40</f>
        <v>201341194472791.41</v>
      </c>
      <c r="JI40" s="7"/>
      <c r="JJ40">
        <f t="shared" si="167"/>
        <v>212921082920450.19</v>
      </c>
      <c r="JK40" s="7">
        <f t="shared" si="168"/>
        <v>269230027449931.84</v>
      </c>
      <c r="JL40">
        <f t="shared" si="99"/>
        <v>4397663792968739</v>
      </c>
      <c r="JM40" s="7"/>
      <c r="JN40">
        <f t="shared" si="100"/>
        <v>0</v>
      </c>
      <c r="JO40">
        <f t="shared" si="132"/>
        <v>0</v>
      </c>
      <c r="JP40">
        <f t="shared" si="136"/>
        <v>0</v>
      </c>
      <c r="JQ40" s="7"/>
      <c r="JR40">
        <f>(1 - 'Initial absorption'!$N40)*JG40</f>
        <v>288477391517869</v>
      </c>
      <c r="JS40" s="7">
        <f t="shared" si="169"/>
        <v>687824974363013</v>
      </c>
      <c r="JT40">
        <f>'Initial absorption'!$T40*(JR40+JS40)*$N40</f>
        <v>197010396541062.53</v>
      </c>
      <c r="JU40" s="7"/>
      <c r="JV40">
        <f t="shared" si="185"/>
        <v>0</v>
      </c>
      <c r="JW40">
        <f>'Initial absorption'!$N40*JV40*$J40</f>
        <v>0</v>
      </c>
      <c r="JY40">
        <f>(1-'Initial absorption'!$N40)*JV40</f>
        <v>0</v>
      </c>
      <c r="JZ40">
        <f>'Initial absorption'!$H40*JY40*$F40</f>
        <v>0</v>
      </c>
      <c r="KA40" s="7"/>
      <c r="KB40">
        <f>(1 - 'Initial absorption'!$T40)*(JR40+JS40)</f>
        <v>755055428067442.13</v>
      </c>
      <c r="KC40">
        <f t="shared" si="170"/>
        <v>0</v>
      </c>
      <c r="KD40" s="7"/>
    </row>
    <row r="41" spans="4:290" x14ac:dyDescent="0.25">
      <c r="D41">
        <v>475</v>
      </c>
      <c r="E41">
        <f>'Input spectra'!B41</f>
        <v>0.26287754085331899</v>
      </c>
      <c r="F41">
        <f>'Initial absorption'!J41</f>
        <v>0.94935182881439084</v>
      </c>
      <c r="G41">
        <f>'Input spectra'!C41</f>
        <v>2.6326605081381901E-2</v>
      </c>
      <c r="H41">
        <f t="shared" si="45"/>
        <v>3.4784029248614641E-3</v>
      </c>
      <c r="I41">
        <f>'Input spectra'!D41</f>
        <v>0.20498783228682699</v>
      </c>
      <c r="J41">
        <f>'Initial absorption'!P41</f>
        <v>0.94810693893003795</v>
      </c>
      <c r="K41">
        <f>'Input spectra'!E41</f>
        <v>0.43983858708408002</v>
      </c>
      <c r="L41">
        <f t="shared" si="46"/>
        <v>4.2905305663090171E-2</v>
      </c>
      <c r="M41">
        <f>'Input spectra'!F41</f>
        <v>0.28266411727214702</v>
      </c>
      <c r="N41">
        <f>'Initial absorption'!V41</f>
        <v>0.90972651126756077</v>
      </c>
      <c r="O41">
        <f>'Input spectra'!G41</f>
        <v>0</v>
      </c>
      <c r="P41">
        <f t="shared" si="47"/>
        <v>0</v>
      </c>
      <c r="R41">
        <f>'Reaching edge prob after ems 1'!$EZ42</f>
        <v>0.18445092629173185</v>
      </c>
      <c r="S41">
        <f>'Reaching edge prob after ems 2'!$EZ42</f>
        <v>0.18837218984189832</v>
      </c>
      <c r="T41">
        <f>'Reaching edge prob after ems 3'!EZ42</f>
        <v>0.2986952608044583</v>
      </c>
      <c r="U41">
        <f>1-EXP(-'Reaching edge prob after ems 1'!FC42*_k_in_ec_correction*($E41*_c1+'Input spectra'!Y41))</f>
        <v>0.23172733913419474</v>
      </c>
      <c r="V41">
        <f>1-EXP(-(_t-'Reaching edge prob after ems 1'!FC42)*_k_in_ec_correction*($E41*_c1+'Input spectra'!Y41))</f>
        <v>0.29326959085560644</v>
      </c>
      <c r="W41">
        <f>1-EXP(-'Reaching edge prob after ems 2'!FC42*_k_in_ec_correction*($I41*_c2+'Input spectra'!Y41))</f>
        <v>0.22759072188837415</v>
      </c>
      <c r="X41">
        <f>1-EXP(-(_t-'Reaching edge prob after ems 2'!FC42)*_k_in_ec_correction*($I41*_c2+'Input spectra'!Y41))</f>
        <v>0.2866799397376848</v>
      </c>
      <c r="Y41">
        <f>1-EXP(-'Reaching edge prob after ems 3'!FC42*_k_in_ec_correction*($M41*_c3+'Input spectra'!Y41))</f>
        <v>0.14620762081774208</v>
      </c>
      <c r="Z41">
        <f>1-EXP(-(_t-'Reaching edge prob after ems 3'!FC42)*_k_in_ec_correction*($M41*_c3+'Input spectra'!Y41))</f>
        <v>0.16854397432801493</v>
      </c>
      <c r="AA41" s="16"/>
      <c r="AB41" s="16"/>
      <c r="AD41" s="7">
        <f t="shared" si="171"/>
        <v>1.128359027995088E+17</v>
      </c>
      <c r="AE41" s="7">
        <f t="shared" si="172"/>
        <v>1.128359027995088E+17</v>
      </c>
      <c r="AF41" s="7">
        <f t="shared" si="173"/>
        <v>6.6055288044216269E+17</v>
      </c>
      <c r="AG41" s="7">
        <f t="shared" si="49"/>
        <v>1.2183959066222851E+17</v>
      </c>
      <c r="AH41" s="7"/>
      <c r="AI41" s="7">
        <f t="shared" si="174"/>
        <v>3.1114792351607987E+17</v>
      </c>
      <c r="AJ41" s="7">
        <f t="shared" si="175"/>
        <v>3.1114792351607987E+17</v>
      </c>
      <c r="AK41" s="7">
        <f t="shared" si="176"/>
        <v>1.8214916708499896E+18</v>
      </c>
      <c r="AL41" s="7">
        <f t="shared" si="52"/>
        <v>3.4311837481679085E+17</v>
      </c>
      <c r="AN41">
        <f t="shared" si="177"/>
        <v>0</v>
      </c>
      <c r="AO41">
        <f t="shared" si="178"/>
        <v>0</v>
      </c>
      <c r="AP41">
        <f t="shared" si="179"/>
        <v>0</v>
      </c>
      <c r="AQ41">
        <f t="shared" si="103"/>
        <v>0</v>
      </c>
      <c r="AR41" s="7"/>
      <c r="AS41" s="7">
        <f t="shared" si="180"/>
        <v>2.4822857500832536E+16</v>
      </c>
      <c r="AT41" s="7">
        <f t="shared" si="105"/>
        <v>3.1415323242979148E+16</v>
      </c>
      <c r="AU41" s="7">
        <f t="shared" si="181"/>
        <v>5.1142844685919738E+17</v>
      </c>
      <c r="AV41" s="7"/>
      <c r="AW41" s="7">
        <f t="shared" si="53"/>
        <v>2.4033354298898662E+17</v>
      </c>
      <c r="AX41" s="7">
        <f>'Initial absorption'!$H41*AW41*$F41</f>
        <v>9.7023422959184224E+16</v>
      </c>
      <c r="AY41" s="7">
        <f t="shared" si="106"/>
        <v>7.9744563751673872E+16</v>
      </c>
      <c r="AZ41" s="7">
        <f>'Initial absorption'!$N41*AY41*$J41</f>
        <v>3.1569741860064624E+16</v>
      </c>
      <c r="BA41" s="7"/>
      <c r="BB41">
        <f t="shared" si="54"/>
        <v>6.7139605553769264E+16</v>
      </c>
      <c r="BC41" s="7">
        <f t="shared" si="107"/>
        <v>8.4571013767454064E+16</v>
      </c>
      <c r="BD41">
        <f t="shared" si="55"/>
        <v>1.4016559802979469E+18</v>
      </c>
      <c r="BE41" s="7"/>
      <c r="BF41">
        <f t="shared" si="141"/>
        <v>0</v>
      </c>
      <c r="BG41">
        <f t="shared" si="108"/>
        <v>0</v>
      </c>
      <c r="BH41">
        <f t="shared" si="57"/>
        <v>0</v>
      </c>
      <c r="BI41" s="7"/>
      <c r="BJ41">
        <f>(1 - 'Initial absorption'!$N41)*AY41</f>
        <v>4.6446904422556576E+16</v>
      </c>
      <c r="BK41" s="7">
        <f t="shared" si="7"/>
        <v>2.2194805555298435E+17</v>
      </c>
      <c r="BL41">
        <f>'Initial absorption'!$T41*(BJ41+BK41)*$N41</f>
        <v>6.5210885734554472E+16</v>
      </c>
      <c r="BM41" s="7"/>
      <c r="BN41">
        <f t="shared" si="58"/>
        <v>0</v>
      </c>
      <c r="BO41">
        <f>'Initial absorption'!$N41*BN41*$J41</f>
        <v>0</v>
      </c>
      <c r="BQ41">
        <f>(1-'Initial absorption'!$N41)*BN41</f>
        <v>0</v>
      </c>
      <c r="BR41">
        <f>'Initial absorption'!$H41*BQ41*$F41</f>
        <v>0</v>
      </c>
      <c r="BS41" s="7"/>
      <c r="BT41">
        <f>(1 - 'Initial absorption'!$T41)*(BJ41+BK41)</f>
        <v>1.9671310292633459E+17</v>
      </c>
      <c r="BU41">
        <f t="shared" si="142"/>
        <v>0</v>
      </c>
      <c r="BV41" s="7"/>
      <c r="CF41" s="7">
        <f t="shared" si="137"/>
        <v>3.632596010906956E+16</v>
      </c>
      <c r="CG41" s="7">
        <f t="shared" si="186"/>
        <v>3.632596010906956E+16</v>
      </c>
      <c r="CH41" s="7">
        <f t="shared" si="10"/>
        <v>2.1265587450041171E+17</v>
      </c>
      <c r="CI41" s="7">
        <f t="shared" si="60"/>
        <v>3.9224573032979216E+16</v>
      </c>
      <c r="CJ41" s="7"/>
      <c r="CK41" s="7">
        <f t="shared" si="61"/>
        <v>8.0057514150242272E+16</v>
      </c>
      <c r="CL41" s="7">
        <f t="shared" si="143"/>
        <v>8.0057514150242272E+16</v>
      </c>
      <c r="CM41" s="7">
        <f t="shared" si="11"/>
        <v>4.686648509999952E+17</v>
      </c>
      <c r="CN41" s="7">
        <f t="shared" si="63"/>
        <v>8.828342428479608E+16</v>
      </c>
      <c r="CP41">
        <f t="shared" si="12"/>
        <v>0</v>
      </c>
      <c r="CQ41">
        <f t="shared" si="13"/>
        <v>0</v>
      </c>
      <c r="CR41">
        <f t="shared" si="14"/>
        <v>0</v>
      </c>
      <c r="CS41">
        <f t="shared" si="109"/>
        <v>0</v>
      </c>
      <c r="CT41" s="7"/>
      <c r="CU41" s="7">
        <f t="shared" si="144"/>
        <v>7991376051384650</v>
      </c>
      <c r="CV41" s="7">
        <f t="shared" si="111"/>
        <v>1.0113729323951968E+16</v>
      </c>
      <c r="CW41" s="7">
        <f t="shared" si="15"/>
        <v>1.6464732322176698E+17</v>
      </c>
      <c r="CX41" s="7"/>
      <c r="CY41" s="7">
        <f t="shared" si="145"/>
        <v>6.1837166712199904E+16</v>
      </c>
      <c r="CZ41" s="7">
        <f>'Initial absorption'!$H41*CY41*$F41</f>
        <v>2.496386274632624E+16</v>
      </c>
      <c r="DA41" s="7">
        <f t="shared" si="112"/>
        <v>2.5672660650445648E+16</v>
      </c>
      <c r="DB41" s="7">
        <f>'Initial absorption'!$N41*DA41*$J41</f>
        <v>1.0163442264471546E+16</v>
      </c>
      <c r="DC41" s="7"/>
      <c r="DD41">
        <f t="shared" si="146"/>
        <v>1.7274837835724108E+16</v>
      </c>
      <c r="DE41" s="7">
        <f t="shared" si="147"/>
        <v>2.1759891741775972E+16</v>
      </c>
      <c r="DF41">
        <f t="shared" si="66"/>
        <v>3.6064227010878797E+17</v>
      </c>
      <c r="DG41" s="7"/>
      <c r="DH41">
        <f t="shared" si="67"/>
        <v>0</v>
      </c>
      <c r="DI41">
        <f t="shared" si="114"/>
        <v>0</v>
      </c>
      <c r="DJ41">
        <f t="shared" si="133"/>
        <v>0</v>
      </c>
      <c r="DK41" s="7"/>
      <c r="DL41">
        <f>(1 - 'Initial absorption'!$N41)*DA41</f>
        <v>1.4952939227521308E+16</v>
      </c>
      <c r="DM41" s="7">
        <f t="shared" si="148"/>
        <v>5.7106630818101968E+16</v>
      </c>
      <c r="DN41">
        <f>'Initial absorption'!$T41*(DL41+DM41)*$N41</f>
        <v>1.750803513133963E+16</v>
      </c>
      <c r="DO41" s="7"/>
      <c r="DP41">
        <f t="shared" si="182"/>
        <v>0</v>
      </c>
      <c r="DQ41">
        <f>'Initial absorption'!$N41*DP41*$J41</f>
        <v>0</v>
      </c>
      <c r="DS41">
        <f>(1-'Initial absorption'!$N41)*DP41</f>
        <v>0</v>
      </c>
      <c r="DT41">
        <f>'Initial absorption'!$H41*DS41*$F41</f>
        <v>0</v>
      </c>
      <c r="DU41" s="7"/>
      <c r="DV41">
        <f>(1 - 'Initial absorption'!$T41)*(DL41+DM41)</f>
        <v>5.2814187049205008E+16</v>
      </c>
      <c r="DW41">
        <f t="shared" si="149"/>
        <v>0</v>
      </c>
      <c r="DX41" s="7"/>
      <c r="EH41" s="7">
        <f t="shared" si="138"/>
        <v>1.1657770512908548E+16</v>
      </c>
      <c r="EI41" s="7">
        <f t="shared" si="187"/>
        <v>1.1657770512908548E+16</v>
      </c>
      <c r="EJ41" s="7">
        <f t="shared" si="19"/>
        <v>6.8245777281705528E+16</v>
      </c>
      <c r="EK41" s="7">
        <f t="shared" si="71"/>
        <v>1.2587996835109814E+16</v>
      </c>
      <c r="EL41" s="7"/>
      <c r="EM41" s="7">
        <f t="shared" si="72"/>
        <v>2.0732792023744628E+16</v>
      </c>
      <c r="EN41" s="7">
        <f t="shared" si="150"/>
        <v>2.0732792023744628E+16</v>
      </c>
      <c r="EO41" s="7">
        <f t="shared" si="20"/>
        <v>1.213718785520492E+17</v>
      </c>
      <c r="EP41" s="7">
        <f t="shared" si="74"/>
        <v>2.286308654807444E+16</v>
      </c>
      <c r="ER41">
        <f t="shared" si="21"/>
        <v>0</v>
      </c>
      <c r="ES41">
        <f t="shared" si="22"/>
        <v>0</v>
      </c>
      <c r="ET41">
        <f t="shared" si="23"/>
        <v>0</v>
      </c>
      <c r="EU41">
        <f t="shared" si="115"/>
        <v>0</v>
      </c>
      <c r="EV41" s="7"/>
      <c r="EW41" s="7">
        <f t="shared" si="151"/>
        <v>2564601948845275.5</v>
      </c>
      <c r="EX41" s="7">
        <f t="shared" si="117"/>
        <v>3245710096424089</v>
      </c>
      <c r="EY41" s="7">
        <f t="shared" si="24"/>
        <v>5.283881565472548E+16</v>
      </c>
      <c r="EZ41" s="7"/>
      <c r="FA41" s="7">
        <f t="shared" si="152"/>
        <v>1.6014200920299062E+16</v>
      </c>
      <c r="FB41" s="7">
        <f>'Initial absorption'!$H41*FA41*$F41</f>
        <v>6464984329360694</v>
      </c>
      <c r="FC41" s="7">
        <f t="shared" si="118"/>
        <v>8238900924299305</v>
      </c>
      <c r="FD41" s="7">
        <f>'Initial absorption'!$N41*FC41*$J41</f>
        <v>3261664032682319</v>
      </c>
      <c r="FE41" s="7"/>
      <c r="FF41">
        <f t="shared" si="153"/>
        <v>4473728967150284.5</v>
      </c>
      <c r="FG41" s="7">
        <f t="shared" si="154"/>
        <v>5635240048732817</v>
      </c>
      <c r="FH41">
        <f t="shared" si="77"/>
        <v>9.339686924458432E+16</v>
      </c>
      <c r="FI41" s="7"/>
      <c r="FJ41">
        <f t="shared" si="78"/>
        <v>0</v>
      </c>
      <c r="FK41">
        <f t="shared" si="120"/>
        <v>0</v>
      </c>
      <c r="FL41">
        <f t="shared" si="134"/>
        <v>0</v>
      </c>
      <c r="FM41" s="7"/>
      <c r="FN41">
        <f>(1 - 'Initial absorption'!$N41)*FC41</f>
        <v>4798715119559612</v>
      </c>
      <c r="FO41" s="7">
        <f t="shared" si="155"/>
        <v>1.4789116455783566E+16</v>
      </c>
      <c r="FP41">
        <f>'Initial absorption'!$T41*(FN41+FO41)*$N41</f>
        <v>4759179705773190</v>
      </c>
      <c r="FQ41" s="7"/>
      <c r="FR41">
        <f t="shared" si="183"/>
        <v>0</v>
      </c>
      <c r="FS41">
        <f>'Initial absorption'!$N41*FR41*$J41</f>
        <v>0</v>
      </c>
      <c r="FU41">
        <f>(1-'Initial absorption'!$N41)*FR41</f>
        <v>0</v>
      </c>
      <c r="FV41">
        <f>'Initial absorption'!$H41*FU41*$F41</f>
        <v>0</v>
      </c>
      <c r="FW41" s="7"/>
      <c r="FX41">
        <f>(1 - 'Initial absorption'!$T41)*(FN41+FO41)</f>
        <v>1.435639152514389E+16</v>
      </c>
      <c r="FY41">
        <f t="shared" si="156"/>
        <v>0</v>
      </c>
      <c r="FZ41" s="7"/>
      <c r="GJ41" s="7">
        <f t="shared" si="139"/>
        <v>3733046571448071.5</v>
      </c>
      <c r="GK41" s="7">
        <f t="shared" si="188"/>
        <v>3733046571448071.5</v>
      </c>
      <c r="GL41" s="7">
        <f t="shared" si="28"/>
        <v>2.1853635274015796E+16</v>
      </c>
      <c r="GM41" s="7">
        <f t="shared" si="82"/>
        <v>4030923269133878.5</v>
      </c>
      <c r="GN41" s="7"/>
      <c r="GO41" s="7">
        <f t="shared" si="83"/>
        <v>5410656669406245</v>
      </c>
      <c r="GP41" s="7">
        <f t="shared" si="157"/>
        <v>5410656669406245</v>
      </c>
      <c r="GQ41" s="7">
        <f t="shared" si="29"/>
        <v>3.1674535847073068E+16</v>
      </c>
      <c r="GR41" s="7">
        <f t="shared" si="85"/>
        <v>5966601679738862</v>
      </c>
      <c r="GT41">
        <f t="shared" si="30"/>
        <v>0</v>
      </c>
      <c r="GU41">
        <f t="shared" si="31"/>
        <v>0</v>
      </c>
      <c r="GV41">
        <f t="shared" si="32"/>
        <v>0</v>
      </c>
      <c r="GW41">
        <f t="shared" si="121"/>
        <v>0</v>
      </c>
      <c r="GX41" s="7"/>
      <c r="GY41" s="7">
        <f t="shared" si="158"/>
        <v>821235801619609.5</v>
      </c>
      <c r="GZ41" s="7">
        <f t="shared" si="123"/>
        <v>1039339977910353.1</v>
      </c>
      <c r="HA41" s="7">
        <f t="shared" si="33"/>
        <v>1.6920024236266846E+16</v>
      </c>
      <c r="HB41" s="7"/>
      <c r="HC41" s="7">
        <f t="shared" si="159"/>
        <v>4179241412125931.5</v>
      </c>
      <c r="HD41" s="7">
        <f>'Initial absorption'!$H41*HC41*$F41</f>
        <v>1687173176637329.3</v>
      </c>
      <c r="HE41" s="7">
        <f t="shared" si="124"/>
        <v>2638257530794571</v>
      </c>
      <c r="HF41" s="7">
        <f>'Initial absorption'!$N41*HE41*$J41</f>
        <v>1044448740943897</v>
      </c>
      <c r="HG41" s="7"/>
      <c r="HH41">
        <f t="shared" si="160"/>
        <v>1167513350131783.3</v>
      </c>
      <c r="HI41" s="7">
        <f t="shared" si="161"/>
        <v>1470634013907135</v>
      </c>
      <c r="HJ41">
        <f t="shared" si="88"/>
        <v>2.4373870769606168E+16</v>
      </c>
      <c r="HK41" s="7"/>
      <c r="HL41">
        <f t="shared" si="89"/>
        <v>0</v>
      </c>
      <c r="HM41">
        <f t="shared" si="126"/>
        <v>0</v>
      </c>
      <c r="HN41">
        <f t="shared" si="135"/>
        <v>0</v>
      </c>
      <c r="HO41" s="7"/>
      <c r="HP41">
        <f>(1 - 'Initial absorption'!$N41)*HE41</f>
        <v>1536642620009735.8</v>
      </c>
      <c r="HQ41" s="7">
        <f t="shared" si="162"/>
        <v>3859529941479560.5</v>
      </c>
      <c r="HR41">
        <f>'Initial absorption'!$T41*(HP41+HQ41)*$N41</f>
        <v>1311087184138199</v>
      </c>
      <c r="HS41" s="7"/>
      <c r="HT41">
        <f t="shared" si="184"/>
        <v>0</v>
      </c>
      <c r="HU41">
        <f>'Initial absorption'!$N41*HT41*$J41</f>
        <v>0</v>
      </c>
      <c r="HW41">
        <f>(1-'Initial absorption'!$N41)*HT41</f>
        <v>0</v>
      </c>
      <c r="HX41">
        <f>'Initial absorption'!$H41*HW41*$F41</f>
        <v>0</v>
      </c>
      <c r="HY41" s="7"/>
      <c r="HZ41">
        <f>(1 - 'Initial absorption'!$T41)*(HP41+HQ41)</f>
        <v>3954984283584318.5</v>
      </c>
      <c r="IA41">
        <f t="shared" si="163"/>
        <v>0</v>
      </c>
      <c r="IB41" s="7"/>
      <c r="IL41" s="7">
        <f t="shared" si="140"/>
        <v>1193444419545596.8</v>
      </c>
      <c r="IM41" s="7">
        <f t="shared" si="189"/>
        <v>1193444419545596.8</v>
      </c>
      <c r="IN41" s="7">
        <f t="shared" si="37"/>
        <v>6986545323071591</v>
      </c>
      <c r="IO41" s="7">
        <f t="shared" si="93"/>
        <v>1288674756419722</v>
      </c>
      <c r="IP41" s="7"/>
      <c r="IQ41" s="7">
        <f t="shared" si="94"/>
        <v>1424734173204267.5</v>
      </c>
      <c r="IR41" s="7">
        <f t="shared" si="164"/>
        <v>1424734173204267.5</v>
      </c>
      <c r="IS41" s="7">
        <f t="shared" si="38"/>
        <v>8340539124738221</v>
      </c>
      <c r="IT41" s="7">
        <f t="shared" si="96"/>
        <v>1571125619388968.8</v>
      </c>
      <c r="IV41">
        <f t="shared" si="39"/>
        <v>0</v>
      </c>
      <c r="IW41">
        <f t="shared" si="40"/>
        <v>0</v>
      </c>
      <c r="IX41">
        <f t="shared" si="41"/>
        <v>0</v>
      </c>
      <c r="IY41">
        <f t="shared" si="127"/>
        <v>0</v>
      </c>
      <c r="IZ41" s="7"/>
      <c r="JA41" s="7">
        <f t="shared" si="165"/>
        <v>262546760619113.09</v>
      </c>
      <c r="JB41" s="7">
        <f t="shared" si="129"/>
        <v>332274048262569.13</v>
      </c>
      <c r="JC41" s="7">
        <f t="shared" si="42"/>
        <v>5409283842798641</v>
      </c>
      <c r="JD41" s="7"/>
      <c r="JE41" s="7">
        <f t="shared" si="166"/>
        <v>1100477894225672.4</v>
      </c>
      <c r="JF41" s="7">
        <f>'Initial absorption'!$H41*JE41*$F41</f>
        <v>444266459274820</v>
      </c>
      <c r="JG41" s="7">
        <f t="shared" si="130"/>
        <v>843443462916552.88</v>
      </c>
      <c r="JH41" s="7">
        <f>'Initial absorption'!$N41*JG41*$J41</f>
        <v>333907305339991.19</v>
      </c>
      <c r="JI41" s="7"/>
      <c r="JJ41">
        <f t="shared" si="167"/>
        <v>307429628091240.25</v>
      </c>
      <c r="JK41" s="7">
        <f t="shared" si="168"/>
        <v>387247364582825.19</v>
      </c>
      <c r="JL41">
        <f t="shared" si="99"/>
        <v>6418127916908338</v>
      </c>
      <c r="JM41" s="7"/>
      <c r="JN41">
        <f t="shared" si="100"/>
        <v>0</v>
      </c>
      <c r="JO41">
        <f t="shared" si="132"/>
        <v>0</v>
      </c>
      <c r="JP41">
        <f t="shared" si="136"/>
        <v>0</v>
      </c>
      <c r="JQ41" s="7"/>
      <c r="JR41">
        <f>(1 - 'Initial absorption'!$N41)*JG41</f>
        <v>491260294932555.38</v>
      </c>
      <c r="JS41" s="7">
        <f t="shared" si="169"/>
        <v>1016291466287847.9</v>
      </c>
      <c r="JT41">
        <f>'Initial absorption'!$T41*(JR41+JS41)*$N41</f>
        <v>366284022802920.88</v>
      </c>
      <c r="JU41" s="7"/>
      <c r="JV41">
        <f t="shared" si="185"/>
        <v>0</v>
      </c>
      <c r="JW41">
        <f>'Initial absorption'!$N41*JV41*$J41</f>
        <v>0</v>
      </c>
      <c r="JY41">
        <f>(1-'Initial absorption'!$N41)*JV41</f>
        <v>0</v>
      </c>
      <c r="JZ41">
        <f>'Initial absorption'!$H41*JY41*$F41</f>
        <v>0</v>
      </c>
      <c r="KA41" s="7"/>
      <c r="KB41">
        <f>(1 - 'Initial absorption'!$T41)*(JR41+JS41)</f>
        <v>1104920840535722.3</v>
      </c>
      <c r="KC41">
        <f t="shared" si="170"/>
        <v>0</v>
      </c>
      <c r="KD41" s="7"/>
    </row>
    <row r="42" spans="4:290" x14ac:dyDescent="0.25">
      <c r="D42">
        <v>480</v>
      </c>
      <c r="E42">
        <f>'Input spectra'!B42</f>
        <v>0.233058421543754</v>
      </c>
      <c r="F42">
        <f>'Initial absorption'!J42</f>
        <v>0.94342210770072599</v>
      </c>
      <c r="G42">
        <f>'Input spectra'!C42</f>
        <v>3.6344244776385898E-2</v>
      </c>
      <c r="H42">
        <f t="shared" si="45"/>
        <v>4.8019836565051637E-3</v>
      </c>
      <c r="I42">
        <f>'Input spectra'!D42</f>
        <v>0.202975583817886</v>
      </c>
      <c r="J42">
        <f>'Initial absorption'!P42</f>
        <v>0.94778884541651576</v>
      </c>
      <c r="K42">
        <f>'Input spectra'!E42</f>
        <v>0.71904464786952105</v>
      </c>
      <c r="L42">
        <f t="shared" si="46"/>
        <v>7.0141254787982846E-2</v>
      </c>
      <c r="M42">
        <f>'Input spectra'!F42</f>
        <v>0.33700871043127201</v>
      </c>
      <c r="N42">
        <f>'Initial absorption'!V42</f>
        <v>0.92340724946978936</v>
      </c>
      <c r="O42">
        <f>'Input spectra'!G42</f>
        <v>0</v>
      </c>
      <c r="P42">
        <f t="shared" si="47"/>
        <v>0</v>
      </c>
      <c r="R42">
        <f>'Reaching edge prob after ems 1'!$EZ43</f>
        <v>0.20354629949605868</v>
      </c>
      <c r="S42">
        <f>'Reaching edge prob after ems 2'!$EZ43</f>
        <v>0.18993178179912523</v>
      </c>
      <c r="T42">
        <f>'Reaching edge prob after ems 3'!EZ43</f>
        <v>0.2625441412100592</v>
      </c>
      <c r="U42">
        <f>1-EXP(-'Reaching edge prob after ems 1'!FC43*_k_in_ec_correction*($E42*_c1+'Input spectra'!Y42))</f>
        <v>0.21267162781559434</v>
      </c>
      <c r="V42">
        <f>1-EXP(-(_t-'Reaching edge prob after ems 1'!FC43)*_k_in_ec_correction*($E42*_c1+'Input spectra'!Y42))</f>
        <v>0.26341757024351986</v>
      </c>
      <c r="W42">
        <f>1-EXP(-'Reaching edge prob after ems 2'!FC43*_k_in_ec_correction*($I42*_c2+'Input spectra'!Y42))</f>
        <v>0.22597925742755143</v>
      </c>
      <c r="X42">
        <f>1-EXP(-(_t-'Reaching edge prob after ems 2'!FC43)*_k_in_ec_correction*($I42*_c2+'Input spectra'!Y42))</f>
        <v>0.2841295220859944</v>
      </c>
      <c r="Y42">
        <f>1-EXP(-'Reaching edge prob after ems 3'!FC43*_k_in_ec_correction*($M42*_c3+'Input spectra'!Y42))</f>
        <v>0.16721041658800873</v>
      </c>
      <c r="Z42">
        <f>1-EXP(-(_t-'Reaching edge prob after ems 3'!FC43)*_k_in_ec_correction*($M42*_c3+'Input spectra'!Y42))</f>
        <v>0.19707474599988672</v>
      </c>
      <c r="AA42" s="16"/>
      <c r="AB42" s="16"/>
      <c r="AD42" s="7">
        <f t="shared" si="171"/>
        <v>1.5577153446989654E+17</v>
      </c>
      <c r="AE42" s="7">
        <f t="shared" si="172"/>
        <v>1.5577153446989654E+17</v>
      </c>
      <c r="AF42" s="7">
        <f t="shared" si="173"/>
        <v>9.1190244622595187E+17</v>
      </c>
      <c r="AG42" s="7">
        <f t="shared" si="49"/>
        <v>1.8561436843069616E+17</v>
      </c>
      <c r="AH42" s="7"/>
      <c r="AI42" s="7">
        <f t="shared" si="174"/>
        <v>5.086621675991879E+17</v>
      </c>
      <c r="AJ42" s="7">
        <f t="shared" si="175"/>
        <v>5.086621675991879E+17</v>
      </c>
      <c r="AK42" s="7">
        <f t="shared" si="176"/>
        <v>2.9777601954992323E+18</v>
      </c>
      <c r="AL42" s="7">
        <f t="shared" si="52"/>
        <v>5.655712997016807E+17</v>
      </c>
      <c r="AN42">
        <f t="shared" si="177"/>
        <v>0</v>
      </c>
      <c r="AO42">
        <f t="shared" si="178"/>
        <v>0</v>
      </c>
      <c r="AP42">
        <f t="shared" si="179"/>
        <v>0</v>
      </c>
      <c r="AQ42">
        <f t="shared" si="103"/>
        <v>0</v>
      </c>
      <c r="AR42" s="7"/>
      <c r="AS42" s="7">
        <f t="shared" si="180"/>
        <v>3.1253862874610796E+16</v>
      </c>
      <c r="AT42" s="7">
        <f t="shared" si="105"/>
        <v>3.8711400781173912E+16</v>
      </c>
      <c r="AU42" s="7">
        <f t="shared" si="181"/>
        <v>6.8519622915150912E+17</v>
      </c>
      <c r="AV42" s="7"/>
      <c r="AW42" s="7">
        <f t="shared" si="53"/>
        <v>3.9371506868363469E+17</v>
      </c>
      <c r="AX42" s="7">
        <f>'Initial absorption'!$H42*AW42*$F42</f>
        <v>1.4481018742704381E+17</v>
      </c>
      <c r="AY42" s="7">
        <f t="shared" si="106"/>
        <v>1.147385753467317E+17</v>
      </c>
      <c r="AZ42" s="7">
        <f>'Initial absorption'!$N42*AY42*$J42</f>
        <v>4.5082600126871872E+16</v>
      </c>
      <c r="BA42" s="7"/>
      <c r="BB42">
        <f t="shared" si="54"/>
        <v>1.0894557816515019E+17</v>
      </c>
      <c r="BC42" s="7">
        <f t="shared" si="107"/>
        <v>1.369800724624935E+17</v>
      </c>
      <c r="BD42">
        <f t="shared" si="55"/>
        <v>2.2862457284745014E+18</v>
      </c>
      <c r="BE42" s="7"/>
      <c r="BF42">
        <f t="shared" si="141"/>
        <v>0</v>
      </c>
      <c r="BG42">
        <f t="shared" si="108"/>
        <v>0</v>
      </c>
      <c r="BH42">
        <f t="shared" si="57"/>
        <v>0</v>
      </c>
      <c r="BI42" s="7"/>
      <c r="BJ42">
        <f>(1 - 'Initial absorption'!$N42)*AY42</f>
        <v>6.7172495259494704E+16</v>
      </c>
      <c r="BK42" s="7">
        <f t="shared" si="7"/>
        <v>3.6413622901600467E+17</v>
      </c>
      <c r="BL42">
        <f>'Initial absorption'!$T42*(BJ42+BK42)*$N42</f>
        <v>1.2178294120881018E+17</v>
      </c>
      <c r="BM42" s="7"/>
      <c r="BN42">
        <f t="shared" si="58"/>
        <v>0</v>
      </c>
      <c r="BO42">
        <f>'Initial absorption'!$N42*BN42*$J42</f>
        <v>0</v>
      </c>
      <c r="BQ42">
        <f>(1-'Initial absorption'!$N42)*BN42</f>
        <v>0</v>
      </c>
      <c r="BR42">
        <f>'Initial absorption'!$H42*BQ42*$F42</f>
        <v>0</v>
      </c>
      <c r="BS42" s="7"/>
      <c r="BT42">
        <f>(1 - 'Initial absorption'!$T42)*(BJ42+BK42)</f>
        <v>2.9942439991185958E+17</v>
      </c>
      <c r="BU42">
        <f t="shared" si="142"/>
        <v>0</v>
      </c>
      <c r="BV42" s="7"/>
      <c r="CF42" s="7">
        <f t="shared" si="137"/>
        <v>5.0148493581305832E+16</v>
      </c>
      <c r="CG42" s="7">
        <f t="shared" si="186"/>
        <v>5.0148493581305832E+16</v>
      </c>
      <c r="CH42" s="7">
        <f t="shared" si="10"/>
        <v>2.9357439487878214E+17</v>
      </c>
      <c r="CI42" s="7">
        <f t="shared" si="60"/>
        <v>5.9755981704370784E+16</v>
      </c>
      <c r="CJ42" s="7"/>
      <c r="CK42" s="7">
        <f t="shared" si="61"/>
        <v>1.3087739175659451E+17</v>
      </c>
      <c r="CL42" s="7">
        <f t="shared" si="143"/>
        <v>1.3087739175659451E+17</v>
      </c>
      <c r="CM42" s="7">
        <f t="shared" si="11"/>
        <v>7.6616959641991027E+17</v>
      </c>
      <c r="CN42" s="7">
        <f t="shared" si="63"/>
        <v>1.4551995660835024E+17</v>
      </c>
      <c r="CP42">
        <f t="shared" si="12"/>
        <v>0</v>
      </c>
      <c r="CQ42">
        <f t="shared" si="13"/>
        <v>0</v>
      </c>
      <c r="CR42">
        <f t="shared" si="14"/>
        <v>0</v>
      </c>
      <c r="CS42">
        <f t="shared" si="109"/>
        <v>0</v>
      </c>
      <c r="CT42" s="7"/>
      <c r="CU42" s="7">
        <f t="shared" si="144"/>
        <v>1.0061749388886746E+16</v>
      </c>
      <c r="CV42" s="7">
        <f t="shared" si="111"/>
        <v>1.2462600694051872E+16</v>
      </c>
      <c r="CW42" s="7">
        <f t="shared" si="15"/>
        <v>2.2058946017624237E+17</v>
      </c>
      <c r="CX42" s="7"/>
      <c r="CY42" s="7">
        <f t="shared" si="145"/>
        <v>1.0130181595338454E+17</v>
      </c>
      <c r="CZ42" s="7">
        <f>'Initial absorption'!$H42*CY42*$F42</f>
        <v>3.7259267225804496E+16</v>
      </c>
      <c r="DA42" s="7">
        <f t="shared" si="112"/>
        <v>3.6938499250745496E+16</v>
      </c>
      <c r="DB42" s="7">
        <f>'Initial absorption'!$N42*DA42*$J42</f>
        <v>1.4513720307017482E+16</v>
      </c>
      <c r="DC42" s="7"/>
      <c r="DD42">
        <f t="shared" si="146"/>
        <v>2.8031400843053016E+16</v>
      </c>
      <c r="DE42" s="7">
        <f t="shared" si="147"/>
        <v>3.5244599949581724E+16</v>
      </c>
      <c r="DF42">
        <f t="shared" si="66"/>
        <v>5.8824480552517478E+17</v>
      </c>
      <c r="DG42" s="7"/>
      <c r="DH42">
        <f t="shared" si="67"/>
        <v>0</v>
      </c>
      <c r="DI42">
        <f t="shared" si="114"/>
        <v>0</v>
      </c>
      <c r="DJ42">
        <f t="shared" si="133"/>
        <v>0</v>
      </c>
      <c r="DK42" s="7"/>
      <c r="DL42">
        <f>(1 - 'Initial absorption'!$N42)*DA42</f>
        <v>2.1625256879086988E+16</v>
      </c>
      <c r="DM42" s="7">
        <f t="shared" si="148"/>
        <v>9.3691260984931856E+16</v>
      </c>
      <c r="DN42">
        <f>'Initial absorption'!$T42*(DL42+DM42)*$N42</f>
        <v>3.256040030033834E+16</v>
      </c>
      <c r="DO42" s="7"/>
      <c r="DP42">
        <f t="shared" si="182"/>
        <v>0</v>
      </c>
      <c r="DQ42">
        <f>'Initial absorption'!$N42*DP42*$J42</f>
        <v>0</v>
      </c>
      <c r="DS42">
        <f>(1-'Initial absorption'!$N42)*DP42</f>
        <v>0</v>
      </c>
      <c r="DT42">
        <f>'Initial absorption'!$H42*DS42*$F42</f>
        <v>0</v>
      </c>
      <c r="DU42" s="7"/>
      <c r="DV42">
        <f>(1 - 'Initial absorption'!$T42)*(DL42+DM42)</f>
        <v>8.0055369200702448E+16</v>
      </c>
      <c r="DW42">
        <f t="shared" si="149"/>
        <v>0</v>
      </c>
      <c r="DX42" s="7"/>
      <c r="EH42" s="7">
        <f t="shared" si="138"/>
        <v>1.609371446710827E+16</v>
      </c>
      <c r="EI42" s="7">
        <f t="shared" si="187"/>
        <v>1.609371446710827E+16</v>
      </c>
      <c r="EJ42" s="7">
        <f t="shared" si="19"/>
        <v>9.421424550615952E+16</v>
      </c>
      <c r="EK42" s="7">
        <f t="shared" si="71"/>
        <v>1.9176961032591948E+16</v>
      </c>
      <c r="EL42" s="7"/>
      <c r="EM42" s="7">
        <f t="shared" si="72"/>
        <v>3.3893804631596992E+16</v>
      </c>
      <c r="EN42" s="7">
        <f t="shared" si="150"/>
        <v>3.3893804631596992E+16</v>
      </c>
      <c r="EO42" s="7">
        <f t="shared" si="20"/>
        <v>1.9841778833751462E+17</v>
      </c>
      <c r="EP42" s="7">
        <f t="shared" si="74"/>
        <v>3.768584407958584E+16</v>
      </c>
      <c r="ER42">
        <f t="shared" si="21"/>
        <v>0</v>
      </c>
      <c r="ES42">
        <f t="shared" si="22"/>
        <v>0</v>
      </c>
      <c r="ET42">
        <f t="shared" si="23"/>
        <v>0</v>
      </c>
      <c r="EU42">
        <f t="shared" si="115"/>
        <v>0</v>
      </c>
      <c r="EV42" s="7"/>
      <c r="EW42" s="7">
        <f t="shared" si="151"/>
        <v>3229028633568136</v>
      </c>
      <c r="EX42" s="7">
        <f t="shared" si="117"/>
        <v>3999512702459795</v>
      </c>
      <c r="EY42" s="7">
        <f t="shared" si="24"/>
        <v>7.0791833074192088E+16</v>
      </c>
      <c r="EZ42" s="7"/>
      <c r="FA42" s="7">
        <f t="shared" si="152"/>
        <v>2.62345078295542E+16</v>
      </c>
      <c r="FB42" s="7">
        <f>'Initial absorption'!$H42*FA42*$F42</f>
        <v>9649170931038596</v>
      </c>
      <c r="FC42" s="7">
        <f t="shared" si="118"/>
        <v>1.1854347305989626E+16</v>
      </c>
      <c r="FD42" s="7">
        <f>'Initial absorption'!$N42*FC42*$J42</f>
        <v>4657760458904060</v>
      </c>
      <c r="FE42" s="7"/>
      <c r="FF42">
        <f t="shared" si="153"/>
        <v>7259396072710549</v>
      </c>
      <c r="FG42" s="7">
        <f t="shared" si="154"/>
        <v>9127425057733282</v>
      </c>
      <c r="FH42">
        <f t="shared" si="77"/>
        <v>1.5233994386977408E+17</v>
      </c>
      <c r="FI42" s="7"/>
      <c r="FJ42">
        <f t="shared" si="78"/>
        <v>0</v>
      </c>
      <c r="FK42">
        <f t="shared" si="120"/>
        <v>0</v>
      </c>
      <c r="FL42">
        <f t="shared" si="134"/>
        <v>0</v>
      </c>
      <c r="FM42" s="7"/>
      <c r="FN42">
        <f>(1 - 'Initial absorption'!$N42)*FC42</f>
        <v>6940003270998205</v>
      </c>
      <c r="FO42" s="7">
        <f t="shared" si="155"/>
        <v>2.4263574119945276E+16</v>
      </c>
      <c r="FP42">
        <f>'Initial absorption'!$T42*(FN42+FO42)*$N42</f>
        <v>8810541537941462</v>
      </c>
      <c r="FQ42" s="7"/>
      <c r="FR42">
        <f t="shared" si="183"/>
        <v>0</v>
      </c>
      <c r="FS42">
        <f>'Initial absorption'!$N42*FR42*$J42</f>
        <v>0</v>
      </c>
      <c r="FU42">
        <f>(1-'Initial absorption'!$N42)*FR42</f>
        <v>0</v>
      </c>
      <c r="FV42">
        <f>'Initial absorption'!$H42*FU42*$F42</f>
        <v>0</v>
      </c>
      <c r="FW42" s="7"/>
      <c r="FX42">
        <f>(1 - 'Initial absorption'!$T42)*(FN42+FO42)</f>
        <v>2.1662238460584876E+16</v>
      </c>
      <c r="FY42">
        <f t="shared" si="156"/>
        <v>0</v>
      </c>
      <c r="FZ42" s="7"/>
      <c r="GJ42" s="7">
        <f t="shared" si="139"/>
        <v>5153522755211063</v>
      </c>
      <c r="GK42" s="7">
        <f t="shared" si="188"/>
        <v>5153522755211063</v>
      </c>
      <c r="GL42" s="7">
        <f t="shared" si="28"/>
        <v>3.0169247694393576E+16</v>
      </c>
      <c r="GM42" s="7">
        <f t="shared" si="82"/>
        <v>6140838726773813</v>
      </c>
      <c r="GN42" s="7"/>
      <c r="GO42" s="7">
        <f t="shared" si="83"/>
        <v>8845298784238720</v>
      </c>
      <c r="GP42" s="7">
        <f t="shared" si="157"/>
        <v>8845298784238720</v>
      </c>
      <c r="GQ42" s="7">
        <f t="shared" si="29"/>
        <v>5.1781281004877832E+16</v>
      </c>
      <c r="GR42" s="7">
        <f t="shared" si="85"/>
        <v>9834910965097644</v>
      </c>
      <c r="GT42">
        <f t="shared" si="30"/>
        <v>0</v>
      </c>
      <c r="GU42">
        <f t="shared" si="31"/>
        <v>0</v>
      </c>
      <c r="GV42">
        <f t="shared" si="32"/>
        <v>0</v>
      </c>
      <c r="GW42">
        <f t="shared" si="121"/>
        <v>0</v>
      </c>
      <c r="GX42" s="7"/>
      <c r="GY42" s="7">
        <f t="shared" si="158"/>
        <v>1033998246603136</v>
      </c>
      <c r="GZ42" s="7">
        <f t="shared" si="123"/>
        <v>1280722344366642</v>
      </c>
      <c r="HA42" s="7">
        <f t="shared" si="33"/>
        <v>2.2668932232926864E+16</v>
      </c>
      <c r="HB42" s="7"/>
      <c r="HC42" s="7">
        <f t="shared" si="159"/>
        <v>6846444733251631</v>
      </c>
      <c r="HD42" s="7">
        <f>'Initial absorption'!$H42*HC42*$F42</f>
        <v>2518153415732539</v>
      </c>
      <c r="HE42" s="7">
        <f t="shared" si="124"/>
        <v>3795994312838675</v>
      </c>
      <c r="HF42" s="7">
        <f>'Initial absorption'!$N42*HE42*$J42</f>
        <v>1491506175429085.5</v>
      </c>
      <c r="HG42" s="7"/>
      <c r="HH42">
        <f t="shared" si="160"/>
        <v>1894491573141179</v>
      </c>
      <c r="HI42" s="7">
        <f t="shared" si="161"/>
        <v>2381992893507577</v>
      </c>
      <c r="HJ42">
        <f t="shared" si="88"/>
        <v>3.9756301629417192E+16</v>
      </c>
      <c r="HK42" s="7"/>
      <c r="HL42">
        <f t="shared" si="89"/>
        <v>0</v>
      </c>
      <c r="HM42">
        <f t="shared" si="126"/>
        <v>0</v>
      </c>
      <c r="HN42">
        <f t="shared" si="135"/>
        <v>0</v>
      </c>
      <c r="HO42" s="7"/>
      <c r="HP42">
        <f>(1 - 'Initial absorption'!$N42)*HE42</f>
        <v>2222325048168623.5</v>
      </c>
      <c r="HQ42" s="7">
        <f t="shared" si="162"/>
        <v>6332088267965145</v>
      </c>
      <c r="HR42">
        <f>'Initial absorption'!$T42*(HP42+HQ42)*$N42</f>
        <v>2415396571688963.5</v>
      </c>
      <c r="HS42" s="7"/>
      <c r="HT42">
        <f t="shared" si="184"/>
        <v>0</v>
      </c>
      <c r="HU42">
        <f>'Initial absorption'!$N42*HT42*$J42</f>
        <v>0</v>
      </c>
      <c r="HW42">
        <f>(1-'Initial absorption'!$N42)*HT42</f>
        <v>0</v>
      </c>
      <c r="HX42">
        <f>'Initial absorption'!$H42*HW42*$F42</f>
        <v>0</v>
      </c>
      <c r="HY42" s="7"/>
      <c r="HZ42">
        <f>(1 - 'Initial absorption'!$T42)*(HP42+HQ42)</f>
        <v>5938669750035648</v>
      </c>
      <c r="IA42">
        <f t="shared" si="163"/>
        <v>0</v>
      </c>
      <c r="IB42" s="7"/>
      <c r="IL42" s="7">
        <f t="shared" si="140"/>
        <v>1647566633711215</v>
      </c>
      <c r="IM42" s="7">
        <f t="shared" si="189"/>
        <v>1647566633711215</v>
      </c>
      <c r="IN42" s="7">
        <f t="shared" si="37"/>
        <v>9645023069936198</v>
      </c>
      <c r="IO42" s="7">
        <f t="shared" si="93"/>
        <v>1963208754439628.8</v>
      </c>
      <c r="IP42" s="7"/>
      <c r="IQ42" s="7">
        <f t="shared" si="94"/>
        <v>2329144172344981.5</v>
      </c>
      <c r="IR42" s="7">
        <f t="shared" si="164"/>
        <v>2329144172344981.5</v>
      </c>
      <c r="IS42" s="7">
        <f t="shared" si="38"/>
        <v>1.363504747900375E+16</v>
      </c>
      <c r="IT42" s="7">
        <f t="shared" si="96"/>
        <v>2589728862602853</v>
      </c>
      <c r="IV42">
        <f t="shared" si="39"/>
        <v>0</v>
      </c>
      <c r="IW42">
        <f t="shared" si="40"/>
        <v>0</v>
      </c>
      <c r="IX42">
        <f t="shared" si="41"/>
        <v>0</v>
      </c>
      <c r="IY42">
        <f t="shared" si="127"/>
        <v>0</v>
      </c>
      <c r="IZ42" s="7"/>
      <c r="JA42" s="7">
        <f t="shared" si="165"/>
        <v>330566311887655.06</v>
      </c>
      <c r="JB42" s="7">
        <f t="shared" si="129"/>
        <v>409443307394587.31</v>
      </c>
      <c r="JC42" s="7">
        <f t="shared" si="42"/>
        <v>7247193452491384</v>
      </c>
      <c r="JD42" s="7"/>
      <c r="JE42" s="7">
        <f t="shared" si="166"/>
        <v>1802805901836753.8</v>
      </c>
      <c r="JF42" s="7">
        <f>'Initial absorption'!$H42*JE42*$F42</f>
        <v>663080184897207.13</v>
      </c>
      <c r="JG42" s="7">
        <f t="shared" si="130"/>
        <v>1213568634244711.5</v>
      </c>
      <c r="JH42" s="7">
        <f>'Initial absorption'!$N42*JG42*$J42</f>
        <v>476830301394593.5</v>
      </c>
      <c r="JI42" s="7"/>
      <c r="JJ42">
        <f t="shared" si="167"/>
        <v>498857541703519</v>
      </c>
      <c r="JK42" s="7">
        <f t="shared" si="168"/>
        <v>627226394699772.5</v>
      </c>
      <c r="JL42">
        <f t="shared" si="99"/>
        <v>1.0468629778696152E+16</v>
      </c>
      <c r="JM42" s="7"/>
      <c r="JN42">
        <f t="shared" si="100"/>
        <v>0</v>
      </c>
      <c r="JO42">
        <f t="shared" si="132"/>
        <v>0</v>
      </c>
      <c r="JP42">
        <f t="shared" si="136"/>
        <v>0</v>
      </c>
      <c r="JQ42" s="7"/>
      <c r="JR42">
        <f>(1 - 'Initial absorption'!$N42)*JG42</f>
        <v>710471025847510.5</v>
      </c>
      <c r="JS42" s="7">
        <f t="shared" si="169"/>
        <v>1667365551787223</v>
      </c>
      <c r="JT42">
        <f>'Initial absorption'!$T42*(JR42+JS42)*$N42</f>
        <v>671398271909935.5</v>
      </c>
      <c r="JU42" s="7"/>
      <c r="JV42">
        <f t="shared" si="185"/>
        <v>0</v>
      </c>
      <c r="JW42">
        <f>'Initial absorption'!$N42*JV42*$J42</f>
        <v>0</v>
      </c>
      <c r="JY42">
        <f>(1-'Initial absorption'!$N42)*JV42</f>
        <v>0</v>
      </c>
      <c r="JZ42">
        <f>'Initial absorption'!$H42*JY42*$F42</f>
        <v>0</v>
      </c>
      <c r="KA42" s="7"/>
      <c r="KB42">
        <f>(1 - 'Initial absorption'!$T42)*(JR42+JS42)</f>
        <v>1650748640762410.5</v>
      </c>
      <c r="KC42">
        <f t="shared" si="170"/>
        <v>0</v>
      </c>
      <c r="KD42" s="7"/>
    </row>
    <row r="43" spans="4:290" x14ac:dyDescent="0.25">
      <c r="D43">
        <v>485</v>
      </c>
      <c r="E43">
        <f>'Input spectra'!B43</f>
        <v>0.20323930223418801</v>
      </c>
      <c r="F43">
        <f>'Initial absorption'!J43</f>
        <v>0.93586136629765027</v>
      </c>
      <c r="G43">
        <f>'Input spectra'!C43</f>
        <v>6.6625171892558704E-2</v>
      </c>
      <c r="H43">
        <f t="shared" si="45"/>
        <v>8.8028514145322284E-3</v>
      </c>
      <c r="I43">
        <f>'Input spectra'!D43</f>
        <v>0.12839590979826501</v>
      </c>
      <c r="J43">
        <f>'Initial absorption'!P43</f>
        <v>0.92014350525970312</v>
      </c>
      <c r="K43">
        <f>'Input spectra'!E43</f>
        <v>0.91379427616511899</v>
      </c>
      <c r="L43">
        <f t="shared" si="46"/>
        <v>8.9138661052837284E-2</v>
      </c>
      <c r="M43">
        <f>'Input spectra'!F43</f>
        <v>0.38218334953028799</v>
      </c>
      <c r="N43">
        <f>'Initial absorption'!V43</f>
        <v>0.93206110213345039</v>
      </c>
      <c r="O43">
        <f>'Input spectra'!G43</f>
        <v>0</v>
      </c>
      <c r="P43">
        <f t="shared" si="47"/>
        <v>0</v>
      </c>
      <c r="R43">
        <f>'Reaching edge prob after ems 1'!$EZ44</f>
        <v>0.22716367351668765</v>
      </c>
      <c r="S43">
        <f>'Reaching edge prob after ems 2'!$EZ44</f>
        <v>0.27236633426711931</v>
      </c>
      <c r="T43">
        <f>'Reaching edge prob after ems 3'!EZ44</f>
        <v>0.23842573332157016</v>
      </c>
      <c r="U43">
        <f>1-EXP(-'Reaching edge prob after ems 1'!FC44*_k_in_ec_correction*($E43*_c1+'Input spectra'!Y43))</f>
        <v>0.19239583887969758</v>
      </c>
      <c r="V43">
        <f>1-EXP(-(_t-'Reaching edge prob after ems 1'!FC44)*_k_in_ec_correction*($E43*_c1+'Input spectra'!Y43))</f>
        <v>0.23301510918239021</v>
      </c>
      <c r="W43">
        <f>1-EXP(-'Reaching edge prob after ems 2'!FC44*_k_in_ec_correction*($I43*_c2+'Input spectra'!Y43))</f>
        <v>0.16109508201165446</v>
      </c>
      <c r="X43">
        <f>1-EXP(-(_t-'Reaching edge prob after ems 2'!FC44)*_k_in_ec_correction*($I43*_c2+'Input spectra'!Y43))</f>
        <v>0.18863666987397443</v>
      </c>
      <c r="Y43">
        <f>1-EXP(-'Reaching edge prob after ems 3'!FC44*_k_in_ec_correction*($M43*_c3+'Input spectra'!Y43))</f>
        <v>0.18378196951879022</v>
      </c>
      <c r="Z43">
        <f>1-EXP(-(_t-'Reaching edge prob after ems 3'!FC44)*_k_in_ec_correction*($M43*_c3+'Input spectra'!Y43))</f>
        <v>0.22050239798071991</v>
      </c>
      <c r="AA43" s="16"/>
      <c r="AB43" s="16"/>
      <c r="AD43" s="7">
        <f t="shared" si="171"/>
        <v>2.8555567253849315E+17</v>
      </c>
      <c r="AE43" s="7">
        <f t="shared" si="172"/>
        <v>2.8555567253849315E+17</v>
      </c>
      <c r="AF43" s="7">
        <f t="shared" si="173"/>
        <v>1.6716720240813437E+18</v>
      </c>
      <c r="AG43" s="7">
        <f t="shared" si="49"/>
        <v>3.7974315790539475E+17</v>
      </c>
      <c r="AH43" s="7"/>
      <c r="AI43" s="7">
        <f t="shared" si="174"/>
        <v>6.464307586894464E+17</v>
      </c>
      <c r="AJ43" s="7">
        <f t="shared" si="175"/>
        <v>6.464307586894464E+17</v>
      </c>
      <c r="AK43" s="7">
        <f t="shared" si="176"/>
        <v>3.7842715754881638E+18</v>
      </c>
      <c r="AL43" s="7">
        <f t="shared" si="52"/>
        <v>1.0307081768869674E+18</v>
      </c>
      <c r="AN43">
        <f t="shared" si="177"/>
        <v>0</v>
      </c>
      <c r="AO43">
        <f t="shared" si="178"/>
        <v>0</v>
      </c>
      <c r="AP43">
        <f t="shared" si="179"/>
        <v>0</v>
      </c>
      <c r="AQ43">
        <f t="shared" si="103"/>
        <v>0</v>
      </c>
      <c r="AR43" s="7"/>
      <c r="AS43" s="7">
        <f t="shared" si="180"/>
        <v>5.1415964385117616E+16</v>
      </c>
      <c r="AT43" s="7">
        <f t="shared" si="105"/>
        <v>6.2271079378215816E+16</v>
      </c>
      <c r="AU43" s="7">
        <f t="shared" si="181"/>
        <v>1.2090663138587978E+18</v>
      </c>
      <c r="AV43" s="7"/>
      <c r="AW43" s="7">
        <f t="shared" si="53"/>
        <v>5.4229394260351405E+17</v>
      </c>
      <c r="AX43" s="7">
        <f>'Initial absorption'!$H43*AW43*$F43</f>
        <v>1.7879931697706278E+17</v>
      </c>
      <c r="AY43" s="7">
        <f t="shared" si="106"/>
        <v>2.1901688632428531E+17</v>
      </c>
      <c r="AZ43" s="7">
        <f>'Initial absorption'!$N43*AY43*$J43</f>
        <v>5.9349550082851824E+16</v>
      </c>
      <c r="BA43" s="7"/>
      <c r="BB43">
        <f t="shared" si="54"/>
        <v>9.5820814979894864E+16</v>
      </c>
      <c r="BC43" s="7">
        <f t="shared" si="107"/>
        <v>1.1220280108308922E+17</v>
      </c>
      <c r="BD43">
        <f t="shared" si="55"/>
        <v>2.5336734775437261E+18</v>
      </c>
      <c r="BE43" s="7"/>
      <c r="BF43">
        <f t="shared" si="141"/>
        <v>0</v>
      </c>
      <c r="BG43">
        <f t="shared" si="108"/>
        <v>0</v>
      </c>
      <c r="BH43">
        <f t="shared" si="57"/>
        <v>0</v>
      </c>
      <c r="BI43" s="7"/>
      <c r="BJ43">
        <f>(1 - 'Initial absorption'!$N43)*AY43</f>
        <v>1.545165668158616E+17</v>
      </c>
      <c r="BK43" s="7">
        <f t="shared" si="7"/>
        <v>5.244902130661625E+17</v>
      </c>
      <c r="BL43">
        <f>'Initial absorption'!$T43*(BJ43+BK43)*$N43</f>
        <v>2.1288487703601914E+17</v>
      </c>
      <c r="BM43" s="7"/>
      <c r="BN43">
        <f t="shared" si="58"/>
        <v>0</v>
      </c>
      <c r="BO43">
        <f>'Initial absorption'!$N43*BN43*$J43</f>
        <v>0</v>
      </c>
      <c r="BQ43">
        <f>(1-'Initial absorption'!$N43)*BN43</f>
        <v>0</v>
      </c>
      <c r="BR43">
        <f>'Initial absorption'!$H43*BQ43*$F43</f>
        <v>0</v>
      </c>
      <c r="BS43" s="7"/>
      <c r="BT43">
        <f>(1 - 'Initial absorption'!$T43)*(BJ43+BK43)</f>
        <v>4.506045039488967E+17</v>
      </c>
      <c r="BU43">
        <f t="shared" si="142"/>
        <v>0</v>
      </c>
      <c r="BV43" s="7"/>
      <c r="CF43" s="7">
        <f t="shared" si="137"/>
        <v>9.1930703900008928E+16</v>
      </c>
      <c r="CG43" s="7">
        <f t="shared" si="186"/>
        <v>9.1930703900008928E+16</v>
      </c>
      <c r="CH43" s="7">
        <f t="shared" si="10"/>
        <v>5.3817171445975981E+17</v>
      </c>
      <c r="CI43" s="7">
        <f t="shared" si="60"/>
        <v>1.2225306363945293E+17</v>
      </c>
      <c r="CJ43" s="7"/>
      <c r="CK43" s="7">
        <f t="shared" si="61"/>
        <v>1.663248754037008E+17</v>
      </c>
      <c r="CL43" s="7">
        <f t="shared" si="143"/>
        <v>1.663248754037008E+17</v>
      </c>
      <c r="CM43" s="7">
        <f t="shared" si="11"/>
        <v>9.7368278013703872E+17</v>
      </c>
      <c r="CN43" s="7">
        <f t="shared" si="63"/>
        <v>2.6519840956494272E+17</v>
      </c>
      <c r="CP43">
        <f t="shared" si="12"/>
        <v>0</v>
      </c>
      <c r="CQ43">
        <f t="shared" si="13"/>
        <v>0</v>
      </c>
      <c r="CR43">
        <f t="shared" si="14"/>
        <v>0</v>
      </c>
      <c r="CS43">
        <f t="shared" si="109"/>
        <v>0</v>
      </c>
      <c r="CT43" s="7"/>
      <c r="CU43" s="7">
        <f t="shared" si="144"/>
        <v>1.6552659436259276E+16</v>
      </c>
      <c r="CV43" s="7">
        <f t="shared" si="111"/>
        <v>2.0047313747833276E+16</v>
      </c>
      <c r="CW43" s="7">
        <f t="shared" si="15"/>
        <v>3.8924219682536774E+17</v>
      </c>
      <c r="CX43" s="7"/>
      <c r="CY43" s="7">
        <f t="shared" si="145"/>
        <v>1.3953075595996341E+17</v>
      </c>
      <c r="CZ43" s="7">
        <f>'Initial absorption'!$H43*CY43*$F43</f>
        <v>4.600457778149084E+16</v>
      </c>
      <c r="DA43" s="7">
        <f t="shared" si="112"/>
        <v>7.050946089353436E+16</v>
      </c>
      <c r="DB43" s="7">
        <f>'Initial absorption'!$N43*DA43*$J43</f>
        <v>1.9106767751321488E+16</v>
      </c>
      <c r="DC43" s="7"/>
      <c r="DD43">
        <f t="shared" si="146"/>
        <v>2.4654434985307688E+16</v>
      </c>
      <c r="DE43" s="7">
        <f t="shared" si="147"/>
        <v>2.8869475437595256E+16</v>
      </c>
      <c r="DF43">
        <f t="shared" si="66"/>
        <v>6.5190729215992282E+17</v>
      </c>
      <c r="DG43" s="7"/>
      <c r="DH43">
        <f t="shared" si="67"/>
        <v>0</v>
      </c>
      <c r="DI43">
        <f t="shared" si="114"/>
        <v>0</v>
      </c>
      <c r="DJ43">
        <f t="shared" si="133"/>
        <v>0</v>
      </c>
      <c r="DK43" s="7"/>
      <c r="DL43">
        <f>(1 - 'Initial absorption'!$N43)*DA43</f>
        <v>4.974447408212524E+16</v>
      </c>
      <c r="DM43" s="7">
        <f t="shared" si="148"/>
        <v>1.3494990479034296E+17</v>
      </c>
      <c r="DN43">
        <f>'Initial absorption'!$T43*(DL43+DM43)*$N43</f>
        <v>5.7906108304751912E+16</v>
      </c>
      <c r="DO43" s="7"/>
      <c r="DP43">
        <f t="shared" si="182"/>
        <v>0</v>
      </c>
      <c r="DQ43">
        <f>'Initial absorption'!$N43*DP43*$J43</f>
        <v>0</v>
      </c>
      <c r="DS43">
        <f>(1-'Initial absorption'!$N43)*DP43</f>
        <v>0</v>
      </c>
      <c r="DT43">
        <f>'Initial absorption'!$H43*DS43*$F43</f>
        <v>0</v>
      </c>
      <c r="DU43" s="7"/>
      <c r="DV43">
        <f>(1 - 'Initial absorption'!$T43)*(DL43+DM43)</f>
        <v>1.2256743443480509E+17</v>
      </c>
      <c r="DW43">
        <f t="shared" si="149"/>
        <v>0</v>
      </c>
      <c r="DX43" s="7"/>
      <c r="EH43" s="7">
        <f t="shared" si="138"/>
        <v>2.9502511315285956E+16</v>
      </c>
      <c r="EI43" s="7">
        <f t="shared" si="187"/>
        <v>2.9502511315285956E+16</v>
      </c>
      <c r="EJ43" s="7">
        <f t="shared" si="19"/>
        <v>1.727107095001191E+17</v>
      </c>
      <c r="EK43" s="7">
        <f t="shared" si="71"/>
        <v>3.9233599225720536E+16</v>
      </c>
      <c r="EL43" s="7"/>
      <c r="EM43" s="7">
        <f t="shared" si="72"/>
        <v>4.3073771234623464E+16</v>
      </c>
      <c r="EN43" s="7">
        <f t="shared" si="150"/>
        <v>4.3073771234623464E+16</v>
      </c>
      <c r="EO43" s="7">
        <f t="shared" si="20"/>
        <v>2.5215824887839834E+17</v>
      </c>
      <c r="EP43" s="7">
        <f t="shared" si="74"/>
        <v>6.8679417902225304E+16</v>
      </c>
      <c r="ER43">
        <f t="shared" si="21"/>
        <v>0</v>
      </c>
      <c r="ES43">
        <f t="shared" si="22"/>
        <v>0</v>
      </c>
      <c r="ET43">
        <f t="shared" si="23"/>
        <v>0</v>
      </c>
      <c r="EU43">
        <f t="shared" si="115"/>
        <v>0</v>
      </c>
      <c r="EV43" s="7"/>
      <c r="EW43" s="7">
        <f t="shared" si="151"/>
        <v>5312099239960966</v>
      </c>
      <c r="EX43" s="7">
        <f t="shared" si="117"/>
        <v>6433607876317821</v>
      </c>
      <c r="EY43" s="7">
        <f t="shared" si="24"/>
        <v>1.2491607079086077E+17</v>
      </c>
      <c r="EZ43" s="7"/>
      <c r="FA43" s="7">
        <f t="shared" si="152"/>
        <v>3.6134798525030552E+16</v>
      </c>
      <c r="FB43" s="7">
        <f>'Initial absorption'!$H43*FA43*$F43</f>
        <v>1.1913976513108434E+16</v>
      </c>
      <c r="FC43" s="7">
        <f t="shared" si="118"/>
        <v>2.2627980419999896E+16</v>
      </c>
      <c r="FD43" s="7">
        <f>'Initial absorption'!$N43*FC43*$J43</f>
        <v>6131766731548417</v>
      </c>
      <c r="FE43" s="7"/>
      <c r="FF43">
        <f t="shared" si="153"/>
        <v>6384850671906240</v>
      </c>
      <c r="FG43" s="7">
        <f t="shared" si="154"/>
        <v>7476435365692091</v>
      </c>
      <c r="FH43">
        <f t="shared" si="77"/>
        <v>1.6882685467536845E+17</v>
      </c>
      <c r="FI43" s="7"/>
      <c r="FJ43">
        <f t="shared" si="78"/>
        <v>0</v>
      </c>
      <c r="FK43">
        <f t="shared" si="120"/>
        <v>0</v>
      </c>
      <c r="FL43">
        <f t="shared" si="134"/>
        <v>0</v>
      </c>
      <c r="FM43" s="7"/>
      <c r="FN43">
        <f>(1 - 'Initial absorption'!$N43)*FC43</f>
        <v>1.5964056046792724E+16</v>
      </c>
      <c r="FO43" s="7">
        <f t="shared" si="155"/>
        <v>3.49484784700107E+16</v>
      </c>
      <c r="FP43">
        <f>'Initial absorption'!$T43*(FN43+FO43)*$N43</f>
        <v>1.5962298126220396E+16</v>
      </c>
      <c r="FQ43" s="7"/>
      <c r="FR43">
        <f t="shared" si="183"/>
        <v>0</v>
      </c>
      <c r="FS43">
        <f>'Initial absorption'!$N43*FR43*$J43</f>
        <v>0</v>
      </c>
      <c r="FU43">
        <f>(1-'Initial absorption'!$N43)*FR43</f>
        <v>0</v>
      </c>
      <c r="FV43">
        <f>'Initial absorption'!$H43*FU43*$F43</f>
        <v>0</v>
      </c>
      <c r="FW43" s="7"/>
      <c r="FX43">
        <f>(1 - 'Initial absorption'!$T43)*(FN43+FO43)</f>
        <v>3.378672796862398E+16</v>
      </c>
      <c r="FY43">
        <f t="shared" si="156"/>
        <v>0</v>
      </c>
      <c r="FZ43" s="7"/>
      <c r="GJ43" s="7">
        <f t="shared" si="139"/>
        <v>9447282273457472</v>
      </c>
      <c r="GK43" s="7">
        <f t="shared" si="188"/>
        <v>9447282273457472</v>
      </c>
      <c r="GL43" s="7">
        <f t="shared" si="28"/>
        <v>5.5305353732763184E+16</v>
      </c>
      <c r="GM43" s="7">
        <f t="shared" si="82"/>
        <v>1.2563367319074338E+16</v>
      </c>
      <c r="GN43" s="7"/>
      <c r="GO43" s="7">
        <f t="shared" si="83"/>
        <v>1.1241003495341144E+16</v>
      </c>
      <c r="GP43" s="7">
        <f t="shared" si="157"/>
        <v>1.1241003495341144E+16</v>
      </c>
      <c r="GQ43" s="7">
        <f t="shared" si="29"/>
        <v>6.580598066469616E+16</v>
      </c>
      <c r="GR43" s="7">
        <f t="shared" si="85"/>
        <v>1.7923333726496224E+16</v>
      </c>
      <c r="GT43">
        <f t="shared" si="30"/>
        <v>0</v>
      </c>
      <c r="GU43">
        <f t="shared" si="31"/>
        <v>0</v>
      </c>
      <c r="GV43">
        <f t="shared" si="32"/>
        <v>0</v>
      </c>
      <c r="GW43">
        <f t="shared" si="121"/>
        <v>0</v>
      </c>
      <c r="GX43" s="7"/>
      <c r="GY43" s="7">
        <f t="shared" si="158"/>
        <v>1701038275969685</v>
      </c>
      <c r="GZ43" s="7">
        <f t="shared" si="123"/>
        <v>2060167319140120</v>
      </c>
      <c r="HA43" s="7">
        <f t="shared" si="33"/>
        <v>4.0000573803390448E+16</v>
      </c>
      <c r="HB43" s="7"/>
      <c r="HC43" s="7">
        <f t="shared" si="159"/>
        <v>9430133115365868</v>
      </c>
      <c r="HD43" s="7">
        <f>'Initial absorption'!$H43*HC43*$F43</f>
        <v>3109201906138482</v>
      </c>
      <c r="HE43" s="7">
        <f t="shared" si="124"/>
        <v>7245922763030920</v>
      </c>
      <c r="HF43" s="7">
        <f>'Initial absorption'!$N43*HE43*$J43</f>
        <v>1963511869510561.5</v>
      </c>
      <c r="HG43" s="7"/>
      <c r="HH43">
        <f t="shared" si="160"/>
        <v>1666260619001421</v>
      </c>
      <c r="HI43" s="7">
        <f t="shared" si="161"/>
        <v>1951132526117935.3</v>
      </c>
      <c r="HJ43">
        <f t="shared" si="88"/>
        <v>4.405890659482808E+16</v>
      </c>
      <c r="HK43" s="7"/>
      <c r="HL43">
        <f t="shared" si="89"/>
        <v>0</v>
      </c>
      <c r="HM43">
        <f t="shared" si="126"/>
        <v>0</v>
      </c>
      <c r="HN43">
        <f t="shared" si="135"/>
        <v>0</v>
      </c>
      <c r="HO43" s="7"/>
      <c r="HP43">
        <f>(1 - 'Initial absorption'!$N43)*HE43</f>
        <v>5112003588155718</v>
      </c>
      <c r="HQ43" s="7">
        <f t="shared" si="162"/>
        <v>9120538029938284</v>
      </c>
      <c r="HR43">
        <f>'Initial absorption'!$T43*(HP43+HQ43)*$N43</f>
        <v>4462242443005361.5</v>
      </c>
      <c r="HS43" s="7"/>
      <c r="HT43">
        <f t="shared" si="184"/>
        <v>0</v>
      </c>
      <c r="HU43">
        <f>'Initial absorption'!$N43*HT43*$J43</f>
        <v>0</v>
      </c>
      <c r="HW43">
        <f>(1-'Initial absorption'!$N43)*HT43</f>
        <v>0</v>
      </c>
      <c r="HX43">
        <f>'Initial absorption'!$H43*HW43*$F43</f>
        <v>0</v>
      </c>
      <c r="HY43" s="7"/>
      <c r="HZ43">
        <f>(1 - 'Initial absorption'!$T43)*(HP43+HQ43)</f>
        <v>9445041707635914</v>
      </c>
      <c r="IA43">
        <f t="shared" si="163"/>
        <v>0</v>
      </c>
      <c r="IB43" s="7"/>
      <c r="IL43" s="7">
        <f t="shared" si="140"/>
        <v>3020269394805941.5</v>
      </c>
      <c r="IM43" s="7">
        <f t="shared" si="189"/>
        <v>3020269394805941.5</v>
      </c>
      <c r="IN43" s="7">
        <f t="shared" si="37"/>
        <v>1.7680965002737206E+16</v>
      </c>
      <c r="IO43" s="7">
        <f t="shared" si="93"/>
        <v>4016472961341775</v>
      </c>
      <c r="IP43" s="7"/>
      <c r="IQ43" s="7">
        <f t="shared" si="94"/>
        <v>2959981163003389.5</v>
      </c>
      <c r="IR43" s="7">
        <f t="shared" si="164"/>
        <v>2959981163003389.5</v>
      </c>
      <c r="IS43" s="7">
        <f t="shared" si="38"/>
        <v>1.732803154640017E+16</v>
      </c>
      <c r="IT43" s="7">
        <f t="shared" si="96"/>
        <v>4719572432358017</v>
      </c>
      <c r="IV43">
        <f t="shared" si="39"/>
        <v>0</v>
      </c>
      <c r="IW43">
        <f t="shared" si="40"/>
        <v>0</v>
      </c>
      <c r="IX43">
        <f t="shared" si="41"/>
        <v>0</v>
      </c>
      <c r="IY43">
        <f t="shared" si="127"/>
        <v>0</v>
      </c>
      <c r="IZ43" s="7"/>
      <c r="JA43" s="7">
        <f t="shared" si="165"/>
        <v>543817120690781.56</v>
      </c>
      <c r="JB43" s="7">
        <f t="shared" si="129"/>
        <v>658629658993042.38</v>
      </c>
      <c r="JC43" s="7">
        <f t="shared" si="42"/>
        <v>1.2788070191623698E+16</v>
      </c>
      <c r="JD43" s="7"/>
      <c r="JE43" s="7">
        <f t="shared" si="166"/>
        <v>2483142754796406</v>
      </c>
      <c r="JF43" s="7">
        <f>'Initial absorption'!$H43*JE43*$F43</f>
        <v>818715079837704.38</v>
      </c>
      <c r="JG43" s="7">
        <f t="shared" si="130"/>
        <v>2316500992015003.5</v>
      </c>
      <c r="JH43" s="7">
        <f>'Initial absorption'!$N43*JG43*$J43</f>
        <v>627729185406311.63</v>
      </c>
      <c r="JI43" s="7"/>
      <c r="JJ43">
        <f t="shared" si="167"/>
        <v>438759764370030.88</v>
      </c>
      <c r="JK43" s="7">
        <f t="shared" si="168"/>
        <v>513772238059164.19</v>
      </c>
      <c r="JL43">
        <f t="shared" si="99"/>
        <v>1.1601591765118396E+16</v>
      </c>
      <c r="JM43" s="7"/>
      <c r="JN43">
        <f t="shared" si="100"/>
        <v>0</v>
      </c>
      <c r="JO43">
        <f t="shared" si="132"/>
        <v>0</v>
      </c>
      <c r="JP43">
        <f t="shared" si="136"/>
        <v>0</v>
      </c>
      <c r="JQ43" s="7"/>
      <c r="JR43">
        <f>(1 - 'Initial absorption'!$N43)*JG43</f>
        <v>1634293073556523.5</v>
      </c>
      <c r="JS43" s="7">
        <f t="shared" si="169"/>
        <v>2401620173524736</v>
      </c>
      <c r="JT43">
        <f>'Initial absorption'!$T43*(JR43+JS43)*$N43</f>
        <v>1265355399665105.3</v>
      </c>
      <c r="JU43" s="7"/>
      <c r="JV43">
        <f t="shared" si="185"/>
        <v>0</v>
      </c>
      <c r="JW43">
        <f>'Initial absorption'!$N43*JV43*$J43</f>
        <v>0</v>
      </c>
      <c r="JY43">
        <f>(1-'Initial absorption'!$N43)*JV43</f>
        <v>0</v>
      </c>
      <c r="JZ43">
        <f>'Initial absorption'!$H43*JY43*$F43</f>
        <v>0</v>
      </c>
      <c r="KA43" s="7"/>
      <c r="KB43">
        <f>(1 - 'Initial absorption'!$T43)*(JR43+JS43)</f>
        <v>2678324783440026.5</v>
      </c>
      <c r="KC43">
        <f t="shared" si="170"/>
        <v>0</v>
      </c>
      <c r="KD43" s="7"/>
    </row>
    <row r="44" spans="4:290" x14ac:dyDescent="0.25">
      <c r="D44">
        <v>490</v>
      </c>
      <c r="E44">
        <f>'Input spectra'!B44</f>
        <v>0.174931414341262</v>
      </c>
      <c r="F44">
        <f>'Initial absorption'!J44</f>
        <v>0.92648253142045456</v>
      </c>
      <c r="G44">
        <f>'Input spectra'!C44</f>
        <v>0.114985389817993</v>
      </c>
      <c r="H44">
        <f t="shared" si="45"/>
        <v>1.5192445627639885E-2</v>
      </c>
      <c r="I44">
        <f>'Input spectra'!D44</f>
        <v>8.2199684829404998E-2</v>
      </c>
      <c r="J44">
        <f>'Initial absorption'!P44</f>
        <v>0.88098312541556734</v>
      </c>
      <c r="K44">
        <f>'Input spectra'!E44</f>
        <v>0.97144873916076901</v>
      </c>
      <c r="L44">
        <f t="shared" si="46"/>
        <v>9.4762729586862507E-2</v>
      </c>
      <c r="M44">
        <f>'Input spectra'!F44</f>
        <v>0.44637158161826801</v>
      </c>
      <c r="N44">
        <f>'Initial absorption'!V44</f>
        <v>0.94144683502554638</v>
      </c>
      <c r="O44">
        <f>'Input spectra'!G44</f>
        <v>0</v>
      </c>
      <c r="P44">
        <f t="shared" si="47"/>
        <v>0</v>
      </c>
      <c r="R44">
        <f>'Reaching edge prob after ems 1'!$EZ45</f>
        <v>0.25529816304875752</v>
      </c>
      <c r="S44">
        <f>'Reaching edge prob after ems 2'!$EZ45</f>
        <v>0.37018362846067016</v>
      </c>
      <c r="T44">
        <f>'Reaching edge prob after ems 3'!EZ45</f>
        <v>0.21085612828118461</v>
      </c>
      <c r="U44">
        <f>1-EXP(-'Reaching edge prob after ems 1'!FC45*_k_in_ec_correction*($E44*_c1+'Input spectra'!Y44))</f>
        <v>0.17194422743172277</v>
      </c>
      <c r="V44">
        <f>1-EXP(-(_t-'Reaching edge prob after ems 1'!FC45)*_k_in_ec_correction*($E44*_c1+'Input spectra'!Y44))</f>
        <v>0.20368236550169505</v>
      </c>
      <c r="W44">
        <f>1-EXP(-'Reaching edge prob after ems 2'!FC45*_k_in_ec_correction*($I44*_c2+'Input spectra'!Y44))</f>
        <v>0.1140838223255155</v>
      </c>
      <c r="X44">
        <f>1-EXP(-(_t-'Reaching edge prob after ems 2'!FC45)*_k_in_ec_correction*($I44*_c2+'Input spectra'!Y44))</f>
        <v>0.12724434485352998</v>
      </c>
      <c r="Y44">
        <f>1-EXP(-'Reaching edge prob after ems 3'!FC45*_k_in_ec_correction*($M44*_c3+'Input spectra'!Y44))</f>
        <v>0.20604391540996625</v>
      </c>
      <c r="Z44">
        <f>1-EXP(-(_t-'Reaching edge prob after ems 3'!FC45)*_k_in_ec_correction*($M44*_c3+'Input spectra'!Y44))</f>
        <v>0.25332955343004826</v>
      </c>
      <c r="AA44" s="16"/>
      <c r="AB44" s="16"/>
      <c r="AD44" s="7">
        <f t="shared" si="171"/>
        <v>4.9282770143584531E+17</v>
      </c>
      <c r="AE44" s="7">
        <f t="shared" si="172"/>
        <v>4.9282770143584531E+17</v>
      </c>
      <c r="AF44" s="7">
        <f t="shared" si="173"/>
        <v>2.8850636159978941E+18</v>
      </c>
      <c r="AG44" s="7">
        <f t="shared" si="49"/>
        <v>7.3655144144306829E+17</v>
      </c>
      <c r="AH44" s="7"/>
      <c r="AI44" s="7">
        <f t="shared" si="174"/>
        <v>6.8721632632565286E+17</v>
      </c>
      <c r="AJ44" s="7">
        <f t="shared" si="175"/>
        <v>6.8721632632565286E+17</v>
      </c>
      <c r="AK44" s="7">
        <f t="shared" si="176"/>
        <v>4.023034447181889E+18</v>
      </c>
      <c r="AL44" s="7">
        <f t="shared" si="52"/>
        <v>1.4892614890800579E+18</v>
      </c>
      <c r="AN44">
        <f t="shared" si="177"/>
        <v>0</v>
      </c>
      <c r="AO44">
        <f t="shared" si="178"/>
        <v>0</v>
      </c>
      <c r="AP44">
        <f t="shared" si="179"/>
        <v>0</v>
      </c>
      <c r="AQ44">
        <f t="shared" si="103"/>
        <v>0</v>
      </c>
      <c r="AR44" s="7"/>
      <c r="AS44" s="7">
        <f t="shared" si="180"/>
        <v>7.8509090551545728E+16</v>
      </c>
      <c r="AT44" s="7">
        <f t="shared" si="105"/>
        <v>9.3000605578779504E+16</v>
      </c>
      <c r="AU44" s="7">
        <f t="shared" si="181"/>
        <v>1.9905589982692204E+18</v>
      </c>
      <c r="AV44" s="7"/>
      <c r="AW44" s="7">
        <f t="shared" si="53"/>
        <v>6.0881606105392358E+17</v>
      </c>
      <c r="AX44" s="7">
        <f>'Initial absorption'!$H44*AW44*$F44</f>
        <v>1.7740305421957008E+17</v>
      </c>
      <c r="AY44" s="7">
        <f t="shared" si="106"/>
        <v>3.9244738942262925E+17</v>
      </c>
      <c r="AZ44" s="7">
        <f>'Initial absorption'!$N44*AY44*$J44</f>
        <v>7.1932262777140944E+16</v>
      </c>
      <c r="BA44" s="7"/>
      <c r="BB44">
        <f t="shared" si="54"/>
        <v>6.9069310732497608E+16</v>
      </c>
      <c r="BC44" s="7">
        <f t="shared" si="107"/>
        <v>7.7037033073495696E+16</v>
      </c>
      <c r="BD44">
        <f t="shared" si="55"/>
        <v>2.2322112197219986E+18</v>
      </c>
      <c r="BE44" s="7"/>
      <c r="BF44">
        <f t="shared" si="141"/>
        <v>0</v>
      </c>
      <c r="BG44">
        <f t="shared" si="108"/>
        <v>0</v>
      </c>
      <c r="BH44">
        <f t="shared" si="57"/>
        <v>0</v>
      </c>
      <c r="BI44" s="7"/>
      <c r="BJ44">
        <f>(1 - 'Initial absorption'!$N44)*AY44</f>
        <v>3.1079740010732896E+17</v>
      </c>
      <c r="BK44" s="7">
        <f t="shared" si="7"/>
        <v>5.9977193510969549E+17</v>
      </c>
      <c r="BL44">
        <f>'Initial absorption'!$T44*(BJ44+BK44)*$N44</f>
        <v>3.2367793918171098E+17</v>
      </c>
      <c r="BM44" s="7"/>
      <c r="BN44">
        <f t="shared" si="58"/>
        <v>0</v>
      </c>
      <c r="BO44">
        <f>'Initial absorption'!$N44*BN44*$J44</f>
        <v>0</v>
      </c>
      <c r="BQ44">
        <f>(1-'Initial absorption'!$N44)*BN44</f>
        <v>0</v>
      </c>
      <c r="BR44">
        <f>'Initial absorption'!$H44*BQ44*$F44</f>
        <v>0</v>
      </c>
      <c r="BS44" s="7"/>
      <c r="BT44">
        <f>(1 - 'Initial absorption'!$T44)*(BJ44+BK44)</f>
        <v>5.6676028818472141E+17</v>
      </c>
      <c r="BU44">
        <f t="shared" si="142"/>
        <v>0</v>
      </c>
      <c r="BV44" s="7"/>
      <c r="CF44" s="7">
        <f t="shared" si="137"/>
        <v>1.5865907019694528E+17</v>
      </c>
      <c r="CG44" s="7">
        <f t="shared" si="186"/>
        <v>1.5865907019694528E+17</v>
      </c>
      <c r="CH44" s="7">
        <f t="shared" si="10"/>
        <v>9.2880637480328397E+17</v>
      </c>
      <c r="CI44" s="7">
        <f t="shared" si="60"/>
        <v>2.3712256131525418E+17</v>
      </c>
      <c r="CJ44" s="7"/>
      <c r="CK44" s="7">
        <f t="shared" si="61"/>
        <v>1.7681889098723242E+17</v>
      </c>
      <c r="CL44" s="7">
        <f t="shared" si="143"/>
        <v>1.7681889098723242E+17</v>
      </c>
      <c r="CM44" s="7">
        <f t="shared" si="11"/>
        <v>1.035115817398446E+18</v>
      </c>
      <c r="CN44" s="7">
        <f t="shared" si="63"/>
        <v>3.8318292916158918E+17</v>
      </c>
      <c r="CP44">
        <f t="shared" si="12"/>
        <v>0</v>
      </c>
      <c r="CQ44">
        <f t="shared" si="13"/>
        <v>0</v>
      </c>
      <c r="CR44">
        <f t="shared" si="14"/>
        <v>0</v>
      </c>
      <c r="CS44">
        <f t="shared" si="109"/>
        <v>0</v>
      </c>
      <c r="CT44" s="7"/>
      <c r="CU44" s="7">
        <f t="shared" si="144"/>
        <v>2.5274917121389796E+16</v>
      </c>
      <c r="CV44" s="7">
        <f t="shared" si="111"/>
        <v>2.9940260188078748E+16</v>
      </c>
      <c r="CW44" s="7">
        <f t="shared" si="15"/>
        <v>6.4083297046294336E+17</v>
      </c>
      <c r="CX44" s="7"/>
      <c r="CY44" s="7">
        <f t="shared" si="145"/>
        <v>1.566467160440503E+17</v>
      </c>
      <c r="CZ44" s="7">
        <f>'Initial absorption'!$H44*CY44*$F44</f>
        <v>4.5645323172935968E+16</v>
      </c>
      <c r="DA44" s="7">
        <f t="shared" si="112"/>
        <v>1.2634301547093198E+17</v>
      </c>
      <c r="DB44" s="7">
        <f>'Initial absorption'!$N44*DA44*$J44</f>
        <v>2.3157598276502696E+16</v>
      </c>
      <c r="DC44" s="7"/>
      <c r="DD44">
        <f t="shared" si="146"/>
        <v>1.7771345727874176E+16</v>
      </c>
      <c r="DE44" s="7">
        <f t="shared" si="147"/>
        <v>1.9821419007655172E+16</v>
      </c>
      <c r="DF44">
        <f t="shared" si="66"/>
        <v>5.7434187344010387E+17</v>
      </c>
      <c r="DG44" s="7"/>
      <c r="DH44">
        <f t="shared" si="67"/>
        <v>0</v>
      </c>
      <c r="DI44">
        <f t="shared" si="114"/>
        <v>0</v>
      </c>
      <c r="DJ44">
        <f t="shared" si="133"/>
        <v>0</v>
      </c>
      <c r="DK44" s="7"/>
      <c r="DL44">
        <f>(1 - 'Initial absorption'!$N44)*DA44</f>
        <v>1.0005692938321146E+17</v>
      </c>
      <c r="DM44" s="7">
        <f t="shared" si="148"/>
        <v>1.543196870458343E+17</v>
      </c>
      <c r="DN44">
        <f>'Initial absorption'!$T44*(DL44+DM44)*$N44</f>
        <v>9.0422657339044E+16</v>
      </c>
      <c r="DO44" s="7"/>
      <c r="DP44">
        <f t="shared" si="182"/>
        <v>0</v>
      </c>
      <c r="DQ44">
        <f>'Initial absorption'!$N44*DP44*$J44</f>
        <v>0</v>
      </c>
      <c r="DS44">
        <f>(1-'Initial absorption'!$N44)*DP44</f>
        <v>0</v>
      </c>
      <c r="DT44">
        <f>'Initial absorption'!$H44*DS44*$F44</f>
        <v>0</v>
      </c>
      <c r="DU44" s="7"/>
      <c r="DV44">
        <f>(1 - 'Initial absorption'!$T44)*(DL44+DM44)</f>
        <v>1.5833013353169728E+17</v>
      </c>
      <c r="DW44">
        <f t="shared" si="149"/>
        <v>0</v>
      </c>
      <c r="DX44" s="7"/>
      <c r="EH44" s="7">
        <f t="shared" si="138"/>
        <v>5.0917058340479776E+16</v>
      </c>
      <c r="EI44" s="7">
        <f t="shared" si="187"/>
        <v>5.0917058340479776E+16</v>
      </c>
      <c r="EJ44" s="7">
        <f t="shared" si="19"/>
        <v>2.9807365134665254E+17</v>
      </c>
      <c r="EK44" s="7">
        <f t="shared" si="71"/>
        <v>7.6097655642036208E+16</v>
      </c>
      <c r="EL44" s="7"/>
      <c r="EM44" s="7">
        <f t="shared" si="72"/>
        <v>4.5791445457919816E+16</v>
      </c>
      <c r="EN44" s="7">
        <f t="shared" si="150"/>
        <v>4.5791445457919816E+16</v>
      </c>
      <c r="EO44" s="7">
        <f t="shared" si="20"/>
        <v>2.6806779089262358E+17</v>
      </c>
      <c r="EP44" s="7">
        <f t="shared" si="74"/>
        <v>9.9234307506067584E+16</v>
      </c>
      <c r="ER44">
        <f t="shared" si="21"/>
        <v>0</v>
      </c>
      <c r="ES44">
        <f t="shared" si="22"/>
        <v>0</v>
      </c>
      <c r="ET44">
        <f t="shared" si="23"/>
        <v>0</v>
      </c>
      <c r="EU44">
        <f t="shared" si="115"/>
        <v>0</v>
      </c>
      <c r="EV44" s="7"/>
      <c r="EW44" s="7">
        <f t="shared" si="151"/>
        <v>8111256595813412</v>
      </c>
      <c r="EX44" s="7">
        <f t="shared" si="117"/>
        <v>9608464065957326</v>
      </c>
      <c r="EY44" s="7">
        <f t="shared" si="24"/>
        <v>2.056568824149889E+17</v>
      </c>
      <c r="EZ44" s="7"/>
      <c r="FA44" s="7">
        <f t="shared" si="152"/>
        <v>4.056738233026996E+16</v>
      </c>
      <c r="FB44" s="7">
        <f>'Initial absorption'!$H44*FA44*$F44</f>
        <v>1.1820939011734586E+16</v>
      </c>
      <c r="FC44" s="7">
        <f t="shared" si="118"/>
        <v>4.054615145330304E+16</v>
      </c>
      <c r="FD44" s="7">
        <f>'Initial absorption'!$N44*FC44*$J44</f>
        <v>7431764102779821</v>
      </c>
      <c r="FE44" s="7"/>
      <c r="FF44">
        <f t="shared" si="153"/>
        <v>4602311461565196</v>
      </c>
      <c r="FG44" s="7">
        <f t="shared" si="154"/>
        <v>5133226559220733</v>
      </c>
      <c r="FH44">
        <f t="shared" si="77"/>
        <v>1.4873944986868538E+17</v>
      </c>
      <c r="FI44" s="7"/>
      <c r="FJ44">
        <f t="shared" si="78"/>
        <v>0</v>
      </c>
      <c r="FK44">
        <f t="shared" si="120"/>
        <v>0</v>
      </c>
      <c r="FL44">
        <f t="shared" si="134"/>
        <v>0</v>
      </c>
      <c r="FM44" s="7"/>
      <c r="FN44">
        <f>(1 - 'Initial absorption'!$N44)*FC44</f>
        <v>3.2110389304880284E+16</v>
      </c>
      <c r="FO44" s="7">
        <f t="shared" si="155"/>
        <v>3.9964742980730656E+16</v>
      </c>
      <c r="FP44">
        <f>'Initial absorption'!$T44*(FN44+FO44)*$N44</f>
        <v>2.5620377693583872E+16</v>
      </c>
      <c r="FQ44" s="7"/>
      <c r="FR44">
        <f t="shared" si="183"/>
        <v>0</v>
      </c>
      <c r="FS44">
        <f>'Initial absorption'!$N44*FR44*$J44</f>
        <v>0</v>
      </c>
      <c r="FU44">
        <f>(1-'Initial absorption'!$N44)*FR44</f>
        <v>0</v>
      </c>
      <c r="FV44">
        <f>'Initial absorption'!$H44*FU44*$F44</f>
        <v>0</v>
      </c>
      <c r="FW44" s="7"/>
      <c r="FX44">
        <f>(1 - 'Initial absorption'!$T44)*(FN44+FO44)</f>
        <v>4.4861298492342464E+16</v>
      </c>
      <c r="FY44">
        <f t="shared" si="156"/>
        <v>0</v>
      </c>
      <c r="FZ44" s="7"/>
      <c r="GJ44" s="7">
        <f t="shared" si="139"/>
        <v>1.6304639884245466E+16</v>
      </c>
      <c r="GK44" s="7">
        <f t="shared" si="188"/>
        <v>1.6304639884245466E+16</v>
      </c>
      <c r="GL44" s="7">
        <f t="shared" si="28"/>
        <v>9.5449024405354416E+16</v>
      </c>
      <c r="GM44" s="7">
        <f t="shared" si="82"/>
        <v>2.4367960595483008E+16</v>
      </c>
      <c r="GN44" s="7"/>
      <c r="GO44" s="7">
        <f t="shared" si="83"/>
        <v>1.1950237550489692E+16</v>
      </c>
      <c r="GP44" s="7">
        <f t="shared" si="157"/>
        <v>1.1950237550489692E+16</v>
      </c>
      <c r="GQ44" s="7">
        <f t="shared" si="29"/>
        <v>6.995790914147252E+16</v>
      </c>
      <c r="GR44" s="7">
        <f t="shared" si="85"/>
        <v>2.5897272645512184E+16</v>
      </c>
      <c r="GT44">
        <f t="shared" si="30"/>
        <v>0</v>
      </c>
      <c r="GU44">
        <f t="shared" si="31"/>
        <v>0</v>
      </c>
      <c r="GV44">
        <f t="shared" si="32"/>
        <v>0</v>
      </c>
      <c r="GW44">
        <f t="shared" si="121"/>
        <v>0</v>
      </c>
      <c r="GX44" s="7"/>
      <c r="GY44" s="7">
        <f t="shared" si="158"/>
        <v>2597383315412527.5</v>
      </c>
      <c r="GZ44" s="7">
        <f t="shared" si="123"/>
        <v>3076818487599042</v>
      </c>
      <c r="HA44" s="7">
        <f t="shared" si="33"/>
        <v>6.585536393462852E+16</v>
      </c>
      <c r="HB44" s="7"/>
      <c r="HC44" s="7">
        <f t="shared" si="159"/>
        <v>1.0586908773031922E+16</v>
      </c>
      <c r="HD44" s="7">
        <f>'Initial absorption'!$H44*HC44*$F44</f>
        <v>3084921819947641.5</v>
      </c>
      <c r="HE44" s="7">
        <f t="shared" si="124"/>
        <v>1.2983672263969066E+16</v>
      </c>
      <c r="HF44" s="7">
        <f>'Initial absorption'!$N44*HE44*$J44</f>
        <v>2379796503368576.5</v>
      </c>
      <c r="HG44" s="7"/>
      <c r="HH44">
        <f t="shared" si="160"/>
        <v>1201069647333730.5</v>
      </c>
      <c r="HI44" s="7">
        <f t="shared" si="161"/>
        <v>1339623070853751.3</v>
      </c>
      <c r="HJ44">
        <f t="shared" si="88"/>
        <v>3.8816677248010352E+16</v>
      </c>
      <c r="HK44" s="7"/>
      <c r="HL44">
        <f t="shared" si="89"/>
        <v>0</v>
      </c>
      <c r="HM44">
        <f t="shared" si="126"/>
        <v>0</v>
      </c>
      <c r="HN44">
        <f t="shared" si="135"/>
        <v>0</v>
      </c>
      <c r="HO44" s="7"/>
      <c r="HP44">
        <f>(1 - 'Initial absorption'!$N44)*HE44</f>
        <v>1.0282375911390228E+16</v>
      </c>
      <c r="HQ44" s="7">
        <f t="shared" si="162"/>
        <v>1.0429637402533578E+16</v>
      </c>
      <c r="HR44">
        <f>'Initial absorption'!$T44*(HP44+HQ44)*$N44</f>
        <v>7362450641012621</v>
      </c>
      <c r="HS44" s="7"/>
      <c r="HT44">
        <f t="shared" si="184"/>
        <v>0</v>
      </c>
      <c r="HU44">
        <f>'Initial absorption'!$N44*HT44*$J44</f>
        <v>0</v>
      </c>
      <c r="HW44">
        <f>(1-'Initial absorption'!$N44)*HT44</f>
        <v>0</v>
      </c>
      <c r="HX44">
        <f>'Initial absorption'!$H44*HW44*$F44</f>
        <v>0</v>
      </c>
      <c r="HY44" s="7"/>
      <c r="HZ44">
        <f>(1 - 'Initial absorption'!$T44)*(HP44+HQ44)</f>
        <v>1.2891656001008906E+16</v>
      </c>
      <c r="IA44">
        <f t="shared" si="163"/>
        <v>0</v>
      </c>
      <c r="IB44" s="7"/>
      <c r="IL44" s="7">
        <f t="shared" si="140"/>
        <v>5212547207790439</v>
      </c>
      <c r="IM44" s="7">
        <f t="shared" si="189"/>
        <v>5212547207790439</v>
      </c>
      <c r="IN44" s="7">
        <f t="shared" si="37"/>
        <v>3.0514782858295312E+16</v>
      </c>
      <c r="IO44" s="7">
        <f t="shared" si="93"/>
        <v>7790368009554508</v>
      </c>
      <c r="IP44" s="7"/>
      <c r="IQ44" s="7">
        <f t="shared" si="94"/>
        <v>3146736682141007</v>
      </c>
      <c r="IR44" s="7">
        <f t="shared" si="164"/>
        <v>3146736682141007</v>
      </c>
      <c r="IS44" s="7">
        <f t="shared" si="38"/>
        <v>1.8421317398191676E+16</v>
      </c>
      <c r="IT44" s="7">
        <f t="shared" si="96"/>
        <v>6819270115488266</v>
      </c>
      <c r="IV44">
        <f t="shared" si="39"/>
        <v>0</v>
      </c>
      <c r="IW44">
        <f t="shared" si="40"/>
        <v>0</v>
      </c>
      <c r="IX44">
        <f t="shared" si="41"/>
        <v>0</v>
      </c>
      <c r="IY44">
        <f t="shared" si="127"/>
        <v>0</v>
      </c>
      <c r="IZ44" s="7"/>
      <c r="JA44" s="7">
        <f t="shared" si="165"/>
        <v>830376091985768.63</v>
      </c>
      <c r="JB44" s="7">
        <f t="shared" si="129"/>
        <v>983650159112642.25</v>
      </c>
      <c r="JC44" s="7">
        <f t="shared" si="42"/>
        <v>2.1053773394109948E+16</v>
      </c>
      <c r="JD44" s="7"/>
      <c r="JE44" s="7">
        <f t="shared" si="166"/>
        <v>2787744933590450</v>
      </c>
      <c r="JF44" s="7">
        <f>'Initial absorption'!$H44*JE44*$F44</f>
        <v>812321647277099.5</v>
      </c>
      <c r="JG44" s="7">
        <f t="shared" si="130"/>
        <v>4150843262218427</v>
      </c>
      <c r="JH44" s="7">
        <f>'Initial absorption'!$N44*JG44*$J44</f>
        <v>760814204227202.75</v>
      </c>
      <c r="JI44" s="7"/>
      <c r="JJ44">
        <f t="shared" si="167"/>
        <v>316265672636469</v>
      </c>
      <c r="JK44" s="7">
        <f t="shared" si="168"/>
        <v>352749561629019</v>
      </c>
      <c r="JL44">
        <f t="shared" si="99"/>
        <v>1.022120787633524E+16</v>
      </c>
      <c r="JM44" s="7"/>
      <c r="JN44">
        <f t="shared" si="100"/>
        <v>0</v>
      </c>
      <c r="JO44">
        <f t="shared" si="132"/>
        <v>0</v>
      </c>
      <c r="JP44">
        <f t="shared" si="136"/>
        <v>0</v>
      </c>
      <c r="JQ44" s="7"/>
      <c r="JR44">
        <f>(1 - 'Initial absorption'!$N44)*JG44</f>
        <v>3287246466458780.5</v>
      </c>
      <c r="JS44" s="7">
        <f t="shared" si="169"/>
        <v>2746332234595404</v>
      </c>
      <c r="JT44">
        <f>'Initial absorption'!$T44*(JR44+JS44)*$N44</f>
        <v>2144742024924901.8</v>
      </c>
      <c r="JU44" s="7"/>
      <c r="JV44">
        <f t="shared" si="185"/>
        <v>0</v>
      </c>
      <c r="JW44">
        <f>'Initial absorption'!$N44*JV44*$J44</f>
        <v>0</v>
      </c>
      <c r="JY44">
        <f>(1-'Initial absorption'!$N44)*JV44</f>
        <v>0</v>
      </c>
      <c r="JZ44">
        <f>'Initial absorption'!$H44*JY44*$F44</f>
        <v>0</v>
      </c>
      <c r="KA44" s="7"/>
      <c r="KB44">
        <f>(1 - 'Initial absorption'!$T44)*(JR44+JS44)</f>
        <v>3755444721383729.5</v>
      </c>
      <c r="KC44">
        <f t="shared" si="170"/>
        <v>0</v>
      </c>
      <c r="KD44" s="7"/>
    </row>
    <row r="45" spans="4:290" x14ac:dyDescent="0.25">
      <c r="D45">
        <v>495</v>
      </c>
      <c r="E45">
        <f>'Input spectra'!B45</f>
        <v>0.14741165750235599</v>
      </c>
      <c r="F45">
        <f>'Initial absorption'!J45</f>
        <v>0.91421024175037369</v>
      </c>
      <c r="G45">
        <f>'Input spectra'!C45</f>
        <v>0.186210569623558</v>
      </c>
      <c r="H45">
        <f t="shared" si="45"/>
        <v>2.4603073127600714E-2</v>
      </c>
      <c r="I45">
        <f>'Input spectra'!D45</f>
        <v>5.03233136333908E-2</v>
      </c>
      <c r="J45">
        <f>'Initial absorption'!P45</f>
        <v>0.81973363444415548</v>
      </c>
      <c r="K45">
        <f>'Input spectra'!E45</f>
        <v>0.77303343190057805</v>
      </c>
      <c r="L45">
        <f t="shared" si="46"/>
        <v>7.5407744244007438E-2</v>
      </c>
      <c r="M45">
        <f>'Input spectra'!F45</f>
        <v>0.59879134543645796</v>
      </c>
      <c r="N45">
        <f>'Initial absorption'!V45</f>
        <v>0.95583690838641311</v>
      </c>
      <c r="O45">
        <f>'Input spectra'!G45</f>
        <v>0</v>
      </c>
      <c r="P45">
        <f t="shared" si="47"/>
        <v>0</v>
      </c>
      <c r="R45">
        <f>'Reaching edge prob after ems 1'!$EZ46</f>
        <v>0.29005875072078308</v>
      </c>
      <c r="S45">
        <f>'Reaching edge prob after ems 2'!$EZ46</f>
        <v>0.48466730183252515</v>
      </c>
      <c r="T45">
        <f>'Reaching edge prob after ems 3'!EZ46</f>
        <v>0.16569108734295626</v>
      </c>
      <c r="U45">
        <f>1-EXP(-'Reaching edge prob after ems 1'!FC46*_k_in_ec_correction*($E45*_c1+'Input spectra'!Y45))</f>
        <v>0.1508684135589814</v>
      </c>
      <c r="V45">
        <f>1-EXP(-(_t-'Reaching edge prob after ems 1'!FC46)*_k_in_ec_correction*($E45*_c1+'Input spectra'!Y45))</f>
        <v>0.17476701212389667</v>
      </c>
      <c r="W45">
        <f>1-EXP(-'Reaching edge prob after ems 2'!FC46*_k_in_ec_correction*($I45*_c2+'Input spectra'!Y45))</f>
        <v>7.815629942604041E-2</v>
      </c>
      <c r="X45">
        <f>1-EXP(-(_t-'Reaching edge prob after ems 2'!FC46)*_k_in_ec_correction*($I45*_c2+'Input spectra'!Y45))</f>
        <v>8.4117310971378312E-2</v>
      </c>
      <c r="Y45">
        <f>1-EXP(-'Reaching edge prob after ems 3'!FC46*_k_in_ec_correction*($M45*_c3+'Input spectra'!Y45))</f>
        <v>0.25336797126414334</v>
      </c>
      <c r="Z45">
        <f>1-EXP(-(_t-'Reaching edge prob after ems 3'!FC46)*_k_in_ec_correction*($M45*_c3+'Input spectra'!Y45))</f>
        <v>0.32877674509278398</v>
      </c>
      <c r="AA45" s="16"/>
      <c r="AB45" s="16"/>
      <c r="AD45" s="7">
        <f t="shared" si="171"/>
        <v>7.9809902071817242E+17</v>
      </c>
      <c r="AE45" s="7">
        <f t="shared" si="172"/>
        <v>7.9809902071817242E+17</v>
      </c>
      <c r="AF45" s="7">
        <f t="shared" si="173"/>
        <v>4.6721530464482007E+18</v>
      </c>
      <c r="AG45" s="7">
        <f t="shared" si="49"/>
        <v>1.355198875829066E+18</v>
      </c>
      <c r="AH45" s="7"/>
      <c r="AI45" s="7">
        <f t="shared" si="174"/>
        <v>5.4685458303910528E+17</v>
      </c>
      <c r="AJ45" s="7">
        <f t="shared" si="175"/>
        <v>5.4685458303910528E+17</v>
      </c>
      <c r="AK45" s="7">
        <f t="shared" si="176"/>
        <v>3.2013424898218778E+18</v>
      </c>
      <c r="AL45" s="7">
        <f t="shared" si="52"/>
        <v>1.5515860267837875E+18</v>
      </c>
      <c r="AN45">
        <f t="shared" si="177"/>
        <v>0</v>
      </c>
      <c r="AO45">
        <f t="shared" si="178"/>
        <v>0</v>
      </c>
      <c r="AP45">
        <f t="shared" si="179"/>
        <v>0</v>
      </c>
      <c r="AQ45">
        <f t="shared" si="103"/>
        <v>0</v>
      </c>
      <c r="AR45" s="7"/>
      <c r="AS45" s="7">
        <f t="shared" si="180"/>
        <v>1.1007816564513451E+17</v>
      </c>
      <c r="AT45" s="7">
        <f t="shared" si="105"/>
        <v>1.2751530725388384E+17</v>
      </c>
      <c r="AU45" s="7">
        <f t="shared" si="181"/>
        <v>3.0323934741966295E+18</v>
      </c>
      <c r="AV45" s="7"/>
      <c r="AW45" s="7">
        <f t="shared" si="53"/>
        <v>5.0411445250459846E+17</v>
      </c>
      <c r="AX45" s="7">
        <f>'Initial absorption'!$H45*AW45*$F45</f>
        <v>1.2704089607867088E+17</v>
      </c>
      <c r="AY45" s="7">
        <f t="shared" si="106"/>
        <v>6.5861763948824947E+17</v>
      </c>
      <c r="AZ45" s="7">
        <f>'Initial absorption'!$N45*AY45*$J45</f>
        <v>7.6814314898559264E+16</v>
      </c>
      <c r="BA45" s="7"/>
      <c r="BB45">
        <f t="shared" si="54"/>
        <v>3.503552253966888E+16</v>
      </c>
      <c r="BC45" s="7">
        <f t="shared" si="107"/>
        <v>3.770769555565904E+16</v>
      </c>
      <c r="BD45">
        <f t="shared" si="55"/>
        <v>1.3523608613939487E+18</v>
      </c>
      <c r="BE45" s="7"/>
      <c r="BF45">
        <f t="shared" si="141"/>
        <v>0</v>
      </c>
      <c r="BG45">
        <f t="shared" si="108"/>
        <v>0</v>
      </c>
      <c r="BH45">
        <f t="shared" si="57"/>
        <v>0</v>
      </c>
      <c r="BI45" s="7"/>
      <c r="BJ45">
        <f>(1 - 'Initial absorption'!$N45)*AY45</f>
        <v>5.6491120648255066E+17</v>
      </c>
      <c r="BK45" s="7">
        <f t="shared" si="7"/>
        <v>5.0085464602148141E+17</v>
      </c>
      <c r="BL45">
        <f>'Initial absorption'!$T45*(BJ45+BK45)*$N45</f>
        <v>4.7422264501508794E+17</v>
      </c>
      <c r="BM45" s="7"/>
      <c r="BN45">
        <f t="shared" si="58"/>
        <v>0</v>
      </c>
      <c r="BO45">
        <f>'Initial absorption'!$N45*BN45*$J45</f>
        <v>0</v>
      </c>
      <c r="BQ45">
        <f>(1-'Initial absorption'!$N45)*BN45</f>
        <v>0</v>
      </c>
      <c r="BR45">
        <f>'Initial absorption'!$H45*BQ45*$F45</f>
        <v>0</v>
      </c>
      <c r="BS45" s="7"/>
      <c r="BT45">
        <f>(1 - 'Initial absorption'!$T45)*(BJ45+BK45)</f>
        <v>5.6963242131476947E+17</v>
      </c>
      <c r="BU45">
        <f t="shared" si="142"/>
        <v>0</v>
      </c>
      <c r="BV45" s="7"/>
      <c r="CF45" s="7">
        <f t="shared" si="137"/>
        <v>2.5693695419984726E+17</v>
      </c>
      <c r="CG45" s="7">
        <f t="shared" si="186"/>
        <v>2.5693695419984726E+17</v>
      </c>
      <c r="CH45" s="7">
        <f t="shared" si="10"/>
        <v>1.504135128783531E+18</v>
      </c>
      <c r="CI45" s="7">
        <f t="shared" si="60"/>
        <v>4.362875563701952E+17</v>
      </c>
      <c r="CJ45" s="7"/>
      <c r="CK45" s="7">
        <f t="shared" si="61"/>
        <v>1.4070419633546262E+17</v>
      </c>
      <c r="CL45" s="7">
        <f t="shared" si="143"/>
        <v>1.4070419633546262E+17</v>
      </c>
      <c r="CM45" s="7">
        <f t="shared" si="11"/>
        <v>8.2369671242701338E+17</v>
      </c>
      <c r="CN45" s="7">
        <f t="shared" si="63"/>
        <v>3.9921886314032198E+17</v>
      </c>
      <c r="CP45">
        <f t="shared" si="12"/>
        <v>0</v>
      </c>
      <c r="CQ45">
        <f t="shared" si="13"/>
        <v>0</v>
      </c>
      <c r="CR45">
        <f t="shared" si="14"/>
        <v>0</v>
      </c>
      <c r="CS45">
        <f t="shared" si="109"/>
        <v>0</v>
      </c>
      <c r="CT45" s="7"/>
      <c r="CU45" s="7">
        <f t="shared" si="144"/>
        <v>3.543814472960564E+16</v>
      </c>
      <c r="CV45" s="7">
        <f t="shared" si="111"/>
        <v>4.1051791581185432E+16</v>
      </c>
      <c r="CW45" s="7">
        <f t="shared" si="15"/>
        <v>9.7623718732854554E+17</v>
      </c>
      <c r="CX45" s="7"/>
      <c r="CY45" s="7">
        <f t="shared" si="145"/>
        <v>1.2970727703616782E+17</v>
      </c>
      <c r="CZ45" s="7">
        <f>'Initial absorption'!$H45*CY45*$F45</f>
        <v>3.2687276908508904E+16</v>
      </c>
      <c r="DA45" s="7">
        <f t="shared" si="112"/>
        <v>2.1203285041012547E+17</v>
      </c>
      <c r="DB45" s="7">
        <f>'Initial absorption'!$N45*DA45*$J45</f>
        <v>2.4729307512774368E+16</v>
      </c>
      <c r="DC45" s="7"/>
      <c r="DD45">
        <f t="shared" si="146"/>
        <v>9014544624899998</v>
      </c>
      <c r="DE45" s="7">
        <f t="shared" si="147"/>
        <v>9702087471473010</v>
      </c>
      <c r="DF45">
        <f t="shared" si="66"/>
        <v>3.4795877013681798E+17</v>
      </c>
      <c r="DG45" s="7"/>
      <c r="DH45">
        <f t="shared" si="67"/>
        <v>0</v>
      </c>
      <c r="DI45">
        <f t="shared" si="114"/>
        <v>0</v>
      </c>
      <c r="DJ45">
        <f t="shared" si="133"/>
        <v>0</v>
      </c>
      <c r="DK45" s="7"/>
      <c r="DL45">
        <f>(1 - 'Initial absorption'!$N45)*DA45</f>
        <v>1.8186535883276352E+17</v>
      </c>
      <c r="DM45" s="7">
        <f t="shared" si="148"/>
        <v>1.2886853769733464E+17</v>
      </c>
      <c r="DN45">
        <f>'Initial absorption'!$T45*(DL45+DM45)*$N45</f>
        <v>1.3826400044825074E+17</v>
      </c>
      <c r="DO45" s="7"/>
      <c r="DP45">
        <f t="shared" si="182"/>
        <v>0</v>
      </c>
      <c r="DQ45">
        <f>'Initial absorption'!$N45*DP45*$J45</f>
        <v>0</v>
      </c>
      <c r="DS45">
        <f>(1-'Initial absorption'!$N45)*DP45</f>
        <v>0</v>
      </c>
      <c r="DT45">
        <f>'Initial absorption'!$H45*DS45*$F45</f>
        <v>0</v>
      </c>
      <c r="DU45" s="7"/>
      <c r="DV45">
        <f>(1 - 'Initial absorption'!$T45)*(DL45+DM45)</f>
        <v>1.6608160361784835E+17</v>
      </c>
      <c r="DW45">
        <f t="shared" si="149"/>
        <v>0</v>
      </c>
      <c r="DX45" s="7"/>
      <c r="EH45" s="7">
        <f t="shared" si="138"/>
        <v>8.2456514276677552E+16</v>
      </c>
      <c r="EI45" s="7">
        <f t="shared" si="187"/>
        <v>8.2456514276677552E+16</v>
      </c>
      <c r="EJ45" s="7">
        <f t="shared" si="19"/>
        <v>4.8270884235719322E+17</v>
      </c>
      <c r="EK45" s="7">
        <f t="shared" si="71"/>
        <v>1.4001392377600288E+17</v>
      </c>
      <c r="EL45" s="7"/>
      <c r="EM45" s="7">
        <f t="shared" si="72"/>
        <v>3.6438688740905024E+16</v>
      </c>
      <c r="EN45" s="7">
        <f t="shared" si="150"/>
        <v>3.6438688740905024E+16</v>
      </c>
      <c r="EO45" s="7">
        <f t="shared" si="20"/>
        <v>2.1331579940569232E+17</v>
      </c>
      <c r="EP45" s="7">
        <f t="shared" si="74"/>
        <v>1.0338719293620507E+17</v>
      </c>
      <c r="ER45">
        <f t="shared" si="21"/>
        <v>0</v>
      </c>
      <c r="ES45">
        <f t="shared" si="22"/>
        <v>0</v>
      </c>
      <c r="ET45">
        <f t="shared" si="23"/>
        <v>0</v>
      </c>
      <c r="EU45">
        <f t="shared" si="115"/>
        <v>0</v>
      </c>
      <c r="EV45" s="7"/>
      <c r="EW45" s="7">
        <f t="shared" si="151"/>
        <v>1.1372851740753724E+16</v>
      </c>
      <c r="EX45" s="7">
        <f t="shared" si="117"/>
        <v>1.317438999438104E+16</v>
      </c>
      <c r="EY45" s="7">
        <f t="shared" si="24"/>
        <v>3.1329520436273466E+17</v>
      </c>
      <c r="EZ45" s="7"/>
      <c r="FA45" s="7">
        <f t="shared" si="152"/>
        <v>3.3590775672978564E+16</v>
      </c>
      <c r="FB45" s="7">
        <f>'Initial absorption'!$H45*FA45*$F45</f>
        <v>8465145603882262</v>
      </c>
      <c r="FC45" s="7">
        <f t="shared" si="118"/>
        <v>6.8045835646391184E+16</v>
      </c>
      <c r="FD45" s="7">
        <f>'Initial absorption'!$N45*FC45*$J45</f>
        <v>7936158908435605</v>
      </c>
      <c r="FE45" s="7"/>
      <c r="FF45">
        <f t="shared" si="153"/>
        <v>2334530129752362.5</v>
      </c>
      <c r="FG45" s="7">
        <f t="shared" si="154"/>
        <v>2512585656416108</v>
      </c>
      <c r="FH45">
        <f t="shared" si="77"/>
        <v>9.011217611061408E+16</v>
      </c>
      <c r="FI45" s="7"/>
      <c r="FJ45">
        <f t="shared" si="78"/>
        <v>0</v>
      </c>
      <c r="FK45">
        <f t="shared" si="120"/>
        <v>0</v>
      </c>
      <c r="FL45">
        <f t="shared" si="134"/>
        <v>0</v>
      </c>
      <c r="FM45" s="7"/>
      <c r="FN45">
        <f>(1 - 'Initial absorption'!$N45)*FC45</f>
        <v>5.8364448211536264E+16</v>
      </c>
      <c r="FO45" s="7">
        <f t="shared" si="155"/>
        <v>3.3373564228697056E+16</v>
      </c>
      <c r="FP45">
        <f>'Initial absorption'!$T45*(FN45+FO45)*$N45</f>
        <v>4.0819700505153776E+16</v>
      </c>
      <c r="FQ45" s="7"/>
      <c r="FR45">
        <f t="shared" si="183"/>
        <v>0</v>
      </c>
      <c r="FS45">
        <f>'Initial absorption'!$N45*FR45*$J45</f>
        <v>0</v>
      </c>
      <c r="FU45">
        <f>(1-'Initial absorption'!$N45)*FR45</f>
        <v>0</v>
      </c>
      <c r="FV45">
        <f>'Initial absorption'!$H45*FU45*$F45</f>
        <v>0</v>
      </c>
      <c r="FW45" s="7"/>
      <c r="FX45">
        <f>(1 - 'Initial absorption'!$T45)*(FN45+FO45)</f>
        <v>4.9032295442902504E+16</v>
      </c>
      <c r="FY45">
        <f t="shared" si="156"/>
        <v>0</v>
      </c>
      <c r="FZ45" s="7"/>
      <c r="GJ45" s="7">
        <f t="shared" si="139"/>
        <v>2.6404191742603812E+16</v>
      </c>
      <c r="GK45" s="7">
        <f t="shared" si="188"/>
        <v>2.6404191742603812E+16</v>
      </c>
      <c r="GL45" s="7">
        <f t="shared" si="28"/>
        <v>1.5457283079761066E+17</v>
      </c>
      <c r="GM45" s="7">
        <f t="shared" si="82"/>
        <v>4.4835202196529928E+16</v>
      </c>
      <c r="GN45" s="7"/>
      <c r="GO45" s="7">
        <f t="shared" si="83"/>
        <v>9509439637198788</v>
      </c>
      <c r="GP45" s="7">
        <f t="shared" si="157"/>
        <v>9509439637198788</v>
      </c>
      <c r="GQ45" s="7">
        <f t="shared" si="29"/>
        <v>5.5669229278058104E+16</v>
      </c>
      <c r="GR45" s="7">
        <f t="shared" si="85"/>
        <v>2.6981055149292632E+16</v>
      </c>
      <c r="GT45">
        <f t="shared" si="30"/>
        <v>0</v>
      </c>
      <c r="GU45">
        <f t="shared" si="31"/>
        <v>0</v>
      </c>
      <c r="GV45">
        <f t="shared" si="32"/>
        <v>0</v>
      </c>
      <c r="GW45">
        <f t="shared" si="121"/>
        <v>0</v>
      </c>
      <c r="GX45" s="7"/>
      <c r="GY45" s="7">
        <f t="shared" si="158"/>
        <v>3641809997151466</v>
      </c>
      <c r="GZ45" s="7">
        <f t="shared" si="123"/>
        <v>4218697850072332.5</v>
      </c>
      <c r="HA45" s="7">
        <f t="shared" si="33"/>
        <v>1.0032326397250674E+17</v>
      </c>
      <c r="HB45" s="7"/>
      <c r="HC45" s="7">
        <f t="shared" si="159"/>
        <v>8766217025540022</v>
      </c>
      <c r="HD45" s="7">
        <f>'Initial absorption'!$H45*HC45*$F45</f>
        <v>2209157187641920.3</v>
      </c>
      <c r="HE45" s="7">
        <f t="shared" si="124"/>
        <v>2.178961004420248E+16</v>
      </c>
      <c r="HF45" s="7">
        <f>'Initial absorption'!$N45*HE45*$J45</f>
        <v>2541313604586566.5</v>
      </c>
      <c r="HG45" s="7"/>
      <c r="HH45">
        <f t="shared" si="160"/>
        <v>609244572656117</v>
      </c>
      <c r="HI45" s="7">
        <f t="shared" si="161"/>
        <v>655711894653293.63</v>
      </c>
      <c r="HJ45">
        <f t="shared" si="88"/>
        <v>2.3516661244139716E+16</v>
      </c>
      <c r="HK45" s="7"/>
      <c r="HL45">
        <f t="shared" si="89"/>
        <v>0</v>
      </c>
      <c r="HM45">
        <f t="shared" si="126"/>
        <v>0</v>
      </c>
      <c r="HN45">
        <f t="shared" si="135"/>
        <v>0</v>
      </c>
      <c r="HO45" s="7"/>
      <c r="HP45">
        <f>(1 - 'Initial absorption'!$N45)*HE45</f>
        <v>1.86894400648289E+16</v>
      </c>
      <c r="HQ45" s="7">
        <f t="shared" si="162"/>
        <v>8709531146072987</v>
      </c>
      <c r="HR45">
        <f>'Initial absorption'!$T45*(HP45+HQ45)*$N45</f>
        <v>1.2191432637664644E+16</v>
      </c>
      <c r="HS45" s="7"/>
      <c r="HT45">
        <f t="shared" si="184"/>
        <v>0</v>
      </c>
      <c r="HU45">
        <f>'Initial absorption'!$N45*HT45*$J45</f>
        <v>0</v>
      </c>
      <c r="HW45">
        <f>(1-'Initial absorption'!$N45)*HT45</f>
        <v>0</v>
      </c>
      <c r="HX45">
        <f>'Initial absorption'!$H45*HW45*$F45</f>
        <v>0</v>
      </c>
      <c r="HY45" s="7"/>
      <c r="HZ45">
        <f>(1 - 'Initial absorption'!$T45)*(HP45+HQ45)</f>
        <v>1.4644250682014284E+16</v>
      </c>
      <c r="IA45">
        <f t="shared" si="163"/>
        <v>0</v>
      </c>
      <c r="IB45" s="7"/>
      <c r="IL45" s="7">
        <f t="shared" si="140"/>
        <v>8441345342123277</v>
      </c>
      <c r="IM45" s="7">
        <f t="shared" si="189"/>
        <v>8441345342123277</v>
      </c>
      <c r="IN45" s="7">
        <f t="shared" si="37"/>
        <v>4.9416496365116496E+16</v>
      </c>
      <c r="IO45" s="7">
        <f t="shared" si="93"/>
        <v>1.4333687200663808E+16</v>
      </c>
      <c r="IP45" s="7"/>
      <c r="IQ45" s="7">
        <f t="shared" si="94"/>
        <v>2504025748990478.5</v>
      </c>
      <c r="IR45" s="7">
        <f t="shared" si="164"/>
        <v>2504025748990478.5</v>
      </c>
      <c r="IS45" s="7">
        <f t="shared" si="38"/>
        <v>1.4658822060705E+16</v>
      </c>
      <c r="IT45" s="7">
        <f t="shared" si="96"/>
        <v>7104651736204989</v>
      </c>
      <c r="IV45">
        <f t="shared" si="39"/>
        <v>0</v>
      </c>
      <c r="IW45">
        <f t="shared" si="40"/>
        <v>0</v>
      </c>
      <c r="IX45">
        <f t="shared" si="41"/>
        <v>0</v>
      </c>
      <c r="IY45">
        <f t="shared" si="127"/>
        <v>0</v>
      </c>
      <c r="IZ45" s="7"/>
      <c r="JA45" s="7">
        <f t="shared" si="165"/>
        <v>1164276345060390.5</v>
      </c>
      <c r="JB45" s="7">
        <f t="shared" si="129"/>
        <v>1348705758301003.5</v>
      </c>
      <c r="JC45" s="7">
        <f t="shared" si="42"/>
        <v>3.207306344751652E+16</v>
      </c>
      <c r="JD45" s="7"/>
      <c r="JE45" s="7">
        <f t="shared" si="166"/>
        <v>2308320362781863.5</v>
      </c>
      <c r="JF45" s="7">
        <f>'Initial absorption'!$H45*JE45*$F45</f>
        <v>581715294746039</v>
      </c>
      <c r="JG45" s="7">
        <f t="shared" si="130"/>
        <v>6966076638374420</v>
      </c>
      <c r="JH45" s="7">
        <f>'Initial absorption'!$N45*JG45*$J45</f>
        <v>812450764184454.5</v>
      </c>
      <c r="JI45" s="7"/>
      <c r="JJ45">
        <f t="shared" si="167"/>
        <v>160426287517085.03</v>
      </c>
      <c r="JK45" s="7">
        <f t="shared" si="168"/>
        <v>172662063252219.41</v>
      </c>
      <c r="JL45">
        <f t="shared" si="99"/>
        <v>6192407495312579</v>
      </c>
      <c r="JM45" s="7"/>
      <c r="JN45">
        <f t="shared" si="100"/>
        <v>0</v>
      </c>
      <c r="JO45">
        <f t="shared" si="132"/>
        <v>0</v>
      </c>
      <c r="JP45">
        <f t="shared" si="136"/>
        <v>0</v>
      </c>
      <c r="JQ45" s="7"/>
      <c r="JR45">
        <f>(1 - 'Initial absorption'!$N45)*JG45</f>
        <v>5974961073456359</v>
      </c>
      <c r="JS45" s="7">
        <f t="shared" si="169"/>
        <v>2293393836382308</v>
      </c>
      <c r="JT45">
        <f>'Initial absorption'!$T45*(JR45+JS45)*$N45</f>
        <v>3679083098838867.5</v>
      </c>
      <c r="JU45" s="7"/>
      <c r="JV45">
        <f t="shared" si="185"/>
        <v>0</v>
      </c>
      <c r="JW45">
        <f>'Initial absorption'!$N45*JV45*$J45</f>
        <v>0</v>
      </c>
      <c r="JY45">
        <f>(1-'Initial absorption'!$N45)*JV45</f>
        <v>0</v>
      </c>
      <c r="JZ45">
        <f>'Initial absorption'!$H45*JY45*$F45</f>
        <v>0</v>
      </c>
      <c r="KA45" s="7"/>
      <c r="KB45">
        <f>(1 - 'Initial absorption'!$T45)*(JR45+JS45)</f>
        <v>4419284983202672</v>
      </c>
      <c r="KC45">
        <f t="shared" si="170"/>
        <v>0</v>
      </c>
      <c r="KD45" s="7"/>
    </row>
    <row r="46" spans="4:290" x14ac:dyDescent="0.25">
      <c r="D46">
        <v>500</v>
      </c>
      <c r="E46">
        <f>'Input spectra'!B46</f>
        <v>0.12774307503944701</v>
      </c>
      <c r="F46">
        <f>'Initial absorption'!J46</f>
        <v>0.90259694873262042</v>
      </c>
      <c r="G46">
        <f>'Input spectra'!C46</f>
        <v>0.32729852520316999</v>
      </c>
      <c r="H46">
        <f t="shared" si="45"/>
        <v>4.3244320483033991E-2</v>
      </c>
      <c r="I46">
        <f>'Input spectra'!D46</f>
        <v>2.4243992295518602E-2</v>
      </c>
      <c r="J46">
        <f>'Initial absorption'!P46</f>
        <v>0.6873394003347445</v>
      </c>
      <c r="K46">
        <f>'Input spectra'!E46</f>
        <v>0.54204195720570603</v>
      </c>
      <c r="L46">
        <f t="shared" si="46"/>
        <v>5.2875024018037613E-2</v>
      </c>
      <c r="M46">
        <f>'Input spectra'!F46</f>
        <v>0.77055458841084001</v>
      </c>
      <c r="N46">
        <f>'Initial absorption'!V46</f>
        <v>0.96545580703029232</v>
      </c>
      <c r="O46">
        <f>'Input spectra'!G46</f>
        <v>0</v>
      </c>
      <c r="P46">
        <f t="shared" si="47"/>
        <v>0</v>
      </c>
      <c r="R46">
        <f>'Reaching edge prob after ems 1'!$EZ47</f>
        <v>0.32103001463429981</v>
      </c>
      <c r="S46">
        <f>'Reaching edge prob after ems 2'!$EZ47</f>
        <v>0.63412758735874242</v>
      </c>
      <c r="T46">
        <f>'Reaching edge prob after ems 3'!EZ47</f>
        <v>0.13408134985001524</v>
      </c>
      <c r="U46">
        <f>1-EXP(-'Reaching edge prob after ems 1'!FC47*_k_in_ec_correction*($E46*_c1+'Input spectra'!Y46))</f>
        <v>0.13503394267004121</v>
      </c>
      <c r="V46">
        <f>1-EXP(-(_t-'Reaching edge prob after ems 1'!FC47)*_k_in_ec_correction*($E46*_c1+'Input spectra'!Y46))</f>
        <v>0.15386840184255723</v>
      </c>
      <c r="W46">
        <f>1-EXP(-'Reaching edge prob after ems 2'!FC47*_k_in_ec_correction*($I46*_c2+'Input spectra'!Y46))</f>
        <v>4.6436975825040028E-2</v>
      </c>
      <c r="X46">
        <f>1-EXP(-(_t-'Reaching edge prob after ems 2'!FC47)*_k_in_ec_correction*($I46*_c2+'Input spectra'!Y46))</f>
        <v>4.8478303489186469E-2</v>
      </c>
      <c r="Y46">
        <f>1-EXP(-'Reaching edge prob after ems 3'!FC47*_k_in_ec_correction*($M46*_c3+'Input spectra'!Y46))</f>
        <v>0.29847630686334103</v>
      </c>
      <c r="Z46">
        <f>1-EXP(-(_t-'Reaching edge prob after ems 3'!FC47)*_k_in_ec_correction*($M46*_c3+'Input spectra'!Y46))</f>
        <v>0.40882596142509597</v>
      </c>
      <c r="AA46" s="16"/>
      <c r="AB46" s="16"/>
      <c r="AD46" s="7">
        <f t="shared" si="171"/>
        <v>1.4028023918042125E+18</v>
      </c>
      <c r="AE46" s="7">
        <f t="shared" si="172"/>
        <v>1.4028023918042125E+18</v>
      </c>
      <c r="AF46" s="7">
        <f t="shared" si="173"/>
        <v>8.2121482401208003E+18</v>
      </c>
      <c r="AG46" s="7">
        <f t="shared" si="49"/>
        <v>2.6363460697050199E+18</v>
      </c>
      <c r="AH46" s="7"/>
      <c r="AI46" s="7">
        <f t="shared" si="174"/>
        <v>3.8344800659999155E+17</v>
      </c>
      <c r="AJ46" s="7">
        <f t="shared" si="175"/>
        <v>3.8344800659999155E+17</v>
      </c>
      <c r="AK46" s="7">
        <f t="shared" si="176"/>
        <v>2.2447437293915325E+18</v>
      </c>
      <c r="AL46" s="7">
        <f t="shared" si="52"/>
        <v>1.4234539253577183E+18</v>
      </c>
      <c r="AN46">
        <f t="shared" si="177"/>
        <v>0</v>
      </c>
      <c r="AO46">
        <f t="shared" si="178"/>
        <v>0</v>
      </c>
      <c r="AP46">
        <f t="shared" si="179"/>
        <v>0</v>
      </c>
      <c r="AQ46">
        <f t="shared" si="103"/>
        <v>0</v>
      </c>
      <c r="AR46" s="7"/>
      <c r="AS46" s="7">
        <f t="shared" si="180"/>
        <v>1.7097527342602928E+17</v>
      </c>
      <c r="AT46" s="7">
        <f t="shared" si="105"/>
        <v>1.9482280940978573E+17</v>
      </c>
      <c r="AU46" s="7">
        <f t="shared" si="181"/>
        <v>5.0327020257540055E+18</v>
      </c>
      <c r="AV46" s="7"/>
      <c r="AW46" s="7">
        <f t="shared" si="53"/>
        <v>3.6564184078734797E+17</v>
      </c>
      <c r="AX46" s="7">
        <f>'Initial absorption'!$H46*AW46*$F46</f>
        <v>8.1359286572865936E+16</v>
      </c>
      <c r="AY46" s="7">
        <f t="shared" si="106"/>
        <v>1.1869554296763814E+18</v>
      </c>
      <c r="AZ46" s="7">
        <f>'Initial absorption'!$N46*AY46*$J46</f>
        <v>6.8860645374877024E+16</v>
      </c>
      <c r="BA46" s="7"/>
      <c r="BB46">
        <f t="shared" si="54"/>
        <v>1.2238879331923478E+16</v>
      </c>
      <c r="BC46" s="7">
        <f t="shared" si="107"/>
        <v>1.2776889452404532E+16</v>
      </c>
      <c r="BD46">
        <f t="shared" si="55"/>
        <v>5.6450484140564173E+17</v>
      </c>
      <c r="BE46" s="7"/>
      <c r="BF46">
        <f t="shared" si="141"/>
        <v>0</v>
      </c>
      <c r="BG46">
        <f t="shared" si="108"/>
        <v>0</v>
      </c>
      <c r="BH46">
        <f t="shared" si="57"/>
        <v>0</v>
      </c>
      <c r="BI46" s="7"/>
      <c r="BJ46">
        <f>(1 - 'Initial absorption'!$N46)*AY46</f>
        <v>1.0867710879358369E+18</v>
      </c>
      <c r="BK46" s="7">
        <f t="shared" si="7"/>
        <v>3.648590977637136E+17</v>
      </c>
      <c r="BL46">
        <f>'Initial absorption'!$T46*(BJ46+BK46)*$N46</f>
        <v>7.7057534801423168E+17</v>
      </c>
      <c r="BM46" s="7"/>
      <c r="BN46">
        <f t="shared" si="58"/>
        <v>0</v>
      </c>
      <c r="BO46">
        <f>'Initial absorption'!$N46*BN46*$J46</f>
        <v>0</v>
      </c>
      <c r="BQ46">
        <f>(1-'Initial absorption'!$N46)*BN46</f>
        <v>0</v>
      </c>
      <c r="BR46">
        <f>'Initial absorption'!$H46*BQ46*$F46</f>
        <v>0</v>
      </c>
      <c r="BS46" s="7"/>
      <c r="BT46">
        <f>(1 - 'Initial absorption'!$T46)*(BJ46+BK46)</f>
        <v>6.5348350471940902E+17</v>
      </c>
      <c r="BU46">
        <f t="shared" si="142"/>
        <v>0</v>
      </c>
      <c r="BV46" s="7"/>
      <c r="CF46" s="7">
        <f t="shared" si="137"/>
        <v>4.5161285070879968E+17</v>
      </c>
      <c r="CG46" s="7">
        <f t="shared" si="186"/>
        <v>4.5161285070879968E+17</v>
      </c>
      <c r="CH46" s="7">
        <f t="shared" si="10"/>
        <v>2.6437876773180093E+18</v>
      </c>
      <c r="CI46" s="7">
        <f t="shared" si="60"/>
        <v>8.4873519673938202E+17</v>
      </c>
      <c r="CJ46" s="7"/>
      <c r="CK46" s="7">
        <f t="shared" si="61"/>
        <v>9.8660128813858448E+16</v>
      </c>
      <c r="CL46" s="7">
        <f t="shared" si="143"/>
        <v>9.8660128813858448E+16</v>
      </c>
      <c r="CM46" s="7">
        <f t="shared" si="11"/>
        <v>5.7756645407965594E+17</v>
      </c>
      <c r="CN46" s="7">
        <f t="shared" si="63"/>
        <v>3.662508220648761E+17</v>
      </c>
      <c r="CP46">
        <f t="shared" si="12"/>
        <v>0</v>
      </c>
      <c r="CQ46">
        <f t="shared" si="13"/>
        <v>0</v>
      </c>
      <c r="CR46">
        <f t="shared" si="14"/>
        <v>0</v>
      </c>
      <c r="CS46">
        <f t="shared" si="109"/>
        <v>0</v>
      </c>
      <c r="CT46" s="7"/>
      <c r="CU46" s="7">
        <f t="shared" si="144"/>
        <v>5.5043127302724416E+16</v>
      </c>
      <c r="CV46" s="7">
        <f t="shared" si="111"/>
        <v>6.2720512065487264E+16</v>
      </c>
      <c r="CW46" s="7">
        <f t="shared" si="15"/>
        <v>1.6202088917851904E+18</v>
      </c>
      <c r="CX46" s="7"/>
      <c r="CY46" s="7">
        <f t="shared" si="145"/>
        <v>9.4078650797233968E+16</v>
      </c>
      <c r="CZ46" s="7">
        <f>'Initial absorption'!$H46*CY46*$F46</f>
        <v>2.0933523073067276E+16</v>
      </c>
      <c r="DA46" s="7">
        <f t="shared" si="112"/>
        <v>3.8212390311867526E+17</v>
      </c>
      <c r="DB46" s="7">
        <f>'Initial absorption'!$N46*DA46*$J46</f>
        <v>2.2168733487400764E+16</v>
      </c>
      <c r="DC46" s="7"/>
      <c r="DD46">
        <f t="shared" si="146"/>
        <v>3149030352593484.5</v>
      </c>
      <c r="DE46" s="7">
        <f t="shared" si="147"/>
        <v>3287458892776751</v>
      </c>
      <c r="DF46">
        <f t="shared" si="66"/>
        <v>1.4524555979039632E+17</v>
      </c>
      <c r="DG46" s="7"/>
      <c r="DH46">
        <f t="shared" si="67"/>
        <v>0</v>
      </c>
      <c r="DI46">
        <f t="shared" si="114"/>
        <v>0</v>
      </c>
      <c r="DJ46">
        <f t="shared" si="133"/>
        <v>0</v>
      </c>
      <c r="DK46" s="7"/>
      <c r="DL46">
        <f>(1 - 'Initial absorption'!$N46)*DA46</f>
        <v>3.4987093831467264E+17</v>
      </c>
      <c r="DM46" s="7">
        <f t="shared" si="148"/>
        <v>9.3877253146937984E+16</v>
      </c>
      <c r="DN46">
        <f>'Initial absorption'!$T46*(DL46+DM46)*$N46</f>
        <v>2.3555683839781318E+17</v>
      </c>
      <c r="DO46" s="7"/>
      <c r="DP46">
        <f t="shared" si="182"/>
        <v>0</v>
      </c>
      <c r="DQ46">
        <f>'Initial absorption'!$N46*DP46*$J46</f>
        <v>0</v>
      </c>
      <c r="DS46">
        <f>(1-'Initial absorption'!$N46)*DP46</f>
        <v>0</v>
      </c>
      <c r="DT46">
        <f>'Initial absorption'!$H46*DS46*$F46</f>
        <v>0</v>
      </c>
      <c r="DU46" s="7"/>
      <c r="DV46">
        <f>(1 - 'Initial absorption'!$T46)*(DL46+DM46)</f>
        <v>1.9976308444529091E+17</v>
      </c>
      <c r="DW46">
        <f t="shared" si="149"/>
        <v>0</v>
      </c>
      <c r="DX46" s="7"/>
      <c r="EH46" s="7">
        <f t="shared" si="138"/>
        <v>1.4493213554262378E+17</v>
      </c>
      <c r="EI46" s="7">
        <f t="shared" si="187"/>
        <v>1.4493213554262378E+17</v>
      </c>
      <c r="EJ46" s="7">
        <f t="shared" si="19"/>
        <v>8.4844749965283968E+17</v>
      </c>
      <c r="EK46" s="7">
        <f t="shared" si="71"/>
        <v>2.7237711322998621E+17</v>
      </c>
      <c r="EL46" s="7"/>
      <c r="EM46" s="7">
        <f t="shared" si="72"/>
        <v>2.555038029153434E+16</v>
      </c>
      <c r="EN46" s="7">
        <f t="shared" si="150"/>
        <v>2.555038029153434E+16</v>
      </c>
      <c r="EO46" s="7">
        <f t="shared" si="20"/>
        <v>1.4957453150309837E+17</v>
      </c>
      <c r="EP46" s="7">
        <f t="shared" si="74"/>
        <v>9.4849336792373984E+16</v>
      </c>
      <c r="ER46">
        <f t="shared" si="21"/>
        <v>0</v>
      </c>
      <c r="ES46">
        <f t="shared" si="22"/>
        <v>0</v>
      </c>
      <c r="ET46">
        <f t="shared" si="23"/>
        <v>0</v>
      </c>
      <c r="EU46">
        <f t="shared" si="115"/>
        <v>0</v>
      </c>
      <c r="EV46" s="7"/>
      <c r="EW46" s="7">
        <f t="shared" si="151"/>
        <v>1.7664506168076826E+16</v>
      </c>
      <c r="EX46" s="7">
        <f t="shared" si="117"/>
        <v>2.0128341657486068E+16</v>
      </c>
      <c r="EY46" s="7">
        <f t="shared" si="24"/>
        <v>5.1995937304048915E+17</v>
      </c>
      <c r="EZ46" s="7"/>
      <c r="FA46" s="7">
        <f t="shared" si="152"/>
        <v>2.436389789961578E+16</v>
      </c>
      <c r="FB46" s="7">
        <f>'Initial absorption'!$H46*FA46*$F46</f>
        <v>5421232282876846</v>
      </c>
      <c r="FC46" s="7">
        <f t="shared" si="118"/>
        <v>1.2263165947105138E+17</v>
      </c>
      <c r="FD46" s="7">
        <f>'Initial absorption'!$N46*FC46*$J46</f>
        <v>7114416433371137</v>
      </c>
      <c r="FE46" s="7"/>
      <c r="FF46">
        <f t="shared" si="153"/>
        <v>815516095769035.88</v>
      </c>
      <c r="FG46" s="7">
        <f t="shared" si="154"/>
        <v>851365449377294.88</v>
      </c>
      <c r="FH46">
        <f t="shared" si="77"/>
        <v>3.7614782515671432E+16</v>
      </c>
      <c r="FI46" s="7"/>
      <c r="FJ46">
        <f t="shared" si="78"/>
        <v>0</v>
      </c>
      <c r="FK46">
        <f t="shared" si="120"/>
        <v>0</v>
      </c>
      <c r="FL46">
        <f t="shared" si="134"/>
        <v>0</v>
      </c>
      <c r="FM46" s="7"/>
      <c r="FN46">
        <f>(1 - 'Initial absorption'!$N46)*FC46</f>
        <v>1.1228099947701304E+17</v>
      </c>
      <c r="FO46" s="7">
        <f t="shared" si="155"/>
        <v>2.4311741201497208E+16</v>
      </c>
      <c r="FP46">
        <f>'Initial absorption'!$T46*(FN46+FO46)*$N46</f>
        <v>7.250813583339592E+16</v>
      </c>
      <c r="FQ46" s="7"/>
      <c r="FR46">
        <f t="shared" si="183"/>
        <v>0</v>
      </c>
      <c r="FS46">
        <f>'Initial absorption'!$N46*FR46*$J46</f>
        <v>0</v>
      </c>
      <c r="FU46">
        <f>(1-'Initial absorption'!$N46)*FR46</f>
        <v>0</v>
      </c>
      <c r="FV46">
        <f>'Initial absorption'!$H46*FU46*$F46</f>
        <v>0</v>
      </c>
      <c r="FW46" s="7"/>
      <c r="FX46">
        <f>(1 - 'Initial absorption'!$T46)*(FN46+FO46)</f>
        <v>6.1490249911554936E+16</v>
      </c>
      <c r="FY46">
        <f t="shared" si="156"/>
        <v>0</v>
      </c>
      <c r="FZ46" s="7"/>
      <c r="GJ46" s="7">
        <f t="shared" si="139"/>
        <v>4.6410109984662312E+16</v>
      </c>
      <c r="GK46" s="7">
        <f t="shared" si="188"/>
        <v>4.6410109984662312E+16</v>
      </c>
      <c r="GL46" s="7">
        <f t="shared" si="28"/>
        <v>2.7168951611507574E+17</v>
      </c>
      <c r="GM46" s="7">
        <f t="shared" si="82"/>
        <v>8.7220489334408608E+16</v>
      </c>
      <c r="GN46" s="7"/>
      <c r="GO46" s="7">
        <f t="shared" si="83"/>
        <v>6667907311853088</v>
      </c>
      <c r="GP46" s="7">
        <f t="shared" si="157"/>
        <v>6667907311853088</v>
      </c>
      <c r="GQ46" s="7">
        <f t="shared" si="29"/>
        <v>3.9034609305089808E+16</v>
      </c>
      <c r="GR46" s="7">
        <f t="shared" si="85"/>
        <v>2.4752922622127716E+16</v>
      </c>
      <c r="GT46">
        <f t="shared" si="30"/>
        <v>0</v>
      </c>
      <c r="GU46">
        <f t="shared" si="31"/>
        <v>0</v>
      </c>
      <c r="GV46">
        <f t="shared" si="32"/>
        <v>0</v>
      </c>
      <c r="GW46">
        <f t="shared" si="121"/>
        <v>0</v>
      </c>
      <c r="GX46" s="7"/>
      <c r="GY46" s="7">
        <f t="shared" si="158"/>
        <v>5656521040111833</v>
      </c>
      <c r="GZ46" s="7">
        <f t="shared" si="123"/>
        <v>6445489446735278</v>
      </c>
      <c r="HA46" s="7">
        <f t="shared" si="33"/>
        <v>1.6650118070790621E+17</v>
      </c>
      <c r="HB46" s="7"/>
      <c r="HC46" s="7">
        <f t="shared" si="159"/>
        <v>6358269861208959</v>
      </c>
      <c r="HD46" s="7">
        <f>'Initial absorption'!$H46*HC46*$F46</f>
        <v>1414784201479209</v>
      </c>
      <c r="HE46" s="7">
        <f t="shared" si="124"/>
        <v>3.9269060531985016E+16</v>
      </c>
      <c r="HF46" s="7">
        <f>'Initial absorption'!$N46*HE46*$J46</f>
        <v>2278175560673630</v>
      </c>
      <c r="HG46" s="7"/>
      <c r="HH46">
        <f t="shared" si="160"/>
        <v>212826019646915.03</v>
      </c>
      <c r="HI46" s="7">
        <f t="shared" si="161"/>
        <v>222181659927890.31</v>
      </c>
      <c r="HJ46">
        <f t="shared" si="88"/>
        <v>9816365960435870</v>
      </c>
      <c r="HK46" s="7"/>
      <c r="HL46">
        <f t="shared" si="89"/>
        <v>0</v>
      </c>
      <c r="HM46">
        <f t="shared" si="126"/>
        <v>0</v>
      </c>
      <c r="HN46">
        <f t="shared" si="135"/>
        <v>0</v>
      </c>
      <c r="HO46" s="7"/>
      <c r="HP46">
        <f>(1 - 'Initial absorption'!$N46)*HE46</f>
        <v>3.5954576363662752E+16</v>
      </c>
      <c r="HQ46" s="7">
        <f t="shared" si="162"/>
        <v>6344658477551308</v>
      </c>
      <c r="HR46">
        <f>'Initial absorption'!$T46*(HP46+HQ46)*$N46</f>
        <v>2.2453892134239832E+16</v>
      </c>
      <c r="HS46" s="7"/>
      <c r="HT46">
        <f t="shared" si="184"/>
        <v>0</v>
      </c>
      <c r="HU46">
        <f>'Initial absorption'!$N46*HT46*$J46</f>
        <v>0</v>
      </c>
      <c r="HW46">
        <f>(1-'Initial absorption'!$N46)*HT46</f>
        <v>0</v>
      </c>
      <c r="HX46">
        <f>'Initial absorption'!$H46*HW46*$F46</f>
        <v>0</v>
      </c>
      <c r="HY46" s="7"/>
      <c r="HZ46">
        <f>(1 - 'Initial absorption'!$T46)*(HP46+HQ46)</f>
        <v>1.9041938162552816E+16</v>
      </c>
      <c r="IA46">
        <f t="shared" si="163"/>
        <v>0</v>
      </c>
      <c r="IB46" s="7"/>
      <c r="IL46" s="7">
        <f t="shared" si="140"/>
        <v>1.4837180761505294E+16</v>
      </c>
      <c r="IM46" s="7">
        <f t="shared" si="189"/>
        <v>1.4837180761505294E+16</v>
      </c>
      <c r="IN46" s="7">
        <f t="shared" si="37"/>
        <v>8.6858369069530128E+16</v>
      </c>
      <c r="IO46" s="7">
        <f t="shared" si="93"/>
        <v>2.7884143493502672E+16</v>
      </c>
      <c r="IP46" s="7"/>
      <c r="IQ46" s="7">
        <f t="shared" si="94"/>
        <v>1755793426086709.5</v>
      </c>
      <c r="IR46" s="7">
        <f t="shared" si="164"/>
        <v>1755793426086709.5</v>
      </c>
      <c r="IS46" s="7">
        <f t="shared" si="38"/>
        <v>1.0278593747982476E+16</v>
      </c>
      <c r="IT46" s="7">
        <f t="shared" si="96"/>
        <v>6517939854848781</v>
      </c>
      <c r="IV46">
        <f t="shared" si="39"/>
        <v>0</v>
      </c>
      <c r="IW46">
        <f t="shared" si="40"/>
        <v>0</v>
      </c>
      <c r="IX46">
        <f t="shared" si="41"/>
        <v>0</v>
      </c>
      <c r="IY46">
        <f t="shared" si="127"/>
        <v>0</v>
      </c>
      <c r="IZ46" s="7"/>
      <c r="JA46" s="7">
        <f t="shared" si="165"/>
        <v>1808373761258774.5</v>
      </c>
      <c r="JB46" s="7">
        <f t="shared" si="129"/>
        <v>2060604727056044.3</v>
      </c>
      <c r="JC46" s="7">
        <f t="shared" si="42"/>
        <v>5.3229956058791648E+16</v>
      </c>
      <c r="JD46" s="7"/>
      <c r="JE46" s="7">
        <f t="shared" si="166"/>
        <v>1674259689205756.8</v>
      </c>
      <c r="JF46" s="7">
        <f>'Initial absorption'!$H46*JE46*$F46</f>
        <v>372540991365127.19</v>
      </c>
      <c r="JG46" s="7">
        <f t="shared" si="130"/>
        <v>1.2554207469883338E+16</v>
      </c>
      <c r="JH46" s="7">
        <f>'Initial absorption'!$N46*JG46*$J46</f>
        <v>728326276566230</v>
      </c>
      <c r="JI46" s="7"/>
      <c r="JJ46">
        <f t="shared" si="167"/>
        <v>56041349814804.891</v>
      </c>
      <c r="JK46" s="7">
        <f t="shared" si="168"/>
        <v>58504877115637.063</v>
      </c>
      <c r="JL46">
        <f t="shared" si="99"/>
        <v>2584845591773036</v>
      </c>
      <c r="JM46" s="7"/>
      <c r="JN46">
        <f t="shared" si="100"/>
        <v>0</v>
      </c>
      <c r="JO46">
        <f t="shared" si="132"/>
        <v>0</v>
      </c>
      <c r="JP46">
        <f t="shared" si="136"/>
        <v>0</v>
      </c>
      <c r="JQ46" s="7"/>
      <c r="JR46">
        <f>(1 - 'Initial absorption'!$N46)*JG46</f>
        <v>1.1494576265544514E+16</v>
      </c>
      <c r="JS46" s="7">
        <f t="shared" si="169"/>
        <v>1670675539512559.5</v>
      </c>
      <c r="JT46">
        <f>'Initial absorption'!$T46*(JR46+JS46)*$N46</f>
        <v>6988569534662846</v>
      </c>
      <c r="JU46" s="7"/>
      <c r="JV46">
        <f t="shared" si="185"/>
        <v>0</v>
      </c>
      <c r="JW46">
        <f>'Initial absorption'!$N46*JV46*$J46</f>
        <v>0</v>
      </c>
      <c r="JY46">
        <f>(1-'Initial absorption'!$N46)*JV46</f>
        <v>0</v>
      </c>
      <c r="JZ46">
        <f>'Initial absorption'!$H46*JY46*$F46</f>
        <v>0</v>
      </c>
      <c r="KA46" s="7"/>
      <c r="KB46">
        <f>(1 - 'Initial absorption'!$T46)*(JR46+JS46)</f>
        <v>5926629919132086</v>
      </c>
      <c r="KC46">
        <f t="shared" si="170"/>
        <v>0</v>
      </c>
      <c r="KD46" s="7"/>
    </row>
    <row r="47" spans="4:290" x14ac:dyDescent="0.25">
      <c r="D47">
        <v>505</v>
      </c>
      <c r="E47">
        <f>'Input spectra'!B47</f>
        <v>0.112440517580027</v>
      </c>
      <c r="F47">
        <f>'Initial absorption'!J47</f>
        <v>0.89112648952840512</v>
      </c>
      <c r="G47">
        <f>'Input spectra'!C47</f>
        <v>0.455496910384114</v>
      </c>
      <c r="H47">
        <f t="shared" si="45"/>
        <v>6.0182533237676993E-2</v>
      </c>
      <c r="I47">
        <f>'Input spectra'!D47</f>
        <v>0</v>
      </c>
      <c r="J47">
        <f>'Initial absorption'!P47</f>
        <v>0</v>
      </c>
      <c r="K47">
        <f>'Input spectra'!E47</f>
        <v>0.29675293250491402</v>
      </c>
      <c r="L47">
        <f t="shared" si="46"/>
        <v>2.8947608621495927E-2</v>
      </c>
      <c r="M47">
        <f>'Input spectra'!F47</f>
        <v>0.90323761000462999</v>
      </c>
      <c r="N47">
        <f>'Initial absorption'!V47</f>
        <v>0.97047974088064048</v>
      </c>
      <c r="O47">
        <f>'Input spectra'!G47</f>
        <v>0</v>
      </c>
      <c r="P47">
        <f t="shared" si="47"/>
        <v>0</v>
      </c>
      <c r="R47">
        <f>'Reaching edge prob after ems 1'!$EZ48</f>
        <v>0.34978243527392588</v>
      </c>
      <c r="S47">
        <f>'Reaching edge prob after ems 2'!$EZ48</f>
        <v>0.85627576024869567</v>
      </c>
      <c r="T47">
        <f>'Reaching edge prob after ems 3'!EZ48</f>
        <v>0.11727137801378922</v>
      </c>
      <c r="U47">
        <f>1-EXP(-'Reaching edge prob after ems 1'!FC48*_k_in_ec_correction*($E47*_c1+'Input spectra'!Y47))</f>
        <v>0.12224649450313629</v>
      </c>
      <c r="V47">
        <f>1-EXP(-(_t-'Reaching edge prob after ems 1'!FC48)*_k_in_ec_correction*($E47*_c1+'Input spectra'!Y47))</f>
        <v>0.1374827093921821</v>
      </c>
      <c r="W47">
        <f>1-EXP(-'Reaching edge prob after ems 2'!FC48*_k_in_ec_correction*($I47*_c2+'Input spectra'!Y47))</f>
        <v>1.4932515645997402E-2</v>
      </c>
      <c r="X47">
        <f>1-EXP(-(_t-'Reaching edge prob after ems 2'!FC48)*_k_in_ec_correction*($I47*_c2+'Input spectra'!Y47))</f>
        <v>1.5137491157736993E-2</v>
      </c>
      <c r="Y47">
        <f>1-EXP(-'Reaching edge prob after ems 3'!FC48*_k_in_ec_correction*($M47*_c3+'Input spectra'!Y47))</f>
        <v>0.32823697798779972</v>
      </c>
      <c r="Z47">
        <f>1-EXP(-(_t-'Reaching edge prob after ems 3'!FC48)*_k_in_ec_correction*($M47*_c3+'Input spectra'!Y47))</f>
        <v>0.46661328491378207</v>
      </c>
      <c r="AA47" s="16"/>
      <c r="AB47" s="16"/>
      <c r="AD47" s="7">
        <f t="shared" si="171"/>
        <v>1.9522610282146043E+18</v>
      </c>
      <c r="AE47" s="7">
        <f t="shared" si="172"/>
        <v>1.9522610282146043E+18</v>
      </c>
      <c r="AF47" s="7">
        <f t="shared" si="173"/>
        <v>1.1428735123903746E+19</v>
      </c>
      <c r="AG47" s="7">
        <f t="shared" si="49"/>
        <v>3.9975708037397053E+18</v>
      </c>
      <c r="AH47" s="7"/>
      <c r="AI47" s="7">
        <f t="shared" si="174"/>
        <v>2.0992714476995334E+17</v>
      </c>
      <c r="AJ47" s="7">
        <f t="shared" si="175"/>
        <v>2.0992714476995334E+17</v>
      </c>
      <c r="AK47" s="7">
        <f t="shared" si="176"/>
        <v>1.228934910966966E+18</v>
      </c>
      <c r="AL47" s="7">
        <f t="shared" si="52"/>
        <v>1.0523071751844019E+18</v>
      </c>
      <c r="AN47">
        <f t="shared" si="177"/>
        <v>0</v>
      </c>
      <c r="AO47">
        <f t="shared" si="178"/>
        <v>0</v>
      </c>
      <c r="AP47">
        <f t="shared" si="179"/>
        <v>0</v>
      </c>
      <c r="AQ47">
        <f t="shared" si="103"/>
        <v>0</v>
      </c>
      <c r="AR47" s="7"/>
      <c r="AS47" s="7">
        <f t="shared" si="180"/>
        <v>2.126736343652648E+17</v>
      </c>
      <c r="AT47" s="7">
        <f t="shared" si="105"/>
        <v>2.391802528788975E+17</v>
      </c>
      <c r="AU47" s="7">
        <f t="shared" si="181"/>
        <v>6.6221073737365197E+18</v>
      </c>
      <c r="AV47" s="7"/>
      <c r="AW47" s="7">
        <f t="shared" si="53"/>
        <v>2.0679240439615645E+17</v>
      </c>
      <c r="AX47" s="7">
        <f>'Initial absorption'!$H47*AW47*$F47</f>
        <v>4.1099903833376936E+16</v>
      </c>
      <c r="AY47" s="7">
        <f t="shared" si="106"/>
        <v>1.6838588926148933E+18</v>
      </c>
      <c r="AZ47" s="7">
        <f>'Initial absorption'!$N47*AY47*$J47</f>
        <v>0</v>
      </c>
      <c r="BA47" s="7"/>
      <c r="BB47">
        <f t="shared" si="54"/>
        <v>0</v>
      </c>
      <c r="BC47" s="7">
        <f t="shared" si="107"/>
        <v>0</v>
      </c>
      <c r="BD47">
        <f t="shared" si="55"/>
        <v>0</v>
      </c>
      <c r="BE47" s="7"/>
      <c r="BF47">
        <f t="shared" si="141"/>
        <v>0</v>
      </c>
      <c r="BG47">
        <f t="shared" si="108"/>
        <v>0</v>
      </c>
      <c r="BH47">
        <f t="shared" si="57"/>
        <v>0</v>
      </c>
      <c r="BI47" s="7"/>
      <c r="BJ47">
        <f>(1 - 'Initial absorption'!$N47)*AY47</f>
        <v>1.6382248476554112E+18</v>
      </c>
      <c r="BK47" s="7">
        <f t="shared" si="7"/>
        <v>2.0674937447222922E+17</v>
      </c>
      <c r="BL47">
        <f>'Initial absorption'!$T47*(BJ47+BK47)*$N47</f>
        <v>1.0845608561766758E+18</v>
      </c>
      <c r="BM47" s="7"/>
      <c r="BN47">
        <f t="shared" si="58"/>
        <v>0</v>
      </c>
      <c r="BO47">
        <f>'Initial absorption'!$N47*BN47*$J47</f>
        <v>0</v>
      </c>
      <c r="BQ47">
        <f>(1-'Initial absorption'!$N47)*BN47</f>
        <v>0</v>
      </c>
      <c r="BR47">
        <f>'Initial absorption'!$H47*BQ47*$F47</f>
        <v>0</v>
      </c>
      <c r="BS47" s="7"/>
      <c r="BT47">
        <f>(1 - 'Initial absorption'!$T47)*(BJ47+BK47)</f>
        <v>7.2742296320850522E+17</v>
      </c>
      <c r="BU47">
        <f t="shared" si="142"/>
        <v>0</v>
      </c>
      <c r="BV47" s="7"/>
      <c r="CF47" s="7">
        <f t="shared" si="137"/>
        <v>6.2850346807987405E+17</v>
      </c>
      <c r="CG47" s="7">
        <f t="shared" si="186"/>
        <v>6.2850346807987405E+17</v>
      </c>
      <c r="CH47" s="7">
        <f t="shared" si="10"/>
        <v>3.6793233882811361E+18</v>
      </c>
      <c r="CI47" s="7">
        <f t="shared" si="60"/>
        <v>1.2869626949132882E+18</v>
      </c>
      <c r="CJ47" s="7"/>
      <c r="CK47" s="7">
        <f t="shared" si="61"/>
        <v>5.4013683180090272E+16</v>
      </c>
      <c r="CL47" s="7">
        <f t="shared" si="143"/>
        <v>5.4013683180090272E+16</v>
      </c>
      <c r="CM47" s="7">
        <f t="shared" si="11"/>
        <v>3.1620160890895398E+17</v>
      </c>
      <c r="CN47" s="7">
        <f t="shared" si="63"/>
        <v>2.7075577306037533E+17</v>
      </c>
      <c r="CP47">
        <f t="shared" si="12"/>
        <v>0</v>
      </c>
      <c r="CQ47">
        <f t="shared" si="13"/>
        <v>0</v>
      </c>
      <c r="CR47">
        <f t="shared" si="14"/>
        <v>0</v>
      </c>
      <c r="CS47">
        <f t="shared" si="109"/>
        <v>0</v>
      </c>
      <c r="CT47" s="7"/>
      <c r="CU47" s="7">
        <f t="shared" si="144"/>
        <v>6.8467338555624032E+16</v>
      </c>
      <c r="CV47" s="7">
        <f t="shared" si="111"/>
        <v>7.7000778204380384E+16</v>
      </c>
      <c r="CW47" s="7">
        <f t="shared" si="15"/>
        <v>2.1318959863666317E+18</v>
      </c>
      <c r="CX47" s="7"/>
      <c r="CY47" s="7">
        <f t="shared" si="145"/>
        <v>5.3207123010905624E+16</v>
      </c>
      <c r="CZ47" s="7">
        <f>'Initial absorption'!$H47*CY47*$F47</f>
        <v>1.057489343181854E+16</v>
      </c>
      <c r="DA47" s="7">
        <f t="shared" si="112"/>
        <v>5.4209510842587014E+17</v>
      </c>
      <c r="DB47" s="7">
        <f>'Initial absorption'!$N47*DA47*$J47</f>
        <v>0</v>
      </c>
      <c r="DC47" s="7"/>
      <c r="DD47">
        <f t="shared" si="146"/>
        <v>0</v>
      </c>
      <c r="DE47" s="7">
        <f t="shared" si="147"/>
        <v>0</v>
      </c>
      <c r="DF47">
        <f t="shared" si="66"/>
        <v>0</v>
      </c>
      <c r="DG47" s="7"/>
      <c r="DH47">
        <f t="shared" si="67"/>
        <v>0</v>
      </c>
      <c r="DI47">
        <f t="shared" si="114"/>
        <v>0</v>
      </c>
      <c r="DJ47">
        <f t="shared" si="133"/>
        <v>0</v>
      </c>
      <c r="DK47" s="7"/>
      <c r="DL47">
        <f>(1 - 'Initial absorption'!$N47)*DA47</f>
        <v>5.2740385807305382E+17</v>
      </c>
      <c r="DM47" s="7">
        <f t="shared" si="148"/>
        <v>5.3196051528554848E+16</v>
      </c>
      <c r="DN47">
        <f>'Initial absorption'!$T47*(DL47+DM47)*$N47</f>
        <v>3.4130337838945549E+17</v>
      </c>
      <c r="DO47" s="7"/>
      <c r="DP47">
        <f t="shared" si="182"/>
        <v>0</v>
      </c>
      <c r="DQ47">
        <f>'Initial absorption'!$N47*DP47*$J47</f>
        <v>0</v>
      </c>
      <c r="DS47">
        <f>(1-'Initial absorption'!$N47)*DP47</f>
        <v>0</v>
      </c>
      <c r="DT47">
        <f>'Initial absorption'!$H47*DS47*$F47</f>
        <v>0</v>
      </c>
      <c r="DU47" s="7"/>
      <c r="DV47">
        <f>(1 - 'Initial absorption'!$T47)*(DL47+DM47)</f>
        <v>2.2891469247410096E+17</v>
      </c>
      <c r="DW47">
        <f t="shared" si="149"/>
        <v>0</v>
      </c>
      <c r="DX47" s="7"/>
      <c r="EH47" s="7">
        <f t="shared" si="138"/>
        <v>2.0170008378148778E+17</v>
      </c>
      <c r="EI47" s="7">
        <f t="shared" si="187"/>
        <v>2.0170008378148778E+17</v>
      </c>
      <c r="EJ47" s="7">
        <f t="shared" si="19"/>
        <v>1.1807728570579338E+18</v>
      </c>
      <c r="EK47" s="7">
        <f t="shared" si="71"/>
        <v>4.1301360544707526E+17</v>
      </c>
      <c r="EL47" s="7"/>
      <c r="EM47" s="7">
        <f t="shared" si="72"/>
        <v>1.3988124309076564E+16</v>
      </c>
      <c r="EN47" s="7">
        <f t="shared" si="150"/>
        <v>1.3988124309076564E+16</v>
      </c>
      <c r="EO47" s="7">
        <f t="shared" si="20"/>
        <v>8.1887906021910128E+16</v>
      </c>
      <c r="EP47" s="7">
        <f t="shared" si="74"/>
        <v>7.011862898408484E+16</v>
      </c>
      <c r="ER47">
        <f t="shared" si="21"/>
        <v>0</v>
      </c>
      <c r="ES47">
        <f t="shared" si="22"/>
        <v>0</v>
      </c>
      <c r="ET47">
        <f t="shared" si="23"/>
        <v>0</v>
      </c>
      <c r="EU47">
        <f t="shared" si="115"/>
        <v>0</v>
      </c>
      <c r="EV47" s="7"/>
      <c r="EW47" s="7">
        <f t="shared" si="151"/>
        <v>2.1972620079814444E+16</v>
      </c>
      <c r="EX47" s="7">
        <f t="shared" si="117"/>
        <v>2.4711181725873152E+16</v>
      </c>
      <c r="EY47" s="7">
        <f t="shared" si="24"/>
        <v>6.841706066909399E+17</v>
      </c>
      <c r="EZ47" s="7"/>
      <c r="FA47" s="7">
        <f t="shared" si="152"/>
        <v>1.3779246423973122E+16</v>
      </c>
      <c r="FB47" s="7">
        <f>'Initial absorption'!$H47*FA47*$F47</f>
        <v>2738619460300759</v>
      </c>
      <c r="FC47" s="7">
        <f t="shared" si="118"/>
        <v>1.7396980977857872E+17</v>
      </c>
      <c r="FD47" s="7">
        <f>'Initial absorption'!$N47*FC47*$J47</f>
        <v>0</v>
      </c>
      <c r="FE47" s="7"/>
      <c r="FF47">
        <f t="shared" si="153"/>
        <v>0</v>
      </c>
      <c r="FG47" s="7">
        <f t="shared" si="154"/>
        <v>0</v>
      </c>
      <c r="FH47">
        <f t="shared" si="77"/>
        <v>0</v>
      </c>
      <c r="FI47" s="7"/>
      <c r="FJ47">
        <f t="shared" si="78"/>
        <v>0</v>
      </c>
      <c r="FK47">
        <f t="shared" si="120"/>
        <v>0</v>
      </c>
      <c r="FL47">
        <f t="shared" si="134"/>
        <v>0</v>
      </c>
      <c r="FM47" s="7"/>
      <c r="FN47">
        <f>(1 - 'Initial absorption'!$N47)*FC47</f>
        <v>1.692550761653009E+17</v>
      </c>
      <c r="FO47" s="7">
        <f t="shared" si="155"/>
        <v>1.3776379201034592E+16</v>
      </c>
      <c r="FP47">
        <f>'Initial absorption'!$T47*(FN47+FO47)*$N47</f>
        <v>1.0759432275994286E+17</v>
      </c>
      <c r="FQ47" s="7"/>
      <c r="FR47">
        <f t="shared" si="183"/>
        <v>0</v>
      </c>
      <c r="FS47">
        <f>'Initial absorption'!$N47*FR47*$J47</f>
        <v>0</v>
      </c>
      <c r="FU47">
        <f>(1-'Initial absorption'!$N47)*FR47</f>
        <v>0</v>
      </c>
      <c r="FV47">
        <f>'Initial absorption'!$H47*FU47*$F47</f>
        <v>0</v>
      </c>
      <c r="FW47" s="7"/>
      <c r="FX47">
        <f>(1 - 'Initial absorption'!$T47)*(FN47+FO47)</f>
        <v>7.2164305617996832E+16</v>
      </c>
      <c r="FY47">
        <f t="shared" si="156"/>
        <v>0</v>
      </c>
      <c r="FZ47" s="7"/>
      <c r="GJ47" s="7">
        <f t="shared" si="139"/>
        <v>6.4588319472194984E+16</v>
      </c>
      <c r="GK47" s="7">
        <f t="shared" si="188"/>
        <v>6.4588319472194984E+16</v>
      </c>
      <c r="GL47" s="7">
        <f t="shared" si="28"/>
        <v>3.7810660801893946E+17</v>
      </c>
      <c r="GM47" s="7">
        <f t="shared" si="82"/>
        <v>1.3225505014602835E+17</v>
      </c>
      <c r="GN47" s="7"/>
      <c r="GO47" s="7">
        <f t="shared" si="83"/>
        <v>3650494250784415</v>
      </c>
      <c r="GP47" s="7">
        <f t="shared" si="157"/>
        <v>3650494250784415</v>
      </c>
      <c r="GQ47" s="7">
        <f t="shared" si="29"/>
        <v>2.1370365571300212E+16</v>
      </c>
      <c r="GR47" s="7">
        <f t="shared" si="85"/>
        <v>1.829892602635764E+16</v>
      </c>
      <c r="GT47">
        <f t="shared" si="30"/>
        <v>0</v>
      </c>
      <c r="GU47">
        <f t="shared" si="31"/>
        <v>0</v>
      </c>
      <c r="GV47">
        <f t="shared" si="32"/>
        <v>0</v>
      </c>
      <c r="GW47">
        <f t="shared" si="121"/>
        <v>0</v>
      </c>
      <c r="GX47" s="7"/>
      <c r="GY47" s="7">
        <f t="shared" si="158"/>
        <v>7036063539238227</v>
      </c>
      <c r="GZ47" s="7">
        <f t="shared" si="123"/>
        <v>7913004644932373</v>
      </c>
      <c r="HA47" s="7">
        <f t="shared" si="33"/>
        <v>2.1908483571237683E+17</v>
      </c>
      <c r="HB47" s="7"/>
      <c r="HC47" s="7">
        <f t="shared" si="159"/>
        <v>3595983188268953</v>
      </c>
      <c r="HD47" s="7">
        <f>'Initial absorption'!$H47*HC47*$F47</f>
        <v>714700153788826.13</v>
      </c>
      <c r="HE47" s="7">
        <f t="shared" si="124"/>
        <v>5.5708542316069784E+16</v>
      </c>
      <c r="HF47" s="7">
        <f>'Initial absorption'!$N47*HE47*$J47</f>
        <v>0</v>
      </c>
      <c r="HG47" s="7"/>
      <c r="HH47">
        <f t="shared" si="160"/>
        <v>0</v>
      </c>
      <c r="HI47" s="7">
        <f t="shared" si="161"/>
        <v>0</v>
      </c>
      <c r="HJ47">
        <f t="shared" si="88"/>
        <v>0</v>
      </c>
      <c r="HK47" s="7"/>
      <c r="HL47">
        <f t="shared" si="89"/>
        <v>0</v>
      </c>
      <c r="HM47">
        <f t="shared" si="126"/>
        <v>0</v>
      </c>
      <c r="HN47">
        <f t="shared" si="135"/>
        <v>0</v>
      </c>
      <c r="HO47" s="7"/>
      <c r="HP47">
        <f>(1 - 'Initial absorption'!$N47)*HE47</f>
        <v>5.4198792220127424E+16</v>
      </c>
      <c r="HQ47" s="7">
        <f t="shared" si="162"/>
        <v>3595234926341796</v>
      </c>
      <c r="HR47">
        <f>'Initial absorption'!$T47*(HP47+HQ47)*$N47</f>
        <v>3.3973992054798608E+16</v>
      </c>
      <c r="HS47" s="7"/>
      <c r="HT47">
        <f t="shared" si="184"/>
        <v>0</v>
      </c>
      <c r="HU47">
        <f>'Initial absorption'!$N47*HT47*$J47</f>
        <v>0</v>
      </c>
      <c r="HW47">
        <f>(1-'Initial absorption'!$N47)*HT47</f>
        <v>0</v>
      </c>
      <c r="HX47">
        <f>'Initial absorption'!$H47*HW47*$F47</f>
        <v>0</v>
      </c>
      <c r="HY47" s="7"/>
      <c r="HZ47">
        <f>(1 - 'Initial absorption'!$T47)*(HP47+HQ47)</f>
        <v>2.278660697717268E+16</v>
      </c>
      <c r="IA47">
        <f t="shared" si="163"/>
        <v>0</v>
      </c>
      <c r="IB47" s="7"/>
      <c r="IL47" s="7">
        <f t="shared" si="140"/>
        <v>2.0648702866843292E+16</v>
      </c>
      <c r="IM47" s="7">
        <f t="shared" si="189"/>
        <v>2.0648702866843292E+16</v>
      </c>
      <c r="IN47" s="7">
        <f t="shared" si="37"/>
        <v>1.2087961205329282E+17</v>
      </c>
      <c r="IO47" s="7">
        <f t="shared" si="93"/>
        <v>4.2281565078968168E+16</v>
      </c>
      <c r="IP47" s="7"/>
      <c r="IQ47" s="7">
        <f t="shared" si="94"/>
        <v>961248185933965.5</v>
      </c>
      <c r="IR47" s="7">
        <f t="shared" si="164"/>
        <v>961248185933965.5</v>
      </c>
      <c r="IS47" s="7">
        <f t="shared" si="38"/>
        <v>5627244895329970</v>
      </c>
      <c r="IT47" s="7">
        <f t="shared" si="96"/>
        <v>4818473400854262</v>
      </c>
      <c r="IV47">
        <f t="shared" si="39"/>
        <v>0</v>
      </c>
      <c r="IW47">
        <f t="shared" si="40"/>
        <v>0</v>
      </c>
      <c r="IX47">
        <f t="shared" si="41"/>
        <v>0</v>
      </c>
      <c r="IY47">
        <f t="shared" si="127"/>
        <v>0</v>
      </c>
      <c r="IZ47" s="7"/>
      <c r="JA47" s="7">
        <f t="shared" si="165"/>
        <v>2249409592341302.3</v>
      </c>
      <c r="JB47" s="7">
        <f t="shared" si="129"/>
        <v>2529765180955041.5</v>
      </c>
      <c r="JC47" s="7">
        <f t="shared" si="42"/>
        <v>7.0040801684018616E+16</v>
      </c>
      <c r="JD47" s="7"/>
      <c r="JE47" s="7">
        <f t="shared" si="166"/>
        <v>946894332357820</v>
      </c>
      <c r="JF47" s="7">
        <f>'Initial absorption'!$H47*JE47*$F47</f>
        <v>188194852291196.63</v>
      </c>
      <c r="JG47" s="7">
        <f t="shared" si="130"/>
        <v>1.7809863251275558E+16</v>
      </c>
      <c r="JH47" s="7">
        <f>'Initial absorption'!$N47*JG47*$J47</f>
        <v>0</v>
      </c>
      <c r="JI47" s="7"/>
      <c r="JJ47">
        <f t="shared" si="167"/>
        <v>0</v>
      </c>
      <c r="JK47" s="7">
        <f t="shared" si="168"/>
        <v>0</v>
      </c>
      <c r="JL47">
        <f t="shared" si="99"/>
        <v>0</v>
      </c>
      <c r="JM47" s="7"/>
      <c r="JN47">
        <f t="shared" si="100"/>
        <v>0</v>
      </c>
      <c r="JO47">
        <f t="shared" si="132"/>
        <v>0</v>
      </c>
      <c r="JP47">
        <f t="shared" si="136"/>
        <v>0</v>
      </c>
      <c r="JQ47" s="7"/>
      <c r="JR47">
        <f>(1 - 'Initial absorption'!$N47)*JG47</f>
        <v>1.7327200420146744E+16</v>
      </c>
      <c r="JS47" s="7">
        <f t="shared" si="169"/>
        <v>946697300018999.38</v>
      </c>
      <c r="JT47">
        <f>'Initial absorption'!$T47*(JR47+JS47)*$N47</f>
        <v>1.0742239061861982E+16</v>
      </c>
      <c r="JU47" s="7"/>
      <c r="JV47">
        <f t="shared" si="185"/>
        <v>0</v>
      </c>
      <c r="JW47">
        <f>'Initial absorption'!$N47*JV47*$J47</f>
        <v>0</v>
      </c>
      <c r="JY47">
        <f>(1-'Initial absorption'!$N47)*JV47</f>
        <v>0</v>
      </c>
      <c r="JZ47">
        <f>'Initial absorption'!$H47*JY47*$F47</f>
        <v>0</v>
      </c>
      <c r="KA47" s="7"/>
      <c r="KB47">
        <f>(1 - 'Initial absorption'!$T47)*(JR47+JS47)</f>
        <v>7204898946307596</v>
      </c>
      <c r="KC47">
        <f t="shared" si="170"/>
        <v>0</v>
      </c>
      <c r="KD47" s="7"/>
    </row>
    <row r="48" spans="4:290" x14ac:dyDescent="0.25">
      <c r="D48">
        <v>510</v>
      </c>
      <c r="E48">
        <f>'Input spectra'!B48</f>
        <v>9.7137960120607297E-2</v>
      </c>
      <c r="F48">
        <f>'Initial absorption'!J48</f>
        <v>0.87624309980964799</v>
      </c>
      <c r="G48">
        <f>'Input spectra'!C48</f>
        <v>0.59135893418453001</v>
      </c>
      <c r="H48">
        <f t="shared" si="45"/>
        <v>7.8133304311429078E-2</v>
      </c>
      <c r="I48">
        <f>'Input spectra'!D48</f>
        <v>0</v>
      </c>
      <c r="J48">
        <f>'Initial absorption'!P48</f>
        <v>0</v>
      </c>
      <c r="K48">
        <f>'Input spectra'!E48</f>
        <v>0.14947011392503101</v>
      </c>
      <c r="L48">
        <f t="shared" si="46"/>
        <v>1.4580487282768664E-2</v>
      </c>
      <c r="M48">
        <f>'Input spectra'!F48</f>
        <v>0.98814883433688405</v>
      </c>
      <c r="N48">
        <f>'Initial absorption'!V48</f>
        <v>0.9729824217411186</v>
      </c>
      <c r="O48">
        <f>'Input spectra'!G48</f>
        <v>0</v>
      </c>
      <c r="P48">
        <f t="shared" si="47"/>
        <v>0</v>
      </c>
      <c r="R48">
        <f>'Reaching edge prob after ems 1'!$EZ49</f>
        <v>0.38360640525788647</v>
      </c>
      <c r="S48">
        <f>'Reaching edge prob after ems 2'!$EZ49</f>
        <v>0.8564433966156364</v>
      </c>
      <c r="T48">
        <f>'Reaching edge prob after ems 3'!EZ49</f>
        <v>0.10872566940579226</v>
      </c>
      <c r="U48">
        <f>1-EXP(-'Reaching edge prob after ems 1'!FC49*_k_in_ec_correction*($E48*_c1+'Input spectra'!Y48))</f>
        <v>0.10906819729442629</v>
      </c>
      <c r="V48">
        <f>1-EXP(-(_t-'Reaching edge prob after ems 1'!FC49)*_k_in_ec_correction*($E48*_c1+'Input spectra'!Y48))</f>
        <v>0.121036582768559</v>
      </c>
      <c r="W48">
        <f>1-EXP(-'Reaching edge prob after ems 2'!FC49*_k_in_ec_correction*($I48*_c2+'Input spectra'!Y48))</f>
        <v>1.4913146087683793E-2</v>
      </c>
      <c r="X48">
        <f>1-EXP(-(_t-'Reaching edge prob after ems 2'!FC49)*_k_in_ec_correction*($I48*_c2+'Input spectra'!Y48))</f>
        <v>1.5117586542251704E-2</v>
      </c>
      <c r="Y48">
        <f>1-EXP(-'Reaching edge prob after ems 3'!FC49*_k_in_ec_correction*($M48*_c3+'Input spectra'!Y48))</f>
        <v>0.34526292271536618</v>
      </c>
      <c r="Z48">
        <f>1-EXP(-(_t-'Reaching edge prob after ems 3'!FC49)*_k_in_ec_correction*($M48*_c3+'Input spectra'!Y48))</f>
        <v>0.50164073074926752</v>
      </c>
      <c r="AA48" s="16"/>
      <c r="AB48" s="16"/>
      <c r="AD48" s="7">
        <f t="shared" si="171"/>
        <v>2.5345660411207199E+18</v>
      </c>
      <c r="AE48" s="7">
        <f t="shared" si="172"/>
        <v>2.5345660411207199E+18</v>
      </c>
      <c r="AF48" s="7">
        <f t="shared" si="173"/>
        <v>1.4837608044914485E+19</v>
      </c>
      <c r="AG48" s="7">
        <f t="shared" si="49"/>
        <v>5.6918014847351429E+18</v>
      </c>
      <c r="AH48" s="7"/>
      <c r="AI48" s="7">
        <f t="shared" si="174"/>
        <v>1.057372339334905E+17</v>
      </c>
      <c r="AJ48" s="7">
        <f t="shared" si="175"/>
        <v>1.057372339334905E+17</v>
      </c>
      <c r="AK48" s="7">
        <f t="shared" si="176"/>
        <v>6.189965490758496E+17</v>
      </c>
      <c r="AL48" s="7">
        <f t="shared" si="52"/>
        <v>5.3013550698387808E+17</v>
      </c>
      <c r="AN48">
        <f t="shared" si="177"/>
        <v>0</v>
      </c>
      <c r="AO48">
        <f t="shared" si="178"/>
        <v>0</v>
      </c>
      <c r="AP48">
        <f t="shared" si="179"/>
        <v>0</v>
      </c>
      <c r="AQ48">
        <f t="shared" si="103"/>
        <v>0</v>
      </c>
      <c r="AR48" s="7"/>
      <c r="AS48" s="7">
        <f t="shared" si="180"/>
        <v>2.4222912359399578E+17</v>
      </c>
      <c r="AT48" s="7">
        <f t="shared" si="105"/>
        <v>2.6880966307433818E+17</v>
      </c>
      <c r="AU48" s="7">
        <f t="shared" si="181"/>
        <v>8.0139498905509612E+18</v>
      </c>
      <c r="AV48" s="7"/>
      <c r="AW48" s="7">
        <f t="shared" si="53"/>
        <v>1.0416035911693275E+17</v>
      </c>
      <c r="AX48" s="7">
        <f>'Initial absorption'!$H48*AW48*$F48</f>
        <v>1.8149551191961364E+16</v>
      </c>
      <c r="AY48" s="7">
        <f t="shared" si="106"/>
        <v>2.2277908287022328E+18</v>
      </c>
      <c r="AZ48" s="7">
        <f>'Initial absorption'!$N48*AY48*$J48</f>
        <v>0</v>
      </c>
      <c r="BA48" s="7"/>
      <c r="BB48">
        <f t="shared" si="54"/>
        <v>0</v>
      </c>
      <c r="BC48" s="7">
        <f t="shared" si="107"/>
        <v>0</v>
      </c>
      <c r="BD48">
        <f t="shared" si="55"/>
        <v>0</v>
      </c>
      <c r="BE48" s="7"/>
      <c r="BF48">
        <f t="shared" si="141"/>
        <v>0</v>
      </c>
      <c r="BG48">
        <f t="shared" si="108"/>
        <v>0</v>
      </c>
      <c r="BH48">
        <f t="shared" si="57"/>
        <v>0</v>
      </c>
      <c r="BI48" s="7"/>
      <c r="BJ48">
        <f>(1 - 'Initial absorption'!$N48)*AY48</f>
        <v>2.1674941236416333E+18</v>
      </c>
      <c r="BK48" s="7">
        <f t="shared" si="7"/>
        <v>1.0413874214876264E+17</v>
      </c>
      <c r="BL48">
        <f>'Initial absorption'!$T48*(BJ48+BK48)*$N48</f>
        <v>1.4097261618817044E+18</v>
      </c>
      <c r="BM48" s="7"/>
      <c r="BN48">
        <f t="shared" si="58"/>
        <v>0</v>
      </c>
      <c r="BO48">
        <f>'Initial absorption'!$N48*BN48*$J48</f>
        <v>0</v>
      </c>
      <c r="BQ48">
        <f>(1-'Initial absorption'!$N48)*BN48</f>
        <v>0</v>
      </c>
      <c r="BR48">
        <f>'Initial absorption'!$H48*BQ48*$F48</f>
        <v>0</v>
      </c>
      <c r="BS48" s="7"/>
      <c r="BT48">
        <f>(1 - 'Initial absorption'!$T48)*(BJ48+BK48)</f>
        <v>8.2276171418310579E+17</v>
      </c>
      <c r="BU48">
        <f t="shared" si="142"/>
        <v>0</v>
      </c>
      <c r="BV48" s="7"/>
      <c r="CF48" s="7">
        <f t="shared" si="137"/>
        <v>8.1596852260001088E+17</v>
      </c>
      <c r="CG48" s="7">
        <f t="shared" si="186"/>
        <v>8.1596852260001088E+17</v>
      </c>
      <c r="CH48" s="7">
        <f t="shared" si="10"/>
        <v>4.7767629325505741E+18</v>
      </c>
      <c r="CI48" s="7">
        <f t="shared" si="60"/>
        <v>1.8323968573248458E+18</v>
      </c>
      <c r="CJ48" s="7"/>
      <c r="CK48" s="7">
        <f t="shared" si="61"/>
        <v>2.7205902601501452E+16</v>
      </c>
      <c r="CL48" s="7">
        <f t="shared" si="143"/>
        <v>2.7205902601501452E+16</v>
      </c>
      <c r="CM48" s="7">
        <f t="shared" si="11"/>
        <v>1.5926612791304704E+17</v>
      </c>
      <c r="CN48" s="7">
        <f t="shared" si="63"/>
        <v>1.3640242355567043E+17</v>
      </c>
      <c r="CP48">
        <f t="shared" si="12"/>
        <v>0</v>
      </c>
      <c r="CQ48">
        <f t="shared" si="13"/>
        <v>0</v>
      </c>
      <c r="CR48">
        <f t="shared" si="14"/>
        <v>0</v>
      </c>
      <c r="CS48">
        <f t="shared" si="109"/>
        <v>0</v>
      </c>
      <c r="CT48" s="7"/>
      <c r="CU48" s="7">
        <f t="shared" si="144"/>
        <v>7.7982320011788608E+16</v>
      </c>
      <c r="CV48" s="7">
        <f t="shared" si="111"/>
        <v>8.6539557494579168E+16</v>
      </c>
      <c r="CW48" s="7">
        <f t="shared" si="15"/>
        <v>2.5799804567301596E+18</v>
      </c>
      <c r="CX48" s="7"/>
      <c r="CY48" s="7">
        <f t="shared" si="145"/>
        <v>2.6800177001557964E+16</v>
      </c>
      <c r="CZ48" s="7">
        <f>'Initial absorption'!$H48*CY48*$F48</f>
        <v>4669830140440911</v>
      </c>
      <c r="DA48" s="7">
        <f t="shared" si="112"/>
        <v>7.1720648097779584E+17</v>
      </c>
      <c r="DB48" s="7">
        <f>'Initial absorption'!$N48*DA48*$J48</f>
        <v>0</v>
      </c>
      <c r="DC48" s="7"/>
      <c r="DD48">
        <f t="shared" si="146"/>
        <v>0</v>
      </c>
      <c r="DE48" s="7">
        <f t="shared" si="147"/>
        <v>0</v>
      </c>
      <c r="DF48">
        <f t="shared" si="66"/>
        <v>0</v>
      </c>
      <c r="DG48" s="7"/>
      <c r="DH48">
        <f t="shared" si="67"/>
        <v>0</v>
      </c>
      <c r="DI48">
        <f t="shared" si="114"/>
        <v>0</v>
      </c>
      <c r="DJ48">
        <f t="shared" si="133"/>
        <v>0</v>
      </c>
      <c r="DK48" s="7"/>
      <c r="DL48">
        <f>(1 - 'Initial absorption'!$N48)*DA48</f>
        <v>6.9779478976607629E+17</v>
      </c>
      <c r="DM48" s="7">
        <f t="shared" si="148"/>
        <v>2.6794615014463184E+16</v>
      </c>
      <c r="DN48">
        <f>'Initial absorption'!$T48*(DL48+DM48)*$N48</f>
        <v>4.4966449285193178E+17</v>
      </c>
      <c r="DO48" s="7"/>
      <c r="DP48">
        <f t="shared" si="182"/>
        <v>0</v>
      </c>
      <c r="DQ48">
        <f>'Initial absorption'!$N48*DP48*$J48</f>
        <v>0</v>
      </c>
      <c r="DS48">
        <f>(1-'Initial absorption'!$N48)*DP48</f>
        <v>0</v>
      </c>
      <c r="DT48">
        <f>'Initial absorption'!$H48*DS48*$F48</f>
        <v>0</v>
      </c>
      <c r="DU48" s="7"/>
      <c r="DV48">
        <f>(1 - 'Initial absorption'!$T48)*(DL48+DM48)</f>
        <v>2.6243871962502291E+17</v>
      </c>
      <c r="DW48">
        <f t="shared" si="149"/>
        <v>0</v>
      </c>
      <c r="DX48" s="7"/>
      <c r="EH48" s="7">
        <f t="shared" si="138"/>
        <v>2.6186159302236829E+17</v>
      </c>
      <c r="EI48" s="7">
        <f t="shared" si="187"/>
        <v>2.6186159302236829E+17</v>
      </c>
      <c r="EJ48" s="7">
        <f t="shared" si="19"/>
        <v>1.5329644665975209E+18</v>
      </c>
      <c r="EK48" s="7">
        <f t="shared" si="71"/>
        <v>5.8805498841954842E+17</v>
      </c>
      <c r="EL48" s="7"/>
      <c r="EM48" s="7">
        <f t="shared" si="72"/>
        <v>7045613724610953</v>
      </c>
      <c r="EN48" s="7">
        <f t="shared" si="150"/>
        <v>7045613724610953</v>
      </c>
      <c r="EO48" s="7">
        <f t="shared" si="20"/>
        <v>4.1245741158680744E+16</v>
      </c>
      <c r="EP48" s="7">
        <f t="shared" si="74"/>
        <v>3.5324642653869892E+16</v>
      </c>
      <c r="ER48">
        <f t="shared" si="21"/>
        <v>0</v>
      </c>
      <c r="ES48">
        <f t="shared" si="22"/>
        <v>0</v>
      </c>
      <c r="ET48">
        <f t="shared" si="23"/>
        <v>0</v>
      </c>
      <c r="EU48">
        <f t="shared" si="115"/>
        <v>0</v>
      </c>
      <c r="EV48" s="7"/>
      <c r="EW48" s="7">
        <f t="shared" si="151"/>
        <v>2.5026179295248716E+16</v>
      </c>
      <c r="EX48" s="7">
        <f t="shared" si="117"/>
        <v>2.7772378170634384E+16</v>
      </c>
      <c r="EY48" s="7">
        <f t="shared" si="24"/>
        <v>8.2797041019818355E+17</v>
      </c>
      <c r="EZ48" s="7"/>
      <c r="FA48" s="7">
        <f t="shared" si="152"/>
        <v>6940541457858440</v>
      </c>
      <c r="FB48" s="7">
        <f>'Initial absorption'!$H48*FA48*$F48</f>
        <v>1209363269839706.8</v>
      </c>
      <c r="FC48" s="7">
        <f t="shared" si="118"/>
        <v>2.301667606446097E+17</v>
      </c>
      <c r="FD48" s="7">
        <f>'Initial absorption'!$N48*FC48*$J48</f>
        <v>0</v>
      </c>
      <c r="FE48" s="7"/>
      <c r="FF48">
        <f t="shared" si="153"/>
        <v>0</v>
      </c>
      <c r="FG48" s="7">
        <f t="shared" si="154"/>
        <v>0</v>
      </c>
      <c r="FH48">
        <f t="shared" si="77"/>
        <v>0</v>
      </c>
      <c r="FI48" s="7"/>
      <c r="FJ48">
        <f t="shared" si="78"/>
        <v>0</v>
      </c>
      <c r="FK48">
        <f t="shared" si="120"/>
        <v>0</v>
      </c>
      <c r="FL48">
        <f t="shared" si="134"/>
        <v>0</v>
      </c>
      <c r="FM48" s="7"/>
      <c r="FN48">
        <f>(1 - 'Initial absorption'!$N48)*FC48</f>
        <v>2.2393713751189117E+17</v>
      </c>
      <c r="FO48" s="7">
        <f t="shared" si="155"/>
        <v>6939101049385871</v>
      </c>
      <c r="FP48">
        <f>'Initial absorption'!$T48*(FN48+FO48)*$N48</f>
        <v>1.4327679378041946E+17</v>
      </c>
      <c r="FQ48" s="7"/>
      <c r="FR48">
        <f t="shared" si="183"/>
        <v>0</v>
      </c>
      <c r="FS48">
        <f>'Initial absorption'!$N48*FR48*$J48</f>
        <v>0</v>
      </c>
      <c r="FU48">
        <f>(1-'Initial absorption'!$N48)*FR48</f>
        <v>0</v>
      </c>
      <c r="FV48">
        <f>'Initial absorption'!$H48*FU48*$F48</f>
        <v>0</v>
      </c>
      <c r="FW48" s="7"/>
      <c r="FX48">
        <f>(1 - 'Initial absorption'!$T48)*(FN48+FO48)</f>
        <v>8.3620963872932112E+16</v>
      </c>
      <c r="FY48">
        <f t="shared" si="156"/>
        <v>0</v>
      </c>
      <c r="FZ48" s="7"/>
      <c r="GJ48" s="7">
        <f t="shared" si="139"/>
        <v>8.385321369499072E+16</v>
      </c>
      <c r="GK48" s="7">
        <f t="shared" si="188"/>
        <v>8.385321369499072E+16</v>
      </c>
      <c r="GL48" s="7">
        <f t="shared" si="28"/>
        <v>4.9088526316820019E+17</v>
      </c>
      <c r="GM48" s="7">
        <f t="shared" si="82"/>
        <v>1.8830673119802486E+17</v>
      </c>
      <c r="GN48" s="7"/>
      <c r="GO48" s="7">
        <f t="shared" si="83"/>
        <v>1838700588201876.8</v>
      </c>
      <c r="GP48" s="7">
        <f t="shared" si="157"/>
        <v>1838700588201876.8</v>
      </c>
      <c r="GQ48" s="7">
        <f t="shared" si="29"/>
        <v>1.0763940728737058E+16</v>
      </c>
      <c r="GR48" s="7">
        <f t="shared" si="85"/>
        <v>9218705958688954</v>
      </c>
      <c r="GT48">
        <f t="shared" si="30"/>
        <v>0</v>
      </c>
      <c r="GU48">
        <f t="shared" si="31"/>
        <v>0</v>
      </c>
      <c r="GV48">
        <f t="shared" si="32"/>
        <v>0</v>
      </c>
      <c r="GW48">
        <f t="shared" si="121"/>
        <v>0</v>
      </c>
      <c r="GX48" s="7"/>
      <c r="GY48" s="7">
        <f t="shared" si="158"/>
        <v>8013873039542634</v>
      </c>
      <c r="GZ48" s="7">
        <f t="shared" si="123"/>
        <v>8893259735731362</v>
      </c>
      <c r="HA48" s="7">
        <f t="shared" si="33"/>
        <v>2.6513235078939914E+17</v>
      </c>
      <c r="HB48" s="7"/>
      <c r="HC48" s="7">
        <f t="shared" si="159"/>
        <v>1811279777718512</v>
      </c>
      <c r="HD48" s="7">
        <f>'Initial absorption'!$H48*HC48*$F48</f>
        <v>315608695355605.81</v>
      </c>
      <c r="HE48" s="7">
        <f t="shared" si="124"/>
        <v>7.3703907255187312E+16</v>
      </c>
      <c r="HF48" s="7">
        <f>'Initial absorption'!$N48*HE48*$J48</f>
        <v>0</v>
      </c>
      <c r="HG48" s="7"/>
      <c r="HH48">
        <f t="shared" si="160"/>
        <v>0</v>
      </c>
      <c r="HI48" s="7">
        <f t="shared" si="161"/>
        <v>0</v>
      </c>
      <c r="HJ48">
        <f t="shared" si="88"/>
        <v>0</v>
      </c>
      <c r="HK48" s="7"/>
      <c r="HL48">
        <f t="shared" si="89"/>
        <v>0</v>
      </c>
      <c r="HM48">
        <f t="shared" si="126"/>
        <v>0</v>
      </c>
      <c r="HN48">
        <f t="shared" si="135"/>
        <v>0</v>
      </c>
      <c r="HO48" s="7"/>
      <c r="HP48">
        <f>(1 - 'Initial absorption'!$N48)*HE48</f>
        <v>7.170905984836472E+16</v>
      </c>
      <c r="HQ48" s="7">
        <f t="shared" si="162"/>
        <v>1810903872934445.8</v>
      </c>
      <c r="HR48">
        <f>'Initial absorption'!$T48*(HP48+HQ48)*$N48</f>
        <v>4.5624897332363392E+16</v>
      </c>
      <c r="HS48" s="7"/>
      <c r="HT48">
        <f t="shared" si="184"/>
        <v>0</v>
      </c>
      <c r="HU48">
        <f>'Initial absorption'!$N48*HT48*$J48</f>
        <v>0</v>
      </c>
      <c r="HW48">
        <f>(1-'Initial absorption'!$N48)*HT48</f>
        <v>0</v>
      </c>
      <c r="HX48">
        <f>'Initial absorption'!$H48*HW48*$F48</f>
        <v>0</v>
      </c>
      <c r="HY48" s="7"/>
      <c r="HZ48">
        <f>(1 - 'Initial absorption'!$T48)*(HP48+HQ48)</f>
        <v>2.6628163506944624E+16</v>
      </c>
      <c r="IA48">
        <f t="shared" si="163"/>
        <v>0</v>
      </c>
      <c r="IB48" s="7"/>
      <c r="IL48" s="7">
        <f t="shared" si="140"/>
        <v>2.6807635005322668E+16</v>
      </c>
      <c r="IM48" s="7">
        <f t="shared" si="189"/>
        <v>2.6807635005322668E+16</v>
      </c>
      <c r="IN48" s="7">
        <f t="shared" si="37"/>
        <v>1.569346287951633E+17</v>
      </c>
      <c r="IO48" s="7">
        <f t="shared" si="93"/>
        <v>6.0201128812593392E+16</v>
      </c>
      <c r="IP48" s="7"/>
      <c r="IQ48" s="7">
        <f t="shared" si="94"/>
        <v>484166658940767.25</v>
      </c>
      <c r="IR48" s="7">
        <f t="shared" si="164"/>
        <v>484166658940767.25</v>
      </c>
      <c r="IS48" s="7">
        <f t="shared" si="38"/>
        <v>2834360990097686</v>
      </c>
      <c r="IT48" s="7">
        <f t="shared" si="96"/>
        <v>2427469753594120.5</v>
      </c>
      <c r="IV48">
        <f t="shared" si="39"/>
        <v>0</v>
      </c>
      <c r="IW48">
        <f t="shared" si="40"/>
        <v>0</v>
      </c>
      <c r="IX48">
        <f t="shared" si="41"/>
        <v>0</v>
      </c>
      <c r="IY48">
        <f t="shared" si="127"/>
        <v>0</v>
      </c>
      <c r="IZ48" s="7"/>
      <c r="JA48" s="7">
        <f t="shared" si="165"/>
        <v>2562012521124024</v>
      </c>
      <c r="JB48" s="7">
        <f t="shared" si="129"/>
        <v>2843149958094698.5</v>
      </c>
      <c r="JC48" s="7">
        <f t="shared" si="42"/>
        <v>8.4762061880163584E+16</v>
      </c>
      <c r="JD48" s="7"/>
      <c r="JE48" s="7">
        <f t="shared" si="166"/>
        <v>476946210825197.81</v>
      </c>
      <c r="JF48" s="7">
        <f>'Initial absorption'!$H48*JE48*$F48</f>
        <v>83106085103509.484</v>
      </c>
      <c r="JG48" s="7">
        <f t="shared" si="130"/>
        <v>2.3562930472171612E+16</v>
      </c>
      <c r="JH48" s="7">
        <f>'Initial absorption'!$N48*JG48*$J48</f>
        <v>0</v>
      </c>
      <c r="JI48" s="7"/>
      <c r="JJ48">
        <f t="shared" si="167"/>
        <v>0</v>
      </c>
      <c r="JK48" s="7">
        <f t="shared" si="168"/>
        <v>0</v>
      </c>
      <c r="JL48">
        <f t="shared" si="99"/>
        <v>0</v>
      </c>
      <c r="JM48" s="7"/>
      <c r="JN48">
        <f t="shared" si="100"/>
        <v>0</v>
      </c>
      <c r="JO48">
        <f t="shared" si="132"/>
        <v>0</v>
      </c>
      <c r="JP48">
        <f t="shared" si="136"/>
        <v>0</v>
      </c>
      <c r="JQ48" s="7"/>
      <c r="JR48">
        <f>(1 - 'Initial absorption'!$N48)*JG48</f>
        <v>2.2925183404206712E+16</v>
      </c>
      <c r="JS48" s="7">
        <f t="shared" si="169"/>
        <v>476847227573357.31</v>
      </c>
      <c r="JT48">
        <f>'Initial absorption'!$T48*(JR48+JS48)*$N48</f>
        <v>1.4522793414198398E+16</v>
      </c>
      <c r="JU48" s="7"/>
      <c r="JV48">
        <f t="shared" si="185"/>
        <v>0</v>
      </c>
      <c r="JW48">
        <f>'Initial absorption'!$N48*JV48*$J48</f>
        <v>0</v>
      </c>
      <c r="JY48">
        <f>(1-'Initial absorption'!$N48)*JV48</f>
        <v>0</v>
      </c>
      <c r="JZ48">
        <f>'Initial absorption'!$H48*JY48*$F48</f>
        <v>0</v>
      </c>
      <c r="KA48" s="7"/>
      <c r="KB48">
        <f>(1 - 'Initial absorption'!$T48)*(JR48+JS48)</f>
        <v>8475971239863862</v>
      </c>
      <c r="KC48">
        <f t="shared" si="170"/>
        <v>0</v>
      </c>
      <c r="KD48" s="7"/>
    </row>
    <row r="49" spans="4:290" x14ac:dyDescent="0.25">
      <c r="D49">
        <v>515</v>
      </c>
      <c r="E49">
        <f>'Input spectra'!B49</f>
        <v>8.1835402661186996E-2</v>
      </c>
      <c r="F49">
        <f>'Initial absorption'!J49</f>
        <v>0.85641516757739722</v>
      </c>
      <c r="G49">
        <f>'Input spectra'!C49</f>
        <v>0.81506496098971004</v>
      </c>
      <c r="H49">
        <f t="shared" si="45"/>
        <v>0.10769046504456795</v>
      </c>
      <c r="I49">
        <f>'Input spectra'!D49</f>
        <v>0</v>
      </c>
      <c r="J49">
        <f>'Initial absorption'!P49</f>
        <v>0</v>
      </c>
      <c r="K49">
        <f>'Input spectra'!E49</f>
        <v>9.0666413653172503E-2</v>
      </c>
      <c r="L49">
        <f t="shared" si="46"/>
        <v>8.8443131307665551E-3</v>
      </c>
      <c r="M49">
        <f>'Input spectra'!F49</f>
        <v>0.87060035126935997</v>
      </c>
      <c r="N49">
        <f>'Initial absorption'!V49</f>
        <v>0.96944380749170622</v>
      </c>
      <c r="O49">
        <f>'Input spectra'!G49</f>
        <v>3.80411974203482E-2</v>
      </c>
      <c r="P49">
        <f t="shared" si="47"/>
        <v>4.0072636599107619E-3</v>
      </c>
      <c r="R49">
        <f>'Reaching edge prob after ems 1'!$EZ50</f>
        <v>0.42381021475066194</v>
      </c>
      <c r="S49">
        <f>'Reaching edge prob after ems 2'!$EZ50</f>
        <v>0.8564341245818291</v>
      </c>
      <c r="T49">
        <f>'Reaching edge prob after ems 3'!EZ50</f>
        <v>0.12097326709874766</v>
      </c>
      <c r="U49">
        <f>1-EXP(-'Reaching edge prob after ems 1'!FC50*_k_in_ec_correction*($E49*_c1+'Input spectra'!Y49))</f>
        <v>9.547802162292518E-2</v>
      </c>
      <c r="V49">
        <f>1-EXP(-(_t-'Reaching edge prob after ems 1'!FC50)*_k_in_ec_correction*($E49*_c1+'Input spectra'!Y49))</f>
        <v>0.10452649102056177</v>
      </c>
      <c r="W49">
        <f>1-EXP(-'Reaching edge prob after ems 2'!FC50*_k_in_ec_correction*($I49*_c2+'Input spectra'!Y49))</f>
        <v>1.491421729006881E-2</v>
      </c>
      <c r="X49">
        <f>1-EXP(-(_t-'Reaching edge prob after ems 2'!FC50)*_k_in_ec_correction*($I49*_c2+'Input spectra'!Y49))</f>
        <v>1.5118687316600377E-2</v>
      </c>
      <c r="Y49">
        <f>1-EXP(-'Reaching edge prob after ems 3'!FC50*_k_in_ec_correction*($M49*_c3+'Input spectra'!Y49))</f>
        <v>0.32127649738593889</v>
      </c>
      <c r="Z49">
        <f>1-EXP(-(_t-'Reaching edge prob after ems 3'!FC50)*_k_in_ec_correction*($M49*_c3+'Input spectra'!Y49))</f>
        <v>0.45271623265193928</v>
      </c>
      <c r="AA49" s="16"/>
      <c r="AB49" s="16"/>
      <c r="AD49" s="7">
        <f t="shared" si="171"/>
        <v>3.4933706958881787E+18</v>
      </c>
      <c r="AE49" s="7">
        <f t="shared" si="172"/>
        <v>3.4933706958881787E+18</v>
      </c>
      <c r="AF49" s="7">
        <f t="shared" si="173"/>
        <v>2.0450548259638014E+19</v>
      </c>
      <c r="AG49" s="7">
        <f t="shared" si="49"/>
        <v>8.6671512496859628E+18</v>
      </c>
      <c r="AH49" s="7"/>
      <c r="AI49" s="7">
        <f t="shared" si="174"/>
        <v>6.413867989131612E+16</v>
      </c>
      <c r="AJ49" s="7">
        <f t="shared" si="175"/>
        <v>6.413867989131612E+16</v>
      </c>
      <c r="AK49" s="7">
        <f t="shared" si="176"/>
        <v>3.754743720644128E+17</v>
      </c>
      <c r="AL49" s="7">
        <f t="shared" si="52"/>
        <v>3.2156906514189734E+17</v>
      </c>
      <c r="AN49">
        <f t="shared" si="177"/>
        <v>2.6399207409584536E+16</v>
      </c>
      <c r="AO49">
        <f t="shared" si="178"/>
        <v>2.6399207409584536E+16</v>
      </c>
      <c r="AP49">
        <f t="shared" si="179"/>
        <v>1.5454365200388208E+17</v>
      </c>
      <c r="AQ49">
        <f t="shared" si="103"/>
        <v>1.8695650492281536E+16</v>
      </c>
      <c r="AR49" s="7"/>
      <c r="AS49" s="7">
        <f t="shared" si="180"/>
        <v>2.8564882019486624E+17</v>
      </c>
      <c r="AT49" s="7">
        <f t="shared" si="105"/>
        <v>3.1271981060784352E+17</v>
      </c>
      <c r="AU49" s="7">
        <f t="shared" si="181"/>
        <v>1.0091479924909087E+19</v>
      </c>
      <c r="AV49" s="7"/>
      <c r="AW49" s="7">
        <f t="shared" si="53"/>
        <v>6.3182101682718864E+16</v>
      </c>
      <c r="AX49" s="7">
        <f>'Initial absorption'!$H49*AW49*$F49</f>
        <v>9412969765216210</v>
      </c>
      <c r="AY49" s="7">
        <f t="shared" si="106"/>
        <v>3.1282209152129295E+18</v>
      </c>
      <c r="AZ49" s="7">
        <f>'Initial absorption'!$N49*AY49*$J49</f>
        <v>0</v>
      </c>
      <c r="BA49" s="7"/>
      <c r="BB49">
        <f t="shared" si="54"/>
        <v>0</v>
      </c>
      <c r="BC49" s="7">
        <f t="shared" si="107"/>
        <v>0</v>
      </c>
      <c r="BD49">
        <f t="shared" si="55"/>
        <v>0</v>
      </c>
      <c r="BE49" s="7"/>
      <c r="BF49">
        <f t="shared" si="141"/>
        <v>8222284227499257</v>
      </c>
      <c r="BG49">
        <f t="shared" si="108"/>
        <v>1.1586161980580154E+16</v>
      </c>
      <c r="BH49">
        <f t="shared" si="57"/>
        <v>1.3169700382554509E+17</v>
      </c>
      <c r="BI49" s="7"/>
      <c r="BJ49">
        <f>(1 - 'Initial absorption'!$N49)*AY49</f>
        <v>3.0435473590000205E+18</v>
      </c>
      <c r="BK49" s="7">
        <f t="shared" si="7"/>
        <v>6.3168987245139784E+16</v>
      </c>
      <c r="BL49">
        <f>'Initial absorption'!$T49*(BJ49+BK49)*$N49</f>
        <v>1.7848846720169987E+18</v>
      </c>
      <c r="BM49" s="7"/>
      <c r="BN49">
        <f>(1 - $Y49)*AN49</f>
        <v>1.7917762519268292E+16</v>
      </c>
      <c r="BO49">
        <f>'Initial absorption'!$N49*BN49*$J49</f>
        <v>0</v>
      </c>
      <c r="BQ49">
        <f>(1-'Initial absorption'!$N49)*BN49</f>
        <v>1.7432770981584148E+16</v>
      </c>
      <c r="BR49">
        <f>'Initial absorption'!$H49*BQ49*$F49</f>
        <v>2597161882927234</v>
      </c>
      <c r="BS49" s="7"/>
      <c r="BT49">
        <f>(1 - 'Initial absorption'!$T49)*(BJ49+BK49)</f>
        <v>1.2655733545382702E+18</v>
      </c>
      <c r="BU49">
        <f t="shared" si="142"/>
        <v>1.4447857686120264E+16</v>
      </c>
      <c r="BV49" s="7"/>
      <c r="CF49" s="7">
        <f t="shared" si="137"/>
        <v>1.1246424355775082E+18</v>
      </c>
      <c r="CG49" s="7">
        <f t="shared" si="186"/>
        <v>1.1246424355775082E+18</v>
      </c>
      <c r="CH49" s="7">
        <f t="shared" si="10"/>
        <v>6.5837714934421248E+18</v>
      </c>
      <c r="CI49" s="7">
        <f t="shared" si="60"/>
        <v>2.7902696105049933E+18</v>
      </c>
      <c r="CJ49" s="7"/>
      <c r="CK49" s="7">
        <f t="shared" si="61"/>
        <v>1.6502707827685496E+16</v>
      </c>
      <c r="CL49" s="7">
        <f t="shared" si="143"/>
        <v>1.6502707827685496E+16</v>
      </c>
      <c r="CM49" s="7">
        <f t="shared" si="11"/>
        <v>9.6608534342497728E+16</v>
      </c>
      <c r="CN49" s="7">
        <f t="shared" si="63"/>
        <v>8.2738845536750608E+16</v>
      </c>
      <c r="CP49">
        <f t="shared" si="12"/>
        <v>6714364484550666</v>
      </c>
      <c r="CQ49">
        <f t="shared" si="13"/>
        <v>6714364484550666</v>
      </c>
      <c r="CR49">
        <f t="shared" si="14"/>
        <v>3.9306574331125104E+16</v>
      </c>
      <c r="CS49">
        <f t="shared" si="109"/>
        <v>4755044715295976</v>
      </c>
      <c r="CT49" s="7"/>
      <c r="CU49" s="7">
        <f t="shared" si="144"/>
        <v>9.1960691501168784E+16</v>
      </c>
      <c r="CV49" s="7">
        <f t="shared" si="111"/>
        <v>1.006758228862752E+17</v>
      </c>
      <c r="CW49" s="7">
        <f t="shared" si="15"/>
        <v>3.2488125507807754E+18</v>
      </c>
      <c r="CX49" s="7"/>
      <c r="CY49" s="7">
        <f t="shared" si="145"/>
        <v>1.6256582857268876E+16</v>
      </c>
      <c r="CZ49" s="7">
        <f>'Initial absorption'!$H49*CY49*$F49</f>
        <v>2421931509806958.5</v>
      </c>
      <c r="DA49" s="7">
        <f t="shared" si="112"/>
        <v>1.0070875081337731E+18</v>
      </c>
      <c r="DB49" s="7">
        <f>'Initial absorption'!$N49*DA49*$J49</f>
        <v>0</v>
      </c>
      <c r="DC49" s="7"/>
      <c r="DD49">
        <f t="shared" si="146"/>
        <v>0</v>
      </c>
      <c r="DE49" s="7">
        <f t="shared" si="147"/>
        <v>0</v>
      </c>
      <c r="DF49">
        <f t="shared" si="66"/>
        <v>0</v>
      </c>
      <c r="DG49" s="7"/>
      <c r="DH49">
        <f t="shared" si="67"/>
        <v>2091252678251182.5</v>
      </c>
      <c r="DI49">
        <f t="shared" si="114"/>
        <v>2946820080909500.5</v>
      </c>
      <c r="DJ49">
        <f t="shared" si="133"/>
        <v>3.349576642543184E+16</v>
      </c>
      <c r="DK49" s="7"/>
      <c r="DL49">
        <f>(1 - 'Initial absorption'!$N49)*DA49</f>
        <v>9.7982802645311974E+17</v>
      </c>
      <c r="DM49" s="7">
        <f t="shared" si="148"/>
        <v>1.6253208548161506E+16</v>
      </c>
      <c r="DN49">
        <f>'Initial absorption'!$T49*(DL49+DM49)*$N49</f>
        <v>5.7227307880435962E+17</v>
      </c>
      <c r="DO49" s="7"/>
      <c r="DP49">
        <f t="shared" si="182"/>
        <v>4557196980781683</v>
      </c>
      <c r="DQ49">
        <f>'Initial absorption'!$N49*DP49*$J49</f>
        <v>0</v>
      </c>
      <c r="DS49">
        <f>(1-'Initial absorption'!$N49)*DP49</f>
        <v>4433844415478841.5</v>
      </c>
      <c r="DT49">
        <f>'Initial absorption'!$H49*DS49*$F49</f>
        <v>660561176583816</v>
      </c>
      <c r="DU49" s="7"/>
      <c r="DV49">
        <f>(1 - 'Initial absorption'!$T49)*(DL49+DM49)</f>
        <v>4.0577050798242259E+17</v>
      </c>
      <c r="DW49">
        <f t="shared" si="149"/>
        <v>3674662690452908.5</v>
      </c>
      <c r="DX49" s="7"/>
      <c r="EH49" s="7">
        <f t="shared" si="138"/>
        <v>3.6092159391453293E+17</v>
      </c>
      <c r="EI49" s="7">
        <f t="shared" si="187"/>
        <v>3.6092159391453293E+17</v>
      </c>
      <c r="EJ49" s="7">
        <f t="shared" si="19"/>
        <v>2.1128718125970373E+18</v>
      </c>
      <c r="EK49" s="7">
        <f t="shared" si="71"/>
        <v>8.9545665663737075E+17</v>
      </c>
      <c r="EL49" s="7"/>
      <c r="EM49" s="7">
        <f t="shared" si="72"/>
        <v>4273767588860245</v>
      </c>
      <c r="EN49" s="7">
        <f t="shared" si="150"/>
        <v>4273767588860245</v>
      </c>
      <c r="EO49" s="7">
        <f t="shared" si="20"/>
        <v>2.5019071245240932E+16</v>
      </c>
      <c r="EP49" s="7">
        <f t="shared" si="74"/>
        <v>2.1427186379768332E+16</v>
      </c>
      <c r="ER49">
        <f t="shared" si="21"/>
        <v>1979100914667853.3</v>
      </c>
      <c r="ES49">
        <f t="shared" si="22"/>
        <v>1979100914667853.3</v>
      </c>
      <c r="ET49">
        <f t="shared" si="23"/>
        <v>1.158585855596363E+16</v>
      </c>
      <c r="EU49">
        <f t="shared" si="115"/>
        <v>1401579161658899</v>
      </c>
      <c r="EV49" s="7"/>
      <c r="EW49" s="7">
        <f t="shared" si="151"/>
        <v>2.9512134972073124E+16</v>
      </c>
      <c r="EX49" s="7">
        <f t="shared" si="117"/>
        <v>3.2309005347208816E+16</v>
      </c>
      <c r="EY49" s="7">
        <f t="shared" si="24"/>
        <v>1.0426128048024611E+18</v>
      </c>
      <c r="EZ49" s="7"/>
      <c r="FA49" s="7">
        <f t="shared" si="152"/>
        <v>4210027690392730</v>
      </c>
      <c r="FB49" s="7">
        <f>'Initial absorption'!$H49*FA49*$F49</f>
        <v>627216605731062.75</v>
      </c>
      <c r="FC49" s="7">
        <f t="shared" si="118"/>
        <v>3.2319572616909869E+17</v>
      </c>
      <c r="FD49" s="7">
        <f>'Initial absorption'!$N49*FC49*$J49</f>
        <v>0</v>
      </c>
      <c r="FE49" s="7"/>
      <c r="FF49">
        <f t="shared" si="153"/>
        <v>0</v>
      </c>
      <c r="FG49" s="7">
        <f t="shared" si="154"/>
        <v>0</v>
      </c>
      <c r="FH49">
        <f t="shared" si="77"/>
        <v>0</v>
      </c>
      <c r="FI49" s="7"/>
      <c r="FJ49">
        <f t="shared" si="78"/>
        <v>616409802871386.25</v>
      </c>
      <c r="FK49">
        <f t="shared" si="120"/>
        <v>868593644403544.5</v>
      </c>
      <c r="FL49">
        <f t="shared" si="134"/>
        <v>9873086592574106</v>
      </c>
      <c r="FM49" s="7"/>
      <c r="FN49">
        <f>(1 - 'Initial absorption'!$N49)*FC49</f>
        <v>3.1444758074418125E+17</v>
      </c>
      <c r="FO49" s="7">
        <f t="shared" si="155"/>
        <v>4209153833020446</v>
      </c>
      <c r="FP49">
        <f>'Initial absorption'!$T49*(FN49+FO49)*$N49</f>
        <v>1.8307610280200115E+17</v>
      </c>
      <c r="FQ49" s="7"/>
      <c r="FR49">
        <f t="shared" si="183"/>
        <v>1343262304830057.5</v>
      </c>
      <c r="FS49">
        <f>'Initial absorption'!$N49*FR49*$J49</f>
        <v>0</v>
      </c>
      <c r="FU49">
        <f>(1-'Initial absorption'!$N49)*FR49</f>
        <v>1306903364921567.3</v>
      </c>
      <c r="FV49">
        <f>'Initial absorption'!$H49*FU49*$F49</f>
        <v>194704537083019.41</v>
      </c>
      <c r="FW49" s="7"/>
      <c r="FX49">
        <f>(1 - 'Initial absorption'!$T49)*(FN49+FO49)</f>
        <v>1.2981020073251837E+17</v>
      </c>
      <c r="FY49">
        <f t="shared" si="156"/>
        <v>1083129804541415.6</v>
      </c>
      <c r="FZ49" s="7"/>
      <c r="GJ49" s="7">
        <f t="shared" si="139"/>
        <v>1.1557416722454139E+17</v>
      </c>
      <c r="GK49" s="7">
        <f t="shared" si="188"/>
        <v>1.1557416722454139E+17</v>
      </c>
      <c r="GL49" s="7">
        <f t="shared" si="28"/>
        <v>6.765829595968576E+17</v>
      </c>
      <c r="GM49" s="7">
        <f t="shared" si="82"/>
        <v>2.8674276940338266E+17</v>
      </c>
      <c r="GN49" s="7"/>
      <c r="GO49" s="7">
        <f t="shared" si="83"/>
        <v>1115329236972804.1</v>
      </c>
      <c r="GP49" s="7">
        <f t="shared" si="157"/>
        <v>1115329236972804.1</v>
      </c>
      <c r="GQ49" s="7">
        <f t="shared" si="29"/>
        <v>6529251079178253</v>
      </c>
      <c r="GR49" s="7">
        <f t="shared" si="85"/>
        <v>5591873432170990</v>
      </c>
      <c r="GT49">
        <f t="shared" si="30"/>
        <v>612140652244486.38</v>
      </c>
      <c r="GU49">
        <f t="shared" si="31"/>
        <v>612140652244486.38</v>
      </c>
      <c r="GV49">
        <f t="shared" si="32"/>
        <v>3583533795925812</v>
      </c>
      <c r="GW49">
        <f t="shared" si="121"/>
        <v>433511791051922.31</v>
      </c>
      <c r="GX49" s="7"/>
      <c r="GY49" s="7">
        <f t="shared" si="158"/>
        <v>9450363956952130</v>
      </c>
      <c r="GZ49" s="7">
        <f t="shared" si="123"/>
        <v>1.0345976660352314E+16</v>
      </c>
      <c r="HA49" s="7">
        <f t="shared" si="33"/>
        <v>3.3386505181294925E+17</v>
      </c>
      <c r="HB49" s="7"/>
      <c r="HC49" s="7">
        <f t="shared" si="159"/>
        <v>1098694974382625.1</v>
      </c>
      <c r="HD49" s="7">
        <f>'Initial absorption'!$H49*HC49*$F49</f>
        <v>163685320678202.72</v>
      </c>
      <c r="HE49" s="7">
        <f t="shared" si="124"/>
        <v>1.0349360507193646E+17</v>
      </c>
      <c r="HF49" s="7">
        <f>'Initial absorption'!$N49*HE49*$J49</f>
        <v>0</v>
      </c>
      <c r="HG49" s="7"/>
      <c r="HH49">
        <f t="shared" si="160"/>
        <v>0</v>
      </c>
      <c r="HI49" s="7">
        <f t="shared" si="161"/>
        <v>0</v>
      </c>
      <c r="HJ49">
        <f t="shared" si="88"/>
        <v>0</v>
      </c>
      <c r="HK49" s="7"/>
      <c r="HL49">
        <f t="shared" si="89"/>
        <v>190657028139927.75</v>
      </c>
      <c r="HM49">
        <f t="shared" si="126"/>
        <v>268658094228527.56</v>
      </c>
      <c r="HN49">
        <f t="shared" si="135"/>
        <v>3053769326087601.5</v>
      </c>
      <c r="HO49" s="7"/>
      <c r="HP49">
        <f>(1 - 'Initial absorption'!$N49)*HE49</f>
        <v>1.0069227747255918E+17</v>
      </c>
      <c r="HQ49" s="7">
        <f t="shared" si="162"/>
        <v>1098466922983949.9</v>
      </c>
      <c r="HR49">
        <f>'Initial absorption'!$T49*(HP49+HQ49)*$N49</f>
        <v>5.8481277070690072E+16</v>
      </c>
      <c r="HS49" s="7"/>
      <c r="HT49">
        <f t="shared" si="184"/>
        <v>415474247583833.75</v>
      </c>
      <c r="HU49">
        <f>'Initial absorption'!$N49*HT49*$J49</f>
        <v>0</v>
      </c>
      <c r="HW49">
        <f>(1-'Initial absorption'!$N49)*HT49</f>
        <v>404228340401664.31</v>
      </c>
      <c r="HX49">
        <f>'Initial absorption'!$H49*HW49*$F49</f>
        <v>60222579577233.453</v>
      </c>
      <c r="HY49" s="7"/>
      <c r="HZ49">
        <f>(1 - 'Initial absorption'!$T49)*(HP49+HQ49)</f>
        <v>4.146617826932092E+16</v>
      </c>
      <c r="IA49">
        <f t="shared" si="163"/>
        <v>335014642307261.63</v>
      </c>
      <c r="IB49" s="7"/>
      <c r="IL49" s="7">
        <f t="shared" si="140"/>
        <v>3.6948734037425664E+16</v>
      </c>
      <c r="IM49" s="7">
        <f t="shared" si="189"/>
        <v>3.6948734037425664E+16</v>
      </c>
      <c r="IN49" s="7">
        <f t="shared" si="37"/>
        <v>2.1630165657893024E+17</v>
      </c>
      <c r="IO49" s="7">
        <f t="shared" si="93"/>
        <v>9.1670851525640352E+16</v>
      </c>
      <c r="IP49" s="7"/>
      <c r="IQ49" s="7">
        <f t="shared" si="94"/>
        <v>293688506845024.63</v>
      </c>
      <c r="IR49" s="7">
        <f t="shared" si="164"/>
        <v>293688506845024.63</v>
      </c>
      <c r="IS49" s="7">
        <f t="shared" si="38"/>
        <v>1719282465386392.8</v>
      </c>
      <c r="IT49" s="7">
        <f t="shared" si="96"/>
        <v>1472452173152084.3</v>
      </c>
      <c r="IV49">
        <f t="shared" si="39"/>
        <v>192147612083691.34</v>
      </c>
      <c r="IW49">
        <f t="shared" si="40"/>
        <v>192147612083691.34</v>
      </c>
      <c r="IX49">
        <f t="shared" si="41"/>
        <v>1124851713709319.1</v>
      </c>
      <c r="IY49">
        <f t="shared" si="127"/>
        <v>136076986809041.5</v>
      </c>
      <c r="IZ49" s="7"/>
      <c r="JA49" s="7">
        <f t="shared" si="165"/>
        <v>3021254600294035.5</v>
      </c>
      <c r="JB49" s="7">
        <f t="shared" si="129"/>
        <v>3307579445829642.5</v>
      </c>
      <c r="JC49" s="7">
        <f t="shared" si="42"/>
        <v>1.0673571179501918E+17</v>
      </c>
      <c r="JD49" s="7"/>
      <c r="JE49" s="7">
        <f t="shared" si="166"/>
        <v>289308372638342.06</v>
      </c>
      <c r="JF49" s="7">
        <f>'Initial absorption'!$H49*JE49*$F49</f>
        <v>43101620426366.148</v>
      </c>
      <c r="JG49" s="7">
        <f t="shared" si="130"/>
        <v>3.3086612520841564E+16</v>
      </c>
      <c r="JH49" s="7">
        <f>'Initial absorption'!$N49*JG49*$J49</f>
        <v>0</v>
      </c>
      <c r="JI49" s="7"/>
      <c r="JJ49">
        <f t="shared" si="167"/>
        <v>0</v>
      </c>
      <c r="JK49" s="7">
        <f t="shared" si="168"/>
        <v>0</v>
      </c>
      <c r="JL49">
        <f t="shared" si="99"/>
        <v>0</v>
      </c>
      <c r="JM49" s="7"/>
      <c r="JN49">
        <f t="shared" si="100"/>
        <v>59846201277004.359</v>
      </c>
      <c r="JO49">
        <f t="shared" si="132"/>
        <v>84330310499210.719</v>
      </c>
      <c r="JP49">
        <f t="shared" si="136"/>
        <v>958561535997777.13</v>
      </c>
      <c r="JQ49" s="7"/>
      <c r="JR49">
        <f>(1 - 'Initial absorption'!$N49)*JG49</f>
        <v>3.2191036018698164E+16</v>
      </c>
      <c r="JS49" s="7">
        <f t="shared" si="169"/>
        <v>289248322141555.44</v>
      </c>
      <c r="JT49">
        <f>'Initial absorption'!$T49*(JR49+JS49)*$N49</f>
        <v>1.8660719293792808E+16</v>
      </c>
      <c r="JU49" s="7"/>
      <c r="JV49">
        <f t="shared" si="185"/>
        <v>130415100292370.88</v>
      </c>
      <c r="JW49">
        <f>'Initial absorption'!$N49*JV49*$J49</f>
        <v>0</v>
      </c>
      <c r="JY49">
        <f>(1-'Initial absorption'!$N49)*JV49</f>
        <v>126885071363814.02</v>
      </c>
      <c r="JZ49">
        <f>'Initial absorption'!$H49*JY49*$F49</f>
        <v>18903539271336.984</v>
      </c>
      <c r="KA49" s="7"/>
      <c r="KB49">
        <f>(1 - 'Initial absorption'!$T49)*(JR49+JS49)</f>
        <v>1.3231392193006332E+16</v>
      </c>
      <c r="KC49">
        <f t="shared" si="170"/>
        <v>105159269028096.36</v>
      </c>
      <c r="KD49" s="7"/>
    </row>
    <row r="50" spans="4:290" x14ac:dyDescent="0.25">
      <c r="D50">
        <v>520</v>
      </c>
      <c r="E50">
        <f>'Input spectra'!B50</f>
        <v>6.9876539603496199E-2</v>
      </c>
      <c r="F50">
        <f>'Initial absorption'!J50</f>
        <v>0.83586479910853917</v>
      </c>
      <c r="G50">
        <f>'Input spectra'!C50</f>
        <v>0.96550870010022305</v>
      </c>
      <c r="H50">
        <f t="shared" si="45"/>
        <v>0.1275678453802187</v>
      </c>
      <c r="I50">
        <f>'Input spectra'!D50</f>
        <v>0</v>
      </c>
      <c r="J50">
        <f>'Initial absorption'!P50</f>
        <v>0</v>
      </c>
      <c r="K50">
        <f>'Input spectra'!E50</f>
        <v>5.49470499279439E-2</v>
      </c>
      <c r="L50">
        <f t="shared" si="46"/>
        <v>5.3599662277762907E-3</v>
      </c>
      <c r="M50">
        <f>'Input spectra'!F50</f>
        <v>0.69869202226345195</v>
      </c>
      <c r="N50">
        <f>'Initial absorption'!V50</f>
        <v>0.96220713057378138</v>
      </c>
      <c r="O50">
        <f>'Input spectra'!G50</f>
        <v>9.0978920011550196E-2</v>
      </c>
      <c r="P50">
        <f t="shared" si="47"/>
        <v>9.5837288177790508E-3</v>
      </c>
      <c r="R50">
        <f>'Reaching edge prob after ems 1'!$EZ51</f>
        <v>0.46079810635753654</v>
      </c>
      <c r="S50">
        <f>'Reaching edge prob after ems 2'!$EZ51</f>
        <v>0.85642485270486923</v>
      </c>
      <c r="T50">
        <f>'Reaching edge prob after ems 3'!EZ51</f>
        <v>0.1456327067824123</v>
      </c>
      <c r="U50">
        <f>1-EXP(-'Reaching edge prob after ems 1'!FC51*_k_in_ec_correction*($E50*_c1+'Input spectra'!Y50))</f>
        <v>8.4550438831590191E-2</v>
      </c>
      <c r="V50">
        <f>1-EXP(-(_t-'Reaching edge prob after ems 1'!FC51)*_k_in_ec_correction*($E50*_c1+'Input spectra'!Y50))</f>
        <v>9.1570370038386972E-2</v>
      </c>
      <c r="W50">
        <f>1-EXP(-'Reaching edge prob after ems 2'!FC51*_k_in_ec_correction*($I50*_c2+'Input spectra'!Y50))</f>
        <v>1.4915288490203071E-2</v>
      </c>
      <c r="X50">
        <f>1-EXP(-(_t-'Reaching edge prob after ems 2'!FC51)*_k_in_ec_correction*($I50*_c2+'Input spectra'!Y50))</f>
        <v>1.5119788090804387E-2</v>
      </c>
      <c r="Y50">
        <f>1-EXP(-'Reaching edge prob after ems 3'!FC51*_k_in_ec_correction*($M50*_c3+'Input spectra'!Y50))</f>
        <v>0.28052900276580428</v>
      </c>
      <c r="Z50">
        <f>1-EXP(-(_t-'Reaching edge prob after ems 3'!FC51)*_k_in_ec_correction*($M50*_c3+'Input spectra'!Y50))</f>
        <v>0.37594560571966984</v>
      </c>
      <c r="AA50" s="16"/>
      <c r="AB50" s="16"/>
      <c r="AD50" s="7">
        <f t="shared" si="171"/>
        <v>4.1381729812794506E+18</v>
      </c>
      <c r="AE50" s="7">
        <f t="shared" si="172"/>
        <v>4.1381729812794506E+18</v>
      </c>
      <c r="AF50" s="7">
        <f t="shared" si="173"/>
        <v>2.4225286586389348E+19</v>
      </c>
      <c r="AG50" s="7">
        <f t="shared" si="49"/>
        <v>1.1162966184976843E+19</v>
      </c>
      <c r="AH50" s="7"/>
      <c r="AI50" s="7">
        <f t="shared" si="174"/>
        <v>3.8870306040579152E+16</v>
      </c>
      <c r="AJ50" s="7">
        <f t="shared" si="175"/>
        <v>3.8870306040579152E+16</v>
      </c>
      <c r="AK50" s="7">
        <f t="shared" si="176"/>
        <v>2.2755073502088138E+17</v>
      </c>
      <c r="AL50" s="7">
        <f t="shared" si="52"/>
        <v>1.9488010472314307E+17</v>
      </c>
      <c r="AN50">
        <f t="shared" si="177"/>
        <v>6.3136061484757824E+16</v>
      </c>
      <c r="AO50">
        <f t="shared" si="178"/>
        <v>6.3136061484757824E+16</v>
      </c>
      <c r="AP50">
        <f t="shared" si="179"/>
        <v>3.6960494167918176E+17</v>
      </c>
      <c r="AQ50">
        <f t="shared" si="103"/>
        <v>5.382656809689488E+16</v>
      </c>
      <c r="AR50" s="7"/>
      <c r="AS50" s="7">
        <f t="shared" si="180"/>
        <v>2.9245600484269862E+17</v>
      </c>
      <c r="AT50" s="7">
        <f t="shared" si="105"/>
        <v>3.1673761784650131E+17</v>
      </c>
      <c r="AU50" s="7">
        <f t="shared" si="181"/>
        <v>1.0918333818218037E+19</v>
      </c>
      <c r="AV50" s="7"/>
      <c r="AW50" s="7">
        <f t="shared" si="53"/>
        <v>3.8290544212281432E+16</v>
      </c>
      <c r="AX50" s="7">
        <f>'Initial absorption'!$H50*AW50*$F50</f>
        <v>4927794103330291</v>
      </c>
      <c r="AY50" s="7">
        <f t="shared" si="106"/>
        <v>3.7592389501008364E+18</v>
      </c>
      <c r="AZ50" s="7">
        <f>'Initial absorption'!$N50*AY50*$J50</f>
        <v>0</v>
      </c>
      <c r="BA50" s="7"/>
      <c r="BB50">
        <f t="shared" si="54"/>
        <v>0</v>
      </c>
      <c r="BC50" s="7">
        <f t="shared" si="107"/>
        <v>0</v>
      </c>
      <c r="BD50">
        <f t="shared" si="55"/>
        <v>0</v>
      </c>
      <c r="BE50" s="7"/>
      <c r="BF50">
        <f t="shared" si="141"/>
        <v>1.704212809734319E+16</v>
      </c>
      <c r="BG50">
        <f t="shared" si="108"/>
        <v>2.283868372660424E+16</v>
      </c>
      <c r="BH50">
        <f t="shared" si="57"/>
        <v>3.0384420274186778E+17</v>
      </c>
      <c r="BI50" s="7"/>
      <c r="BJ50">
        <f>(1 - 'Initial absorption'!$N50)*AY50</f>
        <v>3.6574779116600837E+18</v>
      </c>
      <c r="BK50" s="7">
        <f t="shared" si="7"/>
        <v>3.828259525022088E+16</v>
      </c>
      <c r="BL50">
        <f>'Initial absorption'!$T50*(BJ50+BK50)*$N50</f>
        <v>1.8357400051731738E+18</v>
      </c>
      <c r="BM50" s="7"/>
      <c r="BN50">
        <f t="shared" si="58"/>
        <v>4.5424565117878208E+16</v>
      </c>
      <c r="BO50">
        <f>'Initial absorption'!$N50*BN50*$J50</f>
        <v>0</v>
      </c>
      <c r="BQ50">
        <f>(1-'Initial absorption'!$N50)*BN50</f>
        <v>4.4194940989571368E+16</v>
      </c>
      <c r="BR50">
        <f>'Initial absorption'!$H50*BQ50*$F50</f>
        <v>5687659292541144</v>
      </c>
      <c r="BS50" s="7"/>
      <c r="BT50">
        <f>(1 - 'Initial absorption'!$T50)*(BJ50+BK50)</f>
        <v>1.7879176455936474E+18</v>
      </c>
      <c r="BU50">
        <f t="shared" si="142"/>
        <v>3.9400336607116224E+16</v>
      </c>
      <c r="BV50" s="7"/>
      <c r="CF50" s="7">
        <f t="shared" si="137"/>
        <v>1.3322276235914616E+18</v>
      </c>
      <c r="CG50" s="7">
        <f t="shared" si="186"/>
        <v>1.3322276235914616E+18</v>
      </c>
      <c r="CH50" s="7">
        <f t="shared" si="10"/>
        <v>7.7989963507589202E+18</v>
      </c>
      <c r="CI50" s="7">
        <f t="shared" si="60"/>
        <v>3.5937627499190482E+18</v>
      </c>
      <c r="CJ50" s="7"/>
      <c r="CK50" s="7">
        <f t="shared" si="61"/>
        <v>1.000122398601543E+16</v>
      </c>
      <c r="CL50" s="7">
        <f t="shared" si="143"/>
        <v>1.000122398601543E+16</v>
      </c>
      <c r="CM50" s="7">
        <f t="shared" si="11"/>
        <v>5.854818500143644E+16</v>
      </c>
      <c r="CN50" s="7">
        <f t="shared" si="63"/>
        <v>5.014212071599264E+16</v>
      </c>
      <c r="CP50">
        <f t="shared" si="12"/>
        <v>1.6058002134327588E+16</v>
      </c>
      <c r="CQ50">
        <f t="shared" si="13"/>
        <v>1.6058002134327588E+16</v>
      </c>
      <c r="CR50">
        <f t="shared" si="14"/>
        <v>9.4005181868608768E+16</v>
      </c>
      <c r="CS50">
        <f t="shared" si="109"/>
        <v>1.3690229087098442E+16</v>
      </c>
      <c r="CT50" s="7"/>
      <c r="CU50" s="7">
        <f t="shared" si="144"/>
        <v>9.4152170559138464E+16</v>
      </c>
      <c r="CV50" s="7">
        <f t="shared" si="111"/>
        <v>1.0196930042184954E+17</v>
      </c>
      <c r="CW50" s="7">
        <f t="shared" si="15"/>
        <v>3.515006738970498E+18</v>
      </c>
      <c r="CX50" s="7"/>
      <c r="CY50" s="7">
        <f t="shared" si="145"/>
        <v>9852052845008872</v>
      </c>
      <c r="CZ50" s="7">
        <f>'Initial absorption'!$H50*CY50*$F50</f>
        <v>1267908015257756.8</v>
      </c>
      <c r="DA50" s="7">
        <f t="shared" si="112"/>
        <v>1.2102350471238305E+18</v>
      </c>
      <c r="DB50" s="7">
        <f>'Initial absorption'!$N50*DA50*$J50</f>
        <v>0</v>
      </c>
      <c r="DC50" s="7"/>
      <c r="DD50">
        <f t="shared" si="146"/>
        <v>0</v>
      </c>
      <c r="DE50" s="7">
        <f t="shared" si="147"/>
        <v>0</v>
      </c>
      <c r="DF50">
        <f t="shared" si="66"/>
        <v>0</v>
      </c>
      <c r="DG50" s="7"/>
      <c r="DH50">
        <f t="shared" si="67"/>
        <v>4334488451210852.5</v>
      </c>
      <c r="DI50">
        <f t="shared" si="114"/>
        <v>5808782230034766</v>
      </c>
      <c r="DJ50">
        <f t="shared" si="133"/>
        <v>7.7279620258065792E+16</v>
      </c>
      <c r="DK50" s="7"/>
      <c r="DL50">
        <f>(1 - 'Initial absorption'!$N50)*DA50</f>
        <v>1.1774744865988311E+18</v>
      </c>
      <c r="DM50" s="7">
        <f t="shared" si="148"/>
        <v>9850007598698206</v>
      </c>
      <c r="DN50">
        <f>'Initial absorption'!$T50*(DL50+DM50)*$N50</f>
        <v>5.8976199054158758E+17</v>
      </c>
      <c r="DO50" s="7"/>
      <c r="DP50">
        <f t="shared" si="182"/>
        <v>1.1553266809173514E+16</v>
      </c>
      <c r="DQ50">
        <f>'Initial absorption'!$N50*DP50*$J50</f>
        <v>0</v>
      </c>
      <c r="DS50">
        <f>(1-'Initial absorption'!$N50)*DP50</f>
        <v>1.1240524670807172E+16</v>
      </c>
      <c r="DT50">
        <f>'Initial absorption'!$H50*DS50*$F50</f>
        <v>1446597125495436.8</v>
      </c>
      <c r="DU50" s="7"/>
      <c r="DV50">
        <f>(1 - 'Initial absorption'!$T50)*(DL50+DM50)</f>
        <v>5.7439826261795046E+17</v>
      </c>
      <c r="DW50">
        <f t="shared" si="149"/>
        <v>1.0021066795290052E+16</v>
      </c>
      <c r="DX50" s="7"/>
      <c r="EH50" s="7">
        <f t="shared" si="138"/>
        <v>4.2754008043160218E+17</v>
      </c>
      <c r="EI50" s="7">
        <f t="shared" si="187"/>
        <v>4.2754008043160218E+17</v>
      </c>
      <c r="EJ50" s="7">
        <f t="shared" si="19"/>
        <v>2.5028632255051904E+18</v>
      </c>
      <c r="EK50" s="7">
        <f t="shared" si="71"/>
        <v>1.1533146347847076E+18</v>
      </c>
      <c r="EL50" s="7"/>
      <c r="EM50" s="7">
        <f t="shared" si="72"/>
        <v>2590054151516727.5</v>
      </c>
      <c r="EN50" s="7">
        <f t="shared" si="150"/>
        <v>2590054151516727.5</v>
      </c>
      <c r="EO50" s="7">
        <f t="shared" si="20"/>
        <v>1.5162441101087232E+16</v>
      </c>
      <c r="EP50" s="7">
        <f t="shared" si="74"/>
        <v>1.2985491386644888E+16</v>
      </c>
      <c r="ER50">
        <f t="shared" si="21"/>
        <v>4733196534818866</v>
      </c>
      <c r="ES50">
        <f t="shared" si="22"/>
        <v>4733196534818866</v>
      </c>
      <c r="ET50">
        <f t="shared" si="23"/>
        <v>2.7708615141129316E+16</v>
      </c>
      <c r="EU50">
        <f t="shared" si="115"/>
        <v>4035280624194795.5</v>
      </c>
      <c r="EV50" s="7"/>
      <c r="EW50" s="7">
        <f t="shared" si="151"/>
        <v>3.0215427049280392E+16</v>
      </c>
      <c r="EX50" s="7">
        <f t="shared" si="117"/>
        <v>3.272410970310342E+16</v>
      </c>
      <c r="EY50" s="7">
        <f t="shared" si="24"/>
        <v>1.1280401616697883E+18</v>
      </c>
      <c r="EZ50" s="7"/>
      <c r="FA50" s="7">
        <f t="shared" si="152"/>
        <v>2551422746641607.5</v>
      </c>
      <c r="FB50" s="7">
        <f>'Initial absorption'!$H50*FA50*$F50</f>
        <v>328354851691311.88</v>
      </c>
      <c r="FC50" s="7">
        <f t="shared" si="118"/>
        <v>3.8839007706023866E+17</v>
      </c>
      <c r="FD50" s="7">
        <f>'Initial absorption'!$N50*FC50*$J50</f>
        <v>0</v>
      </c>
      <c r="FE50" s="7"/>
      <c r="FF50">
        <f t="shared" si="153"/>
        <v>0</v>
      </c>
      <c r="FG50" s="7">
        <f t="shared" si="154"/>
        <v>0</v>
      </c>
      <c r="FH50">
        <f t="shared" si="77"/>
        <v>0</v>
      </c>
      <c r="FI50" s="7"/>
      <c r="FJ50">
        <f t="shared" si="78"/>
        <v>1277617573211431.5</v>
      </c>
      <c r="FK50">
        <f t="shared" si="120"/>
        <v>1712174882823257.8</v>
      </c>
      <c r="FL50">
        <f t="shared" si="134"/>
        <v>2.277865127665282E+16</v>
      </c>
      <c r="FM50" s="7"/>
      <c r="FN50">
        <f>(1 - 'Initial absorption'!$N50)*FC50</f>
        <v>3.7787651884104813E+17</v>
      </c>
      <c r="FO50" s="7">
        <f t="shared" si="155"/>
        <v>2550893081602086.5</v>
      </c>
      <c r="FP50">
        <f>'Initial absorption'!$T50*(FN50+FO50)*$N50</f>
        <v>1.8896403536568563E+17</v>
      </c>
      <c r="FQ50" s="7"/>
      <c r="FR50">
        <f t="shared" si="183"/>
        <v>3405397631011569</v>
      </c>
      <c r="FS50">
        <f>'Initial absorption'!$N50*FR50*$J50</f>
        <v>0</v>
      </c>
      <c r="FU50">
        <f>(1-'Initial absorption'!$N50)*FR50</f>
        <v>3313214930248128.5</v>
      </c>
      <c r="FV50">
        <f>'Initial absorption'!$H50*FU50*$F50</f>
        <v>426393547864641.94</v>
      </c>
      <c r="FW50" s="7"/>
      <c r="FX50">
        <f>(1 - 'Initial absorption'!$T50)*(FN50+FO50)</f>
        <v>1.8404138508765581E+17</v>
      </c>
      <c r="FY50">
        <f t="shared" si="156"/>
        <v>2953772096546145</v>
      </c>
      <c r="FZ50" s="7"/>
      <c r="GJ50" s="7">
        <f t="shared" si="139"/>
        <v>1.3690671210627779E+17</v>
      </c>
      <c r="GK50" s="7">
        <f t="shared" si="188"/>
        <v>1.3690671210627779E+17</v>
      </c>
      <c r="GL50" s="7">
        <f t="shared" si="28"/>
        <v>8.0146585253414029E+17</v>
      </c>
      <c r="GM50" s="7">
        <f t="shared" si="82"/>
        <v>3.6931394715796045E+17</v>
      </c>
      <c r="GN50" s="7"/>
      <c r="GO50" s="7">
        <f t="shared" si="83"/>
        <v>675928922307117.88</v>
      </c>
      <c r="GP50" s="7">
        <f t="shared" si="157"/>
        <v>675928922307117.88</v>
      </c>
      <c r="GQ50" s="7">
        <f t="shared" si="29"/>
        <v>3956956833123129</v>
      </c>
      <c r="GR50" s="7">
        <f t="shared" si="85"/>
        <v>3388836172967001.5</v>
      </c>
      <c r="GT50">
        <f t="shared" si="30"/>
        <v>1463989022768766.8</v>
      </c>
      <c r="GU50">
        <f t="shared" si="31"/>
        <v>1463989022768766.8</v>
      </c>
      <c r="GV50">
        <f t="shared" si="32"/>
        <v>8570341016758592</v>
      </c>
      <c r="GW50">
        <f t="shared" si="121"/>
        <v>1248121960318885.3</v>
      </c>
      <c r="GX50" s="7"/>
      <c r="GY50" s="7">
        <f t="shared" si="158"/>
        <v>9675571862240544</v>
      </c>
      <c r="GZ50" s="7">
        <f t="shared" si="123"/>
        <v>1.0478901209763338E+16</v>
      </c>
      <c r="HA50" s="7">
        <f t="shared" si="33"/>
        <v>3.6122056557163296E+17</v>
      </c>
      <c r="HB50" s="7"/>
      <c r="HC50" s="7">
        <f t="shared" si="159"/>
        <v>665847247432035.13</v>
      </c>
      <c r="HD50" s="7">
        <f>'Initial absorption'!$H50*HC50*$F50</f>
        <v>85691081365249.422</v>
      </c>
      <c r="HE50" s="7">
        <f t="shared" si="124"/>
        <v>1.2437011381796702E+17</v>
      </c>
      <c r="HF50" s="7">
        <f>'Initial absorption'!$N50*HE50*$J50</f>
        <v>0</v>
      </c>
      <c r="HG50" s="7"/>
      <c r="HH50">
        <f t="shared" si="160"/>
        <v>0</v>
      </c>
      <c r="HI50" s="7">
        <f t="shared" si="161"/>
        <v>0</v>
      </c>
      <c r="HJ50">
        <f t="shared" si="88"/>
        <v>0</v>
      </c>
      <c r="HK50" s="7"/>
      <c r="HL50">
        <f t="shared" si="89"/>
        <v>395170174895259.38</v>
      </c>
      <c r="HM50">
        <f t="shared" si="126"/>
        <v>529579791389240</v>
      </c>
      <c r="HN50">
        <f t="shared" si="135"/>
        <v>7045491387729510</v>
      </c>
      <c r="HO50" s="7"/>
      <c r="HP50">
        <f>(1 - 'Initial absorption'!$N50)*HE50</f>
        <v>1.21003466445692E+17</v>
      </c>
      <c r="HQ50" s="7">
        <f t="shared" si="162"/>
        <v>665709020237388.5</v>
      </c>
      <c r="HR50">
        <f>'Initial absorption'!$T50*(HP50+HQ50)*$N50</f>
        <v>6.0434915190423544E+16</v>
      </c>
      <c r="HS50" s="7"/>
      <c r="HT50">
        <f t="shared" si="184"/>
        <v>1053297642151360.3</v>
      </c>
      <c r="HU50">
        <f>'Initial absorption'!$N50*HT50*$J50</f>
        <v>0</v>
      </c>
      <c r="HW50">
        <f>(1-'Initial absorption'!$N50)*HT50</f>
        <v>1024785312056024.5</v>
      </c>
      <c r="HX50">
        <f>'Initial absorption'!$H50*HW50*$F50</f>
        <v>131884545435879.14</v>
      </c>
      <c r="HY50" s="7"/>
      <c r="HZ50">
        <f>(1 - 'Initial absorption'!$T50)*(HP50+HQ50)</f>
        <v>5.8860541783922568E+16</v>
      </c>
      <c r="IA50">
        <f t="shared" si="163"/>
        <v>913608782837015.25</v>
      </c>
      <c r="IB50" s="7"/>
      <c r="IL50" s="7">
        <f t="shared" si="140"/>
        <v>4.3768688237444792E+16</v>
      </c>
      <c r="IM50" s="7">
        <f t="shared" si="189"/>
        <v>4.3768688237444792E+16</v>
      </c>
      <c r="IN50" s="7">
        <f t="shared" si="37"/>
        <v>2.5622636387099501E+17</v>
      </c>
      <c r="IO50" s="7">
        <f t="shared" si="93"/>
        <v>1.1806862327063162E+17</v>
      </c>
      <c r="IP50" s="7"/>
      <c r="IQ50" s="7">
        <f t="shared" si="94"/>
        <v>177985611194539.72</v>
      </c>
      <c r="IR50" s="7">
        <f t="shared" si="164"/>
        <v>177985611194539.72</v>
      </c>
      <c r="IS50" s="7">
        <f t="shared" si="38"/>
        <v>1041945916458106.9</v>
      </c>
      <c r="IT50" s="7">
        <f t="shared" si="96"/>
        <v>892348378029074.13</v>
      </c>
      <c r="IV50">
        <f t="shared" si="39"/>
        <v>459538169553562.94</v>
      </c>
      <c r="IW50">
        <f t="shared" si="40"/>
        <v>459538169553562.94</v>
      </c>
      <c r="IX50">
        <f t="shared" si="41"/>
        <v>2690183301950293.5</v>
      </c>
      <c r="IY50">
        <f t="shared" si="127"/>
        <v>391778676003868.81</v>
      </c>
      <c r="IZ50" s="7"/>
      <c r="JA50" s="7">
        <f t="shared" si="165"/>
        <v>3093252929985313</v>
      </c>
      <c r="JB50" s="7">
        <f t="shared" si="129"/>
        <v>3350075047928081.5</v>
      </c>
      <c r="JC50" s="7">
        <f t="shared" si="42"/>
        <v>1.154811920922124E+17</v>
      </c>
      <c r="JD50" s="7"/>
      <c r="JE50" s="7">
        <f t="shared" si="166"/>
        <v>175330904456468.03</v>
      </c>
      <c r="JF50" s="7">
        <f>'Initial absorption'!$H50*JE50*$F50</f>
        <v>22564176479764.672</v>
      </c>
      <c r="JG50" s="7">
        <f t="shared" si="130"/>
        <v>3.9760773259447176E+16</v>
      </c>
      <c r="JH50" s="7">
        <f>'Initial absorption'!$N50*JG50*$J50</f>
        <v>0</v>
      </c>
      <c r="JI50" s="7"/>
      <c r="JJ50">
        <f t="shared" si="167"/>
        <v>0</v>
      </c>
      <c r="JK50" s="7">
        <f t="shared" si="168"/>
        <v>0</v>
      </c>
      <c r="JL50">
        <f t="shared" si="99"/>
        <v>0</v>
      </c>
      <c r="JM50" s="7"/>
      <c r="JN50">
        <f t="shared" si="100"/>
        <v>124041762615191</v>
      </c>
      <c r="JO50">
        <f t="shared" si="132"/>
        <v>166232208153658.72</v>
      </c>
      <c r="JP50">
        <f t="shared" si="136"/>
        <v>2211541320029414.5</v>
      </c>
      <c r="JQ50" s="7"/>
      <c r="JR50">
        <f>(1 - 'Initial absorption'!$N50)*JG50</f>
        <v>3.8684465626493936E+16</v>
      </c>
      <c r="JS50" s="7">
        <f t="shared" si="169"/>
        <v>175294506470065.97</v>
      </c>
      <c r="JT50">
        <f>'Initial absorption'!$T50*(JR50+JS50)*$N50</f>
        <v>1.9302229171541644E+16</v>
      </c>
      <c r="JU50" s="7"/>
      <c r="JV50">
        <f t="shared" si="185"/>
        <v>330624385115878.88</v>
      </c>
      <c r="JW50">
        <f>'Initial absorption'!$N50*JV50*$J50</f>
        <v>0</v>
      </c>
      <c r="JY50">
        <f>(1-'Initial absorption'!$N50)*JV50</f>
        <v>321674520207098.69</v>
      </c>
      <c r="JZ50">
        <f>'Initial absorption'!$H50*JY50*$F50</f>
        <v>41397839505235.258</v>
      </c>
      <c r="KA50" s="7"/>
      <c r="KB50">
        <f>(1 - 'Initial absorption'!$T50)*(JR50+JS50)</f>
        <v>1.8799392091385076E+16</v>
      </c>
      <c r="KC50">
        <f t="shared" si="170"/>
        <v>286776814049440.38</v>
      </c>
      <c r="KD50" s="7"/>
    </row>
    <row r="51" spans="4:290" x14ac:dyDescent="0.25">
      <c r="D51">
        <v>525</v>
      </c>
      <c r="E51">
        <f>'Input spectra'!B51</f>
        <v>6.1498627272259597E-2</v>
      </c>
      <c r="F51">
        <f>'Initial absorption'!J51</f>
        <v>0.81757274901024224</v>
      </c>
      <c r="G51">
        <f>'Input spectra'!C51</f>
        <v>0.95154559490105795</v>
      </c>
      <c r="H51">
        <f t="shared" si="45"/>
        <v>0.12572296998459573</v>
      </c>
      <c r="I51">
        <f>'Input spectra'!D51</f>
        <v>0</v>
      </c>
      <c r="J51">
        <f>'Initial absorption'!P51</f>
        <v>0</v>
      </c>
      <c r="K51">
        <f>'Input spectra'!E51</f>
        <v>3.6822472305034201E-2</v>
      </c>
      <c r="L51">
        <f t="shared" si="46"/>
        <v>3.5919527661090666E-3</v>
      </c>
      <c r="M51">
        <f>'Input spectra'!F51</f>
        <v>0.46916630855178498</v>
      </c>
      <c r="N51">
        <f>'Initial absorption'!V51</f>
        <v>0.94473599331025082</v>
      </c>
      <c r="O51">
        <f>'Input spectra'!G51</f>
        <v>0.143916642602752</v>
      </c>
      <c r="P51">
        <f t="shared" si="47"/>
        <v>1.5160193975647319E-2</v>
      </c>
      <c r="R51">
        <f>'Reaching edge prob after ems 1'!$EZ52</f>
        <v>0.49023414118520769</v>
      </c>
      <c r="S51">
        <f>'Reaching edge prob after ems 2'!$EZ52</f>
        <v>0.85641558098475357</v>
      </c>
      <c r="T51">
        <f>'Reaching edge prob after ems 3'!EZ52</f>
        <v>0.20265166566358161</v>
      </c>
      <c r="U51">
        <f>1-EXP(-'Reaching edge prob after ems 1'!FC52*_k_in_ec_correction*($E51*_c1+'Input spectra'!Y51))</f>
        <v>7.6730643096131201E-2</v>
      </c>
      <c r="V51">
        <f>1-EXP(-(_t-'Reaching edge prob after ems 1'!FC52)*_k_in_ec_correction*($E51*_c1+'Input spectra'!Y51))</f>
        <v>8.2468210483013671E-2</v>
      </c>
      <c r="W51">
        <f>1-EXP(-'Reaching edge prob after ems 2'!FC52*_k_in_ec_correction*($I51*_c2+'Input spectra'!Y51))</f>
        <v>1.4916359688086911E-2</v>
      </c>
      <c r="X51">
        <f>1-EXP(-(_t-'Reaching edge prob after ems 2'!FC52)*_k_in_ec_correction*($I51*_c2+'Input spectra'!Y51))</f>
        <v>1.5120888864863402E-2</v>
      </c>
      <c r="Y51">
        <f>1-EXP(-'Reaching edge prob after ems 3'!FC52*_k_in_ec_correction*($M51*_c3+'Input spectra'!Y51))</f>
        <v>0.21350643988691331</v>
      </c>
      <c r="Z51">
        <f>1-EXP(-(_t-'Reaching edge prob after ems 3'!FC52)*_k_in_ec_correction*($M51*_c3+'Input spectra'!Y51))</f>
        <v>0.26469880944471158</v>
      </c>
      <c r="AA51" s="16"/>
      <c r="AB51" s="16"/>
      <c r="AD51" s="7">
        <f t="shared" si="171"/>
        <v>4.078327073454954E+18</v>
      </c>
      <c r="AE51" s="7">
        <f t="shared" si="172"/>
        <v>4.078327073454954E+18</v>
      </c>
      <c r="AF51" s="7">
        <f t="shared" si="173"/>
        <v>2.3874942539721966E+19</v>
      </c>
      <c r="AG51" s="7">
        <f t="shared" si="49"/>
        <v>1.1704311951806779E+19</v>
      </c>
      <c r="AH51" s="7"/>
      <c r="AI51" s="7">
        <f t="shared" si="174"/>
        <v>2.6048728176387976E+16</v>
      </c>
      <c r="AJ51" s="7">
        <f t="shared" si="175"/>
        <v>2.6048728176387976E+16</v>
      </c>
      <c r="AK51" s="7">
        <f t="shared" si="176"/>
        <v>1.5249191083569642E+17</v>
      </c>
      <c r="AL51" s="7">
        <f t="shared" si="52"/>
        <v>1.3059644841382818E+17</v>
      </c>
      <c r="AN51">
        <f t="shared" si="177"/>
        <v>9.9872915559930992E+16</v>
      </c>
      <c r="AO51">
        <f t="shared" si="178"/>
        <v>9.9872915559930992E+16</v>
      </c>
      <c r="AP51">
        <f t="shared" si="179"/>
        <v>5.8466623135448064E+17</v>
      </c>
      <c r="AQ51">
        <f t="shared" si="103"/>
        <v>1.1848358564123446E+17</v>
      </c>
      <c r="AR51" s="7"/>
      <c r="AS51" s="7">
        <f t="shared" si="180"/>
        <v>2.5584521435756608E+17</v>
      </c>
      <c r="AT51" s="7">
        <f t="shared" si="105"/>
        <v>2.7497615212579053E+17</v>
      </c>
      <c r="AU51" s="7">
        <f t="shared" si="181"/>
        <v>9.9503759069499597E+18</v>
      </c>
      <c r="AV51" s="7"/>
      <c r="AW51" s="7">
        <f t="shared" si="53"/>
        <v>2.5660175977491768E+16</v>
      </c>
      <c r="AX51" s="7">
        <f>'Initial absorption'!$H51*AW51*$F51</f>
        <v>2930194616395659.5</v>
      </c>
      <c r="AY51" s="7">
        <f t="shared" si="106"/>
        <v>3.7419947379426975E+18</v>
      </c>
      <c r="AZ51" s="7">
        <f>'Initial absorption'!$N51*AY51*$J51</f>
        <v>0</v>
      </c>
      <c r="BA51" s="7"/>
      <c r="BB51">
        <f t="shared" si="54"/>
        <v>0</v>
      </c>
      <c r="BC51" s="7">
        <f t="shared" si="107"/>
        <v>0</v>
      </c>
      <c r="BD51">
        <f t="shared" si="55"/>
        <v>0</v>
      </c>
      <c r="BE51" s="7"/>
      <c r="BF51">
        <f t="shared" si="141"/>
        <v>2.0145088007540668E+16</v>
      </c>
      <c r="BG51">
        <f t="shared" si="108"/>
        <v>2.4975269198340444E+16</v>
      </c>
      <c r="BH51">
        <f t="shared" si="57"/>
        <v>4.4041952486190432E+17</v>
      </c>
      <c r="BI51" s="7"/>
      <c r="BJ51">
        <f>(1 - 'Initial absorption'!$N51)*AY51</f>
        <v>3.6406932132316672E+18</v>
      </c>
      <c r="BK51" s="7">
        <f t="shared" si="7"/>
        <v>2.5654848252561776E+16</v>
      </c>
      <c r="BL51">
        <f>'Initial absorption'!$T51*(BJ51+BK51)*$N51</f>
        <v>1.3557401027792323E+18</v>
      </c>
      <c r="BM51" s="7"/>
      <c r="BN51">
        <f t="shared" si="58"/>
        <v>7.8549404917603824E+16</v>
      </c>
      <c r="BO51">
        <f>'Initial absorption'!$N51*BN51*$J51</f>
        <v>0</v>
      </c>
      <c r="BQ51">
        <f>(1-'Initial absorption'!$N51)*BN51</f>
        <v>7.6422952305948864E+16</v>
      </c>
      <c r="BR51">
        <f>'Initial absorption'!$H51*BQ51*$F51</f>
        <v>8726913003729241</v>
      </c>
      <c r="BS51" s="7"/>
      <c r="BT51">
        <f>(1 - 'Initial absorption'!$T51)*(BJ51+BK51)</f>
        <v>2.2313015380328801E+18</v>
      </c>
      <c r="BU51">
        <f t="shared" si="142"/>
        <v>7.3436673715445056E+16</v>
      </c>
      <c r="BV51" s="7"/>
      <c r="CF51" s="7">
        <f t="shared" si="137"/>
        <v>1.3129610603222646E+18</v>
      </c>
      <c r="CG51" s="7">
        <f t="shared" si="186"/>
        <v>1.3129610603222646E+18</v>
      </c>
      <c r="CH51" s="7">
        <f t="shared" si="10"/>
        <v>7.6862079248418396E+18</v>
      </c>
      <c r="CI51" s="7">
        <f t="shared" si="60"/>
        <v>3.7680415410057769E+18</v>
      </c>
      <c r="CJ51" s="7"/>
      <c r="CK51" s="7">
        <f t="shared" si="61"/>
        <v>6702266886474089</v>
      </c>
      <c r="CL51" s="7">
        <f t="shared" si="143"/>
        <v>6702266886474089</v>
      </c>
      <c r="CM51" s="7">
        <f t="shared" si="11"/>
        <v>3.923575375843812E+16</v>
      </c>
      <c r="CN51" s="7">
        <f t="shared" si="63"/>
        <v>3.3602110850407512E+16</v>
      </c>
      <c r="CP51">
        <f t="shared" si="12"/>
        <v>2.5401639784104472E+16</v>
      </c>
      <c r="CQ51">
        <f t="shared" si="13"/>
        <v>2.5401639784104472E+16</v>
      </c>
      <c r="CR51">
        <f t="shared" si="14"/>
        <v>1.4870378940609219E+17</v>
      </c>
      <c r="CS51">
        <f t="shared" si="109"/>
        <v>3.0135070613631044E+16</v>
      </c>
      <c r="CT51" s="7"/>
      <c r="CU51" s="7">
        <f t="shared" si="144"/>
        <v>8.2365832330538624E+16</v>
      </c>
      <c r="CV51" s="7">
        <f t="shared" si="111"/>
        <v>8.8524773456329296E+16</v>
      </c>
      <c r="CW51" s="7">
        <f t="shared" si="15"/>
        <v>3.2033860615123697E+18</v>
      </c>
      <c r="CX51" s="7"/>
      <c r="CY51" s="7">
        <f t="shared" si="145"/>
        <v>6602293462869887</v>
      </c>
      <c r="CZ51" s="7">
        <f>'Initial absorption'!$H51*CY51*$F51</f>
        <v>753931102332862.25</v>
      </c>
      <c r="DA51" s="7">
        <f t="shared" si="112"/>
        <v>1.2046835112436073E+18</v>
      </c>
      <c r="DB51" s="7">
        <f>'Initial absorption'!$N51*DA51*$J51</f>
        <v>0</v>
      </c>
      <c r="DC51" s="7"/>
      <c r="DD51">
        <f t="shared" si="146"/>
        <v>0</v>
      </c>
      <c r="DE51" s="7">
        <f t="shared" si="147"/>
        <v>0</v>
      </c>
      <c r="DF51">
        <f t="shared" si="66"/>
        <v>0</v>
      </c>
      <c r="DG51" s="7"/>
      <c r="DH51">
        <f t="shared" si="67"/>
        <v>5123694107834099</v>
      </c>
      <c r="DI51">
        <f t="shared" si="114"/>
        <v>6352200575406152</v>
      </c>
      <c r="DJ51">
        <f t="shared" si="133"/>
        <v>1.1201613632391958E+17</v>
      </c>
      <c r="DK51" s="7"/>
      <c r="DL51">
        <f>(1 - 'Initial absorption'!$N51)*DA51</f>
        <v>1.1720708848158349E+18</v>
      </c>
      <c r="DM51" s="7">
        <f t="shared" si="148"/>
        <v>6600922653741060</v>
      </c>
      <c r="DN51">
        <f>'Initial absorption'!$T51*(DL51+DM51)*$N51</f>
        <v>4.3584859118773555E+17</v>
      </c>
      <c r="DO51" s="7"/>
      <c r="DP51">
        <f t="shared" si="182"/>
        <v>1.9978226106510544E+16</v>
      </c>
      <c r="DQ51">
        <f>'Initial absorption'!$N51*DP51*$J51</f>
        <v>0</v>
      </c>
      <c r="DS51">
        <f>(1-'Initial absorption'!$N51)*DP51</f>
        <v>1.9437384948961536E+16</v>
      </c>
      <c r="DT51">
        <f>'Initial absorption'!$H51*DS51*$F51</f>
        <v>2219599771420756.3</v>
      </c>
      <c r="DU51" s="7"/>
      <c r="DV51">
        <f>(1 - 'Initial absorption'!$T51)*(DL51+DM51)</f>
        <v>7.1732748029879654E+17</v>
      </c>
      <c r="DW51">
        <f t="shared" si="149"/>
        <v>1.8677855975308596E+16</v>
      </c>
      <c r="DX51" s="7"/>
      <c r="EH51" s="7">
        <f t="shared" si="138"/>
        <v>4.2135703193156659E+17</v>
      </c>
      <c r="EI51" s="7">
        <f t="shared" si="187"/>
        <v>4.2135703193156659E+17</v>
      </c>
      <c r="EJ51" s="7">
        <f t="shared" si="19"/>
        <v>2.4666670291237151E+18</v>
      </c>
      <c r="EK51" s="7">
        <f t="shared" si="71"/>
        <v>1.209244392612332E+18</v>
      </c>
      <c r="EL51" s="7"/>
      <c r="EM51" s="7">
        <f t="shared" si="72"/>
        <v>1735710968793267.5</v>
      </c>
      <c r="EN51" s="7">
        <f t="shared" si="150"/>
        <v>1735710968793267.5</v>
      </c>
      <c r="EO51" s="7">
        <f t="shared" si="20"/>
        <v>1.0161028995253812E+16</v>
      </c>
      <c r="EP51" s="7">
        <f t="shared" si="74"/>
        <v>8702063550373220</v>
      </c>
      <c r="ER51">
        <f t="shared" si="21"/>
        <v>7487292154969867</v>
      </c>
      <c r="ES51">
        <f t="shared" si="22"/>
        <v>7487292154969867</v>
      </c>
      <c r="ET51">
        <f t="shared" si="23"/>
        <v>4.3831371726294936E+16</v>
      </c>
      <c r="EU51">
        <f t="shared" si="115"/>
        <v>8882500488653285</v>
      </c>
      <c r="EV51" s="7"/>
      <c r="EW51" s="7">
        <f t="shared" si="151"/>
        <v>2.6432941305091276E+16</v>
      </c>
      <c r="EX51" s="7">
        <f t="shared" si="117"/>
        <v>2.8409476048602596E+16</v>
      </c>
      <c r="EY51" s="7">
        <f t="shared" si="24"/>
        <v>1.0280344816003181E+18</v>
      </c>
      <c r="EZ51" s="7"/>
      <c r="FA51" s="7">
        <f t="shared" si="152"/>
        <v>1709820479668189.3</v>
      </c>
      <c r="FB51" s="7">
        <f>'Initial absorption'!$H51*FA51*$F51</f>
        <v>195248340031707.78</v>
      </c>
      <c r="FC51" s="7">
        <f t="shared" si="118"/>
        <v>3.8660847153373626E+17</v>
      </c>
      <c r="FD51" s="7">
        <f>'Initial absorption'!$N51*FC51*$J51</f>
        <v>0</v>
      </c>
      <c r="FE51" s="7"/>
      <c r="FF51">
        <f t="shared" si="153"/>
        <v>0</v>
      </c>
      <c r="FG51" s="7">
        <f t="shared" si="154"/>
        <v>0</v>
      </c>
      <c r="FH51">
        <f t="shared" si="77"/>
        <v>0</v>
      </c>
      <c r="FI51" s="7"/>
      <c r="FJ51">
        <f t="shared" si="78"/>
        <v>1510240875160258.8</v>
      </c>
      <c r="FK51">
        <f t="shared" si="120"/>
        <v>1872350837948484</v>
      </c>
      <c r="FL51">
        <f t="shared" si="134"/>
        <v>3.301745658376544E+16</v>
      </c>
      <c r="FM51" s="7"/>
      <c r="FN51">
        <f>(1 - 'Initial absorption'!$N51)*FC51</f>
        <v>3.761423885017488E+17</v>
      </c>
      <c r="FO51" s="7">
        <f t="shared" si="155"/>
        <v>1709465476132620</v>
      </c>
      <c r="FP51">
        <f>'Initial absorption'!$T51*(FN51+FO51)*$N51</f>
        <v>1.3972184385023096E+17</v>
      </c>
      <c r="FQ51" s="7"/>
      <c r="FR51">
        <f t="shared" si="183"/>
        <v>5888707062569035</v>
      </c>
      <c r="FS51">
        <f>'Initial absorption'!$N51*FR51*$J51</f>
        <v>0</v>
      </c>
      <c r="FU51">
        <f>(1-'Initial absorption'!$N51)*FR51</f>
        <v>5729290749668813</v>
      </c>
      <c r="FV51">
        <f>'Initial absorption'!$H51*FU51*$F51</f>
        <v>654240911097835.63</v>
      </c>
      <c r="FW51" s="7"/>
      <c r="FX51">
        <f>(1 - 'Initial absorption'!$T51)*(FN51+FO51)</f>
        <v>2.2995673318264102E+17</v>
      </c>
      <c r="FY51">
        <f t="shared" si="156"/>
        <v>5505414835584614</v>
      </c>
      <c r="FZ51" s="7"/>
      <c r="GJ51" s="7">
        <f t="shared" si="139"/>
        <v>1.3492677880954693E+17</v>
      </c>
      <c r="GK51" s="7">
        <f t="shared" si="188"/>
        <v>1.3492677880954693E+17</v>
      </c>
      <c r="GL51" s="7">
        <f t="shared" si="28"/>
        <v>7.898751211287049E+17</v>
      </c>
      <c r="GM51" s="7">
        <f t="shared" si="82"/>
        <v>3.8722375165009254E+17</v>
      </c>
      <c r="GN51" s="7"/>
      <c r="GO51" s="7">
        <f t="shared" si="83"/>
        <v>452970160444732.25</v>
      </c>
      <c r="GP51" s="7">
        <f t="shared" si="157"/>
        <v>452970160444732.25</v>
      </c>
      <c r="GQ51" s="7">
        <f t="shared" si="29"/>
        <v>2651733506911942</v>
      </c>
      <c r="GR51" s="7">
        <f t="shared" si="85"/>
        <v>2270985891938729</v>
      </c>
      <c r="GT51">
        <f t="shared" si="30"/>
        <v>2315837393293044</v>
      </c>
      <c r="GU51">
        <f t="shared" si="31"/>
        <v>2315837393293044</v>
      </c>
      <c r="GV51">
        <f t="shared" si="32"/>
        <v>1.3557148237591352E+16</v>
      </c>
      <c r="GW51">
        <f t="shared" si="121"/>
        <v>2747378671995977.5</v>
      </c>
      <c r="GX51" s="7"/>
      <c r="GY51" s="7">
        <f t="shared" si="158"/>
        <v>8464345802912887</v>
      </c>
      <c r="GZ51" s="7">
        <f t="shared" si="123"/>
        <v>9097270961239066</v>
      </c>
      <c r="HA51" s="7">
        <f t="shared" si="33"/>
        <v>3.2919678703736787E+17</v>
      </c>
      <c r="HB51" s="7"/>
      <c r="HC51" s="7">
        <f t="shared" si="159"/>
        <v>446213494603568.19</v>
      </c>
      <c r="HD51" s="7">
        <f>'Initial absorption'!$H51*HC51*$F51</f>
        <v>50954147033027.242</v>
      </c>
      <c r="HE51" s="7">
        <f t="shared" si="124"/>
        <v>1.2379960881488618E+17</v>
      </c>
      <c r="HF51" s="7">
        <f>'Initial absorption'!$N51*HE51*$J51</f>
        <v>0</v>
      </c>
      <c r="HG51" s="7"/>
      <c r="HH51">
        <f t="shared" si="160"/>
        <v>0</v>
      </c>
      <c r="HI51" s="7">
        <f t="shared" si="161"/>
        <v>0</v>
      </c>
      <c r="HJ51">
        <f t="shared" si="88"/>
        <v>0</v>
      </c>
      <c r="HK51" s="7"/>
      <c r="HL51">
        <f t="shared" si="89"/>
        <v>467121119249261.44</v>
      </c>
      <c r="HM51">
        <f t="shared" si="126"/>
        <v>579122597881598.75</v>
      </c>
      <c r="HN51">
        <f t="shared" si="135"/>
        <v>1.0212378388007664E+16</v>
      </c>
      <c r="HO51" s="7"/>
      <c r="HP51">
        <f>(1 - 'Initial absorption'!$N51)*HE51</f>
        <v>1.2044816392790805E+17</v>
      </c>
      <c r="HQ51" s="7">
        <f t="shared" si="162"/>
        <v>446120848989548.13</v>
      </c>
      <c r="HR51">
        <f>'Initial absorption'!$T51*(HP51+HQ51)*$N51</f>
        <v>4.470421992681776E+16</v>
      </c>
      <c r="HS51" s="7"/>
      <c r="HT51">
        <f t="shared" si="184"/>
        <v>1821391196094056.8</v>
      </c>
      <c r="HU51">
        <f>'Initial absorption'!$N51*HT51*$J51</f>
        <v>0</v>
      </c>
      <c r="HW51">
        <f>(1-'Initial absorption'!$N51)*HT51</f>
        <v>1772083348761001.3</v>
      </c>
      <c r="HX51">
        <f>'Initial absorption'!$H51*HW51*$F51</f>
        <v>202358280508232.09</v>
      </c>
      <c r="HY51" s="7"/>
      <c r="HZ51">
        <f>(1 - 'Initial absorption'!$T51)*(HP51+HQ51)</f>
        <v>7.3575012256985344E+16</v>
      </c>
      <c r="IA51">
        <f t="shared" si="163"/>
        <v>1702837992420831</v>
      </c>
      <c r="IB51" s="7"/>
      <c r="IL51" s="7">
        <f t="shared" si="140"/>
        <v>4.3135709168250016E+16</v>
      </c>
      <c r="IM51" s="7">
        <f t="shared" si="189"/>
        <v>4.3135709168250016E+16</v>
      </c>
      <c r="IN51" s="7">
        <f t="shared" si="37"/>
        <v>2.5252083985742694E+17</v>
      </c>
      <c r="IO51" s="7">
        <f t="shared" si="93"/>
        <v>1.2379433705887306E+17</v>
      </c>
      <c r="IP51" s="7"/>
      <c r="IQ51" s="7">
        <f t="shared" si="94"/>
        <v>119276107589035.14</v>
      </c>
      <c r="IR51" s="7">
        <f t="shared" si="164"/>
        <v>119276107589035.14</v>
      </c>
      <c r="IS51" s="7">
        <f t="shared" si="38"/>
        <v>698254495963579.63</v>
      </c>
      <c r="IT51" s="7">
        <f t="shared" si="96"/>
        <v>597996029835865.25</v>
      </c>
      <c r="IV51">
        <f t="shared" si="39"/>
        <v>726928727023433.5</v>
      </c>
      <c r="IW51">
        <f t="shared" si="40"/>
        <v>726928727023433.5</v>
      </c>
      <c r="IX51">
        <f t="shared" si="41"/>
        <v>4255514890191262</v>
      </c>
      <c r="IY51">
        <f t="shared" si="127"/>
        <v>862387180753432.88</v>
      </c>
      <c r="IZ51" s="7"/>
      <c r="JA51" s="7">
        <f t="shared" si="165"/>
        <v>2706027388153386.5</v>
      </c>
      <c r="JB51" s="7">
        <f t="shared" si="129"/>
        <v>2908371769274082</v>
      </c>
      <c r="JC51" s="7">
        <f t="shared" si="42"/>
        <v>1.0524328076348834E+17</v>
      </c>
      <c r="JD51" s="7"/>
      <c r="JE51" s="7">
        <f t="shared" si="166"/>
        <v>117496942266042.14</v>
      </c>
      <c r="JF51" s="7">
        <f>'Initial absorption'!$H51*JE51*$F51</f>
        <v>13417246552514.168</v>
      </c>
      <c r="JG51" s="7">
        <f t="shared" si="130"/>
        <v>3.9578384425228712E+16</v>
      </c>
      <c r="JH51" s="7">
        <f>'Initial absorption'!$N51*JG51*$J51</f>
        <v>0</v>
      </c>
      <c r="JI51" s="7"/>
      <c r="JJ51">
        <f t="shared" si="167"/>
        <v>0</v>
      </c>
      <c r="JK51" s="7">
        <f t="shared" si="168"/>
        <v>0</v>
      </c>
      <c r="JL51">
        <f t="shared" si="99"/>
        <v>0</v>
      </c>
      <c r="JM51" s="7"/>
      <c r="JN51">
        <f t="shared" si="100"/>
        <v>146626771622673.69</v>
      </c>
      <c r="JO51">
        <f t="shared" si="132"/>
        <v>181783424901846.66</v>
      </c>
      <c r="JP51">
        <f t="shared" si="136"/>
        <v>3205609877004283.5</v>
      </c>
      <c r="JQ51" s="7"/>
      <c r="JR51">
        <f>(1 - 'Initial absorption'!$N51)*JG51</f>
        <v>3.8506936983782216E+16</v>
      </c>
      <c r="JS51" s="7">
        <f t="shared" si="169"/>
        <v>117472546821947.84</v>
      </c>
      <c r="JT51">
        <f>'Initial absorption'!$T51*(JR51+JS51)*$N51</f>
        <v>1.4282512207968036E+16</v>
      </c>
      <c r="JU51" s="7"/>
      <c r="JV51">
        <f t="shared" si="185"/>
        <v>571724762465134.38</v>
      </c>
      <c r="JW51">
        <f>'Initial absorption'!$N51*JV51*$J51</f>
        <v>0</v>
      </c>
      <c r="JY51">
        <f>(1-'Initial absorption'!$N51)*JV51</f>
        <v>556247298115568.88</v>
      </c>
      <c r="JZ51">
        <f>'Initial absorption'!$H51*JY51*$F51</f>
        <v>63519160576006</v>
      </c>
      <c r="KA51" s="7"/>
      <c r="KB51">
        <f>(1 - 'Initial absorption'!$T51)*(JR51+JS51)</f>
        <v>2.3506416452004828E+16</v>
      </c>
      <c r="KC51">
        <f t="shared" si="170"/>
        <v>534511558429170.94</v>
      </c>
      <c r="KD51" s="7"/>
    </row>
    <row r="52" spans="4:290" x14ac:dyDescent="0.25">
      <c r="D52">
        <v>530</v>
      </c>
      <c r="E52">
        <f>'Input spectra'!B52</f>
        <v>5.3120714941022898E-2</v>
      </c>
      <c r="F52">
        <f>'Initial absorption'!J52</f>
        <v>0.79469597213992149</v>
      </c>
      <c r="G52">
        <f>'Input spectra'!C52</f>
        <v>0.84678871717280702</v>
      </c>
      <c r="H52">
        <f t="shared" si="45"/>
        <v>0.11188196660558442</v>
      </c>
      <c r="I52">
        <f>'Input spectra'!D52</f>
        <v>0</v>
      </c>
      <c r="J52">
        <f>'Initial absorption'!P52</f>
        <v>0</v>
      </c>
      <c r="K52">
        <f>'Input spectra'!E52</f>
        <v>3.3269917989121198E-2</v>
      </c>
      <c r="L52">
        <f t="shared" si="46"/>
        <v>3.2454087536351447E-3</v>
      </c>
      <c r="M52">
        <f>'Input spectra'!F52</f>
        <v>0.26558420580317099</v>
      </c>
      <c r="N52">
        <f>'Initial absorption'!V52</f>
        <v>0.90633509087363684</v>
      </c>
      <c r="O52">
        <f>'Input spectra'!G52</f>
        <v>0.318805227131299</v>
      </c>
      <c r="P52">
        <f t="shared" si="47"/>
        <v>3.3582975508270878E-2</v>
      </c>
      <c r="R52">
        <f>'Reaching edge prob after ems 1'!$EZ53</f>
        <v>0.52308058863884199</v>
      </c>
      <c r="S52">
        <f>'Reaching edge prob after ems 2'!$EZ53</f>
        <v>0.856406309421478</v>
      </c>
      <c r="T52">
        <f>'Reaching edge prob after ems 3'!EZ53</f>
        <v>0.31262100459674674</v>
      </c>
      <c r="U52">
        <f>1-EXP(-'Reaching edge prob after ems 1'!FC53*_k_in_ec_correction*($E52*_c1+'Input spectra'!Y52))</f>
        <v>6.8772398084257835E-2</v>
      </c>
      <c r="V52">
        <f>1-EXP(-(_t-'Reaching edge prob after ems 1'!FC53)*_k_in_ec_correction*($E52*_c1+'Input spectra'!Y52))</f>
        <v>7.3346156274351149E-2</v>
      </c>
      <c r="W52">
        <f>1-EXP(-'Reaching edge prob after ems 2'!FC53*_k_in_ec_correction*($I52*_c2+'Input spectra'!Y52))</f>
        <v>1.4917430883720328E-2</v>
      </c>
      <c r="X52">
        <f>1-EXP(-(_t-'Reaching edge prob after ems 2'!FC53)*_k_in_ec_correction*($I52*_c2+'Input spectra'!Y52))</f>
        <v>1.5121989638777644E-2</v>
      </c>
      <c r="Y52">
        <f>1-EXP(-'Reaching edge prob after ems 3'!FC53*_k_in_ec_correction*($M52*_c3+'Input spectra'!Y52))</f>
        <v>0.13910090610835524</v>
      </c>
      <c r="Z52">
        <f>1-EXP(-(_t-'Reaching edge prob after ems 3'!FC53)*_k_in_ec_correction*($M52*_c3+'Input spectra'!Y52))</f>
        <v>0.15917069077372781</v>
      </c>
      <c r="AA52" s="16"/>
      <c r="AB52" s="16"/>
      <c r="AD52" s="7">
        <f t="shared" si="171"/>
        <v>3.6293388033614321E+18</v>
      </c>
      <c r="AE52" s="7">
        <f t="shared" si="172"/>
        <v>3.6293388033614321E+18</v>
      </c>
      <c r="AF52" s="7">
        <f t="shared" si="173"/>
        <v>2.1246519424944439E+19</v>
      </c>
      <c r="AG52" s="7">
        <f t="shared" si="49"/>
        <v>1.1113641887326527E+19</v>
      </c>
      <c r="AH52" s="7"/>
      <c r="AI52" s="7">
        <f t="shared" si="174"/>
        <v>2.3535601927273512E+16</v>
      </c>
      <c r="AJ52" s="7">
        <f t="shared" si="175"/>
        <v>2.3535601927273512E+16</v>
      </c>
      <c r="AK52" s="7">
        <f t="shared" si="176"/>
        <v>1.3777981351932174E+17</v>
      </c>
      <c r="AL52" s="7">
        <f t="shared" si="52"/>
        <v>1.1799550160886179E+17</v>
      </c>
      <c r="AN52">
        <f t="shared" si="177"/>
        <v>2.2123923233281424E+17</v>
      </c>
      <c r="AO52">
        <f t="shared" si="178"/>
        <v>2.2123923233281424E+17</v>
      </c>
      <c r="AP52">
        <f t="shared" si="179"/>
        <v>1.2951570250110986E+18</v>
      </c>
      <c r="AQ52">
        <f t="shared" si="103"/>
        <v>4.0489329026950349E+17</v>
      </c>
      <c r="AR52" s="7"/>
      <c r="AS52" s="7">
        <f t="shared" si="180"/>
        <v>1.9835478986204477E+17</v>
      </c>
      <c r="AT52" s="7">
        <f t="shared" si="105"/>
        <v>2.1154651895609581E+17</v>
      </c>
      <c r="AU52" s="7">
        <f t="shared" si="181"/>
        <v>8.0525569653320407E+18</v>
      </c>
      <c r="AV52" s="7"/>
      <c r="AW52" s="7">
        <f t="shared" si="53"/>
        <v>2.3184511212216656E+16</v>
      </c>
      <c r="AX52" s="7">
        <f>'Initial absorption'!$H52*AW52*$F52</f>
        <v>2305606594421817</v>
      </c>
      <c r="AY52" s="7">
        <f t="shared" si="106"/>
        <v>3.3631407523175178E+18</v>
      </c>
      <c r="AZ52" s="7">
        <f>'Initial absorption'!$N52*AY52*$J52</f>
        <v>0</v>
      </c>
      <c r="BA52" s="7"/>
      <c r="BB52">
        <f t="shared" si="54"/>
        <v>0</v>
      </c>
      <c r="BC52" s="7">
        <f t="shared" si="107"/>
        <v>0</v>
      </c>
      <c r="BD52">
        <f t="shared" si="55"/>
        <v>0</v>
      </c>
      <c r="BE52" s="7"/>
      <c r="BF52">
        <f t="shared" si="141"/>
        <v>2.789207966201752E+16</v>
      </c>
      <c r="BG52">
        <f t="shared" si="108"/>
        <v>3.1916410260195308E+16</v>
      </c>
      <c r="BH52">
        <f t="shared" si="57"/>
        <v>8.0687726292852685E+17</v>
      </c>
      <c r="BI52" s="7"/>
      <c r="BJ52">
        <f>(1 - 'Initial absorption'!$N52)*AY52</f>
        <v>3.2720888419609718E+18</v>
      </c>
      <c r="BK52" s="7">
        <f t="shared" si="7"/>
        <v>2.3179696798786888E+16</v>
      </c>
      <c r="BL52">
        <f>'Initial absorption'!$T52*(BJ52+BK52)*$N52</f>
        <v>7.5860361386343219E+17</v>
      </c>
      <c r="BM52" s="7"/>
      <c r="BN52">
        <f t="shared" si="58"/>
        <v>1.9046465464860285E+17</v>
      </c>
      <c r="BO52">
        <f>'Initial absorption'!$N52*BN52*$J52</f>
        <v>0</v>
      </c>
      <c r="BQ52">
        <f>(1-'Initial absorption'!$N52)*BN52</f>
        <v>1.8530811439699286E+17</v>
      </c>
      <c r="BR52">
        <f>'Initial absorption'!$H52*BQ52*$F52</f>
        <v>1.8428148285845632E+16</v>
      </c>
      <c r="BS52" s="7"/>
      <c r="BT52">
        <f>(1 - 'Initial absorption'!$T52)*(BJ52+BK52)</f>
        <v>2.4582672778550344E+18</v>
      </c>
      <c r="BU52">
        <f t="shared" si="142"/>
        <v>1.8602443089615094E+17</v>
      </c>
      <c r="BV52" s="7"/>
      <c r="CF52" s="7">
        <f t="shared" si="137"/>
        <v>1.1684154894161894E+18</v>
      </c>
      <c r="CG52" s="7">
        <f t="shared" si="186"/>
        <v>1.1684154894161894E+18</v>
      </c>
      <c r="CH52" s="7">
        <f t="shared" si="10"/>
        <v>6.8400234139879014E+18</v>
      </c>
      <c r="CI52" s="7">
        <f t="shared" si="60"/>
        <v>3.5778834736922532E+18</v>
      </c>
      <c r="CJ52" s="7"/>
      <c r="CK52" s="7">
        <f t="shared" si="61"/>
        <v>6055646340284172</v>
      </c>
      <c r="CL52" s="7">
        <f t="shared" si="143"/>
        <v>6055646340284172</v>
      </c>
      <c r="CM52" s="7">
        <f t="shared" si="11"/>
        <v>3.545037114757028E+16</v>
      </c>
      <c r="CN52" s="7">
        <f t="shared" si="63"/>
        <v>3.0359921522112308E+16</v>
      </c>
      <c r="CP52">
        <f t="shared" si="12"/>
        <v>5.6269903149644568E+16</v>
      </c>
      <c r="CQ52">
        <f t="shared" si="13"/>
        <v>5.6269903149644568E+16</v>
      </c>
      <c r="CR52">
        <f t="shared" si="14"/>
        <v>3.2940975066901357E+17</v>
      </c>
      <c r="CS52">
        <f t="shared" si="109"/>
        <v>1.029804071781109E+17</v>
      </c>
      <c r="CT52" s="7"/>
      <c r="CU52" s="7">
        <f t="shared" si="144"/>
        <v>6.3857584378745104E+16</v>
      </c>
      <c r="CV52" s="7">
        <f t="shared" si="111"/>
        <v>6.8104479320434152E+16</v>
      </c>
      <c r="CW52" s="7">
        <f t="shared" si="15"/>
        <v>2.5924094711097155E+18</v>
      </c>
      <c r="CX52" s="7"/>
      <c r="CY52" s="7">
        <f t="shared" si="145"/>
        <v>5965311654546729</v>
      </c>
      <c r="CZ52" s="7">
        <f>'Initial absorption'!$H52*CY52*$F52</f>
        <v>593226303656426.25</v>
      </c>
      <c r="DA52" s="7">
        <f t="shared" si="112"/>
        <v>1.0827167043360972E+18</v>
      </c>
      <c r="DB52" s="7">
        <f>'Initial absorption'!$N52*DA52*$J52</f>
        <v>0</v>
      </c>
      <c r="DC52" s="7"/>
      <c r="DD52">
        <f t="shared" si="146"/>
        <v>0</v>
      </c>
      <c r="DE52" s="7">
        <f t="shared" si="147"/>
        <v>0</v>
      </c>
      <c r="DF52">
        <f t="shared" si="66"/>
        <v>0</v>
      </c>
      <c r="DG52" s="7"/>
      <c r="DH52">
        <f t="shared" si="67"/>
        <v>7094061051806998</v>
      </c>
      <c r="DI52">
        <f t="shared" si="114"/>
        <v>8117607782709428</v>
      </c>
      <c r="DJ52">
        <f t="shared" si="133"/>
        <v>2.0522085960928518E+17</v>
      </c>
      <c r="DK52" s="7"/>
      <c r="DL52">
        <f>(1 - 'Initial absorption'!$N52)*DA52</f>
        <v>1.0534037996541233E+18</v>
      </c>
      <c r="DM52" s="7">
        <f t="shared" si="148"/>
        <v>5964072919070293</v>
      </c>
      <c r="DN52">
        <f>'Initial absorption'!$T52*(DL52+DM52)*$N52</f>
        <v>2.4387702765107782E+17</v>
      </c>
      <c r="DO52" s="7"/>
      <c r="DP52">
        <f t="shared" si="182"/>
        <v>4.8442708634899616E+16</v>
      </c>
      <c r="DQ52">
        <f>'Initial absorption'!$N52*DP52*$J52</f>
        <v>0</v>
      </c>
      <c r="DS52">
        <f>(1-'Initial absorption'!$N52)*DP52</f>
        <v>4.7131196126535608E+16</v>
      </c>
      <c r="DT52">
        <f>'Initial absorption'!$H52*DS52*$F52</f>
        <v>4687008304711161</v>
      </c>
      <c r="DU52" s="7"/>
      <c r="DV52">
        <f>(1 - 'Initial absorption'!$T52)*(DL52+DM52)</f>
        <v>7.9028745175885734E+17</v>
      </c>
      <c r="DW52">
        <f t="shared" si="149"/>
        <v>4.731338379554488E+16</v>
      </c>
      <c r="DX52" s="7"/>
      <c r="EH52" s="7">
        <f t="shared" si="138"/>
        <v>3.7496929464338797E+17</v>
      </c>
      <c r="EI52" s="7">
        <f t="shared" si="187"/>
        <v>3.7496929464338797E+17</v>
      </c>
      <c r="EJ52" s="7">
        <f t="shared" si="19"/>
        <v>2.1951084850551148E+18</v>
      </c>
      <c r="EK52" s="7">
        <f t="shared" si="71"/>
        <v>1.1482186384887461E+18</v>
      </c>
      <c r="EL52" s="7"/>
      <c r="EM52" s="7">
        <f t="shared" si="72"/>
        <v>1568253242373277.8</v>
      </c>
      <c r="EN52" s="7">
        <f t="shared" si="150"/>
        <v>1568253242373277.8</v>
      </c>
      <c r="EO52" s="7">
        <f t="shared" si="20"/>
        <v>9180714389754848</v>
      </c>
      <c r="EP52" s="7">
        <f t="shared" si="74"/>
        <v>7862421728382606</v>
      </c>
      <c r="ER52">
        <f t="shared" si="21"/>
        <v>1.6585905791676084E+16</v>
      </c>
      <c r="ES52">
        <f t="shared" si="22"/>
        <v>1.6585905791676084E+16</v>
      </c>
      <c r="ET52">
        <f t="shared" si="23"/>
        <v>9.7095583707082992E+16</v>
      </c>
      <c r="EU52">
        <f t="shared" si="115"/>
        <v>3.03541189204158E+16</v>
      </c>
      <c r="EV52" s="7"/>
      <c r="EW52" s="7">
        <f t="shared" si="151"/>
        <v>2.0493252262594416E+16</v>
      </c>
      <c r="EX52" s="7">
        <f t="shared" si="117"/>
        <v>2.1856170860588524E+16</v>
      </c>
      <c r="EY52" s="7">
        <f t="shared" si="24"/>
        <v>8.319591443404736E+17</v>
      </c>
      <c r="EZ52" s="7"/>
      <c r="FA52" s="7">
        <f t="shared" si="152"/>
        <v>1544858933022004</v>
      </c>
      <c r="FB52" s="7">
        <f>'Initial absorption'!$H52*FA52*$F52</f>
        <v>153630020957704.72</v>
      </c>
      <c r="FC52" s="7">
        <f t="shared" si="118"/>
        <v>3.4746673816039078E+17</v>
      </c>
      <c r="FD52" s="7">
        <f>'Initial absorption'!$N52*FC52*$J52</f>
        <v>0</v>
      </c>
      <c r="FE52" s="7"/>
      <c r="FF52">
        <f t="shared" si="153"/>
        <v>0</v>
      </c>
      <c r="FG52" s="7">
        <f t="shared" si="154"/>
        <v>0</v>
      </c>
      <c r="FH52">
        <f t="shared" si="77"/>
        <v>0</v>
      </c>
      <c r="FI52" s="7"/>
      <c r="FJ52">
        <f t="shared" si="78"/>
        <v>2091018851991975.3</v>
      </c>
      <c r="FK52">
        <f t="shared" si="120"/>
        <v>2392715650846923.5</v>
      </c>
      <c r="FL52">
        <f t="shared" si="134"/>
        <v>6.0490131552463632E+16</v>
      </c>
      <c r="FM52" s="7"/>
      <c r="FN52">
        <f>(1 - 'Initial absorption'!$N52)*FC52</f>
        <v>3.3805960577288659E+17</v>
      </c>
      <c r="FO52" s="7">
        <f t="shared" si="155"/>
        <v>1544538133091129.5</v>
      </c>
      <c r="FP52">
        <f>'Initial absorption'!$T52*(FN52+FO52)*$N52</f>
        <v>7.8180253845725776E+16</v>
      </c>
      <c r="FQ52" s="7"/>
      <c r="FR52">
        <f t="shared" si="183"/>
        <v>1.4278791267426124E+16</v>
      </c>
      <c r="FS52">
        <f>'Initial absorption'!$N52*FR52*$J52</f>
        <v>0</v>
      </c>
      <c r="FU52">
        <f>(1-'Initial absorption'!$N52)*FR52</f>
        <v>1.3892214755103344E+16</v>
      </c>
      <c r="FV52">
        <f>'Initial absorption'!$H52*FU52*$F52</f>
        <v>1381525004228371.3</v>
      </c>
      <c r="FW52" s="7"/>
      <c r="FX52">
        <f>(1 - 'Initial absorption'!$T52)*(FN52+FO52)</f>
        <v>2.5334437681435373E+17</v>
      </c>
      <c r="FY52">
        <f t="shared" si="156"/>
        <v>1.3945915709707028E+16</v>
      </c>
      <c r="FZ52" s="7"/>
      <c r="GJ52" s="7">
        <f t="shared" si="139"/>
        <v>1.2007251628575458E+17</v>
      </c>
      <c r="GK52" s="7">
        <f t="shared" si="188"/>
        <v>1.2007251628575458E+17</v>
      </c>
      <c r="GL52" s="7">
        <f t="shared" si="28"/>
        <v>7.0291675368098317E+17</v>
      </c>
      <c r="GM52" s="7">
        <f t="shared" si="82"/>
        <v>3.6768210927955258E+17</v>
      </c>
      <c r="GN52" s="7"/>
      <c r="GO52" s="7">
        <f t="shared" si="83"/>
        <v>409268556567152.94</v>
      </c>
      <c r="GP52" s="7">
        <f t="shared" si="157"/>
        <v>409268556567152.94</v>
      </c>
      <c r="GQ52" s="7">
        <f t="shared" si="29"/>
        <v>2395899861723940</v>
      </c>
      <c r="GR52" s="7">
        <f t="shared" si="85"/>
        <v>2051863758322429</v>
      </c>
      <c r="GT52">
        <f t="shared" si="30"/>
        <v>5130060379506285</v>
      </c>
      <c r="GU52">
        <f t="shared" si="31"/>
        <v>5130060379506285</v>
      </c>
      <c r="GV52">
        <f t="shared" si="32"/>
        <v>3.0031896554647344E+16</v>
      </c>
      <c r="GW52">
        <f t="shared" si="121"/>
        <v>9388601670859430</v>
      </c>
      <c r="GX52" s="7"/>
      <c r="GY52" s="7">
        <f t="shared" si="158"/>
        <v>6562340973515323</v>
      </c>
      <c r="GZ52" s="7">
        <f t="shared" si="123"/>
        <v>6998774217227832</v>
      </c>
      <c r="HA52" s="7">
        <f t="shared" si="33"/>
        <v>2.6640962162757578E+17</v>
      </c>
      <c r="HB52" s="7"/>
      <c r="HC52" s="7">
        <f t="shared" si="159"/>
        <v>403163321161682.44</v>
      </c>
      <c r="HD52" s="7">
        <f>'Initial absorption'!$H52*HC52*$F52</f>
        <v>40092974287487.836</v>
      </c>
      <c r="HE52" s="7">
        <f t="shared" si="124"/>
        <v>1.1126565874200504E+17</v>
      </c>
      <c r="HF52" s="7">
        <f>'Initial absorption'!$N52*HE52*$J52</f>
        <v>0</v>
      </c>
      <c r="HG52" s="7"/>
      <c r="HH52">
        <f t="shared" si="160"/>
        <v>0</v>
      </c>
      <c r="HI52" s="7">
        <f t="shared" si="161"/>
        <v>0</v>
      </c>
      <c r="HJ52">
        <f t="shared" si="88"/>
        <v>0</v>
      </c>
      <c r="HK52" s="7"/>
      <c r="HL52">
        <f t="shared" si="89"/>
        <v>646757138267860</v>
      </c>
      <c r="HM52">
        <f t="shared" si="126"/>
        <v>740072680624696.38</v>
      </c>
      <c r="HN52">
        <f t="shared" si="135"/>
        <v>1.87097425444292E+16</v>
      </c>
      <c r="HO52" s="7"/>
      <c r="HP52">
        <f>(1 - 'Initial absorption'!$N52)*HE52</f>
        <v>1.0825331060327253E+17</v>
      </c>
      <c r="HQ52" s="7">
        <f t="shared" si="162"/>
        <v>403079601695266.94</v>
      </c>
      <c r="HR52">
        <f>'Initial absorption'!$T52*(HP52+HQ52)*$N52</f>
        <v>2.5013782430571476E+16</v>
      </c>
      <c r="HS52" s="7"/>
      <c r="HT52">
        <f t="shared" si="184"/>
        <v>4416464332326388</v>
      </c>
      <c r="HU52">
        <f>'Initial absorption'!$N52*HT52*$J52</f>
        <v>0</v>
      </c>
      <c r="HW52">
        <f>(1-'Initial absorption'!$N52)*HT52</f>
        <v>4296895291333155</v>
      </c>
      <c r="HX52">
        <f>'Initial absorption'!$H52*HW52*$F52</f>
        <v>427308992135123.81</v>
      </c>
      <c r="HY52" s="7"/>
      <c r="HZ52">
        <f>(1 - 'Initial absorption'!$T52)*(HP52+HQ52)</f>
        <v>8.1057566455950048E+16</v>
      </c>
      <c r="IA52">
        <f t="shared" si="163"/>
        <v>4313505125189337.5</v>
      </c>
      <c r="IB52" s="7"/>
      <c r="IL52" s="7">
        <f t="shared" si="140"/>
        <v>3.8386843496154056E+16</v>
      </c>
      <c r="IM52" s="7">
        <f t="shared" si="189"/>
        <v>3.8386843496154056E+16</v>
      </c>
      <c r="IN52" s="7">
        <f t="shared" si="37"/>
        <v>2.2472049598895437E+17</v>
      </c>
      <c r="IO52" s="7">
        <f t="shared" si="93"/>
        <v>1.1754692932111478E+17</v>
      </c>
      <c r="IP52" s="7"/>
      <c r="IQ52" s="7">
        <f t="shared" si="94"/>
        <v>107768600779319.94</v>
      </c>
      <c r="IR52" s="7">
        <f t="shared" si="164"/>
        <v>107768600779319.94</v>
      </c>
      <c r="IS52" s="7">
        <f t="shared" si="38"/>
        <v>630888377722194.13</v>
      </c>
      <c r="IT52" s="7">
        <f t="shared" si="96"/>
        <v>540296787221967.69</v>
      </c>
      <c r="IV52">
        <f t="shared" si="39"/>
        <v>1610297973436327.3</v>
      </c>
      <c r="IW52">
        <f t="shared" si="40"/>
        <v>1610297973436327.3</v>
      </c>
      <c r="IX52">
        <f t="shared" si="41"/>
        <v>9426848532541486</v>
      </c>
      <c r="IY52">
        <f t="shared" si="127"/>
        <v>2947030858424487</v>
      </c>
      <c r="IZ52" s="7"/>
      <c r="JA52" s="7">
        <f t="shared" si="165"/>
        <v>2097961829326785.8</v>
      </c>
      <c r="JB52" s="7">
        <f t="shared" si="129"/>
        <v>2237488301671553.3</v>
      </c>
      <c r="JC52" s="7">
        <f t="shared" si="42"/>
        <v>8.5170401750801472E+16</v>
      </c>
      <c r="JD52" s="7"/>
      <c r="JE52" s="7">
        <f t="shared" si="166"/>
        <v>106160970125759.19</v>
      </c>
      <c r="JF52" s="7">
        <f>'Initial absorption'!$H52*JE52*$F52</f>
        <v>10557282426691.541</v>
      </c>
      <c r="JG52" s="7">
        <f t="shared" si="130"/>
        <v>3.557131607420608E+16</v>
      </c>
      <c r="JH52" s="7">
        <f>'Initial absorption'!$N52*JG52*$J52</f>
        <v>0</v>
      </c>
      <c r="JI52" s="7"/>
      <c r="JJ52">
        <f t="shared" si="167"/>
        <v>0</v>
      </c>
      <c r="JK52" s="7">
        <f t="shared" si="168"/>
        <v>0</v>
      </c>
      <c r="JL52">
        <f t="shared" si="99"/>
        <v>0</v>
      </c>
      <c r="JM52" s="7"/>
      <c r="JN52">
        <f t="shared" si="100"/>
        <v>203013538245809.94</v>
      </c>
      <c r="JO52">
        <f t="shared" si="132"/>
        <v>232304778042443.06</v>
      </c>
      <c r="JP52">
        <f t="shared" si="136"/>
        <v>5872886140515427</v>
      </c>
      <c r="JQ52" s="7"/>
      <c r="JR52">
        <f>(1 - 'Initial absorption'!$N52)*JG52</f>
        <v>3.460827690309166E+16</v>
      </c>
      <c r="JS52" s="7">
        <f t="shared" si="169"/>
        <v>106138925114949.5</v>
      </c>
      <c r="JT52">
        <f>'Initial absorption'!$T52*(JR52+JS52)*$N52</f>
        <v>7991604019727928</v>
      </c>
      <c r="JU52" s="7"/>
      <c r="JV52">
        <f t="shared" si="185"/>
        <v>1386304066226886</v>
      </c>
      <c r="JW52">
        <f>'Initial absorption'!$N52*JV52*$J52</f>
        <v>0</v>
      </c>
      <c r="JY52">
        <f>(1-'Initial absorption'!$N52)*JV52</f>
        <v>1348771996396616.5</v>
      </c>
      <c r="JZ52">
        <f>'Initial absorption'!$H52*JY52*$F52</f>
        <v>134129962059536.48</v>
      </c>
      <c r="KA52" s="7"/>
      <c r="KB52">
        <f>(1 - 'Initial absorption'!$T52)*(JR52+JS52)</f>
        <v>2.5896922055539548E+16</v>
      </c>
      <c r="KC52">
        <f t="shared" si="170"/>
        <v>1353985732652933</v>
      </c>
      <c r="KD52" s="7"/>
    </row>
    <row r="53" spans="4:290" x14ac:dyDescent="0.25">
      <c r="D53">
        <v>535</v>
      </c>
      <c r="E53">
        <f>'Input spectra'!B53</f>
        <v>4.4742802609786303E-2</v>
      </c>
      <c r="F53">
        <f>'Initial absorption'!J53</f>
        <v>0.76526383120147634</v>
      </c>
      <c r="G53">
        <f>'Input spectra'!C53</f>
        <v>0.67134617040854705</v>
      </c>
      <c r="H53">
        <f t="shared" si="45"/>
        <v>8.8701618591722195E-2</v>
      </c>
      <c r="I53">
        <f>'Input spectra'!D53</f>
        <v>0</v>
      </c>
      <c r="J53">
        <f>'Initial absorption'!P53</f>
        <v>0</v>
      </c>
      <c r="K53">
        <f>'Input spectra'!E53</f>
        <v>3.80712780249415E-2</v>
      </c>
      <c r="L53">
        <f t="shared" si="46"/>
        <v>3.7137710710505463E-3</v>
      </c>
      <c r="M53">
        <f>'Input spectra'!F53</f>
        <v>0.19748309901286301</v>
      </c>
      <c r="N53">
        <f>'Initial absorption'!V53</f>
        <v>0.87796873309762369</v>
      </c>
      <c r="O53">
        <f>'Input spectra'!G53</f>
        <v>0.50212176783422102</v>
      </c>
      <c r="P53">
        <f t="shared" si="47"/>
        <v>5.2893558813580717E-2</v>
      </c>
      <c r="R53">
        <f>'Reaching edge prob after ems 1'!$EZ54</f>
        <v>0.55987321788665689</v>
      </c>
      <c r="S53">
        <f>'Reaching edge prob after ems 2'!$EZ54</f>
        <v>0.85639703801503941</v>
      </c>
      <c r="T53">
        <f>'Reaching edge prob after ems 3'!EZ54</f>
        <v>0.37977848165228406</v>
      </c>
      <c r="U53">
        <f>1-EXP(-'Reaching edge prob after ems 1'!FC54*_k_in_ec_correction*($E53*_c1+'Input spectra'!Y53))</f>
        <v>6.0673194443593426E-2</v>
      </c>
      <c r="V53">
        <f>1-EXP(-(_t-'Reaching edge prob after ems 1'!FC54)*_k_in_ec_correction*($E53*_c1+'Input spectra'!Y53))</f>
        <v>6.4205505969386789E-2</v>
      </c>
      <c r="W53">
        <f>1-EXP(-'Reaching edge prob after ems 2'!FC54*_k_in_ec_correction*($I53*_c2+'Input spectra'!Y53))</f>
        <v>1.4918502077103102E-2</v>
      </c>
      <c r="X53">
        <f>1-EXP(-(_t-'Reaching edge prob after ems 2'!FC54)*_k_in_ec_correction*($I53*_c2+'Input spectra'!Y53))</f>
        <v>1.5123090412547002E-2</v>
      </c>
      <c r="Y53">
        <f>1-EXP(-'Reaching edge prob after ems 3'!FC54*_k_in_ec_correction*($M53*_c3+'Input spectra'!Y53))</f>
        <v>0.11047176909801637</v>
      </c>
      <c r="Z53">
        <f>1-EXP(-(_t-'Reaching edge prob after ems 3'!FC54)*_k_in_ec_correction*($M53*_c3+'Input spectra'!Y53))</f>
        <v>0.12276744839908493</v>
      </c>
      <c r="AA53" s="16"/>
      <c r="AB53" s="16"/>
      <c r="AD53" s="7">
        <f t="shared" si="171"/>
        <v>2.8773915586485115E+18</v>
      </c>
      <c r="AE53" s="7">
        <f t="shared" si="172"/>
        <v>2.8773915586485115E+18</v>
      </c>
      <c r="AF53" s="7">
        <f t="shared" si="173"/>
        <v>1.6844543581154494E+19</v>
      </c>
      <c r="AG53" s="7">
        <f t="shared" si="49"/>
        <v>9.4308088186129981E+18</v>
      </c>
      <c r="AH53" s="7"/>
      <c r="AI53" s="7">
        <f t="shared" si="174"/>
        <v>2.6932150681903348E+16</v>
      </c>
      <c r="AJ53" s="7">
        <f t="shared" si="175"/>
        <v>2.6932150681903348E+16</v>
      </c>
      <c r="AK53" s="7">
        <f t="shared" si="176"/>
        <v>1.5766355626226317E+17</v>
      </c>
      <c r="AL53" s="7">
        <f t="shared" si="52"/>
        <v>1.350226025859197E+17</v>
      </c>
      <c r="AN53">
        <f t="shared" si="177"/>
        <v>3.4845424415668992E+17</v>
      </c>
      <c r="AO53">
        <f t="shared" si="178"/>
        <v>3.4845424415668992E+17</v>
      </c>
      <c r="AP53">
        <f t="shared" si="179"/>
        <v>2.039886675865726E+18</v>
      </c>
      <c r="AQ53">
        <f t="shared" si="103"/>
        <v>7.747050645030103E+17</v>
      </c>
      <c r="AR53" s="7"/>
      <c r="AS53" s="7">
        <f t="shared" si="180"/>
        <v>1.3360017100207061E+17</v>
      </c>
      <c r="AT53" s="7">
        <f t="shared" si="105"/>
        <v>1.4137819271670624E+17</v>
      </c>
      <c r="AU53" s="7">
        <f t="shared" si="181"/>
        <v>5.6734630678940733E+18</v>
      </c>
      <c r="AV53" s="7"/>
      <c r="AW53" s="7">
        <f t="shared" si="53"/>
        <v>2.653036333601452E+16</v>
      </c>
      <c r="AX53" s="7">
        <f>'Initial absorption'!$H53*AW53*$F53</f>
        <v>2240535436352440.5</v>
      </c>
      <c r="AY53" s="7">
        <f t="shared" si="106"/>
        <v>2.6926471777534413E+18</v>
      </c>
      <c r="AZ53" s="7">
        <f>'Initial absorption'!$N53*AY53*$J53</f>
        <v>0</v>
      </c>
      <c r="BA53" s="7"/>
      <c r="BB53">
        <f t="shared" si="54"/>
        <v>0</v>
      </c>
      <c r="BC53" s="7">
        <f t="shared" si="107"/>
        <v>0</v>
      </c>
      <c r="BD53">
        <f t="shared" si="55"/>
        <v>0</v>
      </c>
      <c r="BE53" s="7"/>
      <c r="BF53">
        <f t="shared" si="141"/>
        <v>3.3796841672597912E+16</v>
      </c>
      <c r="BG53">
        <f t="shared" si="108"/>
        <v>3.7558482587631608E+16</v>
      </c>
      <c r="BH53">
        <f t="shared" si="57"/>
        <v>1.1107898964665335E+18</v>
      </c>
      <c r="BI53" s="7"/>
      <c r="BJ53">
        <f>(1 - 'Initial absorption'!$N53)*AY53</f>
        <v>2.6197426206360842E+18</v>
      </c>
      <c r="BK53" s="7">
        <f t="shared" si="7"/>
        <v>2.6524853332136584E+16</v>
      </c>
      <c r="BL53">
        <f>'Initial absorption'!$T53*(BJ53+BK53)*$N53</f>
        <v>4.6798884249990323E+17</v>
      </c>
      <c r="BM53" s="7"/>
      <c r="BN53">
        <f t="shared" si="58"/>
        <v>3.0995988735498822E+17</v>
      </c>
      <c r="BO53">
        <f>'Initial absorption'!$N53*BN53*$J53</f>
        <v>0</v>
      </c>
      <c r="BQ53">
        <f>(1-'Initial absorption'!$N53)*BN53</f>
        <v>3.0156759277645568E+17</v>
      </c>
      <c r="BR53">
        <f>'Initial absorption'!$H53*BQ53*$F53</f>
        <v>2.5467908958259032E+16</v>
      </c>
      <c r="BS53" s="7"/>
      <c r="BT53">
        <f>(1 - 'Initial absorption'!$T53)*(BJ53+BK53)</f>
        <v>2.1132315868600788E+18</v>
      </c>
      <c r="BU53">
        <f t="shared" si="142"/>
        <v>3.0567540571774138E+17</v>
      </c>
      <c r="BV53" s="7"/>
      <c r="CF53" s="7">
        <f t="shared" si="137"/>
        <v>9.2633646192703053E+17</v>
      </c>
      <c r="CG53" s="7">
        <f t="shared" si="186"/>
        <v>9.2633646192703053E+17</v>
      </c>
      <c r="CH53" s="7">
        <f t="shared" si="10"/>
        <v>5.4228681031758049E+18</v>
      </c>
      <c r="CI53" s="7">
        <f t="shared" si="60"/>
        <v>3.0361186150999491E+18</v>
      </c>
      <c r="CJ53" s="7"/>
      <c r="CK53" s="7">
        <f t="shared" si="61"/>
        <v>6929569093529585</v>
      </c>
      <c r="CL53" s="7">
        <f t="shared" si="143"/>
        <v>6929569093529585</v>
      </c>
      <c r="CM53" s="7">
        <f t="shared" si="11"/>
        <v>4.0566404055694592E+16</v>
      </c>
      <c r="CN53" s="7">
        <f t="shared" si="63"/>
        <v>3.4740948276218132E+16</v>
      </c>
      <c r="CP53">
        <f t="shared" si="12"/>
        <v>8.8625721414923568E+16</v>
      </c>
      <c r="CQ53">
        <f t="shared" si="13"/>
        <v>8.8625721414923568E+16</v>
      </c>
      <c r="CR53">
        <f t="shared" si="14"/>
        <v>5.1882400999540083E+17</v>
      </c>
      <c r="CS53">
        <f t="shared" si="109"/>
        <v>1.9703819476080278E+17</v>
      </c>
      <c r="CT53" s="7"/>
      <c r="CU53" s="7">
        <f t="shared" si="144"/>
        <v>4.301072940418052E+16</v>
      </c>
      <c r="CV53" s="7">
        <f t="shared" si="111"/>
        <v>4.551475604395816E+16</v>
      </c>
      <c r="CW53" s="7">
        <f t="shared" si="15"/>
        <v>1.8264930573630917E+18</v>
      </c>
      <c r="CX53" s="7"/>
      <c r="CY53" s="7">
        <f t="shared" si="145"/>
        <v>6826190302614334</v>
      </c>
      <c r="CZ53" s="7">
        <f>'Initial absorption'!$H53*CY53*$F53</f>
        <v>576483671730609.88</v>
      </c>
      <c r="DA53" s="7">
        <f t="shared" si="112"/>
        <v>8.6686056069111398E+17</v>
      </c>
      <c r="DB53" s="7">
        <f>'Initial absorption'!$N53*DA53*$J53</f>
        <v>0</v>
      </c>
      <c r="DC53" s="7"/>
      <c r="DD53">
        <f t="shared" si="146"/>
        <v>0</v>
      </c>
      <c r="DE53" s="7">
        <f t="shared" si="147"/>
        <v>0</v>
      </c>
      <c r="DF53">
        <f t="shared" si="66"/>
        <v>0</v>
      </c>
      <c r="DG53" s="7"/>
      <c r="DH53">
        <f t="shared" si="67"/>
        <v>8595876000962281</v>
      </c>
      <c r="DI53">
        <f t="shared" si="114"/>
        <v>9552610336644080</v>
      </c>
      <c r="DJ53">
        <f t="shared" si="133"/>
        <v>2.8251788453030608E+17</v>
      </c>
      <c r="DK53" s="7"/>
      <c r="DL53">
        <f>(1 - 'Initial absorption'!$N53)*DA53</f>
        <v>8.4338994568376E+17</v>
      </c>
      <c r="DM53" s="7">
        <f t="shared" si="148"/>
        <v>6824772593608146</v>
      </c>
      <c r="DN53">
        <f>'Initial absorption'!$T53*(DL53+DM53)*$N53</f>
        <v>1.5035932905389485E+17</v>
      </c>
      <c r="DO53" s="7"/>
      <c r="DP53">
        <f t="shared" si="182"/>
        <v>7.8835081182629008E+16</v>
      </c>
      <c r="DQ53">
        <f>'Initial absorption'!$N53*DP53*$J53</f>
        <v>0</v>
      </c>
      <c r="DS53">
        <f>(1-'Initial absorption'!$N53)*DP53</f>
        <v>7.6700588135632144E+16</v>
      </c>
      <c r="DT53">
        <f>'Initial absorption'!$H53*DS53*$F53</f>
        <v>6477498386675821</v>
      </c>
      <c r="DU53" s="7"/>
      <c r="DV53">
        <f>(1 - 'Initial absorption'!$T53)*(DL53+DM53)</f>
        <v>6.789565363106807E+17</v>
      </c>
      <c r="DW53">
        <f t="shared" si="149"/>
        <v>7.7745367734285264E+16</v>
      </c>
      <c r="DX53" s="7"/>
      <c r="EH53" s="7">
        <f t="shared" si="138"/>
        <v>2.9728100395586682E+17</v>
      </c>
      <c r="EI53" s="7">
        <f t="shared" si="187"/>
        <v>2.9728100395586682E+17</v>
      </c>
      <c r="EJ53" s="7">
        <f t="shared" si="19"/>
        <v>1.7403133097867203E+18</v>
      </c>
      <c r="EK53" s="7">
        <f t="shared" si="71"/>
        <v>9.743548128812695E+17</v>
      </c>
      <c r="EL53" s="7"/>
      <c r="EM53" s="7">
        <f t="shared" si="72"/>
        <v>1794576266266477.5</v>
      </c>
      <c r="EN53" s="7">
        <f t="shared" si="150"/>
        <v>1794576266266477.5</v>
      </c>
      <c r="EO53" s="7">
        <f t="shared" si="20"/>
        <v>1.0505632448935604E+16</v>
      </c>
      <c r="EP53" s="7">
        <f t="shared" si="74"/>
        <v>8996992511743136</v>
      </c>
      <c r="ER53">
        <f t="shared" si="21"/>
        <v>2.6122985536301512E+16</v>
      </c>
      <c r="ES53">
        <f t="shared" si="22"/>
        <v>2.6122985536301512E+16</v>
      </c>
      <c r="ET53">
        <f t="shared" si="23"/>
        <v>1.5292662099237475E+17</v>
      </c>
      <c r="EU53">
        <f t="shared" si="115"/>
        <v>5.8078239924698392E+16</v>
      </c>
      <c r="EV53" s="7"/>
      <c r="EW53" s="7">
        <f t="shared" si="151"/>
        <v>1.3803054660668326E+16</v>
      </c>
      <c r="EX53" s="7">
        <f t="shared" si="117"/>
        <v>1.4606649881196274E+16</v>
      </c>
      <c r="EY53" s="7">
        <f t="shared" si="24"/>
        <v>5.8616033388318938E+17</v>
      </c>
      <c r="EZ53" s="7"/>
      <c r="FA53" s="7">
        <f t="shared" si="152"/>
        <v>1767803876510661.3</v>
      </c>
      <c r="FB53" s="7">
        <f>'Initial absorption'!$H53*FA53*$F53</f>
        <v>149294119333322.28</v>
      </c>
      <c r="FC53" s="7">
        <f t="shared" si="118"/>
        <v>2.7819392668179312E+17</v>
      </c>
      <c r="FD53" s="7">
        <f>'Initial absorption'!$N53*FC53*$J53</f>
        <v>0</v>
      </c>
      <c r="FE53" s="7"/>
      <c r="FF53">
        <f t="shared" si="153"/>
        <v>0</v>
      </c>
      <c r="FG53" s="7">
        <f t="shared" si="154"/>
        <v>0</v>
      </c>
      <c r="FH53">
        <f t="shared" si="77"/>
        <v>0</v>
      </c>
      <c r="FI53" s="7"/>
      <c r="FJ53">
        <f t="shared" si="78"/>
        <v>2533688198640347</v>
      </c>
      <c r="FK53">
        <f t="shared" si="120"/>
        <v>2815691626246751</v>
      </c>
      <c r="FL53">
        <f t="shared" si="134"/>
        <v>8.3273912962348464E+16</v>
      </c>
      <c r="FM53" s="7"/>
      <c r="FN53">
        <f>(1 - 'Initial absorption'!$N53)*FC53</f>
        <v>2.7066170887582118E+17</v>
      </c>
      <c r="FO53" s="7">
        <f t="shared" si="155"/>
        <v>1767436727139518.5</v>
      </c>
      <c r="FP53">
        <f>'Initial absorption'!$T53*(FN53+FO53)*$N53</f>
        <v>4.8178727875449176E+16</v>
      </c>
      <c r="FQ53" s="7"/>
      <c r="FR53">
        <f t="shared" si="183"/>
        <v>2.3237133109984392E+16</v>
      </c>
      <c r="FS53">
        <f>'Initial absorption'!$N53*FR53*$J53</f>
        <v>0</v>
      </c>
      <c r="FU53">
        <f>(1-'Initial absorption'!$N53)*FR53</f>
        <v>2.2607977938056552E+16</v>
      </c>
      <c r="FV53">
        <f>'Initial absorption'!$H53*FU53*$F53</f>
        <v>1909283151268719</v>
      </c>
      <c r="FW53" s="7"/>
      <c r="FX53">
        <f>(1 - 'Initial absorption'!$T53)*(FN53+FO53)</f>
        <v>2.1755392504075869E+17</v>
      </c>
      <c r="FY53">
        <f t="shared" si="156"/>
        <v>2.2915933257443576E+16</v>
      </c>
      <c r="FZ53" s="7"/>
      <c r="GJ53" s="7">
        <f t="shared" si="139"/>
        <v>9.5195203177593632E+16</v>
      </c>
      <c r="GK53" s="7">
        <f t="shared" si="188"/>
        <v>9.5195203177593632E+16</v>
      </c>
      <c r="GL53" s="7">
        <f t="shared" si="28"/>
        <v>5.5728242609948909E+17</v>
      </c>
      <c r="GM53" s="7">
        <f t="shared" si="82"/>
        <v>3.1200750517200403E+17</v>
      </c>
      <c r="GN53" s="7"/>
      <c r="GO53" s="7">
        <f t="shared" si="83"/>
        <v>468332293726406.88</v>
      </c>
      <c r="GP53" s="7">
        <f t="shared" si="157"/>
        <v>468332293726406.88</v>
      </c>
      <c r="GQ53" s="7">
        <f t="shared" si="29"/>
        <v>2741665001561983.5</v>
      </c>
      <c r="GR53" s="7">
        <f t="shared" si="85"/>
        <v>2347953786567181</v>
      </c>
      <c r="GT53">
        <f t="shared" si="30"/>
        <v>8079901982890348</v>
      </c>
      <c r="GU53">
        <f t="shared" si="31"/>
        <v>8079901982890348</v>
      </c>
      <c r="GV53">
        <f t="shared" si="32"/>
        <v>4.7300570085143112E+16</v>
      </c>
      <c r="GW53">
        <f t="shared" si="121"/>
        <v>1.79637386882231E+16</v>
      </c>
      <c r="GX53" s="7"/>
      <c r="GY53" s="7">
        <f t="shared" si="158"/>
        <v>4420008595937132.5</v>
      </c>
      <c r="GZ53" s="7">
        <f t="shared" si="123"/>
        <v>4677335533322132</v>
      </c>
      <c r="HA53" s="7">
        <f t="shared" si="33"/>
        <v>1.8770002568660637E+17</v>
      </c>
      <c r="HB53" s="7"/>
      <c r="HC53" s="7">
        <f t="shared" si="159"/>
        <v>461345477429675</v>
      </c>
      <c r="HD53" s="7">
        <f>'Initial absorption'!$H53*HC53*$F53</f>
        <v>38961429871521.758</v>
      </c>
      <c r="HE53" s="7">
        <f t="shared" si="124"/>
        <v>8.9083146991717648E+16</v>
      </c>
      <c r="HF53" s="7">
        <f>'Initial absorption'!$N53*HE53*$J53</f>
        <v>0</v>
      </c>
      <c r="HG53" s="7"/>
      <c r="HH53">
        <f t="shared" si="160"/>
        <v>0</v>
      </c>
      <c r="HI53" s="7">
        <f t="shared" si="161"/>
        <v>0</v>
      </c>
      <c r="HJ53">
        <f t="shared" si="88"/>
        <v>0</v>
      </c>
      <c r="HK53" s="7"/>
      <c r="HL53">
        <f t="shared" si="89"/>
        <v>783675827243076.63</v>
      </c>
      <c r="HM53">
        <f t="shared" si="126"/>
        <v>870900162713173.75</v>
      </c>
      <c r="HN53">
        <f t="shared" si="135"/>
        <v>2.5756820694652456E+16</v>
      </c>
      <c r="HO53" s="7"/>
      <c r="HP53">
        <f>(1 - 'Initial absorption'!$N53)*HE53</f>
        <v>8.6671183244031184E+16</v>
      </c>
      <c r="HQ53" s="7">
        <f t="shared" si="162"/>
        <v>461249662105266.88</v>
      </c>
      <c r="HR53">
        <f>'Initial absorption'!$T53*(HP53+HQ53)*$N53</f>
        <v>1.5409253532030894E+16</v>
      </c>
      <c r="HS53" s="7"/>
      <c r="HT53">
        <f t="shared" si="184"/>
        <v>7187300916701881</v>
      </c>
      <c r="HU53">
        <f>'Initial absorption'!$N53*HT53*$J53</f>
        <v>0</v>
      </c>
      <c r="HW53">
        <f>(1-'Initial absorption'!$N53)*HT53</f>
        <v>6992701715391555</v>
      </c>
      <c r="HX53">
        <f>'Initial absorption'!$H53*HW53*$F53</f>
        <v>590545850833073.63</v>
      </c>
      <c r="HY53" s="7"/>
      <c r="HZ53">
        <f>(1 - 'Initial absorption'!$T53)*(HP53+HQ53)</f>
        <v>6.9581405231535312E+16</v>
      </c>
      <c r="IA53">
        <f t="shared" si="163"/>
        <v>7087953033136193</v>
      </c>
      <c r="IB53" s="7"/>
      <c r="IL53" s="7">
        <f t="shared" si="140"/>
        <v>3.0433636930422304E+16</v>
      </c>
      <c r="IM53" s="7">
        <f t="shared" si="189"/>
        <v>3.0433636930422304E+16</v>
      </c>
      <c r="IN53" s="7">
        <f t="shared" si="37"/>
        <v>1.7816161379451421E+17</v>
      </c>
      <c r="IO53" s="7">
        <f t="shared" si="93"/>
        <v>9.9747916019014464E+16</v>
      </c>
      <c r="IP53" s="7"/>
      <c r="IQ53" s="7">
        <f t="shared" si="94"/>
        <v>123321264692326.69</v>
      </c>
      <c r="IR53" s="7">
        <f t="shared" si="164"/>
        <v>123321264692326.69</v>
      </c>
      <c r="IS53" s="7">
        <f t="shared" si="38"/>
        <v>721935258115747.5</v>
      </c>
      <c r="IT53" s="7">
        <f t="shared" si="96"/>
        <v>618263216688949.13</v>
      </c>
      <c r="IV53">
        <f t="shared" si="39"/>
        <v>2536237164106179.5</v>
      </c>
      <c r="IW53">
        <f t="shared" si="40"/>
        <v>2536237164106179.5</v>
      </c>
      <c r="IX53">
        <f t="shared" si="41"/>
        <v>1.484739096926951E+16</v>
      </c>
      <c r="IY53">
        <f t="shared" si="127"/>
        <v>5638719598807009</v>
      </c>
      <c r="IZ53" s="7"/>
      <c r="JA53" s="7">
        <f t="shared" si="165"/>
        <v>1413064233784397.3</v>
      </c>
      <c r="JB53" s="7">
        <f t="shared" si="129"/>
        <v>1495330927098581.8</v>
      </c>
      <c r="JC53" s="7">
        <f t="shared" si="42"/>
        <v>6.0007166778353616E+16</v>
      </c>
      <c r="JD53" s="7"/>
      <c r="JE53" s="7">
        <f t="shared" si="166"/>
        <v>121481496148863.23</v>
      </c>
      <c r="JF53" s="7">
        <f>'Initial absorption'!$H53*JE53*$F53</f>
        <v>10259324138737.143</v>
      </c>
      <c r="JG53" s="7">
        <f t="shared" si="130"/>
        <v>2.8479629872815924E+16</v>
      </c>
      <c r="JH53" s="7">
        <f>'Initial absorption'!$N53*JG53*$J53</f>
        <v>0</v>
      </c>
      <c r="JI53" s="7"/>
      <c r="JJ53">
        <f t="shared" si="167"/>
        <v>0</v>
      </c>
      <c r="JK53" s="7">
        <f t="shared" si="168"/>
        <v>0</v>
      </c>
      <c r="JL53">
        <f t="shared" si="99"/>
        <v>0</v>
      </c>
      <c r="JM53" s="7"/>
      <c r="JN53">
        <f t="shared" si="100"/>
        <v>245991567951489.41</v>
      </c>
      <c r="JO53">
        <f t="shared" si="132"/>
        <v>273370811128222.75</v>
      </c>
      <c r="JP53">
        <f t="shared" si="136"/>
        <v>8084925536637321</v>
      </c>
      <c r="JQ53" s="7"/>
      <c r="JR53">
        <f>(1 - 'Initial absorption'!$N53)*JG53</f>
        <v>2.7708531891655168E+16</v>
      </c>
      <c r="JS53" s="7">
        <f t="shared" si="169"/>
        <v>121456266056594.98</v>
      </c>
      <c r="JT53">
        <f>'Initial absorption'!$T53*(JR53+JS53)*$N53</f>
        <v>4921695963402810</v>
      </c>
      <c r="JU53" s="7"/>
      <c r="JV53">
        <f t="shared" si="185"/>
        <v>2256054557735234</v>
      </c>
      <c r="JW53">
        <f>'Initial absorption'!$N53*JV53*$J53</f>
        <v>0</v>
      </c>
      <c r="JY53">
        <f>(1-'Initial absorption'!$N53)*JV53</f>
        <v>2194970929800916.5</v>
      </c>
      <c r="JZ53">
        <f>'Initial absorption'!$H53*JY53*$F53</f>
        <v>185369121700132.88</v>
      </c>
      <c r="KA53" s="7"/>
      <c r="KB53">
        <f>(1 - 'Initial absorption'!$T53)*(JR53+JS53)</f>
        <v>2.2224212259476496E+16</v>
      </c>
      <c r="KC53">
        <f t="shared" si="170"/>
        <v>2224869798933932.5</v>
      </c>
      <c r="KD53" s="7"/>
    </row>
    <row r="54" spans="4:290" x14ac:dyDescent="0.25">
      <c r="D54">
        <v>540</v>
      </c>
      <c r="E54">
        <f>'Input spectra'!B54</f>
        <v>3.72882151810741E-2</v>
      </c>
      <c r="F54">
        <f>'Initial absorption'!J54</f>
        <v>0.73094695563894752</v>
      </c>
      <c r="G54">
        <f>'Input spectra'!C54</f>
        <v>0.40186628024540899</v>
      </c>
      <c r="H54">
        <f t="shared" si="45"/>
        <v>5.309658576514998E-2</v>
      </c>
      <c r="I54">
        <f>'Input spectra'!D54</f>
        <v>0</v>
      </c>
      <c r="J54">
        <f>'Initial absorption'!P54</f>
        <v>0</v>
      </c>
      <c r="K54">
        <f>'Input spectra'!E54</f>
        <v>5.4552415934650697E-2</v>
      </c>
      <c r="L54">
        <f t="shared" si="46"/>
        <v>5.3214705327543025E-3</v>
      </c>
      <c r="M54">
        <f>'Input spectra'!F54</f>
        <v>0.129381992222555</v>
      </c>
      <c r="N54">
        <f>'Initial absorption'!V54</f>
        <v>0.82496818148903095</v>
      </c>
      <c r="O54">
        <f>'Input spectra'!G54</f>
        <v>0.71087108013937295</v>
      </c>
      <c r="P54">
        <f t="shared" si="47"/>
        <v>7.4883232902660454E-2</v>
      </c>
      <c r="R54">
        <f>'Reaching edge prob after ems 1'!$EZ55</f>
        <v>0.59644328215435616</v>
      </c>
      <c r="S54">
        <f>'Reaching edge prob after ems 2'!$EZ55</f>
        <v>0.8563877667654356</v>
      </c>
      <c r="T54">
        <f>'Reaching edge prob after ems 3'!EZ55</f>
        <v>0.47862963464559355</v>
      </c>
      <c r="U54">
        <f>1-EXP(-'Reaching edge prob after ems 1'!FC55*_k_in_ec_correction*($E54*_c1+'Input spectra'!Y54))</f>
        <v>5.3346127418643641E-2</v>
      </c>
      <c r="V54">
        <f>1-EXP(-(_t-'Reaching edge prob after ems 1'!FC55)*_k_in_ec_correction*($E54*_c1+'Input spectra'!Y54))</f>
        <v>5.6057786444138613E-2</v>
      </c>
      <c r="W54">
        <f>1-EXP(-'Reaching edge prob after ems 2'!FC55*_k_in_ec_correction*($I54*_c2+'Input spectra'!Y54))</f>
        <v>1.4919573268235342E-2</v>
      </c>
      <c r="X54">
        <f>1-EXP(-(_t-'Reaching edge prob after ems 2'!FC55)*_k_in_ec_correction*($I54*_c2+'Input spectra'!Y54))</f>
        <v>1.5124191186171476E-2</v>
      </c>
      <c r="Y54">
        <f>1-EXP(-'Reaching edge prob after ems 3'!FC55*_k_in_ec_correction*($M54*_c3+'Input spectra'!Y54))</f>
        <v>7.9729697896027574E-2</v>
      </c>
      <c r="Z54">
        <f>1-EXP(-(_t-'Reaching edge prob after ems 3'!FC55)*_k_in_ec_correction*($M54*_c3+'Input spectra'!Y54))</f>
        <v>8.5942641008670884E-2</v>
      </c>
      <c r="AA54" s="16"/>
      <c r="AB54" s="16"/>
      <c r="AD54" s="7">
        <f t="shared" si="171"/>
        <v>1.722399997872834E+18</v>
      </c>
      <c r="AE54" s="7">
        <f t="shared" si="172"/>
        <v>1.722399997872834E+18</v>
      </c>
      <c r="AF54" s="7">
        <f t="shared" si="173"/>
        <v>1.0083105214215811E+19</v>
      </c>
      <c r="AG54" s="7">
        <f t="shared" si="49"/>
        <v>6.0140003682745805E+18</v>
      </c>
      <c r="AH54" s="7"/>
      <c r="AI54" s="7">
        <f t="shared" si="174"/>
        <v>3.8591136474361512E+16</v>
      </c>
      <c r="AJ54" s="7">
        <f t="shared" si="175"/>
        <v>3.8591136474361512E+16</v>
      </c>
      <c r="AK54" s="7">
        <f t="shared" si="176"/>
        <v>2.2591644791436963E+17</v>
      </c>
      <c r="AL54" s="7">
        <f t="shared" si="52"/>
        <v>1.9347208230496685E+17</v>
      </c>
      <c r="AN54">
        <f t="shared" si="177"/>
        <v>4.9331867445467296E+17</v>
      </c>
      <c r="AO54">
        <f t="shared" si="178"/>
        <v>4.9331867445467296E+17</v>
      </c>
      <c r="AP54">
        <f t="shared" si="179"/>
        <v>2.887937822112789E+18</v>
      </c>
      <c r="AQ54">
        <f t="shared" si="103"/>
        <v>1.3822526246770353E+18</v>
      </c>
      <c r="AR54" s="7"/>
      <c r="AS54" s="7">
        <f t="shared" si="180"/>
        <v>6.7161869394361424E+16</v>
      </c>
      <c r="AT54" s="7">
        <f t="shared" si="105"/>
        <v>7.0575802103724056E+16</v>
      </c>
      <c r="AU54" s="7">
        <f t="shared" si="181"/>
        <v>2.9742997993164308E+18</v>
      </c>
      <c r="AV54" s="7"/>
      <c r="AW54" s="7">
        <f t="shared" si="53"/>
        <v>3.8015373186227808E+16</v>
      </c>
      <c r="AX54" s="7">
        <f>'Initial absorption'!$H54*AW54*$F54</f>
        <v>2695220415810653</v>
      </c>
      <c r="AY54" s="7">
        <f t="shared" si="106"/>
        <v>1.625846066620694E+18</v>
      </c>
      <c r="AZ54" s="7">
        <f>'Initial absorption'!$N54*AY54*$J54</f>
        <v>0</v>
      </c>
      <c r="BA54" s="7"/>
      <c r="BB54">
        <f t="shared" si="54"/>
        <v>0</v>
      </c>
      <c r="BC54" s="7">
        <f t="shared" si="107"/>
        <v>0</v>
      </c>
      <c r="BD54">
        <f t="shared" si="55"/>
        <v>0</v>
      </c>
      <c r="BE54" s="7"/>
      <c r="BF54">
        <f t="shared" si="141"/>
        <v>3.2447771336199776E+16</v>
      </c>
      <c r="BG54">
        <f t="shared" si="108"/>
        <v>3.4976266523861984E+16</v>
      </c>
      <c r="BH54">
        <f t="shared" si="57"/>
        <v>1.2421423792235261E+18</v>
      </c>
      <c r="BI54" s="7"/>
      <c r="BJ54">
        <f>(1 - 'Initial absorption'!$N54)*AY54</f>
        <v>1.581822436160703E+18</v>
      </c>
      <c r="BK54" s="7">
        <f t="shared" si="7"/>
        <v>3.8007476748231632E+16</v>
      </c>
      <c r="BL54">
        <f>'Initial absorption'!$T54*(BJ54+BK54)*$N54</f>
        <v>1.9396905800772934E+17</v>
      </c>
      <c r="BM54" s="7"/>
      <c r="BN54">
        <f t="shared" si="58"/>
        <v>4.5398652557393312E+17</v>
      </c>
      <c r="BO54">
        <f>'Initial absorption'!$N54*BN54*$J54</f>
        <v>0</v>
      </c>
      <c r="BQ54">
        <f>(1-'Initial absorption'!$N54)*BN54</f>
        <v>4.4169376585577414E+17</v>
      </c>
      <c r="BR54">
        <f>'Initial absorption'!$H54*BQ54*$F54</f>
        <v>3.1315279990518488E+16</v>
      </c>
      <c r="BS54" s="7"/>
      <c r="BT54">
        <f>(1 - 'Initial absorption'!$T54)*(BJ54+BK54)</f>
        <v>1.3847068350011011E+18</v>
      </c>
      <c r="BU54">
        <f t="shared" si="142"/>
        <v>4.5092156471314163E+17</v>
      </c>
      <c r="BV54" s="7"/>
      <c r="CF54" s="7">
        <f t="shared" si="137"/>
        <v>5.5450288482880326E+17</v>
      </c>
      <c r="CG54" s="7">
        <f t="shared" si="186"/>
        <v>5.5450288482880326E+17</v>
      </c>
      <c r="CH54" s="7">
        <f t="shared" si="10"/>
        <v>3.2461164283674194E+18</v>
      </c>
      <c r="CI54" s="7">
        <f t="shared" si="60"/>
        <v>1.9361243367906396E+18</v>
      </c>
      <c r="CJ54" s="7"/>
      <c r="CK54" s="7">
        <f t="shared" si="61"/>
        <v>9929394416191448</v>
      </c>
      <c r="CL54" s="7">
        <f t="shared" si="143"/>
        <v>9929394416191448</v>
      </c>
      <c r="CM54" s="7">
        <f t="shared" si="11"/>
        <v>5.8127687375494992E+16</v>
      </c>
      <c r="CN54" s="7">
        <f t="shared" si="63"/>
        <v>4.977984037873956E+16</v>
      </c>
      <c r="CP54">
        <f t="shared" si="12"/>
        <v>1.2547048613745469E+17</v>
      </c>
      <c r="CQ54">
        <f t="shared" si="13"/>
        <v>1.2547048613745469E+17</v>
      </c>
      <c r="CR54">
        <f t="shared" si="14"/>
        <v>7.3451701960357722E+17</v>
      </c>
      <c r="CS54">
        <f t="shared" si="109"/>
        <v>3.5156161273383046E+17</v>
      </c>
      <c r="CT54" s="7"/>
      <c r="CU54" s="7">
        <f t="shared" si="144"/>
        <v>2.1621836028600764E+16</v>
      </c>
      <c r="CV54" s="7">
        <f t="shared" si="111"/>
        <v>2.27209045018305E+16</v>
      </c>
      <c r="CW54" s="7">
        <f t="shared" si="15"/>
        <v>9.5753473124914458E+17</v>
      </c>
      <c r="CX54" s="7"/>
      <c r="CY54" s="7">
        <f t="shared" si="145"/>
        <v>9781252088689872</v>
      </c>
      <c r="CZ54" s="7">
        <f>'Initial absorption'!$H54*CY54*$F54</f>
        <v>693472879839521.63</v>
      </c>
      <c r="DA54" s="7">
        <f t="shared" si="112"/>
        <v>5.2341868052841139E+17</v>
      </c>
      <c r="DB54" s="7">
        <f>'Initial absorption'!$N54*DA54*$J54</f>
        <v>0</v>
      </c>
      <c r="DC54" s="7"/>
      <c r="DD54">
        <f t="shared" si="146"/>
        <v>0</v>
      </c>
      <c r="DE54" s="7">
        <f t="shared" si="147"/>
        <v>0</v>
      </c>
      <c r="DF54">
        <f t="shared" si="66"/>
        <v>0</v>
      </c>
      <c r="DG54" s="7"/>
      <c r="DH54">
        <f t="shared" si="67"/>
        <v>8252753958950376</v>
      </c>
      <c r="DI54">
        <f t="shared" si="114"/>
        <v>8895850474084107</v>
      </c>
      <c r="DJ54">
        <f t="shared" si="133"/>
        <v>3.1592602559672691E+17</v>
      </c>
      <c r="DK54" s="7"/>
      <c r="DL54">
        <f>(1 - 'Initial absorption'!$N54)*DA54</f>
        <v>5.0924588087626899E+17</v>
      </c>
      <c r="DM54" s="7">
        <f t="shared" si="148"/>
        <v>9779220356678066</v>
      </c>
      <c r="DN54">
        <f>'Initial absorption'!$T54*(DL54+DM54)*$N54</f>
        <v>6.2151469834092968E+16</v>
      </c>
      <c r="DO54" s="7"/>
      <c r="DP54">
        <f t="shared" si="182"/>
        <v>1.1546676218284771E+17</v>
      </c>
      <c r="DQ54">
        <f>'Initial absorption'!$N54*DP54*$J54</f>
        <v>0</v>
      </c>
      <c r="DS54">
        <f>(1-'Initial absorption'!$N54)*DP54</f>
        <v>1.1234022629909405E+17</v>
      </c>
      <c r="DT54">
        <f>'Initial absorption'!$H54*DS54*$F54</f>
        <v>7964716535988095</v>
      </c>
      <c r="DU54" s="7"/>
      <c r="DV54">
        <f>(1 - 'Initial absorption'!$T54)*(DL54+DM54)</f>
        <v>4.4368708065388384E+17</v>
      </c>
      <c r="DW54">
        <f t="shared" si="149"/>
        <v>1.1468722119016E+17</v>
      </c>
      <c r="DX54" s="7"/>
      <c r="EH54" s="7">
        <f t="shared" si="138"/>
        <v>1.7795172820404006E+17</v>
      </c>
      <c r="EI54" s="7">
        <f t="shared" si="187"/>
        <v>1.7795172820404006E+17</v>
      </c>
      <c r="EJ54" s="7">
        <f t="shared" si="19"/>
        <v>1.0417475619768003E+18</v>
      </c>
      <c r="EK54" s="7">
        <f t="shared" si="71"/>
        <v>6.2134333504174131E+17</v>
      </c>
      <c r="EL54" s="7"/>
      <c r="EM54" s="7">
        <f t="shared" si="72"/>
        <v>2571452180819500</v>
      </c>
      <c r="EN54" s="7">
        <f t="shared" si="150"/>
        <v>2571452180819500</v>
      </c>
      <c r="EO54" s="7">
        <f t="shared" si="20"/>
        <v>1.5053543267852476E+16</v>
      </c>
      <c r="EP54" s="7">
        <f t="shared" si="74"/>
        <v>1.289167030106304E+16</v>
      </c>
      <c r="ER54">
        <f t="shared" si="21"/>
        <v>3.6983210317197216E+16</v>
      </c>
      <c r="ES54">
        <f t="shared" si="22"/>
        <v>3.6983210317197216E+16</v>
      </c>
      <c r="ET54">
        <f t="shared" si="23"/>
        <v>2.1650348423612986E+17</v>
      </c>
      <c r="EU54">
        <f t="shared" si="115"/>
        <v>1.0362498355943685E+17</v>
      </c>
      <c r="EV54" s="7"/>
      <c r="EW54" s="7">
        <f t="shared" si="151"/>
        <v>6938905447573643</v>
      </c>
      <c r="EX54" s="7">
        <f t="shared" si="117"/>
        <v>7291619814941076</v>
      </c>
      <c r="EY54" s="7">
        <f t="shared" si="24"/>
        <v>3.0729318981592653E+17</v>
      </c>
      <c r="EZ54" s="7"/>
      <c r="FA54" s="7">
        <f t="shared" si="152"/>
        <v>2533087211602000</v>
      </c>
      <c r="FB54" s="7">
        <f>'Initial absorption'!$H54*FA54*$F54</f>
        <v>179591249421482.84</v>
      </c>
      <c r="FC54" s="7">
        <f t="shared" si="118"/>
        <v>1.6797614822701258E+17</v>
      </c>
      <c r="FD54" s="7">
        <f>'Initial absorption'!$N54*FC54*$J54</f>
        <v>0</v>
      </c>
      <c r="FE54" s="7"/>
      <c r="FF54">
        <f t="shared" si="153"/>
        <v>0</v>
      </c>
      <c r="FG54" s="7">
        <f t="shared" si="154"/>
        <v>0</v>
      </c>
      <c r="FH54">
        <f t="shared" si="77"/>
        <v>0</v>
      </c>
      <c r="FI54" s="7"/>
      <c r="FJ54">
        <f t="shared" si="78"/>
        <v>2432550831321225.5</v>
      </c>
      <c r="FK54">
        <f t="shared" si="120"/>
        <v>2622107550240700.5</v>
      </c>
      <c r="FL54">
        <f t="shared" si="134"/>
        <v>9.312117143245976E+16</v>
      </c>
      <c r="FM54" s="7"/>
      <c r="FN54">
        <f>(1 - 'Initial absorption'!$N54)*FC54</f>
        <v>1.6342779643193216E+17</v>
      </c>
      <c r="FO54" s="7">
        <f t="shared" si="155"/>
        <v>2532561046410688.5</v>
      </c>
      <c r="FP54">
        <f>'Initial absorption'!$T54*(FN54+FO54)*$N54</f>
        <v>1.9873181715042164E+16</v>
      </c>
      <c r="FQ54" s="7"/>
      <c r="FR54">
        <f t="shared" si="183"/>
        <v>3.4034550131381832E+16</v>
      </c>
      <c r="FS54">
        <f>'Initial absorption'!$N54*FR54*$J54</f>
        <v>0</v>
      </c>
      <c r="FU54">
        <f>(1-'Initial absorption'!$N54)*FR54</f>
        <v>3.3112984130382584E+16</v>
      </c>
      <c r="FV54">
        <f>'Initial absorption'!$H54*FU54*$F54</f>
        <v>2347649999894084.5</v>
      </c>
      <c r="FW54" s="7"/>
      <c r="FX54">
        <f>(1 - 'Initial absorption'!$T54)*(FN54+FO54)</f>
        <v>1.4187072328278885E+17</v>
      </c>
      <c r="FY54">
        <f t="shared" si="156"/>
        <v>3.3804775549558164E+16</v>
      </c>
      <c r="FZ54" s="7"/>
      <c r="GJ54" s="7">
        <f t="shared" si="139"/>
        <v>5.698363062815268E+16</v>
      </c>
      <c r="GK54" s="7">
        <f t="shared" si="188"/>
        <v>5.698363062815268E+16</v>
      </c>
      <c r="GL54" s="7">
        <f t="shared" si="28"/>
        <v>3.3358798410431437E+17</v>
      </c>
      <c r="GM54" s="7">
        <f t="shared" si="82"/>
        <v>1.9896631212643245E+17</v>
      </c>
      <c r="GN54" s="7"/>
      <c r="GO54" s="7">
        <f t="shared" si="83"/>
        <v>671074348128117.75</v>
      </c>
      <c r="GP54" s="7">
        <f t="shared" si="157"/>
        <v>671074348128117.75</v>
      </c>
      <c r="GQ54" s="7">
        <f t="shared" si="29"/>
        <v>3928537660876539.5</v>
      </c>
      <c r="GR54" s="7">
        <f t="shared" si="85"/>
        <v>3364351594051968</v>
      </c>
      <c r="GT54">
        <f t="shared" si="30"/>
        <v>1.143899551451804E+16</v>
      </c>
      <c r="GU54">
        <f t="shared" si="31"/>
        <v>1.143899551451804E+16</v>
      </c>
      <c r="GV54">
        <f t="shared" si="32"/>
        <v>6.6965046133461376E+16</v>
      </c>
      <c r="GW54">
        <f t="shared" si="121"/>
        <v>3.2051455564883936E+16</v>
      </c>
      <c r="GX54" s="7"/>
      <c r="GY54" s="7">
        <f t="shared" si="158"/>
        <v>2221973503594420.5</v>
      </c>
      <c r="GZ54" s="7">
        <f t="shared" si="123"/>
        <v>2334919556044457.5</v>
      </c>
      <c r="HA54" s="7">
        <f t="shared" si="33"/>
        <v>9.8401301295257792E+16</v>
      </c>
      <c r="HB54" s="7"/>
      <c r="HC54" s="7">
        <f t="shared" si="159"/>
        <v>661062205222787</v>
      </c>
      <c r="HD54" s="7">
        <f>'Initial absorption'!$H54*HC54*$F54</f>
        <v>46868101041889.641</v>
      </c>
      <c r="HE54" s="7">
        <f t="shared" si="124"/>
        <v>5.3789254431588024E+16</v>
      </c>
      <c r="HF54" s="7">
        <f>'Initial absorption'!$N54*HE54*$J54</f>
        <v>0</v>
      </c>
      <c r="HG54" s="7"/>
      <c r="HH54">
        <f t="shared" si="160"/>
        <v>0</v>
      </c>
      <c r="HI54" s="7">
        <f t="shared" si="161"/>
        <v>0</v>
      </c>
      <c r="HJ54">
        <f t="shared" si="88"/>
        <v>0</v>
      </c>
      <c r="HK54" s="7"/>
      <c r="HL54">
        <f t="shared" si="89"/>
        <v>752393797338397.88</v>
      </c>
      <c r="HM54">
        <f t="shared" si="126"/>
        <v>811024144430206.63</v>
      </c>
      <c r="HN54">
        <f t="shared" si="135"/>
        <v>2.8802601320611908E+16</v>
      </c>
      <c r="HO54" s="7"/>
      <c r="HP54">
        <f>(1 - 'Initial absorption'!$N54)*HE54</f>
        <v>5.233278305435824E+16</v>
      </c>
      <c r="HQ54" s="7">
        <f t="shared" si="162"/>
        <v>660924891386892.75</v>
      </c>
      <c r="HR54">
        <f>'Initial absorption'!$T54*(HP54+HQ54)*$N54</f>
        <v>6345814167682178</v>
      </c>
      <c r="HS54" s="7"/>
      <c r="HT54">
        <f t="shared" si="184"/>
        <v>1.0526967857911502E+16</v>
      </c>
      <c r="HU54">
        <f>'Initial absorption'!$N54*HT54*$J54</f>
        <v>0</v>
      </c>
      <c r="HW54">
        <f>(1-'Initial absorption'!$N54)*HT54</f>
        <v>1.0241925286935428E+16</v>
      </c>
      <c r="HX54">
        <f>'Initial absorption'!$H54*HW54*$F54</f>
        <v>726133766866615.88</v>
      </c>
      <c r="HY54" s="7"/>
      <c r="HZ54">
        <f>(1 - 'Initial absorption'!$T54)*(HP54+HQ54)</f>
        <v>4.530151531326292E+16</v>
      </c>
      <c r="IA54">
        <f t="shared" si="163"/>
        <v>1.045589802951402E+16</v>
      </c>
      <c r="IB54" s="7"/>
      <c r="IL54" s="7">
        <f t="shared" si="140"/>
        <v>1.8217505374500624E+16</v>
      </c>
      <c r="IM54" s="7">
        <f t="shared" si="189"/>
        <v>1.8217505374500624E+16</v>
      </c>
      <c r="IN54" s="7">
        <f t="shared" si="37"/>
        <v>1.0664713403302829E+17</v>
      </c>
      <c r="IO54" s="7">
        <f t="shared" si="93"/>
        <v>6.3608966655014928E+16</v>
      </c>
      <c r="IP54" s="7"/>
      <c r="IQ54" s="7">
        <f t="shared" si="94"/>
        <v>176707304668774.56</v>
      </c>
      <c r="IR54" s="7">
        <f t="shared" si="164"/>
        <v>176707304668774.56</v>
      </c>
      <c r="IS54" s="7">
        <f t="shared" si="38"/>
        <v>1034462579712155.1</v>
      </c>
      <c r="IT54" s="7">
        <f t="shared" si="96"/>
        <v>885901098442103.88</v>
      </c>
      <c r="IV54">
        <f t="shared" si="39"/>
        <v>3590638302964456</v>
      </c>
      <c r="IW54">
        <f t="shared" si="40"/>
        <v>3590638302964456</v>
      </c>
      <c r="IX54">
        <f t="shared" si="41"/>
        <v>2.1019962749475652E+16</v>
      </c>
      <c r="IY54">
        <f t="shared" si="127"/>
        <v>1.0060777091045518E+16</v>
      </c>
      <c r="IZ54" s="7"/>
      <c r="JA54" s="7">
        <f t="shared" si="165"/>
        <v>710358638042463.38</v>
      </c>
      <c r="JB54" s="7">
        <f t="shared" si="129"/>
        <v>746467171227441.38</v>
      </c>
      <c r="JC54" s="7">
        <f t="shared" si="42"/>
        <v>3.1458617421238328E+16</v>
      </c>
      <c r="JD54" s="7"/>
      <c r="JE54" s="7">
        <f t="shared" si="166"/>
        <v>174070907089736.41</v>
      </c>
      <c r="JF54" s="7">
        <f>'Initial absorption'!$H54*JE54*$F54</f>
        <v>12341308877559.664</v>
      </c>
      <c r="JG54" s="7">
        <f t="shared" si="130"/>
        <v>1.719627234867192E+16</v>
      </c>
      <c r="JH54" s="7">
        <f>'Initial absorption'!$N54*JG54*$J54</f>
        <v>0</v>
      </c>
      <c r="JI54" s="7"/>
      <c r="JJ54">
        <f t="shared" si="167"/>
        <v>0</v>
      </c>
      <c r="JK54" s="7">
        <f t="shared" si="168"/>
        <v>0</v>
      </c>
      <c r="JL54">
        <f t="shared" si="99"/>
        <v>0</v>
      </c>
      <c r="JM54" s="7"/>
      <c r="JN54">
        <f t="shared" si="100"/>
        <v>236172309378683.53</v>
      </c>
      <c r="JO54">
        <f t="shared" si="132"/>
        <v>254576055556987.63</v>
      </c>
      <c r="JP54">
        <f t="shared" si="136"/>
        <v>9040979463235776</v>
      </c>
      <c r="JQ54" s="7"/>
      <c r="JR54">
        <f>(1 - 'Initial absorption'!$N54)*JG54</f>
        <v>1.6730642573067886E+16</v>
      </c>
      <c r="JS54" s="7">
        <f t="shared" si="169"/>
        <v>174034749608970.97</v>
      </c>
      <c r="JT54">
        <f>'Initial absorption'!$T54*(JR54+JS54)*$N54</f>
        <v>2024276938012438.8</v>
      </c>
      <c r="JU54" s="7"/>
      <c r="JV54">
        <f t="shared" si="185"/>
        <v>3304357795815195</v>
      </c>
      <c r="JW54">
        <f>'Initial absorption'!$N54*JV54*$J54</f>
        <v>0</v>
      </c>
      <c r="JY54">
        <f>(1-'Initial absorption'!$N54)*JV54</f>
        <v>3214884487426956</v>
      </c>
      <c r="JZ54">
        <f>'Initial absorption'!$H54*JY54*$F54</f>
        <v>227929429037544.88</v>
      </c>
      <c r="KA54" s="7"/>
      <c r="KB54">
        <f>(1 - 'Initial absorption'!$T54)*(JR54+JS54)</f>
        <v>1.4450913670412464E+16</v>
      </c>
      <c r="KC54">
        <f t="shared" si="170"/>
        <v>3282049364300798.5</v>
      </c>
      <c r="KD54" s="7"/>
    </row>
    <row r="55" spans="4:290" x14ac:dyDescent="0.25">
      <c r="D55">
        <v>545</v>
      </c>
      <c r="E55">
        <f>'Input spectra'!B55</f>
        <v>3.1829941816214402E-2</v>
      </c>
      <c r="F55">
        <f>'Initial absorption'!J55</f>
        <v>0.69958102492126306</v>
      </c>
      <c r="G55">
        <f>'Input spectra'!C55</f>
        <v>0.29380057716941899</v>
      </c>
      <c r="H55">
        <f t="shared" si="45"/>
        <v>3.8818403808351963E-2</v>
      </c>
      <c r="I55">
        <f>'Input spectra'!D55</f>
        <v>0</v>
      </c>
      <c r="J55">
        <f>'Initial absorption'!P55</f>
        <v>0</v>
      </c>
      <c r="K55">
        <f>'Input spectra'!E55</f>
        <v>7.1033553844359998E-2</v>
      </c>
      <c r="L55">
        <f t="shared" si="46"/>
        <v>6.9291699944580686E-3</v>
      </c>
      <c r="M55">
        <f>'Input spectra'!F55</f>
        <v>6.1280885432247301E-2</v>
      </c>
      <c r="N55">
        <f>'Initial absorption'!V55</f>
        <v>0.69151612920386318</v>
      </c>
      <c r="O55">
        <f>'Input spectra'!G55</f>
        <v>0.93905036524413599</v>
      </c>
      <c r="P55">
        <f t="shared" si="47"/>
        <v>9.8919662330500591E-2</v>
      </c>
      <c r="R55">
        <f>'Reaching edge prob after ems 1'!$EZ56</f>
        <v>0.6261480138518476</v>
      </c>
      <c r="S55">
        <f>'Reaching edge prob after ems 2'!$EZ56</f>
        <v>0.8569139917168761</v>
      </c>
      <c r="T55">
        <f>'Reaching edge prob after ems 3'!EZ56</f>
        <v>0.63287689964697513</v>
      </c>
      <c r="U55">
        <f>1-EXP(-'Reaching edge prob after ems 1'!FC56*_k_in_ec_correction*($E55*_c1+'Input spectra'!Y55))</f>
        <v>4.7850535224040591E-2</v>
      </c>
      <c r="V55">
        <f>1-EXP(-(_t-'Reaching edge prob after ems 1'!FC56)*_k_in_ec_correction*($E55*_c1+'Input spectra'!Y55))</f>
        <v>5.0020931148768488E-2</v>
      </c>
      <c r="W55">
        <f>1-EXP(-'Reaching edge prob after ems 2'!FC56*_k_in_ec_correction*($I55*_c2+'Input spectra'!Y55))</f>
        <v>1.4858798850482469E-2</v>
      </c>
      <c r="X55">
        <f>1-EXP(-(_t-'Reaching edge prob after ems 2'!FC56)*_k_in_ec_correction*($I55*_c2+'Input spectra'!Y55))</f>
        <v>1.50617418222595E-2</v>
      </c>
      <c r="Y55">
        <f>1-EXP(-'Reaching edge prob after ems 3'!FC56*_k_in_ec_correction*($M55*_c3+'Input spectra'!Y55))</f>
        <v>4.6656861655975601E-2</v>
      </c>
      <c r="Z55">
        <f>1-EXP(-(_t-'Reaching edge prob after ems 3'!FC56)*_k_in_ec_correction*($M55*_c3+'Input spectra'!Y55))</f>
        <v>4.8717995338373177E-2</v>
      </c>
      <c r="AA55" s="16"/>
      <c r="AB55" s="16"/>
      <c r="AD55" s="7">
        <f t="shared" si="171"/>
        <v>1.2592300931111173E+18</v>
      </c>
      <c r="AE55" s="7">
        <f t="shared" si="172"/>
        <v>1.2592300931111173E+18</v>
      </c>
      <c r="AF55" s="7">
        <f t="shared" si="173"/>
        <v>7.3716613640425646E+18</v>
      </c>
      <c r="AG55" s="7">
        <f t="shared" si="49"/>
        <v>4.6157511218836531E+18</v>
      </c>
      <c r="AH55" s="7"/>
      <c r="AI55" s="7">
        <f t="shared" si="174"/>
        <v>5.0250122266819744E+16</v>
      </c>
      <c r="AJ55" s="7">
        <f t="shared" si="175"/>
        <v>5.0250122266819744E+16</v>
      </c>
      <c r="AK55" s="7">
        <f t="shared" si="176"/>
        <v>2.9416933956647654E+17</v>
      </c>
      <c r="AL55" s="7">
        <f t="shared" si="52"/>
        <v>2.5207782300862659E+17</v>
      </c>
      <c r="AN55">
        <f t="shared" si="177"/>
        <v>6.5166679918613222E+17</v>
      </c>
      <c r="AO55">
        <f t="shared" si="178"/>
        <v>6.5166679918613222E+17</v>
      </c>
      <c r="AP55">
        <f t="shared" si="179"/>
        <v>3.8149238904551747E+18</v>
      </c>
      <c r="AQ55">
        <f t="shared" si="103"/>
        <v>2.4143772041804477E+18</v>
      </c>
      <c r="AR55" s="7"/>
      <c r="AS55" s="7">
        <f t="shared" si="180"/>
        <v>4.2153138474121552E+16</v>
      </c>
      <c r="AT55" s="7">
        <f t="shared" si="105"/>
        <v>4.4065112907225888E+16</v>
      </c>
      <c r="AU55" s="7">
        <f t="shared" si="181"/>
        <v>1.9279825118005373E+18</v>
      </c>
      <c r="AV55" s="7"/>
      <c r="AW55" s="7">
        <f t="shared" si="53"/>
        <v>4.950346580784492E+16</v>
      </c>
      <c r="AX55" s="7">
        <f>'Initial absorption'!$H55*AW55*$F55</f>
        <v>3012253340143221.5</v>
      </c>
      <c r="AY55" s="7">
        <f t="shared" si="106"/>
        <v>1.1962422313231488E+18</v>
      </c>
      <c r="AZ55" s="7">
        <f>'Initial absorption'!$N55*AY55*$J55</f>
        <v>0</v>
      </c>
      <c r="BA55" s="7"/>
      <c r="BB55">
        <f t="shared" si="54"/>
        <v>0</v>
      </c>
      <c r="BC55" s="7">
        <f t="shared" si="107"/>
        <v>0</v>
      </c>
      <c r="BD55">
        <f t="shared" si="55"/>
        <v>0</v>
      </c>
      <c r="BE55" s="7"/>
      <c r="BF55">
        <f t="shared" si="141"/>
        <v>2.10253596054342E+16</v>
      </c>
      <c r="BG55">
        <f t="shared" si="108"/>
        <v>2.1954184977076648E+16</v>
      </c>
      <c r="BH55">
        <f t="shared" si="57"/>
        <v>9.6850062326199667E+17</v>
      </c>
      <c r="BI55" s="7"/>
      <c r="BJ55">
        <f>(1 - 'Initial absorption'!$N55)*AY55</f>
        <v>1.1639831779166758E+18</v>
      </c>
      <c r="BK55" s="7">
        <f t="shared" si="7"/>
        <v>4.9493267898699928E+16</v>
      </c>
      <c r="BL55">
        <f>'Initial absorption'!$T55*(BJ55+BK55)*$N55</f>
        <v>7.1163171160645536E+16</v>
      </c>
      <c r="BM55" s="7"/>
      <c r="BN55">
        <f t="shared" si="58"/>
        <v>6.2126207149071245E+17</v>
      </c>
      <c r="BO55">
        <f>'Initial absorption'!$N55*BN55*$J55</f>
        <v>0</v>
      </c>
      <c r="BQ55">
        <f>(1-'Initial absorption'!$N55)*BN55</f>
        <v>6.045085028414368E+17</v>
      </c>
      <c r="BR55">
        <f>'Initial absorption'!$H55*BQ55*$F55</f>
        <v>3.6783944863523656E+16</v>
      </c>
      <c r="BS55" s="7"/>
      <c r="BT55">
        <f>(1 - 'Initial absorption'!$T55)*(BJ55+BK55)</f>
        <v>1.1105675357331553E+18</v>
      </c>
      <c r="BU55">
        <f t="shared" si="142"/>
        <v>6.1991889910120973E+17</v>
      </c>
      <c r="BV55" s="7"/>
      <c r="CF55" s="7">
        <f t="shared" si="137"/>
        <v>4.0539173255671885E+17</v>
      </c>
      <c r="CG55" s="7">
        <f t="shared" si="186"/>
        <v>4.0539173255671885E+17</v>
      </c>
      <c r="CH55" s="7">
        <f t="shared" si="10"/>
        <v>2.373204538661654E+18</v>
      </c>
      <c r="CI55" s="7">
        <f t="shared" si="60"/>
        <v>1.4859773083471849E+18</v>
      </c>
      <c r="CJ55" s="7"/>
      <c r="CK55" s="7">
        <f t="shared" si="61"/>
        <v>1.292921973885333E+16</v>
      </c>
      <c r="CL55" s="7">
        <f t="shared" si="143"/>
        <v>1.292921973885333E+16</v>
      </c>
      <c r="CM55" s="7">
        <f t="shared" si="11"/>
        <v>7.568897069529552E+16</v>
      </c>
      <c r="CN55" s="7">
        <f t="shared" si="63"/>
        <v>6.4858938007447344E+16</v>
      </c>
      <c r="CP55">
        <f t="shared" si="12"/>
        <v>1.6574468863135603E+17</v>
      </c>
      <c r="CQ55">
        <f t="shared" si="13"/>
        <v>1.6574468863135603E+17</v>
      </c>
      <c r="CR55">
        <f t="shared" si="14"/>
        <v>9.7028630761226317E+17</v>
      </c>
      <c r="CS55">
        <f t="shared" si="109"/>
        <v>6.1407179013156032E+17</v>
      </c>
      <c r="CT55" s="7"/>
      <c r="CU55" s="7">
        <f t="shared" si="144"/>
        <v>1.357062059762853E+16</v>
      </c>
      <c r="CV55" s="7">
        <f t="shared" si="111"/>
        <v>1.418615435296098E+16</v>
      </c>
      <c r="CW55" s="7">
        <f t="shared" si="15"/>
        <v>6.2068733512144986E+17</v>
      </c>
      <c r="CX55" s="7"/>
      <c r="CY55" s="7">
        <f t="shared" si="145"/>
        <v>1.273710706346002E+16</v>
      </c>
      <c r="CZ55" s="7">
        <f>'Initial absorption'!$H55*CY55*$F55</f>
        <v>775044588687952.13</v>
      </c>
      <c r="DA55" s="7">
        <f t="shared" si="112"/>
        <v>3.8511366061421926E+17</v>
      </c>
      <c r="DB55" s="7">
        <f>'Initial absorption'!$N55*DA55*$J55</f>
        <v>0</v>
      </c>
      <c r="DC55" s="7"/>
      <c r="DD55">
        <f t="shared" si="146"/>
        <v>0</v>
      </c>
      <c r="DE55" s="7">
        <f t="shared" si="147"/>
        <v>0</v>
      </c>
      <c r="DF55">
        <f t="shared" si="66"/>
        <v>0</v>
      </c>
      <c r="DG55" s="7"/>
      <c r="DH55">
        <f t="shared" si="67"/>
        <v>5347582054996827</v>
      </c>
      <c r="DI55">
        <f t="shared" si="114"/>
        <v>5583819150715141</v>
      </c>
      <c r="DJ55">
        <f t="shared" si="133"/>
        <v>2.463280842944775E+17</v>
      </c>
      <c r="DK55" s="7"/>
      <c r="DL55">
        <f>(1 - 'Initial absorption'!$N55)*DA55</f>
        <v>3.7472830402003258E+17</v>
      </c>
      <c r="DM55" s="7">
        <f t="shared" si="148"/>
        <v>1.273448316918346E+16</v>
      </c>
      <c r="DN55">
        <f>'Initial absorption'!$T55*(DL55+DM55)*$N55</f>
        <v>2.2722386362101716E+16</v>
      </c>
      <c r="DO55" s="7"/>
      <c r="DP55">
        <f t="shared" si="182"/>
        <v>1.5801156162367011E+17</v>
      </c>
      <c r="DQ55">
        <f>'Initial absorption'!$N55*DP55*$J55</f>
        <v>0</v>
      </c>
      <c r="DS55">
        <f>(1-'Initial absorption'!$N55)*DP55</f>
        <v>1.5375046527396163E+17</v>
      </c>
      <c r="DT55">
        <f>'Initial absorption'!$H55*DS55*$F55</f>
        <v>9355614703176424</v>
      </c>
      <c r="DU55" s="7"/>
      <c r="DV55">
        <f>(1 - 'Initial absorption'!$T55)*(DL55+DM55)</f>
        <v>3.5460399271935776E+17</v>
      </c>
      <c r="DW55">
        <f t="shared" si="149"/>
        <v>1.576699396632535E+17</v>
      </c>
      <c r="DX55" s="7"/>
      <c r="EH55" s="7">
        <f t="shared" si="138"/>
        <v>1.3009879908987419E+17</v>
      </c>
      <c r="EI55" s="7">
        <f t="shared" si="187"/>
        <v>1.3009879908987419E+17</v>
      </c>
      <c r="EJ55" s="7">
        <f t="shared" si="19"/>
        <v>7.616116355587552E+17</v>
      </c>
      <c r="EK55" s="7">
        <f t="shared" si="71"/>
        <v>4.7688161293157178E+17</v>
      </c>
      <c r="EL55" s="7"/>
      <c r="EM55" s="7">
        <f t="shared" si="72"/>
        <v>3348328095372528</v>
      </c>
      <c r="EN55" s="7">
        <f t="shared" si="150"/>
        <v>3348328095372528</v>
      </c>
      <c r="EO55" s="7">
        <f t="shared" si="20"/>
        <v>1.9601454086769376E+16</v>
      </c>
      <c r="EP55" s="7">
        <f t="shared" si="74"/>
        <v>1.679676026494862E+16</v>
      </c>
      <c r="ER55">
        <f t="shared" si="21"/>
        <v>4.885428332441908E+16</v>
      </c>
      <c r="ES55">
        <f t="shared" si="22"/>
        <v>4.885428332441908E+16</v>
      </c>
      <c r="ET55">
        <f t="shared" si="23"/>
        <v>2.859979560692009E+17</v>
      </c>
      <c r="EU55">
        <f t="shared" si="115"/>
        <v>1.8100149974244765E+17</v>
      </c>
      <c r="EV55" s="7"/>
      <c r="EW55" s="7">
        <f t="shared" si="151"/>
        <v>4355099773547469</v>
      </c>
      <c r="EX55" s="7">
        <f t="shared" si="117"/>
        <v>4552637601620537</v>
      </c>
      <c r="EY55" s="7">
        <f t="shared" si="24"/>
        <v>1.9919172105537942E+17</v>
      </c>
      <c r="EZ55" s="7"/>
      <c r="FA55" s="7">
        <f t="shared" si="152"/>
        <v>3298575961717968.5</v>
      </c>
      <c r="FB55" s="7">
        <f>'Initial absorption'!$H55*FA55*$F55</f>
        <v>200716178074677.09</v>
      </c>
      <c r="FC55" s="7">
        <f t="shared" si="118"/>
        <v>1.2359113601806213E+17</v>
      </c>
      <c r="FD55" s="7">
        <f>'Initial absorption'!$N55*FC55*$J55</f>
        <v>0</v>
      </c>
      <c r="FE55" s="7"/>
      <c r="FF55">
        <f t="shared" si="153"/>
        <v>0</v>
      </c>
      <c r="FG55" s="7">
        <f t="shared" si="154"/>
        <v>0</v>
      </c>
      <c r="FH55">
        <f t="shared" si="77"/>
        <v>0</v>
      </c>
      <c r="FI55" s="7"/>
      <c r="FJ55">
        <f t="shared" si="78"/>
        <v>1576233247488630.8</v>
      </c>
      <c r="FK55">
        <f t="shared" si="120"/>
        <v>1645865608569171.3</v>
      </c>
      <c r="FL55">
        <f t="shared" si="134"/>
        <v>7.2606743059198864E+16</v>
      </c>
      <c r="FM55" s="7"/>
      <c r="FN55">
        <f>(1 - 'Initial absorption'!$N55)*FC55</f>
        <v>1.2025825497359051E+17</v>
      </c>
      <c r="FO55" s="7">
        <f t="shared" si="155"/>
        <v>3297896442063809</v>
      </c>
      <c r="FP55">
        <f>'Initial absorption'!$T55*(FN55+FO55)*$N55</f>
        <v>7245832897263011</v>
      </c>
      <c r="FQ55" s="7"/>
      <c r="FR55">
        <f t="shared" si="183"/>
        <v>4.6574895786049824E+16</v>
      </c>
      <c r="FS55">
        <f>'Initial absorption'!$N55*FR55*$J55</f>
        <v>0</v>
      </c>
      <c r="FU55">
        <f>(1-'Initial absorption'!$N55)*FR55</f>
        <v>4.5318910993654352E+16</v>
      </c>
      <c r="FV55">
        <f>'Initial absorption'!$H55*FU55*$F55</f>
        <v>2757625931529330</v>
      </c>
      <c r="FW55" s="7"/>
      <c r="FX55">
        <f>(1 - 'Initial absorption'!$T55)*(FN55+FO55)</f>
        <v>1.1307796791239304E+17</v>
      </c>
      <c r="FY55">
        <f t="shared" si="156"/>
        <v>4.6474200577160472E+16</v>
      </c>
      <c r="FZ55" s="7"/>
      <c r="GJ55" s="7">
        <f t="shared" si="139"/>
        <v>4.1660184968832064E+16</v>
      </c>
      <c r="GK55" s="7">
        <f t="shared" si="188"/>
        <v>4.1660184968832064E+16</v>
      </c>
      <c r="GL55" s="7">
        <f t="shared" si="28"/>
        <v>2.4388297074036531E+17</v>
      </c>
      <c r="GM55" s="7">
        <f t="shared" si="82"/>
        <v>1.52706837741368E+17</v>
      </c>
      <c r="GN55" s="7"/>
      <c r="GO55" s="7">
        <f t="shared" si="83"/>
        <v>873816402529829.75</v>
      </c>
      <c r="GP55" s="7">
        <f t="shared" si="157"/>
        <v>873816402529829.75</v>
      </c>
      <c r="GQ55" s="7">
        <f t="shared" si="29"/>
        <v>5115410320191102</v>
      </c>
      <c r="GR55" s="7">
        <f t="shared" si="85"/>
        <v>4383466676744660.5</v>
      </c>
      <c r="GT55">
        <f t="shared" si="30"/>
        <v>1.5110746823218874E+16</v>
      </c>
      <c r="GU55">
        <f t="shared" si="31"/>
        <v>1.5110746823218874E+16</v>
      </c>
      <c r="GV55">
        <f t="shared" si="32"/>
        <v>8.8459852689306784E+16</v>
      </c>
      <c r="GW55">
        <f t="shared" si="121"/>
        <v>5.5984197313236616E+16</v>
      </c>
      <c r="GX55" s="7"/>
      <c r="GY55" s="7">
        <f t="shared" si="158"/>
        <v>1394588292843262</v>
      </c>
      <c r="GZ55" s="7">
        <f t="shared" si="123"/>
        <v>1457843776471364.8</v>
      </c>
      <c r="HA55" s="7">
        <f t="shared" si="33"/>
        <v>6.3785092571795936E+16</v>
      </c>
      <c r="HB55" s="7"/>
      <c r="HC55" s="7">
        <f t="shared" si="159"/>
        <v>860832540372386.75</v>
      </c>
      <c r="HD55" s="7">
        <f>'Initial absorption'!$H55*HC55*$F55</f>
        <v>52381093984530.094</v>
      </c>
      <c r="HE55" s="7">
        <f t="shared" si="124"/>
        <v>3.9576303724861152E+16</v>
      </c>
      <c r="HF55" s="7">
        <f>'Initial absorption'!$N55*HE55*$J55</f>
        <v>0</v>
      </c>
      <c r="HG55" s="7"/>
      <c r="HH55">
        <f t="shared" si="160"/>
        <v>0</v>
      </c>
      <c r="HI55" s="7">
        <f t="shared" si="161"/>
        <v>0</v>
      </c>
      <c r="HJ55">
        <f t="shared" si="88"/>
        <v>0</v>
      </c>
      <c r="HK55" s="7"/>
      <c r="HL55">
        <f t="shared" si="89"/>
        <v>487532718041852.69</v>
      </c>
      <c r="HM55">
        <f t="shared" si="126"/>
        <v>509070174072142.81</v>
      </c>
      <c r="HN55">
        <f t="shared" si="135"/>
        <v>2.2457439499018676E+16</v>
      </c>
      <c r="HO55" s="7"/>
      <c r="HP55">
        <f>(1 - 'Initial absorption'!$N55)*HE55</f>
        <v>3.850904990112768E+16</v>
      </c>
      <c r="HQ55" s="7">
        <f t="shared" si="162"/>
        <v>860655205474869.88</v>
      </c>
      <c r="HR55">
        <f>'Initial absorption'!$T55*(HP55+HQ55)*$N55</f>
        <v>2308798883329589</v>
      </c>
      <c r="HS55" s="7"/>
      <c r="HT55">
        <f t="shared" si="184"/>
        <v>1.4405726799169478E+16</v>
      </c>
      <c r="HU55">
        <f>'Initial absorption'!$N55*HT55*$J55</f>
        <v>0</v>
      </c>
      <c r="HW55">
        <f>(1-'Initial absorption'!$N55)*HT55</f>
        <v>1.4017247695184448E+16</v>
      </c>
      <c r="HX55">
        <f>'Initial absorption'!$H55*HW55*$F55</f>
        <v>852940304287603.75</v>
      </c>
      <c r="HY55" s="7"/>
      <c r="HZ55">
        <f>(1 - 'Initial absorption'!$T55)*(HP55+HQ55)</f>
        <v>3.6030955964210616E+16</v>
      </c>
      <c r="IA55">
        <f t="shared" si="163"/>
        <v>1.437458152992596E+16</v>
      </c>
      <c r="IB55" s="7"/>
      <c r="IL55" s="7">
        <f t="shared" si="140"/>
        <v>1.3318643182370916E+16</v>
      </c>
      <c r="IM55" s="7">
        <f t="shared" si="189"/>
        <v>1.3318643182370916E+16</v>
      </c>
      <c r="IN55" s="7">
        <f t="shared" si="37"/>
        <v>7.7968695241695536E+16</v>
      </c>
      <c r="IO55" s="7">
        <f t="shared" si="93"/>
        <v>4.8819943668207664E+16</v>
      </c>
      <c r="IP55" s="7"/>
      <c r="IQ55" s="7">
        <f t="shared" si="94"/>
        <v>230093344645222.78</v>
      </c>
      <c r="IR55" s="7">
        <f t="shared" si="164"/>
        <v>230093344645222.78</v>
      </c>
      <c r="IS55" s="7">
        <f t="shared" si="38"/>
        <v>1346989901308565</v>
      </c>
      <c r="IT55" s="7">
        <f t="shared" si="96"/>
        <v>1154254493132643.5</v>
      </c>
      <c r="IV55">
        <f t="shared" si="39"/>
        <v>4743181012789668</v>
      </c>
      <c r="IW55">
        <f t="shared" si="40"/>
        <v>4743181012789668</v>
      </c>
      <c r="IX55">
        <f t="shared" si="41"/>
        <v>2.7767065293250168E+16</v>
      </c>
      <c r="IY55">
        <f t="shared" si="127"/>
        <v>1.7573134195087292E+16</v>
      </c>
      <c r="IZ55" s="7"/>
      <c r="JA55" s="7">
        <f t="shared" si="165"/>
        <v>445845928734769.31</v>
      </c>
      <c r="JB55" s="7">
        <f t="shared" si="129"/>
        <v>466068527755904.25</v>
      </c>
      <c r="JC55" s="7">
        <f t="shared" si="42"/>
        <v>2.0391913500955928E+16</v>
      </c>
      <c r="JD55" s="7"/>
      <c r="JE55" s="7">
        <f t="shared" si="166"/>
        <v>226674433920304.69</v>
      </c>
      <c r="JF55" s="7">
        <f>'Initial absorption'!$H55*JE55*$F55</f>
        <v>13792990239348.189</v>
      </c>
      <c r="JG55" s="7">
        <f t="shared" si="130"/>
        <v>1.2652432248750526E+16</v>
      </c>
      <c r="JH55" s="7">
        <f>'Initial absorption'!$N55*JG55*$J55</f>
        <v>0</v>
      </c>
      <c r="JI55" s="7"/>
      <c r="JJ55">
        <f t="shared" si="167"/>
        <v>0</v>
      </c>
      <c r="JK55" s="7">
        <f t="shared" si="168"/>
        <v>0</v>
      </c>
      <c r="JL55">
        <f t="shared" si="99"/>
        <v>0</v>
      </c>
      <c r="JM55" s="7"/>
      <c r="JN55">
        <f t="shared" si="100"/>
        <v>153033861157449.94</v>
      </c>
      <c r="JO55">
        <f t="shared" si="132"/>
        <v>159794351138639.56</v>
      </c>
      <c r="JP55">
        <f t="shared" si="136"/>
        <v>7049267774372478</v>
      </c>
      <c r="JQ55" s="7"/>
      <c r="JR55">
        <f>(1 - 'Initial absorption'!$N55)*JG55</f>
        <v>1.2311234223010564E+16</v>
      </c>
      <c r="JS55" s="7">
        <f t="shared" si="169"/>
        <v>226627738093156.25</v>
      </c>
      <c r="JT55">
        <f>'Initial absorption'!$T55*(JR55+JS55)*$N55</f>
        <v>735270980993000.5</v>
      </c>
      <c r="JU55" s="7"/>
      <c r="JV55">
        <f t="shared" si="185"/>
        <v>4521879072466690</v>
      </c>
      <c r="JW55">
        <f>'Initial absorption'!$N55*JV55*$J55</f>
        <v>0</v>
      </c>
      <c r="JY55">
        <f>(1-'Initial absorption'!$N55)*JV55</f>
        <v>4399937600516674.5</v>
      </c>
      <c r="JZ55">
        <f>'Initial absorption'!$H55*JY55*$F55</f>
        <v>267733309522699.28</v>
      </c>
      <c r="KA55" s="7"/>
      <c r="KB55">
        <f>(1 - 'Initial absorption'!$T55)*(JR55+JS55)</f>
        <v>1.1474588163224976E+16</v>
      </c>
      <c r="KC55">
        <f t="shared" si="170"/>
        <v>4512102742319521</v>
      </c>
      <c r="KD55" s="7"/>
    </row>
    <row r="56" spans="4:290" x14ac:dyDescent="0.25">
      <c r="D56">
        <v>550</v>
      </c>
      <c r="E56">
        <f>'Input spectra'!B56</f>
        <v>2.6371668451354802E-2</v>
      </c>
      <c r="F56">
        <f>'Initial absorption'!J56</f>
        <v>0.65960216108084213</v>
      </c>
      <c r="G56">
        <f>'Input spectra'!C56</f>
        <v>0.17638675894497099</v>
      </c>
      <c r="H56">
        <f t="shared" si="45"/>
        <v>2.3305102056433318E-2</v>
      </c>
      <c r="I56">
        <f>'Input spectra'!D56</f>
        <v>0</v>
      </c>
      <c r="J56">
        <f>'Initial absorption'!P56</f>
        <v>0</v>
      </c>
      <c r="K56">
        <f>'Input spectra'!E56</f>
        <v>9.6018692266735206E-2</v>
      </c>
      <c r="L56">
        <f t="shared" si="46"/>
        <v>9.3664163673910176E-3</v>
      </c>
      <c r="M56">
        <f>'Input spectra'!F56</f>
        <v>0</v>
      </c>
      <c r="N56">
        <f>'Initial absorption'!V56</f>
        <v>0</v>
      </c>
      <c r="O56">
        <f>'Input spectra'!G56</f>
        <v>0.97347174163783101</v>
      </c>
      <c r="P56">
        <f t="shared" si="47"/>
        <v>0.10254561367010755</v>
      </c>
      <c r="R56">
        <f>'Reaching edge prob after ems 1'!$EZ57</f>
        <v>0.65839341054214018</v>
      </c>
      <c r="S56">
        <f>'Reaching edge prob after ems 2'!$EZ57</f>
        <v>0.85746311720321433</v>
      </c>
      <c r="T56">
        <f>'Reaching edge prob after ems 3'!EZ57</f>
        <v>0.85746311720321433</v>
      </c>
      <c r="U56">
        <f>1-EXP(-'Reaching edge prob after ems 1'!FC57*_k_in_ec_correction*($E56*_c1+'Input spectra'!Y56))</f>
        <v>4.2288540364670002E-2</v>
      </c>
      <c r="V56">
        <f>1-EXP(-(_t-'Reaching edge prob after ems 1'!FC57)*_k_in_ec_correction*($E56*_c1+'Input spectra'!Y56))</f>
        <v>4.3974825042195187E-2</v>
      </c>
      <c r="W56">
        <f>1-EXP(-'Reaching edge prob after ems 2'!FC57*_k_in_ec_correction*($I56*_c2+'Input spectra'!Y56))</f>
        <v>1.4795434047050415E-2</v>
      </c>
      <c r="X56">
        <f>1-EXP(-(_t-'Reaching edge prob after ems 2'!FC57)*_k_in_ec_correction*($I56*_c2+'Input spectra'!Y56))</f>
        <v>1.4996638110637339E-2</v>
      </c>
      <c r="Y56">
        <f>1-EXP(-'Reaching edge prob after ems 3'!FC57*_k_in_ec_correction*($M56*_c3+'Input spectra'!Y56))</f>
        <v>1.4795434047050415E-2</v>
      </c>
      <c r="Z56">
        <f>1-EXP(-(_t-'Reaching edge prob after ems 3'!FC57)*_k_in_ec_correction*($M56*_c3+'Input spectra'!Y56))</f>
        <v>1.4996638110637339E-2</v>
      </c>
      <c r="AA56" s="16"/>
      <c r="AB56" s="16"/>
      <c r="AD56" s="7">
        <f t="shared" si="171"/>
        <v>7.5599414075270618E+17</v>
      </c>
      <c r="AE56" s="7">
        <f t="shared" si="172"/>
        <v>7.5599414075270618E+17</v>
      </c>
      <c r="AF56" s="7">
        <f t="shared" si="173"/>
        <v>4.4256667858536581E+18</v>
      </c>
      <c r="AG56" s="7">
        <f t="shared" si="49"/>
        <v>2.9138298490612613E+18</v>
      </c>
      <c r="AH56" s="7"/>
      <c r="AI56" s="7">
        <f t="shared" si="174"/>
        <v>6.7924956097162536E+16</v>
      </c>
      <c r="AJ56" s="7">
        <f t="shared" si="175"/>
        <v>6.7924956097162536E+16</v>
      </c>
      <c r="AK56" s="7">
        <f t="shared" si="176"/>
        <v>3.9763961904582272E+17</v>
      </c>
      <c r="AL56" s="7">
        <f t="shared" si="52"/>
        <v>3.4096130727052979E+17</v>
      </c>
      <c r="AN56">
        <f t="shared" si="177"/>
        <v>6.755539824600864E+17</v>
      </c>
      <c r="AO56">
        <f t="shared" si="178"/>
        <v>6.755539824600864E+17</v>
      </c>
      <c r="AP56">
        <f t="shared" si="179"/>
        <v>3.9547618970273966E+18</v>
      </c>
      <c r="AQ56">
        <f t="shared" si="103"/>
        <v>3.391062464021609E+18</v>
      </c>
      <c r="AR56" s="7"/>
      <c r="AS56" s="7">
        <f t="shared" si="180"/>
        <v>2.1087407700224792E+16</v>
      </c>
      <c r="AT56" s="7">
        <f t="shared" si="105"/>
        <v>2.1928282608343488E+16</v>
      </c>
      <c r="AU56" s="7">
        <f t="shared" si="181"/>
        <v>9.9721091071010534E+17</v>
      </c>
      <c r="AV56" s="7"/>
      <c r="AW56" s="7">
        <f t="shared" si="53"/>
        <v>6.6919976889078176E+16</v>
      </c>
      <c r="AX56" s="7">
        <f>'Initial absorption'!$H56*AW56*$F56</f>
        <v>3392153361186719</v>
      </c>
      <c r="AY56" s="7">
        <f t="shared" si="106"/>
        <v>7.2274943068018125E+17</v>
      </c>
      <c r="AZ56" s="7">
        <f>'Initial absorption'!$N56*AY56*$J56</f>
        <v>0</v>
      </c>
      <c r="BA56" s="7"/>
      <c r="BB56">
        <f t="shared" si="54"/>
        <v>0</v>
      </c>
      <c r="BC56" s="7">
        <f t="shared" si="107"/>
        <v>0</v>
      </c>
      <c r="BD56">
        <f t="shared" si="55"/>
        <v>0</v>
      </c>
      <c r="BE56" s="7"/>
      <c r="BF56">
        <f t="shared" si="141"/>
        <v>0</v>
      </c>
      <c r="BG56">
        <f t="shared" si="108"/>
        <v>0</v>
      </c>
      <c r="BH56">
        <f t="shared" si="57"/>
        <v>0</v>
      </c>
      <c r="BI56" s="7"/>
      <c r="BJ56">
        <f>(1 - 'Initial absorption'!$N56)*AY56</f>
        <v>7.0334222722146586E+17</v>
      </c>
      <c r="BK56" s="7">
        <f t="shared" si="7"/>
        <v>6.6906310111892464E+16</v>
      </c>
      <c r="BL56">
        <f>'Initial absorption'!$T56*(BJ56+BK56)*$N56</f>
        <v>0</v>
      </c>
      <c r="BM56" s="7"/>
      <c r="BN56">
        <f t="shared" si="58"/>
        <v>6.65558868067376E+17</v>
      </c>
      <c r="BO56">
        <f>'Initial absorption'!$N56*BN56*$J56</f>
        <v>0</v>
      </c>
      <c r="BQ56">
        <f>(1-'Initial absorption'!$N56)*BN56</f>
        <v>6.4768734051158118E+17</v>
      </c>
      <c r="BR56">
        <f>'Initial absorption'!$H56*BQ56*$F56</f>
        <v>3.283107513255914E+16</v>
      </c>
      <c r="BS56" s="7"/>
      <c r="BT56">
        <f>(1 - 'Initial absorption'!$T56)*(BJ56+BK56)</f>
        <v>7.4956589208555994E+17</v>
      </c>
      <c r="BU56">
        <f t="shared" si="142"/>
        <v>6.6542294386093261E+17</v>
      </c>
      <c r="BV56" s="7"/>
      <c r="CF56" s="7">
        <f t="shared" si="137"/>
        <v>2.4338186976240218E+17</v>
      </c>
      <c r="CG56" s="7">
        <f t="shared" si="186"/>
        <v>2.4338186976240218E+17</v>
      </c>
      <c r="CH56" s="7">
        <f t="shared" si="10"/>
        <v>1.4247822823256033E+18</v>
      </c>
      <c r="CI56" s="7">
        <f t="shared" si="60"/>
        <v>9.3806726614036838E+17</v>
      </c>
      <c r="CJ56" s="7"/>
      <c r="CK56" s="7">
        <f t="shared" si="61"/>
        <v>1.7476906393759522E+16</v>
      </c>
      <c r="CL56" s="7">
        <f t="shared" si="143"/>
        <v>1.7476906393759522E+16</v>
      </c>
      <c r="CM56" s="7">
        <f t="shared" si="11"/>
        <v>1.0231159208366931E+17</v>
      </c>
      <c r="CN56" s="7">
        <f t="shared" si="63"/>
        <v>8.77284166740868E+16</v>
      </c>
      <c r="CP56">
        <f t="shared" si="12"/>
        <v>1.7182014584195245E+17</v>
      </c>
      <c r="CQ56">
        <f t="shared" si="13"/>
        <v>1.7182014584195245E+17</v>
      </c>
      <c r="CR56">
        <f t="shared" si="14"/>
        <v>1.0058526536146815E+18</v>
      </c>
      <c r="CS56">
        <f t="shared" si="109"/>
        <v>8.6248155181556979E+17</v>
      </c>
      <c r="CT56" s="7"/>
      <c r="CU56" s="7">
        <f t="shared" si="144"/>
        <v>6788799592299506</v>
      </c>
      <c r="CV56" s="7">
        <f t="shared" si="111"/>
        <v>7059507652510730</v>
      </c>
      <c r="CW56" s="7">
        <f t="shared" si="15"/>
        <v>3.2103827650627795E+17</v>
      </c>
      <c r="CX56" s="7"/>
      <c r="CY56" s="7">
        <f t="shared" si="145"/>
        <v>1.721832797786418E+16</v>
      </c>
      <c r="CZ56" s="7">
        <f>'Initial absorption'!$H56*CY56*$F56</f>
        <v>872791830471474.25</v>
      </c>
      <c r="DA56" s="7">
        <f t="shared" si="112"/>
        <v>2.3267919462115821E+17</v>
      </c>
      <c r="DB56" s="7">
        <f>'Initial absorption'!$N56*DA56*$J56</f>
        <v>0</v>
      </c>
      <c r="DC56" s="7"/>
      <c r="DD56">
        <f t="shared" si="146"/>
        <v>0</v>
      </c>
      <c r="DE56" s="7">
        <f t="shared" si="147"/>
        <v>0</v>
      </c>
      <c r="DF56">
        <f t="shared" si="66"/>
        <v>0</v>
      </c>
      <c r="DG56" s="7"/>
      <c r="DH56">
        <f t="shared" si="67"/>
        <v>0</v>
      </c>
      <c r="DI56">
        <f t="shared" si="114"/>
        <v>0</v>
      </c>
      <c r="DJ56">
        <f t="shared" si="133"/>
        <v>0</v>
      </c>
      <c r="DK56" s="7"/>
      <c r="DL56">
        <f>(1 - 'Initial absorption'!$N56)*DA56</f>
        <v>2.2643131357284915E+17</v>
      </c>
      <c r="DM56" s="7">
        <f t="shared" si="148"/>
        <v>1.7214811553278826E+16</v>
      </c>
      <c r="DN56">
        <f>'Initial absorption'!$T56*(DL56+DM56)*$N56</f>
        <v>0</v>
      </c>
      <c r="DO56" s="7"/>
      <c r="DP56">
        <f t="shared" si="182"/>
        <v>1.6927799220619325E+17</v>
      </c>
      <c r="DQ56">
        <f>'Initial absorption'!$N56*DP56*$J56</f>
        <v>0</v>
      </c>
      <c r="DS56">
        <f>(1-'Initial absorption'!$N56)*DP56</f>
        <v>1.6473255460863373E+17</v>
      </c>
      <c r="DT56">
        <f>'Initial absorption'!$H56*DS56*$F56</f>
        <v>8350243302366584</v>
      </c>
      <c r="DU56" s="7"/>
      <c r="DV56">
        <f>(1 - 'Initial absorption'!$T56)*(DL56+DM56)</f>
        <v>2.3710376103488211E+17</v>
      </c>
      <c r="DW56">
        <f t="shared" si="149"/>
        <v>1.6924342129464374E+17</v>
      </c>
      <c r="DX56" s="7"/>
      <c r="EH56" s="7">
        <f t="shared" si="138"/>
        <v>7.8106400386215536E+16</v>
      </c>
      <c r="EI56" s="7">
        <f t="shared" si="187"/>
        <v>7.8106400386215536E+16</v>
      </c>
      <c r="EJ56" s="7">
        <f t="shared" si="19"/>
        <v>4.572428320776295E+17</v>
      </c>
      <c r="EK56" s="7">
        <f t="shared" si="71"/>
        <v>3.010456676575376E+17</v>
      </c>
      <c r="EL56" s="7"/>
      <c r="EM56" s="7">
        <f t="shared" si="72"/>
        <v>4526059412739989</v>
      </c>
      <c r="EN56" s="7">
        <f t="shared" si="150"/>
        <v>4526059412739989</v>
      </c>
      <c r="EO56" s="7">
        <f t="shared" si="20"/>
        <v>2.6496013307484064E+16</v>
      </c>
      <c r="EP56" s="7">
        <f t="shared" si="74"/>
        <v>2.2719354164093136E+16</v>
      </c>
      <c r="ER56">
        <f t="shared" si="21"/>
        <v>5.0645062325199136E+16</v>
      </c>
      <c r="ES56">
        <f t="shared" si="22"/>
        <v>5.0645062325199136E+16</v>
      </c>
      <c r="ET56">
        <f t="shared" si="23"/>
        <v>2.9648135893878611E+17</v>
      </c>
      <c r="EU56">
        <f t="shared" si="115"/>
        <v>2.5422183022829661E+17</v>
      </c>
      <c r="EV56" s="7"/>
      <c r="EW56" s="7">
        <f t="shared" si="151"/>
        <v>2178669675007301.3</v>
      </c>
      <c r="EX56" s="7">
        <f t="shared" si="117"/>
        <v>2265545629076004.5</v>
      </c>
      <c r="EY56" s="7">
        <f t="shared" si="24"/>
        <v>1.0302798720619224E+17</v>
      </c>
      <c r="EZ56" s="7"/>
      <c r="FA56" s="7">
        <f t="shared" si="152"/>
        <v>4459094399205763</v>
      </c>
      <c r="FB56" s="7">
        <f>'Initial absorption'!$H56*FA56*$F56</f>
        <v>226030144618644.72</v>
      </c>
      <c r="FC56" s="7">
        <f t="shared" si="118"/>
        <v>7.4671685094556064E+16</v>
      </c>
      <c r="FD56" s="7">
        <f>'Initial absorption'!$N56*FC56*$J56</f>
        <v>0</v>
      </c>
      <c r="FE56" s="7"/>
      <c r="FF56">
        <f t="shared" si="153"/>
        <v>0</v>
      </c>
      <c r="FG56" s="7">
        <f t="shared" si="154"/>
        <v>0</v>
      </c>
      <c r="FH56">
        <f t="shared" si="77"/>
        <v>0</v>
      </c>
      <c r="FI56" s="7"/>
      <c r="FJ56">
        <f t="shared" si="78"/>
        <v>0</v>
      </c>
      <c r="FK56">
        <f t="shared" si="120"/>
        <v>0</v>
      </c>
      <c r="FL56">
        <f t="shared" si="134"/>
        <v>0</v>
      </c>
      <c r="FM56" s="7"/>
      <c r="FN56">
        <f>(1 - 'Initial absorption'!$N56)*FC56</f>
        <v>7.2666607644863216E+16</v>
      </c>
      <c r="FO56" s="7">
        <f t="shared" si="155"/>
        <v>4458183737659883.5</v>
      </c>
      <c r="FP56">
        <f>'Initial absorption'!$T56*(FN56+FO56)*$N56</f>
        <v>0</v>
      </c>
      <c r="FQ56" s="7"/>
      <c r="FR56">
        <f t="shared" si="183"/>
        <v>4.9895746645757896E+16</v>
      </c>
      <c r="FS56">
        <f>'Initial absorption'!$N56*FR56*$J56</f>
        <v>0</v>
      </c>
      <c r="FU56">
        <f>(1-'Initial absorption'!$N56)*FR56</f>
        <v>4.855595049266036E+16</v>
      </c>
      <c r="FV56">
        <f>'Initial absorption'!$H56*FU56*$F56</f>
        <v>2461286424863896</v>
      </c>
      <c r="FW56" s="7"/>
      <c r="FX56">
        <f>(1 - 'Initial absorption'!$T56)*(FN56+FO56)</f>
        <v>7.5053843340871952E+16</v>
      </c>
      <c r="FY56">
        <f t="shared" si="156"/>
        <v>4.9885556653417448E+16</v>
      </c>
      <c r="FZ56" s="7"/>
      <c r="GJ56" s="7">
        <f t="shared" si="139"/>
        <v>2.50112000272311E+16</v>
      </c>
      <c r="GK56" s="7">
        <f t="shared" si="188"/>
        <v>2.50112000272311E+16</v>
      </c>
      <c r="GL56" s="7">
        <f t="shared" si="28"/>
        <v>1.4641811525767773E+17</v>
      </c>
      <c r="GM56" s="7">
        <f t="shared" si="82"/>
        <v>9.6400722269654608E+16</v>
      </c>
      <c r="GN56" s="7"/>
      <c r="GO56" s="7">
        <f t="shared" si="83"/>
        <v>1181170076834036.3</v>
      </c>
      <c r="GP56" s="7">
        <f t="shared" si="157"/>
        <v>1181170076834036.3</v>
      </c>
      <c r="GQ56" s="7">
        <f t="shared" si="29"/>
        <v>6914690069269423</v>
      </c>
      <c r="GR56" s="7">
        <f t="shared" si="85"/>
        <v>5929091701289869</v>
      </c>
      <c r="GT56">
        <f t="shared" si="30"/>
        <v>1.566463905652483E+16</v>
      </c>
      <c r="GU56">
        <f t="shared" si="31"/>
        <v>1.566463905652483E+16</v>
      </c>
      <c r="GV56">
        <f t="shared" si="32"/>
        <v>9.17023943013936E+16</v>
      </c>
      <c r="GW56">
        <f t="shared" si="121"/>
        <v>7.8631420872671232E+16</v>
      </c>
      <c r="GX56" s="7"/>
      <c r="GY56" s="7">
        <f t="shared" si="158"/>
        <v>697652724558113.75</v>
      </c>
      <c r="GZ56" s="7">
        <f t="shared" si="123"/>
        <v>725472107528326.25</v>
      </c>
      <c r="HA56" s="7">
        <f t="shared" si="33"/>
        <v>3.2991580506529808E+16</v>
      </c>
      <c r="HB56" s="7"/>
      <c r="HC56" s="7">
        <f t="shared" si="159"/>
        <v>1163694152863888.8</v>
      </c>
      <c r="HD56" s="7">
        <f>'Initial absorption'!$H56*HC56*$F56</f>
        <v>58987304173364.422</v>
      </c>
      <c r="HE56" s="7">
        <f t="shared" si="124"/>
        <v>2.3911336881938264E+16</v>
      </c>
      <c r="HF56" s="7">
        <f>'Initial absorption'!$N56*HE56*$J56</f>
        <v>0</v>
      </c>
      <c r="HG56" s="7"/>
      <c r="HH56">
        <f t="shared" si="160"/>
        <v>0</v>
      </c>
      <c r="HI56" s="7">
        <f t="shared" si="161"/>
        <v>0</v>
      </c>
      <c r="HJ56">
        <f t="shared" si="88"/>
        <v>0</v>
      </c>
      <c r="HK56" s="7"/>
      <c r="HL56">
        <f t="shared" si="89"/>
        <v>0</v>
      </c>
      <c r="HM56">
        <f t="shared" si="126"/>
        <v>0</v>
      </c>
      <c r="HN56">
        <f t="shared" si="135"/>
        <v>0</v>
      </c>
      <c r="HO56" s="7"/>
      <c r="HP56">
        <f>(1 - 'Initial absorption'!$N56)*HE56</f>
        <v>2.3269271789751416E+16</v>
      </c>
      <c r="HQ56" s="7">
        <f t="shared" si="162"/>
        <v>1163456496644642.5</v>
      </c>
      <c r="HR56">
        <f>'Initial absorption'!$T56*(HP56+HQ56)*$N56</f>
        <v>0</v>
      </c>
      <c r="HS56" s="7"/>
      <c r="HT56">
        <f t="shared" si="184"/>
        <v>1.5432873922493166E+16</v>
      </c>
      <c r="HU56">
        <f>'Initial absorption'!$N56*HT56*$J56</f>
        <v>0</v>
      </c>
      <c r="HW56">
        <f>(1-'Initial absorption'!$N56)*HT56</f>
        <v>1.5018471763940568E+16</v>
      </c>
      <c r="HX56">
        <f>'Initial absorption'!$H56*HW56*$F56</f>
        <v>761281785234050.5</v>
      </c>
      <c r="HY56" s="7"/>
      <c r="HZ56">
        <f>(1 - 'Initial absorption'!$T56)*(HP56+HQ56)</f>
        <v>2.377666283856948E+16</v>
      </c>
      <c r="IA56">
        <f t="shared" si="163"/>
        <v>1.5429722133460372E+16</v>
      </c>
      <c r="IB56" s="7"/>
      <c r="IL56" s="7">
        <f t="shared" si="140"/>
        <v>7996009834685465</v>
      </c>
      <c r="IM56" s="7">
        <f t="shared" si="189"/>
        <v>7996009834685465</v>
      </c>
      <c r="IN56" s="7">
        <f t="shared" si="37"/>
        <v>4.6809456895384E+16</v>
      </c>
      <c r="IO56" s="7">
        <f t="shared" si="93"/>
        <v>3.0819037970977172E+16</v>
      </c>
      <c r="IP56" s="7"/>
      <c r="IQ56" s="7">
        <f t="shared" si="94"/>
        <v>311025717515436.94</v>
      </c>
      <c r="IR56" s="7">
        <f t="shared" si="164"/>
        <v>311025717515436.94</v>
      </c>
      <c r="IS56" s="7">
        <f t="shared" si="38"/>
        <v>1820776264461338.3</v>
      </c>
      <c r="IT56" s="7">
        <f t="shared" si="96"/>
        <v>1561248491454643.3</v>
      </c>
      <c r="IV56">
        <f t="shared" si="39"/>
        <v>4917044763859309</v>
      </c>
      <c r="IW56">
        <f t="shared" si="40"/>
        <v>4917044763859309</v>
      </c>
      <c r="IX56">
        <f t="shared" si="41"/>
        <v>2.8784881420246496E+16</v>
      </c>
      <c r="IY56">
        <f t="shared" si="127"/>
        <v>2.4681974150929448E+16</v>
      </c>
      <c r="IZ56" s="7"/>
      <c r="JA56" s="7">
        <f t="shared" si="165"/>
        <v>223037600782378.66</v>
      </c>
      <c r="JB56" s="7">
        <f t="shared" si="129"/>
        <v>231931378753148.25</v>
      </c>
      <c r="JC56" s="7">
        <f t="shared" si="42"/>
        <v>1.0547314879126738E+16</v>
      </c>
      <c r="JD56" s="7"/>
      <c r="JE56" s="7">
        <f t="shared" si="166"/>
        <v>306423957025000.75</v>
      </c>
      <c r="JF56" s="7">
        <f>'Initial absorption'!$H56*JE56*$F56</f>
        <v>15532537578328.643</v>
      </c>
      <c r="JG56" s="7">
        <f t="shared" si="130"/>
        <v>7644386701169500</v>
      </c>
      <c r="JH56" s="7">
        <f>'Initial absorption'!$N56*JG56*$J56</f>
        <v>0</v>
      </c>
      <c r="JI56" s="7"/>
      <c r="JJ56">
        <f t="shared" si="167"/>
        <v>0</v>
      </c>
      <c r="JK56" s="7">
        <f t="shared" si="168"/>
        <v>0</v>
      </c>
      <c r="JL56">
        <f t="shared" si="99"/>
        <v>0</v>
      </c>
      <c r="JM56" s="7"/>
      <c r="JN56">
        <f t="shared" si="100"/>
        <v>0</v>
      </c>
      <c r="JO56">
        <f t="shared" si="132"/>
        <v>0</v>
      </c>
      <c r="JP56">
        <f t="shared" si="136"/>
        <v>0</v>
      </c>
      <c r="JQ56" s="7"/>
      <c r="JR56">
        <f>(1 - 'Initial absorption'!$N56)*JG56</f>
        <v>7439120309071375</v>
      </c>
      <c r="JS56" s="7">
        <f t="shared" si="169"/>
        <v>306361377386756.63</v>
      </c>
      <c r="JT56">
        <f>'Initial absorption'!$T56*(JR56+JS56)*$N56</f>
        <v>0</v>
      </c>
      <c r="JU56" s="7"/>
      <c r="JV56">
        <f t="shared" si="185"/>
        <v>4844294952349234</v>
      </c>
      <c r="JW56">
        <f>'Initial absorption'!$N56*JV56*$J56</f>
        <v>0</v>
      </c>
      <c r="JY56">
        <f>(1-'Initial absorption'!$N56)*JV56</f>
        <v>4714216374956523</v>
      </c>
      <c r="JZ56">
        <f>'Initial absorption'!$H56*JY56*$F56</f>
        <v>238962200303451.41</v>
      </c>
      <c r="KA56" s="7"/>
      <c r="KB56">
        <f>(1 - 'Initial absorption'!$T56)*(JR56+JS56)</f>
        <v>7537500700802588</v>
      </c>
      <c r="KC56">
        <f t="shared" si="170"/>
        <v>4843305622961907</v>
      </c>
      <c r="KD56" s="7"/>
    </row>
    <row r="57" spans="4:290" x14ac:dyDescent="0.25">
      <c r="D57">
        <v>555</v>
      </c>
      <c r="E57">
        <f>'Input spectra'!B57</f>
        <v>2.0913395086495201E-2</v>
      </c>
      <c r="F57">
        <f>'Initial absorption'!J57</f>
        <v>0.60682263334859221</v>
      </c>
      <c r="G57">
        <f>'Input spectra'!C57</f>
        <v>0.126812948279583</v>
      </c>
      <c r="H57">
        <f t="shared" si="45"/>
        <v>1.6755161892026721E-2</v>
      </c>
      <c r="I57">
        <f>'Input spectra'!D57</f>
        <v>0</v>
      </c>
      <c r="J57">
        <f>'Initial absorption'!P57</f>
        <v>0</v>
      </c>
      <c r="K57">
        <f>'Input spectra'!E57</f>
        <v>0.121497490357159</v>
      </c>
      <c r="L57">
        <f t="shared" si="46"/>
        <v>1.1851818176370588E-2</v>
      </c>
      <c r="M57">
        <f>'Input spectra'!F57</f>
        <v>0</v>
      </c>
      <c r="N57">
        <f>'Initial absorption'!V57</f>
        <v>0</v>
      </c>
      <c r="O57">
        <f>'Input spectra'!G57</f>
        <v>0.88557262819367399</v>
      </c>
      <c r="P57">
        <f t="shared" si="47"/>
        <v>9.3286311993795598E-2</v>
      </c>
      <c r="R57">
        <f>'Reaching edge prob after ems 1'!$EZ58</f>
        <v>0.69344925020579173</v>
      </c>
      <c r="S57">
        <f>'Reaching edge prob after ems 2'!$EZ58</f>
        <v>0.85801279261085972</v>
      </c>
      <c r="T57">
        <f>'Reaching edge prob after ems 3'!EZ58</f>
        <v>0.85801279261085972</v>
      </c>
      <c r="U57">
        <f>1-EXP(-'Reaching edge prob after ems 1'!FC58*_k_in_ec_correction*($E57*_c1+'Input spectra'!Y57))</f>
        <v>3.6661767982143934E-2</v>
      </c>
      <c r="V57">
        <f>1-EXP(-(_t-'Reaching edge prob after ems 1'!FC58)*_k_in_ec_correction*($E57*_c1+'Input spectra'!Y57))</f>
        <v>3.7922484596994988E-2</v>
      </c>
      <c r="W57">
        <f>1-EXP(-'Reaching edge prob after ems 2'!FC58*_k_in_ec_correction*($I57*_c2+'Input spectra'!Y57))</f>
        <v>1.4732061369660432E-2</v>
      </c>
      <c r="X57">
        <f>1-EXP(-(_t-'Reaching edge prob after ems 2'!FC58)*_k_in_ec_correction*($I57*_c2+'Input spectra'!Y57))</f>
        <v>1.493153389323798E-2</v>
      </c>
      <c r="Y57">
        <f>1-EXP(-'Reaching edge prob after ems 3'!FC58*_k_in_ec_correction*($M57*_c3+'Input spectra'!Y57))</f>
        <v>1.4732061369660432E-2</v>
      </c>
      <c r="Z57">
        <f>1-EXP(-(_t-'Reaching edge prob after ems 3'!FC58)*_k_in_ec_correction*($M57*_c3+'Input spectra'!Y57))</f>
        <v>1.493153389323798E-2</v>
      </c>
      <c r="AA57" s="16"/>
      <c r="AB57" s="16"/>
      <c r="AD57" s="7">
        <f t="shared" si="171"/>
        <v>5.4352064998739565E+17</v>
      </c>
      <c r="AE57" s="7">
        <f t="shared" si="172"/>
        <v>5.4352064998739565E+17</v>
      </c>
      <c r="AF57" s="7">
        <f t="shared" si="173"/>
        <v>3.1818253057885194E+18</v>
      </c>
      <c r="AG57" s="7">
        <f t="shared" si="49"/>
        <v>2.2064343725848627E+18</v>
      </c>
      <c r="AH57" s="7"/>
      <c r="AI57" s="7">
        <f t="shared" si="174"/>
        <v>8.5949011630983536E+16</v>
      </c>
      <c r="AJ57" s="7">
        <f t="shared" si="175"/>
        <v>8.5949011630983536E+16</v>
      </c>
      <c r="AK57" s="7">
        <f t="shared" si="176"/>
        <v>5.031542779861577E+17</v>
      </c>
      <c r="AL57" s="7">
        <f t="shared" si="52"/>
        <v>4.3171280716900397E+17</v>
      </c>
      <c r="AN57">
        <f t="shared" si="177"/>
        <v>6.1455519471715149E+17</v>
      </c>
      <c r="AO57">
        <f t="shared" si="178"/>
        <v>6.1455519471715149E+17</v>
      </c>
      <c r="AP57">
        <f t="shared" si="179"/>
        <v>3.5976687737626342E+18</v>
      </c>
      <c r="AQ57">
        <f t="shared" si="103"/>
        <v>3.0868458314649651E+18</v>
      </c>
      <c r="AR57" s="7"/>
      <c r="AS57" s="7">
        <f t="shared" si="180"/>
        <v>1.2091807489946194E+16</v>
      </c>
      <c r="AT57" s="7">
        <f t="shared" si="105"/>
        <v>1.2507617840761254E+16</v>
      </c>
      <c r="AU57" s="7">
        <f t="shared" si="181"/>
        <v>5.9188929463098368E+17</v>
      </c>
      <c r="AV57" s="7"/>
      <c r="AW57" s="7">
        <f t="shared" si="53"/>
        <v>8.4682805516974224E+16</v>
      </c>
      <c r="AX57" s="7">
        <f>'Initial absorption'!$H57*AW57*$F57</f>
        <v>3422695938633087</v>
      </c>
      <c r="AY57" s="7">
        <f t="shared" si="106"/>
        <v>5.229089965100999E+17</v>
      </c>
      <c r="AZ57" s="7">
        <f>'Initial absorption'!$N57*AY57*$J57</f>
        <v>0</v>
      </c>
      <c r="BA57" s="7"/>
      <c r="BB57">
        <f t="shared" si="54"/>
        <v>0</v>
      </c>
      <c r="BC57" s="7">
        <f t="shared" si="107"/>
        <v>0</v>
      </c>
      <c r="BD57">
        <f t="shared" si="55"/>
        <v>0</v>
      </c>
      <c r="BE57" s="7"/>
      <c r="BF57">
        <f t="shared" si="141"/>
        <v>0</v>
      </c>
      <c r="BG57">
        <f t="shared" si="108"/>
        <v>0</v>
      </c>
      <c r="BH57">
        <f t="shared" si="57"/>
        <v>0</v>
      </c>
      <c r="BI57" s="7"/>
      <c r="BJ57">
        <f>(1 - 'Initial absorption'!$N57)*AY57</f>
        <v>5.08928074021872E+17</v>
      </c>
      <c r="BK57" s="7">
        <f t="shared" si="7"/>
        <v>8.46656610507252E+16</v>
      </c>
      <c r="BL57">
        <f>'Initial absorption'!$T57*(BJ57+BK57)*$N57</f>
        <v>0</v>
      </c>
      <c r="BM57" s="7"/>
      <c r="BN57">
        <f t="shared" si="58"/>
        <v>6.0550152987353485E+17</v>
      </c>
      <c r="BO57">
        <f>'Initial absorption'!$N57*BN57*$J57</f>
        <v>0</v>
      </c>
      <c r="BQ57">
        <f>(1-'Initial absorption'!$N57)*BN57</f>
        <v>5.8931234588136038E+17</v>
      </c>
      <c r="BR57">
        <f>'Initial absorption'!$H57*BQ57*$F57</f>
        <v>2.3818731093293368E+16</v>
      </c>
      <c r="BS57" s="7"/>
      <c r="BT57">
        <f>(1 - 'Initial absorption'!$T57)*(BJ57+BK57)</f>
        <v>5.7772292761865178E+17</v>
      </c>
      <c r="BU57">
        <f t="shared" si="142"/>
        <v>6.0537894299796685E+17</v>
      </c>
      <c r="BV57" s="7"/>
      <c r="CF57" s="7">
        <f t="shared" si="137"/>
        <v>1.7497896467385418E+17</v>
      </c>
      <c r="CG57" s="7">
        <f t="shared" si="186"/>
        <v>1.7497896467385418E+17</v>
      </c>
      <c r="CH57" s="7">
        <f t="shared" si="10"/>
        <v>1.0243447011495438E+18</v>
      </c>
      <c r="CI57" s="7">
        <f t="shared" si="60"/>
        <v>7.1033106496442701E+17</v>
      </c>
      <c r="CJ57" s="7"/>
      <c r="CK57" s="7">
        <f t="shared" si="61"/>
        <v>2.2114446842809172E+16</v>
      </c>
      <c r="CL57" s="7">
        <f t="shared" si="143"/>
        <v>2.2114446842809172E+16</v>
      </c>
      <c r="CM57" s="7">
        <f t="shared" si="11"/>
        <v>1.294602267450133E+17</v>
      </c>
      <c r="CN57" s="7">
        <f t="shared" si="63"/>
        <v>1.1107853068152397E+17</v>
      </c>
      <c r="CP57">
        <f t="shared" si="12"/>
        <v>1.563057371073513E+17</v>
      </c>
      <c r="CQ57">
        <f t="shared" si="13"/>
        <v>1.563057371073513E+17</v>
      </c>
      <c r="CR57">
        <f t="shared" si="14"/>
        <v>9.1502972293625139E+17</v>
      </c>
      <c r="CS57">
        <f t="shared" si="109"/>
        <v>7.8510720789847424E+17</v>
      </c>
      <c r="CT57" s="7"/>
      <c r="CU57" s="7">
        <f t="shared" si="144"/>
        <v>3892790376364553</v>
      </c>
      <c r="CV57" s="7">
        <f t="shared" si="111"/>
        <v>4026654774502836.5</v>
      </c>
      <c r="CW57" s="7">
        <f t="shared" si="15"/>
        <v>1.9055058161721939E+17</v>
      </c>
      <c r="CX57" s="7"/>
      <c r="CY57" s="7">
        <f t="shared" si="145"/>
        <v>2.1788655454764812E+16</v>
      </c>
      <c r="CZ57" s="7">
        <f>'Initial absorption'!$H57*CY57*$F57</f>
        <v>880650352548261.25</v>
      </c>
      <c r="DA57" s="7">
        <f t="shared" si="112"/>
        <v>1.6834332758121181E+17</v>
      </c>
      <c r="DB57" s="7">
        <f>'Initial absorption'!$N57*DA57*$J57</f>
        <v>0</v>
      </c>
      <c r="DC57" s="7"/>
      <c r="DD57">
        <f t="shared" si="146"/>
        <v>0</v>
      </c>
      <c r="DE57" s="7">
        <f t="shared" si="147"/>
        <v>0</v>
      </c>
      <c r="DF57">
        <f t="shared" si="66"/>
        <v>0</v>
      </c>
      <c r="DG57" s="7"/>
      <c r="DH57">
        <f t="shared" si="67"/>
        <v>0</v>
      </c>
      <c r="DI57">
        <f t="shared" si="114"/>
        <v>0</v>
      </c>
      <c r="DJ57">
        <f t="shared" si="133"/>
        <v>0</v>
      </c>
      <c r="DK57" s="7"/>
      <c r="DL57">
        <f>(1 - 'Initial absorption'!$N57)*DA57</f>
        <v>1.638423627287591E+17</v>
      </c>
      <c r="DM57" s="7">
        <f t="shared" si="148"/>
        <v>2.1784244230245556E+16</v>
      </c>
      <c r="DN57">
        <f>'Initial absorption'!$T57*(DL57+DM57)*$N57</f>
        <v>0</v>
      </c>
      <c r="DO57" s="7"/>
      <c r="DP57">
        <f t="shared" si="182"/>
        <v>1.5400303139585578E+17</v>
      </c>
      <c r="DQ57">
        <f>'Initial absorption'!$N57*DP57*$J57</f>
        <v>0</v>
      </c>
      <c r="DS57">
        <f>(1-'Initial absorption'!$N57)*DP57</f>
        <v>1.4988548042758515E+17</v>
      </c>
      <c r="DT57">
        <f>'Initial absorption'!$H57*DS57*$F57</f>
        <v>6058047108710093</v>
      </c>
      <c r="DU57" s="7"/>
      <c r="DV57">
        <f>(1 - 'Initial absorption'!$T57)*(DL57+DM57)</f>
        <v>1.8066354221740109E+17</v>
      </c>
      <c r="DW57">
        <f t="shared" si="149"/>
        <v>1.5397185269602534E+17</v>
      </c>
      <c r="DX57" s="7"/>
      <c r="EH57" s="7">
        <f t="shared" si="138"/>
        <v>5.6154458371626824E+16</v>
      </c>
      <c r="EI57" s="7">
        <f t="shared" si="187"/>
        <v>5.6154458371626824E+16</v>
      </c>
      <c r="EJ57" s="7">
        <f t="shared" si="19"/>
        <v>3.2873392516702669E+17</v>
      </c>
      <c r="EK57" s="7">
        <f t="shared" si="71"/>
        <v>2.279602939242815E+17</v>
      </c>
      <c r="EL57" s="7"/>
      <c r="EM57" s="7">
        <f t="shared" si="72"/>
        <v>5727060501175093</v>
      </c>
      <c r="EN57" s="7">
        <f t="shared" si="150"/>
        <v>5727060501175093</v>
      </c>
      <c r="EO57" s="7">
        <f t="shared" si="20"/>
        <v>3.3526796140760016E+16</v>
      </c>
      <c r="EP57" s="7">
        <f t="shared" si="74"/>
        <v>2.8766419984028496E+16</v>
      </c>
      <c r="ER57">
        <f t="shared" si="21"/>
        <v>4.6072093343871208E+16</v>
      </c>
      <c r="ES57">
        <f t="shared" si="22"/>
        <v>4.6072093343871208E+16</v>
      </c>
      <c r="ET57">
        <f t="shared" si="23"/>
        <v>2.6971073223359546E+17</v>
      </c>
      <c r="EU57">
        <f t="shared" si="115"/>
        <v>2.3141525856086704E+17</v>
      </c>
      <c r="EV57" s="7"/>
      <c r="EW57" s="7">
        <f t="shared" si="151"/>
        <v>1249278937879647</v>
      </c>
      <c r="EX57" s="7">
        <f t="shared" si="117"/>
        <v>1292238860443541</v>
      </c>
      <c r="EY57" s="7">
        <f t="shared" si="24"/>
        <v>6.11517202828226E+16</v>
      </c>
      <c r="EZ57" s="7"/>
      <c r="FA57" s="7">
        <f t="shared" si="152"/>
        <v>5642689094404023</v>
      </c>
      <c r="FB57" s="7">
        <f>'Initial absorption'!$H57*FA57*$F57</f>
        <v>228065295292025.16</v>
      </c>
      <c r="FC57" s="7">
        <f t="shared" si="118"/>
        <v>5.4024941788976208E+16</v>
      </c>
      <c r="FD57" s="7">
        <f>'Initial absorption'!$N57*FC57*$J57</f>
        <v>0</v>
      </c>
      <c r="FE57" s="7"/>
      <c r="FF57">
        <f t="shared" si="153"/>
        <v>0</v>
      </c>
      <c r="FG57" s="7">
        <f t="shared" si="154"/>
        <v>0</v>
      </c>
      <c r="FH57">
        <f t="shared" si="77"/>
        <v>0</v>
      </c>
      <c r="FI57" s="7"/>
      <c r="FJ57">
        <f t="shared" si="78"/>
        <v>0</v>
      </c>
      <c r="FK57">
        <f t="shared" si="120"/>
        <v>0</v>
      </c>
      <c r="FL57">
        <f t="shared" si="134"/>
        <v>0</v>
      </c>
      <c r="FM57" s="7"/>
      <c r="FN57">
        <f>(1 - 'Initial absorption'!$N57)*FC57</f>
        <v>5.2580486771709904E+16</v>
      </c>
      <c r="FO57" s="7">
        <f t="shared" si="155"/>
        <v>5641546703193173</v>
      </c>
      <c r="FP57">
        <f>'Initial absorption'!$T57*(FN57+FO57)*$N57</f>
        <v>0</v>
      </c>
      <c r="FQ57" s="7"/>
      <c r="FR57">
        <f t="shared" si="183"/>
        <v>4.5393356437300576E+16</v>
      </c>
      <c r="FS57">
        <f>'Initial absorption'!$N57*FR57*$J57</f>
        <v>0</v>
      </c>
      <c r="FU57">
        <f>(1-'Initial absorption'!$N57)*FR57</f>
        <v>4.4179682543628824E+16</v>
      </c>
      <c r="FV57">
        <f>'Initial absorption'!$H57*FU57*$F57</f>
        <v>1785647264389079.5</v>
      </c>
      <c r="FW57" s="7"/>
      <c r="FX57">
        <f>(1 - 'Initial absorption'!$T57)*(FN57+FO57)</f>
        <v>5.6665361582561856E+16</v>
      </c>
      <c r="FY57">
        <f t="shared" si="156"/>
        <v>4.5384166320574768E+16</v>
      </c>
      <c r="FZ57" s="7"/>
      <c r="GJ57" s="7">
        <f t="shared" si="139"/>
        <v>1.7981758009698904E+16</v>
      </c>
      <c r="GK57" s="7">
        <f t="shared" si="188"/>
        <v>1.7981758009698904E+16</v>
      </c>
      <c r="GL57" s="7">
        <f t="shared" si="28"/>
        <v>1.0526704492120437E+17</v>
      </c>
      <c r="GM57" s="7">
        <f t="shared" si="82"/>
        <v>7.299735337198856E+16</v>
      </c>
      <c r="GN57" s="7"/>
      <c r="GO57" s="7">
        <f t="shared" si="83"/>
        <v>1494596485668088.3</v>
      </c>
      <c r="GP57" s="7">
        <f t="shared" si="157"/>
        <v>1494596485668088.3</v>
      </c>
      <c r="GQ57" s="7">
        <f t="shared" si="29"/>
        <v>8749520225499424</v>
      </c>
      <c r="GR57" s="7">
        <f t="shared" si="85"/>
        <v>7507200282685960</v>
      </c>
      <c r="GT57">
        <f t="shared" si="30"/>
        <v>1.4250208799746496E+16</v>
      </c>
      <c r="GU57">
        <f t="shared" si="31"/>
        <v>1.4250208799746496E+16</v>
      </c>
      <c r="GV57">
        <f t="shared" si="32"/>
        <v>8.3422175354064512E+16</v>
      </c>
      <c r="GW57">
        <f t="shared" si="121"/>
        <v>7.1577293641213728E+16</v>
      </c>
      <c r="GX57" s="7"/>
      <c r="GY57" s="7">
        <f t="shared" si="158"/>
        <v>400043597587542.38</v>
      </c>
      <c r="GZ57" s="7">
        <f t="shared" si="123"/>
        <v>413800206662943.25</v>
      </c>
      <c r="HA57" s="7">
        <f t="shared" si="33"/>
        <v>1.9581979203241948E+16</v>
      </c>
      <c r="HB57" s="7"/>
      <c r="HC57" s="7">
        <f t="shared" si="159"/>
        <v>1472577998518347.3</v>
      </c>
      <c r="HD57" s="7">
        <f>'Initial absorption'!$H57*HC57*$F57</f>
        <v>59518419401432.195</v>
      </c>
      <c r="HE57" s="7">
        <f t="shared" si="124"/>
        <v>1.7299845068549206E+16</v>
      </c>
      <c r="HF57" s="7">
        <f>'Initial absorption'!$N57*HE57*$J57</f>
        <v>0</v>
      </c>
      <c r="HG57" s="7"/>
      <c r="HH57">
        <f t="shared" si="160"/>
        <v>0</v>
      </c>
      <c r="HI57" s="7">
        <f t="shared" si="161"/>
        <v>0</v>
      </c>
      <c r="HJ57">
        <f t="shared" si="88"/>
        <v>0</v>
      </c>
      <c r="HK57" s="7"/>
      <c r="HL57">
        <f t="shared" si="89"/>
        <v>0</v>
      </c>
      <c r="HM57">
        <f t="shared" si="126"/>
        <v>0</v>
      </c>
      <c r="HN57">
        <f t="shared" si="135"/>
        <v>0</v>
      </c>
      <c r="HO57" s="7"/>
      <c r="HP57">
        <f>(1 - 'Initial absorption'!$N57)*HE57</f>
        <v>1.6837302265545306E+16</v>
      </c>
      <c r="HQ57" s="7">
        <f t="shared" si="162"/>
        <v>1472279867585620.8</v>
      </c>
      <c r="HR57">
        <f>'Initial absorption'!$T57*(HP57+HQ57)*$N57</f>
        <v>0</v>
      </c>
      <c r="HS57" s="7"/>
      <c r="HT57">
        <f t="shared" si="184"/>
        <v>1.4040273849178156E+16</v>
      </c>
      <c r="HU57">
        <f>'Initial absorption'!$N57*HT57*$J57</f>
        <v>0</v>
      </c>
      <c r="HW57">
        <f>(1-'Initial absorption'!$N57)*HT57</f>
        <v>1.3664881607489958E+16</v>
      </c>
      <c r="HX57">
        <f>'Initial absorption'!$H57*HW57*$F57</f>
        <v>552304974951295.19</v>
      </c>
      <c r="HY57" s="7"/>
      <c r="HZ57">
        <f>(1 - 'Initial absorption'!$T57)*(HP57+HQ57)</f>
        <v>1.7820042174354944E+16</v>
      </c>
      <c r="IA57">
        <f t="shared" si="163"/>
        <v>1.4037431324067364E+16</v>
      </c>
      <c r="IB57" s="7"/>
      <c r="IL57" s="7">
        <f t="shared" si="140"/>
        <v>5748717124086117</v>
      </c>
      <c r="IM57" s="7">
        <f t="shared" si="189"/>
        <v>5748717124086117</v>
      </c>
      <c r="IN57" s="7">
        <f t="shared" si="37"/>
        <v>3.3653576219525768E+16</v>
      </c>
      <c r="IO57" s="7">
        <f t="shared" si="93"/>
        <v>2.3337047196173608E+16</v>
      </c>
      <c r="IP57" s="7"/>
      <c r="IQ57" s="7">
        <f t="shared" si="94"/>
        <v>393557162908287.75</v>
      </c>
      <c r="IR57" s="7">
        <f t="shared" si="164"/>
        <v>393557162908287.75</v>
      </c>
      <c r="IS57" s="7">
        <f t="shared" si="38"/>
        <v>2303923761213054.5</v>
      </c>
      <c r="IT57" s="7">
        <f t="shared" si="96"/>
        <v>1976796060320928.5</v>
      </c>
      <c r="IV57">
        <f t="shared" si="39"/>
        <v>4473062820653335</v>
      </c>
      <c r="IW57">
        <f t="shared" si="40"/>
        <v>4473062820653335</v>
      </c>
      <c r="IX57">
        <f t="shared" si="41"/>
        <v>2.6185765853545048E+16</v>
      </c>
      <c r="IY57">
        <f t="shared" si="127"/>
        <v>2.246772208665428E+16</v>
      </c>
      <c r="IZ57" s="7"/>
      <c r="JA57" s="7">
        <f t="shared" si="165"/>
        <v>127892805508343.55</v>
      </c>
      <c r="JB57" s="7">
        <f t="shared" si="129"/>
        <v>132290754480766.61</v>
      </c>
      <c r="JC57" s="7">
        <f t="shared" si="42"/>
        <v>6260303308967739</v>
      </c>
      <c r="JD57" s="7"/>
      <c r="JE57" s="7">
        <f t="shared" si="166"/>
        <v>387759254631853.44</v>
      </c>
      <c r="JF57" s="7">
        <f>'Initial absorption'!$H57*JE57*$F57</f>
        <v>15672390845976.533</v>
      </c>
      <c r="JG57" s="7">
        <f t="shared" si="130"/>
        <v>5530711487495480</v>
      </c>
      <c r="JH57" s="7">
        <f>'Initial absorption'!$N57*JG57*$J57</f>
        <v>0</v>
      </c>
      <c r="JI57" s="7"/>
      <c r="JJ57">
        <f t="shared" si="167"/>
        <v>0</v>
      </c>
      <c r="JK57" s="7">
        <f t="shared" si="168"/>
        <v>0</v>
      </c>
      <c r="JL57">
        <f t="shared" si="99"/>
        <v>0</v>
      </c>
      <c r="JM57" s="7"/>
      <c r="JN57">
        <f t="shared" si="100"/>
        <v>0</v>
      </c>
      <c r="JO57">
        <f t="shared" si="132"/>
        <v>0</v>
      </c>
      <c r="JP57">
        <f t="shared" si="136"/>
        <v>0</v>
      </c>
      <c r="JQ57" s="7"/>
      <c r="JR57">
        <f>(1 - 'Initial absorption'!$N57)*JG57</f>
        <v>5382837862969052</v>
      </c>
      <c r="JS57" s="7">
        <f t="shared" si="169"/>
        <v>387680750791396.06</v>
      </c>
      <c r="JT57">
        <f>'Initial absorption'!$T57*(JR57+JS57)*$N57</f>
        <v>0</v>
      </c>
      <c r="JU57" s="7"/>
      <c r="JV57">
        <f t="shared" si="185"/>
        <v>4407165384669123.5</v>
      </c>
      <c r="JW57">
        <f>'Initial absorption'!$N57*JV57*$J57</f>
        <v>0</v>
      </c>
      <c r="JY57">
        <f>(1-'Initial absorption'!$N57)*JV57</f>
        <v>4289331807417465</v>
      </c>
      <c r="JZ57">
        <f>'Initial absorption'!$H57*JY57*$F57</f>
        <v>173365519329124.38</v>
      </c>
      <c r="KA57" s="7"/>
      <c r="KB57">
        <f>(1 - 'Initial absorption'!$T57)*(JR57+JS57)</f>
        <v>5616233309827447</v>
      </c>
      <c r="KC57">
        <f t="shared" si="170"/>
        <v>4406273131540167</v>
      </c>
      <c r="KD57" s="7"/>
    </row>
    <row r="58" spans="4:290" x14ac:dyDescent="0.25">
      <c r="D58">
        <v>560</v>
      </c>
      <c r="E58">
        <f>'Input spectra'!B58</f>
        <v>1.54551217216355E-2</v>
      </c>
      <c r="F58">
        <f>'Initial absorption'!J58</f>
        <v>0.53392272045499656</v>
      </c>
      <c r="G58">
        <f>'Input spectra'!C58</f>
        <v>9.8405117182461699E-2</v>
      </c>
      <c r="H58">
        <f t="shared" si="45"/>
        <v>1.3001776961773102E-2</v>
      </c>
      <c r="I58">
        <f>'Input spectra'!D58</f>
        <v>0</v>
      </c>
      <c r="J58">
        <f>'Initial absorption'!P58</f>
        <v>0</v>
      </c>
      <c r="K58">
        <f>'Input spectra'!E58</f>
        <v>0.15049964331044899</v>
      </c>
      <c r="L58">
        <f t="shared" si="46"/>
        <v>1.4680915654147657E-2</v>
      </c>
      <c r="M58">
        <f>'Input spectra'!F58</f>
        <v>0</v>
      </c>
      <c r="N58">
        <f>'Initial absorption'!V58</f>
        <v>0</v>
      </c>
      <c r="O58">
        <f>'Input spectra'!G58</f>
        <v>0.78286128269655997</v>
      </c>
      <c r="P58">
        <f t="shared" si="47"/>
        <v>8.2466688265259547E-2</v>
      </c>
      <c r="R58">
        <f>'Reaching edge prob after ems 1'!$EZ59</f>
        <v>0.73163556647409578</v>
      </c>
      <c r="S58">
        <f>'Reaching edge prob after ems 2'!$EZ59</f>
        <v>0.85856301862792117</v>
      </c>
      <c r="T58">
        <f>'Reaching edge prob after ems 3'!EZ59</f>
        <v>0.85856301862792117</v>
      </c>
      <c r="U58">
        <f>1-EXP(-'Reaching edge prob after ems 1'!FC59*_k_in_ec_correction*($E58*_c1+'Input spectra'!Y58))</f>
        <v>3.0969445864995282E-2</v>
      </c>
      <c r="V58">
        <f>1-EXP(-(_t-'Reaching edge prob after ems 1'!FC59)*_k_in_ec_correction*($E58*_c1+'Input spectra'!Y58))</f>
        <v>3.1864290651747229E-2</v>
      </c>
      <c r="W58">
        <f>1-EXP(-'Reaching edge prob after ems 2'!FC59*_k_in_ec_correction*($I58*_c2+'Input spectra'!Y58))</f>
        <v>1.4668680817311208E-2</v>
      </c>
      <c r="X58">
        <f>1-EXP(-(_t-'Reaching edge prob after ems 2'!FC59)*_k_in_ec_correction*($I58*_c2+'Input spectra'!Y58))</f>
        <v>1.4866429170536044E-2</v>
      </c>
      <c r="Y58">
        <f>1-EXP(-'Reaching edge prob after ems 3'!FC59*_k_in_ec_correction*($M58*_c3+'Input spectra'!Y58))</f>
        <v>1.4668680817311208E-2</v>
      </c>
      <c r="Z58">
        <f>1-EXP(-(_t-'Reaching edge prob after ems 3'!FC59)*_k_in_ec_correction*($M58*_c3+'Input spectra'!Y58))</f>
        <v>1.4866429170536044E-2</v>
      </c>
      <c r="AA58" s="16"/>
      <c r="AB58" s="16"/>
      <c r="AD58" s="7">
        <f t="shared" si="171"/>
        <v>4.2176460668022003E+17</v>
      </c>
      <c r="AE58" s="7">
        <f t="shared" si="172"/>
        <v>4.2176460668022003E+17</v>
      </c>
      <c r="AF58" s="7">
        <f t="shared" si="173"/>
        <v>2.4690530132612009E+18</v>
      </c>
      <c r="AG58" s="7">
        <f t="shared" si="49"/>
        <v>1.8064470000119319E+18</v>
      </c>
      <c r="AH58" s="7"/>
      <c r="AI58" s="7">
        <f t="shared" si="174"/>
        <v>1.0646553731540898E+17</v>
      </c>
      <c r="AJ58" s="7">
        <f t="shared" si="175"/>
        <v>1.0646553731540898E+17</v>
      </c>
      <c r="AK58" s="7">
        <f t="shared" si="176"/>
        <v>6.2326011133596493E+17</v>
      </c>
      <c r="AL58" s="7">
        <f t="shared" si="52"/>
        <v>5.3510808257898029E+17</v>
      </c>
      <c r="AN58">
        <f t="shared" si="177"/>
        <v>5.4327725666661498E+17</v>
      </c>
      <c r="AO58">
        <f t="shared" si="178"/>
        <v>5.4327725666661498E+17</v>
      </c>
      <c r="AP58">
        <f t="shared" si="179"/>
        <v>3.1804004564707651E+18</v>
      </c>
      <c r="AQ58">
        <f t="shared" si="103"/>
        <v>2.7305742163531587E+18</v>
      </c>
      <c r="AR58" s="7"/>
      <c r="AS58" s="7">
        <f t="shared" si="180"/>
        <v>6974000415215763</v>
      </c>
      <c r="AT58" s="7">
        <f t="shared" si="105"/>
        <v>7175510249830387</v>
      </c>
      <c r="AU58" s="7">
        <f t="shared" si="181"/>
        <v>3.5378040518388928E+17</v>
      </c>
      <c r="AV58" s="7"/>
      <c r="AW58" s="7">
        <f t="shared" si="53"/>
        <v>1.0490382833048571E+17</v>
      </c>
      <c r="AX58" s="7">
        <f>'Initial absorption'!$H58*AW58*$F58</f>
        <v>3150526692986682</v>
      </c>
      <c r="AY58" s="7">
        <f t="shared" si="106"/>
        <v>4.0832537666634163E+17</v>
      </c>
      <c r="AZ58" s="7">
        <f>'Initial absorption'!$N58*AY58*$J58</f>
        <v>0</v>
      </c>
      <c r="BA58" s="7"/>
      <c r="BB58">
        <f t="shared" si="54"/>
        <v>0</v>
      </c>
      <c r="BC58" s="7">
        <f t="shared" si="107"/>
        <v>0</v>
      </c>
      <c r="BD58">
        <f t="shared" si="55"/>
        <v>0</v>
      </c>
      <c r="BE58" s="7"/>
      <c r="BF58">
        <f t="shared" si="141"/>
        <v>0</v>
      </c>
      <c r="BG58">
        <f t="shared" si="108"/>
        <v>0</v>
      </c>
      <c r="BH58">
        <f t="shared" si="57"/>
        <v>0</v>
      </c>
      <c r="BI58" s="7"/>
      <c r="BJ58">
        <f>(1 - 'Initial absorption'!$N58)*AY58</f>
        <v>3.9745505666060896E+17</v>
      </c>
      <c r="BK58" s="7">
        <f t="shared" si="7"/>
        <v>1.0488277494580638E+17</v>
      </c>
      <c r="BL58">
        <f>'Initial absorption'!$T58*(BJ58+BK58)*$N58</f>
        <v>0</v>
      </c>
      <c r="BM58" s="7"/>
      <c r="BN58">
        <f t="shared" si="58"/>
        <v>5.3530809599326797E+17</v>
      </c>
      <c r="BO58">
        <f>'Initial absorption'!$N58*BN58*$J58</f>
        <v>0</v>
      </c>
      <c r="BQ58">
        <f>(1-'Initial absorption'!$N58)*BN58</f>
        <v>5.2105727878319488E+17</v>
      </c>
      <c r="BR58">
        <f>'Initial absorption'!$H58*BQ58*$F58</f>
        <v>1.5648664986846794E+16</v>
      </c>
      <c r="BS58" s="7"/>
      <c r="BT58">
        <f>(1 - 'Initial absorption'!$T58)*(BJ58+BK58)</f>
        <v>4.8896473923305152E+17</v>
      </c>
      <c r="BU58">
        <f t="shared" si="142"/>
        <v>5.352006638104176E+17</v>
      </c>
      <c r="BV58" s="7"/>
      <c r="CF58" s="7">
        <f t="shared" si="137"/>
        <v>1.3578128855765032E+17</v>
      </c>
      <c r="CG58" s="7">
        <f t="shared" si="186"/>
        <v>1.3578128855765032E+17</v>
      </c>
      <c r="CH58" s="7">
        <f t="shared" si="10"/>
        <v>7.9487750832525658E+17</v>
      </c>
      <c r="CI58" s="7">
        <f t="shared" si="60"/>
        <v>5.8156065608106688E+17</v>
      </c>
      <c r="CJ58" s="7"/>
      <c r="CK58" s="7">
        <f t="shared" si="61"/>
        <v>2.7393293080103172E+16</v>
      </c>
      <c r="CL58" s="7">
        <f t="shared" si="143"/>
        <v>2.7393293080103172E+16</v>
      </c>
      <c r="CM58" s="7">
        <f t="shared" si="11"/>
        <v>1.6036313088228586E+17</v>
      </c>
      <c r="CN58" s="7">
        <f t="shared" si="63"/>
        <v>1.3768185372691976E+17</v>
      </c>
      <c r="CP58">
        <f t="shared" si="12"/>
        <v>1.3817693314921546E+17</v>
      </c>
      <c r="CQ58">
        <f t="shared" si="13"/>
        <v>1.3817693314921546E+17</v>
      </c>
      <c r="CR58">
        <f t="shared" si="14"/>
        <v>8.0890185603917338E+17</v>
      </c>
      <c r="CS58">
        <f t="shared" si="109"/>
        <v>6.9449321929472077E+17</v>
      </c>
      <c r="CT58" s="7"/>
      <c r="CU58" s="7">
        <f t="shared" si="144"/>
        <v>2245183089764450.8</v>
      </c>
      <c r="CV58" s="7">
        <f t="shared" si="111"/>
        <v>2310056397215205.5</v>
      </c>
      <c r="CW58" s="7">
        <f t="shared" si="15"/>
        <v>1.138947140691143E+17</v>
      </c>
      <c r="CX58" s="7"/>
      <c r="CY58" s="7">
        <f t="shared" si="145"/>
        <v>2.699146960737608E+16</v>
      </c>
      <c r="CZ58" s="7">
        <f>'Initial absorption'!$H58*CY58*$F58</f>
        <v>810621946160802.88</v>
      </c>
      <c r="DA58" s="7">
        <f t="shared" si="112"/>
        <v>1.3145471411398059E+17</v>
      </c>
      <c r="DB58" s="7">
        <f>'Initial absorption'!$N58*DA58*$J58</f>
        <v>0</v>
      </c>
      <c r="DC58" s="7"/>
      <c r="DD58">
        <f t="shared" si="146"/>
        <v>0</v>
      </c>
      <c r="DE58" s="7">
        <f t="shared" si="147"/>
        <v>0</v>
      </c>
      <c r="DF58">
        <f t="shared" si="66"/>
        <v>0</v>
      </c>
      <c r="DG58" s="7"/>
      <c r="DH58">
        <f t="shared" si="67"/>
        <v>0</v>
      </c>
      <c r="DI58">
        <f t="shared" si="114"/>
        <v>0</v>
      </c>
      <c r="DJ58">
        <f t="shared" si="133"/>
        <v>0</v>
      </c>
      <c r="DK58" s="7"/>
      <c r="DL58">
        <f>(1 - 'Initial absorption'!$N58)*DA58</f>
        <v>1.2795516475864203E+17</v>
      </c>
      <c r="DM58" s="7">
        <f t="shared" si="148"/>
        <v>2.6986052628780084E+16</v>
      </c>
      <c r="DN58">
        <f>'Initial absorption'!$T58*(DL58+DM58)*$N58</f>
        <v>0</v>
      </c>
      <c r="DO58" s="7"/>
      <c r="DP58">
        <f t="shared" si="182"/>
        <v>1.3615005982053467E+17</v>
      </c>
      <c r="DQ58">
        <f>'Initial absorption'!$N58*DP58*$J58</f>
        <v>0</v>
      </c>
      <c r="DS58">
        <f>(1-'Initial absorption'!$N58)*DP58</f>
        <v>1.3252551233065819E+17</v>
      </c>
      <c r="DT58">
        <f>'Initial absorption'!$H58*DS58*$F58</f>
        <v>3980075567729675</v>
      </c>
      <c r="DU58" s="7"/>
      <c r="DV58">
        <f>(1 - 'Initial absorption'!$T58)*(DL58+DM58)</f>
        <v>1.5081641713907667E+17</v>
      </c>
      <c r="DW58">
        <f t="shared" si="149"/>
        <v>1.3612273555955075E+17</v>
      </c>
      <c r="DX58" s="7"/>
      <c r="EH58" s="7">
        <f t="shared" si="138"/>
        <v>4.3575093327179416E+16</v>
      </c>
      <c r="EI58" s="7">
        <f t="shared" si="187"/>
        <v>4.3575093327179416E+16</v>
      </c>
      <c r="EJ58" s="7">
        <f t="shared" si="19"/>
        <v>2.5509303952615453E+17</v>
      </c>
      <c r="EK58" s="7">
        <f t="shared" si="71"/>
        <v>1.8663514047731696E+17</v>
      </c>
      <c r="EL58" s="7"/>
      <c r="EM58" s="7">
        <f t="shared" si="72"/>
        <v>7094142933409370</v>
      </c>
      <c r="EN58" s="7">
        <f t="shared" si="150"/>
        <v>7094142933409370</v>
      </c>
      <c r="EO58" s="7">
        <f t="shared" si="20"/>
        <v>4.1529836095328096E+16</v>
      </c>
      <c r="EP58" s="7">
        <f t="shared" si="74"/>
        <v>3.5655981441127688E+16</v>
      </c>
      <c r="ER58">
        <f t="shared" si="21"/>
        <v>4.072851502340088E+16</v>
      </c>
      <c r="ES58">
        <f t="shared" si="22"/>
        <v>4.072851502340088E+16</v>
      </c>
      <c r="ET58">
        <f t="shared" si="23"/>
        <v>2.3842887988092093E+17</v>
      </c>
      <c r="EU58">
        <f t="shared" si="115"/>
        <v>2.047062188386375E+17</v>
      </c>
      <c r="EV58" s="7"/>
      <c r="EW58" s="7">
        <f t="shared" si="151"/>
        <v>720526839245249.75</v>
      </c>
      <c r="EX58" s="7">
        <f t="shared" si="117"/>
        <v>741346058569488.38</v>
      </c>
      <c r="EY58" s="7">
        <f t="shared" si="24"/>
        <v>3.6551227696788864E+16</v>
      </c>
      <c r="EZ58" s="7"/>
      <c r="FA58" s="7">
        <f t="shared" si="152"/>
        <v>6990081215046804</v>
      </c>
      <c r="FB58" s="7">
        <f>'Initial absorption'!$H58*FA58*$F58</f>
        <v>209929778585114.56</v>
      </c>
      <c r="FC58" s="7">
        <f t="shared" si="118"/>
        <v>4.218660388822516E+16</v>
      </c>
      <c r="FD58" s="7">
        <f>'Initial absorption'!$N58*FC58*$J58</f>
        <v>0</v>
      </c>
      <c r="FE58" s="7"/>
      <c r="FF58">
        <f t="shared" si="153"/>
        <v>0</v>
      </c>
      <c r="FG58" s="7">
        <f t="shared" si="154"/>
        <v>0</v>
      </c>
      <c r="FH58">
        <f t="shared" si="77"/>
        <v>0</v>
      </c>
      <c r="FI58" s="7"/>
      <c r="FJ58">
        <f t="shared" si="78"/>
        <v>0</v>
      </c>
      <c r="FK58">
        <f t="shared" si="120"/>
        <v>0</v>
      </c>
      <c r="FL58">
        <f t="shared" si="134"/>
        <v>0</v>
      </c>
      <c r="FM58" s="7"/>
      <c r="FN58">
        <f>(1 - 'Initial absorption'!$N58)*FC58</f>
        <v>4.10635243285758E+16</v>
      </c>
      <c r="FO58" s="7">
        <f t="shared" si="155"/>
        <v>6988678359964181</v>
      </c>
      <c r="FP58">
        <f>'Initial absorption'!$T58*(FN58+FO58)*$N58</f>
        <v>0</v>
      </c>
      <c r="FQ58" s="7"/>
      <c r="FR58">
        <f t="shared" si="183"/>
        <v>4.0131081436359552E+16</v>
      </c>
      <c r="FS58">
        <f>'Initial absorption'!$N58*FR58*$J58</f>
        <v>0</v>
      </c>
      <c r="FU58">
        <f>(1-'Initial absorption'!$N58)*FR58</f>
        <v>3.9062723400542904E+16</v>
      </c>
      <c r="FV58">
        <f>'Initial absorption'!$H58*FU58*$F58</f>
        <v>1173152159771099</v>
      </c>
      <c r="FW58" s="7"/>
      <c r="FX58">
        <f>(1 - 'Initial absorption'!$T58)*(FN58+FO58)</f>
        <v>4.6772970855169064E+16</v>
      </c>
      <c r="FY58">
        <f t="shared" si="156"/>
        <v>4.0123027439584376E+16</v>
      </c>
      <c r="FZ58" s="7"/>
      <c r="GJ58" s="7">
        <f t="shared" si="139"/>
        <v>1.395359880908928E+16</v>
      </c>
      <c r="GK58" s="7">
        <f t="shared" si="188"/>
        <v>1.395359880908928E+16</v>
      </c>
      <c r="GL58" s="7">
        <f t="shared" si="28"/>
        <v>8.1685790224548816E+16</v>
      </c>
      <c r="GM58" s="7">
        <f t="shared" si="82"/>
        <v>5.9764229403821928E+16</v>
      </c>
      <c r="GN58" s="7"/>
      <c r="GO58" s="7">
        <f t="shared" si="83"/>
        <v>1851365302483747.3</v>
      </c>
      <c r="GP58" s="7">
        <f t="shared" si="157"/>
        <v>1851365302483747.3</v>
      </c>
      <c r="GQ58" s="7">
        <f t="shared" si="29"/>
        <v>1.0838081257516548E+16</v>
      </c>
      <c r="GR58" s="7">
        <f t="shared" si="85"/>
        <v>9305175760588104</v>
      </c>
      <c r="GT58">
        <f t="shared" si="30"/>
        <v>1.2597427228999172E+16</v>
      </c>
      <c r="GU58">
        <f t="shared" si="31"/>
        <v>1.2597427228999172E+16</v>
      </c>
      <c r="GV58">
        <f t="shared" si="32"/>
        <v>7.374662351097136E+16</v>
      </c>
      <c r="GW58">
        <f t="shared" si="121"/>
        <v>6.3316123695196392E+16</v>
      </c>
      <c r="GX58" s="7"/>
      <c r="GY58" s="7">
        <f t="shared" si="158"/>
        <v>230726813836526.19</v>
      </c>
      <c r="GZ58" s="7">
        <f t="shared" si="123"/>
        <v>237393535851041.44</v>
      </c>
      <c r="HA58" s="7">
        <f t="shared" si="33"/>
        <v>1.1704419390022168E+16</v>
      </c>
      <c r="HB58" s="7"/>
      <c r="HC58" s="7">
        <f t="shared" si="159"/>
        <v>1824208215785368.3</v>
      </c>
      <c r="HD58" s="7">
        <f>'Initial absorption'!$H58*HC58*$F58</f>
        <v>54785576168789.203</v>
      </c>
      <c r="HE58" s="7">
        <f t="shared" si="124"/>
        <v>1.3508977280998586E+16</v>
      </c>
      <c r="HF58" s="7">
        <f>'Initial absorption'!$N58*HE58*$J58</f>
        <v>0</v>
      </c>
      <c r="HG58" s="7"/>
      <c r="HH58">
        <f t="shared" si="160"/>
        <v>0</v>
      </c>
      <c r="HI58" s="7">
        <f t="shared" si="161"/>
        <v>0</v>
      </c>
      <c r="HJ58">
        <f t="shared" si="88"/>
        <v>0</v>
      </c>
      <c r="HK58" s="7"/>
      <c r="HL58">
        <f t="shared" si="89"/>
        <v>0</v>
      </c>
      <c r="HM58">
        <f t="shared" si="126"/>
        <v>0</v>
      </c>
      <c r="HN58">
        <f t="shared" si="135"/>
        <v>0</v>
      </c>
      <c r="HO58" s="7"/>
      <c r="HP58">
        <f>(1 - 'Initial absorption'!$N58)*HE58</f>
        <v>1.3149345197405062E+16</v>
      </c>
      <c r="HQ58" s="7">
        <f t="shared" si="162"/>
        <v>1823842111345584.5</v>
      </c>
      <c r="HR58">
        <f>'Initial absorption'!$T58*(HP58+HQ58)*$N58</f>
        <v>0</v>
      </c>
      <c r="HS58" s="7"/>
      <c r="HT58">
        <f t="shared" si="184"/>
        <v>1.2412639589857678E+16</v>
      </c>
      <c r="HU58">
        <f>'Initial absorption'!$N58*HT58*$J58</f>
        <v>0</v>
      </c>
      <c r="HW58">
        <f>(1-'Initial absorption'!$N58)*HT58</f>
        <v>1.2082193890990828E+16</v>
      </c>
      <c r="HX58">
        <f>'Initial absorption'!$H58*HW58*$F58</f>
        <v>362858772355643.56</v>
      </c>
      <c r="HY58" s="7"/>
      <c r="HZ58">
        <f>(1 - 'Initial absorption'!$T58)*(HP58+HQ58)</f>
        <v>1.4574575449549706E+16</v>
      </c>
      <c r="IA58">
        <f t="shared" si="163"/>
        <v>1.2410148469368274E+16</v>
      </c>
      <c r="IB58" s="7"/>
      <c r="IL58" s="7">
        <f t="shared" si="140"/>
        <v>4460926032547713</v>
      </c>
      <c r="IM58" s="7">
        <f t="shared" si="189"/>
        <v>4460926032547713</v>
      </c>
      <c r="IN58" s="7">
        <f t="shared" si="37"/>
        <v>2.6114715858431972E+16</v>
      </c>
      <c r="IO58" s="7">
        <f t="shared" si="93"/>
        <v>1.9106454930393928E+16</v>
      </c>
      <c r="IP58" s="7"/>
      <c r="IQ58" s="7">
        <f t="shared" si="94"/>
        <v>487501531643608.5</v>
      </c>
      <c r="IR58" s="7">
        <f t="shared" si="164"/>
        <v>487501531643608.5</v>
      </c>
      <c r="IS58" s="7">
        <f t="shared" si="38"/>
        <v>2853883674944581.5</v>
      </c>
      <c r="IT58" s="7">
        <f t="shared" si="96"/>
        <v>2450238982773365</v>
      </c>
      <c r="IV58">
        <f t="shared" si="39"/>
        <v>3954263699976423</v>
      </c>
      <c r="IW58">
        <f t="shared" si="40"/>
        <v>3954263699976423</v>
      </c>
      <c r="IX58">
        <f t="shared" si="41"/>
        <v>2.3148662901101732E+16</v>
      </c>
      <c r="IY58">
        <f t="shared" si="127"/>
        <v>1.9874585897570076E+16</v>
      </c>
      <c r="IZ58" s="7"/>
      <c r="JA58" s="7">
        <f t="shared" si="165"/>
        <v>73762709128465.094</v>
      </c>
      <c r="JB58" s="7">
        <f t="shared" si="129"/>
        <v>75894041281066.313</v>
      </c>
      <c r="JC58" s="7">
        <f t="shared" si="42"/>
        <v>3741869740356531.5</v>
      </c>
      <c r="JD58" s="7"/>
      <c r="JE58" s="7">
        <f t="shared" si="166"/>
        <v>480350527277978.06</v>
      </c>
      <c r="JF58" s="7">
        <f>'Initial absorption'!$H58*JE58*$F58</f>
        <v>14426138514333.951</v>
      </c>
      <c r="JG58" s="7">
        <f t="shared" si="130"/>
        <v>4318781788870667</v>
      </c>
      <c r="JH58" s="7">
        <f>'Initial absorption'!$N58*JG58*$J58</f>
        <v>0</v>
      </c>
      <c r="JI58" s="7"/>
      <c r="JJ58">
        <f t="shared" si="167"/>
        <v>0</v>
      </c>
      <c r="JK58" s="7">
        <f t="shared" si="168"/>
        <v>0</v>
      </c>
      <c r="JL58">
        <f t="shared" si="99"/>
        <v>0</v>
      </c>
      <c r="JM58" s="7"/>
      <c r="JN58">
        <f t="shared" si="100"/>
        <v>0</v>
      </c>
      <c r="JO58">
        <f t="shared" si="132"/>
        <v>0</v>
      </c>
      <c r="JP58">
        <f t="shared" si="136"/>
        <v>0</v>
      </c>
      <c r="JQ58" s="7"/>
      <c r="JR58">
        <f>(1 - 'Initial absorption'!$N58)*JG58</f>
        <v>4203808429969399.5</v>
      </c>
      <c r="JS58" s="7">
        <f t="shared" si="169"/>
        <v>480254124652900.94</v>
      </c>
      <c r="JT58">
        <f>'Initial absorption'!$T58*(JR58+JS58)*$N58</f>
        <v>0</v>
      </c>
      <c r="JU58" s="7"/>
      <c r="JV58">
        <f t="shared" si="185"/>
        <v>3896259867893989</v>
      </c>
      <c r="JW58">
        <f>'Initial absorption'!$N58*JV58*$J58</f>
        <v>0</v>
      </c>
      <c r="JY58">
        <f>(1-'Initial absorption'!$N58)*JV58</f>
        <v>3792534765292516.5</v>
      </c>
      <c r="JZ58">
        <f>'Initial absorption'!$H58*JY58*$F58</f>
        <v>113899389586545.23</v>
      </c>
      <c r="KA58" s="7"/>
      <c r="KB58">
        <f>(1 - 'Initial absorption'!$T58)*(JR58+JS58)</f>
        <v>4559364796889696</v>
      </c>
      <c r="KC58">
        <f t="shared" si="170"/>
        <v>3895477918759101.5</v>
      </c>
      <c r="KD58" s="7"/>
    </row>
    <row r="59" spans="4:290" x14ac:dyDescent="0.25">
      <c r="D59">
        <v>565</v>
      </c>
      <c r="E59">
        <f>'Input spectra'!B59</f>
        <v>9.9968483567759499E-3</v>
      </c>
      <c r="F59">
        <f>'Initial absorption'!J59</f>
        <v>0.42668766820487575</v>
      </c>
      <c r="G59">
        <f>'Input spectra'!C59</f>
        <v>7.8225153862883506E-2</v>
      </c>
      <c r="H59">
        <f t="shared" si="45"/>
        <v>1.0335499133035555E-2</v>
      </c>
      <c r="I59">
        <f>'Input spectra'!D59</f>
        <v>0</v>
      </c>
      <c r="J59">
        <f>'Initial absorption'!P59</f>
        <v>0</v>
      </c>
      <c r="K59">
        <f>'Input spectra'!E59</f>
        <v>0.18346260627341199</v>
      </c>
      <c r="L59">
        <f t="shared" si="46"/>
        <v>1.7896381606926127E-2</v>
      </c>
      <c r="M59">
        <f>'Input spectra'!F59</f>
        <v>0</v>
      </c>
      <c r="N59">
        <f>'Initial absorption'!V59</f>
        <v>0</v>
      </c>
      <c r="O59">
        <f>'Input spectra'!G59</f>
        <v>0.71165942194768494</v>
      </c>
      <c r="P59">
        <f t="shared" si="47"/>
        <v>7.4966276910059318E-2</v>
      </c>
      <c r="R59">
        <f>'Reaching edge prob after ems 1'!$EZ60</f>
        <v>0.77331594056213793</v>
      </c>
      <c r="S59">
        <f>'Reaching edge prob after ems 2'!$EZ60</f>
        <v>0.85911379594350112</v>
      </c>
      <c r="T59">
        <f>'Reaching edge prob after ems 3'!EZ60</f>
        <v>0.85911379594350112</v>
      </c>
      <c r="U59">
        <f>1-EXP(-'Reaching edge prob after ems 1'!FC60*_k_in_ec_correction*($E59*_c1+'Input spectra'!Y59))</f>
        <v>2.5210792387006853E-2</v>
      </c>
      <c r="V59">
        <f>1-EXP(-(_t-'Reaching edge prob after ems 1'!FC60)*_k_in_ec_correction*($E59*_c1+'Input spectra'!Y59))</f>
        <v>2.5800625309404857E-2</v>
      </c>
      <c r="W59">
        <f>1-EXP(-'Reaching edge prob after ems 2'!FC60*_k_in_ec_correction*($I59*_c2+'Input spectra'!Y59))</f>
        <v>1.4605292389001323E-2</v>
      </c>
      <c r="X59">
        <f>1-EXP(-(_t-'Reaching edge prob after ems 2'!FC60)*_k_in_ec_correction*($I59*_c2+'Input spectra'!Y59))</f>
        <v>1.4801323943006262E-2</v>
      </c>
      <c r="Y59">
        <f>1-EXP(-'Reaching edge prob after ems 3'!FC60*_k_in_ec_correction*($M59*_c3+'Input spectra'!Y59))</f>
        <v>1.4605292389001323E-2</v>
      </c>
      <c r="Z59">
        <f>1-EXP(-(_t-'Reaching edge prob after ems 3'!FC60)*_k_in_ec_correction*($M59*_c3+'Input spectra'!Y59))</f>
        <v>1.4801323943006262E-2</v>
      </c>
      <c r="AA59" s="16"/>
      <c r="AB59" s="16"/>
      <c r="AD59" s="7">
        <f t="shared" si="171"/>
        <v>3.3527322761380627E+17</v>
      </c>
      <c r="AE59" s="7">
        <f t="shared" si="172"/>
        <v>3.3527322761380627E+17</v>
      </c>
      <c r="AF59" s="7">
        <f t="shared" si="173"/>
        <v>1.9627236610048614E+18</v>
      </c>
      <c r="AG59" s="7">
        <f t="shared" si="49"/>
        <v>1.5178054939735373E+18</v>
      </c>
      <c r="AH59" s="7"/>
      <c r="AI59" s="7">
        <f t="shared" si="174"/>
        <v>1.2978399499520952E+17</v>
      </c>
      <c r="AJ59" s="7">
        <f t="shared" si="175"/>
        <v>1.2978399499520952E+17</v>
      </c>
      <c r="AK59" s="7">
        <f t="shared" si="176"/>
        <v>7.5976874028919526E+17</v>
      </c>
      <c r="AL59" s="7">
        <f t="shared" si="52"/>
        <v>6.5272780650906266E+17</v>
      </c>
      <c r="AN59">
        <f t="shared" si="177"/>
        <v>4.9386575499678394E+17</v>
      </c>
      <c r="AO59">
        <f t="shared" si="178"/>
        <v>4.9386575499678394E+17</v>
      </c>
      <c r="AP59">
        <f t="shared" si="179"/>
        <v>2.891140487390058E+18</v>
      </c>
      <c r="AQ59">
        <f t="shared" si="103"/>
        <v>2.4838186787276165E+18</v>
      </c>
      <c r="AR59" s="7"/>
      <c r="AS59" s="7">
        <f t="shared" si="180"/>
        <v>3606579108878639.5</v>
      </c>
      <c r="AT59" s="7">
        <f t="shared" si="105"/>
        <v>3690958808770414</v>
      </c>
      <c r="AU59" s="7">
        <f t="shared" si="181"/>
        <v>1.898410952325832E+17</v>
      </c>
      <c r="AV59" s="7"/>
      <c r="AW59" s="7">
        <f t="shared" si="53"/>
        <v>1.2788846180089181E+17</v>
      </c>
      <c r="AX59" s="7">
        <f>'Initial absorption'!$H59*AW59*$F59</f>
        <v>2497980977739255</v>
      </c>
      <c r="AY59" s="7">
        <f t="shared" si="106"/>
        <v>3.2662296869186765E+17</v>
      </c>
      <c r="AZ59" s="7">
        <f>'Initial absorption'!$N59*AY59*$J59</f>
        <v>0</v>
      </c>
      <c r="BA59" s="7"/>
      <c r="BB59">
        <f t="shared" si="54"/>
        <v>0</v>
      </c>
      <c r="BC59" s="7">
        <f t="shared" si="107"/>
        <v>0</v>
      </c>
      <c r="BD59">
        <f t="shared" si="55"/>
        <v>0</v>
      </c>
      <c r="BE59" s="7"/>
      <c r="BF59">
        <f t="shared" si="141"/>
        <v>0</v>
      </c>
      <c r="BG59">
        <f t="shared" si="108"/>
        <v>0</v>
      </c>
      <c r="BH59">
        <f t="shared" si="57"/>
        <v>0</v>
      </c>
      <c r="BI59" s="7"/>
      <c r="BJ59">
        <f>(1 - 'Initial absorption'!$N59)*AY59</f>
        <v>3.1796530760159232E+17</v>
      </c>
      <c r="BK59" s="7">
        <f t="shared" si="7"/>
        <v>1.2786302004266792E+17</v>
      </c>
      <c r="BL59">
        <f>'Initial absorption'!$T59*(BJ59+BK59)*$N59</f>
        <v>0</v>
      </c>
      <c r="BM59" s="7"/>
      <c r="BN59">
        <f t="shared" si="58"/>
        <v>4.8665270124414099E+17</v>
      </c>
      <c r="BO59">
        <f>'Initial absorption'!$N59*BN59*$J59</f>
        <v>0</v>
      </c>
      <c r="BQ59">
        <f>(1-'Initial absorption'!$N59)*BN59</f>
        <v>4.7375319765774886E+17</v>
      </c>
      <c r="BR59">
        <f>'Initial absorption'!$H59*BQ59*$F59</f>
        <v>9253582842638816</v>
      </c>
      <c r="BS59" s="7"/>
      <c r="BT59">
        <f>(1 - 'Initial absorption'!$T59)*(BJ59+BK59)</f>
        <v>4.3401093898770938E+17</v>
      </c>
      <c r="BU59">
        <f t="shared" si="142"/>
        <v>4.8655588797271917E+17</v>
      </c>
      <c r="BV59" s="7"/>
      <c r="CF59" s="7">
        <f t="shared" si="137"/>
        <v>1.0793658392203819E+17</v>
      </c>
      <c r="CG59" s="7">
        <f t="shared" si="186"/>
        <v>1.0793658392203819E+17</v>
      </c>
      <c r="CH59" s="7">
        <f t="shared" si="10"/>
        <v>6.3187176816827789E+17</v>
      </c>
      <c r="CI59" s="7">
        <f t="shared" si="60"/>
        <v>4.8863651071571296E+17</v>
      </c>
      <c r="CJ59" s="7"/>
      <c r="CK59" s="7">
        <f t="shared" si="61"/>
        <v>3.3393068796318036E+16</v>
      </c>
      <c r="CL59" s="7">
        <f t="shared" si="143"/>
        <v>3.3393068796318036E+16</v>
      </c>
      <c r="CM59" s="7">
        <f t="shared" si="11"/>
        <v>1.9548642969963642E+17</v>
      </c>
      <c r="CN59" s="7">
        <f t="shared" si="63"/>
        <v>1.6794508867469702E+17</v>
      </c>
      <c r="CP59">
        <f t="shared" si="12"/>
        <v>1.2560963039679352E+17</v>
      </c>
      <c r="CQ59">
        <f t="shared" si="13"/>
        <v>1.2560963039679352E+17</v>
      </c>
      <c r="CR59">
        <f t="shared" si="14"/>
        <v>7.3533158428576499E+17</v>
      </c>
      <c r="CS59">
        <f t="shared" si="109"/>
        <v>6.3173350865289216E+17</v>
      </c>
      <c r="CT59" s="7"/>
      <c r="CU59" s="7">
        <f t="shared" si="144"/>
        <v>1161088320196428</v>
      </c>
      <c r="CV59" s="7">
        <f t="shared" si="111"/>
        <v>1188253198894037.3</v>
      </c>
      <c r="CW59" s="7">
        <f t="shared" si="15"/>
        <v>6.1116718007159976E+16</v>
      </c>
      <c r="CX59" s="7"/>
      <c r="CY59" s="7">
        <f t="shared" si="145"/>
        <v>3.2905353262781776E+16</v>
      </c>
      <c r="CZ59" s="7">
        <f>'Initial absorption'!$H59*CY59*$F59</f>
        <v>642723709072291.13</v>
      </c>
      <c r="DA59" s="7">
        <f t="shared" si="112"/>
        <v>1.0515175256308856E+17</v>
      </c>
      <c r="DB59" s="7">
        <f>'Initial absorption'!$N59*DA59*$J59</f>
        <v>0</v>
      </c>
      <c r="DC59" s="7"/>
      <c r="DD59">
        <f t="shared" si="146"/>
        <v>0</v>
      </c>
      <c r="DE59" s="7">
        <f t="shared" si="147"/>
        <v>0</v>
      </c>
      <c r="DF59">
        <f t="shared" si="66"/>
        <v>0</v>
      </c>
      <c r="DG59" s="7"/>
      <c r="DH59">
        <f t="shared" si="67"/>
        <v>0</v>
      </c>
      <c r="DI59">
        <f t="shared" si="114"/>
        <v>0</v>
      </c>
      <c r="DJ59">
        <f t="shared" si="133"/>
        <v>0</v>
      </c>
      <c r="DK59" s="7"/>
      <c r="DL59">
        <f>(1 - 'Initial absorption'!$N59)*DA59</f>
        <v>1.0236453817830186E+17</v>
      </c>
      <c r="DM59" s="7">
        <f t="shared" si="148"/>
        <v>3.289880716761264E+16</v>
      </c>
      <c r="DN59">
        <f>'Initial absorption'!$T59*(DL59+DM59)*$N59</f>
        <v>0</v>
      </c>
      <c r="DO59" s="7"/>
      <c r="DP59">
        <f t="shared" si="182"/>
        <v>1.2377506501797397E+17</v>
      </c>
      <c r="DQ59">
        <f>'Initial absorption'!$N59*DP59*$J59</f>
        <v>0</v>
      </c>
      <c r="DS59">
        <f>(1-'Initial absorption'!$N59)*DP59</f>
        <v>1.2049421012695328E+17</v>
      </c>
      <c r="DT59">
        <f>'Initial absorption'!$H59*DS59*$F59</f>
        <v>2353552780183232</v>
      </c>
      <c r="DU59" s="7"/>
      <c r="DV59">
        <f>(1 - 'Initial absorption'!$T59)*(DL59+DM59)</f>
        <v>1.3167797531933021E+17</v>
      </c>
      <c r="DW59">
        <f t="shared" si="149"/>
        <v>1.237504415669293E+17</v>
      </c>
      <c r="DX59" s="7"/>
      <c r="EH59" s="7">
        <f t="shared" si="138"/>
        <v>3.4639137452453848E+16</v>
      </c>
      <c r="EI59" s="7">
        <f t="shared" si="187"/>
        <v>3.4639137452453848E+16</v>
      </c>
      <c r="EJ59" s="7">
        <f t="shared" si="19"/>
        <v>2.0278104266960317E+17</v>
      </c>
      <c r="EK59" s="7">
        <f t="shared" si="71"/>
        <v>1.568138127402152E+17</v>
      </c>
      <c r="EL59" s="7"/>
      <c r="EM59" s="7">
        <f t="shared" si="72"/>
        <v>8647927152588999</v>
      </c>
      <c r="EN59" s="7">
        <f t="shared" si="150"/>
        <v>8647927152588999</v>
      </c>
      <c r="EO59" s="7">
        <f t="shared" si="20"/>
        <v>5.0625847347955296E+16</v>
      </c>
      <c r="EP59" s="7">
        <f t="shared" si="74"/>
        <v>4.3493363887958104E+16</v>
      </c>
      <c r="ER59">
        <f t="shared" si="21"/>
        <v>3.7024223957663408E+16</v>
      </c>
      <c r="ES59">
        <f t="shared" si="22"/>
        <v>3.7024223957663408E+16</v>
      </c>
      <c r="ET59">
        <f t="shared" si="23"/>
        <v>2.1674358226942602E+17</v>
      </c>
      <c r="EU59">
        <f t="shared" si="115"/>
        <v>1.862074017098791E+17</v>
      </c>
      <c r="EV59" s="7"/>
      <c r="EW59" s="7">
        <f t="shared" si="151"/>
        <v>372617850744403.56</v>
      </c>
      <c r="EX59" s="7">
        <f t="shared" si="117"/>
        <v>381335636066990.5</v>
      </c>
      <c r="EY59" s="7">
        <f t="shared" si="24"/>
        <v>1.9613650152407928E+16</v>
      </c>
      <c r="EZ59" s="7"/>
      <c r="FA59" s="7">
        <f t="shared" si="152"/>
        <v>8521621647966653</v>
      </c>
      <c r="FB59" s="7">
        <f>'Initial absorption'!$H59*FA59*$F59</f>
        <v>166448548026584.38</v>
      </c>
      <c r="FC59" s="7">
        <f t="shared" si="118"/>
        <v>3.3745426046002112E+16</v>
      </c>
      <c r="FD59" s="7">
        <f>'Initial absorption'!$N59*FC59*$J59</f>
        <v>0</v>
      </c>
      <c r="FE59" s="7"/>
      <c r="FF59">
        <f t="shared" si="153"/>
        <v>0</v>
      </c>
      <c r="FG59" s="7">
        <f t="shared" si="154"/>
        <v>0</v>
      </c>
      <c r="FH59">
        <f t="shared" si="77"/>
        <v>0</v>
      </c>
      <c r="FI59" s="7"/>
      <c r="FJ59">
        <f t="shared" si="78"/>
        <v>0</v>
      </c>
      <c r="FK59">
        <f t="shared" si="120"/>
        <v>0</v>
      </c>
      <c r="FL59">
        <f t="shared" si="134"/>
        <v>0</v>
      </c>
      <c r="FM59" s="7"/>
      <c r="FN59">
        <f>(1 - 'Initial absorption'!$N59)*FC59</f>
        <v>3.2850949876052E+16</v>
      </c>
      <c r="FO59" s="7">
        <f t="shared" si="155"/>
        <v>8519926381368009</v>
      </c>
      <c r="FP59">
        <f>'Initial absorption'!$T59*(FN59+FO59)*$N59</f>
        <v>0</v>
      </c>
      <c r="FQ59" s="7"/>
      <c r="FR59">
        <f t="shared" si="183"/>
        <v>3.6483474341285864E+16</v>
      </c>
      <c r="FS59">
        <f>'Initial absorption'!$N59*FR59*$J59</f>
        <v>0</v>
      </c>
      <c r="FU59">
        <f>(1-'Initial absorption'!$N59)*FR59</f>
        <v>3.5516421847985584E+16</v>
      </c>
      <c r="FV59">
        <f>'Initial absorption'!$H59*FU59*$F59</f>
        <v>693724397997350.75</v>
      </c>
      <c r="FW59" s="7"/>
      <c r="FX59">
        <f>(1 - 'Initial absorption'!$T59)*(FN59+FO59)</f>
        <v>4.027427540574396E+16</v>
      </c>
      <c r="FY59">
        <f t="shared" si="156"/>
        <v>3.6476216425127616E+16</v>
      </c>
      <c r="FZ59" s="7"/>
      <c r="GJ59" s="7">
        <f t="shared" si="139"/>
        <v>1.1092130623228344E+16</v>
      </c>
      <c r="GK59" s="7">
        <f t="shared" si="188"/>
        <v>1.1092130623228344E+16</v>
      </c>
      <c r="GL59" s="7">
        <f t="shared" si="28"/>
        <v>6.4934463691339392E+16</v>
      </c>
      <c r="GM59" s="7">
        <f t="shared" si="82"/>
        <v>5.021485586436612E+16</v>
      </c>
      <c r="GN59" s="7"/>
      <c r="GO59" s="7">
        <f t="shared" si="83"/>
        <v>2256857864155816</v>
      </c>
      <c r="GP59" s="7">
        <f t="shared" si="157"/>
        <v>2256857864155816</v>
      </c>
      <c r="GQ59" s="7">
        <f t="shared" si="29"/>
        <v>1.3211876060100624E+16</v>
      </c>
      <c r="GR59" s="7">
        <f t="shared" si="85"/>
        <v>1.1350504993528116E+16</v>
      </c>
      <c r="GT59">
        <f t="shared" si="30"/>
        <v>1.145168113172928E+16</v>
      </c>
      <c r="GU59">
        <f t="shared" si="31"/>
        <v>1.145168113172928E+16</v>
      </c>
      <c r="GV59">
        <f t="shared" si="32"/>
        <v>6.7039309030120784E+16</v>
      </c>
      <c r="GW59">
        <f t="shared" si="121"/>
        <v>5.7594395258296496E+16</v>
      </c>
      <c r="GX59" s="7"/>
      <c r="GY59" s="7">
        <f t="shared" si="158"/>
        <v>119319537868883.48</v>
      </c>
      <c r="GZ59" s="7">
        <f t="shared" si="123"/>
        <v>122111143568538.31</v>
      </c>
      <c r="HA59" s="7">
        <f t="shared" si="33"/>
        <v>6280675140581465</v>
      </c>
      <c r="HB59" s="7"/>
      <c r="HC59" s="7">
        <f t="shared" si="159"/>
        <v>2223895795169403.3</v>
      </c>
      <c r="HD59" s="7">
        <f>'Initial absorption'!$H59*HC59*$F59</f>
        <v>43438237621908.32</v>
      </c>
      <c r="HE59" s="7">
        <f t="shared" si="124"/>
        <v>1.0805946717135454E+16</v>
      </c>
      <c r="HF59" s="7">
        <f>'Initial absorption'!$N59*HE59*$J59</f>
        <v>0</v>
      </c>
      <c r="HG59" s="7"/>
      <c r="HH59">
        <f t="shared" si="160"/>
        <v>0</v>
      </c>
      <c r="HI59" s="7">
        <f t="shared" si="161"/>
        <v>0</v>
      </c>
      <c r="HJ59">
        <f t="shared" si="88"/>
        <v>0</v>
      </c>
      <c r="HK59" s="7"/>
      <c r="HL59">
        <f t="shared" si="89"/>
        <v>0</v>
      </c>
      <c r="HM59">
        <f t="shared" si="126"/>
        <v>0</v>
      </c>
      <c r="HN59">
        <f t="shared" si="135"/>
        <v>0</v>
      </c>
      <c r="HO59" s="7"/>
      <c r="HP59">
        <f>(1 - 'Initial absorption'!$N59)*HE59</f>
        <v>1.0519517918783584E+16</v>
      </c>
      <c r="HQ59" s="7">
        <f t="shared" si="162"/>
        <v>2223453379815124.5</v>
      </c>
      <c r="HR59">
        <f>'Initial absorption'!$T59*(HP59+HQ59)*$N59</f>
        <v>0</v>
      </c>
      <c r="HS59" s="7"/>
      <c r="HT59">
        <f t="shared" si="184"/>
        <v>1.1284425980454764E+16</v>
      </c>
      <c r="HU59">
        <f>'Initial absorption'!$N59*HT59*$J59</f>
        <v>0</v>
      </c>
      <c r="HW59">
        <f>(1-'Initial absorption'!$N59)*HT59</f>
        <v>1.098531432848383E+16</v>
      </c>
      <c r="HX59">
        <f>'Initial absorption'!$H59*HW59*$F59</f>
        <v>214570617557054.16</v>
      </c>
      <c r="HY59" s="7"/>
      <c r="HZ59">
        <f>(1 - 'Initial absorption'!$T59)*(HP59+HQ59)</f>
        <v>1.2405198583996838E+16</v>
      </c>
      <c r="IA59">
        <f t="shared" si="163"/>
        <v>1.1282181089606542E+16</v>
      </c>
      <c r="IB59" s="7"/>
      <c r="IL59" s="7">
        <f t="shared" si="140"/>
        <v>3546122755181072</v>
      </c>
      <c r="IM59" s="7">
        <f t="shared" si="189"/>
        <v>3546122755181072</v>
      </c>
      <c r="IN59" s="7">
        <f t="shared" si="37"/>
        <v>2.0759364193668264E+16</v>
      </c>
      <c r="IO59" s="7">
        <f t="shared" si="93"/>
        <v>1.6053547246898542E+16</v>
      </c>
      <c r="IP59" s="7"/>
      <c r="IQ59" s="7">
        <f t="shared" si="94"/>
        <v>594275837405968.5</v>
      </c>
      <c r="IR59" s="7">
        <f t="shared" si="164"/>
        <v>594275837405968.5</v>
      </c>
      <c r="IS59" s="7">
        <f t="shared" si="38"/>
        <v>3478951348252958</v>
      </c>
      <c r="IT59" s="7">
        <f t="shared" si="96"/>
        <v>2988815098700360</v>
      </c>
      <c r="IV59">
        <f t="shared" si="39"/>
        <v>3594620249018863</v>
      </c>
      <c r="IW59">
        <f t="shared" si="40"/>
        <v>3594620249018863</v>
      </c>
      <c r="IX59">
        <f t="shared" si="41"/>
        <v>2.1043273467702256E+16</v>
      </c>
      <c r="IY59">
        <f t="shared" si="127"/>
        <v>1.8078566547914848E+16</v>
      </c>
      <c r="IZ59" s="7"/>
      <c r="JA59" s="7">
        <f t="shared" si="165"/>
        <v>38146118428182.43</v>
      </c>
      <c r="JB59" s="7">
        <f t="shared" si="129"/>
        <v>39038586866510.102</v>
      </c>
      <c r="JC59" s="7">
        <f t="shared" si="42"/>
        <v>2007914060016160.5</v>
      </c>
      <c r="JD59" s="7"/>
      <c r="JE59" s="7">
        <f t="shared" si="166"/>
        <v>585596265040935.75</v>
      </c>
      <c r="JF59" s="7">
        <f>'Initial absorption'!$H59*JE59*$F59</f>
        <v>11438157204399.277</v>
      </c>
      <c r="JG59" s="7">
        <f t="shared" si="130"/>
        <v>3454630570673491</v>
      </c>
      <c r="JH59" s="7">
        <f>'Initial absorption'!$N59*JG59*$J59</f>
        <v>0</v>
      </c>
      <c r="JI59" s="7"/>
      <c r="JJ59">
        <f t="shared" si="167"/>
        <v>0</v>
      </c>
      <c r="JK59" s="7">
        <f t="shared" si="168"/>
        <v>0</v>
      </c>
      <c r="JL59">
        <f t="shared" si="99"/>
        <v>0</v>
      </c>
      <c r="JM59" s="7"/>
      <c r="JN59">
        <f t="shared" si="100"/>
        <v>0</v>
      </c>
      <c r="JO59">
        <f t="shared" si="132"/>
        <v>0</v>
      </c>
      <c r="JP59">
        <f t="shared" si="136"/>
        <v>0</v>
      </c>
      <c r="JQ59" s="7"/>
      <c r="JR59">
        <f>(1 - 'Initial absorption'!$N59)*JG59</f>
        <v>3363060094804075.5</v>
      </c>
      <c r="JS59" s="7">
        <f t="shared" si="169"/>
        <v>585479768225021.5</v>
      </c>
      <c r="JT59">
        <f>'Initial absorption'!$T59*(JR59+JS59)*$N59</f>
        <v>0</v>
      </c>
      <c r="JU59" s="7"/>
      <c r="JV59">
        <f t="shared" si="185"/>
        <v>3542119769254518</v>
      </c>
      <c r="JW59">
        <f>'Initial absorption'!$N59*JV59*$J59</f>
        <v>0</v>
      </c>
      <c r="JY59">
        <f>(1-'Initial absorption'!$N59)*JV59</f>
        <v>3448230253075696</v>
      </c>
      <c r="JZ59">
        <f>'Initial absorption'!$H59*JY59*$F59</f>
        <v>67352546568732.289</v>
      </c>
      <c r="KA59" s="7"/>
      <c r="KB59">
        <f>(1 - 'Initial absorption'!$T59)*(JR59+JS59)</f>
        <v>3843877536088465</v>
      </c>
      <c r="KC59">
        <f t="shared" si="170"/>
        <v>3541415110261045</v>
      </c>
      <c r="KD59" s="7"/>
    </row>
    <row r="60" spans="4:290" x14ac:dyDescent="0.25">
      <c r="D60">
        <v>570</v>
      </c>
      <c r="E60">
        <f>'Input spectra'!B60</f>
        <v>4.5385749919163304E-3</v>
      </c>
      <c r="F60">
        <f>'Initial absorption'!J60</f>
        <v>0.25338809667397216</v>
      </c>
      <c r="G60">
        <f>'Input spectra'!C60</f>
        <v>5.80451905433053E-2</v>
      </c>
      <c r="H60">
        <f t="shared" si="45"/>
        <v>7.6692213042980038E-3</v>
      </c>
      <c r="I60">
        <f>'Input spectra'!D60</f>
        <v>0</v>
      </c>
      <c r="J60">
        <f>'Initial absorption'!P60</f>
        <v>0</v>
      </c>
      <c r="K60">
        <f>'Input spectra'!E60</f>
        <v>0.201686163871307</v>
      </c>
      <c r="L60">
        <f t="shared" si="46"/>
        <v>1.9674050351703967E-2</v>
      </c>
      <c r="M60">
        <f>'Input spectra'!F60</f>
        <v>0</v>
      </c>
      <c r="N60">
        <f>'Initial absorption'!V60</f>
        <v>0</v>
      </c>
      <c r="O60">
        <f>'Input spectra'!G60</f>
        <v>0.64045756119881103</v>
      </c>
      <c r="P60">
        <f t="shared" si="47"/>
        <v>6.74658655548592E-2</v>
      </c>
      <c r="R60">
        <f>'Reaching edge prob after ems 1'!$EZ61</f>
        <v>0.81890422476270097</v>
      </c>
      <c r="S60">
        <f>'Reaching edge prob after ems 2'!$EZ61</f>
        <v>0.85966512524769811</v>
      </c>
      <c r="T60">
        <f>'Reaching edge prob after ems 3'!EZ61</f>
        <v>0.85966512524769811</v>
      </c>
      <c r="U60">
        <f>1-EXP(-'Reaching edge prob after ems 1'!FC61*_k_in_ec_correction*($E60*_c1+'Input spectra'!Y60))</f>
        <v>1.9385016391015308E-2</v>
      </c>
      <c r="V60">
        <f>1-EXP(-(_t-'Reaching edge prob after ems 1'!FC61)*_k_in_ec_correction*($E60*_c1+'Input spectra'!Y60))</f>
        <v>1.9731871842000315E-2</v>
      </c>
      <c r="W60">
        <f>1-EXP(-'Reaching edge prob after ems 2'!FC61*_k_in_ec_correction*($I60*_c2+'Input spectra'!Y60))</f>
        <v>1.4541896083729244E-2</v>
      </c>
      <c r="X60">
        <f>1-EXP(-(_t-'Reaching edge prob after ems 2'!FC61)*_k_in_ec_correction*($I60*_c2+'Input spectra'!Y60))</f>
        <v>1.4736218211123253E-2</v>
      </c>
      <c r="Y60">
        <f>1-EXP(-'Reaching edge prob after ems 3'!FC61*_k_in_ec_correction*($M60*_c3+'Input spectra'!Y60))</f>
        <v>1.4541896083729244E-2</v>
      </c>
      <c r="Z60">
        <f>1-EXP(-(_t-'Reaching edge prob after ems 3'!FC61)*_k_in_ec_correction*($M60*_c3+'Input spectra'!Y60))</f>
        <v>1.4736218211123253E-2</v>
      </c>
      <c r="AA60" s="16"/>
      <c r="AB60" s="16"/>
      <c r="AD60" s="7">
        <f t="shared" si="171"/>
        <v>2.4878184854739245E+17</v>
      </c>
      <c r="AE60" s="7">
        <f t="shared" si="172"/>
        <v>2.4878184854739245E+17</v>
      </c>
      <c r="AF60" s="7">
        <f t="shared" si="173"/>
        <v>1.4563943087485215E+18</v>
      </c>
      <c r="AG60" s="7">
        <f t="shared" si="49"/>
        <v>1.1926474523545178E+18</v>
      </c>
      <c r="AH60" s="7"/>
      <c r="AI60" s="7">
        <f t="shared" si="174"/>
        <v>1.4267559266800941E+17</v>
      </c>
      <c r="AJ60" s="7">
        <f t="shared" si="175"/>
        <v>1.4267559266800941E+17</v>
      </c>
      <c r="AK60" s="7">
        <f t="shared" si="176"/>
        <v>8.352374675736329E+17</v>
      </c>
      <c r="AL60" s="7">
        <f t="shared" si="52"/>
        <v>7.1802452217325734E+17</v>
      </c>
      <c r="AN60">
        <f t="shared" si="177"/>
        <v>4.444542533269536E+17</v>
      </c>
      <c r="AO60">
        <f t="shared" si="178"/>
        <v>4.444542533269536E+17</v>
      </c>
      <c r="AP60">
        <f t="shared" si="179"/>
        <v>2.6018805183093545E+18</v>
      </c>
      <c r="AQ60">
        <f t="shared" si="103"/>
        <v>2.236745941651957E+18</v>
      </c>
      <c r="AR60" s="7"/>
      <c r="AS60" s="7">
        <f t="shared" si="180"/>
        <v>1221999624231202</v>
      </c>
      <c r="AT60" s="7">
        <f t="shared" si="105"/>
        <v>1243864822702876.8</v>
      </c>
      <c r="AU60" s="7">
        <f t="shared" si="181"/>
        <v>6.6830313945420072E+16</v>
      </c>
      <c r="AV60" s="7"/>
      <c r="AW60" s="7">
        <f t="shared" si="53"/>
        <v>1.4060081902574674E+17</v>
      </c>
      <c r="AX60" s="7">
        <f>'Initial absorption'!$H60*AW60*$F60</f>
        <v>1253665556060190</v>
      </c>
      <c r="AY60" s="7">
        <f t="shared" si="106"/>
        <v>2.4387291699523936E+17</v>
      </c>
      <c r="AZ60" s="7">
        <f>'Initial absorption'!$N60*AY60*$J60</f>
        <v>0</v>
      </c>
      <c r="BA60" s="7"/>
      <c r="BB60">
        <f t="shared" si="54"/>
        <v>0</v>
      </c>
      <c r="BC60" s="7">
        <f t="shared" si="107"/>
        <v>0</v>
      </c>
      <c r="BD60">
        <f t="shared" si="55"/>
        <v>0</v>
      </c>
      <c r="BE60" s="7"/>
      <c r="BF60">
        <f t="shared" si="141"/>
        <v>0</v>
      </c>
      <c r="BG60">
        <f t="shared" si="108"/>
        <v>0</v>
      </c>
      <c r="BH60">
        <f t="shared" si="57"/>
        <v>0</v>
      </c>
      <c r="BI60" s="7"/>
      <c r="BJ60">
        <f>(1 - 'Initial absorption'!$N60)*AY60</f>
        <v>2.3743675572571856E+17</v>
      </c>
      <c r="BK60" s="7">
        <f t="shared" si="7"/>
        <v>1.4057309400105229E+17</v>
      </c>
      <c r="BL60">
        <f>'Initial absorption'!$T60*(BJ60+BK60)*$N60</f>
        <v>0</v>
      </c>
      <c r="BM60" s="7"/>
      <c r="BN60">
        <f t="shared" si="58"/>
        <v>4.3799104576110157E+17</v>
      </c>
      <c r="BO60">
        <f>'Initial absorption'!$N60*BN60*$J60</f>
        <v>0</v>
      </c>
      <c r="BQ60">
        <f>(1-'Initial absorption'!$N60)*BN60</f>
        <v>4.2643182450825722E+17</v>
      </c>
      <c r="BR60">
        <f>'Initial absorption'!$H60*BQ60*$F60</f>
        <v>3802274368657906</v>
      </c>
      <c r="BS60" s="7"/>
      <c r="BT60">
        <f>(1 - 'Initial absorption'!$T60)*(BJ60+BK60)</f>
        <v>3.6803361954801626E+17</v>
      </c>
      <c r="BU60">
        <f t="shared" si="142"/>
        <v>4.3790467846506573E+17</v>
      </c>
      <c r="BV60" s="7"/>
      <c r="CF60" s="7">
        <f t="shared" si="137"/>
        <v>8.0091879286426064E+16</v>
      </c>
      <c r="CG60" s="7">
        <f t="shared" si="186"/>
        <v>8.0091879286426064E+16</v>
      </c>
      <c r="CH60" s="7">
        <f t="shared" si="10"/>
        <v>4.688660280112992E+17</v>
      </c>
      <c r="CI60" s="7">
        <f t="shared" si="60"/>
        <v>3.8395637118615981E+17</v>
      </c>
      <c r="CJ60" s="7"/>
      <c r="CK60" s="7">
        <f t="shared" si="61"/>
        <v>3.6710041802104688E+16</v>
      </c>
      <c r="CL60" s="7">
        <f t="shared" si="143"/>
        <v>3.6710041802104688E+16</v>
      </c>
      <c r="CM60" s="7">
        <f t="shared" si="11"/>
        <v>2.1490432789480918E+17</v>
      </c>
      <c r="CN60" s="7">
        <f t="shared" si="63"/>
        <v>1.8474575595596352E+17</v>
      </c>
      <c r="CP60">
        <f t="shared" si="12"/>
        <v>1.1304232764437176E+17</v>
      </c>
      <c r="CQ60">
        <f t="shared" si="13"/>
        <v>1.1304232764437176E+17</v>
      </c>
      <c r="CR60">
        <f t="shared" si="14"/>
        <v>6.6176131253235776E+17</v>
      </c>
      <c r="CS60">
        <f t="shared" si="109"/>
        <v>5.6889312162221043E+17</v>
      </c>
      <c r="CT60" s="7"/>
      <c r="CU60" s="7">
        <f t="shared" si="144"/>
        <v>393405897429606.75</v>
      </c>
      <c r="CV60" s="7">
        <f t="shared" si="111"/>
        <v>400445096015807.19</v>
      </c>
      <c r="CW60" s="7">
        <f t="shared" si="15"/>
        <v>2.151509633216222E+16</v>
      </c>
      <c r="CX60" s="7"/>
      <c r="CY60" s="7">
        <f t="shared" si="145"/>
        <v>3.6176208188989128E+16</v>
      </c>
      <c r="CZ60" s="7">
        <f>'Initial absorption'!$H60*CY60*$F60</f>
        <v>322564736604366.94</v>
      </c>
      <c r="DA60" s="7">
        <f t="shared" si="112"/>
        <v>7.8511516588761344E+16</v>
      </c>
      <c r="DB60" s="7">
        <f>'Initial absorption'!$N60*DA60*$J60</f>
        <v>0</v>
      </c>
      <c r="DC60" s="7"/>
      <c r="DD60">
        <f t="shared" si="146"/>
        <v>0</v>
      </c>
      <c r="DE60" s="7">
        <f t="shared" si="147"/>
        <v>0</v>
      </c>
      <c r="DF60">
        <f t="shared" si="66"/>
        <v>0</v>
      </c>
      <c r="DG60" s="7"/>
      <c r="DH60">
        <f t="shared" si="67"/>
        <v>0</v>
      </c>
      <c r="DI60">
        <f t="shared" si="114"/>
        <v>0</v>
      </c>
      <c r="DJ60">
        <f t="shared" si="133"/>
        <v>0</v>
      </c>
      <c r="DK60" s="7"/>
      <c r="DL60">
        <f>(1 - 'Initial absorption'!$N60)*DA60</f>
        <v>7.643948338185224E+16</v>
      </c>
      <c r="DM60" s="7">
        <f t="shared" si="148"/>
        <v>3.6169074615569416E+16</v>
      </c>
      <c r="DN60">
        <f>'Initial absorption'!$T60*(DL60+DM60)*$N60</f>
        <v>0</v>
      </c>
      <c r="DO60" s="7"/>
      <c r="DP60">
        <f t="shared" si="182"/>
        <v>1.1139847786270443E+17</v>
      </c>
      <c r="DQ60">
        <f>'Initial absorption'!$N60*DP60*$J60</f>
        <v>0</v>
      </c>
      <c r="DS60">
        <f>(1-'Initial absorption'!$N60)*DP60</f>
        <v>1.084585098763556E+17</v>
      </c>
      <c r="DT60">
        <f>'Initial absorption'!$H60*DS60*$F60</f>
        <v>967069032995477</v>
      </c>
      <c r="DU60" s="7"/>
      <c r="DV60">
        <f>(1 - 'Initial absorption'!$T60)*(DL60+DM60)</f>
        <v>1.0963665423488234E+17</v>
      </c>
      <c r="DW60">
        <f t="shared" si="149"/>
        <v>1.1137651123711101E+17</v>
      </c>
      <c r="DX60" s="7"/>
      <c r="EH60" s="7">
        <f t="shared" si="138"/>
        <v>2.5703181577728268E+16</v>
      </c>
      <c r="EI60" s="7">
        <f t="shared" si="187"/>
        <v>2.5703181577728268E+16</v>
      </c>
      <c r="EJ60" s="7">
        <f t="shared" si="19"/>
        <v>1.5046904581305171E+17</v>
      </c>
      <c r="EK60" s="7">
        <f t="shared" si="71"/>
        <v>1.2321973731232045E+17</v>
      </c>
      <c r="EL60" s="7"/>
      <c r="EM60" s="7">
        <f t="shared" si="72"/>
        <v>9506935981520290</v>
      </c>
      <c r="EN60" s="7">
        <f t="shared" si="150"/>
        <v>9506935981520290</v>
      </c>
      <c r="EO60" s="7">
        <f t="shared" si="20"/>
        <v>5.5654572622427808E+16</v>
      </c>
      <c r="EP60" s="7">
        <f t="shared" si="74"/>
        <v>4.7844295144066512E+16</v>
      </c>
      <c r="ER60">
        <f t="shared" si="21"/>
        <v>3.3319932891925972E+16</v>
      </c>
      <c r="ES60">
        <f t="shared" si="22"/>
        <v>3.3319932891925972E+16</v>
      </c>
      <c r="ET60">
        <f t="shared" si="23"/>
        <v>1.9505828465793139E+17</v>
      </c>
      <c r="EU60">
        <f t="shared" si="115"/>
        <v>1.6768480471106173E+17</v>
      </c>
      <c r="EV60" s="7"/>
      <c r="EW60" s="7">
        <f t="shared" si="151"/>
        <v>126252290562697.09</v>
      </c>
      <c r="EX60" s="7">
        <f t="shared" si="117"/>
        <v>128511318581951.75</v>
      </c>
      <c r="EY60" s="7">
        <f t="shared" si="24"/>
        <v>6904650416682185</v>
      </c>
      <c r="EZ60" s="7"/>
      <c r="FA60" s="7">
        <f t="shared" si="152"/>
        <v>9368687106402356</v>
      </c>
      <c r="FB60" s="7">
        <f>'Initial absorption'!$H60*FA60*$F60</f>
        <v>83535788853769.547</v>
      </c>
      <c r="FC60" s="7">
        <f t="shared" si="118"/>
        <v>2.5196009692904872E+16</v>
      </c>
      <c r="FD60" s="7">
        <f>'Initial absorption'!$N60*FC60*$J60</f>
        <v>0</v>
      </c>
      <c r="FE60" s="7"/>
      <c r="FF60">
        <f t="shared" si="153"/>
        <v>0</v>
      </c>
      <c r="FG60" s="7">
        <f t="shared" si="154"/>
        <v>0</v>
      </c>
      <c r="FH60">
        <f t="shared" si="77"/>
        <v>0</v>
      </c>
      <c r="FI60" s="7"/>
      <c r="FJ60">
        <f t="shared" si="78"/>
        <v>0</v>
      </c>
      <c r="FK60">
        <f t="shared" si="120"/>
        <v>0</v>
      </c>
      <c r="FL60">
        <f t="shared" si="134"/>
        <v>0</v>
      </c>
      <c r="FM60" s="7"/>
      <c r="FN60">
        <f>(1 - 'Initial absorption'!$N60)*FC60</f>
        <v>2.4531050320909044E+16</v>
      </c>
      <c r="FO60" s="7">
        <f t="shared" si="155"/>
        <v>9366839698377428</v>
      </c>
      <c r="FP60">
        <f>'Initial absorption'!$T60*(FN60+FO60)*$N60</f>
        <v>0</v>
      </c>
      <c r="FQ60" s="7"/>
      <c r="FR60">
        <f t="shared" si="183"/>
        <v>3.2835397890294752E+16</v>
      </c>
      <c r="FS60">
        <f>'Initial absorption'!$N60*FR60*$J60</f>
        <v>0</v>
      </c>
      <c r="FU60">
        <f>(1-'Initial absorption'!$N60)*FR60</f>
        <v>3.1968823943606996E+16</v>
      </c>
      <c r="FV60">
        <f>'Initial absorption'!$H60*FU60*$F60</f>
        <v>285049644259279.06</v>
      </c>
      <c r="FW60" s="7"/>
      <c r="FX60">
        <f>(1 - 'Initial absorption'!$T60)*(FN60+FO60)</f>
        <v>3.300327535871362E+16</v>
      </c>
      <c r="FY60">
        <f t="shared" si="156"/>
        <v>3.2828923090050568E+16</v>
      </c>
      <c r="FZ60" s="7"/>
      <c r="GJ60" s="7">
        <f t="shared" si="139"/>
        <v>8230662437367404</v>
      </c>
      <c r="GK60" s="7">
        <f t="shared" si="188"/>
        <v>8230662437367404</v>
      </c>
      <c r="GL60" s="7">
        <f t="shared" si="28"/>
        <v>4.8183137158129944E+16</v>
      </c>
      <c r="GM60" s="7">
        <f t="shared" si="82"/>
        <v>3.9457374581113296E+16</v>
      </c>
      <c r="GN60" s="7"/>
      <c r="GO60" s="7">
        <f t="shared" si="83"/>
        <v>2481034224195165.5</v>
      </c>
      <c r="GP60" s="7">
        <f t="shared" si="157"/>
        <v>2481034224195165.5</v>
      </c>
      <c r="GQ60" s="7">
        <f t="shared" si="29"/>
        <v>1.4524227330193678E+16</v>
      </c>
      <c r="GR60" s="7">
        <f t="shared" si="85"/>
        <v>1.2485971706936988E+16</v>
      </c>
      <c r="GT60">
        <f t="shared" si="30"/>
        <v>1.0305935034459404E+16</v>
      </c>
      <c r="GU60">
        <f t="shared" si="31"/>
        <v>1.0305935034459404E+16</v>
      </c>
      <c r="GV60">
        <f t="shared" si="32"/>
        <v>6.0331994549270312E+16</v>
      </c>
      <c r="GW60">
        <f t="shared" si="121"/>
        <v>5.1865311650641904E+16</v>
      </c>
      <c r="GX60" s="7"/>
      <c r="GY60" s="7">
        <f t="shared" si="158"/>
        <v>40428457559759.758</v>
      </c>
      <c r="GZ60" s="7">
        <f t="shared" si="123"/>
        <v>41151842600899.992</v>
      </c>
      <c r="HA60" s="7">
        <f t="shared" si="33"/>
        <v>2211004371419223.8</v>
      </c>
      <c r="HB60" s="7"/>
      <c r="HC60" s="7">
        <f t="shared" si="159"/>
        <v>2444955282326743.5</v>
      </c>
      <c r="HD60" s="7">
        <f>'Initial absorption'!$H60*HC60*$F60</f>
        <v>21800415138400.91</v>
      </c>
      <c r="HE60" s="7">
        <f t="shared" si="124"/>
        <v>8068256060978504</v>
      </c>
      <c r="HF60" s="7">
        <f>'Initial absorption'!$N60*HE60*$J60</f>
        <v>0</v>
      </c>
      <c r="HG60" s="7"/>
      <c r="HH60">
        <f t="shared" si="160"/>
        <v>0</v>
      </c>
      <c r="HI60" s="7">
        <f t="shared" si="161"/>
        <v>0</v>
      </c>
      <c r="HJ60">
        <f t="shared" si="88"/>
        <v>0</v>
      </c>
      <c r="HK60" s="7"/>
      <c r="HL60">
        <f t="shared" si="89"/>
        <v>0</v>
      </c>
      <c r="HM60">
        <f t="shared" si="126"/>
        <v>0</v>
      </c>
      <c r="HN60">
        <f t="shared" si="135"/>
        <v>0</v>
      </c>
      <c r="HO60" s="7"/>
      <c r="HP60">
        <f>(1 - 'Initial absorption'!$N60)*HE60</f>
        <v>7855323039091289</v>
      </c>
      <c r="HQ60" s="7">
        <f t="shared" si="162"/>
        <v>2444473162478160.5</v>
      </c>
      <c r="HR60">
        <f>'Initial absorption'!$T60*(HP60+HQ60)*$N60</f>
        <v>0</v>
      </c>
      <c r="HS60" s="7"/>
      <c r="HT60">
        <f t="shared" si="184"/>
        <v>1.015606719814263E+16</v>
      </c>
      <c r="HU60">
        <f>'Initial absorption'!$N60*HT60*$J60</f>
        <v>0</v>
      </c>
      <c r="HW60">
        <f>(1-'Initial absorption'!$N60)*HT60</f>
        <v>9888033801254150</v>
      </c>
      <c r="HX60">
        <f>'Initial absorption'!$H60*HW60*$F60</f>
        <v>88166537575582.953</v>
      </c>
      <c r="HY60" s="7"/>
      <c r="HZ60">
        <f>(1 - 'Initial absorption'!$T60)*(HP60+HQ60)</f>
        <v>1.0027969587063532E+16</v>
      </c>
      <c r="IA60">
        <f t="shared" si="163"/>
        <v>1.015406452692195E+16</v>
      </c>
      <c r="IB60" s="7"/>
      <c r="IL60" s="7">
        <f t="shared" si="140"/>
        <v>2631319477814430.5</v>
      </c>
      <c r="IM60" s="7">
        <f t="shared" si="189"/>
        <v>2631319477814430.5</v>
      </c>
      <c r="IN60" s="7">
        <f t="shared" si="37"/>
        <v>1.540401252890455E+16</v>
      </c>
      <c r="IO60" s="7">
        <f t="shared" si="93"/>
        <v>1.2614410938217514E+16</v>
      </c>
      <c r="IP60" s="7"/>
      <c r="IQ60" s="7">
        <f t="shared" si="94"/>
        <v>653305958976712.13</v>
      </c>
      <c r="IR60" s="7">
        <f t="shared" si="164"/>
        <v>653305958976712.13</v>
      </c>
      <c r="IS60" s="7">
        <f t="shared" si="38"/>
        <v>3824519699008206</v>
      </c>
      <c r="IT60" s="7">
        <f t="shared" si="96"/>
        <v>3287806206060178</v>
      </c>
      <c r="IV60">
        <f t="shared" si="39"/>
        <v>3234976798061309</v>
      </c>
      <c r="IW60">
        <f t="shared" si="40"/>
        <v>3234976798061309</v>
      </c>
      <c r="IX60">
        <f t="shared" si="41"/>
        <v>1.8937884034302816E+16</v>
      </c>
      <c r="IY60">
        <f t="shared" si="127"/>
        <v>1.6280238450275312E+16</v>
      </c>
      <c r="IZ60" s="7"/>
      <c r="JA60" s="7">
        <f t="shared" si="165"/>
        <v>12924863417070.943</v>
      </c>
      <c r="JB60" s="7">
        <f t="shared" si="129"/>
        <v>13156127566608.912</v>
      </c>
      <c r="JC60" s="7">
        <f t="shared" si="42"/>
        <v>706851837542873.38</v>
      </c>
      <c r="JD60" s="7"/>
      <c r="JE60" s="7">
        <f t="shared" si="166"/>
        <v>643805651610391.75</v>
      </c>
      <c r="JF60" s="7">
        <f>'Initial absorption'!$H60*JE60*$F60</f>
        <v>5740485552029.6514</v>
      </c>
      <c r="JG60" s="7">
        <f t="shared" si="130"/>
        <v>2579398619102837</v>
      </c>
      <c r="JH60" s="7">
        <f>'Initial absorption'!$N60*JG60*$J60</f>
        <v>0</v>
      </c>
      <c r="JI60" s="7"/>
      <c r="JJ60">
        <f t="shared" si="167"/>
        <v>0</v>
      </c>
      <c r="JK60" s="7">
        <f t="shared" si="168"/>
        <v>0</v>
      </c>
      <c r="JL60">
        <f t="shared" si="99"/>
        <v>0</v>
      </c>
      <c r="JM60" s="7"/>
      <c r="JN60">
        <f t="shared" si="100"/>
        <v>0</v>
      </c>
      <c r="JO60">
        <f t="shared" si="132"/>
        <v>0</v>
      </c>
      <c r="JP60">
        <f t="shared" si="136"/>
        <v>0</v>
      </c>
      <c r="JQ60" s="7"/>
      <c r="JR60">
        <f>(1 - 'Initial absorption'!$N60)*JG60</f>
        <v>2511324534881139</v>
      </c>
      <c r="JS60" s="7">
        <f t="shared" si="169"/>
        <v>643678699806604.13</v>
      </c>
      <c r="JT60">
        <f>'Initial absorption'!$T60*(JR60+JS60)*$N60</f>
        <v>0</v>
      </c>
      <c r="JU60" s="7"/>
      <c r="JV60">
        <f t="shared" si="185"/>
        <v>3187934101630626.5</v>
      </c>
      <c r="JW60">
        <f>'Initial absorption'!$N60*JV60*$J60</f>
        <v>0</v>
      </c>
      <c r="JY60">
        <f>(1-'Initial absorption'!$N60)*JV60</f>
        <v>3103799880219316</v>
      </c>
      <c r="JZ60">
        <f>'Initial absorption'!$H60*JY60*$F60</f>
        <v>27674995278812.422</v>
      </c>
      <c r="KA60" s="7"/>
      <c r="KB60">
        <f>(1 - 'Initial absorption'!$T60)*(JR60+JS60)</f>
        <v>3071738106790386</v>
      </c>
      <c r="KC60">
        <f t="shared" si="170"/>
        <v>3187305474057156.5</v>
      </c>
      <c r="KD60" s="7"/>
    </row>
    <row r="61" spans="4:290" x14ac:dyDescent="0.25">
      <c r="D61">
        <v>575</v>
      </c>
      <c r="E61">
        <f>'Input spectra'!B61</f>
        <v>0</v>
      </c>
      <c r="F61">
        <f>'Initial absorption'!J61</f>
        <v>0</v>
      </c>
      <c r="G61">
        <f>'Input spectra'!C61</f>
        <v>5.1152681415280003E-2</v>
      </c>
      <c r="H61">
        <f t="shared" si="45"/>
        <v>6.7585484759388114E-3</v>
      </c>
      <c r="I61">
        <f>'Input spectra'!D61</f>
        <v>0</v>
      </c>
      <c r="J61">
        <f>'Initial absorption'!P61</f>
        <v>0</v>
      </c>
      <c r="K61">
        <f>'Input spectra'!E61</f>
        <v>0.21580776160902301</v>
      </c>
      <c r="L61">
        <f t="shared" si="46"/>
        <v>2.1051581757951607E-2</v>
      </c>
      <c r="M61">
        <f>'Input spectra'!F61</f>
        <v>0</v>
      </c>
      <c r="N61">
        <f>'Initial absorption'!V61</f>
        <v>0</v>
      </c>
      <c r="O61">
        <f>'Input spectra'!G61</f>
        <v>0.55889355007865904</v>
      </c>
      <c r="P61">
        <f t="shared" si="47"/>
        <v>5.8873904210774083E-2</v>
      </c>
      <c r="R61">
        <f>'Reaching edge prob after ems 1'!$EZ62</f>
        <v>0.86021700723160832</v>
      </c>
      <c r="S61">
        <f>'Reaching edge prob after ems 2'!$EZ62</f>
        <v>0.86021700723160832</v>
      </c>
      <c r="T61">
        <f>'Reaching edge prob after ems 3'!EZ62</f>
        <v>0.86021700723160832</v>
      </c>
      <c r="U61">
        <f>1-EXP(-'Reaching edge prob after ems 1'!FC62*_k_in_ec_correction*($E61*_c1+'Input spectra'!Y61))</f>
        <v>1.4478491900493551E-2</v>
      </c>
      <c r="V61">
        <f>1-EXP(-(_t-'Reaching edge prob after ems 1'!FC62)*_k_in_ec_correction*($E61*_c1+'Input spectra'!Y61))</f>
        <v>1.467111197536175E-2</v>
      </c>
      <c r="W61">
        <f>1-EXP(-'Reaching edge prob after ems 2'!FC62*_k_in_ec_correction*($I61*_c2+'Input spectra'!Y61))</f>
        <v>1.4478491900493551E-2</v>
      </c>
      <c r="X61">
        <f>1-EXP(-(_t-'Reaching edge prob after ems 2'!FC62)*_k_in_ec_correction*($I61*_c2+'Input spectra'!Y61))</f>
        <v>1.467111197536175E-2</v>
      </c>
      <c r="Y61">
        <f>1-EXP(-'Reaching edge prob after ems 3'!FC62*_k_in_ec_correction*($M61*_c3+'Input spectra'!Y61))</f>
        <v>1.4478491900493551E-2</v>
      </c>
      <c r="Z61">
        <f>1-EXP(-(_t-'Reaching edge prob after ems 3'!FC62)*_k_in_ec_correction*($M61*_c3+'Input spectra'!Y61))</f>
        <v>1.467111197536175E-2</v>
      </c>
      <c r="AA61" s="16"/>
      <c r="AB61" s="16"/>
      <c r="AD61" s="7">
        <f t="shared" si="171"/>
        <v>2.192405352025665E+17</v>
      </c>
      <c r="AE61" s="7">
        <f t="shared" si="172"/>
        <v>2.192405352025665E+17</v>
      </c>
      <c r="AF61" s="7">
        <f t="shared" si="173"/>
        <v>1.2834564482109775E+18</v>
      </c>
      <c r="AG61" s="7">
        <f t="shared" si="49"/>
        <v>1.1040510647921568E+18</v>
      </c>
      <c r="AH61" s="7"/>
      <c r="AI61" s="7">
        <f t="shared" si="174"/>
        <v>1.5266540698136742E+17</v>
      </c>
      <c r="AJ61" s="7">
        <f t="shared" si="175"/>
        <v>1.5266540698136742E+17</v>
      </c>
      <c r="AK61" s="7">
        <f t="shared" si="176"/>
        <v>8.9371885918793139E+17</v>
      </c>
      <c r="AL61" s="7">
        <f t="shared" si="52"/>
        <v>7.6879216235708954E+17</v>
      </c>
      <c r="AN61">
        <f t="shared" si="177"/>
        <v>3.8785179618224781E+17</v>
      </c>
      <c r="AO61">
        <f t="shared" si="178"/>
        <v>3.8785179618224781E+17</v>
      </c>
      <c r="AP61">
        <f t="shared" si="179"/>
        <v>2.2705239626439688E+18</v>
      </c>
      <c r="AQ61">
        <f t="shared" si="103"/>
        <v>1.953143327993247E+18</v>
      </c>
      <c r="AR61" s="7"/>
      <c r="AS61" s="7">
        <f t="shared" si="180"/>
        <v>0</v>
      </c>
      <c r="AT61" s="7">
        <f t="shared" si="105"/>
        <v>0</v>
      </c>
      <c r="AU61" s="7">
        <f t="shared" si="181"/>
        <v>0</v>
      </c>
      <c r="AV61" s="7"/>
      <c r="AW61" s="7">
        <f t="shared" si="53"/>
        <v>1.5045504212290214E+17</v>
      </c>
      <c r="AX61" s="7">
        <f>'Initial absorption'!$H61*AW61*$F61</f>
        <v>0</v>
      </c>
      <c r="AY61" s="7">
        <f t="shared" si="106"/>
        <v>2.1602403276107139E+17</v>
      </c>
      <c r="AZ61" s="7">
        <f>'Initial absorption'!$N61*AY61*$J61</f>
        <v>0</v>
      </c>
      <c r="BA61" s="7"/>
      <c r="BB61">
        <f t="shared" si="54"/>
        <v>0</v>
      </c>
      <c r="BC61" s="7">
        <f t="shared" si="107"/>
        <v>0</v>
      </c>
      <c r="BD61">
        <f t="shared" si="55"/>
        <v>0</v>
      </c>
      <c r="BE61" s="7"/>
      <c r="BF61">
        <f t="shared" si="141"/>
        <v>0</v>
      </c>
      <c r="BG61">
        <f t="shared" si="108"/>
        <v>0</v>
      </c>
      <c r="BH61">
        <f t="shared" si="57"/>
        <v>0</v>
      </c>
      <c r="BI61" s="7"/>
      <c r="BJ61">
        <f>(1 - 'Initial absorption'!$N61)*AY61</f>
        <v>2.1034771879883942E+17</v>
      </c>
      <c r="BK61" s="7">
        <f t="shared" si="7"/>
        <v>1.5042563570077962E+17</v>
      </c>
      <c r="BL61">
        <f>'Initial absorption'!$T61*(BJ61+BK61)*$N61</f>
        <v>0</v>
      </c>
      <c r="BM61" s="7"/>
      <c r="BN61">
        <f t="shared" si="58"/>
        <v>3.8223628709263123E+17</v>
      </c>
      <c r="BO61">
        <f>'Initial absorption'!$N61*BN61*$J61</f>
        <v>0</v>
      </c>
      <c r="BQ61">
        <f>(1-'Initial absorption'!$N61)*BN61</f>
        <v>3.7219252878683501E+17</v>
      </c>
      <c r="BR61">
        <f>'Initial absorption'!$H61*BQ61*$F61</f>
        <v>0</v>
      </c>
      <c r="BS61" s="7"/>
      <c r="BT61">
        <f>(1 - 'Initial absorption'!$T61)*(BJ61+BK61)</f>
        <v>3.5129356281545747E+17</v>
      </c>
      <c r="BU61">
        <f t="shared" si="142"/>
        <v>3.8216157905061286E+17</v>
      </c>
      <c r="BV61" s="7"/>
      <c r="CF61" s="7">
        <f t="shared" si="137"/>
        <v>7.0581461560248712E+16</v>
      </c>
      <c r="CG61" s="7">
        <f t="shared" si="186"/>
        <v>7.0581461560248712E+16</v>
      </c>
      <c r="CH61" s="7">
        <f t="shared" si="10"/>
        <v>4.1319107290062854E+17</v>
      </c>
      <c r="CI61" s="7">
        <f t="shared" si="60"/>
        <v>3.5543398814539597E+17</v>
      </c>
      <c r="CJ61" s="7"/>
      <c r="CK61" s="7">
        <f t="shared" si="61"/>
        <v>3.9280393844671424E+16</v>
      </c>
      <c r="CL61" s="7">
        <f t="shared" si="143"/>
        <v>3.9280393844671424E+16</v>
      </c>
      <c r="CM61" s="7">
        <f t="shared" si="11"/>
        <v>2.2995143084115296E+17</v>
      </c>
      <c r="CN61" s="7">
        <f t="shared" si="63"/>
        <v>1.9780813164680275E+17</v>
      </c>
      <c r="CP61">
        <f t="shared" si="12"/>
        <v>9.864607998078728E+16</v>
      </c>
      <c r="CQ61">
        <f t="shared" si="13"/>
        <v>9.864607998078728E+16</v>
      </c>
      <c r="CR61">
        <f t="shared" si="14"/>
        <v>5.7748421077835046E+17</v>
      </c>
      <c r="CS61">
        <f t="shared" si="109"/>
        <v>4.967617395192599E+17</v>
      </c>
      <c r="CT61" s="7"/>
      <c r="CU61" s="7">
        <f t="shared" si="144"/>
        <v>0</v>
      </c>
      <c r="CV61" s="7">
        <f t="shared" si="111"/>
        <v>0</v>
      </c>
      <c r="CW61" s="7">
        <f t="shared" si="15"/>
        <v>0</v>
      </c>
      <c r="CX61" s="7"/>
      <c r="CY61" s="7">
        <f t="shared" si="145"/>
        <v>3.8711672980543152E+16</v>
      </c>
      <c r="CZ61" s="7">
        <f>'Initial absorption'!$H61*CY61*$F61</f>
        <v>0</v>
      </c>
      <c r="DA61" s="7">
        <f t="shared" si="112"/>
        <v>6.9545953034313616E+16</v>
      </c>
      <c r="DB61" s="7">
        <f>'Initial absorption'!$N61*DA61*$J61</f>
        <v>0</v>
      </c>
      <c r="DC61" s="7"/>
      <c r="DD61">
        <f t="shared" si="146"/>
        <v>0</v>
      </c>
      <c r="DE61" s="7">
        <f t="shared" si="147"/>
        <v>0</v>
      </c>
      <c r="DF61">
        <f t="shared" si="66"/>
        <v>0</v>
      </c>
      <c r="DG61" s="7"/>
      <c r="DH61">
        <f t="shared" si="67"/>
        <v>0</v>
      </c>
      <c r="DI61">
        <f t="shared" si="114"/>
        <v>0</v>
      </c>
      <c r="DJ61">
        <f t="shared" si="133"/>
        <v>0</v>
      </c>
      <c r="DK61" s="7"/>
      <c r="DL61">
        <f>(1 - 'Initial absorption'!$N61)*DA61</f>
        <v>6.771854217090276E+16</v>
      </c>
      <c r="DM61" s="7">
        <f t="shared" si="148"/>
        <v>3.8704106788139936E+16</v>
      </c>
      <c r="DN61">
        <f>'Initial absorption'!$T61*(DL61+DM61)*$N61</f>
        <v>0</v>
      </c>
      <c r="DO61" s="7"/>
      <c r="DP61">
        <f t="shared" si="182"/>
        <v>9.7217833510770016E+16</v>
      </c>
      <c r="DQ61">
        <f>'Initial absorption'!$N61*DP61*$J61</f>
        <v>0</v>
      </c>
      <c r="DS61">
        <f>(1-'Initial absorption'!$N61)*DP61</f>
        <v>9.4663307800450192E+16</v>
      </c>
      <c r="DT61">
        <f>'Initial absorption'!$H61*DS61*$F61</f>
        <v>0</v>
      </c>
      <c r="DU61" s="7"/>
      <c r="DV61">
        <f>(1 - 'Initial absorption'!$T61)*(DL61+DM61)</f>
        <v>1.0362625468539229E+17</v>
      </c>
      <c r="DW61">
        <f t="shared" si="149"/>
        <v>9.7198832295458656E+16</v>
      </c>
      <c r="DX61" s="7"/>
      <c r="EH61" s="7">
        <f t="shared" si="138"/>
        <v>2.2651086959973296E+16</v>
      </c>
      <c r="EI61" s="7">
        <f t="shared" si="187"/>
        <v>2.2651086959973296E+16</v>
      </c>
      <c r="EJ61" s="7">
        <f t="shared" si="19"/>
        <v>1.3260177271007226E+17</v>
      </c>
      <c r="EK61" s="7">
        <f t="shared" si="71"/>
        <v>1.140663000742643E+17</v>
      </c>
      <c r="EL61" s="7"/>
      <c r="EM61" s="7">
        <f t="shared" si="72"/>
        <v>1.0172589604318692E+16</v>
      </c>
      <c r="EN61" s="7">
        <f t="shared" si="150"/>
        <v>1.0172589604318692E+16</v>
      </c>
      <c r="EO61" s="7">
        <f t="shared" si="20"/>
        <v>5.955137680449316E+16</v>
      </c>
      <c r="EP61" s="7">
        <f t="shared" si="74"/>
        <v>5.1227107131282928E+16</v>
      </c>
      <c r="ER61">
        <f t="shared" si="21"/>
        <v>2.90765488777959E+16</v>
      </c>
      <c r="ES61">
        <f t="shared" si="22"/>
        <v>2.90765488777959E+16</v>
      </c>
      <c r="ET61">
        <f t="shared" si="23"/>
        <v>1.7021708195726003E+17</v>
      </c>
      <c r="EU61">
        <f t="shared" si="115"/>
        <v>1.4642362882097162E+17</v>
      </c>
      <c r="EV61" s="7"/>
      <c r="EW61" s="7">
        <f t="shared" si="151"/>
        <v>0</v>
      </c>
      <c r="EX61" s="7">
        <f t="shared" si="117"/>
        <v>0</v>
      </c>
      <c r="EY61" s="7">
        <f t="shared" si="24"/>
        <v>0</v>
      </c>
      <c r="EZ61" s="7"/>
      <c r="FA61" s="7">
        <f t="shared" si="152"/>
        <v>1.0025305848125518E+16</v>
      </c>
      <c r="FB61" s="7">
        <f>'Initial absorption'!$H61*FA61*$F61</f>
        <v>0</v>
      </c>
      <c r="FC61" s="7">
        <f t="shared" si="118"/>
        <v>2.2318770326819872E+16</v>
      </c>
      <c r="FD61" s="7">
        <f>'Initial absorption'!$N61*FC61*$J61</f>
        <v>0</v>
      </c>
      <c r="FE61" s="7"/>
      <c r="FF61">
        <f t="shared" si="153"/>
        <v>0</v>
      </c>
      <c r="FG61" s="7">
        <f t="shared" si="154"/>
        <v>0</v>
      </c>
      <c r="FH61">
        <f t="shared" si="77"/>
        <v>0</v>
      </c>
      <c r="FI61" s="7"/>
      <c r="FJ61">
        <f t="shared" si="78"/>
        <v>0</v>
      </c>
      <c r="FK61">
        <f t="shared" si="120"/>
        <v>0</v>
      </c>
      <c r="FL61">
        <f t="shared" si="134"/>
        <v>0</v>
      </c>
      <c r="FM61" s="7"/>
      <c r="FN61">
        <f>(1 - 'Initial absorption'!$N61)*FC61</f>
        <v>2.1732315449523432E+16</v>
      </c>
      <c r="FO61" s="7">
        <f t="shared" si="155"/>
        <v>1.0023346403154332E+16</v>
      </c>
      <c r="FP61">
        <f>'Initial absorption'!$T61*(FN61+FO61)*$N61</f>
        <v>0</v>
      </c>
      <c r="FQ61" s="7"/>
      <c r="FR61">
        <f t="shared" si="183"/>
        <v>2.8655564300374428E+16</v>
      </c>
      <c r="FS61">
        <f>'Initial absorption'!$N61*FR61*$J61</f>
        <v>0</v>
      </c>
      <c r="FU61">
        <f>(1-'Initial absorption'!$N61)*FR61</f>
        <v>2.790260187459768E+16</v>
      </c>
      <c r="FV61">
        <f>'Initial absorption'!$H61*FU61*$F61</f>
        <v>0</v>
      </c>
      <c r="FW61" s="7"/>
      <c r="FX61">
        <f>(1 - 'Initial absorption'!$T61)*(FN61+FO61)</f>
        <v>3.0921240309618992E+16</v>
      </c>
      <c r="FY61">
        <f t="shared" si="156"/>
        <v>2.8649963573352676E+16</v>
      </c>
      <c r="FZ61" s="7"/>
      <c r="GJ61" s="7">
        <f t="shared" si="139"/>
        <v>7253321929941112</v>
      </c>
      <c r="GK61" s="7">
        <f t="shared" si="188"/>
        <v>7253321929941112</v>
      </c>
      <c r="GL61" s="7">
        <f t="shared" si="28"/>
        <v>4.2461686171910224E+16</v>
      </c>
      <c r="GM61" s="7">
        <f t="shared" si="82"/>
        <v>3.6526264600808384E+16</v>
      </c>
      <c r="GN61" s="7"/>
      <c r="GO61" s="7">
        <f t="shared" si="83"/>
        <v>2654750490175346.5</v>
      </c>
      <c r="GP61" s="7">
        <f t="shared" si="157"/>
        <v>2654750490175346.5</v>
      </c>
      <c r="GQ61" s="7">
        <f t="shared" si="29"/>
        <v>1.554118006443781E+16</v>
      </c>
      <c r="GR61" s="7">
        <f t="shared" si="85"/>
        <v>1.3368787403878226E+16</v>
      </c>
      <c r="GT61">
        <f t="shared" si="30"/>
        <v>8993446197289952</v>
      </c>
      <c r="GU61">
        <f t="shared" si="31"/>
        <v>8993446197289952</v>
      </c>
      <c r="GV61">
        <f t="shared" si="32"/>
        <v>5.2648551066915856E+16</v>
      </c>
      <c r="GW61">
        <f t="shared" si="121"/>
        <v>4.5289179033862856E+16</v>
      </c>
      <c r="GX61" s="7"/>
      <c r="GY61" s="7">
        <f t="shared" si="158"/>
        <v>0</v>
      </c>
      <c r="GZ61" s="7">
        <f t="shared" si="123"/>
        <v>0</v>
      </c>
      <c r="HA61" s="7">
        <f t="shared" si="33"/>
        <v>0</v>
      </c>
      <c r="HB61" s="7"/>
      <c r="HC61" s="7">
        <f t="shared" si="159"/>
        <v>2616313706705511.5</v>
      </c>
      <c r="HD61" s="7">
        <f>'Initial absorption'!$H61*HC61*$F61</f>
        <v>0</v>
      </c>
      <c r="HE61" s="7">
        <f t="shared" si="124"/>
        <v>7146907631713599</v>
      </c>
      <c r="HF61" s="7">
        <f>'Initial absorption'!$N61*HE61*$J61</f>
        <v>0</v>
      </c>
      <c r="HG61" s="7"/>
      <c r="HH61">
        <f t="shared" si="160"/>
        <v>0</v>
      </c>
      <c r="HI61" s="7">
        <f t="shared" si="161"/>
        <v>0</v>
      </c>
      <c r="HJ61">
        <f t="shared" si="88"/>
        <v>0</v>
      </c>
      <c r="HK61" s="7"/>
      <c r="HL61">
        <f t="shared" si="89"/>
        <v>0</v>
      </c>
      <c r="HM61">
        <f t="shared" si="126"/>
        <v>0</v>
      </c>
      <c r="HN61">
        <f t="shared" si="135"/>
        <v>0</v>
      </c>
      <c r="HO61" s="7"/>
      <c r="HP61">
        <f>(1 - 'Initial absorption'!$N61)*HE61</f>
        <v>6959113287454006</v>
      </c>
      <c r="HQ61" s="7">
        <f t="shared" si="162"/>
        <v>2615802348467337.5</v>
      </c>
      <c r="HR61">
        <f>'Initial absorption'!$T61*(HP61+HQ61)*$N61</f>
        <v>0</v>
      </c>
      <c r="HS61" s="7"/>
      <c r="HT61">
        <f t="shared" si="184"/>
        <v>8863234659364965</v>
      </c>
      <c r="HU61">
        <f>'Initial absorption'!$N61*HT61*$J61</f>
        <v>0</v>
      </c>
      <c r="HW61">
        <f>(1-'Initial absorption'!$N61)*HT61</f>
        <v>8630341577958895</v>
      </c>
      <c r="HX61">
        <f>'Initial absorption'!$H61*HW61*$F61</f>
        <v>0</v>
      </c>
      <c r="HY61" s="7"/>
      <c r="HZ61">
        <f>(1 - 'Initial absorption'!$T61)*(HP61+HQ61)</f>
        <v>9323322206168616</v>
      </c>
      <c r="IA61">
        <f t="shared" si="163"/>
        <v>8861502341085120</v>
      </c>
      <c r="IB61" s="7"/>
      <c r="IL61" s="7">
        <f t="shared" si="140"/>
        <v>2318866484726986.5</v>
      </c>
      <c r="IM61" s="7">
        <f t="shared" si="189"/>
        <v>2318866484726986.5</v>
      </c>
      <c r="IN61" s="7">
        <f t="shared" si="37"/>
        <v>1.3574880847710746E+16</v>
      </c>
      <c r="IO61" s="7">
        <f t="shared" si="93"/>
        <v>1.1677343376343416E+16</v>
      </c>
      <c r="IP61" s="7"/>
      <c r="IQ61" s="7">
        <f t="shared" si="94"/>
        <v>699048928029406.75</v>
      </c>
      <c r="IR61" s="7">
        <f t="shared" si="164"/>
        <v>699048928029406.75</v>
      </c>
      <c r="IS61" s="7">
        <f t="shared" si="38"/>
        <v>4092303704081684.5</v>
      </c>
      <c r="IT61" s="7">
        <f t="shared" si="96"/>
        <v>3520269245007972</v>
      </c>
      <c r="IV61">
        <f t="shared" si="39"/>
        <v>2822993710475277.5</v>
      </c>
      <c r="IW61">
        <f t="shared" si="40"/>
        <v>2822993710475277.5</v>
      </c>
      <c r="IX61">
        <f t="shared" si="41"/>
        <v>1.6526093031203814E+16</v>
      </c>
      <c r="IY61">
        <f t="shared" si="127"/>
        <v>1.4216026288533284E+16</v>
      </c>
      <c r="IZ61" s="7"/>
      <c r="JA61" s="7">
        <f t="shared" si="165"/>
        <v>0</v>
      </c>
      <c r="JB61" s="7">
        <f t="shared" si="129"/>
        <v>0</v>
      </c>
      <c r="JC61" s="7">
        <f t="shared" si="42"/>
        <v>0</v>
      </c>
      <c r="JD61" s="7"/>
      <c r="JE61" s="7">
        <f t="shared" si="166"/>
        <v>688927753786884.25</v>
      </c>
      <c r="JF61" s="7">
        <f>'Initial absorption'!$H61*JE61*$F61</f>
        <v>0</v>
      </c>
      <c r="JG61" s="7">
        <f t="shared" si="130"/>
        <v>2284846134873643.5</v>
      </c>
      <c r="JH61" s="7">
        <f>'Initial absorption'!$N61*JG61*$J61</f>
        <v>0</v>
      </c>
      <c r="JI61" s="7"/>
      <c r="JJ61">
        <f t="shared" si="167"/>
        <v>0</v>
      </c>
      <c r="JK61" s="7">
        <f t="shared" si="168"/>
        <v>0</v>
      </c>
      <c r="JL61">
        <f t="shared" si="99"/>
        <v>0</v>
      </c>
      <c r="JM61" s="7"/>
      <c r="JN61">
        <f t="shared" si="100"/>
        <v>0</v>
      </c>
      <c r="JO61">
        <f t="shared" si="132"/>
        <v>0</v>
      </c>
      <c r="JP61">
        <f t="shared" si="136"/>
        <v>0</v>
      </c>
      <c r="JQ61" s="7"/>
      <c r="JR61">
        <f>(1 - 'Initial absorption'!$N61)*JG61</f>
        <v>2224808814714549.5</v>
      </c>
      <c r="JS61" s="7">
        <f t="shared" si="169"/>
        <v>688793102930030.75</v>
      </c>
      <c r="JT61">
        <f>'Initial absorption'!$T61*(JR61+JS61)*$N61</f>
        <v>0</v>
      </c>
      <c r="JU61" s="7"/>
      <c r="JV61">
        <f t="shared" si="185"/>
        <v>2782121018903017</v>
      </c>
      <c r="JW61">
        <f>'Initial absorption'!$N61*JV61*$J61</f>
        <v>0</v>
      </c>
      <c r="JY61">
        <f>(1-'Initial absorption'!$N61)*JV61</f>
        <v>2709017150864015.5</v>
      </c>
      <c r="JZ61">
        <f>'Initial absorption'!$H61*JY61*$F61</f>
        <v>0</v>
      </c>
      <c r="KA61" s="7"/>
      <c r="KB61">
        <f>(1 - 'Initial absorption'!$T61)*(JR61+JS61)</f>
        <v>2837043217049429.5</v>
      </c>
      <c r="KC61">
        <f t="shared" si="170"/>
        <v>2781577253643153</v>
      </c>
      <c r="KD61" s="7"/>
    </row>
    <row r="62" spans="4:290" x14ac:dyDescent="0.25">
      <c r="D62">
        <v>580</v>
      </c>
      <c r="E62">
        <f>'Input spectra'!B62</f>
        <v>0</v>
      </c>
      <c r="F62">
        <f>'Initial absorption'!J62</f>
        <v>0</v>
      </c>
      <c r="G62">
        <f>'Input spectra'!C62</f>
        <v>4.62285502356422E-2</v>
      </c>
      <c r="H62">
        <f t="shared" si="45"/>
        <v>6.107947601093516E-3</v>
      </c>
      <c r="I62">
        <f>'Input spectra'!D62</f>
        <v>0</v>
      </c>
      <c r="J62">
        <f>'Initial absorption'!P62</f>
        <v>0</v>
      </c>
      <c r="K62">
        <f>'Input spectra'!E62</f>
        <v>0.22992935934674</v>
      </c>
      <c r="L62">
        <f t="shared" si="46"/>
        <v>2.2429113164199342E-2</v>
      </c>
      <c r="M62">
        <f>'Input spectra'!F62</f>
        <v>0</v>
      </c>
      <c r="N62">
        <f>'Initial absorption'!V62</f>
        <v>0</v>
      </c>
      <c r="O62">
        <f>'Input spectra'!G62</f>
        <v>0.45024226533822898</v>
      </c>
      <c r="P62">
        <f t="shared" si="47"/>
        <v>4.7428566669688949E-2</v>
      </c>
      <c r="R62">
        <f>'Reaching edge prob after ems 1'!$EZ63</f>
        <v>0.86076944258733135</v>
      </c>
      <c r="S62">
        <f>'Reaching edge prob after ems 2'!$EZ63</f>
        <v>0.86076944258733135</v>
      </c>
      <c r="T62">
        <f>'Reaching edge prob after ems 3'!EZ63</f>
        <v>0.86076944258733135</v>
      </c>
      <c r="U62">
        <f>1-EXP(-'Reaching edge prob after ems 1'!FC63*_k_in_ec_correction*($E62*_c1+'Input spectra'!Y62))</f>
        <v>1.4415079838292488E-2</v>
      </c>
      <c r="V62">
        <f>1-EXP(-(_t-'Reaching edge prob after ems 1'!FC63)*_k_in_ec_correction*($E62*_c1+'Input spectra'!Y62))</f>
        <v>1.4606005236196373E-2</v>
      </c>
      <c r="W62">
        <f>1-EXP(-'Reaching edge prob after ems 2'!FC63*_k_in_ec_correction*($I62*_c2+'Input spectra'!Y62))</f>
        <v>1.4415079838292488E-2</v>
      </c>
      <c r="X62">
        <f>1-EXP(-(_t-'Reaching edge prob after ems 2'!FC63)*_k_in_ec_correction*($I62*_c2+'Input spectra'!Y62))</f>
        <v>1.4606005236196373E-2</v>
      </c>
      <c r="Y62">
        <f>1-EXP(-'Reaching edge prob after ems 3'!FC63*_k_in_ec_correction*($M62*_c3+'Input spectra'!Y62))</f>
        <v>1.4415079838292488E-2</v>
      </c>
      <c r="Z62">
        <f>1-EXP(-(_t-'Reaching edge prob after ems 3'!FC63)*_k_in_ec_correction*($M62*_c3+'Input spectra'!Y62))</f>
        <v>1.4606005236196373E-2</v>
      </c>
      <c r="AA62" s="16"/>
      <c r="AB62" s="16"/>
      <c r="AD62" s="7">
        <f t="shared" si="171"/>
        <v>1.9813569523402176E+17</v>
      </c>
      <c r="AE62" s="7">
        <f t="shared" si="172"/>
        <v>1.9813569523402176E+17</v>
      </c>
      <c r="AF62" s="7">
        <f t="shared" si="173"/>
        <v>1.1599065630537349E+18</v>
      </c>
      <c r="AG62" s="7">
        <f t="shared" si="49"/>
        <v>9.9841212573315072E+17</v>
      </c>
      <c r="AH62" s="7"/>
      <c r="AI62" s="7">
        <f t="shared" si="174"/>
        <v>1.6265522129472611E+17</v>
      </c>
      <c r="AJ62" s="7">
        <f t="shared" si="175"/>
        <v>1.6265522129472611E+17</v>
      </c>
      <c r="AK62" s="7">
        <f t="shared" si="176"/>
        <v>9.5220025080223373E+17</v>
      </c>
      <c r="AL62" s="7">
        <f t="shared" si="52"/>
        <v>8.1962487911455578E+17</v>
      </c>
      <c r="AN62">
        <f t="shared" si="177"/>
        <v>3.1245175633896499E+17</v>
      </c>
      <c r="AO62">
        <f t="shared" si="178"/>
        <v>3.1245175633896499E+17</v>
      </c>
      <c r="AP62">
        <f t="shared" si="179"/>
        <v>1.8291244411421025E+18</v>
      </c>
      <c r="AQ62">
        <f t="shared" si="103"/>
        <v>1.5744544256247516E+18</v>
      </c>
      <c r="AR62" s="7"/>
      <c r="AS62" s="7">
        <f t="shared" si="180"/>
        <v>0</v>
      </c>
      <c r="AT62" s="7">
        <f t="shared" si="105"/>
        <v>0</v>
      </c>
      <c r="AU62" s="7">
        <f t="shared" si="181"/>
        <v>0</v>
      </c>
      <c r="AV62" s="7"/>
      <c r="AW62" s="7">
        <f t="shared" si="53"/>
        <v>1.6031053329364749E+17</v>
      </c>
      <c r="AX62" s="7">
        <f>'Initial absorption'!$H62*AW62*$F62</f>
        <v>0</v>
      </c>
      <c r="AY62" s="7">
        <f t="shared" si="106"/>
        <v>1.9524172423195622E+17</v>
      </c>
      <c r="AZ62" s="7">
        <f>'Initial absorption'!$N62*AY62*$J62</f>
        <v>0</v>
      </c>
      <c r="BA62" s="7"/>
      <c r="BB62">
        <f t="shared" si="54"/>
        <v>0</v>
      </c>
      <c r="BC62" s="7">
        <f t="shared" si="107"/>
        <v>0</v>
      </c>
      <c r="BD62">
        <f t="shared" si="55"/>
        <v>0</v>
      </c>
      <c r="BE62" s="7"/>
      <c r="BF62">
        <f t="shared" si="141"/>
        <v>0</v>
      </c>
      <c r="BG62">
        <f t="shared" si="108"/>
        <v>0</v>
      </c>
      <c r="BH62">
        <f t="shared" si="57"/>
        <v>0</v>
      </c>
      <c r="BI62" s="7"/>
      <c r="BJ62">
        <f>(1 - 'Initial absorption'!$N62)*AY62</f>
        <v>1.9013397693816544E+17</v>
      </c>
      <c r="BK62" s="7">
        <f t="shared" si="7"/>
        <v>1.6027947828080067E+17</v>
      </c>
      <c r="BL62">
        <f>'Initial absorption'!$T62*(BJ62+BK62)*$N62</f>
        <v>0</v>
      </c>
      <c r="BM62" s="7"/>
      <c r="BN62">
        <f t="shared" si="58"/>
        <v>3.079477393257241E+17</v>
      </c>
      <c r="BO62">
        <f>'Initial absorption'!$N62*BN62*$J62</f>
        <v>0</v>
      </c>
      <c r="BQ62">
        <f>(1-'Initial absorption'!$N62)*BN62</f>
        <v>2.998914734923961E+17</v>
      </c>
      <c r="BR62">
        <f>'Initial absorption'!$H62*BQ62*$F62</f>
        <v>0</v>
      </c>
      <c r="BS62" s="7"/>
      <c r="BT62">
        <f>(1 - 'Initial absorption'!$T62)*(BJ62+BK62)</f>
        <v>3.4124623758327181E+17</v>
      </c>
      <c r="BU62">
        <f t="shared" si="142"/>
        <v>3.0788808434981933E+17</v>
      </c>
      <c r="BV62" s="7"/>
      <c r="CF62" s="7">
        <f t="shared" si="137"/>
        <v>6.378704988998564E+16</v>
      </c>
      <c r="CG62" s="7">
        <f t="shared" si="186"/>
        <v>6.378704988998564E+16</v>
      </c>
      <c r="CH62" s="7">
        <f t="shared" si="10"/>
        <v>3.7341589418223168E+17</v>
      </c>
      <c r="CI62" s="7">
        <f t="shared" si="60"/>
        <v>3.2142499108848947E+17</v>
      </c>
      <c r="CJ62" s="7"/>
      <c r="CK62" s="7">
        <f t="shared" si="61"/>
        <v>4.185074588723832E+16</v>
      </c>
      <c r="CL62" s="7">
        <f t="shared" si="143"/>
        <v>4.185074588723832E+16</v>
      </c>
      <c r="CM62" s="7">
        <f t="shared" si="11"/>
        <v>2.4499853378749776E+17</v>
      </c>
      <c r="CN62" s="7">
        <f t="shared" si="63"/>
        <v>2.1088725136297792E+17</v>
      </c>
      <c r="CP62">
        <f t="shared" si="12"/>
        <v>7.9468862202891472E+16</v>
      </c>
      <c r="CQ62">
        <f t="shared" si="13"/>
        <v>7.9468862202891472E+16</v>
      </c>
      <c r="CR62">
        <f t="shared" si="14"/>
        <v>4.6521882247757222E+17</v>
      </c>
      <c r="CS62">
        <f t="shared" si="109"/>
        <v>4.004461465051545E+17</v>
      </c>
      <c r="CT62" s="7"/>
      <c r="CU62" s="7">
        <f t="shared" si="144"/>
        <v>0</v>
      </c>
      <c r="CV62" s="7">
        <f t="shared" si="111"/>
        <v>0</v>
      </c>
      <c r="CW62" s="7">
        <f t="shared" si="15"/>
        <v>0</v>
      </c>
      <c r="CX62" s="7"/>
      <c r="CY62" s="7">
        <f t="shared" si="145"/>
        <v>4.1247464043981688E+16</v>
      </c>
      <c r="CZ62" s="7">
        <f>'Initial absorption'!$H62*CY62*$F62</f>
        <v>0</v>
      </c>
      <c r="DA62" s="7">
        <f t="shared" si="112"/>
        <v>6.2855375905290992E+16</v>
      </c>
      <c r="DB62" s="7">
        <f>'Initial absorption'!$N62*DA62*$J62</f>
        <v>0</v>
      </c>
      <c r="DC62" s="7"/>
      <c r="DD62">
        <f t="shared" si="146"/>
        <v>0</v>
      </c>
      <c r="DE62" s="7">
        <f t="shared" si="147"/>
        <v>0</v>
      </c>
      <c r="DF62">
        <f t="shared" si="66"/>
        <v>0</v>
      </c>
      <c r="DG62" s="7"/>
      <c r="DH62">
        <f t="shared" si="67"/>
        <v>0</v>
      </c>
      <c r="DI62">
        <f t="shared" si="114"/>
        <v>0</v>
      </c>
      <c r="DJ62">
        <f t="shared" si="133"/>
        <v>0</v>
      </c>
      <c r="DK62" s="7"/>
      <c r="DL62">
        <f>(1 - 'Initial absorption'!$N62)*DA62</f>
        <v>6.121100722619128E+16</v>
      </c>
      <c r="DM62" s="7">
        <f t="shared" si="148"/>
        <v>4.1239473673670592E+16</v>
      </c>
      <c r="DN62">
        <f>'Initial absorption'!$T62*(DL62+DM62)*$N62</f>
        <v>0</v>
      </c>
      <c r="DO62" s="7"/>
      <c r="DP62">
        <f t="shared" si="182"/>
        <v>7.8323312209578528E+16</v>
      </c>
      <c r="DQ62">
        <f>'Initial absorption'!$N62*DP62*$J62</f>
        <v>0</v>
      </c>
      <c r="DS62">
        <f>(1-'Initial absorption'!$N62)*DP62</f>
        <v>7.6274284587265984E+16</v>
      </c>
      <c r="DT62">
        <f>'Initial absorption'!$H62*DS62*$F62</f>
        <v>0</v>
      </c>
      <c r="DU62" s="7"/>
      <c r="DV62">
        <f>(1 - 'Initial absorption'!$T62)*(DL62+DM62)</f>
        <v>9.9770258889826048E+16</v>
      </c>
      <c r="DW62">
        <f t="shared" si="149"/>
        <v>7.8308139585441472E+16</v>
      </c>
      <c r="DX62" s="7"/>
      <c r="EH62" s="7">
        <f t="shared" si="138"/>
        <v>2.047061625020178E+16</v>
      </c>
      <c r="EI62" s="7">
        <f t="shared" si="187"/>
        <v>2.047061625020178E+16</v>
      </c>
      <c r="EJ62" s="7">
        <f t="shared" si="19"/>
        <v>1.1983707484064899E+17</v>
      </c>
      <c r="EK62" s="7">
        <f t="shared" si="71"/>
        <v>1.0315209211188174E+17</v>
      </c>
      <c r="EL62" s="7"/>
      <c r="EM62" s="7">
        <f t="shared" si="72"/>
        <v>1.083824322711714E+16</v>
      </c>
      <c r="EN62" s="7">
        <f t="shared" si="150"/>
        <v>1.083824322711714E+16</v>
      </c>
      <c r="EO62" s="7">
        <f t="shared" si="20"/>
        <v>6.3448180986558776E+16</v>
      </c>
      <c r="EP62" s="7">
        <f t="shared" si="74"/>
        <v>5.4614255380980312E+16</v>
      </c>
      <c r="ER62">
        <f t="shared" si="21"/>
        <v>2.3423944028543648E+16</v>
      </c>
      <c r="ES62">
        <f t="shared" si="22"/>
        <v>2.3423944028543648E+16</v>
      </c>
      <c r="ET62">
        <f t="shared" si="23"/>
        <v>1.3712615679481994E+17</v>
      </c>
      <c r="EU62">
        <f t="shared" si="115"/>
        <v>1.1803400554842016E+17</v>
      </c>
      <c r="EV62" s="7"/>
      <c r="EW62" s="7">
        <f t="shared" si="151"/>
        <v>0</v>
      </c>
      <c r="EX62" s="7">
        <f t="shared" si="117"/>
        <v>0</v>
      </c>
      <c r="EY62" s="7">
        <f t="shared" si="24"/>
        <v>0</v>
      </c>
      <c r="EZ62" s="7"/>
      <c r="FA62" s="7">
        <f t="shared" si="152"/>
        <v>1.0682009085691414E+16</v>
      </c>
      <c r="FB62" s="7">
        <f>'Initial absorption'!$H62*FA62*$F62</f>
        <v>0</v>
      </c>
      <c r="FC62" s="7">
        <f t="shared" si="118"/>
        <v>2.0171622322063168E+16</v>
      </c>
      <c r="FD62" s="7">
        <f>'Initial absorption'!$N62*FC62*$J62</f>
        <v>0</v>
      </c>
      <c r="FE62" s="7"/>
      <c r="FF62">
        <f t="shared" si="153"/>
        <v>0</v>
      </c>
      <c r="FG62" s="7">
        <f t="shared" si="154"/>
        <v>0</v>
      </c>
      <c r="FH62">
        <f t="shared" si="77"/>
        <v>0</v>
      </c>
      <c r="FI62" s="7"/>
      <c r="FJ62">
        <f t="shared" si="78"/>
        <v>0</v>
      </c>
      <c r="FK62">
        <f t="shared" si="120"/>
        <v>0</v>
      </c>
      <c r="FL62">
        <f t="shared" si="134"/>
        <v>0</v>
      </c>
      <c r="FM62" s="7"/>
      <c r="FN62">
        <f>(1 - 'Initial absorption'!$N62)*FC62</f>
        <v>1.9643909561216608E+16</v>
      </c>
      <c r="FO62" s="7">
        <f t="shared" si="155"/>
        <v>1.0679939789790698E+16</v>
      </c>
      <c r="FP62">
        <f>'Initial absorption'!$T62*(FN62+FO62)*$N62</f>
        <v>0</v>
      </c>
      <c r="FQ62" s="7"/>
      <c r="FR62">
        <f t="shared" si="183"/>
        <v>2.3086286005244496E+16</v>
      </c>
      <c r="FS62">
        <f>'Initial absorption'!$N62*FR62*$J62</f>
        <v>0</v>
      </c>
      <c r="FU62">
        <f>(1-'Initial absorption'!$N62)*FR62</f>
        <v>2.2482322301631252E+16</v>
      </c>
      <c r="FV62">
        <f>'Initial absorption'!$H62*FU62*$F62</f>
        <v>0</v>
      </c>
      <c r="FW62" s="7"/>
      <c r="FX62">
        <f>(1 - 'Initial absorption'!$T62)*(FN62+FO62)</f>
        <v>2.9530542694506388E+16</v>
      </c>
      <c r="FY62">
        <f t="shared" si="156"/>
        <v>2.3081813779410368E+16</v>
      </c>
      <c r="FZ62" s="7"/>
      <c r="GJ62" s="7">
        <f t="shared" si="139"/>
        <v>6555092478757255</v>
      </c>
      <c r="GK62" s="7">
        <f t="shared" si="188"/>
        <v>6555092478757255</v>
      </c>
      <c r="GL62" s="7">
        <f t="shared" si="28"/>
        <v>3.837417976884136E+16</v>
      </c>
      <c r="GM62" s="7">
        <f t="shared" si="82"/>
        <v>3.3031321329371624E+16</v>
      </c>
      <c r="GN62" s="7"/>
      <c r="GO62" s="7">
        <f t="shared" si="83"/>
        <v>2828466756155540.5</v>
      </c>
      <c r="GP62" s="7">
        <f t="shared" si="157"/>
        <v>2828466756155540.5</v>
      </c>
      <c r="GQ62" s="7">
        <f t="shared" si="29"/>
        <v>1.6558132798682016E+16</v>
      </c>
      <c r="GR62" s="7">
        <f t="shared" si="85"/>
        <v>1.4252734739408528E+16</v>
      </c>
      <c r="GT62">
        <f t="shared" si="30"/>
        <v>7245081981166928</v>
      </c>
      <c r="GU62">
        <f t="shared" si="31"/>
        <v>7245081981166928</v>
      </c>
      <c r="GV62">
        <f t="shared" si="32"/>
        <v>4.2413448671589472E+16</v>
      </c>
      <c r="GW62">
        <f t="shared" si="121"/>
        <v>3.6508200571250456E+16</v>
      </c>
      <c r="GX62" s="7"/>
      <c r="GY62" s="7">
        <f t="shared" si="158"/>
        <v>0</v>
      </c>
      <c r="GZ62" s="7">
        <f t="shared" si="123"/>
        <v>0</v>
      </c>
      <c r="HA62" s="7">
        <f t="shared" si="33"/>
        <v>0</v>
      </c>
      <c r="HB62" s="7"/>
      <c r="HC62" s="7">
        <f t="shared" si="159"/>
        <v>2787694182045602</v>
      </c>
      <c r="HD62" s="7">
        <f>'Initial absorption'!$H62*HC62*$F62</f>
        <v>0</v>
      </c>
      <c r="HE62" s="7">
        <f t="shared" si="124"/>
        <v>6459348763688775</v>
      </c>
      <c r="HF62" s="7">
        <f>'Initial absorption'!$N62*HE62*$J62</f>
        <v>0</v>
      </c>
      <c r="HG62" s="7"/>
      <c r="HH62">
        <f t="shared" si="160"/>
        <v>0</v>
      </c>
      <c r="HI62" s="7">
        <f t="shared" si="161"/>
        <v>0</v>
      </c>
      <c r="HJ62">
        <f t="shared" si="88"/>
        <v>0</v>
      </c>
      <c r="HK62" s="7"/>
      <c r="HL62">
        <f t="shared" si="89"/>
        <v>0</v>
      </c>
      <c r="HM62">
        <f t="shared" si="126"/>
        <v>0</v>
      </c>
      <c r="HN62">
        <f t="shared" si="135"/>
        <v>0</v>
      </c>
      <c r="HO62" s="7"/>
      <c r="HP62">
        <f>(1 - 'Initial absorption'!$N62)*HE62</f>
        <v>6290364796264961</v>
      </c>
      <c r="HQ62" s="7">
        <f t="shared" si="162"/>
        <v>2787154155904725.5</v>
      </c>
      <c r="HR62">
        <f>'Initial absorption'!$T62*(HP62+HQ62)*$N62</f>
        <v>0</v>
      </c>
      <c r="HS62" s="7"/>
      <c r="HT62">
        <f t="shared" si="184"/>
        <v>7140643545973432</v>
      </c>
      <c r="HU62">
        <f>'Initial absorption'!$N62*HT62*$J62</f>
        <v>0</v>
      </c>
      <c r="HW62">
        <f>(1-'Initial absorption'!$N62)*HT62</f>
        <v>6953836126138626</v>
      </c>
      <c r="HX62">
        <f>'Initial absorption'!$H62*HW62*$F62</f>
        <v>0</v>
      </c>
      <c r="HY62" s="7"/>
      <c r="HZ62">
        <f>(1 - 'Initial absorption'!$T62)*(HP62+HQ62)</f>
        <v>8840040651644155</v>
      </c>
      <c r="IA62">
        <f t="shared" si="163"/>
        <v>7139260275813332</v>
      </c>
      <c r="IB62" s="7"/>
      <c r="IL62" s="7">
        <f t="shared" si="140"/>
        <v>2095644506075239.3</v>
      </c>
      <c r="IM62" s="7">
        <f t="shared" si="189"/>
        <v>2095644506075239.3</v>
      </c>
      <c r="IN62" s="7">
        <f t="shared" si="37"/>
        <v>1.2268116623575408E+16</v>
      </c>
      <c r="IO62" s="7">
        <f t="shared" si="93"/>
        <v>1.0560019907671378E+16</v>
      </c>
      <c r="IP62" s="7"/>
      <c r="IQ62" s="7">
        <f t="shared" si="94"/>
        <v>744791897082104.63</v>
      </c>
      <c r="IR62" s="7">
        <f t="shared" si="164"/>
        <v>744791897082104.63</v>
      </c>
      <c r="IS62" s="7">
        <f t="shared" si="38"/>
        <v>4360087709155181.5</v>
      </c>
      <c r="IT62" s="7">
        <f t="shared" si="96"/>
        <v>3753030267041380</v>
      </c>
      <c r="IV62">
        <f t="shared" si="39"/>
        <v>2274191718729041.5</v>
      </c>
      <c r="IW62">
        <f t="shared" si="40"/>
        <v>2274191718729041.5</v>
      </c>
      <c r="IX62">
        <f t="shared" si="41"/>
        <v>1.3313350212240432E+16</v>
      </c>
      <c r="IY62">
        <f t="shared" si="127"/>
        <v>1.1459725041160126E+16</v>
      </c>
      <c r="IZ62" s="7"/>
      <c r="JA62" s="7">
        <f t="shared" si="165"/>
        <v>0</v>
      </c>
      <c r="JB62" s="7">
        <f t="shared" si="129"/>
        <v>0</v>
      </c>
      <c r="JC62" s="7">
        <f t="shared" si="42"/>
        <v>0</v>
      </c>
      <c r="JD62" s="7"/>
      <c r="JE62" s="7">
        <f t="shared" si="166"/>
        <v>734055662422752.75</v>
      </c>
      <c r="JF62" s="7">
        <f>'Initial absorption'!$H62*JE62*$F62</f>
        <v>0</v>
      </c>
      <c r="JG62" s="7">
        <f t="shared" si="130"/>
        <v>2065035511446298.3</v>
      </c>
      <c r="JH62" s="7">
        <f>'Initial absorption'!$N62*JG62*$J62</f>
        <v>0</v>
      </c>
      <c r="JI62" s="7"/>
      <c r="JJ62">
        <f t="shared" si="167"/>
        <v>0</v>
      </c>
      <c r="JK62" s="7">
        <f t="shared" si="168"/>
        <v>0</v>
      </c>
      <c r="JL62">
        <f t="shared" si="99"/>
        <v>0</v>
      </c>
      <c r="JM62" s="7"/>
      <c r="JN62">
        <f t="shared" si="100"/>
        <v>0</v>
      </c>
      <c r="JO62">
        <f t="shared" si="132"/>
        <v>0</v>
      </c>
      <c r="JP62">
        <f t="shared" si="136"/>
        <v>0</v>
      </c>
      <c r="JQ62" s="7"/>
      <c r="JR62">
        <f>(1 - 'Initial absorption'!$N62)*JG62</f>
        <v>2011011815503926</v>
      </c>
      <c r="JS62" s="7">
        <f t="shared" si="169"/>
        <v>733913462733446.75</v>
      </c>
      <c r="JT62">
        <f>'Initial absorption'!$T62*(JR62+JS62)*$N62</f>
        <v>0</v>
      </c>
      <c r="JU62" s="7"/>
      <c r="JV62">
        <f t="shared" si="185"/>
        <v>2241409063535978.8</v>
      </c>
      <c r="JW62">
        <f>'Initial absorption'!$N62*JV62*$J62</f>
        <v>0</v>
      </c>
      <c r="JY62">
        <f>(1-'Initial absorption'!$N62)*JV62</f>
        <v>2182771233309932.3</v>
      </c>
      <c r="JZ62">
        <f>'Initial absorption'!$H62*JY62*$F62</f>
        <v>0</v>
      </c>
      <c r="KA62" s="7"/>
      <c r="KB62">
        <f>(1 - 'Initial absorption'!$T62)*(JR62+JS62)</f>
        <v>2673114886699763</v>
      </c>
      <c r="KC62">
        <f t="shared" si="170"/>
        <v>2240974862577170.8</v>
      </c>
      <c r="KD62" s="7"/>
    </row>
    <row r="63" spans="4:290" x14ac:dyDescent="0.25">
      <c r="D63">
        <v>585</v>
      </c>
      <c r="E63">
        <f>'Input spectra'!B63</f>
        <v>0</v>
      </c>
      <c r="F63">
        <f>'Initial absorption'!J63</f>
        <v>0</v>
      </c>
      <c r="G63">
        <f>'Input spectra'!C63</f>
        <v>4.13044190560043E-2</v>
      </c>
      <c r="H63">
        <f t="shared" si="45"/>
        <v>5.4573467262482075E-3</v>
      </c>
      <c r="I63">
        <f>'Input spectra'!D63</f>
        <v>0</v>
      </c>
      <c r="J63">
        <f>'Initial absorption'!P63</f>
        <v>0</v>
      </c>
      <c r="K63">
        <f>'Input spectra'!E63</f>
        <v>0.24405095708445601</v>
      </c>
      <c r="L63">
        <f t="shared" si="46"/>
        <v>2.3806644570446983E-2</v>
      </c>
      <c r="M63">
        <f>'Input spectra'!F63</f>
        <v>0</v>
      </c>
      <c r="N63">
        <f>'Initial absorption'!V63</f>
        <v>0</v>
      </c>
      <c r="O63">
        <f>'Input spectra'!G63</f>
        <v>0.34159098059779802</v>
      </c>
      <c r="P63">
        <f t="shared" si="47"/>
        <v>3.5983229128603723E-2</v>
      </c>
      <c r="R63">
        <f>'Reaching edge prob after ems 1'!$EZ64</f>
        <v>0.86093455075661063</v>
      </c>
      <c r="S63">
        <f>'Reaching edge prob after ems 2'!$EZ64</f>
        <v>0.86093455075661063</v>
      </c>
      <c r="T63">
        <f>'Reaching edge prob after ems 3'!EZ64</f>
        <v>0.86093455075661063</v>
      </c>
      <c r="U63">
        <f>1-EXP(-'Reaching edge prob after ems 1'!FC64*_k_in_ec_correction*($E63*_c1+'Input spectra'!Y63))</f>
        <v>1.4396138469806474E-2</v>
      </c>
      <c r="V63">
        <f>1-EXP(-(_t-'Reaching edge prob after ems 1'!FC64)*_k_in_ec_correction*($E63*_c1+'Input spectra'!Y63))</f>
        <v>1.4586559134249888E-2</v>
      </c>
      <c r="W63">
        <f>1-EXP(-'Reaching edge prob after ems 2'!FC64*_k_in_ec_correction*($I63*_c2+'Input spectra'!Y63))</f>
        <v>1.4396138469806474E-2</v>
      </c>
      <c r="X63">
        <f>1-EXP(-(_t-'Reaching edge prob after ems 2'!FC64)*_k_in_ec_correction*($I63*_c2+'Input spectra'!Y63))</f>
        <v>1.4586559134249888E-2</v>
      </c>
      <c r="Y63">
        <f>1-EXP(-'Reaching edge prob after ems 3'!FC64*_k_in_ec_correction*($M63*_c3+'Input spectra'!Y63))</f>
        <v>1.4396138469806474E-2</v>
      </c>
      <c r="Z63">
        <f>1-EXP(-(_t-'Reaching edge prob after ems 3'!FC64)*_k_in_ec_correction*($M63*_c3+'Input spectra'!Y63))</f>
        <v>1.4586559134249888E-2</v>
      </c>
      <c r="AA63" s="16"/>
      <c r="AB63" s="16"/>
      <c r="AD63" s="7">
        <f t="shared" si="171"/>
        <v>1.7703085526547658E+17</v>
      </c>
      <c r="AE63" s="7">
        <f t="shared" si="172"/>
        <v>1.7703085526547658E+17</v>
      </c>
      <c r="AF63" s="7">
        <f t="shared" si="173"/>
        <v>1.0363566778964897E+18</v>
      </c>
      <c r="AG63" s="7">
        <f t="shared" si="49"/>
        <v>8.9223527090842778E+17</v>
      </c>
      <c r="AH63" s="7"/>
      <c r="AI63" s="7">
        <f t="shared" si="174"/>
        <v>1.7264503560808413E+17</v>
      </c>
      <c r="AJ63" s="7">
        <f t="shared" si="175"/>
        <v>1.7264503560808413E+17</v>
      </c>
      <c r="AK63" s="7">
        <f t="shared" si="176"/>
        <v>1.0106816424165321E+18</v>
      </c>
      <c r="AL63" s="7">
        <f t="shared" si="52"/>
        <v>8.701307457718304E+17</v>
      </c>
      <c r="AN63">
        <f t="shared" si="177"/>
        <v>2.3705171649568163E+17</v>
      </c>
      <c r="AO63">
        <f t="shared" si="178"/>
        <v>2.3705171649568163E+17</v>
      </c>
      <c r="AP63">
        <f t="shared" si="179"/>
        <v>1.3877249196402324E+18</v>
      </c>
      <c r="AQ63">
        <f t="shared" si="103"/>
        <v>1.1947403302642171E+18</v>
      </c>
      <c r="AR63" s="7"/>
      <c r="AS63" s="7">
        <f t="shared" si="180"/>
        <v>0</v>
      </c>
      <c r="AT63" s="7">
        <f t="shared" si="105"/>
        <v>0</v>
      </c>
      <c r="AU63" s="7">
        <f t="shared" si="181"/>
        <v>0</v>
      </c>
      <c r="AV63" s="7"/>
      <c r="AW63" s="7">
        <f t="shared" si="53"/>
        <v>1.7015961376934547E+17</v>
      </c>
      <c r="AX63" s="7">
        <f>'Initial absorption'!$H63*AW63*$F63</f>
        <v>0</v>
      </c>
      <c r="AY63" s="7">
        <f t="shared" si="106"/>
        <v>1.7444858422655987E+17</v>
      </c>
      <c r="AZ63" s="7">
        <f>'Initial absorption'!$N63*AY63*$J63</f>
        <v>0</v>
      </c>
      <c r="BA63" s="7"/>
      <c r="BB63">
        <f t="shared" si="54"/>
        <v>0</v>
      </c>
      <c r="BC63" s="7">
        <f t="shared" si="107"/>
        <v>0</v>
      </c>
      <c r="BD63">
        <f t="shared" si="55"/>
        <v>0</v>
      </c>
      <c r="BE63" s="7"/>
      <c r="BF63">
        <f t="shared" si="141"/>
        <v>0</v>
      </c>
      <c r="BG63">
        <f t="shared" si="108"/>
        <v>0</v>
      </c>
      <c r="BH63">
        <f t="shared" si="57"/>
        <v>0</v>
      </c>
      <c r="BI63" s="7"/>
      <c r="BJ63">
        <f>(1 - 'Initial absorption'!$N63)*AY63</f>
        <v>1.698908101566656E+17</v>
      </c>
      <c r="BK63" s="7">
        <f t="shared" si="7"/>
        <v>1.7012673858695213E+17</v>
      </c>
      <c r="BL63">
        <f>'Initial absorption'!$T63*(BJ63+BK63)*$N63</f>
        <v>0</v>
      </c>
      <c r="BM63" s="7"/>
      <c r="BN63">
        <f t="shared" si="58"/>
        <v>2.3363908716050448E+17</v>
      </c>
      <c r="BO63">
        <f>'Initial absorption'!$N63*BN63*$J63</f>
        <v>0</v>
      </c>
      <c r="BQ63">
        <f>(1-'Initial absorption'!$N63)*BN63</f>
        <v>2.2753485778028237E+17</v>
      </c>
      <c r="BR63">
        <f>'Initial absorption'!$H63*BQ63*$F63</f>
        <v>0</v>
      </c>
      <c r="BS63" s="7"/>
      <c r="BT63">
        <f>(1 - 'Initial absorption'!$T63)*(BJ63+BK63)</f>
        <v>3.3113399618374131E+17</v>
      </c>
      <c r="BU63">
        <f t="shared" si="142"/>
        <v>2.3359394761514192E+17</v>
      </c>
      <c r="BV63" s="7"/>
      <c r="CF63" s="7">
        <f t="shared" si="137"/>
        <v>5.6992638219722424E+16</v>
      </c>
      <c r="CG63" s="7">
        <f t="shared" si="186"/>
        <v>5.6992638219722424E+16</v>
      </c>
      <c r="CH63" s="7">
        <f t="shared" si="10"/>
        <v>3.3364071546383392E+17</v>
      </c>
      <c r="CI63" s="7">
        <f t="shared" si="60"/>
        <v>2.8724281948197002E+17</v>
      </c>
      <c r="CJ63" s="7"/>
      <c r="CK63" s="7">
        <f t="shared" si="61"/>
        <v>4.4421097929805048E+16</v>
      </c>
      <c r="CL63" s="7">
        <f t="shared" si="143"/>
        <v>4.4421097929805048E+16</v>
      </c>
      <c r="CM63" s="7">
        <f t="shared" si="11"/>
        <v>2.6004563673384154E+17</v>
      </c>
      <c r="CN63" s="7">
        <f t="shared" si="63"/>
        <v>2.2388227343766662E+17</v>
      </c>
      <c r="CP63">
        <f t="shared" si="12"/>
        <v>6.029164442499552E+16</v>
      </c>
      <c r="CQ63">
        <f t="shared" si="13"/>
        <v>6.029164442499552E+16</v>
      </c>
      <c r="CR63">
        <f t="shared" si="14"/>
        <v>3.5295343417679309E+17</v>
      </c>
      <c r="CS63">
        <f t="shared" si="109"/>
        <v>3.0386980629100032E+17</v>
      </c>
      <c r="CT63" s="7"/>
      <c r="CU63" s="7">
        <f t="shared" si="144"/>
        <v>0</v>
      </c>
      <c r="CV63" s="7">
        <f t="shared" si="111"/>
        <v>0</v>
      </c>
      <c r="CW63" s="7">
        <f t="shared" si="15"/>
        <v>0</v>
      </c>
      <c r="CX63" s="7"/>
      <c r="CY63" s="7">
        <f t="shared" si="145"/>
        <v>4.3781605653026744E+16</v>
      </c>
      <c r="CZ63" s="7">
        <f>'Initial absorption'!$H63*CY63*$F63</f>
        <v>0</v>
      </c>
      <c r="DA63" s="7">
        <f t="shared" si="112"/>
        <v>5.6161311732113536E+16</v>
      </c>
      <c r="DB63" s="7">
        <f>'Initial absorption'!$N63*DA63*$J63</f>
        <v>0</v>
      </c>
      <c r="DC63" s="7"/>
      <c r="DD63">
        <f t="shared" si="146"/>
        <v>0</v>
      </c>
      <c r="DE63" s="7">
        <f t="shared" si="147"/>
        <v>0</v>
      </c>
      <c r="DF63">
        <f t="shared" si="66"/>
        <v>0</v>
      </c>
      <c r="DG63" s="7"/>
      <c r="DH63">
        <f t="shared" si="67"/>
        <v>0</v>
      </c>
      <c r="DI63">
        <f t="shared" si="114"/>
        <v>0</v>
      </c>
      <c r="DJ63">
        <f t="shared" si="133"/>
        <v>0</v>
      </c>
      <c r="DK63" s="7"/>
      <c r="DL63">
        <f>(1 - 'Initial absorption'!$N63)*DA63</f>
        <v>5.4693999334717168E+16</v>
      </c>
      <c r="DM63" s="7">
        <f t="shared" si="148"/>
        <v>4.377314695804364E+16</v>
      </c>
      <c r="DN63">
        <f>'Initial absorption'!$T63*(DL63+DM63)*$N63</f>
        <v>0</v>
      </c>
      <c r="DO63" s="7"/>
      <c r="DP63">
        <f t="shared" si="182"/>
        <v>5.9423677563280952E+16</v>
      </c>
      <c r="DQ63">
        <f>'Initial absorption'!$N63*DP63*$J63</f>
        <v>0</v>
      </c>
      <c r="DS63">
        <f>(1-'Initial absorption'!$N63)*DP63</f>
        <v>5.7871130158345096E+16</v>
      </c>
      <c r="DT63">
        <f>'Initial absorption'!$H63*DS63*$F63</f>
        <v>0</v>
      </c>
      <c r="DU63" s="7"/>
      <c r="DV63">
        <f>(1 - 'Initial absorption'!$T63)*(DL63+DM63)</f>
        <v>9.5894520048189056E+16</v>
      </c>
      <c r="DW63">
        <f t="shared" si="149"/>
        <v>5.9412196788289152E+16</v>
      </c>
      <c r="DX63" s="7"/>
      <c r="EH63" s="7">
        <f t="shared" si="138"/>
        <v>1.829014554043022E+16</v>
      </c>
      <c r="EI63" s="7">
        <f t="shared" si="187"/>
        <v>1.829014554043022E+16</v>
      </c>
      <c r="EJ63" s="7">
        <f t="shared" si="19"/>
        <v>1.0707237697122546E+17</v>
      </c>
      <c r="EK63" s="7">
        <f t="shared" si="71"/>
        <v>9.2182308766164448E+16</v>
      </c>
      <c r="EL63" s="7"/>
      <c r="EM63" s="7">
        <f t="shared" si="72"/>
        <v>1.1503896849915542E+16</v>
      </c>
      <c r="EN63" s="7">
        <f t="shared" si="150"/>
        <v>1.1503896849915542E+16</v>
      </c>
      <c r="EO63" s="7">
        <f t="shared" si="20"/>
        <v>6.7344985168624128E+16</v>
      </c>
      <c r="EP63" s="7">
        <f t="shared" si="74"/>
        <v>5.7979624551860016E+16</v>
      </c>
      <c r="ER63">
        <f t="shared" si="21"/>
        <v>1.777133917929135E+16</v>
      </c>
      <c r="ES63">
        <f t="shared" si="22"/>
        <v>1.777133917929135E+16</v>
      </c>
      <c r="ET63">
        <f t="shared" si="23"/>
        <v>1.0403523163237954E+17</v>
      </c>
      <c r="EU63">
        <f t="shared" si="115"/>
        <v>8.9567525408282608E+16</v>
      </c>
      <c r="EV63" s="7"/>
      <c r="EW63" s="7">
        <f t="shared" si="151"/>
        <v>0</v>
      </c>
      <c r="EX63" s="7">
        <f t="shared" si="117"/>
        <v>0</v>
      </c>
      <c r="EY63" s="7">
        <f t="shared" si="24"/>
        <v>0</v>
      </c>
      <c r="EZ63" s="7"/>
      <c r="FA63" s="7">
        <f t="shared" si="152"/>
        <v>1.1338285157921788E+16</v>
      </c>
      <c r="FB63" s="7">
        <f>'Initial absorption'!$H63*FA63*$F63</f>
        <v>0</v>
      </c>
      <c r="FC63" s="7">
        <f t="shared" si="118"/>
        <v>1.8023355250930696E+16</v>
      </c>
      <c r="FD63" s="7">
        <f>'Initial absorption'!$N63*FC63*$J63</f>
        <v>0</v>
      </c>
      <c r="FE63" s="7"/>
      <c r="FF63">
        <f t="shared" si="153"/>
        <v>0</v>
      </c>
      <c r="FG63" s="7">
        <f t="shared" si="154"/>
        <v>0</v>
      </c>
      <c r="FH63">
        <f t="shared" si="77"/>
        <v>0</v>
      </c>
      <c r="FI63" s="7"/>
      <c r="FJ63">
        <f t="shared" si="78"/>
        <v>0</v>
      </c>
      <c r="FK63">
        <f t="shared" si="120"/>
        <v>0</v>
      </c>
      <c r="FL63">
        <f t="shared" si="134"/>
        <v>0</v>
      </c>
      <c r="FM63" s="7"/>
      <c r="FN63">
        <f>(1 - 'Initial absorption'!$N63)*FC63</f>
        <v>1.7552463603518416E+16</v>
      </c>
      <c r="FO63" s="7">
        <f t="shared" si="155"/>
        <v>1.1336094578239938E+16</v>
      </c>
      <c r="FP63">
        <f>'Initial absorption'!$T63*(FN63+FO63)*$N63</f>
        <v>0</v>
      </c>
      <c r="FQ63" s="7"/>
      <c r="FR63">
        <f t="shared" si="183"/>
        <v>1.7515500519672374E+16</v>
      </c>
      <c r="FS63">
        <f>'Initial absorption'!$N63*FR63*$J63</f>
        <v>0</v>
      </c>
      <c r="FU63">
        <f>(1-'Initial absorption'!$N63)*FR63</f>
        <v>1.7057877464468306E+16</v>
      </c>
      <c r="FV63">
        <f>'Initial absorption'!$H63*FU63*$F63</f>
        <v>0</v>
      </c>
      <c r="FW63" s="7"/>
      <c r="FX63">
        <f>(1 - 'Initial absorption'!$T63)*(FN63+FO63)</f>
        <v>2.8133794123447332E+16</v>
      </c>
      <c r="FY63">
        <f t="shared" si="156"/>
        <v>1.7512116489457804E+16</v>
      </c>
      <c r="FZ63" s="7"/>
      <c r="GJ63" s="7">
        <f t="shared" si="139"/>
        <v>5856863027573384</v>
      </c>
      <c r="GK63" s="7">
        <f t="shared" si="188"/>
        <v>5856863027573384</v>
      </c>
      <c r="GL63" s="7">
        <f t="shared" si="28"/>
        <v>3.4286673365772424E+16</v>
      </c>
      <c r="GM63" s="7">
        <f t="shared" si="82"/>
        <v>2.9518581731099928E+16</v>
      </c>
      <c r="GN63" s="7"/>
      <c r="GO63" s="7">
        <f t="shared" si="83"/>
        <v>3002183022135721.5</v>
      </c>
      <c r="GP63" s="7">
        <f t="shared" si="157"/>
        <v>3002183022135721.5</v>
      </c>
      <c r="GQ63" s="7">
        <f t="shared" si="29"/>
        <v>1.7575085532926148E+16</v>
      </c>
      <c r="GR63" s="7">
        <f t="shared" si="85"/>
        <v>1.513099836779878E+16</v>
      </c>
      <c r="GT63">
        <f t="shared" si="30"/>
        <v>5496717765043891</v>
      </c>
      <c r="GU63">
        <f t="shared" si="31"/>
        <v>5496717765043891</v>
      </c>
      <c r="GV63">
        <f t="shared" si="32"/>
        <v>3.2178346276263012E+16</v>
      </c>
      <c r="GW63">
        <f t="shared" si="121"/>
        <v>2.7703450095445152E+16</v>
      </c>
      <c r="GX63" s="7"/>
      <c r="GY63" s="7">
        <f t="shared" si="158"/>
        <v>0</v>
      </c>
      <c r="GZ63" s="7">
        <f t="shared" si="123"/>
        <v>0</v>
      </c>
      <c r="HA63" s="7">
        <f t="shared" si="33"/>
        <v>0</v>
      </c>
      <c r="HB63" s="7"/>
      <c r="HC63" s="7">
        <f t="shared" si="159"/>
        <v>2958963179637353.5</v>
      </c>
      <c r="HD63" s="7">
        <f>'Initial absorption'!$H63*HC63*$F63</f>
        <v>0</v>
      </c>
      <c r="HE63" s="7">
        <f t="shared" si="124"/>
        <v>5771431548680483</v>
      </c>
      <c r="HF63" s="7">
        <f>'Initial absorption'!$N63*HE63*$J63</f>
        <v>0</v>
      </c>
      <c r="HG63" s="7"/>
      <c r="HH63">
        <f t="shared" si="160"/>
        <v>0</v>
      </c>
      <c r="HI63" s="7">
        <f t="shared" si="161"/>
        <v>0</v>
      </c>
      <c r="HJ63">
        <f t="shared" si="88"/>
        <v>0</v>
      </c>
      <c r="HK63" s="7"/>
      <c r="HL63">
        <f t="shared" si="89"/>
        <v>0</v>
      </c>
      <c r="HM63">
        <f t="shared" si="126"/>
        <v>0</v>
      </c>
      <c r="HN63">
        <f t="shared" si="135"/>
        <v>0</v>
      </c>
      <c r="HO63" s="7"/>
      <c r="HP63">
        <f>(1 - 'Initial absorption'!$N63)*HE63</f>
        <v>5620642815281632</v>
      </c>
      <c r="HQ63" s="7">
        <f t="shared" si="162"/>
        <v>2958391501951498</v>
      </c>
      <c r="HR63">
        <f>'Initial absorption'!$T63*(HP63+HQ63)*$N63</f>
        <v>0</v>
      </c>
      <c r="HS63" s="7"/>
      <c r="HT63">
        <f t="shared" si="184"/>
        <v>5417586254968874</v>
      </c>
      <c r="HU63">
        <f>'Initial absorption'!$N63*HT63*$J63</f>
        <v>0</v>
      </c>
      <c r="HW63">
        <f>(1-'Initial absorption'!$N63)*HT63</f>
        <v>5276042348127850</v>
      </c>
      <c r="HX63">
        <f>'Initial absorption'!$H63*HW63*$F63</f>
        <v>0</v>
      </c>
      <c r="HY63" s="7"/>
      <c r="HZ63">
        <f>(1 - 'Initial absorption'!$T63)*(HP63+HQ63)</f>
        <v>8354892055894760</v>
      </c>
      <c r="IA63">
        <f t="shared" si="163"/>
        <v>5416539566319796</v>
      </c>
      <c r="IB63" s="7"/>
      <c r="IL63" s="7">
        <f t="shared" si="140"/>
        <v>1872422527423487.8</v>
      </c>
      <c r="IM63" s="7">
        <f t="shared" si="189"/>
        <v>1872422527423487.8</v>
      </c>
      <c r="IN63" s="7">
        <f t="shared" si="37"/>
        <v>1.0961352399440042E+16</v>
      </c>
      <c r="IO63" s="7">
        <f t="shared" si="93"/>
        <v>9437007003696808</v>
      </c>
      <c r="IP63" s="7"/>
      <c r="IQ63" s="7">
        <f t="shared" si="94"/>
        <v>790534866134799.5</v>
      </c>
      <c r="IR63" s="7">
        <f t="shared" si="164"/>
        <v>790534866134799.5</v>
      </c>
      <c r="IS63" s="7">
        <f t="shared" si="38"/>
        <v>4627871714228661</v>
      </c>
      <c r="IT63" s="7">
        <f t="shared" si="96"/>
        <v>3984294655248678</v>
      </c>
      <c r="IV63">
        <f t="shared" si="39"/>
        <v>1725389726982801.3</v>
      </c>
      <c r="IW63">
        <f t="shared" si="40"/>
        <v>1725389726982801.3</v>
      </c>
      <c r="IX63">
        <f t="shared" si="41"/>
        <v>1.0100607393277024E+16</v>
      </c>
      <c r="IY63">
        <f t="shared" si="127"/>
        <v>8695961888499855</v>
      </c>
      <c r="IZ63" s="7"/>
      <c r="JA63" s="7">
        <f t="shared" si="165"/>
        <v>0</v>
      </c>
      <c r="JB63" s="7">
        <f t="shared" si="129"/>
        <v>0</v>
      </c>
      <c r="JC63" s="7">
        <f t="shared" si="42"/>
        <v>0</v>
      </c>
      <c r="JD63" s="7"/>
      <c r="JE63" s="7">
        <f t="shared" si="166"/>
        <v>779154216736713</v>
      </c>
      <c r="JF63" s="7">
        <f>'Initial absorption'!$H63*JE63*$F63</f>
        <v>0</v>
      </c>
      <c r="JG63" s="7">
        <f t="shared" si="130"/>
        <v>1845110325502923.5</v>
      </c>
      <c r="JH63" s="7">
        <f>'Initial absorption'!$N63*JG63*$J63</f>
        <v>0</v>
      </c>
      <c r="JI63" s="7"/>
      <c r="JJ63">
        <f t="shared" si="167"/>
        <v>0</v>
      </c>
      <c r="JK63" s="7">
        <f t="shared" si="168"/>
        <v>0</v>
      </c>
      <c r="JL63">
        <f t="shared" si="99"/>
        <v>0</v>
      </c>
      <c r="JM63" s="7"/>
      <c r="JN63">
        <f t="shared" si="100"/>
        <v>0</v>
      </c>
      <c r="JO63">
        <f t="shared" si="132"/>
        <v>0</v>
      </c>
      <c r="JP63">
        <f t="shared" si="136"/>
        <v>0</v>
      </c>
      <c r="JQ63" s="7"/>
      <c r="JR63">
        <f>(1 - 'Initial absorption'!$N63)*JG63</f>
        <v>1796903594362304.5</v>
      </c>
      <c r="JS63" s="7">
        <f t="shared" si="169"/>
        <v>779003682562237.88</v>
      </c>
      <c r="JT63">
        <f>'Initial absorption'!$T63*(JR63+JS63)*$N63</f>
        <v>0</v>
      </c>
      <c r="JU63" s="7"/>
      <c r="JV63">
        <f t="shared" si="185"/>
        <v>1700550777558775.3</v>
      </c>
      <c r="JW63">
        <f>'Initial absorption'!$N63*JV63*$J63</f>
        <v>0</v>
      </c>
      <c r="JY63">
        <f>(1-'Initial absorption'!$N63)*JV63</f>
        <v>1656120917191264.8</v>
      </c>
      <c r="JZ63">
        <f>'Initial absorption'!$H63*JY63*$F63</f>
        <v>0</v>
      </c>
      <c r="KA63" s="7"/>
      <c r="KB63">
        <f>(1 - 'Initial absorption'!$T63)*(JR63+JS63)</f>
        <v>2508607198535994.5</v>
      </c>
      <c r="KC63">
        <f t="shared" si="170"/>
        <v>1700222227700539.3</v>
      </c>
      <c r="KD63" s="7"/>
    </row>
    <row r="64" spans="4:290" x14ac:dyDescent="0.25">
      <c r="D64">
        <v>590</v>
      </c>
      <c r="E64">
        <f>'Input spectra'!B64</f>
        <v>0</v>
      </c>
      <c r="F64">
        <f>'Initial absorption'!J64</f>
        <v>0</v>
      </c>
      <c r="G64">
        <f>'Input spectra'!C64</f>
        <v>3.6380287876366497E-2</v>
      </c>
      <c r="H64">
        <f t="shared" si="45"/>
        <v>4.8067458514029129E-3</v>
      </c>
      <c r="I64">
        <f>'Input spectra'!D64</f>
        <v>0</v>
      </c>
      <c r="J64">
        <f>'Initial absorption'!P64</f>
        <v>0</v>
      </c>
      <c r="K64">
        <f>'Input spectra'!E64</f>
        <v>0.25817255482217299</v>
      </c>
      <c r="L64">
        <f t="shared" si="46"/>
        <v>2.5184175976694721E-2</v>
      </c>
      <c r="M64">
        <f>'Input spectra'!F64</f>
        <v>0</v>
      </c>
      <c r="N64">
        <f>'Initial absorption'!V64</f>
        <v>0</v>
      </c>
      <c r="O64">
        <f>'Input spectra'!G64</f>
        <v>0.288647383815405</v>
      </c>
      <c r="P64">
        <f t="shared" si="47"/>
        <v>3.0406145182829497E-2</v>
      </c>
      <c r="R64">
        <f>'Reaching edge prob after ems 1'!$EZ65</f>
        <v>0.86109135869687159</v>
      </c>
      <c r="S64">
        <f>'Reaching edge prob after ems 2'!$EZ65</f>
        <v>0.86109135869687159</v>
      </c>
      <c r="T64">
        <f>'Reaching edge prob after ems 3'!EZ65</f>
        <v>0.86109135869687159</v>
      </c>
      <c r="U64">
        <f>1-EXP(-'Reaching edge prob after ems 1'!FC65*_k_in_ec_correction*($E64*_c1+'Input spectra'!Y64))</f>
        <v>1.4378153910626024E-2</v>
      </c>
      <c r="V64">
        <f>1-EXP(-(_t-'Reaching edge prob after ems 1'!FC65)*_k_in_ec_correction*($E64*_c1+'Input spectra'!Y64))</f>
        <v>1.456809596426123E-2</v>
      </c>
      <c r="W64">
        <f>1-EXP(-'Reaching edge prob after ems 2'!FC65*_k_in_ec_correction*($I64*_c2+'Input spectra'!Y64))</f>
        <v>1.4378153910626024E-2</v>
      </c>
      <c r="X64">
        <f>1-EXP(-(_t-'Reaching edge prob after ems 2'!FC65)*_k_in_ec_correction*($I64*_c2+'Input spectra'!Y64))</f>
        <v>1.456809596426123E-2</v>
      </c>
      <c r="Y64">
        <f>1-EXP(-'Reaching edge prob after ems 3'!FC65*_k_in_ec_correction*($M64*_c3+'Input spectra'!Y64))</f>
        <v>1.4378153910626024E-2</v>
      </c>
      <c r="Z64">
        <f>1-EXP(-(_t-'Reaching edge prob after ems 3'!FC65)*_k_in_ec_correction*($M64*_c3+'Input spectra'!Y64))</f>
        <v>1.456809596426123E-2</v>
      </c>
      <c r="AA64" s="16"/>
      <c r="AB64" s="16"/>
      <c r="AD64" s="7">
        <f t="shared" si="171"/>
        <v>1.5592601529693187E+17</v>
      </c>
      <c r="AE64" s="7">
        <f t="shared" si="172"/>
        <v>1.5592601529693187E+17</v>
      </c>
      <c r="AF64" s="7">
        <f t="shared" si="173"/>
        <v>9.1280679273924723E+17</v>
      </c>
      <c r="AG64" s="7">
        <f t="shared" si="49"/>
        <v>7.860100413875721E+17</v>
      </c>
      <c r="AH64" s="7"/>
      <c r="AI64" s="7">
        <f t="shared" si="174"/>
        <v>1.8263484992144285E+17</v>
      </c>
      <c r="AJ64" s="7">
        <f t="shared" si="175"/>
        <v>1.8263484992144285E+17</v>
      </c>
      <c r="AK64" s="7">
        <f t="shared" si="176"/>
        <v>1.0691630340308346E+18</v>
      </c>
      <c r="AL64" s="7">
        <f t="shared" si="52"/>
        <v>9.206470496420809E+17</v>
      </c>
      <c r="AN64">
        <f t="shared" si="177"/>
        <v>2.0031078594547254E+17</v>
      </c>
      <c r="AO64">
        <f t="shared" si="178"/>
        <v>2.0031078594547254E+17</v>
      </c>
      <c r="AP64">
        <f t="shared" si="179"/>
        <v>1.1726397658644106E+18</v>
      </c>
      <c r="AQ64">
        <f t="shared" si="103"/>
        <v>1.0097499692501668E+18</v>
      </c>
      <c r="AR64" s="7"/>
      <c r="AS64" s="7">
        <f t="shared" si="180"/>
        <v>0</v>
      </c>
      <c r="AT64" s="7">
        <f t="shared" si="105"/>
        <v>0</v>
      </c>
      <c r="AU64" s="7">
        <f t="shared" si="181"/>
        <v>0</v>
      </c>
      <c r="AV64" s="7"/>
      <c r="AW64" s="7">
        <f t="shared" si="53"/>
        <v>1.8000889793982826E+17</v>
      </c>
      <c r="AX64" s="7">
        <f>'Initial absorption'!$H64*AW64*$F64</f>
        <v>0</v>
      </c>
      <c r="AY64" s="7">
        <f t="shared" si="106"/>
        <v>1.5365447014276131E+17</v>
      </c>
      <c r="AZ64" s="7">
        <f>'Initial absorption'!$N64*AY64*$J64</f>
        <v>0</v>
      </c>
      <c r="BA64" s="7"/>
      <c r="BB64">
        <f t="shared" si="54"/>
        <v>0</v>
      </c>
      <c r="BC64" s="7">
        <f t="shared" si="107"/>
        <v>0</v>
      </c>
      <c r="BD64">
        <f t="shared" si="55"/>
        <v>0</v>
      </c>
      <c r="BE64" s="7"/>
      <c r="BF64">
        <f t="shared" si="141"/>
        <v>0</v>
      </c>
      <c r="BG64">
        <f t="shared" si="108"/>
        <v>0</v>
      </c>
      <c r="BH64">
        <f t="shared" si="57"/>
        <v>0</v>
      </c>
      <c r="BI64" s="7"/>
      <c r="BJ64">
        <f>(1 - 'Initial absorption'!$N64)*AY64</f>
        <v>1.4964499718385037E+17</v>
      </c>
      <c r="BK64" s="7">
        <f t="shared" si="7"/>
        <v>1.7997420790136883E+17</v>
      </c>
      <c r="BL64">
        <f>'Initial absorption'!$T64*(BJ64+BK64)*$N64</f>
        <v>0</v>
      </c>
      <c r="BM64" s="7"/>
      <c r="BN64">
        <f t="shared" si="58"/>
        <v>1.9743068663519008E+17</v>
      </c>
      <c r="BO64">
        <f>'Initial absorption'!$N64*BN64*$J64</f>
        <v>0</v>
      </c>
      <c r="BQ64">
        <f>(1-'Initial absorption'!$N64)*BN64</f>
        <v>1.922789133181656E+17</v>
      </c>
      <c r="BR64">
        <f>'Initial absorption'!$H64*BQ64*$F64</f>
        <v>0</v>
      </c>
      <c r="BS64" s="7"/>
      <c r="BT64">
        <f>(1 - 'Initial absorption'!$T64)*(BJ64+BK64)</f>
        <v>3.2101809319892653E+17</v>
      </c>
      <c r="BU64">
        <f t="shared" si="142"/>
        <v>1.973926391931423E+17</v>
      </c>
      <c r="BV64" s="7"/>
      <c r="CF64" s="7">
        <f t="shared" si="137"/>
        <v>5.0198226549459352E+16</v>
      </c>
      <c r="CG64" s="7">
        <f t="shared" si="186"/>
        <v>5.0198226549459352E+16</v>
      </c>
      <c r="CH64" s="7">
        <f t="shared" si="10"/>
        <v>2.9386553674543712E+17</v>
      </c>
      <c r="CI64" s="7">
        <f t="shared" si="60"/>
        <v>2.5304507431031389E+17</v>
      </c>
      <c r="CJ64" s="7"/>
      <c r="CK64" s="7">
        <f t="shared" si="61"/>
        <v>4.699144997237196E+16</v>
      </c>
      <c r="CL64" s="7">
        <f t="shared" si="143"/>
        <v>4.699144997237196E+16</v>
      </c>
      <c r="CM64" s="7">
        <f t="shared" si="11"/>
        <v>2.7509273968018637E+17</v>
      </c>
      <c r="CN64" s="7">
        <f t="shared" si="63"/>
        <v>2.3687998097885648E+17</v>
      </c>
      <c r="CP64">
        <f t="shared" si="12"/>
        <v>5.0946969966091048E+16</v>
      </c>
      <c r="CQ64">
        <f t="shared" si="13"/>
        <v>5.0946969966091048E+16</v>
      </c>
      <c r="CR64">
        <f t="shared" si="14"/>
        <v>2.9824875705295725E+17</v>
      </c>
      <c r="CS64">
        <f t="shared" si="109"/>
        <v>2.5681942744038413E+17</v>
      </c>
      <c r="CT64" s="7"/>
      <c r="CU64" s="7">
        <f t="shared" si="144"/>
        <v>0</v>
      </c>
      <c r="CV64" s="7">
        <f t="shared" si="111"/>
        <v>0</v>
      </c>
      <c r="CW64" s="7">
        <f t="shared" si="15"/>
        <v>0</v>
      </c>
      <c r="CX64" s="7"/>
      <c r="CY64" s="7">
        <f t="shared" si="145"/>
        <v>4.6315799672185712E+16</v>
      </c>
      <c r="CZ64" s="7">
        <f>'Initial absorption'!$H64*CY64*$F64</f>
        <v>0</v>
      </c>
      <c r="DA64" s="7">
        <f t="shared" si="112"/>
        <v>4.9466933967851104E+16</v>
      </c>
      <c r="DB64" s="7">
        <f>'Initial absorption'!$N64*DA64*$J64</f>
        <v>0</v>
      </c>
      <c r="DC64" s="7"/>
      <c r="DD64">
        <f t="shared" si="146"/>
        <v>0</v>
      </c>
      <c r="DE64" s="7">
        <f t="shared" si="147"/>
        <v>0</v>
      </c>
      <c r="DF64">
        <f t="shared" si="66"/>
        <v>0</v>
      </c>
      <c r="DG64" s="7"/>
      <c r="DH64">
        <f t="shared" si="67"/>
        <v>0</v>
      </c>
      <c r="DI64">
        <f t="shared" si="114"/>
        <v>0</v>
      </c>
      <c r="DJ64">
        <f t="shared" si="133"/>
        <v>0</v>
      </c>
      <c r="DK64" s="7"/>
      <c r="DL64">
        <f>(1 - 'Initial absorption'!$N64)*DA64</f>
        <v>4.8176139538505472E+16</v>
      </c>
      <c r="DM64" s="7">
        <f t="shared" si="148"/>
        <v>4.6306874019674664E+16</v>
      </c>
      <c r="DN64">
        <f>'Initial absorption'!$T64*(DL64+DM64)*$N64</f>
        <v>0</v>
      </c>
      <c r="DO64" s="7"/>
      <c r="DP64">
        <f t="shared" si="182"/>
        <v>5.0214446590638552E+16</v>
      </c>
      <c r="DQ64">
        <f>'Initial absorption'!$N64*DP64*$J64</f>
        <v>0</v>
      </c>
      <c r="DS64">
        <f>(1-'Initial absorption'!$N64)*DP64</f>
        <v>4.8904146502624304E+16</v>
      </c>
      <c r="DT64">
        <f>'Initial absorption'!$H64*DS64*$F64</f>
        <v>0</v>
      </c>
      <c r="DU64" s="7"/>
      <c r="DV64">
        <f>(1 - 'Initial absorption'!$T64)*(DL64+DM64)</f>
        <v>9.2017565676410288E+16</v>
      </c>
      <c r="DW64">
        <f t="shared" si="149"/>
        <v>5.0204769618536696E+16</v>
      </c>
      <c r="DX64" s="7"/>
      <c r="EH64" s="7">
        <f t="shared" si="138"/>
        <v>1.610967483065871E+16</v>
      </c>
      <c r="EI64" s="7">
        <f t="shared" si="187"/>
        <v>1.610967483065871E+16</v>
      </c>
      <c r="EJ64" s="7">
        <f t="shared" si="19"/>
        <v>9.4307679101802208E+16</v>
      </c>
      <c r="EK64" s="7">
        <f t="shared" si="71"/>
        <v>8.1207527533319424E+16</v>
      </c>
      <c r="EL64" s="7"/>
      <c r="EM64" s="7">
        <f t="shared" si="72"/>
        <v>1.2169550472713994E+16</v>
      </c>
      <c r="EN64" s="7">
        <f t="shared" si="150"/>
        <v>1.2169550472713994E+16</v>
      </c>
      <c r="EO64" s="7">
        <f t="shared" si="20"/>
        <v>7.1241789350689768E+16</v>
      </c>
      <c r="EP64" s="7">
        <f t="shared" si="74"/>
        <v>6.1345689187981768E+16</v>
      </c>
      <c r="ER64">
        <f t="shared" si="21"/>
        <v>1.5016937953167144E+16</v>
      </c>
      <c r="ES64">
        <f t="shared" si="22"/>
        <v>1.5016937953167144E+16</v>
      </c>
      <c r="ET64">
        <f t="shared" si="23"/>
        <v>8.7910685998685296E+16</v>
      </c>
      <c r="EU64">
        <f t="shared" si="115"/>
        <v>7.5699132050581968E+16</v>
      </c>
      <c r="EV64" s="7"/>
      <c r="EW64" s="7">
        <f t="shared" si="151"/>
        <v>0</v>
      </c>
      <c r="EX64" s="7">
        <f t="shared" si="117"/>
        <v>0</v>
      </c>
      <c r="EY64" s="7">
        <f t="shared" si="24"/>
        <v>0</v>
      </c>
      <c r="EZ64" s="7"/>
      <c r="FA64" s="7">
        <f t="shared" si="152"/>
        <v>1.199457480299418E+16</v>
      </c>
      <c r="FB64" s="7">
        <f>'Initial absorption'!$H64*FA64*$F64</f>
        <v>0</v>
      </c>
      <c r="FC64" s="7">
        <f t="shared" si="118"/>
        <v>1.587498754177263E+16</v>
      </c>
      <c r="FD64" s="7">
        <f>'Initial absorption'!$N64*FC64*$J64</f>
        <v>0</v>
      </c>
      <c r="FE64" s="7"/>
      <c r="FF64">
        <f t="shared" si="153"/>
        <v>0</v>
      </c>
      <c r="FG64" s="7">
        <f t="shared" si="154"/>
        <v>0</v>
      </c>
      <c r="FH64">
        <f t="shared" si="77"/>
        <v>0</v>
      </c>
      <c r="FI64" s="7"/>
      <c r="FJ64">
        <f t="shared" si="78"/>
        <v>0</v>
      </c>
      <c r="FK64">
        <f t="shared" si="120"/>
        <v>0</v>
      </c>
      <c r="FL64">
        <f t="shared" si="134"/>
        <v>0</v>
      </c>
      <c r="FM64" s="7"/>
      <c r="FN64">
        <f>(1 - 'Initial absorption'!$N64)*FC64</f>
        <v>1.5460744251534166E+16</v>
      </c>
      <c r="FO64" s="7">
        <f t="shared" si="155"/>
        <v>1.1992263293585576E+16</v>
      </c>
      <c r="FP64">
        <f>'Initial absorption'!$T64*(FN64+FO64)*$N64</f>
        <v>0</v>
      </c>
      <c r="FQ64" s="7"/>
      <c r="FR64">
        <f t="shared" si="183"/>
        <v>1.4801022108010186E+16</v>
      </c>
      <c r="FS64">
        <f>'Initial absorption'!$N64*FR64*$J64</f>
        <v>0</v>
      </c>
      <c r="FU64">
        <f>(1-'Initial absorption'!$N64)*FR64</f>
        <v>1.4414802964166388E+16</v>
      </c>
      <c r="FV64">
        <f>'Initial absorption'!$H64*FU64*$F64</f>
        <v>0</v>
      </c>
      <c r="FW64" s="7"/>
      <c r="FX64">
        <f>(1 - 'Initial absorption'!$T64)*(FN64+FO64)</f>
        <v>2.6736646405149872E+16</v>
      </c>
      <c r="FY64">
        <f t="shared" si="156"/>
        <v>1.4798169759976048E+16</v>
      </c>
      <c r="FZ64" s="7"/>
      <c r="GJ64" s="7">
        <f t="shared" si="139"/>
        <v>5158633576389527</v>
      </c>
      <c r="GK64" s="7">
        <f t="shared" si="188"/>
        <v>5158633576389527</v>
      </c>
      <c r="GL64" s="7">
        <f t="shared" si="28"/>
        <v>3.0199166962703572E+16</v>
      </c>
      <c r="GM64" s="7">
        <f t="shared" si="82"/>
        <v>2.6004241711428096E+16</v>
      </c>
      <c r="GN64" s="7"/>
      <c r="GO64" s="7">
        <f t="shared" si="83"/>
        <v>3175899288115916</v>
      </c>
      <c r="GP64" s="7">
        <f t="shared" si="157"/>
        <v>3175899288115916</v>
      </c>
      <c r="GQ64" s="7">
        <f t="shared" si="29"/>
        <v>1.8592038267170356E+16</v>
      </c>
      <c r="GR64" s="7">
        <f t="shared" si="85"/>
        <v>1.6009443492421952E+16</v>
      </c>
      <c r="GT64">
        <f t="shared" si="30"/>
        <v>4644774869860269</v>
      </c>
      <c r="GU64">
        <f t="shared" si="31"/>
        <v>4644774869860269</v>
      </c>
      <c r="GV64">
        <f t="shared" si="32"/>
        <v>2.7190985698436124E+16</v>
      </c>
      <c r="GW64">
        <f t="shared" si="121"/>
        <v>2.3413922819373564E+16</v>
      </c>
      <c r="GX64" s="7"/>
      <c r="GY64" s="7">
        <f t="shared" si="158"/>
        <v>0</v>
      </c>
      <c r="GZ64" s="7">
        <f t="shared" si="123"/>
        <v>0</v>
      </c>
      <c r="HA64" s="7">
        <f t="shared" si="33"/>
        <v>0</v>
      </c>
      <c r="HB64" s="7"/>
      <c r="HC64" s="7">
        <f t="shared" si="159"/>
        <v>3130235719346737.5</v>
      </c>
      <c r="HD64" s="7">
        <f>'Initial absorption'!$H64*HC64*$F64</f>
        <v>0</v>
      </c>
      <c r="HE64" s="7">
        <f t="shared" si="124"/>
        <v>5083482107404224</v>
      </c>
      <c r="HF64" s="7">
        <f>'Initial absorption'!$N64*HE64*$J64</f>
        <v>0</v>
      </c>
      <c r="HG64" s="7"/>
      <c r="HH64">
        <f t="shared" si="160"/>
        <v>0</v>
      </c>
      <c r="HI64" s="7">
        <f t="shared" si="161"/>
        <v>0</v>
      </c>
      <c r="HJ64">
        <f t="shared" si="88"/>
        <v>0</v>
      </c>
      <c r="HK64" s="7"/>
      <c r="HL64">
        <f t="shared" si="89"/>
        <v>0</v>
      </c>
      <c r="HM64">
        <f t="shared" si="126"/>
        <v>0</v>
      </c>
      <c r="HN64">
        <f t="shared" si="135"/>
        <v>0</v>
      </c>
      <c r="HO64" s="7"/>
      <c r="HP64">
        <f>(1 - 'Initial absorption'!$N64)*HE64</f>
        <v>4950833288090294</v>
      </c>
      <c r="HQ64" s="7">
        <f t="shared" si="162"/>
        <v>3129632482513814.5</v>
      </c>
      <c r="HR64">
        <f>'Initial absorption'!$T64*(HP64+HQ64)*$N64</f>
        <v>0</v>
      </c>
      <c r="HS64" s="7"/>
      <c r="HT64">
        <f t="shared" si="184"/>
        <v>4577991581901210</v>
      </c>
      <c r="HU64">
        <f>'Initial absorption'!$N64*HT64*$J64</f>
        <v>0</v>
      </c>
      <c r="HW64">
        <f>(1-'Initial absorption'!$N64)*HT64</f>
        <v>4458533075834313.5</v>
      </c>
      <c r="HX64">
        <f>'Initial absorption'!$H64*HW64*$F64</f>
        <v>0</v>
      </c>
      <c r="HY64" s="7"/>
      <c r="HZ64">
        <f>(1 - 'Initial absorption'!$T64)*(HP64+HQ64)</f>
        <v>7869613401827977</v>
      </c>
      <c r="IA64">
        <f t="shared" si="163"/>
        <v>4577109343823756</v>
      </c>
      <c r="IB64" s="7"/>
      <c r="IL64" s="7">
        <f t="shared" si="140"/>
        <v>1649200548771740.8</v>
      </c>
      <c r="IM64" s="7">
        <f t="shared" si="189"/>
        <v>1649200548771740.8</v>
      </c>
      <c r="IN64" s="7">
        <f t="shared" si="37"/>
        <v>9654588175304706</v>
      </c>
      <c r="IO64" s="7">
        <f t="shared" si="93"/>
        <v>8313482449531880</v>
      </c>
      <c r="IP64" s="7"/>
      <c r="IQ64" s="7">
        <f t="shared" si="94"/>
        <v>836277835187497.5</v>
      </c>
      <c r="IR64" s="7">
        <f t="shared" si="164"/>
        <v>836277835187497.5</v>
      </c>
      <c r="IS64" s="7">
        <f t="shared" si="38"/>
        <v>4895655719302159</v>
      </c>
      <c r="IT64" s="7">
        <f t="shared" si="96"/>
        <v>4215606835046006.5</v>
      </c>
      <c r="IV64">
        <f t="shared" si="39"/>
        <v>1457969498737906.5</v>
      </c>
      <c r="IW64">
        <f t="shared" si="40"/>
        <v>1457969498737906.5</v>
      </c>
      <c r="IX64">
        <f t="shared" si="41"/>
        <v>8535102109293645</v>
      </c>
      <c r="IY64">
        <f t="shared" si="127"/>
        <v>7349502671908199</v>
      </c>
      <c r="IZ64" s="7"/>
      <c r="JA64" s="7">
        <f t="shared" si="165"/>
        <v>0</v>
      </c>
      <c r="JB64" s="7">
        <f t="shared" si="129"/>
        <v>0</v>
      </c>
      <c r="JC64" s="7">
        <f t="shared" si="42"/>
        <v>0</v>
      </c>
      <c r="JD64" s="7"/>
      <c r="JE64" s="7">
        <f t="shared" si="166"/>
        <v>824253703761126.5</v>
      </c>
      <c r="JF64" s="7">
        <f>'Initial absorption'!$H64*JE64*$F64</f>
        <v>0</v>
      </c>
      <c r="JG64" s="7">
        <f t="shared" si="130"/>
        <v>1625174836912921.8</v>
      </c>
      <c r="JH64" s="7">
        <f>'Initial absorption'!$N64*JG64*$J64</f>
        <v>0</v>
      </c>
      <c r="JI64" s="7"/>
      <c r="JJ64">
        <f t="shared" si="167"/>
        <v>0</v>
      </c>
      <c r="JK64" s="7">
        <f t="shared" si="168"/>
        <v>0</v>
      </c>
      <c r="JL64">
        <f t="shared" si="99"/>
        <v>0</v>
      </c>
      <c r="JM64" s="7"/>
      <c r="JN64">
        <f t="shared" si="100"/>
        <v>0</v>
      </c>
      <c r="JO64">
        <f t="shared" si="132"/>
        <v>0</v>
      </c>
      <c r="JP64">
        <f t="shared" si="136"/>
        <v>0</v>
      </c>
      <c r="JQ64" s="7"/>
      <c r="JR64">
        <f>(1 - 'Initial absorption'!$N64)*JG64</f>
        <v>1582767384945851</v>
      </c>
      <c r="JS64" s="7">
        <f t="shared" si="169"/>
        <v>824094859431701.38</v>
      </c>
      <c r="JT64">
        <f>'Initial absorption'!$T64*(JR64+JS64)*$N64</f>
        <v>0</v>
      </c>
      <c r="JU64" s="7"/>
      <c r="JV64">
        <f t="shared" si="185"/>
        <v>1437006588888054.5</v>
      </c>
      <c r="JW64">
        <f>'Initial absorption'!$N64*JV64*$J64</f>
        <v>0</v>
      </c>
      <c r="JY64">
        <f>(1-'Initial absorption'!$N64)*JV64</f>
        <v>1399509215368297.3</v>
      </c>
      <c r="JZ64">
        <f>'Initial absorption'!$H64*JY64*$F64</f>
        <v>0</v>
      </c>
      <c r="KA64" s="7"/>
      <c r="KB64">
        <f>(1 - 'Initial absorption'!$T64)*(JR64+JS64)</f>
        <v>2344057373971313.5</v>
      </c>
      <c r="KC64">
        <f t="shared" si="170"/>
        <v>1436729659167326.8</v>
      </c>
      <c r="KD64" s="7"/>
    </row>
    <row r="65" spans="4:290" x14ac:dyDescent="0.25">
      <c r="D65">
        <v>595</v>
      </c>
      <c r="E65">
        <f>'Input spectra'!B65</f>
        <v>0</v>
      </c>
      <c r="F65">
        <f>'Initial absorption'!J65</f>
        <v>0</v>
      </c>
      <c r="G65">
        <f>'Input spectra'!C65</f>
        <v>3.0129612818437401E-2</v>
      </c>
      <c r="H65">
        <f t="shared" si="45"/>
        <v>3.9808753551255436E-3</v>
      </c>
      <c r="I65">
        <f>'Input spectra'!D65</f>
        <v>0</v>
      </c>
      <c r="J65">
        <f>'Initial absorption'!P65</f>
        <v>0</v>
      </c>
      <c r="K65">
        <f>'Input spectra'!E65</f>
        <v>0.26629634534526597</v>
      </c>
      <c r="L65">
        <f t="shared" si="46"/>
        <v>2.5976634223359624E-2</v>
      </c>
      <c r="M65">
        <f>'Input spectra'!F65</f>
        <v>0</v>
      </c>
      <c r="N65">
        <f>'Initial absorption'!V65</f>
        <v>0</v>
      </c>
      <c r="O65">
        <f>'Input spectra'!G65</f>
        <v>0.23627364315892099</v>
      </c>
      <c r="P65">
        <f t="shared" si="47"/>
        <v>2.4889089940134716E-2</v>
      </c>
      <c r="R65">
        <f>'Reaching edge prob after ems 1'!$EZ66</f>
        <v>0.86124821122651896</v>
      </c>
      <c r="S65">
        <f>'Reaching edge prob after ems 2'!$EZ66</f>
        <v>0.86124821122651896</v>
      </c>
      <c r="T65">
        <f>'Reaching edge prob after ems 3'!EZ66</f>
        <v>0.86124821122651896</v>
      </c>
      <c r="U65">
        <f>1-EXP(-'Reaching edge prob after ems 1'!FC66*_k_in_ec_correction*($E65*_c1+'Input spectra'!Y65))</f>
        <v>1.4360168717705957E-2</v>
      </c>
      <c r="V65">
        <f>1-EXP(-(_t-'Reaching edge prob after ems 1'!FC66)*_k_in_ec_correction*($E65*_c1+'Input spectra'!Y65))</f>
        <v>1.4549632753850128E-2</v>
      </c>
      <c r="W65">
        <f>1-EXP(-'Reaching edge prob after ems 2'!FC66*_k_in_ec_correction*($I65*_c2+'Input spectra'!Y65))</f>
        <v>1.4360168717705957E-2</v>
      </c>
      <c r="X65">
        <f>1-EXP(-(_t-'Reaching edge prob after ems 2'!FC66)*_k_in_ec_correction*($I65*_c2+'Input spectra'!Y65))</f>
        <v>1.4549632753850128E-2</v>
      </c>
      <c r="Y65">
        <f>1-EXP(-'Reaching edge prob after ems 3'!FC66*_k_in_ec_correction*($M65*_c3+'Input spectra'!Y65))</f>
        <v>1.4360168717705957E-2</v>
      </c>
      <c r="Z65">
        <f>1-EXP(-(_t-'Reaching edge prob after ems 3'!FC66)*_k_in_ec_correction*($M65*_c3+'Input spectra'!Y65))</f>
        <v>1.4549632753850128E-2</v>
      </c>
      <c r="AA65" s="16"/>
      <c r="AB65" s="16"/>
      <c r="AD65" s="7">
        <f t="shared" si="171"/>
        <v>1.2913560456651117E+17</v>
      </c>
      <c r="AE65" s="7">
        <f t="shared" si="172"/>
        <v>1.2913560456651117E+17</v>
      </c>
      <c r="AF65" s="7">
        <f t="shared" si="173"/>
        <v>7.5597299660565478E+17</v>
      </c>
      <c r="AG65" s="7">
        <f t="shared" si="49"/>
        <v>6.5108039106217152E+17</v>
      </c>
      <c r="AH65" s="7"/>
      <c r="AI65" s="7">
        <f t="shared" si="174"/>
        <v>1.8838173213361398E+17</v>
      </c>
      <c r="AJ65" s="7">
        <f t="shared" si="175"/>
        <v>1.8838173213361398E+17</v>
      </c>
      <c r="AK65" s="7">
        <f t="shared" si="176"/>
        <v>1.102805868488911E+18</v>
      </c>
      <c r="AL65" s="7">
        <f t="shared" si="52"/>
        <v>9.4978958156618227E+17</v>
      </c>
      <c r="AN65">
        <f t="shared" si="177"/>
        <v>1.6396531482035107E+17</v>
      </c>
      <c r="AO65">
        <f t="shared" si="178"/>
        <v>1.6396531482035107E+17</v>
      </c>
      <c r="AP65">
        <f t="shared" si="179"/>
        <v>9.5986967188656576E+17</v>
      </c>
      <c r="AQ65">
        <f t="shared" si="103"/>
        <v>8.2668603792289037E+17</v>
      </c>
      <c r="AR65" s="7"/>
      <c r="AS65" s="7">
        <f t="shared" si="180"/>
        <v>0</v>
      </c>
      <c r="AT65" s="7">
        <f t="shared" si="105"/>
        <v>0</v>
      </c>
      <c r="AU65" s="7">
        <f t="shared" si="181"/>
        <v>0</v>
      </c>
      <c r="AV65" s="7"/>
      <c r="AW65" s="7">
        <f t="shared" si="53"/>
        <v>1.856765386768416E+17</v>
      </c>
      <c r="AX65" s="7">
        <f>'Initial absorption'!$H65*AW65*$F65</f>
        <v>0</v>
      </c>
      <c r="AY65" s="7">
        <f t="shared" si="106"/>
        <v>1.2725672894462202E+17</v>
      </c>
      <c r="AZ65" s="7">
        <f>'Initial absorption'!$N65*AY65*$J65</f>
        <v>0</v>
      </c>
      <c r="BA65" s="7"/>
      <c r="BB65">
        <f t="shared" si="54"/>
        <v>0</v>
      </c>
      <c r="BC65" s="7">
        <f t="shared" si="107"/>
        <v>0</v>
      </c>
      <c r="BD65">
        <f t="shared" si="55"/>
        <v>0</v>
      </c>
      <c r="BE65" s="7"/>
      <c r="BF65">
        <f t="shared" si="141"/>
        <v>0</v>
      </c>
      <c r="BG65">
        <f t="shared" si="108"/>
        <v>0</v>
      </c>
      <c r="BH65">
        <f t="shared" si="57"/>
        <v>0</v>
      </c>
      <c r="BI65" s="7"/>
      <c r="BJ65">
        <f>(1 - 'Initial absorption'!$N65)*AY65</f>
        <v>1.2394023741873021E+17</v>
      </c>
      <c r="BK65" s="7">
        <f t="shared" si="7"/>
        <v>1.8564084711353574E+17</v>
      </c>
      <c r="BL65">
        <f>'Initial absorption'!$T65*(BJ65+BK65)*$N65</f>
        <v>0</v>
      </c>
      <c r="BM65" s="7"/>
      <c r="BN65">
        <f t="shared" si="58"/>
        <v>1.6161074523567907E+17</v>
      </c>
      <c r="BO65">
        <f>'Initial absorption'!$N65*BN65*$J65</f>
        <v>0</v>
      </c>
      <c r="BQ65">
        <f>(1-'Initial absorption'!$N65)*BN65</f>
        <v>1.5739893913699779E+17</v>
      </c>
      <c r="BR65">
        <f>'Initial absorption'!$H65*BQ65*$F65</f>
        <v>0</v>
      </c>
      <c r="BS65" s="7"/>
      <c r="BT65">
        <f>(1 - 'Initial absorption'!$T65)*(BJ65+BK65)</f>
        <v>3.0151296073289933E+17</v>
      </c>
      <c r="BU65">
        <f t="shared" si="142"/>
        <v>1.6157967970534554E+17</v>
      </c>
      <c r="BV65" s="7"/>
      <c r="CF65" s="7">
        <f t="shared" si="137"/>
        <v>4.15734239170202E+16</v>
      </c>
      <c r="CG65" s="7">
        <f t="shared" si="186"/>
        <v>4.15734239170202E+16</v>
      </c>
      <c r="CH65" s="7">
        <f t="shared" si="10"/>
        <v>2.4337506269635962E+17</v>
      </c>
      <c r="CI65" s="7">
        <f t="shared" si="60"/>
        <v>2.0960633740438163E+17</v>
      </c>
      <c r="CJ65" s="7"/>
      <c r="CK65" s="7">
        <f t="shared" si="61"/>
        <v>4.8470107129461712E+16</v>
      </c>
      <c r="CL65" s="7">
        <f t="shared" si="143"/>
        <v>4.8470107129461712E+16</v>
      </c>
      <c r="CM65" s="7">
        <f t="shared" si="11"/>
        <v>2.8374894945091466E+17</v>
      </c>
      <c r="CN65" s="7">
        <f t="shared" si="63"/>
        <v>2.4437827515200419E+17</v>
      </c>
      <c r="CP65">
        <f t="shared" si="12"/>
        <v>4.1702876508642128E+16</v>
      </c>
      <c r="CQ65">
        <f t="shared" si="13"/>
        <v>4.1702876508642128E+16</v>
      </c>
      <c r="CR65">
        <f t="shared" si="14"/>
        <v>2.4413289136750966E+17</v>
      </c>
      <c r="CS65">
        <f t="shared" si="109"/>
        <v>2.1025901599182576E+17</v>
      </c>
      <c r="CT65" s="7"/>
      <c r="CU65" s="7">
        <f t="shared" si="144"/>
        <v>0</v>
      </c>
      <c r="CV65" s="7">
        <f t="shared" si="111"/>
        <v>0</v>
      </c>
      <c r="CW65" s="7">
        <f t="shared" si="15"/>
        <v>0</v>
      </c>
      <c r="CX65" s="7"/>
      <c r="CY65" s="7">
        <f t="shared" si="145"/>
        <v>4.777406821331736E+16</v>
      </c>
      <c r="CZ65" s="7">
        <f>'Initial absorption'!$H65*CY65*$F65</f>
        <v>0</v>
      </c>
      <c r="DA65" s="7">
        <f t="shared" si="112"/>
        <v>4.0968545866707424E+16</v>
      </c>
      <c r="DB65" s="7">
        <f>'Initial absorption'!$N65*DA65*$J65</f>
        <v>0</v>
      </c>
      <c r="DC65" s="7"/>
      <c r="DD65">
        <f t="shared" si="146"/>
        <v>0</v>
      </c>
      <c r="DE65" s="7">
        <f t="shared" si="147"/>
        <v>0</v>
      </c>
      <c r="DF65">
        <f t="shared" si="66"/>
        <v>0</v>
      </c>
      <c r="DG65" s="7"/>
      <c r="DH65">
        <f t="shared" si="67"/>
        <v>0</v>
      </c>
      <c r="DI65">
        <f t="shared" si="114"/>
        <v>0</v>
      </c>
      <c r="DJ65">
        <f t="shared" si="133"/>
        <v>0</v>
      </c>
      <c r="DK65" s="7"/>
      <c r="DL65">
        <f>(1 - 'Initial absorption'!$N65)*DA65</f>
        <v>3.9900847236372744E+16</v>
      </c>
      <c r="DM65" s="7">
        <f t="shared" si="148"/>
        <v>4.7764884871188272E+16</v>
      </c>
      <c r="DN65">
        <f>'Initial absorption'!$T65*(DL65+DM65)*$N65</f>
        <v>0</v>
      </c>
      <c r="DO65" s="7"/>
      <c r="DP65">
        <f t="shared" si="182"/>
        <v>4.1104016165964368E+16</v>
      </c>
      <c r="DQ65">
        <f>'Initial absorption'!$N65*DP65*$J65</f>
        <v>0</v>
      </c>
      <c r="DS65">
        <f>(1-'Initial absorption'!$N65)*DP65</f>
        <v>4.0032786986768168E+16</v>
      </c>
      <c r="DT65">
        <f>'Initial absorption'!$H65*DS65*$F65</f>
        <v>0</v>
      </c>
      <c r="DU65" s="7"/>
      <c r="DV65">
        <f>(1 - 'Initial absorption'!$T65)*(DL65+DM65)</f>
        <v>8.5381038323137648E+16</v>
      </c>
      <c r="DW65">
        <f t="shared" si="149"/>
        <v>4.1096114970662224E+16</v>
      </c>
      <c r="DX65" s="7"/>
      <c r="EH65" s="7">
        <f t="shared" si="138"/>
        <v>1.3341792866735018E+16</v>
      </c>
      <c r="EI65" s="7">
        <f t="shared" si="187"/>
        <v>1.3341792866735018E+16</v>
      </c>
      <c r="EJ65" s="7">
        <f t="shared" si="19"/>
        <v>7.8104215854449488E+16</v>
      </c>
      <c r="EK65" s="7">
        <f t="shared" si="71"/>
        <v>6.7267116193894544E+16</v>
      </c>
      <c r="EL65" s="7"/>
      <c r="EM65" s="7">
        <f t="shared" si="72"/>
        <v>1.2552483813047676E+16</v>
      </c>
      <c r="EN65" s="7">
        <f t="shared" si="150"/>
        <v>1.2552483813047676E+16</v>
      </c>
      <c r="EO65" s="7">
        <f t="shared" si="20"/>
        <v>7.3483520171279744E+16</v>
      </c>
      <c r="EP65" s="7">
        <f t="shared" si="74"/>
        <v>6.3287550302142504E+16</v>
      </c>
      <c r="ER65">
        <f t="shared" si="21"/>
        <v>1.229218360612389E+16</v>
      </c>
      <c r="ES65">
        <f t="shared" si="22"/>
        <v>1.229218360612389E+16</v>
      </c>
      <c r="ET65">
        <f t="shared" si="23"/>
        <v>7.1959696218112E+16</v>
      </c>
      <c r="EU65">
        <f t="shared" si="115"/>
        <v>6.1975159648252664E+16</v>
      </c>
      <c r="EV65" s="7"/>
      <c r="EW65" s="7">
        <f t="shared" si="151"/>
        <v>0</v>
      </c>
      <c r="EX65" s="7">
        <f t="shared" si="117"/>
        <v>0</v>
      </c>
      <c r="EY65" s="7">
        <f t="shared" si="24"/>
        <v>0</v>
      </c>
      <c r="EZ65" s="7"/>
      <c r="FA65" s="7">
        <f t="shared" si="152"/>
        <v>1.2372228027666038E+16</v>
      </c>
      <c r="FB65" s="7">
        <f>'Initial absorption'!$H65*FA65*$F65</f>
        <v>0</v>
      </c>
      <c r="FC65" s="7">
        <f t="shared" si="118"/>
        <v>1.3147674680246086E+16</v>
      </c>
      <c r="FD65" s="7">
        <f>'Initial absorption'!$N65*FC65*$J65</f>
        <v>0</v>
      </c>
      <c r="FE65" s="7"/>
      <c r="FF65">
        <f t="shared" si="153"/>
        <v>0</v>
      </c>
      <c r="FG65" s="7">
        <f t="shared" si="154"/>
        <v>0</v>
      </c>
      <c r="FH65">
        <f t="shared" si="77"/>
        <v>0</v>
      </c>
      <c r="FI65" s="7"/>
      <c r="FJ65">
        <f t="shared" si="78"/>
        <v>0</v>
      </c>
      <c r="FK65">
        <f t="shared" si="120"/>
        <v>0</v>
      </c>
      <c r="FL65">
        <f t="shared" si="134"/>
        <v>0</v>
      </c>
      <c r="FM65" s="7"/>
      <c r="FN65">
        <f>(1 - 'Initial absorption'!$N65)*FC65</f>
        <v>1.2805027560334702E+16</v>
      </c>
      <c r="FO65" s="7">
        <f t="shared" si="155"/>
        <v>1.2369849783419184E+16</v>
      </c>
      <c r="FP65">
        <f>'Initial absorption'!$T65*(FN65+FO65)*$N65</f>
        <v>0</v>
      </c>
      <c r="FQ65" s="7"/>
      <c r="FR65">
        <f t="shared" si="183"/>
        <v>1.2115665775630932E+16</v>
      </c>
      <c r="FS65">
        <f>'Initial absorption'!$N65*FR65*$J65</f>
        <v>0</v>
      </c>
      <c r="FU65">
        <f>(1-'Initial absorption'!$N65)*FR65</f>
        <v>1.1799914276997778E+16</v>
      </c>
      <c r="FV65">
        <f>'Initial absorption'!$H65*FU65*$F65</f>
        <v>0</v>
      </c>
      <c r="FW65" s="7"/>
      <c r="FX65">
        <f>(1 - 'Initial absorption'!$T65)*(FN65+FO65)</f>
        <v>2.4518784199852172E+16</v>
      </c>
      <c r="FY65">
        <f t="shared" si="156"/>
        <v>1.211333684891189E+16</v>
      </c>
      <c r="FZ65" s="7"/>
      <c r="GJ65" s="7">
        <f t="shared" si="139"/>
        <v>4272303530335089</v>
      </c>
      <c r="GK65" s="7">
        <f t="shared" si="188"/>
        <v>4272303530335089</v>
      </c>
      <c r="GL65" s="7">
        <f t="shared" si="28"/>
        <v>2.5010500497350112E+16</v>
      </c>
      <c r="GM65" s="7">
        <f t="shared" si="82"/>
        <v>2.1540248815222748E+16</v>
      </c>
      <c r="GN65" s="7"/>
      <c r="GO65" s="7">
        <f t="shared" si="83"/>
        <v>3275833770140408</v>
      </c>
      <c r="GP65" s="7">
        <f t="shared" si="157"/>
        <v>3275833770140408</v>
      </c>
      <c r="GQ65" s="7">
        <f t="shared" si="29"/>
        <v>1.917706491488608E+16</v>
      </c>
      <c r="GR65" s="7">
        <f t="shared" si="85"/>
        <v>1.6516212854520472E+16</v>
      </c>
      <c r="GT65">
        <f t="shared" si="30"/>
        <v>3802001825371538.5</v>
      </c>
      <c r="GU65">
        <f t="shared" si="31"/>
        <v>3802001825371538.5</v>
      </c>
      <c r="GV65">
        <f t="shared" si="32"/>
        <v>2.2257306361592416E+16</v>
      </c>
      <c r="GW65">
        <f t="shared" si="121"/>
        <v>1.9169065290642088E+16</v>
      </c>
      <c r="GX65" s="7"/>
      <c r="GY65" s="7">
        <f t="shared" si="158"/>
        <v>0</v>
      </c>
      <c r="GZ65" s="7">
        <f t="shared" si="123"/>
        <v>0</v>
      </c>
      <c r="HA65" s="7">
        <f t="shared" si="33"/>
        <v>0</v>
      </c>
      <c r="HB65" s="7"/>
      <c r="HC65" s="7">
        <f t="shared" si="159"/>
        <v>3228792244510033</v>
      </c>
      <c r="HD65" s="7">
        <f>'Initial absorption'!$H65*HC65*$F65</f>
        <v>0</v>
      </c>
      <c r="HE65" s="7">
        <f t="shared" si="124"/>
        <v>4210143082955736</v>
      </c>
      <c r="HF65" s="7">
        <f>'Initial absorption'!$N65*HE65*$J65</f>
        <v>0</v>
      </c>
      <c r="HG65" s="7"/>
      <c r="HH65">
        <f t="shared" si="160"/>
        <v>0</v>
      </c>
      <c r="HI65" s="7">
        <f t="shared" si="161"/>
        <v>0</v>
      </c>
      <c r="HJ65">
        <f t="shared" si="88"/>
        <v>0</v>
      </c>
      <c r="HK65" s="7"/>
      <c r="HL65">
        <f t="shared" si="89"/>
        <v>0</v>
      </c>
      <c r="HM65">
        <f t="shared" si="126"/>
        <v>0</v>
      </c>
      <c r="HN65">
        <f t="shared" si="135"/>
        <v>0</v>
      </c>
      <c r="HO65" s="7"/>
      <c r="HP65">
        <f>(1 - 'Initial absorption'!$N65)*HE65</f>
        <v>4100420760425421</v>
      </c>
      <c r="HQ65" s="7">
        <f t="shared" si="162"/>
        <v>3228171591822205</v>
      </c>
      <c r="HR65">
        <f>'Initial absorption'!$T65*(HP65+HQ65)*$N65</f>
        <v>0</v>
      </c>
      <c r="HS65" s="7"/>
      <c r="HT65">
        <f t="shared" si="184"/>
        <v>3747404437694177</v>
      </c>
      <c r="HU65">
        <f>'Initial absorption'!$N65*HT65*$J65</f>
        <v>0</v>
      </c>
      <c r="HW65">
        <f>(1-'Initial absorption'!$N65)*HT65</f>
        <v>3649741743039260.5</v>
      </c>
      <c r="HX65">
        <f>'Initial absorption'!$H65*HW65*$F65</f>
        <v>0</v>
      </c>
      <c r="HY65" s="7"/>
      <c r="HZ65">
        <f>(1 - 'Initial absorption'!$T65)*(HP65+HQ65)</f>
        <v>7137598802165716</v>
      </c>
      <c r="IA65">
        <f t="shared" si="163"/>
        <v>3746684095082915</v>
      </c>
      <c r="IB65" s="7"/>
      <c r="IL65" s="7">
        <f t="shared" si="140"/>
        <v>1365843342507652.3</v>
      </c>
      <c r="IM65" s="7">
        <f t="shared" si="189"/>
        <v>1365843342507652.3</v>
      </c>
      <c r="IN65" s="7">
        <f t="shared" si="37"/>
        <v>7995786196963088</v>
      </c>
      <c r="IO65" s="7">
        <f t="shared" si="93"/>
        <v>6886356559484150</v>
      </c>
      <c r="IP65" s="7"/>
      <c r="IQ65" s="7">
        <f t="shared" si="94"/>
        <v>862592584084212.5</v>
      </c>
      <c r="IR65" s="7">
        <f t="shared" si="164"/>
        <v>862592584084212.5</v>
      </c>
      <c r="IS65" s="7">
        <f t="shared" si="38"/>
        <v>5049704942559785</v>
      </c>
      <c r="IT65" s="7">
        <f t="shared" si="96"/>
        <v>4349049349001326.5</v>
      </c>
      <c r="IV65">
        <f t="shared" si="39"/>
        <v>1193427636613161.8</v>
      </c>
      <c r="IW65">
        <f t="shared" si="40"/>
        <v>1193427636613161.8</v>
      </c>
      <c r="IX65">
        <f t="shared" si="41"/>
        <v>6986447074073824</v>
      </c>
      <c r="IY65">
        <f t="shared" si="127"/>
        <v>6017065045374828</v>
      </c>
      <c r="IZ65" s="7"/>
      <c r="JA65" s="7">
        <f t="shared" si="165"/>
        <v>0</v>
      </c>
      <c r="JB65" s="7">
        <f t="shared" si="129"/>
        <v>0</v>
      </c>
      <c r="JC65" s="7">
        <f t="shared" si="42"/>
        <v>0</v>
      </c>
      <c r="JD65" s="7"/>
      <c r="JE65" s="7">
        <f t="shared" si="166"/>
        <v>850205609042121.25</v>
      </c>
      <c r="JF65" s="7">
        <f>'Initial absorption'!$H65*JE65*$F65</f>
        <v>0</v>
      </c>
      <c r="JG65" s="7">
        <f t="shared" si="130"/>
        <v>1345970823474874.8</v>
      </c>
      <c r="JH65" s="7">
        <f>'Initial absorption'!$N65*JG65*$J65</f>
        <v>0</v>
      </c>
      <c r="JI65" s="7"/>
      <c r="JJ65">
        <f t="shared" si="167"/>
        <v>0</v>
      </c>
      <c r="JK65" s="7">
        <f t="shared" si="168"/>
        <v>0</v>
      </c>
      <c r="JL65">
        <f t="shared" si="99"/>
        <v>0</v>
      </c>
      <c r="JM65" s="7"/>
      <c r="JN65">
        <f t="shared" si="100"/>
        <v>0</v>
      </c>
      <c r="JO65">
        <f t="shared" si="132"/>
        <v>0</v>
      </c>
      <c r="JP65">
        <f t="shared" si="136"/>
        <v>0</v>
      </c>
      <c r="JQ65" s="7"/>
      <c r="JR65">
        <f>(1 - 'Initial absorption'!$N65)*JG65</f>
        <v>1310892907617909.8</v>
      </c>
      <c r="JS65" s="7">
        <f t="shared" si="169"/>
        <v>850042178769592.63</v>
      </c>
      <c r="JT65">
        <f>'Initial absorption'!$T65*(JR65+JS65)*$N65</f>
        <v>0</v>
      </c>
      <c r="JU65" s="7"/>
      <c r="JV65">
        <f t="shared" si="185"/>
        <v>1176289814399023.8</v>
      </c>
      <c r="JW65">
        <f>'Initial absorption'!$N65*JV65*$J65</f>
        <v>0</v>
      </c>
      <c r="JY65">
        <f>(1-'Initial absorption'!$N65)*JV65</f>
        <v>1145634027205681.3</v>
      </c>
      <c r="JZ65">
        <f>'Initial absorption'!$H65*JY65*$F65</f>
        <v>0</v>
      </c>
      <c r="KA65" s="7"/>
      <c r="KB65">
        <f>(1 - 'Initial absorption'!$T65)*(JR65+JS65)</f>
        <v>2104618041611621.5</v>
      </c>
      <c r="KC65">
        <f t="shared" si="170"/>
        <v>1176063702782145</v>
      </c>
      <c r="KD65" s="7"/>
    </row>
    <row r="66" spans="4:290" x14ac:dyDescent="0.25">
      <c r="D66">
        <v>600</v>
      </c>
      <c r="E66">
        <f>'Input spectra'!B66</f>
        <v>0</v>
      </c>
      <c r="F66">
        <f>'Initial absorption'!J66</f>
        <v>0</v>
      </c>
      <c r="G66">
        <f>'Input spectra'!C66</f>
        <v>2.3312916656067599E-2</v>
      </c>
      <c r="H66">
        <f t="shared" si="45"/>
        <v>3.0802193155115508E-3</v>
      </c>
      <c r="I66">
        <f>'Input spectra'!D66</f>
        <v>0</v>
      </c>
      <c r="J66">
        <f>'Initial absorption'!P66</f>
        <v>0</v>
      </c>
      <c r="K66">
        <f>'Input spectra'!E66</f>
        <v>0.25886214388460799</v>
      </c>
      <c r="L66">
        <f t="shared" si="46"/>
        <v>2.5251443902644204E-2</v>
      </c>
      <c r="M66">
        <f>'Input spectra'!F66</f>
        <v>0</v>
      </c>
      <c r="N66">
        <f>'Initial absorption'!V66</f>
        <v>0</v>
      </c>
      <c r="O66">
        <f>'Input spectra'!G66</f>
        <v>0.18389990250243801</v>
      </c>
      <c r="P66">
        <f t="shared" si="47"/>
        <v>1.9372034697440046E-2</v>
      </c>
      <c r="R66">
        <f>'Reaching edge prob after ems 1'!$EZ67</f>
        <v>0.86140510836138684</v>
      </c>
      <c r="S66">
        <f>'Reaching edge prob after ems 2'!$EZ67</f>
        <v>0.86140510836138684</v>
      </c>
      <c r="T66">
        <f>'Reaching edge prob after ems 3'!EZ67</f>
        <v>0.86140510836138684</v>
      </c>
      <c r="U66">
        <f>1-EXP(-'Reaching edge prob after ems 1'!FC67*_k_in_ec_correction*($E66*_c1+'Input spectra'!Y66))</f>
        <v>1.4342182891023292E-2</v>
      </c>
      <c r="V66">
        <f>1-EXP(-(_t-'Reaching edge prob after ems 1'!FC67)*_k_in_ec_correction*($E66*_c1+'Input spectra'!Y66))</f>
        <v>1.4531169503027463E-2</v>
      </c>
      <c r="W66">
        <f>1-EXP(-'Reaching edge prob after ems 2'!FC67*_k_in_ec_correction*($I66*_c2+'Input spectra'!Y66))</f>
        <v>1.4342182891023292E-2</v>
      </c>
      <c r="X66">
        <f>1-EXP(-(_t-'Reaching edge prob after ems 2'!FC67)*_k_in_ec_correction*($I66*_c2+'Input spectra'!Y66))</f>
        <v>1.4531169503027463E-2</v>
      </c>
      <c r="Y66">
        <f>1-EXP(-'Reaching edge prob after ems 3'!FC67*_k_in_ec_correction*($M66*_c3+'Input spectra'!Y66))</f>
        <v>1.4342182891023292E-2</v>
      </c>
      <c r="Z66">
        <f>1-EXP(-(_t-'Reaching edge prob after ems 3'!FC67)*_k_in_ec_correction*($M66*_c3+'Input spectra'!Y66))</f>
        <v>1.4531169503027463E-2</v>
      </c>
      <c r="AA66" s="16"/>
      <c r="AB66" s="16"/>
      <c r="AD66" s="7">
        <f t="shared" ref="AD66:AD97" si="190">AB$3*$H66*_ec_loss/2</f>
        <v>9.991922580391496E+16</v>
      </c>
      <c r="AE66" s="7">
        <f t="shared" ref="AE66:AE97" si="191">AB$3*$H66*_ec_loss/2</f>
        <v>9.991922580391496E+16</v>
      </c>
      <c r="AF66" s="7">
        <f t="shared" ref="AF66:AF97" si="192">AB$3*$H66*(1-_ec_loss)</f>
        <v>5.849373362448448E+17</v>
      </c>
      <c r="AG66" s="7">
        <f t="shared" si="49"/>
        <v>5.0386800951261152E+17</v>
      </c>
      <c r="AH66" s="7"/>
      <c r="AI66" s="7">
        <f t="shared" ref="AI66:AI97" si="193">AB$4*$L66*_ec_loss/2</f>
        <v>1.8312267479892464E+17</v>
      </c>
      <c r="AJ66" s="7">
        <f t="shared" ref="AJ66:AJ97" si="194">AB$4*$L66*_ec_loss/2</f>
        <v>1.8312267479892464E+17</v>
      </c>
      <c r="AK66" s="7">
        <f t="shared" ref="AK66:AK97" si="195">AB$4*$L66*(1-_ec_loss)</f>
        <v>1.0720188106052863E+18</v>
      </c>
      <c r="AL66" s="7">
        <f t="shared" si="52"/>
        <v>9.2344247971489165E+17</v>
      </c>
      <c r="AN66">
        <f t="shared" ref="AN66:AN97" si="196">AB$5*$P66*_ec_loss/2</f>
        <v>1.276198436952303E+17</v>
      </c>
      <c r="AO66">
        <f t="shared" ref="AO66:AO97" si="197">AB$5*$P66*_ec_loss/2</f>
        <v>1.276198436952303E+17</v>
      </c>
      <c r="AP66">
        <f t="shared" ref="AP66:AP97" si="198">AB$5*$P66*(1-_ec_loss)</f>
        <v>7.4709957790872512E+17</v>
      </c>
      <c r="AQ66">
        <f t="shared" si="103"/>
        <v>6.4355539286521178E+17</v>
      </c>
      <c r="AR66" s="7"/>
      <c r="AS66" s="7">
        <f t="shared" ref="AS66:AS97" si="199">AD66*$U66*$F66</f>
        <v>0</v>
      </c>
      <c r="AT66" s="7">
        <f t="shared" si="105"/>
        <v>0</v>
      </c>
      <c r="AU66" s="7">
        <f t="shared" ref="AU66:AU97" si="200">AF66*(1-$R66)*$F66</f>
        <v>0</v>
      </c>
      <c r="AV66" s="7"/>
      <c r="AW66" s="7">
        <f t="shared" si="53"/>
        <v>1.8049629590546509E+17</v>
      </c>
      <c r="AX66" s="7">
        <f>'Initial absorption'!$H66*AW66*$F66</f>
        <v>0</v>
      </c>
      <c r="AY66" s="7">
        <f t="shared" si="106"/>
        <v>9.8467282597146992E+16</v>
      </c>
      <c r="AZ66" s="7">
        <f>'Initial absorption'!$N66*AY66*$J66</f>
        <v>0</v>
      </c>
      <c r="BA66" s="7"/>
      <c r="BB66">
        <f t="shared" si="54"/>
        <v>0</v>
      </c>
      <c r="BC66" s="7">
        <f t="shared" si="107"/>
        <v>0</v>
      </c>
      <c r="BD66">
        <f t="shared" si="55"/>
        <v>0</v>
      </c>
      <c r="BE66" s="7"/>
      <c r="BF66">
        <f t="shared" si="141"/>
        <v>0</v>
      </c>
      <c r="BG66">
        <f t="shared" si="108"/>
        <v>0</v>
      </c>
      <c r="BH66">
        <f t="shared" si="57"/>
        <v>0</v>
      </c>
      <c r="BI66" s="7"/>
      <c r="BJ66">
        <f>(1 - 'Initial absorption'!$N66)*AY66</f>
        <v>9.5904301310035296E+16</v>
      </c>
      <c r="BK66" s="7">
        <f t="shared" ref="BK66:BK129" si="201">AJ66*(1-$X66)</f>
        <v>1.804616881715737E+17</v>
      </c>
      <c r="BL66">
        <f>'Initial absorption'!$T66*(BJ66+BK66)*$N66</f>
        <v>0</v>
      </c>
      <c r="BM66" s="7"/>
      <c r="BN66">
        <f t="shared" si="58"/>
        <v>1.257894965564295E+17</v>
      </c>
      <c r="BO66">
        <f>'Initial absorption'!$N66*BN66*$J66</f>
        <v>0</v>
      </c>
      <c r="BQ66">
        <f>(1-'Initial absorption'!$N66)*BN66</f>
        <v>1.2251535191380411E+17</v>
      </c>
      <c r="BR66">
        <f>'Initial absorption'!$H66*BQ66*$F66</f>
        <v>0</v>
      </c>
      <c r="BS66" s="7"/>
      <c r="BT66">
        <f>(1 - 'Initial absorption'!$T66)*(BJ66+BK66)</f>
        <v>2.6917252541158506E+17</v>
      </c>
      <c r="BU66">
        <f t="shared" si="142"/>
        <v>1.2576537811454504E+17</v>
      </c>
      <c r="BV66" s="7"/>
      <c r="CF66" s="7">
        <f t="shared" si="137"/>
        <v>3.2167614390709068E+16</v>
      </c>
      <c r="CG66" s="7">
        <f t="shared" si="186"/>
        <v>3.2167614390709068E+16</v>
      </c>
      <c r="CH66" s="7">
        <f t="shared" ref="CH66:CH129" si="202">CD$3*$H66*(1-_ec_loss)</f>
        <v>1.8831249465421158E+17</v>
      </c>
      <c r="CI66" s="7">
        <f t="shared" si="60"/>
        <v>1.6221334486341421E+17</v>
      </c>
      <c r="CJ66" s="7"/>
      <c r="CK66" s="7">
        <f t="shared" si="61"/>
        <v>4.7116965986075392E+16</v>
      </c>
      <c r="CL66" s="7">
        <f t="shared" si="143"/>
        <v>4.7116965986075392E+16</v>
      </c>
      <c r="CM66" s="7">
        <f t="shared" ref="CM66:CM129" si="203">CD$4*$L66*(1-_ec_loss)</f>
        <v>2.7582752322280346E+17</v>
      </c>
      <c r="CN66" s="7">
        <f t="shared" si="63"/>
        <v>2.3759923753079197E+17</v>
      </c>
      <c r="CP66">
        <f t="shared" ref="CP66:CP129" si="204">CD$5*$P66*_ec_loss/2</f>
        <v>3.2458783051193392E+16</v>
      </c>
      <c r="CQ66">
        <f t="shared" ref="CQ66:CQ129" si="205">CD$5*$P66*_ec_loss/2</f>
        <v>3.2458783051193392E+16</v>
      </c>
      <c r="CR66">
        <f t="shared" ref="CR66:CR129" si="206">CD$5*$P66*(1-_ec_loss)</f>
        <v>1.9001702568206317E+17</v>
      </c>
      <c r="CS66">
        <f t="shared" si="109"/>
        <v>1.6368163659816605E+17</v>
      </c>
      <c r="CT66" s="7"/>
      <c r="CU66" s="7">
        <f t="shared" si="144"/>
        <v>0</v>
      </c>
      <c r="CV66" s="7">
        <f t="shared" si="111"/>
        <v>0</v>
      </c>
      <c r="CW66" s="7">
        <f t="shared" ref="CW66:CW129" si="207">CH66*(1-$R66)*$F66</f>
        <v>0</v>
      </c>
      <c r="CX66" s="7"/>
      <c r="CY66" s="7">
        <f t="shared" si="145"/>
        <v>4.6441205842632976E+16</v>
      </c>
      <c r="CZ66" s="7">
        <f>'Initial absorption'!$H66*CY66*$F66</f>
        <v>0</v>
      </c>
      <c r="DA66" s="7">
        <f t="shared" si="112"/>
        <v>3.1700181333489648E+16</v>
      </c>
      <c r="DB66" s="7">
        <f>'Initial absorption'!$N66*DA66*$J66</f>
        <v>0</v>
      </c>
      <c r="DC66" s="7"/>
      <c r="DD66">
        <f t="shared" si="146"/>
        <v>0</v>
      </c>
      <c r="DE66" s="7">
        <f t="shared" si="147"/>
        <v>0</v>
      </c>
      <c r="DF66">
        <f t="shared" si="66"/>
        <v>0</v>
      </c>
      <c r="DG66" s="7"/>
      <c r="DH66">
        <f t="shared" si="67"/>
        <v>0</v>
      </c>
      <c r="DI66">
        <f t="shared" si="114"/>
        <v>0</v>
      </c>
      <c r="DJ66">
        <f t="shared" si="133"/>
        <v>0</v>
      </c>
      <c r="DK66" s="7"/>
      <c r="DL66">
        <f>(1 - 'Initial absorption'!$N66)*DA66</f>
        <v>3.087506491499172E+16</v>
      </c>
      <c r="DM66" s="7">
        <f t="shared" si="148"/>
        <v>4.6432301366863352E+16</v>
      </c>
      <c r="DN66">
        <f>'Initial absorption'!$T66*(DL66+DM66)*$N66</f>
        <v>0</v>
      </c>
      <c r="DO66" s="7"/>
      <c r="DP66">
        <f t="shared" si="182"/>
        <v>3.1993253248253128E+16</v>
      </c>
      <c r="DQ66">
        <f>'Initial absorption'!$N66*DP66*$J66</f>
        <v>0</v>
      </c>
      <c r="DS66">
        <f>(1-'Initial absorption'!$N66)*DP66</f>
        <v>3.1160508531161952E+16</v>
      </c>
      <c r="DT66">
        <f>'Initial absorption'!$H66*DS66*$F66</f>
        <v>0</v>
      </c>
      <c r="DU66" s="7"/>
      <c r="DV66">
        <f>(1 - 'Initial absorption'!$T66)*(DL66+DM66)</f>
        <v>7.5295151382547744E+16</v>
      </c>
      <c r="DW66">
        <f t="shared" si="149"/>
        <v>3.1987118972814504E+16</v>
      </c>
      <c r="DX66" s="7"/>
      <c r="EH66" s="7">
        <f t="shared" si="138"/>
        <v>1.0323269237445244E+16</v>
      </c>
      <c r="EI66" s="7">
        <f t="shared" si="187"/>
        <v>1.0323269237445244E+16</v>
      </c>
      <c r="EJ66" s="7">
        <f t="shared" ref="EJ66:EJ129" si="208">EF$3*$H66*(1-_ec_loss)</f>
        <v>6.043347074105308E+16</v>
      </c>
      <c r="EK66" s="7">
        <f t="shared" si="71"/>
        <v>5.2057700412351528E+16</v>
      </c>
      <c r="EL66" s="7"/>
      <c r="EM66" s="7">
        <f t="shared" si="72"/>
        <v>1.2202055821342218E+16</v>
      </c>
      <c r="EN66" s="7">
        <f t="shared" si="150"/>
        <v>1.2202055821342218E+16</v>
      </c>
      <c r="EO66" s="7">
        <f t="shared" ref="EO66:EO129" si="209">EF$4*$L66*(1-_ec_loss)</f>
        <v>7.1432078976007888E+16</v>
      </c>
      <c r="EP66" s="7">
        <f t="shared" si="74"/>
        <v>6.1531957730807216E+16</v>
      </c>
      <c r="ER66">
        <f t="shared" ref="ER66:ER129" si="210">EF$5*$P66*_ec_loss/2</f>
        <v>9567429259080686</v>
      </c>
      <c r="ES66">
        <f t="shared" ref="ES66:ES129" si="211">EF$5*$P66*_ec_loss/2</f>
        <v>9567429259080686</v>
      </c>
      <c r="ET66">
        <f t="shared" ref="ET66:ET129" si="212">EF$5*$P66*(1-_ec_loss)</f>
        <v>5.6008706437539008E+16</v>
      </c>
      <c r="EU66">
        <f t="shared" si="115"/>
        <v>4.8246185838009392E+16</v>
      </c>
      <c r="EV66" s="7"/>
      <c r="EW66" s="7">
        <f t="shared" si="151"/>
        <v>0</v>
      </c>
      <c r="EX66" s="7">
        <f t="shared" si="117"/>
        <v>0</v>
      </c>
      <c r="EY66" s="7">
        <f t="shared" ref="EY66:EY129" si="213">EJ66*(1-$R66)*$F66</f>
        <v>0</v>
      </c>
      <c r="EZ66" s="7"/>
      <c r="FA66" s="7">
        <f t="shared" si="152"/>
        <v>1.2027051705106052E+16</v>
      </c>
      <c r="FB66" s="7">
        <f>'Initial absorption'!$H66*FA66*$F66</f>
        <v>0</v>
      </c>
      <c r="FC66" s="7">
        <f t="shared" si="118"/>
        <v>1.0173260062330538E+16</v>
      </c>
      <c r="FD66" s="7">
        <f>'Initial absorption'!$N66*FC66*$J66</f>
        <v>0</v>
      </c>
      <c r="FE66" s="7"/>
      <c r="FF66">
        <f t="shared" si="153"/>
        <v>0</v>
      </c>
      <c r="FG66" s="7">
        <f t="shared" si="154"/>
        <v>0</v>
      </c>
      <c r="FH66">
        <f t="shared" si="77"/>
        <v>0</v>
      </c>
      <c r="FI66" s="7"/>
      <c r="FJ66">
        <f t="shared" si="78"/>
        <v>0</v>
      </c>
      <c r="FK66">
        <f t="shared" si="120"/>
        <v>0</v>
      </c>
      <c r="FL66">
        <f t="shared" si="134"/>
        <v>0</v>
      </c>
      <c r="FM66" s="7"/>
      <c r="FN66">
        <f>(1 - 'Initial absorption'!$N66)*FC66</f>
        <v>9908462715628606</v>
      </c>
      <c r="FO66" s="7">
        <f t="shared" si="155"/>
        <v>1.2024745679916892E+16</v>
      </c>
      <c r="FP66">
        <f>'Initial absorption'!$T66*(FN66+FO66)*$N66</f>
        <v>0</v>
      </c>
      <c r="FQ66" s="7"/>
      <c r="FR66">
        <f t="shared" si="183"/>
        <v>9430211438850024</v>
      </c>
      <c r="FS66">
        <f>'Initial absorption'!$N66*FR66*$J66</f>
        <v>0</v>
      </c>
      <c r="FU66">
        <f>(1-'Initial absorption'!$N66)*FR66</f>
        <v>9184754726591982</v>
      </c>
      <c r="FV66">
        <f>'Initial absorption'!$H66*FU66*$F66</f>
        <v>0</v>
      </c>
      <c r="FW66" s="7"/>
      <c r="FX66">
        <f>(1 - 'Initial absorption'!$T66)*(FN66+FO66)</f>
        <v>2.1362314173613012E+16</v>
      </c>
      <c r="FY66">
        <f t="shared" si="156"/>
        <v>9428403322808760</v>
      </c>
      <c r="FZ66" s="7"/>
      <c r="GJ66" s="7">
        <f t="shared" si="139"/>
        <v>3305713111294166.5</v>
      </c>
      <c r="GK66" s="7">
        <f t="shared" si="188"/>
        <v>3305713111294166.5</v>
      </c>
      <c r="GL66" s="7">
        <f t="shared" ref="GL66:GL129" si="214">GH$3*$H66*(1-_ec_loss)</f>
        <v>1.9351981624684544E+16</v>
      </c>
      <c r="GM66" s="7">
        <f t="shared" si="82"/>
        <v>1.6669895828418956E+16</v>
      </c>
      <c r="GN66" s="7"/>
      <c r="GO66" s="7">
        <f t="shared" si="83"/>
        <v>3184382240201928</v>
      </c>
      <c r="GP66" s="7">
        <f t="shared" si="157"/>
        <v>3184382240201928</v>
      </c>
      <c r="GQ66" s="7">
        <f t="shared" ref="GQ66:GQ129" si="215">GH$4*$L66*(1-_ec_loss)</f>
        <v>1.864169833365668E+16</v>
      </c>
      <c r="GR66" s="7">
        <f t="shared" si="85"/>
        <v>1.6058054173143816E+16</v>
      </c>
      <c r="GT66">
        <f t="shared" ref="GT66:GT129" si="216">GH$5*$P66*_ec_loss/2</f>
        <v>2959228780882825</v>
      </c>
      <c r="GU66">
        <f t="shared" ref="GU66:GU129" si="217">GH$5*$P66*_ec_loss/2</f>
        <v>2959228780882825</v>
      </c>
      <c r="GV66">
        <f t="shared" ref="GV66:GV129" si="218">GH$5*$P66*(1-_ec_loss)</f>
        <v>1.7323627024748802E+16</v>
      </c>
      <c r="GW66">
        <f t="shared" si="121"/>
        <v>1.4922660814465992E+16</v>
      </c>
      <c r="GX66" s="7"/>
      <c r="GY66" s="7">
        <f t="shared" si="158"/>
        <v>0</v>
      </c>
      <c r="GZ66" s="7">
        <f t="shared" si="123"/>
        <v>0</v>
      </c>
      <c r="HA66" s="7">
        <f t="shared" ref="HA66:HA129" si="219">GL66*(1-$R66)*$F66</f>
        <v>0</v>
      </c>
      <c r="HB66" s="7"/>
      <c r="HC66" s="7">
        <f t="shared" si="159"/>
        <v>3138711247718025.5</v>
      </c>
      <c r="HD66" s="7">
        <f>'Initial absorption'!$H66*HC66*$F66</f>
        <v>0</v>
      </c>
      <c r="HE66" s="7">
        <f t="shared" si="124"/>
        <v>3257677233745570.5</v>
      </c>
      <c r="HF66" s="7">
        <f>'Initial absorption'!$N66*HE66*$J66</f>
        <v>0</v>
      </c>
      <c r="HG66" s="7"/>
      <c r="HH66">
        <f t="shared" si="160"/>
        <v>0</v>
      </c>
      <c r="HI66" s="7">
        <f t="shared" si="161"/>
        <v>0</v>
      </c>
      <c r="HJ66">
        <f t="shared" si="88"/>
        <v>0</v>
      </c>
      <c r="HK66" s="7"/>
      <c r="HL66">
        <f t="shared" si="89"/>
        <v>0</v>
      </c>
      <c r="HM66">
        <f t="shared" si="126"/>
        <v>0</v>
      </c>
      <c r="HN66">
        <f t="shared" si="135"/>
        <v>0</v>
      </c>
      <c r="HO66" s="7"/>
      <c r="HP66">
        <f>(1 - 'Initial absorption'!$N66)*HE66</f>
        <v>3172883934191454.5</v>
      </c>
      <c r="HQ66" s="7">
        <f t="shared" si="162"/>
        <v>3138109442107123.5</v>
      </c>
      <c r="HR66">
        <f>'Initial absorption'!$T66*(HP66+HQ66)*$N66</f>
        <v>0</v>
      </c>
      <c r="HS66" s="7"/>
      <c r="HT66">
        <f t="shared" si="184"/>
        <v>2916786980491023.5</v>
      </c>
      <c r="HU66">
        <f>'Initial absorption'!$N66*HT66*$J66</f>
        <v>0</v>
      </c>
      <c r="HW66">
        <f>(1-'Initial absorption'!$N66)*HT66</f>
        <v>2840866631596312.5</v>
      </c>
      <c r="HX66">
        <f>'Initial absorption'!$H66*HW66*$F66</f>
        <v>0</v>
      </c>
      <c r="HY66" s="7"/>
      <c r="HZ66">
        <f>(1 - 'Initial absorption'!$T66)*(HP66+HQ66)</f>
        <v>6146726043028961</v>
      </c>
      <c r="IA66">
        <f t="shared" si="163"/>
        <v>2916227725869579.5</v>
      </c>
      <c r="IB66" s="7"/>
      <c r="IL66" s="7">
        <f t="shared" si="140"/>
        <v>1056827122240367.4</v>
      </c>
      <c r="IM66" s="7">
        <f t="shared" si="189"/>
        <v>1056827122240367.4</v>
      </c>
      <c r="IN66" s="7">
        <f t="shared" ref="IN66:IN129" si="220">IJ$3*$H66*(1-_ec_loss)</f>
        <v>6186773734293330</v>
      </c>
      <c r="IO66" s="7">
        <f t="shared" si="93"/>
        <v>5329318498996328</v>
      </c>
      <c r="IP66" s="7"/>
      <c r="IQ66" s="7">
        <f t="shared" si="94"/>
        <v>838511566223313.25</v>
      </c>
      <c r="IR66" s="7">
        <f t="shared" si="164"/>
        <v>838511566223313.25</v>
      </c>
      <c r="IS66" s="7">
        <f t="shared" ref="IS66:IS129" si="221">IJ$4*$L66*(1-_ec_loss)</f>
        <v>4908732208551001</v>
      </c>
      <c r="IT66" s="7">
        <f t="shared" si="96"/>
        <v>4228407000023905</v>
      </c>
      <c r="IV66">
        <f t="shared" ref="IV66:IV129" si="222">IJ$5*$P66*_ec_loss/2</f>
        <v>928885774488422.63</v>
      </c>
      <c r="IW66">
        <f t="shared" ref="IW66:IW129" si="223">IJ$5*$P66*_ec_loss/2</f>
        <v>928885774488422.63</v>
      </c>
      <c r="IX66">
        <f t="shared" ref="IX66:IX129" si="224">IJ$5*$P66*(1-_ec_loss)</f>
        <v>5437792038854036</v>
      </c>
      <c r="IY66">
        <f t="shared" si="127"/>
        <v>4684141840475748</v>
      </c>
      <c r="IZ66" s="7"/>
      <c r="JA66" s="7">
        <f t="shared" si="165"/>
        <v>0</v>
      </c>
      <c r="JB66" s="7">
        <f t="shared" si="129"/>
        <v>0</v>
      </c>
      <c r="JC66" s="7">
        <f t="shared" ref="JC66:JC129" si="225">IN66*(1-$R66)*$F66</f>
        <v>0</v>
      </c>
      <c r="JD66" s="7"/>
      <c r="JE66" s="7">
        <f t="shared" si="166"/>
        <v>826485479984300.13</v>
      </c>
      <c r="JF66" s="7">
        <f>'Initial absorption'!$H66*JE66*$F66</f>
        <v>0</v>
      </c>
      <c r="JG66" s="7">
        <f t="shared" si="130"/>
        <v>1041470188191695.9</v>
      </c>
      <c r="JH66" s="7">
        <f>'Initial absorption'!$N66*JG66*$J66</f>
        <v>0</v>
      </c>
      <c r="JI66" s="7"/>
      <c r="JJ66">
        <f t="shared" si="167"/>
        <v>0</v>
      </c>
      <c r="JK66" s="7">
        <f t="shared" si="168"/>
        <v>0</v>
      </c>
      <c r="JL66">
        <f t="shared" si="99"/>
        <v>0</v>
      </c>
      <c r="JM66" s="7"/>
      <c r="JN66">
        <f t="shared" si="100"/>
        <v>0</v>
      </c>
      <c r="JO66">
        <f t="shared" si="132"/>
        <v>0</v>
      </c>
      <c r="JP66">
        <f t="shared" si="136"/>
        <v>0</v>
      </c>
      <c r="JQ66" s="7"/>
      <c r="JR66">
        <f>(1 - 'Initial absorption'!$N66)*JG66</f>
        <v>1014362010398868.9</v>
      </c>
      <c r="JS66" s="7">
        <f t="shared" si="169"/>
        <v>826327012524273.25</v>
      </c>
      <c r="JT66">
        <f>'Initial absorption'!$T66*(JR66+JS66)*$N66</f>
        <v>0</v>
      </c>
      <c r="JU66" s="7"/>
      <c r="JV66">
        <f t="shared" si="185"/>
        <v>915563524825839.88</v>
      </c>
      <c r="JW66">
        <f>'Initial absorption'!$N66*JV66*$J66</f>
        <v>0</v>
      </c>
      <c r="JY66">
        <f>(1-'Initial absorption'!$N66)*JV66</f>
        <v>891732541382425.13</v>
      </c>
      <c r="JZ66">
        <f>'Initial absorption'!$H66*JY66*$F66</f>
        <v>0</v>
      </c>
      <c r="KA66" s="7"/>
      <c r="KB66">
        <f>(1 - 'Initial absorption'!$T66)*(JR66+JS66)</f>
        <v>1792778169726908.8</v>
      </c>
      <c r="KC66">
        <f t="shared" si="170"/>
        <v>915387977850380.38</v>
      </c>
      <c r="KD66" s="7"/>
    </row>
    <row r="67" spans="4:290" x14ac:dyDescent="0.25">
      <c r="D67">
        <v>605</v>
      </c>
      <c r="E67">
        <f>'Input spectra'!B67</f>
        <v>0</v>
      </c>
      <c r="F67">
        <f>'Initial absorption'!J67</f>
        <v>0</v>
      </c>
      <c r="G67">
        <f>'Input spectra'!C67</f>
        <v>1.64962204936978E-2</v>
      </c>
      <c r="H67">
        <f t="shared" ref="H67:H130" si="226">G67/SUM($G$2:$G$182)</f>
        <v>2.179563275897559E-3</v>
      </c>
      <c r="I67">
        <f>'Input spectra'!D67</f>
        <v>0</v>
      </c>
      <c r="J67">
        <f>'Initial absorption'!P67</f>
        <v>0</v>
      </c>
      <c r="K67">
        <f>'Input spectra'!E67</f>
        <v>0.251427942423949</v>
      </c>
      <c r="L67">
        <f t="shared" ref="L67:L130" si="227">K67/SUM($K$2:$K$182)</f>
        <v>2.4526253581928684E-2</v>
      </c>
      <c r="M67">
        <f>'Input spectra'!F67</f>
        <v>0</v>
      </c>
      <c r="N67">
        <f>'Initial absorption'!V67</f>
        <v>0</v>
      </c>
      <c r="O67">
        <f>'Input spectra'!G67</f>
        <v>0.142359537572254</v>
      </c>
      <c r="P67">
        <f t="shared" ref="P67:P130" si="228">O67/SUM($O$2:$O$182)</f>
        <v>1.4996168371131482E-2</v>
      </c>
      <c r="R67">
        <f>'Reaching edge prob after ems 1'!$EZ68</f>
        <v>0.86156205011731501</v>
      </c>
      <c r="S67">
        <f>'Reaching edge prob after ems 2'!$EZ68</f>
        <v>0.86156205011731501</v>
      </c>
      <c r="T67">
        <f>'Reaching edge prob after ems 3'!EZ68</f>
        <v>0.86156205011731501</v>
      </c>
      <c r="U67">
        <f>1-EXP(-'Reaching edge prob after ems 1'!FC68*_k_in_ec_correction*($E67*_c1+'Input spectra'!Y67))</f>
        <v>1.432419643055538E-2</v>
      </c>
      <c r="V67">
        <f>1-EXP(-(_t-'Reaching edge prob after ems 1'!FC68)*_k_in_ec_correction*($E67*_c1+'Input spectra'!Y67))</f>
        <v>1.4512706211803894E-2</v>
      </c>
      <c r="W67">
        <f>1-EXP(-'Reaching edge prob after ems 2'!FC68*_k_in_ec_correction*($I67*_c2+'Input spectra'!Y67))</f>
        <v>1.432419643055538E-2</v>
      </c>
      <c r="X67">
        <f>1-EXP(-(_t-'Reaching edge prob after ems 2'!FC68)*_k_in_ec_correction*($I67*_c2+'Input spectra'!Y67))</f>
        <v>1.4512706211803894E-2</v>
      </c>
      <c r="Y67">
        <f>1-EXP(-'Reaching edge prob after ems 3'!FC68*_k_in_ec_correction*($M67*_c3+'Input spectra'!Y67))</f>
        <v>1.432419643055538E-2</v>
      </c>
      <c r="Z67">
        <f>1-EXP(-(_t-'Reaching edge prob after ems 3'!FC68)*_k_in_ec_correction*($M67*_c3+'Input spectra'!Y67))</f>
        <v>1.4512706211803894E-2</v>
      </c>
      <c r="AA67" s="16"/>
      <c r="AB67" s="16"/>
      <c r="AD67" s="7">
        <f t="shared" si="190"/>
        <v>7.0702847041318768E+16</v>
      </c>
      <c r="AE67" s="7">
        <f t="shared" si="191"/>
        <v>7.0702847041318768E+16</v>
      </c>
      <c r="AF67" s="7">
        <f t="shared" si="192"/>
        <v>4.1390167588403488E+17</v>
      </c>
      <c r="AG67" s="7">
        <f t="shared" ref="AG67:AG130" si="229">AF67*$R67</f>
        <v>3.5660197642164154E+17</v>
      </c>
      <c r="AH67" s="7"/>
      <c r="AI67" s="7">
        <f t="shared" si="193"/>
        <v>1.7786361746423456E+17</v>
      </c>
      <c r="AJ67" s="7">
        <f t="shared" si="194"/>
        <v>1.7786361746423456E+17</v>
      </c>
      <c r="AK67" s="7">
        <f t="shared" si="195"/>
        <v>1.0412317527216572E+18</v>
      </c>
      <c r="AL67" s="7">
        <f t="shared" ref="AL67:AL130" si="230">AK67*$S67</f>
        <v>8.9708576352211622E+17</v>
      </c>
      <c r="AN67">
        <f t="shared" si="196"/>
        <v>9.879234130238576E+16</v>
      </c>
      <c r="AO67">
        <f t="shared" si="197"/>
        <v>9.879234130238576E+16</v>
      </c>
      <c r="AP67">
        <f t="shared" si="198"/>
        <v>5.7834043946870643E+17</v>
      </c>
      <c r="AQ67">
        <f t="shared" si="103"/>
        <v>4.9827617469440762E+17</v>
      </c>
      <c r="AR67" s="7"/>
      <c r="AS67" s="7">
        <f t="shared" si="199"/>
        <v>0</v>
      </c>
      <c r="AT67" s="7">
        <f t="shared" si="105"/>
        <v>0</v>
      </c>
      <c r="AU67" s="7">
        <f t="shared" si="200"/>
        <v>0</v>
      </c>
      <c r="AV67" s="7"/>
      <c r="AW67" s="7">
        <f t="shared" ref="AW67:AW130" si="231">(1 - $W67)*AI67</f>
        <v>1.7531586406982771E+17</v>
      </c>
      <c r="AX67" s="7">
        <f>'Initial absorption'!$H67*AW67*$F67</f>
        <v>0</v>
      </c>
      <c r="AY67" s="7">
        <f t="shared" si="106"/>
        <v>6.967675739387E+16</v>
      </c>
      <c r="AZ67" s="7">
        <f>'Initial absorption'!$N67*AY67*$J67</f>
        <v>0</v>
      </c>
      <c r="BA67" s="7"/>
      <c r="BB67">
        <f t="shared" ref="BB67:BB130" si="232">AI67*$W67*$J67</f>
        <v>0</v>
      </c>
      <c r="BC67" s="7">
        <f t="shared" si="107"/>
        <v>0</v>
      </c>
      <c r="BD67">
        <f t="shared" ref="BD67:BD130" si="233">AK67*(1-$S67)*$J67</f>
        <v>0</v>
      </c>
      <c r="BE67" s="7"/>
      <c r="BF67">
        <f t="shared" si="141"/>
        <v>0</v>
      </c>
      <c r="BG67">
        <f t="shared" si="108"/>
        <v>0</v>
      </c>
      <c r="BH67">
        <f t="shared" ref="BH67:BH130" si="234">AP67*(1-$T67)*$N67</f>
        <v>0</v>
      </c>
      <c r="BI67" s="7"/>
      <c r="BJ67">
        <f>(1 - 'Initial absorption'!$N67)*AY67</f>
        <v>6.7865433742866976E+16</v>
      </c>
      <c r="BK67" s="7">
        <f t="shared" si="201"/>
        <v>1.7528233503820746E+17</v>
      </c>
      <c r="BL67">
        <f>'Initial absorption'!$T67*(BJ67+BK67)*$N67</f>
        <v>0</v>
      </c>
      <c r="BM67" s="7"/>
      <c r="BN67">
        <f t="shared" ref="BN67:BN130" si="235">(1 - $Y67)*AN67</f>
        <v>9.737722039973592E+16</v>
      </c>
      <c r="BO67">
        <f>'Initial absorption'!$N67*BN67*$J67</f>
        <v>0</v>
      </c>
      <c r="BQ67">
        <f>(1-'Initial absorption'!$N67)*BN67</f>
        <v>9.4845792862402016E+16</v>
      </c>
      <c r="BR67">
        <f>'Initial absorption'!$H67*BQ67*$F67</f>
        <v>0</v>
      </c>
      <c r="BS67" s="7"/>
      <c r="BT67">
        <f>(1 - 'Initial absorption'!$T67)*(BJ67+BK67)</f>
        <v>2.3682687612253459E+17</v>
      </c>
      <c r="BU67">
        <f t="shared" si="142"/>
        <v>9.7358597077087968E+16</v>
      </c>
      <c r="BV67" s="7"/>
      <c r="CF67" s="7">
        <f t="shared" si="137"/>
        <v>2.276180486439794E+16</v>
      </c>
      <c r="CG67" s="7">
        <f t="shared" si="186"/>
        <v>2.276180486439794E+16</v>
      </c>
      <c r="CH67" s="7">
        <f t="shared" si="202"/>
        <v>1.3324992661206362E+17</v>
      </c>
      <c r="CI67" s="7">
        <f t="shared" ref="CI67:CI130" si="236">CH67*$R67</f>
        <v>1.148030799498713E+17</v>
      </c>
      <c r="CJ67" s="7"/>
      <c r="CK67" s="7">
        <f t="shared" ref="CK67:CK130" si="237">CD$4*$L67*_ec_loss/2</f>
        <v>4.5763824842688888E+16</v>
      </c>
      <c r="CL67" s="7">
        <f t="shared" si="143"/>
        <v>4.5763824842688888E+16</v>
      </c>
      <c r="CM67" s="7">
        <f t="shared" si="203"/>
        <v>2.6790609699469117E+17</v>
      </c>
      <c r="CN67" s="7">
        <f t="shared" ref="CN67:CN130" si="238">CM67*$S67</f>
        <v>2.3081772616567437E+17</v>
      </c>
      <c r="CP67">
        <f t="shared" si="204"/>
        <v>2.5126806933814156E+16</v>
      </c>
      <c r="CQ67">
        <f t="shared" si="205"/>
        <v>2.5126806933814156E+16</v>
      </c>
      <c r="CR67">
        <f t="shared" si="206"/>
        <v>1.4709488987681766E+17</v>
      </c>
      <c r="CS67">
        <f t="shared" si="109"/>
        <v>1.2673137488405171E+17</v>
      </c>
      <c r="CT67" s="7"/>
      <c r="CU67" s="7">
        <f t="shared" si="144"/>
        <v>0</v>
      </c>
      <c r="CV67" s="7">
        <f t="shared" si="111"/>
        <v>0</v>
      </c>
      <c r="CW67" s="7">
        <f t="shared" si="207"/>
        <v>0</v>
      </c>
      <c r="CX67" s="7"/>
      <c r="CY67" s="7">
        <f t="shared" si="145"/>
        <v>4.510829482622868E+16</v>
      </c>
      <c r="CZ67" s="7">
        <f>'Initial absorption'!$H67*CY67*$F67</f>
        <v>0</v>
      </c>
      <c r="DA67" s="7">
        <f t="shared" si="112"/>
        <v>2.2431469477550524E+16</v>
      </c>
      <c r="DB67" s="7">
        <f>'Initial absorption'!$N67*DA67*$J67</f>
        <v>0</v>
      </c>
      <c r="DC67" s="7"/>
      <c r="DD67">
        <f t="shared" si="146"/>
        <v>0</v>
      </c>
      <c r="DE67" s="7">
        <f t="shared" si="147"/>
        <v>0</v>
      </c>
      <c r="DF67">
        <f t="shared" ref="DF67:DF130" si="239">CM67*(1-$S67)*$J67</f>
        <v>0</v>
      </c>
      <c r="DG67" s="7"/>
      <c r="DH67">
        <f t="shared" ref="DH67:DH130" si="240">CP67*$Y67*$N67</f>
        <v>0</v>
      </c>
      <c r="DI67">
        <f t="shared" si="114"/>
        <v>0</v>
      </c>
      <c r="DJ67">
        <f t="shared" si="133"/>
        <v>0</v>
      </c>
      <c r="DK67" s="7"/>
      <c r="DL67">
        <f>(1 - 'Initial absorption'!$N67)*DA67</f>
        <v>2.184833885105248E+16</v>
      </c>
      <c r="DM67" s="7">
        <f t="shared" si="148"/>
        <v>4.5099667897618488E+16</v>
      </c>
      <c r="DN67">
        <f>'Initial absorption'!$T67*(DL67+DM67)*$N67</f>
        <v>0</v>
      </c>
      <c r="DO67" s="7"/>
      <c r="DP67">
        <f t="shared" si="182"/>
        <v>2.476688561562156E+16</v>
      </c>
      <c r="DQ67">
        <f>'Initial absorption'!$N67*DP67*$J67</f>
        <v>0</v>
      </c>
      <c r="DS67">
        <f>(1-'Initial absorption'!$N67)*DP67</f>
        <v>2.4123043287775104E+16</v>
      </c>
      <c r="DT67">
        <f>'Initial absorption'!$H67*DS67*$F67</f>
        <v>0</v>
      </c>
      <c r="DU67" s="7"/>
      <c r="DV67">
        <f>(1 - 'Initial absorption'!$T67)*(DL67+DM67)</f>
        <v>6.5207619960492928E+16</v>
      </c>
      <c r="DW67">
        <f t="shared" si="149"/>
        <v>2.4762148966742996E+16</v>
      </c>
      <c r="DX67" s="7"/>
      <c r="EH67" s="7">
        <f t="shared" si="138"/>
        <v>7304745608155470</v>
      </c>
      <c r="EI67" s="7">
        <f t="shared" si="187"/>
        <v>7304745608155470</v>
      </c>
      <c r="EJ67" s="7">
        <f t="shared" si="208"/>
        <v>4.2762725627656688E+16</v>
      </c>
      <c r="EK67" s="7">
        <f t="shared" ref="EK67:EK130" si="241">EJ67*$R67</f>
        <v>3.6842741560368144E+16</v>
      </c>
      <c r="EL67" s="7"/>
      <c r="EM67" s="7">
        <f t="shared" ref="EM67:EM130" si="242">EF$4*$L67*_ec_loss/2</f>
        <v>1.1851627829636712E+16</v>
      </c>
      <c r="EN67" s="7">
        <f t="shared" si="150"/>
        <v>1.1851627829636712E+16</v>
      </c>
      <c r="EO67" s="7">
        <f t="shared" si="209"/>
        <v>6.938063778073576E+16</v>
      </c>
      <c r="EP67" s="7">
        <f t="shared" ref="EP67:EP130" si="243">EO67*$S67</f>
        <v>5.9775724524817544E+16</v>
      </c>
      <c r="ER67">
        <f t="shared" si="210"/>
        <v>7406283453901900</v>
      </c>
      <c r="ES67">
        <f t="shared" si="211"/>
        <v>7406283453901900</v>
      </c>
      <c r="ET67">
        <f t="shared" si="212"/>
        <v>4.3357138530089616E+16</v>
      </c>
      <c r="EU67">
        <f t="shared" si="115"/>
        <v>3.735486515920444E+16</v>
      </c>
      <c r="EV67" s="7"/>
      <c r="EW67" s="7">
        <f t="shared" si="151"/>
        <v>0</v>
      </c>
      <c r="EX67" s="7">
        <f t="shared" si="117"/>
        <v>0</v>
      </c>
      <c r="EY67" s="7">
        <f t="shared" si="213"/>
        <v>0</v>
      </c>
      <c r="EZ67" s="7"/>
      <c r="FA67" s="7">
        <f t="shared" si="152"/>
        <v>1.168186278458316E+16</v>
      </c>
      <c r="FB67" s="7">
        <f>'Initial absorption'!$H67*FA67*$F67</f>
        <v>0</v>
      </c>
      <c r="FC67" s="7">
        <f t="shared" si="118"/>
        <v>7198733981192345</v>
      </c>
      <c r="FD67" s="7">
        <f>'Initial absorption'!$N67*FC67*$J67</f>
        <v>0</v>
      </c>
      <c r="FE67" s="7"/>
      <c r="FF67">
        <f t="shared" si="153"/>
        <v>0</v>
      </c>
      <c r="FG67" s="7">
        <f t="shared" si="154"/>
        <v>0</v>
      </c>
      <c r="FH67">
        <f t="shared" ref="FH67:FH130" si="244">EO67*(1-$S67)*$J67</f>
        <v>0</v>
      </c>
      <c r="FI67" s="7"/>
      <c r="FJ67">
        <f t="shared" ref="FJ67:FJ130" si="245">ER67*$Y67*$N67</f>
        <v>0</v>
      </c>
      <c r="FK67">
        <f t="shared" si="120"/>
        <v>0</v>
      </c>
      <c r="FL67">
        <f t="shared" si="134"/>
        <v>0</v>
      </c>
      <c r="FM67" s="7"/>
      <c r="FN67">
        <f>(1 - 'Initial absorption'!$N67)*FC67</f>
        <v>7011595003933337</v>
      </c>
      <c r="FO67" s="7">
        <f t="shared" si="155"/>
        <v>1.1679628636813556E+16</v>
      </c>
      <c r="FP67">
        <f>'Initial absorption'!$T67*(FN67+FO67)*$N67</f>
        <v>0</v>
      </c>
      <c r="FQ67" s="7"/>
      <c r="FR67">
        <f t="shared" si="183"/>
        <v>7300194394887837</v>
      </c>
      <c r="FS67">
        <f>'Initial absorption'!$N67*FR67*$J67</f>
        <v>0</v>
      </c>
      <c r="FU67">
        <f>(1-'Initial absorption'!$N67)*FR67</f>
        <v>7110417843007950</v>
      </c>
      <c r="FV67">
        <f>'Initial absorption'!$H67*FU67*$F67</f>
        <v>0</v>
      </c>
      <c r="FW67" s="7"/>
      <c r="FX67">
        <f>(1 - 'Initial absorption'!$T67)*(FN67+FO67)</f>
        <v>1.8205324802841868E+16</v>
      </c>
      <c r="FY67">
        <f t="shared" si="156"/>
        <v>7298798238014077</v>
      </c>
      <c r="FZ67" s="7"/>
      <c r="GJ67" s="7">
        <f t="shared" si="139"/>
        <v>2339122692253244.5</v>
      </c>
      <c r="GK67" s="7">
        <f t="shared" si="188"/>
        <v>2339122692253244.5</v>
      </c>
      <c r="GL67" s="7">
        <f t="shared" si="214"/>
        <v>1.3693462752018974E+16</v>
      </c>
      <c r="GM67" s="7">
        <f t="shared" ref="GM67:GM130" si="246">GL67*$R67</f>
        <v>1.1797767841834558E+16</v>
      </c>
      <c r="GN67" s="7"/>
      <c r="GO67" s="7">
        <f t="shared" ref="GO67:GO130" si="247">GH$4*$L67*_ec_loss/2</f>
        <v>3092930710263434.5</v>
      </c>
      <c r="GP67" s="7">
        <f t="shared" si="157"/>
        <v>3092930710263434.5</v>
      </c>
      <c r="GQ67" s="7">
        <f t="shared" si="215"/>
        <v>1.8106331752427208E+16</v>
      </c>
      <c r="GR67" s="7">
        <f t="shared" ref="GR67:GR130" si="248">GQ67*$S67</f>
        <v>1.5599728304725422E+16</v>
      </c>
      <c r="GT67">
        <f t="shared" si="216"/>
        <v>2290781208061809</v>
      </c>
      <c r="GU67">
        <f t="shared" si="217"/>
        <v>2290781208061809</v>
      </c>
      <c r="GV67">
        <f t="shared" si="218"/>
        <v>1.3410466774362464E+16</v>
      </c>
      <c r="GW67">
        <f t="shared" si="121"/>
        <v>1.1553949247149862E+16</v>
      </c>
      <c r="GX67" s="7"/>
      <c r="GY67" s="7">
        <f t="shared" si="158"/>
        <v>0</v>
      </c>
      <c r="GZ67" s="7">
        <f t="shared" si="123"/>
        <v>0</v>
      </c>
      <c r="HA67" s="7">
        <f t="shared" si="219"/>
        <v>0</v>
      </c>
      <c r="HB67" s="7"/>
      <c r="HC67" s="7">
        <f t="shared" si="159"/>
        <v>3048626963223524</v>
      </c>
      <c r="HD67" s="7">
        <f>'Initial absorption'!$H67*HC67*$F67</f>
        <v>0</v>
      </c>
      <c r="HE67" s="7">
        <f t="shared" si="124"/>
        <v>2305175691827209.5</v>
      </c>
      <c r="HF67" s="7">
        <f>'Initial absorption'!$N67*HE67*$J67</f>
        <v>0</v>
      </c>
      <c r="HG67" s="7"/>
      <c r="HH67">
        <f t="shared" si="160"/>
        <v>0</v>
      </c>
      <c r="HI67" s="7">
        <f t="shared" si="161"/>
        <v>0</v>
      </c>
      <c r="HJ67">
        <f t="shared" ref="HJ67:HJ130" si="249">GQ67*(1-$S67)*$J67</f>
        <v>0</v>
      </c>
      <c r="HK67" s="7"/>
      <c r="HL67">
        <f t="shared" ref="HL67:HL130" si="250">GT67*$Y67*$N67</f>
        <v>0</v>
      </c>
      <c r="HM67">
        <f t="shared" si="126"/>
        <v>0</v>
      </c>
      <c r="HN67">
        <f t="shared" si="135"/>
        <v>0</v>
      </c>
      <c r="HO67" s="7"/>
      <c r="HP67">
        <f>(1 - 'Initial absorption'!$N67)*HE67</f>
        <v>2245250124012378.5</v>
      </c>
      <c r="HQ67" s="7">
        <f t="shared" si="162"/>
        <v>3048043915531915.5</v>
      </c>
      <c r="HR67">
        <f>'Initial absorption'!$T67*(HP67+HQ67)*$N67</f>
        <v>0</v>
      </c>
      <c r="HS67" s="7"/>
      <c r="HT67">
        <f t="shared" si="184"/>
        <v>2257967608058106.5</v>
      </c>
      <c r="HU67">
        <f>'Initial absorption'!$N67*HT67*$J67</f>
        <v>0</v>
      </c>
      <c r="HW67">
        <f>(1-'Initial absorption'!$N67)*HT67</f>
        <v>2199269266105210.3</v>
      </c>
      <c r="HX67">
        <f>'Initial absorption'!$H67*HW67*$F67</f>
        <v>0</v>
      </c>
      <c r="HY67" s="7"/>
      <c r="HZ67">
        <f>(1 - 'Initial absorption'!$T67)*(HP67+HQ67)</f>
        <v>5155689061296793</v>
      </c>
      <c r="IA67">
        <f t="shared" si="163"/>
        <v>2257535773393687</v>
      </c>
      <c r="IB67" s="7"/>
      <c r="IL67" s="7">
        <f t="shared" si="140"/>
        <v>747810901973083</v>
      </c>
      <c r="IM67" s="7">
        <f t="shared" si="189"/>
        <v>747810901973083</v>
      </c>
      <c r="IN67" s="7">
        <f t="shared" si="220"/>
        <v>4377761271623575</v>
      </c>
      <c r="IO67" s="7">
        <f t="shared" ref="IO67:IO130" si="251">IN67*$R67</f>
        <v>3771712976104191</v>
      </c>
      <c r="IP67" s="7"/>
      <c r="IQ67" s="7">
        <f t="shared" ref="IQ67:IQ130" si="252">IJ$4*$L67*_ec_loss/2</f>
        <v>814430548362410.5</v>
      </c>
      <c r="IR67" s="7">
        <f t="shared" si="164"/>
        <v>814430548362410.5</v>
      </c>
      <c r="IS67" s="7">
        <f t="shared" si="221"/>
        <v>4767759474542196</v>
      </c>
      <c r="IT67" s="7">
        <f t="shared" ref="IT67:IT130" si="253">IS67*$S67</f>
        <v>4107720627352827</v>
      </c>
      <c r="IV67">
        <f t="shared" si="222"/>
        <v>719063727137450.5</v>
      </c>
      <c r="IW67">
        <f t="shared" si="223"/>
        <v>719063727137450.5</v>
      </c>
      <c r="IX67">
        <f t="shared" si="224"/>
        <v>4209472378894176</v>
      </c>
      <c r="IY67">
        <f t="shared" si="127"/>
        <v>3626721652672277.5</v>
      </c>
      <c r="IZ67" s="7"/>
      <c r="JA67" s="7">
        <f t="shared" si="165"/>
        <v>0</v>
      </c>
      <c r="JB67" s="7">
        <f t="shared" si="129"/>
        <v>0</v>
      </c>
      <c r="JC67" s="7">
        <f t="shared" si="225"/>
        <v>0</v>
      </c>
      <c r="JD67" s="7"/>
      <c r="JE67" s="7">
        <f t="shared" si="166"/>
        <v>802764485208622.38</v>
      </c>
      <c r="JF67" s="7">
        <f>'Initial absorption'!$H67*JE67*$F67</f>
        <v>0</v>
      </c>
      <c r="JG67" s="7">
        <f t="shared" si="130"/>
        <v>736958142050763.63</v>
      </c>
      <c r="JH67" s="7">
        <f>'Initial absorption'!$N67*JG67*$J67</f>
        <v>0</v>
      </c>
      <c r="JI67" s="7"/>
      <c r="JJ67">
        <f t="shared" si="167"/>
        <v>0</v>
      </c>
      <c r="JK67" s="7">
        <f t="shared" si="168"/>
        <v>0</v>
      </c>
      <c r="JL67">
        <f t="shared" ref="JL67:JL130" si="254">IS67*(1-$S67)*$J67</f>
        <v>0</v>
      </c>
      <c r="JM67" s="7"/>
      <c r="JN67">
        <f t="shared" ref="JN67:JN130" si="255">IV67*$Y67*$N67</f>
        <v>0</v>
      </c>
      <c r="JO67">
        <f t="shared" si="132"/>
        <v>0</v>
      </c>
      <c r="JP67">
        <f t="shared" si="136"/>
        <v>0</v>
      </c>
      <c r="JQ67" s="7"/>
      <c r="JR67">
        <f>(1 - 'Initial absorption'!$N67)*JG67</f>
        <v>717800107687166.38</v>
      </c>
      <c r="JS67" s="7">
        <f t="shared" si="169"/>
        <v>802610957084108.5</v>
      </c>
      <c r="JT67">
        <f>'Initial absorption'!$T67*(JR67+JS67)*$N67</f>
        <v>0</v>
      </c>
      <c r="JU67" s="7"/>
      <c r="JV67">
        <f t="shared" si="185"/>
        <v>708763717063846.38</v>
      </c>
      <c r="JW67">
        <f>'Initial absorption'!$N67*JV67*$J67</f>
        <v>0</v>
      </c>
      <c r="JY67">
        <f>(1-'Initial absorption'!$N67)*JV67</f>
        <v>690338627669495.38</v>
      </c>
      <c r="JZ67">
        <f>'Initial absorption'!$H67*JY67*$F67</f>
        <v>0</v>
      </c>
      <c r="KA67" s="7"/>
      <c r="KB67">
        <f>(1 - 'Initial absorption'!$T67)*(JR67+JS67)</f>
        <v>1480886313277756.3</v>
      </c>
      <c r="KC67">
        <f t="shared" si="170"/>
        <v>708628166517940</v>
      </c>
      <c r="KD67" s="7"/>
    </row>
    <row r="68" spans="4:290" x14ac:dyDescent="0.25">
      <c r="D68">
        <v>610</v>
      </c>
      <c r="E68">
        <f>'Input spectra'!B68</f>
        <v>0</v>
      </c>
      <c r="F68">
        <f>'Initial absorption'!J68</f>
        <v>0</v>
      </c>
      <c r="G68">
        <f>'Input spectra'!C68</f>
        <v>9.6795243313279808E-3</v>
      </c>
      <c r="H68">
        <f t="shared" si="226"/>
        <v>1.2789072362835638E-3</v>
      </c>
      <c r="I68">
        <f>'Input spectra'!D68</f>
        <v>0</v>
      </c>
      <c r="J68">
        <f>'Initial absorption'!P68</f>
        <v>0</v>
      </c>
      <c r="K68">
        <f>'Input spectra'!E68</f>
        <v>0.24399374096328999</v>
      </c>
      <c r="L68">
        <f t="shared" si="227"/>
        <v>2.380106326121316E-2</v>
      </c>
      <c r="M68">
        <f>'Input spectra'!F68</f>
        <v>0</v>
      </c>
      <c r="N68">
        <f>'Initial absorption'!V68</f>
        <v>0</v>
      </c>
      <c r="O68">
        <f>'Input spectra'!G68</f>
        <v>0.126094797687861</v>
      </c>
      <c r="P68">
        <f t="shared" si="228"/>
        <v>1.3282838994129116E-2</v>
      </c>
      <c r="R68">
        <f>'Reaching edge prob after ems 1'!$EZ69</f>
        <v>0.86171903651015203</v>
      </c>
      <c r="S68">
        <f>'Reaching edge prob after ems 2'!$EZ69</f>
        <v>0.86171903651015203</v>
      </c>
      <c r="T68">
        <f>'Reaching edge prob after ems 3'!EZ69</f>
        <v>0.86171903651015203</v>
      </c>
      <c r="U68">
        <f>1-EXP(-'Reaching edge prob after ems 1'!FC69*_k_in_ec_correction*($E68*_c1+'Input spectra'!Y68))</f>
        <v>1.4306209336278908E-2</v>
      </c>
      <c r="V68">
        <f>1-EXP(-(_t-'Reaching edge prob after ems 1'!FC69)*_k_in_ec_correction*($E68*_c1+'Input spectra'!Y68))</f>
        <v>1.4494242880190633E-2</v>
      </c>
      <c r="W68">
        <f>1-EXP(-'Reaching edge prob after ems 2'!FC69*_k_in_ec_correction*($I68*_c2+'Input spectra'!Y68))</f>
        <v>1.4306209336278908E-2</v>
      </c>
      <c r="X68">
        <f>1-EXP(-(_t-'Reaching edge prob after ems 2'!FC69)*_k_in_ec_correction*($I68*_c2+'Input spectra'!Y68))</f>
        <v>1.4494242880190633E-2</v>
      </c>
      <c r="Y68">
        <f>1-EXP(-'Reaching edge prob after ems 3'!FC69*_k_in_ec_correction*($M68*_c3+'Input spectra'!Y68))</f>
        <v>1.4306209336278908E-2</v>
      </c>
      <c r="Z68">
        <f>1-EXP(-(_t-'Reaching edge prob after ems 3'!FC69)*_k_in_ec_correction*($M68*_c3+'Input spectra'!Y68))</f>
        <v>1.4494242880190633E-2</v>
      </c>
      <c r="AA68" s="16"/>
      <c r="AB68" s="16"/>
      <c r="AD68" s="7">
        <f t="shared" si="190"/>
        <v>4.1486468278722488E+16</v>
      </c>
      <c r="AE68" s="7">
        <f t="shared" si="191"/>
        <v>4.1486468278722488E+16</v>
      </c>
      <c r="AF68" s="7">
        <f t="shared" si="192"/>
        <v>2.4286601552322448E+17</v>
      </c>
      <c r="AG68" s="7">
        <f t="shared" si="229"/>
        <v>2.0928226889773264E+17</v>
      </c>
      <c r="AH68" s="7"/>
      <c r="AI68" s="7">
        <f t="shared" si="193"/>
        <v>1.7260456012954445E+17</v>
      </c>
      <c r="AJ68" s="7">
        <f t="shared" si="194"/>
        <v>1.7260456012954445E+17</v>
      </c>
      <c r="AK68" s="7">
        <f t="shared" si="195"/>
        <v>1.010444694838028E+18</v>
      </c>
      <c r="AL68" s="7">
        <f t="shared" si="230"/>
        <v>8.7071942888262016E+17</v>
      </c>
      <c r="AN68">
        <f t="shared" si="196"/>
        <v>8.7505203389072864E+16</v>
      </c>
      <c r="AO68">
        <f t="shared" si="197"/>
        <v>8.7505203389072864E+16</v>
      </c>
      <c r="AP68">
        <f t="shared" si="198"/>
        <v>5.1226438321705005E+17</v>
      </c>
      <c r="AQ68">
        <f t="shared" ref="AQ68:AQ131" si="256">AP68*$T68</f>
        <v>4.4142797074426368E+17</v>
      </c>
      <c r="AR68" s="7"/>
      <c r="AS68" s="7">
        <f t="shared" si="199"/>
        <v>0</v>
      </c>
      <c r="AT68" s="7">
        <f t="shared" ref="AT68:AT131" si="257">AE68*$V68*$F68</f>
        <v>0</v>
      </c>
      <c r="AU68" s="7">
        <f t="shared" si="200"/>
        <v>0</v>
      </c>
      <c r="AV68" s="7"/>
      <c r="AW68" s="7">
        <f t="shared" si="231"/>
        <v>1.7013524315993485E+17</v>
      </c>
      <c r="AX68" s="7">
        <f>'Initial absorption'!$H68*AW68*$F68</f>
        <v>0</v>
      </c>
      <c r="AY68" s="7">
        <f t="shared" ref="AY68:AY131" si="258">AE68*(1-$V68)</f>
        <v>4.088515333124936E+16</v>
      </c>
      <c r="AZ68" s="7">
        <f>'Initial absorption'!$N68*AY68*$J68</f>
        <v>0</v>
      </c>
      <c r="BA68" s="7"/>
      <c r="BB68">
        <f t="shared" si="232"/>
        <v>0</v>
      </c>
      <c r="BC68" s="7">
        <f t="shared" ref="BC68:BC131" si="259">AJ68*$X68*$J68</f>
        <v>0</v>
      </c>
      <c r="BD68">
        <f t="shared" si="233"/>
        <v>0</v>
      </c>
      <c r="BE68" s="7"/>
      <c r="BF68">
        <f t="shared" si="141"/>
        <v>0</v>
      </c>
      <c r="BG68">
        <f t="shared" ref="BG68:BG131" si="260">AO68*$Z68*$N68</f>
        <v>0</v>
      </c>
      <c r="BH68">
        <f t="shared" si="234"/>
        <v>0</v>
      </c>
      <c r="BI68" s="7"/>
      <c r="BJ68">
        <f>(1 - 'Initial absorption'!$N68)*AY68</f>
        <v>3.9823634513440312E+16</v>
      </c>
      <c r="BK68" s="7">
        <f t="shared" si="201"/>
        <v>1.7010278771279837E+17</v>
      </c>
      <c r="BL68">
        <f>'Initial absorption'!$T68*(BJ68+BK68)*$N68</f>
        <v>0</v>
      </c>
      <c r="BM68" s="7"/>
      <c r="BN68">
        <f t="shared" si="235"/>
        <v>8.625333563137512E+16</v>
      </c>
      <c r="BO68">
        <f>'Initial absorption'!$N68*BN68*$J68</f>
        <v>0</v>
      </c>
      <c r="BQ68">
        <f>(1-'Initial absorption'!$N68)*BN68</f>
        <v>8.4013903186798144E+16</v>
      </c>
      <c r="BR68">
        <f>'Initial absorption'!$H68*BQ68*$F68</f>
        <v>0</v>
      </c>
      <c r="BS68" s="7"/>
      <c r="BT68">
        <f>(1 - 'Initial absorption'!$T68)*(BJ68+BK68)</f>
        <v>2.0447601225117917E+17</v>
      </c>
      <c r="BU68">
        <f t="shared" si="142"/>
        <v>8.6236881717871168E+16</v>
      </c>
      <c r="BV68" s="7"/>
      <c r="CF68" s="7">
        <f t="shared" si="137"/>
        <v>1.3355995338086782E+16</v>
      </c>
      <c r="CG68" s="7">
        <f t="shared" si="186"/>
        <v>1.3355995338086782E+16</v>
      </c>
      <c r="CH68" s="7">
        <f t="shared" si="202"/>
        <v>7.818735856991544E+16</v>
      </c>
      <c r="CI68" s="7">
        <f t="shared" si="236"/>
        <v>6.7375535294141312E+16</v>
      </c>
      <c r="CJ68" s="7"/>
      <c r="CK68" s="7">
        <f t="shared" si="237"/>
        <v>4.441068369930236E+16</v>
      </c>
      <c r="CL68" s="7">
        <f t="shared" si="143"/>
        <v>4.441068369930236E+16</v>
      </c>
      <c r="CM68" s="7">
        <f t="shared" si="203"/>
        <v>2.5998467076657875E+17</v>
      </c>
      <c r="CN68" s="7">
        <f t="shared" si="238"/>
        <v>2.2403374000038534E+17</v>
      </c>
      <c r="CP68">
        <f t="shared" si="204"/>
        <v>2.2256040521718828E+16</v>
      </c>
      <c r="CQ68">
        <f t="shared" si="205"/>
        <v>2.2256040521718828E+16</v>
      </c>
      <c r="CR68">
        <f t="shared" si="206"/>
        <v>1.3028913057912685E+17</v>
      </c>
      <c r="CS68">
        <f t="shared" ref="CS68:CS131" si="261">CR68*$T68</f>
        <v>1.1227262407039058E+17</v>
      </c>
      <c r="CT68" s="7"/>
      <c r="CU68" s="7">
        <f t="shared" si="144"/>
        <v>0</v>
      </c>
      <c r="CV68" s="7">
        <f t="shared" ref="CV68:CV131" si="262">CG68*$V68*$F68</f>
        <v>0</v>
      </c>
      <c r="CW68" s="7">
        <f t="shared" si="207"/>
        <v>0</v>
      </c>
      <c r="CX68" s="7"/>
      <c r="CY68" s="7">
        <f t="shared" si="145"/>
        <v>4.3775335161532872E+16</v>
      </c>
      <c r="CZ68" s="7">
        <f>'Initial absorption'!$H68*CY68*$F68</f>
        <v>0</v>
      </c>
      <c r="DA68" s="7">
        <f t="shared" ref="DA68:DA131" si="263">CG68*(1-$V68)</f>
        <v>1.3162410297749858E+16</v>
      </c>
      <c r="DB68" s="7">
        <f>'Initial absorption'!$N68*DA68*$J68</f>
        <v>0</v>
      </c>
      <c r="DC68" s="7"/>
      <c r="DD68">
        <f t="shared" si="146"/>
        <v>0</v>
      </c>
      <c r="DE68" s="7">
        <f t="shared" si="147"/>
        <v>0</v>
      </c>
      <c r="DF68">
        <f t="shared" si="239"/>
        <v>0</v>
      </c>
      <c r="DG68" s="7"/>
      <c r="DH68">
        <f t="shared" si="240"/>
        <v>0</v>
      </c>
      <c r="DI68">
        <f t="shared" ref="DI68:DI131" si="264">CQ68*$Z68*$N68</f>
        <v>0</v>
      </c>
      <c r="DJ68">
        <f t="shared" si="133"/>
        <v>0</v>
      </c>
      <c r="DK68" s="7"/>
      <c r="DL68">
        <f>(1 - 'Initial absorption'!$N68)*DA68</f>
        <v>1.282066897894928E+16</v>
      </c>
      <c r="DM68" s="7">
        <f t="shared" si="148"/>
        <v>4.3766984463289352E+16</v>
      </c>
      <c r="DN68">
        <f>'Initial absorption'!$T68*(DL68+DM68)*$N68</f>
        <v>0</v>
      </c>
      <c r="DO68" s="7"/>
      <c r="DP68">
        <f t="shared" si="182"/>
        <v>2.1937640947018412E+16</v>
      </c>
      <c r="DQ68">
        <f>'Initial absorption'!$N68*DP68*$J68</f>
        <v>0</v>
      </c>
      <c r="DS68">
        <f>(1-'Initial absorption'!$N68)*DP68</f>
        <v>2.1368064541252572E+16</v>
      </c>
      <c r="DT68">
        <f>'Initial absorption'!$H68*DS68*$F68</f>
        <v>0</v>
      </c>
      <c r="DU68" s="7"/>
      <c r="DV68">
        <f>(1 - 'Initial absorption'!$T68)*(DL68+DM68)</f>
        <v>5.5118443861491352E+16</v>
      </c>
      <c r="DW68">
        <f t="shared" si="149"/>
        <v>2.1933456064845672E+16</v>
      </c>
      <c r="DX68" s="7"/>
      <c r="EH68" s="7">
        <f t="shared" si="138"/>
        <v>4286221978865686</v>
      </c>
      <c r="EI68" s="7">
        <f t="shared" si="187"/>
        <v>4286221978865686</v>
      </c>
      <c r="EJ68" s="7">
        <f t="shared" si="208"/>
        <v>2.5091980514260228E+16</v>
      </c>
      <c r="EK68" s="7">
        <f t="shared" si="241"/>
        <v>2.1622237272879832E+16</v>
      </c>
      <c r="EL68" s="7"/>
      <c r="EM68" s="7">
        <f t="shared" si="242"/>
        <v>1.1501199837931206E+16</v>
      </c>
      <c r="EN68" s="7">
        <f t="shared" si="150"/>
        <v>1.1501199837931206E+16</v>
      </c>
      <c r="EO68" s="7">
        <f t="shared" si="209"/>
        <v>6.7329196585463624E+16</v>
      </c>
      <c r="EP68" s="7">
        <f t="shared" si="243"/>
        <v>5.8018850410628328E+16</v>
      </c>
      <c r="ER68">
        <f t="shared" si="210"/>
        <v>6560107103921426</v>
      </c>
      <c r="ES68">
        <f t="shared" si="211"/>
        <v>6560107103921426</v>
      </c>
      <c r="ET68">
        <f t="shared" si="212"/>
        <v>3.8403535895874944E+16</v>
      </c>
      <c r="EU68">
        <f t="shared" ref="EU68:EU131" si="265">ET68*$T68</f>
        <v>3.3093057950776396E+16</v>
      </c>
      <c r="EV68" s="7"/>
      <c r="EW68" s="7">
        <f t="shared" si="151"/>
        <v>0</v>
      </c>
      <c r="EX68" s="7">
        <f t="shared" ref="EX68:EX131" si="266">EI68*$V68*$F68</f>
        <v>0</v>
      </c>
      <c r="EY68" s="7">
        <f t="shared" si="213"/>
        <v>0</v>
      </c>
      <c r="EZ68" s="7"/>
      <c r="FA68" s="7">
        <f t="shared" si="152"/>
        <v>1.1336661265431386E+16</v>
      </c>
      <c r="FB68" s="7">
        <f>'Initial absorption'!$H68*FA68*$F68</f>
        <v>0</v>
      </c>
      <c r="FC68" s="7">
        <f t="shared" ref="FC68:FC131" si="267">EI68*(1-$V68)</f>
        <v>4224096436465595.5</v>
      </c>
      <c r="FD68" s="7">
        <f>'Initial absorption'!$N68*FC68*$J68</f>
        <v>0</v>
      </c>
      <c r="FE68" s="7"/>
      <c r="FF68">
        <f t="shared" si="153"/>
        <v>0</v>
      </c>
      <c r="FG68" s="7">
        <f t="shared" si="154"/>
        <v>0</v>
      </c>
      <c r="FH68">
        <f t="shared" si="244"/>
        <v>0</v>
      </c>
      <c r="FI68" s="7"/>
      <c r="FJ68">
        <f t="shared" si="245"/>
        <v>0</v>
      </c>
      <c r="FK68">
        <f t="shared" ref="FK68:FK131" si="268">ES68*$Z68*$N68</f>
        <v>0</v>
      </c>
      <c r="FL68">
        <f t="shared" si="134"/>
        <v>0</v>
      </c>
      <c r="FM68" s="7"/>
      <c r="FN68">
        <f>(1 - 'Initial absorption'!$N68)*FC68</f>
        <v>4114424404194625</v>
      </c>
      <c r="FO68" s="7">
        <f t="shared" si="155"/>
        <v>1.1334498654066622E+16</v>
      </c>
      <c r="FP68">
        <f>'Initial absorption'!$T68*(FN68+FO68)*$N68</f>
        <v>0</v>
      </c>
      <c r="FQ68" s="7"/>
      <c r="FR68">
        <f t="shared" si="183"/>
        <v>6466256838424316</v>
      </c>
      <c r="FS68">
        <f>'Initial absorption'!$N68*FR68*$J68</f>
        <v>0</v>
      </c>
      <c r="FU68">
        <f>(1-'Initial absorption'!$N68)*FR68</f>
        <v>6298370631439555</v>
      </c>
      <c r="FV68">
        <f>'Initial absorption'!$H68*FU68*$F68</f>
        <v>0</v>
      </c>
      <c r="FW68" s="7"/>
      <c r="FX68">
        <f>(1 - 'Initial absorption'!$T68)*(FN68+FO68)</f>
        <v>1.5047816025388902E+16</v>
      </c>
      <c r="FY68">
        <f t="shared" si="156"/>
        <v>6465023318237125</v>
      </c>
      <c r="FZ68" s="7"/>
      <c r="GJ68" s="7">
        <f t="shared" si="139"/>
        <v>1372532273212319.5</v>
      </c>
      <c r="GK68" s="7">
        <f t="shared" si="188"/>
        <v>1372532273212319.5</v>
      </c>
      <c r="GL68" s="7">
        <f t="shared" si="214"/>
        <v>8034943879353389</v>
      </c>
      <c r="GM68" s="7">
        <f t="shared" si="246"/>
        <v>6923864098129546</v>
      </c>
      <c r="GN68" s="7"/>
      <c r="GO68" s="7">
        <f t="shared" si="247"/>
        <v>3001479180324941</v>
      </c>
      <c r="GP68" s="7">
        <f t="shared" si="157"/>
        <v>3001479180324941</v>
      </c>
      <c r="GQ68" s="7">
        <f t="shared" si="215"/>
        <v>1.757096517119773E+16</v>
      </c>
      <c r="GR68" s="7">
        <f t="shared" si="248"/>
        <v>1.5141235177877946E+16</v>
      </c>
      <c r="GT68">
        <f t="shared" si="216"/>
        <v>2029056836680859.5</v>
      </c>
      <c r="GU68">
        <f t="shared" si="217"/>
        <v>2029056836680859.5</v>
      </c>
      <c r="GV68">
        <f t="shared" si="218"/>
        <v>1.1878305617245784E+16</v>
      </c>
      <c r="GW68">
        <f t="shared" ref="GW68:GW131" si="269">GV68*$T68</f>
        <v>1.0235762071866164E+16</v>
      </c>
      <c r="GX68" s="7"/>
      <c r="GY68" s="7">
        <f t="shared" si="158"/>
        <v>0</v>
      </c>
      <c r="GZ68" s="7">
        <f t="shared" ref="GZ68:GZ131" si="270">GK68*$V68*$F68</f>
        <v>0</v>
      </c>
      <c r="HA68" s="7">
        <f t="shared" si="219"/>
        <v>0</v>
      </c>
      <c r="HB68" s="7"/>
      <c r="HC68" s="7">
        <f t="shared" si="159"/>
        <v>2958539390852729.5</v>
      </c>
      <c r="HD68" s="7">
        <f>'Initial absorption'!$H68*HC68*$F68</f>
        <v>0</v>
      </c>
      <c r="HE68" s="7">
        <f t="shared" ref="HE68:HE131" si="271">GK68*(1-$V68)</f>
        <v>1352638457083480</v>
      </c>
      <c r="HF68" s="7">
        <f>'Initial absorption'!$N68*HE68*$J68</f>
        <v>0</v>
      </c>
      <c r="HG68" s="7"/>
      <c r="HH68">
        <f t="shared" si="160"/>
        <v>0</v>
      </c>
      <c r="HI68" s="7">
        <f t="shared" si="161"/>
        <v>0</v>
      </c>
      <c r="HJ68">
        <f t="shared" si="249"/>
        <v>0</v>
      </c>
      <c r="HK68" s="7"/>
      <c r="HL68">
        <f t="shared" si="250"/>
        <v>0</v>
      </c>
      <c r="HM68">
        <f t="shared" ref="HM68:HM131" si="272">GU68*$Z68*$N68</f>
        <v>0</v>
      </c>
      <c r="HN68">
        <f t="shared" si="135"/>
        <v>0</v>
      </c>
      <c r="HO68" s="7"/>
      <c r="HP68">
        <f>(1 - 'Initial absorption'!$N68)*HE68</f>
        <v>1317519323146201.8</v>
      </c>
      <c r="HQ68" s="7">
        <f t="shared" si="162"/>
        <v>2957975012085476</v>
      </c>
      <c r="HR68">
        <f>'Initial absorption'!$T68*(HP68+HQ68)*$N68</f>
        <v>0</v>
      </c>
      <c r="HS68" s="7"/>
      <c r="HT68">
        <f t="shared" si="184"/>
        <v>2000028724820095.3</v>
      </c>
      <c r="HU68">
        <f>'Initial absorption'!$N68*HT68*$J68</f>
        <v>0</v>
      </c>
      <c r="HW68">
        <f>(1-'Initial absorption'!$N68)*HT68</f>
        <v>1948101118963901.5</v>
      </c>
      <c r="HX68">
        <f>'Initial absorption'!$H68*HW68*$F68</f>
        <v>0</v>
      </c>
      <c r="HY68" s="7"/>
      <c r="HZ68">
        <f>(1 - 'Initial absorption'!$T68)*(HP68+HQ68)</f>
        <v>4164487837212371</v>
      </c>
      <c r="IA68">
        <f t="shared" si="163"/>
        <v>1999647194072295.8</v>
      </c>
      <c r="IB68" s="7"/>
      <c r="IL68" s="7">
        <f t="shared" si="140"/>
        <v>438794681705797.5</v>
      </c>
      <c r="IM68" s="7">
        <f t="shared" si="189"/>
        <v>438794681705797.5</v>
      </c>
      <c r="IN68" s="7">
        <f t="shared" si="220"/>
        <v>2568748808953813.5</v>
      </c>
      <c r="IO68" s="7">
        <f t="shared" si="251"/>
        <v>2213539748688280.8</v>
      </c>
      <c r="IP68" s="7"/>
      <c r="IQ68" s="7">
        <f t="shared" si="252"/>
        <v>790349530501507.63</v>
      </c>
      <c r="IR68" s="7">
        <f t="shared" si="164"/>
        <v>790349530501507.63</v>
      </c>
      <c r="IS68" s="7">
        <f t="shared" si="221"/>
        <v>4626786740533391</v>
      </c>
      <c r="IT68" s="7">
        <f t="shared" si="253"/>
        <v>3986990212190380.5</v>
      </c>
      <c r="IV68">
        <f t="shared" si="222"/>
        <v>636909874423108.63</v>
      </c>
      <c r="IW68">
        <f t="shared" si="223"/>
        <v>636909874423108.63</v>
      </c>
      <c r="IX68">
        <f t="shared" si="224"/>
        <v>3728535348184160</v>
      </c>
      <c r="IY68">
        <f t="shared" ref="IY68:IY131" si="273">IX68*$T68</f>
        <v>3212949887831298.5</v>
      </c>
      <c r="IZ68" s="7"/>
      <c r="JA68" s="7">
        <f t="shared" si="165"/>
        <v>0</v>
      </c>
      <c r="JB68" s="7">
        <f t="shared" ref="JB68:JB131" si="274">IM68*$V68*$F68</f>
        <v>0</v>
      </c>
      <c r="JC68" s="7">
        <f t="shared" si="225"/>
        <v>0</v>
      </c>
      <c r="JD68" s="7"/>
      <c r="JE68" s="7">
        <f t="shared" si="166"/>
        <v>779042624669323.25</v>
      </c>
      <c r="JF68" s="7">
        <f>'Initial absorption'!$H68*JE68*$F68</f>
        <v>0</v>
      </c>
      <c r="JG68" s="7">
        <f t="shared" ref="JG68:JG131" si="275">IM68*(1-$V68)</f>
        <v>432434685014617.75</v>
      </c>
      <c r="JH68" s="7">
        <f>'Initial absorption'!$N68*JG68*$J68</f>
        <v>0</v>
      </c>
      <c r="JI68" s="7"/>
      <c r="JJ68">
        <f t="shared" si="167"/>
        <v>0</v>
      </c>
      <c r="JK68" s="7">
        <f t="shared" si="168"/>
        <v>0</v>
      </c>
      <c r="JL68">
        <f t="shared" si="254"/>
        <v>0</v>
      </c>
      <c r="JM68" s="7"/>
      <c r="JN68">
        <f t="shared" si="255"/>
        <v>0</v>
      </c>
      <c r="JO68">
        <f t="shared" ref="JO68:JO131" si="276">IW68*$Z68*$N68</f>
        <v>0</v>
      </c>
      <c r="JP68">
        <f t="shared" si="136"/>
        <v>0</v>
      </c>
      <c r="JQ68" s="7"/>
      <c r="JR68">
        <f>(1 - 'Initial absorption'!$N68)*JG68</f>
        <v>421207197327406.56</v>
      </c>
      <c r="JS68" s="7">
        <f t="shared" si="169"/>
        <v>778894012446174.13</v>
      </c>
      <c r="JT68">
        <f>'Initial absorption'!$T68*(JR68+JS68)*$N68</f>
        <v>0</v>
      </c>
      <c r="JU68" s="7"/>
      <c r="JV68">
        <f t="shared" si="185"/>
        <v>627798108431268.5</v>
      </c>
      <c r="JW68">
        <f>'Initial absorption'!$N68*JV68*$J68</f>
        <v>0</v>
      </c>
      <c r="JY68">
        <f>(1-'Initial absorption'!$N68)*JV68</f>
        <v>611498316169627.25</v>
      </c>
      <c r="JZ68">
        <f>'Initial absorption'!$H68*JY68*$F68</f>
        <v>0</v>
      </c>
      <c r="KA68" s="7"/>
      <c r="KB68">
        <f>(1 - 'Initial absorption'!$T68)*(JR68+JS68)</f>
        <v>1168942465983903.8</v>
      </c>
      <c r="KC68">
        <f t="shared" si="170"/>
        <v>627678348010428.38</v>
      </c>
      <c r="KD68" s="7"/>
    </row>
    <row r="69" spans="4:290" x14ac:dyDescent="0.25">
      <c r="D69">
        <v>615</v>
      </c>
      <c r="E69">
        <f>'Input spectra'!B69</f>
        <v>0</v>
      </c>
      <c r="F69">
        <f>'Initial absorption'!J69</f>
        <v>0</v>
      </c>
      <c r="G69">
        <f>'Input spectra'!C69</f>
        <v>2.86282816895815E-3</v>
      </c>
      <c r="H69">
        <f t="shared" si="226"/>
        <v>3.7825119666956743E-4</v>
      </c>
      <c r="I69">
        <f>'Input spectra'!D69</f>
        <v>0</v>
      </c>
      <c r="J69">
        <f>'Initial absorption'!P69</f>
        <v>0</v>
      </c>
      <c r="K69">
        <f>'Input spectra'!E69</f>
        <v>0.231010793892648</v>
      </c>
      <c r="L69">
        <f t="shared" si="227"/>
        <v>2.2534604772051246E-2</v>
      </c>
      <c r="M69">
        <f>'Input spectra'!F69</f>
        <v>0</v>
      </c>
      <c r="N69">
        <f>'Initial absorption'!V69</f>
        <v>0</v>
      </c>
      <c r="O69">
        <f>'Input spectra'!G69</f>
        <v>0.109830057803468</v>
      </c>
      <c r="P69">
        <f t="shared" si="228"/>
        <v>1.1569509617126748E-2</v>
      </c>
      <c r="R69">
        <f>'Reaching edge prob after ems 1'!$EZ70</f>
        <v>0.86201259735097113</v>
      </c>
      <c r="S69">
        <f>'Reaching edge prob after ems 2'!$EZ70</f>
        <v>0.86201259735097113</v>
      </c>
      <c r="T69">
        <f>'Reaching edge prob after ems 3'!EZ70</f>
        <v>0.86201259735097113</v>
      </c>
      <c r="U69">
        <f>1-EXP(-'Reaching edge prob after ems 1'!FC70*_k_in_ec_correction*($E69*_c1+'Input spectra'!Y69))</f>
        <v>1.427258591674585E-2</v>
      </c>
      <c r="V69">
        <f>1-EXP(-(_t-'Reaching edge prob after ems 1'!FC70)*_k_in_ec_correction*($E69*_c1+'Input spectra'!Y69))</f>
        <v>1.4459730862805942E-2</v>
      </c>
      <c r="W69">
        <f>1-EXP(-'Reaching edge prob after ems 2'!FC70*_k_in_ec_correction*($I69*_c2+'Input spectra'!Y69))</f>
        <v>1.427258591674585E-2</v>
      </c>
      <c r="X69">
        <f>1-EXP(-(_t-'Reaching edge prob after ems 2'!FC70)*_k_in_ec_correction*($I69*_c2+'Input spectra'!Y69))</f>
        <v>1.4459730862805942E-2</v>
      </c>
      <c r="Y69">
        <f>1-EXP(-'Reaching edge prob after ems 3'!FC70*_k_in_ec_correction*($M69*_c3+'Input spectra'!Y69))</f>
        <v>1.427258591674585E-2</v>
      </c>
      <c r="Z69">
        <f>1-EXP(-(_t-'Reaching edge prob after ems 3'!FC70)*_k_in_ec_correction*($M69*_c3+'Input spectra'!Y69))</f>
        <v>1.4459730862805942E-2</v>
      </c>
      <c r="AA69" s="16"/>
      <c r="AB69" s="16"/>
      <c r="AD69" s="7">
        <f t="shared" si="190"/>
        <v>1.2270089516126152E+16</v>
      </c>
      <c r="AE69" s="7">
        <f t="shared" si="191"/>
        <v>1.2270089516126152E+16</v>
      </c>
      <c r="AF69" s="7">
        <f t="shared" si="192"/>
        <v>7.1830355162413744E+16</v>
      </c>
      <c r="AG69" s="7">
        <f t="shared" si="229"/>
        <v>6.1918671022195008E+16</v>
      </c>
      <c r="AH69" s="7"/>
      <c r="AI69" s="7">
        <f t="shared" si="193"/>
        <v>1.6342024310786122E+17</v>
      </c>
      <c r="AJ69" s="7">
        <f t="shared" si="194"/>
        <v>1.6342024310786122E+17</v>
      </c>
      <c r="AK69" s="7">
        <f t="shared" si="195"/>
        <v>9.5667876650273178E+17</v>
      </c>
      <c r="AL69" s="7">
        <f t="shared" si="230"/>
        <v>8.2466914834354304E+17</v>
      </c>
      <c r="AN69">
        <f t="shared" si="196"/>
        <v>7.6218065475759968E+16</v>
      </c>
      <c r="AO69">
        <f t="shared" si="197"/>
        <v>7.6218065475759968E+16</v>
      </c>
      <c r="AP69">
        <f t="shared" si="198"/>
        <v>4.461883269653936E+17</v>
      </c>
      <c r="AQ69">
        <f t="shared" si="256"/>
        <v>3.8461995863512326E+17</v>
      </c>
      <c r="AR69" s="7"/>
      <c r="AS69" s="7">
        <f t="shared" si="199"/>
        <v>0</v>
      </c>
      <c r="AT69" s="7">
        <f t="shared" si="257"/>
        <v>0</v>
      </c>
      <c r="AU69" s="7">
        <f t="shared" si="200"/>
        <v>0</v>
      </c>
      <c r="AV69" s="7"/>
      <c r="AW69" s="7">
        <f t="shared" si="231"/>
        <v>1.6108781364756877E+17</v>
      </c>
      <c r="AX69" s="7">
        <f>'Initial absorption'!$H69*AW69*$F69</f>
        <v>0</v>
      </c>
      <c r="AY69" s="7">
        <f t="shared" si="258"/>
        <v>1.2092667324060432E+16</v>
      </c>
      <c r="AZ69" s="7">
        <f>'Initial absorption'!$N69*AY69*$J69</f>
        <v>0</v>
      </c>
      <c r="BA69" s="7"/>
      <c r="BB69">
        <f t="shared" si="232"/>
        <v>0</v>
      </c>
      <c r="BC69" s="7">
        <f t="shared" si="259"/>
        <v>0</v>
      </c>
      <c r="BD69">
        <f t="shared" si="233"/>
        <v>0</v>
      </c>
      <c r="BE69" s="7"/>
      <c r="BF69">
        <f t="shared" si="141"/>
        <v>0</v>
      </c>
      <c r="BG69">
        <f t="shared" si="260"/>
        <v>0</v>
      </c>
      <c r="BH69">
        <f t="shared" si="234"/>
        <v>0</v>
      </c>
      <c r="BI69" s="7"/>
      <c r="BJ69">
        <f>(1 - 'Initial absorption'!$N69)*AY69</f>
        <v>1.1779438604410124E+16</v>
      </c>
      <c r="BK69" s="7">
        <f t="shared" si="201"/>
        <v>1.6105723037498723E+17</v>
      </c>
      <c r="BL69">
        <f>'Initial absorption'!$T69*(BJ69+BK69)*$N69</f>
        <v>0</v>
      </c>
      <c r="BM69" s="7"/>
      <c r="BN69">
        <f t="shared" si="235"/>
        <v>7.5130236587849024E+16</v>
      </c>
      <c r="BO69">
        <f>'Initial absorption'!$N69*BN69*$J69</f>
        <v>0</v>
      </c>
      <c r="BQ69">
        <f>(1-'Initial absorption'!$N69)*BN69</f>
        <v>7.3184185548587088E+16</v>
      </c>
      <c r="BR69">
        <f>'Initial absorption'!$H69*BQ69*$F69</f>
        <v>0</v>
      </c>
      <c r="BS69" s="7"/>
      <c r="BT69">
        <f>(1 - 'Initial absorption'!$T69)*(BJ69+BK69)</f>
        <v>1.6835978996815347E+17</v>
      </c>
      <c r="BU69">
        <f t="shared" si="142"/>
        <v>7.5115972762096752E+16</v>
      </c>
      <c r="BV69" s="7"/>
      <c r="CF69" s="7">
        <f t="shared" si="137"/>
        <v>3950185811775608</v>
      </c>
      <c r="CG69" s="7">
        <f t="shared" si="186"/>
        <v>3950185811775608</v>
      </c>
      <c r="CH69" s="7">
        <f t="shared" si="202"/>
        <v>2.3124790527767192E+16</v>
      </c>
      <c r="CI69" s="7">
        <f t="shared" si="236"/>
        <v>1.9933860746037732E+16</v>
      </c>
      <c r="CJ69" s="7"/>
      <c r="CK69" s="7">
        <f t="shared" si="237"/>
        <v>4.2047583918288664E+16</v>
      </c>
      <c r="CL69" s="7">
        <f t="shared" si="143"/>
        <v>4.2047583918288664E+16</v>
      </c>
      <c r="CM69" s="7">
        <f t="shared" si="203"/>
        <v>2.4615084369210227E+17</v>
      </c>
      <c r="CN69" s="7">
        <f t="shared" si="238"/>
        <v>2.1218512811116198E+17</v>
      </c>
      <c r="CP69">
        <f t="shared" si="204"/>
        <v>1.93852741096235E+16</v>
      </c>
      <c r="CQ69">
        <f t="shared" si="205"/>
        <v>1.93852741096235E+16</v>
      </c>
      <c r="CR69">
        <f t="shared" si="206"/>
        <v>1.1348337128143603E+17</v>
      </c>
      <c r="CS69">
        <f t="shared" si="261"/>
        <v>9.782409563445528E+16</v>
      </c>
      <c r="CT69" s="7"/>
      <c r="CU69" s="7">
        <f t="shared" si="144"/>
        <v>0</v>
      </c>
      <c r="CV69" s="7">
        <f t="shared" si="262"/>
        <v>0</v>
      </c>
      <c r="CW69" s="7">
        <f t="shared" si="207"/>
        <v>0</v>
      </c>
      <c r="CX69" s="7"/>
      <c r="CY69" s="7">
        <f t="shared" si="145"/>
        <v>4.1447456164223304E+16</v>
      </c>
      <c r="CZ69" s="7">
        <f>'Initial absorption'!$H69*CY69*$F69</f>
        <v>0</v>
      </c>
      <c r="DA69" s="7">
        <f t="shared" si="263"/>
        <v>3893067188079258</v>
      </c>
      <c r="DB69" s="7">
        <f>'Initial absorption'!$N69*DA69*$J69</f>
        <v>0</v>
      </c>
      <c r="DC69" s="7"/>
      <c r="DD69">
        <f t="shared" si="146"/>
        <v>0</v>
      </c>
      <c r="DE69" s="7">
        <f t="shared" si="147"/>
        <v>0</v>
      </c>
      <c r="DF69">
        <f t="shared" si="239"/>
        <v>0</v>
      </c>
      <c r="DG69" s="7"/>
      <c r="DH69">
        <f t="shared" si="240"/>
        <v>0</v>
      </c>
      <c r="DI69">
        <f t="shared" si="264"/>
        <v>0</v>
      </c>
      <c r="DJ69">
        <f t="shared" ref="DJ69:DJ132" si="277">CR69*(1-$T69)*$N69</f>
        <v>0</v>
      </c>
      <c r="DK69" s="7"/>
      <c r="DL69">
        <f>(1 - 'Initial absorption'!$N69)*DA69</f>
        <v>3792227528957201.5</v>
      </c>
      <c r="DM69" s="7">
        <f t="shared" si="148"/>
        <v>4.143958717139896E+16</v>
      </c>
      <c r="DN69">
        <f>'Initial absorption'!$T69*(DL69+DM69)*$N69</f>
        <v>0</v>
      </c>
      <c r="DO69" s="7"/>
      <c r="DP69">
        <f t="shared" si="182"/>
        <v>1.9108596119374228E+16</v>
      </c>
      <c r="DQ69">
        <f>'Initial absorption'!$N69*DP69*$J69</f>
        <v>0</v>
      </c>
      <c r="DS69">
        <f>(1-'Initial absorption'!$N69)*DP69</f>
        <v>1.861363822990368E+16</v>
      </c>
      <c r="DT69">
        <f>'Initial absorption'!$H69*DS69*$F69</f>
        <v>0</v>
      </c>
      <c r="DU69" s="7"/>
      <c r="DV69">
        <f>(1 - 'Initial absorption'!$T69)*(DL69+DM69)</f>
        <v>4.4060203588731264E+16</v>
      </c>
      <c r="DW69">
        <f t="shared" si="149"/>
        <v>1.9104968263296624E+16</v>
      </c>
      <c r="DX69" s="7"/>
      <c r="EH69" s="7">
        <f t="shared" si="138"/>
        <v>1267698349575898.3</v>
      </c>
      <c r="EI69" s="7">
        <f t="shared" si="187"/>
        <v>1267698349575898.3</v>
      </c>
      <c r="EJ69" s="7">
        <f t="shared" si="208"/>
        <v>7421235400863746</v>
      </c>
      <c r="EK69" s="7">
        <f t="shared" si="241"/>
        <v>6397198403451533</v>
      </c>
      <c r="EL69" s="7"/>
      <c r="EM69" s="7">
        <f t="shared" si="242"/>
        <v>1.0889219103690966E+16</v>
      </c>
      <c r="EN69" s="7">
        <f t="shared" si="150"/>
        <v>1.0889219103690966E+16</v>
      </c>
      <c r="EO69" s="7">
        <f t="shared" si="209"/>
        <v>6.3746598965840912E+16</v>
      </c>
      <c r="EP69" s="7">
        <f t="shared" si="243"/>
        <v>5.4950371346835256E+16</v>
      </c>
      <c r="ER69">
        <f t="shared" si="210"/>
        <v>5713930753940950</v>
      </c>
      <c r="ES69">
        <f t="shared" si="211"/>
        <v>5713930753940950</v>
      </c>
      <c r="ET69">
        <f t="shared" si="212"/>
        <v>3.344993326166026E+16</v>
      </c>
      <c r="EU69">
        <f t="shared" si="265"/>
        <v>2.8834263852100404E+16</v>
      </c>
      <c r="EV69" s="7"/>
      <c r="EW69" s="7">
        <f t="shared" si="151"/>
        <v>0</v>
      </c>
      <c r="EX69" s="7">
        <f t="shared" si="266"/>
        <v>0</v>
      </c>
      <c r="EY69" s="7">
        <f t="shared" si="213"/>
        <v>0</v>
      </c>
      <c r="EZ69" s="7"/>
      <c r="FA69" s="7">
        <f t="shared" si="152"/>
        <v>1.0733801788467266E+16</v>
      </c>
      <c r="FB69" s="7">
        <f>'Initial absorption'!$H69*FA69*$F69</f>
        <v>0</v>
      </c>
      <c r="FC69" s="7">
        <f t="shared" si="267"/>
        <v>1249367772625807.5</v>
      </c>
      <c r="FD69" s="7">
        <f>'Initial absorption'!$N69*FC69*$J69</f>
        <v>0</v>
      </c>
      <c r="FE69" s="7"/>
      <c r="FF69">
        <f t="shared" si="153"/>
        <v>0</v>
      </c>
      <c r="FG69" s="7">
        <f t="shared" si="154"/>
        <v>0</v>
      </c>
      <c r="FH69">
        <f t="shared" si="244"/>
        <v>0</v>
      </c>
      <c r="FI69" s="7"/>
      <c r="FJ69">
        <f t="shared" si="245"/>
        <v>0</v>
      </c>
      <c r="FK69">
        <f t="shared" si="268"/>
        <v>0</v>
      </c>
      <c r="FL69">
        <f t="shared" ref="FL69:FL132" si="278">ET69*(1-$T69)*$N69</f>
        <v>0</v>
      </c>
      <c r="FM69" s="7"/>
      <c r="FN69">
        <f>(1 - 'Initial absorption'!$N69)*FC69</f>
        <v>1217006188758094.3</v>
      </c>
      <c r="FO69" s="7">
        <f t="shared" si="155"/>
        <v>1.073176392614547E+16</v>
      </c>
      <c r="FP69">
        <f>'Initial absorption'!$T69*(FN69+FO69)*$N69</f>
        <v>0</v>
      </c>
      <c r="FQ69" s="7"/>
      <c r="FR69">
        <f t="shared" si="183"/>
        <v>5632378186332991</v>
      </c>
      <c r="FS69">
        <f>'Initial absorption'!$N69*FR69*$J69</f>
        <v>0</v>
      </c>
      <c r="FU69">
        <f>(1-'Initial absorption'!$N69)*FR69</f>
        <v>5486486253592794</v>
      </c>
      <c r="FV69">
        <f>'Initial absorption'!$H69*FU69*$F69</f>
        <v>0</v>
      </c>
      <c r="FW69" s="7"/>
      <c r="FX69">
        <f>(1 - 'Initial absorption'!$T69)*(FN69+FO69)</f>
        <v>1.163926867372521E+16</v>
      </c>
      <c r="FY69">
        <f t="shared" si="156"/>
        <v>5631308853070254</v>
      </c>
      <c r="FZ69" s="7"/>
      <c r="GJ69" s="7">
        <f t="shared" si="139"/>
        <v>405941854171392.81</v>
      </c>
      <c r="GK69" s="7">
        <f t="shared" si="188"/>
        <v>405941854171392.81</v>
      </c>
      <c r="GL69" s="7">
        <f t="shared" si="214"/>
        <v>2376425006687793.5</v>
      </c>
      <c r="GM69" s="7">
        <f t="shared" si="246"/>
        <v>2048508292424743.8</v>
      </c>
      <c r="GN69" s="7"/>
      <c r="GO69" s="7">
        <f t="shared" si="247"/>
        <v>2841769979679276</v>
      </c>
      <c r="GP69" s="7">
        <f t="shared" si="157"/>
        <v>2841769979679276</v>
      </c>
      <c r="GQ69" s="7">
        <f t="shared" si="215"/>
        <v>1.6636011225669776E+16</v>
      </c>
      <c r="GR69" s="7">
        <f t="shared" si="248"/>
        <v>1.4340451246199516E+16</v>
      </c>
      <c r="GT69">
        <f t="shared" si="216"/>
        <v>1767332465299909.5</v>
      </c>
      <c r="GU69">
        <f t="shared" si="217"/>
        <v>1767332465299909.5</v>
      </c>
      <c r="GV69">
        <f t="shared" si="218"/>
        <v>1.0346144460129102E+16</v>
      </c>
      <c r="GW69">
        <f t="shared" si="269"/>
        <v>8918506858644248</v>
      </c>
      <c r="GX69" s="7"/>
      <c r="GY69" s="7">
        <f t="shared" si="158"/>
        <v>0</v>
      </c>
      <c r="GZ69" s="7">
        <f t="shared" si="270"/>
        <v>0</v>
      </c>
      <c r="HA69" s="7">
        <f t="shared" si="219"/>
        <v>0</v>
      </c>
      <c r="HB69" s="7"/>
      <c r="HC69" s="7">
        <f t="shared" si="159"/>
        <v>2801210573488674.5</v>
      </c>
      <c r="HD69" s="7">
        <f>'Initial absorption'!$H69*HC69*$F69</f>
        <v>0</v>
      </c>
      <c r="HE69" s="7">
        <f t="shared" si="271"/>
        <v>400072044214126.06</v>
      </c>
      <c r="HF69" s="7">
        <f>'Initial absorption'!$N69*HE69*$J69</f>
        <v>0</v>
      </c>
      <c r="HG69" s="7"/>
      <c r="HH69">
        <f t="shared" si="160"/>
        <v>0</v>
      </c>
      <c r="HI69" s="7">
        <f t="shared" si="161"/>
        <v>0</v>
      </c>
      <c r="HJ69">
        <f t="shared" si="249"/>
        <v>0</v>
      </c>
      <c r="HK69" s="7"/>
      <c r="HL69">
        <f t="shared" si="250"/>
        <v>0</v>
      </c>
      <c r="HM69">
        <f t="shared" si="272"/>
        <v>0</v>
      </c>
      <c r="HN69">
        <f t="shared" ref="HN69:HN132" si="279">GV69*(1-$T69)*$N69</f>
        <v>0</v>
      </c>
      <c r="HO69" s="7"/>
      <c r="HP69">
        <f>(1 - 'Initial absorption'!$N69)*HE69</f>
        <v>389709230881145.5</v>
      </c>
      <c r="HQ69" s="7">
        <f t="shared" si="162"/>
        <v>2800678750599112</v>
      </c>
      <c r="HR69">
        <f>'Initial absorption'!$T69*(HP69+HQ69)*$N69</f>
        <v>0</v>
      </c>
      <c r="HS69" s="7"/>
      <c r="HT69">
        <f t="shared" si="184"/>
        <v>1742108060845462.3</v>
      </c>
      <c r="HU69">
        <f>'Initial absorption'!$N69*HT69*$J69</f>
        <v>0</v>
      </c>
      <c r="HW69">
        <f>(1-'Initial absorption'!$N69)*HT69</f>
        <v>1696983336682631.5</v>
      </c>
      <c r="HX69">
        <f>'Initial absorption'!$H69*HW69*$F69</f>
        <v>0</v>
      </c>
      <c r="HY69" s="7"/>
      <c r="HZ69">
        <f>(1 - 'Initial absorption'!$T69)*(HP69+HQ69)</f>
        <v>3107749377783745.5</v>
      </c>
      <c r="IA69">
        <f t="shared" si="163"/>
        <v>1741777313506573.5</v>
      </c>
      <c r="IB69" s="7"/>
      <c r="IL69" s="7">
        <f t="shared" si="140"/>
        <v>129778461438511.53</v>
      </c>
      <c r="IM69" s="7">
        <f t="shared" si="189"/>
        <v>129778461438511.53</v>
      </c>
      <c r="IN69" s="7">
        <f t="shared" si="220"/>
        <v>759736346284049.25</v>
      </c>
      <c r="IO69" s="7">
        <f t="shared" si="251"/>
        <v>654902301162250.13</v>
      </c>
      <c r="IP69" s="7"/>
      <c r="IQ69" s="7">
        <f t="shared" si="252"/>
        <v>748294902045478.38</v>
      </c>
      <c r="IR69" s="7">
        <f t="shared" si="164"/>
        <v>748294902045478.38</v>
      </c>
      <c r="IS69" s="7">
        <f t="shared" si="221"/>
        <v>4380594657399050</v>
      </c>
      <c r="IT69" s="7">
        <f t="shared" si="253"/>
        <v>3776127778566342.5</v>
      </c>
      <c r="IV69">
        <f t="shared" si="222"/>
        <v>554756021708766.75</v>
      </c>
      <c r="IW69">
        <f t="shared" si="223"/>
        <v>554756021708766.75</v>
      </c>
      <c r="IX69">
        <f t="shared" si="224"/>
        <v>3247598317474144</v>
      </c>
      <c r="IY69">
        <f t="shared" si="273"/>
        <v>2799470660798530.5</v>
      </c>
      <c r="IZ69" s="7"/>
      <c r="JA69" s="7">
        <f t="shared" si="165"/>
        <v>0</v>
      </c>
      <c r="JB69" s="7">
        <f t="shared" si="274"/>
        <v>0</v>
      </c>
      <c r="JC69" s="7">
        <f t="shared" si="225"/>
        <v>0</v>
      </c>
      <c r="JD69" s="7"/>
      <c r="JE69" s="7">
        <f t="shared" si="166"/>
        <v>737614798764971.38</v>
      </c>
      <c r="JF69" s="7">
        <f>'Initial absorption'!$H69*JE69*$F69</f>
        <v>0</v>
      </c>
      <c r="JG69" s="7">
        <f t="shared" si="275"/>
        <v>127901899814321.61</v>
      </c>
      <c r="JH69" s="7">
        <f>'Initial absorption'!$N69*JG69*$J69</f>
        <v>0</v>
      </c>
      <c r="JI69" s="7"/>
      <c r="JJ69">
        <f t="shared" si="167"/>
        <v>0</v>
      </c>
      <c r="JK69" s="7">
        <f t="shared" si="168"/>
        <v>0</v>
      </c>
      <c r="JL69">
        <f t="shared" si="254"/>
        <v>0</v>
      </c>
      <c r="JM69" s="7"/>
      <c r="JN69">
        <f t="shared" si="255"/>
        <v>0</v>
      </c>
      <c r="JO69">
        <f t="shared" si="276"/>
        <v>0</v>
      </c>
      <c r="JP69">
        <f t="shared" ref="JP69:JP132" si="280">IX69*(1-$T69)*$N69</f>
        <v>0</v>
      </c>
      <c r="JQ69" s="7"/>
      <c r="JR69">
        <f>(1 - 'Initial absorption'!$N69)*JG69</f>
        <v>124588937731922.27</v>
      </c>
      <c r="JS69" s="7">
        <f t="shared" si="169"/>
        <v>737474759155891</v>
      </c>
      <c r="JT69">
        <f>'Initial absorption'!$T69*(JR69+JS69)*$N69</f>
        <v>0</v>
      </c>
      <c r="JU69" s="7"/>
      <c r="JV69">
        <f t="shared" si="185"/>
        <v>546838218726096.25</v>
      </c>
      <c r="JW69">
        <f>'Initial absorption'!$N69*JV69*$J69</f>
        <v>0</v>
      </c>
      <c r="JY69">
        <f>(1-'Initial absorption'!$N69)*JV69</f>
        <v>532673813924632.13</v>
      </c>
      <c r="JZ69">
        <f>'Initial absorption'!$H69*JY69*$F69</f>
        <v>0</v>
      </c>
      <c r="KA69" s="7"/>
      <c r="KB69">
        <f>(1 - 'Initial absorption'!$T69)*(JR69+JS69)</f>
        <v>839734205734449.38</v>
      </c>
      <c r="KC69">
        <f t="shared" si="170"/>
        <v>546734398940337.06</v>
      </c>
      <c r="KD69" s="7"/>
    </row>
    <row r="70" spans="4:290" x14ac:dyDescent="0.25">
      <c r="D70">
        <v>620</v>
      </c>
      <c r="E70">
        <f>'Input spectra'!B70</f>
        <v>0</v>
      </c>
      <c r="F70">
        <f>'Initial absorption'!J70</f>
        <v>0</v>
      </c>
      <c r="G70">
        <f>'Input spectra'!C70</f>
        <v>0</v>
      </c>
      <c r="H70">
        <f t="shared" si="226"/>
        <v>0</v>
      </c>
      <c r="I70">
        <f>'Input spectra'!D70</f>
        <v>0</v>
      </c>
      <c r="J70">
        <f>'Initial absorption'!P70</f>
        <v>0</v>
      </c>
      <c r="K70">
        <f>'Input spectra'!E70</f>
        <v>0.20085685665167699</v>
      </c>
      <c r="L70">
        <f t="shared" si="227"/>
        <v>1.9593153220820742E-2</v>
      </c>
      <c r="M70">
        <f>'Input spectra'!F70</f>
        <v>0</v>
      </c>
      <c r="N70">
        <f>'Initial absorption'!V70</f>
        <v>0</v>
      </c>
      <c r="O70">
        <f>'Input spectra'!G70</f>
        <v>9.3565317919075394E-2</v>
      </c>
      <c r="P70">
        <f t="shared" si="228"/>
        <v>9.8561802401244229E-3</v>
      </c>
      <c r="R70">
        <f>'Reaching edge prob after ems 1'!$EZ71</f>
        <v>0.86277264064554904</v>
      </c>
      <c r="S70">
        <f>'Reaching edge prob after ems 2'!$EZ71</f>
        <v>0.86277264064554904</v>
      </c>
      <c r="T70">
        <f>'Reaching edge prob after ems 3'!EZ71</f>
        <v>0.86277264064554904</v>
      </c>
      <c r="U70">
        <f>1-EXP(-'Reaching edge prob after ems 1'!FC71*_k_in_ec_correction*($E70*_c1+'Input spectra'!Y70))</f>
        <v>1.4185605946107405E-2</v>
      </c>
      <c r="V70">
        <f>1-EXP(-(_t-'Reaching edge prob after ems 1'!FC71)*_k_in_ec_correction*($E70*_c1+'Input spectra'!Y70))</f>
        <v>1.4370462081328195E-2</v>
      </c>
      <c r="W70">
        <f>1-EXP(-'Reaching edge prob after ems 2'!FC71*_k_in_ec_correction*($I70*_c2+'Input spectra'!Y70))</f>
        <v>1.4185605946107405E-2</v>
      </c>
      <c r="X70">
        <f>1-EXP(-(_t-'Reaching edge prob after ems 2'!FC71)*_k_in_ec_correction*($I70*_c2+'Input spectra'!Y70))</f>
        <v>1.4370462081328195E-2</v>
      </c>
      <c r="Y70">
        <f>1-EXP(-'Reaching edge prob after ems 3'!FC71*_k_in_ec_correction*($M70*_c3+'Input spectra'!Y70))</f>
        <v>1.4185605946107405E-2</v>
      </c>
      <c r="Z70">
        <f>1-EXP(-(_t-'Reaching edge prob after ems 3'!FC71)*_k_in_ec_correction*($M70*_c3+'Input spectra'!Y70))</f>
        <v>1.4370462081328195E-2</v>
      </c>
      <c r="AA70" s="16"/>
      <c r="AB70" s="16"/>
      <c r="AD70" s="7">
        <f t="shared" si="190"/>
        <v>0</v>
      </c>
      <c r="AE70" s="7">
        <f t="shared" si="191"/>
        <v>0</v>
      </c>
      <c r="AF70" s="7">
        <f t="shared" si="192"/>
        <v>0</v>
      </c>
      <c r="AG70" s="7">
        <f t="shared" si="229"/>
        <v>0</v>
      </c>
      <c r="AH70" s="7"/>
      <c r="AI70" s="7">
        <f t="shared" si="193"/>
        <v>1.4208892922618763E+17</v>
      </c>
      <c r="AJ70" s="7">
        <f t="shared" si="194"/>
        <v>1.4208892922618763E+17</v>
      </c>
      <c r="AK70" s="7">
        <f t="shared" si="195"/>
        <v>8.3180307996533722E+17</v>
      </c>
      <c r="AL70" s="7">
        <f t="shared" si="230"/>
        <v>7.1765693979879475E+17</v>
      </c>
      <c r="AN70">
        <f t="shared" si="196"/>
        <v>6.4930927562447352E+16</v>
      </c>
      <c r="AO70">
        <f t="shared" si="197"/>
        <v>6.4930927562447352E+16</v>
      </c>
      <c r="AP70">
        <f t="shared" si="198"/>
        <v>3.8011227071373888E+17</v>
      </c>
      <c r="AQ70">
        <f t="shared" si="256"/>
        <v>3.2795046754546829E+17</v>
      </c>
      <c r="AR70" s="7"/>
      <c r="AS70" s="7">
        <f t="shared" si="199"/>
        <v>0</v>
      </c>
      <c r="AT70" s="7">
        <f t="shared" si="257"/>
        <v>0</v>
      </c>
      <c r="AU70" s="7">
        <f t="shared" si="200"/>
        <v>0</v>
      </c>
      <c r="AV70" s="7"/>
      <c r="AW70" s="7">
        <f t="shared" si="231"/>
        <v>1.4007331166688059E+17</v>
      </c>
      <c r="AX70" s="7">
        <f>'Initial absorption'!$H70*AW70*$F70</f>
        <v>0</v>
      </c>
      <c r="AY70" s="7">
        <f t="shared" si="258"/>
        <v>0</v>
      </c>
      <c r="AZ70" s="7">
        <f>'Initial absorption'!$N70*AY70*$J70</f>
        <v>0</v>
      </c>
      <c r="BA70" s="7"/>
      <c r="BB70">
        <f t="shared" si="232"/>
        <v>0</v>
      </c>
      <c r="BC70" s="7">
        <f t="shared" si="259"/>
        <v>0</v>
      </c>
      <c r="BD70">
        <f t="shared" si="233"/>
        <v>0</v>
      </c>
      <c r="BE70" s="7"/>
      <c r="BF70">
        <f t="shared" si="141"/>
        <v>0</v>
      </c>
      <c r="BG70">
        <f t="shared" si="260"/>
        <v>0</v>
      </c>
      <c r="BH70">
        <f t="shared" si="234"/>
        <v>0</v>
      </c>
      <c r="BI70" s="7"/>
      <c r="BJ70">
        <f>(1 - 'Initial absorption'!$N70)*AY70</f>
        <v>0</v>
      </c>
      <c r="BK70" s="7">
        <f t="shared" si="201"/>
        <v>1.4004704565656618E+17</v>
      </c>
      <c r="BL70">
        <f>'Initial absorption'!$T70*(BJ70+BK70)*$N70</f>
        <v>0</v>
      </c>
      <c r="BM70" s="7"/>
      <c r="BN70">
        <f t="shared" si="235"/>
        <v>6.4009843010331232E+16</v>
      </c>
      <c r="BO70">
        <f>'Initial absorption'!$N70*BN70*$J70</f>
        <v>0</v>
      </c>
      <c r="BQ70">
        <f>(1-'Initial absorption'!$N70)*BN70</f>
        <v>6.236194746313688E+16</v>
      </c>
      <c r="BR70">
        <f>'Initial absorption'!$H70*BQ70*$F70</f>
        <v>0</v>
      </c>
      <c r="BS70" s="7"/>
      <c r="BT70">
        <f>(1 - 'Initial absorption'!$T70)*(BJ70+BK70)</f>
        <v>1.364416173023999E+17</v>
      </c>
      <c r="BU70">
        <f t="shared" si="142"/>
        <v>6.3997840130005736E+16</v>
      </c>
      <c r="BV70" s="7"/>
      <c r="CF70" s="7">
        <f t="shared" si="137"/>
        <v>0</v>
      </c>
      <c r="CG70" s="7">
        <f t="shared" si="186"/>
        <v>0</v>
      </c>
      <c r="CH70" s="7">
        <f t="shared" si="202"/>
        <v>0</v>
      </c>
      <c r="CI70" s="7">
        <f t="shared" si="236"/>
        <v>0</v>
      </c>
      <c r="CJ70" s="7"/>
      <c r="CK70" s="7">
        <f t="shared" si="237"/>
        <v>3.655909489471628E+16</v>
      </c>
      <c r="CL70" s="7">
        <f t="shared" si="143"/>
        <v>3.655909489471628E+16</v>
      </c>
      <c r="CM70" s="7">
        <f t="shared" si="203"/>
        <v>2.1402066930746739E+17</v>
      </c>
      <c r="CN70" s="7">
        <f t="shared" si="238"/>
        <v>1.8465117801113146E+17</v>
      </c>
      <c r="CP70">
        <f t="shared" si="204"/>
        <v>1.6514507697528244E+16</v>
      </c>
      <c r="CQ70">
        <f t="shared" si="205"/>
        <v>1.6514507697528244E+16</v>
      </c>
      <c r="CR70">
        <f t="shared" si="206"/>
        <v>9.6677611983745648E+16</v>
      </c>
      <c r="CS70">
        <f t="shared" si="261"/>
        <v>8.3410798582522016E+16</v>
      </c>
      <c r="CT70" s="7"/>
      <c r="CU70" s="7">
        <f t="shared" si="144"/>
        <v>0</v>
      </c>
      <c r="CV70" s="7">
        <f t="shared" si="262"/>
        <v>0</v>
      </c>
      <c r="CW70" s="7">
        <f t="shared" si="207"/>
        <v>0</v>
      </c>
      <c r="CX70" s="7"/>
      <c r="CY70" s="7">
        <f t="shared" si="145"/>
        <v>3.6040481980793488E+16</v>
      </c>
      <c r="CZ70" s="7">
        <f>'Initial absorption'!$H70*CY70*$F70</f>
        <v>0</v>
      </c>
      <c r="DA70" s="7">
        <f t="shared" si="263"/>
        <v>0</v>
      </c>
      <c r="DB70" s="7">
        <f>'Initial absorption'!$N70*DA70*$J70</f>
        <v>0</v>
      </c>
      <c r="DC70" s="7"/>
      <c r="DD70">
        <f t="shared" si="146"/>
        <v>0</v>
      </c>
      <c r="DE70" s="7">
        <f t="shared" si="147"/>
        <v>0</v>
      </c>
      <c r="DF70">
        <f t="shared" si="239"/>
        <v>0</v>
      </c>
      <c r="DG70" s="7"/>
      <c r="DH70">
        <f t="shared" si="240"/>
        <v>0</v>
      </c>
      <c r="DI70">
        <f t="shared" si="264"/>
        <v>0</v>
      </c>
      <c r="DJ70">
        <f t="shared" si="277"/>
        <v>0</v>
      </c>
      <c r="DK70" s="7"/>
      <c r="DL70">
        <f>(1 - 'Initial absorption'!$N70)*DA70</f>
        <v>0</v>
      </c>
      <c r="DM70" s="7">
        <f t="shared" si="148"/>
        <v>3.603372380780408E+16</v>
      </c>
      <c r="DN70">
        <f>'Initial absorption'!$T70*(DL70+DM70)*$N70</f>
        <v>0</v>
      </c>
      <c r="DO70" s="7"/>
      <c r="DP70">
        <f t="shared" si="182"/>
        <v>1.628023939893715E+16</v>
      </c>
      <c r="DQ70">
        <f>'Initial absorption'!$N70*DP70*$J70</f>
        <v>0</v>
      </c>
      <c r="DS70">
        <f>(1-'Initial absorption'!$N70)*DP70</f>
        <v>1.5861114265191134E+16</v>
      </c>
      <c r="DT70">
        <f>'Initial absorption'!$H70*DS70*$F70</f>
        <v>0</v>
      </c>
      <c r="DU70" s="7"/>
      <c r="DV70">
        <f>(1 - 'Initial absorption'!$T70)*(DL70+DM70)</f>
        <v>3.5106056901917004E+16</v>
      </c>
      <c r="DW70">
        <f t="shared" si="149"/>
        <v>1.6277186590869112E+16</v>
      </c>
      <c r="DX70" s="7"/>
      <c r="EH70" s="7">
        <f t="shared" si="138"/>
        <v>0</v>
      </c>
      <c r="EI70" s="7">
        <f t="shared" si="187"/>
        <v>0</v>
      </c>
      <c r="EJ70" s="7">
        <f t="shared" si="208"/>
        <v>0</v>
      </c>
      <c r="EK70" s="7">
        <f t="shared" si="241"/>
        <v>0</v>
      </c>
      <c r="EL70" s="7"/>
      <c r="EM70" s="7">
        <f t="shared" si="242"/>
        <v>9467844699824506</v>
      </c>
      <c r="EN70" s="7">
        <f t="shared" si="150"/>
        <v>9467844699824506</v>
      </c>
      <c r="EO70" s="7">
        <f t="shared" si="209"/>
        <v>5.5425728273389296E+16</v>
      </c>
      <c r="EP70" s="7">
        <f t="shared" si="243"/>
        <v>4.7819801942134752E+16</v>
      </c>
      <c r="ER70">
        <f t="shared" si="210"/>
        <v>4867754403960496</v>
      </c>
      <c r="ES70">
        <f t="shared" si="211"/>
        <v>4867754403960496</v>
      </c>
      <c r="ET70">
        <f t="shared" si="212"/>
        <v>2.8496330627445704E+16</v>
      </c>
      <c r="EU70">
        <f t="shared" si="265"/>
        <v>2.4585854424149964E+16</v>
      </c>
      <c r="EV70" s="7"/>
      <c r="EW70" s="7">
        <f t="shared" si="151"/>
        <v>0</v>
      </c>
      <c r="EX70" s="7">
        <f t="shared" si="266"/>
        <v>0</v>
      </c>
      <c r="EY70" s="7">
        <f t="shared" si="213"/>
        <v>0</v>
      </c>
      <c r="EZ70" s="7"/>
      <c r="FA70" s="7">
        <f t="shared" si="152"/>
        <v>9333537585753854</v>
      </c>
      <c r="FB70" s="7">
        <f>'Initial absorption'!$H70*FA70*$F70</f>
        <v>0</v>
      </c>
      <c r="FC70" s="7">
        <f t="shared" si="267"/>
        <v>0</v>
      </c>
      <c r="FD70" s="7">
        <f>'Initial absorption'!$N70*FC70*$J70</f>
        <v>0</v>
      </c>
      <c r="FE70" s="7"/>
      <c r="FF70">
        <f t="shared" si="153"/>
        <v>0</v>
      </c>
      <c r="FG70" s="7">
        <f t="shared" si="154"/>
        <v>0</v>
      </c>
      <c r="FH70">
        <f t="shared" si="244"/>
        <v>0</v>
      </c>
      <c r="FI70" s="7"/>
      <c r="FJ70">
        <f t="shared" si="245"/>
        <v>0</v>
      </c>
      <c r="FK70">
        <f t="shared" si="268"/>
        <v>0</v>
      </c>
      <c r="FL70">
        <f t="shared" si="278"/>
        <v>0</v>
      </c>
      <c r="FM70" s="7"/>
      <c r="FN70">
        <f>(1 - 'Initial absorption'!$N70)*FC70</f>
        <v>0</v>
      </c>
      <c r="FO70" s="7">
        <f t="shared" si="155"/>
        <v>9331787396573774</v>
      </c>
      <c r="FP70">
        <f>'Initial absorption'!$T70*(FN70+FO70)*$N70</f>
        <v>0</v>
      </c>
      <c r="FQ70" s="7"/>
      <c r="FR70">
        <f t="shared" si="183"/>
        <v>4798702358143483</v>
      </c>
      <c r="FS70">
        <f>'Initial absorption'!$N70*FR70*$J70</f>
        <v>0</v>
      </c>
      <c r="FU70">
        <f>(1-'Initial absorption'!$N70)*FR70</f>
        <v>4675162604311883</v>
      </c>
      <c r="FV70">
        <f>'Initial absorption'!$H70*FU70*$F70</f>
        <v>0</v>
      </c>
      <c r="FW70" s="7"/>
      <c r="FX70">
        <f>(1 - 'Initial absorption'!$T70)*(FN70+FO70)</f>
        <v>9091546049696914</v>
      </c>
      <c r="FY70">
        <f t="shared" si="156"/>
        <v>4797802523877163</v>
      </c>
      <c r="FZ70" s="7"/>
      <c r="GJ70" s="7">
        <f t="shared" si="139"/>
        <v>0</v>
      </c>
      <c r="GK70" s="7">
        <f t="shared" si="188"/>
        <v>0</v>
      </c>
      <c r="GL70" s="7">
        <f t="shared" si="214"/>
        <v>0</v>
      </c>
      <c r="GM70" s="7">
        <f t="shared" si="246"/>
        <v>0</v>
      </c>
      <c r="GN70" s="7"/>
      <c r="GO70" s="7">
        <f t="shared" si="247"/>
        <v>2470832534824014</v>
      </c>
      <c r="GP70" s="7">
        <f t="shared" si="157"/>
        <v>2470832534824014</v>
      </c>
      <c r="GQ70" s="7">
        <f t="shared" si="215"/>
        <v>1.4464505600386952E+16</v>
      </c>
      <c r="GR70" s="7">
        <f t="shared" si="248"/>
        <v>1.2479579692478184E+16</v>
      </c>
      <c r="GT70">
        <f t="shared" si="216"/>
        <v>1505608093918966.3</v>
      </c>
      <c r="GU70">
        <f t="shared" si="217"/>
        <v>1505608093918966.3</v>
      </c>
      <c r="GV70">
        <f t="shared" si="218"/>
        <v>8813983303012460</v>
      </c>
      <c r="GW70">
        <f t="shared" si="269"/>
        <v>7604463648945839</v>
      </c>
      <c r="GX70" s="7"/>
      <c r="GY70" s="7">
        <f t="shared" si="158"/>
        <v>0</v>
      </c>
      <c r="GZ70" s="7">
        <f t="shared" si="270"/>
        <v>0</v>
      </c>
      <c r="HA70" s="7">
        <f t="shared" si="219"/>
        <v>0</v>
      </c>
      <c r="HB70" s="7"/>
      <c r="HC70" s="7">
        <f t="shared" si="159"/>
        <v>2435782278126179</v>
      </c>
      <c r="HD70" s="7">
        <f>'Initial absorption'!$H70*HC70*$F70</f>
        <v>0</v>
      </c>
      <c r="HE70" s="7">
        <f t="shared" si="271"/>
        <v>0</v>
      </c>
      <c r="HF70" s="7">
        <f>'Initial absorption'!$N70*HE70*$J70</f>
        <v>0</v>
      </c>
      <c r="HG70" s="7"/>
      <c r="HH70">
        <f t="shared" si="160"/>
        <v>0</v>
      </c>
      <c r="HI70" s="7">
        <f t="shared" si="161"/>
        <v>0</v>
      </c>
      <c r="HJ70">
        <f t="shared" si="249"/>
        <v>0</v>
      </c>
      <c r="HK70" s="7"/>
      <c r="HL70">
        <f t="shared" si="250"/>
        <v>0</v>
      </c>
      <c r="HM70">
        <f t="shared" si="272"/>
        <v>0</v>
      </c>
      <c r="HN70">
        <f t="shared" si="279"/>
        <v>0</v>
      </c>
      <c r="HO70" s="7"/>
      <c r="HP70">
        <f>(1 - 'Initial absorption'!$N70)*HE70</f>
        <v>0</v>
      </c>
      <c r="HQ70" s="7">
        <f t="shared" si="162"/>
        <v>2435325529573013.5</v>
      </c>
      <c r="HR70">
        <f>'Initial absorption'!$T70*(HP70+HQ70)*$N70</f>
        <v>0</v>
      </c>
      <c r="HS70" s="7"/>
      <c r="HT70">
        <f t="shared" si="184"/>
        <v>1484250130789362</v>
      </c>
      <c r="HU70">
        <f>'Initial absorption'!$N70*HT70*$J70</f>
        <v>0</v>
      </c>
      <c r="HW70">
        <f>(1-'Initial absorption'!$N70)*HT70</f>
        <v>1446038989089551</v>
      </c>
      <c r="HX70">
        <f>'Initial absorption'!$H70*HW70*$F70</f>
        <v>0</v>
      </c>
      <c r="HY70" s="7"/>
      <c r="HZ70">
        <f>(1 - 'Initial absorption'!$T70)*(HP70+HQ70)</f>
        <v>2372629514281984.5</v>
      </c>
      <c r="IA70">
        <f t="shared" si="163"/>
        <v>1483971809895963</v>
      </c>
      <c r="IB70" s="7"/>
      <c r="IL70" s="7">
        <f t="shared" si="140"/>
        <v>0</v>
      </c>
      <c r="IM70" s="7">
        <f t="shared" si="189"/>
        <v>0</v>
      </c>
      <c r="IN70" s="7">
        <f t="shared" si="220"/>
        <v>0</v>
      </c>
      <c r="IO70" s="7">
        <f t="shared" si="251"/>
        <v>0</v>
      </c>
      <c r="IP70" s="7"/>
      <c r="IQ70" s="7">
        <f t="shared" si="252"/>
        <v>650619650020226.5</v>
      </c>
      <c r="IR70" s="7">
        <f t="shared" si="164"/>
        <v>650619650020226.5</v>
      </c>
      <c r="IS70" s="7">
        <f t="shared" si="221"/>
        <v>3808793772464090</v>
      </c>
      <c r="IT70" s="7">
        <f t="shared" si="253"/>
        <v>3286123060743165.5</v>
      </c>
      <c r="IV70">
        <f t="shared" si="222"/>
        <v>472602168994426.81</v>
      </c>
      <c r="IW70">
        <f t="shared" si="223"/>
        <v>472602168994426.81</v>
      </c>
      <c r="IX70">
        <f t="shared" si="224"/>
        <v>2766661286764140</v>
      </c>
      <c r="IY70">
        <f t="shared" si="273"/>
        <v>2386999664153309.5</v>
      </c>
      <c r="IZ70" s="7"/>
      <c r="JA70" s="7">
        <f t="shared" si="165"/>
        <v>0</v>
      </c>
      <c r="JB70" s="7">
        <f t="shared" si="274"/>
        <v>0</v>
      </c>
      <c r="JC70" s="7">
        <f t="shared" si="225"/>
        <v>0</v>
      </c>
      <c r="JD70" s="7"/>
      <c r="JE70" s="7">
        <f t="shared" si="166"/>
        <v>641390216044245.25</v>
      </c>
      <c r="JF70" s="7">
        <f>'Initial absorption'!$H70*JE70*$F70</f>
        <v>0</v>
      </c>
      <c r="JG70" s="7">
        <f t="shared" si="275"/>
        <v>0</v>
      </c>
      <c r="JH70" s="7">
        <f>'Initial absorption'!$N70*JG70*$J70</f>
        <v>0</v>
      </c>
      <c r="JI70" s="7"/>
      <c r="JJ70">
        <f t="shared" si="167"/>
        <v>0</v>
      </c>
      <c r="JK70" s="7">
        <f t="shared" si="168"/>
        <v>0</v>
      </c>
      <c r="JL70">
        <f t="shared" si="254"/>
        <v>0</v>
      </c>
      <c r="JM70" s="7"/>
      <c r="JN70">
        <f t="shared" si="255"/>
        <v>0</v>
      </c>
      <c r="JO70">
        <f t="shared" si="276"/>
        <v>0</v>
      </c>
      <c r="JP70">
        <f t="shared" si="280"/>
        <v>0</v>
      </c>
      <c r="JQ70" s="7"/>
      <c r="JR70">
        <f>(1 - 'Initial absorption'!$N70)*JG70</f>
        <v>0</v>
      </c>
      <c r="JS70" s="7">
        <f t="shared" si="169"/>
        <v>641269945010243.88</v>
      </c>
      <c r="JT70">
        <f>'Initial absorption'!$T70*(JR70+JS70)*$N70</f>
        <v>0</v>
      </c>
      <c r="JU70" s="7"/>
      <c r="JV70">
        <f t="shared" si="185"/>
        <v>465898020855796.19</v>
      </c>
      <c r="JW70">
        <f>'Initial absorption'!$N70*JV70*$J70</f>
        <v>0</v>
      </c>
      <c r="JY70">
        <f>(1-'Initial absorption'!$N70)*JV70</f>
        <v>453903751882335.13</v>
      </c>
      <c r="JZ70">
        <f>'Initial absorption'!$H70*JY70*$F70</f>
        <v>0</v>
      </c>
      <c r="KA70" s="7"/>
      <c r="KB70">
        <f>(1 - 'Initial absorption'!$T70)*(JR70+JS70)</f>
        <v>624760829579959.38</v>
      </c>
      <c r="KC70">
        <f t="shared" si="170"/>
        <v>465810657445338.94</v>
      </c>
      <c r="KD70" s="7"/>
    </row>
    <row r="71" spans="4:290" x14ac:dyDescent="0.25">
      <c r="D71">
        <v>625</v>
      </c>
      <c r="E71">
        <f>'Input spectra'!B71</f>
        <v>0</v>
      </c>
      <c r="F71">
        <f>'Initial absorption'!J71</f>
        <v>0</v>
      </c>
      <c r="G71">
        <f>'Input spectra'!C71</f>
        <v>0</v>
      </c>
      <c r="H71">
        <f t="shared" si="226"/>
        <v>0</v>
      </c>
      <c r="I71">
        <f>'Input spectra'!D71</f>
        <v>0</v>
      </c>
      <c r="J71">
        <f>'Initial absorption'!P71</f>
        <v>0</v>
      </c>
      <c r="K71">
        <f>'Input spectra'!E71</f>
        <v>0.17070291941070601</v>
      </c>
      <c r="L71">
        <f t="shared" si="227"/>
        <v>1.6651701669590246E-2</v>
      </c>
      <c r="M71">
        <f>'Input spectra'!F71</f>
        <v>0</v>
      </c>
      <c r="N71">
        <f>'Initial absorption'!V71</f>
        <v>0</v>
      </c>
      <c r="O71">
        <f>'Input spectra'!G71</f>
        <v>7.7300578034682293E-2</v>
      </c>
      <c r="P71">
        <f t="shared" si="228"/>
        <v>8.1428508631220444E-3</v>
      </c>
      <c r="R71">
        <f>'Reaching edge prob after ems 1'!$EZ72</f>
        <v>0.86353373023128466</v>
      </c>
      <c r="S71">
        <f>'Reaching edge prob after ems 2'!$EZ72</f>
        <v>0.86353373023128466</v>
      </c>
      <c r="T71">
        <f>'Reaching edge prob after ems 3'!EZ72</f>
        <v>0.86353373023128466</v>
      </c>
      <c r="U71">
        <f>1-EXP(-'Reaching edge prob after ems 1'!FC72*_k_in_ec_correction*($E71*_c1+'Input spectra'!Y71))</f>
        <v>1.4098611155458296E-2</v>
      </c>
      <c r="V71">
        <f>1-EXP(-(_t-'Reaching edge prob after ems 1'!FC72)*_k_in_ec_correction*($E71*_c1+'Input spectra'!Y71))</f>
        <v>1.4281192357645134E-2</v>
      </c>
      <c r="W71">
        <f>1-EXP(-'Reaching edge prob after ems 2'!FC72*_k_in_ec_correction*($I71*_c2+'Input spectra'!Y71))</f>
        <v>1.4098611155458296E-2</v>
      </c>
      <c r="X71">
        <f>1-EXP(-(_t-'Reaching edge prob after ems 2'!FC72)*_k_in_ec_correction*($I71*_c2+'Input spectra'!Y71))</f>
        <v>1.4281192357645134E-2</v>
      </c>
      <c r="Y71">
        <f>1-EXP(-'Reaching edge prob after ems 3'!FC72*_k_in_ec_correction*($M71*_c3+'Input spectra'!Y71))</f>
        <v>1.4098611155458296E-2</v>
      </c>
      <c r="Z71">
        <f>1-EXP(-(_t-'Reaching edge prob after ems 3'!FC72)*_k_in_ec_correction*($M71*_c3+'Input spectra'!Y71))</f>
        <v>1.4281192357645134E-2</v>
      </c>
      <c r="AA71" s="16"/>
      <c r="AB71" s="16"/>
      <c r="AD71" s="7">
        <f t="shared" si="190"/>
        <v>0</v>
      </c>
      <c r="AE71" s="7">
        <f t="shared" si="191"/>
        <v>0</v>
      </c>
      <c r="AF71" s="7">
        <f t="shared" si="192"/>
        <v>0</v>
      </c>
      <c r="AG71" s="7">
        <f t="shared" si="229"/>
        <v>0</v>
      </c>
      <c r="AH71" s="7"/>
      <c r="AI71" s="7">
        <f t="shared" si="193"/>
        <v>1.207576153445141E+17</v>
      </c>
      <c r="AJ71" s="7">
        <f t="shared" si="194"/>
        <v>1.207576153445141E+17</v>
      </c>
      <c r="AK71" s="7">
        <f t="shared" si="195"/>
        <v>7.0692739342794304E+17</v>
      </c>
      <c r="AL71" s="7">
        <f t="shared" si="230"/>
        <v>6.1045564904951066E+17</v>
      </c>
      <c r="AN71">
        <f t="shared" si="196"/>
        <v>5.3643789649134384E+16</v>
      </c>
      <c r="AO71">
        <f t="shared" si="197"/>
        <v>5.3643789649134384E+16</v>
      </c>
      <c r="AP71">
        <f t="shared" si="198"/>
        <v>3.1403621446208205E+17</v>
      </c>
      <c r="AQ71">
        <f t="shared" si="256"/>
        <v>2.7118086370215341E+17</v>
      </c>
      <c r="AR71" s="7"/>
      <c r="AS71" s="7">
        <f t="shared" si="199"/>
        <v>0</v>
      </c>
      <c r="AT71" s="7">
        <f t="shared" si="257"/>
        <v>0</v>
      </c>
      <c r="AU71" s="7">
        <f t="shared" si="200"/>
        <v>0</v>
      </c>
      <c r="AV71" s="7"/>
      <c r="AW71" s="7">
        <f t="shared" si="231"/>
        <v>1.1905510068171139E+17</v>
      </c>
      <c r="AX71" s="7">
        <f>'Initial absorption'!$H71*AW71*$F71</f>
        <v>0</v>
      </c>
      <c r="AY71" s="7">
        <f t="shared" si="258"/>
        <v>0</v>
      </c>
      <c r="AZ71" s="7">
        <f>'Initial absorption'!$N71*AY71*$J71</f>
        <v>0</v>
      </c>
      <c r="BA71" s="7"/>
      <c r="BB71">
        <f t="shared" si="232"/>
        <v>0</v>
      </c>
      <c r="BC71" s="7">
        <f t="shared" si="259"/>
        <v>0</v>
      </c>
      <c r="BD71">
        <f t="shared" si="233"/>
        <v>0</v>
      </c>
      <c r="BE71" s="7"/>
      <c r="BF71">
        <f t="shared" si="141"/>
        <v>0</v>
      </c>
      <c r="BG71">
        <f t="shared" si="260"/>
        <v>0</v>
      </c>
      <c r="BH71">
        <f t="shared" si="234"/>
        <v>0</v>
      </c>
      <c r="BI71" s="7"/>
      <c r="BJ71">
        <f>(1 - 'Initial absorption'!$N71)*AY71</f>
        <v>0</v>
      </c>
      <c r="BK71" s="7">
        <f t="shared" si="201"/>
        <v>1.1903305261112858E+17</v>
      </c>
      <c r="BL71">
        <f>'Initial absorption'!$T71*(BJ71+BK71)*$N71</f>
        <v>0</v>
      </c>
      <c r="BM71" s="7"/>
      <c r="BN71">
        <f t="shared" si="235"/>
        <v>5.288748671796604E+16</v>
      </c>
      <c r="BO71">
        <f>'Initial absorption'!$N71*BN71*$J71</f>
        <v>0</v>
      </c>
      <c r="BQ71">
        <f>(1-'Initial absorption'!$N71)*BN71</f>
        <v>5.1534285092111336E+16</v>
      </c>
      <c r="BR71">
        <f>'Initial absorption'!$H71*BQ71*$F71</f>
        <v>0</v>
      </c>
      <c r="BS71" s="7"/>
      <c r="BT71">
        <f>(1 - 'Initial absorption'!$T71)*(BJ71+BK71)</f>
        <v>1.1598742253264142E+17</v>
      </c>
      <c r="BU71">
        <f t="shared" si="142"/>
        <v>5.287769237036204E+16</v>
      </c>
      <c r="BV71" s="7"/>
      <c r="CF71" s="7">
        <f t="shared" si="137"/>
        <v>0</v>
      </c>
      <c r="CG71" s="7">
        <f t="shared" si="186"/>
        <v>0</v>
      </c>
      <c r="CH71" s="7">
        <f t="shared" si="202"/>
        <v>0</v>
      </c>
      <c r="CI71" s="7">
        <f t="shared" si="236"/>
        <v>0</v>
      </c>
      <c r="CJ71" s="7"/>
      <c r="CK71" s="7">
        <f t="shared" si="237"/>
        <v>3.1070605871143924E+16</v>
      </c>
      <c r="CL71" s="7">
        <f t="shared" si="143"/>
        <v>3.1070605871143924E+16</v>
      </c>
      <c r="CM71" s="7">
        <f t="shared" si="203"/>
        <v>1.8189049492283264E+17</v>
      </c>
      <c r="CN71" s="7">
        <f t="shared" si="238"/>
        <v>1.5706857757432822E+17</v>
      </c>
      <c r="CP71">
        <f t="shared" si="204"/>
        <v>1.3643741285432894E+16</v>
      </c>
      <c r="CQ71">
        <f t="shared" si="205"/>
        <v>1.3643741285432894E+16</v>
      </c>
      <c r="CR71">
        <f t="shared" si="206"/>
        <v>7.9871852686054704E+16</v>
      </c>
      <c r="CS71">
        <f t="shared" si="261"/>
        <v>6.8972038890472472E+16</v>
      </c>
      <c r="CT71" s="7"/>
      <c r="CU71" s="7">
        <f t="shared" si="144"/>
        <v>0</v>
      </c>
      <c r="CV71" s="7">
        <f t="shared" si="262"/>
        <v>0</v>
      </c>
      <c r="CW71" s="7">
        <f t="shared" si="207"/>
        <v>0</v>
      </c>
      <c r="CX71" s="7"/>
      <c r="CY71" s="7">
        <f t="shared" si="145"/>
        <v>3.0632553480602168E+16</v>
      </c>
      <c r="CZ71" s="7">
        <f>'Initial absorption'!$H71*CY71*$F71</f>
        <v>0</v>
      </c>
      <c r="DA71" s="7">
        <f t="shared" si="263"/>
        <v>0</v>
      </c>
      <c r="DB71" s="7">
        <f>'Initial absorption'!$N71*DA71*$J71</f>
        <v>0</v>
      </c>
      <c r="DC71" s="7"/>
      <c r="DD71">
        <f t="shared" si="146"/>
        <v>0</v>
      </c>
      <c r="DE71" s="7">
        <f t="shared" si="147"/>
        <v>0</v>
      </c>
      <c r="DF71">
        <f t="shared" si="239"/>
        <v>0</v>
      </c>
      <c r="DG71" s="7"/>
      <c r="DH71">
        <f t="shared" si="240"/>
        <v>0</v>
      </c>
      <c r="DI71">
        <f t="shared" si="264"/>
        <v>0</v>
      </c>
      <c r="DJ71">
        <f t="shared" si="277"/>
        <v>0</v>
      </c>
      <c r="DK71" s="7"/>
      <c r="DL71">
        <f>(1 - 'Initial absorption'!$N71)*DA71</f>
        <v>0</v>
      </c>
      <c r="DM71" s="7">
        <f t="shared" si="148"/>
        <v>3.062688057202954E+16</v>
      </c>
      <c r="DN71">
        <f>'Initial absorption'!$T71*(DL71+DM71)*$N71</f>
        <v>0</v>
      </c>
      <c r="DO71" s="7"/>
      <c r="DP71">
        <f t="shared" si="182"/>
        <v>1.3451383482343902E+16</v>
      </c>
      <c r="DQ71">
        <f>'Initial absorption'!$N71*DP71*$J71</f>
        <v>0</v>
      </c>
      <c r="DS71">
        <f>(1-'Initial absorption'!$N71)*DP71</f>
        <v>1.3107210689725276E+16</v>
      </c>
      <c r="DT71">
        <f>'Initial absorption'!$H71*DS71*$F71</f>
        <v>0</v>
      </c>
      <c r="DU71" s="7"/>
      <c r="DV71">
        <f>(1 - 'Initial absorption'!$T71)*(DL71+DM71)</f>
        <v>2.9843248239377036E+16</v>
      </c>
      <c r="DW71">
        <f t="shared" si="149"/>
        <v>1.3448892391657682E+16</v>
      </c>
      <c r="DX71" s="7"/>
      <c r="EH71" s="7">
        <f t="shared" si="138"/>
        <v>0</v>
      </c>
      <c r="EI71" s="7">
        <f t="shared" si="187"/>
        <v>0</v>
      </c>
      <c r="EJ71" s="7">
        <f t="shared" si="208"/>
        <v>0</v>
      </c>
      <c r="EK71" s="7">
        <f t="shared" si="241"/>
        <v>0</v>
      </c>
      <c r="EL71" s="7"/>
      <c r="EM71" s="7">
        <f t="shared" si="242"/>
        <v>8046470295958050</v>
      </c>
      <c r="EN71" s="7">
        <f t="shared" si="150"/>
        <v>8046470295958050</v>
      </c>
      <c r="EO71" s="7">
        <f t="shared" si="209"/>
        <v>4.7104857580937704E+16</v>
      </c>
      <c r="EP71" s="7">
        <f t="shared" si="243"/>
        <v>4.0676633378880544E+16</v>
      </c>
      <c r="ER71">
        <f t="shared" si="210"/>
        <v>4021578053980015.5</v>
      </c>
      <c r="ES71">
        <f t="shared" si="211"/>
        <v>4021578053980015.5</v>
      </c>
      <c r="ET71">
        <f t="shared" si="212"/>
        <v>2.3542727993230988E+16</v>
      </c>
      <c r="EU71">
        <f t="shared" si="265"/>
        <v>2.032993972381524E+16</v>
      </c>
      <c r="EV71" s="7"/>
      <c r="EW71" s="7">
        <f t="shared" si="151"/>
        <v>0</v>
      </c>
      <c r="EX71" s="7">
        <f t="shared" si="266"/>
        <v>0</v>
      </c>
      <c r="EY71" s="7">
        <f t="shared" si="213"/>
        <v>0</v>
      </c>
      <c r="EZ71" s="7"/>
      <c r="FA71" s="7">
        <f t="shared" si="152"/>
        <v>7933026240081392</v>
      </c>
      <c r="FB71" s="7">
        <f>'Initial absorption'!$H71*FA71*$F71</f>
        <v>0</v>
      </c>
      <c r="FC71" s="7">
        <f t="shared" si="267"/>
        <v>0</v>
      </c>
      <c r="FD71" s="7">
        <f>'Initial absorption'!$N71*FC71*$J71</f>
        <v>0</v>
      </c>
      <c r="FE71" s="7"/>
      <c r="FF71">
        <f t="shared" si="153"/>
        <v>0</v>
      </c>
      <c r="FG71" s="7">
        <f t="shared" si="154"/>
        <v>0</v>
      </c>
      <c r="FH71">
        <f t="shared" si="244"/>
        <v>0</v>
      </c>
      <c r="FI71" s="7"/>
      <c r="FJ71">
        <f t="shared" si="245"/>
        <v>0</v>
      </c>
      <c r="FK71">
        <f t="shared" si="268"/>
        <v>0</v>
      </c>
      <c r="FL71">
        <f t="shared" si="278"/>
        <v>0</v>
      </c>
      <c r="FM71" s="7"/>
      <c r="FN71">
        <f>(1 - 'Initial absorption'!$N71)*FC71</f>
        <v>0</v>
      </c>
      <c r="FO71" s="7">
        <f t="shared" si="155"/>
        <v>7931557105861395</v>
      </c>
      <c r="FP71">
        <f>'Initial absorption'!$T71*(FN71+FO71)*$N71</f>
        <v>0</v>
      </c>
      <c r="FQ71" s="7"/>
      <c r="FR71">
        <f t="shared" si="183"/>
        <v>3964879388765626.5</v>
      </c>
      <c r="FS71">
        <f>'Initial absorption'!$N71*FR71*$J71</f>
        <v>0</v>
      </c>
      <c r="FU71">
        <f>(1-'Initial absorption'!$N71)*FR71</f>
        <v>3863432306135155.5</v>
      </c>
      <c r="FV71">
        <f>'Initial absorption'!$H71*FU71*$F71</f>
        <v>0</v>
      </c>
      <c r="FW71" s="7"/>
      <c r="FX71">
        <f>(1 - 'Initial absorption'!$T71)*(FN71+FO71)</f>
        <v>7728616927810449</v>
      </c>
      <c r="FY71">
        <f t="shared" si="156"/>
        <v>3964145124209842.5</v>
      </c>
      <c r="FZ71" s="7"/>
      <c r="GJ71" s="7">
        <f t="shared" si="139"/>
        <v>0</v>
      </c>
      <c r="GK71" s="7">
        <f t="shared" si="188"/>
        <v>0</v>
      </c>
      <c r="GL71" s="7">
        <f t="shared" si="214"/>
        <v>0</v>
      </c>
      <c r="GM71" s="7">
        <f t="shared" si="246"/>
        <v>0</v>
      </c>
      <c r="GN71" s="7"/>
      <c r="GO71" s="7">
        <f t="shared" si="247"/>
        <v>2099895089968752.8</v>
      </c>
      <c r="GP71" s="7">
        <f t="shared" si="157"/>
        <v>2099895089968752.8</v>
      </c>
      <c r="GQ71" s="7">
        <f t="shared" si="215"/>
        <v>1.2292999975104134E+16</v>
      </c>
      <c r="GR71" s="7">
        <f t="shared" si="248"/>
        <v>1.0615420124234762E+16</v>
      </c>
      <c r="GT71">
        <f t="shared" si="216"/>
        <v>1243883722538014.8</v>
      </c>
      <c r="GU71">
        <f t="shared" si="217"/>
        <v>1243883722538014.8</v>
      </c>
      <c r="GV71">
        <f t="shared" si="218"/>
        <v>7281822145895769</v>
      </c>
      <c r="GW71">
        <f t="shared" si="269"/>
        <v>6288099040526151</v>
      </c>
      <c r="GX71" s="7"/>
      <c r="GY71" s="7">
        <f t="shared" si="158"/>
        <v>0</v>
      </c>
      <c r="GZ71" s="7">
        <f t="shared" si="270"/>
        <v>0</v>
      </c>
      <c r="HA71" s="7">
        <f t="shared" si="219"/>
        <v>0</v>
      </c>
      <c r="HB71" s="7"/>
      <c r="HC71" s="7">
        <f t="shared" si="159"/>
        <v>2070289485628027.3</v>
      </c>
      <c r="HD71" s="7">
        <f>'Initial absorption'!$H71*HC71*$F71</f>
        <v>0</v>
      </c>
      <c r="HE71" s="7">
        <f t="shared" si="271"/>
        <v>0</v>
      </c>
      <c r="HF71" s="7">
        <f>'Initial absorption'!$N71*HE71*$J71</f>
        <v>0</v>
      </c>
      <c r="HG71" s="7"/>
      <c r="HH71">
        <f t="shared" si="160"/>
        <v>0</v>
      </c>
      <c r="HI71" s="7">
        <f t="shared" si="161"/>
        <v>0</v>
      </c>
      <c r="HJ71">
        <f t="shared" si="249"/>
        <v>0</v>
      </c>
      <c r="HK71" s="7"/>
      <c r="HL71">
        <f t="shared" si="250"/>
        <v>0</v>
      </c>
      <c r="HM71">
        <f t="shared" si="272"/>
        <v>0</v>
      </c>
      <c r="HN71">
        <f t="shared" si="279"/>
        <v>0</v>
      </c>
      <c r="HO71" s="7"/>
      <c r="HP71">
        <f>(1 - 'Initial absorption'!$N71)*HE71</f>
        <v>0</v>
      </c>
      <c r="HQ71" s="7">
        <f t="shared" si="162"/>
        <v>2069906084258034.5</v>
      </c>
      <c r="HR71">
        <f>'Initial absorption'!$T71*(HP71+HQ71)*$N71</f>
        <v>0</v>
      </c>
      <c r="HS71" s="7"/>
      <c r="HT71">
        <f t="shared" si="184"/>
        <v>1226346689611347.3</v>
      </c>
      <c r="HU71">
        <f>'Initial absorption'!$N71*HT71*$J71</f>
        <v>0</v>
      </c>
      <c r="HW71">
        <f>(1-'Initial absorption'!$N71)*HT71</f>
        <v>1194968864019195</v>
      </c>
      <c r="HX71">
        <f>'Initial absorption'!$H71*HW71*$F71</f>
        <v>0</v>
      </c>
      <c r="HY71" s="7"/>
      <c r="HZ71">
        <f>(1 - 'Initial absorption'!$T71)*(HP71+HQ71)</f>
        <v>2016944590861279.8</v>
      </c>
      <c r="IA71">
        <f t="shared" si="163"/>
        <v>1226119579825905.8</v>
      </c>
      <c r="IB71" s="7"/>
      <c r="IL71" s="7">
        <f t="shared" si="140"/>
        <v>0</v>
      </c>
      <c r="IM71" s="7">
        <f t="shared" si="189"/>
        <v>0</v>
      </c>
      <c r="IN71" s="7">
        <f t="shared" si="220"/>
        <v>0</v>
      </c>
      <c r="IO71" s="7">
        <f t="shared" si="251"/>
        <v>0</v>
      </c>
      <c r="IP71" s="7"/>
      <c r="IQ71" s="7">
        <f t="shared" si="252"/>
        <v>552944397994974.75</v>
      </c>
      <c r="IR71" s="7">
        <f t="shared" si="164"/>
        <v>552944397994974.75</v>
      </c>
      <c r="IS71" s="7">
        <f t="shared" si="221"/>
        <v>3236992887529130</v>
      </c>
      <c r="IT71" s="7">
        <f t="shared" si="253"/>
        <v>2795252542900167</v>
      </c>
      <c r="IV71">
        <f t="shared" si="222"/>
        <v>390448316280084.38</v>
      </c>
      <c r="IW71">
        <f t="shared" si="223"/>
        <v>390448316280084.38</v>
      </c>
      <c r="IX71">
        <f t="shared" si="224"/>
        <v>2285724256054120.5</v>
      </c>
      <c r="IY71">
        <f t="shared" si="273"/>
        <v>1973799993110542.8</v>
      </c>
      <c r="IZ71" s="7"/>
      <c r="JA71" s="7">
        <f t="shared" si="165"/>
        <v>0</v>
      </c>
      <c r="JB71" s="7">
        <f t="shared" si="274"/>
        <v>0</v>
      </c>
      <c r="JC71" s="7">
        <f t="shared" si="225"/>
        <v>0</v>
      </c>
      <c r="JD71" s="7"/>
      <c r="JE71" s="7">
        <f t="shared" si="166"/>
        <v>545148649937054.63</v>
      </c>
      <c r="JF71" s="7">
        <f>'Initial absorption'!$H71*JE71*$F71</f>
        <v>0</v>
      </c>
      <c r="JG71" s="7">
        <f t="shared" si="275"/>
        <v>0</v>
      </c>
      <c r="JH71" s="7">
        <f>'Initial absorption'!$N71*JG71*$J71</f>
        <v>0</v>
      </c>
      <c r="JI71" s="7"/>
      <c r="JJ71">
        <f t="shared" si="167"/>
        <v>0</v>
      </c>
      <c r="JK71" s="7">
        <f t="shared" si="168"/>
        <v>0</v>
      </c>
      <c r="JL71">
        <f t="shared" si="254"/>
        <v>0</v>
      </c>
      <c r="JM71" s="7"/>
      <c r="JN71">
        <f t="shared" si="255"/>
        <v>0</v>
      </c>
      <c r="JO71">
        <f t="shared" si="276"/>
        <v>0</v>
      </c>
      <c r="JP71">
        <f t="shared" si="280"/>
        <v>0</v>
      </c>
      <c r="JQ71" s="7"/>
      <c r="JR71">
        <f>(1 - 'Initial absorption'!$N71)*JG71</f>
        <v>0</v>
      </c>
      <c r="JS71" s="7">
        <f t="shared" si="169"/>
        <v>545047692684126.25</v>
      </c>
      <c r="JT71">
        <f>'Initial absorption'!$T71*(JR71+JS71)*$N71</f>
        <v>0</v>
      </c>
      <c r="JU71" s="7"/>
      <c r="JV71">
        <f t="shared" si="185"/>
        <v>384943537292548.06</v>
      </c>
      <c r="JW71">
        <f>'Initial absorption'!$N71*JV71*$J71</f>
        <v>0</v>
      </c>
      <c r="JY71">
        <f>(1-'Initial absorption'!$N71)*JV71</f>
        <v>375094208975920.31</v>
      </c>
      <c r="JZ71">
        <f>'Initial absorption'!$H71*JY71*$F71</f>
        <v>0</v>
      </c>
      <c r="KA71" s="7"/>
      <c r="KB71">
        <f>(1 - 'Initial absorption'!$T71)*(JR71+JS71)</f>
        <v>531101871665220.44</v>
      </c>
      <c r="KC71">
        <f t="shared" si="170"/>
        <v>384872248769569.81</v>
      </c>
      <c r="KD71" s="7"/>
    </row>
    <row r="72" spans="4:290" x14ac:dyDescent="0.25">
      <c r="D72">
        <v>630</v>
      </c>
      <c r="E72">
        <f>'Input spectra'!B72</f>
        <v>0</v>
      </c>
      <c r="F72">
        <f>'Initial absorption'!J72</f>
        <v>0</v>
      </c>
      <c r="G72">
        <f>'Input spectra'!C72</f>
        <v>0</v>
      </c>
      <c r="H72">
        <f t="shared" si="226"/>
        <v>0</v>
      </c>
      <c r="I72">
        <f>'Input spectra'!D72</f>
        <v>0</v>
      </c>
      <c r="J72">
        <f>'Initial absorption'!P72</f>
        <v>0</v>
      </c>
      <c r="K72">
        <f>'Input spectra'!E72</f>
        <v>0.151403639033628</v>
      </c>
      <c r="L72">
        <f t="shared" si="227"/>
        <v>1.4769098487487168E-2</v>
      </c>
      <c r="M72">
        <f>'Input spectra'!F72</f>
        <v>0</v>
      </c>
      <c r="N72">
        <f>'Initial absorption'!V72</f>
        <v>0</v>
      </c>
      <c r="O72">
        <f>'Input spectra'!G72</f>
        <v>6.10358381502892E-2</v>
      </c>
      <c r="P72">
        <f t="shared" si="228"/>
        <v>6.4295214861196676E-3</v>
      </c>
      <c r="R72">
        <f>'Reaching edge prob after ems 1'!$EZ73</f>
        <v>0.86429586790704127</v>
      </c>
      <c r="S72">
        <f>'Reaching edge prob after ems 2'!$EZ73</f>
        <v>0.86429586790704127</v>
      </c>
      <c r="T72">
        <f>'Reaching edge prob after ems 3'!EZ73</f>
        <v>0.86429586790704127</v>
      </c>
      <c r="U72">
        <f>1-EXP(-'Reaching edge prob after ems 1'!FC73*_k_in_ec_correction*($E72*_c1+'Input spectra'!Y72))</f>
        <v>1.4011601542214813E-2</v>
      </c>
      <c r="V72">
        <f>1-EXP(-(_t-'Reaching edge prob after ems 1'!FC73)*_k_in_ec_correction*($E72*_c1+'Input spectra'!Y72))</f>
        <v>1.419192169298078E-2</v>
      </c>
      <c r="W72">
        <f>1-EXP(-'Reaching edge prob after ems 2'!FC73*_k_in_ec_correction*($I72*_c2+'Input spectra'!Y72))</f>
        <v>1.4011601542214813E-2</v>
      </c>
      <c r="X72">
        <f>1-EXP(-(_t-'Reaching edge prob after ems 2'!FC73)*_k_in_ec_correction*($I72*_c2+'Input spectra'!Y72))</f>
        <v>1.419192169298078E-2</v>
      </c>
      <c r="Y72">
        <f>1-EXP(-'Reaching edge prob after ems 3'!FC73*_k_in_ec_correction*($M72*_c3+'Input spectra'!Y72))</f>
        <v>1.4011601542214813E-2</v>
      </c>
      <c r="Z72">
        <f>1-EXP(-(_t-'Reaching edge prob after ems 3'!FC73)*_k_in_ec_correction*($M72*_c3+'Input spectra'!Y72))</f>
        <v>1.419192169298078E-2</v>
      </c>
      <c r="AA72" s="16"/>
      <c r="AB72" s="16"/>
      <c r="AD72" s="7">
        <f t="shared" si="190"/>
        <v>0</v>
      </c>
      <c r="AE72" s="7">
        <f t="shared" si="191"/>
        <v>0</v>
      </c>
      <c r="AF72" s="7">
        <f t="shared" si="192"/>
        <v>0</v>
      </c>
      <c r="AG72" s="7">
        <f t="shared" si="229"/>
        <v>0</v>
      </c>
      <c r="AH72" s="7"/>
      <c r="AI72" s="7">
        <f t="shared" si="193"/>
        <v>1.071050364416664E+17</v>
      </c>
      <c r="AJ72" s="7">
        <f t="shared" si="194"/>
        <v>1.071050364416664E+17</v>
      </c>
      <c r="AK72" s="7">
        <f t="shared" si="195"/>
        <v>6.2700380442840333E+17</v>
      </c>
      <c r="AL72" s="7">
        <f t="shared" si="230"/>
        <v>5.4191679732946362E+17</v>
      </c>
      <c r="AN72">
        <f t="shared" si="196"/>
        <v>4.2356651735821424E+16</v>
      </c>
      <c r="AO72">
        <f t="shared" si="197"/>
        <v>4.2356651735821424E+16</v>
      </c>
      <c r="AP72">
        <f t="shared" si="198"/>
        <v>2.4796015821042531E+17</v>
      </c>
      <c r="AQ72">
        <f t="shared" si="256"/>
        <v>2.1431094014684682E+17</v>
      </c>
      <c r="AR72" s="7"/>
      <c r="AS72" s="7">
        <f t="shared" si="199"/>
        <v>0</v>
      </c>
      <c r="AT72" s="7">
        <f t="shared" si="257"/>
        <v>0</v>
      </c>
      <c r="AU72" s="7">
        <f t="shared" si="200"/>
        <v>0</v>
      </c>
      <c r="AV72" s="7"/>
      <c r="AW72" s="7">
        <f t="shared" si="231"/>
        <v>1.0560432334788138E+17</v>
      </c>
      <c r="AX72" s="7">
        <f>'Initial absorption'!$H72*AW72*$F72</f>
        <v>0</v>
      </c>
      <c r="AY72" s="7">
        <f t="shared" si="258"/>
        <v>0</v>
      </c>
      <c r="AZ72" s="7">
        <f>'Initial absorption'!$N72*AY72*$J72</f>
        <v>0</v>
      </c>
      <c r="BA72" s="7"/>
      <c r="BB72">
        <f t="shared" si="232"/>
        <v>0</v>
      </c>
      <c r="BC72" s="7">
        <f t="shared" si="259"/>
        <v>0</v>
      </c>
      <c r="BD72">
        <f t="shared" si="233"/>
        <v>0</v>
      </c>
      <c r="BE72" s="7"/>
      <c r="BF72">
        <f t="shared" si="141"/>
        <v>0</v>
      </c>
      <c r="BG72">
        <f t="shared" si="260"/>
        <v>0</v>
      </c>
      <c r="BH72">
        <f t="shared" si="234"/>
        <v>0</v>
      </c>
      <c r="BI72" s="7"/>
      <c r="BJ72">
        <f>(1 - 'Initial absorption'!$N72)*AY72</f>
        <v>0</v>
      </c>
      <c r="BK72" s="7">
        <f t="shared" si="201"/>
        <v>1.0558501015156242E+17</v>
      </c>
      <c r="BL72">
        <f>'Initial absorption'!$T72*(BJ72+BK72)*$N72</f>
        <v>0</v>
      </c>
      <c r="BM72" s="7"/>
      <c r="BN72">
        <f t="shared" si="235"/>
        <v>4.1763167209036736E+16</v>
      </c>
      <c r="BO72">
        <f>'Initial absorption'!$N72*BN72*$J72</f>
        <v>0</v>
      </c>
      <c r="BQ72">
        <f>(1-'Initial absorption'!$N72)*BN72</f>
        <v>4.0701196161798416E+16</v>
      </c>
      <c r="BR72">
        <f>'Initial absorption'!$H72*BQ72*$F72</f>
        <v>0</v>
      </c>
      <c r="BS72" s="7"/>
      <c r="BT72">
        <f>(1 - 'Initial absorption'!$T72)*(BJ72+BK72)</f>
        <v>1.0290015094914394E+17</v>
      </c>
      <c r="BU72">
        <f t="shared" si="142"/>
        <v>4.1755529451209784E+16</v>
      </c>
      <c r="BV72" s="7"/>
      <c r="CF72" s="7">
        <f t="shared" ref="CF72:CF135" si="281">CD$3*$H72*_ec_loss/2</f>
        <v>0</v>
      </c>
      <c r="CG72" s="7">
        <f t="shared" si="186"/>
        <v>0</v>
      </c>
      <c r="CH72" s="7">
        <f t="shared" si="202"/>
        <v>0</v>
      </c>
      <c r="CI72" s="7">
        <f t="shared" si="236"/>
        <v>0</v>
      </c>
      <c r="CJ72" s="7"/>
      <c r="CK72" s="7">
        <f t="shared" si="237"/>
        <v>2.7557834465341676E+16</v>
      </c>
      <c r="CL72" s="7">
        <f t="shared" si="143"/>
        <v>2.7557834465341676E+16</v>
      </c>
      <c r="CM72" s="7">
        <f t="shared" si="203"/>
        <v>1.6132637292914003E+17</v>
      </c>
      <c r="CN72" s="7">
        <f t="shared" si="238"/>
        <v>1.394337175070861E+17</v>
      </c>
      <c r="CP72">
        <f t="shared" si="204"/>
        <v>1.0772974873337552E+16</v>
      </c>
      <c r="CQ72">
        <f t="shared" si="205"/>
        <v>1.0772974873337552E+16</v>
      </c>
      <c r="CR72">
        <f t="shared" si="206"/>
        <v>6.3066093388363808E+16</v>
      </c>
      <c r="CS72">
        <f t="shared" si="261"/>
        <v>5.4507763920602416E+16</v>
      </c>
      <c r="CT72" s="7"/>
      <c r="CU72" s="7">
        <f t="shared" si="144"/>
        <v>0</v>
      </c>
      <c r="CV72" s="7">
        <f t="shared" si="262"/>
        <v>0</v>
      </c>
      <c r="CW72" s="7">
        <f t="shared" si="207"/>
        <v>0</v>
      </c>
      <c r="CX72" s="7"/>
      <c r="CY72" s="7">
        <f t="shared" si="145"/>
        <v>2.7171705069446996E+16</v>
      </c>
      <c r="CZ72" s="7">
        <f>'Initial absorption'!$H72*CY72*$F72</f>
        <v>0</v>
      </c>
      <c r="DA72" s="7">
        <f t="shared" si="263"/>
        <v>0</v>
      </c>
      <c r="DB72" s="7">
        <f>'Initial absorption'!$N72*DA72*$J72</f>
        <v>0</v>
      </c>
      <c r="DC72" s="7"/>
      <c r="DD72">
        <f t="shared" si="146"/>
        <v>0</v>
      </c>
      <c r="DE72" s="7">
        <f t="shared" si="147"/>
        <v>0</v>
      </c>
      <c r="DF72">
        <f t="shared" si="239"/>
        <v>0</v>
      </c>
      <c r="DG72" s="7"/>
      <c r="DH72">
        <f t="shared" si="240"/>
        <v>0</v>
      </c>
      <c r="DI72">
        <f t="shared" si="264"/>
        <v>0</v>
      </c>
      <c r="DJ72">
        <f t="shared" si="277"/>
        <v>0</v>
      </c>
      <c r="DK72" s="7"/>
      <c r="DL72">
        <f>(1 - 'Initial absorption'!$N72)*DA72</f>
        <v>0</v>
      </c>
      <c r="DM72" s="7">
        <f t="shared" si="148"/>
        <v>2.716673583658142E+16</v>
      </c>
      <c r="DN72">
        <f>'Initial absorption'!$T72*(DL72+DM72)*$N72</f>
        <v>0</v>
      </c>
      <c r="DO72" s="7"/>
      <c r="DP72">
        <f t="shared" si="182"/>
        <v>1.0622028241988054E+16</v>
      </c>
      <c r="DQ72">
        <f>'Initial absorption'!$N72*DP72*$J72</f>
        <v>0</v>
      </c>
      <c r="DS72">
        <f>(1-'Initial absorption'!$N72)*DP72</f>
        <v>1.0351926925211048E+16</v>
      </c>
      <c r="DT72">
        <f>'Initial absorption'!$H72*DS72*$F72</f>
        <v>0</v>
      </c>
      <c r="DU72" s="7"/>
      <c r="DV72">
        <f>(1 - 'Initial absorption'!$T72)*(DL72+DM72)</f>
        <v>2.6475928868756944E+16</v>
      </c>
      <c r="DW72">
        <f t="shared" si="149"/>
        <v>1.0620085657534696E+16</v>
      </c>
      <c r="DX72" s="7"/>
      <c r="EH72" s="7">
        <f t="shared" ref="EH72:EH135" si="282">EF$3*$H72*_ec_loss/2</f>
        <v>0</v>
      </c>
      <c r="EI72" s="7">
        <f t="shared" si="187"/>
        <v>0</v>
      </c>
      <c r="EJ72" s="7">
        <f t="shared" si="208"/>
        <v>0</v>
      </c>
      <c r="EK72" s="7">
        <f t="shared" si="241"/>
        <v>0</v>
      </c>
      <c r="EL72" s="7"/>
      <c r="EM72" s="7">
        <f t="shared" si="242"/>
        <v>7136754827566447</v>
      </c>
      <c r="EN72" s="7">
        <f t="shared" si="150"/>
        <v>7136754827566447</v>
      </c>
      <c r="EO72" s="7">
        <f t="shared" si="209"/>
        <v>4.1779290468698664E+16</v>
      </c>
      <c r="EP72" s="7">
        <f t="shared" si="243"/>
        <v>3.6109668116184288E+16</v>
      </c>
      <c r="ER72">
        <f t="shared" si="210"/>
        <v>3175401703999535.5</v>
      </c>
      <c r="ES72">
        <f t="shared" si="211"/>
        <v>3175401703999535.5</v>
      </c>
      <c r="ET72">
        <f t="shared" si="212"/>
        <v>1.858912535901628E+16</v>
      </c>
      <c r="EU72">
        <f t="shared" si="265"/>
        <v>1.6066504235803766E+16</v>
      </c>
      <c r="EV72" s="7"/>
      <c r="EW72" s="7">
        <f t="shared" si="151"/>
        <v>0</v>
      </c>
      <c r="EX72" s="7">
        <f t="shared" si="266"/>
        <v>0</v>
      </c>
      <c r="EY72" s="7">
        <f t="shared" si="213"/>
        <v>0</v>
      </c>
      <c r="EZ72" s="7"/>
      <c r="FA72" s="7">
        <f t="shared" si="152"/>
        <v>7036757462618108</v>
      </c>
      <c r="FB72" s="7">
        <f>'Initial absorption'!$H72*FA72*$F72</f>
        <v>0</v>
      </c>
      <c r="FC72" s="7">
        <f t="shared" si="267"/>
        <v>0</v>
      </c>
      <c r="FD72" s="7">
        <f>'Initial absorption'!$N72*FC72*$J72</f>
        <v>0</v>
      </c>
      <c r="FE72" s="7"/>
      <c r="FF72">
        <f t="shared" si="153"/>
        <v>0</v>
      </c>
      <c r="FG72" s="7">
        <f t="shared" si="154"/>
        <v>0</v>
      </c>
      <c r="FH72">
        <f t="shared" si="244"/>
        <v>0</v>
      </c>
      <c r="FI72" s="7"/>
      <c r="FJ72">
        <f t="shared" si="245"/>
        <v>0</v>
      </c>
      <c r="FK72">
        <f t="shared" si="268"/>
        <v>0</v>
      </c>
      <c r="FL72">
        <f t="shared" si="278"/>
        <v>0</v>
      </c>
      <c r="FM72" s="7"/>
      <c r="FN72">
        <f>(1 - 'Initial absorption'!$N72)*FC72</f>
        <v>0</v>
      </c>
      <c r="FO72" s="7">
        <f t="shared" si="155"/>
        <v>7035470561911621</v>
      </c>
      <c r="FP72">
        <f>'Initial absorption'!$T72*(FN72+FO72)*$N72</f>
        <v>0</v>
      </c>
      <c r="FQ72" s="7"/>
      <c r="FR72">
        <f t="shared" si="183"/>
        <v>3130909240586624</v>
      </c>
      <c r="FS72">
        <f>'Initial absorption'!$N72*FR72*$J72</f>
        <v>0</v>
      </c>
      <c r="FU72">
        <f>(1-'Initial absorption'!$N72)*FR72</f>
        <v>3051295188606522.5</v>
      </c>
      <c r="FV72">
        <f>'Initial absorption'!$H72*FU72*$F72</f>
        <v>0</v>
      </c>
      <c r="FW72" s="7"/>
      <c r="FX72">
        <f>(1 - 'Initial absorption'!$T72)*(FN72+FO72)</f>
        <v>6856569713634218</v>
      </c>
      <c r="FY72">
        <f t="shared" si="156"/>
        <v>3130336651672616.5</v>
      </c>
      <c r="FZ72" s="7"/>
      <c r="GJ72" s="7">
        <f t="shared" ref="GJ72:GJ135" si="283">GH$3*$H72*_ec_loss/2</f>
        <v>0</v>
      </c>
      <c r="GK72" s="7">
        <f t="shared" si="188"/>
        <v>0</v>
      </c>
      <c r="GL72" s="7">
        <f t="shared" si="214"/>
        <v>0</v>
      </c>
      <c r="GM72" s="7">
        <f t="shared" si="246"/>
        <v>0</v>
      </c>
      <c r="GN72" s="7"/>
      <c r="GO72" s="7">
        <f t="shared" si="247"/>
        <v>1862485769474057.5</v>
      </c>
      <c r="GP72" s="7">
        <f t="shared" si="157"/>
        <v>1862485769474057.5</v>
      </c>
      <c r="GQ72" s="7">
        <f t="shared" si="215"/>
        <v>1.0903181605190136E+16</v>
      </c>
      <c r="GR72" s="7">
        <f t="shared" si="248"/>
        <v>9423574808405896</v>
      </c>
      <c r="GT72">
        <f t="shared" si="216"/>
        <v>982159351157063.25</v>
      </c>
      <c r="GU72">
        <f t="shared" si="217"/>
        <v>982159351157063.25</v>
      </c>
      <c r="GV72">
        <f t="shared" si="218"/>
        <v>5749660988779078</v>
      </c>
      <c r="GW72">
        <f t="shared" si="269"/>
        <v>4969408234468070</v>
      </c>
      <c r="GX72" s="7"/>
      <c r="GY72" s="7">
        <f t="shared" si="158"/>
        <v>0</v>
      </c>
      <c r="GZ72" s="7">
        <f t="shared" si="270"/>
        <v>0</v>
      </c>
      <c r="HA72" s="7">
        <f t="shared" si="219"/>
        <v>0</v>
      </c>
      <c r="HB72" s="7"/>
      <c r="HC72" s="7">
        <f t="shared" si="159"/>
        <v>1836389360994141.8</v>
      </c>
      <c r="HD72" s="7">
        <f>'Initial absorption'!$H72*HC72*$F72</f>
        <v>0</v>
      </c>
      <c r="HE72" s="7">
        <f t="shared" si="271"/>
        <v>0</v>
      </c>
      <c r="HF72" s="7">
        <f>'Initial absorption'!$N72*HE72*$J72</f>
        <v>0</v>
      </c>
      <c r="HG72" s="7"/>
      <c r="HH72">
        <f t="shared" si="160"/>
        <v>0</v>
      </c>
      <c r="HI72" s="7">
        <f t="shared" si="161"/>
        <v>0</v>
      </c>
      <c r="HJ72">
        <f t="shared" si="249"/>
        <v>0</v>
      </c>
      <c r="HK72" s="7"/>
      <c r="HL72">
        <f t="shared" si="250"/>
        <v>0</v>
      </c>
      <c r="HM72">
        <f t="shared" si="272"/>
        <v>0</v>
      </c>
      <c r="HN72">
        <f t="shared" si="279"/>
        <v>0</v>
      </c>
      <c r="HO72" s="7"/>
      <c r="HP72">
        <f>(1 - 'Initial absorption'!$N72)*HE72</f>
        <v>0</v>
      </c>
      <c r="HQ72" s="7">
        <f t="shared" si="162"/>
        <v>1836053517279390.5</v>
      </c>
      <c r="HR72">
        <f>'Initial absorption'!$T72*(HP72+HQ72)*$N72</f>
        <v>0</v>
      </c>
      <c r="HS72" s="7"/>
      <c r="HT72">
        <f t="shared" si="184"/>
        <v>968397725677690.25</v>
      </c>
      <c r="HU72">
        <f>'Initial absorption'!$N72*HT72*$J72</f>
        <v>0</v>
      </c>
      <c r="HW72">
        <f>(1-'Initial absorption'!$N72)*HT72</f>
        <v>943772908749087.63</v>
      </c>
      <c r="HX72">
        <f>'Initial absorption'!$H72*HW72*$F72</f>
        <v>0</v>
      </c>
      <c r="HY72" s="7"/>
      <c r="HZ72">
        <f>(1 - 'Initial absorption'!$T72)*(HP72+HQ72)</f>
        <v>1789365590887905.3</v>
      </c>
      <c r="IA72">
        <f t="shared" si="163"/>
        <v>968220622555413.38</v>
      </c>
      <c r="IB72" s="7"/>
      <c r="IL72" s="7">
        <f t="shared" ref="IL72:IL135" si="284">IJ$3*$H72*_ec_loss/2</f>
        <v>0</v>
      </c>
      <c r="IM72" s="7">
        <f t="shared" si="189"/>
        <v>0</v>
      </c>
      <c r="IN72" s="7">
        <f t="shared" si="220"/>
        <v>0</v>
      </c>
      <c r="IO72" s="7">
        <f t="shared" si="251"/>
        <v>0</v>
      </c>
      <c r="IP72" s="7"/>
      <c r="IQ72" s="7">
        <f t="shared" si="252"/>
        <v>490429773132792.38</v>
      </c>
      <c r="IR72" s="7">
        <f t="shared" si="164"/>
        <v>490429773132792.38</v>
      </c>
      <c r="IS72" s="7">
        <f t="shared" si="221"/>
        <v>2871025899204066.5</v>
      </c>
      <c r="IT72" s="7">
        <f t="shared" si="253"/>
        <v>2481415821336172</v>
      </c>
      <c r="IV72">
        <f t="shared" si="222"/>
        <v>308294463565742.06</v>
      </c>
      <c r="IW72">
        <f t="shared" si="223"/>
        <v>308294463565742.06</v>
      </c>
      <c r="IX72">
        <f t="shared" si="224"/>
        <v>1804787225344102.3</v>
      </c>
      <c r="IY72">
        <f t="shared" si="273"/>
        <v>1559870141316321.8</v>
      </c>
      <c r="IZ72" s="7"/>
      <c r="JA72" s="7">
        <f t="shared" si="165"/>
        <v>0</v>
      </c>
      <c r="JB72" s="7">
        <f t="shared" si="274"/>
        <v>0</v>
      </c>
      <c r="JC72" s="7">
        <f t="shared" si="225"/>
        <v>0</v>
      </c>
      <c r="JD72" s="7"/>
      <c r="JE72" s="7">
        <f t="shared" si="166"/>
        <v>483558066567216.88</v>
      </c>
      <c r="JF72" s="7">
        <f>'Initial absorption'!$H72*JE72*$F72</f>
        <v>0</v>
      </c>
      <c r="JG72" s="7">
        <f t="shared" si="275"/>
        <v>0</v>
      </c>
      <c r="JH72" s="7">
        <f>'Initial absorption'!$N72*JG72*$J72</f>
        <v>0</v>
      </c>
      <c r="JI72" s="7"/>
      <c r="JJ72">
        <f t="shared" si="167"/>
        <v>0</v>
      </c>
      <c r="JK72" s="7">
        <f t="shared" si="168"/>
        <v>0</v>
      </c>
      <c r="JL72">
        <f t="shared" si="254"/>
        <v>0</v>
      </c>
      <c r="JM72" s="7"/>
      <c r="JN72">
        <f t="shared" si="255"/>
        <v>0</v>
      </c>
      <c r="JO72">
        <f t="shared" si="276"/>
        <v>0</v>
      </c>
      <c r="JP72">
        <f t="shared" si="280"/>
        <v>0</v>
      </c>
      <c r="JQ72" s="7"/>
      <c r="JR72">
        <f>(1 - 'Initial absorption'!$N72)*JG72</f>
        <v>0</v>
      </c>
      <c r="JS72" s="7">
        <f t="shared" si="169"/>
        <v>483469632196585.44</v>
      </c>
      <c r="JT72">
        <f>'Initial absorption'!$T72*(JR72+JS72)*$N72</f>
        <v>0</v>
      </c>
      <c r="JU72" s="7"/>
      <c r="JV72">
        <f t="shared" si="185"/>
        <v>303974764384588</v>
      </c>
      <c r="JW72">
        <f>'Initial absorption'!$N72*JV72*$J72</f>
        <v>0</v>
      </c>
      <c r="JY72">
        <f>(1-'Initial absorption'!$N72)*JV72</f>
        <v>296245168656089.88</v>
      </c>
      <c r="JZ72">
        <f>'Initial absorption'!$H72*JY72*$F72</f>
        <v>0</v>
      </c>
      <c r="KA72" s="7"/>
      <c r="KB72">
        <f>(1 - 'Initial absorption'!$T72)*(JR72+JS72)</f>
        <v>471175766909935.44</v>
      </c>
      <c r="KC72">
        <f t="shared" si="170"/>
        <v>303919172680437.56</v>
      </c>
      <c r="KD72" s="7"/>
    </row>
    <row r="73" spans="4:290" x14ac:dyDescent="0.25">
      <c r="D73">
        <v>635</v>
      </c>
      <c r="E73">
        <f>'Input spectra'!B73</f>
        <v>0</v>
      </c>
      <c r="F73">
        <f>'Initial absorption'!J73</f>
        <v>0</v>
      </c>
      <c r="G73">
        <f>'Input spectra'!C73</f>
        <v>0</v>
      </c>
      <c r="H73">
        <f t="shared" si="226"/>
        <v>0</v>
      </c>
      <c r="I73">
        <f>'Input spectra'!D73</f>
        <v>0</v>
      </c>
      <c r="J73">
        <f>'Initial absorption'!P73</f>
        <v>0</v>
      </c>
      <c r="K73">
        <f>'Input spectra'!E73</f>
        <v>0.133350454699209</v>
      </c>
      <c r="L73">
        <f t="shared" si="227"/>
        <v>1.300804928715339E-2</v>
      </c>
      <c r="M73">
        <f>'Input spectra'!F73</f>
        <v>0</v>
      </c>
      <c r="N73">
        <f>'Initial absorption'!V73</f>
        <v>0</v>
      </c>
      <c r="O73">
        <f>'Input spectra'!G73</f>
        <v>4.4771098265896099E-2</v>
      </c>
      <c r="P73">
        <f t="shared" si="228"/>
        <v>4.71619210911729E-3</v>
      </c>
      <c r="R73">
        <f>'Reaching edge prob after ems 1'!$EZ74</f>
        <v>0.86505905547525197</v>
      </c>
      <c r="S73">
        <f>'Reaching edge prob after ems 2'!$EZ74</f>
        <v>0.86505905547525197</v>
      </c>
      <c r="T73">
        <f>'Reaching edge prob after ems 3'!EZ74</f>
        <v>0.86505905547525197</v>
      </c>
      <c r="U73">
        <f>1-EXP(-'Reaching edge prob after ems 1'!FC74*_k_in_ec_correction*($E73*_c1+'Input spectra'!Y73))</f>
        <v>1.3924577103792468E-2</v>
      </c>
      <c r="V73">
        <f>1-EXP(-(_t-'Reaching edge prob after ems 1'!FC74)*_k_in_ec_correction*($E73*_c1+'Input spectra'!Y73))</f>
        <v>1.4102650088558599E-2</v>
      </c>
      <c r="W73">
        <f>1-EXP(-'Reaching edge prob after ems 2'!FC74*_k_in_ec_correction*($I73*_c2+'Input spectra'!Y73))</f>
        <v>1.3924577103792468E-2</v>
      </c>
      <c r="X73">
        <f>1-EXP(-(_t-'Reaching edge prob after ems 2'!FC74)*_k_in_ec_correction*($I73*_c2+'Input spectra'!Y73))</f>
        <v>1.4102650088558599E-2</v>
      </c>
      <c r="Y73">
        <f>1-EXP(-'Reaching edge prob after ems 3'!FC74*_k_in_ec_correction*($M73*_c3+'Input spectra'!Y73))</f>
        <v>1.3924577103792468E-2</v>
      </c>
      <c r="Z73">
        <f>1-EXP(-(_t-'Reaching edge prob after ems 3'!FC74)*_k_in_ec_correction*($M73*_c3+'Input spectra'!Y73))</f>
        <v>1.4102650088558599E-2</v>
      </c>
      <c r="AA73" s="16"/>
      <c r="AB73" s="16"/>
      <c r="AD73" s="7">
        <f t="shared" si="190"/>
        <v>0</v>
      </c>
      <c r="AE73" s="7">
        <f t="shared" si="191"/>
        <v>0</v>
      </c>
      <c r="AF73" s="7">
        <f t="shared" si="192"/>
        <v>0</v>
      </c>
      <c r="AG73" s="7">
        <f t="shared" si="229"/>
        <v>0</v>
      </c>
      <c r="AH73" s="7"/>
      <c r="AI73" s="7">
        <f t="shared" si="193"/>
        <v>9.433396318102568E+16</v>
      </c>
      <c r="AJ73" s="7">
        <f t="shared" si="194"/>
        <v>9.433396318102568E+16</v>
      </c>
      <c r="AK73" s="7">
        <f t="shared" si="195"/>
        <v>5.5224063934216781E+17</v>
      </c>
      <c r="AL73" s="7">
        <f t="shared" si="230"/>
        <v>4.7772076586438496E+17</v>
      </c>
      <c r="AN73">
        <f t="shared" si="196"/>
        <v>3.1069513822508464E+16</v>
      </c>
      <c r="AO73">
        <f t="shared" si="197"/>
        <v>3.1069513822508464E+16</v>
      </c>
      <c r="AP73">
        <f t="shared" si="198"/>
        <v>1.8188410195876854E+17</v>
      </c>
      <c r="AQ73">
        <f t="shared" si="256"/>
        <v>1.5734048944641674E+17</v>
      </c>
      <c r="AR73" s="7"/>
      <c r="AS73" s="7">
        <f t="shared" si="199"/>
        <v>0</v>
      </c>
      <c r="AT73" s="7">
        <f t="shared" si="257"/>
        <v>0</v>
      </c>
      <c r="AU73" s="7">
        <f t="shared" si="200"/>
        <v>0</v>
      </c>
      <c r="AV73" s="7"/>
      <c r="AW73" s="7">
        <f t="shared" si="231"/>
        <v>9.3020402637205168E+16</v>
      </c>
      <c r="AX73" s="7">
        <f>'Initial absorption'!$H73*AW73*$F73</f>
        <v>0</v>
      </c>
      <c r="AY73" s="7">
        <f t="shared" si="258"/>
        <v>0</v>
      </c>
      <c r="AZ73" s="7">
        <f>'Initial absorption'!$N73*AY73*$J73</f>
        <v>0</v>
      </c>
      <c r="BA73" s="7"/>
      <c r="BB73">
        <f t="shared" si="232"/>
        <v>0</v>
      </c>
      <c r="BC73" s="7">
        <f t="shared" si="259"/>
        <v>0</v>
      </c>
      <c r="BD73">
        <f t="shared" si="233"/>
        <v>0</v>
      </c>
      <c r="BE73" s="7"/>
      <c r="BF73">
        <f t="shared" si="141"/>
        <v>0</v>
      </c>
      <c r="BG73">
        <f t="shared" si="260"/>
        <v>0</v>
      </c>
      <c r="BH73">
        <f t="shared" si="234"/>
        <v>0</v>
      </c>
      <c r="BI73" s="7"/>
      <c r="BJ73">
        <f>(1 - 'Initial absorption'!$N73)*AY73</f>
        <v>0</v>
      </c>
      <c r="BK73" s="7">
        <f t="shared" si="201"/>
        <v>9.3003604306816704E+16</v>
      </c>
      <c r="BL73">
        <f>'Initial absorption'!$T73*(BJ73+BK73)*$N73</f>
        <v>0</v>
      </c>
      <c r="BM73" s="7"/>
      <c r="BN73">
        <f t="shared" si="235"/>
        <v>3.06368839817096E+16</v>
      </c>
      <c r="BO73">
        <f>'Initial absorption'!$N73*BN73*$J73</f>
        <v>0</v>
      </c>
      <c r="BQ73">
        <f>(1-'Initial absorption'!$N73)*BN73</f>
        <v>2.9862678397568356E+16</v>
      </c>
      <c r="BR73">
        <f>'Initial absorption'!$H73*BQ73*$F73</f>
        <v>0</v>
      </c>
      <c r="BS73" s="7"/>
      <c r="BT73">
        <f>(1 - 'Initial absorption'!$T73)*(BJ73+BK73)</f>
        <v>9.0653368237032752E+16</v>
      </c>
      <c r="BU73">
        <f t="shared" si="142"/>
        <v>3.0631351340647992E+16</v>
      </c>
      <c r="BV73" s="7"/>
      <c r="CF73" s="7">
        <f t="shared" si="281"/>
        <v>0</v>
      </c>
      <c r="CG73" s="7">
        <f t="shared" si="186"/>
        <v>0</v>
      </c>
      <c r="CH73" s="7">
        <f t="shared" si="202"/>
        <v>0</v>
      </c>
      <c r="CI73" s="7">
        <f t="shared" si="236"/>
        <v>0</v>
      </c>
      <c r="CJ73" s="7"/>
      <c r="CK73" s="7">
        <f t="shared" si="237"/>
        <v>2.4271872062881076E+16</v>
      </c>
      <c r="CL73" s="7">
        <f t="shared" si="143"/>
        <v>2.4271872062881076E+16</v>
      </c>
      <c r="CM73" s="7">
        <f t="shared" si="203"/>
        <v>1.420900139678729E+17</v>
      </c>
      <c r="CN73" s="7">
        <f t="shared" si="238"/>
        <v>1.2291625327551349E+17</v>
      </c>
      <c r="CP73">
        <f t="shared" si="204"/>
        <v>7902208461242205</v>
      </c>
      <c r="CQ73">
        <f t="shared" si="205"/>
        <v>7902208461242205</v>
      </c>
      <c r="CR73">
        <f t="shared" si="206"/>
        <v>4.6260334090672888E+16</v>
      </c>
      <c r="CS73">
        <f t="shared" si="261"/>
        <v>4.0017920914447088E+16</v>
      </c>
      <c r="CT73" s="7"/>
      <c r="CU73" s="7">
        <f t="shared" si="144"/>
        <v>0</v>
      </c>
      <c r="CV73" s="7">
        <f t="shared" si="262"/>
        <v>0</v>
      </c>
      <c r="CW73" s="7">
        <f t="shared" si="207"/>
        <v>0</v>
      </c>
      <c r="CX73" s="7"/>
      <c r="CY73" s="7">
        <f t="shared" si="145"/>
        <v>2.3933896508888104E+16</v>
      </c>
      <c r="CZ73" s="7">
        <f>'Initial absorption'!$H73*CY73*$F73</f>
        <v>0</v>
      </c>
      <c r="DA73" s="7">
        <f t="shared" si="263"/>
        <v>0</v>
      </c>
      <c r="DB73" s="7">
        <f>'Initial absorption'!$N73*DA73*$J73</f>
        <v>0</v>
      </c>
      <c r="DC73" s="7"/>
      <c r="DD73">
        <f t="shared" si="146"/>
        <v>0</v>
      </c>
      <c r="DE73" s="7">
        <f t="shared" si="147"/>
        <v>0</v>
      </c>
      <c r="DF73">
        <f t="shared" si="239"/>
        <v>0</v>
      </c>
      <c r="DG73" s="7"/>
      <c r="DH73">
        <f t="shared" si="240"/>
        <v>0</v>
      </c>
      <c r="DI73">
        <f t="shared" si="264"/>
        <v>0</v>
      </c>
      <c r="DJ73">
        <f t="shared" si="277"/>
        <v>0</v>
      </c>
      <c r="DK73" s="7"/>
      <c r="DL73">
        <f>(1 - 'Initial absorption'!$N73)*DA73</f>
        <v>0</v>
      </c>
      <c r="DM73" s="7">
        <f t="shared" si="148"/>
        <v>2.3929574344184004E+16</v>
      </c>
      <c r="DN73">
        <f>'Initial absorption'!$T73*(DL73+DM73)*$N73</f>
        <v>0</v>
      </c>
      <c r="DO73" s="7"/>
      <c r="DP73">
        <f t="shared" si="182"/>
        <v>7792173550233397</v>
      </c>
      <c r="DQ73">
        <f>'Initial absorption'!$N73*DP73*$J73</f>
        <v>0</v>
      </c>
      <c r="DS73">
        <f>(1-'Initial absorption'!$N73)*DP73</f>
        <v>7595262393119965</v>
      </c>
      <c r="DT73">
        <f>'Initial absorption'!$H73*DS73*$F73</f>
        <v>0</v>
      </c>
      <c r="DU73" s="7"/>
      <c r="DV73">
        <f>(1 - 'Initial absorption'!$T73)*(DL73+DM73)</f>
        <v>2.3324864997944656E+16</v>
      </c>
      <c r="DW73">
        <f t="shared" si="149"/>
        <v>7790766380386459</v>
      </c>
      <c r="DX73" s="7"/>
      <c r="EH73" s="7">
        <f t="shared" si="282"/>
        <v>0</v>
      </c>
      <c r="EI73" s="7">
        <f t="shared" si="187"/>
        <v>0</v>
      </c>
      <c r="EJ73" s="7">
        <f t="shared" si="208"/>
        <v>0</v>
      </c>
      <c r="EK73" s="7">
        <f t="shared" si="241"/>
        <v>0</v>
      </c>
      <c r="EL73" s="7"/>
      <c r="EM73" s="7">
        <f t="shared" si="242"/>
        <v>6285776929848976</v>
      </c>
      <c r="EN73" s="7">
        <f t="shared" si="150"/>
        <v>6285776929848976</v>
      </c>
      <c r="EO73" s="7">
        <f t="shared" si="209"/>
        <v>3.6797579084435792E+16</v>
      </c>
      <c r="EP73" s="7">
        <f t="shared" si="243"/>
        <v>3.1832079006557912E+16</v>
      </c>
      <c r="ER73">
        <f t="shared" si="210"/>
        <v>2329225354019055.5</v>
      </c>
      <c r="ES73">
        <f t="shared" si="211"/>
        <v>2329225354019055.5</v>
      </c>
      <c r="ET73">
        <f t="shared" si="212"/>
        <v>1.363552272480157E+16</v>
      </c>
      <c r="EU73">
        <f t="shared" si="265"/>
        <v>1.179553240922818E+16</v>
      </c>
      <c r="EV73" s="7"/>
      <c r="EW73" s="7">
        <f t="shared" si="151"/>
        <v>0</v>
      </c>
      <c r="EX73" s="7">
        <f t="shared" si="266"/>
        <v>0</v>
      </c>
      <c r="EY73" s="7">
        <f t="shared" si="213"/>
        <v>0</v>
      </c>
      <c r="EZ73" s="7"/>
      <c r="FA73" s="7">
        <f t="shared" si="152"/>
        <v>6198250144332054</v>
      </c>
      <c r="FB73" s="7">
        <f>'Initial absorption'!$H73*FA73*$F73</f>
        <v>0</v>
      </c>
      <c r="FC73" s="7">
        <f t="shared" si="267"/>
        <v>0</v>
      </c>
      <c r="FD73" s="7">
        <f>'Initial absorption'!$N73*FC73*$J73</f>
        <v>0</v>
      </c>
      <c r="FE73" s="7"/>
      <c r="FF73">
        <f t="shared" si="153"/>
        <v>0</v>
      </c>
      <c r="FG73" s="7">
        <f t="shared" si="154"/>
        <v>0</v>
      </c>
      <c r="FH73">
        <f t="shared" si="244"/>
        <v>0</v>
      </c>
      <c r="FI73" s="7"/>
      <c r="FJ73">
        <f t="shared" si="245"/>
        <v>0</v>
      </c>
      <c r="FK73">
        <f t="shared" si="268"/>
        <v>0</v>
      </c>
      <c r="FL73">
        <f t="shared" si="278"/>
        <v>0</v>
      </c>
      <c r="FM73" s="7"/>
      <c r="FN73">
        <f>(1 - 'Initial absorption'!$N73)*FC73</f>
        <v>0</v>
      </c>
      <c r="FO73" s="7">
        <f t="shared" si="155"/>
        <v>6197130817272582</v>
      </c>
      <c r="FP73">
        <f>'Initial absorption'!$T73*(FN73+FO73)*$N73</f>
        <v>0</v>
      </c>
      <c r="FQ73" s="7"/>
      <c r="FR73">
        <f t="shared" si="183"/>
        <v>2296791875984909</v>
      </c>
      <c r="FS73">
        <f>'Initial absorption'!$N73*FR73*$J73</f>
        <v>0</v>
      </c>
      <c r="FU73">
        <f>(1-'Initial absorption'!$N73)*FR73</f>
        <v>2238751081201100.3</v>
      </c>
      <c r="FV73">
        <f>'Initial absorption'!$H73*FU73*$F73</f>
        <v>0</v>
      </c>
      <c r="FW73" s="7"/>
      <c r="FX73">
        <f>(1 - 'Initial absorption'!$T73)*(FN73+FO73)</f>
        <v>6040526990093206</v>
      </c>
      <c r="FY73">
        <f t="shared" si="156"/>
        <v>2296377103873925.5</v>
      </c>
      <c r="FZ73" s="7"/>
      <c r="GJ73" s="7">
        <f t="shared" si="283"/>
        <v>0</v>
      </c>
      <c r="GK73" s="7">
        <f t="shared" si="188"/>
        <v>0</v>
      </c>
      <c r="GL73" s="7">
        <f t="shared" si="214"/>
        <v>0</v>
      </c>
      <c r="GM73" s="7">
        <f t="shared" si="246"/>
        <v>0</v>
      </c>
      <c r="GN73" s="7"/>
      <c r="GO73" s="7">
        <f t="shared" si="247"/>
        <v>1640405249275469.8</v>
      </c>
      <c r="GP73" s="7">
        <f t="shared" si="157"/>
        <v>1640405249275469.8</v>
      </c>
      <c r="GQ73" s="7">
        <f t="shared" si="215"/>
        <v>9603099595229830</v>
      </c>
      <c r="GR73" s="7">
        <f t="shared" si="248"/>
        <v>8307248265484291</v>
      </c>
      <c r="GT73">
        <f t="shared" si="216"/>
        <v>720434979776111.88</v>
      </c>
      <c r="GU73">
        <f t="shared" si="217"/>
        <v>720434979776111.88</v>
      </c>
      <c r="GV73">
        <f t="shared" si="218"/>
        <v>4217499831662388</v>
      </c>
      <c r="GW73">
        <f t="shared" si="269"/>
        <v>3648386420844899.5</v>
      </c>
      <c r="GX73" s="7"/>
      <c r="GY73" s="7">
        <f t="shared" si="158"/>
        <v>0</v>
      </c>
      <c r="GZ73" s="7">
        <f t="shared" si="270"/>
        <v>0</v>
      </c>
      <c r="HA73" s="7">
        <f t="shared" si="219"/>
        <v>0</v>
      </c>
      <c r="HB73" s="7"/>
      <c r="HC73" s="7">
        <f t="shared" si="159"/>
        <v>1617563299900467.5</v>
      </c>
      <c r="HD73" s="7">
        <f>'Initial absorption'!$H73*HC73*$F73</f>
        <v>0</v>
      </c>
      <c r="HE73" s="7">
        <f t="shared" si="271"/>
        <v>0</v>
      </c>
      <c r="HF73" s="7">
        <f>'Initial absorption'!$N73*HE73*$J73</f>
        <v>0</v>
      </c>
      <c r="HG73" s="7"/>
      <c r="HH73">
        <f t="shared" si="160"/>
        <v>0</v>
      </c>
      <c r="HI73" s="7">
        <f t="shared" si="161"/>
        <v>0</v>
      </c>
      <c r="HJ73">
        <f t="shared" si="249"/>
        <v>0</v>
      </c>
      <c r="HK73" s="7"/>
      <c r="HL73">
        <f t="shared" si="250"/>
        <v>0</v>
      </c>
      <c r="HM73">
        <f t="shared" si="272"/>
        <v>0</v>
      </c>
      <c r="HN73">
        <f t="shared" si="279"/>
        <v>0</v>
      </c>
      <c r="HO73" s="7"/>
      <c r="HP73">
        <f>(1 - 'Initial absorption'!$N73)*HE73</f>
        <v>0</v>
      </c>
      <c r="HQ73" s="7">
        <f t="shared" si="162"/>
        <v>1617271188041503</v>
      </c>
      <c r="HR73">
        <f>'Initial absorption'!$T73*(HP73+HQ73)*$N73</f>
        <v>0</v>
      </c>
      <c r="HS73" s="7"/>
      <c r="HT73">
        <f t="shared" si="184"/>
        <v>710403227351950.25</v>
      </c>
      <c r="HU73">
        <f>'Initial absorption'!$N73*HT73*$J73</f>
        <v>0</v>
      </c>
      <c r="HW73">
        <f>(1-'Initial absorption'!$N73)*HT73</f>
        <v>692451070535473.88</v>
      </c>
      <c r="HX73">
        <f>'Initial absorption'!$H73*HW73*$F73</f>
        <v>0</v>
      </c>
      <c r="HY73" s="7"/>
      <c r="HZ73">
        <f>(1 - 'Initial absorption'!$T73)*(HP73+HQ73)</f>
        <v>1576402136684975</v>
      </c>
      <c r="IA73">
        <f t="shared" si="163"/>
        <v>710274937344771.63</v>
      </c>
      <c r="IB73" s="7"/>
      <c r="IL73" s="7">
        <f t="shared" si="284"/>
        <v>0</v>
      </c>
      <c r="IM73" s="7">
        <f t="shared" si="189"/>
        <v>0</v>
      </c>
      <c r="IN73" s="7">
        <f t="shared" si="220"/>
        <v>0</v>
      </c>
      <c r="IO73" s="7">
        <f t="shared" si="251"/>
        <v>0</v>
      </c>
      <c r="IP73" s="7"/>
      <c r="IQ73" s="7">
        <f t="shared" si="252"/>
        <v>431951528131778.38</v>
      </c>
      <c r="IR73" s="7">
        <f t="shared" si="164"/>
        <v>431951528131778.38</v>
      </c>
      <c r="IS73" s="7">
        <f t="shared" si="221"/>
        <v>2528688290160799.5</v>
      </c>
      <c r="IT73" s="7">
        <f t="shared" si="253"/>
        <v>2187464703877831</v>
      </c>
      <c r="IV73">
        <f t="shared" si="222"/>
        <v>226140610851399.66</v>
      </c>
      <c r="IW73">
        <f t="shared" si="223"/>
        <v>226140610851399.66</v>
      </c>
      <c r="IX73">
        <f t="shared" si="224"/>
        <v>1323850194634083.5</v>
      </c>
      <c r="IY73">
        <f t="shared" si="273"/>
        <v>1145208598960888.8</v>
      </c>
      <c r="IZ73" s="7"/>
      <c r="JA73" s="7">
        <f t="shared" si="165"/>
        <v>0</v>
      </c>
      <c r="JB73" s="7">
        <f t="shared" si="274"/>
        <v>0</v>
      </c>
      <c r="JC73" s="7">
        <f t="shared" si="225"/>
        <v>0</v>
      </c>
      <c r="JD73" s="7"/>
      <c r="JE73" s="7">
        <f t="shared" si="166"/>
        <v>425936785773206.44</v>
      </c>
      <c r="JF73" s="7">
        <f>'Initial absorption'!$H73*JE73*$F73</f>
        <v>0</v>
      </c>
      <c r="JG73" s="7">
        <f t="shared" si="275"/>
        <v>0</v>
      </c>
      <c r="JH73" s="7">
        <f>'Initial absorption'!$N73*JG73*$J73</f>
        <v>0</v>
      </c>
      <c r="JI73" s="7"/>
      <c r="JJ73">
        <f t="shared" si="167"/>
        <v>0</v>
      </c>
      <c r="JK73" s="7">
        <f t="shared" si="168"/>
        <v>0</v>
      </c>
      <c r="JL73">
        <f t="shared" si="254"/>
        <v>0</v>
      </c>
      <c r="JM73" s="7"/>
      <c r="JN73">
        <f t="shared" si="255"/>
        <v>0</v>
      </c>
      <c r="JO73">
        <f t="shared" si="276"/>
        <v>0</v>
      </c>
      <c r="JP73">
        <f t="shared" si="280"/>
        <v>0</v>
      </c>
      <c r="JQ73" s="7"/>
      <c r="JR73">
        <f>(1 - 'Initial absorption'!$N73)*JG73</f>
        <v>0</v>
      </c>
      <c r="JS73" s="7">
        <f t="shared" si="169"/>
        <v>425859866875317.75</v>
      </c>
      <c r="JT73">
        <f>'Initial absorption'!$T73*(JR73+JS73)*$N73</f>
        <v>0</v>
      </c>
      <c r="JU73" s="7"/>
      <c r="JV73">
        <f t="shared" si="185"/>
        <v>222991698479300.63</v>
      </c>
      <c r="JW73">
        <f>'Initial absorption'!$N73*JV73*$J73</f>
        <v>0</v>
      </c>
      <c r="JY73">
        <f>(1-'Initial absorption'!$N73)*JV73</f>
        <v>217356614366866.63</v>
      </c>
      <c r="JZ73">
        <f>'Initial absorption'!$H73*JY73*$F73</f>
        <v>0</v>
      </c>
      <c r="KA73" s="7"/>
      <c r="KB73">
        <f>(1 - 'Initial absorption'!$T73)*(JR73+JS73)</f>
        <v>415098227826341.56</v>
      </c>
      <c r="KC73">
        <f t="shared" si="170"/>
        <v>222951428945749.47</v>
      </c>
      <c r="KD73" s="7"/>
    </row>
    <row r="74" spans="4:290" x14ac:dyDescent="0.25">
      <c r="D74">
        <v>640</v>
      </c>
      <c r="E74">
        <f>'Input spectra'!B74</f>
        <v>0</v>
      </c>
      <c r="F74">
        <f>'Initial absorption'!J74</f>
        <v>0</v>
      </c>
      <c r="G74">
        <f>'Input spectra'!C74</f>
        <v>0</v>
      </c>
      <c r="H74">
        <f t="shared" si="226"/>
        <v>0</v>
      </c>
      <c r="I74">
        <f>'Input spectra'!D74</f>
        <v>0</v>
      </c>
      <c r="J74">
        <f>'Initial absorption'!P74</f>
        <v>0</v>
      </c>
      <c r="K74">
        <f>'Input spectra'!E74</f>
        <v>0.116398841477688</v>
      </c>
      <c r="L74">
        <f t="shared" si="227"/>
        <v>1.1354455973357106E-2</v>
      </c>
      <c r="M74">
        <f>'Input spectra'!F74</f>
        <v>0</v>
      </c>
      <c r="N74">
        <f>'Initial absorption'!V74</f>
        <v>0</v>
      </c>
      <c r="O74">
        <f>'Input spectra'!G74</f>
        <v>2.8506358381502998E-2</v>
      </c>
      <c r="P74">
        <f t="shared" si="228"/>
        <v>3.0028627321149119E-3</v>
      </c>
      <c r="R74">
        <f>'Reaching edge prob after ems 1'!$EZ75</f>
        <v>0.86582329474193276</v>
      </c>
      <c r="S74">
        <f>'Reaching edge prob after ems 2'!$EZ75</f>
        <v>0.86582329474193276</v>
      </c>
      <c r="T74">
        <f>'Reaching edge prob after ems 3'!EZ75</f>
        <v>0.86582329474193276</v>
      </c>
      <c r="U74">
        <f>1-EXP(-'Reaching edge prob after ems 1'!FC75*_k_in_ec_correction*($E74*_c1+'Input spectra'!Y74))</f>
        <v>1.3837537837606773E-2</v>
      </c>
      <c r="V74">
        <f>1-EXP(-(_t-'Reaching edge prob after ems 1'!FC75)*_k_in_ec_correction*($E74*_c1+'Input spectra'!Y74))</f>
        <v>1.4013377545602501E-2</v>
      </c>
      <c r="W74">
        <f>1-EXP(-'Reaching edge prob after ems 2'!FC75*_k_in_ec_correction*($I74*_c2+'Input spectra'!Y74))</f>
        <v>1.3837537837606773E-2</v>
      </c>
      <c r="X74">
        <f>1-EXP(-(_t-'Reaching edge prob after ems 2'!FC75)*_k_in_ec_correction*($I74*_c2+'Input spectra'!Y74))</f>
        <v>1.4013377545602501E-2</v>
      </c>
      <c r="Y74">
        <f>1-EXP(-'Reaching edge prob after ems 3'!FC75*_k_in_ec_correction*($M74*_c3+'Input spectra'!Y74))</f>
        <v>1.3837537837606773E-2</v>
      </c>
      <c r="Z74">
        <f>1-EXP(-(_t-'Reaching edge prob after ems 3'!FC75)*_k_in_ec_correction*($M74*_c3+'Input spectra'!Y74))</f>
        <v>1.4013377545602501E-2</v>
      </c>
      <c r="AA74" s="16"/>
      <c r="AB74" s="16"/>
      <c r="AD74" s="7">
        <f t="shared" si="190"/>
        <v>0</v>
      </c>
      <c r="AE74" s="7">
        <f t="shared" si="191"/>
        <v>0</v>
      </c>
      <c r="AF74" s="7">
        <f t="shared" si="192"/>
        <v>0</v>
      </c>
      <c r="AG74" s="7">
        <f t="shared" si="229"/>
        <v>0</v>
      </c>
      <c r="AH74" s="7"/>
      <c r="AI74" s="7">
        <f t="shared" si="193"/>
        <v>8.2342156620598288E+16</v>
      </c>
      <c r="AJ74" s="7">
        <f t="shared" si="194"/>
        <v>8.2342156620598288E+16</v>
      </c>
      <c r="AK74" s="7">
        <f t="shared" si="195"/>
        <v>4.820393809778839E+17</v>
      </c>
      <c r="AL74" s="7">
        <f t="shared" si="230"/>
        <v>4.1736092503363322E+17</v>
      </c>
      <c r="AN74">
        <f t="shared" si="196"/>
        <v>1.97823759091955E+16</v>
      </c>
      <c r="AO74">
        <f t="shared" si="197"/>
        <v>1.97823759091955E+16</v>
      </c>
      <c r="AP74">
        <f t="shared" si="198"/>
        <v>1.1580804570711176E+17</v>
      </c>
      <c r="AQ74">
        <f t="shared" si="256"/>
        <v>1.0026930369175584E+17</v>
      </c>
      <c r="AR74" s="7"/>
      <c r="AS74" s="7">
        <f t="shared" si="199"/>
        <v>0</v>
      </c>
      <c r="AT74" s="7">
        <f t="shared" si="257"/>
        <v>0</v>
      </c>
      <c r="AU74" s="7">
        <f t="shared" si="200"/>
        <v>0</v>
      </c>
      <c r="AV74" s="7"/>
      <c r="AW74" s="7">
        <f t="shared" si="231"/>
        <v>8.1202743912730624E+16</v>
      </c>
      <c r="AX74" s="7">
        <f>'Initial absorption'!$H74*AW74*$F74</f>
        <v>0</v>
      </c>
      <c r="AY74" s="7">
        <f t="shared" si="258"/>
        <v>0</v>
      </c>
      <c r="AZ74" s="7">
        <f>'Initial absorption'!$N74*AY74*$J74</f>
        <v>0</v>
      </c>
      <c r="BA74" s="7"/>
      <c r="BB74">
        <f t="shared" si="232"/>
        <v>0</v>
      </c>
      <c r="BC74" s="7">
        <f t="shared" si="259"/>
        <v>0</v>
      </c>
      <c r="BD74">
        <f t="shared" si="233"/>
        <v>0</v>
      </c>
      <c r="BE74" s="7"/>
      <c r="BF74">
        <f t="shared" si="141"/>
        <v>0</v>
      </c>
      <c r="BG74">
        <f t="shared" si="260"/>
        <v>0</v>
      </c>
      <c r="BH74">
        <f t="shared" si="234"/>
        <v>0</v>
      </c>
      <c r="BI74" s="7"/>
      <c r="BJ74">
        <f>(1 - 'Initial absorption'!$N74)*AY74</f>
        <v>0</v>
      </c>
      <c r="BK74" s="7">
        <f t="shared" si="201"/>
        <v>8.1188264891954704E+16</v>
      </c>
      <c r="BL74">
        <f>'Initial absorption'!$T74*(BJ74+BK74)*$N74</f>
        <v>0</v>
      </c>
      <c r="BM74" s="7"/>
      <c r="BN74">
        <f t="shared" si="235"/>
        <v>1.9508636534034248E+16</v>
      </c>
      <c r="BO74">
        <f>'Initial absorption'!$N74*BN74*$J74</f>
        <v>0</v>
      </c>
      <c r="BQ74">
        <f>(1-'Initial absorption'!$N74)*BN74</f>
        <v>1.9018729523873724E+16</v>
      </c>
      <c r="BR74">
        <f>'Initial absorption'!$H74*BQ74*$F74</f>
        <v>0</v>
      </c>
      <c r="BS74" s="7"/>
      <c r="BT74">
        <f>(1 - 'Initial absorption'!$T74)*(BJ74+BK74)</f>
        <v>7.9149439675033552E+16</v>
      </c>
      <c r="BU74">
        <f t="shared" si="142"/>
        <v>1.9505158006830912E+16</v>
      </c>
      <c r="BV74" s="7"/>
      <c r="CF74" s="7">
        <f t="shared" si="281"/>
        <v>0</v>
      </c>
      <c r="CG74" s="7">
        <f t="shared" si="186"/>
        <v>0</v>
      </c>
      <c r="CH74" s="7">
        <f t="shared" si="202"/>
        <v>0</v>
      </c>
      <c r="CI74" s="7">
        <f t="shared" si="236"/>
        <v>0</v>
      </c>
      <c r="CJ74" s="7"/>
      <c r="CK74" s="7">
        <f t="shared" si="237"/>
        <v>2.1186412862158592E+16</v>
      </c>
      <c r="CL74" s="7">
        <f t="shared" si="143"/>
        <v>2.1186412862158592E+16</v>
      </c>
      <c r="CM74" s="7">
        <f t="shared" si="203"/>
        <v>1.2402742119414022E+17</v>
      </c>
      <c r="CN74" s="7">
        <f t="shared" si="238"/>
        <v>1.073858304566559E+17</v>
      </c>
      <c r="CP74">
        <f t="shared" si="204"/>
        <v>5031442049146858</v>
      </c>
      <c r="CQ74">
        <f t="shared" si="205"/>
        <v>5031442049146858</v>
      </c>
      <c r="CR74">
        <f t="shared" si="206"/>
        <v>2.9454574792981964E+16</v>
      </c>
      <c r="CS74">
        <f t="shared" si="261"/>
        <v>2.5502456992482328E+16</v>
      </c>
      <c r="CT74" s="7"/>
      <c r="CU74" s="7">
        <f t="shared" si="144"/>
        <v>0</v>
      </c>
      <c r="CV74" s="7">
        <f t="shared" si="262"/>
        <v>0</v>
      </c>
      <c r="CW74" s="7">
        <f t="shared" si="207"/>
        <v>0</v>
      </c>
      <c r="CX74" s="7"/>
      <c r="CY74" s="7">
        <f t="shared" si="145"/>
        <v>2.0893245072535312E+16</v>
      </c>
      <c r="CZ74" s="7">
        <f>'Initial absorption'!$H74*CY74*$F74</f>
        <v>0</v>
      </c>
      <c r="DA74" s="7">
        <f t="shared" si="263"/>
        <v>0</v>
      </c>
      <c r="DB74" s="7">
        <f>'Initial absorption'!$N74*DA74*$J74</f>
        <v>0</v>
      </c>
      <c r="DC74" s="7"/>
      <c r="DD74">
        <f t="shared" si="146"/>
        <v>0</v>
      </c>
      <c r="DE74" s="7">
        <f t="shared" si="147"/>
        <v>0</v>
      </c>
      <c r="DF74">
        <f t="shared" si="239"/>
        <v>0</v>
      </c>
      <c r="DG74" s="7"/>
      <c r="DH74">
        <f t="shared" si="240"/>
        <v>0</v>
      </c>
      <c r="DI74">
        <f t="shared" si="264"/>
        <v>0</v>
      </c>
      <c r="DJ74">
        <f t="shared" si="277"/>
        <v>0</v>
      </c>
      <c r="DK74" s="7"/>
      <c r="DL74">
        <f>(1 - 'Initial absorption'!$N74)*DA74</f>
        <v>0</v>
      </c>
      <c r="DM74" s="7">
        <f t="shared" si="148"/>
        <v>2.0889519659884156E+16</v>
      </c>
      <c r="DN74">
        <f>'Initial absorption'!$T74*(DL74+DM74)*$N74</f>
        <v>0</v>
      </c>
      <c r="DO74" s="7"/>
      <c r="DP74">
        <f t="shared" si="182"/>
        <v>4961819279414063</v>
      </c>
      <c r="DQ74">
        <f>'Initial absorption'!$N74*DP74*$J74</f>
        <v>0</v>
      </c>
      <c r="DS74">
        <f>(1-'Initial absorption'!$N74)*DP74</f>
        <v>4837216514690151</v>
      </c>
      <c r="DT74">
        <f>'Initial absorption'!$H74*DS74*$F74</f>
        <v>0</v>
      </c>
      <c r="DU74" s="7"/>
      <c r="DV74">
        <f>(1 - 'Initial absorption'!$T74)*(DL74+DM74)</f>
        <v>2.0364935478800588E+16</v>
      </c>
      <c r="DW74">
        <f t="shared" si="149"/>
        <v>4960934552113343</v>
      </c>
      <c r="DX74" s="7"/>
      <c r="EH74" s="7">
        <f t="shared" si="282"/>
        <v>0</v>
      </c>
      <c r="EI74" s="7">
        <f t="shared" si="187"/>
        <v>0</v>
      </c>
      <c r="EJ74" s="7">
        <f t="shared" si="208"/>
        <v>0</v>
      </c>
      <c r="EK74" s="7">
        <f t="shared" si="241"/>
        <v>0</v>
      </c>
      <c r="EL74" s="7"/>
      <c r="EM74" s="7">
        <f t="shared" si="242"/>
        <v>5486724091582263</v>
      </c>
      <c r="EN74" s="7">
        <f t="shared" si="150"/>
        <v>5486724091582263</v>
      </c>
      <c r="EO74" s="7">
        <f t="shared" si="209"/>
        <v>3.211984229280124E+16</v>
      </c>
      <c r="EP74" s="7">
        <f t="shared" si="243"/>
        <v>2.7810107680544444E+16</v>
      </c>
      <c r="ER74">
        <f t="shared" si="210"/>
        <v>1483049004038575.3</v>
      </c>
      <c r="ES74">
        <f t="shared" si="211"/>
        <v>1483049004038575.3</v>
      </c>
      <c r="ET74">
        <f t="shared" si="212"/>
        <v>8681920090586860</v>
      </c>
      <c r="EU74">
        <f t="shared" si="265"/>
        <v>7517008657518094</v>
      </c>
      <c r="EV74" s="7"/>
      <c r="EW74" s="7">
        <f t="shared" si="151"/>
        <v>0</v>
      </c>
      <c r="EX74" s="7">
        <f t="shared" si="266"/>
        <v>0</v>
      </c>
      <c r="EY74" s="7">
        <f t="shared" si="213"/>
        <v>0</v>
      </c>
      <c r="EZ74" s="7"/>
      <c r="FA74" s="7">
        <f t="shared" si="152"/>
        <v>5410801339360485</v>
      </c>
      <c r="FB74" s="7">
        <f>'Initial absorption'!$H74*FA74*$F74</f>
        <v>0</v>
      </c>
      <c r="FC74" s="7">
        <f t="shared" si="267"/>
        <v>0</v>
      </c>
      <c r="FD74" s="7">
        <f>'Initial absorption'!$N74*FC74*$J74</f>
        <v>0</v>
      </c>
      <c r="FE74" s="7"/>
      <c r="FF74">
        <f t="shared" si="153"/>
        <v>0</v>
      </c>
      <c r="FG74" s="7">
        <f t="shared" si="154"/>
        <v>0</v>
      </c>
      <c r="FH74">
        <f t="shared" si="244"/>
        <v>0</v>
      </c>
      <c r="FI74" s="7"/>
      <c r="FJ74">
        <f t="shared" si="245"/>
        <v>0</v>
      </c>
      <c r="FK74">
        <f t="shared" si="268"/>
        <v>0</v>
      </c>
      <c r="FL74">
        <f t="shared" si="278"/>
        <v>0</v>
      </c>
      <c r="FM74" s="7"/>
      <c r="FN74">
        <f>(1 - 'Initial absorption'!$N74)*FC74</f>
        <v>0</v>
      </c>
      <c r="FO74" s="7">
        <f t="shared" si="155"/>
        <v>5409836555398368</v>
      </c>
      <c r="FP74">
        <f>'Initial absorption'!$T74*(FN74+FO74)*$N74</f>
        <v>0</v>
      </c>
      <c r="FQ74" s="7"/>
      <c r="FR74">
        <f t="shared" si="183"/>
        <v>1462527257330166.5</v>
      </c>
      <c r="FS74">
        <f>'Initial absorption'!$N74*FR74*$J74</f>
        <v>0</v>
      </c>
      <c r="FU74">
        <f>(1-'Initial absorption'!$N74)*FR74</f>
        <v>1425799813325204.8</v>
      </c>
      <c r="FV74">
        <f>'Initial absorption'!$H74*FU74*$F74</f>
        <v>0</v>
      </c>
      <c r="FW74" s="7"/>
      <c r="FX74">
        <f>(1 - 'Initial absorption'!$T74)*(FN74+FO74)</f>
        <v>5273983040075108</v>
      </c>
      <c r="FY74">
        <f t="shared" si="156"/>
        <v>1462266478426353</v>
      </c>
      <c r="FZ74" s="7"/>
      <c r="GJ74" s="7">
        <f t="shared" si="283"/>
        <v>0</v>
      </c>
      <c r="GK74" s="7">
        <f t="shared" si="188"/>
        <v>0</v>
      </c>
      <c r="GL74" s="7">
        <f t="shared" si="214"/>
        <v>0</v>
      </c>
      <c r="GM74" s="7">
        <f t="shared" si="246"/>
        <v>0</v>
      </c>
      <c r="GN74" s="7"/>
      <c r="GO74" s="7">
        <f t="shared" si="247"/>
        <v>1431875661768667.8</v>
      </c>
      <c r="GP74" s="7">
        <f t="shared" si="157"/>
        <v>1431875661768667.8</v>
      </c>
      <c r="GQ74" s="7">
        <f t="shared" si="215"/>
        <v>8382346126985026</v>
      </c>
      <c r="GR74" s="7">
        <f t="shared" si="248"/>
        <v>7257630541333455</v>
      </c>
      <c r="GT74">
        <f t="shared" si="216"/>
        <v>458710608395160.38</v>
      </c>
      <c r="GU74">
        <f t="shared" si="217"/>
        <v>458710608395160.38</v>
      </c>
      <c r="GV74">
        <f t="shared" si="218"/>
        <v>2685338674545697.5</v>
      </c>
      <c r="GW74">
        <f t="shared" si="269"/>
        <v>2325028778693090.5</v>
      </c>
      <c r="GX74" s="7"/>
      <c r="GY74" s="7">
        <f t="shared" si="158"/>
        <v>0</v>
      </c>
      <c r="GZ74" s="7">
        <f t="shared" si="270"/>
        <v>0</v>
      </c>
      <c r="HA74" s="7">
        <f t="shared" si="219"/>
        <v>0</v>
      </c>
      <c r="HB74" s="7"/>
      <c r="HC74" s="7">
        <f t="shared" si="159"/>
        <v>1412062028120195.5</v>
      </c>
      <c r="HD74" s="7">
        <f>'Initial absorption'!$H74*HC74*$F74</f>
        <v>0</v>
      </c>
      <c r="HE74" s="7">
        <f t="shared" si="271"/>
        <v>0</v>
      </c>
      <c r="HF74" s="7">
        <f>'Initial absorption'!$N74*HE74*$J74</f>
        <v>0</v>
      </c>
      <c r="HG74" s="7"/>
      <c r="HH74">
        <f t="shared" si="160"/>
        <v>0</v>
      </c>
      <c r="HI74" s="7">
        <f t="shared" si="161"/>
        <v>0</v>
      </c>
      <c r="HJ74">
        <f t="shared" si="249"/>
        <v>0</v>
      </c>
      <c r="HK74" s="7"/>
      <c r="HL74">
        <f t="shared" si="250"/>
        <v>0</v>
      </c>
      <c r="HM74">
        <f t="shared" si="272"/>
        <v>0</v>
      </c>
      <c r="HN74">
        <f t="shared" si="279"/>
        <v>0</v>
      </c>
      <c r="HO74" s="7"/>
      <c r="HP74">
        <f>(1 - 'Initial absorption'!$N74)*HE74</f>
        <v>0</v>
      </c>
      <c r="HQ74" s="7">
        <f t="shared" si="162"/>
        <v>1411810247521944</v>
      </c>
      <c r="HR74">
        <f>'Initial absorption'!$T74*(HP74+HQ74)*$N74</f>
        <v>0</v>
      </c>
      <c r="HS74" s="7"/>
      <c r="HT74">
        <f t="shared" si="184"/>
        <v>452363182994980.75</v>
      </c>
      <c r="HU74">
        <f>'Initial absorption'!$N74*HT74*$J74</f>
        <v>0</v>
      </c>
      <c r="HW74">
        <f>(1-'Initial absorption'!$N74)*HT74</f>
        <v>441003296613318.75</v>
      </c>
      <c r="HX74">
        <f>'Initial absorption'!$H74*HW74*$F74</f>
        <v>0</v>
      </c>
      <c r="HY74" s="7"/>
      <c r="HZ74">
        <f>(1 - 'Initial absorption'!$T74)*(HP74+HQ74)</f>
        <v>1376356425002322</v>
      </c>
      <c r="IA74">
        <f t="shared" si="163"/>
        <v>452282523455546</v>
      </c>
      <c r="IB74" s="7"/>
      <c r="IL74" s="7">
        <f t="shared" si="284"/>
        <v>0</v>
      </c>
      <c r="IM74" s="7">
        <f t="shared" si="189"/>
        <v>0</v>
      </c>
      <c r="IN74" s="7">
        <f t="shared" si="220"/>
        <v>0</v>
      </c>
      <c r="IO74" s="7">
        <f t="shared" si="251"/>
        <v>0</v>
      </c>
      <c r="IP74" s="7"/>
      <c r="IQ74" s="7">
        <f t="shared" si="252"/>
        <v>377041514874971</v>
      </c>
      <c r="IR74" s="7">
        <f t="shared" si="164"/>
        <v>377041514874971</v>
      </c>
      <c r="IS74" s="7">
        <f t="shared" si="221"/>
        <v>2207239473587327.5</v>
      </c>
      <c r="IT74" s="7">
        <f t="shared" si="253"/>
        <v>1911079353305829.3</v>
      </c>
      <c r="IV74">
        <f t="shared" si="222"/>
        <v>143986758137057.25</v>
      </c>
      <c r="IW74">
        <f t="shared" si="223"/>
        <v>143986758137057.25</v>
      </c>
      <c r="IX74">
        <f t="shared" si="224"/>
        <v>842913163924064.5</v>
      </c>
      <c r="IY74">
        <f t="shared" si="273"/>
        <v>729813852770080.38</v>
      </c>
      <c r="IZ74" s="7"/>
      <c r="JA74" s="7">
        <f t="shared" si="165"/>
        <v>0</v>
      </c>
      <c r="JB74" s="7">
        <f t="shared" si="274"/>
        <v>0</v>
      </c>
      <c r="JC74" s="7">
        <f t="shared" si="225"/>
        <v>0</v>
      </c>
      <c r="JD74" s="7"/>
      <c r="JE74" s="7">
        <f t="shared" si="166"/>
        <v>371824188646540</v>
      </c>
      <c r="JF74" s="7">
        <f>'Initial absorption'!$H74*JE74*$F74</f>
        <v>0</v>
      </c>
      <c r="JG74" s="7">
        <f t="shared" si="275"/>
        <v>0</v>
      </c>
      <c r="JH74" s="7">
        <f>'Initial absorption'!$N74*JG74*$J74</f>
        <v>0</v>
      </c>
      <c r="JI74" s="7"/>
      <c r="JJ74">
        <f t="shared" si="167"/>
        <v>0</v>
      </c>
      <c r="JK74" s="7">
        <f t="shared" si="168"/>
        <v>0</v>
      </c>
      <c r="JL74">
        <f t="shared" si="254"/>
        <v>0</v>
      </c>
      <c r="JM74" s="7"/>
      <c r="JN74">
        <f t="shared" si="255"/>
        <v>0</v>
      </c>
      <c r="JO74">
        <f t="shared" si="276"/>
        <v>0</v>
      </c>
      <c r="JP74">
        <f t="shared" si="280"/>
        <v>0</v>
      </c>
      <c r="JQ74" s="7"/>
      <c r="JR74">
        <f>(1 - 'Initial absorption'!$N74)*JG74</f>
        <v>0</v>
      </c>
      <c r="JS74" s="7">
        <f t="shared" si="169"/>
        <v>371757889776662.13</v>
      </c>
      <c r="JT74">
        <f>'Initial absorption'!$T74*(JR74+JS74)*$N74</f>
        <v>0</v>
      </c>
      <c r="JU74" s="7"/>
      <c r="JV74">
        <f t="shared" si="185"/>
        <v>141994335923221.38</v>
      </c>
      <c r="JW74">
        <f>'Initial absorption'!$N74*JV74*$J74</f>
        <v>0</v>
      </c>
      <c r="JY74">
        <f>(1-'Initial absorption'!$N74)*JV74</f>
        <v>138428529545593.95</v>
      </c>
      <c r="JZ74">
        <f>'Initial absorption'!$H74*JY74*$F74</f>
        <v>0</v>
      </c>
      <c r="KA74" s="7"/>
      <c r="KB74">
        <f>(1 - 'Initial absorption'!$T74)*(JR74+JS74)</f>
        <v>362422188844086.13</v>
      </c>
      <c r="KC74">
        <f t="shared" si="170"/>
        <v>141969017333715.31</v>
      </c>
      <c r="KD74" s="7"/>
    </row>
    <row r="75" spans="4:290" x14ac:dyDescent="0.25">
      <c r="D75">
        <v>645</v>
      </c>
      <c r="E75">
        <f>'Input spectra'!B75</f>
        <v>0</v>
      </c>
      <c r="F75">
        <f>'Initial absorption'!J75</f>
        <v>0</v>
      </c>
      <c r="G75">
        <f>'Input spectra'!C75</f>
        <v>0</v>
      </c>
      <c r="H75">
        <f t="shared" si="226"/>
        <v>0</v>
      </c>
      <c r="I75">
        <f>'Input spectra'!D75</f>
        <v>0</v>
      </c>
      <c r="J75">
        <f>'Initial absorption'!P75</f>
        <v>0</v>
      </c>
      <c r="K75">
        <f>'Input spectra'!E75</f>
        <v>0.103569517308158</v>
      </c>
      <c r="L75">
        <f t="shared" si="227"/>
        <v>1.0102983066912607E-2</v>
      </c>
      <c r="M75">
        <f>'Input spectra'!F75</f>
        <v>0</v>
      </c>
      <c r="N75">
        <f>'Initial absorption'!V75</f>
        <v>0</v>
      </c>
      <c r="O75">
        <f>'Input spectra'!G75</f>
        <v>1.2241618497109899E-2</v>
      </c>
      <c r="P75">
        <f t="shared" si="228"/>
        <v>1.2895333551125343E-3</v>
      </c>
      <c r="R75">
        <f>'Reaching edge prob after ems 1'!$EZ76</f>
        <v>0.86658858751668444</v>
      </c>
      <c r="S75">
        <f>'Reaching edge prob after ems 2'!$EZ76</f>
        <v>0.86658858751668444</v>
      </c>
      <c r="T75">
        <f>'Reaching edge prob after ems 3'!EZ76</f>
        <v>0.86658858751668444</v>
      </c>
      <c r="U75">
        <f>1-EXP(-'Reaching edge prob after ems 1'!FC76*_k_in_ec_correction*($E75*_c1+'Input spectra'!Y75))</f>
        <v>1.3750483741072461E-2</v>
      </c>
      <c r="V75">
        <f>1-EXP(-(_t-'Reaching edge prob after ems 1'!FC76)*_k_in_ec_correction*($E75*_c1+'Input spectra'!Y75))</f>
        <v>1.3924104065336063E-2</v>
      </c>
      <c r="W75">
        <f>1-EXP(-'Reaching edge prob after ems 2'!FC76*_k_in_ec_correction*($I75*_c2+'Input spectra'!Y75))</f>
        <v>1.3750483741072461E-2</v>
      </c>
      <c r="X75">
        <f>1-EXP(-(_t-'Reaching edge prob after ems 2'!FC76)*_k_in_ec_correction*($I75*_c2+'Input spectra'!Y75))</f>
        <v>1.3924104065336063E-2</v>
      </c>
      <c r="Y75">
        <f>1-EXP(-'Reaching edge prob after ems 3'!FC76*_k_in_ec_correction*($M75*_c3+'Input spectra'!Y75))</f>
        <v>1.3750483741072461E-2</v>
      </c>
      <c r="Z75">
        <f>1-EXP(-(_t-'Reaching edge prob after ems 3'!FC76)*_k_in_ec_correction*($M75*_c3+'Input spectra'!Y75))</f>
        <v>1.3924104065336063E-2</v>
      </c>
      <c r="AA75" s="16"/>
      <c r="AB75" s="16"/>
      <c r="AD75" s="7">
        <f t="shared" si="190"/>
        <v>0</v>
      </c>
      <c r="AE75" s="7">
        <f t="shared" si="191"/>
        <v>0</v>
      </c>
      <c r="AF75" s="7">
        <f t="shared" si="192"/>
        <v>0</v>
      </c>
      <c r="AG75" s="7">
        <f t="shared" si="229"/>
        <v>0</v>
      </c>
      <c r="AH75" s="7"/>
      <c r="AI75" s="7">
        <f t="shared" si="193"/>
        <v>7.326651457216464E+16</v>
      </c>
      <c r="AJ75" s="7">
        <f t="shared" si="194"/>
        <v>7.326651457216464E+16</v>
      </c>
      <c r="AK75" s="7">
        <f t="shared" si="195"/>
        <v>4.2890964701717018E+17</v>
      </c>
      <c r="AL75" s="7">
        <f t="shared" si="230"/>
        <v>3.7168820518088922E+17</v>
      </c>
      <c r="AN75">
        <f t="shared" si="196"/>
        <v>8495237995882536</v>
      </c>
      <c r="AO75">
        <f t="shared" si="197"/>
        <v>8495237995882536</v>
      </c>
      <c r="AP75">
        <f t="shared" si="198"/>
        <v>4.9731989455454984E+16</v>
      </c>
      <c r="AQ75">
        <f t="shared" si="256"/>
        <v>4.3097174496597376E+16</v>
      </c>
      <c r="AR75" s="7"/>
      <c r="AS75" s="7">
        <f t="shared" si="199"/>
        <v>0</v>
      </c>
      <c r="AT75" s="7">
        <f t="shared" si="257"/>
        <v>0</v>
      </c>
      <c r="AU75" s="7">
        <f t="shared" si="200"/>
        <v>0</v>
      </c>
      <c r="AV75" s="7"/>
      <c r="AW75" s="7">
        <f t="shared" si="231"/>
        <v>7.225906455477504E+16</v>
      </c>
      <c r="AX75" s="7">
        <f>'Initial absorption'!$H75*AW75*$F75</f>
        <v>0</v>
      </c>
      <c r="AY75" s="7">
        <f t="shared" si="258"/>
        <v>0</v>
      </c>
      <c r="AZ75" s="7">
        <f>'Initial absorption'!$N75*AY75*$J75</f>
        <v>0</v>
      </c>
      <c r="BA75" s="7"/>
      <c r="BB75">
        <f t="shared" si="232"/>
        <v>0</v>
      </c>
      <c r="BC75" s="7">
        <f t="shared" si="259"/>
        <v>0</v>
      </c>
      <c r="BD75">
        <f t="shared" si="233"/>
        <v>0</v>
      </c>
      <c r="BE75" s="7"/>
      <c r="BF75">
        <f t="shared" si="141"/>
        <v>0</v>
      </c>
      <c r="BG75">
        <f t="shared" si="260"/>
        <v>0</v>
      </c>
      <c r="BH75">
        <f t="shared" si="234"/>
        <v>0</v>
      </c>
      <c r="BI75" s="7"/>
      <c r="BJ75">
        <f>(1 - 'Initial absorption'!$N75)*AY75</f>
        <v>0</v>
      </c>
      <c r="BK75" s="7">
        <f t="shared" si="201"/>
        <v>7.224634399875736E+16</v>
      </c>
      <c r="BL75">
        <f>'Initial absorption'!$T75*(BJ75+BK75)*$N75</f>
        <v>0</v>
      </c>
      <c r="BM75" s="7"/>
      <c r="BN75">
        <f t="shared" si="235"/>
        <v>8378424363943612</v>
      </c>
      <c r="BO75">
        <f>'Initial absorption'!$N75*BN75*$J75</f>
        <v>0</v>
      </c>
      <c r="BQ75">
        <f>(1-'Initial absorption'!$N75)*BN75</f>
        <v>8169347264249015</v>
      </c>
      <c r="BR75">
        <f>'Initial absorption'!$H75*BQ75*$F75</f>
        <v>0</v>
      </c>
      <c r="BS75" s="7"/>
      <c r="BT75">
        <f>(1 - 'Initial absorption'!$T75)*(BJ75+BK75)</f>
        <v>7.0443492363334992E+16</v>
      </c>
      <c r="BU75">
        <f t="shared" si="142"/>
        <v>8376949417968071</v>
      </c>
      <c r="BV75" s="7"/>
      <c r="CF75" s="7">
        <f t="shared" si="281"/>
        <v>0</v>
      </c>
      <c r="CG75" s="7">
        <f t="shared" si="186"/>
        <v>0</v>
      </c>
      <c r="CH75" s="7">
        <f t="shared" si="202"/>
        <v>0</v>
      </c>
      <c r="CI75" s="7">
        <f t="shared" si="236"/>
        <v>0</v>
      </c>
      <c r="CJ75" s="7"/>
      <c r="CK75" s="7">
        <f t="shared" si="237"/>
        <v>1.8851274856079428E+16</v>
      </c>
      <c r="CL75" s="7">
        <f t="shared" si="143"/>
        <v>1.8851274856079428E+16</v>
      </c>
      <c r="CM75" s="7">
        <f t="shared" si="203"/>
        <v>1.1035728520128782E+17</v>
      </c>
      <c r="CN75" s="7">
        <f t="shared" si="238"/>
        <v>9.563436390475992E+16</v>
      </c>
      <c r="CP75">
        <f t="shared" si="204"/>
        <v>2160675637051512.5</v>
      </c>
      <c r="CQ75">
        <f t="shared" si="205"/>
        <v>2160675637051512.5</v>
      </c>
      <c r="CR75">
        <f t="shared" si="206"/>
        <v>1.264881549529105E+16</v>
      </c>
      <c r="CS75">
        <f t="shared" si="261"/>
        <v>1.0961319153823422E+16</v>
      </c>
      <c r="CT75" s="7"/>
      <c r="CU75" s="7">
        <f t="shared" si="144"/>
        <v>0</v>
      </c>
      <c r="CV75" s="7">
        <f t="shared" si="262"/>
        <v>0</v>
      </c>
      <c r="CW75" s="7">
        <f t="shared" si="207"/>
        <v>0</v>
      </c>
      <c r="CX75" s="7"/>
      <c r="CY75" s="7">
        <f t="shared" si="145"/>
        <v>1.859206070767242E+16</v>
      </c>
      <c r="CZ75" s="7">
        <f>'Initial absorption'!$H75*CY75*$F75</f>
        <v>0</v>
      </c>
      <c r="DA75" s="7">
        <f t="shared" si="263"/>
        <v>0</v>
      </c>
      <c r="DB75" s="7">
        <f>'Initial absorption'!$N75*DA75*$J75</f>
        <v>0</v>
      </c>
      <c r="DC75" s="7"/>
      <c r="DD75">
        <f t="shared" si="146"/>
        <v>0</v>
      </c>
      <c r="DE75" s="7">
        <f t="shared" si="147"/>
        <v>0</v>
      </c>
      <c r="DF75">
        <f t="shared" si="239"/>
        <v>0</v>
      </c>
      <c r="DG75" s="7"/>
      <c r="DH75">
        <f t="shared" si="240"/>
        <v>0</v>
      </c>
      <c r="DI75">
        <f t="shared" si="264"/>
        <v>0</v>
      </c>
      <c r="DJ75">
        <f t="shared" si="277"/>
        <v>0</v>
      </c>
      <c r="DK75" s="7"/>
      <c r="DL75">
        <f>(1 - 'Initial absorption'!$N75)*DA75</f>
        <v>0</v>
      </c>
      <c r="DM75" s="7">
        <f t="shared" si="148"/>
        <v>1.8588787743219124E+16</v>
      </c>
      <c r="DN75">
        <f>'Initial absorption'!$T75*(DL75+DM75)*$N75</f>
        <v>0</v>
      </c>
      <c r="DO75" s="7"/>
      <c r="DP75">
        <f t="shared" si="182"/>
        <v>2130965301834504.3</v>
      </c>
      <c r="DQ75">
        <f>'Initial absorption'!$N75*DP75*$J75</f>
        <v>0</v>
      </c>
      <c r="DS75">
        <f>(1-'Initial absorption'!$N75)*DP75</f>
        <v>2077788710926226</v>
      </c>
      <c r="DT75">
        <f>'Initial absorption'!$H75*DS75*$F75</f>
        <v>0</v>
      </c>
      <c r="DU75" s="7"/>
      <c r="DV75">
        <f>(1 - 'Initial absorption'!$T75)*(DL75+DM75)</f>
        <v>1.8124918922618896E+16</v>
      </c>
      <c r="DW75">
        <f t="shared" si="149"/>
        <v>2130590164629771</v>
      </c>
      <c r="DX75" s="7"/>
      <c r="EH75" s="7">
        <f t="shared" si="282"/>
        <v>0</v>
      </c>
      <c r="EI75" s="7">
        <f t="shared" si="187"/>
        <v>0</v>
      </c>
      <c r="EJ75" s="7">
        <f t="shared" si="208"/>
        <v>0</v>
      </c>
      <c r="EK75" s="7">
        <f t="shared" si="241"/>
        <v>0</v>
      </c>
      <c r="EL75" s="7"/>
      <c r="EM75" s="7">
        <f t="shared" si="242"/>
        <v>4881984722134399</v>
      </c>
      <c r="EN75" s="7">
        <f t="shared" si="150"/>
        <v>4881984722134399</v>
      </c>
      <c r="EO75" s="7">
        <f t="shared" si="209"/>
        <v>2.8579636361047904E+16</v>
      </c>
      <c r="EP75" s="7">
        <f t="shared" si="243"/>
        <v>2.476678670586098E+16</v>
      </c>
      <c r="ER75">
        <f t="shared" si="210"/>
        <v>636872654058095</v>
      </c>
      <c r="ES75">
        <f t="shared" si="211"/>
        <v>636872654058095</v>
      </c>
      <c r="ET75">
        <f t="shared" si="212"/>
        <v>3728317456372149</v>
      </c>
      <c r="EU75">
        <f t="shared" si="265"/>
        <v>3230917358331338.5</v>
      </c>
      <c r="EV75" s="7"/>
      <c r="EW75" s="7">
        <f t="shared" si="151"/>
        <v>0</v>
      </c>
      <c r="EX75" s="7">
        <f t="shared" si="266"/>
        <v>0</v>
      </c>
      <c r="EY75" s="7">
        <f t="shared" si="213"/>
        <v>0</v>
      </c>
      <c r="EZ75" s="7"/>
      <c r="FA75" s="7">
        <f t="shared" si="152"/>
        <v>4814855070588526</v>
      </c>
      <c r="FB75" s="7">
        <f>'Initial absorption'!$H75*FA75*$F75</f>
        <v>0</v>
      </c>
      <c r="FC75" s="7">
        <f t="shared" si="267"/>
        <v>0</v>
      </c>
      <c r="FD75" s="7">
        <f>'Initial absorption'!$N75*FC75*$J75</f>
        <v>0</v>
      </c>
      <c r="FE75" s="7"/>
      <c r="FF75">
        <f t="shared" si="153"/>
        <v>0</v>
      </c>
      <c r="FG75" s="7">
        <f t="shared" si="154"/>
        <v>0</v>
      </c>
      <c r="FH75">
        <f t="shared" si="244"/>
        <v>0</v>
      </c>
      <c r="FI75" s="7"/>
      <c r="FJ75">
        <f t="shared" si="245"/>
        <v>0</v>
      </c>
      <c r="FK75">
        <f t="shared" si="268"/>
        <v>0</v>
      </c>
      <c r="FL75">
        <f t="shared" si="278"/>
        <v>0</v>
      </c>
      <c r="FM75" s="7"/>
      <c r="FN75">
        <f>(1 - 'Initial absorption'!$N75)*FC75</f>
        <v>0</v>
      </c>
      <c r="FO75" s="7">
        <f t="shared" si="155"/>
        <v>4814007458818019</v>
      </c>
      <c r="FP75">
        <f>'Initial absorption'!$T75*(FN75+FO75)*$N75</f>
        <v>0</v>
      </c>
      <c r="FQ75" s="7"/>
      <c r="FR75">
        <f t="shared" si="183"/>
        <v>628115346983335.5</v>
      </c>
      <c r="FS75">
        <f>'Initial absorption'!$N75*FR75*$J75</f>
        <v>0</v>
      </c>
      <c r="FU75">
        <f>(1-'Initial absorption'!$N75)*FR75</f>
        <v>612441214316327.88</v>
      </c>
      <c r="FV75">
        <f>'Initial absorption'!$H75*FU75*$F75</f>
        <v>0</v>
      </c>
      <c r="FW75" s="7"/>
      <c r="FX75">
        <f>(1 - 'Initial absorption'!$T75)*(FN75+FO75)</f>
        <v>4693877626086070</v>
      </c>
      <c r="FY75">
        <f t="shared" si="156"/>
        <v>628004772946623.25</v>
      </c>
      <c r="FZ75" s="7"/>
      <c r="GJ75" s="7">
        <f t="shared" si="283"/>
        <v>0</v>
      </c>
      <c r="GK75" s="7">
        <f t="shared" si="188"/>
        <v>0</v>
      </c>
      <c r="GL75" s="7">
        <f t="shared" si="214"/>
        <v>0</v>
      </c>
      <c r="GM75" s="7">
        <f t="shared" si="246"/>
        <v>0</v>
      </c>
      <c r="GN75" s="7"/>
      <c r="GO75" s="7">
        <f t="shared" si="247"/>
        <v>1274056247055577</v>
      </c>
      <c r="GP75" s="7">
        <f t="shared" si="157"/>
        <v>1274056247055577</v>
      </c>
      <c r="GQ75" s="7">
        <f t="shared" si="215"/>
        <v>7458455181000748</v>
      </c>
      <c r="GR75" s="7">
        <f t="shared" si="248"/>
        <v>6463412140359935</v>
      </c>
      <c r="GT75">
        <f t="shared" si="216"/>
        <v>196986237014208.91</v>
      </c>
      <c r="GU75">
        <f t="shared" si="217"/>
        <v>196986237014208.91</v>
      </c>
      <c r="GV75">
        <f t="shared" si="218"/>
        <v>1153177517429006.8</v>
      </c>
      <c r="GW75">
        <f t="shared" si="269"/>
        <v>999330475984799.75</v>
      </c>
      <c r="GX75" s="7"/>
      <c r="GY75" s="7">
        <f t="shared" si="158"/>
        <v>0</v>
      </c>
      <c r="GZ75" s="7">
        <f t="shared" si="270"/>
        <v>0</v>
      </c>
      <c r="HA75" s="7">
        <f t="shared" si="219"/>
        <v>0</v>
      </c>
      <c r="HB75" s="7"/>
      <c r="HC75" s="7">
        <f t="shared" si="159"/>
        <v>1256537357345227.5</v>
      </c>
      <c r="HD75" s="7">
        <f>'Initial absorption'!$H75*HC75*$F75</f>
        <v>0</v>
      </c>
      <c r="HE75" s="7">
        <f t="shared" si="271"/>
        <v>0</v>
      </c>
      <c r="HF75" s="7">
        <f>'Initial absorption'!$N75*HE75*$J75</f>
        <v>0</v>
      </c>
      <c r="HG75" s="7"/>
      <c r="HH75">
        <f t="shared" si="160"/>
        <v>0</v>
      </c>
      <c r="HI75" s="7">
        <f t="shared" si="161"/>
        <v>0</v>
      </c>
      <c r="HJ75">
        <f t="shared" si="249"/>
        <v>0</v>
      </c>
      <c r="HK75" s="7"/>
      <c r="HL75">
        <f t="shared" si="250"/>
        <v>0</v>
      </c>
      <c r="HM75">
        <f t="shared" si="272"/>
        <v>0</v>
      </c>
      <c r="HN75">
        <f t="shared" si="279"/>
        <v>0</v>
      </c>
      <c r="HO75" s="7"/>
      <c r="HP75">
        <f>(1 - 'Initial absorption'!$N75)*HE75</f>
        <v>0</v>
      </c>
      <c r="HQ75" s="7">
        <f t="shared" si="162"/>
        <v>1256316155286483.8</v>
      </c>
      <c r="HR75">
        <f>'Initial absorption'!$T75*(HP75+HQ75)*$N75</f>
        <v>0</v>
      </c>
      <c r="HS75" s="7"/>
      <c r="HT75">
        <f t="shared" si="184"/>
        <v>194277580964929.97</v>
      </c>
      <c r="HU75">
        <f>'Initial absorption'!$N75*HT75*$J75</f>
        <v>0</v>
      </c>
      <c r="HW75">
        <f>(1-'Initial absorption'!$N75)*HT75</f>
        <v>189429534196299.72</v>
      </c>
      <c r="HX75">
        <f>'Initial absorption'!$H75*HW75*$F75</f>
        <v>0</v>
      </c>
      <c r="HY75" s="7"/>
      <c r="HZ75">
        <f>(1 - 'Initial absorption'!$T75)*(HP75+HQ75)</f>
        <v>1224965757331332.8</v>
      </c>
      <c r="IA75">
        <f t="shared" si="163"/>
        <v>194243380150584.09</v>
      </c>
      <c r="IB75" s="7"/>
      <c r="IL75" s="7">
        <f t="shared" si="284"/>
        <v>0</v>
      </c>
      <c r="IM75" s="7">
        <f t="shared" si="189"/>
        <v>0</v>
      </c>
      <c r="IN75" s="7">
        <f t="shared" si="220"/>
        <v>0</v>
      </c>
      <c r="IO75" s="7">
        <f t="shared" si="251"/>
        <v>0</v>
      </c>
      <c r="IP75" s="7"/>
      <c r="IQ75" s="7">
        <f t="shared" si="252"/>
        <v>335484504871319.94</v>
      </c>
      <c r="IR75" s="7">
        <f t="shared" si="164"/>
        <v>335484504871319.94</v>
      </c>
      <c r="IS75" s="7">
        <f t="shared" si="221"/>
        <v>1963960499613496</v>
      </c>
      <c r="IT75" s="7">
        <f t="shared" si="253"/>
        <v>1701945755298621.3</v>
      </c>
      <c r="IV75">
        <f t="shared" si="222"/>
        <v>61832905422714.828</v>
      </c>
      <c r="IW75">
        <f t="shared" si="223"/>
        <v>61832905422714.828</v>
      </c>
      <c r="IX75">
        <f t="shared" si="224"/>
        <v>361976133214045.63</v>
      </c>
      <c r="IY75">
        <f t="shared" si="273"/>
        <v>313684385996711</v>
      </c>
      <c r="IZ75" s="7"/>
      <c r="JA75" s="7">
        <f t="shared" si="165"/>
        <v>0</v>
      </c>
      <c r="JB75" s="7">
        <f t="shared" si="274"/>
        <v>0</v>
      </c>
      <c r="JC75" s="7">
        <f t="shared" si="225"/>
        <v>0</v>
      </c>
      <c r="JD75" s="7"/>
      <c r="JE75" s="7">
        <f t="shared" si="166"/>
        <v>330871430641705.13</v>
      </c>
      <c r="JF75" s="7">
        <f>'Initial absorption'!$H75*JE75*$F75</f>
        <v>0</v>
      </c>
      <c r="JG75" s="7">
        <f t="shared" si="275"/>
        <v>0</v>
      </c>
      <c r="JH75" s="7">
        <f>'Initial absorption'!$N75*JG75*$J75</f>
        <v>0</v>
      </c>
      <c r="JI75" s="7"/>
      <c r="JJ75">
        <f t="shared" si="167"/>
        <v>0</v>
      </c>
      <c r="JK75" s="7">
        <f t="shared" si="168"/>
        <v>0</v>
      </c>
      <c r="JL75">
        <f t="shared" si="254"/>
        <v>0</v>
      </c>
      <c r="JM75" s="7"/>
      <c r="JN75">
        <f t="shared" si="255"/>
        <v>0</v>
      </c>
      <c r="JO75">
        <f t="shared" si="276"/>
        <v>0</v>
      </c>
      <c r="JP75">
        <f t="shared" si="280"/>
        <v>0</v>
      </c>
      <c r="JQ75" s="7"/>
      <c r="JR75">
        <f>(1 - 'Initial absorption'!$N75)*JG75</f>
        <v>0</v>
      </c>
      <c r="JS75" s="7">
        <f t="shared" si="169"/>
        <v>330813183713183.94</v>
      </c>
      <c r="JT75">
        <f>'Initial absorption'!$T75*(JR75+JS75)*$N75</f>
        <v>0</v>
      </c>
      <c r="JU75" s="7"/>
      <c r="JV75">
        <f t="shared" si="185"/>
        <v>60982673062036.516</v>
      </c>
      <c r="JW75">
        <f>'Initial absorption'!$N75*JV75*$J75</f>
        <v>0</v>
      </c>
      <c r="JY75">
        <f>(1-'Initial absorption'!$N75)*JV75</f>
        <v>59460897622933.172</v>
      </c>
      <c r="JZ75">
        <f>'Initial absorption'!$H75*JY75*$F75</f>
        <v>0</v>
      </c>
      <c r="KA75" s="7"/>
      <c r="KB75">
        <f>(1 - 'Initial absorption'!$T75)*(JR75+JS75)</f>
        <v>322557996581682.13</v>
      </c>
      <c r="KC75">
        <f t="shared" si="170"/>
        <v>60971937612946.867</v>
      </c>
      <c r="KD75" s="7"/>
    </row>
    <row r="76" spans="4:290" x14ac:dyDescent="0.25">
      <c r="D76">
        <v>650</v>
      </c>
      <c r="E76">
        <f>'Input spectra'!B76</f>
        <v>0</v>
      </c>
      <c r="F76">
        <f>'Initial absorption'!J76</f>
        <v>0</v>
      </c>
      <c r="G76">
        <f>'Input spectra'!C76</f>
        <v>0</v>
      </c>
      <c r="H76">
        <f t="shared" si="226"/>
        <v>0</v>
      </c>
      <c r="I76">
        <f>'Input spectra'!D76</f>
        <v>0</v>
      </c>
      <c r="J76">
        <f>'Initial absorption'!P76</f>
        <v>0</v>
      </c>
      <c r="K76">
        <f>'Input spectra'!E76</f>
        <v>9.07401931386283E-2</v>
      </c>
      <c r="L76">
        <f t="shared" si="227"/>
        <v>8.8515101604681387E-3</v>
      </c>
      <c r="M76">
        <f>'Input spectra'!F76</f>
        <v>0</v>
      </c>
      <c r="N76">
        <f>'Initial absorption'!V76</f>
        <v>0</v>
      </c>
      <c r="O76">
        <f>'Input spectra'!G76</f>
        <v>0</v>
      </c>
      <c r="P76">
        <f t="shared" si="228"/>
        <v>0</v>
      </c>
      <c r="R76">
        <f>'Reaching edge prob after ems 1'!$EZ77</f>
        <v>0.86735493561270505</v>
      </c>
      <c r="S76">
        <f>'Reaching edge prob after ems 2'!$EZ77</f>
        <v>0.86735493561270505</v>
      </c>
      <c r="T76">
        <f>'Reaching edge prob after ems 3'!EZ77</f>
        <v>0.86735493561270505</v>
      </c>
      <c r="U76">
        <f>1-EXP(-'Reaching edge prob after ems 1'!FC77*_k_in_ec_correction*($E76*_c1+'Input spectra'!Y76))</f>
        <v>1.3663414811603269E-2</v>
      </c>
      <c r="V76">
        <f>1-EXP(-(_t-'Reaching edge prob after ems 1'!FC77)*_k_in_ec_correction*($E76*_c1+'Input spectra'!Y76))</f>
        <v>1.3834829648983638E-2</v>
      </c>
      <c r="W76">
        <f>1-EXP(-'Reaching edge prob after ems 2'!FC77*_k_in_ec_correction*($I76*_c2+'Input spectra'!Y76))</f>
        <v>1.3663414811603269E-2</v>
      </c>
      <c r="X76">
        <f>1-EXP(-(_t-'Reaching edge prob after ems 2'!FC77)*_k_in_ec_correction*($I76*_c2+'Input spectra'!Y76))</f>
        <v>1.3834829648983638E-2</v>
      </c>
      <c r="Y76">
        <f>1-EXP(-'Reaching edge prob after ems 3'!FC77*_k_in_ec_correction*($M76*_c3+'Input spectra'!Y76))</f>
        <v>1.3663414811603269E-2</v>
      </c>
      <c r="Z76">
        <f>1-EXP(-(_t-'Reaching edge prob after ems 3'!FC77)*_k_in_ec_correction*($M76*_c3+'Input spectra'!Y76))</f>
        <v>1.3834829648983638E-2</v>
      </c>
      <c r="AA76" s="16"/>
      <c r="AB76" s="16"/>
      <c r="AD76" s="7">
        <f t="shared" si="190"/>
        <v>0</v>
      </c>
      <c r="AE76" s="7">
        <f t="shared" si="191"/>
        <v>0</v>
      </c>
      <c r="AF76" s="7">
        <f t="shared" si="192"/>
        <v>0</v>
      </c>
      <c r="AG76" s="7">
        <f t="shared" si="229"/>
        <v>0</v>
      </c>
      <c r="AH76" s="7"/>
      <c r="AI76" s="7">
        <f t="shared" si="193"/>
        <v>6.4190872523731224E+16</v>
      </c>
      <c r="AJ76" s="7">
        <f t="shared" si="194"/>
        <v>6.4190872523731224E+16</v>
      </c>
      <c r="AK76" s="7">
        <f t="shared" si="195"/>
        <v>3.7577991305645779E+17</v>
      </c>
      <c r="AL76" s="7">
        <f t="shared" si="230"/>
        <v>3.2593456229363187E+17</v>
      </c>
      <c r="AN76">
        <f t="shared" si="196"/>
        <v>0</v>
      </c>
      <c r="AO76">
        <f t="shared" si="197"/>
        <v>0</v>
      </c>
      <c r="AP76">
        <f t="shared" si="198"/>
        <v>0</v>
      </c>
      <c r="AQ76">
        <f t="shared" si="256"/>
        <v>0</v>
      </c>
      <c r="AR76" s="7"/>
      <c r="AS76" s="7">
        <f t="shared" si="199"/>
        <v>0</v>
      </c>
      <c r="AT76" s="7">
        <f t="shared" si="257"/>
        <v>0</v>
      </c>
      <c r="AU76" s="7">
        <f t="shared" si="200"/>
        <v>0</v>
      </c>
      <c r="AV76" s="7"/>
      <c r="AW76" s="7">
        <f t="shared" si="231"/>
        <v>6.3313806005320736E+16</v>
      </c>
      <c r="AX76" s="7">
        <f>'Initial absorption'!$H76*AW76*$F76</f>
        <v>0</v>
      </c>
      <c r="AY76" s="7">
        <f t="shared" si="258"/>
        <v>0</v>
      </c>
      <c r="AZ76" s="7">
        <f>'Initial absorption'!$N76*AY76*$J76</f>
        <v>0</v>
      </c>
      <c r="BA76" s="7"/>
      <c r="BB76">
        <f t="shared" si="232"/>
        <v>0</v>
      </c>
      <c r="BC76" s="7">
        <f t="shared" si="259"/>
        <v>0</v>
      </c>
      <c r="BD76">
        <f t="shared" si="233"/>
        <v>0</v>
      </c>
      <c r="BE76" s="7"/>
      <c r="BF76">
        <f t="shared" si="141"/>
        <v>0</v>
      </c>
      <c r="BG76">
        <f t="shared" si="260"/>
        <v>0</v>
      </c>
      <c r="BH76">
        <f t="shared" si="234"/>
        <v>0</v>
      </c>
      <c r="BI76" s="7"/>
      <c r="BJ76">
        <f>(1 - 'Initial absorption'!$N76)*AY76</f>
        <v>0</v>
      </c>
      <c r="BK76" s="7">
        <f t="shared" si="201"/>
        <v>6.3302802737345776E+16</v>
      </c>
      <c r="BL76">
        <f>'Initial absorption'!$T76*(BJ76+BK76)*$N76</f>
        <v>0</v>
      </c>
      <c r="BM76" s="7"/>
      <c r="BN76">
        <f t="shared" si="235"/>
        <v>0</v>
      </c>
      <c r="BO76">
        <f>'Initial absorption'!$N76*BN76*$J76</f>
        <v>0</v>
      </c>
      <c r="BQ76">
        <f>(1-'Initial absorption'!$N76)*BN76</f>
        <v>0</v>
      </c>
      <c r="BR76">
        <f>'Initial absorption'!$H76*BQ76*$F76</f>
        <v>0</v>
      </c>
      <c r="BS76" s="7"/>
      <c r="BT76">
        <f>(1 - 'Initial absorption'!$T76)*(BJ76+BK76)</f>
        <v>6.173313927062876E+16</v>
      </c>
      <c r="BU76">
        <f t="shared" si="142"/>
        <v>0</v>
      </c>
      <c r="BV76" s="7"/>
      <c r="CF76" s="7">
        <f t="shared" si="281"/>
        <v>0</v>
      </c>
      <c r="CG76" s="7">
        <f t="shared" si="186"/>
        <v>0</v>
      </c>
      <c r="CH76" s="7">
        <f t="shared" si="202"/>
        <v>0</v>
      </c>
      <c r="CI76" s="7">
        <f t="shared" si="236"/>
        <v>0</v>
      </c>
      <c r="CJ76" s="7"/>
      <c r="CK76" s="7">
        <f t="shared" si="237"/>
        <v>1.6516136850000328E+16</v>
      </c>
      <c r="CL76" s="7">
        <f t="shared" si="143"/>
        <v>1.6516136850000328E+16</v>
      </c>
      <c r="CM76" s="7">
        <f t="shared" si="203"/>
        <v>9.6687149208435792E+16</v>
      </c>
      <c r="CN76" s="7">
        <f t="shared" si="238"/>
        <v>8.3862076076258832E+16</v>
      </c>
      <c r="CP76">
        <f t="shared" si="204"/>
        <v>0</v>
      </c>
      <c r="CQ76">
        <f t="shared" si="205"/>
        <v>0</v>
      </c>
      <c r="CR76">
        <f t="shared" si="206"/>
        <v>0</v>
      </c>
      <c r="CS76">
        <f t="shared" si="261"/>
        <v>0</v>
      </c>
      <c r="CT76" s="7"/>
      <c r="CU76" s="7">
        <f t="shared" si="144"/>
        <v>0</v>
      </c>
      <c r="CV76" s="7">
        <f t="shared" si="262"/>
        <v>0</v>
      </c>
      <c r="CW76" s="7">
        <f t="shared" si="207"/>
        <v>0</v>
      </c>
      <c r="CX76" s="7"/>
      <c r="CY76" s="7">
        <f t="shared" si="145"/>
        <v>1.6290470021133566E+16</v>
      </c>
      <c r="CZ76" s="7">
        <f>'Initial absorption'!$H76*CY76*$F76</f>
        <v>0</v>
      </c>
      <c r="DA76" s="7">
        <f t="shared" si="263"/>
        <v>0</v>
      </c>
      <c r="DB76" s="7">
        <f>'Initial absorption'!$N76*DA76*$J76</f>
        <v>0</v>
      </c>
      <c r="DC76" s="7"/>
      <c r="DD76">
        <f t="shared" si="146"/>
        <v>0</v>
      </c>
      <c r="DE76" s="7">
        <f t="shared" si="147"/>
        <v>0</v>
      </c>
      <c r="DF76">
        <f t="shared" si="239"/>
        <v>0</v>
      </c>
      <c r="DG76" s="7"/>
      <c r="DH76">
        <f t="shared" si="240"/>
        <v>0</v>
      </c>
      <c r="DI76">
        <f t="shared" si="264"/>
        <v>0</v>
      </c>
      <c r="DJ76">
        <f t="shared" si="277"/>
        <v>0</v>
      </c>
      <c r="DK76" s="7"/>
      <c r="DL76">
        <f>(1 - 'Initial absorption'!$N76)*DA76</f>
        <v>0</v>
      </c>
      <c r="DM76" s="7">
        <f t="shared" si="148"/>
        <v>1.6287638910221272E+16</v>
      </c>
      <c r="DN76">
        <f>'Initial absorption'!$T76*(DL76+DM76)*$N76</f>
        <v>0</v>
      </c>
      <c r="DO76" s="7"/>
      <c r="DP76">
        <f t="shared" si="182"/>
        <v>0</v>
      </c>
      <c r="DQ76">
        <f>'Initial absorption'!$N76*DP76*$J76</f>
        <v>0</v>
      </c>
      <c r="DS76">
        <f>(1-'Initial absorption'!$N76)*DP76</f>
        <v>0</v>
      </c>
      <c r="DT76">
        <f>'Initial absorption'!$H76*DS76*$F76</f>
        <v>0</v>
      </c>
      <c r="DU76" s="7"/>
      <c r="DV76">
        <f>(1 - 'Initial absorption'!$T76)*(DL76+DM76)</f>
        <v>1.588376877097118E+16</v>
      </c>
      <c r="DW76">
        <f t="shared" si="149"/>
        <v>0</v>
      </c>
      <c r="DX76" s="7"/>
      <c r="EH76" s="7">
        <f t="shared" si="282"/>
        <v>0</v>
      </c>
      <c r="EI76" s="7">
        <f t="shared" si="187"/>
        <v>0</v>
      </c>
      <c r="EJ76" s="7">
        <f t="shared" si="208"/>
        <v>0</v>
      </c>
      <c r="EK76" s="7">
        <f t="shared" si="241"/>
        <v>0</v>
      </c>
      <c r="EL76" s="7"/>
      <c r="EM76" s="7">
        <f t="shared" si="242"/>
        <v>4277245352686550.5</v>
      </c>
      <c r="EN76" s="7">
        <f t="shared" si="150"/>
        <v>4277245352686550.5</v>
      </c>
      <c r="EO76" s="7">
        <f t="shared" si="209"/>
        <v>2.503943042929466E+16</v>
      </c>
      <c r="EP76" s="7">
        <f t="shared" si="243"/>
        <v>2.1718073567779676E+16</v>
      </c>
      <c r="ER76">
        <f t="shared" si="210"/>
        <v>0</v>
      </c>
      <c r="ES76">
        <f t="shared" si="211"/>
        <v>0</v>
      </c>
      <c r="ET76">
        <f t="shared" si="212"/>
        <v>0</v>
      </c>
      <c r="EU76">
        <f t="shared" si="265"/>
        <v>0</v>
      </c>
      <c r="EV76" s="7"/>
      <c r="EW76" s="7">
        <f t="shared" si="151"/>
        <v>0</v>
      </c>
      <c r="EX76" s="7">
        <f t="shared" si="266"/>
        <v>0</v>
      </c>
      <c r="EY76" s="7">
        <f t="shared" si="213"/>
        <v>0</v>
      </c>
      <c r="EZ76" s="7"/>
      <c r="FA76" s="7">
        <f t="shared" si="152"/>
        <v>4218803575181792</v>
      </c>
      <c r="FB76" s="7">
        <f>'Initial absorption'!$H76*FA76*$F76</f>
        <v>0</v>
      </c>
      <c r="FC76" s="7">
        <f t="shared" si="267"/>
        <v>0</v>
      </c>
      <c r="FD76" s="7">
        <f>'Initial absorption'!$N76*FC76*$J76</f>
        <v>0</v>
      </c>
      <c r="FE76" s="7"/>
      <c r="FF76">
        <f t="shared" si="153"/>
        <v>0</v>
      </c>
      <c r="FG76" s="7">
        <f t="shared" si="154"/>
        <v>0</v>
      </c>
      <c r="FH76">
        <f t="shared" si="244"/>
        <v>0</v>
      </c>
      <c r="FI76" s="7"/>
      <c r="FJ76">
        <f t="shared" si="245"/>
        <v>0</v>
      </c>
      <c r="FK76">
        <f t="shared" si="268"/>
        <v>0</v>
      </c>
      <c r="FL76">
        <f t="shared" si="278"/>
        <v>0</v>
      </c>
      <c r="FM76" s="7"/>
      <c r="FN76">
        <f>(1 - 'Initial absorption'!$N76)*FC76</f>
        <v>0</v>
      </c>
      <c r="FO76" s="7">
        <f t="shared" si="155"/>
        <v>4218070391865225</v>
      </c>
      <c r="FP76">
        <f>'Initial absorption'!$T76*(FN76+FO76)*$N76</f>
        <v>0</v>
      </c>
      <c r="FQ76" s="7"/>
      <c r="FR76">
        <f t="shared" si="183"/>
        <v>0</v>
      </c>
      <c r="FS76">
        <f>'Initial absorption'!$N76*FR76*$J76</f>
        <v>0</v>
      </c>
      <c r="FU76">
        <f>(1-'Initial absorption'!$N76)*FR76</f>
        <v>0</v>
      </c>
      <c r="FV76">
        <f>'Initial absorption'!$H76*FU76*$F76</f>
        <v>0</v>
      </c>
      <c r="FW76" s="7"/>
      <c r="FX76">
        <f>(1 - 'Initial absorption'!$T76)*(FN76+FO76)</f>
        <v>4113478640665471</v>
      </c>
      <c r="FY76">
        <f t="shared" si="156"/>
        <v>0</v>
      </c>
      <c r="FZ76" s="7"/>
      <c r="GJ76" s="7">
        <f t="shared" si="283"/>
        <v>0</v>
      </c>
      <c r="GK76" s="7">
        <f t="shared" si="188"/>
        <v>0</v>
      </c>
      <c r="GL76" s="7">
        <f t="shared" si="214"/>
        <v>0</v>
      </c>
      <c r="GM76" s="7">
        <f t="shared" si="246"/>
        <v>0</v>
      </c>
      <c r="GN76" s="7"/>
      <c r="GO76" s="7">
        <f t="shared" si="247"/>
        <v>1116236832342490.3</v>
      </c>
      <c r="GP76" s="7">
        <f t="shared" si="157"/>
        <v>1116236832342490.3</v>
      </c>
      <c r="GQ76" s="7">
        <f t="shared" si="215"/>
        <v>6534564235016492</v>
      </c>
      <c r="GR76" s="7">
        <f t="shared" si="248"/>
        <v>5667786541319815</v>
      </c>
      <c r="GT76">
        <f t="shared" si="216"/>
        <v>0</v>
      </c>
      <c r="GU76">
        <f t="shared" si="217"/>
        <v>0</v>
      </c>
      <c r="GV76">
        <f t="shared" si="218"/>
        <v>0</v>
      </c>
      <c r="GW76">
        <f t="shared" si="269"/>
        <v>0</v>
      </c>
      <c r="GX76" s="7"/>
      <c r="GY76" s="7">
        <f t="shared" si="158"/>
        <v>0</v>
      </c>
      <c r="GZ76" s="7">
        <f t="shared" si="270"/>
        <v>0</v>
      </c>
      <c r="HA76" s="7">
        <f t="shared" si="219"/>
        <v>0</v>
      </c>
      <c r="HB76" s="7"/>
      <c r="HC76" s="7">
        <f t="shared" si="159"/>
        <v>1100985225474204.8</v>
      </c>
      <c r="HD76" s="7">
        <f>'Initial absorption'!$H76*HC76*$F76</f>
        <v>0</v>
      </c>
      <c r="HE76" s="7">
        <f t="shared" si="271"/>
        <v>0</v>
      </c>
      <c r="HF76" s="7">
        <f>'Initial absorption'!$N76*HE76*$J76</f>
        <v>0</v>
      </c>
      <c r="HG76" s="7"/>
      <c r="HH76">
        <f t="shared" si="160"/>
        <v>0</v>
      </c>
      <c r="HI76" s="7">
        <f t="shared" si="161"/>
        <v>0</v>
      </c>
      <c r="HJ76">
        <f t="shared" si="249"/>
        <v>0</v>
      </c>
      <c r="HK76" s="7"/>
      <c r="HL76">
        <f t="shared" si="250"/>
        <v>0</v>
      </c>
      <c r="HM76">
        <f t="shared" si="272"/>
        <v>0</v>
      </c>
      <c r="HN76">
        <f t="shared" si="279"/>
        <v>0</v>
      </c>
      <c r="HO76" s="7"/>
      <c r="HP76">
        <f>(1 - 'Initial absorption'!$N76)*HE76</f>
        <v>0</v>
      </c>
      <c r="HQ76" s="7">
        <f t="shared" si="162"/>
        <v>1100793885919110.8</v>
      </c>
      <c r="HR76">
        <f>'Initial absorption'!$T76*(HP76+HQ76)*$N76</f>
        <v>0</v>
      </c>
      <c r="HS76" s="7"/>
      <c r="HT76">
        <f t="shared" si="184"/>
        <v>0</v>
      </c>
      <c r="HU76">
        <f>'Initial absorption'!$N76*HT76*$J76</f>
        <v>0</v>
      </c>
      <c r="HW76">
        <f>(1-'Initial absorption'!$N76)*HT76</f>
        <v>0</v>
      </c>
      <c r="HX76">
        <f>'Initial absorption'!$H76*HW76*$F76</f>
        <v>0</v>
      </c>
      <c r="HY76" s="7"/>
      <c r="HZ76">
        <f>(1 - 'Initial absorption'!$T76)*(HP76+HQ76)</f>
        <v>1073498476041574.3</v>
      </c>
      <c r="IA76">
        <f t="shared" si="163"/>
        <v>0</v>
      </c>
      <c r="IB76" s="7"/>
      <c r="IL76" s="7">
        <f t="shared" si="284"/>
        <v>0</v>
      </c>
      <c r="IM76" s="7">
        <f t="shared" si="189"/>
        <v>0</v>
      </c>
      <c r="IN76" s="7">
        <f t="shared" si="220"/>
        <v>0</v>
      </c>
      <c r="IO76" s="7">
        <f t="shared" si="251"/>
        <v>0</v>
      </c>
      <c r="IP76" s="7"/>
      <c r="IQ76" s="7">
        <f t="shared" si="252"/>
        <v>293927494867669.94</v>
      </c>
      <c r="IR76" s="7">
        <f t="shared" si="164"/>
        <v>293927494867669.94</v>
      </c>
      <c r="IS76" s="7">
        <f t="shared" si="221"/>
        <v>1720681525639670.8</v>
      </c>
      <c r="IT76" s="7">
        <f t="shared" si="253"/>
        <v>1492441613881167.8</v>
      </c>
      <c r="IV76">
        <f t="shared" si="222"/>
        <v>0</v>
      </c>
      <c r="IW76">
        <f t="shared" si="223"/>
        <v>0</v>
      </c>
      <c r="IX76">
        <f t="shared" si="224"/>
        <v>0</v>
      </c>
      <c r="IY76">
        <f t="shared" si="273"/>
        <v>0</v>
      </c>
      <c r="IZ76" s="7"/>
      <c r="JA76" s="7">
        <f t="shared" si="165"/>
        <v>0</v>
      </c>
      <c r="JB76" s="7">
        <f t="shared" si="274"/>
        <v>0</v>
      </c>
      <c r="JC76" s="7">
        <f t="shared" si="225"/>
        <v>0</v>
      </c>
      <c r="JD76" s="7"/>
      <c r="JE76" s="7">
        <f t="shared" si="166"/>
        <v>289911441580757.56</v>
      </c>
      <c r="JF76" s="7">
        <f>'Initial absorption'!$H76*JE76*$F76</f>
        <v>0</v>
      </c>
      <c r="JG76" s="7">
        <f t="shared" si="275"/>
        <v>0</v>
      </c>
      <c r="JH76" s="7">
        <f>'Initial absorption'!$N76*JG76*$J76</f>
        <v>0</v>
      </c>
      <c r="JI76" s="7"/>
      <c r="JJ76">
        <f t="shared" si="167"/>
        <v>0</v>
      </c>
      <c r="JK76" s="7">
        <f t="shared" si="168"/>
        <v>0</v>
      </c>
      <c r="JL76">
        <f t="shared" si="254"/>
        <v>0</v>
      </c>
      <c r="JM76" s="7"/>
      <c r="JN76">
        <f t="shared" si="255"/>
        <v>0</v>
      </c>
      <c r="JO76">
        <f t="shared" si="276"/>
        <v>0</v>
      </c>
      <c r="JP76">
        <f t="shared" si="280"/>
        <v>0</v>
      </c>
      <c r="JQ76" s="7"/>
      <c r="JR76">
        <f>(1 - 'Initial absorption'!$N76)*JG76</f>
        <v>0</v>
      </c>
      <c r="JS76" s="7">
        <f t="shared" si="169"/>
        <v>289861058047023.19</v>
      </c>
      <c r="JT76">
        <f>'Initial absorption'!$T76*(JR76+JS76)*$N76</f>
        <v>0</v>
      </c>
      <c r="JU76" s="7"/>
      <c r="JV76">
        <f t="shared" si="185"/>
        <v>0</v>
      </c>
      <c r="JW76">
        <f>'Initial absorption'!$N76*JV76*$J76</f>
        <v>0</v>
      </c>
      <c r="JY76">
        <f>(1-'Initial absorption'!$N76)*JV76</f>
        <v>0</v>
      </c>
      <c r="JZ76">
        <f>'Initial absorption'!$H76*JY76*$F76</f>
        <v>0</v>
      </c>
      <c r="KA76" s="7"/>
      <c r="KB76">
        <f>(1 - 'Initial absorption'!$T76)*(JR76+JS76)</f>
        <v>282673630420348.25</v>
      </c>
      <c r="KC76">
        <f t="shared" si="170"/>
        <v>0</v>
      </c>
      <c r="KD76" s="7"/>
    </row>
    <row r="77" spans="4:290" x14ac:dyDescent="0.25">
      <c r="D77">
        <v>655</v>
      </c>
      <c r="E77">
        <f>'Input spectra'!B77</f>
        <v>0</v>
      </c>
      <c r="F77">
        <f>'Initial absorption'!J77</f>
        <v>0</v>
      </c>
      <c r="G77">
        <f>'Input spectra'!C77</f>
        <v>0</v>
      </c>
      <c r="H77">
        <f t="shared" si="226"/>
        <v>0</v>
      </c>
      <c r="I77">
        <f>'Input spectra'!D77</f>
        <v>0</v>
      </c>
      <c r="J77">
        <f>'Initial absorption'!P77</f>
        <v>0</v>
      </c>
      <c r="K77">
        <f>'Input spectra'!E77</f>
        <v>7.8708920548853104E-2</v>
      </c>
      <c r="L77">
        <f t="shared" si="227"/>
        <v>7.6778854646394733E-3</v>
      </c>
      <c r="M77">
        <f>'Input spectra'!F77</f>
        <v>0</v>
      </c>
      <c r="N77">
        <f>'Initial absorption'!V77</f>
        <v>0</v>
      </c>
      <c r="O77">
        <f>'Input spectra'!G77</f>
        <v>0</v>
      </c>
      <c r="P77">
        <f t="shared" si="228"/>
        <v>0</v>
      </c>
      <c r="R77">
        <f>'Reaching edge prob after ems 1'!$EZ78</f>
        <v>0.86812234084679774</v>
      </c>
      <c r="S77">
        <f>'Reaching edge prob after ems 2'!$EZ78</f>
        <v>0.86812234084679774</v>
      </c>
      <c r="T77">
        <f>'Reaching edge prob after ems 3'!EZ78</f>
        <v>0.86812234084679774</v>
      </c>
      <c r="U77">
        <f>1-EXP(-'Reaching edge prob after ems 1'!FC78*_k_in_ec_correction*($E77*_c1+'Input spectra'!Y77))</f>
        <v>1.3576331046613821E-2</v>
      </c>
      <c r="V77">
        <f>1-EXP(-(_t-'Reaching edge prob after ems 1'!FC78)*_k_in_ec_correction*($E77*_c1+'Input spectra'!Y77))</f>
        <v>1.374555429776847E-2</v>
      </c>
      <c r="W77">
        <f>1-EXP(-'Reaching edge prob after ems 2'!FC78*_k_in_ec_correction*($I77*_c2+'Input spectra'!Y77))</f>
        <v>1.3576331046613821E-2</v>
      </c>
      <c r="X77">
        <f>1-EXP(-(_t-'Reaching edge prob after ems 2'!FC78)*_k_in_ec_correction*($I77*_c2+'Input spectra'!Y77))</f>
        <v>1.374555429776847E-2</v>
      </c>
      <c r="Y77">
        <f>1-EXP(-'Reaching edge prob after ems 3'!FC78*_k_in_ec_correction*($M77*_c3+'Input spectra'!Y77))</f>
        <v>1.3576331046613821E-2</v>
      </c>
      <c r="Z77">
        <f>1-EXP(-(_t-'Reaching edge prob after ems 3'!FC78)*_k_in_ec_correction*($M77*_c3+'Input spectra'!Y77))</f>
        <v>1.374555429776847E-2</v>
      </c>
      <c r="AA77" s="16"/>
      <c r="AB77" s="16"/>
      <c r="AD77" s="7">
        <f t="shared" si="190"/>
        <v>0</v>
      </c>
      <c r="AE77" s="7">
        <f t="shared" si="191"/>
        <v>0</v>
      </c>
      <c r="AF77" s="7">
        <f t="shared" si="192"/>
        <v>0</v>
      </c>
      <c r="AG77" s="7">
        <f t="shared" si="229"/>
        <v>0</v>
      </c>
      <c r="AH77" s="7"/>
      <c r="AI77" s="7">
        <f t="shared" si="193"/>
        <v>5.5679783243497448E+16</v>
      </c>
      <c r="AJ77" s="7">
        <f t="shared" si="194"/>
        <v>5.5679783243497448E+16</v>
      </c>
      <c r="AK77" s="7">
        <f t="shared" si="195"/>
        <v>3.2595512856611469E+17</v>
      </c>
      <c r="AL77" s="7">
        <f t="shared" si="230"/>
        <v>2.829689292218344E+17</v>
      </c>
      <c r="AN77">
        <f t="shared" si="196"/>
        <v>0</v>
      </c>
      <c r="AO77">
        <f t="shared" si="197"/>
        <v>0</v>
      </c>
      <c r="AP77">
        <f t="shared" si="198"/>
        <v>0</v>
      </c>
      <c r="AQ77">
        <f t="shared" si="256"/>
        <v>0</v>
      </c>
      <c r="AR77" s="7"/>
      <c r="AS77" s="7">
        <f t="shared" si="199"/>
        <v>0</v>
      </c>
      <c r="AT77" s="7">
        <f t="shared" si="257"/>
        <v>0</v>
      </c>
      <c r="AU77" s="7">
        <f t="shared" si="200"/>
        <v>0</v>
      </c>
      <c r="AV77" s="7"/>
      <c r="AW77" s="7">
        <f t="shared" si="231"/>
        <v>5.4923856073580024E+16</v>
      </c>
      <c r="AX77" s="7">
        <f>'Initial absorption'!$H77*AW77*$F77</f>
        <v>0</v>
      </c>
      <c r="AY77" s="7">
        <f t="shared" si="258"/>
        <v>0</v>
      </c>
      <c r="AZ77" s="7">
        <f>'Initial absorption'!$N77*AY77*$J77</f>
        <v>0</v>
      </c>
      <c r="BA77" s="7"/>
      <c r="BB77">
        <f t="shared" si="232"/>
        <v>0</v>
      </c>
      <c r="BC77" s="7">
        <f t="shared" si="259"/>
        <v>0</v>
      </c>
      <c r="BD77">
        <f t="shared" si="233"/>
        <v>0</v>
      </c>
      <c r="BE77" s="7"/>
      <c r="BF77">
        <f t="shared" si="141"/>
        <v>0</v>
      </c>
      <c r="BG77">
        <f t="shared" si="260"/>
        <v>0</v>
      </c>
      <c r="BH77">
        <f t="shared" si="234"/>
        <v>0</v>
      </c>
      <c r="BI77" s="7"/>
      <c r="BJ77">
        <f>(1 - 'Initial absorption'!$N77)*AY77</f>
        <v>0</v>
      </c>
      <c r="BK77" s="7">
        <f t="shared" si="201"/>
        <v>5.4914433759635976E+16</v>
      </c>
      <c r="BL77">
        <f>'Initial absorption'!$T77*(BJ77+BK77)*$N77</f>
        <v>0</v>
      </c>
      <c r="BM77" s="7"/>
      <c r="BN77">
        <f t="shared" si="235"/>
        <v>0</v>
      </c>
      <c r="BO77">
        <f>'Initial absorption'!$N77*BN77*$J77</f>
        <v>0</v>
      </c>
      <c r="BQ77">
        <f>(1-'Initial absorption'!$N77)*BN77</f>
        <v>0</v>
      </c>
      <c r="BR77">
        <f>'Initial absorption'!$H77*BQ77*$F77</f>
        <v>0</v>
      </c>
      <c r="BS77" s="7"/>
      <c r="BT77">
        <f>(1 - 'Initial absorption'!$T77)*(BJ77+BK77)</f>
        <v>5.3561453349563256E+16</v>
      </c>
      <c r="BU77">
        <f t="shared" si="142"/>
        <v>0</v>
      </c>
      <c r="BV77" s="7"/>
      <c r="CF77" s="7">
        <f t="shared" si="281"/>
        <v>0</v>
      </c>
      <c r="CG77" s="7">
        <f t="shared" si="186"/>
        <v>0</v>
      </c>
      <c r="CH77" s="7">
        <f t="shared" si="202"/>
        <v>0</v>
      </c>
      <c r="CI77" s="7">
        <f t="shared" si="236"/>
        <v>0</v>
      </c>
      <c r="CJ77" s="7"/>
      <c r="CK77" s="7">
        <f t="shared" si="237"/>
        <v>1.4326256735145318E+16</v>
      </c>
      <c r="CL77" s="7">
        <f t="shared" si="143"/>
        <v>1.4326256735145318E+16</v>
      </c>
      <c r="CM77" s="7">
        <f t="shared" si="203"/>
        <v>8.3867367722211984E+16</v>
      </c>
      <c r="CN77" s="7">
        <f t="shared" si="238"/>
        <v>7.280713558766584E+16</v>
      </c>
      <c r="CP77">
        <f t="shared" si="204"/>
        <v>0</v>
      </c>
      <c r="CQ77">
        <f t="shared" si="205"/>
        <v>0</v>
      </c>
      <c r="CR77">
        <f t="shared" si="206"/>
        <v>0</v>
      </c>
      <c r="CS77">
        <f t="shared" si="261"/>
        <v>0</v>
      </c>
      <c r="CT77" s="7"/>
      <c r="CU77" s="7">
        <f t="shared" si="144"/>
        <v>0</v>
      </c>
      <c r="CV77" s="7">
        <f t="shared" si="262"/>
        <v>0</v>
      </c>
      <c r="CW77" s="7">
        <f t="shared" si="207"/>
        <v>0</v>
      </c>
      <c r="CX77" s="7"/>
      <c r="CY77" s="7">
        <f t="shared" si="145"/>
        <v>1.4131758731050204E+16</v>
      </c>
      <c r="CZ77" s="7">
        <f>'Initial absorption'!$H77*CY77*$F77</f>
        <v>0</v>
      </c>
      <c r="DA77" s="7">
        <f t="shared" si="263"/>
        <v>0</v>
      </c>
      <c r="DB77" s="7">
        <f>'Initial absorption'!$N77*DA77*$J77</f>
        <v>0</v>
      </c>
      <c r="DC77" s="7"/>
      <c r="DD77">
        <f t="shared" si="146"/>
        <v>0</v>
      </c>
      <c r="DE77" s="7">
        <f t="shared" si="147"/>
        <v>0</v>
      </c>
      <c r="DF77">
        <f t="shared" si="239"/>
        <v>0</v>
      </c>
      <c r="DG77" s="7"/>
      <c r="DH77">
        <f t="shared" si="240"/>
        <v>0</v>
      </c>
      <c r="DI77">
        <f t="shared" si="264"/>
        <v>0</v>
      </c>
      <c r="DJ77">
        <f t="shared" si="277"/>
        <v>0</v>
      </c>
      <c r="DK77" s="7"/>
      <c r="DL77">
        <f>(1 - 'Initial absorption'!$N77)*DA77</f>
        <v>0</v>
      </c>
      <c r="DM77" s="7">
        <f t="shared" si="148"/>
        <v>1.4129334395308606E+16</v>
      </c>
      <c r="DN77">
        <f>'Initial absorption'!$T77*(DL77+DM77)*$N77</f>
        <v>0</v>
      </c>
      <c r="DO77" s="7"/>
      <c r="DP77">
        <f t="shared" si="182"/>
        <v>0</v>
      </c>
      <c r="DQ77">
        <f>'Initial absorption'!$N77*DP77*$J77</f>
        <v>0</v>
      </c>
      <c r="DS77">
        <f>(1-'Initial absorption'!$N77)*DP77</f>
        <v>0</v>
      </c>
      <c r="DT77">
        <f>'Initial absorption'!$H77*DS77*$F77</f>
        <v>0</v>
      </c>
      <c r="DU77" s="7"/>
      <c r="DV77">
        <f>(1 - 'Initial absorption'!$T77)*(DL77+DM77)</f>
        <v>1.3781216216982406E+16</v>
      </c>
      <c r="DW77">
        <f t="shared" si="149"/>
        <v>0</v>
      </c>
      <c r="DX77" s="7"/>
      <c r="EH77" s="7">
        <f t="shared" si="282"/>
        <v>0</v>
      </c>
      <c r="EI77" s="7">
        <f t="shared" si="187"/>
        <v>0</v>
      </c>
      <c r="EJ77" s="7">
        <f t="shared" si="208"/>
        <v>0</v>
      </c>
      <c r="EK77" s="7">
        <f t="shared" si="241"/>
        <v>0</v>
      </c>
      <c r="EL77" s="7"/>
      <c r="EM77" s="7">
        <f t="shared" si="242"/>
        <v>3710123959271594.5</v>
      </c>
      <c r="EN77" s="7">
        <f t="shared" si="150"/>
        <v>3710123959271594.5</v>
      </c>
      <c r="EO77" s="7">
        <f t="shared" si="209"/>
        <v>2.1719443965001908E+16</v>
      </c>
      <c r="EP77" s="7">
        <f t="shared" si="243"/>
        <v>1.8855134536788312E+16</v>
      </c>
      <c r="ER77">
        <f t="shared" si="210"/>
        <v>0</v>
      </c>
      <c r="ES77">
        <f t="shared" si="211"/>
        <v>0</v>
      </c>
      <c r="ET77">
        <f t="shared" si="212"/>
        <v>0</v>
      </c>
      <c r="EU77">
        <f t="shared" si="265"/>
        <v>0</v>
      </c>
      <c r="EV77" s="7"/>
      <c r="EW77" s="7">
        <f t="shared" si="151"/>
        <v>0</v>
      </c>
      <c r="EX77" s="7">
        <f t="shared" si="266"/>
        <v>0</v>
      </c>
      <c r="EY77" s="7">
        <f t="shared" si="213"/>
        <v>0</v>
      </c>
      <c r="EZ77" s="7"/>
      <c r="FA77" s="7">
        <f t="shared" si="152"/>
        <v>3659754088176550</v>
      </c>
      <c r="FB77" s="7">
        <f>'Initial absorption'!$H77*FA77*$F77</f>
        <v>0</v>
      </c>
      <c r="FC77" s="7">
        <f t="shared" si="267"/>
        <v>0</v>
      </c>
      <c r="FD77" s="7">
        <f>'Initial absorption'!$N77*FC77*$J77</f>
        <v>0</v>
      </c>
      <c r="FE77" s="7"/>
      <c r="FF77">
        <f t="shared" si="153"/>
        <v>0</v>
      </c>
      <c r="FG77" s="7">
        <f t="shared" si="154"/>
        <v>0</v>
      </c>
      <c r="FH77">
        <f t="shared" si="244"/>
        <v>0</v>
      </c>
      <c r="FI77" s="7"/>
      <c r="FJ77">
        <f t="shared" si="245"/>
        <v>0</v>
      </c>
      <c r="FK77">
        <f t="shared" si="268"/>
        <v>0</v>
      </c>
      <c r="FL77">
        <f t="shared" si="278"/>
        <v>0</v>
      </c>
      <c r="FM77" s="7"/>
      <c r="FN77">
        <f>(1 - 'Initial absorption'!$N77)*FC77</f>
        <v>0</v>
      </c>
      <c r="FO77" s="7">
        <f t="shared" si="155"/>
        <v>3659126248937975</v>
      </c>
      <c r="FP77">
        <f>'Initial absorption'!$T77*(FN77+FO77)*$N77</f>
        <v>0</v>
      </c>
      <c r="FQ77" s="7"/>
      <c r="FR77">
        <f t="shared" si="183"/>
        <v>0</v>
      </c>
      <c r="FS77">
        <f>'Initial absorption'!$N77*FR77*$J77</f>
        <v>0</v>
      </c>
      <c r="FU77">
        <f>(1-'Initial absorption'!$N77)*FR77</f>
        <v>0</v>
      </c>
      <c r="FV77">
        <f>'Initial absorption'!$H77*FU77*$F77</f>
        <v>0</v>
      </c>
      <c r="FW77" s="7"/>
      <c r="FX77">
        <f>(1 - 'Initial absorption'!$T77)*(FN77+FO77)</f>
        <v>3568972790296015.5</v>
      </c>
      <c r="FY77">
        <f t="shared" si="156"/>
        <v>0</v>
      </c>
      <c r="FZ77" s="7"/>
      <c r="GJ77" s="7">
        <f t="shared" si="283"/>
        <v>0</v>
      </c>
      <c r="GK77" s="7">
        <f t="shared" si="188"/>
        <v>0</v>
      </c>
      <c r="GL77" s="7">
        <f t="shared" si="214"/>
        <v>0</v>
      </c>
      <c r="GM77" s="7">
        <f t="shared" si="246"/>
        <v>0</v>
      </c>
      <c r="GN77" s="7"/>
      <c r="GO77" s="7">
        <f t="shared" si="247"/>
        <v>968234617005099.5</v>
      </c>
      <c r="GP77" s="7">
        <f t="shared" si="157"/>
        <v>968234617005099.5</v>
      </c>
      <c r="GQ77" s="7">
        <f t="shared" si="215"/>
        <v>5668144175200563</v>
      </c>
      <c r="GR77" s="7">
        <f t="shared" si="248"/>
        <v>4920642589632254</v>
      </c>
      <c r="GT77">
        <f t="shared" si="216"/>
        <v>0</v>
      </c>
      <c r="GU77">
        <f t="shared" si="217"/>
        <v>0</v>
      </c>
      <c r="GV77">
        <f t="shared" si="218"/>
        <v>0</v>
      </c>
      <c r="GW77">
        <f t="shared" si="269"/>
        <v>0</v>
      </c>
      <c r="GX77" s="7"/>
      <c r="GY77" s="7">
        <f t="shared" si="158"/>
        <v>0</v>
      </c>
      <c r="GZ77" s="7">
        <f t="shared" si="270"/>
        <v>0</v>
      </c>
      <c r="HA77" s="7">
        <f t="shared" si="219"/>
        <v>0</v>
      </c>
      <c r="HB77" s="7"/>
      <c r="HC77" s="7">
        <f t="shared" si="159"/>
        <v>955089543313846.88</v>
      </c>
      <c r="HD77" s="7">
        <f>'Initial absorption'!$H77*HC77*$F77</f>
        <v>0</v>
      </c>
      <c r="HE77" s="7">
        <f t="shared" si="271"/>
        <v>0</v>
      </c>
      <c r="HF77" s="7">
        <f>'Initial absorption'!$N77*HE77*$J77</f>
        <v>0</v>
      </c>
      <c r="HG77" s="7"/>
      <c r="HH77">
        <f t="shared" si="160"/>
        <v>0</v>
      </c>
      <c r="HI77" s="7">
        <f t="shared" si="161"/>
        <v>0</v>
      </c>
      <c r="HJ77">
        <f t="shared" si="249"/>
        <v>0</v>
      </c>
      <c r="HK77" s="7"/>
      <c r="HL77">
        <f t="shared" si="250"/>
        <v>0</v>
      </c>
      <c r="HM77">
        <f t="shared" si="272"/>
        <v>0</v>
      </c>
      <c r="HN77">
        <f t="shared" si="279"/>
        <v>0</v>
      </c>
      <c r="HO77" s="7"/>
      <c r="HP77">
        <f>(1 - 'Initial absorption'!$N77)*HE77</f>
        <v>0</v>
      </c>
      <c r="HQ77" s="7">
        <f t="shared" si="162"/>
        <v>954925695504076.88</v>
      </c>
      <c r="HR77">
        <f>'Initial absorption'!$T77*(HP77+HQ77)*$N77</f>
        <v>0</v>
      </c>
      <c r="HS77" s="7"/>
      <c r="HT77">
        <f t="shared" si="184"/>
        <v>0</v>
      </c>
      <c r="HU77">
        <f>'Initial absorption'!$N77*HT77*$J77</f>
        <v>0</v>
      </c>
      <c r="HW77">
        <f>(1-'Initial absorption'!$N77)*HT77</f>
        <v>0</v>
      </c>
      <c r="HX77">
        <f>'Initial absorption'!$H77*HW77*$F77</f>
        <v>0</v>
      </c>
      <c r="HY77" s="7"/>
      <c r="HZ77">
        <f>(1 - 'Initial absorption'!$T77)*(HP77+HQ77)</f>
        <v>931398260718038</v>
      </c>
      <c r="IA77">
        <f t="shared" si="163"/>
        <v>0</v>
      </c>
      <c r="IB77" s="7"/>
      <c r="IL77" s="7">
        <f t="shared" si="284"/>
        <v>0</v>
      </c>
      <c r="IM77" s="7">
        <f t="shared" si="189"/>
        <v>0</v>
      </c>
      <c r="IN77" s="7">
        <f t="shared" si="220"/>
        <v>0</v>
      </c>
      <c r="IO77" s="7">
        <f t="shared" si="251"/>
        <v>0</v>
      </c>
      <c r="IP77" s="7"/>
      <c r="IQ77" s="7">
        <f t="shared" si="252"/>
        <v>254955549910708.31</v>
      </c>
      <c r="IR77" s="7">
        <f t="shared" si="164"/>
        <v>254955549910708.31</v>
      </c>
      <c r="IS77" s="7">
        <f t="shared" si="221"/>
        <v>1492535786038547</v>
      </c>
      <c r="IT77" s="7">
        <f t="shared" si="253"/>
        <v>1295703660373398.8</v>
      </c>
      <c r="IV77">
        <f t="shared" si="222"/>
        <v>0</v>
      </c>
      <c r="IW77">
        <f t="shared" si="223"/>
        <v>0</v>
      </c>
      <c r="IX77">
        <f t="shared" si="224"/>
        <v>0</v>
      </c>
      <c r="IY77">
        <f t="shared" si="273"/>
        <v>0</v>
      </c>
      <c r="IZ77" s="7"/>
      <c r="JA77" s="7">
        <f t="shared" si="165"/>
        <v>0</v>
      </c>
      <c r="JB77" s="7">
        <f t="shared" si="274"/>
        <v>0</v>
      </c>
      <c r="JC77" s="7">
        <f t="shared" si="225"/>
        <v>0</v>
      </c>
      <c r="JD77" s="7"/>
      <c r="JE77" s="7">
        <f t="shared" si="166"/>
        <v>251494188962949.06</v>
      </c>
      <c r="JF77" s="7">
        <f>'Initial absorption'!$H77*JE77*$F77</f>
        <v>0</v>
      </c>
      <c r="JG77" s="7">
        <f t="shared" si="275"/>
        <v>0</v>
      </c>
      <c r="JH77" s="7">
        <f>'Initial absorption'!$N77*JG77*$J77</f>
        <v>0</v>
      </c>
      <c r="JI77" s="7"/>
      <c r="JJ77">
        <f t="shared" si="167"/>
        <v>0</v>
      </c>
      <c r="JK77" s="7">
        <f t="shared" si="168"/>
        <v>0</v>
      </c>
      <c r="JL77">
        <f t="shared" si="254"/>
        <v>0</v>
      </c>
      <c r="JM77" s="7"/>
      <c r="JN77">
        <f t="shared" si="255"/>
        <v>0</v>
      </c>
      <c r="JO77">
        <f t="shared" si="276"/>
        <v>0</v>
      </c>
      <c r="JP77">
        <f t="shared" si="280"/>
        <v>0</v>
      </c>
      <c r="JQ77" s="7"/>
      <c r="JR77">
        <f>(1 - 'Initial absorption'!$N77)*JG77</f>
        <v>0</v>
      </c>
      <c r="JS77" s="7">
        <f t="shared" si="169"/>
        <v>251451044555893.25</v>
      </c>
      <c r="JT77">
        <f>'Initial absorption'!$T77*(JR77+JS77)*$N77</f>
        <v>0</v>
      </c>
      <c r="JU77" s="7"/>
      <c r="JV77">
        <f t="shared" si="185"/>
        <v>0</v>
      </c>
      <c r="JW77">
        <f>'Initial absorption'!$N77*JV77*$J77</f>
        <v>0</v>
      </c>
      <c r="JY77">
        <f>(1-'Initial absorption'!$N77)*JV77</f>
        <v>0</v>
      </c>
      <c r="JZ77">
        <f>'Initial absorption'!$H77*JY77*$F77</f>
        <v>0</v>
      </c>
      <c r="KA77" s="7"/>
      <c r="KB77">
        <f>(1 - 'Initial absorption'!$T77)*(JR77+JS77)</f>
        <v>245255800171410.28</v>
      </c>
      <c r="KC77">
        <f t="shared" si="170"/>
        <v>0</v>
      </c>
      <c r="KD77" s="7"/>
    </row>
    <row r="78" spans="4:290" x14ac:dyDescent="0.25">
      <c r="D78">
        <v>660</v>
      </c>
      <c r="E78">
        <f>'Input spectra'!B78</f>
        <v>0</v>
      </c>
      <c r="F78">
        <f>'Initial absorption'!J78</f>
        <v>0</v>
      </c>
      <c r="G78">
        <f>'Input spectra'!C78</f>
        <v>0</v>
      </c>
      <c r="H78">
        <f t="shared" si="226"/>
        <v>0</v>
      </c>
      <c r="I78">
        <f>'Input spectra'!D78</f>
        <v>0</v>
      </c>
      <c r="J78">
        <f>'Initial absorption'!P78</f>
        <v>0</v>
      </c>
      <c r="K78">
        <f>'Input spectra'!E78</f>
        <v>6.8547108251118399E-2</v>
      </c>
      <c r="L78">
        <f t="shared" si="227"/>
        <v>6.6866225888292828E-3</v>
      </c>
      <c r="M78">
        <f>'Input spectra'!F78</f>
        <v>0</v>
      </c>
      <c r="N78">
        <f>'Initial absorption'!V78</f>
        <v>0</v>
      </c>
      <c r="O78">
        <f>'Input spectra'!G78</f>
        <v>0</v>
      </c>
      <c r="P78">
        <f t="shared" si="228"/>
        <v>0</v>
      </c>
      <c r="R78">
        <f>'Reaching edge prob after ems 1'!$EZ79</f>
        <v>0.86889080503937288</v>
      </c>
      <c r="S78">
        <f>'Reaching edge prob after ems 2'!$EZ79</f>
        <v>0.86889080503937288</v>
      </c>
      <c r="T78">
        <f>'Reaching edge prob after ems 3'!EZ79</f>
        <v>0.86889080503937288</v>
      </c>
      <c r="U78">
        <f>1-EXP(-'Reaching edge prob after ems 1'!FC79*_k_in_ec_correction*($E78*_c1+'Input spectra'!Y78))</f>
        <v>1.3489232443517074E-2</v>
      </c>
      <c r="V78">
        <f>1-EXP(-(_t-'Reaching edge prob after ems 1'!FC79)*_k_in_ec_correction*($E78*_c1+'Input spectra'!Y78))</f>
        <v>1.3656278012914913E-2</v>
      </c>
      <c r="W78">
        <f>1-EXP(-'Reaching edge prob after ems 2'!FC79*_k_in_ec_correction*($I78*_c2+'Input spectra'!Y78))</f>
        <v>1.3489232443517074E-2</v>
      </c>
      <c r="X78">
        <f>1-EXP(-(_t-'Reaching edge prob after ems 2'!FC79)*_k_in_ec_correction*($I78*_c2+'Input spectra'!Y78))</f>
        <v>1.3656278012914913E-2</v>
      </c>
      <c r="Y78">
        <f>1-EXP(-'Reaching edge prob after ems 3'!FC79*_k_in_ec_correction*($M78*_c3+'Input spectra'!Y78))</f>
        <v>1.3489232443517074E-2</v>
      </c>
      <c r="Z78">
        <f>1-EXP(-(_t-'Reaching edge prob after ems 3'!FC79)*_k_in_ec_correction*($M78*_c3+'Input spectra'!Y78))</f>
        <v>1.3656278012914913E-2</v>
      </c>
      <c r="AA78" s="16"/>
      <c r="AB78" s="16"/>
      <c r="AD78" s="7">
        <f t="shared" si="190"/>
        <v>0</v>
      </c>
      <c r="AE78" s="7">
        <f t="shared" si="191"/>
        <v>0</v>
      </c>
      <c r="AF78" s="7">
        <f t="shared" si="192"/>
        <v>0</v>
      </c>
      <c r="AG78" s="7">
        <f t="shared" si="229"/>
        <v>0</v>
      </c>
      <c r="AH78" s="7"/>
      <c r="AI78" s="7">
        <f t="shared" si="193"/>
        <v>4.8491176130688816E+16</v>
      </c>
      <c r="AJ78" s="7">
        <f t="shared" si="194"/>
        <v>4.8491176130688816E+16</v>
      </c>
      <c r="AK78" s="7">
        <f t="shared" si="195"/>
        <v>2.8387228953242518E+17</v>
      </c>
      <c r="AL78" s="7">
        <f t="shared" si="230"/>
        <v>2.4665402218019885E+17</v>
      </c>
      <c r="AN78">
        <f t="shared" si="196"/>
        <v>0</v>
      </c>
      <c r="AO78">
        <f t="shared" si="197"/>
        <v>0</v>
      </c>
      <c r="AP78">
        <f t="shared" si="198"/>
        <v>0</v>
      </c>
      <c r="AQ78">
        <f t="shared" si="256"/>
        <v>0</v>
      </c>
      <c r="AR78" s="7"/>
      <c r="AS78" s="7">
        <f t="shared" si="199"/>
        <v>0</v>
      </c>
      <c r="AT78" s="7">
        <f t="shared" si="257"/>
        <v>0</v>
      </c>
      <c r="AU78" s="7">
        <f t="shared" si="200"/>
        <v>0</v>
      </c>
      <c r="AV78" s="7"/>
      <c r="AW78" s="7">
        <f t="shared" si="231"/>
        <v>4.7837067384402424E+16</v>
      </c>
      <c r="AX78" s="7">
        <f>'Initial absorption'!$H78*AW78*$F78</f>
        <v>0</v>
      </c>
      <c r="AY78" s="7">
        <f t="shared" si="258"/>
        <v>0</v>
      </c>
      <c r="AZ78" s="7">
        <f>'Initial absorption'!$N78*AY78*$J78</f>
        <v>0</v>
      </c>
      <c r="BA78" s="7"/>
      <c r="BB78">
        <f t="shared" si="232"/>
        <v>0</v>
      </c>
      <c r="BC78" s="7">
        <f t="shared" si="259"/>
        <v>0</v>
      </c>
      <c r="BD78">
        <f t="shared" si="233"/>
        <v>0</v>
      </c>
      <c r="BE78" s="7"/>
      <c r="BF78">
        <f t="shared" si="141"/>
        <v>0</v>
      </c>
      <c r="BG78">
        <f t="shared" si="260"/>
        <v>0</v>
      </c>
      <c r="BH78">
        <f t="shared" si="234"/>
        <v>0</v>
      </c>
      <c r="BI78" s="7"/>
      <c r="BJ78">
        <f>(1 - 'Initial absorption'!$N78)*AY78</f>
        <v>0</v>
      </c>
      <c r="BK78" s="7">
        <f t="shared" si="201"/>
        <v>4.7828967148274904E+16</v>
      </c>
      <c r="BL78">
        <f>'Initial absorption'!$T78*(BJ78+BK78)*$N78</f>
        <v>0</v>
      </c>
      <c r="BM78" s="7"/>
      <c r="BN78">
        <f t="shared" si="235"/>
        <v>0</v>
      </c>
      <c r="BO78">
        <f>'Initial absorption'!$N78*BN78*$J78</f>
        <v>0</v>
      </c>
      <c r="BQ78">
        <f>(1-'Initial absorption'!$N78)*BN78</f>
        <v>0</v>
      </c>
      <c r="BR78">
        <f>'Initial absorption'!$H78*BQ78*$F78</f>
        <v>0</v>
      </c>
      <c r="BS78" s="7"/>
      <c r="BT78">
        <f>(1 - 'Initial absorption'!$T78)*(BJ78+BK78)</f>
        <v>4.66581231306082E+16</v>
      </c>
      <c r="BU78">
        <f t="shared" si="142"/>
        <v>0</v>
      </c>
      <c r="BV78" s="7"/>
      <c r="CF78" s="7">
        <f t="shared" si="281"/>
        <v>0</v>
      </c>
      <c r="CG78" s="7">
        <f t="shared" si="186"/>
        <v>0</v>
      </c>
      <c r="CH78" s="7">
        <f t="shared" si="202"/>
        <v>0</v>
      </c>
      <c r="CI78" s="7">
        <f t="shared" si="236"/>
        <v>0</v>
      </c>
      <c r="CJ78" s="7"/>
      <c r="CK78" s="7">
        <f t="shared" si="237"/>
        <v>1.2476647683762822E+16</v>
      </c>
      <c r="CL78" s="7">
        <f t="shared" si="143"/>
        <v>1.2476647683762822E+16</v>
      </c>
      <c r="CM78" s="7">
        <f t="shared" si="203"/>
        <v>7.3039567737720512E+16</v>
      </c>
      <c r="CN78" s="7">
        <f t="shared" si="238"/>
        <v>6.3463408811355784E+16</v>
      </c>
      <c r="CP78">
        <f t="shared" si="204"/>
        <v>0</v>
      </c>
      <c r="CQ78">
        <f t="shared" si="205"/>
        <v>0</v>
      </c>
      <c r="CR78">
        <f t="shared" si="206"/>
        <v>0</v>
      </c>
      <c r="CS78">
        <f t="shared" si="261"/>
        <v>0</v>
      </c>
      <c r="CT78" s="7"/>
      <c r="CU78" s="7">
        <f t="shared" si="144"/>
        <v>0</v>
      </c>
      <c r="CV78" s="7">
        <f t="shared" si="262"/>
        <v>0</v>
      </c>
      <c r="CW78" s="7">
        <f t="shared" si="207"/>
        <v>0</v>
      </c>
      <c r="CX78" s="7"/>
      <c r="CY78" s="7">
        <f t="shared" si="145"/>
        <v>1.2308347283040676E+16</v>
      </c>
      <c r="CZ78" s="7">
        <f>'Initial absorption'!$H78*CY78*$F78</f>
        <v>0</v>
      </c>
      <c r="DA78" s="7">
        <f t="shared" si="263"/>
        <v>0</v>
      </c>
      <c r="DB78" s="7">
        <f>'Initial absorption'!$N78*DA78*$J78</f>
        <v>0</v>
      </c>
      <c r="DC78" s="7"/>
      <c r="DD78">
        <f t="shared" si="146"/>
        <v>0</v>
      </c>
      <c r="DE78" s="7">
        <f t="shared" si="147"/>
        <v>0</v>
      </c>
      <c r="DF78">
        <f t="shared" si="239"/>
        <v>0</v>
      </c>
      <c r="DG78" s="7"/>
      <c r="DH78">
        <f t="shared" si="240"/>
        <v>0</v>
      </c>
      <c r="DI78">
        <f t="shared" si="264"/>
        <v>0</v>
      </c>
      <c r="DJ78">
        <f t="shared" si="277"/>
        <v>0</v>
      </c>
      <c r="DK78" s="7"/>
      <c r="DL78">
        <f>(1 - 'Initial absorption'!$N78)*DA78</f>
        <v>0</v>
      </c>
      <c r="DM78" s="7">
        <f t="shared" si="148"/>
        <v>1.2306263114324166E+16</v>
      </c>
      <c r="DN78">
        <f>'Initial absorption'!$T78*(DL78+DM78)*$N78</f>
        <v>0</v>
      </c>
      <c r="DO78" s="7"/>
      <c r="DP78">
        <f t="shared" si="182"/>
        <v>0</v>
      </c>
      <c r="DQ78">
        <f>'Initial absorption'!$N78*DP78*$J78</f>
        <v>0</v>
      </c>
      <c r="DS78">
        <f>(1-'Initial absorption'!$N78)*DP78</f>
        <v>0</v>
      </c>
      <c r="DT78">
        <f>'Initial absorption'!$H78*DS78*$F78</f>
        <v>0</v>
      </c>
      <c r="DU78" s="7"/>
      <c r="DV78">
        <f>(1 - 'Initial absorption'!$T78)*(DL78+DM78)</f>
        <v>1.200500813420782E+16</v>
      </c>
      <c r="DW78">
        <f t="shared" si="149"/>
        <v>0</v>
      </c>
      <c r="DX78" s="7"/>
      <c r="EH78" s="7">
        <f t="shared" si="282"/>
        <v>0</v>
      </c>
      <c r="EI78" s="7">
        <f t="shared" si="187"/>
        <v>0</v>
      </c>
      <c r="EJ78" s="7">
        <f t="shared" si="208"/>
        <v>0</v>
      </c>
      <c r="EK78" s="7">
        <f t="shared" si="241"/>
        <v>0</v>
      </c>
      <c r="EL78" s="7"/>
      <c r="EM78" s="7">
        <f t="shared" si="242"/>
        <v>3231123827996187</v>
      </c>
      <c r="EN78" s="7">
        <f t="shared" si="150"/>
        <v>3231123827996187</v>
      </c>
      <c r="EO78" s="7">
        <f t="shared" si="209"/>
        <v>1.8915328354668684E+16</v>
      </c>
      <c r="EP78" s="7">
        <f t="shared" si="243"/>
        <v>1.643535488167215E+16</v>
      </c>
      <c r="ER78">
        <f t="shared" si="210"/>
        <v>0</v>
      </c>
      <c r="ES78">
        <f t="shared" si="211"/>
        <v>0</v>
      </c>
      <c r="ET78">
        <f t="shared" si="212"/>
        <v>0</v>
      </c>
      <c r="EU78">
        <f t="shared" si="265"/>
        <v>0</v>
      </c>
      <c r="EV78" s="7"/>
      <c r="EW78" s="7">
        <f t="shared" si="151"/>
        <v>0</v>
      </c>
      <c r="EX78" s="7">
        <f t="shared" si="266"/>
        <v>0</v>
      </c>
      <c r="EY78" s="7">
        <f t="shared" si="213"/>
        <v>0</v>
      </c>
      <c r="EZ78" s="7"/>
      <c r="FA78" s="7">
        <f t="shared" si="152"/>
        <v>3187538447626560</v>
      </c>
      <c r="FB78" s="7">
        <f>'Initial absorption'!$H78*FA78*$F78</f>
        <v>0</v>
      </c>
      <c r="FC78" s="7">
        <f t="shared" si="267"/>
        <v>0</v>
      </c>
      <c r="FD78" s="7">
        <f>'Initial absorption'!$N78*FC78*$J78</f>
        <v>0</v>
      </c>
      <c r="FE78" s="7"/>
      <c r="FF78">
        <f t="shared" si="153"/>
        <v>0</v>
      </c>
      <c r="FG78" s="7">
        <f t="shared" si="154"/>
        <v>0</v>
      </c>
      <c r="FH78">
        <f t="shared" si="244"/>
        <v>0</v>
      </c>
      <c r="FI78" s="7"/>
      <c r="FJ78">
        <f t="shared" si="245"/>
        <v>0</v>
      </c>
      <c r="FK78">
        <f t="shared" si="268"/>
        <v>0</v>
      </c>
      <c r="FL78">
        <f t="shared" si="278"/>
        <v>0</v>
      </c>
      <c r="FM78" s="7"/>
      <c r="FN78">
        <f>(1 - 'Initial absorption'!$N78)*FC78</f>
        <v>0</v>
      </c>
      <c r="FO78" s="7">
        <f t="shared" si="155"/>
        <v>3186998702706917</v>
      </c>
      <c r="FP78">
        <f>'Initial absorption'!$T78*(FN78+FO78)*$N78</f>
        <v>0</v>
      </c>
      <c r="FQ78" s="7"/>
      <c r="FR78">
        <f t="shared" si="183"/>
        <v>0</v>
      </c>
      <c r="FS78">
        <f>'Initial absorption'!$N78*FR78*$J78</f>
        <v>0</v>
      </c>
      <c r="FU78">
        <f>(1-'Initial absorption'!$N78)*FR78</f>
        <v>0</v>
      </c>
      <c r="FV78">
        <f>'Initial absorption'!$H78*FU78*$F78</f>
        <v>0</v>
      </c>
      <c r="FW78" s="7"/>
      <c r="FX78">
        <f>(1 - 'Initial absorption'!$T78)*(FN78+FO78)</f>
        <v>3108981580702004</v>
      </c>
      <c r="FY78">
        <f t="shared" si="156"/>
        <v>0</v>
      </c>
      <c r="FZ78" s="7"/>
      <c r="GJ78" s="7">
        <f t="shared" si="283"/>
        <v>0</v>
      </c>
      <c r="GK78" s="7">
        <f t="shared" si="188"/>
        <v>0</v>
      </c>
      <c r="GL78" s="7">
        <f t="shared" si="214"/>
        <v>0</v>
      </c>
      <c r="GM78" s="7">
        <f t="shared" si="246"/>
        <v>0</v>
      </c>
      <c r="GN78" s="7"/>
      <c r="GO78" s="7">
        <f t="shared" si="247"/>
        <v>843229492178518</v>
      </c>
      <c r="GP78" s="7">
        <f t="shared" si="157"/>
        <v>843229492178518</v>
      </c>
      <c r="GQ78" s="7">
        <f t="shared" si="215"/>
        <v>4936351428161985</v>
      </c>
      <c r="GR78" s="7">
        <f t="shared" si="248"/>
        <v>4289150366372925</v>
      </c>
      <c r="GT78">
        <f t="shared" si="216"/>
        <v>0</v>
      </c>
      <c r="GU78">
        <f t="shared" si="217"/>
        <v>0</v>
      </c>
      <c r="GV78">
        <f t="shared" si="218"/>
        <v>0</v>
      </c>
      <c r="GW78">
        <f t="shared" si="269"/>
        <v>0</v>
      </c>
      <c r="GX78" s="7"/>
      <c r="GY78" s="7">
        <f t="shared" si="158"/>
        <v>0</v>
      </c>
      <c r="GZ78" s="7">
        <f t="shared" si="270"/>
        <v>0</v>
      </c>
      <c r="HA78" s="7">
        <f t="shared" si="219"/>
        <v>0</v>
      </c>
      <c r="HB78" s="7"/>
      <c r="HC78" s="7">
        <f t="shared" si="159"/>
        <v>831854973555293.13</v>
      </c>
      <c r="HD78" s="7">
        <f>'Initial absorption'!$H78*HC78*$F78</f>
        <v>0</v>
      </c>
      <c r="HE78" s="7">
        <f t="shared" si="271"/>
        <v>0</v>
      </c>
      <c r="HF78" s="7">
        <f>'Initial absorption'!$N78*HE78*$J78</f>
        <v>0</v>
      </c>
      <c r="HG78" s="7"/>
      <c r="HH78">
        <f t="shared" si="160"/>
        <v>0</v>
      </c>
      <c r="HI78" s="7">
        <f t="shared" si="161"/>
        <v>0</v>
      </c>
      <c r="HJ78">
        <f t="shared" si="249"/>
        <v>0</v>
      </c>
      <c r="HK78" s="7"/>
      <c r="HL78">
        <f t="shared" si="250"/>
        <v>0</v>
      </c>
      <c r="HM78">
        <f t="shared" si="272"/>
        <v>0</v>
      </c>
      <c r="HN78">
        <f t="shared" si="279"/>
        <v>0</v>
      </c>
      <c r="HO78" s="7"/>
      <c r="HP78">
        <f>(1 - 'Initial absorption'!$N78)*HE78</f>
        <v>0</v>
      </c>
      <c r="HQ78" s="7">
        <f t="shared" si="162"/>
        <v>831714115804639.13</v>
      </c>
      <c r="HR78">
        <f>'Initial absorption'!$T78*(HP78+HQ78)*$N78</f>
        <v>0</v>
      </c>
      <c r="HS78" s="7"/>
      <c r="HT78">
        <f t="shared" si="184"/>
        <v>0</v>
      </c>
      <c r="HU78">
        <f>'Initial absorption'!$N78*HT78*$J78</f>
        <v>0</v>
      </c>
      <c r="HW78">
        <f>(1-'Initial absorption'!$N78)*HT78</f>
        <v>0</v>
      </c>
      <c r="HX78">
        <f>'Initial absorption'!$H78*HW78*$F78</f>
        <v>0</v>
      </c>
      <c r="HY78" s="7"/>
      <c r="HZ78">
        <f>(1 - 'Initial absorption'!$T78)*(HP78+HQ78)</f>
        <v>811353912460086.25</v>
      </c>
      <c r="IA78">
        <f t="shared" si="163"/>
        <v>0</v>
      </c>
      <c r="IB78" s="7"/>
      <c r="IL78" s="7">
        <f t="shared" si="284"/>
        <v>0</v>
      </c>
      <c r="IM78" s="7">
        <f t="shared" si="189"/>
        <v>0</v>
      </c>
      <c r="IN78" s="7">
        <f t="shared" si="220"/>
        <v>0</v>
      </c>
      <c r="IO78" s="7">
        <f t="shared" si="251"/>
        <v>0</v>
      </c>
      <c r="IP78" s="7"/>
      <c r="IQ78" s="7">
        <f t="shared" si="252"/>
        <v>222039199077891.56</v>
      </c>
      <c r="IR78" s="7">
        <f t="shared" si="164"/>
        <v>222039199077891.56</v>
      </c>
      <c r="IS78" s="7">
        <f t="shared" si="221"/>
        <v>1299840111906390.3</v>
      </c>
      <c r="IT78" s="7">
        <f t="shared" si="253"/>
        <v>1129419121256812</v>
      </c>
      <c r="IV78">
        <f t="shared" si="222"/>
        <v>0</v>
      </c>
      <c r="IW78">
        <f t="shared" si="223"/>
        <v>0</v>
      </c>
      <c r="IX78">
        <f t="shared" si="224"/>
        <v>0</v>
      </c>
      <c r="IY78">
        <f t="shared" si="273"/>
        <v>0</v>
      </c>
      <c r="IZ78" s="7"/>
      <c r="JA78" s="7">
        <f t="shared" si="165"/>
        <v>0</v>
      </c>
      <c r="JB78" s="7">
        <f t="shared" si="274"/>
        <v>0</v>
      </c>
      <c r="JC78" s="7">
        <f t="shared" si="225"/>
        <v>0</v>
      </c>
      <c r="JD78" s="7"/>
      <c r="JE78" s="7">
        <f t="shared" si="166"/>
        <v>219044060709957.53</v>
      </c>
      <c r="JF78" s="7">
        <f>'Initial absorption'!$H78*JE78*$F78</f>
        <v>0</v>
      </c>
      <c r="JG78" s="7">
        <f t="shared" si="275"/>
        <v>0</v>
      </c>
      <c r="JH78" s="7">
        <f>'Initial absorption'!$N78*JG78*$J78</f>
        <v>0</v>
      </c>
      <c r="JI78" s="7"/>
      <c r="JJ78">
        <f t="shared" si="167"/>
        <v>0</v>
      </c>
      <c r="JK78" s="7">
        <f t="shared" si="168"/>
        <v>0</v>
      </c>
      <c r="JL78">
        <f t="shared" si="254"/>
        <v>0</v>
      </c>
      <c r="JM78" s="7"/>
      <c r="JN78">
        <f t="shared" si="255"/>
        <v>0</v>
      </c>
      <c r="JO78">
        <f t="shared" si="276"/>
        <v>0</v>
      </c>
      <c r="JP78">
        <f t="shared" si="280"/>
        <v>0</v>
      </c>
      <c r="JQ78" s="7"/>
      <c r="JR78">
        <f>(1 - 'Initial absorption'!$N78)*JG78</f>
        <v>0</v>
      </c>
      <c r="JS78" s="7">
        <f t="shared" si="169"/>
        <v>219006970045518.91</v>
      </c>
      <c r="JT78">
        <f>'Initial absorption'!$T78*(JR78+JS78)*$N78</f>
        <v>0</v>
      </c>
      <c r="JU78" s="7"/>
      <c r="JV78">
        <f t="shared" si="185"/>
        <v>0</v>
      </c>
      <c r="JW78">
        <f>'Initial absorption'!$N78*JV78*$J78</f>
        <v>0</v>
      </c>
      <c r="JY78">
        <f>(1-'Initial absorption'!$N78)*JV78</f>
        <v>0</v>
      </c>
      <c r="JZ78">
        <f>'Initial absorption'!$H78*JY78*$F78</f>
        <v>0</v>
      </c>
      <c r="KA78" s="7"/>
      <c r="KB78">
        <f>(1 - 'Initial absorption'!$T78)*(JR78+JS78)</f>
        <v>213645721078754.28</v>
      </c>
      <c r="KC78">
        <f t="shared" si="170"/>
        <v>0</v>
      </c>
      <c r="KD78" s="7"/>
    </row>
    <row r="79" spans="4:290" x14ac:dyDescent="0.25">
      <c r="D79">
        <v>665</v>
      </c>
      <c r="E79">
        <f>'Input spectra'!B79</f>
        <v>0</v>
      </c>
      <c r="F79">
        <f>'Initial absorption'!J79</f>
        <v>0</v>
      </c>
      <c r="G79">
        <f>'Input spectra'!C79</f>
        <v>0</v>
      </c>
      <c r="H79">
        <f t="shared" si="226"/>
        <v>0</v>
      </c>
      <c r="I79">
        <f>'Input spectra'!D79</f>
        <v>0</v>
      </c>
      <c r="J79">
        <f>'Initial absorption'!P79</f>
        <v>0</v>
      </c>
      <c r="K79">
        <f>'Input spectra'!E79</f>
        <v>5.8385295953383702E-2</v>
      </c>
      <c r="L79">
        <f t="shared" si="227"/>
        <v>5.6953597130190931E-3</v>
      </c>
      <c r="M79">
        <f>'Input spectra'!F79</f>
        <v>0</v>
      </c>
      <c r="N79">
        <f>'Initial absorption'!V79</f>
        <v>0</v>
      </c>
      <c r="O79">
        <f>'Input spectra'!G79</f>
        <v>0</v>
      </c>
      <c r="P79">
        <f t="shared" si="228"/>
        <v>0</v>
      </c>
      <c r="R79">
        <f>'Reaching edge prob after ems 1'!$EZ80</f>
        <v>0.86966033001446441</v>
      </c>
      <c r="S79">
        <f>'Reaching edge prob after ems 2'!$EZ80</f>
        <v>0.86966033001446441</v>
      </c>
      <c r="T79">
        <f>'Reaching edge prob after ems 3'!EZ80</f>
        <v>0.86966033001446441</v>
      </c>
      <c r="U79">
        <f>1-EXP(-'Reaching edge prob after ems 1'!FC80*_k_in_ec_correction*($E79*_c1+'Input spectra'!Y79))</f>
        <v>1.3402118999725876E-2</v>
      </c>
      <c r="V79">
        <f>1-EXP(-(_t-'Reaching edge prob after ems 1'!FC80)*_k_in_ec_correction*($E79*_c1+'Input spectra'!Y79))</f>
        <v>1.3567000795646877E-2</v>
      </c>
      <c r="W79">
        <f>1-EXP(-'Reaching edge prob after ems 2'!FC80*_k_in_ec_correction*($I79*_c2+'Input spectra'!Y79))</f>
        <v>1.3402118999725876E-2</v>
      </c>
      <c r="X79">
        <f>1-EXP(-(_t-'Reaching edge prob after ems 2'!FC80)*_k_in_ec_correction*($I79*_c2+'Input spectra'!Y79))</f>
        <v>1.3567000795646877E-2</v>
      </c>
      <c r="Y79">
        <f>1-EXP(-'Reaching edge prob after ems 3'!FC80*_k_in_ec_correction*($M79*_c3+'Input spectra'!Y79))</f>
        <v>1.3402118999725876E-2</v>
      </c>
      <c r="Z79">
        <f>1-EXP(-(_t-'Reaching edge prob after ems 3'!FC80)*_k_in_ec_correction*($M79*_c3+'Input spectra'!Y79))</f>
        <v>1.3567000795646877E-2</v>
      </c>
      <c r="AA79" s="16"/>
      <c r="AB79" s="16"/>
      <c r="AD79" s="7">
        <f t="shared" si="190"/>
        <v>0</v>
      </c>
      <c r="AE79" s="7">
        <f t="shared" si="191"/>
        <v>0</v>
      </c>
      <c r="AF79" s="7">
        <f t="shared" si="192"/>
        <v>0</v>
      </c>
      <c r="AG79" s="7">
        <f t="shared" si="229"/>
        <v>0</v>
      </c>
      <c r="AH79" s="7"/>
      <c r="AI79" s="7">
        <f t="shared" si="193"/>
        <v>4.1302569017880184E+16</v>
      </c>
      <c r="AJ79" s="7">
        <f t="shared" si="194"/>
        <v>4.1302569017880184E+16</v>
      </c>
      <c r="AK79" s="7">
        <f t="shared" si="195"/>
        <v>2.4178945049873568E+17</v>
      </c>
      <c r="AL79" s="7">
        <f t="shared" si="230"/>
        <v>2.1027469331474646E+17</v>
      </c>
      <c r="AN79">
        <f t="shared" si="196"/>
        <v>0</v>
      </c>
      <c r="AO79">
        <f t="shared" si="197"/>
        <v>0</v>
      </c>
      <c r="AP79">
        <f t="shared" si="198"/>
        <v>0</v>
      </c>
      <c r="AQ79">
        <f t="shared" si="256"/>
        <v>0</v>
      </c>
      <c r="AR79" s="7"/>
      <c r="AS79" s="7">
        <f t="shared" si="199"/>
        <v>0</v>
      </c>
      <c r="AT79" s="7">
        <f t="shared" si="257"/>
        <v>0</v>
      </c>
      <c r="AU79" s="7">
        <f t="shared" si="200"/>
        <v>0</v>
      </c>
      <c r="AV79" s="7"/>
      <c r="AW79" s="7">
        <f t="shared" si="231"/>
        <v>4.074902707290816E+16</v>
      </c>
      <c r="AX79" s="7">
        <f>'Initial absorption'!$H79*AW79*$F79</f>
        <v>0</v>
      </c>
      <c r="AY79" s="7">
        <f t="shared" si="258"/>
        <v>0</v>
      </c>
      <c r="AZ79" s="7">
        <f>'Initial absorption'!$N79*AY79*$J79</f>
        <v>0</v>
      </c>
      <c r="BA79" s="7"/>
      <c r="BB79">
        <f t="shared" si="232"/>
        <v>0</v>
      </c>
      <c r="BC79" s="7">
        <f t="shared" si="259"/>
        <v>0</v>
      </c>
      <c r="BD79">
        <f t="shared" si="233"/>
        <v>0</v>
      </c>
      <c r="BE79" s="7"/>
      <c r="BF79">
        <f t="shared" si="141"/>
        <v>0</v>
      </c>
      <c r="BG79">
        <f t="shared" si="260"/>
        <v>0</v>
      </c>
      <c r="BH79">
        <f t="shared" si="234"/>
        <v>0</v>
      </c>
      <c r="BI79" s="7"/>
      <c r="BJ79">
        <f>(1 - 'Initial absorption'!$N79)*AY79</f>
        <v>0</v>
      </c>
      <c r="BK79" s="7">
        <f t="shared" si="201"/>
        <v>4.0742217031152344E+16</v>
      </c>
      <c r="BL79">
        <f>'Initial absorption'!$T79*(BJ79+BK79)*$N79</f>
        <v>0</v>
      </c>
      <c r="BM79" s="7"/>
      <c r="BN79">
        <f t="shared" si="235"/>
        <v>0</v>
      </c>
      <c r="BO79">
        <f>'Initial absorption'!$N79*BN79*$J79</f>
        <v>0</v>
      </c>
      <c r="BQ79">
        <f>(1-'Initial absorption'!$N79)*BN79</f>
        <v>0</v>
      </c>
      <c r="BR79">
        <f>'Initial absorption'!$H79*BQ79*$F79</f>
        <v>0</v>
      </c>
      <c r="BS79" s="7"/>
      <c r="BT79">
        <f>(1 - 'Initial absorption'!$T79)*(BJ79+BK79)</f>
        <v>3.9751300328317336E+16</v>
      </c>
      <c r="BU79">
        <f t="shared" si="142"/>
        <v>0</v>
      </c>
      <c r="BV79" s="7"/>
      <c r="CF79" s="7">
        <f t="shared" si="281"/>
        <v>0</v>
      </c>
      <c r="CG79" s="7">
        <f t="shared" si="186"/>
        <v>0</v>
      </c>
      <c r="CH79" s="7">
        <f t="shared" si="202"/>
        <v>0</v>
      </c>
      <c r="CI79" s="7">
        <f t="shared" si="236"/>
        <v>0</v>
      </c>
      <c r="CJ79" s="7"/>
      <c r="CK79" s="7">
        <f t="shared" si="237"/>
        <v>1.062703863238033E+16</v>
      </c>
      <c r="CL79" s="7">
        <f t="shared" si="143"/>
        <v>1.062703863238033E+16</v>
      </c>
      <c r="CM79" s="7">
        <f t="shared" si="203"/>
        <v>6.2211767753229048E+16</v>
      </c>
      <c r="CN79" s="7">
        <f t="shared" si="238"/>
        <v>5.4103106475056392E+16</v>
      </c>
      <c r="CP79">
        <f t="shared" si="204"/>
        <v>0</v>
      </c>
      <c r="CQ79">
        <f t="shared" si="205"/>
        <v>0</v>
      </c>
      <c r="CR79">
        <f t="shared" si="206"/>
        <v>0</v>
      </c>
      <c r="CS79">
        <f t="shared" si="261"/>
        <v>0</v>
      </c>
      <c r="CT79" s="7"/>
      <c r="CU79" s="7">
        <f t="shared" si="144"/>
        <v>0</v>
      </c>
      <c r="CV79" s="7">
        <f t="shared" si="262"/>
        <v>0</v>
      </c>
      <c r="CW79" s="7">
        <f t="shared" si="207"/>
        <v>0</v>
      </c>
      <c r="CX79" s="7"/>
      <c r="CY79" s="7">
        <f t="shared" si="145"/>
        <v>1.0484613796014484E+16</v>
      </c>
      <c r="CZ79" s="7">
        <f>'Initial absorption'!$H79*CY79*$F79</f>
        <v>0</v>
      </c>
      <c r="DA79" s="7">
        <f t="shared" si="263"/>
        <v>0</v>
      </c>
      <c r="DB79" s="7">
        <f>'Initial absorption'!$N79*DA79*$J79</f>
        <v>0</v>
      </c>
      <c r="DC79" s="7"/>
      <c r="DD79">
        <f t="shared" si="146"/>
        <v>0</v>
      </c>
      <c r="DE79" s="7">
        <f t="shared" si="147"/>
        <v>0</v>
      </c>
      <c r="DF79">
        <f t="shared" si="239"/>
        <v>0</v>
      </c>
      <c r="DG79" s="7"/>
      <c r="DH79">
        <f t="shared" si="240"/>
        <v>0</v>
      </c>
      <c r="DI79">
        <f t="shared" si="264"/>
        <v>0</v>
      </c>
      <c r="DJ79">
        <f t="shared" si="277"/>
        <v>0</v>
      </c>
      <c r="DK79" s="7"/>
      <c r="DL79">
        <f>(1 - 'Initial absorption'!$N79)*DA79</f>
        <v>0</v>
      </c>
      <c r="DM79" s="7">
        <f t="shared" si="148"/>
        <v>1.0482861590799456E+16</v>
      </c>
      <c r="DN79">
        <f>'Initial absorption'!$T79*(DL79+DM79)*$N79</f>
        <v>0</v>
      </c>
      <c r="DO79" s="7"/>
      <c r="DP79">
        <f t="shared" si="182"/>
        <v>0</v>
      </c>
      <c r="DQ79">
        <f>'Initial absorption'!$N79*DP79*$J79</f>
        <v>0</v>
      </c>
      <c r="DS79">
        <f>(1-'Initial absorption'!$N79)*DP79</f>
        <v>0</v>
      </c>
      <c r="DT79">
        <f>'Initial absorption'!$H79*DS79*$F79</f>
        <v>0</v>
      </c>
      <c r="DU79" s="7"/>
      <c r="DV79">
        <f>(1 - 'Initial absorption'!$T79)*(DL79+DM79)</f>
        <v>1.0227901419243546E+16</v>
      </c>
      <c r="DW79">
        <f t="shared" si="149"/>
        <v>0</v>
      </c>
      <c r="DX79" s="7"/>
      <c r="EH79" s="7">
        <f t="shared" si="282"/>
        <v>0</v>
      </c>
      <c r="EI79" s="7">
        <f t="shared" si="187"/>
        <v>0</v>
      </c>
      <c r="EJ79" s="7">
        <f t="shared" si="208"/>
        <v>0</v>
      </c>
      <c r="EK79" s="7">
        <f t="shared" si="241"/>
        <v>0</v>
      </c>
      <c r="EL79" s="7"/>
      <c r="EM79" s="7">
        <f t="shared" si="242"/>
        <v>2752123696720780</v>
      </c>
      <c r="EN79" s="7">
        <f t="shared" si="150"/>
        <v>2752123696720780</v>
      </c>
      <c r="EO79" s="7">
        <f t="shared" si="209"/>
        <v>1.6111212744335468E+16</v>
      </c>
      <c r="EP79" s="7">
        <f t="shared" si="243"/>
        <v>1.4011282592172028E+16</v>
      </c>
      <c r="ER79">
        <f t="shared" si="210"/>
        <v>0</v>
      </c>
      <c r="ES79">
        <f t="shared" si="211"/>
        <v>0</v>
      </c>
      <c r="ET79">
        <f t="shared" si="212"/>
        <v>0</v>
      </c>
      <c r="EU79">
        <f t="shared" si="265"/>
        <v>0</v>
      </c>
      <c r="EV79" s="7"/>
      <c r="EW79" s="7">
        <f t="shared" si="151"/>
        <v>0</v>
      </c>
      <c r="EX79" s="7">
        <f t="shared" si="266"/>
        <v>0</v>
      </c>
      <c r="EY79" s="7">
        <f t="shared" si="213"/>
        <v>0</v>
      </c>
      <c r="EZ79" s="7"/>
      <c r="FA79" s="7">
        <f t="shared" si="152"/>
        <v>2715239407435362.5</v>
      </c>
      <c r="FB79" s="7">
        <f>'Initial absorption'!$H79*FA79*$F79</f>
        <v>0</v>
      </c>
      <c r="FC79" s="7">
        <f t="shared" si="267"/>
        <v>0</v>
      </c>
      <c r="FD79" s="7">
        <f>'Initial absorption'!$N79*FC79*$J79</f>
        <v>0</v>
      </c>
      <c r="FE79" s="7"/>
      <c r="FF79">
        <f t="shared" si="153"/>
        <v>0</v>
      </c>
      <c r="FG79" s="7">
        <f t="shared" si="154"/>
        <v>0</v>
      </c>
      <c r="FH79">
        <f t="shared" si="244"/>
        <v>0</v>
      </c>
      <c r="FI79" s="7"/>
      <c r="FJ79">
        <f t="shared" si="245"/>
        <v>0</v>
      </c>
      <c r="FK79">
        <f t="shared" si="268"/>
        <v>0</v>
      </c>
      <c r="FL79">
        <f t="shared" si="278"/>
        <v>0</v>
      </c>
      <c r="FM79" s="7"/>
      <c r="FN79">
        <f>(1 - 'Initial absorption'!$N79)*FC79</f>
        <v>0</v>
      </c>
      <c r="FO79" s="7">
        <f t="shared" si="155"/>
        <v>2714785632337650.5</v>
      </c>
      <c r="FP79">
        <f>'Initial absorption'!$T79*(FN79+FO79)*$N79</f>
        <v>0</v>
      </c>
      <c r="FQ79" s="7"/>
      <c r="FR79">
        <f t="shared" si="183"/>
        <v>0</v>
      </c>
      <c r="FS79">
        <f>'Initial absorption'!$N79*FR79*$J79</f>
        <v>0</v>
      </c>
      <c r="FU79">
        <f>(1-'Initial absorption'!$N79)*FR79</f>
        <v>0</v>
      </c>
      <c r="FV79">
        <f>'Initial absorption'!$H79*FU79*$F79</f>
        <v>0</v>
      </c>
      <c r="FW79" s="7"/>
      <c r="FX79">
        <f>(1 - 'Initial absorption'!$T79)*(FN79+FO79)</f>
        <v>2648757648989495</v>
      </c>
      <c r="FY79">
        <f t="shared" si="156"/>
        <v>0</v>
      </c>
      <c r="FZ79" s="7"/>
      <c r="GJ79" s="7">
        <f t="shared" si="283"/>
        <v>0</v>
      </c>
      <c r="GK79" s="7">
        <f t="shared" si="188"/>
        <v>0</v>
      </c>
      <c r="GL79" s="7">
        <f t="shared" si="214"/>
        <v>0</v>
      </c>
      <c r="GM79" s="7">
        <f t="shared" si="246"/>
        <v>0</v>
      </c>
      <c r="GN79" s="7"/>
      <c r="GO79" s="7">
        <f t="shared" si="247"/>
        <v>718224367351936.5</v>
      </c>
      <c r="GP79" s="7">
        <f t="shared" si="157"/>
        <v>718224367351936.5</v>
      </c>
      <c r="GQ79" s="7">
        <f t="shared" si="215"/>
        <v>4204558681123407</v>
      </c>
      <c r="GR79" s="7">
        <f t="shared" si="248"/>
        <v>3656537890190963.5</v>
      </c>
      <c r="GT79">
        <f t="shared" si="216"/>
        <v>0</v>
      </c>
      <c r="GU79">
        <f t="shared" si="217"/>
        <v>0</v>
      </c>
      <c r="GV79">
        <f t="shared" si="218"/>
        <v>0</v>
      </c>
      <c r="GW79">
        <f t="shared" si="269"/>
        <v>0</v>
      </c>
      <c r="GX79" s="7"/>
      <c r="GY79" s="7">
        <f t="shared" si="158"/>
        <v>0</v>
      </c>
      <c r="GZ79" s="7">
        <f t="shared" si="270"/>
        <v>0</v>
      </c>
      <c r="HA79" s="7">
        <f t="shared" si="219"/>
        <v>0</v>
      </c>
      <c r="HB79" s="7"/>
      <c r="HC79" s="7">
        <f t="shared" si="159"/>
        <v>708598638912183</v>
      </c>
      <c r="HD79" s="7">
        <f>'Initial absorption'!$H79*HC79*$F79</f>
        <v>0</v>
      </c>
      <c r="HE79" s="7">
        <f t="shared" si="271"/>
        <v>0</v>
      </c>
      <c r="HF79" s="7">
        <f>'Initial absorption'!$N79*HE79*$J79</f>
        <v>0</v>
      </c>
      <c r="HG79" s="7"/>
      <c r="HH79">
        <f t="shared" si="160"/>
        <v>0</v>
      </c>
      <c r="HI79" s="7">
        <f t="shared" si="161"/>
        <v>0</v>
      </c>
      <c r="HJ79">
        <f t="shared" si="249"/>
        <v>0</v>
      </c>
      <c r="HK79" s="7"/>
      <c r="HL79">
        <f t="shared" si="250"/>
        <v>0</v>
      </c>
      <c r="HM79">
        <f t="shared" si="272"/>
        <v>0</v>
      </c>
      <c r="HN79">
        <f t="shared" si="279"/>
        <v>0</v>
      </c>
      <c r="HO79" s="7"/>
      <c r="HP79">
        <f>(1 - 'Initial absorption'!$N79)*HE79</f>
        <v>0</v>
      </c>
      <c r="HQ79" s="7">
        <f t="shared" si="162"/>
        <v>708480216788619.75</v>
      </c>
      <c r="HR79">
        <f>'Initial absorption'!$T79*(HP79+HQ79)*$N79</f>
        <v>0</v>
      </c>
      <c r="HS79" s="7"/>
      <c r="HT79">
        <f t="shared" si="184"/>
        <v>0</v>
      </c>
      <c r="HU79">
        <f>'Initial absorption'!$N79*HT79*$J79</f>
        <v>0</v>
      </c>
      <c r="HW79">
        <f>(1-'Initial absorption'!$N79)*HT79</f>
        <v>0</v>
      </c>
      <c r="HX79">
        <f>'Initial absorption'!$H79*HW79*$F79</f>
        <v>0</v>
      </c>
      <c r="HY79" s="7"/>
      <c r="HZ79">
        <f>(1 - 'Initial absorption'!$T79)*(HP79+HQ79)</f>
        <v>691248830487103.25</v>
      </c>
      <c r="IA79">
        <f t="shared" si="163"/>
        <v>0</v>
      </c>
      <c r="IB79" s="7"/>
      <c r="IL79" s="7">
        <f t="shared" si="284"/>
        <v>0</v>
      </c>
      <c r="IM79" s="7">
        <f t="shared" si="189"/>
        <v>0</v>
      </c>
      <c r="IN79" s="7">
        <f t="shared" si="220"/>
        <v>0</v>
      </c>
      <c r="IO79" s="7">
        <f t="shared" si="251"/>
        <v>0</v>
      </c>
      <c r="IP79" s="7"/>
      <c r="IQ79" s="7">
        <f t="shared" si="252"/>
        <v>189122848245074.81</v>
      </c>
      <c r="IR79" s="7">
        <f t="shared" si="164"/>
        <v>189122848245074.81</v>
      </c>
      <c r="IS79" s="7">
        <f t="shared" si="221"/>
        <v>1107144437774233.1</v>
      </c>
      <c r="IT79" s="7">
        <f t="shared" si="253"/>
        <v>962839597128418.25</v>
      </c>
      <c r="IV79">
        <f t="shared" si="222"/>
        <v>0</v>
      </c>
      <c r="IW79">
        <f t="shared" si="223"/>
        <v>0</v>
      </c>
      <c r="IX79">
        <f t="shared" si="224"/>
        <v>0</v>
      </c>
      <c r="IY79">
        <f t="shared" si="273"/>
        <v>0</v>
      </c>
      <c r="IZ79" s="7"/>
      <c r="JA79" s="7">
        <f t="shared" si="165"/>
        <v>0</v>
      </c>
      <c r="JB79" s="7">
        <f t="shared" si="274"/>
        <v>0</v>
      </c>
      <c r="JC79" s="7">
        <f t="shared" si="225"/>
        <v>0</v>
      </c>
      <c r="JD79" s="7"/>
      <c r="JE79" s="7">
        <f t="shared" si="166"/>
        <v>186588201327327.22</v>
      </c>
      <c r="JF79" s="7">
        <f>'Initial absorption'!$H79*JE79*$F79</f>
        <v>0</v>
      </c>
      <c r="JG79" s="7">
        <f t="shared" si="275"/>
        <v>0</v>
      </c>
      <c r="JH79" s="7">
        <f>'Initial absorption'!$N79*JG79*$J79</f>
        <v>0</v>
      </c>
      <c r="JI79" s="7"/>
      <c r="JJ79">
        <f t="shared" si="167"/>
        <v>0</v>
      </c>
      <c r="JK79" s="7">
        <f t="shared" si="168"/>
        <v>0</v>
      </c>
      <c r="JL79">
        <f t="shared" si="254"/>
        <v>0</v>
      </c>
      <c r="JM79" s="7"/>
      <c r="JN79">
        <f t="shared" si="255"/>
        <v>0</v>
      </c>
      <c r="JO79">
        <f t="shared" si="276"/>
        <v>0</v>
      </c>
      <c r="JP79">
        <f t="shared" si="280"/>
        <v>0</v>
      </c>
      <c r="JQ79" s="7"/>
      <c r="JR79">
        <f>(1 - 'Initial absorption'!$N79)*JG79</f>
        <v>0</v>
      </c>
      <c r="JS79" s="7">
        <f t="shared" si="169"/>
        <v>186557018412458.88</v>
      </c>
      <c r="JT79">
        <f>'Initial absorption'!$T79*(JR79+JS79)*$N79</f>
        <v>0</v>
      </c>
      <c r="JU79" s="7"/>
      <c r="JV79">
        <f t="shared" si="185"/>
        <v>0</v>
      </c>
      <c r="JW79">
        <f>'Initial absorption'!$N79*JV79*$J79</f>
        <v>0</v>
      </c>
      <c r="JY79">
        <f>(1-'Initial absorption'!$N79)*JV79</f>
        <v>0</v>
      </c>
      <c r="JZ79">
        <f>'Initial absorption'!$H79*JY79*$F79</f>
        <v>0</v>
      </c>
      <c r="KA79" s="7"/>
      <c r="KB79">
        <f>(1 - 'Initial absorption'!$T79)*(JR79+JS79)</f>
        <v>182019649583593.88</v>
      </c>
      <c r="KC79">
        <f t="shared" si="170"/>
        <v>0</v>
      </c>
      <c r="KD79" s="7"/>
    </row>
    <row r="80" spans="4:290" x14ac:dyDescent="0.25">
      <c r="D80">
        <v>670</v>
      </c>
      <c r="E80">
        <f>'Input spectra'!B80</f>
        <v>0</v>
      </c>
      <c r="F80">
        <f>'Initial absorption'!J80</f>
        <v>0</v>
      </c>
      <c r="G80">
        <f>'Input spectra'!C80</f>
        <v>0</v>
      </c>
      <c r="H80">
        <f t="shared" si="226"/>
        <v>0</v>
      </c>
      <c r="I80">
        <f>'Input spectra'!D80</f>
        <v>0</v>
      </c>
      <c r="J80">
        <f>'Initial absorption'!P80</f>
        <v>0</v>
      </c>
      <c r="K80">
        <f>'Input spectra'!E80</f>
        <v>4.5643459926013902E-2</v>
      </c>
      <c r="L80">
        <f t="shared" si="227"/>
        <v>4.4524210861751285E-3</v>
      </c>
      <c r="M80">
        <f>'Input spectra'!F80</f>
        <v>0</v>
      </c>
      <c r="N80">
        <f>'Initial absorption'!V80</f>
        <v>0</v>
      </c>
      <c r="O80">
        <f>'Input spectra'!G80</f>
        <v>0</v>
      </c>
      <c r="P80">
        <f t="shared" si="228"/>
        <v>0</v>
      </c>
      <c r="R80">
        <f>'Reaching edge prob after ems 1'!$EZ81</f>
        <v>0.87078221254936727</v>
      </c>
      <c r="S80">
        <f>'Reaching edge prob after ems 2'!$EZ81</f>
        <v>0.87078221254936727</v>
      </c>
      <c r="T80">
        <f>'Reaching edge prob after ems 3'!EZ81</f>
        <v>0.87078221254936727</v>
      </c>
      <c r="U80">
        <f>1-EXP(-'Reaching edge prob after ems 1'!FC81*_k_in_ec_correction*($E80*_c1+'Input spectra'!Y80))</f>
        <v>1.3275305682340144E-2</v>
      </c>
      <c r="V80">
        <f>1-EXP(-(_t-'Reaching edge prob after ems 1'!FC81)*_k_in_ec_correction*($E80*_c1+'Input spectra'!Y80))</f>
        <v>1.3437063135119054E-2</v>
      </c>
      <c r="W80">
        <f>1-EXP(-'Reaching edge prob after ems 2'!FC81*_k_in_ec_correction*($I80*_c2+'Input spectra'!Y80))</f>
        <v>1.3275305682340144E-2</v>
      </c>
      <c r="X80">
        <f>1-EXP(-(_t-'Reaching edge prob after ems 2'!FC81)*_k_in_ec_correction*($I80*_c2+'Input spectra'!Y80))</f>
        <v>1.3437063135119054E-2</v>
      </c>
      <c r="Y80">
        <f>1-EXP(-'Reaching edge prob after ems 3'!FC81*_k_in_ec_correction*($M80*_c3+'Input spectra'!Y80))</f>
        <v>1.3275305682340144E-2</v>
      </c>
      <c r="Z80">
        <f>1-EXP(-(_t-'Reaching edge prob after ems 3'!FC81)*_k_in_ec_correction*($M80*_c3+'Input spectra'!Y80))</f>
        <v>1.3437063135119054E-2</v>
      </c>
      <c r="AA80" s="16"/>
      <c r="AB80" s="16"/>
      <c r="AD80" s="7">
        <f t="shared" si="190"/>
        <v>0</v>
      </c>
      <c r="AE80" s="7">
        <f t="shared" si="191"/>
        <v>0</v>
      </c>
      <c r="AF80" s="7">
        <f t="shared" si="192"/>
        <v>0</v>
      </c>
      <c r="AG80" s="7">
        <f t="shared" si="229"/>
        <v>0</v>
      </c>
      <c r="AH80" s="7"/>
      <c r="AI80" s="7">
        <f t="shared" si="193"/>
        <v>3.2288817295954496E+16</v>
      </c>
      <c r="AJ80" s="7">
        <f t="shared" si="194"/>
        <v>3.2288817295954496E+16</v>
      </c>
      <c r="AK80" s="7">
        <f t="shared" si="195"/>
        <v>1.8902202882012403E+17</v>
      </c>
      <c r="AL80" s="7">
        <f t="shared" si="230"/>
        <v>1.6459702047655786E+17</v>
      </c>
      <c r="AN80">
        <f t="shared" si="196"/>
        <v>0</v>
      </c>
      <c r="AO80">
        <f t="shared" si="197"/>
        <v>0</v>
      </c>
      <c r="AP80">
        <f t="shared" si="198"/>
        <v>0</v>
      </c>
      <c r="AQ80">
        <f t="shared" si="256"/>
        <v>0</v>
      </c>
      <c r="AR80" s="7"/>
      <c r="AS80" s="7">
        <f t="shared" si="199"/>
        <v>0</v>
      </c>
      <c r="AT80" s="7">
        <f t="shared" si="257"/>
        <v>0</v>
      </c>
      <c r="AU80" s="7">
        <f t="shared" si="200"/>
        <v>0</v>
      </c>
      <c r="AV80" s="7"/>
      <c r="AW80" s="7">
        <f t="shared" si="231"/>
        <v>3.1860173376229468E+16</v>
      </c>
      <c r="AX80" s="7">
        <f>'Initial absorption'!$H80*AW80*$F80</f>
        <v>0</v>
      </c>
      <c r="AY80" s="7">
        <f t="shared" si="258"/>
        <v>0</v>
      </c>
      <c r="AZ80" s="7">
        <f>'Initial absorption'!$N80*AY80*$J80</f>
        <v>0</v>
      </c>
      <c r="BA80" s="7"/>
      <c r="BB80">
        <f t="shared" si="232"/>
        <v>0</v>
      </c>
      <c r="BC80" s="7">
        <f t="shared" si="259"/>
        <v>0</v>
      </c>
      <c r="BD80">
        <f t="shared" si="233"/>
        <v>0</v>
      </c>
      <c r="BE80" s="7"/>
      <c r="BF80">
        <f t="shared" si="141"/>
        <v>0</v>
      </c>
      <c r="BG80">
        <f t="shared" si="260"/>
        <v>0</v>
      </c>
      <c r="BH80">
        <f t="shared" si="234"/>
        <v>0</v>
      </c>
      <c r="BI80" s="7"/>
      <c r="BJ80">
        <f>(1 - 'Initial absorption'!$N80)*AY80</f>
        <v>0</v>
      </c>
      <c r="BK80" s="7">
        <f t="shared" si="201"/>
        <v>3.1854950419390432E+16</v>
      </c>
      <c r="BL80">
        <f>'Initial absorption'!$T80*(BJ80+BK80)*$N80</f>
        <v>0</v>
      </c>
      <c r="BM80" s="7"/>
      <c r="BN80">
        <f t="shared" si="235"/>
        <v>0</v>
      </c>
      <c r="BO80">
        <f>'Initial absorption'!$N80*BN80*$J80</f>
        <v>0</v>
      </c>
      <c r="BQ80">
        <f>(1-'Initial absorption'!$N80)*BN80</f>
        <v>0</v>
      </c>
      <c r="BR80">
        <f>'Initial absorption'!$H80*BQ80*$F80</f>
        <v>0</v>
      </c>
      <c r="BS80" s="7"/>
      <c r="BT80">
        <f>(1 - 'Initial absorption'!$T80)*(BJ80+BK80)</f>
        <v>3.1087521969828816E+16</v>
      </c>
      <c r="BU80">
        <f t="shared" si="142"/>
        <v>0</v>
      </c>
      <c r="BV80" s="7"/>
      <c r="CF80" s="7">
        <f t="shared" si="281"/>
        <v>0</v>
      </c>
      <c r="CG80" s="7">
        <f t="shared" si="186"/>
        <v>0</v>
      </c>
      <c r="CH80" s="7">
        <f t="shared" si="202"/>
        <v>0</v>
      </c>
      <c r="CI80" s="7">
        <f t="shared" si="236"/>
        <v>0</v>
      </c>
      <c r="CJ80" s="7"/>
      <c r="CK80" s="7">
        <f t="shared" si="237"/>
        <v>8307824838920629</v>
      </c>
      <c r="CL80" s="7">
        <f t="shared" si="143"/>
        <v>8307824838920629</v>
      </c>
      <c r="CM80" s="7">
        <f t="shared" si="203"/>
        <v>4.8634853724783224E+16</v>
      </c>
      <c r="CN80" s="7">
        <f t="shared" si="238"/>
        <v>4.2350365533481576E+16</v>
      </c>
      <c r="CP80">
        <f t="shared" si="204"/>
        <v>0</v>
      </c>
      <c r="CQ80">
        <f t="shared" si="205"/>
        <v>0</v>
      </c>
      <c r="CR80">
        <f t="shared" si="206"/>
        <v>0</v>
      </c>
      <c r="CS80">
        <f t="shared" si="261"/>
        <v>0</v>
      </c>
      <c r="CT80" s="7"/>
      <c r="CU80" s="7">
        <f t="shared" si="144"/>
        <v>0</v>
      </c>
      <c r="CV80" s="7">
        <f t="shared" si="262"/>
        <v>0</v>
      </c>
      <c r="CW80" s="7">
        <f t="shared" si="207"/>
        <v>0</v>
      </c>
      <c r="CX80" s="7"/>
      <c r="CY80" s="7">
        <f t="shared" si="145"/>
        <v>8197535924628619</v>
      </c>
      <c r="CZ80" s="7">
        <f>'Initial absorption'!$H80*CY80*$F80</f>
        <v>0</v>
      </c>
      <c r="DA80" s="7">
        <f t="shared" si="263"/>
        <v>0</v>
      </c>
      <c r="DB80" s="7">
        <f>'Initial absorption'!$N80*DA80*$J80</f>
        <v>0</v>
      </c>
      <c r="DC80" s="7"/>
      <c r="DD80">
        <f t="shared" si="146"/>
        <v>0</v>
      </c>
      <c r="DE80" s="7">
        <f t="shared" si="147"/>
        <v>0</v>
      </c>
      <c r="DF80">
        <f t="shared" si="239"/>
        <v>0</v>
      </c>
      <c r="DG80" s="7"/>
      <c r="DH80">
        <f t="shared" si="240"/>
        <v>0</v>
      </c>
      <c r="DI80">
        <f t="shared" si="264"/>
        <v>0</v>
      </c>
      <c r="DJ80">
        <f t="shared" si="277"/>
        <v>0</v>
      </c>
      <c r="DK80" s="7"/>
      <c r="DL80">
        <f>(1 - 'Initial absorption'!$N80)*DA80</f>
        <v>0</v>
      </c>
      <c r="DM80" s="7">
        <f t="shared" si="148"/>
        <v>8196192072044542</v>
      </c>
      <c r="DN80">
        <f>'Initial absorption'!$T80*(DL80+DM80)*$N80</f>
        <v>0</v>
      </c>
      <c r="DO80" s="7"/>
      <c r="DP80">
        <f t="shared" si="182"/>
        <v>0</v>
      </c>
      <c r="DQ80">
        <f>'Initial absorption'!$N80*DP80*$J80</f>
        <v>0</v>
      </c>
      <c r="DS80">
        <f>(1-'Initial absorption'!$N80)*DP80</f>
        <v>0</v>
      </c>
      <c r="DT80">
        <f>'Initial absorption'!$H80*DS80*$F80</f>
        <v>0</v>
      </c>
      <c r="DU80" s="7"/>
      <c r="DV80">
        <f>(1 - 'Initial absorption'!$T80)*(DL80+DM80)</f>
        <v>7998734819989628</v>
      </c>
      <c r="DW80">
        <f t="shared" si="149"/>
        <v>0</v>
      </c>
      <c r="DX80" s="7"/>
      <c r="EH80" s="7">
        <f t="shared" si="282"/>
        <v>0</v>
      </c>
      <c r="EI80" s="7">
        <f t="shared" si="187"/>
        <v>0</v>
      </c>
      <c r="EJ80" s="7">
        <f t="shared" si="208"/>
        <v>0</v>
      </c>
      <c r="EK80" s="7">
        <f t="shared" si="241"/>
        <v>0</v>
      </c>
      <c r="EL80" s="7"/>
      <c r="EM80" s="7">
        <f t="shared" si="242"/>
        <v>2151508279807359.5</v>
      </c>
      <c r="EN80" s="7">
        <f t="shared" si="150"/>
        <v>2151508279807359.5</v>
      </c>
      <c r="EO80" s="7">
        <f t="shared" si="209"/>
        <v>1.259514885122274E+16</v>
      </c>
      <c r="EP80" s="7">
        <f t="shared" si="243"/>
        <v>1.096763158405636E+16</v>
      </c>
      <c r="ER80">
        <f t="shared" si="210"/>
        <v>0</v>
      </c>
      <c r="ES80">
        <f t="shared" si="211"/>
        <v>0</v>
      </c>
      <c r="ET80">
        <f t="shared" si="212"/>
        <v>0</v>
      </c>
      <c r="EU80">
        <f t="shared" si="265"/>
        <v>0</v>
      </c>
      <c r="EV80" s="7"/>
      <c r="EW80" s="7">
        <f t="shared" si="151"/>
        <v>0</v>
      </c>
      <c r="EX80" s="7">
        <f t="shared" si="266"/>
        <v>0</v>
      </c>
      <c r="EY80" s="7">
        <f t="shared" si="213"/>
        <v>0</v>
      </c>
      <c r="EZ80" s="7"/>
      <c r="FA80" s="7">
        <f t="shared" si="152"/>
        <v>2122946349714831</v>
      </c>
      <c r="FB80" s="7">
        <f>'Initial absorption'!$H80*FA80*$F80</f>
        <v>0</v>
      </c>
      <c r="FC80" s="7">
        <f t="shared" si="267"/>
        <v>0</v>
      </c>
      <c r="FD80" s="7">
        <f>'Initial absorption'!$N80*FC80*$J80</f>
        <v>0</v>
      </c>
      <c r="FE80" s="7"/>
      <c r="FF80">
        <f t="shared" si="153"/>
        <v>0</v>
      </c>
      <c r="FG80" s="7">
        <f t="shared" si="154"/>
        <v>0</v>
      </c>
      <c r="FH80">
        <f t="shared" si="244"/>
        <v>0</v>
      </c>
      <c r="FI80" s="7"/>
      <c r="FJ80">
        <f t="shared" si="245"/>
        <v>0</v>
      </c>
      <c r="FK80">
        <f t="shared" si="268"/>
        <v>0</v>
      </c>
      <c r="FL80">
        <f t="shared" si="278"/>
        <v>0</v>
      </c>
      <c r="FM80" s="7"/>
      <c r="FN80">
        <f>(1 - 'Initial absorption'!$N80)*FC80</f>
        <v>0</v>
      </c>
      <c r="FO80" s="7">
        <f t="shared" si="155"/>
        <v>2122598327215856.5</v>
      </c>
      <c r="FP80">
        <f>'Initial absorption'!$T80*(FN80+FO80)*$N80</f>
        <v>0</v>
      </c>
      <c r="FQ80" s="7"/>
      <c r="FR80">
        <f t="shared" si="183"/>
        <v>0</v>
      </c>
      <c r="FS80">
        <f>'Initial absorption'!$N80*FR80*$J80</f>
        <v>0</v>
      </c>
      <c r="FU80">
        <f>(1-'Initial absorption'!$N80)*FR80</f>
        <v>0</v>
      </c>
      <c r="FV80">
        <f>'Initial absorption'!$H80*FU80*$F80</f>
        <v>0</v>
      </c>
      <c r="FW80" s="7"/>
      <c r="FX80">
        <f>(1 - 'Initial absorption'!$T80)*(FN80+FO80)</f>
        <v>2071462088676750.5</v>
      </c>
      <c r="FY80">
        <f t="shared" si="156"/>
        <v>0</v>
      </c>
      <c r="FZ80" s="7"/>
      <c r="GJ80" s="7">
        <f t="shared" si="283"/>
        <v>0</v>
      </c>
      <c r="GK80" s="7">
        <f t="shared" si="188"/>
        <v>0</v>
      </c>
      <c r="GL80" s="7">
        <f t="shared" si="214"/>
        <v>0</v>
      </c>
      <c r="GM80" s="7">
        <f t="shared" si="246"/>
        <v>0</v>
      </c>
      <c r="GN80" s="7"/>
      <c r="GO80" s="7">
        <f t="shared" si="247"/>
        <v>561481184497017.44</v>
      </c>
      <c r="GP80" s="7">
        <f t="shared" si="157"/>
        <v>561481184497017.44</v>
      </c>
      <c r="GQ80" s="7">
        <f t="shared" si="215"/>
        <v>3286968106176191.5</v>
      </c>
      <c r="GR80" s="7">
        <f t="shared" si="248"/>
        <v>2862233360075307.5</v>
      </c>
      <c r="GT80">
        <f t="shared" si="216"/>
        <v>0</v>
      </c>
      <c r="GU80">
        <f t="shared" si="217"/>
        <v>0</v>
      </c>
      <c r="GV80">
        <f t="shared" si="218"/>
        <v>0</v>
      </c>
      <c r="GW80">
        <f t="shared" si="269"/>
        <v>0</v>
      </c>
      <c r="GX80" s="7"/>
      <c r="GY80" s="7">
        <f t="shared" si="158"/>
        <v>0</v>
      </c>
      <c r="GZ80" s="7">
        <f t="shared" si="270"/>
        <v>0</v>
      </c>
      <c r="HA80" s="7">
        <f t="shared" si="219"/>
        <v>0</v>
      </c>
      <c r="HB80" s="7"/>
      <c r="HC80" s="7">
        <f t="shared" si="159"/>
        <v>554027350137937.13</v>
      </c>
      <c r="HD80" s="7">
        <f>'Initial absorption'!$H80*HC80*$F80</f>
        <v>0</v>
      </c>
      <c r="HE80" s="7">
        <f t="shared" si="271"/>
        <v>0</v>
      </c>
      <c r="HF80" s="7">
        <f>'Initial absorption'!$N80*HE80*$J80</f>
        <v>0</v>
      </c>
      <c r="HG80" s="7"/>
      <c r="HH80">
        <f t="shared" si="160"/>
        <v>0</v>
      </c>
      <c r="HI80" s="7">
        <f t="shared" si="161"/>
        <v>0</v>
      </c>
      <c r="HJ80">
        <f t="shared" si="249"/>
        <v>0</v>
      </c>
      <c r="HK80" s="7"/>
      <c r="HL80">
        <f t="shared" si="250"/>
        <v>0</v>
      </c>
      <c r="HM80">
        <f t="shared" si="272"/>
        <v>0</v>
      </c>
      <c r="HN80">
        <f t="shared" si="279"/>
        <v>0</v>
      </c>
      <c r="HO80" s="7"/>
      <c r="HP80">
        <f>(1 - 'Initial absorption'!$N80)*HE80</f>
        <v>0</v>
      </c>
      <c r="HQ80" s="7">
        <f t="shared" si="162"/>
        <v>553936526371749.56</v>
      </c>
      <c r="HR80">
        <f>'Initial absorption'!$T80*(HP80+HQ80)*$N80</f>
        <v>0</v>
      </c>
      <c r="HS80" s="7"/>
      <c r="HT80">
        <f t="shared" si="184"/>
        <v>0</v>
      </c>
      <c r="HU80">
        <f>'Initial absorption'!$N80*HT80*$J80</f>
        <v>0</v>
      </c>
      <c r="HW80">
        <f>(1-'Initial absorption'!$N80)*HT80</f>
        <v>0</v>
      </c>
      <c r="HX80">
        <f>'Initial absorption'!$H80*HW80*$F80</f>
        <v>0</v>
      </c>
      <c r="HY80" s="7"/>
      <c r="HZ80">
        <f>(1 - 'Initial absorption'!$T80)*(HP80+HQ80)</f>
        <v>540591453031743.56</v>
      </c>
      <c r="IA80">
        <f t="shared" si="163"/>
        <v>0</v>
      </c>
      <c r="IB80" s="7"/>
      <c r="IL80" s="7">
        <f t="shared" si="284"/>
        <v>0</v>
      </c>
      <c r="IM80" s="7">
        <f t="shared" si="189"/>
        <v>0</v>
      </c>
      <c r="IN80" s="7">
        <f t="shared" si="220"/>
        <v>0</v>
      </c>
      <c r="IO80" s="7">
        <f t="shared" si="251"/>
        <v>0</v>
      </c>
      <c r="IP80" s="7"/>
      <c r="IQ80" s="7">
        <f t="shared" si="252"/>
        <v>147849231626056.38</v>
      </c>
      <c r="IR80" s="7">
        <f t="shared" si="164"/>
        <v>147849231626056.38</v>
      </c>
      <c r="IS80" s="7">
        <f t="shared" si="221"/>
        <v>865524477570601.75</v>
      </c>
      <c r="IT80" s="7">
        <f t="shared" si="253"/>
        <v>753683319594563.75</v>
      </c>
      <c r="IV80">
        <f t="shared" si="222"/>
        <v>0</v>
      </c>
      <c r="IW80">
        <f t="shared" si="223"/>
        <v>0</v>
      </c>
      <c r="IX80">
        <f t="shared" si="224"/>
        <v>0</v>
      </c>
      <c r="IY80">
        <f t="shared" si="273"/>
        <v>0</v>
      </c>
      <c r="IZ80" s="7"/>
      <c r="JA80" s="7">
        <f t="shared" si="165"/>
        <v>0</v>
      </c>
      <c r="JB80" s="7">
        <f t="shared" si="274"/>
        <v>0</v>
      </c>
      <c r="JC80" s="7">
        <f t="shared" si="225"/>
        <v>0</v>
      </c>
      <c r="JD80" s="7"/>
      <c r="JE80" s="7">
        <f t="shared" si="166"/>
        <v>145886487881321.38</v>
      </c>
      <c r="JF80" s="7">
        <f>'Initial absorption'!$H80*JE80*$F80</f>
        <v>0</v>
      </c>
      <c r="JG80" s="7">
        <f t="shared" si="275"/>
        <v>0</v>
      </c>
      <c r="JH80" s="7">
        <f>'Initial absorption'!$N80*JG80*$J80</f>
        <v>0</v>
      </c>
      <c r="JI80" s="7"/>
      <c r="JJ80">
        <f t="shared" si="167"/>
        <v>0</v>
      </c>
      <c r="JK80" s="7">
        <f t="shared" si="168"/>
        <v>0</v>
      </c>
      <c r="JL80">
        <f t="shared" si="254"/>
        <v>0</v>
      </c>
      <c r="JM80" s="7"/>
      <c r="JN80">
        <f t="shared" si="255"/>
        <v>0</v>
      </c>
      <c r="JO80">
        <f t="shared" si="276"/>
        <v>0</v>
      </c>
      <c r="JP80">
        <f t="shared" si="280"/>
        <v>0</v>
      </c>
      <c r="JQ80" s="7"/>
      <c r="JR80">
        <f>(1 - 'Initial absorption'!$N80)*JG80</f>
        <v>0</v>
      </c>
      <c r="JS80" s="7">
        <f t="shared" si="169"/>
        <v>145862572166218.22</v>
      </c>
      <c r="JT80">
        <f>'Initial absorption'!$T80*(JR80+JS80)*$N80</f>
        <v>0</v>
      </c>
      <c r="JU80" s="7"/>
      <c r="JV80">
        <f t="shared" si="185"/>
        <v>0</v>
      </c>
      <c r="JW80">
        <f>'Initial absorption'!$N80*JV80*$J80</f>
        <v>0</v>
      </c>
      <c r="JY80">
        <f>(1-'Initial absorption'!$N80)*JV80</f>
        <v>0</v>
      </c>
      <c r="JZ80">
        <f>'Initial absorption'!$H80*JY80*$F80</f>
        <v>0</v>
      </c>
      <c r="KA80" s="7"/>
      <c r="KB80">
        <f>(1 - 'Initial absorption'!$T80)*(JR80+JS80)</f>
        <v>142348547308767.75</v>
      </c>
      <c r="KC80">
        <f t="shared" si="170"/>
        <v>0</v>
      </c>
      <c r="KD80" s="7"/>
    </row>
    <row r="81" spans="4:290" x14ac:dyDescent="0.25">
      <c r="D81">
        <v>675</v>
      </c>
      <c r="E81">
        <f>'Input spectra'!B81</f>
        <v>0</v>
      </c>
      <c r="F81">
        <f>'Initial absorption'!J81</f>
        <v>0</v>
      </c>
      <c r="G81">
        <f>'Input spectra'!C81</f>
        <v>0</v>
      </c>
      <c r="H81">
        <f t="shared" si="226"/>
        <v>0</v>
      </c>
      <c r="I81">
        <f>'Input spectra'!D81</f>
        <v>0</v>
      </c>
      <c r="J81">
        <f>'Initial absorption'!P81</f>
        <v>0</v>
      </c>
      <c r="K81">
        <f>'Input spectra'!E81</f>
        <v>3.1911528257157297E-2</v>
      </c>
      <c r="L81">
        <f t="shared" si="227"/>
        <v>3.1129007646342323E-3</v>
      </c>
      <c r="M81">
        <f>'Input spectra'!F81</f>
        <v>0</v>
      </c>
      <c r="N81">
        <f>'Initial absorption'!V81</f>
        <v>0</v>
      </c>
      <c r="O81">
        <f>'Input spectra'!G81</f>
        <v>0</v>
      </c>
      <c r="P81">
        <f t="shared" si="228"/>
        <v>0</v>
      </c>
      <c r="R81">
        <f>'Reaching edge prob after ems 1'!$EZ82</f>
        <v>0.87190850011864118</v>
      </c>
      <c r="S81">
        <f>'Reaching edge prob after ems 2'!$EZ82</f>
        <v>0.87190850011864118</v>
      </c>
      <c r="T81">
        <f>'Reaching edge prob after ems 3'!EZ82</f>
        <v>0.87190850011864118</v>
      </c>
      <c r="U81">
        <f>1-EXP(-'Reaching edge prob after ems 1'!FC82*_k_in_ec_correction*($E81*_c1+'Input spectra'!Y81))</f>
        <v>1.3148218697171754E-2</v>
      </c>
      <c r="V81">
        <f>1-EXP(-(_t-'Reaching edge prob after ems 1'!FC82)*_k_in_ec_correction*($E81*_c1+'Input spectra'!Y81))</f>
        <v>1.3306875406987717E-2</v>
      </c>
      <c r="W81">
        <f>1-EXP(-'Reaching edge prob after ems 2'!FC82*_k_in_ec_correction*($I81*_c2+'Input spectra'!Y81))</f>
        <v>1.3148218697171754E-2</v>
      </c>
      <c r="X81">
        <f>1-EXP(-(_t-'Reaching edge prob after ems 2'!FC82)*_k_in_ec_correction*($I81*_c2+'Input spectra'!Y81))</f>
        <v>1.3306875406987717E-2</v>
      </c>
      <c r="Y81">
        <f>1-EXP(-'Reaching edge prob after ems 3'!FC82*_k_in_ec_correction*($M81*_c3+'Input spectra'!Y81))</f>
        <v>1.3148218697171754E-2</v>
      </c>
      <c r="Z81">
        <f>1-EXP(-(_t-'Reaching edge prob after ems 3'!FC82)*_k_in_ec_correction*($M81*_c3+'Input spectra'!Y81))</f>
        <v>1.3306875406987717E-2</v>
      </c>
      <c r="AA81" s="16"/>
      <c r="AB81" s="16"/>
      <c r="AD81" s="7">
        <f t="shared" si="190"/>
        <v>0</v>
      </c>
      <c r="AE81" s="7">
        <f t="shared" si="191"/>
        <v>0</v>
      </c>
      <c r="AF81" s="7">
        <f t="shared" si="192"/>
        <v>0</v>
      </c>
      <c r="AG81" s="7">
        <f t="shared" si="229"/>
        <v>0</v>
      </c>
      <c r="AH81" s="7"/>
      <c r="AI81" s="7">
        <f t="shared" si="193"/>
        <v>2.2574658170091664E+16</v>
      </c>
      <c r="AJ81" s="7">
        <f t="shared" si="194"/>
        <v>2.2574658170091664E+16</v>
      </c>
      <c r="AK81" s="7">
        <f t="shared" si="195"/>
        <v>1.3215435078094813E+17</v>
      </c>
      <c r="AL81" s="7">
        <f t="shared" si="230"/>
        <v>1.1522650177356926E+17</v>
      </c>
      <c r="AN81">
        <f t="shared" si="196"/>
        <v>0</v>
      </c>
      <c r="AO81">
        <f t="shared" si="197"/>
        <v>0</v>
      </c>
      <c r="AP81">
        <f t="shared" si="198"/>
        <v>0</v>
      </c>
      <c r="AQ81">
        <f t="shared" si="256"/>
        <v>0</v>
      </c>
      <c r="AR81" s="7"/>
      <c r="AS81" s="7">
        <f t="shared" si="199"/>
        <v>0</v>
      </c>
      <c r="AT81" s="7">
        <f t="shared" si="257"/>
        <v>0</v>
      </c>
      <c r="AU81" s="7">
        <f t="shared" si="200"/>
        <v>0</v>
      </c>
      <c r="AV81" s="7"/>
      <c r="AW81" s="7">
        <f t="shared" si="231"/>
        <v>2.2277841627457404E+16</v>
      </c>
      <c r="AX81" s="7">
        <f>'Initial absorption'!$H81*AW81*$F81</f>
        <v>0</v>
      </c>
      <c r="AY81" s="7">
        <f t="shared" si="258"/>
        <v>0</v>
      </c>
      <c r="AZ81" s="7">
        <f>'Initial absorption'!$N81*AY81*$J81</f>
        <v>0</v>
      </c>
      <c r="BA81" s="7"/>
      <c r="BB81">
        <f t="shared" si="232"/>
        <v>0</v>
      </c>
      <c r="BC81" s="7">
        <f t="shared" si="259"/>
        <v>0</v>
      </c>
      <c r="BD81">
        <f t="shared" si="233"/>
        <v>0</v>
      </c>
      <c r="BE81" s="7"/>
      <c r="BF81">
        <f t="shared" ref="BF81:BF144" si="285">AN81*$Y81*$N81</f>
        <v>0</v>
      </c>
      <c r="BG81">
        <f t="shared" si="260"/>
        <v>0</v>
      </c>
      <c r="BH81">
        <f t="shared" si="234"/>
        <v>0</v>
      </c>
      <c r="BI81" s="7"/>
      <c r="BJ81">
        <f>(1 - 'Initial absorption'!$N81)*AY81</f>
        <v>0</v>
      </c>
      <c r="BK81" s="7">
        <f t="shared" si="201"/>
        <v>2.2274260006466916E+16</v>
      </c>
      <c r="BL81">
        <f>'Initial absorption'!$T81*(BJ81+BK81)*$N81</f>
        <v>0</v>
      </c>
      <c r="BM81" s="7"/>
      <c r="BN81">
        <f t="shared" si="235"/>
        <v>0</v>
      </c>
      <c r="BO81">
        <f>'Initial absorption'!$N81*BN81*$J81</f>
        <v>0</v>
      </c>
      <c r="BQ81">
        <f>(1-'Initial absorption'!$N81)*BN81</f>
        <v>0</v>
      </c>
      <c r="BR81">
        <f>'Initial absorption'!$H81*BQ81*$F81</f>
        <v>0</v>
      </c>
      <c r="BS81" s="7"/>
      <c r="BT81">
        <f>(1 - 'Initial absorption'!$T81)*(BJ81+BK81)</f>
        <v>2.1742783538237348E+16</v>
      </c>
      <c r="BU81">
        <f t="shared" si="142"/>
        <v>0</v>
      </c>
      <c r="BV81" s="7"/>
      <c r="CF81" s="7">
        <f t="shared" si="281"/>
        <v>0</v>
      </c>
      <c r="CG81" s="7">
        <f t="shared" si="186"/>
        <v>0</v>
      </c>
      <c r="CH81" s="7">
        <f t="shared" si="202"/>
        <v>0</v>
      </c>
      <c r="CI81" s="7">
        <f t="shared" si="236"/>
        <v>0</v>
      </c>
      <c r="CJ81" s="7"/>
      <c r="CK81" s="7">
        <f t="shared" si="237"/>
        <v>5808398126094509</v>
      </c>
      <c r="CL81" s="7">
        <f t="shared" si="143"/>
        <v>5808398126094509</v>
      </c>
      <c r="CM81" s="7">
        <f t="shared" si="203"/>
        <v>3.4002954890730848E+16</v>
      </c>
      <c r="CN81" s="7">
        <f t="shared" si="238"/>
        <v>2.9647465398378948E+16</v>
      </c>
      <c r="CP81">
        <f t="shared" si="204"/>
        <v>0</v>
      </c>
      <c r="CQ81">
        <f t="shared" si="205"/>
        <v>0</v>
      </c>
      <c r="CR81">
        <f t="shared" si="206"/>
        <v>0</v>
      </c>
      <c r="CS81">
        <f t="shared" si="261"/>
        <v>0</v>
      </c>
      <c r="CT81" s="7"/>
      <c r="CU81" s="7">
        <f t="shared" si="144"/>
        <v>0</v>
      </c>
      <c r="CV81" s="7">
        <f t="shared" si="262"/>
        <v>0</v>
      </c>
      <c r="CW81" s="7">
        <f t="shared" si="207"/>
        <v>0</v>
      </c>
      <c r="CX81" s="7"/>
      <c r="CY81" s="7">
        <f t="shared" si="145"/>
        <v>5732028037252376</v>
      </c>
      <c r="CZ81" s="7">
        <f>'Initial absorption'!$H81*CY81*$F81</f>
        <v>0</v>
      </c>
      <c r="DA81" s="7">
        <f t="shared" si="263"/>
        <v>0</v>
      </c>
      <c r="DB81" s="7">
        <f>'Initial absorption'!$N81*DA81*$J81</f>
        <v>0</v>
      </c>
      <c r="DC81" s="7"/>
      <c r="DD81">
        <f t="shared" si="146"/>
        <v>0</v>
      </c>
      <c r="DE81" s="7">
        <f t="shared" si="147"/>
        <v>0</v>
      </c>
      <c r="DF81">
        <f t="shared" si="239"/>
        <v>0</v>
      </c>
      <c r="DG81" s="7"/>
      <c r="DH81">
        <f t="shared" si="240"/>
        <v>0</v>
      </c>
      <c r="DI81">
        <f t="shared" si="264"/>
        <v>0</v>
      </c>
      <c r="DJ81">
        <f t="shared" si="277"/>
        <v>0</v>
      </c>
      <c r="DK81" s="7"/>
      <c r="DL81">
        <f>(1 - 'Initial absorption'!$N81)*DA81</f>
        <v>0</v>
      </c>
      <c r="DM81" s="7">
        <f t="shared" si="148"/>
        <v>5731106495916388</v>
      </c>
      <c r="DN81">
        <f>'Initial absorption'!$T81*(DL81+DM81)*$N81</f>
        <v>0</v>
      </c>
      <c r="DO81" s="7"/>
      <c r="DP81">
        <f t="shared" si="182"/>
        <v>0</v>
      </c>
      <c r="DQ81">
        <f>'Initial absorption'!$N81*DP81*$J81</f>
        <v>0</v>
      </c>
      <c r="DS81">
        <f>(1-'Initial absorption'!$N81)*DP81</f>
        <v>0</v>
      </c>
      <c r="DT81">
        <f>'Initial absorption'!$H81*DS81*$F81</f>
        <v>0</v>
      </c>
      <c r="DU81" s="7"/>
      <c r="DV81">
        <f>(1 - 'Initial absorption'!$T81)*(DL81+DM81)</f>
        <v>5594359046680685</v>
      </c>
      <c r="DW81">
        <f t="shared" si="149"/>
        <v>0</v>
      </c>
      <c r="DX81" s="7"/>
      <c r="EH81" s="7">
        <f t="shared" si="282"/>
        <v>0</v>
      </c>
      <c r="EI81" s="7">
        <f t="shared" si="187"/>
        <v>0</v>
      </c>
      <c r="EJ81" s="7">
        <f t="shared" si="208"/>
        <v>0</v>
      </c>
      <c r="EK81" s="7">
        <f t="shared" si="241"/>
        <v>0</v>
      </c>
      <c r="EL81" s="7"/>
      <c r="EM81" s="7">
        <f t="shared" si="242"/>
        <v>1504222453290613.8</v>
      </c>
      <c r="EN81" s="7">
        <f t="shared" si="150"/>
        <v>1504222453290613.8</v>
      </c>
      <c r="EO81" s="7">
        <f t="shared" si="209"/>
        <v>8805871621485506</v>
      </c>
      <c r="EP81" s="7">
        <f t="shared" si="243"/>
        <v>7677914317726734</v>
      </c>
      <c r="ER81">
        <f t="shared" si="210"/>
        <v>0</v>
      </c>
      <c r="ES81">
        <f t="shared" si="211"/>
        <v>0</v>
      </c>
      <c r="ET81">
        <f t="shared" si="212"/>
        <v>0</v>
      </c>
      <c r="EU81">
        <f t="shared" si="265"/>
        <v>0</v>
      </c>
      <c r="EV81" s="7"/>
      <c r="EW81" s="7">
        <f t="shared" si="151"/>
        <v>0</v>
      </c>
      <c r="EX81" s="7">
        <f t="shared" si="266"/>
        <v>0</v>
      </c>
      <c r="EY81" s="7">
        <f t="shared" si="213"/>
        <v>0</v>
      </c>
      <c r="EZ81" s="7"/>
      <c r="FA81" s="7">
        <f t="shared" si="152"/>
        <v>1484444607505552.5</v>
      </c>
      <c r="FB81" s="7">
        <f>'Initial absorption'!$H81*FA81*$F81</f>
        <v>0</v>
      </c>
      <c r="FC81" s="7">
        <f t="shared" si="267"/>
        <v>0</v>
      </c>
      <c r="FD81" s="7">
        <f>'Initial absorption'!$N81*FC81*$J81</f>
        <v>0</v>
      </c>
      <c r="FE81" s="7"/>
      <c r="FF81">
        <f t="shared" si="153"/>
        <v>0</v>
      </c>
      <c r="FG81" s="7">
        <f t="shared" si="154"/>
        <v>0</v>
      </c>
      <c r="FH81">
        <f t="shared" si="244"/>
        <v>0</v>
      </c>
      <c r="FI81" s="7"/>
      <c r="FJ81">
        <f t="shared" si="245"/>
        <v>0</v>
      </c>
      <c r="FK81">
        <f t="shared" si="268"/>
        <v>0</v>
      </c>
      <c r="FL81">
        <f t="shared" si="278"/>
        <v>0</v>
      </c>
      <c r="FM81" s="7"/>
      <c r="FN81">
        <f>(1 - 'Initial absorption'!$N81)*FC81</f>
        <v>0</v>
      </c>
      <c r="FO81" s="7">
        <f t="shared" si="155"/>
        <v>1484205952520282.3</v>
      </c>
      <c r="FP81">
        <f>'Initial absorption'!$T81*(FN81+FO81)*$N81</f>
        <v>0</v>
      </c>
      <c r="FQ81" s="7"/>
      <c r="FR81">
        <f t="shared" si="183"/>
        <v>0</v>
      </c>
      <c r="FS81">
        <f>'Initial absorption'!$N81*FR81*$J81</f>
        <v>0</v>
      </c>
      <c r="FU81">
        <f>(1-'Initial absorption'!$N81)*FR81</f>
        <v>0</v>
      </c>
      <c r="FV81">
        <f>'Initial absorption'!$H81*FU81*$F81</f>
        <v>0</v>
      </c>
      <c r="FW81" s="7"/>
      <c r="FX81">
        <f>(1 - 'Initial absorption'!$T81)*(FN81+FO81)</f>
        <v>1448791957283548.8</v>
      </c>
      <c r="FY81">
        <f t="shared" si="156"/>
        <v>0</v>
      </c>
      <c r="FZ81" s="7"/>
      <c r="GJ81" s="7">
        <f t="shared" si="283"/>
        <v>0</v>
      </c>
      <c r="GK81" s="7">
        <f t="shared" si="188"/>
        <v>0</v>
      </c>
      <c r="GL81" s="7">
        <f t="shared" si="214"/>
        <v>0</v>
      </c>
      <c r="GM81" s="7">
        <f t="shared" si="246"/>
        <v>0</v>
      </c>
      <c r="GN81" s="7"/>
      <c r="GO81" s="7">
        <f t="shared" si="247"/>
        <v>392558379973441.69</v>
      </c>
      <c r="GP81" s="7">
        <f t="shared" si="157"/>
        <v>392558379973441.69</v>
      </c>
      <c r="GQ81" s="7">
        <f t="shared" si="215"/>
        <v>2298076784070315.5</v>
      </c>
      <c r="GR81" s="7">
        <f t="shared" si="248"/>
        <v>2003712681956219.3</v>
      </c>
      <c r="GT81">
        <f t="shared" si="216"/>
        <v>0</v>
      </c>
      <c r="GU81">
        <f t="shared" si="217"/>
        <v>0</v>
      </c>
      <c r="GV81">
        <f t="shared" si="218"/>
        <v>0</v>
      </c>
      <c r="GW81">
        <f t="shared" si="269"/>
        <v>0</v>
      </c>
      <c r="GX81" s="7"/>
      <c r="GY81" s="7">
        <f t="shared" si="158"/>
        <v>0</v>
      </c>
      <c r="GZ81" s="7">
        <f t="shared" si="270"/>
        <v>0</v>
      </c>
      <c r="HA81" s="7">
        <f t="shared" si="219"/>
        <v>0</v>
      </c>
      <c r="HB81" s="7"/>
      <c r="HC81" s="7">
        <f t="shared" si="159"/>
        <v>387396936542143.44</v>
      </c>
      <c r="HD81" s="7">
        <f>'Initial absorption'!$H81*HC81*$F81</f>
        <v>0</v>
      </c>
      <c r="HE81" s="7">
        <f t="shared" si="271"/>
        <v>0</v>
      </c>
      <c r="HF81" s="7">
        <f>'Initial absorption'!$N81*HE81*$J81</f>
        <v>0</v>
      </c>
      <c r="HG81" s="7"/>
      <c r="HH81">
        <f t="shared" si="160"/>
        <v>0</v>
      </c>
      <c r="HI81" s="7">
        <f t="shared" si="161"/>
        <v>0</v>
      </c>
      <c r="HJ81">
        <f t="shared" si="249"/>
        <v>0</v>
      </c>
      <c r="HK81" s="7"/>
      <c r="HL81">
        <f t="shared" si="250"/>
        <v>0</v>
      </c>
      <c r="HM81">
        <f t="shared" si="272"/>
        <v>0</v>
      </c>
      <c r="HN81">
        <f t="shared" si="279"/>
        <v>0</v>
      </c>
      <c r="HO81" s="7"/>
      <c r="HP81">
        <f>(1 - 'Initial absorption'!$N81)*HE81</f>
        <v>0</v>
      </c>
      <c r="HQ81" s="7">
        <f t="shared" si="162"/>
        <v>387334654521166.19</v>
      </c>
      <c r="HR81">
        <f>'Initial absorption'!$T81*(HP81+HQ81)*$N81</f>
        <v>0</v>
      </c>
      <c r="HS81" s="7"/>
      <c r="HT81">
        <f t="shared" si="184"/>
        <v>0</v>
      </c>
      <c r="HU81">
        <f>'Initial absorption'!$N81*HT81*$J81</f>
        <v>0</v>
      </c>
      <c r="HW81">
        <f>(1-'Initial absorption'!$N81)*HT81</f>
        <v>0</v>
      </c>
      <c r="HX81">
        <f>'Initial absorption'!$H81*HW81*$F81</f>
        <v>0</v>
      </c>
      <c r="HY81" s="7"/>
      <c r="HZ81">
        <f>(1 - 'Initial absorption'!$T81)*(HP81+HQ81)</f>
        <v>378092630133013.13</v>
      </c>
      <c r="IA81">
        <f t="shared" si="163"/>
        <v>0</v>
      </c>
      <c r="IB81" s="7"/>
      <c r="IL81" s="7">
        <f t="shared" si="284"/>
        <v>0</v>
      </c>
      <c r="IM81" s="7">
        <f t="shared" si="189"/>
        <v>0</v>
      </c>
      <c r="IN81" s="7">
        <f t="shared" si="220"/>
        <v>0</v>
      </c>
      <c r="IO81" s="7">
        <f t="shared" si="251"/>
        <v>0</v>
      </c>
      <c r="IP81" s="7"/>
      <c r="IQ81" s="7">
        <f t="shared" si="252"/>
        <v>103368476896399.27</v>
      </c>
      <c r="IR81" s="7">
        <f t="shared" si="164"/>
        <v>103368476896399.27</v>
      </c>
      <c r="IS81" s="7">
        <f t="shared" si="221"/>
        <v>605129603847446</v>
      </c>
      <c r="IT81" s="7">
        <f t="shared" si="253"/>
        <v>527617645268014.19</v>
      </c>
      <c r="IV81">
        <f t="shared" si="222"/>
        <v>0</v>
      </c>
      <c r="IW81">
        <f t="shared" si="223"/>
        <v>0</v>
      </c>
      <c r="IX81">
        <f t="shared" si="224"/>
        <v>0</v>
      </c>
      <c r="IY81">
        <f t="shared" si="273"/>
        <v>0</v>
      </c>
      <c r="IZ81" s="7"/>
      <c r="JA81" s="7">
        <f t="shared" si="165"/>
        <v>0</v>
      </c>
      <c r="JB81" s="7">
        <f t="shared" si="274"/>
        <v>0</v>
      </c>
      <c r="JC81" s="7">
        <f t="shared" si="225"/>
        <v>0</v>
      </c>
      <c r="JD81" s="7"/>
      <c r="JE81" s="7">
        <f t="shared" si="166"/>
        <v>102009365555771.86</v>
      </c>
      <c r="JF81" s="7">
        <f>'Initial absorption'!$H81*JE81*$F81</f>
        <v>0</v>
      </c>
      <c r="JG81" s="7">
        <f t="shared" si="275"/>
        <v>0</v>
      </c>
      <c r="JH81" s="7">
        <f>'Initial absorption'!$N81*JG81*$J81</f>
        <v>0</v>
      </c>
      <c r="JI81" s="7"/>
      <c r="JJ81">
        <f t="shared" si="167"/>
        <v>0</v>
      </c>
      <c r="JK81" s="7">
        <f t="shared" si="168"/>
        <v>0</v>
      </c>
      <c r="JL81">
        <f t="shared" si="254"/>
        <v>0</v>
      </c>
      <c r="JM81" s="7"/>
      <c r="JN81">
        <f t="shared" si="255"/>
        <v>0</v>
      </c>
      <c r="JO81">
        <f t="shared" si="276"/>
        <v>0</v>
      </c>
      <c r="JP81">
        <f t="shared" si="280"/>
        <v>0</v>
      </c>
      <c r="JQ81" s="7"/>
      <c r="JR81">
        <f>(1 - 'Initial absorption'!$N81)*JG81</f>
        <v>0</v>
      </c>
      <c r="JS81" s="7">
        <f t="shared" si="169"/>
        <v>101992965453328.8</v>
      </c>
      <c r="JT81">
        <f>'Initial absorption'!$T81*(JR81+JS81)*$N81</f>
        <v>0</v>
      </c>
      <c r="JU81" s="7"/>
      <c r="JV81">
        <f t="shared" si="185"/>
        <v>0</v>
      </c>
      <c r="JW81">
        <f>'Initial absorption'!$N81*JV81*$J81</f>
        <v>0</v>
      </c>
      <c r="JY81">
        <f>(1-'Initial absorption'!$N81)*JV81</f>
        <v>0</v>
      </c>
      <c r="JZ81">
        <f>'Initial absorption'!$H81*JY81*$F81</f>
        <v>0</v>
      </c>
      <c r="KA81" s="7"/>
      <c r="KB81">
        <f>(1 - 'Initial absorption'!$T81)*(JR81+JS81)</f>
        <v>99559355490633.844</v>
      </c>
      <c r="KC81">
        <f t="shared" si="170"/>
        <v>0</v>
      </c>
      <c r="KD81" s="7"/>
    </row>
    <row r="82" spans="4:290" x14ac:dyDescent="0.25">
      <c r="D82">
        <v>680</v>
      </c>
      <c r="E82">
        <f>'Input spectra'!B82</f>
        <v>0</v>
      </c>
      <c r="F82">
        <f>'Initial absorption'!J82</f>
        <v>0</v>
      </c>
      <c r="G82">
        <f>'Input spectra'!C82</f>
        <v>0</v>
      </c>
      <c r="H82">
        <f t="shared" si="226"/>
        <v>0</v>
      </c>
      <c r="I82">
        <f>'Input spectra'!D82</f>
        <v>0</v>
      </c>
      <c r="J82">
        <f>'Initial absorption'!P82</f>
        <v>0</v>
      </c>
      <c r="K82">
        <f>'Input spectra'!E82</f>
        <v>2.2854325720199801E-2</v>
      </c>
      <c r="L82">
        <f t="shared" si="227"/>
        <v>2.2293901889093434E-3</v>
      </c>
      <c r="M82">
        <f>'Input spectra'!F82</f>
        <v>0</v>
      </c>
      <c r="N82">
        <f>'Initial absorption'!V82</f>
        <v>0</v>
      </c>
      <c r="O82">
        <f>'Input spectra'!G82</f>
        <v>0</v>
      </c>
      <c r="P82">
        <f t="shared" si="228"/>
        <v>0</v>
      </c>
      <c r="R82">
        <f>'Reaching edge prob after ems 1'!$EZ83</f>
        <v>0.87303705853572611</v>
      </c>
      <c r="S82">
        <f>'Reaching edge prob after ems 2'!$EZ83</f>
        <v>0.87303705853572611</v>
      </c>
      <c r="T82">
        <f>'Reaching edge prob after ems 3'!EZ83</f>
        <v>0.87303705853572611</v>
      </c>
      <c r="U82">
        <f>1-EXP(-'Reaching edge prob after ems 1'!FC83*_k_in_ec_correction*($E82*_c1+'Input spectra'!Y82))</f>
        <v>1.3021100133971841E-2</v>
      </c>
      <c r="V82">
        <f>1-EXP(-(_t-'Reaching edge prob after ems 1'!FC83)*_k_in_ec_correction*($E82*_c1+'Input spectra'!Y82))</f>
        <v>1.3176685706404179E-2</v>
      </c>
      <c r="W82">
        <f>1-EXP(-'Reaching edge prob after ems 2'!FC83*_k_in_ec_correction*($I82*_c2+'Input spectra'!Y82))</f>
        <v>1.3021100133971841E-2</v>
      </c>
      <c r="X82">
        <f>1-EXP(-(_t-'Reaching edge prob after ems 2'!FC83)*_k_in_ec_correction*($I82*_c2+'Input spectra'!Y82))</f>
        <v>1.3176685706404179E-2</v>
      </c>
      <c r="Y82">
        <f>1-EXP(-'Reaching edge prob after ems 3'!FC83*_k_in_ec_correction*($M82*_c3+'Input spectra'!Y82))</f>
        <v>1.3021100133971841E-2</v>
      </c>
      <c r="Z82">
        <f>1-EXP(-(_t-'Reaching edge prob after ems 3'!FC83)*_k_in_ec_correction*($M82*_c3+'Input spectra'!Y82))</f>
        <v>1.3176685706404179E-2</v>
      </c>
      <c r="AA82" s="16"/>
      <c r="AB82" s="16"/>
      <c r="AD82" s="7">
        <f t="shared" si="190"/>
        <v>0</v>
      </c>
      <c r="AE82" s="7">
        <f t="shared" si="191"/>
        <v>0</v>
      </c>
      <c r="AF82" s="7">
        <f t="shared" si="192"/>
        <v>0</v>
      </c>
      <c r="AG82" s="7">
        <f t="shared" si="229"/>
        <v>0</v>
      </c>
      <c r="AH82" s="7"/>
      <c r="AI82" s="7">
        <f t="shared" si="193"/>
        <v>1.616746733919674E+16</v>
      </c>
      <c r="AJ82" s="7">
        <f t="shared" si="194"/>
        <v>1.616746733919674E+16</v>
      </c>
      <c r="AK82" s="7">
        <f t="shared" si="195"/>
        <v>9.4646002339669184E+16</v>
      </c>
      <c r="AL82" s="7">
        <f t="shared" si="230"/>
        <v>8.262946748479024E+16</v>
      </c>
      <c r="AN82">
        <f t="shared" si="196"/>
        <v>0</v>
      </c>
      <c r="AO82">
        <f t="shared" si="197"/>
        <v>0</v>
      </c>
      <c r="AP82">
        <f t="shared" si="198"/>
        <v>0</v>
      </c>
      <c r="AQ82">
        <f t="shared" si="256"/>
        <v>0</v>
      </c>
      <c r="AR82" s="7"/>
      <c r="AS82" s="7">
        <f t="shared" si="199"/>
        <v>0</v>
      </c>
      <c r="AT82" s="7">
        <f t="shared" si="257"/>
        <v>0</v>
      </c>
      <c r="AU82" s="7">
        <f t="shared" si="200"/>
        <v>0</v>
      </c>
      <c r="AV82" s="7"/>
      <c r="AW82" s="7">
        <f t="shared" si="231"/>
        <v>1.595694912806034E+16</v>
      </c>
      <c r="AX82" s="7">
        <f>'Initial absorption'!$H82*AW82*$F82</f>
        <v>0</v>
      </c>
      <c r="AY82" s="7">
        <f t="shared" si="258"/>
        <v>0</v>
      </c>
      <c r="AZ82" s="7">
        <f>'Initial absorption'!$N82*AY82*$J82</f>
        <v>0</v>
      </c>
      <c r="BA82" s="7"/>
      <c r="BB82">
        <f t="shared" si="232"/>
        <v>0</v>
      </c>
      <c r="BC82" s="7">
        <f t="shared" si="259"/>
        <v>0</v>
      </c>
      <c r="BD82">
        <f t="shared" si="233"/>
        <v>0</v>
      </c>
      <c r="BE82" s="7"/>
      <c r="BF82">
        <f t="shared" si="285"/>
        <v>0</v>
      </c>
      <c r="BG82">
        <f t="shared" si="260"/>
        <v>0</v>
      </c>
      <c r="BH82">
        <f t="shared" si="234"/>
        <v>0</v>
      </c>
      <c r="BI82" s="7"/>
      <c r="BJ82">
        <f>(1 - 'Initial absorption'!$N82)*AY82</f>
        <v>0</v>
      </c>
      <c r="BK82" s="7">
        <f t="shared" si="201"/>
        <v>1.595443370339959E+16</v>
      </c>
      <c r="BL82">
        <f>'Initial absorption'!$T82*(BJ82+BK82)*$N82</f>
        <v>0</v>
      </c>
      <c r="BM82" s="7"/>
      <c r="BN82">
        <f t="shared" si="235"/>
        <v>0</v>
      </c>
      <c r="BO82">
        <f>'Initial absorption'!$N82*BN82*$J82</f>
        <v>0</v>
      </c>
      <c r="BQ82">
        <f>(1-'Initial absorption'!$N82)*BN82</f>
        <v>0</v>
      </c>
      <c r="BR82">
        <f>'Initial absorption'!$H82*BQ82*$F82</f>
        <v>0</v>
      </c>
      <c r="BS82" s="7"/>
      <c r="BT82">
        <f>(1 - 'Initial absorption'!$T82)*(BJ82+BK82)</f>
        <v>1.5577434603627924E+16</v>
      </c>
      <c r="BU82">
        <f t="shared" si="142"/>
        <v>0</v>
      </c>
      <c r="BV82" s="7"/>
      <c r="CF82" s="7">
        <f t="shared" si="281"/>
        <v>0</v>
      </c>
      <c r="CG82" s="7">
        <f t="shared" si="186"/>
        <v>0</v>
      </c>
      <c r="CH82" s="7">
        <f t="shared" si="202"/>
        <v>0</v>
      </c>
      <c r="CI82" s="7">
        <f t="shared" si="236"/>
        <v>0</v>
      </c>
      <c r="CJ82" s="7"/>
      <c r="CK82" s="7">
        <f t="shared" si="237"/>
        <v>4159845357973064</v>
      </c>
      <c r="CL82" s="7">
        <f t="shared" si="143"/>
        <v>4159845357973064</v>
      </c>
      <c r="CM82" s="7">
        <f t="shared" si="203"/>
        <v>2.4352158889404736E+16</v>
      </c>
      <c r="CN82" s="7">
        <f t="shared" si="238"/>
        <v>2.1260337165800544E+16</v>
      </c>
      <c r="CP82">
        <f t="shared" si="204"/>
        <v>0</v>
      </c>
      <c r="CQ82">
        <f t="shared" si="205"/>
        <v>0</v>
      </c>
      <c r="CR82">
        <f t="shared" si="206"/>
        <v>0</v>
      </c>
      <c r="CS82">
        <f t="shared" si="261"/>
        <v>0</v>
      </c>
      <c r="CT82" s="7"/>
      <c r="CU82" s="7">
        <f t="shared" si="144"/>
        <v>0</v>
      </c>
      <c r="CV82" s="7">
        <f t="shared" si="262"/>
        <v>0</v>
      </c>
      <c r="CW82" s="7">
        <f t="shared" si="207"/>
        <v>0</v>
      </c>
      <c r="CX82" s="7"/>
      <c r="CY82" s="7">
        <f t="shared" si="145"/>
        <v>4105679595025059</v>
      </c>
      <c r="CZ82" s="7">
        <f>'Initial absorption'!$H82*CY82*$F82</f>
        <v>0</v>
      </c>
      <c r="DA82" s="7">
        <f t="shared" si="263"/>
        <v>0</v>
      </c>
      <c r="DB82" s="7">
        <f>'Initial absorption'!$N82*DA82*$J82</f>
        <v>0</v>
      </c>
      <c r="DC82" s="7"/>
      <c r="DD82">
        <f t="shared" si="146"/>
        <v>0</v>
      </c>
      <c r="DE82" s="7">
        <f t="shared" si="147"/>
        <v>0</v>
      </c>
      <c r="DF82">
        <f t="shared" si="239"/>
        <v>0</v>
      </c>
      <c r="DG82" s="7"/>
      <c r="DH82">
        <f t="shared" si="240"/>
        <v>0</v>
      </c>
      <c r="DI82">
        <f t="shared" si="264"/>
        <v>0</v>
      </c>
      <c r="DJ82">
        <f t="shared" si="277"/>
        <v>0</v>
      </c>
      <c r="DK82" s="7"/>
      <c r="DL82">
        <f>(1 - 'Initial absorption'!$N82)*DA82</f>
        <v>0</v>
      </c>
      <c r="DM82" s="7">
        <f t="shared" si="148"/>
        <v>4105032383103808.5</v>
      </c>
      <c r="DN82">
        <f>'Initial absorption'!$T82*(DL82+DM82)*$N82</f>
        <v>0</v>
      </c>
      <c r="DO82" s="7"/>
      <c r="DP82">
        <f t="shared" si="182"/>
        <v>0</v>
      </c>
      <c r="DQ82">
        <f>'Initial absorption'!$N82*DP82*$J82</f>
        <v>0</v>
      </c>
      <c r="DS82">
        <f>(1-'Initial absorption'!$N82)*DP82</f>
        <v>0</v>
      </c>
      <c r="DT82">
        <f>'Initial absorption'!$H82*DS82*$F82</f>
        <v>0</v>
      </c>
      <c r="DU82" s="7"/>
      <c r="DV82">
        <f>(1 - 'Initial absorption'!$T82)*(DL82+DM82)</f>
        <v>4008031540470709.5</v>
      </c>
      <c r="DW82">
        <f t="shared" si="149"/>
        <v>0</v>
      </c>
      <c r="DX82" s="7"/>
      <c r="EH82" s="7">
        <f t="shared" si="282"/>
        <v>0</v>
      </c>
      <c r="EI82" s="7">
        <f t="shared" si="187"/>
        <v>0</v>
      </c>
      <c r="EJ82" s="7">
        <f t="shared" si="208"/>
        <v>0</v>
      </c>
      <c r="EK82" s="7">
        <f t="shared" si="241"/>
        <v>0</v>
      </c>
      <c r="EL82" s="7"/>
      <c r="EM82" s="7">
        <f t="shared" si="242"/>
        <v>1077290615043835.4</v>
      </c>
      <c r="EN82" s="7">
        <f t="shared" si="150"/>
        <v>1077290615043835.4</v>
      </c>
      <c r="EO82" s="7">
        <f t="shared" si="209"/>
        <v>6306569107750448</v>
      </c>
      <c r="EP82" s="7">
        <f t="shared" si="243"/>
        <v>5505868543282730</v>
      </c>
      <c r="ER82">
        <f t="shared" si="210"/>
        <v>0</v>
      </c>
      <c r="ES82">
        <f t="shared" si="211"/>
        <v>0</v>
      </c>
      <c r="ET82">
        <f t="shared" si="212"/>
        <v>0</v>
      </c>
      <c r="EU82">
        <f t="shared" si="265"/>
        <v>0</v>
      </c>
      <c r="EV82" s="7"/>
      <c r="EW82" s="7">
        <f t="shared" si="151"/>
        <v>0</v>
      </c>
      <c r="EX82" s="7">
        <f t="shared" si="266"/>
        <v>0</v>
      </c>
      <c r="EY82" s="7">
        <f t="shared" si="213"/>
        <v>0</v>
      </c>
      <c r="EZ82" s="7"/>
      <c r="FA82" s="7">
        <f t="shared" si="152"/>
        <v>1063263106071961.5</v>
      </c>
      <c r="FB82" s="7">
        <f>'Initial absorption'!$H82*FA82*$F82</f>
        <v>0</v>
      </c>
      <c r="FC82" s="7">
        <f t="shared" si="267"/>
        <v>0</v>
      </c>
      <c r="FD82" s="7">
        <f>'Initial absorption'!$N82*FC82*$J82</f>
        <v>0</v>
      </c>
      <c r="FE82" s="7"/>
      <c r="FF82">
        <f t="shared" si="153"/>
        <v>0</v>
      </c>
      <c r="FG82" s="7">
        <f t="shared" si="154"/>
        <v>0</v>
      </c>
      <c r="FH82">
        <f t="shared" si="244"/>
        <v>0</v>
      </c>
      <c r="FI82" s="7"/>
      <c r="FJ82">
        <f t="shared" si="245"/>
        <v>0</v>
      </c>
      <c r="FK82">
        <f t="shared" si="268"/>
        <v>0</v>
      </c>
      <c r="FL82">
        <f t="shared" si="278"/>
        <v>0</v>
      </c>
      <c r="FM82" s="7"/>
      <c r="FN82">
        <f>(1 - 'Initial absorption'!$N82)*FC82</f>
        <v>0</v>
      </c>
      <c r="FO82" s="7">
        <f t="shared" si="155"/>
        <v>1063095495194943.9</v>
      </c>
      <c r="FP82">
        <f>'Initial absorption'!$T82*(FN82+FO82)*$N82</f>
        <v>0</v>
      </c>
      <c r="FQ82" s="7"/>
      <c r="FR82">
        <f t="shared" si="183"/>
        <v>0</v>
      </c>
      <c r="FS82">
        <f>'Initial absorption'!$N82*FR82*$J82</f>
        <v>0</v>
      </c>
      <c r="FU82">
        <f>(1-'Initial absorption'!$N82)*FR82</f>
        <v>0</v>
      </c>
      <c r="FV82">
        <f>'Initial absorption'!$H82*FU82*$F82</f>
        <v>0</v>
      </c>
      <c r="FW82" s="7"/>
      <c r="FX82">
        <f>(1 - 'Initial absorption'!$T82)*(FN82+FO82)</f>
        <v>1037974826413424.8</v>
      </c>
      <c r="FY82">
        <f t="shared" si="156"/>
        <v>0</v>
      </c>
      <c r="FZ82" s="7"/>
      <c r="GJ82" s="7">
        <f t="shared" si="283"/>
        <v>0</v>
      </c>
      <c r="GK82" s="7">
        <f t="shared" si="188"/>
        <v>0</v>
      </c>
      <c r="GL82" s="7">
        <f t="shared" si="214"/>
        <v>0</v>
      </c>
      <c r="GM82" s="7">
        <f t="shared" si="246"/>
        <v>0</v>
      </c>
      <c r="GN82" s="7"/>
      <c r="GO82" s="7">
        <f t="shared" si="247"/>
        <v>281141567643184.88</v>
      </c>
      <c r="GP82" s="7">
        <f t="shared" si="157"/>
        <v>281141567643184.88</v>
      </c>
      <c r="GQ82" s="7">
        <f t="shared" si="215"/>
        <v>1645831403934487.3</v>
      </c>
      <c r="GR82" s="7">
        <f t="shared" si="248"/>
        <v>1436871807736689.3</v>
      </c>
      <c r="GT82">
        <f t="shared" si="216"/>
        <v>0</v>
      </c>
      <c r="GU82">
        <f t="shared" si="217"/>
        <v>0</v>
      </c>
      <c r="GV82">
        <f t="shared" si="218"/>
        <v>0</v>
      </c>
      <c r="GW82">
        <f t="shared" si="269"/>
        <v>0</v>
      </c>
      <c r="GX82" s="7"/>
      <c r="GY82" s="7">
        <f t="shared" si="158"/>
        <v>0</v>
      </c>
      <c r="GZ82" s="7">
        <f t="shared" si="270"/>
        <v>0</v>
      </c>
      <c r="HA82" s="7">
        <f t="shared" si="219"/>
        <v>0</v>
      </c>
      <c r="HB82" s="7"/>
      <c r="HC82" s="7">
        <f t="shared" si="159"/>
        <v>277480795139081.16</v>
      </c>
      <c r="HD82" s="7">
        <f>'Initial absorption'!$H82*HC82*$F82</f>
        <v>0</v>
      </c>
      <c r="HE82" s="7">
        <f t="shared" si="271"/>
        <v>0</v>
      </c>
      <c r="HF82" s="7">
        <f>'Initial absorption'!$N82*HE82*$J82</f>
        <v>0</v>
      </c>
      <c r="HG82" s="7"/>
      <c r="HH82">
        <f t="shared" si="160"/>
        <v>0</v>
      </c>
      <c r="HI82" s="7">
        <f t="shared" si="161"/>
        <v>0</v>
      </c>
      <c r="HJ82">
        <f t="shared" si="249"/>
        <v>0</v>
      </c>
      <c r="HK82" s="7"/>
      <c r="HL82">
        <f t="shared" si="250"/>
        <v>0</v>
      </c>
      <c r="HM82">
        <f t="shared" si="272"/>
        <v>0</v>
      </c>
      <c r="HN82">
        <f t="shared" si="279"/>
        <v>0</v>
      </c>
      <c r="HO82" s="7"/>
      <c r="HP82">
        <f>(1 - 'Initial absorption'!$N82)*HE82</f>
        <v>0</v>
      </c>
      <c r="HQ82" s="7">
        <f t="shared" si="162"/>
        <v>277437053567344.84</v>
      </c>
      <c r="HR82">
        <f>'Initial absorption'!$T82*(HP82+HQ82)*$N82</f>
        <v>0</v>
      </c>
      <c r="HS82" s="7"/>
      <c r="HT82">
        <f t="shared" si="184"/>
        <v>0</v>
      </c>
      <c r="HU82">
        <f>'Initial absorption'!$N82*HT82*$J82</f>
        <v>0</v>
      </c>
      <c r="HW82">
        <f>(1-'Initial absorption'!$N82)*HT82</f>
        <v>0</v>
      </c>
      <c r="HX82">
        <f>'Initial absorption'!$H82*HW82*$F82</f>
        <v>0</v>
      </c>
      <c r="HY82" s="7"/>
      <c r="HZ82">
        <f>(1 - 'Initial absorption'!$T82)*(HP82+HQ82)</f>
        <v>270881288481436.13</v>
      </c>
      <c r="IA82">
        <f t="shared" si="163"/>
        <v>0</v>
      </c>
      <c r="IB82" s="7"/>
      <c r="IL82" s="7">
        <f t="shared" si="284"/>
        <v>0</v>
      </c>
      <c r="IM82" s="7">
        <f t="shared" si="189"/>
        <v>0</v>
      </c>
      <c r="IN82" s="7">
        <f t="shared" si="220"/>
        <v>0</v>
      </c>
      <c r="IO82" s="7">
        <f t="shared" si="251"/>
        <v>0</v>
      </c>
      <c r="IP82" s="7"/>
      <c r="IQ82" s="7">
        <f t="shared" si="252"/>
        <v>74030200658327.922</v>
      </c>
      <c r="IR82" s="7">
        <f t="shared" si="164"/>
        <v>74030200658327.922</v>
      </c>
      <c r="IS82" s="7">
        <f t="shared" si="221"/>
        <v>433380343235776.19</v>
      </c>
      <c r="IT82" s="7">
        <f t="shared" si="253"/>
        <v>378357100085765.44</v>
      </c>
      <c r="IV82">
        <f t="shared" si="222"/>
        <v>0</v>
      </c>
      <c r="IW82">
        <f t="shared" si="223"/>
        <v>0</v>
      </c>
      <c r="IX82">
        <f t="shared" si="224"/>
        <v>0</v>
      </c>
      <c r="IY82">
        <f t="shared" si="273"/>
        <v>0</v>
      </c>
      <c r="IZ82" s="7"/>
      <c r="JA82" s="7">
        <f t="shared" si="165"/>
        <v>0</v>
      </c>
      <c r="JB82" s="7">
        <f t="shared" si="274"/>
        <v>0</v>
      </c>
      <c r="JC82" s="7">
        <f t="shared" si="225"/>
        <v>0</v>
      </c>
      <c r="JD82" s="7"/>
      <c r="JE82" s="7">
        <f t="shared" si="166"/>
        <v>73066246002617.813</v>
      </c>
      <c r="JF82" s="7">
        <f>'Initial absorption'!$H82*JE82*$F82</f>
        <v>0</v>
      </c>
      <c r="JG82" s="7">
        <f t="shared" si="275"/>
        <v>0</v>
      </c>
      <c r="JH82" s="7">
        <f>'Initial absorption'!$N82*JG82*$J82</f>
        <v>0</v>
      </c>
      <c r="JI82" s="7"/>
      <c r="JJ82">
        <f t="shared" si="167"/>
        <v>0</v>
      </c>
      <c r="JK82" s="7">
        <f t="shared" si="168"/>
        <v>0</v>
      </c>
      <c r="JL82">
        <f t="shared" si="254"/>
        <v>0</v>
      </c>
      <c r="JM82" s="7"/>
      <c r="JN82">
        <f t="shared" si="255"/>
        <v>0</v>
      </c>
      <c r="JO82">
        <f t="shared" si="276"/>
        <v>0</v>
      </c>
      <c r="JP82">
        <f t="shared" si="280"/>
        <v>0</v>
      </c>
      <c r="JQ82" s="7"/>
      <c r="JR82">
        <f>(1 - 'Initial absorption'!$N82)*JG82</f>
        <v>0</v>
      </c>
      <c r="JS82" s="7">
        <f t="shared" si="169"/>
        <v>73054727971471.094</v>
      </c>
      <c r="JT82">
        <f>'Initial absorption'!$T82*(JR82+JS82)*$N82</f>
        <v>0</v>
      </c>
      <c r="JU82" s="7"/>
      <c r="JV82">
        <f t="shared" si="185"/>
        <v>0</v>
      </c>
      <c r="JW82">
        <f>'Initial absorption'!$N82*JV82*$J82</f>
        <v>0</v>
      </c>
      <c r="JY82">
        <f>(1-'Initial absorption'!$N82)*JV82</f>
        <v>0</v>
      </c>
      <c r="JZ82">
        <f>'Initial absorption'!$H82*JY82*$F82</f>
        <v>0</v>
      </c>
      <c r="KA82" s="7"/>
      <c r="KB82">
        <f>(1 - 'Initial absorption'!$T82)*(JR82+JS82)</f>
        <v>71328463837543.234</v>
      </c>
      <c r="KC82">
        <f t="shared" si="170"/>
        <v>0</v>
      </c>
      <c r="KD82" s="7"/>
    </row>
    <row r="83" spans="4:290" x14ac:dyDescent="0.25">
      <c r="D83">
        <v>685</v>
      </c>
      <c r="E83">
        <f>'Input spectra'!B83</f>
        <v>0</v>
      </c>
      <c r="F83">
        <f>'Initial absorption'!J83</f>
        <v>0</v>
      </c>
      <c r="G83">
        <f>'Input spectra'!C83</f>
        <v>0</v>
      </c>
      <c r="H83">
        <f t="shared" si="226"/>
        <v>0</v>
      </c>
      <c r="I83">
        <f>'Input spectra'!D83</f>
        <v>0</v>
      </c>
      <c r="J83">
        <f>'Initial absorption'!P83</f>
        <v>0</v>
      </c>
      <c r="K83">
        <f>'Input spectra'!E83</f>
        <v>1.4829818104979299E-2</v>
      </c>
      <c r="L83">
        <f t="shared" si="227"/>
        <v>1.4466167758049248E-3</v>
      </c>
      <c r="M83">
        <f>'Input spectra'!F83</f>
        <v>0</v>
      </c>
      <c r="N83">
        <f>'Initial absorption'!V83</f>
        <v>0</v>
      </c>
      <c r="O83">
        <f>'Input spectra'!G83</f>
        <v>0</v>
      </c>
      <c r="P83">
        <f t="shared" si="228"/>
        <v>0</v>
      </c>
      <c r="R83">
        <f>'Reaching edge prob after ems 1'!$EZ84</f>
        <v>0.87416789351440349</v>
      </c>
      <c r="S83">
        <f>'Reaching edge prob after ems 2'!$EZ84</f>
        <v>0.87416789351440349</v>
      </c>
      <c r="T83">
        <f>'Reaching edge prob after ems 3'!EZ84</f>
        <v>0.87416789351440349</v>
      </c>
      <c r="U83">
        <f>1-EXP(-'Reaching edge prob after ems 1'!FC84*_k_in_ec_correction*($E83*_c1+'Input spectra'!Y83))</f>
        <v>1.2893949984711162E-2</v>
      </c>
      <c r="V83">
        <f>1-EXP(-(_t-'Reaching edge prob after ems 1'!FC84)*_k_in_ec_correction*($E83*_c1+'Input spectra'!Y83))</f>
        <v>1.304649403716418E-2</v>
      </c>
      <c r="W83">
        <f>1-EXP(-'Reaching edge prob after ems 2'!FC84*_k_in_ec_correction*($I83*_c2+'Input spectra'!Y83))</f>
        <v>1.2893949984711162E-2</v>
      </c>
      <c r="X83">
        <f>1-EXP(-(_t-'Reaching edge prob after ems 2'!FC84)*_k_in_ec_correction*($I83*_c2+'Input spectra'!Y83))</f>
        <v>1.304649403716418E-2</v>
      </c>
      <c r="Y83">
        <f>1-EXP(-'Reaching edge prob after ems 3'!FC84*_k_in_ec_correction*($M83*_c3+'Input spectra'!Y83))</f>
        <v>1.2893949984711162E-2</v>
      </c>
      <c r="Z83">
        <f>1-EXP(-(_t-'Reaching edge prob after ems 3'!FC84)*_k_in_ec_correction*($M83*_c3+'Input spectra'!Y83))</f>
        <v>1.304649403716418E-2</v>
      </c>
      <c r="AA83" s="16"/>
      <c r="AB83" s="16"/>
      <c r="AD83" s="7">
        <f t="shared" si="190"/>
        <v>0</v>
      </c>
      <c r="AE83" s="7">
        <f t="shared" si="191"/>
        <v>0</v>
      </c>
      <c r="AF83" s="7">
        <f t="shared" si="192"/>
        <v>0</v>
      </c>
      <c r="AG83" s="7">
        <f t="shared" si="229"/>
        <v>0</v>
      </c>
      <c r="AH83" s="7"/>
      <c r="AI83" s="7">
        <f t="shared" si="193"/>
        <v>1.049081923456481E+16</v>
      </c>
      <c r="AJ83" s="7">
        <f t="shared" si="194"/>
        <v>1.049081923456481E+16</v>
      </c>
      <c r="AK83" s="7">
        <f t="shared" si="195"/>
        <v>6.1414325508635864E+16</v>
      </c>
      <c r="AL83" s="7">
        <f t="shared" si="230"/>
        <v>5.3686431561492112E+16</v>
      </c>
      <c r="AN83">
        <f t="shared" si="196"/>
        <v>0</v>
      </c>
      <c r="AO83">
        <f t="shared" si="197"/>
        <v>0</v>
      </c>
      <c r="AP83">
        <f t="shared" si="198"/>
        <v>0</v>
      </c>
      <c r="AQ83">
        <f t="shared" si="256"/>
        <v>0</v>
      </c>
      <c r="AR83" s="7"/>
      <c r="AS83" s="7">
        <f t="shared" si="199"/>
        <v>0</v>
      </c>
      <c r="AT83" s="7">
        <f t="shared" si="257"/>
        <v>0</v>
      </c>
      <c r="AU83" s="7">
        <f t="shared" si="200"/>
        <v>0</v>
      </c>
      <c r="AV83" s="7"/>
      <c r="AW83" s="7">
        <f t="shared" si="231"/>
        <v>1.0355551136055686E+16</v>
      </c>
      <c r="AX83" s="7">
        <f>'Initial absorption'!$H83*AW83*$F83</f>
        <v>0</v>
      </c>
      <c r="AY83" s="7">
        <f t="shared" si="258"/>
        <v>0</v>
      </c>
      <c r="AZ83" s="7">
        <f>'Initial absorption'!$N83*AY83*$J83</f>
        <v>0</v>
      </c>
      <c r="BA83" s="7"/>
      <c r="BB83">
        <f t="shared" si="232"/>
        <v>0</v>
      </c>
      <c r="BC83" s="7">
        <f t="shared" si="259"/>
        <v>0</v>
      </c>
      <c r="BD83">
        <f t="shared" si="233"/>
        <v>0</v>
      </c>
      <c r="BE83" s="7"/>
      <c r="BF83">
        <f t="shared" si="285"/>
        <v>0</v>
      </c>
      <c r="BG83">
        <f t="shared" si="260"/>
        <v>0</v>
      </c>
      <c r="BH83">
        <f t="shared" si="234"/>
        <v>0</v>
      </c>
      <c r="BI83" s="7"/>
      <c r="BJ83">
        <f>(1 - 'Initial absorption'!$N83)*AY83</f>
        <v>0</v>
      </c>
      <c r="BK83" s="7">
        <f t="shared" si="201"/>
        <v>1.0353950823976092E+16</v>
      </c>
      <c r="BL83">
        <f>'Initial absorption'!$T83*(BJ83+BK83)*$N83</f>
        <v>0</v>
      </c>
      <c r="BM83" s="7"/>
      <c r="BN83">
        <f t="shared" si="235"/>
        <v>0</v>
      </c>
      <c r="BO83">
        <f>'Initial absorption'!$N83*BN83*$J83</f>
        <v>0</v>
      </c>
      <c r="BQ83">
        <f>(1-'Initial absorption'!$N83)*BN83</f>
        <v>0</v>
      </c>
      <c r="BR83">
        <f>'Initial absorption'!$H83*BQ83*$F83</f>
        <v>0</v>
      </c>
      <c r="BS83" s="7"/>
      <c r="BT83">
        <f>(1 - 'Initial absorption'!$T83)*(BJ83+BK83)</f>
        <v>1.0111680218852186E+16</v>
      </c>
      <c r="BU83">
        <f t="shared" si="142"/>
        <v>0</v>
      </c>
      <c r="BV83" s="7"/>
      <c r="CF83" s="7">
        <f t="shared" si="281"/>
        <v>0</v>
      </c>
      <c r="CG83" s="7">
        <f t="shared" si="186"/>
        <v>0</v>
      </c>
      <c r="CH83" s="7">
        <f t="shared" si="202"/>
        <v>0</v>
      </c>
      <c r="CI83" s="7">
        <f t="shared" si="236"/>
        <v>0</v>
      </c>
      <c r="CJ83" s="7"/>
      <c r="CK83" s="7">
        <f t="shared" si="237"/>
        <v>2699259245660376</v>
      </c>
      <c r="CL83" s="7">
        <f t="shared" si="143"/>
        <v>2699259245660376</v>
      </c>
      <c r="CM83" s="7">
        <f t="shared" si="203"/>
        <v>1.5801738857438048E+16</v>
      </c>
      <c r="CN83" s="7">
        <f t="shared" si="238"/>
        <v>1.3813372770871316E+16</v>
      </c>
      <c r="CP83">
        <f t="shared" si="204"/>
        <v>0</v>
      </c>
      <c r="CQ83">
        <f t="shared" si="205"/>
        <v>0</v>
      </c>
      <c r="CR83">
        <f t="shared" si="206"/>
        <v>0</v>
      </c>
      <c r="CS83">
        <f t="shared" si="261"/>
        <v>0</v>
      </c>
      <c r="CT83" s="7"/>
      <c r="CU83" s="7">
        <f t="shared" si="144"/>
        <v>0</v>
      </c>
      <c r="CV83" s="7">
        <f t="shared" si="262"/>
        <v>0</v>
      </c>
      <c r="CW83" s="7">
        <f t="shared" si="207"/>
        <v>0</v>
      </c>
      <c r="CX83" s="7"/>
      <c r="CY83" s="7">
        <f t="shared" si="145"/>
        <v>2664455131951062</v>
      </c>
      <c r="CZ83" s="7">
        <f>'Initial absorption'!$H83*CY83*$F83</f>
        <v>0</v>
      </c>
      <c r="DA83" s="7">
        <f t="shared" si="263"/>
        <v>0</v>
      </c>
      <c r="DB83" s="7">
        <f>'Initial absorption'!$N83*DA83*$J83</f>
        <v>0</v>
      </c>
      <c r="DC83" s="7"/>
      <c r="DD83">
        <f t="shared" si="146"/>
        <v>0</v>
      </c>
      <c r="DE83" s="7">
        <f t="shared" si="147"/>
        <v>0</v>
      </c>
      <c r="DF83">
        <f t="shared" si="239"/>
        <v>0</v>
      </c>
      <c r="DG83" s="7"/>
      <c r="DH83">
        <f t="shared" si="240"/>
        <v>0</v>
      </c>
      <c r="DI83">
        <f t="shared" si="264"/>
        <v>0</v>
      </c>
      <c r="DJ83">
        <f t="shared" si="277"/>
        <v>0</v>
      </c>
      <c r="DK83" s="7"/>
      <c r="DL83">
        <f>(1 - 'Initial absorption'!$N83)*DA83</f>
        <v>0</v>
      </c>
      <c r="DM83" s="7">
        <f t="shared" si="148"/>
        <v>2664043376007107.5</v>
      </c>
      <c r="DN83">
        <f>'Initial absorption'!$T83*(DL83+DM83)*$N83</f>
        <v>0</v>
      </c>
      <c r="DO83" s="7"/>
      <c r="DP83">
        <f t="shared" si="182"/>
        <v>0</v>
      </c>
      <c r="DQ83">
        <f>'Initial absorption'!$N83*DP83*$J83</f>
        <v>0</v>
      </c>
      <c r="DS83">
        <f>(1-'Initial absorption'!$N83)*DP83</f>
        <v>0</v>
      </c>
      <c r="DT83">
        <f>'Initial absorption'!$H83*DS83*$F83</f>
        <v>0</v>
      </c>
      <c r="DU83" s="7"/>
      <c r="DV83">
        <f>(1 - 'Initial absorption'!$T83)*(DL83+DM83)</f>
        <v>2601707808477946.5</v>
      </c>
      <c r="DW83">
        <f t="shared" si="149"/>
        <v>0</v>
      </c>
      <c r="DX83" s="7"/>
      <c r="EH83" s="7">
        <f t="shared" si="282"/>
        <v>0</v>
      </c>
      <c r="EI83" s="7">
        <f t="shared" si="187"/>
        <v>0</v>
      </c>
      <c r="EJ83" s="7">
        <f t="shared" si="208"/>
        <v>0</v>
      </c>
      <c r="EK83" s="7">
        <f t="shared" si="241"/>
        <v>0</v>
      </c>
      <c r="EL83" s="7"/>
      <c r="EM83" s="7">
        <f t="shared" si="242"/>
        <v>699037200348507.5</v>
      </c>
      <c r="EN83" s="7">
        <f t="shared" si="150"/>
        <v>699037200348507.5</v>
      </c>
      <c r="EO83" s="7">
        <f t="shared" si="209"/>
        <v>4092235049041872</v>
      </c>
      <c r="EP83" s="7">
        <f t="shared" si="243"/>
        <v>3577300492586745</v>
      </c>
      <c r="ER83">
        <f t="shared" si="210"/>
        <v>0</v>
      </c>
      <c r="ES83">
        <f t="shared" si="211"/>
        <v>0</v>
      </c>
      <c r="ET83">
        <f t="shared" si="212"/>
        <v>0</v>
      </c>
      <c r="EU83">
        <f t="shared" si="265"/>
        <v>0</v>
      </c>
      <c r="EV83" s="7"/>
      <c r="EW83" s="7">
        <f t="shared" si="151"/>
        <v>0</v>
      </c>
      <c r="EX83" s="7">
        <f t="shared" si="266"/>
        <v>0</v>
      </c>
      <c r="EY83" s="7">
        <f t="shared" si="213"/>
        <v>0</v>
      </c>
      <c r="EZ83" s="7"/>
      <c r="FA83" s="7">
        <f t="shared" si="152"/>
        <v>690023849649761.38</v>
      </c>
      <c r="FB83" s="7">
        <f>'Initial absorption'!$H83*FA83*$F83</f>
        <v>0</v>
      </c>
      <c r="FC83" s="7">
        <f t="shared" si="267"/>
        <v>0</v>
      </c>
      <c r="FD83" s="7">
        <f>'Initial absorption'!$N83*FC83*$J83</f>
        <v>0</v>
      </c>
      <c r="FE83" s="7"/>
      <c r="FF83">
        <f t="shared" si="153"/>
        <v>0</v>
      </c>
      <c r="FG83" s="7">
        <f t="shared" si="154"/>
        <v>0</v>
      </c>
      <c r="FH83">
        <f t="shared" si="244"/>
        <v>0</v>
      </c>
      <c r="FI83" s="7"/>
      <c r="FJ83">
        <f t="shared" si="245"/>
        <v>0</v>
      </c>
      <c r="FK83">
        <f t="shared" si="268"/>
        <v>0</v>
      </c>
      <c r="FL83">
        <f t="shared" si="278"/>
        <v>0</v>
      </c>
      <c r="FM83" s="7"/>
      <c r="FN83">
        <f>(1 - 'Initial absorption'!$N83)*FC83</f>
        <v>0</v>
      </c>
      <c r="FO83" s="7">
        <f t="shared" si="155"/>
        <v>689917215682404.75</v>
      </c>
      <c r="FP83">
        <f>'Initial absorption'!$T83*(FN83+FO83)*$N83</f>
        <v>0</v>
      </c>
      <c r="FQ83" s="7"/>
      <c r="FR83">
        <f t="shared" si="183"/>
        <v>0</v>
      </c>
      <c r="FS83">
        <f>'Initial absorption'!$N83*FR83*$J83</f>
        <v>0</v>
      </c>
      <c r="FU83">
        <f>(1-'Initial absorption'!$N83)*FR83</f>
        <v>0</v>
      </c>
      <c r="FV83">
        <f>'Initial absorption'!$H83*FU83*$F83</f>
        <v>0</v>
      </c>
      <c r="FW83" s="7"/>
      <c r="FX83">
        <f>(1 - 'Initial absorption'!$T83)*(FN83+FO83)</f>
        <v>673773942049916.25</v>
      </c>
      <c r="FY83">
        <f t="shared" si="156"/>
        <v>0</v>
      </c>
      <c r="FZ83" s="7"/>
      <c r="GJ83" s="7">
        <f t="shared" si="283"/>
        <v>0</v>
      </c>
      <c r="GK83" s="7">
        <f t="shared" si="188"/>
        <v>0</v>
      </c>
      <c r="GL83" s="7">
        <f t="shared" si="214"/>
        <v>0</v>
      </c>
      <c r="GM83" s="7">
        <f t="shared" si="246"/>
        <v>0</v>
      </c>
      <c r="GN83" s="7"/>
      <c r="GO83" s="7">
        <f t="shared" si="247"/>
        <v>182428410312370.22</v>
      </c>
      <c r="GP83" s="7">
        <f t="shared" si="157"/>
        <v>182428410312370.22</v>
      </c>
      <c r="GQ83" s="7">
        <f t="shared" si="215"/>
        <v>1067954515509450.8</v>
      </c>
      <c r="GR83" s="7">
        <f t="shared" si="248"/>
        <v>933571549192091.88</v>
      </c>
      <c r="GT83">
        <f t="shared" si="216"/>
        <v>0</v>
      </c>
      <c r="GU83">
        <f t="shared" si="217"/>
        <v>0</v>
      </c>
      <c r="GV83">
        <f t="shared" si="218"/>
        <v>0</v>
      </c>
      <c r="GW83">
        <f t="shared" si="269"/>
        <v>0</v>
      </c>
      <c r="GX83" s="7"/>
      <c r="GY83" s="7">
        <f t="shared" si="158"/>
        <v>0</v>
      </c>
      <c r="GZ83" s="7">
        <f t="shared" si="270"/>
        <v>0</v>
      </c>
      <c r="HA83" s="7">
        <f t="shared" si="219"/>
        <v>0</v>
      </c>
      <c r="HB83" s="7"/>
      <c r="HC83" s="7">
        <f t="shared" si="159"/>
        <v>180076187514012.16</v>
      </c>
      <c r="HD83" s="7">
        <f>'Initial absorption'!$H83*HC83*$F83</f>
        <v>0</v>
      </c>
      <c r="HE83" s="7">
        <f t="shared" si="271"/>
        <v>0</v>
      </c>
      <c r="HF83" s="7">
        <f>'Initial absorption'!$N83*HE83*$J83</f>
        <v>0</v>
      </c>
      <c r="HG83" s="7"/>
      <c r="HH83">
        <f t="shared" si="160"/>
        <v>0</v>
      </c>
      <c r="HI83" s="7">
        <f t="shared" si="161"/>
        <v>0</v>
      </c>
      <c r="HJ83">
        <f t="shared" si="249"/>
        <v>0</v>
      </c>
      <c r="HK83" s="7"/>
      <c r="HL83">
        <f t="shared" si="250"/>
        <v>0</v>
      </c>
      <c r="HM83">
        <f t="shared" si="272"/>
        <v>0</v>
      </c>
      <c r="HN83">
        <f t="shared" si="279"/>
        <v>0</v>
      </c>
      <c r="HO83" s="7"/>
      <c r="HP83">
        <f>(1 - 'Initial absorption'!$N83)*HE83</f>
        <v>0</v>
      </c>
      <c r="HQ83" s="7">
        <f t="shared" si="162"/>
        <v>180048359145020.53</v>
      </c>
      <c r="HR83">
        <f>'Initial absorption'!$T83*(HP83+HQ83)*$N83</f>
        <v>0</v>
      </c>
      <c r="HS83" s="7"/>
      <c r="HT83">
        <f t="shared" si="184"/>
        <v>0</v>
      </c>
      <c r="HU83">
        <f>'Initial absorption'!$N83*HT83*$J83</f>
        <v>0</v>
      </c>
      <c r="HW83">
        <f>(1-'Initial absorption'!$N83)*HT83</f>
        <v>0</v>
      </c>
      <c r="HX83">
        <f>'Initial absorption'!$H83*HW83*$F83</f>
        <v>0</v>
      </c>
      <c r="HY83" s="7"/>
      <c r="HZ83">
        <f>(1 - 'Initial absorption'!$T83)*(HP83+HQ83)</f>
        <v>175835433503088.66</v>
      </c>
      <c r="IA83">
        <f t="shared" si="163"/>
        <v>0</v>
      </c>
      <c r="IB83" s="7"/>
      <c r="IL83" s="7">
        <f t="shared" si="284"/>
        <v>0</v>
      </c>
      <c r="IM83" s="7">
        <f t="shared" si="189"/>
        <v>0</v>
      </c>
      <c r="IN83" s="7">
        <f t="shared" si="220"/>
        <v>0</v>
      </c>
      <c r="IO83" s="7">
        <f t="shared" si="251"/>
        <v>0</v>
      </c>
      <c r="IP83" s="7"/>
      <c r="IQ83" s="7">
        <f t="shared" si="252"/>
        <v>48037050993273.586</v>
      </c>
      <c r="IR83" s="7">
        <f t="shared" si="164"/>
        <v>48037050993273.586</v>
      </c>
      <c r="IS83" s="7">
        <f t="shared" si="221"/>
        <v>281213794672559.25</v>
      </c>
      <c r="IT83" s="7">
        <f t="shared" si="253"/>
        <v>245828070516103.09</v>
      </c>
      <c r="IV83">
        <f t="shared" si="222"/>
        <v>0</v>
      </c>
      <c r="IW83">
        <f t="shared" si="223"/>
        <v>0</v>
      </c>
      <c r="IX83">
        <f t="shared" si="224"/>
        <v>0</v>
      </c>
      <c r="IY83">
        <f t="shared" si="273"/>
        <v>0</v>
      </c>
      <c r="IZ83" s="7"/>
      <c r="JA83" s="7">
        <f t="shared" si="165"/>
        <v>0</v>
      </c>
      <c r="JB83" s="7">
        <f t="shared" si="274"/>
        <v>0</v>
      </c>
      <c r="JC83" s="7">
        <f t="shared" si="225"/>
        <v>0</v>
      </c>
      <c r="JD83" s="7"/>
      <c r="JE83" s="7">
        <f t="shared" si="166"/>
        <v>47417663660353.297</v>
      </c>
      <c r="JF83" s="7">
        <f>'Initial absorption'!$H83*JE83*$F83</f>
        <v>0</v>
      </c>
      <c r="JG83" s="7">
        <f t="shared" si="275"/>
        <v>0</v>
      </c>
      <c r="JH83" s="7">
        <f>'Initial absorption'!$N83*JG83*$J83</f>
        <v>0</v>
      </c>
      <c r="JI83" s="7"/>
      <c r="JJ83">
        <f t="shared" si="167"/>
        <v>0</v>
      </c>
      <c r="JK83" s="7">
        <f t="shared" si="168"/>
        <v>0</v>
      </c>
      <c r="JL83">
        <f t="shared" si="254"/>
        <v>0</v>
      </c>
      <c r="JM83" s="7"/>
      <c r="JN83">
        <f t="shared" si="255"/>
        <v>0</v>
      </c>
      <c r="JO83">
        <f t="shared" si="276"/>
        <v>0</v>
      </c>
      <c r="JP83">
        <f t="shared" si="280"/>
        <v>0</v>
      </c>
      <c r="JQ83" s="7"/>
      <c r="JR83">
        <f>(1 - 'Initial absorption'!$N83)*JG83</f>
        <v>0</v>
      </c>
      <c r="JS83" s="7">
        <f t="shared" si="169"/>
        <v>47410335893926.891</v>
      </c>
      <c r="JT83">
        <f>'Initial absorption'!$T83*(JR83+JS83)*$N83</f>
        <v>0</v>
      </c>
      <c r="JU83" s="7"/>
      <c r="JV83">
        <f t="shared" si="185"/>
        <v>0</v>
      </c>
      <c r="JW83">
        <f>'Initial absorption'!$N83*JV83*$J83</f>
        <v>0</v>
      </c>
      <c r="JY83">
        <f>(1-'Initial absorption'!$N83)*JV83</f>
        <v>0</v>
      </c>
      <c r="JZ83">
        <f>'Initial absorption'!$H83*JY83*$F83</f>
        <v>0</v>
      </c>
      <c r="KA83" s="7"/>
      <c r="KB83">
        <f>(1 - 'Initial absorption'!$T83)*(JR83+JS83)</f>
        <v>46300988267941.313</v>
      </c>
      <c r="KC83">
        <f t="shared" si="170"/>
        <v>0</v>
      </c>
      <c r="KD83" s="7"/>
    </row>
    <row r="84" spans="4:290" x14ac:dyDescent="0.25">
      <c r="D84">
        <v>690</v>
      </c>
      <c r="E84">
        <f>'Input spectra'!B84</f>
        <v>0</v>
      </c>
      <c r="F84">
        <f>'Initial absorption'!J84</f>
        <v>0</v>
      </c>
      <c r="G84">
        <f>'Input spectra'!C84</f>
        <v>0</v>
      </c>
      <c r="H84">
        <f t="shared" si="226"/>
        <v>0</v>
      </c>
      <c r="I84">
        <f>'Input spectra'!D84</f>
        <v>0</v>
      </c>
      <c r="J84">
        <f>'Initial absorption'!P84</f>
        <v>0</v>
      </c>
      <c r="K84">
        <f>'Input spectra'!E84</f>
        <v>6.8563433581368804E-3</v>
      </c>
      <c r="L84">
        <f t="shared" si="227"/>
        <v>6.6882150895898195E-4</v>
      </c>
      <c r="M84">
        <f>'Input spectra'!F84</f>
        <v>0</v>
      </c>
      <c r="N84">
        <f>'Initial absorption'!V84</f>
        <v>0</v>
      </c>
      <c r="O84">
        <f>'Input spectra'!G84</f>
        <v>0</v>
      </c>
      <c r="P84">
        <f t="shared" si="228"/>
        <v>0</v>
      </c>
      <c r="R84">
        <f>'Reaching edge prob after ems 1'!$EZ85</f>
        <v>0.87530101078504896</v>
      </c>
      <c r="S84">
        <f>'Reaching edge prob after ems 2'!$EZ85</f>
        <v>0.87530101078504896</v>
      </c>
      <c r="T84">
        <f>'Reaching edge prob after ems 3'!EZ85</f>
        <v>0.87530101078504896</v>
      </c>
      <c r="U84">
        <f>1-EXP(-'Reaching edge prob after ems 1'!FC85*_k_in_ec_correction*($E84*_c1+'Input spectra'!Y84))</f>
        <v>1.2766768241358917E-2</v>
      </c>
      <c r="V84">
        <f>1-EXP(-(_t-'Reaching edge prob after ems 1'!FC85)*_k_in_ec_correction*($E84*_c1+'Input spectra'!Y84))</f>
        <v>1.2916300403063796E-2</v>
      </c>
      <c r="W84">
        <f>1-EXP(-'Reaching edge prob after ems 2'!FC85*_k_in_ec_correction*($I84*_c2+'Input spectra'!Y84))</f>
        <v>1.2766768241358917E-2</v>
      </c>
      <c r="X84">
        <f>1-EXP(-(_t-'Reaching edge prob after ems 2'!FC85)*_k_in_ec_correction*($I84*_c2+'Input spectra'!Y84))</f>
        <v>1.2916300403063796E-2</v>
      </c>
      <c r="Y84">
        <f>1-EXP(-'Reaching edge prob after ems 3'!FC85*_k_in_ec_correction*($M84*_c3+'Input spectra'!Y84))</f>
        <v>1.2766768241358917E-2</v>
      </c>
      <c r="Z84">
        <f>1-EXP(-(_t-'Reaching edge prob after ems 3'!FC85)*_k_in_ec_correction*($M84*_c3+'Input spectra'!Y84))</f>
        <v>1.2916300403063796E-2</v>
      </c>
      <c r="AA84" s="16"/>
      <c r="AB84" s="16"/>
      <c r="AD84" s="7">
        <f t="shared" si="190"/>
        <v>0</v>
      </c>
      <c r="AE84" s="7">
        <f t="shared" si="191"/>
        <v>0</v>
      </c>
      <c r="AF84" s="7">
        <f t="shared" si="192"/>
        <v>0</v>
      </c>
      <c r="AG84" s="7">
        <f t="shared" si="229"/>
        <v>0</v>
      </c>
      <c r="AH84" s="7"/>
      <c r="AI84" s="7">
        <f t="shared" si="193"/>
        <v>4850272489597975</v>
      </c>
      <c r="AJ84" s="7">
        <f t="shared" si="194"/>
        <v>4850272489597975</v>
      </c>
      <c r="AK84" s="7">
        <f t="shared" si="195"/>
        <v>2.8393989718202256E+16</v>
      </c>
      <c r="AL84" s="7">
        <f t="shared" si="230"/>
        <v>2.4853287900562724E+16</v>
      </c>
      <c r="AN84">
        <f t="shared" si="196"/>
        <v>0</v>
      </c>
      <c r="AO84">
        <f t="shared" si="197"/>
        <v>0</v>
      </c>
      <c r="AP84">
        <f t="shared" si="198"/>
        <v>0</v>
      </c>
      <c r="AQ84">
        <f t="shared" si="256"/>
        <v>0</v>
      </c>
      <c r="AR84" s="7"/>
      <c r="AS84" s="7">
        <f t="shared" si="199"/>
        <v>0</v>
      </c>
      <c r="AT84" s="7">
        <f t="shared" si="257"/>
        <v>0</v>
      </c>
      <c r="AU84" s="7">
        <f t="shared" si="200"/>
        <v>0</v>
      </c>
      <c r="AV84" s="7"/>
      <c r="AW84" s="7">
        <f t="shared" si="231"/>
        <v>4788350184815839</v>
      </c>
      <c r="AX84" s="7">
        <f>'Initial absorption'!$H84*AW84*$F84</f>
        <v>0</v>
      </c>
      <c r="AY84" s="7">
        <f t="shared" si="258"/>
        <v>0</v>
      </c>
      <c r="AZ84" s="7">
        <f>'Initial absorption'!$N84*AY84*$J84</f>
        <v>0</v>
      </c>
      <c r="BA84" s="7"/>
      <c r="BB84">
        <f t="shared" si="232"/>
        <v>0</v>
      </c>
      <c r="BC84" s="7">
        <f t="shared" si="259"/>
        <v>0</v>
      </c>
      <c r="BD84">
        <f t="shared" si="233"/>
        <v>0</v>
      </c>
      <c r="BE84" s="7"/>
      <c r="BF84">
        <f t="shared" si="285"/>
        <v>0</v>
      </c>
      <c r="BG84">
        <f t="shared" si="260"/>
        <v>0</v>
      </c>
      <c r="BH84">
        <f t="shared" si="234"/>
        <v>0</v>
      </c>
      <c r="BI84" s="7"/>
      <c r="BJ84">
        <f>(1 - 'Initial absorption'!$N84)*AY84</f>
        <v>0</v>
      </c>
      <c r="BK84" s="7">
        <f t="shared" si="201"/>
        <v>4787624913085611</v>
      </c>
      <c r="BL84">
        <f>'Initial absorption'!$T84*(BJ84+BK84)*$N84</f>
        <v>0</v>
      </c>
      <c r="BM84" s="7"/>
      <c r="BN84">
        <f t="shared" si="235"/>
        <v>0</v>
      </c>
      <c r="BO84">
        <f>'Initial absorption'!$N84*BN84*$J84</f>
        <v>0</v>
      </c>
      <c r="BQ84">
        <f>(1-'Initial absorption'!$N84)*BN84</f>
        <v>0</v>
      </c>
      <c r="BR84">
        <f>'Initial absorption'!$H84*BQ84*$F84</f>
        <v>0</v>
      </c>
      <c r="BS84" s="7"/>
      <c r="BT84">
        <f>(1 - 'Initial absorption'!$T84)*(BJ84+BK84)</f>
        <v>4676705607689258</v>
      </c>
      <c r="BU84">
        <f t="shared" si="142"/>
        <v>0</v>
      </c>
      <c r="BV84" s="7"/>
      <c r="CF84" s="7">
        <f t="shared" si="281"/>
        <v>0</v>
      </c>
      <c r="CG84" s="7">
        <f t="shared" si="186"/>
        <v>0</v>
      </c>
      <c r="CH84" s="7">
        <f t="shared" si="202"/>
        <v>0</v>
      </c>
      <c r="CI84" s="7">
        <f t="shared" si="236"/>
        <v>0</v>
      </c>
      <c r="CJ84" s="7"/>
      <c r="CK84" s="7">
        <f t="shared" si="237"/>
        <v>1247961914965033</v>
      </c>
      <c r="CL84" s="7">
        <f t="shared" si="143"/>
        <v>1247961914965033</v>
      </c>
      <c r="CM84" s="7">
        <f t="shared" si="203"/>
        <v>7305696300201522</v>
      </c>
      <c r="CN84" s="7">
        <f t="shared" si="238"/>
        <v>6394683356054985</v>
      </c>
      <c r="CP84">
        <f t="shared" si="204"/>
        <v>0</v>
      </c>
      <c r="CQ84">
        <f t="shared" si="205"/>
        <v>0</v>
      </c>
      <c r="CR84">
        <f t="shared" si="206"/>
        <v>0</v>
      </c>
      <c r="CS84">
        <f t="shared" si="261"/>
        <v>0</v>
      </c>
      <c r="CT84" s="7"/>
      <c r="CU84" s="7">
        <f t="shared" si="144"/>
        <v>0</v>
      </c>
      <c r="CV84" s="7">
        <f t="shared" si="262"/>
        <v>0</v>
      </c>
      <c r="CW84" s="7">
        <f t="shared" si="207"/>
        <v>0</v>
      </c>
      <c r="CX84" s="7"/>
      <c r="CY84" s="7">
        <f t="shared" si="145"/>
        <v>1232029474422632</v>
      </c>
      <c r="CZ84" s="7">
        <f>'Initial absorption'!$H84*CY84*$F84</f>
        <v>0</v>
      </c>
      <c r="DA84" s="7">
        <f t="shared" si="263"/>
        <v>0</v>
      </c>
      <c r="DB84" s="7">
        <f>'Initial absorption'!$N84*DA84*$J84</f>
        <v>0</v>
      </c>
      <c r="DC84" s="7"/>
      <c r="DD84">
        <f t="shared" si="146"/>
        <v>0</v>
      </c>
      <c r="DE84" s="7">
        <f t="shared" si="147"/>
        <v>0</v>
      </c>
      <c r="DF84">
        <f t="shared" si="239"/>
        <v>0</v>
      </c>
      <c r="DG84" s="7"/>
      <c r="DH84">
        <f t="shared" si="240"/>
        <v>0</v>
      </c>
      <c r="DI84">
        <f t="shared" si="264"/>
        <v>0</v>
      </c>
      <c r="DJ84">
        <f t="shared" si="277"/>
        <v>0</v>
      </c>
      <c r="DK84" s="7"/>
      <c r="DL84">
        <f>(1 - 'Initial absorption'!$N84)*DA84</f>
        <v>0</v>
      </c>
      <c r="DM84" s="7">
        <f t="shared" si="148"/>
        <v>1231842863979762</v>
      </c>
      <c r="DN84">
        <f>'Initial absorption'!$T84*(DL84+DM84)*$N84</f>
        <v>0</v>
      </c>
      <c r="DO84" s="7"/>
      <c r="DP84">
        <f t="shared" si="182"/>
        <v>0</v>
      </c>
      <c r="DQ84">
        <f>'Initial absorption'!$N84*DP84*$J84</f>
        <v>0</v>
      </c>
      <c r="DS84">
        <f>(1-'Initial absorption'!$N84)*DP84</f>
        <v>0</v>
      </c>
      <c r="DT84">
        <f>'Initial absorption'!$H84*DS84*$F84</f>
        <v>0</v>
      </c>
      <c r="DU84" s="7"/>
      <c r="DV84">
        <f>(1 - 'Initial absorption'!$T84)*(DL84+DM84)</f>
        <v>1203303628490232.3</v>
      </c>
      <c r="DW84">
        <f t="shared" si="149"/>
        <v>0</v>
      </c>
      <c r="DX84" s="7"/>
      <c r="EH84" s="7">
        <f t="shared" si="282"/>
        <v>0</v>
      </c>
      <c r="EI84" s="7">
        <f t="shared" si="187"/>
        <v>0</v>
      </c>
      <c r="EJ84" s="7">
        <f t="shared" si="208"/>
        <v>0</v>
      </c>
      <c r="EK84" s="7">
        <f t="shared" si="241"/>
        <v>0</v>
      </c>
      <c r="EL84" s="7"/>
      <c r="EM84" s="7">
        <f t="shared" si="242"/>
        <v>323189335956240.25</v>
      </c>
      <c r="EN84" s="7">
        <f t="shared" si="150"/>
        <v>323189335956240.25</v>
      </c>
      <c r="EO84" s="7">
        <f t="shared" si="209"/>
        <v>1891983327092356</v>
      </c>
      <c r="EP84" s="7">
        <f t="shared" si="243"/>
        <v>1656054918592399</v>
      </c>
      <c r="ER84">
        <f t="shared" si="210"/>
        <v>0</v>
      </c>
      <c r="ES84">
        <f t="shared" si="211"/>
        <v>0</v>
      </c>
      <c r="ET84">
        <f t="shared" si="212"/>
        <v>0</v>
      </c>
      <c r="EU84">
        <f t="shared" si="265"/>
        <v>0</v>
      </c>
      <c r="EV84" s="7"/>
      <c r="EW84" s="7">
        <f t="shared" si="151"/>
        <v>0</v>
      </c>
      <c r="EX84" s="7">
        <f t="shared" si="266"/>
        <v>0</v>
      </c>
      <c r="EY84" s="7">
        <f t="shared" si="213"/>
        <v>0</v>
      </c>
      <c r="EZ84" s="7"/>
      <c r="FA84" s="7">
        <f t="shared" si="152"/>
        <v>319063252606008.25</v>
      </c>
      <c r="FB84" s="7">
        <f>'Initial absorption'!$H84*FA84*$F84</f>
        <v>0</v>
      </c>
      <c r="FC84" s="7">
        <f t="shared" si="267"/>
        <v>0</v>
      </c>
      <c r="FD84" s="7">
        <f>'Initial absorption'!$N84*FC84*$J84</f>
        <v>0</v>
      </c>
      <c r="FE84" s="7"/>
      <c r="FF84">
        <f t="shared" si="153"/>
        <v>0</v>
      </c>
      <c r="FG84" s="7">
        <f t="shared" si="154"/>
        <v>0</v>
      </c>
      <c r="FH84">
        <f t="shared" si="244"/>
        <v>0</v>
      </c>
      <c r="FI84" s="7"/>
      <c r="FJ84">
        <f t="shared" si="245"/>
        <v>0</v>
      </c>
      <c r="FK84">
        <f t="shared" si="268"/>
        <v>0</v>
      </c>
      <c r="FL84">
        <f t="shared" si="278"/>
        <v>0</v>
      </c>
      <c r="FM84" s="7"/>
      <c r="FN84">
        <f>(1 - 'Initial absorption'!$N84)*FC84</f>
        <v>0</v>
      </c>
      <c r="FO84" s="7">
        <f t="shared" si="155"/>
        <v>319014925405962.75</v>
      </c>
      <c r="FP84">
        <f>'Initial absorption'!$T84*(FN84+FO84)*$N84</f>
        <v>0</v>
      </c>
      <c r="FQ84" s="7"/>
      <c r="FR84">
        <f t="shared" si="183"/>
        <v>0</v>
      </c>
      <c r="FS84">
        <f>'Initial absorption'!$N84*FR84*$J84</f>
        <v>0</v>
      </c>
      <c r="FU84">
        <f>(1-'Initial absorption'!$N84)*FR84</f>
        <v>0</v>
      </c>
      <c r="FV84">
        <f>'Initial absorption'!$H84*FU84*$F84</f>
        <v>0</v>
      </c>
      <c r="FW84" s="7"/>
      <c r="FX84">
        <f>(1 - 'Initial absorption'!$T84)*(FN84+FO84)</f>
        <v>311624013507166.25</v>
      </c>
      <c r="FY84">
        <f t="shared" si="156"/>
        <v>0</v>
      </c>
      <c r="FZ84" s="7"/>
      <c r="GJ84" s="7">
        <f t="shared" si="283"/>
        <v>0</v>
      </c>
      <c r="GK84" s="7">
        <f t="shared" si="188"/>
        <v>0</v>
      </c>
      <c r="GL84" s="7">
        <f t="shared" si="214"/>
        <v>0</v>
      </c>
      <c r="GM84" s="7">
        <f t="shared" si="246"/>
        <v>0</v>
      </c>
      <c r="GN84" s="7"/>
      <c r="GO84" s="7">
        <f t="shared" si="247"/>
        <v>84343031757127.219</v>
      </c>
      <c r="GP84" s="7">
        <f t="shared" si="157"/>
        <v>84343031757127.219</v>
      </c>
      <c r="GQ84" s="7">
        <f t="shared" si="215"/>
        <v>493752708048858.06</v>
      </c>
      <c r="GR84" s="7">
        <f t="shared" si="248"/>
        <v>432182244433020.63</v>
      </c>
      <c r="GT84">
        <f t="shared" si="216"/>
        <v>0</v>
      </c>
      <c r="GU84">
        <f t="shared" si="217"/>
        <v>0</v>
      </c>
      <c r="GV84">
        <f t="shared" si="218"/>
        <v>0</v>
      </c>
      <c r="GW84">
        <f t="shared" si="269"/>
        <v>0</v>
      </c>
      <c r="GX84" s="7"/>
      <c r="GY84" s="7">
        <f t="shared" si="158"/>
        <v>0</v>
      </c>
      <c r="GZ84" s="7">
        <f t="shared" si="270"/>
        <v>0</v>
      </c>
      <c r="HA84" s="7">
        <f t="shared" si="219"/>
        <v>0</v>
      </c>
      <c r="HB84" s="7"/>
      <c r="HC84" s="7">
        <f t="shared" si="159"/>
        <v>83266243817910.406</v>
      </c>
      <c r="HD84" s="7">
        <f>'Initial absorption'!$H84*HC84*$F84</f>
        <v>0</v>
      </c>
      <c r="HE84" s="7">
        <f t="shared" si="271"/>
        <v>0</v>
      </c>
      <c r="HF84" s="7">
        <f>'Initial absorption'!$N84*HE84*$J84</f>
        <v>0</v>
      </c>
      <c r="HG84" s="7"/>
      <c r="HH84">
        <f t="shared" si="160"/>
        <v>0</v>
      </c>
      <c r="HI84" s="7">
        <f t="shared" si="161"/>
        <v>0</v>
      </c>
      <c r="HJ84">
        <f t="shared" si="249"/>
        <v>0</v>
      </c>
      <c r="HK84" s="7"/>
      <c r="HL84">
        <f t="shared" si="250"/>
        <v>0</v>
      </c>
      <c r="HM84">
        <f t="shared" si="272"/>
        <v>0</v>
      </c>
      <c r="HN84">
        <f t="shared" si="279"/>
        <v>0</v>
      </c>
      <c r="HO84" s="7"/>
      <c r="HP84">
        <f>(1 - 'Initial absorption'!$N84)*HE84</f>
        <v>0</v>
      </c>
      <c r="HQ84" s="7">
        <f t="shared" si="162"/>
        <v>83253631822047.016</v>
      </c>
      <c r="HR84">
        <f>'Initial absorption'!$T84*(HP84+HQ84)*$N84</f>
        <v>0</v>
      </c>
      <c r="HS84" s="7"/>
      <c r="HT84">
        <f t="shared" si="184"/>
        <v>0</v>
      </c>
      <c r="HU84">
        <f>'Initial absorption'!$N84*HT84*$J84</f>
        <v>0</v>
      </c>
      <c r="HW84">
        <f>(1-'Initial absorption'!$N84)*HT84</f>
        <v>0</v>
      </c>
      <c r="HX84">
        <f>'Initial absorption'!$H84*HW84*$F84</f>
        <v>0</v>
      </c>
      <c r="HY84" s="7"/>
      <c r="HZ84">
        <f>(1 - 'Initial absorption'!$T84)*(HP84+HQ84)</f>
        <v>81324818437317.25</v>
      </c>
      <c r="IA84">
        <f t="shared" si="163"/>
        <v>0</v>
      </c>
      <c r="IB84" s="7"/>
      <c r="IL84" s="7">
        <f t="shared" si="284"/>
        <v>0</v>
      </c>
      <c r="IM84" s="7">
        <f t="shared" si="189"/>
        <v>0</v>
      </c>
      <c r="IN84" s="7">
        <f t="shared" si="220"/>
        <v>0</v>
      </c>
      <c r="IO84" s="7">
        <f t="shared" si="251"/>
        <v>0</v>
      </c>
      <c r="IP84" s="7"/>
      <c r="IQ84" s="7">
        <f t="shared" si="252"/>
        <v>22209208042250.211</v>
      </c>
      <c r="IR84" s="7">
        <f t="shared" si="164"/>
        <v>22209208042250.211</v>
      </c>
      <c r="IS84" s="7">
        <f t="shared" si="221"/>
        <v>130014968468985.27</v>
      </c>
      <c r="IT84" s="7">
        <f t="shared" si="253"/>
        <v>113802233318089.08</v>
      </c>
      <c r="IV84">
        <f t="shared" si="222"/>
        <v>0</v>
      </c>
      <c r="IW84">
        <f t="shared" si="223"/>
        <v>0</v>
      </c>
      <c r="IX84">
        <f t="shared" si="224"/>
        <v>0</v>
      </c>
      <c r="IY84">
        <f t="shared" si="273"/>
        <v>0</v>
      </c>
      <c r="IZ84" s="7"/>
      <c r="JA84" s="7">
        <f t="shared" si="165"/>
        <v>0</v>
      </c>
      <c r="JB84" s="7">
        <f t="shared" si="274"/>
        <v>0</v>
      </c>
      <c r="JC84" s="7">
        <f t="shared" si="225"/>
        <v>0</v>
      </c>
      <c r="JD84" s="7"/>
      <c r="JE84" s="7">
        <f t="shared" si="166"/>
        <v>21925668230350.68</v>
      </c>
      <c r="JF84" s="7">
        <f>'Initial absorption'!$H84*JE84*$F84</f>
        <v>0</v>
      </c>
      <c r="JG84" s="7">
        <f t="shared" si="275"/>
        <v>0</v>
      </c>
      <c r="JH84" s="7">
        <f>'Initial absorption'!$N84*JG84*$J84</f>
        <v>0</v>
      </c>
      <c r="JI84" s="7"/>
      <c r="JJ84">
        <f t="shared" si="167"/>
        <v>0</v>
      </c>
      <c r="JK84" s="7">
        <f t="shared" si="168"/>
        <v>0</v>
      </c>
      <c r="JL84">
        <f t="shared" si="254"/>
        <v>0</v>
      </c>
      <c r="JM84" s="7"/>
      <c r="JN84">
        <f t="shared" si="255"/>
        <v>0</v>
      </c>
      <c r="JO84">
        <f t="shared" si="276"/>
        <v>0</v>
      </c>
      <c r="JP84">
        <f t="shared" si="280"/>
        <v>0</v>
      </c>
      <c r="JQ84" s="7"/>
      <c r="JR84">
        <f>(1 - 'Initial absorption'!$N84)*JG84</f>
        <v>0</v>
      </c>
      <c r="JS84" s="7">
        <f t="shared" si="169"/>
        <v>21922347239462.367</v>
      </c>
      <c r="JT84">
        <f>'Initial absorption'!$T84*(JR84+JS84)*$N84</f>
        <v>0</v>
      </c>
      <c r="JU84" s="7"/>
      <c r="JV84">
        <f t="shared" si="185"/>
        <v>0</v>
      </c>
      <c r="JW84">
        <f>'Initial absorption'!$N84*JV84*$J84</f>
        <v>0</v>
      </c>
      <c r="JY84">
        <f>(1-'Initial absorption'!$N84)*JV84</f>
        <v>0</v>
      </c>
      <c r="JZ84">
        <f>'Initial absorption'!$H84*JY84*$F84</f>
        <v>0</v>
      </c>
      <c r="KA84" s="7"/>
      <c r="KB84">
        <f>(1 - 'Initial absorption'!$T84)*(JR84+JS84)</f>
        <v>21414452077956.98</v>
      </c>
      <c r="KC84">
        <f t="shared" si="170"/>
        <v>0</v>
      </c>
      <c r="KD84" s="7"/>
    </row>
    <row r="85" spans="4:290" x14ac:dyDescent="0.25">
      <c r="D85">
        <v>695</v>
      </c>
      <c r="E85">
        <f>'Input spectra'!B85</f>
        <v>0</v>
      </c>
      <c r="F85">
        <f>'Initial absorption'!J85</f>
        <v>0</v>
      </c>
      <c r="G85">
        <f>'Input spectra'!C85</f>
        <v>0</v>
      </c>
      <c r="H85">
        <f t="shared" si="226"/>
        <v>0</v>
      </c>
      <c r="I85">
        <f>'Input spectra'!D85</f>
        <v>0</v>
      </c>
      <c r="J85">
        <f>'Initial absorption'!P85</f>
        <v>0</v>
      </c>
      <c r="K85">
        <f>'Input spectra'!E85</f>
        <v>1.69182261421705E-3</v>
      </c>
      <c r="L85">
        <f t="shared" si="227"/>
        <v>1.6503364762045033E-4</v>
      </c>
      <c r="M85">
        <f>'Input spectra'!F85</f>
        <v>0</v>
      </c>
      <c r="N85">
        <f>'Initial absorption'!V85</f>
        <v>0</v>
      </c>
      <c r="O85">
        <f>'Input spectra'!G85</f>
        <v>0</v>
      </c>
      <c r="P85">
        <f t="shared" si="228"/>
        <v>0</v>
      </c>
      <c r="R85">
        <f>'Reaching edge prob after ems 1'!$EZ86</f>
        <v>0.87643641609468614</v>
      </c>
      <c r="S85">
        <f>'Reaching edge prob after ems 2'!$EZ86</f>
        <v>0.87643641609468614</v>
      </c>
      <c r="T85">
        <f>'Reaching edge prob after ems 3'!EZ86</f>
        <v>0.87643641609468614</v>
      </c>
      <c r="U85">
        <f>1-EXP(-'Reaching edge prob after ems 1'!FC86*_k_in_ec_correction*($E85*_c1+'Input spectra'!Y85))</f>
        <v>1.2639554895881977E-2</v>
      </c>
      <c r="V85">
        <f>1-EXP(-(_t-'Reaching edge prob after ems 1'!FC86)*_k_in_ec_correction*($E85*_c1+'Input spectra'!Y85))</f>
        <v>1.2786104807898879E-2</v>
      </c>
      <c r="W85">
        <f>1-EXP(-'Reaching edge prob after ems 2'!FC86*_k_in_ec_correction*($I85*_c2+'Input spectra'!Y85))</f>
        <v>1.2639554895881977E-2</v>
      </c>
      <c r="X85">
        <f>1-EXP(-(_t-'Reaching edge prob after ems 2'!FC86)*_k_in_ec_correction*($I85*_c2+'Input spectra'!Y85))</f>
        <v>1.2786104807898879E-2</v>
      </c>
      <c r="Y85">
        <f>1-EXP(-'Reaching edge prob after ems 3'!FC86*_k_in_ec_correction*($M85*_c3+'Input spectra'!Y85))</f>
        <v>1.2639554895881977E-2</v>
      </c>
      <c r="Z85">
        <f>1-EXP(-(_t-'Reaching edge prob after ems 3'!FC86)*_k_in_ec_correction*($M85*_c3+'Input spectra'!Y85))</f>
        <v>1.2786104807898879E-2</v>
      </c>
      <c r="AA85" s="16"/>
      <c r="AB85" s="16"/>
      <c r="AD85" s="7">
        <f t="shared" si="190"/>
        <v>0</v>
      </c>
      <c r="AE85" s="7">
        <f t="shared" si="191"/>
        <v>0</v>
      </c>
      <c r="AF85" s="7">
        <f t="shared" si="192"/>
        <v>0</v>
      </c>
      <c r="AG85" s="7">
        <f t="shared" si="229"/>
        <v>0</v>
      </c>
      <c r="AH85" s="7"/>
      <c r="AI85" s="7">
        <f t="shared" si="193"/>
        <v>1196818807692633</v>
      </c>
      <c r="AJ85" s="7">
        <f t="shared" si="194"/>
        <v>1196818807692633</v>
      </c>
      <c r="AK85" s="7">
        <f t="shared" si="195"/>
        <v>7006299335358046</v>
      </c>
      <c r="AL85" s="7">
        <f t="shared" si="230"/>
        <v>6140575879567787</v>
      </c>
      <c r="AN85">
        <f t="shared" si="196"/>
        <v>0</v>
      </c>
      <c r="AO85">
        <f t="shared" si="197"/>
        <v>0</v>
      </c>
      <c r="AP85">
        <f t="shared" si="198"/>
        <v>0</v>
      </c>
      <c r="AQ85">
        <f t="shared" si="256"/>
        <v>0</v>
      </c>
      <c r="AR85" s="7"/>
      <c r="AS85" s="7">
        <f t="shared" si="199"/>
        <v>0</v>
      </c>
      <c r="AT85" s="7">
        <f t="shared" si="257"/>
        <v>0</v>
      </c>
      <c r="AU85" s="7">
        <f t="shared" si="200"/>
        <v>0</v>
      </c>
      <c r="AV85" s="7"/>
      <c r="AW85" s="7">
        <f t="shared" si="231"/>
        <v>1181691550672378</v>
      </c>
      <c r="AX85" s="7">
        <f>'Initial absorption'!$H85*AW85*$F85</f>
        <v>0</v>
      </c>
      <c r="AY85" s="7">
        <f t="shared" si="258"/>
        <v>0</v>
      </c>
      <c r="AZ85" s="7">
        <f>'Initial absorption'!$N85*AY85*$J85</f>
        <v>0</v>
      </c>
      <c r="BA85" s="7"/>
      <c r="BB85">
        <f t="shared" si="232"/>
        <v>0</v>
      </c>
      <c r="BC85" s="7">
        <f t="shared" si="259"/>
        <v>0</v>
      </c>
      <c r="BD85">
        <f t="shared" si="233"/>
        <v>0</v>
      </c>
      <c r="BE85" s="7"/>
      <c r="BF85">
        <f t="shared" si="285"/>
        <v>0</v>
      </c>
      <c r="BG85">
        <f t="shared" si="260"/>
        <v>0</v>
      </c>
      <c r="BH85">
        <f t="shared" si="234"/>
        <v>0</v>
      </c>
      <c r="BI85" s="7"/>
      <c r="BJ85">
        <f>(1 - 'Initial absorption'!$N85)*AY85</f>
        <v>0</v>
      </c>
      <c r="BK85" s="7">
        <f t="shared" si="201"/>
        <v>1181516156981410.5</v>
      </c>
      <c r="BL85">
        <f>'Initial absorption'!$T85*(BJ85+BK85)*$N85</f>
        <v>0</v>
      </c>
      <c r="BM85" s="7"/>
      <c r="BN85">
        <f t="shared" si="235"/>
        <v>0</v>
      </c>
      <c r="BO85">
        <f>'Initial absorption'!$N85*BN85*$J85</f>
        <v>0</v>
      </c>
      <c r="BQ85">
        <f>(1-'Initial absorption'!$N85)*BN85</f>
        <v>0</v>
      </c>
      <c r="BR85">
        <f>'Initial absorption'!$H85*BQ85*$F85</f>
        <v>0</v>
      </c>
      <c r="BS85" s="7"/>
      <c r="BT85">
        <f>(1 - 'Initial absorption'!$T85)*(BJ85+BK85)</f>
        <v>1154415807156525</v>
      </c>
      <c r="BU85">
        <f t="shared" si="142"/>
        <v>0</v>
      </c>
      <c r="BV85" s="7"/>
      <c r="CF85" s="7">
        <f t="shared" si="281"/>
        <v>0</v>
      </c>
      <c r="CG85" s="7">
        <f t="shared" si="186"/>
        <v>0</v>
      </c>
      <c r="CH85" s="7">
        <f t="shared" si="202"/>
        <v>0</v>
      </c>
      <c r="CI85" s="7">
        <f t="shared" si="236"/>
        <v>0</v>
      </c>
      <c r="CJ85" s="7"/>
      <c r="CK85" s="7">
        <f t="shared" si="237"/>
        <v>307938222917876.69</v>
      </c>
      <c r="CL85" s="7">
        <f t="shared" si="143"/>
        <v>307938222917876.69</v>
      </c>
      <c r="CM85" s="7">
        <f t="shared" si="203"/>
        <v>1802701756266975.5</v>
      </c>
      <c r="CN85" s="7">
        <f t="shared" si="238"/>
        <v>1579953466550224.5</v>
      </c>
      <c r="CP85">
        <f t="shared" si="204"/>
        <v>0</v>
      </c>
      <c r="CQ85">
        <f t="shared" si="205"/>
        <v>0</v>
      </c>
      <c r="CR85">
        <f t="shared" si="206"/>
        <v>0</v>
      </c>
      <c r="CS85">
        <f t="shared" si="261"/>
        <v>0</v>
      </c>
      <c r="CT85" s="7"/>
      <c r="CU85" s="7">
        <f t="shared" si="144"/>
        <v>0</v>
      </c>
      <c r="CV85" s="7">
        <f t="shared" si="262"/>
        <v>0</v>
      </c>
      <c r="CW85" s="7">
        <f t="shared" si="207"/>
        <v>0</v>
      </c>
      <c r="CX85" s="7"/>
      <c r="CY85" s="7">
        <f t="shared" si="145"/>
        <v>304046020844765.81</v>
      </c>
      <c r="CZ85" s="7">
        <f>'Initial absorption'!$H85*CY85*$F85</f>
        <v>0</v>
      </c>
      <c r="DA85" s="7">
        <f t="shared" si="263"/>
        <v>0</v>
      </c>
      <c r="DB85" s="7">
        <f>'Initial absorption'!$N85*DA85*$J85</f>
        <v>0</v>
      </c>
      <c r="DC85" s="7"/>
      <c r="DD85">
        <f t="shared" si="146"/>
        <v>0</v>
      </c>
      <c r="DE85" s="7">
        <f t="shared" si="147"/>
        <v>0</v>
      </c>
      <c r="DF85">
        <f t="shared" si="239"/>
        <v>0</v>
      </c>
      <c r="DG85" s="7"/>
      <c r="DH85">
        <f t="shared" si="240"/>
        <v>0</v>
      </c>
      <c r="DI85">
        <f t="shared" si="264"/>
        <v>0</v>
      </c>
      <c r="DJ85">
        <f t="shared" si="277"/>
        <v>0</v>
      </c>
      <c r="DK85" s="7"/>
      <c r="DL85">
        <f>(1 - 'Initial absorption'!$N85)*DA85</f>
        <v>0</v>
      </c>
      <c r="DM85" s="7">
        <f t="shared" si="148"/>
        <v>304000892525290.56</v>
      </c>
      <c r="DN85">
        <f>'Initial absorption'!$T85*(DL85+DM85)*$N85</f>
        <v>0</v>
      </c>
      <c r="DO85" s="7"/>
      <c r="DP85">
        <f t="shared" si="182"/>
        <v>0</v>
      </c>
      <c r="DQ85">
        <f>'Initial absorption'!$N85*DP85*$J85</f>
        <v>0</v>
      </c>
      <c r="DS85">
        <f>(1-'Initial absorption'!$N85)*DP85</f>
        <v>0</v>
      </c>
      <c r="DT85">
        <f>'Initial absorption'!$H85*DS85*$F85</f>
        <v>0</v>
      </c>
      <c r="DU85" s="7"/>
      <c r="DV85">
        <f>(1 - 'Initial absorption'!$T85)*(DL85+DM85)</f>
        <v>297028046249907.44</v>
      </c>
      <c r="DW85">
        <f t="shared" si="149"/>
        <v>0</v>
      </c>
      <c r="DX85" s="7"/>
      <c r="EH85" s="7">
        <f t="shared" si="282"/>
        <v>0</v>
      </c>
      <c r="EI85" s="7">
        <f t="shared" si="187"/>
        <v>0</v>
      </c>
      <c r="EJ85" s="7">
        <f t="shared" si="208"/>
        <v>0</v>
      </c>
      <c r="EK85" s="7">
        <f t="shared" si="241"/>
        <v>0</v>
      </c>
      <c r="EL85" s="7"/>
      <c r="EM85" s="7">
        <f t="shared" si="242"/>
        <v>79747906235713.766</v>
      </c>
      <c r="EN85" s="7">
        <f t="shared" si="150"/>
        <v>79747906235713.766</v>
      </c>
      <c r="EO85" s="7">
        <f t="shared" si="209"/>
        <v>466852374698787.44</v>
      </c>
      <c r="EP85" s="7">
        <f t="shared" si="243"/>
        <v>409166422126298.81</v>
      </c>
      <c r="ER85">
        <f t="shared" si="210"/>
        <v>0</v>
      </c>
      <c r="ES85">
        <f t="shared" si="211"/>
        <v>0</v>
      </c>
      <c r="ET85">
        <f t="shared" si="212"/>
        <v>0</v>
      </c>
      <c r="EU85">
        <f t="shared" si="265"/>
        <v>0</v>
      </c>
      <c r="EV85" s="7"/>
      <c r="EW85" s="7">
        <f t="shared" si="151"/>
        <v>0</v>
      </c>
      <c r="EX85" s="7">
        <f t="shared" si="266"/>
        <v>0</v>
      </c>
      <c r="EY85" s="7">
        <f t="shared" si="213"/>
        <v>0</v>
      </c>
      <c r="EZ85" s="7"/>
      <c r="FA85" s="7">
        <f t="shared" si="152"/>
        <v>78739928197015.813</v>
      </c>
      <c r="FB85" s="7">
        <f>'Initial absorption'!$H85*FA85*$F85</f>
        <v>0</v>
      </c>
      <c r="FC85" s="7">
        <f t="shared" si="267"/>
        <v>0</v>
      </c>
      <c r="FD85" s="7">
        <f>'Initial absorption'!$N85*FC85*$J85</f>
        <v>0</v>
      </c>
      <c r="FE85" s="7"/>
      <c r="FF85">
        <f t="shared" si="153"/>
        <v>0</v>
      </c>
      <c r="FG85" s="7">
        <f t="shared" si="154"/>
        <v>0</v>
      </c>
      <c r="FH85">
        <f t="shared" si="244"/>
        <v>0</v>
      </c>
      <c r="FI85" s="7"/>
      <c r="FJ85">
        <f t="shared" si="245"/>
        <v>0</v>
      </c>
      <c r="FK85">
        <f t="shared" si="268"/>
        <v>0</v>
      </c>
      <c r="FL85">
        <f t="shared" si="278"/>
        <v>0</v>
      </c>
      <c r="FM85" s="7"/>
      <c r="FN85">
        <f>(1 - 'Initial absorption'!$N85)*FC85</f>
        <v>0</v>
      </c>
      <c r="FO85" s="7">
        <f t="shared" si="155"/>
        <v>78728241148373.438</v>
      </c>
      <c r="FP85">
        <f>'Initial absorption'!$T85*(FN85+FO85)*$N85</f>
        <v>0</v>
      </c>
      <c r="FQ85" s="7"/>
      <c r="FR85">
        <f t="shared" si="183"/>
        <v>0</v>
      </c>
      <c r="FS85">
        <f>'Initial absorption'!$N85*FR85*$J85</f>
        <v>0</v>
      </c>
      <c r="FU85">
        <f>(1-'Initial absorption'!$N85)*FR85</f>
        <v>0</v>
      </c>
      <c r="FV85">
        <f>'Initial absorption'!$H85*FU85*$F85</f>
        <v>0</v>
      </c>
      <c r="FW85" s="7"/>
      <c r="FX85">
        <f>(1 - 'Initial absorption'!$T85)*(FN85+FO85)</f>
        <v>76922457229455.406</v>
      </c>
      <c r="FY85">
        <f t="shared" si="156"/>
        <v>0</v>
      </c>
      <c r="FZ85" s="7"/>
      <c r="GJ85" s="7">
        <f t="shared" si="283"/>
        <v>0</v>
      </c>
      <c r="GK85" s="7">
        <f t="shared" si="188"/>
        <v>0</v>
      </c>
      <c r="GL85" s="7">
        <f t="shared" si="214"/>
        <v>0</v>
      </c>
      <c r="GM85" s="7">
        <f t="shared" si="246"/>
        <v>0</v>
      </c>
      <c r="GN85" s="7"/>
      <c r="GO85" s="7">
        <f t="shared" si="247"/>
        <v>20811887769446.492</v>
      </c>
      <c r="GP85" s="7">
        <f t="shared" si="157"/>
        <v>20811887769446.492</v>
      </c>
      <c r="GQ85" s="7">
        <f t="shared" si="215"/>
        <v>121834913112484.48</v>
      </c>
      <c r="GR85" s="7">
        <f t="shared" si="248"/>
        <v>106780554603513.39</v>
      </c>
      <c r="GT85">
        <f t="shared" si="216"/>
        <v>0</v>
      </c>
      <c r="GU85">
        <f t="shared" si="217"/>
        <v>0</v>
      </c>
      <c r="GV85">
        <f t="shared" si="218"/>
        <v>0</v>
      </c>
      <c r="GW85">
        <f t="shared" si="269"/>
        <v>0</v>
      </c>
      <c r="GX85" s="7"/>
      <c r="GY85" s="7">
        <f t="shared" si="158"/>
        <v>0</v>
      </c>
      <c r="GZ85" s="7">
        <f t="shared" si="270"/>
        <v>0</v>
      </c>
      <c r="HA85" s="7">
        <f t="shared" si="219"/>
        <v>0</v>
      </c>
      <c r="HB85" s="7"/>
      <c r="HC85" s="7">
        <f t="shared" si="159"/>
        <v>20548834771497.637</v>
      </c>
      <c r="HD85" s="7">
        <f>'Initial absorption'!$H85*HC85*$F85</f>
        <v>0</v>
      </c>
      <c r="HE85" s="7">
        <f t="shared" si="271"/>
        <v>0</v>
      </c>
      <c r="HF85" s="7">
        <f>'Initial absorption'!$N85*HE85*$J85</f>
        <v>0</v>
      </c>
      <c r="HG85" s="7"/>
      <c r="HH85">
        <f t="shared" si="160"/>
        <v>0</v>
      </c>
      <c r="HI85" s="7">
        <f t="shared" si="161"/>
        <v>0</v>
      </c>
      <c r="HJ85">
        <f t="shared" si="249"/>
        <v>0</v>
      </c>
      <c r="HK85" s="7"/>
      <c r="HL85">
        <f t="shared" si="250"/>
        <v>0</v>
      </c>
      <c r="HM85">
        <f t="shared" si="272"/>
        <v>0</v>
      </c>
      <c r="HN85">
        <f t="shared" si="279"/>
        <v>0</v>
      </c>
      <c r="HO85" s="7"/>
      <c r="HP85">
        <f>(1 - 'Initial absorption'!$N85)*HE85</f>
        <v>0</v>
      </c>
      <c r="HQ85" s="7">
        <f t="shared" si="162"/>
        <v>20545784791176.121</v>
      </c>
      <c r="HR85">
        <f>'Initial absorption'!$T85*(HP85+HQ85)*$N85</f>
        <v>0</v>
      </c>
      <c r="HS85" s="7"/>
      <c r="HT85">
        <f t="shared" si="184"/>
        <v>0</v>
      </c>
      <c r="HU85">
        <f>'Initial absorption'!$N85*HT85*$J85</f>
        <v>0</v>
      </c>
      <c r="HW85">
        <f>(1-'Initial absorption'!$N85)*HT85</f>
        <v>0</v>
      </c>
      <c r="HX85">
        <f>'Initial absorption'!$H85*HW85*$F85</f>
        <v>0</v>
      </c>
      <c r="HY85" s="7"/>
      <c r="HZ85">
        <f>(1 - 'Initial absorption'!$T85)*(HP85+HQ85)</f>
        <v>20074527625560.871</v>
      </c>
      <c r="IA85">
        <f t="shared" si="163"/>
        <v>0</v>
      </c>
      <c r="IB85" s="7"/>
      <c r="IL85" s="7">
        <f t="shared" si="284"/>
        <v>0</v>
      </c>
      <c r="IM85" s="7">
        <f t="shared" si="189"/>
        <v>0</v>
      </c>
      <c r="IN85" s="7">
        <f t="shared" si="220"/>
        <v>0</v>
      </c>
      <c r="IO85" s="7">
        <f t="shared" si="251"/>
        <v>0</v>
      </c>
      <c r="IP85" s="7"/>
      <c r="IQ85" s="7">
        <f t="shared" si="252"/>
        <v>5480186514454.3057</v>
      </c>
      <c r="IR85" s="7">
        <f t="shared" si="164"/>
        <v>5480186514454.3057</v>
      </c>
      <c r="IS85" s="7">
        <f t="shared" si="221"/>
        <v>32081570649681.957</v>
      </c>
      <c r="IT85" s="7">
        <f t="shared" si="253"/>
        <v>28117456802895.727</v>
      </c>
      <c r="IV85">
        <f t="shared" si="222"/>
        <v>0</v>
      </c>
      <c r="IW85">
        <f t="shared" si="223"/>
        <v>0</v>
      </c>
      <c r="IX85">
        <f t="shared" si="224"/>
        <v>0</v>
      </c>
      <c r="IY85">
        <f t="shared" si="273"/>
        <v>0</v>
      </c>
      <c r="IZ85" s="7"/>
      <c r="JA85" s="7">
        <f t="shared" si="165"/>
        <v>0</v>
      </c>
      <c r="JB85" s="7">
        <f t="shared" si="274"/>
        <v>0</v>
      </c>
      <c r="JC85" s="7">
        <f t="shared" si="225"/>
        <v>0</v>
      </c>
      <c r="JD85" s="7"/>
      <c r="JE85" s="7">
        <f t="shared" si="166"/>
        <v>5410919396165.1885</v>
      </c>
      <c r="JF85" s="7">
        <f>'Initial absorption'!$H85*JE85*$F85</f>
        <v>0</v>
      </c>
      <c r="JG85" s="7">
        <f t="shared" si="275"/>
        <v>0</v>
      </c>
      <c r="JH85" s="7">
        <f>'Initial absorption'!$N85*JG85*$J85</f>
        <v>0</v>
      </c>
      <c r="JI85" s="7"/>
      <c r="JJ85">
        <f t="shared" si="167"/>
        <v>0</v>
      </c>
      <c r="JK85" s="7">
        <f t="shared" si="168"/>
        <v>0</v>
      </c>
      <c r="JL85">
        <f t="shared" si="254"/>
        <v>0</v>
      </c>
      <c r="JM85" s="7"/>
      <c r="JN85">
        <f t="shared" si="255"/>
        <v>0</v>
      </c>
      <c r="JO85">
        <f t="shared" si="276"/>
        <v>0</v>
      </c>
      <c r="JP85">
        <f t="shared" si="280"/>
        <v>0</v>
      </c>
      <c r="JQ85" s="7"/>
      <c r="JR85">
        <f>(1 - 'Initial absorption'!$N85)*JG85</f>
        <v>0</v>
      </c>
      <c r="JS85" s="7">
        <f t="shared" si="169"/>
        <v>5410116275313.6592</v>
      </c>
      <c r="JT85">
        <f>'Initial absorption'!$T85*(JR85+JS85)*$N85</f>
        <v>0</v>
      </c>
      <c r="JU85" s="7"/>
      <c r="JV85">
        <f t="shared" si="185"/>
        <v>0</v>
      </c>
      <c r="JW85">
        <f>'Initial absorption'!$N85*JV85*$J85</f>
        <v>0</v>
      </c>
      <c r="JY85">
        <f>(1-'Initial absorption'!$N85)*JV85</f>
        <v>0</v>
      </c>
      <c r="JZ85">
        <f>'Initial absorption'!$H85*JY85*$F85</f>
        <v>0</v>
      </c>
      <c r="KA85" s="7"/>
      <c r="KB85">
        <f>(1 - 'Initial absorption'!$T85)*(JR85+JS85)</f>
        <v>5286024833323.6592</v>
      </c>
      <c r="KC85">
        <f t="shared" si="170"/>
        <v>0</v>
      </c>
      <c r="KD85" s="7"/>
    </row>
    <row r="86" spans="4:290" x14ac:dyDescent="0.25">
      <c r="D86">
        <v>700</v>
      </c>
      <c r="E86">
        <f>'Input spectra'!B86</f>
        <v>0</v>
      </c>
      <c r="F86">
        <f>'Initial absorption'!J86</f>
        <v>0</v>
      </c>
      <c r="G86">
        <f>'Input spectra'!C86</f>
        <v>0</v>
      </c>
      <c r="H86">
        <f t="shared" si="226"/>
        <v>0</v>
      </c>
      <c r="I86">
        <f>'Input spectra'!D86</f>
        <v>0</v>
      </c>
      <c r="J86">
        <f>'Initial absorption'!P86</f>
        <v>0</v>
      </c>
      <c r="K86">
        <f>'Input spectra'!E86</f>
        <v>0</v>
      </c>
      <c r="L86">
        <f t="shared" si="227"/>
        <v>0</v>
      </c>
      <c r="M86">
        <f>'Input spectra'!F86</f>
        <v>0</v>
      </c>
      <c r="N86">
        <f>'Initial absorption'!V86</f>
        <v>0</v>
      </c>
      <c r="O86">
        <f>'Input spectra'!G86</f>
        <v>0</v>
      </c>
      <c r="P86">
        <f t="shared" si="228"/>
        <v>0</v>
      </c>
      <c r="R86">
        <f>'Reaching edge prob after ems 1'!$EZ87</f>
        <v>0.87684276175747</v>
      </c>
      <c r="S86">
        <f>'Reaching edge prob after ems 2'!$EZ87</f>
        <v>0.87684276175747</v>
      </c>
      <c r="T86">
        <f>'Reaching edge prob after ems 3'!EZ87</f>
        <v>0.87684276175747</v>
      </c>
      <c r="U86">
        <f>1-EXP(-'Reaching edge prob after ems 1'!FC87*_k_in_ec_correction*($E86*_c1+'Input spectra'!Y86))</f>
        <v>1.2594081659704659E-2</v>
      </c>
      <c r="V86">
        <f>1-EXP(-(_t-'Reaching edge prob after ems 1'!FC87)*_k_in_ec_correction*($E86*_c1+'Input spectra'!Y86))</f>
        <v>1.2739572919062359E-2</v>
      </c>
      <c r="W86">
        <f>1-EXP(-'Reaching edge prob after ems 2'!FC87*_k_in_ec_correction*($I86*_c2+'Input spectra'!Y86))</f>
        <v>1.2594081659704659E-2</v>
      </c>
      <c r="X86">
        <f>1-EXP(-(_t-'Reaching edge prob after ems 2'!FC87)*_k_in_ec_correction*($I86*_c2+'Input spectra'!Y86))</f>
        <v>1.2739572919062359E-2</v>
      </c>
      <c r="Y86">
        <f>1-EXP(-'Reaching edge prob after ems 3'!FC87*_k_in_ec_correction*($M86*_c3+'Input spectra'!Y86))</f>
        <v>1.2594081659704659E-2</v>
      </c>
      <c r="Z86">
        <f>1-EXP(-(_t-'Reaching edge prob after ems 3'!FC87)*_k_in_ec_correction*($M86*_c3+'Input spectra'!Y86))</f>
        <v>1.2739572919062359E-2</v>
      </c>
      <c r="AA86" s="16"/>
      <c r="AB86" s="16"/>
      <c r="AD86" s="7">
        <f t="shared" si="190"/>
        <v>0</v>
      </c>
      <c r="AE86" s="7">
        <f t="shared" si="191"/>
        <v>0</v>
      </c>
      <c r="AF86" s="7">
        <f t="shared" si="192"/>
        <v>0</v>
      </c>
      <c r="AG86" s="7">
        <f t="shared" si="229"/>
        <v>0</v>
      </c>
      <c r="AH86" s="7"/>
      <c r="AI86" s="7">
        <f t="shared" si="193"/>
        <v>0</v>
      </c>
      <c r="AJ86" s="7">
        <f t="shared" si="194"/>
        <v>0</v>
      </c>
      <c r="AK86" s="7">
        <f t="shared" si="195"/>
        <v>0</v>
      </c>
      <c r="AL86" s="7">
        <f t="shared" si="230"/>
        <v>0</v>
      </c>
      <c r="AN86">
        <f t="shared" si="196"/>
        <v>0</v>
      </c>
      <c r="AO86">
        <f t="shared" si="197"/>
        <v>0</v>
      </c>
      <c r="AP86">
        <f t="shared" si="198"/>
        <v>0</v>
      </c>
      <c r="AQ86">
        <f t="shared" si="256"/>
        <v>0</v>
      </c>
      <c r="AR86" s="7"/>
      <c r="AS86" s="7">
        <f t="shared" si="199"/>
        <v>0</v>
      </c>
      <c r="AT86" s="7">
        <f t="shared" si="257"/>
        <v>0</v>
      </c>
      <c r="AU86" s="7">
        <f t="shared" si="200"/>
        <v>0</v>
      </c>
      <c r="AV86" s="7"/>
      <c r="AW86" s="7">
        <f t="shared" si="231"/>
        <v>0</v>
      </c>
      <c r="AX86" s="7">
        <f>'Initial absorption'!$H86*AW86*$F86</f>
        <v>0</v>
      </c>
      <c r="AY86" s="7">
        <f t="shared" si="258"/>
        <v>0</v>
      </c>
      <c r="AZ86" s="7">
        <f>'Initial absorption'!$N86*AY86*$J86</f>
        <v>0</v>
      </c>
      <c r="BA86" s="7"/>
      <c r="BB86">
        <f t="shared" si="232"/>
        <v>0</v>
      </c>
      <c r="BC86" s="7">
        <f t="shared" si="259"/>
        <v>0</v>
      </c>
      <c r="BD86">
        <f t="shared" si="233"/>
        <v>0</v>
      </c>
      <c r="BE86" s="7"/>
      <c r="BF86">
        <f t="shared" si="285"/>
        <v>0</v>
      </c>
      <c r="BG86">
        <f t="shared" si="260"/>
        <v>0</v>
      </c>
      <c r="BH86">
        <f t="shared" si="234"/>
        <v>0</v>
      </c>
      <c r="BI86" s="7"/>
      <c r="BJ86">
        <f>(1 - 'Initial absorption'!$N86)*AY86</f>
        <v>0</v>
      </c>
      <c r="BK86" s="7">
        <f t="shared" si="201"/>
        <v>0</v>
      </c>
      <c r="BL86">
        <f>'Initial absorption'!$T86*(BJ86+BK86)*$N86</f>
        <v>0</v>
      </c>
      <c r="BM86" s="7"/>
      <c r="BN86">
        <f t="shared" si="235"/>
        <v>0</v>
      </c>
      <c r="BO86">
        <f>'Initial absorption'!$N86*BN86*$J86</f>
        <v>0</v>
      </c>
      <c r="BQ86">
        <f>(1-'Initial absorption'!$N86)*BN86</f>
        <v>0</v>
      </c>
      <c r="BR86">
        <f>'Initial absorption'!$H86*BQ86*$F86</f>
        <v>0</v>
      </c>
      <c r="BS86" s="7"/>
      <c r="BT86">
        <f>(1 - 'Initial absorption'!$T86)*(BJ86+BK86)</f>
        <v>0</v>
      </c>
      <c r="BU86">
        <f t="shared" si="142"/>
        <v>0</v>
      </c>
      <c r="BV86" s="7"/>
      <c r="CF86" s="7">
        <f t="shared" si="281"/>
        <v>0</v>
      </c>
      <c r="CG86" s="7">
        <f t="shared" si="186"/>
        <v>0</v>
      </c>
      <c r="CH86" s="7">
        <f t="shared" si="202"/>
        <v>0</v>
      </c>
      <c r="CI86" s="7">
        <f t="shared" si="236"/>
        <v>0</v>
      </c>
      <c r="CJ86" s="7"/>
      <c r="CK86" s="7">
        <f t="shared" si="237"/>
        <v>0</v>
      </c>
      <c r="CL86" s="7">
        <f t="shared" si="143"/>
        <v>0</v>
      </c>
      <c r="CM86" s="7">
        <f t="shared" si="203"/>
        <v>0</v>
      </c>
      <c r="CN86" s="7">
        <f t="shared" si="238"/>
        <v>0</v>
      </c>
      <c r="CP86">
        <f t="shared" si="204"/>
        <v>0</v>
      </c>
      <c r="CQ86">
        <f t="shared" si="205"/>
        <v>0</v>
      </c>
      <c r="CR86">
        <f t="shared" si="206"/>
        <v>0</v>
      </c>
      <c r="CS86">
        <f t="shared" si="261"/>
        <v>0</v>
      </c>
      <c r="CT86" s="7"/>
      <c r="CU86" s="7">
        <f t="shared" si="144"/>
        <v>0</v>
      </c>
      <c r="CV86" s="7">
        <f t="shared" si="262"/>
        <v>0</v>
      </c>
      <c r="CW86" s="7">
        <f t="shared" si="207"/>
        <v>0</v>
      </c>
      <c r="CX86" s="7"/>
      <c r="CY86" s="7">
        <f t="shared" si="145"/>
        <v>0</v>
      </c>
      <c r="CZ86" s="7">
        <f>'Initial absorption'!$H86*CY86*$F86</f>
        <v>0</v>
      </c>
      <c r="DA86" s="7">
        <f t="shared" si="263"/>
        <v>0</v>
      </c>
      <c r="DB86" s="7">
        <f>'Initial absorption'!$N86*DA86*$J86</f>
        <v>0</v>
      </c>
      <c r="DC86" s="7"/>
      <c r="DD86">
        <f t="shared" si="146"/>
        <v>0</v>
      </c>
      <c r="DE86" s="7">
        <f t="shared" si="147"/>
        <v>0</v>
      </c>
      <c r="DF86">
        <f t="shared" si="239"/>
        <v>0</v>
      </c>
      <c r="DG86" s="7"/>
      <c r="DH86">
        <f t="shared" si="240"/>
        <v>0</v>
      </c>
      <c r="DI86">
        <f t="shared" si="264"/>
        <v>0</v>
      </c>
      <c r="DJ86">
        <f t="shared" si="277"/>
        <v>0</v>
      </c>
      <c r="DK86" s="7"/>
      <c r="DL86">
        <f>(1 - 'Initial absorption'!$N86)*DA86</f>
        <v>0</v>
      </c>
      <c r="DM86" s="7">
        <f t="shared" si="148"/>
        <v>0</v>
      </c>
      <c r="DN86">
        <f>'Initial absorption'!$T86*(DL86+DM86)*$N86</f>
        <v>0</v>
      </c>
      <c r="DO86" s="7"/>
      <c r="DP86">
        <f t="shared" si="182"/>
        <v>0</v>
      </c>
      <c r="DQ86">
        <f>'Initial absorption'!$N86*DP86*$J86</f>
        <v>0</v>
      </c>
      <c r="DS86">
        <f>(1-'Initial absorption'!$N86)*DP86</f>
        <v>0</v>
      </c>
      <c r="DT86">
        <f>'Initial absorption'!$H86*DS86*$F86</f>
        <v>0</v>
      </c>
      <c r="DU86" s="7"/>
      <c r="DV86">
        <f>(1 - 'Initial absorption'!$T86)*(DL86+DM86)</f>
        <v>0</v>
      </c>
      <c r="DW86">
        <f t="shared" si="149"/>
        <v>0</v>
      </c>
      <c r="DX86" s="7"/>
      <c r="EH86" s="7">
        <f t="shared" si="282"/>
        <v>0</v>
      </c>
      <c r="EI86" s="7">
        <f t="shared" si="187"/>
        <v>0</v>
      </c>
      <c r="EJ86" s="7">
        <f t="shared" si="208"/>
        <v>0</v>
      </c>
      <c r="EK86" s="7">
        <f t="shared" si="241"/>
        <v>0</v>
      </c>
      <c r="EL86" s="7"/>
      <c r="EM86" s="7">
        <f t="shared" si="242"/>
        <v>0</v>
      </c>
      <c r="EN86" s="7">
        <f t="shared" si="150"/>
        <v>0</v>
      </c>
      <c r="EO86" s="7">
        <f t="shared" si="209"/>
        <v>0</v>
      </c>
      <c r="EP86" s="7">
        <f t="shared" si="243"/>
        <v>0</v>
      </c>
      <c r="ER86">
        <f t="shared" si="210"/>
        <v>0</v>
      </c>
      <c r="ES86">
        <f t="shared" si="211"/>
        <v>0</v>
      </c>
      <c r="ET86">
        <f t="shared" si="212"/>
        <v>0</v>
      </c>
      <c r="EU86">
        <f t="shared" si="265"/>
        <v>0</v>
      </c>
      <c r="EV86" s="7"/>
      <c r="EW86" s="7">
        <f t="shared" si="151"/>
        <v>0</v>
      </c>
      <c r="EX86" s="7">
        <f t="shared" si="266"/>
        <v>0</v>
      </c>
      <c r="EY86" s="7">
        <f t="shared" si="213"/>
        <v>0</v>
      </c>
      <c r="EZ86" s="7"/>
      <c r="FA86" s="7">
        <f t="shared" si="152"/>
        <v>0</v>
      </c>
      <c r="FB86" s="7">
        <f>'Initial absorption'!$H86*FA86*$F86</f>
        <v>0</v>
      </c>
      <c r="FC86" s="7">
        <f t="shared" si="267"/>
        <v>0</v>
      </c>
      <c r="FD86" s="7">
        <f>'Initial absorption'!$N86*FC86*$J86</f>
        <v>0</v>
      </c>
      <c r="FE86" s="7"/>
      <c r="FF86">
        <f t="shared" si="153"/>
        <v>0</v>
      </c>
      <c r="FG86" s="7">
        <f t="shared" si="154"/>
        <v>0</v>
      </c>
      <c r="FH86">
        <f t="shared" si="244"/>
        <v>0</v>
      </c>
      <c r="FI86" s="7"/>
      <c r="FJ86">
        <f t="shared" si="245"/>
        <v>0</v>
      </c>
      <c r="FK86">
        <f t="shared" si="268"/>
        <v>0</v>
      </c>
      <c r="FL86">
        <f t="shared" si="278"/>
        <v>0</v>
      </c>
      <c r="FM86" s="7"/>
      <c r="FN86">
        <f>(1 - 'Initial absorption'!$N86)*FC86</f>
        <v>0</v>
      </c>
      <c r="FO86" s="7">
        <f t="shared" si="155"/>
        <v>0</v>
      </c>
      <c r="FP86">
        <f>'Initial absorption'!$T86*(FN86+FO86)*$N86</f>
        <v>0</v>
      </c>
      <c r="FQ86" s="7"/>
      <c r="FR86">
        <f t="shared" si="183"/>
        <v>0</v>
      </c>
      <c r="FS86">
        <f>'Initial absorption'!$N86*FR86*$J86</f>
        <v>0</v>
      </c>
      <c r="FU86">
        <f>(1-'Initial absorption'!$N86)*FR86</f>
        <v>0</v>
      </c>
      <c r="FV86">
        <f>'Initial absorption'!$H86*FU86*$F86</f>
        <v>0</v>
      </c>
      <c r="FW86" s="7"/>
      <c r="FX86">
        <f>(1 - 'Initial absorption'!$T86)*(FN86+FO86)</f>
        <v>0</v>
      </c>
      <c r="FY86">
        <f t="shared" si="156"/>
        <v>0</v>
      </c>
      <c r="FZ86" s="7"/>
      <c r="GJ86" s="7">
        <f t="shared" si="283"/>
        <v>0</v>
      </c>
      <c r="GK86" s="7">
        <f t="shared" si="188"/>
        <v>0</v>
      </c>
      <c r="GL86" s="7">
        <f t="shared" si="214"/>
        <v>0</v>
      </c>
      <c r="GM86" s="7">
        <f t="shared" si="246"/>
        <v>0</v>
      </c>
      <c r="GN86" s="7"/>
      <c r="GO86" s="7">
        <f t="shared" si="247"/>
        <v>0</v>
      </c>
      <c r="GP86" s="7">
        <f t="shared" si="157"/>
        <v>0</v>
      </c>
      <c r="GQ86" s="7">
        <f t="shared" si="215"/>
        <v>0</v>
      </c>
      <c r="GR86" s="7">
        <f t="shared" si="248"/>
        <v>0</v>
      </c>
      <c r="GT86">
        <f t="shared" si="216"/>
        <v>0</v>
      </c>
      <c r="GU86">
        <f t="shared" si="217"/>
        <v>0</v>
      </c>
      <c r="GV86">
        <f t="shared" si="218"/>
        <v>0</v>
      </c>
      <c r="GW86">
        <f t="shared" si="269"/>
        <v>0</v>
      </c>
      <c r="GX86" s="7"/>
      <c r="GY86" s="7">
        <f t="shared" si="158"/>
        <v>0</v>
      </c>
      <c r="GZ86" s="7">
        <f t="shared" si="270"/>
        <v>0</v>
      </c>
      <c r="HA86" s="7">
        <f t="shared" si="219"/>
        <v>0</v>
      </c>
      <c r="HB86" s="7"/>
      <c r="HC86" s="7">
        <f t="shared" si="159"/>
        <v>0</v>
      </c>
      <c r="HD86" s="7">
        <f>'Initial absorption'!$H86*HC86*$F86</f>
        <v>0</v>
      </c>
      <c r="HE86" s="7">
        <f t="shared" si="271"/>
        <v>0</v>
      </c>
      <c r="HF86" s="7">
        <f>'Initial absorption'!$N86*HE86*$J86</f>
        <v>0</v>
      </c>
      <c r="HG86" s="7"/>
      <c r="HH86">
        <f t="shared" si="160"/>
        <v>0</v>
      </c>
      <c r="HI86" s="7">
        <f t="shared" si="161"/>
        <v>0</v>
      </c>
      <c r="HJ86">
        <f t="shared" si="249"/>
        <v>0</v>
      </c>
      <c r="HK86" s="7"/>
      <c r="HL86">
        <f t="shared" si="250"/>
        <v>0</v>
      </c>
      <c r="HM86">
        <f t="shared" si="272"/>
        <v>0</v>
      </c>
      <c r="HN86">
        <f t="shared" si="279"/>
        <v>0</v>
      </c>
      <c r="HO86" s="7"/>
      <c r="HP86">
        <f>(1 - 'Initial absorption'!$N86)*HE86</f>
        <v>0</v>
      </c>
      <c r="HQ86" s="7">
        <f t="shared" si="162"/>
        <v>0</v>
      </c>
      <c r="HR86">
        <f>'Initial absorption'!$T86*(HP86+HQ86)*$N86</f>
        <v>0</v>
      </c>
      <c r="HS86" s="7"/>
      <c r="HT86">
        <f t="shared" si="184"/>
        <v>0</v>
      </c>
      <c r="HU86">
        <f>'Initial absorption'!$N86*HT86*$J86</f>
        <v>0</v>
      </c>
      <c r="HW86">
        <f>(1-'Initial absorption'!$N86)*HT86</f>
        <v>0</v>
      </c>
      <c r="HX86">
        <f>'Initial absorption'!$H86*HW86*$F86</f>
        <v>0</v>
      </c>
      <c r="HY86" s="7"/>
      <c r="HZ86">
        <f>(1 - 'Initial absorption'!$T86)*(HP86+HQ86)</f>
        <v>0</v>
      </c>
      <c r="IA86">
        <f t="shared" si="163"/>
        <v>0</v>
      </c>
      <c r="IB86" s="7"/>
      <c r="IL86" s="7">
        <f t="shared" si="284"/>
        <v>0</v>
      </c>
      <c r="IM86" s="7">
        <f t="shared" si="189"/>
        <v>0</v>
      </c>
      <c r="IN86" s="7">
        <f t="shared" si="220"/>
        <v>0</v>
      </c>
      <c r="IO86" s="7">
        <f t="shared" si="251"/>
        <v>0</v>
      </c>
      <c r="IP86" s="7"/>
      <c r="IQ86" s="7">
        <f t="shared" si="252"/>
        <v>0</v>
      </c>
      <c r="IR86" s="7">
        <f t="shared" si="164"/>
        <v>0</v>
      </c>
      <c r="IS86" s="7">
        <f t="shared" si="221"/>
        <v>0</v>
      </c>
      <c r="IT86" s="7">
        <f t="shared" si="253"/>
        <v>0</v>
      </c>
      <c r="IV86">
        <f t="shared" si="222"/>
        <v>0</v>
      </c>
      <c r="IW86">
        <f t="shared" si="223"/>
        <v>0</v>
      </c>
      <c r="IX86">
        <f t="shared" si="224"/>
        <v>0</v>
      </c>
      <c r="IY86">
        <f t="shared" si="273"/>
        <v>0</v>
      </c>
      <c r="IZ86" s="7"/>
      <c r="JA86" s="7">
        <f t="shared" si="165"/>
        <v>0</v>
      </c>
      <c r="JB86" s="7">
        <f t="shared" si="274"/>
        <v>0</v>
      </c>
      <c r="JC86" s="7">
        <f t="shared" si="225"/>
        <v>0</v>
      </c>
      <c r="JD86" s="7"/>
      <c r="JE86" s="7">
        <f t="shared" si="166"/>
        <v>0</v>
      </c>
      <c r="JF86" s="7">
        <f>'Initial absorption'!$H86*JE86*$F86</f>
        <v>0</v>
      </c>
      <c r="JG86" s="7">
        <f t="shared" si="275"/>
        <v>0</v>
      </c>
      <c r="JH86" s="7">
        <f>'Initial absorption'!$N86*JG86*$J86</f>
        <v>0</v>
      </c>
      <c r="JI86" s="7"/>
      <c r="JJ86">
        <f t="shared" si="167"/>
        <v>0</v>
      </c>
      <c r="JK86" s="7">
        <f t="shared" si="168"/>
        <v>0</v>
      </c>
      <c r="JL86">
        <f t="shared" si="254"/>
        <v>0</v>
      </c>
      <c r="JM86" s="7"/>
      <c r="JN86">
        <f t="shared" si="255"/>
        <v>0</v>
      </c>
      <c r="JO86">
        <f t="shared" si="276"/>
        <v>0</v>
      </c>
      <c r="JP86">
        <f t="shared" si="280"/>
        <v>0</v>
      </c>
      <c r="JQ86" s="7"/>
      <c r="JR86">
        <f>(1 - 'Initial absorption'!$N86)*JG86</f>
        <v>0</v>
      </c>
      <c r="JS86" s="7">
        <f t="shared" si="169"/>
        <v>0</v>
      </c>
      <c r="JT86">
        <f>'Initial absorption'!$T86*(JR86+JS86)*$N86</f>
        <v>0</v>
      </c>
      <c r="JU86" s="7"/>
      <c r="JV86">
        <f t="shared" si="185"/>
        <v>0</v>
      </c>
      <c r="JW86">
        <f>'Initial absorption'!$N86*JV86*$J86</f>
        <v>0</v>
      </c>
      <c r="JY86">
        <f>(1-'Initial absorption'!$N86)*JV86</f>
        <v>0</v>
      </c>
      <c r="JZ86">
        <f>'Initial absorption'!$H86*JY86*$F86</f>
        <v>0</v>
      </c>
      <c r="KA86" s="7"/>
      <c r="KB86">
        <f>(1 - 'Initial absorption'!$T86)*(JR86+JS86)</f>
        <v>0</v>
      </c>
      <c r="KC86">
        <f t="shared" si="170"/>
        <v>0</v>
      </c>
      <c r="KD86" s="7"/>
    </row>
    <row r="87" spans="4:290" x14ac:dyDescent="0.25">
      <c r="D87">
        <v>705</v>
      </c>
      <c r="E87">
        <f>'Input spectra'!B87</f>
        <v>0</v>
      </c>
      <c r="F87">
        <f>'Initial absorption'!J87</f>
        <v>0</v>
      </c>
      <c r="G87">
        <f>'Input spectra'!C87</f>
        <v>0</v>
      </c>
      <c r="H87">
        <f t="shared" si="226"/>
        <v>0</v>
      </c>
      <c r="I87">
        <f>'Input spectra'!D87</f>
        <v>0</v>
      </c>
      <c r="J87">
        <f>'Initial absorption'!P87</f>
        <v>0</v>
      </c>
      <c r="K87">
        <f>'Input spectra'!E87</f>
        <v>0</v>
      </c>
      <c r="L87">
        <f t="shared" si="227"/>
        <v>0</v>
      </c>
      <c r="M87">
        <f>'Input spectra'!F87</f>
        <v>0</v>
      </c>
      <c r="N87">
        <f>'Initial absorption'!V87</f>
        <v>0</v>
      </c>
      <c r="O87">
        <f>'Input spectra'!G87</f>
        <v>0</v>
      </c>
      <c r="P87">
        <f t="shared" si="228"/>
        <v>0</v>
      </c>
      <c r="R87">
        <f>'Reaching edge prob after ems 1'!$EZ88</f>
        <v>0.8772156896909663</v>
      </c>
      <c r="S87">
        <f>'Reaching edge prob after ems 2'!$EZ88</f>
        <v>0.8772156896909663</v>
      </c>
      <c r="T87">
        <f>'Reaching edge prob after ems 3'!EZ88</f>
        <v>0.8772156896909663</v>
      </c>
      <c r="U87">
        <f>1-EXP(-'Reaching edge prob after ems 1'!FC88*_k_in_ec_correction*($E87*_c1+'Input spectra'!Y87))</f>
        <v>1.2552373427109575E-2</v>
      </c>
      <c r="V87">
        <f>1-EXP(-(_t-'Reaching edge prob after ems 1'!FC88)*_k_in_ec_correction*($E87*_c1+'Input spectra'!Y87))</f>
        <v>1.2696897098942728E-2</v>
      </c>
      <c r="W87">
        <f>1-EXP(-'Reaching edge prob after ems 2'!FC88*_k_in_ec_correction*($I87*_c2+'Input spectra'!Y87))</f>
        <v>1.2552373427109575E-2</v>
      </c>
      <c r="X87">
        <f>1-EXP(-(_t-'Reaching edge prob after ems 2'!FC88)*_k_in_ec_correction*($I87*_c2+'Input spectra'!Y87))</f>
        <v>1.2696897098942728E-2</v>
      </c>
      <c r="Y87">
        <f>1-EXP(-'Reaching edge prob after ems 3'!FC88*_k_in_ec_correction*($M87*_c3+'Input spectra'!Y87))</f>
        <v>1.2552373427109575E-2</v>
      </c>
      <c r="Z87">
        <f>1-EXP(-(_t-'Reaching edge prob after ems 3'!FC88)*_k_in_ec_correction*($M87*_c3+'Input spectra'!Y87))</f>
        <v>1.2696897098942728E-2</v>
      </c>
      <c r="AA87" s="16"/>
      <c r="AB87" s="16"/>
      <c r="AD87" s="7">
        <f t="shared" si="190"/>
        <v>0</v>
      </c>
      <c r="AE87" s="7">
        <f t="shared" si="191"/>
        <v>0</v>
      </c>
      <c r="AF87" s="7">
        <f t="shared" si="192"/>
        <v>0</v>
      </c>
      <c r="AG87" s="7">
        <f t="shared" si="229"/>
        <v>0</v>
      </c>
      <c r="AH87" s="7"/>
      <c r="AI87" s="7">
        <f t="shared" si="193"/>
        <v>0</v>
      </c>
      <c r="AJ87" s="7">
        <f t="shared" si="194"/>
        <v>0</v>
      </c>
      <c r="AK87" s="7">
        <f t="shared" si="195"/>
        <v>0</v>
      </c>
      <c r="AL87" s="7">
        <f t="shared" si="230"/>
        <v>0</v>
      </c>
      <c r="AN87">
        <f t="shared" si="196"/>
        <v>0</v>
      </c>
      <c r="AO87">
        <f t="shared" si="197"/>
        <v>0</v>
      </c>
      <c r="AP87">
        <f t="shared" si="198"/>
        <v>0</v>
      </c>
      <c r="AQ87">
        <f t="shared" si="256"/>
        <v>0</v>
      </c>
      <c r="AR87" s="7"/>
      <c r="AS87" s="7">
        <f t="shared" si="199"/>
        <v>0</v>
      </c>
      <c r="AT87" s="7">
        <f t="shared" si="257"/>
        <v>0</v>
      </c>
      <c r="AU87" s="7">
        <f t="shared" si="200"/>
        <v>0</v>
      </c>
      <c r="AV87" s="7"/>
      <c r="AW87" s="7">
        <f t="shared" si="231"/>
        <v>0</v>
      </c>
      <c r="AX87" s="7">
        <f>'Initial absorption'!$H87*AW87*$F87</f>
        <v>0</v>
      </c>
      <c r="AY87" s="7">
        <f t="shared" si="258"/>
        <v>0</v>
      </c>
      <c r="AZ87" s="7">
        <f>'Initial absorption'!$N87*AY87*$J87</f>
        <v>0</v>
      </c>
      <c r="BA87" s="7"/>
      <c r="BB87">
        <f t="shared" si="232"/>
        <v>0</v>
      </c>
      <c r="BC87" s="7">
        <f t="shared" si="259"/>
        <v>0</v>
      </c>
      <c r="BD87">
        <f t="shared" si="233"/>
        <v>0</v>
      </c>
      <c r="BE87" s="7"/>
      <c r="BF87">
        <f t="shared" si="285"/>
        <v>0</v>
      </c>
      <c r="BG87">
        <f t="shared" si="260"/>
        <v>0</v>
      </c>
      <c r="BH87">
        <f t="shared" si="234"/>
        <v>0</v>
      </c>
      <c r="BI87" s="7"/>
      <c r="BJ87">
        <f>(1 - 'Initial absorption'!$N87)*AY87</f>
        <v>0</v>
      </c>
      <c r="BK87" s="7">
        <f t="shared" si="201"/>
        <v>0</v>
      </c>
      <c r="BL87">
        <f>'Initial absorption'!$T87*(BJ87+BK87)*$N87</f>
        <v>0</v>
      </c>
      <c r="BM87" s="7"/>
      <c r="BN87">
        <f t="shared" si="235"/>
        <v>0</v>
      </c>
      <c r="BO87">
        <f>'Initial absorption'!$N87*BN87*$J87</f>
        <v>0</v>
      </c>
      <c r="BQ87">
        <f>(1-'Initial absorption'!$N87)*BN87</f>
        <v>0</v>
      </c>
      <c r="BR87">
        <f>'Initial absorption'!$H87*BQ87*$F87</f>
        <v>0</v>
      </c>
      <c r="BS87" s="7"/>
      <c r="BT87">
        <f>(1 - 'Initial absorption'!$T87)*(BJ87+BK87)</f>
        <v>0</v>
      </c>
      <c r="BU87">
        <f t="shared" si="142"/>
        <v>0</v>
      </c>
      <c r="BV87" s="7"/>
      <c r="CF87" s="7">
        <f t="shared" si="281"/>
        <v>0</v>
      </c>
      <c r="CG87" s="7">
        <f t="shared" si="186"/>
        <v>0</v>
      </c>
      <c r="CH87" s="7">
        <f t="shared" si="202"/>
        <v>0</v>
      </c>
      <c r="CI87" s="7">
        <f t="shared" si="236"/>
        <v>0</v>
      </c>
      <c r="CJ87" s="7"/>
      <c r="CK87" s="7">
        <f t="shared" si="237"/>
        <v>0</v>
      </c>
      <c r="CL87" s="7">
        <f t="shared" si="143"/>
        <v>0</v>
      </c>
      <c r="CM87" s="7">
        <f t="shared" si="203"/>
        <v>0</v>
      </c>
      <c r="CN87" s="7">
        <f t="shared" si="238"/>
        <v>0</v>
      </c>
      <c r="CP87">
        <f t="shared" si="204"/>
        <v>0</v>
      </c>
      <c r="CQ87">
        <f t="shared" si="205"/>
        <v>0</v>
      </c>
      <c r="CR87">
        <f t="shared" si="206"/>
        <v>0</v>
      </c>
      <c r="CS87">
        <f t="shared" si="261"/>
        <v>0</v>
      </c>
      <c r="CT87" s="7"/>
      <c r="CU87" s="7">
        <f t="shared" si="144"/>
        <v>0</v>
      </c>
      <c r="CV87" s="7">
        <f t="shared" si="262"/>
        <v>0</v>
      </c>
      <c r="CW87" s="7">
        <f t="shared" si="207"/>
        <v>0</v>
      </c>
      <c r="CX87" s="7"/>
      <c r="CY87" s="7">
        <f t="shared" si="145"/>
        <v>0</v>
      </c>
      <c r="CZ87" s="7">
        <f>'Initial absorption'!$H87*CY87*$F87</f>
        <v>0</v>
      </c>
      <c r="DA87" s="7">
        <f t="shared" si="263"/>
        <v>0</v>
      </c>
      <c r="DB87" s="7">
        <f>'Initial absorption'!$N87*DA87*$J87</f>
        <v>0</v>
      </c>
      <c r="DC87" s="7"/>
      <c r="DD87">
        <f t="shared" si="146"/>
        <v>0</v>
      </c>
      <c r="DE87" s="7">
        <f t="shared" si="147"/>
        <v>0</v>
      </c>
      <c r="DF87">
        <f t="shared" si="239"/>
        <v>0</v>
      </c>
      <c r="DG87" s="7"/>
      <c r="DH87">
        <f t="shared" si="240"/>
        <v>0</v>
      </c>
      <c r="DI87">
        <f t="shared" si="264"/>
        <v>0</v>
      </c>
      <c r="DJ87">
        <f t="shared" si="277"/>
        <v>0</v>
      </c>
      <c r="DK87" s="7"/>
      <c r="DL87">
        <f>(1 - 'Initial absorption'!$N87)*DA87</f>
        <v>0</v>
      </c>
      <c r="DM87" s="7">
        <f t="shared" si="148"/>
        <v>0</v>
      </c>
      <c r="DN87">
        <f>'Initial absorption'!$T87*(DL87+DM87)*$N87</f>
        <v>0</v>
      </c>
      <c r="DO87" s="7"/>
      <c r="DP87">
        <f t="shared" si="182"/>
        <v>0</v>
      </c>
      <c r="DQ87">
        <f>'Initial absorption'!$N87*DP87*$J87</f>
        <v>0</v>
      </c>
      <c r="DS87">
        <f>(1-'Initial absorption'!$N87)*DP87</f>
        <v>0</v>
      </c>
      <c r="DT87">
        <f>'Initial absorption'!$H87*DS87*$F87</f>
        <v>0</v>
      </c>
      <c r="DU87" s="7"/>
      <c r="DV87">
        <f>(1 - 'Initial absorption'!$T87)*(DL87+DM87)</f>
        <v>0</v>
      </c>
      <c r="DW87">
        <f t="shared" si="149"/>
        <v>0</v>
      </c>
      <c r="DX87" s="7"/>
      <c r="EH87" s="7">
        <f t="shared" si="282"/>
        <v>0</v>
      </c>
      <c r="EI87" s="7">
        <f t="shared" si="187"/>
        <v>0</v>
      </c>
      <c r="EJ87" s="7">
        <f t="shared" si="208"/>
        <v>0</v>
      </c>
      <c r="EK87" s="7">
        <f t="shared" si="241"/>
        <v>0</v>
      </c>
      <c r="EL87" s="7"/>
      <c r="EM87" s="7">
        <f t="shared" si="242"/>
        <v>0</v>
      </c>
      <c r="EN87" s="7">
        <f t="shared" si="150"/>
        <v>0</v>
      </c>
      <c r="EO87" s="7">
        <f t="shared" si="209"/>
        <v>0</v>
      </c>
      <c r="EP87" s="7">
        <f t="shared" si="243"/>
        <v>0</v>
      </c>
      <c r="ER87">
        <f t="shared" si="210"/>
        <v>0</v>
      </c>
      <c r="ES87">
        <f t="shared" si="211"/>
        <v>0</v>
      </c>
      <c r="ET87">
        <f t="shared" si="212"/>
        <v>0</v>
      </c>
      <c r="EU87">
        <f t="shared" si="265"/>
        <v>0</v>
      </c>
      <c r="EV87" s="7"/>
      <c r="EW87" s="7">
        <f t="shared" si="151"/>
        <v>0</v>
      </c>
      <c r="EX87" s="7">
        <f t="shared" si="266"/>
        <v>0</v>
      </c>
      <c r="EY87" s="7">
        <f t="shared" si="213"/>
        <v>0</v>
      </c>
      <c r="EZ87" s="7"/>
      <c r="FA87" s="7">
        <f t="shared" si="152"/>
        <v>0</v>
      </c>
      <c r="FB87" s="7">
        <f>'Initial absorption'!$H87*FA87*$F87</f>
        <v>0</v>
      </c>
      <c r="FC87" s="7">
        <f t="shared" si="267"/>
        <v>0</v>
      </c>
      <c r="FD87" s="7">
        <f>'Initial absorption'!$N87*FC87*$J87</f>
        <v>0</v>
      </c>
      <c r="FE87" s="7"/>
      <c r="FF87">
        <f t="shared" si="153"/>
        <v>0</v>
      </c>
      <c r="FG87" s="7">
        <f t="shared" si="154"/>
        <v>0</v>
      </c>
      <c r="FH87">
        <f t="shared" si="244"/>
        <v>0</v>
      </c>
      <c r="FI87" s="7"/>
      <c r="FJ87">
        <f t="shared" si="245"/>
        <v>0</v>
      </c>
      <c r="FK87">
        <f t="shared" si="268"/>
        <v>0</v>
      </c>
      <c r="FL87">
        <f t="shared" si="278"/>
        <v>0</v>
      </c>
      <c r="FM87" s="7"/>
      <c r="FN87">
        <f>(1 - 'Initial absorption'!$N87)*FC87</f>
        <v>0</v>
      </c>
      <c r="FO87" s="7">
        <f t="shared" si="155"/>
        <v>0</v>
      </c>
      <c r="FP87">
        <f>'Initial absorption'!$T87*(FN87+FO87)*$N87</f>
        <v>0</v>
      </c>
      <c r="FQ87" s="7"/>
      <c r="FR87">
        <f t="shared" si="183"/>
        <v>0</v>
      </c>
      <c r="FS87">
        <f>'Initial absorption'!$N87*FR87*$J87</f>
        <v>0</v>
      </c>
      <c r="FU87">
        <f>(1-'Initial absorption'!$N87)*FR87</f>
        <v>0</v>
      </c>
      <c r="FV87">
        <f>'Initial absorption'!$H87*FU87*$F87</f>
        <v>0</v>
      </c>
      <c r="FW87" s="7"/>
      <c r="FX87">
        <f>(1 - 'Initial absorption'!$T87)*(FN87+FO87)</f>
        <v>0</v>
      </c>
      <c r="FY87">
        <f t="shared" si="156"/>
        <v>0</v>
      </c>
      <c r="FZ87" s="7"/>
      <c r="GJ87" s="7">
        <f t="shared" si="283"/>
        <v>0</v>
      </c>
      <c r="GK87" s="7">
        <f t="shared" si="188"/>
        <v>0</v>
      </c>
      <c r="GL87" s="7">
        <f t="shared" si="214"/>
        <v>0</v>
      </c>
      <c r="GM87" s="7">
        <f t="shared" si="246"/>
        <v>0</v>
      </c>
      <c r="GN87" s="7"/>
      <c r="GO87" s="7">
        <f t="shared" si="247"/>
        <v>0</v>
      </c>
      <c r="GP87" s="7">
        <f t="shared" si="157"/>
        <v>0</v>
      </c>
      <c r="GQ87" s="7">
        <f t="shared" si="215"/>
        <v>0</v>
      </c>
      <c r="GR87" s="7">
        <f t="shared" si="248"/>
        <v>0</v>
      </c>
      <c r="GT87">
        <f t="shared" si="216"/>
        <v>0</v>
      </c>
      <c r="GU87">
        <f t="shared" si="217"/>
        <v>0</v>
      </c>
      <c r="GV87">
        <f t="shared" si="218"/>
        <v>0</v>
      </c>
      <c r="GW87">
        <f t="shared" si="269"/>
        <v>0</v>
      </c>
      <c r="GX87" s="7"/>
      <c r="GY87" s="7">
        <f t="shared" si="158"/>
        <v>0</v>
      </c>
      <c r="GZ87" s="7">
        <f t="shared" si="270"/>
        <v>0</v>
      </c>
      <c r="HA87" s="7">
        <f t="shared" si="219"/>
        <v>0</v>
      </c>
      <c r="HB87" s="7"/>
      <c r="HC87" s="7">
        <f t="shared" si="159"/>
        <v>0</v>
      </c>
      <c r="HD87" s="7">
        <f>'Initial absorption'!$H87*HC87*$F87</f>
        <v>0</v>
      </c>
      <c r="HE87" s="7">
        <f t="shared" si="271"/>
        <v>0</v>
      </c>
      <c r="HF87" s="7">
        <f>'Initial absorption'!$N87*HE87*$J87</f>
        <v>0</v>
      </c>
      <c r="HG87" s="7"/>
      <c r="HH87">
        <f t="shared" si="160"/>
        <v>0</v>
      </c>
      <c r="HI87" s="7">
        <f t="shared" si="161"/>
        <v>0</v>
      </c>
      <c r="HJ87">
        <f t="shared" si="249"/>
        <v>0</v>
      </c>
      <c r="HK87" s="7"/>
      <c r="HL87">
        <f t="shared" si="250"/>
        <v>0</v>
      </c>
      <c r="HM87">
        <f t="shared" si="272"/>
        <v>0</v>
      </c>
      <c r="HN87">
        <f t="shared" si="279"/>
        <v>0</v>
      </c>
      <c r="HO87" s="7"/>
      <c r="HP87">
        <f>(1 - 'Initial absorption'!$N87)*HE87</f>
        <v>0</v>
      </c>
      <c r="HQ87" s="7">
        <f t="shared" si="162"/>
        <v>0</v>
      </c>
      <c r="HR87">
        <f>'Initial absorption'!$T87*(HP87+HQ87)*$N87</f>
        <v>0</v>
      </c>
      <c r="HS87" s="7"/>
      <c r="HT87">
        <f t="shared" si="184"/>
        <v>0</v>
      </c>
      <c r="HU87">
        <f>'Initial absorption'!$N87*HT87*$J87</f>
        <v>0</v>
      </c>
      <c r="HW87">
        <f>(1-'Initial absorption'!$N87)*HT87</f>
        <v>0</v>
      </c>
      <c r="HX87">
        <f>'Initial absorption'!$H87*HW87*$F87</f>
        <v>0</v>
      </c>
      <c r="HY87" s="7"/>
      <c r="HZ87">
        <f>(1 - 'Initial absorption'!$T87)*(HP87+HQ87)</f>
        <v>0</v>
      </c>
      <c r="IA87">
        <f t="shared" si="163"/>
        <v>0</v>
      </c>
      <c r="IB87" s="7"/>
      <c r="IL87" s="7">
        <f t="shared" si="284"/>
        <v>0</v>
      </c>
      <c r="IM87" s="7">
        <f t="shared" si="189"/>
        <v>0</v>
      </c>
      <c r="IN87" s="7">
        <f t="shared" si="220"/>
        <v>0</v>
      </c>
      <c r="IO87" s="7">
        <f t="shared" si="251"/>
        <v>0</v>
      </c>
      <c r="IP87" s="7"/>
      <c r="IQ87" s="7">
        <f t="shared" si="252"/>
        <v>0</v>
      </c>
      <c r="IR87" s="7">
        <f t="shared" si="164"/>
        <v>0</v>
      </c>
      <c r="IS87" s="7">
        <f t="shared" si="221"/>
        <v>0</v>
      </c>
      <c r="IT87" s="7">
        <f t="shared" si="253"/>
        <v>0</v>
      </c>
      <c r="IV87">
        <f t="shared" si="222"/>
        <v>0</v>
      </c>
      <c r="IW87">
        <f t="shared" si="223"/>
        <v>0</v>
      </c>
      <c r="IX87">
        <f t="shared" si="224"/>
        <v>0</v>
      </c>
      <c r="IY87">
        <f t="shared" si="273"/>
        <v>0</v>
      </c>
      <c r="IZ87" s="7"/>
      <c r="JA87" s="7">
        <f t="shared" si="165"/>
        <v>0</v>
      </c>
      <c r="JB87" s="7">
        <f t="shared" si="274"/>
        <v>0</v>
      </c>
      <c r="JC87" s="7">
        <f t="shared" si="225"/>
        <v>0</v>
      </c>
      <c r="JD87" s="7"/>
      <c r="JE87" s="7">
        <f t="shared" si="166"/>
        <v>0</v>
      </c>
      <c r="JF87" s="7">
        <f>'Initial absorption'!$H87*JE87*$F87</f>
        <v>0</v>
      </c>
      <c r="JG87" s="7">
        <f t="shared" si="275"/>
        <v>0</v>
      </c>
      <c r="JH87" s="7">
        <f>'Initial absorption'!$N87*JG87*$J87</f>
        <v>0</v>
      </c>
      <c r="JI87" s="7"/>
      <c r="JJ87">
        <f t="shared" si="167"/>
        <v>0</v>
      </c>
      <c r="JK87" s="7">
        <f t="shared" si="168"/>
        <v>0</v>
      </c>
      <c r="JL87">
        <f t="shared" si="254"/>
        <v>0</v>
      </c>
      <c r="JM87" s="7"/>
      <c r="JN87">
        <f t="shared" si="255"/>
        <v>0</v>
      </c>
      <c r="JO87">
        <f t="shared" si="276"/>
        <v>0</v>
      </c>
      <c r="JP87">
        <f t="shared" si="280"/>
        <v>0</v>
      </c>
      <c r="JQ87" s="7"/>
      <c r="JR87">
        <f>(1 - 'Initial absorption'!$N87)*JG87</f>
        <v>0</v>
      </c>
      <c r="JS87" s="7">
        <f t="shared" si="169"/>
        <v>0</v>
      </c>
      <c r="JT87">
        <f>'Initial absorption'!$T87*(JR87+JS87)*$N87</f>
        <v>0</v>
      </c>
      <c r="JU87" s="7"/>
      <c r="JV87">
        <f t="shared" si="185"/>
        <v>0</v>
      </c>
      <c r="JW87">
        <f>'Initial absorption'!$N87*JV87*$J87</f>
        <v>0</v>
      </c>
      <c r="JY87">
        <f>(1-'Initial absorption'!$N87)*JV87</f>
        <v>0</v>
      </c>
      <c r="JZ87">
        <f>'Initial absorption'!$H87*JY87*$F87</f>
        <v>0</v>
      </c>
      <c r="KA87" s="7"/>
      <c r="KB87">
        <f>(1 - 'Initial absorption'!$T87)*(JR87+JS87)</f>
        <v>0</v>
      </c>
      <c r="KC87">
        <f t="shared" si="170"/>
        <v>0</v>
      </c>
      <c r="KD87" s="7"/>
    </row>
    <row r="88" spans="4:290" x14ac:dyDescent="0.25">
      <c r="D88">
        <v>710</v>
      </c>
      <c r="E88">
        <f>'Input spectra'!B88</f>
        <v>0</v>
      </c>
      <c r="F88">
        <f>'Initial absorption'!J88</f>
        <v>0</v>
      </c>
      <c r="G88">
        <f>'Input spectra'!C88</f>
        <v>0</v>
      </c>
      <c r="H88">
        <f t="shared" si="226"/>
        <v>0</v>
      </c>
      <c r="I88">
        <f>'Input spectra'!D88</f>
        <v>0</v>
      </c>
      <c r="J88">
        <f>'Initial absorption'!P88</f>
        <v>0</v>
      </c>
      <c r="K88">
        <f>'Input spectra'!E88</f>
        <v>0</v>
      </c>
      <c r="L88">
        <f t="shared" si="227"/>
        <v>0</v>
      </c>
      <c r="M88">
        <f>'Input spectra'!F88</f>
        <v>0</v>
      </c>
      <c r="N88">
        <f>'Initial absorption'!V88</f>
        <v>0</v>
      </c>
      <c r="O88">
        <f>'Input spectra'!G88</f>
        <v>0</v>
      </c>
      <c r="P88">
        <f t="shared" si="228"/>
        <v>0</v>
      </c>
      <c r="R88">
        <f>'Reaching edge prob after ems 1'!$EZ89</f>
        <v>0.87758886449118501</v>
      </c>
      <c r="S88">
        <f>'Reaching edge prob after ems 2'!$EZ89</f>
        <v>0.87758886449118501</v>
      </c>
      <c r="T88">
        <f>'Reaching edge prob after ems 3'!EZ89</f>
        <v>0.87758886449118501</v>
      </c>
      <c r="U88">
        <f>1-EXP(-'Reaching edge prob after ems 1'!FC89*_k_in_ec_correction*($E88*_c1+'Input spectra'!Y88))</f>
        <v>1.2510661797791034E-2</v>
      </c>
      <c r="V88">
        <f>1-EXP(-(_t-'Reaching edge prob after ems 1'!FC89)*_k_in_ec_correction*($E88*_c1+'Input spectra'!Y88))</f>
        <v>1.265422106881775E-2</v>
      </c>
      <c r="W88">
        <f>1-EXP(-'Reaching edge prob after ems 2'!FC89*_k_in_ec_correction*($I88*_c2+'Input spectra'!Y88))</f>
        <v>1.2510661797791034E-2</v>
      </c>
      <c r="X88">
        <f>1-EXP(-(_t-'Reaching edge prob after ems 2'!FC89)*_k_in_ec_correction*($I88*_c2+'Input spectra'!Y88))</f>
        <v>1.265422106881775E-2</v>
      </c>
      <c r="Y88">
        <f>1-EXP(-'Reaching edge prob after ems 3'!FC89*_k_in_ec_correction*($M88*_c3+'Input spectra'!Y88))</f>
        <v>1.2510661797791034E-2</v>
      </c>
      <c r="Z88">
        <f>1-EXP(-(_t-'Reaching edge prob after ems 3'!FC89)*_k_in_ec_correction*($M88*_c3+'Input spectra'!Y88))</f>
        <v>1.265422106881775E-2</v>
      </c>
      <c r="AA88" s="16"/>
      <c r="AB88" s="16"/>
      <c r="AD88" s="7">
        <f t="shared" si="190"/>
        <v>0</v>
      </c>
      <c r="AE88" s="7">
        <f t="shared" si="191"/>
        <v>0</v>
      </c>
      <c r="AF88" s="7">
        <f t="shared" si="192"/>
        <v>0</v>
      </c>
      <c r="AG88" s="7">
        <f t="shared" si="229"/>
        <v>0</v>
      </c>
      <c r="AH88" s="7"/>
      <c r="AI88" s="7">
        <f t="shared" si="193"/>
        <v>0</v>
      </c>
      <c r="AJ88" s="7">
        <f t="shared" si="194"/>
        <v>0</v>
      </c>
      <c r="AK88" s="7">
        <f t="shared" si="195"/>
        <v>0</v>
      </c>
      <c r="AL88" s="7">
        <f t="shared" si="230"/>
        <v>0</v>
      </c>
      <c r="AN88">
        <f t="shared" si="196"/>
        <v>0</v>
      </c>
      <c r="AO88">
        <f t="shared" si="197"/>
        <v>0</v>
      </c>
      <c r="AP88">
        <f t="shared" si="198"/>
        <v>0</v>
      </c>
      <c r="AQ88">
        <f t="shared" si="256"/>
        <v>0</v>
      </c>
      <c r="AR88" s="7"/>
      <c r="AS88" s="7">
        <f t="shared" si="199"/>
        <v>0</v>
      </c>
      <c r="AT88" s="7">
        <f t="shared" si="257"/>
        <v>0</v>
      </c>
      <c r="AU88" s="7">
        <f t="shared" si="200"/>
        <v>0</v>
      </c>
      <c r="AV88" s="7"/>
      <c r="AW88" s="7">
        <f t="shared" si="231"/>
        <v>0</v>
      </c>
      <c r="AX88" s="7">
        <f>'Initial absorption'!$H88*AW88*$F88</f>
        <v>0</v>
      </c>
      <c r="AY88" s="7">
        <f t="shared" si="258"/>
        <v>0</v>
      </c>
      <c r="AZ88" s="7">
        <f>'Initial absorption'!$N88*AY88*$J88</f>
        <v>0</v>
      </c>
      <c r="BA88" s="7"/>
      <c r="BB88">
        <f t="shared" si="232"/>
        <v>0</v>
      </c>
      <c r="BC88" s="7">
        <f t="shared" si="259"/>
        <v>0</v>
      </c>
      <c r="BD88">
        <f t="shared" si="233"/>
        <v>0</v>
      </c>
      <c r="BE88" s="7"/>
      <c r="BF88">
        <f t="shared" si="285"/>
        <v>0</v>
      </c>
      <c r="BG88">
        <f t="shared" si="260"/>
        <v>0</v>
      </c>
      <c r="BH88">
        <f t="shared" si="234"/>
        <v>0</v>
      </c>
      <c r="BI88" s="7"/>
      <c r="BJ88">
        <f>(1 - 'Initial absorption'!$N88)*AY88</f>
        <v>0</v>
      </c>
      <c r="BK88" s="7">
        <f t="shared" si="201"/>
        <v>0</v>
      </c>
      <c r="BL88">
        <f>'Initial absorption'!$T88*(BJ88+BK88)*$N88</f>
        <v>0</v>
      </c>
      <c r="BM88" s="7"/>
      <c r="BN88">
        <f t="shared" si="235"/>
        <v>0</v>
      </c>
      <c r="BO88">
        <f>'Initial absorption'!$N88*BN88*$J88</f>
        <v>0</v>
      </c>
      <c r="BQ88">
        <f>(1-'Initial absorption'!$N88)*BN88</f>
        <v>0</v>
      </c>
      <c r="BR88">
        <f>'Initial absorption'!$H88*BQ88*$F88</f>
        <v>0</v>
      </c>
      <c r="BS88" s="7"/>
      <c r="BT88">
        <f>(1 - 'Initial absorption'!$T88)*(BJ88+BK88)</f>
        <v>0</v>
      </c>
      <c r="BU88">
        <f t="shared" si="142"/>
        <v>0</v>
      </c>
      <c r="BV88" s="7"/>
      <c r="CF88" s="7">
        <f t="shared" si="281"/>
        <v>0</v>
      </c>
      <c r="CG88" s="7">
        <f t="shared" si="186"/>
        <v>0</v>
      </c>
      <c r="CH88" s="7">
        <f t="shared" si="202"/>
        <v>0</v>
      </c>
      <c r="CI88" s="7">
        <f t="shared" si="236"/>
        <v>0</v>
      </c>
      <c r="CJ88" s="7"/>
      <c r="CK88" s="7">
        <f t="shared" si="237"/>
        <v>0</v>
      </c>
      <c r="CL88" s="7">
        <f t="shared" si="143"/>
        <v>0</v>
      </c>
      <c r="CM88" s="7">
        <f t="shared" si="203"/>
        <v>0</v>
      </c>
      <c r="CN88" s="7">
        <f t="shared" si="238"/>
        <v>0</v>
      </c>
      <c r="CP88">
        <f t="shared" si="204"/>
        <v>0</v>
      </c>
      <c r="CQ88">
        <f t="shared" si="205"/>
        <v>0</v>
      </c>
      <c r="CR88">
        <f t="shared" si="206"/>
        <v>0</v>
      </c>
      <c r="CS88">
        <f t="shared" si="261"/>
        <v>0</v>
      </c>
      <c r="CT88" s="7"/>
      <c r="CU88" s="7">
        <f t="shared" si="144"/>
        <v>0</v>
      </c>
      <c r="CV88" s="7">
        <f t="shared" si="262"/>
        <v>0</v>
      </c>
      <c r="CW88" s="7">
        <f t="shared" si="207"/>
        <v>0</v>
      </c>
      <c r="CX88" s="7"/>
      <c r="CY88" s="7">
        <f t="shared" si="145"/>
        <v>0</v>
      </c>
      <c r="CZ88" s="7">
        <f>'Initial absorption'!$H88*CY88*$F88</f>
        <v>0</v>
      </c>
      <c r="DA88" s="7">
        <f t="shared" si="263"/>
        <v>0</v>
      </c>
      <c r="DB88" s="7">
        <f>'Initial absorption'!$N88*DA88*$J88</f>
        <v>0</v>
      </c>
      <c r="DC88" s="7"/>
      <c r="DD88">
        <f t="shared" si="146"/>
        <v>0</v>
      </c>
      <c r="DE88" s="7">
        <f t="shared" si="147"/>
        <v>0</v>
      </c>
      <c r="DF88">
        <f t="shared" si="239"/>
        <v>0</v>
      </c>
      <c r="DG88" s="7"/>
      <c r="DH88">
        <f t="shared" si="240"/>
        <v>0</v>
      </c>
      <c r="DI88">
        <f t="shared" si="264"/>
        <v>0</v>
      </c>
      <c r="DJ88">
        <f t="shared" si="277"/>
        <v>0</v>
      </c>
      <c r="DK88" s="7"/>
      <c r="DL88">
        <f>(1 - 'Initial absorption'!$N88)*DA88</f>
        <v>0</v>
      </c>
      <c r="DM88" s="7">
        <f t="shared" si="148"/>
        <v>0</v>
      </c>
      <c r="DN88">
        <f>'Initial absorption'!$T88*(DL88+DM88)*$N88</f>
        <v>0</v>
      </c>
      <c r="DO88" s="7"/>
      <c r="DP88">
        <f t="shared" si="182"/>
        <v>0</v>
      </c>
      <c r="DQ88">
        <f>'Initial absorption'!$N88*DP88*$J88</f>
        <v>0</v>
      </c>
      <c r="DS88">
        <f>(1-'Initial absorption'!$N88)*DP88</f>
        <v>0</v>
      </c>
      <c r="DT88">
        <f>'Initial absorption'!$H88*DS88*$F88</f>
        <v>0</v>
      </c>
      <c r="DU88" s="7"/>
      <c r="DV88">
        <f>(1 - 'Initial absorption'!$T88)*(DL88+DM88)</f>
        <v>0</v>
      </c>
      <c r="DW88">
        <f t="shared" si="149"/>
        <v>0</v>
      </c>
      <c r="DX88" s="7"/>
      <c r="EH88" s="7">
        <f t="shared" si="282"/>
        <v>0</v>
      </c>
      <c r="EI88" s="7">
        <f t="shared" si="187"/>
        <v>0</v>
      </c>
      <c r="EJ88" s="7">
        <f t="shared" si="208"/>
        <v>0</v>
      </c>
      <c r="EK88" s="7">
        <f t="shared" si="241"/>
        <v>0</v>
      </c>
      <c r="EL88" s="7"/>
      <c r="EM88" s="7">
        <f t="shared" si="242"/>
        <v>0</v>
      </c>
      <c r="EN88" s="7">
        <f t="shared" si="150"/>
        <v>0</v>
      </c>
      <c r="EO88" s="7">
        <f t="shared" si="209"/>
        <v>0</v>
      </c>
      <c r="EP88" s="7">
        <f t="shared" si="243"/>
        <v>0</v>
      </c>
      <c r="ER88">
        <f t="shared" si="210"/>
        <v>0</v>
      </c>
      <c r="ES88">
        <f t="shared" si="211"/>
        <v>0</v>
      </c>
      <c r="ET88">
        <f t="shared" si="212"/>
        <v>0</v>
      </c>
      <c r="EU88">
        <f t="shared" si="265"/>
        <v>0</v>
      </c>
      <c r="EV88" s="7"/>
      <c r="EW88" s="7">
        <f t="shared" si="151"/>
        <v>0</v>
      </c>
      <c r="EX88" s="7">
        <f t="shared" si="266"/>
        <v>0</v>
      </c>
      <c r="EY88" s="7">
        <f t="shared" si="213"/>
        <v>0</v>
      </c>
      <c r="EZ88" s="7"/>
      <c r="FA88" s="7">
        <f t="shared" si="152"/>
        <v>0</v>
      </c>
      <c r="FB88" s="7">
        <f>'Initial absorption'!$H88*FA88*$F88</f>
        <v>0</v>
      </c>
      <c r="FC88" s="7">
        <f t="shared" si="267"/>
        <v>0</v>
      </c>
      <c r="FD88" s="7">
        <f>'Initial absorption'!$N88*FC88*$J88</f>
        <v>0</v>
      </c>
      <c r="FE88" s="7"/>
      <c r="FF88">
        <f t="shared" si="153"/>
        <v>0</v>
      </c>
      <c r="FG88" s="7">
        <f t="shared" si="154"/>
        <v>0</v>
      </c>
      <c r="FH88">
        <f t="shared" si="244"/>
        <v>0</v>
      </c>
      <c r="FI88" s="7"/>
      <c r="FJ88">
        <f t="shared" si="245"/>
        <v>0</v>
      </c>
      <c r="FK88">
        <f t="shared" si="268"/>
        <v>0</v>
      </c>
      <c r="FL88">
        <f t="shared" si="278"/>
        <v>0</v>
      </c>
      <c r="FM88" s="7"/>
      <c r="FN88">
        <f>(1 - 'Initial absorption'!$N88)*FC88</f>
        <v>0</v>
      </c>
      <c r="FO88" s="7">
        <f t="shared" si="155"/>
        <v>0</v>
      </c>
      <c r="FP88">
        <f>'Initial absorption'!$T88*(FN88+FO88)*$N88</f>
        <v>0</v>
      </c>
      <c r="FQ88" s="7"/>
      <c r="FR88">
        <f t="shared" si="183"/>
        <v>0</v>
      </c>
      <c r="FS88">
        <f>'Initial absorption'!$N88*FR88*$J88</f>
        <v>0</v>
      </c>
      <c r="FU88">
        <f>(1-'Initial absorption'!$N88)*FR88</f>
        <v>0</v>
      </c>
      <c r="FV88">
        <f>'Initial absorption'!$H88*FU88*$F88</f>
        <v>0</v>
      </c>
      <c r="FW88" s="7"/>
      <c r="FX88">
        <f>(1 - 'Initial absorption'!$T88)*(FN88+FO88)</f>
        <v>0</v>
      </c>
      <c r="FY88">
        <f t="shared" si="156"/>
        <v>0</v>
      </c>
      <c r="FZ88" s="7"/>
      <c r="GJ88" s="7">
        <f t="shared" si="283"/>
        <v>0</v>
      </c>
      <c r="GK88" s="7">
        <f t="shared" si="188"/>
        <v>0</v>
      </c>
      <c r="GL88" s="7">
        <f t="shared" si="214"/>
        <v>0</v>
      </c>
      <c r="GM88" s="7">
        <f t="shared" si="246"/>
        <v>0</v>
      </c>
      <c r="GN88" s="7"/>
      <c r="GO88" s="7">
        <f t="shared" si="247"/>
        <v>0</v>
      </c>
      <c r="GP88" s="7">
        <f t="shared" si="157"/>
        <v>0</v>
      </c>
      <c r="GQ88" s="7">
        <f t="shared" si="215"/>
        <v>0</v>
      </c>
      <c r="GR88" s="7">
        <f t="shared" si="248"/>
        <v>0</v>
      </c>
      <c r="GT88">
        <f t="shared" si="216"/>
        <v>0</v>
      </c>
      <c r="GU88">
        <f t="shared" si="217"/>
        <v>0</v>
      </c>
      <c r="GV88">
        <f t="shared" si="218"/>
        <v>0</v>
      </c>
      <c r="GW88">
        <f t="shared" si="269"/>
        <v>0</v>
      </c>
      <c r="GX88" s="7"/>
      <c r="GY88" s="7">
        <f t="shared" si="158"/>
        <v>0</v>
      </c>
      <c r="GZ88" s="7">
        <f t="shared" si="270"/>
        <v>0</v>
      </c>
      <c r="HA88" s="7">
        <f t="shared" si="219"/>
        <v>0</v>
      </c>
      <c r="HB88" s="7"/>
      <c r="HC88" s="7">
        <f t="shared" si="159"/>
        <v>0</v>
      </c>
      <c r="HD88" s="7">
        <f>'Initial absorption'!$H88*HC88*$F88</f>
        <v>0</v>
      </c>
      <c r="HE88" s="7">
        <f t="shared" si="271"/>
        <v>0</v>
      </c>
      <c r="HF88" s="7">
        <f>'Initial absorption'!$N88*HE88*$J88</f>
        <v>0</v>
      </c>
      <c r="HG88" s="7"/>
      <c r="HH88">
        <f t="shared" si="160"/>
        <v>0</v>
      </c>
      <c r="HI88" s="7">
        <f t="shared" si="161"/>
        <v>0</v>
      </c>
      <c r="HJ88">
        <f t="shared" si="249"/>
        <v>0</v>
      </c>
      <c r="HK88" s="7"/>
      <c r="HL88">
        <f t="shared" si="250"/>
        <v>0</v>
      </c>
      <c r="HM88">
        <f t="shared" si="272"/>
        <v>0</v>
      </c>
      <c r="HN88">
        <f t="shared" si="279"/>
        <v>0</v>
      </c>
      <c r="HO88" s="7"/>
      <c r="HP88">
        <f>(1 - 'Initial absorption'!$N88)*HE88</f>
        <v>0</v>
      </c>
      <c r="HQ88" s="7">
        <f t="shared" si="162"/>
        <v>0</v>
      </c>
      <c r="HR88">
        <f>'Initial absorption'!$T88*(HP88+HQ88)*$N88</f>
        <v>0</v>
      </c>
      <c r="HS88" s="7"/>
      <c r="HT88">
        <f t="shared" si="184"/>
        <v>0</v>
      </c>
      <c r="HU88">
        <f>'Initial absorption'!$N88*HT88*$J88</f>
        <v>0</v>
      </c>
      <c r="HW88">
        <f>(1-'Initial absorption'!$N88)*HT88</f>
        <v>0</v>
      </c>
      <c r="HX88">
        <f>'Initial absorption'!$H88*HW88*$F88</f>
        <v>0</v>
      </c>
      <c r="HY88" s="7"/>
      <c r="HZ88">
        <f>(1 - 'Initial absorption'!$T88)*(HP88+HQ88)</f>
        <v>0</v>
      </c>
      <c r="IA88">
        <f t="shared" si="163"/>
        <v>0</v>
      </c>
      <c r="IB88" s="7"/>
      <c r="IL88" s="7">
        <f t="shared" si="284"/>
        <v>0</v>
      </c>
      <c r="IM88" s="7">
        <f t="shared" si="189"/>
        <v>0</v>
      </c>
      <c r="IN88" s="7">
        <f t="shared" si="220"/>
        <v>0</v>
      </c>
      <c r="IO88" s="7">
        <f t="shared" si="251"/>
        <v>0</v>
      </c>
      <c r="IP88" s="7"/>
      <c r="IQ88" s="7">
        <f t="shared" si="252"/>
        <v>0</v>
      </c>
      <c r="IR88" s="7">
        <f t="shared" si="164"/>
        <v>0</v>
      </c>
      <c r="IS88" s="7">
        <f t="shared" si="221"/>
        <v>0</v>
      </c>
      <c r="IT88" s="7">
        <f t="shared" si="253"/>
        <v>0</v>
      </c>
      <c r="IV88">
        <f t="shared" si="222"/>
        <v>0</v>
      </c>
      <c r="IW88">
        <f t="shared" si="223"/>
        <v>0</v>
      </c>
      <c r="IX88">
        <f t="shared" si="224"/>
        <v>0</v>
      </c>
      <c r="IY88">
        <f t="shared" si="273"/>
        <v>0</v>
      </c>
      <c r="IZ88" s="7"/>
      <c r="JA88" s="7">
        <f t="shared" si="165"/>
        <v>0</v>
      </c>
      <c r="JB88" s="7">
        <f t="shared" si="274"/>
        <v>0</v>
      </c>
      <c r="JC88" s="7">
        <f t="shared" si="225"/>
        <v>0</v>
      </c>
      <c r="JD88" s="7"/>
      <c r="JE88" s="7">
        <f t="shared" si="166"/>
        <v>0</v>
      </c>
      <c r="JF88" s="7">
        <f>'Initial absorption'!$H88*JE88*$F88</f>
        <v>0</v>
      </c>
      <c r="JG88" s="7">
        <f t="shared" si="275"/>
        <v>0</v>
      </c>
      <c r="JH88" s="7">
        <f>'Initial absorption'!$N88*JG88*$J88</f>
        <v>0</v>
      </c>
      <c r="JI88" s="7"/>
      <c r="JJ88">
        <f t="shared" si="167"/>
        <v>0</v>
      </c>
      <c r="JK88" s="7">
        <f t="shared" si="168"/>
        <v>0</v>
      </c>
      <c r="JL88">
        <f t="shared" si="254"/>
        <v>0</v>
      </c>
      <c r="JM88" s="7"/>
      <c r="JN88">
        <f t="shared" si="255"/>
        <v>0</v>
      </c>
      <c r="JO88">
        <f t="shared" si="276"/>
        <v>0</v>
      </c>
      <c r="JP88">
        <f t="shared" si="280"/>
        <v>0</v>
      </c>
      <c r="JQ88" s="7"/>
      <c r="JR88">
        <f>(1 - 'Initial absorption'!$N88)*JG88</f>
        <v>0</v>
      </c>
      <c r="JS88" s="7">
        <f t="shared" si="169"/>
        <v>0</v>
      </c>
      <c r="JT88">
        <f>'Initial absorption'!$T88*(JR88+JS88)*$N88</f>
        <v>0</v>
      </c>
      <c r="JU88" s="7"/>
      <c r="JV88">
        <f t="shared" si="185"/>
        <v>0</v>
      </c>
      <c r="JW88">
        <f>'Initial absorption'!$N88*JV88*$J88</f>
        <v>0</v>
      </c>
      <c r="JY88">
        <f>(1-'Initial absorption'!$N88)*JV88</f>
        <v>0</v>
      </c>
      <c r="JZ88">
        <f>'Initial absorption'!$H88*JY88*$F88</f>
        <v>0</v>
      </c>
      <c r="KA88" s="7"/>
      <c r="KB88">
        <f>(1 - 'Initial absorption'!$T88)*(JR88+JS88)</f>
        <v>0</v>
      </c>
      <c r="KC88">
        <f t="shared" si="170"/>
        <v>0</v>
      </c>
      <c r="KD88" s="7"/>
    </row>
    <row r="89" spans="4:290" x14ac:dyDescent="0.25">
      <c r="D89">
        <v>715</v>
      </c>
      <c r="E89">
        <f>'Input spectra'!B89</f>
        <v>0</v>
      </c>
      <c r="F89">
        <f>'Initial absorption'!J89</f>
        <v>0</v>
      </c>
      <c r="G89">
        <f>'Input spectra'!C89</f>
        <v>0</v>
      </c>
      <c r="H89">
        <f t="shared" si="226"/>
        <v>0</v>
      </c>
      <c r="I89">
        <f>'Input spectra'!D89</f>
        <v>0</v>
      </c>
      <c r="J89">
        <f>'Initial absorption'!P89</f>
        <v>0</v>
      </c>
      <c r="K89">
        <f>'Input spectra'!E89</f>
        <v>0</v>
      </c>
      <c r="L89">
        <f t="shared" si="227"/>
        <v>0</v>
      </c>
      <c r="M89">
        <f>'Input spectra'!F89</f>
        <v>0</v>
      </c>
      <c r="N89">
        <f>'Initial absorption'!V89</f>
        <v>0</v>
      </c>
      <c r="O89">
        <f>'Input spectra'!G89</f>
        <v>0</v>
      </c>
      <c r="P89">
        <f t="shared" si="228"/>
        <v>0</v>
      </c>
      <c r="R89">
        <f>'Reaching edge prob after ems 1'!$EZ90</f>
        <v>0.87796228636189888</v>
      </c>
      <c r="S89">
        <f>'Reaching edge prob after ems 2'!$EZ90</f>
        <v>0.87796228636189888</v>
      </c>
      <c r="T89">
        <f>'Reaching edge prob after ems 3'!EZ90</f>
        <v>0.87796228636189888</v>
      </c>
      <c r="U89">
        <f>1-EXP(-'Reaching edge prob after ems 1'!FC90*_k_in_ec_correction*($E89*_c1+'Input spectra'!Y89))</f>
        <v>1.2468946771466038E-2</v>
      </c>
      <c r="V89">
        <f>1-EXP(-(_t-'Reaching edge prob after ems 1'!FC90)*_k_in_ec_correction*($E89*_c1+'Input spectra'!Y89))</f>
        <v>1.2611544828821097E-2</v>
      </c>
      <c r="W89">
        <f>1-EXP(-'Reaching edge prob after ems 2'!FC90*_k_in_ec_correction*($I89*_c2+'Input spectra'!Y89))</f>
        <v>1.2468946771466038E-2</v>
      </c>
      <c r="X89">
        <f>1-EXP(-(_t-'Reaching edge prob after ems 2'!FC90)*_k_in_ec_correction*($I89*_c2+'Input spectra'!Y89))</f>
        <v>1.2611544828821097E-2</v>
      </c>
      <c r="Y89">
        <f>1-EXP(-'Reaching edge prob after ems 3'!FC90*_k_in_ec_correction*($M89*_c3+'Input spectra'!Y89))</f>
        <v>1.2468946771466038E-2</v>
      </c>
      <c r="Z89">
        <f>1-EXP(-(_t-'Reaching edge prob after ems 3'!FC90)*_k_in_ec_correction*($M89*_c3+'Input spectra'!Y89))</f>
        <v>1.2611544828821097E-2</v>
      </c>
      <c r="AA89" s="16"/>
      <c r="AB89" s="16"/>
      <c r="AD89" s="7">
        <f t="shared" si="190"/>
        <v>0</v>
      </c>
      <c r="AE89" s="7">
        <f t="shared" si="191"/>
        <v>0</v>
      </c>
      <c r="AF89" s="7">
        <f t="shared" si="192"/>
        <v>0</v>
      </c>
      <c r="AG89" s="7">
        <f t="shared" si="229"/>
        <v>0</v>
      </c>
      <c r="AH89" s="7"/>
      <c r="AI89" s="7">
        <f t="shared" si="193"/>
        <v>0</v>
      </c>
      <c r="AJ89" s="7">
        <f t="shared" si="194"/>
        <v>0</v>
      </c>
      <c r="AK89" s="7">
        <f t="shared" si="195"/>
        <v>0</v>
      </c>
      <c r="AL89" s="7">
        <f t="shared" si="230"/>
        <v>0</v>
      </c>
      <c r="AN89">
        <f t="shared" si="196"/>
        <v>0</v>
      </c>
      <c r="AO89">
        <f t="shared" si="197"/>
        <v>0</v>
      </c>
      <c r="AP89">
        <f t="shared" si="198"/>
        <v>0</v>
      </c>
      <c r="AQ89">
        <f t="shared" si="256"/>
        <v>0</v>
      </c>
      <c r="AR89" s="7"/>
      <c r="AS89" s="7">
        <f t="shared" si="199"/>
        <v>0</v>
      </c>
      <c r="AT89" s="7">
        <f t="shared" si="257"/>
        <v>0</v>
      </c>
      <c r="AU89" s="7">
        <f t="shared" si="200"/>
        <v>0</v>
      </c>
      <c r="AV89" s="7"/>
      <c r="AW89" s="7">
        <f t="shared" si="231"/>
        <v>0</v>
      </c>
      <c r="AX89" s="7">
        <f>'Initial absorption'!$H89*AW89*$F89</f>
        <v>0</v>
      </c>
      <c r="AY89" s="7">
        <f t="shared" si="258"/>
        <v>0</v>
      </c>
      <c r="AZ89" s="7">
        <f>'Initial absorption'!$N89*AY89*$J89</f>
        <v>0</v>
      </c>
      <c r="BA89" s="7"/>
      <c r="BB89">
        <f t="shared" si="232"/>
        <v>0</v>
      </c>
      <c r="BC89" s="7">
        <f t="shared" si="259"/>
        <v>0</v>
      </c>
      <c r="BD89">
        <f t="shared" si="233"/>
        <v>0</v>
      </c>
      <c r="BE89" s="7"/>
      <c r="BF89">
        <f t="shared" si="285"/>
        <v>0</v>
      </c>
      <c r="BG89">
        <f t="shared" si="260"/>
        <v>0</v>
      </c>
      <c r="BH89">
        <f t="shared" si="234"/>
        <v>0</v>
      </c>
      <c r="BI89" s="7"/>
      <c r="BJ89">
        <f>(1 - 'Initial absorption'!$N89)*AY89</f>
        <v>0</v>
      </c>
      <c r="BK89" s="7">
        <f t="shared" si="201"/>
        <v>0</v>
      </c>
      <c r="BL89">
        <f>'Initial absorption'!$T89*(BJ89+BK89)*$N89</f>
        <v>0</v>
      </c>
      <c r="BM89" s="7"/>
      <c r="BN89">
        <f t="shared" si="235"/>
        <v>0</v>
      </c>
      <c r="BO89">
        <f>'Initial absorption'!$N89*BN89*$J89</f>
        <v>0</v>
      </c>
      <c r="BQ89">
        <f>(1-'Initial absorption'!$N89)*BN89</f>
        <v>0</v>
      </c>
      <c r="BR89">
        <f>'Initial absorption'!$H89*BQ89*$F89</f>
        <v>0</v>
      </c>
      <c r="BS89" s="7"/>
      <c r="BT89">
        <f>(1 - 'Initial absorption'!$T89)*(BJ89+BK89)</f>
        <v>0</v>
      </c>
      <c r="BU89">
        <f t="shared" si="142"/>
        <v>0</v>
      </c>
      <c r="BV89" s="7"/>
      <c r="CF89" s="7">
        <f t="shared" si="281"/>
        <v>0</v>
      </c>
      <c r="CG89" s="7">
        <f t="shared" si="186"/>
        <v>0</v>
      </c>
      <c r="CH89" s="7">
        <f t="shared" si="202"/>
        <v>0</v>
      </c>
      <c r="CI89" s="7">
        <f t="shared" si="236"/>
        <v>0</v>
      </c>
      <c r="CJ89" s="7"/>
      <c r="CK89" s="7">
        <f t="shared" si="237"/>
        <v>0</v>
      </c>
      <c r="CL89" s="7">
        <f t="shared" si="143"/>
        <v>0</v>
      </c>
      <c r="CM89" s="7">
        <f t="shared" si="203"/>
        <v>0</v>
      </c>
      <c r="CN89" s="7">
        <f t="shared" si="238"/>
        <v>0</v>
      </c>
      <c r="CP89">
        <f t="shared" si="204"/>
        <v>0</v>
      </c>
      <c r="CQ89">
        <f t="shared" si="205"/>
        <v>0</v>
      </c>
      <c r="CR89">
        <f t="shared" si="206"/>
        <v>0</v>
      </c>
      <c r="CS89">
        <f t="shared" si="261"/>
        <v>0</v>
      </c>
      <c r="CT89" s="7"/>
      <c r="CU89" s="7">
        <f t="shared" si="144"/>
        <v>0</v>
      </c>
      <c r="CV89" s="7">
        <f t="shared" si="262"/>
        <v>0</v>
      </c>
      <c r="CW89" s="7">
        <f t="shared" si="207"/>
        <v>0</v>
      </c>
      <c r="CX89" s="7"/>
      <c r="CY89" s="7">
        <f t="shared" si="145"/>
        <v>0</v>
      </c>
      <c r="CZ89" s="7">
        <f>'Initial absorption'!$H89*CY89*$F89</f>
        <v>0</v>
      </c>
      <c r="DA89" s="7">
        <f t="shared" si="263"/>
        <v>0</v>
      </c>
      <c r="DB89" s="7">
        <f>'Initial absorption'!$N89*DA89*$J89</f>
        <v>0</v>
      </c>
      <c r="DC89" s="7"/>
      <c r="DD89">
        <f t="shared" si="146"/>
        <v>0</v>
      </c>
      <c r="DE89" s="7">
        <f t="shared" si="147"/>
        <v>0</v>
      </c>
      <c r="DF89">
        <f t="shared" si="239"/>
        <v>0</v>
      </c>
      <c r="DG89" s="7"/>
      <c r="DH89">
        <f t="shared" si="240"/>
        <v>0</v>
      </c>
      <c r="DI89">
        <f t="shared" si="264"/>
        <v>0</v>
      </c>
      <c r="DJ89">
        <f t="shared" si="277"/>
        <v>0</v>
      </c>
      <c r="DK89" s="7"/>
      <c r="DL89">
        <f>(1 - 'Initial absorption'!$N89)*DA89</f>
        <v>0</v>
      </c>
      <c r="DM89" s="7">
        <f t="shared" si="148"/>
        <v>0</v>
      </c>
      <c r="DN89">
        <f>'Initial absorption'!$T89*(DL89+DM89)*$N89</f>
        <v>0</v>
      </c>
      <c r="DO89" s="7"/>
      <c r="DP89">
        <f t="shared" si="182"/>
        <v>0</v>
      </c>
      <c r="DQ89">
        <f>'Initial absorption'!$N89*DP89*$J89</f>
        <v>0</v>
      </c>
      <c r="DS89">
        <f>(1-'Initial absorption'!$N89)*DP89</f>
        <v>0</v>
      </c>
      <c r="DT89">
        <f>'Initial absorption'!$H89*DS89*$F89</f>
        <v>0</v>
      </c>
      <c r="DU89" s="7"/>
      <c r="DV89">
        <f>(1 - 'Initial absorption'!$T89)*(DL89+DM89)</f>
        <v>0</v>
      </c>
      <c r="DW89">
        <f t="shared" si="149"/>
        <v>0</v>
      </c>
      <c r="DX89" s="7"/>
      <c r="EH89" s="7">
        <f t="shared" si="282"/>
        <v>0</v>
      </c>
      <c r="EI89" s="7">
        <f t="shared" si="187"/>
        <v>0</v>
      </c>
      <c r="EJ89" s="7">
        <f t="shared" si="208"/>
        <v>0</v>
      </c>
      <c r="EK89" s="7">
        <f t="shared" si="241"/>
        <v>0</v>
      </c>
      <c r="EL89" s="7"/>
      <c r="EM89" s="7">
        <f t="shared" si="242"/>
        <v>0</v>
      </c>
      <c r="EN89" s="7">
        <f t="shared" si="150"/>
        <v>0</v>
      </c>
      <c r="EO89" s="7">
        <f t="shared" si="209"/>
        <v>0</v>
      </c>
      <c r="EP89" s="7">
        <f t="shared" si="243"/>
        <v>0</v>
      </c>
      <c r="ER89">
        <f t="shared" si="210"/>
        <v>0</v>
      </c>
      <c r="ES89">
        <f t="shared" si="211"/>
        <v>0</v>
      </c>
      <c r="ET89">
        <f t="shared" si="212"/>
        <v>0</v>
      </c>
      <c r="EU89">
        <f t="shared" si="265"/>
        <v>0</v>
      </c>
      <c r="EV89" s="7"/>
      <c r="EW89" s="7">
        <f t="shared" si="151"/>
        <v>0</v>
      </c>
      <c r="EX89" s="7">
        <f t="shared" si="266"/>
        <v>0</v>
      </c>
      <c r="EY89" s="7">
        <f t="shared" si="213"/>
        <v>0</v>
      </c>
      <c r="EZ89" s="7"/>
      <c r="FA89" s="7">
        <f t="shared" si="152"/>
        <v>0</v>
      </c>
      <c r="FB89" s="7">
        <f>'Initial absorption'!$H89*FA89*$F89</f>
        <v>0</v>
      </c>
      <c r="FC89" s="7">
        <f t="shared" si="267"/>
        <v>0</v>
      </c>
      <c r="FD89" s="7">
        <f>'Initial absorption'!$N89*FC89*$J89</f>
        <v>0</v>
      </c>
      <c r="FE89" s="7"/>
      <c r="FF89">
        <f t="shared" si="153"/>
        <v>0</v>
      </c>
      <c r="FG89" s="7">
        <f t="shared" si="154"/>
        <v>0</v>
      </c>
      <c r="FH89">
        <f t="shared" si="244"/>
        <v>0</v>
      </c>
      <c r="FI89" s="7"/>
      <c r="FJ89">
        <f t="shared" si="245"/>
        <v>0</v>
      </c>
      <c r="FK89">
        <f t="shared" si="268"/>
        <v>0</v>
      </c>
      <c r="FL89">
        <f t="shared" si="278"/>
        <v>0</v>
      </c>
      <c r="FM89" s="7"/>
      <c r="FN89">
        <f>(1 - 'Initial absorption'!$N89)*FC89</f>
        <v>0</v>
      </c>
      <c r="FO89" s="7">
        <f t="shared" si="155"/>
        <v>0</v>
      </c>
      <c r="FP89">
        <f>'Initial absorption'!$T89*(FN89+FO89)*$N89</f>
        <v>0</v>
      </c>
      <c r="FQ89" s="7"/>
      <c r="FR89">
        <f t="shared" si="183"/>
        <v>0</v>
      </c>
      <c r="FS89">
        <f>'Initial absorption'!$N89*FR89*$J89</f>
        <v>0</v>
      </c>
      <c r="FU89">
        <f>(1-'Initial absorption'!$N89)*FR89</f>
        <v>0</v>
      </c>
      <c r="FV89">
        <f>'Initial absorption'!$H89*FU89*$F89</f>
        <v>0</v>
      </c>
      <c r="FW89" s="7"/>
      <c r="FX89">
        <f>(1 - 'Initial absorption'!$T89)*(FN89+FO89)</f>
        <v>0</v>
      </c>
      <c r="FY89">
        <f t="shared" si="156"/>
        <v>0</v>
      </c>
      <c r="FZ89" s="7"/>
      <c r="GJ89" s="7">
        <f t="shared" si="283"/>
        <v>0</v>
      </c>
      <c r="GK89" s="7">
        <f t="shared" si="188"/>
        <v>0</v>
      </c>
      <c r="GL89" s="7">
        <f t="shared" si="214"/>
        <v>0</v>
      </c>
      <c r="GM89" s="7">
        <f t="shared" si="246"/>
        <v>0</v>
      </c>
      <c r="GN89" s="7"/>
      <c r="GO89" s="7">
        <f t="shared" si="247"/>
        <v>0</v>
      </c>
      <c r="GP89" s="7">
        <f t="shared" si="157"/>
        <v>0</v>
      </c>
      <c r="GQ89" s="7">
        <f t="shared" si="215"/>
        <v>0</v>
      </c>
      <c r="GR89" s="7">
        <f t="shared" si="248"/>
        <v>0</v>
      </c>
      <c r="GT89">
        <f t="shared" si="216"/>
        <v>0</v>
      </c>
      <c r="GU89">
        <f t="shared" si="217"/>
        <v>0</v>
      </c>
      <c r="GV89">
        <f t="shared" si="218"/>
        <v>0</v>
      </c>
      <c r="GW89">
        <f t="shared" si="269"/>
        <v>0</v>
      </c>
      <c r="GX89" s="7"/>
      <c r="GY89" s="7">
        <f t="shared" si="158"/>
        <v>0</v>
      </c>
      <c r="GZ89" s="7">
        <f t="shared" si="270"/>
        <v>0</v>
      </c>
      <c r="HA89" s="7">
        <f t="shared" si="219"/>
        <v>0</v>
      </c>
      <c r="HB89" s="7"/>
      <c r="HC89" s="7">
        <f t="shared" si="159"/>
        <v>0</v>
      </c>
      <c r="HD89" s="7">
        <f>'Initial absorption'!$H89*HC89*$F89</f>
        <v>0</v>
      </c>
      <c r="HE89" s="7">
        <f t="shared" si="271"/>
        <v>0</v>
      </c>
      <c r="HF89" s="7">
        <f>'Initial absorption'!$N89*HE89*$J89</f>
        <v>0</v>
      </c>
      <c r="HG89" s="7"/>
      <c r="HH89">
        <f t="shared" si="160"/>
        <v>0</v>
      </c>
      <c r="HI89" s="7">
        <f t="shared" si="161"/>
        <v>0</v>
      </c>
      <c r="HJ89">
        <f t="shared" si="249"/>
        <v>0</v>
      </c>
      <c r="HK89" s="7"/>
      <c r="HL89">
        <f t="shared" si="250"/>
        <v>0</v>
      </c>
      <c r="HM89">
        <f t="shared" si="272"/>
        <v>0</v>
      </c>
      <c r="HN89">
        <f t="shared" si="279"/>
        <v>0</v>
      </c>
      <c r="HO89" s="7"/>
      <c r="HP89">
        <f>(1 - 'Initial absorption'!$N89)*HE89</f>
        <v>0</v>
      </c>
      <c r="HQ89" s="7">
        <f t="shared" si="162"/>
        <v>0</v>
      </c>
      <c r="HR89">
        <f>'Initial absorption'!$T89*(HP89+HQ89)*$N89</f>
        <v>0</v>
      </c>
      <c r="HS89" s="7"/>
      <c r="HT89">
        <f t="shared" si="184"/>
        <v>0</v>
      </c>
      <c r="HU89">
        <f>'Initial absorption'!$N89*HT89*$J89</f>
        <v>0</v>
      </c>
      <c r="HW89">
        <f>(1-'Initial absorption'!$N89)*HT89</f>
        <v>0</v>
      </c>
      <c r="HX89">
        <f>'Initial absorption'!$H89*HW89*$F89</f>
        <v>0</v>
      </c>
      <c r="HY89" s="7"/>
      <c r="HZ89">
        <f>(1 - 'Initial absorption'!$T89)*(HP89+HQ89)</f>
        <v>0</v>
      </c>
      <c r="IA89">
        <f t="shared" si="163"/>
        <v>0</v>
      </c>
      <c r="IB89" s="7"/>
      <c r="IL89" s="7">
        <f t="shared" si="284"/>
        <v>0</v>
      </c>
      <c r="IM89" s="7">
        <f t="shared" si="189"/>
        <v>0</v>
      </c>
      <c r="IN89" s="7">
        <f t="shared" si="220"/>
        <v>0</v>
      </c>
      <c r="IO89" s="7">
        <f t="shared" si="251"/>
        <v>0</v>
      </c>
      <c r="IP89" s="7"/>
      <c r="IQ89" s="7">
        <f t="shared" si="252"/>
        <v>0</v>
      </c>
      <c r="IR89" s="7">
        <f t="shared" si="164"/>
        <v>0</v>
      </c>
      <c r="IS89" s="7">
        <f t="shared" si="221"/>
        <v>0</v>
      </c>
      <c r="IT89" s="7">
        <f t="shared" si="253"/>
        <v>0</v>
      </c>
      <c r="IV89">
        <f t="shared" si="222"/>
        <v>0</v>
      </c>
      <c r="IW89">
        <f t="shared" si="223"/>
        <v>0</v>
      </c>
      <c r="IX89">
        <f t="shared" si="224"/>
        <v>0</v>
      </c>
      <c r="IY89">
        <f t="shared" si="273"/>
        <v>0</v>
      </c>
      <c r="IZ89" s="7"/>
      <c r="JA89" s="7">
        <f t="shared" si="165"/>
        <v>0</v>
      </c>
      <c r="JB89" s="7">
        <f t="shared" si="274"/>
        <v>0</v>
      </c>
      <c r="JC89" s="7">
        <f t="shared" si="225"/>
        <v>0</v>
      </c>
      <c r="JD89" s="7"/>
      <c r="JE89" s="7">
        <f t="shared" si="166"/>
        <v>0</v>
      </c>
      <c r="JF89" s="7">
        <f>'Initial absorption'!$H89*JE89*$F89</f>
        <v>0</v>
      </c>
      <c r="JG89" s="7">
        <f t="shared" si="275"/>
        <v>0</v>
      </c>
      <c r="JH89" s="7">
        <f>'Initial absorption'!$N89*JG89*$J89</f>
        <v>0</v>
      </c>
      <c r="JI89" s="7"/>
      <c r="JJ89">
        <f t="shared" si="167"/>
        <v>0</v>
      </c>
      <c r="JK89" s="7">
        <f t="shared" si="168"/>
        <v>0</v>
      </c>
      <c r="JL89">
        <f t="shared" si="254"/>
        <v>0</v>
      </c>
      <c r="JM89" s="7"/>
      <c r="JN89">
        <f t="shared" si="255"/>
        <v>0</v>
      </c>
      <c r="JO89">
        <f t="shared" si="276"/>
        <v>0</v>
      </c>
      <c r="JP89">
        <f t="shared" si="280"/>
        <v>0</v>
      </c>
      <c r="JQ89" s="7"/>
      <c r="JR89">
        <f>(1 - 'Initial absorption'!$N89)*JG89</f>
        <v>0</v>
      </c>
      <c r="JS89" s="7">
        <f t="shared" si="169"/>
        <v>0</v>
      </c>
      <c r="JT89">
        <f>'Initial absorption'!$T89*(JR89+JS89)*$N89</f>
        <v>0</v>
      </c>
      <c r="JU89" s="7"/>
      <c r="JV89">
        <f t="shared" si="185"/>
        <v>0</v>
      </c>
      <c r="JW89">
        <f>'Initial absorption'!$N89*JV89*$J89</f>
        <v>0</v>
      </c>
      <c r="JY89">
        <f>(1-'Initial absorption'!$N89)*JV89</f>
        <v>0</v>
      </c>
      <c r="JZ89">
        <f>'Initial absorption'!$H89*JY89*$F89</f>
        <v>0</v>
      </c>
      <c r="KA89" s="7"/>
      <c r="KB89">
        <f>(1 - 'Initial absorption'!$T89)*(JR89+JS89)</f>
        <v>0</v>
      </c>
      <c r="KC89">
        <f t="shared" si="170"/>
        <v>0</v>
      </c>
      <c r="KD89" s="7"/>
    </row>
    <row r="90" spans="4:290" x14ac:dyDescent="0.25">
      <c r="D90">
        <v>720</v>
      </c>
      <c r="E90">
        <f>'Input spectra'!B90</f>
        <v>0</v>
      </c>
      <c r="F90">
        <f>'Initial absorption'!J90</f>
        <v>0</v>
      </c>
      <c r="G90">
        <f>'Input spectra'!C90</f>
        <v>0</v>
      </c>
      <c r="H90">
        <f t="shared" si="226"/>
        <v>0</v>
      </c>
      <c r="I90">
        <f>'Input spectra'!D90</f>
        <v>0</v>
      </c>
      <c r="J90">
        <f>'Initial absorption'!P90</f>
        <v>0</v>
      </c>
      <c r="K90">
        <f>'Input spectra'!E90</f>
        <v>0</v>
      </c>
      <c r="L90">
        <f t="shared" si="227"/>
        <v>0</v>
      </c>
      <c r="M90">
        <f>'Input spectra'!F90</f>
        <v>0</v>
      </c>
      <c r="N90">
        <f>'Initial absorption'!V90</f>
        <v>0</v>
      </c>
      <c r="O90">
        <f>'Input spectra'!G90</f>
        <v>0</v>
      </c>
      <c r="P90">
        <f t="shared" si="228"/>
        <v>0</v>
      </c>
      <c r="R90">
        <f>'Reaching edge prob after ems 1'!$EZ91</f>
        <v>0.87833595550706944</v>
      </c>
      <c r="S90">
        <f>'Reaching edge prob after ems 2'!$EZ91</f>
        <v>0.87833595550706944</v>
      </c>
      <c r="T90">
        <f>'Reaching edge prob after ems 3'!EZ91</f>
        <v>0.87833595550706944</v>
      </c>
      <c r="U90">
        <f>1-EXP(-'Reaching edge prob after ems 1'!FC91*_k_in_ec_correction*($E90*_c1+'Input spectra'!Y90))</f>
        <v>1.2427228347851704E-2</v>
      </c>
      <c r="V90">
        <f>1-EXP(-(_t-'Reaching edge prob after ems 1'!FC91)*_k_in_ec_correction*($E90*_c1+'Input spectra'!Y90))</f>
        <v>1.2568868379086107E-2</v>
      </c>
      <c r="W90">
        <f>1-EXP(-'Reaching edge prob after ems 2'!FC91*_k_in_ec_correction*($I90*_c2+'Input spectra'!Y90))</f>
        <v>1.2427228347851704E-2</v>
      </c>
      <c r="X90">
        <f>1-EXP(-(_t-'Reaching edge prob after ems 2'!FC91)*_k_in_ec_correction*($I90*_c2+'Input spectra'!Y90))</f>
        <v>1.2568868379086107E-2</v>
      </c>
      <c r="Y90">
        <f>1-EXP(-'Reaching edge prob after ems 3'!FC91*_k_in_ec_correction*($M90*_c3+'Input spectra'!Y90))</f>
        <v>1.2427228347851704E-2</v>
      </c>
      <c r="Z90">
        <f>1-EXP(-(_t-'Reaching edge prob after ems 3'!FC91)*_k_in_ec_correction*($M90*_c3+'Input spectra'!Y90))</f>
        <v>1.2568868379086107E-2</v>
      </c>
      <c r="AA90" s="16"/>
      <c r="AB90" s="16"/>
      <c r="AD90" s="7">
        <f t="shared" si="190"/>
        <v>0</v>
      </c>
      <c r="AE90" s="7">
        <f t="shared" si="191"/>
        <v>0</v>
      </c>
      <c r="AF90" s="7">
        <f t="shared" si="192"/>
        <v>0</v>
      </c>
      <c r="AG90" s="7">
        <f t="shared" si="229"/>
        <v>0</v>
      </c>
      <c r="AH90" s="7"/>
      <c r="AI90" s="7">
        <f t="shared" si="193"/>
        <v>0</v>
      </c>
      <c r="AJ90" s="7">
        <f t="shared" si="194"/>
        <v>0</v>
      </c>
      <c r="AK90" s="7">
        <f t="shared" si="195"/>
        <v>0</v>
      </c>
      <c r="AL90" s="7">
        <f t="shared" si="230"/>
        <v>0</v>
      </c>
      <c r="AN90">
        <f t="shared" si="196"/>
        <v>0</v>
      </c>
      <c r="AO90">
        <f t="shared" si="197"/>
        <v>0</v>
      </c>
      <c r="AP90">
        <f t="shared" si="198"/>
        <v>0</v>
      </c>
      <c r="AQ90">
        <f t="shared" si="256"/>
        <v>0</v>
      </c>
      <c r="AR90" s="7"/>
      <c r="AS90" s="7">
        <f t="shared" si="199"/>
        <v>0</v>
      </c>
      <c r="AT90" s="7">
        <f t="shared" si="257"/>
        <v>0</v>
      </c>
      <c r="AU90" s="7">
        <f t="shared" si="200"/>
        <v>0</v>
      </c>
      <c r="AV90" s="7"/>
      <c r="AW90" s="7">
        <f t="shared" si="231"/>
        <v>0</v>
      </c>
      <c r="AX90" s="7">
        <f>'Initial absorption'!$H90*AW90*$F90</f>
        <v>0</v>
      </c>
      <c r="AY90" s="7">
        <f t="shared" si="258"/>
        <v>0</v>
      </c>
      <c r="AZ90" s="7">
        <f>'Initial absorption'!$N90*AY90*$J90</f>
        <v>0</v>
      </c>
      <c r="BA90" s="7"/>
      <c r="BB90">
        <f t="shared" si="232"/>
        <v>0</v>
      </c>
      <c r="BC90" s="7">
        <f t="shared" si="259"/>
        <v>0</v>
      </c>
      <c r="BD90">
        <f t="shared" si="233"/>
        <v>0</v>
      </c>
      <c r="BE90" s="7"/>
      <c r="BF90">
        <f t="shared" si="285"/>
        <v>0</v>
      </c>
      <c r="BG90">
        <f t="shared" si="260"/>
        <v>0</v>
      </c>
      <c r="BH90">
        <f t="shared" si="234"/>
        <v>0</v>
      </c>
      <c r="BI90" s="7"/>
      <c r="BJ90">
        <f>(1 - 'Initial absorption'!$N90)*AY90</f>
        <v>0</v>
      </c>
      <c r="BK90" s="7">
        <f t="shared" si="201"/>
        <v>0</v>
      </c>
      <c r="BL90">
        <f>'Initial absorption'!$T90*(BJ90+BK90)*$N90</f>
        <v>0</v>
      </c>
      <c r="BM90" s="7"/>
      <c r="BN90">
        <f t="shared" si="235"/>
        <v>0</v>
      </c>
      <c r="BO90">
        <f>'Initial absorption'!$N90*BN90*$J90</f>
        <v>0</v>
      </c>
      <c r="BQ90">
        <f>(1-'Initial absorption'!$N90)*BN90</f>
        <v>0</v>
      </c>
      <c r="BR90">
        <f>'Initial absorption'!$H90*BQ90*$F90</f>
        <v>0</v>
      </c>
      <c r="BS90" s="7"/>
      <c r="BT90">
        <f>(1 - 'Initial absorption'!$T90)*(BJ90+BK90)</f>
        <v>0</v>
      </c>
      <c r="BU90">
        <f t="shared" si="142"/>
        <v>0</v>
      </c>
      <c r="BV90" s="7"/>
      <c r="CF90" s="7">
        <f t="shared" si="281"/>
        <v>0</v>
      </c>
      <c r="CG90" s="7">
        <f t="shared" si="186"/>
        <v>0</v>
      </c>
      <c r="CH90" s="7">
        <f t="shared" si="202"/>
        <v>0</v>
      </c>
      <c r="CI90" s="7">
        <f t="shared" si="236"/>
        <v>0</v>
      </c>
      <c r="CJ90" s="7"/>
      <c r="CK90" s="7">
        <f t="shared" si="237"/>
        <v>0</v>
      </c>
      <c r="CL90" s="7">
        <f t="shared" si="143"/>
        <v>0</v>
      </c>
      <c r="CM90" s="7">
        <f t="shared" si="203"/>
        <v>0</v>
      </c>
      <c r="CN90" s="7">
        <f t="shared" si="238"/>
        <v>0</v>
      </c>
      <c r="CP90">
        <f t="shared" si="204"/>
        <v>0</v>
      </c>
      <c r="CQ90">
        <f t="shared" si="205"/>
        <v>0</v>
      </c>
      <c r="CR90">
        <f t="shared" si="206"/>
        <v>0</v>
      </c>
      <c r="CS90">
        <f t="shared" si="261"/>
        <v>0</v>
      </c>
      <c r="CT90" s="7"/>
      <c r="CU90" s="7">
        <f t="shared" si="144"/>
        <v>0</v>
      </c>
      <c r="CV90" s="7">
        <f t="shared" si="262"/>
        <v>0</v>
      </c>
      <c r="CW90" s="7">
        <f t="shared" si="207"/>
        <v>0</v>
      </c>
      <c r="CX90" s="7"/>
      <c r="CY90" s="7">
        <f t="shared" si="145"/>
        <v>0</v>
      </c>
      <c r="CZ90" s="7">
        <f>'Initial absorption'!$H90*CY90*$F90</f>
        <v>0</v>
      </c>
      <c r="DA90" s="7">
        <f t="shared" si="263"/>
        <v>0</v>
      </c>
      <c r="DB90" s="7">
        <f>'Initial absorption'!$N90*DA90*$J90</f>
        <v>0</v>
      </c>
      <c r="DC90" s="7"/>
      <c r="DD90">
        <f t="shared" si="146"/>
        <v>0</v>
      </c>
      <c r="DE90" s="7">
        <f t="shared" si="147"/>
        <v>0</v>
      </c>
      <c r="DF90">
        <f t="shared" si="239"/>
        <v>0</v>
      </c>
      <c r="DG90" s="7"/>
      <c r="DH90">
        <f t="shared" si="240"/>
        <v>0</v>
      </c>
      <c r="DI90">
        <f t="shared" si="264"/>
        <v>0</v>
      </c>
      <c r="DJ90">
        <f t="shared" si="277"/>
        <v>0</v>
      </c>
      <c r="DK90" s="7"/>
      <c r="DL90">
        <f>(1 - 'Initial absorption'!$N90)*DA90</f>
        <v>0</v>
      </c>
      <c r="DM90" s="7">
        <f t="shared" si="148"/>
        <v>0</v>
      </c>
      <c r="DN90">
        <f>'Initial absorption'!$T90*(DL90+DM90)*$N90</f>
        <v>0</v>
      </c>
      <c r="DO90" s="7"/>
      <c r="DP90">
        <f t="shared" si="182"/>
        <v>0</v>
      </c>
      <c r="DQ90">
        <f>'Initial absorption'!$N90*DP90*$J90</f>
        <v>0</v>
      </c>
      <c r="DS90">
        <f>(1-'Initial absorption'!$N90)*DP90</f>
        <v>0</v>
      </c>
      <c r="DT90">
        <f>'Initial absorption'!$H90*DS90*$F90</f>
        <v>0</v>
      </c>
      <c r="DU90" s="7"/>
      <c r="DV90">
        <f>(1 - 'Initial absorption'!$T90)*(DL90+DM90)</f>
        <v>0</v>
      </c>
      <c r="DW90">
        <f t="shared" si="149"/>
        <v>0</v>
      </c>
      <c r="DX90" s="7"/>
      <c r="EH90" s="7">
        <f t="shared" si="282"/>
        <v>0</v>
      </c>
      <c r="EI90" s="7">
        <f t="shared" si="187"/>
        <v>0</v>
      </c>
      <c r="EJ90" s="7">
        <f t="shared" si="208"/>
        <v>0</v>
      </c>
      <c r="EK90" s="7">
        <f t="shared" si="241"/>
        <v>0</v>
      </c>
      <c r="EL90" s="7"/>
      <c r="EM90" s="7">
        <f t="shared" si="242"/>
        <v>0</v>
      </c>
      <c r="EN90" s="7">
        <f t="shared" si="150"/>
        <v>0</v>
      </c>
      <c r="EO90" s="7">
        <f t="shared" si="209"/>
        <v>0</v>
      </c>
      <c r="EP90" s="7">
        <f t="shared" si="243"/>
        <v>0</v>
      </c>
      <c r="ER90">
        <f t="shared" si="210"/>
        <v>0</v>
      </c>
      <c r="ES90">
        <f t="shared" si="211"/>
        <v>0</v>
      </c>
      <c r="ET90">
        <f t="shared" si="212"/>
        <v>0</v>
      </c>
      <c r="EU90">
        <f t="shared" si="265"/>
        <v>0</v>
      </c>
      <c r="EV90" s="7"/>
      <c r="EW90" s="7">
        <f t="shared" si="151"/>
        <v>0</v>
      </c>
      <c r="EX90" s="7">
        <f t="shared" si="266"/>
        <v>0</v>
      </c>
      <c r="EY90" s="7">
        <f t="shared" si="213"/>
        <v>0</v>
      </c>
      <c r="EZ90" s="7"/>
      <c r="FA90" s="7">
        <f t="shared" si="152"/>
        <v>0</v>
      </c>
      <c r="FB90" s="7">
        <f>'Initial absorption'!$H90*FA90*$F90</f>
        <v>0</v>
      </c>
      <c r="FC90" s="7">
        <f t="shared" si="267"/>
        <v>0</v>
      </c>
      <c r="FD90" s="7">
        <f>'Initial absorption'!$N90*FC90*$J90</f>
        <v>0</v>
      </c>
      <c r="FE90" s="7"/>
      <c r="FF90">
        <f t="shared" si="153"/>
        <v>0</v>
      </c>
      <c r="FG90" s="7">
        <f t="shared" si="154"/>
        <v>0</v>
      </c>
      <c r="FH90">
        <f t="shared" si="244"/>
        <v>0</v>
      </c>
      <c r="FI90" s="7"/>
      <c r="FJ90">
        <f t="shared" si="245"/>
        <v>0</v>
      </c>
      <c r="FK90">
        <f t="shared" si="268"/>
        <v>0</v>
      </c>
      <c r="FL90">
        <f t="shared" si="278"/>
        <v>0</v>
      </c>
      <c r="FM90" s="7"/>
      <c r="FN90">
        <f>(1 - 'Initial absorption'!$N90)*FC90</f>
        <v>0</v>
      </c>
      <c r="FO90" s="7">
        <f t="shared" si="155"/>
        <v>0</v>
      </c>
      <c r="FP90">
        <f>'Initial absorption'!$T90*(FN90+FO90)*$N90</f>
        <v>0</v>
      </c>
      <c r="FQ90" s="7"/>
      <c r="FR90">
        <f t="shared" si="183"/>
        <v>0</v>
      </c>
      <c r="FS90">
        <f>'Initial absorption'!$N90*FR90*$J90</f>
        <v>0</v>
      </c>
      <c r="FU90">
        <f>(1-'Initial absorption'!$N90)*FR90</f>
        <v>0</v>
      </c>
      <c r="FV90">
        <f>'Initial absorption'!$H90*FU90*$F90</f>
        <v>0</v>
      </c>
      <c r="FW90" s="7"/>
      <c r="FX90">
        <f>(1 - 'Initial absorption'!$T90)*(FN90+FO90)</f>
        <v>0</v>
      </c>
      <c r="FY90">
        <f t="shared" si="156"/>
        <v>0</v>
      </c>
      <c r="FZ90" s="7"/>
      <c r="GJ90" s="7">
        <f t="shared" si="283"/>
        <v>0</v>
      </c>
      <c r="GK90" s="7">
        <f t="shared" si="188"/>
        <v>0</v>
      </c>
      <c r="GL90" s="7">
        <f t="shared" si="214"/>
        <v>0</v>
      </c>
      <c r="GM90" s="7">
        <f t="shared" si="246"/>
        <v>0</v>
      </c>
      <c r="GN90" s="7"/>
      <c r="GO90" s="7">
        <f t="shared" si="247"/>
        <v>0</v>
      </c>
      <c r="GP90" s="7">
        <f t="shared" si="157"/>
        <v>0</v>
      </c>
      <c r="GQ90" s="7">
        <f t="shared" si="215"/>
        <v>0</v>
      </c>
      <c r="GR90" s="7">
        <f t="shared" si="248"/>
        <v>0</v>
      </c>
      <c r="GT90">
        <f t="shared" si="216"/>
        <v>0</v>
      </c>
      <c r="GU90">
        <f t="shared" si="217"/>
        <v>0</v>
      </c>
      <c r="GV90">
        <f t="shared" si="218"/>
        <v>0</v>
      </c>
      <c r="GW90">
        <f t="shared" si="269"/>
        <v>0</v>
      </c>
      <c r="GX90" s="7"/>
      <c r="GY90" s="7">
        <f t="shared" si="158"/>
        <v>0</v>
      </c>
      <c r="GZ90" s="7">
        <f t="shared" si="270"/>
        <v>0</v>
      </c>
      <c r="HA90" s="7">
        <f t="shared" si="219"/>
        <v>0</v>
      </c>
      <c r="HB90" s="7"/>
      <c r="HC90" s="7">
        <f t="shared" si="159"/>
        <v>0</v>
      </c>
      <c r="HD90" s="7">
        <f>'Initial absorption'!$H90*HC90*$F90</f>
        <v>0</v>
      </c>
      <c r="HE90" s="7">
        <f t="shared" si="271"/>
        <v>0</v>
      </c>
      <c r="HF90" s="7">
        <f>'Initial absorption'!$N90*HE90*$J90</f>
        <v>0</v>
      </c>
      <c r="HG90" s="7"/>
      <c r="HH90">
        <f t="shared" si="160"/>
        <v>0</v>
      </c>
      <c r="HI90" s="7">
        <f t="shared" si="161"/>
        <v>0</v>
      </c>
      <c r="HJ90">
        <f t="shared" si="249"/>
        <v>0</v>
      </c>
      <c r="HK90" s="7"/>
      <c r="HL90">
        <f t="shared" si="250"/>
        <v>0</v>
      </c>
      <c r="HM90">
        <f t="shared" si="272"/>
        <v>0</v>
      </c>
      <c r="HN90">
        <f t="shared" si="279"/>
        <v>0</v>
      </c>
      <c r="HO90" s="7"/>
      <c r="HP90">
        <f>(1 - 'Initial absorption'!$N90)*HE90</f>
        <v>0</v>
      </c>
      <c r="HQ90" s="7">
        <f t="shared" si="162"/>
        <v>0</v>
      </c>
      <c r="HR90">
        <f>'Initial absorption'!$T90*(HP90+HQ90)*$N90</f>
        <v>0</v>
      </c>
      <c r="HS90" s="7"/>
      <c r="HT90">
        <f t="shared" si="184"/>
        <v>0</v>
      </c>
      <c r="HU90">
        <f>'Initial absorption'!$N90*HT90*$J90</f>
        <v>0</v>
      </c>
      <c r="HW90">
        <f>(1-'Initial absorption'!$N90)*HT90</f>
        <v>0</v>
      </c>
      <c r="HX90">
        <f>'Initial absorption'!$H90*HW90*$F90</f>
        <v>0</v>
      </c>
      <c r="HY90" s="7"/>
      <c r="HZ90">
        <f>(1 - 'Initial absorption'!$T90)*(HP90+HQ90)</f>
        <v>0</v>
      </c>
      <c r="IA90">
        <f t="shared" si="163"/>
        <v>0</v>
      </c>
      <c r="IB90" s="7"/>
      <c r="IL90" s="7">
        <f t="shared" si="284"/>
        <v>0</v>
      </c>
      <c r="IM90" s="7">
        <f t="shared" si="189"/>
        <v>0</v>
      </c>
      <c r="IN90" s="7">
        <f t="shared" si="220"/>
        <v>0</v>
      </c>
      <c r="IO90" s="7">
        <f t="shared" si="251"/>
        <v>0</v>
      </c>
      <c r="IP90" s="7"/>
      <c r="IQ90" s="7">
        <f t="shared" si="252"/>
        <v>0</v>
      </c>
      <c r="IR90" s="7">
        <f t="shared" si="164"/>
        <v>0</v>
      </c>
      <c r="IS90" s="7">
        <f t="shared" si="221"/>
        <v>0</v>
      </c>
      <c r="IT90" s="7">
        <f t="shared" si="253"/>
        <v>0</v>
      </c>
      <c r="IV90">
        <f t="shared" si="222"/>
        <v>0</v>
      </c>
      <c r="IW90">
        <f t="shared" si="223"/>
        <v>0</v>
      </c>
      <c r="IX90">
        <f t="shared" si="224"/>
        <v>0</v>
      </c>
      <c r="IY90">
        <f t="shared" si="273"/>
        <v>0</v>
      </c>
      <c r="IZ90" s="7"/>
      <c r="JA90" s="7">
        <f t="shared" si="165"/>
        <v>0</v>
      </c>
      <c r="JB90" s="7">
        <f t="shared" si="274"/>
        <v>0</v>
      </c>
      <c r="JC90" s="7">
        <f t="shared" si="225"/>
        <v>0</v>
      </c>
      <c r="JD90" s="7"/>
      <c r="JE90" s="7">
        <f t="shared" si="166"/>
        <v>0</v>
      </c>
      <c r="JF90" s="7">
        <f>'Initial absorption'!$H90*JE90*$F90</f>
        <v>0</v>
      </c>
      <c r="JG90" s="7">
        <f t="shared" si="275"/>
        <v>0</v>
      </c>
      <c r="JH90" s="7">
        <f>'Initial absorption'!$N90*JG90*$J90</f>
        <v>0</v>
      </c>
      <c r="JI90" s="7"/>
      <c r="JJ90">
        <f t="shared" si="167"/>
        <v>0</v>
      </c>
      <c r="JK90" s="7">
        <f t="shared" si="168"/>
        <v>0</v>
      </c>
      <c r="JL90">
        <f t="shared" si="254"/>
        <v>0</v>
      </c>
      <c r="JM90" s="7"/>
      <c r="JN90">
        <f t="shared" si="255"/>
        <v>0</v>
      </c>
      <c r="JO90">
        <f t="shared" si="276"/>
        <v>0</v>
      </c>
      <c r="JP90">
        <f t="shared" si="280"/>
        <v>0</v>
      </c>
      <c r="JQ90" s="7"/>
      <c r="JR90">
        <f>(1 - 'Initial absorption'!$N90)*JG90</f>
        <v>0</v>
      </c>
      <c r="JS90" s="7">
        <f t="shared" si="169"/>
        <v>0</v>
      </c>
      <c r="JT90">
        <f>'Initial absorption'!$T90*(JR90+JS90)*$N90</f>
        <v>0</v>
      </c>
      <c r="JU90" s="7"/>
      <c r="JV90">
        <f t="shared" si="185"/>
        <v>0</v>
      </c>
      <c r="JW90">
        <f>'Initial absorption'!$N90*JV90*$J90</f>
        <v>0</v>
      </c>
      <c r="JY90">
        <f>(1-'Initial absorption'!$N90)*JV90</f>
        <v>0</v>
      </c>
      <c r="JZ90">
        <f>'Initial absorption'!$H90*JY90*$F90</f>
        <v>0</v>
      </c>
      <c r="KA90" s="7"/>
      <c r="KB90">
        <f>(1 - 'Initial absorption'!$T90)*(JR90+JS90)</f>
        <v>0</v>
      </c>
      <c r="KC90">
        <f t="shared" si="170"/>
        <v>0</v>
      </c>
      <c r="KD90" s="7"/>
    </row>
    <row r="91" spans="4:290" x14ac:dyDescent="0.25">
      <c r="D91">
        <v>725</v>
      </c>
      <c r="E91">
        <f>'Input spectra'!B91</f>
        <v>0</v>
      </c>
      <c r="F91">
        <f>'Initial absorption'!J91</f>
        <v>0</v>
      </c>
      <c r="G91">
        <f>'Input spectra'!C91</f>
        <v>0</v>
      </c>
      <c r="H91">
        <f t="shared" si="226"/>
        <v>0</v>
      </c>
      <c r="I91">
        <f>'Input spectra'!D91</f>
        <v>0</v>
      </c>
      <c r="J91">
        <f>'Initial absorption'!P91</f>
        <v>0</v>
      </c>
      <c r="K91">
        <f>'Input spectra'!E91</f>
        <v>0</v>
      </c>
      <c r="L91">
        <f t="shared" si="227"/>
        <v>0</v>
      </c>
      <c r="M91">
        <f>'Input spectra'!F91</f>
        <v>0</v>
      </c>
      <c r="N91">
        <f>'Initial absorption'!V91</f>
        <v>0</v>
      </c>
      <c r="O91">
        <f>'Input spectra'!G91</f>
        <v>0</v>
      </c>
      <c r="P91">
        <f t="shared" si="228"/>
        <v>0</v>
      </c>
      <c r="R91">
        <f>'Reaching edge prob after ems 1'!$EZ92</f>
        <v>0.87870987213085516</v>
      </c>
      <c r="S91">
        <f>'Reaching edge prob after ems 2'!$EZ92</f>
        <v>0.87870987213085516</v>
      </c>
      <c r="T91">
        <f>'Reaching edge prob after ems 3'!EZ92</f>
        <v>0.87870987213085516</v>
      </c>
      <c r="U91">
        <f>1-EXP(-'Reaching edge prob after ems 1'!FC92*_k_in_ec_correction*($E91*_c1+'Input spectra'!Y91))</f>
        <v>1.238550652666448E-2</v>
      </c>
      <c r="V91">
        <f>1-EXP(-(_t-'Reaching edge prob after ems 1'!FC92)*_k_in_ec_correction*($E91*_c1+'Input spectra'!Y91))</f>
        <v>1.2526191719747004E-2</v>
      </c>
      <c r="W91">
        <f>1-EXP(-'Reaching edge prob after ems 2'!FC92*_k_in_ec_correction*($I91*_c2+'Input spectra'!Y91))</f>
        <v>1.238550652666448E-2</v>
      </c>
      <c r="X91">
        <f>1-EXP(-(_t-'Reaching edge prob after ems 2'!FC92)*_k_in_ec_correction*($I91*_c2+'Input spectra'!Y91))</f>
        <v>1.2526191719747004E-2</v>
      </c>
      <c r="Y91">
        <f>1-EXP(-'Reaching edge prob after ems 3'!FC92*_k_in_ec_correction*($M91*_c3+'Input spectra'!Y91))</f>
        <v>1.238550652666448E-2</v>
      </c>
      <c r="Z91">
        <f>1-EXP(-(_t-'Reaching edge prob after ems 3'!FC92)*_k_in_ec_correction*($M91*_c3+'Input spectra'!Y91))</f>
        <v>1.2526191719747004E-2</v>
      </c>
      <c r="AA91" s="16"/>
      <c r="AB91" s="16"/>
      <c r="AD91" s="7">
        <f t="shared" si="190"/>
        <v>0</v>
      </c>
      <c r="AE91" s="7">
        <f t="shared" si="191"/>
        <v>0</v>
      </c>
      <c r="AF91" s="7">
        <f t="shared" si="192"/>
        <v>0</v>
      </c>
      <c r="AG91" s="7">
        <f t="shared" si="229"/>
        <v>0</v>
      </c>
      <c r="AH91" s="7"/>
      <c r="AI91" s="7">
        <f t="shared" si="193"/>
        <v>0</v>
      </c>
      <c r="AJ91" s="7">
        <f t="shared" si="194"/>
        <v>0</v>
      </c>
      <c r="AK91" s="7">
        <f t="shared" si="195"/>
        <v>0</v>
      </c>
      <c r="AL91" s="7">
        <f t="shared" si="230"/>
        <v>0</v>
      </c>
      <c r="AN91">
        <f t="shared" si="196"/>
        <v>0</v>
      </c>
      <c r="AO91">
        <f t="shared" si="197"/>
        <v>0</v>
      </c>
      <c r="AP91">
        <f t="shared" si="198"/>
        <v>0</v>
      </c>
      <c r="AQ91">
        <f t="shared" si="256"/>
        <v>0</v>
      </c>
      <c r="AR91" s="7"/>
      <c r="AS91" s="7">
        <f t="shared" si="199"/>
        <v>0</v>
      </c>
      <c r="AT91" s="7">
        <f t="shared" si="257"/>
        <v>0</v>
      </c>
      <c r="AU91" s="7">
        <f t="shared" si="200"/>
        <v>0</v>
      </c>
      <c r="AV91" s="7"/>
      <c r="AW91" s="7">
        <f t="shared" si="231"/>
        <v>0</v>
      </c>
      <c r="AX91" s="7">
        <f>'Initial absorption'!$H91*AW91*$F91</f>
        <v>0</v>
      </c>
      <c r="AY91" s="7">
        <f t="shared" si="258"/>
        <v>0</v>
      </c>
      <c r="AZ91" s="7">
        <f>'Initial absorption'!$N91*AY91*$J91</f>
        <v>0</v>
      </c>
      <c r="BA91" s="7"/>
      <c r="BB91">
        <f t="shared" si="232"/>
        <v>0</v>
      </c>
      <c r="BC91" s="7">
        <f t="shared" si="259"/>
        <v>0</v>
      </c>
      <c r="BD91">
        <f t="shared" si="233"/>
        <v>0</v>
      </c>
      <c r="BE91" s="7"/>
      <c r="BF91">
        <f t="shared" si="285"/>
        <v>0</v>
      </c>
      <c r="BG91">
        <f t="shared" si="260"/>
        <v>0</v>
      </c>
      <c r="BH91">
        <f t="shared" si="234"/>
        <v>0</v>
      </c>
      <c r="BI91" s="7"/>
      <c r="BJ91">
        <f>(1 - 'Initial absorption'!$N91)*AY91</f>
        <v>0</v>
      </c>
      <c r="BK91" s="7">
        <f t="shared" si="201"/>
        <v>0</v>
      </c>
      <c r="BL91">
        <f>'Initial absorption'!$T91*(BJ91+BK91)*$N91</f>
        <v>0</v>
      </c>
      <c r="BM91" s="7"/>
      <c r="BN91">
        <f t="shared" si="235"/>
        <v>0</v>
      </c>
      <c r="BO91">
        <f>'Initial absorption'!$N91*BN91*$J91</f>
        <v>0</v>
      </c>
      <c r="BQ91">
        <f>(1-'Initial absorption'!$N91)*BN91</f>
        <v>0</v>
      </c>
      <c r="BR91">
        <f>'Initial absorption'!$H91*BQ91*$F91</f>
        <v>0</v>
      </c>
      <c r="BS91" s="7"/>
      <c r="BT91">
        <f>(1 - 'Initial absorption'!$T91)*(BJ91+BK91)</f>
        <v>0</v>
      </c>
      <c r="BU91">
        <f t="shared" si="142"/>
        <v>0</v>
      </c>
      <c r="BV91" s="7"/>
      <c r="CF91" s="7">
        <f t="shared" si="281"/>
        <v>0</v>
      </c>
      <c r="CG91" s="7">
        <f t="shared" si="186"/>
        <v>0</v>
      </c>
      <c r="CH91" s="7">
        <f t="shared" si="202"/>
        <v>0</v>
      </c>
      <c r="CI91" s="7">
        <f t="shared" si="236"/>
        <v>0</v>
      </c>
      <c r="CJ91" s="7"/>
      <c r="CK91" s="7">
        <f t="shared" si="237"/>
        <v>0</v>
      </c>
      <c r="CL91" s="7">
        <f t="shared" si="143"/>
        <v>0</v>
      </c>
      <c r="CM91" s="7">
        <f t="shared" si="203"/>
        <v>0</v>
      </c>
      <c r="CN91" s="7">
        <f t="shared" si="238"/>
        <v>0</v>
      </c>
      <c r="CP91">
        <f t="shared" si="204"/>
        <v>0</v>
      </c>
      <c r="CQ91">
        <f t="shared" si="205"/>
        <v>0</v>
      </c>
      <c r="CR91">
        <f t="shared" si="206"/>
        <v>0</v>
      </c>
      <c r="CS91">
        <f t="shared" si="261"/>
        <v>0</v>
      </c>
      <c r="CT91" s="7"/>
      <c r="CU91" s="7">
        <f t="shared" si="144"/>
        <v>0</v>
      </c>
      <c r="CV91" s="7">
        <f t="shared" si="262"/>
        <v>0</v>
      </c>
      <c r="CW91" s="7">
        <f t="shared" si="207"/>
        <v>0</v>
      </c>
      <c r="CX91" s="7"/>
      <c r="CY91" s="7">
        <f t="shared" si="145"/>
        <v>0</v>
      </c>
      <c r="CZ91" s="7">
        <f>'Initial absorption'!$H91*CY91*$F91</f>
        <v>0</v>
      </c>
      <c r="DA91" s="7">
        <f t="shared" si="263"/>
        <v>0</v>
      </c>
      <c r="DB91" s="7">
        <f>'Initial absorption'!$N91*DA91*$J91</f>
        <v>0</v>
      </c>
      <c r="DC91" s="7"/>
      <c r="DD91">
        <f t="shared" si="146"/>
        <v>0</v>
      </c>
      <c r="DE91" s="7">
        <f t="shared" si="147"/>
        <v>0</v>
      </c>
      <c r="DF91">
        <f t="shared" si="239"/>
        <v>0</v>
      </c>
      <c r="DG91" s="7"/>
      <c r="DH91">
        <f t="shared" si="240"/>
        <v>0</v>
      </c>
      <c r="DI91">
        <f t="shared" si="264"/>
        <v>0</v>
      </c>
      <c r="DJ91">
        <f t="shared" si="277"/>
        <v>0</v>
      </c>
      <c r="DK91" s="7"/>
      <c r="DL91">
        <f>(1 - 'Initial absorption'!$N91)*DA91</f>
        <v>0</v>
      </c>
      <c r="DM91" s="7">
        <f t="shared" si="148"/>
        <v>0</v>
      </c>
      <c r="DN91">
        <f>'Initial absorption'!$T91*(DL91+DM91)*$N91</f>
        <v>0</v>
      </c>
      <c r="DO91" s="7"/>
      <c r="DP91">
        <f t="shared" si="182"/>
        <v>0</v>
      </c>
      <c r="DQ91">
        <f>'Initial absorption'!$N91*DP91*$J91</f>
        <v>0</v>
      </c>
      <c r="DS91">
        <f>(1-'Initial absorption'!$N91)*DP91</f>
        <v>0</v>
      </c>
      <c r="DT91">
        <f>'Initial absorption'!$H91*DS91*$F91</f>
        <v>0</v>
      </c>
      <c r="DU91" s="7"/>
      <c r="DV91">
        <f>(1 - 'Initial absorption'!$T91)*(DL91+DM91)</f>
        <v>0</v>
      </c>
      <c r="DW91">
        <f t="shared" si="149"/>
        <v>0</v>
      </c>
      <c r="DX91" s="7"/>
      <c r="EH91" s="7">
        <f t="shared" si="282"/>
        <v>0</v>
      </c>
      <c r="EI91" s="7">
        <f t="shared" si="187"/>
        <v>0</v>
      </c>
      <c r="EJ91" s="7">
        <f t="shared" si="208"/>
        <v>0</v>
      </c>
      <c r="EK91" s="7">
        <f t="shared" si="241"/>
        <v>0</v>
      </c>
      <c r="EL91" s="7"/>
      <c r="EM91" s="7">
        <f t="shared" si="242"/>
        <v>0</v>
      </c>
      <c r="EN91" s="7">
        <f t="shared" si="150"/>
        <v>0</v>
      </c>
      <c r="EO91" s="7">
        <f t="shared" si="209"/>
        <v>0</v>
      </c>
      <c r="EP91" s="7">
        <f t="shared" si="243"/>
        <v>0</v>
      </c>
      <c r="ER91">
        <f t="shared" si="210"/>
        <v>0</v>
      </c>
      <c r="ES91">
        <f t="shared" si="211"/>
        <v>0</v>
      </c>
      <c r="ET91">
        <f t="shared" si="212"/>
        <v>0</v>
      </c>
      <c r="EU91">
        <f t="shared" si="265"/>
        <v>0</v>
      </c>
      <c r="EV91" s="7"/>
      <c r="EW91" s="7">
        <f t="shared" si="151"/>
        <v>0</v>
      </c>
      <c r="EX91" s="7">
        <f t="shared" si="266"/>
        <v>0</v>
      </c>
      <c r="EY91" s="7">
        <f t="shared" si="213"/>
        <v>0</v>
      </c>
      <c r="EZ91" s="7"/>
      <c r="FA91" s="7">
        <f t="shared" si="152"/>
        <v>0</v>
      </c>
      <c r="FB91" s="7">
        <f>'Initial absorption'!$H91*FA91*$F91</f>
        <v>0</v>
      </c>
      <c r="FC91" s="7">
        <f t="shared" si="267"/>
        <v>0</v>
      </c>
      <c r="FD91" s="7">
        <f>'Initial absorption'!$N91*FC91*$J91</f>
        <v>0</v>
      </c>
      <c r="FE91" s="7"/>
      <c r="FF91">
        <f t="shared" si="153"/>
        <v>0</v>
      </c>
      <c r="FG91" s="7">
        <f t="shared" si="154"/>
        <v>0</v>
      </c>
      <c r="FH91">
        <f t="shared" si="244"/>
        <v>0</v>
      </c>
      <c r="FI91" s="7"/>
      <c r="FJ91">
        <f t="shared" si="245"/>
        <v>0</v>
      </c>
      <c r="FK91">
        <f t="shared" si="268"/>
        <v>0</v>
      </c>
      <c r="FL91">
        <f t="shared" si="278"/>
        <v>0</v>
      </c>
      <c r="FM91" s="7"/>
      <c r="FN91">
        <f>(1 - 'Initial absorption'!$N91)*FC91</f>
        <v>0</v>
      </c>
      <c r="FO91" s="7">
        <f t="shared" si="155"/>
        <v>0</v>
      </c>
      <c r="FP91">
        <f>'Initial absorption'!$T91*(FN91+FO91)*$N91</f>
        <v>0</v>
      </c>
      <c r="FQ91" s="7"/>
      <c r="FR91">
        <f t="shared" si="183"/>
        <v>0</v>
      </c>
      <c r="FS91">
        <f>'Initial absorption'!$N91*FR91*$J91</f>
        <v>0</v>
      </c>
      <c r="FU91">
        <f>(1-'Initial absorption'!$N91)*FR91</f>
        <v>0</v>
      </c>
      <c r="FV91">
        <f>'Initial absorption'!$H91*FU91*$F91</f>
        <v>0</v>
      </c>
      <c r="FW91" s="7"/>
      <c r="FX91">
        <f>(1 - 'Initial absorption'!$T91)*(FN91+FO91)</f>
        <v>0</v>
      </c>
      <c r="FY91">
        <f t="shared" si="156"/>
        <v>0</v>
      </c>
      <c r="FZ91" s="7"/>
      <c r="GJ91" s="7">
        <f t="shared" si="283"/>
        <v>0</v>
      </c>
      <c r="GK91" s="7">
        <f t="shared" si="188"/>
        <v>0</v>
      </c>
      <c r="GL91" s="7">
        <f t="shared" si="214"/>
        <v>0</v>
      </c>
      <c r="GM91" s="7">
        <f t="shared" si="246"/>
        <v>0</v>
      </c>
      <c r="GN91" s="7"/>
      <c r="GO91" s="7">
        <f t="shared" si="247"/>
        <v>0</v>
      </c>
      <c r="GP91" s="7">
        <f t="shared" si="157"/>
        <v>0</v>
      </c>
      <c r="GQ91" s="7">
        <f t="shared" si="215"/>
        <v>0</v>
      </c>
      <c r="GR91" s="7">
        <f t="shared" si="248"/>
        <v>0</v>
      </c>
      <c r="GT91">
        <f t="shared" si="216"/>
        <v>0</v>
      </c>
      <c r="GU91">
        <f t="shared" si="217"/>
        <v>0</v>
      </c>
      <c r="GV91">
        <f t="shared" si="218"/>
        <v>0</v>
      </c>
      <c r="GW91">
        <f t="shared" si="269"/>
        <v>0</v>
      </c>
      <c r="GX91" s="7"/>
      <c r="GY91" s="7">
        <f t="shared" si="158"/>
        <v>0</v>
      </c>
      <c r="GZ91" s="7">
        <f t="shared" si="270"/>
        <v>0</v>
      </c>
      <c r="HA91" s="7">
        <f t="shared" si="219"/>
        <v>0</v>
      </c>
      <c r="HB91" s="7"/>
      <c r="HC91" s="7">
        <f t="shared" si="159"/>
        <v>0</v>
      </c>
      <c r="HD91" s="7">
        <f>'Initial absorption'!$H91*HC91*$F91</f>
        <v>0</v>
      </c>
      <c r="HE91" s="7">
        <f t="shared" si="271"/>
        <v>0</v>
      </c>
      <c r="HF91" s="7">
        <f>'Initial absorption'!$N91*HE91*$J91</f>
        <v>0</v>
      </c>
      <c r="HG91" s="7"/>
      <c r="HH91">
        <f t="shared" si="160"/>
        <v>0</v>
      </c>
      <c r="HI91" s="7">
        <f t="shared" si="161"/>
        <v>0</v>
      </c>
      <c r="HJ91">
        <f t="shared" si="249"/>
        <v>0</v>
      </c>
      <c r="HK91" s="7"/>
      <c r="HL91">
        <f t="shared" si="250"/>
        <v>0</v>
      </c>
      <c r="HM91">
        <f t="shared" si="272"/>
        <v>0</v>
      </c>
      <c r="HN91">
        <f t="shared" si="279"/>
        <v>0</v>
      </c>
      <c r="HO91" s="7"/>
      <c r="HP91">
        <f>(1 - 'Initial absorption'!$N91)*HE91</f>
        <v>0</v>
      </c>
      <c r="HQ91" s="7">
        <f t="shared" si="162"/>
        <v>0</v>
      </c>
      <c r="HR91">
        <f>'Initial absorption'!$T91*(HP91+HQ91)*$N91</f>
        <v>0</v>
      </c>
      <c r="HS91" s="7"/>
      <c r="HT91">
        <f t="shared" si="184"/>
        <v>0</v>
      </c>
      <c r="HU91">
        <f>'Initial absorption'!$N91*HT91*$J91</f>
        <v>0</v>
      </c>
      <c r="HW91">
        <f>(1-'Initial absorption'!$N91)*HT91</f>
        <v>0</v>
      </c>
      <c r="HX91">
        <f>'Initial absorption'!$H91*HW91*$F91</f>
        <v>0</v>
      </c>
      <c r="HY91" s="7"/>
      <c r="HZ91">
        <f>(1 - 'Initial absorption'!$T91)*(HP91+HQ91)</f>
        <v>0</v>
      </c>
      <c r="IA91">
        <f t="shared" si="163"/>
        <v>0</v>
      </c>
      <c r="IB91" s="7"/>
      <c r="IL91" s="7">
        <f t="shared" si="284"/>
        <v>0</v>
      </c>
      <c r="IM91" s="7">
        <f t="shared" si="189"/>
        <v>0</v>
      </c>
      <c r="IN91" s="7">
        <f t="shared" si="220"/>
        <v>0</v>
      </c>
      <c r="IO91" s="7">
        <f t="shared" si="251"/>
        <v>0</v>
      </c>
      <c r="IP91" s="7"/>
      <c r="IQ91" s="7">
        <f t="shared" si="252"/>
        <v>0</v>
      </c>
      <c r="IR91" s="7">
        <f t="shared" si="164"/>
        <v>0</v>
      </c>
      <c r="IS91" s="7">
        <f t="shared" si="221"/>
        <v>0</v>
      </c>
      <c r="IT91" s="7">
        <f t="shared" si="253"/>
        <v>0</v>
      </c>
      <c r="IV91">
        <f t="shared" si="222"/>
        <v>0</v>
      </c>
      <c r="IW91">
        <f t="shared" si="223"/>
        <v>0</v>
      </c>
      <c r="IX91">
        <f t="shared" si="224"/>
        <v>0</v>
      </c>
      <c r="IY91">
        <f t="shared" si="273"/>
        <v>0</v>
      </c>
      <c r="IZ91" s="7"/>
      <c r="JA91" s="7">
        <f t="shared" si="165"/>
        <v>0</v>
      </c>
      <c r="JB91" s="7">
        <f t="shared" si="274"/>
        <v>0</v>
      </c>
      <c r="JC91" s="7">
        <f t="shared" si="225"/>
        <v>0</v>
      </c>
      <c r="JD91" s="7"/>
      <c r="JE91" s="7">
        <f t="shared" si="166"/>
        <v>0</v>
      </c>
      <c r="JF91" s="7">
        <f>'Initial absorption'!$H91*JE91*$F91</f>
        <v>0</v>
      </c>
      <c r="JG91" s="7">
        <f t="shared" si="275"/>
        <v>0</v>
      </c>
      <c r="JH91" s="7">
        <f>'Initial absorption'!$N91*JG91*$J91</f>
        <v>0</v>
      </c>
      <c r="JI91" s="7"/>
      <c r="JJ91">
        <f t="shared" si="167"/>
        <v>0</v>
      </c>
      <c r="JK91" s="7">
        <f t="shared" si="168"/>
        <v>0</v>
      </c>
      <c r="JL91">
        <f t="shared" si="254"/>
        <v>0</v>
      </c>
      <c r="JM91" s="7"/>
      <c r="JN91">
        <f t="shared" si="255"/>
        <v>0</v>
      </c>
      <c r="JO91">
        <f t="shared" si="276"/>
        <v>0</v>
      </c>
      <c r="JP91">
        <f t="shared" si="280"/>
        <v>0</v>
      </c>
      <c r="JQ91" s="7"/>
      <c r="JR91">
        <f>(1 - 'Initial absorption'!$N91)*JG91</f>
        <v>0</v>
      </c>
      <c r="JS91" s="7">
        <f t="shared" si="169"/>
        <v>0</v>
      </c>
      <c r="JT91">
        <f>'Initial absorption'!$T91*(JR91+JS91)*$N91</f>
        <v>0</v>
      </c>
      <c r="JU91" s="7"/>
      <c r="JV91">
        <f t="shared" si="185"/>
        <v>0</v>
      </c>
      <c r="JW91">
        <f>'Initial absorption'!$N91*JV91*$J91</f>
        <v>0</v>
      </c>
      <c r="JY91">
        <f>(1-'Initial absorption'!$N91)*JV91</f>
        <v>0</v>
      </c>
      <c r="JZ91">
        <f>'Initial absorption'!$H91*JY91*$F91</f>
        <v>0</v>
      </c>
      <c r="KA91" s="7"/>
      <c r="KB91">
        <f>(1 - 'Initial absorption'!$T91)*(JR91+JS91)</f>
        <v>0</v>
      </c>
      <c r="KC91">
        <f t="shared" si="170"/>
        <v>0</v>
      </c>
      <c r="KD91" s="7"/>
    </row>
    <row r="92" spans="4:290" x14ac:dyDescent="0.25">
      <c r="D92">
        <v>730</v>
      </c>
      <c r="E92">
        <f>'Input spectra'!B92</f>
        <v>0</v>
      </c>
      <c r="F92">
        <f>'Initial absorption'!J92</f>
        <v>0</v>
      </c>
      <c r="G92">
        <f>'Input spectra'!C92</f>
        <v>0</v>
      </c>
      <c r="H92">
        <f t="shared" si="226"/>
        <v>0</v>
      </c>
      <c r="I92">
        <f>'Input spectra'!D92</f>
        <v>0</v>
      </c>
      <c r="J92">
        <f>'Initial absorption'!P92</f>
        <v>0</v>
      </c>
      <c r="K92">
        <f>'Input spectra'!E92</f>
        <v>0</v>
      </c>
      <c r="L92">
        <f t="shared" si="227"/>
        <v>0</v>
      </c>
      <c r="M92">
        <f>'Input spectra'!F92</f>
        <v>0</v>
      </c>
      <c r="N92">
        <f>'Initial absorption'!V92</f>
        <v>0</v>
      </c>
      <c r="O92">
        <f>'Input spectra'!G92</f>
        <v>0</v>
      </c>
      <c r="P92">
        <f t="shared" si="228"/>
        <v>0</v>
      </c>
      <c r="R92">
        <f>'Reaching edge prob after ems 1'!$EZ93</f>
        <v>0.87856594317846803</v>
      </c>
      <c r="S92">
        <f>'Reaching edge prob after ems 2'!$EZ93</f>
        <v>0.87856594317846803</v>
      </c>
      <c r="T92">
        <f>'Reaching edge prob after ems 3'!EZ93</f>
        <v>0.87856594317846803</v>
      </c>
      <c r="U92">
        <f>1-EXP(-'Reaching edge prob after ems 1'!FC93*_k_in_ec_correction*($E92*_c1+'Input spectra'!Y92))</f>
        <v>1.2401563329914711E-2</v>
      </c>
      <c r="V92">
        <f>1-EXP(-(_t-'Reaching edge prob after ems 1'!FC93)*_k_in_ec_correction*($E92*_c1+'Input spectra'!Y92))</f>
        <v>1.2542615609540619E-2</v>
      </c>
      <c r="W92">
        <f>1-EXP(-'Reaching edge prob after ems 2'!FC93*_k_in_ec_correction*($I92*_c2+'Input spectra'!Y92))</f>
        <v>1.2401563329914711E-2</v>
      </c>
      <c r="X92">
        <f>1-EXP(-(_t-'Reaching edge prob after ems 2'!FC93)*_k_in_ec_correction*($I92*_c2+'Input spectra'!Y92))</f>
        <v>1.2542615609540619E-2</v>
      </c>
      <c r="Y92">
        <f>1-EXP(-'Reaching edge prob after ems 3'!FC93*_k_in_ec_correction*($M92*_c3+'Input spectra'!Y92))</f>
        <v>1.2401563329914711E-2</v>
      </c>
      <c r="Z92">
        <f>1-EXP(-(_t-'Reaching edge prob after ems 3'!FC93)*_k_in_ec_correction*($M92*_c3+'Input spectra'!Y92))</f>
        <v>1.2542615609540619E-2</v>
      </c>
      <c r="AA92" s="16"/>
      <c r="AB92" s="16"/>
      <c r="AD92" s="7">
        <f t="shared" si="190"/>
        <v>0</v>
      </c>
      <c r="AE92" s="7">
        <f t="shared" si="191"/>
        <v>0</v>
      </c>
      <c r="AF92" s="7">
        <f t="shared" si="192"/>
        <v>0</v>
      </c>
      <c r="AG92" s="7">
        <f t="shared" si="229"/>
        <v>0</v>
      </c>
      <c r="AH92" s="7"/>
      <c r="AI92" s="7">
        <f t="shared" si="193"/>
        <v>0</v>
      </c>
      <c r="AJ92" s="7">
        <f t="shared" si="194"/>
        <v>0</v>
      </c>
      <c r="AK92" s="7">
        <f t="shared" si="195"/>
        <v>0</v>
      </c>
      <c r="AL92" s="7">
        <f t="shared" si="230"/>
        <v>0</v>
      </c>
      <c r="AN92">
        <f t="shared" si="196"/>
        <v>0</v>
      </c>
      <c r="AO92">
        <f t="shared" si="197"/>
        <v>0</v>
      </c>
      <c r="AP92">
        <f t="shared" si="198"/>
        <v>0</v>
      </c>
      <c r="AQ92">
        <f t="shared" si="256"/>
        <v>0</v>
      </c>
      <c r="AR92" s="7"/>
      <c r="AS92" s="7">
        <f t="shared" si="199"/>
        <v>0</v>
      </c>
      <c r="AT92" s="7">
        <f t="shared" si="257"/>
        <v>0</v>
      </c>
      <c r="AU92" s="7">
        <f t="shared" si="200"/>
        <v>0</v>
      </c>
      <c r="AV92" s="7"/>
      <c r="AW92" s="7">
        <f t="shared" si="231"/>
        <v>0</v>
      </c>
      <c r="AX92" s="7">
        <f>'Initial absorption'!$H92*AW92*$F92</f>
        <v>0</v>
      </c>
      <c r="AY92" s="7">
        <f t="shared" si="258"/>
        <v>0</v>
      </c>
      <c r="AZ92" s="7">
        <f>'Initial absorption'!$N92*AY92*$J92</f>
        <v>0</v>
      </c>
      <c r="BA92" s="7"/>
      <c r="BB92">
        <f t="shared" si="232"/>
        <v>0</v>
      </c>
      <c r="BC92" s="7">
        <f t="shared" si="259"/>
        <v>0</v>
      </c>
      <c r="BD92">
        <f t="shared" si="233"/>
        <v>0</v>
      </c>
      <c r="BE92" s="7"/>
      <c r="BF92">
        <f t="shared" si="285"/>
        <v>0</v>
      </c>
      <c r="BG92">
        <f t="shared" si="260"/>
        <v>0</v>
      </c>
      <c r="BH92">
        <f t="shared" si="234"/>
        <v>0</v>
      </c>
      <c r="BI92" s="7"/>
      <c r="BJ92">
        <f>(1 - 'Initial absorption'!$N92)*AY92</f>
        <v>0</v>
      </c>
      <c r="BK92" s="7">
        <f t="shared" si="201"/>
        <v>0</v>
      </c>
      <c r="BL92">
        <f>'Initial absorption'!$T92*(BJ92+BK92)*$N92</f>
        <v>0</v>
      </c>
      <c r="BM92" s="7"/>
      <c r="BN92">
        <f t="shared" si="235"/>
        <v>0</v>
      </c>
      <c r="BO92">
        <f>'Initial absorption'!$N92*BN92*$J92</f>
        <v>0</v>
      </c>
      <c r="BQ92">
        <f>(1-'Initial absorption'!$N92)*BN92</f>
        <v>0</v>
      </c>
      <c r="BR92">
        <f>'Initial absorption'!$H92*BQ92*$F92</f>
        <v>0</v>
      </c>
      <c r="BS92" s="7"/>
      <c r="BT92">
        <f>(1 - 'Initial absorption'!$T92)*(BJ92+BK92)</f>
        <v>0</v>
      </c>
      <c r="BU92">
        <f t="shared" si="142"/>
        <v>0</v>
      </c>
      <c r="BV92" s="7"/>
      <c r="CF92" s="7">
        <f t="shared" si="281"/>
        <v>0</v>
      </c>
      <c r="CG92" s="7">
        <f t="shared" si="186"/>
        <v>0</v>
      </c>
      <c r="CH92" s="7">
        <f t="shared" si="202"/>
        <v>0</v>
      </c>
      <c r="CI92" s="7">
        <f t="shared" si="236"/>
        <v>0</v>
      </c>
      <c r="CJ92" s="7"/>
      <c r="CK92" s="7">
        <f t="shared" si="237"/>
        <v>0</v>
      </c>
      <c r="CL92" s="7">
        <f t="shared" si="143"/>
        <v>0</v>
      </c>
      <c r="CM92" s="7">
        <f t="shared" si="203"/>
        <v>0</v>
      </c>
      <c r="CN92" s="7">
        <f t="shared" si="238"/>
        <v>0</v>
      </c>
      <c r="CP92">
        <f t="shared" si="204"/>
        <v>0</v>
      </c>
      <c r="CQ92">
        <f t="shared" si="205"/>
        <v>0</v>
      </c>
      <c r="CR92">
        <f t="shared" si="206"/>
        <v>0</v>
      </c>
      <c r="CS92">
        <f t="shared" si="261"/>
        <v>0</v>
      </c>
      <c r="CT92" s="7"/>
      <c r="CU92" s="7">
        <f t="shared" si="144"/>
        <v>0</v>
      </c>
      <c r="CV92" s="7">
        <f t="shared" si="262"/>
        <v>0</v>
      </c>
      <c r="CW92" s="7">
        <f t="shared" si="207"/>
        <v>0</v>
      </c>
      <c r="CX92" s="7"/>
      <c r="CY92" s="7">
        <f t="shared" si="145"/>
        <v>0</v>
      </c>
      <c r="CZ92" s="7">
        <f>'Initial absorption'!$H92*CY92*$F92</f>
        <v>0</v>
      </c>
      <c r="DA92" s="7">
        <f t="shared" si="263"/>
        <v>0</v>
      </c>
      <c r="DB92" s="7">
        <f>'Initial absorption'!$N92*DA92*$J92</f>
        <v>0</v>
      </c>
      <c r="DC92" s="7"/>
      <c r="DD92">
        <f t="shared" si="146"/>
        <v>0</v>
      </c>
      <c r="DE92" s="7">
        <f t="shared" si="147"/>
        <v>0</v>
      </c>
      <c r="DF92">
        <f t="shared" si="239"/>
        <v>0</v>
      </c>
      <c r="DG92" s="7"/>
      <c r="DH92">
        <f t="shared" si="240"/>
        <v>0</v>
      </c>
      <c r="DI92">
        <f t="shared" si="264"/>
        <v>0</v>
      </c>
      <c r="DJ92">
        <f t="shared" si="277"/>
        <v>0</v>
      </c>
      <c r="DK92" s="7"/>
      <c r="DL92">
        <f>(1 - 'Initial absorption'!$N92)*DA92</f>
        <v>0</v>
      </c>
      <c r="DM92" s="7">
        <f t="shared" si="148"/>
        <v>0</v>
      </c>
      <c r="DN92">
        <f>'Initial absorption'!$T92*(DL92+DM92)*$N92</f>
        <v>0</v>
      </c>
      <c r="DO92" s="7"/>
      <c r="DP92">
        <f t="shared" si="182"/>
        <v>0</v>
      </c>
      <c r="DQ92">
        <f>'Initial absorption'!$N92*DP92*$J92</f>
        <v>0</v>
      </c>
      <c r="DS92">
        <f>(1-'Initial absorption'!$N92)*DP92</f>
        <v>0</v>
      </c>
      <c r="DT92">
        <f>'Initial absorption'!$H92*DS92*$F92</f>
        <v>0</v>
      </c>
      <c r="DU92" s="7"/>
      <c r="DV92">
        <f>(1 - 'Initial absorption'!$T92)*(DL92+DM92)</f>
        <v>0</v>
      </c>
      <c r="DW92">
        <f t="shared" si="149"/>
        <v>0</v>
      </c>
      <c r="DX92" s="7"/>
      <c r="EH92" s="7">
        <f t="shared" si="282"/>
        <v>0</v>
      </c>
      <c r="EI92" s="7">
        <f t="shared" si="187"/>
        <v>0</v>
      </c>
      <c r="EJ92" s="7">
        <f t="shared" si="208"/>
        <v>0</v>
      </c>
      <c r="EK92" s="7">
        <f t="shared" si="241"/>
        <v>0</v>
      </c>
      <c r="EL92" s="7"/>
      <c r="EM92" s="7">
        <f t="shared" si="242"/>
        <v>0</v>
      </c>
      <c r="EN92" s="7">
        <f t="shared" si="150"/>
        <v>0</v>
      </c>
      <c r="EO92" s="7">
        <f t="shared" si="209"/>
        <v>0</v>
      </c>
      <c r="EP92" s="7">
        <f t="shared" si="243"/>
        <v>0</v>
      </c>
      <c r="ER92">
        <f t="shared" si="210"/>
        <v>0</v>
      </c>
      <c r="ES92">
        <f t="shared" si="211"/>
        <v>0</v>
      </c>
      <c r="ET92">
        <f t="shared" si="212"/>
        <v>0</v>
      </c>
      <c r="EU92">
        <f t="shared" si="265"/>
        <v>0</v>
      </c>
      <c r="EV92" s="7"/>
      <c r="EW92" s="7">
        <f t="shared" si="151"/>
        <v>0</v>
      </c>
      <c r="EX92" s="7">
        <f t="shared" si="266"/>
        <v>0</v>
      </c>
      <c r="EY92" s="7">
        <f t="shared" si="213"/>
        <v>0</v>
      </c>
      <c r="EZ92" s="7"/>
      <c r="FA92" s="7">
        <f t="shared" si="152"/>
        <v>0</v>
      </c>
      <c r="FB92" s="7">
        <f>'Initial absorption'!$H92*FA92*$F92</f>
        <v>0</v>
      </c>
      <c r="FC92" s="7">
        <f t="shared" si="267"/>
        <v>0</v>
      </c>
      <c r="FD92" s="7">
        <f>'Initial absorption'!$N92*FC92*$J92</f>
        <v>0</v>
      </c>
      <c r="FE92" s="7"/>
      <c r="FF92">
        <f t="shared" si="153"/>
        <v>0</v>
      </c>
      <c r="FG92" s="7">
        <f t="shared" si="154"/>
        <v>0</v>
      </c>
      <c r="FH92">
        <f t="shared" si="244"/>
        <v>0</v>
      </c>
      <c r="FI92" s="7"/>
      <c r="FJ92">
        <f t="shared" si="245"/>
        <v>0</v>
      </c>
      <c r="FK92">
        <f t="shared" si="268"/>
        <v>0</v>
      </c>
      <c r="FL92">
        <f t="shared" si="278"/>
        <v>0</v>
      </c>
      <c r="FM92" s="7"/>
      <c r="FN92">
        <f>(1 - 'Initial absorption'!$N92)*FC92</f>
        <v>0</v>
      </c>
      <c r="FO92" s="7">
        <f t="shared" si="155"/>
        <v>0</v>
      </c>
      <c r="FP92">
        <f>'Initial absorption'!$T92*(FN92+FO92)*$N92</f>
        <v>0</v>
      </c>
      <c r="FQ92" s="7"/>
      <c r="FR92">
        <f t="shared" si="183"/>
        <v>0</v>
      </c>
      <c r="FS92">
        <f>'Initial absorption'!$N92*FR92*$J92</f>
        <v>0</v>
      </c>
      <c r="FU92">
        <f>(1-'Initial absorption'!$N92)*FR92</f>
        <v>0</v>
      </c>
      <c r="FV92">
        <f>'Initial absorption'!$H92*FU92*$F92</f>
        <v>0</v>
      </c>
      <c r="FW92" s="7"/>
      <c r="FX92">
        <f>(1 - 'Initial absorption'!$T92)*(FN92+FO92)</f>
        <v>0</v>
      </c>
      <c r="FY92">
        <f t="shared" si="156"/>
        <v>0</v>
      </c>
      <c r="FZ92" s="7"/>
      <c r="GJ92" s="7">
        <f t="shared" si="283"/>
        <v>0</v>
      </c>
      <c r="GK92" s="7">
        <f t="shared" si="188"/>
        <v>0</v>
      </c>
      <c r="GL92" s="7">
        <f t="shared" si="214"/>
        <v>0</v>
      </c>
      <c r="GM92" s="7">
        <f t="shared" si="246"/>
        <v>0</v>
      </c>
      <c r="GN92" s="7"/>
      <c r="GO92" s="7">
        <f t="shared" si="247"/>
        <v>0</v>
      </c>
      <c r="GP92" s="7">
        <f t="shared" si="157"/>
        <v>0</v>
      </c>
      <c r="GQ92" s="7">
        <f t="shared" si="215"/>
        <v>0</v>
      </c>
      <c r="GR92" s="7">
        <f t="shared" si="248"/>
        <v>0</v>
      </c>
      <c r="GT92">
        <f t="shared" si="216"/>
        <v>0</v>
      </c>
      <c r="GU92">
        <f t="shared" si="217"/>
        <v>0</v>
      </c>
      <c r="GV92">
        <f t="shared" si="218"/>
        <v>0</v>
      </c>
      <c r="GW92">
        <f t="shared" si="269"/>
        <v>0</v>
      </c>
      <c r="GX92" s="7"/>
      <c r="GY92" s="7">
        <f t="shared" si="158"/>
        <v>0</v>
      </c>
      <c r="GZ92" s="7">
        <f t="shared" si="270"/>
        <v>0</v>
      </c>
      <c r="HA92" s="7">
        <f t="shared" si="219"/>
        <v>0</v>
      </c>
      <c r="HB92" s="7"/>
      <c r="HC92" s="7">
        <f t="shared" si="159"/>
        <v>0</v>
      </c>
      <c r="HD92" s="7">
        <f>'Initial absorption'!$H92*HC92*$F92</f>
        <v>0</v>
      </c>
      <c r="HE92" s="7">
        <f t="shared" si="271"/>
        <v>0</v>
      </c>
      <c r="HF92" s="7">
        <f>'Initial absorption'!$N92*HE92*$J92</f>
        <v>0</v>
      </c>
      <c r="HG92" s="7"/>
      <c r="HH92">
        <f t="shared" si="160"/>
        <v>0</v>
      </c>
      <c r="HI92" s="7">
        <f t="shared" si="161"/>
        <v>0</v>
      </c>
      <c r="HJ92">
        <f t="shared" si="249"/>
        <v>0</v>
      </c>
      <c r="HK92" s="7"/>
      <c r="HL92">
        <f t="shared" si="250"/>
        <v>0</v>
      </c>
      <c r="HM92">
        <f t="shared" si="272"/>
        <v>0</v>
      </c>
      <c r="HN92">
        <f t="shared" si="279"/>
        <v>0</v>
      </c>
      <c r="HO92" s="7"/>
      <c r="HP92">
        <f>(1 - 'Initial absorption'!$N92)*HE92</f>
        <v>0</v>
      </c>
      <c r="HQ92" s="7">
        <f t="shared" si="162"/>
        <v>0</v>
      </c>
      <c r="HR92">
        <f>'Initial absorption'!$T92*(HP92+HQ92)*$N92</f>
        <v>0</v>
      </c>
      <c r="HS92" s="7"/>
      <c r="HT92">
        <f t="shared" si="184"/>
        <v>0</v>
      </c>
      <c r="HU92">
        <f>'Initial absorption'!$N92*HT92*$J92</f>
        <v>0</v>
      </c>
      <c r="HW92">
        <f>(1-'Initial absorption'!$N92)*HT92</f>
        <v>0</v>
      </c>
      <c r="HX92">
        <f>'Initial absorption'!$H92*HW92*$F92</f>
        <v>0</v>
      </c>
      <c r="HY92" s="7"/>
      <c r="HZ92">
        <f>(1 - 'Initial absorption'!$T92)*(HP92+HQ92)</f>
        <v>0</v>
      </c>
      <c r="IA92">
        <f t="shared" si="163"/>
        <v>0</v>
      </c>
      <c r="IB92" s="7"/>
      <c r="IL92" s="7">
        <f t="shared" si="284"/>
        <v>0</v>
      </c>
      <c r="IM92" s="7">
        <f t="shared" si="189"/>
        <v>0</v>
      </c>
      <c r="IN92" s="7">
        <f t="shared" si="220"/>
        <v>0</v>
      </c>
      <c r="IO92" s="7">
        <f t="shared" si="251"/>
        <v>0</v>
      </c>
      <c r="IP92" s="7"/>
      <c r="IQ92" s="7">
        <f t="shared" si="252"/>
        <v>0</v>
      </c>
      <c r="IR92" s="7">
        <f t="shared" si="164"/>
        <v>0</v>
      </c>
      <c r="IS92" s="7">
        <f t="shared" si="221"/>
        <v>0</v>
      </c>
      <c r="IT92" s="7">
        <f t="shared" si="253"/>
        <v>0</v>
      </c>
      <c r="IV92">
        <f t="shared" si="222"/>
        <v>0</v>
      </c>
      <c r="IW92">
        <f t="shared" si="223"/>
        <v>0</v>
      </c>
      <c r="IX92">
        <f t="shared" si="224"/>
        <v>0</v>
      </c>
      <c r="IY92">
        <f t="shared" si="273"/>
        <v>0</v>
      </c>
      <c r="IZ92" s="7"/>
      <c r="JA92" s="7">
        <f t="shared" si="165"/>
        <v>0</v>
      </c>
      <c r="JB92" s="7">
        <f t="shared" si="274"/>
        <v>0</v>
      </c>
      <c r="JC92" s="7">
        <f t="shared" si="225"/>
        <v>0</v>
      </c>
      <c r="JD92" s="7"/>
      <c r="JE92" s="7">
        <f t="shared" si="166"/>
        <v>0</v>
      </c>
      <c r="JF92" s="7">
        <f>'Initial absorption'!$H92*JE92*$F92</f>
        <v>0</v>
      </c>
      <c r="JG92" s="7">
        <f t="shared" si="275"/>
        <v>0</v>
      </c>
      <c r="JH92" s="7">
        <f>'Initial absorption'!$N92*JG92*$J92</f>
        <v>0</v>
      </c>
      <c r="JI92" s="7"/>
      <c r="JJ92">
        <f t="shared" si="167"/>
        <v>0</v>
      </c>
      <c r="JK92" s="7">
        <f t="shared" si="168"/>
        <v>0</v>
      </c>
      <c r="JL92">
        <f t="shared" si="254"/>
        <v>0</v>
      </c>
      <c r="JM92" s="7"/>
      <c r="JN92">
        <f t="shared" si="255"/>
        <v>0</v>
      </c>
      <c r="JO92">
        <f t="shared" si="276"/>
        <v>0</v>
      </c>
      <c r="JP92">
        <f t="shared" si="280"/>
        <v>0</v>
      </c>
      <c r="JQ92" s="7"/>
      <c r="JR92">
        <f>(1 - 'Initial absorption'!$N92)*JG92</f>
        <v>0</v>
      </c>
      <c r="JS92" s="7">
        <f t="shared" si="169"/>
        <v>0</v>
      </c>
      <c r="JT92">
        <f>'Initial absorption'!$T92*(JR92+JS92)*$N92</f>
        <v>0</v>
      </c>
      <c r="JU92" s="7"/>
      <c r="JV92">
        <f t="shared" si="185"/>
        <v>0</v>
      </c>
      <c r="JW92">
        <f>'Initial absorption'!$N92*JV92*$J92</f>
        <v>0</v>
      </c>
      <c r="JY92">
        <f>(1-'Initial absorption'!$N92)*JV92</f>
        <v>0</v>
      </c>
      <c r="JZ92">
        <f>'Initial absorption'!$H92*JY92*$F92</f>
        <v>0</v>
      </c>
      <c r="KA92" s="7"/>
      <c r="KB92">
        <f>(1 - 'Initial absorption'!$T92)*(JR92+JS92)</f>
        <v>0</v>
      </c>
      <c r="KC92">
        <f t="shared" si="170"/>
        <v>0</v>
      </c>
      <c r="KD92" s="7"/>
    </row>
    <row r="93" spans="4:290" x14ac:dyDescent="0.25">
      <c r="D93">
        <v>735</v>
      </c>
      <c r="E93">
        <f>'Input spectra'!B93</f>
        <v>0</v>
      </c>
      <c r="F93">
        <f>'Initial absorption'!J93</f>
        <v>0</v>
      </c>
      <c r="G93">
        <f>'Input spectra'!C93</f>
        <v>0</v>
      </c>
      <c r="H93">
        <f t="shared" si="226"/>
        <v>0</v>
      </c>
      <c r="I93">
        <f>'Input spectra'!D93</f>
        <v>0</v>
      </c>
      <c r="J93">
        <f>'Initial absorption'!P93</f>
        <v>0</v>
      </c>
      <c r="K93">
        <f>'Input spectra'!E93</f>
        <v>0</v>
      </c>
      <c r="L93">
        <f t="shared" si="227"/>
        <v>0</v>
      </c>
      <c r="M93">
        <f>'Input spectra'!F93</f>
        <v>0</v>
      </c>
      <c r="N93">
        <f>'Initial absorption'!V93</f>
        <v>0</v>
      </c>
      <c r="O93">
        <f>'Input spectra'!G93</f>
        <v>0</v>
      </c>
      <c r="P93">
        <f t="shared" si="228"/>
        <v>0</v>
      </c>
      <c r="R93">
        <f>'Reaching edge prob after ems 1'!$EZ94</f>
        <v>0.87837667540977293</v>
      </c>
      <c r="S93">
        <f>'Reaching edge prob after ems 2'!$EZ94</f>
        <v>0.87837667540977293</v>
      </c>
      <c r="T93">
        <f>'Reaching edge prob after ems 3'!EZ94</f>
        <v>0.87837667540977293</v>
      </c>
      <c r="U93">
        <f>1-EXP(-'Reaching edge prob after ems 1'!FC94*_k_in_ec_correction*($E93*_c1+'Input spectra'!Y93))</f>
        <v>1.2422683623160236E-2</v>
      </c>
      <c r="V93">
        <f>1-EXP(-(_t-'Reaching edge prob after ems 1'!FC94)*_k_in_ec_correction*($E93*_c1+'Input spectra'!Y93))</f>
        <v>1.2564219486132622E-2</v>
      </c>
      <c r="W93">
        <f>1-EXP(-'Reaching edge prob after ems 2'!FC94*_k_in_ec_correction*($I93*_c2+'Input spectra'!Y93))</f>
        <v>1.2422683623160236E-2</v>
      </c>
      <c r="X93">
        <f>1-EXP(-(_t-'Reaching edge prob after ems 2'!FC94)*_k_in_ec_correction*($I93*_c2+'Input spectra'!Y93))</f>
        <v>1.2564219486132622E-2</v>
      </c>
      <c r="Y93">
        <f>1-EXP(-'Reaching edge prob after ems 3'!FC94*_k_in_ec_correction*($M93*_c3+'Input spectra'!Y93))</f>
        <v>1.2422683623160236E-2</v>
      </c>
      <c r="Z93">
        <f>1-EXP(-(_t-'Reaching edge prob after ems 3'!FC94)*_k_in_ec_correction*($M93*_c3+'Input spectra'!Y93))</f>
        <v>1.2564219486132622E-2</v>
      </c>
      <c r="AA93" s="16"/>
      <c r="AB93" s="16"/>
      <c r="AD93" s="7">
        <f t="shared" si="190"/>
        <v>0</v>
      </c>
      <c r="AE93" s="7">
        <f t="shared" si="191"/>
        <v>0</v>
      </c>
      <c r="AF93" s="7">
        <f t="shared" si="192"/>
        <v>0</v>
      </c>
      <c r="AG93" s="7">
        <f t="shared" si="229"/>
        <v>0</v>
      </c>
      <c r="AH93" s="7"/>
      <c r="AI93" s="7">
        <f t="shared" si="193"/>
        <v>0</v>
      </c>
      <c r="AJ93" s="7">
        <f t="shared" si="194"/>
        <v>0</v>
      </c>
      <c r="AK93" s="7">
        <f t="shared" si="195"/>
        <v>0</v>
      </c>
      <c r="AL93" s="7">
        <f t="shared" si="230"/>
        <v>0</v>
      </c>
      <c r="AN93">
        <f t="shared" si="196"/>
        <v>0</v>
      </c>
      <c r="AO93">
        <f t="shared" si="197"/>
        <v>0</v>
      </c>
      <c r="AP93">
        <f t="shared" si="198"/>
        <v>0</v>
      </c>
      <c r="AQ93">
        <f t="shared" si="256"/>
        <v>0</v>
      </c>
      <c r="AR93" s="7"/>
      <c r="AS93" s="7">
        <f t="shared" si="199"/>
        <v>0</v>
      </c>
      <c r="AT93" s="7">
        <f t="shared" si="257"/>
        <v>0</v>
      </c>
      <c r="AU93" s="7">
        <f t="shared" si="200"/>
        <v>0</v>
      </c>
      <c r="AV93" s="7"/>
      <c r="AW93" s="7">
        <f t="shared" si="231"/>
        <v>0</v>
      </c>
      <c r="AX93" s="7">
        <f>'Initial absorption'!$H93*AW93*$F93</f>
        <v>0</v>
      </c>
      <c r="AY93" s="7">
        <f t="shared" si="258"/>
        <v>0</v>
      </c>
      <c r="AZ93" s="7">
        <f>'Initial absorption'!$N93*AY93*$J93</f>
        <v>0</v>
      </c>
      <c r="BA93" s="7"/>
      <c r="BB93">
        <f t="shared" si="232"/>
        <v>0</v>
      </c>
      <c r="BC93" s="7">
        <f t="shared" si="259"/>
        <v>0</v>
      </c>
      <c r="BD93">
        <f t="shared" si="233"/>
        <v>0</v>
      </c>
      <c r="BE93" s="7"/>
      <c r="BF93">
        <f t="shared" si="285"/>
        <v>0</v>
      </c>
      <c r="BG93">
        <f t="shared" si="260"/>
        <v>0</v>
      </c>
      <c r="BH93">
        <f t="shared" si="234"/>
        <v>0</v>
      </c>
      <c r="BI93" s="7"/>
      <c r="BJ93">
        <f>(1 - 'Initial absorption'!$N93)*AY93</f>
        <v>0</v>
      </c>
      <c r="BK93" s="7">
        <f t="shared" si="201"/>
        <v>0</v>
      </c>
      <c r="BL93">
        <f>'Initial absorption'!$T93*(BJ93+BK93)*$N93</f>
        <v>0</v>
      </c>
      <c r="BM93" s="7"/>
      <c r="BN93">
        <f t="shared" si="235"/>
        <v>0</v>
      </c>
      <c r="BO93">
        <f>'Initial absorption'!$N93*BN93*$J93</f>
        <v>0</v>
      </c>
      <c r="BQ93">
        <f>(1-'Initial absorption'!$N93)*BN93</f>
        <v>0</v>
      </c>
      <c r="BR93">
        <f>'Initial absorption'!$H93*BQ93*$F93</f>
        <v>0</v>
      </c>
      <c r="BS93" s="7"/>
      <c r="BT93">
        <f>(1 - 'Initial absorption'!$T93)*(BJ93+BK93)</f>
        <v>0</v>
      </c>
      <c r="BU93">
        <f t="shared" si="142"/>
        <v>0</v>
      </c>
      <c r="BV93" s="7"/>
      <c r="CF93" s="7">
        <f t="shared" si="281"/>
        <v>0</v>
      </c>
      <c r="CG93" s="7">
        <f t="shared" si="186"/>
        <v>0</v>
      </c>
      <c r="CH93" s="7">
        <f t="shared" si="202"/>
        <v>0</v>
      </c>
      <c r="CI93" s="7">
        <f t="shared" si="236"/>
        <v>0</v>
      </c>
      <c r="CJ93" s="7"/>
      <c r="CK93" s="7">
        <f t="shared" si="237"/>
        <v>0</v>
      </c>
      <c r="CL93" s="7">
        <f t="shared" si="143"/>
        <v>0</v>
      </c>
      <c r="CM93" s="7">
        <f t="shared" si="203"/>
        <v>0</v>
      </c>
      <c r="CN93" s="7">
        <f t="shared" si="238"/>
        <v>0</v>
      </c>
      <c r="CP93">
        <f t="shared" si="204"/>
        <v>0</v>
      </c>
      <c r="CQ93">
        <f t="shared" si="205"/>
        <v>0</v>
      </c>
      <c r="CR93">
        <f t="shared" si="206"/>
        <v>0</v>
      </c>
      <c r="CS93">
        <f t="shared" si="261"/>
        <v>0</v>
      </c>
      <c r="CT93" s="7"/>
      <c r="CU93" s="7">
        <f t="shared" si="144"/>
        <v>0</v>
      </c>
      <c r="CV93" s="7">
        <f t="shared" si="262"/>
        <v>0</v>
      </c>
      <c r="CW93" s="7">
        <f t="shared" si="207"/>
        <v>0</v>
      </c>
      <c r="CX93" s="7"/>
      <c r="CY93" s="7">
        <f t="shared" si="145"/>
        <v>0</v>
      </c>
      <c r="CZ93" s="7">
        <f>'Initial absorption'!$H93*CY93*$F93</f>
        <v>0</v>
      </c>
      <c r="DA93" s="7">
        <f t="shared" si="263"/>
        <v>0</v>
      </c>
      <c r="DB93" s="7">
        <f>'Initial absorption'!$N93*DA93*$J93</f>
        <v>0</v>
      </c>
      <c r="DC93" s="7"/>
      <c r="DD93">
        <f t="shared" si="146"/>
        <v>0</v>
      </c>
      <c r="DE93" s="7">
        <f t="shared" si="147"/>
        <v>0</v>
      </c>
      <c r="DF93">
        <f t="shared" si="239"/>
        <v>0</v>
      </c>
      <c r="DG93" s="7"/>
      <c r="DH93">
        <f t="shared" si="240"/>
        <v>0</v>
      </c>
      <c r="DI93">
        <f t="shared" si="264"/>
        <v>0</v>
      </c>
      <c r="DJ93">
        <f t="shared" si="277"/>
        <v>0</v>
      </c>
      <c r="DK93" s="7"/>
      <c r="DL93">
        <f>(1 - 'Initial absorption'!$N93)*DA93</f>
        <v>0</v>
      </c>
      <c r="DM93" s="7">
        <f t="shared" si="148"/>
        <v>0</v>
      </c>
      <c r="DN93">
        <f>'Initial absorption'!$T93*(DL93+DM93)*$N93</f>
        <v>0</v>
      </c>
      <c r="DO93" s="7"/>
      <c r="DP93">
        <f t="shared" si="182"/>
        <v>0</v>
      </c>
      <c r="DQ93">
        <f>'Initial absorption'!$N93*DP93*$J93</f>
        <v>0</v>
      </c>
      <c r="DS93">
        <f>(1-'Initial absorption'!$N93)*DP93</f>
        <v>0</v>
      </c>
      <c r="DT93">
        <f>'Initial absorption'!$H93*DS93*$F93</f>
        <v>0</v>
      </c>
      <c r="DU93" s="7"/>
      <c r="DV93">
        <f>(1 - 'Initial absorption'!$T93)*(DL93+DM93)</f>
        <v>0</v>
      </c>
      <c r="DW93">
        <f t="shared" si="149"/>
        <v>0</v>
      </c>
      <c r="DX93" s="7"/>
      <c r="EH93" s="7">
        <f t="shared" si="282"/>
        <v>0</v>
      </c>
      <c r="EI93" s="7">
        <f t="shared" si="187"/>
        <v>0</v>
      </c>
      <c r="EJ93" s="7">
        <f t="shared" si="208"/>
        <v>0</v>
      </c>
      <c r="EK93" s="7">
        <f t="shared" si="241"/>
        <v>0</v>
      </c>
      <c r="EL93" s="7"/>
      <c r="EM93" s="7">
        <f t="shared" si="242"/>
        <v>0</v>
      </c>
      <c r="EN93" s="7">
        <f t="shared" si="150"/>
        <v>0</v>
      </c>
      <c r="EO93" s="7">
        <f t="shared" si="209"/>
        <v>0</v>
      </c>
      <c r="EP93" s="7">
        <f t="shared" si="243"/>
        <v>0</v>
      </c>
      <c r="ER93">
        <f t="shared" si="210"/>
        <v>0</v>
      </c>
      <c r="ES93">
        <f t="shared" si="211"/>
        <v>0</v>
      </c>
      <c r="ET93">
        <f t="shared" si="212"/>
        <v>0</v>
      </c>
      <c r="EU93">
        <f t="shared" si="265"/>
        <v>0</v>
      </c>
      <c r="EV93" s="7"/>
      <c r="EW93" s="7">
        <f t="shared" si="151"/>
        <v>0</v>
      </c>
      <c r="EX93" s="7">
        <f t="shared" si="266"/>
        <v>0</v>
      </c>
      <c r="EY93" s="7">
        <f t="shared" si="213"/>
        <v>0</v>
      </c>
      <c r="EZ93" s="7"/>
      <c r="FA93" s="7">
        <f t="shared" si="152"/>
        <v>0</v>
      </c>
      <c r="FB93" s="7">
        <f>'Initial absorption'!$H93*FA93*$F93</f>
        <v>0</v>
      </c>
      <c r="FC93" s="7">
        <f t="shared" si="267"/>
        <v>0</v>
      </c>
      <c r="FD93" s="7">
        <f>'Initial absorption'!$N93*FC93*$J93</f>
        <v>0</v>
      </c>
      <c r="FE93" s="7"/>
      <c r="FF93">
        <f t="shared" si="153"/>
        <v>0</v>
      </c>
      <c r="FG93" s="7">
        <f t="shared" si="154"/>
        <v>0</v>
      </c>
      <c r="FH93">
        <f t="shared" si="244"/>
        <v>0</v>
      </c>
      <c r="FI93" s="7"/>
      <c r="FJ93">
        <f t="shared" si="245"/>
        <v>0</v>
      </c>
      <c r="FK93">
        <f t="shared" si="268"/>
        <v>0</v>
      </c>
      <c r="FL93">
        <f t="shared" si="278"/>
        <v>0</v>
      </c>
      <c r="FM93" s="7"/>
      <c r="FN93">
        <f>(1 - 'Initial absorption'!$N93)*FC93</f>
        <v>0</v>
      </c>
      <c r="FO93" s="7">
        <f t="shared" si="155"/>
        <v>0</v>
      </c>
      <c r="FP93">
        <f>'Initial absorption'!$T93*(FN93+FO93)*$N93</f>
        <v>0</v>
      </c>
      <c r="FQ93" s="7"/>
      <c r="FR93">
        <f t="shared" si="183"/>
        <v>0</v>
      </c>
      <c r="FS93">
        <f>'Initial absorption'!$N93*FR93*$J93</f>
        <v>0</v>
      </c>
      <c r="FU93">
        <f>(1-'Initial absorption'!$N93)*FR93</f>
        <v>0</v>
      </c>
      <c r="FV93">
        <f>'Initial absorption'!$H93*FU93*$F93</f>
        <v>0</v>
      </c>
      <c r="FW93" s="7"/>
      <c r="FX93">
        <f>(1 - 'Initial absorption'!$T93)*(FN93+FO93)</f>
        <v>0</v>
      </c>
      <c r="FY93">
        <f t="shared" si="156"/>
        <v>0</v>
      </c>
      <c r="FZ93" s="7"/>
      <c r="GJ93" s="7">
        <f t="shared" si="283"/>
        <v>0</v>
      </c>
      <c r="GK93" s="7">
        <f t="shared" si="188"/>
        <v>0</v>
      </c>
      <c r="GL93" s="7">
        <f t="shared" si="214"/>
        <v>0</v>
      </c>
      <c r="GM93" s="7">
        <f t="shared" si="246"/>
        <v>0</v>
      </c>
      <c r="GN93" s="7"/>
      <c r="GO93" s="7">
        <f t="shared" si="247"/>
        <v>0</v>
      </c>
      <c r="GP93" s="7">
        <f t="shared" si="157"/>
        <v>0</v>
      </c>
      <c r="GQ93" s="7">
        <f t="shared" si="215"/>
        <v>0</v>
      </c>
      <c r="GR93" s="7">
        <f t="shared" si="248"/>
        <v>0</v>
      </c>
      <c r="GT93">
        <f t="shared" si="216"/>
        <v>0</v>
      </c>
      <c r="GU93">
        <f t="shared" si="217"/>
        <v>0</v>
      </c>
      <c r="GV93">
        <f t="shared" si="218"/>
        <v>0</v>
      </c>
      <c r="GW93">
        <f t="shared" si="269"/>
        <v>0</v>
      </c>
      <c r="GX93" s="7"/>
      <c r="GY93" s="7">
        <f t="shared" si="158"/>
        <v>0</v>
      </c>
      <c r="GZ93" s="7">
        <f t="shared" si="270"/>
        <v>0</v>
      </c>
      <c r="HA93" s="7">
        <f t="shared" si="219"/>
        <v>0</v>
      </c>
      <c r="HB93" s="7"/>
      <c r="HC93" s="7">
        <f t="shared" si="159"/>
        <v>0</v>
      </c>
      <c r="HD93" s="7">
        <f>'Initial absorption'!$H93*HC93*$F93</f>
        <v>0</v>
      </c>
      <c r="HE93" s="7">
        <f t="shared" si="271"/>
        <v>0</v>
      </c>
      <c r="HF93" s="7">
        <f>'Initial absorption'!$N93*HE93*$J93</f>
        <v>0</v>
      </c>
      <c r="HG93" s="7"/>
      <c r="HH93">
        <f t="shared" si="160"/>
        <v>0</v>
      </c>
      <c r="HI93" s="7">
        <f t="shared" si="161"/>
        <v>0</v>
      </c>
      <c r="HJ93">
        <f t="shared" si="249"/>
        <v>0</v>
      </c>
      <c r="HK93" s="7"/>
      <c r="HL93">
        <f t="shared" si="250"/>
        <v>0</v>
      </c>
      <c r="HM93">
        <f t="shared" si="272"/>
        <v>0</v>
      </c>
      <c r="HN93">
        <f t="shared" si="279"/>
        <v>0</v>
      </c>
      <c r="HO93" s="7"/>
      <c r="HP93">
        <f>(1 - 'Initial absorption'!$N93)*HE93</f>
        <v>0</v>
      </c>
      <c r="HQ93" s="7">
        <f t="shared" si="162"/>
        <v>0</v>
      </c>
      <c r="HR93">
        <f>'Initial absorption'!$T93*(HP93+HQ93)*$N93</f>
        <v>0</v>
      </c>
      <c r="HS93" s="7"/>
      <c r="HT93">
        <f t="shared" si="184"/>
        <v>0</v>
      </c>
      <c r="HU93">
        <f>'Initial absorption'!$N93*HT93*$J93</f>
        <v>0</v>
      </c>
      <c r="HW93">
        <f>(1-'Initial absorption'!$N93)*HT93</f>
        <v>0</v>
      </c>
      <c r="HX93">
        <f>'Initial absorption'!$H93*HW93*$F93</f>
        <v>0</v>
      </c>
      <c r="HY93" s="7"/>
      <c r="HZ93">
        <f>(1 - 'Initial absorption'!$T93)*(HP93+HQ93)</f>
        <v>0</v>
      </c>
      <c r="IA93">
        <f t="shared" si="163"/>
        <v>0</v>
      </c>
      <c r="IB93" s="7"/>
      <c r="IL93" s="7">
        <f t="shared" si="284"/>
        <v>0</v>
      </c>
      <c r="IM93" s="7">
        <f t="shared" si="189"/>
        <v>0</v>
      </c>
      <c r="IN93" s="7">
        <f t="shared" si="220"/>
        <v>0</v>
      </c>
      <c r="IO93" s="7">
        <f t="shared" si="251"/>
        <v>0</v>
      </c>
      <c r="IP93" s="7"/>
      <c r="IQ93" s="7">
        <f t="shared" si="252"/>
        <v>0</v>
      </c>
      <c r="IR93" s="7">
        <f t="shared" si="164"/>
        <v>0</v>
      </c>
      <c r="IS93" s="7">
        <f t="shared" si="221"/>
        <v>0</v>
      </c>
      <c r="IT93" s="7">
        <f t="shared" si="253"/>
        <v>0</v>
      </c>
      <c r="IV93">
        <f t="shared" si="222"/>
        <v>0</v>
      </c>
      <c r="IW93">
        <f t="shared" si="223"/>
        <v>0</v>
      </c>
      <c r="IX93">
        <f t="shared" si="224"/>
        <v>0</v>
      </c>
      <c r="IY93">
        <f t="shared" si="273"/>
        <v>0</v>
      </c>
      <c r="IZ93" s="7"/>
      <c r="JA93" s="7">
        <f t="shared" si="165"/>
        <v>0</v>
      </c>
      <c r="JB93" s="7">
        <f t="shared" si="274"/>
        <v>0</v>
      </c>
      <c r="JC93" s="7">
        <f t="shared" si="225"/>
        <v>0</v>
      </c>
      <c r="JD93" s="7"/>
      <c r="JE93" s="7">
        <f t="shared" si="166"/>
        <v>0</v>
      </c>
      <c r="JF93" s="7">
        <f>'Initial absorption'!$H93*JE93*$F93</f>
        <v>0</v>
      </c>
      <c r="JG93" s="7">
        <f t="shared" si="275"/>
        <v>0</v>
      </c>
      <c r="JH93" s="7">
        <f>'Initial absorption'!$N93*JG93*$J93</f>
        <v>0</v>
      </c>
      <c r="JI93" s="7"/>
      <c r="JJ93">
        <f t="shared" si="167"/>
        <v>0</v>
      </c>
      <c r="JK93" s="7">
        <f t="shared" si="168"/>
        <v>0</v>
      </c>
      <c r="JL93">
        <f t="shared" si="254"/>
        <v>0</v>
      </c>
      <c r="JM93" s="7"/>
      <c r="JN93">
        <f t="shared" si="255"/>
        <v>0</v>
      </c>
      <c r="JO93">
        <f t="shared" si="276"/>
        <v>0</v>
      </c>
      <c r="JP93">
        <f t="shared" si="280"/>
        <v>0</v>
      </c>
      <c r="JQ93" s="7"/>
      <c r="JR93">
        <f>(1 - 'Initial absorption'!$N93)*JG93</f>
        <v>0</v>
      </c>
      <c r="JS93" s="7">
        <f t="shared" si="169"/>
        <v>0</v>
      </c>
      <c r="JT93">
        <f>'Initial absorption'!$T93*(JR93+JS93)*$N93</f>
        <v>0</v>
      </c>
      <c r="JU93" s="7"/>
      <c r="JV93">
        <f t="shared" si="185"/>
        <v>0</v>
      </c>
      <c r="JW93">
        <f>'Initial absorption'!$N93*JV93*$J93</f>
        <v>0</v>
      </c>
      <c r="JY93">
        <f>(1-'Initial absorption'!$N93)*JV93</f>
        <v>0</v>
      </c>
      <c r="JZ93">
        <f>'Initial absorption'!$H93*JY93*$F93</f>
        <v>0</v>
      </c>
      <c r="KA93" s="7"/>
      <c r="KB93">
        <f>(1 - 'Initial absorption'!$T93)*(JR93+JS93)</f>
        <v>0</v>
      </c>
      <c r="KC93">
        <f t="shared" si="170"/>
        <v>0</v>
      </c>
      <c r="KD93" s="7"/>
    </row>
    <row r="94" spans="4:290" x14ac:dyDescent="0.25">
      <c r="D94">
        <v>740</v>
      </c>
      <c r="E94">
        <f>'Input spectra'!B94</f>
        <v>0</v>
      </c>
      <c r="F94">
        <f>'Initial absorption'!J94</f>
        <v>0</v>
      </c>
      <c r="G94">
        <f>'Input spectra'!C94</f>
        <v>0</v>
      </c>
      <c r="H94">
        <f t="shared" si="226"/>
        <v>0</v>
      </c>
      <c r="I94">
        <f>'Input spectra'!D94</f>
        <v>0</v>
      </c>
      <c r="J94">
        <f>'Initial absorption'!P94</f>
        <v>0</v>
      </c>
      <c r="K94">
        <f>'Input spectra'!E94</f>
        <v>0</v>
      </c>
      <c r="L94">
        <f t="shared" si="227"/>
        <v>0</v>
      </c>
      <c r="M94">
        <f>'Input spectra'!F94</f>
        <v>0</v>
      </c>
      <c r="N94">
        <f>'Initial absorption'!V94</f>
        <v>0</v>
      </c>
      <c r="O94">
        <f>'Input spectra'!G94</f>
        <v>0</v>
      </c>
      <c r="P94">
        <f t="shared" si="228"/>
        <v>0</v>
      </c>
      <c r="R94">
        <f>'Reaching edge prob after ems 1'!$EZ95</f>
        <v>0.87818747106598327</v>
      </c>
      <c r="S94">
        <f>'Reaching edge prob after ems 2'!$EZ95</f>
        <v>0.87818747106598327</v>
      </c>
      <c r="T94">
        <f>'Reaching edge prob after ems 3'!EZ95</f>
        <v>0.87818747106598327</v>
      </c>
      <c r="U94">
        <f>1-EXP(-'Reaching edge prob after ems 1'!FC95*_k_in_ec_correction*($E94*_c1+'Input spectra'!Y94))</f>
        <v>1.2443803045731561E-2</v>
      </c>
      <c r="V94">
        <f>1-EXP(-(_t-'Reaching edge prob after ems 1'!FC95)*_k_in_ec_correction*($E94*_c1+'Input spectra'!Y94))</f>
        <v>1.258582330901481E-2</v>
      </c>
      <c r="W94">
        <f>1-EXP(-'Reaching edge prob after ems 2'!FC95*_k_in_ec_correction*($I94*_c2+'Input spectra'!Y94))</f>
        <v>1.2443803045731561E-2</v>
      </c>
      <c r="X94">
        <f>1-EXP(-(_t-'Reaching edge prob after ems 2'!FC95)*_k_in_ec_correction*($I94*_c2+'Input spectra'!Y94))</f>
        <v>1.258582330901481E-2</v>
      </c>
      <c r="Y94">
        <f>1-EXP(-'Reaching edge prob after ems 3'!FC95*_k_in_ec_correction*($M94*_c3+'Input spectra'!Y94))</f>
        <v>1.2443803045731561E-2</v>
      </c>
      <c r="Z94">
        <f>1-EXP(-(_t-'Reaching edge prob after ems 3'!FC95)*_k_in_ec_correction*($M94*_c3+'Input spectra'!Y94))</f>
        <v>1.258582330901481E-2</v>
      </c>
      <c r="AA94" s="16"/>
      <c r="AB94" s="16"/>
      <c r="AD94" s="7">
        <f t="shared" si="190"/>
        <v>0</v>
      </c>
      <c r="AE94" s="7">
        <f t="shared" si="191"/>
        <v>0</v>
      </c>
      <c r="AF94" s="7">
        <f t="shared" si="192"/>
        <v>0</v>
      </c>
      <c r="AG94" s="7">
        <f t="shared" si="229"/>
        <v>0</v>
      </c>
      <c r="AH94" s="7"/>
      <c r="AI94" s="7">
        <f t="shared" si="193"/>
        <v>0</v>
      </c>
      <c r="AJ94" s="7">
        <f t="shared" si="194"/>
        <v>0</v>
      </c>
      <c r="AK94" s="7">
        <f t="shared" si="195"/>
        <v>0</v>
      </c>
      <c r="AL94" s="7">
        <f t="shared" si="230"/>
        <v>0</v>
      </c>
      <c r="AN94">
        <f t="shared" si="196"/>
        <v>0</v>
      </c>
      <c r="AO94">
        <f t="shared" si="197"/>
        <v>0</v>
      </c>
      <c r="AP94">
        <f t="shared" si="198"/>
        <v>0</v>
      </c>
      <c r="AQ94">
        <f t="shared" si="256"/>
        <v>0</v>
      </c>
      <c r="AR94" s="7"/>
      <c r="AS94" s="7">
        <f t="shared" si="199"/>
        <v>0</v>
      </c>
      <c r="AT94" s="7">
        <f t="shared" si="257"/>
        <v>0</v>
      </c>
      <c r="AU94" s="7">
        <f t="shared" si="200"/>
        <v>0</v>
      </c>
      <c r="AV94" s="7"/>
      <c r="AW94" s="7">
        <f t="shared" si="231"/>
        <v>0</v>
      </c>
      <c r="AX94" s="7">
        <f>'Initial absorption'!$H94*AW94*$F94</f>
        <v>0</v>
      </c>
      <c r="AY94" s="7">
        <f t="shared" si="258"/>
        <v>0</v>
      </c>
      <c r="AZ94" s="7">
        <f>'Initial absorption'!$N94*AY94*$J94</f>
        <v>0</v>
      </c>
      <c r="BA94" s="7"/>
      <c r="BB94">
        <f t="shared" si="232"/>
        <v>0</v>
      </c>
      <c r="BC94" s="7">
        <f t="shared" si="259"/>
        <v>0</v>
      </c>
      <c r="BD94">
        <f t="shared" si="233"/>
        <v>0</v>
      </c>
      <c r="BE94" s="7"/>
      <c r="BF94">
        <f t="shared" si="285"/>
        <v>0</v>
      </c>
      <c r="BG94">
        <f t="shared" si="260"/>
        <v>0</v>
      </c>
      <c r="BH94">
        <f t="shared" si="234"/>
        <v>0</v>
      </c>
      <c r="BI94" s="7"/>
      <c r="BJ94">
        <f>(1 - 'Initial absorption'!$N94)*AY94</f>
        <v>0</v>
      </c>
      <c r="BK94" s="7">
        <f t="shared" si="201"/>
        <v>0</v>
      </c>
      <c r="BL94">
        <f>'Initial absorption'!$T94*(BJ94+BK94)*$N94</f>
        <v>0</v>
      </c>
      <c r="BM94" s="7"/>
      <c r="BN94">
        <f t="shared" si="235"/>
        <v>0</v>
      </c>
      <c r="BO94">
        <f>'Initial absorption'!$N94*BN94*$J94</f>
        <v>0</v>
      </c>
      <c r="BQ94">
        <f>(1-'Initial absorption'!$N94)*BN94</f>
        <v>0</v>
      </c>
      <c r="BR94">
        <f>'Initial absorption'!$H94*BQ94*$F94</f>
        <v>0</v>
      </c>
      <c r="BS94" s="7"/>
      <c r="BT94">
        <f>(1 - 'Initial absorption'!$T94)*(BJ94+BK94)</f>
        <v>0</v>
      </c>
      <c r="BU94">
        <f t="shared" si="142"/>
        <v>0</v>
      </c>
      <c r="BV94" s="7"/>
      <c r="CF94" s="7">
        <f t="shared" si="281"/>
        <v>0</v>
      </c>
      <c r="CG94" s="7">
        <f t="shared" si="186"/>
        <v>0</v>
      </c>
      <c r="CH94" s="7">
        <f t="shared" si="202"/>
        <v>0</v>
      </c>
      <c r="CI94" s="7">
        <f t="shared" si="236"/>
        <v>0</v>
      </c>
      <c r="CJ94" s="7"/>
      <c r="CK94" s="7">
        <f t="shared" si="237"/>
        <v>0</v>
      </c>
      <c r="CL94" s="7">
        <f t="shared" si="143"/>
        <v>0</v>
      </c>
      <c r="CM94" s="7">
        <f t="shared" si="203"/>
        <v>0</v>
      </c>
      <c r="CN94" s="7">
        <f t="shared" si="238"/>
        <v>0</v>
      </c>
      <c r="CP94">
        <f t="shared" si="204"/>
        <v>0</v>
      </c>
      <c r="CQ94">
        <f t="shared" si="205"/>
        <v>0</v>
      </c>
      <c r="CR94">
        <f t="shared" si="206"/>
        <v>0</v>
      </c>
      <c r="CS94">
        <f t="shared" si="261"/>
        <v>0</v>
      </c>
      <c r="CT94" s="7"/>
      <c r="CU94" s="7">
        <f t="shared" si="144"/>
        <v>0</v>
      </c>
      <c r="CV94" s="7">
        <f t="shared" si="262"/>
        <v>0</v>
      </c>
      <c r="CW94" s="7">
        <f t="shared" si="207"/>
        <v>0</v>
      </c>
      <c r="CX94" s="7"/>
      <c r="CY94" s="7">
        <f t="shared" si="145"/>
        <v>0</v>
      </c>
      <c r="CZ94" s="7">
        <f>'Initial absorption'!$H94*CY94*$F94</f>
        <v>0</v>
      </c>
      <c r="DA94" s="7">
        <f t="shared" si="263"/>
        <v>0</v>
      </c>
      <c r="DB94" s="7">
        <f>'Initial absorption'!$N94*DA94*$J94</f>
        <v>0</v>
      </c>
      <c r="DC94" s="7"/>
      <c r="DD94">
        <f t="shared" si="146"/>
        <v>0</v>
      </c>
      <c r="DE94" s="7">
        <f t="shared" si="147"/>
        <v>0</v>
      </c>
      <c r="DF94">
        <f t="shared" si="239"/>
        <v>0</v>
      </c>
      <c r="DG94" s="7"/>
      <c r="DH94">
        <f t="shared" si="240"/>
        <v>0</v>
      </c>
      <c r="DI94">
        <f t="shared" si="264"/>
        <v>0</v>
      </c>
      <c r="DJ94">
        <f t="shared" si="277"/>
        <v>0</v>
      </c>
      <c r="DK94" s="7"/>
      <c r="DL94">
        <f>(1 - 'Initial absorption'!$N94)*DA94</f>
        <v>0</v>
      </c>
      <c r="DM94" s="7">
        <f t="shared" si="148"/>
        <v>0</v>
      </c>
      <c r="DN94">
        <f>'Initial absorption'!$T94*(DL94+DM94)*$N94</f>
        <v>0</v>
      </c>
      <c r="DO94" s="7"/>
      <c r="DP94">
        <f t="shared" si="182"/>
        <v>0</v>
      </c>
      <c r="DQ94">
        <f>'Initial absorption'!$N94*DP94*$J94</f>
        <v>0</v>
      </c>
      <c r="DS94">
        <f>(1-'Initial absorption'!$N94)*DP94</f>
        <v>0</v>
      </c>
      <c r="DT94">
        <f>'Initial absorption'!$H94*DS94*$F94</f>
        <v>0</v>
      </c>
      <c r="DU94" s="7"/>
      <c r="DV94">
        <f>(1 - 'Initial absorption'!$T94)*(DL94+DM94)</f>
        <v>0</v>
      </c>
      <c r="DW94">
        <f t="shared" si="149"/>
        <v>0</v>
      </c>
      <c r="DX94" s="7"/>
      <c r="EH94" s="7">
        <f t="shared" si="282"/>
        <v>0</v>
      </c>
      <c r="EI94" s="7">
        <f t="shared" si="187"/>
        <v>0</v>
      </c>
      <c r="EJ94" s="7">
        <f t="shared" si="208"/>
        <v>0</v>
      </c>
      <c r="EK94" s="7">
        <f t="shared" si="241"/>
        <v>0</v>
      </c>
      <c r="EL94" s="7"/>
      <c r="EM94" s="7">
        <f t="shared" si="242"/>
        <v>0</v>
      </c>
      <c r="EN94" s="7">
        <f t="shared" si="150"/>
        <v>0</v>
      </c>
      <c r="EO94" s="7">
        <f t="shared" si="209"/>
        <v>0</v>
      </c>
      <c r="EP94" s="7">
        <f t="shared" si="243"/>
        <v>0</v>
      </c>
      <c r="ER94">
        <f t="shared" si="210"/>
        <v>0</v>
      </c>
      <c r="ES94">
        <f t="shared" si="211"/>
        <v>0</v>
      </c>
      <c r="ET94">
        <f t="shared" si="212"/>
        <v>0</v>
      </c>
      <c r="EU94">
        <f t="shared" si="265"/>
        <v>0</v>
      </c>
      <c r="EV94" s="7"/>
      <c r="EW94" s="7">
        <f t="shared" si="151"/>
        <v>0</v>
      </c>
      <c r="EX94" s="7">
        <f t="shared" si="266"/>
        <v>0</v>
      </c>
      <c r="EY94" s="7">
        <f t="shared" si="213"/>
        <v>0</v>
      </c>
      <c r="EZ94" s="7"/>
      <c r="FA94" s="7">
        <f t="shared" si="152"/>
        <v>0</v>
      </c>
      <c r="FB94" s="7">
        <f>'Initial absorption'!$H94*FA94*$F94</f>
        <v>0</v>
      </c>
      <c r="FC94" s="7">
        <f t="shared" si="267"/>
        <v>0</v>
      </c>
      <c r="FD94" s="7">
        <f>'Initial absorption'!$N94*FC94*$J94</f>
        <v>0</v>
      </c>
      <c r="FE94" s="7"/>
      <c r="FF94">
        <f t="shared" si="153"/>
        <v>0</v>
      </c>
      <c r="FG94" s="7">
        <f t="shared" si="154"/>
        <v>0</v>
      </c>
      <c r="FH94">
        <f t="shared" si="244"/>
        <v>0</v>
      </c>
      <c r="FI94" s="7"/>
      <c r="FJ94">
        <f t="shared" si="245"/>
        <v>0</v>
      </c>
      <c r="FK94">
        <f t="shared" si="268"/>
        <v>0</v>
      </c>
      <c r="FL94">
        <f t="shared" si="278"/>
        <v>0</v>
      </c>
      <c r="FM94" s="7"/>
      <c r="FN94">
        <f>(1 - 'Initial absorption'!$N94)*FC94</f>
        <v>0</v>
      </c>
      <c r="FO94" s="7">
        <f t="shared" si="155"/>
        <v>0</v>
      </c>
      <c r="FP94">
        <f>'Initial absorption'!$T94*(FN94+FO94)*$N94</f>
        <v>0</v>
      </c>
      <c r="FQ94" s="7"/>
      <c r="FR94">
        <f t="shared" si="183"/>
        <v>0</v>
      </c>
      <c r="FS94">
        <f>'Initial absorption'!$N94*FR94*$J94</f>
        <v>0</v>
      </c>
      <c r="FU94">
        <f>(1-'Initial absorption'!$N94)*FR94</f>
        <v>0</v>
      </c>
      <c r="FV94">
        <f>'Initial absorption'!$H94*FU94*$F94</f>
        <v>0</v>
      </c>
      <c r="FW94" s="7"/>
      <c r="FX94">
        <f>(1 - 'Initial absorption'!$T94)*(FN94+FO94)</f>
        <v>0</v>
      </c>
      <c r="FY94">
        <f t="shared" si="156"/>
        <v>0</v>
      </c>
      <c r="FZ94" s="7"/>
      <c r="GJ94" s="7">
        <f t="shared" si="283"/>
        <v>0</v>
      </c>
      <c r="GK94" s="7">
        <f t="shared" si="188"/>
        <v>0</v>
      </c>
      <c r="GL94" s="7">
        <f t="shared" si="214"/>
        <v>0</v>
      </c>
      <c r="GM94" s="7">
        <f t="shared" si="246"/>
        <v>0</v>
      </c>
      <c r="GN94" s="7"/>
      <c r="GO94" s="7">
        <f t="shared" si="247"/>
        <v>0</v>
      </c>
      <c r="GP94" s="7">
        <f t="shared" si="157"/>
        <v>0</v>
      </c>
      <c r="GQ94" s="7">
        <f t="shared" si="215"/>
        <v>0</v>
      </c>
      <c r="GR94" s="7">
        <f t="shared" si="248"/>
        <v>0</v>
      </c>
      <c r="GT94">
        <f t="shared" si="216"/>
        <v>0</v>
      </c>
      <c r="GU94">
        <f t="shared" si="217"/>
        <v>0</v>
      </c>
      <c r="GV94">
        <f t="shared" si="218"/>
        <v>0</v>
      </c>
      <c r="GW94">
        <f t="shared" si="269"/>
        <v>0</v>
      </c>
      <c r="GX94" s="7"/>
      <c r="GY94" s="7">
        <f t="shared" si="158"/>
        <v>0</v>
      </c>
      <c r="GZ94" s="7">
        <f t="shared" si="270"/>
        <v>0</v>
      </c>
      <c r="HA94" s="7">
        <f t="shared" si="219"/>
        <v>0</v>
      </c>
      <c r="HB94" s="7"/>
      <c r="HC94" s="7">
        <f t="shared" si="159"/>
        <v>0</v>
      </c>
      <c r="HD94" s="7">
        <f>'Initial absorption'!$H94*HC94*$F94</f>
        <v>0</v>
      </c>
      <c r="HE94" s="7">
        <f t="shared" si="271"/>
        <v>0</v>
      </c>
      <c r="HF94" s="7">
        <f>'Initial absorption'!$N94*HE94*$J94</f>
        <v>0</v>
      </c>
      <c r="HG94" s="7"/>
      <c r="HH94">
        <f t="shared" si="160"/>
        <v>0</v>
      </c>
      <c r="HI94" s="7">
        <f t="shared" si="161"/>
        <v>0</v>
      </c>
      <c r="HJ94">
        <f t="shared" si="249"/>
        <v>0</v>
      </c>
      <c r="HK94" s="7"/>
      <c r="HL94">
        <f t="shared" si="250"/>
        <v>0</v>
      </c>
      <c r="HM94">
        <f t="shared" si="272"/>
        <v>0</v>
      </c>
      <c r="HN94">
        <f t="shared" si="279"/>
        <v>0</v>
      </c>
      <c r="HO94" s="7"/>
      <c r="HP94">
        <f>(1 - 'Initial absorption'!$N94)*HE94</f>
        <v>0</v>
      </c>
      <c r="HQ94" s="7">
        <f t="shared" si="162"/>
        <v>0</v>
      </c>
      <c r="HR94">
        <f>'Initial absorption'!$T94*(HP94+HQ94)*$N94</f>
        <v>0</v>
      </c>
      <c r="HS94" s="7"/>
      <c r="HT94">
        <f t="shared" si="184"/>
        <v>0</v>
      </c>
      <c r="HU94">
        <f>'Initial absorption'!$N94*HT94*$J94</f>
        <v>0</v>
      </c>
      <c r="HW94">
        <f>(1-'Initial absorption'!$N94)*HT94</f>
        <v>0</v>
      </c>
      <c r="HX94">
        <f>'Initial absorption'!$H94*HW94*$F94</f>
        <v>0</v>
      </c>
      <c r="HY94" s="7"/>
      <c r="HZ94">
        <f>(1 - 'Initial absorption'!$T94)*(HP94+HQ94)</f>
        <v>0</v>
      </c>
      <c r="IA94">
        <f t="shared" si="163"/>
        <v>0</v>
      </c>
      <c r="IB94" s="7"/>
      <c r="IL94" s="7">
        <f t="shared" si="284"/>
        <v>0</v>
      </c>
      <c r="IM94" s="7">
        <f t="shared" si="189"/>
        <v>0</v>
      </c>
      <c r="IN94" s="7">
        <f t="shared" si="220"/>
        <v>0</v>
      </c>
      <c r="IO94" s="7">
        <f t="shared" si="251"/>
        <v>0</v>
      </c>
      <c r="IP94" s="7"/>
      <c r="IQ94" s="7">
        <f t="shared" si="252"/>
        <v>0</v>
      </c>
      <c r="IR94" s="7">
        <f t="shared" si="164"/>
        <v>0</v>
      </c>
      <c r="IS94" s="7">
        <f t="shared" si="221"/>
        <v>0</v>
      </c>
      <c r="IT94" s="7">
        <f t="shared" si="253"/>
        <v>0</v>
      </c>
      <c r="IV94">
        <f t="shared" si="222"/>
        <v>0</v>
      </c>
      <c r="IW94">
        <f t="shared" si="223"/>
        <v>0</v>
      </c>
      <c r="IX94">
        <f t="shared" si="224"/>
        <v>0</v>
      </c>
      <c r="IY94">
        <f t="shared" si="273"/>
        <v>0</v>
      </c>
      <c r="IZ94" s="7"/>
      <c r="JA94" s="7">
        <f t="shared" si="165"/>
        <v>0</v>
      </c>
      <c r="JB94" s="7">
        <f t="shared" si="274"/>
        <v>0</v>
      </c>
      <c r="JC94" s="7">
        <f t="shared" si="225"/>
        <v>0</v>
      </c>
      <c r="JD94" s="7"/>
      <c r="JE94" s="7">
        <f t="shared" si="166"/>
        <v>0</v>
      </c>
      <c r="JF94" s="7">
        <f>'Initial absorption'!$H94*JE94*$F94</f>
        <v>0</v>
      </c>
      <c r="JG94" s="7">
        <f t="shared" si="275"/>
        <v>0</v>
      </c>
      <c r="JH94" s="7">
        <f>'Initial absorption'!$N94*JG94*$J94</f>
        <v>0</v>
      </c>
      <c r="JI94" s="7"/>
      <c r="JJ94">
        <f t="shared" si="167"/>
        <v>0</v>
      </c>
      <c r="JK94" s="7">
        <f t="shared" si="168"/>
        <v>0</v>
      </c>
      <c r="JL94">
        <f t="shared" si="254"/>
        <v>0</v>
      </c>
      <c r="JM94" s="7"/>
      <c r="JN94">
        <f t="shared" si="255"/>
        <v>0</v>
      </c>
      <c r="JO94">
        <f t="shared" si="276"/>
        <v>0</v>
      </c>
      <c r="JP94">
        <f t="shared" si="280"/>
        <v>0</v>
      </c>
      <c r="JQ94" s="7"/>
      <c r="JR94">
        <f>(1 - 'Initial absorption'!$N94)*JG94</f>
        <v>0</v>
      </c>
      <c r="JS94" s="7">
        <f t="shared" si="169"/>
        <v>0</v>
      </c>
      <c r="JT94">
        <f>'Initial absorption'!$T94*(JR94+JS94)*$N94</f>
        <v>0</v>
      </c>
      <c r="JU94" s="7"/>
      <c r="JV94">
        <f t="shared" si="185"/>
        <v>0</v>
      </c>
      <c r="JW94">
        <f>'Initial absorption'!$N94*JV94*$J94</f>
        <v>0</v>
      </c>
      <c r="JY94">
        <f>(1-'Initial absorption'!$N94)*JV94</f>
        <v>0</v>
      </c>
      <c r="JZ94">
        <f>'Initial absorption'!$H94*JY94*$F94</f>
        <v>0</v>
      </c>
      <c r="KA94" s="7"/>
      <c r="KB94">
        <f>(1 - 'Initial absorption'!$T94)*(JR94+JS94)</f>
        <v>0</v>
      </c>
      <c r="KC94">
        <f t="shared" si="170"/>
        <v>0</v>
      </c>
      <c r="KD94" s="7"/>
    </row>
    <row r="95" spans="4:290" x14ac:dyDescent="0.25">
      <c r="D95">
        <v>745</v>
      </c>
      <c r="E95">
        <f>'Input spectra'!B95</f>
        <v>0</v>
      </c>
      <c r="F95">
        <f>'Initial absorption'!J95</f>
        <v>0</v>
      </c>
      <c r="G95">
        <f>'Input spectra'!C95</f>
        <v>0</v>
      </c>
      <c r="H95">
        <f t="shared" si="226"/>
        <v>0</v>
      </c>
      <c r="I95">
        <f>'Input spectra'!D95</f>
        <v>0</v>
      </c>
      <c r="J95">
        <f>'Initial absorption'!P95</f>
        <v>0</v>
      </c>
      <c r="K95">
        <f>'Input spectra'!E95</f>
        <v>0</v>
      </c>
      <c r="L95">
        <f t="shared" si="227"/>
        <v>0</v>
      </c>
      <c r="M95">
        <f>'Input spectra'!F95</f>
        <v>0</v>
      </c>
      <c r="N95">
        <f>'Initial absorption'!V95</f>
        <v>0</v>
      </c>
      <c r="O95">
        <f>'Input spectra'!G95</f>
        <v>0</v>
      </c>
      <c r="P95">
        <f t="shared" si="228"/>
        <v>0</v>
      </c>
      <c r="R95">
        <f>'Reaching edge prob after ems 1'!$EZ96</f>
        <v>0.8779983301206078</v>
      </c>
      <c r="S95">
        <f>'Reaching edge prob after ems 2'!$EZ96</f>
        <v>0.8779983301206078</v>
      </c>
      <c r="T95">
        <f>'Reaching edge prob after ems 3'!EZ96</f>
        <v>0.8779983301206078</v>
      </c>
      <c r="U95">
        <f>1-EXP(-'Reaching edge prob after ems 1'!FC96*_k_in_ec_correction*($E95*_c1+'Input spectra'!Y95))</f>
        <v>1.2464921597664769E-2</v>
      </c>
      <c r="V95">
        <f>1-EXP(-(_t-'Reaching edge prob after ems 1'!FC96)*_k_in_ec_correction*($E95*_c1+'Input spectra'!Y95))</f>
        <v>1.2607427078170086E-2</v>
      </c>
      <c r="W95">
        <f>1-EXP(-'Reaching edge prob after ems 2'!FC96*_k_in_ec_correction*($I95*_c2+'Input spectra'!Y95))</f>
        <v>1.2464921597664769E-2</v>
      </c>
      <c r="X95">
        <f>1-EXP(-(_t-'Reaching edge prob after ems 2'!FC96)*_k_in_ec_correction*($I95*_c2+'Input spectra'!Y95))</f>
        <v>1.2607427078170086E-2</v>
      </c>
      <c r="Y95">
        <f>1-EXP(-'Reaching edge prob after ems 3'!FC96*_k_in_ec_correction*($M95*_c3+'Input spectra'!Y95))</f>
        <v>1.2464921597664769E-2</v>
      </c>
      <c r="Z95">
        <f>1-EXP(-(_t-'Reaching edge prob after ems 3'!FC96)*_k_in_ec_correction*($M95*_c3+'Input spectra'!Y95))</f>
        <v>1.2607427078170086E-2</v>
      </c>
      <c r="AA95" s="16"/>
      <c r="AB95" s="16"/>
      <c r="AD95" s="7">
        <f t="shared" si="190"/>
        <v>0</v>
      </c>
      <c r="AE95" s="7">
        <f t="shared" si="191"/>
        <v>0</v>
      </c>
      <c r="AF95" s="7">
        <f t="shared" si="192"/>
        <v>0</v>
      </c>
      <c r="AG95" s="7">
        <f t="shared" si="229"/>
        <v>0</v>
      </c>
      <c r="AH95" s="7"/>
      <c r="AI95" s="7">
        <f t="shared" si="193"/>
        <v>0</v>
      </c>
      <c r="AJ95" s="7">
        <f t="shared" si="194"/>
        <v>0</v>
      </c>
      <c r="AK95" s="7">
        <f t="shared" si="195"/>
        <v>0</v>
      </c>
      <c r="AL95" s="7">
        <f t="shared" si="230"/>
        <v>0</v>
      </c>
      <c r="AN95">
        <f t="shared" si="196"/>
        <v>0</v>
      </c>
      <c r="AO95">
        <f t="shared" si="197"/>
        <v>0</v>
      </c>
      <c r="AP95">
        <f t="shared" si="198"/>
        <v>0</v>
      </c>
      <c r="AQ95">
        <f t="shared" si="256"/>
        <v>0</v>
      </c>
      <c r="AR95" s="7"/>
      <c r="AS95" s="7">
        <f t="shared" si="199"/>
        <v>0</v>
      </c>
      <c r="AT95" s="7">
        <f t="shared" si="257"/>
        <v>0</v>
      </c>
      <c r="AU95" s="7">
        <f t="shared" si="200"/>
        <v>0</v>
      </c>
      <c r="AV95" s="7"/>
      <c r="AW95" s="7">
        <f t="shared" si="231"/>
        <v>0</v>
      </c>
      <c r="AX95" s="7">
        <f>'Initial absorption'!$H95*AW95*$F95</f>
        <v>0</v>
      </c>
      <c r="AY95" s="7">
        <f t="shared" si="258"/>
        <v>0</v>
      </c>
      <c r="AZ95" s="7">
        <f>'Initial absorption'!$N95*AY95*$J95</f>
        <v>0</v>
      </c>
      <c r="BA95" s="7"/>
      <c r="BB95">
        <f t="shared" si="232"/>
        <v>0</v>
      </c>
      <c r="BC95" s="7">
        <f t="shared" si="259"/>
        <v>0</v>
      </c>
      <c r="BD95">
        <f t="shared" si="233"/>
        <v>0</v>
      </c>
      <c r="BE95" s="7"/>
      <c r="BF95">
        <f t="shared" si="285"/>
        <v>0</v>
      </c>
      <c r="BG95">
        <f t="shared" si="260"/>
        <v>0</v>
      </c>
      <c r="BH95">
        <f t="shared" si="234"/>
        <v>0</v>
      </c>
      <c r="BI95" s="7"/>
      <c r="BJ95">
        <f>(1 - 'Initial absorption'!$N95)*AY95</f>
        <v>0</v>
      </c>
      <c r="BK95" s="7">
        <f t="shared" si="201"/>
        <v>0</v>
      </c>
      <c r="BL95">
        <f>'Initial absorption'!$T95*(BJ95+BK95)*$N95</f>
        <v>0</v>
      </c>
      <c r="BM95" s="7"/>
      <c r="BN95">
        <f t="shared" si="235"/>
        <v>0</v>
      </c>
      <c r="BO95">
        <f>'Initial absorption'!$N95*BN95*$J95</f>
        <v>0</v>
      </c>
      <c r="BQ95">
        <f>(1-'Initial absorption'!$N95)*BN95</f>
        <v>0</v>
      </c>
      <c r="BR95">
        <f>'Initial absorption'!$H95*BQ95*$F95</f>
        <v>0</v>
      </c>
      <c r="BS95" s="7"/>
      <c r="BT95">
        <f>(1 - 'Initial absorption'!$T95)*(BJ95+BK95)</f>
        <v>0</v>
      </c>
      <c r="BU95">
        <f t="shared" si="142"/>
        <v>0</v>
      </c>
      <c r="BV95" s="7"/>
      <c r="CF95" s="7">
        <f t="shared" si="281"/>
        <v>0</v>
      </c>
      <c r="CG95" s="7">
        <f t="shared" si="186"/>
        <v>0</v>
      </c>
      <c r="CH95" s="7">
        <f t="shared" si="202"/>
        <v>0</v>
      </c>
      <c r="CI95" s="7">
        <f t="shared" si="236"/>
        <v>0</v>
      </c>
      <c r="CJ95" s="7"/>
      <c r="CK95" s="7">
        <f t="shared" si="237"/>
        <v>0</v>
      </c>
      <c r="CL95" s="7">
        <f t="shared" si="143"/>
        <v>0</v>
      </c>
      <c r="CM95" s="7">
        <f t="shared" si="203"/>
        <v>0</v>
      </c>
      <c r="CN95" s="7">
        <f t="shared" si="238"/>
        <v>0</v>
      </c>
      <c r="CP95">
        <f t="shared" si="204"/>
        <v>0</v>
      </c>
      <c r="CQ95">
        <f t="shared" si="205"/>
        <v>0</v>
      </c>
      <c r="CR95">
        <f t="shared" si="206"/>
        <v>0</v>
      </c>
      <c r="CS95">
        <f t="shared" si="261"/>
        <v>0</v>
      </c>
      <c r="CT95" s="7"/>
      <c r="CU95" s="7">
        <f t="shared" si="144"/>
        <v>0</v>
      </c>
      <c r="CV95" s="7">
        <f t="shared" si="262"/>
        <v>0</v>
      </c>
      <c r="CW95" s="7">
        <f t="shared" si="207"/>
        <v>0</v>
      </c>
      <c r="CX95" s="7"/>
      <c r="CY95" s="7">
        <f t="shared" si="145"/>
        <v>0</v>
      </c>
      <c r="CZ95" s="7">
        <f>'Initial absorption'!$H95*CY95*$F95</f>
        <v>0</v>
      </c>
      <c r="DA95" s="7">
        <f t="shared" si="263"/>
        <v>0</v>
      </c>
      <c r="DB95" s="7">
        <f>'Initial absorption'!$N95*DA95*$J95</f>
        <v>0</v>
      </c>
      <c r="DC95" s="7"/>
      <c r="DD95">
        <f t="shared" si="146"/>
        <v>0</v>
      </c>
      <c r="DE95" s="7">
        <f t="shared" si="147"/>
        <v>0</v>
      </c>
      <c r="DF95">
        <f t="shared" si="239"/>
        <v>0</v>
      </c>
      <c r="DG95" s="7"/>
      <c r="DH95">
        <f t="shared" si="240"/>
        <v>0</v>
      </c>
      <c r="DI95">
        <f t="shared" si="264"/>
        <v>0</v>
      </c>
      <c r="DJ95">
        <f t="shared" si="277"/>
        <v>0</v>
      </c>
      <c r="DK95" s="7"/>
      <c r="DL95">
        <f>(1 - 'Initial absorption'!$N95)*DA95</f>
        <v>0</v>
      </c>
      <c r="DM95" s="7">
        <f t="shared" si="148"/>
        <v>0</v>
      </c>
      <c r="DN95">
        <f>'Initial absorption'!$T95*(DL95+DM95)*$N95</f>
        <v>0</v>
      </c>
      <c r="DO95" s="7"/>
      <c r="DP95">
        <f t="shared" si="182"/>
        <v>0</v>
      </c>
      <c r="DQ95">
        <f>'Initial absorption'!$N95*DP95*$J95</f>
        <v>0</v>
      </c>
      <c r="DS95">
        <f>(1-'Initial absorption'!$N95)*DP95</f>
        <v>0</v>
      </c>
      <c r="DT95">
        <f>'Initial absorption'!$H95*DS95*$F95</f>
        <v>0</v>
      </c>
      <c r="DU95" s="7"/>
      <c r="DV95">
        <f>(1 - 'Initial absorption'!$T95)*(DL95+DM95)</f>
        <v>0</v>
      </c>
      <c r="DW95">
        <f t="shared" si="149"/>
        <v>0</v>
      </c>
      <c r="DX95" s="7"/>
      <c r="EH95" s="7">
        <f t="shared" si="282"/>
        <v>0</v>
      </c>
      <c r="EI95" s="7">
        <f t="shared" si="187"/>
        <v>0</v>
      </c>
      <c r="EJ95" s="7">
        <f t="shared" si="208"/>
        <v>0</v>
      </c>
      <c r="EK95" s="7">
        <f t="shared" si="241"/>
        <v>0</v>
      </c>
      <c r="EL95" s="7"/>
      <c r="EM95" s="7">
        <f t="shared" si="242"/>
        <v>0</v>
      </c>
      <c r="EN95" s="7">
        <f t="shared" si="150"/>
        <v>0</v>
      </c>
      <c r="EO95" s="7">
        <f t="shared" si="209"/>
        <v>0</v>
      </c>
      <c r="EP95" s="7">
        <f t="shared" si="243"/>
        <v>0</v>
      </c>
      <c r="ER95">
        <f t="shared" si="210"/>
        <v>0</v>
      </c>
      <c r="ES95">
        <f t="shared" si="211"/>
        <v>0</v>
      </c>
      <c r="ET95">
        <f t="shared" si="212"/>
        <v>0</v>
      </c>
      <c r="EU95">
        <f t="shared" si="265"/>
        <v>0</v>
      </c>
      <c r="EV95" s="7"/>
      <c r="EW95" s="7">
        <f t="shared" si="151"/>
        <v>0</v>
      </c>
      <c r="EX95" s="7">
        <f t="shared" si="266"/>
        <v>0</v>
      </c>
      <c r="EY95" s="7">
        <f t="shared" si="213"/>
        <v>0</v>
      </c>
      <c r="EZ95" s="7"/>
      <c r="FA95" s="7">
        <f t="shared" si="152"/>
        <v>0</v>
      </c>
      <c r="FB95" s="7">
        <f>'Initial absorption'!$H95*FA95*$F95</f>
        <v>0</v>
      </c>
      <c r="FC95" s="7">
        <f t="shared" si="267"/>
        <v>0</v>
      </c>
      <c r="FD95" s="7">
        <f>'Initial absorption'!$N95*FC95*$J95</f>
        <v>0</v>
      </c>
      <c r="FE95" s="7"/>
      <c r="FF95">
        <f t="shared" si="153"/>
        <v>0</v>
      </c>
      <c r="FG95" s="7">
        <f t="shared" si="154"/>
        <v>0</v>
      </c>
      <c r="FH95">
        <f t="shared" si="244"/>
        <v>0</v>
      </c>
      <c r="FI95" s="7"/>
      <c r="FJ95">
        <f t="shared" si="245"/>
        <v>0</v>
      </c>
      <c r="FK95">
        <f t="shared" si="268"/>
        <v>0</v>
      </c>
      <c r="FL95">
        <f t="shared" si="278"/>
        <v>0</v>
      </c>
      <c r="FM95" s="7"/>
      <c r="FN95">
        <f>(1 - 'Initial absorption'!$N95)*FC95</f>
        <v>0</v>
      </c>
      <c r="FO95" s="7">
        <f t="shared" si="155"/>
        <v>0</v>
      </c>
      <c r="FP95">
        <f>'Initial absorption'!$T95*(FN95+FO95)*$N95</f>
        <v>0</v>
      </c>
      <c r="FQ95" s="7"/>
      <c r="FR95">
        <f t="shared" si="183"/>
        <v>0</v>
      </c>
      <c r="FS95">
        <f>'Initial absorption'!$N95*FR95*$J95</f>
        <v>0</v>
      </c>
      <c r="FU95">
        <f>(1-'Initial absorption'!$N95)*FR95</f>
        <v>0</v>
      </c>
      <c r="FV95">
        <f>'Initial absorption'!$H95*FU95*$F95</f>
        <v>0</v>
      </c>
      <c r="FW95" s="7"/>
      <c r="FX95">
        <f>(1 - 'Initial absorption'!$T95)*(FN95+FO95)</f>
        <v>0</v>
      </c>
      <c r="FY95">
        <f t="shared" si="156"/>
        <v>0</v>
      </c>
      <c r="FZ95" s="7"/>
      <c r="GJ95" s="7">
        <f t="shared" si="283"/>
        <v>0</v>
      </c>
      <c r="GK95" s="7">
        <f t="shared" si="188"/>
        <v>0</v>
      </c>
      <c r="GL95" s="7">
        <f t="shared" si="214"/>
        <v>0</v>
      </c>
      <c r="GM95" s="7">
        <f t="shared" si="246"/>
        <v>0</v>
      </c>
      <c r="GN95" s="7"/>
      <c r="GO95" s="7">
        <f t="shared" si="247"/>
        <v>0</v>
      </c>
      <c r="GP95" s="7">
        <f t="shared" si="157"/>
        <v>0</v>
      </c>
      <c r="GQ95" s="7">
        <f t="shared" si="215"/>
        <v>0</v>
      </c>
      <c r="GR95" s="7">
        <f t="shared" si="248"/>
        <v>0</v>
      </c>
      <c r="GT95">
        <f t="shared" si="216"/>
        <v>0</v>
      </c>
      <c r="GU95">
        <f t="shared" si="217"/>
        <v>0</v>
      </c>
      <c r="GV95">
        <f t="shared" si="218"/>
        <v>0</v>
      </c>
      <c r="GW95">
        <f t="shared" si="269"/>
        <v>0</v>
      </c>
      <c r="GX95" s="7"/>
      <c r="GY95" s="7">
        <f t="shared" si="158"/>
        <v>0</v>
      </c>
      <c r="GZ95" s="7">
        <f t="shared" si="270"/>
        <v>0</v>
      </c>
      <c r="HA95" s="7">
        <f t="shared" si="219"/>
        <v>0</v>
      </c>
      <c r="HB95" s="7"/>
      <c r="HC95" s="7">
        <f t="shared" si="159"/>
        <v>0</v>
      </c>
      <c r="HD95" s="7">
        <f>'Initial absorption'!$H95*HC95*$F95</f>
        <v>0</v>
      </c>
      <c r="HE95" s="7">
        <f t="shared" si="271"/>
        <v>0</v>
      </c>
      <c r="HF95" s="7">
        <f>'Initial absorption'!$N95*HE95*$J95</f>
        <v>0</v>
      </c>
      <c r="HG95" s="7"/>
      <c r="HH95">
        <f t="shared" si="160"/>
        <v>0</v>
      </c>
      <c r="HI95" s="7">
        <f t="shared" si="161"/>
        <v>0</v>
      </c>
      <c r="HJ95">
        <f t="shared" si="249"/>
        <v>0</v>
      </c>
      <c r="HK95" s="7"/>
      <c r="HL95">
        <f t="shared" si="250"/>
        <v>0</v>
      </c>
      <c r="HM95">
        <f t="shared" si="272"/>
        <v>0</v>
      </c>
      <c r="HN95">
        <f t="shared" si="279"/>
        <v>0</v>
      </c>
      <c r="HO95" s="7"/>
      <c r="HP95">
        <f>(1 - 'Initial absorption'!$N95)*HE95</f>
        <v>0</v>
      </c>
      <c r="HQ95" s="7">
        <f t="shared" si="162"/>
        <v>0</v>
      </c>
      <c r="HR95">
        <f>'Initial absorption'!$T95*(HP95+HQ95)*$N95</f>
        <v>0</v>
      </c>
      <c r="HS95" s="7"/>
      <c r="HT95">
        <f t="shared" si="184"/>
        <v>0</v>
      </c>
      <c r="HU95">
        <f>'Initial absorption'!$N95*HT95*$J95</f>
        <v>0</v>
      </c>
      <c r="HW95">
        <f>(1-'Initial absorption'!$N95)*HT95</f>
        <v>0</v>
      </c>
      <c r="HX95">
        <f>'Initial absorption'!$H95*HW95*$F95</f>
        <v>0</v>
      </c>
      <c r="HY95" s="7"/>
      <c r="HZ95">
        <f>(1 - 'Initial absorption'!$T95)*(HP95+HQ95)</f>
        <v>0</v>
      </c>
      <c r="IA95">
        <f t="shared" si="163"/>
        <v>0</v>
      </c>
      <c r="IB95" s="7"/>
      <c r="IL95" s="7">
        <f t="shared" si="284"/>
        <v>0</v>
      </c>
      <c r="IM95" s="7">
        <f t="shared" si="189"/>
        <v>0</v>
      </c>
      <c r="IN95" s="7">
        <f t="shared" si="220"/>
        <v>0</v>
      </c>
      <c r="IO95" s="7">
        <f t="shared" si="251"/>
        <v>0</v>
      </c>
      <c r="IP95" s="7"/>
      <c r="IQ95" s="7">
        <f t="shared" si="252"/>
        <v>0</v>
      </c>
      <c r="IR95" s="7">
        <f t="shared" si="164"/>
        <v>0</v>
      </c>
      <c r="IS95" s="7">
        <f t="shared" si="221"/>
        <v>0</v>
      </c>
      <c r="IT95" s="7">
        <f t="shared" si="253"/>
        <v>0</v>
      </c>
      <c r="IV95">
        <f t="shared" si="222"/>
        <v>0</v>
      </c>
      <c r="IW95">
        <f t="shared" si="223"/>
        <v>0</v>
      </c>
      <c r="IX95">
        <f t="shared" si="224"/>
        <v>0</v>
      </c>
      <c r="IY95">
        <f t="shared" si="273"/>
        <v>0</v>
      </c>
      <c r="IZ95" s="7"/>
      <c r="JA95" s="7">
        <f t="shared" si="165"/>
        <v>0</v>
      </c>
      <c r="JB95" s="7">
        <f t="shared" si="274"/>
        <v>0</v>
      </c>
      <c r="JC95" s="7">
        <f t="shared" si="225"/>
        <v>0</v>
      </c>
      <c r="JD95" s="7"/>
      <c r="JE95" s="7">
        <f t="shared" si="166"/>
        <v>0</v>
      </c>
      <c r="JF95" s="7">
        <f>'Initial absorption'!$H95*JE95*$F95</f>
        <v>0</v>
      </c>
      <c r="JG95" s="7">
        <f t="shared" si="275"/>
        <v>0</v>
      </c>
      <c r="JH95" s="7">
        <f>'Initial absorption'!$N95*JG95*$J95</f>
        <v>0</v>
      </c>
      <c r="JI95" s="7"/>
      <c r="JJ95">
        <f t="shared" si="167"/>
        <v>0</v>
      </c>
      <c r="JK95" s="7">
        <f t="shared" si="168"/>
        <v>0</v>
      </c>
      <c r="JL95">
        <f t="shared" si="254"/>
        <v>0</v>
      </c>
      <c r="JM95" s="7"/>
      <c r="JN95">
        <f t="shared" si="255"/>
        <v>0</v>
      </c>
      <c r="JO95">
        <f t="shared" si="276"/>
        <v>0</v>
      </c>
      <c r="JP95">
        <f t="shared" si="280"/>
        <v>0</v>
      </c>
      <c r="JQ95" s="7"/>
      <c r="JR95">
        <f>(1 - 'Initial absorption'!$N95)*JG95</f>
        <v>0</v>
      </c>
      <c r="JS95" s="7">
        <f t="shared" si="169"/>
        <v>0</v>
      </c>
      <c r="JT95">
        <f>'Initial absorption'!$T95*(JR95+JS95)*$N95</f>
        <v>0</v>
      </c>
      <c r="JU95" s="7"/>
      <c r="JV95">
        <f t="shared" si="185"/>
        <v>0</v>
      </c>
      <c r="JW95">
        <f>'Initial absorption'!$N95*JV95*$J95</f>
        <v>0</v>
      </c>
      <c r="JY95">
        <f>(1-'Initial absorption'!$N95)*JV95</f>
        <v>0</v>
      </c>
      <c r="JZ95">
        <f>'Initial absorption'!$H95*JY95*$F95</f>
        <v>0</v>
      </c>
      <c r="KA95" s="7"/>
      <c r="KB95">
        <f>(1 - 'Initial absorption'!$T95)*(JR95+JS95)</f>
        <v>0</v>
      </c>
      <c r="KC95">
        <f t="shared" si="170"/>
        <v>0</v>
      </c>
      <c r="KD95" s="7"/>
    </row>
    <row r="96" spans="4:290" x14ac:dyDescent="0.25">
      <c r="D96">
        <v>750</v>
      </c>
      <c r="E96">
        <f>'Input spectra'!B96</f>
        <v>0</v>
      </c>
      <c r="F96">
        <f>'Initial absorption'!J96</f>
        <v>0</v>
      </c>
      <c r="G96">
        <f>'Input spectra'!C96</f>
        <v>0</v>
      </c>
      <c r="H96">
        <f t="shared" si="226"/>
        <v>0</v>
      </c>
      <c r="I96">
        <f>'Input spectra'!D96</f>
        <v>0</v>
      </c>
      <c r="J96">
        <f>'Initial absorption'!P96</f>
        <v>0</v>
      </c>
      <c r="K96">
        <f>'Input spectra'!E96</f>
        <v>0</v>
      </c>
      <c r="L96">
        <f t="shared" si="227"/>
        <v>0</v>
      </c>
      <c r="M96">
        <f>'Input spectra'!F96</f>
        <v>0</v>
      </c>
      <c r="N96">
        <f>'Initial absorption'!V96</f>
        <v>0</v>
      </c>
      <c r="O96">
        <f>'Input spectra'!G96</f>
        <v>0</v>
      </c>
      <c r="P96">
        <f t="shared" si="228"/>
        <v>0</v>
      </c>
      <c r="R96">
        <f>'Reaching edge prob after ems 1'!$EZ97</f>
        <v>0.87780925254716424</v>
      </c>
      <c r="S96">
        <f>'Reaching edge prob after ems 2'!$EZ97</f>
        <v>0.87780925254716424</v>
      </c>
      <c r="T96">
        <f>'Reaching edge prob after ems 3'!EZ97</f>
        <v>0.87780925254716424</v>
      </c>
      <c r="U96">
        <f>1-EXP(-'Reaching edge prob after ems 1'!FC97*_k_in_ec_correction*($E96*_c1+'Input spectra'!Y96))</f>
        <v>1.2486039278997163E-2</v>
      </c>
      <c r="V96">
        <f>1-EXP(-(_t-'Reaching edge prob after ems 1'!FC97)*_k_in_ec_correction*($E96*_c1+'Input spectra'!Y96))</f>
        <v>1.2629030793580798E-2</v>
      </c>
      <c r="W96">
        <f>1-EXP(-'Reaching edge prob after ems 2'!FC97*_k_in_ec_correction*($I96*_c2+'Input spectra'!Y96))</f>
        <v>1.2486039278997163E-2</v>
      </c>
      <c r="X96">
        <f>1-EXP(-(_t-'Reaching edge prob after ems 2'!FC97)*_k_in_ec_correction*($I96*_c2+'Input spectra'!Y96))</f>
        <v>1.2629030793580798E-2</v>
      </c>
      <c r="Y96">
        <f>1-EXP(-'Reaching edge prob after ems 3'!FC97*_k_in_ec_correction*($M96*_c3+'Input spectra'!Y96))</f>
        <v>1.2486039278997163E-2</v>
      </c>
      <c r="Z96">
        <f>1-EXP(-(_t-'Reaching edge prob after ems 3'!FC97)*_k_in_ec_correction*($M96*_c3+'Input spectra'!Y96))</f>
        <v>1.2629030793580798E-2</v>
      </c>
      <c r="AA96" s="16"/>
      <c r="AB96" s="16"/>
      <c r="AD96" s="7">
        <f t="shared" si="190"/>
        <v>0</v>
      </c>
      <c r="AE96" s="7">
        <f t="shared" si="191"/>
        <v>0</v>
      </c>
      <c r="AF96" s="7">
        <f t="shared" si="192"/>
        <v>0</v>
      </c>
      <c r="AG96" s="7">
        <f t="shared" si="229"/>
        <v>0</v>
      </c>
      <c r="AH96" s="7"/>
      <c r="AI96" s="7">
        <f t="shared" si="193"/>
        <v>0</v>
      </c>
      <c r="AJ96" s="7">
        <f t="shared" si="194"/>
        <v>0</v>
      </c>
      <c r="AK96" s="7">
        <f t="shared" si="195"/>
        <v>0</v>
      </c>
      <c r="AL96" s="7">
        <f t="shared" si="230"/>
        <v>0</v>
      </c>
      <c r="AN96">
        <f t="shared" si="196"/>
        <v>0</v>
      </c>
      <c r="AO96">
        <f t="shared" si="197"/>
        <v>0</v>
      </c>
      <c r="AP96">
        <f t="shared" si="198"/>
        <v>0</v>
      </c>
      <c r="AQ96">
        <f t="shared" si="256"/>
        <v>0</v>
      </c>
      <c r="AR96" s="7"/>
      <c r="AS96" s="7">
        <f t="shared" si="199"/>
        <v>0</v>
      </c>
      <c r="AT96" s="7">
        <f t="shared" si="257"/>
        <v>0</v>
      </c>
      <c r="AU96" s="7">
        <f t="shared" si="200"/>
        <v>0</v>
      </c>
      <c r="AV96" s="7"/>
      <c r="AW96" s="7">
        <f t="shared" si="231"/>
        <v>0</v>
      </c>
      <c r="AX96" s="7">
        <f>'Initial absorption'!$H96*AW96*$F96</f>
        <v>0</v>
      </c>
      <c r="AY96" s="7">
        <f t="shared" si="258"/>
        <v>0</v>
      </c>
      <c r="AZ96" s="7">
        <f>'Initial absorption'!$N96*AY96*$J96</f>
        <v>0</v>
      </c>
      <c r="BA96" s="7"/>
      <c r="BB96">
        <f t="shared" si="232"/>
        <v>0</v>
      </c>
      <c r="BC96" s="7">
        <f t="shared" si="259"/>
        <v>0</v>
      </c>
      <c r="BD96">
        <f t="shared" si="233"/>
        <v>0</v>
      </c>
      <c r="BE96" s="7"/>
      <c r="BF96">
        <f t="shared" si="285"/>
        <v>0</v>
      </c>
      <c r="BG96">
        <f t="shared" si="260"/>
        <v>0</v>
      </c>
      <c r="BH96">
        <f t="shared" si="234"/>
        <v>0</v>
      </c>
      <c r="BI96" s="7"/>
      <c r="BJ96">
        <f>(1 - 'Initial absorption'!$N96)*AY96</f>
        <v>0</v>
      </c>
      <c r="BK96" s="7">
        <f t="shared" si="201"/>
        <v>0</v>
      </c>
      <c r="BL96">
        <f>'Initial absorption'!$T96*(BJ96+BK96)*$N96</f>
        <v>0</v>
      </c>
      <c r="BM96" s="7"/>
      <c r="BN96">
        <f t="shared" si="235"/>
        <v>0</v>
      </c>
      <c r="BO96">
        <f>'Initial absorption'!$N96*BN96*$J96</f>
        <v>0</v>
      </c>
      <c r="BQ96">
        <f>(1-'Initial absorption'!$N96)*BN96</f>
        <v>0</v>
      </c>
      <c r="BR96">
        <f>'Initial absorption'!$H96*BQ96*$F96</f>
        <v>0</v>
      </c>
      <c r="BS96" s="7"/>
      <c r="BT96">
        <f>(1 - 'Initial absorption'!$T96)*(BJ96+BK96)</f>
        <v>0</v>
      </c>
      <c r="BU96">
        <f t="shared" si="142"/>
        <v>0</v>
      </c>
      <c r="BV96" s="7"/>
      <c r="CF96" s="7">
        <f t="shared" si="281"/>
        <v>0</v>
      </c>
      <c r="CG96" s="7">
        <f t="shared" si="186"/>
        <v>0</v>
      </c>
      <c r="CH96" s="7">
        <f t="shared" si="202"/>
        <v>0</v>
      </c>
      <c r="CI96" s="7">
        <f t="shared" si="236"/>
        <v>0</v>
      </c>
      <c r="CJ96" s="7"/>
      <c r="CK96" s="7">
        <f t="shared" si="237"/>
        <v>0</v>
      </c>
      <c r="CL96" s="7">
        <f t="shared" si="143"/>
        <v>0</v>
      </c>
      <c r="CM96" s="7">
        <f t="shared" si="203"/>
        <v>0</v>
      </c>
      <c r="CN96" s="7">
        <f t="shared" si="238"/>
        <v>0</v>
      </c>
      <c r="CP96">
        <f t="shared" si="204"/>
        <v>0</v>
      </c>
      <c r="CQ96">
        <f t="shared" si="205"/>
        <v>0</v>
      </c>
      <c r="CR96">
        <f t="shared" si="206"/>
        <v>0</v>
      </c>
      <c r="CS96">
        <f t="shared" si="261"/>
        <v>0</v>
      </c>
      <c r="CT96" s="7"/>
      <c r="CU96" s="7">
        <f t="shared" si="144"/>
        <v>0</v>
      </c>
      <c r="CV96" s="7">
        <f t="shared" si="262"/>
        <v>0</v>
      </c>
      <c r="CW96" s="7">
        <f t="shared" si="207"/>
        <v>0</v>
      </c>
      <c r="CX96" s="7"/>
      <c r="CY96" s="7">
        <f t="shared" si="145"/>
        <v>0</v>
      </c>
      <c r="CZ96" s="7">
        <f>'Initial absorption'!$H96*CY96*$F96</f>
        <v>0</v>
      </c>
      <c r="DA96" s="7">
        <f t="shared" si="263"/>
        <v>0</v>
      </c>
      <c r="DB96" s="7">
        <f>'Initial absorption'!$N96*DA96*$J96</f>
        <v>0</v>
      </c>
      <c r="DC96" s="7"/>
      <c r="DD96">
        <f t="shared" si="146"/>
        <v>0</v>
      </c>
      <c r="DE96" s="7">
        <f t="shared" si="147"/>
        <v>0</v>
      </c>
      <c r="DF96">
        <f t="shared" si="239"/>
        <v>0</v>
      </c>
      <c r="DG96" s="7"/>
      <c r="DH96">
        <f t="shared" si="240"/>
        <v>0</v>
      </c>
      <c r="DI96">
        <f t="shared" si="264"/>
        <v>0</v>
      </c>
      <c r="DJ96">
        <f t="shared" si="277"/>
        <v>0</v>
      </c>
      <c r="DK96" s="7"/>
      <c r="DL96">
        <f>(1 - 'Initial absorption'!$N96)*DA96</f>
        <v>0</v>
      </c>
      <c r="DM96" s="7">
        <f t="shared" si="148"/>
        <v>0</v>
      </c>
      <c r="DN96">
        <f>'Initial absorption'!$T96*(DL96+DM96)*$N96</f>
        <v>0</v>
      </c>
      <c r="DO96" s="7"/>
      <c r="DP96">
        <f t="shared" si="182"/>
        <v>0</v>
      </c>
      <c r="DQ96">
        <f>'Initial absorption'!$N96*DP96*$J96</f>
        <v>0</v>
      </c>
      <c r="DS96">
        <f>(1-'Initial absorption'!$N96)*DP96</f>
        <v>0</v>
      </c>
      <c r="DT96">
        <f>'Initial absorption'!$H96*DS96*$F96</f>
        <v>0</v>
      </c>
      <c r="DU96" s="7"/>
      <c r="DV96">
        <f>(1 - 'Initial absorption'!$T96)*(DL96+DM96)</f>
        <v>0</v>
      </c>
      <c r="DW96">
        <f t="shared" si="149"/>
        <v>0</v>
      </c>
      <c r="DX96" s="7"/>
      <c r="EH96" s="7">
        <f t="shared" si="282"/>
        <v>0</v>
      </c>
      <c r="EI96" s="7">
        <f t="shared" si="187"/>
        <v>0</v>
      </c>
      <c r="EJ96" s="7">
        <f t="shared" si="208"/>
        <v>0</v>
      </c>
      <c r="EK96" s="7">
        <f t="shared" si="241"/>
        <v>0</v>
      </c>
      <c r="EL96" s="7"/>
      <c r="EM96" s="7">
        <f t="shared" si="242"/>
        <v>0</v>
      </c>
      <c r="EN96" s="7">
        <f t="shared" si="150"/>
        <v>0</v>
      </c>
      <c r="EO96" s="7">
        <f t="shared" si="209"/>
        <v>0</v>
      </c>
      <c r="EP96" s="7">
        <f t="shared" si="243"/>
        <v>0</v>
      </c>
      <c r="ER96">
        <f t="shared" si="210"/>
        <v>0</v>
      </c>
      <c r="ES96">
        <f t="shared" si="211"/>
        <v>0</v>
      </c>
      <c r="ET96">
        <f t="shared" si="212"/>
        <v>0</v>
      </c>
      <c r="EU96">
        <f t="shared" si="265"/>
        <v>0</v>
      </c>
      <c r="EV96" s="7"/>
      <c r="EW96" s="7">
        <f t="shared" si="151"/>
        <v>0</v>
      </c>
      <c r="EX96" s="7">
        <f t="shared" si="266"/>
        <v>0</v>
      </c>
      <c r="EY96" s="7">
        <f t="shared" si="213"/>
        <v>0</v>
      </c>
      <c r="EZ96" s="7"/>
      <c r="FA96" s="7">
        <f t="shared" si="152"/>
        <v>0</v>
      </c>
      <c r="FB96" s="7">
        <f>'Initial absorption'!$H96*FA96*$F96</f>
        <v>0</v>
      </c>
      <c r="FC96" s="7">
        <f t="shared" si="267"/>
        <v>0</v>
      </c>
      <c r="FD96" s="7">
        <f>'Initial absorption'!$N96*FC96*$J96</f>
        <v>0</v>
      </c>
      <c r="FE96" s="7"/>
      <c r="FF96">
        <f t="shared" si="153"/>
        <v>0</v>
      </c>
      <c r="FG96" s="7">
        <f t="shared" si="154"/>
        <v>0</v>
      </c>
      <c r="FH96">
        <f t="shared" si="244"/>
        <v>0</v>
      </c>
      <c r="FI96" s="7"/>
      <c r="FJ96">
        <f t="shared" si="245"/>
        <v>0</v>
      </c>
      <c r="FK96">
        <f t="shared" si="268"/>
        <v>0</v>
      </c>
      <c r="FL96">
        <f t="shared" si="278"/>
        <v>0</v>
      </c>
      <c r="FM96" s="7"/>
      <c r="FN96">
        <f>(1 - 'Initial absorption'!$N96)*FC96</f>
        <v>0</v>
      </c>
      <c r="FO96" s="7">
        <f t="shared" si="155"/>
        <v>0</v>
      </c>
      <c r="FP96">
        <f>'Initial absorption'!$T96*(FN96+FO96)*$N96</f>
        <v>0</v>
      </c>
      <c r="FQ96" s="7"/>
      <c r="FR96">
        <f t="shared" si="183"/>
        <v>0</v>
      </c>
      <c r="FS96">
        <f>'Initial absorption'!$N96*FR96*$J96</f>
        <v>0</v>
      </c>
      <c r="FU96">
        <f>(1-'Initial absorption'!$N96)*FR96</f>
        <v>0</v>
      </c>
      <c r="FV96">
        <f>'Initial absorption'!$H96*FU96*$F96</f>
        <v>0</v>
      </c>
      <c r="FW96" s="7"/>
      <c r="FX96">
        <f>(1 - 'Initial absorption'!$T96)*(FN96+FO96)</f>
        <v>0</v>
      </c>
      <c r="FY96">
        <f t="shared" si="156"/>
        <v>0</v>
      </c>
      <c r="FZ96" s="7"/>
      <c r="GJ96" s="7">
        <f t="shared" si="283"/>
        <v>0</v>
      </c>
      <c r="GK96" s="7">
        <f t="shared" si="188"/>
        <v>0</v>
      </c>
      <c r="GL96" s="7">
        <f t="shared" si="214"/>
        <v>0</v>
      </c>
      <c r="GM96" s="7">
        <f t="shared" si="246"/>
        <v>0</v>
      </c>
      <c r="GN96" s="7"/>
      <c r="GO96" s="7">
        <f t="shared" si="247"/>
        <v>0</v>
      </c>
      <c r="GP96" s="7">
        <f t="shared" si="157"/>
        <v>0</v>
      </c>
      <c r="GQ96" s="7">
        <f t="shared" si="215"/>
        <v>0</v>
      </c>
      <c r="GR96" s="7">
        <f t="shared" si="248"/>
        <v>0</v>
      </c>
      <c r="GT96">
        <f t="shared" si="216"/>
        <v>0</v>
      </c>
      <c r="GU96">
        <f t="shared" si="217"/>
        <v>0</v>
      </c>
      <c r="GV96">
        <f t="shared" si="218"/>
        <v>0</v>
      </c>
      <c r="GW96">
        <f t="shared" si="269"/>
        <v>0</v>
      </c>
      <c r="GX96" s="7"/>
      <c r="GY96" s="7">
        <f t="shared" si="158"/>
        <v>0</v>
      </c>
      <c r="GZ96" s="7">
        <f t="shared" si="270"/>
        <v>0</v>
      </c>
      <c r="HA96" s="7">
        <f t="shared" si="219"/>
        <v>0</v>
      </c>
      <c r="HB96" s="7"/>
      <c r="HC96" s="7">
        <f t="shared" si="159"/>
        <v>0</v>
      </c>
      <c r="HD96" s="7">
        <f>'Initial absorption'!$H96*HC96*$F96</f>
        <v>0</v>
      </c>
      <c r="HE96" s="7">
        <f t="shared" si="271"/>
        <v>0</v>
      </c>
      <c r="HF96" s="7">
        <f>'Initial absorption'!$N96*HE96*$J96</f>
        <v>0</v>
      </c>
      <c r="HG96" s="7"/>
      <c r="HH96">
        <f t="shared" si="160"/>
        <v>0</v>
      </c>
      <c r="HI96" s="7">
        <f t="shared" si="161"/>
        <v>0</v>
      </c>
      <c r="HJ96">
        <f t="shared" si="249"/>
        <v>0</v>
      </c>
      <c r="HK96" s="7"/>
      <c r="HL96">
        <f t="shared" si="250"/>
        <v>0</v>
      </c>
      <c r="HM96">
        <f t="shared" si="272"/>
        <v>0</v>
      </c>
      <c r="HN96">
        <f t="shared" si="279"/>
        <v>0</v>
      </c>
      <c r="HO96" s="7"/>
      <c r="HP96">
        <f>(1 - 'Initial absorption'!$N96)*HE96</f>
        <v>0</v>
      </c>
      <c r="HQ96" s="7">
        <f t="shared" si="162"/>
        <v>0</v>
      </c>
      <c r="HR96">
        <f>'Initial absorption'!$T96*(HP96+HQ96)*$N96</f>
        <v>0</v>
      </c>
      <c r="HS96" s="7"/>
      <c r="HT96">
        <f t="shared" si="184"/>
        <v>0</v>
      </c>
      <c r="HU96">
        <f>'Initial absorption'!$N96*HT96*$J96</f>
        <v>0</v>
      </c>
      <c r="HW96">
        <f>(1-'Initial absorption'!$N96)*HT96</f>
        <v>0</v>
      </c>
      <c r="HX96">
        <f>'Initial absorption'!$H96*HW96*$F96</f>
        <v>0</v>
      </c>
      <c r="HY96" s="7"/>
      <c r="HZ96">
        <f>(1 - 'Initial absorption'!$T96)*(HP96+HQ96)</f>
        <v>0</v>
      </c>
      <c r="IA96">
        <f t="shared" si="163"/>
        <v>0</v>
      </c>
      <c r="IB96" s="7"/>
      <c r="IL96" s="7">
        <f t="shared" si="284"/>
        <v>0</v>
      </c>
      <c r="IM96" s="7">
        <f t="shared" si="189"/>
        <v>0</v>
      </c>
      <c r="IN96" s="7">
        <f t="shared" si="220"/>
        <v>0</v>
      </c>
      <c r="IO96" s="7">
        <f t="shared" si="251"/>
        <v>0</v>
      </c>
      <c r="IP96" s="7"/>
      <c r="IQ96" s="7">
        <f t="shared" si="252"/>
        <v>0</v>
      </c>
      <c r="IR96" s="7">
        <f t="shared" si="164"/>
        <v>0</v>
      </c>
      <c r="IS96" s="7">
        <f t="shared" si="221"/>
        <v>0</v>
      </c>
      <c r="IT96" s="7">
        <f t="shared" si="253"/>
        <v>0</v>
      </c>
      <c r="IV96">
        <f t="shared" si="222"/>
        <v>0</v>
      </c>
      <c r="IW96">
        <f t="shared" si="223"/>
        <v>0</v>
      </c>
      <c r="IX96">
        <f t="shared" si="224"/>
        <v>0</v>
      </c>
      <c r="IY96">
        <f t="shared" si="273"/>
        <v>0</v>
      </c>
      <c r="IZ96" s="7"/>
      <c r="JA96" s="7">
        <f t="shared" si="165"/>
        <v>0</v>
      </c>
      <c r="JB96" s="7">
        <f t="shared" si="274"/>
        <v>0</v>
      </c>
      <c r="JC96" s="7">
        <f t="shared" si="225"/>
        <v>0</v>
      </c>
      <c r="JD96" s="7"/>
      <c r="JE96" s="7">
        <f t="shared" si="166"/>
        <v>0</v>
      </c>
      <c r="JF96" s="7">
        <f>'Initial absorption'!$H96*JE96*$F96</f>
        <v>0</v>
      </c>
      <c r="JG96" s="7">
        <f t="shared" si="275"/>
        <v>0</v>
      </c>
      <c r="JH96" s="7">
        <f>'Initial absorption'!$N96*JG96*$J96</f>
        <v>0</v>
      </c>
      <c r="JI96" s="7"/>
      <c r="JJ96">
        <f t="shared" si="167"/>
        <v>0</v>
      </c>
      <c r="JK96" s="7">
        <f t="shared" si="168"/>
        <v>0</v>
      </c>
      <c r="JL96">
        <f t="shared" si="254"/>
        <v>0</v>
      </c>
      <c r="JM96" s="7"/>
      <c r="JN96">
        <f t="shared" si="255"/>
        <v>0</v>
      </c>
      <c r="JO96">
        <f t="shared" si="276"/>
        <v>0</v>
      </c>
      <c r="JP96">
        <f t="shared" si="280"/>
        <v>0</v>
      </c>
      <c r="JQ96" s="7"/>
      <c r="JR96">
        <f>(1 - 'Initial absorption'!$N96)*JG96</f>
        <v>0</v>
      </c>
      <c r="JS96" s="7">
        <f t="shared" si="169"/>
        <v>0</v>
      </c>
      <c r="JT96">
        <f>'Initial absorption'!$T96*(JR96+JS96)*$N96</f>
        <v>0</v>
      </c>
      <c r="JU96" s="7"/>
      <c r="JV96">
        <f t="shared" si="185"/>
        <v>0</v>
      </c>
      <c r="JW96">
        <f>'Initial absorption'!$N96*JV96*$J96</f>
        <v>0</v>
      </c>
      <c r="JY96">
        <f>(1-'Initial absorption'!$N96)*JV96</f>
        <v>0</v>
      </c>
      <c r="JZ96">
        <f>'Initial absorption'!$H96*JY96*$F96</f>
        <v>0</v>
      </c>
      <c r="KA96" s="7"/>
      <c r="KB96">
        <f>(1 - 'Initial absorption'!$T96)*(JR96+JS96)</f>
        <v>0</v>
      </c>
      <c r="KC96">
        <f t="shared" si="170"/>
        <v>0</v>
      </c>
      <c r="KD96" s="7"/>
    </row>
    <row r="97" spans="4:290" x14ac:dyDescent="0.25">
      <c r="D97">
        <v>755</v>
      </c>
      <c r="E97">
        <f>'Input spectra'!B97</f>
        <v>0</v>
      </c>
      <c r="F97">
        <f>'Initial absorption'!J97</f>
        <v>0</v>
      </c>
      <c r="G97">
        <f>'Input spectra'!C97</f>
        <v>0</v>
      </c>
      <c r="H97">
        <f t="shared" si="226"/>
        <v>0</v>
      </c>
      <c r="I97">
        <f>'Input spectra'!D97</f>
        <v>0</v>
      </c>
      <c r="J97">
        <f>'Initial absorption'!P97</f>
        <v>0</v>
      </c>
      <c r="K97">
        <f>'Input spectra'!E97</f>
        <v>0</v>
      </c>
      <c r="L97">
        <f t="shared" si="227"/>
        <v>0</v>
      </c>
      <c r="M97">
        <f>'Input spectra'!F97</f>
        <v>0</v>
      </c>
      <c r="N97">
        <f>'Initial absorption'!V97</f>
        <v>0</v>
      </c>
      <c r="O97">
        <f>'Input spectra'!G97</f>
        <v>0</v>
      </c>
      <c r="P97">
        <f t="shared" si="228"/>
        <v>0</v>
      </c>
      <c r="R97">
        <f>'Reaching edge prob after ems 1'!$EZ98</f>
        <v>0.8776202383191849</v>
      </c>
      <c r="S97">
        <f>'Reaching edge prob after ems 2'!$EZ98</f>
        <v>0.8776202383191849</v>
      </c>
      <c r="T97">
        <f>'Reaching edge prob after ems 3'!EZ98</f>
        <v>0.8776202383191849</v>
      </c>
      <c r="U97">
        <f>1-EXP(-'Reaching edge prob after ems 1'!FC98*_k_in_ec_correction*($E97*_c1+'Input spectra'!Y97))</f>
        <v>1.250715608976527E-2</v>
      </c>
      <c r="V97">
        <f>1-EXP(-(_t-'Reaching edge prob after ems 1'!FC98)*_k_in_ec_correction*($E97*_c1+'Input spectra'!Y97))</f>
        <v>1.2650634455229515E-2</v>
      </c>
      <c r="W97">
        <f>1-EXP(-'Reaching edge prob after ems 2'!FC98*_k_in_ec_correction*($I97*_c2+'Input spectra'!Y97))</f>
        <v>1.250715608976527E-2</v>
      </c>
      <c r="X97">
        <f>1-EXP(-(_t-'Reaching edge prob after ems 2'!FC98)*_k_in_ec_correction*($I97*_c2+'Input spectra'!Y97))</f>
        <v>1.2650634455229515E-2</v>
      </c>
      <c r="Y97">
        <f>1-EXP(-'Reaching edge prob after ems 3'!FC98*_k_in_ec_correction*($M97*_c3+'Input spectra'!Y97))</f>
        <v>1.250715608976527E-2</v>
      </c>
      <c r="Z97">
        <f>1-EXP(-(_t-'Reaching edge prob after ems 3'!FC98)*_k_in_ec_correction*($M97*_c3+'Input spectra'!Y97))</f>
        <v>1.2650634455229515E-2</v>
      </c>
      <c r="AA97" s="16"/>
      <c r="AB97" s="16"/>
      <c r="AD97" s="7">
        <f t="shared" si="190"/>
        <v>0</v>
      </c>
      <c r="AE97" s="7">
        <f t="shared" si="191"/>
        <v>0</v>
      </c>
      <c r="AF97" s="7">
        <f t="shared" si="192"/>
        <v>0</v>
      </c>
      <c r="AG97" s="7">
        <f t="shared" si="229"/>
        <v>0</v>
      </c>
      <c r="AH97" s="7"/>
      <c r="AI97" s="7">
        <f t="shared" si="193"/>
        <v>0</v>
      </c>
      <c r="AJ97" s="7">
        <f t="shared" si="194"/>
        <v>0</v>
      </c>
      <c r="AK97" s="7">
        <f t="shared" si="195"/>
        <v>0</v>
      </c>
      <c r="AL97" s="7">
        <f t="shared" si="230"/>
        <v>0</v>
      </c>
      <c r="AN97">
        <f t="shared" si="196"/>
        <v>0</v>
      </c>
      <c r="AO97">
        <f t="shared" si="197"/>
        <v>0</v>
      </c>
      <c r="AP97">
        <f t="shared" si="198"/>
        <v>0</v>
      </c>
      <c r="AQ97">
        <f t="shared" si="256"/>
        <v>0</v>
      </c>
      <c r="AR97" s="7"/>
      <c r="AS97" s="7">
        <f t="shared" si="199"/>
        <v>0</v>
      </c>
      <c r="AT97" s="7">
        <f t="shared" si="257"/>
        <v>0</v>
      </c>
      <c r="AU97" s="7">
        <f t="shared" si="200"/>
        <v>0</v>
      </c>
      <c r="AV97" s="7"/>
      <c r="AW97" s="7">
        <f t="shared" si="231"/>
        <v>0</v>
      </c>
      <c r="AX97" s="7">
        <f>'Initial absorption'!$H97*AW97*$F97</f>
        <v>0</v>
      </c>
      <c r="AY97" s="7">
        <f t="shared" si="258"/>
        <v>0</v>
      </c>
      <c r="AZ97" s="7">
        <f>'Initial absorption'!$N97*AY97*$J97</f>
        <v>0</v>
      </c>
      <c r="BA97" s="7"/>
      <c r="BB97">
        <f t="shared" si="232"/>
        <v>0</v>
      </c>
      <c r="BC97" s="7">
        <f t="shared" si="259"/>
        <v>0</v>
      </c>
      <c r="BD97">
        <f t="shared" si="233"/>
        <v>0</v>
      </c>
      <c r="BE97" s="7"/>
      <c r="BF97">
        <f t="shared" si="285"/>
        <v>0</v>
      </c>
      <c r="BG97">
        <f t="shared" si="260"/>
        <v>0</v>
      </c>
      <c r="BH97">
        <f t="shared" si="234"/>
        <v>0</v>
      </c>
      <c r="BI97" s="7"/>
      <c r="BJ97">
        <f>(1 - 'Initial absorption'!$N97)*AY97</f>
        <v>0</v>
      </c>
      <c r="BK97" s="7">
        <f t="shared" si="201"/>
        <v>0</v>
      </c>
      <c r="BL97">
        <f>'Initial absorption'!$T97*(BJ97+BK97)*$N97</f>
        <v>0</v>
      </c>
      <c r="BM97" s="7"/>
      <c r="BN97">
        <f t="shared" si="235"/>
        <v>0</v>
      </c>
      <c r="BO97">
        <f>'Initial absorption'!$N97*BN97*$J97</f>
        <v>0</v>
      </c>
      <c r="BQ97">
        <f>(1-'Initial absorption'!$N97)*BN97</f>
        <v>0</v>
      </c>
      <c r="BR97">
        <f>'Initial absorption'!$H97*BQ97*$F97</f>
        <v>0</v>
      </c>
      <c r="BS97" s="7"/>
      <c r="BT97">
        <f>(1 - 'Initial absorption'!$T97)*(BJ97+BK97)</f>
        <v>0</v>
      </c>
      <c r="BU97">
        <f t="shared" ref="BU97:BU160" si="286">AO97*(1-$Z97)</f>
        <v>0</v>
      </c>
      <c r="BV97" s="7"/>
      <c r="CF97" s="7">
        <f t="shared" si="281"/>
        <v>0</v>
      </c>
      <c r="CG97" s="7">
        <f t="shared" si="186"/>
        <v>0</v>
      </c>
      <c r="CH97" s="7">
        <f t="shared" si="202"/>
        <v>0</v>
      </c>
      <c r="CI97" s="7">
        <f t="shared" si="236"/>
        <v>0</v>
      </c>
      <c r="CJ97" s="7"/>
      <c r="CK97" s="7">
        <f t="shared" si="237"/>
        <v>0</v>
      </c>
      <c r="CL97" s="7">
        <f t="shared" ref="CL97:CL160" si="287">CD$4*$L97*_ec_loss/2</f>
        <v>0</v>
      </c>
      <c r="CM97" s="7">
        <f t="shared" si="203"/>
        <v>0</v>
      </c>
      <c r="CN97" s="7">
        <f t="shared" si="238"/>
        <v>0</v>
      </c>
      <c r="CP97">
        <f t="shared" si="204"/>
        <v>0</v>
      </c>
      <c r="CQ97">
        <f t="shared" si="205"/>
        <v>0</v>
      </c>
      <c r="CR97">
        <f t="shared" si="206"/>
        <v>0</v>
      </c>
      <c r="CS97">
        <f t="shared" si="261"/>
        <v>0</v>
      </c>
      <c r="CT97" s="7"/>
      <c r="CU97" s="7">
        <f t="shared" ref="CU97:CU160" si="288">CF97*$U97*$F97</f>
        <v>0</v>
      </c>
      <c r="CV97" s="7">
        <f t="shared" si="262"/>
        <v>0</v>
      </c>
      <c r="CW97" s="7">
        <f t="shared" si="207"/>
        <v>0</v>
      </c>
      <c r="CX97" s="7"/>
      <c r="CY97" s="7">
        <f t="shared" ref="CY97:CY160" si="289">(1 - $W97)*CK97</f>
        <v>0</v>
      </c>
      <c r="CZ97" s="7">
        <f>'Initial absorption'!$H97*CY97*$F97</f>
        <v>0</v>
      </c>
      <c r="DA97" s="7">
        <f t="shared" si="263"/>
        <v>0</v>
      </c>
      <c r="DB97" s="7">
        <f>'Initial absorption'!$N97*DA97*$J97</f>
        <v>0</v>
      </c>
      <c r="DC97" s="7"/>
      <c r="DD97">
        <f t="shared" ref="DD97:DD160" si="290">CK97*$W97*$J97</f>
        <v>0</v>
      </c>
      <c r="DE97" s="7">
        <f t="shared" ref="DE97:DE160" si="291">CL97*$X97*$J97</f>
        <v>0</v>
      </c>
      <c r="DF97">
        <f t="shared" si="239"/>
        <v>0</v>
      </c>
      <c r="DG97" s="7"/>
      <c r="DH97">
        <f t="shared" si="240"/>
        <v>0</v>
      </c>
      <c r="DI97">
        <f t="shared" si="264"/>
        <v>0</v>
      </c>
      <c r="DJ97">
        <f t="shared" si="277"/>
        <v>0</v>
      </c>
      <c r="DK97" s="7"/>
      <c r="DL97">
        <f>(1 - 'Initial absorption'!$N97)*DA97</f>
        <v>0</v>
      </c>
      <c r="DM97" s="7">
        <f t="shared" ref="DM97:DM160" si="292">CL97*(1-$X97)</f>
        <v>0</v>
      </c>
      <c r="DN97">
        <f>'Initial absorption'!$T97*(DL97+DM97)*$N97</f>
        <v>0</v>
      </c>
      <c r="DO97" s="7"/>
      <c r="DP97">
        <f t="shared" si="182"/>
        <v>0</v>
      </c>
      <c r="DQ97">
        <f>'Initial absorption'!$N97*DP97*$J97</f>
        <v>0</v>
      </c>
      <c r="DS97">
        <f>(1-'Initial absorption'!$N97)*DP97</f>
        <v>0</v>
      </c>
      <c r="DT97">
        <f>'Initial absorption'!$H97*DS97*$F97</f>
        <v>0</v>
      </c>
      <c r="DU97" s="7"/>
      <c r="DV97">
        <f>(1 - 'Initial absorption'!$T97)*(DL97+DM97)</f>
        <v>0</v>
      </c>
      <c r="DW97">
        <f t="shared" ref="DW97:DW160" si="293">CQ97*(1-$Z97)</f>
        <v>0</v>
      </c>
      <c r="DX97" s="7"/>
      <c r="EH97" s="7">
        <f t="shared" si="282"/>
        <v>0</v>
      </c>
      <c r="EI97" s="7">
        <f t="shared" si="187"/>
        <v>0</v>
      </c>
      <c r="EJ97" s="7">
        <f t="shared" si="208"/>
        <v>0</v>
      </c>
      <c r="EK97" s="7">
        <f t="shared" si="241"/>
        <v>0</v>
      </c>
      <c r="EL97" s="7"/>
      <c r="EM97" s="7">
        <f t="shared" si="242"/>
        <v>0</v>
      </c>
      <c r="EN97" s="7">
        <f t="shared" ref="EN97:EN160" si="294">EF$4*$L97*_ec_loss/2</f>
        <v>0</v>
      </c>
      <c r="EO97" s="7">
        <f t="shared" si="209"/>
        <v>0</v>
      </c>
      <c r="EP97" s="7">
        <f t="shared" si="243"/>
        <v>0</v>
      </c>
      <c r="ER97">
        <f t="shared" si="210"/>
        <v>0</v>
      </c>
      <c r="ES97">
        <f t="shared" si="211"/>
        <v>0</v>
      </c>
      <c r="ET97">
        <f t="shared" si="212"/>
        <v>0</v>
      </c>
      <c r="EU97">
        <f t="shared" si="265"/>
        <v>0</v>
      </c>
      <c r="EV97" s="7"/>
      <c r="EW97" s="7">
        <f t="shared" ref="EW97:EW160" si="295">EH97*$U97*$F97</f>
        <v>0</v>
      </c>
      <c r="EX97" s="7">
        <f t="shared" si="266"/>
        <v>0</v>
      </c>
      <c r="EY97" s="7">
        <f t="shared" si="213"/>
        <v>0</v>
      </c>
      <c r="EZ97" s="7"/>
      <c r="FA97" s="7">
        <f t="shared" ref="FA97:FA160" si="296">(1 - $W97)*EM97</f>
        <v>0</v>
      </c>
      <c r="FB97" s="7">
        <f>'Initial absorption'!$H97*FA97*$F97</f>
        <v>0</v>
      </c>
      <c r="FC97" s="7">
        <f t="shared" si="267"/>
        <v>0</v>
      </c>
      <c r="FD97" s="7">
        <f>'Initial absorption'!$N97*FC97*$J97</f>
        <v>0</v>
      </c>
      <c r="FE97" s="7"/>
      <c r="FF97">
        <f t="shared" ref="FF97:FF160" si="297">EM97*$W97*$J97</f>
        <v>0</v>
      </c>
      <c r="FG97" s="7">
        <f t="shared" ref="FG97:FG160" si="298">EN97*$X97*$J97</f>
        <v>0</v>
      </c>
      <c r="FH97">
        <f t="shared" si="244"/>
        <v>0</v>
      </c>
      <c r="FI97" s="7"/>
      <c r="FJ97">
        <f t="shared" si="245"/>
        <v>0</v>
      </c>
      <c r="FK97">
        <f t="shared" si="268"/>
        <v>0</v>
      </c>
      <c r="FL97">
        <f t="shared" si="278"/>
        <v>0</v>
      </c>
      <c r="FM97" s="7"/>
      <c r="FN97">
        <f>(1 - 'Initial absorption'!$N97)*FC97</f>
        <v>0</v>
      </c>
      <c r="FO97" s="7">
        <f t="shared" ref="FO97:FO160" si="299">EN97*(1-$X97)</f>
        <v>0</v>
      </c>
      <c r="FP97">
        <f>'Initial absorption'!$T97*(FN97+FO97)*$N97</f>
        <v>0</v>
      </c>
      <c r="FQ97" s="7"/>
      <c r="FR97">
        <f t="shared" si="183"/>
        <v>0</v>
      </c>
      <c r="FS97">
        <f>'Initial absorption'!$N97*FR97*$J97</f>
        <v>0</v>
      </c>
      <c r="FU97">
        <f>(1-'Initial absorption'!$N97)*FR97</f>
        <v>0</v>
      </c>
      <c r="FV97">
        <f>'Initial absorption'!$H97*FU97*$F97</f>
        <v>0</v>
      </c>
      <c r="FW97" s="7"/>
      <c r="FX97">
        <f>(1 - 'Initial absorption'!$T97)*(FN97+FO97)</f>
        <v>0</v>
      </c>
      <c r="FY97">
        <f t="shared" ref="FY97:FY160" si="300">ES97*(1-$Z97)</f>
        <v>0</v>
      </c>
      <c r="FZ97" s="7"/>
      <c r="GJ97" s="7">
        <f t="shared" si="283"/>
        <v>0</v>
      </c>
      <c r="GK97" s="7">
        <f t="shared" si="188"/>
        <v>0</v>
      </c>
      <c r="GL97" s="7">
        <f t="shared" si="214"/>
        <v>0</v>
      </c>
      <c r="GM97" s="7">
        <f t="shared" si="246"/>
        <v>0</v>
      </c>
      <c r="GN97" s="7"/>
      <c r="GO97" s="7">
        <f t="shared" si="247"/>
        <v>0</v>
      </c>
      <c r="GP97" s="7">
        <f t="shared" ref="GP97:GP160" si="301">GH$4*$L97*_ec_loss/2</f>
        <v>0</v>
      </c>
      <c r="GQ97" s="7">
        <f t="shared" si="215"/>
        <v>0</v>
      </c>
      <c r="GR97" s="7">
        <f t="shared" si="248"/>
        <v>0</v>
      </c>
      <c r="GT97">
        <f t="shared" si="216"/>
        <v>0</v>
      </c>
      <c r="GU97">
        <f t="shared" si="217"/>
        <v>0</v>
      </c>
      <c r="GV97">
        <f t="shared" si="218"/>
        <v>0</v>
      </c>
      <c r="GW97">
        <f t="shared" si="269"/>
        <v>0</v>
      </c>
      <c r="GX97" s="7"/>
      <c r="GY97" s="7">
        <f t="shared" ref="GY97:GY160" si="302">GJ97*$U97*$F97</f>
        <v>0</v>
      </c>
      <c r="GZ97" s="7">
        <f t="shared" si="270"/>
        <v>0</v>
      </c>
      <c r="HA97" s="7">
        <f t="shared" si="219"/>
        <v>0</v>
      </c>
      <c r="HB97" s="7"/>
      <c r="HC97" s="7">
        <f t="shared" ref="HC97:HC160" si="303">(1 - $W97)*GO97</f>
        <v>0</v>
      </c>
      <c r="HD97" s="7">
        <f>'Initial absorption'!$H97*HC97*$F97</f>
        <v>0</v>
      </c>
      <c r="HE97" s="7">
        <f t="shared" si="271"/>
        <v>0</v>
      </c>
      <c r="HF97" s="7">
        <f>'Initial absorption'!$N97*HE97*$J97</f>
        <v>0</v>
      </c>
      <c r="HG97" s="7"/>
      <c r="HH97">
        <f t="shared" ref="HH97:HH160" si="304">GO97*$W97*$J97</f>
        <v>0</v>
      </c>
      <c r="HI97" s="7">
        <f t="shared" ref="HI97:HI160" si="305">GP97*$X97*$J97</f>
        <v>0</v>
      </c>
      <c r="HJ97">
        <f t="shared" si="249"/>
        <v>0</v>
      </c>
      <c r="HK97" s="7"/>
      <c r="HL97">
        <f t="shared" si="250"/>
        <v>0</v>
      </c>
      <c r="HM97">
        <f t="shared" si="272"/>
        <v>0</v>
      </c>
      <c r="HN97">
        <f t="shared" si="279"/>
        <v>0</v>
      </c>
      <c r="HO97" s="7"/>
      <c r="HP97">
        <f>(1 - 'Initial absorption'!$N97)*HE97</f>
        <v>0</v>
      </c>
      <c r="HQ97" s="7">
        <f t="shared" ref="HQ97:HQ160" si="306">GP97*(1-$X97)</f>
        <v>0</v>
      </c>
      <c r="HR97">
        <f>'Initial absorption'!$T97*(HP97+HQ97)*$N97</f>
        <v>0</v>
      </c>
      <c r="HS97" s="7"/>
      <c r="HT97">
        <f t="shared" si="184"/>
        <v>0</v>
      </c>
      <c r="HU97">
        <f>'Initial absorption'!$N97*HT97*$J97</f>
        <v>0</v>
      </c>
      <c r="HW97">
        <f>(1-'Initial absorption'!$N97)*HT97</f>
        <v>0</v>
      </c>
      <c r="HX97">
        <f>'Initial absorption'!$H97*HW97*$F97</f>
        <v>0</v>
      </c>
      <c r="HY97" s="7"/>
      <c r="HZ97">
        <f>(1 - 'Initial absorption'!$T97)*(HP97+HQ97)</f>
        <v>0</v>
      </c>
      <c r="IA97">
        <f t="shared" ref="IA97:IA160" si="307">GU97*(1-$Z97)</f>
        <v>0</v>
      </c>
      <c r="IB97" s="7"/>
      <c r="IL97" s="7">
        <f t="shared" si="284"/>
        <v>0</v>
      </c>
      <c r="IM97" s="7">
        <f t="shared" si="189"/>
        <v>0</v>
      </c>
      <c r="IN97" s="7">
        <f t="shared" si="220"/>
        <v>0</v>
      </c>
      <c r="IO97" s="7">
        <f t="shared" si="251"/>
        <v>0</v>
      </c>
      <c r="IP97" s="7"/>
      <c r="IQ97" s="7">
        <f t="shared" si="252"/>
        <v>0</v>
      </c>
      <c r="IR97" s="7">
        <f t="shared" ref="IR97:IR160" si="308">IJ$4*$L97*_ec_loss/2</f>
        <v>0</v>
      </c>
      <c r="IS97" s="7">
        <f t="shared" si="221"/>
        <v>0</v>
      </c>
      <c r="IT97" s="7">
        <f t="shared" si="253"/>
        <v>0</v>
      </c>
      <c r="IV97">
        <f t="shared" si="222"/>
        <v>0</v>
      </c>
      <c r="IW97">
        <f t="shared" si="223"/>
        <v>0</v>
      </c>
      <c r="IX97">
        <f t="shared" si="224"/>
        <v>0</v>
      </c>
      <c r="IY97">
        <f t="shared" si="273"/>
        <v>0</v>
      </c>
      <c r="IZ97" s="7"/>
      <c r="JA97" s="7">
        <f t="shared" ref="JA97:JA160" si="309">IL97*$U97*$F97</f>
        <v>0</v>
      </c>
      <c r="JB97" s="7">
        <f t="shared" si="274"/>
        <v>0</v>
      </c>
      <c r="JC97" s="7">
        <f t="shared" si="225"/>
        <v>0</v>
      </c>
      <c r="JD97" s="7"/>
      <c r="JE97" s="7">
        <f t="shared" ref="JE97:JE160" si="310">(1 - $W97)*IQ97</f>
        <v>0</v>
      </c>
      <c r="JF97" s="7">
        <f>'Initial absorption'!$H97*JE97*$F97</f>
        <v>0</v>
      </c>
      <c r="JG97" s="7">
        <f t="shared" si="275"/>
        <v>0</v>
      </c>
      <c r="JH97" s="7">
        <f>'Initial absorption'!$N97*JG97*$J97</f>
        <v>0</v>
      </c>
      <c r="JI97" s="7"/>
      <c r="JJ97">
        <f t="shared" ref="JJ97:JJ160" si="311">IQ97*$W97*$J97</f>
        <v>0</v>
      </c>
      <c r="JK97" s="7">
        <f t="shared" ref="JK97:JK160" si="312">IR97*$X97*$J97</f>
        <v>0</v>
      </c>
      <c r="JL97">
        <f t="shared" si="254"/>
        <v>0</v>
      </c>
      <c r="JM97" s="7"/>
      <c r="JN97">
        <f t="shared" si="255"/>
        <v>0</v>
      </c>
      <c r="JO97">
        <f t="shared" si="276"/>
        <v>0</v>
      </c>
      <c r="JP97">
        <f t="shared" si="280"/>
        <v>0</v>
      </c>
      <c r="JQ97" s="7"/>
      <c r="JR97">
        <f>(1 - 'Initial absorption'!$N97)*JG97</f>
        <v>0</v>
      </c>
      <c r="JS97" s="7">
        <f t="shared" ref="JS97:JS160" si="313">IR97*(1-$X97)</f>
        <v>0</v>
      </c>
      <c r="JT97">
        <f>'Initial absorption'!$T97*(JR97+JS97)*$N97</f>
        <v>0</v>
      </c>
      <c r="JU97" s="7"/>
      <c r="JV97">
        <f t="shared" si="185"/>
        <v>0</v>
      </c>
      <c r="JW97">
        <f>'Initial absorption'!$N97*JV97*$J97</f>
        <v>0</v>
      </c>
      <c r="JY97">
        <f>(1-'Initial absorption'!$N97)*JV97</f>
        <v>0</v>
      </c>
      <c r="JZ97">
        <f>'Initial absorption'!$H97*JY97*$F97</f>
        <v>0</v>
      </c>
      <c r="KA97" s="7"/>
      <c r="KB97">
        <f>(1 - 'Initial absorption'!$T97)*(JR97+JS97)</f>
        <v>0</v>
      </c>
      <c r="KC97">
        <f t="shared" ref="KC97:KC160" si="314">IW97*(1-$Z97)</f>
        <v>0</v>
      </c>
      <c r="KD97" s="7"/>
    </row>
    <row r="98" spans="4:290" x14ac:dyDescent="0.25">
      <c r="D98">
        <v>760</v>
      </c>
      <c r="E98">
        <f>'Input spectra'!B98</f>
        <v>0</v>
      </c>
      <c r="F98">
        <f>'Initial absorption'!J98</f>
        <v>0</v>
      </c>
      <c r="G98">
        <f>'Input spectra'!C98</f>
        <v>0</v>
      </c>
      <c r="H98">
        <f t="shared" si="226"/>
        <v>0</v>
      </c>
      <c r="I98">
        <f>'Input spectra'!D98</f>
        <v>0</v>
      </c>
      <c r="J98">
        <f>'Initial absorption'!P98</f>
        <v>0</v>
      </c>
      <c r="K98">
        <f>'Input spectra'!E98</f>
        <v>0</v>
      </c>
      <c r="L98">
        <f t="shared" si="227"/>
        <v>0</v>
      </c>
      <c r="M98">
        <f>'Input spectra'!F98</f>
        <v>0</v>
      </c>
      <c r="N98">
        <f>'Initial absorption'!V98</f>
        <v>0</v>
      </c>
      <c r="O98">
        <f>'Input spectra'!G98</f>
        <v>0</v>
      </c>
      <c r="P98">
        <f t="shared" si="228"/>
        <v>0</v>
      </c>
      <c r="R98">
        <f>'Reaching edge prob after ems 1'!$EZ99</f>
        <v>0.87766966439298588</v>
      </c>
      <c r="S98">
        <f>'Reaching edge prob after ems 2'!$EZ99</f>
        <v>0.87766966439298588</v>
      </c>
      <c r="T98">
        <f>'Reaching edge prob after ems 3'!EZ99</f>
        <v>0.87766966439298588</v>
      </c>
      <c r="U98">
        <f>1-EXP(-'Reaching edge prob after ems 1'!FC99*_k_in_ec_correction*($E98*_c1+'Input spectra'!Y98))</f>
        <v>1.250163357271028E-2</v>
      </c>
      <c r="V98">
        <f>1-EXP(-(_t-'Reaching edge prob after ems 1'!FC99)*_k_in_ec_correction*($E98*_c1+'Input spectra'!Y98))</f>
        <v>1.2644984534999626E-2</v>
      </c>
      <c r="W98">
        <f>1-EXP(-'Reaching edge prob after ems 2'!FC99*_k_in_ec_correction*($I98*_c2+'Input spectra'!Y98))</f>
        <v>1.250163357271028E-2</v>
      </c>
      <c r="X98">
        <f>1-EXP(-(_t-'Reaching edge prob after ems 2'!FC99)*_k_in_ec_correction*($I98*_c2+'Input spectra'!Y98))</f>
        <v>1.2644984534999626E-2</v>
      </c>
      <c r="Y98">
        <f>1-EXP(-'Reaching edge prob after ems 3'!FC99*_k_in_ec_correction*($M98*_c3+'Input spectra'!Y98))</f>
        <v>1.250163357271028E-2</v>
      </c>
      <c r="Z98">
        <f>1-EXP(-(_t-'Reaching edge prob after ems 3'!FC99)*_k_in_ec_correction*($M98*_c3+'Input spectra'!Y98))</f>
        <v>1.2644984534999626E-2</v>
      </c>
      <c r="AA98" s="16"/>
      <c r="AB98" s="16"/>
      <c r="AD98" s="7">
        <f t="shared" ref="AD98:AD129" si="315">AB$3*$H98*_ec_loss/2</f>
        <v>0</v>
      </c>
      <c r="AE98" s="7">
        <f t="shared" ref="AE98:AE129" si="316">AB$3*$H98*_ec_loss/2</f>
        <v>0</v>
      </c>
      <c r="AF98" s="7">
        <f t="shared" ref="AF98:AF129" si="317">AB$3*$H98*(1-_ec_loss)</f>
        <v>0</v>
      </c>
      <c r="AG98" s="7">
        <f t="shared" si="229"/>
        <v>0</v>
      </c>
      <c r="AH98" s="7"/>
      <c r="AI98" s="7">
        <f t="shared" ref="AI98:AI129" si="318">AB$4*$L98*_ec_loss/2</f>
        <v>0</v>
      </c>
      <c r="AJ98" s="7">
        <f t="shared" ref="AJ98:AJ129" si="319">AB$4*$L98*_ec_loss/2</f>
        <v>0</v>
      </c>
      <c r="AK98" s="7">
        <f t="shared" ref="AK98:AK129" si="320">AB$4*$L98*(1-_ec_loss)</f>
        <v>0</v>
      </c>
      <c r="AL98" s="7">
        <f t="shared" si="230"/>
        <v>0</v>
      </c>
      <c r="AN98">
        <f t="shared" ref="AN98:AN129" si="321">AB$5*$P98*_ec_loss/2</f>
        <v>0</v>
      </c>
      <c r="AO98">
        <f t="shared" ref="AO98:AO129" si="322">AB$5*$P98*_ec_loss/2</f>
        <v>0</v>
      </c>
      <c r="AP98">
        <f t="shared" ref="AP98:AP129" si="323">AB$5*$P98*(1-_ec_loss)</f>
        <v>0</v>
      </c>
      <c r="AQ98">
        <f t="shared" si="256"/>
        <v>0</v>
      </c>
      <c r="AR98" s="7"/>
      <c r="AS98" s="7">
        <f t="shared" ref="AS98:AS129" si="324">AD98*$U98*$F98</f>
        <v>0</v>
      </c>
      <c r="AT98" s="7">
        <f t="shared" si="257"/>
        <v>0</v>
      </c>
      <c r="AU98" s="7">
        <f t="shared" ref="AU98:AU129" si="325">AF98*(1-$R98)*$F98</f>
        <v>0</v>
      </c>
      <c r="AV98" s="7"/>
      <c r="AW98" s="7">
        <f t="shared" si="231"/>
        <v>0</v>
      </c>
      <c r="AX98" s="7">
        <f>'Initial absorption'!$H98*AW98*$F98</f>
        <v>0</v>
      </c>
      <c r="AY98" s="7">
        <f t="shared" si="258"/>
        <v>0</v>
      </c>
      <c r="AZ98" s="7">
        <f>'Initial absorption'!$N98*AY98*$J98</f>
        <v>0</v>
      </c>
      <c r="BA98" s="7"/>
      <c r="BB98">
        <f t="shared" si="232"/>
        <v>0</v>
      </c>
      <c r="BC98" s="7">
        <f t="shared" si="259"/>
        <v>0</v>
      </c>
      <c r="BD98">
        <f t="shared" si="233"/>
        <v>0</v>
      </c>
      <c r="BE98" s="7"/>
      <c r="BF98">
        <f t="shared" si="285"/>
        <v>0</v>
      </c>
      <c r="BG98">
        <f t="shared" si="260"/>
        <v>0</v>
      </c>
      <c r="BH98">
        <f t="shared" si="234"/>
        <v>0</v>
      </c>
      <c r="BI98" s="7"/>
      <c r="BJ98">
        <f>(1 - 'Initial absorption'!$N98)*AY98</f>
        <v>0</v>
      </c>
      <c r="BK98" s="7">
        <f t="shared" si="201"/>
        <v>0</v>
      </c>
      <c r="BL98">
        <f>'Initial absorption'!$T98*(BJ98+BK98)*$N98</f>
        <v>0</v>
      </c>
      <c r="BM98" s="7"/>
      <c r="BN98">
        <f t="shared" si="235"/>
        <v>0</v>
      </c>
      <c r="BO98">
        <f>'Initial absorption'!$N98*BN98*$J98</f>
        <v>0</v>
      </c>
      <c r="BQ98">
        <f>(1-'Initial absorption'!$N98)*BN98</f>
        <v>0</v>
      </c>
      <c r="BR98">
        <f>'Initial absorption'!$H98*BQ98*$F98</f>
        <v>0</v>
      </c>
      <c r="BS98" s="7"/>
      <c r="BT98">
        <f>(1 - 'Initial absorption'!$T98)*(BJ98+BK98)</f>
        <v>0</v>
      </c>
      <c r="BU98">
        <f t="shared" si="286"/>
        <v>0</v>
      </c>
      <c r="BV98" s="7"/>
      <c r="CF98" s="7">
        <f t="shared" si="281"/>
        <v>0</v>
      </c>
      <c r="CG98" s="7">
        <f t="shared" si="186"/>
        <v>0</v>
      </c>
      <c r="CH98" s="7">
        <f t="shared" si="202"/>
        <v>0</v>
      </c>
      <c r="CI98" s="7">
        <f t="shared" si="236"/>
        <v>0</v>
      </c>
      <c r="CJ98" s="7"/>
      <c r="CK98" s="7">
        <f t="shared" si="237"/>
        <v>0</v>
      </c>
      <c r="CL98" s="7">
        <f t="shared" si="287"/>
        <v>0</v>
      </c>
      <c r="CM98" s="7">
        <f t="shared" si="203"/>
        <v>0</v>
      </c>
      <c r="CN98" s="7">
        <f t="shared" si="238"/>
        <v>0</v>
      </c>
      <c r="CP98">
        <f t="shared" si="204"/>
        <v>0</v>
      </c>
      <c r="CQ98">
        <f t="shared" si="205"/>
        <v>0</v>
      </c>
      <c r="CR98">
        <f t="shared" si="206"/>
        <v>0</v>
      </c>
      <c r="CS98">
        <f t="shared" si="261"/>
        <v>0</v>
      </c>
      <c r="CT98" s="7"/>
      <c r="CU98" s="7">
        <f t="shared" si="288"/>
        <v>0</v>
      </c>
      <c r="CV98" s="7">
        <f t="shared" si="262"/>
        <v>0</v>
      </c>
      <c r="CW98" s="7">
        <f t="shared" si="207"/>
        <v>0</v>
      </c>
      <c r="CX98" s="7"/>
      <c r="CY98" s="7">
        <f t="shared" si="289"/>
        <v>0</v>
      </c>
      <c r="CZ98" s="7">
        <f>'Initial absorption'!$H98*CY98*$F98</f>
        <v>0</v>
      </c>
      <c r="DA98" s="7">
        <f t="shared" si="263"/>
        <v>0</v>
      </c>
      <c r="DB98" s="7">
        <f>'Initial absorption'!$N98*DA98*$J98</f>
        <v>0</v>
      </c>
      <c r="DC98" s="7"/>
      <c r="DD98">
        <f t="shared" si="290"/>
        <v>0</v>
      </c>
      <c r="DE98" s="7">
        <f t="shared" si="291"/>
        <v>0</v>
      </c>
      <c r="DF98">
        <f t="shared" si="239"/>
        <v>0</v>
      </c>
      <c r="DG98" s="7"/>
      <c r="DH98">
        <f t="shared" si="240"/>
        <v>0</v>
      </c>
      <c r="DI98">
        <f t="shared" si="264"/>
        <v>0</v>
      </c>
      <c r="DJ98">
        <f t="shared" si="277"/>
        <v>0</v>
      </c>
      <c r="DK98" s="7"/>
      <c r="DL98">
        <f>(1 - 'Initial absorption'!$N98)*DA98</f>
        <v>0</v>
      </c>
      <c r="DM98" s="7">
        <f t="shared" si="292"/>
        <v>0</v>
      </c>
      <c r="DN98">
        <f>'Initial absorption'!$T98*(DL98+DM98)*$N98</f>
        <v>0</v>
      </c>
      <c r="DO98" s="7"/>
      <c r="DP98">
        <f t="shared" ref="DP98:DP161" si="326">(1 - $Y98)*CP98</f>
        <v>0</v>
      </c>
      <c r="DQ98">
        <f>'Initial absorption'!$N98*DP98*$J98</f>
        <v>0</v>
      </c>
      <c r="DS98">
        <f>(1-'Initial absorption'!$N98)*DP98</f>
        <v>0</v>
      </c>
      <c r="DT98">
        <f>'Initial absorption'!$H98*DS98*$F98</f>
        <v>0</v>
      </c>
      <c r="DU98" s="7"/>
      <c r="DV98">
        <f>(1 - 'Initial absorption'!$T98)*(DL98+DM98)</f>
        <v>0</v>
      </c>
      <c r="DW98">
        <f t="shared" si="293"/>
        <v>0</v>
      </c>
      <c r="DX98" s="7"/>
      <c r="EH98" s="7">
        <f t="shared" si="282"/>
        <v>0</v>
      </c>
      <c r="EI98" s="7">
        <f t="shared" si="187"/>
        <v>0</v>
      </c>
      <c r="EJ98" s="7">
        <f t="shared" si="208"/>
        <v>0</v>
      </c>
      <c r="EK98" s="7">
        <f t="shared" si="241"/>
        <v>0</v>
      </c>
      <c r="EL98" s="7"/>
      <c r="EM98" s="7">
        <f t="shared" si="242"/>
        <v>0</v>
      </c>
      <c r="EN98" s="7">
        <f t="shared" si="294"/>
        <v>0</v>
      </c>
      <c r="EO98" s="7">
        <f t="shared" si="209"/>
        <v>0</v>
      </c>
      <c r="EP98" s="7">
        <f t="shared" si="243"/>
        <v>0</v>
      </c>
      <c r="ER98">
        <f t="shared" si="210"/>
        <v>0</v>
      </c>
      <c r="ES98">
        <f t="shared" si="211"/>
        <v>0</v>
      </c>
      <c r="ET98">
        <f t="shared" si="212"/>
        <v>0</v>
      </c>
      <c r="EU98">
        <f t="shared" si="265"/>
        <v>0</v>
      </c>
      <c r="EV98" s="7"/>
      <c r="EW98" s="7">
        <f t="shared" si="295"/>
        <v>0</v>
      </c>
      <c r="EX98" s="7">
        <f t="shared" si="266"/>
        <v>0</v>
      </c>
      <c r="EY98" s="7">
        <f t="shared" si="213"/>
        <v>0</v>
      </c>
      <c r="EZ98" s="7"/>
      <c r="FA98" s="7">
        <f t="shared" si="296"/>
        <v>0</v>
      </c>
      <c r="FB98" s="7">
        <f>'Initial absorption'!$H98*FA98*$F98</f>
        <v>0</v>
      </c>
      <c r="FC98" s="7">
        <f t="shared" si="267"/>
        <v>0</v>
      </c>
      <c r="FD98" s="7">
        <f>'Initial absorption'!$N98*FC98*$J98</f>
        <v>0</v>
      </c>
      <c r="FE98" s="7"/>
      <c r="FF98">
        <f t="shared" si="297"/>
        <v>0</v>
      </c>
      <c r="FG98" s="7">
        <f t="shared" si="298"/>
        <v>0</v>
      </c>
      <c r="FH98">
        <f t="shared" si="244"/>
        <v>0</v>
      </c>
      <c r="FI98" s="7"/>
      <c r="FJ98">
        <f t="shared" si="245"/>
        <v>0</v>
      </c>
      <c r="FK98">
        <f t="shared" si="268"/>
        <v>0</v>
      </c>
      <c r="FL98">
        <f t="shared" si="278"/>
        <v>0</v>
      </c>
      <c r="FM98" s="7"/>
      <c r="FN98">
        <f>(1 - 'Initial absorption'!$N98)*FC98</f>
        <v>0</v>
      </c>
      <c r="FO98" s="7">
        <f t="shared" si="299"/>
        <v>0</v>
      </c>
      <c r="FP98">
        <f>'Initial absorption'!$T98*(FN98+FO98)*$N98</f>
        <v>0</v>
      </c>
      <c r="FQ98" s="7"/>
      <c r="FR98">
        <f t="shared" ref="FR98:FR161" si="327">(1 - $Y98)*ER98</f>
        <v>0</v>
      </c>
      <c r="FS98">
        <f>'Initial absorption'!$N98*FR98*$J98</f>
        <v>0</v>
      </c>
      <c r="FU98">
        <f>(1-'Initial absorption'!$N98)*FR98</f>
        <v>0</v>
      </c>
      <c r="FV98">
        <f>'Initial absorption'!$H98*FU98*$F98</f>
        <v>0</v>
      </c>
      <c r="FW98" s="7"/>
      <c r="FX98">
        <f>(1 - 'Initial absorption'!$T98)*(FN98+FO98)</f>
        <v>0</v>
      </c>
      <c r="FY98">
        <f t="shared" si="300"/>
        <v>0</v>
      </c>
      <c r="FZ98" s="7"/>
      <c r="GJ98" s="7">
        <f t="shared" si="283"/>
        <v>0</v>
      </c>
      <c r="GK98" s="7">
        <f t="shared" si="188"/>
        <v>0</v>
      </c>
      <c r="GL98" s="7">
        <f t="shared" si="214"/>
        <v>0</v>
      </c>
      <c r="GM98" s="7">
        <f t="shared" si="246"/>
        <v>0</v>
      </c>
      <c r="GN98" s="7"/>
      <c r="GO98" s="7">
        <f t="shared" si="247"/>
        <v>0</v>
      </c>
      <c r="GP98" s="7">
        <f t="shared" si="301"/>
        <v>0</v>
      </c>
      <c r="GQ98" s="7">
        <f t="shared" si="215"/>
        <v>0</v>
      </c>
      <c r="GR98" s="7">
        <f t="shared" si="248"/>
        <v>0</v>
      </c>
      <c r="GT98">
        <f t="shared" si="216"/>
        <v>0</v>
      </c>
      <c r="GU98">
        <f t="shared" si="217"/>
        <v>0</v>
      </c>
      <c r="GV98">
        <f t="shared" si="218"/>
        <v>0</v>
      </c>
      <c r="GW98">
        <f t="shared" si="269"/>
        <v>0</v>
      </c>
      <c r="GX98" s="7"/>
      <c r="GY98" s="7">
        <f t="shared" si="302"/>
        <v>0</v>
      </c>
      <c r="GZ98" s="7">
        <f t="shared" si="270"/>
        <v>0</v>
      </c>
      <c r="HA98" s="7">
        <f t="shared" si="219"/>
        <v>0</v>
      </c>
      <c r="HB98" s="7"/>
      <c r="HC98" s="7">
        <f t="shared" si="303"/>
        <v>0</v>
      </c>
      <c r="HD98" s="7">
        <f>'Initial absorption'!$H98*HC98*$F98</f>
        <v>0</v>
      </c>
      <c r="HE98" s="7">
        <f t="shared" si="271"/>
        <v>0</v>
      </c>
      <c r="HF98" s="7">
        <f>'Initial absorption'!$N98*HE98*$J98</f>
        <v>0</v>
      </c>
      <c r="HG98" s="7"/>
      <c r="HH98">
        <f t="shared" si="304"/>
        <v>0</v>
      </c>
      <c r="HI98" s="7">
        <f t="shared" si="305"/>
        <v>0</v>
      </c>
      <c r="HJ98">
        <f t="shared" si="249"/>
        <v>0</v>
      </c>
      <c r="HK98" s="7"/>
      <c r="HL98">
        <f t="shared" si="250"/>
        <v>0</v>
      </c>
      <c r="HM98">
        <f t="shared" si="272"/>
        <v>0</v>
      </c>
      <c r="HN98">
        <f t="shared" si="279"/>
        <v>0</v>
      </c>
      <c r="HO98" s="7"/>
      <c r="HP98">
        <f>(1 - 'Initial absorption'!$N98)*HE98</f>
        <v>0</v>
      </c>
      <c r="HQ98" s="7">
        <f t="shared" si="306"/>
        <v>0</v>
      </c>
      <c r="HR98">
        <f>'Initial absorption'!$T98*(HP98+HQ98)*$N98</f>
        <v>0</v>
      </c>
      <c r="HS98" s="7"/>
      <c r="HT98">
        <f t="shared" ref="HT98:HT161" si="328">(1 - $Y98)*GT98</f>
        <v>0</v>
      </c>
      <c r="HU98">
        <f>'Initial absorption'!$N98*HT98*$J98</f>
        <v>0</v>
      </c>
      <c r="HW98">
        <f>(1-'Initial absorption'!$N98)*HT98</f>
        <v>0</v>
      </c>
      <c r="HX98">
        <f>'Initial absorption'!$H98*HW98*$F98</f>
        <v>0</v>
      </c>
      <c r="HY98" s="7"/>
      <c r="HZ98">
        <f>(1 - 'Initial absorption'!$T98)*(HP98+HQ98)</f>
        <v>0</v>
      </c>
      <c r="IA98">
        <f t="shared" si="307"/>
        <v>0</v>
      </c>
      <c r="IB98" s="7"/>
      <c r="IL98" s="7">
        <f t="shared" si="284"/>
        <v>0</v>
      </c>
      <c r="IM98" s="7">
        <f t="shared" si="189"/>
        <v>0</v>
      </c>
      <c r="IN98" s="7">
        <f t="shared" si="220"/>
        <v>0</v>
      </c>
      <c r="IO98" s="7">
        <f t="shared" si="251"/>
        <v>0</v>
      </c>
      <c r="IP98" s="7"/>
      <c r="IQ98" s="7">
        <f t="shared" si="252"/>
        <v>0</v>
      </c>
      <c r="IR98" s="7">
        <f t="shared" si="308"/>
        <v>0</v>
      </c>
      <c r="IS98" s="7">
        <f t="shared" si="221"/>
        <v>0</v>
      </c>
      <c r="IT98" s="7">
        <f t="shared" si="253"/>
        <v>0</v>
      </c>
      <c r="IV98">
        <f t="shared" si="222"/>
        <v>0</v>
      </c>
      <c r="IW98">
        <f t="shared" si="223"/>
        <v>0</v>
      </c>
      <c r="IX98">
        <f t="shared" si="224"/>
        <v>0</v>
      </c>
      <c r="IY98">
        <f t="shared" si="273"/>
        <v>0</v>
      </c>
      <c r="IZ98" s="7"/>
      <c r="JA98" s="7">
        <f t="shared" si="309"/>
        <v>0</v>
      </c>
      <c r="JB98" s="7">
        <f t="shared" si="274"/>
        <v>0</v>
      </c>
      <c r="JC98" s="7">
        <f t="shared" si="225"/>
        <v>0</v>
      </c>
      <c r="JD98" s="7"/>
      <c r="JE98" s="7">
        <f t="shared" si="310"/>
        <v>0</v>
      </c>
      <c r="JF98" s="7">
        <f>'Initial absorption'!$H98*JE98*$F98</f>
        <v>0</v>
      </c>
      <c r="JG98" s="7">
        <f t="shared" si="275"/>
        <v>0</v>
      </c>
      <c r="JH98" s="7">
        <f>'Initial absorption'!$N98*JG98*$J98</f>
        <v>0</v>
      </c>
      <c r="JI98" s="7"/>
      <c r="JJ98">
        <f t="shared" si="311"/>
        <v>0</v>
      </c>
      <c r="JK98" s="7">
        <f t="shared" si="312"/>
        <v>0</v>
      </c>
      <c r="JL98">
        <f t="shared" si="254"/>
        <v>0</v>
      </c>
      <c r="JM98" s="7"/>
      <c r="JN98">
        <f t="shared" si="255"/>
        <v>0</v>
      </c>
      <c r="JO98">
        <f t="shared" si="276"/>
        <v>0</v>
      </c>
      <c r="JP98">
        <f t="shared" si="280"/>
        <v>0</v>
      </c>
      <c r="JQ98" s="7"/>
      <c r="JR98">
        <f>(1 - 'Initial absorption'!$N98)*JG98</f>
        <v>0</v>
      </c>
      <c r="JS98" s="7">
        <f t="shared" si="313"/>
        <v>0</v>
      </c>
      <c r="JT98">
        <f>'Initial absorption'!$T98*(JR98+JS98)*$N98</f>
        <v>0</v>
      </c>
      <c r="JU98" s="7"/>
      <c r="JV98">
        <f t="shared" ref="JV98:JV161" si="329">(1 - $Y98)*IV98</f>
        <v>0</v>
      </c>
      <c r="JW98">
        <f>'Initial absorption'!$N98*JV98*$J98</f>
        <v>0</v>
      </c>
      <c r="JY98">
        <f>(1-'Initial absorption'!$N98)*JV98</f>
        <v>0</v>
      </c>
      <c r="JZ98">
        <f>'Initial absorption'!$H98*JY98*$F98</f>
        <v>0</v>
      </c>
      <c r="KA98" s="7"/>
      <c r="KB98">
        <f>(1 - 'Initial absorption'!$T98)*(JR98+JS98)</f>
        <v>0</v>
      </c>
      <c r="KC98">
        <f t="shared" si="314"/>
        <v>0</v>
      </c>
      <c r="KD98" s="7"/>
    </row>
    <row r="99" spans="4:290" x14ac:dyDescent="0.25">
      <c r="D99">
        <v>765</v>
      </c>
      <c r="E99">
        <f>'Input spectra'!B99</f>
        <v>0</v>
      </c>
      <c r="F99">
        <f>'Initial absorption'!J99</f>
        <v>0</v>
      </c>
      <c r="G99">
        <f>'Input spectra'!C99</f>
        <v>0</v>
      </c>
      <c r="H99">
        <f t="shared" si="226"/>
        <v>0</v>
      </c>
      <c r="I99">
        <f>'Input spectra'!D99</f>
        <v>0</v>
      </c>
      <c r="J99">
        <f>'Initial absorption'!P99</f>
        <v>0</v>
      </c>
      <c r="K99">
        <f>'Input spectra'!E99</f>
        <v>0</v>
      </c>
      <c r="L99">
        <f t="shared" si="227"/>
        <v>0</v>
      </c>
      <c r="M99">
        <f>'Input spectra'!F99</f>
        <v>0</v>
      </c>
      <c r="N99">
        <f>'Initial absorption'!V99</f>
        <v>0</v>
      </c>
      <c r="O99">
        <f>'Input spectra'!G99</f>
        <v>0</v>
      </c>
      <c r="P99">
        <f t="shared" si="228"/>
        <v>0</v>
      </c>
      <c r="R99">
        <f>'Reaching edge prob after ems 1'!$EZ100</f>
        <v>0.87798292601210493</v>
      </c>
      <c r="S99">
        <f>'Reaching edge prob after ems 2'!$EZ100</f>
        <v>0.87798292601210493</v>
      </c>
      <c r="T99">
        <f>'Reaching edge prob after ems 3'!EZ100</f>
        <v>0.87798292601210493</v>
      </c>
      <c r="U99">
        <f>1-EXP(-'Reaching edge prob after ems 1'!FC100*_k_in_ec_correction*($E99*_c1+'Input spectra'!Y99))</f>
        <v>1.2466641818357438E-2</v>
      </c>
      <c r="V99">
        <f>1-EXP(-(_t-'Reaching edge prob after ems 1'!FC100)*_k_in_ec_correction*($E99*_c1+'Input spectra'!Y99))</f>
        <v>1.2609186859300681E-2</v>
      </c>
      <c r="W99">
        <f>1-EXP(-'Reaching edge prob after ems 2'!FC100*_k_in_ec_correction*($I99*_c2+'Input spectra'!Y99))</f>
        <v>1.2466641818357438E-2</v>
      </c>
      <c r="X99">
        <f>1-EXP(-(_t-'Reaching edge prob after ems 2'!FC100)*_k_in_ec_correction*($I99*_c2+'Input spectra'!Y99))</f>
        <v>1.2609186859300681E-2</v>
      </c>
      <c r="Y99">
        <f>1-EXP(-'Reaching edge prob after ems 3'!FC100*_k_in_ec_correction*($M99*_c3+'Input spectra'!Y99))</f>
        <v>1.2466641818357438E-2</v>
      </c>
      <c r="Z99">
        <f>1-EXP(-(_t-'Reaching edge prob after ems 3'!FC100)*_k_in_ec_correction*($M99*_c3+'Input spectra'!Y99))</f>
        <v>1.2609186859300681E-2</v>
      </c>
      <c r="AA99" s="16"/>
      <c r="AB99" s="16"/>
      <c r="AD99" s="7">
        <f t="shared" si="315"/>
        <v>0</v>
      </c>
      <c r="AE99" s="7">
        <f t="shared" si="316"/>
        <v>0</v>
      </c>
      <c r="AF99" s="7">
        <f t="shared" si="317"/>
        <v>0</v>
      </c>
      <c r="AG99" s="7">
        <f t="shared" si="229"/>
        <v>0</v>
      </c>
      <c r="AH99" s="7"/>
      <c r="AI99" s="7">
        <f t="shared" si="318"/>
        <v>0</v>
      </c>
      <c r="AJ99" s="7">
        <f t="shared" si="319"/>
        <v>0</v>
      </c>
      <c r="AK99" s="7">
        <f t="shared" si="320"/>
        <v>0</v>
      </c>
      <c r="AL99" s="7">
        <f t="shared" si="230"/>
        <v>0</v>
      </c>
      <c r="AN99">
        <f t="shared" si="321"/>
        <v>0</v>
      </c>
      <c r="AO99">
        <f t="shared" si="322"/>
        <v>0</v>
      </c>
      <c r="AP99">
        <f t="shared" si="323"/>
        <v>0</v>
      </c>
      <c r="AQ99">
        <f t="shared" si="256"/>
        <v>0</v>
      </c>
      <c r="AR99" s="7"/>
      <c r="AS99" s="7">
        <f t="shared" si="324"/>
        <v>0</v>
      </c>
      <c r="AT99" s="7">
        <f t="shared" si="257"/>
        <v>0</v>
      </c>
      <c r="AU99" s="7">
        <f t="shared" si="325"/>
        <v>0</v>
      </c>
      <c r="AV99" s="7"/>
      <c r="AW99" s="7">
        <f t="shared" si="231"/>
        <v>0</v>
      </c>
      <c r="AX99" s="7">
        <f>'Initial absorption'!$H99*AW99*$F99</f>
        <v>0</v>
      </c>
      <c r="AY99" s="7">
        <f t="shared" si="258"/>
        <v>0</v>
      </c>
      <c r="AZ99" s="7">
        <f>'Initial absorption'!$N99*AY99*$J99</f>
        <v>0</v>
      </c>
      <c r="BA99" s="7"/>
      <c r="BB99">
        <f t="shared" si="232"/>
        <v>0</v>
      </c>
      <c r="BC99" s="7">
        <f t="shared" si="259"/>
        <v>0</v>
      </c>
      <c r="BD99">
        <f t="shared" si="233"/>
        <v>0</v>
      </c>
      <c r="BE99" s="7"/>
      <c r="BF99">
        <f t="shared" si="285"/>
        <v>0</v>
      </c>
      <c r="BG99">
        <f t="shared" si="260"/>
        <v>0</v>
      </c>
      <c r="BH99">
        <f t="shared" si="234"/>
        <v>0</v>
      </c>
      <c r="BI99" s="7"/>
      <c r="BJ99">
        <f>(1 - 'Initial absorption'!$N99)*AY99</f>
        <v>0</v>
      </c>
      <c r="BK99" s="7">
        <f t="shared" si="201"/>
        <v>0</v>
      </c>
      <c r="BL99">
        <f>'Initial absorption'!$T99*(BJ99+BK99)*$N99</f>
        <v>0</v>
      </c>
      <c r="BM99" s="7"/>
      <c r="BN99">
        <f t="shared" si="235"/>
        <v>0</v>
      </c>
      <c r="BO99">
        <f>'Initial absorption'!$N99*BN99*$J99</f>
        <v>0</v>
      </c>
      <c r="BQ99">
        <f>(1-'Initial absorption'!$N99)*BN99</f>
        <v>0</v>
      </c>
      <c r="BR99">
        <f>'Initial absorption'!$H99*BQ99*$F99</f>
        <v>0</v>
      </c>
      <c r="BS99" s="7"/>
      <c r="BT99">
        <f>(1 - 'Initial absorption'!$T99)*(BJ99+BK99)</f>
        <v>0</v>
      </c>
      <c r="BU99">
        <f t="shared" si="286"/>
        <v>0</v>
      </c>
      <c r="BV99" s="7"/>
      <c r="CF99" s="7">
        <f t="shared" si="281"/>
        <v>0</v>
      </c>
      <c r="CG99" s="7">
        <f t="shared" si="186"/>
        <v>0</v>
      </c>
      <c r="CH99" s="7">
        <f t="shared" si="202"/>
        <v>0</v>
      </c>
      <c r="CI99" s="7">
        <f t="shared" si="236"/>
        <v>0</v>
      </c>
      <c r="CJ99" s="7"/>
      <c r="CK99" s="7">
        <f t="shared" si="237"/>
        <v>0</v>
      </c>
      <c r="CL99" s="7">
        <f t="shared" si="287"/>
        <v>0</v>
      </c>
      <c r="CM99" s="7">
        <f t="shared" si="203"/>
        <v>0</v>
      </c>
      <c r="CN99" s="7">
        <f t="shared" si="238"/>
        <v>0</v>
      </c>
      <c r="CP99">
        <f t="shared" si="204"/>
        <v>0</v>
      </c>
      <c r="CQ99">
        <f t="shared" si="205"/>
        <v>0</v>
      </c>
      <c r="CR99">
        <f t="shared" si="206"/>
        <v>0</v>
      </c>
      <c r="CS99">
        <f t="shared" si="261"/>
        <v>0</v>
      </c>
      <c r="CT99" s="7"/>
      <c r="CU99" s="7">
        <f t="shared" si="288"/>
        <v>0</v>
      </c>
      <c r="CV99" s="7">
        <f t="shared" si="262"/>
        <v>0</v>
      </c>
      <c r="CW99" s="7">
        <f t="shared" si="207"/>
        <v>0</v>
      </c>
      <c r="CX99" s="7"/>
      <c r="CY99" s="7">
        <f t="shared" si="289"/>
        <v>0</v>
      </c>
      <c r="CZ99" s="7">
        <f>'Initial absorption'!$H99*CY99*$F99</f>
        <v>0</v>
      </c>
      <c r="DA99" s="7">
        <f t="shared" si="263"/>
        <v>0</v>
      </c>
      <c r="DB99" s="7">
        <f>'Initial absorption'!$N99*DA99*$J99</f>
        <v>0</v>
      </c>
      <c r="DC99" s="7"/>
      <c r="DD99">
        <f t="shared" si="290"/>
        <v>0</v>
      </c>
      <c r="DE99" s="7">
        <f t="shared" si="291"/>
        <v>0</v>
      </c>
      <c r="DF99">
        <f t="shared" si="239"/>
        <v>0</v>
      </c>
      <c r="DG99" s="7"/>
      <c r="DH99">
        <f t="shared" si="240"/>
        <v>0</v>
      </c>
      <c r="DI99">
        <f t="shared" si="264"/>
        <v>0</v>
      </c>
      <c r="DJ99">
        <f t="shared" si="277"/>
        <v>0</v>
      </c>
      <c r="DK99" s="7"/>
      <c r="DL99">
        <f>(1 - 'Initial absorption'!$N99)*DA99</f>
        <v>0</v>
      </c>
      <c r="DM99" s="7">
        <f t="shared" si="292"/>
        <v>0</v>
      </c>
      <c r="DN99">
        <f>'Initial absorption'!$T99*(DL99+DM99)*$N99</f>
        <v>0</v>
      </c>
      <c r="DO99" s="7"/>
      <c r="DP99">
        <f t="shared" si="326"/>
        <v>0</v>
      </c>
      <c r="DQ99">
        <f>'Initial absorption'!$N99*DP99*$J99</f>
        <v>0</v>
      </c>
      <c r="DS99">
        <f>(1-'Initial absorption'!$N99)*DP99</f>
        <v>0</v>
      </c>
      <c r="DT99">
        <f>'Initial absorption'!$H99*DS99*$F99</f>
        <v>0</v>
      </c>
      <c r="DU99" s="7"/>
      <c r="DV99">
        <f>(1 - 'Initial absorption'!$T99)*(DL99+DM99)</f>
        <v>0</v>
      </c>
      <c r="DW99">
        <f t="shared" si="293"/>
        <v>0</v>
      </c>
      <c r="DX99" s="7"/>
      <c r="EH99" s="7">
        <f t="shared" si="282"/>
        <v>0</v>
      </c>
      <c r="EI99" s="7">
        <f t="shared" si="187"/>
        <v>0</v>
      </c>
      <c r="EJ99" s="7">
        <f t="shared" si="208"/>
        <v>0</v>
      </c>
      <c r="EK99" s="7">
        <f t="shared" si="241"/>
        <v>0</v>
      </c>
      <c r="EL99" s="7"/>
      <c r="EM99" s="7">
        <f t="shared" si="242"/>
        <v>0</v>
      </c>
      <c r="EN99" s="7">
        <f t="shared" si="294"/>
        <v>0</v>
      </c>
      <c r="EO99" s="7">
        <f t="shared" si="209"/>
        <v>0</v>
      </c>
      <c r="EP99" s="7">
        <f t="shared" si="243"/>
        <v>0</v>
      </c>
      <c r="ER99">
        <f t="shared" si="210"/>
        <v>0</v>
      </c>
      <c r="ES99">
        <f t="shared" si="211"/>
        <v>0</v>
      </c>
      <c r="ET99">
        <f t="shared" si="212"/>
        <v>0</v>
      </c>
      <c r="EU99">
        <f t="shared" si="265"/>
        <v>0</v>
      </c>
      <c r="EV99" s="7"/>
      <c r="EW99" s="7">
        <f t="shared" si="295"/>
        <v>0</v>
      </c>
      <c r="EX99" s="7">
        <f t="shared" si="266"/>
        <v>0</v>
      </c>
      <c r="EY99" s="7">
        <f t="shared" si="213"/>
        <v>0</v>
      </c>
      <c r="EZ99" s="7"/>
      <c r="FA99" s="7">
        <f t="shared" si="296"/>
        <v>0</v>
      </c>
      <c r="FB99" s="7">
        <f>'Initial absorption'!$H99*FA99*$F99</f>
        <v>0</v>
      </c>
      <c r="FC99" s="7">
        <f t="shared" si="267"/>
        <v>0</v>
      </c>
      <c r="FD99" s="7">
        <f>'Initial absorption'!$N99*FC99*$J99</f>
        <v>0</v>
      </c>
      <c r="FE99" s="7"/>
      <c r="FF99">
        <f t="shared" si="297"/>
        <v>0</v>
      </c>
      <c r="FG99" s="7">
        <f t="shared" si="298"/>
        <v>0</v>
      </c>
      <c r="FH99">
        <f t="shared" si="244"/>
        <v>0</v>
      </c>
      <c r="FI99" s="7"/>
      <c r="FJ99">
        <f t="shared" si="245"/>
        <v>0</v>
      </c>
      <c r="FK99">
        <f t="shared" si="268"/>
        <v>0</v>
      </c>
      <c r="FL99">
        <f t="shared" si="278"/>
        <v>0</v>
      </c>
      <c r="FM99" s="7"/>
      <c r="FN99">
        <f>(1 - 'Initial absorption'!$N99)*FC99</f>
        <v>0</v>
      </c>
      <c r="FO99" s="7">
        <f t="shared" si="299"/>
        <v>0</v>
      </c>
      <c r="FP99">
        <f>'Initial absorption'!$T99*(FN99+FO99)*$N99</f>
        <v>0</v>
      </c>
      <c r="FQ99" s="7"/>
      <c r="FR99">
        <f t="shared" si="327"/>
        <v>0</v>
      </c>
      <c r="FS99">
        <f>'Initial absorption'!$N99*FR99*$J99</f>
        <v>0</v>
      </c>
      <c r="FU99">
        <f>(1-'Initial absorption'!$N99)*FR99</f>
        <v>0</v>
      </c>
      <c r="FV99">
        <f>'Initial absorption'!$H99*FU99*$F99</f>
        <v>0</v>
      </c>
      <c r="FW99" s="7"/>
      <c r="FX99">
        <f>(1 - 'Initial absorption'!$T99)*(FN99+FO99)</f>
        <v>0</v>
      </c>
      <c r="FY99">
        <f t="shared" si="300"/>
        <v>0</v>
      </c>
      <c r="FZ99" s="7"/>
      <c r="GJ99" s="7">
        <f t="shared" si="283"/>
        <v>0</v>
      </c>
      <c r="GK99" s="7">
        <f t="shared" si="188"/>
        <v>0</v>
      </c>
      <c r="GL99" s="7">
        <f t="shared" si="214"/>
        <v>0</v>
      </c>
      <c r="GM99" s="7">
        <f t="shared" si="246"/>
        <v>0</v>
      </c>
      <c r="GN99" s="7"/>
      <c r="GO99" s="7">
        <f t="shared" si="247"/>
        <v>0</v>
      </c>
      <c r="GP99" s="7">
        <f t="shared" si="301"/>
        <v>0</v>
      </c>
      <c r="GQ99" s="7">
        <f t="shared" si="215"/>
        <v>0</v>
      </c>
      <c r="GR99" s="7">
        <f t="shared" si="248"/>
        <v>0</v>
      </c>
      <c r="GT99">
        <f t="shared" si="216"/>
        <v>0</v>
      </c>
      <c r="GU99">
        <f t="shared" si="217"/>
        <v>0</v>
      </c>
      <c r="GV99">
        <f t="shared" si="218"/>
        <v>0</v>
      </c>
      <c r="GW99">
        <f t="shared" si="269"/>
        <v>0</v>
      </c>
      <c r="GX99" s="7"/>
      <c r="GY99" s="7">
        <f t="shared" si="302"/>
        <v>0</v>
      </c>
      <c r="GZ99" s="7">
        <f t="shared" si="270"/>
        <v>0</v>
      </c>
      <c r="HA99" s="7">
        <f t="shared" si="219"/>
        <v>0</v>
      </c>
      <c r="HB99" s="7"/>
      <c r="HC99" s="7">
        <f t="shared" si="303"/>
        <v>0</v>
      </c>
      <c r="HD99" s="7">
        <f>'Initial absorption'!$H99*HC99*$F99</f>
        <v>0</v>
      </c>
      <c r="HE99" s="7">
        <f t="shared" si="271"/>
        <v>0</v>
      </c>
      <c r="HF99" s="7">
        <f>'Initial absorption'!$N99*HE99*$J99</f>
        <v>0</v>
      </c>
      <c r="HG99" s="7"/>
      <c r="HH99">
        <f t="shared" si="304"/>
        <v>0</v>
      </c>
      <c r="HI99" s="7">
        <f t="shared" si="305"/>
        <v>0</v>
      </c>
      <c r="HJ99">
        <f t="shared" si="249"/>
        <v>0</v>
      </c>
      <c r="HK99" s="7"/>
      <c r="HL99">
        <f t="shared" si="250"/>
        <v>0</v>
      </c>
      <c r="HM99">
        <f t="shared" si="272"/>
        <v>0</v>
      </c>
      <c r="HN99">
        <f t="shared" si="279"/>
        <v>0</v>
      </c>
      <c r="HO99" s="7"/>
      <c r="HP99">
        <f>(1 - 'Initial absorption'!$N99)*HE99</f>
        <v>0</v>
      </c>
      <c r="HQ99" s="7">
        <f t="shared" si="306"/>
        <v>0</v>
      </c>
      <c r="HR99">
        <f>'Initial absorption'!$T99*(HP99+HQ99)*$N99</f>
        <v>0</v>
      </c>
      <c r="HS99" s="7"/>
      <c r="HT99">
        <f t="shared" si="328"/>
        <v>0</v>
      </c>
      <c r="HU99">
        <f>'Initial absorption'!$N99*HT99*$J99</f>
        <v>0</v>
      </c>
      <c r="HW99">
        <f>(1-'Initial absorption'!$N99)*HT99</f>
        <v>0</v>
      </c>
      <c r="HX99">
        <f>'Initial absorption'!$H99*HW99*$F99</f>
        <v>0</v>
      </c>
      <c r="HY99" s="7"/>
      <c r="HZ99">
        <f>(1 - 'Initial absorption'!$T99)*(HP99+HQ99)</f>
        <v>0</v>
      </c>
      <c r="IA99">
        <f t="shared" si="307"/>
        <v>0</v>
      </c>
      <c r="IB99" s="7"/>
      <c r="IL99" s="7">
        <f t="shared" si="284"/>
        <v>0</v>
      </c>
      <c r="IM99" s="7">
        <f t="shared" si="189"/>
        <v>0</v>
      </c>
      <c r="IN99" s="7">
        <f t="shared" si="220"/>
        <v>0</v>
      </c>
      <c r="IO99" s="7">
        <f t="shared" si="251"/>
        <v>0</v>
      </c>
      <c r="IP99" s="7"/>
      <c r="IQ99" s="7">
        <f t="shared" si="252"/>
        <v>0</v>
      </c>
      <c r="IR99" s="7">
        <f t="shared" si="308"/>
        <v>0</v>
      </c>
      <c r="IS99" s="7">
        <f t="shared" si="221"/>
        <v>0</v>
      </c>
      <c r="IT99" s="7">
        <f t="shared" si="253"/>
        <v>0</v>
      </c>
      <c r="IV99">
        <f t="shared" si="222"/>
        <v>0</v>
      </c>
      <c r="IW99">
        <f t="shared" si="223"/>
        <v>0</v>
      </c>
      <c r="IX99">
        <f t="shared" si="224"/>
        <v>0</v>
      </c>
      <c r="IY99">
        <f t="shared" si="273"/>
        <v>0</v>
      </c>
      <c r="IZ99" s="7"/>
      <c r="JA99" s="7">
        <f t="shared" si="309"/>
        <v>0</v>
      </c>
      <c r="JB99" s="7">
        <f t="shared" si="274"/>
        <v>0</v>
      </c>
      <c r="JC99" s="7">
        <f t="shared" si="225"/>
        <v>0</v>
      </c>
      <c r="JD99" s="7"/>
      <c r="JE99" s="7">
        <f t="shared" si="310"/>
        <v>0</v>
      </c>
      <c r="JF99" s="7">
        <f>'Initial absorption'!$H99*JE99*$F99</f>
        <v>0</v>
      </c>
      <c r="JG99" s="7">
        <f t="shared" si="275"/>
        <v>0</v>
      </c>
      <c r="JH99" s="7">
        <f>'Initial absorption'!$N99*JG99*$J99</f>
        <v>0</v>
      </c>
      <c r="JI99" s="7"/>
      <c r="JJ99">
        <f t="shared" si="311"/>
        <v>0</v>
      </c>
      <c r="JK99" s="7">
        <f t="shared" si="312"/>
        <v>0</v>
      </c>
      <c r="JL99">
        <f t="shared" si="254"/>
        <v>0</v>
      </c>
      <c r="JM99" s="7"/>
      <c r="JN99">
        <f t="shared" si="255"/>
        <v>0</v>
      </c>
      <c r="JO99">
        <f t="shared" si="276"/>
        <v>0</v>
      </c>
      <c r="JP99">
        <f t="shared" si="280"/>
        <v>0</v>
      </c>
      <c r="JQ99" s="7"/>
      <c r="JR99">
        <f>(1 - 'Initial absorption'!$N99)*JG99</f>
        <v>0</v>
      </c>
      <c r="JS99" s="7">
        <f t="shared" si="313"/>
        <v>0</v>
      </c>
      <c r="JT99">
        <f>'Initial absorption'!$T99*(JR99+JS99)*$N99</f>
        <v>0</v>
      </c>
      <c r="JU99" s="7"/>
      <c r="JV99">
        <f t="shared" si="329"/>
        <v>0</v>
      </c>
      <c r="JW99">
        <f>'Initial absorption'!$N99*JV99*$J99</f>
        <v>0</v>
      </c>
      <c r="JY99">
        <f>(1-'Initial absorption'!$N99)*JV99</f>
        <v>0</v>
      </c>
      <c r="JZ99">
        <f>'Initial absorption'!$H99*JY99*$F99</f>
        <v>0</v>
      </c>
      <c r="KA99" s="7"/>
      <c r="KB99">
        <f>(1 - 'Initial absorption'!$T99)*(JR99+JS99)</f>
        <v>0</v>
      </c>
      <c r="KC99">
        <f t="shared" si="314"/>
        <v>0</v>
      </c>
      <c r="KD99" s="7"/>
    </row>
    <row r="100" spans="4:290" x14ac:dyDescent="0.25">
      <c r="D100">
        <v>770</v>
      </c>
      <c r="E100">
        <f>'Input spectra'!B100</f>
        <v>0</v>
      </c>
      <c r="F100">
        <f>'Initial absorption'!J100</f>
        <v>0</v>
      </c>
      <c r="G100">
        <f>'Input spectra'!C100</f>
        <v>0</v>
      </c>
      <c r="H100">
        <f t="shared" si="226"/>
        <v>0</v>
      </c>
      <c r="I100">
        <f>'Input spectra'!D100</f>
        <v>0</v>
      </c>
      <c r="J100">
        <f>'Initial absorption'!P100</f>
        <v>0</v>
      </c>
      <c r="K100">
        <f>'Input spectra'!E100</f>
        <v>0</v>
      </c>
      <c r="L100">
        <f t="shared" si="227"/>
        <v>0</v>
      </c>
      <c r="M100">
        <f>'Input spectra'!F100</f>
        <v>0</v>
      </c>
      <c r="N100">
        <f>'Initial absorption'!V100</f>
        <v>0</v>
      </c>
      <c r="O100">
        <f>'Input spectra'!G100</f>
        <v>0</v>
      </c>
      <c r="P100">
        <f t="shared" si="228"/>
        <v>0</v>
      </c>
      <c r="R100">
        <f>'Reaching edge prob after ems 1'!$EZ101</f>
        <v>0.87829636162584879</v>
      </c>
      <c r="S100">
        <f>'Reaching edge prob after ems 2'!$EZ101</f>
        <v>0.87829636162584879</v>
      </c>
      <c r="T100">
        <f>'Reaching edge prob after ems 3'!EZ101</f>
        <v>0.87829636162584879</v>
      </c>
      <c r="U100">
        <f>1-EXP(-'Reaching edge prob after ems 1'!FC101*_k_in_ec_correction*($E100*_c1+'Input spectra'!Y100))</f>
        <v>1.243164767360061E-2</v>
      </c>
      <c r="V100">
        <f>1-EXP(-(_t-'Reaching edge prob after ems 1'!FC101)*_k_in_ec_correction*($E100*_c1+'Input spectra'!Y100))</f>
        <v>1.2573389036031224E-2</v>
      </c>
      <c r="W100">
        <f>1-EXP(-'Reaching edge prob after ems 2'!FC101*_k_in_ec_correction*($I100*_c2+'Input spectra'!Y100))</f>
        <v>1.243164767360061E-2</v>
      </c>
      <c r="X100">
        <f>1-EXP(-(_t-'Reaching edge prob after ems 2'!FC101)*_k_in_ec_correction*($I100*_c2+'Input spectra'!Y100))</f>
        <v>1.2573389036031224E-2</v>
      </c>
      <c r="Y100">
        <f>1-EXP(-'Reaching edge prob after ems 3'!FC101*_k_in_ec_correction*($M100*_c3+'Input spectra'!Y100))</f>
        <v>1.243164767360061E-2</v>
      </c>
      <c r="Z100">
        <f>1-EXP(-(_t-'Reaching edge prob after ems 3'!FC101)*_k_in_ec_correction*($M100*_c3+'Input spectra'!Y100))</f>
        <v>1.2573389036031224E-2</v>
      </c>
      <c r="AA100" s="16"/>
      <c r="AB100" s="16"/>
      <c r="AD100" s="7">
        <f t="shared" si="315"/>
        <v>0</v>
      </c>
      <c r="AE100" s="7">
        <f t="shared" si="316"/>
        <v>0</v>
      </c>
      <c r="AF100" s="7">
        <f t="shared" si="317"/>
        <v>0</v>
      </c>
      <c r="AG100" s="7">
        <f t="shared" si="229"/>
        <v>0</v>
      </c>
      <c r="AH100" s="7"/>
      <c r="AI100" s="7">
        <f t="shared" si="318"/>
        <v>0</v>
      </c>
      <c r="AJ100" s="7">
        <f t="shared" si="319"/>
        <v>0</v>
      </c>
      <c r="AK100" s="7">
        <f t="shared" si="320"/>
        <v>0</v>
      </c>
      <c r="AL100" s="7">
        <f t="shared" si="230"/>
        <v>0</v>
      </c>
      <c r="AN100">
        <f t="shared" si="321"/>
        <v>0</v>
      </c>
      <c r="AO100">
        <f t="shared" si="322"/>
        <v>0</v>
      </c>
      <c r="AP100">
        <f t="shared" si="323"/>
        <v>0</v>
      </c>
      <c r="AQ100">
        <f t="shared" si="256"/>
        <v>0</v>
      </c>
      <c r="AR100" s="7"/>
      <c r="AS100" s="7">
        <f t="shared" si="324"/>
        <v>0</v>
      </c>
      <c r="AT100" s="7">
        <f t="shared" si="257"/>
        <v>0</v>
      </c>
      <c r="AU100" s="7">
        <f t="shared" si="325"/>
        <v>0</v>
      </c>
      <c r="AV100" s="7"/>
      <c r="AW100" s="7">
        <f t="shared" si="231"/>
        <v>0</v>
      </c>
      <c r="AX100" s="7">
        <f>'Initial absorption'!$H100*AW100*$F100</f>
        <v>0</v>
      </c>
      <c r="AY100" s="7">
        <f t="shared" si="258"/>
        <v>0</v>
      </c>
      <c r="AZ100" s="7">
        <f>'Initial absorption'!$N100*AY100*$J100</f>
        <v>0</v>
      </c>
      <c r="BA100" s="7"/>
      <c r="BB100">
        <f t="shared" si="232"/>
        <v>0</v>
      </c>
      <c r="BC100" s="7">
        <f t="shared" si="259"/>
        <v>0</v>
      </c>
      <c r="BD100">
        <f t="shared" si="233"/>
        <v>0</v>
      </c>
      <c r="BE100" s="7"/>
      <c r="BF100">
        <f t="shared" si="285"/>
        <v>0</v>
      </c>
      <c r="BG100">
        <f t="shared" si="260"/>
        <v>0</v>
      </c>
      <c r="BH100">
        <f t="shared" si="234"/>
        <v>0</v>
      </c>
      <c r="BI100" s="7"/>
      <c r="BJ100">
        <f>(1 - 'Initial absorption'!$N100)*AY100</f>
        <v>0</v>
      </c>
      <c r="BK100" s="7">
        <f t="shared" si="201"/>
        <v>0</v>
      </c>
      <c r="BL100">
        <f>'Initial absorption'!$T100*(BJ100+BK100)*$N100</f>
        <v>0</v>
      </c>
      <c r="BM100" s="7"/>
      <c r="BN100">
        <f t="shared" si="235"/>
        <v>0</v>
      </c>
      <c r="BO100">
        <f>'Initial absorption'!$N100*BN100*$J100</f>
        <v>0</v>
      </c>
      <c r="BQ100">
        <f>(1-'Initial absorption'!$N100)*BN100</f>
        <v>0</v>
      </c>
      <c r="BR100">
        <f>'Initial absorption'!$H100*BQ100*$F100</f>
        <v>0</v>
      </c>
      <c r="BS100" s="7"/>
      <c r="BT100">
        <f>(1 - 'Initial absorption'!$T100)*(BJ100+BK100)</f>
        <v>0</v>
      </c>
      <c r="BU100">
        <f t="shared" si="286"/>
        <v>0</v>
      </c>
      <c r="BV100" s="7"/>
      <c r="CF100" s="7">
        <f t="shared" si="281"/>
        <v>0</v>
      </c>
      <c r="CG100" s="7">
        <f t="shared" si="186"/>
        <v>0</v>
      </c>
      <c r="CH100" s="7">
        <f t="shared" si="202"/>
        <v>0</v>
      </c>
      <c r="CI100" s="7">
        <f t="shared" si="236"/>
        <v>0</v>
      </c>
      <c r="CJ100" s="7"/>
      <c r="CK100" s="7">
        <f t="shared" si="237"/>
        <v>0</v>
      </c>
      <c r="CL100" s="7">
        <f t="shared" si="287"/>
        <v>0</v>
      </c>
      <c r="CM100" s="7">
        <f t="shared" si="203"/>
        <v>0</v>
      </c>
      <c r="CN100" s="7">
        <f t="shared" si="238"/>
        <v>0</v>
      </c>
      <c r="CP100">
        <f t="shared" si="204"/>
        <v>0</v>
      </c>
      <c r="CQ100">
        <f t="shared" si="205"/>
        <v>0</v>
      </c>
      <c r="CR100">
        <f t="shared" si="206"/>
        <v>0</v>
      </c>
      <c r="CS100">
        <f t="shared" si="261"/>
        <v>0</v>
      </c>
      <c r="CT100" s="7"/>
      <c r="CU100" s="7">
        <f t="shared" si="288"/>
        <v>0</v>
      </c>
      <c r="CV100" s="7">
        <f t="shared" si="262"/>
        <v>0</v>
      </c>
      <c r="CW100" s="7">
        <f t="shared" si="207"/>
        <v>0</v>
      </c>
      <c r="CX100" s="7"/>
      <c r="CY100" s="7">
        <f t="shared" si="289"/>
        <v>0</v>
      </c>
      <c r="CZ100" s="7">
        <f>'Initial absorption'!$H100*CY100*$F100</f>
        <v>0</v>
      </c>
      <c r="DA100" s="7">
        <f t="shared" si="263"/>
        <v>0</v>
      </c>
      <c r="DB100" s="7">
        <f>'Initial absorption'!$N100*DA100*$J100</f>
        <v>0</v>
      </c>
      <c r="DC100" s="7"/>
      <c r="DD100">
        <f t="shared" si="290"/>
        <v>0</v>
      </c>
      <c r="DE100" s="7">
        <f t="shared" si="291"/>
        <v>0</v>
      </c>
      <c r="DF100">
        <f t="shared" si="239"/>
        <v>0</v>
      </c>
      <c r="DG100" s="7"/>
      <c r="DH100">
        <f t="shared" si="240"/>
        <v>0</v>
      </c>
      <c r="DI100">
        <f t="shared" si="264"/>
        <v>0</v>
      </c>
      <c r="DJ100">
        <f t="shared" si="277"/>
        <v>0</v>
      </c>
      <c r="DK100" s="7"/>
      <c r="DL100">
        <f>(1 - 'Initial absorption'!$N100)*DA100</f>
        <v>0</v>
      </c>
      <c r="DM100" s="7">
        <f t="shared" si="292"/>
        <v>0</v>
      </c>
      <c r="DN100">
        <f>'Initial absorption'!$T100*(DL100+DM100)*$N100</f>
        <v>0</v>
      </c>
      <c r="DO100" s="7"/>
      <c r="DP100">
        <f t="shared" si="326"/>
        <v>0</v>
      </c>
      <c r="DQ100">
        <f>'Initial absorption'!$N100*DP100*$J100</f>
        <v>0</v>
      </c>
      <c r="DS100">
        <f>(1-'Initial absorption'!$N100)*DP100</f>
        <v>0</v>
      </c>
      <c r="DT100">
        <f>'Initial absorption'!$H100*DS100*$F100</f>
        <v>0</v>
      </c>
      <c r="DU100" s="7"/>
      <c r="DV100">
        <f>(1 - 'Initial absorption'!$T100)*(DL100+DM100)</f>
        <v>0</v>
      </c>
      <c r="DW100">
        <f t="shared" si="293"/>
        <v>0</v>
      </c>
      <c r="DX100" s="7"/>
      <c r="EH100" s="7">
        <f t="shared" si="282"/>
        <v>0</v>
      </c>
      <c r="EI100" s="7">
        <f t="shared" si="187"/>
        <v>0</v>
      </c>
      <c r="EJ100" s="7">
        <f t="shared" si="208"/>
        <v>0</v>
      </c>
      <c r="EK100" s="7">
        <f t="shared" si="241"/>
        <v>0</v>
      </c>
      <c r="EL100" s="7"/>
      <c r="EM100" s="7">
        <f t="shared" si="242"/>
        <v>0</v>
      </c>
      <c r="EN100" s="7">
        <f t="shared" si="294"/>
        <v>0</v>
      </c>
      <c r="EO100" s="7">
        <f t="shared" si="209"/>
        <v>0</v>
      </c>
      <c r="EP100" s="7">
        <f t="shared" si="243"/>
        <v>0</v>
      </c>
      <c r="ER100">
        <f t="shared" si="210"/>
        <v>0</v>
      </c>
      <c r="ES100">
        <f t="shared" si="211"/>
        <v>0</v>
      </c>
      <c r="ET100">
        <f t="shared" si="212"/>
        <v>0</v>
      </c>
      <c r="EU100">
        <f t="shared" si="265"/>
        <v>0</v>
      </c>
      <c r="EV100" s="7"/>
      <c r="EW100" s="7">
        <f t="shared" si="295"/>
        <v>0</v>
      </c>
      <c r="EX100" s="7">
        <f t="shared" si="266"/>
        <v>0</v>
      </c>
      <c r="EY100" s="7">
        <f t="shared" si="213"/>
        <v>0</v>
      </c>
      <c r="EZ100" s="7"/>
      <c r="FA100" s="7">
        <f t="shared" si="296"/>
        <v>0</v>
      </c>
      <c r="FB100" s="7">
        <f>'Initial absorption'!$H100*FA100*$F100</f>
        <v>0</v>
      </c>
      <c r="FC100" s="7">
        <f t="shared" si="267"/>
        <v>0</v>
      </c>
      <c r="FD100" s="7">
        <f>'Initial absorption'!$N100*FC100*$J100</f>
        <v>0</v>
      </c>
      <c r="FE100" s="7"/>
      <c r="FF100">
        <f t="shared" si="297"/>
        <v>0</v>
      </c>
      <c r="FG100" s="7">
        <f t="shared" si="298"/>
        <v>0</v>
      </c>
      <c r="FH100">
        <f t="shared" si="244"/>
        <v>0</v>
      </c>
      <c r="FI100" s="7"/>
      <c r="FJ100">
        <f t="shared" si="245"/>
        <v>0</v>
      </c>
      <c r="FK100">
        <f t="shared" si="268"/>
        <v>0</v>
      </c>
      <c r="FL100">
        <f t="shared" si="278"/>
        <v>0</v>
      </c>
      <c r="FM100" s="7"/>
      <c r="FN100">
        <f>(1 - 'Initial absorption'!$N100)*FC100</f>
        <v>0</v>
      </c>
      <c r="FO100" s="7">
        <f t="shared" si="299"/>
        <v>0</v>
      </c>
      <c r="FP100">
        <f>'Initial absorption'!$T100*(FN100+FO100)*$N100</f>
        <v>0</v>
      </c>
      <c r="FQ100" s="7"/>
      <c r="FR100">
        <f t="shared" si="327"/>
        <v>0</v>
      </c>
      <c r="FS100">
        <f>'Initial absorption'!$N100*FR100*$J100</f>
        <v>0</v>
      </c>
      <c r="FU100">
        <f>(1-'Initial absorption'!$N100)*FR100</f>
        <v>0</v>
      </c>
      <c r="FV100">
        <f>'Initial absorption'!$H100*FU100*$F100</f>
        <v>0</v>
      </c>
      <c r="FW100" s="7"/>
      <c r="FX100">
        <f>(1 - 'Initial absorption'!$T100)*(FN100+FO100)</f>
        <v>0</v>
      </c>
      <c r="FY100">
        <f t="shared" si="300"/>
        <v>0</v>
      </c>
      <c r="FZ100" s="7"/>
      <c r="GJ100" s="7">
        <f t="shared" si="283"/>
        <v>0</v>
      </c>
      <c r="GK100" s="7">
        <f t="shared" si="188"/>
        <v>0</v>
      </c>
      <c r="GL100" s="7">
        <f t="shared" si="214"/>
        <v>0</v>
      </c>
      <c r="GM100" s="7">
        <f t="shared" si="246"/>
        <v>0</v>
      </c>
      <c r="GN100" s="7"/>
      <c r="GO100" s="7">
        <f t="shared" si="247"/>
        <v>0</v>
      </c>
      <c r="GP100" s="7">
        <f t="shared" si="301"/>
        <v>0</v>
      </c>
      <c r="GQ100" s="7">
        <f t="shared" si="215"/>
        <v>0</v>
      </c>
      <c r="GR100" s="7">
        <f t="shared" si="248"/>
        <v>0</v>
      </c>
      <c r="GT100">
        <f t="shared" si="216"/>
        <v>0</v>
      </c>
      <c r="GU100">
        <f t="shared" si="217"/>
        <v>0</v>
      </c>
      <c r="GV100">
        <f t="shared" si="218"/>
        <v>0</v>
      </c>
      <c r="GW100">
        <f t="shared" si="269"/>
        <v>0</v>
      </c>
      <c r="GX100" s="7"/>
      <c r="GY100" s="7">
        <f t="shared" si="302"/>
        <v>0</v>
      </c>
      <c r="GZ100" s="7">
        <f t="shared" si="270"/>
        <v>0</v>
      </c>
      <c r="HA100" s="7">
        <f t="shared" si="219"/>
        <v>0</v>
      </c>
      <c r="HB100" s="7"/>
      <c r="HC100" s="7">
        <f t="shared" si="303"/>
        <v>0</v>
      </c>
      <c r="HD100" s="7">
        <f>'Initial absorption'!$H100*HC100*$F100</f>
        <v>0</v>
      </c>
      <c r="HE100" s="7">
        <f t="shared" si="271"/>
        <v>0</v>
      </c>
      <c r="HF100" s="7">
        <f>'Initial absorption'!$N100*HE100*$J100</f>
        <v>0</v>
      </c>
      <c r="HG100" s="7"/>
      <c r="HH100">
        <f t="shared" si="304"/>
        <v>0</v>
      </c>
      <c r="HI100" s="7">
        <f t="shared" si="305"/>
        <v>0</v>
      </c>
      <c r="HJ100">
        <f t="shared" si="249"/>
        <v>0</v>
      </c>
      <c r="HK100" s="7"/>
      <c r="HL100">
        <f t="shared" si="250"/>
        <v>0</v>
      </c>
      <c r="HM100">
        <f t="shared" si="272"/>
        <v>0</v>
      </c>
      <c r="HN100">
        <f t="shared" si="279"/>
        <v>0</v>
      </c>
      <c r="HO100" s="7"/>
      <c r="HP100">
        <f>(1 - 'Initial absorption'!$N100)*HE100</f>
        <v>0</v>
      </c>
      <c r="HQ100" s="7">
        <f t="shared" si="306"/>
        <v>0</v>
      </c>
      <c r="HR100">
        <f>'Initial absorption'!$T100*(HP100+HQ100)*$N100</f>
        <v>0</v>
      </c>
      <c r="HS100" s="7"/>
      <c r="HT100">
        <f t="shared" si="328"/>
        <v>0</v>
      </c>
      <c r="HU100">
        <f>'Initial absorption'!$N100*HT100*$J100</f>
        <v>0</v>
      </c>
      <c r="HW100">
        <f>(1-'Initial absorption'!$N100)*HT100</f>
        <v>0</v>
      </c>
      <c r="HX100">
        <f>'Initial absorption'!$H100*HW100*$F100</f>
        <v>0</v>
      </c>
      <c r="HY100" s="7"/>
      <c r="HZ100">
        <f>(1 - 'Initial absorption'!$T100)*(HP100+HQ100)</f>
        <v>0</v>
      </c>
      <c r="IA100">
        <f t="shared" si="307"/>
        <v>0</v>
      </c>
      <c r="IB100" s="7"/>
      <c r="IL100" s="7">
        <f t="shared" si="284"/>
        <v>0</v>
      </c>
      <c r="IM100" s="7">
        <f t="shared" si="189"/>
        <v>0</v>
      </c>
      <c r="IN100" s="7">
        <f t="shared" si="220"/>
        <v>0</v>
      </c>
      <c r="IO100" s="7">
        <f t="shared" si="251"/>
        <v>0</v>
      </c>
      <c r="IP100" s="7"/>
      <c r="IQ100" s="7">
        <f t="shared" si="252"/>
        <v>0</v>
      </c>
      <c r="IR100" s="7">
        <f t="shared" si="308"/>
        <v>0</v>
      </c>
      <c r="IS100" s="7">
        <f t="shared" si="221"/>
        <v>0</v>
      </c>
      <c r="IT100" s="7">
        <f t="shared" si="253"/>
        <v>0</v>
      </c>
      <c r="IV100">
        <f t="shared" si="222"/>
        <v>0</v>
      </c>
      <c r="IW100">
        <f t="shared" si="223"/>
        <v>0</v>
      </c>
      <c r="IX100">
        <f t="shared" si="224"/>
        <v>0</v>
      </c>
      <c r="IY100">
        <f t="shared" si="273"/>
        <v>0</v>
      </c>
      <c r="IZ100" s="7"/>
      <c r="JA100" s="7">
        <f t="shared" si="309"/>
        <v>0</v>
      </c>
      <c r="JB100" s="7">
        <f t="shared" si="274"/>
        <v>0</v>
      </c>
      <c r="JC100" s="7">
        <f t="shared" si="225"/>
        <v>0</v>
      </c>
      <c r="JD100" s="7"/>
      <c r="JE100" s="7">
        <f t="shared" si="310"/>
        <v>0</v>
      </c>
      <c r="JF100" s="7">
        <f>'Initial absorption'!$H100*JE100*$F100</f>
        <v>0</v>
      </c>
      <c r="JG100" s="7">
        <f t="shared" si="275"/>
        <v>0</v>
      </c>
      <c r="JH100" s="7">
        <f>'Initial absorption'!$N100*JG100*$J100</f>
        <v>0</v>
      </c>
      <c r="JI100" s="7"/>
      <c r="JJ100">
        <f t="shared" si="311"/>
        <v>0</v>
      </c>
      <c r="JK100" s="7">
        <f t="shared" si="312"/>
        <v>0</v>
      </c>
      <c r="JL100">
        <f t="shared" si="254"/>
        <v>0</v>
      </c>
      <c r="JM100" s="7"/>
      <c r="JN100">
        <f t="shared" si="255"/>
        <v>0</v>
      </c>
      <c r="JO100">
        <f t="shared" si="276"/>
        <v>0</v>
      </c>
      <c r="JP100">
        <f t="shared" si="280"/>
        <v>0</v>
      </c>
      <c r="JQ100" s="7"/>
      <c r="JR100">
        <f>(1 - 'Initial absorption'!$N100)*JG100</f>
        <v>0</v>
      </c>
      <c r="JS100" s="7">
        <f t="shared" si="313"/>
        <v>0</v>
      </c>
      <c r="JT100">
        <f>'Initial absorption'!$T100*(JR100+JS100)*$N100</f>
        <v>0</v>
      </c>
      <c r="JU100" s="7"/>
      <c r="JV100">
        <f t="shared" si="329"/>
        <v>0</v>
      </c>
      <c r="JW100">
        <f>'Initial absorption'!$N100*JV100*$J100</f>
        <v>0</v>
      </c>
      <c r="JY100">
        <f>(1-'Initial absorption'!$N100)*JV100</f>
        <v>0</v>
      </c>
      <c r="JZ100">
        <f>'Initial absorption'!$H100*JY100*$F100</f>
        <v>0</v>
      </c>
      <c r="KA100" s="7"/>
      <c r="KB100">
        <f>(1 - 'Initial absorption'!$T100)*(JR100+JS100)</f>
        <v>0</v>
      </c>
      <c r="KC100">
        <f t="shared" si="314"/>
        <v>0</v>
      </c>
      <c r="KD100" s="7"/>
    </row>
    <row r="101" spans="4:290" x14ac:dyDescent="0.25">
      <c r="D101">
        <v>775</v>
      </c>
      <c r="E101">
        <f>'Input spectra'!B101</f>
        <v>0</v>
      </c>
      <c r="F101">
        <f>'Initial absorption'!J101</f>
        <v>0</v>
      </c>
      <c r="G101">
        <f>'Input spectra'!C101</f>
        <v>0</v>
      </c>
      <c r="H101">
        <f t="shared" si="226"/>
        <v>0</v>
      </c>
      <c r="I101">
        <f>'Input spectra'!D101</f>
        <v>0</v>
      </c>
      <c r="J101">
        <f>'Initial absorption'!P101</f>
        <v>0</v>
      </c>
      <c r="K101">
        <f>'Input spectra'!E101</f>
        <v>0</v>
      </c>
      <c r="L101">
        <f t="shared" si="227"/>
        <v>0</v>
      </c>
      <c r="M101">
        <f>'Input spectra'!F101</f>
        <v>0</v>
      </c>
      <c r="N101">
        <f>'Initial absorption'!V101</f>
        <v>0</v>
      </c>
      <c r="O101">
        <f>'Input spectra'!G101</f>
        <v>0</v>
      </c>
      <c r="P101">
        <f t="shared" si="228"/>
        <v>0</v>
      </c>
      <c r="R101">
        <f>'Reaching edge prob after ems 1'!$EZ102</f>
        <v>0.87860997135471119</v>
      </c>
      <c r="S101">
        <f>'Reaching edge prob after ems 2'!$EZ102</f>
        <v>0.87860997135471119</v>
      </c>
      <c r="T101">
        <f>'Reaching edge prob after ems 3'!EZ102</f>
        <v>0.87860997135471119</v>
      </c>
      <c r="U101">
        <f>1-EXP(-'Reaching edge prob after ems 1'!FC102*_k_in_ec_correction*($E101*_c1+'Input spectra'!Y101))</f>
        <v>1.2396651138272374E-2</v>
      </c>
      <c r="V101">
        <f>1-EXP(-(_t-'Reaching edge prob after ems 1'!FC102)*_k_in_ec_correction*($E101*_c1+'Input spectra'!Y101))</f>
        <v>1.2537591065270526E-2</v>
      </c>
      <c r="W101">
        <f>1-EXP(-'Reaching edge prob after ems 2'!FC102*_k_in_ec_correction*($I101*_c2+'Input spectra'!Y101))</f>
        <v>1.2396651138272374E-2</v>
      </c>
      <c r="X101">
        <f>1-EXP(-(_t-'Reaching edge prob after ems 2'!FC102)*_k_in_ec_correction*($I101*_c2+'Input spectra'!Y101))</f>
        <v>1.2537591065270526E-2</v>
      </c>
      <c r="Y101">
        <f>1-EXP(-'Reaching edge prob after ems 3'!FC102*_k_in_ec_correction*($M101*_c3+'Input spectra'!Y101))</f>
        <v>1.2396651138272374E-2</v>
      </c>
      <c r="Z101">
        <f>1-EXP(-(_t-'Reaching edge prob after ems 3'!FC102)*_k_in_ec_correction*($M101*_c3+'Input spectra'!Y101))</f>
        <v>1.2537591065270526E-2</v>
      </c>
      <c r="AA101" s="16"/>
      <c r="AB101" s="16"/>
      <c r="AD101" s="7">
        <f t="shared" si="315"/>
        <v>0</v>
      </c>
      <c r="AE101" s="7">
        <f t="shared" si="316"/>
        <v>0</v>
      </c>
      <c r="AF101" s="7">
        <f t="shared" si="317"/>
        <v>0</v>
      </c>
      <c r="AG101" s="7">
        <f t="shared" si="229"/>
        <v>0</v>
      </c>
      <c r="AH101" s="7"/>
      <c r="AI101" s="7">
        <f t="shared" si="318"/>
        <v>0</v>
      </c>
      <c r="AJ101" s="7">
        <f t="shared" si="319"/>
        <v>0</v>
      </c>
      <c r="AK101" s="7">
        <f t="shared" si="320"/>
        <v>0</v>
      </c>
      <c r="AL101" s="7">
        <f t="shared" si="230"/>
        <v>0</v>
      </c>
      <c r="AN101">
        <f t="shared" si="321"/>
        <v>0</v>
      </c>
      <c r="AO101">
        <f t="shared" si="322"/>
        <v>0</v>
      </c>
      <c r="AP101">
        <f t="shared" si="323"/>
        <v>0</v>
      </c>
      <c r="AQ101">
        <f t="shared" si="256"/>
        <v>0</v>
      </c>
      <c r="AR101" s="7"/>
      <c r="AS101" s="7">
        <f t="shared" si="324"/>
        <v>0</v>
      </c>
      <c r="AT101" s="7">
        <f t="shared" si="257"/>
        <v>0</v>
      </c>
      <c r="AU101" s="7">
        <f t="shared" si="325"/>
        <v>0</v>
      </c>
      <c r="AV101" s="7"/>
      <c r="AW101" s="7">
        <f t="shared" si="231"/>
        <v>0</v>
      </c>
      <c r="AX101" s="7">
        <f>'Initial absorption'!$H101*AW101*$F101</f>
        <v>0</v>
      </c>
      <c r="AY101" s="7">
        <f t="shared" si="258"/>
        <v>0</v>
      </c>
      <c r="AZ101" s="7">
        <f>'Initial absorption'!$N101*AY101*$J101</f>
        <v>0</v>
      </c>
      <c r="BA101" s="7"/>
      <c r="BB101">
        <f t="shared" si="232"/>
        <v>0</v>
      </c>
      <c r="BC101" s="7">
        <f t="shared" si="259"/>
        <v>0</v>
      </c>
      <c r="BD101">
        <f t="shared" si="233"/>
        <v>0</v>
      </c>
      <c r="BE101" s="7"/>
      <c r="BF101">
        <f t="shared" si="285"/>
        <v>0</v>
      </c>
      <c r="BG101">
        <f t="shared" si="260"/>
        <v>0</v>
      </c>
      <c r="BH101">
        <f t="shared" si="234"/>
        <v>0</v>
      </c>
      <c r="BI101" s="7"/>
      <c r="BJ101">
        <f>(1 - 'Initial absorption'!$N101)*AY101</f>
        <v>0</v>
      </c>
      <c r="BK101" s="7">
        <f t="shared" si="201"/>
        <v>0</v>
      </c>
      <c r="BL101">
        <f>'Initial absorption'!$T101*(BJ101+BK101)*$N101</f>
        <v>0</v>
      </c>
      <c r="BM101" s="7"/>
      <c r="BN101">
        <f t="shared" si="235"/>
        <v>0</v>
      </c>
      <c r="BO101">
        <f>'Initial absorption'!$N101*BN101*$J101</f>
        <v>0</v>
      </c>
      <c r="BQ101">
        <f>(1-'Initial absorption'!$N101)*BN101</f>
        <v>0</v>
      </c>
      <c r="BR101">
        <f>'Initial absorption'!$H101*BQ101*$F101</f>
        <v>0</v>
      </c>
      <c r="BS101" s="7"/>
      <c r="BT101">
        <f>(1 - 'Initial absorption'!$T101)*(BJ101+BK101)</f>
        <v>0</v>
      </c>
      <c r="BU101">
        <f t="shared" si="286"/>
        <v>0</v>
      </c>
      <c r="BV101" s="7"/>
      <c r="CF101" s="7">
        <f t="shared" si="281"/>
        <v>0</v>
      </c>
      <c r="CG101" s="7">
        <f t="shared" si="186"/>
        <v>0</v>
      </c>
      <c r="CH101" s="7">
        <f t="shared" si="202"/>
        <v>0</v>
      </c>
      <c r="CI101" s="7">
        <f t="shared" si="236"/>
        <v>0</v>
      </c>
      <c r="CJ101" s="7"/>
      <c r="CK101" s="7">
        <f t="shared" si="237"/>
        <v>0</v>
      </c>
      <c r="CL101" s="7">
        <f t="shared" si="287"/>
        <v>0</v>
      </c>
      <c r="CM101" s="7">
        <f t="shared" si="203"/>
        <v>0</v>
      </c>
      <c r="CN101" s="7">
        <f t="shared" si="238"/>
        <v>0</v>
      </c>
      <c r="CP101">
        <f t="shared" si="204"/>
        <v>0</v>
      </c>
      <c r="CQ101">
        <f t="shared" si="205"/>
        <v>0</v>
      </c>
      <c r="CR101">
        <f t="shared" si="206"/>
        <v>0</v>
      </c>
      <c r="CS101">
        <f t="shared" si="261"/>
        <v>0</v>
      </c>
      <c r="CT101" s="7"/>
      <c r="CU101" s="7">
        <f t="shared" si="288"/>
        <v>0</v>
      </c>
      <c r="CV101" s="7">
        <f t="shared" si="262"/>
        <v>0</v>
      </c>
      <c r="CW101" s="7">
        <f t="shared" si="207"/>
        <v>0</v>
      </c>
      <c r="CX101" s="7"/>
      <c r="CY101" s="7">
        <f t="shared" si="289"/>
        <v>0</v>
      </c>
      <c r="CZ101" s="7">
        <f>'Initial absorption'!$H101*CY101*$F101</f>
        <v>0</v>
      </c>
      <c r="DA101" s="7">
        <f t="shared" si="263"/>
        <v>0</v>
      </c>
      <c r="DB101" s="7">
        <f>'Initial absorption'!$N101*DA101*$J101</f>
        <v>0</v>
      </c>
      <c r="DC101" s="7"/>
      <c r="DD101">
        <f t="shared" si="290"/>
        <v>0</v>
      </c>
      <c r="DE101" s="7">
        <f t="shared" si="291"/>
        <v>0</v>
      </c>
      <c r="DF101">
        <f t="shared" si="239"/>
        <v>0</v>
      </c>
      <c r="DG101" s="7"/>
      <c r="DH101">
        <f t="shared" si="240"/>
        <v>0</v>
      </c>
      <c r="DI101">
        <f t="shared" si="264"/>
        <v>0</v>
      </c>
      <c r="DJ101">
        <f t="shared" si="277"/>
        <v>0</v>
      </c>
      <c r="DK101" s="7"/>
      <c r="DL101">
        <f>(1 - 'Initial absorption'!$N101)*DA101</f>
        <v>0</v>
      </c>
      <c r="DM101" s="7">
        <f t="shared" si="292"/>
        <v>0</v>
      </c>
      <c r="DN101">
        <f>'Initial absorption'!$T101*(DL101+DM101)*$N101</f>
        <v>0</v>
      </c>
      <c r="DO101" s="7"/>
      <c r="DP101">
        <f t="shared" si="326"/>
        <v>0</v>
      </c>
      <c r="DQ101">
        <f>'Initial absorption'!$N101*DP101*$J101</f>
        <v>0</v>
      </c>
      <c r="DS101">
        <f>(1-'Initial absorption'!$N101)*DP101</f>
        <v>0</v>
      </c>
      <c r="DT101">
        <f>'Initial absorption'!$H101*DS101*$F101</f>
        <v>0</v>
      </c>
      <c r="DU101" s="7"/>
      <c r="DV101">
        <f>(1 - 'Initial absorption'!$T101)*(DL101+DM101)</f>
        <v>0</v>
      </c>
      <c r="DW101">
        <f t="shared" si="293"/>
        <v>0</v>
      </c>
      <c r="DX101" s="7"/>
      <c r="EH101" s="7">
        <f t="shared" si="282"/>
        <v>0</v>
      </c>
      <c r="EI101" s="7">
        <f t="shared" si="187"/>
        <v>0</v>
      </c>
      <c r="EJ101" s="7">
        <f t="shared" si="208"/>
        <v>0</v>
      </c>
      <c r="EK101" s="7">
        <f t="shared" si="241"/>
        <v>0</v>
      </c>
      <c r="EL101" s="7"/>
      <c r="EM101" s="7">
        <f t="shared" si="242"/>
        <v>0</v>
      </c>
      <c r="EN101" s="7">
        <f t="shared" si="294"/>
        <v>0</v>
      </c>
      <c r="EO101" s="7">
        <f t="shared" si="209"/>
        <v>0</v>
      </c>
      <c r="EP101" s="7">
        <f t="shared" si="243"/>
        <v>0</v>
      </c>
      <c r="ER101">
        <f t="shared" si="210"/>
        <v>0</v>
      </c>
      <c r="ES101">
        <f t="shared" si="211"/>
        <v>0</v>
      </c>
      <c r="ET101">
        <f t="shared" si="212"/>
        <v>0</v>
      </c>
      <c r="EU101">
        <f t="shared" si="265"/>
        <v>0</v>
      </c>
      <c r="EV101" s="7"/>
      <c r="EW101" s="7">
        <f t="shared" si="295"/>
        <v>0</v>
      </c>
      <c r="EX101" s="7">
        <f t="shared" si="266"/>
        <v>0</v>
      </c>
      <c r="EY101" s="7">
        <f t="shared" si="213"/>
        <v>0</v>
      </c>
      <c r="EZ101" s="7"/>
      <c r="FA101" s="7">
        <f t="shared" si="296"/>
        <v>0</v>
      </c>
      <c r="FB101" s="7">
        <f>'Initial absorption'!$H101*FA101*$F101</f>
        <v>0</v>
      </c>
      <c r="FC101" s="7">
        <f t="shared" si="267"/>
        <v>0</v>
      </c>
      <c r="FD101" s="7">
        <f>'Initial absorption'!$N101*FC101*$J101</f>
        <v>0</v>
      </c>
      <c r="FE101" s="7"/>
      <c r="FF101">
        <f t="shared" si="297"/>
        <v>0</v>
      </c>
      <c r="FG101" s="7">
        <f t="shared" si="298"/>
        <v>0</v>
      </c>
      <c r="FH101">
        <f t="shared" si="244"/>
        <v>0</v>
      </c>
      <c r="FI101" s="7"/>
      <c r="FJ101">
        <f t="shared" si="245"/>
        <v>0</v>
      </c>
      <c r="FK101">
        <f t="shared" si="268"/>
        <v>0</v>
      </c>
      <c r="FL101">
        <f t="shared" si="278"/>
        <v>0</v>
      </c>
      <c r="FM101" s="7"/>
      <c r="FN101">
        <f>(1 - 'Initial absorption'!$N101)*FC101</f>
        <v>0</v>
      </c>
      <c r="FO101" s="7">
        <f t="shared" si="299"/>
        <v>0</v>
      </c>
      <c r="FP101">
        <f>'Initial absorption'!$T101*(FN101+FO101)*$N101</f>
        <v>0</v>
      </c>
      <c r="FQ101" s="7"/>
      <c r="FR101">
        <f t="shared" si="327"/>
        <v>0</v>
      </c>
      <c r="FS101">
        <f>'Initial absorption'!$N101*FR101*$J101</f>
        <v>0</v>
      </c>
      <c r="FU101">
        <f>(1-'Initial absorption'!$N101)*FR101</f>
        <v>0</v>
      </c>
      <c r="FV101">
        <f>'Initial absorption'!$H101*FU101*$F101</f>
        <v>0</v>
      </c>
      <c r="FW101" s="7"/>
      <c r="FX101">
        <f>(1 - 'Initial absorption'!$T101)*(FN101+FO101)</f>
        <v>0</v>
      </c>
      <c r="FY101">
        <f t="shared" si="300"/>
        <v>0</v>
      </c>
      <c r="FZ101" s="7"/>
      <c r="GJ101" s="7">
        <f t="shared" si="283"/>
        <v>0</v>
      </c>
      <c r="GK101" s="7">
        <f t="shared" si="188"/>
        <v>0</v>
      </c>
      <c r="GL101" s="7">
        <f t="shared" si="214"/>
        <v>0</v>
      </c>
      <c r="GM101" s="7">
        <f t="shared" si="246"/>
        <v>0</v>
      </c>
      <c r="GN101" s="7"/>
      <c r="GO101" s="7">
        <f t="shared" si="247"/>
        <v>0</v>
      </c>
      <c r="GP101" s="7">
        <f t="shared" si="301"/>
        <v>0</v>
      </c>
      <c r="GQ101" s="7">
        <f t="shared" si="215"/>
        <v>0</v>
      </c>
      <c r="GR101" s="7">
        <f t="shared" si="248"/>
        <v>0</v>
      </c>
      <c r="GT101">
        <f t="shared" si="216"/>
        <v>0</v>
      </c>
      <c r="GU101">
        <f t="shared" si="217"/>
        <v>0</v>
      </c>
      <c r="GV101">
        <f t="shared" si="218"/>
        <v>0</v>
      </c>
      <c r="GW101">
        <f t="shared" si="269"/>
        <v>0</v>
      </c>
      <c r="GX101" s="7"/>
      <c r="GY101" s="7">
        <f t="shared" si="302"/>
        <v>0</v>
      </c>
      <c r="GZ101" s="7">
        <f t="shared" si="270"/>
        <v>0</v>
      </c>
      <c r="HA101" s="7">
        <f t="shared" si="219"/>
        <v>0</v>
      </c>
      <c r="HB101" s="7"/>
      <c r="HC101" s="7">
        <f t="shared" si="303"/>
        <v>0</v>
      </c>
      <c r="HD101" s="7">
        <f>'Initial absorption'!$H101*HC101*$F101</f>
        <v>0</v>
      </c>
      <c r="HE101" s="7">
        <f t="shared" si="271"/>
        <v>0</v>
      </c>
      <c r="HF101" s="7">
        <f>'Initial absorption'!$N101*HE101*$J101</f>
        <v>0</v>
      </c>
      <c r="HG101" s="7"/>
      <c r="HH101">
        <f t="shared" si="304"/>
        <v>0</v>
      </c>
      <c r="HI101" s="7">
        <f t="shared" si="305"/>
        <v>0</v>
      </c>
      <c r="HJ101">
        <f t="shared" si="249"/>
        <v>0</v>
      </c>
      <c r="HK101" s="7"/>
      <c r="HL101">
        <f t="shared" si="250"/>
        <v>0</v>
      </c>
      <c r="HM101">
        <f t="shared" si="272"/>
        <v>0</v>
      </c>
      <c r="HN101">
        <f t="shared" si="279"/>
        <v>0</v>
      </c>
      <c r="HO101" s="7"/>
      <c r="HP101">
        <f>(1 - 'Initial absorption'!$N101)*HE101</f>
        <v>0</v>
      </c>
      <c r="HQ101" s="7">
        <f t="shared" si="306"/>
        <v>0</v>
      </c>
      <c r="HR101">
        <f>'Initial absorption'!$T101*(HP101+HQ101)*$N101</f>
        <v>0</v>
      </c>
      <c r="HS101" s="7"/>
      <c r="HT101">
        <f t="shared" si="328"/>
        <v>0</v>
      </c>
      <c r="HU101">
        <f>'Initial absorption'!$N101*HT101*$J101</f>
        <v>0</v>
      </c>
      <c r="HW101">
        <f>(1-'Initial absorption'!$N101)*HT101</f>
        <v>0</v>
      </c>
      <c r="HX101">
        <f>'Initial absorption'!$H101*HW101*$F101</f>
        <v>0</v>
      </c>
      <c r="HY101" s="7"/>
      <c r="HZ101">
        <f>(1 - 'Initial absorption'!$T101)*(HP101+HQ101)</f>
        <v>0</v>
      </c>
      <c r="IA101">
        <f t="shared" si="307"/>
        <v>0</v>
      </c>
      <c r="IB101" s="7"/>
      <c r="IL101" s="7">
        <f t="shared" si="284"/>
        <v>0</v>
      </c>
      <c r="IM101" s="7">
        <f t="shared" si="189"/>
        <v>0</v>
      </c>
      <c r="IN101" s="7">
        <f t="shared" si="220"/>
        <v>0</v>
      </c>
      <c r="IO101" s="7">
        <f t="shared" si="251"/>
        <v>0</v>
      </c>
      <c r="IP101" s="7"/>
      <c r="IQ101" s="7">
        <f t="shared" si="252"/>
        <v>0</v>
      </c>
      <c r="IR101" s="7">
        <f t="shared" si="308"/>
        <v>0</v>
      </c>
      <c r="IS101" s="7">
        <f t="shared" si="221"/>
        <v>0</v>
      </c>
      <c r="IT101" s="7">
        <f t="shared" si="253"/>
        <v>0</v>
      </c>
      <c r="IV101">
        <f t="shared" si="222"/>
        <v>0</v>
      </c>
      <c r="IW101">
        <f t="shared" si="223"/>
        <v>0</v>
      </c>
      <c r="IX101">
        <f t="shared" si="224"/>
        <v>0</v>
      </c>
      <c r="IY101">
        <f t="shared" si="273"/>
        <v>0</v>
      </c>
      <c r="IZ101" s="7"/>
      <c r="JA101" s="7">
        <f t="shared" si="309"/>
        <v>0</v>
      </c>
      <c r="JB101" s="7">
        <f t="shared" si="274"/>
        <v>0</v>
      </c>
      <c r="JC101" s="7">
        <f t="shared" si="225"/>
        <v>0</v>
      </c>
      <c r="JD101" s="7"/>
      <c r="JE101" s="7">
        <f t="shared" si="310"/>
        <v>0</v>
      </c>
      <c r="JF101" s="7">
        <f>'Initial absorption'!$H101*JE101*$F101</f>
        <v>0</v>
      </c>
      <c r="JG101" s="7">
        <f t="shared" si="275"/>
        <v>0</v>
      </c>
      <c r="JH101" s="7">
        <f>'Initial absorption'!$N101*JG101*$J101</f>
        <v>0</v>
      </c>
      <c r="JI101" s="7"/>
      <c r="JJ101">
        <f t="shared" si="311"/>
        <v>0</v>
      </c>
      <c r="JK101" s="7">
        <f t="shared" si="312"/>
        <v>0</v>
      </c>
      <c r="JL101">
        <f t="shared" si="254"/>
        <v>0</v>
      </c>
      <c r="JM101" s="7"/>
      <c r="JN101">
        <f t="shared" si="255"/>
        <v>0</v>
      </c>
      <c r="JO101">
        <f t="shared" si="276"/>
        <v>0</v>
      </c>
      <c r="JP101">
        <f t="shared" si="280"/>
        <v>0</v>
      </c>
      <c r="JQ101" s="7"/>
      <c r="JR101">
        <f>(1 - 'Initial absorption'!$N101)*JG101</f>
        <v>0</v>
      </c>
      <c r="JS101" s="7">
        <f t="shared" si="313"/>
        <v>0</v>
      </c>
      <c r="JT101">
        <f>'Initial absorption'!$T101*(JR101+JS101)*$N101</f>
        <v>0</v>
      </c>
      <c r="JU101" s="7"/>
      <c r="JV101">
        <f t="shared" si="329"/>
        <v>0</v>
      </c>
      <c r="JW101">
        <f>'Initial absorption'!$N101*JV101*$J101</f>
        <v>0</v>
      </c>
      <c r="JY101">
        <f>(1-'Initial absorption'!$N101)*JV101</f>
        <v>0</v>
      </c>
      <c r="JZ101">
        <f>'Initial absorption'!$H101*JY101*$F101</f>
        <v>0</v>
      </c>
      <c r="KA101" s="7"/>
      <c r="KB101">
        <f>(1 - 'Initial absorption'!$T101)*(JR101+JS101)</f>
        <v>0</v>
      </c>
      <c r="KC101">
        <f t="shared" si="314"/>
        <v>0</v>
      </c>
      <c r="KD101" s="7"/>
    </row>
    <row r="102" spans="4:290" x14ac:dyDescent="0.25">
      <c r="D102">
        <v>780</v>
      </c>
      <c r="E102">
        <f>'Input spectra'!B102</f>
        <v>0</v>
      </c>
      <c r="F102">
        <f>'Initial absorption'!J102</f>
        <v>0</v>
      </c>
      <c r="G102">
        <f>'Input spectra'!C102</f>
        <v>0</v>
      </c>
      <c r="H102">
        <f t="shared" si="226"/>
        <v>0</v>
      </c>
      <c r="I102">
        <f>'Input spectra'!D102</f>
        <v>0</v>
      </c>
      <c r="J102">
        <f>'Initial absorption'!P102</f>
        <v>0</v>
      </c>
      <c r="K102">
        <f>'Input spectra'!E102</f>
        <v>0</v>
      </c>
      <c r="L102">
        <f t="shared" si="227"/>
        <v>0</v>
      </c>
      <c r="M102">
        <f>'Input spectra'!F102</f>
        <v>0</v>
      </c>
      <c r="N102">
        <f>'Initial absorption'!V102</f>
        <v>0</v>
      </c>
      <c r="O102">
        <f>'Input spectra'!G102</f>
        <v>0</v>
      </c>
      <c r="P102">
        <f t="shared" si="228"/>
        <v>0</v>
      </c>
      <c r="R102">
        <f>'Reaching edge prob after ems 1'!$EZ103</f>
        <v>0.87892375531928102</v>
      </c>
      <c r="S102">
        <f>'Reaching edge prob after ems 2'!$EZ103</f>
        <v>0.87892375531928102</v>
      </c>
      <c r="T102">
        <f>'Reaching edge prob after ems 3'!EZ103</f>
        <v>0.87892375531928102</v>
      </c>
      <c r="U102">
        <f>1-EXP(-'Reaching edge prob after ems 1'!FC103*_k_in_ec_correction*($E102*_c1+'Input spectra'!Y102))</f>
        <v>1.2361652212205865E-2</v>
      </c>
      <c r="V102">
        <f>1-EXP(-(_t-'Reaching edge prob after ems 1'!FC103)*_k_in_ec_correction*($E102*_c1+'Input spectra'!Y102))</f>
        <v>1.2501792947097523E-2</v>
      </c>
      <c r="W102">
        <f>1-EXP(-'Reaching edge prob after ems 2'!FC103*_k_in_ec_correction*($I102*_c2+'Input spectra'!Y102))</f>
        <v>1.2361652212205865E-2</v>
      </c>
      <c r="X102">
        <f>1-EXP(-(_t-'Reaching edge prob after ems 2'!FC103)*_k_in_ec_correction*($I102*_c2+'Input spectra'!Y102))</f>
        <v>1.2501792947097523E-2</v>
      </c>
      <c r="Y102">
        <f>1-EXP(-'Reaching edge prob after ems 3'!FC103*_k_in_ec_correction*($M102*_c3+'Input spectra'!Y102))</f>
        <v>1.2361652212205865E-2</v>
      </c>
      <c r="Z102">
        <f>1-EXP(-(_t-'Reaching edge prob after ems 3'!FC103)*_k_in_ec_correction*($M102*_c3+'Input spectra'!Y102))</f>
        <v>1.2501792947097523E-2</v>
      </c>
      <c r="AA102" s="16"/>
      <c r="AB102" s="16"/>
      <c r="AD102" s="7">
        <f t="shared" si="315"/>
        <v>0</v>
      </c>
      <c r="AE102" s="7">
        <f t="shared" si="316"/>
        <v>0</v>
      </c>
      <c r="AF102" s="7">
        <f t="shared" si="317"/>
        <v>0</v>
      </c>
      <c r="AG102" s="7">
        <f t="shared" si="229"/>
        <v>0</v>
      </c>
      <c r="AH102" s="7"/>
      <c r="AI102" s="7">
        <f t="shared" si="318"/>
        <v>0</v>
      </c>
      <c r="AJ102" s="7">
        <f t="shared" si="319"/>
        <v>0</v>
      </c>
      <c r="AK102" s="7">
        <f t="shared" si="320"/>
        <v>0</v>
      </c>
      <c r="AL102" s="7">
        <f t="shared" si="230"/>
        <v>0</v>
      </c>
      <c r="AN102">
        <f t="shared" si="321"/>
        <v>0</v>
      </c>
      <c r="AO102">
        <f t="shared" si="322"/>
        <v>0</v>
      </c>
      <c r="AP102">
        <f t="shared" si="323"/>
        <v>0</v>
      </c>
      <c r="AQ102">
        <f t="shared" si="256"/>
        <v>0</v>
      </c>
      <c r="AR102" s="7"/>
      <c r="AS102" s="7">
        <f t="shared" si="324"/>
        <v>0</v>
      </c>
      <c r="AT102" s="7">
        <f t="shared" si="257"/>
        <v>0</v>
      </c>
      <c r="AU102" s="7">
        <f t="shared" si="325"/>
        <v>0</v>
      </c>
      <c r="AV102" s="7"/>
      <c r="AW102" s="7">
        <f t="shared" si="231"/>
        <v>0</v>
      </c>
      <c r="AX102" s="7">
        <f>'Initial absorption'!$H102*AW102*$F102</f>
        <v>0</v>
      </c>
      <c r="AY102" s="7">
        <f t="shared" si="258"/>
        <v>0</v>
      </c>
      <c r="AZ102" s="7">
        <f>'Initial absorption'!$N102*AY102*$J102</f>
        <v>0</v>
      </c>
      <c r="BA102" s="7"/>
      <c r="BB102">
        <f t="shared" si="232"/>
        <v>0</v>
      </c>
      <c r="BC102" s="7">
        <f t="shared" si="259"/>
        <v>0</v>
      </c>
      <c r="BD102">
        <f t="shared" si="233"/>
        <v>0</v>
      </c>
      <c r="BE102" s="7"/>
      <c r="BF102">
        <f t="shared" si="285"/>
        <v>0</v>
      </c>
      <c r="BG102">
        <f t="shared" si="260"/>
        <v>0</v>
      </c>
      <c r="BH102">
        <f t="shared" si="234"/>
        <v>0</v>
      </c>
      <c r="BI102" s="7"/>
      <c r="BJ102">
        <f>(1 - 'Initial absorption'!$N102)*AY102</f>
        <v>0</v>
      </c>
      <c r="BK102" s="7">
        <f t="shared" si="201"/>
        <v>0</v>
      </c>
      <c r="BL102">
        <f>'Initial absorption'!$T102*(BJ102+BK102)*$N102</f>
        <v>0</v>
      </c>
      <c r="BM102" s="7"/>
      <c r="BN102">
        <f t="shared" si="235"/>
        <v>0</v>
      </c>
      <c r="BO102">
        <f>'Initial absorption'!$N102*BN102*$J102</f>
        <v>0</v>
      </c>
      <c r="BQ102">
        <f>(1-'Initial absorption'!$N102)*BN102</f>
        <v>0</v>
      </c>
      <c r="BR102">
        <f>'Initial absorption'!$H102*BQ102*$F102</f>
        <v>0</v>
      </c>
      <c r="BS102" s="7"/>
      <c r="BT102">
        <f>(1 - 'Initial absorption'!$T102)*(BJ102+BK102)</f>
        <v>0</v>
      </c>
      <c r="BU102">
        <f t="shared" si="286"/>
        <v>0</v>
      </c>
      <c r="BV102" s="7"/>
      <c r="CF102" s="7">
        <f t="shared" si="281"/>
        <v>0</v>
      </c>
      <c r="CG102" s="7">
        <f t="shared" si="186"/>
        <v>0</v>
      </c>
      <c r="CH102" s="7">
        <f t="shared" si="202"/>
        <v>0</v>
      </c>
      <c r="CI102" s="7">
        <f t="shared" si="236"/>
        <v>0</v>
      </c>
      <c r="CJ102" s="7"/>
      <c r="CK102" s="7">
        <f t="shared" si="237"/>
        <v>0</v>
      </c>
      <c r="CL102" s="7">
        <f t="shared" si="287"/>
        <v>0</v>
      </c>
      <c r="CM102" s="7">
        <f t="shared" si="203"/>
        <v>0</v>
      </c>
      <c r="CN102" s="7">
        <f t="shared" si="238"/>
        <v>0</v>
      </c>
      <c r="CP102">
        <f t="shared" si="204"/>
        <v>0</v>
      </c>
      <c r="CQ102">
        <f t="shared" si="205"/>
        <v>0</v>
      </c>
      <c r="CR102">
        <f t="shared" si="206"/>
        <v>0</v>
      </c>
      <c r="CS102">
        <f t="shared" si="261"/>
        <v>0</v>
      </c>
      <c r="CT102" s="7"/>
      <c r="CU102" s="7">
        <f t="shared" si="288"/>
        <v>0</v>
      </c>
      <c r="CV102" s="7">
        <f t="shared" si="262"/>
        <v>0</v>
      </c>
      <c r="CW102" s="7">
        <f t="shared" si="207"/>
        <v>0</v>
      </c>
      <c r="CX102" s="7"/>
      <c r="CY102" s="7">
        <f t="shared" si="289"/>
        <v>0</v>
      </c>
      <c r="CZ102" s="7">
        <f>'Initial absorption'!$H102*CY102*$F102</f>
        <v>0</v>
      </c>
      <c r="DA102" s="7">
        <f t="shared" si="263"/>
        <v>0</v>
      </c>
      <c r="DB102" s="7">
        <f>'Initial absorption'!$N102*DA102*$J102</f>
        <v>0</v>
      </c>
      <c r="DC102" s="7"/>
      <c r="DD102">
        <f t="shared" si="290"/>
        <v>0</v>
      </c>
      <c r="DE102" s="7">
        <f t="shared" si="291"/>
        <v>0</v>
      </c>
      <c r="DF102">
        <f t="shared" si="239"/>
        <v>0</v>
      </c>
      <c r="DG102" s="7"/>
      <c r="DH102">
        <f t="shared" si="240"/>
        <v>0</v>
      </c>
      <c r="DI102">
        <f t="shared" si="264"/>
        <v>0</v>
      </c>
      <c r="DJ102">
        <f t="shared" si="277"/>
        <v>0</v>
      </c>
      <c r="DK102" s="7"/>
      <c r="DL102">
        <f>(1 - 'Initial absorption'!$N102)*DA102</f>
        <v>0</v>
      </c>
      <c r="DM102" s="7">
        <f t="shared" si="292"/>
        <v>0</v>
      </c>
      <c r="DN102">
        <f>'Initial absorption'!$T102*(DL102+DM102)*$N102</f>
        <v>0</v>
      </c>
      <c r="DO102" s="7"/>
      <c r="DP102">
        <f t="shared" si="326"/>
        <v>0</v>
      </c>
      <c r="DQ102">
        <f>'Initial absorption'!$N102*DP102*$J102</f>
        <v>0</v>
      </c>
      <c r="DS102">
        <f>(1-'Initial absorption'!$N102)*DP102</f>
        <v>0</v>
      </c>
      <c r="DT102">
        <f>'Initial absorption'!$H102*DS102*$F102</f>
        <v>0</v>
      </c>
      <c r="DU102" s="7"/>
      <c r="DV102">
        <f>(1 - 'Initial absorption'!$T102)*(DL102+DM102)</f>
        <v>0</v>
      </c>
      <c r="DW102">
        <f t="shared" si="293"/>
        <v>0</v>
      </c>
      <c r="DX102" s="7"/>
      <c r="EH102" s="7">
        <f t="shared" si="282"/>
        <v>0</v>
      </c>
      <c r="EI102" s="7">
        <f t="shared" si="187"/>
        <v>0</v>
      </c>
      <c r="EJ102" s="7">
        <f t="shared" si="208"/>
        <v>0</v>
      </c>
      <c r="EK102" s="7">
        <f t="shared" si="241"/>
        <v>0</v>
      </c>
      <c r="EL102" s="7"/>
      <c r="EM102" s="7">
        <f t="shared" si="242"/>
        <v>0</v>
      </c>
      <c r="EN102" s="7">
        <f t="shared" si="294"/>
        <v>0</v>
      </c>
      <c r="EO102" s="7">
        <f t="shared" si="209"/>
        <v>0</v>
      </c>
      <c r="EP102" s="7">
        <f t="shared" si="243"/>
        <v>0</v>
      </c>
      <c r="ER102">
        <f t="shared" si="210"/>
        <v>0</v>
      </c>
      <c r="ES102">
        <f t="shared" si="211"/>
        <v>0</v>
      </c>
      <c r="ET102">
        <f t="shared" si="212"/>
        <v>0</v>
      </c>
      <c r="EU102">
        <f t="shared" si="265"/>
        <v>0</v>
      </c>
      <c r="EV102" s="7"/>
      <c r="EW102" s="7">
        <f t="shared" si="295"/>
        <v>0</v>
      </c>
      <c r="EX102" s="7">
        <f t="shared" si="266"/>
        <v>0</v>
      </c>
      <c r="EY102" s="7">
        <f t="shared" si="213"/>
        <v>0</v>
      </c>
      <c r="EZ102" s="7"/>
      <c r="FA102" s="7">
        <f t="shared" si="296"/>
        <v>0</v>
      </c>
      <c r="FB102" s="7">
        <f>'Initial absorption'!$H102*FA102*$F102</f>
        <v>0</v>
      </c>
      <c r="FC102" s="7">
        <f t="shared" si="267"/>
        <v>0</v>
      </c>
      <c r="FD102" s="7">
        <f>'Initial absorption'!$N102*FC102*$J102</f>
        <v>0</v>
      </c>
      <c r="FE102" s="7"/>
      <c r="FF102">
        <f t="shared" si="297"/>
        <v>0</v>
      </c>
      <c r="FG102" s="7">
        <f t="shared" si="298"/>
        <v>0</v>
      </c>
      <c r="FH102">
        <f t="shared" si="244"/>
        <v>0</v>
      </c>
      <c r="FI102" s="7"/>
      <c r="FJ102">
        <f t="shared" si="245"/>
        <v>0</v>
      </c>
      <c r="FK102">
        <f t="shared" si="268"/>
        <v>0</v>
      </c>
      <c r="FL102">
        <f t="shared" si="278"/>
        <v>0</v>
      </c>
      <c r="FM102" s="7"/>
      <c r="FN102">
        <f>(1 - 'Initial absorption'!$N102)*FC102</f>
        <v>0</v>
      </c>
      <c r="FO102" s="7">
        <f t="shared" si="299"/>
        <v>0</v>
      </c>
      <c r="FP102">
        <f>'Initial absorption'!$T102*(FN102+FO102)*$N102</f>
        <v>0</v>
      </c>
      <c r="FQ102" s="7"/>
      <c r="FR102">
        <f t="shared" si="327"/>
        <v>0</v>
      </c>
      <c r="FS102">
        <f>'Initial absorption'!$N102*FR102*$J102</f>
        <v>0</v>
      </c>
      <c r="FU102">
        <f>(1-'Initial absorption'!$N102)*FR102</f>
        <v>0</v>
      </c>
      <c r="FV102">
        <f>'Initial absorption'!$H102*FU102*$F102</f>
        <v>0</v>
      </c>
      <c r="FW102" s="7"/>
      <c r="FX102">
        <f>(1 - 'Initial absorption'!$T102)*(FN102+FO102)</f>
        <v>0</v>
      </c>
      <c r="FY102">
        <f t="shared" si="300"/>
        <v>0</v>
      </c>
      <c r="FZ102" s="7"/>
      <c r="GJ102" s="7">
        <f t="shared" si="283"/>
        <v>0</v>
      </c>
      <c r="GK102" s="7">
        <f t="shared" si="188"/>
        <v>0</v>
      </c>
      <c r="GL102" s="7">
        <f t="shared" si="214"/>
        <v>0</v>
      </c>
      <c r="GM102" s="7">
        <f t="shared" si="246"/>
        <v>0</v>
      </c>
      <c r="GN102" s="7"/>
      <c r="GO102" s="7">
        <f t="shared" si="247"/>
        <v>0</v>
      </c>
      <c r="GP102" s="7">
        <f t="shared" si="301"/>
        <v>0</v>
      </c>
      <c r="GQ102" s="7">
        <f t="shared" si="215"/>
        <v>0</v>
      </c>
      <c r="GR102" s="7">
        <f t="shared" si="248"/>
        <v>0</v>
      </c>
      <c r="GT102">
        <f t="shared" si="216"/>
        <v>0</v>
      </c>
      <c r="GU102">
        <f t="shared" si="217"/>
        <v>0</v>
      </c>
      <c r="GV102">
        <f t="shared" si="218"/>
        <v>0</v>
      </c>
      <c r="GW102">
        <f t="shared" si="269"/>
        <v>0</v>
      </c>
      <c r="GX102" s="7"/>
      <c r="GY102" s="7">
        <f t="shared" si="302"/>
        <v>0</v>
      </c>
      <c r="GZ102" s="7">
        <f t="shared" si="270"/>
        <v>0</v>
      </c>
      <c r="HA102" s="7">
        <f t="shared" si="219"/>
        <v>0</v>
      </c>
      <c r="HB102" s="7"/>
      <c r="HC102" s="7">
        <f t="shared" si="303"/>
        <v>0</v>
      </c>
      <c r="HD102" s="7">
        <f>'Initial absorption'!$H102*HC102*$F102</f>
        <v>0</v>
      </c>
      <c r="HE102" s="7">
        <f t="shared" si="271"/>
        <v>0</v>
      </c>
      <c r="HF102" s="7">
        <f>'Initial absorption'!$N102*HE102*$J102</f>
        <v>0</v>
      </c>
      <c r="HG102" s="7"/>
      <c r="HH102">
        <f t="shared" si="304"/>
        <v>0</v>
      </c>
      <c r="HI102" s="7">
        <f t="shared" si="305"/>
        <v>0</v>
      </c>
      <c r="HJ102">
        <f t="shared" si="249"/>
        <v>0</v>
      </c>
      <c r="HK102" s="7"/>
      <c r="HL102">
        <f t="shared" si="250"/>
        <v>0</v>
      </c>
      <c r="HM102">
        <f t="shared" si="272"/>
        <v>0</v>
      </c>
      <c r="HN102">
        <f t="shared" si="279"/>
        <v>0</v>
      </c>
      <c r="HO102" s="7"/>
      <c r="HP102">
        <f>(1 - 'Initial absorption'!$N102)*HE102</f>
        <v>0</v>
      </c>
      <c r="HQ102" s="7">
        <f t="shared" si="306"/>
        <v>0</v>
      </c>
      <c r="HR102">
        <f>'Initial absorption'!$T102*(HP102+HQ102)*$N102</f>
        <v>0</v>
      </c>
      <c r="HS102" s="7"/>
      <c r="HT102">
        <f t="shared" si="328"/>
        <v>0</v>
      </c>
      <c r="HU102">
        <f>'Initial absorption'!$N102*HT102*$J102</f>
        <v>0</v>
      </c>
      <c r="HW102">
        <f>(1-'Initial absorption'!$N102)*HT102</f>
        <v>0</v>
      </c>
      <c r="HX102">
        <f>'Initial absorption'!$H102*HW102*$F102</f>
        <v>0</v>
      </c>
      <c r="HY102" s="7"/>
      <c r="HZ102">
        <f>(1 - 'Initial absorption'!$T102)*(HP102+HQ102)</f>
        <v>0</v>
      </c>
      <c r="IA102">
        <f t="shared" si="307"/>
        <v>0</v>
      </c>
      <c r="IB102" s="7"/>
      <c r="IL102" s="7">
        <f t="shared" si="284"/>
        <v>0</v>
      </c>
      <c r="IM102" s="7">
        <f t="shared" si="189"/>
        <v>0</v>
      </c>
      <c r="IN102" s="7">
        <f t="shared" si="220"/>
        <v>0</v>
      </c>
      <c r="IO102" s="7">
        <f t="shared" si="251"/>
        <v>0</v>
      </c>
      <c r="IP102" s="7"/>
      <c r="IQ102" s="7">
        <f t="shared" si="252"/>
        <v>0</v>
      </c>
      <c r="IR102" s="7">
        <f t="shared" si="308"/>
        <v>0</v>
      </c>
      <c r="IS102" s="7">
        <f t="shared" si="221"/>
        <v>0</v>
      </c>
      <c r="IT102" s="7">
        <f t="shared" si="253"/>
        <v>0</v>
      </c>
      <c r="IV102">
        <f t="shared" si="222"/>
        <v>0</v>
      </c>
      <c r="IW102">
        <f t="shared" si="223"/>
        <v>0</v>
      </c>
      <c r="IX102">
        <f t="shared" si="224"/>
        <v>0</v>
      </c>
      <c r="IY102">
        <f t="shared" si="273"/>
        <v>0</v>
      </c>
      <c r="IZ102" s="7"/>
      <c r="JA102" s="7">
        <f t="shared" si="309"/>
        <v>0</v>
      </c>
      <c r="JB102" s="7">
        <f t="shared" si="274"/>
        <v>0</v>
      </c>
      <c r="JC102" s="7">
        <f t="shared" si="225"/>
        <v>0</v>
      </c>
      <c r="JD102" s="7"/>
      <c r="JE102" s="7">
        <f t="shared" si="310"/>
        <v>0</v>
      </c>
      <c r="JF102" s="7">
        <f>'Initial absorption'!$H102*JE102*$F102</f>
        <v>0</v>
      </c>
      <c r="JG102" s="7">
        <f t="shared" si="275"/>
        <v>0</v>
      </c>
      <c r="JH102" s="7">
        <f>'Initial absorption'!$N102*JG102*$J102</f>
        <v>0</v>
      </c>
      <c r="JI102" s="7"/>
      <c r="JJ102">
        <f t="shared" si="311"/>
        <v>0</v>
      </c>
      <c r="JK102" s="7">
        <f t="shared" si="312"/>
        <v>0</v>
      </c>
      <c r="JL102">
        <f t="shared" si="254"/>
        <v>0</v>
      </c>
      <c r="JM102" s="7"/>
      <c r="JN102">
        <f t="shared" si="255"/>
        <v>0</v>
      </c>
      <c r="JO102">
        <f t="shared" si="276"/>
        <v>0</v>
      </c>
      <c r="JP102">
        <f t="shared" si="280"/>
        <v>0</v>
      </c>
      <c r="JQ102" s="7"/>
      <c r="JR102">
        <f>(1 - 'Initial absorption'!$N102)*JG102</f>
        <v>0</v>
      </c>
      <c r="JS102" s="7">
        <f t="shared" si="313"/>
        <v>0</v>
      </c>
      <c r="JT102">
        <f>'Initial absorption'!$T102*(JR102+JS102)*$N102</f>
        <v>0</v>
      </c>
      <c r="JU102" s="7"/>
      <c r="JV102">
        <f t="shared" si="329"/>
        <v>0</v>
      </c>
      <c r="JW102">
        <f>'Initial absorption'!$N102*JV102*$J102</f>
        <v>0</v>
      </c>
      <c r="JY102">
        <f>(1-'Initial absorption'!$N102)*JV102</f>
        <v>0</v>
      </c>
      <c r="JZ102">
        <f>'Initial absorption'!$H102*JY102*$F102</f>
        <v>0</v>
      </c>
      <c r="KA102" s="7"/>
      <c r="KB102">
        <f>(1 - 'Initial absorption'!$T102)*(JR102+JS102)</f>
        <v>0</v>
      </c>
      <c r="KC102">
        <f t="shared" si="314"/>
        <v>0</v>
      </c>
      <c r="KD102" s="7"/>
    </row>
    <row r="103" spans="4:290" x14ac:dyDescent="0.25">
      <c r="D103">
        <v>785</v>
      </c>
      <c r="E103">
        <f>'Input spectra'!B103</f>
        <v>0</v>
      </c>
      <c r="F103">
        <f>'Initial absorption'!J103</f>
        <v>0</v>
      </c>
      <c r="G103">
        <f>'Input spectra'!C103</f>
        <v>0</v>
      </c>
      <c r="H103">
        <f t="shared" si="226"/>
        <v>0</v>
      </c>
      <c r="I103">
        <f>'Input spectra'!D103</f>
        <v>0</v>
      </c>
      <c r="J103">
        <f>'Initial absorption'!P103</f>
        <v>0</v>
      </c>
      <c r="K103">
        <f>'Input spectra'!E103</f>
        <v>0</v>
      </c>
      <c r="L103">
        <f t="shared" si="227"/>
        <v>0</v>
      </c>
      <c r="M103">
        <f>'Input spectra'!F103</f>
        <v>0</v>
      </c>
      <c r="N103">
        <f>'Initial absorption'!V103</f>
        <v>0</v>
      </c>
      <c r="O103">
        <f>'Input spectra'!G103</f>
        <v>0</v>
      </c>
      <c r="P103">
        <f t="shared" si="228"/>
        <v>0</v>
      </c>
      <c r="R103">
        <f>'Reaching edge prob after ems 1'!$EZ104</f>
        <v>0.87923771364024395</v>
      </c>
      <c r="S103">
        <f>'Reaching edge prob after ems 2'!$EZ104</f>
        <v>0.87923771364024395</v>
      </c>
      <c r="T103">
        <f>'Reaching edge prob after ems 3'!EZ104</f>
        <v>0.87923771364024395</v>
      </c>
      <c r="U103">
        <f>1-EXP(-'Reaching edge prob after ems 1'!FC104*_k_in_ec_correction*($E103*_c1+'Input spectra'!Y103))</f>
        <v>1.232665089523366E-2</v>
      </c>
      <c r="V103">
        <f>1-EXP(-(_t-'Reaching edge prob after ems 1'!FC104)*_k_in_ec_correction*($E103*_c1+'Input spectra'!Y103))</f>
        <v>1.2465994681591042E-2</v>
      </c>
      <c r="W103">
        <f>1-EXP(-'Reaching edge prob after ems 2'!FC104*_k_in_ec_correction*($I103*_c2+'Input spectra'!Y103))</f>
        <v>1.232665089523366E-2</v>
      </c>
      <c r="X103">
        <f>1-EXP(-(_t-'Reaching edge prob after ems 2'!FC104)*_k_in_ec_correction*($I103*_c2+'Input spectra'!Y103))</f>
        <v>1.2465994681591042E-2</v>
      </c>
      <c r="Y103">
        <f>1-EXP(-'Reaching edge prob after ems 3'!FC104*_k_in_ec_correction*($M103*_c3+'Input spectra'!Y103))</f>
        <v>1.232665089523366E-2</v>
      </c>
      <c r="Z103">
        <f>1-EXP(-(_t-'Reaching edge prob after ems 3'!FC104)*_k_in_ec_correction*($M103*_c3+'Input spectra'!Y103))</f>
        <v>1.2465994681591042E-2</v>
      </c>
      <c r="AA103" s="16"/>
      <c r="AB103" s="16"/>
      <c r="AD103" s="7">
        <f t="shared" si="315"/>
        <v>0</v>
      </c>
      <c r="AE103" s="7">
        <f t="shared" si="316"/>
        <v>0</v>
      </c>
      <c r="AF103" s="7">
        <f t="shared" si="317"/>
        <v>0</v>
      </c>
      <c r="AG103" s="7">
        <f t="shared" si="229"/>
        <v>0</v>
      </c>
      <c r="AH103" s="7"/>
      <c r="AI103" s="7">
        <f t="shared" si="318"/>
        <v>0</v>
      </c>
      <c r="AJ103" s="7">
        <f t="shared" si="319"/>
        <v>0</v>
      </c>
      <c r="AK103" s="7">
        <f t="shared" si="320"/>
        <v>0</v>
      </c>
      <c r="AL103" s="7">
        <f t="shared" si="230"/>
        <v>0</v>
      </c>
      <c r="AN103">
        <f t="shared" si="321"/>
        <v>0</v>
      </c>
      <c r="AO103">
        <f t="shared" si="322"/>
        <v>0</v>
      </c>
      <c r="AP103">
        <f t="shared" si="323"/>
        <v>0</v>
      </c>
      <c r="AQ103">
        <f t="shared" si="256"/>
        <v>0</v>
      </c>
      <c r="AR103" s="7"/>
      <c r="AS103" s="7">
        <f t="shared" si="324"/>
        <v>0</v>
      </c>
      <c r="AT103" s="7">
        <f t="shared" si="257"/>
        <v>0</v>
      </c>
      <c r="AU103" s="7">
        <f t="shared" si="325"/>
        <v>0</v>
      </c>
      <c r="AV103" s="7"/>
      <c r="AW103" s="7">
        <f t="shared" si="231"/>
        <v>0</v>
      </c>
      <c r="AX103" s="7">
        <f>'Initial absorption'!$H103*AW103*$F103</f>
        <v>0</v>
      </c>
      <c r="AY103" s="7">
        <f t="shared" si="258"/>
        <v>0</v>
      </c>
      <c r="AZ103" s="7">
        <f>'Initial absorption'!$N103*AY103*$J103</f>
        <v>0</v>
      </c>
      <c r="BA103" s="7"/>
      <c r="BB103">
        <f t="shared" si="232"/>
        <v>0</v>
      </c>
      <c r="BC103" s="7">
        <f t="shared" si="259"/>
        <v>0</v>
      </c>
      <c r="BD103">
        <f t="shared" si="233"/>
        <v>0</v>
      </c>
      <c r="BE103" s="7"/>
      <c r="BF103">
        <f t="shared" si="285"/>
        <v>0</v>
      </c>
      <c r="BG103">
        <f t="shared" si="260"/>
        <v>0</v>
      </c>
      <c r="BH103">
        <f t="shared" si="234"/>
        <v>0</v>
      </c>
      <c r="BI103" s="7"/>
      <c r="BJ103">
        <f>(1 - 'Initial absorption'!$N103)*AY103</f>
        <v>0</v>
      </c>
      <c r="BK103" s="7">
        <f t="shared" si="201"/>
        <v>0</v>
      </c>
      <c r="BL103">
        <f>'Initial absorption'!$T103*(BJ103+BK103)*$N103</f>
        <v>0</v>
      </c>
      <c r="BM103" s="7"/>
      <c r="BN103">
        <f t="shared" si="235"/>
        <v>0</v>
      </c>
      <c r="BO103">
        <f>'Initial absorption'!$N103*BN103*$J103</f>
        <v>0</v>
      </c>
      <c r="BQ103">
        <f>(1-'Initial absorption'!$N103)*BN103</f>
        <v>0</v>
      </c>
      <c r="BR103">
        <f>'Initial absorption'!$H103*BQ103*$F103</f>
        <v>0</v>
      </c>
      <c r="BS103" s="7"/>
      <c r="BT103">
        <f>(1 - 'Initial absorption'!$T103)*(BJ103+BK103)</f>
        <v>0</v>
      </c>
      <c r="BU103">
        <f t="shared" si="286"/>
        <v>0</v>
      </c>
      <c r="BV103" s="7"/>
      <c r="CF103" s="7">
        <f t="shared" si="281"/>
        <v>0</v>
      </c>
      <c r="CG103" s="7">
        <f t="shared" si="186"/>
        <v>0</v>
      </c>
      <c r="CH103" s="7">
        <f t="shared" si="202"/>
        <v>0</v>
      </c>
      <c r="CI103" s="7">
        <f t="shared" si="236"/>
        <v>0</v>
      </c>
      <c r="CJ103" s="7"/>
      <c r="CK103" s="7">
        <f t="shared" si="237"/>
        <v>0</v>
      </c>
      <c r="CL103" s="7">
        <f t="shared" si="287"/>
        <v>0</v>
      </c>
      <c r="CM103" s="7">
        <f t="shared" si="203"/>
        <v>0</v>
      </c>
      <c r="CN103" s="7">
        <f t="shared" si="238"/>
        <v>0</v>
      </c>
      <c r="CP103">
        <f t="shared" si="204"/>
        <v>0</v>
      </c>
      <c r="CQ103">
        <f t="shared" si="205"/>
        <v>0</v>
      </c>
      <c r="CR103">
        <f t="shared" si="206"/>
        <v>0</v>
      </c>
      <c r="CS103">
        <f t="shared" si="261"/>
        <v>0</v>
      </c>
      <c r="CT103" s="7"/>
      <c r="CU103" s="7">
        <f t="shared" si="288"/>
        <v>0</v>
      </c>
      <c r="CV103" s="7">
        <f t="shared" si="262"/>
        <v>0</v>
      </c>
      <c r="CW103" s="7">
        <f t="shared" si="207"/>
        <v>0</v>
      </c>
      <c r="CX103" s="7"/>
      <c r="CY103" s="7">
        <f t="shared" si="289"/>
        <v>0</v>
      </c>
      <c r="CZ103" s="7">
        <f>'Initial absorption'!$H103*CY103*$F103</f>
        <v>0</v>
      </c>
      <c r="DA103" s="7">
        <f t="shared" si="263"/>
        <v>0</v>
      </c>
      <c r="DB103" s="7">
        <f>'Initial absorption'!$N103*DA103*$J103</f>
        <v>0</v>
      </c>
      <c r="DC103" s="7"/>
      <c r="DD103">
        <f t="shared" si="290"/>
        <v>0</v>
      </c>
      <c r="DE103" s="7">
        <f t="shared" si="291"/>
        <v>0</v>
      </c>
      <c r="DF103">
        <f t="shared" si="239"/>
        <v>0</v>
      </c>
      <c r="DG103" s="7"/>
      <c r="DH103">
        <f t="shared" si="240"/>
        <v>0</v>
      </c>
      <c r="DI103">
        <f t="shared" si="264"/>
        <v>0</v>
      </c>
      <c r="DJ103">
        <f t="shared" si="277"/>
        <v>0</v>
      </c>
      <c r="DK103" s="7"/>
      <c r="DL103">
        <f>(1 - 'Initial absorption'!$N103)*DA103</f>
        <v>0</v>
      </c>
      <c r="DM103" s="7">
        <f t="shared" si="292"/>
        <v>0</v>
      </c>
      <c r="DN103">
        <f>'Initial absorption'!$T103*(DL103+DM103)*$N103</f>
        <v>0</v>
      </c>
      <c r="DO103" s="7"/>
      <c r="DP103">
        <f t="shared" si="326"/>
        <v>0</v>
      </c>
      <c r="DQ103">
        <f>'Initial absorption'!$N103*DP103*$J103</f>
        <v>0</v>
      </c>
      <c r="DS103">
        <f>(1-'Initial absorption'!$N103)*DP103</f>
        <v>0</v>
      </c>
      <c r="DT103">
        <f>'Initial absorption'!$H103*DS103*$F103</f>
        <v>0</v>
      </c>
      <c r="DU103" s="7"/>
      <c r="DV103">
        <f>(1 - 'Initial absorption'!$T103)*(DL103+DM103)</f>
        <v>0</v>
      </c>
      <c r="DW103">
        <f t="shared" si="293"/>
        <v>0</v>
      </c>
      <c r="DX103" s="7"/>
      <c r="EH103" s="7">
        <f t="shared" si="282"/>
        <v>0</v>
      </c>
      <c r="EI103" s="7">
        <f t="shared" si="187"/>
        <v>0</v>
      </c>
      <c r="EJ103" s="7">
        <f t="shared" si="208"/>
        <v>0</v>
      </c>
      <c r="EK103" s="7">
        <f t="shared" si="241"/>
        <v>0</v>
      </c>
      <c r="EL103" s="7"/>
      <c r="EM103" s="7">
        <f t="shared" si="242"/>
        <v>0</v>
      </c>
      <c r="EN103" s="7">
        <f t="shared" si="294"/>
        <v>0</v>
      </c>
      <c r="EO103" s="7">
        <f t="shared" si="209"/>
        <v>0</v>
      </c>
      <c r="EP103" s="7">
        <f t="shared" si="243"/>
        <v>0</v>
      </c>
      <c r="ER103">
        <f t="shared" si="210"/>
        <v>0</v>
      </c>
      <c r="ES103">
        <f t="shared" si="211"/>
        <v>0</v>
      </c>
      <c r="ET103">
        <f t="shared" si="212"/>
        <v>0</v>
      </c>
      <c r="EU103">
        <f t="shared" si="265"/>
        <v>0</v>
      </c>
      <c r="EV103" s="7"/>
      <c r="EW103" s="7">
        <f t="shared" si="295"/>
        <v>0</v>
      </c>
      <c r="EX103" s="7">
        <f t="shared" si="266"/>
        <v>0</v>
      </c>
      <c r="EY103" s="7">
        <f t="shared" si="213"/>
        <v>0</v>
      </c>
      <c r="EZ103" s="7"/>
      <c r="FA103" s="7">
        <f t="shared" si="296"/>
        <v>0</v>
      </c>
      <c r="FB103" s="7">
        <f>'Initial absorption'!$H103*FA103*$F103</f>
        <v>0</v>
      </c>
      <c r="FC103" s="7">
        <f t="shared" si="267"/>
        <v>0</v>
      </c>
      <c r="FD103" s="7">
        <f>'Initial absorption'!$N103*FC103*$J103</f>
        <v>0</v>
      </c>
      <c r="FE103" s="7"/>
      <c r="FF103">
        <f t="shared" si="297"/>
        <v>0</v>
      </c>
      <c r="FG103" s="7">
        <f t="shared" si="298"/>
        <v>0</v>
      </c>
      <c r="FH103">
        <f t="shared" si="244"/>
        <v>0</v>
      </c>
      <c r="FI103" s="7"/>
      <c r="FJ103">
        <f t="shared" si="245"/>
        <v>0</v>
      </c>
      <c r="FK103">
        <f t="shared" si="268"/>
        <v>0</v>
      </c>
      <c r="FL103">
        <f t="shared" si="278"/>
        <v>0</v>
      </c>
      <c r="FM103" s="7"/>
      <c r="FN103">
        <f>(1 - 'Initial absorption'!$N103)*FC103</f>
        <v>0</v>
      </c>
      <c r="FO103" s="7">
        <f t="shared" si="299"/>
        <v>0</v>
      </c>
      <c r="FP103">
        <f>'Initial absorption'!$T103*(FN103+FO103)*$N103</f>
        <v>0</v>
      </c>
      <c r="FQ103" s="7"/>
      <c r="FR103">
        <f t="shared" si="327"/>
        <v>0</v>
      </c>
      <c r="FS103">
        <f>'Initial absorption'!$N103*FR103*$J103</f>
        <v>0</v>
      </c>
      <c r="FU103">
        <f>(1-'Initial absorption'!$N103)*FR103</f>
        <v>0</v>
      </c>
      <c r="FV103">
        <f>'Initial absorption'!$H103*FU103*$F103</f>
        <v>0</v>
      </c>
      <c r="FW103" s="7"/>
      <c r="FX103">
        <f>(1 - 'Initial absorption'!$T103)*(FN103+FO103)</f>
        <v>0</v>
      </c>
      <c r="FY103">
        <f t="shared" si="300"/>
        <v>0</v>
      </c>
      <c r="FZ103" s="7"/>
      <c r="GJ103" s="7">
        <f t="shared" si="283"/>
        <v>0</v>
      </c>
      <c r="GK103" s="7">
        <f t="shared" si="188"/>
        <v>0</v>
      </c>
      <c r="GL103" s="7">
        <f t="shared" si="214"/>
        <v>0</v>
      </c>
      <c r="GM103" s="7">
        <f t="shared" si="246"/>
        <v>0</v>
      </c>
      <c r="GN103" s="7"/>
      <c r="GO103" s="7">
        <f t="shared" si="247"/>
        <v>0</v>
      </c>
      <c r="GP103" s="7">
        <f t="shared" si="301"/>
        <v>0</v>
      </c>
      <c r="GQ103" s="7">
        <f t="shared" si="215"/>
        <v>0</v>
      </c>
      <c r="GR103" s="7">
        <f t="shared" si="248"/>
        <v>0</v>
      </c>
      <c r="GT103">
        <f t="shared" si="216"/>
        <v>0</v>
      </c>
      <c r="GU103">
        <f t="shared" si="217"/>
        <v>0</v>
      </c>
      <c r="GV103">
        <f t="shared" si="218"/>
        <v>0</v>
      </c>
      <c r="GW103">
        <f t="shared" si="269"/>
        <v>0</v>
      </c>
      <c r="GX103" s="7"/>
      <c r="GY103" s="7">
        <f t="shared" si="302"/>
        <v>0</v>
      </c>
      <c r="GZ103" s="7">
        <f t="shared" si="270"/>
        <v>0</v>
      </c>
      <c r="HA103" s="7">
        <f t="shared" si="219"/>
        <v>0</v>
      </c>
      <c r="HB103" s="7"/>
      <c r="HC103" s="7">
        <f t="shared" si="303"/>
        <v>0</v>
      </c>
      <c r="HD103" s="7">
        <f>'Initial absorption'!$H103*HC103*$F103</f>
        <v>0</v>
      </c>
      <c r="HE103" s="7">
        <f t="shared" si="271"/>
        <v>0</v>
      </c>
      <c r="HF103" s="7">
        <f>'Initial absorption'!$N103*HE103*$J103</f>
        <v>0</v>
      </c>
      <c r="HG103" s="7"/>
      <c r="HH103">
        <f t="shared" si="304"/>
        <v>0</v>
      </c>
      <c r="HI103" s="7">
        <f t="shared" si="305"/>
        <v>0</v>
      </c>
      <c r="HJ103">
        <f t="shared" si="249"/>
        <v>0</v>
      </c>
      <c r="HK103" s="7"/>
      <c r="HL103">
        <f t="shared" si="250"/>
        <v>0</v>
      </c>
      <c r="HM103">
        <f t="shared" si="272"/>
        <v>0</v>
      </c>
      <c r="HN103">
        <f t="shared" si="279"/>
        <v>0</v>
      </c>
      <c r="HO103" s="7"/>
      <c r="HP103">
        <f>(1 - 'Initial absorption'!$N103)*HE103</f>
        <v>0</v>
      </c>
      <c r="HQ103" s="7">
        <f t="shared" si="306"/>
        <v>0</v>
      </c>
      <c r="HR103">
        <f>'Initial absorption'!$T103*(HP103+HQ103)*$N103</f>
        <v>0</v>
      </c>
      <c r="HS103" s="7"/>
      <c r="HT103">
        <f t="shared" si="328"/>
        <v>0</v>
      </c>
      <c r="HU103">
        <f>'Initial absorption'!$N103*HT103*$J103</f>
        <v>0</v>
      </c>
      <c r="HW103">
        <f>(1-'Initial absorption'!$N103)*HT103</f>
        <v>0</v>
      </c>
      <c r="HX103">
        <f>'Initial absorption'!$H103*HW103*$F103</f>
        <v>0</v>
      </c>
      <c r="HY103" s="7"/>
      <c r="HZ103">
        <f>(1 - 'Initial absorption'!$T103)*(HP103+HQ103)</f>
        <v>0</v>
      </c>
      <c r="IA103">
        <f t="shared" si="307"/>
        <v>0</v>
      </c>
      <c r="IB103" s="7"/>
      <c r="IL103" s="7">
        <f t="shared" si="284"/>
        <v>0</v>
      </c>
      <c r="IM103" s="7">
        <f t="shared" si="189"/>
        <v>0</v>
      </c>
      <c r="IN103" s="7">
        <f t="shared" si="220"/>
        <v>0</v>
      </c>
      <c r="IO103" s="7">
        <f t="shared" si="251"/>
        <v>0</v>
      </c>
      <c r="IP103" s="7"/>
      <c r="IQ103" s="7">
        <f t="shared" si="252"/>
        <v>0</v>
      </c>
      <c r="IR103" s="7">
        <f t="shared" si="308"/>
        <v>0</v>
      </c>
      <c r="IS103" s="7">
        <f t="shared" si="221"/>
        <v>0</v>
      </c>
      <c r="IT103" s="7">
        <f t="shared" si="253"/>
        <v>0</v>
      </c>
      <c r="IV103">
        <f t="shared" si="222"/>
        <v>0</v>
      </c>
      <c r="IW103">
        <f t="shared" si="223"/>
        <v>0</v>
      </c>
      <c r="IX103">
        <f t="shared" si="224"/>
        <v>0</v>
      </c>
      <c r="IY103">
        <f t="shared" si="273"/>
        <v>0</v>
      </c>
      <c r="IZ103" s="7"/>
      <c r="JA103" s="7">
        <f t="shared" si="309"/>
        <v>0</v>
      </c>
      <c r="JB103" s="7">
        <f t="shared" si="274"/>
        <v>0</v>
      </c>
      <c r="JC103" s="7">
        <f t="shared" si="225"/>
        <v>0</v>
      </c>
      <c r="JD103" s="7"/>
      <c r="JE103" s="7">
        <f t="shared" si="310"/>
        <v>0</v>
      </c>
      <c r="JF103" s="7">
        <f>'Initial absorption'!$H103*JE103*$F103</f>
        <v>0</v>
      </c>
      <c r="JG103" s="7">
        <f t="shared" si="275"/>
        <v>0</v>
      </c>
      <c r="JH103" s="7">
        <f>'Initial absorption'!$N103*JG103*$J103</f>
        <v>0</v>
      </c>
      <c r="JI103" s="7"/>
      <c r="JJ103">
        <f t="shared" si="311"/>
        <v>0</v>
      </c>
      <c r="JK103" s="7">
        <f t="shared" si="312"/>
        <v>0</v>
      </c>
      <c r="JL103">
        <f t="shared" si="254"/>
        <v>0</v>
      </c>
      <c r="JM103" s="7"/>
      <c r="JN103">
        <f t="shared" si="255"/>
        <v>0</v>
      </c>
      <c r="JO103">
        <f t="shared" si="276"/>
        <v>0</v>
      </c>
      <c r="JP103">
        <f t="shared" si="280"/>
        <v>0</v>
      </c>
      <c r="JQ103" s="7"/>
      <c r="JR103">
        <f>(1 - 'Initial absorption'!$N103)*JG103</f>
        <v>0</v>
      </c>
      <c r="JS103" s="7">
        <f t="shared" si="313"/>
        <v>0</v>
      </c>
      <c r="JT103">
        <f>'Initial absorption'!$T103*(JR103+JS103)*$N103</f>
        <v>0</v>
      </c>
      <c r="JU103" s="7"/>
      <c r="JV103">
        <f t="shared" si="329"/>
        <v>0</v>
      </c>
      <c r="JW103">
        <f>'Initial absorption'!$N103*JV103*$J103</f>
        <v>0</v>
      </c>
      <c r="JY103">
        <f>(1-'Initial absorption'!$N103)*JV103</f>
        <v>0</v>
      </c>
      <c r="JZ103">
        <f>'Initial absorption'!$H103*JY103*$F103</f>
        <v>0</v>
      </c>
      <c r="KA103" s="7"/>
      <c r="KB103">
        <f>(1 - 'Initial absorption'!$T103)*(JR103+JS103)</f>
        <v>0</v>
      </c>
      <c r="KC103">
        <f t="shared" si="314"/>
        <v>0</v>
      </c>
      <c r="KD103" s="7"/>
    </row>
    <row r="104" spans="4:290" x14ac:dyDescent="0.25">
      <c r="D104">
        <v>790</v>
      </c>
      <c r="E104">
        <f>'Input spectra'!B104</f>
        <v>0</v>
      </c>
      <c r="F104">
        <f>'Initial absorption'!J104</f>
        <v>0</v>
      </c>
      <c r="G104">
        <f>'Input spectra'!C104</f>
        <v>0</v>
      </c>
      <c r="H104">
        <f t="shared" si="226"/>
        <v>0</v>
      </c>
      <c r="I104">
        <f>'Input spectra'!D104</f>
        <v>0</v>
      </c>
      <c r="J104">
        <f>'Initial absorption'!P104</f>
        <v>0</v>
      </c>
      <c r="K104">
        <f>'Input spectra'!E104</f>
        <v>0</v>
      </c>
      <c r="L104">
        <f t="shared" si="227"/>
        <v>0</v>
      </c>
      <c r="M104">
        <f>'Input spectra'!F104</f>
        <v>0</v>
      </c>
      <c r="N104">
        <f>'Initial absorption'!V104</f>
        <v>0</v>
      </c>
      <c r="O104">
        <f>'Input spectra'!G104</f>
        <v>0</v>
      </c>
      <c r="P104">
        <f t="shared" si="228"/>
        <v>0</v>
      </c>
      <c r="R104">
        <f>'Reaching edge prob after ems 1'!$EZ105</f>
        <v>0.8795518464383818</v>
      </c>
      <c r="S104">
        <f>'Reaching edge prob after ems 2'!$EZ105</f>
        <v>0.8795518464383818</v>
      </c>
      <c r="T104">
        <f>'Reaching edge prob after ems 3'!EZ105</f>
        <v>0.8795518464383818</v>
      </c>
      <c r="U104">
        <f>1-EXP(-'Reaching edge prob after ems 1'!FC105*_k_in_ec_correction*($E104*_c1+'Input spectra'!Y104))</f>
        <v>1.2291647187189003E-2</v>
      </c>
      <c r="V104">
        <f>1-EXP(-(_t-'Reaching edge prob after ems 1'!FC105)*_k_in_ec_correction*($E104*_c1+'Input spectra'!Y104))</f>
        <v>1.2430196268830018E-2</v>
      </c>
      <c r="W104">
        <f>1-EXP(-'Reaching edge prob after ems 2'!FC105*_k_in_ec_correction*($I104*_c2+'Input spectra'!Y104))</f>
        <v>1.2291647187189003E-2</v>
      </c>
      <c r="X104">
        <f>1-EXP(-(_t-'Reaching edge prob after ems 2'!FC105)*_k_in_ec_correction*($I104*_c2+'Input spectra'!Y104))</f>
        <v>1.2430196268830018E-2</v>
      </c>
      <c r="Y104">
        <f>1-EXP(-'Reaching edge prob after ems 3'!FC105*_k_in_ec_correction*($M104*_c3+'Input spectra'!Y104))</f>
        <v>1.2291647187189003E-2</v>
      </c>
      <c r="Z104">
        <f>1-EXP(-(_t-'Reaching edge prob after ems 3'!FC105)*_k_in_ec_correction*($M104*_c3+'Input spectra'!Y104))</f>
        <v>1.2430196268830018E-2</v>
      </c>
      <c r="AA104" s="16"/>
      <c r="AB104" s="16"/>
      <c r="AD104" s="7">
        <f t="shared" si="315"/>
        <v>0</v>
      </c>
      <c r="AE104" s="7">
        <f t="shared" si="316"/>
        <v>0</v>
      </c>
      <c r="AF104" s="7">
        <f t="shared" si="317"/>
        <v>0</v>
      </c>
      <c r="AG104" s="7">
        <f t="shared" si="229"/>
        <v>0</v>
      </c>
      <c r="AH104" s="7"/>
      <c r="AI104" s="7">
        <f t="shared" si="318"/>
        <v>0</v>
      </c>
      <c r="AJ104" s="7">
        <f t="shared" si="319"/>
        <v>0</v>
      </c>
      <c r="AK104" s="7">
        <f t="shared" si="320"/>
        <v>0</v>
      </c>
      <c r="AL104" s="7">
        <f t="shared" si="230"/>
        <v>0</v>
      </c>
      <c r="AN104">
        <f t="shared" si="321"/>
        <v>0</v>
      </c>
      <c r="AO104">
        <f t="shared" si="322"/>
        <v>0</v>
      </c>
      <c r="AP104">
        <f t="shared" si="323"/>
        <v>0</v>
      </c>
      <c r="AQ104">
        <f t="shared" si="256"/>
        <v>0</v>
      </c>
      <c r="AR104" s="7"/>
      <c r="AS104" s="7">
        <f t="shared" si="324"/>
        <v>0</v>
      </c>
      <c r="AT104" s="7">
        <f t="shared" si="257"/>
        <v>0</v>
      </c>
      <c r="AU104" s="7">
        <f t="shared" si="325"/>
        <v>0</v>
      </c>
      <c r="AV104" s="7"/>
      <c r="AW104" s="7">
        <f t="shared" si="231"/>
        <v>0</v>
      </c>
      <c r="AX104" s="7">
        <f>'Initial absorption'!$H104*AW104*$F104</f>
        <v>0</v>
      </c>
      <c r="AY104" s="7">
        <f t="shared" si="258"/>
        <v>0</v>
      </c>
      <c r="AZ104" s="7">
        <f>'Initial absorption'!$N104*AY104*$J104</f>
        <v>0</v>
      </c>
      <c r="BA104" s="7"/>
      <c r="BB104">
        <f t="shared" si="232"/>
        <v>0</v>
      </c>
      <c r="BC104" s="7">
        <f t="shared" si="259"/>
        <v>0</v>
      </c>
      <c r="BD104">
        <f t="shared" si="233"/>
        <v>0</v>
      </c>
      <c r="BE104" s="7"/>
      <c r="BF104">
        <f t="shared" si="285"/>
        <v>0</v>
      </c>
      <c r="BG104">
        <f t="shared" si="260"/>
        <v>0</v>
      </c>
      <c r="BH104">
        <f t="shared" si="234"/>
        <v>0</v>
      </c>
      <c r="BI104" s="7"/>
      <c r="BJ104">
        <f>(1 - 'Initial absorption'!$N104)*AY104</f>
        <v>0</v>
      </c>
      <c r="BK104" s="7">
        <f t="shared" si="201"/>
        <v>0</v>
      </c>
      <c r="BL104">
        <f>'Initial absorption'!$T104*(BJ104+BK104)*$N104</f>
        <v>0</v>
      </c>
      <c r="BM104" s="7"/>
      <c r="BN104">
        <f t="shared" si="235"/>
        <v>0</v>
      </c>
      <c r="BO104">
        <f>'Initial absorption'!$N104*BN104*$J104</f>
        <v>0</v>
      </c>
      <c r="BQ104">
        <f>(1-'Initial absorption'!$N104)*BN104</f>
        <v>0</v>
      </c>
      <c r="BR104">
        <f>'Initial absorption'!$H104*BQ104*$F104</f>
        <v>0</v>
      </c>
      <c r="BS104" s="7"/>
      <c r="BT104">
        <f>(1 - 'Initial absorption'!$T104)*(BJ104+BK104)</f>
        <v>0</v>
      </c>
      <c r="BU104">
        <f t="shared" si="286"/>
        <v>0</v>
      </c>
      <c r="BV104" s="7"/>
      <c r="CF104" s="7">
        <f t="shared" si="281"/>
        <v>0</v>
      </c>
      <c r="CG104" s="7">
        <f t="shared" ref="CG104:CG167" si="330">CD$3*$H104*_ec_loss/2</f>
        <v>0</v>
      </c>
      <c r="CH104" s="7">
        <f t="shared" si="202"/>
        <v>0</v>
      </c>
      <c r="CI104" s="7">
        <f t="shared" si="236"/>
        <v>0</v>
      </c>
      <c r="CJ104" s="7"/>
      <c r="CK104" s="7">
        <f t="shared" si="237"/>
        <v>0</v>
      </c>
      <c r="CL104" s="7">
        <f t="shared" si="287"/>
        <v>0</v>
      </c>
      <c r="CM104" s="7">
        <f t="shared" si="203"/>
        <v>0</v>
      </c>
      <c r="CN104" s="7">
        <f t="shared" si="238"/>
        <v>0</v>
      </c>
      <c r="CP104">
        <f t="shared" si="204"/>
        <v>0</v>
      </c>
      <c r="CQ104">
        <f t="shared" si="205"/>
        <v>0</v>
      </c>
      <c r="CR104">
        <f t="shared" si="206"/>
        <v>0</v>
      </c>
      <c r="CS104">
        <f t="shared" si="261"/>
        <v>0</v>
      </c>
      <c r="CT104" s="7"/>
      <c r="CU104" s="7">
        <f t="shared" si="288"/>
        <v>0</v>
      </c>
      <c r="CV104" s="7">
        <f t="shared" si="262"/>
        <v>0</v>
      </c>
      <c r="CW104" s="7">
        <f t="shared" si="207"/>
        <v>0</v>
      </c>
      <c r="CX104" s="7"/>
      <c r="CY104" s="7">
        <f t="shared" si="289"/>
        <v>0</v>
      </c>
      <c r="CZ104" s="7">
        <f>'Initial absorption'!$H104*CY104*$F104</f>
        <v>0</v>
      </c>
      <c r="DA104" s="7">
        <f t="shared" si="263"/>
        <v>0</v>
      </c>
      <c r="DB104" s="7">
        <f>'Initial absorption'!$N104*DA104*$J104</f>
        <v>0</v>
      </c>
      <c r="DC104" s="7"/>
      <c r="DD104">
        <f t="shared" si="290"/>
        <v>0</v>
      </c>
      <c r="DE104" s="7">
        <f t="shared" si="291"/>
        <v>0</v>
      </c>
      <c r="DF104">
        <f t="shared" si="239"/>
        <v>0</v>
      </c>
      <c r="DG104" s="7"/>
      <c r="DH104">
        <f t="shared" si="240"/>
        <v>0</v>
      </c>
      <c r="DI104">
        <f t="shared" si="264"/>
        <v>0</v>
      </c>
      <c r="DJ104">
        <f t="shared" si="277"/>
        <v>0</v>
      </c>
      <c r="DK104" s="7"/>
      <c r="DL104">
        <f>(1 - 'Initial absorption'!$N104)*DA104</f>
        <v>0</v>
      </c>
      <c r="DM104" s="7">
        <f t="shared" si="292"/>
        <v>0</v>
      </c>
      <c r="DN104">
        <f>'Initial absorption'!$T104*(DL104+DM104)*$N104</f>
        <v>0</v>
      </c>
      <c r="DO104" s="7"/>
      <c r="DP104">
        <f t="shared" si="326"/>
        <v>0</v>
      </c>
      <c r="DQ104">
        <f>'Initial absorption'!$N104*DP104*$J104</f>
        <v>0</v>
      </c>
      <c r="DS104">
        <f>(1-'Initial absorption'!$N104)*DP104</f>
        <v>0</v>
      </c>
      <c r="DT104">
        <f>'Initial absorption'!$H104*DS104*$F104</f>
        <v>0</v>
      </c>
      <c r="DU104" s="7"/>
      <c r="DV104">
        <f>(1 - 'Initial absorption'!$T104)*(DL104+DM104)</f>
        <v>0</v>
      </c>
      <c r="DW104">
        <f t="shared" si="293"/>
        <v>0</v>
      </c>
      <c r="DX104" s="7"/>
      <c r="EH104" s="7">
        <f t="shared" si="282"/>
        <v>0</v>
      </c>
      <c r="EI104" s="7">
        <f t="shared" ref="EI104:EI167" si="331">EF$3*$H104*_ec_loss/2</f>
        <v>0</v>
      </c>
      <c r="EJ104" s="7">
        <f t="shared" si="208"/>
        <v>0</v>
      </c>
      <c r="EK104" s="7">
        <f t="shared" si="241"/>
        <v>0</v>
      </c>
      <c r="EL104" s="7"/>
      <c r="EM104" s="7">
        <f t="shared" si="242"/>
        <v>0</v>
      </c>
      <c r="EN104" s="7">
        <f t="shared" si="294"/>
        <v>0</v>
      </c>
      <c r="EO104" s="7">
        <f t="shared" si="209"/>
        <v>0</v>
      </c>
      <c r="EP104" s="7">
        <f t="shared" si="243"/>
        <v>0</v>
      </c>
      <c r="ER104">
        <f t="shared" si="210"/>
        <v>0</v>
      </c>
      <c r="ES104">
        <f t="shared" si="211"/>
        <v>0</v>
      </c>
      <c r="ET104">
        <f t="shared" si="212"/>
        <v>0</v>
      </c>
      <c r="EU104">
        <f t="shared" si="265"/>
        <v>0</v>
      </c>
      <c r="EV104" s="7"/>
      <c r="EW104" s="7">
        <f t="shared" si="295"/>
        <v>0</v>
      </c>
      <c r="EX104" s="7">
        <f t="shared" si="266"/>
        <v>0</v>
      </c>
      <c r="EY104" s="7">
        <f t="shared" si="213"/>
        <v>0</v>
      </c>
      <c r="EZ104" s="7"/>
      <c r="FA104" s="7">
        <f t="shared" si="296"/>
        <v>0</v>
      </c>
      <c r="FB104" s="7">
        <f>'Initial absorption'!$H104*FA104*$F104</f>
        <v>0</v>
      </c>
      <c r="FC104" s="7">
        <f t="shared" si="267"/>
        <v>0</v>
      </c>
      <c r="FD104" s="7">
        <f>'Initial absorption'!$N104*FC104*$J104</f>
        <v>0</v>
      </c>
      <c r="FE104" s="7"/>
      <c r="FF104">
        <f t="shared" si="297"/>
        <v>0</v>
      </c>
      <c r="FG104" s="7">
        <f t="shared" si="298"/>
        <v>0</v>
      </c>
      <c r="FH104">
        <f t="shared" si="244"/>
        <v>0</v>
      </c>
      <c r="FI104" s="7"/>
      <c r="FJ104">
        <f t="shared" si="245"/>
        <v>0</v>
      </c>
      <c r="FK104">
        <f t="shared" si="268"/>
        <v>0</v>
      </c>
      <c r="FL104">
        <f t="shared" si="278"/>
        <v>0</v>
      </c>
      <c r="FM104" s="7"/>
      <c r="FN104">
        <f>(1 - 'Initial absorption'!$N104)*FC104</f>
        <v>0</v>
      </c>
      <c r="FO104" s="7">
        <f t="shared" si="299"/>
        <v>0</v>
      </c>
      <c r="FP104">
        <f>'Initial absorption'!$T104*(FN104+FO104)*$N104</f>
        <v>0</v>
      </c>
      <c r="FQ104" s="7"/>
      <c r="FR104">
        <f t="shared" si="327"/>
        <v>0</v>
      </c>
      <c r="FS104">
        <f>'Initial absorption'!$N104*FR104*$J104</f>
        <v>0</v>
      </c>
      <c r="FU104">
        <f>(1-'Initial absorption'!$N104)*FR104</f>
        <v>0</v>
      </c>
      <c r="FV104">
        <f>'Initial absorption'!$H104*FU104*$F104</f>
        <v>0</v>
      </c>
      <c r="FW104" s="7"/>
      <c r="FX104">
        <f>(1 - 'Initial absorption'!$T104)*(FN104+FO104)</f>
        <v>0</v>
      </c>
      <c r="FY104">
        <f t="shared" si="300"/>
        <v>0</v>
      </c>
      <c r="FZ104" s="7"/>
      <c r="GJ104" s="7">
        <f t="shared" si="283"/>
        <v>0</v>
      </c>
      <c r="GK104" s="7">
        <f t="shared" ref="GK104:GK167" si="332">GH$3*$H104*_ec_loss/2</f>
        <v>0</v>
      </c>
      <c r="GL104" s="7">
        <f t="shared" si="214"/>
        <v>0</v>
      </c>
      <c r="GM104" s="7">
        <f t="shared" si="246"/>
        <v>0</v>
      </c>
      <c r="GN104" s="7"/>
      <c r="GO104" s="7">
        <f t="shared" si="247"/>
        <v>0</v>
      </c>
      <c r="GP104" s="7">
        <f t="shared" si="301"/>
        <v>0</v>
      </c>
      <c r="GQ104" s="7">
        <f t="shared" si="215"/>
        <v>0</v>
      </c>
      <c r="GR104" s="7">
        <f t="shared" si="248"/>
        <v>0</v>
      </c>
      <c r="GT104">
        <f t="shared" si="216"/>
        <v>0</v>
      </c>
      <c r="GU104">
        <f t="shared" si="217"/>
        <v>0</v>
      </c>
      <c r="GV104">
        <f t="shared" si="218"/>
        <v>0</v>
      </c>
      <c r="GW104">
        <f t="shared" si="269"/>
        <v>0</v>
      </c>
      <c r="GX104" s="7"/>
      <c r="GY104" s="7">
        <f t="shared" si="302"/>
        <v>0</v>
      </c>
      <c r="GZ104" s="7">
        <f t="shared" si="270"/>
        <v>0</v>
      </c>
      <c r="HA104" s="7">
        <f t="shared" si="219"/>
        <v>0</v>
      </c>
      <c r="HB104" s="7"/>
      <c r="HC104" s="7">
        <f t="shared" si="303"/>
        <v>0</v>
      </c>
      <c r="HD104" s="7">
        <f>'Initial absorption'!$H104*HC104*$F104</f>
        <v>0</v>
      </c>
      <c r="HE104" s="7">
        <f t="shared" si="271"/>
        <v>0</v>
      </c>
      <c r="HF104" s="7">
        <f>'Initial absorption'!$N104*HE104*$J104</f>
        <v>0</v>
      </c>
      <c r="HG104" s="7"/>
      <c r="HH104">
        <f t="shared" si="304"/>
        <v>0</v>
      </c>
      <c r="HI104" s="7">
        <f t="shared" si="305"/>
        <v>0</v>
      </c>
      <c r="HJ104">
        <f t="shared" si="249"/>
        <v>0</v>
      </c>
      <c r="HK104" s="7"/>
      <c r="HL104">
        <f t="shared" si="250"/>
        <v>0</v>
      </c>
      <c r="HM104">
        <f t="shared" si="272"/>
        <v>0</v>
      </c>
      <c r="HN104">
        <f t="shared" si="279"/>
        <v>0</v>
      </c>
      <c r="HO104" s="7"/>
      <c r="HP104">
        <f>(1 - 'Initial absorption'!$N104)*HE104</f>
        <v>0</v>
      </c>
      <c r="HQ104" s="7">
        <f t="shared" si="306"/>
        <v>0</v>
      </c>
      <c r="HR104">
        <f>'Initial absorption'!$T104*(HP104+HQ104)*$N104</f>
        <v>0</v>
      </c>
      <c r="HS104" s="7"/>
      <c r="HT104">
        <f t="shared" si="328"/>
        <v>0</v>
      </c>
      <c r="HU104">
        <f>'Initial absorption'!$N104*HT104*$J104</f>
        <v>0</v>
      </c>
      <c r="HW104">
        <f>(1-'Initial absorption'!$N104)*HT104</f>
        <v>0</v>
      </c>
      <c r="HX104">
        <f>'Initial absorption'!$H104*HW104*$F104</f>
        <v>0</v>
      </c>
      <c r="HY104" s="7"/>
      <c r="HZ104">
        <f>(1 - 'Initial absorption'!$T104)*(HP104+HQ104)</f>
        <v>0</v>
      </c>
      <c r="IA104">
        <f t="shared" si="307"/>
        <v>0</v>
      </c>
      <c r="IB104" s="7"/>
      <c r="IL104" s="7">
        <f t="shared" si="284"/>
        <v>0</v>
      </c>
      <c r="IM104" s="7">
        <f t="shared" ref="IM104:IM167" si="333">IJ$3*$H104*_ec_loss/2</f>
        <v>0</v>
      </c>
      <c r="IN104" s="7">
        <f t="shared" si="220"/>
        <v>0</v>
      </c>
      <c r="IO104" s="7">
        <f t="shared" si="251"/>
        <v>0</v>
      </c>
      <c r="IP104" s="7"/>
      <c r="IQ104" s="7">
        <f t="shared" si="252"/>
        <v>0</v>
      </c>
      <c r="IR104" s="7">
        <f t="shared" si="308"/>
        <v>0</v>
      </c>
      <c r="IS104" s="7">
        <f t="shared" si="221"/>
        <v>0</v>
      </c>
      <c r="IT104" s="7">
        <f t="shared" si="253"/>
        <v>0</v>
      </c>
      <c r="IV104">
        <f t="shared" si="222"/>
        <v>0</v>
      </c>
      <c r="IW104">
        <f t="shared" si="223"/>
        <v>0</v>
      </c>
      <c r="IX104">
        <f t="shared" si="224"/>
        <v>0</v>
      </c>
      <c r="IY104">
        <f t="shared" si="273"/>
        <v>0</v>
      </c>
      <c r="IZ104" s="7"/>
      <c r="JA104" s="7">
        <f t="shared" si="309"/>
        <v>0</v>
      </c>
      <c r="JB104" s="7">
        <f t="shared" si="274"/>
        <v>0</v>
      </c>
      <c r="JC104" s="7">
        <f t="shared" si="225"/>
        <v>0</v>
      </c>
      <c r="JD104" s="7"/>
      <c r="JE104" s="7">
        <f t="shared" si="310"/>
        <v>0</v>
      </c>
      <c r="JF104" s="7">
        <f>'Initial absorption'!$H104*JE104*$F104</f>
        <v>0</v>
      </c>
      <c r="JG104" s="7">
        <f t="shared" si="275"/>
        <v>0</v>
      </c>
      <c r="JH104" s="7">
        <f>'Initial absorption'!$N104*JG104*$J104</f>
        <v>0</v>
      </c>
      <c r="JI104" s="7"/>
      <c r="JJ104">
        <f t="shared" si="311"/>
        <v>0</v>
      </c>
      <c r="JK104" s="7">
        <f t="shared" si="312"/>
        <v>0</v>
      </c>
      <c r="JL104">
        <f t="shared" si="254"/>
        <v>0</v>
      </c>
      <c r="JM104" s="7"/>
      <c r="JN104">
        <f t="shared" si="255"/>
        <v>0</v>
      </c>
      <c r="JO104">
        <f t="shared" si="276"/>
        <v>0</v>
      </c>
      <c r="JP104">
        <f t="shared" si="280"/>
        <v>0</v>
      </c>
      <c r="JQ104" s="7"/>
      <c r="JR104">
        <f>(1 - 'Initial absorption'!$N104)*JG104</f>
        <v>0</v>
      </c>
      <c r="JS104" s="7">
        <f t="shared" si="313"/>
        <v>0</v>
      </c>
      <c r="JT104">
        <f>'Initial absorption'!$T104*(JR104+JS104)*$N104</f>
        <v>0</v>
      </c>
      <c r="JU104" s="7"/>
      <c r="JV104">
        <f t="shared" si="329"/>
        <v>0</v>
      </c>
      <c r="JW104">
        <f>'Initial absorption'!$N104*JV104*$J104</f>
        <v>0</v>
      </c>
      <c r="JY104">
        <f>(1-'Initial absorption'!$N104)*JV104</f>
        <v>0</v>
      </c>
      <c r="JZ104">
        <f>'Initial absorption'!$H104*JY104*$F104</f>
        <v>0</v>
      </c>
      <c r="KA104" s="7"/>
      <c r="KB104">
        <f>(1 - 'Initial absorption'!$T104)*(JR104+JS104)</f>
        <v>0</v>
      </c>
      <c r="KC104">
        <f t="shared" si="314"/>
        <v>0</v>
      </c>
      <c r="KD104" s="7"/>
    </row>
    <row r="105" spans="4:290" x14ac:dyDescent="0.25">
      <c r="D105">
        <v>795</v>
      </c>
      <c r="E105">
        <f>'Input spectra'!B105</f>
        <v>0</v>
      </c>
      <c r="F105">
        <f>'Initial absorption'!J105</f>
        <v>0</v>
      </c>
      <c r="G105">
        <f>'Input spectra'!C105</f>
        <v>0</v>
      </c>
      <c r="H105">
        <f t="shared" si="226"/>
        <v>0</v>
      </c>
      <c r="I105">
        <f>'Input spectra'!D105</f>
        <v>0</v>
      </c>
      <c r="J105">
        <f>'Initial absorption'!P105</f>
        <v>0</v>
      </c>
      <c r="K105">
        <f>'Input spectra'!E105</f>
        <v>0</v>
      </c>
      <c r="L105">
        <f t="shared" si="227"/>
        <v>0</v>
      </c>
      <c r="M105">
        <f>'Input spectra'!F105</f>
        <v>0</v>
      </c>
      <c r="N105">
        <f>'Initial absorption'!V105</f>
        <v>0</v>
      </c>
      <c r="O105">
        <f>'Input spectra'!G105</f>
        <v>0</v>
      </c>
      <c r="P105">
        <f t="shared" si="228"/>
        <v>0</v>
      </c>
      <c r="R105">
        <f>'Reaching edge prob after ems 1'!$EZ106</f>
        <v>0.87954290856399886</v>
      </c>
      <c r="S105">
        <f>'Reaching edge prob after ems 2'!$EZ106</f>
        <v>0.87954290856399886</v>
      </c>
      <c r="T105">
        <f>'Reaching edge prob after ems 3'!EZ106</f>
        <v>0.87954290856399886</v>
      </c>
      <c r="U105">
        <f>1-EXP(-'Reaching edge prob after ems 1'!FC106*_k_in_ec_correction*($E105*_c1+'Input spectra'!Y105))</f>
        <v>1.2292642895684214E-2</v>
      </c>
      <c r="V105">
        <f>1-EXP(-(_t-'Reaching edge prob after ems 1'!FC106)*_k_in_ec_correction*($E105*_c1+'Input spectra'!Y105))</f>
        <v>1.2431214551579806E-2</v>
      </c>
      <c r="W105">
        <f>1-EXP(-'Reaching edge prob after ems 2'!FC106*_k_in_ec_correction*($I105*_c2+'Input spectra'!Y105))</f>
        <v>1.2292642895684214E-2</v>
      </c>
      <c r="X105">
        <f>1-EXP(-(_t-'Reaching edge prob after ems 2'!FC106)*_k_in_ec_correction*($I105*_c2+'Input spectra'!Y105))</f>
        <v>1.2431214551579806E-2</v>
      </c>
      <c r="Y105">
        <f>1-EXP(-'Reaching edge prob after ems 3'!FC106*_k_in_ec_correction*($M105*_c3+'Input spectra'!Y105))</f>
        <v>1.2292642895684214E-2</v>
      </c>
      <c r="Z105">
        <f>1-EXP(-(_t-'Reaching edge prob after ems 3'!FC106)*_k_in_ec_correction*($M105*_c3+'Input spectra'!Y105))</f>
        <v>1.2431214551579806E-2</v>
      </c>
      <c r="AA105" s="16"/>
      <c r="AB105" s="16"/>
      <c r="AD105" s="7">
        <f t="shared" si="315"/>
        <v>0</v>
      </c>
      <c r="AE105" s="7">
        <f t="shared" si="316"/>
        <v>0</v>
      </c>
      <c r="AF105" s="7">
        <f t="shared" si="317"/>
        <v>0</v>
      </c>
      <c r="AG105" s="7">
        <f t="shared" si="229"/>
        <v>0</v>
      </c>
      <c r="AH105" s="7"/>
      <c r="AI105" s="7">
        <f t="shared" si="318"/>
        <v>0</v>
      </c>
      <c r="AJ105" s="7">
        <f t="shared" si="319"/>
        <v>0</v>
      </c>
      <c r="AK105" s="7">
        <f t="shared" si="320"/>
        <v>0</v>
      </c>
      <c r="AL105" s="7">
        <f t="shared" si="230"/>
        <v>0</v>
      </c>
      <c r="AN105">
        <f t="shared" si="321"/>
        <v>0</v>
      </c>
      <c r="AO105">
        <f t="shared" si="322"/>
        <v>0</v>
      </c>
      <c r="AP105">
        <f t="shared" si="323"/>
        <v>0</v>
      </c>
      <c r="AQ105">
        <f t="shared" si="256"/>
        <v>0</v>
      </c>
      <c r="AR105" s="7"/>
      <c r="AS105" s="7">
        <f t="shared" si="324"/>
        <v>0</v>
      </c>
      <c r="AT105" s="7">
        <f t="shared" si="257"/>
        <v>0</v>
      </c>
      <c r="AU105" s="7">
        <f t="shared" si="325"/>
        <v>0</v>
      </c>
      <c r="AV105" s="7"/>
      <c r="AW105" s="7">
        <f t="shared" si="231"/>
        <v>0</v>
      </c>
      <c r="AX105" s="7">
        <f>'Initial absorption'!$H105*AW105*$F105</f>
        <v>0</v>
      </c>
      <c r="AY105" s="7">
        <f t="shared" si="258"/>
        <v>0</v>
      </c>
      <c r="AZ105" s="7">
        <f>'Initial absorption'!$N105*AY105*$J105</f>
        <v>0</v>
      </c>
      <c r="BA105" s="7"/>
      <c r="BB105">
        <f t="shared" si="232"/>
        <v>0</v>
      </c>
      <c r="BC105" s="7">
        <f t="shared" si="259"/>
        <v>0</v>
      </c>
      <c r="BD105">
        <f t="shared" si="233"/>
        <v>0</v>
      </c>
      <c r="BE105" s="7"/>
      <c r="BF105">
        <f t="shared" si="285"/>
        <v>0</v>
      </c>
      <c r="BG105">
        <f t="shared" si="260"/>
        <v>0</v>
      </c>
      <c r="BH105">
        <f t="shared" si="234"/>
        <v>0</v>
      </c>
      <c r="BI105" s="7"/>
      <c r="BJ105">
        <f>(1 - 'Initial absorption'!$N105)*AY105</f>
        <v>0</v>
      </c>
      <c r="BK105" s="7">
        <f t="shared" si="201"/>
        <v>0</v>
      </c>
      <c r="BL105">
        <f>'Initial absorption'!$T105*(BJ105+BK105)*$N105</f>
        <v>0</v>
      </c>
      <c r="BM105" s="7"/>
      <c r="BN105">
        <f t="shared" si="235"/>
        <v>0</v>
      </c>
      <c r="BO105">
        <f>'Initial absorption'!$N105*BN105*$J105</f>
        <v>0</v>
      </c>
      <c r="BQ105">
        <f>(1-'Initial absorption'!$N105)*BN105</f>
        <v>0</v>
      </c>
      <c r="BR105">
        <f>'Initial absorption'!$H105*BQ105*$F105</f>
        <v>0</v>
      </c>
      <c r="BS105" s="7"/>
      <c r="BT105">
        <f>(1 - 'Initial absorption'!$T105)*(BJ105+BK105)</f>
        <v>0</v>
      </c>
      <c r="BU105">
        <f t="shared" si="286"/>
        <v>0</v>
      </c>
      <c r="BV105" s="7"/>
      <c r="CF105" s="7">
        <f t="shared" si="281"/>
        <v>0</v>
      </c>
      <c r="CG105" s="7">
        <f t="shared" si="330"/>
        <v>0</v>
      </c>
      <c r="CH105" s="7">
        <f t="shared" si="202"/>
        <v>0</v>
      </c>
      <c r="CI105" s="7">
        <f t="shared" si="236"/>
        <v>0</v>
      </c>
      <c r="CJ105" s="7"/>
      <c r="CK105" s="7">
        <f t="shared" si="237"/>
        <v>0</v>
      </c>
      <c r="CL105" s="7">
        <f t="shared" si="287"/>
        <v>0</v>
      </c>
      <c r="CM105" s="7">
        <f t="shared" si="203"/>
        <v>0</v>
      </c>
      <c r="CN105" s="7">
        <f t="shared" si="238"/>
        <v>0</v>
      </c>
      <c r="CP105">
        <f t="shared" si="204"/>
        <v>0</v>
      </c>
      <c r="CQ105">
        <f t="shared" si="205"/>
        <v>0</v>
      </c>
      <c r="CR105">
        <f t="shared" si="206"/>
        <v>0</v>
      </c>
      <c r="CS105">
        <f t="shared" si="261"/>
        <v>0</v>
      </c>
      <c r="CT105" s="7"/>
      <c r="CU105" s="7">
        <f t="shared" si="288"/>
        <v>0</v>
      </c>
      <c r="CV105" s="7">
        <f t="shared" si="262"/>
        <v>0</v>
      </c>
      <c r="CW105" s="7">
        <f t="shared" si="207"/>
        <v>0</v>
      </c>
      <c r="CX105" s="7"/>
      <c r="CY105" s="7">
        <f t="shared" si="289"/>
        <v>0</v>
      </c>
      <c r="CZ105" s="7">
        <f>'Initial absorption'!$H105*CY105*$F105</f>
        <v>0</v>
      </c>
      <c r="DA105" s="7">
        <f t="shared" si="263"/>
        <v>0</v>
      </c>
      <c r="DB105" s="7">
        <f>'Initial absorption'!$N105*DA105*$J105</f>
        <v>0</v>
      </c>
      <c r="DC105" s="7"/>
      <c r="DD105">
        <f t="shared" si="290"/>
        <v>0</v>
      </c>
      <c r="DE105" s="7">
        <f t="shared" si="291"/>
        <v>0</v>
      </c>
      <c r="DF105">
        <f t="shared" si="239"/>
        <v>0</v>
      </c>
      <c r="DG105" s="7"/>
      <c r="DH105">
        <f t="shared" si="240"/>
        <v>0</v>
      </c>
      <c r="DI105">
        <f t="shared" si="264"/>
        <v>0</v>
      </c>
      <c r="DJ105">
        <f t="shared" si="277"/>
        <v>0</v>
      </c>
      <c r="DK105" s="7"/>
      <c r="DL105">
        <f>(1 - 'Initial absorption'!$N105)*DA105</f>
        <v>0</v>
      </c>
      <c r="DM105" s="7">
        <f t="shared" si="292"/>
        <v>0</v>
      </c>
      <c r="DN105">
        <f>'Initial absorption'!$T105*(DL105+DM105)*$N105</f>
        <v>0</v>
      </c>
      <c r="DO105" s="7"/>
      <c r="DP105">
        <f t="shared" si="326"/>
        <v>0</v>
      </c>
      <c r="DQ105">
        <f>'Initial absorption'!$N105*DP105*$J105</f>
        <v>0</v>
      </c>
      <c r="DS105">
        <f>(1-'Initial absorption'!$N105)*DP105</f>
        <v>0</v>
      </c>
      <c r="DT105">
        <f>'Initial absorption'!$H105*DS105*$F105</f>
        <v>0</v>
      </c>
      <c r="DU105" s="7"/>
      <c r="DV105">
        <f>(1 - 'Initial absorption'!$T105)*(DL105+DM105)</f>
        <v>0</v>
      </c>
      <c r="DW105">
        <f t="shared" si="293"/>
        <v>0</v>
      </c>
      <c r="DX105" s="7"/>
      <c r="EH105" s="7">
        <f t="shared" si="282"/>
        <v>0</v>
      </c>
      <c r="EI105" s="7">
        <f t="shared" si="331"/>
        <v>0</v>
      </c>
      <c r="EJ105" s="7">
        <f t="shared" si="208"/>
        <v>0</v>
      </c>
      <c r="EK105" s="7">
        <f t="shared" si="241"/>
        <v>0</v>
      </c>
      <c r="EL105" s="7"/>
      <c r="EM105" s="7">
        <f t="shared" si="242"/>
        <v>0</v>
      </c>
      <c r="EN105" s="7">
        <f t="shared" si="294"/>
        <v>0</v>
      </c>
      <c r="EO105" s="7">
        <f t="shared" si="209"/>
        <v>0</v>
      </c>
      <c r="EP105" s="7">
        <f t="shared" si="243"/>
        <v>0</v>
      </c>
      <c r="ER105">
        <f t="shared" si="210"/>
        <v>0</v>
      </c>
      <c r="ES105">
        <f t="shared" si="211"/>
        <v>0</v>
      </c>
      <c r="ET105">
        <f t="shared" si="212"/>
        <v>0</v>
      </c>
      <c r="EU105">
        <f t="shared" si="265"/>
        <v>0</v>
      </c>
      <c r="EV105" s="7"/>
      <c r="EW105" s="7">
        <f t="shared" si="295"/>
        <v>0</v>
      </c>
      <c r="EX105" s="7">
        <f t="shared" si="266"/>
        <v>0</v>
      </c>
      <c r="EY105" s="7">
        <f t="shared" si="213"/>
        <v>0</v>
      </c>
      <c r="EZ105" s="7"/>
      <c r="FA105" s="7">
        <f t="shared" si="296"/>
        <v>0</v>
      </c>
      <c r="FB105" s="7">
        <f>'Initial absorption'!$H105*FA105*$F105</f>
        <v>0</v>
      </c>
      <c r="FC105" s="7">
        <f t="shared" si="267"/>
        <v>0</v>
      </c>
      <c r="FD105" s="7">
        <f>'Initial absorption'!$N105*FC105*$J105</f>
        <v>0</v>
      </c>
      <c r="FE105" s="7"/>
      <c r="FF105">
        <f t="shared" si="297"/>
        <v>0</v>
      </c>
      <c r="FG105" s="7">
        <f t="shared" si="298"/>
        <v>0</v>
      </c>
      <c r="FH105">
        <f t="shared" si="244"/>
        <v>0</v>
      </c>
      <c r="FI105" s="7"/>
      <c r="FJ105">
        <f t="shared" si="245"/>
        <v>0</v>
      </c>
      <c r="FK105">
        <f t="shared" si="268"/>
        <v>0</v>
      </c>
      <c r="FL105">
        <f t="shared" si="278"/>
        <v>0</v>
      </c>
      <c r="FM105" s="7"/>
      <c r="FN105">
        <f>(1 - 'Initial absorption'!$N105)*FC105</f>
        <v>0</v>
      </c>
      <c r="FO105" s="7">
        <f t="shared" si="299"/>
        <v>0</v>
      </c>
      <c r="FP105">
        <f>'Initial absorption'!$T105*(FN105+FO105)*$N105</f>
        <v>0</v>
      </c>
      <c r="FQ105" s="7"/>
      <c r="FR105">
        <f t="shared" si="327"/>
        <v>0</v>
      </c>
      <c r="FS105">
        <f>'Initial absorption'!$N105*FR105*$J105</f>
        <v>0</v>
      </c>
      <c r="FU105">
        <f>(1-'Initial absorption'!$N105)*FR105</f>
        <v>0</v>
      </c>
      <c r="FV105">
        <f>'Initial absorption'!$H105*FU105*$F105</f>
        <v>0</v>
      </c>
      <c r="FW105" s="7"/>
      <c r="FX105">
        <f>(1 - 'Initial absorption'!$T105)*(FN105+FO105)</f>
        <v>0</v>
      </c>
      <c r="FY105">
        <f t="shared" si="300"/>
        <v>0</v>
      </c>
      <c r="FZ105" s="7"/>
      <c r="GJ105" s="7">
        <f t="shared" si="283"/>
        <v>0</v>
      </c>
      <c r="GK105" s="7">
        <f t="shared" si="332"/>
        <v>0</v>
      </c>
      <c r="GL105" s="7">
        <f t="shared" si="214"/>
        <v>0</v>
      </c>
      <c r="GM105" s="7">
        <f t="shared" si="246"/>
        <v>0</v>
      </c>
      <c r="GN105" s="7"/>
      <c r="GO105" s="7">
        <f t="shared" si="247"/>
        <v>0</v>
      </c>
      <c r="GP105" s="7">
        <f t="shared" si="301"/>
        <v>0</v>
      </c>
      <c r="GQ105" s="7">
        <f t="shared" si="215"/>
        <v>0</v>
      </c>
      <c r="GR105" s="7">
        <f t="shared" si="248"/>
        <v>0</v>
      </c>
      <c r="GT105">
        <f t="shared" si="216"/>
        <v>0</v>
      </c>
      <c r="GU105">
        <f t="shared" si="217"/>
        <v>0</v>
      </c>
      <c r="GV105">
        <f t="shared" si="218"/>
        <v>0</v>
      </c>
      <c r="GW105">
        <f t="shared" si="269"/>
        <v>0</v>
      </c>
      <c r="GX105" s="7"/>
      <c r="GY105" s="7">
        <f t="shared" si="302"/>
        <v>0</v>
      </c>
      <c r="GZ105" s="7">
        <f t="shared" si="270"/>
        <v>0</v>
      </c>
      <c r="HA105" s="7">
        <f t="shared" si="219"/>
        <v>0</v>
      </c>
      <c r="HB105" s="7"/>
      <c r="HC105" s="7">
        <f t="shared" si="303"/>
        <v>0</v>
      </c>
      <c r="HD105" s="7">
        <f>'Initial absorption'!$H105*HC105*$F105</f>
        <v>0</v>
      </c>
      <c r="HE105" s="7">
        <f t="shared" si="271"/>
        <v>0</v>
      </c>
      <c r="HF105" s="7">
        <f>'Initial absorption'!$N105*HE105*$J105</f>
        <v>0</v>
      </c>
      <c r="HG105" s="7"/>
      <c r="HH105">
        <f t="shared" si="304"/>
        <v>0</v>
      </c>
      <c r="HI105" s="7">
        <f t="shared" si="305"/>
        <v>0</v>
      </c>
      <c r="HJ105">
        <f t="shared" si="249"/>
        <v>0</v>
      </c>
      <c r="HK105" s="7"/>
      <c r="HL105">
        <f t="shared" si="250"/>
        <v>0</v>
      </c>
      <c r="HM105">
        <f t="shared" si="272"/>
        <v>0</v>
      </c>
      <c r="HN105">
        <f t="shared" si="279"/>
        <v>0</v>
      </c>
      <c r="HO105" s="7"/>
      <c r="HP105">
        <f>(1 - 'Initial absorption'!$N105)*HE105</f>
        <v>0</v>
      </c>
      <c r="HQ105" s="7">
        <f t="shared" si="306"/>
        <v>0</v>
      </c>
      <c r="HR105">
        <f>'Initial absorption'!$T105*(HP105+HQ105)*$N105</f>
        <v>0</v>
      </c>
      <c r="HS105" s="7"/>
      <c r="HT105">
        <f t="shared" si="328"/>
        <v>0</v>
      </c>
      <c r="HU105">
        <f>'Initial absorption'!$N105*HT105*$J105</f>
        <v>0</v>
      </c>
      <c r="HW105">
        <f>(1-'Initial absorption'!$N105)*HT105</f>
        <v>0</v>
      </c>
      <c r="HX105">
        <f>'Initial absorption'!$H105*HW105*$F105</f>
        <v>0</v>
      </c>
      <c r="HY105" s="7"/>
      <c r="HZ105">
        <f>(1 - 'Initial absorption'!$T105)*(HP105+HQ105)</f>
        <v>0</v>
      </c>
      <c r="IA105">
        <f t="shared" si="307"/>
        <v>0</v>
      </c>
      <c r="IB105" s="7"/>
      <c r="IL105" s="7">
        <f t="shared" si="284"/>
        <v>0</v>
      </c>
      <c r="IM105" s="7">
        <f t="shared" si="333"/>
        <v>0</v>
      </c>
      <c r="IN105" s="7">
        <f t="shared" si="220"/>
        <v>0</v>
      </c>
      <c r="IO105" s="7">
        <f t="shared" si="251"/>
        <v>0</v>
      </c>
      <c r="IP105" s="7"/>
      <c r="IQ105" s="7">
        <f t="shared" si="252"/>
        <v>0</v>
      </c>
      <c r="IR105" s="7">
        <f t="shared" si="308"/>
        <v>0</v>
      </c>
      <c r="IS105" s="7">
        <f t="shared" si="221"/>
        <v>0</v>
      </c>
      <c r="IT105" s="7">
        <f t="shared" si="253"/>
        <v>0</v>
      </c>
      <c r="IV105">
        <f t="shared" si="222"/>
        <v>0</v>
      </c>
      <c r="IW105">
        <f t="shared" si="223"/>
        <v>0</v>
      </c>
      <c r="IX105">
        <f t="shared" si="224"/>
        <v>0</v>
      </c>
      <c r="IY105">
        <f t="shared" si="273"/>
        <v>0</v>
      </c>
      <c r="IZ105" s="7"/>
      <c r="JA105" s="7">
        <f t="shared" si="309"/>
        <v>0</v>
      </c>
      <c r="JB105" s="7">
        <f t="shared" si="274"/>
        <v>0</v>
      </c>
      <c r="JC105" s="7">
        <f t="shared" si="225"/>
        <v>0</v>
      </c>
      <c r="JD105" s="7"/>
      <c r="JE105" s="7">
        <f t="shared" si="310"/>
        <v>0</v>
      </c>
      <c r="JF105" s="7">
        <f>'Initial absorption'!$H105*JE105*$F105</f>
        <v>0</v>
      </c>
      <c r="JG105" s="7">
        <f t="shared" si="275"/>
        <v>0</v>
      </c>
      <c r="JH105" s="7">
        <f>'Initial absorption'!$N105*JG105*$J105</f>
        <v>0</v>
      </c>
      <c r="JI105" s="7"/>
      <c r="JJ105">
        <f t="shared" si="311"/>
        <v>0</v>
      </c>
      <c r="JK105" s="7">
        <f t="shared" si="312"/>
        <v>0</v>
      </c>
      <c r="JL105">
        <f t="shared" si="254"/>
        <v>0</v>
      </c>
      <c r="JM105" s="7"/>
      <c r="JN105">
        <f t="shared" si="255"/>
        <v>0</v>
      </c>
      <c r="JO105">
        <f t="shared" si="276"/>
        <v>0</v>
      </c>
      <c r="JP105">
        <f t="shared" si="280"/>
        <v>0</v>
      </c>
      <c r="JQ105" s="7"/>
      <c r="JR105">
        <f>(1 - 'Initial absorption'!$N105)*JG105</f>
        <v>0</v>
      </c>
      <c r="JS105" s="7">
        <f t="shared" si="313"/>
        <v>0</v>
      </c>
      <c r="JT105">
        <f>'Initial absorption'!$T105*(JR105+JS105)*$N105</f>
        <v>0</v>
      </c>
      <c r="JU105" s="7"/>
      <c r="JV105">
        <f t="shared" si="329"/>
        <v>0</v>
      </c>
      <c r="JW105">
        <f>'Initial absorption'!$N105*JV105*$J105</f>
        <v>0</v>
      </c>
      <c r="JY105">
        <f>(1-'Initial absorption'!$N105)*JV105</f>
        <v>0</v>
      </c>
      <c r="JZ105">
        <f>'Initial absorption'!$H105*JY105*$F105</f>
        <v>0</v>
      </c>
      <c r="KA105" s="7"/>
      <c r="KB105">
        <f>(1 - 'Initial absorption'!$T105)*(JR105+JS105)</f>
        <v>0</v>
      </c>
      <c r="KC105">
        <f t="shared" si="314"/>
        <v>0</v>
      </c>
      <c r="KD105" s="7"/>
    </row>
    <row r="106" spans="4:290" x14ac:dyDescent="0.25">
      <c r="D106">
        <v>800</v>
      </c>
      <c r="E106">
        <f>'Input spectra'!B106</f>
        <v>0</v>
      </c>
      <c r="F106">
        <f>'Initial absorption'!J106</f>
        <v>0</v>
      </c>
      <c r="G106">
        <f>'Input spectra'!C106</f>
        <v>0</v>
      </c>
      <c r="H106">
        <f t="shared" si="226"/>
        <v>0</v>
      </c>
      <c r="I106">
        <f>'Input spectra'!D106</f>
        <v>0</v>
      </c>
      <c r="J106">
        <f>'Initial absorption'!P106</f>
        <v>0</v>
      </c>
      <c r="K106">
        <f>'Input spectra'!E106</f>
        <v>0</v>
      </c>
      <c r="L106">
        <f t="shared" si="227"/>
        <v>0</v>
      </c>
      <c r="M106">
        <f>'Input spectra'!F106</f>
        <v>0</v>
      </c>
      <c r="N106">
        <f>'Initial absorption'!V106</f>
        <v>0</v>
      </c>
      <c r="O106">
        <f>'Input spectra'!G106</f>
        <v>0</v>
      </c>
      <c r="P106">
        <f t="shared" si="228"/>
        <v>0</v>
      </c>
      <c r="R106">
        <f>'Reaching edge prob after ems 1'!$EZ107</f>
        <v>0.87882497991225628</v>
      </c>
      <c r="S106">
        <f>'Reaching edge prob after ems 2'!$EZ107</f>
        <v>0.87882497991225628</v>
      </c>
      <c r="T106">
        <f>'Reaching edge prob after ems 3'!EZ107</f>
        <v>0.87882497991225628</v>
      </c>
      <c r="U106">
        <f>1-EXP(-'Reaching edge prob after ems 1'!FC107*_k_in_ec_correction*($E106*_c1+'Input spectra'!Y106))</f>
        <v>1.2372667613260058E-2</v>
      </c>
      <c r="V106">
        <f>1-EXP(-(_t-'Reaching edge prob after ems 1'!FC107)*_k_in_ec_correction*($E106*_c1+'Input spectra'!Y106))</f>
        <v>1.2513059634384316E-2</v>
      </c>
      <c r="W106">
        <f>1-EXP(-'Reaching edge prob after ems 2'!FC107*_k_in_ec_correction*($I106*_c2+'Input spectra'!Y106))</f>
        <v>1.2372667613260058E-2</v>
      </c>
      <c r="X106">
        <f>1-EXP(-(_t-'Reaching edge prob after ems 2'!FC107)*_k_in_ec_correction*($I106*_c2+'Input spectra'!Y106))</f>
        <v>1.2513059634384316E-2</v>
      </c>
      <c r="Y106">
        <f>1-EXP(-'Reaching edge prob after ems 3'!FC107*_k_in_ec_correction*($M106*_c3+'Input spectra'!Y106))</f>
        <v>1.2372667613260058E-2</v>
      </c>
      <c r="Z106">
        <f>1-EXP(-(_t-'Reaching edge prob after ems 3'!FC107)*_k_in_ec_correction*($M106*_c3+'Input spectra'!Y106))</f>
        <v>1.2513059634384316E-2</v>
      </c>
      <c r="AA106" s="16"/>
      <c r="AB106" s="16"/>
      <c r="AD106" s="7">
        <f t="shared" si="315"/>
        <v>0</v>
      </c>
      <c r="AE106" s="7">
        <f t="shared" si="316"/>
        <v>0</v>
      </c>
      <c r="AF106" s="7">
        <f t="shared" si="317"/>
        <v>0</v>
      </c>
      <c r="AG106" s="7">
        <f t="shared" si="229"/>
        <v>0</v>
      </c>
      <c r="AH106" s="7"/>
      <c r="AI106" s="7">
        <f t="shared" si="318"/>
        <v>0</v>
      </c>
      <c r="AJ106" s="7">
        <f t="shared" si="319"/>
        <v>0</v>
      </c>
      <c r="AK106" s="7">
        <f t="shared" si="320"/>
        <v>0</v>
      </c>
      <c r="AL106" s="7">
        <f t="shared" si="230"/>
        <v>0</v>
      </c>
      <c r="AN106">
        <f t="shared" si="321"/>
        <v>0</v>
      </c>
      <c r="AO106">
        <f t="shared" si="322"/>
        <v>0</v>
      </c>
      <c r="AP106">
        <f t="shared" si="323"/>
        <v>0</v>
      </c>
      <c r="AQ106">
        <f t="shared" si="256"/>
        <v>0</v>
      </c>
      <c r="AR106" s="7"/>
      <c r="AS106" s="7">
        <f t="shared" si="324"/>
        <v>0</v>
      </c>
      <c r="AT106" s="7">
        <f t="shared" si="257"/>
        <v>0</v>
      </c>
      <c r="AU106" s="7">
        <f t="shared" si="325"/>
        <v>0</v>
      </c>
      <c r="AV106" s="7"/>
      <c r="AW106" s="7">
        <f t="shared" si="231"/>
        <v>0</v>
      </c>
      <c r="AX106" s="7">
        <f>'Initial absorption'!$H106*AW106*$F106</f>
        <v>0</v>
      </c>
      <c r="AY106" s="7">
        <f t="shared" si="258"/>
        <v>0</v>
      </c>
      <c r="AZ106" s="7">
        <f>'Initial absorption'!$N106*AY106*$J106</f>
        <v>0</v>
      </c>
      <c r="BA106" s="7"/>
      <c r="BB106">
        <f t="shared" si="232"/>
        <v>0</v>
      </c>
      <c r="BC106" s="7">
        <f t="shared" si="259"/>
        <v>0</v>
      </c>
      <c r="BD106">
        <f t="shared" si="233"/>
        <v>0</v>
      </c>
      <c r="BE106" s="7"/>
      <c r="BF106">
        <f t="shared" si="285"/>
        <v>0</v>
      </c>
      <c r="BG106">
        <f t="shared" si="260"/>
        <v>0</v>
      </c>
      <c r="BH106">
        <f t="shared" si="234"/>
        <v>0</v>
      </c>
      <c r="BI106" s="7"/>
      <c r="BJ106">
        <f>(1 - 'Initial absorption'!$N106)*AY106</f>
        <v>0</v>
      </c>
      <c r="BK106" s="7">
        <f t="shared" si="201"/>
        <v>0</v>
      </c>
      <c r="BL106">
        <f>'Initial absorption'!$T106*(BJ106+BK106)*$N106</f>
        <v>0</v>
      </c>
      <c r="BM106" s="7"/>
      <c r="BN106">
        <f t="shared" si="235"/>
        <v>0</v>
      </c>
      <c r="BO106">
        <f>'Initial absorption'!$N106*BN106*$J106</f>
        <v>0</v>
      </c>
      <c r="BQ106">
        <f>(1-'Initial absorption'!$N106)*BN106</f>
        <v>0</v>
      </c>
      <c r="BR106">
        <f>'Initial absorption'!$H106*BQ106*$F106</f>
        <v>0</v>
      </c>
      <c r="BS106" s="7"/>
      <c r="BT106">
        <f>(1 - 'Initial absorption'!$T106)*(BJ106+BK106)</f>
        <v>0</v>
      </c>
      <c r="BU106">
        <f t="shared" si="286"/>
        <v>0</v>
      </c>
      <c r="BV106" s="7"/>
      <c r="CF106" s="7">
        <f t="shared" si="281"/>
        <v>0</v>
      </c>
      <c r="CG106" s="7">
        <f t="shared" si="330"/>
        <v>0</v>
      </c>
      <c r="CH106" s="7">
        <f t="shared" si="202"/>
        <v>0</v>
      </c>
      <c r="CI106" s="7">
        <f t="shared" si="236"/>
        <v>0</v>
      </c>
      <c r="CJ106" s="7"/>
      <c r="CK106" s="7">
        <f t="shared" si="237"/>
        <v>0</v>
      </c>
      <c r="CL106" s="7">
        <f t="shared" si="287"/>
        <v>0</v>
      </c>
      <c r="CM106" s="7">
        <f t="shared" si="203"/>
        <v>0</v>
      </c>
      <c r="CN106" s="7">
        <f t="shared" si="238"/>
        <v>0</v>
      </c>
      <c r="CP106">
        <f t="shared" si="204"/>
        <v>0</v>
      </c>
      <c r="CQ106">
        <f t="shared" si="205"/>
        <v>0</v>
      </c>
      <c r="CR106">
        <f t="shared" si="206"/>
        <v>0</v>
      </c>
      <c r="CS106">
        <f t="shared" si="261"/>
        <v>0</v>
      </c>
      <c r="CT106" s="7"/>
      <c r="CU106" s="7">
        <f t="shared" si="288"/>
        <v>0</v>
      </c>
      <c r="CV106" s="7">
        <f t="shared" si="262"/>
        <v>0</v>
      </c>
      <c r="CW106" s="7">
        <f t="shared" si="207"/>
        <v>0</v>
      </c>
      <c r="CX106" s="7"/>
      <c r="CY106" s="7">
        <f t="shared" si="289"/>
        <v>0</v>
      </c>
      <c r="CZ106" s="7">
        <f>'Initial absorption'!$H106*CY106*$F106</f>
        <v>0</v>
      </c>
      <c r="DA106" s="7">
        <f t="shared" si="263"/>
        <v>0</v>
      </c>
      <c r="DB106" s="7">
        <f>'Initial absorption'!$N106*DA106*$J106</f>
        <v>0</v>
      </c>
      <c r="DC106" s="7"/>
      <c r="DD106">
        <f t="shared" si="290"/>
        <v>0</v>
      </c>
      <c r="DE106" s="7">
        <f t="shared" si="291"/>
        <v>0</v>
      </c>
      <c r="DF106">
        <f t="shared" si="239"/>
        <v>0</v>
      </c>
      <c r="DG106" s="7"/>
      <c r="DH106">
        <f t="shared" si="240"/>
        <v>0</v>
      </c>
      <c r="DI106">
        <f t="shared" si="264"/>
        <v>0</v>
      </c>
      <c r="DJ106">
        <f t="shared" si="277"/>
        <v>0</v>
      </c>
      <c r="DK106" s="7"/>
      <c r="DL106">
        <f>(1 - 'Initial absorption'!$N106)*DA106</f>
        <v>0</v>
      </c>
      <c r="DM106" s="7">
        <f t="shared" si="292"/>
        <v>0</v>
      </c>
      <c r="DN106">
        <f>'Initial absorption'!$T106*(DL106+DM106)*$N106</f>
        <v>0</v>
      </c>
      <c r="DO106" s="7"/>
      <c r="DP106">
        <f t="shared" si="326"/>
        <v>0</v>
      </c>
      <c r="DQ106">
        <f>'Initial absorption'!$N106*DP106*$J106</f>
        <v>0</v>
      </c>
      <c r="DS106">
        <f>(1-'Initial absorption'!$N106)*DP106</f>
        <v>0</v>
      </c>
      <c r="DT106">
        <f>'Initial absorption'!$H106*DS106*$F106</f>
        <v>0</v>
      </c>
      <c r="DU106" s="7"/>
      <c r="DV106">
        <f>(1 - 'Initial absorption'!$T106)*(DL106+DM106)</f>
        <v>0</v>
      </c>
      <c r="DW106">
        <f t="shared" si="293"/>
        <v>0</v>
      </c>
      <c r="DX106" s="7"/>
      <c r="EH106" s="7">
        <f t="shared" si="282"/>
        <v>0</v>
      </c>
      <c r="EI106" s="7">
        <f t="shared" si="331"/>
        <v>0</v>
      </c>
      <c r="EJ106" s="7">
        <f t="shared" si="208"/>
        <v>0</v>
      </c>
      <c r="EK106" s="7">
        <f t="shared" si="241"/>
        <v>0</v>
      </c>
      <c r="EL106" s="7"/>
      <c r="EM106" s="7">
        <f t="shared" si="242"/>
        <v>0</v>
      </c>
      <c r="EN106" s="7">
        <f t="shared" si="294"/>
        <v>0</v>
      </c>
      <c r="EO106" s="7">
        <f t="shared" si="209"/>
        <v>0</v>
      </c>
      <c r="EP106" s="7">
        <f t="shared" si="243"/>
        <v>0</v>
      </c>
      <c r="ER106">
        <f t="shared" si="210"/>
        <v>0</v>
      </c>
      <c r="ES106">
        <f t="shared" si="211"/>
        <v>0</v>
      </c>
      <c r="ET106">
        <f t="shared" si="212"/>
        <v>0</v>
      </c>
      <c r="EU106">
        <f t="shared" si="265"/>
        <v>0</v>
      </c>
      <c r="EV106" s="7"/>
      <c r="EW106" s="7">
        <f t="shared" si="295"/>
        <v>0</v>
      </c>
      <c r="EX106" s="7">
        <f t="shared" si="266"/>
        <v>0</v>
      </c>
      <c r="EY106" s="7">
        <f t="shared" si="213"/>
        <v>0</v>
      </c>
      <c r="EZ106" s="7"/>
      <c r="FA106" s="7">
        <f t="shared" si="296"/>
        <v>0</v>
      </c>
      <c r="FB106" s="7">
        <f>'Initial absorption'!$H106*FA106*$F106</f>
        <v>0</v>
      </c>
      <c r="FC106" s="7">
        <f t="shared" si="267"/>
        <v>0</v>
      </c>
      <c r="FD106" s="7">
        <f>'Initial absorption'!$N106*FC106*$J106</f>
        <v>0</v>
      </c>
      <c r="FE106" s="7"/>
      <c r="FF106">
        <f t="shared" si="297"/>
        <v>0</v>
      </c>
      <c r="FG106" s="7">
        <f t="shared" si="298"/>
        <v>0</v>
      </c>
      <c r="FH106">
        <f t="shared" si="244"/>
        <v>0</v>
      </c>
      <c r="FI106" s="7"/>
      <c r="FJ106">
        <f t="shared" si="245"/>
        <v>0</v>
      </c>
      <c r="FK106">
        <f t="shared" si="268"/>
        <v>0</v>
      </c>
      <c r="FL106">
        <f t="shared" si="278"/>
        <v>0</v>
      </c>
      <c r="FM106" s="7"/>
      <c r="FN106">
        <f>(1 - 'Initial absorption'!$N106)*FC106</f>
        <v>0</v>
      </c>
      <c r="FO106" s="7">
        <f t="shared" si="299"/>
        <v>0</v>
      </c>
      <c r="FP106">
        <f>'Initial absorption'!$T106*(FN106+FO106)*$N106</f>
        <v>0</v>
      </c>
      <c r="FQ106" s="7"/>
      <c r="FR106">
        <f t="shared" si="327"/>
        <v>0</v>
      </c>
      <c r="FS106">
        <f>'Initial absorption'!$N106*FR106*$J106</f>
        <v>0</v>
      </c>
      <c r="FU106">
        <f>(1-'Initial absorption'!$N106)*FR106</f>
        <v>0</v>
      </c>
      <c r="FV106">
        <f>'Initial absorption'!$H106*FU106*$F106</f>
        <v>0</v>
      </c>
      <c r="FW106" s="7"/>
      <c r="FX106">
        <f>(1 - 'Initial absorption'!$T106)*(FN106+FO106)</f>
        <v>0</v>
      </c>
      <c r="FY106">
        <f t="shared" si="300"/>
        <v>0</v>
      </c>
      <c r="FZ106" s="7"/>
      <c r="GJ106" s="7">
        <f t="shared" si="283"/>
        <v>0</v>
      </c>
      <c r="GK106" s="7">
        <f t="shared" si="332"/>
        <v>0</v>
      </c>
      <c r="GL106" s="7">
        <f t="shared" si="214"/>
        <v>0</v>
      </c>
      <c r="GM106" s="7">
        <f t="shared" si="246"/>
        <v>0</v>
      </c>
      <c r="GN106" s="7"/>
      <c r="GO106" s="7">
        <f t="shared" si="247"/>
        <v>0</v>
      </c>
      <c r="GP106" s="7">
        <f t="shared" si="301"/>
        <v>0</v>
      </c>
      <c r="GQ106" s="7">
        <f t="shared" si="215"/>
        <v>0</v>
      </c>
      <c r="GR106" s="7">
        <f t="shared" si="248"/>
        <v>0</v>
      </c>
      <c r="GT106">
        <f t="shared" si="216"/>
        <v>0</v>
      </c>
      <c r="GU106">
        <f t="shared" si="217"/>
        <v>0</v>
      </c>
      <c r="GV106">
        <f t="shared" si="218"/>
        <v>0</v>
      </c>
      <c r="GW106">
        <f t="shared" si="269"/>
        <v>0</v>
      </c>
      <c r="GX106" s="7"/>
      <c r="GY106" s="7">
        <f t="shared" si="302"/>
        <v>0</v>
      </c>
      <c r="GZ106" s="7">
        <f t="shared" si="270"/>
        <v>0</v>
      </c>
      <c r="HA106" s="7">
        <f t="shared" si="219"/>
        <v>0</v>
      </c>
      <c r="HB106" s="7"/>
      <c r="HC106" s="7">
        <f t="shared" si="303"/>
        <v>0</v>
      </c>
      <c r="HD106" s="7">
        <f>'Initial absorption'!$H106*HC106*$F106</f>
        <v>0</v>
      </c>
      <c r="HE106" s="7">
        <f t="shared" si="271"/>
        <v>0</v>
      </c>
      <c r="HF106" s="7">
        <f>'Initial absorption'!$N106*HE106*$J106</f>
        <v>0</v>
      </c>
      <c r="HG106" s="7"/>
      <c r="HH106">
        <f t="shared" si="304"/>
        <v>0</v>
      </c>
      <c r="HI106" s="7">
        <f t="shared" si="305"/>
        <v>0</v>
      </c>
      <c r="HJ106">
        <f t="shared" si="249"/>
        <v>0</v>
      </c>
      <c r="HK106" s="7"/>
      <c r="HL106">
        <f t="shared" si="250"/>
        <v>0</v>
      </c>
      <c r="HM106">
        <f t="shared" si="272"/>
        <v>0</v>
      </c>
      <c r="HN106">
        <f t="shared" si="279"/>
        <v>0</v>
      </c>
      <c r="HO106" s="7"/>
      <c r="HP106">
        <f>(1 - 'Initial absorption'!$N106)*HE106</f>
        <v>0</v>
      </c>
      <c r="HQ106" s="7">
        <f t="shared" si="306"/>
        <v>0</v>
      </c>
      <c r="HR106">
        <f>'Initial absorption'!$T106*(HP106+HQ106)*$N106</f>
        <v>0</v>
      </c>
      <c r="HS106" s="7"/>
      <c r="HT106">
        <f t="shared" si="328"/>
        <v>0</v>
      </c>
      <c r="HU106">
        <f>'Initial absorption'!$N106*HT106*$J106</f>
        <v>0</v>
      </c>
      <c r="HW106">
        <f>(1-'Initial absorption'!$N106)*HT106</f>
        <v>0</v>
      </c>
      <c r="HX106">
        <f>'Initial absorption'!$H106*HW106*$F106</f>
        <v>0</v>
      </c>
      <c r="HY106" s="7"/>
      <c r="HZ106">
        <f>(1 - 'Initial absorption'!$T106)*(HP106+HQ106)</f>
        <v>0</v>
      </c>
      <c r="IA106">
        <f t="shared" si="307"/>
        <v>0</v>
      </c>
      <c r="IB106" s="7"/>
      <c r="IL106" s="7">
        <f t="shared" si="284"/>
        <v>0</v>
      </c>
      <c r="IM106" s="7">
        <f t="shared" si="333"/>
        <v>0</v>
      </c>
      <c r="IN106" s="7">
        <f t="shared" si="220"/>
        <v>0</v>
      </c>
      <c r="IO106" s="7">
        <f t="shared" si="251"/>
        <v>0</v>
      </c>
      <c r="IP106" s="7"/>
      <c r="IQ106" s="7">
        <f t="shared" si="252"/>
        <v>0</v>
      </c>
      <c r="IR106" s="7">
        <f t="shared" si="308"/>
        <v>0</v>
      </c>
      <c r="IS106" s="7">
        <f t="shared" si="221"/>
        <v>0</v>
      </c>
      <c r="IT106" s="7">
        <f t="shared" si="253"/>
        <v>0</v>
      </c>
      <c r="IV106">
        <f t="shared" si="222"/>
        <v>0</v>
      </c>
      <c r="IW106">
        <f t="shared" si="223"/>
        <v>0</v>
      </c>
      <c r="IX106">
        <f t="shared" si="224"/>
        <v>0</v>
      </c>
      <c r="IY106">
        <f t="shared" si="273"/>
        <v>0</v>
      </c>
      <c r="IZ106" s="7"/>
      <c r="JA106" s="7">
        <f t="shared" si="309"/>
        <v>0</v>
      </c>
      <c r="JB106" s="7">
        <f t="shared" si="274"/>
        <v>0</v>
      </c>
      <c r="JC106" s="7">
        <f t="shared" si="225"/>
        <v>0</v>
      </c>
      <c r="JD106" s="7"/>
      <c r="JE106" s="7">
        <f t="shared" si="310"/>
        <v>0</v>
      </c>
      <c r="JF106" s="7">
        <f>'Initial absorption'!$H106*JE106*$F106</f>
        <v>0</v>
      </c>
      <c r="JG106" s="7">
        <f t="shared" si="275"/>
        <v>0</v>
      </c>
      <c r="JH106" s="7">
        <f>'Initial absorption'!$N106*JG106*$J106</f>
        <v>0</v>
      </c>
      <c r="JI106" s="7"/>
      <c r="JJ106">
        <f t="shared" si="311"/>
        <v>0</v>
      </c>
      <c r="JK106" s="7">
        <f t="shared" si="312"/>
        <v>0</v>
      </c>
      <c r="JL106">
        <f t="shared" si="254"/>
        <v>0</v>
      </c>
      <c r="JM106" s="7"/>
      <c r="JN106">
        <f t="shared" si="255"/>
        <v>0</v>
      </c>
      <c r="JO106">
        <f t="shared" si="276"/>
        <v>0</v>
      </c>
      <c r="JP106">
        <f t="shared" si="280"/>
        <v>0</v>
      </c>
      <c r="JQ106" s="7"/>
      <c r="JR106">
        <f>(1 - 'Initial absorption'!$N106)*JG106</f>
        <v>0</v>
      </c>
      <c r="JS106" s="7">
        <f t="shared" si="313"/>
        <v>0</v>
      </c>
      <c r="JT106">
        <f>'Initial absorption'!$T106*(JR106+JS106)*$N106</f>
        <v>0</v>
      </c>
      <c r="JU106" s="7"/>
      <c r="JV106">
        <f t="shared" si="329"/>
        <v>0</v>
      </c>
      <c r="JW106">
        <f>'Initial absorption'!$N106*JV106*$J106</f>
        <v>0</v>
      </c>
      <c r="JY106">
        <f>(1-'Initial absorption'!$N106)*JV106</f>
        <v>0</v>
      </c>
      <c r="JZ106">
        <f>'Initial absorption'!$H106*JY106*$F106</f>
        <v>0</v>
      </c>
      <c r="KA106" s="7"/>
      <c r="KB106">
        <f>(1 - 'Initial absorption'!$T106)*(JR106+JS106)</f>
        <v>0</v>
      </c>
      <c r="KC106">
        <f t="shared" si="314"/>
        <v>0</v>
      </c>
      <c r="KD106" s="7"/>
    </row>
    <row r="107" spans="4:290" x14ac:dyDescent="0.25">
      <c r="D107">
        <v>805</v>
      </c>
      <c r="E107">
        <f>'Input spectra'!B107</f>
        <v>0</v>
      </c>
      <c r="F107">
        <f>'Initial absorption'!J107</f>
        <v>0</v>
      </c>
      <c r="G107">
        <f>'Input spectra'!C107</f>
        <v>0</v>
      </c>
      <c r="H107">
        <f t="shared" si="226"/>
        <v>0</v>
      </c>
      <c r="I107">
        <f>'Input spectra'!D107</f>
        <v>0</v>
      </c>
      <c r="J107">
        <f>'Initial absorption'!P107</f>
        <v>0</v>
      </c>
      <c r="K107">
        <f>'Input spectra'!E107</f>
        <v>0</v>
      </c>
      <c r="L107">
        <f t="shared" si="227"/>
        <v>0</v>
      </c>
      <c r="M107">
        <f>'Input spectra'!F107</f>
        <v>0</v>
      </c>
      <c r="N107">
        <f>'Initial absorption'!V107</f>
        <v>0</v>
      </c>
      <c r="O107">
        <f>'Input spectra'!G107</f>
        <v>0</v>
      </c>
      <c r="P107">
        <f t="shared" si="228"/>
        <v>0</v>
      </c>
      <c r="R107">
        <f>'Reaching edge prob after ems 1'!$EZ108</f>
        <v>0.87810796243878797</v>
      </c>
      <c r="S107">
        <f>'Reaching edge prob after ems 2'!$EZ108</f>
        <v>0.87810796243878797</v>
      </c>
      <c r="T107">
        <f>'Reaching edge prob after ems 3'!EZ108</f>
        <v>0.87810796243878797</v>
      </c>
      <c r="U107">
        <f>1-EXP(-'Reaching edge prob after ems 1'!FC108*_k_in_ec_correction*($E107*_c1+'Input spectra'!Y107))</f>
        <v>1.2452679833630631E-2</v>
      </c>
      <c r="V107">
        <f>1-EXP(-(_t-'Reaching edge prob after ems 1'!FC108)*_k_in_ec_correction*($E107*_c1+'Input spectra'!Y107))</f>
        <v>1.2594903946933633E-2</v>
      </c>
      <c r="W107">
        <f>1-EXP(-'Reaching edge prob after ems 2'!FC108*_k_in_ec_correction*($I107*_c2+'Input spectra'!Y107))</f>
        <v>1.2452679833630631E-2</v>
      </c>
      <c r="X107">
        <f>1-EXP(-(_t-'Reaching edge prob after ems 2'!FC108)*_k_in_ec_correction*($I107*_c2+'Input spectra'!Y107))</f>
        <v>1.2594903946933633E-2</v>
      </c>
      <c r="Y107">
        <f>1-EXP(-'Reaching edge prob after ems 3'!FC108*_k_in_ec_correction*($M107*_c3+'Input spectra'!Y107))</f>
        <v>1.2452679833630631E-2</v>
      </c>
      <c r="Z107">
        <f>1-EXP(-(_t-'Reaching edge prob after ems 3'!FC108)*_k_in_ec_correction*($M107*_c3+'Input spectra'!Y107))</f>
        <v>1.2594903946933633E-2</v>
      </c>
      <c r="AA107" s="16"/>
      <c r="AB107" s="16"/>
      <c r="AD107" s="7">
        <f t="shared" si="315"/>
        <v>0</v>
      </c>
      <c r="AE107" s="7">
        <f t="shared" si="316"/>
        <v>0</v>
      </c>
      <c r="AF107" s="7">
        <f t="shared" si="317"/>
        <v>0</v>
      </c>
      <c r="AG107" s="7">
        <f t="shared" si="229"/>
        <v>0</v>
      </c>
      <c r="AH107" s="7"/>
      <c r="AI107" s="7">
        <f t="shared" si="318"/>
        <v>0</v>
      </c>
      <c r="AJ107" s="7">
        <f t="shared" si="319"/>
        <v>0</v>
      </c>
      <c r="AK107" s="7">
        <f t="shared" si="320"/>
        <v>0</v>
      </c>
      <c r="AL107" s="7">
        <f t="shared" si="230"/>
        <v>0</v>
      </c>
      <c r="AN107">
        <f t="shared" si="321"/>
        <v>0</v>
      </c>
      <c r="AO107">
        <f t="shared" si="322"/>
        <v>0</v>
      </c>
      <c r="AP107">
        <f t="shared" si="323"/>
        <v>0</v>
      </c>
      <c r="AQ107">
        <f t="shared" si="256"/>
        <v>0</v>
      </c>
      <c r="AR107" s="7"/>
      <c r="AS107" s="7">
        <f t="shared" si="324"/>
        <v>0</v>
      </c>
      <c r="AT107" s="7">
        <f t="shared" si="257"/>
        <v>0</v>
      </c>
      <c r="AU107" s="7">
        <f t="shared" si="325"/>
        <v>0</v>
      </c>
      <c r="AV107" s="7"/>
      <c r="AW107" s="7">
        <f t="shared" si="231"/>
        <v>0</v>
      </c>
      <c r="AX107" s="7">
        <f>'Initial absorption'!$H107*AW107*$F107</f>
        <v>0</v>
      </c>
      <c r="AY107" s="7">
        <f t="shared" si="258"/>
        <v>0</v>
      </c>
      <c r="AZ107" s="7">
        <f>'Initial absorption'!$N107*AY107*$J107</f>
        <v>0</v>
      </c>
      <c r="BA107" s="7"/>
      <c r="BB107">
        <f t="shared" si="232"/>
        <v>0</v>
      </c>
      <c r="BC107" s="7">
        <f t="shared" si="259"/>
        <v>0</v>
      </c>
      <c r="BD107">
        <f t="shared" si="233"/>
        <v>0</v>
      </c>
      <c r="BE107" s="7"/>
      <c r="BF107">
        <f t="shared" si="285"/>
        <v>0</v>
      </c>
      <c r="BG107">
        <f t="shared" si="260"/>
        <v>0</v>
      </c>
      <c r="BH107">
        <f t="shared" si="234"/>
        <v>0</v>
      </c>
      <c r="BI107" s="7"/>
      <c r="BJ107">
        <f>(1 - 'Initial absorption'!$N107)*AY107</f>
        <v>0</v>
      </c>
      <c r="BK107" s="7">
        <f t="shared" si="201"/>
        <v>0</v>
      </c>
      <c r="BL107">
        <f>'Initial absorption'!$T107*(BJ107+BK107)*$N107</f>
        <v>0</v>
      </c>
      <c r="BM107" s="7"/>
      <c r="BN107">
        <f t="shared" si="235"/>
        <v>0</v>
      </c>
      <c r="BO107">
        <f>'Initial absorption'!$N107*BN107*$J107</f>
        <v>0</v>
      </c>
      <c r="BQ107">
        <f>(1-'Initial absorption'!$N107)*BN107</f>
        <v>0</v>
      </c>
      <c r="BR107">
        <f>'Initial absorption'!$H107*BQ107*$F107</f>
        <v>0</v>
      </c>
      <c r="BS107" s="7"/>
      <c r="BT107">
        <f>(1 - 'Initial absorption'!$T107)*(BJ107+BK107)</f>
        <v>0</v>
      </c>
      <c r="BU107">
        <f t="shared" si="286"/>
        <v>0</v>
      </c>
      <c r="BV107" s="7"/>
      <c r="CF107" s="7">
        <f t="shared" si="281"/>
        <v>0</v>
      </c>
      <c r="CG107" s="7">
        <f t="shared" si="330"/>
        <v>0</v>
      </c>
      <c r="CH107" s="7">
        <f t="shared" si="202"/>
        <v>0</v>
      </c>
      <c r="CI107" s="7">
        <f t="shared" si="236"/>
        <v>0</v>
      </c>
      <c r="CJ107" s="7"/>
      <c r="CK107" s="7">
        <f t="shared" si="237"/>
        <v>0</v>
      </c>
      <c r="CL107" s="7">
        <f t="shared" si="287"/>
        <v>0</v>
      </c>
      <c r="CM107" s="7">
        <f t="shared" si="203"/>
        <v>0</v>
      </c>
      <c r="CN107" s="7">
        <f t="shared" si="238"/>
        <v>0</v>
      </c>
      <c r="CP107">
        <f t="shared" si="204"/>
        <v>0</v>
      </c>
      <c r="CQ107">
        <f t="shared" si="205"/>
        <v>0</v>
      </c>
      <c r="CR107">
        <f t="shared" si="206"/>
        <v>0</v>
      </c>
      <c r="CS107">
        <f t="shared" si="261"/>
        <v>0</v>
      </c>
      <c r="CT107" s="7"/>
      <c r="CU107" s="7">
        <f t="shared" si="288"/>
        <v>0</v>
      </c>
      <c r="CV107" s="7">
        <f t="shared" si="262"/>
        <v>0</v>
      </c>
      <c r="CW107" s="7">
        <f t="shared" si="207"/>
        <v>0</v>
      </c>
      <c r="CX107" s="7"/>
      <c r="CY107" s="7">
        <f t="shared" si="289"/>
        <v>0</v>
      </c>
      <c r="CZ107" s="7">
        <f>'Initial absorption'!$H107*CY107*$F107</f>
        <v>0</v>
      </c>
      <c r="DA107" s="7">
        <f t="shared" si="263"/>
        <v>0</v>
      </c>
      <c r="DB107" s="7">
        <f>'Initial absorption'!$N107*DA107*$J107</f>
        <v>0</v>
      </c>
      <c r="DC107" s="7"/>
      <c r="DD107">
        <f t="shared" si="290"/>
        <v>0</v>
      </c>
      <c r="DE107" s="7">
        <f t="shared" si="291"/>
        <v>0</v>
      </c>
      <c r="DF107">
        <f t="shared" si="239"/>
        <v>0</v>
      </c>
      <c r="DG107" s="7"/>
      <c r="DH107">
        <f t="shared" si="240"/>
        <v>0</v>
      </c>
      <c r="DI107">
        <f t="shared" si="264"/>
        <v>0</v>
      </c>
      <c r="DJ107">
        <f t="shared" si="277"/>
        <v>0</v>
      </c>
      <c r="DK107" s="7"/>
      <c r="DL107">
        <f>(1 - 'Initial absorption'!$N107)*DA107</f>
        <v>0</v>
      </c>
      <c r="DM107" s="7">
        <f t="shared" si="292"/>
        <v>0</v>
      </c>
      <c r="DN107">
        <f>'Initial absorption'!$T107*(DL107+DM107)*$N107</f>
        <v>0</v>
      </c>
      <c r="DO107" s="7"/>
      <c r="DP107">
        <f t="shared" si="326"/>
        <v>0</v>
      </c>
      <c r="DQ107">
        <f>'Initial absorption'!$N107*DP107*$J107</f>
        <v>0</v>
      </c>
      <c r="DS107">
        <f>(1-'Initial absorption'!$N107)*DP107</f>
        <v>0</v>
      </c>
      <c r="DT107">
        <f>'Initial absorption'!$H107*DS107*$F107</f>
        <v>0</v>
      </c>
      <c r="DU107" s="7"/>
      <c r="DV107">
        <f>(1 - 'Initial absorption'!$T107)*(DL107+DM107)</f>
        <v>0</v>
      </c>
      <c r="DW107">
        <f t="shared" si="293"/>
        <v>0</v>
      </c>
      <c r="DX107" s="7"/>
      <c r="EH107" s="7">
        <f t="shared" si="282"/>
        <v>0</v>
      </c>
      <c r="EI107" s="7">
        <f t="shared" si="331"/>
        <v>0</v>
      </c>
      <c r="EJ107" s="7">
        <f t="shared" si="208"/>
        <v>0</v>
      </c>
      <c r="EK107" s="7">
        <f t="shared" si="241"/>
        <v>0</v>
      </c>
      <c r="EL107" s="7"/>
      <c r="EM107" s="7">
        <f t="shared" si="242"/>
        <v>0</v>
      </c>
      <c r="EN107" s="7">
        <f t="shared" si="294"/>
        <v>0</v>
      </c>
      <c r="EO107" s="7">
        <f t="shared" si="209"/>
        <v>0</v>
      </c>
      <c r="EP107" s="7">
        <f t="shared" si="243"/>
        <v>0</v>
      </c>
      <c r="ER107">
        <f t="shared" si="210"/>
        <v>0</v>
      </c>
      <c r="ES107">
        <f t="shared" si="211"/>
        <v>0</v>
      </c>
      <c r="ET107">
        <f t="shared" si="212"/>
        <v>0</v>
      </c>
      <c r="EU107">
        <f t="shared" si="265"/>
        <v>0</v>
      </c>
      <c r="EV107" s="7"/>
      <c r="EW107" s="7">
        <f t="shared" si="295"/>
        <v>0</v>
      </c>
      <c r="EX107" s="7">
        <f t="shared" si="266"/>
        <v>0</v>
      </c>
      <c r="EY107" s="7">
        <f t="shared" si="213"/>
        <v>0</v>
      </c>
      <c r="EZ107" s="7"/>
      <c r="FA107" s="7">
        <f t="shared" si="296"/>
        <v>0</v>
      </c>
      <c r="FB107" s="7">
        <f>'Initial absorption'!$H107*FA107*$F107</f>
        <v>0</v>
      </c>
      <c r="FC107" s="7">
        <f t="shared" si="267"/>
        <v>0</v>
      </c>
      <c r="FD107" s="7">
        <f>'Initial absorption'!$N107*FC107*$J107</f>
        <v>0</v>
      </c>
      <c r="FE107" s="7"/>
      <c r="FF107">
        <f t="shared" si="297"/>
        <v>0</v>
      </c>
      <c r="FG107" s="7">
        <f t="shared" si="298"/>
        <v>0</v>
      </c>
      <c r="FH107">
        <f t="shared" si="244"/>
        <v>0</v>
      </c>
      <c r="FI107" s="7"/>
      <c r="FJ107">
        <f t="shared" si="245"/>
        <v>0</v>
      </c>
      <c r="FK107">
        <f t="shared" si="268"/>
        <v>0</v>
      </c>
      <c r="FL107">
        <f t="shared" si="278"/>
        <v>0</v>
      </c>
      <c r="FM107" s="7"/>
      <c r="FN107">
        <f>(1 - 'Initial absorption'!$N107)*FC107</f>
        <v>0</v>
      </c>
      <c r="FO107" s="7">
        <f t="shared" si="299"/>
        <v>0</v>
      </c>
      <c r="FP107">
        <f>'Initial absorption'!$T107*(FN107+FO107)*$N107</f>
        <v>0</v>
      </c>
      <c r="FQ107" s="7"/>
      <c r="FR107">
        <f t="shared" si="327"/>
        <v>0</v>
      </c>
      <c r="FS107">
        <f>'Initial absorption'!$N107*FR107*$J107</f>
        <v>0</v>
      </c>
      <c r="FU107">
        <f>(1-'Initial absorption'!$N107)*FR107</f>
        <v>0</v>
      </c>
      <c r="FV107">
        <f>'Initial absorption'!$H107*FU107*$F107</f>
        <v>0</v>
      </c>
      <c r="FW107" s="7"/>
      <c r="FX107">
        <f>(1 - 'Initial absorption'!$T107)*(FN107+FO107)</f>
        <v>0</v>
      </c>
      <c r="FY107">
        <f t="shared" si="300"/>
        <v>0</v>
      </c>
      <c r="FZ107" s="7"/>
      <c r="GJ107" s="7">
        <f t="shared" si="283"/>
        <v>0</v>
      </c>
      <c r="GK107" s="7">
        <f t="shared" si="332"/>
        <v>0</v>
      </c>
      <c r="GL107" s="7">
        <f t="shared" si="214"/>
        <v>0</v>
      </c>
      <c r="GM107" s="7">
        <f t="shared" si="246"/>
        <v>0</v>
      </c>
      <c r="GN107" s="7"/>
      <c r="GO107" s="7">
        <f t="shared" si="247"/>
        <v>0</v>
      </c>
      <c r="GP107" s="7">
        <f t="shared" si="301"/>
        <v>0</v>
      </c>
      <c r="GQ107" s="7">
        <f t="shared" si="215"/>
        <v>0</v>
      </c>
      <c r="GR107" s="7">
        <f t="shared" si="248"/>
        <v>0</v>
      </c>
      <c r="GT107">
        <f t="shared" si="216"/>
        <v>0</v>
      </c>
      <c r="GU107">
        <f t="shared" si="217"/>
        <v>0</v>
      </c>
      <c r="GV107">
        <f t="shared" si="218"/>
        <v>0</v>
      </c>
      <c r="GW107">
        <f t="shared" si="269"/>
        <v>0</v>
      </c>
      <c r="GX107" s="7"/>
      <c r="GY107" s="7">
        <f t="shared" si="302"/>
        <v>0</v>
      </c>
      <c r="GZ107" s="7">
        <f t="shared" si="270"/>
        <v>0</v>
      </c>
      <c r="HA107" s="7">
        <f t="shared" si="219"/>
        <v>0</v>
      </c>
      <c r="HB107" s="7"/>
      <c r="HC107" s="7">
        <f t="shared" si="303"/>
        <v>0</v>
      </c>
      <c r="HD107" s="7">
        <f>'Initial absorption'!$H107*HC107*$F107</f>
        <v>0</v>
      </c>
      <c r="HE107" s="7">
        <f t="shared" si="271"/>
        <v>0</v>
      </c>
      <c r="HF107" s="7">
        <f>'Initial absorption'!$N107*HE107*$J107</f>
        <v>0</v>
      </c>
      <c r="HG107" s="7"/>
      <c r="HH107">
        <f t="shared" si="304"/>
        <v>0</v>
      </c>
      <c r="HI107" s="7">
        <f t="shared" si="305"/>
        <v>0</v>
      </c>
      <c r="HJ107">
        <f t="shared" si="249"/>
        <v>0</v>
      </c>
      <c r="HK107" s="7"/>
      <c r="HL107">
        <f t="shared" si="250"/>
        <v>0</v>
      </c>
      <c r="HM107">
        <f t="shared" si="272"/>
        <v>0</v>
      </c>
      <c r="HN107">
        <f t="shared" si="279"/>
        <v>0</v>
      </c>
      <c r="HO107" s="7"/>
      <c r="HP107">
        <f>(1 - 'Initial absorption'!$N107)*HE107</f>
        <v>0</v>
      </c>
      <c r="HQ107" s="7">
        <f t="shared" si="306"/>
        <v>0</v>
      </c>
      <c r="HR107">
        <f>'Initial absorption'!$T107*(HP107+HQ107)*$N107</f>
        <v>0</v>
      </c>
      <c r="HS107" s="7"/>
      <c r="HT107">
        <f t="shared" si="328"/>
        <v>0</v>
      </c>
      <c r="HU107">
        <f>'Initial absorption'!$N107*HT107*$J107</f>
        <v>0</v>
      </c>
      <c r="HW107">
        <f>(1-'Initial absorption'!$N107)*HT107</f>
        <v>0</v>
      </c>
      <c r="HX107">
        <f>'Initial absorption'!$H107*HW107*$F107</f>
        <v>0</v>
      </c>
      <c r="HY107" s="7"/>
      <c r="HZ107">
        <f>(1 - 'Initial absorption'!$T107)*(HP107+HQ107)</f>
        <v>0</v>
      </c>
      <c r="IA107">
        <f t="shared" si="307"/>
        <v>0</v>
      </c>
      <c r="IB107" s="7"/>
      <c r="IL107" s="7">
        <f t="shared" si="284"/>
        <v>0</v>
      </c>
      <c r="IM107" s="7">
        <f t="shared" si="333"/>
        <v>0</v>
      </c>
      <c r="IN107" s="7">
        <f t="shared" si="220"/>
        <v>0</v>
      </c>
      <c r="IO107" s="7">
        <f t="shared" si="251"/>
        <v>0</v>
      </c>
      <c r="IP107" s="7"/>
      <c r="IQ107" s="7">
        <f t="shared" si="252"/>
        <v>0</v>
      </c>
      <c r="IR107" s="7">
        <f t="shared" si="308"/>
        <v>0</v>
      </c>
      <c r="IS107" s="7">
        <f t="shared" si="221"/>
        <v>0</v>
      </c>
      <c r="IT107" s="7">
        <f t="shared" si="253"/>
        <v>0</v>
      </c>
      <c r="IV107">
        <f t="shared" si="222"/>
        <v>0</v>
      </c>
      <c r="IW107">
        <f t="shared" si="223"/>
        <v>0</v>
      </c>
      <c r="IX107">
        <f t="shared" si="224"/>
        <v>0</v>
      </c>
      <c r="IY107">
        <f t="shared" si="273"/>
        <v>0</v>
      </c>
      <c r="IZ107" s="7"/>
      <c r="JA107" s="7">
        <f t="shared" si="309"/>
        <v>0</v>
      </c>
      <c r="JB107" s="7">
        <f t="shared" si="274"/>
        <v>0</v>
      </c>
      <c r="JC107" s="7">
        <f t="shared" si="225"/>
        <v>0</v>
      </c>
      <c r="JD107" s="7"/>
      <c r="JE107" s="7">
        <f t="shared" si="310"/>
        <v>0</v>
      </c>
      <c r="JF107" s="7">
        <f>'Initial absorption'!$H107*JE107*$F107</f>
        <v>0</v>
      </c>
      <c r="JG107" s="7">
        <f t="shared" si="275"/>
        <v>0</v>
      </c>
      <c r="JH107" s="7">
        <f>'Initial absorption'!$N107*JG107*$J107</f>
        <v>0</v>
      </c>
      <c r="JI107" s="7"/>
      <c r="JJ107">
        <f t="shared" si="311"/>
        <v>0</v>
      </c>
      <c r="JK107" s="7">
        <f t="shared" si="312"/>
        <v>0</v>
      </c>
      <c r="JL107">
        <f t="shared" si="254"/>
        <v>0</v>
      </c>
      <c r="JM107" s="7"/>
      <c r="JN107">
        <f t="shared" si="255"/>
        <v>0</v>
      </c>
      <c r="JO107">
        <f t="shared" si="276"/>
        <v>0</v>
      </c>
      <c r="JP107">
        <f t="shared" si="280"/>
        <v>0</v>
      </c>
      <c r="JQ107" s="7"/>
      <c r="JR107">
        <f>(1 - 'Initial absorption'!$N107)*JG107</f>
        <v>0</v>
      </c>
      <c r="JS107" s="7">
        <f t="shared" si="313"/>
        <v>0</v>
      </c>
      <c r="JT107">
        <f>'Initial absorption'!$T107*(JR107+JS107)*$N107</f>
        <v>0</v>
      </c>
      <c r="JU107" s="7"/>
      <c r="JV107">
        <f t="shared" si="329"/>
        <v>0</v>
      </c>
      <c r="JW107">
        <f>'Initial absorption'!$N107*JV107*$J107</f>
        <v>0</v>
      </c>
      <c r="JY107">
        <f>(1-'Initial absorption'!$N107)*JV107</f>
        <v>0</v>
      </c>
      <c r="JZ107">
        <f>'Initial absorption'!$H107*JY107*$F107</f>
        <v>0</v>
      </c>
      <c r="KA107" s="7"/>
      <c r="KB107">
        <f>(1 - 'Initial absorption'!$T107)*(JR107+JS107)</f>
        <v>0</v>
      </c>
      <c r="KC107">
        <f t="shared" si="314"/>
        <v>0</v>
      </c>
      <c r="KD107" s="7"/>
    </row>
    <row r="108" spans="4:290" x14ac:dyDescent="0.25">
      <c r="D108">
        <v>810</v>
      </c>
      <c r="E108">
        <f>'Input spectra'!B108</f>
        <v>0</v>
      </c>
      <c r="F108">
        <f>'Initial absorption'!J108</f>
        <v>0</v>
      </c>
      <c r="G108">
        <f>'Input spectra'!C108</f>
        <v>0</v>
      </c>
      <c r="H108">
        <f t="shared" si="226"/>
        <v>0</v>
      </c>
      <c r="I108">
        <f>'Input spectra'!D108</f>
        <v>0</v>
      </c>
      <c r="J108">
        <f>'Initial absorption'!P108</f>
        <v>0</v>
      </c>
      <c r="K108">
        <f>'Input spectra'!E108</f>
        <v>0</v>
      </c>
      <c r="L108">
        <f t="shared" si="227"/>
        <v>0</v>
      </c>
      <c r="M108">
        <f>'Input spectra'!F108</f>
        <v>0</v>
      </c>
      <c r="N108">
        <f>'Initial absorption'!V108</f>
        <v>0</v>
      </c>
      <c r="O108">
        <f>'Input spectra'!G108</f>
        <v>0</v>
      </c>
      <c r="P108">
        <f t="shared" si="228"/>
        <v>0</v>
      </c>
      <c r="R108">
        <f>'Reaching edge prob after ems 1'!$EZ109</f>
        <v>0.87739185470243009</v>
      </c>
      <c r="S108">
        <f>'Reaching edge prob after ems 2'!$EZ109</f>
        <v>0.87739185470243009</v>
      </c>
      <c r="T108">
        <f>'Reaching edge prob after ems 3'!EZ109</f>
        <v>0.87739185470243009</v>
      </c>
      <c r="U108">
        <f>1-EXP(-'Reaching edge prob after ems 1'!FC109*_k_in_ec_correction*($E108*_c1+'Input spectra'!Y108))</f>
        <v>1.2532679558793225E-2</v>
      </c>
      <c r="V108">
        <f>1-EXP(-(_t-'Reaching edge prob after ems 1'!FC109)*_k_in_ec_correction*($E108*_c1+'Input spectra'!Y108))</f>
        <v>1.2676747488284512E-2</v>
      </c>
      <c r="W108">
        <f>1-EXP(-'Reaching edge prob after ems 2'!FC109*_k_in_ec_correction*($I108*_c2+'Input spectra'!Y108))</f>
        <v>1.2532679558793225E-2</v>
      </c>
      <c r="X108">
        <f>1-EXP(-(_t-'Reaching edge prob after ems 2'!FC109)*_k_in_ec_correction*($I108*_c2+'Input spectra'!Y108))</f>
        <v>1.2676747488284512E-2</v>
      </c>
      <c r="Y108">
        <f>1-EXP(-'Reaching edge prob after ems 3'!FC109*_k_in_ec_correction*($M108*_c3+'Input spectra'!Y108))</f>
        <v>1.2532679558793225E-2</v>
      </c>
      <c r="Z108">
        <f>1-EXP(-(_t-'Reaching edge prob after ems 3'!FC109)*_k_in_ec_correction*($M108*_c3+'Input spectra'!Y108))</f>
        <v>1.2676747488284512E-2</v>
      </c>
      <c r="AA108" s="16"/>
      <c r="AB108" s="16"/>
      <c r="AD108" s="7">
        <f t="shared" si="315"/>
        <v>0</v>
      </c>
      <c r="AE108" s="7">
        <f t="shared" si="316"/>
        <v>0</v>
      </c>
      <c r="AF108" s="7">
        <f t="shared" si="317"/>
        <v>0</v>
      </c>
      <c r="AG108" s="7">
        <f t="shared" si="229"/>
        <v>0</v>
      </c>
      <c r="AH108" s="7"/>
      <c r="AI108" s="7">
        <f t="shared" si="318"/>
        <v>0</v>
      </c>
      <c r="AJ108" s="7">
        <f t="shared" si="319"/>
        <v>0</v>
      </c>
      <c r="AK108" s="7">
        <f t="shared" si="320"/>
        <v>0</v>
      </c>
      <c r="AL108" s="7">
        <f t="shared" si="230"/>
        <v>0</v>
      </c>
      <c r="AN108">
        <f t="shared" si="321"/>
        <v>0</v>
      </c>
      <c r="AO108">
        <f t="shared" si="322"/>
        <v>0</v>
      </c>
      <c r="AP108">
        <f t="shared" si="323"/>
        <v>0</v>
      </c>
      <c r="AQ108">
        <f t="shared" si="256"/>
        <v>0</v>
      </c>
      <c r="AR108" s="7"/>
      <c r="AS108" s="7">
        <f t="shared" si="324"/>
        <v>0</v>
      </c>
      <c r="AT108" s="7">
        <f t="shared" si="257"/>
        <v>0</v>
      </c>
      <c r="AU108" s="7">
        <f t="shared" si="325"/>
        <v>0</v>
      </c>
      <c r="AV108" s="7"/>
      <c r="AW108" s="7">
        <f t="shared" si="231"/>
        <v>0</v>
      </c>
      <c r="AX108" s="7">
        <f>'Initial absorption'!$H108*AW108*$F108</f>
        <v>0</v>
      </c>
      <c r="AY108" s="7">
        <f t="shared" si="258"/>
        <v>0</v>
      </c>
      <c r="AZ108" s="7">
        <f>'Initial absorption'!$N108*AY108*$J108</f>
        <v>0</v>
      </c>
      <c r="BA108" s="7"/>
      <c r="BB108">
        <f t="shared" si="232"/>
        <v>0</v>
      </c>
      <c r="BC108" s="7">
        <f t="shared" si="259"/>
        <v>0</v>
      </c>
      <c r="BD108">
        <f t="shared" si="233"/>
        <v>0</v>
      </c>
      <c r="BE108" s="7"/>
      <c r="BF108">
        <f t="shared" si="285"/>
        <v>0</v>
      </c>
      <c r="BG108">
        <f t="shared" si="260"/>
        <v>0</v>
      </c>
      <c r="BH108">
        <f t="shared" si="234"/>
        <v>0</v>
      </c>
      <c r="BI108" s="7"/>
      <c r="BJ108">
        <f>(1 - 'Initial absorption'!$N108)*AY108</f>
        <v>0</v>
      </c>
      <c r="BK108" s="7">
        <f t="shared" si="201"/>
        <v>0</v>
      </c>
      <c r="BL108">
        <f>'Initial absorption'!$T108*(BJ108+BK108)*$N108</f>
        <v>0</v>
      </c>
      <c r="BM108" s="7"/>
      <c r="BN108">
        <f t="shared" si="235"/>
        <v>0</v>
      </c>
      <c r="BO108">
        <f>'Initial absorption'!$N108*BN108*$J108</f>
        <v>0</v>
      </c>
      <c r="BQ108">
        <f>(1-'Initial absorption'!$N108)*BN108</f>
        <v>0</v>
      </c>
      <c r="BR108">
        <f>'Initial absorption'!$H108*BQ108*$F108</f>
        <v>0</v>
      </c>
      <c r="BS108" s="7"/>
      <c r="BT108">
        <f>(1 - 'Initial absorption'!$T108)*(BJ108+BK108)</f>
        <v>0</v>
      </c>
      <c r="BU108">
        <f t="shared" si="286"/>
        <v>0</v>
      </c>
      <c r="BV108" s="7"/>
      <c r="CF108" s="7">
        <f t="shared" si="281"/>
        <v>0</v>
      </c>
      <c r="CG108" s="7">
        <f t="shared" si="330"/>
        <v>0</v>
      </c>
      <c r="CH108" s="7">
        <f t="shared" si="202"/>
        <v>0</v>
      </c>
      <c r="CI108" s="7">
        <f t="shared" si="236"/>
        <v>0</v>
      </c>
      <c r="CJ108" s="7"/>
      <c r="CK108" s="7">
        <f t="shared" si="237"/>
        <v>0</v>
      </c>
      <c r="CL108" s="7">
        <f t="shared" si="287"/>
        <v>0</v>
      </c>
      <c r="CM108" s="7">
        <f t="shared" si="203"/>
        <v>0</v>
      </c>
      <c r="CN108" s="7">
        <f t="shared" si="238"/>
        <v>0</v>
      </c>
      <c r="CP108">
        <f t="shared" si="204"/>
        <v>0</v>
      </c>
      <c r="CQ108">
        <f t="shared" si="205"/>
        <v>0</v>
      </c>
      <c r="CR108">
        <f t="shared" si="206"/>
        <v>0</v>
      </c>
      <c r="CS108">
        <f t="shared" si="261"/>
        <v>0</v>
      </c>
      <c r="CT108" s="7"/>
      <c r="CU108" s="7">
        <f t="shared" si="288"/>
        <v>0</v>
      </c>
      <c r="CV108" s="7">
        <f t="shared" si="262"/>
        <v>0</v>
      </c>
      <c r="CW108" s="7">
        <f t="shared" si="207"/>
        <v>0</v>
      </c>
      <c r="CX108" s="7"/>
      <c r="CY108" s="7">
        <f t="shared" si="289"/>
        <v>0</v>
      </c>
      <c r="CZ108" s="7">
        <f>'Initial absorption'!$H108*CY108*$F108</f>
        <v>0</v>
      </c>
      <c r="DA108" s="7">
        <f t="shared" si="263"/>
        <v>0</v>
      </c>
      <c r="DB108" s="7">
        <f>'Initial absorption'!$N108*DA108*$J108</f>
        <v>0</v>
      </c>
      <c r="DC108" s="7"/>
      <c r="DD108">
        <f t="shared" si="290"/>
        <v>0</v>
      </c>
      <c r="DE108" s="7">
        <f t="shared" si="291"/>
        <v>0</v>
      </c>
      <c r="DF108">
        <f t="shared" si="239"/>
        <v>0</v>
      </c>
      <c r="DG108" s="7"/>
      <c r="DH108">
        <f t="shared" si="240"/>
        <v>0</v>
      </c>
      <c r="DI108">
        <f t="shared" si="264"/>
        <v>0</v>
      </c>
      <c r="DJ108">
        <f t="shared" si="277"/>
        <v>0</v>
      </c>
      <c r="DK108" s="7"/>
      <c r="DL108">
        <f>(1 - 'Initial absorption'!$N108)*DA108</f>
        <v>0</v>
      </c>
      <c r="DM108" s="7">
        <f t="shared" si="292"/>
        <v>0</v>
      </c>
      <c r="DN108">
        <f>'Initial absorption'!$T108*(DL108+DM108)*$N108</f>
        <v>0</v>
      </c>
      <c r="DO108" s="7"/>
      <c r="DP108">
        <f t="shared" si="326"/>
        <v>0</v>
      </c>
      <c r="DQ108">
        <f>'Initial absorption'!$N108*DP108*$J108</f>
        <v>0</v>
      </c>
      <c r="DS108">
        <f>(1-'Initial absorption'!$N108)*DP108</f>
        <v>0</v>
      </c>
      <c r="DT108">
        <f>'Initial absorption'!$H108*DS108*$F108</f>
        <v>0</v>
      </c>
      <c r="DU108" s="7"/>
      <c r="DV108">
        <f>(1 - 'Initial absorption'!$T108)*(DL108+DM108)</f>
        <v>0</v>
      </c>
      <c r="DW108">
        <f t="shared" si="293"/>
        <v>0</v>
      </c>
      <c r="DX108" s="7"/>
      <c r="EH108" s="7">
        <f t="shared" si="282"/>
        <v>0</v>
      </c>
      <c r="EI108" s="7">
        <f t="shared" si="331"/>
        <v>0</v>
      </c>
      <c r="EJ108" s="7">
        <f t="shared" si="208"/>
        <v>0</v>
      </c>
      <c r="EK108" s="7">
        <f t="shared" si="241"/>
        <v>0</v>
      </c>
      <c r="EL108" s="7"/>
      <c r="EM108" s="7">
        <f t="shared" si="242"/>
        <v>0</v>
      </c>
      <c r="EN108" s="7">
        <f t="shared" si="294"/>
        <v>0</v>
      </c>
      <c r="EO108" s="7">
        <f t="shared" si="209"/>
        <v>0</v>
      </c>
      <c r="EP108" s="7">
        <f t="shared" si="243"/>
        <v>0</v>
      </c>
      <c r="ER108">
        <f t="shared" si="210"/>
        <v>0</v>
      </c>
      <c r="ES108">
        <f t="shared" si="211"/>
        <v>0</v>
      </c>
      <c r="ET108">
        <f t="shared" si="212"/>
        <v>0</v>
      </c>
      <c r="EU108">
        <f t="shared" si="265"/>
        <v>0</v>
      </c>
      <c r="EV108" s="7"/>
      <c r="EW108" s="7">
        <f t="shared" si="295"/>
        <v>0</v>
      </c>
      <c r="EX108" s="7">
        <f t="shared" si="266"/>
        <v>0</v>
      </c>
      <c r="EY108" s="7">
        <f t="shared" si="213"/>
        <v>0</v>
      </c>
      <c r="EZ108" s="7"/>
      <c r="FA108" s="7">
        <f t="shared" si="296"/>
        <v>0</v>
      </c>
      <c r="FB108" s="7">
        <f>'Initial absorption'!$H108*FA108*$F108</f>
        <v>0</v>
      </c>
      <c r="FC108" s="7">
        <f t="shared" si="267"/>
        <v>0</v>
      </c>
      <c r="FD108" s="7">
        <f>'Initial absorption'!$N108*FC108*$J108</f>
        <v>0</v>
      </c>
      <c r="FE108" s="7"/>
      <c r="FF108">
        <f t="shared" si="297"/>
        <v>0</v>
      </c>
      <c r="FG108" s="7">
        <f t="shared" si="298"/>
        <v>0</v>
      </c>
      <c r="FH108">
        <f t="shared" si="244"/>
        <v>0</v>
      </c>
      <c r="FI108" s="7"/>
      <c r="FJ108">
        <f t="shared" si="245"/>
        <v>0</v>
      </c>
      <c r="FK108">
        <f t="shared" si="268"/>
        <v>0</v>
      </c>
      <c r="FL108">
        <f t="shared" si="278"/>
        <v>0</v>
      </c>
      <c r="FM108" s="7"/>
      <c r="FN108">
        <f>(1 - 'Initial absorption'!$N108)*FC108</f>
        <v>0</v>
      </c>
      <c r="FO108" s="7">
        <f t="shared" si="299"/>
        <v>0</v>
      </c>
      <c r="FP108">
        <f>'Initial absorption'!$T108*(FN108+FO108)*$N108</f>
        <v>0</v>
      </c>
      <c r="FQ108" s="7"/>
      <c r="FR108">
        <f t="shared" si="327"/>
        <v>0</v>
      </c>
      <c r="FS108">
        <f>'Initial absorption'!$N108*FR108*$J108</f>
        <v>0</v>
      </c>
      <c r="FU108">
        <f>(1-'Initial absorption'!$N108)*FR108</f>
        <v>0</v>
      </c>
      <c r="FV108">
        <f>'Initial absorption'!$H108*FU108*$F108</f>
        <v>0</v>
      </c>
      <c r="FW108" s="7"/>
      <c r="FX108">
        <f>(1 - 'Initial absorption'!$T108)*(FN108+FO108)</f>
        <v>0</v>
      </c>
      <c r="FY108">
        <f t="shared" si="300"/>
        <v>0</v>
      </c>
      <c r="FZ108" s="7"/>
      <c r="GJ108" s="7">
        <f t="shared" si="283"/>
        <v>0</v>
      </c>
      <c r="GK108" s="7">
        <f t="shared" si="332"/>
        <v>0</v>
      </c>
      <c r="GL108" s="7">
        <f t="shared" si="214"/>
        <v>0</v>
      </c>
      <c r="GM108" s="7">
        <f t="shared" si="246"/>
        <v>0</v>
      </c>
      <c r="GN108" s="7"/>
      <c r="GO108" s="7">
        <f t="shared" si="247"/>
        <v>0</v>
      </c>
      <c r="GP108" s="7">
        <f t="shared" si="301"/>
        <v>0</v>
      </c>
      <c r="GQ108" s="7">
        <f t="shared" si="215"/>
        <v>0</v>
      </c>
      <c r="GR108" s="7">
        <f t="shared" si="248"/>
        <v>0</v>
      </c>
      <c r="GT108">
        <f t="shared" si="216"/>
        <v>0</v>
      </c>
      <c r="GU108">
        <f t="shared" si="217"/>
        <v>0</v>
      </c>
      <c r="GV108">
        <f t="shared" si="218"/>
        <v>0</v>
      </c>
      <c r="GW108">
        <f t="shared" si="269"/>
        <v>0</v>
      </c>
      <c r="GX108" s="7"/>
      <c r="GY108" s="7">
        <f t="shared" si="302"/>
        <v>0</v>
      </c>
      <c r="GZ108" s="7">
        <f t="shared" si="270"/>
        <v>0</v>
      </c>
      <c r="HA108" s="7">
        <f t="shared" si="219"/>
        <v>0</v>
      </c>
      <c r="HB108" s="7"/>
      <c r="HC108" s="7">
        <f t="shared" si="303"/>
        <v>0</v>
      </c>
      <c r="HD108" s="7">
        <f>'Initial absorption'!$H108*HC108*$F108</f>
        <v>0</v>
      </c>
      <c r="HE108" s="7">
        <f t="shared" si="271"/>
        <v>0</v>
      </c>
      <c r="HF108" s="7">
        <f>'Initial absorption'!$N108*HE108*$J108</f>
        <v>0</v>
      </c>
      <c r="HG108" s="7"/>
      <c r="HH108">
        <f t="shared" si="304"/>
        <v>0</v>
      </c>
      <c r="HI108" s="7">
        <f t="shared" si="305"/>
        <v>0</v>
      </c>
      <c r="HJ108">
        <f t="shared" si="249"/>
        <v>0</v>
      </c>
      <c r="HK108" s="7"/>
      <c r="HL108">
        <f t="shared" si="250"/>
        <v>0</v>
      </c>
      <c r="HM108">
        <f t="shared" si="272"/>
        <v>0</v>
      </c>
      <c r="HN108">
        <f t="shared" si="279"/>
        <v>0</v>
      </c>
      <c r="HO108" s="7"/>
      <c r="HP108">
        <f>(1 - 'Initial absorption'!$N108)*HE108</f>
        <v>0</v>
      </c>
      <c r="HQ108" s="7">
        <f t="shared" si="306"/>
        <v>0</v>
      </c>
      <c r="HR108">
        <f>'Initial absorption'!$T108*(HP108+HQ108)*$N108</f>
        <v>0</v>
      </c>
      <c r="HS108" s="7"/>
      <c r="HT108">
        <f t="shared" si="328"/>
        <v>0</v>
      </c>
      <c r="HU108">
        <f>'Initial absorption'!$N108*HT108*$J108</f>
        <v>0</v>
      </c>
      <c r="HW108">
        <f>(1-'Initial absorption'!$N108)*HT108</f>
        <v>0</v>
      </c>
      <c r="HX108">
        <f>'Initial absorption'!$H108*HW108*$F108</f>
        <v>0</v>
      </c>
      <c r="HY108" s="7"/>
      <c r="HZ108">
        <f>(1 - 'Initial absorption'!$T108)*(HP108+HQ108)</f>
        <v>0</v>
      </c>
      <c r="IA108">
        <f t="shared" si="307"/>
        <v>0</v>
      </c>
      <c r="IB108" s="7"/>
      <c r="IL108" s="7">
        <f t="shared" si="284"/>
        <v>0</v>
      </c>
      <c r="IM108" s="7">
        <f t="shared" si="333"/>
        <v>0</v>
      </c>
      <c r="IN108" s="7">
        <f t="shared" si="220"/>
        <v>0</v>
      </c>
      <c r="IO108" s="7">
        <f t="shared" si="251"/>
        <v>0</v>
      </c>
      <c r="IP108" s="7"/>
      <c r="IQ108" s="7">
        <f t="shared" si="252"/>
        <v>0</v>
      </c>
      <c r="IR108" s="7">
        <f t="shared" si="308"/>
        <v>0</v>
      </c>
      <c r="IS108" s="7">
        <f t="shared" si="221"/>
        <v>0</v>
      </c>
      <c r="IT108" s="7">
        <f t="shared" si="253"/>
        <v>0</v>
      </c>
      <c r="IV108">
        <f t="shared" si="222"/>
        <v>0</v>
      </c>
      <c r="IW108">
        <f t="shared" si="223"/>
        <v>0</v>
      </c>
      <c r="IX108">
        <f t="shared" si="224"/>
        <v>0</v>
      </c>
      <c r="IY108">
        <f t="shared" si="273"/>
        <v>0</v>
      </c>
      <c r="IZ108" s="7"/>
      <c r="JA108" s="7">
        <f t="shared" si="309"/>
        <v>0</v>
      </c>
      <c r="JB108" s="7">
        <f t="shared" si="274"/>
        <v>0</v>
      </c>
      <c r="JC108" s="7">
        <f t="shared" si="225"/>
        <v>0</v>
      </c>
      <c r="JD108" s="7"/>
      <c r="JE108" s="7">
        <f t="shared" si="310"/>
        <v>0</v>
      </c>
      <c r="JF108" s="7">
        <f>'Initial absorption'!$H108*JE108*$F108</f>
        <v>0</v>
      </c>
      <c r="JG108" s="7">
        <f t="shared" si="275"/>
        <v>0</v>
      </c>
      <c r="JH108" s="7">
        <f>'Initial absorption'!$N108*JG108*$J108</f>
        <v>0</v>
      </c>
      <c r="JI108" s="7"/>
      <c r="JJ108">
        <f t="shared" si="311"/>
        <v>0</v>
      </c>
      <c r="JK108" s="7">
        <f t="shared" si="312"/>
        <v>0</v>
      </c>
      <c r="JL108">
        <f t="shared" si="254"/>
        <v>0</v>
      </c>
      <c r="JM108" s="7"/>
      <c r="JN108">
        <f t="shared" si="255"/>
        <v>0</v>
      </c>
      <c r="JO108">
        <f t="shared" si="276"/>
        <v>0</v>
      </c>
      <c r="JP108">
        <f t="shared" si="280"/>
        <v>0</v>
      </c>
      <c r="JQ108" s="7"/>
      <c r="JR108">
        <f>(1 - 'Initial absorption'!$N108)*JG108</f>
        <v>0</v>
      </c>
      <c r="JS108" s="7">
        <f t="shared" si="313"/>
        <v>0</v>
      </c>
      <c r="JT108">
        <f>'Initial absorption'!$T108*(JR108+JS108)*$N108</f>
        <v>0</v>
      </c>
      <c r="JU108" s="7"/>
      <c r="JV108">
        <f t="shared" si="329"/>
        <v>0</v>
      </c>
      <c r="JW108">
        <f>'Initial absorption'!$N108*JV108*$J108</f>
        <v>0</v>
      </c>
      <c r="JY108">
        <f>(1-'Initial absorption'!$N108)*JV108</f>
        <v>0</v>
      </c>
      <c r="JZ108">
        <f>'Initial absorption'!$H108*JY108*$F108</f>
        <v>0</v>
      </c>
      <c r="KA108" s="7"/>
      <c r="KB108">
        <f>(1 - 'Initial absorption'!$T108)*(JR108+JS108)</f>
        <v>0</v>
      </c>
      <c r="KC108">
        <f t="shared" si="314"/>
        <v>0</v>
      </c>
      <c r="KD108" s="7"/>
    </row>
    <row r="109" spans="4:290" x14ac:dyDescent="0.25">
      <c r="D109">
        <v>815</v>
      </c>
      <c r="E109">
        <f>'Input spectra'!B109</f>
        <v>0</v>
      </c>
      <c r="F109">
        <f>'Initial absorption'!J109</f>
        <v>0</v>
      </c>
      <c r="G109">
        <f>'Input spectra'!C109</f>
        <v>0</v>
      </c>
      <c r="H109">
        <f t="shared" si="226"/>
        <v>0</v>
      </c>
      <c r="I109">
        <f>'Input spectra'!D109</f>
        <v>0</v>
      </c>
      <c r="J109">
        <f>'Initial absorption'!P109</f>
        <v>0</v>
      </c>
      <c r="K109">
        <f>'Input spectra'!E109</f>
        <v>0</v>
      </c>
      <c r="L109">
        <f t="shared" si="227"/>
        <v>0</v>
      </c>
      <c r="M109">
        <f>'Input spectra'!F109</f>
        <v>0</v>
      </c>
      <c r="N109">
        <f>'Initial absorption'!V109</f>
        <v>0</v>
      </c>
      <c r="O109">
        <f>'Input spectra'!G109</f>
        <v>0</v>
      </c>
      <c r="P109">
        <f t="shared" si="228"/>
        <v>0</v>
      </c>
      <c r="R109">
        <f>'Reaching edge prob after ems 1'!$EZ110</f>
        <v>0.876676655264647</v>
      </c>
      <c r="S109">
        <f>'Reaching edge prob after ems 2'!$EZ110</f>
        <v>0.876676655264647</v>
      </c>
      <c r="T109">
        <f>'Reaching edge prob after ems 3'!EZ110</f>
        <v>0.876676655264647</v>
      </c>
      <c r="U109">
        <f>1-EXP(-'Reaching edge prob after ems 1'!FC110*_k_in_ec_correction*($E109*_c1+'Input spectra'!Y109))</f>
        <v>1.2612666790744465E-2</v>
      </c>
      <c r="V109">
        <f>1-EXP(-(_t-'Reaching edge prob after ems 1'!FC110)*_k_in_ec_correction*($E109*_c1+'Input spectra'!Y109))</f>
        <v>1.2758590257493929E-2</v>
      </c>
      <c r="W109">
        <f>1-EXP(-'Reaching edge prob after ems 2'!FC110*_k_in_ec_correction*($I109*_c2+'Input spectra'!Y109))</f>
        <v>1.2612666790744465E-2</v>
      </c>
      <c r="X109">
        <f>1-EXP(-(_t-'Reaching edge prob after ems 2'!FC110)*_k_in_ec_correction*($I109*_c2+'Input spectra'!Y109))</f>
        <v>1.2758590257493929E-2</v>
      </c>
      <c r="Y109">
        <f>1-EXP(-'Reaching edge prob after ems 3'!FC110*_k_in_ec_correction*($M109*_c3+'Input spectra'!Y109))</f>
        <v>1.2612666790744465E-2</v>
      </c>
      <c r="Z109">
        <f>1-EXP(-(_t-'Reaching edge prob after ems 3'!FC110)*_k_in_ec_correction*($M109*_c3+'Input spectra'!Y109))</f>
        <v>1.2758590257493929E-2</v>
      </c>
      <c r="AA109" s="16"/>
      <c r="AB109" s="16"/>
      <c r="AD109" s="7">
        <f t="shared" si="315"/>
        <v>0</v>
      </c>
      <c r="AE109" s="7">
        <f t="shared" si="316"/>
        <v>0</v>
      </c>
      <c r="AF109" s="7">
        <f t="shared" si="317"/>
        <v>0</v>
      </c>
      <c r="AG109" s="7">
        <f t="shared" si="229"/>
        <v>0</v>
      </c>
      <c r="AH109" s="7"/>
      <c r="AI109" s="7">
        <f t="shared" si="318"/>
        <v>0</v>
      </c>
      <c r="AJ109" s="7">
        <f t="shared" si="319"/>
        <v>0</v>
      </c>
      <c r="AK109" s="7">
        <f t="shared" si="320"/>
        <v>0</v>
      </c>
      <c r="AL109" s="7">
        <f t="shared" si="230"/>
        <v>0</v>
      </c>
      <c r="AN109">
        <f t="shared" si="321"/>
        <v>0</v>
      </c>
      <c r="AO109">
        <f t="shared" si="322"/>
        <v>0</v>
      </c>
      <c r="AP109">
        <f t="shared" si="323"/>
        <v>0</v>
      </c>
      <c r="AQ109">
        <f t="shared" si="256"/>
        <v>0</v>
      </c>
      <c r="AR109" s="7"/>
      <c r="AS109" s="7">
        <f t="shared" si="324"/>
        <v>0</v>
      </c>
      <c r="AT109" s="7">
        <f t="shared" si="257"/>
        <v>0</v>
      </c>
      <c r="AU109" s="7">
        <f t="shared" si="325"/>
        <v>0</v>
      </c>
      <c r="AV109" s="7"/>
      <c r="AW109" s="7">
        <f t="shared" si="231"/>
        <v>0</v>
      </c>
      <c r="AX109" s="7">
        <f>'Initial absorption'!$H109*AW109*$F109</f>
        <v>0</v>
      </c>
      <c r="AY109" s="7">
        <f t="shared" si="258"/>
        <v>0</v>
      </c>
      <c r="AZ109" s="7">
        <f>'Initial absorption'!$N109*AY109*$J109</f>
        <v>0</v>
      </c>
      <c r="BA109" s="7"/>
      <c r="BB109">
        <f t="shared" si="232"/>
        <v>0</v>
      </c>
      <c r="BC109" s="7">
        <f t="shared" si="259"/>
        <v>0</v>
      </c>
      <c r="BD109">
        <f t="shared" si="233"/>
        <v>0</v>
      </c>
      <c r="BE109" s="7"/>
      <c r="BF109">
        <f t="shared" si="285"/>
        <v>0</v>
      </c>
      <c r="BG109">
        <f t="shared" si="260"/>
        <v>0</v>
      </c>
      <c r="BH109">
        <f t="shared" si="234"/>
        <v>0</v>
      </c>
      <c r="BI109" s="7"/>
      <c r="BJ109">
        <f>(1 - 'Initial absorption'!$N109)*AY109</f>
        <v>0</v>
      </c>
      <c r="BK109" s="7">
        <f t="shared" si="201"/>
        <v>0</v>
      </c>
      <c r="BL109">
        <f>'Initial absorption'!$T109*(BJ109+BK109)*$N109</f>
        <v>0</v>
      </c>
      <c r="BM109" s="7"/>
      <c r="BN109">
        <f t="shared" si="235"/>
        <v>0</v>
      </c>
      <c r="BO109">
        <f>'Initial absorption'!$N109*BN109*$J109</f>
        <v>0</v>
      </c>
      <c r="BQ109">
        <f>(1-'Initial absorption'!$N109)*BN109</f>
        <v>0</v>
      </c>
      <c r="BR109">
        <f>'Initial absorption'!$H109*BQ109*$F109</f>
        <v>0</v>
      </c>
      <c r="BS109" s="7"/>
      <c r="BT109">
        <f>(1 - 'Initial absorption'!$T109)*(BJ109+BK109)</f>
        <v>0</v>
      </c>
      <c r="BU109">
        <f t="shared" si="286"/>
        <v>0</v>
      </c>
      <c r="BV109" s="7"/>
      <c r="CF109" s="7">
        <f t="shared" si="281"/>
        <v>0</v>
      </c>
      <c r="CG109" s="7">
        <f t="shared" si="330"/>
        <v>0</v>
      </c>
      <c r="CH109" s="7">
        <f t="shared" si="202"/>
        <v>0</v>
      </c>
      <c r="CI109" s="7">
        <f t="shared" si="236"/>
        <v>0</v>
      </c>
      <c r="CJ109" s="7"/>
      <c r="CK109" s="7">
        <f t="shared" si="237"/>
        <v>0</v>
      </c>
      <c r="CL109" s="7">
        <f t="shared" si="287"/>
        <v>0</v>
      </c>
      <c r="CM109" s="7">
        <f t="shared" si="203"/>
        <v>0</v>
      </c>
      <c r="CN109" s="7">
        <f t="shared" si="238"/>
        <v>0</v>
      </c>
      <c r="CP109">
        <f t="shared" si="204"/>
        <v>0</v>
      </c>
      <c r="CQ109">
        <f t="shared" si="205"/>
        <v>0</v>
      </c>
      <c r="CR109">
        <f t="shared" si="206"/>
        <v>0</v>
      </c>
      <c r="CS109">
        <f t="shared" si="261"/>
        <v>0</v>
      </c>
      <c r="CT109" s="7"/>
      <c r="CU109" s="7">
        <f t="shared" si="288"/>
        <v>0</v>
      </c>
      <c r="CV109" s="7">
        <f t="shared" si="262"/>
        <v>0</v>
      </c>
      <c r="CW109" s="7">
        <f t="shared" si="207"/>
        <v>0</v>
      </c>
      <c r="CX109" s="7"/>
      <c r="CY109" s="7">
        <f t="shared" si="289"/>
        <v>0</v>
      </c>
      <c r="CZ109" s="7">
        <f>'Initial absorption'!$H109*CY109*$F109</f>
        <v>0</v>
      </c>
      <c r="DA109" s="7">
        <f t="shared" si="263"/>
        <v>0</v>
      </c>
      <c r="DB109" s="7">
        <f>'Initial absorption'!$N109*DA109*$J109</f>
        <v>0</v>
      </c>
      <c r="DC109" s="7"/>
      <c r="DD109">
        <f t="shared" si="290"/>
        <v>0</v>
      </c>
      <c r="DE109" s="7">
        <f t="shared" si="291"/>
        <v>0</v>
      </c>
      <c r="DF109">
        <f t="shared" si="239"/>
        <v>0</v>
      </c>
      <c r="DG109" s="7"/>
      <c r="DH109">
        <f t="shared" si="240"/>
        <v>0</v>
      </c>
      <c r="DI109">
        <f t="shared" si="264"/>
        <v>0</v>
      </c>
      <c r="DJ109">
        <f t="shared" si="277"/>
        <v>0</v>
      </c>
      <c r="DK109" s="7"/>
      <c r="DL109">
        <f>(1 - 'Initial absorption'!$N109)*DA109</f>
        <v>0</v>
      </c>
      <c r="DM109" s="7">
        <f t="shared" si="292"/>
        <v>0</v>
      </c>
      <c r="DN109">
        <f>'Initial absorption'!$T109*(DL109+DM109)*$N109</f>
        <v>0</v>
      </c>
      <c r="DO109" s="7"/>
      <c r="DP109">
        <f t="shared" si="326"/>
        <v>0</v>
      </c>
      <c r="DQ109">
        <f>'Initial absorption'!$N109*DP109*$J109</f>
        <v>0</v>
      </c>
      <c r="DS109">
        <f>(1-'Initial absorption'!$N109)*DP109</f>
        <v>0</v>
      </c>
      <c r="DT109">
        <f>'Initial absorption'!$H109*DS109*$F109</f>
        <v>0</v>
      </c>
      <c r="DU109" s="7"/>
      <c r="DV109">
        <f>(1 - 'Initial absorption'!$T109)*(DL109+DM109)</f>
        <v>0</v>
      </c>
      <c r="DW109">
        <f t="shared" si="293"/>
        <v>0</v>
      </c>
      <c r="DX109" s="7"/>
      <c r="EH109" s="7">
        <f t="shared" si="282"/>
        <v>0</v>
      </c>
      <c r="EI109" s="7">
        <f t="shared" si="331"/>
        <v>0</v>
      </c>
      <c r="EJ109" s="7">
        <f t="shared" si="208"/>
        <v>0</v>
      </c>
      <c r="EK109" s="7">
        <f t="shared" si="241"/>
        <v>0</v>
      </c>
      <c r="EL109" s="7"/>
      <c r="EM109" s="7">
        <f t="shared" si="242"/>
        <v>0</v>
      </c>
      <c r="EN109" s="7">
        <f t="shared" si="294"/>
        <v>0</v>
      </c>
      <c r="EO109" s="7">
        <f t="shared" si="209"/>
        <v>0</v>
      </c>
      <c r="EP109" s="7">
        <f t="shared" si="243"/>
        <v>0</v>
      </c>
      <c r="ER109">
        <f t="shared" si="210"/>
        <v>0</v>
      </c>
      <c r="ES109">
        <f t="shared" si="211"/>
        <v>0</v>
      </c>
      <c r="ET109">
        <f t="shared" si="212"/>
        <v>0</v>
      </c>
      <c r="EU109">
        <f t="shared" si="265"/>
        <v>0</v>
      </c>
      <c r="EV109" s="7"/>
      <c r="EW109" s="7">
        <f t="shared" si="295"/>
        <v>0</v>
      </c>
      <c r="EX109" s="7">
        <f t="shared" si="266"/>
        <v>0</v>
      </c>
      <c r="EY109" s="7">
        <f t="shared" si="213"/>
        <v>0</v>
      </c>
      <c r="EZ109" s="7"/>
      <c r="FA109" s="7">
        <f t="shared" si="296"/>
        <v>0</v>
      </c>
      <c r="FB109" s="7">
        <f>'Initial absorption'!$H109*FA109*$F109</f>
        <v>0</v>
      </c>
      <c r="FC109" s="7">
        <f t="shared" si="267"/>
        <v>0</v>
      </c>
      <c r="FD109" s="7">
        <f>'Initial absorption'!$N109*FC109*$J109</f>
        <v>0</v>
      </c>
      <c r="FE109" s="7"/>
      <c r="FF109">
        <f t="shared" si="297"/>
        <v>0</v>
      </c>
      <c r="FG109" s="7">
        <f t="shared" si="298"/>
        <v>0</v>
      </c>
      <c r="FH109">
        <f t="shared" si="244"/>
        <v>0</v>
      </c>
      <c r="FI109" s="7"/>
      <c r="FJ109">
        <f t="shared" si="245"/>
        <v>0</v>
      </c>
      <c r="FK109">
        <f t="shared" si="268"/>
        <v>0</v>
      </c>
      <c r="FL109">
        <f t="shared" si="278"/>
        <v>0</v>
      </c>
      <c r="FM109" s="7"/>
      <c r="FN109">
        <f>(1 - 'Initial absorption'!$N109)*FC109</f>
        <v>0</v>
      </c>
      <c r="FO109" s="7">
        <f t="shared" si="299"/>
        <v>0</v>
      </c>
      <c r="FP109">
        <f>'Initial absorption'!$T109*(FN109+FO109)*$N109</f>
        <v>0</v>
      </c>
      <c r="FQ109" s="7"/>
      <c r="FR109">
        <f t="shared" si="327"/>
        <v>0</v>
      </c>
      <c r="FS109">
        <f>'Initial absorption'!$N109*FR109*$J109</f>
        <v>0</v>
      </c>
      <c r="FU109">
        <f>(1-'Initial absorption'!$N109)*FR109</f>
        <v>0</v>
      </c>
      <c r="FV109">
        <f>'Initial absorption'!$H109*FU109*$F109</f>
        <v>0</v>
      </c>
      <c r="FW109" s="7"/>
      <c r="FX109">
        <f>(1 - 'Initial absorption'!$T109)*(FN109+FO109)</f>
        <v>0</v>
      </c>
      <c r="FY109">
        <f t="shared" si="300"/>
        <v>0</v>
      </c>
      <c r="FZ109" s="7"/>
      <c r="GJ109" s="7">
        <f t="shared" si="283"/>
        <v>0</v>
      </c>
      <c r="GK109" s="7">
        <f t="shared" si="332"/>
        <v>0</v>
      </c>
      <c r="GL109" s="7">
        <f t="shared" si="214"/>
        <v>0</v>
      </c>
      <c r="GM109" s="7">
        <f t="shared" si="246"/>
        <v>0</v>
      </c>
      <c r="GN109" s="7"/>
      <c r="GO109" s="7">
        <f t="shared" si="247"/>
        <v>0</v>
      </c>
      <c r="GP109" s="7">
        <f t="shared" si="301"/>
        <v>0</v>
      </c>
      <c r="GQ109" s="7">
        <f t="shared" si="215"/>
        <v>0</v>
      </c>
      <c r="GR109" s="7">
        <f t="shared" si="248"/>
        <v>0</v>
      </c>
      <c r="GT109">
        <f t="shared" si="216"/>
        <v>0</v>
      </c>
      <c r="GU109">
        <f t="shared" si="217"/>
        <v>0</v>
      </c>
      <c r="GV109">
        <f t="shared" si="218"/>
        <v>0</v>
      </c>
      <c r="GW109">
        <f t="shared" si="269"/>
        <v>0</v>
      </c>
      <c r="GX109" s="7"/>
      <c r="GY109" s="7">
        <f t="shared" si="302"/>
        <v>0</v>
      </c>
      <c r="GZ109" s="7">
        <f t="shared" si="270"/>
        <v>0</v>
      </c>
      <c r="HA109" s="7">
        <f t="shared" si="219"/>
        <v>0</v>
      </c>
      <c r="HB109" s="7"/>
      <c r="HC109" s="7">
        <f t="shared" si="303"/>
        <v>0</v>
      </c>
      <c r="HD109" s="7">
        <f>'Initial absorption'!$H109*HC109*$F109</f>
        <v>0</v>
      </c>
      <c r="HE109" s="7">
        <f t="shared" si="271"/>
        <v>0</v>
      </c>
      <c r="HF109" s="7">
        <f>'Initial absorption'!$N109*HE109*$J109</f>
        <v>0</v>
      </c>
      <c r="HG109" s="7"/>
      <c r="HH109">
        <f t="shared" si="304"/>
        <v>0</v>
      </c>
      <c r="HI109" s="7">
        <f t="shared" si="305"/>
        <v>0</v>
      </c>
      <c r="HJ109">
        <f t="shared" si="249"/>
        <v>0</v>
      </c>
      <c r="HK109" s="7"/>
      <c r="HL109">
        <f t="shared" si="250"/>
        <v>0</v>
      </c>
      <c r="HM109">
        <f t="shared" si="272"/>
        <v>0</v>
      </c>
      <c r="HN109">
        <f t="shared" si="279"/>
        <v>0</v>
      </c>
      <c r="HO109" s="7"/>
      <c r="HP109">
        <f>(1 - 'Initial absorption'!$N109)*HE109</f>
        <v>0</v>
      </c>
      <c r="HQ109" s="7">
        <f t="shared" si="306"/>
        <v>0</v>
      </c>
      <c r="HR109">
        <f>'Initial absorption'!$T109*(HP109+HQ109)*$N109</f>
        <v>0</v>
      </c>
      <c r="HS109" s="7"/>
      <c r="HT109">
        <f t="shared" si="328"/>
        <v>0</v>
      </c>
      <c r="HU109">
        <f>'Initial absorption'!$N109*HT109*$J109</f>
        <v>0</v>
      </c>
      <c r="HW109">
        <f>(1-'Initial absorption'!$N109)*HT109</f>
        <v>0</v>
      </c>
      <c r="HX109">
        <f>'Initial absorption'!$H109*HW109*$F109</f>
        <v>0</v>
      </c>
      <c r="HY109" s="7"/>
      <c r="HZ109">
        <f>(1 - 'Initial absorption'!$T109)*(HP109+HQ109)</f>
        <v>0</v>
      </c>
      <c r="IA109">
        <f t="shared" si="307"/>
        <v>0</v>
      </c>
      <c r="IB109" s="7"/>
      <c r="IL109" s="7">
        <f t="shared" si="284"/>
        <v>0</v>
      </c>
      <c r="IM109" s="7">
        <f t="shared" si="333"/>
        <v>0</v>
      </c>
      <c r="IN109" s="7">
        <f t="shared" si="220"/>
        <v>0</v>
      </c>
      <c r="IO109" s="7">
        <f t="shared" si="251"/>
        <v>0</v>
      </c>
      <c r="IP109" s="7"/>
      <c r="IQ109" s="7">
        <f t="shared" si="252"/>
        <v>0</v>
      </c>
      <c r="IR109" s="7">
        <f t="shared" si="308"/>
        <v>0</v>
      </c>
      <c r="IS109" s="7">
        <f t="shared" si="221"/>
        <v>0</v>
      </c>
      <c r="IT109" s="7">
        <f t="shared" si="253"/>
        <v>0</v>
      </c>
      <c r="IV109">
        <f t="shared" si="222"/>
        <v>0</v>
      </c>
      <c r="IW109">
        <f t="shared" si="223"/>
        <v>0</v>
      </c>
      <c r="IX109">
        <f t="shared" si="224"/>
        <v>0</v>
      </c>
      <c r="IY109">
        <f t="shared" si="273"/>
        <v>0</v>
      </c>
      <c r="IZ109" s="7"/>
      <c r="JA109" s="7">
        <f t="shared" si="309"/>
        <v>0</v>
      </c>
      <c r="JB109" s="7">
        <f t="shared" si="274"/>
        <v>0</v>
      </c>
      <c r="JC109" s="7">
        <f t="shared" si="225"/>
        <v>0</v>
      </c>
      <c r="JD109" s="7"/>
      <c r="JE109" s="7">
        <f t="shared" si="310"/>
        <v>0</v>
      </c>
      <c r="JF109" s="7">
        <f>'Initial absorption'!$H109*JE109*$F109</f>
        <v>0</v>
      </c>
      <c r="JG109" s="7">
        <f t="shared" si="275"/>
        <v>0</v>
      </c>
      <c r="JH109" s="7">
        <f>'Initial absorption'!$N109*JG109*$J109</f>
        <v>0</v>
      </c>
      <c r="JI109" s="7"/>
      <c r="JJ109">
        <f t="shared" si="311"/>
        <v>0</v>
      </c>
      <c r="JK109" s="7">
        <f t="shared" si="312"/>
        <v>0</v>
      </c>
      <c r="JL109">
        <f t="shared" si="254"/>
        <v>0</v>
      </c>
      <c r="JM109" s="7"/>
      <c r="JN109">
        <f t="shared" si="255"/>
        <v>0</v>
      </c>
      <c r="JO109">
        <f t="shared" si="276"/>
        <v>0</v>
      </c>
      <c r="JP109">
        <f t="shared" si="280"/>
        <v>0</v>
      </c>
      <c r="JQ109" s="7"/>
      <c r="JR109">
        <f>(1 - 'Initial absorption'!$N109)*JG109</f>
        <v>0</v>
      </c>
      <c r="JS109" s="7">
        <f t="shared" si="313"/>
        <v>0</v>
      </c>
      <c r="JT109">
        <f>'Initial absorption'!$T109*(JR109+JS109)*$N109</f>
        <v>0</v>
      </c>
      <c r="JU109" s="7"/>
      <c r="JV109">
        <f t="shared" si="329"/>
        <v>0</v>
      </c>
      <c r="JW109">
        <f>'Initial absorption'!$N109*JV109*$J109</f>
        <v>0</v>
      </c>
      <c r="JY109">
        <f>(1-'Initial absorption'!$N109)*JV109</f>
        <v>0</v>
      </c>
      <c r="JZ109">
        <f>'Initial absorption'!$H109*JY109*$F109</f>
        <v>0</v>
      </c>
      <c r="KA109" s="7"/>
      <c r="KB109">
        <f>(1 - 'Initial absorption'!$T109)*(JR109+JS109)</f>
        <v>0</v>
      </c>
      <c r="KC109">
        <f t="shared" si="314"/>
        <v>0</v>
      </c>
      <c r="KD109" s="7"/>
    </row>
    <row r="110" spans="4:290" x14ac:dyDescent="0.25">
      <c r="D110">
        <v>820</v>
      </c>
      <c r="E110">
        <f>'Input spectra'!B110</f>
        <v>0</v>
      </c>
      <c r="F110">
        <f>'Initial absorption'!J110</f>
        <v>0</v>
      </c>
      <c r="G110">
        <f>'Input spectra'!C110</f>
        <v>0</v>
      </c>
      <c r="H110">
        <f t="shared" si="226"/>
        <v>0</v>
      </c>
      <c r="I110">
        <f>'Input spectra'!D110</f>
        <v>0</v>
      </c>
      <c r="J110">
        <f>'Initial absorption'!P110</f>
        <v>0</v>
      </c>
      <c r="K110">
        <f>'Input spectra'!E110</f>
        <v>0</v>
      </c>
      <c r="L110">
        <f t="shared" si="227"/>
        <v>0</v>
      </c>
      <c r="M110">
        <f>'Input spectra'!F110</f>
        <v>0</v>
      </c>
      <c r="N110">
        <f>'Initial absorption'!V110</f>
        <v>0</v>
      </c>
      <c r="O110">
        <f>'Input spectra'!G110</f>
        <v>0</v>
      </c>
      <c r="P110">
        <f t="shared" si="228"/>
        <v>0</v>
      </c>
      <c r="R110">
        <f>'Reaching edge prob after ems 1'!$EZ111</f>
        <v>0.87596236268952721</v>
      </c>
      <c r="S110">
        <f>'Reaching edge prob after ems 2'!$EZ111</f>
        <v>0.87596236268952721</v>
      </c>
      <c r="T110">
        <f>'Reaching edge prob after ems 3'!EZ111</f>
        <v>0.87596236268952721</v>
      </c>
      <c r="U110">
        <f>1-EXP(-'Reaching edge prob after ems 1'!FC111*_k_in_ec_correction*($E110*_c1+'Input spectra'!Y110))</f>
        <v>1.2692641531480753E-2</v>
      </c>
      <c r="V110">
        <f>1-EXP(-(_t-'Reaching edge prob after ems 1'!FC111)*_k_in_ec_correction*($E110*_c1+'Input spectra'!Y110))</f>
        <v>1.2840432253618972E-2</v>
      </c>
      <c r="W110">
        <f>1-EXP(-'Reaching edge prob after ems 2'!FC111*_k_in_ec_correction*($I110*_c2+'Input spectra'!Y110))</f>
        <v>1.2692641531480753E-2</v>
      </c>
      <c r="X110">
        <f>1-EXP(-(_t-'Reaching edge prob after ems 2'!FC111)*_k_in_ec_correction*($I110*_c2+'Input spectra'!Y110))</f>
        <v>1.2840432253618972E-2</v>
      </c>
      <c r="Y110">
        <f>1-EXP(-'Reaching edge prob after ems 3'!FC111*_k_in_ec_correction*($M110*_c3+'Input spectra'!Y110))</f>
        <v>1.2692641531480753E-2</v>
      </c>
      <c r="Z110">
        <f>1-EXP(-(_t-'Reaching edge prob after ems 3'!FC111)*_k_in_ec_correction*($M110*_c3+'Input spectra'!Y110))</f>
        <v>1.2840432253618972E-2</v>
      </c>
      <c r="AA110" s="16"/>
      <c r="AB110" s="16"/>
      <c r="AD110" s="7">
        <f t="shared" si="315"/>
        <v>0</v>
      </c>
      <c r="AE110" s="7">
        <f t="shared" si="316"/>
        <v>0</v>
      </c>
      <c r="AF110" s="7">
        <f t="shared" si="317"/>
        <v>0</v>
      </c>
      <c r="AG110" s="7">
        <f t="shared" si="229"/>
        <v>0</v>
      </c>
      <c r="AH110" s="7"/>
      <c r="AI110" s="7">
        <f t="shared" si="318"/>
        <v>0</v>
      </c>
      <c r="AJ110" s="7">
        <f t="shared" si="319"/>
        <v>0</v>
      </c>
      <c r="AK110" s="7">
        <f t="shared" si="320"/>
        <v>0</v>
      </c>
      <c r="AL110" s="7">
        <f t="shared" si="230"/>
        <v>0</v>
      </c>
      <c r="AN110">
        <f t="shared" si="321"/>
        <v>0</v>
      </c>
      <c r="AO110">
        <f t="shared" si="322"/>
        <v>0</v>
      </c>
      <c r="AP110">
        <f t="shared" si="323"/>
        <v>0</v>
      </c>
      <c r="AQ110">
        <f t="shared" si="256"/>
        <v>0</v>
      </c>
      <c r="AR110" s="7"/>
      <c r="AS110" s="7">
        <f t="shared" si="324"/>
        <v>0</v>
      </c>
      <c r="AT110" s="7">
        <f t="shared" si="257"/>
        <v>0</v>
      </c>
      <c r="AU110" s="7">
        <f t="shared" si="325"/>
        <v>0</v>
      </c>
      <c r="AV110" s="7"/>
      <c r="AW110" s="7">
        <f t="shared" si="231"/>
        <v>0</v>
      </c>
      <c r="AX110" s="7">
        <f>'Initial absorption'!$H110*AW110*$F110</f>
        <v>0</v>
      </c>
      <c r="AY110" s="7">
        <f t="shared" si="258"/>
        <v>0</v>
      </c>
      <c r="AZ110" s="7">
        <f>'Initial absorption'!$N110*AY110*$J110</f>
        <v>0</v>
      </c>
      <c r="BA110" s="7"/>
      <c r="BB110">
        <f t="shared" si="232"/>
        <v>0</v>
      </c>
      <c r="BC110" s="7">
        <f t="shared" si="259"/>
        <v>0</v>
      </c>
      <c r="BD110">
        <f t="shared" si="233"/>
        <v>0</v>
      </c>
      <c r="BE110" s="7"/>
      <c r="BF110">
        <f t="shared" si="285"/>
        <v>0</v>
      </c>
      <c r="BG110">
        <f t="shared" si="260"/>
        <v>0</v>
      </c>
      <c r="BH110">
        <f t="shared" si="234"/>
        <v>0</v>
      </c>
      <c r="BI110" s="7"/>
      <c r="BJ110">
        <f>(1 - 'Initial absorption'!$N110)*AY110</f>
        <v>0</v>
      </c>
      <c r="BK110" s="7">
        <f t="shared" si="201"/>
        <v>0</v>
      </c>
      <c r="BL110">
        <f>'Initial absorption'!$T110*(BJ110+BK110)*$N110</f>
        <v>0</v>
      </c>
      <c r="BM110" s="7"/>
      <c r="BN110">
        <f t="shared" si="235"/>
        <v>0</v>
      </c>
      <c r="BO110">
        <f>'Initial absorption'!$N110*BN110*$J110</f>
        <v>0</v>
      </c>
      <c r="BQ110">
        <f>(1-'Initial absorption'!$N110)*BN110</f>
        <v>0</v>
      </c>
      <c r="BR110">
        <f>'Initial absorption'!$H110*BQ110*$F110</f>
        <v>0</v>
      </c>
      <c r="BS110" s="7"/>
      <c r="BT110">
        <f>(1 - 'Initial absorption'!$T110)*(BJ110+BK110)</f>
        <v>0</v>
      </c>
      <c r="BU110">
        <f t="shared" si="286"/>
        <v>0</v>
      </c>
      <c r="BV110" s="7"/>
      <c r="CF110" s="7">
        <f t="shared" si="281"/>
        <v>0</v>
      </c>
      <c r="CG110" s="7">
        <f t="shared" si="330"/>
        <v>0</v>
      </c>
      <c r="CH110" s="7">
        <f t="shared" si="202"/>
        <v>0</v>
      </c>
      <c r="CI110" s="7">
        <f t="shared" si="236"/>
        <v>0</v>
      </c>
      <c r="CJ110" s="7"/>
      <c r="CK110" s="7">
        <f t="shared" si="237"/>
        <v>0</v>
      </c>
      <c r="CL110" s="7">
        <f t="shared" si="287"/>
        <v>0</v>
      </c>
      <c r="CM110" s="7">
        <f t="shared" si="203"/>
        <v>0</v>
      </c>
      <c r="CN110" s="7">
        <f t="shared" si="238"/>
        <v>0</v>
      </c>
      <c r="CP110">
        <f t="shared" si="204"/>
        <v>0</v>
      </c>
      <c r="CQ110">
        <f t="shared" si="205"/>
        <v>0</v>
      </c>
      <c r="CR110">
        <f t="shared" si="206"/>
        <v>0</v>
      </c>
      <c r="CS110">
        <f t="shared" si="261"/>
        <v>0</v>
      </c>
      <c r="CT110" s="7"/>
      <c r="CU110" s="7">
        <f t="shared" si="288"/>
        <v>0</v>
      </c>
      <c r="CV110" s="7">
        <f t="shared" si="262"/>
        <v>0</v>
      </c>
      <c r="CW110" s="7">
        <f t="shared" si="207"/>
        <v>0</v>
      </c>
      <c r="CX110" s="7"/>
      <c r="CY110" s="7">
        <f t="shared" si="289"/>
        <v>0</v>
      </c>
      <c r="CZ110" s="7">
        <f>'Initial absorption'!$H110*CY110*$F110</f>
        <v>0</v>
      </c>
      <c r="DA110" s="7">
        <f t="shared" si="263"/>
        <v>0</v>
      </c>
      <c r="DB110" s="7">
        <f>'Initial absorption'!$N110*DA110*$J110</f>
        <v>0</v>
      </c>
      <c r="DC110" s="7"/>
      <c r="DD110">
        <f t="shared" si="290"/>
        <v>0</v>
      </c>
      <c r="DE110" s="7">
        <f t="shared" si="291"/>
        <v>0</v>
      </c>
      <c r="DF110">
        <f t="shared" si="239"/>
        <v>0</v>
      </c>
      <c r="DG110" s="7"/>
      <c r="DH110">
        <f t="shared" si="240"/>
        <v>0</v>
      </c>
      <c r="DI110">
        <f t="shared" si="264"/>
        <v>0</v>
      </c>
      <c r="DJ110">
        <f t="shared" si="277"/>
        <v>0</v>
      </c>
      <c r="DK110" s="7"/>
      <c r="DL110">
        <f>(1 - 'Initial absorption'!$N110)*DA110</f>
        <v>0</v>
      </c>
      <c r="DM110" s="7">
        <f t="shared" si="292"/>
        <v>0</v>
      </c>
      <c r="DN110">
        <f>'Initial absorption'!$T110*(DL110+DM110)*$N110</f>
        <v>0</v>
      </c>
      <c r="DO110" s="7"/>
      <c r="DP110">
        <f t="shared" si="326"/>
        <v>0</v>
      </c>
      <c r="DQ110">
        <f>'Initial absorption'!$N110*DP110*$J110</f>
        <v>0</v>
      </c>
      <c r="DS110">
        <f>(1-'Initial absorption'!$N110)*DP110</f>
        <v>0</v>
      </c>
      <c r="DT110">
        <f>'Initial absorption'!$H110*DS110*$F110</f>
        <v>0</v>
      </c>
      <c r="DU110" s="7"/>
      <c r="DV110">
        <f>(1 - 'Initial absorption'!$T110)*(DL110+DM110)</f>
        <v>0</v>
      </c>
      <c r="DW110">
        <f t="shared" si="293"/>
        <v>0</v>
      </c>
      <c r="DX110" s="7"/>
      <c r="EH110" s="7">
        <f t="shared" si="282"/>
        <v>0</v>
      </c>
      <c r="EI110" s="7">
        <f t="shared" si="331"/>
        <v>0</v>
      </c>
      <c r="EJ110" s="7">
        <f t="shared" si="208"/>
        <v>0</v>
      </c>
      <c r="EK110" s="7">
        <f t="shared" si="241"/>
        <v>0</v>
      </c>
      <c r="EL110" s="7"/>
      <c r="EM110" s="7">
        <f t="shared" si="242"/>
        <v>0</v>
      </c>
      <c r="EN110" s="7">
        <f t="shared" si="294"/>
        <v>0</v>
      </c>
      <c r="EO110" s="7">
        <f t="shared" si="209"/>
        <v>0</v>
      </c>
      <c r="EP110" s="7">
        <f t="shared" si="243"/>
        <v>0</v>
      </c>
      <c r="ER110">
        <f t="shared" si="210"/>
        <v>0</v>
      </c>
      <c r="ES110">
        <f t="shared" si="211"/>
        <v>0</v>
      </c>
      <c r="ET110">
        <f t="shared" si="212"/>
        <v>0</v>
      </c>
      <c r="EU110">
        <f t="shared" si="265"/>
        <v>0</v>
      </c>
      <c r="EV110" s="7"/>
      <c r="EW110" s="7">
        <f t="shared" si="295"/>
        <v>0</v>
      </c>
      <c r="EX110" s="7">
        <f t="shared" si="266"/>
        <v>0</v>
      </c>
      <c r="EY110" s="7">
        <f t="shared" si="213"/>
        <v>0</v>
      </c>
      <c r="EZ110" s="7"/>
      <c r="FA110" s="7">
        <f t="shared" si="296"/>
        <v>0</v>
      </c>
      <c r="FB110" s="7">
        <f>'Initial absorption'!$H110*FA110*$F110</f>
        <v>0</v>
      </c>
      <c r="FC110" s="7">
        <f t="shared" si="267"/>
        <v>0</v>
      </c>
      <c r="FD110" s="7">
        <f>'Initial absorption'!$N110*FC110*$J110</f>
        <v>0</v>
      </c>
      <c r="FE110" s="7"/>
      <c r="FF110">
        <f t="shared" si="297"/>
        <v>0</v>
      </c>
      <c r="FG110" s="7">
        <f t="shared" si="298"/>
        <v>0</v>
      </c>
      <c r="FH110">
        <f t="shared" si="244"/>
        <v>0</v>
      </c>
      <c r="FI110" s="7"/>
      <c r="FJ110">
        <f t="shared" si="245"/>
        <v>0</v>
      </c>
      <c r="FK110">
        <f t="shared" si="268"/>
        <v>0</v>
      </c>
      <c r="FL110">
        <f t="shared" si="278"/>
        <v>0</v>
      </c>
      <c r="FM110" s="7"/>
      <c r="FN110">
        <f>(1 - 'Initial absorption'!$N110)*FC110</f>
        <v>0</v>
      </c>
      <c r="FO110" s="7">
        <f t="shared" si="299"/>
        <v>0</v>
      </c>
      <c r="FP110">
        <f>'Initial absorption'!$T110*(FN110+FO110)*$N110</f>
        <v>0</v>
      </c>
      <c r="FQ110" s="7"/>
      <c r="FR110">
        <f t="shared" si="327"/>
        <v>0</v>
      </c>
      <c r="FS110">
        <f>'Initial absorption'!$N110*FR110*$J110</f>
        <v>0</v>
      </c>
      <c r="FU110">
        <f>(1-'Initial absorption'!$N110)*FR110</f>
        <v>0</v>
      </c>
      <c r="FV110">
        <f>'Initial absorption'!$H110*FU110*$F110</f>
        <v>0</v>
      </c>
      <c r="FW110" s="7"/>
      <c r="FX110">
        <f>(1 - 'Initial absorption'!$T110)*(FN110+FO110)</f>
        <v>0</v>
      </c>
      <c r="FY110">
        <f t="shared" si="300"/>
        <v>0</v>
      </c>
      <c r="FZ110" s="7"/>
      <c r="GJ110" s="7">
        <f t="shared" si="283"/>
        <v>0</v>
      </c>
      <c r="GK110" s="7">
        <f t="shared" si="332"/>
        <v>0</v>
      </c>
      <c r="GL110" s="7">
        <f t="shared" si="214"/>
        <v>0</v>
      </c>
      <c r="GM110" s="7">
        <f t="shared" si="246"/>
        <v>0</v>
      </c>
      <c r="GN110" s="7"/>
      <c r="GO110" s="7">
        <f t="shared" si="247"/>
        <v>0</v>
      </c>
      <c r="GP110" s="7">
        <f t="shared" si="301"/>
        <v>0</v>
      </c>
      <c r="GQ110" s="7">
        <f t="shared" si="215"/>
        <v>0</v>
      </c>
      <c r="GR110" s="7">
        <f t="shared" si="248"/>
        <v>0</v>
      </c>
      <c r="GT110">
        <f t="shared" si="216"/>
        <v>0</v>
      </c>
      <c r="GU110">
        <f t="shared" si="217"/>
        <v>0</v>
      </c>
      <c r="GV110">
        <f t="shared" si="218"/>
        <v>0</v>
      </c>
      <c r="GW110">
        <f t="shared" si="269"/>
        <v>0</v>
      </c>
      <c r="GX110" s="7"/>
      <c r="GY110" s="7">
        <f t="shared" si="302"/>
        <v>0</v>
      </c>
      <c r="GZ110" s="7">
        <f t="shared" si="270"/>
        <v>0</v>
      </c>
      <c r="HA110" s="7">
        <f t="shared" si="219"/>
        <v>0</v>
      </c>
      <c r="HB110" s="7"/>
      <c r="HC110" s="7">
        <f t="shared" si="303"/>
        <v>0</v>
      </c>
      <c r="HD110" s="7">
        <f>'Initial absorption'!$H110*HC110*$F110</f>
        <v>0</v>
      </c>
      <c r="HE110" s="7">
        <f t="shared" si="271"/>
        <v>0</v>
      </c>
      <c r="HF110" s="7">
        <f>'Initial absorption'!$N110*HE110*$J110</f>
        <v>0</v>
      </c>
      <c r="HG110" s="7"/>
      <c r="HH110">
        <f t="shared" si="304"/>
        <v>0</v>
      </c>
      <c r="HI110" s="7">
        <f t="shared" si="305"/>
        <v>0</v>
      </c>
      <c r="HJ110">
        <f t="shared" si="249"/>
        <v>0</v>
      </c>
      <c r="HK110" s="7"/>
      <c r="HL110">
        <f t="shared" si="250"/>
        <v>0</v>
      </c>
      <c r="HM110">
        <f t="shared" si="272"/>
        <v>0</v>
      </c>
      <c r="HN110">
        <f t="shared" si="279"/>
        <v>0</v>
      </c>
      <c r="HO110" s="7"/>
      <c r="HP110">
        <f>(1 - 'Initial absorption'!$N110)*HE110</f>
        <v>0</v>
      </c>
      <c r="HQ110" s="7">
        <f t="shared" si="306"/>
        <v>0</v>
      </c>
      <c r="HR110">
        <f>'Initial absorption'!$T110*(HP110+HQ110)*$N110</f>
        <v>0</v>
      </c>
      <c r="HS110" s="7"/>
      <c r="HT110">
        <f t="shared" si="328"/>
        <v>0</v>
      </c>
      <c r="HU110">
        <f>'Initial absorption'!$N110*HT110*$J110</f>
        <v>0</v>
      </c>
      <c r="HW110">
        <f>(1-'Initial absorption'!$N110)*HT110</f>
        <v>0</v>
      </c>
      <c r="HX110">
        <f>'Initial absorption'!$H110*HW110*$F110</f>
        <v>0</v>
      </c>
      <c r="HY110" s="7"/>
      <c r="HZ110">
        <f>(1 - 'Initial absorption'!$T110)*(HP110+HQ110)</f>
        <v>0</v>
      </c>
      <c r="IA110">
        <f t="shared" si="307"/>
        <v>0</v>
      </c>
      <c r="IB110" s="7"/>
      <c r="IL110" s="7">
        <f t="shared" si="284"/>
        <v>0</v>
      </c>
      <c r="IM110" s="7">
        <f t="shared" si="333"/>
        <v>0</v>
      </c>
      <c r="IN110" s="7">
        <f t="shared" si="220"/>
        <v>0</v>
      </c>
      <c r="IO110" s="7">
        <f t="shared" si="251"/>
        <v>0</v>
      </c>
      <c r="IP110" s="7"/>
      <c r="IQ110" s="7">
        <f t="shared" si="252"/>
        <v>0</v>
      </c>
      <c r="IR110" s="7">
        <f t="shared" si="308"/>
        <v>0</v>
      </c>
      <c r="IS110" s="7">
        <f t="shared" si="221"/>
        <v>0</v>
      </c>
      <c r="IT110" s="7">
        <f t="shared" si="253"/>
        <v>0</v>
      </c>
      <c r="IV110">
        <f t="shared" si="222"/>
        <v>0</v>
      </c>
      <c r="IW110">
        <f t="shared" si="223"/>
        <v>0</v>
      </c>
      <c r="IX110">
        <f t="shared" si="224"/>
        <v>0</v>
      </c>
      <c r="IY110">
        <f t="shared" si="273"/>
        <v>0</v>
      </c>
      <c r="IZ110" s="7"/>
      <c r="JA110" s="7">
        <f t="shared" si="309"/>
        <v>0</v>
      </c>
      <c r="JB110" s="7">
        <f t="shared" si="274"/>
        <v>0</v>
      </c>
      <c r="JC110" s="7">
        <f t="shared" si="225"/>
        <v>0</v>
      </c>
      <c r="JD110" s="7"/>
      <c r="JE110" s="7">
        <f t="shared" si="310"/>
        <v>0</v>
      </c>
      <c r="JF110" s="7">
        <f>'Initial absorption'!$H110*JE110*$F110</f>
        <v>0</v>
      </c>
      <c r="JG110" s="7">
        <f t="shared" si="275"/>
        <v>0</v>
      </c>
      <c r="JH110" s="7">
        <f>'Initial absorption'!$N110*JG110*$J110</f>
        <v>0</v>
      </c>
      <c r="JI110" s="7"/>
      <c r="JJ110">
        <f t="shared" si="311"/>
        <v>0</v>
      </c>
      <c r="JK110" s="7">
        <f t="shared" si="312"/>
        <v>0</v>
      </c>
      <c r="JL110">
        <f t="shared" si="254"/>
        <v>0</v>
      </c>
      <c r="JM110" s="7"/>
      <c r="JN110">
        <f t="shared" si="255"/>
        <v>0</v>
      </c>
      <c r="JO110">
        <f t="shared" si="276"/>
        <v>0</v>
      </c>
      <c r="JP110">
        <f t="shared" si="280"/>
        <v>0</v>
      </c>
      <c r="JQ110" s="7"/>
      <c r="JR110">
        <f>(1 - 'Initial absorption'!$N110)*JG110</f>
        <v>0</v>
      </c>
      <c r="JS110" s="7">
        <f t="shared" si="313"/>
        <v>0</v>
      </c>
      <c r="JT110">
        <f>'Initial absorption'!$T110*(JR110+JS110)*$N110</f>
        <v>0</v>
      </c>
      <c r="JU110" s="7"/>
      <c r="JV110">
        <f t="shared" si="329"/>
        <v>0</v>
      </c>
      <c r="JW110">
        <f>'Initial absorption'!$N110*JV110*$J110</f>
        <v>0</v>
      </c>
      <c r="JY110">
        <f>(1-'Initial absorption'!$N110)*JV110</f>
        <v>0</v>
      </c>
      <c r="JZ110">
        <f>'Initial absorption'!$H110*JY110*$F110</f>
        <v>0</v>
      </c>
      <c r="KA110" s="7"/>
      <c r="KB110">
        <f>(1 - 'Initial absorption'!$T110)*(JR110+JS110)</f>
        <v>0</v>
      </c>
      <c r="KC110">
        <f t="shared" si="314"/>
        <v>0</v>
      </c>
      <c r="KD110" s="7"/>
    </row>
    <row r="111" spans="4:290" x14ac:dyDescent="0.25">
      <c r="D111">
        <v>825</v>
      </c>
      <c r="E111">
        <f>'Input spectra'!B111</f>
        <v>0</v>
      </c>
      <c r="F111">
        <f>'Initial absorption'!J111</f>
        <v>0</v>
      </c>
      <c r="G111">
        <f>'Input spectra'!C111</f>
        <v>0</v>
      </c>
      <c r="H111">
        <f t="shared" si="226"/>
        <v>0</v>
      </c>
      <c r="I111">
        <f>'Input spectra'!D111</f>
        <v>0</v>
      </c>
      <c r="J111">
        <f>'Initial absorption'!P111</f>
        <v>0</v>
      </c>
      <c r="K111">
        <f>'Input spectra'!E111</f>
        <v>0</v>
      </c>
      <c r="L111">
        <f t="shared" si="227"/>
        <v>0</v>
      </c>
      <c r="M111">
        <f>'Input spectra'!F111</f>
        <v>0</v>
      </c>
      <c r="N111">
        <f>'Initial absorption'!V111</f>
        <v>0</v>
      </c>
      <c r="O111">
        <f>'Input spectra'!G111</f>
        <v>0</v>
      </c>
      <c r="P111">
        <f t="shared" si="228"/>
        <v>0</v>
      </c>
      <c r="R111">
        <f>'Reaching edge prob after ems 1'!$EZ112</f>
        <v>0.87524897554377601</v>
      </c>
      <c r="S111">
        <f>'Reaching edge prob after ems 2'!$EZ112</f>
        <v>0.87524897554377601</v>
      </c>
      <c r="T111">
        <f>'Reaching edge prob after ems 3'!EZ112</f>
        <v>0.87524897554377601</v>
      </c>
      <c r="U111">
        <f>1-EXP(-'Reaching edge prob after ems 1'!FC112*_k_in_ec_correction*($E111*_c1+'Input spectra'!Y111))</f>
        <v>1.2772603782998049E-2</v>
      </c>
      <c r="V111">
        <f>1-EXP(-(_t-'Reaching edge prob after ems 1'!FC112)*_k_in_ec_correction*($E111*_c1+'Input spectra'!Y111))</f>
        <v>1.2922273475716617E-2</v>
      </c>
      <c r="W111">
        <f>1-EXP(-'Reaching edge prob after ems 2'!FC112*_k_in_ec_correction*($I111*_c2+'Input spectra'!Y111))</f>
        <v>1.2772603782998049E-2</v>
      </c>
      <c r="X111">
        <f>1-EXP(-(_t-'Reaching edge prob after ems 2'!FC112)*_k_in_ec_correction*($I111*_c2+'Input spectra'!Y111))</f>
        <v>1.2922273475716617E-2</v>
      </c>
      <c r="Y111">
        <f>1-EXP(-'Reaching edge prob after ems 3'!FC112*_k_in_ec_correction*($M111*_c3+'Input spectra'!Y111))</f>
        <v>1.2772603782998049E-2</v>
      </c>
      <c r="Z111">
        <f>1-EXP(-(_t-'Reaching edge prob after ems 3'!FC112)*_k_in_ec_correction*($M111*_c3+'Input spectra'!Y111))</f>
        <v>1.2922273475716617E-2</v>
      </c>
      <c r="AA111" s="16"/>
      <c r="AB111" s="16"/>
      <c r="AD111" s="7">
        <f t="shared" si="315"/>
        <v>0</v>
      </c>
      <c r="AE111" s="7">
        <f t="shared" si="316"/>
        <v>0</v>
      </c>
      <c r="AF111" s="7">
        <f t="shared" si="317"/>
        <v>0</v>
      </c>
      <c r="AG111" s="7">
        <f t="shared" si="229"/>
        <v>0</v>
      </c>
      <c r="AH111" s="7"/>
      <c r="AI111" s="7">
        <f t="shared" si="318"/>
        <v>0</v>
      </c>
      <c r="AJ111" s="7">
        <f t="shared" si="319"/>
        <v>0</v>
      </c>
      <c r="AK111" s="7">
        <f t="shared" si="320"/>
        <v>0</v>
      </c>
      <c r="AL111" s="7">
        <f t="shared" si="230"/>
        <v>0</v>
      </c>
      <c r="AN111">
        <f t="shared" si="321"/>
        <v>0</v>
      </c>
      <c r="AO111">
        <f t="shared" si="322"/>
        <v>0</v>
      </c>
      <c r="AP111">
        <f t="shared" si="323"/>
        <v>0</v>
      </c>
      <c r="AQ111">
        <f t="shared" si="256"/>
        <v>0</v>
      </c>
      <c r="AR111" s="7"/>
      <c r="AS111" s="7">
        <f t="shared" si="324"/>
        <v>0</v>
      </c>
      <c r="AT111" s="7">
        <f t="shared" si="257"/>
        <v>0</v>
      </c>
      <c r="AU111" s="7">
        <f t="shared" si="325"/>
        <v>0</v>
      </c>
      <c r="AV111" s="7"/>
      <c r="AW111" s="7">
        <f t="shared" si="231"/>
        <v>0</v>
      </c>
      <c r="AX111" s="7">
        <f>'Initial absorption'!$H111*AW111*$F111</f>
        <v>0</v>
      </c>
      <c r="AY111" s="7">
        <f t="shared" si="258"/>
        <v>0</v>
      </c>
      <c r="AZ111" s="7">
        <f>'Initial absorption'!$N111*AY111*$J111</f>
        <v>0</v>
      </c>
      <c r="BA111" s="7"/>
      <c r="BB111">
        <f t="shared" si="232"/>
        <v>0</v>
      </c>
      <c r="BC111" s="7">
        <f t="shared" si="259"/>
        <v>0</v>
      </c>
      <c r="BD111">
        <f t="shared" si="233"/>
        <v>0</v>
      </c>
      <c r="BE111" s="7"/>
      <c r="BF111">
        <f t="shared" si="285"/>
        <v>0</v>
      </c>
      <c r="BG111">
        <f t="shared" si="260"/>
        <v>0</v>
      </c>
      <c r="BH111">
        <f t="shared" si="234"/>
        <v>0</v>
      </c>
      <c r="BI111" s="7"/>
      <c r="BJ111">
        <f>(1 - 'Initial absorption'!$N111)*AY111</f>
        <v>0</v>
      </c>
      <c r="BK111" s="7">
        <f t="shared" si="201"/>
        <v>0</v>
      </c>
      <c r="BL111">
        <f>'Initial absorption'!$T111*(BJ111+BK111)*$N111</f>
        <v>0</v>
      </c>
      <c r="BM111" s="7"/>
      <c r="BN111">
        <f t="shared" si="235"/>
        <v>0</v>
      </c>
      <c r="BO111">
        <f>'Initial absorption'!$N111*BN111*$J111</f>
        <v>0</v>
      </c>
      <c r="BQ111">
        <f>(1-'Initial absorption'!$N111)*BN111</f>
        <v>0</v>
      </c>
      <c r="BR111">
        <f>'Initial absorption'!$H111*BQ111*$F111</f>
        <v>0</v>
      </c>
      <c r="BS111" s="7"/>
      <c r="BT111">
        <f>(1 - 'Initial absorption'!$T111)*(BJ111+BK111)</f>
        <v>0</v>
      </c>
      <c r="BU111">
        <f t="shared" si="286"/>
        <v>0</v>
      </c>
      <c r="BV111" s="7"/>
      <c r="CF111" s="7">
        <f t="shared" si="281"/>
        <v>0</v>
      </c>
      <c r="CG111" s="7">
        <f t="shared" si="330"/>
        <v>0</v>
      </c>
      <c r="CH111" s="7">
        <f t="shared" si="202"/>
        <v>0</v>
      </c>
      <c r="CI111" s="7">
        <f t="shared" si="236"/>
        <v>0</v>
      </c>
      <c r="CJ111" s="7"/>
      <c r="CK111" s="7">
        <f t="shared" si="237"/>
        <v>0</v>
      </c>
      <c r="CL111" s="7">
        <f t="shared" si="287"/>
        <v>0</v>
      </c>
      <c r="CM111" s="7">
        <f t="shared" si="203"/>
        <v>0</v>
      </c>
      <c r="CN111" s="7">
        <f t="shared" si="238"/>
        <v>0</v>
      </c>
      <c r="CP111">
        <f t="shared" si="204"/>
        <v>0</v>
      </c>
      <c r="CQ111">
        <f t="shared" si="205"/>
        <v>0</v>
      </c>
      <c r="CR111">
        <f t="shared" si="206"/>
        <v>0</v>
      </c>
      <c r="CS111">
        <f t="shared" si="261"/>
        <v>0</v>
      </c>
      <c r="CT111" s="7"/>
      <c r="CU111" s="7">
        <f t="shared" si="288"/>
        <v>0</v>
      </c>
      <c r="CV111" s="7">
        <f t="shared" si="262"/>
        <v>0</v>
      </c>
      <c r="CW111" s="7">
        <f t="shared" si="207"/>
        <v>0</v>
      </c>
      <c r="CX111" s="7"/>
      <c r="CY111" s="7">
        <f t="shared" si="289"/>
        <v>0</v>
      </c>
      <c r="CZ111" s="7">
        <f>'Initial absorption'!$H111*CY111*$F111</f>
        <v>0</v>
      </c>
      <c r="DA111" s="7">
        <f t="shared" si="263"/>
        <v>0</v>
      </c>
      <c r="DB111" s="7">
        <f>'Initial absorption'!$N111*DA111*$J111</f>
        <v>0</v>
      </c>
      <c r="DC111" s="7"/>
      <c r="DD111">
        <f t="shared" si="290"/>
        <v>0</v>
      </c>
      <c r="DE111" s="7">
        <f t="shared" si="291"/>
        <v>0</v>
      </c>
      <c r="DF111">
        <f t="shared" si="239"/>
        <v>0</v>
      </c>
      <c r="DG111" s="7"/>
      <c r="DH111">
        <f t="shared" si="240"/>
        <v>0</v>
      </c>
      <c r="DI111">
        <f t="shared" si="264"/>
        <v>0</v>
      </c>
      <c r="DJ111">
        <f t="shared" si="277"/>
        <v>0</v>
      </c>
      <c r="DK111" s="7"/>
      <c r="DL111">
        <f>(1 - 'Initial absorption'!$N111)*DA111</f>
        <v>0</v>
      </c>
      <c r="DM111" s="7">
        <f t="shared" si="292"/>
        <v>0</v>
      </c>
      <c r="DN111">
        <f>'Initial absorption'!$T111*(DL111+DM111)*$N111</f>
        <v>0</v>
      </c>
      <c r="DO111" s="7"/>
      <c r="DP111">
        <f t="shared" si="326"/>
        <v>0</v>
      </c>
      <c r="DQ111">
        <f>'Initial absorption'!$N111*DP111*$J111</f>
        <v>0</v>
      </c>
      <c r="DS111">
        <f>(1-'Initial absorption'!$N111)*DP111</f>
        <v>0</v>
      </c>
      <c r="DT111">
        <f>'Initial absorption'!$H111*DS111*$F111</f>
        <v>0</v>
      </c>
      <c r="DU111" s="7"/>
      <c r="DV111">
        <f>(1 - 'Initial absorption'!$T111)*(DL111+DM111)</f>
        <v>0</v>
      </c>
      <c r="DW111">
        <f t="shared" si="293"/>
        <v>0</v>
      </c>
      <c r="DX111" s="7"/>
      <c r="EH111" s="7">
        <f t="shared" si="282"/>
        <v>0</v>
      </c>
      <c r="EI111" s="7">
        <f t="shared" si="331"/>
        <v>0</v>
      </c>
      <c r="EJ111" s="7">
        <f t="shared" si="208"/>
        <v>0</v>
      </c>
      <c r="EK111" s="7">
        <f t="shared" si="241"/>
        <v>0</v>
      </c>
      <c r="EL111" s="7"/>
      <c r="EM111" s="7">
        <f t="shared" si="242"/>
        <v>0</v>
      </c>
      <c r="EN111" s="7">
        <f t="shared" si="294"/>
        <v>0</v>
      </c>
      <c r="EO111" s="7">
        <f t="shared" si="209"/>
        <v>0</v>
      </c>
      <c r="EP111" s="7">
        <f t="shared" si="243"/>
        <v>0</v>
      </c>
      <c r="ER111">
        <f t="shared" si="210"/>
        <v>0</v>
      </c>
      <c r="ES111">
        <f t="shared" si="211"/>
        <v>0</v>
      </c>
      <c r="ET111">
        <f t="shared" si="212"/>
        <v>0</v>
      </c>
      <c r="EU111">
        <f t="shared" si="265"/>
        <v>0</v>
      </c>
      <c r="EV111" s="7"/>
      <c r="EW111" s="7">
        <f t="shared" si="295"/>
        <v>0</v>
      </c>
      <c r="EX111" s="7">
        <f t="shared" si="266"/>
        <v>0</v>
      </c>
      <c r="EY111" s="7">
        <f t="shared" si="213"/>
        <v>0</v>
      </c>
      <c r="EZ111" s="7"/>
      <c r="FA111" s="7">
        <f t="shared" si="296"/>
        <v>0</v>
      </c>
      <c r="FB111" s="7">
        <f>'Initial absorption'!$H111*FA111*$F111</f>
        <v>0</v>
      </c>
      <c r="FC111" s="7">
        <f t="shared" si="267"/>
        <v>0</v>
      </c>
      <c r="FD111" s="7">
        <f>'Initial absorption'!$N111*FC111*$J111</f>
        <v>0</v>
      </c>
      <c r="FE111" s="7"/>
      <c r="FF111">
        <f t="shared" si="297"/>
        <v>0</v>
      </c>
      <c r="FG111" s="7">
        <f t="shared" si="298"/>
        <v>0</v>
      </c>
      <c r="FH111">
        <f t="shared" si="244"/>
        <v>0</v>
      </c>
      <c r="FI111" s="7"/>
      <c r="FJ111">
        <f t="shared" si="245"/>
        <v>0</v>
      </c>
      <c r="FK111">
        <f t="shared" si="268"/>
        <v>0</v>
      </c>
      <c r="FL111">
        <f t="shared" si="278"/>
        <v>0</v>
      </c>
      <c r="FM111" s="7"/>
      <c r="FN111">
        <f>(1 - 'Initial absorption'!$N111)*FC111</f>
        <v>0</v>
      </c>
      <c r="FO111" s="7">
        <f t="shared" si="299"/>
        <v>0</v>
      </c>
      <c r="FP111">
        <f>'Initial absorption'!$T111*(FN111+FO111)*$N111</f>
        <v>0</v>
      </c>
      <c r="FQ111" s="7"/>
      <c r="FR111">
        <f t="shared" si="327"/>
        <v>0</v>
      </c>
      <c r="FS111">
        <f>'Initial absorption'!$N111*FR111*$J111</f>
        <v>0</v>
      </c>
      <c r="FU111">
        <f>(1-'Initial absorption'!$N111)*FR111</f>
        <v>0</v>
      </c>
      <c r="FV111">
        <f>'Initial absorption'!$H111*FU111*$F111</f>
        <v>0</v>
      </c>
      <c r="FW111" s="7"/>
      <c r="FX111">
        <f>(1 - 'Initial absorption'!$T111)*(FN111+FO111)</f>
        <v>0</v>
      </c>
      <c r="FY111">
        <f t="shared" si="300"/>
        <v>0</v>
      </c>
      <c r="FZ111" s="7"/>
      <c r="GJ111" s="7">
        <f t="shared" si="283"/>
        <v>0</v>
      </c>
      <c r="GK111" s="7">
        <f t="shared" si="332"/>
        <v>0</v>
      </c>
      <c r="GL111" s="7">
        <f t="shared" si="214"/>
        <v>0</v>
      </c>
      <c r="GM111" s="7">
        <f t="shared" si="246"/>
        <v>0</v>
      </c>
      <c r="GN111" s="7"/>
      <c r="GO111" s="7">
        <f t="shared" si="247"/>
        <v>0</v>
      </c>
      <c r="GP111" s="7">
        <f t="shared" si="301"/>
        <v>0</v>
      </c>
      <c r="GQ111" s="7">
        <f t="shared" si="215"/>
        <v>0</v>
      </c>
      <c r="GR111" s="7">
        <f t="shared" si="248"/>
        <v>0</v>
      </c>
      <c r="GT111">
        <f t="shared" si="216"/>
        <v>0</v>
      </c>
      <c r="GU111">
        <f t="shared" si="217"/>
        <v>0</v>
      </c>
      <c r="GV111">
        <f t="shared" si="218"/>
        <v>0</v>
      </c>
      <c r="GW111">
        <f t="shared" si="269"/>
        <v>0</v>
      </c>
      <c r="GX111" s="7"/>
      <c r="GY111" s="7">
        <f t="shared" si="302"/>
        <v>0</v>
      </c>
      <c r="GZ111" s="7">
        <f t="shared" si="270"/>
        <v>0</v>
      </c>
      <c r="HA111" s="7">
        <f t="shared" si="219"/>
        <v>0</v>
      </c>
      <c r="HB111" s="7"/>
      <c r="HC111" s="7">
        <f t="shared" si="303"/>
        <v>0</v>
      </c>
      <c r="HD111" s="7">
        <f>'Initial absorption'!$H111*HC111*$F111</f>
        <v>0</v>
      </c>
      <c r="HE111" s="7">
        <f t="shared" si="271"/>
        <v>0</v>
      </c>
      <c r="HF111" s="7">
        <f>'Initial absorption'!$N111*HE111*$J111</f>
        <v>0</v>
      </c>
      <c r="HG111" s="7"/>
      <c r="HH111">
        <f t="shared" si="304"/>
        <v>0</v>
      </c>
      <c r="HI111" s="7">
        <f t="shared" si="305"/>
        <v>0</v>
      </c>
      <c r="HJ111">
        <f t="shared" si="249"/>
        <v>0</v>
      </c>
      <c r="HK111" s="7"/>
      <c r="HL111">
        <f t="shared" si="250"/>
        <v>0</v>
      </c>
      <c r="HM111">
        <f t="shared" si="272"/>
        <v>0</v>
      </c>
      <c r="HN111">
        <f t="shared" si="279"/>
        <v>0</v>
      </c>
      <c r="HO111" s="7"/>
      <c r="HP111">
        <f>(1 - 'Initial absorption'!$N111)*HE111</f>
        <v>0</v>
      </c>
      <c r="HQ111" s="7">
        <f t="shared" si="306"/>
        <v>0</v>
      </c>
      <c r="HR111">
        <f>'Initial absorption'!$T111*(HP111+HQ111)*$N111</f>
        <v>0</v>
      </c>
      <c r="HS111" s="7"/>
      <c r="HT111">
        <f t="shared" si="328"/>
        <v>0</v>
      </c>
      <c r="HU111">
        <f>'Initial absorption'!$N111*HT111*$J111</f>
        <v>0</v>
      </c>
      <c r="HW111">
        <f>(1-'Initial absorption'!$N111)*HT111</f>
        <v>0</v>
      </c>
      <c r="HX111">
        <f>'Initial absorption'!$H111*HW111*$F111</f>
        <v>0</v>
      </c>
      <c r="HY111" s="7"/>
      <c r="HZ111">
        <f>(1 - 'Initial absorption'!$T111)*(HP111+HQ111)</f>
        <v>0</v>
      </c>
      <c r="IA111">
        <f t="shared" si="307"/>
        <v>0</v>
      </c>
      <c r="IB111" s="7"/>
      <c r="IL111" s="7">
        <f t="shared" si="284"/>
        <v>0</v>
      </c>
      <c r="IM111" s="7">
        <f t="shared" si="333"/>
        <v>0</v>
      </c>
      <c r="IN111" s="7">
        <f t="shared" si="220"/>
        <v>0</v>
      </c>
      <c r="IO111" s="7">
        <f t="shared" si="251"/>
        <v>0</v>
      </c>
      <c r="IP111" s="7"/>
      <c r="IQ111" s="7">
        <f t="shared" si="252"/>
        <v>0</v>
      </c>
      <c r="IR111" s="7">
        <f t="shared" si="308"/>
        <v>0</v>
      </c>
      <c r="IS111" s="7">
        <f t="shared" si="221"/>
        <v>0</v>
      </c>
      <c r="IT111" s="7">
        <f t="shared" si="253"/>
        <v>0</v>
      </c>
      <c r="IV111">
        <f t="shared" si="222"/>
        <v>0</v>
      </c>
      <c r="IW111">
        <f t="shared" si="223"/>
        <v>0</v>
      </c>
      <c r="IX111">
        <f t="shared" si="224"/>
        <v>0</v>
      </c>
      <c r="IY111">
        <f t="shared" si="273"/>
        <v>0</v>
      </c>
      <c r="IZ111" s="7"/>
      <c r="JA111" s="7">
        <f t="shared" si="309"/>
        <v>0</v>
      </c>
      <c r="JB111" s="7">
        <f t="shared" si="274"/>
        <v>0</v>
      </c>
      <c r="JC111" s="7">
        <f t="shared" si="225"/>
        <v>0</v>
      </c>
      <c r="JD111" s="7"/>
      <c r="JE111" s="7">
        <f t="shared" si="310"/>
        <v>0</v>
      </c>
      <c r="JF111" s="7">
        <f>'Initial absorption'!$H111*JE111*$F111</f>
        <v>0</v>
      </c>
      <c r="JG111" s="7">
        <f t="shared" si="275"/>
        <v>0</v>
      </c>
      <c r="JH111" s="7">
        <f>'Initial absorption'!$N111*JG111*$J111</f>
        <v>0</v>
      </c>
      <c r="JI111" s="7"/>
      <c r="JJ111">
        <f t="shared" si="311"/>
        <v>0</v>
      </c>
      <c r="JK111" s="7">
        <f t="shared" si="312"/>
        <v>0</v>
      </c>
      <c r="JL111">
        <f t="shared" si="254"/>
        <v>0</v>
      </c>
      <c r="JM111" s="7"/>
      <c r="JN111">
        <f t="shared" si="255"/>
        <v>0</v>
      </c>
      <c r="JO111">
        <f t="shared" si="276"/>
        <v>0</v>
      </c>
      <c r="JP111">
        <f t="shared" si="280"/>
        <v>0</v>
      </c>
      <c r="JQ111" s="7"/>
      <c r="JR111">
        <f>(1 - 'Initial absorption'!$N111)*JG111</f>
        <v>0</v>
      </c>
      <c r="JS111" s="7">
        <f t="shared" si="313"/>
        <v>0</v>
      </c>
      <c r="JT111">
        <f>'Initial absorption'!$T111*(JR111+JS111)*$N111</f>
        <v>0</v>
      </c>
      <c r="JU111" s="7"/>
      <c r="JV111">
        <f t="shared" si="329"/>
        <v>0</v>
      </c>
      <c r="JW111">
        <f>'Initial absorption'!$N111*JV111*$J111</f>
        <v>0</v>
      </c>
      <c r="JY111">
        <f>(1-'Initial absorption'!$N111)*JV111</f>
        <v>0</v>
      </c>
      <c r="JZ111">
        <f>'Initial absorption'!$H111*JY111*$F111</f>
        <v>0</v>
      </c>
      <c r="KA111" s="7"/>
      <c r="KB111">
        <f>(1 - 'Initial absorption'!$T111)*(JR111+JS111)</f>
        <v>0</v>
      </c>
      <c r="KC111">
        <f t="shared" si="314"/>
        <v>0</v>
      </c>
      <c r="KD111" s="7"/>
    </row>
    <row r="112" spans="4:290" x14ac:dyDescent="0.25">
      <c r="D112">
        <v>830</v>
      </c>
      <c r="E112">
        <f>'Input spectra'!B112</f>
        <v>0</v>
      </c>
      <c r="F112">
        <f>'Initial absorption'!J112</f>
        <v>0</v>
      </c>
      <c r="G112">
        <f>'Input spectra'!C112</f>
        <v>0</v>
      </c>
      <c r="H112">
        <f t="shared" si="226"/>
        <v>0</v>
      </c>
      <c r="I112">
        <f>'Input spectra'!D112</f>
        <v>0</v>
      </c>
      <c r="J112">
        <f>'Initial absorption'!P112</f>
        <v>0</v>
      </c>
      <c r="K112">
        <f>'Input spectra'!E112</f>
        <v>0</v>
      </c>
      <c r="L112">
        <f t="shared" si="227"/>
        <v>0</v>
      </c>
      <c r="M112">
        <f>'Input spectra'!F112</f>
        <v>0</v>
      </c>
      <c r="N112">
        <f>'Initial absorption'!V112</f>
        <v>0</v>
      </c>
      <c r="O112">
        <f>'Input spectra'!G112</f>
        <v>0</v>
      </c>
      <c r="P112">
        <f t="shared" si="228"/>
        <v>0</v>
      </c>
      <c r="R112">
        <f>'Reaching edge prob after ems 1'!$EZ113</f>
        <v>0.87543519521483482</v>
      </c>
      <c r="S112">
        <f>'Reaching edge prob after ems 2'!$EZ113</f>
        <v>0.87543519521483482</v>
      </c>
      <c r="T112">
        <f>'Reaching edge prob after ems 3'!EZ113</f>
        <v>0.87543519521483482</v>
      </c>
      <c r="U112">
        <f>1-EXP(-'Reaching edge prob after ems 1'!FC113*_k_in_ec_correction*($E112*_c1+'Input spectra'!Y112))</f>
        <v>1.2751722185485259E-2</v>
      </c>
      <c r="V112">
        <f>1-EXP(-(_t-'Reaching edge prob after ems 1'!FC113)*_k_in_ec_correction*($E112*_c1+'Input spectra'!Y112))</f>
        <v>1.2900900039434116E-2</v>
      </c>
      <c r="W112">
        <f>1-EXP(-'Reaching edge prob after ems 2'!FC113*_k_in_ec_correction*($I112*_c2+'Input spectra'!Y112))</f>
        <v>1.2751722185485259E-2</v>
      </c>
      <c r="X112">
        <f>1-EXP(-(_t-'Reaching edge prob after ems 2'!FC113)*_k_in_ec_correction*($I112*_c2+'Input spectra'!Y112))</f>
        <v>1.2900900039434116E-2</v>
      </c>
      <c r="Y112">
        <f>1-EXP(-'Reaching edge prob after ems 3'!FC113*_k_in_ec_correction*($M112*_c3+'Input spectra'!Y112))</f>
        <v>1.2751722185485259E-2</v>
      </c>
      <c r="Z112">
        <f>1-EXP(-(_t-'Reaching edge prob after ems 3'!FC113)*_k_in_ec_correction*($M112*_c3+'Input spectra'!Y112))</f>
        <v>1.2900900039434116E-2</v>
      </c>
      <c r="AA112" s="16"/>
      <c r="AB112" s="16"/>
      <c r="AD112" s="7">
        <f t="shared" si="315"/>
        <v>0</v>
      </c>
      <c r="AE112" s="7">
        <f t="shared" si="316"/>
        <v>0</v>
      </c>
      <c r="AF112" s="7">
        <f t="shared" si="317"/>
        <v>0</v>
      </c>
      <c r="AG112" s="7">
        <f t="shared" si="229"/>
        <v>0</v>
      </c>
      <c r="AH112" s="7"/>
      <c r="AI112" s="7">
        <f t="shared" si="318"/>
        <v>0</v>
      </c>
      <c r="AJ112" s="7">
        <f t="shared" si="319"/>
        <v>0</v>
      </c>
      <c r="AK112" s="7">
        <f t="shared" si="320"/>
        <v>0</v>
      </c>
      <c r="AL112" s="7">
        <f t="shared" si="230"/>
        <v>0</v>
      </c>
      <c r="AN112">
        <f t="shared" si="321"/>
        <v>0</v>
      </c>
      <c r="AO112">
        <f t="shared" si="322"/>
        <v>0</v>
      </c>
      <c r="AP112">
        <f t="shared" si="323"/>
        <v>0</v>
      </c>
      <c r="AQ112">
        <f t="shared" si="256"/>
        <v>0</v>
      </c>
      <c r="AR112" s="7"/>
      <c r="AS112" s="7">
        <f t="shared" si="324"/>
        <v>0</v>
      </c>
      <c r="AT112" s="7">
        <f t="shared" si="257"/>
        <v>0</v>
      </c>
      <c r="AU112" s="7">
        <f t="shared" si="325"/>
        <v>0</v>
      </c>
      <c r="AV112" s="7"/>
      <c r="AW112" s="7">
        <f t="shared" si="231"/>
        <v>0</v>
      </c>
      <c r="AX112" s="7">
        <f>'Initial absorption'!$H112*AW112*$F112</f>
        <v>0</v>
      </c>
      <c r="AY112" s="7">
        <f t="shared" si="258"/>
        <v>0</v>
      </c>
      <c r="AZ112" s="7">
        <f>'Initial absorption'!$N112*AY112*$J112</f>
        <v>0</v>
      </c>
      <c r="BA112" s="7"/>
      <c r="BB112">
        <f t="shared" si="232"/>
        <v>0</v>
      </c>
      <c r="BC112" s="7">
        <f t="shared" si="259"/>
        <v>0</v>
      </c>
      <c r="BD112">
        <f t="shared" si="233"/>
        <v>0</v>
      </c>
      <c r="BE112" s="7"/>
      <c r="BF112">
        <f t="shared" si="285"/>
        <v>0</v>
      </c>
      <c r="BG112">
        <f t="shared" si="260"/>
        <v>0</v>
      </c>
      <c r="BH112">
        <f t="shared" si="234"/>
        <v>0</v>
      </c>
      <c r="BI112" s="7"/>
      <c r="BJ112">
        <f>(1 - 'Initial absorption'!$N112)*AY112</f>
        <v>0</v>
      </c>
      <c r="BK112" s="7">
        <f t="shared" si="201"/>
        <v>0</v>
      </c>
      <c r="BL112">
        <f>'Initial absorption'!$T112*(BJ112+BK112)*$N112</f>
        <v>0</v>
      </c>
      <c r="BM112" s="7"/>
      <c r="BN112">
        <f t="shared" si="235"/>
        <v>0</v>
      </c>
      <c r="BO112">
        <f>'Initial absorption'!$N112*BN112*$J112</f>
        <v>0</v>
      </c>
      <c r="BQ112">
        <f>(1-'Initial absorption'!$N112)*BN112</f>
        <v>0</v>
      </c>
      <c r="BR112">
        <f>'Initial absorption'!$H112*BQ112*$F112</f>
        <v>0</v>
      </c>
      <c r="BS112" s="7"/>
      <c r="BT112">
        <f>(1 - 'Initial absorption'!$T112)*(BJ112+BK112)</f>
        <v>0</v>
      </c>
      <c r="BU112">
        <f t="shared" si="286"/>
        <v>0</v>
      </c>
      <c r="BV112" s="7"/>
      <c r="CF112" s="7">
        <f t="shared" si="281"/>
        <v>0</v>
      </c>
      <c r="CG112" s="7">
        <f t="shared" si="330"/>
        <v>0</v>
      </c>
      <c r="CH112" s="7">
        <f t="shared" si="202"/>
        <v>0</v>
      </c>
      <c r="CI112" s="7">
        <f t="shared" si="236"/>
        <v>0</v>
      </c>
      <c r="CJ112" s="7"/>
      <c r="CK112" s="7">
        <f t="shared" si="237"/>
        <v>0</v>
      </c>
      <c r="CL112" s="7">
        <f t="shared" si="287"/>
        <v>0</v>
      </c>
      <c r="CM112" s="7">
        <f t="shared" si="203"/>
        <v>0</v>
      </c>
      <c r="CN112" s="7">
        <f t="shared" si="238"/>
        <v>0</v>
      </c>
      <c r="CP112">
        <f t="shared" si="204"/>
        <v>0</v>
      </c>
      <c r="CQ112">
        <f t="shared" si="205"/>
        <v>0</v>
      </c>
      <c r="CR112">
        <f t="shared" si="206"/>
        <v>0</v>
      </c>
      <c r="CS112">
        <f t="shared" si="261"/>
        <v>0</v>
      </c>
      <c r="CT112" s="7"/>
      <c r="CU112" s="7">
        <f t="shared" si="288"/>
        <v>0</v>
      </c>
      <c r="CV112" s="7">
        <f t="shared" si="262"/>
        <v>0</v>
      </c>
      <c r="CW112" s="7">
        <f t="shared" si="207"/>
        <v>0</v>
      </c>
      <c r="CX112" s="7"/>
      <c r="CY112" s="7">
        <f t="shared" si="289"/>
        <v>0</v>
      </c>
      <c r="CZ112" s="7">
        <f>'Initial absorption'!$H112*CY112*$F112</f>
        <v>0</v>
      </c>
      <c r="DA112" s="7">
        <f t="shared" si="263"/>
        <v>0</v>
      </c>
      <c r="DB112" s="7">
        <f>'Initial absorption'!$N112*DA112*$J112</f>
        <v>0</v>
      </c>
      <c r="DC112" s="7"/>
      <c r="DD112">
        <f t="shared" si="290"/>
        <v>0</v>
      </c>
      <c r="DE112" s="7">
        <f t="shared" si="291"/>
        <v>0</v>
      </c>
      <c r="DF112">
        <f t="shared" si="239"/>
        <v>0</v>
      </c>
      <c r="DG112" s="7"/>
      <c r="DH112">
        <f t="shared" si="240"/>
        <v>0</v>
      </c>
      <c r="DI112">
        <f t="shared" si="264"/>
        <v>0</v>
      </c>
      <c r="DJ112">
        <f t="shared" si="277"/>
        <v>0</v>
      </c>
      <c r="DK112" s="7"/>
      <c r="DL112">
        <f>(1 - 'Initial absorption'!$N112)*DA112</f>
        <v>0</v>
      </c>
      <c r="DM112" s="7">
        <f t="shared" si="292"/>
        <v>0</v>
      </c>
      <c r="DN112">
        <f>'Initial absorption'!$T112*(DL112+DM112)*$N112</f>
        <v>0</v>
      </c>
      <c r="DO112" s="7"/>
      <c r="DP112">
        <f t="shared" si="326"/>
        <v>0</v>
      </c>
      <c r="DQ112">
        <f>'Initial absorption'!$N112*DP112*$J112</f>
        <v>0</v>
      </c>
      <c r="DS112">
        <f>(1-'Initial absorption'!$N112)*DP112</f>
        <v>0</v>
      </c>
      <c r="DT112">
        <f>'Initial absorption'!$H112*DS112*$F112</f>
        <v>0</v>
      </c>
      <c r="DU112" s="7"/>
      <c r="DV112">
        <f>(1 - 'Initial absorption'!$T112)*(DL112+DM112)</f>
        <v>0</v>
      </c>
      <c r="DW112">
        <f t="shared" si="293"/>
        <v>0</v>
      </c>
      <c r="DX112" s="7"/>
      <c r="EH112" s="7">
        <f t="shared" si="282"/>
        <v>0</v>
      </c>
      <c r="EI112" s="7">
        <f t="shared" si="331"/>
        <v>0</v>
      </c>
      <c r="EJ112" s="7">
        <f t="shared" si="208"/>
        <v>0</v>
      </c>
      <c r="EK112" s="7">
        <f t="shared" si="241"/>
        <v>0</v>
      </c>
      <c r="EL112" s="7"/>
      <c r="EM112" s="7">
        <f t="shared" si="242"/>
        <v>0</v>
      </c>
      <c r="EN112" s="7">
        <f t="shared" si="294"/>
        <v>0</v>
      </c>
      <c r="EO112" s="7">
        <f t="shared" si="209"/>
        <v>0</v>
      </c>
      <c r="EP112" s="7">
        <f t="shared" si="243"/>
        <v>0</v>
      </c>
      <c r="ER112">
        <f t="shared" si="210"/>
        <v>0</v>
      </c>
      <c r="ES112">
        <f t="shared" si="211"/>
        <v>0</v>
      </c>
      <c r="ET112">
        <f t="shared" si="212"/>
        <v>0</v>
      </c>
      <c r="EU112">
        <f t="shared" si="265"/>
        <v>0</v>
      </c>
      <c r="EV112" s="7"/>
      <c r="EW112" s="7">
        <f t="shared" si="295"/>
        <v>0</v>
      </c>
      <c r="EX112" s="7">
        <f t="shared" si="266"/>
        <v>0</v>
      </c>
      <c r="EY112" s="7">
        <f t="shared" si="213"/>
        <v>0</v>
      </c>
      <c r="EZ112" s="7"/>
      <c r="FA112" s="7">
        <f t="shared" si="296"/>
        <v>0</v>
      </c>
      <c r="FB112" s="7">
        <f>'Initial absorption'!$H112*FA112*$F112</f>
        <v>0</v>
      </c>
      <c r="FC112" s="7">
        <f t="shared" si="267"/>
        <v>0</v>
      </c>
      <c r="FD112" s="7">
        <f>'Initial absorption'!$N112*FC112*$J112</f>
        <v>0</v>
      </c>
      <c r="FE112" s="7"/>
      <c r="FF112">
        <f t="shared" si="297"/>
        <v>0</v>
      </c>
      <c r="FG112" s="7">
        <f t="shared" si="298"/>
        <v>0</v>
      </c>
      <c r="FH112">
        <f t="shared" si="244"/>
        <v>0</v>
      </c>
      <c r="FI112" s="7"/>
      <c r="FJ112">
        <f t="shared" si="245"/>
        <v>0</v>
      </c>
      <c r="FK112">
        <f t="shared" si="268"/>
        <v>0</v>
      </c>
      <c r="FL112">
        <f t="shared" si="278"/>
        <v>0</v>
      </c>
      <c r="FM112" s="7"/>
      <c r="FN112">
        <f>(1 - 'Initial absorption'!$N112)*FC112</f>
        <v>0</v>
      </c>
      <c r="FO112" s="7">
        <f t="shared" si="299"/>
        <v>0</v>
      </c>
      <c r="FP112">
        <f>'Initial absorption'!$T112*(FN112+FO112)*$N112</f>
        <v>0</v>
      </c>
      <c r="FQ112" s="7"/>
      <c r="FR112">
        <f t="shared" si="327"/>
        <v>0</v>
      </c>
      <c r="FS112">
        <f>'Initial absorption'!$N112*FR112*$J112</f>
        <v>0</v>
      </c>
      <c r="FU112">
        <f>(1-'Initial absorption'!$N112)*FR112</f>
        <v>0</v>
      </c>
      <c r="FV112">
        <f>'Initial absorption'!$H112*FU112*$F112</f>
        <v>0</v>
      </c>
      <c r="FW112" s="7"/>
      <c r="FX112">
        <f>(1 - 'Initial absorption'!$T112)*(FN112+FO112)</f>
        <v>0</v>
      </c>
      <c r="FY112">
        <f t="shared" si="300"/>
        <v>0</v>
      </c>
      <c r="FZ112" s="7"/>
      <c r="GJ112" s="7">
        <f t="shared" si="283"/>
        <v>0</v>
      </c>
      <c r="GK112" s="7">
        <f t="shared" si="332"/>
        <v>0</v>
      </c>
      <c r="GL112" s="7">
        <f t="shared" si="214"/>
        <v>0</v>
      </c>
      <c r="GM112" s="7">
        <f t="shared" si="246"/>
        <v>0</v>
      </c>
      <c r="GN112" s="7"/>
      <c r="GO112" s="7">
        <f t="shared" si="247"/>
        <v>0</v>
      </c>
      <c r="GP112" s="7">
        <f t="shared" si="301"/>
        <v>0</v>
      </c>
      <c r="GQ112" s="7">
        <f t="shared" si="215"/>
        <v>0</v>
      </c>
      <c r="GR112" s="7">
        <f t="shared" si="248"/>
        <v>0</v>
      </c>
      <c r="GT112">
        <f t="shared" si="216"/>
        <v>0</v>
      </c>
      <c r="GU112">
        <f t="shared" si="217"/>
        <v>0</v>
      </c>
      <c r="GV112">
        <f t="shared" si="218"/>
        <v>0</v>
      </c>
      <c r="GW112">
        <f t="shared" si="269"/>
        <v>0</v>
      </c>
      <c r="GX112" s="7"/>
      <c r="GY112" s="7">
        <f t="shared" si="302"/>
        <v>0</v>
      </c>
      <c r="GZ112" s="7">
        <f t="shared" si="270"/>
        <v>0</v>
      </c>
      <c r="HA112" s="7">
        <f t="shared" si="219"/>
        <v>0</v>
      </c>
      <c r="HB112" s="7"/>
      <c r="HC112" s="7">
        <f t="shared" si="303"/>
        <v>0</v>
      </c>
      <c r="HD112" s="7">
        <f>'Initial absorption'!$H112*HC112*$F112</f>
        <v>0</v>
      </c>
      <c r="HE112" s="7">
        <f t="shared" si="271"/>
        <v>0</v>
      </c>
      <c r="HF112" s="7">
        <f>'Initial absorption'!$N112*HE112*$J112</f>
        <v>0</v>
      </c>
      <c r="HG112" s="7"/>
      <c r="HH112">
        <f t="shared" si="304"/>
        <v>0</v>
      </c>
      <c r="HI112" s="7">
        <f t="shared" si="305"/>
        <v>0</v>
      </c>
      <c r="HJ112">
        <f t="shared" si="249"/>
        <v>0</v>
      </c>
      <c r="HK112" s="7"/>
      <c r="HL112">
        <f t="shared" si="250"/>
        <v>0</v>
      </c>
      <c r="HM112">
        <f t="shared" si="272"/>
        <v>0</v>
      </c>
      <c r="HN112">
        <f t="shared" si="279"/>
        <v>0</v>
      </c>
      <c r="HO112" s="7"/>
      <c r="HP112">
        <f>(1 - 'Initial absorption'!$N112)*HE112</f>
        <v>0</v>
      </c>
      <c r="HQ112" s="7">
        <f t="shared" si="306"/>
        <v>0</v>
      </c>
      <c r="HR112">
        <f>'Initial absorption'!$T112*(HP112+HQ112)*$N112</f>
        <v>0</v>
      </c>
      <c r="HS112" s="7"/>
      <c r="HT112">
        <f t="shared" si="328"/>
        <v>0</v>
      </c>
      <c r="HU112">
        <f>'Initial absorption'!$N112*HT112*$J112</f>
        <v>0</v>
      </c>
      <c r="HW112">
        <f>(1-'Initial absorption'!$N112)*HT112</f>
        <v>0</v>
      </c>
      <c r="HX112">
        <f>'Initial absorption'!$H112*HW112*$F112</f>
        <v>0</v>
      </c>
      <c r="HY112" s="7"/>
      <c r="HZ112">
        <f>(1 - 'Initial absorption'!$T112)*(HP112+HQ112)</f>
        <v>0</v>
      </c>
      <c r="IA112">
        <f t="shared" si="307"/>
        <v>0</v>
      </c>
      <c r="IB112" s="7"/>
      <c r="IL112" s="7">
        <f t="shared" si="284"/>
        <v>0</v>
      </c>
      <c r="IM112" s="7">
        <f t="shared" si="333"/>
        <v>0</v>
      </c>
      <c r="IN112" s="7">
        <f t="shared" si="220"/>
        <v>0</v>
      </c>
      <c r="IO112" s="7">
        <f t="shared" si="251"/>
        <v>0</v>
      </c>
      <c r="IP112" s="7"/>
      <c r="IQ112" s="7">
        <f t="shared" si="252"/>
        <v>0</v>
      </c>
      <c r="IR112" s="7">
        <f t="shared" si="308"/>
        <v>0</v>
      </c>
      <c r="IS112" s="7">
        <f t="shared" si="221"/>
        <v>0</v>
      </c>
      <c r="IT112" s="7">
        <f t="shared" si="253"/>
        <v>0</v>
      </c>
      <c r="IV112">
        <f t="shared" si="222"/>
        <v>0</v>
      </c>
      <c r="IW112">
        <f t="shared" si="223"/>
        <v>0</v>
      </c>
      <c r="IX112">
        <f t="shared" si="224"/>
        <v>0</v>
      </c>
      <c r="IY112">
        <f t="shared" si="273"/>
        <v>0</v>
      </c>
      <c r="IZ112" s="7"/>
      <c r="JA112" s="7">
        <f t="shared" si="309"/>
        <v>0</v>
      </c>
      <c r="JB112" s="7">
        <f t="shared" si="274"/>
        <v>0</v>
      </c>
      <c r="JC112" s="7">
        <f t="shared" si="225"/>
        <v>0</v>
      </c>
      <c r="JD112" s="7"/>
      <c r="JE112" s="7">
        <f t="shared" si="310"/>
        <v>0</v>
      </c>
      <c r="JF112" s="7">
        <f>'Initial absorption'!$H112*JE112*$F112</f>
        <v>0</v>
      </c>
      <c r="JG112" s="7">
        <f t="shared" si="275"/>
        <v>0</v>
      </c>
      <c r="JH112" s="7">
        <f>'Initial absorption'!$N112*JG112*$J112</f>
        <v>0</v>
      </c>
      <c r="JI112" s="7"/>
      <c r="JJ112">
        <f t="shared" si="311"/>
        <v>0</v>
      </c>
      <c r="JK112" s="7">
        <f t="shared" si="312"/>
        <v>0</v>
      </c>
      <c r="JL112">
        <f t="shared" si="254"/>
        <v>0</v>
      </c>
      <c r="JM112" s="7"/>
      <c r="JN112">
        <f t="shared" si="255"/>
        <v>0</v>
      </c>
      <c r="JO112">
        <f t="shared" si="276"/>
        <v>0</v>
      </c>
      <c r="JP112">
        <f t="shared" si="280"/>
        <v>0</v>
      </c>
      <c r="JQ112" s="7"/>
      <c r="JR112">
        <f>(1 - 'Initial absorption'!$N112)*JG112</f>
        <v>0</v>
      </c>
      <c r="JS112" s="7">
        <f t="shared" si="313"/>
        <v>0</v>
      </c>
      <c r="JT112">
        <f>'Initial absorption'!$T112*(JR112+JS112)*$N112</f>
        <v>0</v>
      </c>
      <c r="JU112" s="7"/>
      <c r="JV112">
        <f t="shared" si="329"/>
        <v>0</v>
      </c>
      <c r="JW112">
        <f>'Initial absorption'!$N112*JV112*$J112</f>
        <v>0</v>
      </c>
      <c r="JY112">
        <f>(1-'Initial absorption'!$N112)*JV112</f>
        <v>0</v>
      </c>
      <c r="JZ112">
        <f>'Initial absorption'!$H112*JY112*$F112</f>
        <v>0</v>
      </c>
      <c r="KA112" s="7"/>
      <c r="KB112">
        <f>(1 - 'Initial absorption'!$T112)*(JR112+JS112)</f>
        <v>0</v>
      </c>
      <c r="KC112">
        <f t="shared" si="314"/>
        <v>0</v>
      </c>
      <c r="KD112" s="7"/>
    </row>
    <row r="113" spans="4:290" x14ac:dyDescent="0.25">
      <c r="D113">
        <v>835</v>
      </c>
      <c r="E113">
        <f>'Input spectra'!B113</f>
        <v>0</v>
      </c>
      <c r="F113">
        <f>'Initial absorption'!J113</f>
        <v>0</v>
      </c>
      <c r="G113">
        <f>'Input spectra'!C113</f>
        <v>0</v>
      </c>
      <c r="H113">
        <f t="shared" si="226"/>
        <v>0</v>
      </c>
      <c r="I113">
        <f>'Input spectra'!D113</f>
        <v>0</v>
      </c>
      <c r="J113">
        <f>'Initial absorption'!P113</f>
        <v>0</v>
      </c>
      <c r="K113">
        <f>'Input spectra'!E113</f>
        <v>0</v>
      </c>
      <c r="L113">
        <f t="shared" si="227"/>
        <v>0</v>
      </c>
      <c r="M113">
        <f>'Input spectra'!F113</f>
        <v>0</v>
      </c>
      <c r="N113">
        <f>'Initial absorption'!V113</f>
        <v>0</v>
      </c>
      <c r="O113">
        <f>'Input spectra'!G113</f>
        <v>0</v>
      </c>
      <c r="P113">
        <f t="shared" si="228"/>
        <v>0</v>
      </c>
      <c r="R113">
        <f>'Reaching edge prob after ems 1'!$EZ114</f>
        <v>0.87589466307773578</v>
      </c>
      <c r="S113">
        <f>'Reaching edge prob after ems 2'!$EZ114</f>
        <v>0.87589466307773578</v>
      </c>
      <c r="T113">
        <f>'Reaching edge prob after ems 3'!EZ114</f>
        <v>0.87589466307773578</v>
      </c>
      <c r="U113">
        <f>1-EXP(-'Reaching edge prob after ems 1'!FC114*_k_in_ec_correction*($E113*_c1+'Input spectra'!Y113))</f>
        <v>1.2700226038564355E-2</v>
      </c>
      <c r="V113">
        <f>1-EXP(-(_t-'Reaching edge prob after ems 1'!FC114)*_k_in_ec_correction*($E113*_c1+'Input spectra'!Y113))</f>
        <v>1.2848194467700025E-2</v>
      </c>
      <c r="W113">
        <f>1-EXP(-'Reaching edge prob after ems 2'!FC114*_k_in_ec_correction*($I113*_c2+'Input spectra'!Y113))</f>
        <v>1.2700226038564355E-2</v>
      </c>
      <c r="X113">
        <f>1-EXP(-(_t-'Reaching edge prob after ems 2'!FC114)*_k_in_ec_correction*($I113*_c2+'Input spectra'!Y113))</f>
        <v>1.2848194467700025E-2</v>
      </c>
      <c r="Y113">
        <f>1-EXP(-'Reaching edge prob after ems 3'!FC114*_k_in_ec_correction*($M113*_c3+'Input spectra'!Y113))</f>
        <v>1.2700226038564355E-2</v>
      </c>
      <c r="Z113">
        <f>1-EXP(-(_t-'Reaching edge prob after ems 3'!FC114)*_k_in_ec_correction*($M113*_c3+'Input spectra'!Y113))</f>
        <v>1.2848194467700025E-2</v>
      </c>
      <c r="AA113" s="16"/>
      <c r="AB113" s="16"/>
      <c r="AD113" s="7">
        <f t="shared" si="315"/>
        <v>0</v>
      </c>
      <c r="AE113" s="7">
        <f t="shared" si="316"/>
        <v>0</v>
      </c>
      <c r="AF113" s="7">
        <f t="shared" si="317"/>
        <v>0</v>
      </c>
      <c r="AG113" s="7">
        <f t="shared" si="229"/>
        <v>0</v>
      </c>
      <c r="AH113" s="7"/>
      <c r="AI113" s="7">
        <f t="shared" si="318"/>
        <v>0</v>
      </c>
      <c r="AJ113" s="7">
        <f t="shared" si="319"/>
        <v>0</v>
      </c>
      <c r="AK113" s="7">
        <f t="shared" si="320"/>
        <v>0</v>
      </c>
      <c r="AL113" s="7">
        <f t="shared" si="230"/>
        <v>0</v>
      </c>
      <c r="AN113">
        <f t="shared" si="321"/>
        <v>0</v>
      </c>
      <c r="AO113">
        <f t="shared" si="322"/>
        <v>0</v>
      </c>
      <c r="AP113">
        <f t="shared" si="323"/>
        <v>0</v>
      </c>
      <c r="AQ113">
        <f t="shared" si="256"/>
        <v>0</v>
      </c>
      <c r="AR113" s="7"/>
      <c r="AS113" s="7">
        <f t="shared" si="324"/>
        <v>0</v>
      </c>
      <c r="AT113" s="7">
        <f t="shared" si="257"/>
        <v>0</v>
      </c>
      <c r="AU113" s="7">
        <f t="shared" si="325"/>
        <v>0</v>
      </c>
      <c r="AV113" s="7"/>
      <c r="AW113" s="7">
        <f t="shared" si="231"/>
        <v>0</v>
      </c>
      <c r="AX113" s="7">
        <f>'Initial absorption'!$H113*AW113*$F113</f>
        <v>0</v>
      </c>
      <c r="AY113" s="7">
        <f t="shared" si="258"/>
        <v>0</v>
      </c>
      <c r="AZ113" s="7">
        <f>'Initial absorption'!$N113*AY113*$J113</f>
        <v>0</v>
      </c>
      <c r="BA113" s="7"/>
      <c r="BB113">
        <f t="shared" si="232"/>
        <v>0</v>
      </c>
      <c r="BC113" s="7">
        <f t="shared" si="259"/>
        <v>0</v>
      </c>
      <c r="BD113">
        <f t="shared" si="233"/>
        <v>0</v>
      </c>
      <c r="BE113" s="7"/>
      <c r="BF113">
        <f t="shared" si="285"/>
        <v>0</v>
      </c>
      <c r="BG113">
        <f t="shared" si="260"/>
        <v>0</v>
      </c>
      <c r="BH113">
        <f t="shared" si="234"/>
        <v>0</v>
      </c>
      <c r="BI113" s="7"/>
      <c r="BJ113">
        <f>(1 - 'Initial absorption'!$N113)*AY113</f>
        <v>0</v>
      </c>
      <c r="BK113" s="7">
        <f t="shared" si="201"/>
        <v>0</v>
      </c>
      <c r="BL113">
        <f>'Initial absorption'!$T113*(BJ113+BK113)*$N113</f>
        <v>0</v>
      </c>
      <c r="BM113" s="7"/>
      <c r="BN113">
        <f t="shared" si="235"/>
        <v>0</v>
      </c>
      <c r="BO113">
        <f>'Initial absorption'!$N113*BN113*$J113</f>
        <v>0</v>
      </c>
      <c r="BQ113">
        <f>(1-'Initial absorption'!$N113)*BN113</f>
        <v>0</v>
      </c>
      <c r="BR113">
        <f>'Initial absorption'!$H113*BQ113*$F113</f>
        <v>0</v>
      </c>
      <c r="BS113" s="7"/>
      <c r="BT113">
        <f>(1 - 'Initial absorption'!$T113)*(BJ113+BK113)</f>
        <v>0</v>
      </c>
      <c r="BU113">
        <f t="shared" si="286"/>
        <v>0</v>
      </c>
      <c r="BV113" s="7"/>
      <c r="CF113" s="7">
        <f t="shared" si="281"/>
        <v>0</v>
      </c>
      <c r="CG113" s="7">
        <f t="shared" si="330"/>
        <v>0</v>
      </c>
      <c r="CH113" s="7">
        <f t="shared" si="202"/>
        <v>0</v>
      </c>
      <c r="CI113" s="7">
        <f t="shared" si="236"/>
        <v>0</v>
      </c>
      <c r="CJ113" s="7"/>
      <c r="CK113" s="7">
        <f t="shared" si="237"/>
        <v>0</v>
      </c>
      <c r="CL113" s="7">
        <f t="shared" si="287"/>
        <v>0</v>
      </c>
      <c r="CM113" s="7">
        <f t="shared" si="203"/>
        <v>0</v>
      </c>
      <c r="CN113" s="7">
        <f t="shared" si="238"/>
        <v>0</v>
      </c>
      <c r="CP113">
        <f t="shared" si="204"/>
        <v>0</v>
      </c>
      <c r="CQ113">
        <f t="shared" si="205"/>
        <v>0</v>
      </c>
      <c r="CR113">
        <f t="shared" si="206"/>
        <v>0</v>
      </c>
      <c r="CS113">
        <f t="shared" si="261"/>
        <v>0</v>
      </c>
      <c r="CT113" s="7"/>
      <c r="CU113" s="7">
        <f t="shared" si="288"/>
        <v>0</v>
      </c>
      <c r="CV113" s="7">
        <f t="shared" si="262"/>
        <v>0</v>
      </c>
      <c r="CW113" s="7">
        <f t="shared" si="207"/>
        <v>0</v>
      </c>
      <c r="CX113" s="7"/>
      <c r="CY113" s="7">
        <f t="shared" si="289"/>
        <v>0</v>
      </c>
      <c r="CZ113" s="7">
        <f>'Initial absorption'!$H113*CY113*$F113</f>
        <v>0</v>
      </c>
      <c r="DA113" s="7">
        <f t="shared" si="263"/>
        <v>0</v>
      </c>
      <c r="DB113" s="7">
        <f>'Initial absorption'!$N113*DA113*$J113</f>
        <v>0</v>
      </c>
      <c r="DC113" s="7"/>
      <c r="DD113">
        <f t="shared" si="290"/>
        <v>0</v>
      </c>
      <c r="DE113" s="7">
        <f t="shared" si="291"/>
        <v>0</v>
      </c>
      <c r="DF113">
        <f t="shared" si="239"/>
        <v>0</v>
      </c>
      <c r="DG113" s="7"/>
      <c r="DH113">
        <f t="shared" si="240"/>
        <v>0</v>
      </c>
      <c r="DI113">
        <f t="shared" si="264"/>
        <v>0</v>
      </c>
      <c r="DJ113">
        <f t="shared" si="277"/>
        <v>0</v>
      </c>
      <c r="DK113" s="7"/>
      <c r="DL113">
        <f>(1 - 'Initial absorption'!$N113)*DA113</f>
        <v>0</v>
      </c>
      <c r="DM113" s="7">
        <f t="shared" si="292"/>
        <v>0</v>
      </c>
      <c r="DN113">
        <f>'Initial absorption'!$T113*(DL113+DM113)*$N113</f>
        <v>0</v>
      </c>
      <c r="DO113" s="7"/>
      <c r="DP113">
        <f t="shared" si="326"/>
        <v>0</v>
      </c>
      <c r="DQ113">
        <f>'Initial absorption'!$N113*DP113*$J113</f>
        <v>0</v>
      </c>
      <c r="DS113">
        <f>(1-'Initial absorption'!$N113)*DP113</f>
        <v>0</v>
      </c>
      <c r="DT113">
        <f>'Initial absorption'!$H113*DS113*$F113</f>
        <v>0</v>
      </c>
      <c r="DU113" s="7"/>
      <c r="DV113">
        <f>(1 - 'Initial absorption'!$T113)*(DL113+DM113)</f>
        <v>0</v>
      </c>
      <c r="DW113">
        <f t="shared" si="293"/>
        <v>0</v>
      </c>
      <c r="DX113" s="7"/>
      <c r="EH113" s="7">
        <f t="shared" si="282"/>
        <v>0</v>
      </c>
      <c r="EI113" s="7">
        <f t="shared" si="331"/>
        <v>0</v>
      </c>
      <c r="EJ113" s="7">
        <f t="shared" si="208"/>
        <v>0</v>
      </c>
      <c r="EK113" s="7">
        <f t="shared" si="241"/>
        <v>0</v>
      </c>
      <c r="EL113" s="7"/>
      <c r="EM113" s="7">
        <f t="shared" si="242"/>
        <v>0</v>
      </c>
      <c r="EN113" s="7">
        <f t="shared" si="294"/>
        <v>0</v>
      </c>
      <c r="EO113" s="7">
        <f t="shared" si="209"/>
        <v>0</v>
      </c>
      <c r="EP113" s="7">
        <f t="shared" si="243"/>
        <v>0</v>
      </c>
      <c r="ER113">
        <f t="shared" si="210"/>
        <v>0</v>
      </c>
      <c r="ES113">
        <f t="shared" si="211"/>
        <v>0</v>
      </c>
      <c r="ET113">
        <f t="shared" si="212"/>
        <v>0</v>
      </c>
      <c r="EU113">
        <f t="shared" si="265"/>
        <v>0</v>
      </c>
      <c r="EV113" s="7"/>
      <c r="EW113" s="7">
        <f t="shared" si="295"/>
        <v>0</v>
      </c>
      <c r="EX113" s="7">
        <f t="shared" si="266"/>
        <v>0</v>
      </c>
      <c r="EY113" s="7">
        <f t="shared" si="213"/>
        <v>0</v>
      </c>
      <c r="EZ113" s="7"/>
      <c r="FA113" s="7">
        <f t="shared" si="296"/>
        <v>0</v>
      </c>
      <c r="FB113" s="7">
        <f>'Initial absorption'!$H113*FA113*$F113</f>
        <v>0</v>
      </c>
      <c r="FC113" s="7">
        <f t="shared" si="267"/>
        <v>0</v>
      </c>
      <c r="FD113" s="7">
        <f>'Initial absorption'!$N113*FC113*$J113</f>
        <v>0</v>
      </c>
      <c r="FE113" s="7"/>
      <c r="FF113">
        <f t="shared" si="297"/>
        <v>0</v>
      </c>
      <c r="FG113" s="7">
        <f t="shared" si="298"/>
        <v>0</v>
      </c>
      <c r="FH113">
        <f t="shared" si="244"/>
        <v>0</v>
      </c>
      <c r="FI113" s="7"/>
      <c r="FJ113">
        <f t="shared" si="245"/>
        <v>0</v>
      </c>
      <c r="FK113">
        <f t="shared" si="268"/>
        <v>0</v>
      </c>
      <c r="FL113">
        <f t="shared" si="278"/>
        <v>0</v>
      </c>
      <c r="FM113" s="7"/>
      <c r="FN113">
        <f>(1 - 'Initial absorption'!$N113)*FC113</f>
        <v>0</v>
      </c>
      <c r="FO113" s="7">
        <f t="shared" si="299"/>
        <v>0</v>
      </c>
      <c r="FP113">
        <f>'Initial absorption'!$T113*(FN113+FO113)*$N113</f>
        <v>0</v>
      </c>
      <c r="FQ113" s="7"/>
      <c r="FR113">
        <f t="shared" si="327"/>
        <v>0</v>
      </c>
      <c r="FS113">
        <f>'Initial absorption'!$N113*FR113*$J113</f>
        <v>0</v>
      </c>
      <c r="FU113">
        <f>(1-'Initial absorption'!$N113)*FR113</f>
        <v>0</v>
      </c>
      <c r="FV113">
        <f>'Initial absorption'!$H113*FU113*$F113</f>
        <v>0</v>
      </c>
      <c r="FW113" s="7"/>
      <c r="FX113">
        <f>(1 - 'Initial absorption'!$T113)*(FN113+FO113)</f>
        <v>0</v>
      </c>
      <c r="FY113">
        <f t="shared" si="300"/>
        <v>0</v>
      </c>
      <c r="FZ113" s="7"/>
      <c r="GJ113" s="7">
        <f t="shared" si="283"/>
        <v>0</v>
      </c>
      <c r="GK113" s="7">
        <f t="shared" si="332"/>
        <v>0</v>
      </c>
      <c r="GL113" s="7">
        <f t="shared" si="214"/>
        <v>0</v>
      </c>
      <c r="GM113" s="7">
        <f t="shared" si="246"/>
        <v>0</v>
      </c>
      <c r="GN113" s="7"/>
      <c r="GO113" s="7">
        <f t="shared" si="247"/>
        <v>0</v>
      </c>
      <c r="GP113" s="7">
        <f t="shared" si="301"/>
        <v>0</v>
      </c>
      <c r="GQ113" s="7">
        <f t="shared" si="215"/>
        <v>0</v>
      </c>
      <c r="GR113" s="7">
        <f t="shared" si="248"/>
        <v>0</v>
      </c>
      <c r="GT113">
        <f t="shared" si="216"/>
        <v>0</v>
      </c>
      <c r="GU113">
        <f t="shared" si="217"/>
        <v>0</v>
      </c>
      <c r="GV113">
        <f t="shared" si="218"/>
        <v>0</v>
      </c>
      <c r="GW113">
        <f t="shared" si="269"/>
        <v>0</v>
      </c>
      <c r="GX113" s="7"/>
      <c r="GY113" s="7">
        <f t="shared" si="302"/>
        <v>0</v>
      </c>
      <c r="GZ113" s="7">
        <f t="shared" si="270"/>
        <v>0</v>
      </c>
      <c r="HA113" s="7">
        <f t="shared" si="219"/>
        <v>0</v>
      </c>
      <c r="HB113" s="7"/>
      <c r="HC113" s="7">
        <f t="shared" si="303"/>
        <v>0</v>
      </c>
      <c r="HD113" s="7">
        <f>'Initial absorption'!$H113*HC113*$F113</f>
        <v>0</v>
      </c>
      <c r="HE113" s="7">
        <f t="shared" si="271"/>
        <v>0</v>
      </c>
      <c r="HF113" s="7">
        <f>'Initial absorption'!$N113*HE113*$J113</f>
        <v>0</v>
      </c>
      <c r="HG113" s="7"/>
      <c r="HH113">
        <f t="shared" si="304"/>
        <v>0</v>
      </c>
      <c r="HI113" s="7">
        <f t="shared" si="305"/>
        <v>0</v>
      </c>
      <c r="HJ113">
        <f t="shared" si="249"/>
        <v>0</v>
      </c>
      <c r="HK113" s="7"/>
      <c r="HL113">
        <f t="shared" si="250"/>
        <v>0</v>
      </c>
      <c r="HM113">
        <f t="shared" si="272"/>
        <v>0</v>
      </c>
      <c r="HN113">
        <f t="shared" si="279"/>
        <v>0</v>
      </c>
      <c r="HO113" s="7"/>
      <c r="HP113">
        <f>(1 - 'Initial absorption'!$N113)*HE113</f>
        <v>0</v>
      </c>
      <c r="HQ113" s="7">
        <f t="shared" si="306"/>
        <v>0</v>
      </c>
      <c r="HR113">
        <f>'Initial absorption'!$T113*(HP113+HQ113)*$N113</f>
        <v>0</v>
      </c>
      <c r="HS113" s="7"/>
      <c r="HT113">
        <f t="shared" si="328"/>
        <v>0</v>
      </c>
      <c r="HU113">
        <f>'Initial absorption'!$N113*HT113*$J113</f>
        <v>0</v>
      </c>
      <c r="HW113">
        <f>(1-'Initial absorption'!$N113)*HT113</f>
        <v>0</v>
      </c>
      <c r="HX113">
        <f>'Initial absorption'!$H113*HW113*$F113</f>
        <v>0</v>
      </c>
      <c r="HY113" s="7"/>
      <c r="HZ113">
        <f>(1 - 'Initial absorption'!$T113)*(HP113+HQ113)</f>
        <v>0</v>
      </c>
      <c r="IA113">
        <f t="shared" si="307"/>
        <v>0</v>
      </c>
      <c r="IB113" s="7"/>
      <c r="IL113" s="7">
        <f t="shared" si="284"/>
        <v>0</v>
      </c>
      <c r="IM113" s="7">
        <f t="shared" si="333"/>
        <v>0</v>
      </c>
      <c r="IN113" s="7">
        <f t="shared" si="220"/>
        <v>0</v>
      </c>
      <c r="IO113" s="7">
        <f t="shared" si="251"/>
        <v>0</v>
      </c>
      <c r="IP113" s="7"/>
      <c r="IQ113" s="7">
        <f t="shared" si="252"/>
        <v>0</v>
      </c>
      <c r="IR113" s="7">
        <f t="shared" si="308"/>
        <v>0</v>
      </c>
      <c r="IS113" s="7">
        <f t="shared" si="221"/>
        <v>0</v>
      </c>
      <c r="IT113" s="7">
        <f t="shared" si="253"/>
        <v>0</v>
      </c>
      <c r="IV113">
        <f t="shared" si="222"/>
        <v>0</v>
      </c>
      <c r="IW113">
        <f t="shared" si="223"/>
        <v>0</v>
      </c>
      <c r="IX113">
        <f t="shared" si="224"/>
        <v>0</v>
      </c>
      <c r="IY113">
        <f t="shared" si="273"/>
        <v>0</v>
      </c>
      <c r="IZ113" s="7"/>
      <c r="JA113" s="7">
        <f t="shared" si="309"/>
        <v>0</v>
      </c>
      <c r="JB113" s="7">
        <f t="shared" si="274"/>
        <v>0</v>
      </c>
      <c r="JC113" s="7">
        <f t="shared" si="225"/>
        <v>0</v>
      </c>
      <c r="JD113" s="7"/>
      <c r="JE113" s="7">
        <f t="shared" si="310"/>
        <v>0</v>
      </c>
      <c r="JF113" s="7">
        <f>'Initial absorption'!$H113*JE113*$F113</f>
        <v>0</v>
      </c>
      <c r="JG113" s="7">
        <f t="shared" si="275"/>
        <v>0</v>
      </c>
      <c r="JH113" s="7">
        <f>'Initial absorption'!$N113*JG113*$J113</f>
        <v>0</v>
      </c>
      <c r="JI113" s="7"/>
      <c r="JJ113">
        <f t="shared" si="311"/>
        <v>0</v>
      </c>
      <c r="JK113" s="7">
        <f t="shared" si="312"/>
        <v>0</v>
      </c>
      <c r="JL113">
        <f t="shared" si="254"/>
        <v>0</v>
      </c>
      <c r="JM113" s="7"/>
      <c r="JN113">
        <f t="shared" si="255"/>
        <v>0</v>
      </c>
      <c r="JO113">
        <f t="shared" si="276"/>
        <v>0</v>
      </c>
      <c r="JP113">
        <f t="shared" si="280"/>
        <v>0</v>
      </c>
      <c r="JQ113" s="7"/>
      <c r="JR113">
        <f>(1 - 'Initial absorption'!$N113)*JG113</f>
        <v>0</v>
      </c>
      <c r="JS113" s="7">
        <f t="shared" si="313"/>
        <v>0</v>
      </c>
      <c r="JT113">
        <f>'Initial absorption'!$T113*(JR113+JS113)*$N113</f>
        <v>0</v>
      </c>
      <c r="JU113" s="7"/>
      <c r="JV113">
        <f t="shared" si="329"/>
        <v>0</v>
      </c>
      <c r="JW113">
        <f>'Initial absorption'!$N113*JV113*$J113</f>
        <v>0</v>
      </c>
      <c r="JY113">
        <f>(1-'Initial absorption'!$N113)*JV113</f>
        <v>0</v>
      </c>
      <c r="JZ113">
        <f>'Initial absorption'!$H113*JY113*$F113</f>
        <v>0</v>
      </c>
      <c r="KA113" s="7"/>
      <c r="KB113">
        <f>(1 - 'Initial absorption'!$T113)*(JR113+JS113)</f>
        <v>0</v>
      </c>
      <c r="KC113">
        <f t="shared" si="314"/>
        <v>0</v>
      </c>
      <c r="KD113" s="7"/>
    </row>
    <row r="114" spans="4:290" x14ac:dyDescent="0.25">
      <c r="D114">
        <v>840</v>
      </c>
      <c r="E114">
        <f>'Input spectra'!B114</f>
        <v>0</v>
      </c>
      <c r="F114">
        <f>'Initial absorption'!J114</f>
        <v>0</v>
      </c>
      <c r="G114">
        <f>'Input spectra'!C114</f>
        <v>0</v>
      </c>
      <c r="H114">
        <f t="shared" si="226"/>
        <v>0</v>
      </c>
      <c r="I114">
        <f>'Input spectra'!D114</f>
        <v>0</v>
      </c>
      <c r="J114">
        <f>'Initial absorption'!P114</f>
        <v>0</v>
      </c>
      <c r="K114">
        <f>'Input spectra'!E114</f>
        <v>0</v>
      </c>
      <c r="L114">
        <f t="shared" si="227"/>
        <v>0</v>
      </c>
      <c r="M114">
        <f>'Input spectra'!F114</f>
        <v>0</v>
      </c>
      <c r="N114">
        <f>'Initial absorption'!V114</f>
        <v>0</v>
      </c>
      <c r="O114">
        <f>'Input spectra'!G114</f>
        <v>0</v>
      </c>
      <c r="P114">
        <f t="shared" si="228"/>
        <v>0</v>
      </c>
      <c r="R114">
        <f>'Reaching edge prob after ems 1'!$EZ115</f>
        <v>0.87635450639532686</v>
      </c>
      <c r="S114">
        <f>'Reaching edge prob after ems 2'!$EZ115</f>
        <v>0.87635450639532686</v>
      </c>
      <c r="T114">
        <f>'Reaching edge prob after ems 3'!EZ115</f>
        <v>0.87635450639532686</v>
      </c>
      <c r="U114">
        <f>1-EXP(-'Reaching edge prob after ems 1'!FC115*_k_in_ec_correction*($E114*_c1+'Input spectra'!Y114))</f>
        <v>1.2648724712035708E-2</v>
      </c>
      <c r="V114">
        <f>1-EXP(-(_t-'Reaching edge prob after ems 1'!FC115)*_k_in_ec_correction*($E114*_c1+'Input spectra'!Y114))</f>
        <v>1.2795488574914526E-2</v>
      </c>
      <c r="W114">
        <f>1-EXP(-'Reaching edge prob after ems 2'!FC115*_k_in_ec_correction*($I114*_c2+'Input spectra'!Y114))</f>
        <v>1.2648724712035708E-2</v>
      </c>
      <c r="X114">
        <f>1-EXP(-(_t-'Reaching edge prob after ems 2'!FC115)*_k_in_ec_correction*($I114*_c2+'Input spectra'!Y114))</f>
        <v>1.2795488574914526E-2</v>
      </c>
      <c r="Y114">
        <f>1-EXP(-'Reaching edge prob after ems 3'!FC115*_k_in_ec_correction*($M114*_c3+'Input spectra'!Y114))</f>
        <v>1.2648724712035708E-2</v>
      </c>
      <c r="Z114">
        <f>1-EXP(-(_t-'Reaching edge prob after ems 3'!FC115)*_k_in_ec_correction*($M114*_c3+'Input spectra'!Y114))</f>
        <v>1.2795488574914526E-2</v>
      </c>
      <c r="AA114" s="16"/>
      <c r="AB114" s="16"/>
      <c r="AD114" s="7">
        <f t="shared" si="315"/>
        <v>0</v>
      </c>
      <c r="AE114" s="7">
        <f t="shared" si="316"/>
        <v>0</v>
      </c>
      <c r="AF114" s="7">
        <f t="shared" si="317"/>
        <v>0</v>
      </c>
      <c r="AG114" s="7">
        <f t="shared" si="229"/>
        <v>0</v>
      </c>
      <c r="AH114" s="7"/>
      <c r="AI114" s="7">
        <f t="shared" si="318"/>
        <v>0</v>
      </c>
      <c r="AJ114" s="7">
        <f t="shared" si="319"/>
        <v>0</v>
      </c>
      <c r="AK114" s="7">
        <f t="shared" si="320"/>
        <v>0</v>
      </c>
      <c r="AL114" s="7">
        <f t="shared" si="230"/>
        <v>0</v>
      </c>
      <c r="AN114">
        <f t="shared" si="321"/>
        <v>0</v>
      </c>
      <c r="AO114">
        <f t="shared" si="322"/>
        <v>0</v>
      </c>
      <c r="AP114">
        <f t="shared" si="323"/>
        <v>0</v>
      </c>
      <c r="AQ114">
        <f t="shared" si="256"/>
        <v>0</v>
      </c>
      <c r="AR114" s="7"/>
      <c r="AS114" s="7">
        <f t="shared" si="324"/>
        <v>0</v>
      </c>
      <c r="AT114" s="7">
        <f t="shared" si="257"/>
        <v>0</v>
      </c>
      <c r="AU114" s="7">
        <f t="shared" si="325"/>
        <v>0</v>
      </c>
      <c r="AV114" s="7"/>
      <c r="AW114" s="7">
        <f t="shared" si="231"/>
        <v>0</v>
      </c>
      <c r="AX114" s="7">
        <f>'Initial absorption'!$H114*AW114*$F114</f>
        <v>0</v>
      </c>
      <c r="AY114" s="7">
        <f t="shared" si="258"/>
        <v>0</v>
      </c>
      <c r="AZ114" s="7">
        <f>'Initial absorption'!$N114*AY114*$J114</f>
        <v>0</v>
      </c>
      <c r="BA114" s="7"/>
      <c r="BB114">
        <f t="shared" si="232"/>
        <v>0</v>
      </c>
      <c r="BC114" s="7">
        <f t="shared" si="259"/>
        <v>0</v>
      </c>
      <c r="BD114">
        <f t="shared" si="233"/>
        <v>0</v>
      </c>
      <c r="BE114" s="7"/>
      <c r="BF114">
        <f t="shared" si="285"/>
        <v>0</v>
      </c>
      <c r="BG114">
        <f t="shared" si="260"/>
        <v>0</v>
      </c>
      <c r="BH114">
        <f t="shared" si="234"/>
        <v>0</v>
      </c>
      <c r="BI114" s="7"/>
      <c r="BJ114">
        <f>(1 - 'Initial absorption'!$N114)*AY114</f>
        <v>0</v>
      </c>
      <c r="BK114" s="7">
        <f t="shared" si="201"/>
        <v>0</v>
      </c>
      <c r="BL114">
        <f>'Initial absorption'!$T114*(BJ114+BK114)*$N114</f>
        <v>0</v>
      </c>
      <c r="BM114" s="7"/>
      <c r="BN114">
        <f t="shared" si="235"/>
        <v>0</v>
      </c>
      <c r="BO114">
        <f>'Initial absorption'!$N114*BN114*$J114</f>
        <v>0</v>
      </c>
      <c r="BQ114">
        <f>(1-'Initial absorption'!$N114)*BN114</f>
        <v>0</v>
      </c>
      <c r="BR114">
        <f>'Initial absorption'!$H114*BQ114*$F114</f>
        <v>0</v>
      </c>
      <c r="BS114" s="7"/>
      <c r="BT114">
        <f>(1 - 'Initial absorption'!$T114)*(BJ114+BK114)</f>
        <v>0</v>
      </c>
      <c r="BU114">
        <f t="shared" si="286"/>
        <v>0</v>
      </c>
      <c r="BV114" s="7"/>
      <c r="CF114" s="7">
        <f t="shared" si="281"/>
        <v>0</v>
      </c>
      <c r="CG114" s="7">
        <f t="shared" si="330"/>
        <v>0</v>
      </c>
      <c r="CH114" s="7">
        <f t="shared" si="202"/>
        <v>0</v>
      </c>
      <c r="CI114" s="7">
        <f t="shared" si="236"/>
        <v>0</v>
      </c>
      <c r="CJ114" s="7"/>
      <c r="CK114" s="7">
        <f t="shared" si="237"/>
        <v>0</v>
      </c>
      <c r="CL114" s="7">
        <f t="shared" si="287"/>
        <v>0</v>
      </c>
      <c r="CM114" s="7">
        <f t="shared" si="203"/>
        <v>0</v>
      </c>
      <c r="CN114" s="7">
        <f t="shared" si="238"/>
        <v>0</v>
      </c>
      <c r="CP114">
        <f t="shared" si="204"/>
        <v>0</v>
      </c>
      <c r="CQ114">
        <f t="shared" si="205"/>
        <v>0</v>
      </c>
      <c r="CR114">
        <f t="shared" si="206"/>
        <v>0</v>
      </c>
      <c r="CS114">
        <f t="shared" si="261"/>
        <v>0</v>
      </c>
      <c r="CT114" s="7"/>
      <c r="CU114" s="7">
        <f t="shared" si="288"/>
        <v>0</v>
      </c>
      <c r="CV114" s="7">
        <f t="shared" si="262"/>
        <v>0</v>
      </c>
      <c r="CW114" s="7">
        <f t="shared" si="207"/>
        <v>0</v>
      </c>
      <c r="CX114" s="7"/>
      <c r="CY114" s="7">
        <f t="shared" si="289"/>
        <v>0</v>
      </c>
      <c r="CZ114" s="7">
        <f>'Initial absorption'!$H114*CY114*$F114</f>
        <v>0</v>
      </c>
      <c r="DA114" s="7">
        <f t="shared" si="263"/>
        <v>0</v>
      </c>
      <c r="DB114" s="7">
        <f>'Initial absorption'!$N114*DA114*$J114</f>
        <v>0</v>
      </c>
      <c r="DC114" s="7"/>
      <c r="DD114">
        <f t="shared" si="290"/>
        <v>0</v>
      </c>
      <c r="DE114" s="7">
        <f t="shared" si="291"/>
        <v>0</v>
      </c>
      <c r="DF114">
        <f t="shared" si="239"/>
        <v>0</v>
      </c>
      <c r="DG114" s="7"/>
      <c r="DH114">
        <f t="shared" si="240"/>
        <v>0</v>
      </c>
      <c r="DI114">
        <f t="shared" si="264"/>
        <v>0</v>
      </c>
      <c r="DJ114">
        <f t="shared" si="277"/>
        <v>0</v>
      </c>
      <c r="DK114" s="7"/>
      <c r="DL114">
        <f>(1 - 'Initial absorption'!$N114)*DA114</f>
        <v>0</v>
      </c>
      <c r="DM114" s="7">
        <f t="shared" si="292"/>
        <v>0</v>
      </c>
      <c r="DN114">
        <f>'Initial absorption'!$T114*(DL114+DM114)*$N114</f>
        <v>0</v>
      </c>
      <c r="DO114" s="7"/>
      <c r="DP114">
        <f t="shared" si="326"/>
        <v>0</v>
      </c>
      <c r="DQ114">
        <f>'Initial absorption'!$N114*DP114*$J114</f>
        <v>0</v>
      </c>
      <c r="DS114">
        <f>(1-'Initial absorption'!$N114)*DP114</f>
        <v>0</v>
      </c>
      <c r="DT114">
        <f>'Initial absorption'!$H114*DS114*$F114</f>
        <v>0</v>
      </c>
      <c r="DU114" s="7"/>
      <c r="DV114">
        <f>(1 - 'Initial absorption'!$T114)*(DL114+DM114)</f>
        <v>0</v>
      </c>
      <c r="DW114">
        <f t="shared" si="293"/>
        <v>0</v>
      </c>
      <c r="DX114" s="7"/>
      <c r="EH114" s="7">
        <f t="shared" si="282"/>
        <v>0</v>
      </c>
      <c r="EI114" s="7">
        <f t="shared" si="331"/>
        <v>0</v>
      </c>
      <c r="EJ114" s="7">
        <f t="shared" si="208"/>
        <v>0</v>
      </c>
      <c r="EK114" s="7">
        <f t="shared" si="241"/>
        <v>0</v>
      </c>
      <c r="EL114" s="7"/>
      <c r="EM114" s="7">
        <f t="shared" si="242"/>
        <v>0</v>
      </c>
      <c r="EN114" s="7">
        <f t="shared" si="294"/>
        <v>0</v>
      </c>
      <c r="EO114" s="7">
        <f t="shared" si="209"/>
        <v>0</v>
      </c>
      <c r="EP114" s="7">
        <f t="shared" si="243"/>
        <v>0</v>
      </c>
      <c r="ER114">
        <f t="shared" si="210"/>
        <v>0</v>
      </c>
      <c r="ES114">
        <f t="shared" si="211"/>
        <v>0</v>
      </c>
      <c r="ET114">
        <f t="shared" si="212"/>
        <v>0</v>
      </c>
      <c r="EU114">
        <f t="shared" si="265"/>
        <v>0</v>
      </c>
      <c r="EV114" s="7"/>
      <c r="EW114" s="7">
        <f t="shared" si="295"/>
        <v>0</v>
      </c>
      <c r="EX114" s="7">
        <f t="shared" si="266"/>
        <v>0</v>
      </c>
      <c r="EY114" s="7">
        <f t="shared" si="213"/>
        <v>0</v>
      </c>
      <c r="EZ114" s="7"/>
      <c r="FA114" s="7">
        <f t="shared" si="296"/>
        <v>0</v>
      </c>
      <c r="FB114" s="7">
        <f>'Initial absorption'!$H114*FA114*$F114</f>
        <v>0</v>
      </c>
      <c r="FC114" s="7">
        <f t="shared" si="267"/>
        <v>0</v>
      </c>
      <c r="FD114" s="7">
        <f>'Initial absorption'!$N114*FC114*$J114</f>
        <v>0</v>
      </c>
      <c r="FE114" s="7"/>
      <c r="FF114">
        <f t="shared" si="297"/>
        <v>0</v>
      </c>
      <c r="FG114" s="7">
        <f t="shared" si="298"/>
        <v>0</v>
      </c>
      <c r="FH114">
        <f t="shared" si="244"/>
        <v>0</v>
      </c>
      <c r="FI114" s="7"/>
      <c r="FJ114">
        <f t="shared" si="245"/>
        <v>0</v>
      </c>
      <c r="FK114">
        <f t="shared" si="268"/>
        <v>0</v>
      </c>
      <c r="FL114">
        <f t="shared" si="278"/>
        <v>0</v>
      </c>
      <c r="FM114" s="7"/>
      <c r="FN114">
        <f>(1 - 'Initial absorption'!$N114)*FC114</f>
        <v>0</v>
      </c>
      <c r="FO114" s="7">
        <f t="shared" si="299"/>
        <v>0</v>
      </c>
      <c r="FP114">
        <f>'Initial absorption'!$T114*(FN114+FO114)*$N114</f>
        <v>0</v>
      </c>
      <c r="FQ114" s="7"/>
      <c r="FR114">
        <f t="shared" si="327"/>
        <v>0</v>
      </c>
      <c r="FS114">
        <f>'Initial absorption'!$N114*FR114*$J114</f>
        <v>0</v>
      </c>
      <c r="FU114">
        <f>(1-'Initial absorption'!$N114)*FR114</f>
        <v>0</v>
      </c>
      <c r="FV114">
        <f>'Initial absorption'!$H114*FU114*$F114</f>
        <v>0</v>
      </c>
      <c r="FW114" s="7"/>
      <c r="FX114">
        <f>(1 - 'Initial absorption'!$T114)*(FN114+FO114)</f>
        <v>0</v>
      </c>
      <c r="FY114">
        <f t="shared" si="300"/>
        <v>0</v>
      </c>
      <c r="FZ114" s="7"/>
      <c r="GJ114" s="7">
        <f t="shared" si="283"/>
        <v>0</v>
      </c>
      <c r="GK114" s="7">
        <f t="shared" si="332"/>
        <v>0</v>
      </c>
      <c r="GL114" s="7">
        <f t="shared" si="214"/>
        <v>0</v>
      </c>
      <c r="GM114" s="7">
        <f t="shared" si="246"/>
        <v>0</v>
      </c>
      <c r="GN114" s="7"/>
      <c r="GO114" s="7">
        <f t="shared" si="247"/>
        <v>0</v>
      </c>
      <c r="GP114" s="7">
        <f t="shared" si="301"/>
        <v>0</v>
      </c>
      <c r="GQ114" s="7">
        <f t="shared" si="215"/>
        <v>0</v>
      </c>
      <c r="GR114" s="7">
        <f t="shared" si="248"/>
        <v>0</v>
      </c>
      <c r="GT114">
        <f t="shared" si="216"/>
        <v>0</v>
      </c>
      <c r="GU114">
        <f t="shared" si="217"/>
        <v>0</v>
      </c>
      <c r="GV114">
        <f t="shared" si="218"/>
        <v>0</v>
      </c>
      <c r="GW114">
        <f t="shared" si="269"/>
        <v>0</v>
      </c>
      <c r="GX114" s="7"/>
      <c r="GY114" s="7">
        <f t="shared" si="302"/>
        <v>0</v>
      </c>
      <c r="GZ114" s="7">
        <f t="shared" si="270"/>
        <v>0</v>
      </c>
      <c r="HA114" s="7">
        <f t="shared" si="219"/>
        <v>0</v>
      </c>
      <c r="HB114" s="7"/>
      <c r="HC114" s="7">
        <f t="shared" si="303"/>
        <v>0</v>
      </c>
      <c r="HD114" s="7">
        <f>'Initial absorption'!$H114*HC114*$F114</f>
        <v>0</v>
      </c>
      <c r="HE114" s="7">
        <f t="shared" si="271"/>
        <v>0</v>
      </c>
      <c r="HF114" s="7">
        <f>'Initial absorption'!$N114*HE114*$J114</f>
        <v>0</v>
      </c>
      <c r="HG114" s="7"/>
      <c r="HH114">
        <f t="shared" si="304"/>
        <v>0</v>
      </c>
      <c r="HI114" s="7">
        <f t="shared" si="305"/>
        <v>0</v>
      </c>
      <c r="HJ114">
        <f t="shared" si="249"/>
        <v>0</v>
      </c>
      <c r="HK114" s="7"/>
      <c r="HL114">
        <f t="shared" si="250"/>
        <v>0</v>
      </c>
      <c r="HM114">
        <f t="shared" si="272"/>
        <v>0</v>
      </c>
      <c r="HN114">
        <f t="shared" si="279"/>
        <v>0</v>
      </c>
      <c r="HO114" s="7"/>
      <c r="HP114">
        <f>(1 - 'Initial absorption'!$N114)*HE114</f>
        <v>0</v>
      </c>
      <c r="HQ114" s="7">
        <f t="shared" si="306"/>
        <v>0</v>
      </c>
      <c r="HR114">
        <f>'Initial absorption'!$T114*(HP114+HQ114)*$N114</f>
        <v>0</v>
      </c>
      <c r="HS114" s="7"/>
      <c r="HT114">
        <f t="shared" si="328"/>
        <v>0</v>
      </c>
      <c r="HU114">
        <f>'Initial absorption'!$N114*HT114*$J114</f>
        <v>0</v>
      </c>
      <c r="HW114">
        <f>(1-'Initial absorption'!$N114)*HT114</f>
        <v>0</v>
      </c>
      <c r="HX114">
        <f>'Initial absorption'!$H114*HW114*$F114</f>
        <v>0</v>
      </c>
      <c r="HY114" s="7"/>
      <c r="HZ114">
        <f>(1 - 'Initial absorption'!$T114)*(HP114+HQ114)</f>
        <v>0</v>
      </c>
      <c r="IA114">
        <f t="shared" si="307"/>
        <v>0</v>
      </c>
      <c r="IB114" s="7"/>
      <c r="IL114" s="7">
        <f t="shared" si="284"/>
        <v>0</v>
      </c>
      <c r="IM114" s="7">
        <f t="shared" si="333"/>
        <v>0</v>
      </c>
      <c r="IN114" s="7">
        <f t="shared" si="220"/>
        <v>0</v>
      </c>
      <c r="IO114" s="7">
        <f t="shared" si="251"/>
        <v>0</v>
      </c>
      <c r="IP114" s="7"/>
      <c r="IQ114" s="7">
        <f t="shared" si="252"/>
        <v>0</v>
      </c>
      <c r="IR114" s="7">
        <f t="shared" si="308"/>
        <v>0</v>
      </c>
      <c r="IS114" s="7">
        <f t="shared" si="221"/>
        <v>0</v>
      </c>
      <c r="IT114" s="7">
        <f t="shared" si="253"/>
        <v>0</v>
      </c>
      <c r="IV114">
        <f t="shared" si="222"/>
        <v>0</v>
      </c>
      <c r="IW114">
        <f t="shared" si="223"/>
        <v>0</v>
      </c>
      <c r="IX114">
        <f t="shared" si="224"/>
        <v>0</v>
      </c>
      <c r="IY114">
        <f t="shared" si="273"/>
        <v>0</v>
      </c>
      <c r="IZ114" s="7"/>
      <c r="JA114" s="7">
        <f t="shared" si="309"/>
        <v>0</v>
      </c>
      <c r="JB114" s="7">
        <f t="shared" si="274"/>
        <v>0</v>
      </c>
      <c r="JC114" s="7">
        <f t="shared" si="225"/>
        <v>0</v>
      </c>
      <c r="JD114" s="7"/>
      <c r="JE114" s="7">
        <f t="shared" si="310"/>
        <v>0</v>
      </c>
      <c r="JF114" s="7">
        <f>'Initial absorption'!$H114*JE114*$F114</f>
        <v>0</v>
      </c>
      <c r="JG114" s="7">
        <f t="shared" si="275"/>
        <v>0</v>
      </c>
      <c r="JH114" s="7">
        <f>'Initial absorption'!$N114*JG114*$J114</f>
        <v>0</v>
      </c>
      <c r="JI114" s="7"/>
      <c r="JJ114">
        <f t="shared" si="311"/>
        <v>0</v>
      </c>
      <c r="JK114" s="7">
        <f t="shared" si="312"/>
        <v>0</v>
      </c>
      <c r="JL114">
        <f t="shared" si="254"/>
        <v>0</v>
      </c>
      <c r="JM114" s="7"/>
      <c r="JN114">
        <f t="shared" si="255"/>
        <v>0</v>
      </c>
      <c r="JO114">
        <f t="shared" si="276"/>
        <v>0</v>
      </c>
      <c r="JP114">
        <f t="shared" si="280"/>
        <v>0</v>
      </c>
      <c r="JQ114" s="7"/>
      <c r="JR114">
        <f>(1 - 'Initial absorption'!$N114)*JG114</f>
        <v>0</v>
      </c>
      <c r="JS114" s="7">
        <f t="shared" si="313"/>
        <v>0</v>
      </c>
      <c r="JT114">
        <f>'Initial absorption'!$T114*(JR114+JS114)*$N114</f>
        <v>0</v>
      </c>
      <c r="JU114" s="7"/>
      <c r="JV114">
        <f t="shared" si="329"/>
        <v>0</v>
      </c>
      <c r="JW114">
        <f>'Initial absorption'!$N114*JV114*$J114</f>
        <v>0</v>
      </c>
      <c r="JY114">
        <f>(1-'Initial absorption'!$N114)*JV114</f>
        <v>0</v>
      </c>
      <c r="JZ114">
        <f>'Initial absorption'!$H114*JY114*$F114</f>
        <v>0</v>
      </c>
      <c r="KA114" s="7"/>
      <c r="KB114">
        <f>(1 - 'Initial absorption'!$T114)*(JR114+JS114)</f>
        <v>0</v>
      </c>
      <c r="KC114">
        <f t="shared" si="314"/>
        <v>0</v>
      </c>
      <c r="KD114" s="7"/>
    </row>
    <row r="115" spans="4:290" x14ac:dyDescent="0.25">
      <c r="D115">
        <v>845</v>
      </c>
      <c r="E115">
        <f>'Input spectra'!B115</f>
        <v>0</v>
      </c>
      <c r="F115">
        <f>'Initial absorption'!J115</f>
        <v>0</v>
      </c>
      <c r="G115">
        <f>'Input spectra'!C115</f>
        <v>0</v>
      </c>
      <c r="H115">
        <f t="shared" si="226"/>
        <v>0</v>
      </c>
      <c r="I115">
        <f>'Input spectra'!D115</f>
        <v>0</v>
      </c>
      <c r="J115">
        <f>'Initial absorption'!P115</f>
        <v>0</v>
      </c>
      <c r="K115">
        <f>'Input spectra'!E115</f>
        <v>0</v>
      </c>
      <c r="L115">
        <f t="shared" si="227"/>
        <v>0</v>
      </c>
      <c r="M115">
        <f>'Input spectra'!F115</f>
        <v>0</v>
      </c>
      <c r="N115">
        <f>'Initial absorption'!V115</f>
        <v>0</v>
      </c>
      <c r="O115">
        <f>'Input spectra'!G115</f>
        <v>0</v>
      </c>
      <c r="P115">
        <f t="shared" si="228"/>
        <v>0</v>
      </c>
      <c r="R115">
        <f>'Reaching edge prob after ems 1'!$EZ116</f>
        <v>0.87681472555022999</v>
      </c>
      <c r="S115">
        <f>'Reaching edge prob after ems 2'!$EZ116</f>
        <v>0.87681472555022999</v>
      </c>
      <c r="T115">
        <f>'Reaching edge prob after ems 3'!EZ116</f>
        <v>0.87681472555022999</v>
      </c>
      <c r="U115">
        <f>1-EXP(-'Reaching edge prob after ems 1'!FC116*_k_in_ec_correction*($E115*_c1+'Input spectra'!Y115))</f>
        <v>1.2597218205366412E-2</v>
      </c>
      <c r="V115">
        <f>1-EXP(-(_t-'Reaching edge prob after ems 1'!FC116)*_k_in_ec_correction*($E115*_c1+'Input spectra'!Y115))</f>
        <v>1.2742782361329419E-2</v>
      </c>
      <c r="W115">
        <f>1-EXP(-'Reaching edge prob after ems 2'!FC116*_k_in_ec_correction*($I115*_c2+'Input spectra'!Y115))</f>
        <v>1.2597218205366412E-2</v>
      </c>
      <c r="X115">
        <f>1-EXP(-(_t-'Reaching edge prob after ems 2'!FC116)*_k_in_ec_correction*($I115*_c2+'Input spectra'!Y115))</f>
        <v>1.2742782361329419E-2</v>
      </c>
      <c r="Y115">
        <f>1-EXP(-'Reaching edge prob after ems 3'!FC116*_k_in_ec_correction*($M115*_c3+'Input spectra'!Y115))</f>
        <v>1.2597218205366412E-2</v>
      </c>
      <c r="Z115">
        <f>1-EXP(-(_t-'Reaching edge prob after ems 3'!FC116)*_k_in_ec_correction*($M115*_c3+'Input spectra'!Y115))</f>
        <v>1.2742782361329419E-2</v>
      </c>
      <c r="AA115" s="16"/>
      <c r="AB115" s="16"/>
      <c r="AD115" s="7">
        <f t="shared" si="315"/>
        <v>0</v>
      </c>
      <c r="AE115" s="7">
        <f t="shared" si="316"/>
        <v>0</v>
      </c>
      <c r="AF115" s="7">
        <f t="shared" si="317"/>
        <v>0</v>
      </c>
      <c r="AG115" s="7">
        <f t="shared" si="229"/>
        <v>0</v>
      </c>
      <c r="AH115" s="7"/>
      <c r="AI115" s="7">
        <f t="shared" si="318"/>
        <v>0</v>
      </c>
      <c r="AJ115" s="7">
        <f t="shared" si="319"/>
        <v>0</v>
      </c>
      <c r="AK115" s="7">
        <f t="shared" si="320"/>
        <v>0</v>
      </c>
      <c r="AL115" s="7">
        <f t="shared" si="230"/>
        <v>0</v>
      </c>
      <c r="AN115">
        <f t="shared" si="321"/>
        <v>0</v>
      </c>
      <c r="AO115">
        <f t="shared" si="322"/>
        <v>0</v>
      </c>
      <c r="AP115">
        <f t="shared" si="323"/>
        <v>0</v>
      </c>
      <c r="AQ115">
        <f t="shared" si="256"/>
        <v>0</v>
      </c>
      <c r="AR115" s="7"/>
      <c r="AS115" s="7">
        <f t="shared" si="324"/>
        <v>0</v>
      </c>
      <c r="AT115" s="7">
        <f t="shared" si="257"/>
        <v>0</v>
      </c>
      <c r="AU115" s="7">
        <f t="shared" si="325"/>
        <v>0</v>
      </c>
      <c r="AV115" s="7"/>
      <c r="AW115" s="7">
        <f t="shared" si="231"/>
        <v>0</v>
      </c>
      <c r="AX115" s="7">
        <f>'Initial absorption'!$H115*AW115*$F115</f>
        <v>0</v>
      </c>
      <c r="AY115" s="7">
        <f t="shared" si="258"/>
        <v>0</v>
      </c>
      <c r="AZ115" s="7">
        <f>'Initial absorption'!$N115*AY115*$J115</f>
        <v>0</v>
      </c>
      <c r="BA115" s="7"/>
      <c r="BB115">
        <f t="shared" si="232"/>
        <v>0</v>
      </c>
      <c r="BC115" s="7">
        <f t="shared" si="259"/>
        <v>0</v>
      </c>
      <c r="BD115">
        <f t="shared" si="233"/>
        <v>0</v>
      </c>
      <c r="BE115" s="7"/>
      <c r="BF115">
        <f t="shared" si="285"/>
        <v>0</v>
      </c>
      <c r="BG115">
        <f t="shared" si="260"/>
        <v>0</v>
      </c>
      <c r="BH115">
        <f t="shared" si="234"/>
        <v>0</v>
      </c>
      <c r="BI115" s="7"/>
      <c r="BJ115">
        <f>(1 - 'Initial absorption'!$N115)*AY115</f>
        <v>0</v>
      </c>
      <c r="BK115" s="7">
        <f t="shared" si="201"/>
        <v>0</v>
      </c>
      <c r="BL115">
        <f>'Initial absorption'!$T115*(BJ115+BK115)*$N115</f>
        <v>0</v>
      </c>
      <c r="BM115" s="7"/>
      <c r="BN115">
        <f t="shared" si="235"/>
        <v>0</v>
      </c>
      <c r="BO115">
        <f>'Initial absorption'!$N115*BN115*$J115</f>
        <v>0</v>
      </c>
      <c r="BQ115">
        <f>(1-'Initial absorption'!$N115)*BN115</f>
        <v>0</v>
      </c>
      <c r="BR115">
        <f>'Initial absorption'!$H115*BQ115*$F115</f>
        <v>0</v>
      </c>
      <c r="BS115" s="7"/>
      <c r="BT115">
        <f>(1 - 'Initial absorption'!$T115)*(BJ115+BK115)</f>
        <v>0</v>
      </c>
      <c r="BU115">
        <f t="shared" si="286"/>
        <v>0</v>
      </c>
      <c r="BV115" s="7"/>
      <c r="CF115" s="7">
        <f t="shared" si="281"/>
        <v>0</v>
      </c>
      <c r="CG115" s="7">
        <f t="shared" si="330"/>
        <v>0</v>
      </c>
      <c r="CH115" s="7">
        <f t="shared" si="202"/>
        <v>0</v>
      </c>
      <c r="CI115" s="7">
        <f t="shared" si="236"/>
        <v>0</v>
      </c>
      <c r="CJ115" s="7"/>
      <c r="CK115" s="7">
        <f t="shared" si="237"/>
        <v>0</v>
      </c>
      <c r="CL115" s="7">
        <f t="shared" si="287"/>
        <v>0</v>
      </c>
      <c r="CM115" s="7">
        <f t="shared" si="203"/>
        <v>0</v>
      </c>
      <c r="CN115" s="7">
        <f t="shared" si="238"/>
        <v>0</v>
      </c>
      <c r="CP115">
        <f t="shared" si="204"/>
        <v>0</v>
      </c>
      <c r="CQ115">
        <f t="shared" si="205"/>
        <v>0</v>
      </c>
      <c r="CR115">
        <f t="shared" si="206"/>
        <v>0</v>
      </c>
      <c r="CS115">
        <f t="shared" si="261"/>
        <v>0</v>
      </c>
      <c r="CT115" s="7"/>
      <c r="CU115" s="7">
        <f t="shared" si="288"/>
        <v>0</v>
      </c>
      <c r="CV115" s="7">
        <f t="shared" si="262"/>
        <v>0</v>
      </c>
      <c r="CW115" s="7">
        <f t="shared" si="207"/>
        <v>0</v>
      </c>
      <c r="CX115" s="7"/>
      <c r="CY115" s="7">
        <f t="shared" si="289"/>
        <v>0</v>
      </c>
      <c r="CZ115" s="7">
        <f>'Initial absorption'!$H115*CY115*$F115</f>
        <v>0</v>
      </c>
      <c r="DA115" s="7">
        <f t="shared" si="263"/>
        <v>0</v>
      </c>
      <c r="DB115" s="7">
        <f>'Initial absorption'!$N115*DA115*$J115</f>
        <v>0</v>
      </c>
      <c r="DC115" s="7"/>
      <c r="DD115">
        <f t="shared" si="290"/>
        <v>0</v>
      </c>
      <c r="DE115" s="7">
        <f t="shared" si="291"/>
        <v>0</v>
      </c>
      <c r="DF115">
        <f t="shared" si="239"/>
        <v>0</v>
      </c>
      <c r="DG115" s="7"/>
      <c r="DH115">
        <f t="shared" si="240"/>
        <v>0</v>
      </c>
      <c r="DI115">
        <f t="shared" si="264"/>
        <v>0</v>
      </c>
      <c r="DJ115">
        <f t="shared" si="277"/>
        <v>0</v>
      </c>
      <c r="DK115" s="7"/>
      <c r="DL115">
        <f>(1 - 'Initial absorption'!$N115)*DA115</f>
        <v>0</v>
      </c>
      <c r="DM115" s="7">
        <f t="shared" si="292"/>
        <v>0</v>
      </c>
      <c r="DN115">
        <f>'Initial absorption'!$T115*(DL115+DM115)*$N115</f>
        <v>0</v>
      </c>
      <c r="DO115" s="7"/>
      <c r="DP115">
        <f t="shared" si="326"/>
        <v>0</v>
      </c>
      <c r="DQ115">
        <f>'Initial absorption'!$N115*DP115*$J115</f>
        <v>0</v>
      </c>
      <c r="DS115">
        <f>(1-'Initial absorption'!$N115)*DP115</f>
        <v>0</v>
      </c>
      <c r="DT115">
        <f>'Initial absorption'!$H115*DS115*$F115</f>
        <v>0</v>
      </c>
      <c r="DU115" s="7"/>
      <c r="DV115">
        <f>(1 - 'Initial absorption'!$T115)*(DL115+DM115)</f>
        <v>0</v>
      </c>
      <c r="DW115">
        <f t="shared" si="293"/>
        <v>0</v>
      </c>
      <c r="DX115" s="7"/>
      <c r="EH115" s="7">
        <f t="shared" si="282"/>
        <v>0</v>
      </c>
      <c r="EI115" s="7">
        <f t="shared" si="331"/>
        <v>0</v>
      </c>
      <c r="EJ115" s="7">
        <f t="shared" si="208"/>
        <v>0</v>
      </c>
      <c r="EK115" s="7">
        <f t="shared" si="241"/>
        <v>0</v>
      </c>
      <c r="EL115" s="7"/>
      <c r="EM115" s="7">
        <f t="shared" si="242"/>
        <v>0</v>
      </c>
      <c r="EN115" s="7">
        <f t="shared" si="294"/>
        <v>0</v>
      </c>
      <c r="EO115" s="7">
        <f t="shared" si="209"/>
        <v>0</v>
      </c>
      <c r="EP115" s="7">
        <f t="shared" si="243"/>
        <v>0</v>
      </c>
      <c r="ER115">
        <f t="shared" si="210"/>
        <v>0</v>
      </c>
      <c r="ES115">
        <f t="shared" si="211"/>
        <v>0</v>
      </c>
      <c r="ET115">
        <f t="shared" si="212"/>
        <v>0</v>
      </c>
      <c r="EU115">
        <f t="shared" si="265"/>
        <v>0</v>
      </c>
      <c r="EV115" s="7"/>
      <c r="EW115" s="7">
        <f t="shared" si="295"/>
        <v>0</v>
      </c>
      <c r="EX115" s="7">
        <f t="shared" si="266"/>
        <v>0</v>
      </c>
      <c r="EY115" s="7">
        <f t="shared" si="213"/>
        <v>0</v>
      </c>
      <c r="EZ115" s="7"/>
      <c r="FA115" s="7">
        <f t="shared" si="296"/>
        <v>0</v>
      </c>
      <c r="FB115" s="7">
        <f>'Initial absorption'!$H115*FA115*$F115</f>
        <v>0</v>
      </c>
      <c r="FC115" s="7">
        <f t="shared" si="267"/>
        <v>0</v>
      </c>
      <c r="FD115" s="7">
        <f>'Initial absorption'!$N115*FC115*$J115</f>
        <v>0</v>
      </c>
      <c r="FE115" s="7"/>
      <c r="FF115">
        <f t="shared" si="297"/>
        <v>0</v>
      </c>
      <c r="FG115" s="7">
        <f t="shared" si="298"/>
        <v>0</v>
      </c>
      <c r="FH115">
        <f t="shared" si="244"/>
        <v>0</v>
      </c>
      <c r="FI115" s="7"/>
      <c r="FJ115">
        <f t="shared" si="245"/>
        <v>0</v>
      </c>
      <c r="FK115">
        <f t="shared" si="268"/>
        <v>0</v>
      </c>
      <c r="FL115">
        <f t="shared" si="278"/>
        <v>0</v>
      </c>
      <c r="FM115" s="7"/>
      <c r="FN115">
        <f>(1 - 'Initial absorption'!$N115)*FC115</f>
        <v>0</v>
      </c>
      <c r="FO115" s="7">
        <f t="shared" si="299"/>
        <v>0</v>
      </c>
      <c r="FP115">
        <f>'Initial absorption'!$T115*(FN115+FO115)*$N115</f>
        <v>0</v>
      </c>
      <c r="FQ115" s="7"/>
      <c r="FR115">
        <f t="shared" si="327"/>
        <v>0</v>
      </c>
      <c r="FS115">
        <f>'Initial absorption'!$N115*FR115*$J115</f>
        <v>0</v>
      </c>
      <c r="FU115">
        <f>(1-'Initial absorption'!$N115)*FR115</f>
        <v>0</v>
      </c>
      <c r="FV115">
        <f>'Initial absorption'!$H115*FU115*$F115</f>
        <v>0</v>
      </c>
      <c r="FW115" s="7"/>
      <c r="FX115">
        <f>(1 - 'Initial absorption'!$T115)*(FN115+FO115)</f>
        <v>0</v>
      </c>
      <c r="FY115">
        <f t="shared" si="300"/>
        <v>0</v>
      </c>
      <c r="FZ115" s="7"/>
      <c r="GJ115" s="7">
        <f t="shared" si="283"/>
        <v>0</v>
      </c>
      <c r="GK115" s="7">
        <f t="shared" si="332"/>
        <v>0</v>
      </c>
      <c r="GL115" s="7">
        <f t="shared" si="214"/>
        <v>0</v>
      </c>
      <c r="GM115" s="7">
        <f t="shared" si="246"/>
        <v>0</v>
      </c>
      <c r="GN115" s="7"/>
      <c r="GO115" s="7">
        <f t="shared" si="247"/>
        <v>0</v>
      </c>
      <c r="GP115" s="7">
        <f t="shared" si="301"/>
        <v>0</v>
      </c>
      <c r="GQ115" s="7">
        <f t="shared" si="215"/>
        <v>0</v>
      </c>
      <c r="GR115" s="7">
        <f t="shared" si="248"/>
        <v>0</v>
      </c>
      <c r="GT115">
        <f t="shared" si="216"/>
        <v>0</v>
      </c>
      <c r="GU115">
        <f t="shared" si="217"/>
        <v>0</v>
      </c>
      <c r="GV115">
        <f t="shared" si="218"/>
        <v>0</v>
      </c>
      <c r="GW115">
        <f t="shared" si="269"/>
        <v>0</v>
      </c>
      <c r="GX115" s="7"/>
      <c r="GY115" s="7">
        <f t="shared" si="302"/>
        <v>0</v>
      </c>
      <c r="GZ115" s="7">
        <f t="shared" si="270"/>
        <v>0</v>
      </c>
      <c r="HA115" s="7">
        <f t="shared" si="219"/>
        <v>0</v>
      </c>
      <c r="HB115" s="7"/>
      <c r="HC115" s="7">
        <f t="shared" si="303"/>
        <v>0</v>
      </c>
      <c r="HD115" s="7">
        <f>'Initial absorption'!$H115*HC115*$F115</f>
        <v>0</v>
      </c>
      <c r="HE115" s="7">
        <f t="shared" si="271"/>
        <v>0</v>
      </c>
      <c r="HF115" s="7">
        <f>'Initial absorption'!$N115*HE115*$J115</f>
        <v>0</v>
      </c>
      <c r="HG115" s="7"/>
      <c r="HH115">
        <f t="shared" si="304"/>
        <v>0</v>
      </c>
      <c r="HI115" s="7">
        <f t="shared" si="305"/>
        <v>0</v>
      </c>
      <c r="HJ115">
        <f t="shared" si="249"/>
        <v>0</v>
      </c>
      <c r="HK115" s="7"/>
      <c r="HL115">
        <f t="shared" si="250"/>
        <v>0</v>
      </c>
      <c r="HM115">
        <f t="shared" si="272"/>
        <v>0</v>
      </c>
      <c r="HN115">
        <f t="shared" si="279"/>
        <v>0</v>
      </c>
      <c r="HO115" s="7"/>
      <c r="HP115">
        <f>(1 - 'Initial absorption'!$N115)*HE115</f>
        <v>0</v>
      </c>
      <c r="HQ115" s="7">
        <f t="shared" si="306"/>
        <v>0</v>
      </c>
      <c r="HR115">
        <f>'Initial absorption'!$T115*(HP115+HQ115)*$N115</f>
        <v>0</v>
      </c>
      <c r="HS115" s="7"/>
      <c r="HT115">
        <f t="shared" si="328"/>
        <v>0</v>
      </c>
      <c r="HU115">
        <f>'Initial absorption'!$N115*HT115*$J115</f>
        <v>0</v>
      </c>
      <c r="HW115">
        <f>(1-'Initial absorption'!$N115)*HT115</f>
        <v>0</v>
      </c>
      <c r="HX115">
        <f>'Initial absorption'!$H115*HW115*$F115</f>
        <v>0</v>
      </c>
      <c r="HY115" s="7"/>
      <c r="HZ115">
        <f>(1 - 'Initial absorption'!$T115)*(HP115+HQ115)</f>
        <v>0</v>
      </c>
      <c r="IA115">
        <f t="shared" si="307"/>
        <v>0</v>
      </c>
      <c r="IB115" s="7"/>
      <c r="IL115" s="7">
        <f t="shared" si="284"/>
        <v>0</v>
      </c>
      <c r="IM115" s="7">
        <f t="shared" si="333"/>
        <v>0</v>
      </c>
      <c r="IN115" s="7">
        <f t="shared" si="220"/>
        <v>0</v>
      </c>
      <c r="IO115" s="7">
        <f t="shared" si="251"/>
        <v>0</v>
      </c>
      <c r="IP115" s="7"/>
      <c r="IQ115" s="7">
        <f t="shared" si="252"/>
        <v>0</v>
      </c>
      <c r="IR115" s="7">
        <f t="shared" si="308"/>
        <v>0</v>
      </c>
      <c r="IS115" s="7">
        <f t="shared" si="221"/>
        <v>0</v>
      </c>
      <c r="IT115" s="7">
        <f t="shared" si="253"/>
        <v>0</v>
      </c>
      <c r="IV115">
        <f t="shared" si="222"/>
        <v>0</v>
      </c>
      <c r="IW115">
        <f t="shared" si="223"/>
        <v>0</v>
      </c>
      <c r="IX115">
        <f t="shared" si="224"/>
        <v>0</v>
      </c>
      <c r="IY115">
        <f t="shared" si="273"/>
        <v>0</v>
      </c>
      <c r="IZ115" s="7"/>
      <c r="JA115" s="7">
        <f t="shared" si="309"/>
        <v>0</v>
      </c>
      <c r="JB115" s="7">
        <f t="shared" si="274"/>
        <v>0</v>
      </c>
      <c r="JC115" s="7">
        <f t="shared" si="225"/>
        <v>0</v>
      </c>
      <c r="JD115" s="7"/>
      <c r="JE115" s="7">
        <f t="shared" si="310"/>
        <v>0</v>
      </c>
      <c r="JF115" s="7">
        <f>'Initial absorption'!$H115*JE115*$F115</f>
        <v>0</v>
      </c>
      <c r="JG115" s="7">
        <f t="shared" si="275"/>
        <v>0</v>
      </c>
      <c r="JH115" s="7">
        <f>'Initial absorption'!$N115*JG115*$J115</f>
        <v>0</v>
      </c>
      <c r="JI115" s="7"/>
      <c r="JJ115">
        <f t="shared" si="311"/>
        <v>0</v>
      </c>
      <c r="JK115" s="7">
        <f t="shared" si="312"/>
        <v>0</v>
      </c>
      <c r="JL115">
        <f t="shared" si="254"/>
        <v>0</v>
      </c>
      <c r="JM115" s="7"/>
      <c r="JN115">
        <f t="shared" si="255"/>
        <v>0</v>
      </c>
      <c r="JO115">
        <f t="shared" si="276"/>
        <v>0</v>
      </c>
      <c r="JP115">
        <f t="shared" si="280"/>
        <v>0</v>
      </c>
      <c r="JQ115" s="7"/>
      <c r="JR115">
        <f>(1 - 'Initial absorption'!$N115)*JG115</f>
        <v>0</v>
      </c>
      <c r="JS115" s="7">
        <f t="shared" si="313"/>
        <v>0</v>
      </c>
      <c r="JT115">
        <f>'Initial absorption'!$T115*(JR115+JS115)*$N115</f>
        <v>0</v>
      </c>
      <c r="JU115" s="7"/>
      <c r="JV115">
        <f t="shared" si="329"/>
        <v>0</v>
      </c>
      <c r="JW115">
        <f>'Initial absorption'!$N115*JV115*$J115</f>
        <v>0</v>
      </c>
      <c r="JY115">
        <f>(1-'Initial absorption'!$N115)*JV115</f>
        <v>0</v>
      </c>
      <c r="JZ115">
        <f>'Initial absorption'!$H115*JY115*$F115</f>
        <v>0</v>
      </c>
      <c r="KA115" s="7"/>
      <c r="KB115">
        <f>(1 - 'Initial absorption'!$T115)*(JR115+JS115)</f>
        <v>0</v>
      </c>
      <c r="KC115">
        <f t="shared" si="314"/>
        <v>0</v>
      </c>
      <c r="KD115" s="7"/>
    </row>
    <row r="116" spans="4:290" x14ac:dyDescent="0.25">
      <c r="D116">
        <v>850</v>
      </c>
      <c r="E116">
        <f>'Input spectra'!B116</f>
        <v>0</v>
      </c>
      <c r="F116">
        <f>'Initial absorption'!J116</f>
        <v>0</v>
      </c>
      <c r="G116">
        <f>'Input spectra'!C116</f>
        <v>0</v>
      </c>
      <c r="H116">
        <f t="shared" si="226"/>
        <v>0</v>
      </c>
      <c r="I116">
        <f>'Input spectra'!D116</f>
        <v>0</v>
      </c>
      <c r="J116">
        <f>'Initial absorption'!P116</f>
        <v>0</v>
      </c>
      <c r="K116">
        <f>'Input spectra'!E116</f>
        <v>0</v>
      </c>
      <c r="L116">
        <f t="shared" si="227"/>
        <v>0</v>
      </c>
      <c r="M116">
        <f>'Input spectra'!F116</f>
        <v>0</v>
      </c>
      <c r="N116">
        <f>'Initial absorption'!V116</f>
        <v>0</v>
      </c>
      <c r="O116">
        <f>'Input spectra'!G116</f>
        <v>0</v>
      </c>
      <c r="P116">
        <f t="shared" si="228"/>
        <v>0</v>
      </c>
      <c r="R116">
        <f>'Reaching edge prob after ems 1'!$EZ117</f>
        <v>0.87727532092552052</v>
      </c>
      <c r="S116">
        <f>'Reaching edge prob after ems 2'!$EZ117</f>
        <v>0.87727532092552052</v>
      </c>
      <c r="T116">
        <f>'Reaching edge prob after ems 3'!EZ117</f>
        <v>0.87727532092552052</v>
      </c>
      <c r="U116">
        <f>1-EXP(-'Reaching edge prob after ems 1'!FC117*_k_in_ec_correction*($E116*_c1+'Input spectra'!Y116))</f>
        <v>1.2545706518023447E-2</v>
      </c>
      <c r="V116">
        <f>1-EXP(-(_t-'Reaching edge prob after ems 1'!FC117)*_k_in_ec_correction*($E116*_c1+'Input spectra'!Y116))</f>
        <v>1.269007582719639E-2</v>
      </c>
      <c r="W116">
        <f>1-EXP(-'Reaching edge prob after ems 2'!FC117*_k_in_ec_correction*($I116*_c2+'Input spectra'!Y116))</f>
        <v>1.2545706518023447E-2</v>
      </c>
      <c r="X116">
        <f>1-EXP(-(_t-'Reaching edge prob after ems 2'!FC117)*_k_in_ec_correction*($I116*_c2+'Input spectra'!Y116))</f>
        <v>1.269007582719639E-2</v>
      </c>
      <c r="Y116">
        <f>1-EXP(-'Reaching edge prob after ems 3'!FC117*_k_in_ec_correction*($M116*_c3+'Input spectra'!Y116))</f>
        <v>1.2545706518023447E-2</v>
      </c>
      <c r="Z116">
        <f>1-EXP(-(_t-'Reaching edge prob after ems 3'!FC117)*_k_in_ec_correction*($M116*_c3+'Input spectra'!Y116))</f>
        <v>1.269007582719639E-2</v>
      </c>
      <c r="AA116" s="16"/>
      <c r="AB116" s="16"/>
      <c r="AD116" s="7">
        <f t="shared" si="315"/>
        <v>0</v>
      </c>
      <c r="AE116" s="7">
        <f t="shared" si="316"/>
        <v>0</v>
      </c>
      <c r="AF116" s="7">
        <f t="shared" si="317"/>
        <v>0</v>
      </c>
      <c r="AG116" s="7">
        <f t="shared" si="229"/>
        <v>0</v>
      </c>
      <c r="AH116" s="7"/>
      <c r="AI116" s="7">
        <f t="shared" si="318"/>
        <v>0</v>
      </c>
      <c r="AJ116" s="7">
        <f t="shared" si="319"/>
        <v>0</v>
      </c>
      <c r="AK116" s="7">
        <f t="shared" si="320"/>
        <v>0</v>
      </c>
      <c r="AL116" s="7">
        <f t="shared" si="230"/>
        <v>0</v>
      </c>
      <c r="AN116">
        <f t="shared" si="321"/>
        <v>0</v>
      </c>
      <c r="AO116">
        <f t="shared" si="322"/>
        <v>0</v>
      </c>
      <c r="AP116">
        <f t="shared" si="323"/>
        <v>0</v>
      </c>
      <c r="AQ116">
        <f t="shared" si="256"/>
        <v>0</v>
      </c>
      <c r="AR116" s="7"/>
      <c r="AS116" s="7">
        <f t="shared" si="324"/>
        <v>0</v>
      </c>
      <c r="AT116" s="7">
        <f t="shared" si="257"/>
        <v>0</v>
      </c>
      <c r="AU116" s="7">
        <f t="shared" si="325"/>
        <v>0</v>
      </c>
      <c r="AV116" s="7"/>
      <c r="AW116" s="7">
        <f t="shared" si="231"/>
        <v>0</v>
      </c>
      <c r="AX116" s="7">
        <f>'Initial absorption'!$H116*AW116*$F116</f>
        <v>0</v>
      </c>
      <c r="AY116" s="7">
        <f t="shared" si="258"/>
        <v>0</v>
      </c>
      <c r="AZ116" s="7">
        <f>'Initial absorption'!$N116*AY116*$J116</f>
        <v>0</v>
      </c>
      <c r="BA116" s="7"/>
      <c r="BB116">
        <f t="shared" si="232"/>
        <v>0</v>
      </c>
      <c r="BC116" s="7">
        <f t="shared" si="259"/>
        <v>0</v>
      </c>
      <c r="BD116">
        <f t="shared" si="233"/>
        <v>0</v>
      </c>
      <c r="BE116" s="7"/>
      <c r="BF116">
        <f t="shared" si="285"/>
        <v>0</v>
      </c>
      <c r="BG116">
        <f t="shared" si="260"/>
        <v>0</v>
      </c>
      <c r="BH116">
        <f t="shared" si="234"/>
        <v>0</v>
      </c>
      <c r="BI116" s="7"/>
      <c r="BJ116">
        <f>(1 - 'Initial absorption'!$N116)*AY116</f>
        <v>0</v>
      </c>
      <c r="BK116" s="7">
        <f t="shared" si="201"/>
        <v>0</v>
      </c>
      <c r="BL116">
        <f>'Initial absorption'!$T116*(BJ116+BK116)*$N116</f>
        <v>0</v>
      </c>
      <c r="BM116" s="7"/>
      <c r="BN116">
        <f t="shared" si="235"/>
        <v>0</v>
      </c>
      <c r="BO116">
        <f>'Initial absorption'!$N116*BN116*$J116</f>
        <v>0</v>
      </c>
      <c r="BQ116">
        <f>(1-'Initial absorption'!$N116)*BN116</f>
        <v>0</v>
      </c>
      <c r="BR116">
        <f>'Initial absorption'!$H116*BQ116*$F116</f>
        <v>0</v>
      </c>
      <c r="BS116" s="7"/>
      <c r="BT116">
        <f>(1 - 'Initial absorption'!$T116)*(BJ116+BK116)</f>
        <v>0</v>
      </c>
      <c r="BU116">
        <f t="shared" si="286"/>
        <v>0</v>
      </c>
      <c r="BV116" s="7"/>
      <c r="CF116" s="7">
        <f t="shared" si="281"/>
        <v>0</v>
      </c>
      <c r="CG116" s="7">
        <f t="shared" si="330"/>
        <v>0</v>
      </c>
      <c r="CH116" s="7">
        <f t="shared" si="202"/>
        <v>0</v>
      </c>
      <c r="CI116" s="7">
        <f t="shared" si="236"/>
        <v>0</v>
      </c>
      <c r="CJ116" s="7"/>
      <c r="CK116" s="7">
        <f t="shared" si="237"/>
        <v>0</v>
      </c>
      <c r="CL116" s="7">
        <f t="shared" si="287"/>
        <v>0</v>
      </c>
      <c r="CM116" s="7">
        <f t="shared" si="203"/>
        <v>0</v>
      </c>
      <c r="CN116" s="7">
        <f t="shared" si="238"/>
        <v>0</v>
      </c>
      <c r="CP116">
        <f t="shared" si="204"/>
        <v>0</v>
      </c>
      <c r="CQ116">
        <f t="shared" si="205"/>
        <v>0</v>
      </c>
      <c r="CR116">
        <f t="shared" si="206"/>
        <v>0</v>
      </c>
      <c r="CS116">
        <f t="shared" si="261"/>
        <v>0</v>
      </c>
      <c r="CT116" s="7"/>
      <c r="CU116" s="7">
        <f t="shared" si="288"/>
        <v>0</v>
      </c>
      <c r="CV116" s="7">
        <f t="shared" si="262"/>
        <v>0</v>
      </c>
      <c r="CW116" s="7">
        <f t="shared" si="207"/>
        <v>0</v>
      </c>
      <c r="CX116" s="7"/>
      <c r="CY116" s="7">
        <f t="shared" si="289"/>
        <v>0</v>
      </c>
      <c r="CZ116" s="7">
        <f>'Initial absorption'!$H116*CY116*$F116</f>
        <v>0</v>
      </c>
      <c r="DA116" s="7">
        <f t="shared" si="263"/>
        <v>0</v>
      </c>
      <c r="DB116" s="7">
        <f>'Initial absorption'!$N116*DA116*$J116</f>
        <v>0</v>
      </c>
      <c r="DC116" s="7"/>
      <c r="DD116">
        <f t="shared" si="290"/>
        <v>0</v>
      </c>
      <c r="DE116" s="7">
        <f t="shared" si="291"/>
        <v>0</v>
      </c>
      <c r="DF116">
        <f t="shared" si="239"/>
        <v>0</v>
      </c>
      <c r="DG116" s="7"/>
      <c r="DH116">
        <f t="shared" si="240"/>
        <v>0</v>
      </c>
      <c r="DI116">
        <f t="shared" si="264"/>
        <v>0</v>
      </c>
      <c r="DJ116">
        <f t="shared" si="277"/>
        <v>0</v>
      </c>
      <c r="DK116" s="7"/>
      <c r="DL116">
        <f>(1 - 'Initial absorption'!$N116)*DA116</f>
        <v>0</v>
      </c>
      <c r="DM116" s="7">
        <f t="shared" si="292"/>
        <v>0</v>
      </c>
      <c r="DN116">
        <f>'Initial absorption'!$T116*(DL116+DM116)*$N116</f>
        <v>0</v>
      </c>
      <c r="DO116" s="7"/>
      <c r="DP116">
        <f t="shared" si="326"/>
        <v>0</v>
      </c>
      <c r="DQ116">
        <f>'Initial absorption'!$N116*DP116*$J116</f>
        <v>0</v>
      </c>
      <c r="DS116">
        <f>(1-'Initial absorption'!$N116)*DP116</f>
        <v>0</v>
      </c>
      <c r="DT116">
        <f>'Initial absorption'!$H116*DS116*$F116</f>
        <v>0</v>
      </c>
      <c r="DU116" s="7"/>
      <c r="DV116">
        <f>(1 - 'Initial absorption'!$T116)*(DL116+DM116)</f>
        <v>0</v>
      </c>
      <c r="DW116">
        <f t="shared" si="293"/>
        <v>0</v>
      </c>
      <c r="DX116" s="7"/>
      <c r="EH116" s="7">
        <f t="shared" si="282"/>
        <v>0</v>
      </c>
      <c r="EI116" s="7">
        <f t="shared" si="331"/>
        <v>0</v>
      </c>
      <c r="EJ116" s="7">
        <f t="shared" si="208"/>
        <v>0</v>
      </c>
      <c r="EK116" s="7">
        <f t="shared" si="241"/>
        <v>0</v>
      </c>
      <c r="EL116" s="7"/>
      <c r="EM116" s="7">
        <f t="shared" si="242"/>
        <v>0</v>
      </c>
      <c r="EN116" s="7">
        <f t="shared" si="294"/>
        <v>0</v>
      </c>
      <c r="EO116" s="7">
        <f t="shared" si="209"/>
        <v>0</v>
      </c>
      <c r="EP116" s="7">
        <f t="shared" si="243"/>
        <v>0</v>
      </c>
      <c r="ER116">
        <f t="shared" si="210"/>
        <v>0</v>
      </c>
      <c r="ES116">
        <f t="shared" si="211"/>
        <v>0</v>
      </c>
      <c r="ET116">
        <f t="shared" si="212"/>
        <v>0</v>
      </c>
      <c r="EU116">
        <f t="shared" si="265"/>
        <v>0</v>
      </c>
      <c r="EV116" s="7"/>
      <c r="EW116" s="7">
        <f t="shared" si="295"/>
        <v>0</v>
      </c>
      <c r="EX116" s="7">
        <f t="shared" si="266"/>
        <v>0</v>
      </c>
      <c r="EY116" s="7">
        <f t="shared" si="213"/>
        <v>0</v>
      </c>
      <c r="EZ116" s="7"/>
      <c r="FA116" s="7">
        <f t="shared" si="296"/>
        <v>0</v>
      </c>
      <c r="FB116" s="7">
        <f>'Initial absorption'!$H116*FA116*$F116</f>
        <v>0</v>
      </c>
      <c r="FC116" s="7">
        <f t="shared" si="267"/>
        <v>0</v>
      </c>
      <c r="FD116" s="7">
        <f>'Initial absorption'!$N116*FC116*$J116</f>
        <v>0</v>
      </c>
      <c r="FE116" s="7"/>
      <c r="FF116">
        <f t="shared" si="297"/>
        <v>0</v>
      </c>
      <c r="FG116" s="7">
        <f t="shared" si="298"/>
        <v>0</v>
      </c>
      <c r="FH116">
        <f t="shared" si="244"/>
        <v>0</v>
      </c>
      <c r="FI116" s="7"/>
      <c r="FJ116">
        <f t="shared" si="245"/>
        <v>0</v>
      </c>
      <c r="FK116">
        <f t="shared" si="268"/>
        <v>0</v>
      </c>
      <c r="FL116">
        <f t="shared" si="278"/>
        <v>0</v>
      </c>
      <c r="FM116" s="7"/>
      <c r="FN116">
        <f>(1 - 'Initial absorption'!$N116)*FC116</f>
        <v>0</v>
      </c>
      <c r="FO116" s="7">
        <f t="shared" si="299"/>
        <v>0</v>
      </c>
      <c r="FP116">
        <f>'Initial absorption'!$T116*(FN116+FO116)*$N116</f>
        <v>0</v>
      </c>
      <c r="FQ116" s="7"/>
      <c r="FR116">
        <f t="shared" si="327"/>
        <v>0</v>
      </c>
      <c r="FS116">
        <f>'Initial absorption'!$N116*FR116*$J116</f>
        <v>0</v>
      </c>
      <c r="FU116">
        <f>(1-'Initial absorption'!$N116)*FR116</f>
        <v>0</v>
      </c>
      <c r="FV116">
        <f>'Initial absorption'!$H116*FU116*$F116</f>
        <v>0</v>
      </c>
      <c r="FW116" s="7"/>
      <c r="FX116">
        <f>(1 - 'Initial absorption'!$T116)*(FN116+FO116)</f>
        <v>0</v>
      </c>
      <c r="FY116">
        <f t="shared" si="300"/>
        <v>0</v>
      </c>
      <c r="FZ116" s="7"/>
      <c r="GJ116" s="7">
        <f t="shared" si="283"/>
        <v>0</v>
      </c>
      <c r="GK116" s="7">
        <f t="shared" si="332"/>
        <v>0</v>
      </c>
      <c r="GL116" s="7">
        <f t="shared" si="214"/>
        <v>0</v>
      </c>
      <c r="GM116" s="7">
        <f t="shared" si="246"/>
        <v>0</v>
      </c>
      <c r="GN116" s="7"/>
      <c r="GO116" s="7">
        <f t="shared" si="247"/>
        <v>0</v>
      </c>
      <c r="GP116" s="7">
        <f t="shared" si="301"/>
        <v>0</v>
      </c>
      <c r="GQ116" s="7">
        <f t="shared" si="215"/>
        <v>0</v>
      </c>
      <c r="GR116" s="7">
        <f t="shared" si="248"/>
        <v>0</v>
      </c>
      <c r="GT116">
        <f t="shared" si="216"/>
        <v>0</v>
      </c>
      <c r="GU116">
        <f t="shared" si="217"/>
        <v>0</v>
      </c>
      <c r="GV116">
        <f t="shared" si="218"/>
        <v>0</v>
      </c>
      <c r="GW116">
        <f t="shared" si="269"/>
        <v>0</v>
      </c>
      <c r="GX116" s="7"/>
      <c r="GY116" s="7">
        <f t="shared" si="302"/>
        <v>0</v>
      </c>
      <c r="GZ116" s="7">
        <f t="shared" si="270"/>
        <v>0</v>
      </c>
      <c r="HA116" s="7">
        <f t="shared" si="219"/>
        <v>0</v>
      </c>
      <c r="HB116" s="7"/>
      <c r="HC116" s="7">
        <f t="shared" si="303"/>
        <v>0</v>
      </c>
      <c r="HD116" s="7">
        <f>'Initial absorption'!$H116*HC116*$F116</f>
        <v>0</v>
      </c>
      <c r="HE116" s="7">
        <f t="shared" si="271"/>
        <v>0</v>
      </c>
      <c r="HF116" s="7">
        <f>'Initial absorption'!$N116*HE116*$J116</f>
        <v>0</v>
      </c>
      <c r="HG116" s="7"/>
      <c r="HH116">
        <f t="shared" si="304"/>
        <v>0</v>
      </c>
      <c r="HI116" s="7">
        <f t="shared" si="305"/>
        <v>0</v>
      </c>
      <c r="HJ116">
        <f t="shared" si="249"/>
        <v>0</v>
      </c>
      <c r="HK116" s="7"/>
      <c r="HL116">
        <f t="shared" si="250"/>
        <v>0</v>
      </c>
      <c r="HM116">
        <f t="shared" si="272"/>
        <v>0</v>
      </c>
      <c r="HN116">
        <f t="shared" si="279"/>
        <v>0</v>
      </c>
      <c r="HO116" s="7"/>
      <c r="HP116">
        <f>(1 - 'Initial absorption'!$N116)*HE116</f>
        <v>0</v>
      </c>
      <c r="HQ116" s="7">
        <f t="shared" si="306"/>
        <v>0</v>
      </c>
      <c r="HR116">
        <f>'Initial absorption'!$T116*(HP116+HQ116)*$N116</f>
        <v>0</v>
      </c>
      <c r="HS116" s="7"/>
      <c r="HT116">
        <f t="shared" si="328"/>
        <v>0</v>
      </c>
      <c r="HU116">
        <f>'Initial absorption'!$N116*HT116*$J116</f>
        <v>0</v>
      </c>
      <c r="HW116">
        <f>(1-'Initial absorption'!$N116)*HT116</f>
        <v>0</v>
      </c>
      <c r="HX116">
        <f>'Initial absorption'!$H116*HW116*$F116</f>
        <v>0</v>
      </c>
      <c r="HY116" s="7"/>
      <c r="HZ116">
        <f>(1 - 'Initial absorption'!$T116)*(HP116+HQ116)</f>
        <v>0</v>
      </c>
      <c r="IA116">
        <f t="shared" si="307"/>
        <v>0</v>
      </c>
      <c r="IB116" s="7"/>
      <c r="IL116" s="7">
        <f t="shared" si="284"/>
        <v>0</v>
      </c>
      <c r="IM116" s="7">
        <f t="shared" si="333"/>
        <v>0</v>
      </c>
      <c r="IN116" s="7">
        <f t="shared" si="220"/>
        <v>0</v>
      </c>
      <c r="IO116" s="7">
        <f t="shared" si="251"/>
        <v>0</v>
      </c>
      <c r="IP116" s="7"/>
      <c r="IQ116" s="7">
        <f t="shared" si="252"/>
        <v>0</v>
      </c>
      <c r="IR116" s="7">
        <f t="shared" si="308"/>
        <v>0</v>
      </c>
      <c r="IS116" s="7">
        <f t="shared" si="221"/>
        <v>0</v>
      </c>
      <c r="IT116" s="7">
        <f t="shared" si="253"/>
        <v>0</v>
      </c>
      <c r="IV116">
        <f t="shared" si="222"/>
        <v>0</v>
      </c>
      <c r="IW116">
        <f t="shared" si="223"/>
        <v>0</v>
      </c>
      <c r="IX116">
        <f t="shared" si="224"/>
        <v>0</v>
      </c>
      <c r="IY116">
        <f t="shared" si="273"/>
        <v>0</v>
      </c>
      <c r="IZ116" s="7"/>
      <c r="JA116" s="7">
        <f t="shared" si="309"/>
        <v>0</v>
      </c>
      <c r="JB116" s="7">
        <f t="shared" si="274"/>
        <v>0</v>
      </c>
      <c r="JC116" s="7">
        <f t="shared" si="225"/>
        <v>0</v>
      </c>
      <c r="JD116" s="7"/>
      <c r="JE116" s="7">
        <f t="shared" si="310"/>
        <v>0</v>
      </c>
      <c r="JF116" s="7">
        <f>'Initial absorption'!$H116*JE116*$F116</f>
        <v>0</v>
      </c>
      <c r="JG116" s="7">
        <f t="shared" si="275"/>
        <v>0</v>
      </c>
      <c r="JH116" s="7">
        <f>'Initial absorption'!$N116*JG116*$J116</f>
        <v>0</v>
      </c>
      <c r="JI116" s="7"/>
      <c r="JJ116">
        <f t="shared" si="311"/>
        <v>0</v>
      </c>
      <c r="JK116" s="7">
        <f t="shared" si="312"/>
        <v>0</v>
      </c>
      <c r="JL116">
        <f t="shared" si="254"/>
        <v>0</v>
      </c>
      <c r="JM116" s="7"/>
      <c r="JN116">
        <f t="shared" si="255"/>
        <v>0</v>
      </c>
      <c r="JO116">
        <f t="shared" si="276"/>
        <v>0</v>
      </c>
      <c r="JP116">
        <f t="shared" si="280"/>
        <v>0</v>
      </c>
      <c r="JQ116" s="7"/>
      <c r="JR116">
        <f>(1 - 'Initial absorption'!$N116)*JG116</f>
        <v>0</v>
      </c>
      <c r="JS116" s="7">
        <f t="shared" si="313"/>
        <v>0</v>
      </c>
      <c r="JT116">
        <f>'Initial absorption'!$T116*(JR116+JS116)*$N116</f>
        <v>0</v>
      </c>
      <c r="JU116" s="7"/>
      <c r="JV116">
        <f t="shared" si="329"/>
        <v>0</v>
      </c>
      <c r="JW116">
        <f>'Initial absorption'!$N116*JV116*$J116</f>
        <v>0</v>
      </c>
      <c r="JY116">
        <f>(1-'Initial absorption'!$N116)*JV116</f>
        <v>0</v>
      </c>
      <c r="JZ116">
        <f>'Initial absorption'!$H116*JY116*$F116</f>
        <v>0</v>
      </c>
      <c r="KA116" s="7"/>
      <c r="KB116">
        <f>(1 - 'Initial absorption'!$T116)*(JR116+JS116)</f>
        <v>0</v>
      </c>
      <c r="KC116">
        <f t="shared" si="314"/>
        <v>0</v>
      </c>
      <c r="KD116" s="7"/>
    </row>
    <row r="117" spans="4:290" x14ac:dyDescent="0.25">
      <c r="D117">
        <v>855</v>
      </c>
      <c r="E117">
        <f>'Input spectra'!B117</f>
        <v>0</v>
      </c>
      <c r="F117">
        <f>'Initial absorption'!J117</f>
        <v>0</v>
      </c>
      <c r="G117">
        <f>'Input spectra'!C117</f>
        <v>0</v>
      </c>
      <c r="H117">
        <f t="shared" si="226"/>
        <v>0</v>
      </c>
      <c r="I117">
        <f>'Input spectra'!D117</f>
        <v>0</v>
      </c>
      <c r="J117">
        <f>'Initial absorption'!P117</f>
        <v>0</v>
      </c>
      <c r="K117">
        <f>'Input spectra'!E117</f>
        <v>0</v>
      </c>
      <c r="L117">
        <f t="shared" si="227"/>
        <v>0</v>
      </c>
      <c r="M117">
        <f>'Input spectra'!F117</f>
        <v>0</v>
      </c>
      <c r="N117">
        <f>'Initial absorption'!V117</f>
        <v>0</v>
      </c>
      <c r="O117">
        <f>'Input spectra'!G117</f>
        <v>0</v>
      </c>
      <c r="P117">
        <f t="shared" si="228"/>
        <v>0</v>
      </c>
      <c r="R117">
        <f>'Reaching edge prob after ems 1'!$EZ118</f>
        <v>0.87773629290472077</v>
      </c>
      <c r="S117">
        <f>'Reaching edge prob after ems 2'!$EZ118</f>
        <v>0.87773629290472077</v>
      </c>
      <c r="T117">
        <f>'Reaching edge prob after ems 3'!EZ118</f>
        <v>0.87773629290472077</v>
      </c>
      <c r="U117">
        <f>1-EXP(-'Reaching edge prob after ems 1'!FC118*_k_in_ec_correction*($E117*_c1+'Input spectra'!Y117))</f>
        <v>1.2494189649473353E-2</v>
      </c>
      <c r="V117">
        <f>1-EXP(-(_t-'Reaching edge prob after ems 1'!FC118)*_k_in_ec_correction*($E117*_c1+'Input spectra'!Y117))</f>
        <v>1.2637368972767571E-2</v>
      </c>
      <c r="W117">
        <f>1-EXP(-'Reaching edge prob after ems 2'!FC118*_k_in_ec_correction*($I117*_c2+'Input spectra'!Y117))</f>
        <v>1.2494189649473353E-2</v>
      </c>
      <c r="X117">
        <f>1-EXP(-(_t-'Reaching edge prob after ems 2'!FC118)*_k_in_ec_correction*($I117*_c2+'Input spectra'!Y117))</f>
        <v>1.2637368972767571E-2</v>
      </c>
      <c r="Y117">
        <f>1-EXP(-'Reaching edge prob after ems 3'!FC118*_k_in_ec_correction*($M117*_c3+'Input spectra'!Y117))</f>
        <v>1.2494189649473353E-2</v>
      </c>
      <c r="Z117">
        <f>1-EXP(-(_t-'Reaching edge prob after ems 3'!FC118)*_k_in_ec_correction*($M117*_c3+'Input spectra'!Y117))</f>
        <v>1.2637368972767571E-2</v>
      </c>
      <c r="AA117" s="16"/>
      <c r="AB117" s="16"/>
      <c r="AD117" s="7">
        <f t="shared" si="315"/>
        <v>0</v>
      </c>
      <c r="AE117" s="7">
        <f t="shared" si="316"/>
        <v>0</v>
      </c>
      <c r="AF117" s="7">
        <f t="shared" si="317"/>
        <v>0</v>
      </c>
      <c r="AG117" s="7">
        <f t="shared" si="229"/>
        <v>0</v>
      </c>
      <c r="AH117" s="7"/>
      <c r="AI117" s="7">
        <f t="shared" si="318"/>
        <v>0</v>
      </c>
      <c r="AJ117" s="7">
        <f t="shared" si="319"/>
        <v>0</v>
      </c>
      <c r="AK117" s="7">
        <f t="shared" si="320"/>
        <v>0</v>
      </c>
      <c r="AL117" s="7">
        <f t="shared" si="230"/>
        <v>0</v>
      </c>
      <c r="AN117">
        <f t="shared" si="321"/>
        <v>0</v>
      </c>
      <c r="AO117">
        <f t="shared" si="322"/>
        <v>0</v>
      </c>
      <c r="AP117">
        <f t="shared" si="323"/>
        <v>0</v>
      </c>
      <c r="AQ117">
        <f t="shared" si="256"/>
        <v>0</v>
      </c>
      <c r="AR117" s="7"/>
      <c r="AS117" s="7">
        <f t="shared" si="324"/>
        <v>0</v>
      </c>
      <c r="AT117" s="7">
        <f t="shared" si="257"/>
        <v>0</v>
      </c>
      <c r="AU117" s="7">
        <f t="shared" si="325"/>
        <v>0</v>
      </c>
      <c r="AV117" s="7"/>
      <c r="AW117" s="7">
        <f t="shared" si="231"/>
        <v>0</v>
      </c>
      <c r="AX117" s="7">
        <f>'Initial absorption'!$H117*AW117*$F117</f>
        <v>0</v>
      </c>
      <c r="AY117" s="7">
        <f t="shared" si="258"/>
        <v>0</v>
      </c>
      <c r="AZ117" s="7">
        <f>'Initial absorption'!$N117*AY117*$J117</f>
        <v>0</v>
      </c>
      <c r="BA117" s="7"/>
      <c r="BB117">
        <f t="shared" si="232"/>
        <v>0</v>
      </c>
      <c r="BC117" s="7">
        <f t="shared" si="259"/>
        <v>0</v>
      </c>
      <c r="BD117">
        <f t="shared" si="233"/>
        <v>0</v>
      </c>
      <c r="BE117" s="7"/>
      <c r="BF117">
        <f t="shared" si="285"/>
        <v>0</v>
      </c>
      <c r="BG117">
        <f t="shared" si="260"/>
        <v>0</v>
      </c>
      <c r="BH117">
        <f t="shared" si="234"/>
        <v>0</v>
      </c>
      <c r="BI117" s="7"/>
      <c r="BJ117">
        <f>(1 - 'Initial absorption'!$N117)*AY117</f>
        <v>0</v>
      </c>
      <c r="BK117" s="7">
        <f t="shared" si="201"/>
        <v>0</v>
      </c>
      <c r="BL117">
        <f>'Initial absorption'!$T117*(BJ117+BK117)*$N117</f>
        <v>0</v>
      </c>
      <c r="BM117" s="7"/>
      <c r="BN117">
        <f t="shared" si="235"/>
        <v>0</v>
      </c>
      <c r="BO117">
        <f>'Initial absorption'!$N117*BN117*$J117</f>
        <v>0</v>
      </c>
      <c r="BQ117">
        <f>(1-'Initial absorption'!$N117)*BN117</f>
        <v>0</v>
      </c>
      <c r="BR117">
        <f>'Initial absorption'!$H117*BQ117*$F117</f>
        <v>0</v>
      </c>
      <c r="BS117" s="7"/>
      <c r="BT117">
        <f>(1 - 'Initial absorption'!$T117)*(BJ117+BK117)</f>
        <v>0</v>
      </c>
      <c r="BU117">
        <f t="shared" si="286"/>
        <v>0</v>
      </c>
      <c r="BV117" s="7"/>
      <c r="CF117" s="7">
        <f t="shared" si="281"/>
        <v>0</v>
      </c>
      <c r="CG117" s="7">
        <f t="shared" si="330"/>
        <v>0</v>
      </c>
      <c r="CH117" s="7">
        <f t="shared" si="202"/>
        <v>0</v>
      </c>
      <c r="CI117" s="7">
        <f t="shared" si="236"/>
        <v>0</v>
      </c>
      <c r="CJ117" s="7"/>
      <c r="CK117" s="7">
        <f t="shared" si="237"/>
        <v>0</v>
      </c>
      <c r="CL117" s="7">
        <f t="shared" si="287"/>
        <v>0</v>
      </c>
      <c r="CM117" s="7">
        <f t="shared" si="203"/>
        <v>0</v>
      </c>
      <c r="CN117" s="7">
        <f t="shared" si="238"/>
        <v>0</v>
      </c>
      <c r="CP117">
        <f t="shared" si="204"/>
        <v>0</v>
      </c>
      <c r="CQ117">
        <f t="shared" si="205"/>
        <v>0</v>
      </c>
      <c r="CR117">
        <f t="shared" si="206"/>
        <v>0</v>
      </c>
      <c r="CS117">
        <f t="shared" si="261"/>
        <v>0</v>
      </c>
      <c r="CT117" s="7"/>
      <c r="CU117" s="7">
        <f t="shared" si="288"/>
        <v>0</v>
      </c>
      <c r="CV117" s="7">
        <f t="shared" si="262"/>
        <v>0</v>
      </c>
      <c r="CW117" s="7">
        <f t="shared" si="207"/>
        <v>0</v>
      </c>
      <c r="CX117" s="7"/>
      <c r="CY117" s="7">
        <f t="shared" si="289"/>
        <v>0</v>
      </c>
      <c r="CZ117" s="7">
        <f>'Initial absorption'!$H117*CY117*$F117</f>
        <v>0</v>
      </c>
      <c r="DA117" s="7">
        <f t="shared" si="263"/>
        <v>0</v>
      </c>
      <c r="DB117" s="7">
        <f>'Initial absorption'!$N117*DA117*$J117</f>
        <v>0</v>
      </c>
      <c r="DC117" s="7"/>
      <c r="DD117">
        <f t="shared" si="290"/>
        <v>0</v>
      </c>
      <c r="DE117" s="7">
        <f t="shared" si="291"/>
        <v>0</v>
      </c>
      <c r="DF117">
        <f t="shared" si="239"/>
        <v>0</v>
      </c>
      <c r="DG117" s="7"/>
      <c r="DH117">
        <f t="shared" si="240"/>
        <v>0</v>
      </c>
      <c r="DI117">
        <f t="shared" si="264"/>
        <v>0</v>
      </c>
      <c r="DJ117">
        <f t="shared" si="277"/>
        <v>0</v>
      </c>
      <c r="DK117" s="7"/>
      <c r="DL117">
        <f>(1 - 'Initial absorption'!$N117)*DA117</f>
        <v>0</v>
      </c>
      <c r="DM117" s="7">
        <f t="shared" si="292"/>
        <v>0</v>
      </c>
      <c r="DN117">
        <f>'Initial absorption'!$T117*(DL117+DM117)*$N117</f>
        <v>0</v>
      </c>
      <c r="DO117" s="7"/>
      <c r="DP117">
        <f t="shared" si="326"/>
        <v>0</v>
      </c>
      <c r="DQ117">
        <f>'Initial absorption'!$N117*DP117*$J117</f>
        <v>0</v>
      </c>
      <c r="DS117">
        <f>(1-'Initial absorption'!$N117)*DP117</f>
        <v>0</v>
      </c>
      <c r="DT117">
        <f>'Initial absorption'!$H117*DS117*$F117</f>
        <v>0</v>
      </c>
      <c r="DU117" s="7"/>
      <c r="DV117">
        <f>(1 - 'Initial absorption'!$T117)*(DL117+DM117)</f>
        <v>0</v>
      </c>
      <c r="DW117">
        <f t="shared" si="293"/>
        <v>0</v>
      </c>
      <c r="DX117" s="7"/>
      <c r="EH117" s="7">
        <f t="shared" si="282"/>
        <v>0</v>
      </c>
      <c r="EI117" s="7">
        <f t="shared" si="331"/>
        <v>0</v>
      </c>
      <c r="EJ117" s="7">
        <f t="shared" si="208"/>
        <v>0</v>
      </c>
      <c r="EK117" s="7">
        <f t="shared" si="241"/>
        <v>0</v>
      </c>
      <c r="EL117" s="7"/>
      <c r="EM117" s="7">
        <f t="shared" si="242"/>
        <v>0</v>
      </c>
      <c r="EN117" s="7">
        <f t="shared" si="294"/>
        <v>0</v>
      </c>
      <c r="EO117" s="7">
        <f t="shared" si="209"/>
        <v>0</v>
      </c>
      <c r="EP117" s="7">
        <f t="shared" si="243"/>
        <v>0</v>
      </c>
      <c r="ER117">
        <f t="shared" si="210"/>
        <v>0</v>
      </c>
      <c r="ES117">
        <f t="shared" si="211"/>
        <v>0</v>
      </c>
      <c r="ET117">
        <f t="shared" si="212"/>
        <v>0</v>
      </c>
      <c r="EU117">
        <f t="shared" si="265"/>
        <v>0</v>
      </c>
      <c r="EV117" s="7"/>
      <c r="EW117" s="7">
        <f t="shared" si="295"/>
        <v>0</v>
      </c>
      <c r="EX117" s="7">
        <f t="shared" si="266"/>
        <v>0</v>
      </c>
      <c r="EY117" s="7">
        <f t="shared" si="213"/>
        <v>0</v>
      </c>
      <c r="EZ117" s="7"/>
      <c r="FA117" s="7">
        <f t="shared" si="296"/>
        <v>0</v>
      </c>
      <c r="FB117" s="7">
        <f>'Initial absorption'!$H117*FA117*$F117</f>
        <v>0</v>
      </c>
      <c r="FC117" s="7">
        <f t="shared" si="267"/>
        <v>0</v>
      </c>
      <c r="FD117" s="7">
        <f>'Initial absorption'!$N117*FC117*$J117</f>
        <v>0</v>
      </c>
      <c r="FE117" s="7"/>
      <c r="FF117">
        <f t="shared" si="297"/>
        <v>0</v>
      </c>
      <c r="FG117" s="7">
        <f t="shared" si="298"/>
        <v>0</v>
      </c>
      <c r="FH117">
        <f t="shared" si="244"/>
        <v>0</v>
      </c>
      <c r="FI117" s="7"/>
      <c r="FJ117">
        <f t="shared" si="245"/>
        <v>0</v>
      </c>
      <c r="FK117">
        <f t="shared" si="268"/>
        <v>0</v>
      </c>
      <c r="FL117">
        <f t="shared" si="278"/>
        <v>0</v>
      </c>
      <c r="FM117" s="7"/>
      <c r="FN117">
        <f>(1 - 'Initial absorption'!$N117)*FC117</f>
        <v>0</v>
      </c>
      <c r="FO117" s="7">
        <f t="shared" si="299"/>
        <v>0</v>
      </c>
      <c r="FP117">
        <f>'Initial absorption'!$T117*(FN117+FO117)*$N117</f>
        <v>0</v>
      </c>
      <c r="FQ117" s="7"/>
      <c r="FR117">
        <f t="shared" si="327"/>
        <v>0</v>
      </c>
      <c r="FS117">
        <f>'Initial absorption'!$N117*FR117*$J117</f>
        <v>0</v>
      </c>
      <c r="FU117">
        <f>(1-'Initial absorption'!$N117)*FR117</f>
        <v>0</v>
      </c>
      <c r="FV117">
        <f>'Initial absorption'!$H117*FU117*$F117</f>
        <v>0</v>
      </c>
      <c r="FW117" s="7"/>
      <c r="FX117">
        <f>(1 - 'Initial absorption'!$T117)*(FN117+FO117)</f>
        <v>0</v>
      </c>
      <c r="FY117">
        <f t="shared" si="300"/>
        <v>0</v>
      </c>
      <c r="FZ117" s="7"/>
      <c r="GJ117" s="7">
        <f t="shared" si="283"/>
        <v>0</v>
      </c>
      <c r="GK117" s="7">
        <f t="shared" si="332"/>
        <v>0</v>
      </c>
      <c r="GL117" s="7">
        <f t="shared" si="214"/>
        <v>0</v>
      </c>
      <c r="GM117" s="7">
        <f t="shared" si="246"/>
        <v>0</v>
      </c>
      <c r="GN117" s="7"/>
      <c r="GO117" s="7">
        <f t="shared" si="247"/>
        <v>0</v>
      </c>
      <c r="GP117" s="7">
        <f t="shared" si="301"/>
        <v>0</v>
      </c>
      <c r="GQ117" s="7">
        <f t="shared" si="215"/>
        <v>0</v>
      </c>
      <c r="GR117" s="7">
        <f t="shared" si="248"/>
        <v>0</v>
      </c>
      <c r="GT117">
        <f t="shared" si="216"/>
        <v>0</v>
      </c>
      <c r="GU117">
        <f t="shared" si="217"/>
        <v>0</v>
      </c>
      <c r="GV117">
        <f t="shared" si="218"/>
        <v>0</v>
      </c>
      <c r="GW117">
        <f t="shared" si="269"/>
        <v>0</v>
      </c>
      <c r="GX117" s="7"/>
      <c r="GY117" s="7">
        <f t="shared" si="302"/>
        <v>0</v>
      </c>
      <c r="GZ117" s="7">
        <f t="shared" si="270"/>
        <v>0</v>
      </c>
      <c r="HA117" s="7">
        <f t="shared" si="219"/>
        <v>0</v>
      </c>
      <c r="HB117" s="7"/>
      <c r="HC117" s="7">
        <f t="shared" si="303"/>
        <v>0</v>
      </c>
      <c r="HD117" s="7">
        <f>'Initial absorption'!$H117*HC117*$F117</f>
        <v>0</v>
      </c>
      <c r="HE117" s="7">
        <f t="shared" si="271"/>
        <v>0</v>
      </c>
      <c r="HF117" s="7">
        <f>'Initial absorption'!$N117*HE117*$J117</f>
        <v>0</v>
      </c>
      <c r="HG117" s="7"/>
      <c r="HH117">
        <f t="shared" si="304"/>
        <v>0</v>
      </c>
      <c r="HI117" s="7">
        <f t="shared" si="305"/>
        <v>0</v>
      </c>
      <c r="HJ117">
        <f t="shared" si="249"/>
        <v>0</v>
      </c>
      <c r="HK117" s="7"/>
      <c r="HL117">
        <f t="shared" si="250"/>
        <v>0</v>
      </c>
      <c r="HM117">
        <f t="shared" si="272"/>
        <v>0</v>
      </c>
      <c r="HN117">
        <f t="shared" si="279"/>
        <v>0</v>
      </c>
      <c r="HO117" s="7"/>
      <c r="HP117">
        <f>(1 - 'Initial absorption'!$N117)*HE117</f>
        <v>0</v>
      </c>
      <c r="HQ117" s="7">
        <f t="shared" si="306"/>
        <v>0</v>
      </c>
      <c r="HR117">
        <f>'Initial absorption'!$T117*(HP117+HQ117)*$N117</f>
        <v>0</v>
      </c>
      <c r="HS117" s="7"/>
      <c r="HT117">
        <f t="shared" si="328"/>
        <v>0</v>
      </c>
      <c r="HU117">
        <f>'Initial absorption'!$N117*HT117*$J117</f>
        <v>0</v>
      </c>
      <c r="HW117">
        <f>(1-'Initial absorption'!$N117)*HT117</f>
        <v>0</v>
      </c>
      <c r="HX117">
        <f>'Initial absorption'!$H117*HW117*$F117</f>
        <v>0</v>
      </c>
      <c r="HY117" s="7"/>
      <c r="HZ117">
        <f>(1 - 'Initial absorption'!$T117)*(HP117+HQ117)</f>
        <v>0</v>
      </c>
      <c r="IA117">
        <f t="shared" si="307"/>
        <v>0</v>
      </c>
      <c r="IB117" s="7"/>
      <c r="IL117" s="7">
        <f t="shared" si="284"/>
        <v>0</v>
      </c>
      <c r="IM117" s="7">
        <f t="shared" si="333"/>
        <v>0</v>
      </c>
      <c r="IN117" s="7">
        <f t="shared" si="220"/>
        <v>0</v>
      </c>
      <c r="IO117" s="7">
        <f t="shared" si="251"/>
        <v>0</v>
      </c>
      <c r="IP117" s="7"/>
      <c r="IQ117" s="7">
        <f t="shared" si="252"/>
        <v>0</v>
      </c>
      <c r="IR117" s="7">
        <f t="shared" si="308"/>
        <v>0</v>
      </c>
      <c r="IS117" s="7">
        <f t="shared" si="221"/>
        <v>0</v>
      </c>
      <c r="IT117" s="7">
        <f t="shared" si="253"/>
        <v>0</v>
      </c>
      <c r="IV117">
        <f t="shared" si="222"/>
        <v>0</v>
      </c>
      <c r="IW117">
        <f t="shared" si="223"/>
        <v>0</v>
      </c>
      <c r="IX117">
        <f t="shared" si="224"/>
        <v>0</v>
      </c>
      <c r="IY117">
        <f t="shared" si="273"/>
        <v>0</v>
      </c>
      <c r="IZ117" s="7"/>
      <c r="JA117" s="7">
        <f t="shared" si="309"/>
        <v>0</v>
      </c>
      <c r="JB117" s="7">
        <f t="shared" si="274"/>
        <v>0</v>
      </c>
      <c r="JC117" s="7">
        <f t="shared" si="225"/>
        <v>0</v>
      </c>
      <c r="JD117" s="7"/>
      <c r="JE117" s="7">
        <f t="shared" si="310"/>
        <v>0</v>
      </c>
      <c r="JF117" s="7">
        <f>'Initial absorption'!$H117*JE117*$F117</f>
        <v>0</v>
      </c>
      <c r="JG117" s="7">
        <f t="shared" si="275"/>
        <v>0</v>
      </c>
      <c r="JH117" s="7">
        <f>'Initial absorption'!$N117*JG117*$J117</f>
        <v>0</v>
      </c>
      <c r="JI117" s="7"/>
      <c r="JJ117">
        <f t="shared" si="311"/>
        <v>0</v>
      </c>
      <c r="JK117" s="7">
        <f t="shared" si="312"/>
        <v>0</v>
      </c>
      <c r="JL117">
        <f t="shared" si="254"/>
        <v>0</v>
      </c>
      <c r="JM117" s="7"/>
      <c r="JN117">
        <f t="shared" si="255"/>
        <v>0</v>
      </c>
      <c r="JO117">
        <f t="shared" si="276"/>
        <v>0</v>
      </c>
      <c r="JP117">
        <f t="shared" si="280"/>
        <v>0</v>
      </c>
      <c r="JQ117" s="7"/>
      <c r="JR117">
        <f>(1 - 'Initial absorption'!$N117)*JG117</f>
        <v>0</v>
      </c>
      <c r="JS117" s="7">
        <f t="shared" si="313"/>
        <v>0</v>
      </c>
      <c r="JT117">
        <f>'Initial absorption'!$T117*(JR117+JS117)*$N117</f>
        <v>0</v>
      </c>
      <c r="JU117" s="7"/>
      <c r="JV117">
        <f t="shared" si="329"/>
        <v>0</v>
      </c>
      <c r="JW117">
        <f>'Initial absorption'!$N117*JV117*$J117</f>
        <v>0</v>
      </c>
      <c r="JY117">
        <f>(1-'Initial absorption'!$N117)*JV117</f>
        <v>0</v>
      </c>
      <c r="JZ117">
        <f>'Initial absorption'!$H117*JY117*$F117</f>
        <v>0</v>
      </c>
      <c r="KA117" s="7"/>
      <c r="KB117">
        <f>(1 - 'Initial absorption'!$T117)*(JR117+JS117)</f>
        <v>0</v>
      </c>
      <c r="KC117">
        <f t="shared" si="314"/>
        <v>0</v>
      </c>
      <c r="KD117" s="7"/>
    </row>
    <row r="118" spans="4:290" x14ac:dyDescent="0.25">
      <c r="D118">
        <v>860</v>
      </c>
      <c r="E118">
        <f>'Input spectra'!B118</f>
        <v>0</v>
      </c>
      <c r="F118">
        <f>'Initial absorption'!J118</f>
        <v>0</v>
      </c>
      <c r="G118">
        <f>'Input spectra'!C118</f>
        <v>0</v>
      </c>
      <c r="H118">
        <f t="shared" si="226"/>
        <v>0</v>
      </c>
      <c r="I118">
        <f>'Input spectra'!D118</f>
        <v>0</v>
      </c>
      <c r="J118">
        <f>'Initial absorption'!P118</f>
        <v>0</v>
      </c>
      <c r="K118">
        <f>'Input spectra'!E118</f>
        <v>0</v>
      </c>
      <c r="L118">
        <f t="shared" si="227"/>
        <v>0</v>
      </c>
      <c r="M118">
        <f>'Input spectra'!F118</f>
        <v>0</v>
      </c>
      <c r="N118">
        <f>'Initial absorption'!V118</f>
        <v>0</v>
      </c>
      <c r="O118">
        <f>'Input spectra'!G118</f>
        <v>0</v>
      </c>
      <c r="P118">
        <f t="shared" si="228"/>
        <v>0</v>
      </c>
      <c r="R118">
        <f>'Reaching edge prob after ems 1'!$EZ119</f>
        <v>0.87819764187180649</v>
      </c>
      <c r="S118">
        <f>'Reaching edge prob after ems 2'!$EZ119</f>
        <v>0.87819764187180649</v>
      </c>
      <c r="T118">
        <f>'Reaching edge prob after ems 3'!EZ119</f>
        <v>0.87819764187180649</v>
      </c>
      <c r="U118">
        <f>1-EXP(-'Reaching edge prob after ems 1'!FC119*_k_in_ec_correction*($E118*_c1+'Input spectra'!Y118))</f>
        <v>1.2442667599182999E-2</v>
      </c>
      <c r="V118">
        <f>1-EXP(-(_t-'Reaching edge prob after ems 1'!FC119)*_k_in_ec_correction*($E118*_c1+'Input spectra'!Y118))</f>
        <v>1.258466179829465E-2</v>
      </c>
      <c r="W118">
        <f>1-EXP(-'Reaching edge prob after ems 2'!FC119*_k_in_ec_correction*($I118*_c2+'Input spectra'!Y118))</f>
        <v>1.2442667599182999E-2</v>
      </c>
      <c r="X118">
        <f>1-EXP(-(_t-'Reaching edge prob after ems 2'!FC119)*_k_in_ec_correction*($I118*_c2+'Input spectra'!Y118))</f>
        <v>1.258466179829465E-2</v>
      </c>
      <c r="Y118">
        <f>1-EXP(-'Reaching edge prob after ems 3'!FC119*_k_in_ec_correction*($M118*_c3+'Input spectra'!Y118))</f>
        <v>1.2442667599182999E-2</v>
      </c>
      <c r="Z118">
        <f>1-EXP(-(_t-'Reaching edge prob after ems 3'!FC119)*_k_in_ec_correction*($M118*_c3+'Input spectra'!Y118))</f>
        <v>1.258466179829465E-2</v>
      </c>
      <c r="AA118" s="16"/>
      <c r="AB118" s="16"/>
      <c r="AD118" s="7">
        <f t="shared" si="315"/>
        <v>0</v>
      </c>
      <c r="AE118" s="7">
        <f t="shared" si="316"/>
        <v>0</v>
      </c>
      <c r="AF118" s="7">
        <f t="shared" si="317"/>
        <v>0</v>
      </c>
      <c r="AG118" s="7">
        <f t="shared" si="229"/>
        <v>0</v>
      </c>
      <c r="AH118" s="7"/>
      <c r="AI118" s="7">
        <f t="shared" si="318"/>
        <v>0</v>
      </c>
      <c r="AJ118" s="7">
        <f t="shared" si="319"/>
        <v>0</v>
      </c>
      <c r="AK118" s="7">
        <f t="shared" si="320"/>
        <v>0</v>
      </c>
      <c r="AL118" s="7">
        <f t="shared" si="230"/>
        <v>0</v>
      </c>
      <c r="AN118">
        <f t="shared" si="321"/>
        <v>0</v>
      </c>
      <c r="AO118">
        <f t="shared" si="322"/>
        <v>0</v>
      </c>
      <c r="AP118">
        <f t="shared" si="323"/>
        <v>0</v>
      </c>
      <c r="AQ118">
        <f t="shared" si="256"/>
        <v>0</v>
      </c>
      <c r="AR118" s="7"/>
      <c r="AS118" s="7">
        <f t="shared" si="324"/>
        <v>0</v>
      </c>
      <c r="AT118" s="7">
        <f t="shared" si="257"/>
        <v>0</v>
      </c>
      <c r="AU118" s="7">
        <f t="shared" si="325"/>
        <v>0</v>
      </c>
      <c r="AV118" s="7"/>
      <c r="AW118" s="7">
        <f t="shared" si="231"/>
        <v>0</v>
      </c>
      <c r="AX118" s="7">
        <f>'Initial absorption'!$H118*AW118*$F118</f>
        <v>0</v>
      </c>
      <c r="AY118" s="7">
        <f t="shared" si="258"/>
        <v>0</v>
      </c>
      <c r="AZ118" s="7">
        <f>'Initial absorption'!$N118*AY118*$J118</f>
        <v>0</v>
      </c>
      <c r="BA118" s="7"/>
      <c r="BB118">
        <f t="shared" si="232"/>
        <v>0</v>
      </c>
      <c r="BC118" s="7">
        <f t="shared" si="259"/>
        <v>0</v>
      </c>
      <c r="BD118">
        <f t="shared" si="233"/>
        <v>0</v>
      </c>
      <c r="BE118" s="7"/>
      <c r="BF118">
        <f t="shared" si="285"/>
        <v>0</v>
      </c>
      <c r="BG118">
        <f t="shared" si="260"/>
        <v>0</v>
      </c>
      <c r="BH118">
        <f t="shared" si="234"/>
        <v>0</v>
      </c>
      <c r="BI118" s="7"/>
      <c r="BJ118">
        <f>(1 - 'Initial absorption'!$N118)*AY118</f>
        <v>0</v>
      </c>
      <c r="BK118" s="7">
        <f t="shared" si="201"/>
        <v>0</v>
      </c>
      <c r="BL118">
        <f>'Initial absorption'!$T118*(BJ118+BK118)*$N118</f>
        <v>0</v>
      </c>
      <c r="BM118" s="7"/>
      <c r="BN118">
        <f t="shared" si="235"/>
        <v>0</v>
      </c>
      <c r="BO118">
        <f>'Initial absorption'!$N118*BN118*$J118</f>
        <v>0</v>
      </c>
      <c r="BQ118">
        <f>(1-'Initial absorption'!$N118)*BN118</f>
        <v>0</v>
      </c>
      <c r="BR118">
        <f>'Initial absorption'!$H118*BQ118*$F118</f>
        <v>0</v>
      </c>
      <c r="BS118" s="7"/>
      <c r="BT118">
        <f>(1 - 'Initial absorption'!$T118)*(BJ118+BK118)</f>
        <v>0</v>
      </c>
      <c r="BU118">
        <f t="shared" si="286"/>
        <v>0</v>
      </c>
      <c r="BV118" s="7"/>
      <c r="CF118" s="7">
        <f t="shared" si="281"/>
        <v>0</v>
      </c>
      <c r="CG118" s="7">
        <f t="shared" si="330"/>
        <v>0</v>
      </c>
      <c r="CH118" s="7">
        <f t="shared" si="202"/>
        <v>0</v>
      </c>
      <c r="CI118" s="7">
        <f t="shared" si="236"/>
        <v>0</v>
      </c>
      <c r="CJ118" s="7"/>
      <c r="CK118" s="7">
        <f t="shared" si="237"/>
        <v>0</v>
      </c>
      <c r="CL118" s="7">
        <f t="shared" si="287"/>
        <v>0</v>
      </c>
      <c r="CM118" s="7">
        <f t="shared" si="203"/>
        <v>0</v>
      </c>
      <c r="CN118" s="7">
        <f t="shared" si="238"/>
        <v>0</v>
      </c>
      <c r="CP118">
        <f t="shared" si="204"/>
        <v>0</v>
      </c>
      <c r="CQ118">
        <f t="shared" si="205"/>
        <v>0</v>
      </c>
      <c r="CR118">
        <f t="shared" si="206"/>
        <v>0</v>
      </c>
      <c r="CS118">
        <f t="shared" si="261"/>
        <v>0</v>
      </c>
      <c r="CT118" s="7"/>
      <c r="CU118" s="7">
        <f t="shared" si="288"/>
        <v>0</v>
      </c>
      <c r="CV118" s="7">
        <f t="shared" si="262"/>
        <v>0</v>
      </c>
      <c r="CW118" s="7">
        <f t="shared" si="207"/>
        <v>0</v>
      </c>
      <c r="CX118" s="7"/>
      <c r="CY118" s="7">
        <f t="shared" si="289"/>
        <v>0</v>
      </c>
      <c r="CZ118" s="7">
        <f>'Initial absorption'!$H118*CY118*$F118</f>
        <v>0</v>
      </c>
      <c r="DA118" s="7">
        <f t="shared" si="263"/>
        <v>0</v>
      </c>
      <c r="DB118" s="7">
        <f>'Initial absorption'!$N118*DA118*$J118</f>
        <v>0</v>
      </c>
      <c r="DC118" s="7"/>
      <c r="DD118">
        <f t="shared" si="290"/>
        <v>0</v>
      </c>
      <c r="DE118" s="7">
        <f t="shared" si="291"/>
        <v>0</v>
      </c>
      <c r="DF118">
        <f t="shared" si="239"/>
        <v>0</v>
      </c>
      <c r="DG118" s="7"/>
      <c r="DH118">
        <f t="shared" si="240"/>
        <v>0</v>
      </c>
      <c r="DI118">
        <f t="shared" si="264"/>
        <v>0</v>
      </c>
      <c r="DJ118">
        <f t="shared" si="277"/>
        <v>0</v>
      </c>
      <c r="DK118" s="7"/>
      <c r="DL118">
        <f>(1 - 'Initial absorption'!$N118)*DA118</f>
        <v>0</v>
      </c>
      <c r="DM118" s="7">
        <f t="shared" si="292"/>
        <v>0</v>
      </c>
      <c r="DN118">
        <f>'Initial absorption'!$T118*(DL118+DM118)*$N118</f>
        <v>0</v>
      </c>
      <c r="DO118" s="7"/>
      <c r="DP118">
        <f t="shared" si="326"/>
        <v>0</v>
      </c>
      <c r="DQ118">
        <f>'Initial absorption'!$N118*DP118*$J118</f>
        <v>0</v>
      </c>
      <c r="DS118">
        <f>(1-'Initial absorption'!$N118)*DP118</f>
        <v>0</v>
      </c>
      <c r="DT118">
        <f>'Initial absorption'!$H118*DS118*$F118</f>
        <v>0</v>
      </c>
      <c r="DU118" s="7"/>
      <c r="DV118">
        <f>(1 - 'Initial absorption'!$T118)*(DL118+DM118)</f>
        <v>0</v>
      </c>
      <c r="DW118">
        <f t="shared" si="293"/>
        <v>0</v>
      </c>
      <c r="DX118" s="7"/>
      <c r="EH118" s="7">
        <f t="shared" si="282"/>
        <v>0</v>
      </c>
      <c r="EI118" s="7">
        <f t="shared" si="331"/>
        <v>0</v>
      </c>
      <c r="EJ118" s="7">
        <f t="shared" si="208"/>
        <v>0</v>
      </c>
      <c r="EK118" s="7">
        <f t="shared" si="241"/>
        <v>0</v>
      </c>
      <c r="EL118" s="7"/>
      <c r="EM118" s="7">
        <f t="shared" si="242"/>
        <v>0</v>
      </c>
      <c r="EN118" s="7">
        <f t="shared" si="294"/>
        <v>0</v>
      </c>
      <c r="EO118" s="7">
        <f t="shared" si="209"/>
        <v>0</v>
      </c>
      <c r="EP118" s="7">
        <f t="shared" si="243"/>
        <v>0</v>
      </c>
      <c r="ER118">
        <f t="shared" si="210"/>
        <v>0</v>
      </c>
      <c r="ES118">
        <f t="shared" si="211"/>
        <v>0</v>
      </c>
      <c r="ET118">
        <f t="shared" si="212"/>
        <v>0</v>
      </c>
      <c r="EU118">
        <f t="shared" si="265"/>
        <v>0</v>
      </c>
      <c r="EV118" s="7"/>
      <c r="EW118" s="7">
        <f t="shared" si="295"/>
        <v>0</v>
      </c>
      <c r="EX118" s="7">
        <f t="shared" si="266"/>
        <v>0</v>
      </c>
      <c r="EY118" s="7">
        <f t="shared" si="213"/>
        <v>0</v>
      </c>
      <c r="EZ118" s="7"/>
      <c r="FA118" s="7">
        <f t="shared" si="296"/>
        <v>0</v>
      </c>
      <c r="FB118" s="7">
        <f>'Initial absorption'!$H118*FA118*$F118</f>
        <v>0</v>
      </c>
      <c r="FC118" s="7">
        <f t="shared" si="267"/>
        <v>0</v>
      </c>
      <c r="FD118" s="7">
        <f>'Initial absorption'!$N118*FC118*$J118</f>
        <v>0</v>
      </c>
      <c r="FE118" s="7"/>
      <c r="FF118">
        <f t="shared" si="297"/>
        <v>0</v>
      </c>
      <c r="FG118" s="7">
        <f t="shared" si="298"/>
        <v>0</v>
      </c>
      <c r="FH118">
        <f t="shared" si="244"/>
        <v>0</v>
      </c>
      <c r="FI118" s="7"/>
      <c r="FJ118">
        <f t="shared" si="245"/>
        <v>0</v>
      </c>
      <c r="FK118">
        <f t="shared" si="268"/>
        <v>0</v>
      </c>
      <c r="FL118">
        <f t="shared" si="278"/>
        <v>0</v>
      </c>
      <c r="FM118" s="7"/>
      <c r="FN118">
        <f>(1 - 'Initial absorption'!$N118)*FC118</f>
        <v>0</v>
      </c>
      <c r="FO118" s="7">
        <f t="shared" si="299"/>
        <v>0</v>
      </c>
      <c r="FP118">
        <f>'Initial absorption'!$T118*(FN118+FO118)*$N118</f>
        <v>0</v>
      </c>
      <c r="FQ118" s="7"/>
      <c r="FR118">
        <f t="shared" si="327"/>
        <v>0</v>
      </c>
      <c r="FS118">
        <f>'Initial absorption'!$N118*FR118*$J118</f>
        <v>0</v>
      </c>
      <c r="FU118">
        <f>(1-'Initial absorption'!$N118)*FR118</f>
        <v>0</v>
      </c>
      <c r="FV118">
        <f>'Initial absorption'!$H118*FU118*$F118</f>
        <v>0</v>
      </c>
      <c r="FW118" s="7"/>
      <c r="FX118">
        <f>(1 - 'Initial absorption'!$T118)*(FN118+FO118)</f>
        <v>0</v>
      </c>
      <c r="FY118">
        <f t="shared" si="300"/>
        <v>0</v>
      </c>
      <c r="FZ118" s="7"/>
      <c r="GJ118" s="7">
        <f t="shared" si="283"/>
        <v>0</v>
      </c>
      <c r="GK118" s="7">
        <f t="shared" si="332"/>
        <v>0</v>
      </c>
      <c r="GL118" s="7">
        <f t="shared" si="214"/>
        <v>0</v>
      </c>
      <c r="GM118" s="7">
        <f t="shared" si="246"/>
        <v>0</v>
      </c>
      <c r="GN118" s="7"/>
      <c r="GO118" s="7">
        <f t="shared" si="247"/>
        <v>0</v>
      </c>
      <c r="GP118" s="7">
        <f t="shared" si="301"/>
        <v>0</v>
      </c>
      <c r="GQ118" s="7">
        <f t="shared" si="215"/>
        <v>0</v>
      </c>
      <c r="GR118" s="7">
        <f t="shared" si="248"/>
        <v>0</v>
      </c>
      <c r="GT118">
        <f t="shared" si="216"/>
        <v>0</v>
      </c>
      <c r="GU118">
        <f t="shared" si="217"/>
        <v>0</v>
      </c>
      <c r="GV118">
        <f t="shared" si="218"/>
        <v>0</v>
      </c>
      <c r="GW118">
        <f t="shared" si="269"/>
        <v>0</v>
      </c>
      <c r="GX118" s="7"/>
      <c r="GY118" s="7">
        <f t="shared" si="302"/>
        <v>0</v>
      </c>
      <c r="GZ118" s="7">
        <f t="shared" si="270"/>
        <v>0</v>
      </c>
      <c r="HA118" s="7">
        <f t="shared" si="219"/>
        <v>0</v>
      </c>
      <c r="HB118" s="7"/>
      <c r="HC118" s="7">
        <f t="shared" si="303"/>
        <v>0</v>
      </c>
      <c r="HD118" s="7">
        <f>'Initial absorption'!$H118*HC118*$F118</f>
        <v>0</v>
      </c>
      <c r="HE118" s="7">
        <f t="shared" si="271"/>
        <v>0</v>
      </c>
      <c r="HF118" s="7">
        <f>'Initial absorption'!$N118*HE118*$J118</f>
        <v>0</v>
      </c>
      <c r="HG118" s="7"/>
      <c r="HH118">
        <f t="shared" si="304"/>
        <v>0</v>
      </c>
      <c r="HI118" s="7">
        <f t="shared" si="305"/>
        <v>0</v>
      </c>
      <c r="HJ118">
        <f t="shared" si="249"/>
        <v>0</v>
      </c>
      <c r="HK118" s="7"/>
      <c r="HL118">
        <f t="shared" si="250"/>
        <v>0</v>
      </c>
      <c r="HM118">
        <f t="shared" si="272"/>
        <v>0</v>
      </c>
      <c r="HN118">
        <f t="shared" si="279"/>
        <v>0</v>
      </c>
      <c r="HO118" s="7"/>
      <c r="HP118">
        <f>(1 - 'Initial absorption'!$N118)*HE118</f>
        <v>0</v>
      </c>
      <c r="HQ118" s="7">
        <f t="shared" si="306"/>
        <v>0</v>
      </c>
      <c r="HR118">
        <f>'Initial absorption'!$T118*(HP118+HQ118)*$N118</f>
        <v>0</v>
      </c>
      <c r="HS118" s="7"/>
      <c r="HT118">
        <f t="shared" si="328"/>
        <v>0</v>
      </c>
      <c r="HU118">
        <f>'Initial absorption'!$N118*HT118*$J118</f>
        <v>0</v>
      </c>
      <c r="HW118">
        <f>(1-'Initial absorption'!$N118)*HT118</f>
        <v>0</v>
      </c>
      <c r="HX118">
        <f>'Initial absorption'!$H118*HW118*$F118</f>
        <v>0</v>
      </c>
      <c r="HY118" s="7"/>
      <c r="HZ118">
        <f>(1 - 'Initial absorption'!$T118)*(HP118+HQ118)</f>
        <v>0</v>
      </c>
      <c r="IA118">
        <f t="shared" si="307"/>
        <v>0</v>
      </c>
      <c r="IB118" s="7"/>
      <c r="IL118" s="7">
        <f t="shared" si="284"/>
        <v>0</v>
      </c>
      <c r="IM118" s="7">
        <f t="shared" si="333"/>
        <v>0</v>
      </c>
      <c r="IN118" s="7">
        <f t="shared" si="220"/>
        <v>0</v>
      </c>
      <c r="IO118" s="7">
        <f t="shared" si="251"/>
        <v>0</v>
      </c>
      <c r="IP118" s="7"/>
      <c r="IQ118" s="7">
        <f t="shared" si="252"/>
        <v>0</v>
      </c>
      <c r="IR118" s="7">
        <f t="shared" si="308"/>
        <v>0</v>
      </c>
      <c r="IS118" s="7">
        <f t="shared" si="221"/>
        <v>0</v>
      </c>
      <c r="IT118" s="7">
        <f t="shared" si="253"/>
        <v>0</v>
      </c>
      <c r="IV118">
        <f t="shared" si="222"/>
        <v>0</v>
      </c>
      <c r="IW118">
        <f t="shared" si="223"/>
        <v>0</v>
      </c>
      <c r="IX118">
        <f t="shared" si="224"/>
        <v>0</v>
      </c>
      <c r="IY118">
        <f t="shared" si="273"/>
        <v>0</v>
      </c>
      <c r="IZ118" s="7"/>
      <c r="JA118" s="7">
        <f t="shared" si="309"/>
        <v>0</v>
      </c>
      <c r="JB118" s="7">
        <f t="shared" si="274"/>
        <v>0</v>
      </c>
      <c r="JC118" s="7">
        <f t="shared" si="225"/>
        <v>0</v>
      </c>
      <c r="JD118" s="7"/>
      <c r="JE118" s="7">
        <f t="shared" si="310"/>
        <v>0</v>
      </c>
      <c r="JF118" s="7">
        <f>'Initial absorption'!$H118*JE118*$F118</f>
        <v>0</v>
      </c>
      <c r="JG118" s="7">
        <f t="shared" si="275"/>
        <v>0</v>
      </c>
      <c r="JH118" s="7">
        <f>'Initial absorption'!$N118*JG118*$J118</f>
        <v>0</v>
      </c>
      <c r="JI118" s="7"/>
      <c r="JJ118">
        <f t="shared" si="311"/>
        <v>0</v>
      </c>
      <c r="JK118" s="7">
        <f t="shared" si="312"/>
        <v>0</v>
      </c>
      <c r="JL118">
        <f t="shared" si="254"/>
        <v>0</v>
      </c>
      <c r="JM118" s="7"/>
      <c r="JN118">
        <f t="shared" si="255"/>
        <v>0</v>
      </c>
      <c r="JO118">
        <f t="shared" si="276"/>
        <v>0</v>
      </c>
      <c r="JP118">
        <f t="shared" si="280"/>
        <v>0</v>
      </c>
      <c r="JQ118" s="7"/>
      <c r="JR118">
        <f>(1 - 'Initial absorption'!$N118)*JG118</f>
        <v>0</v>
      </c>
      <c r="JS118" s="7">
        <f t="shared" si="313"/>
        <v>0</v>
      </c>
      <c r="JT118">
        <f>'Initial absorption'!$T118*(JR118+JS118)*$N118</f>
        <v>0</v>
      </c>
      <c r="JU118" s="7"/>
      <c r="JV118">
        <f t="shared" si="329"/>
        <v>0</v>
      </c>
      <c r="JW118">
        <f>'Initial absorption'!$N118*JV118*$J118</f>
        <v>0</v>
      </c>
      <c r="JY118">
        <f>(1-'Initial absorption'!$N118)*JV118</f>
        <v>0</v>
      </c>
      <c r="JZ118">
        <f>'Initial absorption'!$H118*JY118*$F118</f>
        <v>0</v>
      </c>
      <c r="KA118" s="7"/>
      <c r="KB118">
        <f>(1 - 'Initial absorption'!$T118)*(JR118+JS118)</f>
        <v>0</v>
      </c>
      <c r="KC118">
        <f t="shared" si="314"/>
        <v>0</v>
      </c>
      <c r="KD118" s="7"/>
    </row>
    <row r="119" spans="4:290" x14ac:dyDescent="0.25">
      <c r="D119">
        <v>865</v>
      </c>
      <c r="E119">
        <f>'Input spectra'!B119</f>
        <v>0</v>
      </c>
      <c r="F119">
        <f>'Initial absorption'!J119</f>
        <v>0</v>
      </c>
      <c r="G119">
        <f>'Input spectra'!C119</f>
        <v>0</v>
      </c>
      <c r="H119">
        <f t="shared" si="226"/>
        <v>0</v>
      </c>
      <c r="I119">
        <f>'Input spectra'!D119</f>
        <v>0</v>
      </c>
      <c r="J119">
        <f>'Initial absorption'!P119</f>
        <v>0</v>
      </c>
      <c r="K119">
        <f>'Input spectra'!E119</f>
        <v>0</v>
      </c>
      <c r="L119">
        <f t="shared" si="227"/>
        <v>0</v>
      </c>
      <c r="M119">
        <f>'Input spectra'!F119</f>
        <v>0</v>
      </c>
      <c r="N119">
        <f>'Initial absorption'!V119</f>
        <v>0</v>
      </c>
      <c r="O119">
        <f>'Input spectra'!G119</f>
        <v>0</v>
      </c>
      <c r="P119">
        <f t="shared" si="228"/>
        <v>0</v>
      </c>
      <c r="R119">
        <f>'Reaching edge prob after ems 1'!$EZ120</f>
        <v>0.87847062371954698</v>
      </c>
      <c r="S119">
        <f>'Reaching edge prob after ems 2'!$EZ120</f>
        <v>0.87847062371954698</v>
      </c>
      <c r="T119">
        <f>'Reaching edge prob after ems 3'!EZ120</f>
        <v>0.87847062371954698</v>
      </c>
      <c r="U119">
        <f>1-EXP(-'Reaching edge prob after ems 1'!FC120*_k_in_ec_correction*($E119*_c1+'Input spectra'!Y119))</f>
        <v>1.241219920345038E-2</v>
      </c>
      <c r="V119">
        <f>1-EXP(-(_t-'Reaching edge prob after ems 1'!FC120)*_k_in_ec_correction*($E119*_c1+'Input spectra'!Y119))</f>
        <v>1.2553494904029239E-2</v>
      </c>
      <c r="W119">
        <f>1-EXP(-'Reaching edge prob after ems 2'!FC120*_k_in_ec_correction*($I119*_c2+'Input spectra'!Y119))</f>
        <v>1.241219920345038E-2</v>
      </c>
      <c r="X119">
        <f>1-EXP(-(_t-'Reaching edge prob after ems 2'!FC120)*_k_in_ec_correction*($I119*_c2+'Input spectra'!Y119))</f>
        <v>1.2553494904029239E-2</v>
      </c>
      <c r="Y119">
        <f>1-EXP(-'Reaching edge prob after ems 3'!FC120*_k_in_ec_correction*($M119*_c3+'Input spectra'!Y119))</f>
        <v>1.241219920345038E-2</v>
      </c>
      <c r="Z119">
        <f>1-EXP(-(_t-'Reaching edge prob after ems 3'!FC120)*_k_in_ec_correction*($M119*_c3+'Input spectra'!Y119))</f>
        <v>1.2553494904029239E-2</v>
      </c>
      <c r="AA119" s="16"/>
      <c r="AB119" s="16"/>
      <c r="AD119" s="7">
        <f t="shared" si="315"/>
        <v>0</v>
      </c>
      <c r="AE119" s="7">
        <f t="shared" si="316"/>
        <v>0</v>
      </c>
      <c r="AF119" s="7">
        <f t="shared" si="317"/>
        <v>0</v>
      </c>
      <c r="AG119" s="7">
        <f t="shared" si="229"/>
        <v>0</v>
      </c>
      <c r="AH119" s="7"/>
      <c r="AI119" s="7">
        <f t="shared" si="318"/>
        <v>0</v>
      </c>
      <c r="AJ119" s="7">
        <f t="shared" si="319"/>
        <v>0</v>
      </c>
      <c r="AK119" s="7">
        <f t="shared" si="320"/>
        <v>0</v>
      </c>
      <c r="AL119" s="7">
        <f t="shared" si="230"/>
        <v>0</v>
      </c>
      <c r="AN119">
        <f t="shared" si="321"/>
        <v>0</v>
      </c>
      <c r="AO119">
        <f t="shared" si="322"/>
        <v>0</v>
      </c>
      <c r="AP119">
        <f t="shared" si="323"/>
        <v>0</v>
      </c>
      <c r="AQ119">
        <f t="shared" si="256"/>
        <v>0</v>
      </c>
      <c r="AR119" s="7"/>
      <c r="AS119" s="7">
        <f t="shared" si="324"/>
        <v>0</v>
      </c>
      <c r="AT119" s="7">
        <f t="shared" si="257"/>
        <v>0</v>
      </c>
      <c r="AU119" s="7">
        <f t="shared" si="325"/>
        <v>0</v>
      </c>
      <c r="AV119" s="7"/>
      <c r="AW119" s="7">
        <f t="shared" si="231"/>
        <v>0</v>
      </c>
      <c r="AX119" s="7">
        <f>'Initial absorption'!$H119*AW119*$F119</f>
        <v>0</v>
      </c>
      <c r="AY119" s="7">
        <f t="shared" si="258"/>
        <v>0</v>
      </c>
      <c r="AZ119" s="7">
        <f>'Initial absorption'!$N119*AY119*$J119</f>
        <v>0</v>
      </c>
      <c r="BA119" s="7"/>
      <c r="BB119">
        <f t="shared" si="232"/>
        <v>0</v>
      </c>
      <c r="BC119" s="7">
        <f t="shared" si="259"/>
        <v>0</v>
      </c>
      <c r="BD119">
        <f t="shared" si="233"/>
        <v>0</v>
      </c>
      <c r="BE119" s="7"/>
      <c r="BF119">
        <f t="shared" si="285"/>
        <v>0</v>
      </c>
      <c r="BG119">
        <f t="shared" si="260"/>
        <v>0</v>
      </c>
      <c r="BH119">
        <f t="shared" si="234"/>
        <v>0</v>
      </c>
      <c r="BI119" s="7"/>
      <c r="BJ119">
        <f>(1 - 'Initial absorption'!$N119)*AY119</f>
        <v>0</v>
      </c>
      <c r="BK119" s="7">
        <f t="shared" si="201"/>
        <v>0</v>
      </c>
      <c r="BL119">
        <f>'Initial absorption'!$T119*(BJ119+BK119)*$N119</f>
        <v>0</v>
      </c>
      <c r="BM119" s="7"/>
      <c r="BN119">
        <f t="shared" si="235"/>
        <v>0</v>
      </c>
      <c r="BO119">
        <f>'Initial absorption'!$N119*BN119*$J119</f>
        <v>0</v>
      </c>
      <c r="BQ119">
        <f>(1-'Initial absorption'!$N119)*BN119</f>
        <v>0</v>
      </c>
      <c r="BR119">
        <f>'Initial absorption'!$H119*BQ119*$F119</f>
        <v>0</v>
      </c>
      <c r="BS119" s="7"/>
      <c r="BT119">
        <f>(1 - 'Initial absorption'!$T119)*(BJ119+BK119)</f>
        <v>0</v>
      </c>
      <c r="BU119">
        <f t="shared" si="286"/>
        <v>0</v>
      </c>
      <c r="BV119" s="7"/>
      <c r="CF119" s="7">
        <f t="shared" si="281"/>
        <v>0</v>
      </c>
      <c r="CG119" s="7">
        <f t="shared" si="330"/>
        <v>0</v>
      </c>
      <c r="CH119" s="7">
        <f t="shared" si="202"/>
        <v>0</v>
      </c>
      <c r="CI119" s="7">
        <f t="shared" si="236"/>
        <v>0</v>
      </c>
      <c r="CJ119" s="7"/>
      <c r="CK119" s="7">
        <f t="shared" si="237"/>
        <v>0</v>
      </c>
      <c r="CL119" s="7">
        <f t="shared" si="287"/>
        <v>0</v>
      </c>
      <c r="CM119" s="7">
        <f t="shared" si="203"/>
        <v>0</v>
      </c>
      <c r="CN119" s="7">
        <f t="shared" si="238"/>
        <v>0</v>
      </c>
      <c r="CP119">
        <f t="shared" si="204"/>
        <v>0</v>
      </c>
      <c r="CQ119">
        <f t="shared" si="205"/>
        <v>0</v>
      </c>
      <c r="CR119">
        <f t="shared" si="206"/>
        <v>0</v>
      </c>
      <c r="CS119">
        <f t="shared" si="261"/>
        <v>0</v>
      </c>
      <c r="CT119" s="7"/>
      <c r="CU119" s="7">
        <f t="shared" si="288"/>
        <v>0</v>
      </c>
      <c r="CV119" s="7">
        <f t="shared" si="262"/>
        <v>0</v>
      </c>
      <c r="CW119" s="7">
        <f t="shared" si="207"/>
        <v>0</v>
      </c>
      <c r="CX119" s="7"/>
      <c r="CY119" s="7">
        <f t="shared" si="289"/>
        <v>0</v>
      </c>
      <c r="CZ119" s="7">
        <f>'Initial absorption'!$H119*CY119*$F119</f>
        <v>0</v>
      </c>
      <c r="DA119" s="7">
        <f t="shared" si="263"/>
        <v>0</v>
      </c>
      <c r="DB119" s="7">
        <f>'Initial absorption'!$N119*DA119*$J119</f>
        <v>0</v>
      </c>
      <c r="DC119" s="7"/>
      <c r="DD119">
        <f t="shared" si="290"/>
        <v>0</v>
      </c>
      <c r="DE119" s="7">
        <f t="shared" si="291"/>
        <v>0</v>
      </c>
      <c r="DF119">
        <f t="shared" si="239"/>
        <v>0</v>
      </c>
      <c r="DG119" s="7"/>
      <c r="DH119">
        <f t="shared" si="240"/>
        <v>0</v>
      </c>
      <c r="DI119">
        <f t="shared" si="264"/>
        <v>0</v>
      </c>
      <c r="DJ119">
        <f t="shared" si="277"/>
        <v>0</v>
      </c>
      <c r="DK119" s="7"/>
      <c r="DL119">
        <f>(1 - 'Initial absorption'!$N119)*DA119</f>
        <v>0</v>
      </c>
      <c r="DM119" s="7">
        <f t="shared" si="292"/>
        <v>0</v>
      </c>
      <c r="DN119">
        <f>'Initial absorption'!$T119*(DL119+DM119)*$N119</f>
        <v>0</v>
      </c>
      <c r="DO119" s="7"/>
      <c r="DP119">
        <f t="shared" si="326"/>
        <v>0</v>
      </c>
      <c r="DQ119">
        <f>'Initial absorption'!$N119*DP119*$J119</f>
        <v>0</v>
      </c>
      <c r="DS119">
        <f>(1-'Initial absorption'!$N119)*DP119</f>
        <v>0</v>
      </c>
      <c r="DT119">
        <f>'Initial absorption'!$H119*DS119*$F119</f>
        <v>0</v>
      </c>
      <c r="DU119" s="7"/>
      <c r="DV119">
        <f>(1 - 'Initial absorption'!$T119)*(DL119+DM119)</f>
        <v>0</v>
      </c>
      <c r="DW119">
        <f t="shared" si="293"/>
        <v>0</v>
      </c>
      <c r="DX119" s="7"/>
      <c r="EH119" s="7">
        <f t="shared" si="282"/>
        <v>0</v>
      </c>
      <c r="EI119" s="7">
        <f t="shared" si="331"/>
        <v>0</v>
      </c>
      <c r="EJ119" s="7">
        <f t="shared" si="208"/>
        <v>0</v>
      </c>
      <c r="EK119" s="7">
        <f t="shared" si="241"/>
        <v>0</v>
      </c>
      <c r="EL119" s="7"/>
      <c r="EM119" s="7">
        <f t="shared" si="242"/>
        <v>0</v>
      </c>
      <c r="EN119" s="7">
        <f t="shared" si="294"/>
        <v>0</v>
      </c>
      <c r="EO119" s="7">
        <f t="shared" si="209"/>
        <v>0</v>
      </c>
      <c r="EP119" s="7">
        <f t="shared" si="243"/>
        <v>0</v>
      </c>
      <c r="ER119">
        <f t="shared" si="210"/>
        <v>0</v>
      </c>
      <c r="ES119">
        <f t="shared" si="211"/>
        <v>0</v>
      </c>
      <c r="ET119">
        <f t="shared" si="212"/>
        <v>0</v>
      </c>
      <c r="EU119">
        <f t="shared" si="265"/>
        <v>0</v>
      </c>
      <c r="EV119" s="7"/>
      <c r="EW119" s="7">
        <f t="shared" si="295"/>
        <v>0</v>
      </c>
      <c r="EX119" s="7">
        <f t="shared" si="266"/>
        <v>0</v>
      </c>
      <c r="EY119" s="7">
        <f t="shared" si="213"/>
        <v>0</v>
      </c>
      <c r="EZ119" s="7"/>
      <c r="FA119" s="7">
        <f t="shared" si="296"/>
        <v>0</v>
      </c>
      <c r="FB119" s="7">
        <f>'Initial absorption'!$H119*FA119*$F119</f>
        <v>0</v>
      </c>
      <c r="FC119" s="7">
        <f t="shared" si="267"/>
        <v>0</v>
      </c>
      <c r="FD119" s="7">
        <f>'Initial absorption'!$N119*FC119*$J119</f>
        <v>0</v>
      </c>
      <c r="FE119" s="7"/>
      <c r="FF119">
        <f t="shared" si="297"/>
        <v>0</v>
      </c>
      <c r="FG119" s="7">
        <f t="shared" si="298"/>
        <v>0</v>
      </c>
      <c r="FH119">
        <f t="shared" si="244"/>
        <v>0</v>
      </c>
      <c r="FI119" s="7"/>
      <c r="FJ119">
        <f t="shared" si="245"/>
        <v>0</v>
      </c>
      <c r="FK119">
        <f t="shared" si="268"/>
        <v>0</v>
      </c>
      <c r="FL119">
        <f t="shared" si="278"/>
        <v>0</v>
      </c>
      <c r="FM119" s="7"/>
      <c r="FN119">
        <f>(1 - 'Initial absorption'!$N119)*FC119</f>
        <v>0</v>
      </c>
      <c r="FO119" s="7">
        <f t="shared" si="299"/>
        <v>0</v>
      </c>
      <c r="FP119">
        <f>'Initial absorption'!$T119*(FN119+FO119)*$N119</f>
        <v>0</v>
      </c>
      <c r="FQ119" s="7"/>
      <c r="FR119">
        <f t="shared" si="327"/>
        <v>0</v>
      </c>
      <c r="FS119">
        <f>'Initial absorption'!$N119*FR119*$J119</f>
        <v>0</v>
      </c>
      <c r="FU119">
        <f>(1-'Initial absorption'!$N119)*FR119</f>
        <v>0</v>
      </c>
      <c r="FV119">
        <f>'Initial absorption'!$H119*FU119*$F119</f>
        <v>0</v>
      </c>
      <c r="FW119" s="7"/>
      <c r="FX119">
        <f>(1 - 'Initial absorption'!$T119)*(FN119+FO119)</f>
        <v>0</v>
      </c>
      <c r="FY119">
        <f t="shared" si="300"/>
        <v>0</v>
      </c>
      <c r="FZ119" s="7"/>
      <c r="GJ119" s="7">
        <f t="shared" si="283"/>
        <v>0</v>
      </c>
      <c r="GK119" s="7">
        <f t="shared" si="332"/>
        <v>0</v>
      </c>
      <c r="GL119" s="7">
        <f t="shared" si="214"/>
        <v>0</v>
      </c>
      <c r="GM119" s="7">
        <f t="shared" si="246"/>
        <v>0</v>
      </c>
      <c r="GN119" s="7"/>
      <c r="GO119" s="7">
        <f t="shared" si="247"/>
        <v>0</v>
      </c>
      <c r="GP119" s="7">
        <f t="shared" si="301"/>
        <v>0</v>
      </c>
      <c r="GQ119" s="7">
        <f t="shared" si="215"/>
        <v>0</v>
      </c>
      <c r="GR119" s="7">
        <f t="shared" si="248"/>
        <v>0</v>
      </c>
      <c r="GT119">
        <f t="shared" si="216"/>
        <v>0</v>
      </c>
      <c r="GU119">
        <f t="shared" si="217"/>
        <v>0</v>
      </c>
      <c r="GV119">
        <f t="shared" si="218"/>
        <v>0</v>
      </c>
      <c r="GW119">
        <f t="shared" si="269"/>
        <v>0</v>
      </c>
      <c r="GX119" s="7"/>
      <c r="GY119" s="7">
        <f t="shared" si="302"/>
        <v>0</v>
      </c>
      <c r="GZ119" s="7">
        <f t="shared" si="270"/>
        <v>0</v>
      </c>
      <c r="HA119" s="7">
        <f t="shared" si="219"/>
        <v>0</v>
      </c>
      <c r="HB119" s="7"/>
      <c r="HC119" s="7">
        <f t="shared" si="303"/>
        <v>0</v>
      </c>
      <c r="HD119" s="7">
        <f>'Initial absorption'!$H119*HC119*$F119</f>
        <v>0</v>
      </c>
      <c r="HE119" s="7">
        <f t="shared" si="271"/>
        <v>0</v>
      </c>
      <c r="HF119" s="7">
        <f>'Initial absorption'!$N119*HE119*$J119</f>
        <v>0</v>
      </c>
      <c r="HG119" s="7"/>
      <c r="HH119">
        <f t="shared" si="304"/>
        <v>0</v>
      </c>
      <c r="HI119" s="7">
        <f t="shared" si="305"/>
        <v>0</v>
      </c>
      <c r="HJ119">
        <f t="shared" si="249"/>
        <v>0</v>
      </c>
      <c r="HK119" s="7"/>
      <c r="HL119">
        <f t="shared" si="250"/>
        <v>0</v>
      </c>
      <c r="HM119">
        <f t="shared" si="272"/>
        <v>0</v>
      </c>
      <c r="HN119">
        <f t="shared" si="279"/>
        <v>0</v>
      </c>
      <c r="HO119" s="7"/>
      <c r="HP119">
        <f>(1 - 'Initial absorption'!$N119)*HE119</f>
        <v>0</v>
      </c>
      <c r="HQ119" s="7">
        <f t="shared" si="306"/>
        <v>0</v>
      </c>
      <c r="HR119">
        <f>'Initial absorption'!$T119*(HP119+HQ119)*$N119</f>
        <v>0</v>
      </c>
      <c r="HS119" s="7"/>
      <c r="HT119">
        <f t="shared" si="328"/>
        <v>0</v>
      </c>
      <c r="HU119">
        <f>'Initial absorption'!$N119*HT119*$J119</f>
        <v>0</v>
      </c>
      <c r="HW119">
        <f>(1-'Initial absorption'!$N119)*HT119</f>
        <v>0</v>
      </c>
      <c r="HX119">
        <f>'Initial absorption'!$H119*HW119*$F119</f>
        <v>0</v>
      </c>
      <c r="HY119" s="7"/>
      <c r="HZ119">
        <f>(1 - 'Initial absorption'!$T119)*(HP119+HQ119)</f>
        <v>0</v>
      </c>
      <c r="IA119">
        <f t="shared" si="307"/>
        <v>0</v>
      </c>
      <c r="IB119" s="7"/>
      <c r="IL119" s="7">
        <f t="shared" si="284"/>
        <v>0</v>
      </c>
      <c r="IM119" s="7">
        <f t="shared" si="333"/>
        <v>0</v>
      </c>
      <c r="IN119" s="7">
        <f t="shared" si="220"/>
        <v>0</v>
      </c>
      <c r="IO119" s="7">
        <f t="shared" si="251"/>
        <v>0</v>
      </c>
      <c r="IP119" s="7"/>
      <c r="IQ119" s="7">
        <f t="shared" si="252"/>
        <v>0</v>
      </c>
      <c r="IR119" s="7">
        <f t="shared" si="308"/>
        <v>0</v>
      </c>
      <c r="IS119" s="7">
        <f t="shared" si="221"/>
        <v>0</v>
      </c>
      <c r="IT119" s="7">
        <f t="shared" si="253"/>
        <v>0</v>
      </c>
      <c r="IV119">
        <f t="shared" si="222"/>
        <v>0</v>
      </c>
      <c r="IW119">
        <f t="shared" si="223"/>
        <v>0</v>
      </c>
      <c r="IX119">
        <f t="shared" si="224"/>
        <v>0</v>
      </c>
      <c r="IY119">
        <f t="shared" si="273"/>
        <v>0</v>
      </c>
      <c r="IZ119" s="7"/>
      <c r="JA119" s="7">
        <f t="shared" si="309"/>
        <v>0</v>
      </c>
      <c r="JB119" s="7">
        <f t="shared" si="274"/>
        <v>0</v>
      </c>
      <c r="JC119" s="7">
        <f t="shared" si="225"/>
        <v>0</v>
      </c>
      <c r="JD119" s="7"/>
      <c r="JE119" s="7">
        <f t="shared" si="310"/>
        <v>0</v>
      </c>
      <c r="JF119" s="7">
        <f>'Initial absorption'!$H119*JE119*$F119</f>
        <v>0</v>
      </c>
      <c r="JG119" s="7">
        <f t="shared" si="275"/>
        <v>0</v>
      </c>
      <c r="JH119" s="7">
        <f>'Initial absorption'!$N119*JG119*$J119</f>
        <v>0</v>
      </c>
      <c r="JI119" s="7"/>
      <c r="JJ119">
        <f t="shared" si="311"/>
        <v>0</v>
      </c>
      <c r="JK119" s="7">
        <f t="shared" si="312"/>
        <v>0</v>
      </c>
      <c r="JL119">
        <f t="shared" si="254"/>
        <v>0</v>
      </c>
      <c r="JM119" s="7"/>
      <c r="JN119">
        <f t="shared" si="255"/>
        <v>0</v>
      </c>
      <c r="JO119">
        <f t="shared" si="276"/>
        <v>0</v>
      </c>
      <c r="JP119">
        <f t="shared" si="280"/>
        <v>0</v>
      </c>
      <c r="JQ119" s="7"/>
      <c r="JR119">
        <f>(1 - 'Initial absorption'!$N119)*JG119</f>
        <v>0</v>
      </c>
      <c r="JS119" s="7">
        <f t="shared" si="313"/>
        <v>0</v>
      </c>
      <c r="JT119">
        <f>'Initial absorption'!$T119*(JR119+JS119)*$N119</f>
        <v>0</v>
      </c>
      <c r="JU119" s="7"/>
      <c r="JV119">
        <f t="shared" si="329"/>
        <v>0</v>
      </c>
      <c r="JW119">
        <f>'Initial absorption'!$N119*JV119*$J119</f>
        <v>0</v>
      </c>
      <c r="JY119">
        <f>(1-'Initial absorption'!$N119)*JV119</f>
        <v>0</v>
      </c>
      <c r="JZ119">
        <f>'Initial absorption'!$H119*JY119*$F119</f>
        <v>0</v>
      </c>
      <c r="KA119" s="7"/>
      <c r="KB119">
        <f>(1 - 'Initial absorption'!$T119)*(JR119+JS119)</f>
        <v>0</v>
      </c>
      <c r="KC119">
        <f t="shared" si="314"/>
        <v>0</v>
      </c>
      <c r="KD119" s="7"/>
    </row>
    <row r="120" spans="4:290" x14ac:dyDescent="0.25">
      <c r="D120">
        <v>870</v>
      </c>
      <c r="E120">
        <f>'Input spectra'!B120</f>
        <v>0</v>
      </c>
      <c r="F120">
        <f>'Initial absorption'!J120</f>
        <v>0</v>
      </c>
      <c r="G120">
        <f>'Input spectra'!C120</f>
        <v>0</v>
      </c>
      <c r="H120">
        <f t="shared" si="226"/>
        <v>0</v>
      </c>
      <c r="I120">
        <f>'Input spectra'!D120</f>
        <v>0</v>
      </c>
      <c r="J120">
        <f>'Initial absorption'!P120</f>
        <v>0</v>
      </c>
      <c r="K120">
        <f>'Input spectra'!E120</f>
        <v>0</v>
      </c>
      <c r="L120">
        <f t="shared" si="227"/>
        <v>0</v>
      </c>
      <c r="M120">
        <f>'Input spectra'!F120</f>
        <v>0</v>
      </c>
      <c r="N120">
        <f>'Initial absorption'!V120</f>
        <v>0</v>
      </c>
      <c r="O120">
        <f>'Input spectra'!G120</f>
        <v>0</v>
      </c>
      <c r="P120">
        <f t="shared" si="228"/>
        <v>0</v>
      </c>
      <c r="R120">
        <f>'Reaching edge prob after ems 1'!$EZ121</f>
        <v>0.87846097722118222</v>
      </c>
      <c r="S120">
        <f>'Reaching edge prob after ems 2'!$EZ121</f>
        <v>0.87846097722118222</v>
      </c>
      <c r="T120">
        <f>'Reaching edge prob after ems 3'!EZ121</f>
        <v>0.87846097722118222</v>
      </c>
      <c r="U120">
        <f>1-EXP(-'Reaching edge prob after ems 1'!FC121*_k_in_ec_correction*($E120*_c1+'Input spectra'!Y120))</f>
        <v>1.24132756604588E-2</v>
      </c>
      <c r="V120">
        <f>1-EXP(-(_t-'Reaching edge prob after ems 1'!FC121)*_k_in_ec_correction*($E120*_c1+'Input spectra'!Y120))</f>
        <v>1.2554596009505481E-2</v>
      </c>
      <c r="W120">
        <f>1-EXP(-'Reaching edge prob after ems 2'!FC121*_k_in_ec_correction*($I120*_c2+'Input spectra'!Y120))</f>
        <v>1.24132756604588E-2</v>
      </c>
      <c r="X120">
        <f>1-EXP(-(_t-'Reaching edge prob after ems 2'!FC121)*_k_in_ec_correction*($I120*_c2+'Input spectra'!Y120))</f>
        <v>1.2554596009505481E-2</v>
      </c>
      <c r="Y120">
        <f>1-EXP(-'Reaching edge prob after ems 3'!FC121*_k_in_ec_correction*($M120*_c3+'Input spectra'!Y120))</f>
        <v>1.24132756604588E-2</v>
      </c>
      <c r="Z120">
        <f>1-EXP(-(_t-'Reaching edge prob after ems 3'!FC121)*_k_in_ec_correction*($M120*_c3+'Input spectra'!Y120))</f>
        <v>1.2554596009505481E-2</v>
      </c>
      <c r="AA120" s="16"/>
      <c r="AB120" s="16"/>
      <c r="AD120" s="7">
        <f t="shared" si="315"/>
        <v>0</v>
      </c>
      <c r="AE120" s="7">
        <f t="shared" si="316"/>
        <v>0</v>
      </c>
      <c r="AF120" s="7">
        <f t="shared" si="317"/>
        <v>0</v>
      </c>
      <c r="AG120" s="7">
        <f t="shared" si="229"/>
        <v>0</v>
      </c>
      <c r="AH120" s="7"/>
      <c r="AI120" s="7">
        <f t="shared" si="318"/>
        <v>0</v>
      </c>
      <c r="AJ120" s="7">
        <f t="shared" si="319"/>
        <v>0</v>
      </c>
      <c r="AK120" s="7">
        <f t="shared" si="320"/>
        <v>0</v>
      </c>
      <c r="AL120" s="7">
        <f t="shared" si="230"/>
        <v>0</v>
      </c>
      <c r="AN120">
        <f t="shared" si="321"/>
        <v>0</v>
      </c>
      <c r="AO120">
        <f t="shared" si="322"/>
        <v>0</v>
      </c>
      <c r="AP120">
        <f t="shared" si="323"/>
        <v>0</v>
      </c>
      <c r="AQ120">
        <f t="shared" si="256"/>
        <v>0</v>
      </c>
      <c r="AR120" s="7"/>
      <c r="AS120" s="7">
        <f t="shared" si="324"/>
        <v>0</v>
      </c>
      <c r="AT120" s="7">
        <f t="shared" si="257"/>
        <v>0</v>
      </c>
      <c r="AU120" s="7">
        <f t="shared" si="325"/>
        <v>0</v>
      </c>
      <c r="AV120" s="7"/>
      <c r="AW120" s="7">
        <f t="shared" si="231"/>
        <v>0</v>
      </c>
      <c r="AX120" s="7">
        <f>'Initial absorption'!$H120*AW120*$F120</f>
        <v>0</v>
      </c>
      <c r="AY120" s="7">
        <f t="shared" si="258"/>
        <v>0</v>
      </c>
      <c r="AZ120" s="7">
        <f>'Initial absorption'!$N120*AY120*$J120</f>
        <v>0</v>
      </c>
      <c r="BA120" s="7"/>
      <c r="BB120">
        <f t="shared" si="232"/>
        <v>0</v>
      </c>
      <c r="BC120" s="7">
        <f t="shared" si="259"/>
        <v>0</v>
      </c>
      <c r="BD120">
        <f t="shared" si="233"/>
        <v>0</v>
      </c>
      <c r="BE120" s="7"/>
      <c r="BF120">
        <f t="shared" si="285"/>
        <v>0</v>
      </c>
      <c r="BG120">
        <f t="shared" si="260"/>
        <v>0</v>
      </c>
      <c r="BH120">
        <f t="shared" si="234"/>
        <v>0</v>
      </c>
      <c r="BI120" s="7"/>
      <c r="BJ120">
        <f>(1 - 'Initial absorption'!$N120)*AY120</f>
        <v>0</v>
      </c>
      <c r="BK120" s="7">
        <f t="shared" si="201"/>
        <v>0</v>
      </c>
      <c r="BL120">
        <f>'Initial absorption'!$T120*(BJ120+BK120)*$N120</f>
        <v>0</v>
      </c>
      <c r="BM120" s="7"/>
      <c r="BN120">
        <f t="shared" si="235"/>
        <v>0</v>
      </c>
      <c r="BO120">
        <f>'Initial absorption'!$N120*BN120*$J120</f>
        <v>0</v>
      </c>
      <c r="BQ120">
        <f>(1-'Initial absorption'!$N120)*BN120</f>
        <v>0</v>
      </c>
      <c r="BR120">
        <f>'Initial absorption'!$H120*BQ120*$F120</f>
        <v>0</v>
      </c>
      <c r="BS120" s="7"/>
      <c r="BT120">
        <f>(1 - 'Initial absorption'!$T120)*(BJ120+BK120)</f>
        <v>0</v>
      </c>
      <c r="BU120">
        <f t="shared" si="286"/>
        <v>0</v>
      </c>
      <c r="BV120" s="7"/>
      <c r="CF120" s="7">
        <f t="shared" si="281"/>
        <v>0</v>
      </c>
      <c r="CG120" s="7">
        <f t="shared" si="330"/>
        <v>0</v>
      </c>
      <c r="CH120" s="7">
        <f t="shared" si="202"/>
        <v>0</v>
      </c>
      <c r="CI120" s="7">
        <f t="shared" si="236"/>
        <v>0</v>
      </c>
      <c r="CJ120" s="7"/>
      <c r="CK120" s="7">
        <f t="shared" si="237"/>
        <v>0</v>
      </c>
      <c r="CL120" s="7">
        <f t="shared" si="287"/>
        <v>0</v>
      </c>
      <c r="CM120" s="7">
        <f t="shared" si="203"/>
        <v>0</v>
      </c>
      <c r="CN120" s="7">
        <f t="shared" si="238"/>
        <v>0</v>
      </c>
      <c r="CP120">
        <f t="shared" si="204"/>
        <v>0</v>
      </c>
      <c r="CQ120">
        <f t="shared" si="205"/>
        <v>0</v>
      </c>
      <c r="CR120">
        <f t="shared" si="206"/>
        <v>0</v>
      </c>
      <c r="CS120">
        <f t="shared" si="261"/>
        <v>0</v>
      </c>
      <c r="CT120" s="7"/>
      <c r="CU120" s="7">
        <f t="shared" si="288"/>
        <v>0</v>
      </c>
      <c r="CV120" s="7">
        <f t="shared" si="262"/>
        <v>0</v>
      </c>
      <c r="CW120" s="7">
        <f t="shared" si="207"/>
        <v>0</v>
      </c>
      <c r="CX120" s="7"/>
      <c r="CY120" s="7">
        <f t="shared" si="289"/>
        <v>0</v>
      </c>
      <c r="CZ120" s="7">
        <f>'Initial absorption'!$H120*CY120*$F120</f>
        <v>0</v>
      </c>
      <c r="DA120" s="7">
        <f t="shared" si="263"/>
        <v>0</v>
      </c>
      <c r="DB120" s="7">
        <f>'Initial absorption'!$N120*DA120*$J120</f>
        <v>0</v>
      </c>
      <c r="DC120" s="7"/>
      <c r="DD120">
        <f t="shared" si="290"/>
        <v>0</v>
      </c>
      <c r="DE120" s="7">
        <f t="shared" si="291"/>
        <v>0</v>
      </c>
      <c r="DF120">
        <f t="shared" si="239"/>
        <v>0</v>
      </c>
      <c r="DG120" s="7"/>
      <c r="DH120">
        <f t="shared" si="240"/>
        <v>0</v>
      </c>
      <c r="DI120">
        <f t="shared" si="264"/>
        <v>0</v>
      </c>
      <c r="DJ120">
        <f t="shared" si="277"/>
        <v>0</v>
      </c>
      <c r="DK120" s="7"/>
      <c r="DL120">
        <f>(1 - 'Initial absorption'!$N120)*DA120</f>
        <v>0</v>
      </c>
      <c r="DM120" s="7">
        <f t="shared" si="292"/>
        <v>0</v>
      </c>
      <c r="DN120">
        <f>'Initial absorption'!$T120*(DL120+DM120)*$N120</f>
        <v>0</v>
      </c>
      <c r="DO120" s="7"/>
      <c r="DP120">
        <f t="shared" si="326"/>
        <v>0</v>
      </c>
      <c r="DQ120">
        <f>'Initial absorption'!$N120*DP120*$J120</f>
        <v>0</v>
      </c>
      <c r="DS120">
        <f>(1-'Initial absorption'!$N120)*DP120</f>
        <v>0</v>
      </c>
      <c r="DT120">
        <f>'Initial absorption'!$H120*DS120*$F120</f>
        <v>0</v>
      </c>
      <c r="DU120" s="7"/>
      <c r="DV120">
        <f>(1 - 'Initial absorption'!$T120)*(DL120+DM120)</f>
        <v>0</v>
      </c>
      <c r="DW120">
        <f t="shared" si="293"/>
        <v>0</v>
      </c>
      <c r="DX120" s="7"/>
      <c r="EH120" s="7">
        <f t="shared" si="282"/>
        <v>0</v>
      </c>
      <c r="EI120" s="7">
        <f t="shared" si="331"/>
        <v>0</v>
      </c>
      <c r="EJ120" s="7">
        <f t="shared" si="208"/>
        <v>0</v>
      </c>
      <c r="EK120" s="7">
        <f t="shared" si="241"/>
        <v>0</v>
      </c>
      <c r="EL120" s="7"/>
      <c r="EM120" s="7">
        <f t="shared" si="242"/>
        <v>0</v>
      </c>
      <c r="EN120" s="7">
        <f t="shared" si="294"/>
        <v>0</v>
      </c>
      <c r="EO120" s="7">
        <f t="shared" si="209"/>
        <v>0</v>
      </c>
      <c r="EP120" s="7">
        <f t="shared" si="243"/>
        <v>0</v>
      </c>
      <c r="ER120">
        <f t="shared" si="210"/>
        <v>0</v>
      </c>
      <c r="ES120">
        <f t="shared" si="211"/>
        <v>0</v>
      </c>
      <c r="ET120">
        <f t="shared" si="212"/>
        <v>0</v>
      </c>
      <c r="EU120">
        <f t="shared" si="265"/>
        <v>0</v>
      </c>
      <c r="EV120" s="7"/>
      <c r="EW120" s="7">
        <f t="shared" si="295"/>
        <v>0</v>
      </c>
      <c r="EX120" s="7">
        <f t="shared" si="266"/>
        <v>0</v>
      </c>
      <c r="EY120" s="7">
        <f t="shared" si="213"/>
        <v>0</v>
      </c>
      <c r="EZ120" s="7"/>
      <c r="FA120" s="7">
        <f t="shared" si="296"/>
        <v>0</v>
      </c>
      <c r="FB120" s="7">
        <f>'Initial absorption'!$H120*FA120*$F120</f>
        <v>0</v>
      </c>
      <c r="FC120" s="7">
        <f t="shared" si="267"/>
        <v>0</v>
      </c>
      <c r="FD120" s="7">
        <f>'Initial absorption'!$N120*FC120*$J120</f>
        <v>0</v>
      </c>
      <c r="FE120" s="7"/>
      <c r="FF120">
        <f t="shared" si="297"/>
        <v>0</v>
      </c>
      <c r="FG120" s="7">
        <f t="shared" si="298"/>
        <v>0</v>
      </c>
      <c r="FH120">
        <f t="shared" si="244"/>
        <v>0</v>
      </c>
      <c r="FI120" s="7"/>
      <c r="FJ120">
        <f t="shared" si="245"/>
        <v>0</v>
      </c>
      <c r="FK120">
        <f t="shared" si="268"/>
        <v>0</v>
      </c>
      <c r="FL120">
        <f t="shared" si="278"/>
        <v>0</v>
      </c>
      <c r="FM120" s="7"/>
      <c r="FN120">
        <f>(1 - 'Initial absorption'!$N120)*FC120</f>
        <v>0</v>
      </c>
      <c r="FO120" s="7">
        <f t="shared" si="299"/>
        <v>0</v>
      </c>
      <c r="FP120">
        <f>'Initial absorption'!$T120*(FN120+FO120)*$N120</f>
        <v>0</v>
      </c>
      <c r="FQ120" s="7"/>
      <c r="FR120">
        <f t="shared" si="327"/>
        <v>0</v>
      </c>
      <c r="FS120">
        <f>'Initial absorption'!$N120*FR120*$J120</f>
        <v>0</v>
      </c>
      <c r="FU120">
        <f>(1-'Initial absorption'!$N120)*FR120</f>
        <v>0</v>
      </c>
      <c r="FV120">
        <f>'Initial absorption'!$H120*FU120*$F120</f>
        <v>0</v>
      </c>
      <c r="FW120" s="7"/>
      <c r="FX120">
        <f>(1 - 'Initial absorption'!$T120)*(FN120+FO120)</f>
        <v>0</v>
      </c>
      <c r="FY120">
        <f t="shared" si="300"/>
        <v>0</v>
      </c>
      <c r="FZ120" s="7"/>
      <c r="GJ120" s="7">
        <f t="shared" si="283"/>
        <v>0</v>
      </c>
      <c r="GK120" s="7">
        <f t="shared" si="332"/>
        <v>0</v>
      </c>
      <c r="GL120" s="7">
        <f t="shared" si="214"/>
        <v>0</v>
      </c>
      <c r="GM120" s="7">
        <f t="shared" si="246"/>
        <v>0</v>
      </c>
      <c r="GN120" s="7"/>
      <c r="GO120" s="7">
        <f t="shared" si="247"/>
        <v>0</v>
      </c>
      <c r="GP120" s="7">
        <f t="shared" si="301"/>
        <v>0</v>
      </c>
      <c r="GQ120" s="7">
        <f t="shared" si="215"/>
        <v>0</v>
      </c>
      <c r="GR120" s="7">
        <f t="shared" si="248"/>
        <v>0</v>
      </c>
      <c r="GT120">
        <f t="shared" si="216"/>
        <v>0</v>
      </c>
      <c r="GU120">
        <f t="shared" si="217"/>
        <v>0</v>
      </c>
      <c r="GV120">
        <f t="shared" si="218"/>
        <v>0</v>
      </c>
      <c r="GW120">
        <f t="shared" si="269"/>
        <v>0</v>
      </c>
      <c r="GX120" s="7"/>
      <c r="GY120" s="7">
        <f t="shared" si="302"/>
        <v>0</v>
      </c>
      <c r="GZ120" s="7">
        <f t="shared" si="270"/>
        <v>0</v>
      </c>
      <c r="HA120" s="7">
        <f t="shared" si="219"/>
        <v>0</v>
      </c>
      <c r="HB120" s="7"/>
      <c r="HC120" s="7">
        <f t="shared" si="303"/>
        <v>0</v>
      </c>
      <c r="HD120" s="7">
        <f>'Initial absorption'!$H120*HC120*$F120</f>
        <v>0</v>
      </c>
      <c r="HE120" s="7">
        <f t="shared" si="271"/>
        <v>0</v>
      </c>
      <c r="HF120" s="7">
        <f>'Initial absorption'!$N120*HE120*$J120</f>
        <v>0</v>
      </c>
      <c r="HG120" s="7"/>
      <c r="HH120">
        <f t="shared" si="304"/>
        <v>0</v>
      </c>
      <c r="HI120" s="7">
        <f t="shared" si="305"/>
        <v>0</v>
      </c>
      <c r="HJ120">
        <f t="shared" si="249"/>
        <v>0</v>
      </c>
      <c r="HK120" s="7"/>
      <c r="HL120">
        <f t="shared" si="250"/>
        <v>0</v>
      </c>
      <c r="HM120">
        <f t="shared" si="272"/>
        <v>0</v>
      </c>
      <c r="HN120">
        <f t="shared" si="279"/>
        <v>0</v>
      </c>
      <c r="HO120" s="7"/>
      <c r="HP120">
        <f>(1 - 'Initial absorption'!$N120)*HE120</f>
        <v>0</v>
      </c>
      <c r="HQ120" s="7">
        <f t="shared" si="306"/>
        <v>0</v>
      </c>
      <c r="HR120">
        <f>'Initial absorption'!$T120*(HP120+HQ120)*$N120</f>
        <v>0</v>
      </c>
      <c r="HS120" s="7"/>
      <c r="HT120">
        <f t="shared" si="328"/>
        <v>0</v>
      </c>
      <c r="HU120">
        <f>'Initial absorption'!$N120*HT120*$J120</f>
        <v>0</v>
      </c>
      <c r="HW120">
        <f>(1-'Initial absorption'!$N120)*HT120</f>
        <v>0</v>
      </c>
      <c r="HX120">
        <f>'Initial absorption'!$H120*HW120*$F120</f>
        <v>0</v>
      </c>
      <c r="HY120" s="7"/>
      <c r="HZ120">
        <f>(1 - 'Initial absorption'!$T120)*(HP120+HQ120)</f>
        <v>0</v>
      </c>
      <c r="IA120">
        <f t="shared" si="307"/>
        <v>0</v>
      </c>
      <c r="IB120" s="7"/>
      <c r="IL120" s="7">
        <f t="shared" si="284"/>
        <v>0</v>
      </c>
      <c r="IM120" s="7">
        <f t="shared" si="333"/>
        <v>0</v>
      </c>
      <c r="IN120" s="7">
        <f t="shared" si="220"/>
        <v>0</v>
      </c>
      <c r="IO120" s="7">
        <f t="shared" si="251"/>
        <v>0</v>
      </c>
      <c r="IP120" s="7"/>
      <c r="IQ120" s="7">
        <f t="shared" si="252"/>
        <v>0</v>
      </c>
      <c r="IR120" s="7">
        <f t="shared" si="308"/>
        <v>0</v>
      </c>
      <c r="IS120" s="7">
        <f t="shared" si="221"/>
        <v>0</v>
      </c>
      <c r="IT120" s="7">
        <f t="shared" si="253"/>
        <v>0</v>
      </c>
      <c r="IV120">
        <f t="shared" si="222"/>
        <v>0</v>
      </c>
      <c r="IW120">
        <f t="shared" si="223"/>
        <v>0</v>
      </c>
      <c r="IX120">
        <f t="shared" si="224"/>
        <v>0</v>
      </c>
      <c r="IY120">
        <f t="shared" si="273"/>
        <v>0</v>
      </c>
      <c r="IZ120" s="7"/>
      <c r="JA120" s="7">
        <f t="shared" si="309"/>
        <v>0</v>
      </c>
      <c r="JB120" s="7">
        <f t="shared" si="274"/>
        <v>0</v>
      </c>
      <c r="JC120" s="7">
        <f t="shared" si="225"/>
        <v>0</v>
      </c>
      <c r="JD120" s="7"/>
      <c r="JE120" s="7">
        <f t="shared" si="310"/>
        <v>0</v>
      </c>
      <c r="JF120" s="7">
        <f>'Initial absorption'!$H120*JE120*$F120</f>
        <v>0</v>
      </c>
      <c r="JG120" s="7">
        <f t="shared" si="275"/>
        <v>0</v>
      </c>
      <c r="JH120" s="7">
        <f>'Initial absorption'!$N120*JG120*$J120</f>
        <v>0</v>
      </c>
      <c r="JI120" s="7"/>
      <c r="JJ120">
        <f t="shared" si="311"/>
        <v>0</v>
      </c>
      <c r="JK120" s="7">
        <f t="shared" si="312"/>
        <v>0</v>
      </c>
      <c r="JL120">
        <f t="shared" si="254"/>
        <v>0</v>
      </c>
      <c r="JM120" s="7"/>
      <c r="JN120">
        <f t="shared" si="255"/>
        <v>0</v>
      </c>
      <c r="JO120">
        <f t="shared" si="276"/>
        <v>0</v>
      </c>
      <c r="JP120">
        <f t="shared" si="280"/>
        <v>0</v>
      </c>
      <c r="JQ120" s="7"/>
      <c r="JR120">
        <f>(1 - 'Initial absorption'!$N120)*JG120</f>
        <v>0</v>
      </c>
      <c r="JS120" s="7">
        <f t="shared" si="313"/>
        <v>0</v>
      </c>
      <c r="JT120">
        <f>'Initial absorption'!$T120*(JR120+JS120)*$N120</f>
        <v>0</v>
      </c>
      <c r="JU120" s="7"/>
      <c r="JV120">
        <f t="shared" si="329"/>
        <v>0</v>
      </c>
      <c r="JW120">
        <f>'Initial absorption'!$N120*JV120*$J120</f>
        <v>0</v>
      </c>
      <c r="JY120">
        <f>(1-'Initial absorption'!$N120)*JV120</f>
        <v>0</v>
      </c>
      <c r="JZ120">
        <f>'Initial absorption'!$H120*JY120*$F120</f>
        <v>0</v>
      </c>
      <c r="KA120" s="7"/>
      <c r="KB120">
        <f>(1 - 'Initial absorption'!$T120)*(JR120+JS120)</f>
        <v>0</v>
      </c>
      <c r="KC120">
        <f t="shared" si="314"/>
        <v>0</v>
      </c>
      <c r="KD120" s="7"/>
    </row>
    <row r="121" spans="4:290" x14ac:dyDescent="0.25">
      <c r="D121">
        <v>875</v>
      </c>
      <c r="E121">
        <f>'Input spectra'!B121</f>
        <v>0</v>
      </c>
      <c r="F121">
        <f>'Initial absorption'!J121</f>
        <v>0</v>
      </c>
      <c r="G121">
        <f>'Input spectra'!C121</f>
        <v>0</v>
      </c>
      <c r="H121">
        <f t="shared" si="226"/>
        <v>0</v>
      </c>
      <c r="I121">
        <f>'Input spectra'!D121</f>
        <v>0</v>
      </c>
      <c r="J121">
        <f>'Initial absorption'!P121</f>
        <v>0</v>
      </c>
      <c r="K121">
        <f>'Input spectra'!E121</f>
        <v>0</v>
      </c>
      <c r="L121">
        <f t="shared" si="227"/>
        <v>0</v>
      </c>
      <c r="M121">
        <f>'Input spectra'!F121</f>
        <v>0</v>
      </c>
      <c r="N121">
        <f>'Initial absorption'!V121</f>
        <v>0</v>
      </c>
      <c r="O121">
        <f>'Input spectra'!G121</f>
        <v>0</v>
      </c>
      <c r="P121">
        <f t="shared" si="228"/>
        <v>0</v>
      </c>
      <c r="R121">
        <f>'Reaching edge prob after ems 1'!$EZ122</f>
        <v>0.87845133088760874</v>
      </c>
      <c r="S121">
        <f>'Reaching edge prob after ems 2'!$EZ122</f>
        <v>0.87845133088760874</v>
      </c>
      <c r="T121">
        <f>'Reaching edge prob after ems 3'!EZ122</f>
        <v>0.87845133088760874</v>
      </c>
      <c r="U121">
        <f>1-EXP(-'Reaching edge prob after ems 1'!FC122*_k_in_ec_correction*($E121*_c1+'Input spectra'!Y121))</f>
        <v>1.2414352115205252E-2</v>
      </c>
      <c r="V121">
        <f>1-EXP(-(_t-'Reaching edge prob after ems 1'!FC122)*_k_in_ec_correction*($E121*_c1+'Input spectra'!Y121))</f>
        <v>1.2555697114842279E-2</v>
      </c>
      <c r="W121">
        <f>1-EXP(-'Reaching edge prob after ems 2'!FC122*_k_in_ec_correction*($I121*_c2+'Input spectra'!Y121))</f>
        <v>1.2414352115205252E-2</v>
      </c>
      <c r="X121">
        <f>1-EXP(-(_t-'Reaching edge prob after ems 2'!FC122)*_k_in_ec_correction*($I121*_c2+'Input spectra'!Y121))</f>
        <v>1.2555697114842279E-2</v>
      </c>
      <c r="Y121">
        <f>1-EXP(-'Reaching edge prob after ems 3'!FC122*_k_in_ec_correction*($M121*_c3+'Input spectra'!Y121))</f>
        <v>1.2414352115205252E-2</v>
      </c>
      <c r="Z121">
        <f>1-EXP(-(_t-'Reaching edge prob after ems 3'!FC122)*_k_in_ec_correction*($M121*_c3+'Input spectra'!Y121))</f>
        <v>1.2555697114842279E-2</v>
      </c>
      <c r="AA121" s="16"/>
      <c r="AB121" s="16"/>
      <c r="AD121" s="7">
        <f t="shared" si="315"/>
        <v>0</v>
      </c>
      <c r="AE121" s="7">
        <f t="shared" si="316"/>
        <v>0</v>
      </c>
      <c r="AF121" s="7">
        <f t="shared" si="317"/>
        <v>0</v>
      </c>
      <c r="AG121" s="7">
        <f t="shared" si="229"/>
        <v>0</v>
      </c>
      <c r="AH121" s="7"/>
      <c r="AI121" s="7">
        <f t="shared" si="318"/>
        <v>0</v>
      </c>
      <c r="AJ121" s="7">
        <f t="shared" si="319"/>
        <v>0</v>
      </c>
      <c r="AK121" s="7">
        <f t="shared" si="320"/>
        <v>0</v>
      </c>
      <c r="AL121" s="7">
        <f t="shared" si="230"/>
        <v>0</v>
      </c>
      <c r="AN121">
        <f t="shared" si="321"/>
        <v>0</v>
      </c>
      <c r="AO121">
        <f t="shared" si="322"/>
        <v>0</v>
      </c>
      <c r="AP121">
        <f t="shared" si="323"/>
        <v>0</v>
      </c>
      <c r="AQ121">
        <f t="shared" si="256"/>
        <v>0</v>
      </c>
      <c r="AR121" s="7"/>
      <c r="AS121" s="7">
        <f t="shared" si="324"/>
        <v>0</v>
      </c>
      <c r="AT121" s="7">
        <f t="shared" si="257"/>
        <v>0</v>
      </c>
      <c r="AU121" s="7">
        <f t="shared" si="325"/>
        <v>0</v>
      </c>
      <c r="AV121" s="7"/>
      <c r="AW121" s="7">
        <f t="shared" si="231"/>
        <v>0</v>
      </c>
      <c r="AX121" s="7">
        <f>'Initial absorption'!$H121*AW121*$F121</f>
        <v>0</v>
      </c>
      <c r="AY121" s="7">
        <f t="shared" si="258"/>
        <v>0</v>
      </c>
      <c r="AZ121" s="7">
        <f>'Initial absorption'!$N121*AY121*$J121</f>
        <v>0</v>
      </c>
      <c r="BA121" s="7"/>
      <c r="BB121">
        <f t="shared" si="232"/>
        <v>0</v>
      </c>
      <c r="BC121" s="7">
        <f t="shared" si="259"/>
        <v>0</v>
      </c>
      <c r="BD121">
        <f t="shared" si="233"/>
        <v>0</v>
      </c>
      <c r="BE121" s="7"/>
      <c r="BF121">
        <f t="shared" si="285"/>
        <v>0</v>
      </c>
      <c r="BG121">
        <f t="shared" si="260"/>
        <v>0</v>
      </c>
      <c r="BH121">
        <f t="shared" si="234"/>
        <v>0</v>
      </c>
      <c r="BI121" s="7"/>
      <c r="BJ121">
        <f>(1 - 'Initial absorption'!$N121)*AY121</f>
        <v>0</v>
      </c>
      <c r="BK121" s="7">
        <f t="shared" si="201"/>
        <v>0</v>
      </c>
      <c r="BL121">
        <f>'Initial absorption'!$T121*(BJ121+BK121)*$N121</f>
        <v>0</v>
      </c>
      <c r="BM121" s="7"/>
      <c r="BN121">
        <f t="shared" si="235"/>
        <v>0</v>
      </c>
      <c r="BO121">
        <f>'Initial absorption'!$N121*BN121*$J121</f>
        <v>0</v>
      </c>
      <c r="BQ121">
        <f>(1-'Initial absorption'!$N121)*BN121</f>
        <v>0</v>
      </c>
      <c r="BR121">
        <f>'Initial absorption'!$H121*BQ121*$F121</f>
        <v>0</v>
      </c>
      <c r="BS121" s="7"/>
      <c r="BT121">
        <f>(1 - 'Initial absorption'!$T121)*(BJ121+BK121)</f>
        <v>0</v>
      </c>
      <c r="BU121">
        <f t="shared" si="286"/>
        <v>0</v>
      </c>
      <c r="BV121" s="7"/>
      <c r="CF121" s="7">
        <f t="shared" si="281"/>
        <v>0</v>
      </c>
      <c r="CG121" s="7">
        <f t="shared" si="330"/>
        <v>0</v>
      </c>
      <c r="CH121" s="7">
        <f t="shared" si="202"/>
        <v>0</v>
      </c>
      <c r="CI121" s="7">
        <f t="shared" si="236"/>
        <v>0</v>
      </c>
      <c r="CJ121" s="7"/>
      <c r="CK121" s="7">
        <f t="shared" si="237"/>
        <v>0</v>
      </c>
      <c r="CL121" s="7">
        <f t="shared" si="287"/>
        <v>0</v>
      </c>
      <c r="CM121" s="7">
        <f t="shared" si="203"/>
        <v>0</v>
      </c>
      <c r="CN121" s="7">
        <f t="shared" si="238"/>
        <v>0</v>
      </c>
      <c r="CP121">
        <f t="shared" si="204"/>
        <v>0</v>
      </c>
      <c r="CQ121">
        <f t="shared" si="205"/>
        <v>0</v>
      </c>
      <c r="CR121">
        <f t="shared" si="206"/>
        <v>0</v>
      </c>
      <c r="CS121">
        <f t="shared" si="261"/>
        <v>0</v>
      </c>
      <c r="CT121" s="7"/>
      <c r="CU121" s="7">
        <f t="shared" si="288"/>
        <v>0</v>
      </c>
      <c r="CV121" s="7">
        <f t="shared" si="262"/>
        <v>0</v>
      </c>
      <c r="CW121" s="7">
        <f t="shared" si="207"/>
        <v>0</v>
      </c>
      <c r="CX121" s="7"/>
      <c r="CY121" s="7">
        <f t="shared" si="289"/>
        <v>0</v>
      </c>
      <c r="CZ121" s="7">
        <f>'Initial absorption'!$H121*CY121*$F121</f>
        <v>0</v>
      </c>
      <c r="DA121" s="7">
        <f t="shared" si="263"/>
        <v>0</v>
      </c>
      <c r="DB121" s="7">
        <f>'Initial absorption'!$N121*DA121*$J121</f>
        <v>0</v>
      </c>
      <c r="DC121" s="7"/>
      <c r="DD121">
        <f t="shared" si="290"/>
        <v>0</v>
      </c>
      <c r="DE121" s="7">
        <f t="shared" si="291"/>
        <v>0</v>
      </c>
      <c r="DF121">
        <f t="shared" si="239"/>
        <v>0</v>
      </c>
      <c r="DG121" s="7"/>
      <c r="DH121">
        <f t="shared" si="240"/>
        <v>0</v>
      </c>
      <c r="DI121">
        <f t="shared" si="264"/>
        <v>0</v>
      </c>
      <c r="DJ121">
        <f t="shared" si="277"/>
        <v>0</v>
      </c>
      <c r="DK121" s="7"/>
      <c r="DL121">
        <f>(1 - 'Initial absorption'!$N121)*DA121</f>
        <v>0</v>
      </c>
      <c r="DM121" s="7">
        <f t="shared" si="292"/>
        <v>0</v>
      </c>
      <c r="DN121">
        <f>'Initial absorption'!$T121*(DL121+DM121)*$N121</f>
        <v>0</v>
      </c>
      <c r="DO121" s="7"/>
      <c r="DP121">
        <f t="shared" si="326"/>
        <v>0</v>
      </c>
      <c r="DQ121">
        <f>'Initial absorption'!$N121*DP121*$J121</f>
        <v>0</v>
      </c>
      <c r="DS121">
        <f>(1-'Initial absorption'!$N121)*DP121</f>
        <v>0</v>
      </c>
      <c r="DT121">
        <f>'Initial absorption'!$H121*DS121*$F121</f>
        <v>0</v>
      </c>
      <c r="DU121" s="7"/>
      <c r="DV121">
        <f>(1 - 'Initial absorption'!$T121)*(DL121+DM121)</f>
        <v>0</v>
      </c>
      <c r="DW121">
        <f t="shared" si="293"/>
        <v>0</v>
      </c>
      <c r="DX121" s="7"/>
      <c r="EH121" s="7">
        <f t="shared" si="282"/>
        <v>0</v>
      </c>
      <c r="EI121" s="7">
        <f t="shared" si="331"/>
        <v>0</v>
      </c>
      <c r="EJ121" s="7">
        <f t="shared" si="208"/>
        <v>0</v>
      </c>
      <c r="EK121" s="7">
        <f t="shared" si="241"/>
        <v>0</v>
      </c>
      <c r="EL121" s="7"/>
      <c r="EM121" s="7">
        <f t="shared" si="242"/>
        <v>0</v>
      </c>
      <c r="EN121" s="7">
        <f t="shared" si="294"/>
        <v>0</v>
      </c>
      <c r="EO121" s="7">
        <f t="shared" si="209"/>
        <v>0</v>
      </c>
      <c r="EP121" s="7">
        <f t="shared" si="243"/>
        <v>0</v>
      </c>
      <c r="ER121">
        <f t="shared" si="210"/>
        <v>0</v>
      </c>
      <c r="ES121">
        <f t="shared" si="211"/>
        <v>0</v>
      </c>
      <c r="ET121">
        <f t="shared" si="212"/>
        <v>0</v>
      </c>
      <c r="EU121">
        <f t="shared" si="265"/>
        <v>0</v>
      </c>
      <c r="EV121" s="7"/>
      <c r="EW121" s="7">
        <f t="shared" si="295"/>
        <v>0</v>
      </c>
      <c r="EX121" s="7">
        <f t="shared" si="266"/>
        <v>0</v>
      </c>
      <c r="EY121" s="7">
        <f t="shared" si="213"/>
        <v>0</v>
      </c>
      <c r="EZ121" s="7"/>
      <c r="FA121" s="7">
        <f t="shared" si="296"/>
        <v>0</v>
      </c>
      <c r="FB121" s="7">
        <f>'Initial absorption'!$H121*FA121*$F121</f>
        <v>0</v>
      </c>
      <c r="FC121" s="7">
        <f t="shared" si="267"/>
        <v>0</v>
      </c>
      <c r="FD121" s="7">
        <f>'Initial absorption'!$N121*FC121*$J121</f>
        <v>0</v>
      </c>
      <c r="FE121" s="7"/>
      <c r="FF121">
        <f t="shared" si="297"/>
        <v>0</v>
      </c>
      <c r="FG121" s="7">
        <f t="shared" si="298"/>
        <v>0</v>
      </c>
      <c r="FH121">
        <f t="shared" si="244"/>
        <v>0</v>
      </c>
      <c r="FI121" s="7"/>
      <c r="FJ121">
        <f t="shared" si="245"/>
        <v>0</v>
      </c>
      <c r="FK121">
        <f t="shared" si="268"/>
        <v>0</v>
      </c>
      <c r="FL121">
        <f t="shared" si="278"/>
        <v>0</v>
      </c>
      <c r="FM121" s="7"/>
      <c r="FN121">
        <f>(1 - 'Initial absorption'!$N121)*FC121</f>
        <v>0</v>
      </c>
      <c r="FO121" s="7">
        <f t="shared" si="299"/>
        <v>0</v>
      </c>
      <c r="FP121">
        <f>'Initial absorption'!$T121*(FN121+FO121)*$N121</f>
        <v>0</v>
      </c>
      <c r="FQ121" s="7"/>
      <c r="FR121">
        <f t="shared" si="327"/>
        <v>0</v>
      </c>
      <c r="FS121">
        <f>'Initial absorption'!$N121*FR121*$J121</f>
        <v>0</v>
      </c>
      <c r="FU121">
        <f>(1-'Initial absorption'!$N121)*FR121</f>
        <v>0</v>
      </c>
      <c r="FV121">
        <f>'Initial absorption'!$H121*FU121*$F121</f>
        <v>0</v>
      </c>
      <c r="FW121" s="7"/>
      <c r="FX121">
        <f>(1 - 'Initial absorption'!$T121)*(FN121+FO121)</f>
        <v>0</v>
      </c>
      <c r="FY121">
        <f t="shared" si="300"/>
        <v>0</v>
      </c>
      <c r="FZ121" s="7"/>
      <c r="GJ121" s="7">
        <f t="shared" si="283"/>
        <v>0</v>
      </c>
      <c r="GK121" s="7">
        <f t="shared" si="332"/>
        <v>0</v>
      </c>
      <c r="GL121" s="7">
        <f t="shared" si="214"/>
        <v>0</v>
      </c>
      <c r="GM121" s="7">
        <f t="shared" si="246"/>
        <v>0</v>
      </c>
      <c r="GN121" s="7"/>
      <c r="GO121" s="7">
        <f t="shared" si="247"/>
        <v>0</v>
      </c>
      <c r="GP121" s="7">
        <f t="shared" si="301"/>
        <v>0</v>
      </c>
      <c r="GQ121" s="7">
        <f t="shared" si="215"/>
        <v>0</v>
      </c>
      <c r="GR121" s="7">
        <f t="shared" si="248"/>
        <v>0</v>
      </c>
      <c r="GT121">
        <f t="shared" si="216"/>
        <v>0</v>
      </c>
      <c r="GU121">
        <f t="shared" si="217"/>
        <v>0</v>
      </c>
      <c r="GV121">
        <f t="shared" si="218"/>
        <v>0</v>
      </c>
      <c r="GW121">
        <f t="shared" si="269"/>
        <v>0</v>
      </c>
      <c r="GX121" s="7"/>
      <c r="GY121" s="7">
        <f t="shared" si="302"/>
        <v>0</v>
      </c>
      <c r="GZ121" s="7">
        <f t="shared" si="270"/>
        <v>0</v>
      </c>
      <c r="HA121" s="7">
        <f t="shared" si="219"/>
        <v>0</v>
      </c>
      <c r="HB121" s="7"/>
      <c r="HC121" s="7">
        <f t="shared" si="303"/>
        <v>0</v>
      </c>
      <c r="HD121" s="7">
        <f>'Initial absorption'!$H121*HC121*$F121</f>
        <v>0</v>
      </c>
      <c r="HE121" s="7">
        <f t="shared" si="271"/>
        <v>0</v>
      </c>
      <c r="HF121" s="7">
        <f>'Initial absorption'!$N121*HE121*$J121</f>
        <v>0</v>
      </c>
      <c r="HG121" s="7"/>
      <c r="HH121">
        <f t="shared" si="304"/>
        <v>0</v>
      </c>
      <c r="HI121" s="7">
        <f t="shared" si="305"/>
        <v>0</v>
      </c>
      <c r="HJ121">
        <f t="shared" si="249"/>
        <v>0</v>
      </c>
      <c r="HK121" s="7"/>
      <c r="HL121">
        <f t="shared" si="250"/>
        <v>0</v>
      </c>
      <c r="HM121">
        <f t="shared" si="272"/>
        <v>0</v>
      </c>
      <c r="HN121">
        <f t="shared" si="279"/>
        <v>0</v>
      </c>
      <c r="HO121" s="7"/>
      <c r="HP121">
        <f>(1 - 'Initial absorption'!$N121)*HE121</f>
        <v>0</v>
      </c>
      <c r="HQ121" s="7">
        <f t="shared" si="306"/>
        <v>0</v>
      </c>
      <c r="HR121">
        <f>'Initial absorption'!$T121*(HP121+HQ121)*$N121</f>
        <v>0</v>
      </c>
      <c r="HS121" s="7"/>
      <c r="HT121">
        <f t="shared" si="328"/>
        <v>0</v>
      </c>
      <c r="HU121">
        <f>'Initial absorption'!$N121*HT121*$J121</f>
        <v>0</v>
      </c>
      <c r="HW121">
        <f>(1-'Initial absorption'!$N121)*HT121</f>
        <v>0</v>
      </c>
      <c r="HX121">
        <f>'Initial absorption'!$H121*HW121*$F121</f>
        <v>0</v>
      </c>
      <c r="HY121" s="7"/>
      <c r="HZ121">
        <f>(1 - 'Initial absorption'!$T121)*(HP121+HQ121)</f>
        <v>0</v>
      </c>
      <c r="IA121">
        <f t="shared" si="307"/>
        <v>0</v>
      </c>
      <c r="IB121" s="7"/>
      <c r="IL121" s="7">
        <f t="shared" si="284"/>
        <v>0</v>
      </c>
      <c r="IM121" s="7">
        <f t="shared" si="333"/>
        <v>0</v>
      </c>
      <c r="IN121" s="7">
        <f t="shared" si="220"/>
        <v>0</v>
      </c>
      <c r="IO121" s="7">
        <f t="shared" si="251"/>
        <v>0</v>
      </c>
      <c r="IP121" s="7"/>
      <c r="IQ121" s="7">
        <f t="shared" si="252"/>
        <v>0</v>
      </c>
      <c r="IR121" s="7">
        <f t="shared" si="308"/>
        <v>0</v>
      </c>
      <c r="IS121" s="7">
        <f t="shared" si="221"/>
        <v>0</v>
      </c>
      <c r="IT121" s="7">
        <f t="shared" si="253"/>
        <v>0</v>
      </c>
      <c r="IV121">
        <f t="shared" si="222"/>
        <v>0</v>
      </c>
      <c r="IW121">
        <f t="shared" si="223"/>
        <v>0</v>
      </c>
      <c r="IX121">
        <f t="shared" si="224"/>
        <v>0</v>
      </c>
      <c r="IY121">
        <f t="shared" si="273"/>
        <v>0</v>
      </c>
      <c r="IZ121" s="7"/>
      <c r="JA121" s="7">
        <f t="shared" si="309"/>
        <v>0</v>
      </c>
      <c r="JB121" s="7">
        <f t="shared" si="274"/>
        <v>0</v>
      </c>
      <c r="JC121" s="7">
        <f t="shared" si="225"/>
        <v>0</v>
      </c>
      <c r="JD121" s="7"/>
      <c r="JE121" s="7">
        <f t="shared" si="310"/>
        <v>0</v>
      </c>
      <c r="JF121" s="7">
        <f>'Initial absorption'!$H121*JE121*$F121</f>
        <v>0</v>
      </c>
      <c r="JG121" s="7">
        <f t="shared" si="275"/>
        <v>0</v>
      </c>
      <c r="JH121" s="7">
        <f>'Initial absorption'!$N121*JG121*$J121</f>
        <v>0</v>
      </c>
      <c r="JI121" s="7"/>
      <c r="JJ121">
        <f t="shared" si="311"/>
        <v>0</v>
      </c>
      <c r="JK121" s="7">
        <f t="shared" si="312"/>
        <v>0</v>
      </c>
      <c r="JL121">
        <f t="shared" si="254"/>
        <v>0</v>
      </c>
      <c r="JM121" s="7"/>
      <c r="JN121">
        <f t="shared" si="255"/>
        <v>0</v>
      </c>
      <c r="JO121">
        <f t="shared" si="276"/>
        <v>0</v>
      </c>
      <c r="JP121">
        <f t="shared" si="280"/>
        <v>0</v>
      </c>
      <c r="JQ121" s="7"/>
      <c r="JR121">
        <f>(1 - 'Initial absorption'!$N121)*JG121</f>
        <v>0</v>
      </c>
      <c r="JS121" s="7">
        <f t="shared" si="313"/>
        <v>0</v>
      </c>
      <c r="JT121">
        <f>'Initial absorption'!$T121*(JR121+JS121)*$N121</f>
        <v>0</v>
      </c>
      <c r="JU121" s="7"/>
      <c r="JV121">
        <f t="shared" si="329"/>
        <v>0</v>
      </c>
      <c r="JW121">
        <f>'Initial absorption'!$N121*JV121*$J121</f>
        <v>0</v>
      </c>
      <c r="JY121">
        <f>(1-'Initial absorption'!$N121)*JV121</f>
        <v>0</v>
      </c>
      <c r="JZ121">
        <f>'Initial absorption'!$H121*JY121*$F121</f>
        <v>0</v>
      </c>
      <c r="KA121" s="7"/>
      <c r="KB121">
        <f>(1 - 'Initial absorption'!$T121)*(JR121+JS121)</f>
        <v>0</v>
      </c>
      <c r="KC121">
        <f t="shared" si="314"/>
        <v>0</v>
      </c>
      <c r="KD121" s="7"/>
    </row>
    <row r="122" spans="4:290" x14ac:dyDescent="0.25">
      <c r="D122">
        <v>880</v>
      </c>
      <c r="E122">
        <f>'Input spectra'!B122</f>
        <v>0</v>
      </c>
      <c r="F122">
        <f>'Initial absorption'!J122</f>
        <v>0</v>
      </c>
      <c r="G122">
        <f>'Input spectra'!C122</f>
        <v>0</v>
      </c>
      <c r="H122">
        <f t="shared" si="226"/>
        <v>0</v>
      </c>
      <c r="I122">
        <f>'Input spectra'!D122</f>
        <v>0</v>
      </c>
      <c r="J122">
        <f>'Initial absorption'!P122</f>
        <v>0</v>
      </c>
      <c r="K122">
        <f>'Input spectra'!E122</f>
        <v>0</v>
      </c>
      <c r="L122">
        <f t="shared" si="227"/>
        <v>0</v>
      </c>
      <c r="M122">
        <f>'Input spectra'!F122</f>
        <v>0</v>
      </c>
      <c r="N122">
        <f>'Initial absorption'!V122</f>
        <v>0</v>
      </c>
      <c r="O122">
        <f>'Input spectra'!G122</f>
        <v>0</v>
      </c>
      <c r="P122">
        <f t="shared" si="228"/>
        <v>0</v>
      </c>
      <c r="R122">
        <f>'Reaching edge prob after ems 1'!$EZ123</f>
        <v>0.87844168471882322</v>
      </c>
      <c r="S122">
        <f>'Reaching edge prob after ems 2'!$EZ123</f>
        <v>0.87844168471882322</v>
      </c>
      <c r="T122">
        <f>'Reaching edge prob after ems 3'!EZ123</f>
        <v>0.87844168471882322</v>
      </c>
      <c r="U122">
        <f>1-EXP(-'Reaching edge prob after ems 1'!FC123*_k_in_ec_correction*($E122*_c1+'Input spectra'!Y122))</f>
        <v>1.2415428567689957E-2</v>
      </c>
      <c r="V122">
        <f>1-EXP(-(_t-'Reaching edge prob after ems 1'!FC123)*_k_in_ec_correction*($E122*_c1+'Input spectra'!Y122))</f>
        <v>1.2556798220039522E-2</v>
      </c>
      <c r="W122">
        <f>1-EXP(-'Reaching edge prob after ems 2'!FC123*_k_in_ec_correction*($I122*_c2+'Input spectra'!Y122))</f>
        <v>1.2415428567689957E-2</v>
      </c>
      <c r="X122">
        <f>1-EXP(-(_t-'Reaching edge prob after ems 2'!FC123)*_k_in_ec_correction*($I122*_c2+'Input spectra'!Y122))</f>
        <v>1.2556798220039522E-2</v>
      </c>
      <c r="Y122">
        <f>1-EXP(-'Reaching edge prob after ems 3'!FC123*_k_in_ec_correction*($M122*_c3+'Input spectra'!Y122))</f>
        <v>1.2415428567689957E-2</v>
      </c>
      <c r="Z122">
        <f>1-EXP(-(_t-'Reaching edge prob after ems 3'!FC123)*_k_in_ec_correction*($M122*_c3+'Input spectra'!Y122))</f>
        <v>1.2556798220039522E-2</v>
      </c>
      <c r="AA122" s="16"/>
      <c r="AB122" s="16"/>
      <c r="AD122" s="7">
        <f t="shared" si="315"/>
        <v>0</v>
      </c>
      <c r="AE122" s="7">
        <f t="shared" si="316"/>
        <v>0</v>
      </c>
      <c r="AF122" s="7">
        <f t="shared" si="317"/>
        <v>0</v>
      </c>
      <c r="AG122" s="7">
        <f t="shared" si="229"/>
        <v>0</v>
      </c>
      <c r="AH122" s="7"/>
      <c r="AI122" s="7">
        <f t="shared" si="318"/>
        <v>0</v>
      </c>
      <c r="AJ122" s="7">
        <f t="shared" si="319"/>
        <v>0</v>
      </c>
      <c r="AK122" s="7">
        <f t="shared" si="320"/>
        <v>0</v>
      </c>
      <c r="AL122" s="7">
        <f t="shared" si="230"/>
        <v>0</v>
      </c>
      <c r="AN122">
        <f t="shared" si="321"/>
        <v>0</v>
      </c>
      <c r="AO122">
        <f t="shared" si="322"/>
        <v>0</v>
      </c>
      <c r="AP122">
        <f t="shared" si="323"/>
        <v>0</v>
      </c>
      <c r="AQ122">
        <f t="shared" si="256"/>
        <v>0</v>
      </c>
      <c r="AR122" s="7"/>
      <c r="AS122" s="7">
        <f t="shared" si="324"/>
        <v>0</v>
      </c>
      <c r="AT122" s="7">
        <f t="shared" si="257"/>
        <v>0</v>
      </c>
      <c r="AU122" s="7">
        <f t="shared" si="325"/>
        <v>0</v>
      </c>
      <c r="AV122" s="7"/>
      <c r="AW122" s="7">
        <f t="shared" si="231"/>
        <v>0</v>
      </c>
      <c r="AX122" s="7">
        <f>'Initial absorption'!$H122*AW122*$F122</f>
        <v>0</v>
      </c>
      <c r="AY122" s="7">
        <f t="shared" si="258"/>
        <v>0</v>
      </c>
      <c r="AZ122" s="7">
        <f>'Initial absorption'!$N122*AY122*$J122</f>
        <v>0</v>
      </c>
      <c r="BA122" s="7"/>
      <c r="BB122">
        <f t="shared" si="232"/>
        <v>0</v>
      </c>
      <c r="BC122" s="7">
        <f t="shared" si="259"/>
        <v>0</v>
      </c>
      <c r="BD122">
        <f t="shared" si="233"/>
        <v>0</v>
      </c>
      <c r="BE122" s="7"/>
      <c r="BF122">
        <f t="shared" si="285"/>
        <v>0</v>
      </c>
      <c r="BG122">
        <f t="shared" si="260"/>
        <v>0</v>
      </c>
      <c r="BH122">
        <f t="shared" si="234"/>
        <v>0</v>
      </c>
      <c r="BI122" s="7"/>
      <c r="BJ122">
        <f>(1 - 'Initial absorption'!$N122)*AY122</f>
        <v>0</v>
      </c>
      <c r="BK122" s="7">
        <f t="shared" si="201"/>
        <v>0</v>
      </c>
      <c r="BL122">
        <f>'Initial absorption'!$T122*(BJ122+BK122)*$N122</f>
        <v>0</v>
      </c>
      <c r="BM122" s="7"/>
      <c r="BN122">
        <f t="shared" si="235"/>
        <v>0</v>
      </c>
      <c r="BO122">
        <f>'Initial absorption'!$N122*BN122*$J122</f>
        <v>0</v>
      </c>
      <c r="BQ122">
        <f>(1-'Initial absorption'!$N122)*BN122</f>
        <v>0</v>
      </c>
      <c r="BR122">
        <f>'Initial absorption'!$H122*BQ122*$F122</f>
        <v>0</v>
      </c>
      <c r="BS122" s="7"/>
      <c r="BT122">
        <f>(1 - 'Initial absorption'!$T122)*(BJ122+BK122)</f>
        <v>0</v>
      </c>
      <c r="BU122">
        <f t="shared" si="286"/>
        <v>0</v>
      </c>
      <c r="BV122" s="7"/>
      <c r="CF122" s="7">
        <f t="shared" si="281"/>
        <v>0</v>
      </c>
      <c r="CG122" s="7">
        <f t="shared" si="330"/>
        <v>0</v>
      </c>
      <c r="CH122" s="7">
        <f t="shared" si="202"/>
        <v>0</v>
      </c>
      <c r="CI122" s="7">
        <f t="shared" si="236"/>
        <v>0</v>
      </c>
      <c r="CJ122" s="7"/>
      <c r="CK122" s="7">
        <f t="shared" si="237"/>
        <v>0</v>
      </c>
      <c r="CL122" s="7">
        <f t="shared" si="287"/>
        <v>0</v>
      </c>
      <c r="CM122" s="7">
        <f t="shared" si="203"/>
        <v>0</v>
      </c>
      <c r="CN122" s="7">
        <f t="shared" si="238"/>
        <v>0</v>
      </c>
      <c r="CP122">
        <f t="shared" si="204"/>
        <v>0</v>
      </c>
      <c r="CQ122">
        <f t="shared" si="205"/>
        <v>0</v>
      </c>
      <c r="CR122">
        <f t="shared" si="206"/>
        <v>0</v>
      </c>
      <c r="CS122">
        <f t="shared" si="261"/>
        <v>0</v>
      </c>
      <c r="CT122" s="7"/>
      <c r="CU122" s="7">
        <f t="shared" si="288"/>
        <v>0</v>
      </c>
      <c r="CV122" s="7">
        <f t="shared" si="262"/>
        <v>0</v>
      </c>
      <c r="CW122" s="7">
        <f t="shared" si="207"/>
        <v>0</v>
      </c>
      <c r="CX122" s="7"/>
      <c r="CY122" s="7">
        <f t="shared" si="289"/>
        <v>0</v>
      </c>
      <c r="CZ122" s="7">
        <f>'Initial absorption'!$H122*CY122*$F122</f>
        <v>0</v>
      </c>
      <c r="DA122" s="7">
        <f t="shared" si="263"/>
        <v>0</v>
      </c>
      <c r="DB122" s="7">
        <f>'Initial absorption'!$N122*DA122*$J122</f>
        <v>0</v>
      </c>
      <c r="DC122" s="7"/>
      <c r="DD122">
        <f t="shared" si="290"/>
        <v>0</v>
      </c>
      <c r="DE122" s="7">
        <f t="shared" si="291"/>
        <v>0</v>
      </c>
      <c r="DF122">
        <f t="shared" si="239"/>
        <v>0</v>
      </c>
      <c r="DG122" s="7"/>
      <c r="DH122">
        <f t="shared" si="240"/>
        <v>0</v>
      </c>
      <c r="DI122">
        <f t="shared" si="264"/>
        <v>0</v>
      </c>
      <c r="DJ122">
        <f t="shared" si="277"/>
        <v>0</v>
      </c>
      <c r="DK122" s="7"/>
      <c r="DL122">
        <f>(1 - 'Initial absorption'!$N122)*DA122</f>
        <v>0</v>
      </c>
      <c r="DM122" s="7">
        <f t="shared" si="292"/>
        <v>0</v>
      </c>
      <c r="DN122">
        <f>'Initial absorption'!$T122*(DL122+DM122)*$N122</f>
        <v>0</v>
      </c>
      <c r="DO122" s="7"/>
      <c r="DP122">
        <f t="shared" si="326"/>
        <v>0</v>
      </c>
      <c r="DQ122">
        <f>'Initial absorption'!$N122*DP122*$J122</f>
        <v>0</v>
      </c>
      <c r="DS122">
        <f>(1-'Initial absorption'!$N122)*DP122</f>
        <v>0</v>
      </c>
      <c r="DT122">
        <f>'Initial absorption'!$H122*DS122*$F122</f>
        <v>0</v>
      </c>
      <c r="DU122" s="7"/>
      <c r="DV122">
        <f>(1 - 'Initial absorption'!$T122)*(DL122+DM122)</f>
        <v>0</v>
      </c>
      <c r="DW122">
        <f t="shared" si="293"/>
        <v>0</v>
      </c>
      <c r="DX122" s="7"/>
      <c r="EH122" s="7">
        <f t="shared" si="282"/>
        <v>0</v>
      </c>
      <c r="EI122" s="7">
        <f t="shared" si="331"/>
        <v>0</v>
      </c>
      <c r="EJ122" s="7">
        <f t="shared" si="208"/>
        <v>0</v>
      </c>
      <c r="EK122" s="7">
        <f t="shared" si="241"/>
        <v>0</v>
      </c>
      <c r="EL122" s="7"/>
      <c r="EM122" s="7">
        <f t="shared" si="242"/>
        <v>0</v>
      </c>
      <c r="EN122" s="7">
        <f t="shared" si="294"/>
        <v>0</v>
      </c>
      <c r="EO122" s="7">
        <f t="shared" si="209"/>
        <v>0</v>
      </c>
      <c r="EP122" s="7">
        <f t="shared" si="243"/>
        <v>0</v>
      </c>
      <c r="ER122">
        <f t="shared" si="210"/>
        <v>0</v>
      </c>
      <c r="ES122">
        <f t="shared" si="211"/>
        <v>0</v>
      </c>
      <c r="ET122">
        <f t="shared" si="212"/>
        <v>0</v>
      </c>
      <c r="EU122">
        <f t="shared" si="265"/>
        <v>0</v>
      </c>
      <c r="EV122" s="7"/>
      <c r="EW122" s="7">
        <f t="shared" si="295"/>
        <v>0</v>
      </c>
      <c r="EX122" s="7">
        <f t="shared" si="266"/>
        <v>0</v>
      </c>
      <c r="EY122" s="7">
        <f t="shared" si="213"/>
        <v>0</v>
      </c>
      <c r="EZ122" s="7"/>
      <c r="FA122" s="7">
        <f t="shared" si="296"/>
        <v>0</v>
      </c>
      <c r="FB122" s="7">
        <f>'Initial absorption'!$H122*FA122*$F122</f>
        <v>0</v>
      </c>
      <c r="FC122" s="7">
        <f t="shared" si="267"/>
        <v>0</v>
      </c>
      <c r="FD122" s="7">
        <f>'Initial absorption'!$N122*FC122*$J122</f>
        <v>0</v>
      </c>
      <c r="FE122" s="7"/>
      <c r="FF122">
        <f t="shared" si="297"/>
        <v>0</v>
      </c>
      <c r="FG122" s="7">
        <f t="shared" si="298"/>
        <v>0</v>
      </c>
      <c r="FH122">
        <f t="shared" si="244"/>
        <v>0</v>
      </c>
      <c r="FI122" s="7"/>
      <c r="FJ122">
        <f t="shared" si="245"/>
        <v>0</v>
      </c>
      <c r="FK122">
        <f t="shared" si="268"/>
        <v>0</v>
      </c>
      <c r="FL122">
        <f t="shared" si="278"/>
        <v>0</v>
      </c>
      <c r="FM122" s="7"/>
      <c r="FN122">
        <f>(1 - 'Initial absorption'!$N122)*FC122</f>
        <v>0</v>
      </c>
      <c r="FO122" s="7">
        <f t="shared" si="299"/>
        <v>0</v>
      </c>
      <c r="FP122">
        <f>'Initial absorption'!$T122*(FN122+FO122)*$N122</f>
        <v>0</v>
      </c>
      <c r="FQ122" s="7"/>
      <c r="FR122">
        <f t="shared" si="327"/>
        <v>0</v>
      </c>
      <c r="FS122">
        <f>'Initial absorption'!$N122*FR122*$J122</f>
        <v>0</v>
      </c>
      <c r="FU122">
        <f>(1-'Initial absorption'!$N122)*FR122</f>
        <v>0</v>
      </c>
      <c r="FV122">
        <f>'Initial absorption'!$H122*FU122*$F122</f>
        <v>0</v>
      </c>
      <c r="FW122" s="7"/>
      <c r="FX122">
        <f>(1 - 'Initial absorption'!$T122)*(FN122+FO122)</f>
        <v>0</v>
      </c>
      <c r="FY122">
        <f t="shared" si="300"/>
        <v>0</v>
      </c>
      <c r="FZ122" s="7"/>
      <c r="GJ122" s="7">
        <f t="shared" si="283"/>
        <v>0</v>
      </c>
      <c r="GK122" s="7">
        <f t="shared" si="332"/>
        <v>0</v>
      </c>
      <c r="GL122" s="7">
        <f t="shared" si="214"/>
        <v>0</v>
      </c>
      <c r="GM122" s="7">
        <f t="shared" si="246"/>
        <v>0</v>
      </c>
      <c r="GN122" s="7"/>
      <c r="GO122" s="7">
        <f t="shared" si="247"/>
        <v>0</v>
      </c>
      <c r="GP122" s="7">
        <f t="shared" si="301"/>
        <v>0</v>
      </c>
      <c r="GQ122" s="7">
        <f t="shared" si="215"/>
        <v>0</v>
      </c>
      <c r="GR122" s="7">
        <f t="shared" si="248"/>
        <v>0</v>
      </c>
      <c r="GT122">
        <f t="shared" si="216"/>
        <v>0</v>
      </c>
      <c r="GU122">
        <f t="shared" si="217"/>
        <v>0</v>
      </c>
      <c r="GV122">
        <f t="shared" si="218"/>
        <v>0</v>
      </c>
      <c r="GW122">
        <f t="shared" si="269"/>
        <v>0</v>
      </c>
      <c r="GX122" s="7"/>
      <c r="GY122" s="7">
        <f t="shared" si="302"/>
        <v>0</v>
      </c>
      <c r="GZ122" s="7">
        <f t="shared" si="270"/>
        <v>0</v>
      </c>
      <c r="HA122" s="7">
        <f t="shared" si="219"/>
        <v>0</v>
      </c>
      <c r="HB122" s="7"/>
      <c r="HC122" s="7">
        <f t="shared" si="303"/>
        <v>0</v>
      </c>
      <c r="HD122" s="7">
        <f>'Initial absorption'!$H122*HC122*$F122</f>
        <v>0</v>
      </c>
      <c r="HE122" s="7">
        <f t="shared" si="271"/>
        <v>0</v>
      </c>
      <c r="HF122" s="7">
        <f>'Initial absorption'!$N122*HE122*$J122</f>
        <v>0</v>
      </c>
      <c r="HG122" s="7"/>
      <c r="HH122">
        <f t="shared" si="304"/>
        <v>0</v>
      </c>
      <c r="HI122" s="7">
        <f t="shared" si="305"/>
        <v>0</v>
      </c>
      <c r="HJ122">
        <f t="shared" si="249"/>
        <v>0</v>
      </c>
      <c r="HK122" s="7"/>
      <c r="HL122">
        <f t="shared" si="250"/>
        <v>0</v>
      </c>
      <c r="HM122">
        <f t="shared" si="272"/>
        <v>0</v>
      </c>
      <c r="HN122">
        <f t="shared" si="279"/>
        <v>0</v>
      </c>
      <c r="HO122" s="7"/>
      <c r="HP122">
        <f>(1 - 'Initial absorption'!$N122)*HE122</f>
        <v>0</v>
      </c>
      <c r="HQ122" s="7">
        <f t="shared" si="306"/>
        <v>0</v>
      </c>
      <c r="HR122">
        <f>'Initial absorption'!$T122*(HP122+HQ122)*$N122</f>
        <v>0</v>
      </c>
      <c r="HS122" s="7"/>
      <c r="HT122">
        <f t="shared" si="328"/>
        <v>0</v>
      </c>
      <c r="HU122">
        <f>'Initial absorption'!$N122*HT122*$J122</f>
        <v>0</v>
      </c>
      <c r="HW122">
        <f>(1-'Initial absorption'!$N122)*HT122</f>
        <v>0</v>
      </c>
      <c r="HX122">
        <f>'Initial absorption'!$H122*HW122*$F122</f>
        <v>0</v>
      </c>
      <c r="HY122" s="7"/>
      <c r="HZ122">
        <f>(1 - 'Initial absorption'!$T122)*(HP122+HQ122)</f>
        <v>0</v>
      </c>
      <c r="IA122">
        <f t="shared" si="307"/>
        <v>0</v>
      </c>
      <c r="IB122" s="7"/>
      <c r="IL122" s="7">
        <f t="shared" si="284"/>
        <v>0</v>
      </c>
      <c r="IM122" s="7">
        <f t="shared" si="333"/>
        <v>0</v>
      </c>
      <c r="IN122" s="7">
        <f t="shared" si="220"/>
        <v>0</v>
      </c>
      <c r="IO122" s="7">
        <f t="shared" si="251"/>
        <v>0</v>
      </c>
      <c r="IP122" s="7"/>
      <c r="IQ122" s="7">
        <f t="shared" si="252"/>
        <v>0</v>
      </c>
      <c r="IR122" s="7">
        <f t="shared" si="308"/>
        <v>0</v>
      </c>
      <c r="IS122" s="7">
        <f t="shared" si="221"/>
        <v>0</v>
      </c>
      <c r="IT122" s="7">
        <f t="shared" si="253"/>
        <v>0</v>
      </c>
      <c r="IV122">
        <f t="shared" si="222"/>
        <v>0</v>
      </c>
      <c r="IW122">
        <f t="shared" si="223"/>
        <v>0</v>
      </c>
      <c r="IX122">
        <f t="shared" si="224"/>
        <v>0</v>
      </c>
      <c r="IY122">
        <f t="shared" si="273"/>
        <v>0</v>
      </c>
      <c r="IZ122" s="7"/>
      <c r="JA122" s="7">
        <f t="shared" si="309"/>
        <v>0</v>
      </c>
      <c r="JB122" s="7">
        <f t="shared" si="274"/>
        <v>0</v>
      </c>
      <c r="JC122" s="7">
        <f t="shared" si="225"/>
        <v>0</v>
      </c>
      <c r="JD122" s="7"/>
      <c r="JE122" s="7">
        <f t="shared" si="310"/>
        <v>0</v>
      </c>
      <c r="JF122" s="7">
        <f>'Initial absorption'!$H122*JE122*$F122</f>
        <v>0</v>
      </c>
      <c r="JG122" s="7">
        <f t="shared" si="275"/>
        <v>0</v>
      </c>
      <c r="JH122" s="7">
        <f>'Initial absorption'!$N122*JG122*$J122</f>
        <v>0</v>
      </c>
      <c r="JI122" s="7"/>
      <c r="JJ122">
        <f t="shared" si="311"/>
        <v>0</v>
      </c>
      <c r="JK122" s="7">
        <f t="shared" si="312"/>
        <v>0</v>
      </c>
      <c r="JL122">
        <f t="shared" si="254"/>
        <v>0</v>
      </c>
      <c r="JM122" s="7"/>
      <c r="JN122">
        <f t="shared" si="255"/>
        <v>0</v>
      </c>
      <c r="JO122">
        <f t="shared" si="276"/>
        <v>0</v>
      </c>
      <c r="JP122">
        <f t="shared" si="280"/>
        <v>0</v>
      </c>
      <c r="JQ122" s="7"/>
      <c r="JR122">
        <f>(1 - 'Initial absorption'!$N122)*JG122</f>
        <v>0</v>
      </c>
      <c r="JS122" s="7">
        <f t="shared" si="313"/>
        <v>0</v>
      </c>
      <c r="JT122">
        <f>'Initial absorption'!$T122*(JR122+JS122)*$N122</f>
        <v>0</v>
      </c>
      <c r="JU122" s="7"/>
      <c r="JV122">
        <f t="shared" si="329"/>
        <v>0</v>
      </c>
      <c r="JW122">
        <f>'Initial absorption'!$N122*JV122*$J122</f>
        <v>0</v>
      </c>
      <c r="JY122">
        <f>(1-'Initial absorption'!$N122)*JV122</f>
        <v>0</v>
      </c>
      <c r="JZ122">
        <f>'Initial absorption'!$H122*JY122*$F122</f>
        <v>0</v>
      </c>
      <c r="KA122" s="7"/>
      <c r="KB122">
        <f>(1 - 'Initial absorption'!$T122)*(JR122+JS122)</f>
        <v>0</v>
      </c>
      <c r="KC122">
        <f t="shared" si="314"/>
        <v>0</v>
      </c>
      <c r="KD122" s="7"/>
    </row>
    <row r="123" spans="4:290" x14ac:dyDescent="0.25">
      <c r="D123">
        <v>885</v>
      </c>
      <c r="E123">
        <f>'Input spectra'!B123</f>
        <v>0</v>
      </c>
      <c r="F123">
        <f>'Initial absorption'!J123</f>
        <v>0</v>
      </c>
      <c r="G123">
        <f>'Input spectra'!C123</f>
        <v>0</v>
      </c>
      <c r="H123">
        <f t="shared" si="226"/>
        <v>0</v>
      </c>
      <c r="I123">
        <f>'Input spectra'!D123</f>
        <v>0</v>
      </c>
      <c r="J123">
        <f>'Initial absorption'!P123</f>
        <v>0</v>
      </c>
      <c r="K123">
        <f>'Input spectra'!E123</f>
        <v>0</v>
      </c>
      <c r="L123">
        <f t="shared" si="227"/>
        <v>0</v>
      </c>
      <c r="M123">
        <f>'Input spectra'!F123</f>
        <v>0</v>
      </c>
      <c r="N123">
        <f>'Initial absorption'!V123</f>
        <v>0</v>
      </c>
      <c r="O123">
        <f>'Input spectra'!G123</f>
        <v>0</v>
      </c>
      <c r="P123">
        <f t="shared" si="228"/>
        <v>0</v>
      </c>
      <c r="R123">
        <f>'Reaching edge prob after ems 1'!$EZ124</f>
        <v>0.87843203871482267</v>
      </c>
      <c r="S123">
        <f>'Reaching edge prob after ems 2'!$EZ124</f>
        <v>0.87843203871482267</v>
      </c>
      <c r="T123">
        <f>'Reaching edge prob after ems 3'!EZ124</f>
        <v>0.87843203871482267</v>
      </c>
      <c r="U123">
        <f>1-EXP(-'Reaching edge prob after ems 1'!FC124*_k_in_ec_correction*($E123*_c1+'Input spectra'!Y123))</f>
        <v>1.2416505017912915E-2</v>
      </c>
      <c r="V123">
        <f>1-EXP(-(_t-'Reaching edge prob after ems 1'!FC124)*_k_in_ec_correction*($E123*_c1+'Input spectra'!Y123))</f>
        <v>1.255789932509721E-2</v>
      </c>
      <c r="W123">
        <f>1-EXP(-'Reaching edge prob after ems 2'!FC124*_k_in_ec_correction*($I123*_c2+'Input spectra'!Y123))</f>
        <v>1.2416505017912915E-2</v>
      </c>
      <c r="X123">
        <f>1-EXP(-(_t-'Reaching edge prob after ems 2'!FC124)*_k_in_ec_correction*($I123*_c2+'Input spectra'!Y123))</f>
        <v>1.255789932509721E-2</v>
      </c>
      <c r="Y123">
        <f>1-EXP(-'Reaching edge prob after ems 3'!FC124*_k_in_ec_correction*($M123*_c3+'Input spectra'!Y123))</f>
        <v>1.2416505017912915E-2</v>
      </c>
      <c r="Z123">
        <f>1-EXP(-(_t-'Reaching edge prob after ems 3'!FC124)*_k_in_ec_correction*($M123*_c3+'Input spectra'!Y123))</f>
        <v>1.255789932509721E-2</v>
      </c>
      <c r="AA123" s="16"/>
      <c r="AB123" s="16"/>
      <c r="AD123" s="7">
        <f t="shared" si="315"/>
        <v>0</v>
      </c>
      <c r="AE123" s="7">
        <f t="shared" si="316"/>
        <v>0</v>
      </c>
      <c r="AF123" s="7">
        <f t="shared" si="317"/>
        <v>0</v>
      </c>
      <c r="AG123" s="7">
        <f t="shared" si="229"/>
        <v>0</v>
      </c>
      <c r="AH123" s="7"/>
      <c r="AI123" s="7">
        <f t="shared" si="318"/>
        <v>0</v>
      </c>
      <c r="AJ123" s="7">
        <f t="shared" si="319"/>
        <v>0</v>
      </c>
      <c r="AK123" s="7">
        <f t="shared" si="320"/>
        <v>0</v>
      </c>
      <c r="AL123" s="7">
        <f t="shared" si="230"/>
        <v>0</v>
      </c>
      <c r="AN123">
        <f t="shared" si="321"/>
        <v>0</v>
      </c>
      <c r="AO123">
        <f t="shared" si="322"/>
        <v>0</v>
      </c>
      <c r="AP123">
        <f t="shared" si="323"/>
        <v>0</v>
      </c>
      <c r="AQ123">
        <f t="shared" si="256"/>
        <v>0</v>
      </c>
      <c r="AR123" s="7"/>
      <c r="AS123" s="7">
        <f t="shared" si="324"/>
        <v>0</v>
      </c>
      <c r="AT123" s="7">
        <f t="shared" si="257"/>
        <v>0</v>
      </c>
      <c r="AU123" s="7">
        <f t="shared" si="325"/>
        <v>0</v>
      </c>
      <c r="AV123" s="7"/>
      <c r="AW123" s="7">
        <f t="shared" si="231"/>
        <v>0</v>
      </c>
      <c r="AX123" s="7">
        <f>'Initial absorption'!$H123*AW123*$F123</f>
        <v>0</v>
      </c>
      <c r="AY123" s="7">
        <f t="shared" si="258"/>
        <v>0</v>
      </c>
      <c r="AZ123" s="7">
        <f>'Initial absorption'!$N123*AY123*$J123</f>
        <v>0</v>
      </c>
      <c r="BA123" s="7"/>
      <c r="BB123">
        <f t="shared" si="232"/>
        <v>0</v>
      </c>
      <c r="BC123" s="7">
        <f t="shared" si="259"/>
        <v>0</v>
      </c>
      <c r="BD123">
        <f t="shared" si="233"/>
        <v>0</v>
      </c>
      <c r="BE123" s="7"/>
      <c r="BF123">
        <f t="shared" si="285"/>
        <v>0</v>
      </c>
      <c r="BG123">
        <f t="shared" si="260"/>
        <v>0</v>
      </c>
      <c r="BH123">
        <f t="shared" si="234"/>
        <v>0</v>
      </c>
      <c r="BI123" s="7"/>
      <c r="BJ123">
        <f>(1 - 'Initial absorption'!$N123)*AY123</f>
        <v>0</v>
      </c>
      <c r="BK123" s="7">
        <f t="shared" si="201"/>
        <v>0</v>
      </c>
      <c r="BL123">
        <f>'Initial absorption'!$T123*(BJ123+BK123)*$N123</f>
        <v>0</v>
      </c>
      <c r="BM123" s="7"/>
      <c r="BN123">
        <f t="shared" si="235"/>
        <v>0</v>
      </c>
      <c r="BO123">
        <f>'Initial absorption'!$N123*BN123*$J123</f>
        <v>0</v>
      </c>
      <c r="BQ123">
        <f>(1-'Initial absorption'!$N123)*BN123</f>
        <v>0</v>
      </c>
      <c r="BR123">
        <f>'Initial absorption'!$H123*BQ123*$F123</f>
        <v>0</v>
      </c>
      <c r="BS123" s="7"/>
      <c r="BT123">
        <f>(1 - 'Initial absorption'!$T123)*(BJ123+BK123)</f>
        <v>0</v>
      </c>
      <c r="BU123">
        <f t="shared" si="286"/>
        <v>0</v>
      </c>
      <c r="BV123" s="7"/>
      <c r="CF123" s="7">
        <f t="shared" si="281"/>
        <v>0</v>
      </c>
      <c r="CG123" s="7">
        <f t="shared" si="330"/>
        <v>0</v>
      </c>
      <c r="CH123" s="7">
        <f t="shared" si="202"/>
        <v>0</v>
      </c>
      <c r="CI123" s="7">
        <f t="shared" si="236"/>
        <v>0</v>
      </c>
      <c r="CJ123" s="7"/>
      <c r="CK123" s="7">
        <f t="shared" si="237"/>
        <v>0</v>
      </c>
      <c r="CL123" s="7">
        <f t="shared" si="287"/>
        <v>0</v>
      </c>
      <c r="CM123" s="7">
        <f t="shared" si="203"/>
        <v>0</v>
      </c>
      <c r="CN123" s="7">
        <f t="shared" si="238"/>
        <v>0</v>
      </c>
      <c r="CP123">
        <f t="shared" si="204"/>
        <v>0</v>
      </c>
      <c r="CQ123">
        <f t="shared" si="205"/>
        <v>0</v>
      </c>
      <c r="CR123">
        <f t="shared" si="206"/>
        <v>0</v>
      </c>
      <c r="CS123">
        <f t="shared" si="261"/>
        <v>0</v>
      </c>
      <c r="CT123" s="7"/>
      <c r="CU123" s="7">
        <f t="shared" si="288"/>
        <v>0</v>
      </c>
      <c r="CV123" s="7">
        <f t="shared" si="262"/>
        <v>0</v>
      </c>
      <c r="CW123" s="7">
        <f t="shared" si="207"/>
        <v>0</v>
      </c>
      <c r="CX123" s="7"/>
      <c r="CY123" s="7">
        <f t="shared" si="289"/>
        <v>0</v>
      </c>
      <c r="CZ123" s="7">
        <f>'Initial absorption'!$H123*CY123*$F123</f>
        <v>0</v>
      </c>
      <c r="DA123" s="7">
        <f t="shared" si="263"/>
        <v>0</v>
      </c>
      <c r="DB123" s="7">
        <f>'Initial absorption'!$N123*DA123*$J123</f>
        <v>0</v>
      </c>
      <c r="DC123" s="7"/>
      <c r="DD123">
        <f t="shared" si="290"/>
        <v>0</v>
      </c>
      <c r="DE123" s="7">
        <f t="shared" si="291"/>
        <v>0</v>
      </c>
      <c r="DF123">
        <f t="shared" si="239"/>
        <v>0</v>
      </c>
      <c r="DG123" s="7"/>
      <c r="DH123">
        <f t="shared" si="240"/>
        <v>0</v>
      </c>
      <c r="DI123">
        <f t="shared" si="264"/>
        <v>0</v>
      </c>
      <c r="DJ123">
        <f t="shared" si="277"/>
        <v>0</v>
      </c>
      <c r="DK123" s="7"/>
      <c r="DL123">
        <f>(1 - 'Initial absorption'!$N123)*DA123</f>
        <v>0</v>
      </c>
      <c r="DM123" s="7">
        <f t="shared" si="292"/>
        <v>0</v>
      </c>
      <c r="DN123">
        <f>'Initial absorption'!$T123*(DL123+DM123)*$N123</f>
        <v>0</v>
      </c>
      <c r="DO123" s="7"/>
      <c r="DP123">
        <f t="shared" si="326"/>
        <v>0</v>
      </c>
      <c r="DQ123">
        <f>'Initial absorption'!$N123*DP123*$J123</f>
        <v>0</v>
      </c>
      <c r="DS123">
        <f>(1-'Initial absorption'!$N123)*DP123</f>
        <v>0</v>
      </c>
      <c r="DT123">
        <f>'Initial absorption'!$H123*DS123*$F123</f>
        <v>0</v>
      </c>
      <c r="DU123" s="7"/>
      <c r="DV123">
        <f>(1 - 'Initial absorption'!$T123)*(DL123+DM123)</f>
        <v>0</v>
      </c>
      <c r="DW123">
        <f t="shared" si="293"/>
        <v>0</v>
      </c>
      <c r="DX123" s="7"/>
      <c r="EH123" s="7">
        <f t="shared" si="282"/>
        <v>0</v>
      </c>
      <c r="EI123" s="7">
        <f t="shared" si="331"/>
        <v>0</v>
      </c>
      <c r="EJ123" s="7">
        <f t="shared" si="208"/>
        <v>0</v>
      </c>
      <c r="EK123" s="7">
        <f t="shared" si="241"/>
        <v>0</v>
      </c>
      <c r="EL123" s="7"/>
      <c r="EM123" s="7">
        <f t="shared" si="242"/>
        <v>0</v>
      </c>
      <c r="EN123" s="7">
        <f t="shared" si="294"/>
        <v>0</v>
      </c>
      <c r="EO123" s="7">
        <f t="shared" si="209"/>
        <v>0</v>
      </c>
      <c r="EP123" s="7">
        <f t="shared" si="243"/>
        <v>0</v>
      </c>
      <c r="ER123">
        <f t="shared" si="210"/>
        <v>0</v>
      </c>
      <c r="ES123">
        <f t="shared" si="211"/>
        <v>0</v>
      </c>
      <c r="ET123">
        <f t="shared" si="212"/>
        <v>0</v>
      </c>
      <c r="EU123">
        <f t="shared" si="265"/>
        <v>0</v>
      </c>
      <c r="EV123" s="7"/>
      <c r="EW123" s="7">
        <f t="shared" si="295"/>
        <v>0</v>
      </c>
      <c r="EX123" s="7">
        <f t="shared" si="266"/>
        <v>0</v>
      </c>
      <c r="EY123" s="7">
        <f t="shared" si="213"/>
        <v>0</v>
      </c>
      <c r="EZ123" s="7"/>
      <c r="FA123" s="7">
        <f t="shared" si="296"/>
        <v>0</v>
      </c>
      <c r="FB123" s="7">
        <f>'Initial absorption'!$H123*FA123*$F123</f>
        <v>0</v>
      </c>
      <c r="FC123" s="7">
        <f t="shared" si="267"/>
        <v>0</v>
      </c>
      <c r="FD123" s="7">
        <f>'Initial absorption'!$N123*FC123*$J123</f>
        <v>0</v>
      </c>
      <c r="FE123" s="7"/>
      <c r="FF123">
        <f t="shared" si="297"/>
        <v>0</v>
      </c>
      <c r="FG123" s="7">
        <f t="shared" si="298"/>
        <v>0</v>
      </c>
      <c r="FH123">
        <f t="shared" si="244"/>
        <v>0</v>
      </c>
      <c r="FI123" s="7"/>
      <c r="FJ123">
        <f t="shared" si="245"/>
        <v>0</v>
      </c>
      <c r="FK123">
        <f t="shared" si="268"/>
        <v>0</v>
      </c>
      <c r="FL123">
        <f t="shared" si="278"/>
        <v>0</v>
      </c>
      <c r="FM123" s="7"/>
      <c r="FN123">
        <f>(1 - 'Initial absorption'!$N123)*FC123</f>
        <v>0</v>
      </c>
      <c r="FO123" s="7">
        <f t="shared" si="299"/>
        <v>0</v>
      </c>
      <c r="FP123">
        <f>'Initial absorption'!$T123*(FN123+FO123)*$N123</f>
        <v>0</v>
      </c>
      <c r="FQ123" s="7"/>
      <c r="FR123">
        <f t="shared" si="327"/>
        <v>0</v>
      </c>
      <c r="FS123">
        <f>'Initial absorption'!$N123*FR123*$J123</f>
        <v>0</v>
      </c>
      <c r="FU123">
        <f>(1-'Initial absorption'!$N123)*FR123</f>
        <v>0</v>
      </c>
      <c r="FV123">
        <f>'Initial absorption'!$H123*FU123*$F123</f>
        <v>0</v>
      </c>
      <c r="FW123" s="7"/>
      <c r="FX123">
        <f>(1 - 'Initial absorption'!$T123)*(FN123+FO123)</f>
        <v>0</v>
      </c>
      <c r="FY123">
        <f t="shared" si="300"/>
        <v>0</v>
      </c>
      <c r="FZ123" s="7"/>
      <c r="GJ123" s="7">
        <f t="shared" si="283"/>
        <v>0</v>
      </c>
      <c r="GK123" s="7">
        <f t="shared" si="332"/>
        <v>0</v>
      </c>
      <c r="GL123" s="7">
        <f t="shared" si="214"/>
        <v>0</v>
      </c>
      <c r="GM123" s="7">
        <f t="shared" si="246"/>
        <v>0</v>
      </c>
      <c r="GN123" s="7"/>
      <c r="GO123" s="7">
        <f t="shared" si="247"/>
        <v>0</v>
      </c>
      <c r="GP123" s="7">
        <f t="shared" si="301"/>
        <v>0</v>
      </c>
      <c r="GQ123" s="7">
        <f t="shared" si="215"/>
        <v>0</v>
      </c>
      <c r="GR123" s="7">
        <f t="shared" si="248"/>
        <v>0</v>
      </c>
      <c r="GT123">
        <f t="shared" si="216"/>
        <v>0</v>
      </c>
      <c r="GU123">
        <f t="shared" si="217"/>
        <v>0</v>
      </c>
      <c r="GV123">
        <f t="shared" si="218"/>
        <v>0</v>
      </c>
      <c r="GW123">
        <f t="shared" si="269"/>
        <v>0</v>
      </c>
      <c r="GX123" s="7"/>
      <c r="GY123" s="7">
        <f t="shared" si="302"/>
        <v>0</v>
      </c>
      <c r="GZ123" s="7">
        <f t="shared" si="270"/>
        <v>0</v>
      </c>
      <c r="HA123" s="7">
        <f t="shared" si="219"/>
        <v>0</v>
      </c>
      <c r="HB123" s="7"/>
      <c r="HC123" s="7">
        <f t="shared" si="303"/>
        <v>0</v>
      </c>
      <c r="HD123" s="7">
        <f>'Initial absorption'!$H123*HC123*$F123</f>
        <v>0</v>
      </c>
      <c r="HE123" s="7">
        <f t="shared" si="271"/>
        <v>0</v>
      </c>
      <c r="HF123" s="7">
        <f>'Initial absorption'!$N123*HE123*$J123</f>
        <v>0</v>
      </c>
      <c r="HG123" s="7"/>
      <c r="HH123">
        <f t="shared" si="304"/>
        <v>0</v>
      </c>
      <c r="HI123" s="7">
        <f t="shared" si="305"/>
        <v>0</v>
      </c>
      <c r="HJ123">
        <f t="shared" si="249"/>
        <v>0</v>
      </c>
      <c r="HK123" s="7"/>
      <c r="HL123">
        <f t="shared" si="250"/>
        <v>0</v>
      </c>
      <c r="HM123">
        <f t="shared" si="272"/>
        <v>0</v>
      </c>
      <c r="HN123">
        <f t="shared" si="279"/>
        <v>0</v>
      </c>
      <c r="HO123" s="7"/>
      <c r="HP123">
        <f>(1 - 'Initial absorption'!$N123)*HE123</f>
        <v>0</v>
      </c>
      <c r="HQ123" s="7">
        <f t="shared" si="306"/>
        <v>0</v>
      </c>
      <c r="HR123">
        <f>'Initial absorption'!$T123*(HP123+HQ123)*$N123</f>
        <v>0</v>
      </c>
      <c r="HS123" s="7"/>
      <c r="HT123">
        <f t="shared" si="328"/>
        <v>0</v>
      </c>
      <c r="HU123">
        <f>'Initial absorption'!$N123*HT123*$J123</f>
        <v>0</v>
      </c>
      <c r="HW123">
        <f>(1-'Initial absorption'!$N123)*HT123</f>
        <v>0</v>
      </c>
      <c r="HX123">
        <f>'Initial absorption'!$H123*HW123*$F123</f>
        <v>0</v>
      </c>
      <c r="HY123" s="7"/>
      <c r="HZ123">
        <f>(1 - 'Initial absorption'!$T123)*(HP123+HQ123)</f>
        <v>0</v>
      </c>
      <c r="IA123">
        <f t="shared" si="307"/>
        <v>0</v>
      </c>
      <c r="IB123" s="7"/>
      <c r="IL123" s="7">
        <f t="shared" si="284"/>
        <v>0</v>
      </c>
      <c r="IM123" s="7">
        <f t="shared" si="333"/>
        <v>0</v>
      </c>
      <c r="IN123" s="7">
        <f t="shared" si="220"/>
        <v>0</v>
      </c>
      <c r="IO123" s="7">
        <f t="shared" si="251"/>
        <v>0</v>
      </c>
      <c r="IP123" s="7"/>
      <c r="IQ123" s="7">
        <f t="shared" si="252"/>
        <v>0</v>
      </c>
      <c r="IR123" s="7">
        <f t="shared" si="308"/>
        <v>0</v>
      </c>
      <c r="IS123" s="7">
        <f t="shared" si="221"/>
        <v>0</v>
      </c>
      <c r="IT123" s="7">
        <f t="shared" si="253"/>
        <v>0</v>
      </c>
      <c r="IV123">
        <f t="shared" si="222"/>
        <v>0</v>
      </c>
      <c r="IW123">
        <f t="shared" si="223"/>
        <v>0</v>
      </c>
      <c r="IX123">
        <f t="shared" si="224"/>
        <v>0</v>
      </c>
      <c r="IY123">
        <f t="shared" si="273"/>
        <v>0</v>
      </c>
      <c r="IZ123" s="7"/>
      <c r="JA123" s="7">
        <f t="shared" si="309"/>
        <v>0</v>
      </c>
      <c r="JB123" s="7">
        <f t="shared" si="274"/>
        <v>0</v>
      </c>
      <c r="JC123" s="7">
        <f t="shared" si="225"/>
        <v>0</v>
      </c>
      <c r="JD123" s="7"/>
      <c r="JE123" s="7">
        <f t="shared" si="310"/>
        <v>0</v>
      </c>
      <c r="JF123" s="7">
        <f>'Initial absorption'!$H123*JE123*$F123</f>
        <v>0</v>
      </c>
      <c r="JG123" s="7">
        <f t="shared" si="275"/>
        <v>0</v>
      </c>
      <c r="JH123" s="7">
        <f>'Initial absorption'!$N123*JG123*$J123</f>
        <v>0</v>
      </c>
      <c r="JI123" s="7"/>
      <c r="JJ123">
        <f t="shared" si="311"/>
        <v>0</v>
      </c>
      <c r="JK123" s="7">
        <f t="shared" si="312"/>
        <v>0</v>
      </c>
      <c r="JL123">
        <f t="shared" si="254"/>
        <v>0</v>
      </c>
      <c r="JM123" s="7"/>
      <c r="JN123">
        <f t="shared" si="255"/>
        <v>0</v>
      </c>
      <c r="JO123">
        <f t="shared" si="276"/>
        <v>0</v>
      </c>
      <c r="JP123">
        <f t="shared" si="280"/>
        <v>0</v>
      </c>
      <c r="JQ123" s="7"/>
      <c r="JR123">
        <f>(1 - 'Initial absorption'!$N123)*JG123</f>
        <v>0</v>
      </c>
      <c r="JS123" s="7">
        <f t="shared" si="313"/>
        <v>0</v>
      </c>
      <c r="JT123">
        <f>'Initial absorption'!$T123*(JR123+JS123)*$N123</f>
        <v>0</v>
      </c>
      <c r="JU123" s="7"/>
      <c r="JV123">
        <f t="shared" si="329"/>
        <v>0</v>
      </c>
      <c r="JW123">
        <f>'Initial absorption'!$N123*JV123*$J123</f>
        <v>0</v>
      </c>
      <c r="JY123">
        <f>(1-'Initial absorption'!$N123)*JV123</f>
        <v>0</v>
      </c>
      <c r="JZ123">
        <f>'Initial absorption'!$H123*JY123*$F123</f>
        <v>0</v>
      </c>
      <c r="KA123" s="7"/>
      <c r="KB123">
        <f>(1 - 'Initial absorption'!$T123)*(JR123+JS123)</f>
        <v>0</v>
      </c>
      <c r="KC123">
        <f t="shared" si="314"/>
        <v>0</v>
      </c>
      <c r="KD123" s="7"/>
    </row>
    <row r="124" spans="4:290" x14ac:dyDescent="0.25">
      <c r="D124">
        <v>890</v>
      </c>
      <c r="E124">
        <f>'Input spectra'!B124</f>
        <v>0</v>
      </c>
      <c r="F124">
        <f>'Initial absorption'!J124</f>
        <v>0</v>
      </c>
      <c r="G124">
        <f>'Input spectra'!C124</f>
        <v>0</v>
      </c>
      <c r="H124">
        <f t="shared" si="226"/>
        <v>0</v>
      </c>
      <c r="I124">
        <f>'Input spectra'!D124</f>
        <v>0</v>
      </c>
      <c r="J124">
        <f>'Initial absorption'!P124</f>
        <v>0</v>
      </c>
      <c r="K124">
        <f>'Input spectra'!E124</f>
        <v>0</v>
      </c>
      <c r="L124">
        <f t="shared" si="227"/>
        <v>0</v>
      </c>
      <c r="M124">
        <f>'Input spectra'!F124</f>
        <v>0</v>
      </c>
      <c r="N124">
        <f>'Initial absorption'!V124</f>
        <v>0</v>
      </c>
      <c r="O124">
        <f>'Input spectra'!G124</f>
        <v>0</v>
      </c>
      <c r="P124">
        <f t="shared" si="228"/>
        <v>0</v>
      </c>
      <c r="R124">
        <f>'Reaching edge prob after ems 1'!$EZ125</f>
        <v>0.87842239287560253</v>
      </c>
      <c r="S124">
        <f>'Reaching edge prob after ems 2'!$EZ125</f>
        <v>0.87842239287560253</v>
      </c>
      <c r="T124">
        <f>'Reaching edge prob after ems 3'!EZ125</f>
        <v>0.87842239287560253</v>
      </c>
      <c r="U124">
        <f>1-EXP(-'Reaching edge prob after ems 1'!FC125*_k_in_ec_correction*($E124*_c1+'Input spectra'!Y124))</f>
        <v>1.2417581465874017E-2</v>
      </c>
      <c r="V124">
        <f>1-EXP(-(_t-'Reaching edge prob after ems 1'!FC125)*_k_in_ec_correction*($E124*_c1+'Input spectra'!Y124))</f>
        <v>1.2559000430015343E-2</v>
      </c>
      <c r="W124">
        <f>1-EXP(-'Reaching edge prob after ems 2'!FC125*_k_in_ec_correction*($I124*_c2+'Input spectra'!Y124))</f>
        <v>1.2417581465874017E-2</v>
      </c>
      <c r="X124">
        <f>1-EXP(-(_t-'Reaching edge prob after ems 2'!FC125)*_k_in_ec_correction*($I124*_c2+'Input spectra'!Y124))</f>
        <v>1.2559000430015343E-2</v>
      </c>
      <c r="Y124">
        <f>1-EXP(-'Reaching edge prob after ems 3'!FC125*_k_in_ec_correction*($M124*_c3+'Input spectra'!Y124))</f>
        <v>1.2417581465874017E-2</v>
      </c>
      <c r="Z124">
        <f>1-EXP(-(_t-'Reaching edge prob after ems 3'!FC125)*_k_in_ec_correction*($M124*_c3+'Input spectra'!Y124))</f>
        <v>1.2559000430015343E-2</v>
      </c>
      <c r="AA124" s="16"/>
      <c r="AB124" s="16"/>
      <c r="AD124" s="7">
        <f t="shared" si="315"/>
        <v>0</v>
      </c>
      <c r="AE124" s="7">
        <f t="shared" si="316"/>
        <v>0</v>
      </c>
      <c r="AF124" s="7">
        <f t="shared" si="317"/>
        <v>0</v>
      </c>
      <c r="AG124" s="7">
        <f t="shared" si="229"/>
        <v>0</v>
      </c>
      <c r="AH124" s="7"/>
      <c r="AI124" s="7">
        <f t="shared" si="318"/>
        <v>0</v>
      </c>
      <c r="AJ124" s="7">
        <f t="shared" si="319"/>
        <v>0</v>
      </c>
      <c r="AK124" s="7">
        <f t="shared" si="320"/>
        <v>0</v>
      </c>
      <c r="AL124" s="7">
        <f t="shared" si="230"/>
        <v>0</v>
      </c>
      <c r="AN124">
        <f t="shared" si="321"/>
        <v>0</v>
      </c>
      <c r="AO124">
        <f t="shared" si="322"/>
        <v>0</v>
      </c>
      <c r="AP124">
        <f t="shared" si="323"/>
        <v>0</v>
      </c>
      <c r="AQ124">
        <f t="shared" si="256"/>
        <v>0</v>
      </c>
      <c r="AR124" s="7"/>
      <c r="AS124" s="7">
        <f t="shared" si="324"/>
        <v>0</v>
      </c>
      <c r="AT124" s="7">
        <f t="shared" si="257"/>
        <v>0</v>
      </c>
      <c r="AU124" s="7">
        <f t="shared" si="325"/>
        <v>0</v>
      </c>
      <c r="AV124" s="7"/>
      <c r="AW124" s="7">
        <f t="shared" si="231"/>
        <v>0</v>
      </c>
      <c r="AX124" s="7">
        <f>'Initial absorption'!$H124*AW124*$F124</f>
        <v>0</v>
      </c>
      <c r="AY124" s="7">
        <f t="shared" si="258"/>
        <v>0</v>
      </c>
      <c r="AZ124" s="7">
        <f>'Initial absorption'!$N124*AY124*$J124</f>
        <v>0</v>
      </c>
      <c r="BA124" s="7"/>
      <c r="BB124">
        <f t="shared" si="232"/>
        <v>0</v>
      </c>
      <c r="BC124" s="7">
        <f t="shared" si="259"/>
        <v>0</v>
      </c>
      <c r="BD124">
        <f t="shared" si="233"/>
        <v>0</v>
      </c>
      <c r="BE124" s="7"/>
      <c r="BF124">
        <f t="shared" si="285"/>
        <v>0</v>
      </c>
      <c r="BG124">
        <f t="shared" si="260"/>
        <v>0</v>
      </c>
      <c r="BH124">
        <f t="shared" si="234"/>
        <v>0</v>
      </c>
      <c r="BI124" s="7"/>
      <c r="BJ124">
        <f>(1 - 'Initial absorption'!$N124)*AY124</f>
        <v>0</v>
      </c>
      <c r="BK124" s="7">
        <f t="shared" si="201"/>
        <v>0</v>
      </c>
      <c r="BL124">
        <f>'Initial absorption'!$T124*(BJ124+BK124)*$N124</f>
        <v>0</v>
      </c>
      <c r="BM124" s="7"/>
      <c r="BN124">
        <f t="shared" si="235"/>
        <v>0</v>
      </c>
      <c r="BO124">
        <f>'Initial absorption'!$N124*BN124*$J124</f>
        <v>0</v>
      </c>
      <c r="BQ124">
        <f>(1-'Initial absorption'!$N124)*BN124</f>
        <v>0</v>
      </c>
      <c r="BR124">
        <f>'Initial absorption'!$H124*BQ124*$F124</f>
        <v>0</v>
      </c>
      <c r="BS124" s="7"/>
      <c r="BT124">
        <f>(1 - 'Initial absorption'!$T124)*(BJ124+BK124)</f>
        <v>0</v>
      </c>
      <c r="BU124">
        <f t="shared" si="286"/>
        <v>0</v>
      </c>
      <c r="BV124" s="7"/>
      <c r="CF124" s="7">
        <f t="shared" si="281"/>
        <v>0</v>
      </c>
      <c r="CG124" s="7">
        <f t="shared" si="330"/>
        <v>0</v>
      </c>
      <c r="CH124" s="7">
        <f t="shared" si="202"/>
        <v>0</v>
      </c>
      <c r="CI124" s="7">
        <f t="shared" si="236"/>
        <v>0</v>
      </c>
      <c r="CJ124" s="7"/>
      <c r="CK124" s="7">
        <f t="shared" si="237"/>
        <v>0</v>
      </c>
      <c r="CL124" s="7">
        <f t="shared" si="287"/>
        <v>0</v>
      </c>
      <c r="CM124" s="7">
        <f t="shared" si="203"/>
        <v>0</v>
      </c>
      <c r="CN124" s="7">
        <f t="shared" si="238"/>
        <v>0</v>
      </c>
      <c r="CP124">
        <f t="shared" si="204"/>
        <v>0</v>
      </c>
      <c r="CQ124">
        <f t="shared" si="205"/>
        <v>0</v>
      </c>
      <c r="CR124">
        <f t="shared" si="206"/>
        <v>0</v>
      </c>
      <c r="CS124">
        <f t="shared" si="261"/>
        <v>0</v>
      </c>
      <c r="CT124" s="7"/>
      <c r="CU124" s="7">
        <f t="shared" si="288"/>
        <v>0</v>
      </c>
      <c r="CV124" s="7">
        <f t="shared" si="262"/>
        <v>0</v>
      </c>
      <c r="CW124" s="7">
        <f t="shared" si="207"/>
        <v>0</v>
      </c>
      <c r="CX124" s="7"/>
      <c r="CY124" s="7">
        <f t="shared" si="289"/>
        <v>0</v>
      </c>
      <c r="CZ124" s="7">
        <f>'Initial absorption'!$H124*CY124*$F124</f>
        <v>0</v>
      </c>
      <c r="DA124" s="7">
        <f t="shared" si="263"/>
        <v>0</v>
      </c>
      <c r="DB124" s="7">
        <f>'Initial absorption'!$N124*DA124*$J124</f>
        <v>0</v>
      </c>
      <c r="DC124" s="7"/>
      <c r="DD124">
        <f t="shared" si="290"/>
        <v>0</v>
      </c>
      <c r="DE124" s="7">
        <f t="shared" si="291"/>
        <v>0</v>
      </c>
      <c r="DF124">
        <f t="shared" si="239"/>
        <v>0</v>
      </c>
      <c r="DG124" s="7"/>
      <c r="DH124">
        <f t="shared" si="240"/>
        <v>0</v>
      </c>
      <c r="DI124">
        <f t="shared" si="264"/>
        <v>0</v>
      </c>
      <c r="DJ124">
        <f t="shared" si="277"/>
        <v>0</v>
      </c>
      <c r="DK124" s="7"/>
      <c r="DL124">
        <f>(1 - 'Initial absorption'!$N124)*DA124</f>
        <v>0</v>
      </c>
      <c r="DM124" s="7">
        <f t="shared" si="292"/>
        <v>0</v>
      </c>
      <c r="DN124">
        <f>'Initial absorption'!$T124*(DL124+DM124)*$N124</f>
        <v>0</v>
      </c>
      <c r="DO124" s="7"/>
      <c r="DP124">
        <f t="shared" si="326"/>
        <v>0</v>
      </c>
      <c r="DQ124">
        <f>'Initial absorption'!$N124*DP124*$J124</f>
        <v>0</v>
      </c>
      <c r="DS124">
        <f>(1-'Initial absorption'!$N124)*DP124</f>
        <v>0</v>
      </c>
      <c r="DT124">
        <f>'Initial absorption'!$H124*DS124*$F124</f>
        <v>0</v>
      </c>
      <c r="DU124" s="7"/>
      <c r="DV124">
        <f>(1 - 'Initial absorption'!$T124)*(DL124+DM124)</f>
        <v>0</v>
      </c>
      <c r="DW124">
        <f t="shared" si="293"/>
        <v>0</v>
      </c>
      <c r="DX124" s="7"/>
      <c r="EH124" s="7">
        <f t="shared" si="282"/>
        <v>0</v>
      </c>
      <c r="EI124" s="7">
        <f t="shared" si="331"/>
        <v>0</v>
      </c>
      <c r="EJ124" s="7">
        <f t="shared" si="208"/>
        <v>0</v>
      </c>
      <c r="EK124" s="7">
        <f t="shared" si="241"/>
        <v>0</v>
      </c>
      <c r="EL124" s="7"/>
      <c r="EM124" s="7">
        <f t="shared" si="242"/>
        <v>0</v>
      </c>
      <c r="EN124" s="7">
        <f t="shared" si="294"/>
        <v>0</v>
      </c>
      <c r="EO124" s="7">
        <f t="shared" si="209"/>
        <v>0</v>
      </c>
      <c r="EP124" s="7">
        <f t="shared" si="243"/>
        <v>0</v>
      </c>
      <c r="ER124">
        <f t="shared" si="210"/>
        <v>0</v>
      </c>
      <c r="ES124">
        <f t="shared" si="211"/>
        <v>0</v>
      </c>
      <c r="ET124">
        <f t="shared" si="212"/>
        <v>0</v>
      </c>
      <c r="EU124">
        <f t="shared" si="265"/>
        <v>0</v>
      </c>
      <c r="EV124" s="7"/>
      <c r="EW124" s="7">
        <f t="shared" si="295"/>
        <v>0</v>
      </c>
      <c r="EX124" s="7">
        <f t="shared" si="266"/>
        <v>0</v>
      </c>
      <c r="EY124" s="7">
        <f t="shared" si="213"/>
        <v>0</v>
      </c>
      <c r="EZ124" s="7"/>
      <c r="FA124" s="7">
        <f t="shared" si="296"/>
        <v>0</v>
      </c>
      <c r="FB124" s="7">
        <f>'Initial absorption'!$H124*FA124*$F124</f>
        <v>0</v>
      </c>
      <c r="FC124" s="7">
        <f t="shared" si="267"/>
        <v>0</v>
      </c>
      <c r="FD124" s="7">
        <f>'Initial absorption'!$N124*FC124*$J124</f>
        <v>0</v>
      </c>
      <c r="FE124" s="7"/>
      <c r="FF124">
        <f t="shared" si="297"/>
        <v>0</v>
      </c>
      <c r="FG124" s="7">
        <f t="shared" si="298"/>
        <v>0</v>
      </c>
      <c r="FH124">
        <f t="shared" si="244"/>
        <v>0</v>
      </c>
      <c r="FI124" s="7"/>
      <c r="FJ124">
        <f t="shared" si="245"/>
        <v>0</v>
      </c>
      <c r="FK124">
        <f t="shared" si="268"/>
        <v>0</v>
      </c>
      <c r="FL124">
        <f t="shared" si="278"/>
        <v>0</v>
      </c>
      <c r="FM124" s="7"/>
      <c r="FN124">
        <f>(1 - 'Initial absorption'!$N124)*FC124</f>
        <v>0</v>
      </c>
      <c r="FO124" s="7">
        <f t="shared" si="299"/>
        <v>0</v>
      </c>
      <c r="FP124">
        <f>'Initial absorption'!$T124*(FN124+FO124)*$N124</f>
        <v>0</v>
      </c>
      <c r="FQ124" s="7"/>
      <c r="FR124">
        <f t="shared" si="327"/>
        <v>0</v>
      </c>
      <c r="FS124">
        <f>'Initial absorption'!$N124*FR124*$J124</f>
        <v>0</v>
      </c>
      <c r="FU124">
        <f>(1-'Initial absorption'!$N124)*FR124</f>
        <v>0</v>
      </c>
      <c r="FV124">
        <f>'Initial absorption'!$H124*FU124*$F124</f>
        <v>0</v>
      </c>
      <c r="FW124" s="7"/>
      <c r="FX124">
        <f>(1 - 'Initial absorption'!$T124)*(FN124+FO124)</f>
        <v>0</v>
      </c>
      <c r="FY124">
        <f t="shared" si="300"/>
        <v>0</v>
      </c>
      <c r="FZ124" s="7"/>
      <c r="GJ124" s="7">
        <f t="shared" si="283"/>
        <v>0</v>
      </c>
      <c r="GK124" s="7">
        <f t="shared" si="332"/>
        <v>0</v>
      </c>
      <c r="GL124" s="7">
        <f t="shared" si="214"/>
        <v>0</v>
      </c>
      <c r="GM124" s="7">
        <f t="shared" si="246"/>
        <v>0</v>
      </c>
      <c r="GN124" s="7"/>
      <c r="GO124" s="7">
        <f t="shared" si="247"/>
        <v>0</v>
      </c>
      <c r="GP124" s="7">
        <f t="shared" si="301"/>
        <v>0</v>
      </c>
      <c r="GQ124" s="7">
        <f t="shared" si="215"/>
        <v>0</v>
      </c>
      <c r="GR124" s="7">
        <f t="shared" si="248"/>
        <v>0</v>
      </c>
      <c r="GT124">
        <f t="shared" si="216"/>
        <v>0</v>
      </c>
      <c r="GU124">
        <f t="shared" si="217"/>
        <v>0</v>
      </c>
      <c r="GV124">
        <f t="shared" si="218"/>
        <v>0</v>
      </c>
      <c r="GW124">
        <f t="shared" si="269"/>
        <v>0</v>
      </c>
      <c r="GX124" s="7"/>
      <c r="GY124" s="7">
        <f t="shared" si="302"/>
        <v>0</v>
      </c>
      <c r="GZ124" s="7">
        <f t="shared" si="270"/>
        <v>0</v>
      </c>
      <c r="HA124" s="7">
        <f t="shared" si="219"/>
        <v>0</v>
      </c>
      <c r="HB124" s="7"/>
      <c r="HC124" s="7">
        <f t="shared" si="303"/>
        <v>0</v>
      </c>
      <c r="HD124" s="7">
        <f>'Initial absorption'!$H124*HC124*$F124</f>
        <v>0</v>
      </c>
      <c r="HE124" s="7">
        <f t="shared" si="271"/>
        <v>0</v>
      </c>
      <c r="HF124" s="7">
        <f>'Initial absorption'!$N124*HE124*$J124</f>
        <v>0</v>
      </c>
      <c r="HG124" s="7"/>
      <c r="HH124">
        <f t="shared" si="304"/>
        <v>0</v>
      </c>
      <c r="HI124" s="7">
        <f t="shared" si="305"/>
        <v>0</v>
      </c>
      <c r="HJ124">
        <f t="shared" si="249"/>
        <v>0</v>
      </c>
      <c r="HK124" s="7"/>
      <c r="HL124">
        <f t="shared" si="250"/>
        <v>0</v>
      </c>
      <c r="HM124">
        <f t="shared" si="272"/>
        <v>0</v>
      </c>
      <c r="HN124">
        <f t="shared" si="279"/>
        <v>0</v>
      </c>
      <c r="HO124" s="7"/>
      <c r="HP124">
        <f>(1 - 'Initial absorption'!$N124)*HE124</f>
        <v>0</v>
      </c>
      <c r="HQ124" s="7">
        <f t="shared" si="306"/>
        <v>0</v>
      </c>
      <c r="HR124">
        <f>'Initial absorption'!$T124*(HP124+HQ124)*$N124</f>
        <v>0</v>
      </c>
      <c r="HS124" s="7"/>
      <c r="HT124">
        <f t="shared" si="328"/>
        <v>0</v>
      </c>
      <c r="HU124">
        <f>'Initial absorption'!$N124*HT124*$J124</f>
        <v>0</v>
      </c>
      <c r="HW124">
        <f>(1-'Initial absorption'!$N124)*HT124</f>
        <v>0</v>
      </c>
      <c r="HX124">
        <f>'Initial absorption'!$H124*HW124*$F124</f>
        <v>0</v>
      </c>
      <c r="HY124" s="7"/>
      <c r="HZ124">
        <f>(1 - 'Initial absorption'!$T124)*(HP124+HQ124)</f>
        <v>0</v>
      </c>
      <c r="IA124">
        <f t="shared" si="307"/>
        <v>0</v>
      </c>
      <c r="IB124" s="7"/>
      <c r="IL124" s="7">
        <f t="shared" si="284"/>
        <v>0</v>
      </c>
      <c r="IM124" s="7">
        <f t="shared" si="333"/>
        <v>0</v>
      </c>
      <c r="IN124" s="7">
        <f t="shared" si="220"/>
        <v>0</v>
      </c>
      <c r="IO124" s="7">
        <f t="shared" si="251"/>
        <v>0</v>
      </c>
      <c r="IP124" s="7"/>
      <c r="IQ124" s="7">
        <f t="shared" si="252"/>
        <v>0</v>
      </c>
      <c r="IR124" s="7">
        <f t="shared" si="308"/>
        <v>0</v>
      </c>
      <c r="IS124" s="7">
        <f t="shared" si="221"/>
        <v>0</v>
      </c>
      <c r="IT124" s="7">
        <f t="shared" si="253"/>
        <v>0</v>
      </c>
      <c r="IV124">
        <f t="shared" si="222"/>
        <v>0</v>
      </c>
      <c r="IW124">
        <f t="shared" si="223"/>
        <v>0</v>
      </c>
      <c r="IX124">
        <f t="shared" si="224"/>
        <v>0</v>
      </c>
      <c r="IY124">
        <f t="shared" si="273"/>
        <v>0</v>
      </c>
      <c r="IZ124" s="7"/>
      <c r="JA124" s="7">
        <f t="shared" si="309"/>
        <v>0</v>
      </c>
      <c r="JB124" s="7">
        <f t="shared" si="274"/>
        <v>0</v>
      </c>
      <c r="JC124" s="7">
        <f t="shared" si="225"/>
        <v>0</v>
      </c>
      <c r="JD124" s="7"/>
      <c r="JE124" s="7">
        <f t="shared" si="310"/>
        <v>0</v>
      </c>
      <c r="JF124" s="7">
        <f>'Initial absorption'!$H124*JE124*$F124</f>
        <v>0</v>
      </c>
      <c r="JG124" s="7">
        <f t="shared" si="275"/>
        <v>0</v>
      </c>
      <c r="JH124" s="7">
        <f>'Initial absorption'!$N124*JG124*$J124</f>
        <v>0</v>
      </c>
      <c r="JI124" s="7"/>
      <c r="JJ124">
        <f t="shared" si="311"/>
        <v>0</v>
      </c>
      <c r="JK124" s="7">
        <f t="shared" si="312"/>
        <v>0</v>
      </c>
      <c r="JL124">
        <f t="shared" si="254"/>
        <v>0</v>
      </c>
      <c r="JM124" s="7"/>
      <c r="JN124">
        <f t="shared" si="255"/>
        <v>0</v>
      </c>
      <c r="JO124">
        <f t="shared" si="276"/>
        <v>0</v>
      </c>
      <c r="JP124">
        <f t="shared" si="280"/>
        <v>0</v>
      </c>
      <c r="JQ124" s="7"/>
      <c r="JR124">
        <f>(1 - 'Initial absorption'!$N124)*JG124</f>
        <v>0</v>
      </c>
      <c r="JS124" s="7">
        <f t="shared" si="313"/>
        <v>0</v>
      </c>
      <c r="JT124">
        <f>'Initial absorption'!$T124*(JR124+JS124)*$N124</f>
        <v>0</v>
      </c>
      <c r="JU124" s="7"/>
      <c r="JV124">
        <f t="shared" si="329"/>
        <v>0</v>
      </c>
      <c r="JW124">
        <f>'Initial absorption'!$N124*JV124*$J124</f>
        <v>0</v>
      </c>
      <c r="JY124">
        <f>(1-'Initial absorption'!$N124)*JV124</f>
        <v>0</v>
      </c>
      <c r="JZ124">
        <f>'Initial absorption'!$H124*JY124*$F124</f>
        <v>0</v>
      </c>
      <c r="KA124" s="7"/>
      <c r="KB124">
        <f>(1 - 'Initial absorption'!$T124)*(JR124+JS124)</f>
        <v>0</v>
      </c>
      <c r="KC124">
        <f t="shared" si="314"/>
        <v>0</v>
      </c>
      <c r="KD124" s="7"/>
    </row>
    <row r="125" spans="4:290" x14ac:dyDescent="0.25">
      <c r="D125">
        <v>895</v>
      </c>
      <c r="E125">
        <f>'Input spectra'!B125</f>
        <v>0</v>
      </c>
      <c r="F125">
        <f>'Initial absorption'!J125</f>
        <v>0</v>
      </c>
      <c r="G125">
        <f>'Input spectra'!C125</f>
        <v>0</v>
      </c>
      <c r="H125">
        <f t="shared" si="226"/>
        <v>0</v>
      </c>
      <c r="I125">
        <f>'Input spectra'!D125</f>
        <v>0</v>
      </c>
      <c r="J125">
        <f>'Initial absorption'!P125</f>
        <v>0</v>
      </c>
      <c r="K125">
        <f>'Input spectra'!E125</f>
        <v>0</v>
      </c>
      <c r="L125">
        <f t="shared" si="227"/>
        <v>0</v>
      </c>
      <c r="M125">
        <f>'Input spectra'!F125</f>
        <v>0</v>
      </c>
      <c r="N125">
        <f>'Initial absorption'!V125</f>
        <v>0</v>
      </c>
      <c r="O125">
        <f>'Input spectra'!G125</f>
        <v>0</v>
      </c>
      <c r="P125">
        <f t="shared" si="228"/>
        <v>0</v>
      </c>
      <c r="R125">
        <f>'Reaching edge prob after ems 1'!$EZ126</f>
        <v>0.87841274720116069</v>
      </c>
      <c r="S125">
        <f>'Reaching edge prob after ems 2'!$EZ126</f>
        <v>0.87841274720116069</v>
      </c>
      <c r="T125">
        <f>'Reaching edge prob after ems 3'!EZ126</f>
        <v>0.87841274720116069</v>
      </c>
      <c r="U125">
        <f>1-EXP(-'Reaching edge prob after ems 1'!FC126*_k_in_ec_correction*($E125*_c1+'Input spectra'!Y125))</f>
        <v>1.2418657911573261E-2</v>
      </c>
      <c r="V125">
        <f>1-EXP(-(_t-'Reaching edge prob after ems 1'!FC126)*_k_in_ec_correction*($E125*_c1+'Input spectra'!Y125))</f>
        <v>1.2560101534794033E-2</v>
      </c>
      <c r="W125">
        <f>1-EXP(-'Reaching edge prob after ems 2'!FC126*_k_in_ec_correction*($I125*_c2+'Input spectra'!Y125))</f>
        <v>1.2418657911573261E-2</v>
      </c>
      <c r="X125">
        <f>1-EXP(-(_t-'Reaching edge prob after ems 2'!FC126)*_k_in_ec_correction*($I125*_c2+'Input spectra'!Y125))</f>
        <v>1.2560101534794033E-2</v>
      </c>
      <c r="Y125">
        <f>1-EXP(-'Reaching edge prob after ems 3'!FC126*_k_in_ec_correction*($M125*_c3+'Input spectra'!Y125))</f>
        <v>1.2418657911573261E-2</v>
      </c>
      <c r="Z125">
        <f>1-EXP(-(_t-'Reaching edge prob after ems 3'!FC126)*_k_in_ec_correction*($M125*_c3+'Input spectra'!Y125))</f>
        <v>1.2560101534794033E-2</v>
      </c>
      <c r="AA125" s="16"/>
      <c r="AB125" s="16"/>
      <c r="AD125" s="7">
        <f t="shared" si="315"/>
        <v>0</v>
      </c>
      <c r="AE125" s="7">
        <f t="shared" si="316"/>
        <v>0</v>
      </c>
      <c r="AF125" s="7">
        <f t="shared" si="317"/>
        <v>0</v>
      </c>
      <c r="AG125" s="7">
        <f t="shared" si="229"/>
        <v>0</v>
      </c>
      <c r="AH125" s="7"/>
      <c r="AI125" s="7">
        <f t="shared" si="318"/>
        <v>0</v>
      </c>
      <c r="AJ125" s="7">
        <f t="shared" si="319"/>
        <v>0</v>
      </c>
      <c r="AK125" s="7">
        <f t="shared" si="320"/>
        <v>0</v>
      </c>
      <c r="AL125" s="7">
        <f t="shared" si="230"/>
        <v>0</v>
      </c>
      <c r="AN125">
        <f t="shared" si="321"/>
        <v>0</v>
      </c>
      <c r="AO125">
        <f t="shared" si="322"/>
        <v>0</v>
      </c>
      <c r="AP125">
        <f t="shared" si="323"/>
        <v>0</v>
      </c>
      <c r="AQ125">
        <f t="shared" si="256"/>
        <v>0</v>
      </c>
      <c r="AR125" s="7"/>
      <c r="AS125" s="7">
        <f t="shared" si="324"/>
        <v>0</v>
      </c>
      <c r="AT125" s="7">
        <f t="shared" si="257"/>
        <v>0</v>
      </c>
      <c r="AU125" s="7">
        <f t="shared" si="325"/>
        <v>0</v>
      </c>
      <c r="AV125" s="7"/>
      <c r="AW125" s="7">
        <f t="shared" si="231"/>
        <v>0</v>
      </c>
      <c r="AX125" s="7">
        <f>'Initial absorption'!$H125*AW125*$F125</f>
        <v>0</v>
      </c>
      <c r="AY125" s="7">
        <f t="shared" si="258"/>
        <v>0</v>
      </c>
      <c r="AZ125" s="7">
        <f>'Initial absorption'!$N125*AY125*$J125</f>
        <v>0</v>
      </c>
      <c r="BA125" s="7"/>
      <c r="BB125">
        <f t="shared" si="232"/>
        <v>0</v>
      </c>
      <c r="BC125" s="7">
        <f t="shared" si="259"/>
        <v>0</v>
      </c>
      <c r="BD125">
        <f t="shared" si="233"/>
        <v>0</v>
      </c>
      <c r="BE125" s="7"/>
      <c r="BF125">
        <f t="shared" si="285"/>
        <v>0</v>
      </c>
      <c r="BG125">
        <f t="shared" si="260"/>
        <v>0</v>
      </c>
      <c r="BH125">
        <f t="shared" si="234"/>
        <v>0</v>
      </c>
      <c r="BI125" s="7"/>
      <c r="BJ125">
        <f>(1 - 'Initial absorption'!$N125)*AY125</f>
        <v>0</v>
      </c>
      <c r="BK125" s="7">
        <f t="shared" si="201"/>
        <v>0</v>
      </c>
      <c r="BL125">
        <f>'Initial absorption'!$T125*(BJ125+BK125)*$N125</f>
        <v>0</v>
      </c>
      <c r="BM125" s="7"/>
      <c r="BN125">
        <f t="shared" si="235"/>
        <v>0</v>
      </c>
      <c r="BO125">
        <f>'Initial absorption'!$N125*BN125*$J125</f>
        <v>0</v>
      </c>
      <c r="BQ125">
        <f>(1-'Initial absorption'!$N125)*BN125</f>
        <v>0</v>
      </c>
      <c r="BR125">
        <f>'Initial absorption'!$H125*BQ125*$F125</f>
        <v>0</v>
      </c>
      <c r="BS125" s="7"/>
      <c r="BT125">
        <f>(1 - 'Initial absorption'!$T125)*(BJ125+BK125)</f>
        <v>0</v>
      </c>
      <c r="BU125">
        <f t="shared" si="286"/>
        <v>0</v>
      </c>
      <c r="BV125" s="7"/>
      <c r="CF125" s="7">
        <f t="shared" si="281"/>
        <v>0</v>
      </c>
      <c r="CG125" s="7">
        <f t="shared" si="330"/>
        <v>0</v>
      </c>
      <c r="CH125" s="7">
        <f t="shared" si="202"/>
        <v>0</v>
      </c>
      <c r="CI125" s="7">
        <f t="shared" si="236"/>
        <v>0</v>
      </c>
      <c r="CJ125" s="7"/>
      <c r="CK125" s="7">
        <f t="shared" si="237"/>
        <v>0</v>
      </c>
      <c r="CL125" s="7">
        <f t="shared" si="287"/>
        <v>0</v>
      </c>
      <c r="CM125" s="7">
        <f t="shared" si="203"/>
        <v>0</v>
      </c>
      <c r="CN125" s="7">
        <f t="shared" si="238"/>
        <v>0</v>
      </c>
      <c r="CP125">
        <f t="shared" si="204"/>
        <v>0</v>
      </c>
      <c r="CQ125">
        <f t="shared" si="205"/>
        <v>0</v>
      </c>
      <c r="CR125">
        <f t="shared" si="206"/>
        <v>0</v>
      </c>
      <c r="CS125">
        <f t="shared" si="261"/>
        <v>0</v>
      </c>
      <c r="CT125" s="7"/>
      <c r="CU125" s="7">
        <f t="shared" si="288"/>
        <v>0</v>
      </c>
      <c r="CV125" s="7">
        <f t="shared" si="262"/>
        <v>0</v>
      </c>
      <c r="CW125" s="7">
        <f t="shared" si="207"/>
        <v>0</v>
      </c>
      <c r="CX125" s="7"/>
      <c r="CY125" s="7">
        <f t="shared" si="289"/>
        <v>0</v>
      </c>
      <c r="CZ125" s="7">
        <f>'Initial absorption'!$H125*CY125*$F125</f>
        <v>0</v>
      </c>
      <c r="DA125" s="7">
        <f t="shared" si="263"/>
        <v>0</v>
      </c>
      <c r="DB125" s="7">
        <f>'Initial absorption'!$N125*DA125*$J125</f>
        <v>0</v>
      </c>
      <c r="DC125" s="7"/>
      <c r="DD125">
        <f t="shared" si="290"/>
        <v>0</v>
      </c>
      <c r="DE125" s="7">
        <f t="shared" si="291"/>
        <v>0</v>
      </c>
      <c r="DF125">
        <f t="shared" si="239"/>
        <v>0</v>
      </c>
      <c r="DG125" s="7"/>
      <c r="DH125">
        <f t="shared" si="240"/>
        <v>0</v>
      </c>
      <c r="DI125">
        <f t="shared" si="264"/>
        <v>0</v>
      </c>
      <c r="DJ125">
        <f t="shared" si="277"/>
        <v>0</v>
      </c>
      <c r="DK125" s="7"/>
      <c r="DL125">
        <f>(1 - 'Initial absorption'!$N125)*DA125</f>
        <v>0</v>
      </c>
      <c r="DM125" s="7">
        <f t="shared" si="292"/>
        <v>0</v>
      </c>
      <c r="DN125">
        <f>'Initial absorption'!$T125*(DL125+DM125)*$N125</f>
        <v>0</v>
      </c>
      <c r="DO125" s="7"/>
      <c r="DP125">
        <f t="shared" si="326"/>
        <v>0</v>
      </c>
      <c r="DQ125">
        <f>'Initial absorption'!$N125*DP125*$J125</f>
        <v>0</v>
      </c>
      <c r="DS125">
        <f>(1-'Initial absorption'!$N125)*DP125</f>
        <v>0</v>
      </c>
      <c r="DT125">
        <f>'Initial absorption'!$H125*DS125*$F125</f>
        <v>0</v>
      </c>
      <c r="DU125" s="7"/>
      <c r="DV125">
        <f>(1 - 'Initial absorption'!$T125)*(DL125+DM125)</f>
        <v>0</v>
      </c>
      <c r="DW125">
        <f t="shared" si="293"/>
        <v>0</v>
      </c>
      <c r="DX125" s="7"/>
      <c r="EH125" s="7">
        <f t="shared" si="282"/>
        <v>0</v>
      </c>
      <c r="EI125" s="7">
        <f t="shared" si="331"/>
        <v>0</v>
      </c>
      <c r="EJ125" s="7">
        <f t="shared" si="208"/>
        <v>0</v>
      </c>
      <c r="EK125" s="7">
        <f t="shared" si="241"/>
        <v>0</v>
      </c>
      <c r="EL125" s="7"/>
      <c r="EM125" s="7">
        <f t="shared" si="242"/>
        <v>0</v>
      </c>
      <c r="EN125" s="7">
        <f t="shared" si="294"/>
        <v>0</v>
      </c>
      <c r="EO125" s="7">
        <f t="shared" si="209"/>
        <v>0</v>
      </c>
      <c r="EP125" s="7">
        <f t="shared" si="243"/>
        <v>0</v>
      </c>
      <c r="ER125">
        <f t="shared" si="210"/>
        <v>0</v>
      </c>
      <c r="ES125">
        <f t="shared" si="211"/>
        <v>0</v>
      </c>
      <c r="ET125">
        <f t="shared" si="212"/>
        <v>0</v>
      </c>
      <c r="EU125">
        <f t="shared" si="265"/>
        <v>0</v>
      </c>
      <c r="EV125" s="7"/>
      <c r="EW125" s="7">
        <f t="shared" si="295"/>
        <v>0</v>
      </c>
      <c r="EX125" s="7">
        <f t="shared" si="266"/>
        <v>0</v>
      </c>
      <c r="EY125" s="7">
        <f t="shared" si="213"/>
        <v>0</v>
      </c>
      <c r="EZ125" s="7"/>
      <c r="FA125" s="7">
        <f t="shared" si="296"/>
        <v>0</v>
      </c>
      <c r="FB125" s="7">
        <f>'Initial absorption'!$H125*FA125*$F125</f>
        <v>0</v>
      </c>
      <c r="FC125" s="7">
        <f t="shared" si="267"/>
        <v>0</v>
      </c>
      <c r="FD125" s="7">
        <f>'Initial absorption'!$N125*FC125*$J125</f>
        <v>0</v>
      </c>
      <c r="FE125" s="7"/>
      <c r="FF125">
        <f t="shared" si="297"/>
        <v>0</v>
      </c>
      <c r="FG125" s="7">
        <f t="shared" si="298"/>
        <v>0</v>
      </c>
      <c r="FH125">
        <f t="shared" si="244"/>
        <v>0</v>
      </c>
      <c r="FI125" s="7"/>
      <c r="FJ125">
        <f t="shared" si="245"/>
        <v>0</v>
      </c>
      <c r="FK125">
        <f t="shared" si="268"/>
        <v>0</v>
      </c>
      <c r="FL125">
        <f t="shared" si="278"/>
        <v>0</v>
      </c>
      <c r="FM125" s="7"/>
      <c r="FN125">
        <f>(1 - 'Initial absorption'!$N125)*FC125</f>
        <v>0</v>
      </c>
      <c r="FO125" s="7">
        <f t="shared" si="299"/>
        <v>0</v>
      </c>
      <c r="FP125">
        <f>'Initial absorption'!$T125*(FN125+FO125)*$N125</f>
        <v>0</v>
      </c>
      <c r="FQ125" s="7"/>
      <c r="FR125">
        <f t="shared" si="327"/>
        <v>0</v>
      </c>
      <c r="FS125">
        <f>'Initial absorption'!$N125*FR125*$J125</f>
        <v>0</v>
      </c>
      <c r="FU125">
        <f>(1-'Initial absorption'!$N125)*FR125</f>
        <v>0</v>
      </c>
      <c r="FV125">
        <f>'Initial absorption'!$H125*FU125*$F125</f>
        <v>0</v>
      </c>
      <c r="FW125" s="7"/>
      <c r="FX125">
        <f>(1 - 'Initial absorption'!$T125)*(FN125+FO125)</f>
        <v>0</v>
      </c>
      <c r="FY125">
        <f t="shared" si="300"/>
        <v>0</v>
      </c>
      <c r="FZ125" s="7"/>
      <c r="GJ125" s="7">
        <f t="shared" si="283"/>
        <v>0</v>
      </c>
      <c r="GK125" s="7">
        <f t="shared" si="332"/>
        <v>0</v>
      </c>
      <c r="GL125" s="7">
        <f t="shared" si="214"/>
        <v>0</v>
      </c>
      <c r="GM125" s="7">
        <f t="shared" si="246"/>
        <v>0</v>
      </c>
      <c r="GN125" s="7"/>
      <c r="GO125" s="7">
        <f t="shared" si="247"/>
        <v>0</v>
      </c>
      <c r="GP125" s="7">
        <f t="shared" si="301"/>
        <v>0</v>
      </c>
      <c r="GQ125" s="7">
        <f t="shared" si="215"/>
        <v>0</v>
      </c>
      <c r="GR125" s="7">
        <f t="shared" si="248"/>
        <v>0</v>
      </c>
      <c r="GT125">
        <f t="shared" si="216"/>
        <v>0</v>
      </c>
      <c r="GU125">
        <f t="shared" si="217"/>
        <v>0</v>
      </c>
      <c r="GV125">
        <f t="shared" si="218"/>
        <v>0</v>
      </c>
      <c r="GW125">
        <f t="shared" si="269"/>
        <v>0</v>
      </c>
      <c r="GX125" s="7"/>
      <c r="GY125" s="7">
        <f t="shared" si="302"/>
        <v>0</v>
      </c>
      <c r="GZ125" s="7">
        <f t="shared" si="270"/>
        <v>0</v>
      </c>
      <c r="HA125" s="7">
        <f t="shared" si="219"/>
        <v>0</v>
      </c>
      <c r="HB125" s="7"/>
      <c r="HC125" s="7">
        <f t="shared" si="303"/>
        <v>0</v>
      </c>
      <c r="HD125" s="7">
        <f>'Initial absorption'!$H125*HC125*$F125</f>
        <v>0</v>
      </c>
      <c r="HE125" s="7">
        <f t="shared" si="271"/>
        <v>0</v>
      </c>
      <c r="HF125" s="7">
        <f>'Initial absorption'!$N125*HE125*$J125</f>
        <v>0</v>
      </c>
      <c r="HG125" s="7"/>
      <c r="HH125">
        <f t="shared" si="304"/>
        <v>0</v>
      </c>
      <c r="HI125" s="7">
        <f t="shared" si="305"/>
        <v>0</v>
      </c>
      <c r="HJ125">
        <f t="shared" si="249"/>
        <v>0</v>
      </c>
      <c r="HK125" s="7"/>
      <c r="HL125">
        <f t="shared" si="250"/>
        <v>0</v>
      </c>
      <c r="HM125">
        <f t="shared" si="272"/>
        <v>0</v>
      </c>
      <c r="HN125">
        <f t="shared" si="279"/>
        <v>0</v>
      </c>
      <c r="HO125" s="7"/>
      <c r="HP125">
        <f>(1 - 'Initial absorption'!$N125)*HE125</f>
        <v>0</v>
      </c>
      <c r="HQ125" s="7">
        <f t="shared" si="306"/>
        <v>0</v>
      </c>
      <c r="HR125">
        <f>'Initial absorption'!$T125*(HP125+HQ125)*$N125</f>
        <v>0</v>
      </c>
      <c r="HS125" s="7"/>
      <c r="HT125">
        <f t="shared" si="328"/>
        <v>0</v>
      </c>
      <c r="HU125">
        <f>'Initial absorption'!$N125*HT125*$J125</f>
        <v>0</v>
      </c>
      <c r="HW125">
        <f>(1-'Initial absorption'!$N125)*HT125</f>
        <v>0</v>
      </c>
      <c r="HX125">
        <f>'Initial absorption'!$H125*HW125*$F125</f>
        <v>0</v>
      </c>
      <c r="HY125" s="7"/>
      <c r="HZ125">
        <f>(1 - 'Initial absorption'!$T125)*(HP125+HQ125)</f>
        <v>0</v>
      </c>
      <c r="IA125">
        <f t="shared" si="307"/>
        <v>0</v>
      </c>
      <c r="IB125" s="7"/>
      <c r="IL125" s="7">
        <f t="shared" si="284"/>
        <v>0</v>
      </c>
      <c r="IM125" s="7">
        <f t="shared" si="333"/>
        <v>0</v>
      </c>
      <c r="IN125" s="7">
        <f t="shared" si="220"/>
        <v>0</v>
      </c>
      <c r="IO125" s="7">
        <f t="shared" si="251"/>
        <v>0</v>
      </c>
      <c r="IP125" s="7"/>
      <c r="IQ125" s="7">
        <f t="shared" si="252"/>
        <v>0</v>
      </c>
      <c r="IR125" s="7">
        <f t="shared" si="308"/>
        <v>0</v>
      </c>
      <c r="IS125" s="7">
        <f t="shared" si="221"/>
        <v>0</v>
      </c>
      <c r="IT125" s="7">
        <f t="shared" si="253"/>
        <v>0</v>
      </c>
      <c r="IV125">
        <f t="shared" si="222"/>
        <v>0</v>
      </c>
      <c r="IW125">
        <f t="shared" si="223"/>
        <v>0</v>
      </c>
      <c r="IX125">
        <f t="shared" si="224"/>
        <v>0</v>
      </c>
      <c r="IY125">
        <f t="shared" si="273"/>
        <v>0</v>
      </c>
      <c r="IZ125" s="7"/>
      <c r="JA125" s="7">
        <f t="shared" si="309"/>
        <v>0</v>
      </c>
      <c r="JB125" s="7">
        <f t="shared" si="274"/>
        <v>0</v>
      </c>
      <c r="JC125" s="7">
        <f t="shared" si="225"/>
        <v>0</v>
      </c>
      <c r="JD125" s="7"/>
      <c r="JE125" s="7">
        <f t="shared" si="310"/>
        <v>0</v>
      </c>
      <c r="JF125" s="7">
        <f>'Initial absorption'!$H125*JE125*$F125</f>
        <v>0</v>
      </c>
      <c r="JG125" s="7">
        <f t="shared" si="275"/>
        <v>0</v>
      </c>
      <c r="JH125" s="7">
        <f>'Initial absorption'!$N125*JG125*$J125</f>
        <v>0</v>
      </c>
      <c r="JI125" s="7"/>
      <c r="JJ125">
        <f t="shared" si="311"/>
        <v>0</v>
      </c>
      <c r="JK125" s="7">
        <f t="shared" si="312"/>
        <v>0</v>
      </c>
      <c r="JL125">
        <f t="shared" si="254"/>
        <v>0</v>
      </c>
      <c r="JM125" s="7"/>
      <c r="JN125">
        <f t="shared" si="255"/>
        <v>0</v>
      </c>
      <c r="JO125">
        <f t="shared" si="276"/>
        <v>0</v>
      </c>
      <c r="JP125">
        <f t="shared" si="280"/>
        <v>0</v>
      </c>
      <c r="JQ125" s="7"/>
      <c r="JR125">
        <f>(1 - 'Initial absorption'!$N125)*JG125</f>
        <v>0</v>
      </c>
      <c r="JS125" s="7">
        <f t="shared" si="313"/>
        <v>0</v>
      </c>
      <c r="JT125">
        <f>'Initial absorption'!$T125*(JR125+JS125)*$N125</f>
        <v>0</v>
      </c>
      <c r="JU125" s="7"/>
      <c r="JV125">
        <f t="shared" si="329"/>
        <v>0</v>
      </c>
      <c r="JW125">
        <f>'Initial absorption'!$N125*JV125*$J125</f>
        <v>0</v>
      </c>
      <c r="JY125">
        <f>(1-'Initial absorption'!$N125)*JV125</f>
        <v>0</v>
      </c>
      <c r="JZ125">
        <f>'Initial absorption'!$H125*JY125*$F125</f>
        <v>0</v>
      </c>
      <c r="KA125" s="7"/>
      <c r="KB125">
        <f>(1 - 'Initial absorption'!$T125)*(JR125+JS125)</f>
        <v>0</v>
      </c>
      <c r="KC125">
        <f t="shared" si="314"/>
        <v>0</v>
      </c>
      <c r="KD125" s="7"/>
    </row>
    <row r="126" spans="4:290" x14ac:dyDescent="0.25">
      <c r="D126">
        <v>900</v>
      </c>
      <c r="E126">
        <f>'Input spectra'!B126</f>
        <v>0</v>
      </c>
      <c r="F126">
        <f>'Initial absorption'!J126</f>
        <v>0</v>
      </c>
      <c r="G126">
        <f>'Input spectra'!C126</f>
        <v>0</v>
      </c>
      <c r="H126">
        <f t="shared" si="226"/>
        <v>0</v>
      </c>
      <c r="I126">
        <f>'Input spectra'!D126</f>
        <v>0</v>
      </c>
      <c r="J126">
        <f>'Initial absorption'!P126</f>
        <v>0</v>
      </c>
      <c r="K126">
        <f>'Input spectra'!E126</f>
        <v>0</v>
      </c>
      <c r="L126">
        <f t="shared" si="227"/>
        <v>0</v>
      </c>
      <c r="M126">
        <f>'Input spectra'!F126</f>
        <v>0</v>
      </c>
      <c r="N126">
        <f>'Initial absorption'!V126</f>
        <v>0</v>
      </c>
      <c r="O126">
        <f>'Input spectra'!G126</f>
        <v>0</v>
      </c>
      <c r="P126">
        <f t="shared" si="228"/>
        <v>0</v>
      </c>
      <c r="R126">
        <f>'Reaching edge prob after ems 1'!$EZ127</f>
        <v>0.87840310169149272</v>
      </c>
      <c r="S126">
        <f>'Reaching edge prob after ems 2'!$EZ127</f>
        <v>0.87840310169149272</v>
      </c>
      <c r="T126">
        <f>'Reaching edge prob after ems 3'!EZ127</f>
        <v>0.87840310169149272</v>
      </c>
      <c r="U126">
        <f>1-EXP(-'Reaching edge prob after ems 1'!FC127*_k_in_ec_correction*($E126*_c1+'Input spectra'!Y126))</f>
        <v>1.241973435501087E-2</v>
      </c>
      <c r="V126">
        <f>1-EXP(-(_t-'Reaching edge prob after ems 1'!FC127)*_k_in_ec_correction*($E126*_c1+'Input spectra'!Y126))</f>
        <v>1.2561202639433167E-2</v>
      </c>
      <c r="W126">
        <f>1-EXP(-'Reaching edge prob after ems 2'!FC127*_k_in_ec_correction*($I126*_c2+'Input spectra'!Y126))</f>
        <v>1.241973435501087E-2</v>
      </c>
      <c r="X126">
        <f>1-EXP(-(_t-'Reaching edge prob after ems 2'!FC127)*_k_in_ec_correction*($I126*_c2+'Input spectra'!Y126))</f>
        <v>1.2561202639433167E-2</v>
      </c>
      <c r="Y126">
        <f>1-EXP(-'Reaching edge prob after ems 3'!FC127*_k_in_ec_correction*($M126*_c3+'Input spectra'!Y126))</f>
        <v>1.241973435501087E-2</v>
      </c>
      <c r="Z126">
        <f>1-EXP(-(_t-'Reaching edge prob after ems 3'!FC127)*_k_in_ec_correction*($M126*_c3+'Input spectra'!Y126))</f>
        <v>1.2561202639433167E-2</v>
      </c>
      <c r="AA126" s="16"/>
      <c r="AB126" s="16"/>
      <c r="AD126" s="7">
        <f t="shared" si="315"/>
        <v>0</v>
      </c>
      <c r="AE126" s="7">
        <f t="shared" si="316"/>
        <v>0</v>
      </c>
      <c r="AF126" s="7">
        <f t="shared" si="317"/>
        <v>0</v>
      </c>
      <c r="AG126" s="7">
        <f t="shared" si="229"/>
        <v>0</v>
      </c>
      <c r="AH126" s="7"/>
      <c r="AI126" s="7">
        <f t="shared" si="318"/>
        <v>0</v>
      </c>
      <c r="AJ126" s="7">
        <f t="shared" si="319"/>
        <v>0</v>
      </c>
      <c r="AK126" s="7">
        <f t="shared" si="320"/>
        <v>0</v>
      </c>
      <c r="AL126" s="7">
        <f t="shared" si="230"/>
        <v>0</v>
      </c>
      <c r="AN126">
        <f t="shared" si="321"/>
        <v>0</v>
      </c>
      <c r="AO126">
        <f t="shared" si="322"/>
        <v>0</v>
      </c>
      <c r="AP126">
        <f t="shared" si="323"/>
        <v>0</v>
      </c>
      <c r="AQ126">
        <f t="shared" si="256"/>
        <v>0</v>
      </c>
      <c r="AR126" s="7"/>
      <c r="AS126" s="7">
        <f t="shared" si="324"/>
        <v>0</v>
      </c>
      <c r="AT126" s="7">
        <f t="shared" si="257"/>
        <v>0</v>
      </c>
      <c r="AU126" s="7">
        <f t="shared" si="325"/>
        <v>0</v>
      </c>
      <c r="AV126" s="7"/>
      <c r="AW126" s="7">
        <f t="shared" si="231"/>
        <v>0</v>
      </c>
      <c r="AX126" s="7">
        <f>'Initial absorption'!$H126*AW126*$F126</f>
        <v>0</v>
      </c>
      <c r="AY126" s="7">
        <f t="shared" si="258"/>
        <v>0</v>
      </c>
      <c r="AZ126" s="7">
        <f>'Initial absorption'!$N126*AY126*$J126</f>
        <v>0</v>
      </c>
      <c r="BA126" s="7"/>
      <c r="BB126">
        <f t="shared" si="232"/>
        <v>0</v>
      </c>
      <c r="BC126" s="7">
        <f t="shared" si="259"/>
        <v>0</v>
      </c>
      <c r="BD126">
        <f t="shared" si="233"/>
        <v>0</v>
      </c>
      <c r="BE126" s="7"/>
      <c r="BF126">
        <f t="shared" si="285"/>
        <v>0</v>
      </c>
      <c r="BG126">
        <f t="shared" si="260"/>
        <v>0</v>
      </c>
      <c r="BH126">
        <f t="shared" si="234"/>
        <v>0</v>
      </c>
      <c r="BI126" s="7"/>
      <c r="BJ126">
        <f>(1 - 'Initial absorption'!$N126)*AY126</f>
        <v>0</v>
      </c>
      <c r="BK126" s="7">
        <f t="shared" si="201"/>
        <v>0</v>
      </c>
      <c r="BL126">
        <f>'Initial absorption'!$T126*(BJ126+BK126)*$N126</f>
        <v>0</v>
      </c>
      <c r="BM126" s="7"/>
      <c r="BN126">
        <f t="shared" si="235"/>
        <v>0</v>
      </c>
      <c r="BO126">
        <f>'Initial absorption'!$N126*BN126*$J126</f>
        <v>0</v>
      </c>
      <c r="BQ126">
        <f>(1-'Initial absorption'!$N126)*BN126</f>
        <v>0</v>
      </c>
      <c r="BR126">
        <f>'Initial absorption'!$H126*BQ126*$F126</f>
        <v>0</v>
      </c>
      <c r="BS126" s="7"/>
      <c r="BT126">
        <f>(1 - 'Initial absorption'!$T126)*(BJ126+BK126)</f>
        <v>0</v>
      </c>
      <c r="BU126">
        <f t="shared" si="286"/>
        <v>0</v>
      </c>
      <c r="BV126" s="7"/>
      <c r="CF126" s="7">
        <f t="shared" si="281"/>
        <v>0</v>
      </c>
      <c r="CG126" s="7">
        <f t="shared" si="330"/>
        <v>0</v>
      </c>
      <c r="CH126" s="7">
        <f t="shared" si="202"/>
        <v>0</v>
      </c>
      <c r="CI126" s="7">
        <f t="shared" si="236"/>
        <v>0</v>
      </c>
      <c r="CJ126" s="7"/>
      <c r="CK126" s="7">
        <f t="shared" si="237"/>
        <v>0</v>
      </c>
      <c r="CL126" s="7">
        <f t="shared" si="287"/>
        <v>0</v>
      </c>
      <c r="CM126" s="7">
        <f t="shared" si="203"/>
        <v>0</v>
      </c>
      <c r="CN126" s="7">
        <f t="shared" si="238"/>
        <v>0</v>
      </c>
      <c r="CP126">
        <f t="shared" si="204"/>
        <v>0</v>
      </c>
      <c r="CQ126">
        <f t="shared" si="205"/>
        <v>0</v>
      </c>
      <c r="CR126">
        <f t="shared" si="206"/>
        <v>0</v>
      </c>
      <c r="CS126">
        <f t="shared" si="261"/>
        <v>0</v>
      </c>
      <c r="CT126" s="7"/>
      <c r="CU126" s="7">
        <f t="shared" si="288"/>
        <v>0</v>
      </c>
      <c r="CV126" s="7">
        <f t="shared" si="262"/>
        <v>0</v>
      </c>
      <c r="CW126" s="7">
        <f t="shared" si="207"/>
        <v>0</v>
      </c>
      <c r="CX126" s="7"/>
      <c r="CY126" s="7">
        <f t="shared" si="289"/>
        <v>0</v>
      </c>
      <c r="CZ126" s="7">
        <f>'Initial absorption'!$H126*CY126*$F126</f>
        <v>0</v>
      </c>
      <c r="DA126" s="7">
        <f t="shared" si="263"/>
        <v>0</v>
      </c>
      <c r="DB126" s="7">
        <f>'Initial absorption'!$N126*DA126*$J126</f>
        <v>0</v>
      </c>
      <c r="DC126" s="7"/>
      <c r="DD126">
        <f t="shared" si="290"/>
        <v>0</v>
      </c>
      <c r="DE126" s="7">
        <f t="shared" si="291"/>
        <v>0</v>
      </c>
      <c r="DF126">
        <f t="shared" si="239"/>
        <v>0</v>
      </c>
      <c r="DG126" s="7"/>
      <c r="DH126">
        <f t="shared" si="240"/>
        <v>0</v>
      </c>
      <c r="DI126">
        <f t="shared" si="264"/>
        <v>0</v>
      </c>
      <c r="DJ126">
        <f t="shared" si="277"/>
        <v>0</v>
      </c>
      <c r="DK126" s="7"/>
      <c r="DL126">
        <f>(1 - 'Initial absorption'!$N126)*DA126</f>
        <v>0</v>
      </c>
      <c r="DM126" s="7">
        <f t="shared" si="292"/>
        <v>0</v>
      </c>
      <c r="DN126">
        <f>'Initial absorption'!$T126*(DL126+DM126)*$N126</f>
        <v>0</v>
      </c>
      <c r="DO126" s="7"/>
      <c r="DP126">
        <f t="shared" si="326"/>
        <v>0</v>
      </c>
      <c r="DQ126">
        <f>'Initial absorption'!$N126*DP126*$J126</f>
        <v>0</v>
      </c>
      <c r="DS126">
        <f>(1-'Initial absorption'!$N126)*DP126</f>
        <v>0</v>
      </c>
      <c r="DT126">
        <f>'Initial absorption'!$H126*DS126*$F126</f>
        <v>0</v>
      </c>
      <c r="DU126" s="7"/>
      <c r="DV126">
        <f>(1 - 'Initial absorption'!$T126)*(DL126+DM126)</f>
        <v>0</v>
      </c>
      <c r="DW126">
        <f t="shared" si="293"/>
        <v>0</v>
      </c>
      <c r="DX126" s="7"/>
      <c r="EH126" s="7">
        <f t="shared" si="282"/>
        <v>0</v>
      </c>
      <c r="EI126" s="7">
        <f t="shared" si="331"/>
        <v>0</v>
      </c>
      <c r="EJ126" s="7">
        <f t="shared" si="208"/>
        <v>0</v>
      </c>
      <c r="EK126" s="7">
        <f t="shared" si="241"/>
        <v>0</v>
      </c>
      <c r="EL126" s="7"/>
      <c r="EM126" s="7">
        <f t="shared" si="242"/>
        <v>0</v>
      </c>
      <c r="EN126" s="7">
        <f t="shared" si="294"/>
        <v>0</v>
      </c>
      <c r="EO126" s="7">
        <f t="shared" si="209"/>
        <v>0</v>
      </c>
      <c r="EP126" s="7">
        <f t="shared" si="243"/>
        <v>0</v>
      </c>
      <c r="ER126">
        <f t="shared" si="210"/>
        <v>0</v>
      </c>
      <c r="ES126">
        <f t="shared" si="211"/>
        <v>0</v>
      </c>
      <c r="ET126">
        <f t="shared" si="212"/>
        <v>0</v>
      </c>
      <c r="EU126">
        <f t="shared" si="265"/>
        <v>0</v>
      </c>
      <c r="EV126" s="7"/>
      <c r="EW126" s="7">
        <f t="shared" si="295"/>
        <v>0</v>
      </c>
      <c r="EX126" s="7">
        <f t="shared" si="266"/>
        <v>0</v>
      </c>
      <c r="EY126" s="7">
        <f t="shared" si="213"/>
        <v>0</v>
      </c>
      <c r="EZ126" s="7"/>
      <c r="FA126" s="7">
        <f t="shared" si="296"/>
        <v>0</v>
      </c>
      <c r="FB126" s="7">
        <f>'Initial absorption'!$H126*FA126*$F126</f>
        <v>0</v>
      </c>
      <c r="FC126" s="7">
        <f t="shared" si="267"/>
        <v>0</v>
      </c>
      <c r="FD126" s="7">
        <f>'Initial absorption'!$N126*FC126*$J126</f>
        <v>0</v>
      </c>
      <c r="FE126" s="7"/>
      <c r="FF126">
        <f t="shared" si="297"/>
        <v>0</v>
      </c>
      <c r="FG126" s="7">
        <f t="shared" si="298"/>
        <v>0</v>
      </c>
      <c r="FH126">
        <f t="shared" si="244"/>
        <v>0</v>
      </c>
      <c r="FI126" s="7"/>
      <c r="FJ126">
        <f t="shared" si="245"/>
        <v>0</v>
      </c>
      <c r="FK126">
        <f t="shared" si="268"/>
        <v>0</v>
      </c>
      <c r="FL126">
        <f t="shared" si="278"/>
        <v>0</v>
      </c>
      <c r="FM126" s="7"/>
      <c r="FN126">
        <f>(1 - 'Initial absorption'!$N126)*FC126</f>
        <v>0</v>
      </c>
      <c r="FO126" s="7">
        <f t="shared" si="299"/>
        <v>0</v>
      </c>
      <c r="FP126">
        <f>'Initial absorption'!$T126*(FN126+FO126)*$N126</f>
        <v>0</v>
      </c>
      <c r="FQ126" s="7"/>
      <c r="FR126">
        <f t="shared" si="327"/>
        <v>0</v>
      </c>
      <c r="FS126">
        <f>'Initial absorption'!$N126*FR126*$J126</f>
        <v>0</v>
      </c>
      <c r="FU126">
        <f>(1-'Initial absorption'!$N126)*FR126</f>
        <v>0</v>
      </c>
      <c r="FV126">
        <f>'Initial absorption'!$H126*FU126*$F126</f>
        <v>0</v>
      </c>
      <c r="FW126" s="7"/>
      <c r="FX126">
        <f>(1 - 'Initial absorption'!$T126)*(FN126+FO126)</f>
        <v>0</v>
      </c>
      <c r="FY126">
        <f t="shared" si="300"/>
        <v>0</v>
      </c>
      <c r="FZ126" s="7"/>
      <c r="GJ126" s="7">
        <f t="shared" si="283"/>
        <v>0</v>
      </c>
      <c r="GK126" s="7">
        <f t="shared" si="332"/>
        <v>0</v>
      </c>
      <c r="GL126" s="7">
        <f t="shared" si="214"/>
        <v>0</v>
      </c>
      <c r="GM126" s="7">
        <f t="shared" si="246"/>
        <v>0</v>
      </c>
      <c r="GN126" s="7"/>
      <c r="GO126" s="7">
        <f t="shared" si="247"/>
        <v>0</v>
      </c>
      <c r="GP126" s="7">
        <f t="shared" si="301"/>
        <v>0</v>
      </c>
      <c r="GQ126" s="7">
        <f t="shared" si="215"/>
        <v>0</v>
      </c>
      <c r="GR126" s="7">
        <f t="shared" si="248"/>
        <v>0</v>
      </c>
      <c r="GT126">
        <f t="shared" si="216"/>
        <v>0</v>
      </c>
      <c r="GU126">
        <f t="shared" si="217"/>
        <v>0</v>
      </c>
      <c r="GV126">
        <f t="shared" si="218"/>
        <v>0</v>
      </c>
      <c r="GW126">
        <f t="shared" si="269"/>
        <v>0</v>
      </c>
      <c r="GX126" s="7"/>
      <c r="GY126" s="7">
        <f t="shared" si="302"/>
        <v>0</v>
      </c>
      <c r="GZ126" s="7">
        <f t="shared" si="270"/>
        <v>0</v>
      </c>
      <c r="HA126" s="7">
        <f t="shared" si="219"/>
        <v>0</v>
      </c>
      <c r="HB126" s="7"/>
      <c r="HC126" s="7">
        <f t="shared" si="303"/>
        <v>0</v>
      </c>
      <c r="HD126" s="7">
        <f>'Initial absorption'!$H126*HC126*$F126</f>
        <v>0</v>
      </c>
      <c r="HE126" s="7">
        <f t="shared" si="271"/>
        <v>0</v>
      </c>
      <c r="HF126" s="7">
        <f>'Initial absorption'!$N126*HE126*$J126</f>
        <v>0</v>
      </c>
      <c r="HG126" s="7"/>
      <c r="HH126">
        <f t="shared" si="304"/>
        <v>0</v>
      </c>
      <c r="HI126" s="7">
        <f t="shared" si="305"/>
        <v>0</v>
      </c>
      <c r="HJ126">
        <f t="shared" si="249"/>
        <v>0</v>
      </c>
      <c r="HK126" s="7"/>
      <c r="HL126">
        <f t="shared" si="250"/>
        <v>0</v>
      </c>
      <c r="HM126">
        <f t="shared" si="272"/>
        <v>0</v>
      </c>
      <c r="HN126">
        <f t="shared" si="279"/>
        <v>0</v>
      </c>
      <c r="HO126" s="7"/>
      <c r="HP126">
        <f>(1 - 'Initial absorption'!$N126)*HE126</f>
        <v>0</v>
      </c>
      <c r="HQ126" s="7">
        <f t="shared" si="306"/>
        <v>0</v>
      </c>
      <c r="HR126">
        <f>'Initial absorption'!$T126*(HP126+HQ126)*$N126</f>
        <v>0</v>
      </c>
      <c r="HS126" s="7"/>
      <c r="HT126">
        <f t="shared" si="328"/>
        <v>0</v>
      </c>
      <c r="HU126">
        <f>'Initial absorption'!$N126*HT126*$J126</f>
        <v>0</v>
      </c>
      <c r="HW126">
        <f>(1-'Initial absorption'!$N126)*HT126</f>
        <v>0</v>
      </c>
      <c r="HX126">
        <f>'Initial absorption'!$H126*HW126*$F126</f>
        <v>0</v>
      </c>
      <c r="HY126" s="7"/>
      <c r="HZ126">
        <f>(1 - 'Initial absorption'!$T126)*(HP126+HQ126)</f>
        <v>0</v>
      </c>
      <c r="IA126">
        <f t="shared" si="307"/>
        <v>0</v>
      </c>
      <c r="IB126" s="7"/>
      <c r="IL126" s="7">
        <f t="shared" si="284"/>
        <v>0</v>
      </c>
      <c r="IM126" s="7">
        <f t="shared" si="333"/>
        <v>0</v>
      </c>
      <c r="IN126" s="7">
        <f t="shared" si="220"/>
        <v>0</v>
      </c>
      <c r="IO126" s="7">
        <f t="shared" si="251"/>
        <v>0</v>
      </c>
      <c r="IP126" s="7"/>
      <c r="IQ126" s="7">
        <f t="shared" si="252"/>
        <v>0</v>
      </c>
      <c r="IR126" s="7">
        <f t="shared" si="308"/>
        <v>0</v>
      </c>
      <c r="IS126" s="7">
        <f t="shared" si="221"/>
        <v>0</v>
      </c>
      <c r="IT126" s="7">
        <f t="shared" si="253"/>
        <v>0</v>
      </c>
      <c r="IV126">
        <f t="shared" si="222"/>
        <v>0</v>
      </c>
      <c r="IW126">
        <f t="shared" si="223"/>
        <v>0</v>
      </c>
      <c r="IX126">
        <f t="shared" si="224"/>
        <v>0</v>
      </c>
      <c r="IY126">
        <f t="shared" si="273"/>
        <v>0</v>
      </c>
      <c r="IZ126" s="7"/>
      <c r="JA126" s="7">
        <f t="shared" si="309"/>
        <v>0</v>
      </c>
      <c r="JB126" s="7">
        <f t="shared" si="274"/>
        <v>0</v>
      </c>
      <c r="JC126" s="7">
        <f t="shared" si="225"/>
        <v>0</v>
      </c>
      <c r="JD126" s="7"/>
      <c r="JE126" s="7">
        <f t="shared" si="310"/>
        <v>0</v>
      </c>
      <c r="JF126" s="7">
        <f>'Initial absorption'!$H126*JE126*$F126</f>
        <v>0</v>
      </c>
      <c r="JG126" s="7">
        <f t="shared" si="275"/>
        <v>0</v>
      </c>
      <c r="JH126" s="7">
        <f>'Initial absorption'!$N126*JG126*$J126</f>
        <v>0</v>
      </c>
      <c r="JI126" s="7"/>
      <c r="JJ126">
        <f t="shared" si="311"/>
        <v>0</v>
      </c>
      <c r="JK126" s="7">
        <f t="shared" si="312"/>
        <v>0</v>
      </c>
      <c r="JL126">
        <f t="shared" si="254"/>
        <v>0</v>
      </c>
      <c r="JM126" s="7"/>
      <c r="JN126">
        <f t="shared" si="255"/>
        <v>0</v>
      </c>
      <c r="JO126">
        <f t="shared" si="276"/>
        <v>0</v>
      </c>
      <c r="JP126">
        <f t="shared" si="280"/>
        <v>0</v>
      </c>
      <c r="JQ126" s="7"/>
      <c r="JR126">
        <f>(1 - 'Initial absorption'!$N126)*JG126</f>
        <v>0</v>
      </c>
      <c r="JS126" s="7">
        <f t="shared" si="313"/>
        <v>0</v>
      </c>
      <c r="JT126">
        <f>'Initial absorption'!$T126*(JR126+JS126)*$N126</f>
        <v>0</v>
      </c>
      <c r="JU126" s="7"/>
      <c r="JV126">
        <f t="shared" si="329"/>
        <v>0</v>
      </c>
      <c r="JW126">
        <f>'Initial absorption'!$N126*JV126*$J126</f>
        <v>0</v>
      </c>
      <c r="JY126">
        <f>(1-'Initial absorption'!$N126)*JV126</f>
        <v>0</v>
      </c>
      <c r="JZ126">
        <f>'Initial absorption'!$H126*JY126*$F126</f>
        <v>0</v>
      </c>
      <c r="KA126" s="7"/>
      <c r="KB126">
        <f>(1 - 'Initial absorption'!$T126)*(JR126+JS126)</f>
        <v>0</v>
      </c>
      <c r="KC126">
        <f t="shared" si="314"/>
        <v>0</v>
      </c>
      <c r="KD126" s="7"/>
    </row>
    <row r="127" spans="4:290" x14ac:dyDescent="0.25">
      <c r="D127">
        <v>905</v>
      </c>
      <c r="E127">
        <f>'Input spectra'!B127</f>
        <v>0</v>
      </c>
      <c r="F127">
        <f>'Initial absorption'!J127</f>
        <v>0</v>
      </c>
      <c r="G127">
        <f>'Input spectra'!C127</f>
        <v>0</v>
      </c>
      <c r="H127">
        <f t="shared" si="226"/>
        <v>0</v>
      </c>
      <c r="I127">
        <f>'Input spectra'!D127</f>
        <v>0</v>
      </c>
      <c r="J127">
        <f>'Initial absorption'!P127</f>
        <v>0</v>
      </c>
      <c r="K127">
        <f>'Input spectra'!E127</f>
        <v>0</v>
      </c>
      <c r="L127">
        <f t="shared" si="227"/>
        <v>0</v>
      </c>
      <c r="M127">
        <f>'Input spectra'!F127</f>
        <v>0</v>
      </c>
      <c r="N127">
        <f>'Initial absorption'!V127</f>
        <v>0</v>
      </c>
      <c r="O127">
        <f>'Input spectra'!G127</f>
        <v>0</v>
      </c>
      <c r="P127">
        <f t="shared" si="228"/>
        <v>0</v>
      </c>
      <c r="R127">
        <f>'Reaching edge prob after ems 1'!$EZ128</f>
        <v>0.87839345634659505</v>
      </c>
      <c r="S127">
        <f>'Reaching edge prob after ems 2'!$EZ128</f>
        <v>0.87839345634659505</v>
      </c>
      <c r="T127">
        <f>'Reaching edge prob after ems 3'!EZ128</f>
        <v>0.87839345634659505</v>
      </c>
      <c r="U127">
        <f>1-EXP(-'Reaching edge prob after ems 1'!FC128*_k_in_ec_correction*($E127*_c1+'Input spectra'!Y127))</f>
        <v>1.242081079618651E-2</v>
      </c>
      <c r="V127">
        <f>1-EXP(-(_t-'Reaching edge prob after ems 1'!FC128)*_k_in_ec_correction*($E127*_c1+'Input spectra'!Y127))</f>
        <v>1.2562303743932857E-2</v>
      </c>
      <c r="W127">
        <f>1-EXP(-'Reaching edge prob after ems 2'!FC128*_k_in_ec_correction*($I127*_c2+'Input spectra'!Y127))</f>
        <v>1.242081079618651E-2</v>
      </c>
      <c r="X127">
        <f>1-EXP(-(_t-'Reaching edge prob after ems 2'!FC128)*_k_in_ec_correction*($I127*_c2+'Input spectra'!Y127))</f>
        <v>1.2562303743932857E-2</v>
      </c>
      <c r="Y127">
        <f>1-EXP(-'Reaching edge prob after ems 3'!FC128*_k_in_ec_correction*($M127*_c3+'Input spectra'!Y127))</f>
        <v>1.242081079618651E-2</v>
      </c>
      <c r="Z127">
        <f>1-EXP(-(_t-'Reaching edge prob after ems 3'!FC128)*_k_in_ec_correction*($M127*_c3+'Input spectra'!Y127))</f>
        <v>1.2562303743932857E-2</v>
      </c>
      <c r="AA127" s="16"/>
      <c r="AB127" s="16"/>
      <c r="AD127" s="7">
        <f t="shared" si="315"/>
        <v>0</v>
      </c>
      <c r="AE127" s="7">
        <f t="shared" si="316"/>
        <v>0</v>
      </c>
      <c r="AF127" s="7">
        <f t="shared" si="317"/>
        <v>0</v>
      </c>
      <c r="AG127" s="7">
        <f t="shared" si="229"/>
        <v>0</v>
      </c>
      <c r="AH127" s="7"/>
      <c r="AI127" s="7">
        <f t="shared" si="318"/>
        <v>0</v>
      </c>
      <c r="AJ127" s="7">
        <f t="shared" si="319"/>
        <v>0</v>
      </c>
      <c r="AK127" s="7">
        <f t="shared" si="320"/>
        <v>0</v>
      </c>
      <c r="AL127" s="7">
        <f t="shared" si="230"/>
        <v>0</v>
      </c>
      <c r="AN127">
        <f t="shared" si="321"/>
        <v>0</v>
      </c>
      <c r="AO127">
        <f t="shared" si="322"/>
        <v>0</v>
      </c>
      <c r="AP127">
        <f t="shared" si="323"/>
        <v>0</v>
      </c>
      <c r="AQ127">
        <f t="shared" si="256"/>
        <v>0</v>
      </c>
      <c r="AR127" s="7"/>
      <c r="AS127" s="7">
        <f t="shared" si="324"/>
        <v>0</v>
      </c>
      <c r="AT127" s="7">
        <f t="shared" si="257"/>
        <v>0</v>
      </c>
      <c r="AU127" s="7">
        <f t="shared" si="325"/>
        <v>0</v>
      </c>
      <c r="AV127" s="7"/>
      <c r="AW127" s="7">
        <f t="shared" si="231"/>
        <v>0</v>
      </c>
      <c r="AX127" s="7">
        <f>'Initial absorption'!$H127*AW127*$F127</f>
        <v>0</v>
      </c>
      <c r="AY127" s="7">
        <f t="shared" si="258"/>
        <v>0</v>
      </c>
      <c r="AZ127" s="7">
        <f>'Initial absorption'!$N127*AY127*$J127</f>
        <v>0</v>
      </c>
      <c r="BA127" s="7"/>
      <c r="BB127">
        <f t="shared" si="232"/>
        <v>0</v>
      </c>
      <c r="BC127" s="7">
        <f t="shared" si="259"/>
        <v>0</v>
      </c>
      <c r="BD127">
        <f t="shared" si="233"/>
        <v>0</v>
      </c>
      <c r="BE127" s="7"/>
      <c r="BF127">
        <f t="shared" si="285"/>
        <v>0</v>
      </c>
      <c r="BG127">
        <f t="shared" si="260"/>
        <v>0</v>
      </c>
      <c r="BH127">
        <f t="shared" si="234"/>
        <v>0</v>
      </c>
      <c r="BI127" s="7"/>
      <c r="BJ127">
        <f>(1 - 'Initial absorption'!$N127)*AY127</f>
        <v>0</v>
      </c>
      <c r="BK127" s="7">
        <f t="shared" si="201"/>
        <v>0</v>
      </c>
      <c r="BL127">
        <f>'Initial absorption'!$T127*(BJ127+BK127)*$N127</f>
        <v>0</v>
      </c>
      <c r="BM127" s="7"/>
      <c r="BN127">
        <f t="shared" si="235"/>
        <v>0</v>
      </c>
      <c r="BO127">
        <f>'Initial absorption'!$N127*BN127*$J127</f>
        <v>0</v>
      </c>
      <c r="BQ127">
        <f>(1-'Initial absorption'!$N127)*BN127</f>
        <v>0</v>
      </c>
      <c r="BR127">
        <f>'Initial absorption'!$H127*BQ127*$F127</f>
        <v>0</v>
      </c>
      <c r="BS127" s="7"/>
      <c r="BT127">
        <f>(1 - 'Initial absorption'!$T127)*(BJ127+BK127)</f>
        <v>0</v>
      </c>
      <c r="BU127">
        <f t="shared" si="286"/>
        <v>0</v>
      </c>
      <c r="BV127" s="7"/>
      <c r="CF127" s="7">
        <f t="shared" si="281"/>
        <v>0</v>
      </c>
      <c r="CG127" s="7">
        <f t="shared" si="330"/>
        <v>0</v>
      </c>
      <c r="CH127" s="7">
        <f t="shared" si="202"/>
        <v>0</v>
      </c>
      <c r="CI127" s="7">
        <f t="shared" si="236"/>
        <v>0</v>
      </c>
      <c r="CJ127" s="7"/>
      <c r="CK127" s="7">
        <f t="shared" si="237"/>
        <v>0</v>
      </c>
      <c r="CL127" s="7">
        <f t="shared" si="287"/>
        <v>0</v>
      </c>
      <c r="CM127" s="7">
        <f t="shared" si="203"/>
        <v>0</v>
      </c>
      <c r="CN127" s="7">
        <f t="shared" si="238"/>
        <v>0</v>
      </c>
      <c r="CP127">
        <f t="shared" si="204"/>
        <v>0</v>
      </c>
      <c r="CQ127">
        <f t="shared" si="205"/>
        <v>0</v>
      </c>
      <c r="CR127">
        <f t="shared" si="206"/>
        <v>0</v>
      </c>
      <c r="CS127">
        <f t="shared" si="261"/>
        <v>0</v>
      </c>
      <c r="CT127" s="7"/>
      <c r="CU127" s="7">
        <f t="shared" si="288"/>
        <v>0</v>
      </c>
      <c r="CV127" s="7">
        <f t="shared" si="262"/>
        <v>0</v>
      </c>
      <c r="CW127" s="7">
        <f t="shared" si="207"/>
        <v>0</v>
      </c>
      <c r="CX127" s="7"/>
      <c r="CY127" s="7">
        <f t="shared" si="289"/>
        <v>0</v>
      </c>
      <c r="CZ127" s="7">
        <f>'Initial absorption'!$H127*CY127*$F127</f>
        <v>0</v>
      </c>
      <c r="DA127" s="7">
        <f t="shared" si="263"/>
        <v>0</v>
      </c>
      <c r="DB127" s="7">
        <f>'Initial absorption'!$N127*DA127*$J127</f>
        <v>0</v>
      </c>
      <c r="DC127" s="7"/>
      <c r="DD127">
        <f t="shared" si="290"/>
        <v>0</v>
      </c>
      <c r="DE127" s="7">
        <f t="shared" si="291"/>
        <v>0</v>
      </c>
      <c r="DF127">
        <f t="shared" si="239"/>
        <v>0</v>
      </c>
      <c r="DG127" s="7"/>
      <c r="DH127">
        <f t="shared" si="240"/>
        <v>0</v>
      </c>
      <c r="DI127">
        <f t="shared" si="264"/>
        <v>0</v>
      </c>
      <c r="DJ127">
        <f t="shared" si="277"/>
        <v>0</v>
      </c>
      <c r="DK127" s="7"/>
      <c r="DL127">
        <f>(1 - 'Initial absorption'!$N127)*DA127</f>
        <v>0</v>
      </c>
      <c r="DM127" s="7">
        <f t="shared" si="292"/>
        <v>0</v>
      </c>
      <c r="DN127">
        <f>'Initial absorption'!$T127*(DL127+DM127)*$N127</f>
        <v>0</v>
      </c>
      <c r="DO127" s="7"/>
      <c r="DP127">
        <f t="shared" si="326"/>
        <v>0</v>
      </c>
      <c r="DQ127">
        <f>'Initial absorption'!$N127*DP127*$J127</f>
        <v>0</v>
      </c>
      <c r="DS127">
        <f>(1-'Initial absorption'!$N127)*DP127</f>
        <v>0</v>
      </c>
      <c r="DT127">
        <f>'Initial absorption'!$H127*DS127*$F127</f>
        <v>0</v>
      </c>
      <c r="DU127" s="7"/>
      <c r="DV127">
        <f>(1 - 'Initial absorption'!$T127)*(DL127+DM127)</f>
        <v>0</v>
      </c>
      <c r="DW127">
        <f t="shared" si="293"/>
        <v>0</v>
      </c>
      <c r="DX127" s="7"/>
      <c r="EH127" s="7">
        <f t="shared" si="282"/>
        <v>0</v>
      </c>
      <c r="EI127" s="7">
        <f t="shared" si="331"/>
        <v>0</v>
      </c>
      <c r="EJ127" s="7">
        <f t="shared" si="208"/>
        <v>0</v>
      </c>
      <c r="EK127" s="7">
        <f t="shared" si="241"/>
        <v>0</v>
      </c>
      <c r="EL127" s="7"/>
      <c r="EM127" s="7">
        <f t="shared" si="242"/>
        <v>0</v>
      </c>
      <c r="EN127" s="7">
        <f t="shared" si="294"/>
        <v>0</v>
      </c>
      <c r="EO127" s="7">
        <f t="shared" si="209"/>
        <v>0</v>
      </c>
      <c r="EP127" s="7">
        <f t="shared" si="243"/>
        <v>0</v>
      </c>
      <c r="ER127">
        <f t="shared" si="210"/>
        <v>0</v>
      </c>
      <c r="ES127">
        <f t="shared" si="211"/>
        <v>0</v>
      </c>
      <c r="ET127">
        <f t="shared" si="212"/>
        <v>0</v>
      </c>
      <c r="EU127">
        <f t="shared" si="265"/>
        <v>0</v>
      </c>
      <c r="EV127" s="7"/>
      <c r="EW127" s="7">
        <f t="shared" si="295"/>
        <v>0</v>
      </c>
      <c r="EX127" s="7">
        <f t="shared" si="266"/>
        <v>0</v>
      </c>
      <c r="EY127" s="7">
        <f t="shared" si="213"/>
        <v>0</v>
      </c>
      <c r="EZ127" s="7"/>
      <c r="FA127" s="7">
        <f t="shared" si="296"/>
        <v>0</v>
      </c>
      <c r="FB127" s="7">
        <f>'Initial absorption'!$H127*FA127*$F127</f>
        <v>0</v>
      </c>
      <c r="FC127" s="7">
        <f t="shared" si="267"/>
        <v>0</v>
      </c>
      <c r="FD127" s="7">
        <f>'Initial absorption'!$N127*FC127*$J127</f>
        <v>0</v>
      </c>
      <c r="FE127" s="7"/>
      <c r="FF127">
        <f t="shared" si="297"/>
        <v>0</v>
      </c>
      <c r="FG127" s="7">
        <f t="shared" si="298"/>
        <v>0</v>
      </c>
      <c r="FH127">
        <f t="shared" si="244"/>
        <v>0</v>
      </c>
      <c r="FI127" s="7"/>
      <c r="FJ127">
        <f t="shared" si="245"/>
        <v>0</v>
      </c>
      <c r="FK127">
        <f t="shared" si="268"/>
        <v>0</v>
      </c>
      <c r="FL127">
        <f t="shared" si="278"/>
        <v>0</v>
      </c>
      <c r="FM127" s="7"/>
      <c r="FN127">
        <f>(1 - 'Initial absorption'!$N127)*FC127</f>
        <v>0</v>
      </c>
      <c r="FO127" s="7">
        <f t="shared" si="299"/>
        <v>0</v>
      </c>
      <c r="FP127">
        <f>'Initial absorption'!$T127*(FN127+FO127)*$N127</f>
        <v>0</v>
      </c>
      <c r="FQ127" s="7"/>
      <c r="FR127">
        <f t="shared" si="327"/>
        <v>0</v>
      </c>
      <c r="FS127">
        <f>'Initial absorption'!$N127*FR127*$J127</f>
        <v>0</v>
      </c>
      <c r="FU127">
        <f>(1-'Initial absorption'!$N127)*FR127</f>
        <v>0</v>
      </c>
      <c r="FV127">
        <f>'Initial absorption'!$H127*FU127*$F127</f>
        <v>0</v>
      </c>
      <c r="FW127" s="7"/>
      <c r="FX127">
        <f>(1 - 'Initial absorption'!$T127)*(FN127+FO127)</f>
        <v>0</v>
      </c>
      <c r="FY127">
        <f t="shared" si="300"/>
        <v>0</v>
      </c>
      <c r="FZ127" s="7"/>
      <c r="GJ127" s="7">
        <f t="shared" si="283"/>
        <v>0</v>
      </c>
      <c r="GK127" s="7">
        <f t="shared" si="332"/>
        <v>0</v>
      </c>
      <c r="GL127" s="7">
        <f t="shared" si="214"/>
        <v>0</v>
      </c>
      <c r="GM127" s="7">
        <f t="shared" si="246"/>
        <v>0</v>
      </c>
      <c r="GN127" s="7"/>
      <c r="GO127" s="7">
        <f t="shared" si="247"/>
        <v>0</v>
      </c>
      <c r="GP127" s="7">
        <f t="shared" si="301"/>
        <v>0</v>
      </c>
      <c r="GQ127" s="7">
        <f t="shared" si="215"/>
        <v>0</v>
      </c>
      <c r="GR127" s="7">
        <f t="shared" si="248"/>
        <v>0</v>
      </c>
      <c r="GT127">
        <f t="shared" si="216"/>
        <v>0</v>
      </c>
      <c r="GU127">
        <f t="shared" si="217"/>
        <v>0</v>
      </c>
      <c r="GV127">
        <f t="shared" si="218"/>
        <v>0</v>
      </c>
      <c r="GW127">
        <f t="shared" si="269"/>
        <v>0</v>
      </c>
      <c r="GX127" s="7"/>
      <c r="GY127" s="7">
        <f t="shared" si="302"/>
        <v>0</v>
      </c>
      <c r="GZ127" s="7">
        <f t="shared" si="270"/>
        <v>0</v>
      </c>
      <c r="HA127" s="7">
        <f t="shared" si="219"/>
        <v>0</v>
      </c>
      <c r="HB127" s="7"/>
      <c r="HC127" s="7">
        <f t="shared" si="303"/>
        <v>0</v>
      </c>
      <c r="HD127" s="7">
        <f>'Initial absorption'!$H127*HC127*$F127</f>
        <v>0</v>
      </c>
      <c r="HE127" s="7">
        <f t="shared" si="271"/>
        <v>0</v>
      </c>
      <c r="HF127" s="7">
        <f>'Initial absorption'!$N127*HE127*$J127</f>
        <v>0</v>
      </c>
      <c r="HG127" s="7"/>
      <c r="HH127">
        <f t="shared" si="304"/>
        <v>0</v>
      </c>
      <c r="HI127" s="7">
        <f t="shared" si="305"/>
        <v>0</v>
      </c>
      <c r="HJ127">
        <f t="shared" si="249"/>
        <v>0</v>
      </c>
      <c r="HK127" s="7"/>
      <c r="HL127">
        <f t="shared" si="250"/>
        <v>0</v>
      </c>
      <c r="HM127">
        <f t="shared" si="272"/>
        <v>0</v>
      </c>
      <c r="HN127">
        <f t="shared" si="279"/>
        <v>0</v>
      </c>
      <c r="HO127" s="7"/>
      <c r="HP127">
        <f>(1 - 'Initial absorption'!$N127)*HE127</f>
        <v>0</v>
      </c>
      <c r="HQ127" s="7">
        <f t="shared" si="306"/>
        <v>0</v>
      </c>
      <c r="HR127">
        <f>'Initial absorption'!$T127*(HP127+HQ127)*$N127</f>
        <v>0</v>
      </c>
      <c r="HS127" s="7"/>
      <c r="HT127">
        <f t="shared" si="328"/>
        <v>0</v>
      </c>
      <c r="HU127">
        <f>'Initial absorption'!$N127*HT127*$J127</f>
        <v>0</v>
      </c>
      <c r="HW127">
        <f>(1-'Initial absorption'!$N127)*HT127</f>
        <v>0</v>
      </c>
      <c r="HX127">
        <f>'Initial absorption'!$H127*HW127*$F127</f>
        <v>0</v>
      </c>
      <c r="HY127" s="7"/>
      <c r="HZ127">
        <f>(1 - 'Initial absorption'!$T127)*(HP127+HQ127)</f>
        <v>0</v>
      </c>
      <c r="IA127">
        <f t="shared" si="307"/>
        <v>0</v>
      </c>
      <c r="IB127" s="7"/>
      <c r="IL127" s="7">
        <f t="shared" si="284"/>
        <v>0</v>
      </c>
      <c r="IM127" s="7">
        <f t="shared" si="333"/>
        <v>0</v>
      </c>
      <c r="IN127" s="7">
        <f t="shared" si="220"/>
        <v>0</v>
      </c>
      <c r="IO127" s="7">
        <f t="shared" si="251"/>
        <v>0</v>
      </c>
      <c r="IP127" s="7"/>
      <c r="IQ127" s="7">
        <f t="shared" si="252"/>
        <v>0</v>
      </c>
      <c r="IR127" s="7">
        <f t="shared" si="308"/>
        <v>0</v>
      </c>
      <c r="IS127" s="7">
        <f t="shared" si="221"/>
        <v>0</v>
      </c>
      <c r="IT127" s="7">
        <f t="shared" si="253"/>
        <v>0</v>
      </c>
      <c r="IV127">
        <f t="shared" si="222"/>
        <v>0</v>
      </c>
      <c r="IW127">
        <f t="shared" si="223"/>
        <v>0</v>
      </c>
      <c r="IX127">
        <f t="shared" si="224"/>
        <v>0</v>
      </c>
      <c r="IY127">
        <f t="shared" si="273"/>
        <v>0</v>
      </c>
      <c r="IZ127" s="7"/>
      <c r="JA127" s="7">
        <f t="shared" si="309"/>
        <v>0</v>
      </c>
      <c r="JB127" s="7">
        <f t="shared" si="274"/>
        <v>0</v>
      </c>
      <c r="JC127" s="7">
        <f t="shared" si="225"/>
        <v>0</v>
      </c>
      <c r="JD127" s="7"/>
      <c r="JE127" s="7">
        <f t="shared" si="310"/>
        <v>0</v>
      </c>
      <c r="JF127" s="7">
        <f>'Initial absorption'!$H127*JE127*$F127</f>
        <v>0</v>
      </c>
      <c r="JG127" s="7">
        <f t="shared" si="275"/>
        <v>0</v>
      </c>
      <c r="JH127" s="7">
        <f>'Initial absorption'!$N127*JG127*$J127</f>
        <v>0</v>
      </c>
      <c r="JI127" s="7"/>
      <c r="JJ127">
        <f t="shared" si="311"/>
        <v>0</v>
      </c>
      <c r="JK127" s="7">
        <f t="shared" si="312"/>
        <v>0</v>
      </c>
      <c r="JL127">
        <f t="shared" si="254"/>
        <v>0</v>
      </c>
      <c r="JM127" s="7"/>
      <c r="JN127">
        <f t="shared" si="255"/>
        <v>0</v>
      </c>
      <c r="JO127">
        <f t="shared" si="276"/>
        <v>0</v>
      </c>
      <c r="JP127">
        <f t="shared" si="280"/>
        <v>0</v>
      </c>
      <c r="JQ127" s="7"/>
      <c r="JR127">
        <f>(1 - 'Initial absorption'!$N127)*JG127</f>
        <v>0</v>
      </c>
      <c r="JS127" s="7">
        <f t="shared" si="313"/>
        <v>0</v>
      </c>
      <c r="JT127">
        <f>'Initial absorption'!$T127*(JR127+JS127)*$N127</f>
        <v>0</v>
      </c>
      <c r="JU127" s="7"/>
      <c r="JV127">
        <f t="shared" si="329"/>
        <v>0</v>
      </c>
      <c r="JW127">
        <f>'Initial absorption'!$N127*JV127*$J127</f>
        <v>0</v>
      </c>
      <c r="JY127">
        <f>(1-'Initial absorption'!$N127)*JV127</f>
        <v>0</v>
      </c>
      <c r="JZ127">
        <f>'Initial absorption'!$H127*JY127*$F127</f>
        <v>0</v>
      </c>
      <c r="KA127" s="7"/>
      <c r="KB127">
        <f>(1 - 'Initial absorption'!$T127)*(JR127+JS127)</f>
        <v>0</v>
      </c>
      <c r="KC127">
        <f t="shared" si="314"/>
        <v>0</v>
      </c>
      <c r="KD127" s="7"/>
    </row>
    <row r="128" spans="4:290" x14ac:dyDescent="0.25">
      <c r="D128">
        <v>910</v>
      </c>
      <c r="E128">
        <f>'Input spectra'!B128</f>
        <v>0</v>
      </c>
      <c r="F128">
        <f>'Initial absorption'!J128</f>
        <v>0</v>
      </c>
      <c r="G128">
        <f>'Input spectra'!C128</f>
        <v>0</v>
      </c>
      <c r="H128">
        <f t="shared" si="226"/>
        <v>0</v>
      </c>
      <c r="I128">
        <f>'Input spectra'!D128</f>
        <v>0</v>
      </c>
      <c r="J128">
        <f>'Initial absorption'!P128</f>
        <v>0</v>
      </c>
      <c r="K128">
        <f>'Input spectra'!E128</f>
        <v>0</v>
      </c>
      <c r="L128">
        <f t="shared" si="227"/>
        <v>0</v>
      </c>
      <c r="M128">
        <f>'Input spectra'!F128</f>
        <v>0</v>
      </c>
      <c r="N128">
        <f>'Initial absorption'!V128</f>
        <v>0</v>
      </c>
      <c r="O128">
        <f>'Input spectra'!G128</f>
        <v>0</v>
      </c>
      <c r="P128">
        <f t="shared" si="228"/>
        <v>0</v>
      </c>
      <c r="R128">
        <f>'Reaching edge prob after ems 1'!$EZ129</f>
        <v>0.87843803395947151</v>
      </c>
      <c r="S128">
        <f>'Reaching edge prob after ems 2'!$EZ129</f>
        <v>0.87843803395947151</v>
      </c>
      <c r="T128">
        <f>'Reaching edge prob after ems 3'!EZ129</f>
        <v>0.87843803395947151</v>
      </c>
      <c r="U128">
        <f>1-EXP(-'Reaching edge prob after ems 1'!FC129*_k_in_ec_correction*($E128*_c1+'Input spectra'!Y128))</f>
        <v>1.2415835973950795E-2</v>
      </c>
      <c r="V128">
        <f>1-EXP(-(_t-'Reaching edge prob after ems 1'!FC129)*_k_in_ec_correction*($E128*_c1+'Input spectra'!Y128))</f>
        <v>1.2557214957208962E-2</v>
      </c>
      <c r="W128">
        <f>1-EXP(-'Reaching edge prob after ems 2'!FC129*_k_in_ec_correction*($I128*_c2+'Input spectra'!Y128))</f>
        <v>1.2415835973950795E-2</v>
      </c>
      <c r="X128">
        <f>1-EXP(-(_t-'Reaching edge prob after ems 2'!FC129)*_k_in_ec_correction*($I128*_c2+'Input spectra'!Y128))</f>
        <v>1.2557214957208962E-2</v>
      </c>
      <c r="Y128">
        <f>1-EXP(-'Reaching edge prob after ems 3'!FC129*_k_in_ec_correction*($M128*_c3+'Input spectra'!Y128))</f>
        <v>1.2415835973950795E-2</v>
      </c>
      <c r="Z128">
        <f>1-EXP(-(_t-'Reaching edge prob after ems 3'!FC129)*_k_in_ec_correction*($M128*_c3+'Input spectra'!Y128))</f>
        <v>1.2557214957208962E-2</v>
      </c>
      <c r="AA128" s="16"/>
      <c r="AB128" s="16"/>
      <c r="AD128" s="7">
        <f t="shared" si="315"/>
        <v>0</v>
      </c>
      <c r="AE128" s="7">
        <f t="shared" si="316"/>
        <v>0</v>
      </c>
      <c r="AF128" s="7">
        <f t="shared" si="317"/>
        <v>0</v>
      </c>
      <c r="AG128" s="7">
        <f t="shared" si="229"/>
        <v>0</v>
      </c>
      <c r="AH128" s="7"/>
      <c r="AI128" s="7">
        <f t="shared" si="318"/>
        <v>0</v>
      </c>
      <c r="AJ128" s="7">
        <f t="shared" si="319"/>
        <v>0</v>
      </c>
      <c r="AK128" s="7">
        <f t="shared" si="320"/>
        <v>0</v>
      </c>
      <c r="AL128" s="7">
        <f t="shared" si="230"/>
        <v>0</v>
      </c>
      <c r="AN128">
        <f t="shared" si="321"/>
        <v>0</v>
      </c>
      <c r="AO128">
        <f t="shared" si="322"/>
        <v>0</v>
      </c>
      <c r="AP128">
        <f t="shared" si="323"/>
        <v>0</v>
      </c>
      <c r="AQ128">
        <f t="shared" si="256"/>
        <v>0</v>
      </c>
      <c r="AR128" s="7"/>
      <c r="AS128" s="7">
        <f t="shared" si="324"/>
        <v>0</v>
      </c>
      <c r="AT128" s="7">
        <f t="shared" si="257"/>
        <v>0</v>
      </c>
      <c r="AU128" s="7">
        <f t="shared" si="325"/>
        <v>0</v>
      </c>
      <c r="AV128" s="7"/>
      <c r="AW128" s="7">
        <f t="shared" si="231"/>
        <v>0</v>
      </c>
      <c r="AX128" s="7">
        <f>'Initial absorption'!$H128*AW128*$F128</f>
        <v>0</v>
      </c>
      <c r="AY128" s="7">
        <f t="shared" si="258"/>
        <v>0</v>
      </c>
      <c r="AZ128" s="7">
        <f>'Initial absorption'!$N128*AY128*$J128</f>
        <v>0</v>
      </c>
      <c r="BA128" s="7"/>
      <c r="BB128">
        <f t="shared" si="232"/>
        <v>0</v>
      </c>
      <c r="BC128" s="7">
        <f t="shared" si="259"/>
        <v>0</v>
      </c>
      <c r="BD128">
        <f t="shared" si="233"/>
        <v>0</v>
      </c>
      <c r="BE128" s="7"/>
      <c r="BF128">
        <f t="shared" si="285"/>
        <v>0</v>
      </c>
      <c r="BG128">
        <f t="shared" si="260"/>
        <v>0</v>
      </c>
      <c r="BH128">
        <f t="shared" si="234"/>
        <v>0</v>
      </c>
      <c r="BI128" s="7"/>
      <c r="BJ128">
        <f>(1 - 'Initial absorption'!$N128)*AY128</f>
        <v>0</v>
      </c>
      <c r="BK128" s="7">
        <f t="shared" si="201"/>
        <v>0</v>
      </c>
      <c r="BL128">
        <f>'Initial absorption'!$T128*(BJ128+BK128)*$N128</f>
        <v>0</v>
      </c>
      <c r="BM128" s="7"/>
      <c r="BN128">
        <f t="shared" si="235"/>
        <v>0</v>
      </c>
      <c r="BO128">
        <f>'Initial absorption'!$N128*BN128*$J128</f>
        <v>0</v>
      </c>
      <c r="BQ128">
        <f>(1-'Initial absorption'!$N128)*BN128</f>
        <v>0</v>
      </c>
      <c r="BR128">
        <f>'Initial absorption'!$H128*BQ128*$F128</f>
        <v>0</v>
      </c>
      <c r="BS128" s="7"/>
      <c r="BT128">
        <f>(1 - 'Initial absorption'!$T128)*(BJ128+BK128)</f>
        <v>0</v>
      </c>
      <c r="BU128">
        <f t="shared" si="286"/>
        <v>0</v>
      </c>
      <c r="BV128" s="7"/>
      <c r="CF128" s="7">
        <f t="shared" si="281"/>
        <v>0</v>
      </c>
      <c r="CG128" s="7">
        <f t="shared" si="330"/>
        <v>0</v>
      </c>
      <c r="CH128" s="7">
        <f t="shared" si="202"/>
        <v>0</v>
      </c>
      <c r="CI128" s="7">
        <f t="shared" si="236"/>
        <v>0</v>
      </c>
      <c r="CJ128" s="7"/>
      <c r="CK128" s="7">
        <f t="shared" si="237"/>
        <v>0</v>
      </c>
      <c r="CL128" s="7">
        <f t="shared" si="287"/>
        <v>0</v>
      </c>
      <c r="CM128" s="7">
        <f t="shared" si="203"/>
        <v>0</v>
      </c>
      <c r="CN128" s="7">
        <f t="shared" si="238"/>
        <v>0</v>
      </c>
      <c r="CP128">
        <f t="shared" si="204"/>
        <v>0</v>
      </c>
      <c r="CQ128">
        <f t="shared" si="205"/>
        <v>0</v>
      </c>
      <c r="CR128">
        <f t="shared" si="206"/>
        <v>0</v>
      </c>
      <c r="CS128">
        <f t="shared" si="261"/>
        <v>0</v>
      </c>
      <c r="CT128" s="7"/>
      <c r="CU128" s="7">
        <f t="shared" si="288"/>
        <v>0</v>
      </c>
      <c r="CV128" s="7">
        <f t="shared" si="262"/>
        <v>0</v>
      </c>
      <c r="CW128" s="7">
        <f t="shared" si="207"/>
        <v>0</v>
      </c>
      <c r="CX128" s="7"/>
      <c r="CY128" s="7">
        <f t="shared" si="289"/>
        <v>0</v>
      </c>
      <c r="CZ128" s="7">
        <f>'Initial absorption'!$H128*CY128*$F128</f>
        <v>0</v>
      </c>
      <c r="DA128" s="7">
        <f t="shared" si="263"/>
        <v>0</v>
      </c>
      <c r="DB128" s="7">
        <f>'Initial absorption'!$N128*DA128*$J128</f>
        <v>0</v>
      </c>
      <c r="DC128" s="7"/>
      <c r="DD128">
        <f t="shared" si="290"/>
        <v>0</v>
      </c>
      <c r="DE128" s="7">
        <f t="shared" si="291"/>
        <v>0</v>
      </c>
      <c r="DF128">
        <f t="shared" si="239"/>
        <v>0</v>
      </c>
      <c r="DG128" s="7"/>
      <c r="DH128">
        <f t="shared" si="240"/>
        <v>0</v>
      </c>
      <c r="DI128">
        <f t="shared" si="264"/>
        <v>0</v>
      </c>
      <c r="DJ128">
        <f t="shared" si="277"/>
        <v>0</v>
      </c>
      <c r="DK128" s="7"/>
      <c r="DL128">
        <f>(1 - 'Initial absorption'!$N128)*DA128</f>
        <v>0</v>
      </c>
      <c r="DM128" s="7">
        <f t="shared" si="292"/>
        <v>0</v>
      </c>
      <c r="DN128">
        <f>'Initial absorption'!$T128*(DL128+DM128)*$N128</f>
        <v>0</v>
      </c>
      <c r="DO128" s="7"/>
      <c r="DP128">
        <f t="shared" si="326"/>
        <v>0</v>
      </c>
      <c r="DQ128">
        <f>'Initial absorption'!$N128*DP128*$J128</f>
        <v>0</v>
      </c>
      <c r="DS128">
        <f>(1-'Initial absorption'!$N128)*DP128</f>
        <v>0</v>
      </c>
      <c r="DT128">
        <f>'Initial absorption'!$H128*DS128*$F128</f>
        <v>0</v>
      </c>
      <c r="DU128" s="7"/>
      <c r="DV128">
        <f>(1 - 'Initial absorption'!$T128)*(DL128+DM128)</f>
        <v>0</v>
      </c>
      <c r="DW128">
        <f t="shared" si="293"/>
        <v>0</v>
      </c>
      <c r="DX128" s="7"/>
      <c r="EH128" s="7">
        <f t="shared" si="282"/>
        <v>0</v>
      </c>
      <c r="EI128" s="7">
        <f t="shared" si="331"/>
        <v>0</v>
      </c>
      <c r="EJ128" s="7">
        <f t="shared" si="208"/>
        <v>0</v>
      </c>
      <c r="EK128" s="7">
        <f t="shared" si="241"/>
        <v>0</v>
      </c>
      <c r="EL128" s="7"/>
      <c r="EM128" s="7">
        <f t="shared" si="242"/>
        <v>0</v>
      </c>
      <c r="EN128" s="7">
        <f t="shared" si="294"/>
        <v>0</v>
      </c>
      <c r="EO128" s="7">
        <f t="shared" si="209"/>
        <v>0</v>
      </c>
      <c r="EP128" s="7">
        <f t="shared" si="243"/>
        <v>0</v>
      </c>
      <c r="ER128">
        <f t="shared" si="210"/>
        <v>0</v>
      </c>
      <c r="ES128">
        <f t="shared" si="211"/>
        <v>0</v>
      </c>
      <c r="ET128">
        <f t="shared" si="212"/>
        <v>0</v>
      </c>
      <c r="EU128">
        <f t="shared" si="265"/>
        <v>0</v>
      </c>
      <c r="EV128" s="7"/>
      <c r="EW128" s="7">
        <f t="shared" si="295"/>
        <v>0</v>
      </c>
      <c r="EX128" s="7">
        <f t="shared" si="266"/>
        <v>0</v>
      </c>
      <c r="EY128" s="7">
        <f t="shared" si="213"/>
        <v>0</v>
      </c>
      <c r="EZ128" s="7"/>
      <c r="FA128" s="7">
        <f t="shared" si="296"/>
        <v>0</v>
      </c>
      <c r="FB128" s="7">
        <f>'Initial absorption'!$H128*FA128*$F128</f>
        <v>0</v>
      </c>
      <c r="FC128" s="7">
        <f t="shared" si="267"/>
        <v>0</v>
      </c>
      <c r="FD128" s="7">
        <f>'Initial absorption'!$N128*FC128*$J128</f>
        <v>0</v>
      </c>
      <c r="FE128" s="7"/>
      <c r="FF128">
        <f t="shared" si="297"/>
        <v>0</v>
      </c>
      <c r="FG128" s="7">
        <f t="shared" si="298"/>
        <v>0</v>
      </c>
      <c r="FH128">
        <f t="shared" si="244"/>
        <v>0</v>
      </c>
      <c r="FI128" s="7"/>
      <c r="FJ128">
        <f t="shared" si="245"/>
        <v>0</v>
      </c>
      <c r="FK128">
        <f t="shared" si="268"/>
        <v>0</v>
      </c>
      <c r="FL128">
        <f t="shared" si="278"/>
        <v>0</v>
      </c>
      <c r="FM128" s="7"/>
      <c r="FN128">
        <f>(1 - 'Initial absorption'!$N128)*FC128</f>
        <v>0</v>
      </c>
      <c r="FO128" s="7">
        <f t="shared" si="299"/>
        <v>0</v>
      </c>
      <c r="FP128">
        <f>'Initial absorption'!$T128*(FN128+FO128)*$N128</f>
        <v>0</v>
      </c>
      <c r="FQ128" s="7"/>
      <c r="FR128">
        <f t="shared" si="327"/>
        <v>0</v>
      </c>
      <c r="FS128">
        <f>'Initial absorption'!$N128*FR128*$J128</f>
        <v>0</v>
      </c>
      <c r="FU128">
        <f>(1-'Initial absorption'!$N128)*FR128</f>
        <v>0</v>
      </c>
      <c r="FV128">
        <f>'Initial absorption'!$H128*FU128*$F128</f>
        <v>0</v>
      </c>
      <c r="FW128" s="7"/>
      <c r="FX128">
        <f>(1 - 'Initial absorption'!$T128)*(FN128+FO128)</f>
        <v>0</v>
      </c>
      <c r="FY128">
        <f t="shared" si="300"/>
        <v>0</v>
      </c>
      <c r="FZ128" s="7"/>
      <c r="GJ128" s="7">
        <f t="shared" si="283"/>
        <v>0</v>
      </c>
      <c r="GK128" s="7">
        <f t="shared" si="332"/>
        <v>0</v>
      </c>
      <c r="GL128" s="7">
        <f t="shared" si="214"/>
        <v>0</v>
      </c>
      <c r="GM128" s="7">
        <f t="shared" si="246"/>
        <v>0</v>
      </c>
      <c r="GN128" s="7"/>
      <c r="GO128" s="7">
        <f t="shared" si="247"/>
        <v>0</v>
      </c>
      <c r="GP128" s="7">
        <f t="shared" si="301"/>
        <v>0</v>
      </c>
      <c r="GQ128" s="7">
        <f t="shared" si="215"/>
        <v>0</v>
      </c>
      <c r="GR128" s="7">
        <f t="shared" si="248"/>
        <v>0</v>
      </c>
      <c r="GT128">
        <f t="shared" si="216"/>
        <v>0</v>
      </c>
      <c r="GU128">
        <f t="shared" si="217"/>
        <v>0</v>
      </c>
      <c r="GV128">
        <f t="shared" si="218"/>
        <v>0</v>
      </c>
      <c r="GW128">
        <f t="shared" si="269"/>
        <v>0</v>
      </c>
      <c r="GX128" s="7"/>
      <c r="GY128" s="7">
        <f t="shared" si="302"/>
        <v>0</v>
      </c>
      <c r="GZ128" s="7">
        <f t="shared" si="270"/>
        <v>0</v>
      </c>
      <c r="HA128" s="7">
        <f t="shared" si="219"/>
        <v>0</v>
      </c>
      <c r="HB128" s="7"/>
      <c r="HC128" s="7">
        <f t="shared" si="303"/>
        <v>0</v>
      </c>
      <c r="HD128" s="7">
        <f>'Initial absorption'!$H128*HC128*$F128</f>
        <v>0</v>
      </c>
      <c r="HE128" s="7">
        <f t="shared" si="271"/>
        <v>0</v>
      </c>
      <c r="HF128" s="7">
        <f>'Initial absorption'!$N128*HE128*$J128</f>
        <v>0</v>
      </c>
      <c r="HG128" s="7"/>
      <c r="HH128">
        <f t="shared" si="304"/>
        <v>0</v>
      </c>
      <c r="HI128" s="7">
        <f t="shared" si="305"/>
        <v>0</v>
      </c>
      <c r="HJ128">
        <f t="shared" si="249"/>
        <v>0</v>
      </c>
      <c r="HK128" s="7"/>
      <c r="HL128">
        <f t="shared" si="250"/>
        <v>0</v>
      </c>
      <c r="HM128">
        <f t="shared" si="272"/>
        <v>0</v>
      </c>
      <c r="HN128">
        <f t="shared" si="279"/>
        <v>0</v>
      </c>
      <c r="HO128" s="7"/>
      <c r="HP128">
        <f>(1 - 'Initial absorption'!$N128)*HE128</f>
        <v>0</v>
      </c>
      <c r="HQ128" s="7">
        <f t="shared" si="306"/>
        <v>0</v>
      </c>
      <c r="HR128">
        <f>'Initial absorption'!$T128*(HP128+HQ128)*$N128</f>
        <v>0</v>
      </c>
      <c r="HS128" s="7"/>
      <c r="HT128">
        <f t="shared" si="328"/>
        <v>0</v>
      </c>
      <c r="HU128">
        <f>'Initial absorption'!$N128*HT128*$J128</f>
        <v>0</v>
      </c>
      <c r="HW128">
        <f>(1-'Initial absorption'!$N128)*HT128</f>
        <v>0</v>
      </c>
      <c r="HX128">
        <f>'Initial absorption'!$H128*HW128*$F128</f>
        <v>0</v>
      </c>
      <c r="HY128" s="7"/>
      <c r="HZ128">
        <f>(1 - 'Initial absorption'!$T128)*(HP128+HQ128)</f>
        <v>0</v>
      </c>
      <c r="IA128">
        <f t="shared" si="307"/>
        <v>0</v>
      </c>
      <c r="IB128" s="7"/>
      <c r="IL128" s="7">
        <f t="shared" si="284"/>
        <v>0</v>
      </c>
      <c r="IM128" s="7">
        <f t="shared" si="333"/>
        <v>0</v>
      </c>
      <c r="IN128" s="7">
        <f t="shared" si="220"/>
        <v>0</v>
      </c>
      <c r="IO128" s="7">
        <f t="shared" si="251"/>
        <v>0</v>
      </c>
      <c r="IP128" s="7"/>
      <c r="IQ128" s="7">
        <f t="shared" si="252"/>
        <v>0</v>
      </c>
      <c r="IR128" s="7">
        <f t="shared" si="308"/>
        <v>0</v>
      </c>
      <c r="IS128" s="7">
        <f t="shared" si="221"/>
        <v>0</v>
      </c>
      <c r="IT128" s="7">
        <f t="shared" si="253"/>
        <v>0</v>
      </c>
      <c r="IV128">
        <f t="shared" si="222"/>
        <v>0</v>
      </c>
      <c r="IW128">
        <f t="shared" si="223"/>
        <v>0</v>
      </c>
      <c r="IX128">
        <f t="shared" si="224"/>
        <v>0</v>
      </c>
      <c r="IY128">
        <f t="shared" si="273"/>
        <v>0</v>
      </c>
      <c r="IZ128" s="7"/>
      <c r="JA128" s="7">
        <f t="shared" si="309"/>
        <v>0</v>
      </c>
      <c r="JB128" s="7">
        <f t="shared" si="274"/>
        <v>0</v>
      </c>
      <c r="JC128" s="7">
        <f t="shared" si="225"/>
        <v>0</v>
      </c>
      <c r="JD128" s="7"/>
      <c r="JE128" s="7">
        <f t="shared" si="310"/>
        <v>0</v>
      </c>
      <c r="JF128" s="7">
        <f>'Initial absorption'!$H128*JE128*$F128</f>
        <v>0</v>
      </c>
      <c r="JG128" s="7">
        <f t="shared" si="275"/>
        <v>0</v>
      </c>
      <c r="JH128" s="7">
        <f>'Initial absorption'!$N128*JG128*$J128</f>
        <v>0</v>
      </c>
      <c r="JI128" s="7"/>
      <c r="JJ128">
        <f t="shared" si="311"/>
        <v>0</v>
      </c>
      <c r="JK128" s="7">
        <f t="shared" si="312"/>
        <v>0</v>
      </c>
      <c r="JL128">
        <f t="shared" si="254"/>
        <v>0</v>
      </c>
      <c r="JM128" s="7"/>
      <c r="JN128">
        <f t="shared" si="255"/>
        <v>0</v>
      </c>
      <c r="JO128">
        <f t="shared" si="276"/>
        <v>0</v>
      </c>
      <c r="JP128">
        <f t="shared" si="280"/>
        <v>0</v>
      </c>
      <c r="JQ128" s="7"/>
      <c r="JR128">
        <f>(1 - 'Initial absorption'!$N128)*JG128</f>
        <v>0</v>
      </c>
      <c r="JS128" s="7">
        <f t="shared" si="313"/>
        <v>0</v>
      </c>
      <c r="JT128">
        <f>'Initial absorption'!$T128*(JR128+JS128)*$N128</f>
        <v>0</v>
      </c>
      <c r="JU128" s="7"/>
      <c r="JV128">
        <f t="shared" si="329"/>
        <v>0</v>
      </c>
      <c r="JW128">
        <f>'Initial absorption'!$N128*JV128*$J128</f>
        <v>0</v>
      </c>
      <c r="JY128">
        <f>(1-'Initial absorption'!$N128)*JV128</f>
        <v>0</v>
      </c>
      <c r="JZ128">
        <f>'Initial absorption'!$H128*JY128*$F128</f>
        <v>0</v>
      </c>
      <c r="KA128" s="7"/>
      <c r="KB128">
        <f>(1 - 'Initial absorption'!$T128)*(JR128+JS128)</f>
        <v>0</v>
      </c>
      <c r="KC128">
        <f t="shared" si="314"/>
        <v>0</v>
      </c>
      <c r="KD128" s="7"/>
    </row>
    <row r="129" spans="4:290" x14ac:dyDescent="0.25">
      <c r="D129">
        <v>915</v>
      </c>
      <c r="E129">
        <f>'Input spectra'!B129</f>
        <v>0</v>
      </c>
      <c r="F129">
        <f>'Initial absorption'!J129</f>
        <v>0</v>
      </c>
      <c r="G129">
        <f>'Input spectra'!C129</f>
        <v>0</v>
      </c>
      <c r="H129">
        <f t="shared" si="226"/>
        <v>0</v>
      </c>
      <c r="I129">
        <f>'Input spectra'!D129</f>
        <v>0</v>
      </c>
      <c r="J129">
        <f>'Initial absorption'!P129</f>
        <v>0</v>
      </c>
      <c r="K129">
        <f>'Input spectra'!E129</f>
        <v>0</v>
      </c>
      <c r="L129">
        <f t="shared" si="227"/>
        <v>0</v>
      </c>
      <c r="M129">
        <f>'Input spectra'!F129</f>
        <v>0</v>
      </c>
      <c r="N129">
        <f>'Initial absorption'!V129</f>
        <v>0</v>
      </c>
      <c r="O129">
        <f>'Input spectra'!G129</f>
        <v>0</v>
      </c>
      <c r="P129">
        <f t="shared" si="228"/>
        <v>0</v>
      </c>
      <c r="R129">
        <f>'Reaching edge prob after ems 1'!$EZ130</f>
        <v>0.87856471937710023</v>
      </c>
      <c r="S129">
        <f>'Reaching edge prob after ems 2'!$EZ130</f>
        <v>0.87856471937710023</v>
      </c>
      <c r="T129">
        <f>'Reaching edge prob after ems 3'!EZ130</f>
        <v>0.87856471937710023</v>
      </c>
      <c r="U129">
        <f>1-EXP(-'Reaching edge prob after ems 1'!FC130*_k_in_ec_correction*($E129*_c1+'Input spectra'!Y129))</f>
        <v>1.2401699873341721E-2</v>
      </c>
      <c r="V129">
        <f>1-EXP(-(_t-'Reaching edge prob after ems 1'!FC130)*_k_in_ec_correction*($E129*_c1+'Input spectra'!Y129))</f>
        <v>1.2542755276662931E-2</v>
      </c>
      <c r="W129">
        <f>1-EXP(-'Reaching edge prob after ems 2'!FC130*_k_in_ec_correction*($I129*_c2+'Input spectra'!Y129))</f>
        <v>1.2401699873341721E-2</v>
      </c>
      <c r="X129">
        <f>1-EXP(-(_t-'Reaching edge prob after ems 2'!FC130)*_k_in_ec_correction*($I129*_c2+'Input spectra'!Y129))</f>
        <v>1.2542755276662931E-2</v>
      </c>
      <c r="Y129">
        <f>1-EXP(-'Reaching edge prob after ems 3'!FC130*_k_in_ec_correction*($M129*_c3+'Input spectra'!Y129))</f>
        <v>1.2401699873341721E-2</v>
      </c>
      <c r="Z129">
        <f>1-EXP(-(_t-'Reaching edge prob after ems 3'!FC130)*_k_in_ec_correction*($M129*_c3+'Input spectra'!Y129))</f>
        <v>1.2542755276662931E-2</v>
      </c>
      <c r="AA129" s="16"/>
      <c r="AB129" s="16"/>
      <c r="AD129" s="7">
        <f t="shared" si="315"/>
        <v>0</v>
      </c>
      <c r="AE129" s="7">
        <f t="shared" si="316"/>
        <v>0</v>
      </c>
      <c r="AF129" s="7">
        <f t="shared" si="317"/>
        <v>0</v>
      </c>
      <c r="AG129" s="7">
        <f t="shared" si="229"/>
        <v>0</v>
      </c>
      <c r="AH129" s="7"/>
      <c r="AI129" s="7">
        <f t="shared" si="318"/>
        <v>0</v>
      </c>
      <c r="AJ129" s="7">
        <f t="shared" si="319"/>
        <v>0</v>
      </c>
      <c r="AK129" s="7">
        <f t="shared" si="320"/>
        <v>0</v>
      </c>
      <c r="AL129" s="7">
        <f t="shared" si="230"/>
        <v>0</v>
      </c>
      <c r="AN129">
        <f t="shared" si="321"/>
        <v>0</v>
      </c>
      <c r="AO129">
        <f t="shared" si="322"/>
        <v>0</v>
      </c>
      <c r="AP129">
        <f t="shared" si="323"/>
        <v>0</v>
      </c>
      <c r="AQ129">
        <f t="shared" si="256"/>
        <v>0</v>
      </c>
      <c r="AR129" s="7"/>
      <c r="AS129" s="7">
        <f t="shared" si="324"/>
        <v>0</v>
      </c>
      <c r="AT129" s="7">
        <f t="shared" si="257"/>
        <v>0</v>
      </c>
      <c r="AU129" s="7">
        <f t="shared" si="325"/>
        <v>0</v>
      </c>
      <c r="AV129" s="7"/>
      <c r="AW129" s="7">
        <f t="shared" si="231"/>
        <v>0</v>
      </c>
      <c r="AX129" s="7">
        <f>'Initial absorption'!$H129*AW129*$F129</f>
        <v>0</v>
      </c>
      <c r="AY129" s="7">
        <f t="shared" si="258"/>
        <v>0</v>
      </c>
      <c r="AZ129" s="7">
        <f>'Initial absorption'!$N129*AY129*$J129</f>
        <v>0</v>
      </c>
      <c r="BA129" s="7"/>
      <c r="BB129">
        <f t="shared" si="232"/>
        <v>0</v>
      </c>
      <c r="BC129" s="7">
        <f t="shared" si="259"/>
        <v>0</v>
      </c>
      <c r="BD129">
        <f t="shared" si="233"/>
        <v>0</v>
      </c>
      <c r="BE129" s="7"/>
      <c r="BF129">
        <f t="shared" si="285"/>
        <v>0</v>
      </c>
      <c r="BG129">
        <f t="shared" si="260"/>
        <v>0</v>
      </c>
      <c r="BH129">
        <f t="shared" si="234"/>
        <v>0</v>
      </c>
      <c r="BI129" s="7"/>
      <c r="BJ129">
        <f>(1 - 'Initial absorption'!$N129)*AY129</f>
        <v>0</v>
      </c>
      <c r="BK129" s="7">
        <f t="shared" si="201"/>
        <v>0</v>
      </c>
      <c r="BL129">
        <f>'Initial absorption'!$T129*(BJ129+BK129)*$N129</f>
        <v>0</v>
      </c>
      <c r="BM129" s="7"/>
      <c r="BN129">
        <f t="shared" si="235"/>
        <v>0</v>
      </c>
      <c r="BO129">
        <f>'Initial absorption'!$N129*BN129*$J129</f>
        <v>0</v>
      </c>
      <c r="BQ129">
        <f>(1-'Initial absorption'!$N129)*BN129</f>
        <v>0</v>
      </c>
      <c r="BR129">
        <f>'Initial absorption'!$H129*BQ129*$F129</f>
        <v>0</v>
      </c>
      <c r="BS129" s="7"/>
      <c r="BT129">
        <f>(1 - 'Initial absorption'!$T129)*(BJ129+BK129)</f>
        <v>0</v>
      </c>
      <c r="BU129">
        <f t="shared" si="286"/>
        <v>0</v>
      </c>
      <c r="BV129" s="7"/>
      <c r="CF129" s="7">
        <f t="shared" si="281"/>
        <v>0</v>
      </c>
      <c r="CG129" s="7">
        <f t="shared" si="330"/>
        <v>0</v>
      </c>
      <c r="CH129" s="7">
        <f t="shared" si="202"/>
        <v>0</v>
      </c>
      <c r="CI129" s="7">
        <f t="shared" si="236"/>
        <v>0</v>
      </c>
      <c r="CJ129" s="7"/>
      <c r="CK129" s="7">
        <f t="shared" si="237"/>
        <v>0</v>
      </c>
      <c r="CL129" s="7">
        <f t="shared" si="287"/>
        <v>0</v>
      </c>
      <c r="CM129" s="7">
        <f t="shared" si="203"/>
        <v>0</v>
      </c>
      <c r="CN129" s="7">
        <f t="shared" si="238"/>
        <v>0</v>
      </c>
      <c r="CP129">
        <f t="shared" si="204"/>
        <v>0</v>
      </c>
      <c r="CQ129">
        <f t="shared" si="205"/>
        <v>0</v>
      </c>
      <c r="CR129">
        <f t="shared" si="206"/>
        <v>0</v>
      </c>
      <c r="CS129">
        <f t="shared" si="261"/>
        <v>0</v>
      </c>
      <c r="CT129" s="7"/>
      <c r="CU129" s="7">
        <f t="shared" si="288"/>
        <v>0</v>
      </c>
      <c r="CV129" s="7">
        <f t="shared" si="262"/>
        <v>0</v>
      </c>
      <c r="CW129" s="7">
        <f t="shared" si="207"/>
        <v>0</v>
      </c>
      <c r="CX129" s="7"/>
      <c r="CY129" s="7">
        <f t="shared" si="289"/>
        <v>0</v>
      </c>
      <c r="CZ129" s="7">
        <f>'Initial absorption'!$H129*CY129*$F129</f>
        <v>0</v>
      </c>
      <c r="DA129" s="7">
        <f t="shared" si="263"/>
        <v>0</v>
      </c>
      <c r="DB129" s="7">
        <f>'Initial absorption'!$N129*DA129*$J129</f>
        <v>0</v>
      </c>
      <c r="DC129" s="7"/>
      <c r="DD129">
        <f t="shared" si="290"/>
        <v>0</v>
      </c>
      <c r="DE129" s="7">
        <f t="shared" si="291"/>
        <v>0</v>
      </c>
      <c r="DF129">
        <f t="shared" si="239"/>
        <v>0</v>
      </c>
      <c r="DG129" s="7"/>
      <c r="DH129">
        <f t="shared" si="240"/>
        <v>0</v>
      </c>
      <c r="DI129">
        <f t="shared" si="264"/>
        <v>0</v>
      </c>
      <c r="DJ129">
        <f t="shared" si="277"/>
        <v>0</v>
      </c>
      <c r="DK129" s="7"/>
      <c r="DL129">
        <f>(1 - 'Initial absorption'!$N129)*DA129</f>
        <v>0</v>
      </c>
      <c r="DM129" s="7">
        <f t="shared" si="292"/>
        <v>0</v>
      </c>
      <c r="DN129">
        <f>'Initial absorption'!$T129*(DL129+DM129)*$N129</f>
        <v>0</v>
      </c>
      <c r="DO129" s="7"/>
      <c r="DP129">
        <f t="shared" si="326"/>
        <v>0</v>
      </c>
      <c r="DQ129">
        <f>'Initial absorption'!$N129*DP129*$J129</f>
        <v>0</v>
      </c>
      <c r="DS129">
        <f>(1-'Initial absorption'!$N129)*DP129</f>
        <v>0</v>
      </c>
      <c r="DT129">
        <f>'Initial absorption'!$H129*DS129*$F129</f>
        <v>0</v>
      </c>
      <c r="DU129" s="7"/>
      <c r="DV129">
        <f>(1 - 'Initial absorption'!$T129)*(DL129+DM129)</f>
        <v>0</v>
      </c>
      <c r="DW129">
        <f t="shared" si="293"/>
        <v>0</v>
      </c>
      <c r="DX129" s="7"/>
      <c r="EH129" s="7">
        <f t="shared" si="282"/>
        <v>0</v>
      </c>
      <c r="EI129" s="7">
        <f t="shared" si="331"/>
        <v>0</v>
      </c>
      <c r="EJ129" s="7">
        <f t="shared" si="208"/>
        <v>0</v>
      </c>
      <c r="EK129" s="7">
        <f t="shared" si="241"/>
        <v>0</v>
      </c>
      <c r="EL129" s="7"/>
      <c r="EM129" s="7">
        <f t="shared" si="242"/>
        <v>0</v>
      </c>
      <c r="EN129" s="7">
        <f t="shared" si="294"/>
        <v>0</v>
      </c>
      <c r="EO129" s="7">
        <f t="shared" si="209"/>
        <v>0</v>
      </c>
      <c r="EP129" s="7">
        <f t="shared" si="243"/>
        <v>0</v>
      </c>
      <c r="ER129">
        <f t="shared" si="210"/>
        <v>0</v>
      </c>
      <c r="ES129">
        <f t="shared" si="211"/>
        <v>0</v>
      </c>
      <c r="ET129">
        <f t="shared" si="212"/>
        <v>0</v>
      </c>
      <c r="EU129">
        <f t="shared" si="265"/>
        <v>0</v>
      </c>
      <c r="EV129" s="7"/>
      <c r="EW129" s="7">
        <f t="shared" si="295"/>
        <v>0</v>
      </c>
      <c r="EX129" s="7">
        <f t="shared" si="266"/>
        <v>0</v>
      </c>
      <c r="EY129" s="7">
        <f t="shared" si="213"/>
        <v>0</v>
      </c>
      <c r="EZ129" s="7"/>
      <c r="FA129" s="7">
        <f t="shared" si="296"/>
        <v>0</v>
      </c>
      <c r="FB129" s="7">
        <f>'Initial absorption'!$H129*FA129*$F129</f>
        <v>0</v>
      </c>
      <c r="FC129" s="7">
        <f t="shared" si="267"/>
        <v>0</v>
      </c>
      <c r="FD129" s="7">
        <f>'Initial absorption'!$N129*FC129*$J129</f>
        <v>0</v>
      </c>
      <c r="FE129" s="7"/>
      <c r="FF129">
        <f t="shared" si="297"/>
        <v>0</v>
      </c>
      <c r="FG129" s="7">
        <f t="shared" si="298"/>
        <v>0</v>
      </c>
      <c r="FH129">
        <f t="shared" si="244"/>
        <v>0</v>
      </c>
      <c r="FI129" s="7"/>
      <c r="FJ129">
        <f t="shared" si="245"/>
        <v>0</v>
      </c>
      <c r="FK129">
        <f t="shared" si="268"/>
        <v>0</v>
      </c>
      <c r="FL129">
        <f t="shared" si="278"/>
        <v>0</v>
      </c>
      <c r="FM129" s="7"/>
      <c r="FN129">
        <f>(1 - 'Initial absorption'!$N129)*FC129</f>
        <v>0</v>
      </c>
      <c r="FO129" s="7">
        <f t="shared" si="299"/>
        <v>0</v>
      </c>
      <c r="FP129">
        <f>'Initial absorption'!$T129*(FN129+FO129)*$N129</f>
        <v>0</v>
      </c>
      <c r="FQ129" s="7"/>
      <c r="FR129">
        <f t="shared" si="327"/>
        <v>0</v>
      </c>
      <c r="FS129">
        <f>'Initial absorption'!$N129*FR129*$J129</f>
        <v>0</v>
      </c>
      <c r="FU129">
        <f>(1-'Initial absorption'!$N129)*FR129</f>
        <v>0</v>
      </c>
      <c r="FV129">
        <f>'Initial absorption'!$H129*FU129*$F129</f>
        <v>0</v>
      </c>
      <c r="FW129" s="7"/>
      <c r="FX129">
        <f>(1 - 'Initial absorption'!$T129)*(FN129+FO129)</f>
        <v>0</v>
      </c>
      <c r="FY129">
        <f t="shared" si="300"/>
        <v>0</v>
      </c>
      <c r="FZ129" s="7"/>
      <c r="GJ129" s="7">
        <f t="shared" si="283"/>
        <v>0</v>
      </c>
      <c r="GK129" s="7">
        <f t="shared" si="332"/>
        <v>0</v>
      </c>
      <c r="GL129" s="7">
        <f t="shared" si="214"/>
        <v>0</v>
      </c>
      <c r="GM129" s="7">
        <f t="shared" si="246"/>
        <v>0</v>
      </c>
      <c r="GN129" s="7"/>
      <c r="GO129" s="7">
        <f t="shared" si="247"/>
        <v>0</v>
      </c>
      <c r="GP129" s="7">
        <f t="shared" si="301"/>
        <v>0</v>
      </c>
      <c r="GQ129" s="7">
        <f t="shared" si="215"/>
        <v>0</v>
      </c>
      <c r="GR129" s="7">
        <f t="shared" si="248"/>
        <v>0</v>
      </c>
      <c r="GT129">
        <f t="shared" si="216"/>
        <v>0</v>
      </c>
      <c r="GU129">
        <f t="shared" si="217"/>
        <v>0</v>
      </c>
      <c r="GV129">
        <f t="shared" si="218"/>
        <v>0</v>
      </c>
      <c r="GW129">
        <f t="shared" si="269"/>
        <v>0</v>
      </c>
      <c r="GX129" s="7"/>
      <c r="GY129" s="7">
        <f t="shared" si="302"/>
        <v>0</v>
      </c>
      <c r="GZ129" s="7">
        <f t="shared" si="270"/>
        <v>0</v>
      </c>
      <c r="HA129" s="7">
        <f t="shared" si="219"/>
        <v>0</v>
      </c>
      <c r="HB129" s="7"/>
      <c r="HC129" s="7">
        <f t="shared" si="303"/>
        <v>0</v>
      </c>
      <c r="HD129" s="7">
        <f>'Initial absorption'!$H129*HC129*$F129</f>
        <v>0</v>
      </c>
      <c r="HE129" s="7">
        <f t="shared" si="271"/>
        <v>0</v>
      </c>
      <c r="HF129" s="7">
        <f>'Initial absorption'!$N129*HE129*$J129</f>
        <v>0</v>
      </c>
      <c r="HG129" s="7"/>
      <c r="HH129">
        <f t="shared" si="304"/>
        <v>0</v>
      </c>
      <c r="HI129" s="7">
        <f t="shared" si="305"/>
        <v>0</v>
      </c>
      <c r="HJ129">
        <f t="shared" si="249"/>
        <v>0</v>
      </c>
      <c r="HK129" s="7"/>
      <c r="HL129">
        <f t="shared" si="250"/>
        <v>0</v>
      </c>
      <c r="HM129">
        <f t="shared" si="272"/>
        <v>0</v>
      </c>
      <c r="HN129">
        <f t="shared" si="279"/>
        <v>0</v>
      </c>
      <c r="HO129" s="7"/>
      <c r="HP129">
        <f>(1 - 'Initial absorption'!$N129)*HE129</f>
        <v>0</v>
      </c>
      <c r="HQ129" s="7">
        <f t="shared" si="306"/>
        <v>0</v>
      </c>
      <c r="HR129">
        <f>'Initial absorption'!$T129*(HP129+HQ129)*$N129</f>
        <v>0</v>
      </c>
      <c r="HS129" s="7"/>
      <c r="HT129">
        <f t="shared" si="328"/>
        <v>0</v>
      </c>
      <c r="HU129">
        <f>'Initial absorption'!$N129*HT129*$J129</f>
        <v>0</v>
      </c>
      <c r="HW129">
        <f>(1-'Initial absorption'!$N129)*HT129</f>
        <v>0</v>
      </c>
      <c r="HX129">
        <f>'Initial absorption'!$H129*HW129*$F129</f>
        <v>0</v>
      </c>
      <c r="HY129" s="7"/>
      <c r="HZ129">
        <f>(1 - 'Initial absorption'!$T129)*(HP129+HQ129)</f>
        <v>0</v>
      </c>
      <c r="IA129">
        <f t="shared" si="307"/>
        <v>0</v>
      </c>
      <c r="IB129" s="7"/>
      <c r="IL129" s="7">
        <f t="shared" si="284"/>
        <v>0</v>
      </c>
      <c r="IM129" s="7">
        <f t="shared" si="333"/>
        <v>0</v>
      </c>
      <c r="IN129" s="7">
        <f t="shared" si="220"/>
        <v>0</v>
      </c>
      <c r="IO129" s="7">
        <f t="shared" si="251"/>
        <v>0</v>
      </c>
      <c r="IP129" s="7"/>
      <c r="IQ129" s="7">
        <f t="shared" si="252"/>
        <v>0</v>
      </c>
      <c r="IR129" s="7">
        <f t="shared" si="308"/>
        <v>0</v>
      </c>
      <c r="IS129" s="7">
        <f t="shared" si="221"/>
        <v>0</v>
      </c>
      <c r="IT129" s="7">
        <f t="shared" si="253"/>
        <v>0</v>
      </c>
      <c r="IV129">
        <f t="shared" si="222"/>
        <v>0</v>
      </c>
      <c r="IW129">
        <f t="shared" si="223"/>
        <v>0</v>
      </c>
      <c r="IX129">
        <f t="shared" si="224"/>
        <v>0</v>
      </c>
      <c r="IY129">
        <f t="shared" si="273"/>
        <v>0</v>
      </c>
      <c r="IZ129" s="7"/>
      <c r="JA129" s="7">
        <f t="shared" si="309"/>
        <v>0</v>
      </c>
      <c r="JB129" s="7">
        <f t="shared" si="274"/>
        <v>0</v>
      </c>
      <c r="JC129" s="7">
        <f t="shared" si="225"/>
        <v>0</v>
      </c>
      <c r="JD129" s="7"/>
      <c r="JE129" s="7">
        <f t="shared" si="310"/>
        <v>0</v>
      </c>
      <c r="JF129" s="7">
        <f>'Initial absorption'!$H129*JE129*$F129</f>
        <v>0</v>
      </c>
      <c r="JG129" s="7">
        <f t="shared" si="275"/>
        <v>0</v>
      </c>
      <c r="JH129" s="7">
        <f>'Initial absorption'!$N129*JG129*$J129</f>
        <v>0</v>
      </c>
      <c r="JI129" s="7"/>
      <c r="JJ129">
        <f t="shared" si="311"/>
        <v>0</v>
      </c>
      <c r="JK129" s="7">
        <f t="shared" si="312"/>
        <v>0</v>
      </c>
      <c r="JL129">
        <f t="shared" si="254"/>
        <v>0</v>
      </c>
      <c r="JM129" s="7"/>
      <c r="JN129">
        <f t="shared" si="255"/>
        <v>0</v>
      </c>
      <c r="JO129">
        <f t="shared" si="276"/>
        <v>0</v>
      </c>
      <c r="JP129">
        <f t="shared" si="280"/>
        <v>0</v>
      </c>
      <c r="JQ129" s="7"/>
      <c r="JR129">
        <f>(1 - 'Initial absorption'!$N129)*JG129</f>
        <v>0</v>
      </c>
      <c r="JS129" s="7">
        <f t="shared" si="313"/>
        <v>0</v>
      </c>
      <c r="JT129">
        <f>'Initial absorption'!$T129*(JR129+JS129)*$N129</f>
        <v>0</v>
      </c>
      <c r="JU129" s="7"/>
      <c r="JV129">
        <f t="shared" si="329"/>
        <v>0</v>
      </c>
      <c r="JW129">
        <f>'Initial absorption'!$N129*JV129*$J129</f>
        <v>0</v>
      </c>
      <c r="JY129">
        <f>(1-'Initial absorption'!$N129)*JV129</f>
        <v>0</v>
      </c>
      <c r="JZ129">
        <f>'Initial absorption'!$H129*JY129*$F129</f>
        <v>0</v>
      </c>
      <c r="KA129" s="7"/>
      <c r="KB129">
        <f>(1 - 'Initial absorption'!$T129)*(JR129+JS129)</f>
        <v>0</v>
      </c>
      <c r="KC129">
        <f t="shared" si="314"/>
        <v>0</v>
      </c>
      <c r="KD129" s="7"/>
    </row>
    <row r="130" spans="4:290" x14ac:dyDescent="0.25">
      <c r="D130">
        <v>920</v>
      </c>
      <c r="E130">
        <f>'Input spectra'!B130</f>
        <v>0</v>
      </c>
      <c r="F130">
        <f>'Initial absorption'!J130</f>
        <v>0</v>
      </c>
      <c r="G130">
        <f>'Input spectra'!C130</f>
        <v>0</v>
      </c>
      <c r="H130">
        <f t="shared" si="226"/>
        <v>0</v>
      </c>
      <c r="I130">
        <f>'Input spectra'!D130</f>
        <v>0</v>
      </c>
      <c r="J130">
        <f>'Initial absorption'!P130</f>
        <v>0</v>
      </c>
      <c r="K130">
        <f>'Input spectra'!E130</f>
        <v>0</v>
      </c>
      <c r="L130">
        <f t="shared" si="227"/>
        <v>0</v>
      </c>
      <c r="M130">
        <f>'Input spectra'!F130</f>
        <v>0</v>
      </c>
      <c r="N130">
        <f>'Initial absorption'!V130</f>
        <v>0</v>
      </c>
      <c r="O130">
        <f>'Input spectra'!G130</f>
        <v>0</v>
      </c>
      <c r="P130">
        <f t="shared" si="228"/>
        <v>0</v>
      </c>
      <c r="R130">
        <f>'Reaching edge prob after ems 1'!$EZ131</f>
        <v>0.87869143321929066</v>
      </c>
      <c r="S130">
        <f>'Reaching edge prob after ems 2'!$EZ131</f>
        <v>0.87869143321929066</v>
      </c>
      <c r="T130">
        <f>'Reaching edge prob after ems 3'!EZ131</f>
        <v>0.87869143321929066</v>
      </c>
      <c r="U130">
        <f>1-EXP(-'Reaching edge prob after ems 1'!FC131*_k_in_ec_correction*($E130*_c1+'Input spectra'!Y130))</f>
        <v>1.2387563382676103E-2</v>
      </c>
      <c r="V130">
        <f>1-EXP(-(_t-'Reaching edge prob after ems 1'!FC131)*_k_in_ec_correction*($E130*_c1+'Input spectra'!Y130))</f>
        <v>1.2528295572063919E-2</v>
      </c>
      <c r="W130">
        <f>1-EXP(-'Reaching edge prob after ems 2'!FC131*_k_in_ec_correction*($I130*_c2+'Input spectra'!Y130))</f>
        <v>1.2387563382676103E-2</v>
      </c>
      <c r="X130">
        <f>1-EXP(-(_t-'Reaching edge prob after ems 2'!FC131)*_k_in_ec_correction*($I130*_c2+'Input spectra'!Y130))</f>
        <v>1.2528295572063919E-2</v>
      </c>
      <c r="Y130">
        <f>1-EXP(-'Reaching edge prob after ems 3'!FC131*_k_in_ec_correction*($M130*_c3+'Input spectra'!Y130))</f>
        <v>1.2387563382676103E-2</v>
      </c>
      <c r="Z130">
        <f>1-EXP(-(_t-'Reaching edge prob after ems 3'!FC131)*_k_in_ec_correction*($M130*_c3+'Input spectra'!Y130))</f>
        <v>1.2528295572063919E-2</v>
      </c>
      <c r="AA130" s="16"/>
      <c r="AB130" s="16"/>
      <c r="AD130" s="7">
        <f t="shared" ref="AD130:AD152" si="334">AB$3*$H130*_ec_loss/2</f>
        <v>0</v>
      </c>
      <c r="AE130" s="7">
        <f t="shared" ref="AE130:AE152" si="335">AB$3*$H130*_ec_loss/2</f>
        <v>0</v>
      </c>
      <c r="AF130" s="7">
        <f t="shared" ref="AF130:AF152" si="336">AB$3*$H130*(1-_ec_loss)</f>
        <v>0</v>
      </c>
      <c r="AG130" s="7">
        <f t="shared" si="229"/>
        <v>0</v>
      </c>
      <c r="AH130" s="7"/>
      <c r="AI130" s="7">
        <f t="shared" ref="AI130:AI152" si="337">AB$4*$L130*_ec_loss/2</f>
        <v>0</v>
      </c>
      <c r="AJ130" s="7">
        <f t="shared" ref="AJ130:AJ152" si="338">AB$4*$L130*_ec_loss/2</f>
        <v>0</v>
      </c>
      <c r="AK130" s="7">
        <f t="shared" ref="AK130:AK152" si="339">AB$4*$L130*(1-_ec_loss)</f>
        <v>0</v>
      </c>
      <c r="AL130" s="7">
        <f t="shared" si="230"/>
        <v>0</v>
      </c>
      <c r="AN130">
        <f t="shared" ref="AN130:AN152" si="340">AB$5*$P130*_ec_loss/2</f>
        <v>0</v>
      </c>
      <c r="AO130">
        <f t="shared" ref="AO130:AO152" si="341">AB$5*$P130*_ec_loss/2</f>
        <v>0</v>
      </c>
      <c r="AP130">
        <f t="shared" ref="AP130:AP152" si="342">AB$5*$P130*(1-_ec_loss)</f>
        <v>0</v>
      </c>
      <c r="AQ130">
        <f t="shared" si="256"/>
        <v>0</v>
      </c>
      <c r="AR130" s="7"/>
      <c r="AS130" s="7">
        <f t="shared" ref="AS130:AS152" si="343">AD130*$U130*$F130</f>
        <v>0</v>
      </c>
      <c r="AT130" s="7">
        <f t="shared" si="257"/>
        <v>0</v>
      </c>
      <c r="AU130" s="7">
        <f t="shared" ref="AU130:AU152" si="344">AF130*(1-$R130)*$F130</f>
        <v>0</v>
      </c>
      <c r="AV130" s="7"/>
      <c r="AW130" s="7">
        <f t="shared" si="231"/>
        <v>0</v>
      </c>
      <c r="AX130" s="7">
        <f>'Initial absorption'!$H130*AW130*$F130</f>
        <v>0</v>
      </c>
      <c r="AY130" s="7">
        <f t="shared" si="258"/>
        <v>0</v>
      </c>
      <c r="AZ130" s="7">
        <f>'Initial absorption'!$N130*AY130*$J130</f>
        <v>0</v>
      </c>
      <c r="BA130" s="7"/>
      <c r="BB130">
        <f t="shared" si="232"/>
        <v>0</v>
      </c>
      <c r="BC130" s="7">
        <f t="shared" si="259"/>
        <v>0</v>
      </c>
      <c r="BD130">
        <f t="shared" si="233"/>
        <v>0</v>
      </c>
      <c r="BE130" s="7"/>
      <c r="BF130">
        <f t="shared" si="285"/>
        <v>0</v>
      </c>
      <c r="BG130">
        <f t="shared" si="260"/>
        <v>0</v>
      </c>
      <c r="BH130">
        <f t="shared" si="234"/>
        <v>0</v>
      </c>
      <c r="BI130" s="7"/>
      <c r="BJ130">
        <f>(1 - 'Initial absorption'!$N130)*AY130</f>
        <v>0</v>
      </c>
      <c r="BK130" s="7">
        <f t="shared" ref="BK130:BK193" si="345">AJ130*(1-$X130)</f>
        <v>0</v>
      </c>
      <c r="BL130">
        <f>'Initial absorption'!$T130*(BJ130+BK130)*$N130</f>
        <v>0</v>
      </c>
      <c r="BM130" s="7"/>
      <c r="BN130">
        <f t="shared" si="235"/>
        <v>0</v>
      </c>
      <c r="BO130">
        <f>'Initial absorption'!$N130*BN130*$J130</f>
        <v>0</v>
      </c>
      <c r="BQ130">
        <f>(1-'Initial absorption'!$N130)*BN130</f>
        <v>0</v>
      </c>
      <c r="BR130">
        <f>'Initial absorption'!$H130*BQ130*$F130</f>
        <v>0</v>
      </c>
      <c r="BS130" s="7"/>
      <c r="BT130">
        <f>(1 - 'Initial absorption'!$T130)*(BJ130+BK130)</f>
        <v>0</v>
      </c>
      <c r="BU130">
        <f t="shared" si="286"/>
        <v>0</v>
      </c>
      <c r="BV130" s="7"/>
      <c r="CF130" s="7">
        <f t="shared" si="281"/>
        <v>0</v>
      </c>
      <c r="CG130" s="7">
        <f t="shared" si="330"/>
        <v>0</v>
      </c>
      <c r="CH130" s="7">
        <f t="shared" ref="CH130:CH193" si="346">CD$3*$H130*(1-_ec_loss)</f>
        <v>0</v>
      </c>
      <c r="CI130" s="7">
        <f t="shared" si="236"/>
        <v>0</v>
      </c>
      <c r="CJ130" s="7"/>
      <c r="CK130" s="7">
        <f t="shared" si="237"/>
        <v>0</v>
      </c>
      <c r="CL130" s="7">
        <f t="shared" si="287"/>
        <v>0</v>
      </c>
      <c r="CM130" s="7">
        <f t="shared" ref="CM130:CM193" si="347">CD$4*$L130*(1-_ec_loss)</f>
        <v>0</v>
      </c>
      <c r="CN130" s="7">
        <f t="shared" si="238"/>
        <v>0</v>
      </c>
      <c r="CP130">
        <f t="shared" ref="CP130:CP193" si="348">CD$5*$P130*_ec_loss/2</f>
        <v>0</v>
      </c>
      <c r="CQ130">
        <f t="shared" ref="CQ130:CQ193" si="349">CD$5*$P130*_ec_loss/2</f>
        <v>0</v>
      </c>
      <c r="CR130">
        <f t="shared" ref="CR130:CR193" si="350">CD$5*$P130*(1-_ec_loss)</f>
        <v>0</v>
      </c>
      <c r="CS130">
        <f t="shared" si="261"/>
        <v>0</v>
      </c>
      <c r="CT130" s="7"/>
      <c r="CU130" s="7">
        <f t="shared" si="288"/>
        <v>0</v>
      </c>
      <c r="CV130" s="7">
        <f t="shared" si="262"/>
        <v>0</v>
      </c>
      <c r="CW130" s="7">
        <f t="shared" ref="CW130:CW193" si="351">CH130*(1-$R130)*$F130</f>
        <v>0</v>
      </c>
      <c r="CX130" s="7"/>
      <c r="CY130" s="7">
        <f t="shared" si="289"/>
        <v>0</v>
      </c>
      <c r="CZ130" s="7">
        <f>'Initial absorption'!$H130*CY130*$F130</f>
        <v>0</v>
      </c>
      <c r="DA130" s="7">
        <f t="shared" si="263"/>
        <v>0</v>
      </c>
      <c r="DB130" s="7">
        <f>'Initial absorption'!$N130*DA130*$J130</f>
        <v>0</v>
      </c>
      <c r="DC130" s="7"/>
      <c r="DD130">
        <f t="shared" si="290"/>
        <v>0</v>
      </c>
      <c r="DE130" s="7">
        <f t="shared" si="291"/>
        <v>0</v>
      </c>
      <c r="DF130">
        <f t="shared" si="239"/>
        <v>0</v>
      </c>
      <c r="DG130" s="7"/>
      <c r="DH130">
        <f t="shared" si="240"/>
        <v>0</v>
      </c>
      <c r="DI130">
        <f t="shared" si="264"/>
        <v>0</v>
      </c>
      <c r="DJ130">
        <f t="shared" si="277"/>
        <v>0</v>
      </c>
      <c r="DK130" s="7"/>
      <c r="DL130">
        <f>(1 - 'Initial absorption'!$N130)*DA130</f>
        <v>0</v>
      </c>
      <c r="DM130" s="7">
        <f t="shared" si="292"/>
        <v>0</v>
      </c>
      <c r="DN130">
        <f>'Initial absorption'!$T130*(DL130+DM130)*$N130</f>
        <v>0</v>
      </c>
      <c r="DO130" s="7"/>
      <c r="DP130">
        <f t="shared" si="326"/>
        <v>0</v>
      </c>
      <c r="DQ130">
        <f>'Initial absorption'!$N130*DP130*$J130</f>
        <v>0</v>
      </c>
      <c r="DS130">
        <f>(1-'Initial absorption'!$N130)*DP130</f>
        <v>0</v>
      </c>
      <c r="DT130">
        <f>'Initial absorption'!$H130*DS130*$F130</f>
        <v>0</v>
      </c>
      <c r="DU130" s="7"/>
      <c r="DV130">
        <f>(1 - 'Initial absorption'!$T130)*(DL130+DM130)</f>
        <v>0</v>
      </c>
      <c r="DW130">
        <f t="shared" si="293"/>
        <v>0</v>
      </c>
      <c r="DX130" s="7"/>
      <c r="EH130" s="7">
        <f t="shared" si="282"/>
        <v>0</v>
      </c>
      <c r="EI130" s="7">
        <f t="shared" si="331"/>
        <v>0</v>
      </c>
      <c r="EJ130" s="7">
        <f t="shared" ref="EJ130:EJ193" si="352">EF$3*$H130*(1-_ec_loss)</f>
        <v>0</v>
      </c>
      <c r="EK130" s="7">
        <f t="shared" si="241"/>
        <v>0</v>
      </c>
      <c r="EL130" s="7"/>
      <c r="EM130" s="7">
        <f t="shared" si="242"/>
        <v>0</v>
      </c>
      <c r="EN130" s="7">
        <f t="shared" si="294"/>
        <v>0</v>
      </c>
      <c r="EO130" s="7">
        <f t="shared" ref="EO130:EO193" si="353">EF$4*$L130*(1-_ec_loss)</f>
        <v>0</v>
      </c>
      <c r="EP130" s="7">
        <f t="shared" si="243"/>
        <v>0</v>
      </c>
      <c r="ER130">
        <f t="shared" ref="ER130:ER193" si="354">EF$5*$P130*_ec_loss/2</f>
        <v>0</v>
      </c>
      <c r="ES130">
        <f t="shared" ref="ES130:ES193" si="355">EF$5*$P130*_ec_loss/2</f>
        <v>0</v>
      </c>
      <c r="ET130">
        <f t="shared" ref="ET130:ET193" si="356">EF$5*$P130*(1-_ec_loss)</f>
        <v>0</v>
      </c>
      <c r="EU130">
        <f t="shared" si="265"/>
        <v>0</v>
      </c>
      <c r="EV130" s="7"/>
      <c r="EW130" s="7">
        <f t="shared" si="295"/>
        <v>0</v>
      </c>
      <c r="EX130" s="7">
        <f t="shared" si="266"/>
        <v>0</v>
      </c>
      <c r="EY130" s="7">
        <f t="shared" ref="EY130:EY193" si="357">EJ130*(1-$R130)*$F130</f>
        <v>0</v>
      </c>
      <c r="EZ130" s="7"/>
      <c r="FA130" s="7">
        <f t="shared" si="296"/>
        <v>0</v>
      </c>
      <c r="FB130" s="7">
        <f>'Initial absorption'!$H130*FA130*$F130</f>
        <v>0</v>
      </c>
      <c r="FC130" s="7">
        <f t="shared" si="267"/>
        <v>0</v>
      </c>
      <c r="FD130" s="7">
        <f>'Initial absorption'!$N130*FC130*$J130</f>
        <v>0</v>
      </c>
      <c r="FE130" s="7"/>
      <c r="FF130">
        <f t="shared" si="297"/>
        <v>0</v>
      </c>
      <c r="FG130" s="7">
        <f t="shared" si="298"/>
        <v>0</v>
      </c>
      <c r="FH130">
        <f t="shared" si="244"/>
        <v>0</v>
      </c>
      <c r="FI130" s="7"/>
      <c r="FJ130">
        <f t="shared" si="245"/>
        <v>0</v>
      </c>
      <c r="FK130">
        <f t="shared" si="268"/>
        <v>0</v>
      </c>
      <c r="FL130">
        <f t="shared" si="278"/>
        <v>0</v>
      </c>
      <c r="FM130" s="7"/>
      <c r="FN130">
        <f>(1 - 'Initial absorption'!$N130)*FC130</f>
        <v>0</v>
      </c>
      <c r="FO130" s="7">
        <f t="shared" si="299"/>
        <v>0</v>
      </c>
      <c r="FP130">
        <f>'Initial absorption'!$T130*(FN130+FO130)*$N130</f>
        <v>0</v>
      </c>
      <c r="FQ130" s="7"/>
      <c r="FR130">
        <f t="shared" si="327"/>
        <v>0</v>
      </c>
      <c r="FS130">
        <f>'Initial absorption'!$N130*FR130*$J130</f>
        <v>0</v>
      </c>
      <c r="FU130">
        <f>(1-'Initial absorption'!$N130)*FR130</f>
        <v>0</v>
      </c>
      <c r="FV130">
        <f>'Initial absorption'!$H130*FU130*$F130</f>
        <v>0</v>
      </c>
      <c r="FW130" s="7"/>
      <c r="FX130">
        <f>(1 - 'Initial absorption'!$T130)*(FN130+FO130)</f>
        <v>0</v>
      </c>
      <c r="FY130">
        <f t="shared" si="300"/>
        <v>0</v>
      </c>
      <c r="FZ130" s="7"/>
      <c r="GJ130" s="7">
        <f t="shared" si="283"/>
        <v>0</v>
      </c>
      <c r="GK130" s="7">
        <f t="shared" si="332"/>
        <v>0</v>
      </c>
      <c r="GL130" s="7">
        <f t="shared" ref="GL130:GL193" si="358">GH$3*$H130*(1-_ec_loss)</f>
        <v>0</v>
      </c>
      <c r="GM130" s="7">
        <f t="shared" si="246"/>
        <v>0</v>
      </c>
      <c r="GN130" s="7"/>
      <c r="GO130" s="7">
        <f t="shared" si="247"/>
        <v>0</v>
      </c>
      <c r="GP130" s="7">
        <f t="shared" si="301"/>
        <v>0</v>
      </c>
      <c r="GQ130" s="7">
        <f t="shared" ref="GQ130:GQ193" si="359">GH$4*$L130*(1-_ec_loss)</f>
        <v>0</v>
      </c>
      <c r="GR130" s="7">
        <f t="shared" si="248"/>
        <v>0</v>
      </c>
      <c r="GT130">
        <f t="shared" ref="GT130:GT193" si="360">GH$5*$P130*_ec_loss/2</f>
        <v>0</v>
      </c>
      <c r="GU130">
        <f t="shared" ref="GU130:GU193" si="361">GH$5*$P130*_ec_loss/2</f>
        <v>0</v>
      </c>
      <c r="GV130">
        <f t="shared" ref="GV130:GV193" si="362">GH$5*$P130*(1-_ec_loss)</f>
        <v>0</v>
      </c>
      <c r="GW130">
        <f t="shared" si="269"/>
        <v>0</v>
      </c>
      <c r="GX130" s="7"/>
      <c r="GY130" s="7">
        <f t="shared" si="302"/>
        <v>0</v>
      </c>
      <c r="GZ130" s="7">
        <f t="shared" si="270"/>
        <v>0</v>
      </c>
      <c r="HA130" s="7">
        <f t="shared" ref="HA130:HA193" si="363">GL130*(1-$R130)*$F130</f>
        <v>0</v>
      </c>
      <c r="HB130" s="7"/>
      <c r="HC130" s="7">
        <f t="shared" si="303"/>
        <v>0</v>
      </c>
      <c r="HD130" s="7">
        <f>'Initial absorption'!$H130*HC130*$F130</f>
        <v>0</v>
      </c>
      <c r="HE130" s="7">
        <f t="shared" si="271"/>
        <v>0</v>
      </c>
      <c r="HF130" s="7">
        <f>'Initial absorption'!$N130*HE130*$J130</f>
        <v>0</v>
      </c>
      <c r="HG130" s="7"/>
      <c r="HH130">
        <f t="shared" si="304"/>
        <v>0</v>
      </c>
      <c r="HI130" s="7">
        <f t="shared" si="305"/>
        <v>0</v>
      </c>
      <c r="HJ130">
        <f t="shared" si="249"/>
        <v>0</v>
      </c>
      <c r="HK130" s="7"/>
      <c r="HL130">
        <f t="shared" si="250"/>
        <v>0</v>
      </c>
      <c r="HM130">
        <f t="shared" si="272"/>
        <v>0</v>
      </c>
      <c r="HN130">
        <f t="shared" si="279"/>
        <v>0</v>
      </c>
      <c r="HO130" s="7"/>
      <c r="HP130">
        <f>(1 - 'Initial absorption'!$N130)*HE130</f>
        <v>0</v>
      </c>
      <c r="HQ130" s="7">
        <f t="shared" si="306"/>
        <v>0</v>
      </c>
      <c r="HR130">
        <f>'Initial absorption'!$T130*(HP130+HQ130)*$N130</f>
        <v>0</v>
      </c>
      <c r="HS130" s="7"/>
      <c r="HT130">
        <f t="shared" si="328"/>
        <v>0</v>
      </c>
      <c r="HU130">
        <f>'Initial absorption'!$N130*HT130*$J130</f>
        <v>0</v>
      </c>
      <c r="HW130">
        <f>(1-'Initial absorption'!$N130)*HT130</f>
        <v>0</v>
      </c>
      <c r="HX130">
        <f>'Initial absorption'!$H130*HW130*$F130</f>
        <v>0</v>
      </c>
      <c r="HY130" s="7"/>
      <c r="HZ130">
        <f>(1 - 'Initial absorption'!$T130)*(HP130+HQ130)</f>
        <v>0</v>
      </c>
      <c r="IA130">
        <f t="shared" si="307"/>
        <v>0</v>
      </c>
      <c r="IB130" s="7"/>
      <c r="IL130" s="7">
        <f t="shared" si="284"/>
        <v>0</v>
      </c>
      <c r="IM130" s="7">
        <f t="shared" si="333"/>
        <v>0</v>
      </c>
      <c r="IN130" s="7">
        <f t="shared" ref="IN130:IN193" si="364">IJ$3*$H130*(1-_ec_loss)</f>
        <v>0</v>
      </c>
      <c r="IO130" s="7">
        <f t="shared" si="251"/>
        <v>0</v>
      </c>
      <c r="IP130" s="7"/>
      <c r="IQ130" s="7">
        <f t="shared" si="252"/>
        <v>0</v>
      </c>
      <c r="IR130" s="7">
        <f t="shared" si="308"/>
        <v>0</v>
      </c>
      <c r="IS130" s="7">
        <f t="shared" ref="IS130:IS193" si="365">IJ$4*$L130*(1-_ec_loss)</f>
        <v>0</v>
      </c>
      <c r="IT130" s="7">
        <f t="shared" si="253"/>
        <v>0</v>
      </c>
      <c r="IV130">
        <f t="shared" ref="IV130:IV193" si="366">IJ$5*$P130*_ec_loss/2</f>
        <v>0</v>
      </c>
      <c r="IW130">
        <f t="shared" ref="IW130:IW193" si="367">IJ$5*$P130*_ec_loss/2</f>
        <v>0</v>
      </c>
      <c r="IX130">
        <f t="shared" ref="IX130:IX193" si="368">IJ$5*$P130*(1-_ec_loss)</f>
        <v>0</v>
      </c>
      <c r="IY130">
        <f t="shared" si="273"/>
        <v>0</v>
      </c>
      <c r="IZ130" s="7"/>
      <c r="JA130" s="7">
        <f t="shared" si="309"/>
        <v>0</v>
      </c>
      <c r="JB130" s="7">
        <f t="shared" si="274"/>
        <v>0</v>
      </c>
      <c r="JC130" s="7">
        <f t="shared" ref="JC130:JC193" si="369">IN130*(1-$R130)*$F130</f>
        <v>0</v>
      </c>
      <c r="JD130" s="7"/>
      <c r="JE130" s="7">
        <f t="shared" si="310"/>
        <v>0</v>
      </c>
      <c r="JF130" s="7">
        <f>'Initial absorption'!$H130*JE130*$F130</f>
        <v>0</v>
      </c>
      <c r="JG130" s="7">
        <f t="shared" si="275"/>
        <v>0</v>
      </c>
      <c r="JH130" s="7">
        <f>'Initial absorption'!$N130*JG130*$J130</f>
        <v>0</v>
      </c>
      <c r="JI130" s="7"/>
      <c r="JJ130">
        <f t="shared" si="311"/>
        <v>0</v>
      </c>
      <c r="JK130" s="7">
        <f t="shared" si="312"/>
        <v>0</v>
      </c>
      <c r="JL130">
        <f t="shared" si="254"/>
        <v>0</v>
      </c>
      <c r="JM130" s="7"/>
      <c r="JN130">
        <f t="shared" si="255"/>
        <v>0</v>
      </c>
      <c r="JO130">
        <f t="shared" si="276"/>
        <v>0</v>
      </c>
      <c r="JP130">
        <f t="shared" si="280"/>
        <v>0</v>
      </c>
      <c r="JQ130" s="7"/>
      <c r="JR130">
        <f>(1 - 'Initial absorption'!$N130)*JG130</f>
        <v>0</v>
      </c>
      <c r="JS130" s="7">
        <f t="shared" si="313"/>
        <v>0</v>
      </c>
      <c r="JT130">
        <f>'Initial absorption'!$T130*(JR130+JS130)*$N130</f>
        <v>0</v>
      </c>
      <c r="JU130" s="7"/>
      <c r="JV130">
        <f t="shared" si="329"/>
        <v>0</v>
      </c>
      <c r="JW130">
        <f>'Initial absorption'!$N130*JV130*$J130</f>
        <v>0</v>
      </c>
      <c r="JY130">
        <f>(1-'Initial absorption'!$N130)*JV130</f>
        <v>0</v>
      </c>
      <c r="JZ130">
        <f>'Initial absorption'!$H130*JY130*$F130</f>
        <v>0</v>
      </c>
      <c r="KA130" s="7"/>
      <c r="KB130">
        <f>(1 - 'Initial absorption'!$T130)*(JR130+JS130)</f>
        <v>0</v>
      </c>
      <c r="KC130">
        <f t="shared" si="314"/>
        <v>0</v>
      </c>
      <c r="KD130" s="7"/>
    </row>
    <row r="131" spans="4:290" x14ac:dyDescent="0.25">
      <c r="D131">
        <v>925</v>
      </c>
      <c r="E131">
        <f>'Input spectra'!B131</f>
        <v>0</v>
      </c>
      <c r="F131">
        <f>'Initial absorption'!J131</f>
        <v>0</v>
      </c>
      <c r="G131">
        <f>'Input spectra'!C131</f>
        <v>0</v>
      </c>
      <c r="H131">
        <f t="shared" ref="H131:H182" si="370">G131/SUM($G$2:$G$182)</f>
        <v>0</v>
      </c>
      <c r="I131">
        <f>'Input spectra'!D131</f>
        <v>0</v>
      </c>
      <c r="J131">
        <f>'Initial absorption'!P131</f>
        <v>0</v>
      </c>
      <c r="K131">
        <f>'Input spectra'!E131</f>
        <v>0</v>
      </c>
      <c r="L131">
        <f t="shared" ref="L131:L182" si="371">K131/SUM($K$2:$K$182)</f>
        <v>0</v>
      </c>
      <c r="M131">
        <f>'Input spectra'!F131</f>
        <v>0</v>
      </c>
      <c r="N131">
        <f>'Initial absorption'!V131</f>
        <v>0</v>
      </c>
      <c r="O131">
        <f>'Input spectra'!G131</f>
        <v>0</v>
      </c>
      <c r="P131">
        <f t="shared" ref="P131:P182" si="372">O131/SUM($O$2:$O$182)</f>
        <v>0</v>
      </c>
      <c r="R131">
        <f>'Reaching edge prob after ems 1'!$EZ132</f>
        <v>0.87881817549399588</v>
      </c>
      <c r="S131">
        <f>'Reaching edge prob after ems 2'!$EZ132</f>
        <v>0.87881817549399588</v>
      </c>
      <c r="T131">
        <f>'Reaching edge prob after ems 3'!EZ132</f>
        <v>0.87881817549399588</v>
      </c>
      <c r="U131">
        <f>1-EXP(-'Reaching edge prob after ems 1'!FC132*_k_in_ec_correction*($E131*_c1+'Input spectra'!Y131))</f>
        <v>1.237342650194273E-2</v>
      </c>
      <c r="V131">
        <f>1-EXP(-(_t-'Reaching edge prob after ems 1'!FC132)*_k_in_ec_correction*($E131*_c1+'Input spectra'!Y131))</f>
        <v>1.2513835843417254E-2</v>
      </c>
      <c r="W131">
        <f>1-EXP(-'Reaching edge prob after ems 2'!FC132*_k_in_ec_correction*($I131*_c2+'Input spectra'!Y131))</f>
        <v>1.237342650194273E-2</v>
      </c>
      <c r="X131">
        <f>1-EXP(-(_t-'Reaching edge prob after ems 2'!FC132)*_k_in_ec_correction*($I131*_c2+'Input spectra'!Y131))</f>
        <v>1.2513835843417254E-2</v>
      </c>
      <c r="Y131">
        <f>1-EXP(-'Reaching edge prob after ems 3'!FC132*_k_in_ec_correction*($M131*_c3+'Input spectra'!Y131))</f>
        <v>1.237342650194273E-2</v>
      </c>
      <c r="Z131">
        <f>1-EXP(-(_t-'Reaching edge prob after ems 3'!FC132)*_k_in_ec_correction*($M131*_c3+'Input spectra'!Y131))</f>
        <v>1.2513835843417254E-2</v>
      </c>
      <c r="AA131" s="16"/>
      <c r="AB131" s="16"/>
      <c r="AD131" s="7">
        <f t="shared" si="334"/>
        <v>0</v>
      </c>
      <c r="AE131" s="7">
        <f t="shared" si="335"/>
        <v>0</v>
      </c>
      <c r="AF131" s="7">
        <f t="shared" si="336"/>
        <v>0</v>
      </c>
      <c r="AG131" s="7">
        <f t="shared" ref="AG131:AG152" si="373">AF131*$R131</f>
        <v>0</v>
      </c>
      <c r="AH131" s="7"/>
      <c r="AI131" s="7">
        <f t="shared" si="337"/>
        <v>0</v>
      </c>
      <c r="AJ131" s="7">
        <f t="shared" si="338"/>
        <v>0</v>
      </c>
      <c r="AK131" s="7">
        <f t="shared" si="339"/>
        <v>0</v>
      </c>
      <c r="AL131" s="7">
        <f t="shared" ref="AL131:AL152" si="374">AK131*$S131</f>
        <v>0</v>
      </c>
      <c r="AN131">
        <f t="shared" si="340"/>
        <v>0</v>
      </c>
      <c r="AO131">
        <f t="shared" si="341"/>
        <v>0</v>
      </c>
      <c r="AP131">
        <f t="shared" si="342"/>
        <v>0</v>
      </c>
      <c r="AQ131">
        <f t="shared" si="256"/>
        <v>0</v>
      </c>
      <c r="AR131" s="7"/>
      <c r="AS131" s="7">
        <f t="shared" si="343"/>
        <v>0</v>
      </c>
      <c r="AT131" s="7">
        <f t="shared" si="257"/>
        <v>0</v>
      </c>
      <c r="AU131" s="7">
        <f t="shared" si="344"/>
        <v>0</v>
      </c>
      <c r="AV131" s="7"/>
      <c r="AW131" s="7">
        <f t="shared" ref="AW131:AW152" si="375">(1 - $W131)*AI131</f>
        <v>0</v>
      </c>
      <c r="AX131" s="7">
        <f>'Initial absorption'!$H131*AW131*$F131</f>
        <v>0</v>
      </c>
      <c r="AY131" s="7">
        <f t="shared" si="258"/>
        <v>0</v>
      </c>
      <c r="AZ131" s="7">
        <f>'Initial absorption'!$N131*AY131*$J131</f>
        <v>0</v>
      </c>
      <c r="BA131" s="7"/>
      <c r="BB131">
        <f t="shared" ref="BB131:BB152" si="376">AI131*$W131*$J131</f>
        <v>0</v>
      </c>
      <c r="BC131" s="7">
        <f t="shared" si="259"/>
        <v>0</v>
      </c>
      <c r="BD131">
        <f t="shared" ref="BD131:BD152" si="377">AK131*(1-$S131)*$J131</f>
        <v>0</v>
      </c>
      <c r="BE131" s="7"/>
      <c r="BF131">
        <f t="shared" si="285"/>
        <v>0</v>
      </c>
      <c r="BG131">
        <f t="shared" si="260"/>
        <v>0</v>
      </c>
      <c r="BH131">
        <f t="shared" ref="BH131:BH152" si="378">AP131*(1-$T131)*$N131</f>
        <v>0</v>
      </c>
      <c r="BI131" s="7"/>
      <c r="BJ131">
        <f>(1 - 'Initial absorption'!$N131)*AY131</f>
        <v>0</v>
      </c>
      <c r="BK131" s="7">
        <f t="shared" si="345"/>
        <v>0</v>
      </c>
      <c r="BL131">
        <f>'Initial absorption'!$T131*(BJ131+BK131)*$N131</f>
        <v>0</v>
      </c>
      <c r="BM131" s="7"/>
      <c r="BN131">
        <f t="shared" ref="BN131:BN152" si="379">(1 - $Y131)*AN131</f>
        <v>0</v>
      </c>
      <c r="BO131">
        <f>'Initial absorption'!$N131*BN131*$J131</f>
        <v>0</v>
      </c>
      <c r="BQ131">
        <f>(1-'Initial absorption'!$N131)*BN131</f>
        <v>0</v>
      </c>
      <c r="BR131">
        <f>'Initial absorption'!$H131*BQ131*$F131</f>
        <v>0</v>
      </c>
      <c r="BS131" s="7"/>
      <c r="BT131">
        <f>(1 - 'Initial absorption'!$T131)*(BJ131+BK131)</f>
        <v>0</v>
      </c>
      <c r="BU131">
        <f t="shared" si="286"/>
        <v>0</v>
      </c>
      <c r="BV131" s="7"/>
      <c r="CF131" s="7">
        <f t="shared" si="281"/>
        <v>0</v>
      </c>
      <c r="CG131" s="7">
        <f t="shared" si="330"/>
        <v>0</v>
      </c>
      <c r="CH131" s="7">
        <f t="shared" si="346"/>
        <v>0</v>
      </c>
      <c r="CI131" s="7">
        <f t="shared" ref="CI131:CI194" si="380">CH131*$R131</f>
        <v>0</v>
      </c>
      <c r="CJ131" s="7"/>
      <c r="CK131" s="7">
        <f t="shared" ref="CK131:CK194" si="381">CD$4*$L131*_ec_loss/2</f>
        <v>0</v>
      </c>
      <c r="CL131" s="7">
        <f t="shared" si="287"/>
        <v>0</v>
      </c>
      <c r="CM131" s="7">
        <f t="shared" si="347"/>
        <v>0</v>
      </c>
      <c r="CN131" s="7">
        <f t="shared" ref="CN131:CN194" si="382">CM131*$S131</f>
        <v>0</v>
      </c>
      <c r="CP131">
        <f t="shared" si="348"/>
        <v>0</v>
      </c>
      <c r="CQ131">
        <f t="shared" si="349"/>
        <v>0</v>
      </c>
      <c r="CR131">
        <f t="shared" si="350"/>
        <v>0</v>
      </c>
      <c r="CS131">
        <f t="shared" si="261"/>
        <v>0</v>
      </c>
      <c r="CT131" s="7"/>
      <c r="CU131" s="7">
        <f t="shared" si="288"/>
        <v>0</v>
      </c>
      <c r="CV131" s="7">
        <f t="shared" si="262"/>
        <v>0</v>
      </c>
      <c r="CW131" s="7">
        <f t="shared" si="351"/>
        <v>0</v>
      </c>
      <c r="CX131" s="7"/>
      <c r="CY131" s="7">
        <f t="shared" si="289"/>
        <v>0</v>
      </c>
      <c r="CZ131" s="7">
        <f>'Initial absorption'!$H131*CY131*$F131</f>
        <v>0</v>
      </c>
      <c r="DA131" s="7">
        <f t="shared" si="263"/>
        <v>0</v>
      </c>
      <c r="DB131" s="7">
        <f>'Initial absorption'!$N131*DA131*$J131</f>
        <v>0</v>
      </c>
      <c r="DC131" s="7"/>
      <c r="DD131">
        <f t="shared" si="290"/>
        <v>0</v>
      </c>
      <c r="DE131" s="7">
        <f t="shared" si="291"/>
        <v>0</v>
      </c>
      <c r="DF131">
        <f t="shared" ref="DF131:DF194" si="383">CM131*(1-$S131)*$J131</f>
        <v>0</v>
      </c>
      <c r="DG131" s="7"/>
      <c r="DH131">
        <f t="shared" ref="DH131:DH194" si="384">CP131*$Y131*$N131</f>
        <v>0</v>
      </c>
      <c r="DI131">
        <f t="shared" si="264"/>
        <v>0</v>
      </c>
      <c r="DJ131">
        <f t="shared" si="277"/>
        <v>0</v>
      </c>
      <c r="DK131" s="7"/>
      <c r="DL131">
        <f>(1 - 'Initial absorption'!$N131)*DA131</f>
        <v>0</v>
      </c>
      <c r="DM131" s="7">
        <f t="shared" si="292"/>
        <v>0</v>
      </c>
      <c r="DN131">
        <f>'Initial absorption'!$T131*(DL131+DM131)*$N131</f>
        <v>0</v>
      </c>
      <c r="DO131" s="7"/>
      <c r="DP131">
        <f t="shared" si="326"/>
        <v>0</v>
      </c>
      <c r="DQ131">
        <f>'Initial absorption'!$N131*DP131*$J131</f>
        <v>0</v>
      </c>
      <c r="DS131">
        <f>(1-'Initial absorption'!$N131)*DP131</f>
        <v>0</v>
      </c>
      <c r="DT131">
        <f>'Initial absorption'!$H131*DS131*$F131</f>
        <v>0</v>
      </c>
      <c r="DU131" s="7"/>
      <c r="DV131">
        <f>(1 - 'Initial absorption'!$T131)*(DL131+DM131)</f>
        <v>0</v>
      </c>
      <c r="DW131">
        <f t="shared" si="293"/>
        <v>0</v>
      </c>
      <c r="DX131" s="7"/>
      <c r="EH131" s="7">
        <f t="shared" si="282"/>
        <v>0</v>
      </c>
      <c r="EI131" s="7">
        <f t="shared" si="331"/>
        <v>0</v>
      </c>
      <c r="EJ131" s="7">
        <f t="shared" si="352"/>
        <v>0</v>
      </c>
      <c r="EK131" s="7">
        <f t="shared" ref="EK131:EK194" si="385">EJ131*$R131</f>
        <v>0</v>
      </c>
      <c r="EL131" s="7"/>
      <c r="EM131" s="7">
        <f t="shared" ref="EM131:EM194" si="386">EF$4*$L131*_ec_loss/2</f>
        <v>0</v>
      </c>
      <c r="EN131" s="7">
        <f t="shared" si="294"/>
        <v>0</v>
      </c>
      <c r="EO131" s="7">
        <f t="shared" si="353"/>
        <v>0</v>
      </c>
      <c r="EP131" s="7">
        <f t="shared" ref="EP131:EP194" si="387">EO131*$S131</f>
        <v>0</v>
      </c>
      <c r="ER131">
        <f t="shared" si="354"/>
        <v>0</v>
      </c>
      <c r="ES131">
        <f t="shared" si="355"/>
        <v>0</v>
      </c>
      <c r="ET131">
        <f t="shared" si="356"/>
        <v>0</v>
      </c>
      <c r="EU131">
        <f t="shared" si="265"/>
        <v>0</v>
      </c>
      <c r="EV131" s="7"/>
      <c r="EW131" s="7">
        <f t="shared" si="295"/>
        <v>0</v>
      </c>
      <c r="EX131" s="7">
        <f t="shared" si="266"/>
        <v>0</v>
      </c>
      <c r="EY131" s="7">
        <f t="shared" si="357"/>
        <v>0</v>
      </c>
      <c r="EZ131" s="7"/>
      <c r="FA131" s="7">
        <f t="shared" si="296"/>
        <v>0</v>
      </c>
      <c r="FB131" s="7">
        <f>'Initial absorption'!$H131*FA131*$F131</f>
        <v>0</v>
      </c>
      <c r="FC131" s="7">
        <f t="shared" si="267"/>
        <v>0</v>
      </c>
      <c r="FD131" s="7">
        <f>'Initial absorption'!$N131*FC131*$J131</f>
        <v>0</v>
      </c>
      <c r="FE131" s="7"/>
      <c r="FF131">
        <f t="shared" si="297"/>
        <v>0</v>
      </c>
      <c r="FG131" s="7">
        <f t="shared" si="298"/>
        <v>0</v>
      </c>
      <c r="FH131">
        <f t="shared" ref="FH131:FH194" si="388">EO131*(1-$S131)*$J131</f>
        <v>0</v>
      </c>
      <c r="FI131" s="7"/>
      <c r="FJ131">
        <f t="shared" ref="FJ131:FJ194" si="389">ER131*$Y131*$N131</f>
        <v>0</v>
      </c>
      <c r="FK131">
        <f t="shared" si="268"/>
        <v>0</v>
      </c>
      <c r="FL131">
        <f t="shared" si="278"/>
        <v>0</v>
      </c>
      <c r="FM131" s="7"/>
      <c r="FN131">
        <f>(1 - 'Initial absorption'!$N131)*FC131</f>
        <v>0</v>
      </c>
      <c r="FO131" s="7">
        <f t="shared" si="299"/>
        <v>0</v>
      </c>
      <c r="FP131">
        <f>'Initial absorption'!$T131*(FN131+FO131)*$N131</f>
        <v>0</v>
      </c>
      <c r="FQ131" s="7"/>
      <c r="FR131">
        <f t="shared" si="327"/>
        <v>0</v>
      </c>
      <c r="FS131">
        <f>'Initial absorption'!$N131*FR131*$J131</f>
        <v>0</v>
      </c>
      <c r="FU131">
        <f>(1-'Initial absorption'!$N131)*FR131</f>
        <v>0</v>
      </c>
      <c r="FV131">
        <f>'Initial absorption'!$H131*FU131*$F131</f>
        <v>0</v>
      </c>
      <c r="FW131" s="7"/>
      <c r="FX131">
        <f>(1 - 'Initial absorption'!$T131)*(FN131+FO131)</f>
        <v>0</v>
      </c>
      <c r="FY131">
        <f t="shared" si="300"/>
        <v>0</v>
      </c>
      <c r="FZ131" s="7"/>
      <c r="GJ131" s="7">
        <f t="shared" si="283"/>
        <v>0</v>
      </c>
      <c r="GK131" s="7">
        <f t="shared" si="332"/>
        <v>0</v>
      </c>
      <c r="GL131" s="7">
        <f t="shared" si="358"/>
        <v>0</v>
      </c>
      <c r="GM131" s="7">
        <f t="shared" ref="GM131:GM194" si="390">GL131*$R131</f>
        <v>0</v>
      </c>
      <c r="GN131" s="7"/>
      <c r="GO131" s="7">
        <f t="shared" ref="GO131:GO194" si="391">GH$4*$L131*_ec_loss/2</f>
        <v>0</v>
      </c>
      <c r="GP131" s="7">
        <f t="shared" si="301"/>
        <v>0</v>
      </c>
      <c r="GQ131" s="7">
        <f t="shared" si="359"/>
        <v>0</v>
      </c>
      <c r="GR131" s="7">
        <f t="shared" ref="GR131:GR194" si="392">GQ131*$S131</f>
        <v>0</v>
      </c>
      <c r="GT131">
        <f t="shared" si="360"/>
        <v>0</v>
      </c>
      <c r="GU131">
        <f t="shared" si="361"/>
        <v>0</v>
      </c>
      <c r="GV131">
        <f t="shared" si="362"/>
        <v>0</v>
      </c>
      <c r="GW131">
        <f t="shared" si="269"/>
        <v>0</v>
      </c>
      <c r="GX131" s="7"/>
      <c r="GY131" s="7">
        <f t="shared" si="302"/>
        <v>0</v>
      </c>
      <c r="GZ131" s="7">
        <f t="shared" si="270"/>
        <v>0</v>
      </c>
      <c r="HA131" s="7">
        <f t="shared" si="363"/>
        <v>0</v>
      </c>
      <c r="HB131" s="7"/>
      <c r="HC131" s="7">
        <f t="shared" si="303"/>
        <v>0</v>
      </c>
      <c r="HD131" s="7">
        <f>'Initial absorption'!$H131*HC131*$F131</f>
        <v>0</v>
      </c>
      <c r="HE131" s="7">
        <f t="shared" si="271"/>
        <v>0</v>
      </c>
      <c r="HF131" s="7">
        <f>'Initial absorption'!$N131*HE131*$J131</f>
        <v>0</v>
      </c>
      <c r="HG131" s="7"/>
      <c r="HH131">
        <f t="shared" si="304"/>
        <v>0</v>
      </c>
      <c r="HI131" s="7">
        <f t="shared" si="305"/>
        <v>0</v>
      </c>
      <c r="HJ131">
        <f t="shared" ref="HJ131:HJ194" si="393">GQ131*(1-$S131)*$J131</f>
        <v>0</v>
      </c>
      <c r="HK131" s="7"/>
      <c r="HL131">
        <f t="shared" ref="HL131:HL194" si="394">GT131*$Y131*$N131</f>
        <v>0</v>
      </c>
      <c r="HM131">
        <f t="shared" si="272"/>
        <v>0</v>
      </c>
      <c r="HN131">
        <f t="shared" si="279"/>
        <v>0</v>
      </c>
      <c r="HO131" s="7"/>
      <c r="HP131">
        <f>(1 - 'Initial absorption'!$N131)*HE131</f>
        <v>0</v>
      </c>
      <c r="HQ131" s="7">
        <f t="shared" si="306"/>
        <v>0</v>
      </c>
      <c r="HR131">
        <f>'Initial absorption'!$T131*(HP131+HQ131)*$N131</f>
        <v>0</v>
      </c>
      <c r="HS131" s="7"/>
      <c r="HT131">
        <f t="shared" si="328"/>
        <v>0</v>
      </c>
      <c r="HU131">
        <f>'Initial absorption'!$N131*HT131*$J131</f>
        <v>0</v>
      </c>
      <c r="HW131">
        <f>(1-'Initial absorption'!$N131)*HT131</f>
        <v>0</v>
      </c>
      <c r="HX131">
        <f>'Initial absorption'!$H131*HW131*$F131</f>
        <v>0</v>
      </c>
      <c r="HY131" s="7"/>
      <c r="HZ131">
        <f>(1 - 'Initial absorption'!$T131)*(HP131+HQ131)</f>
        <v>0</v>
      </c>
      <c r="IA131">
        <f t="shared" si="307"/>
        <v>0</v>
      </c>
      <c r="IB131" s="7"/>
      <c r="IL131" s="7">
        <f t="shared" si="284"/>
        <v>0</v>
      </c>
      <c r="IM131" s="7">
        <f t="shared" si="333"/>
        <v>0</v>
      </c>
      <c r="IN131" s="7">
        <f t="shared" si="364"/>
        <v>0</v>
      </c>
      <c r="IO131" s="7">
        <f t="shared" ref="IO131:IO194" si="395">IN131*$R131</f>
        <v>0</v>
      </c>
      <c r="IP131" s="7"/>
      <c r="IQ131" s="7">
        <f t="shared" ref="IQ131:IQ194" si="396">IJ$4*$L131*_ec_loss/2</f>
        <v>0</v>
      </c>
      <c r="IR131" s="7">
        <f t="shared" si="308"/>
        <v>0</v>
      </c>
      <c r="IS131" s="7">
        <f t="shared" si="365"/>
        <v>0</v>
      </c>
      <c r="IT131" s="7">
        <f t="shared" ref="IT131:IT194" si="397">IS131*$S131</f>
        <v>0</v>
      </c>
      <c r="IV131">
        <f t="shared" si="366"/>
        <v>0</v>
      </c>
      <c r="IW131">
        <f t="shared" si="367"/>
        <v>0</v>
      </c>
      <c r="IX131">
        <f t="shared" si="368"/>
        <v>0</v>
      </c>
      <c r="IY131">
        <f t="shared" si="273"/>
        <v>0</v>
      </c>
      <c r="IZ131" s="7"/>
      <c r="JA131" s="7">
        <f t="shared" si="309"/>
        <v>0</v>
      </c>
      <c r="JB131" s="7">
        <f t="shared" si="274"/>
        <v>0</v>
      </c>
      <c r="JC131" s="7">
        <f t="shared" si="369"/>
        <v>0</v>
      </c>
      <c r="JD131" s="7"/>
      <c r="JE131" s="7">
        <f t="shared" si="310"/>
        <v>0</v>
      </c>
      <c r="JF131" s="7">
        <f>'Initial absorption'!$H131*JE131*$F131</f>
        <v>0</v>
      </c>
      <c r="JG131" s="7">
        <f t="shared" si="275"/>
        <v>0</v>
      </c>
      <c r="JH131" s="7">
        <f>'Initial absorption'!$N131*JG131*$J131</f>
        <v>0</v>
      </c>
      <c r="JI131" s="7"/>
      <c r="JJ131">
        <f t="shared" si="311"/>
        <v>0</v>
      </c>
      <c r="JK131" s="7">
        <f t="shared" si="312"/>
        <v>0</v>
      </c>
      <c r="JL131">
        <f t="shared" ref="JL131:JL194" si="398">IS131*(1-$S131)*$J131</f>
        <v>0</v>
      </c>
      <c r="JM131" s="7"/>
      <c r="JN131">
        <f t="shared" ref="JN131:JN194" si="399">IV131*$Y131*$N131</f>
        <v>0</v>
      </c>
      <c r="JO131">
        <f t="shared" si="276"/>
        <v>0</v>
      </c>
      <c r="JP131">
        <f t="shared" si="280"/>
        <v>0</v>
      </c>
      <c r="JQ131" s="7"/>
      <c r="JR131">
        <f>(1 - 'Initial absorption'!$N131)*JG131</f>
        <v>0</v>
      </c>
      <c r="JS131" s="7">
        <f t="shared" si="313"/>
        <v>0</v>
      </c>
      <c r="JT131">
        <f>'Initial absorption'!$T131*(JR131+JS131)*$N131</f>
        <v>0</v>
      </c>
      <c r="JU131" s="7"/>
      <c r="JV131">
        <f t="shared" si="329"/>
        <v>0</v>
      </c>
      <c r="JW131">
        <f>'Initial absorption'!$N131*JV131*$J131</f>
        <v>0</v>
      </c>
      <c r="JY131">
        <f>(1-'Initial absorption'!$N131)*JV131</f>
        <v>0</v>
      </c>
      <c r="JZ131">
        <f>'Initial absorption'!$H131*JY131*$F131</f>
        <v>0</v>
      </c>
      <c r="KA131" s="7"/>
      <c r="KB131">
        <f>(1 - 'Initial absorption'!$T131)*(JR131+JS131)</f>
        <v>0</v>
      </c>
      <c r="KC131">
        <f t="shared" si="314"/>
        <v>0</v>
      </c>
      <c r="KD131" s="7"/>
    </row>
    <row r="132" spans="4:290" x14ac:dyDescent="0.25">
      <c r="D132">
        <v>930</v>
      </c>
      <c r="E132">
        <f>'Input spectra'!B132</f>
        <v>0</v>
      </c>
      <c r="F132">
        <f>'Initial absorption'!J132</f>
        <v>0</v>
      </c>
      <c r="G132">
        <f>'Input spectra'!C132</f>
        <v>0</v>
      </c>
      <c r="H132">
        <f t="shared" si="370"/>
        <v>0</v>
      </c>
      <c r="I132">
        <f>'Input spectra'!D132</f>
        <v>0</v>
      </c>
      <c r="J132">
        <f>'Initial absorption'!P132</f>
        <v>0</v>
      </c>
      <c r="K132">
        <f>'Input spectra'!E132</f>
        <v>0</v>
      </c>
      <c r="L132">
        <f t="shared" si="371"/>
        <v>0</v>
      </c>
      <c r="M132">
        <f>'Input spectra'!F132</f>
        <v>0</v>
      </c>
      <c r="N132">
        <f>'Initial absorption'!V132</f>
        <v>0</v>
      </c>
      <c r="O132">
        <f>'Input spectra'!G132</f>
        <v>0</v>
      </c>
      <c r="P132">
        <f t="shared" si="372"/>
        <v>0</v>
      </c>
      <c r="R132">
        <f>'Reaching edge prob after ems 1'!$EZ133</f>
        <v>0.87894494620916697</v>
      </c>
      <c r="S132">
        <f>'Reaching edge prob after ems 2'!$EZ133</f>
        <v>0.87894494620916697</v>
      </c>
      <c r="T132">
        <f>'Reaching edge prob after ems 3'!EZ133</f>
        <v>0.87894494620916697</v>
      </c>
      <c r="U132">
        <f>1-EXP(-'Reaching edge prob after ems 1'!FC133*_k_in_ec_correction*($E132*_c1+'Input spectra'!Y132))</f>
        <v>1.2359289231130721E-2</v>
      </c>
      <c r="V132">
        <f>1-EXP(-(_t-'Reaching edge prob after ems 1'!FC133)*_k_in_ec_correction*($E132*_c1+'Input spectra'!Y132))</f>
        <v>1.2499376090728154E-2</v>
      </c>
      <c r="W132">
        <f>1-EXP(-'Reaching edge prob after ems 2'!FC133*_k_in_ec_correction*($I132*_c2+'Input spectra'!Y132))</f>
        <v>1.2359289231130721E-2</v>
      </c>
      <c r="X132">
        <f>1-EXP(-(_t-'Reaching edge prob after ems 2'!FC133)*_k_in_ec_correction*($I132*_c2+'Input spectra'!Y132))</f>
        <v>1.2499376090728154E-2</v>
      </c>
      <c r="Y132">
        <f>1-EXP(-'Reaching edge prob after ems 3'!FC133*_k_in_ec_correction*($M132*_c3+'Input spectra'!Y132))</f>
        <v>1.2359289231130721E-2</v>
      </c>
      <c r="Z132">
        <f>1-EXP(-(_t-'Reaching edge prob after ems 3'!FC133)*_k_in_ec_correction*($M132*_c3+'Input spectra'!Y132))</f>
        <v>1.2499376090728154E-2</v>
      </c>
      <c r="AA132" s="16"/>
      <c r="AB132" s="16"/>
      <c r="AD132" s="7">
        <f t="shared" si="334"/>
        <v>0</v>
      </c>
      <c r="AE132" s="7">
        <f t="shared" si="335"/>
        <v>0</v>
      </c>
      <c r="AF132" s="7">
        <f t="shared" si="336"/>
        <v>0</v>
      </c>
      <c r="AG132" s="7">
        <f t="shared" si="373"/>
        <v>0</v>
      </c>
      <c r="AH132" s="7"/>
      <c r="AI132" s="7">
        <f t="shared" si="337"/>
        <v>0</v>
      </c>
      <c r="AJ132" s="7">
        <f t="shared" si="338"/>
        <v>0</v>
      </c>
      <c r="AK132" s="7">
        <f t="shared" si="339"/>
        <v>0</v>
      </c>
      <c r="AL132" s="7">
        <f t="shared" si="374"/>
        <v>0</v>
      </c>
      <c r="AN132">
        <f t="shared" si="340"/>
        <v>0</v>
      </c>
      <c r="AO132">
        <f t="shared" si="341"/>
        <v>0</v>
      </c>
      <c r="AP132">
        <f t="shared" si="342"/>
        <v>0</v>
      </c>
      <c r="AQ132">
        <f t="shared" ref="AQ132:AQ152" si="400">AP132*$T132</f>
        <v>0</v>
      </c>
      <c r="AR132" s="7"/>
      <c r="AS132" s="7">
        <f t="shared" si="343"/>
        <v>0</v>
      </c>
      <c r="AT132" s="7">
        <f t="shared" ref="AT132:AT152" si="401">AE132*$V132*$F132</f>
        <v>0</v>
      </c>
      <c r="AU132" s="7">
        <f t="shared" si="344"/>
        <v>0</v>
      </c>
      <c r="AV132" s="7"/>
      <c r="AW132" s="7">
        <f t="shared" si="375"/>
        <v>0</v>
      </c>
      <c r="AX132" s="7">
        <f>'Initial absorption'!$H132*AW132*$F132</f>
        <v>0</v>
      </c>
      <c r="AY132" s="7">
        <f t="shared" ref="AY132:AY152" si="402">AE132*(1-$V132)</f>
        <v>0</v>
      </c>
      <c r="AZ132" s="7">
        <f>'Initial absorption'!$N132*AY132*$J132</f>
        <v>0</v>
      </c>
      <c r="BA132" s="7"/>
      <c r="BB132">
        <f t="shared" si="376"/>
        <v>0</v>
      </c>
      <c r="BC132" s="7">
        <f t="shared" ref="BC132:BC152" si="403">AJ132*$X132*$J132</f>
        <v>0</v>
      </c>
      <c r="BD132">
        <f t="shared" si="377"/>
        <v>0</v>
      </c>
      <c r="BE132" s="7"/>
      <c r="BF132">
        <f t="shared" si="285"/>
        <v>0</v>
      </c>
      <c r="BG132">
        <f t="shared" ref="BG132:BG152" si="404">AO132*$Z132*$N132</f>
        <v>0</v>
      </c>
      <c r="BH132">
        <f t="shared" si="378"/>
        <v>0</v>
      </c>
      <c r="BI132" s="7"/>
      <c r="BJ132">
        <f>(1 - 'Initial absorption'!$N132)*AY132</f>
        <v>0</v>
      </c>
      <c r="BK132" s="7">
        <f t="shared" si="345"/>
        <v>0</v>
      </c>
      <c r="BL132">
        <f>'Initial absorption'!$T132*(BJ132+BK132)*$N132</f>
        <v>0</v>
      </c>
      <c r="BM132" s="7"/>
      <c r="BN132">
        <f t="shared" si="379"/>
        <v>0</v>
      </c>
      <c r="BO132">
        <f>'Initial absorption'!$N132*BN132*$J132</f>
        <v>0</v>
      </c>
      <c r="BQ132">
        <f>(1-'Initial absorption'!$N132)*BN132</f>
        <v>0</v>
      </c>
      <c r="BR132">
        <f>'Initial absorption'!$H132*BQ132*$F132</f>
        <v>0</v>
      </c>
      <c r="BS132" s="7"/>
      <c r="BT132">
        <f>(1 - 'Initial absorption'!$T132)*(BJ132+BK132)</f>
        <v>0</v>
      </c>
      <c r="BU132">
        <f t="shared" si="286"/>
        <v>0</v>
      </c>
      <c r="BV132" s="7"/>
      <c r="CF132" s="7">
        <f t="shared" si="281"/>
        <v>0</v>
      </c>
      <c r="CG132" s="7">
        <f t="shared" si="330"/>
        <v>0</v>
      </c>
      <c r="CH132" s="7">
        <f t="shared" si="346"/>
        <v>0</v>
      </c>
      <c r="CI132" s="7">
        <f t="shared" si="380"/>
        <v>0</v>
      </c>
      <c r="CJ132" s="7"/>
      <c r="CK132" s="7">
        <f t="shared" si="381"/>
        <v>0</v>
      </c>
      <c r="CL132" s="7">
        <f t="shared" si="287"/>
        <v>0</v>
      </c>
      <c r="CM132" s="7">
        <f t="shared" si="347"/>
        <v>0</v>
      </c>
      <c r="CN132" s="7">
        <f t="shared" si="382"/>
        <v>0</v>
      </c>
      <c r="CP132">
        <f t="shared" si="348"/>
        <v>0</v>
      </c>
      <c r="CQ132">
        <f t="shared" si="349"/>
        <v>0</v>
      </c>
      <c r="CR132">
        <f t="shared" si="350"/>
        <v>0</v>
      </c>
      <c r="CS132">
        <f t="shared" ref="CS132:CS195" si="405">CR132*$T132</f>
        <v>0</v>
      </c>
      <c r="CT132" s="7"/>
      <c r="CU132" s="7">
        <f t="shared" si="288"/>
        <v>0</v>
      </c>
      <c r="CV132" s="7">
        <f t="shared" ref="CV132:CV195" si="406">CG132*$V132*$F132</f>
        <v>0</v>
      </c>
      <c r="CW132" s="7">
        <f t="shared" si="351"/>
        <v>0</v>
      </c>
      <c r="CX132" s="7"/>
      <c r="CY132" s="7">
        <f t="shared" si="289"/>
        <v>0</v>
      </c>
      <c r="CZ132" s="7">
        <f>'Initial absorption'!$H132*CY132*$F132</f>
        <v>0</v>
      </c>
      <c r="DA132" s="7">
        <f t="shared" ref="DA132:DA195" si="407">CG132*(1-$V132)</f>
        <v>0</v>
      </c>
      <c r="DB132" s="7">
        <f>'Initial absorption'!$N132*DA132*$J132</f>
        <v>0</v>
      </c>
      <c r="DC132" s="7"/>
      <c r="DD132">
        <f t="shared" si="290"/>
        <v>0</v>
      </c>
      <c r="DE132" s="7">
        <f t="shared" si="291"/>
        <v>0</v>
      </c>
      <c r="DF132">
        <f t="shared" si="383"/>
        <v>0</v>
      </c>
      <c r="DG132" s="7"/>
      <c r="DH132">
        <f t="shared" si="384"/>
        <v>0</v>
      </c>
      <c r="DI132">
        <f t="shared" ref="DI132:DI195" si="408">CQ132*$Z132*$N132</f>
        <v>0</v>
      </c>
      <c r="DJ132">
        <f t="shared" si="277"/>
        <v>0</v>
      </c>
      <c r="DK132" s="7"/>
      <c r="DL132">
        <f>(1 - 'Initial absorption'!$N132)*DA132</f>
        <v>0</v>
      </c>
      <c r="DM132" s="7">
        <f t="shared" si="292"/>
        <v>0</v>
      </c>
      <c r="DN132">
        <f>'Initial absorption'!$T132*(DL132+DM132)*$N132</f>
        <v>0</v>
      </c>
      <c r="DO132" s="7"/>
      <c r="DP132">
        <f t="shared" si="326"/>
        <v>0</v>
      </c>
      <c r="DQ132">
        <f>'Initial absorption'!$N132*DP132*$J132</f>
        <v>0</v>
      </c>
      <c r="DS132">
        <f>(1-'Initial absorption'!$N132)*DP132</f>
        <v>0</v>
      </c>
      <c r="DT132">
        <f>'Initial absorption'!$H132*DS132*$F132</f>
        <v>0</v>
      </c>
      <c r="DU132" s="7"/>
      <c r="DV132">
        <f>(1 - 'Initial absorption'!$T132)*(DL132+DM132)</f>
        <v>0</v>
      </c>
      <c r="DW132">
        <f t="shared" si="293"/>
        <v>0</v>
      </c>
      <c r="DX132" s="7"/>
      <c r="EH132" s="7">
        <f t="shared" si="282"/>
        <v>0</v>
      </c>
      <c r="EI132" s="7">
        <f t="shared" si="331"/>
        <v>0</v>
      </c>
      <c r="EJ132" s="7">
        <f t="shared" si="352"/>
        <v>0</v>
      </c>
      <c r="EK132" s="7">
        <f t="shared" si="385"/>
        <v>0</v>
      </c>
      <c r="EL132" s="7"/>
      <c r="EM132" s="7">
        <f t="shared" si="386"/>
        <v>0</v>
      </c>
      <c r="EN132" s="7">
        <f t="shared" si="294"/>
        <v>0</v>
      </c>
      <c r="EO132" s="7">
        <f t="shared" si="353"/>
        <v>0</v>
      </c>
      <c r="EP132" s="7">
        <f t="shared" si="387"/>
        <v>0</v>
      </c>
      <c r="ER132">
        <f t="shared" si="354"/>
        <v>0</v>
      </c>
      <c r="ES132">
        <f t="shared" si="355"/>
        <v>0</v>
      </c>
      <c r="ET132">
        <f t="shared" si="356"/>
        <v>0</v>
      </c>
      <c r="EU132">
        <f t="shared" ref="EU132:EU195" si="409">ET132*$T132</f>
        <v>0</v>
      </c>
      <c r="EV132" s="7"/>
      <c r="EW132" s="7">
        <f t="shared" si="295"/>
        <v>0</v>
      </c>
      <c r="EX132" s="7">
        <f t="shared" ref="EX132:EX195" si="410">EI132*$V132*$F132</f>
        <v>0</v>
      </c>
      <c r="EY132" s="7">
        <f t="shared" si="357"/>
        <v>0</v>
      </c>
      <c r="EZ132" s="7"/>
      <c r="FA132" s="7">
        <f t="shared" si="296"/>
        <v>0</v>
      </c>
      <c r="FB132" s="7">
        <f>'Initial absorption'!$H132*FA132*$F132</f>
        <v>0</v>
      </c>
      <c r="FC132" s="7">
        <f t="shared" ref="FC132:FC195" si="411">EI132*(1-$V132)</f>
        <v>0</v>
      </c>
      <c r="FD132" s="7">
        <f>'Initial absorption'!$N132*FC132*$J132</f>
        <v>0</v>
      </c>
      <c r="FE132" s="7"/>
      <c r="FF132">
        <f t="shared" si="297"/>
        <v>0</v>
      </c>
      <c r="FG132" s="7">
        <f t="shared" si="298"/>
        <v>0</v>
      </c>
      <c r="FH132">
        <f t="shared" si="388"/>
        <v>0</v>
      </c>
      <c r="FI132" s="7"/>
      <c r="FJ132">
        <f t="shared" si="389"/>
        <v>0</v>
      </c>
      <c r="FK132">
        <f t="shared" ref="FK132:FK195" si="412">ES132*$Z132*$N132</f>
        <v>0</v>
      </c>
      <c r="FL132">
        <f t="shared" si="278"/>
        <v>0</v>
      </c>
      <c r="FM132" s="7"/>
      <c r="FN132">
        <f>(1 - 'Initial absorption'!$N132)*FC132</f>
        <v>0</v>
      </c>
      <c r="FO132" s="7">
        <f t="shared" si="299"/>
        <v>0</v>
      </c>
      <c r="FP132">
        <f>'Initial absorption'!$T132*(FN132+FO132)*$N132</f>
        <v>0</v>
      </c>
      <c r="FQ132" s="7"/>
      <c r="FR132">
        <f t="shared" si="327"/>
        <v>0</v>
      </c>
      <c r="FS132">
        <f>'Initial absorption'!$N132*FR132*$J132</f>
        <v>0</v>
      </c>
      <c r="FU132">
        <f>(1-'Initial absorption'!$N132)*FR132</f>
        <v>0</v>
      </c>
      <c r="FV132">
        <f>'Initial absorption'!$H132*FU132*$F132</f>
        <v>0</v>
      </c>
      <c r="FW132" s="7"/>
      <c r="FX132">
        <f>(1 - 'Initial absorption'!$T132)*(FN132+FO132)</f>
        <v>0</v>
      </c>
      <c r="FY132">
        <f t="shared" si="300"/>
        <v>0</v>
      </c>
      <c r="FZ132" s="7"/>
      <c r="GJ132" s="7">
        <f t="shared" si="283"/>
        <v>0</v>
      </c>
      <c r="GK132" s="7">
        <f t="shared" si="332"/>
        <v>0</v>
      </c>
      <c r="GL132" s="7">
        <f t="shared" si="358"/>
        <v>0</v>
      </c>
      <c r="GM132" s="7">
        <f t="shared" si="390"/>
        <v>0</v>
      </c>
      <c r="GN132" s="7"/>
      <c r="GO132" s="7">
        <f t="shared" si="391"/>
        <v>0</v>
      </c>
      <c r="GP132" s="7">
        <f t="shared" si="301"/>
        <v>0</v>
      </c>
      <c r="GQ132" s="7">
        <f t="shared" si="359"/>
        <v>0</v>
      </c>
      <c r="GR132" s="7">
        <f t="shared" si="392"/>
        <v>0</v>
      </c>
      <c r="GT132">
        <f t="shared" si="360"/>
        <v>0</v>
      </c>
      <c r="GU132">
        <f t="shared" si="361"/>
        <v>0</v>
      </c>
      <c r="GV132">
        <f t="shared" si="362"/>
        <v>0</v>
      </c>
      <c r="GW132">
        <f t="shared" ref="GW132:GW195" si="413">GV132*$T132</f>
        <v>0</v>
      </c>
      <c r="GX132" s="7"/>
      <c r="GY132" s="7">
        <f t="shared" si="302"/>
        <v>0</v>
      </c>
      <c r="GZ132" s="7">
        <f t="shared" ref="GZ132:GZ195" si="414">GK132*$V132*$F132</f>
        <v>0</v>
      </c>
      <c r="HA132" s="7">
        <f t="shared" si="363"/>
        <v>0</v>
      </c>
      <c r="HB132" s="7"/>
      <c r="HC132" s="7">
        <f t="shared" si="303"/>
        <v>0</v>
      </c>
      <c r="HD132" s="7">
        <f>'Initial absorption'!$H132*HC132*$F132</f>
        <v>0</v>
      </c>
      <c r="HE132" s="7">
        <f t="shared" ref="HE132:HE195" si="415">GK132*(1-$V132)</f>
        <v>0</v>
      </c>
      <c r="HF132" s="7">
        <f>'Initial absorption'!$N132*HE132*$J132</f>
        <v>0</v>
      </c>
      <c r="HG132" s="7"/>
      <c r="HH132">
        <f t="shared" si="304"/>
        <v>0</v>
      </c>
      <c r="HI132" s="7">
        <f t="shared" si="305"/>
        <v>0</v>
      </c>
      <c r="HJ132">
        <f t="shared" si="393"/>
        <v>0</v>
      </c>
      <c r="HK132" s="7"/>
      <c r="HL132">
        <f t="shared" si="394"/>
        <v>0</v>
      </c>
      <c r="HM132">
        <f t="shared" ref="HM132:HM195" si="416">GU132*$Z132*$N132</f>
        <v>0</v>
      </c>
      <c r="HN132">
        <f t="shared" si="279"/>
        <v>0</v>
      </c>
      <c r="HO132" s="7"/>
      <c r="HP132">
        <f>(1 - 'Initial absorption'!$N132)*HE132</f>
        <v>0</v>
      </c>
      <c r="HQ132" s="7">
        <f t="shared" si="306"/>
        <v>0</v>
      </c>
      <c r="HR132">
        <f>'Initial absorption'!$T132*(HP132+HQ132)*$N132</f>
        <v>0</v>
      </c>
      <c r="HS132" s="7"/>
      <c r="HT132">
        <f t="shared" si="328"/>
        <v>0</v>
      </c>
      <c r="HU132">
        <f>'Initial absorption'!$N132*HT132*$J132</f>
        <v>0</v>
      </c>
      <c r="HW132">
        <f>(1-'Initial absorption'!$N132)*HT132</f>
        <v>0</v>
      </c>
      <c r="HX132">
        <f>'Initial absorption'!$H132*HW132*$F132</f>
        <v>0</v>
      </c>
      <c r="HY132" s="7"/>
      <c r="HZ132">
        <f>(1 - 'Initial absorption'!$T132)*(HP132+HQ132)</f>
        <v>0</v>
      </c>
      <c r="IA132">
        <f t="shared" si="307"/>
        <v>0</v>
      </c>
      <c r="IB132" s="7"/>
      <c r="IL132" s="7">
        <f t="shared" si="284"/>
        <v>0</v>
      </c>
      <c r="IM132" s="7">
        <f t="shared" si="333"/>
        <v>0</v>
      </c>
      <c r="IN132" s="7">
        <f t="shared" si="364"/>
        <v>0</v>
      </c>
      <c r="IO132" s="7">
        <f t="shared" si="395"/>
        <v>0</v>
      </c>
      <c r="IP132" s="7"/>
      <c r="IQ132" s="7">
        <f t="shared" si="396"/>
        <v>0</v>
      </c>
      <c r="IR132" s="7">
        <f t="shared" si="308"/>
        <v>0</v>
      </c>
      <c r="IS132" s="7">
        <f t="shared" si="365"/>
        <v>0</v>
      </c>
      <c r="IT132" s="7">
        <f t="shared" si="397"/>
        <v>0</v>
      </c>
      <c r="IV132">
        <f t="shared" si="366"/>
        <v>0</v>
      </c>
      <c r="IW132">
        <f t="shared" si="367"/>
        <v>0</v>
      </c>
      <c r="IX132">
        <f t="shared" si="368"/>
        <v>0</v>
      </c>
      <c r="IY132">
        <f t="shared" ref="IY132:IY195" si="417">IX132*$T132</f>
        <v>0</v>
      </c>
      <c r="IZ132" s="7"/>
      <c r="JA132" s="7">
        <f t="shared" si="309"/>
        <v>0</v>
      </c>
      <c r="JB132" s="7">
        <f t="shared" ref="JB132:JB195" si="418">IM132*$V132*$F132</f>
        <v>0</v>
      </c>
      <c r="JC132" s="7">
        <f t="shared" si="369"/>
        <v>0</v>
      </c>
      <c r="JD132" s="7"/>
      <c r="JE132" s="7">
        <f t="shared" si="310"/>
        <v>0</v>
      </c>
      <c r="JF132" s="7">
        <f>'Initial absorption'!$H132*JE132*$F132</f>
        <v>0</v>
      </c>
      <c r="JG132" s="7">
        <f t="shared" ref="JG132:JG195" si="419">IM132*(1-$V132)</f>
        <v>0</v>
      </c>
      <c r="JH132" s="7">
        <f>'Initial absorption'!$N132*JG132*$J132</f>
        <v>0</v>
      </c>
      <c r="JI132" s="7"/>
      <c r="JJ132">
        <f t="shared" si="311"/>
        <v>0</v>
      </c>
      <c r="JK132" s="7">
        <f t="shared" si="312"/>
        <v>0</v>
      </c>
      <c r="JL132">
        <f t="shared" si="398"/>
        <v>0</v>
      </c>
      <c r="JM132" s="7"/>
      <c r="JN132">
        <f t="shared" si="399"/>
        <v>0</v>
      </c>
      <c r="JO132">
        <f t="shared" ref="JO132:JO195" si="420">IW132*$Z132*$N132</f>
        <v>0</v>
      </c>
      <c r="JP132">
        <f t="shared" si="280"/>
        <v>0</v>
      </c>
      <c r="JQ132" s="7"/>
      <c r="JR132">
        <f>(1 - 'Initial absorption'!$N132)*JG132</f>
        <v>0</v>
      </c>
      <c r="JS132" s="7">
        <f t="shared" si="313"/>
        <v>0</v>
      </c>
      <c r="JT132">
        <f>'Initial absorption'!$T132*(JR132+JS132)*$N132</f>
        <v>0</v>
      </c>
      <c r="JU132" s="7"/>
      <c r="JV132">
        <f t="shared" si="329"/>
        <v>0</v>
      </c>
      <c r="JW132">
        <f>'Initial absorption'!$N132*JV132*$J132</f>
        <v>0</v>
      </c>
      <c r="JY132">
        <f>(1-'Initial absorption'!$N132)*JV132</f>
        <v>0</v>
      </c>
      <c r="JZ132">
        <f>'Initial absorption'!$H132*JY132*$F132</f>
        <v>0</v>
      </c>
      <c r="KA132" s="7"/>
      <c r="KB132">
        <f>(1 - 'Initial absorption'!$T132)*(JR132+JS132)</f>
        <v>0</v>
      </c>
      <c r="KC132">
        <f t="shared" si="314"/>
        <v>0</v>
      </c>
      <c r="KD132" s="7"/>
    </row>
    <row r="133" spans="4:290" x14ac:dyDescent="0.25">
      <c r="D133">
        <v>935</v>
      </c>
      <c r="E133">
        <f>'Input spectra'!B133</f>
        <v>0</v>
      </c>
      <c r="F133">
        <f>'Initial absorption'!J133</f>
        <v>0</v>
      </c>
      <c r="G133">
        <f>'Input spectra'!C133</f>
        <v>0</v>
      </c>
      <c r="H133">
        <f t="shared" si="370"/>
        <v>0</v>
      </c>
      <c r="I133">
        <f>'Input spectra'!D133</f>
        <v>0</v>
      </c>
      <c r="J133">
        <f>'Initial absorption'!P133</f>
        <v>0</v>
      </c>
      <c r="K133">
        <f>'Input spectra'!E133</f>
        <v>0</v>
      </c>
      <c r="L133">
        <f t="shared" si="371"/>
        <v>0</v>
      </c>
      <c r="M133">
        <f>'Input spectra'!F133</f>
        <v>0</v>
      </c>
      <c r="N133">
        <f>'Initial absorption'!V133</f>
        <v>0</v>
      </c>
      <c r="O133">
        <f>'Input spectra'!G133</f>
        <v>0</v>
      </c>
      <c r="P133">
        <f t="shared" si="372"/>
        <v>0</v>
      </c>
      <c r="R133">
        <f>'Reaching edge prob after ems 1'!$EZ134</f>
        <v>0.87907174537276089</v>
      </c>
      <c r="S133">
        <f>'Reaching edge prob after ems 2'!$EZ134</f>
        <v>0.87907174537276089</v>
      </c>
      <c r="T133">
        <f>'Reaching edge prob after ems 3'!EZ134</f>
        <v>0.87907174537276089</v>
      </c>
      <c r="U133">
        <f>1-EXP(-'Reaching edge prob after ems 1'!FC134*_k_in_ec_correction*($E133*_c1+'Input spectra'!Y133))</f>
        <v>1.2345151570229085E-2</v>
      </c>
      <c r="V133">
        <f>1-EXP(-(_t-'Reaching edge prob after ems 1'!FC134)*_k_in_ec_correction*($E133*_c1+'Input spectra'!Y133))</f>
        <v>1.2484916314001504E-2</v>
      </c>
      <c r="W133">
        <f>1-EXP(-'Reaching edge prob after ems 2'!FC134*_k_in_ec_correction*($I133*_c2+'Input spectra'!Y133))</f>
        <v>1.2345151570229085E-2</v>
      </c>
      <c r="X133">
        <f>1-EXP(-(_t-'Reaching edge prob after ems 2'!FC134)*_k_in_ec_correction*($I133*_c2+'Input spectra'!Y133))</f>
        <v>1.2484916314001504E-2</v>
      </c>
      <c r="Y133">
        <f>1-EXP(-'Reaching edge prob after ems 3'!FC134*_k_in_ec_correction*($M133*_c3+'Input spectra'!Y133))</f>
        <v>1.2345151570229085E-2</v>
      </c>
      <c r="Z133">
        <f>1-EXP(-(_t-'Reaching edge prob after ems 3'!FC134)*_k_in_ec_correction*($M133*_c3+'Input spectra'!Y133))</f>
        <v>1.2484916314001504E-2</v>
      </c>
      <c r="AA133" s="16"/>
      <c r="AB133" s="16"/>
      <c r="AD133" s="7">
        <f t="shared" si="334"/>
        <v>0</v>
      </c>
      <c r="AE133" s="7">
        <f t="shared" si="335"/>
        <v>0</v>
      </c>
      <c r="AF133" s="7">
        <f t="shared" si="336"/>
        <v>0</v>
      </c>
      <c r="AG133" s="7">
        <f t="shared" si="373"/>
        <v>0</v>
      </c>
      <c r="AH133" s="7"/>
      <c r="AI133" s="7">
        <f t="shared" si="337"/>
        <v>0</v>
      </c>
      <c r="AJ133" s="7">
        <f t="shared" si="338"/>
        <v>0</v>
      </c>
      <c r="AK133" s="7">
        <f t="shared" si="339"/>
        <v>0</v>
      </c>
      <c r="AL133" s="7">
        <f t="shared" si="374"/>
        <v>0</v>
      </c>
      <c r="AN133">
        <f t="shared" si="340"/>
        <v>0</v>
      </c>
      <c r="AO133">
        <f t="shared" si="341"/>
        <v>0</v>
      </c>
      <c r="AP133">
        <f t="shared" si="342"/>
        <v>0</v>
      </c>
      <c r="AQ133">
        <f t="shared" si="400"/>
        <v>0</v>
      </c>
      <c r="AR133" s="7"/>
      <c r="AS133" s="7">
        <f t="shared" si="343"/>
        <v>0</v>
      </c>
      <c r="AT133" s="7">
        <f t="shared" si="401"/>
        <v>0</v>
      </c>
      <c r="AU133" s="7">
        <f t="shared" si="344"/>
        <v>0</v>
      </c>
      <c r="AV133" s="7"/>
      <c r="AW133" s="7">
        <f t="shared" si="375"/>
        <v>0</v>
      </c>
      <c r="AX133" s="7">
        <f>'Initial absorption'!$H133*AW133*$F133</f>
        <v>0</v>
      </c>
      <c r="AY133" s="7">
        <f t="shared" si="402"/>
        <v>0</v>
      </c>
      <c r="AZ133" s="7">
        <f>'Initial absorption'!$N133*AY133*$J133</f>
        <v>0</v>
      </c>
      <c r="BA133" s="7"/>
      <c r="BB133">
        <f t="shared" si="376"/>
        <v>0</v>
      </c>
      <c r="BC133" s="7">
        <f t="shared" si="403"/>
        <v>0</v>
      </c>
      <c r="BD133">
        <f t="shared" si="377"/>
        <v>0</v>
      </c>
      <c r="BE133" s="7"/>
      <c r="BF133">
        <f t="shared" si="285"/>
        <v>0</v>
      </c>
      <c r="BG133">
        <f t="shared" si="404"/>
        <v>0</v>
      </c>
      <c r="BH133">
        <f t="shared" si="378"/>
        <v>0</v>
      </c>
      <c r="BI133" s="7"/>
      <c r="BJ133">
        <f>(1 - 'Initial absorption'!$N133)*AY133</f>
        <v>0</v>
      </c>
      <c r="BK133" s="7">
        <f t="shared" si="345"/>
        <v>0</v>
      </c>
      <c r="BL133">
        <f>'Initial absorption'!$T133*(BJ133+BK133)*$N133</f>
        <v>0</v>
      </c>
      <c r="BM133" s="7"/>
      <c r="BN133">
        <f t="shared" si="379"/>
        <v>0</v>
      </c>
      <c r="BO133">
        <f>'Initial absorption'!$N133*BN133*$J133</f>
        <v>0</v>
      </c>
      <c r="BQ133">
        <f>(1-'Initial absorption'!$N133)*BN133</f>
        <v>0</v>
      </c>
      <c r="BR133">
        <f>'Initial absorption'!$H133*BQ133*$F133</f>
        <v>0</v>
      </c>
      <c r="BS133" s="7"/>
      <c r="BT133">
        <f>(1 - 'Initial absorption'!$T133)*(BJ133+BK133)</f>
        <v>0</v>
      </c>
      <c r="BU133">
        <f t="shared" si="286"/>
        <v>0</v>
      </c>
      <c r="BV133" s="7"/>
      <c r="CF133" s="7">
        <f t="shared" si="281"/>
        <v>0</v>
      </c>
      <c r="CG133" s="7">
        <f t="shared" si="330"/>
        <v>0</v>
      </c>
      <c r="CH133" s="7">
        <f t="shared" si="346"/>
        <v>0</v>
      </c>
      <c r="CI133" s="7">
        <f t="shared" si="380"/>
        <v>0</v>
      </c>
      <c r="CJ133" s="7"/>
      <c r="CK133" s="7">
        <f t="shared" si="381"/>
        <v>0</v>
      </c>
      <c r="CL133" s="7">
        <f t="shared" si="287"/>
        <v>0</v>
      </c>
      <c r="CM133" s="7">
        <f t="shared" si="347"/>
        <v>0</v>
      </c>
      <c r="CN133" s="7">
        <f t="shared" si="382"/>
        <v>0</v>
      </c>
      <c r="CP133">
        <f t="shared" si="348"/>
        <v>0</v>
      </c>
      <c r="CQ133">
        <f t="shared" si="349"/>
        <v>0</v>
      </c>
      <c r="CR133">
        <f t="shared" si="350"/>
        <v>0</v>
      </c>
      <c r="CS133">
        <f t="shared" si="405"/>
        <v>0</v>
      </c>
      <c r="CT133" s="7"/>
      <c r="CU133" s="7">
        <f t="shared" si="288"/>
        <v>0</v>
      </c>
      <c r="CV133" s="7">
        <f t="shared" si="406"/>
        <v>0</v>
      </c>
      <c r="CW133" s="7">
        <f t="shared" si="351"/>
        <v>0</v>
      </c>
      <c r="CX133" s="7"/>
      <c r="CY133" s="7">
        <f t="shared" si="289"/>
        <v>0</v>
      </c>
      <c r="CZ133" s="7">
        <f>'Initial absorption'!$H133*CY133*$F133</f>
        <v>0</v>
      </c>
      <c r="DA133" s="7">
        <f t="shared" si="407"/>
        <v>0</v>
      </c>
      <c r="DB133" s="7">
        <f>'Initial absorption'!$N133*DA133*$J133</f>
        <v>0</v>
      </c>
      <c r="DC133" s="7"/>
      <c r="DD133">
        <f t="shared" si="290"/>
        <v>0</v>
      </c>
      <c r="DE133" s="7">
        <f t="shared" si="291"/>
        <v>0</v>
      </c>
      <c r="DF133">
        <f t="shared" si="383"/>
        <v>0</v>
      </c>
      <c r="DG133" s="7"/>
      <c r="DH133">
        <f t="shared" si="384"/>
        <v>0</v>
      </c>
      <c r="DI133">
        <f t="shared" si="408"/>
        <v>0</v>
      </c>
      <c r="DJ133">
        <f t="shared" ref="DJ133:DJ196" si="421">CR133*(1-$T133)*$N133</f>
        <v>0</v>
      </c>
      <c r="DK133" s="7"/>
      <c r="DL133">
        <f>(1 - 'Initial absorption'!$N133)*DA133</f>
        <v>0</v>
      </c>
      <c r="DM133" s="7">
        <f t="shared" si="292"/>
        <v>0</v>
      </c>
      <c r="DN133">
        <f>'Initial absorption'!$T133*(DL133+DM133)*$N133</f>
        <v>0</v>
      </c>
      <c r="DO133" s="7"/>
      <c r="DP133">
        <f t="shared" si="326"/>
        <v>0</v>
      </c>
      <c r="DQ133">
        <f>'Initial absorption'!$N133*DP133*$J133</f>
        <v>0</v>
      </c>
      <c r="DS133">
        <f>(1-'Initial absorption'!$N133)*DP133</f>
        <v>0</v>
      </c>
      <c r="DT133">
        <f>'Initial absorption'!$H133*DS133*$F133</f>
        <v>0</v>
      </c>
      <c r="DU133" s="7"/>
      <c r="DV133">
        <f>(1 - 'Initial absorption'!$T133)*(DL133+DM133)</f>
        <v>0</v>
      </c>
      <c r="DW133">
        <f t="shared" si="293"/>
        <v>0</v>
      </c>
      <c r="DX133" s="7"/>
      <c r="EH133" s="7">
        <f t="shared" si="282"/>
        <v>0</v>
      </c>
      <c r="EI133" s="7">
        <f t="shared" si="331"/>
        <v>0</v>
      </c>
      <c r="EJ133" s="7">
        <f t="shared" si="352"/>
        <v>0</v>
      </c>
      <c r="EK133" s="7">
        <f t="shared" si="385"/>
        <v>0</v>
      </c>
      <c r="EL133" s="7"/>
      <c r="EM133" s="7">
        <f t="shared" si="386"/>
        <v>0</v>
      </c>
      <c r="EN133" s="7">
        <f t="shared" si="294"/>
        <v>0</v>
      </c>
      <c r="EO133" s="7">
        <f t="shared" si="353"/>
        <v>0</v>
      </c>
      <c r="EP133" s="7">
        <f t="shared" si="387"/>
        <v>0</v>
      </c>
      <c r="ER133">
        <f t="shared" si="354"/>
        <v>0</v>
      </c>
      <c r="ES133">
        <f t="shared" si="355"/>
        <v>0</v>
      </c>
      <c r="ET133">
        <f t="shared" si="356"/>
        <v>0</v>
      </c>
      <c r="EU133">
        <f t="shared" si="409"/>
        <v>0</v>
      </c>
      <c r="EV133" s="7"/>
      <c r="EW133" s="7">
        <f t="shared" si="295"/>
        <v>0</v>
      </c>
      <c r="EX133" s="7">
        <f t="shared" si="410"/>
        <v>0</v>
      </c>
      <c r="EY133" s="7">
        <f t="shared" si="357"/>
        <v>0</v>
      </c>
      <c r="EZ133" s="7"/>
      <c r="FA133" s="7">
        <f t="shared" si="296"/>
        <v>0</v>
      </c>
      <c r="FB133" s="7">
        <f>'Initial absorption'!$H133*FA133*$F133</f>
        <v>0</v>
      </c>
      <c r="FC133" s="7">
        <f t="shared" si="411"/>
        <v>0</v>
      </c>
      <c r="FD133" s="7">
        <f>'Initial absorption'!$N133*FC133*$J133</f>
        <v>0</v>
      </c>
      <c r="FE133" s="7"/>
      <c r="FF133">
        <f t="shared" si="297"/>
        <v>0</v>
      </c>
      <c r="FG133" s="7">
        <f t="shared" si="298"/>
        <v>0</v>
      </c>
      <c r="FH133">
        <f t="shared" si="388"/>
        <v>0</v>
      </c>
      <c r="FI133" s="7"/>
      <c r="FJ133">
        <f t="shared" si="389"/>
        <v>0</v>
      </c>
      <c r="FK133">
        <f t="shared" si="412"/>
        <v>0</v>
      </c>
      <c r="FL133">
        <f t="shared" ref="FL133:FL196" si="422">ET133*(1-$T133)*$N133</f>
        <v>0</v>
      </c>
      <c r="FM133" s="7"/>
      <c r="FN133">
        <f>(1 - 'Initial absorption'!$N133)*FC133</f>
        <v>0</v>
      </c>
      <c r="FO133" s="7">
        <f t="shared" si="299"/>
        <v>0</v>
      </c>
      <c r="FP133">
        <f>'Initial absorption'!$T133*(FN133+FO133)*$N133</f>
        <v>0</v>
      </c>
      <c r="FQ133" s="7"/>
      <c r="FR133">
        <f t="shared" si="327"/>
        <v>0</v>
      </c>
      <c r="FS133">
        <f>'Initial absorption'!$N133*FR133*$J133</f>
        <v>0</v>
      </c>
      <c r="FU133">
        <f>(1-'Initial absorption'!$N133)*FR133</f>
        <v>0</v>
      </c>
      <c r="FV133">
        <f>'Initial absorption'!$H133*FU133*$F133</f>
        <v>0</v>
      </c>
      <c r="FW133" s="7"/>
      <c r="FX133">
        <f>(1 - 'Initial absorption'!$T133)*(FN133+FO133)</f>
        <v>0</v>
      </c>
      <c r="FY133">
        <f t="shared" si="300"/>
        <v>0</v>
      </c>
      <c r="FZ133" s="7"/>
      <c r="GJ133" s="7">
        <f t="shared" si="283"/>
        <v>0</v>
      </c>
      <c r="GK133" s="7">
        <f t="shared" si="332"/>
        <v>0</v>
      </c>
      <c r="GL133" s="7">
        <f t="shared" si="358"/>
        <v>0</v>
      </c>
      <c r="GM133" s="7">
        <f t="shared" si="390"/>
        <v>0</v>
      </c>
      <c r="GN133" s="7"/>
      <c r="GO133" s="7">
        <f t="shared" si="391"/>
        <v>0</v>
      </c>
      <c r="GP133" s="7">
        <f t="shared" si="301"/>
        <v>0</v>
      </c>
      <c r="GQ133" s="7">
        <f t="shared" si="359"/>
        <v>0</v>
      </c>
      <c r="GR133" s="7">
        <f t="shared" si="392"/>
        <v>0</v>
      </c>
      <c r="GT133">
        <f t="shared" si="360"/>
        <v>0</v>
      </c>
      <c r="GU133">
        <f t="shared" si="361"/>
        <v>0</v>
      </c>
      <c r="GV133">
        <f t="shared" si="362"/>
        <v>0</v>
      </c>
      <c r="GW133">
        <f t="shared" si="413"/>
        <v>0</v>
      </c>
      <c r="GX133" s="7"/>
      <c r="GY133" s="7">
        <f t="shared" si="302"/>
        <v>0</v>
      </c>
      <c r="GZ133" s="7">
        <f t="shared" si="414"/>
        <v>0</v>
      </c>
      <c r="HA133" s="7">
        <f t="shared" si="363"/>
        <v>0</v>
      </c>
      <c r="HB133" s="7"/>
      <c r="HC133" s="7">
        <f t="shared" si="303"/>
        <v>0</v>
      </c>
      <c r="HD133" s="7">
        <f>'Initial absorption'!$H133*HC133*$F133</f>
        <v>0</v>
      </c>
      <c r="HE133" s="7">
        <f t="shared" si="415"/>
        <v>0</v>
      </c>
      <c r="HF133" s="7">
        <f>'Initial absorption'!$N133*HE133*$J133</f>
        <v>0</v>
      </c>
      <c r="HG133" s="7"/>
      <c r="HH133">
        <f t="shared" si="304"/>
        <v>0</v>
      </c>
      <c r="HI133" s="7">
        <f t="shared" si="305"/>
        <v>0</v>
      </c>
      <c r="HJ133">
        <f t="shared" si="393"/>
        <v>0</v>
      </c>
      <c r="HK133" s="7"/>
      <c r="HL133">
        <f t="shared" si="394"/>
        <v>0</v>
      </c>
      <c r="HM133">
        <f t="shared" si="416"/>
        <v>0</v>
      </c>
      <c r="HN133">
        <f t="shared" ref="HN133:HN196" si="423">GV133*(1-$T133)*$N133</f>
        <v>0</v>
      </c>
      <c r="HO133" s="7"/>
      <c r="HP133">
        <f>(1 - 'Initial absorption'!$N133)*HE133</f>
        <v>0</v>
      </c>
      <c r="HQ133" s="7">
        <f t="shared" si="306"/>
        <v>0</v>
      </c>
      <c r="HR133">
        <f>'Initial absorption'!$T133*(HP133+HQ133)*$N133</f>
        <v>0</v>
      </c>
      <c r="HS133" s="7"/>
      <c r="HT133">
        <f t="shared" si="328"/>
        <v>0</v>
      </c>
      <c r="HU133">
        <f>'Initial absorption'!$N133*HT133*$J133</f>
        <v>0</v>
      </c>
      <c r="HW133">
        <f>(1-'Initial absorption'!$N133)*HT133</f>
        <v>0</v>
      </c>
      <c r="HX133">
        <f>'Initial absorption'!$H133*HW133*$F133</f>
        <v>0</v>
      </c>
      <c r="HY133" s="7"/>
      <c r="HZ133">
        <f>(1 - 'Initial absorption'!$T133)*(HP133+HQ133)</f>
        <v>0</v>
      </c>
      <c r="IA133">
        <f t="shared" si="307"/>
        <v>0</v>
      </c>
      <c r="IB133" s="7"/>
      <c r="IL133" s="7">
        <f t="shared" si="284"/>
        <v>0</v>
      </c>
      <c r="IM133" s="7">
        <f t="shared" si="333"/>
        <v>0</v>
      </c>
      <c r="IN133" s="7">
        <f t="shared" si="364"/>
        <v>0</v>
      </c>
      <c r="IO133" s="7">
        <f t="shared" si="395"/>
        <v>0</v>
      </c>
      <c r="IP133" s="7"/>
      <c r="IQ133" s="7">
        <f t="shared" si="396"/>
        <v>0</v>
      </c>
      <c r="IR133" s="7">
        <f t="shared" si="308"/>
        <v>0</v>
      </c>
      <c r="IS133" s="7">
        <f t="shared" si="365"/>
        <v>0</v>
      </c>
      <c r="IT133" s="7">
        <f t="shared" si="397"/>
        <v>0</v>
      </c>
      <c r="IV133">
        <f t="shared" si="366"/>
        <v>0</v>
      </c>
      <c r="IW133">
        <f t="shared" si="367"/>
        <v>0</v>
      </c>
      <c r="IX133">
        <f t="shared" si="368"/>
        <v>0</v>
      </c>
      <c r="IY133">
        <f t="shared" si="417"/>
        <v>0</v>
      </c>
      <c r="IZ133" s="7"/>
      <c r="JA133" s="7">
        <f t="shared" si="309"/>
        <v>0</v>
      </c>
      <c r="JB133" s="7">
        <f t="shared" si="418"/>
        <v>0</v>
      </c>
      <c r="JC133" s="7">
        <f t="shared" si="369"/>
        <v>0</v>
      </c>
      <c r="JD133" s="7"/>
      <c r="JE133" s="7">
        <f t="shared" si="310"/>
        <v>0</v>
      </c>
      <c r="JF133" s="7">
        <f>'Initial absorption'!$H133*JE133*$F133</f>
        <v>0</v>
      </c>
      <c r="JG133" s="7">
        <f t="shared" si="419"/>
        <v>0</v>
      </c>
      <c r="JH133" s="7">
        <f>'Initial absorption'!$N133*JG133*$J133</f>
        <v>0</v>
      </c>
      <c r="JI133" s="7"/>
      <c r="JJ133">
        <f t="shared" si="311"/>
        <v>0</v>
      </c>
      <c r="JK133" s="7">
        <f t="shared" si="312"/>
        <v>0</v>
      </c>
      <c r="JL133">
        <f t="shared" si="398"/>
        <v>0</v>
      </c>
      <c r="JM133" s="7"/>
      <c r="JN133">
        <f t="shared" si="399"/>
        <v>0</v>
      </c>
      <c r="JO133">
        <f t="shared" si="420"/>
        <v>0</v>
      </c>
      <c r="JP133">
        <f t="shared" ref="JP133:JP196" si="424">IX133*(1-$T133)*$N133</f>
        <v>0</v>
      </c>
      <c r="JQ133" s="7"/>
      <c r="JR133">
        <f>(1 - 'Initial absorption'!$N133)*JG133</f>
        <v>0</v>
      </c>
      <c r="JS133" s="7">
        <f t="shared" si="313"/>
        <v>0</v>
      </c>
      <c r="JT133">
        <f>'Initial absorption'!$T133*(JR133+JS133)*$N133</f>
        <v>0</v>
      </c>
      <c r="JU133" s="7"/>
      <c r="JV133">
        <f t="shared" si="329"/>
        <v>0</v>
      </c>
      <c r="JW133">
        <f>'Initial absorption'!$N133*JV133*$J133</f>
        <v>0</v>
      </c>
      <c r="JY133">
        <f>(1-'Initial absorption'!$N133)*JV133</f>
        <v>0</v>
      </c>
      <c r="JZ133">
        <f>'Initial absorption'!$H133*JY133*$F133</f>
        <v>0</v>
      </c>
      <c r="KA133" s="7"/>
      <c r="KB133">
        <f>(1 - 'Initial absorption'!$T133)*(JR133+JS133)</f>
        <v>0</v>
      </c>
      <c r="KC133">
        <f t="shared" si="314"/>
        <v>0</v>
      </c>
      <c r="KD133" s="7"/>
    </row>
    <row r="134" spans="4:290" x14ac:dyDescent="0.25">
      <c r="D134">
        <v>940</v>
      </c>
      <c r="E134">
        <f>'Input spectra'!B134</f>
        <v>0</v>
      </c>
      <c r="F134">
        <f>'Initial absorption'!J134</f>
        <v>0</v>
      </c>
      <c r="G134">
        <f>'Input spectra'!C134</f>
        <v>0</v>
      </c>
      <c r="H134">
        <f t="shared" si="370"/>
        <v>0</v>
      </c>
      <c r="I134">
        <f>'Input spectra'!D134</f>
        <v>0</v>
      </c>
      <c r="J134">
        <f>'Initial absorption'!P134</f>
        <v>0</v>
      </c>
      <c r="K134">
        <f>'Input spectra'!E134</f>
        <v>0</v>
      </c>
      <c r="L134">
        <f t="shared" si="371"/>
        <v>0</v>
      </c>
      <c r="M134">
        <f>'Input spectra'!F134</f>
        <v>0</v>
      </c>
      <c r="N134">
        <f>'Initial absorption'!V134</f>
        <v>0</v>
      </c>
      <c r="O134">
        <f>'Input spectra'!G134</f>
        <v>0</v>
      </c>
      <c r="P134">
        <f t="shared" si="372"/>
        <v>0</v>
      </c>
      <c r="R134">
        <f>'Reaching edge prob after ems 1'!$EZ135</f>
        <v>0.8791985729927364</v>
      </c>
      <c r="S134">
        <f>'Reaching edge prob after ems 2'!$EZ135</f>
        <v>0.8791985729927364</v>
      </c>
      <c r="T134">
        <f>'Reaching edge prob after ems 3'!EZ135</f>
        <v>0.8791985729927364</v>
      </c>
      <c r="U134">
        <f>1-EXP(-'Reaching edge prob after ems 1'!FC135*_k_in_ec_correction*($E134*_c1+'Input spectra'!Y134))</f>
        <v>1.2331013519226608E-2</v>
      </c>
      <c r="V134">
        <f>1-EXP(-(_t-'Reaching edge prob after ems 1'!FC135)*_k_in_ec_correction*($E134*_c1+'Input spectra'!Y134))</f>
        <v>1.2470456513242967E-2</v>
      </c>
      <c r="W134">
        <f>1-EXP(-'Reaching edge prob after ems 2'!FC135*_k_in_ec_correction*($I134*_c2+'Input spectra'!Y134))</f>
        <v>1.2331013519226608E-2</v>
      </c>
      <c r="X134">
        <f>1-EXP(-(_t-'Reaching edge prob after ems 2'!FC135)*_k_in_ec_correction*($I134*_c2+'Input spectra'!Y134))</f>
        <v>1.2470456513242967E-2</v>
      </c>
      <c r="Y134">
        <f>1-EXP(-'Reaching edge prob after ems 3'!FC135*_k_in_ec_correction*($M134*_c3+'Input spectra'!Y134))</f>
        <v>1.2331013519226608E-2</v>
      </c>
      <c r="Z134">
        <f>1-EXP(-(_t-'Reaching edge prob after ems 3'!FC135)*_k_in_ec_correction*($M134*_c3+'Input spectra'!Y134))</f>
        <v>1.2470456513242967E-2</v>
      </c>
      <c r="AA134" s="16"/>
      <c r="AB134" s="16"/>
      <c r="AD134" s="7">
        <f t="shared" si="334"/>
        <v>0</v>
      </c>
      <c r="AE134" s="7">
        <f t="shared" si="335"/>
        <v>0</v>
      </c>
      <c r="AF134" s="7">
        <f t="shared" si="336"/>
        <v>0</v>
      </c>
      <c r="AG134" s="7">
        <f t="shared" si="373"/>
        <v>0</v>
      </c>
      <c r="AH134" s="7"/>
      <c r="AI134" s="7">
        <f t="shared" si="337"/>
        <v>0</v>
      </c>
      <c r="AJ134" s="7">
        <f t="shared" si="338"/>
        <v>0</v>
      </c>
      <c r="AK134" s="7">
        <f t="shared" si="339"/>
        <v>0</v>
      </c>
      <c r="AL134" s="7">
        <f t="shared" si="374"/>
        <v>0</v>
      </c>
      <c r="AN134">
        <f t="shared" si="340"/>
        <v>0</v>
      </c>
      <c r="AO134">
        <f t="shared" si="341"/>
        <v>0</v>
      </c>
      <c r="AP134">
        <f t="shared" si="342"/>
        <v>0</v>
      </c>
      <c r="AQ134">
        <f t="shared" si="400"/>
        <v>0</v>
      </c>
      <c r="AR134" s="7"/>
      <c r="AS134" s="7">
        <f t="shared" si="343"/>
        <v>0</v>
      </c>
      <c r="AT134" s="7">
        <f t="shared" si="401"/>
        <v>0</v>
      </c>
      <c r="AU134" s="7">
        <f t="shared" si="344"/>
        <v>0</v>
      </c>
      <c r="AV134" s="7"/>
      <c r="AW134" s="7">
        <f t="shared" si="375"/>
        <v>0</v>
      </c>
      <c r="AX134" s="7">
        <f>'Initial absorption'!$H134*AW134*$F134</f>
        <v>0</v>
      </c>
      <c r="AY134" s="7">
        <f t="shared" si="402"/>
        <v>0</v>
      </c>
      <c r="AZ134" s="7">
        <f>'Initial absorption'!$N134*AY134*$J134</f>
        <v>0</v>
      </c>
      <c r="BA134" s="7"/>
      <c r="BB134">
        <f t="shared" si="376"/>
        <v>0</v>
      </c>
      <c r="BC134" s="7">
        <f t="shared" si="403"/>
        <v>0</v>
      </c>
      <c r="BD134">
        <f t="shared" si="377"/>
        <v>0</v>
      </c>
      <c r="BE134" s="7"/>
      <c r="BF134">
        <f t="shared" si="285"/>
        <v>0</v>
      </c>
      <c r="BG134">
        <f t="shared" si="404"/>
        <v>0</v>
      </c>
      <c r="BH134">
        <f t="shared" si="378"/>
        <v>0</v>
      </c>
      <c r="BI134" s="7"/>
      <c r="BJ134">
        <f>(1 - 'Initial absorption'!$N134)*AY134</f>
        <v>0</v>
      </c>
      <c r="BK134" s="7">
        <f t="shared" si="345"/>
        <v>0</v>
      </c>
      <c r="BL134">
        <f>'Initial absorption'!$T134*(BJ134+BK134)*$N134</f>
        <v>0</v>
      </c>
      <c r="BM134" s="7"/>
      <c r="BN134">
        <f t="shared" si="379"/>
        <v>0</v>
      </c>
      <c r="BO134">
        <f>'Initial absorption'!$N134*BN134*$J134</f>
        <v>0</v>
      </c>
      <c r="BQ134">
        <f>(1-'Initial absorption'!$N134)*BN134</f>
        <v>0</v>
      </c>
      <c r="BR134">
        <f>'Initial absorption'!$H134*BQ134*$F134</f>
        <v>0</v>
      </c>
      <c r="BS134" s="7"/>
      <c r="BT134">
        <f>(1 - 'Initial absorption'!$T134)*(BJ134+BK134)</f>
        <v>0</v>
      </c>
      <c r="BU134">
        <f t="shared" si="286"/>
        <v>0</v>
      </c>
      <c r="BV134" s="7"/>
      <c r="CF134" s="7">
        <f t="shared" si="281"/>
        <v>0</v>
      </c>
      <c r="CG134" s="7">
        <f t="shared" si="330"/>
        <v>0</v>
      </c>
      <c r="CH134" s="7">
        <f t="shared" si="346"/>
        <v>0</v>
      </c>
      <c r="CI134" s="7">
        <f t="shared" si="380"/>
        <v>0</v>
      </c>
      <c r="CJ134" s="7"/>
      <c r="CK134" s="7">
        <f t="shared" si="381"/>
        <v>0</v>
      </c>
      <c r="CL134" s="7">
        <f t="shared" si="287"/>
        <v>0</v>
      </c>
      <c r="CM134" s="7">
        <f t="shared" si="347"/>
        <v>0</v>
      </c>
      <c r="CN134" s="7">
        <f t="shared" si="382"/>
        <v>0</v>
      </c>
      <c r="CP134">
        <f t="shared" si="348"/>
        <v>0</v>
      </c>
      <c r="CQ134">
        <f t="shared" si="349"/>
        <v>0</v>
      </c>
      <c r="CR134">
        <f t="shared" si="350"/>
        <v>0</v>
      </c>
      <c r="CS134">
        <f t="shared" si="405"/>
        <v>0</v>
      </c>
      <c r="CT134" s="7"/>
      <c r="CU134" s="7">
        <f t="shared" si="288"/>
        <v>0</v>
      </c>
      <c r="CV134" s="7">
        <f t="shared" si="406"/>
        <v>0</v>
      </c>
      <c r="CW134" s="7">
        <f t="shared" si="351"/>
        <v>0</v>
      </c>
      <c r="CX134" s="7"/>
      <c r="CY134" s="7">
        <f t="shared" si="289"/>
        <v>0</v>
      </c>
      <c r="CZ134" s="7">
        <f>'Initial absorption'!$H134*CY134*$F134</f>
        <v>0</v>
      </c>
      <c r="DA134" s="7">
        <f t="shared" si="407"/>
        <v>0</v>
      </c>
      <c r="DB134" s="7">
        <f>'Initial absorption'!$N134*DA134*$J134</f>
        <v>0</v>
      </c>
      <c r="DC134" s="7"/>
      <c r="DD134">
        <f t="shared" si="290"/>
        <v>0</v>
      </c>
      <c r="DE134" s="7">
        <f t="shared" si="291"/>
        <v>0</v>
      </c>
      <c r="DF134">
        <f t="shared" si="383"/>
        <v>0</v>
      </c>
      <c r="DG134" s="7"/>
      <c r="DH134">
        <f t="shared" si="384"/>
        <v>0</v>
      </c>
      <c r="DI134">
        <f t="shared" si="408"/>
        <v>0</v>
      </c>
      <c r="DJ134">
        <f t="shared" si="421"/>
        <v>0</v>
      </c>
      <c r="DK134" s="7"/>
      <c r="DL134">
        <f>(1 - 'Initial absorption'!$N134)*DA134</f>
        <v>0</v>
      </c>
      <c r="DM134" s="7">
        <f t="shared" si="292"/>
        <v>0</v>
      </c>
      <c r="DN134">
        <f>'Initial absorption'!$T134*(DL134+DM134)*$N134</f>
        <v>0</v>
      </c>
      <c r="DO134" s="7"/>
      <c r="DP134">
        <f t="shared" si="326"/>
        <v>0</v>
      </c>
      <c r="DQ134">
        <f>'Initial absorption'!$N134*DP134*$J134</f>
        <v>0</v>
      </c>
      <c r="DS134">
        <f>(1-'Initial absorption'!$N134)*DP134</f>
        <v>0</v>
      </c>
      <c r="DT134">
        <f>'Initial absorption'!$H134*DS134*$F134</f>
        <v>0</v>
      </c>
      <c r="DU134" s="7"/>
      <c r="DV134">
        <f>(1 - 'Initial absorption'!$T134)*(DL134+DM134)</f>
        <v>0</v>
      </c>
      <c r="DW134">
        <f t="shared" si="293"/>
        <v>0</v>
      </c>
      <c r="DX134" s="7"/>
      <c r="EH134" s="7">
        <f t="shared" si="282"/>
        <v>0</v>
      </c>
      <c r="EI134" s="7">
        <f t="shared" si="331"/>
        <v>0</v>
      </c>
      <c r="EJ134" s="7">
        <f t="shared" si="352"/>
        <v>0</v>
      </c>
      <c r="EK134" s="7">
        <f t="shared" si="385"/>
        <v>0</v>
      </c>
      <c r="EL134" s="7"/>
      <c r="EM134" s="7">
        <f t="shared" si="386"/>
        <v>0</v>
      </c>
      <c r="EN134" s="7">
        <f t="shared" si="294"/>
        <v>0</v>
      </c>
      <c r="EO134" s="7">
        <f t="shared" si="353"/>
        <v>0</v>
      </c>
      <c r="EP134" s="7">
        <f t="shared" si="387"/>
        <v>0</v>
      </c>
      <c r="ER134">
        <f t="shared" si="354"/>
        <v>0</v>
      </c>
      <c r="ES134">
        <f t="shared" si="355"/>
        <v>0</v>
      </c>
      <c r="ET134">
        <f t="shared" si="356"/>
        <v>0</v>
      </c>
      <c r="EU134">
        <f t="shared" si="409"/>
        <v>0</v>
      </c>
      <c r="EV134" s="7"/>
      <c r="EW134" s="7">
        <f t="shared" si="295"/>
        <v>0</v>
      </c>
      <c r="EX134" s="7">
        <f t="shared" si="410"/>
        <v>0</v>
      </c>
      <c r="EY134" s="7">
        <f t="shared" si="357"/>
        <v>0</v>
      </c>
      <c r="EZ134" s="7"/>
      <c r="FA134" s="7">
        <f t="shared" si="296"/>
        <v>0</v>
      </c>
      <c r="FB134" s="7">
        <f>'Initial absorption'!$H134*FA134*$F134</f>
        <v>0</v>
      </c>
      <c r="FC134" s="7">
        <f t="shared" si="411"/>
        <v>0</v>
      </c>
      <c r="FD134" s="7">
        <f>'Initial absorption'!$N134*FC134*$J134</f>
        <v>0</v>
      </c>
      <c r="FE134" s="7"/>
      <c r="FF134">
        <f t="shared" si="297"/>
        <v>0</v>
      </c>
      <c r="FG134" s="7">
        <f t="shared" si="298"/>
        <v>0</v>
      </c>
      <c r="FH134">
        <f t="shared" si="388"/>
        <v>0</v>
      </c>
      <c r="FI134" s="7"/>
      <c r="FJ134">
        <f t="shared" si="389"/>
        <v>0</v>
      </c>
      <c r="FK134">
        <f t="shared" si="412"/>
        <v>0</v>
      </c>
      <c r="FL134">
        <f t="shared" si="422"/>
        <v>0</v>
      </c>
      <c r="FM134" s="7"/>
      <c r="FN134">
        <f>(1 - 'Initial absorption'!$N134)*FC134</f>
        <v>0</v>
      </c>
      <c r="FO134" s="7">
        <f t="shared" si="299"/>
        <v>0</v>
      </c>
      <c r="FP134">
        <f>'Initial absorption'!$T134*(FN134+FO134)*$N134</f>
        <v>0</v>
      </c>
      <c r="FQ134" s="7"/>
      <c r="FR134">
        <f t="shared" si="327"/>
        <v>0</v>
      </c>
      <c r="FS134">
        <f>'Initial absorption'!$N134*FR134*$J134</f>
        <v>0</v>
      </c>
      <c r="FU134">
        <f>(1-'Initial absorption'!$N134)*FR134</f>
        <v>0</v>
      </c>
      <c r="FV134">
        <f>'Initial absorption'!$H134*FU134*$F134</f>
        <v>0</v>
      </c>
      <c r="FW134" s="7"/>
      <c r="FX134">
        <f>(1 - 'Initial absorption'!$T134)*(FN134+FO134)</f>
        <v>0</v>
      </c>
      <c r="FY134">
        <f t="shared" si="300"/>
        <v>0</v>
      </c>
      <c r="FZ134" s="7"/>
      <c r="GJ134" s="7">
        <f t="shared" si="283"/>
        <v>0</v>
      </c>
      <c r="GK134" s="7">
        <f t="shared" si="332"/>
        <v>0</v>
      </c>
      <c r="GL134" s="7">
        <f t="shared" si="358"/>
        <v>0</v>
      </c>
      <c r="GM134" s="7">
        <f t="shared" si="390"/>
        <v>0</v>
      </c>
      <c r="GN134" s="7"/>
      <c r="GO134" s="7">
        <f t="shared" si="391"/>
        <v>0</v>
      </c>
      <c r="GP134" s="7">
        <f t="shared" si="301"/>
        <v>0</v>
      </c>
      <c r="GQ134" s="7">
        <f t="shared" si="359"/>
        <v>0</v>
      </c>
      <c r="GR134" s="7">
        <f t="shared" si="392"/>
        <v>0</v>
      </c>
      <c r="GT134">
        <f t="shared" si="360"/>
        <v>0</v>
      </c>
      <c r="GU134">
        <f t="shared" si="361"/>
        <v>0</v>
      </c>
      <c r="GV134">
        <f t="shared" si="362"/>
        <v>0</v>
      </c>
      <c r="GW134">
        <f t="shared" si="413"/>
        <v>0</v>
      </c>
      <c r="GX134" s="7"/>
      <c r="GY134" s="7">
        <f t="shared" si="302"/>
        <v>0</v>
      </c>
      <c r="GZ134" s="7">
        <f t="shared" si="414"/>
        <v>0</v>
      </c>
      <c r="HA134" s="7">
        <f t="shared" si="363"/>
        <v>0</v>
      </c>
      <c r="HB134" s="7"/>
      <c r="HC134" s="7">
        <f t="shared" si="303"/>
        <v>0</v>
      </c>
      <c r="HD134" s="7">
        <f>'Initial absorption'!$H134*HC134*$F134</f>
        <v>0</v>
      </c>
      <c r="HE134" s="7">
        <f t="shared" si="415"/>
        <v>0</v>
      </c>
      <c r="HF134" s="7">
        <f>'Initial absorption'!$N134*HE134*$J134</f>
        <v>0</v>
      </c>
      <c r="HG134" s="7"/>
      <c r="HH134">
        <f t="shared" si="304"/>
        <v>0</v>
      </c>
      <c r="HI134" s="7">
        <f t="shared" si="305"/>
        <v>0</v>
      </c>
      <c r="HJ134">
        <f t="shared" si="393"/>
        <v>0</v>
      </c>
      <c r="HK134" s="7"/>
      <c r="HL134">
        <f t="shared" si="394"/>
        <v>0</v>
      </c>
      <c r="HM134">
        <f t="shared" si="416"/>
        <v>0</v>
      </c>
      <c r="HN134">
        <f t="shared" si="423"/>
        <v>0</v>
      </c>
      <c r="HO134" s="7"/>
      <c r="HP134">
        <f>(1 - 'Initial absorption'!$N134)*HE134</f>
        <v>0</v>
      </c>
      <c r="HQ134" s="7">
        <f t="shared" si="306"/>
        <v>0</v>
      </c>
      <c r="HR134">
        <f>'Initial absorption'!$T134*(HP134+HQ134)*$N134</f>
        <v>0</v>
      </c>
      <c r="HS134" s="7"/>
      <c r="HT134">
        <f t="shared" si="328"/>
        <v>0</v>
      </c>
      <c r="HU134">
        <f>'Initial absorption'!$N134*HT134*$J134</f>
        <v>0</v>
      </c>
      <c r="HW134">
        <f>(1-'Initial absorption'!$N134)*HT134</f>
        <v>0</v>
      </c>
      <c r="HX134">
        <f>'Initial absorption'!$H134*HW134*$F134</f>
        <v>0</v>
      </c>
      <c r="HY134" s="7"/>
      <c r="HZ134">
        <f>(1 - 'Initial absorption'!$T134)*(HP134+HQ134)</f>
        <v>0</v>
      </c>
      <c r="IA134">
        <f t="shared" si="307"/>
        <v>0</v>
      </c>
      <c r="IB134" s="7"/>
      <c r="IL134" s="7">
        <f t="shared" si="284"/>
        <v>0</v>
      </c>
      <c r="IM134" s="7">
        <f t="shared" si="333"/>
        <v>0</v>
      </c>
      <c r="IN134" s="7">
        <f t="shared" si="364"/>
        <v>0</v>
      </c>
      <c r="IO134" s="7">
        <f t="shared" si="395"/>
        <v>0</v>
      </c>
      <c r="IP134" s="7"/>
      <c r="IQ134" s="7">
        <f t="shared" si="396"/>
        <v>0</v>
      </c>
      <c r="IR134" s="7">
        <f t="shared" si="308"/>
        <v>0</v>
      </c>
      <c r="IS134" s="7">
        <f t="shared" si="365"/>
        <v>0</v>
      </c>
      <c r="IT134" s="7">
        <f t="shared" si="397"/>
        <v>0</v>
      </c>
      <c r="IV134">
        <f t="shared" si="366"/>
        <v>0</v>
      </c>
      <c r="IW134">
        <f t="shared" si="367"/>
        <v>0</v>
      </c>
      <c r="IX134">
        <f t="shared" si="368"/>
        <v>0</v>
      </c>
      <c r="IY134">
        <f t="shared" si="417"/>
        <v>0</v>
      </c>
      <c r="IZ134" s="7"/>
      <c r="JA134" s="7">
        <f t="shared" si="309"/>
        <v>0</v>
      </c>
      <c r="JB134" s="7">
        <f t="shared" si="418"/>
        <v>0</v>
      </c>
      <c r="JC134" s="7">
        <f t="shared" si="369"/>
        <v>0</v>
      </c>
      <c r="JD134" s="7"/>
      <c r="JE134" s="7">
        <f t="shared" si="310"/>
        <v>0</v>
      </c>
      <c r="JF134" s="7">
        <f>'Initial absorption'!$H134*JE134*$F134</f>
        <v>0</v>
      </c>
      <c r="JG134" s="7">
        <f t="shared" si="419"/>
        <v>0</v>
      </c>
      <c r="JH134" s="7">
        <f>'Initial absorption'!$N134*JG134*$J134</f>
        <v>0</v>
      </c>
      <c r="JI134" s="7"/>
      <c r="JJ134">
        <f t="shared" si="311"/>
        <v>0</v>
      </c>
      <c r="JK134" s="7">
        <f t="shared" si="312"/>
        <v>0</v>
      </c>
      <c r="JL134">
        <f t="shared" si="398"/>
        <v>0</v>
      </c>
      <c r="JM134" s="7"/>
      <c r="JN134">
        <f t="shared" si="399"/>
        <v>0</v>
      </c>
      <c r="JO134">
        <f t="shared" si="420"/>
        <v>0</v>
      </c>
      <c r="JP134">
        <f t="shared" si="424"/>
        <v>0</v>
      </c>
      <c r="JQ134" s="7"/>
      <c r="JR134">
        <f>(1 - 'Initial absorption'!$N134)*JG134</f>
        <v>0</v>
      </c>
      <c r="JS134" s="7">
        <f t="shared" si="313"/>
        <v>0</v>
      </c>
      <c r="JT134">
        <f>'Initial absorption'!$T134*(JR134+JS134)*$N134</f>
        <v>0</v>
      </c>
      <c r="JU134" s="7"/>
      <c r="JV134">
        <f t="shared" si="329"/>
        <v>0</v>
      </c>
      <c r="JW134">
        <f>'Initial absorption'!$N134*JV134*$J134</f>
        <v>0</v>
      </c>
      <c r="JY134">
        <f>(1-'Initial absorption'!$N134)*JV134</f>
        <v>0</v>
      </c>
      <c r="JZ134">
        <f>'Initial absorption'!$H134*JY134*$F134</f>
        <v>0</v>
      </c>
      <c r="KA134" s="7"/>
      <c r="KB134">
        <f>(1 - 'Initial absorption'!$T134)*(JR134+JS134)</f>
        <v>0</v>
      </c>
      <c r="KC134">
        <f t="shared" si="314"/>
        <v>0</v>
      </c>
      <c r="KD134" s="7"/>
    </row>
    <row r="135" spans="4:290" x14ac:dyDescent="0.25">
      <c r="D135">
        <v>945</v>
      </c>
      <c r="E135">
        <f>'Input spectra'!B135</f>
        <v>0</v>
      </c>
      <c r="F135">
        <f>'Initial absorption'!J135</f>
        <v>0</v>
      </c>
      <c r="G135">
        <f>'Input spectra'!C135</f>
        <v>0</v>
      </c>
      <c r="H135">
        <f t="shared" si="370"/>
        <v>0</v>
      </c>
      <c r="I135">
        <f>'Input spectra'!D135</f>
        <v>0</v>
      </c>
      <c r="J135">
        <f>'Initial absorption'!P135</f>
        <v>0</v>
      </c>
      <c r="K135">
        <f>'Input spectra'!E135</f>
        <v>0</v>
      </c>
      <c r="L135">
        <f t="shared" si="371"/>
        <v>0</v>
      </c>
      <c r="M135">
        <f>'Input spectra'!F135</f>
        <v>0</v>
      </c>
      <c r="N135">
        <f>'Initial absorption'!V135</f>
        <v>0</v>
      </c>
      <c r="O135">
        <f>'Input spectra'!G135</f>
        <v>0</v>
      </c>
      <c r="P135">
        <f t="shared" si="372"/>
        <v>0</v>
      </c>
      <c r="R135">
        <f>'Reaching edge prob after ems 1'!$EZ136</f>
        <v>0.87932542907705269</v>
      </c>
      <c r="S135">
        <f>'Reaching edge prob after ems 2'!$EZ136</f>
        <v>0.87932542907705269</v>
      </c>
      <c r="T135">
        <f>'Reaching edge prob after ems 3'!EZ136</f>
        <v>0.87932542907705269</v>
      </c>
      <c r="U135">
        <f>1-EXP(-'Reaching edge prob after ems 1'!FC136*_k_in_ec_correction*($E135*_c1+'Input spectra'!Y135))</f>
        <v>1.231687507811241E-2</v>
      </c>
      <c r="V135">
        <f>1-EXP(-(_t-'Reaching edge prob after ems 1'!FC136)*_k_in_ec_correction*($E135*_c1+'Input spectra'!Y135))</f>
        <v>1.2455996688457427E-2</v>
      </c>
      <c r="W135">
        <f>1-EXP(-'Reaching edge prob after ems 2'!FC136*_k_in_ec_correction*($I135*_c2+'Input spectra'!Y135))</f>
        <v>1.231687507811241E-2</v>
      </c>
      <c r="X135">
        <f>1-EXP(-(_t-'Reaching edge prob after ems 2'!FC136)*_k_in_ec_correction*($I135*_c2+'Input spectra'!Y135))</f>
        <v>1.2455996688457427E-2</v>
      </c>
      <c r="Y135">
        <f>1-EXP(-'Reaching edge prob after ems 3'!FC136*_k_in_ec_correction*($M135*_c3+'Input spectra'!Y135))</f>
        <v>1.231687507811241E-2</v>
      </c>
      <c r="Z135">
        <f>1-EXP(-(_t-'Reaching edge prob after ems 3'!FC136)*_k_in_ec_correction*($M135*_c3+'Input spectra'!Y135))</f>
        <v>1.2455996688457427E-2</v>
      </c>
      <c r="AA135" s="16"/>
      <c r="AB135" s="16"/>
      <c r="AD135" s="7">
        <f t="shared" si="334"/>
        <v>0</v>
      </c>
      <c r="AE135" s="7">
        <f t="shared" si="335"/>
        <v>0</v>
      </c>
      <c r="AF135" s="7">
        <f t="shared" si="336"/>
        <v>0</v>
      </c>
      <c r="AG135" s="7">
        <f t="shared" si="373"/>
        <v>0</v>
      </c>
      <c r="AH135" s="7"/>
      <c r="AI135" s="7">
        <f t="shared" si="337"/>
        <v>0</v>
      </c>
      <c r="AJ135" s="7">
        <f t="shared" si="338"/>
        <v>0</v>
      </c>
      <c r="AK135" s="7">
        <f t="shared" si="339"/>
        <v>0</v>
      </c>
      <c r="AL135" s="7">
        <f t="shared" si="374"/>
        <v>0</v>
      </c>
      <c r="AN135">
        <f t="shared" si="340"/>
        <v>0</v>
      </c>
      <c r="AO135">
        <f t="shared" si="341"/>
        <v>0</v>
      </c>
      <c r="AP135">
        <f t="shared" si="342"/>
        <v>0</v>
      </c>
      <c r="AQ135">
        <f t="shared" si="400"/>
        <v>0</v>
      </c>
      <c r="AR135" s="7"/>
      <c r="AS135" s="7">
        <f t="shared" si="343"/>
        <v>0</v>
      </c>
      <c r="AT135" s="7">
        <f t="shared" si="401"/>
        <v>0</v>
      </c>
      <c r="AU135" s="7">
        <f t="shared" si="344"/>
        <v>0</v>
      </c>
      <c r="AV135" s="7"/>
      <c r="AW135" s="7">
        <f t="shared" si="375"/>
        <v>0</v>
      </c>
      <c r="AX135" s="7">
        <f>'Initial absorption'!$H135*AW135*$F135</f>
        <v>0</v>
      </c>
      <c r="AY135" s="7">
        <f t="shared" si="402"/>
        <v>0</v>
      </c>
      <c r="AZ135" s="7">
        <f>'Initial absorption'!$N135*AY135*$J135</f>
        <v>0</v>
      </c>
      <c r="BA135" s="7"/>
      <c r="BB135">
        <f t="shared" si="376"/>
        <v>0</v>
      </c>
      <c r="BC135" s="7">
        <f t="shared" si="403"/>
        <v>0</v>
      </c>
      <c r="BD135">
        <f t="shared" si="377"/>
        <v>0</v>
      </c>
      <c r="BE135" s="7"/>
      <c r="BF135">
        <f t="shared" si="285"/>
        <v>0</v>
      </c>
      <c r="BG135">
        <f t="shared" si="404"/>
        <v>0</v>
      </c>
      <c r="BH135">
        <f t="shared" si="378"/>
        <v>0</v>
      </c>
      <c r="BI135" s="7"/>
      <c r="BJ135">
        <f>(1 - 'Initial absorption'!$N135)*AY135</f>
        <v>0</v>
      </c>
      <c r="BK135" s="7">
        <f t="shared" si="345"/>
        <v>0</v>
      </c>
      <c r="BL135">
        <f>'Initial absorption'!$T135*(BJ135+BK135)*$N135</f>
        <v>0</v>
      </c>
      <c r="BM135" s="7"/>
      <c r="BN135">
        <f t="shared" si="379"/>
        <v>0</v>
      </c>
      <c r="BO135">
        <f>'Initial absorption'!$N135*BN135*$J135</f>
        <v>0</v>
      </c>
      <c r="BQ135">
        <f>(1-'Initial absorption'!$N135)*BN135</f>
        <v>0</v>
      </c>
      <c r="BR135">
        <f>'Initial absorption'!$H135*BQ135*$F135</f>
        <v>0</v>
      </c>
      <c r="BS135" s="7"/>
      <c r="BT135">
        <f>(1 - 'Initial absorption'!$T135)*(BJ135+BK135)</f>
        <v>0</v>
      </c>
      <c r="BU135">
        <f t="shared" si="286"/>
        <v>0</v>
      </c>
      <c r="BV135" s="7"/>
      <c r="CF135" s="7">
        <f t="shared" si="281"/>
        <v>0</v>
      </c>
      <c r="CG135" s="7">
        <f t="shared" si="330"/>
        <v>0</v>
      </c>
      <c r="CH135" s="7">
        <f t="shared" si="346"/>
        <v>0</v>
      </c>
      <c r="CI135" s="7">
        <f t="shared" si="380"/>
        <v>0</v>
      </c>
      <c r="CJ135" s="7"/>
      <c r="CK135" s="7">
        <f t="shared" si="381"/>
        <v>0</v>
      </c>
      <c r="CL135" s="7">
        <f t="shared" si="287"/>
        <v>0</v>
      </c>
      <c r="CM135" s="7">
        <f t="shared" si="347"/>
        <v>0</v>
      </c>
      <c r="CN135" s="7">
        <f t="shared" si="382"/>
        <v>0</v>
      </c>
      <c r="CP135">
        <f t="shared" si="348"/>
        <v>0</v>
      </c>
      <c r="CQ135">
        <f t="shared" si="349"/>
        <v>0</v>
      </c>
      <c r="CR135">
        <f t="shared" si="350"/>
        <v>0</v>
      </c>
      <c r="CS135">
        <f t="shared" si="405"/>
        <v>0</v>
      </c>
      <c r="CT135" s="7"/>
      <c r="CU135" s="7">
        <f t="shared" si="288"/>
        <v>0</v>
      </c>
      <c r="CV135" s="7">
        <f t="shared" si="406"/>
        <v>0</v>
      </c>
      <c r="CW135" s="7">
        <f t="shared" si="351"/>
        <v>0</v>
      </c>
      <c r="CX135" s="7"/>
      <c r="CY135" s="7">
        <f t="shared" si="289"/>
        <v>0</v>
      </c>
      <c r="CZ135" s="7">
        <f>'Initial absorption'!$H135*CY135*$F135</f>
        <v>0</v>
      </c>
      <c r="DA135" s="7">
        <f t="shared" si="407"/>
        <v>0</v>
      </c>
      <c r="DB135" s="7">
        <f>'Initial absorption'!$N135*DA135*$J135</f>
        <v>0</v>
      </c>
      <c r="DC135" s="7"/>
      <c r="DD135">
        <f t="shared" si="290"/>
        <v>0</v>
      </c>
      <c r="DE135" s="7">
        <f t="shared" si="291"/>
        <v>0</v>
      </c>
      <c r="DF135">
        <f t="shared" si="383"/>
        <v>0</v>
      </c>
      <c r="DG135" s="7"/>
      <c r="DH135">
        <f t="shared" si="384"/>
        <v>0</v>
      </c>
      <c r="DI135">
        <f t="shared" si="408"/>
        <v>0</v>
      </c>
      <c r="DJ135">
        <f t="shared" si="421"/>
        <v>0</v>
      </c>
      <c r="DK135" s="7"/>
      <c r="DL135">
        <f>(1 - 'Initial absorption'!$N135)*DA135</f>
        <v>0</v>
      </c>
      <c r="DM135" s="7">
        <f t="shared" si="292"/>
        <v>0</v>
      </c>
      <c r="DN135">
        <f>'Initial absorption'!$T135*(DL135+DM135)*$N135</f>
        <v>0</v>
      </c>
      <c r="DO135" s="7"/>
      <c r="DP135">
        <f t="shared" si="326"/>
        <v>0</v>
      </c>
      <c r="DQ135">
        <f>'Initial absorption'!$N135*DP135*$J135</f>
        <v>0</v>
      </c>
      <c r="DS135">
        <f>(1-'Initial absorption'!$N135)*DP135</f>
        <v>0</v>
      </c>
      <c r="DT135">
        <f>'Initial absorption'!$H135*DS135*$F135</f>
        <v>0</v>
      </c>
      <c r="DU135" s="7"/>
      <c r="DV135">
        <f>(1 - 'Initial absorption'!$T135)*(DL135+DM135)</f>
        <v>0</v>
      </c>
      <c r="DW135">
        <f t="shared" si="293"/>
        <v>0</v>
      </c>
      <c r="DX135" s="7"/>
      <c r="EH135" s="7">
        <f t="shared" si="282"/>
        <v>0</v>
      </c>
      <c r="EI135" s="7">
        <f t="shared" si="331"/>
        <v>0</v>
      </c>
      <c r="EJ135" s="7">
        <f t="shared" si="352"/>
        <v>0</v>
      </c>
      <c r="EK135" s="7">
        <f t="shared" si="385"/>
        <v>0</v>
      </c>
      <c r="EL135" s="7"/>
      <c r="EM135" s="7">
        <f t="shared" si="386"/>
        <v>0</v>
      </c>
      <c r="EN135" s="7">
        <f t="shared" si="294"/>
        <v>0</v>
      </c>
      <c r="EO135" s="7">
        <f t="shared" si="353"/>
        <v>0</v>
      </c>
      <c r="EP135" s="7">
        <f t="shared" si="387"/>
        <v>0</v>
      </c>
      <c r="ER135">
        <f t="shared" si="354"/>
        <v>0</v>
      </c>
      <c r="ES135">
        <f t="shared" si="355"/>
        <v>0</v>
      </c>
      <c r="ET135">
        <f t="shared" si="356"/>
        <v>0</v>
      </c>
      <c r="EU135">
        <f t="shared" si="409"/>
        <v>0</v>
      </c>
      <c r="EV135" s="7"/>
      <c r="EW135" s="7">
        <f t="shared" si="295"/>
        <v>0</v>
      </c>
      <c r="EX135" s="7">
        <f t="shared" si="410"/>
        <v>0</v>
      </c>
      <c r="EY135" s="7">
        <f t="shared" si="357"/>
        <v>0</v>
      </c>
      <c r="EZ135" s="7"/>
      <c r="FA135" s="7">
        <f t="shared" si="296"/>
        <v>0</v>
      </c>
      <c r="FB135" s="7">
        <f>'Initial absorption'!$H135*FA135*$F135</f>
        <v>0</v>
      </c>
      <c r="FC135" s="7">
        <f t="shared" si="411"/>
        <v>0</v>
      </c>
      <c r="FD135" s="7">
        <f>'Initial absorption'!$N135*FC135*$J135</f>
        <v>0</v>
      </c>
      <c r="FE135" s="7"/>
      <c r="FF135">
        <f t="shared" si="297"/>
        <v>0</v>
      </c>
      <c r="FG135" s="7">
        <f t="shared" si="298"/>
        <v>0</v>
      </c>
      <c r="FH135">
        <f t="shared" si="388"/>
        <v>0</v>
      </c>
      <c r="FI135" s="7"/>
      <c r="FJ135">
        <f t="shared" si="389"/>
        <v>0</v>
      </c>
      <c r="FK135">
        <f t="shared" si="412"/>
        <v>0</v>
      </c>
      <c r="FL135">
        <f t="shared" si="422"/>
        <v>0</v>
      </c>
      <c r="FM135" s="7"/>
      <c r="FN135">
        <f>(1 - 'Initial absorption'!$N135)*FC135</f>
        <v>0</v>
      </c>
      <c r="FO135" s="7">
        <f t="shared" si="299"/>
        <v>0</v>
      </c>
      <c r="FP135">
        <f>'Initial absorption'!$T135*(FN135+FO135)*$N135</f>
        <v>0</v>
      </c>
      <c r="FQ135" s="7"/>
      <c r="FR135">
        <f t="shared" si="327"/>
        <v>0</v>
      </c>
      <c r="FS135">
        <f>'Initial absorption'!$N135*FR135*$J135</f>
        <v>0</v>
      </c>
      <c r="FU135">
        <f>(1-'Initial absorption'!$N135)*FR135</f>
        <v>0</v>
      </c>
      <c r="FV135">
        <f>'Initial absorption'!$H135*FU135*$F135</f>
        <v>0</v>
      </c>
      <c r="FW135" s="7"/>
      <c r="FX135">
        <f>(1 - 'Initial absorption'!$T135)*(FN135+FO135)</f>
        <v>0</v>
      </c>
      <c r="FY135">
        <f t="shared" si="300"/>
        <v>0</v>
      </c>
      <c r="FZ135" s="7"/>
      <c r="GJ135" s="7">
        <f t="shared" si="283"/>
        <v>0</v>
      </c>
      <c r="GK135" s="7">
        <f t="shared" si="332"/>
        <v>0</v>
      </c>
      <c r="GL135" s="7">
        <f t="shared" si="358"/>
        <v>0</v>
      </c>
      <c r="GM135" s="7">
        <f t="shared" si="390"/>
        <v>0</v>
      </c>
      <c r="GN135" s="7"/>
      <c r="GO135" s="7">
        <f t="shared" si="391"/>
        <v>0</v>
      </c>
      <c r="GP135" s="7">
        <f t="shared" si="301"/>
        <v>0</v>
      </c>
      <c r="GQ135" s="7">
        <f t="shared" si="359"/>
        <v>0</v>
      </c>
      <c r="GR135" s="7">
        <f t="shared" si="392"/>
        <v>0</v>
      </c>
      <c r="GT135">
        <f t="shared" si="360"/>
        <v>0</v>
      </c>
      <c r="GU135">
        <f t="shared" si="361"/>
        <v>0</v>
      </c>
      <c r="GV135">
        <f t="shared" si="362"/>
        <v>0</v>
      </c>
      <c r="GW135">
        <f t="shared" si="413"/>
        <v>0</v>
      </c>
      <c r="GX135" s="7"/>
      <c r="GY135" s="7">
        <f t="shared" si="302"/>
        <v>0</v>
      </c>
      <c r="GZ135" s="7">
        <f t="shared" si="414"/>
        <v>0</v>
      </c>
      <c r="HA135" s="7">
        <f t="shared" si="363"/>
        <v>0</v>
      </c>
      <c r="HB135" s="7"/>
      <c r="HC135" s="7">
        <f t="shared" si="303"/>
        <v>0</v>
      </c>
      <c r="HD135" s="7">
        <f>'Initial absorption'!$H135*HC135*$F135</f>
        <v>0</v>
      </c>
      <c r="HE135" s="7">
        <f t="shared" si="415"/>
        <v>0</v>
      </c>
      <c r="HF135" s="7">
        <f>'Initial absorption'!$N135*HE135*$J135</f>
        <v>0</v>
      </c>
      <c r="HG135" s="7"/>
      <c r="HH135">
        <f t="shared" si="304"/>
        <v>0</v>
      </c>
      <c r="HI135" s="7">
        <f t="shared" si="305"/>
        <v>0</v>
      </c>
      <c r="HJ135">
        <f t="shared" si="393"/>
        <v>0</v>
      </c>
      <c r="HK135" s="7"/>
      <c r="HL135">
        <f t="shared" si="394"/>
        <v>0</v>
      </c>
      <c r="HM135">
        <f t="shared" si="416"/>
        <v>0</v>
      </c>
      <c r="HN135">
        <f t="shared" si="423"/>
        <v>0</v>
      </c>
      <c r="HO135" s="7"/>
      <c r="HP135">
        <f>(1 - 'Initial absorption'!$N135)*HE135</f>
        <v>0</v>
      </c>
      <c r="HQ135" s="7">
        <f t="shared" si="306"/>
        <v>0</v>
      </c>
      <c r="HR135">
        <f>'Initial absorption'!$T135*(HP135+HQ135)*$N135</f>
        <v>0</v>
      </c>
      <c r="HS135" s="7"/>
      <c r="HT135">
        <f t="shared" si="328"/>
        <v>0</v>
      </c>
      <c r="HU135">
        <f>'Initial absorption'!$N135*HT135*$J135</f>
        <v>0</v>
      </c>
      <c r="HW135">
        <f>(1-'Initial absorption'!$N135)*HT135</f>
        <v>0</v>
      </c>
      <c r="HX135">
        <f>'Initial absorption'!$H135*HW135*$F135</f>
        <v>0</v>
      </c>
      <c r="HY135" s="7"/>
      <c r="HZ135">
        <f>(1 - 'Initial absorption'!$T135)*(HP135+HQ135)</f>
        <v>0</v>
      </c>
      <c r="IA135">
        <f t="shared" si="307"/>
        <v>0</v>
      </c>
      <c r="IB135" s="7"/>
      <c r="IL135" s="7">
        <f t="shared" si="284"/>
        <v>0</v>
      </c>
      <c r="IM135" s="7">
        <f t="shared" si="333"/>
        <v>0</v>
      </c>
      <c r="IN135" s="7">
        <f t="shared" si="364"/>
        <v>0</v>
      </c>
      <c r="IO135" s="7">
        <f t="shared" si="395"/>
        <v>0</v>
      </c>
      <c r="IP135" s="7"/>
      <c r="IQ135" s="7">
        <f t="shared" si="396"/>
        <v>0</v>
      </c>
      <c r="IR135" s="7">
        <f t="shared" si="308"/>
        <v>0</v>
      </c>
      <c r="IS135" s="7">
        <f t="shared" si="365"/>
        <v>0</v>
      </c>
      <c r="IT135" s="7">
        <f t="shared" si="397"/>
        <v>0</v>
      </c>
      <c r="IV135">
        <f t="shared" si="366"/>
        <v>0</v>
      </c>
      <c r="IW135">
        <f t="shared" si="367"/>
        <v>0</v>
      </c>
      <c r="IX135">
        <f t="shared" si="368"/>
        <v>0</v>
      </c>
      <c r="IY135">
        <f t="shared" si="417"/>
        <v>0</v>
      </c>
      <c r="IZ135" s="7"/>
      <c r="JA135" s="7">
        <f t="shared" si="309"/>
        <v>0</v>
      </c>
      <c r="JB135" s="7">
        <f t="shared" si="418"/>
        <v>0</v>
      </c>
      <c r="JC135" s="7">
        <f t="shared" si="369"/>
        <v>0</v>
      </c>
      <c r="JD135" s="7"/>
      <c r="JE135" s="7">
        <f t="shared" si="310"/>
        <v>0</v>
      </c>
      <c r="JF135" s="7">
        <f>'Initial absorption'!$H135*JE135*$F135</f>
        <v>0</v>
      </c>
      <c r="JG135" s="7">
        <f t="shared" si="419"/>
        <v>0</v>
      </c>
      <c r="JH135" s="7">
        <f>'Initial absorption'!$N135*JG135*$J135</f>
        <v>0</v>
      </c>
      <c r="JI135" s="7"/>
      <c r="JJ135">
        <f t="shared" si="311"/>
        <v>0</v>
      </c>
      <c r="JK135" s="7">
        <f t="shared" si="312"/>
        <v>0</v>
      </c>
      <c r="JL135">
        <f t="shared" si="398"/>
        <v>0</v>
      </c>
      <c r="JM135" s="7"/>
      <c r="JN135">
        <f t="shared" si="399"/>
        <v>0</v>
      </c>
      <c r="JO135">
        <f t="shared" si="420"/>
        <v>0</v>
      </c>
      <c r="JP135">
        <f t="shared" si="424"/>
        <v>0</v>
      </c>
      <c r="JQ135" s="7"/>
      <c r="JR135">
        <f>(1 - 'Initial absorption'!$N135)*JG135</f>
        <v>0</v>
      </c>
      <c r="JS135" s="7">
        <f t="shared" si="313"/>
        <v>0</v>
      </c>
      <c r="JT135">
        <f>'Initial absorption'!$T135*(JR135+JS135)*$N135</f>
        <v>0</v>
      </c>
      <c r="JU135" s="7"/>
      <c r="JV135">
        <f t="shared" si="329"/>
        <v>0</v>
      </c>
      <c r="JW135">
        <f>'Initial absorption'!$N135*JV135*$J135</f>
        <v>0</v>
      </c>
      <c r="JY135">
        <f>(1-'Initial absorption'!$N135)*JV135</f>
        <v>0</v>
      </c>
      <c r="JZ135">
        <f>'Initial absorption'!$H135*JY135*$F135</f>
        <v>0</v>
      </c>
      <c r="KA135" s="7"/>
      <c r="KB135">
        <f>(1 - 'Initial absorption'!$T135)*(JR135+JS135)</f>
        <v>0</v>
      </c>
      <c r="KC135">
        <f t="shared" si="314"/>
        <v>0</v>
      </c>
      <c r="KD135" s="7"/>
    </row>
    <row r="136" spans="4:290" x14ac:dyDescent="0.25">
      <c r="D136">
        <v>950</v>
      </c>
      <c r="E136">
        <f>'Input spectra'!B136</f>
        <v>0</v>
      </c>
      <c r="F136">
        <f>'Initial absorption'!J136</f>
        <v>0</v>
      </c>
      <c r="G136">
        <f>'Input spectra'!C136</f>
        <v>0</v>
      </c>
      <c r="H136">
        <f t="shared" si="370"/>
        <v>0</v>
      </c>
      <c r="I136">
        <f>'Input spectra'!D136</f>
        <v>0</v>
      </c>
      <c r="J136">
        <f>'Initial absorption'!P136</f>
        <v>0</v>
      </c>
      <c r="K136">
        <f>'Input spectra'!E136</f>
        <v>0</v>
      </c>
      <c r="L136">
        <f t="shared" si="371"/>
        <v>0</v>
      </c>
      <c r="M136">
        <f>'Input spectra'!F136</f>
        <v>0</v>
      </c>
      <c r="N136">
        <f>'Initial absorption'!V136</f>
        <v>0</v>
      </c>
      <c r="O136">
        <f>'Input spectra'!G136</f>
        <v>0</v>
      </c>
      <c r="P136">
        <f t="shared" si="372"/>
        <v>0</v>
      </c>
      <c r="R136">
        <f>'Reaching edge prob after ems 1'!$EZ137</f>
        <v>0.87945231363367504</v>
      </c>
      <c r="S136">
        <f>'Reaching edge prob after ems 2'!$EZ137</f>
        <v>0.87945231363367504</v>
      </c>
      <c r="T136">
        <f>'Reaching edge prob after ems 3'!EZ137</f>
        <v>0.87945231363367504</v>
      </c>
      <c r="U136">
        <f>1-EXP(-'Reaching edge prob after ems 1'!FC137*_k_in_ec_correction*($E136*_c1+'Input spectra'!Y136))</f>
        <v>1.2302736246875501E-2</v>
      </c>
      <c r="V136">
        <f>1-EXP(-(_t-'Reaching edge prob after ems 1'!FC137)*_k_in_ec_correction*($E136*_c1+'Input spectra'!Y136))</f>
        <v>1.2441536839650325E-2</v>
      </c>
      <c r="W136">
        <f>1-EXP(-'Reaching edge prob after ems 2'!FC137*_k_in_ec_correction*($I136*_c2+'Input spectra'!Y136))</f>
        <v>1.2302736246875501E-2</v>
      </c>
      <c r="X136">
        <f>1-EXP(-(_t-'Reaching edge prob after ems 2'!FC137)*_k_in_ec_correction*($I136*_c2+'Input spectra'!Y136))</f>
        <v>1.2441536839650325E-2</v>
      </c>
      <c r="Y136">
        <f>1-EXP(-'Reaching edge prob after ems 3'!FC137*_k_in_ec_correction*($M136*_c3+'Input spectra'!Y136))</f>
        <v>1.2302736246875501E-2</v>
      </c>
      <c r="Z136">
        <f>1-EXP(-(_t-'Reaching edge prob after ems 3'!FC137)*_k_in_ec_correction*($M136*_c3+'Input spectra'!Y136))</f>
        <v>1.2441536839650325E-2</v>
      </c>
      <c r="AA136" s="16"/>
      <c r="AB136" s="16"/>
      <c r="AD136" s="7">
        <f t="shared" si="334"/>
        <v>0</v>
      </c>
      <c r="AE136" s="7">
        <f t="shared" si="335"/>
        <v>0</v>
      </c>
      <c r="AF136" s="7">
        <f t="shared" si="336"/>
        <v>0</v>
      </c>
      <c r="AG136" s="7">
        <f t="shared" si="373"/>
        <v>0</v>
      </c>
      <c r="AH136" s="7"/>
      <c r="AI136" s="7">
        <f t="shared" si="337"/>
        <v>0</v>
      </c>
      <c r="AJ136" s="7">
        <f t="shared" si="338"/>
        <v>0</v>
      </c>
      <c r="AK136" s="7">
        <f t="shared" si="339"/>
        <v>0</v>
      </c>
      <c r="AL136" s="7">
        <f t="shared" si="374"/>
        <v>0</v>
      </c>
      <c r="AN136">
        <f t="shared" si="340"/>
        <v>0</v>
      </c>
      <c r="AO136">
        <f t="shared" si="341"/>
        <v>0</v>
      </c>
      <c r="AP136">
        <f t="shared" si="342"/>
        <v>0</v>
      </c>
      <c r="AQ136">
        <f t="shared" si="400"/>
        <v>0</v>
      </c>
      <c r="AR136" s="7"/>
      <c r="AS136" s="7">
        <f t="shared" si="343"/>
        <v>0</v>
      </c>
      <c r="AT136" s="7">
        <f t="shared" si="401"/>
        <v>0</v>
      </c>
      <c r="AU136" s="7">
        <f t="shared" si="344"/>
        <v>0</v>
      </c>
      <c r="AV136" s="7"/>
      <c r="AW136" s="7">
        <f t="shared" si="375"/>
        <v>0</v>
      </c>
      <c r="AX136" s="7">
        <f>'Initial absorption'!$H136*AW136*$F136</f>
        <v>0</v>
      </c>
      <c r="AY136" s="7">
        <f t="shared" si="402"/>
        <v>0</v>
      </c>
      <c r="AZ136" s="7">
        <f>'Initial absorption'!$N136*AY136*$J136</f>
        <v>0</v>
      </c>
      <c r="BA136" s="7"/>
      <c r="BB136">
        <f t="shared" si="376"/>
        <v>0</v>
      </c>
      <c r="BC136" s="7">
        <f t="shared" si="403"/>
        <v>0</v>
      </c>
      <c r="BD136">
        <f t="shared" si="377"/>
        <v>0</v>
      </c>
      <c r="BE136" s="7"/>
      <c r="BF136">
        <f t="shared" si="285"/>
        <v>0</v>
      </c>
      <c r="BG136">
        <f t="shared" si="404"/>
        <v>0</v>
      </c>
      <c r="BH136">
        <f t="shared" si="378"/>
        <v>0</v>
      </c>
      <c r="BI136" s="7"/>
      <c r="BJ136">
        <f>(1 - 'Initial absorption'!$N136)*AY136</f>
        <v>0</v>
      </c>
      <c r="BK136" s="7">
        <f t="shared" si="345"/>
        <v>0</v>
      </c>
      <c r="BL136">
        <f>'Initial absorption'!$T136*(BJ136+BK136)*$N136</f>
        <v>0</v>
      </c>
      <c r="BM136" s="7"/>
      <c r="BN136">
        <f t="shared" si="379"/>
        <v>0</v>
      </c>
      <c r="BO136">
        <f>'Initial absorption'!$N136*BN136*$J136</f>
        <v>0</v>
      </c>
      <c r="BQ136">
        <f>(1-'Initial absorption'!$N136)*BN136</f>
        <v>0</v>
      </c>
      <c r="BR136">
        <f>'Initial absorption'!$H136*BQ136*$F136</f>
        <v>0</v>
      </c>
      <c r="BS136" s="7"/>
      <c r="BT136">
        <f>(1 - 'Initial absorption'!$T136)*(BJ136+BK136)</f>
        <v>0</v>
      </c>
      <c r="BU136">
        <f t="shared" si="286"/>
        <v>0</v>
      </c>
      <c r="BV136" s="7"/>
      <c r="CF136" s="7">
        <f t="shared" ref="CF136:CF199" si="425">CD$3*$H136*_ec_loss/2</f>
        <v>0</v>
      </c>
      <c r="CG136" s="7">
        <f t="shared" si="330"/>
        <v>0</v>
      </c>
      <c r="CH136" s="7">
        <f t="shared" si="346"/>
        <v>0</v>
      </c>
      <c r="CI136" s="7">
        <f t="shared" si="380"/>
        <v>0</v>
      </c>
      <c r="CJ136" s="7"/>
      <c r="CK136" s="7">
        <f t="shared" si="381"/>
        <v>0</v>
      </c>
      <c r="CL136" s="7">
        <f t="shared" si="287"/>
        <v>0</v>
      </c>
      <c r="CM136" s="7">
        <f t="shared" si="347"/>
        <v>0</v>
      </c>
      <c r="CN136" s="7">
        <f t="shared" si="382"/>
        <v>0</v>
      </c>
      <c r="CP136">
        <f t="shared" si="348"/>
        <v>0</v>
      </c>
      <c r="CQ136">
        <f t="shared" si="349"/>
        <v>0</v>
      </c>
      <c r="CR136">
        <f t="shared" si="350"/>
        <v>0</v>
      </c>
      <c r="CS136">
        <f t="shared" si="405"/>
        <v>0</v>
      </c>
      <c r="CT136" s="7"/>
      <c r="CU136" s="7">
        <f t="shared" si="288"/>
        <v>0</v>
      </c>
      <c r="CV136" s="7">
        <f t="shared" si="406"/>
        <v>0</v>
      </c>
      <c r="CW136" s="7">
        <f t="shared" si="351"/>
        <v>0</v>
      </c>
      <c r="CX136" s="7"/>
      <c r="CY136" s="7">
        <f t="shared" si="289"/>
        <v>0</v>
      </c>
      <c r="CZ136" s="7">
        <f>'Initial absorption'!$H136*CY136*$F136</f>
        <v>0</v>
      </c>
      <c r="DA136" s="7">
        <f t="shared" si="407"/>
        <v>0</v>
      </c>
      <c r="DB136" s="7">
        <f>'Initial absorption'!$N136*DA136*$J136</f>
        <v>0</v>
      </c>
      <c r="DC136" s="7"/>
      <c r="DD136">
        <f t="shared" si="290"/>
        <v>0</v>
      </c>
      <c r="DE136" s="7">
        <f t="shared" si="291"/>
        <v>0</v>
      </c>
      <c r="DF136">
        <f t="shared" si="383"/>
        <v>0</v>
      </c>
      <c r="DG136" s="7"/>
      <c r="DH136">
        <f t="shared" si="384"/>
        <v>0</v>
      </c>
      <c r="DI136">
        <f t="shared" si="408"/>
        <v>0</v>
      </c>
      <c r="DJ136">
        <f t="shared" si="421"/>
        <v>0</v>
      </c>
      <c r="DK136" s="7"/>
      <c r="DL136">
        <f>(1 - 'Initial absorption'!$N136)*DA136</f>
        <v>0</v>
      </c>
      <c r="DM136" s="7">
        <f t="shared" si="292"/>
        <v>0</v>
      </c>
      <c r="DN136">
        <f>'Initial absorption'!$T136*(DL136+DM136)*$N136</f>
        <v>0</v>
      </c>
      <c r="DO136" s="7"/>
      <c r="DP136">
        <f t="shared" si="326"/>
        <v>0</v>
      </c>
      <c r="DQ136">
        <f>'Initial absorption'!$N136*DP136*$J136</f>
        <v>0</v>
      </c>
      <c r="DS136">
        <f>(1-'Initial absorption'!$N136)*DP136</f>
        <v>0</v>
      </c>
      <c r="DT136">
        <f>'Initial absorption'!$H136*DS136*$F136</f>
        <v>0</v>
      </c>
      <c r="DU136" s="7"/>
      <c r="DV136">
        <f>(1 - 'Initial absorption'!$T136)*(DL136+DM136)</f>
        <v>0</v>
      </c>
      <c r="DW136">
        <f t="shared" si="293"/>
        <v>0</v>
      </c>
      <c r="DX136" s="7"/>
      <c r="EH136" s="7">
        <f t="shared" ref="EH136:EH199" si="426">EF$3*$H136*_ec_loss/2</f>
        <v>0</v>
      </c>
      <c r="EI136" s="7">
        <f t="shared" si="331"/>
        <v>0</v>
      </c>
      <c r="EJ136" s="7">
        <f t="shared" si="352"/>
        <v>0</v>
      </c>
      <c r="EK136" s="7">
        <f t="shared" si="385"/>
        <v>0</v>
      </c>
      <c r="EL136" s="7"/>
      <c r="EM136" s="7">
        <f t="shared" si="386"/>
        <v>0</v>
      </c>
      <c r="EN136" s="7">
        <f t="shared" si="294"/>
        <v>0</v>
      </c>
      <c r="EO136" s="7">
        <f t="shared" si="353"/>
        <v>0</v>
      </c>
      <c r="EP136" s="7">
        <f t="shared" si="387"/>
        <v>0</v>
      </c>
      <c r="ER136">
        <f t="shared" si="354"/>
        <v>0</v>
      </c>
      <c r="ES136">
        <f t="shared" si="355"/>
        <v>0</v>
      </c>
      <c r="ET136">
        <f t="shared" si="356"/>
        <v>0</v>
      </c>
      <c r="EU136">
        <f t="shared" si="409"/>
        <v>0</v>
      </c>
      <c r="EV136" s="7"/>
      <c r="EW136" s="7">
        <f t="shared" si="295"/>
        <v>0</v>
      </c>
      <c r="EX136" s="7">
        <f t="shared" si="410"/>
        <v>0</v>
      </c>
      <c r="EY136" s="7">
        <f t="shared" si="357"/>
        <v>0</v>
      </c>
      <c r="EZ136" s="7"/>
      <c r="FA136" s="7">
        <f t="shared" si="296"/>
        <v>0</v>
      </c>
      <c r="FB136" s="7">
        <f>'Initial absorption'!$H136*FA136*$F136</f>
        <v>0</v>
      </c>
      <c r="FC136" s="7">
        <f t="shared" si="411"/>
        <v>0</v>
      </c>
      <c r="FD136" s="7">
        <f>'Initial absorption'!$N136*FC136*$J136</f>
        <v>0</v>
      </c>
      <c r="FE136" s="7"/>
      <c r="FF136">
        <f t="shared" si="297"/>
        <v>0</v>
      </c>
      <c r="FG136" s="7">
        <f t="shared" si="298"/>
        <v>0</v>
      </c>
      <c r="FH136">
        <f t="shared" si="388"/>
        <v>0</v>
      </c>
      <c r="FI136" s="7"/>
      <c r="FJ136">
        <f t="shared" si="389"/>
        <v>0</v>
      </c>
      <c r="FK136">
        <f t="shared" si="412"/>
        <v>0</v>
      </c>
      <c r="FL136">
        <f t="shared" si="422"/>
        <v>0</v>
      </c>
      <c r="FM136" s="7"/>
      <c r="FN136">
        <f>(1 - 'Initial absorption'!$N136)*FC136</f>
        <v>0</v>
      </c>
      <c r="FO136" s="7">
        <f t="shared" si="299"/>
        <v>0</v>
      </c>
      <c r="FP136">
        <f>'Initial absorption'!$T136*(FN136+FO136)*$N136</f>
        <v>0</v>
      </c>
      <c r="FQ136" s="7"/>
      <c r="FR136">
        <f t="shared" si="327"/>
        <v>0</v>
      </c>
      <c r="FS136">
        <f>'Initial absorption'!$N136*FR136*$J136</f>
        <v>0</v>
      </c>
      <c r="FU136">
        <f>(1-'Initial absorption'!$N136)*FR136</f>
        <v>0</v>
      </c>
      <c r="FV136">
        <f>'Initial absorption'!$H136*FU136*$F136</f>
        <v>0</v>
      </c>
      <c r="FW136" s="7"/>
      <c r="FX136">
        <f>(1 - 'Initial absorption'!$T136)*(FN136+FO136)</f>
        <v>0</v>
      </c>
      <c r="FY136">
        <f t="shared" si="300"/>
        <v>0</v>
      </c>
      <c r="FZ136" s="7"/>
      <c r="GJ136" s="7">
        <f t="shared" ref="GJ136:GJ199" si="427">GH$3*$H136*_ec_loss/2</f>
        <v>0</v>
      </c>
      <c r="GK136" s="7">
        <f t="shared" si="332"/>
        <v>0</v>
      </c>
      <c r="GL136" s="7">
        <f t="shared" si="358"/>
        <v>0</v>
      </c>
      <c r="GM136" s="7">
        <f t="shared" si="390"/>
        <v>0</v>
      </c>
      <c r="GN136" s="7"/>
      <c r="GO136" s="7">
        <f t="shared" si="391"/>
        <v>0</v>
      </c>
      <c r="GP136" s="7">
        <f t="shared" si="301"/>
        <v>0</v>
      </c>
      <c r="GQ136" s="7">
        <f t="shared" si="359"/>
        <v>0</v>
      </c>
      <c r="GR136" s="7">
        <f t="shared" si="392"/>
        <v>0</v>
      </c>
      <c r="GT136">
        <f t="shared" si="360"/>
        <v>0</v>
      </c>
      <c r="GU136">
        <f t="shared" si="361"/>
        <v>0</v>
      </c>
      <c r="GV136">
        <f t="shared" si="362"/>
        <v>0</v>
      </c>
      <c r="GW136">
        <f t="shared" si="413"/>
        <v>0</v>
      </c>
      <c r="GX136" s="7"/>
      <c r="GY136" s="7">
        <f t="shared" si="302"/>
        <v>0</v>
      </c>
      <c r="GZ136" s="7">
        <f t="shared" si="414"/>
        <v>0</v>
      </c>
      <c r="HA136" s="7">
        <f t="shared" si="363"/>
        <v>0</v>
      </c>
      <c r="HB136" s="7"/>
      <c r="HC136" s="7">
        <f t="shared" si="303"/>
        <v>0</v>
      </c>
      <c r="HD136" s="7">
        <f>'Initial absorption'!$H136*HC136*$F136</f>
        <v>0</v>
      </c>
      <c r="HE136" s="7">
        <f t="shared" si="415"/>
        <v>0</v>
      </c>
      <c r="HF136" s="7">
        <f>'Initial absorption'!$N136*HE136*$J136</f>
        <v>0</v>
      </c>
      <c r="HG136" s="7"/>
      <c r="HH136">
        <f t="shared" si="304"/>
        <v>0</v>
      </c>
      <c r="HI136" s="7">
        <f t="shared" si="305"/>
        <v>0</v>
      </c>
      <c r="HJ136">
        <f t="shared" si="393"/>
        <v>0</v>
      </c>
      <c r="HK136" s="7"/>
      <c r="HL136">
        <f t="shared" si="394"/>
        <v>0</v>
      </c>
      <c r="HM136">
        <f t="shared" si="416"/>
        <v>0</v>
      </c>
      <c r="HN136">
        <f t="shared" si="423"/>
        <v>0</v>
      </c>
      <c r="HO136" s="7"/>
      <c r="HP136">
        <f>(1 - 'Initial absorption'!$N136)*HE136</f>
        <v>0</v>
      </c>
      <c r="HQ136" s="7">
        <f t="shared" si="306"/>
        <v>0</v>
      </c>
      <c r="HR136">
        <f>'Initial absorption'!$T136*(HP136+HQ136)*$N136</f>
        <v>0</v>
      </c>
      <c r="HS136" s="7"/>
      <c r="HT136">
        <f t="shared" si="328"/>
        <v>0</v>
      </c>
      <c r="HU136">
        <f>'Initial absorption'!$N136*HT136*$J136</f>
        <v>0</v>
      </c>
      <c r="HW136">
        <f>(1-'Initial absorption'!$N136)*HT136</f>
        <v>0</v>
      </c>
      <c r="HX136">
        <f>'Initial absorption'!$H136*HW136*$F136</f>
        <v>0</v>
      </c>
      <c r="HY136" s="7"/>
      <c r="HZ136">
        <f>(1 - 'Initial absorption'!$T136)*(HP136+HQ136)</f>
        <v>0</v>
      </c>
      <c r="IA136">
        <f t="shared" si="307"/>
        <v>0</v>
      </c>
      <c r="IB136" s="7"/>
      <c r="IL136" s="7">
        <f t="shared" ref="IL136:IL199" si="428">IJ$3*$H136*_ec_loss/2</f>
        <v>0</v>
      </c>
      <c r="IM136" s="7">
        <f t="shared" si="333"/>
        <v>0</v>
      </c>
      <c r="IN136" s="7">
        <f t="shared" si="364"/>
        <v>0</v>
      </c>
      <c r="IO136" s="7">
        <f t="shared" si="395"/>
        <v>0</v>
      </c>
      <c r="IP136" s="7"/>
      <c r="IQ136" s="7">
        <f t="shared" si="396"/>
        <v>0</v>
      </c>
      <c r="IR136" s="7">
        <f t="shared" si="308"/>
        <v>0</v>
      </c>
      <c r="IS136" s="7">
        <f t="shared" si="365"/>
        <v>0</v>
      </c>
      <c r="IT136" s="7">
        <f t="shared" si="397"/>
        <v>0</v>
      </c>
      <c r="IV136">
        <f t="shared" si="366"/>
        <v>0</v>
      </c>
      <c r="IW136">
        <f t="shared" si="367"/>
        <v>0</v>
      </c>
      <c r="IX136">
        <f t="shared" si="368"/>
        <v>0</v>
      </c>
      <c r="IY136">
        <f t="shared" si="417"/>
        <v>0</v>
      </c>
      <c r="IZ136" s="7"/>
      <c r="JA136" s="7">
        <f t="shared" si="309"/>
        <v>0</v>
      </c>
      <c r="JB136" s="7">
        <f t="shared" si="418"/>
        <v>0</v>
      </c>
      <c r="JC136" s="7">
        <f t="shared" si="369"/>
        <v>0</v>
      </c>
      <c r="JD136" s="7"/>
      <c r="JE136" s="7">
        <f t="shared" si="310"/>
        <v>0</v>
      </c>
      <c r="JF136" s="7">
        <f>'Initial absorption'!$H136*JE136*$F136</f>
        <v>0</v>
      </c>
      <c r="JG136" s="7">
        <f t="shared" si="419"/>
        <v>0</v>
      </c>
      <c r="JH136" s="7">
        <f>'Initial absorption'!$N136*JG136*$J136</f>
        <v>0</v>
      </c>
      <c r="JI136" s="7"/>
      <c r="JJ136">
        <f t="shared" si="311"/>
        <v>0</v>
      </c>
      <c r="JK136" s="7">
        <f t="shared" si="312"/>
        <v>0</v>
      </c>
      <c r="JL136">
        <f t="shared" si="398"/>
        <v>0</v>
      </c>
      <c r="JM136" s="7"/>
      <c r="JN136">
        <f t="shared" si="399"/>
        <v>0</v>
      </c>
      <c r="JO136">
        <f t="shared" si="420"/>
        <v>0</v>
      </c>
      <c r="JP136">
        <f t="shared" si="424"/>
        <v>0</v>
      </c>
      <c r="JQ136" s="7"/>
      <c r="JR136">
        <f>(1 - 'Initial absorption'!$N136)*JG136</f>
        <v>0</v>
      </c>
      <c r="JS136" s="7">
        <f t="shared" si="313"/>
        <v>0</v>
      </c>
      <c r="JT136">
        <f>'Initial absorption'!$T136*(JR136+JS136)*$N136</f>
        <v>0</v>
      </c>
      <c r="JU136" s="7"/>
      <c r="JV136">
        <f t="shared" si="329"/>
        <v>0</v>
      </c>
      <c r="JW136">
        <f>'Initial absorption'!$N136*JV136*$J136</f>
        <v>0</v>
      </c>
      <c r="JY136">
        <f>(1-'Initial absorption'!$N136)*JV136</f>
        <v>0</v>
      </c>
      <c r="JZ136">
        <f>'Initial absorption'!$H136*JY136*$F136</f>
        <v>0</v>
      </c>
      <c r="KA136" s="7"/>
      <c r="KB136">
        <f>(1 - 'Initial absorption'!$T136)*(JR136+JS136)</f>
        <v>0</v>
      </c>
      <c r="KC136">
        <f t="shared" si="314"/>
        <v>0</v>
      </c>
      <c r="KD136" s="7"/>
    </row>
    <row r="137" spans="4:290" x14ac:dyDescent="0.25">
      <c r="D137">
        <v>955</v>
      </c>
      <c r="E137">
        <f>'Input spectra'!B137</f>
        <v>0</v>
      </c>
      <c r="F137">
        <f>'Initial absorption'!J137</f>
        <v>0</v>
      </c>
      <c r="G137">
        <f>'Input spectra'!C137</f>
        <v>0</v>
      </c>
      <c r="H137">
        <f t="shared" si="370"/>
        <v>0</v>
      </c>
      <c r="I137">
        <f>'Input spectra'!D137</f>
        <v>0</v>
      </c>
      <c r="J137">
        <f>'Initial absorption'!P137</f>
        <v>0</v>
      </c>
      <c r="K137">
        <f>'Input spectra'!E137</f>
        <v>0</v>
      </c>
      <c r="L137">
        <f t="shared" si="371"/>
        <v>0</v>
      </c>
      <c r="M137">
        <f>'Input spectra'!F137</f>
        <v>0</v>
      </c>
      <c r="N137">
        <f>'Initial absorption'!V137</f>
        <v>0</v>
      </c>
      <c r="O137">
        <f>'Input spectra'!G137</f>
        <v>0</v>
      </c>
      <c r="P137">
        <f t="shared" si="372"/>
        <v>0</v>
      </c>
      <c r="R137">
        <f>'Reaching edge prob after ems 1'!$EZ138</f>
        <v>0.87957922667056909</v>
      </c>
      <c r="S137">
        <f>'Reaching edge prob after ems 2'!$EZ138</f>
        <v>0.87957922667056909</v>
      </c>
      <c r="T137">
        <f>'Reaching edge prob after ems 3'!EZ138</f>
        <v>0.87957922667056909</v>
      </c>
      <c r="U137">
        <f>1-EXP(-'Reaching edge prob after ems 1'!FC138*_k_in_ec_correction*($E137*_c1+'Input spectra'!Y137))</f>
        <v>1.2288597025504777E-2</v>
      </c>
      <c r="V137">
        <f>1-EXP(-(_t-'Reaching edge prob after ems 1'!FC138)*_k_in_ec_correction*($E137*_c1+'Input spectra'!Y137))</f>
        <v>1.2427076966826656E-2</v>
      </c>
      <c r="W137">
        <f>1-EXP(-'Reaching edge prob after ems 2'!FC138*_k_in_ec_correction*($I137*_c2+'Input spectra'!Y137))</f>
        <v>1.2288597025504777E-2</v>
      </c>
      <c r="X137">
        <f>1-EXP(-(_t-'Reaching edge prob after ems 2'!FC138)*_k_in_ec_correction*($I137*_c2+'Input spectra'!Y137))</f>
        <v>1.2427076966826656E-2</v>
      </c>
      <c r="Y137">
        <f>1-EXP(-'Reaching edge prob after ems 3'!FC138*_k_in_ec_correction*($M137*_c3+'Input spectra'!Y137))</f>
        <v>1.2288597025504777E-2</v>
      </c>
      <c r="Z137">
        <f>1-EXP(-(_t-'Reaching edge prob after ems 3'!FC138)*_k_in_ec_correction*($M137*_c3+'Input spectra'!Y137))</f>
        <v>1.2427076966826656E-2</v>
      </c>
      <c r="AA137" s="16"/>
      <c r="AB137" s="16"/>
      <c r="AD137" s="7">
        <f t="shared" si="334"/>
        <v>0</v>
      </c>
      <c r="AE137" s="7">
        <f t="shared" si="335"/>
        <v>0</v>
      </c>
      <c r="AF137" s="7">
        <f t="shared" si="336"/>
        <v>0</v>
      </c>
      <c r="AG137" s="7">
        <f t="shared" si="373"/>
        <v>0</v>
      </c>
      <c r="AH137" s="7"/>
      <c r="AI137" s="7">
        <f t="shared" si="337"/>
        <v>0</v>
      </c>
      <c r="AJ137" s="7">
        <f t="shared" si="338"/>
        <v>0</v>
      </c>
      <c r="AK137" s="7">
        <f t="shared" si="339"/>
        <v>0</v>
      </c>
      <c r="AL137" s="7">
        <f t="shared" si="374"/>
        <v>0</v>
      </c>
      <c r="AN137">
        <f t="shared" si="340"/>
        <v>0</v>
      </c>
      <c r="AO137">
        <f t="shared" si="341"/>
        <v>0</v>
      </c>
      <c r="AP137">
        <f t="shared" si="342"/>
        <v>0</v>
      </c>
      <c r="AQ137">
        <f t="shared" si="400"/>
        <v>0</v>
      </c>
      <c r="AR137" s="7"/>
      <c r="AS137" s="7">
        <f t="shared" si="343"/>
        <v>0</v>
      </c>
      <c r="AT137" s="7">
        <f t="shared" si="401"/>
        <v>0</v>
      </c>
      <c r="AU137" s="7">
        <f t="shared" si="344"/>
        <v>0</v>
      </c>
      <c r="AV137" s="7"/>
      <c r="AW137" s="7">
        <f t="shared" si="375"/>
        <v>0</v>
      </c>
      <c r="AX137" s="7">
        <f>'Initial absorption'!$H137*AW137*$F137</f>
        <v>0</v>
      </c>
      <c r="AY137" s="7">
        <f t="shared" si="402"/>
        <v>0</v>
      </c>
      <c r="AZ137" s="7">
        <f>'Initial absorption'!$N137*AY137*$J137</f>
        <v>0</v>
      </c>
      <c r="BA137" s="7"/>
      <c r="BB137">
        <f t="shared" si="376"/>
        <v>0</v>
      </c>
      <c r="BC137" s="7">
        <f t="shared" si="403"/>
        <v>0</v>
      </c>
      <c r="BD137">
        <f t="shared" si="377"/>
        <v>0</v>
      </c>
      <c r="BE137" s="7"/>
      <c r="BF137">
        <f t="shared" si="285"/>
        <v>0</v>
      </c>
      <c r="BG137">
        <f t="shared" si="404"/>
        <v>0</v>
      </c>
      <c r="BH137">
        <f t="shared" si="378"/>
        <v>0</v>
      </c>
      <c r="BI137" s="7"/>
      <c r="BJ137">
        <f>(1 - 'Initial absorption'!$N137)*AY137</f>
        <v>0</v>
      </c>
      <c r="BK137" s="7">
        <f t="shared" si="345"/>
        <v>0</v>
      </c>
      <c r="BL137">
        <f>'Initial absorption'!$T137*(BJ137+BK137)*$N137</f>
        <v>0</v>
      </c>
      <c r="BM137" s="7"/>
      <c r="BN137">
        <f t="shared" si="379"/>
        <v>0</v>
      </c>
      <c r="BO137">
        <f>'Initial absorption'!$N137*BN137*$J137</f>
        <v>0</v>
      </c>
      <c r="BQ137">
        <f>(1-'Initial absorption'!$N137)*BN137</f>
        <v>0</v>
      </c>
      <c r="BR137">
        <f>'Initial absorption'!$H137*BQ137*$F137</f>
        <v>0</v>
      </c>
      <c r="BS137" s="7"/>
      <c r="BT137">
        <f>(1 - 'Initial absorption'!$T137)*(BJ137+BK137)</f>
        <v>0</v>
      </c>
      <c r="BU137">
        <f t="shared" si="286"/>
        <v>0</v>
      </c>
      <c r="BV137" s="7"/>
      <c r="CF137" s="7">
        <f t="shared" si="425"/>
        <v>0</v>
      </c>
      <c r="CG137" s="7">
        <f t="shared" si="330"/>
        <v>0</v>
      </c>
      <c r="CH137" s="7">
        <f t="shared" si="346"/>
        <v>0</v>
      </c>
      <c r="CI137" s="7">
        <f t="shared" si="380"/>
        <v>0</v>
      </c>
      <c r="CJ137" s="7"/>
      <c r="CK137" s="7">
        <f t="shared" si="381"/>
        <v>0</v>
      </c>
      <c r="CL137" s="7">
        <f t="shared" si="287"/>
        <v>0</v>
      </c>
      <c r="CM137" s="7">
        <f t="shared" si="347"/>
        <v>0</v>
      </c>
      <c r="CN137" s="7">
        <f t="shared" si="382"/>
        <v>0</v>
      </c>
      <c r="CP137">
        <f t="shared" si="348"/>
        <v>0</v>
      </c>
      <c r="CQ137">
        <f t="shared" si="349"/>
        <v>0</v>
      </c>
      <c r="CR137">
        <f t="shared" si="350"/>
        <v>0</v>
      </c>
      <c r="CS137">
        <f t="shared" si="405"/>
        <v>0</v>
      </c>
      <c r="CT137" s="7"/>
      <c r="CU137" s="7">
        <f t="shared" si="288"/>
        <v>0</v>
      </c>
      <c r="CV137" s="7">
        <f t="shared" si="406"/>
        <v>0</v>
      </c>
      <c r="CW137" s="7">
        <f t="shared" si="351"/>
        <v>0</v>
      </c>
      <c r="CX137" s="7"/>
      <c r="CY137" s="7">
        <f t="shared" si="289"/>
        <v>0</v>
      </c>
      <c r="CZ137" s="7">
        <f>'Initial absorption'!$H137*CY137*$F137</f>
        <v>0</v>
      </c>
      <c r="DA137" s="7">
        <f t="shared" si="407"/>
        <v>0</v>
      </c>
      <c r="DB137" s="7">
        <f>'Initial absorption'!$N137*DA137*$J137</f>
        <v>0</v>
      </c>
      <c r="DC137" s="7"/>
      <c r="DD137">
        <f t="shared" si="290"/>
        <v>0</v>
      </c>
      <c r="DE137" s="7">
        <f t="shared" si="291"/>
        <v>0</v>
      </c>
      <c r="DF137">
        <f t="shared" si="383"/>
        <v>0</v>
      </c>
      <c r="DG137" s="7"/>
      <c r="DH137">
        <f t="shared" si="384"/>
        <v>0</v>
      </c>
      <c r="DI137">
        <f t="shared" si="408"/>
        <v>0</v>
      </c>
      <c r="DJ137">
        <f t="shared" si="421"/>
        <v>0</v>
      </c>
      <c r="DK137" s="7"/>
      <c r="DL137">
        <f>(1 - 'Initial absorption'!$N137)*DA137</f>
        <v>0</v>
      </c>
      <c r="DM137" s="7">
        <f t="shared" si="292"/>
        <v>0</v>
      </c>
      <c r="DN137">
        <f>'Initial absorption'!$T137*(DL137+DM137)*$N137</f>
        <v>0</v>
      </c>
      <c r="DO137" s="7"/>
      <c r="DP137">
        <f t="shared" si="326"/>
        <v>0</v>
      </c>
      <c r="DQ137">
        <f>'Initial absorption'!$N137*DP137*$J137</f>
        <v>0</v>
      </c>
      <c r="DS137">
        <f>(1-'Initial absorption'!$N137)*DP137</f>
        <v>0</v>
      </c>
      <c r="DT137">
        <f>'Initial absorption'!$H137*DS137*$F137</f>
        <v>0</v>
      </c>
      <c r="DU137" s="7"/>
      <c r="DV137">
        <f>(1 - 'Initial absorption'!$T137)*(DL137+DM137)</f>
        <v>0</v>
      </c>
      <c r="DW137">
        <f t="shared" si="293"/>
        <v>0</v>
      </c>
      <c r="DX137" s="7"/>
      <c r="EH137" s="7">
        <f t="shared" si="426"/>
        <v>0</v>
      </c>
      <c r="EI137" s="7">
        <f t="shared" si="331"/>
        <v>0</v>
      </c>
      <c r="EJ137" s="7">
        <f t="shared" si="352"/>
        <v>0</v>
      </c>
      <c r="EK137" s="7">
        <f t="shared" si="385"/>
        <v>0</v>
      </c>
      <c r="EL137" s="7"/>
      <c r="EM137" s="7">
        <f t="shared" si="386"/>
        <v>0</v>
      </c>
      <c r="EN137" s="7">
        <f t="shared" si="294"/>
        <v>0</v>
      </c>
      <c r="EO137" s="7">
        <f t="shared" si="353"/>
        <v>0</v>
      </c>
      <c r="EP137" s="7">
        <f t="shared" si="387"/>
        <v>0</v>
      </c>
      <c r="ER137">
        <f t="shared" si="354"/>
        <v>0</v>
      </c>
      <c r="ES137">
        <f t="shared" si="355"/>
        <v>0</v>
      </c>
      <c r="ET137">
        <f t="shared" si="356"/>
        <v>0</v>
      </c>
      <c r="EU137">
        <f t="shared" si="409"/>
        <v>0</v>
      </c>
      <c r="EV137" s="7"/>
      <c r="EW137" s="7">
        <f t="shared" si="295"/>
        <v>0</v>
      </c>
      <c r="EX137" s="7">
        <f t="shared" si="410"/>
        <v>0</v>
      </c>
      <c r="EY137" s="7">
        <f t="shared" si="357"/>
        <v>0</v>
      </c>
      <c r="EZ137" s="7"/>
      <c r="FA137" s="7">
        <f t="shared" si="296"/>
        <v>0</v>
      </c>
      <c r="FB137" s="7">
        <f>'Initial absorption'!$H137*FA137*$F137</f>
        <v>0</v>
      </c>
      <c r="FC137" s="7">
        <f t="shared" si="411"/>
        <v>0</v>
      </c>
      <c r="FD137" s="7">
        <f>'Initial absorption'!$N137*FC137*$J137</f>
        <v>0</v>
      </c>
      <c r="FE137" s="7"/>
      <c r="FF137">
        <f t="shared" si="297"/>
        <v>0</v>
      </c>
      <c r="FG137" s="7">
        <f t="shared" si="298"/>
        <v>0</v>
      </c>
      <c r="FH137">
        <f t="shared" si="388"/>
        <v>0</v>
      </c>
      <c r="FI137" s="7"/>
      <c r="FJ137">
        <f t="shared" si="389"/>
        <v>0</v>
      </c>
      <c r="FK137">
        <f t="shared" si="412"/>
        <v>0</v>
      </c>
      <c r="FL137">
        <f t="shared" si="422"/>
        <v>0</v>
      </c>
      <c r="FM137" s="7"/>
      <c r="FN137">
        <f>(1 - 'Initial absorption'!$N137)*FC137</f>
        <v>0</v>
      </c>
      <c r="FO137" s="7">
        <f t="shared" si="299"/>
        <v>0</v>
      </c>
      <c r="FP137">
        <f>'Initial absorption'!$T137*(FN137+FO137)*$N137</f>
        <v>0</v>
      </c>
      <c r="FQ137" s="7"/>
      <c r="FR137">
        <f t="shared" si="327"/>
        <v>0</v>
      </c>
      <c r="FS137">
        <f>'Initial absorption'!$N137*FR137*$J137</f>
        <v>0</v>
      </c>
      <c r="FU137">
        <f>(1-'Initial absorption'!$N137)*FR137</f>
        <v>0</v>
      </c>
      <c r="FV137">
        <f>'Initial absorption'!$H137*FU137*$F137</f>
        <v>0</v>
      </c>
      <c r="FW137" s="7"/>
      <c r="FX137">
        <f>(1 - 'Initial absorption'!$T137)*(FN137+FO137)</f>
        <v>0</v>
      </c>
      <c r="FY137">
        <f t="shared" si="300"/>
        <v>0</v>
      </c>
      <c r="FZ137" s="7"/>
      <c r="GJ137" s="7">
        <f t="shared" si="427"/>
        <v>0</v>
      </c>
      <c r="GK137" s="7">
        <f t="shared" si="332"/>
        <v>0</v>
      </c>
      <c r="GL137" s="7">
        <f t="shared" si="358"/>
        <v>0</v>
      </c>
      <c r="GM137" s="7">
        <f t="shared" si="390"/>
        <v>0</v>
      </c>
      <c r="GN137" s="7"/>
      <c r="GO137" s="7">
        <f t="shared" si="391"/>
        <v>0</v>
      </c>
      <c r="GP137" s="7">
        <f t="shared" si="301"/>
        <v>0</v>
      </c>
      <c r="GQ137" s="7">
        <f t="shared" si="359"/>
        <v>0</v>
      </c>
      <c r="GR137" s="7">
        <f t="shared" si="392"/>
        <v>0</v>
      </c>
      <c r="GT137">
        <f t="shared" si="360"/>
        <v>0</v>
      </c>
      <c r="GU137">
        <f t="shared" si="361"/>
        <v>0</v>
      </c>
      <c r="GV137">
        <f t="shared" si="362"/>
        <v>0</v>
      </c>
      <c r="GW137">
        <f t="shared" si="413"/>
        <v>0</v>
      </c>
      <c r="GX137" s="7"/>
      <c r="GY137" s="7">
        <f t="shared" si="302"/>
        <v>0</v>
      </c>
      <c r="GZ137" s="7">
        <f t="shared" si="414"/>
        <v>0</v>
      </c>
      <c r="HA137" s="7">
        <f t="shared" si="363"/>
        <v>0</v>
      </c>
      <c r="HB137" s="7"/>
      <c r="HC137" s="7">
        <f t="shared" si="303"/>
        <v>0</v>
      </c>
      <c r="HD137" s="7">
        <f>'Initial absorption'!$H137*HC137*$F137</f>
        <v>0</v>
      </c>
      <c r="HE137" s="7">
        <f t="shared" si="415"/>
        <v>0</v>
      </c>
      <c r="HF137" s="7">
        <f>'Initial absorption'!$N137*HE137*$J137</f>
        <v>0</v>
      </c>
      <c r="HG137" s="7"/>
      <c r="HH137">
        <f t="shared" si="304"/>
        <v>0</v>
      </c>
      <c r="HI137" s="7">
        <f t="shared" si="305"/>
        <v>0</v>
      </c>
      <c r="HJ137">
        <f t="shared" si="393"/>
        <v>0</v>
      </c>
      <c r="HK137" s="7"/>
      <c r="HL137">
        <f t="shared" si="394"/>
        <v>0</v>
      </c>
      <c r="HM137">
        <f t="shared" si="416"/>
        <v>0</v>
      </c>
      <c r="HN137">
        <f t="shared" si="423"/>
        <v>0</v>
      </c>
      <c r="HO137" s="7"/>
      <c r="HP137">
        <f>(1 - 'Initial absorption'!$N137)*HE137</f>
        <v>0</v>
      </c>
      <c r="HQ137" s="7">
        <f t="shared" si="306"/>
        <v>0</v>
      </c>
      <c r="HR137">
        <f>'Initial absorption'!$T137*(HP137+HQ137)*$N137</f>
        <v>0</v>
      </c>
      <c r="HS137" s="7"/>
      <c r="HT137">
        <f t="shared" si="328"/>
        <v>0</v>
      </c>
      <c r="HU137">
        <f>'Initial absorption'!$N137*HT137*$J137</f>
        <v>0</v>
      </c>
      <c r="HW137">
        <f>(1-'Initial absorption'!$N137)*HT137</f>
        <v>0</v>
      </c>
      <c r="HX137">
        <f>'Initial absorption'!$H137*HW137*$F137</f>
        <v>0</v>
      </c>
      <c r="HY137" s="7"/>
      <c r="HZ137">
        <f>(1 - 'Initial absorption'!$T137)*(HP137+HQ137)</f>
        <v>0</v>
      </c>
      <c r="IA137">
        <f t="shared" si="307"/>
        <v>0</v>
      </c>
      <c r="IB137" s="7"/>
      <c r="IL137" s="7">
        <f t="shared" si="428"/>
        <v>0</v>
      </c>
      <c r="IM137" s="7">
        <f t="shared" si="333"/>
        <v>0</v>
      </c>
      <c r="IN137" s="7">
        <f t="shared" si="364"/>
        <v>0</v>
      </c>
      <c r="IO137" s="7">
        <f t="shared" si="395"/>
        <v>0</v>
      </c>
      <c r="IP137" s="7"/>
      <c r="IQ137" s="7">
        <f t="shared" si="396"/>
        <v>0</v>
      </c>
      <c r="IR137" s="7">
        <f t="shared" si="308"/>
        <v>0</v>
      </c>
      <c r="IS137" s="7">
        <f t="shared" si="365"/>
        <v>0</v>
      </c>
      <c r="IT137" s="7">
        <f t="shared" si="397"/>
        <v>0</v>
      </c>
      <c r="IV137">
        <f t="shared" si="366"/>
        <v>0</v>
      </c>
      <c r="IW137">
        <f t="shared" si="367"/>
        <v>0</v>
      </c>
      <c r="IX137">
        <f t="shared" si="368"/>
        <v>0</v>
      </c>
      <c r="IY137">
        <f t="shared" si="417"/>
        <v>0</v>
      </c>
      <c r="IZ137" s="7"/>
      <c r="JA137" s="7">
        <f t="shared" si="309"/>
        <v>0</v>
      </c>
      <c r="JB137" s="7">
        <f t="shared" si="418"/>
        <v>0</v>
      </c>
      <c r="JC137" s="7">
        <f t="shared" si="369"/>
        <v>0</v>
      </c>
      <c r="JD137" s="7"/>
      <c r="JE137" s="7">
        <f t="shared" si="310"/>
        <v>0</v>
      </c>
      <c r="JF137" s="7">
        <f>'Initial absorption'!$H137*JE137*$F137</f>
        <v>0</v>
      </c>
      <c r="JG137" s="7">
        <f t="shared" si="419"/>
        <v>0</v>
      </c>
      <c r="JH137" s="7">
        <f>'Initial absorption'!$N137*JG137*$J137</f>
        <v>0</v>
      </c>
      <c r="JI137" s="7"/>
      <c r="JJ137">
        <f t="shared" si="311"/>
        <v>0</v>
      </c>
      <c r="JK137" s="7">
        <f t="shared" si="312"/>
        <v>0</v>
      </c>
      <c r="JL137">
        <f t="shared" si="398"/>
        <v>0</v>
      </c>
      <c r="JM137" s="7"/>
      <c r="JN137">
        <f t="shared" si="399"/>
        <v>0</v>
      </c>
      <c r="JO137">
        <f t="shared" si="420"/>
        <v>0</v>
      </c>
      <c r="JP137">
        <f t="shared" si="424"/>
        <v>0</v>
      </c>
      <c r="JQ137" s="7"/>
      <c r="JR137">
        <f>(1 - 'Initial absorption'!$N137)*JG137</f>
        <v>0</v>
      </c>
      <c r="JS137" s="7">
        <f t="shared" si="313"/>
        <v>0</v>
      </c>
      <c r="JT137">
        <f>'Initial absorption'!$T137*(JR137+JS137)*$N137</f>
        <v>0</v>
      </c>
      <c r="JU137" s="7"/>
      <c r="JV137">
        <f t="shared" si="329"/>
        <v>0</v>
      </c>
      <c r="JW137">
        <f>'Initial absorption'!$N137*JV137*$J137</f>
        <v>0</v>
      </c>
      <c r="JY137">
        <f>(1-'Initial absorption'!$N137)*JV137</f>
        <v>0</v>
      </c>
      <c r="JZ137">
        <f>'Initial absorption'!$H137*JY137*$F137</f>
        <v>0</v>
      </c>
      <c r="KA137" s="7"/>
      <c r="KB137">
        <f>(1 - 'Initial absorption'!$T137)*(JR137+JS137)</f>
        <v>0</v>
      </c>
      <c r="KC137">
        <f t="shared" si="314"/>
        <v>0</v>
      </c>
      <c r="KD137" s="7"/>
    </row>
    <row r="138" spans="4:290" x14ac:dyDescent="0.25">
      <c r="D138">
        <v>960</v>
      </c>
      <c r="E138">
        <f>'Input spectra'!B138</f>
        <v>0</v>
      </c>
      <c r="F138">
        <f>'Initial absorption'!J138</f>
        <v>0</v>
      </c>
      <c r="G138">
        <f>'Input spectra'!C138</f>
        <v>0</v>
      </c>
      <c r="H138">
        <f t="shared" si="370"/>
        <v>0</v>
      </c>
      <c r="I138">
        <f>'Input spectra'!D138</f>
        <v>0</v>
      </c>
      <c r="J138">
        <f>'Initial absorption'!P138</f>
        <v>0</v>
      </c>
      <c r="K138">
        <f>'Input spectra'!E138</f>
        <v>0</v>
      </c>
      <c r="L138">
        <f t="shared" si="371"/>
        <v>0</v>
      </c>
      <c r="M138">
        <f>'Input spectra'!F138</f>
        <v>0</v>
      </c>
      <c r="N138">
        <f>'Initial absorption'!V138</f>
        <v>0</v>
      </c>
      <c r="O138">
        <f>'Input spectra'!G138</f>
        <v>0</v>
      </c>
      <c r="P138">
        <f t="shared" si="372"/>
        <v>0</v>
      </c>
      <c r="R138">
        <f>'Reaching edge prob after ems 1'!$EZ139</f>
        <v>0.87970616819570235</v>
      </c>
      <c r="S138">
        <f>'Reaching edge prob after ems 2'!$EZ139</f>
        <v>0.87970616819570235</v>
      </c>
      <c r="T138">
        <f>'Reaching edge prob after ems 3'!EZ139</f>
        <v>0.87970616819570235</v>
      </c>
      <c r="U138">
        <f>1-EXP(-'Reaching edge prob after ems 1'!FC139*_k_in_ec_correction*($E138*_c1+'Input spectra'!Y138))</f>
        <v>1.227445741398947E-2</v>
      </c>
      <c r="V138">
        <f>1-EXP(-(_t-'Reaching edge prob after ems 1'!FC139)*_k_in_ec_correction*($E138*_c1+'Input spectra'!Y138))</f>
        <v>1.2412617069991527E-2</v>
      </c>
      <c r="W138">
        <f>1-EXP(-'Reaching edge prob after ems 2'!FC139*_k_in_ec_correction*($I138*_c2+'Input spectra'!Y138))</f>
        <v>1.227445741398947E-2</v>
      </c>
      <c r="X138">
        <f>1-EXP(-(_t-'Reaching edge prob after ems 2'!FC139)*_k_in_ec_correction*($I138*_c2+'Input spectra'!Y138))</f>
        <v>1.2412617069991527E-2</v>
      </c>
      <c r="Y138">
        <f>1-EXP(-'Reaching edge prob after ems 3'!FC139*_k_in_ec_correction*($M138*_c3+'Input spectra'!Y138))</f>
        <v>1.227445741398947E-2</v>
      </c>
      <c r="Z138">
        <f>1-EXP(-(_t-'Reaching edge prob after ems 3'!FC139)*_k_in_ec_correction*($M138*_c3+'Input spectra'!Y138))</f>
        <v>1.2412617069991527E-2</v>
      </c>
      <c r="AA138" s="16"/>
      <c r="AB138" s="16"/>
      <c r="AD138" s="7">
        <f t="shared" si="334"/>
        <v>0</v>
      </c>
      <c r="AE138" s="7">
        <f t="shared" si="335"/>
        <v>0</v>
      </c>
      <c r="AF138" s="7">
        <f t="shared" si="336"/>
        <v>0</v>
      </c>
      <c r="AG138" s="7">
        <f t="shared" si="373"/>
        <v>0</v>
      </c>
      <c r="AH138" s="7"/>
      <c r="AI138" s="7">
        <f t="shared" si="337"/>
        <v>0</v>
      </c>
      <c r="AJ138" s="7">
        <f t="shared" si="338"/>
        <v>0</v>
      </c>
      <c r="AK138" s="7">
        <f t="shared" si="339"/>
        <v>0</v>
      </c>
      <c r="AL138" s="7">
        <f t="shared" si="374"/>
        <v>0</v>
      </c>
      <c r="AN138">
        <f t="shared" si="340"/>
        <v>0</v>
      </c>
      <c r="AO138">
        <f t="shared" si="341"/>
        <v>0</v>
      </c>
      <c r="AP138">
        <f t="shared" si="342"/>
        <v>0</v>
      </c>
      <c r="AQ138">
        <f t="shared" si="400"/>
        <v>0</v>
      </c>
      <c r="AR138" s="7"/>
      <c r="AS138" s="7">
        <f t="shared" si="343"/>
        <v>0</v>
      </c>
      <c r="AT138" s="7">
        <f t="shared" si="401"/>
        <v>0</v>
      </c>
      <c r="AU138" s="7">
        <f t="shared" si="344"/>
        <v>0</v>
      </c>
      <c r="AV138" s="7"/>
      <c r="AW138" s="7">
        <f t="shared" si="375"/>
        <v>0</v>
      </c>
      <c r="AX138" s="7">
        <f>'Initial absorption'!$H138*AW138*$F138</f>
        <v>0</v>
      </c>
      <c r="AY138" s="7">
        <f t="shared" si="402"/>
        <v>0</v>
      </c>
      <c r="AZ138" s="7">
        <f>'Initial absorption'!$N138*AY138*$J138</f>
        <v>0</v>
      </c>
      <c r="BA138" s="7"/>
      <c r="BB138">
        <f t="shared" si="376"/>
        <v>0</v>
      </c>
      <c r="BC138" s="7">
        <f t="shared" si="403"/>
        <v>0</v>
      </c>
      <c r="BD138">
        <f t="shared" si="377"/>
        <v>0</v>
      </c>
      <c r="BE138" s="7"/>
      <c r="BF138">
        <f t="shared" si="285"/>
        <v>0</v>
      </c>
      <c r="BG138">
        <f t="shared" si="404"/>
        <v>0</v>
      </c>
      <c r="BH138">
        <f t="shared" si="378"/>
        <v>0</v>
      </c>
      <c r="BI138" s="7"/>
      <c r="BJ138">
        <f>(1 - 'Initial absorption'!$N138)*AY138</f>
        <v>0</v>
      </c>
      <c r="BK138" s="7">
        <f t="shared" si="345"/>
        <v>0</v>
      </c>
      <c r="BL138">
        <f>'Initial absorption'!$T138*(BJ138+BK138)*$N138</f>
        <v>0</v>
      </c>
      <c r="BM138" s="7"/>
      <c r="BN138">
        <f t="shared" si="379"/>
        <v>0</v>
      </c>
      <c r="BO138">
        <f>'Initial absorption'!$N138*BN138*$J138</f>
        <v>0</v>
      </c>
      <c r="BQ138">
        <f>(1-'Initial absorption'!$N138)*BN138</f>
        <v>0</v>
      </c>
      <c r="BR138">
        <f>'Initial absorption'!$H138*BQ138*$F138</f>
        <v>0</v>
      </c>
      <c r="BS138" s="7"/>
      <c r="BT138">
        <f>(1 - 'Initial absorption'!$T138)*(BJ138+BK138)</f>
        <v>0</v>
      </c>
      <c r="BU138">
        <f t="shared" si="286"/>
        <v>0</v>
      </c>
      <c r="BV138" s="7"/>
      <c r="CF138" s="7">
        <f t="shared" si="425"/>
        <v>0</v>
      </c>
      <c r="CG138" s="7">
        <f t="shared" si="330"/>
        <v>0</v>
      </c>
      <c r="CH138" s="7">
        <f t="shared" si="346"/>
        <v>0</v>
      </c>
      <c r="CI138" s="7">
        <f t="shared" si="380"/>
        <v>0</v>
      </c>
      <c r="CJ138" s="7"/>
      <c r="CK138" s="7">
        <f t="shared" si="381"/>
        <v>0</v>
      </c>
      <c r="CL138" s="7">
        <f t="shared" si="287"/>
        <v>0</v>
      </c>
      <c r="CM138" s="7">
        <f t="shared" si="347"/>
        <v>0</v>
      </c>
      <c r="CN138" s="7">
        <f t="shared" si="382"/>
        <v>0</v>
      </c>
      <c r="CP138">
        <f t="shared" si="348"/>
        <v>0</v>
      </c>
      <c r="CQ138">
        <f t="shared" si="349"/>
        <v>0</v>
      </c>
      <c r="CR138">
        <f t="shared" si="350"/>
        <v>0</v>
      </c>
      <c r="CS138">
        <f t="shared" si="405"/>
        <v>0</v>
      </c>
      <c r="CT138" s="7"/>
      <c r="CU138" s="7">
        <f t="shared" si="288"/>
        <v>0</v>
      </c>
      <c r="CV138" s="7">
        <f t="shared" si="406"/>
        <v>0</v>
      </c>
      <c r="CW138" s="7">
        <f t="shared" si="351"/>
        <v>0</v>
      </c>
      <c r="CX138" s="7"/>
      <c r="CY138" s="7">
        <f t="shared" si="289"/>
        <v>0</v>
      </c>
      <c r="CZ138" s="7">
        <f>'Initial absorption'!$H138*CY138*$F138</f>
        <v>0</v>
      </c>
      <c r="DA138" s="7">
        <f t="shared" si="407"/>
        <v>0</v>
      </c>
      <c r="DB138" s="7">
        <f>'Initial absorption'!$N138*DA138*$J138</f>
        <v>0</v>
      </c>
      <c r="DC138" s="7"/>
      <c r="DD138">
        <f t="shared" si="290"/>
        <v>0</v>
      </c>
      <c r="DE138" s="7">
        <f t="shared" si="291"/>
        <v>0</v>
      </c>
      <c r="DF138">
        <f t="shared" si="383"/>
        <v>0</v>
      </c>
      <c r="DG138" s="7"/>
      <c r="DH138">
        <f t="shared" si="384"/>
        <v>0</v>
      </c>
      <c r="DI138">
        <f t="shared" si="408"/>
        <v>0</v>
      </c>
      <c r="DJ138">
        <f t="shared" si="421"/>
        <v>0</v>
      </c>
      <c r="DK138" s="7"/>
      <c r="DL138">
        <f>(1 - 'Initial absorption'!$N138)*DA138</f>
        <v>0</v>
      </c>
      <c r="DM138" s="7">
        <f t="shared" si="292"/>
        <v>0</v>
      </c>
      <c r="DN138">
        <f>'Initial absorption'!$T138*(DL138+DM138)*$N138</f>
        <v>0</v>
      </c>
      <c r="DO138" s="7"/>
      <c r="DP138">
        <f t="shared" si="326"/>
        <v>0</v>
      </c>
      <c r="DQ138">
        <f>'Initial absorption'!$N138*DP138*$J138</f>
        <v>0</v>
      </c>
      <c r="DS138">
        <f>(1-'Initial absorption'!$N138)*DP138</f>
        <v>0</v>
      </c>
      <c r="DT138">
        <f>'Initial absorption'!$H138*DS138*$F138</f>
        <v>0</v>
      </c>
      <c r="DU138" s="7"/>
      <c r="DV138">
        <f>(1 - 'Initial absorption'!$T138)*(DL138+DM138)</f>
        <v>0</v>
      </c>
      <c r="DW138">
        <f t="shared" si="293"/>
        <v>0</v>
      </c>
      <c r="DX138" s="7"/>
      <c r="EH138" s="7">
        <f t="shared" si="426"/>
        <v>0</v>
      </c>
      <c r="EI138" s="7">
        <f t="shared" si="331"/>
        <v>0</v>
      </c>
      <c r="EJ138" s="7">
        <f t="shared" si="352"/>
        <v>0</v>
      </c>
      <c r="EK138" s="7">
        <f t="shared" si="385"/>
        <v>0</v>
      </c>
      <c r="EL138" s="7"/>
      <c r="EM138" s="7">
        <f t="shared" si="386"/>
        <v>0</v>
      </c>
      <c r="EN138" s="7">
        <f t="shared" si="294"/>
        <v>0</v>
      </c>
      <c r="EO138" s="7">
        <f t="shared" si="353"/>
        <v>0</v>
      </c>
      <c r="EP138" s="7">
        <f t="shared" si="387"/>
        <v>0</v>
      </c>
      <c r="ER138">
        <f t="shared" si="354"/>
        <v>0</v>
      </c>
      <c r="ES138">
        <f t="shared" si="355"/>
        <v>0</v>
      </c>
      <c r="ET138">
        <f t="shared" si="356"/>
        <v>0</v>
      </c>
      <c r="EU138">
        <f t="shared" si="409"/>
        <v>0</v>
      </c>
      <c r="EV138" s="7"/>
      <c r="EW138" s="7">
        <f t="shared" si="295"/>
        <v>0</v>
      </c>
      <c r="EX138" s="7">
        <f t="shared" si="410"/>
        <v>0</v>
      </c>
      <c r="EY138" s="7">
        <f t="shared" si="357"/>
        <v>0</v>
      </c>
      <c r="EZ138" s="7"/>
      <c r="FA138" s="7">
        <f t="shared" si="296"/>
        <v>0</v>
      </c>
      <c r="FB138" s="7">
        <f>'Initial absorption'!$H138*FA138*$F138</f>
        <v>0</v>
      </c>
      <c r="FC138" s="7">
        <f t="shared" si="411"/>
        <v>0</v>
      </c>
      <c r="FD138" s="7">
        <f>'Initial absorption'!$N138*FC138*$J138</f>
        <v>0</v>
      </c>
      <c r="FE138" s="7"/>
      <c r="FF138">
        <f t="shared" si="297"/>
        <v>0</v>
      </c>
      <c r="FG138" s="7">
        <f t="shared" si="298"/>
        <v>0</v>
      </c>
      <c r="FH138">
        <f t="shared" si="388"/>
        <v>0</v>
      </c>
      <c r="FI138" s="7"/>
      <c r="FJ138">
        <f t="shared" si="389"/>
        <v>0</v>
      </c>
      <c r="FK138">
        <f t="shared" si="412"/>
        <v>0</v>
      </c>
      <c r="FL138">
        <f t="shared" si="422"/>
        <v>0</v>
      </c>
      <c r="FM138" s="7"/>
      <c r="FN138">
        <f>(1 - 'Initial absorption'!$N138)*FC138</f>
        <v>0</v>
      </c>
      <c r="FO138" s="7">
        <f t="shared" si="299"/>
        <v>0</v>
      </c>
      <c r="FP138">
        <f>'Initial absorption'!$T138*(FN138+FO138)*$N138</f>
        <v>0</v>
      </c>
      <c r="FQ138" s="7"/>
      <c r="FR138">
        <f t="shared" si="327"/>
        <v>0</v>
      </c>
      <c r="FS138">
        <f>'Initial absorption'!$N138*FR138*$J138</f>
        <v>0</v>
      </c>
      <c r="FU138">
        <f>(1-'Initial absorption'!$N138)*FR138</f>
        <v>0</v>
      </c>
      <c r="FV138">
        <f>'Initial absorption'!$H138*FU138*$F138</f>
        <v>0</v>
      </c>
      <c r="FW138" s="7"/>
      <c r="FX138">
        <f>(1 - 'Initial absorption'!$T138)*(FN138+FO138)</f>
        <v>0</v>
      </c>
      <c r="FY138">
        <f t="shared" si="300"/>
        <v>0</v>
      </c>
      <c r="FZ138" s="7"/>
      <c r="GJ138" s="7">
        <f t="shared" si="427"/>
        <v>0</v>
      </c>
      <c r="GK138" s="7">
        <f t="shared" si="332"/>
        <v>0</v>
      </c>
      <c r="GL138" s="7">
        <f t="shared" si="358"/>
        <v>0</v>
      </c>
      <c r="GM138" s="7">
        <f t="shared" si="390"/>
        <v>0</v>
      </c>
      <c r="GN138" s="7"/>
      <c r="GO138" s="7">
        <f t="shared" si="391"/>
        <v>0</v>
      </c>
      <c r="GP138" s="7">
        <f t="shared" si="301"/>
        <v>0</v>
      </c>
      <c r="GQ138" s="7">
        <f t="shared" si="359"/>
        <v>0</v>
      </c>
      <c r="GR138" s="7">
        <f t="shared" si="392"/>
        <v>0</v>
      </c>
      <c r="GT138">
        <f t="shared" si="360"/>
        <v>0</v>
      </c>
      <c r="GU138">
        <f t="shared" si="361"/>
        <v>0</v>
      </c>
      <c r="GV138">
        <f t="shared" si="362"/>
        <v>0</v>
      </c>
      <c r="GW138">
        <f t="shared" si="413"/>
        <v>0</v>
      </c>
      <c r="GX138" s="7"/>
      <c r="GY138" s="7">
        <f t="shared" si="302"/>
        <v>0</v>
      </c>
      <c r="GZ138" s="7">
        <f t="shared" si="414"/>
        <v>0</v>
      </c>
      <c r="HA138" s="7">
        <f t="shared" si="363"/>
        <v>0</v>
      </c>
      <c r="HB138" s="7"/>
      <c r="HC138" s="7">
        <f t="shared" si="303"/>
        <v>0</v>
      </c>
      <c r="HD138" s="7">
        <f>'Initial absorption'!$H138*HC138*$F138</f>
        <v>0</v>
      </c>
      <c r="HE138" s="7">
        <f t="shared" si="415"/>
        <v>0</v>
      </c>
      <c r="HF138" s="7">
        <f>'Initial absorption'!$N138*HE138*$J138</f>
        <v>0</v>
      </c>
      <c r="HG138" s="7"/>
      <c r="HH138">
        <f t="shared" si="304"/>
        <v>0</v>
      </c>
      <c r="HI138" s="7">
        <f t="shared" si="305"/>
        <v>0</v>
      </c>
      <c r="HJ138">
        <f t="shared" si="393"/>
        <v>0</v>
      </c>
      <c r="HK138" s="7"/>
      <c r="HL138">
        <f t="shared" si="394"/>
        <v>0</v>
      </c>
      <c r="HM138">
        <f t="shared" si="416"/>
        <v>0</v>
      </c>
      <c r="HN138">
        <f t="shared" si="423"/>
        <v>0</v>
      </c>
      <c r="HO138" s="7"/>
      <c r="HP138">
        <f>(1 - 'Initial absorption'!$N138)*HE138</f>
        <v>0</v>
      </c>
      <c r="HQ138" s="7">
        <f t="shared" si="306"/>
        <v>0</v>
      </c>
      <c r="HR138">
        <f>'Initial absorption'!$T138*(HP138+HQ138)*$N138</f>
        <v>0</v>
      </c>
      <c r="HS138" s="7"/>
      <c r="HT138">
        <f t="shared" si="328"/>
        <v>0</v>
      </c>
      <c r="HU138">
        <f>'Initial absorption'!$N138*HT138*$J138</f>
        <v>0</v>
      </c>
      <c r="HW138">
        <f>(1-'Initial absorption'!$N138)*HT138</f>
        <v>0</v>
      </c>
      <c r="HX138">
        <f>'Initial absorption'!$H138*HW138*$F138</f>
        <v>0</v>
      </c>
      <c r="HY138" s="7"/>
      <c r="HZ138">
        <f>(1 - 'Initial absorption'!$T138)*(HP138+HQ138)</f>
        <v>0</v>
      </c>
      <c r="IA138">
        <f t="shared" si="307"/>
        <v>0</v>
      </c>
      <c r="IB138" s="7"/>
      <c r="IL138" s="7">
        <f t="shared" si="428"/>
        <v>0</v>
      </c>
      <c r="IM138" s="7">
        <f t="shared" si="333"/>
        <v>0</v>
      </c>
      <c r="IN138" s="7">
        <f t="shared" si="364"/>
        <v>0</v>
      </c>
      <c r="IO138" s="7">
        <f t="shared" si="395"/>
        <v>0</v>
      </c>
      <c r="IP138" s="7"/>
      <c r="IQ138" s="7">
        <f t="shared" si="396"/>
        <v>0</v>
      </c>
      <c r="IR138" s="7">
        <f t="shared" si="308"/>
        <v>0</v>
      </c>
      <c r="IS138" s="7">
        <f t="shared" si="365"/>
        <v>0</v>
      </c>
      <c r="IT138" s="7">
        <f t="shared" si="397"/>
        <v>0</v>
      </c>
      <c r="IV138">
        <f t="shared" si="366"/>
        <v>0</v>
      </c>
      <c r="IW138">
        <f t="shared" si="367"/>
        <v>0</v>
      </c>
      <c r="IX138">
        <f t="shared" si="368"/>
        <v>0</v>
      </c>
      <c r="IY138">
        <f t="shared" si="417"/>
        <v>0</v>
      </c>
      <c r="IZ138" s="7"/>
      <c r="JA138" s="7">
        <f t="shared" si="309"/>
        <v>0</v>
      </c>
      <c r="JB138" s="7">
        <f t="shared" si="418"/>
        <v>0</v>
      </c>
      <c r="JC138" s="7">
        <f t="shared" si="369"/>
        <v>0</v>
      </c>
      <c r="JD138" s="7"/>
      <c r="JE138" s="7">
        <f t="shared" si="310"/>
        <v>0</v>
      </c>
      <c r="JF138" s="7">
        <f>'Initial absorption'!$H138*JE138*$F138</f>
        <v>0</v>
      </c>
      <c r="JG138" s="7">
        <f t="shared" si="419"/>
        <v>0</v>
      </c>
      <c r="JH138" s="7">
        <f>'Initial absorption'!$N138*JG138*$J138</f>
        <v>0</v>
      </c>
      <c r="JI138" s="7"/>
      <c r="JJ138">
        <f t="shared" si="311"/>
        <v>0</v>
      </c>
      <c r="JK138" s="7">
        <f t="shared" si="312"/>
        <v>0</v>
      </c>
      <c r="JL138">
        <f t="shared" si="398"/>
        <v>0</v>
      </c>
      <c r="JM138" s="7"/>
      <c r="JN138">
        <f t="shared" si="399"/>
        <v>0</v>
      </c>
      <c r="JO138">
        <f t="shared" si="420"/>
        <v>0</v>
      </c>
      <c r="JP138">
        <f t="shared" si="424"/>
        <v>0</v>
      </c>
      <c r="JQ138" s="7"/>
      <c r="JR138">
        <f>(1 - 'Initial absorption'!$N138)*JG138</f>
        <v>0</v>
      </c>
      <c r="JS138" s="7">
        <f t="shared" si="313"/>
        <v>0</v>
      </c>
      <c r="JT138">
        <f>'Initial absorption'!$T138*(JR138+JS138)*$N138</f>
        <v>0</v>
      </c>
      <c r="JU138" s="7"/>
      <c r="JV138">
        <f t="shared" si="329"/>
        <v>0</v>
      </c>
      <c r="JW138">
        <f>'Initial absorption'!$N138*JV138*$J138</f>
        <v>0</v>
      </c>
      <c r="JY138">
        <f>(1-'Initial absorption'!$N138)*JV138</f>
        <v>0</v>
      </c>
      <c r="JZ138">
        <f>'Initial absorption'!$H138*JY138*$F138</f>
        <v>0</v>
      </c>
      <c r="KA138" s="7"/>
      <c r="KB138">
        <f>(1 - 'Initial absorption'!$T138)*(JR138+JS138)</f>
        <v>0</v>
      </c>
      <c r="KC138">
        <f t="shared" si="314"/>
        <v>0</v>
      </c>
      <c r="KD138" s="7"/>
    </row>
    <row r="139" spans="4:290" x14ac:dyDescent="0.25">
      <c r="D139">
        <v>965</v>
      </c>
      <c r="E139">
        <f>'Input spectra'!B139</f>
        <v>0</v>
      </c>
      <c r="F139">
        <f>'Initial absorption'!J139</f>
        <v>0</v>
      </c>
      <c r="G139">
        <f>'Input spectra'!C139</f>
        <v>0</v>
      </c>
      <c r="H139">
        <f t="shared" si="370"/>
        <v>0</v>
      </c>
      <c r="I139">
        <f>'Input spectra'!D139</f>
        <v>0</v>
      </c>
      <c r="J139">
        <f>'Initial absorption'!P139</f>
        <v>0</v>
      </c>
      <c r="K139">
        <f>'Input spectra'!E139</f>
        <v>0</v>
      </c>
      <c r="L139">
        <f t="shared" si="371"/>
        <v>0</v>
      </c>
      <c r="M139">
        <f>'Input spectra'!F139</f>
        <v>0</v>
      </c>
      <c r="N139">
        <f>'Initial absorption'!V139</f>
        <v>0</v>
      </c>
      <c r="O139">
        <f>'Input spectra'!G139</f>
        <v>0</v>
      </c>
      <c r="P139">
        <f t="shared" si="372"/>
        <v>0</v>
      </c>
      <c r="R139">
        <f>'Reaching edge prob after ems 1'!$EZ140</f>
        <v>0.87983313821704712</v>
      </c>
      <c r="S139">
        <f>'Reaching edge prob after ems 2'!$EZ140</f>
        <v>0.87983313821704712</v>
      </c>
      <c r="T139">
        <f>'Reaching edge prob after ems 3'!EZ140</f>
        <v>0.87983313821704712</v>
      </c>
      <c r="U139">
        <f>1-EXP(-'Reaching edge prob after ems 1'!FC140*_k_in_ec_correction*($E139*_c1+'Input spectra'!Y139))</f>
        <v>1.2260317412318145E-2</v>
      </c>
      <c r="V139">
        <f>1-EXP(-(_t-'Reaching edge prob after ems 1'!FC140)*_k_in_ec_correction*($E139*_c1+'Input spectra'!Y139))</f>
        <v>1.2398157149150379E-2</v>
      </c>
      <c r="W139">
        <f>1-EXP(-'Reaching edge prob after ems 2'!FC140*_k_in_ec_correction*($I139*_c2+'Input spectra'!Y139))</f>
        <v>1.2260317412318145E-2</v>
      </c>
      <c r="X139">
        <f>1-EXP(-(_t-'Reaching edge prob after ems 2'!FC140)*_k_in_ec_correction*($I139*_c2+'Input spectra'!Y139))</f>
        <v>1.2398157149150379E-2</v>
      </c>
      <c r="Y139">
        <f>1-EXP(-'Reaching edge prob after ems 3'!FC140*_k_in_ec_correction*($M139*_c3+'Input spectra'!Y139))</f>
        <v>1.2260317412318145E-2</v>
      </c>
      <c r="Z139">
        <f>1-EXP(-(_t-'Reaching edge prob after ems 3'!FC140)*_k_in_ec_correction*($M139*_c3+'Input spectra'!Y139))</f>
        <v>1.2398157149150379E-2</v>
      </c>
      <c r="AA139" s="16"/>
      <c r="AB139" s="16"/>
      <c r="AD139" s="7">
        <f t="shared" si="334"/>
        <v>0</v>
      </c>
      <c r="AE139" s="7">
        <f t="shared" si="335"/>
        <v>0</v>
      </c>
      <c r="AF139" s="7">
        <f t="shared" si="336"/>
        <v>0</v>
      </c>
      <c r="AG139" s="7">
        <f t="shared" si="373"/>
        <v>0</v>
      </c>
      <c r="AH139" s="7"/>
      <c r="AI139" s="7">
        <f t="shared" si="337"/>
        <v>0</v>
      </c>
      <c r="AJ139" s="7">
        <f t="shared" si="338"/>
        <v>0</v>
      </c>
      <c r="AK139" s="7">
        <f t="shared" si="339"/>
        <v>0</v>
      </c>
      <c r="AL139" s="7">
        <f t="shared" si="374"/>
        <v>0</v>
      </c>
      <c r="AN139">
        <f t="shared" si="340"/>
        <v>0</v>
      </c>
      <c r="AO139">
        <f t="shared" si="341"/>
        <v>0</v>
      </c>
      <c r="AP139">
        <f t="shared" si="342"/>
        <v>0</v>
      </c>
      <c r="AQ139">
        <f t="shared" si="400"/>
        <v>0</v>
      </c>
      <c r="AR139" s="7"/>
      <c r="AS139" s="7">
        <f t="shared" si="343"/>
        <v>0</v>
      </c>
      <c r="AT139" s="7">
        <f t="shared" si="401"/>
        <v>0</v>
      </c>
      <c r="AU139" s="7">
        <f t="shared" si="344"/>
        <v>0</v>
      </c>
      <c r="AV139" s="7"/>
      <c r="AW139" s="7">
        <f t="shared" si="375"/>
        <v>0</v>
      </c>
      <c r="AX139" s="7">
        <f>'Initial absorption'!$H139*AW139*$F139</f>
        <v>0</v>
      </c>
      <c r="AY139" s="7">
        <f t="shared" si="402"/>
        <v>0</v>
      </c>
      <c r="AZ139" s="7">
        <f>'Initial absorption'!$N139*AY139*$J139</f>
        <v>0</v>
      </c>
      <c r="BA139" s="7"/>
      <c r="BB139">
        <f t="shared" si="376"/>
        <v>0</v>
      </c>
      <c r="BC139" s="7">
        <f t="shared" si="403"/>
        <v>0</v>
      </c>
      <c r="BD139">
        <f t="shared" si="377"/>
        <v>0</v>
      </c>
      <c r="BE139" s="7"/>
      <c r="BF139">
        <f t="shared" si="285"/>
        <v>0</v>
      </c>
      <c r="BG139">
        <f t="shared" si="404"/>
        <v>0</v>
      </c>
      <c r="BH139">
        <f t="shared" si="378"/>
        <v>0</v>
      </c>
      <c r="BI139" s="7"/>
      <c r="BJ139">
        <f>(1 - 'Initial absorption'!$N139)*AY139</f>
        <v>0</v>
      </c>
      <c r="BK139" s="7">
        <f t="shared" si="345"/>
        <v>0</v>
      </c>
      <c r="BL139">
        <f>'Initial absorption'!$T139*(BJ139+BK139)*$N139</f>
        <v>0</v>
      </c>
      <c r="BM139" s="7"/>
      <c r="BN139">
        <f t="shared" si="379"/>
        <v>0</v>
      </c>
      <c r="BO139">
        <f>'Initial absorption'!$N139*BN139*$J139</f>
        <v>0</v>
      </c>
      <c r="BQ139">
        <f>(1-'Initial absorption'!$N139)*BN139</f>
        <v>0</v>
      </c>
      <c r="BR139">
        <f>'Initial absorption'!$H139*BQ139*$F139</f>
        <v>0</v>
      </c>
      <c r="BS139" s="7"/>
      <c r="BT139">
        <f>(1 - 'Initial absorption'!$T139)*(BJ139+BK139)</f>
        <v>0</v>
      </c>
      <c r="BU139">
        <f t="shared" si="286"/>
        <v>0</v>
      </c>
      <c r="BV139" s="7"/>
      <c r="CF139" s="7">
        <f t="shared" si="425"/>
        <v>0</v>
      </c>
      <c r="CG139" s="7">
        <f t="shared" si="330"/>
        <v>0</v>
      </c>
      <c r="CH139" s="7">
        <f t="shared" si="346"/>
        <v>0</v>
      </c>
      <c r="CI139" s="7">
        <f t="shared" si="380"/>
        <v>0</v>
      </c>
      <c r="CJ139" s="7"/>
      <c r="CK139" s="7">
        <f t="shared" si="381"/>
        <v>0</v>
      </c>
      <c r="CL139" s="7">
        <f t="shared" si="287"/>
        <v>0</v>
      </c>
      <c r="CM139" s="7">
        <f t="shared" si="347"/>
        <v>0</v>
      </c>
      <c r="CN139" s="7">
        <f t="shared" si="382"/>
        <v>0</v>
      </c>
      <c r="CP139">
        <f t="shared" si="348"/>
        <v>0</v>
      </c>
      <c r="CQ139">
        <f t="shared" si="349"/>
        <v>0</v>
      </c>
      <c r="CR139">
        <f t="shared" si="350"/>
        <v>0</v>
      </c>
      <c r="CS139">
        <f t="shared" si="405"/>
        <v>0</v>
      </c>
      <c r="CT139" s="7"/>
      <c r="CU139" s="7">
        <f t="shared" si="288"/>
        <v>0</v>
      </c>
      <c r="CV139" s="7">
        <f t="shared" si="406"/>
        <v>0</v>
      </c>
      <c r="CW139" s="7">
        <f t="shared" si="351"/>
        <v>0</v>
      </c>
      <c r="CX139" s="7"/>
      <c r="CY139" s="7">
        <f t="shared" si="289"/>
        <v>0</v>
      </c>
      <c r="CZ139" s="7">
        <f>'Initial absorption'!$H139*CY139*$F139</f>
        <v>0</v>
      </c>
      <c r="DA139" s="7">
        <f t="shared" si="407"/>
        <v>0</v>
      </c>
      <c r="DB139" s="7">
        <f>'Initial absorption'!$N139*DA139*$J139</f>
        <v>0</v>
      </c>
      <c r="DC139" s="7"/>
      <c r="DD139">
        <f t="shared" si="290"/>
        <v>0</v>
      </c>
      <c r="DE139" s="7">
        <f t="shared" si="291"/>
        <v>0</v>
      </c>
      <c r="DF139">
        <f t="shared" si="383"/>
        <v>0</v>
      </c>
      <c r="DG139" s="7"/>
      <c r="DH139">
        <f t="shared" si="384"/>
        <v>0</v>
      </c>
      <c r="DI139">
        <f t="shared" si="408"/>
        <v>0</v>
      </c>
      <c r="DJ139">
        <f t="shared" si="421"/>
        <v>0</v>
      </c>
      <c r="DK139" s="7"/>
      <c r="DL139">
        <f>(1 - 'Initial absorption'!$N139)*DA139</f>
        <v>0</v>
      </c>
      <c r="DM139" s="7">
        <f t="shared" si="292"/>
        <v>0</v>
      </c>
      <c r="DN139">
        <f>'Initial absorption'!$T139*(DL139+DM139)*$N139</f>
        <v>0</v>
      </c>
      <c r="DO139" s="7"/>
      <c r="DP139">
        <f t="shared" si="326"/>
        <v>0</v>
      </c>
      <c r="DQ139">
        <f>'Initial absorption'!$N139*DP139*$J139</f>
        <v>0</v>
      </c>
      <c r="DS139">
        <f>(1-'Initial absorption'!$N139)*DP139</f>
        <v>0</v>
      </c>
      <c r="DT139">
        <f>'Initial absorption'!$H139*DS139*$F139</f>
        <v>0</v>
      </c>
      <c r="DU139" s="7"/>
      <c r="DV139">
        <f>(1 - 'Initial absorption'!$T139)*(DL139+DM139)</f>
        <v>0</v>
      </c>
      <c r="DW139">
        <f t="shared" si="293"/>
        <v>0</v>
      </c>
      <c r="DX139" s="7"/>
      <c r="EH139" s="7">
        <f t="shared" si="426"/>
        <v>0</v>
      </c>
      <c r="EI139" s="7">
        <f t="shared" si="331"/>
        <v>0</v>
      </c>
      <c r="EJ139" s="7">
        <f t="shared" si="352"/>
        <v>0</v>
      </c>
      <c r="EK139" s="7">
        <f t="shared" si="385"/>
        <v>0</v>
      </c>
      <c r="EL139" s="7"/>
      <c r="EM139" s="7">
        <f t="shared" si="386"/>
        <v>0</v>
      </c>
      <c r="EN139" s="7">
        <f t="shared" si="294"/>
        <v>0</v>
      </c>
      <c r="EO139" s="7">
        <f t="shared" si="353"/>
        <v>0</v>
      </c>
      <c r="EP139" s="7">
        <f t="shared" si="387"/>
        <v>0</v>
      </c>
      <c r="ER139">
        <f t="shared" si="354"/>
        <v>0</v>
      </c>
      <c r="ES139">
        <f t="shared" si="355"/>
        <v>0</v>
      </c>
      <c r="ET139">
        <f t="shared" si="356"/>
        <v>0</v>
      </c>
      <c r="EU139">
        <f t="shared" si="409"/>
        <v>0</v>
      </c>
      <c r="EV139" s="7"/>
      <c r="EW139" s="7">
        <f t="shared" si="295"/>
        <v>0</v>
      </c>
      <c r="EX139" s="7">
        <f t="shared" si="410"/>
        <v>0</v>
      </c>
      <c r="EY139" s="7">
        <f t="shared" si="357"/>
        <v>0</v>
      </c>
      <c r="EZ139" s="7"/>
      <c r="FA139" s="7">
        <f t="shared" si="296"/>
        <v>0</v>
      </c>
      <c r="FB139" s="7">
        <f>'Initial absorption'!$H139*FA139*$F139</f>
        <v>0</v>
      </c>
      <c r="FC139" s="7">
        <f t="shared" si="411"/>
        <v>0</v>
      </c>
      <c r="FD139" s="7">
        <f>'Initial absorption'!$N139*FC139*$J139</f>
        <v>0</v>
      </c>
      <c r="FE139" s="7"/>
      <c r="FF139">
        <f t="shared" si="297"/>
        <v>0</v>
      </c>
      <c r="FG139" s="7">
        <f t="shared" si="298"/>
        <v>0</v>
      </c>
      <c r="FH139">
        <f t="shared" si="388"/>
        <v>0</v>
      </c>
      <c r="FI139" s="7"/>
      <c r="FJ139">
        <f t="shared" si="389"/>
        <v>0</v>
      </c>
      <c r="FK139">
        <f t="shared" si="412"/>
        <v>0</v>
      </c>
      <c r="FL139">
        <f t="shared" si="422"/>
        <v>0</v>
      </c>
      <c r="FM139" s="7"/>
      <c r="FN139">
        <f>(1 - 'Initial absorption'!$N139)*FC139</f>
        <v>0</v>
      </c>
      <c r="FO139" s="7">
        <f t="shared" si="299"/>
        <v>0</v>
      </c>
      <c r="FP139">
        <f>'Initial absorption'!$T139*(FN139+FO139)*$N139</f>
        <v>0</v>
      </c>
      <c r="FQ139" s="7"/>
      <c r="FR139">
        <f t="shared" si="327"/>
        <v>0</v>
      </c>
      <c r="FS139">
        <f>'Initial absorption'!$N139*FR139*$J139</f>
        <v>0</v>
      </c>
      <c r="FU139">
        <f>(1-'Initial absorption'!$N139)*FR139</f>
        <v>0</v>
      </c>
      <c r="FV139">
        <f>'Initial absorption'!$H139*FU139*$F139</f>
        <v>0</v>
      </c>
      <c r="FW139" s="7"/>
      <c r="FX139">
        <f>(1 - 'Initial absorption'!$T139)*(FN139+FO139)</f>
        <v>0</v>
      </c>
      <c r="FY139">
        <f t="shared" si="300"/>
        <v>0</v>
      </c>
      <c r="FZ139" s="7"/>
      <c r="GJ139" s="7">
        <f t="shared" si="427"/>
        <v>0</v>
      </c>
      <c r="GK139" s="7">
        <f t="shared" si="332"/>
        <v>0</v>
      </c>
      <c r="GL139" s="7">
        <f t="shared" si="358"/>
        <v>0</v>
      </c>
      <c r="GM139" s="7">
        <f t="shared" si="390"/>
        <v>0</v>
      </c>
      <c r="GN139" s="7"/>
      <c r="GO139" s="7">
        <f t="shared" si="391"/>
        <v>0</v>
      </c>
      <c r="GP139" s="7">
        <f t="shared" si="301"/>
        <v>0</v>
      </c>
      <c r="GQ139" s="7">
        <f t="shared" si="359"/>
        <v>0</v>
      </c>
      <c r="GR139" s="7">
        <f t="shared" si="392"/>
        <v>0</v>
      </c>
      <c r="GT139">
        <f t="shared" si="360"/>
        <v>0</v>
      </c>
      <c r="GU139">
        <f t="shared" si="361"/>
        <v>0</v>
      </c>
      <c r="GV139">
        <f t="shared" si="362"/>
        <v>0</v>
      </c>
      <c r="GW139">
        <f t="shared" si="413"/>
        <v>0</v>
      </c>
      <c r="GX139" s="7"/>
      <c r="GY139" s="7">
        <f t="shared" si="302"/>
        <v>0</v>
      </c>
      <c r="GZ139" s="7">
        <f t="shared" si="414"/>
        <v>0</v>
      </c>
      <c r="HA139" s="7">
        <f t="shared" si="363"/>
        <v>0</v>
      </c>
      <c r="HB139" s="7"/>
      <c r="HC139" s="7">
        <f t="shared" si="303"/>
        <v>0</v>
      </c>
      <c r="HD139" s="7">
        <f>'Initial absorption'!$H139*HC139*$F139</f>
        <v>0</v>
      </c>
      <c r="HE139" s="7">
        <f t="shared" si="415"/>
        <v>0</v>
      </c>
      <c r="HF139" s="7">
        <f>'Initial absorption'!$N139*HE139*$J139</f>
        <v>0</v>
      </c>
      <c r="HG139" s="7"/>
      <c r="HH139">
        <f t="shared" si="304"/>
        <v>0</v>
      </c>
      <c r="HI139" s="7">
        <f t="shared" si="305"/>
        <v>0</v>
      </c>
      <c r="HJ139">
        <f t="shared" si="393"/>
        <v>0</v>
      </c>
      <c r="HK139" s="7"/>
      <c r="HL139">
        <f t="shared" si="394"/>
        <v>0</v>
      </c>
      <c r="HM139">
        <f t="shared" si="416"/>
        <v>0</v>
      </c>
      <c r="HN139">
        <f t="shared" si="423"/>
        <v>0</v>
      </c>
      <c r="HO139" s="7"/>
      <c r="HP139">
        <f>(1 - 'Initial absorption'!$N139)*HE139</f>
        <v>0</v>
      </c>
      <c r="HQ139" s="7">
        <f t="shared" si="306"/>
        <v>0</v>
      </c>
      <c r="HR139">
        <f>'Initial absorption'!$T139*(HP139+HQ139)*$N139</f>
        <v>0</v>
      </c>
      <c r="HS139" s="7"/>
      <c r="HT139">
        <f t="shared" si="328"/>
        <v>0</v>
      </c>
      <c r="HU139">
        <f>'Initial absorption'!$N139*HT139*$J139</f>
        <v>0</v>
      </c>
      <c r="HW139">
        <f>(1-'Initial absorption'!$N139)*HT139</f>
        <v>0</v>
      </c>
      <c r="HX139">
        <f>'Initial absorption'!$H139*HW139*$F139</f>
        <v>0</v>
      </c>
      <c r="HY139" s="7"/>
      <c r="HZ139">
        <f>(1 - 'Initial absorption'!$T139)*(HP139+HQ139)</f>
        <v>0</v>
      </c>
      <c r="IA139">
        <f t="shared" si="307"/>
        <v>0</v>
      </c>
      <c r="IB139" s="7"/>
      <c r="IL139" s="7">
        <f t="shared" si="428"/>
        <v>0</v>
      </c>
      <c r="IM139" s="7">
        <f t="shared" si="333"/>
        <v>0</v>
      </c>
      <c r="IN139" s="7">
        <f t="shared" si="364"/>
        <v>0</v>
      </c>
      <c r="IO139" s="7">
        <f t="shared" si="395"/>
        <v>0</v>
      </c>
      <c r="IP139" s="7"/>
      <c r="IQ139" s="7">
        <f t="shared" si="396"/>
        <v>0</v>
      </c>
      <c r="IR139" s="7">
        <f t="shared" si="308"/>
        <v>0</v>
      </c>
      <c r="IS139" s="7">
        <f t="shared" si="365"/>
        <v>0</v>
      </c>
      <c r="IT139" s="7">
        <f t="shared" si="397"/>
        <v>0</v>
      </c>
      <c r="IV139">
        <f t="shared" si="366"/>
        <v>0</v>
      </c>
      <c r="IW139">
        <f t="shared" si="367"/>
        <v>0</v>
      </c>
      <c r="IX139">
        <f t="shared" si="368"/>
        <v>0</v>
      </c>
      <c r="IY139">
        <f t="shared" si="417"/>
        <v>0</v>
      </c>
      <c r="IZ139" s="7"/>
      <c r="JA139" s="7">
        <f t="shared" si="309"/>
        <v>0</v>
      </c>
      <c r="JB139" s="7">
        <f t="shared" si="418"/>
        <v>0</v>
      </c>
      <c r="JC139" s="7">
        <f t="shared" si="369"/>
        <v>0</v>
      </c>
      <c r="JD139" s="7"/>
      <c r="JE139" s="7">
        <f t="shared" si="310"/>
        <v>0</v>
      </c>
      <c r="JF139" s="7">
        <f>'Initial absorption'!$H139*JE139*$F139</f>
        <v>0</v>
      </c>
      <c r="JG139" s="7">
        <f t="shared" si="419"/>
        <v>0</v>
      </c>
      <c r="JH139" s="7">
        <f>'Initial absorption'!$N139*JG139*$J139</f>
        <v>0</v>
      </c>
      <c r="JI139" s="7"/>
      <c r="JJ139">
        <f t="shared" si="311"/>
        <v>0</v>
      </c>
      <c r="JK139" s="7">
        <f t="shared" si="312"/>
        <v>0</v>
      </c>
      <c r="JL139">
        <f t="shared" si="398"/>
        <v>0</v>
      </c>
      <c r="JM139" s="7"/>
      <c r="JN139">
        <f t="shared" si="399"/>
        <v>0</v>
      </c>
      <c r="JO139">
        <f t="shared" si="420"/>
        <v>0</v>
      </c>
      <c r="JP139">
        <f t="shared" si="424"/>
        <v>0</v>
      </c>
      <c r="JQ139" s="7"/>
      <c r="JR139">
        <f>(1 - 'Initial absorption'!$N139)*JG139</f>
        <v>0</v>
      </c>
      <c r="JS139" s="7">
        <f t="shared" si="313"/>
        <v>0</v>
      </c>
      <c r="JT139">
        <f>'Initial absorption'!$T139*(JR139+JS139)*$N139</f>
        <v>0</v>
      </c>
      <c r="JU139" s="7"/>
      <c r="JV139">
        <f t="shared" si="329"/>
        <v>0</v>
      </c>
      <c r="JW139">
        <f>'Initial absorption'!$N139*JV139*$J139</f>
        <v>0</v>
      </c>
      <c r="JY139">
        <f>(1-'Initial absorption'!$N139)*JV139</f>
        <v>0</v>
      </c>
      <c r="JZ139">
        <f>'Initial absorption'!$H139*JY139*$F139</f>
        <v>0</v>
      </c>
      <c r="KA139" s="7"/>
      <c r="KB139">
        <f>(1 - 'Initial absorption'!$T139)*(JR139+JS139)</f>
        <v>0</v>
      </c>
      <c r="KC139">
        <f t="shared" si="314"/>
        <v>0</v>
      </c>
      <c r="KD139" s="7"/>
    </row>
    <row r="140" spans="4:290" x14ac:dyDescent="0.25">
      <c r="D140">
        <v>970</v>
      </c>
      <c r="E140">
        <f>'Input spectra'!B140</f>
        <v>0</v>
      </c>
      <c r="F140">
        <f>'Initial absorption'!J140</f>
        <v>0</v>
      </c>
      <c r="G140">
        <f>'Input spectra'!C140</f>
        <v>0</v>
      </c>
      <c r="H140">
        <f t="shared" si="370"/>
        <v>0</v>
      </c>
      <c r="I140">
        <f>'Input spectra'!D140</f>
        <v>0</v>
      </c>
      <c r="J140">
        <f>'Initial absorption'!P140</f>
        <v>0</v>
      </c>
      <c r="K140">
        <f>'Input spectra'!E140</f>
        <v>0</v>
      </c>
      <c r="L140">
        <f t="shared" si="371"/>
        <v>0</v>
      </c>
      <c r="M140">
        <f>'Input spectra'!F140</f>
        <v>0</v>
      </c>
      <c r="N140">
        <f>'Initial absorption'!V140</f>
        <v>0</v>
      </c>
      <c r="O140">
        <f>'Input spectra'!G140</f>
        <v>0</v>
      </c>
      <c r="P140">
        <f t="shared" si="372"/>
        <v>0</v>
      </c>
      <c r="R140">
        <f>'Reaching edge prob after ems 1'!$EZ141</f>
        <v>0.87996013674257678</v>
      </c>
      <c r="S140">
        <f>'Reaching edge prob after ems 2'!$EZ141</f>
        <v>0.87996013674257678</v>
      </c>
      <c r="T140">
        <f>'Reaching edge prob after ems 3'!EZ141</f>
        <v>0.87996013674257678</v>
      </c>
      <c r="U140">
        <f>1-EXP(-'Reaching edge prob after ems 1'!FC141*_k_in_ec_correction*($E140*_c1+'Input spectra'!Y140))</f>
        <v>1.2246177020480031E-2</v>
      </c>
      <c r="V140">
        <f>1-EXP(-(_t-'Reaching edge prob after ems 1'!FC141)*_k_in_ec_correction*($E140*_c1+'Input spectra'!Y140))</f>
        <v>1.238369720430843E-2</v>
      </c>
      <c r="W140">
        <f>1-EXP(-'Reaching edge prob after ems 2'!FC141*_k_in_ec_correction*($I140*_c2+'Input spectra'!Y140))</f>
        <v>1.2246177020480031E-2</v>
      </c>
      <c r="X140">
        <f>1-EXP(-(_t-'Reaching edge prob after ems 2'!FC141)*_k_in_ec_correction*($I140*_c2+'Input spectra'!Y140))</f>
        <v>1.238369720430843E-2</v>
      </c>
      <c r="Y140">
        <f>1-EXP(-'Reaching edge prob after ems 3'!FC141*_k_in_ec_correction*($M140*_c3+'Input spectra'!Y140))</f>
        <v>1.2246177020480031E-2</v>
      </c>
      <c r="Z140">
        <f>1-EXP(-(_t-'Reaching edge prob after ems 3'!FC141)*_k_in_ec_correction*($M140*_c3+'Input spectra'!Y140))</f>
        <v>1.238369720430843E-2</v>
      </c>
      <c r="AA140" s="16"/>
      <c r="AB140" s="16"/>
      <c r="AD140" s="7">
        <f t="shared" si="334"/>
        <v>0</v>
      </c>
      <c r="AE140" s="7">
        <f t="shared" si="335"/>
        <v>0</v>
      </c>
      <c r="AF140" s="7">
        <f t="shared" si="336"/>
        <v>0</v>
      </c>
      <c r="AG140" s="7">
        <f t="shared" si="373"/>
        <v>0</v>
      </c>
      <c r="AH140" s="7"/>
      <c r="AI140" s="7">
        <f t="shared" si="337"/>
        <v>0</v>
      </c>
      <c r="AJ140" s="7">
        <f t="shared" si="338"/>
        <v>0</v>
      </c>
      <c r="AK140" s="7">
        <f t="shared" si="339"/>
        <v>0</v>
      </c>
      <c r="AL140" s="7">
        <f t="shared" si="374"/>
        <v>0</v>
      </c>
      <c r="AN140">
        <f t="shared" si="340"/>
        <v>0</v>
      </c>
      <c r="AO140">
        <f t="shared" si="341"/>
        <v>0</v>
      </c>
      <c r="AP140">
        <f t="shared" si="342"/>
        <v>0</v>
      </c>
      <c r="AQ140">
        <f t="shared" si="400"/>
        <v>0</v>
      </c>
      <c r="AR140" s="7"/>
      <c r="AS140" s="7">
        <f t="shared" si="343"/>
        <v>0</v>
      </c>
      <c r="AT140" s="7">
        <f t="shared" si="401"/>
        <v>0</v>
      </c>
      <c r="AU140" s="7">
        <f t="shared" si="344"/>
        <v>0</v>
      </c>
      <c r="AV140" s="7"/>
      <c r="AW140" s="7">
        <f t="shared" si="375"/>
        <v>0</v>
      </c>
      <c r="AX140" s="7">
        <f>'Initial absorption'!$H140*AW140*$F140</f>
        <v>0</v>
      </c>
      <c r="AY140" s="7">
        <f t="shared" si="402"/>
        <v>0</v>
      </c>
      <c r="AZ140" s="7">
        <f>'Initial absorption'!$N140*AY140*$J140</f>
        <v>0</v>
      </c>
      <c r="BA140" s="7"/>
      <c r="BB140">
        <f t="shared" si="376"/>
        <v>0</v>
      </c>
      <c r="BC140" s="7">
        <f t="shared" si="403"/>
        <v>0</v>
      </c>
      <c r="BD140">
        <f t="shared" si="377"/>
        <v>0</v>
      </c>
      <c r="BE140" s="7"/>
      <c r="BF140">
        <f t="shared" si="285"/>
        <v>0</v>
      </c>
      <c r="BG140">
        <f t="shared" si="404"/>
        <v>0</v>
      </c>
      <c r="BH140">
        <f t="shared" si="378"/>
        <v>0</v>
      </c>
      <c r="BI140" s="7"/>
      <c r="BJ140">
        <f>(1 - 'Initial absorption'!$N140)*AY140</f>
        <v>0</v>
      </c>
      <c r="BK140" s="7">
        <f t="shared" si="345"/>
        <v>0</v>
      </c>
      <c r="BL140">
        <f>'Initial absorption'!$T140*(BJ140+BK140)*$N140</f>
        <v>0</v>
      </c>
      <c r="BM140" s="7"/>
      <c r="BN140">
        <f t="shared" si="379"/>
        <v>0</v>
      </c>
      <c r="BO140">
        <f>'Initial absorption'!$N140*BN140*$J140</f>
        <v>0</v>
      </c>
      <c r="BQ140">
        <f>(1-'Initial absorption'!$N140)*BN140</f>
        <v>0</v>
      </c>
      <c r="BR140">
        <f>'Initial absorption'!$H140*BQ140*$F140</f>
        <v>0</v>
      </c>
      <c r="BS140" s="7"/>
      <c r="BT140">
        <f>(1 - 'Initial absorption'!$T140)*(BJ140+BK140)</f>
        <v>0</v>
      </c>
      <c r="BU140">
        <f t="shared" si="286"/>
        <v>0</v>
      </c>
      <c r="BV140" s="7"/>
      <c r="CF140" s="7">
        <f t="shared" si="425"/>
        <v>0</v>
      </c>
      <c r="CG140" s="7">
        <f t="shared" si="330"/>
        <v>0</v>
      </c>
      <c r="CH140" s="7">
        <f t="shared" si="346"/>
        <v>0</v>
      </c>
      <c r="CI140" s="7">
        <f t="shared" si="380"/>
        <v>0</v>
      </c>
      <c r="CJ140" s="7"/>
      <c r="CK140" s="7">
        <f t="shared" si="381"/>
        <v>0</v>
      </c>
      <c r="CL140" s="7">
        <f t="shared" si="287"/>
        <v>0</v>
      </c>
      <c r="CM140" s="7">
        <f t="shared" si="347"/>
        <v>0</v>
      </c>
      <c r="CN140" s="7">
        <f t="shared" si="382"/>
        <v>0</v>
      </c>
      <c r="CP140">
        <f t="shared" si="348"/>
        <v>0</v>
      </c>
      <c r="CQ140">
        <f t="shared" si="349"/>
        <v>0</v>
      </c>
      <c r="CR140">
        <f t="shared" si="350"/>
        <v>0</v>
      </c>
      <c r="CS140">
        <f t="shared" si="405"/>
        <v>0</v>
      </c>
      <c r="CT140" s="7"/>
      <c r="CU140" s="7">
        <f t="shared" si="288"/>
        <v>0</v>
      </c>
      <c r="CV140" s="7">
        <f t="shared" si="406"/>
        <v>0</v>
      </c>
      <c r="CW140" s="7">
        <f t="shared" si="351"/>
        <v>0</v>
      </c>
      <c r="CX140" s="7"/>
      <c r="CY140" s="7">
        <f t="shared" si="289"/>
        <v>0</v>
      </c>
      <c r="CZ140" s="7">
        <f>'Initial absorption'!$H140*CY140*$F140</f>
        <v>0</v>
      </c>
      <c r="DA140" s="7">
        <f t="shared" si="407"/>
        <v>0</v>
      </c>
      <c r="DB140" s="7">
        <f>'Initial absorption'!$N140*DA140*$J140</f>
        <v>0</v>
      </c>
      <c r="DC140" s="7"/>
      <c r="DD140">
        <f t="shared" si="290"/>
        <v>0</v>
      </c>
      <c r="DE140" s="7">
        <f t="shared" si="291"/>
        <v>0</v>
      </c>
      <c r="DF140">
        <f t="shared" si="383"/>
        <v>0</v>
      </c>
      <c r="DG140" s="7"/>
      <c r="DH140">
        <f t="shared" si="384"/>
        <v>0</v>
      </c>
      <c r="DI140">
        <f t="shared" si="408"/>
        <v>0</v>
      </c>
      <c r="DJ140">
        <f t="shared" si="421"/>
        <v>0</v>
      </c>
      <c r="DK140" s="7"/>
      <c r="DL140">
        <f>(1 - 'Initial absorption'!$N140)*DA140</f>
        <v>0</v>
      </c>
      <c r="DM140" s="7">
        <f t="shared" si="292"/>
        <v>0</v>
      </c>
      <c r="DN140">
        <f>'Initial absorption'!$T140*(DL140+DM140)*$N140</f>
        <v>0</v>
      </c>
      <c r="DO140" s="7"/>
      <c r="DP140">
        <f t="shared" si="326"/>
        <v>0</v>
      </c>
      <c r="DQ140">
        <f>'Initial absorption'!$N140*DP140*$J140</f>
        <v>0</v>
      </c>
      <c r="DS140">
        <f>(1-'Initial absorption'!$N140)*DP140</f>
        <v>0</v>
      </c>
      <c r="DT140">
        <f>'Initial absorption'!$H140*DS140*$F140</f>
        <v>0</v>
      </c>
      <c r="DU140" s="7"/>
      <c r="DV140">
        <f>(1 - 'Initial absorption'!$T140)*(DL140+DM140)</f>
        <v>0</v>
      </c>
      <c r="DW140">
        <f t="shared" si="293"/>
        <v>0</v>
      </c>
      <c r="DX140" s="7"/>
      <c r="EH140" s="7">
        <f t="shared" si="426"/>
        <v>0</v>
      </c>
      <c r="EI140" s="7">
        <f t="shared" si="331"/>
        <v>0</v>
      </c>
      <c r="EJ140" s="7">
        <f t="shared" si="352"/>
        <v>0</v>
      </c>
      <c r="EK140" s="7">
        <f t="shared" si="385"/>
        <v>0</v>
      </c>
      <c r="EL140" s="7"/>
      <c r="EM140" s="7">
        <f t="shared" si="386"/>
        <v>0</v>
      </c>
      <c r="EN140" s="7">
        <f t="shared" si="294"/>
        <v>0</v>
      </c>
      <c r="EO140" s="7">
        <f t="shared" si="353"/>
        <v>0</v>
      </c>
      <c r="EP140" s="7">
        <f t="shared" si="387"/>
        <v>0</v>
      </c>
      <c r="ER140">
        <f t="shared" si="354"/>
        <v>0</v>
      </c>
      <c r="ES140">
        <f t="shared" si="355"/>
        <v>0</v>
      </c>
      <c r="ET140">
        <f t="shared" si="356"/>
        <v>0</v>
      </c>
      <c r="EU140">
        <f t="shared" si="409"/>
        <v>0</v>
      </c>
      <c r="EV140" s="7"/>
      <c r="EW140" s="7">
        <f t="shared" si="295"/>
        <v>0</v>
      </c>
      <c r="EX140" s="7">
        <f t="shared" si="410"/>
        <v>0</v>
      </c>
      <c r="EY140" s="7">
        <f t="shared" si="357"/>
        <v>0</v>
      </c>
      <c r="EZ140" s="7"/>
      <c r="FA140" s="7">
        <f t="shared" si="296"/>
        <v>0</v>
      </c>
      <c r="FB140" s="7">
        <f>'Initial absorption'!$H140*FA140*$F140</f>
        <v>0</v>
      </c>
      <c r="FC140" s="7">
        <f t="shared" si="411"/>
        <v>0</v>
      </c>
      <c r="FD140" s="7">
        <f>'Initial absorption'!$N140*FC140*$J140</f>
        <v>0</v>
      </c>
      <c r="FE140" s="7"/>
      <c r="FF140">
        <f t="shared" si="297"/>
        <v>0</v>
      </c>
      <c r="FG140" s="7">
        <f t="shared" si="298"/>
        <v>0</v>
      </c>
      <c r="FH140">
        <f t="shared" si="388"/>
        <v>0</v>
      </c>
      <c r="FI140" s="7"/>
      <c r="FJ140">
        <f t="shared" si="389"/>
        <v>0</v>
      </c>
      <c r="FK140">
        <f t="shared" si="412"/>
        <v>0</v>
      </c>
      <c r="FL140">
        <f t="shared" si="422"/>
        <v>0</v>
      </c>
      <c r="FM140" s="7"/>
      <c r="FN140">
        <f>(1 - 'Initial absorption'!$N140)*FC140</f>
        <v>0</v>
      </c>
      <c r="FO140" s="7">
        <f t="shared" si="299"/>
        <v>0</v>
      </c>
      <c r="FP140">
        <f>'Initial absorption'!$T140*(FN140+FO140)*$N140</f>
        <v>0</v>
      </c>
      <c r="FQ140" s="7"/>
      <c r="FR140">
        <f t="shared" si="327"/>
        <v>0</v>
      </c>
      <c r="FS140">
        <f>'Initial absorption'!$N140*FR140*$J140</f>
        <v>0</v>
      </c>
      <c r="FU140">
        <f>(1-'Initial absorption'!$N140)*FR140</f>
        <v>0</v>
      </c>
      <c r="FV140">
        <f>'Initial absorption'!$H140*FU140*$F140</f>
        <v>0</v>
      </c>
      <c r="FW140" s="7"/>
      <c r="FX140">
        <f>(1 - 'Initial absorption'!$T140)*(FN140+FO140)</f>
        <v>0</v>
      </c>
      <c r="FY140">
        <f t="shared" si="300"/>
        <v>0</v>
      </c>
      <c r="FZ140" s="7"/>
      <c r="GJ140" s="7">
        <f t="shared" si="427"/>
        <v>0</v>
      </c>
      <c r="GK140" s="7">
        <f t="shared" si="332"/>
        <v>0</v>
      </c>
      <c r="GL140" s="7">
        <f t="shared" si="358"/>
        <v>0</v>
      </c>
      <c r="GM140" s="7">
        <f t="shared" si="390"/>
        <v>0</v>
      </c>
      <c r="GN140" s="7"/>
      <c r="GO140" s="7">
        <f t="shared" si="391"/>
        <v>0</v>
      </c>
      <c r="GP140" s="7">
        <f t="shared" si="301"/>
        <v>0</v>
      </c>
      <c r="GQ140" s="7">
        <f t="shared" si="359"/>
        <v>0</v>
      </c>
      <c r="GR140" s="7">
        <f t="shared" si="392"/>
        <v>0</v>
      </c>
      <c r="GT140">
        <f t="shared" si="360"/>
        <v>0</v>
      </c>
      <c r="GU140">
        <f t="shared" si="361"/>
        <v>0</v>
      </c>
      <c r="GV140">
        <f t="shared" si="362"/>
        <v>0</v>
      </c>
      <c r="GW140">
        <f t="shared" si="413"/>
        <v>0</v>
      </c>
      <c r="GX140" s="7"/>
      <c r="GY140" s="7">
        <f t="shared" si="302"/>
        <v>0</v>
      </c>
      <c r="GZ140" s="7">
        <f t="shared" si="414"/>
        <v>0</v>
      </c>
      <c r="HA140" s="7">
        <f t="shared" si="363"/>
        <v>0</v>
      </c>
      <c r="HB140" s="7"/>
      <c r="HC140" s="7">
        <f t="shared" si="303"/>
        <v>0</v>
      </c>
      <c r="HD140" s="7">
        <f>'Initial absorption'!$H140*HC140*$F140</f>
        <v>0</v>
      </c>
      <c r="HE140" s="7">
        <f t="shared" si="415"/>
        <v>0</v>
      </c>
      <c r="HF140" s="7">
        <f>'Initial absorption'!$N140*HE140*$J140</f>
        <v>0</v>
      </c>
      <c r="HG140" s="7"/>
      <c r="HH140">
        <f t="shared" si="304"/>
        <v>0</v>
      </c>
      <c r="HI140" s="7">
        <f t="shared" si="305"/>
        <v>0</v>
      </c>
      <c r="HJ140">
        <f t="shared" si="393"/>
        <v>0</v>
      </c>
      <c r="HK140" s="7"/>
      <c r="HL140">
        <f t="shared" si="394"/>
        <v>0</v>
      </c>
      <c r="HM140">
        <f t="shared" si="416"/>
        <v>0</v>
      </c>
      <c r="HN140">
        <f t="shared" si="423"/>
        <v>0</v>
      </c>
      <c r="HO140" s="7"/>
      <c r="HP140">
        <f>(1 - 'Initial absorption'!$N140)*HE140</f>
        <v>0</v>
      </c>
      <c r="HQ140" s="7">
        <f t="shared" si="306"/>
        <v>0</v>
      </c>
      <c r="HR140">
        <f>'Initial absorption'!$T140*(HP140+HQ140)*$N140</f>
        <v>0</v>
      </c>
      <c r="HS140" s="7"/>
      <c r="HT140">
        <f t="shared" si="328"/>
        <v>0</v>
      </c>
      <c r="HU140">
        <f>'Initial absorption'!$N140*HT140*$J140</f>
        <v>0</v>
      </c>
      <c r="HW140">
        <f>(1-'Initial absorption'!$N140)*HT140</f>
        <v>0</v>
      </c>
      <c r="HX140">
        <f>'Initial absorption'!$H140*HW140*$F140</f>
        <v>0</v>
      </c>
      <c r="HY140" s="7"/>
      <c r="HZ140">
        <f>(1 - 'Initial absorption'!$T140)*(HP140+HQ140)</f>
        <v>0</v>
      </c>
      <c r="IA140">
        <f t="shared" si="307"/>
        <v>0</v>
      </c>
      <c r="IB140" s="7"/>
      <c r="IL140" s="7">
        <f t="shared" si="428"/>
        <v>0</v>
      </c>
      <c r="IM140" s="7">
        <f t="shared" si="333"/>
        <v>0</v>
      </c>
      <c r="IN140" s="7">
        <f t="shared" si="364"/>
        <v>0</v>
      </c>
      <c r="IO140" s="7">
        <f t="shared" si="395"/>
        <v>0</v>
      </c>
      <c r="IP140" s="7"/>
      <c r="IQ140" s="7">
        <f t="shared" si="396"/>
        <v>0</v>
      </c>
      <c r="IR140" s="7">
        <f t="shared" si="308"/>
        <v>0</v>
      </c>
      <c r="IS140" s="7">
        <f t="shared" si="365"/>
        <v>0</v>
      </c>
      <c r="IT140" s="7">
        <f t="shared" si="397"/>
        <v>0</v>
      </c>
      <c r="IV140">
        <f t="shared" si="366"/>
        <v>0</v>
      </c>
      <c r="IW140">
        <f t="shared" si="367"/>
        <v>0</v>
      </c>
      <c r="IX140">
        <f t="shared" si="368"/>
        <v>0</v>
      </c>
      <c r="IY140">
        <f t="shared" si="417"/>
        <v>0</v>
      </c>
      <c r="IZ140" s="7"/>
      <c r="JA140" s="7">
        <f t="shared" si="309"/>
        <v>0</v>
      </c>
      <c r="JB140" s="7">
        <f t="shared" si="418"/>
        <v>0</v>
      </c>
      <c r="JC140" s="7">
        <f t="shared" si="369"/>
        <v>0</v>
      </c>
      <c r="JD140" s="7"/>
      <c r="JE140" s="7">
        <f t="shared" si="310"/>
        <v>0</v>
      </c>
      <c r="JF140" s="7">
        <f>'Initial absorption'!$H140*JE140*$F140</f>
        <v>0</v>
      </c>
      <c r="JG140" s="7">
        <f t="shared" si="419"/>
        <v>0</v>
      </c>
      <c r="JH140" s="7">
        <f>'Initial absorption'!$N140*JG140*$J140</f>
        <v>0</v>
      </c>
      <c r="JI140" s="7"/>
      <c r="JJ140">
        <f t="shared" si="311"/>
        <v>0</v>
      </c>
      <c r="JK140" s="7">
        <f t="shared" si="312"/>
        <v>0</v>
      </c>
      <c r="JL140">
        <f t="shared" si="398"/>
        <v>0</v>
      </c>
      <c r="JM140" s="7"/>
      <c r="JN140">
        <f t="shared" si="399"/>
        <v>0</v>
      </c>
      <c r="JO140">
        <f t="shared" si="420"/>
        <v>0</v>
      </c>
      <c r="JP140">
        <f t="shared" si="424"/>
        <v>0</v>
      </c>
      <c r="JQ140" s="7"/>
      <c r="JR140">
        <f>(1 - 'Initial absorption'!$N140)*JG140</f>
        <v>0</v>
      </c>
      <c r="JS140" s="7">
        <f t="shared" si="313"/>
        <v>0</v>
      </c>
      <c r="JT140">
        <f>'Initial absorption'!$T140*(JR140+JS140)*$N140</f>
        <v>0</v>
      </c>
      <c r="JU140" s="7"/>
      <c r="JV140">
        <f t="shared" si="329"/>
        <v>0</v>
      </c>
      <c r="JW140">
        <f>'Initial absorption'!$N140*JV140*$J140</f>
        <v>0</v>
      </c>
      <c r="JY140">
        <f>(1-'Initial absorption'!$N140)*JV140</f>
        <v>0</v>
      </c>
      <c r="JZ140">
        <f>'Initial absorption'!$H140*JY140*$F140</f>
        <v>0</v>
      </c>
      <c r="KA140" s="7"/>
      <c r="KB140">
        <f>(1 - 'Initial absorption'!$T140)*(JR140+JS140)</f>
        <v>0</v>
      </c>
      <c r="KC140">
        <f t="shared" si="314"/>
        <v>0</v>
      </c>
      <c r="KD140" s="7"/>
    </row>
    <row r="141" spans="4:290" x14ac:dyDescent="0.25">
      <c r="D141">
        <v>975</v>
      </c>
      <c r="E141">
        <f>'Input spectra'!B141</f>
        <v>0</v>
      </c>
      <c r="F141">
        <f>'Initial absorption'!J141</f>
        <v>0</v>
      </c>
      <c r="G141">
        <f>'Input spectra'!C141</f>
        <v>0</v>
      </c>
      <c r="H141">
        <f t="shared" si="370"/>
        <v>0</v>
      </c>
      <c r="I141">
        <f>'Input spectra'!D141</f>
        <v>0</v>
      </c>
      <c r="J141">
        <f>'Initial absorption'!P141</f>
        <v>0</v>
      </c>
      <c r="K141">
        <f>'Input spectra'!E141</f>
        <v>0</v>
      </c>
      <c r="L141">
        <f t="shared" si="371"/>
        <v>0</v>
      </c>
      <c r="M141">
        <f>'Input spectra'!F141</f>
        <v>0</v>
      </c>
      <c r="N141">
        <f>'Initial absorption'!V141</f>
        <v>0</v>
      </c>
      <c r="O141">
        <f>'Input spectra'!G141</f>
        <v>0</v>
      </c>
      <c r="P141">
        <f t="shared" si="372"/>
        <v>0</v>
      </c>
      <c r="R141">
        <f>'Reaching edge prob after ems 1'!$EZ142</f>
        <v>0.88008716378026763</v>
      </c>
      <c r="S141">
        <f>'Reaching edge prob after ems 2'!$EZ142</f>
        <v>0.88008716378026763</v>
      </c>
      <c r="T141">
        <f>'Reaching edge prob after ems 3'!EZ142</f>
        <v>0.88008716378026763</v>
      </c>
      <c r="U141">
        <f>1-EXP(-'Reaching edge prob after ems 1'!FC142*_k_in_ec_correction*($E141*_c1+'Input spectra'!Y141))</f>
        <v>1.223203623846425E-2</v>
      </c>
      <c r="V141">
        <f>1-EXP(-(_t-'Reaching edge prob after ems 1'!FC142)*_k_in_ec_correction*($E141*_c1+'Input spectra'!Y141))</f>
        <v>1.2369237235470676E-2</v>
      </c>
      <c r="W141">
        <f>1-EXP(-'Reaching edge prob after ems 2'!FC142*_k_in_ec_correction*($I141*_c2+'Input spectra'!Y141))</f>
        <v>1.223203623846425E-2</v>
      </c>
      <c r="X141">
        <f>1-EXP(-(_t-'Reaching edge prob after ems 2'!FC142)*_k_in_ec_correction*($I141*_c2+'Input spectra'!Y141))</f>
        <v>1.2369237235470676E-2</v>
      </c>
      <c r="Y141">
        <f>1-EXP(-'Reaching edge prob after ems 3'!FC142*_k_in_ec_correction*($M141*_c3+'Input spectra'!Y141))</f>
        <v>1.223203623846425E-2</v>
      </c>
      <c r="Z141">
        <f>1-EXP(-(_t-'Reaching edge prob after ems 3'!FC142)*_k_in_ec_correction*($M141*_c3+'Input spectra'!Y141))</f>
        <v>1.2369237235470676E-2</v>
      </c>
      <c r="AA141" s="16"/>
      <c r="AB141" s="16"/>
      <c r="AD141" s="7">
        <f t="shared" si="334"/>
        <v>0</v>
      </c>
      <c r="AE141" s="7">
        <f t="shared" si="335"/>
        <v>0</v>
      </c>
      <c r="AF141" s="7">
        <f t="shared" si="336"/>
        <v>0</v>
      </c>
      <c r="AG141" s="7">
        <f t="shared" si="373"/>
        <v>0</v>
      </c>
      <c r="AH141" s="7"/>
      <c r="AI141" s="7">
        <f t="shared" si="337"/>
        <v>0</v>
      </c>
      <c r="AJ141" s="7">
        <f t="shared" si="338"/>
        <v>0</v>
      </c>
      <c r="AK141" s="7">
        <f t="shared" si="339"/>
        <v>0</v>
      </c>
      <c r="AL141" s="7">
        <f t="shared" si="374"/>
        <v>0</v>
      </c>
      <c r="AN141">
        <f t="shared" si="340"/>
        <v>0</v>
      </c>
      <c r="AO141">
        <f t="shared" si="341"/>
        <v>0</v>
      </c>
      <c r="AP141">
        <f t="shared" si="342"/>
        <v>0</v>
      </c>
      <c r="AQ141">
        <f t="shared" si="400"/>
        <v>0</v>
      </c>
      <c r="AR141" s="7"/>
      <c r="AS141" s="7">
        <f t="shared" si="343"/>
        <v>0</v>
      </c>
      <c r="AT141" s="7">
        <f t="shared" si="401"/>
        <v>0</v>
      </c>
      <c r="AU141" s="7">
        <f t="shared" si="344"/>
        <v>0</v>
      </c>
      <c r="AV141" s="7"/>
      <c r="AW141" s="7">
        <f t="shared" si="375"/>
        <v>0</v>
      </c>
      <c r="AX141" s="7">
        <f>'Initial absorption'!$H141*AW141*$F141</f>
        <v>0</v>
      </c>
      <c r="AY141" s="7">
        <f t="shared" si="402"/>
        <v>0</v>
      </c>
      <c r="AZ141" s="7">
        <f>'Initial absorption'!$N141*AY141*$J141</f>
        <v>0</v>
      </c>
      <c r="BA141" s="7"/>
      <c r="BB141">
        <f t="shared" si="376"/>
        <v>0</v>
      </c>
      <c r="BC141" s="7">
        <f t="shared" si="403"/>
        <v>0</v>
      </c>
      <c r="BD141">
        <f t="shared" si="377"/>
        <v>0</v>
      </c>
      <c r="BE141" s="7"/>
      <c r="BF141">
        <f t="shared" si="285"/>
        <v>0</v>
      </c>
      <c r="BG141">
        <f t="shared" si="404"/>
        <v>0</v>
      </c>
      <c r="BH141">
        <f t="shared" si="378"/>
        <v>0</v>
      </c>
      <c r="BI141" s="7"/>
      <c r="BJ141">
        <f>(1 - 'Initial absorption'!$N141)*AY141</f>
        <v>0</v>
      </c>
      <c r="BK141" s="7">
        <f t="shared" si="345"/>
        <v>0</v>
      </c>
      <c r="BL141">
        <f>'Initial absorption'!$T141*(BJ141+BK141)*$N141</f>
        <v>0</v>
      </c>
      <c r="BM141" s="7"/>
      <c r="BN141">
        <f t="shared" si="379"/>
        <v>0</v>
      </c>
      <c r="BO141">
        <f>'Initial absorption'!$N141*BN141*$J141</f>
        <v>0</v>
      </c>
      <c r="BQ141">
        <f>(1-'Initial absorption'!$N141)*BN141</f>
        <v>0</v>
      </c>
      <c r="BR141">
        <f>'Initial absorption'!$H141*BQ141*$F141</f>
        <v>0</v>
      </c>
      <c r="BS141" s="7"/>
      <c r="BT141">
        <f>(1 - 'Initial absorption'!$T141)*(BJ141+BK141)</f>
        <v>0</v>
      </c>
      <c r="BU141">
        <f t="shared" si="286"/>
        <v>0</v>
      </c>
      <c r="BV141" s="7"/>
      <c r="CF141" s="7">
        <f t="shared" si="425"/>
        <v>0</v>
      </c>
      <c r="CG141" s="7">
        <f t="shared" si="330"/>
        <v>0</v>
      </c>
      <c r="CH141" s="7">
        <f t="shared" si="346"/>
        <v>0</v>
      </c>
      <c r="CI141" s="7">
        <f t="shared" si="380"/>
        <v>0</v>
      </c>
      <c r="CJ141" s="7"/>
      <c r="CK141" s="7">
        <f t="shared" si="381"/>
        <v>0</v>
      </c>
      <c r="CL141" s="7">
        <f t="shared" si="287"/>
        <v>0</v>
      </c>
      <c r="CM141" s="7">
        <f t="shared" si="347"/>
        <v>0</v>
      </c>
      <c r="CN141" s="7">
        <f t="shared" si="382"/>
        <v>0</v>
      </c>
      <c r="CP141">
        <f t="shared" si="348"/>
        <v>0</v>
      </c>
      <c r="CQ141">
        <f t="shared" si="349"/>
        <v>0</v>
      </c>
      <c r="CR141">
        <f t="shared" si="350"/>
        <v>0</v>
      </c>
      <c r="CS141">
        <f t="shared" si="405"/>
        <v>0</v>
      </c>
      <c r="CT141" s="7"/>
      <c r="CU141" s="7">
        <f t="shared" si="288"/>
        <v>0</v>
      </c>
      <c r="CV141" s="7">
        <f t="shared" si="406"/>
        <v>0</v>
      </c>
      <c r="CW141" s="7">
        <f t="shared" si="351"/>
        <v>0</v>
      </c>
      <c r="CX141" s="7"/>
      <c r="CY141" s="7">
        <f t="shared" si="289"/>
        <v>0</v>
      </c>
      <c r="CZ141" s="7">
        <f>'Initial absorption'!$H141*CY141*$F141</f>
        <v>0</v>
      </c>
      <c r="DA141" s="7">
        <f t="shared" si="407"/>
        <v>0</v>
      </c>
      <c r="DB141" s="7">
        <f>'Initial absorption'!$N141*DA141*$J141</f>
        <v>0</v>
      </c>
      <c r="DC141" s="7"/>
      <c r="DD141">
        <f t="shared" si="290"/>
        <v>0</v>
      </c>
      <c r="DE141" s="7">
        <f t="shared" si="291"/>
        <v>0</v>
      </c>
      <c r="DF141">
        <f t="shared" si="383"/>
        <v>0</v>
      </c>
      <c r="DG141" s="7"/>
      <c r="DH141">
        <f t="shared" si="384"/>
        <v>0</v>
      </c>
      <c r="DI141">
        <f t="shared" si="408"/>
        <v>0</v>
      </c>
      <c r="DJ141">
        <f t="shared" si="421"/>
        <v>0</v>
      </c>
      <c r="DK141" s="7"/>
      <c r="DL141">
        <f>(1 - 'Initial absorption'!$N141)*DA141</f>
        <v>0</v>
      </c>
      <c r="DM141" s="7">
        <f t="shared" si="292"/>
        <v>0</v>
      </c>
      <c r="DN141">
        <f>'Initial absorption'!$T141*(DL141+DM141)*$N141</f>
        <v>0</v>
      </c>
      <c r="DO141" s="7"/>
      <c r="DP141">
        <f t="shared" si="326"/>
        <v>0</v>
      </c>
      <c r="DQ141">
        <f>'Initial absorption'!$N141*DP141*$J141</f>
        <v>0</v>
      </c>
      <c r="DS141">
        <f>(1-'Initial absorption'!$N141)*DP141</f>
        <v>0</v>
      </c>
      <c r="DT141">
        <f>'Initial absorption'!$H141*DS141*$F141</f>
        <v>0</v>
      </c>
      <c r="DU141" s="7"/>
      <c r="DV141">
        <f>(1 - 'Initial absorption'!$T141)*(DL141+DM141)</f>
        <v>0</v>
      </c>
      <c r="DW141">
        <f t="shared" si="293"/>
        <v>0</v>
      </c>
      <c r="DX141" s="7"/>
      <c r="EH141" s="7">
        <f t="shared" si="426"/>
        <v>0</v>
      </c>
      <c r="EI141" s="7">
        <f t="shared" si="331"/>
        <v>0</v>
      </c>
      <c r="EJ141" s="7">
        <f t="shared" si="352"/>
        <v>0</v>
      </c>
      <c r="EK141" s="7">
        <f t="shared" si="385"/>
        <v>0</v>
      </c>
      <c r="EL141" s="7"/>
      <c r="EM141" s="7">
        <f t="shared" si="386"/>
        <v>0</v>
      </c>
      <c r="EN141" s="7">
        <f t="shared" si="294"/>
        <v>0</v>
      </c>
      <c r="EO141" s="7">
        <f t="shared" si="353"/>
        <v>0</v>
      </c>
      <c r="EP141" s="7">
        <f t="shared" si="387"/>
        <v>0</v>
      </c>
      <c r="ER141">
        <f t="shared" si="354"/>
        <v>0</v>
      </c>
      <c r="ES141">
        <f t="shared" si="355"/>
        <v>0</v>
      </c>
      <c r="ET141">
        <f t="shared" si="356"/>
        <v>0</v>
      </c>
      <c r="EU141">
        <f t="shared" si="409"/>
        <v>0</v>
      </c>
      <c r="EV141" s="7"/>
      <c r="EW141" s="7">
        <f t="shared" si="295"/>
        <v>0</v>
      </c>
      <c r="EX141" s="7">
        <f t="shared" si="410"/>
        <v>0</v>
      </c>
      <c r="EY141" s="7">
        <f t="shared" si="357"/>
        <v>0</v>
      </c>
      <c r="EZ141" s="7"/>
      <c r="FA141" s="7">
        <f t="shared" si="296"/>
        <v>0</v>
      </c>
      <c r="FB141" s="7">
        <f>'Initial absorption'!$H141*FA141*$F141</f>
        <v>0</v>
      </c>
      <c r="FC141" s="7">
        <f t="shared" si="411"/>
        <v>0</v>
      </c>
      <c r="FD141" s="7">
        <f>'Initial absorption'!$N141*FC141*$J141</f>
        <v>0</v>
      </c>
      <c r="FE141" s="7"/>
      <c r="FF141">
        <f t="shared" si="297"/>
        <v>0</v>
      </c>
      <c r="FG141" s="7">
        <f t="shared" si="298"/>
        <v>0</v>
      </c>
      <c r="FH141">
        <f t="shared" si="388"/>
        <v>0</v>
      </c>
      <c r="FI141" s="7"/>
      <c r="FJ141">
        <f t="shared" si="389"/>
        <v>0</v>
      </c>
      <c r="FK141">
        <f t="shared" si="412"/>
        <v>0</v>
      </c>
      <c r="FL141">
        <f t="shared" si="422"/>
        <v>0</v>
      </c>
      <c r="FM141" s="7"/>
      <c r="FN141">
        <f>(1 - 'Initial absorption'!$N141)*FC141</f>
        <v>0</v>
      </c>
      <c r="FO141" s="7">
        <f t="shared" si="299"/>
        <v>0</v>
      </c>
      <c r="FP141">
        <f>'Initial absorption'!$T141*(FN141+FO141)*$N141</f>
        <v>0</v>
      </c>
      <c r="FQ141" s="7"/>
      <c r="FR141">
        <f t="shared" si="327"/>
        <v>0</v>
      </c>
      <c r="FS141">
        <f>'Initial absorption'!$N141*FR141*$J141</f>
        <v>0</v>
      </c>
      <c r="FU141">
        <f>(1-'Initial absorption'!$N141)*FR141</f>
        <v>0</v>
      </c>
      <c r="FV141">
        <f>'Initial absorption'!$H141*FU141*$F141</f>
        <v>0</v>
      </c>
      <c r="FW141" s="7"/>
      <c r="FX141">
        <f>(1 - 'Initial absorption'!$T141)*(FN141+FO141)</f>
        <v>0</v>
      </c>
      <c r="FY141">
        <f t="shared" si="300"/>
        <v>0</v>
      </c>
      <c r="FZ141" s="7"/>
      <c r="GJ141" s="7">
        <f t="shared" si="427"/>
        <v>0</v>
      </c>
      <c r="GK141" s="7">
        <f t="shared" si="332"/>
        <v>0</v>
      </c>
      <c r="GL141" s="7">
        <f t="shared" si="358"/>
        <v>0</v>
      </c>
      <c r="GM141" s="7">
        <f t="shared" si="390"/>
        <v>0</v>
      </c>
      <c r="GN141" s="7"/>
      <c r="GO141" s="7">
        <f t="shared" si="391"/>
        <v>0</v>
      </c>
      <c r="GP141" s="7">
        <f t="shared" si="301"/>
        <v>0</v>
      </c>
      <c r="GQ141" s="7">
        <f t="shared" si="359"/>
        <v>0</v>
      </c>
      <c r="GR141" s="7">
        <f t="shared" si="392"/>
        <v>0</v>
      </c>
      <c r="GT141">
        <f t="shared" si="360"/>
        <v>0</v>
      </c>
      <c r="GU141">
        <f t="shared" si="361"/>
        <v>0</v>
      </c>
      <c r="GV141">
        <f t="shared" si="362"/>
        <v>0</v>
      </c>
      <c r="GW141">
        <f t="shared" si="413"/>
        <v>0</v>
      </c>
      <c r="GX141" s="7"/>
      <c r="GY141" s="7">
        <f t="shared" si="302"/>
        <v>0</v>
      </c>
      <c r="GZ141" s="7">
        <f t="shared" si="414"/>
        <v>0</v>
      </c>
      <c r="HA141" s="7">
        <f t="shared" si="363"/>
        <v>0</v>
      </c>
      <c r="HB141" s="7"/>
      <c r="HC141" s="7">
        <f t="shared" si="303"/>
        <v>0</v>
      </c>
      <c r="HD141" s="7">
        <f>'Initial absorption'!$H141*HC141*$F141</f>
        <v>0</v>
      </c>
      <c r="HE141" s="7">
        <f t="shared" si="415"/>
        <v>0</v>
      </c>
      <c r="HF141" s="7">
        <f>'Initial absorption'!$N141*HE141*$J141</f>
        <v>0</v>
      </c>
      <c r="HG141" s="7"/>
      <c r="HH141">
        <f t="shared" si="304"/>
        <v>0</v>
      </c>
      <c r="HI141" s="7">
        <f t="shared" si="305"/>
        <v>0</v>
      </c>
      <c r="HJ141">
        <f t="shared" si="393"/>
        <v>0</v>
      </c>
      <c r="HK141" s="7"/>
      <c r="HL141">
        <f t="shared" si="394"/>
        <v>0</v>
      </c>
      <c r="HM141">
        <f t="shared" si="416"/>
        <v>0</v>
      </c>
      <c r="HN141">
        <f t="shared" si="423"/>
        <v>0</v>
      </c>
      <c r="HO141" s="7"/>
      <c r="HP141">
        <f>(1 - 'Initial absorption'!$N141)*HE141</f>
        <v>0</v>
      </c>
      <c r="HQ141" s="7">
        <f t="shared" si="306"/>
        <v>0</v>
      </c>
      <c r="HR141">
        <f>'Initial absorption'!$T141*(HP141+HQ141)*$N141</f>
        <v>0</v>
      </c>
      <c r="HS141" s="7"/>
      <c r="HT141">
        <f t="shared" si="328"/>
        <v>0</v>
      </c>
      <c r="HU141">
        <f>'Initial absorption'!$N141*HT141*$J141</f>
        <v>0</v>
      </c>
      <c r="HW141">
        <f>(1-'Initial absorption'!$N141)*HT141</f>
        <v>0</v>
      </c>
      <c r="HX141">
        <f>'Initial absorption'!$H141*HW141*$F141</f>
        <v>0</v>
      </c>
      <c r="HY141" s="7"/>
      <c r="HZ141">
        <f>(1 - 'Initial absorption'!$T141)*(HP141+HQ141)</f>
        <v>0</v>
      </c>
      <c r="IA141">
        <f t="shared" si="307"/>
        <v>0</v>
      </c>
      <c r="IB141" s="7"/>
      <c r="IL141" s="7">
        <f t="shared" si="428"/>
        <v>0</v>
      </c>
      <c r="IM141" s="7">
        <f t="shared" si="333"/>
        <v>0</v>
      </c>
      <c r="IN141" s="7">
        <f t="shared" si="364"/>
        <v>0</v>
      </c>
      <c r="IO141" s="7">
        <f t="shared" si="395"/>
        <v>0</v>
      </c>
      <c r="IP141" s="7"/>
      <c r="IQ141" s="7">
        <f t="shared" si="396"/>
        <v>0</v>
      </c>
      <c r="IR141" s="7">
        <f t="shared" si="308"/>
        <v>0</v>
      </c>
      <c r="IS141" s="7">
        <f t="shared" si="365"/>
        <v>0</v>
      </c>
      <c r="IT141" s="7">
        <f t="shared" si="397"/>
        <v>0</v>
      </c>
      <c r="IV141">
        <f t="shared" si="366"/>
        <v>0</v>
      </c>
      <c r="IW141">
        <f t="shared" si="367"/>
        <v>0</v>
      </c>
      <c r="IX141">
        <f t="shared" si="368"/>
        <v>0</v>
      </c>
      <c r="IY141">
        <f t="shared" si="417"/>
        <v>0</v>
      </c>
      <c r="IZ141" s="7"/>
      <c r="JA141" s="7">
        <f t="shared" si="309"/>
        <v>0</v>
      </c>
      <c r="JB141" s="7">
        <f t="shared" si="418"/>
        <v>0</v>
      </c>
      <c r="JC141" s="7">
        <f t="shared" si="369"/>
        <v>0</v>
      </c>
      <c r="JD141" s="7"/>
      <c r="JE141" s="7">
        <f t="shared" si="310"/>
        <v>0</v>
      </c>
      <c r="JF141" s="7">
        <f>'Initial absorption'!$H141*JE141*$F141</f>
        <v>0</v>
      </c>
      <c r="JG141" s="7">
        <f t="shared" si="419"/>
        <v>0</v>
      </c>
      <c r="JH141" s="7">
        <f>'Initial absorption'!$N141*JG141*$J141</f>
        <v>0</v>
      </c>
      <c r="JI141" s="7"/>
      <c r="JJ141">
        <f t="shared" si="311"/>
        <v>0</v>
      </c>
      <c r="JK141" s="7">
        <f t="shared" si="312"/>
        <v>0</v>
      </c>
      <c r="JL141">
        <f t="shared" si="398"/>
        <v>0</v>
      </c>
      <c r="JM141" s="7"/>
      <c r="JN141">
        <f t="shared" si="399"/>
        <v>0</v>
      </c>
      <c r="JO141">
        <f t="shared" si="420"/>
        <v>0</v>
      </c>
      <c r="JP141">
        <f t="shared" si="424"/>
        <v>0</v>
      </c>
      <c r="JQ141" s="7"/>
      <c r="JR141">
        <f>(1 - 'Initial absorption'!$N141)*JG141</f>
        <v>0</v>
      </c>
      <c r="JS141" s="7">
        <f t="shared" si="313"/>
        <v>0</v>
      </c>
      <c r="JT141">
        <f>'Initial absorption'!$T141*(JR141+JS141)*$N141</f>
        <v>0</v>
      </c>
      <c r="JU141" s="7"/>
      <c r="JV141">
        <f t="shared" si="329"/>
        <v>0</v>
      </c>
      <c r="JW141">
        <f>'Initial absorption'!$N141*JV141*$J141</f>
        <v>0</v>
      </c>
      <c r="JY141">
        <f>(1-'Initial absorption'!$N141)*JV141</f>
        <v>0</v>
      </c>
      <c r="JZ141">
        <f>'Initial absorption'!$H141*JY141*$F141</f>
        <v>0</v>
      </c>
      <c r="KA141" s="7"/>
      <c r="KB141">
        <f>(1 - 'Initial absorption'!$T141)*(JR141+JS141)</f>
        <v>0</v>
      </c>
      <c r="KC141">
        <f t="shared" si="314"/>
        <v>0</v>
      </c>
      <c r="KD141" s="7"/>
    </row>
    <row r="142" spans="4:290" x14ac:dyDescent="0.25">
      <c r="D142">
        <v>980</v>
      </c>
      <c r="E142">
        <f>'Input spectra'!B142</f>
        <v>0</v>
      </c>
      <c r="F142">
        <f>'Initial absorption'!J142</f>
        <v>0</v>
      </c>
      <c r="G142">
        <f>'Input spectra'!C142</f>
        <v>0</v>
      </c>
      <c r="H142">
        <f t="shared" si="370"/>
        <v>0</v>
      </c>
      <c r="I142">
        <f>'Input spectra'!D142</f>
        <v>0</v>
      </c>
      <c r="J142">
        <f>'Initial absorption'!P142</f>
        <v>0</v>
      </c>
      <c r="K142">
        <f>'Input spectra'!E142</f>
        <v>0</v>
      </c>
      <c r="L142">
        <f t="shared" si="371"/>
        <v>0</v>
      </c>
      <c r="M142">
        <f>'Input spectra'!F142</f>
        <v>0</v>
      </c>
      <c r="N142">
        <f>'Initial absorption'!V142</f>
        <v>0</v>
      </c>
      <c r="O142">
        <f>'Input spectra'!G142</f>
        <v>0</v>
      </c>
      <c r="P142">
        <f t="shared" si="372"/>
        <v>0</v>
      </c>
      <c r="R142">
        <f>'Reaching edge prob after ems 1'!$EZ143</f>
        <v>0.88021421933809851</v>
      </c>
      <c r="S142">
        <f>'Reaching edge prob after ems 2'!$EZ143</f>
        <v>0.88021421933809851</v>
      </c>
      <c r="T142">
        <f>'Reaching edge prob after ems 3'!EZ143</f>
        <v>0.88021421933809851</v>
      </c>
      <c r="U142">
        <f>1-EXP(-'Reaching edge prob after ems 1'!FC143*_k_in_ec_correction*($E142*_c1+'Input spectra'!Y142))</f>
        <v>1.2217895066259477E-2</v>
      </c>
      <c r="V142">
        <f>1-EXP(-(_t-'Reaching edge prob after ems 1'!FC143)*_k_in_ec_correction*($E142*_c1+'Input spectra'!Y142))</f>
        <v>1.2354777242642445E-2</v>
      </c>
      <c r="W142">
        <f>1-EXP(-'Reaching edge prob after ems 2'!FC143*_k_in_ec_correction*($I142*_c2+'Input spectra'!Y142))</f>
        <v>1.2217895066259477E-2</v>
      </c>
      <c r="X142">
        <f>1-EXP(-(_t-'Reaching edge prob after ems 2'!FC143)*_k_in_ec_correction*($I142*_c2+'Input spectra'!Y142))</f>
        <v>1.2354777242642445E-2</v>
      </c>
      <c r="Y142">
        <f>1-EXP(-'Reaching edge prob after ems 3'!FC143*_k_in_ec_correction*($M142*_c3+'Input spectra'!Y142))</f>
        <v>1.2217895066259477E-2</v>
      </c>
      <c r="Z142">
        <f>1-EXP(-(_t-'Reaching edge prob after ems 3'!FC143)*_k_in_ec_correction*($M142*_c3+'Input spectra'!Y142))</f>
        <v>1.2354777242642445E-2</v>
      </c>
      <c r="AA142" s="16"/>
      <c r="AB142" s="16"/>
      <c r="AD142" s="7">
        <f t="shared" si="334"/>
        <v>0</v>
      </c>
      <c r="AE142" s="7">
        <f t="shared" si="335"/>
        <v>0</v>
      </c>
      <c r="AF142" s="7">
        <f t="shared" si="336"/>
        <v>0</v>
      </c>
      <c r="AG142" s="7">
        <f t="shared" si="373"/>
        <v>0</v>
      </c>
      <c r="AH142" s="7"/>
      <c r="AI142" s="7">
        <f t="shared" si="337"/>
        <v>0</v>
      </c>
      <c r="AJ142" s="7">
        <f t="shared" si="338"/>
        <v>0</v>
      </c>
      <c r="AK142" s="7">
        <f t="shared" si="339"/>
        <v>0</v>
      </c>
      <c r="AL142" s="7">
        <f t="shared" si="374"/>
        <v>0</v>
      </c>
      <c r="AN142">
        <f t="shared" si="340"/>
        <v>0</v>
      </c>
      <c r="AO142">
        <f t="shared" si="341"/>
        <v>0</v>
      </c>
      <c r="AP142">
        <f t="shared" si="342"/>
        <v>0</v>
      </c>
      <c r="AQ142">
        <f t="shared" si="400"/>
        <v>0</v>
      </c>
      <c r="AR142" s="7"/>
      <c r="AS142" s="7">
        <f t="shared" si="343"/>
        <v>0</v>
      </c>
      <c r="AT142" s="7">
        <f t="shared" si="401"/>
        <v>0</v>
      </c>
      <c r="AU142" s="7">
        <f t="shared" si="344"/>
        <v>0</v>
      </c>
      <c r="AV142" s="7"/>
      <c r="AW142" s="7">
        <f t="shared" si="375"/>
        <v>0</v>
      </c>
      <c r="AX142" s="7">
        <f>'Initial absorption'!$H142*AW142*$F142</f>
        <v>0</v>
      </c>
      <c r="AY142" s="7">
        <f t="shared" si="402"/>
        <v>0</v>
      </c>
      <c r="AZ142" s="7">
        <f>'Initial absorption'!$N142*AY142*$J142</f>
        <v>0</v>
      </c>
      <c r="BA142" s="7"/>
      <c r="BB142">
        <f t="shared" si="376"/>
        <v>0</v>
      </c>
      <c r="BC142" s="7">
        <f t="shared" si="403"/>
        <v>0</v>
      </c>
      <c r="BD142">
        <f t="shared" si="377"/>
        <v>0</v>
      </c>
      <c r="BE142" s="7"/>
      <c r="BF142">
        <f t="shared" si="285"/>
        <v>0</v>
      </c>
      <c r="BG142">
        <f t="shared" si="404"/>
        <v>0</v>
      </c>
      <c r="BH142">
        <f t="shared" si="378"/>
        <v>0</v>
      </c>
      <c r="BI142" s="7"/>
      <c r="BJ142">
        <f>(1 - 'Initial absorption'!$N142)*AY142</f>
        <v>0</v>
      </c>
      <c r="BK142" s="7">
        <f t="shared" si="345"/>
        <v>0</v>
      </c>
      <c r="BL142">
        <f>'Initial absorption'!$T142*(BJ142+BK142)*$N142</f>
        <v>0</v>
      </c>
      <c r="BM142" s="7"/>
      <c r="BN142">
        <f t="shared" si="379"/>
        <v>0</v>
      </c>
      <c r="BO142">
        <f>'Initial absorption'!$N142*BN142*$J142</f>
        <v>0</v>
      </c>
      <c r="BQ142">
        <f>(1-'Initial absorption'!$N142)*BN142</f>
        <v>0</v>
      </c>
      <c r="BR142">
        <f>'Initial absorption'!$H142*BQ142*$F142</f>
        <v>0</v>
      </c>
      <c r="BS142" s="7"/>
      <c r="BT142">
        <f>(1 - 'Initial absorption'!$T142)*(BJ142+BK142)</f>
        <v>0</v>
      </c>
      <c r="BU142">
        <f t="shared" si="286"/>
        <v>0</v>
      </c>
      <c r="BV142" s="7"/>
      <c r="CF142" s="7">
        <f t="shared" si="425"/>
        <v>0</v>
      </c>
      <c r="CG142" s="7">
        <f t="shared" si="330"/>
        <v>0</v>
      </c>
      <c r="CH142" s="7">
        <f t="shared" si="346"/>
        <v>0</v>
      </c>
      <c r="CI142" s="7">
        <f t="shared" si="380"/>
        <v>0</v>
      </c>
      <c r="CJ142" s="7"/>
      <c r="CK142" s="7">
        <f t="shared" si="381"/>
        <v>0</v>
      </c>
      <c r="CL142" s="7">
        <f t="shared" si="287"/>
        <v>0</v>
      </c>
      <c r="CM142" s="7">
        <f t="shared" si="347"/>
        <v>0</v>
      </c>
      <c r="CN142" s="7">
        <f t="shared" si="382"/>
        <v>0</v>
      </c>
      <c r="CP142">
        <f t="shared" si="348"/>
        <v>0</v>
      </c>
      <c r="CQ142">
        <f t="shared" si="349"/>
        <v>0</v>
      </c>
      <c r="CR142">
        <f t="shared" si="350"/>
        <v>0</v>
      </c>
      <c r="CS142">
        <f t="shared" si="405"/>
        <v>0</v>
      </c>
      <c r="CT142" s="7"/>
      <c r="CU142" s="7">
        <f t="shared" si="288"/>
        <v>0</v>
      </c>
      <c r="CV142" s="7">
        <f t="shared" si="406"/>
        <v>0</v>
      </c>
      <c r="CW142" s="7">
        <f t="shared" si="351"/>
        <v>0</v>
      </c>
      <c r="CX142" s="7"/>
      <c r="CY142" s="7">
        <f t="shared" si="289"/>
        <v>0</v>
      </c>
      <c r="CZ142" s="7">
        <f>'Initial absorption'!$H142*CY142*$F142</f>
        <v>0</v>
      </c>
      <c r="DA142" s="7">
        <f t="shared" si="407"/>
        <v>0</v>
      </c>
      <c r="DB142" s="7">
        <f>'Initial absorption'!$N142*DA142*$J142</f>
        <v>0</v>
      </c>
      <c r="DC142" s="7"/>
      <c r="DD142">
        <f t="shared" si="290"/>
        <v>0</v>
      </c>
      <c r="DE142" s="7">
        <f t="shared" si="291"/>
        <v>0</v>
      </c>
      <c r="DF142">
        <f t="shared" si="383"/>
        <v>0</v>
      </c>
      <c r="DG142" s="7"/>
      <c r="DH142">
        <f t="shared" si="384"/>
        <v>0</v>
      </c>
      <c r="DI142">
        <f t="shared" si="408"/>
        <v>0</v>
      </c>
      <c r="DJ142">
        <f t="shared" si="421"/>
        <v>0</v>
      </c>
      <c r="DK142" s="7"/>
      <c r="DL142">
        <f>(1 - 'Initial absorption'!$N142)*DA142</f>
        <v>0</v>
      </c>
      <c r="DM142" s="7">
        <f t="shared" si="292"/>
        <v>0</v>
      </c>
      <c r="DN142">
        <f>'Initial absorption'!$T142*(DL142+DM142)*$N142</f>
        <v>0</v>
      </c>
      <c r="DO142" s="7"/>
      <c r="DP142">
        <f t="shared" si="326"/>
        <v>0</v>
      </c>
      <c r="DQ142">
        <f>'Initial absorption'!$N142*DP142*$J142</f>
        <v>0</v>
      </c>
      <c r="DS142">
        <f>(1-'Initial absorption'!$N142)*DP142</f>
        <v>0</v>
      </c>
      <c r="DT142">
        <f>'Initial absorption'!$H142*DS142*$F142</f>
        <v>0</v>
      </c>
      <c r="DU142" s="7"/>
      <c r="DV142">
        <f>(1 - 'Initial absorption'!$T142)*(DL142+DM142)</f>
        <v>0</v>
      </c>
      <c r="DW142">
        <f t="shared" si="293"/>
        <v>0</v>
      </c>
      <c r="DX142" s="7"/>
      <c r="EH142" s="7">
        <f t="shared" si="426"/>
        <v>0</v>
      </c>
      <c r="EI142" s="7">
        <f t="shared" si="331"/>
        <v>0</v>
      </c>
      <c r="EJ142" s="7">
        <f t="shared" si="352"/>
        <v>0</v>
      </c>
      <c r="EK142" s="7">
        <f t="shared" si="385"/>
        <v>0</v>
      </c>
      <c r="EL142" s="7"/>
      <c r="EM142" s="7">
        <f t="shared" si="386"/>
        <v>0</v>
      </c>
      <c r="EN142" s="7">
        <f t="shared" si="294"/>
        <v>0</v>
      </c>
      <c r="EO142" s="7">
        <f t="shared" si="353"/>
        <v>0</v>
      </c>
      <c r="EP142" s="7">
        <f t="shared" si="387"/>
        <v>0</v>
      </c>
      <c r="ER142">
        <f t="shared" si="354"/>
        <v>0</v>
      </c>
      <c r="ES142">
        <f t="shared" si="355"/>
        <v>0</v>
      </c>
      <c r="ET142">
        <f t="shared" si="356"/>
        <v>0</v>
      </c>
      <c r="EU142">
        <f t="shared" si="409"/>
        <v>0</v>
      </c>
      <c r="EV142" s="7"/>
      <c r="EW142" s="7">
        <f t="shared" si="295"/>
        <v>0</v>
      </c>
      <c r="EX142" s="7">
        <f t="shared" si="410"/>
        <v>0</v>
      </c>
      <c r="EY142" s="7">
        <f t="shared" si="357"/>
        <v>0</v>
      </c>
      <c r="EZ142" s="7"/>
      <c r="FA142" s="7">
        <f t="shared" si="296"/>
        <v>0</v>
      </c>
      <c r="FB142" s="7">
        <f>'Initial absorption'!$H142*FA142*$F142</f>
        <v>0</v>
      </c>
      <c r="FC142" s="7">
        <f t="shared" si="411"/>
        <v>0</v>
      </c>
      <c r="FD142" s="7">
        <f>'Initial absorption'!$N142*FC142*$J142</f>
        <v>0</v>
      </c>
      <c r="FE142" s="7"/>
      <c r="FF142">
        <f t="shared" si="297"/>
        <v>0</v>
      </c>
      <c r="FG142" s="7">
        <f t="shared" si="298"/>
        <v>0</v>
      </c>
      <c r="FH142">
        <f t="shared" si="388"/>
        <v>0</v>
      </c>
      <c r="FI142" s="7"/>
      <c r="FJ142">
        <f t="shared" si="389"/>
        <v>0</v>
      </c>
      <c r="FK142">
        <f t="shared" si="412"/>
        <v>0</v>
      </c>
      <c r="FL142">
        <f t="shared" si="422"/>
        <v>0</v>
      </c>
      <c r="FM142" s="7"/>
      <c r="FN142">
        <f>(1 - 'Initial absorption'!$N142)*FC142</f>
        <v>0</v>
      </c>
      <c r="FO142" s="7">
        <f t="shared" si="299"/>
        <v>0</v>
      </c>
      <c r="FP142">
        <f>'Initial absorption'!$T142*(FN142+FO142)*$N142</f>
        <v>0</v>
      </c>
      <c r="FQ142" s="7"/>
      <c r="FR142">
        <f t="shared" si="327"/>
        <v>0</v>
      </c>
      <c r="FS142">
        <f>'Initial absorption'!$N142*FR142*$J142</f>
        <v>0</v>
      </c>
      <c r="FU142">
        <f>(1-'Initial absorption'!$N142)*FR142</f>
        <v>0</v>
      </c>
      <c r="FV142">
        <f>'Initial absorption'!$H142*FU142*$F142</f>
        <v>0</v>
      </c>
      <c r="FW142" s="7"/>
      <c r="FX142">
        <f>(1 - 'Initial absorption'!$T142)*(FN142+FO142)</f>
        <v>0</v>
      </c>
      <c r="FY142">
        <f t="shared" si="300"/>
        <v>0</v>
      </c>
      <c r="FZ142" s="7"/>
      <c r="GJ142" s="7">
        <f t="shared" si="427"/>
        <v>0</v>
      </c>
      <c r="GK142" s="7">
        <f t="shared" si="332"/>
        <v>0</v>
      </c>
      <c r="GL142" s="7">
        <f t="shared" si="358"/>
        <v>0</v>
      </c>
      <c r="GM142" s="7">
        <f t="shared" si="390"/>
        <v>0</v>
      </c>
      <c r="GN142" s="7"/>
      <c r="GO142" s="7">
        <f t="shared" si="391"/>
        <v>0</v>
      </c>
      <c r="GP142" s="7">
        <f t="shared" si="301"/>
        <v>0</v>
      </c>
      <c r="GQ142" s="7">
        <f t="shared" si="359"/>
        <v>0</v>
      </c>
      <c r="GR142" s="7">
        <f t="shared" si="392"/>
        <v>0</v>
      </c>
      <c r="GT142">
        <f t="shared" si="360"/>
        <v>0</v>
      </c>
      <c r="GU142">
        <f t="shared" si="361"/>
        <v>0</v>
      </c>
      <c r="GV142">
        <f t="shared" si="362"/>
        <v>0</v>
      </c>
      <c r="GW142">
        <f t="shared" si="413"/>
        <v>0</v>
      </c>
      <c r="GX142" s="7"/>
      <c r="GY142" s="7">
        <f t="shared" si="302"/>
        <v>0</v>
      </c>
      <c r="GZ142" s="7">
        <f t="shared" si="414"/>
        <v>0</v>
      </c>
      <c r="HA142" s="7">
        <f t="shared" si="363"/>
        <v>0</v>
      </c>
      <c r="HB142" s="7"/>
      <c r="HC142" s="7">
        <f t="shared" si="303"/>
        <v>0</v>
      </c>
      <c r="HD142" s="7">
        <f>'Initial absorption'!$H142*HC142*$F142</f>
        <v>0</v>
      </c>
      <c r="HE142" s="7">
        <f t="shared" si="415"/>
        <v>0</v>
      </c>
      <c r="HF142" s="7">
        <f>'Initial absorption'!$N142*HE142*$J142</f>
        <v>0</v>
      </c>
      <c r="HG142" s="7"/>
      <c r="HH142">
        <f t="shared" si="304"/>
        <v>0</v>
      </c>
      <c r="HI142" s="7">
        <f t="shared" si="305"/>
        <v>0</v>
      </c>
      <c r="HJ142">
        <f t="shared" si="393"/>
        <v>0</v>
      </c>
      <c r="HK142" s="7"/>
      <c r="HL142">
        <f t="shared" si="394"/>
        <v>0</v>
      </c>
      <c r="HM142">
        <f t="shared" si="416"/>
        <v>0</v>
      </c>
      <c r="HN142">
        <f t="shared" si="423"/>
        <v>0</v>
      </c>
      <c r="HO142" s="7"/>
      <c r="HP142">
        <f>(1 - 'Initial absorption'!$N142)*HE142</f>
        <v>0</v>
      </c>
      <c r="HQ142" s="7">
        <f t="shared" si="306"/>
        <v>0</v>
      </c>
      <c r="HR142">
        <f>'Initial absorption'!$T142*(HP142+HQ142)*$N142</f>
        <v>0</v>
      </c>
      <c r="HS142" s="7"/>
      <c r="HT142">
        <f t="shared" si="328"/>
        <v>0</v>
      </c>
      <c r="HU142">
        <f>'Initial absorption'!$N142*HT142*$J142</f>
        <v>0</v>
      </c>
      <c r="HW142">
        <f>(1-'Initial absorption'!$N142)*HT142</f>
        <v>0</v>
      </c>
      <c r="HX142">
        <f>'Initial absorption'!$H142*HW142*$F142</f>
        <v>0</v>
      </c>
      <c r="HY142" s="7"/>
      <c r="HZ142">
        <f>(1 - 'Initial absorption'!$T142)*(HP142+HQ142)</f>
        <v>0</v>
      </c>
      <c r="IA142">
        <f t="shared" si="307"/>
        <v>0</v>
      </c>
      <c r="IB142" s="7"/>
      <c r="IL142" s="7">
        <f t="shared" si="428"/>
        <v>0</v>
      </c>
      <c r="IM142" s="7">
        <f t="shared" si="333"/>
        <v>0</v>
      </c>
      <c r="IN142" s="7">
        <f t="shared" si="364"/>
        <v>0</v>
      </c>
      <c r="IO142" s="7">
        <f t="shared" si="395"/>
        <v>0</v>
      </c>
      <c r="IP142" s="7"/>
      <c r="IQ142" s="7">
        <f t="shared" si="396"/>
        <v>0</v>
      </c>
      <c r="IR142" s="7">
        <f t="shared" si="308"/>
        <v>0</v>
      </c>
      <c r="IS142" s="7">
        <f t="shared" si="365"/>
        <v>0</v>
      </c>
      <c r="IT142" s="7">
        <f t="shared" si="397"/>
        <v>0</v>
      </c>
      <c r="IV142">
        <f t="shared" si="366"/>
        <v>0</v>
      </c>
      <c r="IW142">
        <f t="shared" si="367"/>
        <v>0</v>
      </c>
      <c r="IX142">
        <f t="shared" si="368"/>
        <v>0</v>
      </c>
      <c r="IY142">
        <f t="shared" si="417"/>
        <v>0</v>
      </c>
      <c r="IZ142" s="7"/>
      <c r="JA142" s="7">
        <f t="shared" si="309"/>
        <v>0</v>
      </c>
      <c r="JB142" s="7">
        <f t="shared" si="418"/>
        <v>0</v>
      </c>
      <c r="JC142" s="7">
        <f t="shared" si="369"/>
        <v>0</v>
      </c>
      <c r="JD142" s="7"/>
      <c r="JE142" s="7">
        <f t="shared" si="310"/>
        <v>0</v>
      </c>
      <c r="JF142" s="7">
        <f>'Initial absorption'!$H142*JE142*$F142</f>
        <v>0</v>
      </c>
      <c r="JG142" s="7">
        <f t="shared" si="419"/>
        <v>0</v>
      </c>
      <c r="JH142" s="7">
        <f>'Initial absorption'!$N142*JG142*$J142</f>
        <v>0</v>
      </c>
      <c r="JI142" s="7"/>
      <c r="JJ142">
        <f t="shared" si="311"/>
        <v>0</v>
      </c>
      <c r="JK142" s="7">
        <f t="shared" si="312"/>
        <v>0</v>
      </c>
      <c r="JL142">
        <f t="shared" si="398"/>
        <v>0</v>
      </c>
      <c r="JM142" s="7"/>
      <c r="JN142">
        <f t="shared" si="399"/>
        <v>0</v>
      </c>
      <c r="JO142">
        <f t="shared" si="420"/>
        <v>0</v>
      </c>
      <c r="JP142">
        <f t="shared" si="424"/>
        <v>0</v>
      </c>
      <c r="JQ142" s="7"/>
      <c r="JR142">
        <f>(1 - 'Initial absorption'!$N142)*JG142</f>
        <v>0</v>
      </c>
      <c r="JS142" s="7">
        <f t="shared" si="313"/>
        <v>0</v>
      </c>
      <c r="JT142">
        <f>'Initial absorption'!$T142*(JR142+JS142)*$N142</f>
        <v>0</v>
      </c>
      <c r="JU142" s="7"/>
      <c r="JV142">
        <f t="shared" si="329"/>
        <v>0</v>
      </c>
      <c r="JW142">
        <f>'Initial absorption'!$N142*JV142*$J142</f>
        <v>0</v>
      </c>
      <c r="JY142">
        <f>(1-'Initial absorption'!$N142)*JV142</f>
        <v>0</v>
      </c>
      <c r="JZ142">
        <f>'Initial absorption'!$H142*JY142*$F142</f>
        <v>0</v>
      </c>
      <c r="KA142" s="7"/>
      <c r="KB142">
        <f>(1 - 'Initial absorption'!$T142)*(JR142+JS142)</f>
        <v>0</v>
      </c>
      <c r="KC142">
        <f t="shared" si="314"/>
        <v>0</v>
      </c>
      <c r="KD142" s="7"/>
    </row>
    <row r="143" spans="4:290" x14ac:dyDescent="0.25">
      <c r="D143">
        <v>985</v>
      </c>
      <c r="E143">
        <f>'Input spectra'!B143</f>
        <v>0</v>
      </c>
      <c r="F143">
        <f>'Initial absorption'!J143</f>
        <v>0</v>
      </c>
      <c r="G143">
        <f>'Input spectra'!C143</f>
        <v>0</v>
      </c>
      <c r="H143">
        <f t="shared" si="370"/>
        <v>0</v>
      </c>
      <c r="I143">
        <f>'Input spectra'!D143</f>
        <v>0</v>
      </c>
      <c r="J143">
        <f>'Initial absorption'!P143</f>
        <v>0</v>
      </c>
      <c r="K143">
        <f>'Input spectra'!E143</f>
        <v>0</v>
      </c>
      <c r="L143">
        <f t="shared" si="371"/>
        <v>0</v>
      </c>
      <c r="M143">
        <f>'Input spectra'!F143</f>
        <v>0</v>
      </c>
      <c r="N143">
        <f>'Initial absorption'!V143</f>
        <v>0</v>
      </c>
      <c r="O143">
        <f>'Input spectra'!G143</f>
        <v>0</v>
      </c>
      <c r="P143">
        <f t="shared" si="372"/>
        <v>0</v>
      </c>
      <c r="R143">
        <f>'Reaching edge prob after ems 1'!$EZ144</f>
        <v>0.88034130342405092</v>
      </c>
      <c r="S143">
        <f>'Reaching edge prob after ems 2'!$EZ144</f>
        <v>0.88034130342405092</v>
      </c>
      <c r="T143">
        <f>'Reaching edge prob after ems 3'!EZ144</f>
        <v>0.88034130342405092</v>
      </c>
      <c r="U143">
        <f>1-EXP(-'Reaching edge prob after ems 1'!FC144*_k_in_ec_correction*($E143*_c1+'Input spectra'!Y143))</f>
        <v>1.2203753503854942E-2</v>
      </c>
      <c r="V143">
        <f>1-EXP(-(_t-'Reaching edge prob after ems 1'!FC144)*_k_in_ec_correction*($E143*_c1+'Input spectra'!Y143))</f>
        <v>1.2340317225828956E-2</v>
      </c>
      <c r="W143">
        <f>1-EXP(-'Reaching edge prob after ems 2'!FC144*_k_in_ec_correction*($I143*_c2+'Input spectra'!Y143))</f>
        <v>1.2203753503854942E-2</v>
      </c>
      <c r="X143">
        <f>1-EXP(-(_t-'Reaching edge prob after ems 2'!FC144)*_k_in_ec_correction*($I143*_c2+'Input spectra'!Y143))</f>
        <v>1.2340317225828956E-2</v>
      </c>
      <c r="Y143">
        <f>1-EXP(-'Reaching edge prob after ems 3'!FC144*_k_in_ec_correction*($M143*_c3+'Input spectra'!Y143))</f>
        <v>1.2203753503854942E-2</v>
      </c>
      <c r="Z143">
        <f>1-EXP(-(_t-'Reaching edge prob after ems 3'!FC144)*_k_in_ec_correction*($M143*_c3+'Input spectra'!Y143))</f>
        <v>1.2340317225828956E-2</v>
      </c>
      <c r="AA143" s="16"/>
      <c r="AB143" s="16"/>
      <c r="AD143" s="7">
        <f t="shared" si="334"/>
        <v>0</v>
      </c>
      <c r="AE143" s="7">
        <f t="shared" si="335"/>
        <v>0</v>
      </c>
      <c r="AF143" s="7">
        <f t="shared" si="336"/>
        <v>0</v>
      </c>
      <c r="AG143" s="7">
        <f t="shared" si="373"/>
        <v>0</v>
      </c>
      <c r="AH143" s="7"/>
      <c r="AI143" s="7">
        <f t="shared" si="337"/>
        <v>0</v>
      </c>
      <c r="AJ143" s="7">
        <f t="shared" si="338"/>
        <v>0</v>
      </c>
      <c r="AK143" s="7">
        <f t="shared" si="339"/>
        <v>0</v>
      </c>
      <c r="AL143" s="7">
        <f t="shared" si="374"/>
        <v>0</v>
      </c>
      <c r="AN143">
        <f t="shared" si="340"/>
        <v>0</v>
      </c>
      <c r="AO143">
        <f t="shared" si="341"/>
        <v>0</v>
      </c>
      <c r="AP143">
        <f t="shared" si="342"/>
        <v>0</v>
      </c>
      <c r="AQ143">
        <f t="shared" si="400"/>
        <v>0</v>
      </c>
      <c r="AR143" s="7"/>
      <c r="AS143" s="7">
        <f t="shared" si="343"/>
        <v>0</v>
      </c>
      <c r="AT143" s="7">
        <f t="shared" si="401"/>
        <v>0</v>
      </c>
      <c r="AU143" s="7">
        <f t="shared" si="344"/>
        <v>0</v>
      </c>
      <c r="AV143" s="7"/>
      <c r="AW143" s="7">
        <f t="shared" si="375"/>
        <v>0</v>
      </c>
      <c r="AX143" s="7">
        <f>'Initial absorption'!$H143*AW143*$F143</f>
        <v>0</v>
      </c>
      <c r="AY143" s="7">
        <f t="shared" si="402"/>
        <v>0</v>
      </c>
      <c r="AZ143" s="7">
        <f>'Initial absorption'!$N143*AY143*$J143</f>
        <v>0</v>
      </c>
      <c r="BA143" s="7"/>
      <c r="BB143">
        <f t="shared" si="376"/>
        <v>0</v>
      </c>
      <c r="BC143" s="7">
        <f t="shared" si="403"/>
        <v>0</v>
      </c>
      <c r="BD143">
        <f t="shared" si="377"/>
        <v>0</v>
      </c>
      <c r="BE143" s="7"/>
      <c r="BF143">
        <f t="shared" si="285"/>
        <v>0</v>
      </c>
      <c r="BG143">
        <f t="shared" si="404"/>
        <v>0</v>
      </c>
      <c r="BH143">
        <f t="shared" si="378"/>
        <v>0</v>
      </c>
      <c r="BI143" s="7"/>
      <c r="BJ143">
        <f>(1 - 'Initial absorption'!$N143)*AY143</f>
        <v>0</v>
      </c>
      <c r="BK143" s="7">
        <f t="shared" si="345"/>
        <v>0</v>
      </c>
      <c r="BL143">
        <f>'Initial absorption'!$T143*(BJ143+BK143)*$N143</f>
        <v>0</v>
      </c>
      <c r="BM143" s="7"/>
      <c r="BN143">
        <f t="shared" si="379"/>
        <v>0</v>
      </c>
      <c r="BO143">
        <f>'Initial absorption'!$N143*BN143*$J143</f>
        <v>0</v>
      </c>
      <c r="BQ143">
        <f>(1-'Initial absorption'!$N143)*BN143</f>
        <v>0</v>
      </c>
      <c r="BR143">
        <f>'Initial absorption'!$H143*BQ143*$F143</f>
        <v>0</v>
      </c>
      <c r="BS143" s="7"/>
      <c r="BT143">
        <f>(1 - 'Initial absorption'!$T143)*(BJ143+BK143)</f>
        <v>0</v>
      </c>
      <c r="BU143">
        <f t="shared" si="286"/>
        <v>0</v>
      </c>
      <c r="BV143" s="7"/>
      <c r="CF143" s="7">
        <f t="shared" si="425"/>
        <v>0</v>
      </c>
      <c r="CG143" s="7">
        <f t="shared" si="330"/>
        <v>0</v>
      </c>
      <c r="CH143" s="7">
        <f t="shared" si="346"/>
        <v>0</v>
      </c>
      <c r="CI143" s="7">
        <f t="shared" si="380"/>
        <v>0</v>
      </c>
      <c r="CJ143" s="7"/>
      <c r="CK143" s="7">
        <f t="shared" si="381"/>
        <v>0</v>
      </c>
      <c r="CL143" s="7">
        <f t="shared" si="287"/>
        <v>0</v>
      </c>
      <c r="CM143" s="7">
        <f t="shared" si="347"/>
        <v>0</v>
      </c>
      <c r="CN143" s="7">
        <f t="shared" si="382"/>
        <v>0</v>
      </c>
      <c r="CP143">
        <f t="shared" si="348"/>
        <v>0</v>
      </c>
      <c r="CQ143">
        <f t="shared" si="349"/>
        <v>0</v>
      </c>
      <c r="CR143">
        <f t="shared" si="350"/>
        <v>0</v>
      </c>
      <c r="CS143">
        <f t="shared" si="405"/>
        <v>0</v>
      </c>
      <c r="CT143" s="7"/>
      <c r="CU143" s="7">
        <f t="shared" si="288"/>
        <v>0</v>
      </c>
      <c r="CV143" s="7">
        <f t="shared" si="406"/>
        <v>0</v>
      </c>
      <c r="CW143" s="7">
        <f t="shared" si="351"/>
        <v>0</v>
      </c>
      <c r="CX143" s="7"/>
      <c r="CY143" s="7">
        <f t="shared" si="289"/>
        <v>0</v>
      </c>
      <c r="CZ143" s="7">
        <f>'Initial absorption'!$H143*CY143*$F143</f>
        <v>0</v>
      </c>
      <c r="DA143" s="7">
        <f t="shared" si="407"/>
        <v>0</v>
      </c>
      <c r="DB143" s="7">
        <f>'Initial absorption'!$N143*DA143*$J143</f>
        <v>0</v>
      </c>
      <c r="DC143" s="7"/>
      <c r="DD143">
        <f t="shared" si="290"/>
        <v>0</v>
      </c>
      <c r="DE143" s="7">
        <f t="shared" si="291"/>
        <v>0</v>
      </c>
      <c r="DF143">
        <f t="shared" si="383"/>
        <v>0</v>
      </c>
      <c r="DG143" s="7"/>
      <c r="DH143">
        <f t="shared" si="384"/>
        <v>0</v>
      </c>
      <c r="DI143">
        <f t="shared" si="408"/>
        <v>0</v>
      </c>
      <c r="DJ143">
        <f t="shared" si="421"/>
        <v>0</v>
      </c>
      <c r="DK143" s="7"/>
      <c r="DL143">
        <f>(1 - 'Initial absorption'!$N143)*DA143</f>
        <v>0</v>
      </c>
      <c r="DM143" s="7">
        <f t="shared" si="292"/>
        <v>0</v>
      </c>
      <c r="DN143">
        <f>'Initial absorption'!$T143*(DL143+DM143)*$N143</f>
        <v>0</v>
      </c>
      <c r="DO143" s="7"/>
      <c r="DP143">
        <f t="shared" si="326"/>
        <v>0</v>
      </c>
      <c r="DQ143">
        <f>'Initial absorption'!$N143*DP143*$J143</f>
        <v>0</v>
      </c>
      <c r="DS143">
        <f>(1-'Initial absorption'!$N143)*DP143</f>
        <v>0</v>
      </c>
      <c r="DT143">
        <f>'Initial absorption'!$H143*DS143*$F143</f>
        <v>0</v>
      </c>
      <c r="DU143" s="7"/>
      <c r="DV143">
        <f>(1 - 'Initial absorption'!$T143)*(DL143+DM143)</f>
        <v>0</v>
      </c>
      <c r="DW143">
        <f t="shared" si="293"/>
        <v>0</v>
      </c>
      <c r="DX143" s="7"/>
      <c r="EH143" s="7">
        <f t="shared" si="426"/>
        <v>0</v>
      </c>
      <c r="EI143" s="7">
        <f t="shared" si="331"/>
        <v>0</v>
      </c>
      <c r="EJ143" s="7">
        <f t="shared" si="352"/>
        <v>0</v>
      </c>
      <c r="EK143" s="7">
        <f t="shared" si="385"/>
        <v>0</v>
      </c>
      <c r="EL143" s="7"/>
      <c r="EM143" s="7">
        <f t="shared" si="386"/>
        <v>0</v>
      </c>
      <c r="EN143" s="7">
        <f t="shared" si="294"/>
        <v>0</v>
      </c>
      <c r="EO143" s="7">
        <f t="shared" si="353"/>
        <v>0</v>
      </c>
      <c r="EP143" s="7">
        <f t="shared" si="387"/>
        <v>0</v>
      </c>
      <c r="ER143">
        <f t="shared" si="354"/>
        <v>0</v>
      </c>
      <c r="ES143">
        <f t="shared" si="355"/>
        <v>0</v>
      </c>
      <c r="ET143">
        <f t="shared" si="356"/>
        <v>0</v>
      </c>
      <c r="EU143">
        <f t="shared" si="409"/>
        <v>0</v>
      </c>
      <c r="EV143" s="7"/>
      <c r="EW143" s="7">
        <f t="shared" si="295"/>
        <v>0</v>
      </c>
      <c r="EX143" s="7">
        <f t="shared" si="410"/>
        <v>0</v>
      </c>
      <c r="EY143" s="7">
        <f t="shared" si="357"/>
        <v>0</v>
      </c>
      <c r="EZ143" s="7"/>
      <c r="FA143" s="7">
        <f t="shared" si="296"/>
        <v>0</v>
      </c>
      <c r="FB143" s="7">
        <f>'Initial absorption'!$H143*FA143*$F143</f>
        <v>0</v>
      </c>
      <c r="FC143" s="7">
        <f t="shared" si="411"/>
        <v>0</v>
      </c>
      <c r="FD143" s="7">
        <f>'Initial absorption'!$N143*FC143*$J143</f>
        <v>0</v>
      </c>
      <c r="FE143" s="7"/>
      <c r="FF143">
        <f t="shared" si="297"/>
        <v>0</v>
      </c>
      <c r="FG143" s="7">
        <f t="shared" si="298"/>
        <v>0</v>
      </c>
      <c r="FH143">
        <f t="shared" si="388"/>
        <v>0</v>
      </c>
      <c r="FI143" s="7"/>
      <c r="FJ143">
        <f t="shared" si="389"/>
        <v>0</v>
      </c>
      <c r="FK143">
        <f t="shared" si="412"/>
        <v>0</v>
      </c>
      <c r="FL143">
        <f t="shared" si="422"/>
        <v>0</v>
      </c>
      <c r="FM143" s="7"/>
      <c r="FN143">
        <f>(1 - 'Initial absorption'!$N143)*FC143</f>
        <v>0</v>
      </c>
      <c r="FO143" s="7">
        <f t="shared" si="299"/>
        <v>0</v>
      </c>
      <c r="FP143">
        <f>'Initial absorption'!$T143*(FN143+FO143)*$N143</f>
        <v>0</v>
      </c>
      <c r="FQ143" s="7"/>
      <c r="FR143">
        <f t="shared" si="327"/>
        <v>0</v>
      </c>
      <c r="FS143">
        <f>'Initial absorption'!$N143*FR143*$J143</f>
        <v>0</v>
      </c>
      <c r="FU143">
        <f>(1-'Initial absorption'!$N143)*FR143</f>
        <v>0</v>
      </c>
      <c r="FV143">
        <f>'Initial absorption'!$H143*FU143*$F143</f>
        <v>0</v>
      </c>
      <c r="FW143" s="7"/>
      <c r="FX143">
        <f>(1 - 'Initial absorption'!$T143)*(FN143+FO143)</f>
        <v>0</v>
      </c>
      <c r="FY143">
        <f t="shared" si="300"/>
        <v>0</v>
      </c>
      <c r="FZ143" s="7"/>
      <c r="GJ143" s="7">
        <f t="shared" si="427"/>
        <v>0</v>
      </c>
      <c r="GK143" s="7">
        <f t="shared" si="332"/>
        <v>0</v>
      </c>
      <c r="GL143" s="7">
        <f t="shared" si="358"/>
        <v>0</v>
      </c>
      <c r="GM143" s="7">
        <f t="shared" si="390"/>
        <v>0</v>
      </c>
      <c r="GN143" s="7"/>
      <c r="GO143" s="7">
        <f t="shared" si="391"/>
        <v>0</v>
      </c>
      <c r="GP143" s="7">
        <f t="shared" si="301"/>
        <v>0</v>
      </c>
      <c r="GQ143" s="7">
        <f t="shared" si="359"/>
        <v>0</v>
      </c>
      <c r="GR143" s="7">
        <f t="shared" si="392"/>
        <v>0</v>
      </c>
      <c r="GT143">
        <f t="shared" si="360"/>
        <v>0</v>
      </c>
      <c r="GU143">
        <f t="shared" si="361"/>
        <v>0</v>
      </c>
      <c r="GV143">
        <f t="shared" si="362"/>
        <v>0</v>
      </c>
      <c r="GW143">
        <f t="shared" si="413"/>
        <v>0</v>
      </c>
      <c r="GX143" s="7"/>
      <c r="GY143" s="7">
        <f t="shared" si="302"/>
        <v>0</v>
      </c>
      <c r="GZ143" s="7">
        <f t="shared" si="414"/>
        <v>0</v>
      </c>
      <c r="HA143" s="7">
        <f t="shared" si="363"/>
        <v>0</v>
      </c>
      <c r="HB143" s="7"/>
      <c r="HC143" s="7">
        <f t="shared" si="303"/>
        <v>0</v>
      </c>
      <c r="HD143" s="7">
        <f>'Initial absorption'!$H143*HC143*$F143</f>
        <v>0</v>
      </c>
      <c r="HE143" s="7">
        <f t="shared" si="415"/>
        <v>0</v>
      </c>
      <c r="HF143" s="7">
        <f>'Initial absorption'!$N143*HE143*$J143</f>
        <v>0</v>
      </c>
      <c r="HG143" s="7"/>
      <c r="HH143">
        <f t="shared" si="304"/>
        <v>0</v>
      </c>
      <c r="HI143" s="7">
        <f t="shared" si="305"/>
        <v>0</v>
      </c>
      <c r="HJ143">
        <f t="shared" si="393"/>
        <v>0</v>
      </c>
      <c r="HK143" s="7"/>
      <c r="HL143">
        <f t="shared" si="394"/>
        <v>0</v>
      </c>
      <c r="HM143">
        <f t="shared" si="416"/>
        <v>0</v>
      </c>
      <c r="HN143">
        <f t="shared" si="423"/>
        <v>0</v>
      </c>
      <c r="HO143" s="7"/>
      <c r="HP143">
        <f>(1 - 'Initial absorption'!$N143)*HE143</f>
        <v>0</v>
      </c>
      <c r="HQ143" s="7">
        <f t="shared" si="306"/>
        <v>0</v>
      </c>
      <c r="HR143">
        <f>'Initial absorption'!$T143*(HP143+HQ143)*$N143</f>
        <v>0</v>
      </c>
      <c r="HS143" s="7"/>
      <c r="HT143">
        <f t="shared" si="328"/>
        <v>0</v>
      </c>
      <c r="HU143">
        <f>'Initial absorption'!$N143*HT143*$J143</f>
        <v>0</v>
      </c>
      <c r="HW143">
        <f>(1-'Initial absorption'!$N143)*HT143</f>
        <v>0</v>
      </c>
      <c r="HX143">
        <f>'Initial absorption'!$H143*HW143*$F143</f>
        <v>0</v>
      </c>
      <c r="HY143" s="7"/>
      <c r="HZ143">
        <f>(1 - 'Initial absorption'!$T143)*(HP143+HQ143)</f>
        <v>0</v>
      </c>
      <c r="IA143">
        <f t="shared" si="307"/>
        <v>0</v>
      </c>
      <c r="IB143" s="7"/>
      <c r="IL143" s="7">
        <f t="shared" si="428"/>
        <v>0</v>
      </c>
      <c r="IM143" s="7">
        <f t="shared" si="333"/>
        <v>0</v>
      </c>
      <c r="IN143" s="7">
        <f t="shared" si="364"/>
        <v>0</v>
      </c>
      <c r="IO143" s="7">
        <f t="shared" si="395"/>
        <v>0</v>
      </c>
      <c r="IP143" s="7"/>
      <c r="IQ143" s="7">
        <f t="shared" si="396"/>
        <v>0</v>
      </c>
      <c r="IR143" s="7">
        <f t="shared" si="308"/>
        <v>0</v>
      </c>
      <c r="IS143" s="7">
        <f t="shared" si="365"/>
        <v>0</v>
      </c>
      <c r="IT143" s="7">
        <f t="shared" si="397"/>
        <v>0</v>
      </c>
      <c r="IV143">
        <f t="shared" si="366"/>
        <v>0</v>
      </c>
      <c r="IW143">
        <f t="shared" si="367"/>
        <v>0</v>
      </c>
      <c r="IX143">
        <f t="shared" si="368"/>
        <v>0</v>
      </c>
      <c r="IY143">
        <f t="shared" si="417"/>
        <v>0</v>
      </c>
      <c r="IZ143" s="7"/>
      <c r="JA143" s="7">
        <f t="shared" si="309"/>
        <v>0</v>
      </c>
      <c r="JB143" s="7">
        <f t="shared" si="418"/>
        <v>0</v>
      </c>
      <c r="JC143" s="7">
        <f t="shared" si="369"/>
        <v>0</v>
      </c>
      <c r="JD143" s="7"/>
      <c r="JE143" s="7">
        <f t="shared" si="310"/>
        <v>0</v>
      </c>
      <c r="JF143" s="7">
        <f>'Initial absorption'!$H143*JE143*$F143</f>
        <v>0</v>
      </c>
      <c r="JG143" s="7">
        <f t="shared" si="419"/>
        <v>0</v>
      </c>
      <c r="JH143" s="7">
        <f>'Initial absorption'!$N143*JG143*$J143</f>
        <v>0</v>
      </c>
      <c r="JI143" s="7"/>
      <c r="JJ143">
        <f t="shared" si="311"/>
        <v>0</v>
      </c>
      <c r="JK143" s="7">
        <f t="shared" si="312"/>
        <v>0</v>
      </c>
      <c r="JL143">
        <f t="shared" si="398"/>
        <v>0</v>
      </c>
      <c r="JM143" s="7"/>
      <c r="JN143">
        <f t="shared" si="399"/>
        <v>0</v>
      </c>
      <c r="JO143">
        <f t="shared" si="420"/>
        <v>0</v>
      </c>
      <c r="JP143">
        <f t="shared" si="424"/>
        <v>0</v>
      </c>
      <c r="JQ143" s="7"/>
      <c r="JR143">
        <f>(1 - 'Initial absorption'!$N143)*JG143</f>
        <v>0</v>
      </c>
      <c r="JS143" s="7">
        <f t="shared" si="313"/>
        <v>0</v>
      </c>
      <c r="JT143">
        <f>'Initial absorption'!$T143*(JR143+JS143)*$N143</f>
        <v>0</v>
      </c>
      <c r="JU143" s="7"/>
      <c r="JV143">
        <f t="shared" si="329"/>
        <v>0</v>
      </c>
      <c r="JW143">
        <f>'Initial absorption'!$N143*JV143*$J143</f>
        <v>0</v>
      </c>
      <c r="JY143">
        <f>(1-'Initial absorption'!$N143)*JV143</f>
        <v>0</v>
      </c>
      <c r="JZ143">
        <f>'Initial absorption'!$H143*JY143*$F143</f>
        <v>0</v>
      </c>
      <c r="KA143" s="7"/>
      <c r="KB143">
        <f>(1 - 'Initial absorption'!$T143)*(JR143+JS143)</f>
        <v>0</v>
      </c>
      <c r="KC143">
        <f t="shared" si="314"/>
        <v>0</v>
      </c>
      <c r="KD143" s="7"/>
    </row>
    <row r="144" spans="4:290" x14ac:dyDescent="0.25">
      <c r="D144">
        <v>990</v>
      </c>
      <c r="E144">
        <f>'Input spectra'!B144</f>
        <v>0</v>
      </c>
      <c r="F144">
        <f>'Initial absorption'!J144</f>
        <v>0</v>
      </c>
      <c r="G144">
        <f>'Input spectra'!C144</f>
        <v>0</v>
      </c>
      <c r="H144">
        <f t="shared" si="370"/>
        <v>0</v>
      </c>
      <c r="I144">
        <f>'Input spectra'!D144</f>
        <v>0</v>
      </c>
      <c r="J144">
        <f>'Initial absorption'!P144</f>
        <v>0</v>
      </c>
      <c r="K144">
        <f>'Input spectra'!E144</f>
        <v>0</v>
      </c>
      <c r="L144">
        <f t="shared" si="371"/>
        <v>0</v>
      </c>
      <c r="M144">
        <f>'Input spectra'!F144</f>
        <v>0</v>
      </c>
      <c r="N144">
        <f>'Initial absorption'!V144</f>
        <v>0</v>
      </c>
      <c r="O144">
        <f>'Input spectra'!G144</f>
        <v>0</v>
      </c>
      <c r="P144">
        <f t="shared" si="372"/>
        <v>0</v>
      </c>
      <c r="R144">
        <f>'Reaching edge prob after ems 1'!$EZ145</f>
        <v>0.8804684160461097</v>
      </c>
      <c r="S144">
        <f>'Reaching edge prob after ems 2'!$EZ145</f>
        <v>0.8804684160461097</v>
      </c>
      <c r="T144">
        <f>'Reaching edge prob after ems 3'!EZ145</f>
        <v>0.8804684160461097</v>
      </c>
      <c r="U144">
        <f>1-EXP(-'Reaching edge prob after ems 1'!FC145*_k_in_ec_correction*($E144*_c1+'Input spectra'!Y144))</f>
        <v>1.2189611551239432E-2</v>
      </c>
      <c r="V144">
        <f>1-EXP(-(_t-'Reaching edge prob after ems 1'!FC145)*_k_in_ec_correction*($E144*_c1+'Input spectra'!Y144))</f>
        <v>1.2325857185035316E-2</v>
      </c>
      <c r="W144">
        <f>1-EXP(-'Reaching edge prob after ems 2'!FC145*_k_in_ec_correction*($I144*_c2+'Input spectra'!Y144))</f>
        <v>1.2189611551239432E-2</v>
      </c>
      <c r="X144">
        <f>1-EXP(-(_t-'Reaching edge prob after ems 2'!FC145)*_k_in_ec_correction*($I144*_c2+'Input spectra'!Y144))</f>
        <v>1.2325857185035316E-2</v>
      </c>
      <c r="Y144">
        <f>1-EXP(-'Reaching edge prob after ems 3'!FC145*_k_in_ec_correction*($M144*_c3+'Input spectra'!Y144))</f>
        <v>1.2189611551239432E-2</v>
      </c>
      <c r="Z144">
        <f>1-EXP(-(_t-'Reaching edge prob after ems 3'!FC145)*_k_in_ec_correction*($M144*_c3+'Input spectra'!Y144))</f>
        <v>1.2325857185035316E-2</v>
      </c>
      <c r="AA144" s="16"/>
      <c r="AB144" s="16"/>
      <c r="AD144" s="7">
        <f t="shared" si="334"/>
        <v>0</v>
      </c>
      <c r="AE144" s="7">
        <f t="shared" si="335"/>
        <v>0</v>
      </c>
      <c r="AF144" s="7">
        <f t="shared" si="336"/>
        <v>0</v>
      </c>
      <c r="AG144" s="7">
        <f t="shared" si="373"/>
        <v>0</v>
      </c>
      <c r="AH144" s="7"/>
      <c r="AI144" s="7">
        <f t="shared" si="337"/>
        <v>0</v>
      </c>
      <c r="AJ144" s="7">
        <f t="shared" si="338"/>
        <v>0</v>
      </c>
      <c r="AK144" s="7">
        <f t="shared" si="339"/>
        <v>0</v>
      </c>
      <c r="AL144" s="7">
        <f t="shared" si="374"/>
        <v>0</v>
      </c>
      <c r="AN144">
        <f t="shared" si="340"/>
        <v>0</v>
      </c>
      <c r="AO144">
        <f t="shared" si="341"/>
        <v>0</v>
      </c>
      <c r="AP144">
        <f t="shared" si="342"/>
        <v>0</v>
      </c>
      <c r="AQ144">
        <f t="shared" si="400"/>
        <v>0</v>
      </c>
      <c r="AR144" s="7"/>
      <c r="AS144" s="7">
        <f t="shared" si="343"/>
        <v>0</v>
      </c>
      <c r="AT144" s="7">
        <f t="shared" si="401"/>
        <v>0</v>
      </c>
      <c r="AU144" s="7">
        <f t="shared" si="344"/>
        <v>0</v>
      </c>
      <c r="AV144" s="7"/>
      <c r="AW144" s="7">
        <f t="shared" si="375"/>
        <v>0</v>
      </c>
      <c r="AX144" s="7">
        <f>'Initial absorption'!$H144*AW144*$F144</f>
        <v>0</v>
      </c>
      <c r="AY144" s="7">
        <f t="shared" si="402"/>
        <v>0</v>
      </c>
      <c r="AZ144" s="7">
        <f>'Initial absorption'!$N144*AY144*$J144</f>
        <v>0</v>
      </c>
      <c r="BA144" s="7"/>
      <c r="BB144">
        <f t="shared" si="376"/>
        <v>0</v>
      </c>
      <c r="BC144" s="7">
        <f t="shared" si="403"/>
        <v>0</v>
      </c>
      <c r="BD144">
        <f t="shared" si="377"/>
        <v>0</v>
      </c>
      <c r="BE144" s="7"/>
      <c r="BF144">
        <f t="shared" si="285"/>
        <v>0</v>
      </c>
      <c r="BG144">
        <f t="shared" si="404"/>
        <v>0</v>
      </c>
      <c r="BH144">
        <f t="shared" si="378"/>
        <v>0</v>
      </c>
      <c r="BI144" s="7"/>
      <c r="BJ144">
        <f>(1 - 'Initial absorption'!$N144)*AY144</f>
        <v>0</v>
      </c>
      <c r="BK144" s="7">
        <f t="shared" si="345"/>
        <v>0</v>
      </c>
      <c r="BL144">
        <f>'Initial absorption'!$T144*(BJ144+BK144)*$N144</f>
        <v>0</v>
      </c>
      <c r="BM144" s="7"/>
      <c r="BN144">
        <f t="shared" si="379"/>
        <v>0</v>
      </c>
      <c r="BO144">
        <f>'Initial absorption'!$N144*BN144*$J144</f>
        <v>0</v>
      </c>
      <c r="BQ144">
        <f>(1-'Initial absorption'!$N144)*BN144</f>
        <v>0</v>
      </c>
      <c r="BR144">
        <f>'Initial absorption'!$H144*BQ144*$F144</f>
        <v>0</v>
      </c>
      <c r="BS144" s="7"/>
      <c r="BT144">
        <f>(1 - 'Initial absorption'!$T144)*(BJ144+BK144)</f>
        <v>0</v>
      </c>
      <c r="BU144">
        <f t="shared" si="286"/>
        <v>0</v>
      </c>
      <c r="BV144" s="7"/>
      <c r="CF144" s="7">
        <f t="shared" si="425"/>
        <v>0</v>
      </c>
      <c r="CG144" s="7">
        <f t="shared" si="330"/>
        <v>0</v>
      </c>
      <c r="CH144" s="7">
        <f t="shared" si="346"/>
        <v>0</v>
      </c>
      <c r="CI144" s="7">
        <f t="shared" si="380"/>
        <v>0</v>
      </c>
      <c r="CJ144" s="7"/>
      <c r="CK144" s="7">
        <f t="shared" si="381"/>
        <v>0</v>
      </c>
      <c r="CL144" s="7">
        <f t="shared" si="287"/>
        <v>0</v>
      </c>
      <c r="CM144" s="7">
        <f t="shared" si="347"/>
        <v>0</v>
      </c>
      <c r="CN144" s="7">
        <f t="shared" si="382"/>
        <v>0</v>
      </c>
      <c r="CP144">
        <f t="shared" si="348"/>
        <v>0</v>
      </c>
      <c r="CQ144">
        <f t="shared" si="349"/>
        <v>0</v>
      </c>
      <c r="CR144">
        <f t="shared" si="350"/>
        <v>0</v>
      </c>
      <c r="CS144">
        <f t="shared" si="405"/>
        <v>0</v>
      </c>
      <c r="CT144" s="7"/>
      <c r="CU144" s="7">
        <f t="shared" si="288"/>
        <v>0</v>
      </c>
      <c r="CV144" s="7">
        <f t="shared" si="406"/>
        <v>0</v>
      </c>
      <c r="CW144" s="7">
        <f t="shared" si="351"/>
        <v>0</v>
      </c>
      <c r="CX144" s="7"/>
      <c r="CY144" s="7">
        <f t="shared" si="289"/>
        <v>0</v>
      </c>
      <c r="CZ144" s="7">
        <f>'Initial absorption'!$H144*CY144*$F144</f>
        <v>0</v>
      </c>
      <c r="DA144" s="7">
        <f t="shared" si="407"/>
        <v>0</v>
      </c>
      <c r="DB144" s="7">
        <f>'Initial absorption'!$N144*DA144*$J144</f>
        <v>0</v>
      </c>
      <c r="DC144" s="7"/>
      <c r="DD144">
        <f t="shared" si="290"/>
        <v>0</v>
      </c>
      <c r="DE144" s="7">
        <f t="shared" si="291"/>
        <v>0</v>
      </c>
      <c r="DF144">
        <f t="shared" si="383"/>
        <v>0</v>
      </c>
      <c r="DG144" s="7"/>
      <c r="DH144">
        <f t="shared" si="384"/>
        <v>0</v>
      </c>
      <c r="DI144">
        <f t="shared" si="408"/>
        <v>0</v>
      </c>
      <c r="DJ144">
        <f t="shared" si="421"/>
        <v>0</v>
      </c>
      <c r="DK144" s="7"/>
      <c r="DL144">
        <f>(1 - 'Initial absorption'!$N144)*DA144</f>
        <v>0</v>
      </c>
      <c r="DM144" s="7">
        <f t="shared" si="292"/>
        <v>0</v>
      </c>
      <c r="DN144">
        <f>'Initial absorption'!$T144*(DL144+DM144)*$N144</f>
        <v>0</v>
      </c>
      <c r="DO144" s="7"/>
      <c r="DP144">
        <f t="shared" si="326"/>
        <v>0</v>
      </c>
      <c r="DQ144">
        <f>'Initial absorption'!$N144*DP144*$J144</f>
        <v>0</v>
      </c>
      <c r="DS144">
        <f>(1-'Initial absorption'!$N144)*DP144</f>
        <v>0</v>
      </c>
      <c r="DT144">
        <f>'Initial absorption'!$H144*DS144*$F144</f>
        <v>0</v>
      </c>
      <c r="DU144" s="7"/>
      <c r="DV144">
        <f>(1 - 'Initial absorption'!$T144)*(DL144+DM144)</f>
        <v>0</v>
      </c>
      <c r="DW144">
        <f t="shared" si="293"/>
        <v>0</v>
      </c>
      <c r="DX144" s="7"/>
      <c r="EH144" s="7">
        <f t="shared" si="426"/>
        <v>0</v>
      </c>
      <c r="EI144" s="7">
        <f t="shared" si="331"/>
        <v>0</v>
      </c>
      <c r="EJ144" s="7">
        <f t="shared" si="352"/>
        <v>0</v>
      </c>
      <c r="EK144" s="7">
        <f t="shared" si="385"/>
        <v>0</v>
      </c>
      <c r="EL144" s="7"/>
      <c r="EM144" s="7">
        <f t="shared" si="386"/>
        <v>0</v>
      </c>
      <c r="EN144" s="7">
        <f t="shared" si="294"/>
        <v>0</v>
      </c>
      <c r="EO144" s="7">
        <f t="shared" si="353"/>
        <v>0</v>
      </c>
      <c r="EP144" s="7">
        <f t="shared" si="387"/>
        <v>0</v>
      </c>
      <c r="ER144">
        <f t="shared" si="354"/>
        <v>0</v>
      </c>
      <c r="ES144">
        <f t="shared" si="355"/>
        <v>0</v>
      </c>
      <c r="ET144">
        <f t="shared" si="356"/>
        <v>0</v>
      </c>
      <c r="EU144">
        <f t="shared" si="409"/>
        <v>0</v>
      </c>
      <c r="EV144" s="7"/>
      <c r="EW144" s="7">
        <f t="shared" si="295"/>
        <v>0</v>
      </c>
      <c r="EX144" s="7">
        <f t="shared" si="410"/>
        <v>0</v>
      </c>
      <c r="EY144" s="7">
        <f t="shared" si="357"/>
        <v>0</v>
      </c>
      <c r="EZ144" s="7"/>
      <c r="FA144" s="7">
        <f t="shared" si="296"/>
        <v>0</v>
      </c>
      <c r="FB144" s="7">
        <f>'Initial absorption'!$H144*FA144*$F144</f>
        <v>0</v>
      </c>
      <c r="FC144" s="7">
        <f t="shared" si="411"/>
        <v>0</v>
      </c>
      <c r="FD144" s="7">
        <f>'Initial absorption'!$N144*FC144*$J144</f>
        <v>0</v>
      </c>
      <c r="FE144" s="7"/>
      <c r="FF144">
        <f t="shared" si="297"/>
        <v>0</v>
      </c>
      <c r="FG144" s="7">
        <f t="shared" si="298"/>
        <v>0</v>
      </c>
      <c r="FH144">
        <f t="shared" si="388"/>
        <v>0</v>
      </c>
      <c r="FI144" s="7"/>
      <c r="FJ144">
        <f t="shared" si="389"/>
        <v>0</v>
      </c>
      <c r="FK144">
        <f t="shared" si="412"/>
        <v>0</v>
      </c>
      <c r="FL144">
        <f t="shared" si="422"/>
        <v>0</v>
      </c>
      <c r="FM144" s="7"/>
      <c r="FN144">
        <f>(1 - 'Initial absorption'!$N144)*FC144</f>
        <v>0</v>
      </c>
      <c r="FO144" s="7">
        <f t="shared" si="299"/>
        <v>0</v>
      </c>
      <c r="FP144">
        <f>'Initial absorption'!$T144*(FN144+FO144)*$N144</f>
        <v>0</v>
      </c>
      <c r="FQ144" s="7"/>
      <c r="FR144">
        <f t="shared" si="327"/>
        <v>0</v>
      </c>
      <c r="FS144">
        <f>'Initial absorption'!$N144*FR144*$J144</f>
        <v>0</v>
      </c>
      <c r="FU144">
        <f>(1-'Initial absorption'!$N144)*FR144</f>
        <v>0</v>
      </c>
      <c r="FV144">
        <f>'Initial absorption'!$H144*FU144*$F144</f>
        <v>0</v>
      </c>
      <c r="FW144" s="7"/>
      <c r="FX144">
        <f>(1 - 'Initial absorption'!$T144)*(FN144+FO144)</f>
        <v>0</v>
      </c>
      <c r="FY144">
        <f t="shared" si="300"/>
        <v>0</v>
      </c>
      <c r="FZ144" s="7"/>
      <c r="GJ144" s="7">
        <f t="shared" si="427"/>
        <v>0</v>
      </c>
      <c r="GK144" s="7">
        <f t="shared" si="332"/>
        <v>0</v>
      </c>
      <c r="GL144" s="7">
        <f t="shared" si="358"/>
        <v>0</v>
      </c>
      <c r="GM144" s="7">
        <f t="shared" si="390"/>
        <v>0</v>
      </c>
      <c r="GN144" s="7"/>
      <c r="GO144" s="7">
        <f t="shared" si="391"/>
        <v>0</v>
      </c>
      <c r="GP144" s="7">
        <f t="shared" si="301"/>
        <v>0</v>
      </c>
      <c r="GQ144" s="7">
        <f t="shared" si="359"/>
        <v>0</v>
      </c>
      <c r="GR144" s="7">
        <f t="shared" si="392"/>
        <v>0</v>
      </c>
      <c r="GT144">
        <f t="shared" si="360"/>
        <v>0</v>
      </c>
      <c r="GU144">
        <f t="shared" si="361"/>
        <v>0</v>
      </c>
      <c r="GV144">
        <f t="shared" si="362"/>
        <v>0</v>
      </c>
      <c r="GW144">
        <f t="shared" si="413"/>
        <v>0</v>
      </c>
      <c r="GX144" s="7"/>
      <c r="GY144" s="7">
        <f t="shared" si="302"/>
        <v>0</v>
      </c>
      <c r="GZ144" s="7">
        <f t="shared" si="414"/>
        <v>0</v>
      </c>
      <c r="HA144" s="7">
        <f t="shared" si="363"/>
        <v>0</v>
      </c>
      <c r="HB144" s="7"/>
      <c r="HC144" s="7">
        <f t="shared" si="303"/>
        <v>0</v>
      </c>
      <c r="HD144" s="7">
        <f>'Initial absorption'!$H144*HC144*$F144</f>
        <v>0</v>
      </c>
      <c r="HE144" s="7">
        <f t="shared" si="415"/>
        <v>0</v>
      </c>
      <c r="HF144" s="7">
        <f>'Initial absorption'!$N144*HE144*$J144</f>
        <v>0</v>
      </c>
      <c r="HG144" s="7"/>
      <c r="HH144">
        <f t="shared" si="304"/>
        <v>0</v>
      </c>
      <c r="HI144" s="7">
        <f t="shared" si="305"/>
        <v>0</v>
      </c>
      <c r="HJ144">
        <f t="shared" si="393"/>
        <v>0</v>
      </c>
      <c r="HK144" s="7"/>
      <c r="HL144">
        <f t="shared" si="394"/>
        <v>0</v>
      </c>
      <c r="HM144">
        <f t="shared" si="416"/>
        <v>0</v>
      </c>
      <c r="HN144">
        <f t="shared" si="423"/>
        <v>0</v>
      </c>
      <c r="HO144" s="7"/>
      <c r="HP144">
        <f>(1 - 'Initial absorption'!$N144)*HE144</f>
        <v>0</v>
      </c>
      <c r="HQ144" s="7">
        <f t="shared" si="306"/>
        <v>0</v>
      </c>
      <c r="HR144">
        <f>'Initial absorption'!$T144*(HP144+HQ144)*$N144</f>
        <v>0</v>
      </c>
      <c r="HS144" s="7"/>
      <c r="HT144">
        <f t="shared" si="328"/>
        <v>0</v>
      </c>
      <c r="HU144">
        <f>'Initial absorption'!$N144*HT144*$J144</f>
        <v>0</v>
      </c>
      <c r="HW144">
        <f>(1-'Initial absorption'!$N144)*HT144</f>
        <v>0</v>
      </c>
      <c r="HX144">
        <f>'Initial absorption'!$H144*HW144*$F144</f>
        <v>0</v>
      </c>
      <c r="HY144" s="7"/>
      <c r="HZ144">
        <f>(1 - 'Initial absorption'!$T144)*(HP144+HQ144)</f>
        <v>0</v>
      </c>
      <c r="IA144">
        <f t="shared" si="307"/>
        <v>0</v>
      </c>
      <c r="IB144" s="7"/>
      <c r="IL144" s="7">
        <f t="shared" si="428"/>
        <v>0</v>
      </c>
      <c r="IM144" s="7">
        <f t="shared" si="333"/>
        <v>0</v>
      </c>
      <c r="IN144" s="7">
        <f t="shared" si="364"/>
        <v>0</v>
      </c>
      <c r="IO144" s="7">
        <f t="shared" si="395"/>
        <v>0</v>
      </c>
      <c r="IP144" s="7"/>
      <c r="IQ144" s="7">
        <f t="shared" si="396"/>
        <v>0</v>
      </c>
      <c r="IR144" s="7">
        <f t="shared" si="308"/>
        <v>0</v>
      </c>
      <c r="IS144" s="7">
        <f t="shared" si="365"/>
        <v>0</v>
      </c>
      <c r="IT144" s="7">
        <f t="shared" si="397"/>
        <v>0</v>
      </c>
      <c r="IV144">
        <f t="shared" si="366"/>
        <v>0</v>
      </c>
      <c r="IW144">
        <f t="shared" si="367"/>
        <v>0</v>
      </c>
      <c r="IX144">
        <f t="shared" si="368"/>
        <v>0</v>
      </c>
      <c r="IY144">
        <f t="shared" si="417"/>
        <v>0</v>
      </c>
      <c r="IZ144" s="7"/>
      <c r="JA144" s="7">
        <f t="shared" si="309"/>
        <v>0</v>
      </c>
      <c r="JB144" s="7">
        <f t="shared" si="418"/>
        <v>0</v>
      </c>
      <c r="JC144" s="7">
        <f t="shared" si="369"/>
        <v>0</v>
      </c>
      <c r="JD144" s="7"/>
      <c r="JE144" s="7">
        <f t="shared" si="310"/>
        <v>0</v>
      </c>
      <c r="JF144" s="7">
        <f>'Initial absorption'!$H144*JE144*$F144</f>
        <v>0</v>
      </c>
      <c r="JG144" s="7">
        <f t="shared" si="419"/>
        <v>0</v>
      </c>
      <c r="JH144" s="7">
        <f>'Initial absorption'!$N144*JG144*$J144</f>
        <v>0</v>
      </c>
      <c r="JI144" s="7"/>
      <c r="JJ144">
        <f t="shared" si="311"/>
        <v>0</v>
      </c>
      <c r="JK144" s="7">
        <f t="shared" si="312"/>
        <v>0</v>
      </c>
      <c r="JL144">
        <f t="shared" si="398"/>
        <v>0</v>
      </c>
      <c r="JM144" s="7"/>
      <c r="JN144">
        <f t="shared" si="399"/>
        <v>0</v>
      </c>
      <c r="JO144">
        <f t="shared" si="420"/>
        <v>0</v>
      </c>
      <c r="JP144">
        <f t="shared" si="424"/>
        <v>0</v>
      </c>
      <c r="JQ144" s="7"/>
      <c r="JR144">
        <f>(1 - 'Initial absorption'!$N144)*JG144</f>
        <v>0</v>
      </c>
      <c r="JS144" s="7">
        <f t="shared" si="313"/>
        <v>0</v>
      </c>
      <c r="JT144">
        <f>'Initial absorption'!$T144*(JR144+JS144)*$N144</f>
        <v>0</v>
      </c>
      <c r="JU144" s="7"/>
      <c r="JV144">
        <f t="shared" si="329"/>
        <v>0</v>
      </c>
      <c r="JW144">
        <f>'Initial absorption'!$N144*JV144*$J144</f>
        <v>0</v>
      </c>
      <c r="JY144">
        <f>(1-'Initial absorption'!$N144)*JV144</f>
        <v>0</v>
      </c>
      <c r="JZ144">
        <f>'Initial absorption'!$H144*JY144*$F144</f>
        <v>0</v>
      </c>
      <c r="KA144" s="7"/>
      <c r="KB144">
        <f>(1 - 'Initial absorption'!$T144)*(JR144+JS144)</f>
        <v>0</v>
      </c>
      <c r="KC144">
        <f t="shared" si="314"/>
        <v>0</v>
      </c>
      <c r="KD144" s="7"/>
    </row>
    <row r="145" spans="4:290" x14ac:dyDescent="0.25">
      <c r="D145">
        <v>995</v>
      </c>
      <c r="E145">
        <f>'Input spectra'!B145</f>
        <v>0</v>
      </c>
      <c r="F145">
        <f>'Initial absorption'!J145</f>
        <v>0</v>
      </c>
      <c r="G145">
        <f>'Input spectra'!C145</f>
        <v>0</v>
      </c>
      <c r="H145">
        <f t="shared" si="370"/>
        <v>0</v>
      </c>
      <c r="I145">
        <f>'Input spectra'!D145</f>
        <v>0</v>
      </c>
      <c r="J145">
        <f>'Initial absorption'!P145</f>
        <v>0</v>
      </c>
      <c r="K145">
        <f>'Input spectra'!E145</f>
        <v>0</v>
      </c>
      <c r="L145">
        <f t="shared" si="371"/>
        <v>0</v>
      </c>
      <c r="M145">
        <f>'Input spectra'!F145</f>
        <v>0</v>
      </c>
      <c r="N145">
        <f>'Initial absorption'!V145</f>
        <v>0</v>
      </c>
      <c r="O145">
        <f>'Input spectra'!G145</f>
        <v>0</v>
      </c>
      <c r="P145">
        <f t="shared" si="372"/>
        <v>0</v>
      </c>
      <c r="R145">
        <f>'Reaching edge prob after ems 1'!$EZ146</f>
        <v>0.88059555721226013</v>
      </c>
      <c r="S145">
        <f>'Reaching edge prob after ems 2'!$EZ146</f>
        <v>0.88059555721226013</v>
      </c>
      <c r="T145">
        <f>'Reaching edge prob after ems 3'!EZ146</f>
        <v>0.88059555721226013</v>
      </c>
      <c r="U145">
        <f>1-EXP(-'Reaching edge prob after ems 1'!FC146*_k_in_ec_correction*($E145*_c1+'Input spectra'!Y145))</f>
        <v>1.2175469208402068E-2</v>
      </c>
      <c r="V145">
        <f>1-EXP(-(_t-'Reaching edge prob after ems 1'!FC146)*_k_in_ec_correction*($E145*_c1+'Input spectra'!Y145))</f>
        <v>1.2311397120266854E-2</v>
      </c>
      <c r="W145">
        <f>1-EXP(-'Reaching edge prob after ems 2'!FC146*_k_in_ec_correction*($I145*_c2+'Input spectra'!Y145))</f>
        <v>1.2175469208402068E-2</v>
      </c>
      <c r="X145">
        <f>1-EXP(-(_t-'Reaching edge prob after ems 2'!FC146)*_k_in_ec_correction*($I145*_c2+'Input spectra'!Y145))</f>
        <v>1.2311397120266854E-2</v>
      </c>
      <c r="Y145">
        <f>1-EXP(-'Reaching edge prob after ems 3'!FC146*_k_in_ec_correction*($M145*_c3+'Input spectra'!Y145))</f>
        <v>1.2175469208402068E-2</v>
      </c>
      <c r="Z145">
        <f>1-EXP(-(_t-'Reaching edge prob after ems 3'!FC146)*_k_in_ec_correction*($M145*_c3+'Input spectra'!Y145))</f>
        <v>1.2311397120266854E-2</v>
      </c>
      <c r="AA145" s="16"/>
      <c r="AB145" s="16"/>
      <c r="AD145" s="7">
        <f t="shared" si="334"/>
        <v>0</v>
      </c>
      <c r="AE145" s="7">
        <f t="shared" si="335"/>
        <v>0</v>
      </c>
      <c r="AF145" s="7">
        <f t="shared" si="336"/>
        <v>0</v>
      </c>
      <c r="AG145" s="7">
        <f t="shared" si="373"/>
        <v>0</v>
      </c>
      <c r="AH145" s="7"/>
      <c r="AI145" s="7">
        <f t="shared" si="337"/>
        <v>0</v>
      </c>
      <c r="AJ145" s="7">
        <f t="shared" si="338"/>
        <v>0</v>
      </c>
      <c r="AK145" s="7">
        <f t="shared" si="339"/>
        <v>0</v>
      </c>
      <c r="AL145" s="7">
        <f t="shared" si="374"/>
        <v>0</v>
      </c>
      <c r="AN145">
        <f t="shared" si="340"/>
        <v>0</v>
      </c>
      <c r="AO145">
        <f t="shared" si="341"/>
        <v>0</v>
      </c>
      <c r="AP145">
        <f t="shared" si="342"/>
        <v>0</v>
      </c>
      <c r="AQ145">
        <f t="shared" si="400"/>
        <v>0</v>
      </c>
      <c r="AR145" s="7"/>
      <c r="AS145" s="7">
        <f t="shared" si="343"/>
        <v>0</v>
      </c>
      <c r="AT145" s="7">
        <f t="shared" si="401"/>
        <v>0</v>
      </c>
      <c r="AU145" s="7">
        <f t="shared" si="344"/>
        <v>0</v>
      </c>
      <c r="AV145" s="7"/>
      <c r="AW145" s="7">
        <f t="shared" si="375"/>
        <v>0</v>
      </c>
      <c r="AX145" s="7">
        <f>'Initial absorption'!$H145*AW145*$F145</f>
        <v>0</v>
      </c>
      <c r="AY145" s="7">
        <f t="shared" si="402"/>
        <v>0</v>
      </c>
      <c r="AZ145" s="7">
        <f>'Initial absorption'!$N145*AY145*$J145</f>
        <v>0</v>
      </c>
      <c r="BA145" s="7"/>
      <c r="BB145">
        <f t="shared" si="376"/>
        <v>0</v>
      </c>
      <c r="BC145" s="7">
        <f t="shared" si="403"/>
        <v>0</v>
      </c>
      <c r="BD145">
        <f t="shared" si="377"/>
        <v>0</v>
      </c>
      <c r="BE145" s="7"/>
      <c r="BF145">
        <f t="shared" ref="BF145:BF152" si="429">AN145*$Y145*$N145</f>
        <v>0</v>
      </c>
      <c r="BG145">
        <f t="shared" si="404"/>
        <v>0</v>
      </c>
      <c r="BH145">
        <f t="shared" si="378"/>
        <v>0</v>
      </c>
      <c r="BI145" s="7"/>
      <c r="BJ145">
        <f>(1 - 'Initial absorption'!$N145)*AY145</f>
        <v>0</v>
      </c>
      <c r="BK145" s="7">
        <f t="shared" si="345"/>
        <v>0</v>
      </c>
      <c r="BL145">
        <f>'Initial absorption'!$T145*(BJ145+BK145)*$N145</f>
        <v>0</v>
      </c>
      <c r="BM145" s="7"/>
      <c r="BN145">
        <f t="shared" si="379"/>
        <v>0</v>
      </c>
      <c r="BO145">
        <f>'Initial absorption'!$N145*BN145*$J145</f>
        <v>0</v>
      </c>
      <c r="BQ145">
        <f>(1-'Initial absorption'!$N145)*BN145</f>
        <v>0</v>
      </c>
      <c r="BR145">
        <f>'Initial absorption'!$H145*BQ145*$F145</f>
        <v>0</v>
      </c>
      <c r="BS145" s="7"/>
      <c r="BT145">
        <f>(1 - 'Initial absorption'!$T145)*(BJ145+BK145)</f>
        <v>0</v>
      </c>
      <c r="BU145">
        <f t="shared" si="286"/>
        <v>0</v>
      </c>
      <c r="BV145" s="7"/>
      <c r="CF145" s="7">
        <f t="shared" si="425"/>
        <v>0</v>
      </c>
      <c r="CG145" s="7">
        <f t="shared" si="330"/>
        <v>0</v>
      </c>
      <c r="CH145" s="7">
        <f t="shared" si="346"/>
        <v>0</v>
      </c>
      <c r="CI145" s="7">
        <f t="shared" si="380"/>
        <v>0</v>
      </c>
      <c r="CJ145" s="7"/>
      <c r="CK145" s="7">
        <f t="shared" si="381"/>
        <v>0</v>
      </c>
      <c r="CL145" s="7">
        <f t="shared" si="287"/>
        <v>0</v>
      </c>
      <c r="CM145" s="7">
        <f t="shared" si="347"/>
        <v>0</v>
      </c>
      <c r="CN145" s="7">
        <f t="shared" si="382"/>
        <v>0</v>
      </c>
      <c r="CP145">
        <f t="shared" si="348"/>
        <v>0</v>
      </c>
      <c r="CQ145">
        <f t="shared" si="349"/>
        <v>0</v>
      </c>
      <c r="CR145">
        <f t="shared" si="350"/>
        <v>0</v>
      </c>
      <c r="CS145">
        <f t="shared" si="405"/>
        <v>0</v>
      </c>
      <c r="CT145" s="7"/>
      <c r="CU145" s="7">
        <f t="shared" si="288"/>
        <v>0</v>
      </c>
      <c r="CV145" s="7">
        <f t="shared" si="406"/>
        <v>0</v>
      </c>
      <c r="CW145" s="7">
        <f t="shared" si="351"/>
        <v>0</v>
      </c>
      <c r="CX145" s="7"/>
      <c r="CY145" s="7">
        <f t="shared" si="289"/>
        <v>0</v>
      </c>
      <c r="CZ145" s="7">
        <f>'Initial absorption'!$H145*CY145*$F145</f>
        <v>0</v>
      </c>
      <c r="DA145" s="7">
        <f t="shared" si="407"/>
        <v>0</v>
      </c>
      <c r="DB145" s="7">
        <f>'Initial absorption'!$N145*DA145*$J145</f>
        <v>0</v>
      </c>
      <c r="DC145" s="7"/>
      <c r="DD145">
        <f t="shared" si="290"/>
        <v>0</v>
      </c>
      <c r="DE145" s="7">
        <f t="shared" si="291"/>
        <v>0</v>
      </c>
      <c r="DF145">
        <f t="shared" si="383"/>
        <v>0</v>
      </c>
      <c r="DG145" s="7"/>
      <c r="DH145">
        <f t="shared" si="384"/>
        <v>0</v>
      </c>
      <c r="DI145">
        <f t="shared" si="408"/>
        <v>0</v>
      </c>
      <c r="DJ145">
        <f t="shared" si="421"/>
        <v>0</v>
      </c>
      <c r="DK145" s="7"/>
      <c r="DL145">
        <f>(1 - 'Initial absorption'!$N145)*DA145</f>
        <v>0</v>
      </c>
      <c r="DM145" s="7">
        <f t="shared" si="292"/>
        <v>0</v>
      </c>
      <c r="DN145">
        <f>'Initial absorption'!$T145*(DL145+DM145)*$N145</f>
        <v>0</v>
      </c>
      <c r="DO145" s="7"/>
      <c r="DP145">
        <f t="shared" si="326"/>
        <v>0</v>
      </c>
      <c r="DQ145">
        <f>'Initial absorption'!$N145*DP145*$J145</f>
        <v>0</v>
      </c>
      <c r="DS145">
        <f>(1-'Initial absorption'!$N145)*DP145</f>
        <v>0</v>
      </c>
      <c r="DT145">
        <f>'Initial absorption'!$H145*DS145*$F145</f>
        <v>0</v>
      </c>
      <c r="DU145" s="7"/>
      <c r="DV145">
        <f>(1 - 'Initial absorption'!$T145)*(DL145+DM145)</f>
        <v>0</v>
      </c>
      <c r="DW145">
        <f t="shared" si="293"/>
        <v>0</v>
      </c>
      <c r="DX145" s="7"/>
      <c r="EH145" s="7">
        <f t="shared" si="426"/>
        <v>0</v>
      </c>
      <c r="EI145" s="7">
        <f t="shared" si="331"/>
        <v>0</v>
      </c>
      <c r="EJ145" s="7">
        <f t="shared" si="352"/>
        <v>0</v>
      </c>
      <c r="EK145" s="7">
        <f t="shared" si="385"/>
        <v>0</v>
      </c>
      <c r="EL145" s="7"/>
      <c r="EM145" s="7">
        <f t="shared" si="386"/>
        <v>0</v>
      </c>
      <c r="EN145" s="7">
        <f t="shared" si="294"/>
        <v>0</v>
      </c>
      <c r="EO145" s="7">
        <f t="shared" si="353"/>
        <v>0</v>
      </c>
      <c r="EP145" s="7">
        <f t="shared" si="387"/>
        <v>0</v>
      </c>
      <c r="ER145">
        <f t="shared" si="354"/>
        <v>0</v>
      </c>
      <c r="ES145">
        <f t="shared" si="355"/>
        <v>0</v>
      </c>
      <c r="ET145">
        <f t="shared" si="356"/>
        <v>0</v>
      </c>
      <c r="EU145">
        <f t="shared" si="409"/>
        <v>0</v>
      </c>
      <c r="EV145" s="7"/>
      <c r="EW145" s="7">
        <f t="shared" si="295"/>
        <v>0</v>
      </c>
      <c r="EX145" s="7">
        <f t="shared" si="410"/>
        <v>0</v>
      </c>
      <c r="EY145" s="7">
        <f t="shared" si="357"/>
        <v>0</v>
      </c>
      <c r="EZ145" s="7"/>
      <c r="FA145" s="7">
        <f t="shared" si="296"/>
        <v>0</v>
      </c>
      <c r="FB145" s="7">
        <f>'Initial absorption'!$H145*FA145*$F145</f>
        <v>0</v>
      </c>
      <c r="FC145" s="7">
        <f t="shared" si="411"/>
        <v>0</v>
      </c>
      <c r="FD145" s="7">
        <f>'Initial absorption'!$N145*FC145*$J145</f>
        <v>0</v>
      </c>
      <c r="FE145" s="7"/>
      <c r="FF145">
        <f t="shared" si="297"/>
        <v>0</v>
      </c>
      <c r="FG145" s="7">
        <f t="shared" si="298"/>
        <v>0</v>
      </c>
      <c r="FH145">
        <f t="shared" si="388"/>
        <v>0</v>
      </c>
      <c r="FI145" s="7"/>
      <c r="FJ145">
        <f t="shared" si="389"/>
        <v>0</v>
      </c>
      <c r="FK145">
        <f t="shared" si="412"/>
        <v>0</v>
      </c>
      <c r="FL145">
        <f t="shared" si="422"/>
        <v>0</v>
      </c>
      <c r="FM145" s="7"/>
      <c r="FN145">
        <f>(1 - 'Initial absorption'!$N145)*FC145</f>
        <v>0</v>
      </c>
      <c r="FO145" s="7">
        <f t="shared" si="299"/>
        <v>0</v>
      </c>
      <c r="FP145">
        <f>'Initial absorption'!$T145*(FN145+FO145)*$N145</f>
        <v>0</v>
      </c>
      <c r="FQ145" s="7"/>
      <c r="FR145">
        <f t="shared" si="327"/>
        <v>0</v>
      </c>
      <c r="FS145">
        <f>'Initial absorption'!$N145*FR145*$J145</f>
        <v>0</v>
      </c>
      <c r="FU145">
        <f>(1-'Initial absorption'!$N145)*FR145</f>
        <v>0</v>
      </c>
      <c r="FV145">
        <f>'Initial absorption'!$H145*FU145*$F145</f>
        <v>0</v>
      </c>
      <c r="FW145" s="7"/>
      <c r="FX145">
        <f>(1 - 'Initial absorption'!$T145)*(FN145+FO145)</f>
        <v>0</v>
      </c>
      <c r="FY145">
        <f t="shared" si="300"/>
        <v>0</v>
      </c>
      <c r="FZ145" s="7"/>
      <c r="GJ145" s="7">
        <f t="shared" si="427"/>
        <v>0</v>
      </c>
      <c r="GK145" s="7">
        <f t="shared" si="332"/>
        <v>0</v>
      </c>
      <c r="GL145" s="7">
        <f t="shared" si="358"/>
        <v>0</v>
      </c>
      <c r="GM145" s="7">
        <f t="shared" si="390"/>
        <v>0</v>
      </c>
      <c r="GN145" s="7"/>
      <c r="GO145" s="7">
        <f t="shared" si="391"/>
        <v>0</v>
      </c>
      <c r="GP145" s="7">
        <f t="shared" si="301"/>
        <v>0</v>
      </c>
      <c r="GQ145" s="7">
        <f t="shared" si="359"/>
        <v>0</v>
      </c>
      <c r="GR145" s="7">
        <f t="shared" si="392"/>
        <v>0</v>
      </c>
      <c r="GT145">
        <f t="shared" si="360"/>
        <v>0</v>
      </c>
      <c r="GU145">
        <f t="shared" si="361"/>
        <v>0</v>
      </c>
      <c r="GV145">
        <f t="shared" si="362"/>
        <v>0</v>
      </c>
      <c r="GW145">
        <f t="shared" si="413"/>
        <v>0</v>
      </c>
      <c r="GX145" s="7"/>
      <c r="GY145" s="7">
        <f t="shared" si="302"/>
        <v>0</v>
      </c>
      <c r="GZ145" s="7">
        <f t="shared" si="414"/>
        <v>0</v>
      </c>
      <c r="HA145" s="7">
        <f t="shared" si="363"/>
        <v>0</v>
      </c>
      <c r="HB145" s="7"/>
      <c r="HC145" s="7">
        <f t="shared" si="303"/>
        <v>0</v>
      </c>
      <c r="HD145" s="7">
        <f>'Initial absorption'!$H145*HC145*$F145</f>
        <v>0</v>
      </c>
      <c r="HE145" s="7">
        <f t="shared" si="415"/>
        <v>0</v>
      </c>
      <c r="HF145" s="7">
        <f>'Initial absorption'!$N145*HE145*$J145</f>
        <v>0</v>
      </c>
      <c r="HG145" s="7"/>
      <c r="HH145">
        <f t="shared" si="304"/>
        <v>0</v>
      </c>
      <c r="HI145" s="7">
        <f t="shared" si="305"/>
        <v>0</v>
      </c>
      <c r="HJ145">
        <f t="shared" si="393"/>
        <v>0</v>
      </c>
      <c r="HK145" s="7"/>
      <c r="HL145">
        <f t="shared" si="394"/>
        <v>0</v>
      </c>
      <c r="HM145">
        <f t="shared" si="416"/>
        <v>0</v>
      </c>
      <c r="HN145">
        <f t="shared" si="423"/>
        <v>0</v>
      </c>
      <c r="HO145" s="7"/>
      <c r="HP145">
        <f>(1 - 'Initial absorption'!$N145)*HE145</f>
        <v>0</v>
      </c>
      <c r="HQ145" s="7">
        <f t="shared" si="306"/>
        <v>0</v>
      </c>
      <c r="HR145">
        <f>'Initial absorption'!$T145*(HP145+HQ145)*$N145</f>
        <v>0</v>
      </c>
      <c r="HS145" s="7"/>
      <c r="HT145">
        <f t="shared" si="328"/>
        <v>0</v>
      </c>
      <c r="HU145">
        <f>'Initial absorption'!$N145*HT145*$J145</f>
        <v>0</v>
      </c>
      <c r="HW145">
        <f>(1-'Initial absorption'!$N145)*HT145</f>
        <v>0</v>
      </c>
      <c r="HX145">
        <f>'Initial absorption'!$H145*HW145*$F145</f>
        <v>0</v>
      </c>
      <c r="HY145" s="7"/>
      <c r="HZ145">
        <f>(1 - 'Initial absorption'!$T145)*(HP145+HQ145)</f>
        <v>0</v>
      </c>
      <c r="IA145">
        <f t="shared" si="307"/>
        <v>0</v>
      </c>
      <c r="IB145" s="7"/>
      <c r="IL145" s="7">
        <f t="shared" si="428"/>
        <v>0</v>
      </c>
      <c r="IM145" s="7">
        <f t="shared" si="333"/>
        <v>0</v>
      </c>
      <c r="IN145" s="7">
        <f t="shared" si="364"/>
        <v>0</v>
      </c>
      <c r="IO145" s="7">
        <f t="shared" si="395"/>
        <v>0</v>
      </c>
      <c r="IP145" s="7"/>
      <c r="IQ145" s="7">
        <f t="shared" si="396"/>
        <v>0</v>
      </c>
      <c r="IR145" s="7">
        <f t="shared" si="308"/>
        <v>0</v>
      </c>
      <c r="IS145" s="7">
        <f t="shared" si="365"/>
        <v>0</v>
      </c>
      <c r="IT145" s="7">
        <f t="shared" si="397"/>
        <v>0</v>
      </c>
      <c r="IV145">
        <f t="shared" si="366"/>
        <v>0</v>
      </c>
      <c r="IW145">
        <f t="shared" si="367"/>
        <v>0</v>
      </c>
      <c r="IX145">
        <f t="shared" si="368"/>
        <v>0</v>
      </c>
      <c r="IY145">
        <f t="shared" si="417"/>
        <v>0</v>
      </c>
      <c r="IZ145" s="7"/>
      <c r="JA145" s="7">
        <f t="shared" si="309"/>
        <v>0</v>
      </c>
      <c r="JB145" s="7">
        <f t="shared" si="418"/>
        <v>0</v>
      </c>
      <c r="JC145" s="7">
        <f t="shared" si="369"/>
        <v>0</v>
      </c>
      <c r="JD145" s="7"/>
      <c r="JE145" s="7">
        <f t="shared" si="310"/>
        <v>0</v>
      </c>
      <c r="JF145" s="7">
        <f>'Initial absorption'!$H145*JE145*$F145</f>
        <v>0</v>
      </c>
      <c r="JG145" s="7">
        <f t="shared" si="419"/>
        <v>0</v>
      </c>
      <c r="JH145" s="7">
        <f>'Initial absorption'!$N145*JG145*$J145</f>
        <v>0</v>
      </c>
      <c r="JI145" s="7"/>
      <c r="JJ145">
        <f t="shared" si="311"/>
        <v>0</v>
      </c>
      <c r="JK145" s="7">
        <f t="shared" si="312"/>
        <v>0</v>
      </c>
      <c r="JL145">
        <f t="shared" si="398"/>
        <v>0</v>
      </c>
      <c r="JM145" s="7"/>
      <c r="JN145">
        <f t="shared" si="399"/>
        <v>0</v>
      </c>
      <c r="JO145">
        <f t="shared" si="420"/>
        <v>0</v>
      </c>
      <c r="JP145">
        <f t="shared" si="424"/>
        <v>0</v>
      </c>
      <c r="JQ145" s="7"/>
      <c r="JR145">
        <f>(1 - 'Initial absorption'!$N145)*JG145</f>
        <v>0</v>
      </c>
      <c r="JS145" s="7">
        <f t="shared" si="313"/>
        <v>0</v>
      </c>
      <c r="JT145">
        <f>'Initial absorption'!$T145*(JR145+JS145)*$N145</f>
        <v>0</v>
      </c>
      <c r="JU145" s="7"/>
      <c r="JV145">
        <f t="shared" si="329"/>
        <v>0</v>
      </c>
      <c r="JW145">
        <f>'Initial absorption'!$N145*JV145*$J145</f>
        <v>0</v>
      </c>
      <c r="JY145">
        <f>(1-'Initial absorption'!$N145)*JV145</f>
        <v>0</v>
      </c>
      <c r="JZ145">
        <f>'Initial absorption'!$H145*JY145*$F145</f>
        <v>0</v>
      </c>
      <c r="KA145" s="7"/>
      <c r="KB145">
        <f>(1 - 'Initial absorption'!$T145)*(JR145+JS145)</f>
        <v>0</v>
      </c>
      <c r="KC145">
        <f t="shared" si="314"/>
        <v>0</v>
      </c>
      <c r="KD145" s="7"/>
    </row>
    <row r="146" spans="4:290" x14ac:dyDescent="0.25">
      <c r="D146">
        <v>1000</v>
      </c>
      <c r="E146">
        <f>'Input spectra'!B146</f>
        <v>0</v>
      </c>
      <c r="F146">
        <f>'Initial absorption'!J146</f>
        <v>0</v>
      </c>
      <c r="G146">
        <f>'Input spectra'!C146</f>
        <v>0</v>
      </c>
      <c r="H146">
        <f t="shared" si="370"/>
        <v>0</v>
      </c>
      <c r="I146">
        <f>'Input spectra'!D146</f>
        <v>0</v>
      </c>
      <c r="J146">
        <f>'Initial absorption'!P146</f>
        <v>0</v>
      </c>
      <c r="K146">
        <f>'Input spectra'!E146</f>
        <v>0</v>
      </c>
      <c r="L146">
        <f t="shared" si="371"/>
        <v>0</v>
      </c>
      <c r="M146">
        <f>'Input spectra'!F146</f>
        <v>0</v>
      </c>
      <c r="N146">
        <f>'Initial absorption'!V146</f>
        <v>0</v>
      </c>
      <c r="O146">
        <f>'Input spectra'!G146</f>
        <v>0</v>
      </c>
      <c r="P146">
        <f t="shared" si="372"/>
        <v>0</v>
      </c>
      <c r="R146">
        <f>'Reaching edge prob after ems 1'!$EZ147</f>
        <v>0.88072272693049236</v>
      </c>
      <c r="S146">
        <f>'Reaching edge prob after ems 2'!$EZ147</f>
        <v>0.88072272693049236</v>
      </c>
      <c r="T146">
        <f>'Reaching edge prob after ems 3'!EZ147</f>
        <v>0.88072272693049236</v>
      </c>
      <c r="U146">
        <f>1-EXP(-'Reaching edge prob after ems 1'!FC147*_k_in_ec_correction*($E146*_c1+'Input spectra'!Y146))</f>
        <v>1.2161326475331857E-2</v>
      </c>
      <c r="V146">
        <f>1-EXP(-(_t-'Reaching edge prob after ems 1'!FC147)*_k_in_ec_correction*($E146*_c1+'Input spectra'!Y146))</f>
        <v>1.2296937031528565E-2</v>
      </c>
      <c r="W146">
        <f>1-EXP(-'Reaching edge prob after ems 2'!FC147*_k_in_ec_correction*($I146*_c2+'Input spectra'!Y146))</f>
        <v>1.2161326475331857E-2</v>
      </c>
      <c r="X146">
        <f>1-EXP(-(_t-'Reaching edge prob after ems 2'!FC147)*_k_in_ec_correction*($I146*_c2+'Input spectra'!Y146))</f>
        <v>1.2296937031528565E-2</v>
      </c>
      <c r="Y146">
        <f>1-EXP(-'Reaching edge prob after ems 3'!FC147*_k_in_ec_correction*($M146*_c3+'Input spectra'!Y146))</f>
        <v>1.2161326475331857E-2</v>
      </c>
      <c r="Z146">
        <f>1-EXP(-(_t-'Reaching edge prob after ems 3'!FC147)*_k_in_ec_correction*($M146*_c3+'Input spectra'!Y146))</f>
        <v>1.2296937031528565E-2</v>
      </c>
      <c r="AA146" s="16"/>
      <c r="AB146" s="16"/>
      <c r="AD146" s="7">
        <f t="shared" si="334"/>
        <v>0</v>
      </c>
      <c r="AE146" s="7">
        <f t="shared" si="335"/>
        <v>0</v>
      </c>
      <c r="AF146" s="7">
        <f t="shared" si="336"/>
        <v>0</v>
      </c>
      <c r="AG146" s="7">
        <f t="shared" si="373"/>
        <v>0</v>
      </c>
      <c r="AH146" s="7"/>
      <c r="AI146" s="7">
        <f t="shared" si="337"/>
        <v>0</v>
      </c>
      <c r="AJ146" s="7">
        <f t="shared" si="338"/>
        <v>0</v>
      </c>
      <c r="AK146" s="7">
        <f t="shared" si="339"/>
        <v>0</v>
      </c>
      <c r="AL146" s="7">
        <f t="shared" si="374"/>
        <v>0</v>
      </c>
      <c r="AN146">
        <f t="shared" si="340"/>
        <v>0</v>
      </c>
      <c r="AO146">
        <f t="shared" si="341"/>
        <v>0</v>
      </c>
      <c r="AP146">
        <f t="shared" si="342"/>
        <v>0</v>
      </c>
      <c r="AQ146">
        <f t="shared" si="400"/>
        <v>0</v>
      </c>
      <c r="AR146" s="7"/>
      <c r="AS146" s="7">
        <f t="shared" si="343"/>
        <v>0</v>
      </c>
      <c r="AT146" s="7">
        <f t="shared" si="401"/>
        <v>0</v>
      </c>
      <c r="AU146" s="7">
        <f t="shared" si="344"/>
        <v>0</v>
      </c>
      <c r="AV146" s="7"/>
      <c r="AW146" s="7">
        <f t="shared" si="375"/>
        <v>0</v>
      </c>
      <c r="AX146" s="7">
        <f>'Initial absorption'!$H146*AW146*$F146</f>
        <v>0</v>
      </c>
      <c r="AY146" s="7">
        <f t="shared" si="402"/>
        <v>0</v>
      </c>
      <c r="AZ146" s="7">
        <f>'Initial absorption'!$N146*AY146*$J146</f>
        <v>0</v>
      </c>
      <c r="BA146" s="7"/>
      <c r="BB146">
        <f t="shared" si="376"/>
        <v>0</v>
      </c>
      <c r="BC146" s="7">
        <f t="shared" si="403"/>
        <v>0</v>
      </c>
      <c r="BD146">
        <f t="shared" si="377"/>
        <v>0</v>
      </c>
      <c r="BE146" s="7"/>
      <c r="BF146">
        <f t="shared" si="429"/>
        <v>0</v>
      </c>
      <c r="BG146">
        <f t="shared" si="404"/>
        <v>0</v>
      </c>
      <c r="BH146">
        <f t="shared" si="378"/>
        <v>0</v>
      </c>
      <c r="BI146" s="7"/>
      <c r="BJ146">
        <f>(1 - 'Initial absorption'!$N146)*AY146</f>
        <v>0</v>
      </c>
      <c r="BK146" s="7">
        <f t="shared" si="345"/>
        <v>0</v>
      </c>
      <c r="BL146">
        <f>'Initial absorption'!$T146*(BJ146+BK146)*$N146</f>
        <v>0</v>
      </c>
      <c r="BM146" s="7"/>
      <c r="BN146">
        <f t="shared" si="379"/>
        <v>0</v>
      </c>
      <c r="BO146">
        <f>'Initial absorption'!$N146*BN146*$J146</f>
        <v>0</v>
      </c>
      <c r="BQ146">
        <f>(1-'Initial absorption'!$N146)*BN146</f>
        <v>0</v>
      </c>
      <c r="BR146">
        <f>'Initial absorption'!$H146*BQ146*$F146</f>
        <v>0</v>
      </c>
      <c r="BS146" s="7"/>
      <c r="BT146">
        <f>(1 - 'Initial absorption'!$T146)*(BJ146+BK146)</f>
        <v>0</v>
      </c>
      <c r="BU146">
        <f t="shared" si="286"/>
        <v>0</v>
      </c>
      <c r="BV146" s="7"/>
      <c r="CF146" s="7">
        <f t="shared" si="425"/>
        <v>0</v>
      </c>
      <c r="CG146" s="7">
        <f t="shared" si="330"/>
        <v>0</v>
      </c>
      <c r="CH146" s="7">
        <f t="shared" si="346"/>
        <v>0</v>
      </c>
      <c r="CI146" s="7">
        <f t="shared" si="380"/>
        <v>0</v>
      </c>
      <c r="CJ146" s="7"/>
      <c r="CK146" s="7">
        <f t="shared" si="381"/>
        <v>0</v>
      </c>
      <c r="CL146" s="7">
        <f t="shared" si="287"/>
        <v>0</v>
      </c>
      <c r="CM146" s="7">
        <f t="shared" si="347"/>
        <v>0</v>
      </c>
      <c r="CN146" s="7">
        <f t="shared" si="382"/>
        <v>0</v>
      </c>
      <c r="CP146">
        <f t="shared" si="348"/>
        <v>0</v>
      </c>
      <c r="CQ146">
        <f t="shared" si="349"/>
        <v>0</v>
      </c>
      <c r="CR146">
        <f t="shared" si="350"/>
        <v>0</v>
      </c>
      <c r="CS146">
        <f t="shared" si="405"/>
        <v>0</v>
      </c>
      <c r="CT146" s="7"/>
      <c r="CU146" s="7">
        <f t="shared" si="288"/>
        <v>0</v>
      </c>
      <c r="CV146" s="7">
        <f t="shared" si="406"/>
        <v>0</v>
      </c>
      <c r="CW146" s="7">
        <f t="shared" si="351"/>
        <v>0</v>
      </c>
      <c r="CX146" s="7"/>
      <c r="CY146" s="7">
        <f t="shared" si="289"/>
        <v>0</v>
      </c>
      <c r="CZ146" s="7">
        <f>'Initial absorption'!$H146*CY146*$F146</f>
        <v>0</v>
      </c>
      <c r="DA146" s="7">
        <f t="shared" si="407"/>
        <v>0</v>
      </c>
      <c r="DB146" s="7">
        <f>'Initial absorption'!$N146*DA146*$J146</f>
        <v>0</v>
      </c>
      <c r="DC146" s="7"/>
      <c r="DD146">
        <f t="shared" si="290"/>
        <v>0</v>
      </c>
      <c r="DE146" s="7">
        <f t="shared" si="291"/>
        <v>0</v>
      </c>
      <c r="DF146">
        <f t="shared" si="383"/>
        <v>0</v>
      </c>
      <c r="DG146" s="7"/>
      <c r="DH146">
        <f t="shared" si="384"/>
        <v>0</v>
      </c>
      <c r="DI146">
        <f t="shared" si="408"/>
        <v>0</v>
      </c>
      <c r="DJ146">
        <f t="shared" si="421"/>
        <v>0</v>
      </c>
      <c r="DK146" s="7"/>
      <c r="DL146">
        <f>(1 - 'Initial absorption'!$N146)*DA146</f>
        <v>0</v>
      </c>
      <c r="DM146" s="7">
        <f t="shared" si="292"/>
        <v>0</v>
      </c>
      <c r="DN146">
        <f>'Initial absorption'!$T146*(DL146+DM146)*$N146</f>
        <v>0</v>
      </c>
      <c r="DO146" s="7"/>
      <c r="DP146">
        <f t="shared" si="326"/>
        <v>0</v>
      </c>
      <c r="DQ146">
        <f>'Initial absorption'!$N146*DP146*$J146</f>
        <v>0</v>
      </c>
      <c r="DS146">
        <f>(1-'Initial absorption'!$N146)*DP146</f>
        <v>0</v>
      </c>
      <c r="DT146">
        <f>'Initial absorption'!$H146*DS146*$F146</f>
        <v>0</v>
      </c>
      <c r="DU146" s="7"/>
      <c r="DV146">
        <f>(1 - 'Initial absorption'!$T146)*(DL146+DM146)</f>
        <v>0</v>
      </c>
      <c r="DW146">
        <f t="shared" si="293"/>
        <v>0</v>
      </c>
      <c r="DX146" s="7"/>
      <c r="EH146" s="7">
        <f t="shared" si="426"/>
        <v>0</v>
      </c>
      <c r="EI146" s="7">
        <f t="shared" si="331"/>
        <v>0</v>
      </c>
      <c r="EJ146" s="7">
        <f t="shared" si="352"/>
        <v>0</v>
      </c>
      <c r="EK146" s="7">
        <f t="shared" si="385"/>
        <v>0</v>
      </c>
      <c r="EL146" s="7"/>
      <c r="EM146" s="7">
        <f t="shared" si="386"/>
        <v>0</v>
      </c>
      <c r="EN146" s="7">
        <f t="shared" si="294"/>
        <v>0</v>
      </c>
      <c r="EO146" s="7">
        <f t="shared" si="353"/>
        <v>0</v>
      </c>
      <c r="EP146" s="7">
        <f t="shared" si="387"/>
        <v>0</v>
      </c>
      <c r="ER146">
        <f t="shared" si="354"/>
        <v>0</v>
      </c>
      <c r="ES146">
        <f t="shared" si="355"/>
        <v>0</v>
      </c>
      <c r="ET146">
        <f t="shared" si="356"/>
        <v>0</v>
      </c>
      <c r="EU146">
        <f t="shared" si="409"/>
        <v>0</v>
      </c>
      <c r="EV146" s="7"/>
      <c r="EW146" s="7">
        <f t="shared" si="295"/>
        <v>0</v>
      </c>
      <c r="EX146" s="7">
        <f t="shared" si="410"/>
        <v>0</v>
      </c>
      <c r="EY146" s="7">
        <f t="shared" si="357"/>
        <v>0</v>
      </c>
      <c r="EZ146" s="7"/>
      <c r="FA146" s="7">
        <f t="shared" si="296"/>
        <v>0</v>
      </c>
      <c r="FB146" s="7">
        <f>'Initial absorption'!$H146*FA146*$F146</f>
        <v>0</v>
      </c>
      <c r="FC146" s="7">
        <f t="shared" si="411"/>
        <v>0</v>
      </c>
      <c r="FD146" s="7">
        <f>'Initial absorption'!$N146*FC146*$J146</f>
        <v>0</v>
      </c>
      <c r="FE146" s="7"/>
      <c r="FF146">
        <f t="shared" si="297"/>
        <v>0</v>
      </c>
      <c r="FG146" s="7">
        <f t="shared" si="298"/>
        <v>0</v>
      </c>
      <c r="FH146">
        <f t="shared" si="388"/>
        <v>0</v>
      </c>
      <c r="FI146" s="7"/>
      <c r="FJ146">
        <f t="shared" si="389"/>
        <v>0</v>
      </c>
      <c r="FK146">
        <f t="shared" si="412"/>
        <v>0</v>
      </c>
      <c r="FL146">
        <f t="shared" si="422"/>
        <v>0</v>
      </c>
      <c r="FM146" s="7"/>
      <c r="FN146">
        <f>(1 - 'Initial absorption'!$N146)*FC146</f>
        <v>0</v>
      </c>
      <c r="FO146" s="7">
        <f t="shared" si="299"/>
        <v>0</v>
      </c>
      <c r="FP146">
        <f>'Initial absorption'!$T146*(FN146+FO146)*$N146</f>
        <v>0</v>
      </c>
      <c r="FQ146" s="7"/>
      <c r="FR146">
        <f t="shared" si="327"/>
        <v>0</v>
      </c>
      <c r="FS146">
        <f>'Initial absorption'!$N146*FR146*$J146</f>
        <v>0</v>
      </c>
      <c r="FU146">
        <f>(1-'Initial absorption'!$N146)*FR146</f>
        <v>0</v>
      </c>
      <c r="FV146">
        <f>'Initial absorption'!$H146*FU146*$F146</f>
        <v>0</v>
      </c>
      <c r="FW146" s="7"/>
      <c r="FX146">
        <f>(1 - 'Initial absorption'!$T146)*(FN146+FO146)</f>
        <v>0</v>
      </c>
      <c r="FY146">
        <f t="shared" si="300"/>
        <v>0</v>
      </c>
      <c r="FZ146" s="7"/>
      <c r="GJ146" s="7">
        <f t="shared" si="427"/>
        <v>0</v>
      </c>
      <c r="GK146" s="7">
        <f t="shared" si="332"/>
        <v>0</v>
      </c>
      <c r="GL146" s="7">
        <f t="shared" si="358"/>
        <v>0</v>
      </c>
      <c r="GM146" s="7">
        <f t="shared" si="390"/>
        <v>0</v>
      </c>
      <c r="GN146" s="7"/>
      <c r="GO146" s="7">
        <f t="shared" si="391"/>
        <v>0</v>
      </c>
      <c r="GP146" s="7">
        <f t="shared" si="301"/>
        <v>0</v>
      </c>
      <c r="GQ146" s="7">
        <f t="shared" si="359"/>
        <v>0</v>
      </c>
      <c r="GR146" s="7">
        <f t="shared" si="392"/>
        <v>0</v>
      </c>
      <c r="GT146">
        <f t="shared" si="360"/>
        <v>0</v>
      </c>
      <c r="GU146">
        <f t="shared" si="361"/>
        <v>0</v>
      </c>
      <c r="GV146">
        <f t="shared" si="362"/>
        <v>0</v>
      </c>
      <c r="GW146">
        <f t="shared" si="413"/>
        <v>0</v>
      </c>
      <c r="GX146" s="7"/>
      <c r="GY146" s="7">
        <f t="shared" si="302"/>
        <v>0</v>
      </c>
      <c r="GZ146" s="7">
        <f t="shared" si="414"/>
        <v>0</v>
      </c>
      <c r="HA146" s="7">
        <f t="shared" si="363"/>
        <v>0</v>
      </c>
      <c r="HB146" s="7"/>
      <c r="HC146" s="7">
        <f t="shared" si="303"/>
        <v>0</v>
      </c>
      <c r="HD146" s="7">
        <f>'Initial absorption'!$H146*HC146*$F146</f>
        <v>0</v>
      </c>
      <c r="HE146" s="7">
        <f t="shared" si="415"/>
        <v>0</v>
      </c>
      <c r="HF146" s="7">
        <f>'Initial absorption'!$N146*HE146*$J146</f>
        <v>0</v>
      </c>
      <c r="HG146" s="7"/>
      <c r="HH146">
        <f t="shared" si="304"/>
        <v>0</v>
      </c>
      <c r="HI146" s="7">
        <f t="shared" si="305"/>
        <v>0</v>
      </c>
      <c r="HJ146">
        <f t="shared" si="393"/>
        <v>0</v>
      </c>
      <c r="HK146" s="7"/>
      <c r="HL146">
        <f t="shared" si="394"/>
        <v>0</v>
      </c>
      <c r="HM146">
        <f t="shared" si="416"/>
        <v>0</v>
      </c>
      <c r="HN146">
        <f t="shared" si="423"/>
        <v>0</v>
      </c>
      <c r="HO146" s="7"/>
      <c r="HP146">
        <f>(1 - 'Initial absorption'!$N146)*HE146</f>
        <v>0</v>
      </c>
      <c r="HQ146" s="7">
        <f t="shared" si="306"/>
        <v>0</v>
      </c>
      <c r="HR146">
        <f>'Initial absorption'!$T146*(HP146+HQ146)*$N146</f>
        <v>0</v>
      </c>
      <c r="HS146" s="7"/>
      <c r="HT146">
        <f t="shared" si="328"/>
        <v>0</v>
      </c>
      <c r="HU146">
        <f>'Initial absorption'!$N146*HT146*$J146</f>
        <v>0</v>
      </c>
      <c r="HW146">
        <f>(1-'Initial absorption'!$N146)*HT146</f>
        <v>0</v>
      </c>
      <c r="HX146">
        <f>'Initial absorption'!$H146*HW146*$F146</f>
        <v>0</v>
      </c>
      <c r="HY146" s="7"/>
      <c r="HZ146">
        <f>(1 - 'Initial absorption'!$T146)*(HP146+HQ146)</f>
        <v>0</v>
      </c>
      <c r="IA146">
        <f t="shared" si="307"/>
        <v>0</v>
      </c>
      <c r="IB146" s="7"/>
      <c r="IL146" s="7">
        <f t="shared" si="428"/>
        <v>0</v>
      </c>
      <c r="IM146" s="7">
        <f t="shared" si="333"/>
        <v>0</v>
      </c>
      <c r="IN146" s="7">
        <f t="shared" si="364"/>
        <v>0</v>
      </c>
      <c r="IO146" s="7">
        <f t="shared" si="395"/>
        <v>0</v>
      </c>
      <c r="IP146" s="7"/>
      <c r="IQ146" s="7">
        <f t="shared" si="396"/>
        <v>0</v>
      </c>
      <c r="IR146" s="7">
        <f t="shared" si="308"/>
        <v>0</v>
      </c>
      <c r="IS146" s="7">
        <f t="shared" si="365"/>
        <v>0</v>
      </c>
      <c r="IT146" s="7">
        <f t="shared" si="397"/>
        <v>0</v>
      </c>
      <c r="IV146">
        <f t="shared" si="366"/>
        <v>0</v>
      </c>
      <c r="IW146">
        <f t="shared" si="367"/>
        <v>0</v>
      </c>
      <c r="IX146">
        <f t="shared" si="368"/>
        <v>0</v>
      </c>
      <c r="IY146">
        <f t="shared" si="417"/>
        <v>0</v>
      </c>
      <c r="IZ146" s="7"/>
      <c r="JA146" s="7">
        <f t="shared" si="309"/>
        <v>0</v>
      </c>
      <c r="JB146" s="7">
        <f t="shared" si="418"/>
        <v>0</v>
      </c>
      <c r="JC146" s="7">
        <f t="shared" si="369"/>
        <v>0</v>
      </c>
      <c r="JD146" s="7"/>
      <c r="JE146" s="7">
        <f t="shared" si="310"/>
        <v>0</v>
      </c>
      <c r="JF146" s="7">
        <f>'Initial absorption'!$H146*JE146*$F146</f>
        <v>0</v>
      </c>
      <c r="JG146" s="7">
        <f t="shared" si="419"/>
        <v>0</v>
      </c>
      <c r="JH146" s="7">
        <f>'Initial absorption'!$N146*JG146*$J146</f>
        <v>0</v>
      </c>
      <c r="JI146" s="7"/>
      <c r="JJ146">
        <f t="shared" si="311"/>
        <v>0</v>
      </c>
      <c r="JK146" s="7">
        <f t="shared" si="312"/>
        <v>0</v>
      </c>
      <c r="JL146">
        <f t="shared" si="398"/>
        <v>0</v>
      </c>
      <c r="JM146" s="7"/>
      <c r="JN146">
        <f t="shared" si="399"/>
        <v>0</v>
      </c>
      <c r="JO146">
        <f t="shared" si="420"/>
        <v>0</v>
      </c>
      <c r="JP146">
        <f t="shared" si="424"/>
        <v>0</v>
      </c>
      <c r="JQ146" s="7"/>
      <c r="JR146">
        <f>(1 - 'Initial absorption'!$N146)*JG146</f>
        <v>0</v>
      </c>
      <c r="JS146" s="7">
        <f t="shared" si="313"/>
        <v>0</v>
      </c>
      <c r="JT146">
        <f>'Initial absorption'!$T146*(JR146+JS146)*$N146</f>
        <v>0</v>
      </c>
      <c r="JU146" s="7"/>
      <c r="JV146">
        <f t="shared" si="329"/>
        <v>0</v>
      </c>
      <c r="JW146">
        <f>'Initial absorption'!$N146*JV146*$J146</f>
        <v>0</v>
      </c>
      <c r="JY146">
        <f>(1-'Initial absorption'!$N146)*JV146</f>
        <v>0</v>
      </c>
      <c r="JZ146">
        <f>'Initial absorption'!$H146*JY146*$F146</f>
        <v>0</v>
      </c>
      <c r="KA146" s="7"/>
      <c r="KB146">
        <f>(1 - 'Initial absorption'!$T146)*(JR146+JS146)</f>
        <v>0</v>
      </c>
      <c r="KC146">
        <f t="shared" si="314"/>
        <v>0</v>
      </c>
      <c r="KD146" s="7"/>
    </row>
    <row r="147" spans="4:290" x14ac:dyDescent="0.25">
      <c r="D147">
        <v>1005</v>
      </c>
      <c r="E147">
        <f>'Input spectra'!B147</f>
        <v>0</v>
      </c>
      <c r="F147">
        <f>'Initial absorption'!J147</f>
        <v>0</v>
      </c>
      <c r="G147">
        <f>'Input spectra'!C147</f>
        <v>0</v>
      </c>
      <c r="H147">
        <f t="shared" si="370"/>
        <v>0</v>
      </c>
      <c r="I147">
        <f>'Input spectra'!D147</f>
        <v>0</v>
      </c>
      <c r="J147">
        <f>'Initial absorption'!P147</f>
        <v>0</v>
      </c>
      <c r="K147">
        <f>'Input spectra'!E147</f>
        <v>0</v>
      </c>
      <c r="L147">
        <f t="shared" si="371"/>
        <v>0</v>
      </c>
      <c r="M147">
        <f>'Input spectra'!F147</f>
        <v>0</v>
      </c>
      <c r="N147">
        <f>'Initial absorption'!V147</f>
        <v>0</v>
      </c>
      <c r="O147">
        <f>'Input spectra'!G147</f>
        <v>0</v>
      </c>
      <c r="P147">
        <f t="shared" si="372"/>
        <v>0</v>
      </c>
      <c r="R147">
        <f>'Reaching edge prob after ems 1'!$EZ148</f>
        <v>0.88084992520879746</v>
      </c>
      <c r="S147">
        <f>'Reaching edge prob after ems 2'!$EZ148</f>
        <v>0.88084992520879746</v>
      </c>
      <c r="T147">
        <f>'Reaching edge prob after ems 3'!EZ148</f>
        <v>0.88084992520879746</v>
      </c>
      <c r="U147">
        <f>1-EXP(-'Reaching edge prob after ems 1'!FC148*_k_in_ec_correction*($E147*_c1+'Input spectra'!Y147))</f>
        <v>1.2147183352017588E-2</v>
      </c>
      <c r="V147">
        <f>1-EXP(-(_t-'Reaching edge prob after ems 1'!FC148)*_k_in_ec_correction*($E147*_c1+'Input spectra'!Y147))</f>
        <v>1.2282476918825891E-2</v>
      </c>
      <c r="W147">
        <f>1-EXP(-'Reaching edge prob after ems 2'!FC148*_k_in_ec_correction*($I147*_c2+'Input spectra'!Y147))</f>
        <v>1.2147183352017588E-2</v>
      </c>
      <c r="X147">
        <f>1-EXP(-(_t-'Reaching edge prob after ems 2'!FC148)*_k_in_ec_correction*($I147*_c2+'Input spectra'!Y147))</f>
        <v>1.2282476918825891E-2</v>
      </c>
      <c r="Y147">
        <f>1-EXP(-'Reaching edge prob after ems 3'!FC148*_k_in_ec_correction*($M147*_c3+'Input spectra'!Y147))</f>
        <v>1.2147183352017588E-2</v>
      </c>
      <c r="Z147">
        <f>1-EXP(-(_t-'Reaching edge prob after ems 3'!FC148)*_k_in_ec_correction*($M147*_c3+'Input spectra'!Y147))</f>
        <v>1.2282476918825891E-2</v>
      </c>
      <c r="AA147" s="16"/>
      <c r="AB147" s="16"/>
      <c r="AD147" s="7">
        <f t="shared" si="334"/>
        <v>0</v>
      </c>
      <c r="AE147" s="7">
        <f t="shared" si="335"/>
        <v>0</v>
      </c>
      <c r="AF147" s="7">
        <f t="shared" si="336"/>
        <v>0</v>
      </c>
      <c r="AG147" s="7">
        <f t="shared" si="373"/>
        <v>0</v>
      </c>
      <c r="AH147" s="7"/>
      <c r="AI147" s="7">
        <f t="shared" si="337"/>
        <v>0</v>
      </c>
      <c r="AJ147" s="7">
        <f t="shared" si="338"/>
        <v>0</v>
      </c>
      <c r="AK147" s="7">
        <f t="shared" si="339"/>
        <v>0</v>
      </c>
      <c r="AL147" s="7">
        <f t="shared" si="374"/>
        <v>0</v>
      </c>
      <c r="AN147">
        <f t="shared" si="340"/>
        <v>0</v>
      </c>
      <c r="AO147">
        <f t="shared" si="341"/>
        <v>0</v>
      </c>
      <c r="AP147">
        <f t="shared" si="342"/>
        <v>0</v>
      </c>
      <c r="AQ147">
        <f t="shared" si="400"/>
        <v>0</v>
      </c>
      <c r="AR147" s="7"/>
      <c r="AS147" s="7">
        <f t="shared" si="343"/>
        <v>0</v>
      </c>
      <c r="AT147" s="7">
        <f t="shared" si="401"/>
        <v>0</v>
      </c>
      <c r="AU147" s="7">
        <f t="shared" si="344"/>
        <v>0</v>
      </c>
      <c r="AV147" s="7"/>
      <c r="AW147" s="7">
        <f t="shared" si="375"/>
        <v>0</v>
      </c>
      <c r="AX147" s="7">
        <f>'Initial absorption'!$H147*AW147*$F147</f>
        <v>0</v>
      </c>
      <c r="AY147" s="7">
        <f t="shared" si="402"/>
        <v>0</v>
      </c>
      <c r="AZ147" s="7">
        <f>'Initial absorption'!$N147*AY147*$J147</f>
        <v>0</v>
      </c>
      <c r="BA147" s="7"/>
      <c r="BB147">
        <f t="shared" si="376"/>
        <v>0</v>
      </c>
      <c r="BC147" s="7">
        <f t="shared" si="403"/>
        <v>0</v>
      </c>
      <c r="BD147">
        <f t="shared" si="377"/>
        <v>0</v>
      </c>
      <c r="BE147" s="7"/>
      <c r="BF147">
        <f t="shared" si="429"/>
        <v>0</v>
      </c>
      <c r="BG147">
        <f t="shared" si="404"/>
        <v>0</v>
      </c>
      <c r="BH147">
        <f t="shared" si="378"/>
        <v>0</v>
      </c>
      <c r="BI147" s="7"/>
      <c r="BJ147">
        <f>(1 - 'Initial absorption'!$N147)*AY147</f>
        <v>0</v>
      </c>
      <c r="BK147" s="7">
        <f t="shared" si="345"/>
        <v>0</v>
      </c>
      <c r="BL147">
        <f>'Initial absorption'!$T147*(BJ147+BK147)*$N147</f>
        <v>0</v>
      </c>
      <c r="BM147" s="7"/>
      <c r="BN147">
        <f t="shared" si="379"/>
        <v>0</v>
      </c>
      <c r="BO147">
        <f>'Initial absorption'!$N147*BN147*$J147</f>
        <v>0</v>
      </c>
      <c r="BQ147">
        <f>(1-'Initial absorption'!$N147)*BN147</f>
        <v>0</v>
      </c>
      <c r="BR147">
        <f>'Initial absorption'!$H147*BQ147*$F147</f>
        <v>0</v>
      </c>
      <c r="BS147" s="7"/>
      <c r="BT147">
        <f>(1 - 'Initial absorption'!$T147)*(BJ147+BK147)</f>
        <v>0</v>
      </c>
      <c r="BU147">
        <f t="shared" si="286"/>
        <v>0</v>
      </c>
      <c r="BV147" s="7"/>
      <c r="CF147" s="7">
        <f t="shared" si="425"/>
        <v>0</v>
      </c>
      <c r="CG147" s="7">
        <f t="shared" si="330"/>
        <v>0</v>
      </c>
      <c r="CH147" s="7">
        <f t="shared" si="346"/>
        <v>0</v>
      </c>
      <c r="CI147" s="7">
        <f t="shared" si="380"/>
        <v>0</v>
      </c>
      <c r="CJ147" s="7"/>
      <c r="CK147" s="7">
        <f t="shared" si="381"/>
        <v>0</v>
      </c>
      <c r="CL147" s="7">
        <f t="shared" si="287"/>
        <v>0</v>
      </c>
      <c r="CM147" s="7">
        <f t="shared" si="347"/>
        <v>0</v>
      </c>
      <c r="CN147" s="7">
        <f t="shared" si="382"/>
        <v>0</v>
      </c>
      <c r="CP147">
        <f t="shared" si="348"/>
        <v>0</v>
      </c>
      <c r="CQ147">
        <f t="shared" si="349"/>
        <v>0</v>
      </c>
      <c r="CR147">
        <f t="shared" si="350"/>
        <v>0</v>
      </c>
      <c r="CS147">
        <f t="shared" si="405"/>
        <v>0</v>
      </c>
      <c r="CT147" s="7"/>
      <c r="CU147" s="7">
        <f t="shared" si="288"/>
        <v>0</v>
      </c>
      <c r="CV147" s="7">
        <f t="shared" si="406"/>
        <v>0</v>
      </c>
      <c r="CW147" s="7">
        <f t="shared" si="351"/>
        <v>0</v>
      </c>
      <c r="CX147" s="7"/>
      <c r="CY147" s="7">
        <f t="shared" si="289"/>
        <v>0</v>
      </c>
      <c r="CZ147" s="7">
        <f>'Initial absorption'!$H147*CY147*$F147</f>
        <v>0</v>
      </c>
      <c r="DA147" s="7">
        <f t="shared" si="407"/>
        <v>0</v>
      </c>
      <c r="DB147" s="7">
        <f>'Initial absorption'!$N147*DA147*$J147</f>
        <v>0</v>
      </c>
      <c r="DC147" s="7"/>
      <c r="DD147">
        <f t="shared" si="290"/>
        <v>0</v>
      </c>
      <c r="DE147" s="7">
        <f t="shared" si="291"/>
        <v>0</v>
      </c>
      <c r="DF147">
        <f t="shared" si="383"/>
        <v>0</v>
      </c>
      <c r="DG147" s="7"/>
      <c r="DH147">
        <f t="shared" si="384"/>
        <v>0</v>
      </c>
      <c r="DI147">
        <f t="shared" si="408"/>
        <v>0</v>
      </c>
      <c r="DJ147">
        <f t="shared" si="421"/>
        <v>0</v>
      </c>
      <c r="DK147" s="7"/>
      <c r="DL147">
        <f>(1 - 'Initial absorption'!$N147)*DA147</f>
        <v>0</v>
      </c>
      <c r="DM147" s="7">
        <f t="shared" si="292"/>
        <v>0</v>
      </c>
      <c r="DN147">
        <f>'Initial absorption'!$T147*(DL147+DM147)*$N147</f>
        <v>0</v>
      </c>
      <c r="DO147" s="7"/>
      <c r="DP147">
        <f t="shared" si="326"/>
        <v>0</v>
      </c>
      <c r="DQ147">
        <f>'Initial absorption'!$N147*DP147*$J147</f>
        <v>0</v>
      </c>
      <c r="DS147">
        <f>(1-'Initial absorption'!$N147)*DP147</f>
        <v>0</v>
      </c>
      <c r="DT147">
        <f>'Initial absorption'!$H147*DS147*$F147</f>
        <v>0</v>
      </c>
      <c r="DU147" s="7"/>
      <c r="DV147">
        <f>(1 - 'Initial absorption'!$T147)*(DL147+DM147)</f>
        <v>0</v>
      </c>
      <c r="DW147">
        <f t="shared" si="293"/>
        <v>0</v>
      </c>
      <c r="DX147" s="7"/>
      <c r="EH147" s="7">
        <f t="shared" si="426"/>
        <v>0</v>
      </c>
      <c r="EI147" s="7">
        <f t="shared" si="331"/>
        <v>0</v>
      </c>
      <c r="EJ147" s="7">
        <f t="shared" si="352"/>
        <v>0</v>
      </c>
      <c r="EK147" s="7">
        <f t="shared" si="385"/>
        <v>0</v>
      </c>
      <c r="EL147" s="7"/>
      <c r="EM147" s="7">
        <f t="shared" si="386"/>
        <v>0</v>
      </c>
      <c r="EN147" s="7">
        <f t="shared" si="294"/>
        <v>0</v>
      </c>
      <c r="EO147" s="7">
        <f t="shared" si="353"/>
        <v>0</v>
      </c>
      <c r="EP147" s="7">
        <f t="shared" si="387"/>
        <v>0</v>
      </c>
      <c r="ER147">
        <f t="shared" si="354"/>
        <v>0</v>
      </c>
      <c r="ES147">
        <f t="shared" si="355"/>
        <v>0</v>
      </c>
      <c r="ET147">
        <f t="shared" si="356"/>
        <v>0</v>
      </c>
      <c r="EU147">
        <f t="shared" si="409"/>
        <v>0</v>
      </c>
      <c r="EV147" s="7"/>
      <c r="EW147" s="7">
        <f t="shared" si="295"/>
        <v>0</v>
      </c>
      <c r="EX147" s="7">
        <f t="shared" si="410"/>
        <v>0</v>
      </c>
      <c r="EY147" s="7">
        <f t="shared" si="357"/>
        <v>0</v>
      </c>
      <c r="EZ147" s="7"/>
      <c r="FA147" s="7">
        <f t="shared" si="296"/>
        <v>0</v>
      </c>
      <c r="FB147" s="7">
        <f>'Initial absorption'!$H147*FA147*$F147</f>
        <v>0</v>
      </c>
      <c r="FC147" s="7">
        <f t="shared" si="411"/>
        <v>0</v>
      </c>
      <c r="FD147" s="7">
        <f>'Initial absorption'!$N147*FC147*$J147</f>
        <v>0</v>
      </c>
      <c r="FE147" s="7"/>
      <c r="FF147">
        <f t="shared" si="297"/>
        <v>0</v>
      </c>
      <c r="FG147" s="7">
        <f t="shared" si="298"/>
        <v>0</v>
      </c>
      <c r="FH147">
        <f t="shared" si="388"/>
        <v>0</v>
      </c>
      <c r="FI147" s="7"/>
      <c r="FJ147">
        <f t="shared" si="389"/>
        <v>0</v>
      </c>
      <c r="FK147">
        <f t="shared" si="412"/>
        <v>0</v>
      </c>
      <c r="FL147">
        <f t="shared" si="422"/>
        <v>0</v>
      </c>
      <c r="FM147" s="7"/>
      <c r="FN147">
        <f>(1 - 'Initial absorption'!$N147)*FC147</f>
        <v>0</v>
      </c>
      <c r="FO147" s="7">
        <f t="shared" si="299"/>
        <v>0</v>
      </c>
      <c r="FP147">
        <f>'Initial absorption'!$T147*(FN147+FO147)*$N147</f>
        <v>0</v>
      </c>
      <c r="FQ147" s="7"/>
      <c r="FR147">
        <f t="shared" si="327"/>
        <v>0</v>
      </c>
      <c r="FS147">
        <f>'Initial absorption'!$N147*FR147*$J147</f>
        <v>0</v>
      </c>
      <c r="FU147">
        <f>(1-'Initial absorption'!$N147)*FR147</f>
        <v>0</v>
      </c>
      <c r="FV147">
        <f>'Initial absorption'!$H147*FU147*$F147</f>
        <v>0</v>
      </c>
      <c r="FW147" s="7"/>
      <c r="FX147">
        <f>(1 - 'Initial absorption'!$T147)*(FN147+FO147)</f>
        <v>0</v>
      </c>
      <c r="FY147">
        <f t="shared" si="300"/>
        <v>0</v>
      </c>
      <c r="FZ147" s="7"/>
      <c r="GJ147" s="7">
        <f t="shared" si="427"/>
        <v>0</v>
      </c>
      <c r="GK147" s="7">
        <f t="shared" si="332"/>
        <v>0</v>
      </c>
      <c r="GL147" s="7">
        <f t="shared" si="358"/>
        <v>0</v>
      </c>
      <c r="GM147" s="7">
        <f t="shared" si="390"/>
        <v>0</v>
      </c>
      <c r="GN147" s="7"/>
      <c r="GO147" s="7">
        <f t="shared" si="391"/>
        <v>0</v>
      </c>
      <c r="GP147" s="7">
        <f t="shared" si="301"/>
        <v>0</v>
      </c>
      <c r="GQ147" s="7">
        <f t="shared" si="359"/>
        <v>0</v>
      </c>
      <c r="GR147" s="7">
        <f t="shared" si="392"/>
        <v>0</v>
      </c>
      <c r="GT147">
        <f t="shared" si="360"/>
        <v>0</v>
      </c>
      <c r="GU147">
        <f t="shared" si="361"/>
        <v>0</v>
      </c>
      <c r="GV147">
        <f t="shared" si="362"/>
        <v>0</v>
      </c>
      <c r="GW147">
        <f t="shared" si="413"/>
        <v>0</v>
      </c>
      <c r="GX147" s="7"/>
      <c r="GY147" s="7">
        <f t="shared" si="302"/>
        <v>0</v>
      </c>
      <c r="GZ147" s="7">
        <f t="shared" si="414"/>
        <v>0</v>
      </c>
      <c r="HA147" s="7">
        <f t="shared" si="363"/>
        <v>0</v>
      </c>
      <c r="HB147" s="7"/>
      <c r="HC147" s="7">
        <f t="shared" si="303"/>
        <v>0</v>
      </c>
      <c r="HD147" s="7">
        <f>'Initial absorption'!$H147*HC147*$F147</f>
        <v>0</v>
      </c>
      <c r="HE147" s="7">
        <f t="shared" si="415"/>
        <v>0</v>
      </c>
      <c r="HF147" s="7">
        <f>'Initial absorption'!$N147*HE147*$J147</f>
        <v>0</v>
      </c>
      <c r="HG147" s="7"/>
      <c r="HH147">
        <f t="shared" si="304"/>
        <v>0</v>
      </c>
      <c r="HI147" s="7">
        <f t="shared" si="305"/>
        <v>0</v>
      </c>
      <c r="HJ147">
        <f t="shared" si="393"/>
        <v>0</v>
      </c>
      <c r="HK147" s="7"/>
      <c r="HL147">
        <f t="shared" si="394"/>
        <v>0</v>
      </c>
      <c r="HM147">
        <f t="shared" si="416"/>
        <v>0</v>
      </c>
      <c r="HN147">
        <f t="shared" si="423"/>
        <v>0</v>
      </c>
      <c r="HO147" s="7"/>
      <c r="HP147">
        <f>(1 - 'Initial absorption'!$N147)*HE147</f>
        <v>0</v>
      </c>
      <c r="HQ147" s="7">
        <f t="shared" si="306"/>
        <v>0</v>
      </c>
      <c r="HR147">
        <f>'Initial absorption'!$T147*(HP147+HQ147)*$N147</f>
        <v>0</v>
      </c>
      <c r="HS147" s="7"/>
      <c r="HT147">
        <f t="shared" si="328"/>
        <v>0</v>
      </c>
      <c r="HU147">
        <f>'Initial absorption'!$N147*HT147*$J147</f>
        <v>0</v>
      </c>
      <c r="HW147">
        <f>(1-'Initial absorption'!$N147)*HT147</f>
        <v>0</v>
      </c>
      <c r="HX147">
        <f>'Initial absorption'!$H147*HW147*$F147</f>
        <v>0</v>
      </c>
      <c r="HY147" s="7"/>
      <c r="HZ147">
        <f>(1 - 'Initial absorption'!$T147)*(HP147+HQ147)</f>
        <v>0</v>
      </c>
      <c r="IA147">
        <f t="shared" si="307"/>
        <v>0</v>
      </c>
      <c r="IB147" s="7"/>
      <c r="IL147" s="7">
        <f t="shared" si="428"/>
        <v>0</v>
      </c>
      <c r="IM147" s="7">
        <f t="shared" si="333"/>
        <v>0</v>
      </c>
      <c r="IN147" s="7">
        <f t="shared" si="364"/>
        <v>0</v>
      </c>
      <c r="IO147" s="7">
        <f t="shared" si="395"/>
        <v>0</v>
      </c>
      <c r="IP147" s="7"/>
      <c r="IQ147" s="7">
        <f t="shared" si="396"/>
        <v>0</v>
      </c>
      <c r="IR147" s="7">
        <f t="shared" si="308"/>
        <v>0</v>
      </c>
      <c r="IS147" s="7">
        <f t="shared" si="365"/>
        <v>0</v>
      </c>
      <c r="IT147" s="7">
        <f t="shared" si="397"/>
        <v>0</v>
      </c>
      <c r="IV147">
        <f t="shared" si="366"/>
        <v>0</v>
      </c>
      <c r="IW147">
        <f t="shared" si="367"/>
        <v>0</v>
      </c>
      <c r="IX147">
        <f t="shared" si="368"/>
        <v>0</v>
      </c>
      <c r="IY147">
        <f t="shared" si="417"/>
        <v>0</v>
      </c>
      <c r="IZ147" s="7"/>
      <c r="JA147" s="7">
        <f t="shared" si="309"/>
        <v>0</v>
      </c>
      <c r="JB147" s="7">
        <f t="shared" si="418"/>
        <v>0</v>
      </c>
      <c r="JC147" s="7">
        <f t="shared" si="369"/>
        <v>0</v>
      </c>
      <c r="JD147" s="7"/>
      <c r="JE147" s="7">
        <f t="shared" si="310"/>
        <v>0</v>
      </c>
      <c r="JF147" s="7">
        <f>'Initial absorption'!$H147*JE147*$F147</f>
        <v>0</v>
      </c>
      <c r="JG147" s="7">
        <f t="shared" si="419"/>
        <v>0</v>
      </c>
      <c r="JH147" s="7">
        <f>'Initial absorption'!$N147*JG147*$J147</f>
        <v>0</v>
      </c>
      <c r="JI147" s="7"/>
      <c r="JJ147">
        <f t="shared" si="311"/>
        <v>0</v>
      </c>
      <c r="JK147" s="7">
        <f t="shared" si="312"/>
        <v>0</v>
      </c>
      <c r="JL147">
        <f t="shared" si="398"/>
        <v>0</v>
      </c>
      <c r="JM147" s="7"/>
      <c r="JN147">
        <f t="shared" si="399"/>
        <v>0</v>
      </c>
      <c r="JO147">
        <f t="shared" si="420"/>
        <v>0</v>
      </c>
      <c r="JP147">
        <f t="shared" si="424"/>
        <v>0</v>
      </c>
      <c r="JQ147" s="7"/>
      <c r="JR147">
        <f>(1 - 'Initial absorption'!$N147)*JG147</f>
        <v>0</v>
      </c>
      <c r="JS147" s="7">
        <f t="shared" si="313"/>
        <v>0</v>
      </c>
      <c r="JT147">
        <f>'Initial absorption'!$T147*(JR147+JS147)*$N147</f>
        <v>0</v>
      </c>
      <c r="JU147" s="7"/>
      <c r="JV147">
        <f t="shared" si="329"/>
        <v>0</v>
      </c>
      <c r="JW147">
        <f>'Initial absorption'!$N147*JV147*$J147</f>
        <v>0</v>
      </c>
      <c r="JY147">
        <f>(1-'Initial absorption'!$N147)*JV147</f>
        <v>0</v>
      </c>
      <c r="JZ147">
        <f>'Initial absorption'!$H147*JY147*$F147</f>
        <v>0</v>
      </c>
      <c r="KA147" s="7"/>
      <c r="KB147">
        <f>(1 - 'Initial absorption'!$T147)*(JR147+JS147)</f>
        <v>0</v>
      </c>
      <c r="KC147">
        <f t="shared" si="314"/>
        <v>0</v>
      </c>
      <c r="KD147" s="7"/>
    </row>
    <row r="148" spans="4:290" x14ac:dyDescent="0.25">
      <c r="D148">
        <v>1010</v>
      </c>
      <c r="E148">
        <f>'Input spectra'!B148</f>
        <v>0</v>
      </c>
      <c r="F148">
        <f>'Initial absorption'!J148</f>
        <v>0</v>
      </c>
      <c r="G148">
        <f>'Input spectra'!C148</f>
        <v>0</v>
      </c>
      <c r="H148">
        <f t="shared" si="370"/>
        <v>0</v>
      </c>
      <c r="I148">
        <f>'Input spectra'!D148</f>
        <v>0</v>
      </c>
      <c r="J148">
        <f>'Initial absorption'!P148</f>
        <v>0</v>
      </c>
      <c r="K148">
        <f>'Input spectra'!E148</f>
        <v>0</v>
      </c>
      <c r="L148">
        <f t="shared" si="371"/>
        <v>0</v>
      </c>
      <c r="M148">
        <f>'Input spectra'!F148</f>
        <v>0</v>
      </c>
      <c r="N148">
        <f>'Initial absorption'!V148</f>
        <v>0</v>
      </c>
      <c r="O148">
        <f>'Input spectra'!G148</f>
        <v>0</v>
      </c>
      <c r="P148">
        <f t="shared" si="372"/>
        <v>0</v>
      </c>
      <c r="R148">
        <f>'Reaching edge prob after ems 1'!$EZ149</f>
        <v>0.88097715205517024</v>
      </c>
      <c r="S148">
        <f>'Reaching edge prob after ems 2'!$EZ149</f>
        <v>0.88097715205517024</v>
      </c>
      <c r="T148">
        <f>'Reaching edge prob after ems 3'!EZ149</f>
        <v>0.88097715205517024</v>
      </c>
      <c r="U148">
        <f>1-EXP(-'Reaching edge prob after ems 1'!FC149*_k_in_ec_correction*($E148*_c1+'Input spectra'!Y148))</f>
        <v>1.2133039838448378E-2</v>
      </c>
      <c r="V148">
        <f>1-EXP(-(_t-'Reaching edge prob after ems 1'!FC149)*_k_in_ec_correction*($E148*_c1+'Input spectra'!Y148))</f>
        <v>1.2268016782163937E-2</v>
      </c>
      <c r="W148">
        <f>1-EXP(-'Reaching edge prob after ems 2'!FC149*_k_in_ec_correction*($I148*_c2+'Input spectra'!Y148))</f>
        <v>1.2133039838448378E-2</v>
      </c>
      <c r="X148">
        <f>1-EXP(-(_t-'Reaching edge prob after ems 2'!FC149)*_k_in_ec_correction*($I148*_c2+'Input spectra'!Y148))</f>
        <v>1.2268016782163937E-2</v>
      </c>
      <c r="Y148">
        <f>1-EXP(-'Reaching edge prob after ems 3'!FC149*_k_in_ec_correction*($M148*_c3+'Input spectra'!Y148))</f>
        <v>1.2133039838448378E-2</v>
      </c>
      <c r="Z148">
        <f>1-EXP(-(_t-'Reaching edge prob after ems 3'!FC149)*_k_in_ec_correction*($M148*_c3+'Input spectra'!Y148))</f>
        <v>1.2268016782163937E-2</v>
      </c>
      <c r="AA148" s="16"/>
      <c r="AB148" s="16"/>
      <c r="AD148" s="7">
        <f t="shared" si="334"/>
        <v>0</v>
      </c>
      <c r="AE148" s="7">
        <f t="shared" si="335"/>
        <v>0</v>
      </c>
      <c r="AF148" s="7">
        <f t="shared" si="336"/>
        <v>0</v>
      </c>
      <c r="AG148" s="7">
        <f t="shared" si="373"/>
        <v>0</v>
      </c>
      <c r="AH148" s="7"/>
      <c r="AI148" s="7">
        <f t="shared" si="337"/>
        <v>0</v>
      </c>
      <c r="AJ148" s="7">
        <f t="shared" si="338"/>
        <v>0</v>
      </c>
      <c r="AK148" s="7">
        <f t="shared" si="339"/>
        <v>0</v>
      </c>
      <c r="AL148" s="7">
        <f t="shared" si="374"/>
        <v>0</v>
      </c>
      <c r="AN148">
        <f t="shared" si="340"/>
        <v>0</v>
      </c>
      <c r="AO148">
        <f t="shared" si="341"/>
        <v>0</v>
      </c>
      <c r="AP148">
        <f t="shared" si="342"/>
        <v>0</v>
      </c>
      <c r="AQ148">
        <f t="shared" si="400"/>
        <v>0</v>
      </c>
      <c r="AR148" s="7"/>
      <c r="AS148" s="7">
        <f t="shared" si="343"/>
        <v>0</v>
      </c>
      <c r="AT148" s="7">
        <f t="shared" si="401"/>
        <v>0</v>
      </c>
      <c r="AU148" s="7">
        <f t="shared" si="344"/>
        <v>0</v>
      </c>
      <c r="AV148" s="7"/>
      <c r="AW148" s="7">
        <f t="shared" si="375"/>
        <v>0</v>
      </c>
      <c r="AX148" s="7">
        <f>'Initial absorption'!$H148*AW148*$F148</f>
        <v>0</v>
      </c>
      <c r="AY148" s="7">
        <f t="shared" si="402"/>
        <v>0</v>
      </c>
      <c r="AZ148" s="7">
        <f>'Initial absorption'!$N148*AY148*$J148</f>
        <v>0</v>
      </c>
      <c r="BA148" s="7"/>
      <c r="BB148">
        <f t="shared" si="376"/>
        <v>0</v>
      </c>
      <c r="BC148" s="7">
        <f t="shared" si="403"/>
        <v>0</v>
      </c>
      <c r="BD148">
        <f t="shared" si="377"/>
        <v>0</v>
      </c>
      <c r="BE148" s="7"/>
      <c r="BF148">
        <f t="shared" si="429"/>
        <v>0</v>
      </c>
      <c r="BG148">
        <f t="shared" si="404"/>
        <v>0</v>
      </c>
      <c r="BH148">
        <f t="shared" si="378"/>
        <v>0</v>
      </c>
      <c r="BI148" s="7"/>
      <c r="BJ148">
        <f>(1 - 'Initial absorption'!$N148)*AY148</f>
        <v>0</v>
      </c>
      <c r="BK148" s="7">
        <f t="shared" si="345"/>
        <v>0</v>
      </c>
      <c r="BL148">
        <f>'Initial absorption'!$T148*(BJ148+BK148)*$N148</f>
        <v>0</v>
      </c>
      <c r="BM148" s="7"/>
      <c r="BN148">
        <f t="shared" si="379"/>
        <v>0</v>
      </c>
      <c r="BO148">
        <f>'Initial absorption'!$N148*BN148*$J148</f>
        <v>0</v>
      </c>
      <c r="BQ148">
        <f>(1-'Initial absorption'!$N148)*BN148</f>
        <v>0</v>
      </c>
      <c r="BR148">
        <f>'Initial absorption'!$H148*BQ148*$F148</f>
        <v>0</v>
      </c>
      <c r="BS148" s="7"/>
      <c r="BT148">
        <f>(1 - 'Initial absorption'!$T148)*(BJ148+BK148)</f>
        <v>0</v>
      </c>
      <c r="BU148">
        <f t="shared" si="286"/>
        <v>0</v>
      </c>
      <c r="BV148" s="7"/>
      <c r="CF148" s="7">
        <f t="shared" si="425"/>
        <v>0</v>
      </c>
      <c r="CG148" s="7">
        <f t="shared" si="330"/>
        <v>0</v>
      </c>
      <c r="CH148" s="7">
        <f t="shared" si="346"/>
        <v>0</v>
      </c>
      <c r="CI148" s="7">
        <f t="shared" si="380"/>
        <v>0</v>
      </c>
      <c r="CJ148" s="7"/>
      <c r="CK148" s="7">
        <f t="shared" si="381"/>
        <v>0</v>
      </c>
      <c r="CL148" s="7">
        <f t="shared" si="287"/>
        <v>0</v>
      </c>
      <c r="CM148" s="7">
        <f t="shared" si="347"/>
        <v>0</v>
      </c>
      <c r="CN148" s="7">
        <f t="shared" si="382"/>
        <v>0</v>
      </c>
      <c r="CP148">
        <f t="shared" si="348"/>
        <v>0</v>
      </c>
      <c r="CQ148">
        <f t="shared" si="349"/>
        <v>0</v>
      </c>
      <c r="CR148">
        <f t="shared" si="350"/>
        <v>0</v>
      </c>
      <c r="CS148">
        <f t="shared" si="405"/>
        <v>0</v>
      </c>
      <c r="CT148" s="7"/>
      <c r="CU148" s="7">
        <f t="shared" si="288"/>
        <v>0</v>
      </c>
      <c r="CV148" s="7">
        <f t="shared" si="406"/>
        <v>0</v>
      </c>
      <c r="CW148" s="7">
        <f t="shared" si="351"/>
        <v>0</v>
      </c>
      <c r="CX148" s="7"/>
      <c r="CY148" s="7">
        <f t="shared" si="289"/>
        <v>0</v>
      </c>
      <c r="CZ148" s="7">
        <f>'Initial absorption'!$H148*CY148*$F148</f>
        <v>0</v>
      </c>
      <c r="DA148" s="7">
        <f t="shared" si="407"/>
        <v>0</v>
      </c>
      <c r="DB148" s="7">
        <f>'Initial absorption'!$N148*DA148*$J148</f>
        <v>0</v>
      </c>
      <c r="DC148" s="7"/>
      <c r="DD148">
        <f t="shared" si="290"/>
        <v>0</v>
      </c>
      <c r="DE148" s="7">
        <f t="shared" si="291"/>
        <v>0</v>
      </c>
      <c r="DF148">
        <f t="shared" si="383"/>
        <v>0</v>
      </c>
      <c r="DG148" s="7"/>
      <c r="DH148">
        <f t="shared" si="384"/>
        <v>0</v>
      </c>
      <c r="DI148">
        <f t="shared" si="408"/>
        <v>0</v>
      </c>
      <c r="DJ148">
        <f t="shared" si="421"/>
        <v>0</v>
      </c>
      <c r="DK148" s="7"/>
      <c r="DL148">
        <f>(1 - 'Initial absorption'!$N148)*DA148</f>
        <v>0</v>
      </c>
      <c r="DM148" s="7">
        <f t="shared" si="292"/>
        <v>0</v>
      </c>
      <c r="DN148">
        <f>'Initial absorption'!$T148*(DL148+DM148)*$N148</f>
        <v>0</v>
      </c>
      <c r="DO148" s="7"/>
      <c r="DP148">
        <f t="shared" si="326"/>
        <v>0</v>
      </c>
      <c r="DQ148">
        <f>'Initial absorption'!$N148*DP148*$J148</f>
        <v>0</v>
      </c>
      <c r="DS148">
        <f>(1-'Initial absorption'!$N148)*DP148</f>
        <v>0</v>
      </c>
      <c r="DT148">
        <f>'Initial absorption'!$H148*DS148*$F148</f>
        <v>0</v>
      </c>
      <c r="DU148" s="7"/>
      <c r="DV148">
        <f>(1 - 'Initial absorption'!$T148)*(DL148+DM148)</f>
        <v>0</v>
      </c>
      <c r="DW148">
        <f t="shared" si="293"/>
        <v>0</v>
      </c>
      <c r="DX148" s="7"/>
      <c r="EH148" s="7">
        <f t="shared" si="426"/>
        <v>0</v>
      </c>
      <c r="EI148" s="7">
        <f t="shared" si="331"/>
        <v>0</v>
      </c>
      <c r="EJ148" s="7">
        <f t="shared" si="352"/>
        <v>0</v>
      </c>
      <c r="EK148" s="7">
        <f t="shared" si="385"/>
        <v>0</v>
      </c>
      <c r="EL148" s="7"/>
      <c r="EM148" s="7">
        <f t="shared" si="386"/>
        <v>0</v>
      </c>
      <c r="EN148" s="7">
        <f t="shared" si="294"/>
        <v>0</v>
      </c>
      <c r="EO148" s="7">
        <f t="shared" si="353"/>
        <v>0</v>
      </c>
      <c r="EP148" s="7">
        <f t="shared" si="387"/>
        <v>0</v>
      </c>
      <c r="ER148">
        <f t="shared" si="354"/>
        <v>0</v>
      </c>
      <c r="ES148">
        <f t="shared" si="355"/>
        <v>0</v>
      </c>
      <c r="ET148">
        <f t="shared" si="356"/>
        <v>0</v>
      </c>
      <c r="EU148">
        <f t="shared" si="409"/>
        <v>0</v>
      </c>
      <c r="EV148" s="7"/>
      <c r="EW148" s="7">
        <f t="shared" si="295"/>
        <v>0</v>
      </c>
      <c r="EX148" s="7">
        <f t="shared" si="410"/>
        <v>0</v>
      </c>
      <c r="EY148" s="7">
        <f t="shared" si="357"/>
        <v>0</v>
      </c>
      <c r="EZ148" s="7"/>
      <c r="FA148" s="7">
        <f t="shared" si="296"/>
        <v>0</v>
      </c>
      <c r="FB148" s="7">
        <f>'Initial absorption'!$H148*FA148*$F148</f>
        <v>0</v>
      </c>
      <c r="FC148" s="7">
        <f t="shared" si="411"/>
        <v>0</v>
      </c>
      <c r="FD148" s="7">
        <f>'Initial absorption'!$N148*FC148*$J148</f>
        <v>0</v>
      </c>
      <c r="FE148" s="7"/>
      <c r="FF148">
        <f t="shared" si="297"/>
        <v>0</v>
      </c>
      <c r="FG148" s="7">
        <f t="shared" si="298"/>
        <v>0</v>
      </c>
      <c r="FH148">
        <f t="shared" si="388"/>
        <v>0</v>
      </c>
      <c r="FI148" s="7"/>
      <c r="FJ148">
        <f t="shared" si="389"/>
        <v>0</v>
      </c>
      <c r="FK148">
        <f t="shared" si="412"/>
        <v>0</v>
      </c>
      <c r="FL148">
        <f t="shared" si="422"/>
        <v>0</v>
      </c>
      <c r="FM148" s="7"/>
      <c r="FN148">
        <f>(1 - 'Initial absorption'!$N148)*FC148</f>
        <v>0</v>
      </c>
      <c r="FO148" s="7">
        <f t="shared" si="299"/>
        <v>0</v>
      </c>
      <c r="FP148">
        <f>'Initial absorption'!$T148*(FN148+FO148)*$N148</f>
        <v>0</v>
      </c>
      <c r="FQ148" s="7"/>
      <c r="FR148">
        <f t="shared" si="327"/>
        <v>0</v>
      </c>
      <c r="FS148">
        <f>'Initial absorption'!$N148*FR148*$J148</f>
        <v>0</v>
      </c>
      <c r="FU148">
        <f>(1-'Initial absorption'!$N148)*FR148</f>
        <v>0</v>
      </c>
      <c r="FV148">
        <f>'Initial absorption'!$H148*FU148*$F148</f>
        <v>0</v>
      </c>
      <c r="FW148" s="7"/>
      <c r="FX148">
        <f>(1 - 'Initial absorption'!$T148)*(FN148+FO148)</f>
        <v>0</v>
      </c>
      <c r="FY148">
        <f t="shared" si="300"/>
        <v>0</v>
      </c>
      <c r="FZ148" s="7"/>
      <c r="GJ148" s="7">
        <f t="shared" si="427"/>
        <v>0</v>
      </c>
      <c r="GK148" s="7">
        <f t="shared" si="332"/>
        <v>0</v>
      </c>
      <c r="GL148" s="7">
        <f t="shared" si="358"/>
        <v>0</v>
      </c>
      <c r="GM148" s="7">
        <f t="shared" si="390"/>
        <v>0</v>
      </c>
      <c r="GN148" s="7"/>
      <c r="GO148" s="7">
        <f t="shared" si="391"/>
        <v>0</v>
      </c>
      <c r="GP148" s="7">
        <f t="shared" si="301"/>
        <v>0</v>
      </c>
      <c r="GQ148" s="7">
        <f t="shared" si="359"/>
        <v>0</v>
      </c>
      <c r="GR148" s="7">
        <f t="shared" si="392"/>
        <v>0</v>
      </c>
      <c r="GT148">
        <f t="shared" si="360"/>
        <v>0</v>
      </c>
      <c r="GU148">
        <f t="shared" si="361"/>
        <v>0</v>
      </c>
      <c r="GV148">
        <f t="shared" si="362"/>
        <v>0</v>
      </c>
      <c r="GW148">
        <f t="shared" si="413"/>
        <v>0</v>
      </c>
      <c r="GX148" s="7"/>
      <c r="GY148" s="7">
        <f t="shared" si="302"/>
        <v>0</v>
      </c>
      <c r="GZ148" s="7">
        <f t="shared" si="414"/>
        <v>0</v>
      </c>
      <c r="HA148" s="7">
        <f t="shared" si="363"/>
        <v>0</v>
      </c>
      <c r="HB148" s="7"/>
      <c r="HC148" s="7">
        <f t="shared" si="303"/>
        <v>0</v>
      </c>
      <c r="HD148" s="7">
        <f>'Initial absorption'!$H148*HC148*$F148</f>
        <v>0</v>
      </c>
      <c r="HE148" s="7">
        <f t="shared" si="415"/>
        <v>0</v>
      </c>
      <c r="HF148" s="7">
        <f>'Initial absorption'!$N148*HE148*$J148</f>
        <v>0</v>
      </c>
      <c r="HG148" s="7"/>
      <c r="HH148">
        <f t="shared" si="304"/>
        <v>0</v>
      </c>
      <c r="HI148" s="7">
        <f t="shared" si="305"/>
        <v>0</v>
      </c>
      <c r="HJ148">
        <f t="shared" si="393"/>
        <v>0</v>
      </c>
      <c r="HK148" s="7"/>
      <c r="HL148">
        <f t="shared" si="394"/>
        <v>0</v>
      </c>
      <c r="HM148">
        <f t="shared" si="416"/>
        <v>0</v>
      </c>
      <c r="HN148">
        <f t="shared" si="423"/>
        <v>0</v>
      </c>
      <c r="HO148" s="7"/>
      <c r="HP148">
        <f>(1 - 'Initial absorption'!$N148)*HE148</f>
        <v>0</v>
      </c>
      <c r="HQ148" s="7">
        <f t="shared" si="306"/>
        <v>0</v>
      </c>
      <c r="HR148">
        <f>'Initial absorption'!$T148*(HP148+HQ148)*$N148</f>
        <v>0</v>
      </c>
      <c r="HS148" s="7"/>
      <c r="HT148">
        <f t="shared" si="328"/>
        <v>0</v>
      </c>
      <c r="HU148">
        <f>'Initial absorption'!$N148*HT148*$J148</f>
        <v>0</v>
      </c>
      <c r="HW148">
        <f>(1-'Initial absorption'!$N148)*HT148</f>
        <v>0</v>
      </c>
      <c r="HX148">
        <f>'Initial absorption'!$H148*HW148*$F148</f>
        <v>0</v>
      </c>
      <c r="HY148" s="7"/>
      <c r="HZ148">
        <f>(1 - 'Initial absorption'!$T148)*(HP148+HQ148)</f>
        <v>0</v>
      </c>
      <c r="IA148">
        <f t="shared" si="307"/>
        <v>0</v>
      </c>
      <c r="IB148" s="7"/>
      <c r="IL148" s="7">
        <f t="shared" si="428"/>
        <v>0</v>
      </c>
      <c r="IM148" s="7">
        <f t="shared" si="333"/>
        <v>0</v>
      </c>
      <c r="IN148" s="7">
        <f t="shared" si="364"/>
        <v>0</v>
      </c>
      <c r="IO148" s="7">
        <f t="shared" si="395"/>
        <v>0</v>
      </c>
      <c r="IP148" s="7"/>
      <c r="IQ148" s="7">
        <f t="shared" si="396"/>
        <v>0</v>
      </c>
      <c r="IR148" s="7">
        <f t="shared" si="308"/>
        <v>0</v>
      </c>
      <c r="IS148" s="7">
        <f t="shared" si="365"/>
        <v>0</v>
      </c>
      <c r="IT148" s="7">
        <f t="shared" si="397"/>
        <v>0</v>
      </c>
      <c r="IV148">
        <f t="shared" si="366"/>
        <v>0</v>
      </c>
      <c r="IW148">
        <f t="shared" si="367"/>
        <v>0</v>
      </c>
      <c r="IX148">
        <f t="shared" si="368"/>
        <v>0</v>
      </c>
      <c r="IY148">
        <f t="shared" si="417"/>
        <v>0</v>
      </c>
      <c r="IZ148" s="7"/>
      <c r="JA148" s="7">
        <f t="shared" si="309"/>
        <v>0</v>
      </c>
      <c r="JB148" s="7">
        <f t="shared" si="418"/>
        <v>0</v>
      </c>
      <c r="JC148" s="7">
        <f t="shared" si="369"/>
        <v>0</v>
      </c>
      <c r="JD148" s="7"/>
      <c r="JE148" s="7">
        <f t="shared" si="310"/>
        <v>0</v>
      </c>
      <c r="JF148" s="7">
        <f>'Initial absorption'!$H148*JE148*$F148</f>
        <v>0</v>
      </c>
      <c r="JG148" s="7">
        <f t="shared" si="419"/>
        <v>0</v>
      </c>
      <c r="JH148" s="7">
        <f>'Initial absorption'!$N148*JG148*$J148</f>
        <v>0</v>
      </c>
      <c r="JI148" s="7"/>
      <c r="JJ148">
        <f t="shared" si="311"/>
        <v>0</v>
      </c>
      <c r="JK148" s="7">
        <f t="shared" si="312"/>
        <v>0</v>
      </c>
      <c r="JL148">
        <f t="shared" si="398"/>
        <v>0</v>
      </c>
      <c r="JM148" s="7"/>
      <c r="JN148">
        <f t="shared" si="399"/>
        <v>0</v>
      </c>
      <c r="JO148">
        <f t="shared" si="420"/>
        <v>0</v>
      </c>
      <c r="JP148">
        <f t="shared" si="424"/>
        <v>0</v>
      </c>
      <c r="JQ148" s="7"/>
      <c r="JR148">
        <f>(1 - 'Initial absorption'!$N148)*JG148</f>
        <v>0</v>
      </c>
      <c r="JS148" s="7">
        <f t="shared" si="313"/>
        <v>0</v>
      </c>
      <c r="JT148">
        <f>'Initial absorption'!$T148*(JR148+JS148)*$N148</f>
        <v>0</v>
      </c>
      <c r="JU148" s="7"/>
      <c r="JV148">
        <f t="shared" si="329"/>
        <v>0</v>
      </c>
      <c r="JW148">
        <f>'Initial absorption'!$N148*JV148*$J148</f>
        <v>0</v>
      </c>
      <c r="JY148">
        <f>(1-'Initial absorption'!$N148)*JV148</f>
        <v>0</v>
      </c>
      <c r="JZ148">
        <f>'Initial absorption'!$H148*JY148*$F148</f>
        <v>0</v>
      </c>
      <c r="KA148" s="7"/>
      <c r="KB148">
        <f>(1 - 'Initial absorption'!$T148)*(JR148+JS148)</f>
        <v>0</v>
      </c>
      <c r="KC148">
        <f t="shared" si="314"/>
        <v>0</v>
      </c>
      <c r="KD148" s="7"/>
    </row>
    <row r="149" spans="4:290" x14ac:dyDescent="0.25">
      <c r="D149">
        <v>1015</v>
      </c>
      <c r="E149">
        <f>'Input spectra'!B149</f>
        <v>0</v>
      </c>
      <c r="F149">
        <f>'Initial absorption'!J149</f>
        <v>0</v>
      </c>
      <c r="G149">
        <f>'Input spectra'!C149</f>
        <v>0</v>
      </c>
      <c r="H149">
        <f t="shared" si="370"/>
        <v>0</v>
      </c>
      <c r="I149">
        <f>'Input spectra'!D149</f>
        <v>0</v>
      </c>
      <c r="J149">
        <f>'Initial absorption'!P149</f>
        <v>0</v>
      </c>
      <c r="K149">
        <f>'Input spectra'!E149</f>
        <v>0</v>
      </c>
      <c r="L149">
        <f t="shared" si="371"/>
        <v>0</v>
      </c>
      <c r="M149">
        <f>'Input spectra'!F149</f>
        <v>0</v>
      </c>
      <c r="N149">
        <f>'Initial absorption'!V149</f>
        <v>0</v>
      </c>
      <c r="O149">
        <f>'Input spectra'!G149</f>
        <v>0</v>
      </c>
      <c r="P149">
        <f t="shared" si="372"/>
        <v>0</v>
      </c>
      <c r="R149">
        <f>'Reaching edge prob after ems 1'!$EZ150</f>
        <v>0.8811044074776081</v>
      </c>
      <c r="S149">
        <f>'Reaching edge prob after ems 2'!$EZ150</f>
        <v>0.8811044074776081</v>
      </c>
      <c r="T149">
        <f>'Reaching edge prob after ems 3'!EZ150</f>
        <v>0.8811044074776081</v>
      </c>
      <c r="U149">
        <f>1-EXP(-'Reaching edge prob after ems 1'!FC150*_k_in_ec_correction*($E149*_c1+'Input spectra'!Y149))</f>
        <v>1.211889593461335E-2</v>
      </c>
      <c r="V149">
        <f>1-EXP(-(_t-'Reaching edge prob after ems 1'!FC150)*_k_in_ec_correction*($E149*_c1+'Input spectra'!Y149))</f>
        <v>1.2253556621547812E-2</v>
      </c>
      <c r="W149">
        <f>1-EXP(-'Reaching edge prob after ems 2'!FC150*_k_in_ec_correction*($I149*_c2+'Input spectra'!Y149))</f>
        <v>1.211889593461335E-2</v>
      </c>
      <c r="X149">
        <f>1-EXP(-(_t-'Reaching edge prob after ems 2'!FC150)*_k_in_ec_correction*($I149*_c2+'Input spectra'!Y149))</f>
        <v>1.2253556621547812E-2</v>
      </c>
      <c r="Y149">
        <f>1-EXP(-'Reaching edge prob after ems 3'!FC150*_k_in_ec_correction*($M149*_c3+'Input spectra'!Y149))</f>
        <v>1.211889593461335E-2</v>
      </c>
      <c r="Z149">
        <f>1-EXP(-(_t-'Reaching edge prob after ems 3'!FC150)*_k_in_ec_correction*($M149*_c3+'Input spectra'!Y149))</f>
        <v>1.2253556621547812E-2</v>
      </c>
      <c r="AA149" s="16"/>
      <c r="AB149" s="16"/>
      <c r="AD149" s="7">
        <f t="shared" si="334"/>
        <v>0</v>
      </c>
      <c r="AE149" s="7">
        <f t="shared" si="335"/>
        <v>0</v>
      </c>
      <c r="AF149" s="7">
        <f t="shared" si="336"/>
        <v>0</v>
      </c>
      <c r="AG149" s="7">
        <f t="shared" si="373"/>
        <v>0</v>
      </c>
      <c r="AH149" s="7"/>
      <c r="AI149" s="7">
        <f t="shared" si="337"/>
        <v>0</v>
      </c>
      <c r="AJ149" s="7">
        <f t="shared" si="338"/>
        <v>0</v>
      </c>
      <c r="AK149" s="7">
        <f t="shared" si="339"/>
        <v>0</v>
      </c>
      <c r="AL149" s="7">
        <f t="shared" si="374"/>
        <v>0</v>
      </c>
      <c r="AN149">
        <f t="shared" si="340"/>
        <v>0</v>
      </c>
      <c r="AO149">
        <f t="shared" si="341"/>
        <v>0</v>
      </c>
      <c r="AP149">
        <f t="shared" si="342"/>
        <v>0</v>
      </c>
      <c r="AQ149">
        <f t="shared" si="400"/>
        <v>0</v>
      </c>
      <c r="AR149" s="7"/>
      <c r="AS149" s="7">
        <f t="shared" si="343"/>
        <v>0</v>
      </c>
      <c r="AT149" s="7">
        <f t="shared" si="401"/>
        <v>0</v>
      </c>
      <c r="AU149" s="7">
        <f t="shared" si="344"/>
        <v>0</v>
      </c>
      <c r="AV149" s="7"/>
      <c r="AW149" s="7">
        <f t="shared" si="375"/>
        <v>0</v>
      </c>
      <c r="AX149" s="7">
        <f>'Initial absorption'!$H149*AW149*$F149</f>
        <v>0</v>
      </c>
      <c r="AY149" s="7">
        <f t="shared" si="402"/>
        <v>0</v>
      </c>
      <c r="AZ149" s="7">
        <f>'Initial absorption'!$N149*AY149*$J149</f>
        <v>0</v>
      </c>
      <c r="BA149" s="7"/>
      <c r="BB149">
        <f t="shared" si="376"/>
        <v>0</v>
      </c>
      <c r="BC149" s="7">
        <f t="shared" si="403"/>
        <v>0</v>
      </c>
      <c r="BD149">
        <f t="shared" si="377"/>
        <v>0</v>
      </c>
      <c r="BE149" s="7"/>
      <c r="BF149">
        <f t="shared" si="429"/>
        <v>0</v>
      </c>
      <c r="BG149">
        <f t="shared" si="404"/>
        <v>0</v>
      </c>
      <c r="BH149">
        <f t="shared" si="378"/>
        <v>0</v>
      </c>
      <c r="BI149" s="7"/>
      <c r="BJ149">
        <f>(1 - 'Initial absorption'!$N149)*AY149</f>
        <v>0</v>
      </c>
      <c r="BK149" s="7">
        <f t="shared" si="345"/>
        <v>0</v>
      </c>
      <c r="BL149">
        <f>'Initial absorption'!$T149*(BJ149+BK149)*$N149</f>
        <v>0</v>
      </c>
      <c r="BM149" s="7"/>
      <c r="BN149">
        <f t="shared" si="379"/>
        <v>0</v>
      </c>
      <c r="BO149">
        <f>'Initial absorption'!$N149*BN149*$J149</f>
        <v>0</v>
      </c>
      <c r="BQ149">
        <f>(1-'Initial absorption'!$N149)*BN149</f>
        <v>0</v>
      </c>
      <c r="BR149">
        <f>'Initial absorption'!$H149*BQ149*$F149</f>
        <v>0</v>
      </c>
      <c r="BS149" s="7"/>
      <c r="BT149">
        <f>(1 - 'Initial absorption'!$T149)*(BJ149+BK149)</f>
        <v>0</v>
      </c>
      <c r="BU149">
        <f t="shared" si="286"/>
        <v>0</v>
      </c>
      <c r="BV149" s="7"/>
      <c r="CF149" s="7">
        <f t="shared" si="425"/>
        <v>0</v>
      </c>
      <c r="CG149" s="7">
        <f t="shared" si="330"/>
        <v>0</v>
      </c>
      <c r="CH149" s="7">
        <f t="shared" si="346"/>
        <v>0</v>
      </c>
      <c r="CI149" s="7">
        <f t="shared" si="380"/>
        <v>0</v>
      </c>
      <c r="CJ149" s="7"/>
      <c r="CK149" s="7">
        <f t="shared" si="381"/>
        <v>0</v>
      </c>
      <c r="CL149" s="7">
        <f t="shared" si="287"/>
        <v>0</v>
      </c>
      <c r="CM149" s="7">
        <f t="shared" si="347"/>
        <v>0</v>
      </c>
      <c r="CN149" s="7">
        <f t="shared" si="382"/>
        <v>0</v>
      </c>
      <c r="CP149">
        <f t="shared" si="348"/>
        <v>0</v>
      </c>
      <c r="CQ149">
        <f t="shared" si="349"/>
        <v>0</v>
      </c>
      <c r="CR149">
        <f t="shared" si="350"/>
        <v>0</v>
      </c>
      <c r="CS149">
        <f t="shared" si="405"/>
        <v>0</v>
      </c>
      <c r="CT149" s="7"/>
      <c r="CU149" s="7">
        <f t="shared" si="288"/>
        <v>0</v>
      </c>
      <c r="CV149" s="7">
        <f t="shared" si="406"/>
        <v>0</v>
      </c>
      <c r="CW149" s="7">
        <f t="shared" si="351"/>
        <v>0</v>
      </c>
      <c r="CX149" s="7"/>
      <c r="CY149" s="7">
        <f t="shared" si="289"/>
        <v>0</v>
      </c>
      <c r="CZ149" s="7">
        <f>'Initial absorption'!$H149*CY149*$F149</f>
        <v>0</v>
      </c>
      <c r="DA149" s="7">
        <f t="shared" si="407"/>
        <v>0</v>
      </c>
      <c r="DB149" s="7">
        <f>'Initial absorption'!$N149*DA149*$J149</f>
        <v>0</v>
      </c>
      <c r="DC149" s="7"/>
      <c r="DD149">
        <f t="shared" si="290"/>
        <v>0</v>
      </c>
      <c r="DE149" s="7">
        <f t="shared" si="291"/>
        <v>0</v>
      </c>
      <c r="DF149">
        <f t="shared" si="383"/>
        <v>0</v>
      </c>
      <c r="DG149" s="7"/>
      <c r="DH149">
        <f t="shared" si="384"/>
        <v>0</v>
      </c>
      <c r="DI149">
        <f t="shared" si="408"/>
        <v>0</v>
      </c>
      <c r="DJ149">
        <f t="shared" si="421"/>
        <v>0</v>
      </c>
      <c r="DK149" s="7"/>
      <c r="DL149">
        <f>(1 - 'Initial absorption'!$N149)*DA149</f>
        <v>0</v>
      </c>
      <c r="DM149" s="7">
        <f t="shared" si="292"/>
        <v>0</v>
      </c>
      <c r="DN149">
        <f>'Initial absorption'!$T149*(DL149+DM149)*$N149</f>
        <v>0</v>
      </c>
      <c r="DO149" s="7"/>
      <c r="DP149">
        <f t="shared" si="326"/>
        <v>0</v>
      </c>
      <c r="DQ149">
        <f>'Initial absorption'!$N149*DP149*$J149</f>
        <v>0</v>
      </c>
      <c r="DS149">
        <f>(1-'Initial absorption'!$N149)*DP149</f>
        <v>0</v>
      </c>
      <c r="DT149">
        <f>'Initial absorption'!$H149*DS149*$F149</f>
        <v>0</v>
      </c>
      <c r="DU149" s="7"/>
      <c r="DV149">
        <f>(1 - 'Initial absorption'!$T149)*(DL149+DM149)</f>
        <v>0</v>
      </c>
      <c r="DW149">
        <f t="shared" si="293"/>
        <v>0</v>
      </c>
      <c r="DX149" s="7"/>
      <c r="EH149" s="7">
        <f t="shared" si="426"/>
        <v>0</v>
      </c>
      <c r="EI149" s="7">
        <f t="shared" si="331"/>
        <v>0</v>
      </c>
      <c r="EJ149" s="7">
        <f t="shared" si="352"/>
        <v>0</v>
      </c>
      <c r="EK149" s="7">
        <f t="shared" si="385"/>
        <v>0</v>
      </c>
      <c r="EL149" s="7"/>
      <c r="EM149" s="7">
        <f t="shared" si="386"/>
        <v>0</v>
      </c>
      <c r="EN149" s="7">
        <f t="shared" si="294"/>
        <v>0</v>
      </c>
      <c r="EO149" s="7">
        <f t="shared" si="353"/>
        <v>0</v>
      </c>
      <c r="EP149" s="7">
        <f t="shared" si="387"/>
        <v>0</v>
      </c>
      <c r="ER149">
        <f t="shared" si="354"/>
        <v>0</v>
      </c>
      <c r="ES149">
        <f t="shared" si="355"/>
        <v>0</v>
      </c>
      <c r="ET149">
        <f t="shared" si="356"/>
        <v>0</v>
      </c>
      <c r="EU149">
        <f t="shared" si="409"/>
        <v>0</v>
      </c>
      <c r="EV149" s="7"/>
      <c r="EW149" s="7">
        <f t="shared" si="295"/>
        <v>0</v>
      </c>
      <c r="EX149" s="7">
        <f t="shared" si="410"/>
        <v>0</v>
      </c>
      <c r="EY149" s="7">
        <f t="shared" si="357"/>
        <v>0</v>
      </c>
      <c r="EZ149" s="7"/>
      <c r="FA149" s="7">
        <f t="shared" si="296"/>
        <v>0</v>
      </c>
      <c r="FB149" s="7">
        <f>'Initial absorption'!$H149*FA149*$F149</f>
        <v>0</v>
      </c>
      <c r="FC149" s="7">
        <f t="shared" si="411"/>
        <v>0</v>
      </c>
      <c r="FD149" s="7">
        <f>'Initial absorption'!$N149*FC149*$J149</f>
        <v>0</v>
      </c>
      <c r="FE149" s="7"/>
      <c r="FF149">
        <f t="shared" si="297"/>
        <v>0</v>
      </c>
      <c r="FG149" s="7">
        <f t="shared" si="298"/>
        <v>0</v>
      </c>
      <c r="FH149">
        <f t="shared" si="388"/>
        <v>0</v>
      </c>
      <c r="FI149" s="7"/>
      <c r="FJ149">
        <f t="shared" si="389"/>
        <v>0</v>
      </c>
      <c r="FK149">
        <f t="shared" si="412"/>
        <v>0</v>
      </c>
      <c r="FL149">
        <f t="shared" si="422"/>
        <v>0</v>
      </c>
      <c r="FM149" s="7"/>
      <c r="FN149">
        <f>(1 - 'Initial absorption'!$N149)*FC149</f>
        <v>0</v>
      </c>
      <c r="FO149" s="7">
        <f t="shared" si="299"/>
        <v>0</v>
      </c>
      <c r="FP149">
        <f>'Initial absorption'!$T149*(FN149+FO149)*$N149</f>
        <v>0</v>
      </c>
      <c r="FQ149" s="7"/>
      <c r="FR149">
        <f t="shared" si="327"/>
        <v>0</v>
      </c>
      <c r="FS149">
        <f>'Initial absorption'!$N149*FR149*$J149</f>
        <v>0</v>
      </c>
      <c r="FU149">
        <f>(1-'Initial absorption'!$N149)*FR149</f>
        <v>0</v>
      </c>
      <c r="FV149">
        <f>'Initial absorption'!$H149*FU149*$F149</f>
        <v>0</v>
      </c>
      <c r="FW149" s="7"/>
      <c r="FX149">
        <f>(1 - 'Initial absorption'!$T149)*(FN149+FO149)</f>
        <v>0</v>
      </c>
      <c r="FY149">
        <f t="shared" si="300"/>
        <v>0</v>
      </c>
      <c r="FZ149" s="7"/>
      <c r="GJ149" s="7">
        <f t="shared" si="427"/>
        <v>0</v>
      </c>
      <c r="GK149" s="7">
        <f t="shared" si="332"/>
        <v>0</v>
      </c>
      <c r="GL149" s="7">
        <f t="shared" si="358"/>
        <v>0</v>
      </c>
      <c r="GM149" s="7">
        <f t="shared" si="390"/>
        <v>0</v>
      </c>
      <c r="GN149" s="7"/>
      <c r="GO149" s="7">
        <f t="shared" si="391"/>
        <v>0</v>
      </c>
      <c r="GP149" s="7">
        <f t="shared" si="301"/>
        <v>0</v>
      </c>
      <c r="GQ149" s="7">
        <f t="shared" si="359"/>
        <v>0</v>
      </c>
      <c r="GR149" s="7">
        <f t="shared" si="392"/>
        <v>0</v>
      </c>
      <c r="GT149">
        <f t="shared" si="360"/>
        <v>0</v>
      </c>
      <c r="GU149">
        <f t="shared" si="361"/>
        <v>0</v>
      </c>
      <c r="GV149">
        <f t="shared" si="362"/>
        <v>0</v>
      </c>
      <c r="GW149">
        <f t="shared" si="413"/>
        <v>0</v>
      </c>
      <c r="GX149" s="7"/>
      <c r="GY149" s="7">
        <f t="shared" si="302"/>
        <v>0</v>
      </c>
      <c r="GZ149" s="7">
        <f t="shared" si="414"/>
        <v>0</v>
      </c>
      <c r="HA149" s="7">
        <f t="shared" si="363"/>
        <v>0</v>
      </c>
      <c r="HB149" s="7"/>
      <c r="HC149" s="7">
        <f t="shared" si="303"/>
        <v>0</v>
      </c>
      <c r="HD149" s="7">
        <f>'Initial absorption'!$H149*HC149*$F149</f>
        <v>0</v>
      </c>
      <c r="HE149" s="7">
        <f t="shared" si="415"/>
        <v>0</v>
      </c>
      <c r="HF149" s="7">
        <f>'Initial absorption'!$N149*HE149*$J149</f>
        <v>0</v>
      </c>
      <c r="HG149" s="7"/>
      <c r="HH149">
        <f t="shared" si="304"/>
        <v>0</v>
      </c>
      <c r="HI149" s="7">
        <f t="shared" si="305"/>
        <v>0</v>
      </c>
      <c r="HJ149">
        <f t="shared" si="393"/>
        <v>0</v>
      </c>
      <c r="HK149" s="7"/>
      <c r="HL149">
        <f t="shared" si="394"/>
        <v>0</v>
      </c>
      <c r="HM149">
        <f t="shared" si="416"/>
        <v>0</v>
      </c>
      <c r="HN149">
        <f t="shared" si="423"/>
        <v>0</v>
      </c>
      <c r="HO149" s="7"/>
      <c r="HP149">
        <f>(1 - 'Initial absorption'!$N149)*HE149</f>
        <v>0</v>
      </c>
      <c r="HQ149" s="7">
        <f t="shared" si="306"/>
        <v>0</v>
      </c>
      <c r="HR149">
        <f>'Initial absorption'!$T149*(HP149+HQ149)*$N149</f>
        <v>0</v>
      </c>
      <c r="HS149" s="7"/>
      <c r="HT149">
        <f t="shared" si="328"/>
        <v>0</v>
      </c>
      <c r="HU149">
        <f>'Initial absorption'!$N149*HT149*$J149</f>
        <v>0</v>
      </c>
      <c r="HW149">
        <f>(1-'Initial absorption'!$N149)*HT149</f>
        <v>0</v>
      </c>
      <c r="HX149">
        <f>'Initial absorption'!$H149*HW149*$F149</f>
        <v>0</v>
      </c>
      <c r="HY149" s="7"/>
      <c r="HZ149">
        <f>(1 - 'Initial absorption'!$T149)*(HP149+HQ149)</f>
        <v>0</v>
      </c>
      <c r="IA149">
        <f t="shared" si="307"/>
        <v>0</v>
      </c>
      <c r="IB149" s="7"/>
      <c r="IL149" s="7">
        <f t="shared" si="428"/>
        <v>0</v>
      </c>
      <c r="IM149" s="7">
        <f t="shared" si="333"/>
        <v>0</v>
      </c>
      <c r="IN149" s="7">
        <f t="shared" si="364"/>
        <v>0</v>
      </c>
      <c r="IO149" s="7">
        <f t="shared" si="395"/>
        <v>0</v>
      </c>
      <c r="IP149" s="7"/>
      <c r="IQ149" s="7">
        <f t="shared" si="396"/>
        <v>0</v>
      </c>
      <c r="IR149" s="7">
        <f t="shared" si="308"/>
        <v>0</v>
      </c>
      <c r="IS149" s="7">
        <f t="shared" si="365"/>
        <v>0</v>
      </c>
      <c r="IT149" s="7">
        <f t="shared" si="397"/>
        <v>0</v>
      </c>
      <c r="IV149">
        <f t="shared" si="366"/>
        <v>0</v>
      </c>
      <c r="IW149">
        <f t="shared" si="367"/>
        <v>0</v>
      </c>
      <c r="IX149">
        <f t="shared" si="368"/>
        <v>0</v>
      </c>
      <c r="IY149">
        <f t="shared" si="417"/>
        <v>0</v>
      </c>
      <c r="IZ149" s="7"/>
      <c r="JA149" s="7">
        <f t="shared" si="309"/>
        <v>0</v>
      </c>
      <c r="JB149" s="7">
        <f t="shared" si="418"/>
        <v>0</v>
      </c>
      <c r="JC149" s="7">
        <f t="shared" si="369"/>
        <v>0</v>
      </c>
      <c r="JD149" s="7"/>
      <c r="JE149" s="7">
        <f t="shared" si="310"/>
        <v>0</v>
      </c>
      <c r="JF149" s="7">
        <f>'Initial absorption'!$H149*JE149*$F149</f>
        <v>0</v>
      </c>
      <c r="JG149" s="7">
        <f t="shared" si="419"/>
        <v>0</v>
      </c>
      <c r="JH149" s="7">
        <f>'Initial absorption'!$N149*JG149*$J149</f>
        <v>0</v>
      </c>
      <c r="JI149" s="7"/>
      <c r="JJ149">
        <f t="shared" si="311"/>
        <v>0</v>
      </c>
      <c r="JK149" s="7">
        <f t="shared" si="312"/>
        <v>0</v>
      </c>
      <c r="JL149">
        <f t="shared" si="398"/>
        <v>0</v>
      </c>
      <c r="JM149" s="7"/>
      <c r="JN149">
        <f t="shared" si="399"/>
        <v>0</v>
      </c>
      <c r="JO149">
        <f t="shared" si="420"/>
        <v>0</v>
      </c>
      <c r="JP149">
        <f t="shared" si="424"/>
        <v>0</v>
      </c>
      <c r="JQ149" s="7"/>
      <c r="JR149">
        <f>(1 - 'Initial absorption'!$N149)*JG149</f>
        <v>0</v>
      </c>
      <c r="JS149" s="7">
        <f t="shared" si="313"/>
        <v>0</v>
      </c>
      <c r="JT149">
        <f>'Initial absorption'!$T149*(JR149+JS149)*$N149</f>
        <v>0</v>
      </c>
      <c r="JU149" s="7"/>
      <c r="JV149">
        <f t="shared" si="329"/>
        <v>0</v>
      </c>
      <c r="JW149">
        <f>'Initial absorption'!$N149*JV149*$J149</f>
        <v>0</v>
      </c>
      <c r="JY149">
        <f>(1-'Initial absorption'!$N149)*JV149</f>
        <v>0</v>
      </c>
      <c r="JZ149">
        <f>'Initial absorption'!$H149*JY149*$F149</f>
        <v>0</v>
      </c>
      <c r="KA149" s="7"/>
      <c r="KB149">
        <f>(1 - 'Initial absorption'!$T149)*(JR149+JS149)</f>
        <v>0</v>
      </c>
      <c r="KC149">
        <f t="shared" si="314"/>
        <v>0</v>
      </c>
      <c r="KD149" s="7"/>
    </row>
    <row r="150" spans="4:290" x14ac:dyDescent="0.25">
      <c r="D150">
        <v>1020</v>
      </c>
      <c r="E150">
        <f>'Input spectra'!B150</f>
        <v>0</v>
      </c>
      <c r="F150">
        <f>'Initial absorption'!J150</f>
        <v>0</v>
      </c>
      <c r="G150">
        <f>'Input spectra'!C150</f>
        <v>0</v>
      </c>
      <c r="H150">
        <f t="shared" si="370"/>
        <v>0</v>
      </c>
      <c r="I150">
        <f>'Input spectra'!D150</f>
        <v>0</v>
      </c>
      <c r="J150">
        <f>'Initial absorption'!P150</f>
        <v>0</v>
      </c>
      <c r="K150">
        <f>'Input spectra'!E150</f>
        <v>0</v>
      </c>
      <c r="L150">
        <f t="shared" si="371"/>
        <v>0</v>
      </c>
      <c r="M150">
        <f>'Input spectra'!F150</f>
        <v>0</v>
      </c>
      <c r="N150">
        <f>'Initial absorption'!V150</f>
        <v>0</v>
      </c>
      <c r="O150">
        <f>'Input spectra'!G150</f>
        <v>0</v>
      </c>
      <c r="P150">
        <f t="shared" si="372"/>
        <v>0</v>
      </c>
      <c r="R150">
        <f>'Reaching edge prob after ems 1'!$EZ151</f>
        <v>0.88123169148410962</v>
      </c>
      <c r="S150">
        <f>'Reaching edge prob after ems 2'!$EZ151</f>
        <v>0.88123169148410962</v>
      </c>
      <c r="T150">
        <f>'Reaching edge prob after ems 3'!EZ151</f>
        <v>0.88123169148410962</v>
      </c>
      <c r="U150">
        <f>1-EXP(-'Reaching edge prob after ems 1'!FC151*_k_in_ec_correction*($E150*_c1+'Input spectra'!Y150))</f>
        <v>1.2104751640501288E-2</v>
      </c>
      <c r="V150">
        <f>1-EXP(-(_t-'Reaching edge prob after ems 1'!FC151)*_k_in_ec_correction*($E150*_c1+'Input spectra'!Y150))</f>
        <v>1.2239096436982844E-2</v>
      </c>
      <c r="W150">
        <f>1-EXP(-'Reaching edge prob after ems 2'!FC151*_k_in_ec_correction*($I150*_c2+'Input spectra'!Y150))</f>
        <v>1.2104751640501288E-2</v>
      </c>
      <c r="X150">
        <f>1-EXP(-(_t-'Reaching edge prob after ems 2'!FC151)*_k_in_ec_correction*($I150*_c2+'Input spectra'!Y150))</f>
        <v>1.2239096436982844E-2</v>
      </c>
      <c r="Y150">
        <f>1-EXP(-'Reaching edge prob after ems 3'!FC151*_k_in_ec_correction*($M150*_c3+'Input spectra'!Y150))</f>
        <v>1.2104751640501288E-2</v>
      </c>
      <c r="Z150">
        <f>1-EXP(-(_t-'Reaching edge prob after ems 3'!FC151)*_k_in_ec_correction*($M150*_c3+'Input spectra'!Y150))</f>
        <v>1.2239096436982844E-2</v>
      </c>
      <c r="AA150" s="16"/>
      <c r="AB150" s="16"/>
      <c r="AD150" s="7">
        <f t="shared" si="334"/>
        <v>0</v>
      </c>
      <c r="AE150" s="7">
        <f t="shared" si="335"/>
        <v>0</v>
      </c>
      <c r="AF150" s="7">
        <f t="shared" si="336"/>
        <v>0</v>
      </c>
      <c r="AG150" s="7">
        <f t="shared" si="373"/>
        <v>0</v>
      </c>
      <c r="AH150" s="7"/>
      <c r="AI150" s="7">
        <f t="shared" si="337"/>
        <v>0</v>
      </c>
      <c r="AJ150" s="7">
        <f t="shared" si="338"/>
        <v>0</v>
      </c>
      <c r="AK150" s="7">
        <f t="shared" si="339"/>
        <v>0</v>
      </c>
      <c r="AL150" s="7">
        <f t="shared" si="374"/>
        <v>0</v>
      </c>
      <c r="AN150">
        <f t="shared" si="340"/>
        <v>0</v>
      </c>
      <c r="AO150">
        <f t="shared" si="341"/>
        <v>0</v>
      </c>
      <c r="AP150">
        <f t="shared" si="342"/>
        <v>0</v>
      </c>
      <c r="AQ150">
        <f t="shared" si="400"/>
        <v>0</v>
      </c>
      <c r="AR150" s="7"/>
      <c r="AS150" s="7">
        <f t="shared" si="343"/>
        <v>0</v>
      </c>
      <c r="AT150" s="7">
        <f t="shared" si="401"/>
        <v>0</v>
      </c>
      <c r="AU150" s="7">
        <f t="shared" si="344"/>
        <v>0</v>
      </c>
      <c r="AV150" s="7"/>
      <c r="AW150" s="7">
        <f t="shared" si="375"/>
        <v>0</v>
      </c>
      <c r="AX150" s="7">
        <f>'Initial absorption'!$H150*AW150*$F150</f>
        <v>0</v>
      </c>
      <c r="AY150" s="7">
        <f t="shared" si="402"/>
        <v>0</v>
      </c>
      <c r="AZ150" s="7">
        <f>'Initial absorption'!$N150*AY150*$J150</f>
        <v>0</v>
      </c>
      <c r="BA150" s="7"/>
      <c r="BB150">
        <f t="shared" si="376"/>
        <v>0</v>
      </c>
      <c r="BC150" s="7">
        <f t="shared" si="403"/>
        <v>0</v>
      </c>
      <c r="BD150">
        <f t="shared" si="377"/>
        <v>0</v>
      </c>
      <c r="BE150" s="7"/>
      <c r="BF150">
        <f t="shared" si="429"/>
        <v>0</v>
      </c>
      <c r="BG150">
        <f t="shared" si="404"/>
        <v>0</v>
      </c>
      <c r="BH150">
        <f t="shared" si="378"/>
        <v>0</v>
      </c>
      <c r="BI150" s="7"/>
      <c r="BJ150">
        <f>(1 - 'Initial absorption'!$N150)*AY150</f>
        <v>0</v>
      </c>
      <c r="BK150" s="7">
        <f t="shared" si="345"/>
        <v>0</v>
      </c>
      <c r="BL150">
        <f>'Initial absorption'!$T150*(BJ150+BK150)*$N150</f>
        <v>0</v>
      </c>
      <c r="BM150" s="7"/>
      <c r="BN150">
        <f t="shared" si="379"/>
        <v>0</v>
      </c>
      <c r="BO150">
        <f>'Initial absorption'!$N150*BN150*$J150</f>
        <v>0</v>
      </c>
      <c r="BQ150">
        <f>(1-'Initial absorption'!$N150)*BN150</f>
        <v>0</v>
      </c>
      <c r="BR150">
        <f>'Initial absorption'!$H150*BQ150*$F150</f>
        <v>0</v>
      </c>
      <c r="BS150" s="7"/>
      <c r="BT150">
        <f>(1 - 'Initial absorption'!$T150)*(BJ150+BK150)</f>
        <v>0</v>
      </c>
      <c r="BU150">
        <f t="shared" si="286"/>
        <v>0</v>
      </c>
      <c r="BV150" s="7"/>
      <c r="CF150" s="7">
        <f t="shared" si="425"/>
        <v>0</v>
      </c>
      <c r="CG150" s="7">
        <f t="shared" si="330"/>
        <v>0</v>
      </c>
      <c r="CH150" s="7">
        <f t="shared" si="346"/>
        <v>0</v>
      </c>
      <c r="CI150" s="7">
        <f t="shared" si="380"/>
        <v>0</v>
      </c>
      <c r="CJ150" s="7"/>
      <c r="CK150" s="7">
        <f t="shared" si="381"/>
        <v>0</v>
      </c>
      <c r="CL150" s="7">
        <f t="shared" si="287"/>
        <v>0</v>
      </c>
      <c r="CM150" s="7">
        <f t="shared" si="347"/>
        <v>0</v>
      </c>
      <c r="CN150" s="7">
        <f t="shared" si="382"/>
        <v>0</v>
      </c>
      <c r="CP150">
        <f t="shared" si="348"/>
        <v>0</v>
      </c>
      <c r="CQ150">
        <f t="shared" si="349"/>
        <v>0</v>
      </c>
      <c r="CR150">
        <f t="shared" si="350"/>
        <v>0</v>
      </c>
      <c r="CS150">
        <f t="shared" si="405"/>
        <v>0</v>
      </c>
      <c r="CT150" s="7"/>
      <c r="CU150" s="7">
        <f t="shared" si="288"/>
        <v>0</v>
      </c>
      <c r="CV150" s="7">
        <f t="shared" si="406"/>
        <v>0</v>
      </c>
      <c r="CW150" s="7">
        <f t="shared" si="351"/>
        <v>0</v>
      </c>
      <c r="CX150" s="7"/>
      <c r="CY150" s="7">
        <f t="shared" si="289"/>
        <v>0</v>
      </c>
      <c r="CZ150" s="7">
        <f>'Initial absorption'!$H150*CY150*$F150</f>
        <v>0</v>
      </c>
      <c r="DA150" s="7">
        <f t="shared" si="407"/>
        <v>0</v>
      </c>
      <c r="DB150" s="7">
        <f>'Initial absorption'!$N150*DA150*$J150</f>
        <v>0</v>
      </c>
      <c r="DC150" s="7"/>
      <c r="DD150">
        <f t="shared" si="290"/>
        <v>0</v>
      </c>
      <c r="DE150" s="7">
        <f t="shared" si="291"/>
        <v>0</v>
      </c>
      <c r="DF150">
        <f t="shared" si="383"/>
        <v>0</v>
      </c>
      <c r="DG150" s="7"/>
      <c r="DH150">
        <f t="shared" si="384"/>
        <v>0</v>
      </c>
      <c r="DI150">
        <f t="shared" si="408"/>
        <v>0</v>
      </c>
      <c r="DJ150">
        <f t="shared" si="421"/>
        <v>0</v>
      </c>
      <c r="DK150" s="7"/>
      <c r="DL150">
        <f>(1 - 'Initial absorption'!$N150)*DA150</f>
        <v>0</v>
      </c>
      <c r="DM150" s="7">
        <f t="shared" si="292"/>
        <v>0</v>
      </c>
      <c r="DN150">
        <f>'Initial absorption'!$T150*(DL150+DM150)*$N150</f>
        <v>0</v>
      </c>
      <c r="DO150" s="7"/>
      <c r="DP150">
        <f t="shared" si="326"/>
        <v>0</v>
      </c>
      <c r="DQ150">
        <f>'Initial absorption'!$N150*DP150*$J150</f>
        <v>0</v>
      </c>
      <c r="DS150">
        <f>(1-'Initial absorption'!$N150)*DP150</f>
        <v>0</v>
      </c>
      <c r="DT150">
        <f>'Initial absorption'!$H150*DS150*$F150</f>
        <v>0</v>
      </c>
      <c r="DU150" s="7"/>
      <c r="DV150">
        <f>(1 - 'Initial absorption'!$T150)*(DL150+DM150)</f>
        <v>0</v>
      </c>
      <c r="DW150">
        <f t="shared" si="293"/>
        <v>0</v>
      </c>
      <c r="DX150" s="7"/>
      <c r="EH150" s="7">
        <f t="shared" si="426"/>
        <v>0</v>
      </c>
      <c r="EI150" s="7">
        <f t="shared" si="331"/>
        <v>0</v>
      </c>
      <c r="EJ150" s="7">
        <f t="shared" si="352"/>
        <v>0</v>
      </c>
      <c r="EK150" s="7">
        <f t="shared" si="385"/>
        <v>0</v>
      </c>
      <c r="EL150" s="7"/>
      <c r="EM150" s="7">
        <f t="shared" si="386"/>
        <v>0</v>
      </c>
      <c r="EN150" s="7">
        <f t="shared" si="294"/>
        <v>0</v>
      </c>
      <c r="EO150" s="7">
        <f t="shared" si="353"/>
        <v>0</v>
      </c>
      <c r="EP150" s="7">
        <f t="shared" si="387"/>
        <v>0</v>
      </c>
      <c r="ER150">
        <f t="shared" si="354"/>
        <v>0</v>
      </c>
      <c r="ES150">
        <f t="shared" si="355"/>
        <v>0</v>
      </c>
      <c r="ET150">
        <f t="shared" si="356"/>
        <v>0</v>
      </c>
      <c r="EU150">
        <f t="shared" si="409"/>
        <v>0</v>
      </c>
      <c r="EV150" s="7"/>
      <c r="EW150" s="7">
        <f t="shared" si="295"/>
        <v>0</v>
      </c>
      <c r="EX150" s="7">
        <f t="shared" si="410"/>
        <v>0</v>
      </c>
      <c r="EY150" s="7">
        <f t="shared" si="357"/>
        <v>0</v>
      </c>
      <c r="EZ150" s="7"/>
      <c r="FA150" s="7">
        <f t="shared" si="296"/>
        <v>0</v>
      </c>
      <c r="FB150" s="7">
        <f>'Initial absorption'!$H150*FA150*$F150</f>
        <v>0</v>
      </c>
      <c r="FC150" s="7">
        <f t="shared" si="411"/>
        <v>0</v>
      </c>
      <c r="FD150" s="7">
        <f>'Initial absorption'!$N150*FC150*$J150</f>
        <v>0</v>
      </c>
      <c r="FE150" s="7"/>
      <c r="FF150">
        <f t="shared" si="297"/>
        <v>0</v>
      </c>
      <c r="FG150" s="7">
        <f t="shared" si="298"/>
        <v>0</v>
      </c>
      <c r="FH150">
        <f t="shared" si="388"/>
        <v>0</v>
      </c>
      <c r="FI150" s="7"/>
      <c r="FJ150">
        <f t="shared" si="389"/>
        <v>0</v>
      </c>
      <c r="FK150">
        <f t="shared" si="412"/>
        <v>0</v>
      </c>
      <c r="FL150">
        <f t="shared" si="422"/>
        <v>0</v>
      </c>
      <c r="FM150" s="7"/>
      <c r="FN150">
        <f>(1 - 'Initial absorption'!$N150)*FC150</f>
        <v>0</v>
      </c>
      <c r="FO150" s="7">
        <f t="shared" si="299"/>
        <v>0</v>
      </c>
      <c r="FP150">
        <f>'Initial absorption'!$T150*(FN150+FO150)*$N150</f>
        <v>0</v>
      </c>
      <c r="FQ150" s="7"/>
      <c r="FR150">
        <f t="shared" si="327"/>
        <v>0</v>
      </c>
      <c r="FS150">
        <f>'Initial absorption'!$N150*FR150*$J150</f>
        <v>0</v>
      </c>
      <c r="FU150">
        <f>(1-'Initial absorption'!$N150)*FR150</f>
        <v>0</v>
      </c>
      <c r="FV150">
        <f>'Initial absorption'!$H150*FU150*$F150</f>
        <v>0</v>
      </c>
      <c r="FW150" s="7"/>
      <c r="FX150">
        <f>(1 - 'Initial absorption'!$T150)*(FN150+FO150)</f>
        <v>0</v>
      </c>
      <c r="FY150">
        <f t="shared" si="300"/>
        <v>0</v>
      </c>
      <c r="FZ150" s="7"/>
      <c r="GJ150" s="7">
        <f t="shared" si="427"/>
        <v>0</v>
      </c>
      <c r="GK150" s="7">
        <f t="shared" si="332"/>
        <v>0</v>
      </c>
      <c r="GL150" s="7">
        <f t="shared" si="358"/>
        <v>0</v>
      </c>
      <c r="GM150" s="7">
        <f t="shared" si="390"/>
        <v>0</v>
      </c>
      <c r="GN150" s="7"/>
      <c r="GO150" s="7">
        <f t="shared" si="391"/>
        <v>0</v>
      </c>
      <c r="GP150" s="7">
        <f t="shared" si="301"/>
        <v>0</v>
      </c>
      <c r="GQ150" s="7">
        <f t="shared" si="359"/>
        <v>0</v>
      </c>
      <c r="GR150" s="7">
        <f t="shared" si="392"/>
        <v>0</v>
      </c>
      <c r="GT150">
        <f t="shared" si="360"/>
        <v>0</v>
      </c>
      <c r="GU150">
        <f t="shared" si="361"/>
        <v>0</v>
      </c>
      <c r="GV150">
        <f t="shared" si="362"/>
        <v>0</v>
      </c>
      <c r="GW150">
        <f t="shared" si="413"/>
        <v>0</v>
      </c>
      <c r="GX150" s="7"/>
      <c r="GY150" s="7">
        <f t="shared" si="302"/>
        <v>0</v>
      </c>
      <c r="GZ150" s="7">
        <f t="shared" si="414"/>
        <v>0</v>
      </c>
      <c r="HA150" s="7">
        <f t="shared" si="363"/>
        <v>0</v>
      </c>
      <c r="HB150" s="7"/>
      <c r="HC150" s="7">
        <f t="shared" si="303"/>
        <v>0</v>
      </c>
      <c r="HD150" s="7">
        <f>'Initial absorption'!$H150*HC150*$F150</f>
        <v>0</v>
      </c>
      <c r="HE150" s="7">
        <f t="shared" si="415"/>
        <v>0</v>
      </c>
      <c r="HF150" s="7">
        <f>'Initial absorption'!$N150*HE150*$J150</f>
        <v>0</v>
      </c>
      <c r="HG150" s="7"/>
      <c r="HH150">
        <f t="shared" si="304"/>
        <v>0</v>
      </c>
      <c r="HI150" s="7">
        <f t="shared" si="305"/>
        <v>0</v>
      </c>
      <c r="HJ150">
        <f t="shared" si="393"/>
        <v>0</v>
      </c>
      <c r="HK150" s="7"/>
      <c r="HL150">
        <f t="shared" si="394"/>
        <v>0</v>
      </c>
      <c r="HM150">
        <f t="shared" si="416"/>
        <v>0</v>
      </c>
      <c r="HN150">
        <f t="shared" si="423"/>
        <v>0</v>
      </c>
      <c r="HO150" s="7"/>
      <c r="HP150">
        <f>(1 - 'Initial absorption'!$N150)*HE150</f>
        <v>0</v>
      </c>
      <c r="HQ150" s="7">
        <f t="shared" si="306"/>
        <v>0</v>
      </c>
      <c r="HR150">
        <f>'Initial absorption'!$T150*(HP150+HQ150)*$N150</f>
        <v>0</v>
      </c>
      <c r="HS150" s="7"/>
      <c r="HT150">
        <f t="shared" si="328"/>
        <v>0</v>
      </c>
      <c r="HU150">
        <f>'Initial absorption'!$N150*HT150*$J150</f>
        <v>0</v>
      </c>
      <c r="HW150">
        <f>(1-'Initial absorption'!$N150)*HT150</f>
        <v>0</v>
      </c>
      <c r="HX150">
        <f>'Initial absorption'!$H150*HW150*$F150</f>
        <v>0</v>
      </c>
      <c r="HY150" s="7"/>
      <c r="HZ150">
        <f>(1 - 'Initial absorption'!$T150)*(HP150+HQ150)</f>
        <v>0</v>
      </c>
      <c r="IA150">
        <f t="shared" si="307"/>
        <v>0</v>
      </c>
      <c r="IB150" s="7"/>
      <c r="IL150" s="7">
        <f t="shared" si="428"/>
        <v>0</v>
      </c>
      <c r="IM150" s="7">
        <f t="shared" si="333"/>
        <v>0</v>
      </c>
      <c r="IN150" s="7">
        <f t="shared" si="364"/>
        <v>0</v>
      </c>
      <c r="IO150" s="7">
        <f t="shared" si="395"/>
        <v>0</v>
      </c>
      <c r="IP150" s="7"/>
      <c r="IQ150" s="7">
        <f t="shared" si="396"/>
        <v>0</v>
      </c>
      <c r="IR150" s="7">
        <f t="shared" si="308"/>
        <v>0</v>
      </c>
      <c r="IS150" s="7">
        <f t="shared" si="365"/>
        <v>0</v>
      </c>
      <c r="IT150" s="7">
        <f t="shared" si="397"/>
        <v>0</v>
      </c>
      <c r="IV150">
        <f t="shared" si="366"/>
        <v>0</v>
      </c>
      <c r="IW150">
        <f t="shared" si="367"/>
        <v>0</v>
      </c>
      <c r="IX150">
        <f t="shared" si="368"/>
        <v>0</v>
      </c>
      <c r="IY150">
        <f t="shared" si="417"/>
        <v>0</v>
      </c>
      <c r="IZ150" s="7"/>
      <c r="JA150" s="7">
        <f t="shared" si="309"/>
        <v>0</v>
      </c>
      <c r="JB150" s="7">
        <f t="shared" si="418"/>
        <v>0</v>
      </c>
      <c r="JC150" s="7">
        <f t="shared" si="369"/>
        <v>0</v>
      </c>
      <c r="JD150" s="7"/>
      <c r="JE150" s="7">
        <f t="shared" si="310"/>
        <v>0</v>
      </c>
      <c r="JF150" s="7">
        <f>'Initial absorption'!$H150*JE150*$F150</f>
        <v>0</v>
      </c>
      <c r="JG150" s="7">
        <f t="shared" si="419"/>
        <v>0</v>
      </c>
      <c r="JH150" s="7">
        <f>'Initial absorption'!$N150*JG150*$J150</f>
        <v>0</v>
      </c>
      <c r="JI150" s="7"/>
      <c r="JJ150">
        <f t="shared" si="311"/>
        <v>0</v>
      </c>
      <c r="JK150" s="7">
        <f t="shared" si="312"/>
        <v>0</v>
      </c>
      <c r="JL150">
        <f t="shared" si="398"/>
        <v>0</v>
      </c>
      <c r="JM150" s="7"/>
      <c r="JN150">
        <f t="shared" si="399"/>
        <v>0</v>
      </c>
      <c r="JO150">
        <f t="shared" si="420"/>
        <v>0</v>
      </c>
      <c r="JP150">
        <f t="shared" si="424"/>
        <v>0</v>
      </c>
      <c r="JQ150" s="7"/>
      <c r="JR150">
        <f>(1 - 'Initial absorption'!$N150)*JG150</f>
        <v>0</v>
      </c>
      <c r="JS150" s="7">
        <f t="shared" si="313"/>
        <v>0</v>
      </c>
      <c r="JT150">
        <f>'Initial absorption'!$T150*(JR150+JS150)*$N150</f>
        <v>0</v>
      </c>
      <c r="JU150" s="7"/>
      <c r="JV150">
        <f t="shared" si="329"/>
        <v>0</v>
      </c>
      <c r="JW150">
        <f>'Initial absorption'!$N150*JV150*$J150</f>
        <v>0</v>
      </c>
      <c r="JY150">
        <f>(1-'Initial absorption'!$N150)*JV150</f>
        <v>0</v>
      </c>
      <c r="JZ150">
        <f>'Initial absorption'!$H150*JY150*$F150</f>
        <v>0</v>
      </c>
      <c r="KA150" s="7"/>
      <c r="KB150">
        <f>(1 - 'Initial absorption'!$T150)*(JR150+JS150)</f>
        <v>0</v>
      </c>
      <c r="KC150">
        <f t="shared" si="314"/>
        <v>0</v>
      </c>
      <c r="KD150" s="7"/>
    </row>
    <row r="151" spans="4:290" x14ac:dyDescent="0.25">
      <c r="D151">
        <v>1025</v>
      </c>
      <c r="E151">
        <f>'Input spectra'!B151</f>
        <v>0</v>
      </c>
      <c r="F151">
        <f>'Initial absorption'!J151</f>
        <v>0</v>
      </c>
      <c r="G151">
        <f>'Input spectra'!C151</f>
        <v>0</v>
      </c>
      <c r="H151">
        <f t="shared" si="370"/>
        <v>0</v>
      </c>
      <c r="I151">
        <f>'Input spectra'!D151</f>
        <v>0</v>
      </c>
      <c r="J151">
        <f>'Initial absorption'!P151</f>
        <v>0</v>
      </c>
      <c r="K151">
        <f>'Input spectra'!E151</f>
        <v>0</v>
      </c>
      <c r="L151">
        <f t="shared" si="371"/>
        <v>0</v>
      </c>
      <c r="M151">
        <f>'Input spectra'!F151</f>
        <v>0</v>
      </c>
      <c r="N151">
        <f>'Initial absorption'!V151</f>
        <v>0</v>
      </c>
      <c r="O151">
        <f>'Input spectra'!G151</f>
        <v>0</v>
      </c>
      <c r="P151">
        <f t="shared" si="372"/>
        <v>0</v>
      </c>
      <c r="R151">
        <f>'Reaching edge prob after ems 1'!$EZ152</f>
        <v>0.88135900408267809</v>
      </c>
      <c r="S151">
        <f>'Reaching edge prob after ems 2'!$EZ152</f>
        <v>0.88135900408267809</v>
      </c>
      <c r="T151">
        <f>'Reaching edge prob after ems 3'!EZ152</f>
        <v>0.88135900408267809</v>
      </c>
      <c r="U151">
        <f>1-EXP(-'Reaching edge prob after ems 1'!FC152*_k_in_ec_correction*($E151*_c1+'Input spectra'!Y151))</f>
        <v>1.2090606956101091E-2</v>
      </c>
      <c r="V151">
        <f>1-EXP(-(_t-'Reaching edge prob after ems 1'!FC152)*_k_in_ec_correction*($E151*_c1+'Input spectra'!Y151))</f>
        <v>1.222463622847425E-2</v>
      </c>
      <c r="W151">
        <f>1-EXP(-'Reaching edge prob after ems 2'!FC152*_k_in_ec_correction*($I151*_c2+'Input spectra'!Y151))</f>
        <v>1.2090606956101091E-2</v>
      </c>
      <c r="X151">
        <f>1-EXP(-(_t-'Reaching edge prob after ems 2'!FC152)*_k_in_ec_correction*($I151*_c2+'Input spectra'!Y151))</f>
        <v>1.222463622847425E-2</v>
      </c>
      <c r="Y151">
        <f>1-EXP(-'Reaching edge prob after ems 3'!FC152*_k_in_ec_correction*($M151*_c3+'Input spectra'!Y151))</f>
        <v>1.2090606956101091E-2</v>
      </c>
      <c r="Z151">
        <f>1-EXP(-(_t-'Reaching edge prob after ems 3'!FC152)*_k_in_ec_correction*($M151*_c3+'Input spectra'!Y151))</f>
        <v>1.222463622847425E-2</v>
      </c>
      <c r="AA151" s="16"/>
      <c r="AB151" s="16"/>
      <c r="AD151" s="7">
        <f t="shared" si="334"/>
        <v>0</v>
      </c>
      <c r="AE151" s="7">
        <f t="shared" si="335"/>
        <v>0</v>
      </c>
      <c r="AF151" s="7">
        <f t="shared" si="336"/>
        <v>0</v>
      </c>
      <c r="AG151" s="7">
        <f t="shared" si="373"/>
        <v>0</v>
      </c>
      <c r="AH151" s="7"/>
      <c r="AI151" s="7">
        <f t="shared" si="337"/>
        <v>0</v>
      </c>
      <c r="AJ151" s="7">
        <f t="shared" si="338"/>
        <v>0</v>
      </c>
      <c r="AK151" s="7">
        <f t="shared" si="339"/>
        <v>0</v>
      </c>
      <c r="AL151" s="7">
        <f t="shared" si="374"/>
        <v>0</v>
      </c>
      <c r="AN151">
        <f t="shared" si="340"/>
        <v>0</v>
      </c>
      <c r="AO151">
        <f t="shared" si="341"/>
        <v>0</v>
      </c>
      <c r="AP151">
        <f t="shared" si="342"/>
        <v>0</v>
      </c>
      <c r="AQ151">
        <f t="shared" si="400"/>
        <v>0</v>
      </c>
      <c r="AR151" s="7"/>
      <c r="AS151" s="7">
        <f t="shared" si="343"/>
        <v>0</v>
      </c>
      <c r="AT151" s="7">
        <f t="shared" si="401"/>
        <v>0</v>
      </c>
      <c r="AU151" s="7">
        <f t="shared" si="344"/>
        <v>0</v>
      </c>
      <c r="AV151" s="7"/>
      <c r="AW151" s="7">
        <f t="shared" si="375"/>
        <v>0</v>
      </c>
      <c r="AX151" s="7">
        <f>'Initial absorption'!$H151*AW151*$F151</f>
        <v>0</v>
      </c>
      <c r="AY151" s="7">
        <f t="shared" si="402"/>
        <v>0</v>
      </c>
      <c r="AZ151" s="7">
        <f>'Initial absorption'!$N151*AY151*$J151</f>
        <v>0</v>
      </c>
      <c r="BA151" s="7"/>
      <c r="BB151">
        <f t="shared" si="376"/>
        <v>0</v>
      </c>
      <c r="BC151" s="7">
        <f t="shared" si="403"/>
        <v>0</v>
      </c>
      <c r="BD151">
        <f t="shared" si="377"/>
        <v>0</v>
      </c>
      <c r="BE151" s="7"/>
      <c r="BF151">
        <f t="shared" si="429"/>
        <v>0</v>
      </c>
      <c r="BG151">
        <f t="shared" si="404"/>
        <v>0</v>
      </c>
      <c r="BH151">
        <f t="shared" si="378"/>
        <v>0</v>
      </c>
      <c r="BI151" s="7"/>
      <c r="BJ151">
        <f>(1 - 'Initial absorption'!$N151)*AY151</f>
        <v>0</v>
      </c>
      <c r="BK151" s="7">
        <f t="shared" si="345"/>
        <v>0</v>
      </c>
      <c r="BL151">
        <f>'Initial absorption'!$T151*(BJ151+BK151)*$N151</f>
        <v>0</v>
      </c>
      <c r="BM151" s="7"/>
      <c r="BN151">
        <f t="shared" si="379"/>
        <v>0</v>
      </c>
      <c r="BO151">
        <f>'Initial absorption'!$N151*BN151*$J151</f>
        <v>0</v>
      </c>
      <c r="BQ151">
        <f>(1-'Initial absorption'!$N151)*BN151</f>
        <v>0</v>
      </c>
      <c r="BR151">
        <f>'Initial absorption'!$H151*BQ151*$F151</f>
        <v>0</v>
      </c>
      <c r="BS151" s="7"/>
      <c r="BT151">
        <f>(1 - 'Initial absorption'!$T151)*(BJ151+BK151)</f>
        <v>0</v>
      </c>
      <c r="BU151">
        <f t="shared" si="286"/>
        <v>0</v>
      </c>
      <c r="BV151" s="7"/>
      <c r="CF151" s="7">
        <f t="shared" si="425"/>
        <v>0</v>
      </c>
      <c r="CG151" s="7">
        <f t="shared" si="330"/>
        <v>0</v>
      </c>
      <c r="CH151" s="7">
        <f t="shared" si="346"/>
        <v>0</v>
      </c>
      <c r="CI151" s="7">
        <f t="shared" si="380"/>
        <v>0</v>
      </c>
      <c r="CJ151" s="7"/>
      <c r="CK151" s="7">
        <f t="shared" si="381"/>
        <v>0</v>
      </c>
      <c r="CL151" s="7">
        <f t="shared" si="287"/>
        <v>0</v>
      </c>
      <c r="CM151" s="7">
        <f t="shared" si="347"/>
        <v>0</v>
      </c>
      <c r="CN151" s="7">
        <f t="shared" si="382"/>
        <v>0</v>
      </c>
      <c r="CP151">
        <f t="shared" si="348"/>
        <v>0</v>
      </c>
      <c r="CQ151">
        <f t="shared" si="349"/>
        <v>0</v>
      </c>
      <c r="CR151">
        <f t="shared" si="350"/>
        <v>0</v>
      </c>
      <c r="CS151">
        <f t="shared" si="405"/>
        <v>0</v>
      </c>
      <c r="CT151" s="7"/>
      <c r="CU151" s="7">
        <f t="shared" si="288"/>
        <v>0</v>
      </c>
      <c r="CV151" s="7">
        <f t="shared" si="406"/>
        <v>0</v>
      </c>
      <c r="CW151" s="7">
        <f t="shared" si="351"/>
        <v>0</v>
      </c>
      <c r="CX151" s="7"/>
      <c r="CY151" s="7">
        <f t="shared" si="289"/>
        <v>0</v>
      </c>
      <c r="CZ151" s="7">
        <f>'Initial absorption'!$H151*CY151*$F151</f>
        <v>0</v>
      </c>
      <c r="DA151" s="7">
        <f t="shared" si="407"/>
        <v>0</v>
      </c>
      <c r="DB151" s="7">
        <f>'Initial absorption'!$N151*DA151*$J151</f>
        <v>0</v>
      </c>
      <c r="DC151" s="7"/>
      <c r="DD151">
        <f t="shared" si="290"/>
        <v>0</v>
      </c>
      <c r="DE151" s="7">
        <f t="shared" si="291"/>
        <v>0</v>
      </c>
      <c r="DF151">
        <f t="shared" si="383"/>
        <v>0</v>
      </c>
      <c r="DG151" s="7"/>
      <c r="DH151">
        <f t="shared" si="384"/>
        <v>0</v>
      </c>
      <c r="DI151">
        <f t="shared" si="408"/>
        <v>0</v>
      </c>
      <c r="DJ151">
        <f t="shared" si="421"/>
        <v>0</v>
      </c>
      <c r="DK151" s="7"/>
      <c r="DL151">
        <f>(1 - 'Initial absorption'!$N151)*DA151</f>
        <v>0</v>
      </c>
      <c r="DM151" s="7">
        <f t="shared" si="292"/>
        <v>0</v>
      </c>
      <c r="DN151">
        <f>'Initial absorption'!$T151*(DL151+DM151)*$N151</f>
        <v>0</v>
      </c>
      <c r="DO151" s="7"/>
      <c r="DP151">
        <f t="shared" si="326"/>
        <v>0</v>
      </c>
      <c r="DQ151">
        <f>'Initial absorption'!$N151*DP151*$J151</f>
        <v>0</v>
      </c>
      <c r="DS151">
        <f>(1-'Initial absorption'!$N151)*DP151</f>
        <v>0</v>
      </c>
      <c r="DT151">
        <f>'Initial absorption'!$H151*DS151*$F151</f>
        <v>0</v>
      </c>
      <c r="DU151" s="7"/>
      <c r="DV151">
        <f>(1 - 'Initial absorption'!$T151)*(DL151+DM151)</f>
        <v>0</v>
      </c>
      <c r="DW151">
        <f t="shared" si="293"/>
        <v>0</v>
      </c>
      <c r="DX151" s="7"/>
      <c r="EH151" s="7">
        <f t="shared" si="426"/>
        <v>0</v>
      </c>
      <c r="EI151" s="7">
        <f t="shared" si="331"/>
        <v>0</v>
      </c>
      <c r="EJ151" s="7">
        <f t="shared" si="352"/>
        <v>0</v>
      </c>
      <c r="EK151" s="7">
        <f t="shared" si="385"/>
        <v>0</v>
      </c>
      <c r="EL151" s="7"/>
      <c r="EM151" s="7">
        <f t="shared" si="386"/>
        <v>0</v>
      </c>
      <c r="EN151" s="7">
        <f t="shared" si="294"/>
        <v>0</v>
      </c>
      <c r="EO151" s="7">
        <f t="shared" si="353"/>
        <v>0</v>
      </c>
      <c r="EP151" s="7">
        <f t="shared" si="387"/>
        <v>0</v>
      </c>
      <c r="ER151">
        <f t="shared" si="354"/>
        <v>0</v>
      </c>
      <c r="ES151">
        <f t="shared" si="355"/>
        <v>0</v>
      </c>
      <c r="ET151">
        <f t="shared" si="356"/>
        <v>0</v>
      </c>
      <c r="EU151">
        <f t="shared" si="409"/>
        <v>0</v>
      </c>
      <c r="EV151" s="7"/>
      <c r="EW151" s="7">
        <f t="shared" si="295"/>
        <v>0</v>
      </c>
      <c r="EX151" s="7">
        <f t="shared" si="410"/>
        <v>0</v>
      </c>
      <c r="EY151" s="7">
        <f t="shared" si="357"/>
        <v>0</v>
      </c>
      <c r="EZ151" s="7"/>
      <c r="FA151" s="7">
        <f t="shared" si="296"/>
        <v>0</v>
      </c>
      <c r="FB151" s="7">
        <f>'Initial absorption'!$H151*FA151*$F151</f>
        <v>0</v>
      </c>
      <c r="FC151" s="7">
        <f t="shared" si="411"/>
        <v>0</v>
      </c>
      <c r="FD151" s="7">
        <f>'Initial absorption'!$N151*FC151*$J151</f>
        <v>0</v>
      </c>
      <c r="FE151" s="7"/>
      <c r="FF151">
        <f t="shared" si="297"/>
        <v>0</v>
      </c>
      <c r="FG151" s="7">
        <f t="shared" si="298"/>
        <v>0</v>
      </c>
      <c r="FH151">
        <f t="shared" si="388"/>
        <v>0</v>
      </c>
      <c r="FI151" s="7"/>
      <c r="FJ151">
        <f t="shared" si="389"/>
        <v>0</v>
      </c>
      <c r="FK151">
        <f t="shared" si="412"/>
        <v>0</v>
      </c>
      <c r="FL151">
        <f t="shared" si="422"/>
        <v>0</v>
      </c>
      <c r="FM151" s="7"/>
      <c r="FN151">
        <f>(1 - 'Initial absorption'!$N151)*FC151</f>
        <v>0</v>
      </c>
      <c r="FO151" s="7">
        <f t="shared" si="299"/>
        <v>0</v>
      </c>
      <c r="FP151">
        <f>'Initial absorption'!$T151*(FN151+FO151)*$N151</f>
        <v>0</v>
      </c>
      <c r="FQ151" s="7"/>
      <c r="FR151">
        <f t="shared" si="327"/>
        <v>0</v>
      </c>
      <c r="FS151">
        <f>'Initial absorption'!$N151*FR151*$J151</f>
        <v>0</v>
      </c>
      <c r="FU151">
        <f>(1-'Initial absorption'!$N151)*FR151</f>
        <v>0</v>
      </c>
      <c r="FV151">
        <f>'Initial absorption'!$H151*FU151*$F151</f>
        <v>0</v>
      </c>
      <c r="FW151" s="7"/>
      <c r="FX151">
        <f>(1 - 'Initial absorption'!$T151)*(FN151+FO151)</f>
        <v>0</v>
      </c>
      <c r="FY151">
        <f t="shared" si="300"/>
        <v>0</v>
      </c>
      <c r="FZ151" s="7"/>
      <c r="GJ151" s="7">
        <f t="shared" si="427"/>
        <v>0</v>
      </c>
      <c r="GK151" s="7">
        <f t="shared" si="332"/>
        <v>0</v>
      </c>
      <c r="GL151" s="7">
        <f t="shared" si="358"/>
        <v>0</v>
      </c>
      <c r="GM151" s="7">
        <f t="shared" si="390"/>
        <v>0</v>
      </c>
      <c r="GN151" s="7"/>
      <c r="GO151" s="7">
        <f t="shared" si="391"/>
        <v>0</v>
      </c>
      <c r="GP151" s="7">
        <f t="shared" si="301"/>
        <v>0</v>
      </c>
      <c r="GQ151" s="7">
        <f t="shared" si="359"/>
        <v>0</v>
      </c>
      <c r="GR151" s="7">
        <f t="shared" si="392"/>
        <v>0</v>
      </c>
      <c r="GT151">
        <f t="shared" si="360"/>
        <v>0</v>
      </c>
      <c r="GU151">
        <f t="shared" si="361"/>
        <v>0</v>
      </c>
      <c r="GV151">
        <f t="shared" si="362"/>
        <v>0</v>
      </c>
      <c r="GW151">
        <f t="shared" si="413"/>
        <v>0</v>
      </c>
      <c r="GX151" s="7"/>
      <c r="GY151" s="7">
        <f t="shared" si="302"/>
        <v>0</v>
      </c>
      <c r="GZ151" s="7">
        <f t="shared" si="414"/>
        <v>0</v>
      </c>
      <c r="HA151" s="7">
        <f t="shared" si="363"/>
        <v>0</v>
      </c>
      <c r="HB151" s="7"/>
      <c r="HC151" s="7">
        <f t="shared" si="303"/>
        <v>0</v>
      </c>
      <c r="HD151" s="7">
        <f>'Initial absorption'!$H151*HC151*$F151</f>
        <v>0</v>
      </c>
      <c r="HE151" s="7">
        <f t="shared" si="415"/>
        <v>0</v>
      </c>
      <c r="HF151" s="7">
        <f>'Initial absorption'!$N151*HE151*$J151</f>
        <v>0</v>
      </c>
      <c r="HG151" s="7"/>
      <c r="HH151">
        <f t="shared" si="304"/>
        <v>0</v>
      </c>
      <c r="HI151" s="7">
        <f t="shared" si="305"/>
        <v>0</v>
      </c>
      <c r="HJ151">
        <f t="shared" si="393"/>
        <v>0</v>
      </c>
      <c r="HK151" s="7"/>
      <c r="HL151">
        <f t="shared" si="394"/>
        <v>0</v>
      </c>
      <c r="HM151">
        <f t="shared" si="416"/>
        <v>0</v>
      </c>
      <c r="HN151">
        <f t="shared" si="423"/>
        <v>0</v>
      </c>
      <c r="HO151" s="7"/>
      <c r="HP151">
        <f>(1 - 'Initial absorption'!$N151)*HE151</f>
        <v>0</v>
      </c>
      <c r="HQ151" s="7">
        <f t="shared" si="306"/>
        <v>0</v>
      </c>
      <c r="HR151">
        <f>'Initial absorption'!$T151*(HP151+HQ151)*$N151</f>
        <v>0</v>
      </c>
      <c r="HS151" s="7"/>
      <c r="HT151">
        <f t="shared" si="328"/>
        <v>0</v>
      </c>
      <c r="HU151">
        <f>'Initial absorption'!$N151*HT151*$J151</f>
        <v>0</v>
      </c>
      <c r="HW151">
        <f>(1-'Initial absorption'!$N151)*HT151</f>
        <v>0</v>
      </c>
      <c r="HX151">
        <f>'Initial absorption'!$H151*HW151*$F151</f>
        <v>0</v>
      </c>
      <c r="HY151" s="7"/>
      <c r="HZ151">
        <f>(1 - 'Initial absorption'!$T151)*(HP151+HQ151)</f>
        <v>0</v>
      </c>
      <c r="IA151">
        <f t="shared" si="307"/>
        <v>0</v>
      </c>
      <c r="IB151" s="7"/>
      <c r="IL151" s="7">
        <f t="shared" si="428"/>
        <v>0</v>
      </c>
      <c r="IM151" s="7">
        <f t="shared" si="333"/>
        <v>0</v>
      </c>
      <c r="IN151" s="7">
        <f t="shared" si="364"/>
        <v>0</v>
      </c>
      <c r="IO151" s="7">
        <f t="shared" si="395"/>
        <v>0</v>
      </c>
      <c r="IP151" s="7"/>
      <c r="IQ151" s="7">
        <f t="shared" si="396"/>
        <v>0</v>
      </c>
      <c r="IR151" s="7">
        <f t="shared" si="308"/>
        <v>0</v>
      </c>
      <c r="IS151" s="7">
        <f t="shared" si="365"/>
        <v>0</v>
      </c>
      <c r="IT151" s="7">
        <f t="shared" si="397"/>
        <v>0</v>
      </c>
      <c r="IV151">
        <f t="shared" si="366"/>
        <v>0</v>
      </c>
      <c r="IW151">
        <f t="shared" si="367"/>
        <v>0</v>
      </c>
      <c r="IX151">
        <f t="shared" si="368"/>
        <v>0</v>
      </c>
      <c r="IY151">
        <f t="shared" si="417"/>
        <v>0</v>
      </c>
      <c r="IZ151" s="7"/>
      <c r="JA151" s="7">
        <f t="shared" si="309"/>
        <v>0</v>
      </c>
      <c r="JB151" s="7">
        <f t="shared" si="418"/>
        <v>0</v>
      </c>
      <c r="JC151" s="7">
        <f t="shared" si="369"/>
        <v>0</v>
      </c>
      <c r="JD151" s="7"/>
      <c r="JE151" s="7">
        <f t="shared" si="310"/>
        <v>0</v>
      </c>
      <c r="JF151" s="7">
        <f>'Initial absorption'!$H151*JE151*$F151</f>
        <v>0</v>
      </c>
      <c r="JG151" s="7">
        <f t="shared" si="419"/>
        <v>0</v>
      </c>
      <c r="JH151" s="7">
        <f>'Initial absorption'!$N151*JG151*$J151</f>
        <v>0</v>
      </c>
      <c r="JI151" s="7"/>
      <c r="JJ151">
        <f t="shared" si="311"/>
        <v>0</v>
      </c>
      <c r="JK151" s="7">
        <f t="shared" si="312"/>
        <v>0</v>
      </c>
      <c r="JL151">
        <f t="shared" si="398"/>
        <v>0</v>
      </c>
      <c r="JM151" s="7"/>
      <c r="JN151">
        <f t="shared" si="399"/>
        <v>0</v>
      </c>
      <c r="JO151">
        <f t="shared" si="420"/>
        <v>0</v>
      </c>
      <c r="JP151">
        <f t="shared" si="424"/>
        <v>0</v>
      </c>
      <c r="JQ151" s="7"/>
      <c r="JR151">
        <f>(1 - 'Initial absorption'!$N151)*JG151</f>
        <v>0</v>
      </c>
      <c r="JS151" s="7">
        <f t="shared" si="313"/>
        <v>0</v>
      </c>
      <c r="JT151">
        <f>'Initial absorption'!$T151*(JR151+JS151)*$N151</f>
        <v>0</v>
      </c>
      <c r="JU151" s="7"/>
      <c r="JV151">
        <f t="shared" si="329"/>
        <v>0</v>
      </c>
      <c r="JW151">
        <f>'Initial absorption'!$N151*JV151*$J151</f>
        <v>0</v>
      </c>
      <c r="JY151">
        <f>(1-'Initial absorption'!$N151)*JV151</f>
        <v>0</v>
      </c>
      <c r="JZ151">
        <f>'Initial absorption'!$H151*JY151*$F151</f>
        <v>0</v>
      </c>
      <c r="KA151" s="7"/>
      <c r="KB151">
        <f>(1 - 'Initial absorption'!$T151)*(JR151+JS151)</f>
        <v>0</v>
      </c>
      <c r="KC151">
        <f t="shared" si="314"/>
        <v>0</v>
      </c>
      <c r="KD151" s="7"/>
    </row>
    <row r="152" spans="4:290" x14ac:dyDescent="0.25">
      <c r="D152">
        <v>1030</v>
      </c>
      <c r="E152">
        <f>'Input spectra'!B152</f>
        <v>0</v>
      </c>
      <c r="F152">
        <f>'Initial absorption'!J152</f>
        <v>0</v>
      </c>
      <c r="G152">
        <f>'Input spectra'!C152</f>
        <v>0</v>
      </c>
      <c r="H152">
        <f t="shared" si="370"/>
        <v>0</v>
      </c>
      <c r="I152">
        <f>'Input spectra'!D152</f>
        <v>0</v>
      </c>
      <c r="J152">
        <f>'Initial absorption'!P152</f>
        <v>0</v>
      </c>
      <c r="K152">
        <f>'Input spectra'!E152</f>
        <v>0</v>
      </c>
      <c r="L152">
        <f t="shared" si="371"/>
        <v>0</v>
      </c>
      <c r="M152">
        <f>'Input spectra'!F152</f>
        <v>0</v>
      </c>
      <c r="N152">
        <f>'Initial absorption'!V152</f>
        <v>0</v>
      </c>
      <c r="O152">
        <f>'Input spectra'!G152</f>
        <v>0</v>
      </c>
      <c r="P152">
        <f t="shared" si="372"/>
        <v>0</v>
      </c>
      <c r="R152">
        <f>'Reaching edge prob after ems 1'!$EZ153</f>
        <v>0.88148634528131731</v>
      </c>
      <c r="S152">
        <f>'Reaching edge prob after ems 2'!$EZ153</f>
        <v>0.88148634528131731</v>
      </c>
      <c r="T152">
        <f>'Reaching edge prob after ems 3'!EZ153</f>
        <v>0.88148634528131731</v>
      </c>
      <c r="U152">
        <f>1-EXP(-'Reaching edge prob after ems 1'!FC153*_k_in_ec_correction*($E152*_c1+'Input spectra'!Y152))</f>
        <v>1.207646188140199E-2</v>
      </c>
      <c r="V152">
        <f>1-EXP(-(_t-'Reaching edge prob after ems 1'!FC153)*_k_in_ec_correction*($E152*_c1+'Input spectra'!Y152))</f>
        <v>1.2210175996027028E-2</v>
      </c>
      <c r="W152">
        <f>1-EXP(-'Reaching edge prob after ems 2'!FC153*_k_in_ec_correction*($I152*_c2+'Input spectra'!Y152))</f>
        <v>1.207646188140199E-2</v>
      </c>
      <c r="X152">
        <f>1-EXP(-(_t-'Reaching edge prob after ems 2'!FC153)*_k_in_ec_correction*($I152*_c2+'Input spectra'!Y152))</f>
        <v>1.2210175996027028E-2</v>
      </c>
      <c r="Y152">
        <f>1-EXP(-'Reaching edge prob after ems 3'!FC153*_k_in_ec_correction*($M152*_c3+'Input spectra'!Y152))</f>
        <v>1.207646188140199E-2</v>
      </c>
      <c r="Z152">
        <f>1-EXP(-(_t-'Reaching edge prob after ems 3'!FC153)*_k_in_ec_correction*($M152*_c3+'Input spectra'!Y152))</f>
        <v>1.2210175996027028E-2</v>
      </c>
      <c r="AA152" s="16"/>
      <c r="AB152" s="16"/>
      <c r="AD152" s="7">
        <f t="shared" si="334"/>
        <v>0</v>
      </c>
      <c r="AE152" s="7">
        <f t="shared" si="335"/>
        <v>0</v>
      </c>
      <c r="AF152" s="7">
        <f t="shared" si="336"/>
        <v>0</v>
      </c>
      <c r="AG152" s="7">
        <f t="shared" si="373"/>
        <v>0</v>
      </c>
      <c r="AH152" s="7"/>
      <c r="AI152" s="7">
        <f t="shared" si="337"/>
        <v>0</v>
      </c>
      <c r="AJ152" s="7">
        <f t="shared" si="338"/>
        <v>0</v>
      </c>
      <c r="AK152" s="7">
        <f t="shared" si="339"/>
        <v>0</v>
      </c>
      <c r="AL152" s="7">
        <f t="shared" si="374"/>
        <v>0</v>
      </c>
      <c r="AN152">
        <f t="shared" si="340"/>
        <v>0</v>
      </c>
      <c r="AO152">
        <f t="shared" si="341"/>
        <v>0</v>
      </c>
      <c r="AP152">
        <f t="shared" si="342"/>
        <v>0</v>
      </c>
      <c r="AQ152">
        <f t="shared" si="400"/>
        <v>0</v>
      </c>
      <c r="AR152" s="7"/>
      <c r="AS152" s="7">
        <f t="shared" si="343"/>
        <v>0</v>
      </c>
      <c r="AT152" s="7">
        <f t="shared" si="401"/>
        <v>0</v>
      </c>
      <c r="AU152" s="7">
        <f t="shared" si="344"/>
        <v>0</v>
      </c>
      <c r="AV152" s="7"/>
      <c r="AW152" s="7">
        <f t="shared" si="375"/>
        <v>0</v>
      </c>
      <c r="AX152" s="7">
        <f>'Initial absorption'!$H152*AW152*$F152</f>
        <v>0</v>
      </c>
      <c r="AY152" s="7">
        <f t="shared" si="402"/>
        <v>0</v>
      </c>
      <c r="AZ152" s="7">
        <f>'Initial absorption'!$N152*AY152*$J152</f>
        <v>0</v>
      </c>
      <c r="BA152" s="7"/>
      <c r="BB152">
        <f t="shared" si="376"/>
        <v>0</v>
      </c>
      <c r="BC152" s="7">
        <f t="shared" si="403"/>
        <v>0</v>
      </c>
      <c r="BD152">
        <f t="shared" si="377"/>
        <v>0</v>
      </c>
      <c r="BE152" s="7"/>
      <c r="BF152">
        <f t="shared" si="429"/>
        <v>0</v>
      </c>
      <c r="BG152">
        <f t="shared" si="404"/>
        <v>0</v>
      </c>
      <c r="BH152">
        <f t="shared" si="378"/>
        <v>0</v>
      </c>
      <c r="BI152" s="7"/>
      <c r="BJ152">
        <f>(1 - 'Initial absorption'!$N152)*AY152</f>
        <v>0</v>
      </c>
      <c r="BK152" s="7">
        <f t="shared" si="345"/>
        <v>0</v>
      </c>
      <c r="BL152">
        <f>'Initial absorption'!$T152*(BJ152+BK152)*$N152</f>
        <v>0</v>
      </c>
      <c r="BM152" s="7"/>
      <c r="BN152">
        <f t="shared" si="379"/>
        <v>0</v>
      </c>
      <c r="BO152">
        <f>'Initial absorption'!$N152*BN152*$J152</f>
        <v>0</v>
      </c>
      <c r="BQ152">
        <f>(1-'Initial absorption'!$N152)*BN152</f>
        <v>0</v>
      </c>
      <c r="BR152">
        <f>'Initial absorption'!$H152*BQ152*$F152</f>
        <v>0</v>
      </c>
      <c r="BS152" s="7"/>
      <c r="BT152">
        <f>(1 - 'Initial absorption'!$T152)*(BJ152+BK152)</f>
        <v>0</v>
      </c>
      <c r="BU152">
        <f t="shared" si="286"/>
        <v>0</v>
      </c>
      <c r="BV152" s="7"/>
      <c r="CF152" s="7">
        <f t="shared" si="425"/>
        <v>0</v>
      </c>
      <c r="CG152" s="7">
        <f t="shared" si="330"/>
        <v>0</v>
      </c>
      <c r="CH152" s="7">
        <f t="shared" si="346"/>
        <v>0</v>
      </c>
      <c r="CI152" s="7">
        <f t="shared" si="380"/>
        <v>0</v>
      </c>
      <c r="CJ152" s="7"/>
      <c r="CK152" s="7">
        <f t="shared" si="381"/>
        <v>0</v>
      </c>
      <c r="CL152" s="7">
        <f t="shared" si="287"/>
        <v>0</v>
      </c>
      <c r="CM152" s="7">
        <f t="shared" si="347"/>
        <v>0</v>
      </c>
      <c r="CN152" s="7">
        <f t="shared" si="382"/>
        <v>0</v>
      </c>
      <c r="CP152">
        <f t="shared" si="348"/>
        <v>0</v>
      </c>
      <c r="CQ152">
        <f t="shared" si="349"/>
        <v>0</v>
      </c>
      <c r="CR152">
        <f t="shared" si="350"/>
        <v>0</v>
      </c>
      <c r="CS152">
        <f t="shared" si="405"/>
        <v>0</v>
      </c>
      <c r="CT152" s="7"/>
      <c r="CU152" s="7">
        <f t="shared" si="288"/>
        <v>0</v>
      </c>
      <c r="CV152" s="7">
        <f t="shared" si="406"/>
        <v>0</v>
      </c>
      <c r="CW152" s="7">
        <f t="shared" si="351"/>
        <v>0</v>
      </c>
      <c r="CX152" s="7"/>
      <c r="CY152" s="7">
        <f t="shared" si="289"/>
        <v>0</v>
      </c>
      <c r="CZ152" s="7">
        <f>'Initial absorption'!$H152*CY152*$F152</f>
        <v>0</v>
      </c>
      <c r="DA152" s="7">
        <f t="shared" si="407"/>
        <v>0</v>
      </c>
      <c r="DB152" s="7">
        <f>'Initial absorption'!$N152*DA152*$J152</f>
        <v>0</v>
      </c>
      <c r="DC152" s="7"/>
      <c r="DD152">
        <f t="shared" si="290"/>
        <v>0</v>
      </c>
      <c r="DE152" s="7">
        <f t="shared" si="291"/>
        <v>0</v>
      </c>
      <c r="DF152">
        <f t="shared" si="383"/>
        <v>0</v>
      </c>
      <c r="DG152" s="7"/>
      <c r="DH152">
        <f t="shared" si="384"/>
        <v>0</v>
      </c>
      <c r="DI152">
        <f t="shared" si="408"/>
        <v>0</v>
      </c>
      <c r="DJ152">
        <f t="shared" si="421"/>
        <v>0</v>
      </c>
      <c r="DK152" s="7"/>
      <c r="DL152">
        <f>(1 - 'Initial absorption'!$N152)*DA152</f>
        <v>0</v>
      </c>
      <c r="DM152" s="7">
        <f t="shared" si="292"/>
        <v>0</v>
      </c>
      <c r="DN152">
        <f>'Initial absorption'!$T152*(DL152+DM152)*$N152</f>
        <v>0</v>
      </c>
      <c r="DO152" s="7"/>
      <c r="DP152">
        <f t="shared" si="326"/>
        <v>0</v>
      </c>
      <c r="DQ152">
        <f>'Initial absorption'!$N152*DP152*$J152</f>
        <v>0</v>
      </c>
      <c r="DS152">
        <f>(1-'Initial absorption'!$N152)*DP152</f>
        <v>0</v>
      </c>
      <c r="DT152">
        <f>'Initial absorption'!$H152*DS152*$F152</f>
        <v>0</v>
      </c>
      <c r="DU152" s="7"/>
      <c r="DV152">
        <f>(1 - 'Initial absorption'!$T152)*(DL152+DM152)</f>
        <v>0</v>
      </c>
      <c r="DW152">
        <f t="shared" si="293"/>
        <v>0</v>
      </c>
      <c r="DX152" s="7"/>
      <c r="EH152" s="7">
        <f t="shared" si="426"/>
        <v>0</v>
      </c>
      <c r="EI152" s="7">
        <f t="shared" si="331"/>
        <v>0</v>
      </c>
      <c r="EJ152" s="7">
        <f t="shared" si="352"/>
        <v>0</v>
      </c>
      <c r="EK152" s="7">
        <f t="shared" si="385"/>
        <v>0</v>
      </c>
      <c r="EL152" s="7"/>
      <c r="EM152" s="7">
        <f t="shared" si="386"/>
        <v>0</v>
      </c>
      <c r="EN152" s="7">
        <f t="shared" si="294"/>
        <v>0</v>
      </c>
      <c r="EO152" s="7">
        <f t="shared" si="353"/>
        <v>0</v>
      </c>
      <c r="EP152" s="7">
        <f t="shared" si="387"/>
        <v>0</v>
      </c>
      <c r="ER152">
        <f t="shared" si="354"/>
        <v>0</v>
      </c>
      <c r="ES152">
        <f t="shared" si="355"/>
        <v>0</v>
      </c>
      <c r="ET152">
        <f t="shared" si="356"/>
        <v>0</v>
      </c>
      <c r="EU152">
        <f t="shared" si="409"/>
        <v>0</v>
      </c>
      <c r="EV152" s="7"/>
      <c r="EW152" s="7">
        <f t="shared" si="295"/>
        <v>0</v>
      </c>
      <c r="EX152" s="7">
        <f t="shared" si="410"/>
        <v>0</v>
      </c>
      <c r="EY152" s="7">
        <f t="shared" si="357"/>
        <v>0</v>
      </c>
      <c r="EZ152" s="7"/>
      <c r="FA152" s="7">
        <f t="shared" si="296"/>
        <v>0</v>
      </c>
      <c r="FB152" s="7">
        <f>'Initial absorption'!$H152*FA152*$F152</f>
        <v>0</v>
      </c>
      <c r="FC152" s="7">
        <f t="shared" si="411"/>
        <v>0</v>
      </c>
      <c r="FD152" s="7">
        <f>'Initial absorption'!$N152*FC152*$J152</f>
        <v>0</v>
      </c>
      <c r="FE152" s="7"/>
      <c r="FF152">
        <f t="shared" si="297"/>
        <v>0</v>
      </c>
      <c r="FG152" s="7">
        <f t="shared" si="298"/>
        <v>0</v>
      </c>
      <c r="FH152">
        <f t="shared" si="388"/>
        <v>0</v>
      </c>
      <c r="FI152" s="7"/>
      <c r="FJ152">
        <f t="shared" si="389"/>
        <v>0</v>
      </c>
      <c r="FK152">
        <f t="shared" si="412"/>
        <v>0</v>
      </c>
      <c r="FL152">
        <f t="shared" si="422"/>
        <v>0</v>
      </c>
      <c r="FM152" s="7"/>
      <c r="FN152">
        <f>(1 - 'Initial absorption'!$N152)*FC152</f>
        <v>0</v>
      </c>
      <c r="FO152" s="7">
        <f t="shared" si="299"/>
        <v>0</v>
      </c>
      <c r="FP152">
        <f>'Initial absorption'!$T152*(FN152+FO152)*$N152</f>
        <v>0</v>
      </c>
      <c r="FQ152" s="7"/>
      <c r="FR152">
        <f t="shared" si="327"/>
        <v>0</v>
      </c>
      <c r="FS152">
        <f>'Initial absorption'!$N152*FR152*$J152</f>
        <v>0</v>
      </c>
      <c r="FU152">
        <f>(1-'Initial absorption'!$N152)*FR152</f>
        <v>0</v>
      </c>
      <c r="FV152">
        <f>'Initial absorption'!$H152*FU152*$F152</f>
        <v>0</v>
      </c>
      <c r="FW152" s="7"/>
      <c r="FX152">
        <f>(1 - 'Initial absorption'!$T152)*(FN152+FO152)</f>
        <v>0</v>
      </c>
      <c r="FY152">
        <f t="shared" si="300"/>
        <v>0</v>
      </c>
      <c r="FZ152" s="7"/>
      <c r="GJ152" s="7">
        <f t="shared" si="427"/>
        <v>0</v>
      </c>
      <c r="GK152" s="7">
        <f t="shared" si="332"/>
        <v>0</v>
      </c>
      <c r="GL152" s="7">
        <f t="shared" si="358"/>
        <v>0</v>
      </c>
      <c r="GM152" s="7">
        <f t="shared" si="390"/>
        <v>0</v>
      </c>
      <c r="GN152" s="7"/>
      <c r="GO152" s="7">
        <f t="shared" si="391"/>
        <v>0</v>
      </c>
      <c r="GP152" s="7">
        <f t="shared" si="301"/>
        <v>0</v>
      </c>
      <c r="GQ152" s="7">
        <f t="shared" si="359"/>
        <v>0</v>
      </c>
      <c r="GR152" s="7">
        <f t="shared" si="392"/>
        <v>0</v>
      </c>
      <c r="GT152">
        <f t="shared" si="360"/>
        <v>0</v>
      </c>
      <c r="GU152">
        <f t="shared" si="361"/>
        <v>0</v>
      </c>
      <c r="GV152">
        <f t="shared" si="362"/>
        <v>0</v>
      </c>
      <c r="GW152">
        <f t="shared" si="413"/>
        <v>0</v>
      </c>
      <c r="GX152" s="7"/>
      <c r="GY152" s="7">
        <f t="shared" si="302"/>
        <v>0</v>
      </c>
      <c r="GZ152" s="7">
        <f t="shared" si="414"/>
        <v>0</v>
      </c>
      <c r="HA152" s="7">
        <f t="shared" si="363"/>
        <v>0</v>
      </c>
      <c r="HB152" s="7"/>
      <c r="HC152" s="7">
        <f t="shared" si="303"/>
        <v>0</v>
      </c>
      <c r="HD152" s="7">
        <f>'Initial absorption'!$H152*HC152*$F152</f>
        <v>0</v>
      </c>
      <c r="HE152" s="7">
        <f t="shared" si="415"/>
        <v>0</v>
      </c>
      <c r="HF152" s="7">
        <f>'Initial absorption'!$N152*HE152*$J152</f>
        <v>0</v>
      </c>
      <c r="HG152" s="7"/>
      <c r="HH152">
        <f t="shared" si="304"/>
        <v>0</v>
      </c>
      <c r="HI152" s="7">
        <f t="shared" si="305"/>
        <v>0</v>
      </c>
      <c r="HJ152">
        <f t="shared" si="393"/>
        <v>0</v>
      </c>
      <c r="HK152" s="7"/>
      <c r="HL152">
        <f t="shared" si="394"/>
        <v>0</v>
      </c>
      <c r="HM152">
        <f t="shared" si="416"/>
        <v>0</v>
      </c>
      <c r="HN152">
        <f t="shared" si="423"/>
        <v>0</v>
      </c>
      <c r="HO152" s="7"/>
      <c r="HP152">
        <f>(1 - 'Initial absorption'!$N152)*HE152</f>
        <v>0</v>
      </c>
      <c r="HQ152" s="7">
        <f t="shared" si="306"/>
        <v>0</v>
      </c>
      <c r="HR152">
        <f>'Initial absorption'!$T152*(HP152+HQ152)*$N152</f>
        <v>0</v>
      </c>
      <c r="HS152" s="7"/>
      <c r="HT152">
        <f t="shared" si="328"/>
        <v>0</v>
      </c>
      <c r="HU152">
        <f>'Initial absorption'!$N152*HT152*$J152</f>
        <v>0</v>
      </c>
      <c r="HW152">
        <f>(1-'Initial absorption'!$N152)*HT152</f>
        <v>0</v>
      </c>
      <c r="HX152">
        <f>'Initial absorption'!$H152*HW152*$F152</f>
        <v>0</v>
      </c>
      <c r="HY152" s="7"/>
      <c r="HZ152">
        <f>(1 - 'Initial absorption'!$T152)*(HP152+HQ152)</f>
        <v>0</v>
      </c>
      <c r="IA152">
        <f t="shared" si="307"/>
        <v>0</v>
      </c>
      <c r="IB152" s="7"/>
      <c r="IL152" s="7">
        <f t="shared" si="428"/>
        <v>0</v>
      </c>
      <c r="IM152" s="7">
        <f t="shared" si="333"/>
        <v>0</v>
      </c>
      <c r="IN152" s="7">
        <f t="shared" si="364"/>
        <v>0</v>
      </c>
      <c r="IO152" s="7">
        <f t="shared" si="395"/>
        <v>0</v>
      </c>
      <c r="IP152" s="7"/>
      <c r="IQ152" s="7">
        <f t="shared" si="396"/>
        <v>0</v>
      </c>
      <c r="IR152" s="7">
        <f t="shared" si="308"/>
        <v>0</v>
      </c>
      <c r="IS152" s="7">
        <f t="shared" si="365"/>
        <v>0</v>
      </c>
      <c r="IT152" s="7">
        <f t="shared" si="397"/>
        <v>0</v>
      </c>
      <c r="IV152">
        <f t="shared" si="366"/>
        <v>0</v>
      </c>
      <c r="IW152">
        <f t="shared" si="367"/>
        <v>0</v>
      </c>
      <c r="IX152">
        <f t="shared" si="368"/>
        <v>0</v>
      </c>
      <c r="IY152">
        <f t="shared" si="417"/>
        <v>0</v>
      </c>
      <c r="IZ152" s="7"/>
      <c r="JA152" s="7">
        <f t="shared" si="309"/>
        <v>0</v>
      </c>
      <c r="JB152" s="7">
        <f t="shared" si="418"/>
        <v>0</v>
      </c>
      <c r="JC152" s="7">
        <f t="shared" si="369"/>
        <v>0</v>
      </c>
      <c r="JD152" s="7"/>
      <c r="JE152" s="7">
        <f t="shared" si="310"/>
        <v>0</v>
      </c>
      <c r="JF152" s="7">
        <f>'Initial absorption'!$H152*JE152*$F152</f>
        <v>0</v>
      </c>
      <c r="JG152" s="7">
        <f t="shared" si="419"/>
        <v>0</v>
      </c>
      <c r="JH152" s="7">
        <f>'Initial absorption'!$N152*JG152*$J152</f>
        <v>0</v>
      </c>
      <c r="JI152" s="7"/>
      <c r="JJ152">
        <f t="shared" si="311"/>
        <v>0</v>
      </c>
      <c r="JK152" s="7">
        <f t="shared" si="312"/>
        <v>0</v>
      </c>
      <c r="JL152">
        <f t="shared" si="398"/>
        <v>0</v>
      </c>
      <c r="JM152" s="7"/>
      <c r="JN152">
        <f t="shared" si="399"/>
        <v>0</v>
      </c>
      <c r="JO152">
        <f t="shared" si="420"/>
        <v>0</v>
      </c>
      <c r="JP152">
        <f t="shared" si="424"/>
        <v>0</v>
      </c>
      <c r="JQ152" s="7"/>
      <c r="JR152">
        <f>(1 - 'Initial absorption'!$N152)*JG152</f>
        <v>0</v>
      </c>
      <c r="JS152" s="7">
        <f t="shared" si="313"/>
        <v>0</v>
      </c>
      <c r="JT152">
        <f>'Initial absorption'!$T152*(JR152+JS152)*$N152</f>
        <v>0</v>
      </c>
      <c r="JU152" s="7"/>
      <c r="JV152">
        <f t="shared" si="329"/>
        <v>0</v>
      </c>
      <c r="JW152">
        <f>'Initial absorption'!$N152*JV152*$J152</f>
        <v>0</v>
      </c>
      <c r="JY152">
        <f>(1-'Initial absorption'!$N152)*JV152</f>
        <v>0</v>
      </c>
      <c r="JZ152">
        <f>'Initial absorption'!$H152*JY152*$F152</f>
        <v>0</v>
      </c>
      <c r="KA152" s="7"/>
      <c r="KB152">
        <f>(1 - 'Initial absorption'!$T152)*(JR152+JS152)</f>
        <v>0</v>
      </c>
      <c r="KC152">
        <f t="shared" si="314"/>
        <v>0</v>
      </c>
      <c r="KD152" s="7"/>
    </row>
    <row r="153" spans="4:290" x14ac:dyDescent="0.25">
      <c r="D153">
        <v>1035</v>
      </c>
      <c r="E153">
        <f>'Input spectra'!B153</f>
        <v>0</v>
      </c>
      <c r="F153">
        <f>'Initial absorption'!J153</f>
        <v>0</v>
      </c>
      <c r="G153">
        <f>'Input spectra'!C153</f>
        <v>0</v>
      </c>
      <c r="H153">
        <f t="shared" si="370"/>
        <v>0</v>
      </c>
      <c r="I153">
        <f>'Input spectra'!D153</f>
        <v>0</v>
      </c>
      <c r="J153">
        <f>'Initial absorption'!P153</f>
        <v>0</v>
      </c>
      <c r="K153">
        <f>'Input spectra'!E153</f>
        <v>0</v>
      </c>
      <c r="L153">
        <f t="shared" si="371"/>
        <v>0</v>
      </c>
      <c r="M153">
        <f>'Input spectra'!F153</f>
        <v>0</v>
      </c>
      <c r="N153">
        <f>'Initial absorption'!V153</f>
        <v>0</v>
      </c>
      <c r="O153">
        <f>'Input spectra'!G153</f>
        <v>0</v>
      </c>
      <c r="P153">
        <f t="shared" si="372"/>
        <v>0</v>
      </c>
      <c r="R153">
        <f>'Reaching edge prob after ems 1'!$EZ154</f>
        <v>0.8816137150880341</v>
      </c>
      <c r="S153">
        <f>'Reaching edge prob after ems 2'!$EZ154</f>
        <v>0.8816137150880341</v>
      </c>
      <c r="T153">
        <f>'Reaching edge prob after ems 3'!EZ154</f>
        <v>0.8816137150880341</v>
      </c>
      <c r="U153">
        <f>1-EXP(-'Reaching edge prob after ems 1'!FC154*_k_in_ec_correction*($E153*_c1+'Input spectra'!Y153))</f>
        <v>1.2062316416392882E-2</v>
      </c>
      <c r="V153">
        <f>1-EXP(-(_t-'Reaching edge prob after ems 1'!FC154)*_k_in_ec_correction*($E153*_c1+'Input spectra'!Y153))</f>
        <v>1.2195715739646507E-2</v>
      </c>
      <c r="W153">
        <f>1-EXP(-'Reaching edge prob after ems 2'!FC154*_k_in_ec_correction*($I153*_c2+'Input spectra'!Y153))</f>
        <v>1.2062316416392882E-2</v>
      </c>
      <c r="X153">
        <f>1-EXP(-(_t-'Reaching edge prob after ems 2'!FC154)*_k_in_ec_correction*($I153*_c2+'Input spectra'!Y153))</f>
        <v>1.2195715739646507E-2</v>
      </c>
      <c r="Y153">
        <f>1-EXP(-'Reaching edge prob after ems 3'!FC154*_k_in_ec_correction*($M153*_c3+'Input spectra'!Y153))</f>
        <v>1.2062316416392882E-2</v>
      </c>
      <c r="Z153">
        <f>1-EXP(-(_t-'Reaching edge prob after ems 3'!FC154)*_k_in_ec_correction*($M153*_c3+'Input spectra'!Y153))</f>
        <v>1.2195715739646507E-2</v>
      </c>
      <c r="AD153" s="7">
        <f t="shared" ref="AD153:AD182" si="430">AB$3*$H153*_ec_loss/2</f>
        <v>0</v>
      </c>
      <c r="AE153" s="7">
        <f t="shared" ref="AE153:AE182" si="431">AB$3*$H153*_ec_loss/2</f>
        <v>0</v>
      </c>
      <c r="AF153" s="7">
        <f t="shared" ref="AF153:AF182" si="432">AB$3*$H153*(1-_ec_loss)</f>
        <v>0</v>
      </c>
      <c r="AG153" s="7">
        <f t="shared" ref="AG153:AG182" si="433">AF153*$R153</f>
        <v>0</v>
      </c>
      <c r="AH153" s="7"/>
      <c r="AI153" s="7">
        <f t="shared" ref="AI153:AI182" si="434">AB$4*$L153*_ec_loss/2</f>
        <v>0</v>
      </c>
      <c r="AJ153" s="7">
        <f t="shared" ref="AJ153:AJ182" si="435">AB$4*$L153*_ec_loss/2</f>
        <v>0</v>
      </c>
      <c r="AK153" s="7">
        <f t="shared" ref="AK153:AK182" si="436">AB$4*$L153*(1-_ec_loss)</f>
        <v>0</v>
      </c>
      <c r="AL153" s="7">
        <f t="shared" ref="AL153:AL182" si="437">AK153*$S153</f>
        <v>0</v>
      </c>
      <c r="AN153">
        <f t="shared" ref="AN153:AN182" si="438">AB$5*$P153*_ec_loss/2</f>
        <v>0</v>
      </c>
      <c r="AO153">
        <f t="shared" ref="AO153:AO182" si="439">AB$5*$P153*_ec_loss/2</f>
        <v>0</v>
      </c>
      <c r="AP153">
        <f t="shared" ref="AP153:AP182" si="440">AB$5*$P153*(1-_ec_loss)</f>
        <v>0</v>
      </c>
      <c r="AQ153">
        <f t="shared" ref="AQ153:AQ182" si="441">AP153*$T153</f>
        <v>0</v>
      </c>
      <c r="AR153" s="7"/>
      <c r="AS153" s="7">
        <f t="shared" ref="AS153:AS182" si="442">AD153*$U153*$F153</f>
        <v>0</v>
      </c>
      <c r="AT153" s="7">
        <f t="shared" ref="AT153:AT182" si="443">AE153*$V153*$F153</f>
        <v>0</v>
      </c>
      <c r="AU153" s="7">
        <f t="shared" ref="AU153:AU182" si="444">AF153*(1-$R153)*$F153</f>
        <v>0</v>
      </c>
      <c r="AV153" s="7"/>
      <c r="AW153" s="7">
        <f t="shared" ref="AW153:AW182" si="445">(1 - $W153)*AI153</f>
        <v>0</v>
      </c>
      <c r="AX153" s="7">
        <f>'Initial absorption'!$H153*AW153*$F153</f>
        <v>0</v>
      </c>
      <c r="AY153" s="7">
        <f t="shared" ref="AY153:AY182" si="446">AE153*(1-$V153)</f>
        <v>0</v>
      </c>
      <c r="AZ153" s="7">
        <f>'Initial absorption'!$N153*AY153*$J153</f>
        <v>0</v>
      </c>
      <c r="BA153" s="7"/>
      <c r="BB153">
        <f t="shared" ref="BB153:BB182" si="447">AI153*$W153*$J153</f>
        <v>0</v>
      </c>
      <c r="BC153" s="7">
        <f t="shared" ref="BC153:BC182" si="448">AJ153*$X153*$J153</f>
        <v>0</v>
      </c>
      <c r="BD153">
        <f t="shared" ref="BD153:BD182" si="449">AK153*(1-$S153)*$J153</f>
        <v>0</v>
      </c>
      <c r="BE153" s="7"/>
      <c r="BF153">
        <f t="shared" ref="BF153:BF182" si="450">AN153*$Y153*$N153</f>
        <v>0</v>
      </c>
      <c r="BG153">
        <f t="shared" ref="BG153:BG182" si="451">AO153*$Z153*$N153</f>
        <v>0</v>
      </c>
      <c r="BH153">
        <f t="shared" ref="BH153:BH182" si="452">AP153*(1-$T153)*$N153</f>
        <v>0</v>
      </c>
      <c r="BI153" s="7"/>
      <c r="BJ153">
        <f>(1 - 'Initial absorption'!$N153)*AY153</f>
        <v>0</v>
      </c>
      <c r="BK153" s="7">
        <f t="shared" si="345"/>
        <v>0</v>
      </c>
      <c r="BL153">
        <f>'Initial absorption'!$T153*(BJ153+BK153)*$N153</f>
        <v>0</v>
      </c>
      <c r="BM153" s="7"/>
      <c r="BN153">
        <f t="shared" ref="BN153:BN182" si="453">(1 - $Y153)*AN153</f>
        <v>0</v>
      </c>
      <c r="BO153">
        <f>'Initial absorption'!$N153*BN153*$J153</f>
        <v>0</v>
      </c>
      <c r="BQ153">
        <f>(1-'Initial absorption'!$N153)*BN153</f>
        <v>0</v>
      </c>
      <c r="BR153">
        <f>'Initial absorption'!$H153*BQ153*$F153</f>
        <v>0</v>
      </c>
      <c r="BS153" s="7"/>
      <c r="BT153">
        <f>(1 - 'Initial absorption'!$T153)*(BJ153+BK153)</f>
        <v>0</v>
      </c>
      <c r="BU153">
        <f t="shared" si="286"/>
        <v>0</v>
      </c>
      <c r="CE153"/>
      <c r="CF153" s="7">
        <f t="shared" si="425"/>
        <v>0</v>
      </c>
      <c r="CG153" s="7">
        <f t="shared" si="330"/>
        <v>0</v>
      </c>
      <c r="CH153" s="7">
        <f t="shared" si="346"/>
        <v>0</v>
      </c>
      <c r="CI153" s="7">
        <f t="shared" si="380"/>
        <v>0</v>
      </c>
      <c r="CJ153" s="7"/>
      <c r="CK153" s="7">
        <f t="shared" si="381"/>
        <v>0</v>
      </c>
      <c r="CL153" s="7">
        <f t="shared" si="287"/>
        <v>0</v>
      </c>
      <c r="CM153" s="7">
        <f t="shared" si="347"/>
        <v>0</v>
      </c>
      <c r="CN153" s="7">
        <f t="shared" si="382"/>
        <v>0</v>
      </c>
      <c r="CP153">
        <f t="shared" si="348"/>
        <v>0</v>
      </c>
      <c r="CQ153">
        <f t="shared" si="349"/>
        <v>0</v>
      </c>
      <c r="CR153">
        <f t="shared" si="350"/>
        <v>0</v>
      </c>
      <c r="CS153">
        <f t="shared" si="405"/>
        <v>0</v>
      </c>
      <c r="CT153" s="7"/>
      <c r="CU153" s="7">
        <f t="shared" si="288"/>
        <v>0</v>
      </c>
      <c r="CV153" s="7">
        <f t="shared" si="406"/>
        <v>0</v>
      </c>
      <c r="CW153" s="7">
        <f t="shared" si="351"/>
        <v>0</v>
      </c>
      <c r="CX153" s="7"/>
      <c r="CY153" s="7">
        <f t="shared" si="289"/>
        <v>0</v>
      </c>
      <c r="CZ153" s="7">
        <f>'Initial absorption'!$H153*CY153*$F153</f>
        <v>0</v>
      </c>
      <c r="DA153" s="7">
        <f t="shared" si="407"/>
        <v>0</v>
      </c>
      <c r="DB153" s="7">
        <f>'Initial absorption'!$N153*DA153*$J153</f>
        <v>0</v>
      </c>
      <c r="DC153" s="7"/>
      <c r="DD153">
        <f t="shared" si="290"/>
        <v>0</v>
      </c>
      <c r="DE153" s="7">
        <f t="shared" si="291"/>
        <v>0</v>
      </c>
      <c r="DF153">
        <f t="shared" si="383"/>
        <v>0</v>
      </c>
      <c r="DG153" s="7"/>
      <c r="DH153">
        <f t="shared" si="384"/>
        <v>0</v>
      </c>
      <c r="DI153">
        <f t="shared" si="408"/>
        <v>0</v>
      </c>
      <c r="DJ153">
        <f t="shared" si="421"/>
        <v>0</v>
      </c>
      <c r="DK153" s="7"/>
      <c r="DL153">
        <f>(1 - 'Initial absorption'!$N153)*DA153</f>
        <v>0</v>
      </c>
      <c r="DM153" s="7">
        <f t="shared" si="292"/>
        <v>0</v>
      </c>
      <c r="DN153">
        <f>'Initial absorption'!$T153*(DL153+DM153)*$N153</f>
        <v>0</v>
      </c>
      <c r="DO153" s="7"/>
      <c r="DP153">
        <f t="shared" si="326"/>
        <v>0</v>
      </c>
      <c r="DQ153">
        <f>'Initial absorption'!$N153*DP153*$J153</f>
        <v>0</v>
      </c>
      <c r="DS153">
        <f>(1-'Initial absorption'!$N153)*DP153</f>
        <v>0</v>
      </c>
      <c r="DT153">
        <f>'Initial absorption'!$H153*DS153*$F153</f>
        <v>0</v>
      </c>
      <c r="DU153" s="7"/>
      <c r="DV153">
        <f>(1 - 'Initial absorption'!$T153)*(DL153+DM153)</f>
        <v>0</v>
      </c>
      <c r="DW153">
        <f t="shared" si="293"/>
        <v>0</v>
      </c>
      <c r="EG153"/>
      <c r="EH153" s="7">
        <f t="shared" si="426"/>
        <v>0</v>
      </c>
      <c r="EI153" s="7">
        <f t="shared" si="331"/>
        <v>0</v>
      </c>
      <c r="EJ153" s="7">
        <f t="shared" si="352"/>
        <v>0</v>
      </c>
      <c r="EK153" s="7">
        <f t="shared" si="385"/>
        <v>0</v>
      </c>
      <c r="EL153" s="7"/>
      <c r="EM153" s="7">
        <f t="shared" si="386"/>
        <v>0</v>
      </c>
      <c r="EN153" s="7">
        <f t="shared" si="294"/>
        <v>0</v>
      </c>
      <c r="EO153" s="7">
        <f t="shared" si="353"/>
        <v>0</v>
      </c>
      <c r="EP153" s="7">
        <f t="shared" si="387"/>
        <v>0</v>
      </c>
      <c r="ER153">
        <f t="shared" si="354"/>
        <v>0</v>
      </c>
      <c r="ES153">
        <f t="shared" si="355"/>
        <v>0</v>
      </c>
      <c r="ET153">
        <f t="shared" si="356"/>
        <v>0</v>
      </c>
      <c r="EU153">
        <f t="shared" si="409"/>
        <v>0</v>
      </c>
      <c r="EV153" s="7"/>
      <c r="EW153" s="7">
        <f t="shared" si="295"/>
        <v>0</v>
      </c>
      <c r="EX153" s="7">
        <f t="shared" si="410"/>
        <v>0</v>
      </c>
      <c r="EY153" s="7">
        <f t="shared" si="357"/>
        <v>0</v>
      </c>
      <c r="EZ153" s="7"/>
      <c r="FA153" s="7">
        <f t="shared" si="296"/>
        <v>0</v>
      </c>
      <c r="FB153" s="7">
        <f>'Initial absorption'!$H153*FA153*$F153</f>
        <v>0</v>
      </c>
      <c r="FC153" s="7">
        <f t="shared" si="411"/>
        <v>0</v>
      </c>
      <c r="FD153" s="7">
        <f>'Initial absorption'!$N153*FC153*$J153</f>
        <v>0</v>
      </c>
      <c r="FE153" s="7"/>
      <c r="FF153">
        <f t="shared" si="297"/>
        <v>0</v>
      </c>
      <c r="FG153" s="7">
        <f t="shared" si="298"/>
        <v>0</v>
      </c>
      <c r="FH153">
        <f t="shared" si="388"/>
        <v>0</v>
      </c>
      <c r="FI153" s="7"/>
      <c r="FJ153">
        <f t="shared" si="389"/>
        <v>0</v>
      </c>
      <c r="FK153">
        <f t="shared" si="412"/>
        <v>0</v>
      </c>
      <c r="FL153">
        <f t="shared" si="422"/>
        <v>0</v>
      </c>
      <c r="FM153" s="7"/>
      <c r="FN153">
        <f>(1 - 'Initial absorption'!$N153)*FC153</f>
        <v>0</v>
      </c>
      <c r="FO153" s="7">
        <f t="shared" si="299"/>
        <v>0</v>
      </c>
      <c r="FP153">
        <f>'Initial absorption'!$T153*(FN153+FO153)*$N153</f>
        <v>0</v>
      </c>
      <c r="FQ153" s="7"/>
      <c r="FR153">
        <f t="shared" si="327"/>
        <v>0</v>
      </c>
      <c r="FS153">
        <f>'Initial absorption'!$N153*FR153*$J153</f>
        <v>0</v>
      </c>
      <c r="FU153">
        <f>(1-'Initial absorption'!$N153)*FR153</f>
        <v>0</v>
      </c>
      <c r="FV153">
        <f>'Initial absorption'!$H153*FU153*$F153</f>
        <v>0</v>
      </c>
      <c r="FW153" s="7"/>
      <c r="FX153">
        <f>(1 - 'Initial absorption'!$T153)*(FN153+FO153)</f>
        <v>0</v>
      </c>
      <c r="FY153">
        <f t="shared" si="300"/>
        <v>0</v>
      </c>
      <c r="GI153"/>
      <c r="GJ153" s="7">
        <f t="shared" si="427"/>
        <v>0</v>
      </c>
      <c r="GK153" s="7">
        <f t="shared" si="332"/>
        <v>0</v>
      </c>
      <c r="GL153" s="7">
        <f t="shared" si="358"/>
        <v>0</v>
      </c>
      <c r="GM153" s="7">
        <f t="shared" si="390"/>
        <v>0</v>
      </c>
      <c r="GN153" s="7"/>
      <c r="GO153" s="7">
        <f t="shared" si="391"/>
        <v>0</v>
      </c>
      <c r="GP153" s="7">
        <f t="shared" si="301"/>
        <v>0</v>
      </c>
      <c r="GQ153" s="7">
        <f t="shared" si="359"/>
        <v>0</v>
      </c>
      <c r="GR153" s="7">
        <f t="shared" si="392"/>
        <v>0</v>
      </c>
      <c r="GT153">
        <f t="shared" si="360"/>
        <v>0</v>
      </c>
      <c r="GU153">
        <f t="shared" si="361"/>
        <v>0</v>
      </c>
      <c r="GV153">
        <f t="shared" si="362"/>
        <v>0</v>
      </c>
      <c r="GW153">
        <f t="shared" si="413"/>
        <v>0</v>
      </c>
      <c r="GX153" s="7"/>
      <c r="GY153" s="7">
        <f t="shared" si="302"/>
        <v>0</v>
      </c>
      <c r="GZ153" s="7">
        <f t="shared" si="414"/>
        <v>0</v>
      </c>
      <c r="HA153" s="7">
        <f t="shared" si="363"/>
        <v>0</v>
      </c>
      <c r="HB153" s="7"/>
      <c r="HC153" s="7">
        <f t="shared" si="303"/>
        <v>0</v>
      </c>
      <c r="HD153" s="7">
        <f>'Initial absorption'!$H153*HC153*$F153</f>
        <v>0</v>
      </c>
      <c r="HE153" s="7">
        <f t="shared" si="415"/>
        <v>0</v>
      </c>
      <c r="HF153" s="7">
        <f>'Initial absorption'!$N153*HE153*$J153</f>
        <v>0</v>
      </c>
      <c r="HG153" s="7"/>
      <c r="HH153">
        <f t="shared" si="304"/>
        <v>0</v>
      </c>
      <c r="HI153" s="7">
        <f t="shared" si="305"/>
        <v>0</v>
      </c>
      <c r="HJ153">
        <f t="shared" si="393"/>
        <v>0</v>
      </c>
      <c r="HK153" s="7"/>
      <c r="HL153">
        <f t="shared" si="394"/>
        <v>0</v>
      </c>
      <c r="HM153">
        <f t="shared" si="416"/>
        <v>0</v>
      </c>
      <c r="HN153">
        <f t="shared" si="423"/>
        <v>0</v>
      </c>
      <c r="HO153" s="7"/>
      <c r="HP153">
        <f>(1 - 'Initial absorption'!$N153)*HE153</f>
        <v>0</v>
      </c>
      <c r="HQ153" s="7">
        <f t="shared" si="306"/>
        <v>0</v>
      </c>
      <c r="HR153">
        <f>'Initial absorption'!$T153*(HP153+HQ153)*$N153</f>
        <v>0</v>
      </c>
      <c r="HS153" s="7"/>
      <c r="HT153">
        <f t="shared" si="328"/>
        <v>0</v>
      </c>
      <c r="HU153">
        <f>'Initial absorption'!$N153*HT153*$J153</f>
        <v>0</v>
      </c>
      <c r="HW153">
        <f>(1-'Initial absorption'!$N153)*HT153</f>
        <v>0</v>
      </c>
      <c r="HX153">
        <f>'Initial absorption'!$H153*HW153*$F153</f>
        <v>0</v>
      </c>
      <c r="HY153" s="7"/>
      <c r="HZ153">
        <f>(1 - 'Initial absorption'!$T153)*(HP153+HQ153)</f>
        <v>0</v>
      </c>
      <c r="IA153">
        <f t="shared" si="307"/>
        <v>0</v>
      </c>
      <c r="IK153"/>
      <c r="IL153" s="7">
        <f t="shared" si="428"/>
        <v>0</v>
      </c>
      <c r="IM153" s="7">
        <f t="shared" si="333"/>
        <v>0</v>
      </c>
      <c r="IN153" s="7">
        <f t="shared" si="364"/>
        <v>0</v>
      </c>
      <c r="IO153" s="7">
        <f t="shared" si="395"/>
        <v>0</v>
      </c>
      <c r="IP153" s="7"/>
      <c r="IQ153" s="7">
        <f t="shared" si="396"/>
        <v>0</v>
      </c>
      <c r="IR153" s="7">
        <f t="shared" si="308"/>
        <v>0</v>
      </c>
      <c r="IS153" s="7">
        <f t="shared" si="365"/>
        <v>0</v>
      </c>
      <c r="IT153" s="7">
        <f t="shared" si="397"/>
        <v>0</v>
      </c>
      <c r="IV153">
        <f t="shared" si="366"/>
        <v>0</v>
      </c>
      <c r="IW153">
        <f t="shared" si="367"/>
        <v>0</v>
      </c>
      <c r="IX153">
        <f t="shared" si="368"/>
        <v>0</v>
      </c>
      <c r="IY153">
        <f t="shared" si="417"/>
        <v>0</v>
      </c>
      <c r="IZ153" s="7"/>
      <c r="JA153" s="7">
        <f t="shared" si="309"/>
        <v>0</v>
      </c>
      <c r="JB153" s="7">
        <f t="shared" si="418"/>
        <v>0</v>
      </c>
      <c r="JC153" s="7">
        <f t="shared" si="369"/>
        <v>0</v>
      </c>
      <c r="JD153" s="7"/>
      <c r="JE153" s="7">
        <f t="shared" si="310"/>
        <v>0</v>
      </c>
      <c r="JF153" s="7">
        <f>'Initial absorption'!$H153*JE153*$F153</f>
        <v>0</v>
      </c>
      <c r="JG153" s="7">
        <f t="shared" si="419"/>
        <v>0</v>
      </c>
      <c r="JH153" s="7">
        <f>'Initial absorption'!$N153*JG153*$J153</f>
        <v>0</v>
      </c>
      <c r="JI153" s="7"/>
      <c r="JJ153">
        <f t="shared" si="311"/>
        <v>0</v>
      </c>
      <c r="JK153" s="7">
        <f t="shared" si="312"/>
        <v>0</v>
      </c>
      <c r="JL153">
        <f t="shared" si="398"/>
        <v>0</v>
      </c>
      <c r="JM153" s="7"/>
      <c r="JN153">
        <f t="shared" si="399"/>
        <v>0</v>
      </c>
      <c r="JO153">
        <f t="shared" si="420"/>
        <v>0</v>
      </c>
      <c r="JP153">
        <f t="shared" si="424"/>
        <v>0</v>
      </c>
      <c r="JQ153" s="7"/>
      <c r="JR153">
        <f>(1 - 'Initial absorption'!$N153)*JG153</f>
        <v>0</v>
      </c>
      <c r="JS153" s="7">
        <f t="shared" si="313"/>
        <v>0</v>
      </c>
      <c r="JT153">
        <f>'Initial absorption'!$T153*(JR153+JS153)*$N153</f>
        <v>0</v>
      </c>
      <c r="JU153" s="7"/>
      <c r="JV153">
        <f t="shared" si="329"/>
        <v>0</v>
      </c>
      <c r="JW153">
        <f>'Initial absorption'!$N153*JV153*$J153</f>
        <v>0</v>
      </c>
      <c r="JY153">
        <f>(1-'Initial absorption'!$N153)*JV153</f>
        <v>0</v>
      </c>
      <c r="JZ153">
        <f>'Initial absorption'!$H153*JY153*$F153</f>
        <v>0</v>
      </c>
      <c r="KA153" s="7"/>
      <c r="KB153">
        <f>(1 - 'Initial absorption'!$T153)*(JR153+JS153)</f>
        <v>0</v>
      </c>
      <c r="KC153">
        <f t="shared" si="314"/>
        <v>0</v>
      </c>
    </row>
    <row r="154" spans="4:290" x14ac:dyDescent="0.25">
      <c r="D154">
        <v>1040</v>
      </c>
      <c r="E154">
        <f>'Input spectra'!B154</f>
        <v>0</v>
      </c>
      <c r="F154">
        <f>'Initial absorption'!J154</f>
        <v>0</v>
      </c>
      <c r="G154">
        <f>'Input spectra'!C154</f>
        <v>0</v>
      </c>
      <c r="H154">
        <f t="shared" si="370"/>
        <v>0</v>
      </c>
      <c r="I154">
        <f>'Input spectra'!D154</f>
        <v>0</v>
      </c>
      <c r="J154">
        <f>'Initial absorption'!P154</f>
        <v>0</v>
      </c>
      <c r="K154">
        <f>'Input spectra'!E154</f>
        <v>0</v>
      </c>
      <c r="L154">
        <f t="shared" si="371"/>
        <v>0</v>
      </c>
      <c r="M154">
        <f>'Input spectra'!F154</f>
        <v>0</v>
      </c>
      <c r="N154">
        <f>'Initial absorption'!V154</f>
        <v>0</v>
      </c>
      <c r="O154">
        <f>'Input spectra'!G154</f>
        <v>0</v>
      </c>
      <c r="P154">
        <f t="shared" si="372"/>
        <v>0</v>
      </c>
      <c r="R154">
        <f>'Reaching edge prob after ems 1'!$EZ155</f>
        <v>0.88174111351083984</v>
      </c>
      <c r="S154">
        <f>'Reaching edge prob after ems 2'!$EZ155</f>
        <v>0.88174111351083984</v>
      </c>
      <c r="T154">
        <f>'Reaching edge prob after ems 3'!EZ155</f>
        <v>0.88174111351083984</v>
      </c>
      <c r="U154">
        <f>1-EXP(-'Reaching edge prob after ems 1'!FC155*_k_in_ec_correction*($E154*_c1+'Input spectra'!Y154))</f>
        <v>1.2048170561062554E-2</v>
      </c>
      <c r="V154">
        <f>1-EXP(-(_t-'Reaching edge prob after ems 1'!FC155)*_k_in_ec_correction*($E154*_c1+'Input spectra'!Y154))</f>
        <v>1.2181255459338014E-2</v>
      </c>
      <c r="W154">
        <f>1-EXP(-'Reaching edge prob after ems 2'!FC155*_k_in_ec_correction*($I154*_c2+'Input spectra'!Y154))</f>
        <v>1.2048170561062554E-2</v>
      </c>
      <c r="X154">
        <f>1-EXP(-(_t-'Reaching edge prob after ems 2'!FC155)*_k_in_ec_correction*($I154*_c2+'Input spectra'!Y154))</f>
        <v>1.2181255459338014E-2</v>
      </c>
      <c r="Y154">
        <f>1-EXP(-'Reaching edge prob after ems 3'!FC155*_k_in_ec_correction*($M154*_c3+'Input spectra'!Y154))</f>
        <v>1.2048170561062554E-2</v>
      </c>
      <c r="Z154">
        <f>1-EXP(-(_t-'Reaching edge prob after ems 3'!FC155)*_k_in_ec_correction*($M154*_c3+'Input spectra'!Y154))</f>
        <v>1.2181255459338014E-2</v>
      </c>
      <c r="AD154" s="7">
        <f t="shared" si="430"/>
        <v>0</v>
      </c>
      <c r="AE154" s="7">
        <f t="shared" si="431"/>
        <v>0</v>
      </c>
      <c r="AF154" s="7">
        <f t="shared" si="432"/>
        <v>0</v>
      </c>
      <c r="AG154" s="7">
        <f t="shared" si="433"/>
        <v>0</v>
      </c>
      <c r="AH154" s="7"/>
      <c r="AI154" s="7">
        <f t="shared" si="434"/>
        <v>0</v>
      </c>
      <c r="AJ154" s="7">
        <f t="shared" si="435"/>
        <v>0</v>
      </c>
      <c r="AK154" s="7">
        <f t="shared" si="436"/>
        <v>0</v>
      </c>
      <c r="AL154" s="7">
        <f t="shared" si="437"/>
        <v>0</v>
      </c>
      <c r="AN154">
        <f t="shared" si="438"/>
        <v>0</v>
      </c>
      <c r="AO154">
        <f t="shared" si="439"/>
        <v>0</v>
      </c>
      <c r="AP154">
        <f t="shared" si="440"/>
        <v>0</v>
      </c>
      <c r="AQ154">
        <f t="shared" si="441"/>
        <v>0</v>
      </c>
      <c r="AR154" s="7"/>
      <c r="AS154" s="7">
        <f t="shared" si="442"/>
        <v>0</v>
      </c>
      <c r="AT154" s="7">
        <f t="shared" si="443"/>
        <v>0</v>
      </c>
      <c r="AU154" s="7">
        <f t="shared" si="444"/>
        <v>0</v>
      </c>
      <c r="AV154" s="7"/>
      <c r="AW154" s="7">
        <f t="shared" si="445"/>
        <v>0</v>
      </c>
      <c r="AX154" s="7">
        <f>'Initial absorption'!$H154*AW154*$F154</f>
        <v>0</v>
      </c>
      <c r="AY154" s="7">
        <f t="shared" si="446"/>
        <v>0</v>
      </c>
      <c r="AZ154" s="7">
        <f>'Initial absorption'!$N154*AY154*$J154</f>
        <v>0</v>
      </c>
      <c r="BA154" s="7"/>
      <c r="BB154">
        <f t="shared" si="447"/>
        <v>0</v>
      </c>
      <c r="BC154" s="7">
        <f t="shared" si="448"/>
        <v>0</v>
      </c>
      <c r="BD154">
        <f t="shared" si="449"/>
        <v>0</v>
      </c>
      <c r="BE154" s="7"/>
      <c r="BF154">
        <f t="shared" si="450"/>
        <v>0</v>
      </c>
      <c r="BG154">
        <f t="shared" si="451"/>
        <v>0</v>
      </c>
      <c r="BH154">
        <f t="shared" si="452"/>
        <v>0</v>
      </c>
      <c r="BI154" s="7"/>
      <c r="BJ154">
        <f>(1 - 'Initial absorption'!$N154)*AY154</f>
        <v>0</v>
      </c>
      <c r="BK154" s="7">
        <f t="shared" si="345"/>
        <v>0</v>
      </c>
      <c r="BL154">
        <f>'Initial absorption'!$T154*(BJ154+BK154)*$N154</f>
        <v>0</v>
      </c>
      <c r="BM154" s="7"/>
      <c r="BN154">
        <f t="shared" si="453"/>
        <v>0</v>
      </c>
      <c r="BO154">
        <f>'Initial absorption'!$N154*BN154*$J154</f>
        <v>0</v>
      </c>
      <c r="BQ154">
        <f>(1-'Initial absorption'!$N154)*BN154</f>
        <v>0</v>
      </c>
      <c r="BR154">
        <f>'Initial absorption'!$H154*BQ154*$F154</f>
        <v>0</v>
      </c>
      <c r="BS154" s="7"/>
      <c r="BT154">
        <f>(1 - 'Initial absorption'!$T154)*(BJ154+BK154)</f>
        <v>0</v>
      </c>
      <c r="BU154">
        <f t="shared" si="286"/>
        <v>0</v>
      </c>
      <c r="CF154" s="7">
        <f t="shared" si="425"/>
        <v>0</v>
      </c>
      <c r="CG154" s="7">
        <f t="shared" si="330"/>
        <v>0</v>
      </c>
      <c r="CH154" s="7">
        <f t="shared" si="346"/>
        <v>0</v>
      </c>
      <c r="CI154" s="7">
        <f t="shared" si="380"/>
        <v>0</v>
      </c>
      <c r="CJ154" s="7"/>
      <c r="CK154" s="7">
        <f t="shared" si="381"/>
        <v>0</v>
      </c>
      <c r="CL154" s="7">
        <f t="shared" si="287"/>
        <v>0</v>
      </c>
      <c r="CM154" s="7">
        <f t="shared" si="347"/>
        <v>0</v>
      </c>
      <c r="CN154" s="7">
        <f t="shared" si="382"/>
        <v>0</v>
      </c>
      <c r="CP154">
        <f t="shared" si="348"/>
        <v>0</v>
      </c>
      <c r="CQ154">
        <f t="shared" si="349"/>
        <v>0</v>
      </c>
      <c r="CR154">
        <f t="shared" si="350"/>
        <v>0</v>
      </c>
      <c r="CS154">
        <f t="shared" si="405"/>
        <v>0</v>
      </c>
      <c r="CT154" s="7"/>
      <c r="CU154" s="7">
        <f t="shared" si="288"/>
        <v>0</v>
      </c>
      <c r="CV154" s="7">
        <f t="shared" si="406"/>
        <v>0</v>
      </c>
      <c r="CW154" s="7">
        <f t="shared" si="351"/>
        <v>0</v>
      </c>
      <c r="CX154" s="7"/>
      <c r="CY154" s="7">
        <f t="shared" si="289"/>
        <v>0</v>
      </c>
      <c r="CZ154" s="7">
        <f>'Initial absorption'!$H154*CY154*$F154</f>
        <v>0</v>
      </c>
      <c r="DA154" s="7">
        <f t="shared" si="407"/>
        <v>0</v>
      </c>
      <c r="DB154" s="7">
        <f>'Initial absorption'!$N154*DA154*$J154</f>
        <v>0</v>
      </c>
      <c r="DC154" s="7"/>
      <c r="DD154">
        <f t="shared" si="290"/>
        <v>0</v>
      </c>
      <c r="DE154" s="7">
        <f t="shared" si="291"/>
        <v>0</v>
      </c>
      <c r="DF154">
        <f t="shared" si="383"/>
        <v>0</v>
      </c>
      <c r="DG154" s="7"/>
      <c r="DH154">
        <f t="shared" si="384"/>
        <v>0</v>
      </c>
      <c r="DI154">
        <f t="shared" si="408"/>
        <v>0</v>
      </c>
      <c r="DJ154">
        <f t="shared" si="421"/>
        <v>0</v>
      </c>
      <c r="DK154" s="7"/>
      <c r="DL154">
        <f>(1 - 'Initial absorption'!$N154)*DA154</f>
        <v>0</v>
      </c>
      <c r="DM154" s="7">
        <f t="shared" si="292"/>
        <v>0</v>
      </c>
      <c r="DN154">
        <f>'Initial absorption'!$T154*(DL154+DM154)*$N154</f>
        <v>0</v>
      </c>
      <c r="DO154" s="7"/>
      <c r="DP154">
        <f t="shared" si="326"/>
        <v>0</v>
      </c>
      <c r="DQ154">
        <f>'Initial absorption'!$N154*DP154*$J154</f>
        <v>0</v>
      </c>
      <c r="DS154">
        <f>(1-'Initial absorption'!$N154)*DP154</f>
        <v>0</v>
      </c>
      <c r="DT154">
        <f>'Initial absorption'!$H154*DS154*$F154</f>
        <v>0</v>
      </c>
      <c r="DU154" s="7"/>
      <c r="DV154">
        <f>(1 - 'Initial absorption'!$T154)*(DL154+DM154)</f>
        <v>0</v>
      </c>
      <c r="DW154">
        <f t="shared" si="293"/>
        <v>0</v>
      </c>
      <c r="EH154" s="7">
        <f t="shared" si="426"/>
        <v>0</v>
      </c>
      <c r="EI154" s="7">
        <f t="shared" si="331"/>
        <v>0</v>
      </c>
      <c r="EJ154" s="7">
        <f t="shared" si="352"/>
        <v>0</v>
      </c>
      <c r="EK154" s="7">
        <f t="shared" si="385"/>
        <v>0</v>
      </c>
      <c r="EL154" s="7"/>
      <c r="EM154" s="7">
        <f t="shared" si="386"/>
        <v>0</v>
      </c>
      <c r="EN154" s="7">
        <f t="shared" si="294"/>
        <v>0</v>
      </c>
      <c r="EO154" s="7">
        <f t="shared" si="353"/>
        <v>0</v>
      </c>
      <c r="EP154" s="7">
        <f t="shared" si="387"/>
        <v>0</v>
      </c>
      <c r="ER154">
        <f t="shared" si="354"/>
        <v>0</v>
      </c>
      <c r="ES154">
        <f t="shared" si="355"/>
        <v>0</v>
      </c>
      <c r="ET154">
        <f t="shared" si="356"/>
        <v>0</v>
      </c>
      <c r="EU154">
        <f t="shared" si="409"/>
        <v>0</v>
      </c>
      <c r="EV154" s="7"/>
      <c r="EW154" s="7">
        <f t="shared" si="295"/>
        <v>0</v>
      </c>
      <c r="EX154" s="7">
        <f t="shared" si="410"/>
        <v>0</v>
      </c>
      <c r="EY154" s="7">
        <f t="shared" si="357"/>
        <v>0</v>
      </c>
      <c r="EZ154" s="7"/>
      <c r="FA154" s="7">
        <f t="shared" si="296"/>
        <v>0</v>
      </c>
      <c r="FB154" s="7">
        <f>'Initial absorption'!$H154*FA154*$F154</f>
        <v>0</v>
      </c>
      <c r="FC154" s="7">
        <f t="shared" si="411"/>
        <v>0</v>
      </c>
      <c r="FD154" s="7">
        <f>'Initial absorption'!$N154*FC154*$J154</f>
        <v>0</v>
      </c>
      <c r="FE154" s="7"/>
      <c r="FF154">
        <f t="shared" si="297"/>
        <v>0</v>
      </c>
      <c r="FG154" s="7">
        <f t="shared" si="298"/>
        <v>0</v>
      </c>
      <c r="FH154">
        <f t="shared" si="388"/>
        <v>0</v>
      </c>
      <c r="FI154" s="7"/>
      <c r="FJ154">
        <f t="shared" si="389"/>
        <v>0</v>
      </c>
      <c r="FK154">
        <f t="shared" si="412"/>
        <v>0</v>
      </c>
      <c r="FL154">
        <f t="shared" si="422"/>
        <v>0</v>
      </c>
      <c r="FM154" s="7"/>
      <c r="FN154">
        <f>(1 - 'Initial absorption'!$N154)*FC154</f>
        <v>0</v>
      </c>
      <c r="FO154" s="7">
        <f t="shared" si="299"/>
        <v>0</v>
      </c>
      <c r="FP154">
        <f>'Initial absorption'!$T154*(FN154+FO154)*$N154</f>
        <v>0</v>
      </c>
      <c r="FQ154" s="7"/>
      <c r="FR154">
        <f t="shared" si="327"/>
        <v>0</v>
      </c>
      <c r="FS154">
        <f>'Initial absorption'!$N154*FR154*$J154</f>
        <v>0</v>
      </c>
      <c r="FU154">
        <f>(1-'Initial absorption'!$N154)*FR154</f>
        <v>0</v>
      </c>
      <c r="FV154">
        <f>'Initial absorption'!$H154*FU154*$F154</f>
        <v>0</v>
      </c>
      <c r="FW154" s="7"/>
      <c r="FX154">
        <f>(1 - 'Initial absorption'!$T154)*(FN154+FO154)</f>
        <v>0</v>
      </c>
      <c r="FY154">
        <f t="shared" si="300"/>
        <v>0</v>
      </c>
      <c r="GJ154" s="7">
        <f t="shared" si="427"/>
        <v>0</v>
      </c>
      <c r="GK154" s="7">
        <f t="shared" si="332"/>
        <v>0</v>
      </c>
      <c r="GL154" s="7">
        <f t="shared" si="358"/>
        <v>0</v>
      </c>
      <c r="GM154" s="7">
        <f t="shared" si="390"/>
        <v>0</v>
      </c>
      <c r="GN154" s="7"/>
      <c r="GO154" s="7">
        <f t="shared" si="391"/>
        <v>0</v>
      </c>
      <c r="GP154" s="7">
        <f t="shared" si="301"/>
        <v>0</v>
      </c>
      <c r="GQ154" s="7">
        <f t="shared" si="359"/>
        <v>0</v>
      </c>
      <c r="GR154" s="7">
        <f t="shared" si="392"/>
        <v>0</v>
      </c>
      <c r="GT154">
        <f t="shared" si="360"/>
        <v>0</v>
      </c>
      <c r="GU154">
        <f t="shared" si="361"/>
        <v>0</v>
      </c>
      <c r="GV154">
        <f t="shared" si="362"/>
        <v>0</v>
      </c>
      <c r="GW154">
        <f t="shared" si="413"/>
        <v>0</v>
      </c>
      <c r="GX154" s="7"/>
      <c r="GY154" s="7">
        <f t="shared" si="302"/>
        <v>0</v>
      </c>
      <c r="GZ154" s="7">
        <f t="shared" si="414"/>
        <v>0</v>
      </c>
      <c r="HA154" s="7">
        <f t="shared" si="363"/>
        <v>0</v>
      </c>
      <c r="HB154" s="7"/>
      <c r="HC154" s="7">
        <f t="shared" si="303"/>
        <v>0</v>
      </c>
      <c r="HD154" s="7">
        <f>'Initial absorption'!$H154*HC154*$F154</f>
        <v>0</v>
      </c>
      <c r="HE154" s="7">
        <f t="shared" si="415"/>
        <v>0</v>
      </c>
      <c r="HF154" s="7">
        <f>'Initial absorption'!$N154*HE154*$J154</f>
        <v>0</v>
      </c>
      <c r="HG154" s="7"/>
      <c r="HH154">
        <f t="shared" si="304"/>
        <v>0</v>
      </c>
      <c r="HI154" s="7">
        <f t="shared" si="305"/>
        <v>0</v>
      </c>
      <c r="HJ154">
        <f t="shared" si="393"/>
        <v>0</v>
      </c>
      <c r="HK154" s="7"/>
      <c r="HL154">
        <f t="shared" si="394"/>
        <v>0</v>
      </c>
      <c r="HM154">
        <f t="shared" si="416"/>
        <v>0</v>
      </c>
      <c r="HN154">
        <f t="shared" si="423"/>
        <v>0</v>
      </c>
      <c r="HO154" s="7"/>
      <c r="HP154">
        <f>(1 - 'Initial absorption'!$N154)*HE154</f>
        <v>0</v>
      </c>
      <c r="HQ154" s="7">
        <f t="shared" si="306"/>
        <v>0</v>
      </c>
      <c r="HR154">
        <f>'Initial absorption'!$T154*(HP154+HQ154)*$N154</f>
        <v>0</v>
      </c>
      <c r="HS154" s="7"/>
      <c r="HT154">
        <f t="shared" si="328"/>
        <v>0</v>
      </c>
      <c r="HU154">
        <f>'Initial absorption'!$N154*HT154*$J154</f>
        <v>0</v>
      </c>
      <c r="HW154">
        <f>(1-'Initial absorption'!$N154)*HT154</f>
        <v>0</v>
      </c>
      <c r="HX154">
        <f>'Initial absorption'!$H154*HW154*$F154</f>
        <v>0</v>
      </c>
      <c r="HY154" s="7"/>
      <c r="HZ154">
        <f>(1 - 'Initial absorption'!$T154)*(HP154+HQ154)</f>
        <v>0</v>
      </c>
      <c r="IA154">
        <f t="shared" si="307"/>
        <v>0</v>
      </c>
      <c r="IL154" s="7">
        <f t="shared" si="428"/>
        <v>0</v>
      </c>
      <c r="IM154" s="7">
        <f t="shared" si="333"/>
        <v>0</v>
      </c>
      <c r="IN154" s="7">
        <f t="shared" si="364"/>
        <v>0</v>
      </c>
      <c r="IO154" s="7">
        <f t="shared" si="395"/>
        <v>0</v>
      </c>
      <c r="IP154" s="7"/>
      <c r="IQ154" s="7">
        <f t="shared" si="396"/>
        <v>0</v>
      </c>
      <c r="IR154" s="7">
        <f t="shared" si="308"/>
        <v>0</v>
      </c>
      <c r="IS154" s="7">
        <f t="shared" si="365"/>
        <v>0</v>
      </c>
      <c r="IT154" s="7">
        <f t="shared" si="397"/>
        <v>0</v>
      </c>
      <c r="IV154">
        <f t="shared" si="366"/>
        <v>0</v>
      </c>
      <c r="IW154">
        <f t="shared" si="367"/>
        <v>0</v>
      </c>
      <c r="IX154">
        <f t="shared" si="368"/>
        <v>0</v>
      </c>
      <c r="IY154">
        <f t="shared" si="417"/>
        <v>0</v>
      </c>
      <c r="IZ154" s="7"/>
      <c r="JA154" s="7">
        <f t="shared" si="309"/>
        <v>0</v>
      </c>
      <c r="JB154" s="7">
        <f t="shared" si="418"/>
        <v>0</v>
      </c>
      <c r="JC154" s="7">
        <f t="shared" si="369"/>
        <v>0</v>
      </c>
      <c r="JD154" s="7"/>
      <c r="JE154" s="7">
        <f t="shared" si="310"/>
        <v>0</v>
      </c>
      <c r="JF154" s="7">
        <f>'Initial absorption'!$H154*JE154*$F154</f>
        <v>0</v>
      </c>
      <c r="JG154" s="7">
        <f t="shared" si="419"/>
        <v>0</v>
      </c>
      <c r="JH154" s="7">
        <f>'Initial absorption'!$N154*JG154*$J154</f>
        <v>0</v>
      </c>
      <c r="JI154" s="7"/>
      <c r="JJ154">
        <f t="shared" si="311"/>
        <v>0</v>
      </c>
      <c r="JK154" s="7">
        <f t="shared" si="312"/>
        <v>0</v>
      </c>
      <c r="JL154">
        <f t="shared" si="398"/>
        <v>0</v>
      </c>
      <c r="JM154" s="7"/>
      <c r="JN154">
        <f t="shared" si="399"/>
        <v>0</v>
      </c>
      <c r="JO154">
        <f t="shared" si="420"/>
        <v>0</v>
      </c>
      <c r="JP154">
        <f t="shared" si="424"/>
        <v>0</v>
      </c>
      <c r="JQ154" s="7"/>
      <c r="JR154">
        <f>(1 - 'Initial absorption'!$N154)*JG154</f>
        <v>0</v>
      </c>
      <c r="JS154" s="7">
        <f t="shared" si="313"/>
        <v>0</v>
      </c>
      <c r="JT154">
        <f>'Initial absorption'!$T154*(JR154+JS154)*$N154</f>
        <v>0</v>
      </c>
      <c r="JU154" s="7"/>
      <c r="JV154">
        <f t="shared" si="329"/>
        <v>0</v>
      </c>
      <c r="JW154">
        <f>'Initial absorption'!$N154*JV154*$J154</f>
        <v>0</v>
      </c>
      <c r="JY154">
        <f>(1-'Initial absorption'!$N154)*JV154</f>
        <v>0</v>
      </c>
      <c r="JZ154">
        <f>'Initial absorption'!$H154*JY154*$F154</f>
        <v>0</v>
      </c>
      <c r="KA154" s="7"/>
      <c r="KB154">
        <f>(1 - 'Initial absorption'!$T154)*(JR154+JS154)</f>
        <v>0</v>
      </c>
      <c r="KC154">
        <f t="shared" si="314"/>
        <v>0</v>
      </c>
    </row>
    <row r="155" spans="4:290" x14ac:dyDescent="0.25">
      <c r="D155">
        <v>1045</v>
      </c>
      <c r="E155">
        <f>'Input spectra'!B155</f>
        <v>0</v>
      </c>
      <c r="F155">
        <f>'Initial absorption'!J155</f>
        <v>0</v>
      </c>
      <c r="G155">
        <f>'Input spectra'!C155</f>
        <v>0</v>
      </c>
      <c r="H155">
        <f t="shared" si="370"/>
        <v>0</v>
      </c>
      <c r="I155">
        <f>'Input spectra'!D155</f>
        <v>0</v>
      </c>
      <c r="J155">
        <f>'Initial absorption'!P155</f>
        <v>0</v>
      </c>
      <c r="K155">
        <f>'Input spectra'!E155</f>
        <v>0</v>
      </c>
      <c r="L155">
        <f t="shared" si="371"/>
        <v>0</v>
      </c>
      <c r="M155">
        <f>'Input spectra'!F155</f>
        <v>0</v>
      </c>
      <c r="N155">
        <f>'Initial absorption'!V155</f>
        <v>0</v>
      </c>
      <c r="O155">
        <f>'Input spectra'!G155</f>
        <v>0</v>
      </c>
      <c r="P155">
        <f t="shared" si="372"/>
        <v>0</v>
      </c>
      <c r="R155">
        <f>'Reaching edge prob after ems 1'!$EZ156</f>
        <v>0.88186854055774555</v>
      </c>
      <c r="S155">
        <f>'Reaching edge prob after ems 2'!$EZ156</f>
        <v>0.88186854055774555</v>
      </c>
      <c r="T155">
        <f>'Reaching edge prob after ems 3'!EZ156</f>
        <v>0.88186854055774555</v>
      </c>
      <c r="U155">
        <f>1-EXP(-'Reaching edge prob after ems 1'!FC156*_k_in_ec_correction*($E155*_c1+'Input spectra'!Y155))</f>
        <v>1.2034024315400238E-2</v>
      </c>
      <c r="V155">
        <f>1-EXP(-(_t-'Reaching edge prob after ems 1'!FC156)*_k_in_ec_correction*($E155*_c1+'Input spectra'!Y155))</f>
        <v>1.2166795155106658E-2</v>
      </c>
      <c r="W155">
        <f>1-EXP(-'Reaching edge prob after ems 2'!FC156*_k_in_ec_correction*($I155*_c2+'Input spectra'!Y155))</f>
        <v>1.2034024315400238E-2</v>
      </c>
      <c r="X155">
        <f>1-EXP(-(_t-'Reaching edge prob after ems 2'!FC156)*_k_in_ec_correction*($I155*_c2+'Input spectra'!Y155))</f>
        <v>1.2166795155106658E-2</v>
      </c>
      <c r="Y155">
        <f>1-EXP(-'Reaching edge prob after ems 3'!FC156*_k_in_ec_correction*($M155*_c3+'Input spectra'!Y155))</f>
        <v>1.2034024315400238E-2</v>
      </c>
      <c r="Z155">
        <f>1-EXP(-(_t-'Reaching edge prob after ems 3'!FC156)*_k_in_ec_correction*($M155*_c3+'Input spectra'!Y155))</f>
        <v>1.2166795155106658E-2</v>
      </c>
      <c r="AD155" s="7">
        <f t="shared" si="430"/>
        <v>0</v>
      </c>
      <c r="AE155" s="7">
        <f t="shared" si="431"/>
        <v>0</v>
      </c>
      <c r="AF155" s="7">
        <f t="shared" si="432"/>
        <v>0</v>
      </c>
      <c r="AG155" s="7">
        <f t="shared" si="433"/>
        <v>0</v>
      </c>
      <c r="AH155" s="7"/>
      <c r="AI155" s="7">
        <f t="shared" si="434"/>
        <v>0</v>
      </c>
      <c r="AJ155" s="7">
        <f t="shared" si="435"/>
        <v>0</v>
      </c>
      <c r="AK155" s="7">
        <f t="shared" si="436"/>
        <v>0</v>
      </c>
      <c r="AL155" s="7">
        <f t="shared" si="437"/>
        <v>0</v>
      </c>
      <c r="AN155">
        <f t="shared" si="438"/>
        <v>0</v>
      </c>
      <c r="AO155">
        <f t="shared" si="439"/>
        <v>0</v>
      </c>
      <c r="AP155">
        <f t="shared" si="440"/>
        <v>0</v>
      </c>
      <c r="AQ155">
        <f t="shared" si="441"/>
        <v>0</v>
      </c>
      <c r="AR155" s="7"/>
      <c r="AS155" s="7">
        <f t="shared" si="442"/>
        <v>0</v>
      </c>
      <c r="AT155" s="7">
        <f t="shared" si="443"/>
        <v>0</v>
      </c>
      <c r="AU155" s="7">
        <f t="shared" si="444"/>
        <v>0</v>
      </c>
      <c r="AV155" s="7"/>
      <c r="AW155" s="7">
        <f t="shared" si="445"/>
        <v>0</v>
      </c>
      <c r="AX155" s="7">
        <f>'Initial absorption'!$H155*AW155*$F155</f>
        <v>0</v>
      </c>
      <c r="AY155" s="7">
        <f t="shared" si="446"/>
        <v>0</v>
      </c>
      <c r="AZ155" s="7">
        <f>'Initial absorption'!$N155*AY155*$J155</f>
        <v>0</v>
      </c>
      <c r="BA155" s="7"/>
      <c r="BB155">
        <f t="shared" si="447"/>
        <v>0</v>
      </c>
      <c r="BC155" s="7">
        <f t="shared" si="448"/>
        <v>0</v>
      </c>
      <c r="BD155">
        <f t="shared" si="449"/>
        <v>0</v>
      </c>
      <c r="BE155" s="7"/>
      <c r="BF155">
        <f t="shared" si="450"/>
        <v>0</v>
      </c>
      <c r="BG155">
        <f t="shared" si="451"/>
        <v>0</v>
      </c>
      <c r="BH155">
        <f t="shared" si="452"/>
        <v>0</v>
      </c>
      <c r="BI155" s="7"/>
      <c r="BJ155">
        <f>(1 - 'Initial absorption'!$N155)*AY155</f>
        <v>0</v>
      </c>
      <c r="BK155" s="7">
        <f t="shared" si="345"/>
        <v>0</v>
      </c>
      <c r="BL155">
        <f>'Initial absorption'!$T155*(BJ155+BK155)*$N155</f>
        <v>0</v>
      </c>
      <c r="BM155" s="7"/>
      <c r="BN155">
        <f t="shared" si="453"/>
        <v>0</v>
      </c>
      <c r="BO155">
        <f>'Initial absorption'!$N155*BN155*$J155</f>
        <v>0</v>
      </c>
      <c r="BQ155">
        <f>(1-'Initial absorption'!$N155)*BN155</f>
        <v>0</v>
      </c>
      <c r="BR155">
        <f>'Initial absorption'!$H155*BQ155*$F155</f>
        <v>0</v>
      </c>
      <c r="BS155" s="7"/>
      <c r="BT155">
        <f>(1 - 'Initial absorption'!$T155)*(BJ155+BK155)</f>
        <v>0</v>
      </c>
      <c r="BU155">
        <f t="shared" si="286"/>
        <v>0</v>
      </c>
      <c r="CF155" s="7">
        <f t="shared" si="425"/>
        <v>0</v>
      </c>
      <c r="CG155" s="7">
        <f t="shared" si="330"/>
        <v>0</v>
      </c>
      <c r="CH155" s="7">
        <f t="shared" si="346"/>
        <v>0</v>
      </c>
      <c r="CI155" s="7">
        <f t="shared" si="380"/>
        <v>0</v>
      </c>
      <c r="CJ155" s="7"/>
      <c r="CK155" s="7">
        <f t="shared" si="381"/>
        <v>0</v>
      </c>
      <c r="CL155" s="7">
        <f t="shared" si="287"/>
        <v>0</v>
      </c>
      <c r="CM155" s="7">
        <f t="shared" si="347"/>
        <v>0</v>
      </c>
      <c r="CN155" s="7">
        <f t="shared" si="382"/>
        <v>0</v>
      </c>
      <c r="CP155">
        <f t="shared" si="348"/>
        <v>0</v>
      </c>
      <c r="CQ155">
        <f t="shared" si="349"/>
        <v>0</v>
      </c>
      <c r="CR155">
        <f t="shared" si="350"/>
        <v>0</v>
      </c>
      <c r="CS155">
        <f t="shared" si="405"/>
        <v>0</v>
      </c>
      <c r="CT155" s="7"/>
      <c r="CU155" s="7">
        <f t="shared" si="288"/>
        <v>0</v>
      </c>
      <c r="CV155" s="7">
        <f t="shared" si="406"/>
        <v>0</v>
      </c>
      <c r="CW155" s="7">
        <f t="shared" si="351"/>
        <v>0</v>
      </c>
      <c r="CX155" s="7"/>
      <c r="CY155" s="7">
        <f t="shared" si="289"/>
        <v>0</v>
      </c>
      <c r="CZ155" s="7">
        <f>'Initial absorption'!$H155*CY155*$F155</f>
        <v>0</v>
      </c>
      <c r="DA155" s="7">
        <f t="shared" si="407"/>
        <v>0</v>
      </c>
      <c r="DB155" s="7">
        <f>'Initial absorption'!$N155*DA155*$J155</f>
        <v>0</v>
      </c>
      <c r="DC155" s="7"/>
      <c r="DD155">
        <f t="shared" si="290"/>
        <v>0</v>
      </c>
      <c r="DE155" s="7">
        <f t="shared" si="291"/>
        <v>0</v>
      </c>
      <c r="DF155">
        <f t="shared" si="383"/>
        <v>0</v>
      </c>
      <c r="DG155" s="7"/>
      <c r="DH155">
        <f t="shared" si="384"/>
        <v>0</v>
      </c>
      <c r="DI155">
        <f t="shared" si="408"/>
        <v>0</v>
      </c>
      <c r="DJ155">
        <f t="shared" si="421"/>
        <v>0</v>
      </c>
      <c r="DK155" s="7"/>
      <c r="DL155">
        <f>(1 - 'Initial absorption'!$N155)*DA155</f>
        <v>0</v>
      </c>
      <c r="DM155" s="7">
        <f t="shared" si="292"/>
        <v>0</v>
      </c>
      <c r="DN155">
        <f>'Initial absorption'!$T155*(DL155+DM155)*$N155</f>
        <v>0</v>
      </c>
      <c r="DO155" s="7"/>
      <c r="DP155">
        <f t="shared" si="326"/>
        <v>0</v>
      </c>
      <c r="DQ155">
        <f>'Initial absorption'!$N155*DP155*$J155</f>
        <v>0</v>
      </c>
      <c r="DS155">
        <f>(1-'Initial absorption'!$N155)*DP155</f>
        <v>0</v>
      </c>
      <c r="DT155">
        <f>'Initial absorption'!$H155*DS155*$F155</f>
        <v>0</v>
      </c>
      <c r="DU155" s="7"/>
      <c r="DV155">
        <f>(1 - 'Initial absorption'!$T155)*(DL155+DM155)</f>
        <v>0</v>
      </c>
      <c r="DW155">
        <f t="shared" si="293"/>
        <v>0</v>
      </c>
      <c r="EH155" s="7">
        <f t="shared" si="426"/>
        <v>0</v>
      </c>
      <c r="EI155" s="7">
        <f t="shared" si="331"/>
        <v>0</v>
      </c>
      <c r="EJ155" s="7">
        <f t="shared" si="352"/>
        <v>0</v>
      </c>
      <c r="EK155" s="7">
        <f t="shared" si="385"/>
        <v>0</v>
      </c>
      <c r="EL155" s="7"/>
      <c r="EM155" s="7">
        <f t="shared" si="386"/>
        <v>0</v>
      </c>
      <c r="EN155" s="7">
        <f t="shared" si="294"/>
        <v>0</v>
      </c>
      <c r="EO155" s="7">
        <f t="shared" si="353"/>
        <v>0</v>
      </c>
      <c r="EP155" s="7">
        <f t="shared" si="387"/>
        <v>0</v>
      </c>
      <c r="ER155">
        <f t="shared" si="354"/>
        <v>0</v>
      </c>
      <c r="ES155">
        <f t="shared" si="355"/>
        <v>0</v>
      </c>
      <c r="ET155">
        <f t="shared" si="356"/>
        <v>0</v>
      </c>
      <c r="EU155">
        <f t="shared" si="409"/>
        <v>0</v>
      </c>
      <c r="EV155" s="7"/>
      <c r="EW155" s="7">
        <f t="shared" si="295"/>
        <v>0</v>
      </c>
      <c r="EX155" s="7">
        <f t="shared" si="410"/>
        <v>0</v>
      </c>
      <c r="EY155" s="7">
        <f t="shared" si="357"/>
        <v>0</v>
      </c>
      <c r="EZ155" s="7"/>
      <c r="FA155" s="7">
        <f t="shared" si="296"/>
        <v>0</v>
      </c>
      <c r="FB155" s="7">
        <f>'Initial absorption'!$H155*FA155*$F155</f>
        <v>0</v>
      </c>
      <c r="FC155" s="7">
        <f t="shared" si="411"/>
        <v>0</v>
      </c>
      <c r="FD155" s="7">
        <f>'Initial absorption'!$N155*FC155*$J155</f>
        <v>0</v>
      </c>
      <c r="FE155" s="7"/>
      <c r="FF155">
        <f t="shared" si="297"/>
        <v>0</v>
      </c>
      <c r="FG155" s="7">
        <f t="shared" si="298"/>
        <v>0</v>
      </c>
      <c r="FH155">
        <f t="shared" si="388"/>
        <v>0</v>
      </c>
      <c r="FI155" s="7"/>
      <c r="FJ155">
        <f t="shared" si="389"/>
        <v>0</v>
      </c>
      <c r="FK155">
        <f t="shared" si="412"/>
        <v>0</v>
      </c>
      <c r="FL155">
        <f t="shared" si="422"/>
        <v>0</v>
      </c>
      <c r="FM155" s="7"/>
      <c r="FN155">
        <f>(1 - 'Initial absorption'!$N155)*FC155</f>
        <v>0</v>
      </c>
      <c r="FO155" s="7">
        <f t="shared" si="299"/>
        <v>0</v>
      </c>
      <c r="FP155">
        <f>'Initial absorption'!$T155*(FN155+FO155)*$N155</f>
        <v>0</v>
      </c>
      <c r="FQ155" s="7"/>
      <c r="FR155">
        <f t="shared" si="327"/>
        <v>0</v>
      </c>
      <c r="FS155">
        <f>'Initial absorption'!$N155*FR155*$J155</f>
        <v>0</v>
      </c>
      <c r="FU155">
        <f>(1-'Initial absorption'!$N155)*FR155</f>
        <v>0</v>
      </c>
      <c r="FV155">
        <f>'Initial absorption'!$H155*FU155*$F155</f>
        <v>0</v>
      </c>
      <c r="FW155" s="7"/>
      <c r="FX155">
        <f>(1 - 'Initial absorption'!$T155)*(FN155+FO155)</f>
        <v>0</v>
      </c>
      <c r="FY155">
        <f t="shared" si="300"/>
        <v>0</v>
      </c>
      <c r="GJ155" s="7">
        <f t="shared" si="427"/>
        <v>0</v>
      </c>
      <c r="GK155" s="7">
        <f t="shared" si="332"/>
        <v>0</v>
      </c>
      <c r="GL155" s="7">
        <f t="shared" si="358"/>
        <v>0</v>
      </c>
      <c r="GM155" s="7">
        <f t="shared" si="390"/>
        <v>0</v>
      </c>
      <c r="GN155" s="7"/>
      <c r="GO155" s="7">
        <f t="shared" si="391"/>
        <v>0</v>
      </c>
      <c r="GP155" s="7">
        <f t="shared" si="301"/>
        <v>0</v>
      </c>
      <c r="GQ155" s="7">
        <f t="shared" si="359"/>
        <v>0</v>
      </c>
      <c r="GR155" s="7">
        <f t="shared" si="392"/>
        <v>0</v>
      </c>
      <c r="GT155">
        <f t="shared" si="360"/>
        <v>0</v>
      </c>
      <c r="GU155">
        <f t="shared" si="361"/>
        <v>0</v>
      </c>
      <c r="GV155">
        <f t="shared" si="362"/>
        <v>0</v>
      </c>
      <c r="GW155">
        <f t="shared" si="413"/>
        <v>0</v>
      </c>
      <c r="GX155" s="7"/>
      <c r="GY155" s="7">
        <f t="shared" si="302"/>
        <v>0</v>
      </c>
      <c r="GZ155" s="7">
        <f t="shared" si="414"/>
        <v>0</v>
      </c>
      <c r="HA155" s="7">
        <f t="shared" si="363"/>
        <v>0</v>
      </c>
      <c r="HB155" s="7"/>
      <c r="HC155" s="7">
        <f t="shared" si="303"/>
        <v>0</v>
      </c>
      <c r="HD155" s="7">
        <f>'Initial absorption'!$H155*HC155*$F155</f>
        <v>0</v>
      </c>
      <c r="HE155" s="7">
        <f t="shared" si="415"/>
        <v>0</v>
      </c>
      <c r="HF155" s="7">
        <f>'Initial absorption'!$N155*HE155*$J155</f>
        <v>0</v>
      </c>
      <c r="HG155" s="7"/>
      <c r="HH155">
        <f t="shared" si="304"/>
        <v>0</v>
      </c>
      <c r="HI155" s="7">
        <f t="shared" si="305"/>
        <v>0</v>
      </c>
      <c r="HJ155">
        <f t="shared" si="393"/>
        <v>0</v>
      </c>
      <c r="HK155" s="7"/>
      <c r="HL155">
        <f t="shared" si="394"/>
        <v>0</v>
      </c>
      <c r="HM155">
        <f t="shared" si="416"/>
        <v>0</v>
      </c>
      <c r="HN155">
        <f t="shared" si="423"/>
        <v>0</v>
      </c>
      <c r="HO155" s="7"/>
      <c r="HP155">
        <f>(1 - 'Initial absorption'!$N155)*HE155</f>
        <v>0</v>
      </c>
      <c r="HQ155" s="7">
        <f t="shared" si="306"/>
        <v>0</v>
      </c>
      <c r="HR155">
        <f>'Initial absorption'!$T155*(HP155+HQ155)*$N155</f>
        <v>0</v>
      </c>
      <c r="HS155" s="7"/>
      <c r="HT155">
        <f t="shared" si="328"/>
        <v>0</v>
      </c>
      <c r="HU155">
        <f>'Initial absorption'!$N155*HT155*$J155</f>
        <v>0</v>
      </c>
      <c r="HW155">
        <f>(1-'Initial absorption'!$N155)*HT155</f>
        <v>0</v>
      </c>
      <c r="HX155">
        <f>'Initial absorption'!$H155*HW155*$F155</f>
        <v>0</v>
      </c>
      <c r="HY155" s="7"/>
      <c r="HZ155">
        <f>(1 - 'Initial absorption'!$T155)*(HP155+HQ155)</f>
        <v>0</v>
      </c>
      <c r="IA155">
        <f t="shared" si="307"/>
        <v>0</v>
      </c>
      <c r="IL155" s="7">
        <f t="shared" si="428"/>
        <v>0</v>
      </c>
      <c r="IM155" s="7">
        <f t="shared" si="333"/>
        <v>0</v>
      </c>
      <c r="IN155" s="7">
        <f t="shared" si="364"/>
        <v>0</v>
      </c>
      <c r="IO155" s="7">
        <f t="shared" si="395"/>
        <v>0</v>
      </c>
      <c r="IP155" s="7"/>
      <c r="IQ155" s="7">
        <f t="shared" si="396"/>
        <v>0</v>
      </c>
      <c r="IR155" s="7">
        <f t="shared" si="308"/>
        <v>0</v>
      </c>
      <c r="IS155" s="7">
        <f t="shared" si="365"/>
        <v>0</v>
      </c>
      <c r="IT155" s="7">
        <f t="shared" si="397"/>
        <v>0</v>
      </c>
      <c r="IV155">
        <f t="shared" si="366"/>
        <v>0</v>
      </c>
      <c r="IW155">
        <f t="shared" si="367"/>
        <v>0</v>
      </c>
      <c r="IX155">
        <f t="shared" si="368"/>
        <v>0</v>
      </c>
      <c r="IY155">
        <f t="shared" si="417"/>
        <v>0</v>
      </c>
      <c r="IZ155" s="7"/>
      <c r="JA155" s="7">
        <f t="shared" si="309"/>
        <v>0</v>
      </c>
      <c r="JB155" s="7">
        <f t="shared" si="418"/>
        <v>0</v>
      </c>
      <c r="JC155" s="7">
        <f t="shared" si="369"/>
        <v>0</v>
      </c>
      <c r="JD155" s="7"/>
      <c r="JE155" s="7">
        <f t="shared" si="310"/>
        <v>0</v>
      </c>
      <c r="JF155" s="7">
        <f>'Initial absorption'!$H155*JE155*$F155</f>
        <v>0</v>
      </c>
      <c r="JG155" s="7">
        <f t="shared" si="419"/>
        <v>0</v>
      </c>
      <c r="JH155" s="7">
        <f>'Initial absorption'!$N155*JG155*$J155</f>
        <v>0</v>
      </c>
      <c r="JI155" s="7"/>
      <c r="JJ155">
        <f t="shared" si="311"/>
        <v>0</v>
      </c>
      <c r="JK155" s="7">
        <f t="shared" si="312"/>
        <v>0</v>
      </c>
      <c r="JL155">
        <f t="shared" si="398"/>
        <v>0</v>
      </c>
      <c r="JM155" s="7"/>
      <c r="JN155">
        <f t="shared" si="399"/>
        <v>0</v>
      </c>
      <c r="JO155">
        <f t="shared" si="420"/>
        <v>0</v>
      </c>
      <c r="JP155">
        <f t="shared" si="424"/>
        <v>0</v>
      </c>
      <c r="JQ155" s="7"/>
      <c r="JR155">
        <f>(1 - 'Initial absorption'!$N155)*JG155</f>
        <v>0</v>
      </c>
      <c r="JS155" s="7">
        <f t="shared" si="313"/>
        <v>0</v>
      </c>
      <c r="JT155">
        <f>'Initial absorption'!$T155*(JR155+JS155)*$N155</f>
        <v>0</v>
      </c>
      <c r="JU155" s="7"/>
      <c r="JV155">
        <f t="shared" si="329"/>
        <v>0</v>
      </c>
      <c r="JW155">
        <f>'Initial absorption'!$N155*JV155*$J155</f>
        <v>0</v>
      </c>
      <c r="JY155">
        <f>(1-'Initial absorption'!$N155)*JV155</f>
        <v>0</v>
      </c>
      <c r="JZ155">
        <f>'Initial absorption'!$H155*JY155*$F155</f>
        <v>0</v>
      </c>
      <c r="KA155" s="7"/>
      <c r="KB155">
        <f>(1 - 'Initial absorption'!$T155)*(JR155+JS155)</f>
        <v>0</v>
      </c>
      <c r="KC155">
        <f t="shared" si="314"/>
        <v>0</v>
      </c>
    </row>
    <row r="156" spans="4:290" x14ac:dyDescent="0.25">
      <c r="D156">
        <v>1050</v>
      </c>
      <c r="E156">
        <f>'Input spectra'!B156</f>
        <v>0</v>
      </c>
      <c r="F156">
        <f>'Initial absorption'!J156</f>
        <v>0</v>
      </c>
      <c r="G156">
        <f>'Input spectra'!C156</f>
        <v>0</v>
      </c>
      <c r="H156">
        <f t="shared" si="370"/>
        <v>0</v>
      </c>
      <c r="I156">
        <f>'Input spectra'!D156</f>
        <v>0</v>
      </c>
      <c r="J156">
        <f>'Initial absorption'!P156</f>
        <v>0</v>
      </c>
      <c r="K156">
        <f>'Input spectra'!E156</f>
        <v>0</v>
      </c>
      <c r="L156">
        <f t="shared" si="371"/>
        <v>0</v>
      </c>
      <c r="M156">
        <f>'Input spectra'!F156</f>
        <v>0</v>
      </c>
      <c r="N156">
        <f>'Initial absorption'!V156</f>
        <v>0</v>
      </c>
      <c r="O156">
        <f>'Input spectra'!G156</f>
        <v>0</v>
      </c>
      <c r="P156">
        <f t="shared" si="372"/>
        <v>0</v>
      </c>
      <c r="R156">
        <f>'Reaching edge prob after ems 1'!$EZ157</f>
        <v>0.88199599623676772</v>
      </c>
      <c r="S156">
        <f>'Reaching edge prob after ems 2'!$EZ157</f>
        <v>0.88199599623676772</v>
      </c>
      <c r="T156">
        <f>'Reaching edge prob after ems 3'!EZ157</f>
        <v>0.88199599623676772</v>
      </c>
      <c r="U156">
        <f>1-EXP(-'Reaching edge prob after ems 1'!FC157*_k_in_ec_correction*($E156*_c1+'Input spectra'!Y156))</f>
        <v>1.2019877679394719E-2</v>
      </c>
      <c r="V156">
        <f>1-EXP(-(_t-'Reaching edge prob after ems 1'!FC157)*_k_in_ec_correction*($E156*_c1+'Input spectra'!Y156))</f>
        <v>1.2152334826957545E-2</v>
      </c>
      <c r="W156">
        <f>1-EXP(-'Reaching edge prob after ems 2'!FC157*_k_in_ec_correction*($I156*_c2+'Input spectra'!Y156))</f>
        <v>1.2019877679394719E-2</v>
      </c>
      <c r="X156">
        <f>1-EXP(-(_t-'Reaching edge prob after ems 2'!FC157)*_k_in_ec_correction*($I156*_c2+'Input spectra'!Y156))</f>
        <v>1.2152334826957545E-2</v>
      </c>
      <c r="Y156">
        <f>1-EXP(-'Reaching edge prob after ems 3'!FC157*_k_in_ec_correction*($M156*_c3+'Input spectra'!Y156))</f>
        <v>1.2019877679394719E-2</v>
      </c>
      <c r="Z156">
        <f>1-EXP(-(_t-'Reaching edge prob after ems 3'!FC157)*_k_in_ec_correction*($M156*_c3+'Input spectra'!Y156))</f>
        <v>1.2152334826957545E-2</v>
      </c>
      <c r="AD156" s="7">
        <f t="shared" si="430"/>
        <v>0</v>
      </c>
      <c r="AE156" s="7">
        <f t="shared" si="431"/>
        <v>0</v>
      </c>
      <c r="AF156" s="7">
        <f t="shared" si="432"/>
        <v>0</v>
      </c>
      <c r="AG156" s="7">
        <f t="shared" si="433"/>
        <v>0</v>
      </c>
      <c r="AH156" s="7"/>
      <c r="AI156" s="7">
        <f t="shared" si="434"/>
        <v>0</v>
      </c>
      <c r="AJ156" s="7">
        <f t="shared" si="435"/>
        <v>0</v>
      </c>
      <c r="AK156" s="7">
        <f t="shared" si="436"/>
        <v>0</v>
      </c>
      <c r="AL156" s="7">
        <f t="shared" si="437"/>
        <v>0</v>
      </c>
      <c r="AN156">
        <f t="shared" si="438"/>
        <v>0</v>
      </c>
      <c r="AO156">
        <f t="shared" si="439"/>
        <v>0</v>
      </c>
      <c r="AP156">
        <f t="shared" si="440"/>
        <v>0</v>
      </c>
      <c r="AQ156">
        <f t="shared" si="441"/>
        <v>0</v>
      </c>
      <c r="AR156" s="7"/>
      <c r="AS156" s="7">
        <f t="shared" si="442"/>
        <v>0</v>
      </c>
      <c r="AT156" s="7">
        <f t="shared" si="443"/>
        <v>0</v>
      </c>
      <c r="AU156" s="7">
        <f t="shared" si="444"/>
        <v>0</v>
      </c>
      <c r="AV156" s="7"/>
      <c r="AW156" s="7">
        <f t="shared" si="445"/>
        <v>0</v>
      </c>
      <c r="AX156" s="7">
        <f>'Initial absorption'!$H156*AW156*$F156</f>
        <v>0</v>
      </c>
      <c r="AY156" s="7">
        <f t="shared" si="446"/>
        <v>0</v>
      </c>
      <c r="AZ156" s="7">
        <f>'Initial absorption'!$N156*AY156*$J156</f>
        <v>0</v>
      </c>
      <c r="BA156" s="7"/>
      <c r="BB156">
        <f t="shared" si="447"/>
        <v>0</v>
      </c>
      <c r="BC156" s="7">
        <f t="shared" si="448"/>
        <v>0</v>
      </c>
      <c r="BD156">
        <f t="shared" si="449"/>
        <v>0</v>
      </c>
      <c r="BE156" s="7"/>
      <c r="BF156">
        <f t="shared" si="450"/>
        <v>0</v>
      </c>
      <c r="BG156">
        <f t="shared" si="451"/>
        <v>0</v>
      </c>
      <c r="BH156">
        <f t="shared" si="452"/>
        <v>0</v>
      </c>
      <c r="BI156" s="7"/>
      <c r="BJ156">
        <f>(1 - 'Initial absorption'!$N156)*AY156</f>
        <v>0</v>
      </c>
      <c r="BK156" s="7">
        <f t="shared" si="345"/>
        <v>0</v>
      </c>
      <c r="BL156">
        <f>'Initial absorption'!$T156*(BJ156+BK156)*$N156</f>
        <v>0</v>
      </c>
      <c r="BM156" s="7"/>
      <c r="BN156">
        <f t="shared" si="453"/>
        <v>0</v>
      </c>
      <c r="BO156">
        <f>'Initial absorption'!$N156*BN156*$J156</f>
        <v>0</v>
      </c>
      <c r="BQ156">
        <f>(1-'Initial absorption'!$N156)*BN156</f>
        <v>0</v>
      </c>
      <c r="BR156">
        <f>'Initial absorption'!$H156*BQ156*$F156</f>
        <v>0</v>
      </c>
      <c r="BS156" s="7"/>
      <c r="BT156">
        <f>(1 - 'Initial absorption'!$T156)*(BJ156+BK156)</f>
        <v>0</v>
      </c>
      <c r="BU156">
        <f t="shared" si="286"/>
        <v>0</v>
      </c>
      <c r="CF156" s="7">
        <f t="shared" si="425"/>
        <v>0</v>
      </c>
      <c r="CG156" s="7">
        <f t="shared" si="330"/>
        <v>0</v>
      </c>
      <c r="CH156" s="7">
        <f t="shared" si="346"/>
        <v>0</v>
      </c>
      <c r="CI156" s="7">
        <f t="shared" si="380"/>
        <v>0</v>
      </c>
      <c r="CJ156" s="7"/>
      <c r="CK156" s="7">
        <f t="shared" si="381"/>
        <v>0</v>
      </c>
      <c r="CL156" s="7">
        <f t="shared" si="287"/>
        <v>0</v>
      </c>
      <c r="CM156" s="7">
        <f t="shared" si="347"/>
        <v>0</v>
      </c>
      <c r="CN156" s="7">
        <f t="shared" si="382"/>
        <v>0</v>
      </c>
      <c r="CP156">
        <f t="shared" si="348"/>
        <v>0</v>
      </c>
      <c r="CQ156">
        <f t="shared" si="349"/>
        <v>0</v>
      </c>
      <c r="CR156">
        <f t="shared" si="350"/>
        <v>0</v>
      </c>
      <c r="CS156">
        <f t="shared" si="405"/>
        <v>0</v>
      </c>
      <c r="CT156" s="7"/>
      <c r="CU156" s="7">
        <f t="shared" si="288"/>
        <v>0</v>
      </c>
      <c r="CV156" s="7">
        <f t="shared" si="406"/>
        <v>0</v>
      </c>
      <c r="CW156" s="7">
        <f t="shared" si="351"/>
        <v>0</v>
      </c>
      <c r="CX156" s="7"/>
      <c r="CY156" s="7">
        <f t="shared" si="289"/>
        <v>0</v>
      </c>
      <c r="CZ156" s="7">
        <f>'Initial absorption'!$H156*CY156*$F156</f>
        <v>0</v>
      </c>
      <c r="DA156" s="7">
        <f t="shared" si="407"/>
        <v>0</v>
      </c>
      <c r="DB156" s="7">
        <f>'Initial absorption'!$N156*DA156*$J156</f>
        <v>0</v>
      </c>
      <c r="DC156" s="7"/>
      <c r="DD156">
        <f t="shared" si="290"/>
        <v>0</v>
      </c>
      <c r="DE156" s="7">
        <f t="shared" si="291"/>
        <v>0</v>
      </c>
      <c r="DF156">
        <f t="shared" si="383"/>
        <v>0</v>
      </c>
      <c r="DG156" s="7"/>
      <c r="DH156">
        <f t="shared" si="384"/>
        <v>0</v>
      </c>
      <c r="DI156">
        <f t="shared" si="408"/>
        <v>0</v>
      </c>
      <c r="DJ156">
        <f t="shared" si="421"/>
        <v>0</v>
      </c>
      <c r="DK156" s="7"/>
      <c r="DL156">
        <f>(1 - 'Initial absorption'!$N156)*DA156</f>
        <v>0</v>
      </c>
      <c r="DM156" s="7">
        <f t="shared" si="292"/>
        <v>0</v>
      </c>
      <c r="DN156">
        <f>'Initial absorption'!$T156*(DL156+DM156)*$N156</f>
        <v>0</v>
      </c>
      <c r="DO156" s="7"/>
      <c r="DP156">
        <f t="shared" si="326"/>
        <v>0</v>
      </c>
      <c r="DQ156">
        <f>'Initial absorption'!$N156*DP156*$J156</f>
        <v>0</v>
      </c>
      <c r="DS156">
        <f>(1-'Initial absorption'!$N156)*DP156</f>
        <v>0</v>
      </c>
      <c r="DT156">
        <f>'Initial absorption'!$H156*DS156*$F156</f>
        <v>0</v>
      </c>
      <c r="DU156" s="7"/>
      <c r="DV156">
        <f>(1 - 'Initial absorption'!$T156)*(DL156+DM156)</f>
        <v>0</v>
      </c>
      <c r="DW156">
        <f t="shared" si="293"/>
        <v>0</v>
      </c>
      <c r="EH156" s="7">
        <f t="shared" si="426"/>
        <v>0</v>
      </c>
      <c r="EI156" s="7">
        <f t="shared" si="331"/>
        <v>0</v>
      </c>
      <c r="EJ156" s="7">
        <f t="shared" si="352"/>
        <v>0</v>
      </c>
      <c r="EK156" s="7">
        <f t="shared" si="385"/>
        <v>0</v>
      </c>
      <c r="EL156" s="7"/>
      <c r="EM156" s="7">
        <f t="shared" si="386"/>
        <v>0</v>
      </c>
      <c r="EN156" s="7">
        <f t="shared" si="294"/>
        <v>0</v>
      </c>
      <c r="EO156" s="7">
        <f t="shared" si="353"/>
        <v>0</v>
      </c>
      <c r="EP156" s="7">
        <f t="shared" si="387"/>
        <v>0</v>
      </c>
      <c r="ER156">
        <f t="shared" si="354"/>
        <v>0</v>
      </c>
      <c r="ES156">
        <f t="shared" si="355"/>
        <v>0</v>
      </c>
      <c r="ET156">
        <f t="shared" si="356"/>
        <v>0</v>
      </c>
      <c r="EU156">
        <f t="shared" si="409"/>
        <v>0</v>
      </c>
      <c r="EV156" s="7"/>
      <c r="EW156" s="7">
        <f t="shared" si="295"/>
        <v>0</v>
      </c>
      <c r="EX156" s="7">
        <f t="shared" si="410"/>
        <v>0</v>
      </c>
      <c r="EY156" s="7">
        <f t="shared" si="357"/>
        <v>0</v>
      </c>
      <c r="EZ156" s="7"/>
      <c r="FA156" s="7">
        <f t="shared" si="296"/>
        <v>0</v>
      </c>
      <c r="FB156" s="7">
        <f>'Initial absorption'!$H156*FA156*$F156</f>
        <v>0</v>
      </c>
      <c r="FC156" s="7">
        <f t="shared" si="411"/>
        <v>0</v>
      </c>
      <c r="FD156" s="7">
        <f>'Initial absorption'!$N156*FC156*$J156</f>
        <v>0</v>
      </c>
      <c r="FE156" s="7"/>
      <c r="FF156">
        <f t="shared" si="297"/>
        <v>0</v>
      </c>
      <c r="FG156" s="7">
        <f t="shared" si="298"/>
        <v>0</v>
      </c>
      <c r="FH156">
        <f t="shared" si="388"/>
        <v>0</v>
      </c>
      <c r="FI156" s="7"/>
      <c r="FJ156">
        <f t="shared" si="389"/>
        <v>0</v>
      </c>
      <c r="FK156">
        <f t="shared" si="412"/>
        <v>0</v>
      </c>
      <c r="FL156">
        <f t="shared" si="422"/>
        <v>0</v>
      </c>
      <c r="FM156" s="7"/>
      <c r="FN156">
        <f>(1 - 'Initial absorption'!$N156)*FC156</f>
        <v>0</v>
      </c>
      <c r="FO156" s="7">
        <f t="shared" si="299"/>
        <v>0</v>
      </c>
      <c r="FP156">
        <f>'Initial absorption'!$T156*(FN156+FO156)*$N156</f>
        <v>0</v>
      </c>
      <c r="FQ156" s="7"/>
      <c r="FR156">
        <f t="shared" si="327"/>
        <v>0</v>
      </c>
      <c r="FS156">
        <f>'Initial absorption'!$N156*FR156*$J156</f>
        <v>0</v>
      </c>
      <c r="FU156">
        <f>(1-'Initial absorption'!$N156)*FR156</f>
        <v>0</v>
      </c>
      <c r="FV156">
        <f>'Initial absorption'!$H156*FU156*$F156</f>
        <v>0</v>
      </c>
      <c r="FW156" s="7"/>
      <c r="FX156">
        <f>(1 - 'Initial absorption'!$T156)*(FN156+FO156)</f>
        <v>0</v>
      </c>
      <c r="FY156">
        <f t="shared" si="300"/>
        <v>0</v>
      </c>
      <c r="GJ156" s="7">
        <f t="shared" si="427"/>
        <v>0</v>
      </c>
      <c r="GK156" s="7">
        <f t="shared" si="332"/>
        <v>0</v>
      </c>
      <c r="GL156" s="7">
        <f t="shared" si="358"/>
        <v>0</v>
      </c>
      <c r="GM156" s="7">
        <f t="shared" si="390"/>
        <v>0</v>
      </c>
      <c r="GN156" s="7"/>
      <c r="GO156" s="7">
        <f t="shared" si="391"/>
        <v>0</v>
      </c>
      <c r="GP156" s="7">
        <f t="shared" si="301"/>
        <v>0</v>
      </c>
      <c r="GQ156" s="7">
        <f t="shared" si="359"/>
        <v>0</v>
      </c>
      <c r="GR156" s="7">
        <f t="shared" si="392"/>
        <v>0</v>
      </c>
      <c r="GT156">
        <f t="shared" si="360"/>
        <v>0</v>
      </c>
      <c r="GU156">
        <f t="shared" si="361"/>
        <v>0</v>
      </c>
      <c r="GV156">
        <f t="shared" si="362"/>
        <v>0</v>
      </c>
      <c r="GW156">
        <f t="shared" si="413"/>
        <v>0</v>
      </c>
      <c r="GX156" s="7"/>
      <c r="GY156" s="7">
        <f t="shared" si="302"/>
        <v>0</v>
      </c>
      <c r="GZ156" s="7">
        <f t="shared" si="414"/>
        <v>0</v>
      </c>
      <c r="HA156" s="7">
        <f t="shared" si="363"/>
        <v>0</v>
      </c>
      <c r="HB156" s="7"/>
      <c r="HC156" s="7">
        <f t="shared" si="303"/>
        <v>0</v>
      </c>
      <c r="HD156" s="7">
        <f>'Initial absorption'!$H156*HC156*$F156</f>
        <v>0</v>
      </c>
      <c r="HE156" s="7">
        <f t="shared" si="415"/>
        <v>0</v>
      </c>
      <c r="HF156" s="7">
        <f>'Initial absorption'!$N156*HE156*$J156</f>
        <v>0</v>
      </c>
      <c r="HG156" s="7"/>
      <c r="HH156">
        <f t="shared" si="304"/>
        <v>0</v>
      </c>
      <c r="HI156" s="7">
        <f t="shared" si="305"/>
        <v>0</v>
      </c>
      <c r="HJ156">
        <f t="shared" si="393"/>
        <v>0</v>
      </c>
      <c r="HK156" s="7"/>
      <c r="HL156">
        <f t="shared" si="394"/>
        <v>0</v>
      </c>
      <c r="HM156">
        <f t="shared" si="416"/>
        <v>0</v>
      </c>
      <c r="HN156">
        <f t="shared" si="423"/>
        <v>0</v>
      </c>
      <c r="HO156" s="7"/>
      <c r="HP156">
        <f>(1 - 'Initial absorption'!$N156)*HE156</f>
        <v>0</v>
      </c>
      <c r="HQ156" s="7">
        <f t="shared" si="306"/>
        <v>0</v>
      </c>
      <c r="HR156">
        <f>'Initial absorption'!$T156*(HP156+HQ156)*$N156</f>
        <v>0</v>
      </c>
      <c r="HS156" s="7"/>
      <c r="HT156">
        <f t="shared" si="328"/>
        <v>0</v>
      </c>
      <c r="HU156">
        <f>'Initial absorption'!$N156*HT156*$J156</f>
        <v>0</v>
      </c>
      <c r="HW156">
        <f>(1-'Initial absorption'!$N156)*HT156</f>
        <v>0</v>
      </c>
      <c r="HX156">
        <f>'Initial absorption'!$H156*HW156*$F156</f>
        <v>0</v>
      </c>
      <c r="HY156" s="7"/>
      <c r="HZ156">
        <f>(1 - 'Initial absorption'!$T156)*(HP156+HQ156)</f>
        <v>0</v>
      </c>
      <c r="IA156">
        <f t="shared" si="307"/>
        <v>0</v>
      </c>
      <c r="IL156" s="7">
        <f t="shared" si="428"/>
        <v>0</v>
      </c>
      <c r="IM156" s="7">
        <f t="shared" si="333"/>
        <v>0</v>
      </c>
      <c r="IN156" s="7">
        <f t="shared" si="364"/>
        <v>0</v>
      </c>
      <c r="IO156" s="7">
        <f t="shared" si="395"/>
        <v>0</v>
      </c>
      <c r="IP156" s="7"/>
      <c r="IQ156" s="7">
        <f t="shared" si="396"/>
        <v>0</v>
      </c>
      <c r="IR156" s="7">
        <f t="shared" si="308"/>
        <v>0</v>
      </c>
      <c r="IS156" s="7">
        <f t="shared" si="365"/>
        <v>0</v>
      </c>
      <c r="IT156" s="7">
        <f t="shared" si="397"/>
        <v>0</v>
      </c>
      <c r="IV156">
        <f t="shared" si="366"/>
        <v>0</v>
      </c>
      <c r="IW156">
        <f t="shared" si="367"/>
        <v>0</v>
      </c>
      <c r="IX156">
        <f t="shared" si="368"/>
        <v>0</v>
      </c>
      <c r="IY156">
        <f t="shared" si="417"/>
        <v>0</v>
      </c>
      <c r="IZ156" s="7"/>
      <c r="JA156" s="7">
        <f t="shared" si="309"/>
        <v>0</v>
      </c>
      <c r="JB156" s="7">
        <f t="shared" si="418"/>
        <v>0</v>
      </c>
      <c r="JC156" s="7">
        <f t="shared" si="369"/>
        <v>0</v>
      </c>
      <c r="JD156" s="7"/>
      <c r="JE156" s="7">
        <f t="shared" si="310"/>
        <v>0</v>
      </c>
      <c r="JF156" s="7">
        <f>'Initial absorption'!$H156*JE156*$F156</f>
        <v>0</v>
      </c>
      <c r="JG156" s="7">
        <f t="shared" si="419"/>
        <v>0</v>
      </c>
      <c r="JH156" s="7">
        <f>'Initial absorption'!$N156*JG156*$J156</f>
        <v>0</v>
      </c>
      <c r="JI156" s="7"/>
      <c r="JJ156">
        <f t="shared" si="311"/>
        <v>0</v>
      </c>
      <c r="JK156" s="7">
        <f t="shared" si="312"/>
        <v>0</v>
      </c>
      <c r="JL156">
        <f t="shared" si="398"/>
        <v>0</v>
      </c>
      <c r="JM156" s="7"/>
      <c r="JN156">
        <f t="shared" si="399"/>
        <v>0</v>
      </c>
      <c r="JO156">
        <f t="shared" si="420"/>
        <v>0</v>
      </c>
      <c r="JP156">
        <f t="shared" si="424"/>
        <v>0</v>
      </c>
      <c r="JQ156" s="7"/>
      <c r="JR156">
        <f>(1 - 'Initial absorption'!$N156)*JG156</f>
        <v>0</v>
      </c>
      <c r="JS156" s="7">
        <f t="shared" si="313"/>
        <v>0</v>
      </c>
      <c r="JT156">
        <f>'Initial absorption'!$T156*(JR156+JS156)*$N156</f>
        <v>0</v>
      </c>
      <c r="JU156" s="7"/>
      <c r="JV156">
        <f t="shared" si="329"/>
        <v>0</v>
      </c>
      <c r="JW156">
        <f>'Initial absorption'!$N156*JV156*$J156</f>
        <v>0</v>
      </c>
      <c r="JY156">
        <f>(1-'Initial absorption'!$N156)*JV156</f>
        <v>0</v>
      </c>
      <c r="JZ156">
        <f>'Initial absorption'!$H156*JY156*$F156</f>
        <v>0</v>
      </c>
      <c r="KA156" s="7"/>
      <c r="KB156">
        <f>(1 - 'Initial absorption'!$T156)*(JR156+JS156)</f>
        <v>0</v>
      </c>
      <c r="KC156">
        <f t="shared" si="314"/>
        <v>0</v>
      </c>
    </row>
    <row r="157" spans="4:290" x14ac:dyDescent="0.25">
      <c r="D157">
        <v>1055</v>
      </c>
      <c r="E157">
        <f>'Input spectra'!B157</f>
        <v>0</v>
      </c>
      <c r="F157">
        <f>'Initial absorption'!J157</f>
        <v>0</v>
      </c>
      <c r="G157">
        <f>'Input spectra'!C157</f>
        <v>0</v>
      </c>
      <c r="H157">
        <f t="shared" si="370"/>
        <v>0</v>
      </c>
      <c r="I157">
        <f>'Input spectra'!D157</f>
        <v>0</v>
      </c>
      <c r="J157">
        <f>'Initial absorption'!P157</f>
        <v>0</v>
      </c>
      <c r="K157">
        <f>'Input spectra'!E157</f>
        <v>0</v>
      </c>
      <c r="L157">
        <f t="shared" si="371"/>
        <v>0</v>
      </c>
      <c r="M157">
        <f>'Input spectra'!F157</f>
        <v>0</v>
      </c>
      <c r="N157">
        <f>'Initial absorption'!V157</f>
        <v>0</v>
      </c>
      <c r="O157">
        <f>'Input spectra'!G157</f>
        <v>0</v>
      </c>
      <c r="P157">
        <f t="shared" si="372"/>
        <v>0</v>
      </c>
      <c r="R157">
        <f>'Reaching edge prob after ems 1'!$EZ158</f>
        <v>0.88212348055592216</v>
      </c>
      <c r="S157">
        <f>'Reaching edge prob after ems 2'!$EZ158</f>
        <v>0.88212348055592216</v>
      </c>
      <c r="T157">
        <f>'Reaching edge prob after ems 3'!EZ158</f>
        <v>0.88212348055592216</v>
      </c>
      <c r="U157">
        <f>1-EXP(-'Reaching edge prob after ems 1'!FC158*_k_in_ec_correction*($E157*_c1+'Input spectra'!Y157))</f>
        <v>1.2005730653035229E-2</v>
      </c>
      <c r="V157">
        <f>1-EXP(-(_t-'Reaching edge prob after ems 1'!FC158)*_k_in_ec_correction*($E157*_c1+'Input spectra'!Y157))</f>
        <v>1.2137874474896004E-2</v>
      </c>
      <c r="W157">
        <f>1-EXP(-'Reaching edge prob after ems 2'!FC158*_k_in_ec_correction*($I157*_c2+'Input spectra'!Y157))</f>
        <v>1.2005730653035229E-2</v>
      </c>
      <c r="X157">
        <f>1-EXP(-(_t-'Reaching edge prob after ems 2'!FC158)*_k_in_ec_correction*($I157*_c2+'Input spectra'!Y157))</f>
        <v>1.2137874474896004E-2</v>
      </c>
      <c r="Y157">
        <f>1-EXP(-'Reaching edge prob after ems 3'!FC158*_k_in_ec_correction*($M157*_c3+'Input spectra'!Y157))</f>
        <v>1.2005730653035229E-2</v>
      </c>
      <c r="Z157">
        <f>1-EXP(-(_t-'Reaching edge prob after ems 3'!FC158)*_k_in_ec_correction*($M157*_c3+'Input spectra'!Y157))</f>
        <v>1.2137874474896004E-2</v>
      </c>
      <c r="AD157" s="7">
        <f t="shared" si="430"/>
        <v>0</v>
      </c>
      <c r="AE157" s="7">
        <f t="shared" si="431"/>
        <v>0</v>
      </c>
      <c r="AF157" s="7">
        <f t="shared" si="432"/>
        <v>0</v>
      </c>
      <c r="AG157" s="7">
        <f t="shared" si="433"/>
        <v>0</v>
      </c>
      <c r="AH157" s="7"/>
      <c r="AI157" s="7">
        <f t="shared" si="434"/>
        <v>0</v>
      </c>
      <c r="AJ157" s="7">
        <f t="shared" si="435"/>
        <v>0</v>
      </c>
      <c r="AK157" s="7">
        <f t="shared" si="436"/>
        <v>0</v>
      </c>
      <c r="AL157" s="7">
        <f t="shared" si="437"/>
        <v>0</v>
      </c>
      <c r="AN157">
        <f t="shared" si="438"/>
        <v>0</v>
      </c>
      <c r="AO157">
        <f t="shared" si="439"/>
        <v>0</v>
      </c>
      <c r="AP157">
        <f t="shared" si="440"/>
        <v>0</v>
      </c>
      <c r="AQ157">
        <f t="shared" si="441"/>
        <v>0</v>
      </c>
      <c r="AR157" s="7"/>
      <c r="AS157" s="7">
        <f t="shared" si="442"/>
        <v>0</v>
      </c>
      <c r="AT157" s="7">
        <f t="shared" si="443"/>
        <v>0</v>
      </c>
      <c r="AU157" s="7">
        <f t="shared" si="444"/>
        <v>0</v>
      </c>
      <c r="AV157" s="7"/>
      <c r="AW157" s="7">
        <f t="shared" si="445"/>
        <v>0</v>
      </c>
      <c r="AX157" s="7">
        <f>'Initial absorption'!$H157*AW157*$F157</f>
        <v>0</v>
      </c>
      <c r="AY157" s="7">
        <f t="shared" si="446"/>
        <v>0</v>
      </c>
      <c r="AZ157" s="7">
        <f>'Initial absorption'!$N157*AY157*$J157</f>
        <v>0</v>
      </c>
      <c r="BA157" s="7"/>
      <c r="BB157">
        <f t="shared" si="447"/>
        <v>0</v>
      </c>
      <c r="BC157" s="7">
        <f t="shared" si="448"/>
        <v>0</v>
      </c>
      <c r="BD157">
        <f t="shared" si="449"/>
        <v>0</v>
      </c>
      <c r="BE157" s="7"/>
      <c r="BF157">
        <f t="shared" si="450"/>
        <v>0</v>
      </c>
      <c r="BG157">
        <f t="shared" si="451"/>
        <v>0</v>
      </c>
      <c r="BH157">
        <f t="shared" si="452"/>
        <v>0</v>
      </c>
      <c r="BI157" s="7"/>
      <c r="BJ157">
        <f>(1 - 'Initial absorption'!$N157)*AY157</f>
        <v>0</v>
      </c>
      <c r="BK157" s="7">
        <f t="shared" si="345"/>
        <v>0</v>
      </c>
      <c r="BL157">
        <f>'Initial absorption'!$T157*(BJ157+BK157)*$N157</f>
        <v>0</v>
      </c>
      <c r="BM157" s="7"/>
      <c r="BN157">
        <f t="shared" si="453"/>
        <v>0</v>
      </c>
      <c r="BO157">
        <f>'Initial absorption'!$N157*BN157*$J157</f>
        <v>0</v>
      </c>
      <c r="BQ157">
        <f>(1-'Initial absorption'!$N157)*BN157</f>
        <v>0</v>
      </c>
      <c r="BR157">
        <f>'Initial absorption'!$H157*BQ157*$F157</f>
        <v>0</v>
      </c>
      <c r="BS157" s="7"/>
      <c r="BT157">
        <f>(1 - 'Initial absorption'!$T157)*(BJ157+BK157)</f>
        <v>0</v>
      </c>
      <c r="BU157">
        <f t="shared" si="286"/>
        <v>0</v>
      </c>
      <c r="CF157" s="7">
        <f t="shared" si="425"/>
        <v>0</v>
      </c>
      <c r="CG157" s="7">
        <f t="shared" si="330"/>
        <v>0</v>
      </c>
      <c r="CH157" s="7">
        <f t="shared" si="346"/>
        <v>0</v>
      </c>
      <c r="CI157" s="7">
        <f t="shared" si="380"/>
        <v>0</v>
      </c>
      <c r="CJ157" s="7"/>
      <c r="CK157" s="7">
        <f t="shared" si="381"/>
        <v>0</v>
      </c>
      <c r="CL157" s="7">
        <f t="shared" si="287"/>
        <v>0</v>
      </c>
      <c r="CM157" s="7">
        <f t="shared" si="347"/>
        <v>0</v>
      </c>
      <c r="CN157" s="7">
        <f t="shared" si="382"/>
        <v>0</v>
      </c>
      <c r="CP157">
        <f t="shared" si="348"/>
        <v>0</v>
      </c>
      <c r="CQ157">
        <f t="shared" si="349"/>
        <v>0</v>
      </c>
      <c r="CR157">
        <f t="shared" si="350"/>
        <v>0</v>
      </c>
      <c r="CS157">
        <f t="shared" si="405"/>
        <v>0</v>
      </c>
      <c r="CT157" s="7"/>
      <c r="CU157" s="7">
        <f t="shared" si="288"/>
        <v>0</v>
      </c>
      <c r="CV157" s="7">
        <f t="shared" si="406"/>
        <v>0</v>
      </c>
      <c r="CW157" s="7">
        <f t="shared" si="351"/>
        <v>0</v>
      </c>
      <c r="CX157" s="7"/>
      <c r="CY157" s="7">
        <f t="shared" si="289"/>
        <v>0</v>
      </c>
      <c r="CZ157" s="7">
        <f>'Initial absorption'!$H157*CY157*$F157</f>
        <v>0</v>
      </c>
      <c r="DA157" s="7">
        <f t="shared" si="407"/>
        <v>0</v>
      </c>
      <c r="DB157" s="7">
        <f>'Initial absorption'!$N157*DA157*$J157</f>
        <v>0</v>
      </c>
      <c r="DC157" s="7"/>
      <c r="DD157">
        <f t="shared" si="290"/>
        <v>0</v>
      </c>
      <c r="DE157" s="7">
        <f t="shared" si="291"/>
        <v>0</v>
      </c>
      <c r="DF157">
        <f t="shared" si="383"/>
        <v>0</v>
      </c>
      <c r="DG157" s="7"/>
      <c r="DH157">
        <f t="shared" si="384"/>
        <v>0</v>
      </c>
      <c r="DI157">
        <f t="shared" si="408"/>
        <v>0</v>
      </c>
      <c r="DJ157">
        <f t="shared" si="421"/>
        <v>0</v>
      </c>
      <c r="DK157" s="7"/>
      <c r="DL157">
        <f>(1 - 'Initial absorption'!$N157)*DA157</f>
        <v>0</v>
      </c>
      <c r="DM157" s="7">
        <f t="shared" si="292"/>
        <v>0</v>
      </c>
      <c r="DN157">
        <f>'Initial absorption'!$T157*(DL157+DM157)*$N157</f>
        <v>0</v>
      </c>
      <c r="DO157" s="7"/>
      <c r="DP157">
        <f t="shared" si="326"/>
        <v>0</v>
      </c>
      <c r="DQ157">
        <f>'Initial absorption'!$N157*DP157*$J157</f>
        <v>0</v>
      </c>
      <c r="DS157">
        <f>(1-'Initial absorption'!$N157)*DP157</f>
        <v>0</v>
      </c>
      <c r="DT157">
        <f>'Initial absorption'!$H157*DS157*$F157</f>
        <v>0</v>
      </c>
      <c r="DU157" s="7"/>
      <c r="DV157">
        <f>(1 - 'Initial absorption'!$T157)*(DL157+DM157)</f>
        <v>0</v>
      </c>
      <c r="DW157">
        <f t="shared" si="293"/>
        <v>0</v>
      </c>
      <c r="EH157" s="7">
        <f t="shared" si="426"/>
        <v>0</v>
      </c>
      <c r="EI157" s="7">
        <f t="shared" si="331"/>
        <v>0</v>
      </c>
      <c r="EJ157" s="7">
        <f t="shared" si="352"/>
        <v>0</v>
      </c>
      <c r="EK157" s="7">
        <f t="shared" si="385"/>
        <v>0</v>
      </c>
      <c r="EL157" s="7"/>
      <c r="EM157" s="7">
        <f t="shared" si="386"/>
        <v>0</v>
      </c>
      <c r="EN157" s="7">
        <f t="shared" si="294"/>
        <v>0</v>
      </c>
      <c r="EO157" s="7">
        <f t="shared" si="353"/>
        <v>0</v>
      </c>
      <c r="EP157" s="7">
        <f t="shared" si="387"/>
        <v>0</v>
      </c>
      <c r="ER157">
        <f t="shared" si="354"/>
        <v>0</v>
      </c>
      <c r="ES157">
        <f t="shared" si="355"/>
        <v>0</v>
      </c>
      <c r="ET157">
        <f t="shared" si="356"/>
        <v>0</v>
      </c>
      <c r="EU157">
        <f t="shared" si="409"/>
        <v>0</v>
      </c>
      <c r="EV157" s="7"/>
      <c r="EW157" s="7">
        <f t="shared" si="295"/>
        <v>0</v>
      </c>
      <c r="EX157" s="7">
        <f t="shared" si="410"/>
        <v>0</v>
      </c>
      <c r="EY157" s="7">
        <f t="shared" si="357"/>
        <v>0</v>
      </c>
      <c r="EZ157" s="7"/>
      <c r="FA157" s="7">
        <f t="shared" si="296"/>
        <v>0</v>
      </c>
      <c r="FB157" s="7">
        <f>'Initial absorption'!$H157*FA157*$F157</f>
        <v>0</v>
      </c>
      <c r="FC157" s="7">
        <f t="shared" si="411"/>
        <v>0</v>
      </c>
      <c r="FD157" s="7">
        <f>'Initial absorption'!$N157*FC157*$J157</f>
        <v>0</v>
      </c>
      <c r="FE157" s="7"/>
      <c r="FF157">
        <f t="shared" si="297"/>
        <v>0</v>
      </c>
      <c r="FG157" s="7">
        <f t="shared" si="298"/>
        <v>0</v>
      </c>
      <c r="FH157">
        <f t="shared" si="388"/>
        <v>0</v>
      </c>
      <c r="FI157" s="7"/>
      <c r="FJ157">
        <f t="shared" si="389"/>
        <v>0</v>
      </c>
      <c r="FK157">
        <f t="shared" si="412"/>
        <v>0</v>
      </c>
      <c r="FL157">
        <f t="shared" si="422"/>
        <v>0</v>
      </c>
      <c r="FM157" s="7"/>
      <c r="FN157">
        <f>(1 - 'Initial absorption'!$N157)*FC157</f>
        <v>0</v>
      </c>
      <c r="FO157" s="7">
        <f t="shared" si="299"/>
        <v>0</v>
      </c>
      <c r="FP157">
        <f>'Initial absorption'!$T157*(FN157+FO157)*$N157</f>
        <v>0</v>
      </c>
      <c r="FQ157" s="7"/>
      <c r="FR157">
        <f t="shared" si="327"/>
        <v>0</v>
      </c>
      <c r="FS157">
        <f>'Initial absorption'!$N157*FR157*$J157</f>
        <v>0</v>
      </c>
      <c r="FU157">
        <f>(1-'Initial absorption'!$N157)*FR157</f>
        <v>0</v>
      </c>
      <c r="FV157">
        <f>'Initial absorption'!$H157*FU157*$F157</f>
        <v>0</v>
      </c>
      <c r="FW157" s="7"/>
      <c r="FX157">
        <f>(1 - 'Initial absorption'!$T157)*(FN157+FO157)</f>
        <v>0</v>
      </c>
      <c r="FY157">
        <f t="shared" si="300"/>
        <v>0</v>
      </c>
      <c r="GJ157" s="7">
        <f t="shared" si="427"/>
        <v>0</v>
      </c>
      <c r="GK157" s="7">
        <f t="shared" si="332"/>
        <v>0</v>
      </c>
      <c r="GL157" s="7">
        <f t="shared" si="358"/>
        <v>0</v>
      </c>
      <c r="GM157" s="7">
        <f t="shared" si="390"/>
        <v>0</v>
      </c>
      <c r="GN157" s="7"/>
      <c r="GO157" s="7">
        <f t="shared" si="391"/>
        <v>0</v>
      </c>
      <c r="GP157" s="7">
        <f t="shared" si="301"/>
        <v>0</v>
      </c>
      <c r="GQ157" s="7">
        <f t="shared" si="359"/>
        <v>0</v>
      </c>
      <c r="GR157" s="7">
        <f t="shared" si="392"/>
        <v>0</v>
      </c>
      <c r="GT157">
        <f t="shared" si="360"/>
        <v>0</v>
      </c>
      <c r="GU157">
        <f t="shared" si="361"/>
        <v>0</v>
      </c>
      <c r="GV157">
        <f t="shared" si="362"/>
        <v>0</v>
      </c>
      <c r="GW157">
        <f t="shared" si="413"/>
        <v>0</v>
      </c>
      <c r="GX157" s="7"/>
      <c r="GY157" s="7">
        <f t="shared" si="302"/>
        <v>0</v>
      </c>
      <c r="GZ157" s="7">
        <f t="shared" si="414"/>
        <v>0</v>
      </c>
      <c r="HA157" s="7">
        <f t="shared" si="363"/>
        <v>0</v>
      </c>
      <c r="HB157" s="7"/>
      <c r="HC157" s="7">
        <f t="shared" si="303"/>
        <v>0</v>
      </c>
      <c r="HD157" s="7">
        <f>'Initial absorption'!$H157*HC157*$F157</f>
        <v>0</v>
      </c>
      <c r="HE157" s="7">
        <f t="shared" si="415"/>
        <v>0</v>
      </c>
      <c r="HF157" s="7">
        <f>'Initial absorption'!$N157*HE157*$J157</f>
        <v>0</v>
      </c>
      <c r="HG157" s="7"/>
      <c r="HH157">
        <f t="shared" si="304"/>
        <v>0</v>
      </c>
      <c r="HI157" s="7">
        <f t="shared" si="305"/>
        <v>0</v>
      </c>
      <c r="HJ157">
        <f t="shared" si="393"/>
        <v>0</v>
      </c>
      <c r="HK157" s="7"/>
      <c r="HL157">
        <f t="shared" si="394"/>
        <v>0</v>
      </c>
      <c r="HM157">
        <f t="shared" si="416"/>
        <v>0</v>
      </c>
      <c r="HN157">
        <f t="shared" si="423"/>
        <v>0</v>
      </c>
      <c r="HO157" s="7"/>
      <c r="HP157">
        <f>(1 - 'Initial absorption'!$N157)*HE157</f>
        <v>0</v>
      </c>
      <c r="HQ157" s="7">
        <f t="shared" si="306"/>
        <v>0</v>
      </c>
      <c r="HR157">
        <f>'Initial absorption'!$T157*(HP157+HQ157)*$N157</f>
        <v>0</v>
      </c>
      <c r="HS157" s="7"/>
      <c r="HT157">
        <f t="shared" si="328"/>
        <v>0</v>
      </c>
      <c r="HU157">
        <f>'Initial absorption'!$N157*HT157*$J157</f>
        <v>0</v>
      </c>
      <c r="HW157">
        <f>(1-'Initial absorption'!$N157)*HT157</f>
        <v>0</v>
      </c>
      <c r="HX157">
        <f>'Initial absorption'!$H157*HW157*$F157</f>
        <v>0</v>
      </c>
      <c r="HY157" s="7"/>
      <c r="HZ157">
        <f>(1 - 'Initial absorption'!$T157)*(HP157+HQ157)</f>
        <v>0</v>
      </c>
      <c r="IA157">
        <f t="shared" si="307"/>
        <v>0</v>
      </c>
      <c r="IL157" s="7">
        <f t="shared" si="428"/>
        <v>0</v>
      </c>
      <c r="IM157" s="7">
        <f t="shared" si="333"/>
        <v>0</v>
      </c>
      <c r="IN157" s="7">
        <f t="shared" si="364"/>
        <v>0</v>
      </c>
      <c r="IO157" s="7">
        <f t="shared" si="395"/>
        <v>0</v>
      </c>
      <c r="IP157" s="7"/>
      <c r="IQ157" s="7">
        <f t="shared" si="396"/>
        <v>0</v>
      </c>
      <c r="IR157" s="7">
        <f t="shared" si="308"/>
        <v>0</v>
      </c>
      <c r="IS157" s="7">
        <f t="shared" si="365"/>
        <v>0</v>
      </c>
      <c r="IT157" s="7">
        <f t="shared" si="397"/>
        <v>0</v>
      </c>
      <c r="IV157">
        <f t="shared" si="366"/>
        <v>0</v>
      </c>
      <c r="IW157">
        <f t="shared" si="367"/>
        <v>0</v>
      </c>
      <c r="IX157">
        <f t="shared" si="368"/>
        <v>0</v>
      </c>
      <c r="IY157">
        <f t="shared" si="417"/>
        <v>0</v>
      </c>
      <c r="IZ157" s="7"/>
      <c r="JA157" s="7">
        <f t="shared" si="309"/>
        <v>0</v>
      </c>
      <c r="JB157" s="7">
        <f t="shared" si="418"/>
        <v>0</v>
      </c>
      <c r="JC157" s="7">
        <f t="shared" si="369"/>
        <v>0</v>
      </c>
      <c r="JD157" s="7"/>
      <c r="JE157" s="7">
        <f t="shared" si="310"/>
        <v>0</v>
      </c>
      <c r="JF157" s="7">
        <f>'Initial absorption'!$H157*JE157*$F157</f>
        <v>0</v>
      </c>
      <c r="JG157" s="7">
        <f t="shared" si="419"/>
        <v>0</v>
      </c>
      <c r="JH157" s="7">
        <f>'Initial absorption'!$N157*JG157*$J157</f>
        <v>0</v>
      </c>
      <c r="JI157" s="7"/>
      <c r="JJ157">
        <f t="shared" si="311"/>
        <v>0</v>
      </c>
      <c r="JK157" s="7">
        <f t="shared" si="312"/>
        <v>0</v>
      </c>
      <c r="JL157">
        <f t="shared" si="398"/>
        <v>0</v>
      </c>
      <c r="JM157" s="7"/>
      <c r="JN157">
        <f t="shared" si="399"/>
        <v>0</v>
      </c>
      <c r="JO157">
        <f t="shared" si="420"/>
        <v>0</v>
      </c>
      <c r="JP157">
        <f t="shared" si="424"/>
        <v>0</v>
      </c>
      <c r="JQ157" s="7"/>
      <c r="JR157">
        <f>(1 - 'Initial absorption'!$N157)*JG157</f>
        <v>0</v>
      </c>
      <c r="JS157" s="7">
        <f t="shared" si="313"/>
        <v>0</v>
      </c>
      <c r="JT157">
        <f>'Initial absorption'!$T157*(JR157+JS157)*$N157</f>
        <v>0</v>
      </c>
      <c r="JU157" s="7"/>
      <c r="JV157">
        <f t="shared" si="329"/>
        <v>0</v>
      </c>
      <c r="JW157">
        <f>'Initial absorption'!$N157*JV157*$J157</f>
        <v>0</v>
      </c>
      <c r="JY157">
        <f>(1-'Initial absorption'!$N157)*JV157</f>
        <v>0</v>
      </c>
      <c r="JZ157">
        <f>'Initial absorption'!$H157*JY157*$F157</f>
        <v>0</v>
      </c>
      <c r="KA157" s="7"/>
      <c r="KB157">
        <f>(1 - 'Initial absorption'!$T157)*(JR157+JS157)</f>
        <v>0</v>
      </c>
      <c r="KC157">
        <f t="shared" si="314"/>
        <v>0</v>
      </c>
    </row>
    <row r="158" spans="4:290" x14ac:dyDescent="0.25">
      <c r="D158">
        <v>1060</v>
      </c>
      <c r="E158">
        <f>'Input spectra'!B158</f>
        <v>0</v>
      </c>
      <c r="F158">
        <f>'Initial absorption'!J158</f>
        <v>0</v>
      </c>
      <c r="G158">
        <f>'Input spectra'!C158</f>
        <v>0</v>
      </c>
      <c r="H158">
        <f t="shared" si="370"/>
        <v>0</v>
      </c>
      <c r="I158">
        <f>'Input spectra'!D158</f>
        <v>0</v>
      </c>
      <c r="J158">
        <f>'Initial absorption'!P158</f>
        <v>0</v>
      </c>
      <c r="K158">
        <f>'Input spectra'!E158</f>
        <v>0</v>
      </c>
      <c r="L158">
        <f t="shared" si="371"/>
        <v>0</v>
      </c>
      <c r="M158">
        <f>'Input spectra'!F158</f>
        <v>0</v>
      </c>
      <c r="N158">
        <f>'Initial absorption'!V158</f>
        <v>0</v>
      </c>
      <c r="O158">
        <f>'Input spectra'!G158</f>
        <v>0</v>
      </c>
      <c r="P158">
        <f t="shared" si="372"/>
        <v>0</v>
      </c>
      <c r="R158">
        <f>'Reaching edge prob after ems 1'!$EZ159</f>
        <v>0.88225099352323011</v>
      </c>
      <c r="S158">
        <f>'Reaching edge prob after ems 2'!$EZ159</f>
        <v>0.88225099352323011</v>
      </c>
      <c r="T158">
        <f>'Reaching edge prob after ems 3'!EZ159</f>
        <v>0.88225099352323011</v>
      </c>
      <c r="U158">
        <f>1-EXP(-'Reaching edge prob after ems 1'!FC159*_k_in_ec_correction*($E158*_c1+'Input spectra'!Y158))</f>
        <v>1.1991583236310444E-2</v>
      </c>
      <c r="V158">
        <f>1-EXP(-(_t-'Reaching edge prob after ems 1'!FC159)*_k_in_ec_correction*($E158*_c1+'Input spectra'!Y158))</f>
        <v>1.2123414098927032E-2</v>
      </c>
      <c r="W158">
        <f>1-EXP(-'Reaching edge prob after ems 2'!FC159*_k_in_ec_correction*($I158*_c2+'Input spectra'!Y158))</f>
        <v>1.1991583236310444E-2</v>
      </c>
      <c r="X158">
        <f>1-EXP(-(_t-'Reaching edge prob after ems 2'!FC159)*_k_in_ec_correction*($I158*_c2+'Input spectra'!Y158))</f>
        <v>1.2123414098927032E-2</v>
      </c>
      <c r="Y158">
        <f>1-EXP(-'Reaching edge prob after ems 3'!FC159*_k_in_ec_correction*($M158*_c3+'Input spectra'!Y158))</f>
        <v>1.1991583236310444E-2</v>
      </c>
      <c r="Z158">
        <f>1-EXP(-(_t-'Reaching edge prob after ems 3'!FC159)*_k_in_ec_correction*($M158*_c3+'Input spectra'!Y158))</f>
        <v>1.2123414098927032E-2</v>
      </c>
      <c r="AD158" s="7">
        <f t="shared" si="430"/>
        <v>0</v>
      </c>
      <c r="AE158" s="7">
        <f t="shared" si="431"/>
        <v>0</v>
      </c>
      <c r="AF158" s="7">
        <f t="shared" si="432"/>
        <v>0</v>
      </c>
      <c r="AG158" s="7">
        <f t="shared" si="433"/>
        <v>0</v>
      </c>
      <c r="AH158" s="7"/>
      <c r="AI158" s="7">
        <f t="shared" si="434"/>
        <v>0</v>
      </c>
      <c r="AJ158" s="7">
        <f t="shared" si="435"/>
        <v>0</v>
      </c>
      <c r="AK158" s="7">
        <f t="shared" si="436"/>
        <v>0</v>
      </c>
      <c r="AL158" s="7">
        <f t="shared" si="437"/>
        <v>0</v>
      </c>
      <c r="AN158">
        <f t="shared" si="438"/>
        <v>0</v>
      </c>
      <c r="AO158">
        <f t="shared" si="439"/>
        <v>0</v>
      </c>
      <c r="AP158">
        <f t="shared" si="440"/>
        <v>0</v>
      </c>
      <c r="AQ158">
        <f t="shared" si="441"/>
        <v>0</v>
      </c>
      <c r="AR158" s="7"/>
      <c r="AS158" s="7">
        <f t="shared" si="442"/>
        <v>0</v>
      </c>
      <c r="AT158" s="7">
        <f t="shared" si="443"/>
        <v>0</v>
      </c>
      <c r="AU158" s="7">
        <f t="shared" si="444"/>
        <v>0</v>
      </c>
      <c r="AV158" s="7"/>
      <c r="AW158" s="7">
        <f t="shared" si="445"/>
        <v>0</v>
      </c>
      <c r="AX158" s="7">
        <f>'Initial absorption'!$H158*AW158*$F158</f>
        <v>0</v>
      </c>
      <c r="AY158" s="7">
        <f t="shared" si="446"/>
        <v>0</v>
      </c>
      <c r="AZ158" s="7">
        <f>'Initial absorption'!$N158*AY158*$J158</f>
        <v>0</v>
      </c>
      <c r="BA158" s="7"/>
      <c r="BB158">
        <f t="shared" si="447"/>
        <v>0</v>
      </c>
      <c r="BC158" s="7">
        <f t="shared" si="448"/>
        <v>0</v>
      </c>
      <c r="BD158">
        <f t="shared" si="449"/>
        <v>0</v>
      </c>
      <c r="BE158" s="7"/>
      <c r="BF158">
        <f t="shared" si="450"/>
        <v>0</v>
      </c>
      <c r="BG158">
        <f t="shared" si="451"/>
        <v>0</v>
      </c>
      <c r="BH158">
        <f t="shared" si="452"/>
        <v>0</v>
      </c>
      <c r="BI158" s="7"/>
      <c r="BJ158">
        <f>(1 - 'Initial absorption'!$N158)*AY158</f>
        <v>0</v>
      </c>
      <c r="BK158" s="7">
        <f t="shared" si="345"/>
        <v>0</v>
      </c>
      <c r="BL158">
        <f>'Initial absorption'!$T158*(BJ158+BK158)*$N158</f>
        <v>0</v>
      </c>
      <c r="BM158" s="7"/>
      <c r="BN158">
        <f t="shared" si="453"/>
        <v>0</v>
      </c>
      <c r="BO158">
        <f>'Initial absorption'!$N158*BN158*$J158</f>
        <v>0</v>
      </c>
      <c r="BQ158">
        <f>(1-'Initial absorption'!$N158)*BN158</f>
        <v>0</v>
      </c>
      <c r="BR158">
        <f>'Initial absorption'!$H158*BQ158*$F158</f>
        <v>0</v>
      </c>
      <c r="BS158" s="7"/>
      <c r="BT158">
        <f>(1 - 'Initial absorption'!$T158)*(BJ158+BK158)</f>
        <v>0</v>
      </c>
      <c r="BU158">
        <f t="shared" si="286"/>
        <v>0</v>
      </c>
      <c r="CF158" s="7">
        <f t="shared" si="425"/>
        <v>0</v>
      </c>
      <c r="CG158" s="7">
        <f t="shared" si="330"/>
        <v>0</v>
      </c>
      <c r="CH158" s="7">
        <f t="shared" si="346"/>
        <v>0</v>
      </c>
      <c r="CI158" s="7">
        <f t="shared" si="380"/>
        <v>0</v>
      </c>
      <c r="CJ158" s="7"/>
      <c r="CK158" s="7">
        <f t="shared" si="381"/>
        <v>0</v>
      </c>
      <c r="CL158" s="7">
        <f t="shared" si="287"/>
        <v>0</v>
      </c>
      <c r="CM158" s="7">
        <f t="shared" si="347"/>
        <v>0</v>
      </c>
      <c r="CN158" s="7">
        <f t="shared" si="382"/>
        <v>0</v>
      </c>
      <c r="CP158">
        <f t="shared" si="348"/>
        <v>0</v>
      </c>
      <c r="CQ158">
        <f t="shared" si="349"/>
        <v>0</v>
      </c>
      <c r="CR158">
        <f t="shared" si="350"/>
        <v>0</v>
      </c>
      <c r="CS158">
        <f t="shared" si="405"/>
        <v>0</v>
      </c>
      <c r="CT158" s="7"/>
      <c r="CU158" s="7">
        <f t="shared" si="288"/>
        <v>0</v>
      </c>
      <c r="CV158" s="7">
        <f t="shared" si="406"/>
        <v>0</v>
      </c>
      <c r="CW158" s="7">
        <f t="shared" si="351"/>
        <v>0</v>
      </c>
      <c r="CX158" s="7"/>
      <c r="CY158" s="7">
        <f t="shared" si="289"/>
        <v>0</v>
      </c>
      <c r="CZ158" s="7">
        <f>'Initial absorption'!$H158*CY158*$F158</f>
        <v>0</v>
      </c>
      <c r="DA158" s="7">
        <f t="shared" si="407"/>
        <v>0</v>
      </c>
      <c r="DB158" s="7">
        <f>'Initial absorption'!$N158*DA158*$J158</f>
        <v>0</v>
      </c>
      <c r="DC158" s="7"/>
      <c r="DD158">
        <f t="shared" si="290"/>
        <v>0</v>
      </c>
      <c r="DE158" s="7">
        <f t="shared" si="291"/>
        <v>0</v>
      </c>
      <c r="DF158">
        <f t="shared" si="383"/>
        <v>0</v>
      </c>
      <c r="DG158" s="7"/>
      <c r="DH158">
        <f t="shared" si="384"/>
        <v>0</v>
      </c>
      <c r="DI158">
        <f t="shared" si="408"/>
        <v>0</v>
      </c>
      <c r="DJ158">
        <f t="shared" si="421"/>
        <v>0</v>
      </c>
      <c r="DK158" s="7"/>
      <c r="DL158">
        <f>(1 - 'Initial absorption'!$N158)*DA158</f>
        <v>0</v>
      </c>
      <c r="DM158" s="7">
        <f t="shared" si="292"/>
        <v>0</v>
      </c>
      <c r="DN158">
        <f>'Initial absorption'!$T158*(DL158+DM158)*$N158</f>
        <v>0</v>
      </c>
      <c r="DO158" s="7"/>
      <c r="DP158">
        <f t="shared" si="326"/>
        <v>0</v>
      </c>
      <c r="DQ158">
        <f>'Initial absorption'!$N158*DP158*$J158</f>
        <v>0</v>
      </c>
      <c r="DS158">
        <f>(1-'Initial absorption'!$N158)*DP158</f>
        <v>0</v>
      </c>
      <c r="DT158">
        <f>'Initial absorption'!$H158*DS158*$F158</f>
        <v>0</v>
      </c>
      <c r="DU158" s="7"/>
      <c r="DV158">
        <f>(1 - 'Initial absorption'!$T158)*(DL158+DM158)</f>
        <v>0</v>
      </c>
      <c r="DW158">
        <f t="shared" si="293"/>
        <v>0</v>
      </c>
      <c r="EH158" s="7">
        <f t="shared" si="426"/>
        <v>0</v>
      </c>
      <c r="EI158" s="7">
        <f t="shared" si="331"/>
        <v>0</v>
      </c>
      <c r="EJ158" s="7">
        <f t="shared" si="352"/>
        <v>0</v>
      </c>
      <c r="EK158" s="7">
        <f t="shared" si="385"/>
        <v>0</v>
      </c>
      <c r="EL158" s="7"/>
      <c r="EM158" s="7">
        <f t="shared" si="386"/>
        <v>0</v>
      </c>
      <c r="EN158" s="7">
        <f t="shared" si="294"/>
        <v>0</v>
      </c>
      <c r="EO158" s="7">
        <f t="shared" si="353"/>
        <v>0</v>
      </c>
      <c r="EP158" s="7">
        <f t="shared" si="387"/>
        <v>0</v>
      </c>
      <c r="ER158">
        <f t="shared" si="354"/>
        <v>0</v>
      </c>
      <c r="ES158">
        <f t="shared" si="355"/>
        <v>0</v>
      </c>
      <c r="ET158">
        <f t="shared" si="356"/>
        <v>0</v>
      </c>
      <c r="EU158">
        <f t="shared" si="409"/>
        <v>0</v>
      </c>
      <c r="EV158" s="7"/>
      <c r="EW158" s="7">
        <f t="shared" si="295"/>
        <v>0</v>
      </c>
      <c r="EX158" s="7">
        <f t="shared" si="410"/>
        <v>0</v>
      </c>
      <c r="EY158" s="7">
        <f t="shared" si="357"/>
        <v>0</v>
      </c>
      <c r="EZ158" s="7"/>
      <c r="FA158" s="7">
        <f t="shared" si="296"/>
        <v>0</v>
      </c>
      <c r="FB158" s="7">
        <f>'Initial absorption'!$H158*FA158*$F158</f>
        <v>0</v>
      </c>
      <c r="FC158" s="7">
        <f t="shared" si="411"/>
        <v>0</v>
      </c>
      <c r="FD158" s="7">
        <f>'Initial absorption'!$N158*FC158*$J158</f>
        <v>0</v>
      </c>
      <c r="FE158" s="7"/>
      <c r="FF158">
        <f t="shared" si="297"/>
        <v>0</v>
      </c>
      <c r="FG158" s="7">
        <f t="shared" si="298"/>
        <v>0</v>
      </c>
      <c r="FH158">
        <f t="shared" si="388"/>
        <v>0</v>
      </c>
      <c r="FI158" s="7"/>
      <c r="FJ158">
        <f t="shared" si="389"/>
        <v>0</v>
      </c>
      <c r="FK158">
        <f t="shared" si="412"/>
        <v>0</v>
      </c>
      <c r="FL158">
        <f t="shared" si="422"/>
        <v>0</v>
      </c>
      <c r="FM158" s="7"/>
      <c r="FN158">
        <f>(1 - 'Initial absorption'!$N158)*FC158</f>
        <v>0</v>
      </c>
      <c r="FO158" s="7">
        <f t="shared" si="299"/>
        <v>0</v>
      </c>
      <c r="FP158">
        <f>'Initial absorption'!$T158*(FN158+FO158)*$N158</f>
        <v>0</v>
      </c>
      <c r="FQ158" s="7"/>
      <c r="FR158">
        <f t="shared" si="327"/>
        <v>0</v>
      </c>
      <c r="FS158">
        <f>'Initial absorption'!$N158*FR158*$J158</f>
        <v>0</v>
      </c>
      <c r="FU158">
        <f>(1-'Initial absorption'!$N158)*FR158</f>
        <v>0</v>
      </c>
      <c r="FV158">
        <f>'Initial absorption'!$H158*FU158*$F158</f>
        <v>0</v>
      </c>
      <c r="FW158" s="7"/>
      <c r="FX158">
        <f>(1 - 'Initial absorption'!$T158)*(FN158+FO158)</f>
        <v>0</v>
      </c>
      <c r="FY158">
        <f t="shared" si="300"/>
        <v>0</v>
      </c>
      <c r="GJ158" s="7">
        <f t="shared" si="427"/>
        <v>0</v>
      </c>
      <c r="GK158" s="7">
        <f t="shared" si="332"/>
        <v>0</v>
      </c>
      <c r="GL158" s="7">
        <f t="shared" si="358"/>
        <v>0</v>
      </c>
      <c r="GM158" s="7">
        <f t="shared" si="390"/>
        <v>0</v>
      </c>
      <c r="GN158" s="7"/>
      <c r="GO158" s="7">
        <f t="shared" si="391"/>
        <v>0</v>
      </c>
      <c r="GP158" s="7">
        <f t="shared" si="301"/>
        <v>0</v>
      </c>
      <c r="GQ158" s="7">
        <f t="shared" si="359"/>
        <v>0</v>
      </c>
      <c r="GR158" s="7">
        <f t="shared" si="392"/>
        <v>0</v>
      </c>
      <c r="GT158">
        <f t="shared" si="360"/>
        <v>0</v>
      </c>
      <c r="GU158">
        <f t="shared" si="361"/>
        <v>0</v>
      </c>
      <c r="GV158">
        <f t="shared" si="362"/>
        <v>0</v>
      </c>
      <c r="GW158">
        <f t="shared" si="413"/>
        <v>0</v>
      </c>
      <c r="GX158" s="7"/>
      <c r="GY158" s="7">
        <f t="shared" si="302"/>
        <v>0</v>
      </c>
      <c r="GZ158" s="7">
        <f t="shared" si="414"/>
        <v>0</v>
      </c>
      <c r="HA158" s="7">
        <f t="shared" si="363"/>
        <v>0</v>
      </c>
      <c r="HB158" s="7"/>
      <c r="HC158" s="7">
        <f t="shared" si="303"/>
        <v>0</v>
      </c>
      <c r="HD158" s="7">
        <f>'Initial absorption'!$H158*HC158*$F158</f>
        <v>0</v>
      </c>
      <c r="HE158" s="7">
        <f t="shared" si="415"/>
        <v>0</v>
      </c>
      <c r="HF158" s="7">
        <f>'Initial absorption'!$N158*HE158*$J158</f>
        <v>0</v>
      </c>
      <c r="HG158" s="7"/>
      <c r="HH158">
        <f t="shared" si="304"/>
        <v>0</v>
      </c>
      <c r="HI158" s="7">
        <f t="shared" si="305"/>
        <v>0</v>
      </c>
      <c r="HJ158">
        <f t="shared" si="393"/>
        <v>0</v>
      </c>
      <c r="HK158" s="7"/>
      <c r="HL158">
        <f t="shared" si="394"/>
        <v>0</v>
      </c>
      <c r="HM158">
        <f t="shared" si="416"/>
        <v>0</v>
      </c>
      <c r="HN158">
        <f t="shared" si="423"/>
        <v>0</v>
      </c>
      <c r="HO158" s="7"/>
      <c r="HP158">
        <f>(1 - 'Initial absorption'!$N158)*HE158</f>
        <v>0</v>
      </c>
      <c r="HQ158" s="7">
        <f t="shared" si="306"/>
        <v>0</v>
      </c>
      <c r="HR158">
        <f>'Initial absorption'!$T158*(HP158+HQ158)*$N158</f>
        <v>0</v>
      </c>
      <c r="HS158" s="7"/>
      <c r="HT158">
        <f t="shared" si="328"/>
        <v>0</v>
      </c>
      <c r="HU158">
        <f>'Initial absorption'!$N158*HT158*$J158</f>
        <v>0</v>
      </c>
      <c r="HW158">
        <f>(1-'Initial absorption'!$N158)*HT158</f>
        <v>0</v>
      </c>
      <c r="HX158">
        <f>'Initial absorption'!$H158*HW158*$F158</f>
        <v>0</v>
      </c>
      <c r="HY158" s="7"/>
      <c r="HZ158">
        <f>(1 - 'Initial absorption'!$T158)*(HP158+HQ158)</f>
        <v>0</v>
      </c>
      <c r="IA158">
        <f t="shared" si="307"/>
        <v>0</v>
      </c>
      <c r="IL158" s="7">
        <f t="shared" si="428"/>
        <v>0</v>
      </c>
      <c r="IM158" s="7">
        <f t="shared" si="333"/>
        <v>0</v>
      </c>
      <c r="IN158" s="7">
        <f t="shared" si="364"/>
        <v>0</v>
      </c>
      <c r="IO158" s="7">
        <f t="shared" si="395"/>
        <v>0</v>
      </c>
      <c r="IP158" s="7"/>
      <c r="IQ158" s="7">
        <f t="shared" si="396"/>
        <v>0</v>
      </c>
      <c r="IR158" s="7">
        <f t="shared" si="308"/>
        <v>0</v>
      </c>
      <c r="IS158" s="7">
        <f t="shared" si="365"/>
        <v>0</v>
      </c>
      <c r="IT158" s="7">
        <f t="shared" si="397"/>
        <v>0</v>
      </c>
      <c r="IV158">
        <f t="shared" si="366"/>
        <v>0</v>
      </c>
      <c r="IW158">
        <f t="shared" si="367"/>
        <v>0</v>
      </c>
      <c r="IX158">
        <f t="shared" si="368"/>
        <v>0</v>
      </c>
      <c r="IY158">
        <f t="shared" si="417"/>
        <v>0</v>
      </c>
      <c r="IZ158" s="7"/>
      <c r="JA158" s="7">
        <f t="shared" si="309"/>
        <v>0</v>
      </c>
      <c r="JB158" s="7">
        <f t="shared" si="418"/>
        <v>0</v>
      </c>
      <c r="JC158" s="7">
        <f t="shared" si="369"/>
        <v>0</v>
      </c>
      <c r="JD158" s="7"/>
      <c r="JE158" s="7">
        <f t="shared" si="310"/>
        <v>0</v>
      </c>
      <c r="JF158" s="7">
        <f>'Initial absorption'!$H158*JE158*$F158</f>
        <v>0</v>
      </c>
      <c r="JG158" s="7">
        <f t="shared" si="419"/>
        <v>0</v>
      </c>
      <c r="JH158" s="7">
        <f>'Initial absorption'!$N158*JG158*$J158</f>
        <v>0</v>
      </c>
      <c r="JI158" s="7"/>
      <c r="JJ158">
        <f t="shared" si="311"/>
        <v>0</v>
      </c>
      <c r="JK158" s="7">
        <f t="shared" si="312"/>
        <v>0</v>
      </c>
      <c r="JL158">
        <f t="shared" si="398"/>
        <v>0</v>
      </c>
      <c r="JM158" s="7"/>
      <c r="JN158">
        <f t="shared" si="399"/>
        <v>0</v>
      </c>
      <c r="JO158">
        <f t="shared" si="420"/>
        <v>0</v>
      </c>
      <c r="JP158">
        <f t="shared" si="424"/>
        <v>0</v>
      </c>
      <c r="JQ158" s="7"/>
      <c r="JR158">
        <f>(1 - 'Initial absorption'!$N158)*JG158</f>
        <v>0</v>
      </c>
      <c r="JS158" s="7">
        <f t="shared" si="313"/>
        <v>0</v>
      </c>
      <c r="JT158">
        <f>'Initial absorption'!$T158*(JR158+JS158)*$N158</f>
        <v>0</v>
      </c>
      <c r="JU158" s="7"/>
      <c r="JV158">
        <f t="shared" si="329"/>
        <v>0</v>
      </c>
      <c r="JW158">
        <f>'Initial absorption'!$N158*JV158*$J158</f>
        <v>0</v>
      </c>
      <c r="JY158">
        <f>(1-'Initial absorption'!$N158)*JV158</f>
        <v>0</v>
      </c>
      <c r="JZ158">
        <f>'Initial absorption'!$H158*JY158*$F158</f>
        <v>0</v>
      </c>
      <c r="KA158" s="7"/>
      <c r="KB158">
        <f>(1 - 'Initial absorption'!$T158)*(JR158+JS158)</f>
        <v>0</v>
      </c>
      <c r="KC158">
        <f t="shared" si="314"/>
        <v>0</v>
      </c>
    </row>
    <row r="159" spans="4:290" x14ac:dyDescent="0.25">
      <c r="D159">
        <v>1065</v>
      </c>
      <c r="E159">
        <f>'Input spectra'!B159</f>
        <v>0</v>
      </c>
      <c r="F159">
        <f>'Initial absorption'!J159</f>
        <v>0</v>
      </c>
      <c r="G159">
        <f>'Input spectra'!C159</f>
        <v>0</v>
      </c>
      <c r="H159">
        <f t="shared" si="370"/>
        <v>0</v>
      </c>
      <c r="I159">
        <f>'Input spectra'!D159</f>
        <v>0</v>
      </c>
      <c r="J159">
        <f>'Initial absorption'!P159</f>
        <v>0</v>
      </c>
      <c r="K159">
        <f>'Input spectra'!E159</f>
        <v>0</v>
      </c>
      <c r="L159">
        <f t="shared" si="371"/>
        <v>0</v>
      </c>
      <c r="M159">
        <f>'Input spectra'!F159</f>
        <v>0</v>
      </c>
      <c r="N159">
        <f>'Initial absorption'!V159</f>
        <v>0</v>
      </c>
      <c r="O159">
        <f>'Input spectra'!G159</f>
        <v>0</v>
      </c>
      <c r="P159">
        <f t="shared" si="372"/>
        <v>0</v>
      </c>
      <c r="R159">
        <f>'Reaching edge prob after ems 1'!$EZ160</f>
        <v>0.88237853514671494</v>
      </c>
      <c r="S159">
        <f>'Reaching edge prob after ems 2'!$EZ160</f>
        <v>0.88237853514671494</v>
      </c>
      <c r="T159">
        <f>'Reaching edge prob after ems 3'!EZ160</f>
        <v>0.88237853514671494</v>
      </c>
      <c r="U159">
        <f>1-EXP(-'Reaching edge prob after ems 1'!FC160*_k_in_ec_correction*($E159*_c1+'Input spectra'!Y159))</f>
        <v>1.1977435429209593E-2</v>
      </c>
      <c r="V159">
        <f>1-EXP(-(_t-'Reaching edge prob after ems 1'!FC160)*_k_in_ec_correction*($E159*_c1+'Input spectra'!Y159))</f>
        <v>1.2108953699056069E-2</v>
      </c>
      <c r="W159">
        <f>1-EXP(-'Reaching edge prob after ems 2'!FC160*_k_in_ec_correction*($I159*_c2+'Input spectra'!Y159))</f>
        <v>1.1977435429209593E-2</v>
      </c>
      <c r="X159">
        <f>1-EXP(-(_t-'Reaching edge prob after ems 2'!FC160)*_k_in_ec_correction*($I159*_c2+'Input spectra'!Y159))</f>
        <v>1.2108953699056069E-2</v>
      </c>
      <c r="Y159">
        <f>1-EXP(-'Reaching edge prob after ems 3'!FC160*_k_in_ec_correction*($M159*_c3+'Input spectra'!Y159))</f>
        <v>1.1977435429209593E-2</v>
      </c>
      <c r="Z159">
        <f>1-EXP(-(_t-'Reaching edge prob after ems 3'!FC160)*_k_in_ec_correction*($M159*_c3+'Input spectra'!Y159))</f>
        <v>1.2108953699056069E-2</v>
      </c>
      <c r="AD159" s="7">
        <f t="shared" si="430"/>
        <v>0</v>
      </c>
      <c r="AE159" s="7">
        <f t="shared" si="431"/>
        <v>0</v>
      </c>
      <c r="AF159" s="7">
        <f t="shared" si="432"/>
        <v>0</v>
      </c>
      <c r="AG159" s="7">
        <f t="shared" si="433"/>
        <v>0</v>
      </c>
      <c r="AH159" s="7"/>
      <c r="AI159" s="7">
        <f t="shared" si="434"/>
        <v>0</v>
      </c>
      <c r="AJ159" s="7">
        <f t="shared" si="435"/>
        <v>0</v>
      </c>
      <c r="AK159" s="7">
        <f t="shared" si="436"/>
        <v>0</v>
      </c>
      <c r="AL159" s="7">
        <f t="shared" si="437"/>
        <v>0</v>
      </c>
      <c r="AN159">
        <f t="shared" si="438"/>
        <v>0</v>
      </c>
      <c r="AO159">
        <f t="shared" si="439"/>
        <v>0</v>
      </c>
      <c r="AP159">
        <f t="shared" si="440"/>
        <v>0</v>
      </c>
      <c r="AQ159">
        <f t="shared" si="441"/>
        <v>0</v>
      </c>
      <c r="AR159" s="7"/>
      <c r="AS159" s="7">
        <f t="shared" si="442"/>
        <v>0</v>
      </c>
      <c r="AT159" s="7">
        <f t="shared" si="443"/>
        <v>0</v>
      </c>
      <c r="AU159" s="7">
        <f t="shared" si="444"/>
        <v>0</v>
      </c>
      <c r="AV159" s="7"/>
      <c r="AW159" s="7">
        <f t="shared" si="445"/>
        <v>0</v>
      </c>
      <c r="AX159" s="7">
        <f>'Initial absorption'!$H159*AW159*$F159</f>
        <v>0</v>
      </c>
      <c r="AY159" s="7">
        <f t="shared" si="446"/>
        <v>0</v>
      </c>
      <c r="AZ159" s="7">
        <f>'Initial absorption'!$N159*AY159*$J159</f>
        <v>0</v>
      </c>
      <c r="BA159" s="7"/>
      <c r="BB159">
        <f t="shared" si="447"/>
        <v>0</v>
      </c>
      <c r="BC159" s="7">
        <f t="shared" si="448"/>
        <v>0</v>
      </c>
      <c r="BD159">
        <f t="shared" si="449"/>
        <v>0</v>
      </c>
      <c r="BE159" s="7"/>
      <c r="BF159">
        <f t="shared" si="450"/>
        <v>0</v>
      </c>
      <c r="BG159">
        <f t="shared" si="451"/>
        <v>0</v>
      </c>
      <c r="BH159">
        <f t="shared" si="452"/>
        <v>0</v>
      </c>
      <c r="BI159" s="7"/>
      <c r="BJ159">
        <f>(1 - 'Initial absorption'!$N159)*AY159</f>
        <v>0</v>
      </c>
      <c r="BK159" s="7">
        <f t="shared" si="345"/>
        <v>0</v>
      </c>
      <c r="BL159">
        <f>'Initial absorption'!$T159*(BJ159+BK159)*$N159</f>
        <v>0</v>
      </c>
      <c r="BM159" s="7"/>
      <c r="BN159">
        <f t="shared" si="453"/>
        <v>0</v>
      </c>
      <c r="BO159">
        <f>'Initial absorption'!$N159*BN159*$J159</f>
        <v>0</v>
      </c>
      <c r="BQ159">
        <f>(1-'Initial absorption'!$N159)*BN159</f>
        <v>0</v>
      </c>
      <c r="BR159">
        <f>'Initial absorption'!$H159*BQ159*$F159</f>
        <v>0</v>
      </c>
      <c r="BS159" s="7"/>
      <c r="BT159">
        <f>(1 - 'Initial absorption'!$T159)*(BJ159+BK159)</f>
        <v>0</v>
      </c>
      <c r="BU159">
        <f t="shared" si="286"/>
        <v>0</v>
      </c>
      <c r="CF159" s="7">
        <f t="shared" si="425"/>
        <v>0</v>
      </c>
      <c r="CG159" s="7">
        <f t="shared" si="330"/>
        <v>0</v>
      </c>
      <c r="CH159" s="7">
        <f t="shared" si="346"/>
        <v>0</v>
      </c>
      <c r="CI159" s="7">
        <f t="shared" si="380"/>
        <v>0</v>
      </c>
      <c r="CJ159" s="7"/>
      <c r="CK159" s="7">
        <f t="shared" si="381"/>
        <v>0</v>
      </c>
      <c r="CL159" s="7">
        <f t="shared" si="287"/>
        <v>0</v>
      </c>
      <c r="CM159" s="7">
        <f t="shared" si="347"/>
        <v>0</v>
      </c>
      <c r="CN159" s="7">
        <f t="shared" si="382"/>
        <v>0</v>
      </c>
      <c r="CP159">
        <f t="shared" si="348"/>
        <v>0</v>
      </c>
      <c r="CQ159">
        <f t="shared" si="349"/>
        <v>0</v>
      </c>
      <c r="CR159">
        <f t="shared" si="350"/>
        <v>0</v>
      </c>
      <c r="CS159">
        <f t="shared" si="405"/>
        <v>0</v>
      </c>
      <c r="CT159" s="7"/>
      <c r="CU159" s="7">
        <f t="shared" si="288"/>
        <v>0</v>
      </c>
      <c r="CV159" s="7">
        <f t="shared" si="406"/>
        <v>0</v>
      </c>
      <c r="CW159" s="7">
        <f t="shared" si="351"/>
        <v>0</v>
      </c>
      <c r="CX159" s="7"/>
      <c r="CY159" s="7">
        <f t="shared" si="289"/>
        <v>0</v>
      </c>
      <c r="CZ159" s="7">
        <f>'Initial absorption'!$H159*CY159*$F159</f>
        <v>0</v>
      </c>
      <c r="DA159" s="7">
        <f t="shared" si="407"/>
        <v>0</v>
      </c>
      <c r="DB159" s="7">
        <f>'Initial absorption'!$N159*DA159*$J159</f>
        <v>0</v>
      </c>
      <c r="DC159" s="7"/>
      <c r="DD159">
        <f t="shared" si="290"/>
        <v>0</v>
      </c>
      <c r="DE159" s="7">
        <f t="shared" si="291"/>
        <v>0</v>
      </c>
      <c r="DF159">
        <f t="shared" si="383"/>
        <v>0</v>
      </c>
      <c r="DG159" s="7"/>
      <c r="DH159">
        <f t="shared" si="384"/>
        <v>0</v>
      </c>
      <c r="DI159">
        <f t="shared" si="408"/>
        <v>0</v>
      </c>
      <c r="DJ159">
        <f t="shared" si="421"/>
        <v>0</v>
      </c>
      <c r="DK159" s="7"/>
      <c r="DL159">
        <f>(1 - 'Initial absorption'!$N159)*DA159</f>
        <v>0</v>
      </c>
      <c r="DM159" s="7">
        <f t="shared" si="292"/>
        <v>0</v>
      </c>
      <c r="DN159">
        <f>'Initial absorption'!$T159*(DL159+DM159)*$N159</f>
        <v>0</v>
      </c>
      <c r="DO159" s="7"/>
      <c r="DP159">
        <f t="shared" si="326"/>
        <v>0</v>
      </c>
      <c r="DQ159">
        <f>'Initial absorption'!$N159*DP159*$J159</f>
        <v>0</v>
      </c>
      <c r="DS159">
        <f>(1-'Initial absorption'!$N159)*DP159</f>
        <v>0</v>
      </c>
      <c r="DT159">
        <f>'Initial absorption'!$H159*DS159*$F159</f>
        <v>0</v>
      </c>
      <c r="DU159" s="7"/>
      <c r="DV159">
        <f>(1 - 'Initial absorption'!$T159)*(DL159+DM159)</f>
        <v>0</v>
      </c>
      <c r="DW159">
        <f t="shared" si="293"/>
        <v>0</v>
      </c>
      <c r="EH159" s="7">
        <f t="shared" si="426"/>
        <v>0</v>
      </c>
      <c r="EI159" s="7">
        <f t="shared" si="331"/>
        <v>0</v>
      </c>
      <c r="EJ159" s="7">
        <f t="shared" si="352"/>
        <v>0</v>
      </c>
      <c r="EK159" s="7">
        <f t="shared" si="385"/>
        <v>0</v>
      </c>
      <c r="EL159" s="7"/>
      <c r="EM159" s="7">
        <f t="shared" si="386"/>
        <v>0</v>
      </c>
      <c r="EN159" s="7">
        <f t="shared" si="294"/>
        <v>0</v>
      </c>
      <c r="EO159" s="7">
        <f t="shared" si="353"/>
        <v>0</v>
      </c>
      <c r="EP159" s="7">
        <f t="shared" si="387"/>
        <v>0</v>
      </c>
      <c r="ER159">
        <f t="shared" si="354"/>
        <v>0</v>
      </c>
      <c r="ES159">
        <f t="shared" si="355"/>
        <v>0</v>
      </c>
      <c r="ET159">
        <f t="shared" si="356"/>
        <v>0</v>
      </c>
      <c r="EU159">
        <f t="shared" si="409"/>
        <v>0</v>
      </c>
      <c r="EV159" s="7"/>
      <c r="EW159" s="7">
        <f t="shared" si="295"/>
        <v>0</v>
      </c>
      <c r="EX159" s="7">
        <f t="shared" si="410"/>
        <v>0</v>
      </c>
      <c r="EY159" s="7">
        <f t="shared" si="357"/>
        <v>0</v>
      </c>
      <c r="EZ159" s="7"/>
      <c r="FA159" s="7">
        <f t="shared" si="296"/>
        <v>0</v>
      </c>
      <c r="FB159" s="7">
        <f>'Initial absorption'!$H159*FA159*$F159</f>
        <v>0</v>
      </c>
      <c r="FC159" s="7">
        <f t="shared" si="411"/>
        <v>0</v>
      </c>
      <c r="FD159" s="7">
        <f>'Initial absorption'!$N159*FC159*$J159</f>
        <v>0</v>
      </c>
      <c r="FE159" s="7"/>
      <c r="FF159">
        <f t="shared" si="297"/>
        <v>0</v>
      </c>
      <c r="FG159" s="7">
        <f t="shared" si="298"/>
        <v>0</v>
      </c>
      <c r="FH159">
        <f t="shared" si="388"/>
        <v>0</v>
      </c>
      <c r="FI159" s="7"/>
      <c r="FJ159">
        <f t="shared" si="389"/>
        <v>0</v>
      </c>
      <c r="FK159">
        <f t="shared" si="412"/>
        <v>0</v>
      </c>
      <c r="FL159">
        <f t="shared" si="422"/>
        <v>0</v>
      </c>
      <c r="FM159" s="7"/>
      <c r="FN159">
        <f>(1 - 'Initial absorption'!$N159)*FC159</f>
        <v>0</v>
      </c>
      <c r="FO159" s="7">
        <f t="shared" si="299"/>
        <v>0</v>
      </c>
      <c r="FP159">
        <f>'Initial absorption'!$T159*(FN159+FO159)*$N159</f>
        <v>0</v>
      </c>
      <c r="FQ159" s="7"/>
      <c r="FR159">
        <f t="shared" si="327"/>
        <v>0</v>
      </c>
      <c r="FS159">
        <f>'Initial absorption'!$N159*FR159*$J159</f>
        <v>0</v>
      </c>
      <c r="FU159">
        <f>(1-'Initial absorption'!$N159)*FR159</f>
        <v>0</v>
      </c>
      <c r="FV159">
        <f>'Initial absorption'!$H159*FU159*$F159</f>
        <v>0</v>
      </c>
      <c r="FW159" s="7"/>
      <c r="FX159">
        <f>(1 - 'Initial absorption'!$T159)*(FN159+FO159)</f>
        <v>0</v>
      </c>
      <c r="FY159">
        <f t="shared" si="300"/>
        <v>0</v>
      </c>
      <c r="GJ159" s="7">
        <f t="shared" si="427"/>
        <v>0</v>
      </c>
      <c r="GK159" s="7">
        <f t="shared" si="332"/>
        <v>0</v>
      </c>
      <c r="GL159" s="7">
        <f t="shared" si="358"/>
        <v>0</v>
      </c>
      <c r="GM159" s="7">
        <f t="shared" si="390"/>
        <v>0</v>
      </c>
      <c r="GN159" s="7"/>
      <c r="GO159" s="7">
        <f t="shared" si="391"/>
        <v>0</v>
      </c>
      <c r="GP159" s="7">
        <f t="shared" si="301"/>
        <v>0</v>
      </c>
      <c r="GQ159" s="7">
        <f t="shared" si="359"/>
        <v>0</v>
      </c>
      <c r="GR159" s="7">
        <f t="shared" si="392"/>
        <v>0</v>
      </c>
      <c r="GT159">
        <f t="shared" si="360"/>
        <v>0</v>
      </c>
      <c r="GU159">
        <f t="shared" si="361"/>
        <v>0</v>
      </c>
      <c r="GV159">
        <f t="shared" si="362"/>
        <v>0</v>
      </c>
      <c r="GW159">
        <f t="shared" si="413"/>
        <v>0</v>
      </c>
      <c r="GX159" s="7"/>
      <c r="GY159" s="7">
        <f t="shared" si="302"/>
        <v>0</v>
      </c>
      <c r="GZ159" s="7">
        <f t="shared" si="414"/>
        <v>0</v>
      </c>
      <c r="HA159" s="7">
        <f t="shared" si="363"/>
        <v>0</v>
      </c>
      <c r="HB159" s="7"/>
      <c r="HC159" s="7">
        <f t="shared" si="303"/>
        <v>0</v>
      </c>
      <c r="HD159" s="7">
        <f>'Initial absorption'!$H159*HC159*$F159</f>
        <v>0</v>
      </c>
      <c r="HE159" s="7">
        <f t="shared" si="415"/>
        <v>0</v>
      </c>
      <c r="HF159" s="7">
        <f>'Initial absorption'!$N159*HE159*$J159</f>
        <v>0</v>
      </c>
      <c r="HG159" s="7"/>
      <c r="HH159">
        <f t="shared" si="304"/>
        <v>0</v>
      </c>
      <c r="HI159" s="7">
        <f t="shared" si="305"/>
        <v>0</v>
      </c>
      <c r="HJ159">
        <f t="shared" si="393"/>
        <v>0</v>
      </c>
      <c r="HK159" s="7"/>
      <c r="HL159">
        <f t="shared" si="394"/>
        <v>0</v>
      </c>
      <c r="HM159">
        <f t="shared" si="416"/>
        <v>0</v>
      </c>
      <c r="HN159">
        <f t="shared" si="423"/>
        <v>0</v>
      </c>
      <c r="HO159" s="7"/>
      <c r="HP159">
        <f>(1 - 'Initial absorption'!$N159)*HE159</f>
        <v>0</v>
      </c>
      <c r="HQ159" s="7">
        <f t="shared" si="306"/>
        <v>0</v>
      </c>
      <c r="HR159">
        <f>'Initial absorption'!$T159*(HP159+HQ159)*$N159</f>
        <v>0</v>
      </c>
      <c r="HS159" s="7"/>
      <c r="HT159">
        <f t="shared" si="328"/>
        <v>0</v>
      </c>
      <c r="HU159">
        <f>'Initial absorption'!$N159*HT159*$J159</f>
        <v>0</v>
      </c>
      <c r="HW159">
        <f>(1-'Initial absorption'!$N159)*HT159</f>
        <v>0</v>
      </c>
      <c r="HX159">
        <f>'Initial absorption'!$H159*HW159*$F159</f>
        <v>0</v>
      </c>
      <c r="HY159" s="7"/>
      <c r="HZ159">
        <f>(1 - 'Initial absorption'!$T159)*(HP159+HQ159)</f>
        <v>0</v>
      </c>
      <c r="IA159">
        <f t="shared" si="307"/>
        <v>0</v>
      </c>
      <c r="IL159" s="7">
        <f t="shared" si="428"/>
        <v>0</v>
      </c>
      <c r="IM159" s="7">
        <f t="shared" si="333"/>
        <v>0</v>
      </c>
      <c r="IN159" s="7">
        <f t="shared" si="364"/>
        <v>0</v>
      </c>
      <c r="IO159" s="7">
        <f t="shared" si="395"/>
        <v>0</v>
      </c>
      <c r="IP159" s="7"/>
      <c r="IQ159" s="7">
        <f t="shared" si="396"/>
        <v>0</v>
      </c>
      <c r="IR159" s="7">
        <f t="shared" si="308"/>
        <v>0</v>
      </c>
      <c r="IS159" s="7">
        <f t="shared" si="365"/>
        <v>0</v>
      </c>
      <c r="IT159" s="7">
        <f t="shared" si="397"/>
        <v>0</v>
      </c>
      <c r="IV159">
        <f t="shared" si="366"/>
        <v>0</v>
      </c>
      <c r="IW159">
        <f t="shared" si="367"/>
        <v>0</v>
      </c>
      <c r="IX159">
        <f t="shared" si="368"/>
        <v>0</v>
      </c>
      <c r="IY159">
        <f t="shared" si="417"/>
        <v>0</v>
      </c>
      <c r="IZ159" s="7"/>
      <c r="JA159" s="7">
        <f t="shared" si="309"/>
        <v>0</v>
      </c>
      <c r="JB159" s="7">
        <f t="shared" si="418"/>
        <v>0</v>
      </c>
      <c r="JC159" s="7">
        <f t="shared" si="369"/>
        <v>0</v>
      </c>
      <c r="JD159" s="7"/>
      <c r="JE159" s="7">
        <f t="shared" si="310"/>
        <v>0</v>
      </c>
      <c r="JF159" s="7">
        <f>'Initial absorption'!$H159*JE159*$F159</f>
        <v>0</v>
      </c>
      <c r="JG159" s="7">
        <f t="shared" si="419"/>
        <v>0</v>
      </c>
      <c r="JH159" s="7">
        <f>'Initial absorption'!$N159*JG159*$J159</f>
        <v>0</v>
      </c>
      <c r="JI159" s="7"/>
      <c r="JJ159">
        <f t="shared" si="311"/>
        <v>0</v>
      </c>
      <c r="JK159" s="7">
        <f t="shared" si="312"/>
        <v>0</v>
      </c>
      <c r="JL159">
        <f t="shared" si="398"/>
        <v>0</v>
      </c>
      <c r="JM159" s="7"/>
      <c r="JN159">
        <f t="shared" si="399"/>
        <v>0</v>
      </c>
      <c r="JO159">
        <f t="shared" si="420"/>
        <v>0</v>
      </c>
      <c r="JP159">
        <f t="shared" si="424"/>
        <v>0</v>
      </c>
      <c r="JQ159" s="7"/>
      <c r="JR159">
        <f>(1 - 'Initial absorption'!$N159)*JG159</f>
        <v>0</v>
      </c>
      <c r="JS159" s="7">
        <f t="shared" si="313"/>
        <v>0</v>
      </c>
      <c r="JT159">
        <f>'Initial absorption'!$T159*(JR159+JS159)*$N159</f>
        <v>0</v>
      </c>
      <c r="JU159" s="7"/>
      <c r="JV159">
        <f t="shared" si="329"/>
        <v>0</v>
      </c>
      <c r="JW159">
        <f>'Initial absorption'!$N159*JV159*$J159</f>
        <v>0</v>
      </c>
      <c r="JY159">
        <f>(1-'Initial absorption'!$N159)*JV159</f>
        <v>0</v>
      </c>
      <c r="JZ159">
        <f>'Initial absorption'!$H159*JY159*$F159</f>
        <v>0</v>
      </c>
      <c r="KA159" s="7"/>
      <c r="KB159">
        <f>(1 - 'Initial absorption'!$T159)*(JR159+JS159)</f>
        <v>0</v>
      </c>
      <c r="KC159">
        <f t="shared" si="314"/>
        <v>0</v>
      </c>
    </row>
    <row r="160" spans="4:290" x14ac:dyDescent="0.25">
      <c r="D160">
        <v>1070</v>
      </c>
      <c r="E160">
        <f>'Input spectra'!B160</f>
        <v>0</v>
      </c>
      <c r="F160">
        <f>'Initial absorption'!J160</f>
        <v>0</v>
      </c>
      <c r="G160">
        <f>'Input spectra'!C160</f>
        <v>0</v>
      </c>
      <c r="H160">
        <f t="shared" si="370"/>
        <v>0</v>
      </c>
      <c r="I160">
        <f>'Input spectra'!D160</f>
        <v>0</v>
      </c>
      <c r="J160">
        <f>'Initial absorption'!P160</f>
        <v>0</v>
      </c>
      <c r="K160">
        <f>'Input spectra'!E160</f>
        <v>0</v>
      </c>
      <c r="L160">
        <f t="shared" si="371"/>
        <v>0</v>
      </c>
      <c r="M160">
        <f>'Input spectra'!F160</f>
        <v>0</v>
      </c>
      <c r="N160">
        <f>'Initial absorption'!V160</f>
        <v>0</v>
      </c>
      <c r="O160">
        <f>'Input spectra'!G160</f>
        <v>0</v>
      </c>
      <c r="P160">
        <f t="shared" si="372"/>
        <v>0</v>
      </c>
      <c r="R160">
        <f>'Reaching edge prob after ems 1'!$EZ161</f>
        <v>0.88250610543440067</v>
      </c>
      <c r="S160">
        <f>'Reaching edge prob after ems 2'!$EZ161</f>
        <v>0.88250610543440067</v>
      </c>
      <c r="T160">
        <f>'Reaching edge prob after ems 3'!EZ161</f>
        <v>0.88250610543440067</v>
      </c>
      <c r="U160">
        <f>1-EXP(-'Reaching edge prob after ems 1'!FC161*_k_in_ec_correction*($E160*_c1+'Input spectra'!Y160))</f>
        <v>1.1963287231721464E-2</v>
      </c>
      <c r="V160">
        <f>1-EXP(-(_t-'Reaching edge prob after ems 1'!FC161)*_k_in_ec_correction*($E160*_c1+'Input spectra'!Y160))</f>
        <v>1.2094493275288332E-2</v>
      </c>
      <c r="W160">
        <f>1-EXP(-'Reaching edge prob after ems 2'!FC161*_k_in_ec_correction*($I160*_c2+'Input spectra'!Y160))</f>
        <v>1.1963287231721464E-2</v>
      </c>
      <c r="X160">
        <f>1-EXP(-(_t-'Reaching edge prob after ems 2'!FC161)*_k_in_ec_correction*($I160*_c2+'Input spectra'!Y160))</f>
        <v>1.2094493275288332E-2</v>
      </c>
      <c r="Y160">
        <f>1-EXP(-'Reaching edge prob after ems 3'!FC161*_k_in_ec_correction*($M160*_c3+'Input spectra'!Y160))</f>
        <v>1.1963287231721464E-2</v>
      </c>
      <c r="Z160">
        <f>1-EXP(-(_t-'Reaching edge prob after ems 3'!FC161)*_k_in_ec_correction*($M160*_c3+'Input spectra'!Y160))</f>
        <v>1.2094493275288332E-2</v>
      </c>
      <c r="AD160" s="7">
        <f t="shared" si="430"/>
        <v>0</v>
      </c>
      <c r="AE160" s="7">
        <f t="shared" si="431"/>
        <v>0</v>
      </c>
      <c r="AF160" s="7">
        <f t="shared" si="432"/>
        <v>0</v>
      </c>
      <c r="AG160" s="7">
        <f t="shared" si="433"/>
        <v>0</v>
      </c>
      <c r="AH160" s="7"/>
      <c r="AI160" s="7">
        <f t="shared" si="434"/>
        <v>0</v>
      </c>
      <c r="AJ160" s="7">
        <f t="shared" si="435"/>
        <v>0</v>
      </c>
      <c r="AK160" s="7">
        <f t="shared" si="436"/>
        <v>0</v>
      </c>
      <c r="AL160" s="7">
        <f t="shared" si="437"/>
        <v>0</v>
      </c>
      <c r="AN160">
        <f t="shared" si="438"/>
        <v>0</v>
      </c>
      <c r="AO160">
        <f t="shared" si="439"/>
        <v>0</v>
      </c>
      <c r="AP160">
        <f t="shared" si="440"/>
        <v>0</v>
      </c>
      <c r="AQ160">
        <f t="shared" si="441"/>
        <v>0</v>
      </c>
      <c r="AR160" s="7"/>
      <c r="AS160" s="7">
        <f t="shared" si="442"/>
        <v>0</v>
      </c>
      <c r="AT160" s="7">
        <f t="shared" si="443"/>
        <v>0</v>
      </c>
      <c r="AU160" s="7">
        <f t="shared" si="444"/>
        <v>0</v>
      </c>
      <c r="AV160" s="7"/>
      <c r="AW160" s="7">
        <f t="shared" si="445"/>
        <v>0</v>
      </c>
      <c r="AX160" s="7">
        <f>'Initial absorption'!$H160*AW160*$F160</f>
        <v>0</v>
      </c>
      <c r="AY160" s="7">
        <f t="shared" si="446"/>
        <v>0</v>
      </c>
      <c r="AZ160" s="7">
        <f>'Initial absorption'!$N160*AY160*$J160</f>
        <v>0</v>
      </c>
      <c r="BA160" s="7"/>
      <c r="BB160">
        <f t="shared" si="447"/>
        <v>0</v>
      </c>
      <c r="BC160" s="7">
        <f t="shared" si="448"/>
        <v>0</v>
      </c>
      <c r="BD160">
        <f t="shared" si="449"/>
        <v>0</v>
      </c>
      <c r="BE160" s="7"/>
      <c r="BF160">
        <f t="shared" si="450"/>
        <v>0</v>
      </c>
      <c r="BG160">
        <f t="shared" si="451"/>
        <v>0</v>
      </c>
      <c r="BH160">
        <f t="shared" si="452"/>
        <v>0</v>
      </c>
      <c r="BI160" s="7"/>
      <c r="BJ160">
        <f>(1 - 'Initial absorption'!$N160)*AY160</f>
        <v>0</v>
      </c>
      <c r="BK160" s="7">
        <f t="shared" si="345"/>
        <v>0</v>
      </c>
      <c r="BL160">
        <f>'Initial absorption'!$T160*(BJ160+BK160)*$N160</f>
        <v>0</v>
      </c>
      <c r="BM160" s="7"/>
      <c r="BN160">
        <f t="shared" si="453"/>
        <v>0</v>
      </c>
      <c r="BO160">
        <f>'Initial absorption'!$N160*BN160*$J160</f>
        <v>0</v>
      </c>
      <c r="BQ160">
        <f>(1-'Initial absorption'!$N160)*BN160</f>
        <v>0</v>
      </c>
      <c r="BR160">
        <f>'Initial absorption'!$H160*BQ160*$F160</f>
        <v>0</v>
      </c>
      <c r="BS160" s="7"/>
      <c r="BT160">
        <f>(1 - 'Initial absorption'!$T160)*(BJ160+BK160)</f>
        <v>0</v>
      </c>
      <c r="BU160">
        <f t="shared" si="286"/>
        <v>0</v>
      </c>
      <c r="CF160" s="7">
        <f t="shared" si="425"/>
        <v>0</v>
      </c>
      <c r="CG160" s="7">
        <f t="shared" si="330"/>
        <v>0</v>
      </c>
      <c r="CH160" s="7">
        <f t="shared" si="346"/>
        <v>0</v>
      </c>
      <c r="CI160" s="7">
        <f t="shared" si="380"/>
        <v>0</v>
      </c>
      <c r="CJ160" s="7"/>
      <c r="CK160" s="7">
        <f t="shared" si="381"/>
        <v>0</v>
      </c>
      <c r="CL160" s="7">
        <f t="shared" si="287"/>
        <v>0</v>
      </c>
      <c r="CM160" s="7">
        <f t="shared" si="347"/>
        <v>0</v>
      </c>
      <c r="CN160" s="7">
        <f t="shared" si="382"/>
        <v>0</v>
      </c>
      <c r="CP160">
        <f t="shared" si="348"/>
        <v>0</v>
      </c>
      <c r="CQ160">
        <f t="shared" si="349"/>
        <v>0</v>
      </c>
      <c r="CR160">
        <f t="shared" si="350"/>
        <v>0</v>
      </c>
      <c r="CS160">
        <f t="shared" si="405"/>
        <v>0</v>
      </c>
      <c r="CT160" s="7"/>
      <c r="CU160" s="7">
        <f t="shared" si="288"/>
        <v>0</v>
      </c>
      <c r="CV160" s="7">
        <f t="shared" si="406"/>
        <v>0</v>
      </c>
      <c r="CW160" s="7">
        <f t="shared" si="351"/>
        <v>0</v>
      </c>
      <c r="CX160" s="7"/>
      <c r="CY160" s="7">
        <f t="shared" si="289"/>
        <v>0</v>
      </c>
      <c r="CZ160" s="7">
        <f>'Initial absorption'!$H160*CY160*$F160</f>
        <v>0</v>
      </c>
      <c r="DA160" s="7">
        <f t="shared" si="407"/>
        <v>0</v>
      </c>
      <c r="DB160" s="7">
        <f>'Initial absorption'!$N160*DA160*$J160</f>
        <v>0</v>
      </c>
      <c r="DC160" s="7"/>
      <c r="DD160">
        <f t="shared" si="290"/>
        <v>0</v>
      </c>
      <c r="DE160" s="7">
        <f t="shared" si="291"/>
        <v>0</v>
      </c>
      <c r="DF160">
        <f t="shared" si="383"/>
        <v>0</v>
      </c>
      <c r="DG160" s="7"/>
      <c r="DH160">
        <f t="shared" si="384"/>
        <v>0</v>
      </c>
      <c r="DI160">
        <f t="shared" si="408"/>
        <v>0</v>
      </c>
      <c r="DJ160">
        <f t="shared" si="421"/>
        <v>0</v>
      </c>
      <c r="DK160" s="7"/>
      <c r="DL160">
        <f>(1 - 'Initial absorption'!$N160)*DA160</f>
        <v>0</v>
      </c>
      <c r="DM160" s="7">
        <f t="shared" si="292"/>
        <v>0</v>
      </c>
      <c r="DN160">
        <f>'Initial absorption'!$T160*(DL160+DM160)*$N160</f>
        <v>0</v>
      </c>
      <c r="DO160" s="7"/>
      <c r="DP160">
        <f t="shared" si="326"/>
        <v>0</v>
      </c>
      <c r="DQ160">
        <f>'Initial absorption'!$N160*DP160*$J160</f>
        <v>0</v>
      </c>
      <c r="DS160">
        <f>(1-'Initial absorption'!$N160)*DP160</f>
        <v>0</v>
      </c>
      <c r="DT160">
        <f>'Initial absorption'!$H160*DS160*$F160</f>
        <v>0</v>
      </c>
      <c r="DU160" s="7"/>
      <c r="DV160">
        <f>(1 - 'Initial absorption'!$T160)*(DL160+DM160)</f>
        <v>0</v>
      </c>
      <c r="DW160">
        <f t="shared" si="293"/>
        <v>0</v>
      </c>
      <c r="EH160" s="7">
        <f t="shared" si="426"/>
        <v>0</v>
      </c>
      <c r="EI160" s="7">
        <f t="shared" si="331"/>
        <v>0</v>
      </c>
      <c r="EJ160" s="7">
        <f t="shared" si="352"/>
        <v>0</v>
      </c>
      <c r="EK160" s="7">
        <f t="shared" si="385"/>
        <v>0</v>
      </c>
      <c r="EL160" s="7"/>
      <c r="EM160" s="7">
        <f t="shared" si="386"/>
        <v>0</v>
      </c>
      <c r="EN160" s="7">
        <f t="shared" si="294"/>
        <v>0</v>
      </c>
      <c r="EO160" s="7">
        <f t="shared" si="353"/>
        <v>0</v>
      </c>
      <c r="EP160" s="7">
        <f t="shared" si="387"/>
        <v>0</v>
      </c>
      <c r="ER160">
        <f t="shared" si="354"/>
        <v>0</v>
      </c>
      <c r="ES160">
        <f t="shared" si="355"/>
        <v>0</v>
      </c>
      <c r="ET160">
        <f t="shared" si="356"/>
        <v>0</v>
      </c>
      <c r="EU160">
        <f t="shared" si="409"/>
        <v>0</v>
      </c>
      <c r="EV160" s="7"/>
      <c r="EW160" s="7">
        <f t="shared" si="295"/>
        <v>0</v>
      </c>
      <c r="EX160" s="7">
        <f t="shared" si="410"/>
        <v>0</v>
      </c>
      <c r="EY160" s="7">
        <f t="shared" si="357"/>
        <v>0</v>
      </c>
      <c r="EZ160" s="7"/>
      <c r="FA160" s="7">
        <f t="shared" si="296"/>
        <v>0</v>
      </c>
      <c r="FB160" s="7">
        <f>'Initial absorption'!$H160*FA160*$F160</f>
        <v>0</v>
      </c>
      <c r="FC160" s="7">
        <f t="shared" si="411"/>
        <v>0</v>
      </c>
      <c r="FD160" s="7">
        <f>'Initial absorption'!$N160*FC160*$J160</f>
        <v>0</v>
      </c>
      <c r="FE160" s="7"/>
      <c r="FF160">
        <f t="shared" si="297"/>
        <v>0</v>
      </c>
      <c r="FG160" s="7">
        <f t="shared" si="298"/>
        <v>0</v>
      </c>
      <c r="FH160">
        <f t="shared" si="388"/>
        <v>0</v>
      </c>
      <c r="FI160" s="7"/>
      <c r="FJ160">
        <f t="shared" si="389"/>
        <v>0</v>
      </c>
      <c r="FK160">
        <f t="shared" si="412"/>
        <v>0</v>
      </c>
      <c r="FL160">
        <f t="shared" si="422"/>
        <v>0</v>
      </c>
      <c r="FM160" s="7"/>
      <c r="FN160">
        <f>(1 - 'Initial absorption'!$N160)*FC160</f>
        <v>0</v>
      </c>
      <c r="FO160" s="7">
        <f t="shared" si="299"/>
        <v>0</v>
      </c>
      <c r="FP160">
        <f>'Initial absorption'!$T160*(FN160+FO160)*$N160</f>
        <v>0</v>
      </c>
      <c r="FQ160" s="7"/>
      <c r="FR160">
        <f t="shared" si="327"/>
        <v>0</v>
      </c>
      <c r="FS160">
        <f>'Initial absorption'!$N160*FR160*$J160</f>
        <v>0</v>
      </c>
      <c r="FU160">
        <f>(1-'Initial absorption'!$N160)*FR160</f>
        <v>0</v>
      </c>
      <c r="FV160">
        <f>'Initial absorption'!$H160*FU160*$F160</f>
        <v>0</v>
      </c>
      <c r="FW160" s="7"/>
      <c r="FX160">
        <f>(1 - 'Initial absorption'!$T160)*(FN160+FO160)</f>
        <v>0</v>
      </c>
      <c r="FY160">
        <f t="shared" si="300"/>
        <v>0</v>
      </c>
      <c r="GJ160" s="7">
        <f t="shared" si="427"/>
        <v>0</v>
      </c>
      <c r="GK160" s="7">
        <f t="shared" si="332"/>
        <v>0</v>
      </c>
      <c r="GL160" s="7">
        <f t="shared" si="358"/>
        <v>0</v>
      </c>
      <c r="GM160" s="7">
        <f t="shared" si="390"/>
        <v>0</v>
      </c>
      <c r="GN160" s="7"/>
      <c r="GO160" s="7">
        <f t="shared" si="391"/>
        <v>0</v>
      </c>
      <c r="GP160" s="7">
        <f t="shared" si="301"/>
        <v>0</v>
      </c>
      <c r="GQ160" s="7">
        <f t="shared" si="359"/>
        <v>0</v>
      </c>
      <c r="GR160" s="7">
        <f t="shared" si="392"/>
        <v>0</v>
      </c>
      <c r="GT160">
        <f t="shared" si="360"/>
        <v>0</v>
      </c>
      <c r="GU160">
        <f t="shared" si="361"/>
        <v>0</v>
      </c>
      <c r="GV160">
        <f t="shared" si="362"/>
        <v>0</v>
      </c>
      <c r="GW160">
        <f t="shared" si="413"/>
        <v>0</v>
      </c>
      <c r="GX160" s="7"/>
      <c r="GY160" s="7">
        <f t="shared" si="302"/>
        <v>0</v>
      </c>
      <c r="GZ160" s="7">
        <f t="shared" si="414"/>
        <v>0</v>
      </c>
      <c r="HA160" s="7">
        <f t="shared" si="363"/>
        <v>0</v>
      </c>
      <c r="HB160" s="7"/>
      <c r="HC160" s="7">
        <f t="shared" si="303"/>
        <v>0</v>
      </c>
      <c r="HD160" s="7">
        <f>'Initial absorption'!$H160*HC160*$F160</f>
        <v>0</v>
      </c>
      <c r="HE160" s="7">
        <f t="shared" si="415"/>
        <v>0</v>
      </c>
      <c r="HF160" s="7">
        <f>'Initial absorption'!$N160*HE160*$J160</f>
        <v>0</v>
      </c>
      <c r="HG160" s="7"/>
      <c r="HH160">
        <f t="shared" si="304"/>
        <v>0</v>
      </c>
      <c r="HI160" s="7">
        <f t="shared" si="305"/>
        <v>0</v>
      </c>
      <c r="HJ160">
        <f t="shared" si="393"/>
        <v>0</v>
      </c>
      <c r="HK160" s="7"/>
      <c r="HL160">
        <f t="shared" si="394"/>
        <v>0</v>
      </c>
      <c r="HM160">
        <f t="shared" si="416"/>
        <v>0</v>
      </c>
      <c r="HN160">
        <f t="shared" si="423"/>
        <v>0</v>
      </c>
      <c r="HO160" s="7"/>
      <c r="HP160">
        <f>(1 - 'Initial absorption'!$N160)*HE160</f>
        <v>0</v>
      </c>
      <c r="HQ160" s="7">
        <f t="shared" si="306"/>
        <v>0</v>
      </c>
      <c r="HR160">
        <f>'Initial absorption'!$T160*(HP160+HQ160)*$N160</f>
        <v>0</v>
      </c>
      <c r="HS160" s="7"/>
      <c r="HT160">
        <f t="shared" si="328"/>
        <v>0</v>
      </c>
      <c r="HU160">
        <f>'Initial absorption'!$N160*HT160*$J160</f>
        <v>0</v>
      </c>
      <c r="HW160">
        <f>(1-'Initial absorption'!$N160)*HT160</f>
        <v>0</v>
      </c>
      <c r="HX160">
        <f>'Initial absorption'!$H160*HW160*$F160</f>
        <v>0</v>
      </c>
      <c r="HY160" s="7"/>
      <c r="HZ160">
        <f>(1 - 'Initial absorption'!$T160)*(HP160+HQ160)</f>
        <v>0</v>
      </c>
      <c r="IA160">
        <f t="shared" si="307"/>
        <v>0</v>
      </c>
      <c r="IL160" s="7">
        <f t="shared" si="428"/>
        <v>0</v>
      </c>
      <c r="IM160" s="7">
        <f t="shared" si="333"/>
        <v>0</v>
      </c>
      <c r="IN160" s="7">
        <f t="shared" si="364"/>
        <v>0</v>
      </c>
      <c r="IO160" s="7">
        <f t="shared" si="395"/>
        <v>0</v>
      </c>
      <c r="IP160" s="7"/>
      <c r="IQ160" s="7">
        <f t="shared" si="396"/>
        <v>0</v>
      </c>
      <c r="IR160" s="7">
        <f t="shared" si="308"/>
        <v>0</v>
      </c>
      <c r="IS160" s="7">
        <f t="shared" si="365"/>
        <v>0</v>
      </c>
      <c r="IT160" s="7">
        <f t="shared" si="397"/>
        <v>0</v>
      </c>
      <c r="IV160">
        <f t="shared" si="366"/>
        <v>0</v>
      </c>
      <c r="IW160">
        <f t="shared" si="367"/>
        <v>0</v>
      </c>
      <c r="IX160">
        <f t="shared" si="368"/>
        <v>0</v>
      </c>
      <c r="IY160">
        <f t="shared" si="417"/>
        <v>0</v>
      </c>
      <c r="IZ160" s="7"/>
      <c r="JA160" s="7">
        <f t="shared" si="309"/>
        <v>0</v>
      </c>
      <c r="JB160" s="7">
        <f t="shared" si="418"/>
        <v>0</v>
      </c>
      <c r="JC160" s="7">
        <f t="shared" si="369"/>
        <v>0</v>
      </c>
      <c r="JD160" s="7"/>
      <c r="JE160" s="7">
        <f t="shared" si="310"/>
        <v>0</v>
      </c>
      <c r="JF160" s="7">
        <f>'Initial absorption'!$H160*JE160*$F160</f>
        <v>0</v>
      </c>
      <c r="JG160" s="7">
        <f t="shared" si="419"/>
        <v>0</v>
      </c>
      <c r="JH160" s="7">
        <f>'Initial absorption'!$N160*JG160*$J160</f>
        <v>0</v>
      </c>
      <c r="JI160" s="7"/>
      <c r="JJ160">
        <f t="shared" si="311"/>
        <v>0</v>
      </c>
      <c r="JK160" s="7">
        <f t="shared" si="312"/>
        <v>0</v>
      </c>
      <c r="JL160">
        <f t="shared" si="398"/>
        <v>0</v>
      </c>
      <c r="JM160" s="7"/>
      <c r="JN160">
        <f t="shared" si="399"/>
        <v>0</v>
      </c>
      <c r="JO160">
        <f t="shared" si="420"/>
        <v>0</v>
      </c>
      <c r="JP160">
        <f t="shared" si="424"/>
        <v>0</v>
      </c>
      <c r="JQ160" s="7"/>
      <c r="JR160">
        <f>(1 - 'Initial absorption'!$N160)*JG160</f>
        <v>0</v>
      </c>
      <c r="JS160" s="7">
        <f t="shared" si="313"/>
        <v>0</v>
      </c>
      <c r="JT160">
        <f>'Initial absorption'!$T160*(JR160+JS160)*$N160</f>
        <v>0</v>
      </c>
      <c r="JU160" s="7"/>
      <c r="JV160">
        <f t="shared" si="329"/>
        <v>0</v>
      </c>
      <c r="JW160">
        <f>'Initial absorption'!$N160*JV160*$J160</f>
        <v>0</v>
      </c>
      <c r="JY160">
        <f>(1-'Initial absorption'!$N160)*JV160</f>
        <v>0</v>
      </c>
      <c r="JZ160">
        <f>'Initial absorption'!$H160*JY160*$F160</f>
        <v>0</v>
      </c>
      <c r="KA160" s="7"/>
      <c r="KB160">
        <f>(1 - 'Initial absorption'!$T160)*(JR160+JS160)</f>
        <v>0</v>
      </c>
      <c r="KC160">
        <f t="shared" si="314"/>
        <v>0</v>
      </c>
    </row>
    <row r="161" spans="4:289" x14ac:dyDescent="0.25">
      <c r="D161">
        <v>1075</v>
      </c>
      <c r="E161">
        <f>'Input spectra'!B161</f>
        <v>0</v>
      </c>
      <c r="F161">
        <f>'Initial absorption'!J161</f>
        <v>0</v>
      </c>
      <c r="G161">
        <f>'Input spectra'!C161</f>
        <v>0</v>
      </c>
      <c r="H161">
        <f t="shared" si="370"/>
        <v>0</v>
      </c>
      <c r="I161">
        <f>'Input spectra'!D161</f>
        <v>0</v>
      </c>
      <c r="J161">
        <f>'Initial absorption'!P161</f>
        <v>0</v>
      </c>
      <c r="K161">
        <f>'Input spectra'!E161</f>
        <v>0</v>
      </c>
      <c r="L161">
        <f t="shared" si="371"/>
        <v>0</v>
      </c>
      <c r="M161">
        <f>'Input spectra'!F161</f>
        <v>0</v>
      </c>
      <c r="N161">
        <f>'Initial absorption'!V161</f>
        <v>0</v>
      </c>
      <c r="O161">
        <f>'Input spectra'!G161</f>
        <v>0</v>
      </c>
      <c r="P161">
        <f t="shared" si="372"/>
        <v>0</v>
      </c>
      <c r="R161">
        <f>'Reaching edge prob after ems 1'!$EZ162</f>
        <v>0.88263370439431699</v>
      </c>
      <c r="S161">
        <f>'Reaching edge prob after ems 2'!$EZ162</f>
        <v>0.88263370439431699</v>
      </c>
      <c r="T161">
        <f>'Reaching edge prob after ems 3'!EZ162</f>
        <v>0.88263370439431699</v>
      </c>
      <c r="U161">
        <f>1-EXP(-'Reaching edge prob after ems 1'!FC162*_k_in_ec_correction*($E161*_c1+'Input spectra'!Y161))</f>
        <v>1.1949138643835067E-2</v>
      </c>
      <c r="V161">
        <f>1-EXP(-(_t-'Reaching edge prob after ems 1'!FC162)*_k_in_ec_correction*($E161*_c1+'Input spectra'!Y161))</f>
        <v>1.2080032827628817E-2</v>
      </c>
      <c r="W161">
        <f>1-EXP(-'Reaching edge prob after ems 2'!FC162*_k_in_ec_correction*($I161*_c2+'Input spectra'!Y161))</f>
        <v>1.1949138643835067E-2</v>
      </c>
      <c r="X161">
        <f>1-EXP(-(_t-'Reaching edge prob after ems 2'!FC162)*_k_in_ec_correction*($I161*_c2+'Input spectra'!Y161))</f>
        <v>1.2080032827628817E-2</v>
      </c>
      <c r="Y161">
        <f>1-EXP(-'Reaching edge prob after ems 3'!FC162*_k_in_ec_correction*($M161*_c3+'Input spectra'!Y161))</f>
        <v>1.1949138643835067E-2</v>
      </c>
      <c r="Z161">
        <f>1-EXP(-(_t-'Reaching edge prob after ems 3'!FC162)*_k_in_ec_correction*($M161*_c3+'Input spectra'!Y161))</f>
        <v>1.2080032827628817E-2</v>
      </c>
      <c r="AD161" s="7">
        <f t="shared" si="430"/>
        <v>0</v>
      </c>
      <c r="AE161" s="7">
        <f t="shared" si="431"/>
        <v>0</v>
      </c>
      <c r="AF161" s="7">
        <f t="shared" si="432"/>
        <v>0</v>
      </c>
      <c r="AG161" s="7">
        <f t="shared" si="433"/>
        <v>0</v>
      </c>
      <c r="AH161" s="7"/>
      <c r="AI161" s="7">
        <f t="shared" si="434"/>
        <v>0</v>
      </c>
      <c r="AJ161" s="7">
        <f t="shared" si="435"/>
        <v>0</v>
      </c>
      <c r="AK161" s="7">
        <f t="shared" si="436"/>
        <v>0</v>
      </c>
      <c r="AL161" s="7">
        <f t="shared" si="437"/>
        <v>0</v>
      </c>
      <c r="AN161">
        <f t="shared" si="438"/>
        <v>0</v>
      </c>
      <c r="AO161">
        <f t="shared" si="439"/>
        <v>0</v>
      </c>
      <c r="AP161">
        <f t="shared" si="440"/>
        <v>0</v>
      </c>
      <c r="AQ161">
        <f t="shared" si="441"/>
        <v>0</v>
      </c>
      <c r="AR161" s="7"/>
      <c r="AS161" s="7">
        <f t="shared" si="442"/>
        <v>0</v>
      </c>
      <c r="AT161" s="7">
        <f t="shared" si="443"/>
        <v>0</v>
      </c>
      <c r="AU161" s="7">
        <f t="shared" si="444"/>
        <v>0</v>
      </c>
      <c r="AV161" s="7"/>
      <c r="AW161" s="7">
        <f t="shared" si="445"/>
        <v>0</v>
      </c>
      <c r="AX161" s="7">
        <f>'Initial absorption'!$H161*AW161*$F161</f>
        <v>0</v>
      </c>
      <c r="AY161" s="7">
        <f t="shared" si="446"/>
        <v>0</v>
      </c>
      <c r="AZ161" s="7">
        <f>'Initial absorption'!$N161*AY161*$J161</f>
        <v>0</v>
      </c>
      <c r="BA161" s="7"/>
      <c r="BB161">
        <f t="shared" si="447"/>
        <v>0</v>
      </c>
      <c r="BC161" s="7">
        <f t="shared" si="448"/>
        <v>0</v>
      </c>
      <c r="BD161">
        <f t="shared" si="449"/>
        <v>0</v>
      </c>
      <c r="BE161" s="7"/>
      <c r="BF161">
        <f t="shared" si="450"/>
        <v>0</v>
      </c>
      <c r="BG161">
        <f t="shared" si="451"/>
        <v>0</v>
      </c>
      <c r="BH161">
        <f t="shared" si="452"/>
        <v>0</v>
      </c>
      <c r="BI161" s="7"/>
      <c r="BJ161">
        <f>(1 - 'Initial absorption'!$N161)*AY161</f>
        <v>0</v>
      </c>
      <c r="BK161" s="7">
        <f t="shared" si="345"/>
        <v>0</v>
      </c>
      <c r="BL161">
        <f>'Initial absorption'!$T161*(BJ161+BK161)*$N161</f>
        <v>0</v>
      </c>
      <c r="BM161" s="7"/>
      <c r="BN161">
        <f t="shared" si="453"/>
        <v>0</v>
      </c>
      <c r="BO161">
        <f>'Initial absorption'!$N161*BN161*$J161</f>
        <v>0</v>
      </c>
      <c r="BQ161">
        <f>(1-'Initial absorption'!$N161)*BN161</f>
        <v>0</v>
      </c>
      <c r="BR161">
        <f>'Initial absorption'!$H161*BQ161*$F161</f>
        <v>0</v>
      </c>
      <c r="BS161" s="7"/>
      <c r="BT161">
        <f>(1 - 'Initial absorption'!$T161)*(BJ161+BK161)</f>
        <v>0</v>
      </c>
      <c r="BU161">
        <f t="shared" ref="BU161:BU182" si="454">AO161*(1-$Z161)</f>
        <v>0</v>
      </c>
      <c r="CF161" s="7">
        <f t="shared" si="425"/>
        <v>0</v>
      </c>
      <c r="CG161" s="7">
        <f t="shared" si="330"/>
        <v>0</v>
      </c>
      <c r="CH161" s="7">
        <f t="shared" si="346"/>
        <v>0</v>
      </c>
      <c r="CI161" s="7">
        <f t="shared" si="380"/>
        <v>0</v>
      </c>
      <c r="CJ161" s="7"/>
      <c r="CK161" s="7">
        <f t="shared" si="381"/>
        <v>0</v>
      </c>
      <c r="CL161" s="7">
        <f t="shared" ref="CL161:CL224" si="455">CD$4*$L161*_ec_loss/2</f>
        <v>0</v>
      </c>
      <c r="CM161" s="7">
        <f t="shared" si="347"/>
        <v>0</v>
      </c>
      <c r="CN161" s="7">
        <f t="shared" si="382"/>
        <v>0</v>
      </c>
      <c r="CP161">
        <f t="shared" si="348"/>
        <v>0</v>
      </c>
      <c r="CQ161">
        <f t="shared" si="349"/>
        <v>0</v>
      </c>
      <c r="CR161">
        <f t="shared" si="350"/>
        <v>0</v>
      </c>
      <c r="CS161">
        <f t="shared" si="405"/>
        <v>0</v>
      </c>
      <c r="CT161" s="7"/>
      <c r="CU161" s="7">
        <f t="shared" ref="CU161:CU224" si="456">CF161*$U161*$F161</f>
        <v>0</v>
      </c>
      <c r="CV161" s="7">
        <f t="shared" si="406"/>
        <v>0</v>
      </c>
      <c r="CW161" s="7">
        <f t="shared" si="351"/>
        <v>0</v>
      </c>
      <c r="CX161" s="7"/>
      <c r="CY161" s="7">
        <f t="shared" ref="CY161:CY224" si="457">(1 - $W161)*CK161</f>
        <v>0</v>
      </c>
      <c r="CZ161" s="7">
        <f>'Initial absorption'!$H161*CY161*$F161</f>
        <v>0</v>
      </c>
      <c r="DA161" s="7">
        <f t="shared" si="407"/>
        <v>0</v>
      </c>
      <c r="DB161" s="7">
        <f>'Initial absorption'!$N161*DA161*$J161</f>
        <v>0</v>
      </c>
      <c r="DC161" s="7"/>
      <c r="DD161">
        <f t="shared" ref="DD161:DD224" si="458">CK161*$W161*$J161</f>
        <v>0</v>
      </c>
      <c r="DE161" s="7">
        <f t="shared" ref="DE161:DE224" si="459">CL161*$X161*$J161</f>
        <v>0</v>
      </c>
      <c r="DF161">
        <f t="shared" si="383"/>
        <v>0</v>
      </c>
      <c r="DG161" s="7"/>
      <c r="DH161">
        <f t="shared" si="384"/>
        <v>0</v>
      </c>
      <c r="DI161">
        <f t="shared" si="408"/>
        <v>0</v>
      </c>
      <c r="DJ161">
        <f t="shared" si="421"/>
        <v>0</v>
      </c>
      <c r="DK161" s="7"/>
      <c r="DL161">
        <f>(1 - 'Initial absorption'!$N161)*DA161</f>
        <v>0</v>
      </c>
      <c r="DM161" s="7">
        <f t="shared" ref="DM161:DM224" si="460">CL161*(1-$X161)</f>
        <v>0</v>
      </c>
      <c r="DN161">
        <f>'Initial absorption'!$T161*(DL161+DM161)*$N161</f>
        <v>0</v>
      </c>
      <c r="DO161" s="7"/>
      <c r="DP161">
        <f t="shared" si="326"/>
        <v>0</v>
      </c>
      <c r="DQ161">
        <f>'Initial absorption'!$N161*DP161*$J161</f>
        <v>0</v>
      </c>
      <c r="DS161">
        <f>(1-'Initial absorption'!$N161)*DP161</f>
        <v>0</v>
      </c>
      <c r="DT161">
        <f>'Initial absorption'!$H161*DS161*$F161</f>
        <v>0</v>
      </c>
      <c r="DU161" s="7"/>
      <c r="DV161">
        <f>(1 - 'Initial absorption'!$T161)*(DL161+DM161)</f>
        <v>0</v>
      </c>
      <c r="DW161">
        <f t="shared" ref="DW161:DW224" si="461">CQ161*(1-$Z161)</f>
        <v>0</v>
      </c>
      <c r="EH161" s="7">
        <f t="shared" si="426"/>
        <v>0</v>
      </c>
      <c r="EI161" s="7">
        <f t="shared" si="331"/>
        <v>0</v>
      </c>
      <c r="EJ161" s="7">
        <f t="shared" si="352"/>
        <v>0</v>
      </c>
      <c r="EK161" s="7">
        <f t="shared" si="385"/>
        <v>0</v>
      </c>
      <c r="EL161" s="7"/>
      <c r="EM161" s="7">
        <f t="shared" si="386"/>
        <v>0</v>
      </c>
      <c r="EN161" s="7">
        <f t="shared" ref="EN161:EN224" si="462">EF$4*$L161*_ec_loss/2</f>
        <v>0</v>
      </c>
      <c r="EO161" s="7">
        <f t="shared" si="353"/>
        <v>0</v>
      </c>
      <c r="EP161" s="7">
        <f t="shared" si="387"/>
        <v>0</v>
      </c>
      <c r="ER161">
        <f t="shared" si="354"/>
        <v>0</v>
      </c>
      <c r="ES161">
        <f t="shared" si="355"/>
        <v>0</v>
      </c>
      <c r="ET161">
        <f t="shared" si="356"/>
        <v>0</v>
      </c>
      <c r="EU161">
        <f t="shared" si="409"/>
        <v>0</v>
      </c>
      <c r="EV161" s="7"/>
      <c r="EW161" s="7">
        <f t="shared" ref="EW161:EW224" si="463">EH161*$U161*$F161</f>
        <v>0</v>
      </c>
      <c r="EX161" s="7">
        <f t="shared" si="410"/>
        <v>0</v>
      </c>
      <c r="EY161" s="7">
        <f t="shared" si="357"/>
        <v>0</v>
      </c>
      <c r="EZ161" s="7"/>
      <c r="FA161" s="7">
        <f t="shared" ref="FA161:FA224" si="464">(1 - $W161)*EM161</f>
        <v>0</v>
      </c>
      <c r="FB161" s="7">
        <f>'Initial absorption'!$H161*FA161*$F161</f>
        <v>0</v>
      </c>
      <c r="FC161" s="7">
        <f t="shared" si="411"/>
        <v>0</v>
      </c>
      <c r="FD161" s="7">
        <f>'Initial absorption'!$N161*FC161*$J161</f>
        <v>0</v>
      </c>
      <c r="FE161" s="7"/>
      <c r="FF161">
        <f t="shared" ref="FF161:FF224" si="465">EM161*$W161*$J161</f>
        <v>0</v>
      </c>
      <c r="FG161" s="7">
        <f t="shared" ref="FG161:FG224" si="466">EN161*$X161*$J161</f>
        <v>0</v>
      </c>
      <c r="FH161">
        <f t="shared" si="388"/>
        <v>0</v>
      </c>
      <c r="FI161" s="7"/>
      <c r="FJ161">
        <f t="shared" si="389"/>
        <v>0</v>
      </c>
      <c r="FK161">
        <f t="shared" si="412"/>
        <v>0</v>
      </c>
      <c r="FL161">
        <f t="shared" si="422"/>
        <v>0</v>
      </c>
      <c r="FM161" s="7"/>
      <c r="FN161">
        <f>(1 - 'Initial absorption'!$N161)*FC161</f>
        <v>0</v>
      </c>
      <c r="FO161" s="7">
        <f t="shared" ref="FO161:FO224" si="467">EN161*(1-$X161)</f>
        <v>0</v>
      </c>
      <c r="FP161">
        <f>'Initial absorption'!$T161*(FN161+FO161)*$N161</f>
        <v>0</v>
      </c>
      <c r="FQ161" s="7"/>
      <c r="FR161">
        <f t="shared" si="327"/>
        <v>0</v>
      </c>
      <c r="FS161">
        <f>'Initial absorption'!$N161*FR161*$J161</f>
        <v>0</v>
      </c>
      <c r="FU161">
        <f>(1-'Initial absorption'!$N161)*FR161</f>
        <v>0</v>
      </c>
      <c r="FV161">
        <f>'Initial absorption'!$H161*FU161*$F161</f>
        <v>0</v>
      </c>
      <c r="FW161" s="7"/>
      <c r="FX161">
        <f>(1 - 'Initial absorption'!$T161)*(FN161+FO161)</f>
        <v>0</v>
      </c>
      <c r="FY161">
        <f t="shared" ref="FY161:FY224" si="468">ES161*(1-$Z161)</f>
        <v>0</v>
      </c>
      <c r="GJ161" s="7">
        <f t="shared" si="427"/>
        <v>0</v>
      </c>
      <c r="GK161" s="7">
        <f t="shared" si="332"/>
        <v>0</v>
      </c>
      <c r="GL161" s="7">
        <f t="shared" si="358"/>
        <v>0</v>
      </c>
      <c r="GM161" s="7">
        <f t="shared" si="390"/>
        <v>0</v>
      </c>
      <c r="GN161" s="7"/>
      <c r="GO161" s="7">
        <f t="shared" si="391"/>
        <v>0</v>
      </c>
      <c r="GP161" s="7">
        <f t="shared" ref="GP161:GP224" si="469">GH$4*$L161*_ec_loss/2</f>
        <v>0</v>
      </c>
      <c r="GQ161" s="7">
        <f t="shared" si="359"/>
        <v>0</v>
      </c>
      <c r="GR161" s="7">
        <f t="shared" si="392"/>
        <v>0</v>
      </c>
      <c r="GT161">
        <f t="shared" si="360"/>
        <v>0</v>
      </c>
      <c r="GU161">
        <f t="shared" si="361"/>
        <v>0</v>
      </c>
      <c r="GV161">
        <f t="shared" si="362"/>
        <v>0</v>
      </c>
      <c r="GW161">
        <f t="shared" si="413"/>
        <v>0</v>
      </c>
      <c r="GX161" s="7"/>
      <c r="GY161" s="7">
        <f t="shared" ref="GY161:GY224" si="470">GJ161*$U161*$F161</f>
        <v>0</v>
      </c>
      <c r="GZ161" s="7">
        <f t="shared" si="414"/>
        <v>0</v>
      </c>
      <c r="HA161" s="7">
        <f t="shared" si="363"/>
        <v>0</v>
      </c>
      <c r="HB161" s="7"/>
      <c r="HC161" s="7">
        <f t="shared" ref="HC161:HC224" si="471">(1 - $W161)*GO161</f>
        <v>0</v>
      </c>
      <c r="HD161" s="7">
        <f>'Initial absorption'!$H161*HC161*$F161</f>
        <v>0</v>
      </c>
      <c r="HE161" s="7">
        <f t="shared" si="415"/>
        <v>0</v>
      </c>
      <c r="HF161" s="7">
        <f>'Initial absorption'!$N161*HE161*$J161</f>
        <v>0</v>
      </c>
      <c r="HG161" s="7"/>
      <c r="HH161">
        <f t="shared" ref="HH161:HH224" si="472">GO161*$W161*$J161</f>
        <v>0</v>
      </c>
      <c r="HI161" s="7">
        <f t="shared" ref="HI161:HI224" si="473">GP161*$X161*$J161</f>
        <v>0</v>
      </c>
      <c r="HJ161">
        <f t="shared" si="393"/>
        <v>0</v>
      </c>
      <c r="HK161" s="7"/>
      <c r="HL161">
        <f t="shared" si="394"/>
        <v>0</v>
      </c>
      <c r="HM161">
        <f t="shared" si="416"/>
        <v>0</v>
      </c>
      <c r="HN161">
        <f t="shared" si="423"/>
        <v>0</v>
      </c>
      <c r="HO161" s="7"/>
      <c r="HP161">
        <f>(1 - 'Initial absorption'!$N161)*HE161</f>
        <v>0</v>
      </c>
      <c r="HQ161" s="7">
        <f t="shared" ref="HQ161:HQ224" si="474">GP161*(1-$X161)</f>
        <v>0</v>
      </c>
      <c r="HR161">
        <f>'Initial absorption'!$T161*(HP161+HQ161)*$N161</f>
        <v>0</v>
      </c>
      <c r="HS161" s="7"/>
      <c r="HT161">
        <f t="shared" si="328"/>
        <v>0</v>
      </c>
      <c r="HU161">
        <f>'Initial absorption'!$N161*HT161*$J161</f>
        <v>0</v>
      </c>
      <c r="HW161">
        <f>(1-'Initial absorption'!$N161)*HT161</f>
        <v>0</v>
      </c>
      <c r="HX161">
        <f>'Initial absorption'!$H161*HW161*$F161</f>
        <v>0</v>
      </c>
      <c r="HY161" s="7"/>
      <c r="HZ161">
        <f>(1 - 'Initial absorption'!$T161)*(HP161+HQ161)</f>
        <v>0</v>
      </c>
      <c r="IA161">
        <f t="shared" ref="IA161:IA224" si="475">GU161*(1-$Z161)</f>
        <v>0</v>
      </c>
      <c r="IL161" s="7">
        <f t="shared" si="428"/>
        <v>0</v>
      </c>
      <c r="IM161" s="7">
        <f t="shared" si="333"/>
        <v>0</v>
      </c>
      <c r="IN161" s="7">
        <f t="shared" si="364"/>
        <v>0</v>
      </c>
      <c r="IO161" s="7">
        <f t="shared" si="395"/>
        <v>0</v>
      </c>
      <c r="IP161" s="7"/>
      <c r="IQ161" s="7">
        <f t="shared" si="396"/>
        <v>0</v>
      </c>
      <c r="IR161" s="7">
        <f t="shared" ref="IR161:IR224" si="476">IJ$4*$L161*_ec_loss/2</f>
        <v>0</v>
      </c>
      <c r="IS161" s="7">
        <f t="shared" si="365"/>
        <v>0</v>
      </c>
      <c r="IT161" s="7">
        <f t="shared" si="397"/>
        <v>0</v>
      </c>
      <c r="IV161">
        <f t="shared" si="366"/>
        <v>0</v>
      </c>
      <c r="IW161">
        <f t="shared" si="367"/>
        <v>0</v>
      </c>
      <c r="IX161">
        <f t="shared" si="368"/>
        <v>0</v>
      </c>
      <c r="IY161">
        <f t="shared" si="417"/>
        <v>0</v>
      </c>
      <c r="IZ161" s="7"/>
      <c r="JA161" s="7">
        <f t="shared" ref="JA161:JA224" si="477">IL161*$U161*$F161</f>
        <v>0</v>
      </c>
      <c r="JB161" s="7">
        <f t="shared" si="418"/>
        <v>0</v>
      </c>
      <c r="JC161" s="7">
        <f t="shared" si="369"/>
        <v>0</v>
      </c>
      <c r="JD161" s="7"/>
      <c r="JE161" s="7">
        <f t="shared" ref="JE161:JE224" si="478">(1 - $W161)*IQ161</f>
        <v>0</v>
      </c>
      <c r="JF161" s="7">
        <f>'Initial absorption'!$H161*JE161*$F161</f>
        <v>0</v>
      </c>
      <c r="JG161" s="7">
        <f t="shared" si="419"/>
        <v>0</v>
      </c>
      <c r="JH161" s="7">
        <f>'Initial absorption'!$N161*JG161*$J161</f>
        <v>0</v>
      </c>
      <c r="JI161" s="7"/>
      <c r="JJ161">
        <f t="shared" ref="JJ161:JJ224" si="479">IQ161*$W161*$J161</f>
        <v>0</v>
      </c>
      <c r="JK161" s="7">
        <f t="shared" ref="JK161:JK224" si="480">IR161*$X161*$J161</f>
        <v>0</v>
      </c>
      <c r="JL161">
        <f t="shared" si="398"/>
        <v>0</v>
      </c>
      <c r="JM161" s="7"/>
      <c r="JN161">
        <f t="shared" si="399"/>
        <v>0</v>
      </c>
      <c r="JO161">
        <f t="shared" si="420"/>
        <v>0</v>
      </c>
      <c r="JP161">
        <f t="shared" si="424"/>
        <v>0</v>
      </c>
      <c r="JQ161" s="7"/>
      <c r="JR161">
        <f>(1 - 'Initial absorption'!$N161)*JG161</f>
        <v>0</v>
      </c>
      <c r="JS161" s="7">
        <f t="shared" ref="JS161:JS224" si="481">IR161*(1-$X161)</f>
        <v>0</v>
      </c>
      <c r="JT161">
        <f>'Initial absorption'!$T161*(JR161+JS161)*$N161</f>
        <v>0</v>
      </c>
      <c r="JU161" s="7"/>
      <c r="JV161">
        <f t="shared" si="329"/>
        <v>0</v>
      </c>
      <c r="JW161">
        <f>'Initial absorption'!$N161*JV161*$J161</f>
        <v>0</v>
      </c>
      <c r="JY161">
        <f>(1-'Initial absorption'!$N161)*JV161</f>
        <v>0</v>
      </c>
      <c r="JZ161">
        <f>'Initial absorption'!$H161*JY161*$F161</f>
        <v>0</v>
      </c>
      <c r="KA161" s="7"/>
      <c r="KB161">
        <f>(1 - 'Initial absorption'!$T161)*(JR161+JS161)</f>
        <v>0</v>
      </c>
      <c r="KC161">
        <f t="shared" ref="KC161:KC224" si="482">IW161*(1-$Z161)</f>
        <v>0</v>
      </c>
    </row>
    <row r="162" spans="4:289" x14ac:dyDescent="0.25">
      <c r="D162">
        <v>1080</v>
      </c>
      <c r="E162">
        <f>'Input spectra'!B162</f>
        <v>0</v>
      </c>
      <c r="F162">
        <f>'Initial absorption'!J162</f>
        <v>0</v>
      </c>
      <c r="G162">
        <f>'Input spectra'!C162</f>
        <v>0</v>
      </c>
      <c r="H162">
        <f t="shared" si="370"/>
        <v>0</v>
      </c>
      <c r="I162">
        <f>'Input spectra'!D162</f>
        <v>0</v>
      </c>
      <c r="J162">
        <f>'Initial absorption'!P162</f>
        <v>0</v>
      </c>
      <c r="K162">
        <f>'Input spectra'!E162</f>
        <v>0</v>
      </c>
      <c r="L162">
        <f t="shared" si="371"/>
        <v>0</v>
      </c>
      <c r="M162">
        <f>'Input spectra'!F162</f>
        <v>0</v>
      </c>
      <c r="N162">
        <f>'Initial absorption'!V162</f>
        <v>0</v>
      </c>
      <c r="O162">
        <f>'Input spectra'!G162</f>
        <v>0</v>
      </c>
      <c r="P162">
        <f t="shared" si="372"/>
        <v>0</v>
      </c>
      <c r="R162">
        <f>'Reaching edge prob after ems 1'!$EZ163</f>
        <v>0.88276133203449292</v>
      </c>
      <c r="S162">
        <f>'Reaching edge prob after ems 2'!$EZ163</f>
        <v>0.88276133203449292</v>
      </c>
      <c r="T162">
        <f>'Reaching edge prob after ems 3'!EZ163</f>
        <v>0.88276133203449292</v>
      </c>
      <c r="U162">
        <f>1-EXP(-'Reaching edge prob after ems 1'!FC163*_k_in_ec_correction*($E162*_c1+'Input spectra'!Y162))</f>
        <v>1.1934989665539519E-2</v>
      </c>
      <c r="V162">
        <f>1-EXP(-(_t-'Reaching edge prob after ems 1'!FC163)*_k_in_ec_correction*($E162*_c1+'Input spectra'!Y162))</f>
        <v>1.2065572356082854E-2</v>
      </c>
      <c r="W162">
        <f>1-EXP(-'Reaching edge prob after ems 2'!FC163*_k_in_ec_correction*($I162*_c2+'Input spectra'!Y162))</f>
        <v>1.1934989665539519E-2</v>
      </c>
      <c r="X162">
        <f>1-EXP(-(_t-'Reaching edge prob after ems 2'!FC163)*_k_in_ec_correction*($I162*_c2+'Input spectra'!Y162))</f>
        <v>1.2065572356082854E-2</v>
      </c>
      <c r="Y162">
        <f>1-EXP(-'Reaching edge prob after ems 3'!FC163*_k_in_ec_correction*($M162*_c3+'Input spectra'!Y162))</f>
        <v>1.1934989665539519E-2</v>
      </c>
      <c r="Z162">
        <f>1-EXP(-(_t-'Reaching edge prob after ems 3'!FC163)*_k_in_ec_correction*($M162*_c3+'Input spectra'!Y162))</f>
        <v>1.2065572356082854E-2</v>
      </c>
      <c r="AD162" s="7">
        <f t="shared" si="430"/>
        <v>0</v>
      </c>
      <c r="AE162" s="7">
        <f t="shared" si="431"/>
        <v>0</v>
      </c>
      <c r="AF162" s="7">
        <f t="shared" si="432"/>
        <v>0</v>
      </c>
      <c r="AG162" s="7">
        <f t="shared" si="433"/>
        <v>0</v>
      </c>
      <c r="AH162" s="7"/>
      <c r="AI162" s="7">
        <f t="shared" si="434"/>
        <v>0</v>
      </c>
      <c r="AJ162" s="7">
        <f t="shared" si="435"/>
        <v>0</v>
      </c>
      <c r="AK162" s="7">
        <f t="shared" si="436"/>
        <v>0</v>
      </c>
      <c r="AL162" s="7">
        <f t="shared" si="437"/>
        <v>0</v>
      </c>
      <c r="AN162">
        <f t="shared" si="438"/>
        <v>0</v>
      </c>
      <c r="AO162">
        <f t="shared" si="439"/>
        <v>0</v>
      </c>
      <c r="AP162">
        <f t="shared" si="440"/>
        <v>0</v>
      </c>
      <c r="AQ162">
        <f t="shared" si="441"/>
        <v>0</v>
      </c>
      <c r="AR162" s="7"/>
      <c r="AS162" s="7">
        <f t="shared" si="442"/>
        <v>0</v>
      </c>
      <c r="AT162" s="7">
        <f t="shared" si="443"/>
        <v>0</v>
      </c>
      <c r="AU162" s="7">
        <f t="shared" si="444"/>
        <v>0</v>
      </c>
      <c r="AV162" s="7"/>
      <c r="AW162" s="7">
        <f t="shared" si="445"/>
        <v>0</v>
      </c>
      <c r="AX162" s="7">
        <f>'Initial absorption'!$H162*AW162*$F162</f>
        <v>0</v>
      </c>
      <c r="AY162" s="7">
        <f t="shared" si="446"/>
        <v>0</v>
      </c>
      <c r="AZ162" s="7">
        <f>'Initial absorption'!$N162*AY162*$J162</f>
        <v>0</v>
      </c>
      <c r="BA162" s="7"/>
      <c r="BB162">
        <f t="shared" si="447"/>
        <v>0</v>
      </c>
      <c r="BC162" s="7">
        <f t="shared" si="448"/>
        <v>0</v>
      </c>
      <c r="BD162">
        <f t="shared" si="449"/>
        <v>0</v>
      </c>
      <c r="BE162" s="7"/>
      <c r="BF162">
        <f t="shared" si="450"/>
        <v>0</v>
      </c>
      <c r="BG162">
        <f t="shared" si="451"/>
        <v>0</v>
      </c>
      <c r="BH162">
        <f t="shared" si="452"/>
        <v>0</v>
      </c>
      <c r="BI162" s="7"/>
      <c r="BJ162">
        <f>(1 - 'Initial absorption'!$N162)*AY162</f>
        <v>0</v>
      </c>
      <c r="BK162" s="7">
        <f t="shared" si="345"/>
        <v>0</v>
      </c>
      <c r="BL162">
        <f>'Initial absorption'!$T162*(BJ162+BK162)*$N162</f>
        <v>0</v>
      </c>
      <c r="BM162" s="7"/>
      <c r="BN162">
        <f t="shared" si="453"/>
        <v>0</v>
      </c>
      <c r="BO162">
        <f>'Initial absorption'!$N162*BN162*$J162</f>
        <v>0</v>
      </c>
      <c r="BQ162">
        <f>(1-'Initial absorption'!$N162)*BN162</f>
        <v>0</v>
      </c>
      <c r="BR162">
        <f>'Initial absorption'!$H162*BQ162*$F162</f>
        <v>0</v>
      </c>
      <c r="BS162" s="7"/>
      <c r="BT162">
        <f>(1 - 'Initial absorption'!$T162)*(BJ162+BK162)</f>
        <v>0</v>
      </c>
      <c r="BU162">
        <f t="shared" si="454"/>
        <v>0</v>
      </c>
      <c r="CF162" s="7">
        <f t="shared" si="425"/>
        <v>0</v>
      </c>
      <c r="CG162" s="7">
        <f t="shared" si="330"/>
        <v>0</v>
      </c>
      <c r="CH162" s="7">
        <f t="shared" si="346"/>
        <v>0</v>
      </c>
      <c r="CI162" s="7">
        <f t="shared" si="380"/>
        <v>0</v>
      </c>
      <c r="CJ162" s="7"/>
      <c r="CK162" s="7">
        <f t="shared" si="381"/>
        <v>0</v>
      </c>
      <c r="CL162" s="7">
        <f t="shared" si="455"/>
        <v>0</v>
      </c>
      <c r="CM162" s="7">
        <f t="shared" si="347"/>
        <v>0</v>
      </c>
      <c r="CN162" s="7">
        <f t="shared" si="382"/>
        <v>0</v>
      </c>
      <c r="CP162">
        <f t="shared" si="348"/>
        <v>0</v>
      </c>
      <c r="CQ162">
        <f t="shared" si="349"/>
        <v>0</v>
      </c>
      <c r="CR162">
        <f t="shared" si="350"/>
        <v>0</v>
      </c>
      <c r="CS162">
        <f t="shared" si="405"/>
        <v>0</v>
      </c>
      <c r="CT162" s="7"/>
      <c r="CU162" s="7">
        <f t="shared" si="456"/>
        <v>0</v>
      </c>
      <c r="CV162" s="7">
        <f t="shared" si="406"/>
        <v>0</v>
      </c>
      <c r="CW162" s="7">
        <f t="shared" si="351"/>
        <v>0</v>
      </c>
      <c r="CX162" s="7"/>
      <c r="CY162" s="7">
        <f t="shared" si="457"/>
        <v>0</v>
      </c>
      <c r="CZ162" s="7">
        <f>'Initial absorption'!$H162*CY162*$F162</f>
        <v>0</v>
      </c>
      <c r="DA162" s="7">
        <f t="shared" si="407"/>
        <v>0</v>
      </c>
      <c r="DB162" s="7">
        <f>'Initial absorption'!$N162*DA162*$J162</f>
        <v>0</v>
      </c>
      <c r="DC162" s="7"/>
      <c r="DD162">
        <f t="shared" si="458"/>
        <v>0</v>
      </c>
      <c r="DE162" s="7">
        <f t="shared" si="459"/>
        <v>0</v>
      </c>
      <c r="DF162">
        <f t="shared" si="383"/>
        <v>0</v>
      </c>
      <c r="DG162" s="7"/>
      <c r="DH162">
        <f t="shared" si="384"/>
        <v>0</v>
      </c>
      <c r="DI162">
        <f t="shared" si="408"/>
        <v>0</v>
      </c>
      <c r="DJ162">
        <f t="shared" si="421"/>
        <v>0</v>
      </c>
      <c r="DK162" s="7"/>
      <c r="DL162">
        <f>(1 - 'Initial absorption'!$N162)*DA162</f>
        <v>0</v>
      </c>
      <c r="DM162" s="7">
        <f t="shared" si="460"/>
        <v>0</v>
      </c>
      <c r="DN162">
        <f>'Initial absorption'!$T162*(DL162+DM162)*$N162</f>
        <v>0</v>
      </c>
      <c r="DO162" s="7"/>
      <c r="DP162">
        <f t="shared" ref="DP162:DP225" si="483">(1 - $Y162)*CP162</f>
        <v>0</v>
      </c>
      <c r="DQ162">
        <f>'Initial absorption'!$N162*DP162*$J162</f>
        <v>0</v>
      </c>
      <c r="DS162">
        <f>(1-'Initial absorption'!$N162)*DP162</f>
        <v>0</v>
      </c>
      <c r="DT162">
        <f>'Initial absorption'!$H162*DS162*$F162</f>
        <v>0</v>
      </c>
      <c r="DU162" s="7"/>
      <c r="DV162">
        <f>(1 - 'Initial absorption'!$T162)*(DL162+DM162)</f>
        <v>0</v>
      </c>
      <c r="DW162">
        <f t="shared" si="461"/>
        <v>0</v>
      </c>
      <c r="EH162" s="7">
        <f t="shared" si="426"/>
        <v>0</v>
      </c>
      <c r="EI162" s="7">
        <f t="shared" si="331"/>
        <v>0</v>
      </c>
      <c r="EJ162" s="7">
        <f t="shared" si="352"/>
        <v>0</v>
      </c>
      <c r="EK162" s="7">
        <f t="shared" si="385"/>
        <v>0</v>
      </c>
      <c r="EL162" s="7"/>
      <c r="EM162" s="7">
        <f t="shared" si="386"/>
        <v>0</v>
      </c>
      <c r="EN162" s="7">
        <f t="shared" si="462"/>
        <v>0</v>
      </c>
      <c r="EO162" s="7">
        <f t="shared" si="353"/>
        <v>0</v>
      </c>
      <c r="EP162" s="7">
        <f t="shared" si="387"/>
        <v>0</v>
      </c>
      <c r="ER162">
        <f t="shared" si="354"/>
        <v>0</v>
      </c>
      <c r="ES162">
        <f t="shared" si="355"/>
        <v>0</v>
      </c>
      <c r="ET162">
        <f t="shared" si="356"/>
        <v>0</v>
      </c>
      <c r="EU162">
        <f t="shared" si="409"/>
        <v>0</v>
      </c>
      <c r="EV162" s="7"/>
      <c r="EW162" s="7">
        <f t="shared" si="463"/>
        <v>0</v>
      </c>
      <c r="EX162" s="7">
        <f t="shared" si="410"/>
        <v>0</v>
      </c>
      <c r="EY162" s="7">
        <f t="shared" si="357"/>
        <v>0</v>
      </c>
      <c r="EZ162" s="7"/>
      <c r="FA162" s="7">
        <f t="shared" si="464"/>
        <v>0</v>
      </c>
      <c r="FB162" s="7">
        <f>'Initial absorption'!$H162*FA162*$F162</f>
        <v>0</v>
      </c>
      <c r="FC162" s="7">
        <f t="shared" si="411"/>
        <v>0</v>
      </c>
      <c r="FD162" s="7">
        <f>'Initial absorption'!$N162*FC162*$J162</f>
        <v>0</v>
      </c>
      <c r="FE162" s="7"/>
      <c r="FF162">
        <f t="shared" si="465"/>
        <v>0</v>
      </c>
      <c r="FG162" s="7">
        <f t="shared" si="466"/>
        <v>0</v>
      </c>
      <c r="FH162">
        <f t="shared" si="388"/>
        <v>0</v>
      </c>
      <c r="FI162" s="7"/>
      <c r="FJ162">
        <f t="shared" si="389"/>
        <v>0</v>
      </c>
      <c r="FK162">
        <f t="shared" si="412"/>
        <v>0</v>
      </c>
      <c r="FL162">
        <f t="shared" si="422"/>
        <v>0</v>
      </c>
      <c r="FM162" s="7"/>
      <c r="FN162">
        <f>(1 - 'Initial absorption'!$N162)*FC162</f>
        <v>0</v>
      </c>
      <c r="FO162" s="7">
        <f t="shared" si="467"/>
        <v>0</v>
      </c>
      <c r="FP162">
        <f>'Initial absorption'!$T162*(FN162+FO162)*$N162</f>
        <v>0</v>
      </c>
      <c r="FQ162" s="7"/>
      <c r="FR162">
        <f t="shared" ref="FR162:FR225" si="484">(1 - $Y162)*ER162</f>
        <v>0</v>
      </c>
      <c r="FS162">
        <f>'Initial absorption'!$N162*FR162*$J162</f>
        <v>0</v>
      </c>
      <c r="FU162">
        <f>(1-'Initial absorption'!$N162)*FR162</f>
        <v>0</v>
      </c>
      <c r="FV162">
        <f>'Initial absorption'!$H162*FU162*$F162</f>
        <v>0</v>
      </c>
      <c r="FW162" s="7"/>
      <c r="FX162">
        <f>(1 - 'Initial absorption'!$T162)*(FN162+FO162)</f>
        <v>0</v>
      </c>
      <c r="FY162">
        <f t="shared" si="468"/>
        <v>0</v>
      </c>
      <c r="GJ162" s="7">
        <f t="shared" si="427"/>
        <v>0</v>
      </c>
      <c r="GK162" s="7">
        <f t="shared" si="332"/>
        <v>0</v>
      </c>
      <c r="GL162" s="7">
        <f t="shared" si="358"/>
        <v>0</v>
      </c>
      <c r="GM162" s="7">
        <f t="shared" si="390"/>
        <v>0</v>
      </c>
      <c r="GN162" s="7"/>
      <c r="GO162" s="7">
        <f t="shared" si="391"/>
        <v>0</v>
      </c>
      <c r="GP162" s="7">
        <f t="shared" si="469"/>
        <v>0</v>
      </c>
      <c r="GQ162" s="7">
        <f t="shared" si="359"/>
        <v>0</v>
      </c>
      <c r="GR162" s="7">
        <f t="shared" si="392"/>
        <v>0</v>
      </c>
      <c r="GT162">
        <f t="shared" si="360"/>
        <v>0</v>
      </c>
      <c r="GU162">
        <f t="shared" si="361"/>
        <v>0</v>
      </c>
      <c r="GV162">
        <f t="shared" si="362"/>
        <v>0</v>
      </c>
      <c r="GW162">
        <f t="shared" si="413"/>
        <v>0</v>
      </c>
      <c r="GX162" s="7"/>
      <c r="GY162" s="7">
        <f t="shared" si="470"/>
        <v>0</v>
      </c>
      <c r="GZ162" s="7">
        <f t="shared" si="414"/>
        <v>0</v>
      </c>
      <c r="HA162" s="7">
        <f t="shared" si="363"/>
        <v>0</v>
      </c>
      <c r="HB162" s="7"/>
      <c r="HC162" s="7">
        <f t="shared" si="471"/>
        <v>0</v>
      </c>
      <c r="HD162" s="7">
        <f>'Initial absorption'!$H162*HC162*$F162</f>
        <v>0</v>
      </c>
      <c r="HE162" s="7">
        <f t="shared" si="415"/>
        <v>0</v>
      </c>
      <c r="HF162" s="7">
        <f>'Initial absorption'!$N162*HE162*$J162</f>
        <v>0</v>
      </c>
      <c r="HG162" s="7"/>
      <c r="HH162">
        <f t="shared" si="472"/>
        <v>0</v>
      </c>
      <c r="HI162" s="7">
        <f t="shared" si="473"/>
        <v>0</v>
      </c>
      <c r="HJ162">
        <f t="shared" si="393"/>
        <v>0</v>
      </c>
      <c r="HK162" s="7"/>
      <c r="HL162">
        <f t="shared" si="394"/>
        <v>0</v>
      </c>
      <c r="HM162">
        <f t="shared" si="416"/>
        <v>0</v>
      </c>
      <c r="HN162">
        <f t="shared" si="423"/>
        <v>0</v>
      </c>
      <c r="HO162" s="7"/>
      <c r="HP162">
        <f>(1 - 'Initial absorption'!$N162)*HE162</f>
        <v>0</v>
      </c>
      <c r="HQ162" s="7">
        <f t="shared" si="474"/>
        <v>0</v>
      </c>
      <c r="HR162">
        <f>'Initial absorption'!$T162*(HP162+HQ162)*$N162</f>
        <v>0</v>
      </c>
      <c r="HS162" s="7"/>
      <c r="HT162">
        <f t="shared" ref="HT162:HT225" si="485">(1 - $Y162)*GT162</f>
        <v>0</v>
      </c>
      <c r="HU162">
        <f>'Initial absorption'!$N162*HT162*$J162</f>
        <v>0</v>
      </c>
      <c r="HW162">
        <f>(1-'Initial absorption'!$N162)*HT162</f>
        <v>0</v>
      </c>
      <c r="HX162">
        <f>'Initial absorption'!$H162*HW162*$F162</f>
        <v>0</v>
      </c>
      <c r="HY162" s="7"/>
      <c r="HZ162">
        <f>(1 - 'Initial absorption'!$T162)*(HP162+HQ162)</f>
        <v>0</v>
      </c>
      <c r="IA162">
        <f t="shared" si="475"/>
        <v>0</v>
      </c>
      <c r="IL162" s="7">
        <f t="shared" si="428"/>
        <v>0</v>
      </c>
      <c r="IM162" s="7">
        <f t="shared" si="333"/>
        <v>0</v>
      </c>
      <c r="IN162" s="7">
        <f t="shared" si="364"/>
        <v>0</v>
      </c>
      <c r="IO162" s="7">
        <f t="shared" si="395"/>
        <v>0</v>
      </c>
      <c r="IP162" s="7"/>
      <c r="IQ162" s="7">
        <f t="shared" si="396"/>
        <v>0</v>
      </c>
      <c r="IR162" s="7">
        <f t="shared" si="476"/>
        <v>0</v>
      </c>
      <c r="IS162" s="7">
        <f t="shared" si="365"/>
        <v>0</v>
      </c>
      <c r="IT162" s="7">
        <f t="shared" si="397"/>
        <v>0</v>
      </c>
      <c r="IV162">
        <f t="shared" si="366"/>
        <v>0</v>
      </c>
      <c r="IW162">
        <f t="shared" si="367"/>
        <v>0</v>
      </c>
      <c r="IX162">
        <f t="shared" si="368"/>
        <v>0</v>
      </c>
      <c r="IY162">
        <f t="shared" si="417"/>
        <v>0</v>
      </c>
      <c r="IZ162" s="7"/>
      <c r="JA162" s="7">
        <f t="shared" si="477"/>
        <v>0</v>
      </c>
      <c r="JB162" s="7">
        <f t="shared" si="418"/>
        <v>0</v>
      </c>
      <c r="JC162" s="7">
        <f t="shared" si="369"/>
        <v>0</v>
      </c>
      <c r="JD162" s="7"/>
      <c r="JE162" s="7">
        <f t="shared" si="478"/>
        <v>0</v>
      </c>
      <c r="JF162" s="7">
        <f>'Initial absorption'!$H162*JE162*$F162</f>
        <v>0</v>
      </c>
      <c r="JG162" s="7">
        <f t="shared" si="419"/>
        <v>0</v>
      </c>
      <c r="JH162" s="7">
        <f>'Initial absorption'!$N162*JG162*$J162</f>
        <v>0</v>
      </c>
      <c r="JI162" s="7"/>
      <c r="JJ162">
        <f t="shared" si="479"/>
        <v>0</v>
      </c>
      <c r="JK162" s="7">
        <f t="shared" si="480"/>
        <v>0</v>
      </c>
      <c r="JL162">
        <f t="shared" si="398"/>
        <v>0</v>
      </c>
      <c r="JM162" s="7"/>
      <c r="JN162">
        <f t="shared" si="399"/>
        <v>0</v>
      </c>
      <c r="JO162">
        <f t="shared" si="420"/>
        <v>0</v>
      </c>
      <c r="JP162">
        <f t="shared" si="424"/>
        <v>0</v>
      </c>
      <c r="JQ162" s="7"/>
      <c r="JR162">
        <f>(1 - 'Initial absorption'!$N162)*JG162</f>
        <v>0</v>
      </c>
      <c r="JS162" s="7">
        <f t="shared" si="481"/>
        <v>0</v>
      </c>
      <c r="JT162">
        <f>'Initial absorption'!$T162*(JR162+JS162)*$N162</f>
        <v>0</v>
      </c>
      <c r="JU162" s="7"/>
      <c r="JV162">
        <f t="shared" ref="JV162:JV225" si="486">(1 - $Y162)*IV162</f>
        <v>0</v>
      </c>
      <c r="JW162">
        <f>'Initial absorption'!$N162*JV162*$J162</f>
        <v>0</v>
      </c>
      <c r="JY162">
        <f>(1-'Initial absorption'!$N162)*JV162</f>
        <v>0</v>
      </c>
      <c r="JZ162">
        <f>'Initial absorption'!$H162*JY162*$F162</f>
        <v>0</v>
      </c>
      <c r="KA162" s="7"/>
      <c r="KB162">
        <f>(1 - 'Initial absorption'!$T162)*(JR162+JS162)</f>
        <v>0</v>
      </c>
      <c r="KC162">
        <f t="shared" si="482"/>
        <v>0</v>
      </c>
    </row>
    <row r="163" spans="4:289" x14ac:dyDescent="0.25">
      <c r="D163">
        <v>1085</v>
      </c>
      <c r="E163">
        <f>'Input spectra'!B163</f>
        <v>0</v>
      </c>
      <c r="F163">
        <f>'Initial absorption'!J163</f>
        <v>0</v>
      </c>
      <c r="G163">
        <f>'Input spectra'!C163</f>
        <v>0</v>
      </c>
      <c r="H163">
        <f t="shared" si="370"/>
        <v>0</v>
      </c>
      <c r="I163">
        <f>'Input spectra'!D163</f>
        <v>0</v>
      </c>
      <c r="J163">
        <f>'Initial absorption'!P163</f>
        <v>0</v>
      </c>
      <c r="K163">
        <f>'Input spectra'!E163</f>
        <v>0</v>
      </c>
      <c r="L163">
        <f t="shared" si="371"/>
        <v>0</v>
      </c>
      <c r="M163">
        <f>'Input spectra'!F163</f>
        <v>0</v>
      </c>
      <c r="N163">
        <f>'Initial absorption'!V163</f>
        <v>0</v>
      </c>
      <c r="O163">
        <f>'Input spectra'!G163</f>
        <v>0</v>
      </c>
      <c r="P163">
        <f t="shared" si="372"/>
        <v>0</v>
      </c>
      <c r="R163">
        <f>'Reaching edge prob after ems 1'!$EZ164</f>
        <v>0.88288898836296181</v>
      </c>
      <c r="S163">
        <f>'Reaching edge prob after ems 2'!$EZ164</f>
        <v>0.88288898836296181</v>
      </c>
      <c r="T163">
        <f>'Reaching edge prob after ems 3'!EZ164</f>
        <v>0.88288898836296181</v>
      </c>
      <c r="U163">
        <f>1-EXP(-'Reaching edge prob after ems 1'!FC164*_k_in_ec_correction*($E163*_c1+'Input spectra'!Y163))</f>
        <v>1.1920840296823831E-2</v>
      </c>
      <c r="V163">
        <f>1-EXP(-(_t-'Reaching edge prob after ems 1'!FC164)*_k_in_ec_correction*($E163*_c1+'Input spectra'!Y163))</f>
        <v>1.205111186065555E-2</v>
      </c>
      <c r="W163">
        <f>1-EXP(-'Reaching edge prob after ems 2'!FC164*_k_in_ec_correction*($I163*_c2+'Input spectra'!Y163))</f>
        <v>1.1920840296823831E-2</v>
      </c>
      <c r="X163">
        <f>1-EXP(-(_t-'Reaching edge prob after ems 2'!FC164)*_k_in_ec_correction*($I163*_c2+'Input spectra'!Y163))</f>
        <v>1.205111186065555E-2</v>
      </c>
      <c r="Y163">
        <f>1-EXP(-'Reaching edge prob after ems 3'!FC164*_k_in_ec_correction*($M163*_c3+'Input spectra'!Y163))</f>
        <v>1.1920840296823831E-2</v>
      </c>
      <c r="Z163">
        <f>1-EXP(-(_t-'Reaching edge prob after ems 3'!FC164)*_k_in_ec_correction*($M163*_c3+'Input spectra'!Y163))</f>
        <v>1.205111186065555E-2</v>
      </c>
      <c r="AD163" s="7">
        <f t="shared" si="430"/>
        <v>0</v>
      </c>
      <c r="AE163" s="7">
        <f t="shared" si="431"/>
        <v>0</v>
      </c>
      <c r="AF163" s="7">
        <f t="shared" si="432"/>
        <v>0</v>
      </c>
      <c r="AG163" s="7">
        <f t="shared" si="433"/>
        <v>0</v>
      </c>
      <c r="AH163" s="7"/>
      <c r="AI163" s="7">
        <f t="shared" si="434"/>
        <v>0</v>
      </c>
      <c r="AJ163" s="7">
        <f t="shared" si="435"/>
        <v>0</v>
      </c>
      <c r="AK163" s="7">
        <f t="shared" si="436"/>
        <v>0</v>
      </c>
      <c r="AL163" s="7">
        <f t="shared" si="437"/>
        <v>0</v>
      </c>
      <c r="AN163">
        <f t="shared" si="438"/>
        <v>0</v>
      </c>
      <c r="AO163">
        <f t="shared" si="439"/>
        <v>0</v>
      </c>
      <c r="AP163">
        <f t="shared" si="440"/>
        <v>0</v>
      </c>
      <c r="AQ163">
        <f t="shared" si="441"/>
        <v>0</v>
      </c>
      <c r="AR163" s="7"/>
      <c r="AS163" s="7">
        <f t="shared" si="442"/>
        <v>0</v>
      </c>
      <c r="AT163" s="7">
        <f t="shared" si="443"/>
        <v>0</v>
      </c>
      <c r="AU163" s="7">
        <f t="shared" si="444"/>
        <v>0</v>
      </c>
      <c r="AV163" s="7"/>
      <c r="AW163" s="7">
        <f t="shared" si="445"/>
        <v>0</v>
      </c>
      <c r="AX163" s="7">
        <f>'Initial absorption'!$H163*AW163*$F163</f>
        <v>0</v>
      </c>
      <c r="AY163" s="7">
        <f t="shared" si="446"/>
        <v>0</v>
      </c>
      <c r="AZ163" s="7">
        <f>'Initial absorption'!$N163*AY163*$J163</f>
        <v>0</v>
      </c>
      <c r="BA163" s="7"/>
      <c r="BB163">
        <f t="shared" si="447"/>
        <v>0</v>
      </c>
      <c r="BC163" s="7">
        <f t="shared" si="448"/>
        <v>0</v>
      </c>
      <c r="BD163">
        <f t="shared" si="449"/>
        <v>0</v>
      </c>
      <c r="BE163" s="7"/>
      <c r="BF163">
        <f t="shared" si="450"/>
        <v>0</v>
      </c>
      <c r="BG163">
        <f t="shared" si="451"/>
        <v>0</v>
      </c>
      <c r="BH163">
        <f t="shared" si="452"/>
        <v>0</v>
      </c>
      <c r="BI163" s="7"/>
      <c r="BJ163">
        <f>(1 - 'Initial absorption'!$N163)*AY163</f>
        <v>0</v>
      </c>
      <c r="BK163" s="7">
        <f t="shared" si="345"/>
        <v>0</v>
      </c>
      <c r="BL163">
        <f>'Initial absorption'!$T163*(BJ163+BK163)*$N163</f>
        <v>0</v>
      </c>
      <c r="BM163" s="7"/>
      <c r="BN163">
        <f t="shared" si="453"/>
        <v>0</v>
      </c>
      <c r="BO163">
        <f>'Initial absorption'!$N163*BN163*$J163</f>
        <v>0</v>
      </c>
      <c r="BQ163">
        <f>(1-'Initial absorption'!$N163)*BN163</f>
        <v>0</v>
      </c>
      <c r="BR163">
        <f>'Initial absorption'!$H163*BQ163*$F163</f>
        <v>0</v>
      </c>
      <c r="BS163" s="7"/>
      <c r="BT163">
        <f>(1 - 'Initial absorption'!$T163)*(BJ163+BK163)</f>
        <v>0</v>
      </c>
      <c r="BU163">
        <f t="shared" si="454"/>
        <v>0</v>
      </c>
      <c r="CF163" s="7">
        <f t="shared" si="425"/>
        <v>0</v>
      </c>
      <c r="CG163" s="7">
        <f t="shared" si="330"/>
        <v>0</v>
      </c>
      <c r="CH163" s="7">
        <f t="shared" si="346"/>
        <v>0</v>
      </c>
      <c r="CI163" s="7">
        <f t="shared" si="380"/>
        <v>0</v>
      </c>
      <c r="CJ163" s="7"/>
      <c r="CK163" s="7">
        <f t="shared" si="381"/>
        <v>0</v>
      </c>
      <c r="CL163" s="7">
        <f t="shared" si="455"/>
        <v>0</v>
      </c>
      <c r="CM163" s="7">
        <f t="shared" si="347"/>
        <v>0</v>
      </c>
      <c r="CN163" s="7">
        <f t="shared" si="382"/>
        <v>0</v>
      </c>
      <c r="CP163">
        <f t="shared" si="348"/>
        <v>0</v>
      </c>
      <c r="CQ163">
        <f t="shared" si="349"/>
        <v>0</v>
      </c>
      <c r="CR163">
        <f t="shared" si="350"/>
        <v>0</v>
      </c>
      <c r="CS163">
        <f t="shared" si="405"/>
        <v>0</v>
      </c>
      <c r="CT163" s="7"/>
      <c r="CU163" s="7">
        <f t="shared" si="456"/>
        <v>0</v>
      </c>
      <c r="CV163" s="7">
        <f t="shared" si="406"/>
        <v>0</v>
      </c>
      <c r="CW163" s="7">
        <f t="shared" si="351"/>
        <v>0</v>
      </c>
      <c r="CX163" s="7"/>
      <c r="CY163" s="7">
        <f t="shared" si="457"/>
        <v>0</v>
      </c>
      <c r="CZ163" s="7">
        <f>'Initial absorption'!$H163*CY163*$F163</f>
        <v>0</v>
      </c>
      <c r="DA163" s="7">
        <f t="shared" si="407"/>
        <v>0</v>
      </c>
      <c r="DB163" s="7">
        <f>'Initial absorption'!$N163*DA163*$J163</f>
        <v>0</v>
      </c>
      <c r="DC163" s="7"/>
      <c r="DD163">
        <f t="shared" si="458"/>
        <v>0</v>
      </c>
      <c r="DE163" s="7">
        <f t="shared" si="459"/>
        <v>0</v>
      </c>
      <c r="DF163">
        <f t="shared" si="383"/>
        <v>0</v>
      </c>
      <c r="DG163" s="7"/>
      <c r="DH163">
        <f t="shared" si="384"/>
        <v>0</v>
      </c>
      <c r="DI163">
        <f t="shared" si="408"/>
        <v>0</v>
      </c>
      <c r="DJ163">
        <f t="shared" si="421"/>
        <v>0</v>
      </c>
      <c r="DK163" s="7"/>
      <c r="DL163">
        <f>(1 - 'Initial absorption'!$N163)*DA163</f>
        <v>0</v>
      </c>
      <c r="DM163" s="7">
        <f t="shared" si="460"/>
        <v>0</v>
      </c>
      <c r="DN163">
        <f>'Initial absorption'!$T163*(DL163+DM163)*$N163</f>
        <v>0</v>
      </c>
      <c r="DO163" s="7"/>
      <c r="DP163">
        <f t="shared" si="483"/>
        <v>0</v>
      </c>
      <c r="DQ163">
        <f>'Initial absorption'!$N163*DP163*$J163</f>
        <v>0</v>
      </c>
      <c r="DS163">
        <f>(1-'Initial absorption'!$N163)*DP163</f>
        <v>0</v>
      </c>
      <c r="DT163">
        <f>'Initial absorption'!$H163*DS163*$F163</f>
        <v>0</v>
      </c>
      <c r="DU163" s="7"/>
      <c r="DV163">
        <f>(1 - 'Initial absorption'!$T163)*(DL163+DM163)</f>
        <v>0</v>
      </c>
      <c r="DW163">
        <f t="shared" si="461"/>
        <v>0</v>
      </c>
      <c r="EH163" s="7">
        <f t="shared" si="426"/>
        <v>0</v>
      </c>
      <c r="EI163" s="7">
        <f t="shared" si="331"/>
        <v>0</v>
      </c>
      <c r="EJ163" s="7">
        <f t="shared" si="352"/>
        <v>0</v>
      </c>
      <c r="EK163" s="7">
        <f t="shared" si="385"/>
        <v>0</v>
      </c>
      <c r="EL163" s="7"/>
      <c r="EM163" s="7">
        <f t="shared" si="386"/>
        <v>0</v>
      </c>
      <c r="EN163" s="7">
        <f t="shared" si="462"/>
        <v>0</v>
      </c>
      <c r="EO163" s="7">
        <f t="shared" si="353"/>
        <v>0</v>
      </c>
      <c r="EP163" s="7">
        <f t="shared" si="387"/>
        <v>0</v>
      </c>
      <c r="ER163">
        <f t="shared" si="354"/>
        <v>0</v>
      </c>
      <c r="ES163">
        <f t="shared" si="355"/>
        <v>0</v>
      </c>
      <c r="ET163">
        <f t="shared" si="356"/>
        <v>0</v>
      </c>
      <c r="EU163">
        <f t="shared" si="409"/>
        <v>0</v>
      </c>
      <c r="EV163" s="7"/>
      <c r="EW163" s="7">
        <f t="shared" si="463"/>
        <v>0</v>
      </c>
      <c r="EX163" s="7">
        <f t="shared" si="410"/>
        <v>0</v>
      </c>
      <c r="EY163" s="7">
        <f t="shared" si="357"/>
        <v>0</v>
      </c>
      <c r="EZ163" s="7"/>
      <c r="FA163" s="7">
        <f t="shared" si="464"/>
        <v>0</v>
      </c>
      <c r="FB163" s="7">
        <f>'Initial absorption'!$H163*FA163*$F163</f>
        <v>0</v>
      </c>
      <c r="FC163" s="7">
        <f t="shared" si="411"/>
        <v>0</v>
      </c>
      <c r="FD163" s="7">
        <f>'Initial absorption'!$N163*FC163*$J163</f>
        <v>0</v>
      </c>
      <c r="FE163" s="7"/>
      <c r="FF163">
        <f t="shared" si="465"/>
        <v>0</v>
      </c>
      <c r="FG163" s="7">
        <f t="shared" si="466"/>
        <v>0</v>
      </c>
      <c r="FH163">
        <f t="shared" si="388"/>
        <v>0</v>
      </c>
      <c r="FI163" s="7"/>
      <c r="FJ163">
        <f t="shared" si="389"/>
        <v>0</v>
      </c>
      <c r="FK163">
        <f t="shared" si="412"/>
        <v>0</v>
      </c>
      <c r="FL163">
        <f t="shared" si="422"/>
        <v>0</v>
      </c>
      <c r="FM163" s="7"/>
      <c r="FN163">
        <f>(1 - 'Initial absorption'!$N163)*FC163</f>
        <v>0</v>
      </c>
      <c r="FO163" s="7">
        <f t="shared" si="467"/>
        <v>0</v>
      </c>
      <c r="FP163">
        <f>'Initial absorption'!$T163*(FN163+FO163)*$N163</f>
        <v>0</v>
      </c>
      <c r="FQ163" s="7"/>
      <c r="FR163">
        <f t="shared" si="484"/>
        <v>0</v>
      </c>
      <c r="FS163">
        <f>'Initial absorption'!$N163*FR163*$J163</f>
        <v>0</v>
      </c>
      <c r="FU163">
        <f>(1-'Initial absorption'!$N163)*FR163</f>
        <v>0</v>
      </c>
      <c r="FV163">
        <f>'Initial absorption'!$H163*FU163*$F163</f>
        <v>0</v>
      </c>
      <c r="FW163" s="7"/>
      <c r="FX163">
        <f>(1 - 'Initial absorption'!$T163)*(FN163+FO163)</f>
        <v>0</v>
      </c>
      <c r="FY163">
        <f t="shared" si="468"/>
        <v>0</v>
      </c>
      <c r="GJ163" s="7">
        <f t="shared" si="427"/>
        <v>0</v>
      </c>
      <c r="GK163" s="7">
        <f t="shared" si="332"/>
        <v>0</v>
      </c>
      <c r="GL163" s="7">
        <f t="shared" si="358"/>
        <v>0</v>
      </c>
      <c r="GM163" s="7">
        <f t="shared" si="390"/>
        <v>0</v>
      </c>
      <c r="GN163" s="7"/>
      <c r="GO163" s="7">
        <f t="shared" si="391"/>
        <v>0</v>
      </c>
      <c r="GP163" s="7">
        <f t="shared" si="469"/>
        <v>0</v>
      </c>
      <c r="GQ163" s="7">
        <f t="shared" si="359"/>
        <v>0</v>
      </c>
      <c r="GR163" s="7">
        <f t="shared" si="392"/>
        <v>0</v>
      </c>
      <c r="GT163">
        <f t="shared" si="360"/>
        <v>0</v>
      </c>
      <c r="GU163">
        <f t="shared" si="361"/>
        <v>0</v>
      </c>
      <c r="GV163">
        <f t="shared" si="362"/>
        <v>0</v>
      </c>
      <c r="GW163">
        <f t="shared" si="413"/>
        <v>0</v>
      </c>
      <c r="GX163" s="7"/>
      <c r="GY163" s="7">
        <f t="shared" si="470"/>
        <v>0</v>
      </c>
      <c r="GZ163" s="7">
        <f t="shared" si="414"/>
        <v>0</v>
      </c>
      <c r="HA163" s="7">
        <f t="shared" si="363"/>
        <v>0</v>
      </c>
      <c r="HB163" s="7"/>
      <c r="HC163" s="7">
        <f t="shared" si="471"/>
        <v>0</v>
      </c>
      <c r="HD163" s="7">
        <f>'Initial absorption'!$H163*HC163*$F163</f>
        <v>0</v>
      </c>
      <c r="HE163" s="7">
        <f t="shared" si="415"/>
        <v>0</v>
      </c>
      <c r="HF163" s="7">
        <f>'Initial absorption'!$N163*HE163*$J163</f>
        <v>0</v>
      </c>
      <c r="HG163" s="7"/>
      <c r="HH163">
        <f t="shared" si="472"/>
        <v>0</v>
      </c>
      <c r="HI163" s="7">
        <f t="shared" si="473"/>
        <v>0</v>
      </c>
      <c r="HJ163">
        <f t="shared" si="393"/>
        <v>0</v>
      </c>
      <c r="HK163" s="7"/>
      <c r="HL163">
        <f t="shared" si="394"/>
        <v>0</v>
      </c>
      <c r="HM163">
        <f t="shared" si="416"/>
        <v>0</v>
      </c>
      <c r="HN163">
        <f t="shared" si="423"/>
        <v>0</v>
      </c>
      <c r="HO163" s="7"/>
      <c r="HP163">
        <f>(1 - 'Initial absorption'!$N163)*HE163</f>
        <v>0</v>
      </c>
      <c r="HQ163" s="7">
        <f t="shared" si="474"/>
        <v>0</v>
      </c>
      <c r="HR163">
        <f>'Initial absorption'!$T163*(HP163+HQ163)*$N163</f>
        <v>0</v>
      </c>
      <c r="HS163" s="7"/>
      <c r="HT163">
        <f t="shared" si="485"/>
        <v>0</v>
      </c>
      <c r="HU163">
        <f>'Initial absorption'!$N163*HT163*$J163</f>
        <v>0</v>
      </c>
      <c r="HW163">
        <f>(1-'Initial absorption'!$N163)*HT163</f>
        <v>0</v>
      </c>
      <c r="HX163">
        <f>'Initial absorption'!$H163*HW163*$F163</f>
        <v>0</v>
      </c>
      <c r="HY163" s="7"/>
      <c r="HZ163">
        <f>(1 - 'Initial absorption'!$T163)*(HP163+HQ163)</f>
        <v>0</v>
      </c>
      <c r="IA163">
        <f t="shared" si="475"/>
        <v>0</v>
      </c>
      <c r="IL163" s="7">
        <f t="shared" si="428"/>
        <v>0</v>
      </c>
      <c r="IM163" s="7">
        <f t="shared" si="333"/>
        <v>0</v>
      </c>
      <c r="IN163" s="7">
        <f t="shared" si="364"/>
        <v>0</v>
      </c>
      <c r="IO163" s="7">
        <f t="shared" si="395"/>
        <v>0</v>
      </c>
      <c r="IP163" s="7"/>
      <c r="IQ163" s="7">
        <f t="shared" si="396"/>
        <v>0</v>
      </c>
      <c r="IR163" s="7">
        <f t="shared" si="476"/>
        <v>0</v>
      </c>
      <c r="IS163" s="7">
        <f t="shared" si="365"/>
        <v>0</v>
      </c>
      <c r="IT163" s="7">
        <f t="shared" si="397"/>
        <v>0</v>
      </c>
      <c r="IV163">
        <f t="shared" si="366"/>
        <v>0</v>
      </c>
      <c r="IW163">
        <f t="shared" si="367"/>
        <v>0</v>
      </c>
      <c r="IX163">
        <f t="shared" si="368"/>
        <v>0</v>
      </c>
      <c r="IY163">
        <f t="shared" si="417"/>
        <v>0</v>
      </c>
      <c r="IZ163" s="7"/>
      <c r="JA163" s="7">
        <f t="shared" si="477"/>
        <v>0</v>
      </c>
      <c r="JB163" s="7">
        <f t="shared" si="418"/>
        <v>0</v>
      </c>
      <c r="JC163" s="7">
        <f t="shared" si="369"/>
        <v>0</v>
      </c>
      <c r="JD163" s="7"/>
      <c r="JE163" s="7">
        <f t="shared" si="478"/>
        <v>0</v>
      </c>
      <c r="JF163" s="7">
        <f>'Initial absorption'!$H163*JE163*$F163</f>
        <v>0</v>
      </c>
      <c r="JG163" s="7">
        <f t="shared" si="419"/>
        <v>0</v>
      </c>
      <c r="JH163" s="7">
        <f>'Initial absorption'!$N163*JG163*$J163</f>
        <v>0</v>
      </c>
      <c r="JI163" s="7"/>
      <c r="JJ163">
        <f t="shared" si="479"/>
        <v>0</v>
      </c>
      <c r="JK163" s="7">
        <f t="shared" si="480"/>
        <v>0</v>
      </c>
      <c r="JL163">
        <f t="shared" si="398"/>
        <v>0</v>
      </c>
      <c r="JM163" s="7"/>
      <c r="JN163">
        <f t="shared" si="399"/>
        <v>0</v>
      </c>
      <c r="JO163">
        <f t="shared" si="420"/>
        <v>0</v>
      </c>
      <c r="JP163">
        <f t="shared" si="424"/>
        <v>0</v>
      </c>
      <c r="JQ163" s="7"/>
      <c r="JR163">
        <f>(1 - 'Initial absorption'!$N163)*JG163</f>
        <v>0</v>
      </c>
      <c r="JS163" s="7">
        <f t="shared" si="481"/>
        <v>0</v>
      </c>
      <c r="JT163">
        <f>'Initial absorption'!$T163*(JR163+JS163)*$N163</f>
        <v>0</v>
      </c>
      <c r="JU163" s="7"/>
      <c r="JV163">
        <f t="shared" si="486"/>
        <v>0</v>
      </c>
      <c r="JW163">
        <f>'Initial absorption'!$N163*JV163*$J163</f>
        <v>0</v>
      </c>
      <c r="JY163">
        <f>(1-'Initial absorption'!$N163)*JV163</f>
        <v>0</v>
      </c>
      <c r="JZ163">
        <f>'Initial absorption'!$H163*JY163*$F163</f>
        <v>0</v>
      </c>
      <c r="KA163" s="7"/>
      <c r="KB163">
        <f>(1 - 'Initial absorption'!$T163)*(JR163+JS163)</f>
        <v>0</v>
      </c>
      <c r="KC163">
        <f t="shared" si="482"/>
        <v>0</v>
      </c>
    </row>
    <row r="164" spans="4:289" x14ac:dyDescent="0.25">
      <c r="D164">
        <v>1090</v>
      </c>
      <c r="E164">
        <f>'Input spectra'!B164</f>
        <v>0</v>
      </c>
      <c r="F164">
        <f>'Initial absorption'!J164</f>
        <v>0</v>
      </c>
      <c r="G164">
        <f>'Input spectra'!C164</f>
        <v>0</v>
      </c>
      <c r="H164">
        <f t="shared" si="370"/>
        <v>0</v>
      </c>
      <c r="I164">
        <f>'Input spectra'!D164</f>
        <v>0</v>
      </c>
      <c r="J164">
        <f>'Initial absorption'!P164</f>
        <v>0</v>
      </c>
      <c r="K164">
        <f>'Input spectra'!E164</f>
        <v>0</v>
      </c>
      <c r="L164">
        <f t="shared" si="371"/>
        <v>0</v>
      </c>
      <c r="M164">
        <f>'Input spectra'!F164</f>
        <v>0</v>
      </c>
      <c r="N164">
        <f>'Initial absorption'!V164</f>
        <v>0</v>
      </c>
      <c r="O164">
        <f>'Input spectra'!G164</f>
        <v>0</v>
      </c>
      <c r="P164">
        <f t="shared" si="372"/>
        <v>0</v>
      </c>
      <c r="R164">
        <f>'Reaching edge prob after ems 1'!$EZ165</f>
        <v>0.88301667338775991</v>
      </c>
      <c r="S164">
        <f>'Reaching edge prob after ems 2'!$EZ165</f>
        <v>0.88301667338775991</v>
      </c>
      <c r="T164">
        <f>'Reaching edge prob after ems 3'!EZ165</f>
        <v>0.88301667338775991</v>
      </c>
      <c r="U164">
        <f>1-EXP(-'Reaching edge prob after ems 1'!FC165*_k_in_ec_correction*($E164*_c1+'Input spectra'!Y164))</f>
        <v>1.1906690537676456E-2</v>
      </c>
      <c r="V164">
        <f>1-EXP(-(_t-'Reaching edge prob after ems 1'!FC165)*_k_in_ec_correction*($E164*_c1+'Input spectra'!Y164))</f>
        <v>1.2036651341352345E-2</v>
      </c>
      <c r="W164">
        <f>1-EXP(-'Reaching edge prob after ems 2'!FC165*_k_in_ec_correction*($I164*_c2+'Input spectra'!Y164))</f>
        <v>1.1906690537676456E-2</v>
      </c>
      <c r="X164">
        <f>1-EXP(-(_t-'Reaching edge prob after ems 2'!FC165)*_k_in_ec_correction*($I164*_c2+'Input spectra'!Y164))</f>
        <v>1.2036651341352345E-2</v>
      </c>
      <c r="Y164">
        <f>1-EXP(-'Reaching edge prob after ems 3'!FC165*_k_in_ec_correction*($M164*_c3+'Input spectra'!Y164))</f>
        <v>1.1906690537676456E-2</v>
      </c>
      <c r="Z164">
        <f>1-EXP(-(_t-'Reaching edge prob after ems 3'!FC165)*_k_in_ec_correction*($M164*_c3+'Input spectra'!Y164))</f>
        <v>1.2036651341352345E-2</v>
      </c>
      <c r="AD164" s="7">
        <f t="shared" si="430"/>
        <v>0</v>
      </c>
      <c r="AE164" s="7">
        <f t="shared" si="431"/>
        <v>0</v>
      </c>
      <c r="AF164" s="7">
        <f t="shared" si="432"/>
        <v>0</v>
      </c>
      <c r="AG164" s="7">
        <f t="shared" si="433"/>
        <v>0</v>
      </c>
      <c r="AH164" s="7"/>
      <c r="AI164" s="7">
        <f t="shared" si="434"/>
        <v>0</v>
      </c>
      <c r="AJ164" s="7">
        <f t="shared" si="435"/>
        <v>0</v>
      </c>
      <c r="AK164" s="7">
        <f t="shared" si="436"/>
        <v>0</v>
      </c>
      <c r="AL164" s="7">
        <f t="shared" si="437"/>
        <v>0</v>
      </c>
      <c r="AN164">
        <f t="shared" si="438"/>
        <v>0</v>
      </c>
      <c r="AO164">
        <f t="shared" si="439"/>
        <v>0</v>
      </c>
      <c r="AP164">
        <f t="shared" si="440"/>
        <v>0</v>
      </c>
      <c r="AQ164">
        <f t="shared" si="441"/>
        <v>0</v>
      </c>
      <c r="AR164" s="7"/>
      <c r="AS164" s="7">
        <f t="shared" si="442"/>
        <v>0</v>
      </c>
      <c r="AT164" s="7">
        <f t="shared" si="443"/>
        <v>0</v>
      </c>
      <c r="AU164" s="7">
        <f t="shared" si="444"/>
        <v>0</v>
      </c>
      <c r="AV164" s="7"/>
      <c r="AW164" s="7">
        <f t="shared" si="445"/>
        <v>0</v>
      </c>
      <c r="AX164" s="7">
        <f>'Initial absorption'!$H164*AW164*$F164</f>
        <v>0</v>
      </c>
      <c r="AY164" s="7">
        <f t="shared" si="446"/>
        <v>0</v>
      </c>
      <c r="AZ164" s="7">
        <f>'Initial absorption'!$N164*AY164*$J164</f>
        <v>0</v>
      </c>
      <c r="BA164" s="7"/>
      <c r="BB164">
        <f t="shared" si="447"/>
        <v>0</v>
      </c>
      <c r="BC164" s="7">
        <f t="shared" si="448"/>
        <v>0</v>
      </c>
      <c r="BD164">
        <f t="shared" si="449"/>
        <v>0</v>
      </c>
      <c r="BE164" s="7"/>
      <c r="BF164">
        <f t="shared" si="450"/>
        <v>0</v>
      </c>
      <c r="BG164">
        <f t="shared" si="451"/>
        <v>0</v>
      </c>
      <c r="BH164">
        <f t="shared" si="452"/>
        <v>0</v>
      </c>
      <c r="BI164" s="7"/>
      <c r="BJ164">
        <f>(1 - 'Initial absorption'!$N164)*AY164</f>
        <v>0</v>
      </c>
      <c r="BK164" s="7">
        <f t="shared" si="345"/>
        <v>0</v>
      </c>
      <c r="BL164">
        <f>'Initial absorption'!$T164*(BJ164+BK164)*$N164</f>
        <v>0</v>
      </c>
      <c r="BM164" s="7"/>
      <c r="BN164">
        <f t="shared" si="453"/>
        <v>0</v>
      </c>
      <c r="BO164">
        <f>'Initial absorption'!$N164*BN164*$J164</f>
        <v>0</v>
      </c>
      <c r="BQ164">
        <f>(1-'Initial absorption'!$N164)*BN164</f>
        <v>0</v>
      </c>
      <c r="BR164">
        <f>'Initial absorption'!$H164*BQ164*$F164</f>
        <v>0</v>
      </c>
      <c r="BS164" s="7"/>
      <c r="BT164">
        <f>(1 - 'Initial absorption'!$T164)*(BJ164+BK164)</f>
        <v>0</v>
      </c>
      <c r="BU164">
        <f t="shared" si="454"/>
        <v>0</v>
      </c>
      <c r="CF164" s="7">
        <f t="shared" si="425"/>
        <v>0</v>
      </c>
      <c r="CG164" s="7">
        <f t="shared" si="330"/>
        <v>0</v>
      </c>
      <c r="CH164" s="7">
        <f t="shared" si="346"/>
        <v>0</v>
      </c>
      <c r="CI164" s="7">
        <f t="shared" si="380"/>
        <v>0</v>
      </c>
      <c r="CJ164" s="7"/>
      <c r="CK164" s="7">
        <f t="shared" si="381"/>
        <v>0</v>
      </c>
      <c r="CL164" s="7">
        <f t="shared" si="455"/>
        <v>0</v>
      </c>
      <c r="CM164" s="7">
        <f t="shared" si="347"/>
        <v>0</v>
      </c>
      <c r="CN164" s="7">
        <f t="shared" si="382"/>
        <v>0</v>
      </c>
      <c r="CP164">
        <f t="shared" si="348"/>
        <v>0</v>
      </c>
      <c r="CQ164">
        <f t="shared" si="349"/>
        <v>0</v>
      </c>
      <c r="CR164">
        <f t="shared" si="350"/>
        <v>0</v>
      </c>
      <c r="CS164">
        <f t="shared" si="405"/>
        <v>0</v>
      </c>
      <c r="CT164" s="7"/>
      <c r="CU164" s="7">
        <f t="shared" si="456"/>
        <v>0</v>
      </c>
      <c r="CV164" s="7">
        <f t="shared" si="406"/>
        <v>0</v>
      </c>
      <c r="CW164" s="7">
        <f t="shared" si="351"/>
        <v>0</v>
      </c>
      <c r="CX164" s="7"/>
      <c r="CY164" s="7">
        <f t="shared" si="457"/>
        <v>0</v>
      </c>
      <c r="CZ164" s="7">
        <f>'Initial absorption'!$H164*CY164*$F164</f>
        <v>0</v>
      </c>
      <c r="DA164" s="7">
        <f t="shared" si="407"/>
        <v>0</v>
      </c>
      <c r="DB164" s="7">
        <f>'Initial absorption'!$N164*DA164*$J164</f>
        <v>0</v>
      </c>
      <c r="DC164" s="7"/>
      <c r="DD164">
        <f t="shared" si="458"/>
        <v>0</v>
      </c>
      <c r="DE164" s="7">
        <f t="shared" si="459"/>
        <v>0</v>
      </c>
      <c r="DF164">
        <f t="shared" si="383"/>
        <v>0</v>
      </c>
      <c r="DG164" s="7"/>
      <c r="DH164">
        <f t="shared" si="384"/>
        <v>0</v>
      </c>
      <c r="DI164">
        <f t="shared" si="408"/>
        <v>0</v>
      </c>
      <c r="DJ164">
        <f t="shared" si="421"/>
        <v>0</v>
      </c>
      <c r="DK164" s="7"/>
      <c r="DL164">
        <f>(1 - 'Initial absorption'!$N164)*DA164</f>
        <v>0</v>
      </c>
      <c r="DM164" s="7">
        <f t="shared" si="460"/>
        <v>0</v>
      </c>
      <c r="DN164">
        <f>'Initial absorption'!$T164*(DL164+DM164)*$N164</f>
        <v>0</v>
      </c>
      <c r="DO164" s="7"/>
      <c r="DP164">
        <f t="shared" si="483"/>
        <v>0</v>
      </c>
      <c r="DQ164">
        <f>'Initial absorption'!$N164*DP164*$J164</f>
        <v>0</v>
      </c>
      <c r="DS164">
        <f>(1-'Initial absorption'!$N164)*DP164</f>
        <v>0</v>
      </c>
      <c r="DT164">
        <f>'Initial absorption'!$H164*DS164*$F164</f>
        <v>0</v>
      </c>
      <c r="DU164" s="7"/>
      <c r="DV164">
        <f>(1 - 'Initial absorption'!$T164)*(DL164+DM164)</f>
        <v>0</v>
      </c>
      <c r="DW164">
        <f t="shared" si="461"/>
        <v>0</v>
      </c>
      <c r="EH164" s="7">
        <f t="shared" si="426"/>
        <v>0</v>
      </c>
      <c r="EI164" s="7">
        <f t="shared" si="331"/>
        <v>0</v>
      </c>
      <c r="EJ164" s="7">
        <f t="shared" si="352"/>
        <v>0</v>
      </c>
      <c r="EK164" s="7">
        <f t="shared" si="385"/>
        <v>0</v>
      </c>
      <c r="EL164" s="7"/>
      <c r="EM164" s="7">
        <f t="shared" si="386"/>
        <v>0</v>
      </c>
      <c r="EN164" s="7">
        <f t="shared" si="462"/>
        <v>0</v>
      </c>
      <c r="EO164" s="7">
        <f t="shared" si="353"/>
        <v>0</v>
      </c>
      <c r="EP164" s="7">
        <f t="shared" si="387"/>
        <v>0</v>
      </c>
      <c r="ER164">
        <f t="shared" si="354"/>
        <v>0</v>
      </c>
      <c r="ES164">
        <f t="shared" si="355"/>
        <v>0</v>
      </c>
      <c r="ET164">
        <f t="shared" si="356"/>
        <v>0</v>
      </c>
      <c r="EU164">
        <f t="shared" si="409"/>
        <v>0</v>
      </c>
      <c r="EV164" s="7"/>
      <c r="EW164" s="7">
        <f t="shared" si="463"/>
        <v>0</v>
      </c>
      <c r="EX164" s="7">
        <f t="shared" si="410"/>
        <v>0</v>
      </c>
      <c r="EY164" s="7">
        <f t="shared" si="357"/>
        <v>0</v>
      </c>
      <c r="EZ164" s="7"/>
      <c r="FA164" s="7">
        <f t="shared" si="464"/>
        <v>0</v>
      </c>
      <c r="FB164" s="7">
        <f>'Initial absorption'!$H164*FA164*$F164</f>
        <v>0</v>
      </c>
      <c r="FC164" s="7">
        <f t="shared" si="411"/>
        <v>0</v>
      </c>
      <c r="FD164" s="7">
        <f>'Initial absorption'!$N164*FC164*$J164</f>
        <v>0</v>
      </c>
      <c r="FE164" s="7"/>
      <c r="FF164">
        <f t="shared" si="465"/>
        <v>0</v>
      </c>
      <c r="FG164" s="7">
        <f t="shared" si="466"/>
        <v>0</v>
      </c>
      <c r="FH164">
        <f t="shared" si="388"/>
        <v>0</v>
      </c>
      <c r="FI164" s="7"/>
      <c r="FJ164">
        <f t="shared" si="389"/>
        <v>0</v>
      </c>
      <c r="FK164">
        <f t="shared" si="412"/>
        <v>0</v>
      </c>
      <c r="FL164">
        <f t="shared" si="422"/>
        <v>0</v>
      </c>
      <c r="FM164" s="7"/>
      <c r="FN164">
        <f>(1 - 'Initial absorption'!$N164)*FC164</f>
        <v>0</v>
      </c>
      <c r="FO164" s="7">
        <f t="shared" si="467"/>
        <v>0</v>
      </c>
      <c r="FP164">
        <f>'Initial absorption'!$T164*(FN164+FO164)*$N164</f>
        <v>0</v>
      </c>
      <c r="FQ164" s="7"/>
      <c r="FR164">
        <f t="shared" si="484"/>
        <v>0</v>
      </c>
      <c r="FS164">
        <f>'Initial absorption'!$N164*FR164*$J164</f>
        <v>0</v>
      </c>
      <c r="FU164">
        <f>(1-'Initial absorption'!$N164)*FR164</f>
        <v>0</v>
      </c>
      <c r="FV164">
        <f>'Initial absorption'!$H164*FU164*$F164</f>
        <v>0</v>
      </c>
      <c r="FW164" s="7"/>
      <c r="FX164">
        <f>(1 - 'Initial absorption'!$T164)*(FN164+FO164)</f>
        <v>0</v>
      </c>
      <c r="FY164">
        <f t="shared" si="468"/>
        <v>0</v>
      </c>
      <c r="GJ164" s="7">
        <f t="shared" si="427"/>
        <v>0</v>
      </c>
      <c r="GK164" s="7">
        <f t="shared" si="332"/>
        <v>0</v>
      </c>
      <c r="GL164" s="7">
        <f t="shared" si="358"/>
        <v>0</v>
      </c>
      <c r="GM164" s="7">
        <f t="shared" si="390"/>
        <v>0</v>
      </c>
      <c r="GN164" s="7"/>
      <c r="GO164" s="7">
        <f t="shared" si="391"/>
        <v>0</v>
      </c>
      <c r="GP164" s="7">
        <f t="shared" si="469"/>
        <v>0</v>
      </c>
      <c r="GQ164" s="7">
        <f t="shared" si="359"/>
        <v>0</v>
      </c>
      <c r="GR164" s="7">
        <f t="shared" si="392"/>
        <v>0</v>
      </c>
      <c r="GT164">
        <f t="shared" si="360"/>
        <v>0</v>
      </c>
      <c r="GU164">
        <f t="shared" si="361"/>
        <v>0</v>
      </c>
      <c r="GV164">
        <f t="shared" si="362"/>
        <v>0</v>
      </c>
      <c r="GW164">
        <f t="shared" si="413"/>
        <v>0</v>
      </c>
      <c r="GX164" s="7"/>
      <c r="GY164" s="7">
        <f t="shared" si="470"/>
        <v>0</v>
      </c>
      <c r="GZ164" s="7">
        <f t="shared" si="414"/>
        <v>0</v>
      </c>
      <c r="HA164" s="7">
        <f t="shared" si="363"/>
        <v>0</v>
      </c>
      <c r="HB164" s="7"/>
      <c r="HC164" s="7">
        <f t="shared" si="471"/>
        <v>0</v>
      </c>
      <c r="HD164" s="7">
        <f>'Initial absorption'!$H164*HC164*$F164</f>
        <v>0</v>
      </c>
      <c r="HE164" s="7">
        <f t="shared" si="415"/>
        <v>0</v>
      </c>
      <c r="HF164" s="7">
        <f>'Initial absorption'!$N164*HE164*$J164</f>
        <v>0</v>
      </c>
      <c r="HG164" s="7"/>
      <c r="HH164">
        <f t="shared" si="472"/>
        <v>0</v>
      </c>
      <c r="HI164" s="7">
        <f t="shared" si="473"/>
        <v>0</v>
      </c>
      <c r="HJ164">
        <f t="shared" si="393"/>
        <v>0</v>
      </c>
      <c r="HK164" s="7"/>
      <c r="HL164">
        <f t="shared" si="394"/>
        <v>0</v>
      </c>
      <c r="HM164">
        <f t="shared" si="416"/>
        <v>0</v>
      </c>
      <c r="HN164">
        <f t="shared" si="423"/>
        <v>0</v>
      </c>
      <c r="HO164" s="7"/>
      <c r="HP164">
        <f>(1 - 'Initial absorption'!$N164)*HE164</f>
        <v>0</v>
      </c>
      <c r="HQ164" s="7">
        <f t="shared" si="474"/>
        <v>0</v>
      </c>
      <c r="HR164">
        <f>'Initial absorption'!$T164*(HP164+HQ164)*$N164</f>
        <v>0</v>
      </c>
      <c r="HS164" s="7"/>
      <c r="HT164">
        <f t="shared" si="485"/>
        <v>0</v>
      </c>
      <c r="HU164">
        <f>'Initial absorption'!$N164*HT164*$J164</f>
        <v>0</v>
      </c>
      <c r="HW164">
        <f>(1-'Initial absorption'!$N164)*HT164</f>
        <v>0</v>
      </c>
      <c r="HX164">
        <f>'Initial absorption'!$H164*HW164*$F164</f>
        <v>0</v>
      </c>
      <c r="HY164" s="7"/>
      <c r="HZ164">
        <f>(1 - 'Initial absorption'!$T164)*(HP164+HQ164)</f>
        <v>0</v>
      </c>
      <c r="IA164">
        <f t="shared" si="475"/>
        <v>0</v>
      </c>
      <c r="IL164" s="7">
        <f t="shared" si="428"/>
        <v>0</v>
      </c>
      <c r="IM164" s="7">
        <f t="shared" si="333"/>
        <v>0</v>
      </c>
      <c r="IN164" s="7">
        <f t="shared" si="364"/>
        <v>0</v>
      </c>
      <c r="IO164" s="7">
        <f t="shared" si="395"/>
        <v>0</v>
      </c>
      <c r="IP164" s="7"/>
      <c r="IQ164" s="7">
        <f t="shared" si="396"/>
        <v>0</v>
      </c>
      <c r="IR164" s="7">
        <f t="shared" si="476"/>
        <v>0</v>
      </c>
      <c r="IS164" s="7">
        <f t="shared" si="365"/>
        <v>0</v>
      </c>
      <c r="IT164" s="7">
        <f t="shared" si="397"/>
        <v>0</v>
      </c>
      <c r="IV164">
        <f t="shared" si="366"/>
        <v>0</v>
      </c>
      <c r="IW164">
        <f t="shared" si="367"/>
        <v>0</v>
      </c>
      <c r="IX164">
        <f t="shared" si="368"/>
        <v>0</v>
      </c>
      <c r="IY164">
        <f t="shared" si="417"/>
        <v>0</v>
      </c>
      <c r="IZ164" s="7"/>
      <c r="JA164" s="7">
        <f t="shared" si="477"/>
        <v>0</v>
      </c>
      <c r="JB164" s="7">
        <f t="shared" si="418"/>
        <v>0</v>
      </c>
      <c r="JC164" s="7">
        <f t="shared" si="369"/>
        <v>0</v>
      </c>
      <c r="JD164" s="7"/>
      <c r="JE164" s="7">
        <f t="shared" si="478"/>
        <v>0</v>
      </c>
      <c r="JF164" s="7">
        <f>'Initial absorption'!$H164*JE164*$F164</f>
        <v>0</v>
      </c>
      <c r="JG164" s="7">
        <f t="shared" si="419"/>
        <v>0</v>
      </c>
      <c r="JH164" s="7">
        <f>'Initial absorption'!$N164*JG164*$J164</f>
        <v>0</v>
      </c>
      <c r="JI164" s="7"/>
      <c r="JJ164">
        <f t="shared" si="479"/>
        <v>0</v>
      </c>
      <c r="JK164" s="7">
        <f t="shared" si="480"/>
        <v>0</v>
      </c>
      <c r="JL164">
        <f t="shared" si="398"/>
        <v>0</v>
      </c>
      <c r="JM164" s="7"/>
      <c r="JN164">
        <f t="shared" si="399"/>
        <v>0</v>
      </c>
      <c r="JO164">
        <f t="shared" si="420"/>
        <v>0</v>
      </c>
      <c r="JP164">
        <f t="shared" si="424"/>
        <v>0</v>
      </c>
      <c r="JQ164" s="7"/>
      <c r="JR164">
        <f>(1 - 'Initial absorption'!$N164)*JG164</f>
        <v>0</v>
      </c>
      <c r="JS164" s="7">
        <f t="shared" si="481"/>
        <v>0</v>
      </c>
      <c r="JT164">
        <f>'Initial absorption'!$T164*(JR164+JS164)*$N164</f>
        <v>0</v>
      </c>
      <c r="JU164" s="7"/>
      <c r="JV164">
        <f t="shared" si="486"/>
        <v>0</v>
      </c>
      <c r="JW164">
        <f>'Initial absorption'!$N164*JV164*$J164</f>
        <v>0</v>
      </c>
      <c r="JY164">
        <f>(1-'Initial absorption'!$N164)*JV164</f>
        <v>0</v>
      </c>
      <c r="JZ164">
        <f>'Initial absorption'!$H164*JY164*$F164</f>
        <v>0</v>
      </c>
      <c r="KA164" s="7"/>
      <c r="KB164">
        <f>(1 - 'Initial absorption'!$T164)*(JR164+JS164)</f>
        <v>0</v>
      </c>
      <c r="KC164">
        <f t="shared" si="482"/>
        <v>0</v>
      </c>
    </row>
    <row r="165" spans="4:289" x14ac:dyDescent="0.25">
      <c r="D165">
        <v>1095</v>
      </c>
      <c r="E165">
        <f>'Input spectra'!B165</f>
        <v>0</v>
      </c>
      <c r="F165">
        <f>'Initial absorption'!J165</f>
        <v>0</v>
      </c>
      <c r="G165">
        <f>'Input spectra'!C165</f>
        <v>0</v>
      </c>
      <c r="H165">
        <f t="shared" si="370"/>
        <v>0</v>
      </c>
      <c r="I165">
        <f>'Input spectra'!D165</f>
        <v>0</v>
      </c>
      <c r="J165">
        <f>'Initial absorption'!P165</f>
        <v>0</v>
      </c>
      <c r="K165">
        <f>'Input spectra'!E165</f>
        <v>0</v>
      </c>
      <c r="L165">
        <f t="shared" si="371"/>
        <v>0</v>
      </c>
      <c r="M165">
        <f>'Input spectra'!F165</f>
        <v>0</v>
      </c>
      <c r="N165">
        <f>'Initial absorption'!V165</f>
        <v>0</v>
      </c>
      <c r="O165">
        <f>'Input spectra'!G165</f>
        <v>0</v>
      </c>
      <c r="P165">
        <f t="shared" si="372"/>
        <v>0</v>
      </c>
      <c r="R165">
        <f>'Reaching edge prob after ems 1'!$EZ166</f>
        <v>0.88314438711692689</v>
      </c>
      <c r="S165">
        <f>'Reaching edge prob after ems 2'!$EZ166</f>
        <v>0.88314438711692689</v>
      </c>
      <c r="T165">
        <f>'Reaching edge prob after ems 3'!EZ166</f>
        <v>0.88314438711692689</v>
      </c>
      <c r="U165">
        <f>1-EXP(-'Reaching edge prob after ems 1'!FC166*_k_in_ec_correction*($E165*_c1+'Input spectra'!Y165))</f>
        <v>1.1892540388087069E-2</v>
      </c>
      <c r="V165">
        <f>1-EXP(-(_t-'Reaching edge prob after ems 1'!FC166)*_k_in_ec_correction*($E165*_c1+'Input spectra'!Y165))</f>
        <v>1.2022190798178123E-2</v>
      </c>
      <c r="W165">
        <f>1-EXP(-'Reaching edge prob after ems 2'!FC166*_k_in_ec_correction*($I165*_c2+'Input spectra'!Y165))</f>
        <v>1.1892540388087069E-2</v>
      </c>
      <c r="X165">
        <f>1-EXP(-(_t-'Reaching edge prob after ems 2'!FC166)*_k_in_ec_correction*($I165*_c2+'Input spectra'!Y165))</f>
        <v>1.2022190798178123E-2</v>
      </c>
      <c r="Y165">
        <f>1-EXP(-'Reaching edge prob after ems 3'!FC166*_k_in_ec_correction*($M165*_c3+'Input spectra'!Y165))</f>
        <v>1.1892540388087069E-2</v>
      </c>
      <c r="Z165">
        <f>1-EXP(-(_t-'Reaching edge prob after ems 3'!FC166)*_k_in_ec_correction*($M165*_c3+'Input spectra'!Y165))</f>
        <v>1.2022190798178123E-2</v>
      </c>
      <c r="AD165" s="7">
        <f t="shared" si="430"/>
        <v>0</v>
      </c>
      <c r="AE165" s="7">
        <f t="shared" si="431"/>
        <v>0</v>
      </c>
      <c r="AF165" s="7">
        <f t="shared" si="432"/>
        <v>0</v>
      </c>
      <c r="AG165" s="7">
        <f t="shared" si="433"/>
        <v>0</v>
      </c>
      <c r="AH165" s="7"/>
      <c r="AI165" s="7">
        <f t="shared" si="434"/>
        <v>0</v>
      </c>
      <c r="AJ165" s="7">
        <f t="shared" si="435"/>
        <v>0</v>
      </c>
      <c r="AK165" s="7">
        <f t="shared" si="436"/>
        <v>0</v>
      </c>
      <c r="AL165" s="7">
        <f t="shared" si="437"/>
        <v>0</v>
      </c>
      <c r="AN165">
        <f t="shared" si="438"/>
        <v>0</v>
      </c>
      <c r="AO165">
        <f t="shared" si="439"/>
        <v>0</v>
      </c>
      <c r="AP165">
        <f t="shared" si="440"/>
        <v>0</v>
      </c>
      <c r="AQ165">
        <f t="shared" si="441"/>
        <v>0</v>
      </c>
      <c r="AR165" s="7"/>
      <c r="AS165" s="7">
        <f t="shared" si="442"/>
        <v>0</v>
      </c>
      <c r="AT165" s="7">
        <f t="shared" si="443"/>
        <v>0</v>
      </c>
      <c r="AU165" s="7">
        <f t="shared" si="444"/>
        <v>0</v>
      </c>
      <c r="AV165" s="7"/>
      <c r="AW165" s="7">
        <f t="shared" si="445"/>
        <v>0</v>
      </c>
      <c r="AX165" s="7">
        <f>'Initial absorption'!$H165*AW165*$F165</f>
        <v>0</v>
      </c>
      <c r="AY165" s="7">
        <f t="shared" si="446"/>
        <v>0</v>
      </c>
      <c r="AZ165" s="7">
        <f>'Initial absorption'!$N165*AY165*$J165</f>
        <v>0</v>
      </c>
      <c r="BA165" s="7"/>
      <c r="BB165">
        <f t="shared" si="447"/>
        <v>0</v>
      </c>
      <c r="BC165" s="7">
        <f t="shared" si="448"/>
        <v>0</v>
      </c>
      <c r="BD165">
        <f t="shared" si="449"/>
        <v>0</v>
      </c>
      <c r="BE165" s="7"/>
      <c r="BF165">
        <f t="shared" si="450"/>
        <v>0</v>
      </c>
      <c r="BG165">
        <f t="shared" si="451"/>
        <v>0</v>
      </c>
      <c r="BH165">
        <f t="shared" si="452"/>
        <v>0</v>
      </c>
      <c r="BI165" s="7"/>
      <c r="BJ165">
        <f>(1 - 'Initial absorption'!$N165)*AY165</f>
        <v>0</v>
      </c>
      <c r="BK165" s="7">
        <f t="shared" si="345"/>
        <v>0</v>
      </c>
      <c r="BL165">
        <f>'Initial absorption'!$T165*(BJ165+BK165)*$N165</f>
        <v>0</v>
      </c>
      <c r="BM165" s="7"/>
      <c r="BN165">
        <f t="shared" si="453"/>
        <v>0</v>
      </c>
      <c r="BO165">
        <f>'Initial absorption'!$N165*BN165*$J165</f>
        <v>0</v>
      </c>
      <c r="BQ165">
        <f>(1-'Initial absorption'!$N165)*BN165</f>
        <v>0</v>
      </c>
      <c r="BR165">
        <f>'Initial absorption'!$H165*BQ165*$F165</f>
        <v>0</v>
      </c>
      <c r="BS165" s="7"/>
      <c r="BT165">
        <f>(1 - 'Initial absorption'!$T165)*(BJ165+BK165)</f>
        <v>0</v>
      </c>
      <c r="BU165">
        <f t="shared" si="454"/>
        <v>0</v>
      </c>
      <c r="CF165" s="7">
        <f t="shared" si="425"/>
        <v>0</v>
      </c>
      <c r="CG165" s="7">
        <f t="shared" si="330"/>
        <v>0</v>
      </c>
      <c r="CH165" s="7">
        <f t="shared" si="346"/>
        <v>0</v>
      </c>
      <c r="CI165" s="7">
        <f t="shared" si="380"/>
        <v>0</v>
      </c>
      <c r="CJ165" s="7"/>
      <c r="CK165" s="7">
        <f t="shared" si="381"/>
        <v>0</v>
      </c>
      <c r="CL165" s="7">
        <f t="shared" si="455"/>
        <v>0</v>
      </c>
      <c r="CM165" s="7">
        <f t="shared" si="347"/>
        <v>0</v>
      </c>
      <c r="CN165" s="7">
        <f t="shared" si="382"/>
        <v>0</v>
      </c>
      <c r="CP165">
        <f t="shared" si="348"/>
        <v>0</v>
      </c>
      <c r="CQ165">
        <f t="shared" si="349"/>
        <v>0</v>
      </c>
      <c r="CR165">
        <f t="shared" si="350"/>
        <v>0</v>
      </c>
      <c r="CS165">
        <f t="shared" si="405"/>
        <v>0</v>
      </c>
      <c r="CT165" s="7"/>
      <c r="CU165" s="7">
        <f t="shared" si="456"/>
        <v>0</v>
      </c>
      <c r="CV165" s="7">
        <f t="shared" si="406"/>
        <v>0</v>
      </c>
      <c r="CW165" s="7">
        <f t="shared" si="351"/>
        <v>0</v>
      </c>
      <c r="CX165" s="7"/>
      <c r="CY165" s="7">
        <f t="shared" si="457"/>
        <v>0</v>
      </c>
      <c r="CZ165" s="7">
        <f>'Initial absorption'!$H165*CY165*$F165</f>
        <v>0</v>
      </c>
      <c r="DA165" s="7">
        <f t="shared" si="407"/>
        <v>0</v>
      </c>
      <c r="DB165" s="7">
        <f>'Initial absorption'!$N165*DA165*$J165</f>
        <v>0</v>
      </c>
      <c r="DC165" s="7"/>
      <c r="DD165">
        <f t="shared" si="458"/>
        <v>0</v>
      </c>
      <c r="DE165" s="7">
        <f t="shared" si="459"/>
        <v>0</v>
      </c>
      <c r="DF165">
        <f t="shared" si="383"/>
        <v>0</v>
      </c>
      <c r="DG165" s="7"/>
      <c r="DH165">
        <f t="shared" si="384"/>
        <v>0</v>
      </c>
      <c r="DI165">
        <f t="shared" si="408"/>
        <v>0</v>
      </c>
      <c r="DJ165">
        <f t="shared" si="421"/>
        <v>0</v>
      </c>
      <c r="DK165" s="7"/>
      <c r="DL165">
        <f>(1 - 'Initial absorption'!$N165)*DA165</f>
        <v>0</v>
      </c>
      <c r="DM165" s="7">
        <f t="shared" si="460"/>
        <v>0</v>
      </c>
      <c r="DN165">
        <f>'Initial absorption'!$T165*(DL165+DM165)*$N165</f>
        <v>0</v>
      </c>
      <c r="DO165" s="7"/>
      <c r="DP165">
        <f t="shared" si="483"/>
        <v>0</v>
      </c>
      <c r="DQ165">
        <f>'Initial absorption'!$N165*DP165*$J165</f>
        <v>0</v>
      </c>
      <c r="DS165">
        <f>(1-'Initial absorption'!$N165)*DP165</f>
        <v>0</v>
      </c>
      <c r="DT165">
        <f>'Initial absorption'!$H165*DS165*$F165</f>
        <v>0</v>
      </c>
      <c r="DU165" s="7"/>
      <c r="DV165">
        <f>(1 - 'Initial absorption'!$T165)*(DL165+DM165)</f>
        <v>0</v>
      </c>
      <c r="DW165">
        <f t="shared" si="461"/>
        <v>0</v>
      </c>
      <c r="EH165" s="7">
        <f t="shared" si="426"/>
        <v>0</v>
      </c>
      <c r="EI165" s="7">
        <f t="shared" si="331"/>
        <v>0</v>
      </c>
      <c r="EJ165" s="7">
        <f t="shared" si="352"/>
        <v>0</v>
      </c>
      <c r="EK165" s="7">
        <f t="shared" si="385"/>
        <v>0</v>
      </c>
      <c r="EL165" s="7"/>
      <c r="EM165" s="7">
        <f t="shared" si="386"/>
        <v>0</v>
      </c>
      <c r="EN165" s="7">
        <f t="shared" si="462"/>
        <v>0</v>
      </c>
      <c r="EO165" s="7">
        <f t="shared" si="353"/>
        <v>0</v>
      </c>
      <c r="EP165" s="7">
        <f t="shared" si="387"/>
        <v>0</v>
      </c>
      <c r="ER165">
        <f t="shared" si="354"/>
        <v>0</v>
      </c>
      <c r="ES165">
        <f t="shared" si="355"/>
        <v>0</v>
      </c>
      <c r="ET165">
        <f t="shared" si="356"/>
        <v>0</v>
      </c>
      <c r="EU165">
        <f t="shared" si="409"/>
        <v>0</v>
      </c>
      <c r="EV165" s="7"/>
      <c r="EW165" s="7">
        <f t="shared" si="463"/>
        <v>0</v>
      </c>
      <c r="EX165" s="7">
        <f t="shared" si="410"/>
        <v>0</v>
      </c>
      <c r="EY165" s="7">
        <f t="shared" si="357"/>
        <v>0</v>
      </c>
      <c r="EZ165" s="7"/>
      <c r="FA165" s="7">
        <f t="shared" si="464"/>
        <v>0</v>
      </c>
      <c r="FB165" s="7">
        <f>'Initial absorption'!$H165*FA165*$F165</f>
        <v>0</v>
      </c>
      <c r="FC165" s="7">
        <f t="shared" si="411"/>
        <v>0</v>
      </c>
      <c r="FD165" s="7">
        <f>'Initial absorption'!$N165*FC165*$J165</f>
        <v>0</v>
      </c>
      <c r="FE165" s="7"/>
      <c r="FF165">
        <f t="shared" si="465"/>
        <v>0</v>
      </c>
      <c r="FG165" s="7">
        <f t="shared" si="466"/>
        <v>0</v>
      </c>
      <c r="FH165">
        <f t="shared" si="388"/>
        <v>0</v>
      </c>
      <c r="FI165" s="7"/>
      <c r="FJ165">
        <f t="shared" si="389"/>
        <v>0</v>
      </c>
      <c r="FK165">
        <f t="shared" si="412"/>
        <v>0</v>
      </c>
      <c r="FL165">
        <f t="shared" si="422"/>
        <v>0</v>
      </c>
      <c r="FM165" s="7"/>
      <c r="FN165">
        <f>(1 - 'Initial absorption'!$N165)*FC165</f>
        <v>0</v>
      </c>
      <c r="FO165" s="7">
        <f t="shared" si="467"/>
        <v>0</v>
      </c>
      <c r="FP165">
        <f>'Initial absorption'!$T165*(FN165+FO165)*$N165</f>
        <v>0</v>
      </c>
      <c r="FQ165" s="7"/>
      <c r="FR165">
        <f t="shared" si="484"/>
        <v>0</v>
      </c>
      <c r="FS165">
        <f>'Initial absorption'!$N165*FR165*$J165</f>
        <v>0</v>
      </c>
      <c r="FU165">
        <f>(1-'Initial absorption'!$N165)*FR165</f>
        <v>0</v>
      </c>
      <c r="FV165">
        <f>'Initial absorption'!$H165*FU165*$F165</f>
        <v>0</v>
      </c>
      <c r="FW165" s="7"/>
      <c r="FX165">
        <f>(1 - 'Initial absorption'!$T165)*(FN165+FO165)</f>
        <v>0</v>
      </c>
      <c r="FY165">
        <f t="shared" si="468"/>
        <v>0</v>
      </c>
      <c r="GJ165" s="7">
        <f t="shared" si="427"/>
        <v>0</v>
      </c>
      <c r="GK165" s="7">
        <f t="shared" si="332"/>
        <v>0</v>
      </c>
      <c r="GL165" s="7">
        <f t="shared" si="358"/>
        <v>0</v>
      </c>
      <c r="GM165" s="7">
        <f t="shared" si="390"/>
        <v>0</v>
      </c>
      <c r="GN165" s="7"/>
      <c r="GO165" s="7">
        <f t="shared" si="391"/>
        <v>0</v>
      </c>
      <c r="GP165" s="7">
        <f t="shared" si="469"/>
        <v>0</v>
      </c>
      <c r="GQ165" s="7">
        <f t="shared" si="359"/>
        <v>0</v>
      </c>
      <c r="GR165" s="7">
        <f t="shared" si="392"/>
        <v>0</v>
      </c>
      <c r="GT165">
        <f t="shared" si="360"/>
        <v>0</v>
      </c>
      <c r="GU165">
        <f t="shared" si="361"/>
        <v>0</v>
      </c>
      <c r="GV165">
        <f t="shared" si="362"/>
        <v>0</v>
      </c>
      <c r="GW165">
        <f t="shared" si="413"/>
        <v>0</v>
      </c>
      <c r="GX165" s="7"/>
      <c r="GY165" s="7">
        <f t="shared" si="470"/>
        <v>0</v>
      </c>
      <c r="GZ165" s="7">
        <f t="shared" si="414"/>
        <v>0</v>
      </c>
      <c r="HA165" s="7">
        <f t="shared" si="363"/>
        <v>0</v>
      </c>
      <c r="HB165" s="7"/>
      <c r="HC165" s="7">
        <f t="shared" si="471"/>
        <v>0</v>
      </c>
      <c r="HD165" s="7">
        <f>'Initial absorption'!$H165*HC165*$F165</f>
        <v>0</v>
      </c>
      <c r="HE165" s="7">
        <f t="shared" si="415"/>
        <v>0</v>
      </c>
      <c r="HF165" s="7">
        <f>'Initial absorption'!$N165*HE165*$J165</f>
        <v>0</v>
      </c>
      <c r="HG165" s="7"/>
      <c r="HH165">
        <f t="shared" si="472"/>
        <v>0</v>
      </c>
      <c r="HI165" s="7">
        <f t="shared" si="473"/>
        <v>0</v>
      </c>
      <c r="HJ165">
        <f t="shared" si="393"/>
        <v>0</v>
      </c>
      <c r="HK165" s="7"/>
      <c r="HL165">
        <f t="shared" si="394"/>
        <v>0</v>
      </c>
      <c r="HM165">
        <f t="shared" si="416"/>
        <v>0</v>
      </c>
      <c r="HN165">
        <f t="shared" si="423"/>
        <v>0</v>
      </c>
      <c r="HO165" s="7"/>
      <c r="HP165">
        <f>(1 - 'Initial absorption'!$N165)*HE165</f>
        <v>0</v>
      </c>
      <c r="HQ165" s="7">
        <f t="shared" si="474"/>
        <v>0</v>
      </c>
      <c r="HR165">
        <f>'Initial absorption'!$T165*(HP165+HQ165)*$N165</f>
        <v>0</v>
      </c>
      <c r="HS165" s="7"/>
      <c r="HT165">
        <f t="shared" si="485"/>
        <v>0</v>
      </c>
      <c r="HU165">
        <f>'Initial absorption'!$N165*HT165*$J165</f>
        <v>0</v>
      </c>
      <c r="HW165">
        <f>(1-'Initial absorption'!$N165)*HT165</f>
        <v>0</v>
      </c>
      <c r="HX165">
        <f>'Initial absorption'!$H165*HW165*$F165</f>
        <v>0</v>
      </c>
      <c r="HY165" s="7"/>
      <c r="HZ165">
        <f>(1 - 'Initial absorption'!$T165)*(HP165+HQ165)</f>
        <v>0</v>
      </c>
      <c r="IA165">
        <f t="shared" si="475"/>
        <v>0</v>
      </c>
      <c r="IL165" s="7">
        <f t="shared" si="428"/>
        <v>0</v>
      </c>
      <c r="IM165" s="7">
        <f t="shared" si="333"/>
        <v>0</v>
      </c>
      <c r="IN165" s="7">
        <f t="shared" si="364"/>
        <v>0</v>
      </c>
      <c r="IO165" s="7">
        <f t="shared" si="395"/>
        <v>0</v>
      </c>
      <c r="IP165" s="7"/>
      <c r="IQ165" s="7">
        <f t="shared" si="396"/>
        <v>0</v>
      </c>
      <c r="IR165" s="7">
        <f t="shared" si="476"/>
        <v>0</v>
      </c>
      <c r="IS165" s="7">
        <f t="shared" si="365"/>
        <v>0</v>
      </c>
      <c r="IT165" s="7">
        <f t="shared" si="397"/>
        <v>0</v>
      </c>
      <c r="IV165">
        <f t="shared" si="366"/>
        <v>0</v>
      </c>
      <c r="IW165">
        <f t="shared" si="367"/>
        <v>0</v>
      </c>
      <c r="IX165">
        <f t="shared" si="368"/>
        <v>0</v>
      </c>
      <c r="IY165">
        <f t="shared" si="417"/>
        <v>0</v>
      </c>
      <c r="IZ165" s="7"/>
      <c r="JA165" s="7">
        <f t="shared" si="477"/>
        <v>0</v>
      </c>
      <c r="JB165" s="7">
        <f t="shared" si="418"/>
        <v>0</v>
      </c>
      <c r="JC165" s="7">
        <f t="shared" si="369"/>
        <v>0</v>
      </c>
      <c r="JD165" s="7"/>
      <c r="JE165" s="7">
        <f t="shared" si="478"/>
        <v>0</v>
      </c>
      <c r="JF165" s="7">
        <f>'Initial absorption'!$H165*JE165*$F165</f>
        <v>0</v>
      </c>
      <c r="JG165" s="7">
        <f t="shared" si="419"/>
        <v>0</v>
      </c>
      <c r="JH165" s="7">
        <f>'Initial absorption'!$N165*JG165*$J165</f>
        <v>0</v>
      </c>
      <c r="JI165" s="7"/>
      <c r="JJ165">
        <f t="shared" si="479"/>
        <v>0</v>
      </c>
      <c r="JK165" s="7">
        <f t="shared" si="480"/>
        <v>0</v>
      </c>
      <c r="JL165">
        <f t="shared" si="398"/>
        <v>0</v>
      </c>
      <c r="JM165" s="7"/>
      <c r="JN165">
        <f t="shared" si="399"/>
        <v>0</v>
      </c>
      <c r="JO165">
        <f t="shared" si="420"/>
        <v>0</v>
      </c>
      <c r="JP165">
        <f t="shared" si="424"/>
        <v>0</v>
      </c>
      <c r="JQ165" s="7"/>
      <c r="JR165">
        <f>(1 - 'Initial absorption'!$N165)*JG165</f>
        <v>0</v>
      </c>
      <c r="JS165" s="7">
        <f t="shared" si="481"/>
        <v>0</v>
      </c>
      <c r="JT165">
        <f>'Initial absorption'!$T165*(JR165+JS165)*$N165</f>
        <v>0</v>
      </c>
      <c r="JU165" s="7"/>
      <c r="JV165">
        <f t="shared" si="486"/>
        <v>0</v>
      </c>
      <c r="JW165">
        <f>'Initial absorption'!$N165*JV165*$J165</f>
        <v>0</v>
      </c>
      <c r="JY165">
        <f>(1-'Initial absorption'!$N165)*JV165</f>
        <v>0</v>
      </c>
      <c r="JZ165">
        <f>'Initial absorption'!$H165*JY165*$F165</f>
        <v>0</v>
      </c>
      <c r="KA165" s="7"/>
      <c r="KB165">
        <f>(1 - 'Initial absorption'!$T165)*(JR165+JS165)</f>
        <v>0</v>
      </c>
      <c r="KC165">
        <f t="shared" si="482"/>
        <v>0</v>
      </c>
    </row>
    <row r="166" spans="4:289" x14ac:dyDescent="0.25">
      <c r="D166">
        <v>1100</v>
      </c>
      <c r="E166">
        <f>'Input spectra'!B166</f>
        <v>0</v>
      </c>
      <c r="F166">
        <f>'Initial absorption'!J166</f>
        <v>0</v>
      </c>
      <c r="G166">
        <f>'Input spectra'!C166</f>
        <v>0</v>
      </c>
      <c r="H166">
        <f t="shared" si="370"/>
        <v>0</v>
      </c>
      <c r="I166">
        <f>'Input spectra'!D166</f>
        <v>0</v>
      </c>
      <c r="J166">
        <f>'Initial absorption'!P166</f>
        <v>0</v>
      </c>
      <c r="K166">
        <f>'Input spectra'!E166</f>
        <v>0</v>
      </c>
      <c r="L166">
        <f t="shared" si="371"/>
        <v>0</v>
      </c>
      <c r="M166">
        <f>'Input spectra'!F166</f>
        <v>0</v>
      </c>
      <c r="N166">
        <f>'Initial absorption'!V166</f>
        <v>0</v>
      </c>
      <c r="O166">
        <f>'Input spectra'!G166</f>
        <v>0</v>
      </c>
      <c r="P166">
        <f t="shared" si="372"/>
        <v>0</v>
      </c>
      <c r="R166">
        <f>'Reaching edge prob after ems 1'!$EZ167</f>
        <v>0.88327212955850076</v>
      </c>
      <c r="S166">
        <f>'Reaching edge prob after ems 2'!$EZ167</f>
        <v>0.88327212955850076</v>
      </c>
      <c r="T166">
        <f>'Reaching edge prob after ems 3'!EZ167</f>
        <v>0.88327212955850076</v>
      </c>
      <c r="U166">
        <f>1-EXP(-'Reaching edge prob after ems 1'!FC167*_k_in_ec_correction*($E166*_c1+'Input spectra'!Y166))</f>
        <v>1.1878389848044346E-2</v>
      </c>
      <c r="V166">
        <f>1-EXP(-(_t-'Reaching edge prob after ems 1'!FC167)*_k_in_ec_correction*($E166*_c1+'Input spectra'!Y166))</f>
        <v>1.2007730231138214E-2</v>
      </c>
      <c r="W166">
        <f>1-EXP(-'Reaching edge prob after ems 2'!FC167*_k_in_ec_correction*($I166*_c2+'Input spectra'!Y166))</f>
        <v>1.1878389848044346E-2</v>
      </c>
      <c r="X166">
        <f>1-EXP(-(_t-'Reaching edge prob after ems 2'!FC167)*_k_in_ec_correction*($I166*_c2+'Input spectra'!Y166))</f>
        <v>1.2007730231138214E-2</v>
      </c>
      <c r="Y166">
        <f>1-EXP(-'Reaching edge prob after ems 3'!FC167*_k_in_ec_correction*($M166*_c3+'Input spectra'!Y166))</f>
        <v>1.1878389848044346E-2</v>
      </c>
      <c r="Z166">
        <f>1-EXP(-(_t-'Reaching edge prob after ems 3'!FC167)*_k_in_ec_correction*($M166*_c3+'Input spectra'!Y166))</f>
        <v>1.2007730231138214E-2</v>
      </c>
      <c r="AD166" s="7">
        <f t="shared" si="430"/>
        <v>0</v>
      </c>
      <c r="AE166" s="7">
        <f t="shared" si="431"/>
        <v>0</v>
      </c>
      <c r="AF166" s="7">
        <f t="shared" si="432"/>
        <v>0</v>
      </c>
      <c r="AG166" s="7">
        <f t="shared" si="433"/>
        <v>0</v>
      </c>
      <c r="AH166" s="7"/>
      <c r="AI166" s="7">
        <f t="shared" si="434"/>
        <v>0</v>
      </c>
      <c r="AJ166" s="7">
        <f t="shared" si="435"/>
        <v>0</v>
      </c>
      <c r="AK166" s="7">
        <f t="shared" si="436"/>
        <v>0</v>
      </c>
      <c r="AL166" s="7">
        <f t="shared" si="437"/>
        <v>0</v>
      </c>
      <c r="AN166">
        <f t="shared" si="438"/>
        <v>0</v>
      </c>
      <c r="AO166">
        <f t="shared" si="439"/>
        <v>0</v>
      </c>
      <c r="AP166">
        <f t="shared" si="440"/>
        <v>0</v>
      </c>
      <c r="AQ166">
        <f t="shared" si="441"/>
        <v>0</v>
      </c>
      <c r="AR166" s="7"/>
      <c r="AS166" s="7">
        <f t="shared" si="442"/>
        <v>0</v>
      </c>
      <c r="AT166" s="7">
        <f t="shared" si="443"/>
        <v>0</v>
      </c>
      <c r="AU166" s="7">
        <f t="shared" si="444"/>
        <v>0</v>
      </c>
      <c r="AV166" s="7"/>
      <c r="AW166" s="7">
        <f t="shared" si="445"/>
        <v>0</v>
      </c>
      <c r="AX166" s="7">
        <f>'Initial absorption'!$H166*AW166*$F166</f>
        <v>0</v>
      </c>
      <c r="AY166" s="7">
        <f t="shared" si="446"/>
        <v>0</v>
      </c>
      <c r="AZ166" s="7">
        <f>'Initial absorption'!$N166*AY166*$J166</f>
        <v>0</v>
      </c>
      <c r="BA166" s="7"/>
      <c r="BB166">
        <f t="shared" si="447"/>
        <v>0</v>
      </c>
      <c r="BC166" s="7">
        <f t="shared" si="448"/>
        <v>0</v>
      </c>
      <c r="BD166">
        <f t="shared" si="449"/>
        <v>0</v>
      </c>
      <c r="BE166" s="7"/>
      <c r="BF166">
        <f t="shared" si="450"/>
        <v>0</v>
      </c>
      <c r="BG166">
        <f t="shared" si="451"/>
        <v>0</v>
      </c>
      <c r="BH166">
        <f t="shared" si="452"/>
        <v>0</v>
      </c>
      <c r="BI166" s="7"/>
      <c r="BJ166">
        <f>(1 - 'Initial absorption'!$N166)*AY166</f>
        <v>0</v>
      </c>
      <c r="BK166" s="7">
        <f t="shared" si="345"/>
        <v>0</v>
      </c>
      <c r="BL166">
        <f>'Initial absorption'!$T166*(BJ166+BK166)*$N166</f>
        <v>0</v>
      </c>
      <c r="BM166" s="7"/>
      <c r="BN166">
        <f t="shared" si="453"/>
        <v>0</v>
      </c>
      <c r="BO166">
        <f>'Initial absorption'!$N166*BN166*$J166</f>
        <v>0</v>
      </c>
      <c r="BQ166">
        <f>(1-'Initial absorption'!$N166)*BN166</f>
        <v>0</v>
      </c>
      <c r="BR166">
        <f>'Initial absorption'!$H166*BQ166*$F166</f>
        <v>0</v>
      </c>
      <c r="BS166" s="7"/>
      <c r="BT166">
        <f>(1 - 'Initial absorption'!$T166)*(BJ166+BK166)</f>
        <v>0</v>
      </c>
      <c r="BU166">
        <f t="shared" si="454"/>
        <v>0</v>
      </c>
      <c r="CF166" s="7">
        <f t="shared" si="425"/>
        <v>0</v>
      </c>
      <c r="CG166" s="7">
        <f t="shared" si="330"/>
        <v>0</v>
      </c>
      <c r="CH166" s="7">
        <f t="shared" si="346"/>
        <v>0</v>
      </c>
      <c r="CI166" s="7">
        <f t="shared" si="380"/>
        <v>0</v>
      </c>
      <c r="CJ166" s="7"/>
      <c r="CK166" s="7">
        <f t="shared" si="381"/>
        <v>0</v>
      </c>
      <c r="CL166" s="7">
        <f t="shared" si="455"/>
        <v>0</v>
      </c>
      <c r="CM166" s="7">
        <f t="shared" si="347"/>
        <v>0</v>
      </c>
      <c r="CN166" s="7">
        <f t="shared" si="382"/>
        <v>0</v>
      </c>
      <c r="CP166">
        <f t="shared" si="348"/>
        <v>0</v>
      </c>
      <c r="CQ166">
        <f t="shared" si="349"/>
        <v>0</v>
      </c>
      <c r="CR166">
        <f t="shared" si="350"/>
        <v>0</v>
      </c>
      <c r="CS166">
        <f t="shared" si="405"/>
        <v>0</v>
      </c>
      <c r="CT166" s="7"/>
      <c r="CU166" s="7">
        <f t="shared" si="456"/>
        <v>0</v>
      </c>
      <c r="CV166" s="7">
        <f t="shared" si="406"/>
        <v>0</v>
      </c>
      <c r="CW166" s="7">
        <f t="shared" si="351"/>
        <v>0</v>
      </c>
      <c r="CX166" s="7"/>
      <c r="CY166" s="7">
        <f t="shared" si="457"/>
        <v>0</v>
      </c>
      <c r="CZ166" s="7">
        <f>'Initial absorption'!$H166*CY166*$F166</f>
        <v>0</v>
      </c>
      <c r="DA166" s="7">
        <f t="shared" si="407"/>
        <v>0</v>
      </c>
      <c r="DB166" s="7">
        <f>'Initial absorption'!$N166*DA166*$J166</f>
        <v>0</v>
      </c>
      <c r="DC166" s="7"/>
      <c r="DD166">
        <f t="shared" si="458"/>
        <v>0</v>
      </c>
      <c r="DE166" s="7">
        <f t="shared" si="459"/>
        <v>0</v>
      </c>
      <c r="DF166">
        <f t="shared" si="383"/>
        <v>0</v>
      </c>
      <c r="DG166" s="7"/>
      <c r="DH166">
        <f t="shared" si="384"/>
        <v>0</v>
      </c>
      <c r="DI166">
        <f t="shared" si="408"/>
        <v>0</v>
      </c>
      <c r="DJ166">
        <f t="shared" si="421"/>
        <v>0</v>
      </c>
      <c r="DK166" s="7"/>
      <c r="DL166">
        <f>(1 - 'Initial absorption'!$N166)*DA166</f>
        <v>0</v>
      </c>
      <c r="DM166" s="7">
        <f t="shared" si="460"/>
        <v>0</v>
      </c>
      <c r="DN166">
        <f>'Initial absorption'!$T166*(DL166+DM166)*$N166</f>
        <v>0</v>
      </c>
      <c r="DO166" s="7"/>
      <c r="DP166">
        <f t="shared" si="483"/>
        <v>0</v>
      </c>
      <c r="DQ166">
        <f>'Initial absorption'!$N166*DP166*$J166</f>
        <v>0</v>
      </c>
      <c r="DS166">
        <f>(1-'Initial absorption'!$N166)*DP166</f>
        <v>0</v>
      </c>
      <c r="DT166">
        <f>'Initial absorption'!$H166*DS166*$F166</f>
        <v>0</v>
      </c>
      <c r="DU166" s="7"/>
      <c r="DV166">
        <f>(1 - 'Initial absorption'!$T166)*(DL166+DM166)</f>
        <v>0</v>
      </c>
      <c r="DW166">
        <f t="shared" si="461"/>
        <v>0</v>
      </c>
      <c r="EH166" s="7">
        <f t="shared" si="426"/>
        <v>0</v>
      </c>
      <c r="EI166" s="7">
        <f t="shared" si="331"/>
        <v>0</v>
      </c>
      <c r="EJ166" s="7">
        <f t="shared" si="352"/>
        <v>0</v>
      </c>
      <c r="EK166" s="7">
        <f t="shared" si="385"/>
        <v>0</v>
      </c>
      <c r="EL166" s="7"/>
      <c r="EM166" s="7">
        <f t="shared" si="386"/>
        <v>0</v>
      </c>
      <c r="EN166" s="7">
        <f t="shared" si="462"/>
        <v>0</v>
      </c>
      <c r="EO166" s="7">
        <f t="shared" si="353"/>
        <v>0</v>
      </c>
      <c r="EP166" s="7">
        <f t="shared" si="387"/>
        <v>0</v>
      </c>
      <c r="ER166">
        <f t="shared" si="354"/>
        <v>0</v>
      </c>
      <c r="ES166">
        <f t="shared" si="355"/>
        <v>0</v>
      </c>
      <c r="ET166">
        <f t="shared" si="356"/>
        <v>0</v>
      </c>
      <c r="EU166">
        <f t="shared" si="409"/>
        <v>0</v>
      </c>
      <c r="EV166" s="7"/>
      <c r="EW166" s="7">
        <f t="shared" si="463"/>
        <v>0</v>
      </c>
      <c r="EX166" s="7">
        <f t="shared" si="410"/>
        <v>0</v>
      </c>
      <c r="EY166" s="7">
        <f t="shared" si="357"/>
        <v>0</v>
      </c>
      <c r="EZ166" s="7"/>
      <c r="FA166" s="7">
        <f t="shared" si="464"/>
        <v>0</v>
      </c>
      <c r="FB166" s="7">
        <f>'Initial absorption'!$H166*FA166*$F166</f>
        <v>0</v>
      </c>
      <c r="FC166" s="7">
        <f t="shared" si="411"/>
        <v>0</v>
      </c>
      <c r="FD166" s="7">
        <f>'Initial absorption'!$N166*FC166*$J166</f>
        <v>0</v>
      </c>
      <c r="FE166" s="7"/>
      <c r="FF166">
        <f t="shared" si="465"/>
        <v>0</v>
      </c>
      <c r="FG166" s="7">
        <f t="shared" si="466"/>
        <v>0</v>
      </c>
      <c r="FH166">
        <f t="shared" si="388"/>
        <v>0</v>
      </c>
      <c r="FI166" s="7"/>
      <c r="FJ166">
        <f t="shared" si="389"/>
        <v>0</v>
      </c>
      <c r="FK166">
        <f t="shared" si="412"/>
        <v>0</v>
      </c>
      <c r="FL166">
        <f t="shared" si="422"/>
        <v>0</v>
      </c>
      <c r="FM166" s="7"/>
      <c r="FN166">
        <f>(1 - 'Initial absorption'!$N166)*FC166</f>
        <v>0</v>
      </c>
      <c r="FO166" s="7">
        <f t="shared" si="467"/>
        <v>0</v>
      </c>
      <c r="FP166">
        <f>'Initial absorption'!$T166*(FN166+FO166)*$N166</f>
        <v>0</v>
      </c>
      <c r="FQ166" s="7"/>
      <c r="FR166">
        <f t="shared" si="484"/>
        <v>0</v>
      </c>
      <c r="FS166">
        <f>'Initial absorption'!$N166*FR166*$J166</f>
        <v>0</v>
      </c>
      <c r="FU166">
        <f>(1-'Initial absorption'!$N166)*FR166</f>
        <v>0</v>
      </c>
      <c r="FV166">
        <f>'Initial absorption'!$H166*FU166*$F166</f>
        <v>0</v>
      </c>
      <c r="FW166" s="7"/>
      <c r="FX166">
        <f>(1 - 'Initial absorption'!$T166)*(FN166+FO166)</f>
        <v>0</v>
      </c>
      <c r="FY166">
        <f t="shared" si="468"/>
        <v>0</v>
      </c>
      <c r="GJ166" s="7">
        <f t="shared" si="427"/>
        <v>0</v>
      </c>
      <c r="GK166" s="7">
        <f t="shared" si="332"/>
        <v>0</v>
      </c>
      <c r="GL166" s="7">
        <f t="shared" si="358"/>
        <v>0</v>
      </c>
      <c r="GM166" s="7">
        <f t="shared" si="390"/>
        <v>0</v>
      </c>
      <c r="GN166" s="7"/>
      <c r="GO166" s="7">
        <f t="shared" si="391"/>
        <v>0</v>
      </c>
      <c r="GP166" s="7">
        <f t="shared" si="469"/>
        <v>0</v>
      </c>
      <c r="GQ166" s="7">
        <f t="shared" si="359"/>
        <v>0</v>
      </c>
      <c r="GR166" s="7">
        <f t="shared" si="392"/>
        <v>0</v>
      </c>
      <c r="GT166">
        <f t="shared" si="360"/>
        <v>0</v>
      </c>
      <c r="GU166">
        <f t="shared" si="361"/>
        <v>0</v>
      </c>
      <c r="GV166">
        <f t="shared" si="362"/>
        <v>0</v>
      </c>
      <c r="GW166">
        <f t="shared" si="413"/>
        <v>0</v>
      </c>
      <c r="GX166" s="7"/>
      <c r="GY166" s="7">
        <f t="shared" si="470"/>
        <v>0</v>
      </c>
      <c r="GZ166" s="7">
        <f t="shared" si="414"/>
        <v>0</v>
      </c>
      <c r="HA166" s="7">
        <f t="shared" si="363"/>
        <v>0</v>
      </c>
      <c r="HB166" s="7"/>
      <c r="HC166" s="7">
        <f t="shared" si="471"/>
        <v>0</v>
      </c>
      <c r="HD166" s="7">
        <f>'Initial absorption'!$H166*HC166*$F166</f>
        <v>0</v>
      </c>
      <c r="HE166" s="7">
        <f t="shared" si="415"/>
        <v>0</v>
      </c>
      <c r="HF166" s="7">
        <f>'Initial absorption'!$N166*HE166*$J166</f>
        <v>0</v>
      </c>
      <c r="HG166" s="7"/>
      <c r="HH166">
        <f t="shared" si="472"/>
        <v>0</v>
      </c>
      <c r="HI166" s="7">
        <f t="shared" si="473"/>
        <v>0</v>
      </c>
      <c r="HJ166">
        <f t="shared" si="393"/>
        <v>0</v>
      </c>
      <c r="HK166" s="7"/>
      <c r="HL166">
        <f t="shared" si="394"/>
        <v>0</v>
      </c>
      <c r="HM166">
        <f t="shared" si="416"/>
        <v>0</v>
      </c>
      <c r="HN166">
        <f t="shared" si="423"/>
        <v>0</v>
      </c>
      <c r="HO166" s="7"/>
      <c r="HP166">
        <f>(1 - 'Initial absorption'!$N166)*HE166</f>
        <v>0</v>
      </c>
      <c r="HQ166" s="7">
        <f t="shared" si="474"/>
        <v>0</v>
      </c>
      <c r="HR166">
        <f>'Initial absorption'!$T166*(HP166+HQ166)*$N166</f>
        <v>0</v>
      </c>
      <c r="HS166" s="7"/>
      <c r="HT166">
        <f t="shared" si="485"/>
        <v>0</v>
      </c>
      <c r="HU166">
        <f>'Initial absorption'!$N166*HT166*$J166</f>
        <v>0</v>
      </c>
      <c r="HW166">
        <f>(1-'Initial absorption'!$N166)*HT166</f>
        <v>0</v>
      </c>
      <c r="HX166">
        <f>'Initial absorption'!$H166*HW166*$F166</f>
        <v>0</v>
      </c>
      <c r="HY166" s="7"/>
      <c r="HZ166">
        <f>(1 - 'Initial absorption'!$T166)*(HP166+HQ166)</f>
        <v>0</v>
      </c>
      <c r="IA166">
        <f t="shared" si="475"/>
        <v>0</v>
      </c>
      <c r="IL166" s="7">
        <f t="shared" si="428"/>
        <v>0</v>
      </c>
      <c r="IM166" s="7">
        <f t="shared" si="333"/>
        <v>0</v>
      </c>
      <c r="IN166" s="7">
        <f t="shared" si="364"/>
        <v>0</v>
      </c>
      <c r="IO166" s="7">
        <f t="shared" si="395"/>
        <v>0</v>
      </c>
      <c r="IP166" s="7"/>
      <c r="IQ166" s="7">
        <f t="shared" si="396"/>
        <v>0</v>
      </c>
      <c r="IR166" s="7">
        <f t="shared" si="476"/>
        <v>0</v>
      </c>
      <c r="IS166" s="7">
        <f t="shared" si="365"/>
        <v>0</v>
      </c>
      <c r="IT166" s="7">
        <f t="shared" si="397"/>
        <v>0</v>
      </c>
      <c r="IV166">
        <f t="shared" si="366"/>
        <v>0</v>
      </c>
      <c r="IW166">
        <f t="shared" si="367"/>
        <v>0</v>
      </c>
      <c r="IX166">
        <f t="shared" si="368"/>
        <v>0</v>
      </c>
      <c r="IY166">
        <f t="shared" si="417"/>
        <v>0</v>
      </c>
      <c r="IZ166" s="7"/>
      <c r="JA166" s="7">
        <f t="shared" si="477"/>
        <v>0</v>
      </c>
      <c r="JB166" s="7">
        <f t="shared" si="418"/>
        <v>0</v>
      </c>
      <c r="JC166" s="7">
        <f t="shared" si="369"/>
        <v>0</v>
      </c>
      <c r="JD166" s="7"/>
      <c r="JE166" s="7">
        <f t="shared" si="478"/>
        <v>0</v>
      </c>
      <c r="JF166" s="7">
        <f>'Initial absorption'!$H166*JE166*$F166</f>
        <v>0</v>
      </c>
      <c r="JG166" s="7">
        <f t="shared" si="419"/>
        <v>0</v>
      </c>
      <c r="JH166" s="7">
        <f>'Initial absorption'!$N166*JG166*$J166</f>
        <v>0</v>
      </c>
      <c r="JI166" s="7"/>
      <c r="JJ166">
        <f t="shared" si="479"/>
        <v>0</v>
      </c>
      <c r="JK166" s="7">
        <f t="shared" si="480"/>
        <v>0</v>
      </c>
      <c r="JL166">
        <f t="shared" si="398"/>
        <v>0</v>
      </c>
      <c r="JM166" s="7"/>
      <c r="JN166">
        <f t="shared" si="399"/>
        <v>0</v>
      </c>
      <c r="JO166">
        <f t="shared" si="420"/>
        <v>0</v>
      </c>
      <c r="JP166">
        <f t="shared" si="424"/>
        <v>0</v>
      </c>
      <c r="JQ166" s="7"/>
      <c r="JR166">
        <f>(1 - 'Initial absorption'!$N166)*JG166</f>
        <v>0</v>
      </c>
      <c r="JS166" s="7">
        <f t="shared" si="481"/>
        <v>0</v>
      </c>
      <c r="JT166">
        <f>'Initial absorption'!$T166*(JR166+JS166)*$N166</f>
        <v>0</v>
      </c>
      <c r="JU166" s="7"/>
      <c r="JV166">
        <f t="shared" si="486"/>
        <v>0</v>
      </c>
      <c r="JW166">
        <f>'Initial absorption'!$N166*JV166*$J166</f>
        <v>0</v>
      </c>
      <c r="JY166">
        <f>(1-'Initial absorption'!$N166)*JV166</f>
        <v>0</v>
      </c>
      <c r="JZ166">
        <f>'Initial absorption'!$H166*JY166*$F166</f>
        <v>0</v>
      </c>
      <c r="KA166" s="7"/>
      <c r="KB166">
        <f>(1 - 'Initial absorption'!$T166)*(JR166+JS166)</f>
        <v>0</v>
      </c>
      <c r="KC166">
        <f t="shared" si="482"/>
        <v>0</v>
      </c>
    </row>
    <row r="167" spans="4:289" x14ac:dyDescent="0.25">
      <c r="D167">
        <v>1105</v>
      </c>
      <c r="E167">
        <f>'Input spectra'!B167</f>
        <v>0</v>
      </c>
      <c r="F167">
        <f>'Initial absorption'!J167</f>
        <v>0</v>
      </c>
      <c r="G167">
        <f>'Input spectra'!C167</f>
        <v>0</v>
      </c>
      <c r="H167">
        <f t="shared" si="370"/>
        <v>0</v>
      </c>
      <c r="I167">
        <f>'Input spectra'!D167</f>
        <v>0</v>
      </c>
      <c r="J167">
        <f>'Initial absorption'!P167</f>
        <v>0</v>
      </c>
      <c r="K167">
        <f>'Input spectra'!E167</f>
        <v>0</v>
      </c>
      <c r="L167">
        <f t="shared" si="371"/>
        <v>0</v>
      </c>
      <c r="M167">
        <f>'Input spectra'!F167</f>
        <v>0</v>
      </c>
      <c r="N167">
        <f>'Initial absorption'!V167</f>
        <v>0</v>
      </c>
      <c r="O167">
        <f>'Input spectra'!G167</f>
        <v>0</v>
      </c>
      <c r="P167">
        <f t="shared" si="372"/>
        <v>0</v>
      </c>
      <c r="R167">
        <f>'Reaching edge prob after ems 1'!$EZ168</f>
        <v>0.88339990072052765</v>
      </c>
      <c r="S167">
        <f>'Reaching edge prob after ems 2'!$EZ168</f>
        <v>0.88339990072052765</v>
      </c>
      <c r="T167">
        <f>'Reaching edge prob after ems 3'!EZ168</f>
        <v>0.88339990072052765</v>
      </c>
      <c r="U167">
        <f>1-EXP(-'Reaching edge prob after ems 1'!FC168*_k_in_ec_correction*($E167*_c1+'Input spectra'!Y167))</f>
        <v>1.1864238917537295E-2</v>
      </c>
      <c r="V167">
        <f>1-EXP(-(_t-'Reaching edge prob after ems 1'!FC168)*_k_in_ec_correction*($E167*_c1+'Input spectra'!Y167))</f>
        <v>1.1993269640237836E-2</v>
      </c>
      <c r="W167">
        <f>1-EXP(-'Reaching edge prob after ems 2'!FC168*_k_in_ec_correction*($I167*_c2+'Input spectra'!Y167))</f>
        <v>1.1864238917537295E-2</v>
      </c>
      <c r="X167">
        <f>1-EXP(-(_t-'Reaching edge prob after ems 2'!FC168)*_k_in_ec_correction*($I167*_c2+'Input spectra'!Y167))</f>
        <v>1.1993269640237836E-2</v>
      </c>
      <c r="Y167">
        <f>1-EXP(-'Reaching edge prob after ems 3'!FC168*_k_in_ec_correction*($M167*_c3+'Input spectra'!Y167))</f>
        <v>1.1864238917537295E-2</v>
      </c>
      <c r="Z167">
        <f>1-EXP(-(_t-'Reaching edge prob after ems 3'!FC168)*_k_in_ec_correction*($M167*_c3+'Input spectra'!Y167))</f>
        <v>1.1993269640237836E-2</v>
      </c>
      <c r="AD167" s="7">
        <f t="shared" si="430"/>
        <v>0</v>
      </c>
      <c r="AE167" s="7">
        <f t="shared" si="431"/>
        <v>0</v>
      </c>
      <c r="AF167" s="7">
        <f t="shared" si="432"/>
        <v>0</v>
      </c>
      <c r="AG167" s="7">
        <f t="shared" si="433"/>
        <v>0</v>
      </c>
      <c r="AH167" s="7"/>
      <c r="AI167" s="7">
        <f t="shared" si="434"/>
        <v>0</v>
      </c>
      <c r="AJ167" s="7">
        <f t="shared" si="435"/>
        <v>0</v>
      </c>
      <c r="AK167" s="7">
        <f t="shared" si="436"/>
        <v>0</v>
      </c>
      <c r="AL167" s="7">
        <f t="shared" si="437"/>
        <v>0</v>
      </c>
      <c r="AN167">
        <f t="shared" si="438"/>
        <v>0</v>
      </c>
      <c r="AO167">
        <f t="shared" si="439"/>
        <v>0</v>
      </c>
      <c r="AP167">
        <f t="shared" si="440"/>
        <v>0</v>
      </c>
      <c r="AQ167">
        <f t="shared" si="441"/>
        <v>0</v>
      </c>
      <c r="AR167" s="7"/>
      <c r="AS167" s="7">
        <f t="shared" si="442"/>
        <v>0</v>
      </c>
      <c r="AT167" s="7">
        <f t="shared" si="443"/>
        <v>0</v>
      </c>
      <c r="AU167" s="7">
        <f t="shared" si="444"/>
        <v>0</v>
      </c>
      <c r="AV167" s="7"/>
      <c r="AW167" s="7">
        <f t="shared" si="445"/>
        <v>0</v>
      </c>
      <c r="AX167" s="7">
        <f>'Initial absorption'!$H167*AW167*$F167</f>
        <v>0</v>
      </c>
      <c r="AY167" s="7">
        <f t="shared" si="446"/>
        <v>0</v>
      </c>
      <c r="AZ167" s="7">
        <f>'Initial absorption'!$N167*AY167*$J167</f>
        <v>0</v>
      </c>
      <c r="BA167" s="7"/>
      <c r="BB167">
        <f t="shared" si="447"/>
        <v>0</v>
      </c>
      <c r="BC167" s="7">
        <f t="shared" si="448"/>
        <v>0</v>
      </c>
      <c r="BD167">
        <f t="shared" si="449"/>
        <v>0</v>
      </c>
      <c r="BE167" s="7"/>
      <c r="BF167">
        <f t="shared" si="450"/>
        <v>0</v>
      </c>
      <c r="BG167">
        <f t="shared" si="451"/>
        <v>0</v>
      </c>
      <c r="BH167">
        <f t="shared" si="452"/>
        <v>0</v>
      </c>
      <c r="BI167" s="7"/>
      <c r="BJ167">
        <f>(1 - 'Initial absorption'!$N167)*AY167</f>
        <v>0</v>
      </c>
      <c r="BK167" s="7">
        <f t="shared" si="345"/>
        <v>0</v>
      </c>
      <c r="BL167">
        <f>'Initial absorption'!$T167*(BJ167+BK167)*$N167</f>
        <v>0</v>
      </c>
      <c r="BM167" s="7"/>
      <c r="BN167">
        <f t="shared" si="453"/>
        <v>0</v>
      </c>
      <c r="BO167">
        <f>'Initial absorption'!$N167*BN167*$J167</f>
        <v>0</v>
      </c>
      <c r="BQ167">
        <f>(1-'Initial absorption'!$N167)*BN167</f>
        <v>0</v>
      </c>
      <c r="BR167">
        <f>'Initial absorption'!$H167*BQ167*$F167</f>
        <v>0</v>
      </c>
      <c r="BS167" s="7"/>
      <c r="BT167">
        <f>(1 - 'Initial absorption'!$T167)*(BJ167+BK167)</f>
        <v>0</v>
      </c>
      <c r="BU167">
        <f t="shared" si="454"/>
        <v>0</v>
      </c>
      <c r="CF167" s="7">
        <f t="shared" si="425"/>
        <v>0</v>
      </c>
      <c r="CG167" s="7">
        <f t="shared" si="330"/>
        <v>0</v>
      </c>
      <c r="CH167" s="7">
        <f t="shared" si="346"/>
        <v>0</v>
      </c>
      <c r="CI167" s="7">
        <f t="shared" si="380"/>
        <v>0</v>
      </c>
      <c r="CJ167" s="7"/>
      <c r="CK167" s="7">
        <f t="shared" si="381"/>
        <v>0</v>
      </c>
      <c r="CL167" s="7">
        <f t="shared" si="455"/>
        <v>0</v>
      </c>
      <c r="CM167" s="7">
        <f t="shared" si="347"/>
        <v>0</v>
      </c>
      <c r="CN167" s="7">
        <f t="shared" si="382"/>
        <v>0</v>
      </c>
      <c r="CP167">
        <f t="shared" si="348"/>
        <v>0</v>
      </c>
      <c r="CQ167">
        <f t="shared" si="349"/>
        <v>0</v>
      </c>
      <c r="CR167">
        <f t="shared" si="350"/>
        <v>0</v>
      </c>
      <c r="CS167">
        <f t="shared" si="405"/>
        <v>0</v>
      </c>
      <c r="CT167" s="7"/>
      <c r="CU167" s="7">
        <f t="shared" si="456"/>
        <v>0</v>
      </c>
      <c r="CV167" s="7">
        <f t="shared" si="406"/>
        <v>0</v>
      </c>
      <c r="CW167" s="7">
        <f t="shared" si="351"/>
        <v>0</v>
      </c>
      <c r="CX167" s="7"/>
      <c r="CY167" s="7">
        <f t="shared" si="457"/>
        <v>0</v>
      </c>
      <c r="CZ167" s="7">
        <f>'Initial absorption'!$H167*CY167*$F167</f>
        <v>0</v>
      </c>
      <c r="DA167" s="7">
        <f t="shared" si="407"/>
        <v>0</v>
      </c>
      <c r="DB167" s="7">
        <f>'Initial absorption'!$N167*DA167*$J167</f>
        <v>0</v>
      </c>
      <c r="DC167" s="7"/>
      <c r="DD167">
        <f t="shared" si="458"/>
        <v>0</v>
      </c>
      <c r="DE167" s="7">
        <f t="shared" si="459"/>
        <v>0</v>
      </c>
      <c r="DF167">
        <f t="shared" si="383"/>
        <v>0</v>
      </c>
      <c r="DG167" s="7"/>
      <c r="DH167">
        <f t="shared" si="384"/>
        <v>0</v>
      </c>
      <c r="DI167">
        <f t="shared" si="408"/>
        <v>0</v>
      </c>
      <c r="DJ167">
        <f t="shared" si="421"/>
        <v>0</v>
      </c>
      <c r="DK167" s="7"/>
      <c r="DL167">
        <f>(1 - 'Initial absorption'!$N167)*DA167</f>
        <v>0</v>
      </c>
      <c r="DM167" s="7">
        <f t="shared" si="460"/>
        <v>0</v>
      </c>
      <c r="DN167">
        <f>'Initial absorption'!$T167*(DL167+DM167)*$N167</f>
        <v>0</v>
      </c>
      <c r="DO167" s="7"/>
      <c r="DP167">
        <f t="shared" si="483"/>
        <v>0</v>
      </c>
      <c r="DQ167">
        <f>'Initial absorption'!$N167*DP167*$J167</f>
        <v>0</v>
      </c>
      <c r="DS167">
        <f>(1-'Initial absorption'!$N167)*DP167</f>
        <v>0</v>
      </c>
      <c r="DT167">
        <f>'Initial absorption'!$H167*DS167*$F167</f>
        <v>0</v>
      </c>
      <c r="DU167" s="7"/>
      <c r="DV167">
        <f>(1 - 'Initial absorption'!$T167)*(DL167+DM167)</f>
        <v>0</v>
      </c>
      <c r="DW167">
        <f t="shared" si="461"/>
        <v>0</v>
      </c>
      <c r="EH167" s="7">
        <f t="shared" si="426"/>
        <v>0</v>
      </c>
      <c r="EI167" s="7">
        <f t="shared" si="331"/>
        <v>0</v>
      </c>
      <c r="EJ167" s="7">
        <f t="shared" si="352"/>
        <v>0</v>
      </c>
      <c r="EK167" s="7">
        <f t="shared" si="385"/>
        <v>0</v>
      </c>
      <c r="EL167" s="7"/>
      <c r="EM167" s="7">
        <f t="shared" si="386"/>
        <v>0</v>
      </c>
      <c r="EN167" s="7">
        <f t="shared" si="462"/>
        <v>0</v>
      </c>
      <c r="EO167" s="7">
        <f t="shared" si="353"/>
        <v>0</v>
      </c>
      <c r="EP167" s="7">
        <f t="shared" si="387"/>
        <v>0</v>
      </c>
      <c r="ER167">
        <f t="shared" si="354"/>
        <v>0</v>
      </c>
      <c r="ES167">
        <f t="shared" si="355"/>
        <v>0</v>
      </c>
      <c r="ET167">
        <f t="shared" si="356"/>
        <v>0</v>
      </c>
      <c r="EU167">
        <f t="shared" si="409"/>
        <v>0</v>
      </c>
      <c r="EV167" s="7"/>
      <c r="EW167" s="7">
        <f t="shared" si="463"/>
        <v>0</v>
      </c>
      <c r="EX167" s="7">
        <f t="shared" si="410"/>
        <v>0</v>
      </c>
      <c r="EY167" s="7">
        <f t="shared" si="357"/>
        <v>0</v>
      </c>
      <c r="EZ167" s="7"/>
      <c r="FA167" s="7">
        <f t="shared" si="464"/>
        <v>0</v>
      </c>
      <c r="FB167" s="7">
        <f>'Initial absorption'!$H167*FA167*$F167</f>
        <v>0</v>
      </c>
      <c r="FC167" s="7">
        <f t="shared" si="411"/>
        <v>0</v>
      </c>
      <c r="FD167" s="7">
        <f>'Initial absorption'!$N167*FC167*$J167</f>
        <v>0</v>
      </c>
      <c r="FE167" s="7"/>
      <c r="FF167">
        <f t="shared" si="465"/>
        <v>0</v>
      </c>
      <c r="FG167" s="7">
        <f t="shared" si="466"/>
        <v>0</v>
      </c>
      <c r="FH167">
        <f t="shared" si="388"/>
        <v>0</v>
      </c>
      <c r="FI167" s="7"/>
      <c r="FJ167">
        <f t="shared" si="389"/>
        <v>0</v>
      </c>
      <c r="FK167">
        <f t="shared" si="412"/>
        <v>0</v>
      </c>
      <c r="FL167">
        <f t="shared" si="422"/>
        <v>0</v>
      </c>
      <c r="FM167" s="7"/>
      <c r="FN167">
        <f>(1 - 'Initial absorption'!$N167)*FC167</f>
        <v>0</v>
      </c>
      <c r="FO167" s="7">
        <f t="shared" si="467"/>
        <v>0</v>
      </c>
      <c r="FP167">
        <f>'Initial absorption'!$T167*(FN167+FO167)*$N167</f>
        <v>0</v>
      </c>
      <c r="FQ167" s="7"/>
      <c r="FR167">
        <f t="shared" si="484"/>
        <v>0</v>
      </c>
      <c r="FS167">
        <f>'Initial absorption'!$N167*FR167*$J167</f>
        <v>0</v>
      </c>
      <c r="FU167">
        <f>(1-'Initial absorption'!$N167)*FR167</f>
        <v>0</v>
      </c>
      <c r="FV167">
        <f>'Initial absorption'!$H167*FU167*$F167</f>
        <v>0</v>
      </c>
      <c r="FW167" s="7"/>
      <c r="FX167">
        <f>(1 - 'Initial absorption'!$T167)*(FN167+FO167)</f>
        <v>0</v>
      </c>
      <c r="FY167">
        <f t="shared" si="468"/>
        <v>0</v>
      </c>
      <c r="GJ167" s="7">
        <f t="shared" si="427"/>
        <v>0</v>
      </c>
      <c r="GK167" s="7">
        <f t="shared" si="332"/>
        <v>0</v>
      </c>
      <c r="GL167" s="7">
        <f t="shared" si="358"/>
        <v>0</v>
      </c>
      <c r="GM167" s="7">
        <f t="shared" si="390"/>
        <v>0</v>
      </c>
      <c r="GN167" s="7"/>
      <c r="GO167" s="7">
        <f t="shared" si="391"/>
        <v>0</v>
      </c>
      <c r="GP167" s="7">
        <f t="shared" si="469"/>
        <v>0</v>
      </c>
      <c r="GQ167" s="7">
        <f t="shared" si="359"/>
        <v>0</v>
      </c>
      <c r="GR167" s="7">
        <f t="shared" si="392"/>
        <v>0</v>
      </c>
      <c r="GT167">
        <f t="shared" si="360"/>
        <v>0</v>
      </c>
      <c r="GU167">
        <f t="shared" si="361"/>
        <v>0</v>
      </c>
      <c r="GV167">
        <f t="shared" si="362"/>
        <v>0</v>
      </c>
      <c r="GW167">
        <f t="shared" si="413"/>
        <v>0</v>
      </c>
      <c r="GX167" s="7"/>
      <c r="GY167" s="7">
        <f t="shared" si="470"/>
        <v>0</v>
      </c>
      <c r="GZ167" s="7">
        <f t="shared" si="414"/>
        <v>0</v>
      </c>
      <c r="HA167" s="7">
        <f t="shared" si="363"/>
        <v>0</v>
      </c>
      <c r="HB167" s="7"/>
      <c r="HC167" s="7">
        <f t="shared" si="471"/>
        <v>0</v>
      </c>
      <c r="HD167" s="7">
        <f>'Initial absorption'!$H167*HC167*$F167</f>
        <v>0</v>
      </c>
      <c r="HE167" s="7">
        <f t="shared" si="415"/>
        <v>0</v>
      </c>
      <c r="HF167" s="7">
        <f>'Initial absorption'!$N167*HE167*$J167</f>
        <v>0</v>
      </c>
      <c r="HG167" s="7"/>
      <c r="HH167">
        <f t="shared" si="472"/>
        <v>0</v>
      </c>
      <c r="HI167" s="7">
        <f t="shared" si="473"/>
        <v>0</v>
      </c>
      <c r="HJ167">
        <f t="shared" si="393"/>
        <v>0</v>
      </c>
      <c r="HK167" s="7"/>
      <c r="HL167">
        <f t="shared" si="394"/>
        <v>0</v>
      </c>
      <c r="HM167">
        <f t="shared" si="416"/>
        <v>0</v>
      </c>
      <c r="HN167">
        <f t="shared" si="423"/>
        <v>0</v>
      </c>
      <c r="HO167" s="7"/>
      <c r="HP167">
        <f>(1 - 'Initial absorption'!$N167)*HE167</f>
        <v>0</v>
      </c>
      <c r="HQ167" s="7">
        <f t="shared" si="474"/>
        <v>0</v>
      </c>
      <c r="HR167">
        <f>'Initial absorption'!$T167*(HP167+HQ167)*$N167</f>
        <v>0</v>
      </c>
      <c r="HS167" s="7"/>
      <c r="HT167">
        <f t="shared" si="485"/>
        <v>0</v>
      </c>
      <c r="HU167">
        <f>'Initial absorption'!$N167*HT167*$J167</f>
        <v>0</v>
      </c>
      <c r="HW167">
        <f>(1-'Initial absorption'!$N167)*HT167</f>
        <v>0</v>
      </c>
      <c r="HX167">
        <f>'Initial absorption'!$H167*HW167*$F167</f>
        <v>0</v>
      </c>
      <c r="HY167" s="7"/>
      <c r="HZ167">
        <f>(1 - 'Initial absorption'!$T167)*(HP167+HQ167)</f>
        <v>0</v>
      </c>
      <c r="IA167">
        <f t="shared" si="475"/>
        <v>0</v>
      </c>
      <c r="IL167" s="7">
        <f t="shared" si="428"/>
        <v>0</v>
      </c>
      <c r="IM167" s="7">
        <f t="shared" si="333"/>
        <v>0</v>
      </c>
      <c r="IN167" s="7">
        <f t="shared" si="364"/>
        <v>0</v>
      </c>
      <c r="IO167" s="7">
        <f t="shared" si="395"/>
        <v>0</v>
      </c>
      <c r="IP167" s="7"/>
      <c r="IQ167" s="7">
        <f t="shared" si="396"/>
        <v>0</v>
      </c>
      <c r="IR167" s="7">
        <f t="shared" si="476"/>
        <v>0</v>
      </c>
      <c r="IS167" s="7">
        <f t="shared" si="365"/>
        <v>0</v>
      </c>
      <c r="IT167" s="7">
        <f t="shared" si="397"/>
        <v>0</v>
      </c>
      <c r="IV167">
        <f t="shared" si="366"/>
        <v>0</v>
      </c>
      <c r="IW167">
        <f t="shared" si="367"/>
        <v>0</v>
      </c>
      <c r="IX167">
        <f t="shared" si="368"/>
        <v>0</v>
      </c>
      <c r="IY167">
        <f t="shared" si="417"/>
        <v>0</v>
      </c>
      <c r="IZ167" s="7"/>
      <c r="JA167" s="7">
        <f t="shared" si="477"/>
        <v>0</v>
      </c>
      <c r="JB167" s="7">
        <f t="shared" si="418"/>
        <v>0</v>
      </c>
      <c r="JC167" s="7">
        <f t="shared" si="369"/>
        <v>0</v>
      </c>
      <c r="JD167" s="7"/>
      <c r="JE167" s="7">
        <f t="shared" si="478"/>
        <v>0</v>
      </c>
      <c r="JF167" s="7">
        <f>'Initial absorption'!$H167*JE167*$F167</f>
        <v>0</v>
      </c>
      <c r="JG167" s="7">
        <f t="shared" si="419"/>
        <v>0</v>
      </c>
      <c r="JH167" s="7">
        <f>'Initial absorption'!$N167*JG167*$J167</f>
        <v>0</v>
      </c>
      <c r="JI167" s="7"/>
      <c r="JJ167">
        <f t="shared" si="479"/>
        <v>0</v>
      </c>
      <c r="JK167" s="7">
        <f t="shared" si="480"/>
        <v>0</v>
      </c>
      <c r="JL167">
        <f t="shared" si="398"/>
        <v>0</v>
      </c>
      <c r="JM167" s="7"/>
      <c r="JN167">
        <f t="shared" si="399"/>
        <v>0</v>
      </c>
      <c r="JO167">
        <f t="shared" si="420"/>
        <v>0</v>
      </c>
      <c r="JP167">
        <f t="shared" si="424"/>
        <v>0</v>
      </c>
      <c r="JQ167" s="7"/>
      <c r="JR167">
        <f>(1 - 'Initial absorption'!$N167)*JG167</f>
        <v>0</v>
      </c>
      <c r="JS167" s="7">
        <f t="shared" si="481"/>
        <v>0</v>
      </c>
      <c r="JT167">
        <f>'Initial absorption'!$T167*(JR167+JS167)*$N167</f>
        <v>0</v>
      </c>
      <c r="JU167" s="7"/>
      <c r="JV167">
        <f t="shared" si="486"/>
        <v>0</v>
      </c>
      <c r="JW167">
        <f>'Initial absorption'!$N167*JV167*$J167</f>
        <v>0</v>
      </c>
      <c r="JY167">
        <f>(1-'Initial absorption'!$N167)*JV167</f>
        <v>0</v>
      </c>
      <c r="JZ167">
        <f>'Initial absorption'!$H167*JY167*$F167</f>
        <v>0</v>
      </c>
      <c r="KA167" s="7"/>
      <c r="KB167">
        <f>(1 - 'Initial absorption'!$T167)*(JR167+JS167)</f>
        <v>0</v>
      </c>
      <c r="KC167">
        <f t="shared" si="482"/>
        <v>0</v>
      </c>
    </row>
    <row r="168" spans="4:289" x14ac:dyDescent="0.25">
      <c r="D168">
        <v>1110</v>
      </c>
      <c r="E168">
        <f>'Input spectra'!B168</f>
        <v>0</v>
      </c>
      <c r="F168">
        <f>'Initial absorption'!J168</f>
        <v>0</v>
      </c>
      <c r="G168">
        <f>'Input spectra'!C168</f>
        <v>0</v>
      </c>
      <c r="H168">
        <f t="shared" si="370"/>
        <v>0</v>
      </c>
      <c r="I168">
        <f>'Input spectra'!D168</f>
        <v>0</v>
      </c>
      <c r="J168">
        <f>'Initial absorption'!P168</f>
        <v>0</v>
      </c>
      <c r="K168">
        <f>'Input spectra'!E168</f>
        <v>0</v>
      </c>
      <c r="L168">
        <f t="shared" si="371"/>
        <v>0</v>
      </c>
      <c r="M168">
        <f>'Input spectra'!F168</f>
        <v>0</v>
      </c>
      <c r="N168">
        <f>'Initial absorption'!V168</f>
        <v>0</v>
      </c>
      <c r="O168">
        <f>'Input spectra'!G168</f>
        <v>0</v>
      </c>
      <c r="P168">
        <f t="shared" si="372"/>
        <v>0</v>
      </c>
      <c r="R168">
        <f>'Reaching edge prob after ems 1'!$EZ169</f>
        <v>0.88352770061105224</v>
      </c>
      <c r="S168">
        <f>'Reaching edge prob after ems 2'!$EZ169</f>
        <v>0.88352770061105224</v>
      </c>
      <c r="T168">
        <f>'Reaching edge prob after ems 3'!EZ169</f>
        <v>0.88352770061105224</v>
      </c>
      <c r="U168">
        <f>1-EXP(-'Reaching edge prob after ems 1'!FC169*_k_in_ec_correction*($E168*_c1+'Input spectra'!Y168))</f>
        <v>1.1850087596554704E-2</v>
      </c>
      <c r="V168">
        <f>1-EXP(-(_t-'Reaching edge prob after ems 1'!FC169)*_k_in_ec_correction*($E168*_c1+'Input spectra'!Y168))</f>
        <v>1.1978809025482207E-2</v>
      </c>
      <c r="W168">
        <f>1-EXP(-'Reaching edge prob after ems 2'!FC169*_k_in_ec_correction*($I168*_c2+'Input spectra'!Y168))</f>
        <v>1.1850087596554704E-2</v>
      </c>
      <c r="X168">
        <f>1-EXP(-(_t-'Reaching edge prob after ems 2'!FC169)*_k_in_ec_correction*($I168*_c2+'Input spectra'!Y168))</f>
        <v>1.1978809025482207E-2</v>
      </c>
      <c r="Y168">
        <f>1-EXP(-'Reaching edge prob after ems 3'!FC169*_k_in_ec_correction*($M168*_c3+'Input spectra'!Y168))</f>
        <v>1.1850087596554704E-2</v>
      </c>
      <c r="Z168">
        <f>1-EXP(-(_t-'Reaching edge prob after ems 3'!FC169)*_k_in_ec_correction*($M168*_c3+'Input spectra'!Y168))</f>
        <v>1.1978809025482207E-2</v>
      </c>
      <c r="AD168" s="7">
        <f t="shared" si="430"/>
        <v>0</v>
      </c>
      <c r="AE168" s="7">
        <f t="shared" si="431"/>
        <v>0</v>
      </c>
      <c r="AF168" s="7">
        <f t="shared" si="432"/>
        <v>0</v>
      </c>
      <c r="AG168" s="7">
        <f t="shared" si="433"/>
        <v>0</v>
      </c>
      <c r="AH168" s="7"/>
      <c r="AI168" s="7">
        <f t="shared" si="434"/>
        <v>0</v>
      </c>
      <c r="AJ168" s="7">
        <f t="shared" si="435"/>
        <v>0</v>
      </c>
      <c r="AK168" s="7">
        <f t="shared" si="436"/>
        <v>0</v>
      </c>
      <c r="AL168" s="7">
        <f t="shared" si="437"/>
        <v>0</v>
      </c>
      <c r="AN168">
        <f t="shared" si="438"/>
        <v>0</v>
      </c>
      <c r="AO168">
        <f t="shared" si="439"/>
        <v>0</v>
      </c>
      <c r="AP168">
        <f t="shared" si="440"/>
        <v>0</v>
      </c>
      <c r="AQ168">
        <f t="shared" si="441"/>
        <v>0</v>
      </c>
      <c r="AR168" s="7"/>
      <c r="AS168" s="7">
        <f t="shared" si="442"/>
        <v>0</v>
      </c>
      <c r="AT168" s="7">
        <f t="shared" si="443"/>
        <v>0</v>
      </c>
      <c r="AU168" s="7">
        <f t="shared" si="444"/>
        <v>0</v>
      </c>
      <c r="AV168" s="7"/>
      <c r="AW168" s="7">
        <f t="shared" si="445"/>
        <v>0</v>
      </c>
      <c r="AX168" s="7">
        <f>'Initial absorption'!$H168*AW168*$F168</f>
        <v>0</v>
      </c>
      <c r="AY168" s="7">
        <f t="shared" si="446"/>
        <v>0</v>
      </c>
      <c r="AZ168" s="7">
        <f>'Initial absorption'!$N168*AY168*$J168</f>
        <v>0</v>
      </c>
      <c r="BA168" s="7"/>
      <c r="BB168">
        <f t="shared" si="447"/>
        <v>0</v>
      </c>
      <c r="BC168" s="7">
        <f t="shared" si="448"/>
        <v>0</v>
      </c>
      <c r="BD168">
        <f t="shared" si="449"/>
        <v>0</v>
      </c>
      <c r="BE168" s="7"/>
      <c r="BF168">
        <f t="shared" si="450"/>
        <v>0</v>
      </c>
      <c r="BG168">
        <f t="shared" si="451"/>
        <v>0</v>
      </c>
      <c r="BH168">
        <f t="shared" si="452"/>
        <v>0</v>
      </c>
      <c r="BI168" s="7"/>
      <c r="BJ168">
        <f>(1 - 'Initial absorption'!$N168)*AY168</f>
        <v>0</v>
      </c>
      <c r="BK168" s="7">
        <f t="shared" si="345"/>
        <v>0</v>
      </c>
      <c r="BL168">
        <f>'Initial absorption'!$T168*(BJ168+BK168)*$N168</f>
        <v>0</v>
      </c>
      <c r="BM168" s="7"/>
      <c r="BN168">
        <f t="shared" si="453"/>
        <v>0</v>
      </c>
      <c r="BO168">
        <f>'Initial absorption'!$N168*BN168*$J168</f>
        <v>0</v>
      </c>
      <c r="BQ168">
        <f>(1-'Initial absorption'!$N168)*BN168</f>
        <v>0</v>
      </c>
      <c r="BR168">
        <f>'Initial absorption'!$H168*BQ168*$F168</f>
        <v>0</v>
      </c>
      <c r="BS168" s="7"/>
      <c r="BT168">
        <f>(1 - 'Initial absorption'!$T168)*(BJ168+BK168)</f>
        <v>0</v>
      </c>
      <c r="BU168">
        <f t="shared" si="454"/>
        <v>0</v>
      </c>
      <c r="CF168" s="7">
        <f t="shared" si="425"/>
        <v>0</v>
      </c>
      <c r="CG168" s="7">
        <f t="shared" ref="CG168:CG231" si="487">CD$3*$H168*_ec_loss/2</f>
        <v>0</v>
      </c>
      <c r="CH168" s="7">
        <f t="shared" si="346"/>
        <v>0</v>
      </c>
      <c r="CI168" s="7">
        <f t="shared" si="380"/>
        <v>0</v>
      </c>
      <c r="CJ168" s="7"/>
      <c r="CK168" s="7">
        <f t="shared" si="381"/>
        <v>0</v>
      </c>
      <c r="CL168" s="7">
        <f t="shared" si="455"/>
        <v>0</v>
      </c>
      <c r="CM168" s="7">
        <f t="shared" si="347"/>
        <v>0</v>
      </c>
      <c r="CN168" s="7">
        <f t="shared" si="382"/>
        <v>0</v>
      </c>
      <c r="CP168">
        <f t="shared" si="348"/>
        <v>0</v>
      </c>
      <c r="CQ168">
        <f t="shared" si="349"/>
        <v>0</v>
      </c>
      <c r="CR168">
        <f t="shared" si="350"/>
        <v>0</v>
      </c>
      <c r="CS168">
        <f t="shared" si="405"/>
        <v>0</v>
      </c>
      <c r="CT168" s="7"/>
      <c r="CU168" s="7">
        <f t="shared" si="456"/>
        <v>0</v>
      </c>
      <c r="CV168" s="7">
        <f t="shared" si="406"/>
        <v>0</v>
      </c>
      <c r="CW168" s="7">
        <f t="shared" si="351"/>
        <v>0</v>
      </c>
      <c r="CX168" s="7"/>
      <c r="CY168" s="7">
        <f t="shared" si="457"/>
        <v>0</v>
      </c>
      <c r="CZ168" s="7">
        <f>'Initial absorption'!$H168*CY168*$F168</f>
        <v>0</v>
      </c>
      <c r="DA168" s="7">
        <f t="shared" si="407"/>
        <v>0</v>
      </c>
      <c r="DB168" s="7">
        <f>'Initial absorption'!$N168*DA168*$J168</f>
        <v>0</v>
      </c>
      <c r="DC168" s="7"/>
      <c r="DD168">
        <f t="shared" si="458"/>
        <v>0</v>
      </c>
      <c r="DE168" s="7">
        <f t="shared" si="459"/>
        <v>0</v>
      </c>
      <c r="DF168">
        <f t="shared" si="383"/>
        <v>0</v>
      </c>
      <c r="DG168" s="7"/>
      <c r="DH168">
        <f t="shared" si="384"/>
        <v>0</v>
      </c>
      <c r="DI168">
        <f t="shared" si="408"/>
        <v>0</v>
      </c>
      <c r="DJ168">
        <f t="shared" si="421"/>
        <v>0</v>
      </c>
      <c r="DK168" s="7"/>
      <c r="DL168">
        <f>(1 - 'Initial absorption'!$N168)*DA168</f>
        <v>0</v>
      </c>
      <c r="DM168" s="7">
        <f t="shared" si="460"/>
        <v>0</v>
      </c>
      <c r="DN168">
        <f>'Initial absorption'!$T168*(DL168+DM168)*$N168</f>
        <v>0</v>
      </c>
      <c r="DO168" s="7"/>
      <c r="DP168">
        <f t="shared" si="483"/>
        <v>0</v>
      </c>
      <c r="DQ168">
        <f>'Initial absorption'!$N168*DP168*$J168</f>
        <v>0</v>
      </c>
      <c r="DS168">
        <f>(1-'Initial absorption'!$N168)*DP168</f>
        <v>0</v>
      </c>
      <c r="DT168">
        <f>'Initial absorption'!$H168*DS168*$F168</f>
        <v>0</v>
      </c>
      <c r="DU168" s="7"/>
      <c r="DV168">
        <f>(1 - 'Initial absorption'!$T168)*(DL168+DM168)</f>
        <v>0</v>
      </c>
      <c r="DW168">
        <f t="shared" si="461"/>
        <v>0</v>
      </c>
      <c r="EH168" s="7">
        <f t="shared" si="426"/>
        <v>0</v>
      </c>
      <c r="EI168" s="7">
        <f t="shared" ref="EI168:EI231" si="488">EF$3*$H168*_ec_loss/2</f>
        <v>0</v>
      </c>
      <c r="EJ168" s="7">
        <f t="shared" si="352"/>
        <v>0</v>
      </c>
      <c r="EK168" s="7">
        <f t="shared" si="385"/>
        <v>0</v>
      </c>
      <c r="EL168" s="7"/>
      <c r="EM168" s="7">
        <f t="shared" si="386"/>
        <v>0</v>
      </c>
      <c r="EN168" s="7">
        <f t="shared" si="462"/>
        <v>0</v>
      </c>
      <c r="EO168" s="7">
        <f t="shared" si="353"/>
        <v>0</v>
      </c>
      <c r="EP168" s="7">
        <f t="shared" si="387"/>
        <v>0</v>
      </c>
      <c r="ER168">
        <f t="shared" si="354"/>
        <v>0</v>
      </c>
      <c r="ES168">
        <f t="shared" si="355"/>
        <v>0</v>
      </c>
      <c r="ET168">
        <f t="shared" si="356"/>
        <v>0</v>
      </c>
      <c r="EU168">
        <f t="shared" si="409"/>
        <v>0</v>
      </c>
      <c r="EV168" s="7"/>
      <c r="EW168" s="7">
        <f t="shared" si="463"/>
        <v>0</v>
      </c>
      <c r="EX168" s="7">
        <f t="shared" si="410"/>
        <v>0</v>
      </c>
      <c r="EY168" s="7">
        <f t="shared" si="357"/>
        <v>0</v>
      </c>
      <c r="EZ168" s="7"/>
      <c r="FA168" s="7">
        <f t="shared" si="464"/>
        <v>0</v>
      </c>
      <c r="FB168" s="7">
        <f>'Initial absorption'!$H168*FA168*$F168</f>
        <v>0</v>
      </c>
      <c r="FC168" s="7">
        <f t="shared" si="411"/>
        <v>0</v>
      </c>
      <c r="FD168" s="7">
        <f>'Initial absorption'!$N168*FC168*$J168</f>
        <v>0</v>
      </c>
      <c r="FE168" s="7"/>
      <c r="FF168">
        <f t="shared" si="465"/>
        <v>0</v>
      </c>
      <c r="FG168" s="7">
        <f t="shared" si="466"/>
        <v>0</v>
      </c>
      <c r="FH168">
        <f t="shared" si="388"/>
        <v>0</v>
      </c>
      <c r="FI168" s="7"/>
      <c r="FJ168">
        <f t="shared" si="389"/>
        <v>0</v>
      </c>
      <c r="FK168">
        <f t="shared" si="412"/>
        <v>0</v>
      </c>
      <c r="FL168">
        <f t="shared" si="422"/>
        <v>0</v>
      </c>
      <c r="FM168" s="7"/>
      <c r="FN168">
        <f>(1 - 'Initial absorption'!$N168)*FC168</f>
        <v>0</v>
      </c>
      <c r="FO168" s="7">
        <f t="shared" si="467"/>
        <v>0</v>
      </c>
      <c r="FP168">
        <f>'Initial absorption'!$T168*(FN168+FO168)*$N168</f>
        <v>0</v>
      </c>
      <c r="FQ168" s="7"/>
      <c r="FR168">
        <f t="shared" si="484"/>
        <v>0</v>
      </c>
      <c r="FS168">
        <f>'Initial absorption'!$N168*FR168*$J168</f>
        <v>0</v>
      </c>
      <c r="FU168">
        <f>(1-'Initial absorption'!$N168)*FR168</f>
        <v>0</v>
      </c>
      <c r="FV168">
        <f>'Initial absorption'!$H168*FU168*$F168</f>
        <v>0</v>
      </c>
      <c r="FW168" s="7"/>
      <c r="FX168">
        <f>(1 - 'Initial absorption'!$T168)*(FN168+FO168)</f>
        <v>0</v>
      </c>
      <c r="FY168">
        <f t="shared" si="468"/>
        <v>0</v>
      </c>
      <c r="GJ168" s="7">
        <f t="shared" si="427"/>
        <v>0</v>
      </c>
      <c r="GK168" s="7">
        <f t="shared" ref="GK168:GK231" si="489">GH$3*$H168*_ec_loss/2</f>
        <v>0</v>
      </c>
      <c r="GL168" s="7">
        <f t="shared" si="358"/>
        <v>0</v>
      </c>
      <c r="GM168" s="7">
        <f t="shared" si="390"/>
        <v>0</v>
      </c>
      <c r="GN168" s="7"/>
      <c r="GO168" s="7">
        <f t="shared" si="391"/>
        <v>0</v>
      </c>
      <c r="GP168" s="7">
        <f t="shared" si="469"/>
        <v>0</v>
      </c>
      <c r="GQ168" s="7">
        <f t="shared" si="359"/>
        <v>0</v>
      </c>
      <c r="GR168" s="7">
        <f t="shared" si="392"/>
        <v>0</v>
      </c>
      <c r="GT168">
        <f t="shared" si="360"/>
        <v>0</v>
      </c>
      <c r="GU168">
        <f t="shared" si="361"/>
        <v>0</v>
      </c>
      <c r="GV168">
        <f t="shared" si="362"/>
        <v>0</v>
      </c>
      <c r="GW168">
        <f t="shared" si="413"/>
        <v>0</v>
      </c>
      <c r="GX168" s="7"/>
      <c r="GY168" s="7">
        <f t="shared" si="470"/>
        <v>0</v>
      </c>
      <c r="GZ168" s="7">
        <f t="shared" si="414"/>
        <v>0</v>
      </c>
      <c r="HA168" s="7">
        <f t="shared" si="363"/>
        <v>0</v>
      </c>
      <c r="HB168" s="7"/>
      <c r="HC168" s="7">
        <f t="shared" si="471"/>
        <v>0</v>
      </c>
      <c r="HD168" s="7">
        <f>'Initial absorption'!$H168*HC168*$F168</f>
        <v>0</v>
      </c>
      <c r="HE168" s="7">
        <f t="shared" si="415"/>
        <v>0</v>
      </c>
      <c r="HF168" s="7">
        <f>'Initial absorption'!$N168*HE168*$J168</f>
        <v>0</v>
      </c>
      <c r="HG168" s="7"/>
      <c r="HH168">
        <f t="shared" si="472"/>
        <v>0</v>
      </c>
      <c r="HI168" s="7">
        <f t="shared" si="473"/>
        <v>0</v>
      </c>
      <c r="HJ168">
        <f t="shared" si="393"/>
        <v>0</v>
      </c>
      <c r="HK168" s="7"/>
      <c r="HL168">
        <f t="shared" si="394"/>
        <v>0</v>
      </c>
      <c r="HM168">
        <f t="shared" si="416"/>
        <v>0</v>
      </c>
      <c r="HN168">
        <f t="shared" si="423"/>
        <v>0</v>
      </c>
      <c r="HO168" s="7"/>
      <c r="HP168">
        <f>(1 - 'Initial absorption'!$N168)*HE168</f>
        <v>0</v>
      </c>
      <c r="HQ168" s="7">
        <f t="shared" si="474"/>
        <v>0</v>
      </c>
      <c r="HR168">
        <f>'Initial absorption'!$T168*(HP168+HQ168)*$N168</f>
        <v>0</v>
      </c>
      <c r="HS168" s="7"/>
      <c r="HT168">
        <f t="shared" si="485"/>
        <v>0</v>
      </c>
      <c r="HU168">
        <f>'Initial absorption'!$N168*HT168*$J168</f>
        <v>0</v>
      </c>
      <c r="HW168">
        <f>(1-'Initial absorption'!$N168)*HT168</f>
        <v>0</v>
      </c>
      <c r="HX168">
        <f>'Initial absorption'!$H168*HW168*$F168</f>
        <v>0</v>
      </c>
      <c r="HY168" s="7"/>
      <c r="HZ168">
        <f>(1 - 'Initial absorption'!$T168)*(HP168+HQ168)</f>
        <v>0</v>
      </c>
      <c r="IA168">
        <f t="shared" si="475"/>
        <v>0</v>
      </c>
      <c r="IL168" s="7">
        <f t="shared" si="428"/>
        <v>0</v>
      </c>
      <c r="IM168" s="7">
        <f t="shared" ref="IM168:IM231" si="490">IJ$3*$H168*_ec_loss/2</f>
        <v>0</v>
      </c>
      <c r="IN168" s="7">
        <f t="shared" si="364"/>
        <v>0</v>
      </c>
      <c r="IO168" s="7">
        <f t="shared" si="395"/>
        <v>0</v>
      </c>
      <c r="IP168" s="7"/>
      <c r="IQ168" s="7">
        <f t="shared" si="396"/>
        <v>0</v>
      </c>
      <c r="IR168" s="7">
        <f t="shared" si="476"/>
        <v>0</v>
      </c>
      <c r="IS168" s="7">
        <f t="shared" si="365"/>
        <v>0</v>
      </c>
      <c r="IT168" s="7">
        <f t="shared" si="397"/>
        <v>0</v>
      </c>
      <c r="IV168">
        <f t="shared" si="366"/>
        <v>0</v>
      </c>
      <c r="IW168">
        <f t="shared" si="367"/>
        <v>0</v>
      </c>
      <c r="IX168">
        <f t="shared" si="368"/>
        <v>0</v>
      </c>
      <c r="IY168">
        <f t="shared" si="417"/>
        <v>0</v>
      </c>
      <c r="IZ168" s="7"/>
      <c r="JA168" s="7">
        <f t="shared" si="477"/>
        <v>0</v>
      </c>
      <c r="JB168" s="7">
        <f t="shared" si="418"/>
        <v>0</v>
      </c>
      <c r="JC168" s="7">
        <f t="shared" si="369"/>
        <v>0</v>
      </c>
      <c r="JD168" s="7"/>
      <c r="JE168" s="7">
        <f t="shared" si="478"/>
        <v>0</v>
      </c>
      <c r="JF168" s="7">
        <f>'Initial absorption'!$H168*JE168*$F168</f>
        <v>0</v>
      </c>
      <c r="JG168" s="7">
        <f t="shared" si="419"/>
        <v>0</v>
      </c>
      <c r="JH168" s="7">
        <f>'Initial absorption'!$N168*JG168*$J168</f>
        <v>0</v>
      </c>
      <c r="JI168" s="7"/>
      <c r="JJ168">
        <f t="shared" si="479"/>
        <v>0</v>
      </c>
      <c r="JK168" s="7">
        <f t="shared" si="480"/>
        <v>0</v>
      </c>
      <c r="JL168">
        <f t="shared" si="398"/>
        <v>0</v>
      </c>
      <c r="JM168" s="7"/>
      <c r="JN168">
        <f t="shared" si="399"/>
        <v>0</v>
      </c>
      <c r="JO168">
        <f t="shared" si="420"/>
        <v>0</v>
      </c>
      <c r="JP168">
        <f t="shared" si="424"/>
        <v>0</v>
      </c>
      <c r="JQ168" s="7"/>
      <c r="JR168">
        <f>(1 - 'Initial absorption'!$N168)*JG168</f>
        <v>0</v>
      </c>
      <c r="JS168" s="7">
        <f t="shared" si="481"/>
        <v>0</v>
      </c>
      <c r="JT168">
        <f>'Initial absorption'!$T168*(JR168+JS168)*$N168</f>
        <v>0</v>
      </c>
      <c r="JU168" s="7"/>
      <c r="JV168">
        <f t="shared" si="486"/>
        <v>0</v>
      </c>
      <c r="JW168">
        <f>'Initial absorption'!$N168*JV168*$J168</f>
        <v>0</v>
      </c>
      <c r="JY168">
        <f>(1-'Initial absorption'!$N168)*JV168</f>
        <v>0</v>
      </c>
      <c r="JZ168">
        <f>'Initial absorption'!$H168*JY168*$F168</f>
        <v>0</v>
      </c>
      <c r="KA168" s="7"/>
      <c r="KB168">
        <f>(1 - 'Initial absorption'!$T168)*(JR168+JS168)</f>
        <v>0</v>
      </c>
      <c r="KC168">
        <f t="shared" si="482"/>
        <v>0</v>
      </c>
    </row>
    <row r="169" spans="4:289" x14ac:dyDescent="0.25">
      <c r="D169">
        <v>1115</v>
      </c>
      <c r="E169">
        <f>'Input spectra'!B169</f>
        <v>0</v>
      </c>
      <c r="F169">
        <f>'Initial absorption'!J169</f>
        <v>0</v>
      </c>
      <c r="G169">
        <f>'Input spectra'!C169</f>
        <v>0</v>
      </c>
      <c r="H169">
        <f t="shared" si="370"/>
        <v>0</v>
      </c>
      <c r="I169">
        <f>'Input spectra'!D169</f>
        <v>0</v>
      </c>
      <c r="J169">
        <f>'Initial absorption'!P169</f>
        <v>0</v>
      </c>
      <c r="K169">
        <f>'Input spectra'!E169</f>
        <v>0</v>
      </c>
      <c r="L169">
        <f t="shared" si="371"/>
        <v>0</v>
      </c>
      <c r="M169">
        <f>'Input spectra'!F169</f>
        <v>0</v>
      </c>
      <c r="N169">
        <f>'Initial absorption'!V169</f>
        <v>0</v>
      </c>
      <c r="O169">
        <f>'Input spectra'!G169</f>
        <v>0</v>
      </c>
      <c r="P169">
        <f t="shared" si="372"/>
        <v>0</v>
      </c>
      <c r="R169">
        <f>'Reaching edge prob after ems 1'!$EZ170</f>
        <v>0.88365552923812407</v>
      </c>
      <c r="S169">
        <f>'Reaching edge prob after ems 2'!$EZ170</f>
        <v>0.88365552923812407</v>
      </c>
      <c r="T169">
        <f>'Reaching edge prob after ems 3'!EZ170</f>
        <v>0.88365552923812407</v>
      </c>
      <c r="U169">
        <f>1-EXP(-'Reaching edge prob after ems 1'!FC170*_k_in_ec_correction*($E169*_c1+'Input spectra'!Y169))</f>
        <v>1.1835935885085691E-2</v>
      </c>
      <c r="V169">
        <f>1-EXP(-(_t-'Reaching edge prob after ems 1'!FC170)*_k_in_ec_correction*($E169*_c1+'Input spectra'!Y169))</f>
        <v>1.1964348386876655E-2</v>
      </c>
      <c r="W169">
        <f>1-EXP(-'Reaching edge prob after ems 2'!FC170*_k_in_ec_correction*($I169*_c2+'Input spectra'!Y169))</f>
        <v>1.1835935885085691E-2</v>
      </c>
      <c r="X169">
        <f>1-EXP(-(_t-'Reaching edge prob after ems 2'!FC170)*_k_in_ec_correction*($I169*_c2+'Input spectra'!Y169))</f>
        <v>1.1964348386876655E-2</v>
      </c>
      <c r="Y169">
        <f>1-EXP(-'Reaching edge prob after ems 3'!FC170*_k_in_ec_correction*($M169*_c3+'Input spectra'!Y169))</f>
        <v>1.1835935885085691E-2</v>
      </c>
      <c r="Z169">
        <f>1-EXP(-(_t-'Reaching edge prob after ems 3'!FC170)*_k_in_ec_correction*($M169*_c3+'Input spectra'!Y169))</f>
        <v>1.1964348386876655E-2</v>
      </c>
      <c r="AD169" s="7">
        <f t="shared" si="430"/>
        <v>0</v>
      </c>
      <c r="AE169" s="7">
        <f t="shared" si="431"/>
        <v>0</v>
      </c>
      <c r="AF169" s="7">
        <f t="shared" si="432"/>
        <v>0</v>
      </c>
      <c r="AG169" s="7">
        <f t="shared" si="433"/>
        <v>0</v>
      </c>
      <c r="AH169" s="7"/>
      <c r="AI169" s="7">
        <f t="shared" si="434"/>
        <v>0</v>
      </c>
      <c r="AJ169" s="7">
        <f t="shared" si="435"/>
        <v>0</v>
      </c>
      <c r="AK169" s="7">
        <f t="shared" si="436"/>
        <v>0</v>
      </c>
      <c r="AL169" s="7">
        <f t="shared" si="437"/>
        <v>0</v>
      </c>
      <c r="AN169">
        <f t="shared" si="438"/>
        <v>0</v>
      </c>
      <c r="AO169">
        <f t="shared" si="439"/>
        <v>0</v>
      </c>
      <c r="AP169">
        <f t="shared" si="440"/>
        <v>0</v>
      </c>
      <c r="AQ169">
        <f t="shared" si="441"/>
        <v>0</v>
      </c>
      <c r="AR169" s="7"/>
      <c r="AS169" s="7">
        <f t="shared" si="442"/>
        <v>0</v>
      </c>
      <c r="AT169" s="7">
        <f t="shared" si="443"/>
        <v>0</v>
      </c>
      <c r="AU169" s="7">
        <f t="shared" si="444"/>
        <v>0</v>
      </c>
      <c r="AV169" s="7"/>
      <c r="AW169" s="7">
        <f t="shared" si="445"/>
        <v>0</v>
      </c>
      <c r="AX169" s="7">
        <f>'Initial absorption'!$H169*AW169*$F169</f>
        <v>0</v>
      </c>
      <c r="AY169" s="7">
        <f t="shared" si="446"/>
        <v>0</v>
      </c>
      <c r="AZ169" s="7">
        <f>'Initial absorption'!$N169*AY169*$J169</f>
        <v>0</v>
      </c>
      <c r="BA169" s="7"/>
      <c r="BB169">
        <f t="shared" si="447"/>
        <v>0</v>
      </c>
      <c r="BC169" s="7">
        <f t="shared" si="448"/>
        <v>0</v>
      </c>
      <c r="BD169">
        <f t="shared" si="449"/>
        <v>0</v>
      </c>
      <c r="BE169" s="7"/>
      <c r="BF169">
        <f t="shared" si="450"/>
        <v>0</v>
      </c>
      <c r="BG169">
        <f t="shared" si="451"/>
        <v>0</v>
      </c>
      <c r="BH169">
        <f t="shared" si="452"/>
        <v>0</v>
      </c>
      <c r="BI169" s="7"/>
      <c r="BJ169">
        <f>(1 - 'Initial absorption'!$N169)*AY169</f>
        <v>0</v>
      </c>
      <c r="BK169" s="7">
        <f t="shared" si="345"/>
        <v>0</v>
      </c>
      <c r="BL169">
        <f>'Initial absorption'!$T169*(BJ169+BK169)*$N169</f>
        <v>0</v>
      </c>
      <c r="BM169" s="7"/>
      <c r="BN169">
        <f t="shared" si="453"/>
        <v>0</v>
      </c>
      <c r="BO169">
        <f>'Initial absorption'!$N169*BN169*$J169</f>
        <v>0</v>
      </c>
      <c r="BQ169">
        <f>(1-'Initial absorption'!$N169)*BN169</f>
        <v>0</v>
      </c>
      <c r="BR169">
        <f>'Initial absorption'!$H169*BQ169*$F169</f>
        <v>0</v>
      </c>
      <c r="BS169" s="7"/>
      <c r="BT169">
        <f>(1 - 'Initial absorption'!$T169)*(BJ169+BK169)</f>
        <v>0</v>
      </c>
      <c r="BU169">
        <f t="shared" si="454"/>
        <v>0</v>
      </c>
      <c r="CF169" s="7">
        <f t="shared" si="425"/>
        <v>0</v>
      </c>
      <c r="CG169" s="7">
        <f t="shared" si="487"/>
        <v>0</v>
      </c>
      <c r="CH169" s="7">
        <f t="shared" si="346"/>
        <v>0</v>
      </c>
      <c r="CI169" s="7">
        <f t="shared" si="380"/>
        <v>0</v>
      </c>
      <c r="CJ169" s="7"/>
      <c r="CK169" s="7">
        <f t="shared" si="381"/>
        <v>0</v>
      </c>
      <c r="CL169" s="7">
        <f t="shared" si="455"/>
        <v>0</v>
      </c>
      <c r="CM169" s="7">
        <f t="shared" si="347"/>
        <v>0</v>
      </c>
      <c r="CN169" s="7">
        <f t="shared" si="382"/>
        <v>0</v>
      </c>
      <c r="CP169">
        <f t="shared" si="348"/>
        <v>0</v>
      </c>
      <c r="CQ169">
        <f t="shared" si="349"/>
        <v>0</v>
      </c>
      <c r="CR169">
        <f t="shared" si="350"/>
        <v>0</v>
      </c>
      <c r="CS169">
        <f t="shared" si="405"/>
        <v>0</v>
      </c>
      <c r="CT169" s="7"/>
      <c r="CU169" s="7">
        <f t="shared" si="456"/>
        <v>0</v>
      </c>
      <c r="CV169" s="7">
        <f t="shared" si="406"/>
        <v>0</v>
      </c>
      <c r="CW169" s="7">
        <f t="shared" si="351"/>
        <v>0</v>
      </c>
      <c r="CX169" s="7"/>
      <c r="CY169" s="7">
        <f t="shared" si="457"/>
        <v>0</v>
      </c>
      <c r="CZ169" s="7">
        <f>'Initial absorption'!$H169*CY169*$F169</f>
        <v>0</v>
      </c>
      <c r="DA169" s="7">
        <f t="shared" si="407"/>
        <v>0</v>
      </c>
      <c r="DB169" s="7">
        <f>'Initial absorption'!$N169*DA169*$J169</f>
        <v>0</v>
      </c>
      <c r="DC169" s="7"/>
      <c r="DD169">
        <f t="shared" si="458"/>
        <v>0</v>
      </c>
      <c r="DE169" s="7">
        <f t="shared" si="459"/>
        <v>0</v>
      </c>
      <c r="DF169">
        <f t="shared" si="383"/>
        <v>0</v>
      </c>
      <c r="DG169" s="7"/>
      <c r="DH169">
        <f t="shared" si="384"/>
        <v>0</v>
      </c>
      <c r="DI169">
        <f t="shared" si="408"/>
        <v>0</v>
      </c>
      <c r="DJ169">
        <f t="shared" si="421"/>
        <v>0</v>
      </c>
      <c r="DK169" s="7"/>
      <c r="DL169">
        <f>(1 - 'Initial absorption'!$N169)*DA169</f>
        <v>0</v>
      </c>
      <c r="DM169" s="7">
        <f t="shared" si="460"/>
        <v>0</v>
      </c>
      <c r="DN169">
        <f>'Initial absorption'!$T169*(DL169+DM169)*$N169</f>
        <v>0</v>
      </c>
      <c r="DO169" s="7"/>
      <c r="DP169">
        <f t="shared" si="483"/>
        <v>0</v>
      </c>
      <c r="DQ169">
        <f>'Initial absorption'!$N169*DP169*$J169</f>
        <v>0</v>
      </c>
      <c r="DS169">
        <f>(1-'Initial absorption'!$N169)*DP169</f>
        <v>0</v>
      </c>
      <c r="DT169">
        <f>'Initial absorption'!$H169*DS169*$F169</f>
        <v>0</v>
      </c>
      <c r="DU169" s="7"/>
      <c r="DV169">
        <f>(1 - 'Initial absorption'!$T169)*(DL169+DM169)</f>
        <v>0</v>
      </c>
      <c r="DW169">
        <f t="shared" si="461"/>
        <v>0</v>
      </c>
      <c r="EH169" s="7">
        <f t="shared" si="426"/>
        <v>0</v>
      </c>
      <c r="EI169" s="7">
        <f t="shared" si="488"/>
        <v>0</v>
      </c>
      <c r="EJ169" s="7">
        <f t="shared" si="352"/>
        <v>0</v>
      </c>
      <c r="EK169" s="7">
        <f t="shared" si="385"/>
        <v>0</v>
      </c>
      <c r="EL169" s="7"/>
      <c r="EM169" s="7">
        <f t="shared" si="386"/>
        <v>0</v>
      </c>
      <c r="EN169" s="7">
        <f t="shared" si="462"/>
        <v>0</v>
      </c>
      <c r="EO169" s="7">
        <f t="shared" si="353"/>
        <v>0</v>
      </c>
      <c r="EP169" s="7">
        <f t="shared" si="387"/>
        <v>0</v>
      </c>
      <c r="ER169">
        <f t="shared" si="354"/>
        <v>0</v>
      </c>
      <c r="ES169">
        <f t="shared" si="355"/>
        <v>0</v>
      </c>
      <c r="ET169">
        <f t="shared" si="356"/>
        <v>0</v>
      </c>
      <c r="EU169">
        <f t="shared" si="409"/>
        <v>0</v>
      </c>
      <c r="EV169" s="7"/>
      <c r="EW169" s="7">
        <f t="shared" si="463"/>
        <v>0</v>
      </c>
      <c r="EX169" s="7">
        <f t="shared" si="410"/>
        <v>0</v>
      </c>
      <c r="EY169" s="7">
        <f t="shared" si="357"/>
        <v>0</v>
      </c>
      <c r="EZ169" s="7"/>
      <c r="FA169" s="7">
        <f t="shared" si="464"/>
        <v>0</v>
      </c>
      <c r="FB169" s="7">
        <f>'Initial absorption'!$H169*FA169*$F169</f>
        <v>0</v>
      </c>
      <c r="FC169" s="7">
        <f t="shared" si="411"/>
        <v>0</v>
      </c>
      <c r="FD169" s="7">
        <f>'Initial absorption'!$N169*FC169*$J169</f>
        <v>0</v>
      </c>
      <c r="FE169" s="7"/>
      <c r="FF169">
        <f t="shared" si="465"/>
        <v>0</v>
      </c>
      <c r="FG169" s="7">
        <f t="shared" si="466"/>
        <v>0</v>
      </c>
      <c r="FH169">
        <f t="shared" si="388"/>
        <v>0</v>
      </c>
      <c r="FI169" s="7"/>
      <c r="FJ169">
        <f t="shared" si="389"/>
        <v>0</v>
      </c>
      <c r="FK169">
        <f t="shared" si="412"/>
        <v>0</v>
      </c>
      <c r="FL169">
        <f t="shared" si="422"/>
        <v>0</v>
      </c>
      <c r="FM169" s="7"/>
      <c r="FN169">
        <f>(1 - 'Initial absorption'!$N169)*FC169</f>
        <v>0</v>
      </c>
      <c r="FO169" s="7">
        <f t="shared" si="467"/>
        <v>0</v>
      </c>
      <c r="FP169">
        <f>'Initial absorption'!$T169*(FN169+FO169)*$N169</f>
        <v>0</v>
      </c>
      <c r="FQ169" s="7"/>
      <c r="FR169">
        <f t="shared" si="484"/>
        <v>0</v>
      </c>
      <c r="FS169">
        <f>'Initial absorption'!$N169*FR169*$J169</f>
        <v>0</v>
      </c>
      <c r="FU169">
        <f>(1-'Initial absorption'!$N169)*FR169</f>
        <v>0</v>
      </c>
      <c r="FV169">
        <f>'Initial absorption'!$H169*FU169*$F169</f>
        <v>0</v>
      </c>
      <c r="FW169" s="7"/>
      <c r="FX169">
        <f>(1 - 'Initial absorption'!$T169)*(FN169+FO169)</f>
        <v>0</v>
      </c>
      <c r="FY169">
        <f t="shared" si="468"/>
        <v>0</v>
      </c>
      <c r="GJ169" s="7">
        <f t="shared" si="427"/>
        <v>0</v>
      </c>
      <c r="GK169" s="7">
        <f t="shared" si="489"/>
        <v>0</v>
      </c>
      <c r="GL169" s="7">
        <f t="shared" si="358"/>
        <v>0</v>
      </c>
      <c r="GM169" s="7">
        <f t="shared" si="390"/>
        <v>0</v>
      </c>
      <c r="GN169" s="7"/>
      <c r="GO169" s="7">
        <f t="shared" si="391"/>
        <v>0</v>
      </c>
      <c r="GP169" s="7">
        <f t="shared" si="469"/>
        <v>0</v>
      </c>
      <c r="GQ169" s="7">
        <f t="shared" si="359"/>
        <v>0</v>
      </c>
      <c r="GR169" s="7">
        <f t="shared" si="392"/>
        <v>0</v>
      </c>
      <c r="GT169">
        <f t="shared" si="360"/>
        <v>0</v>
      </c>
      <c r="GU169">
        <f t="shared" si="361"/>
        <v>0</v>
      </c>
      <c r="GV169">
        <f t="shared" si="362"/>
        <v>0</v>
      </c>
      <c r="GW169">
        <f t="shared" si="413"/>
        <v>0</v>
      </c>
      <c r="GX169" s="7"/>
      <c r="GY169" s="7">
        <f t="shared" si="470"/>
        <v>0</v>
      </c>
      <c r="GZ169" s="7">
        <f t="shared" si="414"/>
        <v>0</v>
      </c>
      <c r="HA169" s="7">
        <f t="shared" si="363"/>
        <v>0</v>
      </c>
      <c r="HB169" s="7"/>
      <c r="HC169" s="7">
        <f t="shared" si="471"/>
        <v>0</v>
      </c>
      <c r="HD169" s="7">
        <f>'Initial absorption'!$H169*HC169*$F169</f>
        <v>0</v>
      </c>
      <c r="HE169" s="7">
        <f t="shared" si="415"/>
        <v>0</v>
      </c>
      <c r="HF169" s="7">
        <f>'Initial absorption'!$N169*HE169*$J169</f>
        <v>0</v>
      </c>
      <c r="HG169" s="7"/>
      <c r="HH169">
        <f t="shared" si="472"/>
        <v>0</v>
      </c>
      <c r="HI169" s="7">
        <f t="shared" si="473"/>
        <v>0</v>
      </c>
      <c r="HJ169">
        <f t="shared" si="393"/>
        <v>0</v>
      </c>
      <c r="HK169" s="7"/>
      <c r="HL169">
        <f t="shared" si="394"/>
        <v>0</v>
      </c>
      <c r="HM169">
        <f t="shared" si="416"/>
        <v>0</v>
      </c>
      <c r="HN169">
        <f t="shared" si="423"/>
        <v>0</v>
      </c>
      <c r="HO169" s="7"/>
      <c r="HP169">
        <f>(1 - 'Initial absorption'!$N169)*HE169</f>
        <v>0</v>
      </c>
      <c r="HQ169" s="7">
        <f t="shared" si="474"/>
        <v>0</v>
      </c>
      <c r="HR169">
        <f>'Initial absorption'!$T169*(HP169+HQ169)*$N169</f>
        <v>0</v>
      </c>
      <c r="HS169" s="7"/>
      <c r="HT169">
        <f t="shared" si="485"/>
        <v>0</v>
      </c>
      <c r="HU169">
        <f>'Initial absorption'!$N169*HT169*$J169</f>
        <v>0</v>
      </c>
      <c r="HW169">
        <f>(1-'Initial absorption'!$N169)*HT169</f>
        <v>0</v>
      </c>
      <c r="HX169">
        <f>'Initial absorption'!$H169*HW169*$F169</f>
        <v>0</v>
      </c>
      <c r="HY169" s="7"/>
      <c r="HZ169">
        <f>(1 - 'Initial absorption'!$T169)*(HP169+HQ169)</f>
        <v>0</v>
      </c>
      <c r="IA169">
        <f t="shared" si="475"/>
        <v>0</v>
      </c>
      <c r="IL169" s="7">
        <f t="shared" si="428"/>
        <v>0</v>
      </c>
      <c r="IM169" s="7">
        <f t="shared" si="490"/>
        <v>0</v>
      </c>
      <c r="IN169" s="7">
        <f t="shared" si="364"/>
        <v>0</v>
      </c>
      <c r="IO169" s="7">
        <f t="shared" si="395"/>
        <v>0</v>
      </c>
      <c r="IP169" s="7"/>
      <c r="IQ169" s="7">
        <f t="shared" si="396"/>
        <v>0</v>
      </c>
      <c r="IR169" s="7">
        <f t="shared" si="476"/>
        <v>0</v>
      </c>
      <c r="IS169" s="7">
        <f t="shared" si="365"/>
        <v>0</v>
      </c>
      <c r="IT169" s="7">
        <f t="shared" si="397"/>
        <v>0</v>
      </c>
      <c r="IV169">
        <f t="shared" si="366"/>
        <v>0</v>
      </c>
      <c r="IW169">
        <f t="shared" si="367"/>
        <v>0</v>
      </c>
      <c r="IX169">
        <f t="shared" si="368"/>
        <v>0</v>
      </c>
      <c r="IY169">
        <f t="shared" si="417"/>
        <v>0</v>
      </c>
      <c r="IZ169" s="7"/>
      <c r="JA169" s="7">
        <f t="shared" si="477"/>
        <v>0</v>
      </c>
      <c r="JB169" s="7">
        <f t="shared" si="418"/>
        <v>0</v>
      </c>
      <c r="JC169" s="7">
        <f t="shared" si="369"/>
        <v>0</v>
      </c>
      <c r="JD169" s="7"/>
      <c r="JE169" s="7">
        <f t="shared" si="478"/>
        <v>0</v>
      </c>
      <c r="JF169" s="7">
        <f>'Initial absorption'!$H169*JE169*$F169</f>
        <v>0</v>
      </c>
      <c r="JG169" s="7">
        <f t="shared" si="419"/>
        <v>0</v>
      </c>
      <c r="JH169" s="7">
        <f>'Initial absorption'!$N169*JG169*$J169</f>
        <v>0</v>
      </c>
      <c r="JI169" s="7"/>
      <c r="JJ169">
        <f t="shared" si="479"/>
        <v>0</v>
      </c>
      <c r="JK169" s="7">
        <f t="shared" si="480"/>
        <v>0</v>
      </c>
      <c r="JL169">
        <f t="shared" si="398"/>
        <v>0</v>
      </c>
      <c r="JM169" s="7"/>
      <c r="JN169">
        <f t="shared" si="399"/>
        <v>0</v>
      </c>
      <c r="JO169">
        <f t="shared" si="420"/>
        <v>0</v>
      </c>
      <c r="JP169">
        <f t="shared" si="424"/>
        <v>0</v>
      </c>
      <c r="JQ169" s="7"/>
      <c r="JR169">
        <f>(1 - 'Initial absorption'!$N169)*JG169</f>
        <v>0</v>
      </c>
      <c r="JS169" s="7">
        <f t="shared" si="481"/>
        <v>0</v>
      </c>
      <c r="JT169">
        <f>'Initial absorption'!$T169*(JR169+JS169)*$N169</f>
        <v>0</v>
      </c>
      <c r="JU169" s="7"/>
      <c r="JV169">
        <f t="shared" si="486"/>
        <v>0</v>
      </c>
      <c r="JW169">
        <f>'Initial absorption'!$N169*JV169*$J169</f>
        <v>0</v>
      </c>
      <c r="JY169">
        <f>(1-'Initial absorption'!$N169)*JV169</f>
        <v>0</v>
      </c>
      <c r="JZ169">
        <f>'Initial absorption'!$H169*JY169*$F169</f>
        <v>0</v>
      </c>
      <c r="KA169" s="7"/>
      <c r="KB169">
        <f>(1 - 'Initial absorption'!$T169)*(JR169+JS169)</f>
        <v>0</v>
      </c>
      <c r="KC169">
        <f t="shared" si="482"/>
        <v>0</v>
      </c>
    </row>
    <row r="170" spans="4:289" x14ac:dyDescent="0.25">
      <c r="D170">
        <v>1120</v>
      </c>
      <c r="E170">
        <f>'Input spectra'!B170</f>
        <v>0</v>
      </c>
      <c r="F170">
        <f>'Initial absorption'!J170</f>
        <v>0</v>
      </c>
      <c r="G170">
        <f>'Input spectra'!C170</f>
        <v>0</v>
      </c>
      <c r="H170">
        <f t="shared" si="370"/>
        <v>0</v>
      </c>
      <c r="I170">
        <f>'Input spectra'!D170</f>
        <v>0</v>
      </c>
      <c r="J170">
        <f>'Initial absorption'!P170</f>
        <v>0</v>
      </c>
      <c r="K170">
        <f>'Input spectra'!E170</f>
        <v>0</v>
      </c>
      <c r="L170">
        <f t="shared" si="371"/>
        <v>0</v>
      </c>
      <c r="M170">
        <f>'Input spectra'!F170</f>
        <v>0</v>
      </c>
      <c r="N170">
        <f>'Initial absorption'!V170</f>
        <v>0</v>
      </c>
      <c r="O170">
        <f>'Input spectra'!G170</f>
        <v>0</v>
      </c>
      <c r="P170">
        <f t="shared" si="372"/>
        <v>0</v>
      </c>
      <c r="R170">
        <f>'Reaching edge prob after ems 1'!$EZ171</f>
        <v>0.88378338660979361</v>
      </c>
      <c r="S170">
        <f>'Reaching edge prob after ems 2'!$EZ171</f>
        <v>0.88378338660979361</v>
      </c>
      <c r="T170">
        <f>'Reaching edge prob after ems 3'!EZ171</f>
        <v>0.88378338660979361</v>
      </c>
      <c r="U170">
        <f>1-EXP(-'Reaching edge prob after ems 1'!FC171*_k_in_ec_correction*($E170*_c1+'Input spectra'!Y170))</f>
        <v>1.1821783783119377E-2</v>
      </c>
      <c r="V170">
        <f>1-EXP(-(_t-'Reaching edge prob after ems 1'!FC171)*_k_in_ec_correction*($E170*_c1+'Input spectra'!Y170))</f>
        <v>1.1949887724426067E-2</v>
      </c>
      <c r="W170">
        <f>1-EXP(-'Reaching edge prob after ems 2'!FC171*_k_in_ec_correction*($I170*_c2+'Input spectra'!Y170))</f>
        <v>1.1821783783119377E-2</v>
      </c>
      <c r="X170">
        <f>1-EXP(-(_t-'Reaching edge prob after ems 2'!FC171)*_k_in_ec_correction*($I170*_c2+'Input spectra'!Y170))</f>
        <v>1.1949887724426067E-2</v>
      </c>
      <c r="Y170">
        <f>1-EXP(-'Reaching edge prob after ems 3'!FC171*_k_in_ec_correction*($M170*_c3+'Input spectra'!Y170))</f>
        <v>1.1821783783119377E-2</v>
      </c>
      <c r="Z170">
        <f>1-EXP(-(_t-'Reaching edge prob after ems 3'!FC171)*_k_in_ec_correction*($M170*_c3+'Input spectra'!Y170))</f>
        <v>1.1949887724426067E-2</v>
      </c>
      <c r="AD170" s="7">
        <f t="shared" si="430"/>
        <v>0</v>
      </c>
      <c r="AE170" s="7">
        <f t="shared" si="431"/>
        <v>0</v>
      </c>
      <c r="AF170" s="7">
        <f t="shared" si="432"/>
        <v>0</v>
      </c>
      <c r="AG170" s="7">
        <f t="shared" si="433"/>
        <v>0</v>
      </c>
      <c r="AH170" s="7"/>
      <c r="AI170" s="7">
        <f t="shared" si="434"/>
        <v>0</v>
      </c>
      <c r="AJ170" s="7">
        <f t="shared" si="435"/>
        <v>0</v>
      </c>
      <c r="AK170" s="7">
        <f t="shared" si="436"/>
        <v>0</v>
      </c>
      <c r="AL170" s="7">
        <f t="shared" si="437"/>
        <v>0</v>
      </c>
      <c r="AN170">
        <f t="shared" si="438"/>
        <v>0</v>
      </c>
      <c r="AO170">
        <f t="shared" si="439"/>
        <v>0</v>
      </c>
      <c r="AP170">
        <f t="shared" si="440"/>
        <v>0</v>
      </c>
      <c r="AQ170">
        <f t="shared" si="441"/>
        <v>0</v>
      </c>
      <c r="AR170" s="7"/>
      <c r="AS170" s="7">
        <f t="shared" si="442"/>
        <v>0</v>
      </c>
      <c r="AT170" s="7">
        <f t="shared" si="443"/>
        <v>0</v>
      </c>
      <c r="AU170" s="7">
        <f t="shared" si="444"/>
        <v>0</v>
      </c>
      <c r="AV170" s="7"/>
      <c r="AW170" s="7">
        <f t="shared" si="445"/>
        <v>0</v>
      </c>
      <c r="AX170" s="7">
        <f>'Initial absorption'!$H170*AW170*$F170</f>
        <v>0</v>
      </c>
      <c r="AY170" s="7">
        <f t="shared" si="446"/>
        <v>0</v>
      </c>
      <c r="AZ170" s="7">
        <f>'Initial absorption'!$N170*AY170*$J170</f>
        <v>0</v>
      </c>
      <c r="BA170" s="7"/>
      <c r="BB170">
        <f t="shared" si="447"/>
        <v>0</v>
      </c>
      <c r="BC170" s="7">
        <f t="shared" si="448"/>
        <v>0</v>
      </c>
      <c r="BD170">
        <f t="shared" si="449"/>
        <v>0</v>
      </c>
      <c r="BE170" s="7"/>
      <c r="BF170">
        <f t="shared" si="450"/>
        <v>0</v>
      </c>
      <c r="BG170">
        <f t="shared" si="451"/>
        <v>0</v>
      </c>
      <c r="BH170">
        <f t="shared" si="452"/>
        <v>0</v>
      </c>
      <c r="BI170" s="7"/>
      <c r="BJ170">
        <f>(1 - 'Initial absorption'!$N170)*AY170</f>
        <v>0</v>
      </c>
      <c r="BK170" s="7">
        <f t="shared" si="345"/>
        <v>0</v>
      </c>
      <c r="BL170">
        <f>'Initial absorption'!$T170*(BJ170+BK170)*$N170</f>
        <v>0</v>
      </c>
      <c r="BM170" s="7"/>
      <c r="BN170">
        <f t="shared" si="453"/>
        <v>0</v>
      </c>
      <c r="BO170">
        <f>'Initial absorption'!$N170*BN170*$J170</f>
        <v>0</v>
      </c>
      <c r="BQ170">
        <f>(1-'Initial absorption'!$N170)*BN170</f>
        <v>0</v>
      </c>
      <c r="BR170">
        <f>'Initial absorption'!$H170*BQ170*$F170</f>
        <v>0</v>
      </c>
      <c r="BS170" s="7"/>
      <c r="BT170">
        <f>(1 - 'Initial absorption'!$T170)*(BJ170+BK170)</f>
        <v>0</v>
      </c>
      <c r="BU170">
        <f t="shared" si="454"/>
        <v>0</v>
      </c>
      <c r="CF170" s="7">
        <f t="shared" si="425"/>
        <v>0</v>
      </c>
      <c r="CG170" s="7">
        <f t="shared" si="487"/>
        <v>0</v>
      </c>
      <c r="CH170" s="7">
        <f t="shared" si="346"/>
        <v>0</v>
      </c>
      <c r="CI170" s="7">
        <f t="shared" si="380"/>
        <v>0</v>
      </c>
      <c r="CJ170" s="7"/>
      <c r="CK170" s="7">
        <f t="shared" si="381"/>
        <v>0</v>
      </c>
      <c r="CL170" s="7">
        <f t="shared" si="455"/>
        <v>0</v>
      </c>
      <c r="CM170" s="7">
        <f t="shared" si="347"/>
        <v>0</v>
      </c>
      <c r="CN170" s="7">
        <f t="shared" si="382"/>
        <v>0</v>
      </c>
      <c r="CP170">
        <f t="shared" si="348"/>
        <v>0</v>
      </c>
      <c r="CQ170">
        <f t="shared" si="349"/>
        <v>0</v>
      </c>
      <c r="CR170">
        <f t="shared" si="350"/>
        <v>0</v>
      </c>
      <c r="CS170">
        <f t="shared" si="405"/>
        <v>0</v>
      </c>
      <c r="CT170" s="7"/>
      <c r="CU170" s="7">
        <f t="shared" si="456"/>
        <v>0</v>
      </c>
      <c r="CV170" s="7">
        <f t="shared" si="406"/>
        <v>0</v>
      </c>
      <c r="CW170" s="7">
        <f t="shared" si="351"/>
        <v>0</v>
      </c>
      <c r="CX170" s="7"/>
      <c r="CY170" s="7">
        <f t="shared" si="457"/>
        <v>0</v>
      </c>
      <c r="CZ170" s="7">
        <f>'Initial absorption'!$H170*CY170*$F170</f>
        <v>0</v>
      </c>
      <c r="DA170" s="7">
        <f t="shared" si="407"/>
        <v>0</v>
      </c>
      <c r="DB170" s="7">
        <f>'Initial absorption'!$N170*DA170*$J170</f>
        <v>0</v>
      </c>
      <c r="DC170" s="7"/>
      <c r="DD170">
        <f t="shared" si="458"/>
        <v>0</v>
      </c>
      <c r="DE170" s="7">
        <f t="shared" si="459"/>
        <v>0</v>
      </c>
      <c r="DF170">
        <f t="shared" si="383"/>
        <v>0</v>
      </c>
      <c r="DG170" s="7"/>
      <c r="DH170">
        <f t="shared" si="384"/>
        <v>0</v>
      </c>
      <c r="DI170">
        <f t="shared" si="408"/>
        <v>0</v>
      </c>
      <c r="DJ170">
        <f t="shared" si="421"/>
        <v>0</v>
      </c>
      <c r="DK170" s="7"/>
      <c r="DL170">
        <f>(1 - 'Initial absorption'!$N170)*DA170</f>
        <v>0</v>
      </c>
      <c r="DM170" s="7">
        <f t="shared" si="460"/>
        <v>0</v>
      </c>
      <c r="DN170">
        <f>'Initial absorption'!$T170*(DL170+DM170)*$N170</f>
        <v>0</v>
      </c>
      <c r="DO170" s="7"/>
      <c r="DP170">
        <f t="shared" si="483"/>
        <v>0</v>
      </c>
      <c r="DQ170">
        <f>'Initial absorption'!$N170*DP170*$J170</f>
        <v>0</v>
      </c>
      <c r="DS170">
        <f>(1-'Initial absorption'!$N170)*DP170</f>
        <v>0</v>
      </c>
      <c r="DT170">
        <f>'Initial absorption'!$H170*DS170*$F170</f>
        <v>0</v>
      </c>
      <c r="DU170" s="7"/>
      <c r="DV170">
        <f>(1 - 'Initial absorption'!$T170)*(DL170+DM170)</f>
        <v>0</v>
      </c>
      <c r="DW170">
        <f t="shared" si="461"/>
        <v>0</v>
      </c>
      <c r="EH170" s="7">
        <f t="shared" si="426"/>
        <v>0</v>
      </c>
      <c r="EI170" s="7">
        <f t="shared" si="488"/>
        <v>0</v>
      </c>
      <c r="EJ170" s="7">
        <f t="shared" si="352"/>
        <v>0</v>
      </c>
      <c r="EK170" s="7">
        <f t="shared" si="385"/>
        <v>0</v>
      </c>
      <c r="EL170" s="7"/>
      <c r="EM170" s="7">
        <f t="shared" si="386"/>
        <v>0</v>
      </c>
      <c r="EN170" s="7">
        <f t="shared" si="462"/>
        <v>0</v>
      </c>
      <c r="EO170" s="7">
        <f t="shared" si="353"/>
        <v>0</v>
      </c>
      <c r="EP170" s="7">
        <f t="shared" si="387"/>
        <v>0</v>
      </c>
      <c r="ER170">
        <f t="shared" si="354"/>
        <v>0</v>
      </c>
      <c r="ES170">
        <f t="shared" si="355"/>
        <v>0</v>
      </c>
      <c r="ET170">
        <f t="shared" si="356"/>
        <v>0</v>
      </c>
      <c r="EU170">
        <f t="shared" si="409"/>
        <v>0</v>
      </c>
      <c r="EV170" s="7"/>
      <c r="EW170" s="7">
        <f t="shared" si="463"/>
        <v>0</v>
      </c>
      <c r="EX170" s="7">
        <f t="shared" si="410"/>
        <v>0</v>
      </c>
      <c r="EY170" s="7">
        <f t="shared" si="357"/>
        <v>0</v>
      </c>
      <c r="EZ170" s="7"/>
      <c r="FA170" s="7">
        <f t="shared" si="464"/>
        <v>0</v>
      </c>
      <c r="FB170" s="7">
        <f>'Initial absorption'!$H170*FA170*$F170</f>
        <v>0</v>
      </c>
      <c r="FC170" s="7">
        <f t="shared" si="411"/>
        <v>0</v>
      </c>
      <c r="FD170" s="7">
        <f>'Initial absorption'!$N170*FC170*$J170</f>
        <v>0</v>
      </c>
      <c r="FE170" s="7"/>
      <c r="FF170">
        <f t="shared" si="465"/>
        <v>0</v>
      </c>
      <c r="FG170" s="7">
        <f t="shared" si="466"/>
        <v>0</v>
      </c>
      <c r="FH170">
        <f t="shared" si="388"/>
        <v>0</v>
      </c>
      <c r="FI170" s="7"/>
      <c r="FJ170">
        <f t="shared" si="389"/>
        <v>0</v>
      </c>
      <c r="FK170">
        <f t="shared" si="412"/>
        <v>0</v>
      </c>
      <c r="FL170">
        <f t="shared" si="422"/>
        <v>0</v>
      </c>
      <c r="FM170" s="7"/>
      <c r="FN170">
        <f>(1 - 'Initial absorption'!$N170)*FC170</f>
        <v>0</v>
      </c>
      <c r="FO170" s="7">
        <f t="shared" si="467"/>
        <v>0</v>
      </c>
      <c r="FP170">
        <f>'Initial absorption'!$T170*(FN170+FO170)*$N170</f>
        <v>0</v>
      </c>
      <c r="FQ170" s="7"/>
      <c r="FR170">
        <f t="shared" si="484"/>
        <v>0</v>
      </c>
      <c r="FS170">
        <f>'Initial absorption'!$N170*FR170*$J170</f>
        <v>0</v>
      </c>
      <c r="FU170">
        <f>(1-'Initial absorption'!$N170)*FR170</f>
        <v>0</v>
      </c>
      <c r="FV170">
        <f>'Initial absorption'!$H170*FU170*$F170</f>
        <v>0</v>
      </c>
      <c r="FW170" s="7"/>
      <c r="FX170">
        <f>(1 - 'Initial absorption'!$T170)*(FN170+FO170)</f>
        <v>0</v>
      </c>
      <c r="FY170">
        <f t="shared" si="468"/>
        <v>0</v>
      </c>
      <c r="GJ170" s="7">
        <f t="shared" si="427"/>
        <v>0</v>
      </c>
      <c r="GK170" s="7">
        <f t="shared" si="489"/>
        <v>0</v>
      </c>
      <c r="GL170" s="7">
        <f t="shared" si="358"/>
        <v>0</v>
      </c>
      <c r="GM170" s="7">
        <f t="shared" si="390"/>
        <v>0</v>
      </c>
      <c r="GN170" s="7"/>
      <c r="GO170" s="7">
        <f t="shared" si="391"/>
        <v>0</v>
      </c>
      <c r="GP170" s="7">
        <f t="shared" si="469"/>
        <v>0</v>
      </c>
      <c r="GQ170" s="7">
        <f t="shared" si="359"/>
        <v>0</v>
      </c>
      <c r="GR170" s="7">
        <f t="shared" si="392"/>
        <v>0</v>
      </c>
      <c r="GT170">
        <f t="shared" si="360"/>
        <v>0</v>
      </c>
      <c r="GU170">
        <f t="shared" si="361"/>
        <v>0</v>
      </c>
      <c r="GV170">
        <f t="shared" si="362"/>
        <v>0</v>
      </c>
      <c r="GW170">
        <f t="shared" si="413"/>
        <v>0</v>
      </c>
      <c r="GX170" s="7"/>
      <c r="GY170" s="7">
        <f t="shared" si="470"/>
        <v>0</v>
      </c>
      <c r="GZ170" s="7">
        <f t="shared" si="414"/>
        <v>0</v>
      </c>
      <c r="HA170" s="7">
        <f t="shared" si="363"/>
        <v>0</v>
      </c>
      <c r="HB170" s="7"/>
      <c r="HC170" s="7">
        <f t="shared" si="471"/>
        <v>0</v>
      </c>
      <c r="HD170" s="7">
        <f>'Initial absorption'!$H170*HC170*$F170</f>
        <v>0</v>
      </c>
      <c r="HE170" s="7">
        <f t="shared" si="415"/>
        <v>0</v>
      </c>
      <c r="HF170" s="7">
        <f>'Initial absorption'!$N170*HE170*$J170</f>
        <v>0</v>
      </c>
      <c r="HG170" s="7"/>
      <c r="HH170">
        <f t="shared" si="472"/>
        <v>0</v>
      </c>
      <c r="HI170" s="7">
        <f t="shared" si="473"/>
        <v>0</v>
      </c>
      <c r="HJ170">
        <f t="shared" si="393"/>
        <v>0</v>
      </c>
      <c r="HK170" s="7"/>
      <c r="HL170">
        <f t="shared" si="394"/>
        <v>0</v>
      </c>
      <c r="HM170">
        <f t="shared" si="416"/>
        <v>0</v>
      </c>
      <c r="HN170">
        <f t="shared" si="423"/>
        <v>0</v>
      </c>
      <c r="HO170" s="7"/>
      <c r="HP170">
        <f>(1 - 'Initial absorption'!$N170)*HE170</f>
        <v>0</v>
      </c>
      <c r="HQ170" s="7">
        <f t="shared" si="474"/>
        <v>0</v>
      </c>
      <c r="HR170">
        <f>'Initial absorption'!$T170*(HP170+HQ170)*$N170</f>
        <v>0</v>
      </c>
      <c r="HS170" s="7"/>
      <c r="HT170">
        <f t="shared" si="485"/>
        <v>0</v>
      </c>
      <c r="HU170">
        <f>'Initial absorption'!$N170*HT170*$J170</f>
        <v>0</v>
      </c>
      <c r="HW170">
        <f>(1-'Initial absorption'!$N170)*HT170</f>
        <v>0</v>
      </c>
      <c r="HX170">
        <f>'Initial absorption'!$H170*HW170*$F170</f>
        <v>0</v>
      </c>
      <c r="HY170" s="7"/>
      <c r="HZ170">
        <f>(1 - 'Initial absorption'!$T170)*(HP170+HQ170)</f>
        <v>0</v>
      </c>
      <c r="IA170">
        <f t="shared" si="475"/>
        <v>0</v>
      </c>
      <c r="IL170" s="7">
        <f t="shared" si="428"/>
        <v>0</v>
      </c>
      <c r="IM170" s="7">
        <f t="shared" si="490"/>
        <v>0</v>
      </c>
      <c r="IN170" s="7">
        <f t="shared" si="364"/>
        <v>0</v>
      </c>
      <c r="IO170" s="7">
        <f t="shared" si="395"/>
        <v>0</v>
      </c>
      <c r="IP170" s="7"/>
      <c r="IQ170" s="7">
        <f t="shared" si="396"/>
        <v>0</v>
      </c>
      <c r="IR170" s="7">
        <f t="shared" si="476"/>
        <v>0</v>
      </c>
      <c r="IS170" s="7">
        <f t="shared" si="365"/>
        <v>0</v>
      </c>
      <c r="IT170" s="7">
        <f t="shared" si="397"/>
        <v>0</v>
      </c>
      <c r="IV170">
        <f t="shared" si="366"/>
        <v>0</v>
      </c>
      <c r="IW170">
        <f t="shared" si="367"/>
        <v>0</v>
      </c>
      <c r="IX170">
        <f t="shared" si="368"/>
        <v>0</v>
      </c>
      <c r="IY170">
        <f t="shared" si="417"/>
        <v>0</v>
      </c>
      <c r="IZ170" s="7"/>
      <c r="JA170" s="7">
        <f t="shared" si="477"/>
        <v>0</v>
      </c>
      <c r="JB170" s="7">
        <f t="shared" si="418"/>
        <v>0</v>
      </c>
      <c r="JC170" s="7">
        <f t="shared" si="369"/>
        <v>0</v>
      </c>
      <c r="JD170" s="7"/>
      <c r="JE170" s="7">
        <f t="shared" si="478"/>
        <v>0</v>
      </c>
      <c r="JF170" s="7">
        <f>'Initial absorption'!$H170*JE170*$F170</f>
        <v>0</v>
      </c>
      <c r="JG170" s="7">
        <f t="shared" si="419"/>
        <v>0</v>
      </c>
      <c r="JH170" s="7">
        <f>'Initial absorption'!$N170*JG170*$J170</f>
        <v>0</v>
      </c>
      <c r="JI170" s="7"/>
      <c r="JJ170">
        <f t="shared" si="479"/>
        <v>0</v>
      </c>
      <c r="JK170" s="7">
        <f t="shared" si="480"/>
        <v>0</v>
      </c>
      <c r="JL170">
        <f t="shared" si="398"/>
        <v>0</v>
      </c>
      <c r="JM170" s="7"/>
      <c r="JN170">
        <f t="shared" si="399"/>
        <v>0</v>
      </c>
      <c r="JO170">
        <f t="shared" si="420"/>
        <v>0</v>
      </c>
      <c r="JP170">
        <f t="shared" si="424"/>
        <v>0</v>
      </c>
      <c r="JQ170" s="7"/>
      <c r="JR170">
        <f>(1 - 'Initial absorption'!$N170)*JG170</f>
        <v>0</v>
      </c>
      <c r="JS170" s="7">
        <f t="shared" si="481"/>
        <v>0</v>
      </c>
      <c r="JT170">
        <f>'Initial absorption'!$T170*(JR170+JS170)*$N170</f>
        <v>0</v>
      </c>
      <c r="JU170" s="7"/>
      <c r="JV170">
        <f t="shared" si="486"/>
        <v>0</v>
      </c>
      <c r="JW170">
        <f>'Initial absorption'!$N170*JV170*$J170</f>
        <v>0</v>
      </c>
      <c r="JY170">
        <f>(1-'Initial absorption'!$N170)*JV170</f>
        <v>0</v>
      </c>
      <c r="JZ170">
        <f>'Initial absorption'!$H170*JY170*$F170</f>
        <v>0</v>
      </c>
      <c r="KA170" s="7"/>
      <c r="KB170">
        <f>(1 - 'Initial absorption'!$T170)*(JR170+JS170)</f>
        <v>0</v>
      </c>
      <c r="KC170">
        <f t="shared" si="482"/>
        <v>0</v>
      </c>
    </row>
    <row r="171" spans="4:289" x14ac:dyDescent="0.25">
      <c r="D171">
        <v>1125</v>
      </c>
      <c r="E171">
        <f>'Input spectra'!B171</f>
        <v>0</v>
      </c>
      <c r="F171">
        <f>'Initial absorption'!J171</f>
        <v>0</v>
      </c>
      <c r="G171">
        <f>'Input spectra'!C171</f>
        <v>0</v>
      </c>
      <c r="H171">
        <f t="shared" si="370"/>
        <v>0</v>
      </c>
      <c r="I171">
        <f>'Input spectra'!D171</f>
        <v>0</v>
      </c>
      <c r="J171">
        <f>'Initial absorption'!P171</f>
        <v>0</v>
      </c>
      <c r="K171">
        <f>'Input spectra'!E171</f>
        <v>0</v>
      </c>
      <c r="L171">
        <f t="shared" si="371"/>
        <v>0</v>
      </c>
      <c r="M171">
        <f>'Input spectra'!F171</f>
        <v>0</v>
      </c>
      <c r="N171">
        <f>'Initial absorption'!V171</f>
        <v>0</v>
      </c>
      <c r="O171">
        <f>'Input spectra'!G171</f>
        <v>0</v>
      </c>
      <c r="P171">
        <f t="shared" si="372"/>
        <v>0</v>
      </c>
      <c r="R171">
        <f>'Reaching edge prob after ems 1'!$EZ172</f>
        <v>0.88391127273411607</v>
      </c>
      <c r="S171">
        <f>'Reaching edge prob after ems 2'!$EZ172</f>
        <v>0.88391127273411607</v>
      </c>
      <c r="T171">
        <f>'Reaching edge prob after ems 3'!EZ172</f>
        <v>0.88391127273411607</v>
      </c>
      <c r="U171">
        <f>1-EXP(-'Reaching edge prob after ems 1'!FC172*_k_in_ec_correction*($E171*_c1+'Input spectra'!Y171))</f>
        <v>1.1807631290644438E-2</v>
      </c>
      <c r="V171">
        <f>1-EXP(-(_t-'Reaching edge prob after ems 1'!FC172)*_k_in_ec_correction*($E171*_c1+'Input spectra'!Y171))</f>
        <v>1.1935427038135993E-2</v>
      </c>
      <c r="W171">
        <f>1-EXP(-'Reaching edge prob after ems 2'!FC172*_k_in_ec_correction*($I171*_c2+'Input spectra'!Y171))</f>
        <v>1.1807631290644438E-2</v>
      </c>
      <c r="X171">
        <f>1-EXP(-(_t-'Reaching edge prob after ems 2'!FC172)*_k_in_ec_correction*($I171*_c2+'Input spectra'!Y171))</f>
        <v>1.1935427038135993E-2</v>
      </c>
      <c r="Y171">
        <f>1-EXP(-'Reaching edge prob after ems 3'!FC172*_k_in_ec_correction*($M171*_c3+'Input spectra'!Y171))</f>
        <v>1.1807631290644438E-2</v>
      </c>
      <c r="Z171">
        <f>1-EXP(-(_t-'Reaching edge prob after ems 3'!FC172)*_k_in_ec_correction*($M171*_c3+'Input spectra'!Y171))</f>
        <v>1.1935427038135993E-2</v>
      </c>
      <c r="AD171" s="7">
        <f t="shared" si="430"/>
        <v>0</v>
      </c>
      <c r="AE171" s="7">
        <f t="shared" si="431"/>
        <v>0</v>
      </c>
      <c r="AF171" s="7">
        <f t="shared" si="432"/>
        <v>0</v>
      </c>
      <c r="AG171" s="7">
        <f t="shared" si="433"/>
        <v>0</v>
      </c>
      <c r="AH171" s="7"/>
      <c r="AI171" s="7">
        <f t="shared" si="434"/>
        <v>0</v>
      </c>
      <c r="AJ171" s="7">
        <f t="shared" si="435"/>
        <v>0</v>
      </c>
      <c r="AK171" s="7">
        <f t="shared" si="436"/>
        <v>0</v>
      </c>
      <c r="AL171" s="7">
        <f t="shared" si="437"/>
        <v>0</v>
      </c>
      <c r="AN171">
        <f t="shared" si="438"/>
        <v>0</v>
      </c>
      <c r="AO171">
        <f t="shared" si="439"/>
        <v>0</v>
      </c>
      <c r="AP171">
        <f t="shared" si="440"/>
        <v>0</v>
      </c>
      <c r="AQ171">
        <f t="shared" si="441"/>
        <v>0</v>
      </c>
      <c r="AR171" s="7"/>
      <c r="AS171" s="7">
        <f t="shared" si="442"/>
        <v>0</v>
      </c>
      <c r="AT171" s="7">
        <f t="shared" si="443"/>
        <v>0</v>
      </c>
      <c r="AU171" s="7">
        <f t="shared" si="444"/>
        <v>0</v>
      </c>
      <c r="AV171" s="7"/>
      <c r="AW171" s="7">
        <f t="shared" si="445"/>
        <v>0</v>
      </c>
      <c r="AX171" s="7">
        <f>'Initial absorption'!$H171*AW171*$F171</f>
        <v>0</v>
      </c>
      <c r="AY171" s="7">
        <f t="shared" si="446"/>
        <v>0</v>
      </c>
      <c r="AZ171" s="7">
        <f>'Initial absorption'!$N171*AY171*$J171</f>
        <v>0</v>
      </c>
      <c r="BA171" s="7"/>
      <c r="BB171">
        <f t="shared" si="447"/>
        <v>0</v>
      </c>
      <c r="BC171" s="7">
        <f t="shared" si="448"/>
        <v>0</v>
      </c>
      <c r="BD171">
        <f t="shared" si="449"/>
        <v>0</v>
      </c>
      <c r="BE171" s="7"/>
      <c r="BF171">
        <f t="shared" si="450"/>
        <v>0</v>
      </c>
      <c r="BG171">
        <f t="shared" si="451"/>
        <v>0</v>
      </c>
      <c r="BH171">
        <f t="shared" si="452"/>
        <v>0</v>
      </c>
      <c r="BI171" s="7"/>
      <c r="BJ171">
        <f>(1 - 'Initial absorption'!$N171)*AY171</f>
        <v>0</v>
      </c>
      <c r="BK171" s="7">
        <f t="shared" si="345"/>
        <v>0</v>
      </c>
      <c r="BL171">
        <f>'Initial absorption'!$T171*(BJ171+BK171)*$N171</f>
        <v>0</v>
      </c>
      <c r="BM171" s="7"/>
      <c r="BN171">
        <f t="shared" si="453"/>
        <v>0</v>
      </c>
      <c r="BO171">
        <f>'Initial absorption'!$N171*BN171*$J171</f>
        <v>0</v>
      </c>
      <c r="BQ171">
        <f>(1-'Initial absorption'!$N171)*BN171</f>
        <v>0</v>
      </c>
      <c r="BR171">
        <f>'Initial absorption'!$H171*BQ171*$F171</f>
        <v>0</v>
      </c>
      <c r="BS171" s="7"/>
      <c r="BT171">
        <f>(1 - 'Initial absorption'!$T171)*(BJ171+BK171)</f>
        <v>0</v>
      </c>
      <c r="BU171">
        <f t="shared" si="454"/>
        <v>0</v>
      </c>
      <c r="CF171" s="7">
        <f t="shared" si="425"/>
        <v>0</v>
      </c>
      <c r="CG171" s="7">
        <f t="shared" si="487"/>
        <v>0</v>
      </c>
      <c r="CH171" s="7">
        <f t="shared" si="346"/>
        <v>0</v>
      </c>
      <c r="CI171" s="7">
        <f t="shared" si="380"/>
        <v>0</v>
      </c>
      <c r="CJ171" s="7"/>
      <c r="CK171" s="7">
        <f t="shared" si="381"/>
        <v>0</v>
      </c>
      <c r="CL171" s="7">
        <f t="shared" si="455"/>
        <v>0</v>
      </c>
      <c r="CM171" s="7">
        <f t="shared" si="347"/>
        <v>0</v>
      </c>
      <c r="CN171" s="7">
        <f t="shared" si="382"/>
        <v>0</v>
      </c>
      <c r="CP171">
        <f t="shared" si="348"/>
        <v>0</v>
      </c>
      <c r="CQ171">
        <f t="shared" si="349"/>
        <v>0</v>
      </c>
      <c r="CR171">
        <f t="shared" si="350"/>
        <v>0</v>
      </c>
      <c r="CS171">
        <f t="shared" si="405"/>
        <v>0</v>
      </c>
      <c r="CT171" s="7"/>
      <c r="CU171" s="7">
        <f t="shared" si="456"/>
        <v>0</v>
      </c>
      <c r="CV171" s="7">
        <f t="shared" si="406"/>
        <v>0</v>
      </c>
      <c r="CW171" s="7">
        <f t="shared" si="351"/>
        <v>0</v>
      </c>
      <c r="CX171" s="7"/>
      <c r="CY171" s="7">
        <f t="shared" si="457"/>
        <v>0</v>
      </c>
      <c r="CZ171" s="7">
        <f>'Initial absorption'!$H171*CY171*$F171</f>
        <v>0</v>
      </c>
      <c r="DA171" s="7">
        <f t="shared" si="407"/>
        <v>0</v>
      </c>
      <c r="DB171" s="7">
        <f>'Initial absorption'!$N171*DA171*$J171</f>
        <v>0</v>
      </c>
      <c r="DC171" s="7"/>
      <c r="DD171">
        <f t="shared" si="458"/>
        <v>0</v>
      </c>
      <c r="DE171" s="7">
        <f t="shared" si="459"/>
        <v>0</v>
      </c>
      <c r="DF171">
        <f t="shared" si="383"/>
        <v>0</v>
      </c>
      <c r="DG171" s="7"/>
      <c r="DH171">
        <f t="shared" si="384"/>
        <v>0</v>
      </c>
      <c r="DI171">
        <f t="shared" si="408"/>
        <v>0</v>
      </c>
      <c r="DJ171">
        <f t="shared" si="421"/>
        <v>0</v>
      </c>
      <c r="DK171" s="7"/>
      <c r="DL171">
        <f>(1 - 'Initial absorption'!$N171)*DA171</f>
        <v>0</v>
      </c>
      <c r="DM171" s="7">
        <f t="shared" si="460"/>
        <v>0</v>
      </c>
      <c r="DN171">
        <f>'Initial absorption'!$T171*(DL171+DM171)*$N171</f>
        <v>0</v>
      </c>
      <c r="DO171" s="7"/>
      <c r="DP171">
        <f t="shared" si="483"/>
        <v>0</v>
      </c>
      <c r="DQ171">
        <f>'Initial absorption'!$N171*DP171*$J171</f>
        <v>0</v>
      </c>
      <c r="DS171">
        <f>(1-'Initial absorption'!$N171)*DP171</f>
        <v>0</v>
      </c>
      <c r="DT171">
        <f>'Initial absorption'!$H171*DS171*$F171</f>
        <v>0</v>
      </c>
      <c r="DU171" s="7"/>
      <c r="DV171">
        <f>(1 - 'Initial absorption'!$T171)*(DL171+DM171)</f>
        <v>0</v>
      </c>
      <c r="DW171">
        <f t="shared" si="461"/>
        <v>0</v>
      </c>
      <c r="EH171" s="7">
        <f t="shared" si="426"/>
        <v>0</v>
      </c>
      <c r="EI171" s="7">
        <f t="shared" si="488"/>
        <v>0</v>
      </c>
      <c r="EJ171" s="7">
        <f t="shared" si="352"/>
        <v>0</v>
      </c>
      <c r="EK171" s="7">
        <f t="shared" si="385"/>
        <v>0</v>
      </c>
      <c r="EL171" s="7"/>
      <c r="EM171" s="7">
        <f t="shared" si="386"/>
        <v>0</v>
      </c>
      <c r="EN171" s="7">
        <f t="shared" si="462"/>
        <v>0</v>
      </c>
      <c r="EO171" s="7">
        <f t="shared" si="353"/>
        <v>0</v>
      </c>
      <c r="EP171" s="7">
        <f t="shared" si="387"/>
        <v>0</v>
      </c>
      <c r="ER171">
        <f t="shared" si="354"/>
        <v>0</v>
      </c>
      <c r="ES171">
        <f t="shared" si="355"/>
        <v>0</v>
      </c>
      <c r="ET171">
        <f t="shared" si="356"/>
        <v>0</v>
      </c>
      <c r="EU171">
        <f t="shared" si="409"/>
        <v>0</v>
      </c>
      <c r="EV171" s="7"/>
      <c r="EW171" s="7">
        <f t="shared" si="463"/>
        <v>0</v>
      </c>
      <c r="EX171" s="7">
        <f t="shared" si="410"/>
        <v>0</v>
      </c>
      <c r="EY171" s="7">
        <f t="shared" si="357"/>
        <v>0</v>
      </c>
      <c r="EZ171" s="7"/>
      <c r="FA171" s="7">
        <f t="shared" si="464"/>
        <v>0</v>
      </c>
      <c r="FB171" s="7">
        <f>'Initial absorption'!$H171*FA171*$F171</f>
        <v>0</v>
      </c>
      <c r="FC171" s="7">
        <f t="shared" si="411"/>
        <v>0</v>
      </c>
      <c r="FD171" s="7">
        <f>'Initial absorption'!$N171*FC171*$J171</f>
        <v>0</v>
      </c>
      <c r="FE171" s="7"/>
      <c r="FF171">
        <f t="shared" si="465"/>
        <v>0</v>
      </c>
      <c r="FG171" s="7">
        <f t="shared" si="466"/>
        <v>0</v>
      </c>
      <c r="FH171">
        <f t="shared" si="388"/>
        <v>0</v>
      </c>
      <c r="FI171" s="7"/>
      <c r="FJ171">
        <f t="shared" si="389"/>
        <v>0</v>
      </c>
      <c r="FK171">
        <f t="shared" si="412"/>
        <v>0</v>
      </c>
      <c r="FL171">
        <f t="shared" si="422"/>
        <v>0</v>
      </c>
      <c r="FM171" s="7"/>
      <c r="FN171">
        <f>(1 - 'Initial absorption'!$N171)*FC171</f>
        <v>0</v>
      </c>
      <c r="FO171" s="7">
        <f t="shared" si="467"/>
        <v>0</v>
      </c>
      <c r="FP171">
        <f>'Initial absorption'!$T171*(FN171+FO171)*$N171</f>
        <v>0</v>
      </c>
      <c r="FQ171" s="7"/>
      <c r="FR171">
        <f t="shared" si="484"/>
        <v>0</v>
      </c>
      <c r="FS171">
        <f>'Initial absorption'!$N171*FR171*$J171</f>
        <v>0</v>
      </c>
      <c r="FU171">
        <f>(1-'Initial absorption'!$N171)*FR171</f>
        <v>0</v>
      </c>
      <c r="FV171">
        <f>'Initial absorption'!$H171*FU171*$F171</f>
        <v>0</v>
      </c>
      <c r="FW171" s="7"/>
      <c r="FX171">
        <f>(1 - 'Initial absorption'!$T171)*(FN171+FO171)</f>
        <v>0</v>
      </c>
      <c r="FY171">
        <f t="shared" si="468"/>
        <v>0</v>
      </c>
      <c r="GJ171" s="7">
        <f t="shared" si="427"/>
        <v>0</v>
      </c>
      <c r="GK171" s="7">
        <f t="shared" si="489"/>
        <v>0</v>
      </c>
      <c r="GL171" s="7">
        <f t="shared" si="358"/>
        <v>0</v>
      </c>
      <c r="GM171" s="7">
        <f t="shared" si="390"/>
        <v>0</v>
      </c>
      <c r="GN171" s="7"/>
      <c r="GO171" s="7">
        <f t="shared" si="391"/>
        <v>0</v>
      </c>
      <c r="GP171" s="7">
        <f t="shared" si="469"/>
        <v>0</v>
      </c>
      <c r="GQ171" s="7">
        <f t="shared" si="359"/>
        <v>0</v>
      </c>
      <c r="GR171" s="7">
        <f t="shared" si="392"/>
        <v>0</v>
      </c>
      <c r="GT171">
        <f t="shared" si="360"/>
        <v>0</v>
      </c>
      <c r="GU171">
        <f t="shared" si="361"/>
        <v>0</v>
      </c>
      <c r="GV171">
        <f t="shared" si="362"/>
        <v>0</v>
      </c>
      <c r="GW171">
        <f t="shared" si="413"/>
        <v>0</v>
      </c>
      <c r="GX171" s="7"/>
      <c r="GY171" s="7">
        <f t="shared" si="470"/>
        <v>0</v>
      </c>
      <c r="GZ171" s="7">
        <f t="shared" si="414"/>
        <v>0</v>
      </c>
      <c r="HA171" s="7">
        <f t="shared" si="363"/>
        <v>0</v>
      </c>
      <c r="HB171" s="7"/>
      <c r="HC171" s="7">
        <f t="shared" si="471"/>
        <v>0</v>
      </c>
      <c r="HD171" s="7">
        <f>'Initial absorption'!$H171*HC171*$F171</f>
        <v>0</v>
      </c>
      <c r="HE171" s="7">
        <f t="shared" si="415"/>
        <v>0</v>
      </c>
      <c r="HF171" s="7">
        <f>'Initial absorption'!$N171*HE171*$J171</f>
        <v>0</v>
      </c>
      <c r="HG171" s="7"/>
      <c r="HH171">
        <f t="shared" si="472"/>
        <v>0</v>
      </c>
      <c r="HI171" s="7">
        <f t="shared" si="473"/>
        <v>0</v>
      </c>
      <c r="HJ171">
        <f t="shared" si="393"/>
        <v>0</v>
      </c>
      <c r="HK171" s="7"/>
      <c r="HL171">
        <f t="shared" si="394"/>
        <v>0</v>
      </c>
      <c r="HM171">
        <f t="shared" si="416"/>
        <v>0</v>
      </c>
      <c r="HN171">
        <f t="shared" si="423"/>
        <v>0</v>
      </c>
      <c r="HO171" s="7"/>
      <c r="HP171">
        <f>(1 - 'Initial absorption'!$N171)*HE171</f>
        <v>0</v>
      </c>
      <c r="HQ171" s="7">
        <f t="shared" si="474"/>
        <v>0</v>
      </c>
      <c r="HR171">
        <f>'Initial absorption'!$T171*(HP171+HQ171)*$N171</f>
        <v>0</v>
      </c>
      <c r="HS171" s="7"/>
      <c r="HT171">
        <f t="shared" si="485"/>
        <v>0</v>
      </c>
      <c r="HU171">
        <f>'Initial absorption'!$N171*HT171*$J171</f>
        <v>0</v>
      </c>
      <c r="HW171">
        <f>(1-'Initial absorption'!$N171)*HT171</f>
        <v>0</v>
      </c>
      <c r="HX171">
        <f>'Initial absorption'!$H171*HW171*$F171</f>
        <v>0</v>
      </c>
      <c r="HY171" s="7"/>
      <c r="HZ171">
        <f>(1 - 'Initial absorption'!$T171)*(HP171+HQ171)</f>
        <v>0</v>
      </c>
      <c r="IA171">
        <f t="shared" si="475"/>
        <v>0</v>
      </c>
      <c r="IL171" s="7">
        <f t="shared" si="428"/>
        <v>0</v>
      </c>
      <c r="IM171" s="7">
        <f t="shared" si="490"/>
        <v>0</v>
      </c>
      <c r="IN171" s="7">
        <f t="shared" si="364"/>
        <v>0</v>
      </c>
      <c r="IO171" s="7">
        <f t="shared" si="395"/>
        <v>0</v>
      </c>
      <c r="IP171" s="7"/>
      <c r="IQ171" s="7">
        <f t="shared" si="396"/>
        <v>0</v>
      </c>
      <c r="IR171" s="7">
        <f t="shared" si="476"/>
        <v>0</v>
      </c>
      <c r="IS171" s="7">
        <f t="shared" si="365"/>
        <v>0</v>
      </c>
      <c r="IT171" s="7">
        <f t="shared" si="397"/>
        <v>0</v>
      </c>
      <c r="IV171">
        <f t="shared" si="366"/>
        <v>0</v>
      </c>
      <c r="IW171">
        <f t="shared" si="367"/>
        <v>0</v>
      </c>
      <c r="IX171">
        <f t="shared" si="368"/>
        <v>0</v>
      </c>
      <c r="IY171">
        <f t="shared" si="417"/>
        <v>0</v>
      </c>
      <c r="IZ171" s="7"/>
      <c r="JA171" s="7">
        <f t="shared" si="477"/>
        <v>0</v>
      </c>
      <c r="JB171" s="7">
        <f t="shared" si="418"/>
        <v>0</v>
      </c>
      <c r="JC171" s="7">
        <f t="shared" si="369"/>
        <v>0</v>
      </c>
      <c r="JD171" s="7"/>
      <c r="JE171" s="7">
        <f t="shared" si="478"/>
        <v>0</v>
      </c>
      <c r="JF171" s="7">
        <f>'Initial absorption'!$H171*JE171*$F171</f>
        <v>0</v>
      </c>
      <c r="JG171" s="7">
        <f t="shared" si="419"/>
        <v>0</v>
      </c>
      <c r="JH171" s="7">
        <f>'Initial absorption'!$N171*JG171*$J171</f>
        <v>0</v>
      </c>
      <c r="JI171" s="7"/>
      <c r="JJ171">
        <f t="shared" si="479"/>
        <v>0</v>
      </c>
      <c r="JK171" s="7">
        <f t="shared" si="480"/>
        <v>0</v>
      </c>
      <c r="JL171">
        <f t="shared" si="398"/>
        <v>0</v>
      </c>
      <c r="JM171" s="7"/>
      <c r="JN171">
        <f t="shared" si="399"/>
        <v>0</v>
      </c>
      <c r="JO171">
        <f t="shared" si="420"/>
        <v>0</v>
      </c>
      <c r="JP171">
        <f t="shared" si="424"/>
        <v>0</v>
      </c>
      <c r="JQ171" s="7"/>
      <c r="JR171">
        <f>(1 - 'Initial absorption'!$N171)*JG171</f>
        <v>0</v>
      </c>
      <c r="JS171" s="7">
        <f t="shared" si="481"/>
        <v>0</v>
      </c>
      <c r="JT171">
        <f>'Initial absorption'!$T171*(JR171+JS171)*$N171</f>
        <v>0</v>
      </c>
      <c r="JU171" s="7"/>
      <c r="JV171">
        <f t="shared" si="486"/>
        <v>0</v>
      </c>
      <c r="JW171">
        <f>'Initial absorption'!$N171*JV171*$J171</f>
        <v>0</v>
      </c>
      <c r="JY171">
        <f>(1-'Initial absorption'!$N171)*JV171</f>
        <v>0</v>
      </c>
      <c r="JZ171">
        <f>'Initial absorption'!$H171*JY171*$F171</f>
        <v>0</v>
      </c>
      <c r="KA171" s="7"/>
      <c r="KB171">
        <f>(1 - 'Initial absorption'!$T171)*(JR171+JS171)</f>
        <v>0</v>
      </c>
      <c r="KC171">
        <f t="shared" si="482"/>
        <v>0</v>
      </c>
    </row>
    <row r="172" spans="4:289" x14ac:dyDescent="0.25">
      <c r="D172">
        <v>1130</v>
      </c>
      <c r="E172">
        <f>'Input spectra'!B172</f>
        <v>0</v>
      </c>
      <c r="F172">
        <f>'Initial absorption'!J172</f>
        <v>0</v>
      </c>
      <c r="G172">
        <f>'Input spectra'!C172</f>
        <v>0</v>
      </c>
      <c r="H172">
        <f t="shared" si="370"/>
        <v>0</v>
      </c>
      <c r="I172">
        <f>'Input spectra'!D172</f>
        <v>0</v>
      </c>
      <c r="J172">
        <f>'Initial absorption'!P172</f>
        <v>0</v>
      </c>
      <c r="K172">
        <f>'Input spectra'!E172</f>
        <v>0</v>
      </c>
      <c r="L172">
        <f t="shared" si="371"/>
        <v>0</v>
      </c>
      <c r="M172">
        <f>'Input spectra'!F172</f>
        <v>0</v>
      </c>
      <c r="N172">
        <f>'Initial absorption'!V172</f>
        <v>0</v>
      </c>
      <c r="O172">
        <f>'Input spectra'!G172</f>
        <v>0</v>
      </c>
      <c r="P172">
        <f t="shared" si="372"/>
        <v>0</v>
      </c>
      <c r="R172">
        <f>'Reaching edge prob after ems 1'!$EZ173</f>
        <v>0.88403918761914779</v>
      </c>
      <c r="S172">
        <f>'Reaching edge prob after ems 2'!$EZ173</f>
        <v>0.88403918761914779</v>
      </c>
      <c r="T172">
        <f>'Reaching edge prob after ems 3'!EZ173</f>
        <v>0.88403918761914779</v>
      </c>
      <c r="U172">
        <f>1-EXP(-'Reaching edge prob after ems 1'!FC173*_k_in_ec_correction*($E172*_c1+'Input spectra'!Y172))</f>
        <v>1.1793478407650215E-2</v>
      </c>
      <c r="V172">
        <f>1-EXP(-(_t-'Reaching edge prob after ems 1'!FC173)*_k_in_ec_correction*($E172*_c1+'Input spectra'!Y172))</f>
        <v>1.1920966328011207E-2</v>
      </c>
      <c r="W172">
        <f>1-EXP(-'Reaching edge prob after ems 2'!FC173*_k_in_ec_correction*($I172*_c2+'Input spectra'!Y172))</f>
        <v>1.1793478407650215E-2</v>
      </c>
      <c r="X172">
        <f>1-EXP(-(_t-'Reaching edge prob after ems 2'!FC173)*_k_in_ec_correction*($I172*_c2+'Input spectra'!Y172))</f>
        <v>1.1920966328011207E-2</v>
      </c>
      <c r="Y172">
        <f>1-EXP(-'Reaching edge prob after ems 3'!FC173*_k_in_ec_correction*($M172*_c3+'Input spectra'!Y172))</f>
        <v>1.1793478407650215E-2</v>
      </c>
      <c r="Z172">
        <f>1-EXP(-(_t-'Reaching edge prob after ems 3'!FC173)*_k_in_ec_correction*($M172*_c3+'Input spectra'!Y172))</f>
        <v>1.1920966328011207E-2</v>
      </c>
      <c r="AD172" s="7">
        <f t="shared" si="430"/>
        <v>0</v>
      </c>
      <c r="AE172" s="7">
        <f t="shared" si="431"/>
        <v>0</v>
      </c>
      <c r="AF172" s="7">
        <f t="shared" si="432"/>
        <v>0</v>
      </c>
      <c r="AG172" s="7">
        <f t="shared" si="433"/>
        <v>0</v>
      </c>
      <c r="AH172" s="7"/>
      <c r="AI172" s="7">
        <f t="shared" si="434"/>
        <v>0</v>
      </c>
      <c r="AJ172" s="7">
        <f t="shared" si="435"/>
        <v>0</v>
      </c>
      <c r="AK172" s="7">
        <f t="shared" si="436"/>
        <v>0</v>
      </c>
      <c r="AL172" s="7">
        <f t="shared" si="437"/>
        <v>0</v>
      </c>
      <c r="AN172">
        <f t="shared" si="438"/>
        <v>0</v>
      </c>
      <c r="AO172">
        <f t="shared" si="439"/>
        <v>0</v>
      </c>
      <c r="AP172">
        <f t="shared" si="440"/>
        <v>0</v>
      </c>
      <c r="AQ172">
        <f t="shared" si="441"/>
        <v>0</v>
      </c>
      <c r="AR172" s="7"/>
      <c r="AS172" s="7">
        <f t="shared" si="442"/>
        <v>0</v>
      </c>
      <c r="AT172" s="7">
        <f t="shared" si="443"/>
        <v>0</v>
      </c>
      <c r="AU172" s="7">
        <f t="shared" si="444"/>
        <v>0</v>
      </c>
      <c r="AV172" s="7"/>
      <c r="AW172" s="7">
        <f t="shared" si="445"/>
        <v>0</v>
      </c>
      <c r="AX172" s="7">
        <f>'Initial absorption'!$H172*AW172*$F172</f>
        <v>0</v>
      </c>
      <c r="AY172" s="7">
        <f t="shared" si="446"/>
        <v>0</v>
      </c>
      <c r="AZ172" s="7">
        <f>'Initial absorption'!$N172*AY172*$J172</f>
        <v>0</v>
      </c>
      <c r="BA172" s="7"/>
      <c r="BB172">
        <f t="shared" si="447"/>
        <v>0</v>
      </c>
      <c r="BC172" s="7">
        <f t="shared" si="448"/>
        <v>0</v>
      </c>
      <c r="BD172">
        <f t="shared" si="449"/>
        <v>0</v>
      </c>
      <c r="BE172" s="7"/>
      <c r="BF172">
        <f t="shared" si="450"/>
        <v>0</v>
      </c>
      <c r="BG172">
        <f t="shared" si="451"/>
        <v>0</v>
      </c>
      <c r="BH172">
        <f t="shared" si="452"/>
        <v>0</v>
      </c>
      <c r="BI172" s="7"/>
      <c r="BJ172">
        <f>(1 - 'Initial absorption'!$N172)*AY172</f>
        <v>0</v>
      </c>
      <c r="BK172" s="7">
        <f t="shared" si="345"/>
        <v>0</v>
      </c>
      <c r="BL172">
        <f>'Initial absorption'!$T172*(BJ172+BK172)*$N172</f>
        <v>0</v>
      </c>
      <c r="BM172" s="7"/>
      <c r="BN172">
        <f t="shared" si="453"/>
        <v>0</v>
      </c>
      <c r="BO172">
        <f>'Initial absorption'!$N172*BN172*$J172</f>
        <v>0</v>
      </c>
      <c r="BQ172">
        <f>(1-'Initial absorption'!$N172)*BN172</f>
        <v>0</v>
      </c>
      <c r="BR172">
        <f>'Initial absorption'!$H172*BQ172*$F172</f>
        <v>0</v>
      </c>
      <c r="BS172" s="7"/>
      <c r="BT172">
        <f>(1 - 'Initial absorption'!$T172)*(BJ172+BK172)</f>
        <v>0</v>
      </c>
      <c r="BU172">
        <f t="shared" si="454"/>
        <v>0</v>
      </c>
      <c r="CF172" s="7">
        <f t="shared" si="425"/>
        <v>0</v>
      </c>
      <c r="CG172" s="7">
        <f t="shared" si="487"/>
        <v>0</v>
      </c>
      <c r="CH172" s="7">
        <f t="shared" si="346"/>
        <v>0</v>
      </c>
      <c r="CI172" s="7">
        <f t="shared" si="380"/>
        <v>0</v>
      </c>
      <c r="CJ172" s="7"/>
      <c r="CK172" s="7">
        <f t="shared" si="381"/>
        <v>0</v>
      </c>
      <c r="CL172" s="7">
        <f t="shared" si="455"/>
        <v>0</v>
      </c>
      <c r="CM172" s="7">
        <f t="shared" si="347"/>
        <v>0</v>
      </c>
      <c r="CN172" s="7">
        <f t="shared" si="382"/>
        <v>0</v>
      </c>
      <c r="CP172">
        <f t="shared" si="348"/>
        <v>0</v>
      </c>
      <c r="CQ172">
        <f t="shared" si="349"/>
        <v>0</v>
      </c>
      <c r="CR172">
        <f t="shared" si="350"/>
        <v>0</v>
      </c>
      <c r="CS172">
        <f t="shared" si="405"/>
        <v>0</v>
      </c>
      <c r="CT172" s="7"/>
      <c r="CU172" s="7">
        <f t="shared" si="456"/>
        <v>0</v>
      </c>
      <c r="CV172" s="7">
        <f t="shared" si="406"/>
        <v>0</v>
      </c>
      <c r="CW172" s="7">
        <f t="shared" si="351"/>
        <v>0</v>
      </c>
      <c r="CX172" s="7"/>
      <c r="CY172" s="7">
        <f t="shared" si="457"/>
        <v>0</v>
      </c>
      <c r="CZ172" s="7">
        <f>'Initial absorption'!$H172*CY172*$F172</f>
        <v>0</v>
      </c>
      <c r="DA172" s="7">
        <f t="shared" si="407"/>
        <v>0</v>
      </c>
      <c r="DB172" s="7">
        <f>'Initial absorption'!$N172*DA172*$J172</f>
        <v>0</v>
      </c>
      <c r="DC172" s="7"/>
      <c r="DD172">
        <f t="shared" si="458"/>
        <v>0</v>
      </c>
      <c r="DE172" s="7">
        <f t="shared" si="459"/>
        <v>0</v>
      </c>
      <c r="DF172">
        <f t="shared" si="383"/>
        <v>0</v>
      </c>
      <c r="DG172" s="7"/>
      <c r="DH172">
        <f t="shared" si="384"/>
        <v>0</v>
      </c>
      <c r="DI172">
        <f t="shared" si="408"/>
        <v>0</v>
      </c>
      <c r="DJ172">
        <f t="shared" si="421"/>
        <v>0</v>
      </c>
      <c r="DK172" s="7"/>
      <c r="DL172">
        <f>(1 - 'Initial absorption'!$N172)*DA172</f>
        <v>0</v>
      </c>
      <c r="DM172" s="7">
        <f t="shared" si="460"/>
        <v>0</v>
      </c>
      <c r="DN172">
        <f>'Initial absorption'!$T172*(DL172+DM172)*$N172</f>
        <v>0</v>
      </c>
      <c r="DO172" s="7"/>
      <c r="DP172">
        <f t="shared" si="483"/>
        <v>0</v>
      </c>
      <c r="DQ172">
        <f>'Initial absorption'!$N172*DP172*$J172</f>
        <v>0</v>
      </c>
      <c r="DS172">
        <f>(1-'Initial absorption'!$N172)*DP172</f>
        <v>0</v>
      </c>
      <c r="DT172">
        <f>'Initial absorption'!$H172*DS172*$F172</f>
        <v>0</v>
      </c>
      <c r="DU172" s="7"/>
      <c r="DV172">
        <f>(1 - 'Initial absorption'!$T172)*(DL172+DM172)</f>
        <v>0</v>
      </c>
      <c r="DW172">
        <f t="shared" si="461"/>
        <v>0</v>
      </c>
      <c r="EH172" s="7">
        <f t="shared" si="426"/>
        <v>0</v>
      </c>
      <c r="EI172" s="7">
        <f t="shared" si="488"/>
        <v>0</v>
      </c>
      <c r="EJ172" s="7">
        <f t="shared" si="352"/>
        <v>0</v>
      </c>
      <c r="EK172" s="7">
        <f t="shared" si="385"/>
        <v>0</v>
      </c>
      <c r="EL172" s="7"/>
      <c r="EM172" s="7">
        <f t="shared" si="386"/>
        <v>0</v>
      </c>
      <c r="EN172" s="7">
        <f t="shared" si="462"/>
        <v>0</v>
      </c>
      <c r="EO172" s="7">
        <f t="shared" si="353"/>
        <v>0</v>
      </c>
      <c r="EP172" s="7">
        <f t="shared" si="387"/>
        <v>0</v>
      </c>
      <c r="ER172">
        <f t="shared" si="354"/>
        <v>0</v>
      </c>
      <c r="ES172">
        <f t="shared" si="355"/>
        <v>0</v>
      </c>
      <c r="ET172">
        <f t="shared" si="356"/>
        <v>0</v>
      </c>
      <c r="EU172">
        <f t="shared" si="409"/>
        <v>0</v>
      </c>
      <c r="EV172" s="7"/>
      <c r="EW172" s="7">
        <f t="shared" si="463"/>
        <v>0</v>
      </c>
      <c r="EX172" s="7">
        <f t="shared" si="410"/>
        <v>0</v>
      </c>
      <c r="EY172" s="7">
        <f t="shared" si="357"/>
        <v>0</v>
      </c>
      <c r="EZ172" s="7"/>
      <c r="FA172" s="7">
        <f t="shared" si="464"/>
        <v>0</v>
      </c>
      <c r="FB172" s="7">
        <f>'Initial absorption'!$H172*FA172*$F172</f>
        <v>0</v>
      </c>
      <c r="FC172" s="7">
        <f t="shared" si="411"/>
        <v>0</v>
      </c>
      <c r="FD172" s="7">
        <f>'Initial absorption'!$N172*FC172*$J172</f>
        <v>0</v>
      </c>
      <c r="FE172" s="7"/>
      <c r="FF172">
        <f t="shared" si="465"/>
        <v>0</v>
      </c>
      <c r="FG172" s="7">
        <f t="shared" si="466"/>
        <v>0</v>
      </c>
      <c r="FH172">
        <f t="shared" si="388"/>
        <v>0</v>
      </c>
      <c r="FI172" s="7"/>
      <c r="FJ172">
        <f t="shared" si="389"/>
        <v>0</v>
      </c>
      <c r="FK172">
        <f t="shared" si="412"/>
        <v>0</v>
      </c>
      <c r="FL172">
        <f t="shared" si="422"/>
        <v>0</v>
      </c>
      <c r="FM172" s="7"/>
      <c r="FN172">
        <f>(1 - 'Initial absorption'!$N172)*FC172</f>
        <v>0</v>
      </c>
      <c r="FO172" s="7">
        <f t="shared" si="467"/>
        <v>0</v>
      </c>
      <c r="FP172">
        <f>'Initial absorption'!$T172*(FN172+FO172)*$N172</f>
        <v>0</v>
      </c>
      <c r="FQ172" s="7"/>
      <c r="FR172">
        <f t="shared" si="484"/>
        <v>0</v>
      </c>
      <c r="FS172">
        <f>'Initial absorption'!$N172*FR172*$J172</f>
        <v>0</v>
      </c>
      <c r="FU172">
        <f>(1-'Initial absorption'!$N172)*FR172</f>
        <v>0</v>
      </c>
      <c r="FV172">
        <f>'Initial absorption'!$H172*FU172*$F172</f>
        <v>0</v>
      </c>
      <c r="FW172" s="7"/>
      <c r="FX172">
        <f>(1 - 'Initial absorption'!$T172)*(FN172+FO172)</f>
        <v>0</v>
      </c>
      <c r="FY172">
        <f t="shared" si="468"/>
        <v>0</v>
      </c>
      <c r="GJ172" s="7">
        <f t="shared" si="427"/>
        <v>0</v>
      </c>
      <c r="GK172" s="7">
        <f t="shared" si="489"/>
        <v>0</v>
      </c>
      <c r="GL172" s="7">
        <f t="shared" si="358"/>
        <v>0</v>
      </c>
      <c r="GM172" s="7">
        <f t="shared" si="390"/>
        <v>0</v>
      </c>
      <c r="GN172" s="7"/>
      <c r="GO172" s="7">
        <f t="shared" si="391"/>
        <v>0</v>
      </c>
      <c r="GP172" s="7">
        <f t="shared" si="469"/>
        <v>0</v>
      </c>
      <c r="GQ172" s="7">
        <f t="shared" si="359"/>
        <v>0</v>
      </c>
      <c r="GR172" s="7">
        <f t="shared" si="392"/>
        <v>0</v>
      </c>
      <c r="GT172">
        <f t="shared" si="360"/>
        <v>0</v>
      </c>
      <c r="GU172">
        <f t="shared" si="361"/>
        <v>0</v>
      </c>
      <c r="GV172">
        <f t="shared" si="362"/>
        <v>0</v>
      </c>
      <c r="GW172">
        <f t="shared" si="413"/>
        <v>0</v>
      </c>
      <c r="GX172" s="7"/>
      <c r="GY172" s="7">
        <f t="shared" si="470"/>
        <v>0</v>
      </c>
      <c r="GZ172" s="7">
        <f t="shared" si="414"/>
        <v>0</v>
      </c>
      <c r="HA172" s="7">
        <f t="shared" si="363"/>
        <v>0</v>
      </c>
      <c r="HB172" s="7"/>
      <c r="HC172" s="7">
        <f t="shared" si="471"/>
        <v>0</v>
      </c>
      <c r="HD172" s="7">
        <f>'Initial absorption'!$H172*HC172*$F172</f>
        <v>0</v>
      </c>
      <c r="HE172" s="7">
        <f t="shared" si="415"/>
        <v>0</v>
      </c>
      <c r="HF172" s="7">
        <f>'Initial absorption'!$N172*HE172*$J172</f>
        <v>0</v>
      </c>
      <c r="HG172" s="7"/>
      <c r="HH172">
        <f t="shared" si="472"/>
        <v>0</v>
      </c>
      <c r="HI172" s="7">
        <f t="shared" si="473"/>
        <v>0</v>
      </c>
      <c r="HJ172">
        <f t="shared" si="393"/>
        <v>0</v>
      </c>
      <c r="HK172" s="7"/>
      <c r="HL172">
        <f t="shared" si="394"/>
        <v>0</v>
      </c>
      <c r="HM172">
        <f t="shared" si="416"/>
        <v>0</v>
      </c>
      <c r="HN172">
        <f t="shared" si="423"/>
        <v>0</v>
      </c>
      <c r="HO172" s="7"/>
      <c r="HP172">
        <f>(1 - 'Initial absorption'!$N172)*HE172</f>
        <v>0</v>
      </c>
      <c r="HQ172" s="7">
        <f t="shared" si="474"/>
        <v>0</v>
      </c>
      <c r="HR172">
        <f>'Initial absorption'!$T172*(HP172+HQ172)*$N172</f>
        <v>0</v>
      </c>
      <c r="HS172" s="7"/>
      <c r="HT172">
        <f t="shared" si="485"/>
        <v>0</v>
      </c>
      <c r="HU172">
        <f>'Initial absorption'!$N172*HT172*$J172</f>
        <v>0</v>
      </c>
      <c r="HW172">
        <f>(1-'Initial absorption'!$N172)*HT172</f>
        <v>0</v>
      </c>
      <c r="HX172">
        <f>'Initial absorption'!$H172*HW172*$F172</f>
        <v>0</v>
      </c>
      <c r="HY172" s="7"/>
      <c r="HZ172">
        <f>(1 - 'Initial absorption'!$T172)*(HP172+HQ172)</f>
        <v>0</v>
      </c>
      <c r="IA172">
        <f t="shared" si="475"/>
        <v>0</v>
      </c>
      <c r="IL172" s="7">
        <f t="shared" si="428"/>
        <v>0</v>
      </c>
      <c r="IM172" s="7">
        <f t="shared" si="490"/>
        <v>0</v>
      </c>
      <c r="IN172" s="7">
        <f t="shared" si="364"/>
        <v>0</v>
      </c>
      <c r="IO172" s="7">
        <f t="shared" si="395"/>
        <v>0</v>
      </c>
      <c r="IP172" s="7"/>
      <c r="IQ172" s="7">
        <f t="shared" si="396"/>
        <v>0</v>
      </c>
      <c r="IR172" s="7">
        <f t="shared" si="476"/>
        <v>0</v>
      </c>
      <c r="IS172" s="7">
        <f t="shared" si="365"/>
        <v>0</v>
      </c>
      <c r="IT172" s="7">
        <f t="shared" si="397"/>
        <v>0</v>
      </c>
      <c r="IV172">
        <f t="shared" si="366"/>
        <v>0</v>
      </c>
      <c r="IW172">
        <f t="shared" si="367"/>
        <v>0</v>
      </c>
      <c r="IX172">
        <f t="shared" si="368"/>
        <v>0</v>
      </c>
      <c r="IY172">
        <f t="shared" si="417"/>
        <v>0</v>
      </c>
      <c r="IZ172" s="7"/>
      <c r="JA172" s="7">
        <f t="shared" si="477"/>
        <v>0</v>
      </c>
      <c r="JB172" s="7">
        <f t="shared" si="418"/>
        <v>0</v>
      </c>
      <c r="JC172" s="7">
        <f t="shared" si="369"/>
        <v>0</v>
      </c>
      <c r="JD172" s="7"/>
      <c r="JE172" s="7">
        <f t="shared" si="478"/>
        <v>0</v>
      </c>
      <c r="JF172" s="7">
        <f>'Initial absorption'!$H172*JE172*$F172</f>
        <v>0</v>
      </c>
      <c r="JG172" s="7">
        <f t="shared" si="419"/>
        <v>0</v>
      </c>
      <c r="JH172" s="7">
        <f>'Initial absorption'!$N172*JG172*$J172</f>
        <v>0</v>
      </c>
      <c r="JI172" s="7"/>
      <c r="JJ172">
        <f t="shared" si="479"/>
        <v>0</v>
      </c>
      <c r="JK172" s="7">
        <f t="shared" si="480"/>
        <v>0</v>
      </c>
      <c r="JL172">
        <f t="shared" si="398"/>
        <v>0</v>
      </c>
      <c r="JM172" s="7"/>
      <c r="JN172">
        <f t="shared" si="399"/>
        <v>0</v>
      </c>
      <c r="JO172">
        <f t="shared" si="420"/>
        <v>0</v>
      </c>
      <c r="JP172">
        <f t="shared" si="424"/>
        <v>0</v>
      </c>
      <c r="JQ172" s="7"/>
      <c r="JR172">
        <f>(1 - 'Initial absorption'!$N172)*JG172</f>
        <v>0</v>
      </c>
      <c r="JS172" s="7">
        <f t="shared" si="481"/>
        <v>0</v>
      </c>
      <c r="JT172">
        <f>'Initial absorption'!$T172*(JR172+JS172)*$N172</f>
        <v>0</v>
      </c>
      <c r="JU172" s="7"/>
      <c r="JV172">
        <f t="shared" si="486"/>
        <v>0</v>
      </c>
      <c r="JW172">
        <f>'Initial absorption'!$N172*JV172*$J172</f>
        <v>0</v>
      </c>
      <c r="JY172">
        <f>(1-'Initial absorption'!$N172)*JV172</f>
        <v>0</v>
      </c>
      <c r="JZ172">
        <f>'Initial absorption'!$H172*JY172*$F172</f>
        <v>0</v>
      </c>
      <c r="KA172" s="7"/>
      <c r="KB172">
        <f>(1 - 'Initial absorption'!$T172)*(JR172+JS172)</f>
        <v>0</v>
      </c>
      <c r="KC172">
        <f t="shared" si="482"/>
        <v>0</v>
      </c>
    </row>
    <row r="173" spans="4:289" x14ac:dyDescent="0.25">
      <c r="D173">
        <v>1135</v>
      </c>
      <c r="E173">
        <f>'Input spectra'!B173</f>
        <v>0</v>
      </c>
      <c r="F173">
        <f>'Initial absorption'!J173</f>
        <v>0</v>
      </c>
      <c r="G173">
        <f>'Input spectra'!C173</f>
        <v>0</v>
      </c>
      <c r="H173">
        <f t="shared" si="370"/>
        <v>0</v>
      </c>
      <c r="I173">
        <f>'Input spectra'!D173</f>
        <v>0</v>
      </c>
      <c r="J173">
        <f>'Initial absorption'!P173</f>
        <v>0</v>
      </c>
      <c r="K173">
        <f>'Input spectra'!E173</f>
        <v>0</v>
      </c>
      <c r="L173">
        <f t="shared" si="371"/>
        <v>0</v>
      </c>
      <c r="M173">
        <f>'Input spectra'!F173</f>
        <v>0</v>
      </c>
      <c r="N173">
        <f>'Initial absorption'!V173</f>
        <v>0</v>
      </c>
      <c r="O173">
        <f>'Input spectra'!G173</f>
        <v>0</v>
      </c>
      <c r="P173">
        <f t="shared" si="372"/>
        <v>0</v>
      </c>
      <c r="R173">
        <f>'Reaching edge prob after ems 1'!$EZ174</f>
        <v>0.88416713127294566</v>
      </c>
      <c r="S173">
        <f>'Reaching edge prob after ems 2'!$EZ174</f>
        <v>0.88416713127294566</v>
      </c>
      <c r="T173">
        <f>'Reaching edge prob after ems 3'!EZ174</f>
        <v>0.88416713127294566</v>
      </c>
      <c r="U173">
        <f>1-EXP(-'Reaching edge prob after ems 1'!FC174*_k_in_ec_correction*($E173*_c1+'Input spectra'!Y173))</f>
        <v>1.1779325134125385E-2</v>
      </c>
      <c r="V173">
        <f>1-EXP(-(_t-'Reaching edge prob after ems 1'!FC174)*_k_in_ec_correction*($E173*_c1+'Input spectra'!Y173))</f>
        <v>1.190650559405726E-2</v>
      </c>
      <c r="W173">
        <f>1-EXP(-'Reaching edge prob after ems 2'!FC174*_k_in_ec_correction*($I173*_c2+'Input spectra'!Y173))</f>
        <v>1.1779325134125385E-2</v>
      </c>
      <c r="X173">
        <f>1-EXP(-(_t-'Reaching edge prob after ems 2'!FC174)*_k_in_ec_correction*($I173*_c2+'Input spectra'!Y173))</f>
        <v>1.190650559405726E-2</v>
      </c>
      <c r="Y173">
        <f>1-EXP(-'Reaching edge prob after ems 3'!FC174*_k_in_ec_correction*($M173*_c3+'Input spectra'!Y173))</f>
        <v>1.1779325134125385E-2</v>
      </c>
      <c r="Z173">
        <f>1-EXP(-(_t-'Reaching edge prob after ems 3'!FC174)*_k_in_ec_correction*($M173*_c3+'Input spectra'!Y173))</f>
        <v>1.190650559405726E-2</v>
      </c>
      <c r="AD173" s="7">
        <f t="shared" si="430"/>
        <v>0</v>
      </c>
      <c r="AE173" s="7">
        <f t="shared" si="431"/>
        <v>0</v>
      </c>
      <c r="AF173" s="7">
        <f t="shared" si="432"/>
        <v>0</v>
      </c>
      <c r="AG173" s="7">
        <f t="shared" si="433"/>
        <v>0</v>
      </c>
      <c r="AH173" s="7"/>
      <c r="AI173" s="7">
        <f t="shared" si="434"/>
        <v>0</v>
      </c>
      <c r="AJ173" s="7">
        <f t="shared" si="435"/>
        <v>0</v>
      </c>
      <c r="AK173" s="7">
        <f t="shared" si="436"/>
        <v>0</v>
      </c>
      <c r="AL173" s="7">
        <f t="shared" si="437"/>
        <v>0</v>
      </c>
      <c r="AN173">
        <f t="shared" si="438"/>
        <v>0</v>
      </c>
      <c r="AO173">
        <f t="shared" si="439"/>
        <v>0</v>
      </c>
      <c r="AP173">
        <f t="shared" si="440"/>
        <v>0</v>
      </c>
      <c r="AQ173">
        <f t="shared" si="441"/>
        <v>0</v>
      </c>
      <c r="AR173" s="7"/>
      <c r="AS173" s="7">
        <f t="shared" si="442"/>
        <v>0</v>
      </c>
      <c r="AT173" s="7">
        <f t="shared" si="443"/>
        <v>0</v>
      </c>
      <c r="AU173" s="7">
        <f t="shared" si="444"/>
        <v>0</v>
      </c>
      <c r="AV173" s="7"/>
      <c r="AW173" s="7">
        <f t="shared" si="445"/>
        <v>0</v>
      </c>
      <c r="AX173" s="7">
        <f>'Initial absorption'!$H173*AW173*$F173</f>
        <v>0</v>
      </c>
      <c r="AY173" s="7">
        <f t="shared" si="446"/>
        <v>0</v>
      </c>
      <c r="AZ173" s="7">
        <f>'Initial absorption'!$N173*AY173*$J173</f>
        <v>0</v>
      </c>
      <c r="BA173" s="7"/>
      <c r="BB173">
        <f t="shared" si="447"/>
        <v>0</v>
      </c>
      <c r="BC173" s="7">
        <f t="shared" si="448"/>
        <v>0</v>
      </c>
      <c r="BD173">
        <f t="shared" si="449"/>
        <v>0</v>
      </c>
      <c r="BE173" s="7"/>
      <c r="BF173">
        <f t="shared" si="450"/>
        <v>0</v>
      </c>
      <c r="BG173">
        <f t="shared" si="451"/>
        <v>0</v>
      </c>
      <c r="BH173">
        <f t="shared" si="452"/>
        <v>0</v>
      </c>
      <c r="BI173" s="7"/>
      <c r="BJ173">
        <f>(1 - 'Initial absorption'!$N173)*AY173</f>
        <v>0</v>
      </c>
      <c r="BK173" s="7">
        <f t="shared" si="345"/>
        <v>0</v>
      </c>
      <c r="BL173">
        <f>'Initial absorption'!$T173*(BJ173+BK173)*$N173</f>
        <v>0</v>
      </c>
      <c r="BM173" s="7"/>
      <c r="BN173">
        <f t="shared" si="453"/>
        <v>0</v>
      </c>
      <c r="BO173">
        <f>'Initial absorption'!$N173*BN173*$J173</f>
        <v>0</v>
      </c>
      <c r="BQ173">
        <f>(1-'Initial absorption'!$N173)*BN173</f>
        <v>0</v>
      </c>
      <c r="BR173">
        <f>'Initial absorption'!$H173*BQ173*$F173</f>
        <v>0</v>
      </c>
      <c r="BS173" s="7"/>
      <c r="BT173">
        <f>(1 - 'Initial absorption'!$T173)*(BJ173+BK173)</f>
        <v>0</v>
      </c>
      <c r="BU173">
        <f t="shared" si="454"/>
        <v>0</v>
      </c>
      <c r="CF173" s="7">
        <f t="shared" si="425"/>
        <v>0</v>
      </c>
      <c r="CG173" s="7">
        <f t="shared" si="487"/>
        <v>0</v>
      </c>
      <c r="CH173" s="7">
        <f t="shared" si="346"/>
        <v>0</v>
      </c>
      <c r="CI173" s="7">
        <f t="shared" si="380"/>
        <v>0</v>
      </c>
      <c r="CJ173" s="7"/>
      <c r="CK173" s="7">
        <f t="shared" si="381"/>
        <v>0</v>
      </c>
      <c r="CL173" s="7">
        <f t="shared" si="455"/>
        <v>0</v>
      </c>
      <c r="CM173" s="7">
        <f t="shared" si="347"/>
        <v>0</v>
      </c>
      <c r="CN173" s="7">
        <f t="shared" si="382"/>
        <v>0</v>
      </c>
      <c r="CP173">
        <f t="shared" si="348"/>
        <v>0</v>
      </c>
      <c r="CQ173">
        <f t="shared" si="349"/>
        <v>0</v>
      </c>
      <c r="CR173">
        <f t="shared" si="350"/>
        <v>0</v>
      </c>
      <c r="CS173">
        <f t="shared" si="405"/>
        <v>0</v>
      </c>
      <c r="CT173" s="7"/>
      <c r="CU173" s="7">
        <f t="shared" si="456"/>
        <v>0</v>
      </c>
      <c r="CV173" s="7">
        <f t="shared" si="406"/>
        <v>0</v>
      </c>
      <c r="CW173" s="7">
        <f t="shared" si="351"/>
        <v>0</v>
      </c>
      <c r="CX173" s="7"/>
      <c r="CY173" s="7">
        <f t="shared" si="457"/>
        <v>0</v>
      </c>
      <c r="CZ173" s="7">
        <f>'Initial absorption'!$H173*CY173*$F173</f>
        <v>0</v>
      </c>
      <c r="DA173" s="7">
        <f t="shared" si="407"/>
        <v>0</v>
      </c>
      <c r="DB173" s="7">
        <f>'Initial absorption'!$N173*DA173*$J173</f>
        <v>0</v>
      </c>
      <c r="DC173" s="7"/>
      <c r="DD173">
        <f t="shared" si="458"/>
        <v>0</v>
      </c>
      <c r="DE173" s="7">
        <f t="shared" si="459"/>
        <v>0</v>
      </c>
      <c r="DF173">
        <f t="shared" si="383"/>
        <v>0</v>
      </c>
      <c r="DG173" s="7"/>
      <c r="DH173">
        <f t="shared" si="384"/>
        <v>0</v>
      </c>
      <c r="DI173">
        <f t="shared" si="408"/>
        <v>0</v>
      </c>
      <c r="DJ173">
        <f t="shared" si="421"/>
        <v>0</v>
      </c>
      <c r="DK173" s="7"/>
      <c r="DL173">
        <f>(1 - 'Initial absorption'!$N173)*DA173</f>
        <v>0</v>
      </c>
      <c r="DM173" s="7">
        <f t="shared" si="460"/>
        <v>0</v>
      </c>
      <c r="DN173">
        <f>'Initial absorption'!$T173*(DL173+DM173)*$N173</f>
        <v>0</v>
      </c>
      <c r="DO173" s="7"/>
      <c r="DP173">
        <f t="shared" si="483"/>
        <v>0</v>
      </c>
      <c r="DQ173">
        <f>'Initial absorption'!$N173*DP173*$J173</f>
        <v>0</v>
      </c>
      <c r="DS173">
        <f>(1-'Initial absorption'!$N173)*DP173</f>
        <v>0</v>
      </c>
      <c r="DT173">
        <f>'Initial absorption'!$H173*DS173*$F173</f>
        <v>0</v>
      </c>
      <c r="DU173" s="7"/>
      <c r="DV173">
        <f>(1 - 'Initial absorption'!$T173)*(DL173+DM173)</f>
        <v>0</v>
      </c>
      <c r="DW173">
        <f t="shared" si="461"/>
        <v>0</v>
      </c>
      <c r="EH173" s="7">
        <f t="shared" si="426"/>
        <v>0</v>
      </c>
      <c r="EI173" s="7">
        <f t="shared" si="488"/>
        <v>0</v>
      </c>
      <c r="EJ173" s="7">
        <f t="shared" si="352"/>
        <v>0</v>
      </c>
      <c r="EK173" s="7">
        <f t="shared" si="385"/>
        <v>0</v>
      </c>
      <c r="EL173" s="7"/>
      <c r="EM173" s="7">
        <f t="shared" si="386"/>
        <v>0</v>
      </c>
      <c r="EN173" s="7">
        <f t="shared" si="462"/>
        <v>0</v>
      </c>
      <c r="EO173" s="7">
        <f t="shared" si="353"/>
        <v>0</v>
      </c>
      <c r="EP173" s="7">
        <f t="shared" si="387"/>
        <v>0</v>
      </c>
      <c r="ER173">
        <f t="shared" si="354"/>
        <v>0</v>
      </c>
      <c r="ES173">
        <f t="shared" si="355"/>
        <v>0</v>
      </c>
      <c r="ET173">
        <f t="shared" si="356"/>
        <v>0</v>
      </c>
      <c r="EU173">
        <f t="shared" si="409"/>
        <v>0</v>
      </c>
      <c r="EV173" s="7"/>
      <c r="EW173" s="7">
        <f t="shared" si="463"/>
        <v>0</v>
      </c>
      <c r="EX173" s="7">
        <f t="shared" si="410"/>
        <v>0</v>
      </c>
      <c r="EY173" s="7">
        <f t="shared" si="357"/>
        <v>0</v>
      </c>
      <c r="EZ173" s="7"/>
      <c r="FA173" s="7">
        <f t="shared" si="464"/>
        <v>0</v>
      </c>
      <c r="FB173" s="7">
        <f>'Initial absorption'!$H173*FA173*$F173</f>
        <v>0</v>
      </c>
      <c r="FC173" s="7">
        <f t="shared" si="411"/>
        <v>0</v>
      </c>
      <c r="FD173" s="7">
        <f>'Initial absorption'!$N173*FC173*$J173</f>
        <v>0</v>
      </c>
      <c r="FE173" s="7"/>
      <c r="FF173">
        <f t="shared" si="465"/>
        <v>0</v>
      </c>
      <c r="FG173" s="7">
        <f t="shared" si="466"/>
        <v>0</v>
      </c>
      <c r="FH173">
        <f t="shared" si="388"/>
        <v>0</v>
      </c>
      <c r="FI173" s="7"/>
      <c r="FJ173">
        <f t="shared" si="389"/>
        <v>0</v>
      </c>
      <c r="FK173">
        <f t="shared" si="412"/>
        <v>0</v>
      </c>
      <c r="FL173">
        <f t="shared" si="422"/>
        <v>0</v>
      </c>
      <c r="FM173" s="7"/>
      <c r="FN173">
        <f>(1 - 'Initial absorption'!$N173)*FC173</f>
        <v>0</v>
      </c>
      <c r="FO173" s="7">
        <f t="shared" si="467"/>
        <v>0</v>
      </c>
      <c r="FP173">
        <f>'Initial absorption'!$T173*(FN173+FO173)*$N173</f>
        <v>0</v>
      </c>
      <c r="FQ173" s="7"/>
      <c r="FR173">
        <f t="shared" si="484"/>
        <v>0</v>
      </c>
      <c r="FS173">
        <f>'Initial absorption'!$N173*FR173*$J173</f>
        <v>0</v>
      </c>
      <c r="FU173">
        <f>(1-'Initial absorption'!$N173)*FR173</f>
        <v>0</v>
      </c>
      <c r="FV173">
        <f>'Initial absorption'!$H173*FU173*$F173</f>
        <v>0</v>
      </c>
      <c r="FW173" s="7"/>
      <c r="FX173">
        <f>(1 - 'Initial absorption'!$T173)*(FN173+FO173)</f>
        <v>0</v>
      </c>
      <c r="FY173">
        <f t="shared" si="468"/>
        <v>0</v>
      </c>
      <c r="GJ173" s="7">
        <f t="shared" si="427"/>
        <v>0</v>
      </c>
      <c r="GK173" s="7">
        <f t="shared" si="489"/>
        <v>0</v>
      </c>
      <c r="GL173" s="7">
        <f t="shared" si="358"/>
        <v>0</v>
      </c>
      <c r="GM173" s="7">
        <f t="shared" si="390"/>
        <v>0</v>
      </c>
      <c r="GN173" s="7"/>
      <c r="GO173" s="7">
        <f t="shared" si="391"/>
        <v>0</v>
      </c>
      <c r="GP173" s="7">
        <f t="shared" si="469"/>
        <v>0</v>
      </c>
      <c r="GQ173" s="7">
        <f t="shared" si="359"/>
        <v>0</v>
      </c>
      <c r="GR173" s="7">
        <f t="shared" si="392"/>
        <v>0</v>
      </c>
      <c r="GT173">
        <f t="shared" si="360"/>
        <v>0</v>
      </c>
      <c r="GU173">
        <f t="shared" si="361"/>
        <v>0</v>
      </c>
      <c r="GV173">
        <f t="shared" si="362"/>
        <v>0</v>
      </c>
      <c r="GW173">
        <f t="shared" si="413"/>
        <v>0</v>
      </c>
      <c r="GX173" s="7"/>
      <c r="GY173" s="7">
        <f t="shared" si="470"/>
        <v>0</v>
      </c>
      <c r="GZ173" s="7">
        <f t="shared" si="414"/>
        <v>0</v>
      </c>
      <c r="HA173" s="7">
        <f t="shared" si="363"/>
        <v>0</v>
      </c>
      <c r="HB173" s="7"/>
      <c r="HC173" s="7">
        <f t="shared" si="471"/>
        <v>0</v>
      </c>
      <c r="HD173" s="7">
        <f>'Initial absorption'!$H173*HC173*$F173</f>
        <v>0</v>
      </c>
      <c r="HE173" s="7">
        <f t="shared" si="415"/>
        <v>0</v>
      </c>
      <c r="HF173" s="7">
        <f>'Initial absorption'!$N173*HE173*$J173</f>
        <v>0</v>
      </c>
      <c r="HG173" s="7"/>
      <c r="HH173">
        <f t="shared" si="472"/>
        <v>0</v>
      </c>
      <c r="HI173" s="7">
        <f t="shared" si="473"/>
        <v>0</v>
      </c>
      <c r="HJ173">
        <f t="shared" si="393"/>
        <v>0</v>
      </c>
      <c r="HK173" s="7"/>
      <c r="HL173">
        <f t="shared" si="394"/>
        <v>0</v>
      </c>
      <c r="HM173">
        <f t="shared" si="416"/>
        <v>0</v>
      </c>
      <c r="HN173">
        <f t="shared" si="423"/>
        <v>0</v>
      </c>
      <c r="HO173" s="7"/>
      <c r="HP173">
        <f>(1 - 'Initial absorption'!$N173)*HE173</f>
        <v>0</v>
      </c>
      <c r="HQ173" s="7">
        <f t="shared" si="474"/>
        <v>0</v>
      </c>
      <c r="HR173">
        <f>'Initial absorption'!$T173*(HP173+HQ173)*$N173</f>
        <v>0</v>
      </c>
      <c r="HS173" s="7"/>
      <c r="HT173">
        <f t="shared" si="485"/>
        <v>0</v>
      </c>
      <c r="HU173">
        <f>'Initial absorption'!$N173*HT173*$J173</f>
        <v>0</v>
      </c>
      <c r="HW173">
        <f>(1-'Initial absorption'!$N173)*HT173</f>
        <v>0</v>
      </c>
      <c r="HX173">
        <f>'Initial absorption'!$H173*HW173*$F173</f>
        <v>0</v>
      </c>
      <c r="HY173" s="7"/>
      <c r="HZ173">
        <f>(1 - 'Initial absorption'!$T173)*(HP173+HQ173)</f>
        <v>0</v>
      </c>
      <c r="IA173">
        <f t="shared" si="475"/>
        <v>0</v>
      </c>
      <c r="IL173" s="7">
        <f t="shared" si="428"/>
        <v>0</v>
      </c>
      <c r="IM173" s="7">
        <f t="shared" si="490"/>
        <v>0</v>
      </c>
      <c r="IN173" s="7">
        <f t="shared" si="364"/>
        <v>0</v>
      </c>
      <c r="IO173" s="7">
        <f t="shared" si="395"/>
        <v>0</v>
      </c>
      <c r="IP173" s="7"/>
      <c r="IQ173" s="7">
        <f t="shared" si="396"/>
        <v>0</v>
      </c>
      <c r="IR173" s="7">
        <f t="shared" si="476"/>
        <v>0</v>
      </c>
      <c r="IS173" s="7">
        <f t="shared" si="365"/>
        <v>0</v>
      </c>
      <c r="IT173" s="7">
        <f t="shared" si="397"/>
        <v>0</v>
      </c>
      <c r="IV173">
        <f t="shared" si="366"/>
        <v>0</v>
      </c>
      <c r="IW173">
        <f t="shared" si="367"/>
        <v>0</v>
      </c>
      <c r="IX173">
        <f t="shared" si="368"/>
        <v>0</v>
      </c>
      <c r="IY173">
        <f t="shared" si="417"/>
        <v>0</v>
      </c>
      <c r="IZ173" s="7"/>
      <c r="JA173" s="7">
        <f t="shared" si="477"/>
        <v>0</v>
      </c>
      <c r="JB173" s="7">
        <f t="shared" si="418"/>
        <v>0</v>
      </c>
      <c r="JC173" s="7">
        <f t="shared" si="369"/>
        <v>0</v>
      </c>
      <c r="JD173" s="7"/>
      <c r="JE173" s="7">
        <f t="shared" si="478"/>
        <v>0</v>
      </c>
      <c r="JF173" s="7">
        <f>'Initial absorption'!$H173*JE173*$F173</f>
        <v>0</v>
      </c>
      <c r="JG173" s="7">
        <f t="shared" si="419"/>
        <v>0</v>
      </c>
      <c r="JH173" s="7">
        <f>'Initial absorption'!$N173*JG173*$J173</f>
        <v>0</v>
      </c>
      <c r="JI173" s="7"/>
      <c r="JJ173">
        <f t="shared" si="479"/>
        <v>0</v>
      </c>
      <c r="JK173" s="7">
        <f t="shared" si="480"/>
        <v>0</v>
      </c>
      <c r="JL173">
        <f t="shared" si="398"/>
        <v>0</v>
      </c>
      <c r="JM173" s="7"/>
      <c r="JN173">
        <f t="shared" si="399"/>
        <v>0</v>
      </c>
      <c r="JO173">
        <f t="shared" si="420"/>
        <v>0</v>
      </c>
      <c r="JP173">
        <f t="shared" si="424"/>
        <v>0</v>
      </c>
      <c r="JQ173" s="7"/>
      <c r="JR173">
        <f>(1 - 'Initial absorption'!$N173)*JG173</f>
        <v>0</v>
      </c>
      <c r="JS173" s="7">
        <f t="shared" si="481"/>
        <v>0</v>
      </c>
      <c r="JT173">
        <f>'Initial absorption'!$T173*(JR173+JS173)*$N173</f>
        <v>0</v>
      </c>
      <c r="JU173" s="7"/>
      <c r="JV173">
        <f t="shared" si="486"/>
        <v>0</v>
      </c>
      <c r="JW173">
        <f>'Initial absorption'!$N173*JV173*$J173</f>
        <v>0</v>
      </c>
      <c r="JY173">
        <f>(1-'Initial absorption'!$N173)*JV173</f>
        <v>0</v>
      </c>
      <c r="JZ173">
        <f>'Initial absorption'!$H173*JY173*$F173</f>
        <v>0</v>
      </c>
      <c r="KA173" s="7"/>
      <c r="KB173">
        <f>(1 - 'Initial absorption'!$T173)*(JR173+JS173)</f>
        <v>0</v>
      </c>
      <c r="KC173">
        <f t="shared" si="482"/>
        <v>0</v>
      </c>
    </row>
    <row r="174" spans="4:289" x14ac:dyDescent="0.25">
      <c r="D174">
        <v>1140</v>
      </c>
      <c r="E174">
        <f>'Input spectra'!B174</f>
        <v>0</v>
      </c>
      <c r="F174">
        <f>'Initial absorption'!J174</f>
        <v>0</v>
      </c>
      <c r="G174">
        <f>'Input spectra'!C174</f>
        <v>0</v>
      </c>
      <c r="H174">
        <f t="shared" si="370"/>
        <v>0</v>
      </c>
      <c r="I174">
        <f>'Input spectra'!D174</f>
        <v>0</v>
      </c>
      <c r="J174">
        <f>'Initial absorption'!P174</f>
        <v>0</v>
      </c>
      <c r="K174">
        <f>'Input spectra'!E174</f>
        <v>0</v>
      </c>
      <c r="L174">
        <f t="shared" si="371"/>
        <v>0</v>
      </c>
      <c r="M174">
        <f>'Input spectra'!F174</f>
        <v>0</v>
      </c>
      <c r="N174">
        <f>'Initial absorption'!V174</f>
        <v>0</v>
      </c>
      <c r="O174">
        <f>'Input spectra'!G174</f>
        <v>0</v>
      </c>
      <c r="P174">
        <f t="shared" si="372"/>
        <v>0</v>
      </c>
      <c r="R174">
        <f>'Reaching edge prob after ems 1'!$EZ175</f>
        <v>0.88429510370357456</v>
      </c>
      <c r="S174">
        <f>'Reaching edge prob after ems 2'!$EZ175</f>
        <v>0.88429510370357456</v>
      </c>
      <c r="T174">
        <f>'Reaching edge prob after ems 3'!EZ175</f>
        <v>0.88429510370357456</v>
      </c>
      <c r="U174">
        <f>1-EXP(-'Reaching edge prob after ems 1'!FC175*_k_in_ec_correction*($E174*_c1+'Input spectra'!Y174))</f>
        <v>1.1765171470058844E-2</v>
      </c>
      <c r="V174">
        <f>1-EXP(-(_t-'Reaching edge prob after ems 1'!FC175)*_k_in_ec_correction*($E174*_c1+'Input spectra'!Y174))</f>
        <v>1.189204483627937E-2</v>
      </c>
      <c r="W174">
        <f>1-EXP(-'Reaching edge prob after ems 2'!FC175*_k_in_ec_correction*($I174*_c2+'Input spectra'!Y174))</f>
        <v>1.1765171470058844E-2</v>
      </c>
      <c r="X174">
        <f>1-EXP(-(_t-'Reaching edge prob after ems 2'!FC175)*_k_in_ec_correction*($I174*_c2+'Input spectra'!Y174))</f>
        <v>1.189204483627937E-2</v>
      </c>
      <c r="Y174">
        <f>1-EXP(-'Reaching edge prob after ems 3'!FC175*_k_in_ec_correction*($M174*_c3+'Input spectra'!Y174))</f>
        <v>1.1765171470058844E-2</v>
      </c>
      <c r="Z174">
        <f>1-EXP(-(_t-'Reaching edge prob after ems 3'!FC175)*_k_in_ec_correction*($M174*_c3+'Input spectra'!Y174))</f>
        <v>1.189204483627937E-2</v>
      </c>
      <c r="AD174" s="7">
        <f t="shared" si="430"/>
        <v>0</v>
      </c>
      <c r="AE174" s="7">
        <f t="shared" si="431"/>
        <v>0</v>
      </c>
      <c r="AF174" s="7">
        <f t="shared" si="432"/>
        <v>0</v>
      </c>
      <c r="AG174" s="7">
        <f t="shared" si="433"/>
        <v>0</v>
      </c>
      <c r="AH174" s="7"/>
      <c r="AI174" s="7">
        <f t="shared" si="434"/>
        <v>0</v>
      </c>
      <c r="AJ174" s="7">
        <f t="shared" si="435"/>
        <v>0</v>
      </c>
      <c r="AK174" s="7">
        <f t="shared" si="436"/>
        <v>0</v>
      </c>
      <c r="AL174" s="7">
        <f t="shared" si="437"/>
        <v>0</v>
      </c>
      <c r="AN174">
        <f t="shared" si="438"/>
        <v>0</v>
      </c>
      <c r="AO174">
        <f t="shared" si="439"/>
        <v>0</v>
      </c>
      <c r="AP174">
        <f t="shared" si="440"/>
        <v>0</v>
      </c>
      <c r="AQ174">
        <f t="shared" si="441"/>
        <v>0</v>
      </c>
      <c r="AR174" s="7"/>
      <c r="AS174" s="7">
        <f t="shared" si="442"/>
        <v>0</v>
      </c>
      <c r="AT174" s="7">
        <f t="shared" si="443"/>
        <v>0</v>
      </c>
      <c r="AU174" s="7">
        <f t="shared" si="444"/>
        <v>0</v>
      </c>
      <c r="AV174" s="7"/>
      <c r="AW174" s="7">
        <f t="shared" si="445"/>
        <v>0</v>
      </c>
      <c r="AX174" s="7">
        <f>'Initial absorption'!$H174*AW174*$F174</f>
        <v>0</v>
      </c>
      <c r="AY174" s="7">
        <f t="shared" si="446"/>
        <v>0</v>
      </c>
      <c r="AZ174" s="7">
        <f>'Initial absorption'!$N174*AY174*$J174</f>
        <v>0</v>
      </c>
      <c r="BA174" s="7"/>
      <c r="BB174">
        <f t="shared" si="447"/>
        <v>0</v>
      </c>
      <c r="BC174" s="7">
        <f t="shared" si="448"/>
        <v>0</v>
      </c>
      <c r="BD174">
        <f t="shared" si="449"/>
        <v>0</v>
      </c>
      <c r="BE174" s="7"/>
      <c r="BF174">
        <f t="shared" si="450"/>
        <v>0</v>
      </c>
      <c r="BG174">
        <f t="shared" si="451"/>
        <v>0</v>
      </c>
      <c r="BH174">
        <f t="shared" si="452"/>
        <v>0</v>
      </c>
      <c r="BI174" s="7"/>
      <c r="BJ174">
        <f>(1 - 'Initial absorption'!$N174)*AY174</f>
        <v>0</v>
      </c>
      <c r="BK174" s="7">
        <f t="shared" si="345"/>
        <v>0</v>
      </c>
      <c r="BL174">
        <f>'Initial absorption'!$T174*(BJ174+BK174)*$N174</f>
        <v>0</v>
      </c>
      <c r="BM174" s="7"/>
      <c r="BN174">
        <f t="shared" si="453"/>
        <v>0</v>
      </c>
      <c r="BO174">
        <f>'Initial absorption'!$N174*BN174*$J174</f>
        <v>0</v>
      </c>
      <c r="BQ174">
        <f>(1-'Initial absorption'!$N174)*BN174</f>
        <v>0</v>
      </c>
      <c r="BR174">
        <f>'Initial absorption'!$H174*BQ174*$F174</f>
        <v>0</v>
      </c>
      <c r="BS174" s="7"/>
      <c r="BT174">
        <f>(1 - 'Initial absorption'!$T174)*(BJ174+BK174)</f>
        <v>0</v>
      </c>
      <c r="BU174">
        <f t="shared" si="454"/>
        <v>0</v>
      </c>
      <c r="CF174" s="7">
        <f t="shared" si="425"/>
        <v>0</v>
      </c>
      <c r="CG174" s="7">
        <f t="shared" si="487"/>
        <v>0</v>
      </c>
      <c r="CH174" s="7">
        <f t="shared" si="346"/>
        <v>0</v>
      </c>
      <c r="CI174" s="7">
        <f t="shared" si="380"/>
        <v>0</v>
      </c>
      <c r="CJ174" s="7"/>
      <c r="CK174" s="7">
        <f t="shared" si="381"/>
        <v>0</v>
      </c>
      <c r="CL174" s="7">
        <f t="shared" si="455"/>
        <v>0</v>
      </c>
      <c r="CM174" s="7">
        <f t="shared" si="347"/>
        <v>0</v>
      </c>
      <c r="CN174" s="7">
        <f t="shared" si="382"/>
        <v>0</v>
      </c>
      <c r="CP174">
        <f t="shared" si="348"/>
        <v>0</v>
      </c>
      <c r="CQ174">
        <f t="shared" si="349"/>
        <v>0</v>
      </c>
      <c r="CR174">
        <f t="shared" si="350"/>
        <v>0</v>
      </c>
      <c r="CS174">
        <f t="shared" si="405"/>
        <v>0</v>
      </c>
      <c r="CT174" s="7"/>
      <c r="CU174" s="7">
        <f t="shared" si="456"/>
        <v>0</v>
      </c>
      <c r="CV174" s="7">
        <f t="shared" si="406"/>
        <v>0</v>
      </c>
      <c r="CW174" s="7">
        <f t="shared" si="351"/>
        <v>0</v>
      </c>
      <c r="CX174" s="7"/>
      <c r="CY174" s="7">
        <f t="shared" si="457"/>
        <v>0</v>
      </c>
      <c r="CZ174" s="7">
        <f>'Initial absorption'!$H174*CY174*$F174</f>
        <v>0</v>
      </c>
      <c r="DA174" s="7">
        <f t="shared" si="407"/>
        <v>0</v>
      </c>
      <c r="DB174" s="7">
        <f>'Initial absorption'!$N174*DA174*$J174</f>
        <v>0</v>
      </c>
      <c r="DC174" s="7"/>
      <c r="DD174">
        <f t="shared" si="458"/>
        <v>0</v>
      </c>
      <c r="DE174" s="7">
        <f t="shared" si="459"/>
        <v>0</v>
      </c>
      <c r="DF174">
        <f t="shared" si="383"/>
        <v>0</v>
      </c>
      <c r="DG174" s="7"/>
      <c r="DH174">
        <f t="shared" si="384"/>
        <v>0</v>
      </c>
      <c r="DI174">
        <f t="shared" si="408"/>
        <v>0</v>
      </c>
      <c r="DJ174">
        <f t="shared" si="421"/>
        <v>0</v>
      </c>
      <c r="DK174" s="7"/>
      <c r="DL174">
        <f>(1 - 'Initial absorption'!$N174)*DA174</f>
        <v>0</v>
      </c>
      <c r="DM174" s="7">
        <f t="shared" si="460"/>
        <v>0</v>
      </c>
      <c r="DN174">
        <f>'Initial absorption'!$T174*(DL174+DM174)*$N174</f>
        <v>0</v>
      </c>
      <c r="DO174" s="7"/>
      <c r="DP174">
        <f t="shared" si="483"/>
        <v>0</v>
      </c>
      <c r="DQ174">
        <f>'Initial absorption'!$N174*DP174*$J174</f>
        <v>0</v>
      </c>
      <c r="DS174">
        <f>(1-'Initial absorption'!$N174)*DP174</f>
        <v>0</v>
      </c>
      <c r="DT174">
        <f>'Initial absorption'!$H174*DS174*$F174</f>
        <v>0</v>
      </c>
      <c r="DU174" s="7"/>
      <c r="DV174">
        <f>(1 - 'Initial absorption'!$T174)*(DL174+DM174)</f>
        <v>0</v>
      </c>
      <c r="DW174">
        <f t="shared" si="461"/>
        <v>0</v>
      </c>
      <c r="EH174" s="7">
        <f t="shared" si="426"/>
        <v>0</v>
      </c>
      <c r="EI174" s="7">
        <f t="shared" si="488"/>
        <v>0</v>
      </c>
      <c r="EJ174" s="7">
        <f t="shared" si="352"/>
        <v>0</v>
      </c>
      <c r="EK174" s="7">
        <f t="shared" si="385"/>
        <v>0</v>
      </c>
      <c r="EL174" s="7"/>
      <c r="EM174" s="7">
        <f t="shared" si="386"/>
        <v>0</v>
      </c>
      <c r="EN174" s="7">
        <f t="shared" si="462"/>
        <v>0</v>
      </c>
      <c r="EO174" s="7">
        <f t="shared" si="353"/>
        <v>0</v>
      </c>
      <c r="EP174" s="7">
        <f t="shared" si="387"/>
        <v>0</v>
      </c>
      <c r="ER174">
        <f t="shared" si="354"/>
        <v>0</v>
      </c>
      <c r="ES174">
        <f t="shared" si="355"/>
        <v>0</v>
      </c>
      <c r="ET174">
        <f t="shared" si="356"/>
        <v>0</v>
      </c>
      <c r="EU174">
        <f t="shared" si="409"/>
        <v>0</v>
      </c>
      <c r="EV174" s="7"/>
      <c r="EW174" s="7">
        <f t="shared" si="463"/>
        <v>0</v>
      </c>
      <c r="EX174" s="7">
        <f t="shared" si="410"/>
        <v>0</v>
      </c>
      <c r="EY174" s="7">
        <f t="shared" si="357"/>
        <v>0</v>
      </c>
      <c r="EZ174" s="7"/>
      <c r="FA174" s="7">
        <f t="shared" si="464"/>
        <v>0</v>
      </c>
      <c r="FB174" s="7">
        <f>'Initial absorption'!$H174*FA174*$F174</f>
        <v>0</v>
      </c>
      <c r="FC174" s="7">
        <f t="shared" si="411"/>
        <v>0</v>
      </c>
      <c r="FD174" s="7">
        <f>'Initial absorption'!$N174*FC174*$J174</f>
        <v>0</v>
      </c>
      <c r="FE174" s="7"/>
      <c r="FF174">
        <f t="shared" si="465"/>
        <v>0</v>
      </c>
      <c r="FG174" s="7">
        <f t="shared" si="466"/>
        <v>0</v>
      </c>
      <c r="FH174">
        <f t="shared" si="388"/>
        <v>0</v>
      </c>
      <c r="FI174" s="7"/>
      <c r="FJ174">
        <f t="shared" si="389"/>
        <v>0</v>
      </c>
      <c r="FK174">
        <f t="shared" si="412"/>
        <v>0</v>
      </c>
      <c r="FL174">
        <f t="shared" si="422"/>
        <v>0</v>
      </c>
      <c r="FM174" s="7"/>
      <c r="FN174">
        <f>(1 - 'Initial absorption'!$N174)*FC174</f>
        <v>0</v>
      </c>
      <c r="FO174" s="7">
        <f t="shared" si="467"/>
        <v>0</v>
      </c>
      <c r="FP174">
        <f>'Initial absorption'!$T174*(FN174+FO174)*$N174</f>
        <v>0</v>
      </c>
      <c r="FQ174" s="7"/>
      <c r="FR174">
        <f t="shared" si="484"/>
        <v>0</v>
      </c>
      <c r="FS174">
        <f>'Initial absorption'!$N174*FR174*$J174</f>
        <v>0</v>
      </c>
      <c r="FU174">
        <f>(1-'Initial absorption'!$N174)*FR174</f>
        <v>0</v>
      </c>
      <c r="FV174">
        <f>'Initial absorption'!$H174*FU174*$F174</f>
        <v>0</v>
      </c>
      <c r="FW174" s="7"/>
      <c r="FX174">
        <f>(1 - 'Initial absorption'!$T174)*(FN174+FO174)</f>
        <v>0</v>
      </c>
      <c r="FY174">
        <f t="shared" si="468"/>
        <v>0</v>
      </c>
      <c r="GJ174" s="7">
        <f t="shared" si="427"/>
        <v>0</v>
      </c>
      <c r="GK174" s="7">
        <f t="shared" si="489"/>
        <v>0</v>
      </c>
      <c r="GL174" s="7">
        <f t="shared" si="358"/>
        <v>0</v>
      </c>
      <c r="GM174" s="7">
        <f t="shared" si="390"/>
        <v>0</v>
      </c>
      <c r="GN174" s="7"/>
      <c r="GO174" s="7">
        <f t="shared" si="391"/>
        <v>0</v>
      </c>
      <c r="GP174" s="7">
        <f t="shared" si="469"/>
        <v>0</v>
      </c>
      <c r="GQ174" s="7">
        <f t="shared" si="359"/>
        <v>0</v>
      </c>
      <c r="GR174" s="7">
        <f t="shared" si="392"/>
        <v>0</v>
      </c>
      <c r="GT174">
        <f t="shared" si="360"/>
        <v>0</v>
      </c>
      <c r="GU174">
        <f t="shared" si="361"/>
        <v>0</v>
      </c>
      <c r="GV174">
        <f t="shared" si="362"/>
        <v>0</v>
      </c>
      <c r="GW174">
        <f t="shared" si="413"/>
        <v>0</v>
      </c>
      <c r="GX174" s="7"/>
      <c r="GY174" s="7">
        <f t="shared" si="470"/>
        <v>0</v>
      </c>
      <c r="GZ174" s="7">
        <f t="shared" si="414"/>
        <v>0</v>
      </c>
      <c r="HA174" s="7">
        <f t="shared" si="363"/>
        <v>0</v>
      </c>
      <c r="HB174" s="7"/>
      <c r="HC174" s="7">
        <f t="shared" si="471"/>
        <v>0</v>
      </c>
      <c r="HD174" s="7">
        <f>'Initial absorption'!$H174*HC174*$F174</f>
        <v>0</v>
      </c>
      <c r="HE174" s="7">
        <f t="shared" si="415"/>
        <v>0</v>
      </c>
      <c r="HF174" s="7">
        <f>'Initial absorption'!$N174*HE174*$J174</f>
        <v>0</v>
      </c>
      <c r="HG174" s="7"/>
      <c r="HH174">
        <f t="shared" si="472"/>
        <v>0</v>
      </c>
      <c r="HI174" s="7">
        <f t="shared" si="473"/>
        <v>0</v>
      </c>
      <c r="HJ174">
        <f t="shared" si="393"/>
        <v>0</v>
      </c>
      <c r="HK174" s="7"/>
      <c r="HL174">
        <f t="shared" si="394"/>
        <v>0</v>
      </c>
      <c r="HM174">
        <f t="shared" si="416"/>
        <v>0</v>
      </c>
      <c r="HN174">
        <f t="shared" si="423"/>
        <v>0</v>
      </c>
      <c r="HO174" s="7"/>
      <c r="HP174">
        <f>(1 - 'Initial absorption'!$N174)*HE174</f>
        <v>0</v>
      </c>
      <c r="HQ174" s="7">
        <f t="shared" si="474"/>
        <v>0</v>
      </c>
      <c r="HR174">
        <f>'Initial absorption'!$T174*(HP174+HQ174)*$N174</f>
        <v>0</v>
      </c>
      <c r="HS174" s="7"/>
      <c r="HT174">
        <f t="shared" si="485"/>
        <v>0</v>
      </c>
      <c r="HU174">
        <f>'Initial absorption'!$N174*HT174*$J174</f>
        <v>0</v>
      </c>
      <c r="HW174">
        <f>(1-'Initial absorption'!$N174)*HT174</f>
        <v>0</v>
      </c>
      <c r="HX174">
        <f>'Initial absorption'!$H174*HW174*$F174</f>
        <v>0</v>
      </c>
      <c r="HY174" s="7"/>
      <c r="HZ174">
        <f>(1 - 'Initial absorption'!$T174)*(HP174+HQ174)</f>
        <v>0</v>
      </c>
      <c r="IA174">
        <f t="shared" si="475"/>
        <v>0</v>
      </c>
      <c r="IL174" s="7">
        <f t="shared" si="428"/>
        <v>0</v>
      </c>
      <c r="IM174" s="7">
        <f t="shared" si="490"/>
        <v>0</v>
      </c>
      <c r="IN174" s="7">
        <f t="shared" si="364"/>
        <v>0</v>
      </c>
      <c r="IO174" s="7">
        <f t="shared" si="395"/>
        <v>0</v>
      </c>
      <c r="IP174" s="7"/>
      <c r="IQ174" s="7">
        <f t="shared" si="396"/>
        <v>0</v>
      </c>
      <c r="IR174" s="7">
        <f t="shared" si="476"/>
        <v>0</v>
      </c>
      <c r="IS174" s="7">
        <f t="shared" si="365"/>
        <v>0</v>
      </c>
      <c r="IT174" s="7">
        <f t="shared" si="397"/>
        <v>0</v>
      </c>
      <c r="IV174">
        <f t="shared" si="366"/>
        <v>0</v>
      </c>
      <c r="IW174">
        <f t="shared" si="367"/>
        <v>0</v>
      </c>
      <c r="IX174">
        <f t="shared" si="368"/>
        <v>0</v>
      </c>
      <c r="IY174">
        <f t="shared" si="417"/>
        <v>0</v>
      </c>
      <c r="IZ174" s="7"/>
      <c r="JA174" s="7">
        <f t="shared" si="477"/>
        <v>0</v>
      </c>
      <c r="JB174" s="7">
        <f t="shared" si="418"/>
        <v>0</v>
      </c>
      <c r="JC174" s="7">
        <f t="shared" si="369"/>
        <v>0</v>
      </c>
      <c r="JD174" s="7"/>
      <c r="JE174" s="7">
        <f t="shared" si="478"/>
        <v>0</v>
      </c>
      <c r="JF174" s="7">
        <f>'Initial absorption'!$H174*JE174*$F174</f>
        <v>0</v>
      </c>
      <c r="JG174" s="7">
        <f t="shared" si="419"/>
        <v>0</v>
      </c>
      <c r="JH174" s="7">
        <f>'Initial absorption'!$N174*JG174*$J174</f>
        <v>0</v>
      </c>
      <c r="JI174" s="7"/>
      <c r="JJ174">
        <f t="shared" si="479"/>
        <v>0</v>
      </c>
      <c r="JK174" s="7">
        <f t="shared" si="480"/>
        <v>0</v>
      </c>
      <c r="JL174">
        <f t="shared" si="398"/>
        <v>0</v>
      </c>
      <c r="JM174" s="7"/>
      <c r="JN174">
        <f t="shared" si="399"/>
        <v>0</v>
      </c>
      <c r="JO174">
        <f t="shared" si="420"/>
        <v>0</v>
      </c>
      <c r="JP174">
        <f t="shared" si="424"/>
        <v>0</v>
      </c>
      <c r="JQ174" s="7"/>
      <c r="JR174">
        <f>(1 - 'Initial absorption'!$N174)*JG174</f>
        <v>0</v>
      </c>
      <c r="JS174" s="7">
        <f t="shared" si="481"/>
        <v>0</v>
      </c>
      <c r="JT174">
        <f>'Initial absorption'!$T174*(JR174+JS174)*$N174</f>
        <v>0</v>
      </c>
      <c r="JU174" s="7"/>
      <c r="JV174">
        <f t="shared" si="486"/>
        <v>0</v>
      </c>
      <c r="JW174">
        <f>'Initial absorption'!$N174*JV174*$J174</f>
        <v>0</v>
      </c>
      <c r="JY174">
        <f>(1-'Initial absorption'!$N174)*JV174</f>
        <v>0</v>
      </c>
      <c r="JZ174">
        <f>'Initial absorption'!$H174*JY174*$F174</f>
        <v>0</v>
      </c>
      <c r="KA174" s="7"/>
      <c r="KB174">
        <f>(1 - 'Initial absorption'!$T174)*(JR174+JS174)</f>
        <v>0</v>
      </c>
      <c r="KC174">
        <f t="shared" si="482"/>
        <v>0</v>
      </c>
    </row>
    <row r="175" spans="4:289" x14ac:dyDescent="0.25">
      <c r="D175">
        <v>1145</v>
      </c>
      <c r="E175">
        <f>'Input spectra'!B175</f>
        <v>0</v>
      </c>
      <c r="F175">
        <f>'Initial absorption'!J175</f>
        <v>0</v>
      </c>
      <c r="G175">
        <f>'Input spectra'!C175</f>
        <v>0</v>
      </c>
      <c r="H175">
        <f t="shared" si="370"/>
        <v>0</v>
      </c>
      <c r="I175">
        <f>'Input spectra'!D175</f>
        <v>0</v>
      </c>
      <c r="J175">
        <f>'Initial absorption'!P175</f>
        <v>0</v>
      </c>
      <c r="K175">
        <f>'Input spectra'!E175</f>
        <v>0</v>
      </c>
      <c r="L175">
        <f t="shared" si="371"/>
        <v>0</v>
      </c>
      <c r="M175">
        <f>'Input spectra'!F175</f>
        <v>0</v>
      </c>
      <c r="N175">
        <f>'Initial absorption'!V175</f>
        <v>0</v>
      </c>
      <c r="O175">
        <f>'Input spectra'!G175</f>
        <v>0</v>
      </c>
      <c r="P175">
        <f t="shared" si="372"/>
        <v>0</v>
      </c>
      <c r="R175">
        <f>'Reaching edge prob after ems 1'!$EZ176</f>
        <v>0.88442310491909737</v>
      </c>
      <c r="S175">
        <f>'Reaching edge prob after ems 2'!$EZ176</f>
        <v>0.88442310491909737</v>
      </c>
      <c r="T175">
        <f>'Reaching edge prob after ems 3'!EZ176</f>
        <v>0.88442310491909737</v>
      </c>
      <c r="U175">
        <f>1-EXP(-'Reaching edge prob after ems 1'!FC176*_k_in_ec_correction*($E175*_c1+'Input spectra'!Y175))</f>
        <v>1.1751017415439935E-2</v>
      </c>
      <c r="V175">
        <f>1-EXP(-(_t-'Reaching edge prob after ems 1'!FC176)*_k_in_ec_correction*($E175*_c1+'Input spectra'!Y175))</f>
        <v>1.1877584054682533E-2</v>
      </c>
      <c r="W175">
        <f>1-EXP(-'Reaching edge prob after ems 2'!FC176*_k_in_ec_correction*($I175*_c2+'Input spectra'!Y175))</f>
        <v>1.1751017415439935E-2</v>
      </c>
      <c r="X175">
        <f>1-EXP(-(_t-'Reaching edge prob after ems 2'!FC176)*_k_in_ec_correction*($I175*_c2+'Input spectra'!Y175))</f>
        <v>1.1877584054682533E-2</v>
      </c>
      <c r="Y175">
        <f>1-EXP(-'Reaching edge prob after ems 3'!FC176*_k_in_ec_correction*($M175*_c3+'Input spectra'!Y175))</f>
        <v>1.1751017415439935E-2</v>
      </c>
      <c r="Z175">
        <f>1-EXP(-(_t-'Reaching edge prob after ems 3'!FC176)*_k_in_ec_correction*($M175*_c3+'Input spectra'!Y175))</f>
        <v>1.1877584054682533E-2</v>
      </c>
      <c r="AD175" s="7">
        <f t="shared" si="430"/>
        <v>0</v>
      </c>
      <c r="AE175" s="7">
        <f t="shared" si="431"/>
        <v>0</v>
      </c>
      <c r="AF175" s="7">
        <f t="shared" si="432"/>
        <v>0</v>
      </c>
      <c r="AG175" s="7">
        <f t="shared" si="433"/>
        <v>0</v>
      </c>
      <c r="AH175" s="7"/>
      <c r="AI175" s="7">
        <f t="shared" si="434"/>
        <v>0</v>
      </c>
      <c r="AJ175" s="7">
        <f t="shared" si="435"/>
        <v>0</v>
      </c>
      <c r="AK175" s="7">
        <f t="shared" si="436"/>
        <v>0</v>
      </c>
      <c r="AL175" s="7">
        <f t="shared" si="437"/>
        <v>0</v>
      </c>
      <c r="AN175">
        <f t="shared" si="438"/>
        <v>0</v>
      </c>
      <c r="AO175">
        <f t="shared" si="439"/>
        <v>0</v>
      </c>
      <c r="AP175">
        <f t="shared" si="440"/>
        <v>0</v>
      </c>
      <c r="AQ175">
        <f t="shared" si="441"/>
        <v>0</v>
      </c>
      <c r="AR175" s="7"/>
      <c r="AS175" s="7">
        <f t="shared" si="442"/>
        <v>0</v>
      </c>
      <c r="AT175" s="7">
        <f t="shared" si="443"/>
        <v>0</v>
      </c>
      <c r="AU175" s="7">
        <f t="shared" si="444"/>
        <v>0</v>
      </c>
      <c r="AV175" s="7"/>
      <c r="AW175" s="7">
        <f t="shared" si="445"/>
        <v>0</v>
      </c>
      <c r="AX175" s="7">
        <f>'Initial absorption'!$H175*AW175*$F175</f>
        <v>0</v>
      </c>
      <c r="AY175" s="7">
        <f t="shared" si="446"/>
        <v>0</v>
      </c>
      <c r="AZ175" s="7">
        <f>'Initial absorption'!$N175*AY175*$J175</f>
        <v>0</v>
      </c>
      <c r="BA175" s="7"/>
      <c r="BB175">
        <f t="shared" si="447"/>
        <v>0</v>
      </c>
      <c r="BC175" s="7">
        <f t="shared" si="448"/>
        <v>0</v>
      </c>
      <c r="BD175">
        <f t="shared" si="449"/>
        <v>0</v>
      </c>
      <c r="BE175" s="7"/>
      <c r="BF175">
        <f t="shared" si="450"/>
        <v>0</v>
      </c>
      <c r="BG175">
        <f t="shared" si="451"/>
        <v>0</v>
      </c>
      <c r="BH175">
        <f t="shared" si="452"/>
        <v>0</v>
      </c>
      <c r="BI175" s="7"/>
      <c r="BJ175">
        <f>(1 - 'Initial absorption'!$N175)*AY175</f>
        <v>0</v>
      </c>
      <c r="BK175" s="7">
        <f t="shared" si="345"/>
        <v>0</v>
      </c>
      <c r="BL175">
        <f>'Initial absorption'!$T175*(BJ175+BK175)*$N175</f>
        <v>0</v>
      </c>
      <c r="BM175" s="7"/>
      <c r="BN175">
        <f t="shared" si="453"/>
        <v>0</v>
      </c>
      <c r="BO175">
        <f>'Initial absorption'!$N175*BN175*$J175</f>
        <v>0</v>
      </c>
      <c r="BQ175">
        <f>(1-'Initial absorption'!$N175)*BN175</f>
        <v>0</v>
      </c>
      <c r="BR175">
        <f>'Initial absorption'!$H175*BQ175*$F175</f>
        <v>0</v>
      </c>
      <c r="BS175" s="7"/>
      <c r="BT175">
        <f>(1 - 'Initial absorption'!$T175)*(BJ175+BK175)</f>
        <v>0</v>
      </c>
      <c r="BU175">
        <f t="shared" si="454"/>
        <v>0</v>
      </c>
      <c r="CF175" s="7">
        <f t="shared" si="425"/>
        <v>0</v>
      </c>
      <c r="CG175" s="7">
        <f t="shared" si="487"/>
        <v>0</v>
      </c>
      <c r="CH175" s="7">
        <f t="shared" si="346"/>
        <v>0</v>
      </c>
      <c r="CI175" s="7">
        <f t="shared" si="380"/>
        <v>0</v>
      </c>
      <c r="CJ175" s="7"/>
      <c r="CK175" s="7">
        <f t="shared" si="381"/>
        <v>0</v>
      </c>
      <c r="CL175" s="7">
        <f t="shared" si="455"/>
        <v>0</v>
      </c>
      <c r="CM175" s="7">
        <f t="shared" si="347"/>
        <v>0</v>
      </c>
      <c r="CN175" s="7">
        <f t="shared" si="382"/>
        <v>0</v>
      </c>
      <c r="CP175">
        <f t="shared" si="348"/>
        <v>0</v>
      </c>
      <c r="CQ175">
        <f t="shared" si="349"/>
        <v>0</v>
      </c>
      <c r="CR175">
        <f t="shared" si="350"/>
        <v>0</v>
      </c>
      <c r="CS175">
        <f t="shared" si="405"/>
        <v>0</v>
      </c>
      <c r="CT175" s="7"/>
      <c r="CU175" s="7">
        <f t="shared" si="456"/>
        <v>0</v>
      </c>
      <c r="CV175" s="7">
        <f t="shared" si="406"/>
        <v>0</v>
      </c>
      <c r="CW175" s="7">
        <f t="shared" si="351"/>
        <v>0</v>
      </c>
      <c r="CX175" s="7"/>
      <c r="CY175" s="7">
        <f t="shared" si="457"/>
        <v>0</v>
      </c>
      <c r="CZ175" s="7">
        <f>'Initial absorption'!$H175*CY175*$F175</f>
        <v>0</v>
      </c>
      <c r="DA175" s="7">
        <f t="shared" si="407"/>
        <v>0</v>
      </c>
      <c r="DB175" s="7">
        <f>'Initial absorption'!$N175*DA175*$J175</f>
        <v>0</v>
      </c>
      <c r="DC175" s="7"/>
      <c r="DD175">
        <f t="shared" si="458"/>
        <v>0</v>
      </c>
      <c r="DE175" s="7">
        <f t="shared" si="459"/>
        <v>0</v>
      </c>
      <c r="DF175">
        <f t="shared" si="383"/>
        <v>0</v>
      </c>
      <c r="DG175" s="7"/>
      <c r="DH175">
        <f t="shared" si="384"/>
        <v>0</v>
      </c>
      <c r="DI175">
        <f t="shared" si="408"/>
        <v>0</v>
      </c>
      <c r="DJ175">
        <f t="shared" si="421"/>
        <v>0</v>
      </c>
      <c r="DK175" s="7"/>
      <c r="DL175">
        <f>(1 - 'Initial absorption'!$N175)*DA175</f>
        <v>0</v>
      </c>
      <c r="DM175" s="7">
        <f t="shared" si="460"/>
        <v>0</v>
      </c>
      <c r="DN175">
        <f>'Initial absorption'!$T175*(DL175+DM175)*$N175</f>
        <v>0</v>
      </c>
      <c r="DO175" s="7"/>
      <c r="DP175">
        <f t="shared" si="483"/>
        <v>0</v>
      </c>
      <c r="DQ175">
        <f>'Initial absorption'!$N175*DP175*$J175</f>
        <v>0</v>
      </c>
      <c r="DS175">
        <f>(1-'Initial absorption'!$N175)*DP175</f>
        <v>0</v>
      </c>
      <c r="DT175">
        <f>'Initial absorption'!$H175*DS175*$F175</f>
        <v>0</v>
      </c>
      <c r="DU175" s="7"/>
      <c r="DV175">
        <f>(1 - 'Initial absorption'!$T175)*(DL175+DM175)</f>
        <v>0</v>
      </c>
      <c r="DW175">
        <f t="shared" si="461"/>
        <v>0</v>
      </c>
      <c r="EH175" s="7">
        <f t="shared" si="426"/>
        <v>0</v>
      </c>
      <c r="EI175" s="7">
        <f t="shared" si="488"/>
        <v>0</v>
      </c>
      <c r="EJ175" s="7">
        <f t="shared" si="352"/>
        <v>0</v>
      </c>
      <c r="EK175" s="7">
        <f t="shared" si="385"/>
        <v>0</v>
      </c>
      <c r="EL175" s="7"/>
      <c r="EM175" s="7">
        <f t="shared" si="386"/>
        <v>0</v>
      </c>
      <c r="EN175" s="7">
        <f t="shared" si="462"/>
        <v>0</v>
      </c>
      <c r="EO175" s="7">
        <f t="shared" si="353"/>
        <v>0</v>
      </c>
      <c r="EP175" s="7">
        <f t="shared" si="387"/>
        <v>0</v>
      </c>
      <c r="ER175">
        <f t="shared" si="354"/>
        <v>0</v>
      </c>
      <c r="ES175">
        <f t="shared" si="355"/>
        <v>0</v>
      </c>
      <c r="ET175">
        <f t="shared" si="356"/>
        <v>0</v>
      </c>
      <c r="EU175">
        <f t="shared" si="409"/>
        <v>0</v>
      </c>
      <c r="EV175" s="7"/>
      <c r="EW175" s="7">
        <f t="shared" si="463"/>
        <v>0</v>
      </c>
      <c r="EX175" s="7">
        <f t="shared" si="410"/>
        <v>0</v>
      </c>
      <c r="EY175" s="7">
        <f t="shared" si="357"/>
        <v>0</v>
      </c>
      <c r="EZ175" s="7"/>
      <c r="FA175" s="7">
        <f t="shared" si="464"/>
        <v>0</v>
      </c>
      <c r="FB175" s="7">
        <f>'Initial absorption'!$H175*FA175*$F175</f>
        <v>0</v>
      </c>
      <c r="FC175" s="7">
        <f t="shared" si="411"/>
        <v>0</v>
      </c>
      <c r="FD175" s="7">
        <f>'Initial absorption'!$N175*FC175*$J175</f>
        <v>0</v>
      </c>
      <c r="FE175" s="7"/>
      <c r="FF175">
        <f t="shared" si="465"/>
        <v>0</v>
      </c>
      <c r="FG175" s="7">
        <f t="shared" si="466"/>
        <v>0</v>
      </c>
      <c r="FH175">
        <f t="shared" si="388"/>
        <v>0</v>
      </c>
      <c r="FI175" s="7"/>
      <c r="FJ175">
        <f t="shared" si="389"/>
        <v>0</v>
      </c>
      <c r="FK175">
        <f t="shared" si="412"/>
        <v>0</v>
      </c>
      <c r="FL175">
        <f t="shared" si="422"/>
        <v>0</v>
      </c>
      <c r="FM175" s="7"/>
      <c r="FN175">
        <f>(1 - 'Initial absorption'!$N175)*FC175</f>
        <v>0</v>
      </c>
      <c r="FO175" s="7">
        <f t="shared" si="467"/>
        <v>0</v>
      </c>
      <c r="FP175">
        <f>'Initial absorption'!$T175*(FN175+FO175)*$N175</f>
        <v>0</v>
      </c>
      <c r="FQ175" s="7"/>
      <c r="FR175">
        <f t="shared" si="484"/>
        <v>0</v>
      </c>
      <c r="FS175">
        <f>'Initial absorption'!$N175*FR175*$J175</f>
        <v>0</v>
      </c>
      <c r="FU175">
        <f>(1-'Initial absorption'!$N175)*FR175</f>
        <v>0</v>
      </c>
      <c r="FV175">
        <f>'Initial absorption'!$H175*FU175*$F175</f>
        <v>0</v>
      </c>
      <c r="FW175" s="7"/>
      <c r="FX175">
        <f>(1 - 'Initial absorption'!$T175)*(FN175+FO175)</f>
        <v>0</v>
      </c>
      <c r="FY175">
        <f t="shared" si="468"/>
        <v>0</v>
      </c>
      <c r="GJ175" s="7">
        <f t="shared" si="427"/>
        <v>0</v>
      </c>
      <c r="GK175" s="7">
        <f t="shared" si="489"/>
        <v>0</v>
      </c>
      <c r="GL175" s="7">
        <f t="shared" si="358"/>
        <v>0</v>
      </c>
      <c r="GM175" s="7">
        <f t="shared" si="390"/>
        <v>0</v>
      </c>
      <c r="GN175" s="7"/>
      <c r="GO175" s="7">
        <f t="shared" si="391"/>
        <v>0</v>
      </c>
      <c r="GP175" s="7">
        <f t="shared" si="469"/>
        <v>0</v>
      </c>
      <c r="GQ175" s="7">
        <f t="shared" si="359"/>
        <v>0</v>
      </c>
      <c r="GR175" s="7">
        <f t="shared" si="392"/>
        <v>0</v>
      </c>
      <c r="GT175">
        <f t="shared" si="360"/>
        <v>0</v>
      </c>
      <c r="GU175">
        <f t="shared" si="361"/>
        <v>0</v>
      </c>
      <c r="GV175">
        <f t="shared" si="362"/>
        <v>0</v>
      </c>
      <c r="GW175">
        <f t="shared" si="413"/>
        <v>0</v>
      </c>
      <c r="GX175" s="7"/>
      <c r="GY175" s="7">
        <f t="shared" si="470"/>
        <v>0</v>
      </c>
      <c r="GZ175" s="7">
        <f t="shared" si="414"/>
        <v>0</v>
      </c>
      <c r="HA175" s="7">
        <f t="shared" si="363"/>
        <v>0</v>
      </c>
      <c r="HB175" s="7"/>
      <c r="HC175" s="7">
        <f t="shared" si="471"/>
        <v>0</v>
      </c>
      <c r="HD175" s="7">
        <f>'Initial absorption'!$H175*HC175*$F175</f>
        <v>0</v>
      </c>
      <c r="HE175" s="7">
        <f t="shared" si="415"/>
        <v>0</v>
      </c>
      <c r="HF175" s="7">
        <f>'Initial absorption'!$N175*HE175*$J175</f>
        <v>0</v>
      </c>
      <c r="HG175" s="7"/>
      <c r="HH175">
        <f t="shared" si="472"/>
        <v>0</v>
      </c>
      <c r="HI175" s="7">
        <f t="shared" si="473"/>
        <v>0</v>
      </c>
      <c r="HJ175">
        <f t="shared" si="393"/>
        <v>0</v>
      </c>
      <c r="HK175" s="7"/>
      <c r="HL175">
        <f t="shared" si="394"/>
        <v>0</v>
      </c>
      <c r="HM175">
        <f t="shared" si="416"/>
        <v>0</v>
      </c>
      <c r="HN175">
        <f t="shared" si="423"/>
        <v>0</v>
      </c>
      <c r="HO175" s="7"/>
      <c r="HP175">
        <f>(1 - 'Initial absorption'!$N175)*HE175</f>
        <v>0</v>
      </c>
      <c r="HQ175" s="7">
        <f t="shared" si="474"/>
        <v>0</v>
      </c>
      <c r="HR175">
        <f>'Initial absorption'!$T175*(HP175+HQ175)*$N175</f>
        <v>0</v>
      </c>
      <c r="HS175" s="7"/>
      <c r="HT175">
        <f t="shared" si="485"/>
        <v>0</v>
      </c>
      <c r="HU175">
        <f>'Initial absorption'!$N175*HT175*$J175</f>
        <v>0</v>
      </c>
      <c r="HW175">
        <f>(1-'Initial absorption'!$N175)*HT175</f>
        <v>0</v>
      </c>
      <c r="HX175">
        <f>'Initial absorption'!$H175*HW175*$F175</f>
        <v>0</v>
      </c>
      <c r="HY175" s="7"/>
      <c r="HZ175">
        <f>(1 - 'Initial absorption'!$T175)*(HP175+HQ175)</f>
        <v>0</v>
      </c>
      <c r="IA175">
        <f t="shared" si="475"/>
        <v>0</v>
      </c>
      <c r="IL175" s="7">
        <f t="shared" si="428"/>
        <v>0</v>
      </c>
      <c r="IM175" s="7">
        <f t="shared" si="490"/>
        <v>0</v>
      </c>
      <c r="IN175" s="7">
        <f t="shared" si="364"/>
        <v>0</v>
      </c>
      <c r="IO175" s="7">
        <f t="shared" si="395"/>
        <v>0</v>
      </c>
      <c r="IP175" s="7"/>
      <c r="IQ175" s="7">
        <f t="shared" si="396"/>
        <v>0</v>
      </c>
      <c r="IR175" s="7">
        <f t="shared" si="476"/>
        <v>0</v>
      </c>
      <c r="IS175" s="7">
        <f t="shared" si="365"/>
        <v>0</v>
      </c>
      <c r="IT175" s="7">
        <f t="shared" si="397"/>
        <v>0</v>
      </c>
      <c r="IV175">
        <f t="shared" si="366"/>
        <v>0</v>
      </c>
      <c r="IW175">
        <f t="shared" si="367"/>
        <v>0</v>
      </c>
      <c r="IX175">
        <f t="shared" si="368"/>
        <v>0</v>
      </c>
      <c r="IY175">
        <f t="shared" si="417"/>
        <v>0</v>
      </c>
      <c r="IZ175" s="7"/>
      <c r="JA175" s="7">
        <f t="shared" si="477"/>
        <v>0</v>
      </c>
      <c r="JB175" s="7">
        <f t="shared" si="418"/>
        <v>0</v>
      </c>
      <c r="JC175" s="7">
        <f t="shared" si="369"/>
        <v>0</v>
      </c>
      <c r="JD175" s="7"/>
      <c r="JE175" s="7">
        <f t="shared" si="478"/>
        <v>0</v>
      </c>
      <c r="JF175" s="7">
        <f>'Initial absorption'!$H175*JE175*$F175</f>
        <v>0</v>
      </c>
      <c r="JG175" s="7">
        <f t="shared" si="419"/>
        <v>0</v>
      </c>
      <c r="JH175" s="7">
        <f>'Initial absorption'!$N175*JG175*$J175</f>
        <v>0</v>
      </c>
      <c r="JI175" s="7"/>
      <c r="JJ175">
        <f t="shared" si="479"/>
        <v>0</v>
      </c>
      <c r="JK175" s="7">
        <f t="shared" si="480"/>
        <v>0</v>
      </c>
      <c r="JL175">
        <f t="shared" si="398"/>
        <v>0</v>
      </c>
      <c r="JM175" s="7"/>
      <c r="JN175">
        <f t="shared" si="399"/>
        <v>0</v>
      </c>
      <c r="JO175">
        <f t="shared" si="420"/>
        <v>0</v>
      </c>
      <c r="JP175">
        <f t="shared" si="424"/>
        <v>0</v>
      </c>
      <c r="JQ175" s="7"/>
      <c r="JR175">
        <f>(1 - 'Initial absorption'!$N175)*JG175</f>
        <v>0</v>
      </c>
      <c r="JS175" s="7">
        <f t="shared" si="481"/>
        <v>0</v>
      </c>
      <c r="JT175">
        <f>'Initial absorption'!$T175*(JR175+JS175)*$N175</f>
        <v>0</v>
      </c>
      <c r="JU175" s="7"/>
      <c r="JV175">
        <f t="shared" si="486"/>
        <v>0</v>
      </c>
      <c r="JW175">
        <f>'Initial absorption'!$N175*JV175*$J175</f>
        <v>0</v>
      </c>
      <c r="JY175">
        <f>(1-'Initial absorption'!$N175)*JV175</f>
        <v>0</v>
      </c>
      <c r="JZ175">
        <f>'Initial absorption'!$H175*JY175*$F175</f>
        <v>0</v>
      </c>
      <c r="KA175" s="7"/>
      <c r="KB175">
        <f>(1 - 'Initial absorption'!$T175)*(JR175+JS175)</f>
        <v>0</v>
      </c>
      <c r="KC175">
        <f t="shared" si="482"/>
        <v>0</v>
      </c>
    </row>
    <row r="176" spans="4:289" x14ac:dyDescent="0.25">
      <c r="D176">
        <v>1150</v>
      </c>
      <c r="E176">
        <f>'Input spectra'!B176</f>
        <v>0</v>
      </c>
      <c r="F176">
        <f>'Initial absorption'!J176</f>
        <v>0</v>
      </c>
      <c r="G176">
        <f>'Input spectra'!C176</f>
        <v>0</v>
      </c>
      <c r="H176">
        <f t="shared" si="370"/>
        <v>0</v>
      </c>
      <c r="I176">
        <f>'Input spectra'!D176</f>
        <v>0</v>
      </c>
      <c r="J176">
        <f>'Initial absorption'!P176</f>
        <v>0</v>
      </c>
      <c r="K176">
        <f>'Input spectra'!E176</f>
        <v>0</v>
      </c>
      <c r="L176">
        <f t="shared" si="371"/>
        <v>0</v>
      </c>
      <c r="M176">
        <f>'Input spectra'!F176</f>
        <v>0</v>
      </c>
      <c r="N176">
        <f>'Initial absorption'!V176</f>
        <v>0</v>
      </c>
      <c r="O176">
        <f>'Input spectra'!G176</f>
        <v>0</v>
      </c>
      <c r="P176">
        <f t="shared" si="372"/>
        <v>0</v>
      </c>
      <c r="R176">
        <f>'Reaching edge prob after ems 1'!$EZ177</f>
        <v>0.88455113492758108</v>
      </c>
      <c r="S176">
        <f>'Reaching edge prob after ems 2'!$EZ177</f>
        <v>0.88455113492758108</v>
      </c>
      <c r="T176">
        <f>'Reaching edge prob after ems 3'!EZ177</f>
        <v>0.88455113492758108</v>
      </c>
      <c r="U176">
        <f>1-EXP(-'Reaching edge prob after ems 1'!FC177*_k_in_ec_correction*($E176*_c1+'Input spectra'!Y176))</f>
        <v>1.1736862970257333E-2</v>
      </c>
      <c r="V176">
        <f>1-EXP(-(_t-'Reaching edge prob after ems 1'!FC177)*_k_in_ec_correction*($E176*_c1+'Input spectra'!Y176))</f>
        <v>1.1863123249272189E-2</v>
      </c>
      <c r="W176">
        <f>1-EXP(-'Reaching edge prob after ems 2'!FC177*_k_in_ec_correction*($I176*_c2+'Input spectra'!Y176))</f>
        <v>1.1736862970257333E-2</v>
      </c>
      <c r="X176">
        <f>1-EXP(-(_t-'Reaching edge prob after ems 2'!FC177)*_k_in_ec_correction*($I176*_c2+'Input spectra'!Y176))</f>
        <v>1.1863123249272189E-2</v>
      </c>
      <c r="Y176">
        <f>1-EXP(-'Reaching edge prob after ems 3'!FC177*_k_in_ec_correction*($M176*_c3+'Input spectra'!Y176))</f>
        <v>1.1736862970257333E-2</v>
      </c>
      <c r="Z176">
        <f>1-EXP(-(_t-'Reaching edge prob after ems 3'!FC177)*_k_in_ec_correction*($M176*_c3+'Input spectra'!Y176))</f>
        <v>1.1863123249272189E-2</v>
      </c>
      <c r="AD176" s="7">
        <f t="shared" si="430"/>
        <v>0</v>
      </c>
      <c r="AE176" s="7">
        <f t="shared" si="431"/>
        <v>0</v>
      </c>
      <c r="AF176" s="7">
        <f t="shared" si="432"/>
        <v>0</v>
      </c>
      <c r="AG176" s="7">
        <f t="shared" si="433"/>
        <v>0</v>
      </c>
      <c r="AH176" s="7"/>
      <c r="AI176" s="7">
        <f t="shared" si="434"/>
        <v>0</v>
      </c>
      <c r="AJ176" s="7">
        <f t="shared" si="435"/>
        <v>0</v>
      </c>
      <c r="AK176" s="7">
        <f t="shared" si="436"/>
        <v>0</v>
      </c>
      <c r="AL176" s="7">
        <f t="shared" si="437"/>
        <v>0</v>
      </c>
      <c r="AN176">
        <f t="shared" si="438"/>
        <v>0</v>
      </c>
      <c r="AO176">
        <f t="shared" si="439"/>
        <v>0</v>
      </c>
      <c r="AP176">
        <f t="shared" si="440"/>
        <v>0</v>
      </c>
      <c r="AQ176">
        <f t="shared" si="441"/>
        <v>0</v>
      </c>
      <c r="AR176" s="7"/>
      <c r="AS176" s="7">
        <f t="shared" si="442"/>
        <v>0</v>
      </c>
      <c r="AT176" s="7">
        <f t="shared" si="443"/>
        <v>0</v>
      </c>
      <c r="AU176" s="7">
        <f t="shared" si="444"/>
        <v>0</v>
      </c>
      <c r="AV176" s="7"/>
      <c r="AW176" s="7">
        <f t="shared" si="445"/>
        <v>0</v>
      </c>
      <c r="AX176" s="7">
        <f>'Initial absorption'!$H176*AW176*$F176</f>
        <v>0</v>
      </c>
      <c r="AY176" s="7">
        <f t="shared" si="446"/>
        <v>0</v>
      </c>
      <c r="AZ176" s="7">
        <f>'Initial absorption'!$N176*AY176*$J176</f>
        <v>0</v>
      </c>
      <c r="BA176" s="7"/>
      <c r="BB176">
        <f t="shared" si="447"/>
        <v>0</v>
      </c>
      <c r="BC176" s="7">
        <f t="shared" si="448"/>
        <v>0</v>
      </c>
      <c r="BD176">
        <f t="shared" si="449"/>
        <v>0</v>
      </c>
      <c r="BE176" s="7"/>
      <c r="BF176">
        <f t="shared" si="450"/>
        <v>0</v>
      </c>
      <c r="BG176">
        <f t="shared" si="451"/>
        <v>0</v>
      </c>
      <c r="BH176">
        <f t="shared" si="452"/>
        <v>0</v>
      </c>
      <c r="BI176" s="7"/>
      <c r="BJ176">
        <f>(1 - 'Initial absorption'!$N176)*AY176</f>
        <v>0</v>
      </c>
      <c r="BK176" s="7">
        <f t="shared" si="345"/>
        <v>0</v>
      </c>
      <c r="BL176">
        <f>'Initial absorption'!$T176*(BJ176+BK176)*$N176</f>
        <v>0</v>
      </c>
      <c r="BM176" s="7"/>
      <c r="BN176">
        <f t="shared" si="453"/>
        <v>0</v>
      </c>
      <c r="BO176">
        <f>'Initial absorption'!$N176*BN176*$J176</f>
        <v>0</v>
      </c>
      <c r="BQ176">
        <f>(1-'Initial absorption'!$N176)*BN176</f>
        <v>0</v>
      </c>
      <c r="BR176">
        <f>'Initial absorption'!$H176*BQ176*$F176</f>
        <v>0</v>
      </c>
      <c r="BS176" s="7"/>
      <c r="BT176">
        <f>(1 - 'Initial absorption'!$T176)*(BJ176+BK176)</f>
        <v>0</v>
      </c>
      <c r="BU176">
        <f t="shared" si="454"/>
        <v>0</v>
      </c>
      <c r="CF176" s="7">
        <f t="shared" si="425"/>
        <v>0</v>
      </c>
      <c r="CG176" s="7">
        <f t="shared" si="487"/>
        <v>0</v>
      </c>
      <c r="CH176" s="7">
        <f t="shared" si="346"/>
        <v>0</v>
      </c>
      <c r="CI176" s="7">
        <f t="shared" si="380"/>
        <v>0</v>
      </c>
      <c r="CJ176" s="7"/>
      <c r="CK176" s="7">
        <f t="shared" si="381"/>
        <v>0</v>
      </c>
      <c r="CL176" s="7">
        <f t="shared" si="455"/>
        <v>0</v>
      </c>
      <c r="CM176" s="7">
        <f t="shared" si="347"/>
        <v>0</v>
      </c>
      <c r="CN176" s="7">
        <f t="shared" si="382"/>
        <v>0</v>
      </c>
      <c r="CP176">
        <f t="shared" si="348"/>
        <v>0</v>
      </c>
      <c r="CQ176">
        <f t="shared" si="349"/>
        <v>0</v>
      </c>
      <c r="CR176">
        <f t="shared" si="350"/>
        <v>0</v>
      </c>
      <c r="CS176">
        <f t="shared" si="405"/>
        <v>0</v>
      </c>
      <c r="CT176" s="7"/>
      <c r="CU176" s="7">
        <f t="shared" si="456"/>
        <v>0</v>
      </c>
      <c r="CV176" s="7">
        <f t="shared" si="406"/>
        <v>0</v>
      </c>
      <c r="CW176" s="7">
        <f t="shared" si="351"/>
        <v>0</v>
      </c>
      <c r="CX176" s="7"/>
      <c r="CY176" s="7">
        <f t="shared" si="457"/>
        <v>0</v>
      </c>
      <c r="CZ176" s="7">
        <f>'Initial absorption'!$H176*CY176*$F176</f>
        <v>0</v>
      </c>
      <c r="DA176" s="7">
        <f t="shared" si="407"/>
        <v>0</v>
      </c>
      <c r="DB176" s="7">
        <f>'Initial absorption'!$N176*DA176*$J176</f>
        <v>0</v>
      </c>
      <c r="DC176" s="7"/>
      <c r="DD176">
        <f t="shared" si="458"/>
        <v>0</v>
      </c>
      <c r="DE176" s="7">
        <f t="shared" si="459"/>
        <v>0</v>
      </c>
      <c r="DF176">
        <f t="shared" si="383"/>
        <v>0</v>
      </c>
      <c r="DG176" s="7"/>
      <c r="DH176">
        <f t="shared" si="384"/>
        <v>0</v>
      </c>
      <c r="DI176">
        <f t="shared" si="408"/>
        <v>0</v>
      </c>
      <c r="DJ176">
        <f t="shared" si="421"/>
        <v>0</v>
      </c>
      <c r="DK176" s="7"/>
      <c r="DL176">
        <f>(1 - 'Initial absorption'!$N176)*DA176</f>
        <v>0</v>
      </c>
      <c r="DM176" s="7">
        <f t="shared" si="460"/>
        <v>0</v>
      </c>
      <c r="DN176">
        <f>'Initial absorption'!$T176*(DL176+DM176)*$N176</f>
        <v>0</v>
      </c>
      <c r="DO176" s="7"/>
      <c r="DP176">
        <f t="shared" si="483"/>
        <v>0</v>
      </c>
      <c r="DQ176">
        <f>'Initial absorption'!$N176*DP176*$J176</f>
        <v>0</v>
      </c>
      <c r="DS176">
        <f>(1-'Initial absorption'!$N176)*DP176</f>
        <v>0</v>
      </c>
      <c r="DT176">
        <f>'Initial absorption'!$H176*DS176*$F176</f>
        <v>0</v>
      </c>
      <c r="DU176" s="7"/>
      <c r="DV176">
        <f>(1 - 'Initial absorption'!$T176)*(DL176+DM176)</f>
        <v>0</v>
      </c>
      <c r="DW176">
        <f t="shared" si="461"/>
        <v>0</v>
      </c>
      <c r="EH176" s="7">
        <f t="shared" si="426"/>
        <v>0</v>
      </c>
      <c r="EI176" s="7">
        <f t="shared" si="488"/>
        <v>0</v>
      </c>
      <c r="EJ176" s="7">
        <f t="shared" si="352"/>
        <v>0</v>
      </c>
      <c r="EK176" s="7">
        <f t="shared" si="385"/>
        <v>0</v>
      </c>
      <c r="EL176" s="7"/>
      <c r="EM176" s="7">
        <f t="shared" si="386"/>
        <v>0</v>
      </c>
      <c r="EN176" s="7">
        <f t="shared" si="462"/>
        <v>0</v>
      </c>
      <c r="EO176" s="7">
        <f t="shared" si="353"/>
        <v>0</v>
      </c>
      <c r="EP176" s="7">
        <f t="shared" si="387"/>
        <v>0</v>
      </c>
      <c r="ER176">
        <f t="shared" si="354"/>
        <v>0</v>
      </c>
      <c r="ES176">
        <f t="shared" si="355"/>
        <v>0</v>
      </c>
      <c r="ET176">
        <f t="shared" si="356"/>
        <v>0</v>
      </c>
      <c r="EU176">
        <f t="shared" si="409"/>
        <v>0</v>
      </c>
      <c r="EV176" s="7"/>
      <c r="EW176" s="7">
        <f t="shared" si="463"/>
        <v>0</v>
      </c>
      <c r="EX176" s="7">
        <f t="shared" si="410"/>
        <v>0</v>
      </c>
      <c r="EY176" s="7">
        <f t="shared" si="357"/>
        <v>0</v>
      </c>
      <c r="EZ176" s="7"/>
      <c r="FA176" s="7">
        <f t="shared" si="464"/>
        <v>0</v>
      </c>
      <c r="FB176" s="7">
        <f>'Initial absorption'!$H176*FA176*$F176</f>
        <v>0</v>
      </c>
      <c r="FC176" s="7">
        <f t="shared" si="411"/>
        <v>0</v>
      </c>
      <c r="FD176" s="7">
        <f>'Initial absorption'!$N176*FC176*$J176</f>
        <v>0</v>
      </c>
      <c r="FE176" s="7"/>
      <c r="FF176">
        <f t="shared" si="465"/>
        <v>0</v>
      </c>
      <c r="FG176" s="7">
        <f t="shared" si="466"/>
        <v>0</v>
      </c>
      <c r="FH176">
        <f t="shared" si="388"/>
        <v>0</v>
      </c>
      <c r="FI176" s="7"/>
      <c r="FJ176">
        <f t="shared" si="389"/>
        <v>0</v>
      </c>
      <c r="FK176">
        <f t="shared" si="412"/>
        <v>0</v>
      </c>
      <c r="FL176">
        <f t="shared" si="422"/>
        <v>0</v>
      </c>
      <c r="FM176" s="7"/>
      <c r="FN176">
        <f>(1 - 'Initial absorption'!$N176)*FC176</f>
        <v>0</v>
      </c>
      <c r="FO176" s="7">
        <f t="shared" si="467"/>
        <v>0</v>
      </c>
      <c r="FP176">
        <f>'Initial absorption'!$T176*(FN176+FO176)*$N176</f>
        <v>0</v>
      </c>
      <c r="FQ176" s="7"/>
      <c r="FR176">
        <f t="shared" si="484"/>
        <v>0</v>
      </c>
      <c r="FS176">
        <f>'Initial absorption'!$N176*FR176*$J176</f>
        <v>0</v>
      </c>
      <c r="FU176">
        <f>(1-'Initial absorption'!$N176)*FR176</f>
        <v>0</v>
      </c>
      <c r="FV176">
        <f>'Initial absorption'!$H176*FU176*$F176</f>
        <v>0</v>
      </c>
      <c r="FW176" s="7"/>
      <c r="FX176">
        <f>(1 - 'Initial absorption'!$T176)*(FN176+FO176)</f>
        <v>0</v>
      </c>
      <c r="FY176">
        <f t="shared" si="468"/>
        <v>0</v>
      </c>
      <c r="GJ176" s="7">
        <f t="shared" si="427"/>
        <v>0</v>
      </c>
      <c r="GK176" s="7">
        <f t="shared" si="489"/>
        <v>0</v>
      </c>
      <c r="GL176" s="7">
        <f t="shared" si="358"/>
        <v>0</v>
      </c>
      <c r="GM176" s="7">
        <f t="shared" si="390"/>
        <v>0</v>
      </c>
      <c r="GN176" s="7"/>
      <c r="GO176" s="7">
        <f t="shared" si="391"/>
        <v>0</v>
      </c>
      <c r="GP176" s="7">
        <f t="shared" si="469"/>
        <v>0</v>
      </c>
      <c r="GQ176" s="7">
        <f t="shared" si="359"/>
        <v>0</v>
      </c>
      <c r="GR176" s="7">
        <f t="shared" si="392"/>
        <v>0</v>
      </c>
      <c r="GT176">
        <f t="shared" si="360"/>
        <v>0</v>
      </c>
      <c r="GU176">
        <f t="shared" si="361"/>
        <v>0</v>
      </c>
      <c r="GV176">
        <f t="shared" si="362"/>
        <v>0</v>
      </c>
      <c r="GW176">
        <f t="shared" si="413"/>
        <v>0</v>
      </c>
      <c r="GX176" s="7"/>
      <c r="GY176" s="7">
        <f t="shared" si="470"/>
        <v>0</v>
      </c>
      <c r="GZ176" s="7">
        <f t="shared" si="414"/>
        <v>0</v>
      </c>
      <c r="HA176" s="7">
        <f t="shared" si="363"/>
        <v>0</v>
      </c>
      <c r="HB176" s="7"/>
      <c r="HC176" s="7">
        <f t="shared" si="471"/>
        <v>0</v>
      </c>
      <c r="HD176" s="7">
        <f>'Initial absorption'!$H176*HC176*$F176</f>
        <v>0</v>
      </c>
      <c r="HE176" s="7">
        <f t="shared" si="415"/>
        <v>0</v>
      </c>
      <c r="HF176" s="7">
        <f>'Initial absorption'!$N176*HE176*$J176</f>
        <v>0</v>
      </c>
      <c r="HG176" s="7"/>
      <c r="HH176">
        <f t="shared" si="472"/>
        <v>0</v>
      </c>
      <c r="HI176" s="7">
        <f t="shared" si="473"/>
        <v>0</v>
      </c>
      <c r="HJ176">
        <f t="shared" si="393"/>
        <v>0</v>
      </c>
      <c r="HK176" s="7"/>
      <c r="HL176">
        <f t="shared" si="394"/>
        <v>0</v>
      </c>
      <c r="HM176">
        <f t="shared" si="416"/>
        <v>0</v>
      </c>
      <c r="HN176">
        <f t="shared" si="423"/>
        <v>0</v>
      </c>
      <c r="HO176" s="7"/>
      <c r="HP176">
        <f>(1 - 'Initial absorption'!$N176)*HE176</f>
        <v>0</v>
      </c>
      <c r="HQ176" s="7">
        <f t="shared" si="474"/>
        <v>0</v>
      </c>
      <c r="HR176">
        <f>'Initial absorption'!$T176*(HP176+HQ176)*$N176</f>
        <v>0</v>
      </c>
      <c r="HS176" s="7"/>
      <c r="HT176">
        <f t="shared" si="485"/>
        <v>0</v>
      </c>
      <c r="HU176">
        <f>'Initial absorption'!$N176*HT176*$J176</f>
        <v>0</v>
      </c>
      <c r="HW176">
        <f>(1-'Initial absorption'!$N176)*HT176</f>
        <v>0</v>
      </c>
      <c r="HX176">
        <f>'Initial absorption'!$H176*HW176*$F176</f>
        <v>0</v>
      </c>
      <c r="HY176" s="7"/>
      <c r="HZ176">
        <f>(1 - 'Initial absorption'!$T176)*(HP176+HQ176)</f>
        <v>0</v>
      </c>
      <c r="IA176">
        <f t="shared" si="475"/>
        <v>0</v>
      </c>
      <c r="IL176" s="7">
        <f t="shared" si="428"/>
        <v>0</v>
      </c>
      <c r="IM176" s="7">
        <f t="shared" si="490"/>
        <v>0</v>
      </c>
      <c r="IN176" s="7">
        <f t="shared" si="364"/>
        <v>0</v>
      </c>
      <c r="IO176" s="7">
        <f t="shared" si="395"/>
        <v>0</v>
      </c>
      <c r="IP176" s="7"/>
      <c r="IQ176" s="7">
        <f t="shared" si="396"/>
        <v>0</v>
      </c>
      <c r="IR176" s="7">
        <f t="shared" si="476"/>
        <v>0</v>
      </c>
      <c r="IS176" s="7">
        <f t="shared" si="365"/>
        <v>0</v>
      </c>
      <c r="IT176" s="7">
        <f t="shared" si="397"/>
        <v>0</v>
      </c>
      <c r="IV176">
        <f t="shared" si="366"/>
        <v>0</v>
      </c>
      <c r="IW176">
        <f t="shared" si="367"/>
        <v>0</v>
      </c>
      <c r="IX176">
        <f t="shared" si="368"/>
        <v>0</v>
      </c>
      <c r="IY176">
        <f t="shared" si="417"/>
        <v>0</v>
      </c>
      <c r="IZ176" s="7"/>
      <c r="JA176" s="7">
        <f t="shared" si="477"/>
        <v>0</v>
      </c>
      <c r="JB176" s="7">
        <f t="shared" si="418"/>
        <v>0</v>
      </c>
      <c r="JC176" s="7">
        <f t="shared" si="369"/>
        <v>0</v>
      </c>
      <c r="JD176" s="7"/>
      <c r="JE176" s="7">
        <f t="shared" si="478"/>
        <v>0</v>
      </c>
      <c r="JF176" s="7">
        <f>'Initial absorption'!$H176*JE176*$F176</f>
        <v>0</v>
      </c>
      <c r="JG176" s="7">
        <f t="shared" si="419"/>
        <v>0</v>
      </c>
      <c r="JH176" s="7">
        <f>'Initial absorption'!$N176*JG176*$J176</f>
        <v>0</v>
      </c>
      <c r="JI176" s="7"/>
      <c r="JJ176">
        <f t="shared" si="479"/>
        <v>0</v>
      </c>
      <c r="JK176" s="7">
        <f t="shared" si="480"/>
        <v>0</v>
      </c>
      <c r="JL176">
        <f t="shared" si="398"/>
        <v>0</v>
      </c>
      <c r="JM176" s="7"/>
      <c r="JN176">
        <f t="shared" si="399"/>
        <v>0</v>
      </c>
      <c r="JO176">
        <f t="shared" si="420"/>
        <v>0</v>
      </c>
      <c r="JP176">
        <f t="shared" si="424"/>
        <v>0</v>
      </c>
      <c r="JQ176" s="7"/>
      <c r="JR176">
        <f>(1 - 'Initial absorption'!$N176)*JG176</f>
        <v>0</v>
      </c>
      <c r="JS176" s="7">
        <f t="shared" si="481"/>
        <v>0</v>
      </c>
      <c r="JT176">
        <f>'Initial absorption'!$T176*(JR176+JS176)*$N176</f>
        <v>0</v>
      </c>
      <c r="JU176" s="7"/>
      <c r="JV176">
        <f t="shared" si="486"/>
        <v>0</v>
      </c>
      <c r="JW176">
        <f>'Initial absorption'!$N176*JV176*$J176</f>
        <v>0</v>
      </c>
      <c r="JY176">
        <f>(1-'Initial absorption'!$N176)*JV176</f>
        <v>0</v>
      </c>
      <c r="JZ176">
        <f>'Initial absorption'!$H176*JY176*$F176</f>
        <v>0</v>
      </c>
      <c r="KA176" s="7"/>
      <c r="KB176">
        <f>(1 - 'Initial absorption'!$T176)*(JR176+JS176)</f>
        <v>0</v>
      </c>
      <c r="KC176">
        <f t="shared" si="482"/>
        <v>0</v>
      </c>
    </row>
    <row r="177" spans="4:289" x14ac:dyDescent="0.25">
      <c r="D177">
        <v>1155</v>
      </c>
      <c r="E177">
        <f>'Input spectra'!B177</f>
        <v>0</v>
      </c>
      <c r="F177">
        <f>'Initial absorption'!J177</f>
        <v>0</v>
      </c>
      <c r="G177">
        <f>'Input spectra'!C177</f>
        <v>0</v>
      </c>
      <c r="H177">
        <f t="shared" si="370"/>
        <v>0</v>
      </c>
      <c r="I177">
        <f>'Input spectra'!D177</f>
        <v>0</v>
      </c>
      <c r="J177">
        <f>'Initial absorption'!P177</f>
        <v>0</v>
      </c>
      <c r="K177">
        <f>'Input spectra'!E177</f>
        <v>0</v>
      </c>
      <c r="L177">
        <f t="shared" si="371"/>
        <v>0</v>
      </c>
      <c r="M177">
        <f>'Input spectra'!F177</f>
        <v>0</v>
      </c>
      <c r="N177">
        <f>'Initial absorption'!V177</f>
        <v>0</v>
      </c>
      <c r="O177">
        <f>'Input spectra'!G177</f>
        <v>0</v>
      </c>
      <c r="P177">
        <f t="shared" si="372"/>
        <v>0</v>
      </c>
      <c r="R177">
        <f>'Reaching edge prob after ems 1'!$EZ178</f>
        <v>0.88467919373709569</v>
      </c>
      <c r="S177">
        <f>'Reaching edge prob after ems 2'!$EZ178</f>
        <v>0.88467919373709569</v>
      </c>
      <c r="T177">
        <f>'Reaching edge prob after ems 3'!EZ178</f>
        <v>0.88467919373709569</v>
      </c>
      <c r="U177">
        <f>1-EXP(-'Reaching edge prob after ems 1'!FC178*_k_in_ec_correction*($E177*_c1+'Input spectra'!Y177))</f>
        <v>1.1722708134500048E-2</v>
      </c>
      <c r="V177">
        <f>1-EXP(-(_t-'Reaching edge prob after ems 1'!FC178)*_k_in_ec_correction*($E177*_c1+'Input spectra'!Y177))</f>
        <v>1.1848662420053224E-2</v>
      </c>
      <c r="W177">
        <f>1-EXP(-'Reaching edge prob after ems 2'!FC178*_k_in_ec_correction*($I177*_c2+'Input spectra'!Y177))</f>
        <v>1.1722708134500048E-2</v>
      </c>
      <c r="X177">
        <f>1-EXP(-(_t-'Reaching edge prob after ems 2'!FC178)*_k_in_ec_correction*($I177*_c2+'Input spectra'!Y177))</f>
        <v>1.1848662420053224E-2</v>
      </c>
      <c r="Y177">
        <f>1-EXP(-'Reaching edge prob after ems 3'!FC178*_k_in_ec_correction*($M177*_c3+'Input spectra'!Y177))</f>
        <v>1.1722708134500048E-2</v>
      </c>
      <c r="Z177">
        <f>1-EXP(-(_t-'Reaching edge prob after ems 3'!FC178)*_k_in_ec_correction*($M177*_c3+'Input spectra'!Y177))</f>
        <v>1.1848662420053224E-2</v>
      </c>
      <c r="AD177" s="7">
        <f t="shared" si="430"/>
        <v>0</v>
      </c>
      <c r="AE177" s="7">
        <f t="shared" si="431"/>
        <v>0</v>
      </c>
      <c r="AF177" s="7">
        <f t="shared" si="432"/>
        <v>0</v>
      </c>
      <c r="AG177" s="7">
        <f t="shared" si="433"/>
        <v>0</v>
      </c>
      <c r="AH177" s="7"/>
      <c r="AI177" s="7">
        <f t="shared" si="434"/>
        <v>0</v>
      </c>
      <c r="AJ177" s="7">
        <f t="shared" si="435"/>
        <v>0</v>
      </c>
      <c r="AK177" s="7">
        <f t="shared" si="436"/>
        <v>0</v>
      </c>
      <c r="AL177" s="7">
        <f t="shared" si="437"/>
        <v>0</v>
      </c>
      <c r="AN177">
        <f t="shared" si="438"/>
        <v>0</v>
      </c>
      <c r="AO177">
        <f t="shared" si="439"/>
        <v>0</v>
      </c>
      <c r="AP177">
        <f t="shared" si="440"/>
        <v>0</v>
      </c>
      <c r="AQ177">
        <f t="shared" si="441"/>
        <v>0</v>
      </c>
      <c r="AR177" s="7"/>
      <c r="AS177" s="7">
        <f t="shared" si="442"/>
        <v>0</v>
      </c>
      <c r="AT177" s="7">
        <f t="shared" si="443"/>
        <v>0</v>
      </c>
      <c r="AU177" s="7">
        <f t="shared" si="444"/>
        <v>0</v>
      </c>
      <c r="AV177" s="7"/>
      <c r="AW177" s="7">
        <f t="shared" si="445"/>
        <v>0</v>
      </c>
      <c r="AX177" s="7">
        <f>'Initial absorption'!$H177*AW177*$F177</f>
        <v>0</v>
      </c>
      <c r="AY177" s="7">
        <f t="shared" si="446"/>
        <v>0</v>
      </c>
      <c r="AZ177" s="7">
        <f>'Initial absorption'!$N177*AY177*$J177</f>
        <v>0</v>
      </c>
      <c r="BA177" s="7"/>
      <c r="BB177">
        <f t="shared" si="447"/>
        <v>0</v>
      </c>
      <c r="BC177" s="7">
        <f t="shared" si="448"/>
        <v>0</v>
      </c>
      <c r="BD177">
        <f t="shared" si="449"/>
        <v>0</v>
      </c>
      <c r="BE177" s="7"/>
      <c r="BF177">
        <f t="shared" si="450"/>
        <v>0</v>
      </c>
      <c r="BG177">
        <f t="shared" si="451"/>
        <v>0</v>
      </c>
      <c r="BH177">
        <f t="shared" si="452"/>
        <v>0</v>
      </c>
      <c r="BI177" s="7"/>
      <c r="BJ177">
        <f>(1 - 'Initial absorption'!$N177)*AY177</f>
        <v>0</v>
      </c>
      <c r="BK177" s="7">
        <f t="shared" si="345"/>
        <v>0</v>
      </c>
      <c r="BL177">
        <f>'Initial absorption'!$T177*(BJ177+BK177)*$N177</f>
        <v>0</v>
      </c>
      <c r="BM177" s="7"/>
      <c r="BN177">
        <f t="shared" si="453"/>
        <v>0</v>
      </c>
      <c r="BO177">
        <f>'Initial absorption'!$N177*BN177*$J177</f>
        <v>0</v>
      </c>
      <c r="BQ177">
        <f>(1-'Initial absorption'!$N177)*BN177</f>
        <v>0</v>
      </c>
      <c r="BR177">
        <f>'Initial absorption'!$H177*BQ177*$F177</f>
        <v>0</v>
      </c>
      <c r="BS177" s="7"/>
      <c r="BT177">
        <f>(1 - 'Initial absorption'!$T177)*(BJ177+BK177)</f>
        <v>0</v>
      </c>
      <c r="BU177">
        <f t="shared" si="454"/>
        <v>0</v>
      </c>
      <c r="CF177" s="7">
        <f t="shared" si="425"/>
        <v>0</v>
      </c>
      <c r="CG177" s="7">
        <f t="shared" si="487"/>
        <v>0</v>
      </c>
      <c r="CH177" s="7">
        <f t="shared" si="346"/>
        <v>0</v>
      </c>
      <c r="CI177" s="7">
        <f t="shared" si="380"/>
        <v>0</v>
      </c>
      <c r="CJ177" s="7"/>
      <c r="CK177" s="7">
        <f t="shared" si="381"/>
        <v>0</v>
      </c>
      <c r="CL177" s="7">
        <f t="shared" si="455"/>
        <v>0</v>
      </c>
      <c r="CM177" s="7">
        <f t="shared" si="347"/>
        <v>0</v>
      </c>
      <c r="CN177" s="7">
        <f t="shared" si="382"/>
        <v>0</v>
      </c>
      <c r="CP177">
        <f t="shared" si="348"/>
        <v>0</v>
      </c>
      <c r="CQ177">
        <f t="shared" si="349"/>
        <v>0</v>
      </c>
      <c r="CR177">
        <f t="shared" si="350"/>
        <v>0</v>
      </c>
      <c r="CS177">
        <f t="shared" si="405"/>
        <v>0</v>
      </c>
      <c r="CT177" s="7"/>
      <c r="CU177" s="7">
        <f t="shared" si="456"/>
        <v>0</v>
      </c>
      <c r="CV177" s="7">
        <f t="shared" si="406"/>
        <v>0</v>
      </c>
      <c r="CW177" s="7">
        <f t="shared" si="351"/>
        <v>0</v>
      </c>
      <c r="CX177" s="7"/>
      <c r="CY177" s="7">
        <f t="shared" si="457"/>
        <v>0</v>
      </c>
      <c r="CZ177" s="7">
        <f>'Initial absorption'!$H177*CY177*$F177</f>
        <v>0</v>
      </c>
      <c r="DA177" s="7">
        <f t="shared" si="407"/>
        <v>0</v>
      </c>
      <c r="DB177" s="7">
        <f>'Initial absorption'!$N177*DA177*$J177</f>
        <v>0</v>
      </c>
      <c r="DC177" s="7"/>
      <c r="DD177">
        <f t="shared" si="458"/>
        <v>0</v>
      </c>
      <c r="DE177" s="7">
        <f t="shared" si="459"/>
        <v>0</v>
      </c>
      <c r="DF177">
        <f t="shared" si="383"/>
        <v>0</v>
      </c>
      <c r="DG177" s="7"/>
      <c r="DH177">
        <f t="shared" si="384"/>
        <v>0</v>
      </c>
      <c r="DI177">
        <f t="shared" si="408"/>
        <v>0</v>
      </c>
      <c r="DJ177">
        <f t="shared" si="421"/>
        <v>0</v>
      </c>
      <c r="DK177" s="7"/>
      <c r="DL177">
        <f>(1 - 'Initial absorption'!$N177)*DA177</f>
        <v>0</v>
      </c>
      <c r="DM177" s="7">
        <f t="shared" si="460"/>
        <v>0</v>
      </c>
      <c r="DN177">
        <f>'Initial absorption'!$T177*(DL177+DM177)*$N177</f>
        <v>0</v>
      </c>
      <c r="DO177" s="7"/>
      <c r="DP177">
        <f t="shared" si="483"/>
        <v>0</v>
      </c>
      <c r="DQ177">
        <f>'Initial absorption'!$N177*DP177*$J177</f>
        <v>0</v>
      </c>
      <c r="DS177">
        <f>(1-'Initial absorption'!$N177)*DP177</f>
        <v>0</v>
      </c>
      <c r="DT177">
        <f>'Initial absorption'!$H177*DS177*$F177</f>
        <v>0</v>
      </c>
      <c r="DU177" s="7"/>
      <c r="DV177">
        <f>(1 - 'Initial absorption'!$T177)*(DL177+DM177)</f>
        <v>0</v>
      </c>
      <c r="DW177">
        <f t="shared" si="461"/>
        <v>0</v>
      </c>
      <c r="EH177" s="7">
        <f t="shared" si="426"/>
        <v>0</v>
      </c>
      <c r="EI177" s="7">
        <f t="shared" si="488"/>
        <v>0</v>
      </c>
      <c r="EJ177" s="7">
        <f t="shared" si="352"/>
        <v>0</v>
      </c>
      <c r="EK177" s="7">
        <f t="shared" si="385"/>
        <v>0</v>
      </c>
      <c r="EL177" s="7"/>
      <c r="EM177" s="7">
        <f t="shared" si="386"/>
        <v>0</v>
      </c>
      <c r="EN177" s="7">
        <f t="shared" si="462"/>
        <v>0</v>
      </c>
      <c r="EO177" s="7">
        <f t="shared" si="353"/>
        <v>0</v>
      </c>
      <c r="EP177" s="7">
        <f t="shared" si="387"/>
        <v>0</v>
      </c>
      <c r="ER177">
        <f t="shared" si="354"/>
        <v>0</v>
      </c>
      <c r="ES177">
        <f t="shared" si="355"/>
        <v>0</v>
      </c>
      <c r="ET177">
        <f t="shared" si="356"/>
        <v>0</v>
      </c>
      <c r="EU177">
        <f t="shared" si="409"/>
        <v>0</v>
      </c>
      <c r="EV177" s="7"/>
      <c r="EW177" s="7">
        <f t="shared" si="463"/>
        <v>0</v>
      </c>
      <c r="EX177" s="7">
        <f t="shared" si="410"/>
        <v>0</v>
      </c>
      <c r="EY177" s="7">
        <f t="shared" si="357"/>
        <v>0</v>
      </c>
      <c r="EZ177" s="7"/>
      <c r="FA177" s="7">
        <f t="shared" si="464"/>
        <v>0</v>
      </c>
      <c r="FB177" s="7">
        <f>'Initial absorption'!$H177*FA177*$F177</f>
        <v>0</v>
      </c>
      <c r="FC177" s="7">
        <f t="shared" si="411"/>
        <v>0</v>
      </c>
      <c r="FD177" s="7">
        <f>'Initial absorption'!$N177*FC177*$J177</f>
        <v>0</v>
      </c>
      <c r="FE177" s="7"/>
      <c r="FF177">
        <f t="shared" si="465"/>
        <v>0</v>
      </c>
      <c r="FG177" s="7">
        <f t="shared" si="466"/>
        <v>0</v>
      </c>
      <c r="FH177">
        <f t="shared" si="388"/>
        <v>0</v>
      </c>
      <c r="FI177" s="7"/>
      <c r="FJ177">
        <f t="shared" si="389"/>
        <v>0</v>
      </c>
      <c r="FK177">
        <f t="shared" si="412"/>
        <v>0</v>
      </c>
      <c r="FL177">
        <f t="shared" si="422"/>
        <v>0</v>
      </c>
      <c r="FM177" s="7"/>
      <c r="FN177">
        <f>(1 - 'Initial absorption'!$N177)*FC177</f>
        <v>0</v>
      </c>
      <c r="FO177" s="7">
        <f t="shared" si="467"/>
        <v>0</v>
      </c>
      <c r="FP177">
        <f>'Initial absorption'!$T177*(FN177+FO177)*$N177</f>
        <v>0</v>
      </c>
      <c r="FQ177" s="7"/>
      <c r="FR177">
        <f t="shared" si="484"/>
        <v>0</v>
      </c>
      <c r="FS177">
        <f>'Initial absorption'!$N177*FR177*$J177</f>
        <v>0</v>
      </c>
      <c r="FU177">
        <f>(1-'Initial absorption'!$N177)*FR177</f>
        <v>0</v>
      </c>
      <c r="FV177">
        <f>'Initial absorption'!$H177*FU177*$F177</f>
        <v>0</v>
      </c>
      <c r="FW177" s="7"/>
      <c r="FX177">
        <f>(1 - 'Initial absorption'!$T177)*(FN177+FO177)</f>
        <v>0</v>
      </c>
      <c r="FY177">
        <f t="shared" si="468"/>
        <v>0</v>
      </c>
      <c r="GJ177" s="7">
        <f t="shared" si="427"/>
        <v>0</v>
      </c>
      <c r="GK177" s="7">
        <f t="shared" si="489"/>
        <v>0</v>
      </c>
      <c r="GL177" s="7">
        <f t="shared" si="358"/>
        <v>0</v>
      </c>
      <c r="GM177" s="7">
        <f t="shared" si="390"/>
        <v>0</v>
      </c>
      <c r="GN177" s="7"/>
      <c r="GO177" s="7">
        <f t="shared" si="391"/>
        <v>0</v>
      </c>
      <c r="GP177" s="7">
        <f t="shared" si="469"/>
        <v>0</v>
      </c>
      <c r="GQ177" s="7">
        <f t="shared" si="359"/>
        <v>0</v>
      </c>
      <c r="GR177" s="7">
        <f t="shared" si="392"/>
        <v>0</v>
      </c>
      <c r="GT177">
        <f t="shared" si="360"/>
        <v>0</v>
      </c>
      <c r="GU177">
        <f t="shared" si="361"/>
        <v>0</v>
      </c>
      <c r="GV177">
        <f t="shared" si="362"/>
        <v>0</v>
      </c>
      <c r="GW177">
        <f t="shared" si="413"/>
        <v>0</v>
      </c>
      <c r="GX177" s="7"/>
      <c r="GY177" s="7">
        <f t="shared" si="470"/>
        <v>0</v>
      </c>
      <c r="GZ177" s="7">
        <f t="shared" si="414"/>
        <v>0</v>
      </c>
      <c r="HA177" s="7">
        <f t="shared" si="363"/>
        <v>0</v>
      </c>
      <c r="HB177" s="7"/>
      <c r="HC177" s="7">
        <f t="shared" si="471"/>
        <v>0</v>
      </c>
      <c r="HD177" s="7">
        <f>'Initial absorption'!$H177*HC177*$F177</f>
        <v>0</v>
      </c>
      <c r="HE177" s="7">
        <f t="shared" si="415"/>
        <v>0</v>
      </c>
      <c r="HF177" s="7">
        <f>'Initial absorption'!$N177*HE177*$J177</f>
        <v>0</v>
      </c>
      <c r="HG177" s="7"/>
      <c r="HH177">
        <f t="shared" si="472"/>
        <v>0</v>
      </c>
      <c r="HI177" s="7">
        <f t="shared" si="473"/>
        <v>0</v>
      </c>
      <c r="HJ177">
        <f t="shared" si="393"/>
        <v>0</v>
      </c>
      <c r="HK177" s="7"/>
      <c r="HL177">
        <f t="shared" si="394"/>
        <v>0</v>
      </c>
      <c r="HM177">
        <f t="shared" si="416"/>
        <v>0</v>
      </c>
      <c r="HN177">
        <f t="shared" si="423"/>
        <v>0</v>
      </c>
      <c r="HO177" s="7"/>
      <c r="HP177">
        <f>(1 - 'Initial absorption'!$N177)*HE177</f>
        <v>0</v>
      </c>
      <c r="HQ177" s="7">
        <f t="shared" si="474"/>
        <v>0</v>
      </c>
      <c r="HR177">
        <f>'Initial absorption'!$T177*(HP177+HQ177)*$N177</f>
        <v>0</v>
      </c>
      <c r="HS177" s="7"/>
      <c r="HT177">
        <f t="shared" si="485"/>
        <v>0</v>
      </c>
      <c r="HU177">
        <f>'Initial absorption'!$N177*HT177*$J177</f>
        <v>0</v>
      </c>
      <c r="HW177">
        <f>(1-'Initial absorption'!$N177)*HT177</f>
        <v>0</v>
      </c>
      <c r="HX177">
        <f>'Initial absorption'!$H177*HW177*$F177</f>
        <v>0</v>
      </c>
      <c r="HY177" s="7"/>
      <c r="HZ177">
        <f>(1 - 'Initial absorption'!$T177)*(HP177+HQ177)</f>
        <v>0</v>
      </c>
      <c r="IA177">
        <f t="shared" si="475"/>
        <v>0</v>
      </c>
      <c r="IL177" s="7">
        <f t="shared" si="428"/>
        <v>0</v>
      </c>
      <c r="IM177" s="7">
        <f t="shared" si="490"/>
        <v>0</v>
      </c>
      <c r="IN177" s="7">
        <f t="shared" si="364"/>
        <v>0</v>
      </c>
      <c r="IO177" s="7">
        <f t="shared" si="395"/>
        <v>0</v>
      </c>
      <c r="IP177" s="7"/>
      <c r="IQ177" s="7">
        <f t="shared" si="396"/>
        <v>0</v>
      </c>
      <c r="IR177" s="7">
        <f t="shared" si="476"/>
        <v>0</v>
      </c>
      <c r="IS177" s="7">
        <f t="shared" si="365"/>
        <v>0</v>
      </c>
      <c r="IT177" s="7">
        <f t="shared" si="397"/>
        <v>0</v>
      </c>
      <c r="IV177">
        <f t="shared" si="366"/>
        <v>0</v>
      </c>
      <c r="IW177">
        <f t="shared" si="367"/>
        <v>0</v>
      </c>
      <c r="IX177">
        <f t="shared" si="368"/>
        <v>0</v>
      </c>
      <c r="IY177">
        <f t="shared" si="417"/>
        <v>0</v>
      </c>
      <c r="IZ177" s="7"/>
      <c r="JA177" s="7">
        <f t="shared" si="477"/>
        <v>0</v>
      </c>
      <c r="JB177" s="7">
        <f t="shared" si="418"/>
        <v>0</v>
      </c>
      <c r="JC177" s="7">
        <f t="shared" si="369"/>
        <v>0</v>
      </c>
      <c r="JD177" s="7"/>
      <c r="JE177" s="7">
        <f t="shared" si="478"/>
        <v>0</v>
      </c>
      <c r="JF177" s="7">
        <f>'Initial absorption'!$H177*JE177*$F177</f>
        <v>0</v>
      </c>
      <c r="JG177" s="7">
        <f t="shared" si="419"/>
        <v>0</v>
      </c>
      <c r="JH177" s="7">
        <f>'Initial absorption'!$N177*JG177*$J177</f>
        <v>0</v>
      </c>
      <c r="JI177" s="7"/>
      <c r="JJ177">
        <f t="shared" si="479"/>
        <v>0</v>
      </c>
      <c r="JK177" s="7">
        <f t="shared" si="480"/>
        <v>0</v>
      </c>
      <c r="JL177">
        <f t="shared" si="398"/>
        <v>0</v>
      </c>
      <c r="JM177" s="7"/>
      <c r="JN177">
        <f t="shared" si="399"/>
        <v>0</v>
      </c>
      <c r="JO177">
        <f t="shared" si="420"/>
        <v>0</v>
      </c>
      <c r="JP177">
        <f t="shared" si="424"/>
        <v>0</v>
      </c>
      <c r="JQ177" s="7"/>
      <c r="JR177">
        <f>(1 - 'Initial absorption'!$N177)*JG177</f>
        <v>0</v>
      </c>
      <c r="JS177" s="7">
        <f t="shared" si="481"/>
        <v>0</v>
      </c>
      <c r="JT177">
        <f>'Initial absorption'!$T177*(JR177+JS177)*$N177</f>
        <v>0</v>
      </c>
      <c r="JU177" s="7"/>
      <c r="JV177">
        <f t="shared" si="486"/>
        <v>0</v>
      </c>
      <c r="JW177">
        <f>'Initial absorption'!$N177*JV177*$J177</f>
        <v>0</v>
      </c>
      <c r="JY177">
        <f>(1-'Initial absorption'!$N177)*JV177</f>
        <v>0</v>
      </c>
      <c r="JZ177">
        <f>'Initial absorption'!$H177*JY177*$F177</f>
        <v>0</v>
      </c>
      <c r="KA177" s="7"/>
      <c r="KB177">
        <f>(1 - 'Initial absorption'!$T177)*(JR177+JS177)</f>
        <v>0</v>
      </c>
      <c r="KC177">
        <f t="shared" si="482"/>
        <v>0</v>
      </c>
    </row>
    <row r="178" spans="4:289" x14ac:dyDescent="0.25">
      <c r="D178">
        <v>1160</v>
      </c>
      <c r="E178">
        <f>'Input spectra'!B178</f>
        <v>0</v>
      </c>
      <c r="F178">
        <f>'Initial absorption'!J178</f>
        <v>0</v>
      </c>
      <c r="G178">
        <f>'Input spectra'!C178</f>
        <v>0</v>
      </c>
      <c r="H178">
        <f t="shared" si="370"/>
        <v>0</v>
      </c>
      <c r="I178">
        <f>'Input spectra'!D178</f>
        <v>0</v>
      </c>
      <c r="J178">
        <f>'Initial absorption'!P178</f>
        <v>0</v>
      </c>
      <c r="K178">
        <f>'Input spectra'!E178</f>
        <v>0</v>
      </c>
      <c r="L178">
        <f t="shared" si="371"/>
        <v>0</v>
      </c>
      <c r="M178">
        <f>'Input spectra'!F178</f>
        <v>0</v>
      </c>
      <c r="N178">
        <f>'Initial absorption'!V178</f>
        <v>0</v>
      </c>
      <c r="O178">
        <f>'Input spectra'!G178</f>
        <v>0</v>
      </c>
      <c r="P178">
        <f t="shared" si="372"/>
        <v>0</v>
      </c>
      <c r="R178">
        <f>'Reaching edge prob after ems 1'!$EZ179</f>
        <v>0.88480728135571329</v>
      </c>
      <c r="S178">
        <f>'Reaching edge prob after ems 2'!$EZ179</f>
        <v>0.88480728135571329</v>
      </c>
      <c r="T178">
        <f>'Reaching edge prob after ems 3'!EZ179</f>
        <v>0.88480728135571329</v>
      </c>
      <c r="U178">
        <f>1-EXP(-'Reaching edge prob after ems 1'!FC179*_k_in_ec_correction*($E178*_c1+'Input spectra'!Y178))</f>
        <v>1.170855290815731E-2</v>
      </c>
      <c r="V178">
        <f>1-EXP(-(_t-'Reaching edge prob after ems 1'!FC179)*_k_in_ec_correction*($E178*_c1+'Input spectra'!Y178))</f>
        <v>1.1834201567031077E-2</v>
      </c>
      <c r="W178">
        <f>1-EXP(-'Reaching edge prob after ems 2'!FC179*_k_in_ec_correction*($I178*_c2+'Input spectra'!Y178))</f>
        <v>1.170855290815731E-2</v>
      </c>
      <c r="X178">
        <f>1-EXP(-(_t-'Reaching edge prob after ems 2'!FC179)*_k_in_ec_correction*($I178*_c2+'Input spectra'!Y178))</f>
        <v>1.1834201567031077E-2</v>
      </c>
      <c r="Y178">
        <f>1-EXP(-'Reaching edge prob after ems 3'!FC179*_k_in_ec_correction*($M178*_c3+'Input spectra'!Y178))</f>
        <v>1.170855290815731E-2</v>
      </c>
      <c r="Z178">
        <f>1-EXP(-(_t-'Reaching edge prob after ems 3'!FC179)*_k_in_ec_correction*($M178*_c3+'Input spectra'!Y178))</f>
        <v>1.1834201567031077E-2</v>
      </c>
      <c r="AD178" s="7">
        <f t="shared" si="430"/>
        <v>0</v>
      </c>
      <c r="AE178" s="7">
        <f t="shared" si="431"/>
        <v>0</v>
      </c>
      <c r="AF178" s="7">
        <f t="shared" si="432"/>
        <v>0</v>
      </c>
      <c r="AG178" s="7">
        <f t="shared" si="433"/>
        <v>0</v>
      </c>
      <c r="AH178" s="7"/>
      <c r="AI178" s="7">
        <f t="shared" si="434"/>
        <v>0</v>
      </c>
      <c r="AJ178" s="7">
        <f t="shared" si="435"/>
        <v>0</v>
      </c>
      <c r="AK178" s="7">
        <f t="shared" si="436"/>
        <v>0</v>
      </c>
      <c r="AL178" s="7">
        <f t="shared" si="437"/>
        <v>0</v>
      </c>
      <c r="AN178">
        <f t="shared" si="438"/>
        <v>0</v>
      </c>
      <c r="AO178">
        <f t="shared" si="439"/>
        <v>0</v>
      </c>
      <c r="AP178">
        <f t="shared" si="440"/>
        <v>0</v>
      </c>
      <c r="AQ178">
        <f t="shared" si="441"/>
        <v>0</v>
      </c>
      <c r="AR178" s="7"/>
      <c r="AS178" s="7">
        <f t="shared" si="442"/>
        <v>0</v>
      </c>
      <c r="AT178" s="7">
        <f t="shared" si="443"/>
        <v>0</v>
      </c>
      <c r="AU178" s="7">
        <f t="shared" si="444"/>
        <v>0</v>
      </c>
      <c r="AV178" s="7"/>
      <c r="AW178" s="7">
        <f t="shared" si="445"/>
        <v>0</v>
      </c>
      <c r="AX178" s="7">
        <f>'Initial absorption'!$H178*AW178*$F178</f>
        <v>0</v>
      </c>
      <c r="AY178" s="7">
        <f t="shared" si="446"/>
        <v>0</v>
      </c>
      <c r="AZ178" s="7">
        <f>'Initial absorption'!$N178*AY178*$J178</f>
        <v>0</v>
      </c>
      <c r="BA178" s="7"/>
      <c r="BB178">
        <f t="shared" si="447"/>
        <v>0</v>
      </c>
      <c r="BC178" s="7">
        <f t="shared" si="448"/>
        <v>0</v>
      </c>
      <c r="BD178">
        <f t="shared" si="449"/>
        <v>0</v>
      </c>
      <c r="BE178" s="7"/>
      <c r="BF178">
        <f t="shared" si="450"/>
        <v>0</v>
      </c>
      <c r="BG178">
        <f t="shared" si="451"/>
        <v>0</v>
      </c>
      <c r="BH178">
        <f t="shared" si="452"/>
        <v>0</v>
      </c>
      <c r="BI178" s="7"/>
      <c r="BJ178">
        <f>(1 - 'Initial absorption'!$N178)*AY178</f>
        <v>0</v>
      </c>
      <c r="BK178" s="7">
        <f t="shared" si="345"/>
        <v>0</v>
      </c>
      <c r="BL178">
        <f>'Initial absorption'!$T178*(BJ178+BK178)*$N178</f>
        <v>0</v>
      </c>
      <c r="BM178" s="7"/>
      <c r="BN178">
        <f t="shared" si="453"/>
        <v>0</v>
      </c>
      <c r="BO178">
        <f>'Initial absorption'!$N178*BN178*$J178</f>
        <v>0</v>
      </c>
      <c r="BQ178">
        <f>(1-'Initial absorption'!$N178)*BN178</f>
        <v>0</v>
      </c>
      <c r="BR178">
        <f>'Initial absorption'!$H178*BQ178*$F178</f>
        <v>0</v>
      </c>
      <c r="BS178" s="7"/>
      <c r="BT178">
        <f>(1 - 'Initial absorption'!$T178)*(BJ178+BK178)</f>
        <v>0</v>
      </c>
      <c r="BU178">
        <f t="shared" si="454"/>
        <v>0</v>
      </c>
      <c r="CF178" s="7">
        <f t="shared" si="425"/>
        <v>0</v>
      </c>
      <c r="CG178" s="7">
        <f t="shared" si="487"/>
        <v>0</v>
      </c>
      <c r="CH178" s="7">
        <f t="shared" si="346"/>
        <v>0</v>
      </c>
      <c r="CI178" s="7">
        <f t="shared" si="380"/>
        <v>0</v>
      </c>
      <c r="CJ178" s="7"/>
      <c r="CK178" s="7">
        <f t="shared" si="381"/>
        <v>0</v>
      </c>
      <c r="CL178" s="7">
        <f t="shared" si="455"/>
        <v>0</v>
      </c>
      <c r="CM178" s="7">
        <f t="shared" si="347"/>
        <v>0</v>
      </c>
      <c r="CN178" s="7">
        <f t="shared" si="382"/>
        <v>0</v>
      </c>
      <c r="CP178">
        <f t="shared" si="348"/>
        <v>0</v>
      </c>
      <c r="CQ178">
        <f t="shared" si="349"/>
        <v>0</v>
      </c>
      <c r="CR178">
        <f t="shared" si="350"/>
        <v>0</v>
      </c>
      <c r="CS178">
        <f t="shared" si="405"/>
        <v>0</v>
      </c>
      <c r="CT178" s="7"/>
      <c r="CU178" s="7">
        <f t="shared" si="456"/>
        <v>0</v>
      </c>
      <c r="CV178" s="7">
        <f t="shared" si="406"/>
        <v>0</v>
      </c>
      <c r="CW178" s="7">
        <f t="shared" si="351"/>
        <v>0</v>
      </c>
      <c r="CX178" s="7"/>
      <c r="CY178" s="7">
        <f t="shared" si="457"/>
        <v>0</v>
      </c>
      <c r="CZ178" s="7">
        <f>'Initial absorption'!$H178*CY178*$F178</f>
        <v>0</v>
      </c>
      <c r="DA178" s="7">
        <f t="shared" si="407"/>
        <v>0</v>
      </c>
      <c r="DB178" s="7">
        <f>'Initial absorption'!$N178*DA178*$J178</f>
        <v>0</v>
      </c>
      <c r="DC178" s="7"/>
      <c r="DD178">
        <f t="shared" si="458"/>
        <v>0</v>
      </c>
      <c r="DE178" s="7">
        <f t="shared" si="459"/>
        <v>0</v>
      </c>
      <c r="DF178">
        <f t="shared" si="383"/>
        <v>0</v>
      </c>
      <c r="DG178" s="7"/>
      <c r="DH178">
        <f t="shared" si="384"/>
        <v>0</v>
      </c>
      <c r="DI178">
        <f t="shared" si="408"/>
        <v>0</v>
      </c>
      <c r="DJ178">
        <f t="shared" si="421"/>
        <v>0</v>
      </c>
      <c r="DK178" s="7"/>
      <c r="DL178">
        <f>(1 - 'Initial absorption'!$N178)*DA178</f>
        <v>0</v>
      </c>
      <c r="DM178" s="7">
        <f t="shared" si="460"/>
        <v>0</v>
      </c>
      <c r="DN178">
        <f>'Initial absorption'!$T178*(DL178+DM178)*$N178</f>
        <v>0</v>
      </c>
      <c r="DO178" s="7"/>
      <c r="DP178">
        <f t="shared" si="483"/>
        <v>0</v>
      </c>
      <c r="DQ178">
        <f>'Initial absorption'!$N178*DP178*$J178</f>
        <v>0</v>
      </c>
      <c r="DS178">
        <f>(1-'Initial absorption'!$N178)*DP178</f>
        <v>0</v>
      </c>
      <c r="DT178">
        <f>'Initial absorption'!$H178*DS178*$F178</f>
        <v>0</v>
      </c>
      <c r="DU178" s="7"/>
      <c r="DV178">
        <f>(1 - 'Initial absorption'!$T178)*(DL178+DM178)</f>
        <v>0</v>
      </c>
      <c r="DW178">
        <f t="shared" si="461"/>
        <v>0</v>
      </c>
      <c r="EH178" s="7">
        <f t="shared" si="426"/>
        <v>0</v>
      </c>
      <c r="EI178" s="7">
        <f t="shared" si="488"/>
        <v>0</v>
      </c>
      <c r="EJ178" s="7">
        <f t="shared" si="352"/>
        <v>0</v>
      </c>
      <c r="EK178" s="7">
        <f t="shared" si="385"/>
        <v>0</v>
      </c>
      <c r="EL178" s="7"/>
      <c r="EM178" s="7">
        <f t="shared" si="386"/>
        <v>0</v>
      </c>
      <c r="EN178" s="7">
        <f t="shared" si="462"/>
        <v>0</v>
      </c>
      <c r="EO178" s="7">
        <f t="shared" si="353"/>
        <v>0</v>
      </c>
      <c r="EP178" s="7">
        <f t="shared" si="387"/>
        <v>0</v>
      </c>
      <c r="ER178">
        <f t="shared" si="354"/>
        <v>0</v>
      </c>
      <c r="ES178">
        <f t="shared" si="355"/>
        <v>0</v>
      </c>
      <c r="ET178">
        <f t="shared" si="356"/>
        <v>0</v>
      </c>
      <c r="EU178">
        <f t="shared" si="409"/>
        <v>0</v>
      </c>
      <c r="EV178" s="7"/>
      <c r="EW178" s="7">
        <f t="shared" si="463"/>
        <v>0</v>
      </c>
      <c r="EX178" s="7">
        <f t="shared" si="410"/>
        <v>0</v>
      </c>
      <c r="EY178" s="7">
        <f t="shared" si="357"/>
        <v>0</v>
      </c>
      <c r="EZ178" s="7"/>
      <c r="FA178" s="7">
        <f t="shared" si="464"/>
        <v>0</v>
      </c>
      <c r="FB178" s="7">
        <f>'Initial absorption'!$H178*FA178*$F178</f>
        <v>0</v>
      </c>
      <c r="FC178" s="7">
        <f t="shared" si="411"/>
        <v>0</v>
      </c>
      <c r="FD178" s="7">
        <f>'Initial absorption'!$N178*FC178*$J178</f>
        <v>0</v>
      </c>
      <c r="FE178" s="7"/>
      <c r="FF178">
        <f t="shared" si="465"/>
        <v>0</v>
      </c>
      <c r="FG178" s="7">
        <f t="shared" si="466"/>
        <v>0</v>
      </c>
      <c r="FH178">
        <f t="shared" si="388"/>
        <v>0</v>
      </c>
      <c r="FI178" s="7"/>
      <c r="FJ178">
        <f t="shared" si="389"/>
        <v>0</v>
      </c>
      <c r="FK178">
        <f t="shared" si="412"/>
        <v>0</v>
      </c>
      <c r="FL178">
        <f t="shared" si="422"/>
        <v>0</v>
      </c>
      <c r="FM178" s="7"/>
      <c r="FN178">
        <f>(1 - 'Initial absorption'!$N178)*FC178</f>
        <v>0</v>
      </c>
      <c r="FO178" s="7">
        <f t="shared" si="467"/>
        <v>0</v>
      </c>
      <c r="FP178">
        <f>'Initial absorption'!$T178*(FN178+FO178)*$N178</f>
        <v>0</v>
      </c>
      <c r="FQ178" s="7"/>
      <c r="FR178">
        <f t="shared" si="484"/>
        <v>0</v>
      </c>
      <c r="FS178">
        <f>'Initial absorption'!$N178*FR178*$J178</f>
        <v>0</v>
      </c>
      <c r="FU178">
        <f>(1-'Initial absorption'!$N178)*FR178</f>
        <v>0</v>
      </c>
      <c r="FV178">
        <f>'Initial absorption'!$H178*FU178*$F178</f>
        <v>0</v>
      </c>
      <c r="FW178" s="7"/>
      <c r="FX178">
        <f>(1 - 'Initial absorption'!$T178)*(FN178+FO178)</f>
        <v>0</v>
      </c>
      <c r="FY178">
        <f t="shared" si="468"/>
        <v>0</v>
      </c>
      <c r="GJ178" s="7">
        <f t="shared" si="427"/>
        <v>0</v>
      </c>
      <c r="GK178" s="7">
        <f t="shared" si="489"/>
        <v>0</v>
      </c>
      <c r="GL178" s="7">
        <f t="shared" si="358"/>
        <v>0</v>
      </c>
      <c r="GM178" s="7">
        <f t="shared" si="390"/>
        <v>0</v>
      </c>
      <c r="GN178" s="7"/>
      <c r="GO178" s="7">
        <f t="shared" si="391"/>
        <v>0</v>
      </c>
      <c r="GP178" s="7">
        <f t="shared" si="469"/>
        <v>0</v>
      </c>
      <c r="GQ178" s="7">
        <f t="shared" si="359"/>
        <v>0</v>
      </c>
      <c r="GR178" s="7">
        <f t="shared" si="392"/>
        <v>0</v>
      </c>
      <c r="GT178">
        <f t="shared" si="360"/>
        <v>0</v>
      </c>
      <c r="GU178">
        <f t="shared" si="361"/>
        <v>0</v>
      </c>
      <c r="GV178">
        <f t="shared" si="362"/>
        <v>0</v>
      </c>
      <c r="GW178">
        <f t="shared" si="413"/>
        <v>0</v>
      </c>
      <c r="GX178" s="7"/>
      <c r="GY178" s="7">
        <f t="shared" si="470"/>
        <v>0</v>
      </c>
      <c r="GZ178" s="7">
        <f t="shared" si="414"/>
        <v>0</v>
      </c>
      <c r="HA178" s="7">
        <f t="shared" si="363"/>
        <v>0</v>
      </c>
      <c r="HB178" s="7"/>
      <c r="HC178" s="7">
        <f t="shared" si="471"/>
        <v>0</v>
      </c>
      <c r="HD178" s="7">
        <f>'Initial absorption'!$H178*HC178*$F178</f>
        <v>0</v>
      </c>
      <c r="HE178" s="7">
        <f t="shared" si="415"/>
        <v>0</v>
      </c>
      <c r="HF178" s="7">
        <f>'Initial absorption'!$N178*HE178*$J178</f>
        <v>0</v>
      </c>
      <c r="HG178" s="7"/>
      <c r="HH178">
        <f t="shared" si="472"/>
        <v>0</v>
      </c>
      <c r="HI178" s="7">
        <f t="shared" si="473"/>
        <v>0</v>
      </c>
      <c r="HJ178">
        <f t="shared" si="393"/>
        <v>0</v>
      </c>
      <c r="HK178" s="7"/>
      <c r="HL178">
        <f t="shared" si="394"/>
        <v>0</v>
      </c>
      <c r="HM178">
        <f t="shared" si="416"/>
        <v>0</v>
      </c>
      <c r="HN178">
        <f t="shared" si="423"/>
        <v>0</v>
      </c>
      <c r="HO178" s="7"/>
      <c r="HP178">
        <f>(1 - 'Initial absorption'!$N178)*HE178</f>
        <v>0</v>
      </c>
      <c r="HQ178" s="7">
        <f t="shared" si="474"/>
        <v>0</v>
      </c>
      <c r="HR178">
        <f>'Initial absorption'!$T178*(HP178+HQ178)*$N178</f>
        <v>0</v>
      </c>
      <c r="HS178" s="7"/>
      <c r="HT178">
        <f t="shared" si="485"/>
        <v>0</v>
      </c>
      <c r="HU178">
        <f>'Initial absorption'!$N178*HT178*$J178</f>
        <v>0</v>
      </c>
      <c r="HW178">
        <f>(1-'Initial absorption'!$N178)*HT178</f>
        <v>0</v>
      </c>
      <c r="HX178">
        <f>'Initial absorption'!$H178*HW178*$F178</f>
        <v>0</v>
      </c>
      <c r="HY178" s="7"/>
      <c r="HZ178">
        <f>(1 - 'Initial absorption'!$T178)*(HP178+HQ178)</f>
        <v>0</v>
      </c>
      <c r="IA178">
        <f t="shared" si="475"/>
        <v>0</v>
      </c>
      <c r="IL178" s="7">
        <f t="shared" si="428"/>
        <v>0</v>
      </c>
      <c r="IM178" s="7">
        <f t="shared" si="490"/>
        <v>0</v>
      </c>
      <c r="IN178" s="7">
        <f t="shared" si="364"/>
        <v>0</v>
      </c>
      <c r="IO178" s="7">
        <f t="shared" si="395"/>
        <v>0</v>
      </c>
      <c r="IP178" s="7"/>
      <c r="IQ178" s="7">
        <f t="shared" si="396"/>
        <v>0</v>
      </c>
      <c r="IR178" s="7">
        <f t="shared" si="476"/>
        <v>0</v>
      </c>
      <c r="IS178" s="7">
        <f t="shared" si="365"/>
        <v>0</v>
      </c>
      <c r="IT178" s="7">
        <f t="shared" si="397"/>
        <v>0</v>
      </c>
      <c r="IV178">
        <f t="shared" si="366"/>
        <v>0</v>
      </c>
      <c r="IW178">
        <f t="shared" si="367"/>
        <v>0</v>
      </c>
      <c r="IX178">
        <f t="shared" si="368"/>
        <v>0</v>
      </c>
      <c r="IY178">
        <f t="shared" si="417"/>
        <v>0</v>
      </c>
      <c r="IZ178" s="7"/>
      <c r="JA178" s="7">
        <f t="shared" si="477"/>
        <v>0</v>
      </c>
      <c r="JB178" s="7">
        <f t="shared" si="418"/>
        <v>0</v>
      </c>
      <c r="JC178" s="7">
        <f t="shared" si="369"/>
        <v>0</v>
      </c>
      <c r="JD178" s="7"/>
      <c r="JE178" s="7">
        <f t="shared" si="478"/>
        <v>0</v>
      </c>
      <c r="JF178" s="7">
        <f>'Initial absorption'!$H178*JE178*$F178</f>
        <v>0</v>
      </c>
      <c r="JG178" s="7">
        <f t="shared" si="419"/>
        <v>0</v>
      </c>
      <c r="JH178" s="7">
        <f>'Initial absorption'!$N178*JG178*$J178</f>
        <v>0</v>
      </c>
      <c r="JI178" s="7"/>
      <c r="JJ178">
        <f t="shared" si="479"/>
        <v>0</v>
      </c>
      <c r="JK178" s="7">
        <f t="shared" si="480"/>
        <v>0</v>
      </c>
      <c r="JL178">
        <f t="shared" si="398"/>
        <v>0</v>
      </c>
      <c r="JM178" s="7"/>
      <c r="JN178">
        <f t="shared" si="399"/>
        <v>0</v>
      </c>
      <c r="JO178">
        <f t="shared" si="420"/>
        <v>0</v>
      </c>
      <c r="JP178">
        <f t="shared" si="424"/>
        <v>0</v>
      </c>
      <c r="JQ178" s="7"/>
      <c r="JR178">
        <f>(1 - 'Initial absorption'!$N178)*JG178</f>
        <v>0</v>
      </c>
      <c r="JS178" s="7">
        <f t="shared" si="481"/>
        <v>0</v>
      </c>
      <c r="JT178">
        <f>'Initial absorption'!$T178*(JR178+JS178)*$N178</f>
        <v>0</v>
      </c>
      <c r="JU178" s="7"/>
      <c r="JV178">
        <f t="shared" si="486"/>
        <v>0</v>
      </c>
      <c r="JW178">
        <f>'Initial absorption'!$N178*JV178*$J178</f>
        <v>0</v>
      </c>
      <c r="JY178">
        <f>(1-'Initial absorption'!$N178)*JV178</f>
        <v>0</v>
      </c>
      <c r="JZ178">
        <f>'Initial absorption'!$H178*JY178*$F178</f>
        <v>0</v>
      </c>
      <c r="KA178" s="7"/>
      <c r="KB178">
        <f>(1 - 'Initial absorption'!$T178)*(JR178+JS178)</f>
        <v>0</v>
      </c>
      <c r="KC178">
        <f t="shared" si="482"/>
        <v>0</v>
      </c>
    </row>
    <row r="179" spans="4:289" x14ac:dyDescent="0.25">
      <c r="D179">
        <v>1165</v>
      </c>
      <c r="E179">
        <f>'Input spectra'!B179</f>
        <v>0</v>
      </c>
      <c r="F179">
        <f>'Initial absorption'!J179</f>
        <v>0</v>
      </c>
      <c r="G179">
        <f>'Input spectra'!C179</f>
        <v>0</v>
      </c>
      <c r="H179">
        <f t="shared" si="370"/>
        <v>0</v>
      </c>
      <c r="I179">
        <f>'Input spectra'!D179</f>
        <v>0</v>
      </c>
      <c r="J179">
        <f>'Initial absorption'!P179</f>
        <v>0</v>
      </c>
      <c r="K179">
        <f>'Input spectra'!E179</f>
        <v>0</v>
      </c>
      <c r="L179">
        <f t="shared" si="371"/>
        <v>0</v>
      </c>
      <c r="M179">
        <f>'Input spectra'!F179</f>
        <v>0</v>
      </c>
      <c r="N179">
        <f>'Initial absorption'!V179</f>
        <v>0</v>
      </c>
      <c r="O179">
        <f>'Input spectra'!G179</f>
        <v>0</v>
      </c>
      <c r="P179">
        <f t="shared" si="372"/>
        <v>0</v>
      </c>
      <c r="R179">
        <f>'Reaching edge prob after ems 1'!$EZ180</f>
        <v>0.88493539779150798</v>
      </c>
      <c r="S179">
        <f>'Reaching edge prob after ems 2'!$EZ180</f>
        <v>0.88493539779150798</v>
      </c>
      <c r="T179">
        <f>'Reaching edge prob after ems 3'!EZ180</f>
        <v>0.88493539779150798</v>
      </c>
      <c r="U179">
        <f>1-EXP(-'Reaching edge prob after ems 1'!FC180*_k_in_ec_correction*($E179*_c1+'Input spectra'!Y179))</f>
        <v>1.1694397291217684E-2</v>
      </c>
      <c r="V179">
        <f>1-EXP(-(_t-'Reaching edge prob after ems 1'!FC180)*_k_in_ec_correction*($E179*_c1+'Input spectra'!Y179))</f>
        <v>1.1819740690210856E-2</v>
      </c>
      <c r="W179">
        <f>1-EXP(-'Reaching edge prob after ems 2'!FC180*_k_in_ec_correction*($I179*_c2+'Input spectra'!Y179))</f>
        <v>1.1694397291217684E-2</v>
      </c>
      <c r="X179">
        <f>1-EXP(-(_t-'Reaching edge prob after ems 2'!FC180)*_k_in_ec_correction*($I179*_c2+'Input spectra'!Y179))</f>
        <v>1.1819740690210856E-2</v>
      </c>
      <c r="Y179">
        <f>1-EXP(-'Reaching edge prob after ems 3'!FC180*_k_in_ec_correction*($M179*_c3+'Input spectra'!Y179))</f>
        <v>1.1694397291217684E-2</v>
      </c>
      <c r="Z179">
        <f>1-EXP(-(_t-'Reaching edge prob after ems 3'!FC180)*_k_in_ec_correction*($M179*_c3+'Input spectra'!Y179))</f>
        <v>1.1819740690210856E-2</v>
      </c>
      <c r="AD179" s="7">
        <f t="shared" si="430"/>
        <v>0</v>
      </c>
      <c r="AE179" s="7">
        <f t="shared" si="431"/>
        <v>0</v>
      </c>
      <c r="AF179" s="7">
        <f t="shared" si="432"/>
        <v>0</v>
      </c>
      <c r="AG179" s="7">
        <f t="shared" si="433"/>
        <v>0</v>
      </c>
      <c r="AH179" s="7"/>
      <c r="AI179" s="7">
        <f t="shared" si="434"/>
        <v>0</v>
      </c>
      <c r="AJ179" s="7">
        <f t="shared" si="435"/>
        <v>0</v>
      </c>
      <c r="AK179" s="7">
        <f t="shared" si="436"/>
        <v>0</v>
      </c>
      <c r="AL179" s="7">
        <f t="shared" si="437"/>
        <v>0</v>
      </c>
      <c r="AN179">
        <f t="shared" si="438"/>
        <v>0</v>
      </c>
      <c r="AO179">
        <f t="shared" si="439"/>
        <v>0</v>
      </c>
      <c r="AP179">
        <f t="shared" si="440"/>
        <v>0</v>
      </c>
      <c r="AQ179">
        <f t="shared" si="441"/>
        <v>0</v>
      </c>
      <c r="AR179" s="7"/>
      <c r="AS179" s="7">
        <f t="shared" si="442"/>
        <v>0</v>
      </c>
      <c r="AT179" s="7">
        <f t="shared" si="443"/>
        <v>0</v>
      </c>
      <c r="AU179" s="7">
        <f t="shared" si="444"/>
        <v>0</v>
      </c>
      <c r="AV179" s="7"/>
      <c r="AW179" s="7">
        <f t="shared" si="445"/>
        <v>0</v>
      </c>
      <c r="AX179" s="7">
        <f>'Initial absorption'!$H179*AW179*$F179</f>
        <v>0</v>
      </c>
      <c r="AY179" s="7">
        <f t="shared" si="446"/>
        <v>0</v>
      </c>
      <c r="AZ179" s="7">
        <f>'Initial absorption'!$N179*AY179*$J179</f>
        <v>0</v>
      </c>
      <c r="BA179" s="7"/>
      <c r="BB179">
        <f t="shared" si="447"/>
        <v>0</v>
      </c>
      <c r="BC179" s="7">
        <f t="shared" si="448"/>
        <v>0</v>
      </c>
      <c r="BD179">
        <f t="shared" si="449"/>
        <v>0</v>
      </c>
      <c r="BE179" s="7"/>
      <c r="BF179">
        <f t="shared" si="450"/>
        <v>0</v>
      </c>
      <c r="BG179">
        <f t="shared" si="451"/>
        <v>0</v>
      </c>
      <c r="BH179">
        <f t="shared" si="452"/>
        <v>0</v>
      </c>
      <c r="BI179" s="7"/>
      <c r="BJ179">
        <f>(1 - 'Initial absorption'!$N179)*AY179</f>
        <v>0</v>
      </c>
      <c r="BK179" s="7">
        <f t="shared" si="345"/>
        <v>0</v>
      </c>
      <c r="BL179">
        <f>'Initial absorption'!$T179*(BJ179+BK179)*$N179</f>
        <v>0</v>
      </c>
      <c r="BM179" s="7"/>
      <c r="BN179">
        <f t="shared" si="453"/>
        <v>0</v>
      </c>
      <c r="BO179">
        <f>'Initial absorption'!$N179*BN179*$J179</f>
        <v>0</v>
      </c>
      <c r="BQ179">
        <f>(1-'Initial absorption'!$N179)*BN179</f>
        <v>0</v>
      </c>
      <c r="BR179">
        <f>'Initial absorption'!$H179*BQ179*$F179</f>
        <v>0</v>
      </c>
      <c r="BS179" s="7"/>
      <c r="BT179">
        <f>(1 - 'Initial absorption'!$T179)*(BJ179+BK179)</f>
        <v>0</v>
      </c>
      <c r="BU179">
        <f t="shared" si="454"/>
        <v>0</v>
      </c>
      <c r="CF179" s="7">
        <f t="shared" si="425"/>
        <v>0</v>
      </c>
      <c r="CG179" s="7">
        <f t="shared" si="487"/>
        <v>0</v>
      </c>
      <c r="CH179" s="7">
        <f t="shared" si="346"/>
        <v>0</v>
      </c>
      <c r="CI179" s="7">
        <f t="shared" si="380"/>
        <v>0</v>
      </c>
      <c r="CJ179" s="7"/>
      <c r="CK179" s="7">
        <f t="shared" si="381"/>
        <v>0</v>
      </c>
      <c r="CL179" s="7">
        <f t="shared" si="455"/>
        <v>0</v>
      </c>
      <c r="CM179" s="7">
        <f t="shared" si="347"/>
        <v>0</v>
      </c>
      <c r="CN179" s="7">
        <f t="shared" si="382"/>
        <v>0</v>
      </c>
      <c r="CP179">
        <f t="shared" si="348"/>
        <v>0</v>
      </c>
      <c r="CQ179">
        <f t="shared" si="349"/>
        <v>0</v>
      </c>
      <c r="CR179">
        <f t="shared" si="350"/>
        <v>0</v>
      </c>
      <c r="CS179">
        <f t="shared" si="405"/>
        <v>0</v>
      </c>
      <c r="CT179" s="7"/>
      <c r="CU179" s="7">
        <f t="shared" si="456"/>
        <v>0</v>
      </c>
      <c r="CV179" s="7">
        <f t="shared" si="406"/>
        <v>0</v>
      </c>
      <c r="CW179" s="7">
        <f t="shared" si="351"/>
        <v>0</v>
      </c>
      <c r="CX179" s="7"/>
      <c r="CY179" s="7">
        <f t="shared" si="457"/>
        <v>0</v>
      </c>
      <c r="CZ179" s="7">
        <f>'Initial absorption'!$H179*CY179*$F179</f>
        <v>0</v>
      </c>
      <c r="DA179" s="7">
        <f t="shared" si="407"/>
        <v>0</v>
      </c>
      <c r="DB179" s="7">
        <f>'Initial absorption'!$N179*DA179*$J179</f>
        <v>0</v>
      </c>
      <c r="DC179" s="7"/>
      <c r="DD179">
        <f t="shared" si="458"/>
        <v>0</v>
      </c>
      <c r="DE179" s="7">
        <f t="shared" si="459"/>
        <v>0</v>
      </c>
      <c r="DF179">
        <f t="shared" si="383"/>
        <v>0</v>
      </c>
      <c r="DG179" s="7"/>
      <c r="DH179">
        <f t="shared" si="384"/>
        <v>0</v>
      </c>
      <c r="DI179">
        <f t="shared" si="408"/>
        <v>0</v>
      </c>
      <c r="DJ179">
        <f t="shared" si="421"/>
        <v>0</v>
      </c>
      <c r="DK179" s="7"/>
      <c r="DL179">
        <f>(1 - 'Initial absorption'!$N179)*DA179</f>
        <v>0</v>
      </c>
      <c r="DM179" s="7">
        <f t="shared" si="460"/>
        <v>0</v>
      </c>
      <c r="DN179">
        <f>'Initial absorption'!$T179*(DL179+DM179)*$N179</f>
        <v>0</v>
      </c>
      <c r="DO179" s="7"/>
      <c r="DP179">
        <f t="shared" si="483"/>
        <v>0</v>
      </c>
      <c r="DQ179">
        <f>'Initial absorption'!$N179*DP179*$J179</f>
        <v>0</v>
      </c>
      <c r="DS179">
        <f>(1-'Initial absorption'!$N179)*DP179</f>
        <v>0</v>
      </c>
      <c r="DT179">
        <f>'Initial absorption'!$H179*DS179*$F179</f>
        <v>0</v>
      </c>
      <c r="DU179" s="7"/>
      <c r="DV179">
        <f>(1 - 'Initial absorption'!$T179)*(DL179+DM179)</f>
        <v>0</v>
      </c>
      <c r="DW179">
        <f t="shared" si="461"/>
        <v>0</v>
      </c>
      <c r="EH179" s="7">
        <f t="shared" si="426"/>
        <v>0</v>
      </c>
      <c r="EI179" s="7">
        <f t="shared" si="488"/>
        <v>0</v>
      </c>
      <c r="EJ179" s="7">
        <f t="shared" si="352"/>
        <v>0</v>
      </c>
      <c r="EK179" s="7">
        <f t="shared" si="385"/>
        <v>0</v>
      </c>
      <c r="EL179" s="7"/>
      <c r="EM179" s="7">
        <f t="shared" si="386"/>
        <v>0</v>
      </c>
      <c r="EN179" s="7">
        <f t="shared" si="462"/>
        <v>0</v>
      </c>
      <c r="EO179" s="7">
        <f t="shared" si="353"/>
        <v>0</v>
      </c>
      <c r="EP179" s="7">
        <f t="shared" si="387"/>
        <v>0</v>
      </c>
      <c r="ER179">
        <f t="shared" si="354"/>
        <v>0</v>
      </c>
      <c r="ES179">
        <f t="shared" si="355"/>
        <v>0</v>
      </c>
      <c r="ET179">
        <f t="shared" si="356"/>
        <v>0</v>
      </c>
      <c r="EU179">
        <f t="shared" si="409"/>
        <v>0</v>
      </c>
      <c r="EV179" s="7"/>
      <c r="EW179" s="7">
        <f t="shared" si="463"/>
        <v>0</v>
      </c>
      <c r="EX179" s="7">
        <f t="shared" si="410"/>
        <v>0</v>
      </c>
      <c r="EY179" s="7">
        <f t="shared" si="357"/>
        <v>0</v>
      </c>
      <c r="EZ179" s="7"/>
      <c r="FA179" s="7">
        <f t="shared" si="464"/>
        <v>0</v>
      </c>
      <c r="FB179" s="7">
        <f>'Initial absorption'!$H179*FA179*$F179</f>
        <v>0</v>
      </c>
      <c r="FC179" s="7">
        <f t="shared" si="411"/>
        <v>0</v>
      </c>
      <c r="FD179" s="7">
        <f>'Initial absorption'!$N179*FC179*$J179</f>
        <v>0</v>
      </c>
      <c r="FE179" s="7"/>
      <c r="FF179">
        <f t="shared" si="465"/>
        <v>0</v>
      </c>
      <c r="FG179" s="7">
        <f t="shared" si="466"/>
        <v>0</v>
      </c>
      <c r="FH179">
        <f t="shared" si="388"/>
        <v>0</v>
      </c>
      <c r="FI179" s="7"/>
      <c r="FJ179">
        <f t="shared" si="389"/>
        <v>0</v>
      </c>
      <c r="FK179">
        <f t="shared" si="412"/>
        <v>0</v>
      </c>
      <c r="FL179">
        <f t="shared" si="422"/>
        <v>0</v>
      </c>
      <c r="FM179" s="7"/>
      <c r="FN179">
        <f>(1 - 'Initial absorption'!$N179)*FC179</f>
        <v>0</v>
      </c>
      <c r="FO179" s="7">
        <f t="shared" si="467"/>
        <v>0</v>
      </c>
      <c r="FP179">
        <f>'Initial absorption'!$T179*(FN179+FO179)*$N179</f>
        <v>0</v>
      </c>
      <c r="FQ179" s="7"/>
      <c r="FR179">
        <f t="shared" si="484"/>
        <v>0</v>
      </c>
      <c r="FS179">
        <f>'Initial absorption'!$N179*FR179*$J179</f>
        <v>0</v>
      </c>
      <c r="FU179">
        <f>(1-'Initial absorption'!$N179)*FR179</f>
        <v>0</v>
      </c>
      <c r="FV179">
        <f>'Initial absorption'!$H179*FU179*$F179</f>
        <v>0</v>
      </c>
      <c r="FW179" s="7"/>
      <c r="FX179">
        <f>(1 - 'Initial absorption'!$T179)*(FN179+FO179)</f>
        <v>0</v>
      </c>
      <c r="FY179">
        <f t="shared" si="468"/>
        <v>0</v>
      </c>
      <c r="GJ179" s="7">
        <f t="shared" si="427"/>
        <v>0</v>
      </c>
      <c r="GK179" s="7">
        <f t="shared" si="489"/>
        <v>0</v>
      </c>
      <c r="GL179" s="7">
        <f t="shared" si="358"/>
        <v>0</v>
      </c>
      <c r="GM179" s="7">
        <f t="shared" si="390"/>
        <v>0</v>
      </c>
      <c r="GN179" s="7"/>
      <c r="GO179" s="7">
        <f t="shared" si="391"/>
        <v>0</v>
      </c>
      <c r="GP179" s="7">
        <f t="shared" si="469"/>
        <v>0</v>
      </c>
      <c r="GQ179" s="7">
        <f t="shared" si="359"/>
        <v>0</v>
      </c>
      <c r="GR179" s="7">
        <f t="shared" si="392"/>
        <v>0</v>
      </c>
      <c r="GT179">
        <f t="shared" si="360"/>
        <v>0</v>
      </c>
      <c r="GU179">
        <f t="shared" si="361"/>
        <v>0</v>
      </c>
      <c r="GV179">
        <f t="shared" si="362"/>
        <v>0</v>
      </c>
      <c r="GW179">
        <f t="shared" si="413"/>
        <v>0</v>
      </c>
      <c r="GX179" s="7"/>
      <c r="GY179" s="7">
        <f t="shared" si="470"/>
        <v>0</v>
      </c>
      <c r="GZ179" s="7">
        <f t="shared" si="414"/>
        <v>0</v>
      </c>
      <c r="HA179" s="7">
        <f t="shared" si="363"/>
        <v>0</v>
      </c>
      <c r="HB179" s="7"/>
      <c r="HC179" s="7">
        <f t="shared" si="471"/>
        <v>0</v>
      </c>
      <c r="HD179" s="7">
        <f>'Initial absorption'!$H179*HC179*$F179</f>
        <v>0</v>
      </c>
      <c r="HE179" s="7">
        <f t="shared" si="415"/>
        <v>0</v>
      </c>
      <c r="HF179" s="7">
        <f>'Initial absorption'!$N179*HE179*$J179</f>
        <v>0</v>
      </c>
      <c r="HG179" s="7"/>
      <c r="HH179">
        <f t="shared" si="472"/>
        <v>0</v>
      </c>
      <c r="HI179" s="7">
        <f t="shared" si="473"/>
        <v>0</v>
      </c>
      <c r="HJ179">
        <f t="shared" si="393"/>
        <v>0</v>
      </c>
      <c r="HK179" s="7"/>
      <c r="HL179">
        <f t="shared" si="394"/>
        <v>0</v>
      </c>
      <c r="HM179">
        <f t="shared" si="416"/>
        <v>0</v>
      </c>
      <c r="HN179">
        <f t="shared" si="423"/>
        <v>0</v>
      </c>
      <c r="HO179" s="7"/>
      <c r="HP179">
        <f>(1 - 'Initial absorption'!$N179)*HE179</f>
        <v>0</v>
      </c>
      <c r="HQ179" s="7">
        <f t="shared" si="474"/>
        <v>0</v>
      </c>
      <c r="HR179">
        <f>'Initial absorption'!$T179*(HP179+HQ179)*$N179</f>
        <v>0</v>
      </c>
      <c r="HS179" s="7"/>
      <c r="HT179">
        <f t="shared" si="485"/>
        <v>0</v>
      </c>
      <c r="HU179">
        <f>'Initial absorption'!$N179*HT179*$J179</f>
        <v>0</v>
      </c>
      <c r="HW179">
        <f>(1-'Initial absorption'!$N179)*HT179</f>
        <v>0</v>
      </c>
      <c r="HX179">
        <f>'Initial absorption'!$H179*HW179*$F179</f>
        <v>0</v>
      </c>
      <c r="HY179" s="7"/>
      <c r="HZ179">
        <f>(1 - 'Initial absorption'!$T179)*(HP179+HQ179)</f>
        <v>0</v>
      </c>
      <c r="IA179">
        <f t="shared" si="475"/>
        <v>0</v>
      </c>
      <c r="IL179" s="7">
        <f t="shared" si="428"/>
        <v>0</v>
      </c>
      <c r="IM179" s="7">
        <f t="shared" si="490"/>
        <v>0</v>
      </c>
      <c r="IN179" s="7">
        <f t="shared" si="364"/>
        <v>0</v>
      </c>
      <c r="IO179" s="7">
        <f t="shared" si="395"/>
        <v>0</v>
      </c>
      <c r="IP179" s="7"/>
      <c r="IQ179" s="7">
        <f t="shared" si="396"/>
        <v>0</v>
      </c>
      <c r="IR179" s="7">
        <f t="shared" si="476"/>
        <v>0</v>
      </c>
      <c r="IS179" s="7">
        <f t="shared" si="365"/>
        <v>0</v>
      </c>
      <c r="IT179" s="7">
        <f t="shared" si="397"/>
        <v>0</v>
      </c>
      <c r="IV179">
        <f t="shared" si="366"/>
        <v>0</v>
      </c>
      <c r="IW179">
        <f t="shared" si="367"/>
        <v>0</v>
      </c>
      <c r="IX179">
        <f t="shared" si="368"/>
        <v>0</v>
      </c>
      <c r="IY179">
        <f t="shared" si="417"/>
        <v>0</v>
      </c>
      <c r="IZ179" s="7"/>
      <c r="JA179" s="7">
        <f t="shared" si="477"/>
        <v>0</v>
      </c>
      <c r="JB179" s="7">
        <f t="shared" si="418"/>
        <v>0</v>
      </c>
      <c r="JC179" s="7">
        <f t="shared" si="369"/>
        <v>0</v>
      </c>
      <c r="JD179" s="7"/>
      <c r="JE179" s="7">
        <f t="shared" si="478"/>
        <v>0</v>
      </c>
      <c r="JF179" s="7">
        <f>'Initial absorption'!$H179*JE179*$F179</f>
        <v>0</v>
      </c>
      <c r="JG179" s="7">
        <f t="shared" si="419"/>
        <v>0</v>
      </c>
      <c r="JH179" s="7">
        <f>'Initial absorption'!$N179*JG179*$J179</f>
        <v>0</v>
      </c>
      <c r="JI179" s="7"/>
      <c r="JJ179">
        <f t="shared" si="479"/>
        <v>0</v>
      </c>
      <c r="JK179" s="7">
        <f t="shared" si="480"/>
        <v>0</v>
      </c>
      <c r="JL179">
        <f t="shared" si="398"/>
        <v>0</v>
      </c>
      <c r="JM179" s="7"/>
      <c r="JN179">
        <f t="shared" si="399"/>
        <v>0</v>
      </c>
      <c r="JO179">
        <f t="shared" si="420"/>
        <v>0</v>
      </c>
      <c r="JP179">
        <f t="shared" si="424"/>
        <v>0</v>
      </c>
      <c r="JQ179" s="7"/>
      <c r="JR179">
        <f>(1 - 'Initial absorption'!$N179)*JG179</f>
        <v>0</v>
      </c>
      <c r="JS179" s="7">
        <f t="shared" si="481"/>
        <v>0</v>
      </c>
      <c r="JT179">
        <f>'Initial absorption'!$T179*(JR179+JS179)*$N179</f>
        <v>0</v>
      </c>
      <c r="JU179" s="7"/>
      <c r="JV179">
        <f t="shared" si="486"/>
        <v>0</v>
      </c>
      <c r="JW179">
        <f>'Initial absorption'!$N179*JV179*$J179</f>
        <v>0</v>
      </c>
      <c r="JY179">
        <f>(1-'Initial absorption'!$N179)*JV179</f>
        <v>0</v>
      </c>
      <c r="JZ179">
        <f>'Initial absorption'!$H179*JY179*$F179</f>
        <v>0</v>
      </c>
      <c r="KA179" s="7"/>
      <c r="KB179">
        <f>(1 - 'Initial absorption'!$T179)*(JR179+JS179)</f>
        <v>0</v>
      </c>
      <c r="KC179">
        <f t="shared" si="482"/>
        <v>0</v>
      </c>
    </row>
    <row r="180" spans="4:289" x14ac:dyDescent="0.25">
      <c r="D180">
        <v>1170</v>
      </c>
      <c r="E180">
        <f>'Input spectra'!B180</f>
        <v>0</v>
      </c>
      <c r="F180">
        <f>'Initial absorption'!J180</f>
        <v>0</v>
      </c>
      <c r="G180">
        <f>'Input spectra'!C180</f>
        <v>0</v>
      </c>
      <c r="H180">
        <f t="shared" si="370"/>
        <v>0</v>
      </c>
      <c r="I180">
        <f>'Input spectra'!D180</f>
        <v>0</v>
      </c>
      <c r="J180">
        <f>'Initial absorption'!P180</f>
        <v>0</v>
      </c>
      <c r="K180">
        <f>'Input spectra'!E180</f>
        <v>0</v>
      </c>
      <c r="L180">
        <f t="shared" si="371"/>
        <v>0</v>
      </c>
      <c r="M180">
        <f>'Input spectra'!F180</f>
        <v>0</v>
      </c>
      <c r="N180">
        <f>'Initial absorption'!V180</f>
        <v>0</v>
      </c>
      <c r="O180">
        <f>'Input spectra'!G180</f>
        <v>0</v>
      </c>
      <c r="P180">
        <f t="shared" si="372"/>
        <v>0</v>
      </c>
      <c r="R180">
        <f>'Reaching edge prob after ems 1'!$EZ181</f>
        <v>0.88506354305255841</v>
      </c>
      <c r="S180">
        <f>'Reaching edge prob after ems 2'!$EZ181</f>
        <v>0.88506354305255841</v>
      </c>
      <c r="T180">
        <f>'Reaching edge prob after ems 3'!EZ181</f>
        <v>0.88506354305255841</v>
      </c>
      <c r="U180">
        <f>1-EXP(-'Reaching edge prob after ems 1'!FC181*_k_in_ec_correction*($E180*_c1+'Input spectra'!Y180))</f>
        <v>1.1680241283670512E-2</v>
      </c>
      <c r="V180">
        <f>1-EXP(-(_t-'Reaching edge prob after ems 1'!FC181)*_k_in_ec_correction*($E180*_c1+'Input spectra'!Y180))</f>
        <v>1.1805279789597667E-2</v>
      </c>
      <c r="W180">
        <f>1-EXP(-'Reaching edge prob after ems 2'!FC181*_k_in_ec_correction*($I180*_c2+'Input spectra'!Y180))</f>
        <v>1.1680241283670512E-2</v>
      </c>
      <c r="X180">
        <f>1-EXP(-(_t-'Reaching edge prob after ems 2'!FC181)*_k_in_ec_correction*($I180*_c2+'Input spectra'!Y180))</f>
        <v>1.1805279789597667E-2</v>
      </c>
      <c r="Y180">
        <f>1-EXP(-'Reaching edge prob after ems 3'!FC181*_k_in_ec_correction*($M180*_c3+'Input spectra'!Y180))</f>
        <v>1.1680241283670512E-2</v>
      </c>
      <c r="Z180">
        <f>1-EXP(-(_t-'Reaching edge prob after ems 3'!FC181)*_k_in_ec_correction*($M180*_c3+'Input spectra'!Y180))</f>
        <v>1.1805279789597667E-2</v>
      </c>
      <c r="AD180" s="7">
        <f t="shared" si="430"/>
        <v>0</v>
      </c>
      <c r="AE180" s="7">
        <f t="shared" si="431"/>
        <v>0</v>
      </c>
      <c r="AF180" s="7">
        <f t="shared" si="432"/>
        <v>0</v>
      </c>
      <c r="AG180" s="7">
        <f t="shared" si="433"/>
        <v>0</v>
      </c>
      <c r="AH180" s="7"/>
      <c r="AI180" s="7">
        <f t="shared" si="434"/>
        <v>0</v>
      </c>
      <c r="AJ180" s="7">
        <f t="shared" si="435"/>
        <v>0</v>
      </c>
      <c r="AK180" s="7">
        <f t="shared" si="436"/>
        <v>0</v>
      </c>
      <c r="AL180" s="7">
        <f t="shared" si="437"/>
        <v>0</v>
      </c>
      <c r="AN180">
        <f t="shared" si="438"/>
        <v>0</v>
      </c>
      <c r="AO180">
        <f t="shared" si="439"/>
        <v>0</v>
      </c>
      <c r="AP180">
        <f t="shared" si="440"/>
        <v>0</v>
      </c>
      <c r="AQ180">
        <f t="shared" si="441"/>
        <v>0</v>
      </c>
      <c r="AR180" s="7"/>
      <c r="AS180" s="7">
        <f t="shared" si="442"/>
        <v>0</v>
      </c>
      <c r="AT180" s="7">
        <f t="shared" si="443"/>
        <v>0</v>
      </c>
      <c r="AU180" s="7">
        <f t="shared" si="444"/>
        <v>0</v>
      </c>
      <c r="AV180" s="7"/>
      <c r="AW180" s="7">
        <f t="shared" si="445"/>
        <v>0</v>
      </c>
      <c r="AX180" s="7">
        <f>'Initial absorption'!$H180*AW180*$F180</f>
        <v>0</v>
      </c>
      <c r="AY180" s="7">
        <f t="shared" si="446"/>
        <v>0</v>
      </c>
      <c r="AZ180" s="7">
        <f>'Initial absorption'!$N180*AY180*$J180</f>
        <v>0</v>
      </c>
      <c r="BA180" s="7"/>
      <c r="BB180">
        <f t="shared" si="447"/>
        <v>0</v>
      </c>
      <c r="BC180" s="7">
        <f t="shared" si="448"/>
        <v>0</v>
      </c>
      <c r="BD180">
        <f t="shared" si="449"/>
        <v>0</v>
      </c>
      <c r="BE180" s="7"/>
      <c r="BF180">
        <f t="shared" si="450"/>
        <v>0</v>
      </c>
      <c r="BG180">
        <f t="shared" si="451"/>
        <v>0</v>
      </c>
      <c r="BH180">
        <f t="shared" si="452"/>
        <v>0</v>
      </c>
      <c r="BI180" s="7"/>
      <c r="BJ180">
        <f>(1 - 'Initial absorption'!$N180)*AY180</f>
        <v>0</v>
      </c>
      <c r="BK180" s="7">
        <f t="shared" si="345"/>
        <v>0</v>
      </c>
      <c r="BL180">
        <f>'Initial absorption'!$T180*(BJ180+BK180)*$N180</f>
        <v>0</v>
      </c>
      <c r="BM180" s="7"/>
      <c r="BN180">
        <f t="shared" si="453"/>
        <v>0</v>
      </c>
      <c r="BO180">
        <f>'Initial absorption'!$N180*BN180*$J180</f>
        <v>0</v>
      </c>
      <c r="BQ180">
        <f>(1-'Initial absorption'!$N180)*BN180</f>
        <v>0</v>
      </c>
      <c r="BR180">
        <f>'Initial absorption'!$H180*BQ180*$F180</f>
        <v>0</v>
      </c>
      <c r="BS180" s="7"/>
      <c r="BT180">
        <f>(1 - 'Initial absorption'!$T180)*(BJ180+BK180)</f>
        <v>0</v>
      </c>
      <c r="BU180">
        <f t="shared" si="454"/>
        <v>0</v>
      </c>
      <c r="CF180" s="7">
        <f t="shared" si="425"/>
        <v>0</v>
      </c>
      <c r="CG180" s="7">
        <f t="shared" si="487"/>
        <v>0</v>
      </c>
      <c r="CH180" s="7">
        <f t="shared" si="346"/>
        <v>0</v>
      </c>
      <c r="CI180" s="7">
        <f t="shared" si="380"/>
        <v>0</v>
      </c>
      <c r="CJ180" s="7"/>
      <c r="CK180" s="7">
        <f t="shared" si="381"/>
        <v>0</v>
      </c>
      <c r="CL180" s="7">
        <f t="shared" si="455"/>
        <v>0</v>
      </c>
      <c r="CM180" s="7">
        <f t="shared" si="347"/>
        <v>0</v>
      </c>
      <c r="CN180" s="7">
        <f t="shared" si="382"/>
        <v>0</v>
      </c>
      <c r="CP180">
        <f t="shared" si="348"/>
        <v>0</v>
      </c>
      <c r="CQ180">
        <f t="shared" si="349"/>
        <v>0</v>
      </c>
      <c r="CR180">
        <f t="shared" si="350"/>
        <v>0</v>
      </c>
      <c r="CS180">
        <f t="shared" si="405"/>
        <v>0</v>
      </c>
      <c r="CT180" s="7"/>
      <c r="CU180" s="7">
        <f t="shared" si="456"/>
        <v>0</v>
      </c>
      <c r="CV180" s="7">
        <f t="shared" si="406"/>
        <v>0</v>
      </c>
      <c r="CW180" s="7">
        <f t="shared" si="351"/>
        <v>0</v>
      </c>
      <c r="CX180" s="7"/>
      <c r="CY180" s="7">
        <f t="shared" si="457"/>
        <v>0</v>
      </c>
      <c r="CZ180" s="7">
        <f>'Initial absorption'!$H180*CY180*$F180</f>
        <v>0</v>
      </c>
      <c r="DA180" s="7">
        <f t="shared" si="407"/>
        <v>0</v>
      </c>
      <c r="DB180" s="7">
        <f>'Initial absorption'!$N180*DA180*$J180</f>
        <v>0</v>
      </c>
      <c r="DC180" s="7"/>
      <c r="DD180">
        <f t="shared" si="458"/>
        <v>0</v>
      </c>
      <c r="DE180" s="7">
        <f t="shared" si="459"/>
        <v>0</v>
      </c>
      <c r="DF180">
        <f t="shared" si="383"/>
        <v>0</v>
      </c>
      <c r="DG180" s="7"/>
      <c r="DH180">
        <f t="shared" si="384"/>
        <v>0</v>
      </c>
      <c r="DI180">
        <f t="shared" si="408"/>
        <v>0</v>
      </c>
      <c r="DJ180">
        <f t="shared" si="421"/>
        <v>0</v>
      </c>
      <c r="DK180" s="7"/>
      <c r="DL180">
        <f>(1 - 'Initial absorption'!$N180)*DA180</f>
        <v>0</v>
      </c>
      <c r="DM180" s="7">
        <f t="shared" si="460"/>
        <v>0</v>
      </c>
      <c r="DN180">
        <f>'Initial absorption'!$T180*(DL180+DM180)*$N180</f>
        <v>0</v>
      </c>
      <c r="DO180" s="7"/>
      <c r="DP180">
        <f t="shared" si="483"/>
        <v>0</v>
      </c>
      <c r="DQ180">
        <f>'Initial absorption'!$N180*DP180*$J180</f>
        <v>0</v>
      </c>
      <c r="DS180">
        <f>(1-'Initial absorption'!$N180)*DP180</f>
        <v>0</v>
      </c>
      <c r="DT180">
        <f>'Initial absorption'!$H180*DS180*$F180</f>
        <v>0</v>
      </c>
      <c r="DU180" s="7"/>
      <c r="DV180">
        <f>(1 - 'Initial absorption'!$T180)*(DL180+DM180)</f>
        <v>0</v>
      </c>
      <c r="DW180">
        <f t="shared" si="461"/>
        <v>0</v>
      </c>
      <c r="EH180" s="7">
        <f t="shared" si="426"/>
        <v>0</v>
      </c>
      <c r="EI180" s="7">
        <f t="shared" si="488"/>
        <v>0</v>
      </c>
      <c r="EJ180" s="7">
        <f t="shared" si="352"/>
        <v>0</v>
      </c>
      <c r="EK180" s="7">
        <f t="shared" si="385"/>
        <v>0</v>
      </c>
      <c r="EL180" s="7"/>
      <c r="EM180" s="7">
        <f t="shared" si="386"/>
        <v>0</v>
      </c>
      <c r="EN180" s="7">
        <f t="shared" si="462"/>
        <v>0</v>
      </c>
      <c r="EO180" s="7">
        <f t="shared" si="353"/>
        <v>0</v>
      </c>
      <c r="EP180" s="7">
        <f t="shared" si="387"/>
        <v>0</v>
      </c>
      <c r="ER180">
        <f t="shared" si="354"/>
        <v>0</v>
      </c>
      <c r="ES180">
        <f t="shared" si="355"/>
        <v>0</v>
      </c>
      <c r="ET180">
        <f t="shared" si="356"/>
        <v>0</v>
      </c>
      <c r="EU180">
        <f t="shared" si="409"/>
        <v>0</v>
      </c>
      <c r="EV180" s="7"/>
      <c r="EW180" s="7">
        <f t="shared" si="463"/>
        <v>0</v>
      </c>
      <c r="EX180" s="7">
        <f t="shared" si="410"/>
        <v>0</v>
      </c>
      <c r="EY180" s="7">
        <f t="shared" si="357"/>
        <v>0</v>
      </c>
      <c r="EZ180" s="7"/>
      <c r="FA180" s="7">
        <f t="shared" si="464"/>
        <v>0</v>
      </c>
      <c r="FB180" s="7">
        <f>'Initial absorption'!$H180*FA180*$F180</f>
        <v>0</v>
      </c>
      <c r="FC180" s="7">
        <f t="shared" si="411"/>
        <v>0</v>
      </c>
      <c r="FD180" s="7">
        <f>'Initial absorption'!$N180*FC180*$J180</f>
        <v>0</v>
      </c>
      <c r="FE180" s="7"/>
      <c r="FF180">
        <f t="shared" si="465"/>
        <v>0</v>
      </c>
      <c r="FG180" s="7">
        <f t="shared" si="466"/>
        <v>0</v>
      </c>
      <c r="FH180">
        <f t="shared" si="388"/>
        <v>0</v>
      </c>
      <c r="FI180" s="7"/>
      <c r="FJ180">
        <f t="shared" si="389"/>
        <v>0</v>
      </c>
      <c r="FK180">
        <f t="shared" si="412"/>
        <v>0</v>
      </c>
      <c r="FL180">
        <f t="shared" si="422"/>
        <v>0</v>
      </c>
      <c r="FM180" s="7"/>
      <c r="FN180">
        <f>(1 - 'Initial absorption'!$N180)*FC180</f>
        <v>0</v>
      </c>
      <c r="FO180" s="7">
        <f t="shared" si="467"/>
        <v>0</v>
      </c>
      <c r="FP180">
        <f>'Initial absorption'!$T180*(FN180+FO180)*$N180</f>
        <v>0</v>
      </c>
      <c r="FQ180" s="7"/>
      <c r="FR180">
        <f t="shared" si="484"/>
        <v>0</v>
      </c>
      <c r="FS180">
        <f>'Initial absorption'!$N180*FR180*$J180</f>
        <v>0</v>
      </c>
      <c r="FU180">
        <f>(1-'Initial absorption'!$N180)*FR180</f>
        <v>0</v>
      </c>
      <c r="FV180">
        <f>'Initial absorption'!$H180*FU180*$F180</f>
        <v>0</v>
      </c>
      <c r="FW180" s="7"/>
      <c r="FX180">
        <f>(1 - 'Initial absorption'!$T180)*(FN180+FO180)</f>
        <v>0</v>
      </c>
      <c r="FY180">
        <f t="shared" si="468"/>
        <v>0</v>
      </c>
      <c r="GJ180" s="7">
        <f t="shared" si="427"/>
        <v>0</v>
      </c>
      <c r="GK180" s="7">
        <f t="shared" si="489"/>
        <v>0</v>
      </c>
      <c r="GL180" s="7">
        <f t="shared" si="358"/>
        <v>0</v>
      </c>
      <c r="GM180" s="7">
        <f t="shared" si="390"/>
        <v>0</v>
      </c>
      <c r="GN180" s="7"/>
      <c r="GO180" s="7">
        <f t="shared" si="391"/>
        <v>0</v>
      </c>
      <c r="GP180" s="7">
        <f t="shared" si="469"/>
        <v>0</v>
      </c>
      <c r="GQ180" s="7">
        <f t="shared" si="359"/>
        <v>0</v>
      </c>
      <c r="GR180" s="7">
        <f t="shared" si="392"/>
        <v>0</v>
      </c>
      <c r="GT180">
        <f t="shared" si="360"/>
        <v>0</v>
      </c>
      <c r="GU180">
        <f t="shared" si="361"/>
        <v>0</v>
      </c>
      <c r="GV180">
        <f t="shared" si="362"/>
        <v>0</v>
      </c>
      <c r="GW180">
        <f t="shared" si="413"/>
        <v>0</v>
      </c>
      <c r="GX180" s="7"/>
      <c r="GY180" s="7">
        <f t="shared" si="470"/>
        <v>0</v>
      </c>
      <c r="GZ180" s="7">
        <f t="shared" si="414"/>
        <v>0</v>
      </c>
      <c r="HA180" s="7">
        <f t="shared" si="363"/>
        <v>0</v>
      </c>
      <c r="HB180" s="7"/>
      <c r="HC180" s="7">
        <f t="shared" si="471"/>
        <v>0</v>
      </c>
      <c r="HD180" s="7">
        <f>'Initial absorption'!$H180*HC180*$F180</f>
        <v>0</v>
      </c>
      <c r="HE180" s="7">
        <f t="shared" si="415"/>
        <v>0</v>
      </c>
      <c r="HF180" s="7">
        <f>'Initial absorption'!$N180*HE180*$J180</f>
        <v>0</v>
      </c>
      <c r="HG180" s="7"/>
      <c r="HH180">
        <f t="shared" si="472"/>
        <v>0</v>
      </c>
      <c r="HI180" s="7">
        <f t="shared" si="473"/>
        <v>0</v>
      </c>
      <c r="HJ180">
        <f t="shared" si="393"/>
        <v>0</v>
      </c>
      <c r="HK180" s="7"/>
      <c r="HL180">
        <f t="shared" si="394"/>
        <v>0</v>
      </c>
      <c r="HM180">
        <f t="shared" si="416"/>
        <v>0</v>
      </c>
      <c r="HN180">
        <f t="shared" si="423"/>
        <v>0</v>
      </c>
      <c r="HO180" s="7"/>
      <c r="HP180">
        <f>(1 - 'Initial absorption'!$N180)*HE180</f>
        <v>0</v>
      </c>
      <c r="HQ180" s="7">
        <f t="shared" si="474"/>
        <v>0</v>
      </c>
      <c r="HR180">
        <f>'Initial absorption'!$T180*(HP180+HQ180)*$N180</f>
        <v>0</v>
      </c>
      <c r="HS180" s="7"/>
      <c r="HT180">
        <f t="shared" si="485"/>
        <v>0</v>
      </c>
      <c r="HU180">
        <f>'Initial absorption'!$N180*HT180*$J180</f>
        <v>0</v>
      </c>
      <c r="HW180">
        <f>(1-'Initial absorption'!$N180)*HT180</f>
        <v>0</v>
      </c>
      <c r="HX180">
        <f>'Initial absorption'!$H180*HW180*$F180</f>
        <v>0</v>
      </c>
      <c r="HY180" s="7"/>
      <c r="HZ180">
        <f>(1 - 'Initial absorption'!$T180)*(HP180+HQ180)</f>
        <v>0</v>
      </c>
      <c r="IA180">
        <f t="shared" si="475"/>
        <v>0</v>
      </c>
      <c r="IL180" s="7">
        <f t="shared" si="428"/>
        <v>0</v>
      </c>
      <c r="IM180" s="7">
        <f t="shared" si="490"/>
        <v>0</v>
      </c>
      <c r="IN180" s="7">
        <f t="shared" si="364"/>
        <v>0</v>
      </c>
      <c r="IO180" s="7">
        <f t="shared" si="395"/>
        <v>0</v>
      </c>
      <c r="IP180" s="7"/>
      <c r="IQ180" s="7">
        <f t="shared" si="396"/>
        <v>0</v>
      </c>
      <c r="IR180" s="7">
        <f t="shared" si="476"/>
        <v>0</v>
      </c>
      <c r="IS180" s="7">
        <f t="shared" si="365"/>
        <v>0</v>
      </c>
      <c r="IT180" s="7">
        <f t="shared" si="397"/>
        <v>0</v>
      </c>
      <c r="IV180">
        <f t="shared" si="366"/>
        <v>0</v>
      </c>
      <c r="IW180">
        <f t="shared" si="367"/>
        <v>0</v>
      </c>
      <c r="IX180">
        <f t="shared" si="368"/>
        <v>0</v>
      </c>
      <c r="IY180">
        <f t="shared" si="417"/>
        <v>0</v>
      </c>
      <c r="IZ180" s="7"/>
      <c r="JA180" s="7">
        <f t="shared" si="477"/>
        <v>0</v>
      </c>
      <c r="JB180" s="7">
        <f t="shared" si="418"/>
        <v>0</v>
      </c>
      <c r="JC180" s="7">
        <f t="shared" si="369"/>
        <v>0</v>
      </c>
      <c r="JD180" s="7"/>
      <c r="JE180" s="7">
        <f t="shared" si="478"/>
        <v>0</v>
      </c>
      <c r="JF180" s="7">
        <f>'Initial absorption'!$H180*JE180*$F180</f>
        <v>0</v>
      </c>
      <c r="JG180" s="7">
        <f t="shared" si="419"/>
        <v>0</v>
      </c>
      <c r="JH180" s="7">
        <f>'Initial absorption'!$N180*JG180*$J180</f>
        <v>0</v>
      </c>
      <c r="JI180" s="7"/>
      <c r="JJ180">
        <f t="shared" si="479"/>
        <v>0</v>
      </c>
      <c r="JK180" s="7">
        <f t="shared" si="480"/>
        <v>0</v>
      </c>
      <c r="JL180">
        <f t="shared" si="398"/>
        <v>0</v>
      </c>
      <c r="JM180" s="7"/>
      <c r="JN180">
        <f t="shared" si="399"/>
        <v>0</v>
      </c>
      <c r="JO180">
        <f t="shared" si="420"/>
        <v>0</v>
      </c>
      <c r="JP180">
        <f t="shared" si="424"/>
        <v>0</v>
      </c>
      <c r="JQ180" s="7"/>
      <c r="JR180">
        <f>(1 - 'Initial absorption'!$N180)*JG180</f>
        <v>0</v>
      </c>
      <c r="JS180" s="7">
        <f t="shared" si="481"/>
        <v>0</v>
      </c>
      <c r="JT180">
        <f>'Initial absorption'!$T180*(JR180+JS180)*$N180</f>
        <v>0</v>
      </c>
      <c r="JU180" s="7"/>
      <c r="JV180">
        <f t="shared" si="486"/>
        <v>0</v>
      </c>
      <c r="JW180">
        <f>'Initial absorption'!$N180*JV180*$J180</f>
        <v>0</v>
      </c>
      <c r="JY180">
        <f>(1-'Initial absorption'!$N180)*JV180</f>
        <v>0</v>
      </c>
      <c r="JZ180">
        <f>'Initial absorption'!$H180*JY180*$F180</f>
        <v>0</v>
      </c>
      <c r="KA180" s="7"/>
      <c r="KB180">
        <f>(1 - 'Initial absorption'!$T180)*(JR180+JS180)</f>
        <v>0</v>
      </c>
      <c r="KC180">
        <f t="shared" si="482"/>
        <v>0</v>
      </c>
    </row>
    <row r="181" spans="4:289" x14ac:dyDescent="0.25">
      <c r="D181">
        <v>1175</v>
      </c>
      <c r="E181">
        <f>'Input spectra'!B181</f>
        <v>0</v>
      </c>
      <c r="F181">
        <f>'Initial absorption'!J181</f>
        <v>0</v>
      </c>
      <c r="G181">
        <f>'Input spectra'!C181</f>
        <v>0</v>
      </c>
      <c r="H181">
        <f t="shared" si="370"/>
        <v>0</v>
      </c>
      <c r="I181">
        <f>'Input spectra'!D181</f>
        <v>0</v>
      </c>
      <c r="J181">
        <f>'Initial absorption'!P181</f>
        <v>0</v>
      </c>
      <c r="K181">
        <f>'Input spectra'!E181</f>
        <v>0</v>
      </c>
      <c r="L181">
        <f t="shared" si="371"/>
        <v>0</v>
      </c>
      <c r="M181">
        <f>'Input spectra'!F181</f>
        <v>0</v>
      </c>
      <c r="N181">
        <f>'Initial absorption'!V181</f>
        <v>0</v>
      </c>
      <c r="O181">
        <f>'Input spectra'!G181</f>
        <v>0</v>
      </c>
      <c r="P181">
        <f t="shared" si="372"/>
        <v>0</v>
      </c>
      <c r="R181">
        <f>'Reaching edge prob after ems 1'!$EZ182</f>
        <v>0.88519171714694345</v>
      </c>
      <c r="S181">
        <f>'Reaching edge prob after ems 2'!$EZ182</f>
        <v>0.88519171714694345</v>
      </c>
      <c r="T181">
        <f>'Reaching edge prob after ems 3'!EZ182</f>
        <v>0.88519171714694345</v>
      </c>
      <c r="U181">
        <f>1-EXP(-'Reaching edge prob after ems 1'!FC182*_k_in_ec_correction*($E181*_c1+'Input spectra'!Y181))</f>
        <v>1.1666084885504469E-2</v>
      </c>
      <c r="V181">
        <f>1-EXP(-(_t-'Reaching edge prob after ems 1'!FC182)*_k_in_ec_correction*($E181*_c1+'Input spectra'!Y181))</f>
        <v>1.1790818865197061E-2</v>
      </c>
      <c r="W181">
        <f>1-EXP(-'Reaching edge prob after ems 2'!FC182*_k_in_ec_correction*($I181*_c2+'Input spectra'!Y181))</f>
        <v>1.1666084885504469E-2</v>
      </c>
      <c r="X181">
        <f>1-EXP(-(_t-'Reaching edge prob after ems 2'!FC182)*_k_in_ec_correction*($I181*_c2+'Input spectra'!Y181))</f>
        <v>1.1790818865197061E-2</v>
      </c>
      <c r="Y181">
        <f>1-EXP(-'Reaching edge prob after ems 3'!FC182*_k_in_ec_correction*($M181*_c3+'Input spectra'!Y181))</f>
        <v>1.1666084885504469E-2</v>
      </c>
      <c r="Z181">
        <f>1-EXP(-(_t-'Reaching edge prob after ems 3'!FC182)*_k_in_ec_correction*($M181*_c3+'Input spectra'!Y181))</f>
        <v>1.1790818865197061E-2</v>
      </c>
      <c r="AD181" s="7">
        <f t="shared" si="430"/>
        <v>0</v>
      </c>
      <c r="AE181" s="7">
        <f t="shared" si="431"/>
        <v>0</v>
      </c>
      <c r="AF181" s="7">
        <f t="shared" si="432"/>
        <v>0</v>
      </c>
      <c r="AG181" s="7">
        <f t="shared" si="433"/>
        <v>0</v>
      </c>
      <c r="AH181" s="7"/>
      <c r="AI181" s="7">
        <f t="shared" si="434"/>
        <v>0</v>
      </c>
      <c r="AJ181" s="7">
        <f t="shared" si="435"/>
        <v>0</v>
      </c>
      <c r="AK181" s="7">
        <f t="shared" si="436"/>
        <v>0</v>
      </c>
      <c r="AL181" s="7">
        <f t="shared" si="437"/>
        <v>0</v>
      </c>
      <c r="AN181">
        <f t="shared" si="438"/>
        <v>0</v>
      </c>
      <c r="AO181">
        <f t="shared" si="439"/>
        <v>0</v>
      </c>
      <c r="AP181">
        <f t="shared" si="440"/>
        <v>0</v>
      </c>
      <c r="AQ181">
        <f t="shared" si="441"/>
        <v>0</v>
      </c>
      <c r="AR181" s="7"/>
      <c r="AS181" s="7">
        <f t="shared" si="442"/>
        <v>0</v>
      </c>
      <c r="AT181" s="7">
        <f t="shared" si="443"/>
        <v>0</v>
      </c>
      <c r="AU181" s="7">
        <f t="shared" si="444"/>
        <v>0</v>
      </c>
      <c r="AV181" s="7"/>
      <c r="AW181" s="7">
        <f t="shared" si="445"/>
        <v>0</v>
      </c>
      <c r="AX181" s="7">
        <f>'Initial absorption'!$H181*AW181*$F181</f>
        <v>0</v>
      </c>
      <c r="AY181" s="7">
        <f t="shared" si="446"/>
        <v>0</v>
      </c>
      <c r="AZ181" s="7">
        <f>'Initial absorption'!$N181*AY181*$J181</f>
        <v>0</v>
      </c>
      <c r="BA181" s="7"/>
      <c r="BB181">
        <f t="shared" si="447"/>
        <v>0</v>
      </c>
      <c r="BC181" s="7">
        <f t="shared" si="448"/>
        <v>0</v>
      </c>
      <c r="BD181">
        <f t="shared" si="449"/>
        <v>0</v>
      </c>
      <c r="BE181" s="7"/>
      <c r="BF181">
        <f t="shared" si="450"/>
        <v>0</v>
      </c>
      <c r="BG181">
        <f t="shared" si="451"/>
        <v>0</v>
      </c>
      <c r="BH181">
        <f t="shared" si="452"/>
        <v>0</v>
      </c>
      <c r="BI181" s="7"/>
      <c r="BJ181">
        <f>(1 - 'Initial absorption'!$N181)*AY181</f>
        <v>0</v>
      </c>
      <c r="BK181" s="7">
        <f t="shared" si="345"/>
        <v>0</v>
      </c>
      <c r="BL181">
        <f>'Initial absorption'!$T181*(BJ181+BK181)*$N181</f>
        <v>0</v>
      </c>
      <c r="BM181" s="7"/>
      <c r="BN181">
        <f t="shared" si="453"/>
        <v>0</v>
      </c>
      <c r="BO181">
        <f>'Initial absorption'!$N181*BN181*$J181</f>
        <v>0</v>
      </c>
      <c r="BQ181">
        <f>(1-'Initial absorption'!$N181)*BN181</f>
        <v>0</v>
      </c>
      <c r="BR181">
        <f>'Initial absorption'!$H181*BQ181*$F181</f>
        <v>0</v>
      </c>
      <c r="BS181" s="7"/>
      <c r="BT181">
        <f>(1 - 'Initial absorption'!$T181)*(BJ181+BK181)</f>
        <v>0</v>
      </c>
      <c r="BU181">
        <f t="shared" si="454"/>
        <v>0</v>
      </c>
      <c r="CF181" s="7">
        <f t="shared" si="425"/>
        <v>0</v>
      </c>
      <c r="CG181" s="7">
        <f t="shared" si="487"/>
        <v>0</v>
      </c>
      <c r="CH181" s="7">
        <f t="shared" si="346"/>
        <v>0</v>
      </c>
      <c r="CI181" s="7">
        <f t="shared" si="380"/>
        <v>0</v>
      </c>
      <c r="CJ181" s="7"/>
      <c r="CK181" s="7">
        <f t="shared" si="381"/>
        <v>0</v>
      </c>
      <c r="CL181" s="7">
        <f t="shared" si="455"/>
        <v>0</v>
      </c>
      <c r="CM181" s="7">
        <f t="shared" si="347"/>
        <v>0</v>
      </c>
      <c r="CN181" s="7">
        <f t="shared" si="382"/>
        <v>0</v>
      </c>
      <c r="CP181">
        <f t="shared" si="348"/>
        <v>0</v>
      </c>
      <c r="CQ181">
        <f t="shared" si="349"/>
        <v>0</v>
      </c>
      <c r="CR181">
        <f t="shared" si="350"/>
        <v>0</v>
      </c>
      <c r="CS181">
        <f t="shared" si="405"/>
        <v>0</v>
      </c>
      <c r="CT181" s="7"/>
      <c r="CU181" s="7">
        <f t="shared" si="456"/>
        <v>0</v>
      </c>
      <c r="CV181" s="7">
        <f t="shared" si="406"/>
        <v>0</v>
      </c>
      <c r="CW181" s="7">
        <f t="shared" si="351"/>
        <v>0</v>
      </c>
      <c r="CX181" s="7"/>
      <c r="CY181" s="7">
        <f t="shared" si="457"/>
        <v>0</v>
      </c>
      <c r="CZ181" s="7">
        <f>'Initial absorption'!$H181*CY181*$F181</f>
        <v>0</v>
      </c>
      <c r="DA181" s="7">
        <f t="shared" si="407"/>
        <v>0</v>
      </c>
      <c r="DB181" s="7">
        <f>'Initial absorption'!$N181*DA181*$J181</f>
        <v>0</v>
      </c>
      <c r="DC181" s="7"/>
      <c r="DD181">
        <f t="shared" si="458"/>
        <v>0</v>
      </c>
      <c r="DE181" s="7">
        <f t="shared" si="459"/>
        <v>0</v>
      </c>
      <c r="DF181">
        <f t="shared" si="383"/>
        <v>0</v>
      </c>
      <c r="DG181" s="7"/>
      <c r="DH181">
        <f t="shared" si="384"/>
        <v>0</v>
      </c>
      <c r="DI181">
        <f t="shared" si="408"/>
        <v>0</v>
      </c>
      <c r="DJ181">
        <f t="shared" si="421"/>
        <v>0</v>
      </c>
      <c r="DK181" s="7"/>
      <c r="DL181">
        <f>(1 - 'Initial absorption'!$N181)*DA181</f>
        <v>0</v>
      </c>
      <c r="DM181" s="7">
        <f t="shared" si="460"/>
        <v>0</v>
      </c>
      <c r="DN181">
        <f>'Initial absorption'!$T181*(DL181+DM181)*$N181</f>
        <v>0</v>
      </c>
      <c r="DO181" s="7"/>
      <c r="DP181">
        <f t="shared" si="483"/>
        <v>0</v>
      </c>
      <c r="DQ181">
        <f>'Initial absorption'!$N181*DP181*$J181</f>
        <v>0</v>
      </c>
      <c r="DS181">
        <f>(1-'Initial absorption'!$N181)*DP181</f>
        <v>0</v>
      </c>
      <c r="DT181">
        <f>'Initial absorption'!$H181*DS181*$F181</f>
        <v>0</v>
      </c>
      <c r="DU181" s="7"/>
      <c r="DV181">
        <f>(1 - 'Initial absorption'!$T181)*(DL181+DM181)</f>
        <v>0</v>
      </c>
      <c r="DW181">
        <f t="shared" si="461"/>
        <v>0</v>
      </c>
      <c r="EH181" s="7">
        <f t="shared" si="426"/>
        <v>0</v>
      </c>
      <c r="EI181" s="7">
        <f t="shared" si="488"/>
        <v>0</v>
      </c>
      <c r="EJ181" s="7">
        <f t="shared" si="352"/>
        <v>0</v>
      </c>
      <c r="EK181" s="7">
        <f t="shared" si="385"/>
        <v>0</v>
      </c>
      <c r="EL181" s="7"/>
      <c r="EM181" s="7">
        <f t="shared" si="386"/>
        <v>0</v>
      </c>
      <c r="EN181" s="7">
        <f t="shared" si="462"/>
        <v>0</v>
      </c>
      <c r="EO181" s="7">
        <f t="shared" si="353"/>
        <v>0</v>
      </c>
      <c r="EP181" s="7">
        <f t="shared" si="387"/>
        <v>0</v>
      </c>
      <c r="ER181">
        <f t="shared" si="354"/>
        <v>0</v>
      </c>
      <c r="ES181">
        <f t="shared" si="355"/>
        <v>0</v>
      </c>
      <c r="ET181">
        <f t="shared" si="356"/>
        <v>0</v>
      </c>
      <c r="EU181">
        <f t="shared" si="409"/>
        <v>0</v>
      </c>
      <c r="EV181" s="7"/>
      <c r="EW181" s="7">
        <f t="shared" si="463"/>
        <v>0</v>
      </c>
      <c r="EX181" s="7">
        <f t="shared" si="410"/>
        <v>0</v>
      </c>
      <c r="EY181" s="7">
        <f t="shared" si="357"/>
        <v>0</v>
      </c>
      <c r="EZ181" s="7"/>
      <c r="FA181" s="7">
        <f t="shared" si="464"/>
        <v>0</v>
      </c>
      <c r="FB181" s="7">
        <f>'Initial absorption'!$H181*FA181*$F181</f>
        <v>0</v>
      </c>
      <c r="FC181" s="7">
        <f t="shared" si="411"/>
        <v>0</v>
      </c>
      <c r="FD181" s="7">
        <f>'Initial absorption'!$N181*FC181*$J181</f>
        <v>0</v>
      </c>
      <c r="FE181" s="7"/>
      <c r="FF181">
        <f t="shared" si="465"/>
        <v>0</v>
      </c>
      <c r="FG181" s="7">
        <f t="shared" si="466"/>
        <v>0</v>
      </c>
      <c r="FH181">
        <f t="shared" si="388"/>
        <v>0</v>
      </c>
      <c r="FI181" s="7"/>
      <c r="FJ181">
        <f t="shared" si="389"/>
        <v>0</v>
      </c>
      <c r="FK181">
        <f t="shared" si="412"/>
        <v>0</v>
      </c>
      <c r="FL181">
        <f t="shared" si="422"/>
        <v>0</v>
      </c>
      <c r="FM181" s="7"/>
      <c r="FN181">
        <f>(1 - 'Initial absorption'!$N181)*FC181</f>
        <v>0</v>
      </c>
      <c r="FO181" s="7">
        <f t="shared" si="467"/>
        <v>0</v>
      </c>
      <c r="FP181">
        <f>'Initial absorption'!$T181*(FN181+FO181)*$N181</f>
        <v>0</v>
      </c>
      <c r="FQ181" s="7"/>
      <c r="FR181">
        <f t="shared" si="484"/>
        <v>0</v>
      </c>
      <c r="FS181">
        <f>'Initial absorption'!$N181*FR181*$J181</f>
        <v>0</v>
      </c>
      <c r="FU181">
        <f>(1-'Initial absorption'!$N181)*FR181</f>
        <v>0</v>
      </c>
      <c r="FV181">
        <f>'Initial absorption'!$H181*FU181*$F181</f>
        <v>0</v>
      </c>
      <c r="FW181" s="7"/>
      <c r="FX181">
        <f>(1 - 'Initial absorption'!$T181)*(FN181+FO181)</f>
        <v>0</v>
      </c>
      <c r="FY181">
        <f t="shared" si="468"/>
        <v>0</v>
      </c>
      <c r="GJ181" s="7">
        <f t="shared" si="427"/>
        <v>0</v>
      </c>
      <c r="GK181" s="7">
        <f t="shared" si="489"/>
        <v>0</v>
      </c>
      <c r="GL181" s="7">
        <f t="shared" si="358"/>
        <v>0</v>
      </c>
      <c r="GM181" s="7">
        <f t="shared" si="390"/>
        <v>0</v>
      </c>
      <c r="GN181" s="7"/>
      <c r="GO181" s="7">
        <f t="shared" si="391"/>
        <v>0</v>
      </c>
      <c r="GP181" s="7">
        <f t="shared" si="469"/>
        <v>0</v>
      </c>
      <c r="GQ181" s="7">
        <f t="shared" si="359"/>
        <v>0</v>
      </c>
      <c r="GR181" s="7">
        <f t="shared" si="392"/>
        <v>0</v>
      </c>
      <c r="GT181">
        <f t="shared" si="360"/>
        <v>0</v>
      </c>
      <c r="GU181">
        <f t="shared" si="361"/>
        <v>0</v>
      </c>
      <c r="GV181">
        <f t="shared" si="362"/>
        <v>0</v>
      </c>
      <c r="GW181">
        <f t="shared" si="413"/>
        <v>0</v>
      </c>
      <c r="GX181" s="7"/>
      <c r="GY181" s="7">
        <f t="shared" si="470"/>
        <v>0</v>
      </c>
      <c r="GZ181" s="7">
        <f t="shared" si="414"/>
        <v>0</v>
      </c>
      <c r="HA181" s="7">
        <f t="shared" si="363"/>
        <v>0</v>
      </c>
      <c r="HB181" s="7"/>
      <c r="HC181" s="7">
        <f t="shared" si="471"/>
        <v>0</v>
      </c>
      <c r="HD181" s="7">
        <f>'Initial absorption'!$H181*HC181*$F181</f>
        <v>0</v>
      </c>
      <c r="HE181" s="7">
        <f t="shared" si="415"/>
        <v>0</v>
      </c>
      <c r="HF181" s="7">
        <f>'Initial absorption'!$N181*HE181*$J181</f>
        <v>0</v>
      </c>
      <c r="HG181" s="7"/>
      <c r="HH181">
        <f t="shared" si="472"/>
        <v>0</v>
      </c>
      <c r="HI181" s="7">
        <f t="shared" si="473"/>
        <v>0</v>
      </c>
      <c r="HJ181">
        <f t="shared" si="393"/>
        <v>0</v>
      </c>
      <c r="HK181" s="7"/>
      <c r="HL181">
        <f t="shared" si="394"/>
        <v>0</v>
      </c>
      <c r="HM181">
        <f t="shared" si="416"/>
        <v>0</v>
      </c>
      <c r="HN181">
        <f t="shared" si="423"/>
        <v>0</v>
      </c>
      <c r="HO181" s="7"/>
      <c r="HP181">
        <f>(1 - 'Initial absorption'!$N181)*HE181</f>
        <v>0</v>
      </c>
      <c r="HQ181" s="7">
        <f t="shared" si="474"/>
        <v>0</v>
      </c>
      <c r="HR181">
        <f>'Initial absorption'!$T181*(HP181+HQ181)*$N181</f>
        <v>0</v>
      </c>
      <c r="HS181" s="7"/>
      <c r="HT181">
        <f t="shared" si="485"/>
        <v>0</v>
      </c>
      <c r="HU181">
        <f>'Initial absorption'!$N181*HT181*$J181</f>
        <v>0</v>
      </c>
      <c r="HW181">
        <f>(1-'Initial absorption'!$N181)*HT181</f>
        <v>0</v>
      </c>
      <c r="HX181">
        <f>'Initial absorption'!$H181*HW181*$F181</f>
        <v>0</v>
      </c>
      <c r="HY181" s="7"/>
      <c r="HZ181">
        <f>(1 - 'Initial absorption'!$T181)*(HP181+HQ181)</f>
        <v>0</v>
      </c>
      <c r="IA181">
        <f t="shared" si="475"/>
        <v>0</v>
      </c>
      <c r="IL181" s="7">
        <f t="shared" si="428"/>
        <v>0</v>
      </c>
      <c r="IM181" s="7">
        <f t="shared" si="490"/>
        <v>0</v>
      </c>
      <c r="IN181" s="7">
        <f t="shared" si="364"/>
        <v>0</v>
      </c>
      <c r="IO181" s="7">
        <f t="shared" si="395"/>
        <v>0</v>
      </c>
      <c r="IP181" s="7"/>
      <c r="IQ181" s="7">
        <f t="shared" si="396"/>
        <v>0</v>
      </c>
      <c r="IR181" s="7">
        <f t="shared" si="476"/>
        <v>0</v>
      </c>
      <c r="IS181" s="7">
        <f t="shared" si="365"/>
        <v>0</v>
      </c>
      <c r="IT181" s="7">
        <f t="shared" si="397"/>
        <v>0</v>
      </c>
      <c r="IV181">
        <f t="shared" si="366"/>
        <v>0</v>
      </c>
      <c r="IW181">
        <f t="shared" si="367"/>
        <v>0</v>
      </c>
      <c r="IX181">
        <f t="shared" si="368"/>
        <v>0</v>
      </c>
      <c r="IY181">
        <f t="shared" si="417"/>
        <v>0</v>
      </c>
      <c r="IZ181" s="7"/>
      <c r="JA181" s="7">
        <f t="shared" si="477"/>
        <v>0</v>
      </c>
      <c r="JB181" s="7">
        <f t="shared" si="418"/>
        <v>0</v>
      </c>
      <c r="JC181" s="7">
        <f t="shared" si="369"/>
        <v>0</v>
      </c>
      <c r="JD181" s="7"/>
      <c r="JE181" s="7">
        <f t="shared" si="478"/>
        <v>0</v>
      </c>
      <c r="JF181" s="7">
        <f>'Initial absorption'!$H181*JE181*$F181</f>
        <v>0</v>
      </c>
      <c r="JG181" s="7">
        <f t="shared" si="419"/>
        <v>0</v>
      </c>
      <c r="JH181" s="7">
        <f>'Initial absorption'!$N181*JG181*$J181</f>
        <v>0</v>
      </c>
      <c r="JI181" s="7"/>
      <c r="JJ181">
        <f t="shared" si="479"/>
        <v>0</v>
      </c>
      <c r="JK181" s="7">
        <f t="shared" si="480"/>
        <v>0</v>
      </c>
      <c r="JL181">
        <f t="shared" si="398"/>
        <v>0</v>
      </c>
      <c r="JM181" s="7"/>
      <c r="JN181">
        <f t="shared" si="399"/>
        <v>0</v>
      </c>
      <c r="JO181">
        <f t="shared" si="420"/>
        <v>0</v>
      </c>
      <c r="JP181">
        <f t="shared" si="424"/>
        <v>0</v>
      </c>
      <c r="JQ181" s="7"/>
      <c r="JR181">
        <f>(1 - 'Initial absorption'!$N181)*JG181</f>
        <v>0</v>
      </c>
      <c r="JS181" s="7">
        <f t="shared" si="481"/>
        <v>0</v>
      </c>
      <c r="JT181">
        <f>'Initial absorption'!$T181*(JR181+JS181)*$N181</f>
        <v>0</v>
      </c>
      <c r="JU181" s="7"/>
      <c r="JV181">
        <f t="shared" si="486"/>
        <v>0</v>
      </c>
      <c r="JW181">
        <f>'Initial absorption'!$N181*JV181*$J181</f>
        <v>0</v>
      </c>
      <c r="JY181">
        <f>(1-'Initial absorption'!$N181)*JV181</f>
        <v>0</v>
      </c>
      <c r="JZ181">
        <f>'Initial absorption'!$H181*JY181*$F181</f>
        <v>0</v>
      </c>
      <c r="KA181" s="7"/>
      <c r="KB181">
        <f>(1 - 'Initial absorption'!$T181)*(JR181+JS181)</f>
        <v>0</v>
      </c>
      <c r="KC181">
        <f t="shared" si="482"/>
        <v>0</v>
      </c>
    </row>
    <row r="182" spans="4:289" x14ac:dyDescent="0.25">
      <c r="D182">
        <v>1180</v>
      </c>
      <c r="E182">
        <f>'Input spectra'!B182</f>
        <v>0</v>
      </c>
      <c r="F182">
        <f>'Initial absorption'!J182</f>
        <v>0</v>
      </c>
      <c r="G182">
        <f>'Input spectra'!C182</f>
        <v>0</v>
      </c>
      <c r="H182">
        <f t="shared" si="370"/>
        <v>0</v>
      </c>
      <c r="I182">
        <f>'Input spectra'!D182</f>
        <v>0</v>
      </c>
      <c r="J182">
        <f>'Initial absorption'!P182</f>
        <v>0</v>
      </c>
      <c r="K182">
        <f>'Input spectra'!E182</f>
        <v>0</v>
      </c>
      <c r="L182">
        <f t="shared" si="371"/>
        <v>0</v>
      </c>
      <c r="M182">
        <f>'Input spectra'!F182</f>
        <v>0</v>
      </c>
      <c r="N182">
        <f>'Initial absorption'!V182</f>
        <v>0</v>
      </c>
      <c r="O182">
        <f>'Input spectra'!G182</f>
        <v>0</v>
      </c>
      <c r="P182">
        <f t="shared" si="372"/>
        <v>0</v>
      </c>
      <c r="R182">
        <f>'Reaching edge prob after ems 1'!$EZ183</f>
        <v>0.8853199200827454</v>
      </c>
      <c r="S182">
        <f>'Reaching edge prob after ems 2'!$EZ183</f>
        <v>0.8853199200827454</v>
      </c>
      <c r="T182">
        <f>'Reaching edge prob after ems 3'!EZ183</f>
        <v>0.8853199200827454</v>
      </c>
      <c r="U182">
        <f>1-EXP(-'Reaching edge prob after ems 1'!FC183*_k_in_ec_correction*($E182*_c1+'Input spectra'!Y182))</f>
        <v>1.1651928096708675E-2</v>
      </c>
      <c r="V182">
        <f>1-EXP(-(_t-'Reaching edge prob after ems 1'!FC183)*_k_in_ec_correction*($E182*_c1+'Input spectra'!Y182))</f>
        <v>1.1776357917013924E-2</v>
      </c>
      <c r="W182">
        <f>1-EXP(-'Reaching edge prob after ems 2'!FC183*_k_in_ec_correction*($I182*_c2+'Input spectra'!Y182))</f>
        <v>1.1651928096708675E-2</v>
      </c>
      <c r="X182">
        <f>1-EXP(-(_t-'Reaching edge prob after ems 2'!FC183)*_k_in_ec_correction*($I182*_c2+'Input spectra'!Y182))</f>
        <v>1.1776357917013924E-2</v>
      </c>
      <c r="Y182">
        <f>1-EXP(-'Reaching edge prob after ems 3'!FC183*_k_in_ec_correction*($M182*_c3+'Input spectra'!Y182))</f>
        <v>1.1651928096708675E-2</v>
      </c>
      <c r="Z182">
        <f>1-EXP(-(_t-'Reaching edge prob after ems 3'!FC183)*_k_in_ec_correction*($M182*_c3+'Input spectra'!Y182))</f>
        <v>1.1776357917013924E-2</v>
      </c>
      <c r="AD182" s="7">
        <f t="shared" si="430"/>
        <v>0</v>
      </c>
      <c r="AE182" s="7">
        <f t="shared" si="431"/>
        <v>0</v>
      </c>
      <c r="AF182" s="7">
        <f t="shared" si="432"/>
        <v>0</v>
      </c>
      <c r="AG182" s="7">
        <f t="shared" si="433"/>
        <v>0</v>
      </c>
      <c r="AH182" s="7"/>
      <c r="AI182" s="7">
        <f t="shared" si="434"/>
        <v>0</v>
      </c>
      <c r="AJ182" s="7">
        <f t="shared" si="435"/>
        <v>0</v>
      </c>
      <c r="AK182" s="7">
        <f t="shared" si="436"/>
        <v>0</v>
      </c>
      <c r="AL182" s="7">
        <f t="shared" si="437"/>
        <v>0</v>
      </c>
      <c r="AN182">
        <f t="shared" si="438"/>
        <v>0</v>
      </c>
      <c r="AO182">
        <f t="shared" si="439"/>
        <v>0</v>
      </c>
      <c r="AP182">
        <f t="shared" si="440"/>
        <v>0</v>
      </c>
      <c r="AQ182">
        <f t="shared" si="441"/>
        <v>0</v>
      </c>
      <c r="AR182" s="7"/>
      <c r="AS182" s="7">
        <f t="shared" si="442"/>
        <v>0</v>
      </c>
      <c r="AT182" s="7">
        <f t="shared" si="443"/>
        <v>0</v>
      </c>
      <c r="AU182" s="7">
        <f t="shared" si="444"/>
        <v>0</v>
      </c>
      <c r="AV182" s="7"/>
      <c r="AW182" s="7">
        <f t="shared" si="445"/>
        <v>0</v>
      </c>
      <c r="AX182" s="7">
        <f>'Initial absorption'!$H182*AW182*$F182</f>
        <v>0</v>
      </c>
      <c r="AY182" s="7">
        <f t="shared" si="446"/>
        <v>0</v>
      </c>
      <c r="AZ182" s="7">
        <f>'Initial absorption'!$N182*AY182*$J182</f>
        <v>0</v>
      </c>
      <c r="BA182" s="7"/>
      <c r="BB182">
        <f t="shared" si="447"/>
        <v>0</v>
      </c>
      <c r="BC182" s="7">
        <f t="shared" si="448"/>
        <v>0</v>
      </c>
      <c r="BD182">
        <f t="shared" si="449"/>
        <v>0</v>
      </c>
      <c r="BE182" s="7"/>
      <c r="BF182">
        <f t="shared" si="450"/>
        <v>0</v>
      </c>
      <c r="BG182">
        <f t="shared" si="451"/>
        <v>0</v>
      </c>
      <c r="BH182">
        <f t="shared" si="452"/>
        <v>0</v>
      </c>
      <c r="BI182" s="7"/>
      <c r="BJ182">
        <f>(1 - 'Initial absorption'!$N182)*AY182</f>
        <v>0</v>
      </c>
      <c r="BK182" s="7">
        <f t="shared" si="345"/>
        <v>0</v>
      </c>
      <c r="BL182">
        <f>'Initial absorption'!$T182*(BJ182+BK182)*$N182</f>
        <v>0</v>
      </c>
      <c r="BM182" s="7"/>
      <c r="BN182">
        <f t="shared" si="453"/>
        <v>0</v>
      </c>
      <c r="BO182">
        <f>'Initial absorption'!$N182*BN182*$J182</f>
        <v>0</v>
      </c>
      <c r="BQ182">
        <f>(1-'Initial absorption'!$N182)*BN182</f>
        <v>0</v>
      </c>
      <c r="BR182">
        <f>'Initial absorption'!$H182*BQ182*$F182</f>
        <v>0</v>
      </c>
      <c r="BS182" s="7"/>
      <c r="BT182">
        <f>(1 - 'Initial absorption'!$T182)*(BJ182+BK182)</f>
        <v>0</v>
      </c>
      <c r="BU182">
        <f t="shared" si="454"/>
        <v>0</v>
      </c>
      <c r="CF182" s="7">
        <f t="shared" si="425"/>
        <v>0</v>
      </c>
      <c r="CG182" s="7">
        <f t="shared" si="487"/>
        <v>0</v>
      </c>
      <c r="CH182" s="7">
        <f t="shared" si="346"/>
        <v>0</v>
      </c>
      <c r="CI182" s="7">
        <f t="shared" si="380"/>
        <v>0</v>
      </c>
      <c r="CJ182" s="7"/>
      <c r="CK182" s="7">
        <f t="shared" si="381"/>
        <v>0</v>
      </c>
      <c r="CL182" s="7">
        <f t="shared" si="455"/>
        <v>0</v>
      </c>
      <c r="CM182" s="7">
        <f t="shared" si="347"/>
        <v>0</v>
      </c>
      <c r="CN182" s="7">
        <f t="shared" si="382"/>
        <v>0</v>
      </c>
      <c r="CP182">
        <f t="shared" si="348"/>
        <v>0</v>
      </c>
      <c r="CQ182">
        <f t="shared" si="349"/>
        <v>0</v>
      </c>
      <c r="CR182">
        <f t="shared" si="350"/>
        <v>0</v>
      </c>
      <c r="CS182">
        <f t="shared" si="405"/>
        <v>0</v>
      </c>
      <c r="CT182" s="7"/>
      <c r="CU182" s="7">
        <f t="shared" si="456"/>
        <v>0</v>
      </c>
      <c r="CV182" s="7">
        <f t="shared" si="406"/>
        <v>0</v>
      </c>
      <c r="CW182" s="7">
        <f t="shared" si="351"/>
        <v>0</v>
      </c>
      <c r="CX182" s="7"/>
      <c r="CY182" s="7">
        <f t="shared" si="457"/>
        <v>0</v>
      </c>
      <c r="CZ182" s="7">
        <f>'Initial absorption'!$H182*CY182*$F182</f>
        <v>0</v>
      </c>
      <c r="DA182" s="7">
        <f t="shared" si="407"/>
        <v>0</v>
      </c>
      <c r="DB182" s="7">
        <f>'Initial absorption'!$N182*DA182*$J182</f>
        <v>0</v>
      </c>
      <c r="DC182" s="7"/>
      <c r="DD182">
        <f t="shared" si="458"/>
        <v>0</v>
      </c>
      <c r="DE182" s="7">
        <f t="shared" si="459"/>
        <v>0</v>
      </c>
      <c r="DF182">
        <f t="shared" si="383"/>
        <v>0</v>
      </c>
      <c r="DG182" s="7"/>
      <c r="DH182">
        <f t="shared" si="384"/>
        <v>0</v>
      </c>
      <c r="DI182">
        <f t="shared" si="408"/>
        <v>0</v>
      </c>
      <c r="DJ182">
        <f t="shared" si="421"/>
        <v>0</v>
      </c>
      <c r="DK182" s="7"/>
      <c r="DL182">
        <f>(1 - 'Initial absorption'!$N182)*DA182</f>
        <v>0</v>
      </c>
      <c r="DM182" s="7">
        <f t="shared" si="460"/>
        <v>0</v>
      </c>
      <c r="DN182">
        <f>'Initial absorption'!$T182*(DL182+DM182)*$N182</f>
        <v>0</v>
      </c>
      <c r="DO182" s="7"/>
      <c r="DP182">
        <f t="shared" si="483"/>
        <v>0</v>
      </c>
      <c r="DQ182">
        <f>'Initial absorption'!$N182*DP182*$J182</f>
        <v>0</v>
      </c>
      <c r="DS182">
        <f>(1-'Initial absorption'!$N182)*DP182</f>
        <v>0</v>
      </c>
      <c r="DT182">
        <f>'Initial absorption'!$H182*DS182*$F182</f>
        <v>0</v>
      </c>
      <c r="DU182" s="7"/>
      <c r="DV182">
        <f>(1 - 'Initial absorption'!$T182)*(DL182+DM182)</f>
        <v>0</v>
      </c>
      <c r="DW182">
        <f t="shared" si="461"/>
        <v>0</v>
      </c>
      <c r="EH182" s="7">
        <f t="shared" si="426"/>
        <v>0</v>
      </c>
      <c r="EI182" s="7">
        <f t="shared" si="488"/>
        <v>0</v>
      </c>
      <c r="EJ182" s="7">
        <f t="shared" si="352"/>
        <v>0</v>
      </c>
      <c r="EK182" s="7">
        <f t="shared" si="385"/>
        <v>0</v>
      </c>
      <c r="EL182" s="7"/>
      <c r="EM182" s="7">
        <f t="shared" si="386"/>
        <v>0</v>
      </c>
      <c r="EN182" s="7">
        <f t="shared" si="462"/>
        <v>0</v>
      </c>
      <c r="EO182" s="7">
        <f t="shared" si="353"/>
        <v>0</v>
      </c>
      <c r="EP182" s="7">
        <f t="shared" si="387"/>
        <v>0</v>
      </c>
      <c r="ER182">
        <f t="shared" si="354"/>
        <v>0</v>
      </c>
      <c r="ES182">
        <f t="shared" si="355"/>
        <v>0</v>
      </c>
      <c r="ET182">
        <f t="shared" si="356"/>
        <v>0</v>
      </c>
      <c r="EU182">
        <f t="shared" si="409"/>
        <v>0</v>
      </c>
      <c r="EV182" s="7"/>
      <c r="EW182" s="7">
        <f t="shared" si="463"/>
        <v>0</v>
      </c>
      <c r="EX182" s="7">
        <f t="shared" si="410"/>
        <v>0</v>
      </c>
      <c r="EY182" s="7">
        <f t="shared" si="357"/>
        <v>0</v>
      </c>
      <c r="EZ182" s="7"/>
      <c r="FA182" s="7">
        <f t="shared" si="464"/>
        <v>0</v>
      </c>
      <c r="FB182" s="7">
        <f>'Initial absorption'!$H182*FA182*$F182</f>
        <v>0</v>
      </c>
      <c r="FC182" s="7">
        <f t="shared" si="411"/>
        <v>0</v>
      </c>
      <c r="FD182" s="7">
        <f>'Initial absorption'!$N182*FC182*$J182</f>
        <v>0</v>
      </c>
      <c r="FE182" s="7"/>
      <c r="FF182">
        <f t="shared" si="465"/>
        <v>0</v>
      </c>
      <c r="FG182" s="7">
        <f t="shared" si="466"/>
        <v>0</v>
      </c>
      <c r="FH182">
        <f t="shared" si="388"/>
        <v>0</v>
      </c>
      <c r="FI182" s="7"/>
      <c r="FJ182">
        <f t="shared" si="389"/>
        <v>0</v>
      </c>
      <c r="FK182">
        <f t="shared" si="412"/>
        <v>0</v>
      </c>
      <c r="FL182">
        <f t="shared" si="422"/>
        <v>0</v>
      </c>
      <c r="FM182" s="7"/>
      <c r="FN182">
        <f>(1 - 'Initial absorption'!$N182)*FC182</f>
        <v>0</v>
      </c>
      <c r="FO182" s="7">
        <f t="shared" si="467"/>
        <v>0</v>
      </c>
      <c r="FP182">
        <f>'Initial absorption'!$T182*(FN182+FO182)*$N182</f>
        <v>0</v>
      </c>
      <c r="FQ182" s="7"/>
      <c r="FR182">
        <f t="shared" si="484"/>
        <v>0</v>
      </c>
      <c r="FS182">
        <f>'Initial absorption'!$N182*FR182*$J182</f>
        <v>0</v>
      </c>
      <c r="FU182">
        <f>(1-'Initial absorption'!$N182)*FR182</f>
        <v>0</v>
      </c>
      <c r="FV182">
        <f>'Initial absorption'!$H182*FU182*$F182</f>
        <v>0</v>
      </c>
      <c r="FW182" s="7"/>
      <c r="FX182">
        <f>(1 - 'Initial absorption'!$T182)*(FN182+FO182)</f>
        <v>0</v>
      </c>
      <c r="FY182">
        <f t="shared" si="468"/>
        <v>0</v>
      </c>
      <c r="GJ182" s="7">
        <f t="shared" si="427"/>
        <v>0</v>
      </c>
      <c r="GK182" s="7">
        <f t="shared" si="489"/>
        <v>0</v>
      </c>
      <c r="GL182" s="7">
        <f t="shared" si="358"/>
        <v>0</v>
      </c>
      <c r="GM182" s="7">
        <f t="shared" si="390"/>
        <v>0</v>
      </c>
      <c r="GN182" s="7"/>
      <c r="GO182" s="7">
        <f t="shared" si="391"/>
        <v>0</v>
      </c>
      <c r="GP182" s="7">
        <f t="shared" si="469"/>
        <v>0</v>
      </c>
      <c r="GQ182" s="7">
        <f t="shared" si="359"/>
        <v>0</v>
      </c>
      <c r="GR182" s="7">
        <f t="shared" si="392"/>
        <v>0</v>
      </c>
      <c r="GT182">
        <f t="shared" si="360"/>
        <v>0</v>
      </c>
      <c r="GU182">
        <f t="shared" si="361"/>
        <v>0</v>
      </c>
      <c r="GV182">
        <f t="shared" si="362"/>
        <v>0</v>
      </c>
      <c r="GW182">
        <f t="shared" si="413"/>
        <v>0</v>
      </c>
      <c r="GX182" s="7"/>
      <c r="GY182" s="7">
        <f t="shared" si="470"/>
        <v>0</v>
      </c>
      <c r="GZ182" s="7">
        <f t="shared" si="414"/>
        <v>0</v>
      </c>
      <c r="HA182" s="7">
        <f t="shared" si="363"/>
        <v>0</v>
      </c>
      <c r="HB182" s="7"/>
      <c r="HC182" s="7">
        <f t="shared" si="471"/>
        <v>0</v>
      </c>
      <c r="HD182" s="7">
        <f>'Initial absorption'!$H182*HC182*$F182</f>
        <v>0</v>
      </c>
      <c r="HE182" s="7">
        <f t="shared" si="415"/>
        <v>0</v>
      </c>
      <c r="HF182" s="7">
        <f>'Initial absorption'!$N182*HE182*$J182</f>
        <v>0</v>
      </c>
      <c r="HG182" s="7"/>
      <c r="HH182">
        <f t="shared" si="472"/>
        <v>0</v>
      </c>
      <c r="HI182" s="7">
        <f t="shared" si="473"/>
        <v>0</v>
      </c>
      <c r="HJ182">
        <f t="shared" si="393"/>
        <v>0</v>
      </c>
      <c r="HK182" s="7"/>
      <c r="HL182">
        <f t="shared" si="394"/>
        <v>0</v>
      </c>
      <c r="HM182">
        <f t="shared" si="416"/>
        <v>0</v>
      </c>
      <c r="HN182">
        <f t="shared" si="423"/>
        <v>0</v>
      </c>
      <c r="HO182" s="7"/>
      <c r="HP182">
        <f>(1 - 'Initial absorption'!$N182)*HE182</f>
        <v>0</v>
      </c>
      <c r="HQ182" s="7">
        <f t="shared" si="474"/>
        <v>0</v>
      </c>
      <c r="HR182">
        <f>'Initial absorption'!$T182*(HP182+HQ182)*$N182</f>
        <v>0</v>
      </c>
      <c r="HS182" s="7"/>
      <c r="HT182">
        <f t="shared" si="485"/>
        <v>0</v>
      </c>
      <c r="HU182">
        <f>'Initial absorption'!$N182*HT182*$J182</f>
        <v>0</v>
      </c>
      <c r="HW182">
        <f>(1-'Initial absorption'!$N182)*HT182</f>
        <v>0</v>
      </c>
      <c r="HX182">
        <f>'Initial absorption'!$H182*HW182*$F182</f>
        <v>0</v>
      </c>
      <c r="HY182" s="7"/>
      <c r="HZ182">
        <f>(1 - 'Initial absorption'!$T182)*(HP182+HQ182)</f>
        <v>0</v>
      </c>
      <c r="IA182">
        <f t="shared" si="475"/>
        <v>0</v>
      </c>
      <c r="IL182" s="7">
        <f t="shared" si="428"/>
        <v>0</v>
      </c>
      <c r="IM182" s="7">
        <f t="shared" si="490"/>
        <v>0</v>
      </c>
      <c r="IN182" s="7">
        <f t="shared" si="364"/>
        <v>0</v>
      </c>
      <c r="IO182" s="7">
        <f t="shared" si="395"/>
        <v>0</v>
      </c>
      <c r="IP182" s="7"/>
      <c r="IQ182" s="7">
        <f t="shared" si="396"/>
        <v>0</v>
      </c>
      <c r="IR182" s="7">
        <f t="shared" si="476"/>
        <v>0</v>
      </c>
      <c r="IS182" s="7">
        <f t="shared" si="365"/>
        <v>0</v>
      </c>
      <c r="IT182" s="7">
        <f t="shared" si="397"/>
        <v>0</v>
      </c>
      <c r="IV182">
        <f t="shared" si="366"/>
        <v>0</v>
      </c>
      <c r="IW182">
        <f t="shared" si="367"/>
        <v>0</v>
      </c>
      <c r="IX182">
        <f t="shared" si="368"/>
        <v>0</v>
      </c>
      <c r="IY182">
        <f t="shared" si="417"/>
        <v>0</v>
      </c>
      <c r="IZ182" s="7"/>
      <c r="JA182" s="7">
        <f t="shared" si="477"/>
        <v>0</v>
      </c>
      <c r="JB182" s="7">
        <f t="shared" si="418"/>
        <v>0</v>
      </c>
      <c r="JC182" s="7">
        <f t="shared" si="369"/>
        <v>0</v>
      </c>
      <c r="JD182" s="7"/>
      <c r="JE182" s="7">
        <f t="shared" si="478"/>
        <v>0</v>
      </c>
      <c r="JF182" s="7">
        <f>'Initial absorption'!$H182*JE182*$F182</f>
        <v>0</v>
      </c>
      <c r="JG182" s="7">
        <f t="shared" si="419"/>
        <v>0</v>
      </c>
      <c r="JH182" s="7">
        <f>'Initial absorption'!$N182*JG182*$J182</f>
        <v>0</v>
      </c>
      <c r="JI182" s="7"/>
      <c r="JJ182">
        <f t="shared" si="479"/>
        <v>0</v>
      </c>
      <c r="JK182" s="7">
        <f t="shared" si="480"/>
        <v>0</v>
      </c>
      <c r="JL182">
        <f t="shared" si="398"/>
        <v>0</v>
      </c>
      <c r="JM182" s="7"/>
      <c r="JN182">
        <f t="shared" si="399"/>
        <v>0</v>
      </c>
      <c r="JO182">
        <f t="shared" si="420"/>
        <v>0</v>
      </c>
      <c r="JP182">
        <f t="shared" si="424"/>
        <v>0</v>
      </c>
      <c r="JQ182" s="7"/>
      <c r="JR182">
        <f>(1 - 'Initial absorption'!$N182)*JG182</f>
        <v>0</v>
      </c>
      <c r="JS182" s="7">
        <f t="shared" si="481"/>
        <v>0</v>
      </c>
      <c r="JT182">
        <f>'Initial absorption'!$T182*(JR182+JS182)*$N182</f>
        <v>0</v>
      </c>
      <c r="JU182" s="7"/>
      <c r="JV182">
        <f t="shared" si="486"/>
        <v>0</v>
      </c>
      <c r="JW182">
        <f>'Initial absorption'!$N182*JV182*$J182</f>
        <v>0</v>
      </c>
      <c r="JY182">
        <f>(1-'Initial absorption'!$N182)*JV182</f>
        <v>0</v>
      </c>
      <c r="JZ182">
        <f>'Initial absorption'!$H182*JY182*$F182</f>
        <v>0</v>
      </c>
      <c r="KA182" s="7"/>
      <c r="KB182">
        <f>(1 - 'Initial absorption'!$T182)*(JR182+JS182)</f>
        <v>0</v>
      </c>
      <c r="KC182">
        <f t="shared" si="482"/>
        <v>0</v>
      </c>
    </row>
    <row r="183" spans="4:289" x14ac:dyDescent="0.25">
      <c r="D183">
        <v>1185</v>
      </c>
      <c r="E183">
        <f>'Input spectra'!B183</f>
        <v>0</v>
      </c>
      <c r="F183">
        <f>'Initial absorption'!J183</f>
        <v>0</v>
      </c>
      <c r="G183">
        <f>'Input spectra'!C183</f>
        <v>0</v>
      </c>
      <c r="H183">
        <f t="shared" ref="H183:H246" si="491">G183/SUM($G$2:$G$182)</f>
        <v>0</v>
      </c>
      <c r="I183">
        <f>'Input spectra'!D183</f>
        <v>0</v>
      </c>
      <c r="J183">
        <f>'Initial absorption'!P183</f>
        <v>0</v>
      </c>
      <c r="K183">
        <f>'Input spectra'!E183</f>
        <v>0</v>
      </c>
      <c r="L183">
        <f t="shared" ref="L183:L246" si="492">K183/SUM($K$2:$K$182)</f>
        <v>0</v>
      </c>
      <c r="M183">
        <f>'Input spectra'!F183</f>
        <v>0</v>
      </c>
      <c r="N183">
        <f>'Initial absorption'!V183</f>
        <v>0</v>
      </c>
      <c r="O183">
        <f>'Input spectra'!G183</f>
        <v>0</v>
      </c>
      <c r="P183">
        <f t="shared" ref="P183:P246" si="493">O183/SUM($O$2:$O$182)</f>
        <v>0</v>
      </c>
      <c r="R183">
        <f>'Reaching edge prob after ems 1'!$EZ184</f>
        <v>0.88544815186805137</v>
      </c>
      <c r="S183">
        <f>'Reaching edge prob after ems 2'!$EZ184</f>
        <v>0.88544815186805137</v>
      </c>
      <c r="T183">
        <f>'Reaching edge prob after ems 3'!EZ184</f>
        <v>0.88544815186805137</v>
      </c>
      <c r="U183">
        <f>1-EXP(-'Reaching edge prob after ems 1'!FC184*_k_in_ec_correction*($E183*_c1+'Input spectra'!Y183))</f>
        <v>1.1637770917272139E-2</v>
      </c>
      <c r="V183">
        <f>1-EXP(-(_t-'Reaching edge prob after ems 1'!FC184)*_k_in_ec_correction*($E183*_c1+'Input spectra'!Y183))</f>
        <v>1.1761896945053585E-2</v>
      </c>
      <c r="W183">
        <f>1-EXP(-'Reaching edge prob after ems 2'!FC184*_k_in_ec_correction*($I183*_c2+'Input spectra'!Y183))</f>
        <v>1.1637770917272139E-2</v>
      </c>
      <c r="X183">
        <f>1-EXP(-(_t-'Reaching edge prob after ems 2'!FC184)*_k_in_ec_correction*($I183*_c2+'Input spectra'!Y183))</f>
        <v>1.1761896945053585E-2</v>
      </c>
      <c r="Y183">
        <f>1-EXP(-'Reaching edge prob after ems 3'!FC184*_k_in_ec_correction*($M183*_c3+'Input spectra'!Y183))</f>
        <v>1.1637770917272139E-2</v>
      </c>
      <c r="Z183">
        <f>1-EXP(-(_t-'Reaching edge prob after ems 3'!FC184)*_k_in_ec_correction*($M183*_c3+'Input spectra'!Y183))</f>
        <v>1.1761896945053585E-2</v>
      </c>
      <c r="AD183" s="7">
        <f t="shared" ref="AD183:AD246" si="494">AB$3*$H183*_ec_loss/2</f>
        <v>0</v>
      </c>
      <c r="AE183" s="7">
        <f t="shared" ref="AE183:AE246" si="495">AB$3*$H183*_ec_loss/2</f>
        <v>0</v>
      </c>
      <c r="AF183" s="7">
        <f t="shared" ref="AF183:AF246" si="496">AB$3*$H183*(1-_ec_loss)</f>
        <v>0</v>
      </c>
      <c r="AG183" s="7">
        <f t="shared" ref="AG183:AG246" si="497">AF183*$R183</f>
        <v>0</v>
      </c>
      <c r="AH183" s="7"/>
      <c r="AI183" s="7">
        <f t="shared" ref="AI183:AI246" si="498">AB$4*$L183*_ec_loss/2</f>
        <v>0</v>
      </c>
      <c r="AJ183" s="7">
        <f t="shared" ref="AJ183:AJ246" si="499">AB$4*$L183*_ec_loss/2</f>
        <v>0</v>
      </c>
      <c r="AK183" s="7">
        <f t="shared" ref="AK183:AK246" si="500">AB$4*$L183*(1-_ec_loss)</f>
        <v>0</v>
      </c>
      <c r="AL183" s="7">
        <f t="shared" ref="AL183:AL246" si="501">AK183*$S183</f>
        <v>0</v>
      </c>
      <c r="AN183">
        <f t="shared" ref="AN183:AN246" si="502">AB$5*$P183*_ec_loss/2</f>
        <v>0</v>
      </c>
      <c r="AO183">
        <f t="shared" ref="AO183:AO246" si="503">AB$5*$P183*_ec_loss/2</f>
        <v>0</v>
      </c>
      <c r="AP183">
        <f t="shared" ref="AP183:AP246" si="504">AB$5*$P183*(1-_ec_loss)</f>
        <v>0</v>
      </c>
      <c r="AQ183">
        <f t="shared" ref="AQ183:AQ246" si="505">AP183*$T183</f>
        <v>0</v>
      </c>
      <c r="AR183" s="7"/>
      <c r="AS183" s="7">
        <f t="shared" ref="AS183:AS246" si="506">AD183*$U183*$F183</f>
        <v>0</v>
      </c>
      <c r="AT183" s="7">
        <f t="shared" ref="AT183:AT246" si="507">AE183*$V183*$F183</f>
        <v>0</v>
      </c>
      <c r="AU183" s="7">
        <f t="shared" ref="AU183:AU246" si="508">AF183*(1-$R183)*$F183</f>
        <v>0</v>
      </c>
      <c r="AV183" s="7"/>
      <c r="AW183" s="7">
        <f t="shared" ref="AW183:AW246" si="509">(1 - $W183)*AI183</f>
        <v>0</v>
      </c>
      <c r="AX183" s="7">
        <f>'Initial absorption'!$H183*AW183*$F183</f>
        <v>0</v>
      </c>
      <c r="AY183" s="7">
        <f t="shared" ref="AY183:AY246" si="510">AE183*(1-$V183)</f>
        <v>0</v>
      </c>
      <c r="AZ183" s="7">
        <f>'Initial absorption'!$N183*AY183*$J183</f>
        <v>0</v>
      </c>
      <c r="BA183" s="7"/>
      <c r="BB183">
        <f t="shared" ref="BB183:BB246" si="511">AI183*$W183*$J183</f>
        <v>0</v>
      </c>
      <c r="BC183" s="7">
        <f t="shared" ref="BC183:BC246" si="512">AJ183*$X183*$J183</f>
        <v>0</v>
      </c>
      <c r="BD183">
        <f t="shared" ref="BD183:BD246" si="513">AK183*(1-$S183)*$J183</f>
        <v>0</v>
      </c>
      <c r="BE183" s="7"/>
      <c r="BF183">
        <f t="shared" ref="BF183:BF246" si="514">AN183*$Y183*$N183</f>
        <v>0</v>
      </c>
      <c r="BG183">
        <f t="shared" ref="BG183:BG246" si="515">AO183*$Z183*$N183</f>
        <v>0</v>
      </c>
      <c r="BH183">
        <f t="shared" ref="BH183:BH246" si="516">AP183*(1-$T183)*$N183</f>
        <v>0</v>
      </c>
      <c r="BI183" s="7"/>
      <c r="BJ183">
        <f>(1 - 'Initial absorption'!$N183)*AY183</f>
        <v>0</v>
      </c>
      <c r="BK183" s="7">
        <f t="shared" si="345"/>
        <v>0</v>
      </c>
      <c r="BL183">
        <f>'Initial absorption'!$T183*(BJ183+BK183)*$N183</f>
        <v>0</v>
      </c>
      <c r="BM183" s="7"/>
      <c r="BN183">
        <f t="shared" ref="BN183:BN246" si="517">(1 - $Y183)*AN183</f>
        <v>0</v>
      </c>
      <c r="BO183">
        <f>'Initial absorption'!$N183*BN183*$J183</f>
        <v>0</v>
      </c>
      <c r="BQ183">
        <f>(1-'Initial absorption'!$N183)*BN183</f>
        <v>0</v>
      </c>
      <c r="BR183">
        <f>'Initial absorption'!$H183*BQ183*$F183</f>
        <v>0</v>
      </c>
      <c r="BS183" s="7"/>
      <c r="BT183">
        <f>(1 - 'Initial absorption'!$T183)*(BJ183+BK183)</f>
        <v>0</v>
      </c>
      <c r="BU183">
        <f t="shared" ref="BU183:BU246" si="518">AO183*(1-$Z183)</f>
        <v>0</v>
      </c>
      <c r="CF183" s="7">
        <f t="shared" si="425"/>
        <v>0</v>
      </c>
      <c r="CG183" s="7">
        <f t="shared" si="487"/>
        <v>0</v>
      </c>
      <c r="CH183" s="7">
        <f t="shared" si="346"/>
        <v>0</v>
      </c>
      <c r="CI183" s="7">
        <f t="shared" si="380"/>
        <v>0</v>
      </c>
      <c r="CJ183" s="7"/>
      <c r="CK183" s="7">
        <f t="shared" si="381"/>
        <v>0</v>
      </c>
      <c r="CL183" s="7">
        <f t="shared" si="455"/>
        <v>0</v>
      </c>
      <c r="CM183" s="7">
        <f t="shared" si="347"/>
        <v>0</v>
      </c>
      <c r="CN183" s="7">
        <f t="shared" si="382"/>
        <v>0</v>
      </c>
      <c r="CP183">
        <f t="shared" si="348"/>
        <v>0</v>
      </c>
      <c r="CQ183">
        <f t="shared" si="349"/>
        <v>0</v>
      </c>
      <c r="CR183">
        <f t="shared" si="350"/>
        <v>0</v>
      </c>
      <c r="CS183">
        <f t="shared" si="405"/>
        <v>0</v>
      </c>
      <c r="CT183" s="7"/>
      <c r="CU183" s="7">
        <f t="shared" si="456"/>
        <v>0</v>
      </c>
      <c r="CV183" s="7">
        <f t="shared" si="406"/>
        <v>0</v>
      </c>
      <c r="CW183" s="7">
        <f t="shared" si="351"/>
        <v>0</v>
      </c>
      <c r="CX183" s="7"/>
      <c r="CY183" s="7">
        <f t="shared" si="457"/>
        <v>0</v>
      </c>
      <c r="CZ183" s="7">
        <f>'Initial absorption'!$H183*CY183*$F183</f>
        <v>0</v>
      </c>
      <c r="DA183" s="7">
        <f t="shared" si="407"/>
        <v>0</v>
      </c>
      <c r="DB183" s="7">
        <f>'Initial absorption'!$N183*DA183*$J183</f>
        <v>0</v>
      </c>
      <c r="DC183" s="7"/>
      <c r="DD183">
        <f t="shared" si="458"/>
        <v>0</v>
      </c>
      <c r="DE183" s="7">
        <f t="shared" si="459"/>
        <v>0</v>
      </c>
      <c r="DF183">
        <f t="shared" si="383"/>
        <v>0</v>
      </c>
      <c r="DG183" s="7"/>
      <c r="DH183">
        <f t="shared" si="384"/>
        <v>0</v>
      </c>
      <c r="DI183">
        <f t="shared" si="408"/>
        <v>0</v>
      </c>
      <c r="DJ183">
        <f t="shared" si="421"/>
        <v>0</v>
      </c>
      <c r="DK183" s="7"/>
      <c r="DL183">
        <f>(1 - 'Initial absorption'!$N183)*DA183</f>
        <v>0</v>
      </c>
      <c r="DM183" s="7">
        <f t="shared" si="460"/>
        <v>0</v>
      </c>
      <c r="DN183">
        <f>'Initial absorption'!$T183*(DL183+DM183)*$N183</f>
        <v>0</v>
      </c>
      <c r="DO183" s="7"/>
      <c r="DP183">
        <f t="shared" si="483"/>
        <v>0</v>
      </c>
      <c r="DQ183">
        <f>'Initial absorption'!$N183*DP183*$J183</f>
        <v>0</v>
      </c>
      <c r="DS183">
        <f>(1-'Initial absorption'!$N183)*DP183</f>
        <v>0</v>
      </c>
      <c r="DT183">
        <f>'Initial absorption'!$H183*DS183*$F183</f>
        <v>0</v>
      </c>
      <c r="DU183" s="7"/>
      <c r="DV183">
        <f>(1 - 'Initial absorption'!$T183)*(DL183+DM183)</f>
        <v>0</v>
      </c>
      <c r="DW183">
        <f t="shared" si="461"/>
        <v>0</v>
      </c>
      <c r="EH183" s="7">
        <f t="shared" si="426"/>
        <v>0</v>
      </c>
      <c r="EI183" s="7">
        <f t="shared" si="488"/>
        <v>0</v>
      </c>
      <c r="EJ183" s="7">
        <f t="shared" si="352"/>
        <v>0</v>
      </c>
      <c r="EK183" s="7">
        <f t="shared" si="385"/>
        <v>0</v>
      </c>
      <c r="EL183" s="7"/>
      <c r="EM183" s="7">
        <f t="shared" si="386"/>
        <v>0</v>
      </c>
      <c r="EN183" s="7">
        <f t="shared" si="462"/>
        <v>0</v>
      </c>
      <c r="EO183" s="7">
        <f t="shared" si="353"/>
        <v>0</v>
      </c>
      <c r="EP183" s="7">
        <f t="shared" si="387"/>
        <v>0</v>
      </c>
      <c r="ER183">
        <f t="shared" si="354"/>
        <v>0</v>
      </c>
      <c r="ES183">
        <f t="shared" si="355"/>
        <v>0</v>
      </c>
      <c r="ET183">
        <f t="shared" si="356"/>
        <v>0</v>
      </c>
      <c r="EU183">
        <f t="shared" si="409"/>
        <v>0</v>
      </c>
      <c r="EV183" s="7"/>
      <c r="EW183" s="7">
        <f t="shared" si="463"/>
        <v>0</v>
      </c>
      <c r="EX183" s="7">
        <f t="shared" si="410"/>
        <v>0</v>
      </c>
      <c r="EY183" s="7">
        <f t="shared" si="357"/>
        <v>0</v>
      </c>
      <c r="EZ183" s="7"/>
      <c r="FA183" s="7">
        <f t="shared" si="464"/>
        <v>0</v>
      </c>
      <c r="FB183" s="7">
        <f>'Initial absorption'!$H183*FA183*$F183</f>
        <v>0</v>
      </c>
      <c r="FC183" s="7">
        <f t="shared" si="411"/>
        <v>0</v>
      </c>
      <c r="FD183" s="7">
        <f>'Initial absorption'!$N183*FC183*$J183</f>
        <v>0</v>
      </c>
      <c r="FE183" s="7"/>
      <c r="FF183">
        <f t="shared" si="465"/>
        <v>0</v>
      </c>
      <c r="FG183" s="7">
        <f t="shared" si="466"/>
        <v>0</v>
      </c>
      <c r="FH183">
        <f t="shared" si="388"/>
        <v>0</v>
      </c>
      <c r="FI183" s="7"/>
      <c r="FJ183">
        <f t="shared" si="389"/>
        <v>0</v>
      </c>
      <c r="FK183">
        <f t="shared" si="412"/>
        <v>0</v>
      </c>
      <c r="FL183">
        <f t="shared" si="422"/>
        <v>0</v>
      </c>
      <c r="FM183" s="7"/>
      <c r="FN183">
        <f>(1 - 'Initial absorption'!$N183)*FC183</f>
        <v>0</v>
      </c>
      <c r="FO183" s="7">
        <f t="shared" si="467"/>
        <v>0</v>
      </c>
      <c r="FP183">
        <f>'Initial absorption'!$T183*(FN183+FO183)*$N183</f>
        <v>0</v>
      </c>
      <c r="FQ183" s="7"/>
      <c r="FR183">
        <f t="shared" si="484"/>
        <v>0</v>
      </c>
      <c r="FS183">
        <f>'Initial absorption'!$N183*FR183*$J183</f>
        <v>0</v>
      </c>
      <c r="FU183">
        <f>(1-'Initial absorption'!$N183)*FR183</f>
        <v>0</v>
      </c>
      <c r="FV183">
        <f>'Initial absorption'!$H183*FU183*$F183</f>
        <v>0</v>
      </c>
      <c r="FW183" s="7"/>
      <c r="FX183">
        <f>(1 - 'Initial absorption'!$T183)*(FN183+FO183)</f>
        <v>0</v>
      </c>
      <c r="FY183">
        <f t="shared" si="468"/>
        <v>0</v>
      </c>
      <c r="GJ183" s="7">
        <f t="shared" si="427"/>
        <v>0</v>
      </c>
      <c r="GK183" s="7">
        <f t="shared" si="489"/>
        <v>0</v>
      </c>
      <c r="GL183" s="7">
        <f t="shared" si="358"/>
        <v>0</v>
      </c>
      <c r="GM183" s="7">
        <f t="shared" si="390"/>
        <v>0</v>
      </c>
      <c r="GN183" s="7"/>
      <c r="GO183" s="7">
        <f t="shared" si="391"/>
        <v>0</v>
      </c>
      <c r="GP183" s="7">
        <f t="shared" si="469"/>
        <v>0</v>
      </c>
      <c r="GQ183" s="7">
        <f t="shared" si="359"/>
        <v>0</v>
      </c>
      <c r="GR183" s="7">
        <f t="shared" si="392"/>
        <v>0</v>
      </c>
      <c r="GT183">
        <f t="shared" si="360"/>
        <v>0</v>
      </c>
      <c r="GU183">
        <f t="shared" si="361"/>
        <v>0</v>
      </c>
      <c r="GV183">
        <f t="shared" si="362"/>
        <v>0</v>
      </c>
      <c r="GW183">
        <f t="shared" si="413"/>
        <v>0</v>
      </c>
      <c r="GX183" s="7"/>
      <c r="GY183" s="7">
        <f t="shared" si="470"/>
        <v>0</v>
      </c>
      <c r="GZ183" s="7">
        <f t="shared" si="414"/>
        <v>0</v>
      </c>
      <c r="HA183" s="7">
        <f t="shared" si="363"/>
        <v>0</v>
      </c>
      <c r="HB183" s="7"/>
      <c r="HC183" s="7">
        <f t="shared" si="471"/>
        <v>0</v>
      </c>
      <c r="HD183" s="7">
        <f>'Initial absorption'!$H183*HC183*$F183</f>
        <v>0</v>
      </c>
      <c r="HE183" s="7">
        <f t="shared" si="415"/>
        <v>0</v>
      </c>
      <c r="HF183" s="7">
        <f>'Initial absorption'!$N183*HE183*$J183</f>
        <v>0</v>
      </c>
      <c r="HG183" s="7"/>
      <c r="HH183">
        <f t="shared" si="472"/>
        <v>0</v>
      </c>
      <c r="HI183" s="7">
        <f t="shared" si="473"/>
        <v>0</v>
      </c>
      <c r="HJ183">
        <f t="shared" si="393"/>
        <v>0</v>
      </c>
      <c r="HK183" s="7"/>
      <c r="HL183">
        <f t="shared" si="394"/>
        <v>0</v>
      </c>
      <c r="HM183">
        <f t="shared" si="416"/>
        <v>0</v>
      </c>
      <c r="HN183">
        <f t="shared" si="423"/>
        <v>0</v>
      </c>
      <c r="HO183" s="7"/>
      <c r="HP183">
        <f>(1 - 'Initial absorption'!$N183)*HE183</f>
        <v>0</v>
      </c>
      <c r="HQ183" s="7">
        <f t="shared" si="474"/>
        <v>0</v>
      </c>
      <c r="HR183">
        <f>'Initial absorption'!$T183*(HP183+HQ183)*$N183</f>
        <v>0</v>
      </c>
      <c r="HS183" s="7"/>
      <c r="HT183">
        <f t="shared" si="485"/>
        <v>0</v>
      </c>
      <c r="HU183">
        <f>'Initial absorption'!$N183*HT183*$J183</f>
        <v>0</v>
      </c>
      <c r="HW183">
        <f>(1-'Initial absorption'!$N183)*HT183</f>
        <v>0</v>
      </c>
      <c r="HX183">
        <f>'Initial absorption'!$H183*HW183*$F183</f>
        <v>0</v>
      </c>
      <c r="HY183" s="7"/>
      <c r="HZ183">
        <f>(1 - 'Initial absorption'!$T183)*(HP183+HQ183)</f>
        <v>0</v>
      </c>
      <c r="IA183">
        <f t="shared" si="475"/>
        <v>0</v>
      </c>
      <c r="IL183" s="7">
        <f t="shared" si="428"/>
        <v>0</v>
      </c>
      <c r="IM183" s="7">
        <f t="shared" si="490"/>
        <v>0</v>
      </c>
      <c r="IN183" s="7">
        <f t="shared" si="364"/>
        <v>0</v>
      </c>
      <c r="IO183" s="7">
        <f t="shared" si="395"/>
        <v>0</v>
      </c>
      <c r="IP183" s="7"/>
      <c r="IQ183" s="7">
        <f t="shared" si="396"/>
        <v>0</v>
      </c>
      <c r="IR183" s="7">
        <f t="shared" si="476"/>
        <v>0</v>
      </c>
      <c r="IS183" s="7">
        <f t="shared" si="365"/>
        <v>0</v>
      </c>
      <c r="IT183" s="7">
        <f t="shared" si="397"/>
        <v>0</v>
      </c>
      <c r="IV183">
        <f t="shared" si="366"/>
        <v>0</v>
      </c>
      <c r="IW183">
        <f t="shared" si="367"/>
        <v>0</v>
      </c>
      <c r="IX183">
        <f t="shared" si="368"/>
        <v>0</v>
      </c>
      <c r="IY183">
        <f t="shared" si="417"/>
        <v>0</v>
      </c>
      <c r="IZ183" s="7"/>
      <c r="JA183" s="7">
        <f t="shared" si="477"/>
        <v>0</v>
      </c>
      <c r="JB183" s="7">
        <f t="shared" si="418"/>
        <v>0</v>
      </c>
      <c r="JC183" s="7">
        <f t="shared" si="369"/>
        <v>0</v>
      </c>
      <c r="JD183" s="7"/>
      <c r="JE183" s="7">
        <f t="shared" si="478"/>
        <v>0</v>
      </c>
      <c r="JF183" s="7">
        <f>'Initial absorption'!$H183*JE183*$F183</f>
        <v>0</v>
      </c>
      <c r="JG183" s="7">
        <f t="shared" si="419"/>
        <v>0</v>
      </c>
      <c r="JH183" s="7">
        <f>'Initial absorption'!$N183*JG183*$J183</f>
        <v>0</v>
      </c>
      <c r="JI183" s="7"/>
      <c r="JJ183">
        <f t="shared" si="479"/>
        <v>0</v>
      </c>
      <c r="JK183" s="7">
        <f t="shared" si="480"/>
        <v>0</v>
      </c>
      <c r="JL183">
        <f t="shared" si="398"/>
        <v>0</v>
      </c>
      <c r="JM183" s="7"/>
      <c r="JN183">
        <f t="shared" si="399"/>
        <v>0</v>
      </c>
      <c r="JO183">
        <f t="shared" si="420"/>
        <v>0</v>
      </c>
      <c r="JP183">
        <f t="shared" si="424"/>
        <v>0</v>
      </c>
      <c r="JQ183" s="7"/>
      <c r="JR183">
        <f>(1 - 'Initial absorption'!$N183)*JG183</f>
        <v>0</v>
      </c>
      <c r="JS183" s="7">
        <f t="shared" si="481"/>
        <v>0</v>
      </c>
      <c r="JT183">
        <f>'Initial absorption'!$T183*(JR183+JS183)*$N183</f>
        <v>0</v>
      </c>
      <c r="JU183" s="7"/>
      <c r="JV183">
        <f t="shared" si="486"/>
        <v>0</v>
      </c>
      <c r="JW183">
        <f>'Initial absorption'!$N183*JV183*$J183</f>
        <v>0</v>
      </c>
      <c r="JY183">
        <f>(1-'Initial absorption'!$N183)*JV183</f>
        <v>0</v>
      </c>
      <c r="JZ183">
        <f>'Initial absorption'!$H183*JY183*$F183</f>
        <v>0</v>
      </c>
      <c r="KA183" s="7"/>
      <c r="KB183">
        <f>(1 - 'Initial absorption'!$T183)*(JR183+JS183)</f>
        <v>0</v>
      </c>
      <c r="KC183">
        <f t="shared" si="482"/>
        <v>0</v>
      </c>
    </row>
    <row r="184" spans="4:289" x14ac:dyDescent="0.25">
      <c r="D184">
        <v>1190</v>
      </c>
      <c r="E184">
        <f>'Input spectra'!B184</f>
        <v>0</v>
      </c>
      <c r="F184">
        <f>'Initial absorption'!J184</f>
        <v>0</v>
      </c>
      <c r="G184">
        <f>'Input spectra'!C184</f>
        <v>0</v>
      </c>
      <c r="H184">
        <f t="shared" si="491"/>
        <v>0</v>
      </c>
      <c r="I184">
        <f>'Input spectra'!D184</f>
        <v>0</v>
      </c>
      <c r="J184">
        <f>'Initial absorption'!P184</f>
        <v>0</v>
      </c>
      <c r="K184">
        <f>'Input spectra'!E184</f>
        <v>0</v>
      </c>
      <c r="L184">
        <f t="shared" si="492"/>
        <v>0</v>
      </c>
      <c r="M184">
        <f>'Input spectra'!F184</f>
        <v>0</v>
      </c>
      <c r="N184">
        <f>'Initial absorption'!V184</f>
        <v>0</v>
      </c>
      <c r="O184">
        <f>'Input spectra'!G184</f>
        <v>0</v>
      </c>
      <c r="P184">
        <f t="shared" si="493"/>
        <v>0</v>
      </c>
      <c r="R184">
        <f>'Reaching edge prob after ems 1'!$EZ185</f>
        <v>0.88557641251094832</v>
      </c>
      <c r="S184">
        <f>'Reaching edge prob after ems 2'!$EZ185</f>
        <v>0.88557641251094832</v>
      </c>
      <c r="T184">
        <f>'Reaching edge prob after ems 3'!EZ185</f>
        <v>0.88557641251094832</v>
      </c>
      <c r="U184">
        <f>1-EXP(-'Reaching edge prob after ems 1'!FC185*_k_in_ec_correction*($E184*_c1+'Input spectra'!Y184))</f>
        <v>1.1623613347183648E-2</v>
      </c>
      <c r="V184">
        <f>1-EXP(-(_t-'Reaching edge prob after ems 1'!FC185)*_k_in_ec_correction*($E184*_c1+'Input spectra'!Y184))</f>
        <v>1.174743594932115E-2</v>
      </c>
      <c r="W184">
        <f>1-EXP(-'Reaching edge prob after ems 2'!FC185*_k_in_ec_correction*($I184*_c2+'Input spectra'!Y184))</f>
        <v>1.1623613347183648E-2</v>
      </c>
      <c r="X184">
        <f>1-EXP(-(_t-'Reaching edge prob after ems 2'!FC185)*_k_in_ec_correction*($I184*_c2+'Input spectra'!Y184))</f>
        <v>1.174743594932115E-2</v>
      </c>
      <c r="Y184">
        <f>1-EXP(-'Reaching edge prob after ems 3'!FC185*_k_in_ec_correction*($M184*_c3+'Input spectra'!Y184))</f>
        <v>1.1623613347183648E-2</v>
      </c>
      <c r="Z184">
        <f>1-EXP(-(_t-'Reaching edge prob after ems 3'!FC185)*_k_in_ec_correction*($M184*_c3+'Input spectra'!Y184))</f>
        <v>1.174743594932115E-2</v>
      </c>
      <c r="AD184" s="7">
        <f t="shared" si="494"/>
        <v>0</v>
      </c>
      <c r="AE184" s="7">
        <f t="shared" si="495"/>
        <v>0</v>
      </c>
      <c r="AF184" s="7">
        <f t="shared" si="496"/>
        <v>0</v>
      </c>
      <c r="AG184" s="7">
        <f t="shared" si="497"/>
        <v>0</v>
      </c>
      <c r="AH184" s="7"/>
      <c r="AI184" s="7">
        <f t="shared" si="498"/>
        <v>0</v>
      </c>
      <c r="AJ184" s="7">
        <f t="shared" si="499"/>
        <v>0</v>
      </c>
      <c r="AK184" s="7">
        <f t="shared" si="500"/>
        <v>0</v>
      </c>
      <c r="AL184" s="7">
        <f t="shared" si="501"/>
        <v>0</v>
      </c>
      <c r="AN184">
        <f t="shared" si="502"/>
        <v>0</v>
      </c>
      <c r="AO184">
        <f t="shared" si="503"/>
        <v>0</v>
      </c>
      <c r="AP184">
        <f t="shared" si="504"/>
        <v>0</v>
      </c>
      <c r="AQ184">
        <f t="shared" si="505"/>
        <v>0</v>
      </c>
      <c r="AR184" s="7"/>
      <c r="AS184" s="7">
        <f t="shared" si="506"/>
        <v>0</v>
      </c>
      <c r="AT184" s="7">
        <f t="shared" si="507"/>
        <v>0</v>
      </c>
      <c r="AU184" s="7">
        <f t="shared" si="508"/>
        <v>0</v>
      </c>
      <c r="AV184" s="7"/>
      <c r="AW184" s="7">
        <f t="shared" si="509"/>
        <v>0</v>
      </c>
      <c r="AX184" s="7">
        <f>'Initial absorption'!$H184*AW184*$F184</f>
        <v>0</v>
      </c>
      <c r="AY184" s="7">
        <f t="shared" si="510"/>
        <v>0</v>
      </c>
      <c r="AZ184" s="7">
        <f>'Initial absorption'!$N184*AY184*$J184</f>
        <v>0</v>
      </c>
      <c r="BA184" s="7"/>
      <c r="BB184">
        <f t="shared" si="511"/>
        <v>0</v>
      </c>
      <c r="BC184" s="7">
        <f t="shared" si="512"/>
        <v>0</v>
      </c>
      <c r="BD184">
        <f t="shared" si="513"/>
        <v>0</v>
      </c>
      <c r="BE184" s="7"/>
      <c r="BF184">
        <f t="shared" si="514"/>
        <v>0</v>
      </c>
      <c r="BG184">
        <f t="shared" si="515"/>
        <v>0</v>
      </c>
      <c r="BH184">
        <f t="shared" si="516"/>
        <v>0</v>
      </c>
      <c r="BI184" s="7"/>
      <c r="BJ184">
        <f>(1 - 'Initial absorption'!$N184)*AY184</f>
        <v>0</v>
      </c>
      <c r="BK184" s="7">
        <f t="shared" si="345"/>
        <v>0</v>
      </c>
      <c r="BL184">
        <f>'Initial absorption'!$T184*(BJ184+BK184)*$N184</f>
        <v>0</v>
      </c>
      <c r="BM184" s="7"/>
      <c r="BN184">
        <f t="shared" si="517"/>
        <v>0</v>
      </c>
      <c r="BO184">
        <f>'Initial absorption'!$N184*BN184*$J184</f>
        <v>0</v>
      </c>
      <c r="BQ184">
        <f>(1-'Initial absorption'!$N184)*BN184</f>
        <v>0</v>
      </c>
      <c r="BR184">
        <f>'Initial absorption'!$H184*BQ184*$F184</f>
        <v>0</v>
      </c>
      <c r="BS184" s="7"/>
      <c r="BT184">
        <f>(1 - 'Initial absorption'!$T184)*(BJ184+BK184)</f>
        <v>0</v>
      </c>
      <c r="BU184">
        <f t="shared" si="518"/>
        <v>0</v>
      </c>
      <c r="CF184" s="7">
        <f t="shared" si="425"/>
        <v>0</v>
      </c>
      <c r="CG184" s="7">
        <f t="shared" si="487"/>
        <v>0</v>
      </c>
      <c r="CH184" s="7">
        <f t="shared" si="346"/>
        <v>0</v>
      </c>
      <c r="CI184" s="7">
        <f t="shared" si="380"/>
        <v>0</v>
      </c>
      <c r="CJ184" s="7"/>
      <c r="CK184" s="7">
        <f t="shared" si="381"/>
        <v>0</v>
      </c>
      <c r="CL184" s="7">
        <f t="shared" si="455"/>
        <v>0</v>
      </c>
      <c r="CM184" s="7">
        <f t="shared" si="347"/>
        <v>0</v>
      </c>
      <c r="CN184" s="7">
        <f t="shared" si="382"/>
        <v>0</v>
      </c>
      <c r="CP184">
        <f t="shared" si="348"/>
        <v>0</v>
      </c>
      <c r="CQ184">
        <f t="shared" si="349"/>
        <v>0</v>
      </c>
      <c r="CR184">
        <f t="shared" si="350"/>
        <v>0</v>
      </c>
      <c r="CS184">
        <f t="shared" si="405"/>
        <v>0</v>
      </c>
      <c r="CT184" s="7"/>
      <c r="CU184" s="7">
        <f t="shared" si="456"/>
        <v>0</v>
      </c>
      <c r="CV184" s="7">
        <f t="shared" si="406"/>
        <v>0</v>
      </c>
      <c r="CW184" s="7">
        <f t="shared" si="351"/>
        <v>0</v>
      </c>
      <c r="CX184" s="7"/>
      <c r="CY184" s="7">
        <f t="shared" si="457"/>
        <v>0</v>
      </c>
      <c r="CZ184" s="7">
        <f>'Initial absorption'!$H184*CY184*$F184</f>
        <v>0</v>
      </c>
      <c r="DA184" s="7">
        <f t="shared" si="407"/>
        <v>0</v>
      </c>
      <c r="DB184" s="7">
        <f>'Initial absorption'!$N184*DA184*$J184</f>
        <v>0</v>
      </c>
      <c r="DC184" s="7"/>
      <c r="DD184">
        <f t="shared" si="458"/>
        <v>0</v>
      </c>
      <c r="DE184" s="7">
        <f t="shared" si="459"/>
        <v>0</v>
      </c>
      <c r="DF184">
        <f t="shared" si="383"/>
        <v>0</v>
      </c>
      <c r="DG184" s="7"/>
      <c r="DH184">
        <f t="shared" si="384"/>
        <v>0</v>
      </c>
      <c r="DI184">
        <f t="shared" si="408"/>
        <v>0</v>
      </c>
      <c r="DJ184">
        <f t="shared" si="421"/>
        <v>0</v>
      </c>
      <c r="DK184" s="7"/>
      <c r="DL184">
        <f>(1 - 'Initial absorption'!$N184)*DA184</f>
        <v>0</v>
      </c>
      <c r="DM184" s="7">
        <f t="shared" si="460"/>
        <v>0</v>
      </c>
      <c r="DN184">
        <f>'Initial absorption'!$T184*(DL184+DM184)*$N184</f>
        <v>0</v>
      </c>
      <c r="DO184" s="7"/>
      <c r="DP184">
        <f t="shared" si="483"/>
        <v>0</v>
      </c>
      <c r="DQ184">
        <f>'Initial absorption'!$N184*DP184*$J184</f>
        <v>0</v>
      </c>
      <c r="DS184">
        <f>(1-'Initial absorption'!$N184)*DP184</f>
        <v>0</v>
      </c>
      <c r="DT184">
        <f>'Initial absorption'!$H184*DS184*$F184</f>
        <v>0</v>
      </c>
      <c r="DU184" s="7"/>
      <c r="DV184">
        <f>(1 - 'Initial absorption'!$T184)*(DL184+DM184)</f>
        <v>0</v>
      </c>
      <c r="DW184">
        <f t="shared" si="461"/>
        <v>0</v>
      </c>
      <c r="EH184" s="7">
        <f t="shared" si="426"/>
        <v>0</v>
      </c>
      <c r="EI184" s="7">
        <f t="shared" si="488"/>
        <v>0</v>
      </c>
      <c r="EJ184" s="7">
        <f t="shared" si="352"/>
        <v>0</v>
      </c>
      <c r="EK184" s="7">
        <f t="shared" si="385"/>
        <v>0</v>
      </c>
      <c r="EL184" s="7"/>
      <c r="EM184" s="7">
        <f t="shared" si="386"/>
        <v>0</v>
      </c>
      <c r="EN184" s="7">
        <f t="shared" si="462"/>
        <v>0</v>
      </c>
      <c r="EO184" s="7">
        <f t="shared" si="353"/>
        <v>0</v>
      </c>
      <c r="EP184" s="7">
        <f t="shared" si="387"/>
        <v>0</v>
      </c>
      <c r="ER184">
        <f t="shared" si="354"/>
        <v>0</v>
      </c>
      <c r="ES184">
        <f t="shared" si="355"/>
        <v>0</v>
      </c>
      <c r="ET184">
        <f t="shared" si="356"/>
        <v>0</v>
      </c>
      <c r="EU184">
        <f t="shared" si="409"/>
        <v>0</v>
      </c>
      <c r="EV184" s="7"/>
      <c r="EW184" s="7">
        <f t="shared" si="463"/>
        <v>0</v>
      </c>
      <c r="EX184" s="7">
        <f t="shared" si="410"/>
        <v>0</v>
      </c>
      <c r="EY184" s="7">
        <f t="shared" si="357"/>
        <v>0</v>
      </c>
      <c r="EZ184" s="7"/>
      <c r="FA184" s="7">
        <f t="shared" si="464"/>
        <v>0</v>
      </c>
      <c r="FB184" s="7">
        <f>'Initial absorption'!$H184*FA184*$F184</f>
        <v>0</v>
      </c>
      <c r="FC184" s="7">
        <f t="shared" si="411"/>
        <v>0</v>
      </c>
      <c r="FD184" s="7">
        <f>'Initial absorption'!$N184*FC184*$J184</f>
        <v>0</v>
      </c>
      <c r="FE184" s="7"/>
      <c r="FF184">
        <f t="shared" si="465"/>
        <v>0</v>
      </c>
      <c r="FG184" s="7">
        <f t="shared" si="466"/>
        <v>0</v>
      </c>
      <c r="FH184">
        <f t="shared" si="388"/>
        <v>0</v>
      </c>
      <c r="FI184" s="7"/>
      <c r="FJ184">
        <f t="shared" si="389"/>
        <v>0</v>
      </c>
      <c r="FK184">
        <f t="shared" si="412"/>
        <v>0</v>
      </c>
      <c r="FL184">
        <f t="shared" si="422"/>
        <v>0</v>
      </c>
      <c r="FM184" s="7"/>
      <c r="FN184">
        <f>(1 - 'Initial absorption'!$N184)*FC184</f>
        <v>0</v>
      </c>
      <c r="FO184" s="7">
        <f t="shared" si="467"/>
        <v>0</v>
      </c>
      <c r="FP184">
        <f>'Initial absorption'!$T184*(FN184+FO184)*$N184</f>
        <v>0</v>
      </c>
      <c r="FQ184" s="7"/>
      <c r="FR184">
        <f t="shared" si="484"/>
        <v>0</v>
      </c>
      <c r="FS184">
        <f>'Initial absorption'!$N184*FR184*$J184</f>
        <v>0</v>
      </c>
      <c r="FU184">
        <f>(1-'Initial absorption'!$N184)*FR184</f>
        <v>0</v>
      </c>
      <c r="FV184">
        <f>'Initial absorption'!$H184*FU184*$F184</f>
        <v>0</v>
      </c>
      <c r="FW184" s="7"/>
      <c r="FX184">
        <f>(1 - 'Initial absorption'!$T184)*(FN184+FO184)</f>
        <v>0</v>
      </c>
      <c r="FY184">
        <f t="shared" si="468"/>
        <v>0</v>
      </c>
      <c r="GJ184" s="7">
        <f t="shared" si="427"/>
        <v>0</v>
      </c>
      <c r="GK184" s="7">
        <f t="shared" si="489"/>
        <v>0</v>
      </c>
      <c r="GL184" s="7">
        <f t="shared" si="358"/>
        <v>0</v>
      </c>
      <c r="GM184" s="7">
        <f t="shared" si="390"/>
        <v>0</v>
      </c>
      <c r="GN184" s="7"/>
      <c r="GO184" s="7">
        <f t="shared" si="391"/>
        <v>0</v>
      </c>
      <c r="GP184" s="7">
        <f t="shared" si="469"/>
        <v>0</v>
      </c>
      <c r="GQ184" s="7">
        <f t="shared" si="359"/>
        <v>0</v>
      </c>
      <c r="GR184" s="7">
        <f t="shared" si="392"/>
        <v>0</v>
      </c>
      <c r="GT184">
        <f t="shared" si="360"/>
        <v>0</v>
      </c>
      <c r="GU184">
        <f t="shared" si="361"/>
        <v>0</v>
      </c>
      <c r="GV184">
        <f t="shared" si="362"/>
        <v>0</v>
      </c>
      <c r="GW184">
        <f t="shared" si="413"/>
        <v>0</v>
      </c>
      <c r="GX184" s="7"/>
      <c r="GY184" s="7">
        <f t="shared" si="470"/>
        <v>0</v>
      </c>
      <c r="GZ184" s="7">
        <f t="shared" si="414"/>
        <v>0</v>
      </c>
      <c r="HA184" s="7">
        <f t="shared" si="363"/>
        <v>0</v>
      </c>
      <c r="HB184" s="7"/>
      <c r="HC184" s="7">
        <f t="shared" si="471"/>
        <v>0</v>
      </c>
      <c r="HD184" s="7">
        <f>'Initial absorption'!$H184*HC184*$F184</f>
        <v>0</v>
      </c>
      <c r="HE184" s="7">
        <f t="shared" si="415"/>
        <v>0</v>
      </c>
      <c r="HF184" s="7">
        <f>'Initial absorption'!$N184*HE184*$J184</f>
        <v>0</v>
      </c>
      <c r="HG184" s="7"/>
      <c r="HH184">
        <f t="shared" si="472"/>
        <v>0</v>
      </c>
      <c r="HI184" s="7">
        <f t="shared" si="473"/>
        <v>0</v>
      </c>
      <c r="HJ184">
        <f t="shared" si="393"/>
        <v>0</v>
      </c>
      <c r="HK184" s="7"/>
      <c r="HL184">
        <f t="shared" si="394"/>
        <v>0</v>
      </c>
      <c r="HM184">
        <f t="shared" si="416"/>
        <v>0</v>
      </c>
      <c r="HN184">
        <f t="shared" si="423"/>
        <v>0</v>
      </c>
      <c r="HO184" s="7"/>
      <c r="HP184">
        <f>(1 - 'Initial absorption'!$N184)*HE184</f>
        <v>0</v>
      </c>
      <c r="HQ184" s="7">
        <f t="shared" si="474"/>
        <v>0</v>
      </c>
      <c r="HR184">
        <f>'Initial absorption'!$T184*(HP184+HQ184)*$N184</f>
        <v>0</v>
      </c>
      <c r="HS184" s="7"/>
      <c r="HT184">
        <f t="shared" si="485"/>
        <v>0</v>
      </c>
      <c r="HU184">
        <f>'Initial absorption'!$N184*HT184*$J184</f>
        <v>0</v>
      </c>
      <c r="HW184">
        <f>(1-'Initial absorption'!$N184)*HT184</f>
        <v>0</v>
      </c>
      <c r="HX184">
        <f>'Initial absorption'!$H184*HW184*$F184</f>
        <v>0</v>
      </c>
      <c r="HY184" s="7"/>
      <c r="HZ184">
        <f>(1 - 'Initial absorption'!$T184)*(HP184+HQ184)</f>
        <v>0</v>
      </c>
      <c r="IA184">
        <f t="shared" si="475"/>
        <v>0</v>
      </c>
      <c r="IL184" s="7">
        <f t="shared" si="428"/>
        <v>0</v>
      </c>
      <c r="IM184" s="7">
        <f t="shared" si="490"/>
        <v>0</v>
      </c>
      <c r="IN184" s="7">
        <f t="shared" si="364"/>
        <v>0</v>
      </c>
      <c r="IO184" s="7">
        <f t="shared" si="395"/>
        <v>0</v>
      </c>
      <c r="IP184" s="7"/>
      <c r="IQ184" s="7">
        <f t="shared" si="396"/>
        <v>0</v>
      </c>
      <c r="IR184" s="7">
        <f t="shared" si="476"/>
        <v>0</v>
      </c>
      <c r="IS184" s="7">
        <f t="shared" si="365"/>
        <v>0</v>
      </c>
      <c r="IT184" s="7">
        <f t="shared" si="397"/>
        <v>0</v>
      </c>
      <c r="IV184">
        <f t="shared" si="366"/>
        <v>0</v>
      </c>
      <c r="IW184">
        <f t="shared" si="367"/>
        <v>0</v>
      </c>
      <c r="IX184">
        <f t="shared" si="368"/>
        <v>0</v>
      </c>
      <c r="IY184">
        <f t="shared" si="417"/>
        <v>0</v>
      </c>
      <c r="IZ184" s="7"/>
      <c r="JA184" s="7">
        <f t="shared" si="477"/>
        <v>0</v>
      </c>
      <c r="JB184" s="7">
        <f t="shared" si="418"/>
        <v>0</v>
      </c>
      <c r="JC184" s="7">
        <f t="shared" si="369"/>
        <v>0</v>
      </c>
      <c r="JD184" s="7"/>
      <c r="JE184" s="7">
        <f t="shared" si="478"/>
        <v>0</v>
      </c>
      <c r="JF184" s="7">
        <f>'Initial absorption'!$H184*JE184*$F184</f>
        <v>0</v>
      </c>
      <c r="JG184" s="7">
        <f t="shared" si="419"/>
        <v>0</v>
      </c>
      <c r="JH184" s="7">
        <f>'Initial absorption'!$N184*JG184*$J184</f>
        <v>0</v>
      </c>
      <c r="JI184" s="7"/>
      <c r="JJ184">
        <f t="shared" si="479"/>
        <v>0</v>
      </c>
      <c r="JK184" s="7">
        <f t="shared" si="480"/>
        <v>0</v>
      </c>
      <c r="JL184">
        <f t="shared" si="398"/>
        <v>0</v>
      </c>
      <c r="JM184" s="7"/>
      <c r="JN184">
        <f t="shared" si="399"/>
        <v>0</v>
      </c>
      <c r="JO184">
        <f t="shared" si="420"/>
        <v>0</v>
      </c>
      <c r="JP184">
        <f t="shared" si="424"/>
        <v>0</v>
      </c>
      <c r="JQ184" s="7"/>
      <c r="JR184">
        <f>(1 - 'Initial absorption'!$N184)*JG184</f>
        <v>0</v>
      </c>
      <c r="JS184" s="7">
        <f t="shared" si="481"/>
        <v>0</v>
      </c>
      <c r="JT184">
        <f>'Initial absorption'!$T184*(JR184+JS184)*$N184</f>
        <v>0</v>
      </c>
      <c r="JU184" s="7"/>
      <c r="JV184">
        <f t="shared" si="486"/>
        <v>0</v>
      </c>
      <c r="JW184">
        <f>'Initial absorption'!$N184*JV184*$J184</f>
        <v>0</v>
      </c>
      <c r="JY184">
        <f>(1-'Initial absorption'!$N184)*JV184</f>
        <v>0</v>
      </c>
      <c r="JZ184">
        <f>'Initial absorption'!$H184*JY184*$F184</f>
        <v>0</v>
      </c>
      <c r="KA184" s="7"/>
      <c r="KB184">
        <f>(1 - 'Initial absorption'!$T184)*(JR184+JS184)</f>
        <v>0</v>
      </c>
      <c r="KC184">
        <f t="shared" si="482"/>
        <v>0</v>
      </c>
    </row>
    <row r="185" spans="4:289" x14ac:dyDescent="0.25">
      <c r="D185">
        <v>1195</v>
      </c>
      <c r="E185">
        <f>'Input spectra'!B185</f>
        <v>0</v>
      </c>
      <c r="F185">
        <f>'Initial absorption'!J185</f>
        <v>0</v>
      </c>
      <c r="G185">
        <f>'Input spectra'!C185</f>
        <v>0</v>
      </c>
      <c r="H185">
        <f t="shared" si="491"/>
        <v>0</v>
      </c>
      <c r="I185">
        <f>'Input spectra'!D185</f>
        <v>0</v>
      </c>
      <c r="J185">
        <f>'Initial absorption'!P185</f>
        <v>0</v>
      </c>
      <c r="K185">
        <f>'Input spectra'!E185</f>
        <v>0</v>
      </c>
      <c r="L185">
        <f t="shared" si="492"/>
        <v>0</v>
      </c>
      <c r="M185">
        <f>'Input spectra'!F185</f>
        <v>0</v>
      </c>
      <c r="N185">
        <f>'Initial absorption'!V185</f>
        <v>0</v>
      </c>
      <c r="O185">
        <f>'Input spectra'!G185</f>
        <v>0</v>
      </c>
      <c r="P185">
        <f t="shared" si="493"/>
        <v>0</v>
      </c>
      <c r="R185">
        <f>'Reaching edge prob after ems 1'!$EZ186</f>
        <v>0.88570470201952534</v>
      </c>
      <c r="S185">
        <f>'Reaching edge prob after ems 2'!$EZ186</f>
        <v>0.88570470201952534</v>
      </c>
      <c r="T185">
        <f>'Reaching edge prob after ems 3'!EZ186</f>
        <v>0.88570470201952534</v>
      </c>
      <c r="U185">
        <f>1-EXP(-'Reaching edge prob after ems 1'!FC186*_k_in_ec_correction*($E185*_c1+'Input spectra'!Y185))</f>
        <v>1.1609455386432432E-2</v>
      </c>
      <c r="V185">
        <f>1-EXP(-(_t-'Reaching edge prob after ems 1'!FC186)*_k_in_ec_correction*($E185*_c1+'Input spectra'!Y185))</f>
        <v>1.1732974929821838E-2</v>
      </c>
      <c r="W185">
        <f>1-EXP(-'Reaching edge prob after ems 2'!FC186*_k_in_ec_correction*($I185*_c2+'Input spectra'!Y185))</f>
        <v>1.1609455386432432E-2</v>
      </c>
      <c r="X185">
        <f>1-EXP(-(_t-'Reaching edge prob after ems 2'!FC186)*_k_in_ec_correction*($I185*_c2+'Input spectra'!Y185))</f>
        <v>1.1732974929821838E-2</v>
      </c>
      <c r="Y185">
        <f>1-EXP(-'Reaching edge prob after ems 3'!FC186*_k_in_ec_correction*($M185*_c3+'Input spectra'!Y185))</f>
        <v>1.1609455386432432E-2</v>
      </c>
      <c r="Z185">
        <f>1-EXP(-(_t-'Reaching edge prob after ems 3'!FC186)*_k_in_ec_correction*($M185*_c3+'Input spectra'!Y185))</f>
        <v>1.1732974929821838E-2</v>
      </c>
      <c r="AD185" s="7">
        <f t="shared" si="494"/>
        <v>0</v>
      </c>
      <c r="AE185" s="7">
        <f t="shared" si="495"/>
        <v>0</v>
      </c>
      <c r="AF185" s="7">
        <f t="shared" si="496"/>
        <v>0</v>
      </c>
      <c r="AG185" s="7">
        <f t="shared" si="497"/>
        <v>0</v>
      </c>
      <c r="AH185" s="7"/>
      <c r="AI185" s="7">
        <f t="shared" si="498"/>
        <v>0</v>
      </c>
      <c r="AJ185" s="7">
        <f t="shared" si="499"/>
        <v>0</v>
      </c>
      <c r="AK185" s="7">
        <f t="shared" si="500"/>
        <v>0</v>
      </c>
      <c r="AL185" s="7">
        <f t="shared" si="501"/>
        <v>0</v>
      </c>
      <c r="AN185">
        <f t="shared" si="502"/>
        <v>0</v>
      </c>
      <c r="AO185">
        <f t="shared" si="503"/>
        <v>0</v>
      </c>
      <c r="AP185">
        <f t="shared" si="504"/>
        <v>0</v>
      </c>
      <c r="AQ185">
        <f t="shared" si="505"/>
        <v>0</v>
      </c>
      <c r="AR185" s="7"/>
      <c r="AS185" s="7">
        <f t="shared" si="506"/>
        <v>0</v>
      </c>
      <c r="AT185" s="7">
        <f t="shared" si="507"/>
        <v>0</v>
      </c>
      <c r="AU185" s="7">
        <f t="shared" si="508"/>
        <v>0</v>
      </c>
      <c r="AV185" s="7"/>
      <c r="AW185" s="7">
        <f t="shared" si="509"/>
        <v>0</v>
      </c>
      <c r="AX185" s="7">
        <f>'Initial absorption'!$H185*AW185*$F185</f>
        <v>0</v>
      </c>
      <c r="AY185" s="7">
        <f t="shared" si="510"/>
        <v>0</v>
      </c>
      <c r="AZ185" s="7">
        <f>'Initial absorption'!$N185*AY185*$J185</f>
        <v>0</v>
      </c>
      <c r="BA185" s="7"/>
      <c r="BB185">
        <f t="shared" si="511"/>
        <v>0</v>
      </c>
      <c r="BC185" s="7">
        <f t="shared" si="512"/>
        <v>0</v>
      </c>
      <c r="BD185">
        <f t="shared" si="513"/>
        <v>0</v>
      </c>
      <c r="BE185" s="7"/>
      <c r="BF185">
        <f t="shared" si="514"/>
        <v>0</v>
      </c>
      <c r="BG185">
        <f t="shared" si="515"/>
        <v>0</v>
      </c>
      <c r="BH185">
        <f t="shared" si="516"/>
        <v>0</v>
      </c>
      <c r="BI185" s="7"/>
      <c r="BJ185">
        <f>(1 - 'Initial absorption'!$N185)*AY185</f>
        <v>0</v>
      </c>
      <c r="BK185" s="7">
        <f t="shared" si="345"/>
        <v>0</v>
      </c>
      <c r="BL185">
        <f>'Initial absorption'!$T185*(BJ185+BK185)*$N185</f>
        <v>0</v>
      </c>
      <c r="BM185" s="7"/>
      <c r="BN185">
        <f t="shared" si="517"/>
        <v>0</v>
      </c>
      <c r="BO185">
        <f>'Initial absorption'!$N185*BN185*$J185</f>
        <v>0</v>
      </c>
      <c r="BQ185">
        <f>(1-'Initial absorption'!$N185)*BN185</f>
        <v>0</v>
      </c>
      <c r="BR185">
        <f>'Initial absorption'!$H185*BQ185*$F185</f>
        <v>0</v>
      </c>
      <c r="BS185" s="7"/>
      <c r="BT185">
        <f>(1 - 'Initial absorption'!$T185)*(BJ185+BK185)</f>
        <v>0</v>
      </c>
      <c r="BU185">
        <f t="shared" si="518"/>
        <v>0</v>
      </c>
      <c r="CF185" s="7">
        <f t="shared" si="425"/>
        <v>0</v>
      </c>
      <c r="CG185" s="7">
        <f t="shared" si="487"/>
        <v>0</v>
      </c>
      <c r="CH185" s="7">
        <f t="shared" si="346"/>
        <v>0</v>
      </c>
      <c r="CI185" s="7">
        <f t="shared" si="380"/>
        <v>0</v>
      </c>
      <c r="CJ185" s="7"/>
      <c r="CK185" s="7">
        <f t="shared" si="381"/>
        <v>0</v>
      </c>
      <c r="CL185" s="7">
        <f t="shared" si="455"/>
        <v>0</v>
      </c>
      <c r="CM185" s="7">
        <f t="shared" si="347"/>
        <v>0</v>
      </c>
      <c r="CN185" s="7">
        <f t="shared" si="382"/>
        <v>0</v>
      </c>
      <c r="CP185">
        <f t="shared" si="348"/>
        <v>0</v>
      </c>
      <c r="CQ185">
        <f t="shared" si="349"/>
        <v>0</v>
      </c>
      <c r="CR185">
        <f t="shared" si="350"/>
        <v>0</v>
      </c>
      <c r="CS185">
        <f t="shared" si="405"/>
        <v>0</v>
      </c>
      <c r="CT185" s="7"/>
      <c r="CU185" s="7">
        <f t="shared" si="456"/>
        <v>0</v>
      </c>
      <c r="CV185" s="7">
        <f t="shared" si="406"/>
        <v>0</v>
      </c>
      <c r="CW185" s="7">
        <f t="shared" si="351"/>
        <v>0</v>
      </c>
      <c r="CX185" s="7"/>
      <c r="CY185" s="7">
        <f t="shared" si="457"/>
        <v>0</v>
      </c>
      <c r="CZ185" s="7">
        <f>'Initial absorption'!$H185*CY185*$F185</f>
        <v>0</v>
      </c>
      <c r="DA185" s="7">
        <f t="shared" si="407"/>
        <v>0</v>
      </c>
      <c r="DB185" s="7">
        <f>'Initial absorption'!$N185*DA185*$J185</f>
        <v>0</v>
      </c>
      <c r="DC185" s="7"/>
      <c r="DD185">
        <f t="shared" si="458"/>
        <v>0</v>
      </c>
      <c r="DE185" s="7">
        <f t="shared" si="459"/>
        <v>0</v>
      </c>
      <c r="DF185">
        <f t="shared" si="383"/>
        <v>0</v>
      </c>
      <c r="DG185" s="7"/>
      <c r="DH185">
        <f t="shared" si="384"/>
        <v>0</v>
      </c>
      <c r="DI185">
        <f t="shared" si="408"/>
        <v>0</v>
      </c>
      <c r="DJ185">
        <f t="shared" si="421"/>
        <v>0</v>
      </c>
      <c r="DK185" s="7"/>
      <c r="DL185">
        <f>(1 - 'Initial absorption'!$N185)*DA185</f>
        <v>0</v>
      </c>
      <c r="DM185" s="7">
        <f t="shared" si="460"/>
        <v>0</v>
      </c>
      <c r="DN185">
        <f>'Initial absorption'!$T185*(DL185+DM185)*$N185</f>
        <v>0</v>
      </c>
      <c r="DO185" s="7"/>
      <c r="DP185">
        <f t="shared" si="483"/>
        <v>0</v>
      </c>
      <c r="DQ185">
        <f>'Initial absorption'!$N185*DP185*$J185</f>
        <v>0</v>
      </c>
      <c r="DS185">
        <f>(1-'Initial absorption'!$N185)*DP185</f>
        <v>0</v>
      </c>
      <c r="DT185">
        <f>'Initial absorption'!$H185*DS185*$F185</f>
        <v>0</v>
      </c>
      <c r="DU185" s="7"/>
      <c r="DV185">
        <f>(1 - 'Initial absorption'!$T185)*(DL185+DM185)</f>
        <v>0</v>
      </c>
      <c r="DW185">
        <f t="shared" si="461"/>
        <v>0</v>
      </c>
      <c r="EH185" s="7">
        <f t="shared" si="426"/>
        <v>0</v>
      </c>
      <c r="EI185" s="7">
        <f t="shared" si="488"/>
        <v>0</v>
      </c>
      <c r="EJ185" s="7">
        <f t="shared" si="352"/>
        <v>0</v>
      </c>
      <c r="EK185" s="7">
        <f t="shared" si="385"/>
        <v>0</v>
      </c>
      <c r="EL185" s="7"/>
      <c r="EM185" s="7">
        <f t="shared" si="386"/>
        <v>0</v>
      </c>
      <c r="EN185" s="7">
        <f t="shared" si="462"/>
        <v>0</v>
      </c>
      <c r="EO185" s="7">
        <f t="shared" si="353"/>
        <v>0</v>
      </c>
      <c r="EP185" s="7">
        <f t="shared" si="387"/>
        <v>0</v>
      </c>
      <c r="ER185">
        <f t="shared" si="354"/>
        <v>0</v>
      </c>
      <c r="ES185">
        <f t="shared" si="355"/>
        <v>0</v>
      </c>
      <c r="ET185">
        <f t="shared" si="356"/>
        <v>0</v>
      </c>
      <c r="EU185">
        <f t="shared" si="409"/>
        <v>0</v>
      </c>
      <c r="EV185" s="7"/>
      <c r="EW185" s="7">
        <f t="shared" si="463"/>
        <v>0</v>
      </c>
      <c r="EX185" s="7">
        <f t="shared" si="410"/>
        <v>0</v>
      </c>
      <c r="EY185" s="7">
        <f t="shared" si="357"/>
        <v>0</v>
      </c>
      <c r="EZ185" s="7"/>
      <c r="FA185" s="7">
        <f t="shared" si="464"/>
        <v>0</v>
      </c>
      <c r="FB185" s="7">
        <f>'Initial absorption'!$H185*FA185*$F185</f>
        <v>0</v>
      </c>
      <c r="FC185" s="7">
        <f t="shared" si="411"/>
        <v>0</v>
      </c>
      <c r="FD185" s="7">
        <f>'Initial absorption'!$N185*FC185*$J185</f>
        <v>0</v>
      </c>
      <c r="FE185" s="7"/>
      <c r="FF185">
        <f t="shared" si="465"/>
        <v>0</v>
      </c>
      <c r="FG185" s="7">
        <f t="shared" si="466"/>
        <v>0</v>
      </c>
      <c r="FH185">
        <f t="shared" si="388"/>
        <v>0</v>
      </c>
      <c r="FI185" s="7"/>
      <c r="FJ185">
        <f t="shared" si="389"/>
        <v>0</v>
      </c>
      <c r="FK185">
        <f t="shared" si="412"/>
        <v>0</v>
      </c>
      <c r="FL185">
        <f t="shared" si="422"/>
        <v>0</v>
      </c>
      <c r="FM185" s="7"/>
      <c r="FN185">
        <f>(1 - 'Initial absorption'!$N185)*FC185</f>
        <v>0</v>
      </c>
      <c r="FO185" s="7">
        <f t="shared" si="467"/>
        <v>0</v>
      </c>
      <c r="FP185">
        <f>'Initial absorption'!$T185*(FN185+FO185)*$N185</f>
        <v>0</v>
      </c>
      <c r="FQ185" s="7"/>
      <c r="FR185">
        <f t="shared" si="484"/>
        <v>0</v>
      </c>
      <c r="FS185">
        <f>'Initial absorption'!$N185*FR185*$J185</f>
        <v>0</v>
      </c>
      <c r="FU185">
        <f>(1-'Initial absorption'!$N185)*FR185</f>
        <v>0</v>
      </c>
      <c r="FV185">
        <f>'Initial absorption'!$H185*FU185*$F185</f>
        <v>0</v>
      </c>
      <c r="FW185" s="7"/>
      <c r="FX185">
        <f>(1 - 'Initial absorption'!$T185)*(FN185+FO185)</f>
        <v>0</v>
      </c>
      <c r="FY185">
        <f t="shared" si="468"/>
        <v>0</v>
      </c>
      <c r="GJ185" s="7">
        <f t="shared" si="427"/>
        <v>0</v>
      </c>
      <c r="GK185" s="7">
        <f t="shared" si="489"/>
        <v>0</v>
      </c>
      <c r="GL185" s="7">
        <f t="shared" si="358"/>
        <v>0</v>
      </c>
      <c r="GM185" s="7">
        <f t="shared" si="390"/>
        <v>0</v>
      </c>
      <c r="GN185" s="7"/>
      <c r="GO185" s="7">
        <f t="shared" si="391"/>
        <v>0</v>
      </c>
      <c r="GP185" s="7">
        <f t="shared" si="469"/>
        <v>0</v>
      </c>
      <c r="GQ185" s="7">
        <f t="shared" si="359"/>
        <v>0</v>
      </c>
      <c r="GR185" s="7">
        <f t="shared" si="392"/>
        <v>0</v>
      </c>
      <c r="GT185">
        <f t="shared" si="360"/>
        <v>0</v>
      </c>
      <c r="GU185">
        <f t="shared" si="361"/>
        <v>0</v>
      </c>
      <c r="GV185">
        <f t="shared" si="362"/>
        <v>0</v>
      </c>
      <c r="GW185">
        <f t="shared" si="413"/>
        <v>0</v>
      </c>
      <c r="GX185" s="7"/>
      <c r="GY185" s="7">
        <f t="shared" si="470"/>
        <v>0</v>
      </c>
      <c r="GZ185" s="7">
        <f t="shared" si="414"/>
        <v>0</v>
      </c>
      <c r="HA185" s="7">
        <f t="shared" si="363"/>
        <v>0</v>
      </c>
      <c r="HB185" s="7"/>
      <c r="HC185" s="7">
        <f t="shared" si="471"/>
        <v>0</v>
      </c>
      <c r="HD185" s="7">
        <f>'Initial absorption'!$H185*HC185*$F185</f>
        <v>0</v>
      </c>
      <c r="HE185" s="7">
        <f t="shared" si="415"/>
        <v>0</v>
      </c>
      <c r="HF185" s="7">
        <f>'Initial absorption'!$N185*HE185*$J185</f>
        <v>0</v>
      </c>
      <c r="HG185" s="7"/>
      <c r="HH185">
        <f t="shared" si="472"/>
        <v>0</v>
      </c>
      <c r="HI185" s="7">
        <f t="shared" si="473"/>
        <v>0</v>
      </c>
      <c r="HJ185">
        <f t="shared" si="393"/>
        <v>0</v>
      </c>
      <c r="HK185" s="7"/>
      <c r="HL185">
        <f t="shared" si="394"/>
        <v>0</v>
      </c>
      <c r="HM185">
        <f t="shared" si="416"/>
        <v>0</v>
      </c>
      <c r="HN185">
        <f t="shared" si="423"/>
        <v>0</v>
      </c>
      <c r="HO185" s="7"/>
      <c r="HP185">
        <f>(1 - 'Initial absorption'!$N185)*HE185</f>
        <v>0</v>
      </c>
      <c r="HQ185" s="7">
        <f t="shared" si="474"/>
        <v>0</v>
      </c>
      <c r="HR185">
        <f>'Initial absorption'!$T185*(HP185+HQ185)*$N185</f>
        <v>0</v>
      </c>
      <c r="HS185" s="7"/>
      <c r="HT185">
        <f t="shared" si="485"/>
        <v>0</v>
      </c>
      <c r="HU185">
        <f>'Initial absorption'!$N185*HT185*$J185</f>
        <v>0</v>
      </c>
      <c r="HW185">
        <f>(1-'Initial absorption'!$N185)*HT185</f>
        <v>0</v>
      </c>
      <c r="HX185">
        <f>'Initial absorption'!$H185*HW185*$F185</f>
        <v>0</v>
      </c>
      <c r="HY185" s="7"/>
      <c r="HZ185">
        <f>(1 - 'Initial absorption'!$T185)*(HP185+HQ185)</f>
        <v>0</v>
      </c>
      <c r="IA185">
        <f t="shared" si="475"/>
        <v>0</v>
      </c>
      <c r="IL185" s="7">
        <f t="shared" si="428"/>
        <v>0</v>
      </c>
      <c r="IM185" s="7">
        <f t="shared" si="490"/>
        <v>0</v>
      </c>
      <c r="IN185" s="7">
        <f t="shared" si="364"/>
        <v>0</v>
      </c>
      <c r="IO185" s="7">
        <f t="shared" si="395"/>
        <v>0</v>
      </c>
      <c r="IP185" s="7"/>
      <c r="IQ185" s="7">
        <f t="shared" si="396"/>
        <v>0</v>
      </c>
      <c r="IR185" s="7">
        <f t="shared" si="476"/>
        <v>0</v>
      </c>
      <c r="IS185" s="7">
        <f t="shared" si="365"/>
        <v>0</v>
      </c>
      <c r="IT185" s="7">
        <f t="shared" si="397"/>
        <v>0</v>
      </c>
      <c r="IV185">
        <f t="shared" si="366"/>
        <v>0</v>
      </c>
      <c r="IW185">
        <f t="shared" si="367"/>
        <v>0</v>
      </c>
      <c r="IX185">
        <f t="shared" si="368"/>
        <v>0</v>
      </c>
      <c r="IY185">
        <f t="shared" si="417"/>
        <v>0</v>
      </c>
      <c r="IZ185" s="7"/>
      <c r="JA185" s="7">
        <f t="shared" si="477"/>
        <v>0</v>
      </c>
      <c r="JB185" s="7">
        <f t="shared" si="418"/>
        <v>0</v>
      </c>
      <c r="JC185" s="7">
        <f t="shared" si="369"/>
        <v>0</v>
      </c>
      <c r="JD185" s="7"/>
      <c r="JE185" s="7">
        <f t="shared" si="478"/>
        <v>0</v>
      </c>
      <c r="JF185" s="7">
        <f>'Initial absorption'!$H185*JE185*$F185</f>
        <v>0</v>
      </c>
      <c r="JG185" s="7">
        <f t="shared" si="419"/>
        <v>0</v>
      </c>
      <c r="JH185" s="7">
        <f>'Initial absorption'!$N185*JG185*$J185</f>
        <v>0</v>
      </c>
      <c r="JI185" s="7"/>
      <c r="JJ185">
        <f t="shared" si="479"/>
        <v>0</v>
      </c>
      <c r="JK185" s="7">
        <f t="shared" si="480"/>
        <v>0</v>
      </c>
      <c r="JL185">
        <f t="shared" si="398"/>
        <v>0</v>
      </c>
      <c r="JM185" s="7"/>
      <c r="JN185">
        <f t="shared" si="399"/>
        <v>0</v>
      </c>
      <c r="JO185">
        <f t="shared" si="420"/>
        <v>0</v>
      </c>
      <c r="JP185">
        <f t="shared" si="424"/>
        <v>0</v>
      </c>
      <c r="JQ185" s="7"/>
      <c r="JR185">
        <f>(1 - 'Initial absorption'!$N185)*JG185</f>
        <v>0</v>
      </c>
      <c r="JS185" s="7">
        <f t="shared" si="481"/>
        <v>0</v>
      </c>
      <c r="JT185">
        <f>'Initial absorption'!$T185*(JR185+JS185)*$N185</f>
        <v>0</v>
      </c>
      <c r="JU185" s="7"/>
      <c r="JV185">
        <f t="shared" si="486"/>
        <v>0</v>
      </c>
      <c r="JW185">
        <f>'Initial absorption'!$N185*JV185*$J185</f>
        <v>0</v>
      </c>
      <c r="JY185">
        <f>(1-'Initial absorption'!$N185)*JV185</f>
        <v>0</v>
      </c>
      <c r="JZ185">
        <f>'Initial absorption'!$H185*JY185*$F185</f>
        <v>0</v>
      </c>
      <c r="KA185" s="7"/>
      <c r="KB185">
        <f>(1 - 'Initial absorption'!$T185)*(JR185+JS185)</f>
        <v>0</v>
      </c>
      <c r="KC185">
        <f t="shared" si="482"/>
        <v>0</v>
      </c>
    </row>
    <row r="186" spans="4:289" x14ac:dyDescent="0.25">
      <c r="D186">
        <v>1200</v>
      </c>
      <c r="E186">
        <f>'Input spectra'!B186</f>
        <v>0</v>
      </c>
      <c r="F186">
        <f>'Initial absorption'!J186</f>
        <v>0</v>
      </c>
      <c r="G186">
        <f>'Input spectra'!C186</f>
        <v>0</v>
      </c>
      <c r="H186">
        <f t="shared" si="491"/>
        <v>0</v>
      </c>
      <c r="I186">
        <f>'Input spectra'!D186</f>
        <v>0</v>
      </c>
      <c r="J186">
        <f>'Initial absorption'!P186</f>
        <v>0</v>
      </c>
      <c r="K186">
        <f>'Input spectra'!E186</f>
        <v>0</v>
      </c>
      <c r="L186">
        <f t="shared" si="492"/>
        <v>0</v>
      </c>
      <c r="M186">
        <f>'Input spectra'!F186</f>
        <v>0</v>
      </c>
      <c r="N186">
        <f>'Initial absorption'!V186</f>
        <v>0</v>
      </c>
      <c r="O186">
        <f>'Input spectra'!G186</f>
        <v>0</v>
      </c>
      <c r="P186">
        <f t="shared" si="493"/>
        <v>0</v>
      </c>
      <c r="R186">
        <f>'Reaching edge prob after ems 1'!$EZ187</f>
        <v>0.88583302040187761</v>
      </c>
      <c r="S186">
        <f>'Reaching edge prob after ems 2'!$EZ187</f>
        <v>0.88583302040187761</v>
      </c>
      <c r="T186">
        <f>'Reaching edge prob after ems 3'!EZ187</f>
        <v>0.88583302040187761</v>
      </c>
      <c r="U186">
        <f>1-EXP(-'Reaching edge prob after ems 1'!FC187*_k_in_ec_correction*($E186*_c1+'Input spectra'!Y186))</f>
        <v>1.1595297035007279E-2</v>
      </c>
      <c r="V186">
        <f>1-EXP(-(_t-'Reaching edge prob after ems 1'!FC187)*_k_in_ec_correction*($E186*_c1+'Input spectra'!Y186))</f>
        <v>1.1718513886560977E-2</v>
      </c>
      <c r="W186">
        <f>1-EXP(-'Reaching edge prob after ems 2'!FC187*_k_in_ec_correction*($I186*_c2+'Input spectra'!Y186))</f>
        <v>1.1595297035007279E-2</v>
      </c>
      <c r="X186">
        <f>1-EXP(-(_t-'Reaching edge prob after ems 2'!FC187)*_k_in_ec_correction*($I186*_c2+'Input spectra'!Y186))</f>
        <v>1.1718513886560977E-2</v>
      </c>
      <c r="Y186">
        <f>1-EXP(-'Reaching edge prob after ems 3'!FC187*_k_in_ec_correction*($M186*_c3+'Input spectra'!Y186))</f>
        <v>1.1595297035007279E-2</v>
      </c>
      <c r="Z186">
        <f>1-EXP(-(_t-'Reaching edge prob after ems 3'!FC187)*_k_in_ec_correction*($M186*_c3+'Input spectra'!Y186))</f>
        <v>1.1718513886560977E-2</v>
      </c>
      <c r="AD186" s="7">
        <f t="shared" si="494"/>
        <v>0</v>
      </c>
      <c r="AE186" s="7">
        <f t="shared" si="495"/>
        <v>0</v>
      </c>
      <c r="AF186" s="7">
        <f t="shared" si="496"/>
        <v>0</v>
      </c>
      <c r="AG186" s="7">
        <f t="shared" si="497"/>
        <v>0</v>
      </c>
      <c r="AH186" s="7"/>
      <c r="AI186" s="7">
        <f t="shared" si="498"/>
        <v>0</v>
      </c>
      <c r="AJ186" s="7">
        <f t="shared" si="499"/>
        <v>0</v>
      </c>
      <c r="AK186" s="7">
        <f t="shared" si="500"/>
        <v>0</v>
      </c>
      <c r="AL186" s="7">
        <f t="shared" si="501"/>
        <v>0</v>
      </c>
      <c r="AN186">
        <f t="shared" si="502"/>
        <v>0</v>
      </c>
      <c r="AO186">
        <f t="shared" si="503"/>
        <v>0</v>
      </c>
      <c r="AP186">
        <f t="shared" si="504"/>
        <v>0</v>
      </c>
      <c r="AQ186">
        <f t="shared" si="505"/>
        <v>0</v>
      </c>
      <c r="AR186" s="7"/>
      <c r="AS186" s="7">
        <f t="shared" si="506"/>
        <v>0</v>
      </c>
      <c r="AT186" s="7">
        <f t="shared" si="507"/>
        <v>0</v>
      </c>
      <c r="AU186" s="7">
        <f t="shared" si="508"/>
        <v>0</v>
      </c>
      <c r="AV186" s="7"/>
      <c r="AW186" s="7">
        <f t="shared" si="509"/>
        <v>0</v>
      </c>
      <c r="AX186" s="7">
        <f>'Initial absorption'!$H186*AW186*$F186</f>
        <v>0</v>
      </c>
      <c r="AY186" s="7">
        <f t="shared" si="510"/>
        <v>0</v>
      </c>
      <c r="AZ186" s="7">
        <f>'Initial absorption'!$N186*AY186*$J186</f>
        <v>0</v>
      </c>
      <c r="BA186" s="7"/>
      <c r="BB186">
        <f t="shared" si="511"/>
        <v>0</v>
      </c>
      <c r="BC186" s="7">
        <f t="shared" si="512"/>
        <v>0</v>
      </c>
      <c r="BD186">
        <f t="shared" si="513"/>
        <v>0</v>
      </c>
      <c r="BE186" s="7"/>
      <c r="BF186">
        <f t="shared" si="514"/>
        <v>0</v>
      </c>
      <c r="BG186">
        <f t="shared" si="515"/>
        <v>0</v>
      </c>
      <c r="BH186">
        <f t="shared" si="516"/>
        <v>0</v>
      </c>
      <c r="BI186" s="7"/>
      <c r="BJ186">
        <f>(1 - 'Initial absorption'!$N186)*AY186</f>
        <v>0</v>
      </c>
      <c r="BK186" s="7">
        <f t="shared" si="345"/>
        <v>0</v>
      </c>
      <c r="BL186">
        <f>'Initial absorption'!$T186*(BJ186+BK186)*$N186</f>
        <v>0</v>
      </c>
      <c r="BM186" s="7"/>
      <c r="BN186">
        <f t="shared" si="517"/>
        <v>0</v>
      </c>
      <c r="BO186">
        <f>'Initial absorption'!$N186*BN186*$J186</f>
        <v>0</v>
      </c>
      <c r="BQ186">
        <f>(1-'Initial absorption'!$N186)*BN186</f>
        <v>0</v>
      </c>
      <c r="BR186">
        <f>'Initial absorption'!$H186*BQ186*$F186</f>
        <v>0</v>
      </c>
      <c r="BS186" s="7"/>
      <c r="BT186">
        <f>(1 - 'Initial absorption'!$T186)*(BJ186+BK186)</f>
        <v>0</v>
      </c>
      <c r="BU186">
        <f t="shared" si="518"/>
        <v>0</v>
      </c>
      <c r="CF186" s="7">
        <f t="shared" si="425"/>
        <v>0</v>
      </c>
      <c r="CG186" s="7">
        <f t="shared" si="487"/>
        <v>0</v>
      </c>
      <c r="CH186" s="7">
        <f t="shared" si="346"/>
        <v>0</v>
      </c>
      <c r="CI186" s="7">
        <f t="shared" si="380"/>
        <v>0</v>
      </c>
      <c r="CJ186" s="7"/>
      <c r="CK186" s="7">
        <f t="shared" si="381"/>
        <v>0</v>
      </c>
      <c r="CL186" s="7">
        <f t="shared" si="455"/>
        <v>0</v>
      </c>
      <c r="CM186" s="7">
        <f t="shared" si="347"/>
        <v>0</v>
      </c>
      <c r="CN186" s="7">
        <f t="shared" si="382"/>
        <v>0</v>
      </c>
      <c r="CP186">
        <f t="shared" si="348"/>
        <v>0</v>
      </c>
      <c r="CQ186">
        <f t="shared" si="349"/>
        <v>0</v>
      </c>
      <c r="CR186">
        <f t="shared" si="350"/>
        <v>0</v>
      </c>
      <c r="CS186">
        <f t="shared" si="405"/>
        <v>0</v>
      </c>
      <c r="CT186" s="7"/>
      <c r="CU186" s="7">
        <f t="shared" si="456"/>
        <v>0</v>
      </c>
      <c r="CV186" s="7">
        <f t="shared" si="406"/>
        <v>0</v>
      </c>
      <c r="CW186" s="7">
        <f t="shared" si="351"/>
        <v>0</v>
      </c>
      <c r="CX186" s="7"/>
      <c r="CY186" s="7">
        <f t="shared" si="457"/>
        <v>0</v>
      </c>
      <c r="CZ186" s="7">
        <f>'Initial absorption'!$H186*CY186*$F186</f>
        <v>0</v>
      </c>
      <c r="DA186" s="7">
        <f t="shared" si="407"/>
        <v>0</v>
      </c>
      <c r="DB186" s="7">
        <f>'Initial absorption'!$N186*DA186*$J186</f>
        <v>0</v>
      </c>
      <c r="DC186" s="7"/>
      <c r="DD186">
        <f t="shared" si="458"/>
        <v>0</v>
      </c>
      <c r="DE186" s="7">
        <f t="shared" si="459"/>
        <v>0</v>
      </c>
      <c r="DF186">
        <f t="shared" si="383"/>
        <v>0</v>
      </c>
      <c r="DG186" s="7"/>
      <c r="DH186">
        <f t="shared" si="384"/>
        <v>0</v>
      </c>
      <c r="DI186">
        <f t="shared" si="408"/>
        <v>0</v>
      </c>
      <c r="DJ186">
        <f t="shared" si="421"/>
        <v>0</v>
      </c>
      <c r="DK186" s="7"/>
      <c r="DL186">
        <f>(1 - 'Initial absorption'!$N186)*DA186</f>
        <v>0</v>
      </c>
      <c r="DM186" s="7">
        <f t="shared" si="460"/>
        <v>0</v>
      </c>
      <c r="DN186">
        <f>'Initial absorption'!$T186*(DL186+DM186)*$N186</f>
        <v>0</v>
      </c>
      <c r="DO186" s="7"/>
      <c r="DP186">
        <f t="shared" si="483"/>
        <v>0</v>
      </c>
      <c r="DQ186">
        <f>'Initial absorption'!$N186*DP186*$J186</f>
        <v>0</v>
      </c>
      <c r="DS186">
        <f>(1-'Initial absorption'!$N186)*DP186</f>
        <v>0</v>
      </c>
      <c r="DT186">
        <f>'Initial absorption'!$H186*DS186*$F186</f>
        <v>0</v>
      </c>
      <c r="DU186" s="7"/>
      <c r="DV186">
        <f>(1 - 'Initial absorption'!$T186)*(DL186+DM186)</f>
        <v>0</v>
      </c>
      <c r="DW186">
        <f t="shared" si="461"/>
        <v>0</v>
      </c>
      <c r="EH186" s="7">
        <f t="shared" si="426"/>
        <v>0</v>
      </c>
      <c r="EI186" s="7">
        <f t="shared" si="488"/>
        <v>0</v>
      </c>
      <c r="EJ186" s="7">
        <f t="shared" si="352"/>
        <v>0</v>
      </c>
      <c r="EK186" s="7">
        <f t="shared" si="385"/>
        <v>0</v>
      </c>
      <c r="EL186" s="7"/>
      <c r="EM186" s="7">
        <f t="shared" si="386"/>
        <v>0</v>
      </c>
      <c r="EN186" s="7">
        <f t="shared" si="462"/>
        <v>0</v>
      </c>
      <c r="EO186" s="7">
        <f t="shared" si="353"/>
        <v>0</v>
      </c>
      <c r="EP186" s="7">
        <f t="shared" si="387"/>
        <v>0</v>
      </c>
      <c r="ER186">
        <f t="shared" si="354"/>
        <v>0</v>
      </c>
      <c r="ES186">
        <f t="shared" si="355"/>
        <v>0</v>
      </c>
      <c r="ET186">
        <f t="shared" si="356"/>
        <v>0</v>
      </c>
      <c r="EU186">
        <f t="shared" si="409"/>
        <v>0</v>
      </c>
      <c r="EV186" s="7"/>
      <c r="EW186" s="7">
        <f t="shared" si="463"/>
        <v>0</v>
      </c>
      <c r="EX186" s="7">
        <f t="shared" si="410"/>
        <v>0</v>
      </c>
      <c r="EY186" s="7">
        <f t="shared" si="357"/>
        <v>0</v>
      </c>
      <c r="EZ186" s="7"/>
      <c r="FA186" s="7">
        <f t="shared" si="464"/>
        <v>0</v>
      </c>
      <c r="FB186" s="7">
        <f>'Initial absorption'!$H186*FA186*$F186</f>
        <v>0</v>
      </c>
      <c r="FC186" s="7">
        <f t="shared" si="411"/>
        <v>0</v>
      </c>
      <c r="FD186" s="7">
        <f>'Initial absorption'!$N186*FC186*$J186</f>
        <v>0</v>
      </c>
      <c r="FE186" s="7"/>
      <c r="FF186">
        <f t="shared" si="465"/>
        <v>0</v>
      </c>
      <c r="FG186" s="7">
        <f t="shared" si="466"/>
        <v>0</v>
      </c>
      <c r="FH186">
        <f t="shared" si="388"/>
        <v>0</v>
      </c>
      <c r="FI186" s="7"/>
      <c r="FJ186">
        <f t="shared" si="389"/>
        <v>0</v>
      </c>
      <c r="FK186">
        <f t="shared" si="412"/>
        <v>0</v>
      </c>
      <c r="FL186">
        <f t="shared" si="422"/>
        <v>0</v>
      </c>
      <c r="FM186" s="7"/>
      <c r="FN186">
        <f>(1 - 'Initial absorption'!$N186)*FC186</f>
        <v>0</v>
      </c>
      <c r="FO186" s="7">
        <f t="shared" si="467"/>
        <v>0</v>
      </c>
      <c r="FP186">
        <f>'Initial absorption'!$T186*(FN186+FO186)*$N186</f>
        <v>0</v>
      </c>
      <c r="FQ186" s="7"/>
      <c r="FR186">
        <f t="shared" si="484"/>
        <v>0</v>
      </c>
      <c r="FS186">
        <f>'Initial absorption'!$N186*FR186*$J186</f>
        <v>0</v>
      </c>
      <c r="FU186">
        <f>(1-'Initial absorption'!$N186)*FR186</f>
        <v>0</v>
      </c>
      <c r="FV186">
        <f>'Initial absorption'!$H186*FU186*$F186</f>
        <v>0</v>
      </c>
      <c r="FW186" s="7"/>
      <c r="FX186">
        <f>(1 - 'Initial absorption'!$T186)*(FN186+FO186)</f>
        <v>0</v>
      </c>
      <c r="FY186">
        <f t="shared" si="468"/>
        <v>0</v>
      </c>
      <c r="GJ186" s="7">
        <f t="shared" si="427"/>
        <v>0</v>
      </c>
      <c r="GK186" s="7">
        <f t="shared" si="489"/>
        <v>0</v>
      </c>
      <c r="GL186" s="7">
        <f t="shared" si="358"/>
        <v>0</v>
      </c>
      <c r="GM186" s="7">
        <f t="shared" si="390"/>
        <v>0</v>
      </c>
      <c r="GN186" s="7"/>
      <c r="GO186" s="7">
        <f t="shared" si="391"/>
        <v>0</v>
      </c>
      <c r="GP186" s="7">
        <f t="shared" si="469"/>
        <v>0</v>
      </c>
      <c r="GQ186" s="7">
        <f t="shared" si="359"/>
        <v>0</v>
      </c>
      <c r="GR186" s="7">
        <f t="shared" si="392"/>
        <v>0</v>
      </c>
      <c r="GT186">
        <f t="shared" si="360"/>
        <v>0</v>
      </c>
      <c r="GU186">
        <f t="shared" si="361"/>
        <v>0</v>
      </c>
      <c r="GV186">
        <f t="shared" si="362"/>
        <v>0</v>
      </c>
      <c r="GW186">
        <f t="shared" si="413"/>
        <v>0</v>
      </c>
      <c r="GX186" s="7"/>
      <c r="GY186" s="7">
        <f t="shared" si="470"/>
        <v>0</v>
      </c>
      <c r="GZ186" s="7">
        <f t="shared" si="414"/>
        <v>0</v>
      </c>
      <c r="HA186" s="7">
        <f t="shared" si="363"/>
        <v>0</v>
      </c>
      <c r="HB186" s="7"/>
      <c r="HC186" s="7">
        <f t="shared" si="471"/>
        <v>0</v>
      </c>
      <c r="HD186" s="7">
        <f>'Initial absorption'!$H186*HC186*$F186</f>
        <v>0</v>
      </c>
      <c r="HE186" s="7">
        <f t="shared" si="415"/>
        <v>0</v>
      </c>
      <c r="HF186" s="7">
        <f>'Initial absorption'!$N186*HE186*$J186</f>
        <v>0</v>
      </c>
      <c r="HG186" s="7"/>
      <c r="HH186">
        <f t="shared" si="472"/>
        <v>0</v>
      </c>
      <c r="HI186" s="7">
        <f t="shared" si="473"/>
        <v>0</v>
      </c>
      <c r="HJ186">
        <f t="shared" si="393"/>
        <v>0</v>
      </c>
      <c r="HK186" s="7"/>
      <c r="HL186">
        <f t="shared" si="394"/>
        <v>0</v>
      </c>
      <c r="HM186">
        <f t="shared" si="416"/>
        <v>0</v>
      </c>
      <c r="HN186">
        <f t="shared" si="423"/>
        <v>0</v>
      </c>
      <c r="HO186" s="7"/>
      <c r="HP186">
        <f>(1 - 'Initial absorption'!$N186)*HE186</f>
        <v>0</v>
      </c>
      <c r="HQ186" s="7">
        <f t="shared" si="474"/>
        <v>0</v>
      </c>
      <c r="HR186">
        <f>'Initial absorption'!$T186*(HP186+HQ186)*$N186</f>
        <v>0</v>
      </c>
      <c r="HS186" s="7"/>
      <c r="HT186">
        <f t="shared" si="485"/>
        <v>0</v>
      </c>
      <c r="HU186">
        <f>'Initial absorption'!$N186*HT186*$J186</f>
        <v>0</v>
      </c>
      <c r="HW186">
        <f>(1-'Initial absorption'!$N186)*HT186</f>
        <v>0</v>
      </c>
      <c r="HX186">
        <f>'Initial absorption'!$H186*HW186*$F186</f>
        <v>0</v>
      </c>
      <c r="HY186" s="7"/>
      <c r="HZ186">
        <f>(1 - 'Initial absorption'!$T186)*(HP186+HQ186)</f>
        <v>0</v>
      </c>
      <c r="IA186">
        <f t="shared" si="475"/>
        <v>0</v>
      </c>
      <c r="IL186" s="7">
        <f t="shared" si="428"/>
        <v>0</v>
      </c>
      <c r="IM186" s="7">
        <f t="shared" si="490"/>
        <v>0</v>
      </c>
      <c r="IN186" s="7">
        <f t="shared" si="364"/>
        <v>0</v>
      </c>
      <c r="IO186" s="7">
        <f t="shared" si="395"/>
        <v>0</v>
      </c>
      <c r="IP186" s="7"/>
      <c r="IQ186" s="7">
        <f t="shared" si="396"/>
        <v>0</v>
      </c>
      <c r="IR186" s="7">
        <f t="shared" si="476"/>
        <v>0</v>
      </c>
      <c r="IS186" s="7">
        <f t="shared" si="365"/>
        <v>0</v>
      </c>
      <c r="IT186" s="7">
        <f t="shared" si="397"/>
        <v>0</v>
      </c>
      <c r="IV186">
        <f t="shared" si="366"/>
        <v>0</v>
      </c>
      <c r="IW186">
        <f t="shared" si="367"/>
        <v>0</v>
      </c>
      <c r="IX186">
        <f t="shared" si="368"/>
        <v>0</v>
      </c>
      <c r="IY186">
        <f t="shared" si="417"/>
        <v>0</v>
      </c>
      <c r="IZ186" s="7"/>
      <c r="JA186" s="7">
        <f t="shared" si="477"/>
        <v>0</v>
      </c>
      <c r="JB186" s="7">
        <f t="shared" si="418"/>
        <v>0</v>
      </c>
      <c r="JC186" s="7">
        <f t="shared" si="369"/>
        <v>0</v>
      </c>
      <c r="JD186" s="7"/>
      <c r="JE186" s="7">
        <f t="shared" si="478"/>
        <v>0</v>
      </c>
      <c r="JF186" s="7">
        <f>'Initial absorption'!$H186*JE186*$F186</f>
        <v>0</v>
      </c>
      <c r="JG186" s="7">
        <f t="shared" si="419"/>
        <v>0</v>
      </c>
      <c r="JH186" s="7">
        <f>'Initial absorption'!$N186*JG186*$J186</f>
        <v>0</v>
      </c>
      <c r="JI186" s="7"/>
      <c r="JJ186">
        <f t="shared" si="479"/>
        <v>0</v>
      </c>
      <c r="JK186" s="7">
        <f t="shared" si="480"/>
        <v>0</v>
      </c>
      <c r="JL186">
        <f t="shared" si="398"/>
        <v>0</v>
      </c>
      <c r="JM186" s="7"/>
      <c r="JN186">
        <f t="shared" si="399"/>
        <v>0</v>
      </c>
      <c r="JO186">
        <f t="shared" si="420"/>
        <v>0</v>
      </c>
      <c r="JP186">
        <f t="shared" si="424"/>
        <v>0</v>
      </c>
      <c r="JQ186" s="7"/>
      <c r="JR186">
        <f>(1 - 'Initial absorption'!$N186)*JG186</f>
        <v>0</v>
      </c>
      <c r="JS186" s="7">
        <f t="shared" si="481"/>
        <v>0</v>
      </c>
      <c r="JT186">
        <f>'Initial absorption'!$T186*(JR186+JS186)*$N186</f>
        <v>0</v>
      </c>
      <c r="JU186" s="7"/>
      <c r="JV186">
        <f t="shared" si="486"/>
        <v>0</v>
      </c>
      <c r="JW186">
        <f>'Initial absorption'!$N186*JV186*$J186</f>
        <v>0</v>
      </c>
      <c r="JY186">
        <f>(1-'Initial absorption'!$N186)*JV186</f>
        <v>0</v>
      </c>
      <c r="JZ186">
        <f>'Initial absorption'!$H186*JY186*$F186</f>
        <v>0</v>
      </c>
      <c r="KA186" s="7"/>
      <c r="KB186">
        <f>(1 - 'Initial absorption'!$T186)*(JR186+JS186)</f>
        <v>0</v>
      </c>
      <c r="KC186">
        <f t="shared" si="482"/>
        <v>0</v>
      </c>
    </row>
    <row r="187" spans="4:289" x14ac:dyDescent="0.25">
      <c r="D187">
        <v>1205</v>
      </c>
      <c r="E187">
        <f>'Input spectra'!B187</f>
        <v>0</v>
      </c>
      <c r="F187">
        <f>'Initial absorption'!J187</f>
        <v>0</v>
      </c>
      <c r="G187">
        <f>'Input spectra'!C187</f>
        <v>0</v>
      </c>
      <c r="H187">
        <f t="shared" si="491"/>
        <v>0</v>
      </c>
      <c r="I187">
        <f>'Input spectra'!D187</f>
        <v>0</v>
      </c>
      <c r="J187">
        <f>'Initial absorption'!P187</f>
        <v>0</v>
      </c>
      <c r="K187">
        <f>'Input spectra'!E187</f>
        <v>0</v>
      </c>
      <c r="L187">
        <f t="shared" si="492"/>
        <v>0</v>
      </c>
      <c r="M187">
        <f>'Input spectra'!F187</f>
        <v>0</v>
      </c>
      <c r="N187">
        <f>'Initial absorption'!V187</f>
        <v>0</v>
      </c>
      <c r="O187">
        <f>'Input spectra'!G187</f>
        <v>0</v>
      </c>
      <c r="P187">
        <f t="shared" si="493"/>
        <v>0</v>
      </c>
      <c r="R187">
        <f>'Reaching edge prob after ems 1'!$EZ188</f>
        <v>0.88596136766609945</v>
      </c>
      <c r="S187">
        <f>'Reaching edge prob after ems 2'!$EZ188</f>
        <v>0.88596136766609945</v>
      </c>
      <c r="T187">
        <f>'Reaching edge prob after ems 3'!EZ188</f>
        <v>0.88596136766609945</v>
      </c>
      <c r="U187">
        <f>1-EXP(-'Reaching edge prob after ems 1'!FC188*_k_in_ec_correction*($E187*_c1+'Input spectra'!Y187))</f>
        <v>1.1581138292897197E-2</v>
      </c>
      <c r="V187">
        <f>1-EXP(-(_t-'Reaching edge prob after ems 1'!FC188)*_k_in_ec_correction*($E187*_c1+'Input spectra'!Y187))</f>
        <v>1.1704052819543675E-2</v>
      </c>
      <c r="W187">
        <f>1-EXP(-'Reaching edge prob after ems 2'!FC188*_k_in_ec_correction*($I187*_c2+'Input spectra'!Y187))</f>
        <v>1.1581138292897197E-2</v>
      </c>
      <c r="X187">
        <f>1-EXP(-(_t-'Reaching edge prob after ems 2'!FC188)*_k_in_ec_correction*($I187*_c2+'Input spectra'!Y187))</f>
        <v>1.1704052819543675E-2</v>
      </c>
      <c r="Y187">
        <f>1-EXP(-'Reaching edge prob after ems 3'!FC188*_k_in_ec_correction*($M187*_c3+'Input spectra'!Y187))</f>
        <v>1.1581138292897197E-2</v>
      </c>
      <c r="Z187">
        <f>1-EXP(-(_t-'Reaching edge prob after ems 3'!FC188)*_k_in_ec_correction*($M187*_c3+'Input spectra'!Y187))</f>
        <v>1.1704052819543675E-2</v>
      </c>
      <c r="AD187" s="7">
        <f t="shared" si="494"/>
        <v>0</v>
      </c>
      <c r="AE187" s="7">
        <f t="shared" si="495"/>
        <v>0</v>
      </c>
      <c r="AF187" s="7">
        <f t="shared" si="496"/>
        <v>0</v>
      </c>
      <c r="AG187" s="7">
        <f t="shared" si="497"/>
        <v>0</v>
      </c>
      <c r="AH187" s="7"/>
      <c r="AI187" s="7">
        <f t="shared" si="498"/>
        <v>0</v>
      </c>
      <c r="AJ187" s="7">
        <f t="shared" si="499"/>
        <v>0</v>
      </c>
      <c r="AK187" s="7">
        <f t="shared" si="500"/>
        <v>0</v>
      </c>
      <c r="AL187" s="7">
        <f t="shared" si="501"/>
        <v>0</v>
      </c>
      <c r="AN187">
        <f t="shared" si="502"/>
        <v>0</v>
      </c>
      <c r="AO187">
        <f t="shared" si="503"/>
        <v>0</v>
      </c>
      <c r="AP187">
        <f t="shared" si="504"/>
        <v>0</v>
      </c>
      <c r="AQ187">
        <f t="shared" si="505"/>
        <v>0</v>
      </c>
      <c r="AR187" s="7"/>
      <c r="AS187" s="7">
        <f t="shared" si="506"/>
        <v>0</v>
      </c>
      <c r="AT187" s="7">
        <f t="shared" si="507"/>
        <v>0</v>
      </c>
      <c r="AU187" s="7">
        <f t="shared" si="508"/>
        <v>0</v>
      </c>
      <c r="AV187" s="7"/>
      <c r="AW187" s="7">
        <f t="shared" si="509"/>
        <v>0</v>
      </c>
      <c r="AX187" s="7">
        <f>'Initial absorption'!$H187*AW187*$F187</f>
        <v>0</v>
      </c>
      <c r="AY187" s="7">
        <f t="shared" si="510"/>
        <v>0</v>
      </c>
      <c r="AZ187" s="7">
        <f>'Initial absorption'!$N187*AY187*$J187</f>
        <v>0</v>
      </c>
      <c r="BA187" s="7"/>
      <c r="BB187">
        <f t="shared" si="511"/>
        <v>0</v>
      </c>
      <c r="BC187" s="7">
        <f t="shared" si="512"/>
        <v>0</v>
      </c>
      <c r="BD187">
        <f t="shared" si="513"/>
        <v>0</v>
      </c>
      <c r="BE187" s="7"/>
      <c r="BF187">
        <f t="shared" si="514"/>
        <v>0</v>
      </c>
      <c r="BG187">
        <f t="shared" si="515"/>
        <v>0</v>
      </c>
      <c r="BH187">
        <f t="shared" si="516"/>
        <v>0</v>
      </c>
      <c r="BI187" s="7"/>
      <c r="BJ187">
        <f>(1 - 'Initial absorption'!$N187)*AY187</f>
        <v>0</v>
      </c>
      <c r="BK187" s="7">
        <f t="shared" si="345"/>
        <v>0</v>
      </c>
      <c r="BL187">
        <f>'Initial absorption'!$T187*(BJ187+BK187)*$N187</f>
        <v>0</v>
      </c>
      <c r="BM187" s="7"/>
      <c r="BN187">
        <f t="shared" si="517"/>
        <v>0</v>
      </c>
      <c r="BO187">
        <f>'Initial absorption'!$N187*BN187*$J187</f>
        <v>0</v>
      </c>
      <c r="BQ187">
        <f>(1-'Initial absorption'!$N187)*BN187</f>
        <v>0</v>
      </c>
      <c r="BR187">
        <f>'Initial absorption'!$H187*BQ187*$F187</f>
        <v>0</v>
      </c>
      <c r="BS187" s="7"/>
      <c r="BT187">
        <f>(1 - 'Initial absorption'!$T187)*(BJ187+BK187)</f>
        <v>0</v>
      </c>
      <c r="BU187">
        <f t="shared" si="518"/>
        <v>0</v>
      </c>
      <c r="CF187" s="7">
        <f t="shared" si="425"/>
        <v>0</v>
      </c>
      <c r="CG187" s="7">
        <f t="shared" si="487"/>
        <v>0</v>
      </c>
      <c r="CH187" s="7">
        <f t="shared" si="346"/>
        <v>0</v>
      </c>
      <c r="CI187" s="7">
        <f t="shared" si="380"/>
        <v>0</v>
      </c>
      <c r="CJ187" s="7"/>
      <c r="CK187" s="7">
        <f t="shared" si="381"/>
        <v>0</v>
      </c>
      <c r="CL187" s="7">
        <f t="shared" si="455"/>
        <v>0</v>
      </c>
      <c r="CM187" s="7">
        <f t="shared" si="347"/>
        <v>0</v>
      </c>
      <c r="CN187" s="7">
        <f t="shared" si="382"/>
        <v>0</v>
      </c>
      <c r="CP187">
        <f t="shared" si="348"/>
        <v>0</v>
      </c>
      <c r="CQ187">
        <f t="shared" si="349"/>
        <v>0</v>
      </c>
      <c r="CR187">
        <f t="shared" si="350"/>
        <v>0</v>
      </c>
      <c r="CS187">
        <f t="shared" si="405"/>
        <v>0</v>
      </c>
      <c r="CT187" s="7"/>
      <c r="CU187" s="7">
        <f t="shared" si="456"/>
        <v>0</v>
      </c>
      <c r="CV187" s="7">
        <f t="shared" si="406"/>
        <v>0</v>
      </c>
      <c r="CW187" s="7">
        <f t="shared" si="351"/>
        <v>0</v>
      </c>
      <c r="CX187" s="7"/>
      <c r="CY187" s="7">
        <f t="shared" si="457"/>
        <v>0</v>
      </c>
      <c r="CZ187" s="7">
        <f>'Initial absorption'!$H187*CY187*$F187</f>
        <v>0</v>
      </c>
      <c r="DA187" s="7">
        <f t="shared" si="407"/>
        <v>0</v>
      </c>
      <c r="DB187" s="7">
        <f>'Initial absorption'!$N187*DA187*$J187</f>
        <v>0</v>
      </c>
      <c r="DC187" s="7"/>
      <c r="DD187">
        <f t="shared" si="458"/>
        <v>0</v>
      </c>
      <c r="DE187" s="7">
        <f t="shared" si="459"/>
        <v>0</v>
      </c>
      <c r="DF187">
        <f t="shared" si="383"/>
        <v>0</v>
      </c>
      <c r="DG187" s="7"/>
      <c r="DH187">
        <f t="shared" si="384"/>
        <v>0</v>
      </c>
      <c r="DI187">
        <f t="shared" si="408"/>
        <v>0</v>
      </c>
      <c r="DJ187">
        <f t="shared" si="421"/>
        <v>0</v>
      </c>
      <c r="DK187" s="7"/>
      <c r="DL187">
        <f>(1 - 'Initial absorption'!$N187)*DA187</f>
        <v>0</v>
      </c>
      <c r="DM187" s="7">
        <f t="shared" si="460"/>
        <v>0</v>
      </c>
      <c r="DN187">
        <f>'Initial absorption'!$T187*(DL187+DM187)*$N187</f>
        <v>0</v>
      </c>
      <c r="DO187" s="7"/>
      <c r="DP187">
        <f t="shared" si="483"/>
        <v>0</v>
      </c>
      <c r="DQ187">
        <f>'Initial absorption'!$N187*DP187*$J187</f>
        <v>0</v>
      </c>
      <c r="DS187">
        <f>(1-'Initial absorption'!$N187)*DP187</f>
        <v>0</v>
      </c>
      <c r="DT187">
        <f>'Initial absorption'!$H187*DS187*$F187</f>
        <v>0</v>
      </c>
      <c r="DU187" s="7"/>
      <c r="DV187">
        <f>(1 - 'Initial absorption'!$T187)*(DL187+DM187)</f>
        <v>0</v>
      </c>
      <c r="DW187">
        <f t="shared" si="461"/>
        <v>0</v>
      </c>
      <c r="EH187" s="7">
        <f t="shared" si="426"/>
        <v>0</v>
      </c>
      <c r="EI187" s="7">
        <f t="shared" si="488"/>
        <v>0</v>
      </c>
      <c r="EJ187" s="7">
        <f t="shared" si="352"/>
        <v>0</v>
      </c>
      <c r="EK187" s="7">
        <f t="shared" si="385"/>
        <v>0</v>
      </c>
      <c r="EL187" s="7"/>
      <c r="EM187" s="7">
        <f t="shared" si="386"/>
        <v>0</v>
      </c>
      <c r="EN187" s="7">
        <f t="shared" si="462"/>
        <v>0</v>
      </c>
      <c r="EO187" s="7">
        <f t="shared" si="353"/>
        <v>0</v>
      </c>
      <c r="EP187" s="7">
        <f t="shared" si="387"/>
        <v>0</v>
      </c>
      <c r="ER187">
        <f t="shared" si="354"/>
        <v>0</v>
      </c>
      <c r="ES187">
        <f t="shared" si="355"/>
        <v>0</v>
      </c>
      <c r="ET187">
        <f t="shared" si="356"/>
        <v>0</v>
      </c>
      <c r="EU187">
        <f t="shared" si="409"/>
        <v>0</v>
      </c>
      <c r="EV187" s="7"/>
      <c r="EW187" s="7">
        <f t="shared" si="463"/>
        <v>0</v>
      </c>
      <c r="EX187" s="7">
        <f t="shared" si="410"/>
        <v>0</v>
      </c>
      <c r="EY187" s="7">
        <f t="shared" si="357"/>
        <v>0</v>
      </c>
      <c r="EZ187" s="7"/>
      <c r="FA187" s="7">
        <f t="shared" si="464"/>
        <v>0</v>
      </c>
      <c r="FB187" s="7">
        <f>'Initial absorption'!$H187*FA187*$F187</f>
        <v>0</v>
      </c>
      <c r="FC187" s="7">
        <f t="shared" si="411"/>
        <v>0</v>
      </c>
      <c r="FD187" s="7">
        <f>'Initial absorption'!$N187*FC187*$J187</f>
        <v>0</v>
      </c>
      <c r="FE187" s="7"/>
      <c r="FF187">
        <f t="shared" si="465"/>
        <v>0</v>
      </c>
      <c r="FG187" s="7">
        <f t="shared" si="466"/>
        <v>0</v>
      </c>
      <c r="FH187">
        <f t="shared" si="388"/>
        <v>0</v>
      </c>
      <c r="FI187" s="7"/>
      <c r="FJ187">
        <f t="shared" si="389"/>
        <v>0</v>
      </c>
      <c r="FK187">
        <f t="shared" si="412"/>
        <v>0</v>
      </c>
      <c r="FL187">
        <f t="shared" si="422"/>
        <v>0</v>
      </c>
      <c r="FM187" s="7"/>
      <c r="FN187">
        <f>(1 - 'Initial absorption'!$N187)*FC187</f>
        <v>0</v>
      </c>
      <c r="FO187" s="7">
        <f t="shared" si="467"/>
        <v>0</v>
      </c>
      <c r="FP187">
        <f>'Initial absorption'!$T187*(FN187+FO187)*$N187</f>
        <v>0</v>
      </c>
      <c r="FQ187" s="7"/>
      <c r="FR187">
        <f t="shared" si="484"/>
        <v>0</v>
      </c>
      <c r="FS187">
        <f>'Initial absorption'!$N187*FR187*$J187</f>
        <v>0</v>
      </c>
      <c r="FU187">
        <f>(1-'Initial absorption'!$N187)*FR187</f>
        <v>0</v>
      </c>
      <c r="FV187">
        <f>'Initial absorption'!$H187*FU187*$F187</f>
        <v>0</v>
      </c>
      <c r="FW187" s="7"/>
      <c r="FX187">
        <f>(1 - 'Initial absorption'!$T187)*(FN187+FO187)</f>
        <v>0</v>
      </c>
      <c r="FY187">
        <f t="shared" si="468"/>
        <v>0</v>
      </c>
      <c r="GJ187" s="7">
        <f t="shared" si="427"/>
        <v>0</v>
      </c>
      <c r="GK187" s="7">
        <f t="shared" si="489"/>
        <v>0</v>
      </c>
      <c r="GL187" s="7">
        <f t="shared" si="358"/>
        <v>0</v>
      </c>
      <c r="GM187" s="7">
        <f t="shared" si="390"/>
        <v>0</v>
      </c>
      <c r="GN187" s="7"/>
      <c r="GO187" s="7">
        <f t="shared" si="391"/>
        <v>0</v>
      </c>
      <c r="GP187" s="7">
        <f t="shared" si="469"/>
        <v>0</v>
      </c>
      <c r="GQ187" s="7">
        <f t="shared" si="359"/>
        <v>0</v>
      </c>
      <c r="GR187" s="7">
        <f t="shared" si="392"/>
        <v>0</v>
      </c>
      <c r="GT187">
        <f t="shared" si="360"/>
        <v>0</v>
      </c>
      <c r="GU187">
        <f t="shared" si="361"/>
        <v>0</v>
      </c>
      <c r="GV187">
        <f t="shared" si="362"/>
        <v>0</v>
      </c>
      <c r="GW187">
        <f t="shared" si="413"/>
        <v>0</v>
      </c>
      <c r="GX187" s="7"/>
      <c r="GY187" s="7">
        <f t="shared" si="470"/>
        <v>0</v>
      </c>
      <c r="GZ187" s="7">
        <f t="shared" si="414"/>
        <v>0</v>
      </c>
      <c r="HA187" s="7">
        <f t="shared" si="363"/>
        <v>0</v>
      </c>
      <c r="HB187" s="7"/>
      <c r="HC187" s="7">
        <f t="shared" si="471"/>
        <v>0</v>
      </c>
      <c r="HD187" s="7">
        <f>'Initial absorption'!$H187*HC187*$F187</f>
        <v>0</v>
      </c>
      <c r="HE187" s="7">
        <f t="shared" si="415"/>
        <v>0</v>
      </c>
      <c r="HF187" s="7">
        <f>'Initial absorption'!$N187*HE187*$J187</f>
        <v>0</v>
      </c>
      <c r="HG187" s="7"/>
      <c r="HH187">
        <f t="shared" si="472"/>
        <v>0</v>
      </c>
      <c r="HI187" s="7">
        <f t="shared" si="473"/>
        <v>0</v>
      </c>
      <c r="HJ187">
        <f t="shared" si="393"/>
        <v>0</v>
      </c>
      <c r="HK187" s="7"/>
      <c r="HL187">
        <f t="shared" si="394"/>
        <v>0</v>
      </c>
      <c r="HM187">
        <f t="shared" si="416"/>
        <v>0</v>
      </c>
      <c r="HN187">
        <f t="shared" si="423"/>
        <v>0</v>
      </c>
      <c r="HO187" s="7"/>
      <c r="HP187">
        <f>(1 - 'Initial absorption'!$N187)*HE187</f>
        <v>0</v>
      </c>
      <c r="HQ187" s="7">
        <f t="shared" si="474"/>
        <v>0</v>
      </c>
      <c r="HR187">
        <f>'Initial absorption'!$T187*(HP187+HQ187)*$N187</f>
        <v>0</v>
      </c>
      <c r="HS187" s="7"/>
      <c r="HT187">
        <f t="shared" si="485"/>
        <v>0</v>
      </c>
      <c r="HU187">
        <f>'Initial absorption'!$N187*HT187*$J187</f>
        <v>0</v>
      </c>
      <c r="HW187">
        <f>(1-'Initial absorption'!$N187)*HT187</f>
        <v>0</v>
      </c>
      <c r="HX187">
        <f>'Initial absorption'!$H187*HW187*$F187</f>
        <v>0</v>
      </c>
      <c r="HY187" s="7"/>
      <c r="HZ187">
        <f>(1 - 'Initial absorption'!$T187)*(HP187+HQ187)</f>
        <v>0</v>
      </c>
      <c r="IA187">
        <f t="shared" si="475"/>
        <v>0</v>
      </c>
      <c r="IL187" s="7">
        <f t="shared" si="428"/>
        <v>0</v>
      </c>
      <c r="IM187" s="7">
        <f t="shared" si="490"/>
        <v>0</v>
      </c>
      <c r="IN187" s="7">
        <f t="shared" si="364"/>
        <v>0</v>
      </c>
      <c r="IO187" s="7">
        <f t="shared" si="395"/>
        <v>0</v>
      </c>
      <c r="IP187" s="7"/>
      <c r="IQ187" s="7">
        <f t="shared" si="396"/>
        <v>0</v>
      </c>
      <c r="IR187" s="7">
        <f t="shared" si="476"/>
        <v>0</v>
      </c>
      <c r="IS187" s="7">
        <f t="shared" si="365"/>
        <v>0</v>
      </c>
      <c r="IT187" s="7">
        <f t="shared" si="397"/>
        <v>0</v>
      </c>
      <c r="IV187">
        <f t="shared" si="366"/>
        <v>0</v>
      </c>
      <c r="IW187">
        <f t="shared" si="367"/>
        <v>0</v>
      </c>
      <c r="IX187">
        <f t="shared" si="368"/>
        <v>0</v>
      </c>
      <c r="IY187">
        <f t="shared" si="417"/>
        <v>0</v>
      </c>
      <c r="IZ187" s="7"/>
      <c r="JA187" s="7">
        <f t="shared" si="477"/>
        <v>0</v>
      </c>
      <c r="JB187" s="7">
        <f t="shared" si="418"/>
        <v>0</v>
      </c>
      <c r="JC187" s="7">
        <f t="shared" si="369"/>
        <v>0</v>
      </c>
      <c r="JD187" s="7"/>
      <c r="JE187" s="7">
        <f t="shared" si="478"/>
        <v>0</v>
      </c>
      <c r="JF187" s="7">
        <f>'Initial absorption'!$H187*JE187*$F187</f>
        <v>0</v>
      </c>
      <c r="JG187" s="7">
        <f t="shared" si="419"/>
        <v>0</v>
      </c>
      <c r="JH187" s="7">
        <f>'Initial absorption'!$N187*JG187*$J187</f>
        <v>0</v>
      </c>
      <c r="JI187" s="7"/>
      <c r="JJ187">
        <f t="shared" si="479"/>
        <v>0</v>
      </c>
      <c r="JK187" s="7">
        <f t="shared" si="480"/>
        <v>0</v>
      </c>
      <c r="JL187">
        <f t="shared" si="398"/>
        <v>0</v>
      </c>
      <c r="JM187" s="7"/>
      <c r="JN187">
        <f t="shared" si="399"/>
        <v>0</v>
      </c>
      <c r="JO187">
        <f t="shared" si="420"/>
        <v>0</v>
      </c>
      <c r="JP187">
        <f t="shared" si="424"/>
        <v>0</v>
      </c>
      <c r="JQ187" s="7"/>
      <c r="JR187">
        <f>(1 - 'Initial absorption'!$N187)*JG187</f>
        <v>0</v>
      </c>
      <c r="JS187" s="7">
        <f t="shared" si="481"/>
        <v>0</v>
      </c>
      <c r="JT187">
        <f>'Initial absorption'!$T187*(JR187+JS187)*$N187</f>
        <v>0</v>
      </c>
      <c r="JU187" s="7"/>
      <c r="JV187">
        <f t="shared" si="486"/>
        <v>0</v>
      </c>
      <c r="JW187">
        <f>'Initial absorption'!$N187*JV187*$J187</f>
        <v>0</v>
      </c>
      <c r="JY187">
        <f>(1-'Initial absorption'!$N187)*JV187</f>
        <v>0</v>
      </c>
      <c r="JZ187">
        <f>'Initial absorption'!$H187*JY187*$F187</f>
        <v>0</v>
      </c>
      <c r="KA187" s="7"/>
      <c r="KB187">
        <f>(1 - 'Initial absorption'!$T187)*(JR187+JS187)</f>
        <v>0</v>
      </c>
      <c r="KC187">
        <f t="shared" si="482"/>
        <v>0</v>
      </c>
    </row>
    <row r="188" spans="4:289" x14ac:dyDescent="0.25">
      <c r="D188">
        <v>1210</v>
      </c>
      <c r="E188">
        <f>'Input spectra'!B188</f>
        <v>0</v>
      </c>
      <c r="F188">
        <f>'Initial absorption'!J188</f>
        <v>0</v>
      </c>
      <c r="G188">
        <f>'Input spectra'!C188</f>
        <v>0</v>
      </c>
      <c r="H188">
        <f t="shared" si="491"/>
        <v>0</v>
      </c>
      <c r="I188">
        <f>'Input spectra'!D188</f>
        <v>0</v>
      </c>
      <c r="J188">
        <f>'Initial absorption'!P188</f>
        <v>0</v>
      </c>
      <c r="K188">
        <f>'Input spectra'!E188</f>
        <v>0</v>
      </c>
      <c r="L188">
        <f t="shared" si="492"/>
        <v>0</v>
      </c>
      <c r="M188">
        <f>'Input spectra'!F188</f>
        <v>0</v>
      </c>
      <c r="N188">
        <f>'Initial absorption'!V188</f>
        <v>0</v>
      </c>
      <c r="O188">
        <f>'Input spectra'!G188</f>
        <v>0</v>
      </c>
      <c r="P188">
        <f t="shared" si="493"/>
        <v>0</v>
      </c>
      <c r="R188">
        <f>'Reaching edge prob after ems 1'!$EZ189</f>
        <v>0.8860897438202896</v>
      </c>
      <c r="S188">
        <f>'Reaching edge prob after ems 2'!$EZ189</f>
        <v>0.8860897438202896</v>
      </c>
      <c r="T188">
        <f>'Reaching edge prob after ems 3'!EZ189</f>
        <v>0.8860897438202896</v>
      </c>
      <c r="U188">
        <f>1-EXP(-'Reaching edge prob after ems 1'!FC189*_k_in_ec_correction*($E188*_c1+'Input spectra'!Y188))</f>
        <v>1.1566979160091306E-2</v>
      </c>
      <c r="V188">
        <f>1-EXP(-(_t-'Reaching edge prob after ems 1'!FC189)*_k_in_ec_correction*($E188*_c1+'Input spectra'!Y188))</f>
        <v>1.1689591728774928E-2</v>
      </c>
      <c r="W188">
        <f>1-EXP(-'Reaching edge prob after ems 2'!FC189*_k_in_ec_correction*($I188*_c2+'Input spectra'!Y188))</f>
        <v>1.1566979160091306E-2</v>
      </c>
      <c r="X188">
        <f>1-EXP(-(_t-'Reaching edge prob after ems 2'!FC189)*_k_in_ec_correction*($I188*_c2+'Input spectra'!Y188))</f>
        <v>1.1689591728774928E-2</v>
      </c>
      <c r="Y188">
        <f>1-EXP(-'Reaching edge prob after ems 3'!FC189*_k_in_ec_correction*($M188*_c3+'Input spectra'!Y188))</f>
        <v>1.1566979160091306E-2</v>
      </c>
      <c r="Z188">
        <f>1-EXP(-(_t-'Reaching edge prob after ems 3'!FC189)*_k_in_ec_correction*($M188*_c3+'Input spectra'!Y188))</f>
        <v>1.1689591728774928E-2</v>
      </c>
      <c r="AD188" s="7">
        <f t="shared" si="494"/>
        <v>0</v>
      </c>
      <c r="AE188" s="7">
        <f t="shared" si="495"/>
        <v>0</v>
      </c>
      <c r="AF188" s="7">
        <f t="shared" si="496"/>
        <v>0</v>
      </c>
      <c r="AG188" s="7">
        <f t="shared" si="497"/>
        <v>0</v>
      </c>
      <c r="AH188" s="7"/>
      <c r="AI188" s="7">
        <f t="shared" si="498"/>
        <v>0</v>
      </c>
      <c r="AJ188" s="7">
        <f t="shared" si="499"/>
        <v>0</v>
      </c>
      <c r="AK188" s="7">
        <f t="shared" si="500"/>
        <v>0</v>
      </c>
      <c r="AL188" s="7">
        <f t="shared" si="501"/>
        <v>0</v>
      </c>
      <c r="AN188">
        <f t="shared" si="502"/>
        <v>0</v>
      </c>
      <c r="AO188">
        <f t="shared" si="503"/>
        <v>0</v>
      </c>
      <c r="AP188">
        <f t="shared" si="504"/>
        <v>0</v>
      </c>
      <c r="AQ188">
        <f t="shared" si="505"/>
        <v>0</v>
      </c>
      <c r="AR188" s="7"/>
      <c r="AS188" s="7">
        <f t="shared" si="506"/>
        <v>0</v>
      </c>
      <c r="AT188" s="7">
        <f t="shared" si="507"/>
        <v>0</v>
      </c>
      <c r="AU188" s="7">
        <f t="shared" si="508"/>
        <v>0</v>
      </c>
      <c r="AV188" s="7"/>
      <c r="AW188" s="7">
        <f t="shared" si="509"/>
        <v>0</v>
      </c>
      <c r="AX188" s="7">
        <f>'Initial absorption'!$H188*AW188*$F188</f>
        <v>0</v>
      </c>
      <c r="AY188" s="7">
        <f t="shared" si="510"/>
        <v>0</v>
      </c>
      <c r="AZ188" s="7">
        <f>'Initial absorption'!$N188*AY188*$J188</f>
        <v>0</v>
      </c>
      <c r="BA188" s="7"/>
      <c r="BB188">
        <f t="shared" si="511"/>
        <v>0</v>
      </c>
      <c r="BC188" s="7">
        <f t="shared" si="512"/>
        <v>0</v>
      </c>
      <c r="BD188">
        <f t="shared" si="513"/>
        <v>0</v>
      </c>
      <c r="BE188" s="7"/>
      <c r="BF188">
        <f t="shared" si="514"/>
        <v>0</v>
      </c>
      <c r="BG188">
        <f t="shared" si="515"/>
        <v>0</v>
      </c>
      <c r="BH188">
        <f t="shared" si="516"/>
        <v>0</v>
      </c>
      <c r="BI188" s="7"/>
      <c r="BJ188">
        <f>(1 - 'Initial absorption'!$N188)*AY188</f>
        <v>0</v>
      </c>
      <c r="BK188" s="7">
        <f t="shared" si="345"/>
        <v>0</v>
      </c>
      <c r="BL188">
        <f>'Initial absorption'!$T188*(BJ188+BK188)*$N188</f>
        <v>0</v>
      </c>
      <c r="BM188" s="7"/>
      <c r="BN188">
        <f t="shared" si="517"/>
        <v>0</v>
      </c>
      <c r="BO188">
        <f>'Initial absorption'!$N188*BN188*$J188</f>
        <v>0</v>
      </c>
      <c r="BQ188">
        <f>(1-'Initial absorption'!$N188)*BN188</f>
        <v>0</v>
      </c>
      <c r="BR188">
        <f>'Initial absorption'!$H188*BQ188*$F188</f>
        <v>0</v>
      </c>
      <c r="BS188" s="7"/>
      <c r="BT188">
        <f>(1 - 'Initial absorption'!$T188)*(BJ188+BK188)</f>
        <v>0</v>
      </c>
      <c r="BU188">
        <f t="shared" si="518"/>
        <v>0</v>
      </c>
      <c r="CF188" s="7">
        <f t="shared" si="425"/>
        <v>0</v>
      </c>
      <c r="CG188" s="7">
        <f t="shared" si="487"/>
        <v>0</v>
      </c>
      <c r="CH188" s="7">
        <f t="shared" si="346"/>
        <v>0</v>
      </c>
      <c r="CI188" s="7">
        <f t="shared" si="380"/>
        <v>0</v>
      </c>
      <c r="CJ188" s="7"/>
      <c r="CK188" s="7">
        <f t="shared" si="381"/>
        <v>0</v>
      </c>
      <c r="CL188" s="7">
        <f t="shared" si="455"/>
        <v>0</v>
      </c>
      <c r="CM188" s="7">
        <f t="shared" si="347"/>
        <v>0</v>
      </c>
      <c r="CN188" s="7">
        <f t="shared" si="382"/>
        <v>0</v>
      </c>
      <c r="CP188">
        <f t="shared" si="348"/>
        <v>0</v>
      </c>
      <c r="CQ188">
        <f t="shared" si="349"/>
        <v>0</v>
      </c>
      <c r="CR188">
        <f t="shared" si="350"/>
        <v>0</v>
      </c>
      <c r="CS188">
        <f t="shared" si="405"/>
        <v>0</v>
      </c>
      <c r="CT188" s="7"/>
      <c r="CU188" s="7">
        <f t="shared" si="456"/>
        <v>0</v>
      </c>
      <c r="CV188" s="7">
        <f t="shared" si="406"/>
        <v>0</v>
      </c>
      <c r="CW188" s="7">
        <f t="shared" si="351"/>
        <v>0</v>
      </c>
      <c r="CX188" s="7"/>
      <c r="CY188" s="7">
        <f t="shared" si="457"/>
        <v>0</v>
      </c>
      <c r="CZ188" s="7">
        <f>'Initial absorption'!$H188*CY188*$F188</f>
        <v>0</v>
      </c>
      <c r="DA188" s="7">
        <f t="shared" si="407"/>
        <v>0</v>
      </c>
      <c r="DB188" s="7">
        <f>'Initial absorption'!$N188*DA188*$J188</f>
        <v>0</v>
      </c>
      <c r="DC188" s="7"/>
      <c r="DD188">
        <f t="shared" si="458"/>
        <v>0</v>
      </c>
      <c r="DE188" s="7">
        <f t="shared" si="459"/>
        <v>0</v>
      </c>
      <c r="DF188">
        <f t="shared" si="383"/>
        <v>0</v>
      </c>
      <c r="DG188" s="7"/>
      <c r="DH188">
        <f t="shared" si="384"/>
        <v>0</v>
      </c>
      <c r="DI188">
        <f t="shared" si="408"/>
        <v>0</v>
      </c>
      <c r="DJ188">
        <f t="shared" si="421"/>
        <v>0</v>
      </c>
      <c r="DK188" s="7"/>
      <c r="DL188">
        <f>(1 - 'Initial absorption'!$N188)*DA188</f>
        <v>0</v>
      </c>
      <c r="DM188" s="7">
        <f t="shared" si="460"/>
        <v>0</v>
      </c>
      <c r="DN188">
        <f>'Initial absorption'!$T188*(DL188+DM188)*$N188</f>
        <v>0</v>
      </c>
      <c r="DO188" s="7"/>
      <c r="DP188">
        <f t="shared" si="483"/>
        <v>0</v>
      </c>
      <c r="DQ188">
        <f>'Initial absorption'!$N188*DP188*$J188</f>
        <v>0</v>
      </c>
      <c r="DS188">
        <f>(1-'Initial absorption'!$N188)*DP188</f>
        <v>0</v>
      </c>
      <c r="DT188">
        <f>'Initial absorption'!$H188*DS188*$F188</f>
        <v>0</v>
      </c>
      <c r="DU188" s="7"/>
      <c r="DV188">
        <f>(1 - 'Initial absorption'!$T188)*(DL188+DM188)</f>
        <v>0</v>
      </c>
      <c r="DW188">
        <f t="shared" si="461"/>
        <v>0</v>
      </c>
      <c r="EH188" s="7">
        <f t="shared" si="426"/>
        <v>0</v>
      </c>
      <c r="EI188" s="7">
        <f t="shared" si="488"/>
        <v>0</v>
      </c>
      <c r="EJ188" s="7">
        <f t="shared" si="352"/>
        <v>0</v>
      </c>
      <c r="EK188" s="7">
        <f t="shared" si="385"/>
        <v>0</v>
      </c>
      <c r="EL188" s="7"/>
      <c r="EM188" s="7">
        <f t="shared" si="386"/>
        <v>0</v>
      </c>
      <c r="EN188" s="7">
        <f t="shared" si="462"/>
        <v>0</v>
      </c>
      <c r="EO188" s="7">
        <f t="shared" si="353"/>
        <v>0</v>
      </c>
      <c r="EP188" s="7">
        <f t="shared" si="387"/>
        <v>0</v>
      </c>
      <c r="ER188">
        <f t="shared" si="354"/>
        <v>0</v>
      </c>
      <c r="ES188">
        <f t="shared" si="355"/>
        <v>0</v>
      </c>
      <c r="ET188">
        <f t="shared" si="356"/>
        <v>0</v>
      </c>
      <c r="EU188">
        <f t="shared" si="409"/>
        <v>0</v>
      </c>
      <c r="EV188" s="7"/>
      <c r="EW188" s="7">
        <f t="shared" si="463"/>
        <v>0</v>
      </c>
      <c r="EX188" s="7">
        <f t="shared" si="410"/>
        <v>0</v>
      </c>
      <c r="EY188" s="7">
        <f t="shared" si="357"/>
        <v>0</v>
      </c>
      <c r="EZ188" s="7"/>
      <c r="FA188" s="7">
        <f t="shared" si="464"/>
        <v>0</v>
      </c>
      <c r="FB188" s="7">
        <f>'Initial absorption'!$H188*FA188*$F188</f>
        <v>0</v>
      </c>
      <c r="FC188" s="7">
        <f t="shared" si="411"/>
        <v>0</v>
      </c>
      <c r="FD188" s="7">
        <f>'Initial absorption'!$N188*FC188*$J188</f>
        <v>0</v>
      </c>
      <c r="FE188" s="7"/>
      <c r="FF188">
        <f t="shared" si="465"/>
        <v>0</v>
      </c>
      <c r="FG188" s="7">
        <f t="shared" si="466"/>
        <v>0</v>
      </c>
      <c r="FH188">
        <f t="shared" si="388"/>
        <v>0</v>
      </c>
      <c r="FI188" s="7"/>
      <c r="FJ188">
        <f t="shared" si="389"/>
        <v>0</v>
      </c>
      <c r="FK188">
        <f t="shared" si="412"/>
        <v>0</v>
      </c>
      <c r="FL188">
        <f t="shared" si="422"/>
        <v>0</v>
      </c>
      <c r="FM188" s="7"/>
      <c r="FN188">
        <f>(1 - 'Initial absorption'!$N188)*FC188</f>
        <v>0</v>
      </c>
      <c r="FO188" s="7">
        <f t="shared" si="467"/>
        <v>0</v>
      </c>
      <c r="FP188">
        <f>'Initial absorption'!$T188*(FN188+FO188)*$N188</f>
        <v>0</v>
      </c>
      <c r="FQ188" s="7"/>
      <c r="FR188">
        <f t="shared" si="484"/>
        <v>0</v>
      </c>
      <c r="FS188">
        <f>'Initial absorption'!$N188*FR188*$J188</f>
        <v>0</v>
      </c>
      <c r="FU188">
        <f>(1-'Initial absorption'!$N188)*FR188</f>
        <v>0</v>
      </c>
      <c r="FV188">
        <f>'Initial absorption'!$H188*FU188*$F188</f>
        <v>0</v>
      </c>
      <c r="FW188" s="7"/>
      <c r="FX188">
        <f>(1 - 'Initial absorption'!$T188)*(FN188+FO188)</f>
        <v>0</v>
      </c>
      <c r="FY188">
        <f t="shared" si="468"/>
        <v>0</v>
      </c>
      <c r="GJ188" s="7">
        <f t="shared" si="427"/>
        <v>0</v>
      </c>
      <c r="GK188" s="7">
        <f t="shared" si="489"/>
        <v>0</v>
      </c>
      <c r="GL188" s="7">
        <f t="shared" si="358"/>
        <v>0</v>
      </c>
      <c r="GM188" s="7">
        <f t="shared" si="390"/>
        <v>0</v>
      </c>
      <c r="GN188" s="7"/>
      <c r="GO188" s="7">
        <f t="shared" si="391"/>
        <v>0</v>
      </c>
      <c r="GP188" s="7">
        <f t="shared" si="469"/>
        <v>0</v>
      </c>
      <c r="GQ188" s="7">
        <f t="shared" si="359"/>
        <v>0</v>
      </c>
      <c r="GR188" s="7">
        <f t="shared" si="392"/>
        <v>0</v>
      </c>
      <c r="GT188">
        <f t="shared" si="360"/>
        <v>0</v>
      </c>
      <c r="GU188">
        <f t="shared" si="361"/>
        <v>0</v>
      </c>
      <c r="GV188">
        <f t="shared" si="362"/>
        <v>0</v>
      </c>
      <c r="GW188">
        <f t="shared" si="413"/>
        <v>0</v>
      </c>
      <c r="GX188" s="7"/>
      <c r="GY188" s="7">
        <f t="shared" si="470"/>
        <v>0</v>
      </c>
      <c r="GZ188" s="7">
        <f t="shared" si="414"/>
        <v>0</v>
      </c>
      <c r="HA188" s="7">
        <f t="shared" si="363"/>
        <v>0</v>
      </c>
      <c r="HB188" s="7"/>
      <c r="HC188" s="7">
        <f t="shared" si="471"/>
        <v>0</v>
      </c>
      <c r="HD188" s="7">
        <f>'Initial absorption'!$H188*HC188*$F188</f>
        <v>0</v>
      </c>
      <c r="HE188" s="7">
        <f t="shared" si="415"/>
        <v>0</v>
      </c>
      <c r="HF188" s="7">
        <f>'Initial absorption'!$N188*HE188*$J188</f>
        <v>0</v>
      </c>
      <c r="HG188" s="7"/>
      <c r="HH188">
        <f t="shared" si="472"/>
        <v>0</v>
      </c>
      <c r="HI188" s="7">
        <f t="shared" si="473"/>
        <v>0</v>
      </c>
      <c r="HJ188">
        <f t="shared" si="393"/>
        <v>0</v>
      </c>
      <c r="HK188" s="7"/>
      <c r="HL188">
        <f t="shared" si="394"/>
        <v>0</v>
      </c>
      <c r="HM188">
        <f t="shared" si="416"/>
        <v>0</v>
      </c>
      <c r="HN188">
        <f t="shared" si="423"/>
        <v>0</v>
      </c>
      <c r="HO188" s="7"/>
      <c r="HP188">
        <f>(1 - 'Initial absorption'!$N188)*HE188</f>
        <v>0</v>
      </c>
      <c r="HQ188" s="7">
        <f t="shared" si="474"/>
        <v>0</v>
      </c>
      <c r="HR188">
        <f>'Initial absorption'!$T188*(HP188+HQ188)*$N188</f>
        <v>0</v>
      </c>
      <c r="HS188" s="7"/>
      <c r="HT188">
        <f t="shared" si="485"/>
        <v>0</v>
      </c>
      <c r="HU188">
        <f>'Initial absorption'!$N188*HT188*$J188</f>
        <v>0</v>
      </c>
      <c r="HW188">
        <f>(1-'Initial absorption'!$N188)*HT188</f>
        <v>0</v>
      </c>
      <c r="HX188">
        <f>'Initial absorption'!$H188*HW188*$F188</f>
        <v>0</v>
      </c>
      <c r="HY188" s="7"/>
      <c r="HZ188">
        <f>(1 - 'Initial absorption'!$T188)*(HP188+HQ188)</f>
        <v>0</v>
      </c>
      <c r="IA188">
        <f t="shared" si="475"/>
        <v>0</v>
      </c>
      <c r="IL188" s="7">
        <f t="shared" si="428"/>
        <v>0</v>
      </c>
      <c r="IM188" s="7">
        <f t="shared" si="490"/>
        <v>0</v>
      </c>
      <c r="IN188" s="7">
        <f t="shared" si="364"/>
        <v>0</v>
      </c>
      <c r="IO188" s="7">
        <f t="shared" si="395"/>
        <v>0</v>
      </c>
      <c r="IP188" s="7"/>
      <c r="IQ188" s="7">
        <f t="shared" si="396"/>
        <v>0</v>
      </c>
      <c r="IR188" s="7">
        <f t="shared" si="476"/>
        <v>0</v>
      </c>
      <c r="IS188" s="7">
        <f t="shared" si="365"/>
        <v>0</v>
      </c>
      <c r="IT188" s="7">
        <f t="shared" si="397"/>
        <v>0</v>
      </c>
      <c r="IV188">
        <f t="shared" si="366"/>
        <v>0</v>
      </c>
      <c r="IW188">
        <f t="shared" si="367"/>
        <v>0</v>
      </c>
      <c r="IX188">
        <f t="shared" si="368"/>
        <v>0</v>
      </c>
      <c r="IY188">
        <f t="shared" si="417"/>
        <v>0</v>
      </c>
      <c r="IZ188" s="7"/>
      <c r="JA188" s="7">
        <f t="shared" si="477"/>
        <v>0</v>
      </c>
      <c r="JB188" s="7">
        <f t="shared" si="418"/>
        <v>0</v>
      </c>
      <c r="JC188" s="7">
        <f t="shared" si="369"/>
        <v>0</v>
      </c>
      <c r="JD188" s="7"/>
      <c r="JE188" s="7">
        <f t="shared" si="478"/>
        <v>0</v>
      </c>
      <c r="JF188" s="7">
        <f>'Initial absorption'!$H188*JE188*$F188</f>
        <v>0</v>
      </c>
      <c r="JG188" s="7">
        <f t="shared" si="419"/>
        <v>0</v>
      </c>
      <c r="JH188" s="7">
        <f>'Initial absorption'!$N188*JG188*$J188</f>
        <v>0</v>
      </c>
      <c r="JI188" s="7"/>
      <c r="JJ188">
        <f t="shared" si="479"/>
        <v>0</v>
      </c>
      <c r="JK188" s="7">
        <f t="shared" si="480"/>
        <v>0</v>
      </c>
      <c r="JL188">
        <f t="shared" si="398"/>
        <v>0</v>
      </c>
      <c r="JM188" s="7"/>
      <c r="JN188">
        <f t="shared" si="399"/>
        <v>0</v>
      </c>
      <c r="JO188">
        <f t="shared" si="420"/>
        <v>0</v>
      </c>
      <c r="JP188">
        <f t="shared" si="424"/>
        <v>0</v>
      </c>
      <c r="JQ188" s="7"/>
      <c r="JR188">
        <f>(1 - 'Initial absorption'!$N188)*JG188</f>
        <v>0</v>
      </c>
      <c r="JS188" s="7">
        <f t="shared" si="481"/>
        <v>0</v>
      </c>
      <c r="JT188">
        <f>'Initial absorption'!$T188*(JR188+JS188)*$N188</f>
        <v>0</v>
      </c>
      <c r="JU188" s="7"/>
      <c r="JV188">
        <f t="shared" si="486"/>
        <v>0</v>
      </c>
      <c r="JW188">
        <f>'Initial absorption'!$N188*JV188*$J188</f>
        <v>0</v>
      </c>
      <c r="JY188">
        <f>(1-'Initial absorption'!$N188)*JV188</f>
        <v>0</v>
      </c>
      <c r="JZ188">
        <f>'Initial absorption'!$H188*JY188*$F188</f>
        <v>0</v>
      </c>
      <c r="KA188" s="7"/>
      <c r="KB188">
        <f>(1 - 'Initial absorption'!$T188)*(JR188+JS188)</f>
        <v>0</v>
      </c>
      <c r="KC188">
        <f t="shared" si="482"/>
        <v>0</v>
      </c>
    </row>
    <row r="189" spans="4:289" x14ac:dyDescent="0.25">
      <c r="D189">
        <v>1215</v>
      </c>
      <c r="E189">
        <f>'Input spectra'!B189</f>
        <v>0</v>
      </c>
      <c r="F189">
        <f>'Initial absorption'!J189</f>
        <v>0</v>
      </c>
      <c r="G189">
        <f>'Input spectra'!C189</f>
        <v>0</v>
      </c>
      <c r="H189">
        <f t="shared" si="491"/>
        <v>0</v>
      </c>
      <c r="I189">
        <f>'Input spectra'!D189</f>
        <v>0</v>
      </c>
      <c r="J189">
        <f>'Initial absorption'!P189</f>
        <v>0</v>
      </c>
      <c r="K189">
        <f>'Input spectra'!E189</f>
        <v>0</v>
      </c>
      <c r="L189">
        <f t="shared" si="492"/>
        <v>0</v>
      </c>
      <c r="M189">
        <f>'Input spectra'!F189</f>
        <v>0</v>
      </c>
      <c r="N189">
        <f>'Initial absorption'!V189</f>
        <v>0</v>
      </c>
      <c r="O189">
        <f>'Input spectra'!G189</f>
        <v>0</v>
      </c>
      <c r="P189">
        <f t="shared" si="493"/>
        <v>0</v>
      </c>
      <c r="R189">
        <f>'Reaching edge prob after ems 1'!$EZ190</f>
        <v>0.88621814887254968</v>
      </c>
      <c r="S189">
        <f>'Reaching edge prob after ems 2'!$EZ190</f>
        <v>0.88621814887254968</v>
      </c>
      <c r="T189">
        <f>'Reaching edge prob after ems 3'!EZ190</f>
        <v>0.88621814887254968</v>
      </c>
      <c r="U189">
        <f>1-EXP(-'Reaching edge prob after ems 1'!FC190*_k_in_ec_correction*($E189*_c1+'Input spectra'!Y189))</f>
        <v>1.1552819636578171E-2</v>
      </c>
      <c r="V189">
        <f>1-EXP(-(_t-'Reaching edge prob after ems 1'!FC190)*_k_in_ec_correction*($E189*_c1+'Input spectra'!Y189))</f>
        <v>1.1675130614260509E-2</v>
      </c>
      <c r="W189">
        <f>1-EXP(-'Reaching edge prob after ems 2'!FC190*_k_in_ec_correction*($I189*_c2+'Input spectra'!Y189))</f>
        <v>1.1552819636578171E-2</v>
      </c>
      <c r="X189">
        <f>1-EXP(-(_t-'Reaching edge prob after ems 2'!FC190)*_k_in_ec_correction*($I189*_c2+'Input spectra'!Y189))</f>
        <v>1.1675130614260509E-2</v>
      </c>
      <c r="Y189">
        <f>1-EXP(-'Reaching edge prob after ems 3'!FC190*_k_in_ec_correction*($M189*_c3+'Input spectra'!Y189))</f>
        <v>1.1552819636578171E-2</v>
      </c>
      <c r="Z189">
        <f>1-EXP(-(_t-'Reaching edge prob after ems 3'!FC190)*_k_in_ec_correction*($M189*_c3+'Input spectra'!Y189))</f>
        <v>1.1675130614260509E-2</v>
      </c>
      <c r="AD189" s="7">
        <f t="shared" si="494"/>
        <v>0</v>
      </c>
      <c r="AE189" s="7">
        <f t="shared" si="495"/>
        <v>0</v>
      </c>
      <c r="AF189" s="7">
        <f t="shared" si="496"/>
        <v>0</v>
      </c>
      <c r="AG189" s="7">
        <f t="shared" si="497"/>
        <v>0</v>
      </c>
      <c r="AH189" s="7"/>
      <c r="AI189" s="7">
        <f t="shared" si="498"/>
        <v>0</v>
      </c>
      <c r="AJ189" s="7">
        <f t="shared" si="499"/>
        <v>0</v>
      </c>
      <c r="AK189" s="7">
        <f t="shared" si="500"/>
        <v>0</v>
      </c>
      <c r="AL189" s="7">
        <f t="shared" si="501"/>
        <v>0</v>
      </c>
      <c r="AN189">
        <f t="shared" si="502"/>
        <v>0</v>
      </c>
      <c r="AO189">
        <f t="shared" si="503"/>
        <v>0</v>
      </c>
      <c r="AP189">
        <f t="shared" si="504"/>
        <v>0</v>
      </c>
      <c r="AQ189">
        <f t="shared" si="505"/>
        <v>0</v>
      </c>
      <c r="AR189" s="7"/>
      <c r="AS189" s="7">
        <f t="shared" si="506"/>
        <v>0</v>
      </c>
      <c r="AT189" s="7">
        <f t="shared" si="507"/>
        <v>0</v>
      </c>
      <c r="AU189" s="7">
        <f t="shared" si="508"/>
        <v>0</v>
      </c>
      <c r="AV189" s="7"/>
      <c r="AW189" s="7">
        <f t="shared" si="509"/>
        <v>0</v>
      </c>
      <c r="AX189" s="7">
        <f>'Initial absorption'!$H189*AW189*$F189</f>
        <v>0</v>
      </c>
      <c r="AY189" s="7">
        <f t="shared" si="510"/>
        <v>0</v>
      </c>
      <c r="AZ189" s="7">
        <f>'Initial absorption'!$N189*AY189*$J189</f>
        <v>0</v>
      </c>
      <c r="BA189" s="7"/>
      <c r="BB189">
        <f t="shared" si="511"/>
        <v>0</v>
      </c>
      <c r="BC189" s="7">
        <f t="shared" si="512"/>
        <v>0</v>
      </c>
      <c r="BD189">
        <f t="shared" si="513"/>
        <v>0</v>
      </c>
      <c r="BE189" s="7"/>
      <c r="BF189">
        <f t="shared" si="514"/>
        <v>0</v>
      </c>
      <c r="BG189">
        <f t="shared" si="515"/>
        <v>0</v>
      </c>
      <c r="BH189">
        <f t="shared" si="516"/>
        <v>0</v>
      </c>
      <c r="BI189" s="7"/>
      <c r="BJ189">
        <f>(1 - 'Initial absorption'!$N189)*AY189</f>
        <v>0</v>
      </c>
      <c r="BK189" s="7">
        <f t="shared" si="345"/>
        <v>0</v>
      </c>
      <c r="BL189">
        <f>'Initial absorption'!$T189*(BJ189+BK189)*$N189</f>
        <v>0</v>
      </c>
      <c r="BM189" s="7"/>
      <c r="BN189">
        <f t="shared" si="517"/>
        <v>0</v>
      </c>
      <c r="BO189">
        <f>'Initial absorption'!$N189*BN189*$J189</f>
        <v>0</v>
      </c>
      <c r="BQ189">
        <f>(1-'Initial absorption'!$N189)*BN189</f>
        <v>0</v>
      </c>
      <c r="BR189">
        <f>'Initial absorption'!$H189*BQ189*$F189</f>
        <v>0</v>
      </c>
      <c r="BS189" s="7"/>
      <c r="BT189">
        <f>(1 - 'Initial absorption'!$T189)*(BJ189+BK189)</f>
        <v>0</v>
      </c>
      <c r="BU189">
        <f t="shared" si="518"/>
        <v>0</v>
      </c>
      <c r="CF189" s="7">
        <f t="shared" si="425"/>
        <v>0</v>
      </c>
      <c r="CG189" s="7">
        <f t="shared" si="487"/>
        <v>0</v>
      </c>
      <c r="CH189" s="7">
        <f t="shared" si="346"/>
        <v>0</v>
      </c>
      <c r="CI189" s="7">
        <f t="shared" si="380"/>
        <v>0</v>
      </c>
      <c r="CJ189" s="7"/>
      <c r="CK189" s="7">
        <f t="shared" si="381"/>
        <v>0</v>
      </c>
      <c r="CL189" s="7">
        <f t="shared" si="455"/>
        <v>0</v>
      </c>
      <c r="CM189" s="7">
        <f t="shared" si="347"/>
        <v>0</v>
      </c>
      <c r="CN189" s="7">
        <f t="shared" si="382"/>
        <v>0</v>
      </c>
      <c r="CP189">
        <f t="shared" si="348"/>
        <v>0</v>
      </c>
      <c r="CQ189">
        <f t="shared" si="349"/>
        <v>0</v>
      </c>
      <c r="CR189">
        <f t="shared" si="350"/>
        <v>0</v>
      </c>
      <c r="CS189">
        <f t="shared" si="405"/>
        <v>0</v>
      </c>
      <c r="CT189" s="7"/>
      <c r="CU189" s="7">
        <f t="shared" si="456"/>
        <v>0</v>
      </c>
      <c r="CV189" s="7">
        <f t="shared" si="406"/>
        <v>0</v>
      </c>
      <c r="CW189" s="7">
        <f t="shared" si="351"/>
        <v>0</v>
      </c>
      <c r="CX189" s="7"/>
      <c r="CY189" s="7">
        <f t="shared" si="457"/>
        <v>0</v>
      </c>
      <c r="CZ189" s="7">
        <f>'Initial absorption'!$H189*CY189*$F189</f>
        <v>0</v>
      </c>
      <c r="DA189" s="7">
        <f t="shared" si="407"/>
        <v>0</v>
      </c>
      <c r="DB189" s="7">
        <f>'Initial absorption'!$N189*DA189*$J189</f>
        <v>0</v>
      </c>
      <c r="DC189" s="7"/>
      <c r="DD189">
        <f t="shared" si="458"/>
        <v>0</v>
      </c>
      <c r="DE189" s="7">
        <f t="shared" si="459"/>
        <v>0</v>
      </c>
      <c r="DF189">
        <f t="shared" si="383"/>
        <v>0</v>
      </c>
      <c r="DG189" s="7"/>
      <c r="DH189">
        <f t="shared" si="384"/>
        <v>0</v>
      </c>
      <c r="DI189">
        <f t="shared" si="408"/>
        <v>0</v>
      </c>
      <c r="DJ189">
        <f t="shared" si="421"/>
        <v>0</v>
      </c>
      <c r="DK189" s="7"/>
      <c r="DL189">
        <f>(1 - 'Initial absorption'!$N189)*DA189</f>
        <v>0</v>
      </c>
      <c r="DM189" s="7">
        <f t="shared" si="460"/>
        <v>0</v>
      </c>
      <c r="DN189">
        <f>'Initial absorption'!$T189*(DL189+DM189)*$N189</f>
        <v>0</v>
      </c>
      <c r="DO189" s="7"/>
      <c r="DP189">
        <f t="shared" si="483"/>
        <v>0</v>
      </c>
      <c r="DQ189">
        <f>'Initial absorption'!$N189*DP189*$J189</f>
        <v>0</v>
      </c>
      <c r="DS189">
        <f>(1-'Initial absorption'!$N189)*DP189</f>
        <v>0</v>
      </c>
      <c r="DT189">
        <f>'Initial absorption'!$H189*DS189*$F189</f>
        <v>0</v>
      </c>
      <c r="DU189" s="7"/>
      <c r="DV189">
        <f>(1 - 'Initial absorption'!$T189)*(DL189+DM189)</f>
        <v>0</v>
      </c>
      <c r="DW189">
        <f t="shared" si="461"/>
        <v>0</v>
      </c>
      <c r="EH189" s="7">
        <f t="shared" si="426"/>
        <v>0</v>
      </c>
      <c r="EI189" s="7">
        <f t="shared" si="488"/>
        <v>0</v>
      </c>
      <c r="EJ189" s="7">
        <f t="shared" si="352"/>
        <v>0</v>
      </c>
      <c r="EK189" s="7">
        <f t="shared" si="385"/>
        <v>0</v>
      </c>
      <c r="EL189" s="7"/>
      <c r="EM189" s="7">
        <f t="shared" si="386"/>
        <v>0</v>
      </c>
      <c r="EN189" s="7">
        <f t="shared" si="462"/>
        <v>0</v>
      </c>
      <c r="EO189" s="7">
        <f t="shared" si="353"/>
        <v>0</v>
      </c>
      <c r="EP189" s="7">
        <f t="shared" si="387"/>
        <v>0</v>
      </c>
      <c r="ER189">
        <f t="shared" si="354"/>
        <v>0</v>
      </c>
      <c r="ES189">
        <f t="shared" si="355"/>
        <v>0</v>
      </c>
      <c r="ET189">
        <f t="shared" si="356"/>
        <v>0</v>
      </c>
      <c r="EU189">
        <f t="shared" si="409"/>
        <v>0</v>
      </c>
      <c r="EV189" s="7"/>
      <c r="EW189" s="7">
        <f t="shared" si="463"/>
        <v>0</v>
      </c>
      <c r="EX189" s="7">
        <f t="shared" si="410"/>
        <v>0</v>
      </c>
      <c r="EY189" s="7">
        <f t="shared" si="357"/>
        <v>0</v>
      </c>
      <c r="EZ189" s="7"/>
      <c r="FA189" s="7">
        <f t="shared" si="464"/>
        <v>0</v>
      </c>
      <c r="FB189" s="7">
        <f>'Initial absorption'!$H189*FA189*$F189</f>
        <v>0</v>
      </c>
      <c r="FC189" s="7">
        <f t="shared" si="411"/>
        <v>0</v>
      </c>
      <c r="FD189" s="7">
        <f>'Initial absorption'!$N189*FC189*$J189</f>
        <v>0</v>
      </c>
      <c r="FE189" s="7"/>
      <c r="FF189">
        <f t="shared" si="465"/>
        <v>0</v>
      </c>
      <c r="FG189" s="7">
        <f t="shared" si="466"/>
        <v>0</v>
      </c>
      <c r="FH189">
        <f t="shared" si="388"/>
        <v>0</v>
      </c>
      <c r="FI189" s="7"/>
      <c r="FJ189">
        <f t="shared" si="389"/>
        <v>0</v>
      </c>
      <c r="FK189">
        <f t="shared" si="412"/>
        <v>0</v>
      </c>
      <c r="FL189">
        <f t="shared" si="422"/>
        <v>0</v>
      </c>
      <c r="FM189" s="7"/>
      <c r="FN189">
        <f>(1 - 'Initial absorption'!$N189)*FC189</f>
        <v>0</v>
      </c>
      <c r="FO189" s="7">
        <f t="shared" si="467"/>
        <v>0</v>
      </c>
      <c r="FP189">
        <f>'Initial absorption'!$T189*(FN189+FO189)*$N189</f>
        <v>0</v>
      </c>
      <c r="FQ189" s="7"/>
      <c r="FR189">
        <f t="shared" si="484"/>
        <v>0</v>
      </c>
      <c r="FS189">
        <f>'Initial absorption'!$N189*FR189*$J189</f>
        <v>0</v>
      </c>
      <c r="FU189">
        <f>(1-'Initial absorption'!$N189)*FR189</f>
        <v>0</v>
      </c>
      <c r="FV189">
        <f>'Initial absorption'!$H189*FU189*$F189</f>
        <v>0</v>
      </c>
      <c r="FW189" s="7"/>
      <c r="FX189">
        <f>(1 - 'Initial absorption'!$T189)*(FN189+FO189)</f>
        <v>0</v>
      </c>
      <c r="FY189">
        <f t="shared" si="468"/>
        <v>0</v>
      </c>
      <c r="GJ189" s="7">
        <f t="shared" si="427"/>
        <v>0</v>
      </c>
      <c r="GK189" s="7">
        <f t="shared" si="489"/>
        <v>0</v>
      </c>
      <c r="GL189" s="7">
        <f t="shared" si="358"/>
        <v>0</v>
      </c>
      <c r="GM189" s="7">
        <f t="shared" si="390"/>
        <v>0</v>
      </c>
      <c r="GN189" s="7"/>
      <c r="GO189" s="7">
        <f t="shared" si="391"/>
        <v>0</v>
      </c>
      <c r="GP189" s="7">
        <f t="shared" si="469"/>
        <v>0</v>
      </c>
      <c r="GQ189" s="7">
        <f t="shared" si="359"/>
        <v>0</v>
      </c>
      <c r="GR189" s="7">
        <f t="shared" si="392"/>
        <v>0</v>
      </c>
      <c r="GT189">
        <f t="shared" si="360"/>
        <v>0</v>
      </c>
      <c r="GU189">
        <f t="shared" si="361"/>
        <v>0</v>
      </c>
      <c r="GV189">
        <f t="shared" si="362"/>
        <v>0</v>
      </c>
      <c r="GW189">
        <f t="shared" si="413"/>
        <v>0</v>
      </c>
      <c r="GX189" s="7"/>
      <c r="GY189" s="7">
        <f t="shared" si="470"/>
        <v>0</v>
      </c>
      <c r="GZ189" s="7">
        <f t="shared" si="414"/>
        <v>0</v>
      </c>
      <c r="HA189" s="7">
        <f t="shared" si="363"/>
        <v>0</v>
      </c>
      <c r="HB189" s="7"/>
      <c r="HC189" s="7">
        <f t="shared" si="471"/>
        <v>0</v>
      </c>
      <c r="HD189" s="7">
        <f>'Initial absorption'!$H189*HC189*$F189</f>
        <v>0</v>
      </c>
      <c r="HE189" s="7">
        <f t="shared" si="415"/>
        <v>0</v>
      </c>
      <c r="HF189" s="7">
        <f>'Initial absorption'!$N189*HE189*$J189</f>
        <v>0</v>
      </c>
      <c r="HG189" s="7"/>
      <c r="HH189">
        <f t="shared" si="472"/>
        <v>0</v>
      </c>
      <c r="HI189" s="7">
        <f t="shared" si="473"/>
        <v>0</v>
      </c>
      <c r="HJ189">
        <f t="shared" si="393"/>
        <v>0</v>
      </c>
      <c r="HK189" s="7"/>
      <c r="HL189">
        <f t="shared" si="394"/>
        <v>0</v>
      </c>
      <c r="HM189">
        <f t="shared" si="416"/>
        <v>0</v>
      </c>
      <c r="HN189">
        <f t="shared" si="423"/>
        <v>0</v>
      </c>
      <c r="HO189" s="7"/>
      <c r="HP189">
        <f>(1 - 'Initial absorption'!$N189)*HE189</f>
        <v>0</v>
      </c>
      <c r="HQ189" s="7">
        <f t="shared" si="474"/>
        <v>0</v>
      </c>
      <c r="HR189">
        <f>'Initial absorption'!$T189*(HP189+HQ189)*$N189</f>
        <v>0</v>
      </c>
      <c r="HS189" s="7"/>
      <c r="HT189">
        <f t="shared" si="485"/>
        <v>0</v>
      </c>
      <c r="HU189">
        <f>'Initial absorption'!$N189*HT189*$J189</f>
        <v>0</v>
      </c>
      <c r="HW189">
        <f>(1-'Initial absorption'!$N189)*HT189</f>
        <v>0</v>
      </c>
      <c r="HX189">
        <f>'Initial absorption'!$H189*HW189*$F189</f>
        <v>0</v>
      </c>
      <c r="HY189" s="7"/>
      <c r="HZ189">
        <f>(1 - 'Initial absorption'!$T189)*(HP189+HQ189)</f>
        <v>0</v>
      </c>
      <c r="IA189">
        <f t="shared" si="475"/>
        <v>0</v>
      </c>
      <c r="IL189" s="7">
        <f t="shared" si="428"/>
        <v>0</v>
      </c>
      <c r="IM189" s="7">
        <f t="shared" si="490"/>
        <v>0</v>
      </c>
      <c r="IN189" s="7">
        <f t="shared" si="364"/>
        <v>0</v>
      </c>
      <c r="IO189" s="7">
        <f t="shared" si="395"/>
        <v>0</v>
      </c>
      <c r="IP189" s="7"/>
      <c r="IQ189" s="7">
        <f t="shared" si="396"/>
        <v>0</v>
      </c>
      <c r="IR189" s="7">
        <f t="shared" si="476"/>
        <v>0</v>
      </c>
      <c r="IS189" s="7">
        <f t="shared" si="365"/>
        <v>0</v>
      </c>
      <c r="IT189" s="7">
        <f t="shared" si="397"/>
        <v>0</v>
      </c>
      <c r="IV189">
        <f t="shared" si="366"/>
        <v>0</v>
      </c>
      <c r="IW189">
        <f t="shared" si="367"/>
        <v>0</v>
      </c>
      <c r="IX189">
        <f t="shared" si="368"/>
        <v>0</v>
      </c>
      <c r="IY189">
        <f t="shared" si="417"/>
        <v>0</v>
      </c>
      <c r="IZ189" s="7"/>
      <c r="JA189" s="7">
        <f t="shared" si="477"/>
        <v>0</v>
      </c>
      <c r="JB189" s="7">
        <f t="shared" si="418"/>
        <v>0</v>
      </c>
      <c r="JC189" s="7">
        <f t="shared" si="369"/>
        <v>0</v>
      </c>
      <c r="JD189" s="7"/>
      <c r="JE189" s="7">
        <f t="shared" si="478"/>
        <v>0</v>
      </c>
      <c r="JF189" s="7">
        <f>'Initial absorption'!$H189*JE189*$F189</f>
        <v>0</v>
      </c>
      <c r="JG189" s="7">
        <f t="shared" si="419"/>
        <v>0</v>
      </c>
      <c r="JH189" s="7">
        <f>'Initial absorption'!$N189*JG189*$J189</f>
        <v>0</v>
      </c>
      <c r="JI189" s="7"/>
      <c r="JJ189">
        <f t="shared" si="479"/>
        <v>0</v>
      </c>
      <c r="JK189" s="7">
        <f t="shared" si="480"/>
        <v>0</v>
      </c>
      <c r="JL189">
        <f t="shared" si="398"/>
        <v>0</v>
      </c>
      <c r="JM189" s="7"/>
      <c r="JN189">
        <f t="shared" si="399"/>
        <v>0</v>
      </c>
      <c r="JO189">
        <f t="shared" si="420"/>
        <v>0</v>
      </c>
      <c r="JP189">
        <f t="shared" si="424"/>
        <v>0</v>
      </c>
      <c r="JQ189" s="7"/>
      <c r="JR189">
        <f>(1 - 'Initial absorption'!$N189)*JG189</f>
        <v>0</v>
      </c>
      <c r="JS189" s="7">
        <f t="shared" si="481"/>
        <v>0</v>
      </c>
      <c r="JT189">
        <f>'Initial absorption'!$T189*(JR189+JS189)*$N189</f>
        <v>0</v>
      </c>
      <c r="JU189" s="7"/>
      <c r="JV189">
        <f t="shared" si="486"/>
        <v>0</v>
      </c>
      <c r="JW189">
        <f>'Initial absorption'!$N189*JV189*$J189</f>
        <v>0</v>
      </c>
      <c r="JY189">
        <f>(1-'Initial absorption'!$N189)*JV189</f>
        <v>0</v>
      </c>
      <c r="JZ189">
        <f>'Initial absorption'!$H189*JY189*$F189</f>
        <v>0</v>
      </c>
      <c r="KA189" s="7"/>
      <c r="KB189">
        <f>(1 - 'Initial absorption'!$T189)*(JR189+JS189)</f>
        <v>0</v>
      </c>
      <c r="KC189">
        <f t="shared" si="482"/>
        <v>0</v>
      </c>
    </row>
    <row r="190" spans="4:289" x14ac:dyDescent="0.25">
      <c r="D190">
        <v>1220</v>
      </c>
      <c r="E190">
        <f>'Input spectra'!B190</f>
        <v>0</v>
      </c>
      <c r="F190">
        <f>'Initial absorption'!J190</f>
        <v>0</v>
      </c>
      <c r="G190">
        <f>'Input spectra'!C190</f>
        <v>0</v>
      </c>
      <c r="H190">
        <f t="shared" si="491"/>
        <v>0</v>
      </c>
      <c r="I190">
        <f>'Input spectra'!D190</f>
        <v>0</v>
      </c>
      <c r="J190">
        <f>'Initial absorption'!P190</f>
        <v>0</v>
      </c>
      <c r="K190">
        <f>'Input spectra'!E190</f>
        <v>0</v>
      </c>
      <c r="L190">
        <f t="shared" si="492"/>
        <v>0</v>
      </c>
      <c r="M190">
        <f>'Input spectra'!F190</f>
        <v>0</v>
      </c>
      <c r="N190">
        <f>'Initial absorption'!V190</f>
        <v>0</v>
      </c>
      <c r="O190">
        <f>'Input spectra'!G190</f>
        <v>0</v>
      </c>
      <c r="P190">
        <f t="shared" si="493"/>
        <v>0</v>
      </c>
      <c r="R190">
        <f>'Reaching edge prob after ems 1'!$EZ191</f>
        <v>0.886346582830982</v>
      </c>
      <c r="S190">
        <f>'Reaching edge prob after ems 2'!$EZ191</f>
        <v>0.886346582830982</v>
      </c>
      <c r="T190">
        <f>'Reaching edge prob after ems 3'!EZ191</f>
        <v>0.886346582830982</v>
      </c>
      <c r="U190">
        <f>1-EXP(-'Reaching edge prob after ems 1'!FC191*_k_in_ec_correction*($E190*_c1+'Input spectra'!Y190))</f>
        <v>1.1538659722347022E-2</v>
      </c>
      <c r="V190">
        <f>1-EXP(-(_t-'Reaching edge prob after ems 1'!FC191)*_k_in_ec_correction*($E190*_c1+'Input spectra'!Y190))</f>
        <v>1.1660669476005081E-2</v>
      </c>
      <c r="W190">
        <f>1-EXP(-'Reaching edge prob after ems 2'!FC191*_k_in_ec_correction*($I190*_c2+'Input spectra'!Y190))</f>
        <v>1.1538659722347022E-2</v>
      </c>
      <c r="X190">
        <f>1-EXP(-(_t-'Reaching edge prob after ems 2'!FC191)*_k_in_ec_correction*($I190*_c2+'Input spectra'!Y190))</f>
        <v>1.1660669476005081E-2</v>
      </c>
      <c r="Y190">
        <f>1-EXP(-'Reaching edge prob after ems 3'!FC191*_k_in_ec_correction*($M190*_c3+'Input spectra'!Y190))</f>
        <v>1.1538659722347022E-2</v>
      </c>
      <c r="Z190">
        <f>1-EXP(-(_t-'Reaching edge prob after ems 3'!FC191)*_k_in_ec_correction*($M190*_c3+'Input spectra'!Y190))</f>
        <v>1.1660669476005081E-2</v>
      </c>
      <c r="AD190" s="7">
        <f t="shared" si="494"/>
        <v>0</v>
      </c>
      <c r="AE190" s="7">
        <f t="shared" si="495"/>
        <v>0</v>
      </c>
      <c r="AF190" s="7">
        <f t="shared" si="496"/>
        <v>0</v>
      </c>
      <c r="AG190" s="7">
        <f t="shared" si="497"/>
        <v>0</v>
      </c>
      <c r="AH190" s="7"/>
      <c r="AI190" s="7">
        <f t="shared" si="498"/>
        <v>0</v>
      </c>
      <c r="AJ190" s="7">
        <f t="shared" si="499"/>
        <v>0</v>
      </c>
      <c r="AK190" s="7">
        <f t="shared" si="500"/>
        <v>0</v>
      </c>
      <c r="AL190" s="7">
        <f t="shared" si="501"/>
        <v>0</v>
      </c>
      <c r="AN190">
        <f t="shared" si="502"/>
        <v>0</v>
      </c>
      <c r="AO190">
        <f t="shared" si="503"/>
        <v>0</v>
      </c>
      <c r="AP190">
        <f t="shared" si="504"/>
        <v>0</v>
      </c>
      <c r="AQ190">
        <f t="shared" si="505"/>
        <v>0</v>
      </c>
      <c r="AR190" s="7"/>
      <c r="AS190" s="7">
        <f t="shared" si="506"/>
        <v>0</v>
      </c>
      <c r="AT190" s="7">
        <f t="shared" si="507"/>
        <v>0</v>
      </c>
      <c r="AU190" s="7">
        <f t="shared" si="508"/>
        <v>0</v>
      </c>
      <c r="AV190" s="7"/>
      <c r="AW190" s="7">
        <f t="shared" si="509"/>
        <v>0</v>
      </c>
      <c r="AX190" s="7">
        <f>'Initial absorption'!$H190*AW190*$F190</f>
        <v>0</v>
      </c>
      <c r="AY190" s="7">
        <f t="shared" si="510"/>
        <v>0</v>
      </c>
      <c r="AZ190" s="7">
        <f>'Initial absorption'!$N190*AY190*$J190</f>
        <v>0</v>
      </c>
      <c r="BA190" s="7"/>
      <c r="BB190">
        <f t="shared" si="511"/>
        <v>0</v>
      </c>
      <c r="BC190" s="7">
        <f t="shared" si="512"/>
        <v>0</v>
      </c>
      <c r="BD190">
        <f t="shared" si="513"/>
        <v>0</v>
      </c>
      <c r="BE190" s="7"/>
      <c r="BF190">
        <f t="shared" si="514"/>
        <v>0</v>
      </c>
      <c r="BG190">
        <f t="shared" si="515"/>
        <v>0</v>
      </c>
      <c r="BH190">
        <f t="shared" si="516"/>
        <v>0</v>
      </c>
      <c r="BI190" s="7"/>
      <c r="BJ190">
        <f>(1 - 'Initial absorption'!$N190)*AY190</f>
        <v>0</v>
      </c>
      <c r="BK190" s="7">
        <f t="shared" si="345"/>
        <v>0</v>
      </c>
      <c r="BL190">
        <f>'Initial absorption'!$T190*(BJ190+BK190)*$N190</f>
        <v>0</v>
      </c>
      <c r="BM190" s="7"/>
      <c r="BN190">
        <f t="shared" si="517"/>
        <v>0</v>
      </c>
      <c r="BO190">
        <f>'Initial absorption'!$N190*BN190*$J190</f>
        <v>0</v>
      </c>
      <c r="BQ190">
        <f>(1-'Initial absorption'!$N190)*BN190</f>
        <v>0</v>
      </c>
      <c r="BR190">
        <f>'Initial absorption'!$H190*BQ190*$F190</f>
        <v>0</v>
      </c>
      <c r="BS190" s="7"/>
      <c r="BT190">
        <f>(1 - 'Initial absorption'!$T190)*(BJ190+BK190)</f>
        <v>0</v>
      </c>
      <c r="BU190">
        <f t="shared" si="518"/>
        <v>0</v>
      </c>
      <c r="CF190" s="7">
        <f t="shared" si="425"/>
        <v>0</v>
      </c>
      <c r="CG190" s="7">
        <f t="shared" si="487"/>
        <v>0</v>
      </c>
      <c r="CH190" s="7">
        <f t="shared" si="346"/>
        <v>0</v>
      </c>
      <c r="CI190" s="7">
        <f t="shared" si="380"/>
        <v>0</v>
      </c>
      <c r="CJ190" s="7"/>
      <c r="CK190" s="7">
        <f t="shared" si="381"/>
        <v>0</v>
      </c>
      <c r="CL190" s="7">
        <f t="shared" si="455"/>
        <v>0</v>
      </c>
      <c r="CM190" s="7">
        <f t="shared" si="347"/>
        <v>0</v>
      </c>
      <c r="CN190" s="7">
        <f t="shared" si="382"/>
        <v>0</v>
      </c>
      <c r="CP190">
        <f t="shared" si="348"/>
        <v>0</v>
      </c>
      <c r="CQ190">
        <f t="shared" si="349"/>
        <v>0</v>
      </c>
      <c r="CR190">
        <f t="shared" si="350"/>
        <v>0</v>
      </c>
      <c r="CS190">
        <f t="shared" si="405"/>
        <v>0</v>
      </c>
      <c r="CT190" s="7"/>
      <c r="CU190" s="7">
        <f t="shared" si="456"/>
        <v>0</v>
      </c>
      <c r="CV190" s="7">
        <f t="shared" si="406"/>
        <v>0</v>
      </c>
      <c r="CW190" s="7">
        <f t="shared" si="351"/>
        <v>0</v>
      </c>
      <c r="CX190" s="7"/>
      <c r="CY190" s="7">
        <f t="shared" si="457"/>
        <v>0</v>
      </c>
      <c r="CZ190" s="7">
        <f>'Initial absorption'!$H190*CY190*$F190</f>
        <v>0</v>
      </c>
      <c r="DA190" s="7">
        <f t="shared" si="407"/>
        <v>0</v>
      </c>
      <c r="DB190" s="7">
        <f>'Initial absorption'!$N190*DA190*$J190</f>
        <v>0</v>
      </c>
      <c r="DC190" s="7"/>
      <c r="DD190">
        <f t="shared" si="458"/>
        <v>0</v>
      </c>
      <c r="DE190" s="7">
        <f t="shared" si="459"/>
        <v>0</v>
      </c>
      <c r="DF190">
        <f t="shared" si="383"/>
        <v>0</v>
      </c>
      <c r="DG190" s="7"/>
      <c r="DH190">
        <f t="shared" si="384"/>
        <v>0</v>
      </c>
      <c r="DI190">
        <f t="shared" si="408"/>
        <v>0</v>
      </c>
      <c r="DJ190">
        <f t="shared" si="421"/>
        <v>0</v>
      </c>
      <c r="DK190" s="7"/>
      <c r="DL190">
        <f>(1 - 'Initial absorption'!$N190)*DA190</f>
        <v>0</v>
      </c>
      <c r="DM190" s="7">
        <f t="shared" si="460"/>
        <v>0</v>
      </c>
      <c r="DN190">
        <f>'Initial absorption'!$T190*(DL190+DM190)*$N190</f>
        <v>0</v>
      </c>
      <c r="DO190" s="7"/>
      <c r="DP190">
        <f t="shared" si="483"/>
        <v>0</v>
      </c>
      <c r="DQ190">
        <f>'Initial absorption'!$N190*DP190*$J190</f>
        <v>0</v>
      </c>
      <c r="DS190">
        <f>(1-'Initial absorption'!$N190)*DP190</f>
        <v>0</v>
      </c>
      <c r="DT190">
        <f>'Initial absorption'!$H190*DS190*$F190</f>
        <v>0</v>
      </c>
      <c r="DU190" s="7"/>
      <c r="DV190">
        <f>(1 - 'Initial absorption'!$T190)*(DL190+DM190)</f>
        <v>0</v>
      </c>
      <c r="DW190">
        <f t="shared" si="461"/>
        <v>0</v>
      </c>
      <c r="EH190" s="7">
        <f t="shared" si="426"/>
        <v>0</v>
      </c>
      <c r="EI190" s="7">
        <f t="shared" si="488"/>
        <v>0</v>
      </c>
      <c r="EJ190" s="7">
        <f t="shared" si="352"/>
        <v>0</v>
      </c>
      <c r="EK190" s="7">
        <f t="shared" si="385"/>
        <v>0</v>
      </c>
      <c r="EL190" s="7"/>
      <c r="EM190" s="7">
        <f t="shared" si="386"/>
        <v>0</v>
      </c>
      <c r="EN190" s="7">
        <f t="shared" si="462"/>
        <v>0</v>
      </c>
      <c r="EO190" s="7">
        <f t="shared" si="353"/>
        <v>0</v>
      </c>
      <c r="EP190" s="7">
        <f t="shared" si="387"/>
        <v>0</v>
      </c>
      <c r="ER190">
        <f t="shared" si="354"/>
        <v>0</v>
      </c>
      <c r="ES190">
        <f t="shared" si="355"/>
        <v>0</v>
      </c>
      <c r="ET190">
        <f t="shared" si="356"/>
        <v>0</v>
      </c>
      <c r="EU190">
        <f t="shared" si="409"/>
        <v>0</v>
      </c>
      <c r="EV190" s="7"/>
      <c r="EW190" s="7">
        <f t="shared" si="463"/>
        <v>0</v>
      </c>
      <c r="EX190" s="7">
        <f t="shared" si="410"/>
        <v>0</v>
      </c>
      <c r="EY190" s="7">
        <f t="shared" si="357"/>
        <v>0</v>
      </c>
      <c r="EZ190" s="7"/>
      <c r="FA190" s="7">
        <f t="shared" si="464"/>
        <v>0</v>
      </c>
      <c r="FB190" s="7">
        <f>'Initial absorption'!$H190*FA190*$F190</f>
        <v>0</v>
      </c>
      <c r="FC190" s="7">
        <f t="shared" si="411"/>
        <v>0</v>
      </c>
      <c r="FD190" s="7">
        <f>'Initial absorption'!$N190*FC190*$J190</f>
        <v>0</v>
      </c>
      <c r="FE190" s="7"/>
      <c r="FF190">
        <f t="shared" si="465"/>
        <v>0</v>
      </c>
      <c r="FG190" s="7">
        <f t="shared" si="466"/>
        <v>0</v>
      </c>
      <c r="FH190">
        <f t="shared" si="388"/>
        <v>0</v>
      </c>
      <c r="FI190" s="7"/>
      <c r="FJ190">
        <f t="shared" si="389"/>
        <v>0</v>
      </c>
      <c r="FK190">
        <f t="shared" si="412"/>
        <v>0</v>
      </c>
      <c r="FL190">
        <f t="shared" si="422"/>
        <v>0</v>
      </c>
      <c r="FM190" s="7"/>
      <c r="FN190">
        <f>(1 - 'Initial absorption'!$N190)*FC190</f>
        <v>0</v>
      </c>
      <c r="FO190" s="7">
        <f t="shared" si="467"/>
        <v>0</v>
      </c>
      <c r="FP190">
        <f>'Initial absorption'!$T190*(FN190+FO190)*$N190</f>
        <v>0</v>
      </c>
      <c r="FQ190" s="7"/>
      <c r="FR190">
        <f t="shared" si="484"/>
        <v>0</v>
      </c>
      <c r="FS190">
        <f>'Initial absorption'!$N190*FR190*$J190</f>
        <v>0</v>
      </c>
      <c r="FU190">
        <f>(1-'Initial absorption'!$N190)*FR190</f>
        <v>0</v>
      </c>
      <c r="FV190">
        <f>'Initial absorption'!$H190*FU190*$F190</f>
        <v>0</v>
      </c>
      <c r="FW190" s="7"/>
      <c r="FX190">
        <f>(1 - 'Initial absorption'!$T190)*(FN190+FO190)</f>
        <v>0</v>
      </c>
      <c r="FY190">
        <f t="shared" si="468"/>
        <v>0</v>
      </c>
      <c r="GJ190" s="7">
        <f t="shared" si="427"/>
        <v>0</v>
      </c>
      <c r="GK190" s="7">
        <f t="shared" si="489"/>
        <v>0</v>
      </c>
      <c r="GL190" s="7">
        <f t="shared" si="358"/>
        <v>0</v>
      </c>
      <c r="GM190" s="7">
        <f t="shared" si="390"/>
        <v>0</v>
      </c>
      <c r="GN190" s="7"/>
      <c r="GO190" s="7">
        <f t="shared" si="391"/>
        <v>0</v>
      </c>
      <c r="GP190" s="7">
        <f t="shared" si="469"/>
        <v>0</v>
      </c>
      <c r="GQ190" s="7">
        <f t="shared" si="359"/>
        <v>0</v>
      </c>
      <c r="GR190" s="7">
        <f t="shared" si="392"/>
        <v>0</v>
      </c>
      <c r="GT190">
        <f t="shared" si="360"/>
        <v>0</v>
      </c>
      <c r="GU190">
        <f t="shared" si="361"/>
        <v>0</v>
      </c>
      <c r="GV190">
        <f t="shared" si="362"/>
        <v>0</v>
      </c>
      <c r="GW190">
        <f t="shared" si="413"/>
        <v>0</v>
      </c>
      <c r="GX190" s="7"/>
      <c r="GY190" s="7">
        <f t="shared" si="470"/>
        <v>0</v>
      </c>
      <c r="GZ190" s="7">
        <f t="shared" si="414"/>
        <v>0</v>
      </c>
      <c r="HA190" s="7">
        <f t="shared" si="363"/>
        <v>0</v>
      </c>
      <c r="HB190" s="7"/>
      <c r="HC190" s="7">
        <f t="shared" si="471"/>
        <v>0</v>
      </c>
      <c r="HD190" s="7">
        <f>'Initial absorption'!$H190*HC190*$F190</f>
        <v>0</v>
      </c>
      <c r="HE190" s="7">
        <f t="shared" si="415"/>
        <v>0</v>
      </c>
      <c r="HF190" s="7">
        <f>'Initial absorption'!$N190*HE190*$J190</f>
        <v>0</v>
      </c>
      <c r="HG190" s="7"/>
      <c r="HH190">
        <f t="shared" si="472"/>
        <v>0</v>
      </c>
      <c r="HI190" s="7">
        <f t="shared" si="473"/>
        <v>0</v>
      </c>
      <c r="HJ190">
        <f t="shared" si="393"/>
        <v>0</v>
      </c>
      <c r="HK190" s="7"/>
      <c r="HL190">
        <f t="shared" si="394"/>
        <v>0</v>
      </c>
      <c r="HM190">
        <f t="shared" si="416"/>
        <v>0</v>
      </c>
      <c r="HN190">
        <f t="shared" si="423"/>
        <v>0</v>
      </c>
      <c r="HO190" s="7"/>
      <c r="HP190">
        <f>(1 - 'Initial absorption'!$N190)*HE190</f>
        <v>0</v>
      </c>
      <c r="HQ190" s="7">
        <f t="shared" si="474"/>
        <v>0</v>
      </c>
      <c r="HR190">
        <f>'Initial absorption'!$T190*(HP190+HQ190)*$N190</f>
        <v>0</v>
      </c>
      <c r="HS190" s="7"/>
      <c r="HT190">
        <f t="shared" si="485"/>
        <v>0</v>
      </c>
      <c r="HU190">
        <f>'Initial absorption'!$N190*HT190*$J190</f>
        <v>0</v>
      </c>
      <c r="HW190">
        <f>(1-'Initial absorption'!$N190)*HT190</f>
        <v>0</v>
      </c>
      <c r="HX190">
        <f>'Initial absorption'!$H190*HW190*$F190</f>
        <v>0</v>
      </c>
      <c r="HY190" s="7"/>
      <c r="HZ190">
        <f>(1 - 'Initial absorption'!$T190)*(HP190+HQ190)</f>
        <v>0</v>
      </c>
      <c r="IA190">
        <f t="shared" si="475"/>
        <v>0</v>
      </c>
      <c r="IL190" s="7">
        <f t="shared" si="428"/>
        <v>0</v>
      </c>
      <c r="IM190" s="7">
        <f t="shared" si="490"/>
        <v>0</v>
      </c>
      <c r="IN190" s="7">
        <f t="shared" si="364"/>
        <v>0</v>
      </c>
      <c r="IO190" s="7">
        <f t="shared" si="395"/>
        <v>0</v>
      </c>
      <c r="IP190" s="7"/>
      <c r="IQ190" s="7">
        <f t="shared" si="396"/>
        <v>0</v>
      </c>
      <c r="IR190" s="7">
        <f t="shared" si="476"/>
        <v>0</v>
      </c>
      <c r="IS190" s="7">
        <f t="shared" si="365"/>
        <v>0</v>
      </c>
      <c r="IT190" s="7">
        <f t="shared" si="397"/>
        <v>0</v>
      </c>
      <c r="IV190">
        <f t="shared" si="366"/>
        <v>0</v>
      </c>
      <c r="IW190">
        <f t="shared" si="367"/>
        <v>0</v>
      </c>
      <c r="IX190">
        <f t="shared" si="368"/>
        <v>0</v>
      </c>
      <c r="IY190">
        <f t="shared" si="417"/>
        <v>0</v>
      </c>
      <c r="IZ190" s="7"/>
      <c r="JA190" s="7">
        <f t="shared" si="477"/>
        <v>0</v>
      </c>
      <c r="JB190" s="7">
        <f t="shared" si="418"/>
        <v>0</v>
      </c>
      <c r="JC190" s="7">
        <f t="shared" si="369"/>
        <v>0</v>
      </c>
      <c r="JD190" s="7"/>
      <c r="JE190" s="7">
        <f t="shared" si="478"/>
        <v>0</v>
      </c>
      <c r="JF190" s="7">
        <f>'Initial absorption'!$H190*JE190*$F190</f>
        <v>0</v>
      </c>
      <c r="JG190" s="7">
        <f t="shared" si="419"/>
        <v>0</v>
      </c>
      <c r="JH190" s="7">
        <f>'Initial absorption'!$N190*JG190*$J190</f>
        <v>0</v>
      </c>
      <c r="JI190" s="7"/>
      <c r="JJ190">
        <f t="shared" si="479"/>
        <v>0</v>
      </c>
      <c r="JK190" s="7">
        <f t="shared" si="480"/>
        <v>0</v>
      </c>
      <c r="JL190">
        <f t="shared" si="398"/>
        <v>0</v>
      </c>
      <c r="JM190" s="7"/>
      <c r="JN190">
        <f t="shared" si="399"/>
        <v>0</v>
      </c>
      <c r="JO190">
        <f t="shared" si="420"/>
        <v>0</v>
      </c>
      <c r="JP190">
        <f t="shared" si="424"/>
        <v>0</v>
      </c>
      <c r="JQ190" s="7"/>
      <c r="JR190">
        <f>(1 - 'Initial absorption'!$N190)*JG190</f>
        <v>0</v>
      </c>
      <c r="JS190" s="7">
        <f t="shared" si="481"/>
        <v>0</v>
      </c>
      <c r="JT190">
        <f>'Initial absorption'!$T190*(JR190+JS190)*$N190</f>
        <v>0</v>
      </c>
      <c r="JU190" s="7"/>
      <c r="JV190">
        <f t="shared" si="486"/>
        <v>0</v>
      </c>
      <c r="JW190">
        <f>'Initial absorption'!$N190*JV190*$J190</f>
        <v>0</v>
      </c>
      <c r="JY190">
        <f>(1-'Initial absorption'!$N190)*JV190</f>
        <v>0</v>
      </c>
      <c r="JZ190">
        <f>'Initial absorption'!$H190*JY190*$F190</f>
        <v>0</v>
      </c>
      <c r="KA190" s="7"/>
      <c r="KB190">
        <f>(1 - 'Initial absorption'!$T190)*(JR190+JS190)</f>
        <v>0</v>
      </c>
      <c r="KC190">
        <f t="shared" si="482"/>
        <v>0</v>
      </c>
    </row>
    <row r="191" spans="4:289" x14ac:dyDescent="0.25">
      <c r="D191">
        <v>1225</v>
      </c>
      <c r="E191">
        <f>'Input spectra'!B191</f>
        <v>0</v>
      </c>
      <c r="F191">
        <f>'Initial absorption'!J191</f>
        <v>0</v>
      </c>
      <c r="G191">
        <f>'Input spectra'!C191</f>
        <v>0</v>
      </c>
      <c r="H191">
        <f t="shared" si="491"/>
        <v>0</v>
      </c>
      <c r="I191">
        <f>'Input spectra'!D191</f>
        <v>0</v>
      </c>
      <c r="J191">
        <f>'Initial absorption'!P191</f>
        <v>0</v>
      </c>
      <c r="K191">
        <f>'Input spectra'!E191</f>
        <v>0</v>
      </c>
      <c r="L191">
        <f t="shared" si="492"/>
        <v>0</v>
      </c>
      <c r="M191">
        <f>'Input spectra'!F191</f>
        <v>0</v>
      </c>
      <c r="N191">
        <f>'Initial absorption'!V191</f>
        <v>0</v>
      </c>
      <c r="O191">
        <f>'Input spectra'!G191</f>
        <v>0</v>
      </c>
      <c r="P191">
        <f t="shared" si="493"/>
        <v>0</v>
      </c>
      <c r="R191">
        <f>'Reaching edge prob after ems 1'!$EZ192</f>
        <v>0.88647504570369318</v>
      </c>
      <c r="S191">
        <f>'Reaching edge prob after ems 2'!$EZ192</f>
        <v>0.88647504570369318</v>
      </c>
      <c r="T191">
        <f>'Reaching edge prob after ems 3'!EZ192</f>
        <v>0.88647504570369318</v>
      </c>
      <c r="U191">
        <f>1-EXP(-'Reaching edge prob after ems 1'!FC192*_k_in_ec_correction*($E191*_c1+'Input spectra'!Y191))</f>
        <v>1.1524499417386869E-2</v>
      </c>
      <c r="V191">
        <f>1-EXP(-(_t-'Reaching edge prob after ems 1'!FC192)*_k_in_ec_correction*($E191*_c1+'Input spectra'!Y191))</f>
        <v>1.1646208314014084E-2</v>
      </c>
      <c r="W191">
        <f>1-EXP(-'Reaching edge prob after ems 2'!FC192*_k_in_ec_correction*($I191*_c2+'Input spectra'!Y191))</f>
        <v>1.1524499417386869E-2</v>
      </c>
      <c r="X191">
        <f>1-EXP(-(_t-'Reaching edge prob after ems 2'!FC192)*_k_in_ec_correction*($I191*_c2+'Input spectra'!Y191))</f>
        <v>1.1646208314014084E-2</v>
      </c>
      <c r="Y191">
        <f>1-EXP(-'Reaching edge prob after ems 3'!FC192*_k_in_ec_correction*($M191*_c3+'Input spectra'!Y191))</f>
        <v>1.1524499417386869E-2</v>
      </c>
      <c r="Z191">
        <f>1-EXP(-(_t-'Reaching edge prob after ems 3'!FC192)*_k_in_ec_correction*($M191*_c3+'Input spectra'!Y191))</f>
        <v>1.1646208314014084E-2</v>
      </c>
      <c r="AD191" s="7">
        <f t="shared" si="494"/>
        <v>0</v>
      </c>
      <c r="AE191" s="7">
        <f t="shared" si="495"/>
        <v>0</v>
      </c>
      <c r="AF191" s="7">
        <f t="shared" si="496"/>
        <v>0</v>
      </c>
      <c r="AG191" s="7">
        <f t="shared" si="497"/>
        <v>0</v>
      </c>
      <c r="AH191" s="7"/>
      <c r="AI191" s="7">
        <f t="shared" si="498"/>
        <v>0</v>
      </c>
      <c r="AJ191" s="7">
        <f t="shared" si="499"/>
        <v>0</v>
      </c>
      <c r="AK191" s="7">
        <f t="shared" si="500"/>
        <v>0</v>
      </c>
      <c r="AL191" s="7">
        <f t="shared" si="501"/>
        <v>0</v>
      </c>
      <c r="AN191">
        <f t="shared" si="502"/>
        <v>0</v>
      </c>
      <c r="AO191">
        <f t="shared" si="503"/>
        <v>0</v>
      </c>
      <c r="AP191">
        <f t="shared" si="504"/>
        <v>0</v>
      </c>
      <c r="AQ191">
        <f t="shared" si="505"/>
        <v>0</v>
      </c>
      <c r="AR191" s="7"/>
      <c r="AS191" s="7">
        <f t="shared" si="506"/>
        <v>0</v>
      </c>
      <c r="AT191" s="7">
        <f t="shared" si="507"/>
        <v>0</v>
      </c>
      <c r="AU191" s="7">
        <f t="shared" si="508"/>
        <v>0</v>
      </c>
      <c r="AV191" s="7"/>
      <c r="AW191" s="7">
        <f t="shared" si="509"/>
        <v>0</v>
      </c>
      <c r="AX191" s="7">
        <f>'Initial absorption'!$H191*AW191*$F191</f>
        <v>0</v>
      </c>
      <c r="AY191" s="7">
        <f t="shared" si="510"/>
        <v>0</v>
      </c>
      <c r="AZ191" s="7">
        <f>'Initial absorption'!$N191*AY191*$J191</f>
        <v>0</v>
      </c>
      <c r="BA191" s="7"/>
      <c r="BB191">
        <f t="shared" si="511"/>
        <v>0</v>
      </c>
      <c r="BC191" s="7">
        <f t="shared" si="512"/>
        <v>0</v>
      </c>
      <c r="BD191">
        <f t="shared" si="513"/>
        <v>0</v>
      </c>
      <c r="BE191" s="7"/>
      <c r="BF191">
        <f t="shared" si="514"/>
        <v>0</v>
      </c>
      <c r="BG191">
        <f t="shared" si="515"/>
        <v>0</v>
      </c>
      <c r="BH191">
        <f t="shared" si="516"/>
        <v>0</v>
      </c>
      <c r="BI191" s="7"/>
      <c r="BJ191">
        <f>(1 - 'Initial absorption'!$N191)*AY191</f>
        <v>0</v>
      </c>
      <c r="BK191" s="7">
        <f t="shared" si="345"/>
        <v>0</v>
      </c>
      <c r="BL191">
        <f>'Initial absorption'!$T191*(BJ191+BK191)*$N191</f>
        <v>0</v>
      </c>
      <c r="BM191" s="7"/>
      <c r="BN191">
        <f t="shared" si="517"/>
        <v>0</v>
      </c>
      <c r="BO191">
        <f>'Initial absorption'!$N191*BN191*$J191</f>
        <v>0</v>
      </c>
      <c r="BQ191">
        <f>(1-'Initial absorption'!$N191)*BN191</f>
        <v>0</v>
      </c>
      <c r="BR191">
        <f>'Initial absorption'!$H191*BQ191*$F191</f>
        <v>0</v>
      </c>
      <c r="BS191" s="7"/>
      <c r="BT191">
        <f>(1 - 'Initial absorption'!$T191)*(BJ191+BK191)</f>
        <v>0</v>
      </c>
      <c r="BU191">
        <f t="shared" si="518"/>
        <v>0</v>
      </c>
      <c r="CF191" s="7">
        <f t="shared" si="425"/>
        <v>0</v>
      </c>
      <c r="CG191" s="7">
        <f t="shared" si="487"/>
        <v>0</v>
      </c>
      <c r="CH191" s="7">
        <f t="shared" si="346"/>
        <v>0</v>
      </c>
      <c r="CI191" s="7">
        <f t="shared" si="380"/>
        <v>0</v>
      </c>
      <c r="CJ191" s="7"/>
      <c r="CK191" s="7">
        <f t="shared" si="381"/>
        <v>0</v>
      </c>
      <c r="CL191" s="7">
        <f t="shared" si="455"/>
        <v>0</v>
      </c>
      <c r="CM191" s="7">
        <f t="shared" si="347"/>
        <v>0</v>
      </c>
      <c r="CN191" s="7">
        <f t="shared" si="382"/>
        <v>0</v>
      </c>
      <c r="CP191">
        <f t="shared" si="348"/>
        <v>0</v>
      </c>
      <c r="CQ191">
        <f t="shared" si="349"/>
        <v>0</v>
      </c>
      <c r="CR191">
        <f t="shared" si="350"/>
        <v>0</v>
      </c>
      <c r="CS191">
        <f t="shared" si="405"/>
        <v>0</v>
      </c>
      <c r="CT191" s="7"/>
      <c r="CU191" s="7">
        <f t="shared" si="456"/>
        <v>0</v>
      </c>
      <c r="CV191" s="7">
        <f t="shared" si="406"/>
        <v>0</v>
      </c>
      <c r="CW191" s="7">
        <f t="shared" si="351"/>
        <v>0</v>
      </c>
      <c r="CX191" s="7"/>
      <c r="CY191" s="7">
        <f t="shared" si="457"/>
        <v>0</v>
      </c>
      <c r="CZ191" s="7">
        <f>'Initial absorption'!$H191*CY191*$F191</f>
        <v>0</v>
      </c>
      <c r="DA191" s="7">
        <f t="shared" si="407"/>
        <v>0</v>
      </c>
      <c r="DB191" s="7">
        <f>'Initial absorption'!$N191*DA191*$J191</f>
        <v>0</v>
      </c>
      <c r="DC191" s="7"/>
      <c r="DD191">
        <f t="shared" si="458"/>
        <v>0</v>
      </c>
      <c r="DE191" s="7">
        <f t="shared" si="459"/>
        <v>0</v>
      </c>
      <c r="DF191">
        <f t="shared" si="383"/>
        <v>0</v>
      </c>
      <c r="DG191" s="7"/>
      <c r="DH191">
        <f t="shared" si="384"/>
        <v>0</v>
      </c>
      <c r="DI191">
        <f t="shared" si="408"/>
        <v>0</v>
      </c>
      <c r="DJ191">
        <f t="shared" si="421"/>
        <v>0</v>
      </c>
      <c r="DK191" s="7"/>
      <c r="DL191">
        <f>(1 - 'Initial absorption'!$N191)*DA191</f>
        <v>0</v>
      </c>
      <c r="DM191" s="7">
        <f t="shared" si="460"/>
        <v>0</v>
      </c>
      <c r="DN191">
        <f>'Initial absorption'!$T191*(DL191+DM191)*$N191</f>
        <v>0</v>
      </c>
      <c r="DO191" s="7"/>
      <c r="DP191">
        <f t="shared" si="483"/>
        <v>0</v>
      </c>
      <c r="DQ191">
        <f>'Initial absorption'!$N191*DP191*$J191</f>
        <v>0</v>
      </c>
      <c r="DS191">
        <f>(1-'Initial absorption'!$N191)*DP191</f>
        <v>0</v>
      </c>
      <c r="DT191">
        <f>'Initial absorption'!$H191*DS191*$F191</f>
        <v>0</v>
      </c>
      <c r="DU191" s="7"/>
      <c r="DV191">
        <f>(1 - 'Initial absorption'!$T191)*(DL191+DM191)</f>
        <v>0</v>
      </c>
      <c r="DW191">
        <f t="shared" si="461"/>
        <v>0</v>
      </c>
      <c r="EH191" s="7">
        <f t="shared" si="426"/>
        <v>0</v>
      </c>
      <c r="EI191" s="7">
        <f t="shared" si="488"/>
        <v>0</v>
      </c>
      <c r="EJ191" s="7">
        <f t="shared" si="352"/>
        <v>0</v>
      </c>
      <c r="EK191" s="7">
        <f t="shared" si="385"/>
        <v>0</v>
      </c>
      <c r="EL191" s="7"/>
      <c r="EM191" s="7">
        <f t="shared" si="386"/>
        <v>0</v>
      </c>
      <c r="EN191" s="7">
        <f t="shared" si="462"/>
        <v>0</v>
      </c>
      <c r="EO191" s="7">
        <f t="shared" si="353"/>
        <v>0</v>
      </c>
      <c r="EP191" s="7">
        <f t="shared" si="387"/>
        <v>0</v>
      </c>
      <c r="ER191">
        <f t="shared" si="354"/>
        <v>0</v>
      </c>
      <c r="ES191">
        <f t="shared" si="355"/>
        <v>0</v>
      </c>
      <c r="ET191">
        <f t="shared" si="356"/>
        <v>0</v>
      </c>
      <c r="EU191">
        <f t="shared" si="409"/>
        <v>0</v>
      </c>
      <c r="EV191" s="7"/>
      <c r="EW191" s="7">
        <f t="shared" si="463"/>
        <v>0</v>
      </c>
      <c r="EX191" s="7">
        <f t="shared" si="410"/>
        <v>0</v>
      </c>
      <c r="EY191" s="7">
        <f t="shared" si="357"/>
        <v>0</v>
      </c>
      <c r="EZ191" s="7"/>
      <c r="FA191" s="7">
        <f t="shared" si="464"/>
        <v>0</v>
      </c>
      <c r="FB191" s="7">
        <f>'Initial absorption'!$H191*FA191*$F191</f>
        <v>0</v>
      </c>
      <c r="FC191" s="7">
        <f t="shared" si="411"/>
        <v>0</v>
      </c>
      <c r="FD191" s="7">
        <f>'Initial absorption'!$N191*FC191*$J191</f>
        <v>0</v>
      </c>
      <c r="FE191" s="7"/>
      <c r="FF191">
        <f t="shared" si="465"/>
        <v>0</v>
      </c>
      <c r="FG191" s="7">
        <f t="shared" si="466"/>
        <v>0</v>
      </c>
      <c r="FH191">
        <f t="shared" si="388"/>
        <v>0</v>
      </c>
      <c r="FI191" s="7"/>
      <c r="FJ191">
        <f t="shared" si="389"/>
        <v>0</v>
      </c>
      <c r="FK191">
        <f t="shared" si="412"/>
        <v>0</v>
      </c>
      <c r="FL191">
        <f t="shared" si="422"/>
        <v>0</v>
      </c>
      <c r="FM191" s="7"/>
      <c r="FN191">
        <f>(1 - 'Initial absorption'!$N191)*FC191</f>
        <v>0</v>
      </c>
      <c r="FO191" s="7">
        <f t="shared" si="467"/>
        <v>0</v>
      </c>
      <c r="FP191">
        <f>'Initial absorption'!$T191*(FN191+FO191)*$N191</f>
        <v>0</v>
      </c>
      <c r="FQ191" s="7"/>
      <c r="FR191">
        <f t="shared" si="484"/>
        <v>0</v>
      </c>
      <c r="FS191">
        <f>'Initial absorption'!$N191*FR191*$J191</f>
        <v>0</v>
      </c>
      <c r="FU191">
        <f>(1-'Initial absorption'!$N191)*FR191</f>
        <v>0</v>
      </c>
      <c r="FV191">
        <f>'Initial absorption'!$H191*FU191*$F191</f>
        <v>0</v>
      </c>
      <c r="FW191" s="7"/>
      <c r="FX191">
        <f>(1 - 'Initial absorption'!$T191)*(FN191+FO191)</f>
        <v>0</v>
      </c>
      <c r="FY191">
        <f t="shared" si="468"/>
        <v>0</v>
      </c>
      <c r="GJ191" s="7">
        <f t="shared" si="427"/>
        <v>0</v>
      </c>
      <c r="GK191" s="7">
        <f t="shared" si="489"/>
        <v>0</v>
      </c>
      <c r="GL191" s="7">
        <f t="shared" si="358"/>
        <v>0</v>
      </c>
      <c r="GM191" s="7">
        <f t="shared" si="390"/>
        <v>0</v>
      </c>
      <c r="GN191" s="7"/>
      <c r="GO191" s="7">
        <f t="shared" si="391"/>
        <v>0</v>
      </c>
      <c r="GP191" s="7">
        <f t="shared" si="469"/>
        <v>0</v>
      </c>
      <c r="GQ191" s="7">
        <f t="shared" si="359"/>
        <v>0</v>
      </c>
      <c r="GR191" s="7">
        <f t="shared" si="392"/>
        <v>0</v>
      </c>
      <c r="GT191">
        <f t="shared" si="360"/>
        <v>0</v>
      </c>
      <c r="GU191">
        <f t="shared" si="361"/>
        <v>0</v>
      </c>
      <c r="GV191">
        <f t="shared" si="362"/>
        <v>0</v>
      </c>
      <c r="GW191">
        <f t="shared" si="413"/>
        <v>0</v>
      </c>
      <c r="GX191" s="7"/>
      <c r="GY191" s="7">
        <f t="shared" si="470"/>
        <v>0</v>
      </c>
      <c r="GZ191" s="7">
        <f t="shared" si="414"/>
        <v>0</v>
      </c>
      <c r="HA191" s="7">
        <f t="shared" si="363"/>
        <v>0</v>
      </c>
      <c r="HB191" s="7"/>
      <c r="HC191" s="7">
        <f t="shared" si="471"/>
        <v>0</v>
      </c>
      <c r="HD191" s="7">
        <f>'Initial absorption'!$H191*HC191*$F191</f>
        <v>0</v>
      </c>
      <c r="HE191" s="7">
        <f t="shared" si="415"/>
        <v>0</v>
      </c>
      <c r="HF191" s="7">
        <f>'Initial absorption'!$N191*HE191*$J191</f>
        <v>0</v>
      </c>
      <c r="HG191" s="7"/>
      <c r="HH191">
        <f t="shared" si="472"/>
        <v>0</v>
      </c>
      <c r="HI191" s="7">
        <f t="shared" si="473"/>
        <v>0</v>
      </c>
      <c r="HJ191">
        <f t="shared" si="393"/>
        <v>0</v>
      </c>
      <c r="HK191" s="7"/>
      <c r="HL191">
        <f t="shared" si="394"/>
        <v>0</v>
      </c>
      <c r="HM191">
        <f t="shared" si="416"/>
        <v>0</v>
      </c>
      <c r="HN191">
        <f t="shared" si="423"/>
        <v>0</v>
      </c>
      <c r="HO191" s="7"/>
      <c r="HP191">
        <f>(1 - 'Initial absorption'!$N191)*HE191</f>
        <v>0</v>
      </c>
      <c r="HQ191" s="7">
        <f t="shared" si="474"/>
        <v>0</v>
      </c>
      <c r="HR191">
        <f>'Initial absorption'!$T191*(HP191+HQ191)*$N191</f>
        <v>0</v>
      </c>
      <c r="HS191" s="7"/>
      <c r="HT191">
        <f t="shared" si="485"/>
        <v>0</v>
      </c>
      <c r="HU191">
        <f>'Initial absorption'!$N191*HT191*$J191</f>
        <v>0</v>
      </c>
      <c r="HW191">
        <f>(1-'Initial absorption'!$N191)*HT191</f>
        <v>0</v>
      </c>
      <c r="HX191">
        <f>'Initial absorption'!$H191*HW191*$F191</f>
        <v>0</v>
      </c>
      <c r="HY191" s="7"/>
      <c r="HZ191">
        <f>(1 - 'Initial absorption'!$T191)*(HP191+HQ191)</f>
        <v>0</v>
      </c>
      <c r="IA191">
        <f t="shared" si="475"/>
        <v>0</v>
      </c>
      <c r="IL191" s="7">
        <f t="shared" si="428"/>
        <v>0</v>
      </c>
      <c r="IM191" s="7">
        <f t="shared" si="490"/>
        <v>0</v>
      </c>
      <c r="IN191" s="7">
        <f t="shared" si="364"/>
        <v>0</v>
      </c>
      <c r="IO191" s="7">
        <f t="shared" si="395"/>
        <v>0</v>
      </c>
      <c r="IP191" s="7"/>
      <c r="IQ191" s="7">
        <f t="shared" si="396"/>
        <v>0</v>
      </c>
      <c r="IR191" s="7">
        <f t="shared" si="476"/>
        <v>0</v>
      </c>
      <c r="IS191" s="7">
        <f t="shared" si="365"/>
        <v>0</v>
      </c>
      <c r="IT191" s="7">
        <f t="shared" si="397"/>
        <v>0</v>
      </c>
      <c r="IV191">
        <f t="shared" si="366"/>
        <v>0</v>
      </c>
      <c r="IW191">
        <f t="shared" si="367"/>
        <v>0</v>
      </c>
      <c r="IX191">
        <f t="shared" si="368"/>
        <v>0</v>
      </c>
      <c r="IY191">
        <f t="shared" si="417"/>
        <v>0</v>
      </c>
      <c r="IZ191" s="7"/>
      <c r="JA191" s="7">
        <f t="shared" si="477"/>
        <v>0</v>
      </c>
      <c r="JB191" s="7">
        <f t="shared" si="418"/>
        <v>0</v>
      </c>
      <c r="JC191" s="7">
        <f t="shared" si="369"/>
        <v>0</v>
      </c>
      <c r="JD191" s="7"/>
      <c r="JE191" s="7">
        <f t="shared" si="478"/>
        <v>0</v>
      </c>
      <c r="JF191" s="7">
        <f>'Initial absorption'!$H191*JE191*$F191</f>
        <v>0</v>
      </c>
      <c r="JG191" s="7">
        <f t="shared" si="419"/>
        <v>0</v>
      </c>
      <c r="JH191" s="7">
        <f>'Initial absorption'!$N191*JG191*$J191</f>
        <v>0</v>
      </c>
      <c r="JI191" s="7"/>
      <c r="JJ191">
        <f t="shared" si="479"/>
        <v>0</v>
      </c>
      <c r="JK191" s="7">
        <f t="shared" si="480"/>
        <v>0</v>
      </c>
      <c r="JL191">
        <f t="shared" si="398"/>
        <v>0</v>
      </c>
      <c r="JM191" s="7"/>
      <c r="JN191">
        <f t="shared" si="399"/>
        <v>0</v>
      </c>
      <c r="JO191">
        <f t="shared" si="420"/>
        <v>0</v>
      </c>
      <c r="JP191">
        <f t="shared" si="424"/>
        <v>0</v>
      </c>
      <c r="JQ191" s="7"/>
      <c r="JR191">
        <f>(1 - 'Initial absorption'!$N191)*JG191</f>
        <v>0</v>
      </c>
      <c r="JS191" s="7">
        <f t="shared" si="481"/>
        <v>0</v>
      </c>
      <c r="JT191">
        <f>'Initial absorption'!$T191*(JR191+JS191)*$N191</f>
        <v>0</v>
      </c>
      <c r="JU191" s="7"/>
      <c r="JV191">
        <f t="shared" si="486"/>
        <v>0</v>
      </c>
      <c r="JW191">
        <f>'Initial absorption'!$N191*JV191*$J191</f>
        <v>0</v>
      </c>
      <c r="JY191">
        <f>(1-'Initial absorption'!$N191)*JV191</f>
        <v>0</v>
      </c>
      <c r="JZ191">
        <f>'Initial absorption'!$H191*JY191*$F191</f>
        <v>0</v>
      </c>
      <c r="KA191" s="7"/>
      <c r="KB191">
        <f>(1 - 'Initial absorption'!$T191)*(JR191+JS191)</f>
        <v>0</v>
      </c>
      <c r="KC191">
        <f t="shared" si="482"/>
        <v>0</v>
      </c>
    </row>
    <row r="192" spans="4:289" x14ac:dyDescent="0.25">
      <c r="D192">
        <v>1230</v>
      </c>
      <c r="E192">
        <f>'Input spectra'!B192</f>
        <v>0</v>
      </c>
      <c r="F192">
        <f>'Initial absorption'!J192</f>
        <v>0</v>
      </c>
      <c r="G192">
        <f>'Input spectra'!C192</f>
        <v>0</v>
      </c>
      <c r="H192">
        <f t="shared" si="491"/>
        <v>0</v>
      </c>
      <c r="I192">
        <f>'Input spectra'!D192</f>
        <v>0</v>
      </c>
      <c r="J192">
        <f>'Initial absorption'!P192</f>
        <v>0</v>
      </c>
      <c r="K192">
        <f>'Input spectra'!E192</f>
        <v>0</v>
      </c>
      <c r="L192">
        <f t="shared" si="492"/>
        <v>0</v>
      </c>
      <c r="M192">
        <f>'Input spectra'!F192</f>
        <v>0</v>
      </c>
      <c r="N192">
        <f>'Initial absorption'!V192</f>
        <v>0</v>
      </c>
      <c r="O192">
        <f>'Input spectra'!G192</f>
        <v>0</v>
      </c>
      <c r="P192">
        <f t="shared" si="493"/>
        <v>0</v>
      </c>
      <c r="R192">
        <f>'Reaching edge prob after ems 1'!$EZ193</f>
        <v>0.88660353749879273</v>
      </c>
      <c r="S192">
        <f>'Reaching edge prob after ems 2'!$EZ193</f>
        <v>0.88660353749879273</v>
      </c>
      <c r="T192">
        <f>'Reaching edge prob after ems 3'!EZ193</f>
        <v>0.88660353749879273</v>
      </c>
      <c r="U192">
        <f>1-EXP(-'Reaching edge prob after ems 1'!FC193*_k_in_ec_correction*($E192*_c1+'Input spectra'!Y192))</f>
        <v>1.151033872168683E-2</v>
      </c>
      <c r="V192">
        <f>1-EXP(-(_t-'Reaching edge prob after ems 1'!FC193)*_k_in_ec_correction*($E192*_c1+'Input spectra'!Y192))</f>
        <v>1.1631747128292624E-2</v>
      </c>
      <c r="W192">
        <f>1-EXP(-'Reaching edge prob after ems 2'!FC193*_k_in_ec_correction*($I192*_c2+'Input spectra'!Y192))</f>
        <v>1.151033872168683E-2</v>
      </c>
      <c r="X192">
        <f>1-EXP(-(_t-'Reaching edge prob after ems 2'!FC193)*_k_in_ec_correction*($I192*_c2+'Input spectra'!Y192))</f>
        <v>1.1631747128292624E-2</v>
      </c>
      <c r="Y192">
        <f>1-EXP(-'Reaching edge prob after ems 3'!FC193*_k_in_ec_correction*($M192*_c3+'Input spectra'!Y192))</f>
        <v>1.151033872168683E-2</v>
      </c>
      <c r="Z192">
        <f>1-EXP(-(_t-'Reaching edge prob after ems 3'!FC193)*_k_in_ec_correction*($M192*_c3+'Input spectra'!Y192))</f>
        <v>1.1631747128292624E-2</v>
      </c>
      <c r="AD192" s="7">
        <f t="shared" si="494"/>
        <v>0</v>
      </c>
      <c r="AE192" s="7">
        <f t="shared" si="495"/>
        <v>0</v>
      </c>
      <c r="AF192" s="7">
        <f t="shared" si="496"/>
        <v>0</v>
      </c>
      <c r="AG192" s="7">
        <f t="shared" si="497"/>
        <v>0</v>
      </c>
      <c r="AH192" s="7"/>
      <c r="AI192" s="7">
        <f t="shared" si="498"/>
        <v>0</v>
      </c>
      <c r="AJ192" s="7">
        <f t="shared" si="499"/>
        <v>0</v>
      </c>
      <c r="AK192" s="7">
        <f t="shared" si="500"/>
        <v>0</v>
      </c>
      <c r="AL192" s="7">
        <f t="shared" si="501"/>
        <v>0</v>
      </c>
      <c r="AN192">
        <f t="shared" si="502"/>
        <v>0</v>
      </c>
      <c r="AO192">
        <f t="shared" si="503"/>
        <v>0</v>
      </c>
      <c r="AP192">
        <f t="shared" si="504"/>
        <v>0</v>
      </c>
      <c r="AQ192">
        <f t="shared" si="505"/>
        <v>0</v>
      </c>
      <c r="AR192" s="7"/>
      <c r="AS192" s="7">
        <f t="shared" si="506"/>
        <v>0</v>
      </c>
      <c r="AT192" s="7">
        <f t="shared" si="507"/>
        <v>0</v>
      </c>
      <c r="AU192" s="7">
        <f t="shared" si="508"/>
        <v>0</v>
      </c>
      <c r="AV192" s="7"/>
      <c r="AW192" s="7">
        <f t="shared" si="509"/>
        <v>0</v>
      </c>
      <c r="AX192" s="7">
        <f>'Initial absorption'!$H192*AW192*$F192</f>
        <v>0</v>
      </c>
      <c r="AY192" s="7">
        <f t="shared" si="510"/>
        <v>0</v>
      </c>
      <c r="AZ192" s="7">
        <f>'Initial absorption'!$N192*AY192*$J192</f>
        <v>0</v>
      </c>
      <c r="BA192" s="7"/>
      <c r="BB192">
        <f t="shared" si="511"/>
        <v>0</v>
      </c>
      <c r="BC192" s="7">
        <f t="shared" si="512"/>
        <v>0</v>
      </c>
      <c r="BD192">
        <f t="shared" si="513"/>
        <v>0</v>
      </c>
      <c r="BE192" s="7"/>
      <c r="BF192">
        <f t="shared" si="514"/>
        <v>0</v>
      </c>
      <c r="BG192">
        <f t="shared" si="515"/>
        <v>0</v>
      </c>
      <c r="BH192">
        <f t="shared" si="516"/>
        <v>0</v>
      </c>
      <c r="BI192" s="7"/>
      <c r="BJ192">
        <f>(1 - 'Initial absorption'!$N192)*AY192</f>
        <v>0</v>
      </c>
      <c r="BK192" s="7">
        <f t="shared" si="345"/>
        <v>0</v>
      </c>
      <c r="BL192">
        <f>'Initial absorption'!$T192*(BJ192+BK192)*$N192</f>
        <v>0</v>
      </c>
      <c r="BM192" s="7"/>
      <c r="BN192">
        <f t="shared" si="517"/>
        <v>0</v>
      </c>
      <c r="BO192">
        <f>'Initial absorption'!$N192*BN192*$J192</f>
        <v>0</v>
      </c>
      <c r="BQ192">
        <f>(1-'Initial absorption'!$N192)*BN192</f>
        <v>0</v>
      </c>
      <c r="BR192">
        <f>'Initial absorption'!$H192*BQ192*$F192</f>
        <v>0</v>
      </c>
      <c r="BS192" s="7"/>
      <c r="BT192">
        <f>(1 - 'Initial absorption'!$T192)*(BJ192+BK192)</f>
        <v>0</v>
      </c>
      <c r="BU192">
        <f t="shared" si="518"/>
        <v>0</v>
      </c>
      <c r="CF192" s="7">
        <f t="shared" si="425"/>
        <v>0</v>
      </c>
      <c r="CG192" s="7">
        <f t="shared" si="487"/>
        <v>0</v>
      </c>
      <c r="CH192" s="7">
        <f t="shared" si="346"/>
        <v>0</v>
      </c>
      <c r="CI192" s="7">
        <f t="shared" si="380"/>
        <v>0</v>
      </c>
      <c r="CJ192" s="7"/>
      <c r="CK192" s="7">
        <f t="shared" si="381"/>
        <v>0</v>
      </c>
      <c r="CL192" s="7">
        <f t="shared" si="455"/>
        <v>0</v>
      </c>
      <c r="CM192" s="7">
        <f t="shared" si="347"/>
        <v>0</v>
      </c>
      <c r="CN192" s="7">
        <f t="shared" si="382"/>
        <v>0</v>
      </c>
      <c r="CP192">
        <f t="shared" si="348"/>
        <v>0</v>
      </c>
      <c r="CQ192">
        <f t="shared" si="349"/>
        <v>0</v>
      </c>
      <c r="CR192">
        <f t="shared" si="350"/>
        <v>0</v>
      </c>
      <c r="CS192">
        <f t="shared" si="405"/>
        <v>0</v>
      </c>
      <c r="CT192" s="7"/>
      <c r="CU192" s="7">
        <f t="shared" si="456"/>
        <v>0</v>
      </c>
      <c r="CV192" s="7">
        <f t="shared" si="406"/>
        <v>0</v>
      </c>
      <c r="CW192" s="7">
        <f t="shared" si="351"/>
        <v>0</v>
      </c>
      <c r="CX192" s="7"/>
      <c r="CY192" s="7">
        <f t="shared" si="457"/>
        <v>0</v>
      </c>
      <c r="CZ192" s="7">
        <f>'Initial absorption'!$H192*CY192*$F192</f>
        <v>0</v>
      </c>
      <c r="DA192" s="7">
        <f t="shared" si="407"/>
        <v>0</v>
      </c>
      <c r="DB192" s="7">
        <f>'Initial absorption'!$N192*DA192*$J192</f>
        <v>0</v>
      </c>
      <c r="DC192" s="7"/>
      <c r="DD192">
        <f t="shared" si="458"/>
        <v>0</v>
      </c>
      <c r="DE192" s="7">
        <f t="shared" si="459"/>
        <v>0</v>
      </c>
      <c r="DF192">
        <f t="shared" si="383"/>
        <v>0</v>
      </c>
      <c r="DG192" s="7"/>
      <c r="DH192">
        <f t="shared" si="384"/>
        <v>0</v>
      </c>
      <c r="DI192">
        <f t="shared" si="408"/>
        <v>0</v>
      </c>
      <c r="DJ192">
        <f t="shared" si="421"/>
        <v>0</v>
      </c>
      <c r="DK192" s="7"/>
      <c r="DL192">
        <f>(1 - 'Initial absorption'!$N192)*DA192</f>
        <v>0</v>
      </c>
      <c r="DM192" s="7">
        <f t="shared" si="460"/>
        <v>0</v>
      </c>
      <c r="DN192">
        <f>'Initial absorption'!$T192*(DL192+DM192)*$N192</f>
        <v>0</v>
      </c>
      <c r="DO192" s="7"/>
      <c r="DP192">
        <f t="shared" si="483"/>
        <v>0</v>
      </c>
      <c r="DQ192">
        <f>'Initial absorption'!$N192*DP192*$J192</f>
        <v>0</v>
      </c>
      <c r="DS192">
        <f>(1-'Initial absorption'!$N192)*DP192</f>
        <v>0</v>
      </c>
      <c r="DT192">
        <f>'Initial absorption'!$H192*DS192*$F192</f>
        <v>0</v>
      </c>
      <c r="DU192" s="7"/>
      <c r="DV192">
        <f>(1 - 'Initial absorption'!$T192)*(DL192+DM192)</f>
        <v>0</v>
      </c>
      <c r="DW192">
        <f t="shared" si="461"/>
        <v>0</v>
      </c>
      <c r="EH192" s="7">
        <f t="shared" si="426"/>
        <v>0</v>
      </c>
      <c r="EI192" s="7">
        <f t="shared" si="488"/>
        <v>0</v>
      </c>
      <c r="EJ192" s="7">
        <f t="shared" si="352"/>
        <v>0</v>
      </c>
      <c r="EK192" s="7">
        <f t="shared" si="385"/>
        <v>0</v>
      </c>
      <c r="EL192" s="7"/>
      <c r="EM192" s="7">
        <f t="shared" si="386"/>
        <v>0</v>
      </c>
      <c r="EN192" s="7">
        <f t="shared" si="462"/>
        <v>0</v>
      </c>
      <c r="EO192" s="7">
        <f t="shared" si="353"/>
        <v>0</v>
      </c>
      <c r="EP192" s="7">
        <f t="shared" si="387"/>
        <v>0</v>
      </c>
      <c r="ER192">
        <f t="shared" si="354"/>
        <v>0</v>
      </c>
      <c r="ES192">
        <f t="shared" si="355"/>
        <v>0</v>
      </c>
      <c r="ET192">
        <f t="shared" si="356"/>
        <v>0</v>
      </c>
      <c r="EU192">
        <f t="shared" si="409"/>
        <v>0</v>
      </c>
      <c r="EV192" s="7"/>
      <c r="EW192" s="7">
        <f t="shared" si="463"/>
        <v>0</v>
      </c>
      <c r="EX192" s="7">
        <f t="shared" si="410"/>
        <v>0</v>
      </c>
      <c r="EY192" s="7">
        <f t="shared" si="357"/>
        <v>0</v>
      </c>
      <c r="EZ192" s="7"/>
      <c r="FA192" s="7">
        <f t="shared" si="464"/>
        <v>0</v>
      </c>
      <c r="FB192" s="7">
        <f>'Initial absorption'!$H192*FA192*$F192</f>
        <v>0</v>
      </c>
      <c r="FC192" s="7">
        <f t="shared" si="411"/>
        <v>0</v>
      </c>
      <c r="FD192" s="7">
        <f>'Initial absorption'!$N192*FC192*$J192</f>
        <v>0</v>
      </c>
      <c r="FE192" s="7"/>
      <c r="FF192">
        <f t="shared" si="465"/>
        <v>0</v>
      </c>
      <c r="FG192" s="7">
        <f t="shared" si="466"/>
        <v>0</v>
      </c>
      <c r="FH192">
        <f t="shared" si="388"/>
        <v>0</v>
      </c>
      <c r="FI192" s="7"/>
      <c r="FJ192">
        <f t="shared" si="389"/>
        <v>0</v>
      </c>
      <c r="FK192">
        <f t="shared" si="412"/>
        <v>0</v>
      </c>
      <c r="FL192">
        <f t="shared" si="422"/>
        <v>0</v>
      </c>
      <c r="FM192" s="7"/>
      <c r="FN192">
        <f>(1 - 'Initial absorption'!$N192)*FC192</f>
        <v>0</v>
      </c>
      <c r="FO192" s="7">
        <f t="shared" si="467"/>
        <v>0</v>
      </c>
      <c r="FP192">
        <f>'Initial absorption'!$T192*(FN192+FO192)*$N192</f>
        <v>0</v>
      </c>
      <c r="FQ192" s="7"/>
      <c r="FR192">
        <f t="shared" si="484"/>
        <v>0</v>
      </c>
      <c r="FS192">
        <f>'Initial absorption'!$N192*FR192*$J192</f>
        <v>0</v>
      </c>
      <c r="FU192">
        <f>(1-'Initial absorption'!$N192)*FR192</f>
        <v>0</v>
      </c>
      <c r="FV192">
        <f>'Initial absorption'!$H192*FU192*$F192</f>
        <v>0</v>
      </c>
      <c r="FW192" s="7"/>
      <c r="FX192">
        <f>(1 - 'Initial absorption'!$T192)*(FN192+FO192)</f>
        <v>0</v>
      </c>
      <c r="FY192">
        <f t="shared" si="468"/>
        <v>0</v>
      </c>
      <c r="GJ192" s="7">
        <f t="shared" si="427"/>
        <v>0</v>
      </c>
      <c r="GK192" s="7">
        <f t="shared" si="489"/>
        <v>0</v>
      </c>
      <c r="GL192" s="7">
        <f t="shared" si="358"/>
        <v>0</v>
      </c>
      <c r="GM192" s="7">
        <f t="shared" si="390"/>
        <v>0</v>
      </c>
      <c r="GN192" s="7"/>
      <c r="GO192" s="7">
        <f t="shared" si="391"/>
        <v>0</v>
      </c>
      <c r="GP192" s="7">
        <f t="shared" si="469"/>
        <v>0</v>
      </c>
      <c r="GQ192" s="7">
        <f t="shared" si="359"/>
        <v>0</v>
      </c>
      <c r="GR192" s="7">
        <f t="shared" si="392"/>
        <v>0</v>
      </c>
      <c r="GT192">
        <f t="shared" si="360"/>
        <v>0</v>
      </c>
      <c r="GU192">
        <f t="shared" si="361"/>
        <v>0</v>
      </c>
      <c r="GV192">
        <f t="shared" si="362"/>
        <v>0</v>
      </c>
      <c r="GW192">
        <f t="shared" si="413"/>
        <v>0</v>
      </c>
      <c r="GX192" s="7"/>
      <c r="GY192" s="7">
        <f t="shared" si="470"/>
        <v>0</v>
      </c>
      <c r="GZ192" s="7">
        <f t="shared" si="414"/>
        <v>0</v>
      </c>
      <c r="HA192" s="7">
        <f t="shared" si="363"/>
        <v>0</v>
      </c>
      <c r="HB192" s="7"/>
      <c r="HC192" s="7">
        <f t="shared" si="471"/>
        <v>0</v>
      </c>
      <c r="HD192" s="7">
        <f>'Initial absorption'!$H192*HC192*$F192</f>
        <v>0</v>
      </c>
      <c r="HE192" s="7">
        <f t="shared" si="415"/>
        <v>0</v>
      </c>
      <c r="HF192" s="7">
        <f>'Initial absorption'!$N192*HE192*$J192</f>
        <v>0</v>
      </c>
      <c r="HG192" s="7"/>
      <c r="HH192">
        <f t="shared" si="472"/>
        <v>0</v>
      </c>
      <c r="HI192" s="7">
        <f t="shared" si="473"/>
        <v>0</v>
      </c>
      <c r="HJ192">
        <f t="shared" si="393"/>
        <v>0</v>
      </c>
      <c r="HK192" s="7"/>
      <c r="HL192">
        <f t="shared" si="394"/>
        <v>0</v>
      </c>
      <c r="HM192">
        <f t="shared" si="416"/>
        <v>0</v>
      </c>
      <c r="HN192">
        <f t="shared" si="423"/>
        <v>0</v>
      </c>
      <c r="HO192" s="7"/>
      <c r="HP192">
        <f>(1 - 'Initial absorption'!$N192)*HE192</f>
        <v>0</v>
      </c>
      <c r="HQ192" s="7">
        <f t="shared" si="474"/>
        <v>0</v>
      </c>
      <c r="HR192">
        <f>'Initial absorption'!$T192*(HP192+HQ192)*$N192</f>
        <v>0</v>
      </c>
      <c r="HS192" s="7"/>
      <c r="HT192">
        <f t="shared" si="485"/>
        <v>0</v>
      </c>
      <c r="HU192">
        <f>'Initial absorption'!$N192*HT192*$J192</f>
        <v>0</v>
      </c>
      <c r="HW192">
        <f>(1-'Initial absorption'!$N192)*HT192</f>
        <v>0</v>
      </c>
      <c r="HX192">
        <f>'Initial absorption'!$H192*HW192*$F192</f>
        <v>0</v>
      </c>
      <c r="HY192" s="7"/>
      <c r="HZ192">
        <f>(1 - 'Initial absorption'!$T192)*(HP192+HQ192)</f>
        <v>0</v>
      </c>
      <c r="IA192">
        <f t="shared" si="475"/>
        <v>0</v>
      </c>
      <c r="IL192" s="7">
        <f t="shared" si="428"/>
        <v>0</v>
      </c>
      <c r="IM192" s="7">
        <f t="shared" si="490"/>
        <v>0</v>
      </c>
      <c r="IN192" s="7">
        <f t="shared" si="364"/>
        <v>0</v>
      </c>
      <c r="IO192" s="7">
        <f t="shared" si="395"/>
        <v>0</v>
      </c>
      <c r="IP192" s="7"/>
      <c r="IQ192" s="7">
        <f t="shared" si="396"/>
        <v>0</v>
      </c>
      <c r="IR192" s="7">
        <f t="shared" si="476"/>
        <v>0</v>
      </c>
      <c r="IS192" s="7">
        <f t="shared" si="365"/>
        <v>0</v>
      </c>
      <c r="IT192" s="7">
        <f t="shared" si="397"/>
        <v>0</v>
      </c>
      <c r="IV192">
        <f t="shared" si="366"/>
        <v>0</v>
      </c>
      <c r="IW192">
        <f t="shared" si="367"/>
        <v>0</v>
      </c>
      <c r="IX192">
        <f t="shared" si="368"/>
        <v>0</v>
      </c>
      <c r="IY192">
        <f t="shared" si="417"/>
        <v>0</v>
      </c>
      <c r="IZ192" s="7"/>
      <c r="JA192" s="7">
        <f t="shared" si="477"/>
        <v>0</v>
      </c>
      <c r="JB192" s="7">
        <f t="shared" si="418"/>
        <v>0</v>
      </c>
      <c r="JC192" s="7">
        <f t="shared" si="369"/>
        <v>0</v>
      </c>
      <c r="JD192" s="7"/>
      <c r="JE192" s="7">
        <f t="shared" si="478"/>
        <v>0</v>
      </c>
      <c r="JF192" s="7">
        <f>'Initial absorption'!$H192*JE192*$F192</f>
        <v>0</v>
      </c>
      <c r="JG192" s="7">
        <f t="shared" si="419"/>
        <v>0</v>
      </c>
      <c r="JH192" s="7">
        <f>'Initial absorption'!$N192*JG192*$J192</f>
        <v>0</v>
      </c>
      <c r="JI192" s="7"/>
      <c r="JJ192">
        <f t="shared" si="479"/>
        <v>0</v>
      </c>
      <c r="JK192" s="7">
        <f t="shared" si="480"/>
        <v>0</v>
      </c>
      <c r="JL192">
        <f t="shared" si="398"/>
        <v>0</v>
      </c>
      <c r="JM192" s="7"/>
      <c r="JN192">
        <f t="shared" si="399"/>
        <v>0</v>
      </c>
      <c r="JO192">
        <f t="shared" si="420"/>
        <v>0</v>
      </c>
      <c r="JP192">
        <f t="shared" si="424"/>
        <v>0</v>
      </c>
      <c r="JQ192" s="7"/>
      <c r="JR192">
        <f>(1 - 'Initial absorption'!$N192)*JG192</f>
        <v>0</v>
      </c>
      <c r="JS192" s="7">
        <f t="shared" si="481"/>
        <v>0</v>
      </c>
      <c r="JT192">
        <f>'Initial absorption'!$T192*(JR192+JS192)*$N192</f>
        <v>0</v>
      </c>
      <c r="JU192" s="7"/>
      <c r="JV192">
        <f t="shared" si="486"/>
        <v>0</v>
      </c>
      <c r="JW192">
        <f>'Initial absorption'!$N192*JV192*$J192</f>
        <v>0</v>
      </c>
      <c r="JY192">
        <f>(1-'Initial absorption'!$N192)*JV192</f>
        <v>0</v>
      </c>
      <c r="JZ192">
        <f>'Initial absorption'!$H192*JY192*$F192</f>
        <v>0</v>
      </c>
      <c r="KA192" s="7"/>
      <c r="KB192">
        <f>(1 - 'Initial absorption'!$T192)*(JR192+JS192)</f>
        <v>0</v>
      </c>
      <c r="KC192">
        <f t="shared" si="482"/>
        <v>0</v>
      </c>
    </row>
    <row r="193" spans="4:289" x14ac:dyDescent="0.25">
      <c r="D193">
        <v>1235</v>
      </c>
      <c r="E193">
        <f>'Input spectra'!B193</f>
        <v>0</v>
      </c>
      <c r="F193">
        <f>'Initial absorption'!J193</f>
        <v>0</v>
      </c>
      <c r="G193">
        <f>'Input spectra'!C193</f>
        <v>0</v>
      </c>
      <c r="H193">
        <f t="shared" si="491"/>
        <v>0</v>
      </c>
      <c r="I193">
        <f>'Input spectra'!D193</f>
        <v>0</v>
      </c>
      <c r="J193">
        <f>'Initial absorption'!P193</f>
        <v>0</v>
      </c>
      <c r="K193">
        <f>'Input spectra'!E193</f>
        <v>0</v>
      </c>
      <c r="L193">
        <f t="shared" si="492"/>
        <v>0</v>
      </c>
      <c r="M193">
        <f>'Input spectra'!F193</f>
        <v>0</v>
      </c>
      <c r="N193">
        <f>'Initial absorption'!V193</f>
        <v>0</v>
      </c>
      <c r="O193">
        <f>'Input spectra'!G193</f>
        <v>0</v>
      </c>
      <c r="P193">
        <f t="shared" si="493"/>
        <v>0</v>
      </c>
      <c r="R193">
        <f>'Reaching edge prob after ems 1'!$EZ194</f>
        <v>0.88673205822439072</v>
      </c>
      <c r="S193">
        <f>'Reaching edge prob after ems 2'!$EZ194</f>
        <v>0.88673205822439072</v>
      </c>
      <c r="T193">
        <f>'Reaching edge prob after ems 3'!EZ194</f>
        <v>0.88673205822439072</v>
      </c>
      <c r="U193">
        <f>1-EXP(-'Reaching edge prob after ems 1'!FC194*_k_in_ec_correction*($E193*_c1+'Input spectra'!Y193))</f>
        <v>1.1496177635235583E-2</v>
      </c>
      <c r="V193">
        <f>1-EXP(-(_t-'Reaching edge prob after ems 1'!FC194)*_k_in_ec_correction*($E193*_c1+'Input spectra'!Y193))</f>
        <v>1.1617285918845921E-2</v>
      </c>
      <c r="W193">
        <f>1-EXP(-'Reaching edge prob after ems 2'!FC194*_k_in_ec_correction*($I193*_c2+'Input spectra'!Y193))</f>
        <v>1.1496177635235583E-2</v>
      </c>
      <c r="X193">
        <f>1-EXP(-(_t-'Reaching edge prob after ems 2'!FC194)*_k_in_ec_correction*($I193*_c2+'Input spectra'!Y193))</f>
        <v>1.1617285918845921E-2</v>
      </c>
      <c r="Y193">
        <f>1-EXP(-'Reaching edge prob after ems 3'!FC194*_k_in_ec_correction*($M193*_c3+'Input spectra'!Y193))</f>
        <v>1.1496177635235583E-2</v>
      </c>
      <c r="Z193">
        <f>1-EXP(-(_t-'Reaching edge prob after ems 3'!FC194)*_k_in_ec_correction*($M193*_c3+'Input spectra'!Y193))</f>
        <v>1.1617285918845921E-2</v>
      </c>
      <c r="AD193" s="7">
        <f t="shared" si="494"/>
        <v>0</v>
      </c>
      <c r="AE193" s="7">
        <f t="shared" si="495"/>
        <v>0</v>
      </c>
      <c r="AF193" s="7">
        <f t="shared" si="496"/>
        <v>0</v>
      </c>
      <c r="AG193" s="7">
        <f t="shared" si="497"/>
        <v>0</v>
      </c>
      <c r="AH193" s="7"/>
      <c r="AI193" s="7">
        <f t="shared" si="498"/>
        <v>0</v>
      </c>
      <c r="AJ193" s="7">
        <f t="shared" si="499"/>
        <v>0</v>
      </c>
      <c r="AK193" s="7">
        <f t="shared" si="500"/>
        <v>0</v>
      </c>
      <c r="AL193" s="7">
        <f t="shared" si="501"/>
        <v>0</v>
      </c>
      <c r="AN193">
        <f t="shared" si="502"/>
        <v>0</v>
      </c>
      <c r="AO193">
        <f t="shared" si="503"/>
        <v>0</v>
      </c>
      <c r="AP193">
        <f t="shared" si="504"/>
        <v>0</v>
      </c>
      <c r="AQ193">
        <f t="shared" si="505"/>
        <v>0</v>
      </c>
      <c r="AR193" s="7"/>
      <c r="AS193" s="7">
        <f t="shared" si="506"/>
        <v>0</v>
      </c>
      <c r="AT193" s="7">
        <f t="shared" si="507"/>
        <v>0</v>
      </c>
      <c r="AU193" s="7">
        <f t="shared" si="508"/>
        <v>0</v>
      </c>
      <c r="AV193" s="7"/>
      <c r="AW193" s="7">
        <f t="shared" si="509"/>
        <v>0</v>
      </c>
      <c r="AX193" s="7">
        <f>'Initial absorption'!$H193*AW193*$F193</f>
        <v>0</v>
      </c>
      <c r="AY193" s="7">
        <f t="shared" si="510"/>
        <v>0</v>
      </c>
      <c r="AZ193" s="7">
        <f>'Initial absorption'!$N193*AY193*$J193</f>
        <v>0</v>
      </c>
      <c r="BA193" s="7"/>
      <c r="BB193">
        <f t="shared" si="511"/>
        <v>0</v>
      </c>
      <c r="BC193" s="7">
        <f t="shared" si="512"/>
        <v>0</v>
      </c>
      <c r="BD193">
        <f t="shared" si="513"/>
        <v>0</v>
      </c>
      <c r="BE193" s="7"/>
      <c r="BF193">
        <f t="shared" si="514"/>
        <v>0</v>
      </c>
      <c r="BG193">
        <f t="shared" si="515"/>
        <v>0</v>
      </c>
      <c r="BH193">
        <f t="shared" si="516"/>
        <v>0</v>
      </c>
      <c r="BI193" s="7"/>
      <c r="BJ193">
        <f>(1 - 'Initial absorption'!$N193)*AY193</f>
        <v>0</v>
      </c>
      <c r="BK193" s="7">
        <f t="shared" si="345"/>
        <v>0</v>
      </c>
      <c r="BL193">
        <f>'Initial absorption'!$T193*(BJ193+BK193)*$N193</f>
        <v>0</v>
      </c>
      <c r="BM193" s="7"/>
      <c r="BN193">
        <f t="shared" si="517"/>
        <v>0</v>
      </c>
      <c r="BO193">
        <f>'Initial absorption'!$N193*BN193*$J193</f>
        <v>0</v>
      </c>
      <c r="BQ193">
        <f>(1-'Initial absorption'!$N193)*BN193</f>
        <v>0</v>
      </c>
      <c r="BR193">
        <f>'Initial absorption'!$H193*BQ193*$F193</f>
        <v>0</v>
      </c>
      <c r="BS193" s="7"/>
      <c r="BT193">
        <f>(1 - 'Initial absorption'!$T193)*(BJ193+BK193)</f>
        <v>0</v>
      </c>
      <c r="BU193">
        <f t="shared" si="518"/>
        <v>0</v>
      </c>
      <c r="CF193" s="7">
        <f t="shared" si="425"/>
        <v>0</v>
      </c>
      <c r="CG193" s="7">
        <f t="shared" si="487"/>
        <v>0</v>
      </c>
      <c r="CH193" s="7">
        <f t="shared" si="346"/>
        <v>0</v>
      </c>
      <c r="CI193" s="7">
        <f t="shared" si="380"/>
        <v>0</v>
      </c>
      <c r="CJ193" s="7"/>
      <c r="CK193" s="7">
        <f t="shared" si="381"/>
        <v>0</v>
      </c>
      <c r="CL193" s="7">
        <f t="shared" si="455"/>
        <v>0</v>
      </c>
      <c r="CM193" s="7">
        <f t="shared" si="347"/>
        <v>0</v>
      </c>
      <c r="CN193" s="7">
        <f t="shared" si="382"/>
        <v>0</v>
      </c>
      <c r="CP193">
        <f t="shared" si="348"/>
        <v>0</v>
      </c>
      <c r="CQ193">
        <f t="shared" si="349"/>
        <v>0</v>
      </c>
      <c r="CR193">
        <f t="shared" si="350"/>
        <v>0</v>
      </c>
      <c r="CS193">
        <f t="shared" si="405"/>
        <v>0</v>
      </c>
      <c r="CT193" s="7"/>
      <c r="CU193" s="7">
        <f t="shared" si="456"/>
        <v>0</v>
      </c>
      <c r="CV193" s="7">
        <f t="shared" si="406"/>
        <v>0</v>
      </c>
      <c r="CW193" s="7">
        <f t="shared" si="351"/>
        <v>0</v>
      </c>
      <c r="CX193" s="7"/>
      <c r="CY193" s="7">
        <f t="shared" si="457"/>
        <v>0</v>
      </c>
      <c r="CZ193" s="7">
        <f>'Initial absorption'!$H193*CY193*$F193</f>
        <v>0</v>
      </c>
      <c r="DA193" s="7">
        <f t="shared" si="407"/>
        <v>0</v>
      </c>
      <c r="DB193" s="7">
        <f>'Initial absorption'!$N193*DA193*$J193</f>
        <v>0</v>
      </c>
      <c r="DC193" s="7"/>
      <c r="DD193">
        <f t="shared" si="458"/>
        <v>0</v>
      </c>
      <c r="DE193" s="7">
        <f t="shared" si="459"/>
        <v>0</v>
      </c>
      <c r="DF193">
        <f t="shared" si="383"/>
        <v>0</v>
      </c>
      <c r="DG193" s="7"/>
      <c r="DH193">
        <f t="shared" si="384"/>
        <v>0</v>
      </c>
      <c r="DI193">
        <f t="shared" si="408"/>
        <v>0</v>
      </c>
      <c r="DJ193">
        <f t="shared" si="421"/>
        <v>0</v>
      </c>
      <c r="DK193" s="7"/>
      <c r="DL193">
        <f>(1 - 'Initial absorption'!$N193)*DA193</f>
        <v>0</v>
      </c>
      <c r="DM193" s="7">
        <f t="shared" si="460"/>
        <v>0</v>
      </c>
      <c r="DN193">
        <f>'Initial absorption'!$T193*(DL193+DM193)*$N193</f>
        <v>0</v>
      </c>
      <c r="DO193" s="7"/>
      <c r="DP193">
        <f t="shared" si="483"/>
        <v>0</v>
      </c>
      <c r="DQ193">
        <f>'Initial absorption'!$N193*DP193*$J193</f>
        <v>0</v>
      </c>
      <c r="DS193">
        <f>(1-'Initial absorption'!$N193)*DP193</f>
        <v>0</v>
      </c>
      <c r="DT193">
        <f>'Initial absorption'!$H193*DS193*$F193</f>
        <v>0</v>
      </c>
      <c r="DU193" s="7"/>
      <c r="DV193">
        <f>(1 - 'Initial absorption'!$T193)*(DL193+DM193)</f>
        <v>0</v>
      </c>
      <c r="DW193">
        <f t="shared" si="461"/>
        <v>0</v>
      </c>
      <c r="EH193" s="7">
        <f t="shared" si="426"/>
        <v>0</v>
      </c>
      <c r="EI193" s="7">
        <f t="shared" si="488"/>
        <v>0</v>
      </c>
      <c r="EJ193" s="7">
        <f t="shared" si="352"/>
        <v>0</v>
      </c>
      <c r="EK193" s="7">
        <f t="shared" si="385"/>
        <v>0</v>
      </c>
      <c r="EL193" s="7"/>
      <c r="EM193" s="7">
        <f t="shared" si="386"/>
        <v>0</v>
      </c>
      <c r="EN193" s="7">
        <f t="shared" si="462"/>
        <v>0</v>
      </c>
      <c r="EO193" s="7">
        <f t="shared" si="353"/>
        <v>0</v>
      </c>
      <c r="EP193" s="7">
        <f t="shared" si="387"/>
        <v>0</v>
      </c>
      <c r="ER193">
        <f t="shared" si="354"/>
        <v>0</v>
      </c>
      <c r="ES193">
        <f t="shared" si="355"/>
        <v>0</v>
      </c>
      <c r="ET193">
        <f t="shared" si="356"/>
        <v>0</v>
      </c>
      <c r="EU193">
        <f t="shared" si="409"/>
        <v>0</v>
      </c>
      <c r="EV193" s="7"/>
      <c r="EW193" s="7">
        <f t="shared" si="463"/>
        <v>0</v>
      </c>
      <c r="EX193" s="7">
        <f t="shared" si="410"/>
        <v>0</v>
      </c>
      <c r="EY193" s="7">
        <f t="shared" si="357"/>
        <v>0</v>
      </c>
      <c r="EZ193" s="7"/>
      <c r="FA193" s="7">
        <f t="shared" si="464"/>
        <v>0</v>
      </c>
      <c r="FB193" s="7">
        <f>'Initial absorption'!$H193*FA193*$F193</f>
        <v>0</v>
      </c>
      <c r="FC193" s="7">
        <f t="shared" si="411"/>
        <v>0</v>
      </c>
      <c r="FD193" s="7">
        <f>'Initial absorption'!$N193*FC193*$J193</f>
        <v>0</v>
      </c>
      <c r="FE193" s="7"/>
      <c r="FF193">
        <f t="shared" si="465"/>
        <v>0</v>
      </c>
      <c r="FG193" s="7">
        <f t="shared" si="466"/>
        <v>0</v>
      </c>
      <c r="FH193">
        <f t="shared" si="388"/>
        <v>0</v>
      </c>
      <c r="FI193" s="7"/>
      <c r="FJ193">
        <f t="shared" si="389"/>
        <v>0</v>
      </c>
      <c r="FK193">
        <f t="shared" si="412"/>
        <v>0</v>
      </c>
      <c r="FL193">
        <f t="shared" si="422"/>
        <v>0</v>
      </c>
      <c r="FM193" s="7"/>
      <c r="FN193">
        <f>(1 - 'Initial absorption'!$N193)*FC193</f>
        <v>0</v>
      </c>
      <c r="FO193" s="7">
        <f t="shared" si="467"/>
        <v>0</v>
      </c>
      <c r="FP193">
        <f>'Initial absorption'!$T193*(FN193+FO193)*$N193</f>
        <v>0</v>
      </c>
      <c r="FQ193" s="7"/>
      <c r="FR193">
        <f t="shared" si="484"/>
        <v>0</v>
      </c>
      <c r="FS193">
        <f>'Initial absorption'!$N193*FR193*$J193</f>
        <v>0</v>
      </c>
      <c r="FU193">
        <f>(1-'Initial absorption'!$N193)*FR193</f>
        <v>0</v>
      </c>
      <c r="FV193">
        <f>'Initial absorption'!$H193*FU193*$F193</f>
        <v>0</v>
      </c>
      <c r="FW193" s="7"/>
      <c r="FX193">
        <f>(1 - 'Initial absorption'!$T193)*(FN193+FO193)</f>
        <v>0</v>
      </c>
      <c r="FY193">
        <f t="shared" si="468"/>
        <v>0</v>
      </c>
      <c r="GJ193" s="7">
        <f t="shared" si="427"/>
        <v>0</v>
      </c>
      <c r="GK193" s="7">
        <f t="shared" si="489"/>
        <v>0</v>
      </c>
      <c r="GL193" s="7">
        <f t="shared" si="358"/>
        <v>0</v>
      </c>
      <c r="GM193" s="7">
        <f t="shared" si="390"/>
        <v>0</v>
      </c>
      <c r="GN193" s="7"/>
      <c r="GO193" s="7">
        <f t="shared" si="391"/>
        <v>0</v>
      </c>
      <c r="GP193" s="7">
        <f t="shared" si="469"/>
        <v>0</v>
      </c>
      <c r="GQ193" s="7">
        <f t="shared" si="359"/>
        <v>0</v>
      </c>
      <c r="GR193" s="7">
        <f t="shared" si="392"/>
        <v>0</v>
      </c>
      <c r="GT193">
        <f t="shared" si="360"/>
        <v>0</v>
      </c>
      <c r="GU193">
        <f t="shared" si="361"/>
        <v>0</v>
      </c>
      <c r="GV193">
        <f t="shared" si="362"/>
        <v>0</v>
      </c>
      <c r="GW193">
        <f t="shared" si="413"/>
        <v>0</v>
      </c>
      <c r="GX193" s="7"/>
      <c r="GY193" s="7">
        <f t="shared" si="470"/>
        <v>0</v>
      </c>
      <c r="GZ193" s="7">
        <f t="shared" si="414"/>
        <v>0</v>
      </c>
      <c r="HA193" s="7">
        <f t="shared" si="363"/>
        <v>0</v>
      </c>
      <c r="HB193" s="7"/>
      <c r="HC193" s="7">
        <f t="shared" si="471"/>
        <v>0</v>
      </c>
      <c r="HD193" s="7">
        <f>'Initial absorption'!$H193*HC193*$F193</f>
        <v>0</v>
      </c>
      <c r="HE193" s="7">
        <f t="shared" si="415"/>
        <v>0</v>
      </c>
      <c r="HF193" s="7">
        <f>'Initial absorption'!$N193*HE193*$J193</f>
        <v>0</v>
      </c>
      <c r="HG193" s="7"/>
      <c r="HH193">
        <f t="shared" si="472"/>
        <v>0</v>
      </c>
      <c r="HI193" s="7">
        <f t="shared" si="473"/>
        <v>0</v>
      </c>
      <c r="HJ193">
        <f t="shared" si="393"/>
        <v>0</v>
      </c>
      <c r="HK193" s="7"/>
      <c r="HL193">
        <f t="shared" si="394"/>
        <v>0</v>
      </c>
      <c r="HM193">
        <f t="shared" si="416"/>
        <v>0</v>
      </c>
      <c r="HN193">
        <f t="shared" si="423"/>
        <v>0</v>
      </c>
      <c r="HO193" s="7"/>
      <c r="HP193">
        <f>(1 - 'Initial absorption'!$N193)*HE193</f>
        <v>0</v>
      </c>
      <c r="HQ193" s="7">
        <f t="shared" si="474"/>
        <v>0</v>
      </c>
      <c r="HR193">
        <f>'Initial absorption'!$T193*(HP193+HQ193)*$N193</f>
        <v>0</v>
      </c>
      <c r="HS193" s="7"/>
      <c r="HT193">
        <f t="shared" si="485"/>
        <v>0</v>
      </c>
      <c r="HU193">
        <f>'Initial absorption'!$N193*HT193*$J193</f>
        <v>0</v>
      </c>
      <c r="HW193">
        <f>(1-'Initial absorption'!$N193)*HT193</f>
        <v>0</v>
      </c>
      <c r="HX193">
        <f>'Initial absorption'!$H193*HW193*$F193</f>
        <v>0</v>
      </c>
      <c r="HY193" s="7"/>
      <c r="HZ193">
        <f>(1 - 'Initial absorption'!$T193)*(HP193+HQ193)</f>
        <v>0</v>
      </c>
      <c r="IA193">
        <f t="shared" si="475"/>
        <v>0</v>
      </c>
      <c r="IL193" s="7">
        <f t="shared" si="428"/>
        <v>0</v>
      </c>
      <c r="IM193" s="7">
        <f t="shared" si="490"/>
        <v>0</v>
      </c>
      <c r="IN193" s="7">
        <f t="shared" si="364"/>
        <v>0</v>
      </c>
      <c r="IO193" s="7">
        <f t="shared" si="395"/>
        <v>0</v>
      </c>
      <c r="IP193" s="7"/>
      <c r="IQ193" s="7">
        <f t="shared" si="396"/>
        <v>0</v>
      </c>
      <c r="IR193" s="7">
        <f t="shared" si="476"/>
        <v>0</v>
      </c>
      <c r="IS193" s="7">
        <f t="shared" si="365"/>
        <v>0</v>
      </c>
      <c r="IT193" s="7">
        <f t="shared" si="397"/>
        <v>0</v>
      </c>
      <c r="IV193">
        <f t="shared" si="366"/>
        <v>0</v>
      </c>
      <c r="IW193">
        <f t="shared" si="367"/>
        <v>0</v>
      </c>
      <c r="IX193">
        <f t="shared" si="368"/>
        <v>0</v>
      </c>
      <c r="IY193">
        <f t="shared" si="417"/>
        <v>0</v>
      </c>
      <c r="IZ193" s="7"/>
      <c r="JA193" s="7">
        <f t="shared" si="477"/>
        <v>0</v>
      </c>
      <c r="JB193" s="7">
        <f t="shared" si="418"/>
        <v>0</v>
      </c>
      <c r="JC193" s="7">
        <f t="shared" si="369"/>
        <v>0</v>
      </c>
      <c r="JD193" s="7"/>
      <c r="JE193" s="7">
        <f t="shared" si="478"/>
        <v>0</v>
      </c>
      <c r="JF193" s="7">
        <f>'Initial absorption'!$H193*JE193*$F193</f>
        <v>0</v>
      </c>
      <c r="JG193" s="7">
        <f t="shared" si="419"/>
        <v>0</v>
      </c>
      <c r="JH193" s="7">
        <f>'Initial absorption'!$N193*JG193*$J193</f>
        <v>0</v>
      </c>
      <c r="JI193" s="7"/>
      <c r="JJ193">
        <f t="shared" si="479"/>
        <v>0</v>
      </c>
      <c r="JK193" s="7">
        <f t="shared" si="480"/>
        <v>0</v>
      </c>
      <c r="JL193">
        <f t="shared" si="398"/>
        <v>0</v>
      </c>
      <c r="JM193" s="7"/>
      <c r="JN193">
        <f t="shared" si="399"/>
        <v>0</v>
      </c>
      <c r="JO193">
        <f t="shared" si="420"/>
        <v>0</v>
      </c>
      <c r="JP193">
        <f t="shared" si="424"/>
        <v>0</v>
      </c>
      <c r="JQ193" s="7"/>
      <c r="JR193">
        <f>(1 - 'Initial absorption'!$N193)*JG193</f>
        <v>0</v>
      </c>
      <c r="JS193" s="7">
        <f t="shared" si="481"/>
        <v>0</v>
      </c>
      <c r="JT193">
        <f>'Initial absorption'!$T193*(JR193+JS193)*$N193</f>
        <v>0</v>
      </c>
      <c r="JU193" s="7"/>
      <c r="JV193">
        <f t="shared" si="486"/>
        <v>0</v>
      </c>
      <c r="JW193">
        <f>'Initial absorption'!$N193*JV193*$J193</f>
        <v>0</v>
      </c>
      <c r="JY193">
        <f>(1-'Initial absorption'!$N193)*JV193</f>
        <v>0</v>
      </c>
      <c r="JZ193">
        <f>'Initial absorption'!$H193*JY193*$F193</f>
        <v>0</v>
      </c>
      <c r="KA193" s="7"/>
      <c r="KB193">
        <f>(1 - 'Initial absorption'!$T193)*(JR193+JS193)</f>
        <v>0</v>
      </c>
      <c r="KC193">
        <f t="shared" si="482"/>
        <v>0</v>
      </c>
    </row>
    <row r="194" spans="4:289" x14ac:dyDescent="0.25">
      <c r="D194">
        <v>1240</v>
      </c>
      <c r="E194">
        <f>'Input spectra'!B194</f>
        <v>0</v>
      </c>
      <c r="F194">
        <f>'Initial absorption'!J194</f>
        <v>0</v>
      </c>
      <c r="G194">
        <f>'Input spectra'!C194</f>
        <v>0</v>
      </c>
      <c r="H194">
        <f t="shared" si="491"/>
        <v>0</v>
      </c>
      <c r="I194">
        <f>'Input spectra'!D194</f>
        <v>0</v>
      </c>
      <c r="J194">
        <f>'Initial absorption'!P194</f>
        <v>0</v>
      </c>
      <c r="K194">
        <f>'Input spectra'!E194</f>
        <v>0</v>
      </c>
      <c r="L194">
        <f t="shared" si="492"/>
        <v>0</v>
      </c>
      <c r="M194">
        <f>'Input spectra'!F194</f>
        <v>0</v>
      </c>
      <c r="N194">
        <f>'Initial absorption'!V194</f>
        <v>0</v>
      </c>
      <c r="O194">
        <f>'Input spectra'!G194</f>
        <v>0</v>
      </c>
      <c r="P194">
        <f t="shared" si="493"/>
        <v>0</v>
      </c>
      <c r="R194">
        <f>'Reaching edge prob after ems 1'!$EZ195</f>
        <v>0.88686060788860199</v>
      </c>
      <c r="S194">
        <f>'Reaching edge prob after ems 2'!$EZ195</f>
        <v>0.88686060788860199</v>
      </c>
      <c r="T194">
        <f>'Reaching edge prob after ems 3'!EZ195</f>
        <v>0.88686060788860199</v>
      </c>
      <c r="U194">
        <f>1-EXP(-'Reaching edge prob after ems 1'!FC195*_k_in_ec_correction*($E194*_c1+'Input spectra'!Y194))</f>
        <v>1.1482016158022024E-2</v>
      </c>
      <c r="V194">
        <f>1-EXP(-(_t-'Reaching edge prob after ems 1'!FC195)*_k_in_ec_correction*($E194*_c1+'Input spectra'!Y194))</f>
        <v>1.1602824685679303E-2</v>
      </c>
      <c r="W194">
        <f>1-EXP(-'Reaching edge prob after ems 2'!FC195*_k_in_ec_correction*($I194*_c2+'Input spectra'!Y194))</f>
        <v>1.1482016158022024E-2</v>
      </c>
      <c r="X194">
        <f>1-EXP(-(_t-'Reaching edge prob after ems 2'!FC195)*_k_in_ec_correction*($I194*_c2+'Input spectra'!Y194))</f>
        <v>1.1602824685679303E-2</v>
      </c>
      <c r="Y194">
        <f>1-EXP(-'Reaching edge prob after ems 3'!FC195*_k_in_ec_correction*($M194*_c3+'Input spectra'!Y194))</f>
        <v>1.1482016158022024E-2</v>
      </c>
      <c r="Z194">
        <f>1-EXP(-(_t-'Reaching edge prob after ems 3'!FC195)*_k_in_ec_correction*($M194*_c3+'Input spectra'!Y194))</f>
        <v>1.1602824685679303E-2</v>
      </c>
      <c r="AD194" s="7">
        <f t="shared" si="494"/>
        <v>0</v>
      </c>
      <c r="AE194" s="7">
        <f t="shared" si="495"/>
        <v>0</v>
      </c>
      <c r="AF194" s="7">
        <f t="shared" si="496"/>
        <v>0</v>
      </c>
      <c r="AG194" s="7">
        <f t="shared" si="497"/>
        <v>0</v>
      </c>
      <c r="AH194" s="7"/>
      <c r="AI194" s="7">
        <f t="shared" si="498"/>
        <v>0</v>
      </c>
      <c r="AJ194" s="7">
        <f t="shared" si="499"/>
        <v>0</v>
      </c>
      <c r="AK194" s="7">
        <f t="shared" si="500"/>
        <v>0</v>
      </c>
      <c r="AL194" s="7">
        <f t="shared" si="501"/>
        <v>0</v>
      </c>
      <c r="AN194">
        <f t="shared" si="502"/>
        <v>0</v>
      </c>
      <c r="AO194">
        <f t="shared" si="503"/>
        <v>0</v>
      </c>
      <c r="AP194">
        <f t="shared" si="504"/>
        <v>0</v>
      </c>
      <c r="AQ194">
        <f t="shared" si="505"/>
        <v>0</v>
      </c>
      <c r="AR194" s="7"/>
      <c r="AS194" s="7">
        <f t="shared" si="506"/>
        <v>0</v>
      </c>
      <c r="AT194" s="7">
        <f t="shared" si="507"/>
        <v>0</v>
      </c>
      <c r="AU194" s="7">
        <f t="shared" si="508"/>
        <v>0</v>
      </c>
      <c r="AV194" s="7"/>
      <c r="AW194" s="7">
        <f t="shared" si="509"/>
        <v>0</v>
      </c>
      <c r="AX194" s="7">
        <f>'Initial absorption'!$H194*AW194*$F194</f>
        <v>0</v>
      </c>
      <c r="AY194" s="7">
        <f t="shared" si="510"/>
        <v>0</v>
      </c>
      <c r="AZ194" s="7">
        <f>'Initial absorption'!$N194*AY194*$J194</f>
        <v>0</v>
      </c>
      <c r="BA194" s="7"/>
      <c r="BB194">
        <f t="shared" si="511"/>
        <v>0</v>
      </c>
      <c r="BC194" s="7">
        <f t="shared" si="512"/>
        <v>0</v>
      </c>
      <c r="BD194">
        <f t="shared" si="513"/>
        <v>0</v>
      </c>
      <c r="BE194" s="7"/>
      <c r="BF194">
        <f t="shared" si="514"/>
        <v>0</v>
      </c>
      <c r="BG194">
        <f t="shared" si="515"/>
        <v>0</v>
      </c>
      <c r="BH194">
        <f t="shared" si="516"/>
        <v>0</v>
      </c>
      <c r="BI194" s="7"/>
      <c r="BJ194">
        <f>(1 - 'Initial absorption'!$N194)*AY194</f>
        <v>0</v>
      </c>
      <c r="BK194" s="7">
        <f t="shared" ref="BK194:BK246" si="519">AJ194*(1-$X194)</f>
        <v>0</v>
      </c>
      <c r="BL194">
        <f>'Initial absorption'!$T194*(BJ194+BK194)*$N194</f>
        <v>0</v>
      </c>
      <c r="BM194" s="7"/>
      <c r="BN194">
        <f t="shared" si="517"/>
        <v>0</v>
      </c>
      <c r="BO194">
        <f>'Initial absorption'!$N194*BN194*$J194</f>
        <v>0</v>
      </c>
      <c r="BQ194">
        <f>(1-'Initial absorption'!$N194)*BN194</f>
        <v>0</v>
      </c>
      <c r="BR194">
        <f>'Initial absorption'!$H194*BQ194*$F194</f>
        <v>0</v>
      </c>
      <c r="BS194" s="7"/>
      <c r="BT194">
        <f>(1 - 'Initial absorption'!$T194)*(BJ194+BK194)</f>
        <v>0</v>
      </c>
      <c r="BU194">
        <f t="shared" si="518"/>
        <v>0</v>
      </c>
      <c r="CF194" s="7">
        <f t="shared" si="425"/>
        <v>0</v>
      </c>
      <c r="CG194" s="7">
        <f t="shared" si="487"/>
        <v>0</v>
      </c>
      <c r="CH194" s="7">
        <f t="shared" ref="CH194:CH246" si="520">CD$3*$H194*(1-_ec_loss)</f>
        <v>0</v>
      </c>
      <c r="CI194" s="7">
        <f t="shared" si="380"/>
        <v>0</v>
      </c>
      <c r="CJ194" s="7"/>
      <c r="CK194" s="7">
        <f t="shared" si="381"/>
        <v>0</v>
      </c>
      <c r="CL194" s="7">
        <f t="shared" si="455"/>
        <v>0</v>
      </c>
      <c r="CM194" s="7">
        <f t="shared" ref="CM194:CM246" si="521">CD$4*$L194*(1-_ec_loss)</f>
        <v>0</v>
      </c>
      <c r="CN194" s="7">
        <f t="shared" si="382"/>
        <v>0</v>
      </c>
      <c r="CP194">
        <f t="shared" ref="CP194:CP246" si="522">CD$5*$P194*_ec_loss/2</f>
        <v>0</v>
      </c>
      <c r="CQ194">
        <f t="shared" ref="CQ194:CQ246" si="523">CD$5*$P194*_ec_loss/2</f>
        <v>0</v>
      </c>
      <c r="CR194">
        <f t="shared" ref="CR194:CR246" si="524">CD$5*$P194*(1-_ec_loss)</f>
        <v>0</v>
      </c>
      <c r="CS194">
        <f t="shared" si="405"/>
        <v>0</v>
      </c>
      <c r="CT194" s="7"/>
      <c r="CU194" s="7">
        <f t="shared" si="456"/>
        <v>0</v>
      </c>
      <c r="CV194" s="7">
        <f t="shared" si="406"/>
        <v>0</v>
      </c>
      <c r="CW194" s="7">
        <f t="shared" ref="CW194:CW246" si="525">CH194*(1-$R194)*$F194</f>
        <v>0</v>
      </c>
      <c r="CX194" s="7"/>
      <c r="CY194" s="7">
        <f t="shared" si="457"/>
        <v>0</v>
      </c>
      <c r="CZ194" s="7">
        <f>'Initial absorption'!$H194*CY194*$F194</f>
        <v>0</v>
      </c>
      <c r="DA194" s="7">
        <f t="shared" si="407"/>
        <v>0</v>
      </c>
      <c r="DB194" s="7">
        <f>'Initial absorption'!$N194*DA194*$J194</f>
        <v>0</v>
      </c>
      <c r="DC194" s="7"/>
      <c r="DD194">
        <f t="shared" si="458"/>
        <v>0</v>
      </c>
      <c r="DE194" s="7">
        <f t="shared" si="459"/>
        <v>0</v>
      </c>
      <c r="DF194">
        <f t="shared" si="383"/>
        <v>0</v>
      </c>
      <c r="DG194" s="7"/>
      <c r="DH194">
        <f t="shared" si="384"/>
        <v>0</v>
      </c>
      <c r="DI194">
        <f t="shared" si="408"/>
        <v>0</v>
      </c>
      <c r="DJ194">
        <f t="shared" si="421"/>
        <v>0</v>
      </c>
      <c r="DK194" s="7"/>
      <c r="DL194">
        <f>(1 - 'Initial absorption'!$N194)*DA194</f>
        <v>0</v>
      </c>
      <c r="DM194" s="7">
        <f t="shared" si="460"/>
        <v>0</v>
      </c>
      <c r="DN194">
        <f>'Initial absorption'!$T194*(DL194+DM194)*$N194</f>
        <v>0</v>
      </c>
      <c r="DO194" s="7"/>
      <c r="DP194">
        <f t="shared" si="483"/>
        <v>0</v>
      </c>
      <c r="DQ194">
        <f>'Initial absorption'!$N194*DP194*$J194</f>
        <v>0</v>
      </c>
      <c r="DS194">
        <f>(1-'Initial absorption'!$N194)*DP194</f>
        <v>0</v>
      </c>
      <c r="DT194">
        <f>'Initial absorption'!$H194*DS194*$F194</f>
        <v>0</v>
      </c>
      <c r="DU194" s="7"/>
      <c r="DV194">
        <f>(1 - 'Initial absorption'!$T194)*(DL194+DM194)</f>
        <v>0</v>
      </c>
      <c r="DW194">
        <f t="shared" si="461"/>
        <v>0</v>
      </c>
      <c r="EH194" s="7">
        <f t="shared" si="426"/>
        <v>0</v>
      </c>
      <c r="EI194" s="7">
        <f t="shared" si="488"/>
        <v>0</v>
      </c>
      <c r="EJ194" s="7">
        <f t="shared" ref="EJ194:EJ246" si="526">EF$3*$H194*(1-_ec_loss)</f>
        <v>0</v>
      </c>
      <c r="EK194" s="7">
        <f t="shared" si="385"/>
        <v>0</v>
      </c>
      <c r="EL194" s="7"/>
      <c r="EM194" s="7">
        <f t="shared" si="386"/>
        <v>0</v>
      </c>
      <c r="EN194" s="7">
        <f t="shared" si="462"/>
        <v>0</v>
      </c>
      <c r="EO194" s="7">
        <f t="shared" ref="EO194:EO246" si="527">EF$4*$L194*(1-_ec_loss)</f>
        <v>0</v>
      </c>
      <c r="EP194" s="7">
        <f t="shared" si="387"/>
        <v>0</v>
      </c>
      <c r="ER194">
        <f t="shared" ref="ER194:ER246" si="528">EF$5*$P194*_ec_loss/2</f>
        <v>0</v>
      </c>
      <c r="ES194">
        <f t="shared" ref="ES194:ES246" si="529">EF$5*$P194*_ec_loss/2</f>
        <v>0</v>
      </c>
      <c r="ET194">
        <f t="shared" ref="ET194:ET246" si="530">EF$5*$P194*(1-_ec_loss)</f>
        <v>0</v>
      </c>
      <c r="EU194">
        <f t="shared" si="409"/>
        <v>0</v>
      </c>
      <c r="EV194" s="7"/>
      <c r="EW194" s="7">
        <f t="shared" si="463"/>
        <v>0</v>
      </c>
      <c r="EX194" s="7">
        <f t="shared" si="410"/>
        <v>0</v>
      </c>
      <c r="EY194" s="7">
        <f t="shared" ref="EY194:EY246" si="531">EJ194*(1-$R194)*$F194</f>
        <v>0</v>
      </c>
      <c r="EZ194" s="7"/>
      <c r="FA194" s="7">
        <f t="shared" si="464"/>
        <v>0</v>
      </c>
      <c r="FB194" s="7">
        <f>'Initial absorption'!$H194*FA194*$F194</f>
        <v>0</v>
      </c>
      <c r="FC194" s="7">
        <f t="shared" si="411"/>
        <v>0</v>
      </c>
      <c r="FD194" s="7">
        <f>'Initial absorption'!$N194*FC194*$J194</f>
        <v>0</v>
      </c>
      <c r="FE194" s="7"/>
      <c r="FF194">
        <f t="shared" si="465"/>
        <v>0</v>
      </c>
      <c r="FG194" s="7">
        <f t="shared" si="466"/>
        <v>0</v>
      </c>
      <c r="FH194">
        <f t="shared" si="388"/>
        <v>0</v>
      </c>
      <c r="FI194" s="7"/>
      <c r="FJ194">
        <f t="shared" si="389"/>
        <v>0</v>
      </c>
      <c r="FK194">
        <f t="shared" si="412"/>
        <v>0</v>
      </c>
      <c r="FL194">
        <f t="shared" si="422"/>
        <v>0</v>
      </c>
      <c r="FM194" s="7"/>
      <c r="FN194">
        <f>(1 - 'Initial absorption'!$N194)*FC194</f>
        <v>0</v>
      </c>
      <c r="FO194" s="7">
        <f t="shared" si="467"/>
        <v>0</v>
      </c>
      <c r="FP194">
        <f>'Initial absorption'!$T194*(FN194+FO194)*$N194</f>
        <v>0</v>
      </c>
      <c r="FQ194" s="7"/>
      <c r="FR194">
        <f t="shared" si="484"/>
        <v>0</v>
      </c>
      <c r="FS194">
        <f>'Initial absorption'!$N194*FR194*$J194</f>
        <v>0</v>
      </c>
      <c r="FU194">
        <f>(1-'Initial absorption'!$N194)*FR194</f>
        <v>0</v>
      </c>
      <c r="FV194">
        <f>'Initial absorption'!$H194*FU194*$F194</f>
        <v>0</v>
      </c>
      <c r="FW194" s="7"/>
      <c r="FX194">
        <f>(1 - 'Initial absorption'!$T194)*(FN194+FO194)</f>
        <v>0</v>
      </c>
      <c r="FY194">
        <f t="shared" si="468"/>
        <v>0</v>
      </c>
      <c r="GJ194" s="7">
        <f t="shared" si="427"/>
        <v>0</v>
      </c>
      <c r="GK194" s="7">
        <f t="shared" si="489"/>
        <v>0</v>
      </c>
      <c r="GL194" s="7">
        <f t="shared" ref="GL194:GL246" si="532">GH$3*$H194*(1-_ec_loss)</f>
        <v>0</v>
      </c>
      <c r="GM194" s="7">
        <f t="shared" si="390"/>
        <v>0</v>
      </c>
      <c r="GN194" s="7"/>
      <c r="GO194" s="7">
        <f t="shared" si="391"/>
        <v>0</v>
      </c>
      <c r="GP194" s="7">
        <f t="shared" si="469"/>
        <v>0</v>
      </c>
      <c r="GQ194" s="7">
        <f t="shared" ref="GQ194:GQ246" si="533">GH$4*$L194*(1-_ec_loss)</f>
        <v>0</v>
      </c>
      <c r="GR194" s="7">
        <f t="shared" si="392"/>
        <v>0</v>
      </c>
      <c r="GT194">
        <f t="shared" ref="GT194:GT246" si="534">GH$5*$P194*_ec_loss/2</f>
        <v>0</v>
      </c>
      <c r="GU194">
        <f t="shared" ref="GU194:GU246" si="535">GH$5*$P194*_ec_loss/2</f>
        <v>0</v>
      </c>
      <c r="GV194">
        <f t="shared" ref="GV194:GV246" si="536">GH$5*$P194*(1-_ec_loss)</f>
        <v>0</v>
      </c>
      <c r="GW194">
        <f t="shared" si="413"/>
        <v>0</v>
      </c>
      <c r="GX194" s="7"/>
      <c r="GY194" s="7">
        <f t="shared" si="470"/>
        <v>0</v>
      </c>
      <c r="GZ194" s="7">
        <f t="shared" si="414"/>
        <v>0</v>
      </c>
      <c r="HA194" s="7">
        <f t="shared" ref="HA194:HA246" si="537">GL194*(1-$R194)*$F194</f>
        <v>0</v>
      </c>
      <c r="HB194" s="7"/>
      <c r="HC194" s="7">
        <f t="shared" si="471"/>
        <v>0</v>
      </c>
      <c r="HD194" s="7">
        <f>'Initial absorption'!$H194*HC194*$F194</f>
        <v>0</v>
      </c>
      <c r="HE194" s="7">
        <f t="shared" si="415"/>
        <v>0</v>
      </c>
      <c r="HF194" s="7">
        <f>'Initial absorption'!$N194*HE194*$J194</f>
        <v>0</v>
      </c>
      <c r="HG194" s="7"/>
      <c r="HH194">
        <f t="shared" si="472"/>
        <v>0</v>
      </c>
      <c r="HI194" s="7">
        <f t="shared" si="473"/>
        <v>0</v>
      </c>
      <c r="HJ194">
        <f t="shared" si="393"/>
        <v>0</v>
      </c>
      <c r="HK194" s="7"/>
      <c r="HL194">
        <f t="shared" si="394"/>
        <v>0</v>
      </c>
      <c r="HM194">
        <f t="shared" si="416"/>
        <v>0</v>
      </c>
      <c r="HN194">
        <f t="shared" si="423"/>
        <v>0</v>
      </c>
      <c r="HO194" s="7"/>
      <c r="HP194">
        <f>(1 - 'Initial absorption'!$N194)*HE194</f>
        <v>0</v>
      </c>
      <c r="HQ194" s="7">
        <f t="shared" si="474"/>
        <v>0</v>
      </c>
      <c r="HR194">
        <f>'Initial absorption'!$T194*(HP194+HQ194)*$N194</f>
        <v>0</v>
      </c>
      <c r="HS194" s="7"/>
      <c r="HT194">
        <f t="shared" si="485"/>
        <v>0</v>
      </c>
      <c r="HU194">
        <f>'Initial absorption'!$N194*HT194*$J194</f>
        <v>0</v>
      </c>
      <c r="HW194">
        <f>(1-'Initial absorption'!$N194)*HT194</f>
        <v>0</v>
      </c>
      <c r="HX194">
        <f>'Initial absorption'!$H194*HW194*$F194</f>
        <v>0</v>
      </c>
      <c r="HY194" s="7"/>
      <c r="HZ194">
        <f>(1 - 'Initial absorption'!$T194)*(HP194+HQ194)</f>
        <v>0</v>
      </c>
      <c r="IA194">
        <f t="shared" si="475"/>
        <v>0</v>
      </c>
      <c r="IL194" s="7">
        <f t="shared" si="428"/>
        <v>0</v>
      </c>
      <c r="IM194" s="7">
        <f t="shared" si="490"/>
        <v>0</v>
      </c>
      <c r="IN194" s="7">
        <f t="shared" ref="IN194:IN246" si="538">IJ$3*$H194*(1-_ec_loss)</f>
        <v>0</v>
      </c>
      <c r="IO194" s="7">
        <f t="shared" si="395"/>
        <v>0</v>
      </c>
      <c r="IP194" s="7"/>
      <c r="IQ194" s="7">
        <f t="shared" si="396"/>
        <v>0</v>
      </c>
      <c r="IR194" s="7">
        <f t="shared" si="476"/>
        <v>0</v>
      </c>
      <c r="IS194" s="7">
        <f t="shared" ref="IS194:IS246" si="539">IJ$4*$L194*(1-_ec_loss)</f>
        <v>0</v>
      </c>
      <c r="IT194" s="7">
        <f t="shared" si="397"/>
        <v>0</v>
      </c>
      <c r="IV194">
        <f t="shared" ref="IV194:IV246" si="540">IJ$5*$P194*_ec_loss/2</f>
        <v>0</v>
      </c>
      <c r="IW194">
        <f t="shared" ref="IW194:IW246" si="541">IJ$5*$P194*_ec_loss/2</f>
        <v>0</v>
      </c>
      <c r="IX194">
        <f t="shared" ref="IX194:IX246" si="542">IJ$5*$P194*(1-_ec_loss)</f>
        <v>0</v>
      </c>
      <c r="IY194">
        <f t="shared" si="417"/>
        <v>0</v>
      </c>
      <c r="IZ194" s="7"/>
      <c r="JA194" s="7">
        <f t="shared" si="477"/>
        <v>0</v>
      </c>
      <c r="JB194" s="7">
        <f t="shared" si="418"/>
        <v>0</v>
      </c>
      <c r="JC194" s="7">
        <f t="shared" ref="JC194:JC246" si="543">IN194*(1-$R194)*$F194</f>
        <v>0</v>
      </c>
      <c r="JD194" s="7"/>
      <c r="JE194" s="7">
        <f t="shared" si="478"/>
        <v>0</v>
      </c>
      <c r="JF194" s="7">
        <f>'Initial absorption'!$H194*JE194*$F194</f>
        <v>0</v>
      </c>
      <c r="JG194" s="7">
        <f t="shared" si="419"/>
        <v>0</v>
      </c>
      <c r="JH194" s="7">
        <f>'Initial absorption'!$N194*JG194*$J194</f>
        <v>0</v>
      </c>
      <c r="JI194" s="7"/>
      <c r="JJ194">
        <f t="shared" si="479"/>
        <v>0</v>
      </c>
      <c r="JK194" s="7">
        <f t="shared" si="480"/>
        <v>0</v>
      </c>
      <c r="JL194">
        <f t="shared" si="398"/>
        <v>0</v>
      </c>
      <c r="JM194" s="7"/>
      <c r="JN194">
        <f t="shared" si="399"/>
        <v>0</v>
      </c>
      <c r="JO194">
        <f t="shared" si="420"/>
        <v>0</v>
      </c>
      <c r="JP194">
        <f t="shared" si="424"/>
        <v>0</v>
      </c>
      <c r="JQ194" s="7"/>
      <c r="JR194">
        <f>(1 - 'Initial absorption'!$N194)*JG194</f>
        <v>0</v>
      </c>
      <c r="JS194" s="7">
        <f t="shared" si="481"/>
        <v>0</v>
      </c>
      <c r="JT194">
        <f>'Initial absorption'!$T194*(JR194+JS194)*$N194</f>
        <v>0</v>
      </c>
      <c r="JU194" s="7"/>
      <c r="JV194">
        <f t="shared" si="486"/>
        <v>0</v>
      </c>
      <c r="JW194">
        <f>'Initial absorption'!$N194*JV194*$J194</f>
        <v>0</v>
      </c>
      <c r="JY194">
        <f>(1-'Initial absorption'!$N194)*JV194</f>
        <v>0</v>
      </c>
      <c r="JZ194">
        <f>'Initial absorption'!$H194*JY194*$F194</f>
        <v>0</v>
      </c>
      <c r="KA194" s="7"/>
      <c r="KB194">
        <f>(1 - 'Initial absorption'!$T194)*(JR194+JS194)</f>
        <v>0</v>
      </c>
      <c r="KC194">
        <f t="shared" si="482"/>
        <v>0</v>
      </c>
    </row>
    <row r="195" spans="4:289" x14ac:dyDescent="0.25">
      <c r="D195">
        <v>1245</v>
      </c>
      <c r="E195">
        <f>'Input spectra'!B195</f>
        <v>0</v>
      </c>
      <c r="F195">
        <f>'Initial absorption'!J195</f>
        <v>0</v>
      </c>
      <c r="G195">
        <f>'Input spectra'!C195</f>
        <v>0</v>
      </c>
      <c r="H195">
        <f t="shared" si="491"/>
        <v>0</v>
      </c>
      <c r="I195">
        <f>'Input spectra'!D195</f>
        <v>0</v>
      </c>
      <c r="J195">
        <f>'Initial absorption'!P195</f>
        <v>0</v>
      </c>
      <c r="K195">
        <f>'Input spectra'!E195</f>
        <v>0</v>
      </c>
      <c r="L195">
        <f t="shared" si="492"/>
        <v>0</v>
      </c>
      <c r="M195">
        <f>'Input spectra'!F195</f>
        <v>0</v>
      </c>
      <c r="N195">
        <f>'Initial absorption'!V195</f>
        <v>0</v>
      </c>
      <c r="O195">
        <f>'Input spectra'!G195</f>
        <v>0</v>
      </c>
      <c r="P195">
        <f t="shared" si="493"/>
        <v>0</v>
      </c>
      <c r="R195">
        <f>'Reaching edge prob after ems 1'!$EZ196</f>
        <v>0.8869891864995435</v>
      </c>
      <c r="S195">
        <f>'Reaching edge prob after ems 2'!$EZ196</f>
        <v>0.8869891864995435</v>
      </c>
      <c r="T195">
        <f>'Reaching edge prob after ems 3'!EZ196</f>
        <v>0.8869891864995435</v>
      </c>
      <c r="U195">
        <f>1-EXP(-'Reaching edge prob after ems 1'!FC196*_k_in_ec_correction*($E195*_c1+'Input spectra'!Y195))</f>
        <v>1.1467854290035384E-2</v>
      </c>
      <c r="V195">
        <f>1-EXP(-(_t-'Reaching edge prob after ems 1'!FC196)*_k_in_ec_correction*($E195*_c1+'Input spectra'!Y195))</f>
        <v>1.1588363428797765E-2</v>
      </c>
      <c r="W195">
        <f>1-EXP(-'Reaching edge prob after ems 2'!FC196*_k_in_ec_correction*($I195*_c2+'Input spectra'!Y195))</f>
        <v>1.1467854290035384E-2</v>
      </c>
      <c r="X195">
        <f>1-EXP(-(_t-'Reaching edge prob after ems 2'!FC196)*_k_in_ec_correction*($I195*_c2+'Input spectra'!Y195))</f>
        <v>1.1588363428797765E-2</v>
      </c>
      <c r="Y195">
        <f>1-EXP(-'Reaching edge prob after ems 3'!FC196*_k_in_ec_correction*($M195*_c3+'Input spectra'!Y195))</f>
        <v>1.1467854290035384E-2</v>
      </c>
      <c r="Z195">
        <f>1-EXP(-(_t-'Reaching edge prob after ems 3'!FC196)*_k_in_ec_correction*($M195*_c3+'Input spectra'!Y195))</f>
        <v>1.1588363428797765E-2</v>
      </c>
      <c r="AD195" s="7">
        <f t="shared" si="494"/>
        <v>0</v>
      </c>
      <c r="AE195" s="7">
        <f t="shared" si="495"/>
        <v>0</v>
      </c>
      <c r="AF195" s="7">
        <f t="shared" si="496"/>
        <v>0</v>
      </c>
      <c r="AG195" s="7">
        <f t="shared" si="497"/>
        <v>0</v>
      </c>
      <c r="AH195" s="7"/>
      <c r="AI195" s="7">
        <f t="shared" si="498"/>
        <v>0</v>
      </c>
      <c r="AJ195" s="7">
        <f t="shared" si="499"/>
        <v>0</v>
      </c>
      <c r="AK195" s="7">
        <f t="shared" si="500"/>
        <v>0</v>
      </c>
      <c r="AL195" s="7">
        <f t="shared" si="501"/>
        <v>0</v>
      </c>
      <c r="AN195">
        <f t="shared" si="502"/>
        <v>0</v>
      </c>
      <c r="AO195">
        <f t="shared" si="503"/>
        <v>0</v>
      </c>
      <c r="AP195">
        <f t="shared" si="504"/>
        <v>0</v>
      </c>
      <c r="AQ195">
        <f t="shared" si="505"/>
        <v>0</v>
      </c>
      <c r="AR195" s="7"/>
      <c r="AS195" s="7">
        <f t="shared" si="506"/>
        <v>0</v>
      </c>
      <c r="AT195" s="7">
        <f t="shared" si="507"/>
        <v>0</v>
      </c>
      <c r="AU195" s="7">
        <f t="shared" si="508"/>
        <v>0</v>
      </c>
      <c r="AV195" s="7"/>
      <c r="AW195" s="7">
        <f t="shared" si="509"/>
        <v>0</v>
      </c>
      <c r="AX195" s="7">
        <f>'Initial absorption'!$H195*AW195*$F195</f>
        <v>0</v>
      </c>
      <c r="AY195" s="7">
        <f t="shared" si="510"/>
        <v>0</v>
      </c>
      <c r="AZ195" s="7">
        <f>'Initial absorption'!$N195*AY195*$J195</f>
        <v>0</v>
      </c>
      <c r="BA195" s="7"/>
      <c r="BB195">
        <f t="shared" si="511"/>
        <v>0</v>
      </c>
      <c r="BC195" s="7">
        <f t="shared" si="512"/>
        <v>0</v>
      </c>
      <c r="BD195">
        <f t="shared" si="513"/>
        <v>0</v>
      </c>
      <c r="BE195" s="7"/>
      <c r="BF195">
        <f t="shared" si="514"/>
        <v>0</v>
      </c>
      <c r="BG195">
        <f t="shared" si="515"/>
        <v>0</v>
      </c>
      <c r="BH195">
        <f t="shared" si="516"/>
        <v>0</v>
      </c>
      <c r="BI195" s="7"/>
      <c r="BJ195">
        <f>(1 - 'Initial absorption'!$N195)*AY195</f>
        <v>0</v>
      </c>
      <c r="BK195" s="7">
        <f t="shared" si="519"/>
        <v>0</v>
      </c>
      <c r="BL195">
        <f>'Initial absorption'!$T195*(BJ195+BK195)*$N195</f>
        <v>0</v>
      </c>
      <c r="BM195" s="7"/>
      <c r="BN195">
        <f t="shared" si="517"/>
        <v>0</v>
      </c>
      <c r="BO195">
        <f>'Initial absorption'!$N195*BN195*$J195</f>
        <v>0</v>
      </c>
      <c r="BQ195">
        <f>(1-'Initial absorption'!$N195)*BN195</f>
        <v>0</v>
      </c>
      <c r="BR195">
        <f>'Initial absorption'!$H195*BQ195*$F195</f>
        <v>0</v>
      </c>
      <c r="BS195" s="7"/>
      <c r="BT195">
        <f>(1 - 'Initial absorption'!$T195)*(BJ195+BK195)</f>
        <v>0</v>
      </c>
      <c r="BU195">
        <f t="shared" si="518"/>
        <v>0</v>
      </c>
      <c r="CF195" s="7">
        <f t="shared" si="425"/>
        <v>0</v>
      </c>
      <c r="CG195" s="7">
        <f t="shared" si="487"/>
        <v>0</v>
      </c>
      <c r="CH195" s="7">
        <f t="shared" si="520"/>
        <v>0</v>
      </c>
      <c r="CI195" s="7">
        <f t="shared" ref="CI195:CI246" si="544">CH195*$R195</f>
        <v>0</v>
      </c>
      <c r="CJ195" s="7"/>
      <c r="CK195" s="7">
        <f t="shared" ref="CK195:CK246" si="545">CD$4*$L195*_ec_loss/2</f>
        <v>0</v>
      </c>
      <c r="CL195" s="7">
        <f t="shared" si="455"/>
        <v>0</v>
      </c>
      <c r="CM195" s="7">
        <f t="shared" si="521"/>
        <v>0</v>
      </c>
      <c r="CN195" s="7">
        <f t="shared" ref="CN195:CN246" si="546">CM195*$S195</f>
        <v>0</v>
      </c>
      <c r="CP195">
        <f t="shared" si="522"/>
        <v>0</v>
      </c>
      <c r="CQ195">
        <f t="shared" si="523"/>
        <v>0</v>
      </c>
      <c r="CR195">
        <f t="shared" si="524"/>
        <v>0</v>
      </c>
      <c r="CS195">
        <f t="shared" si="405"/>
        <v>0</v>
      </c>
      <c r="CT195" s="7"/>
      <c r="CU195" s="7">
        <f t="shared" si="456"/>
        <v>0</v>
      </c>
      <c r="CV195" s="7">
        <f t="shared" si="406"/>
        <v>0</v>
      </c>
      <c r="CW195" s="7">
        <f t="shared" si="525"/>
        <v>0</v>
      </c>
      <c r="CX195" s="7"/>
      <c r="CY195" s="7">
        <f t="shared" si="457"/>
        <v>0</v>
      </c>
      <c r="CZ195" s="7">
        <f>'Initial absorption'!$H195*CY195*$F195</f>
        <v>0</v>
      </c>
      <c r="DA195" s="7">
        <f t="shared" si="407"/>
        <v>0</v>
      </c>
      <c r="DB195" s="7">
        <f>'Initial absorption'!$N195*DA195*$J195</f>
        <v>0</v>
      </c>
      <c r="DC195" s="7"/>
      <c r="DD195">
        <f t="shared" si="458"/>
        <v>0</v>
      </c>
      <c r="DE195" s="7">
        <f t="shared" si="459"/>
        <v>0</v>
      </c>
      <c r="DF195">
        <f t="shared" ref="DF195:DF246" si="547">CM195*(1-$S195)*$J195</f>
        <v>0</v>
      </c>
      <c r="DG195" s="7"/>
      <c r="DH195">
        <f t="shared" ref="DH195:DH246" si="548">CP195*$Y195*$N195</f>
        <v>0</v>
      </c>
      <c r="DI195">
        <f t="shared" si="408"/>
        <v>0</v>
      </c>
      <c r="DJ195">
        <f t="shared" si="421"/>
        <v>0</v>
      </c>
      <c r="DK195" s="7"/>
      <c r="DL195">
        <f>(1 - 'Initial absorption'!$N195)*DA195</f>
        <v>0</v>
      </c>
      <c r="DM195" s="7">
        <f t="shared" si="460"/>
        <v>0</v>
      </c>
      <c r="DN195">
        <f>'Initial absorption'!$T195*(DL195+DM195)*$N195</f>
        <v>0</v>
      </c>
      <c r="DO195" s="7"/>
      <c r="DP195">
        <f t="shared" si="483"/>
        <v>0</v>
      </c>
      <c r="DQ195">
        <f>'Initial absorption'!$N195*DP195*$J195</f>
        <v>0</v>
      </c>
      <c r="DS195">
        <f>(1-'Initial absorption'!$N195)*DP195</f>
        <v>0</v>
      </c>
      <c r="DT195">
        <f>'Initial absorption'!$H195*DS195*$F195</f>
        <v>0</v>
      </c>
      <c r="DU195" s="7"/>
      <c r="DV195">
        <f>(1 - 'Initial absorption'!$T195)*(DL195+DM195)</f>
        <v>0</v>
      </c>
      <c r="DW195">
        <f t="shared" si="461"/>
        <v>0</v>
      </c>
      <c r="EH195" s="7">
        <f t="shared" si="426"/>
        <v>0</v>
      </c>
      <c r="EI195" s="7">
        <f t="shared" si="488"/>
        <v>0</v>
      </c>
      <c r="EJ195" s="7">
        <f t="shared" si="526"/>
        <v>0</v>
      </c>
      <c r="EK195" s="7">
        <f t="shared" ref="EK195:EK246" si="549">EJ195*$R195</f>
        <v>0</v>
      </c>
      <c r="EL195" s="7"/>
      <c r="EM195" s="7">
        <f t="shared" ref="EM195:EM246" si="550">EF$4*$L195*_ec_loss/2</f>
        <v>0</v>
      </c>
      <c r="EN195" s="7">
        <f t="shared" si="462"/>
        <v>0</v>
      </c>
      <c r="EO195" s="7">
        <f t="shared" si="527"/>
        <v>0</v>
      </c>
      <c r="EP195" s="7">
        <f t="shared" ref="EP195:EP246" si="551">EO195*$S195</f>
        <v>0</v>
      </c>
      <c r="ER195">
        <f t="shared" si="528"/>
        <v>0</v>
      </c>
      <c r="ES195">
        <f t="shared" si="529"/>
        <v>0</v>
      </c>
      <c r="ET195">
        <f t="shared" si="530"/>
        <v>0</v>
      </c>
      <c r="EU195">
        <f t="shared" si="409"/>
        <v>0</v>
      </c>
      <c r="EV195" s="7"/>
      <c r="EW195" s="7">
        <f t="shared" si="463"/>
        <v>0</v>
      </c>
      <c r="EX195" s="7">
        <f t="shared" si="410"/>
        <v>0</v>
      </c>
      <c r="EY195" s="7">
        <f t="shared" si="531"/>
        <v>0</v>
      </c>
      <c r="EZ195" s="7"/>
      <c r="FA195" s="7">
        <f t="shared" si="464"/>
        <v>0</v>
      </c>
      <c r="FB195" s="7">
        <f>'Initial absorption'!$H195*FA195*$F195</f>
        <v>0</v>
      </c>
      <c r="FC195" s="7">
        <f t="shared" si="411"/>
        <v>0</v>
      </c>
      <c r="FD195" s="7">
        <f>'Initial absorption'!$N195*FC195*$J195</f>
        <v>0</v>
      </c>
      <c r="FE195" s="7"/>
      <c r="FF195">
        <f t="shared" si="465"/>
        <v>0</v>
      </c>
      <c r="FG195" s="7">
        <f t="shared" si="466"/>
        <v>0</v>
      </c>
      <c r="FH195">
        <f t="shared" ref="FH195:FH246" si="552">EO195*(1-$S195)*$J195</f>
        <v>0</v>
      </c>
      <c r="FI195" s="7"/>
      <c r="FJ195">
        <f t="shared" ref="FJ195:FJ246" si="553">ER195*$Y195*$N195</f>
        <v>0</v>
      </c>
      <c r="FK195">
        <f t="shared" si="412"/>
        <v>0</v>
      </c>
      <c r="FL195">
        <f t="shared" si="422"/>
        <v>0</v>
      </c>
      <c r="FM195" s="7"/>
      <c r="FN195">
        <f>(1 - 'Initial absorption'!$N195)*FC195</f>
        <v>0</v>
      </c>
      <c r="FO195" s="7">
        <f t="shared" si="467"/>
        <v>0</v>
      </c>
      <c r="FP195">
        <f>'Initial absorption'!$T195*(FN195+FO195)*$N195</f>
        <v>0</v>
      </c>
      <c r="FQ195" s="7"/>
      <c r="FR195">
        <f t="shared" si="484"/>
        <v>0</v>
      </c>
      <c r="FS195">
        <f>'Initial absorption'!$N195*FR195*$J195</f>
        <v>0</v>
      </c>
      <c r="FU195">
        <f>(1-'Initial absorption'!$N195)*FR195</f>
        <v>0</v>
      </c>
      <c r="FV195">
        <f>'Initial absorption'!$H195*FU195*$F195</f>
        <v>0</v>
      </c>
      <c r="FW195" s="7"/>
      <c r="FX195">
        <f>(1 - 'Initial absorption'!$T195)*(FN195+FO195)</f>
        <v>0</v>
      </c>
      <c r="FY195">
        <f t="shared" si="468"/>
        <v>0</v>
      </c>
      <c r="GJ195" s="7">
        <f t="shared" si="427"/>
        <v>0</v>
      </c>
      <c r="GK195" s="7">
        <f t="shared" si="489"/>
        <v>0</v>
      </c>
      <c r="GL195" s="7">
        <f t="shared" si="532"/>
        <v>0</v>
      </c>
      <c r="GM195" s="7">
        <f t="shared" ref="GM195:GM246" si="554">GL195*$R195</f>
        <v>0</v>
      </c>
      <c r="GN195" s="7"/>
      <c r="GO195" s="7">
        <f t="shared" ref="GO195:GO246" si="555">GH$4*$L195*_ec_loss/2</f>
        <v>0</v>
      </c>
      <c r="GP195" s="7">
        <f t="shared" si="469"/>
        <v>0</v>
      </c>
      <c r="GQ195" s="7">
        <f t="shared" si="533"/>
        <v>0</v>
      </c>
      <c r="GR195" s="7">
        <f t="shared" ref="GR195:GR246" si="556">GQ195*$S195</f>
        <v>0</v>
      </c>
      <c r="GT195">
        <f t="shared" si="534"/>
        <v>0</v>
      </c>
      <c r="GU195">
        <f t="shared" si="535"/>
        <v>0</v>
      </c>
      <c r="GV195">
        <f t="shared" si="536"/>
        <v>0</v>
      </c>
      <c r="GW195">
        <f t="shared" si="413"/>
        <v>0</v>
      </c>
      <c r="GX195" s="7"/>
      <c r="GY195" s="7">
        <f t="shared" si="470"/>
        <v>0</v>
      </c>
      <c r="GZ195" s="7">
        <f t="shared" si="414"/>
        <v>0</v>
      </c>
      <c r="HA195" s="7">
        <f t="shared" si="537"/>
        <v>0</v>
      </c>
      <c r="HB195" s="7"/>
      <c r="HC195" s="7">
        <f t="shared" si="471"/>
        <v>0</v>
      </c>
      <c r="HD195" s="7">
        <f>'Initial absorption'!$H195*HC195*$F195</f>
        <v>0</v>
      </c>
      <c r="HE195" s="7">
        <f t="shared" si="415"/>
        <v>0</v>
      </c>
      <c r="HF195" s="7">
        <f>'Initial absorption'!$N195*HE195*$J195</f>
        <v>0</v>
      </c>
      <c r="HG195" s="7"/>
      <c r="HH195">
        <f t="shared" si="472"/>
        <v>0</v>
      </c>
      <c r="HI195" s="7">
        <f t="shared" si="473"/>
        <v>0</v>
      </c>
      <c r="HJ195">
        <f t="shared" ref="HJ195:HJ246" si="557">GQ195*(1-$S195)*$J195</f>
        <v>0</v>
      </c>
      <c r="HK195" s="7"/>
      <c r="HL195">
        <f t="shared" ref="HL195:HL246" si="558">GT195*$Y195*$N195</f>
        <v>0</v>
      </c>
      <c r="HM195">
        <f t="shared" si="416"/>
        <v>0</v>
      </c>
      <c r="HN195">
        <f t="shared" si="423"/>
        <v>0</v>
      </c>
      <c r="HO195" s="7"/>
      <c r="HP195">
        <f>(1 - 'Initial absorption'!$N195)*HE195</f>
        <v>0</v>
      </c>
      <c r="HQ195" s="7">
        <f t="shared" si="474"/>
        <v>0</v>
      </c>
      <c r="HR195">
        <f>'Initial absorption'!$T195*(HP195+HQ195)*$N195</f>
        <v>0</v>
      </c>
      <c r="HS195" s="7"/>
      <c r="HT195">
        <f t="shared" si="485"/>
        <v>0</v>
      </c>
      <c r="HU195">
        <f>'Initial absorption'!$N195*HT195*$J195</f>
        <v>0</v>
      </c>
      <c r="HW195">
        <f>(1-'Initial absorption'!$N195)*HT195</f>
        <v>0</v>
      </c>
      <c r="HX195">
        <f>'Initial absorption'!$H195*HW195*$F195</f>
        <v>0</v>
      </c>
      <c r="HY195" s="7"/>
      <c r="HZ195">
        <f>(1 - 'Initial absorption'!$T195)*(HP195+HQ195)</f>
        <v>0</v>
      </c>
      <c r="IA195">
        <f t="shared" si="475"/>
        <v>0</v>
      </c>
      <c r="IL195" s="7">
        <f t="shared" si="428"/>
        <v>0</v>
      </c>
      <c r="IM195" s="7">
        <f t="shared" si="490"/>
        <v>0</v>
      </c>
      <c r="IN195" s="7">
        <f t="shared" si="538"/>
        <v>0</v>
      </c>
      <c r="IO195" s="7">
        <f t="shared" ref="IO195:IO246" si="559">IN195*$R195</f>
        <v>0</v>
      </c>
      <c r="IP195" s="7"/>
      <c r="IQ195" s="7">
        <f t="shared" ref="IQ195:IQ246" si="560">IJ$4*$L195*_ec_loss/2</f>
        <v>0</v>
      </c>
      <c r="IR195" s="7">
        <f t="shared" si="476"/>
        <v>0</v>
      </c>
      <c r="IS195" s="7">
        <f t="shared" si="539"/>
        <v>0</v>
      </c>
      <c r="IT195" s="7">
        <f t="shared" ref="IT195:IT246" si="561">IS195*$S195</f>
        <v>0</v>
      </c>
      <c r="IV195">
        <f t="shared" si="540"/>
        <v>0</v>
      </c>
      <c r="IW195">
        <f t="shared" si="541"/>
        <v>0</v>
      </c>
      <c r="IX195">
        <f t="shared" si="542"/>
        <v>0</v>
      </c>
      <c r="IY195">
        <f t="shared" si="417"/>
        <v>0</v>
      </c>
      <c r="IZ195" s="7"/>
      <c r="JA195" s="7">
        <f t="shared" si="477"/>
        <v>0</v>
      </c>
      <c r="JB195" s="7">
        <f t="shared" si="418"/>
        <v>0</v>
      </c>
      <c r="JC195" s="7">
        <f t="shared" si="543"/>
        <v>0</v>
      </c>
      <c r="JD195" s="7"/>
      <c r="JE195" s="7">
        <f t="shared" si="478"/>
        <v>0</v>
      </c>
      <c r="JF195" s="7">
        <f>'Initial absorption'!$H195*JE195*$F195</f>
        <v>0</v>
      </c>
      <c r="JG195" s="7">
        <f t="shared" si="419"/>
        <v>0</v>
      </c>
      <c r="JH195" s="7">
        <f>'Initial absorption'!$N195*JG195*$J195</f>
        <v>0</v>
      </c>
      <c r="JI195" s="7"/>
      <c r="JJ195">
        <f t="shared" si="479"/>
        <v>0</v>
      </c>
      <c r="JK195" s="7">
        <f t="shared" si="480"/>
        <v>0</v>
      </c>
      <c r="JL195">
        <f t="shared" ref="JL195:JL246" si="562">IS195*(1-$S195)*$J195</f>
        <v>0</v>
      </c>
      <c r="JM195" s="7"/>
      <c r="JN195">
        <f t="shared" ref="JN195:JN246" si="563">IV195*$Y195*$N195</f>
        <v>0</v>
      </c>
      <c r="JO195">
        <f t="shared" si="420"/>
        <v>0</v>
      </c>
      <c r="JP195">
        <f t="shared" si="424"/>
        <v>0</v>
      </c>
      <c r="JQ195" s="7"/>
      <c r="JR195">
        <f>(1 - 'Initial absorption'!$N195)*JG195</f>
        <v>0</v>
      </c>
      <c r="JS195" s="7">
        <f t="shared" si="481"/>
        <v>0</v>
      </c>
      <c r="JT195">
        <f>'Initial absorption'!$T195*(JR195+JS195)*$N195</f>
        <v>0</v>
      </c>
      <c r="JU195" s="7"/>
      <c r="JV195">
        <f t="shared" si="486"/>
        <v>0</v>
      </c>
      <c r="JW195">
        <f>'Initial absorption'!$N195*JV195*$J195</f>
        <v>0</v>
      </c>
      <c r="JY195">
        <f>(1-'Initial absorption'!$N195)*JV195</f>
        <v>0</v>
      </c>
      <c r="JZ195">
        <f>'Initial absorption'!$H195*JY195*$F195</f>
        <v>0</v>
      </c>
      <c r="KA195" s="7"/>
      <c r="KB195">
        <f>(1 - 'Initial absorption'!$T195)*(JR195+JS195)</f>
        <v>0</v>
      </c>
      <c r="KC195">
        <f t="shared" si="482"/>
        <v>0</v>
      </c>
    </row>
    <row r="196" spans="4:289" x14ac:dyDescent="0.25">
      <c r="D196">
        <v>1250</v>
      </c>
      <c r="E196">
        <f>'Input spectra'!B196</f>
        <v>0</v>
      </c>
      <c r="F196">
        <f>'Initial absorption'!J196</f>
        <v>0</v>
      </c>
      <c r="G196">
        <f>'Input spectra'!C196</f>
        <v>0</v>
      </c>
      <c r="H196">
        <f t="shared" si="491"/>
        <v>0</v>
      </c>
      <c r="I196">
        <f>'Input spectra'!D196</f>
        <v>0</v>
      </c>
      <c r="J196">
        <f>'Initial absorption'!P196</f>
        <v>0</v>
      </c>
      <c r="K196">
        <f>'Input spectra'!E196</f>
        <v>0</v>
      </c>
      <c r="L196">
        <f t="shared" si="492"/>
        <v>0</v>
      </c>
      <c r="M196">
        <f>'Input spectra'!F196</f>
        <v>0</v>
      </c>
      <c r="N196">
        <f>'Initial absorption'!V196</f>
        <v>0</v>
      </c>
      <c r="O196">
        <f>'Input spectra'!G196</f>
        <v>0</v>
      </c>
      <c r="P196">
        <f t="shared" si="493"/>
        <v>0</v>
      </c>
      <c r="R196">
        <f>'Reaching edge prob after ems 1'!$EZ197</f>
        <v>0.88711779406533331</v>
      </c>
      <c r="S196">
        <f>'Reaching edge prob after ems 2'!$EZ197</f>
        <v>0.88711779406533331</v>
      </c>
      <c r="T196">
        <f>'Reaching edge prob after ems 3'!EZ197</f>
        <v>0.88711779406533331</v>
      </c>
      <c r="U196">
        <f>1-EXP(-'Reaching edge prob after ems 1'!FC197*_k_in_ec_correction*($E196*_c1+'Input spectra'!Y196))</f>
        <v>1.1453692031264562E-2</v>
      </c>
      <c r="V196">
        <f>1-EXP(-(_t-'Reaching edge prob after ems 1'!FC197)*_k_in_ec_correction*($E196*_c1+'Input spectra'!Y196))</f>
        <v>1.1573902148206749E-2</v>
      </c>
      <c r="W196">
        <f>1-EXP(-'Reaching edge prob after ems 2'!FC197*_k_in_ec_correction*($I196*_c2+'Input spectra'!Y196))</f>
        <v>1.1453692031264562E-2</v>
      </c>
      <c r="X196">
        <f>1-EXP(-(_t-'Reaching edge prob after ems 2'!FC197)*_k_in_ec_correction*($I196*_c2+'Input spectra'!Y196))</f>
        <v>1.1573902148206749E-2</v>
      </c>
      <c r="Y196">
        <f>1-EXP(-'Reaching edge prob after ems 3'!FC197*_k_in_ec_correction*($M196*_c3+'Input spectra'!Y196))</f>
        <v>1.1453692031264562E-2</v>
      </c>
      <c r="Z196">
        <f>1-EXP(-(_t-'Reaching edge prob after ems 3'!FC197)*_k_in_ec_correction*($M196*_c3+'Input spectra'!Y196))</f>
        <v>1.1573902148206749E-2</v>
      </c>
      <c r="AD196" s="7">
        <f t="shared" si="494"/>
        <v>0</v>
      </c>
      <c r="AE196" s="7">
        <f t="shared" si="495"/>
        <v>0</v>
      </c>
      <c r="AF196" s="7">
        <f t="shared" si="496"/>
        <v>0</v>
      </c>
      <c r="AG196" s="7">
        <f t="shared" si="497"/>
        <v>0</v>
      </c>
      <c r="AH196" s="7"/>
      <c r="AI196" s="7">
        <f t="shared" si="498"/>
        <v>0</v>
      </c>
      <c r="AJ196" s="7">
        <f t="shared" si="499"/>
        <v>0</v>
      </c>
      <c r="AK196" s="7">
        <f t="shared" si="500"/>
        <v>0</v>
      </c>
      <c r="AL196" s="7">
        <f t="shared" si="501"/>
        <v>0</v>
      </c>
      <c r="AN196">
        <f t="shared" si="502"/>
        <v>0</v>
      </c>
      <c r="AO196">
        <f t="shared" si="503"/>
        <v>0</v>
      </c>
      <c r="AP196">
        <f t="shared" si="504"/>
        <v>0</v>
      </c>
      <c r="AQ196">
        <f t="shared" si="505"/>
        <v>0</v>
      </c>
      <c r="AR196" s="7"/>
      <c r="AS196" s="7">
        <f t="shared" si="506"/>
        <v>0</v>
      </c>
      <c r="AT196" s="7">
        <f t="shared" si="507"/>
        <v>0</v>
      </c>
      <c r="AU196" s="7">
        <f t="shared" si="508"/>
        <v>0</v>
      </c>
      <c r="AV196" s="7"/>
      <c r="AW196" s="7">
        <f t="shared" si="509"/>
        <v>0</v>
      </c>
      <c r="AX196" s="7">
        <f>'Initial absorption'!$H196*AW196*$F196</f>
        <v>0</v>
      </c>
      <c r="AY196" s="7">
        <f t="shared" si="510"/>
        <v>0</v>
      </c>
      <c r="AZ196" s="7">
        <f>'Initial absorption'!$N196*AY196*$J196</f>
        <v>0</v>
      </c>
      <c r="BA196" s="7"/>
      <c r="BB196">
        <f t="shared" si="511"/>
        <v>0</v>
      </c>
      <c r="BC196" s="7">
        <f t="shared" si="512"/>
        <v>0</v>
      </c>
      <c r="BD196">
        <f t="shared" si="513"/>
        <v>0</v>
      </c>
      <c r="BE196" s="7"/>
      <c r="BF196">
        <f t="shared" si="514"/>
        <v>0</v>
      </c>
      <c r="BG196">
        <f t="shared" si="515"/>
        <v>0</v>
      </c>
      <c r="BH196">
        <f t="shared" si="516"/>
        <v>0</v>
      </c>
      <c r="BI196" s="7"/>
      <c r="BJ196">
        <f>(1 - 'Initial absorption'!$N196)*AY196</f>
        <v>0</v>
      </c>
      <c r="BK196" s="7">
        <f t="shared" si="519"/>
        <v>0</v>
      </c>
      <c r="BL196">
        <f>'Initial absorption'!$T196*(BJ196+BK196)*$N196</f>
        <v>0</v>
      </c>
      <c r="BM196" s="7"/>
      <c r="BN196">
        <f t="shared" si="517"/>
        <v>0</v>
      </c>
      <c r="BO196">
        <f>'Initial absorption'!$N196*BN196*$J196</f>
        <v>0</v>
      </c>
      <c r="BQ196">
        <f>(1-'Initial absorption'!$N196)*BN196</f>
        <v>0</v>
      </c>
      <c r="BR196">
        <f>'Initial absorption'!$H196*BQ196*$F196</f>
        <v>0</v>
      </c>
      <c r="BS196" s="7"/>
      <c r="BT196">
        <f>(1 - 'Initial absorption'!$T196)*(BJ196+BK196)</f>
        <v>0</v>
      </c>
      <c r="BU196">
        <f t="shared" si="518"/>
        <v>0</v>
      </c>
      <c r="CF196" s="7">
        <f t="shared" si="425"/>
        <v>0</v>
      </c>
      <c r="CG196" s="7">
        <f t="shared" si="487"/>
        <v>0</v>
      </c>
      <c r="CH196" s="7">
        <f t="shared" si="520"/>
        <v>0</v>
      </c>
      <c r="CI196" s="7">
        <f t="shared" si="544"/>
        <v>0</v>
      </c>
      <c r="CJ196" s="7"/>
      <c r="CK196" s="7">
        <f t="shared" si="545"/>
        <v>0</v>
      </c>
      <c r="CL196" s="7">
        <f t="shared" si="455"/>
        <v>0</v>
      </c>
      <c r="CM196" s="7">
        <f t="shared" si="521"/>
        <v>0</v>
      </c>
      <c r="CN196" s="7">
        <f t="shared" si="546"/>
        <v>0</v>
      </c>
      <c r="CP196">
        <f t="shared" si="522"/>
        <v>0</v>
      </c>
      <c r="CQ196">
        <f t="shared" si="523"/>
        <v>0</v>
      </c>
      <c r="CR196">
        <f t="shared" si="524"/>
        <v>0</v>
      </c>
      <c r="CS196">
        <f t="shared" ref="CS196:CS246" si="564">CR196*$T196</f>
        <v>0</v>
      </c>
      <c r="CT196" s="7"/>
      <c r="CU196" s="7">
        <f t="shared" si="456"/>
        <v>0</v>
      </c>
      <c r="CV196" s="7">
        <f t="shared" ref="CV196:CV246" si="565">CG196*$V196*$F196</f>
        <v>0</v>
      </c>
      <c r="CW196" s="7">
        <f t="shared" si="525"/>
        <v>0</v>
      </c>
      <c r="CX196" s="7"/>
      <c r="CY196" s="7">
        <f t="shared" si="457"/>
        <v>0</v>
      </c>
      <c r="CZ196" s="7">
        <f>'Initial absorption'!$H196*CY196*$F196</f>
        <v>0</v>
      </c>
      <c r="DA196" s="7">
        <f t="shared" ref="DA196:DA246" si="566">CG196*(1-$V196)</f>
        <v>0</v>
      </c>
      <c r="DB196" s="7">
        <f>'Initial absorption'!$N196*DA196*$J196</f>
        <v>0</v>
      </c>
      <c r="DC196" s="7"/>
      <c r="DD196">
        <f t="shared" si="458"/>
        <v>0</v>
      </c>
      <c r="DE196" s="7">
        <f t="shared" si="459"/>
        <v>0</v>
      </c>
      <c r="DF196">
        <f t="shared" si="547"/>
        <v>0</v>
      </c>
      <c r="DG196" s="7"/>
      <c r="DH196">
        <f t="shared" si="548"/>
        <v>0</v>
      </c>
      <c r="DI196">
        <f t="shared" ref="DI196:DI246" si="567">CQ196*$Z196*$N196</f>
        <v>0</v>
      </c>
      <c r="DJ196">
        <f t="shared" si="421"/>
        <v>0</v>
      </c>
      <c r="DK196" s="7"/>
      <c r="DL196">
        <f>(1 - 'Initial absorption'!$N196)*DA196</f>
        <v>0</v>
      </c>
      <c r="DM196" s="7">
        <f t="shared" si="460"/>
        <v>0</v>
      </c>
      <c r="DN196">
        <f>'Initial absorption'!$T196*(DL196+DM196)*$N196</f>
        <v>0</v>
      </c>
      <c r="DO196" s="7"/>
      <c r="DP196">
        <f t="shared" si="483"/>
        <v>0</v>
      </c>
      <c r="DQ196">
        <f>'Initial absorption'!$N196*DP196*$J196</f>
        <v>0</v>
      </c>
      <c r="DS196">
        <f>(1-'Initial absorption'!$N196)*DP196</f>
        <v>0</v>
      </c>
      <c r="DT196">
        <f>'Initial absorption'!$H196*DS196*$F196</f>
        <v>0</v>
      </c>
      <c r="DU196" s="7"/>
      <c r="DV196">
        <f>(1 - 'Initial absorption'!$T196)*(DL196+DM196)</f>
        <v>0</v>
      </c>
      <c r="DW196">
        <f t="shared" si="461"/>
        <v>0</v>
      </c>
      <c r="EH196" s="7">
        <f t="shared" si="426"/>
        <v>0</v>
      </c>
      <c r="EI196" s="7">
        <f t="shared" si="488"/>
        <v>0</v>
      </c>
      <c r="EJ196" s="7">
        <f t="shared" si="526"/>
        <v>0</v>
      </c>
      <c r="EK196" s="7">
        <f t="shared" si="549"/>
        <v>0</v>
      </c>
      <c r="EL196" s="7"/>
      <c r="EM196" s="7">
        <f t="shared" si="550"/>
        <v>0</v>
      </c>
      <c r="EN196" s="7">
        <f t="shared" si="462"/>
        <v>0</v>
      </c>
      <c r="EO196" s="7">
        <f t="shared" si="527"/>
        <v>0</v>
      </c>
      <c r="EP196" s="7">
        <f t="shared" si="551"/>
        <v>0</v>
      </c>
      <c r="ER196">
        <f t="shared" si="528"/>
        <v>0</v>
      </c>
      <c r="ES196">
        <f t="shared" si="529"/>
        <v>0</v>
      </c>
      <c r="ET196">
        <f t="shared" si="530"/>
        <v>0</v>
      </c>
      <c r="EU196">
        <f t="shared" ref="EU196:EU246" si="568">ET196*$T196</f>
        <v>0</v>
      </c>
      <c r="EV196" s="7"/>
      <c r="EW196" s="7">
        <f t="shared" si="463"/>
        <v>0</v>
      </c>
      <c r="EX196" s="7">
        <f t="shared" ref="EX196:EX246" si="569">EI196*$V196*$F196</f>
        <v>0</v>
      </c>
      <c r="EY196" s="7">
        <f t="shared" si="531"/>
        <v>0</v>
      </c>
      <c r="EZ196" s="7"/>
      <c r="FA196" s="7">
        <f t="shared" si="464"/>
        <v>0</v>
      </c>
      <c r="FB196" s="7">
        <f>'Initial absorption'!$H196*FA196*$F196</f>
        <v>0</v>
      </c>
      <c r="FC196" s="7">
        <f t="shared" ref="FC196:FC246" si="570">EI196*(1-$V196)</f>
        <v>0</v>
      </c>
      <c r="FD196" s="7">
        <f>'Initial absorption'!$N196*FC196*$J196</f>
        <v>0</v>
      </c>
      <c r="FE196" s="7"/>
      <c r="FF196">
        <f t="shared" si="465"/>
        <v>0</v>
      </c>
      <c r="FG196" s="7">
        <f t="shared" si="466"/>
        <v>0</v>
      </c>
      <c r="FH196">
        <f t="shared" si="552"/>
        <v>0</v>
      </c>
      <c r="FI196" s="7"/>
      <c r="FJ196">
        <f t="shared" si="553"/>
        <v>0</v>
      </c>
      <c r="FK196">
        <f t="shared" ref="FK196:FK246" si="571">ES196*$Z196*$N196</f>
        <v>0</v>
      </c>
      <c r="FL196">
        <f t="shared" si="422"/>
        <v>0</v>
      </c>
      <c r="FM196" s="7"/>
      <c r="FN196">
        <f>(1 - 'Initial absorption'!$N196)*FC196</f>
        <v>0</v>
      </c>
      <c r="FO196" s="7">
        <f t="shared" si="467"/>
        <v>0</v>
      </c>
      <c r="FP196">
        <f>'Initial absorption'!$T196*(FN196+FO196)*$N196</f>
        <v>0</v>
      </c>
      <c r="FQ196" s="7"/>
      <c r="FR196">
        <f t="shared" si="484"/>
        <v>0</v>
      </c>
      <c r="FS196">
        <f>'Initial absorption'!$N196*FR196*$J196</f>
        <v>0</v>
      </c>
      <c r="FU196">
        <f>(1-'Initial absorption'!$N196)*FR196</f>
        <v>0</v>
      </c>
      <c r="FV196">
        <f>'Initial absorption'!$H196*FU196*$F196</f>
        <v>0</v>
      </c>
      <c r="FW196" s="7"/>
      <c r="FX196">
        <f>(1 - 'Initial absorption'!$T196)*(FN196+FO196)</f>
        <v>0</v>
      </c>
      <c r="FY196">
        <f t="shared" si="468"/>
        <v>0</v>
      </c>
      <c r="GJ196" s="7">
        <f t="shared" si="427"/>
        <v>0</v>
      </c>
      <c r="GK196" s="7">
        <f t="shared" si="489"/>
        <v>0</v>
      </c>
      <c r="GL196" s="7">
        <f t="shared" si="532"/>
        <v>0</v>
      </c>
      <c r="GM196" s="7">
        <f t="shared" si="554"/>
        <v>0</v>
      </c>
      <c r="GN196" s="7"/>
      <c r="GO196" s="7">
        <f t="shared" si="555"/>
        <v>0</v>
      </c>
      <c r="GP196" s="7">
        <f t="shared" si="469"/>
        <v>0</v>
      </c>
      <c r="GQ196" s="7">
        <f t="shared" si="533"/>
        <v>0</v>
      </c>
      <c r="GR196" s="7">
        <f t="shared" si="556"/>
        <v>0</v>
      </c>
      <c r="GT196">
        <f t="shared" si="534"/>
        <v>0</v>
      </c>
      <c r="GU196">
        <f t="shared" si="535"/>
        <v>0</v>
      </c>
      <c r="GV196">
        <f t="shared" si="536"/>
        <v>0</v>
      </c>
      <c r="GW196">
        <f t="shared" ref="GW196:GW246" si="572">GV196*$T196</f>
        <v>0</v>
      </c>
      <c r="GX196" s="7"/>
      <c r="GY196" s="7">
        <f t="shared" si="470"/>
        <v>0</v>
      </c>
      <c r="GZ196" s="7">
        <f t="shared" ref="GZ196:GZ246" si="573">GK196*$V196*$F196</f>
        <v>0</v>
      </c>
      <c r="HA196" s="7">
        <f t="shared" si="537"/>
        <v>0</v>
      </c>
      <c r="HB196" s="7"/>
      <c r="HC196" s="7">
        <f t="shared" si="471"/>
        <v>0</v>
      </c>
      <c r="HD196" s="7">
        <f>'Initial absorption'!$H196*HC196*$F196</f>
        <v>0</v>
      </c>
      <c r="HE196" s="7">
        <f t="shared" ref="HE196:HE246" si="574">GK196*(1-$V196)</f>
        <v>0</v>
      </c>
      <c r="HF196" s="7">
        <f>'Initial absorption'!$N196*HE196*$J196</f>
        <v>0</v>
      </c>
      <c r="HG196" s="7"/>
      <c r="HH196">
        <f t="shared" si="472"/>
        <v>0</v>
      </c>
      <c r="HI196" s="7">
        <f t="shared" si="473"/>
        <v>0</v>
      </c>
      <c r="HJ196">
        <f t="shared" si="557"/>
        <v>0</v>
      </c>
      <c r="HK196" s="7"/>
      <c r="HL196">
        <f t="shared" si="558"/>
        <v>0</v>
      </c>
      <c r="HM196">
        <f t="shared" ref="HM196:HM246" si="575">GU196*$Z196*$N196</f>
        <v>0</v>
      </c>
      <c r="HN196">
        <f t="shared" si="423"/>
        <v>0</v>
      </c>
      <c r="HO196" s="7"/>
      <c r="HP196">
        <f>(1 - 'Initial absorption'!$N196)*HE196</f>
        <v>0</v>
      </c>
      <c r="HQ196" s="7">
        <f t="shared" si="474"/>
        <v>0</v>
      </c>
      <c r="HR196">
        <f>'Initial absorption'!$T196*(HP196+HQ196)*$N196</f>
        <v>0</v>
      </c>
      <c r="HS196" s="7"/>
      <c r="HT196">
        <f t="shared" si="485"/>
        <v>0</v>
      </c>
      <c r="HU196">
        <f>'Initial absorption'!$N196*HT196*$J196</f>
        <v>0</v>
      </c>
      <c r="HW196">
        <f>(1-'Initial absorption'!$N196)*HT196</f>
        <v>0</v>
      </c>
      <c r="HX196">
        <f>'Initial absorption'!$H196*HW196*$F196</f>
        <v>0</v>
      </c>
      <c r="HY196" s="7"/>
      <c r="HZ196">
        <f>(1 - 'Initial absorption'!$T196)*(HP196+HQ196)</f>
        <v>0</v>
      </c>
      <c r="IA196">
        <f t="shared" si="475"/>
        <v>0</v>
      </c>
      <c r="IL196" s="7">
        <f t="shared" si="428"/>
        <v>0</v>
      </c>
      <c r="IM196" s="7">
        <f t="shared" si="490"/>
        <v>0</v>
      </c>
      <c r="IN196" s="7">
        <f t="shared" si="538"/>
        <v>0</v>
      </c>
      <c r="IO196" s="7">
        <f t="shared" si="559"/>
        <v>0</v>
      </c>
      <c r="IP196" s="7"/>
      <c r="IQ196" s="7">
        <f t="shared" si="560"/>
        <v>0</v>
      </c>
      <c r="IR196" s="7">
        <f t="shared" si="476"/>
        <v>0</v>
      </c>
      <c r="IS196" s="7">
        <f t="shared" si="539"/>
        <v>0</v>
      </c>
      <c r="IT196" s="7">
        <f t="shared" si="561"/>
        <v>0</v>
      </c>
      <c r="IV196">
        <f t="shared" si="540"/>
        <v>0</v>
      </c>
      <c r="IW196">
        <f t="shared" si="541"/>
        <v>0</v>
      </c>
      <c r="IX196">
        <f t="shared" si="542"/>
        <v>0</v>
      </c>
      <c r="IY196">
        <f t="shared" ref="IY196:IY246" si="576">IX196*$T196</f>
        <v>0</v>
      </c>
      <c r="IZ196" s="7"/>
      <c r="JA196" s="7">
        <f t="shared" si="477"/>
        <v>0</v>
      </c>
      <c r="JB196" s="7">
        <f t="shared" ref="JB196:JB246" si="577">IM196*$V196*$F196</f>
        <v>0</v>
      </c>
      <c r="JC196" s="7">
        <f t="shared" si="543"/>
        <v>0</v>
      </c>
      <c r="JD196" s="7"/>
      <c r="JE196" s="7">
        <f t="shared" si="478"/>
        <v>0</v>
      </c>
      <c r="JF196" s="7">
        <f>'Initial absorption'!$H196*JE196*$F196</f>
        <v>0</v>
      </c>
      <c r="JG196" s="7">
        <f t="shared" ref="JG196:JG246" si="578">IM196*(1-$V196)</f>
        <v>0</v>
      </c>
      <c r="JH196" s="7">
        <f>'Initial absorption'!$N196*JG196*$J196</f>
        <v>0</v>
      </c>
      <c r="JI196" s="7"/>
      <c r="JJ196">
        <f t="shared" si="479"/>
        <v>0</v>
      </c>
      <c r="JK196" s="7">
        <f t="shared" si="480"/>
        <v>0</v>
      </c>
      <c r="JL196">
        <f t="shared" si="562"/>
        <v>0</v>
      </c>
      <c r="JM196" s="7"/>
      <c r="JN196">
        <f t="shared" si="563"/>
        <v>0</v>
      </c>
      <c r="JO196">
        <f t="shared" ref="JO196:JO246" si="579">IW196*$Z196*$N196</f>
        <v>0</v>
      </c>
      <c r="JP196">
        <f t="shared" si="424"/>
        <v>0</v>
      </c>
      <c r="JQ196" s="7"/>
      <c r="JR196">
        <f>(1 - 'Initial absorption'!$N196)*JG196</f>
        <v>0</v>
      </c>
      <c r="JS196" s="7">
        <f t="shared" si="481"/>
        <v>0</v>
      </c>
      <c r="JT196">
        <f>'Initial absorption'!$T196*(JR196+JS196)*$N196</f>
        <v>0</v>
      </c>
      <c r="JU196" s="7"/>
      <c r="JV196">
        <f t="shared" si="486"/>
        <v>0</v>
      </c>
      <c r="JW196">
        <f>'Initial absorption'!$N196*JV196*$J196</f>
        <v>0</v>
      </c>
      <c r="JY196">
        <f>(1-'Initial absorption'!$N196)*JV196</f>
        <v>0</v>
      </c>
      <c r="JZ196">
        <f>'Initial absorption'!$H196*JY196*$F196</f>
        <v>0</v>
      </c>
      <c r="KA196" s="7"/>
      <c r="KB196">
        <f>(1 - 'Initial absorption'!$T196)*(JR196+JS196)</f>
        <v>0</v>
      </c>
      <c r="KC196">
        <f t="shared" si="482"/>
        <v>0</v>
      </c>
    </row>
    <row r="197" spans="4:289" x14ac:dyDescent="0.25">
      <c r="D197">
        <v>1255</v>
      </c>
      <c r="E197">
        <f>'Input spectra'!B197</f>
        <v>0</v>
      </c>
      <c r="F197">
        <f>'Initial absorption'!J197</f>
        <v>0</v>
      </c>
      <c r="G197">
        <f>'Input spectra'!C197</f>
        <v>0</v>
      </c>
      <c r="H197">
        <f t="shared" si="491"/>
        <v>0</v>
      </c>
      <c r="I197">
        <f>'Input spectra'!D197</f>
        <v>0</v>
      </c>
      <c r="J197">
        <f>'Initial absorption'!P197</f>
        <v>0</v>
      </c>
      <c r="K197">
        <f>'Input spectra'!E197</f>
        <v>0</v>
      </c>
      <c r="L197">
        <f t="shared" si="492"/>
        <v>0</v>
      </c>
      <c r="M197">
        <f>'Input spectra'!F197</f>
        <v>0</v>
      </c>
      <c r="N197">
        <f>'Initial absorption'!V197</f>
        <v>0</v>
      </c>
      <c r="O197">
        <f>'Input spectra'!G197</f>
        <v>0</v>
      </c>
      <c r="P197">
        <f t="shared" si="493"/>
        <v>0</v>
      </c>
      <c r="R197">
        <f>'Reaching edge prob after ems 1'!$EZ198</f>
        <v>0.88724643059409558</v>
      </c>
      <c r="S197">
        <f>'Reaching edge prob after ems 2'!$EZ198</f>
        <v>0.88724643059409558</v>
      </c>
      <c r="T197">
        <f>'Reaching edge prob after ems 3'!EZ198</f>
        <v>0.88724643059409558</v>
      </c>
      <c r="U197">
        <f>1-EXP(-'Reaching edge prob after ems 1'!FC198*_k_in_ec_correction*($E197*_c1+'Input spectra'!Y197))</f>
        <v>1.1439529381698565E-2</v>
      </c>
      <c r="V197">
        <f>1-EXP(-(_t-'Reaching edge prob after ems 1'!FC198)*_k_in_ec_correction*($E197*_c1+'Input spectra'!Y197))</f>
        <v>1.155944084391114E-2</v>
      </c>
      <c r="W197">
        <f>1-EXP(-'Reaching edge prob after ems 2'!FC198*_k_in_ec_correction*($I197*_c2+'Input spectra'!Y197))</f>
        <v>1.1439529381698565E-2</v>
      </c>
      <c r="X197">
        <f>1-EXP(-(_t-'Reaching edge prob after ems 2'!FC198)*_k_in_ec_correction*($I197*_c2+'Input spectra'!Y197))</f>
        <v>1.155944084391114E-2</v>
      </c>
      <c r="Y197">
        <f>1-EXP(-'Reaching edge prob after ems 3'!FC198*_k_in_ec_correction*($M197*_c3+'Input spectra'!Y197))</f>
        <v>1.1439529381698565E-2</v>
      </c>
      <c r="Z197">
        <f>1-EXP(-(_t-'Reaching edge prob after ems 3'!FC198)*_k_in_ec_correction*($M197*_c3+'Input spectra'!Y197))</f>
        <v>1.155944084391114E-2</v>
      </c>
      <c r="AD197" s="7">
        <f t="shared" si="494"/>
        <v>0</v>
      </c>
      <c r="AE197" s="7">
        <f t="shared" si="495"/>
        <v>0</v>
      </c>
      <c r="AF197" s="7">
        <f t="shared" si="496"/>
        <v>0</v>
      </c>
      <c r="AG197" s="7">
        <f t="shared" si="497"/>
        <v>0</v>
      </c>
      <c r="AH197" s="7"/>
      <c r="AI197" s="7">
        <f t="shared" si="498"/>
        <v>0</v>
      </c>
      <c r="AJ197" s="7">
        <f t="shared" si="499"/>
        <v>0</v>
      </c>
      <c r="AK197" s="7">
        <f t="shared" si="500"/>
        <v>0</v>
      </c>
      <c r="AL197" s="7">
        <f t="shared" si="501"/>
        <v>0</v>
      </c>
      <c r="AN197">
        <f t="shared" si="502"/>
        <v>0</v>
      </c>
      <c r="AO197">
        <f t="shared" si="503"/>
        <v>0</v>
      </c>
      <c r="AP197">
        <f t="shared" si="504"/>
        <v>0</v>
      </c>
      <c r="AQ197">
        <f t="shared" si="505"/>
        <v>0</v>
      </c>
      <c r="AR197" s="7"/>
      <c r="AS197" s="7">
        <f t="shared" si="506"/>
        <v>0</v>
      </c>
      <c r="AT197" s="7">
        <f t="shared" si="507"/>
        <v>0</v>
      </c>
      <c r="AU197" s="7">
        <f t="shared" si="508"/>
        <v>0</v>
      </c>
      <c r="AV197" s="7"/>
      <c r="AW197" s="7">
        <f t="shared" si="509"/>
        <v>0</v>
      </c>
      <c r="AX197" s="7">
        <f>'Initial absorption'!$H197*AW197*$F197</f>
        <v>0</v>
      </c>
      <c r="AY197" s="7">
        <f t="shared" si="510"/>
        <v>0</v>
      </c>
      <c r="AZ197" s="7">
        <f>'Initial absorption'!$N197*AY197*$J197</f>
        <v>0</v>
      </c>
      <c r="BA197" s="7"/>
      <c r="BB197">
        <f t="shared" si="511"/>
        <v>0</v>
      </c>
      <c r="BC197" s="7">
        <f t="shared" si="512"/>
        <v>0</v>
      </c>
      <c r="BD197">
        <f t="shared" si="513"/>
        <v>0</v>
      </c>
      <c r="BE197" s="7"/>
      <c r="BF197">
        <f t="shared" si="514"/>
        <v>0</v>
      </c>
      <c r="BG197">
        <f t="shared" si="515"/>
        <v>0</v>
      </c>
      <c r="BH197">
        <f t="shared" si="516"/>
        <v>0</v>
      </c>
      <c r="BI197" s="7"/>
      <c r="BJ197">
        <f>(1 - 'Initial absorption'!$N197)*AY197</f>
        <v>0</v>
      </c>
      <c r="BK197" s="7">
        <f t="shared" si="519"/>
        <v>0</v>
      </c>
      <c r="BL197">
        <f>'Initial absorption'!$T197*(BJ197+BK197)*$N197</f>
        <v>0</v>
      </c>
      <c r="BM197" s="7"/>
      <c r="BN197">
        <f t="shared" si="517"/>
        <v>0</v>
      </c>
      <c r="BO197">
        <f>'Initial absorption'!$N197*BN197*$J197</f>
        <v>0</v>
      </c>
      <c r="BQ197">
        <f>(1-'Initial absorption'!$N197)*BN197</f>
        <v>0</v>
      </c>
      <c r="BR197">
        <f>'Initial absorption'!$H197*BQ197*$F197</f>
        <v>0</v>
      </c>
      <c r="BS197" s="7"/>
      <c r="BT197">
        <f>(1 - 'Initial absorption'!$T197)*(BJ197+BK197)</f>
        <v>0</v>
      </c>
      <c r="BU197">
        <f t="shared" si="518"/>
        <v>0</v>
      </c>
      <c r="CF197" s="7">
        <f t="shared" si="425"/>
        <v>0</v>
      </c>
      <c r="CG197" s="7">
        <f t="shared" si="487"/>
        <v>0</v>
      </c>
      <c r="CH197" s="7">
        <f t="shared" si="520"/>
        <v>0</v>
      </c>
      <c r="CI197" s="7">
        <f t="shared" si="544"/>
        <v>0</v>
      </c>
      <c r="CJ197" s="7"/>
      <c r="CK197" s="7">
        <f t="shared" si="545"/>
        <v>0</v>
      </c>
      <c r="CL197" s="7">
        <f t="shared" si="455"/>
        <v>0</v>
      </c>
      <c r="CM197" s="7">
        <f t="shared" si="521"/>
        <v>0</v>
      </c>
      <c r="CN197" s="7">
        <f t="shared" si="546"/>
        <v>0</v>
      </c>
      <c r="CP197">
        <f t="shared" si="522"/>
        <v>0</v>
      </c>
      <c r="CQ197">
        <f t="shared" si="523"/>
        <v>0</v>
      </c>
      <c r="CR197">
        <f t="shared" si="524"/>
        <v>0</v>
      </c>
      <c r="CS197">
        <f t="shared" si="564"/>
        <v>0</v>
      </c>
      <c r="CT197" s="7"/>
      <c r="CU197" s="7">
        <f t="shared" si="456"/>
        <v>0</v>
      </c>
      <c r="CV197" s="7">
        <f t="shared" si="565"/>
        <v>0</v>
      </c>
      <c r="CW197" s="7">
        <f t="shared" si="525"/>
        <v>0</v>
      </c>
      <c r="CX197" s="7"/>
      <c r="CY197" s="7">
        <f t="shared" si="457"/>
        <v>0</v>
      </c>
      <c r="CZ197" s="7">
        <f>'Initial absorption'!$H197*CY197*$F197</f>
        <v>0</v>
      </c>
      <c r="DA197" s="7">
        <f t="shared" si="566"/>
        <v>0</v>
      </c>
      <c r="DB197" s="7">
        <f>'Initial absorption'!$N197*DA197*$J197</f>
        <v>0</v>
      </c>
      <c r="DC197" s="7"/>
      <c r="DD197">
        <f t="shared" si="458"/>
        <v>0</v>
      </c>
      <c r="DE197" s="7">
        <f t="shared" si="459"/>
        <v>0</v>
      </c>
      <c r="DF197">
        <f t="shared" si="547"/>
        <v>0</v>
      </c>
      <c r="DG197" s="7"/>
      <c r="DH197">
        <f t="shared" si="548"/>
        <v>0</v>
      </c>
      <c r="DI197">
        <f t="shared" si="567"/>
        <v>0</v>
      </c>
      <c r="DJ197">
        <f t="shared" ref="DJ197:DJ246" si="580">CR197*(1-$T197)*$N197</f>
        <v>0</v>
      </c>
      <c r="DK197" s="7"/>
      <c r="DL197">
        <f>(1 - 'Initial absorption'!$N197)*DA197</f>
        <v>0</v>
      </c>
      <c r="DM197" s="7">
        <f t="shared" si="460"/>
        <v>0</v>
      </c>
      <c r="DN197">
        <f>'Initial absorption'!$T197*(DL197+DM197)*$N197</f>
        <v>0</v>
      </c>
      <c r="DO197" s="7"/>
      <c r="DP197">
        <f t="shared" si="483"/>
        <v>0</v>
      </c>
      <c r="DQ197">
        <f>'Initial absorption'!$N197*DP197*$J197</f>
        <v>0</v>
      </c>
      <c r="DS197">
        <f>(1-'Initial absorption'!$N197)*DP197</f>
        <v>0</v>
      </c>
      <c r="DT197">
        <f>'Initial absorption'!$H197*DS197*$F197</f>
        <v>0</v>
      </c>
      <c r="DU197" s="7"/>
      <c r="DV197">
        <f>(1 - 'Initial absorption'!$T197)*(DL197+DM197)</f>
        <v>0</v>
      </c>
      <c r="DW197">
        <f t="shared" si="461"/>
        <v>0</v>
      </c>
      <c r="EH197" s="7">
        <f t="shared" si="426"/>
        <v>0</v>
      </c>
      <c r="EI197" s="7">
        <f t="shared" si="488"/>
        <v>0</v>
      </c>
      <c r="EJ197" s="7">
        <f t="shared" si="526"/>
        <v>0</v>
      </c>
      <c r="EK197" s="7">
        <f t="shared" si="549"/>
        <v>0</v>
      </c>
      <c r="EL197" s="7"/>
      <c r="EM197" s="7">
        <f t="shared" si="550"/>
        <v>0</v>
      </c>
      <c r="EN197" s="7">
        <f t="shared" si="462"/>
        <v>0</v>
      </c>
      <c r="EO197" s="7">
        <f t="shared" si="527"/>
        <v>0</v>
      </c>
      <c r="EP197" s="7">
        <f t="shared" si="551"/>
        <v>0</v>
      </c>
      <c r="ER197">
        <f t="shared" si="528"/>
        <v>0</v>
      </c>
      <c r="ES197">
        <f t="shared" si="529"/>
        <v>0</v>
      </c>
      <c r="ET197">
        <f t="shared" si="530"/>
        <v>0</v>
      </c>
      <c r="EU197">
        <f t="shared" si="568"/>
        <v>0</v>
      </c>
      <c r="EV197" s="7"/>
      <c r="EW197" s="7">
        <f t="shared" si="463"/>
        <v>0</v>
      </c>
      <c r="EX197" s="7">
        <f t="shared" si="569"/>
        <v>0</v>
      </c>
      <c r="EY197" s="7">
        <f t="shared" si="531"/>
        <v>0</v>
      </c>
      <c r="EZ197" s="7"/>
      <c r="FA197" s="7">
        <f t="shared" si="464"/>
        <v>0</v>
      </c>
      <c r="FB197" s="7">
        <f>'Initial absorption'!$H197*FA197*$F197</f>
        <v>0</v>
      </c>
      <c r="FC197" s="7">
        <f t="shared" si="570"/>
        <v>0</v>
      </c>
      <c r="FD197" s="7">
        <f>'Initial absorption'!$N197*FC197*$J197</f>
        <v>0</v>
      </c>
      <c r="FE197" s="7"/>
      <c r="FF197">
        <f t="shared" si="465"/>
        <v>0</v>
      </c>
      <c r="FG197" s="7">
        <f t="shared" si="466"/>
        <v>0</v>
      </c>
      <c r="FH197">
        <f t="shared" si="552"/>
        <v>0</v>
      </c>
      <c r="FI197" s="7"/>
      <c r="FJ197">
        <f t="shared" si="553"/>
        <v>0</v>
      </c>
      <c r="FK197">
        <f t="shared" si="571"/>
        <v>0</v>
      </c>
      <c r="FL197">
        <f t="shared" ref="FL197:FL246" si="581">ET197*(1-$T197)*$N197</f>
        <v>0</v>
      </c>
      <c r="FM197" s="7"/>
      <c r="FN197">
        <f>(1 - 'Initial absorption'!$N197)*FC197</f>
        <v>0</v>
      </c>
      <c r="FO197" s="7">
        <f t="shared" si="467"/>
        <v>0</v>
      </c>
      <c r="FP197">
        <f>'Initial absorption'!$T197*(FN197+FO197)*$N197</f>
        <v>0</v>
      </c>
      <c r="FQ197" s="7"/>
      <c r="FR197">
        <f t="shared" si="484"/>
        <v>0</v>
      </c>
      <c r="FS197">
        <f>'Initial absorption'!$N197*FR197*$J197</f>
        <v>0</v>
      </c>
      <c r="FU197">
        <f>(1-'Initial absorption'!$N197)*FR197</f>
        <v>0</v>
      </c>
      <c r="FV197">
        <f>'Initial absorption'!$H197*FU197*$F197</f>
        <v>0</v>
      </c>
      <c r="FW197" s="7"/>
      <c r="FX197">
        <f>(1 - 'Initial absorption'!$T197)*(FN197+FO197)</f>
        <v>0</v>
      </c>
      <c r="FY197">
        <f t="shared" si="468"/>
        <v>0</v>
      </c>
      <c r="GJ197" s="7">
        <f t="shared" si="427"/>
        <v>0</v>
      </c>
      <c r="GK197" s="7">
        <f t="shared" si="489"/>
        <v>0</v>
      </c>
      <c r="GL197" s="7">
        <f t="shared" si="532"/>
        <v>0</v>
      </c>
      <c r="GM197" s="7">
        <f t="shared" si="554"/>
        <v>0</v>
      </c>
      <c r="GN197" s="7"/>
      <c r="GO197" s="7">
        <f t="shared" si="555"/>
        <v>0</v>
      </c>
      <c r="GP197" s="7">
        <f t="shared" si="469"/>
        <v>0</v>
      </c>
      <c r="GQ197" s="7">
        <f t="shared" si="533"/>
        <v>0</v>
      </c>
      <c r="GR197" s="7">
        <f t="shared" si="556"/>
        <v>0</v>
      </c>
      <c r="GT197">
        <f t="shared" si="534"/>
        <v>0</v>
      </c>
      <c r="GU197">
        <f t="shared" si="535"/>
        <v>0</v>
      </c>
      <c r="GV197">
        <f t="shared" si="536"/>
        <v>0</v>
      </c>
      <c r="GW197">
        <f t="shared" si="572"/>
        <v>0</v>
      </c>
      <c r="GX197" s="7"/>
      <c r="GY197" s="7">
        <f t="shared" si="470"/>
        <v>0</v>
      </c>
      <c r="GZ197" s="7">
        <f t="shared" si="573"/>
        <v>0</v>
      </c>
      <c r="HA197" s="7">
        <f t="shared" si="537"/>
        <v>0</v>
      </c>
      <c r="HB197" s="7"/>
      <c r="HC197" s="7">
        <f t="shared" si="471"/>
        <v>0</v>
      </c>
      <c r="HD197" s="7">
        <f>'Initial absorption'!$H197*HC197*$F197</f>
        <v>0</v>
      </c>
      <c r="HE197" s="7">
        <f t="shared" si="574"/>
        <v>0</v>
      </c>
      <c r="HF197" s="7">
        <f>'Initial absorption'!$N197*HE197*$J197</f>
        <v>0</v>
      </c>
      <c r="HG197" s="7"/>
      <c r="HH197">
        <f t="shared" si="472"/>
        <v>0</v>
      </c>
      <c r="HI197" s="7">
        <f t="shared" si="473"/>
        <v>0</v>
      </c>
      <c r="HJ197">
        <f t="shared" si="557"/>
        <v>0</v>
      </c>
      <c r="HK197" s="7"/>
      <c r="HL197">
        <f t="shared" si="558"/>
        <v>0</v>
      </c>
      <c r="HM197">
        <f t="shared" si="575"/>
        <v>0</v>
      </c>
      <c r="HN197">
        <f t="shared" ref="HN197:HN246" si="582">GV197*(1-$T197)*$N197</f>
        <v>0</v>
      </c>
      <c r="HO197" s="7"/>
      <c r="HP197">
        <f>(1 - 'Initial absorption'!$N197)*HE197</f>
        <v>0</v>
      </c>
      <c r="HQ197" s="7">
        <f t="shared" si="474"/>
        <v>0</v>
      </c>
      <c r="HR197">
        <f>'Initial absorption'!$T197*(HP197+HQ197)*$N197</f>
        <v>0</v>
      </c>
      <c r="HS197" s="7"/>
      <c r="HT197">
        <f t="shared" si="485"/>
        <v>0</v>
      </c>
      <c r="HU197">
        <f>'Initial absorption'!$N197*HT197*$J197</f>
        <v>0</v>
      </c>
      <c r="HW197">
        <f>(1-'Initial absorption'!$N197)*HT197</f>
        <v>0</v>
      </c>
      <c r="HX197">
        <f>'Initial absorption'!$H197*HW197*$F197</f>
        <v>0</v>
      </c>
      <c r="HY197" s="7"/>
      <c r="HZ197">
        <f>(1 - 'Initial absorption'!$T197)*(HP197+HQ197)</f>
        <v>0</v>
      </c>
      <c r="IA197">
        <f t="shared" si="475"/>
        <v>0</v>
      </c>
      <c r="IL197" s="7">
        <f t="shared" si="428"/>
        <v>0</v>
      </c>
      <c r="IM197" s="7">
        <f t="shared" si="490"/>
        <v>0</v>
      </c>
      <c r="IN197" s="7">
        <f t="shared" si="538"/>
        <v>0</v>
      </c>
      <c r="IO197" s="7">
        <f t="shared" si="559"/>
        <v>0</v>
      </c>
      <c r="IP197" s="7"/>
      <c r="IQ197" s="7">
        <f t="shared" si="560"/>
        <v>0</v>
      </c>
      <c r="IR197" s="7">
        <f t="shared" si="476"/>
        <v>0</v>
      </c>
      <c r="IS197" s="7">
        <f t="shared" si="539"/>
        <v>0</v>
      </c>
      <c r="IT197" s="7">
        <f t="shared" si="561"/>
        <v>0</v>
      </c>
      <c r="IV197">
        <f t="shared" si="540"/>
        <v>0</v>
      </c>
      <c r="IW197">
        <f t="shared" si="541"/>
        <v>0</v>
      </c>
      <c r="IX197">
        <f t="shared" si="542"/>
        <v>0</v>
      </c>
      <c r="IY197">
        <f t="shared" si="576"/>
        <v>0</v>
      </c>
      <c r="IZ197" s="7"/>
      <c r="JA197" s="7">
        <f t="shared" si="477"/>
        <v>0</v>
      </c>
      <c r="JB197" s="7">
        <f t="shared" si="577"/>
        <v>0</v>
      </c>
      <c r="JC197" s="7">
        <f t="shared" si="543"/>
        <v>0</v>
      </c>
      <c r="JD197" s="7"/>
      <c r="JE197" s="7">
        <f t="shared" si="478"/>
        <v>0</v>
      </c>
      <c r="JF197" s="7">
        <f>'Initial absorption'!$H197*JE197*$F197</f>
        <v>0</v>
      </c>
      <c r="JG197" s="7">
        <f t="shared" si="578"/>
        <v>0</v>
      </c>
      <c r="JH197" s="7">
        <f>'Initial absorption'!$N197*JG197*$J197</f>
        <v>0</v>
      </c>
      <c r="JI197" s="7"/>
      <c r="JJ197">
        <f t="shared" si="479"/>
        <v>0</v>
      </c>
      <c r="JK197" s="7">
        <f t="shared" si="480"/>
        <v>0</v>
      </c>
      <c r="JL197">
        <f t="shared" si="562"/>
        <v>0</v>
      </c>
      <c r="JM197" s="7"/>
      <c r="JN197">
        <f t="shared" si="563"/>
        <v>0</v>
      </c>
      <c r="JO197">
        <f t="shared" si="579"/>
        <v>0</v>
      </c>
      <c r="JP197">
        <f t="shared" ref="JP197:JP246" si="583">IX197*(1-$T197)*$N197</f>
        <v>0</v>
      </c>
      <c r="JQ197" s="7"/>
      <c r="JR197">
        <f>(1 - 'Initial absorption'!$N197)*JG197</f>
        <v>0</v>
      </c>
      <c r="JS197" s="7">
        <f t="shared" si="481"/>
        <v>0</v>
      </c>
      <c r="JT197">
        <f>'Initial absorption'!$T197*(JR197+JS197)*$N197</f>
        <v>0</v>
      </c>
      <c r="JU197" s="7"/>
      <c r="JV197">
        <f t="shared" si="486"/>
        <v>0</v>
      </c>
      <c r="JW197">
        <f>'Initial absorption'!$N197*JV197*$J197</f>
        <v>0</v>
      </c>
      <c r="JY197">
        <f>(1-'Initial absorption'!$N197)*JV197</f>
        <v>0</v>
      </c>
      <c r="JZ197">
        <f>'Initial absorption'!$H197*JY197*$F197</f>
        <v>0</v>
      </c>
      <c r="KA197" s="7"/>
      <c r="KB197">
        <f>(1 - 'Initial absorption'!$T197)*(JR197+JS197)</f>
        <v>0</v>
      </c>
      <c r="KC197">
        <f t="shared" si="482"/>
        <v>0</v>
      </c>
    </row>
    <row r="198" spans="4:289" x14ac:dyDescent="0.25">
      <c r="D198">
        <v>1260</v>
      </c>
      <c r="E198">
        <f>'Input spectra'!B198</f>
        <v>0</v>
      </c>
      <c r="F198">
        <f>'Initial absorption'!J198</f>
        <v>0</v>
      </c>
      <c r="G198">
        <f>'Input spectra'!C198</f>
        <v>0</v>
      </c>
      <c r="H198">
        <f t="shared" si="491"/>
        <v>0</v>
      </c>
      <c r="I198">
        <f>'Input spectra'!D198</f>
        <v>0</v>
      </c>
      <c r="J198">
        <f>'Initial absorption'!P198</f>
        <v>0</v>
      </c>
      <c r="K198">
        <f>'Input spectra'!E198</f>
        <v>0</v>
      </c>
      <c r="L198">
        <f t="shared" si="492"/>
        <v>0</v>
      </c>
      <c r="M198">
        <f>'Input spectra'!F198</f>
        <v>0</v>
      </c>
      <c r="N198">
        <f>'Initial absorption'!V198</f>
        <v>0</v>
      </c>
      <c r="O198">
        <f>'Input spectra'!G198</f>
        <v>0</v>
      </c>
      <c r="P198">
        <f t="shared" si="493"/>
        <v>0</v>
      </c>
      <c r="R198">
        <f>'Reaching edge prob after ems 1'!$EZ199</f>
        <v>0.88737509609395271</v>
      </c>
      <c r="S198">
        <f>'Reaching edge prob after ems 2'!$EZ199</f>
        <v>0.88737509609395271</v>
      </c>
      <c r="T198">
        <f>'Reaching edge prob after ems 3'!EZ199</f>
        <v>0.88737509609395271</v>
      </c>
      <c r="U198">
        <f>1-EXP(-'Reaching edge prob after ems 1'!FC199*_k_in_ec_correction*($E198*_c1+'Input spectra'!Y198))</f>
        <v>1.1425366341326182E-2</v>
      </c>
      <c r="V198">
        <f>1-EXP(-(_t-'Reaching edge prob after ems 1'!FC199)*_k_in_ec_correction*($E198*_c1+'Input spectra'!Y198))</f>
        <v>1.1544979515916376E-2</v>
      </c>
      <c r="W198">
        <f>1-EXP(-'Reaching edge prob after ems 2'!FC199*_k_in_ec_correction*($I198*_c2+'Input spectra'!Y198))</f>
        <v>1.1425366341326182E-2</v>
      </c>
      <c r="X198">
        <f>1-EXP(-(_t-'Reaching edge prob after ems 2'!FC199)*_k_in_ec_correction*($I198*_c2+'Input spectra'!Y198))</f>
        <v>1.1544979515916376E-2</v>
      </c>
      <c r="Y198">
        <f>1-EXP(-'Reaching edge prob after ems 3'!FC199*_k_in_ec_correction*($M198*_c3+'Input spectra'!Y198))</f>
        <v>1.1425366341326182E-2</v>
      </c>
      <c r="Z198">
        <f>1-EXP(-(_t-'Reaching edge prob after ems 3'!FC199)*_k_in_ec_correction*($M198*_c3+'Input spectra'!Y198))</f>
        <v>1.1544979515916376E-2</v>
      </c>
      <c r="AD198" s="7">
        <f t="shared" si="494"/>
        <v>0</v>
      </c>
      <c r="AE198" s="7">
        <f t="shared" si="495"/>
        <v>0</v>
      </c>
      <c r="AF198" s="7">
        <f t="shared" si="496"/>
        <v>0</v>
      </c>
      <c r="AG198" s="7">
        <f t="shared" si="497"/>
        <v>0</v>
      </c>
      <c r="AH198" s="7"/>
      <c r="AI198" s="7">
        <f t="shared" si="498"/>
        <v>0</v>
      </c>
      <c r="AJ198" s="7">
        <f t="shared" si="499"/>
        <v>0</v>
      </c>
      <c r="AK198" s="7">
        <f t="shared" si="500"/>
        <v>0</v>
      </c>
      <c r="AL198" s="7">
        <f t="shared" si="501"/>
        <v>0</v>
      </c>
      <c r="AN198">
        <f t="shared" si="502"/>
        <v>0</v>
      </c>
      <c r="AO198">
        <f t="shared" si="503"/>
        <v>0</v>
      </c>
      <c r="AP198">
        <f t="shared" si="504"/>
        <v>0</v>
      </c>
      <c r="AQ198">
        <f t="shared" si="505"/>
        <v>0</v>
      </c>
      <c r="AR198" s="7"/>
      <c r="AS198" s="7">
        <f t="shared" si="506"/>
        <v>0</v>
      </c>
      <c r="AT198" s="7">
        <f t="shared" si="507"/>
        <v>0</v>
      </c>
      <c r="AU198" s="7">
        <f t="shared" si="508"/>
        <v>0</v>
      </c>
      <c r="AV198" s="7"/>
      <c r="AW198" s="7">
        <f t="shared" si="509"/>
        <v>0</v>
      </c>
      <c r="AX198" s="7">
        <f>'Initial absorption'!$H198*AW198*$F198</f>
        <v>0</v>
      </c>
      <c r="AY198" s="7">
        <f t="shared" si="510"/>
        <v>0</v>
      </c>
      <c r="AZ198" s="7">
        <f>'Initial absorption'!$N198*AY198*$J198</f>
        <v>0</v>
      </c>
      <c r="BA198" s="7"/>
      <c r="BB198">
        <f t="shared" si="511"/>
        <v>0</v>
      </c>
      <c r="BC198" s="7">
        <f t="shared" si="512"/>
        <v>0</v>
      </c>
      <c r="BD198">
        <f t="shared" si="513"/>
        <v>0</v>
      </c>
      <c r="BE198" s="7"/>
      <c r="BF198">
        <f t="shared" si="514"/>
        <v>0</v>
      </c>
      <c r="BG198">
        <f t="shared" si="515"/>
        <v>0</v>
      </c>
      <c r="BH198">
        <f t="shared" si="516"/>
        <v>0</v>
      </c>
      <c r="BI198" s="7"/>
      <c r="BJ198">
        <f>(1 - 'Initial absorption'!$N198)*AY198</f>
        <v>0</v>
      </c>
      <c r="BK198" s="7">
        <f t="shared" si="519"/>
        <v>0</v>
      </c>
      <c r="BL198">
        <f>'Initial absorption'!$T198*(BJ198+BK198)*$N198</f>
        <v>0</v>
      </c>
      <c r="BM198" s="7"/>
      <c r="BN198">
        <f t="shared" si="517"/>
        <v>0</v>
      </c>
      <c r="BO198">
        <f>'Initial absorption'!$N198*BN198*$J198</f>
        <v>0</v>
      </c>
      <c r="BQ198">
        <f>(1-'Initial absorption'!$N198)*BN198</f>
        <v>0</v>
      </c>
      <c r="BR198">
        <f>'Initial absorption'!$H198*BQ198*$F198</f>
        <v>0</v>
      </c>
      <c r="BS198" s="7"/>
      <c r="BT198">
        <f>(1 - 'Initial absorption'!$T198)*(BJ198+BK198)</f>
        <v>0</v>
      </c>
      <c r="BU198">
        <f t="shared" si="518"/>
        <v>0</v>
      </c>
      <c r="CF198" s="7">
        <f t="shared" si="425"/>
        <v>0</v>
      </c>
      <c r="CG198" s="7">
        <f t="shared" si="487"/>
        <v>0</v>
      </c>
      <c r="CH198" s="7">
        <f t="shared" si="520"/>
        <v>0</v>
      </c>
      <c r="CI198" s="7">
        <f t="shared" si="544"/>
        <v>0</v>
      </c>
      <c r="CJ198" s="7"/>
      <c r="CK198" s="7">
        <f t="shared" si="545"/>
        <v>0</v>
      </c>
      <c r="CL198" s="7">
        <f t="shared" si="455"/>
        <v>0</v>
      </c>
      <c r="CM198" s="7">
        <f t="shared" si="521"/>
        <v>0</v>
      </c>
      <c r="CN198" s="7">
        <f t="shared" si="546"/>
        <v>0</v>
      </c>
      <c r="CP198">
        <f t="shared" si="522"/>
        <v>0</v>
      </c>
      <c r="CQ198">
        <f t="shared" si="523"/>
        <v>0</v>
      </c>
      <c r="CR198">
        <f t="shared" si="524"/>
        <v>0</v>
      </c>
      <c r="CS198">
        <f t="shared" si="564"/>
        <v>0</v>
      </c>
      <c r="CT198" s="7"/>
      <c r="CU198" s="7">
        <f t="shared" si="456"/>
        <v>0</v>
      </c>
      <c r="CV198" s="7">
        <f t="shared" si="565"/>
        <v>0</v>
      </c>
      <c r="CW198" s="7">
        <f t="shared" si="525"/>
        <v>0</v>
      </c>
      <c r="CX198" s="7"/>
      <c r="CY198" s="7">
        <f t="shared" si="457"/>
        <v>0</v>
      </c>
      <c r="CZ198" s="7">
        <f>'Initial absorption'!$H198*CY198*$F198</f>
        <v>0</v>
      </c>
      <c r="DA198" s="7">
        <f t="shared" si="566"/>
        <v>0</v>
      </c>
      <c r="DB198" s="7">
        <f>'Initial absorption'!$N198*DA198*$J198</f>
        <v>0</v>
      </c>
      <c r="DC198" s="7"/>
      <c r="DD198">
        <f t="shared" si="458"/>
        <v>0</v>
      </c>
      <c r="DE198" s="7">
        <f t="shared" si="459"/>
        <v>0</v>
      </c>
      <c r="DF198">
        <f t="shared" si="547"/>
        <v>0</v>
      </c>
      <c r="DG198" s="7"/>
      <c r="DH198">
        <f t="shared" si="548"/>
        <v>0</v>
      </c>
      <c r="DI198">
        <f t="shared" si="567"/>
        <v>0</v>
      </c>
      <c r="DJ198">
        <f t="shared" si="580"/>
        <v>0</v>
      </c>
      <c r="DK198" s="7"/>
      <c r="DL198">
        <f>(1 - 'Initial absorption'!$N198)*DA198</f>
        <v>0</v>
      </c>
      <c r="DM198" s="7">
        <f t="shared" si="460"/>
        <v>0</v>
      </c>
      <c r="DN198">
        <f>'Initial absorption'!$T198*(DL198+DM198)*$N198</f>
        <v>0</v>
      </c>
      <c r="DO198" s="7"/>
      <c r="DP198">
        <f t="shared" si="483"/>
        <v>0</v>
      </c>
      <c r="DQ198">
        <f>'Initial absorption'!$N198*DP198*$J198</f>
        <v>0</v>
      </c>
      <c r="DS198">
        <f>(1-'Initial absorption'!$N198)*DP198</f>
        <v>0</v>
      </c>
      <c r="DT198">
        <f>'Initial absorption'!$H198*DS198*$F198</f>
        <v>0</v>
      </c>
      <c r="DU198" s="7"/>
      <c r="DV198">
        <f>(1 - 'Initial absorption'!$T198)*(DL198+DM198)</f>
        <v>0</v>
      </c>
      <c r="DW198">
        <f t="shared" si="461"/>
        <v>0</v>
      </c>
      <c r="EH198" s="7">
        <f t="shared" si="426"/>
        <v>0</v>
      </c>
      <c r="EI198" s="7">
        <f t="shared" si="488"/>
        <v>0</v>
      </c>
      <c r="EJ198" s="7">
        <f t="shared" si="526"/>
        <v>0</v>
      </c>
      <c r="EK198" s="7">
        <f t="shared" si="549"/>
        <v>0</v>
      </c>
      <c r="EL198" s="7"/>
      <c r="EM198" s="7">
        <f t="shared" si="550"/>
        <v>0</v>
      </c>
      <c r="EN198" s="7">
        <f t="shared" si="462"/>
        <v>0</v>
      </c>
      <c r="EO198" s="7">
        <f t="shared" si="527"/>
        <v>0</v>
      </c>
      <c r="EP198" s="7">
        <f t="shared" si="551"/>
        <v>0</v>
      </c>
      <c r="ER198">
        <f t="shared" si="528"/>
        <v>0</v>
      </c>
      <c r="ES198">
        <f t="shared" si="529"/>
        <v>0</v>
      </c>
      <c r="ET198">
        <f t="shared" si="530"/>
        <v>0</v>
      </c>
      <c r="EU198">
        <f t="shared" si="568"/>
        <v>0</v>
      </c>
      <c r="EV198" s="7"/>
      <c r="EW198" s="7">
        <f t="shared" si="463"/>
        <v>0</v>
      </c>
      <c r="EX198" s="7">
        <f t="shared" si="569"/>
        <v>0</v>
      </c>
      <c r="EY198" s="7">
        <f t="shared" si="531"/>
        <v>0</v>
      </c>
      <c r="EZ198" s="7"/>
      <c r="FA198" s="7">
        <f t="shared" si="464"/>
        <v>0</v>
      </c>
      <c r="FB198" s="7">
        <f>'Initial absorption'!$H198*FA198*$F198</f>
        <v>0</v>
      </c>
      <c r="FC198" s="7">
        <f t="shared" si="570"/>
        <v>0</v>
      </c>
      <c r="FD198" s="7">
        <f>'Initial absorption'!$N198*FC198*$J198</f>
        <v>0</v>
      </c>
      <c r="FE198" s="7"/>
      <c r="FF198">
        <f t="shared" si="465"/>
        <v>0</v>
      </c>
      <c r="FG198" s="7">
        <f t="shared" si="466"/>
        <v>0</v>
      </c>
      <c r="FH198">
        <f t="shared" si="552"/>
        <v>0</v>
      </c>
      <c r="FI198" s="7"/>
      <c r="FJ198">
        <f t="shared" si="553"/>
        <v>0</v>
      </c>
      <c r="FK198">
        <f t="shared" si="571"/>
        <v>0</v>
      </c>
      <c r="FL198">
        <f t="shared" si="581"/>
        <v>0</v>
      </c>
      <c r="FM198" s="7"/>
      <c r="FN198">
        <f>(1 - 'Initial absorption'!$N198)*FC198</f>
        <v>0</v>
      </c>
      <c r="FO198" s="7">
        <f t="shared" si="467"/>
        <v>0</v>
      </c>
      <c r="FP198">
        <f>'Initial absorption'!$T198*(FN198+FO198)*$N198</f>
        <v>0</v>
      </c>
      <c r="FQ198" s="7"/>
      <c r="FR198">
        <f t="shared" si="484"/>
        <v>0</v>
      </c>
      <c r="FS198">
        <f>'Initial absorption'!$N198*FR198*$J198</f>
        <v>0</v>
      </c>
      <c r="FU198">
        <f>(1-'Initial absorption'!$N198)*FR198</f>
        <v>0</v>
      </c>
      <c r="FV198">
        <f>'Initial absorption'!$H198*FU198*$F198</f>
        <v>0</v>
      </c>
      <c r="FW198" s="7"/>
      <c r="FX198">
        <f>(1 - 'Initial absorption'!$T198)*(FN198+FO198)</f>
        <v>0</v>
      </c>
      <c r="FY198">
        <f t="shared" si="468"/>
        <v>0</v>
      </c>
      <c r="GJ198" s="7">
        <f t="shared" si="427"/>
        <v>0</v>
      </c>
      <c r="GK198" s="7">
        <f t="shared" si="489"/>
        <v>0</v>
      </c>
      <c r="GL198" s="7">
        <f t="shared" si="532"/>
        <v>0</v>
      </c>
      <c r="GM198" s="7">
        <f t="shared" si="554"/>
        <v>0</v>
      </c>
      <c r="GN198" s="7"/>
      <c r="GO198" s="7">
        <f t="shared" si="555"/>
        <v>0</v>
      </c>
      <c r="GP198" s="7">
        <f t="shared" si="469"/>
        <v>0</v>
      </c>
      <c r="GQ198" s="7">
        <f t="shared" si="533"/>
        <v>0</v>
      </c>
      <c r="GR198" s="7">
        <f t="shared" si="556"/>
        <v>0</v>
      </c>
      <c r="GT198">
        <f t="shared" si="534"/>
        <v>0</v>
      </c>
      <c r="GU198">
        <f t="shared" si="535"/>
        <v>0</v>
      </c>
      <c r="GV198">
        <f t="shared" si="536"/>
        <v>0</v>
      </c>
      <c r="GW198">
        <f t="shared" si="572"/>
        <v>0</v>
      </c>
      <c r="GX198" s="7"/>
      <c r="GY198" s="7">
        <f t="shared" si="470"/>
        <v>0</v>
      </c>
      <c r="GZ198" s="7">
        <f t="shared" si="573"/>
        <v>0</v>
      </c>
      <c r="HA198" s="7">
        <f t="shared" si="537"/>
        <v>0</v>
      </c>
      <c r="HB198" s="7"/>
      <c r="HC198" s="7">
        <f t="shared" si="471"/>
        <v>0</v>
      </c>
      <c r="HD198" s="7">
        <f>'Initial absorption'!$H198*HC198*$F198</f>
        <v>0</v>
      </c>
      <c r="HE198" s="7">
        <f t="shared" si="574"/>
        <v>0</v>
      </c>
      <c r="HF198" s="7">
        <f>'Initial absorption'!$N198*HE198*$J198</f>
        <v>0</v>
      </c>
      <c r="HG198" s="7"/>
      <c r="HH198">
        <f t="shared" si="472"/>
        <v>0</v>
      </c>
      <c r="HI198" s="7">
        <f t="shared" si="473"/>
        <v>0</v>
      </c>
      <c r="HJ198">
        <f t="shared" si="557"/>
        <v>0</v>
      </c>
      <c r="HK198" s="7"/>
      <c r="HL198">
        <f t="shared" si="558"/>
        <v>0</v>
      </c>
      <c r="HM198">
        <f t="shared" si="575"/>
        <v>0</v>
      </c>
      <c r="HN198">
        <f t="shared" si="582"/>
        <v>0</v>
      </c>
      <c r="HO198" s="7"/>
      <c r="HP198">
        <f>(1 - 'Initial absorption'!$N198)*HE198</f>
        <v>0</v>
      </c>
      <c r="HQ198" s="7">
        <f t="shared" si="474"/>
        <v>0</v>
      </c>
      <c r="HR198">
        <f>'Initial absorption'!$T198*(HP198+HQ198)*$N198</f>
        <v>0</v>
      </c>
      <c r="HS198" s="7"/>
      <c r="HT198">
        <f t="shared" si="485"/>
        <v>0</v>
      </c>
      <c r="HU198">
        <f>'Initial absorption'!$N198*HT198*$J198</f>
        <v>0</v>
      </c>
      <c r="HW198">
        <f>(1-'Initial absorption'!$N198)*HT198</f>
        <v>0</v>
      </c>
      <c r="HX198">
        <f>'Initial absorption'!$H198*HW198*$F198</f>
        <v>0</v>
      </c>
      <c r="HY198" s="7"/>
      <c r="HZ198">
        <f>(1 - 'Initial absorption'!$T198)*(HP198+HQ198)</f>
        <v>0</v>
      </c>
      <c r="IA198">
        <f t="shared" si="475"/>
        <v>0</v>
      </c>
      <c r="IL198" s="7">
        <f t="shared" si="428"/>
        <v>0</v>
      </c>
      <c r="IM198" s="7">
        <f t="shared" si="490"/>
        <v>0</v>
      </c>
      <c r="IN198" s="7">
        <f t="shared" si="538"/>
        <v>0</v>
      </c>
      <c r="IO198" s="7">
        <f t="shared" si="559"/>
        <v>0</v>
      </c>
      <c r="IP198" s="7"/>
      <c r="IQ198" s="7">
        <f t="shared" si="560"/>
        <v>0</v>
      </c>
      <c r="IR198" s="7">
        <f t="shared" si="476"/>
        <v>0</v>
      </c>
      <c r="IS198" s="7">
        <f t="shared" si="539"/>
        <v>0</v>
      </c>
      <c r="IT198" s="7">
        <f t="shared" si="561"/>
        <v>0</v>
      </c>
      <c r="IV198">
        <f t="shared" si="540"/>
        <v>0</v>
      </c>
      <c r="IW198">
        <f t="shared" si="541"/>
        <v>0</v>
      </c>
      <c r="IX198">
        <f t="shared" si="542"/>
        <v>0</v>
      </c>
      <c r="IY198">
        <f t="shared" si="576"/>
        <v>0</v>
      </c>
      <c r="IZ198" s="7"/>
      <c r="JA198" s="7">
        <f t="shared" si="477"/>
        <v>0</v>
      </c>
      <c r="JB198" s="7">
        <f t="shared" si="577"/>
        <v>0</v>
      </c>
      <c r="JC198" s="7">
        <f t="shared" si="543"/>
        <v>0</v>
      </c>
      <c r="JD198" s="7"/>
      <c r="JE198" s="7">
        <f t="shared" si="478"/>
        <v>0</v>
      </c>
      <c r="JF198" s="7">
        <f>'Initial absorption'!$H198*JE198*$F198</f>
        <v>0</v>
      </c>
      <c r="JG198" s="7">
        <f t="shared" si="578"/>
        <v>0</v>
      </c>
      <c r="JH198" s="7">
        <f>'Initial absorption'!$N198*JG198*$J198</f>
        <v>0</v>
      </c>
      <c r="JI198" s="7"/>
      <c r="JJ198">
        <f t="shared" si="479"/>
        <v>0</v>
      </c>
      <c r="JK198" s="7">
        <f t="shared" si="480"/>
        <v>0</v>
      </c>
      <c r="JL198">
        <f t="shared" si="562"/>
        <v>0</v>
      </c>
      <c r="JM198" s="7"/>
      <c r="JN198">
        <f t="shared" si="563"/>
        <v>0</v>
      </c>
      <c r="JO198">
        <f t="shared" si="579"/>
        <v>0</v>
      </c>
      <c r="JP198">
        <f t="shared" si="583"/>
        <v>0</v>
      </c>
      <c r="JQ198" s="7"/>
      <c r="JR198">
        <f>(1 - 'Initial absorption'!$N198)*JG198</f>
        <v>0</v>
      </c>
      <c r="JS198" s="7">
        <f t="shared" si="481"/>
        <v>0</v>
      </c>
      <c r="JT198">
        <f>'Initial absorption'!$T198*(JR198+JS198)*$N198</f>
        <v>0</v>
      </c>
      <c r="JU198" s="7"/>
      <c r="JV198">
        <f t="shared" si="486"/>
        <v>0</v>
      </c>
      <c r="JW198">
        <f>'Initial absorption'!$N198*JV198*$J198</f>
        <v>0</v>
      </c>
      <c r="JY198">
        <f>(1-'Initial absorption'!$N198)*JV198</f>
        <v>0</v>
      </c>
      <c r="JZ198">
        <f>'Initial absorption'!$H198*JY198*$F198</f>
        <v>0</v>
      </c>
      <c r="KA198" s="7"/>
      <c r="KB198">
        <f>(1 - 'Initial absorption'!$T198)*(JR198+JS198)</f>
        <v>0</v>
      </c>
      <c r="KC198">
        <f t="shared" si="482"/>
        <v>0</v>
      </c>
    </row>
    <row r="199" spans="4:289" x14ac:dyDescent="0.25">
      <c r="D199">
        <v>1265</v>
      </c>
      <c r="E199">
        <f>'Input spectra'!B199</f>
        <v>0</v>
      </c>
      <c r="F199">
        <f>'Initial absorption'!J199</f>
        <v>0</v>
      </c>
      <c r="G199">
        <f>'Input spectra'!C199</f>
        <v>0</v>
      </c>
      <c r="H199">
        <f t="shared" si="491"/>
        <v>0</v>
      </c>
      <c r="I199">
        <f>'Input spectra'!D199</f>
        <v>0</v>
      </c>
      <c r="J199">
        <f>'Initial absorption'!P199</f>
        <v>0</v>
      </c>
      <c r="K199">
        <f>'Input spectra'!E199</f>
        <v>0</v>
      </c>
      <c r="L199">
        <f t="shared" si="492"/>
        <v>0</v>
      </c>
      <c r="M199">
        <f>'Input spectra'!F199</f>
        <v>0</v>
      </c>
      <c r="N199">
        <f>'Initial absorption'!V199</f>
        <v>0</v>
      </c>
      <c r="O199">
        <f>'Input spectra'!G199</f>
        <v>0</v>
      </c>
      <c r="P199">
        <f t="shared" si="493"/>
        <v>0</v>
      </c>
      <c r="R199">
        <f>'Reaching edge prob after ems 1'!$EZ200</f>
        <v>0.88750379057303208</v>
      </c>
      <c r="S199">
        <f>'Reaching edge prob after ems 2'!$EZ200</f>
        <v>0.88750379057303208</v>
      </c>
      <c r="T199">
        <f>'Reaching edge prob after ems 3'!EZ200</f>
        <v>0.88750379057303208</v>
      </c>
      <c r="U199">
        <f>1-EXP(-'Reaching edge prob after ems 1'!FC200*_k_in_ec_correction*($E199*_c1+'Input spectra'!Y199))</f>
        <v>1.1411202910136531E-2</v>
      </c>
      <c r="V199">
        <f>1-EXP(-(_t-'Reaching edge prob after ems 1'!FC200)*_k_in_ec_correction*($E199*_c1+'Input spectra'!Y199))</f>
        <v>1.1530518164227677E-2</v>
      </c>
      <c r="W199">
        <f>1-EXP(-'Reaching edge prob after ems 2'!FC200*_k_in_ec_correction*($I199*_c2+'Input spectra'!Y199))</f>
        <v>1.1411202910136531E-2</v>
      </c>
      <c r="X199">
        <f>1-EXP(-(_t-'Reaching edge prob after ems 2'!FC200)*_k_in_ec_correction*($I199*_c2+'Input spectra'!Y199))</f>
        <v>1.1530518164227677E-2</v>
      </c>
      <c r="Y199">
        <f>1-EXP(-'Reaching edge prob after ems 3'!FC200*_k_in_ec_correction*($M199*_c3+'Input spectra'!Y199))</f>
        <v>1.1411202910136531E-2</v>
      </c>
      <c r="Z199">
        <f>1-EXP(-(_t-'Reaching edge prob after ems 3'!FC200)*_k_in_ec_correction*($M199*_c3+'Input spectra'!Y199))</f>
        <v>1.1530518164227677E-2</v>
      </c>
      <c r="AD199" s="7">
        <f t="shared" si="494"/>
        <v>0</v>
      </c>
      <c r="AE199" s="7">
        <f t="shared" si="495"/>
        <v>0</v>
      </c>
      <c r="AF199" s="7">
        <f t="shared" si="496"/>
        <v>0</v>
      </c>
      <c r="AG199" s="7">
        <f t="shared" si="497"/>
        <v>0</v>
      </c>
      <c r="AH199" s="7"/>
      <c r="AI199" s="7">
        <f t="shared" si="498"/>
        <v>0</v>
      </c>
      <c r="AJ199" s="7">
        <f t="shared" si="499"/>
        <v>0</v>
      </c>
      <c r="AK199" s="7">
        <f t="shared" si="500"/>
        <v>0</v>
      </c>
      <c r="AL199" s="7">
        <f t="shared" si="501"/>
        <v>0</v>
      </c>
      <c r="AN199">
        <f t="shared" si="502"/>
        <v>0</v>
      </c>
      <c r="AO199">
        <f t="shared" si="503"/>
        <v>0</v>
      </c>
      <c r="AP199">
        <f t="shared" si="504"/>
        <v>0</v>
      </c>
      <c r="AQ199">
        <f t="shared" si="505"/>
        <v>0</v>
      </c>
      <c r="AR199" s="7"/>
      <c r="AS199" s="7">
        <f t="shared" si="506"/>
        <v>0</v>
      </c>
      <c r="AT199" s="7">
        <f t="shared" si="507"/>
        <v>0</v>
      </c>
      <c r="AU199" s="7">
        <f t="shared" si="508"/>
        <v>0</v>
      </c>
      <c r="AV199" s="7"/>
      <c r="AW199" s="7">
        <f t="shared" si="509"/>
        <v>0</v>
      </c>
      <c r="AX199" s="7">
        <f>'Initial absorption'!$H199*AW199*$F199</f>
        <v>0</v>
      </c>
      <c r="AY199" s="7">
        <f t="shared" si="510"/>
        <v>0</v>
      </c>
      <c r="AZ199" s="7">
        <f>'Initial absorption'!$N199*AY199*$J199</f>
        <v>0</v>
      </c>
      <c r="BA199" s="7"/>
      <c r="BB199">
        <f t="shared" si="511"/>
        <v>0</v>
      </c>
      <c r="BC199" s="7">
        <f t="shared" si="512"/>
        <v>0</v>
      </c>
      <c r="BD199">
        <f t="shared" si="513"/>
        <v>0</v>
      </c>
      <c r="BE199" s="7"/>
      <c r="BF199">
        <f t="shared" si="514"/>
        <v>0</v>
      </c>
      <c r="BG199">
        <f t="shared" si="515"/>
        <v>0</v>
      </c>
      <c r="BH199">
        <f t="shared" si="516"/>
        <v>0</v>
      </c>
      <c r="BI199" s="7"/>
      <c r="BJ199">
        <f>(1 - 'Initial absorption'!$N199)*AY199</f>
        <v>0</v>
      </c>
      <c r="BK199" s="7">
        <f t="shared" si="519"/>
        <v>0</v>
      </c>
      <c r="BL199">
        <f>'Initial absorption'!$T199*(BJ199+BK199)*$N199</f>
        <v>0</v>
      </c>
      <c r="BM199" s="7"/>
      <c r="BN199">
        <f t="shared" si="517"/>
        <v>0</v>
      </c>
      <c r="BO199">
        <f>'Initial absorption'!$N199*BN199*$J199</f>
        <v>0</v>
      </c>
      <c r="BQ199">
        <f>(1-'Initial absorption'!$N199)*BN199</f>
        <v>0</v>
      </c>
      <c r="BR199">
        <f>'Initial absorption'!$H199*BQ199*$F199</f>
        <v>0</v>
      </c>
      <c r="BS199" s="7"/>
      <c r="BT199">
        <f>(1 - 'Initial absorption'!$T199)*(BJ199+BK199)</f>
        <v>0</v>
      </c>
      <c r="BU199">
        <f t="shared" si="518"/>
        <v>0</v>
      </c>
      <c r="CF199" s="7">
        <f t="shared" si="425"/>
        <v>0</v>
      </c>
      <c r="CG199" s="7">
        <f t="shared" si="487"/>
        <v>0</v>
      </c>
      <c r="CH199" s="7">
        <f t="shared" si="520"/>
        <v>0</v>
      </c>
      <c r="CI199" s="7">
        <f t="shared" si="544"/>
        <v>0</v>
      </c>
      <c r="CJ199" s="7"/>
      <c r="CK199" s="7">
        <f t="shared" si="545"/>
        <v>0</v>
      </c>
      <c r="CL199" s="7">
        <f t="shared" si="455"/>
        <v>0</v>
      </c>
      <c r="CM199" s="7">
        <f t="shared" si="521"/>
        <v>0</v>
      </c>
      <c r="CN199" s="7">
        <f t="shared" si="546"/>
        <v>0</v>
      </c>
      <c r="CP199">
        <f t="shared" si="522"/>
        <v>0</v>
      </c>
      <c r="CQ199">
        <f t="shared" si="523"/>
        <v>0</v>
      </c>
      <c r="CR199">
        <f t="shared" si="524"/>
        <v>0</v>
      </c>
      <c r="CS199">
        <f t="shared" si="564"/>
        <v>0</v>
      </c>
      <c r="CT199" s="7"/>
      <c r="CU199" s="7">
        <f t="shared" si="456"/>
        <v>0</v>
      </c>
      <c r="CV199" s="7">
        <f t="shared" si="565"/>
        <v>0</v>
      </c>
      <c r="CW199" s="7">
        <f t="shared" si="525"/>
        <v>0</v>
      </c>
      <c r="CX199" s="7"/>
      <c r="CY199" s="7">
        <f t="shared" si="457"/>
        <v>0</v>
      </c>
      <c r="CZ199" s="7">
        <f>'Initial absorption'!$H199*CY199*$F199</f>
        <v>0</v>
      </c>
      <c r="DA199" s="7">
        <f t="shared" si="566"/>
        <v>0</v>
      </c>
      <c r="DB199" s="7">
        <f>'Initial absorption'!$N199*DA199*$J199</f>
        <v>0</v>
      </c>
      <c r="DC199" s="7"/>
      <c r="DD199">
        <f t="shared" si="458"/>
        <v>0</v>
      </c>
      <c r="DE199" s="7">
        <f t="shared" si="459"/>
        <v>0</v>
      </c>
      <c r="DF199">
        <f t="shared" si="547"/>
        <v>0</v>
      </c>
      <c r="DG199" s="7"/>
      <c r="DH199">
        <f t="shared" si="548"/>
        <v>0</v>
      </c>
      <c r="DI199">
        <f t="shared" si="567"/>
        <v>0</v>
      </c>
      <c r="DJ199">
        <f t="shared" si="580"/>
        <v>0</v>
      </c>
      <c r="DK199" s="7"/>
      <c r="DL199">
        <f>(1 - 'Initial absorption'!$N199)*DA199</f>
        <v>0</v>
      </c>
      <c r="DM199" s="7">
        <f t="shared" si="460"/>
        <v>0</v>
      </c>
      <c r="DN199">
        <f>'Initial absorption'!$T199*(DL199+DM199)*$N199</f>
        <v>0</v>
      </c>
      <c r="DO199" s="7"/>
      <c r="DP199">
        <f t="shared" si="483"/>
        <v>0</v>
      </c>
      <c r="DQ199">
        <f>'Initial absorption'!$N199*DP199*$J199</f>
        <v>0</v>
      </c>
      <c r="DS199">
        <f>(1-'Initial absorption'!$N199)*DP199</f>
        <v>0</v>
      </c>
      <c r="DT199">
        <f>'Initial absorption'!$H199*DS199*$F199</f>
        <v>0</v>
      </c>
      <c r="DU199" s="7"/>
      <c r="DV199">
        <f>(1 - 'Initial absorption'!$T199)*(DL199+DM199)</f>
        <v>0</v>
      </c>
      <c r="DW199">
        <f t="shared" si="461"/>
        <v>0</v>
      </c>
      <c r="EH199" s="7">
        <f t="shared" si="426"/>
        <v>0</v>
      </c>
      <c r="EI199" s="7">
        <f t="shared" si="488"/>
        <v>0</v>
      </c>
      <c r="EJ199" s="7">
        <f t="shared" si="526"/>
        <v>0</v>
      </c>
      <c r="EK199" s="7">
        <f t="shared" si="549"/>
        <v>0</v>
      </c>
      <c r="EL199" s="7"/>
      <c r="EM199" s="7">
        <f t="shared" si="550"/>
        <v>0</v>
      </c>
      <c r="EN199" s="7">
        <f t="shared" si="462"/>
        <v>0</v>
      </c>
      <c r="EO199" s="7">
        <f t="shared" si="527"/>
        <v>0</v>
      </c>
      <c r="EP199" s="7">
        <f t="shared" si="551"/>
        <v>0</v>
      </c>
      <c r="ER199">
        <f t="shared" si="528"/>
        <v>0</v>
      </c>
      <c r="ES199">
        <f t="shared" si="529"/>
        <v>0</v>
      </c>
      <c r="ET199">
        <f t="shared" si="530"/>
        <v>0</v>
      </c>
      <c r="EU199">
        <f t="shared" si="568"/>
        <v>0</v>
      </c>
      <c r="EV199" s="7"/>
      <c r="EW199" s="7">
        <f t="shared" si="463"/>
        <v>0</v>
      </c>
      <c r="EX199" s="7">
        <f t="shared" si="569"/>
        <v>0</v>
      </c>
      <c r="EY199" s="7">
        <f t="shared" si="531"/>
        <v>0</v>
      </c>
      <c r="EZ199" s="7"/>
      <c r="FA199" s="7">
        <f t="shared" si="464"/>
        <v>0</v>
      </c>
      <c r="FB199" s="7">
        <f>'Initial absorption'!$H199*FA199*$F199</f>
        <v>0</v>
      </c>
      <c r="FC199" s="7">
        <f t="shared" si="570"/>
        <v>0</v>
      </c>
      <c r="FD199" s="7">
        <f>'Initial absorption'!$N199*FC199*$J199</f>
        <v>0</v>
      </c>
      <c r="FE199" s="7"/>
      <c r="FF199">
        <f t="shared" si="465"/>
        <v>0</v>
      </c>
      <c r="FG199" s="7">
        <f t="shared" si="466"/>
        <v>0</v>
      </c>
      <c r="FH199">
        <f t="shared" si="552"/>
        <v>0</v>
      </c>
      <c r="FI199" s="7"/>
      <c r="FJ199">
        <f t="shared" si="553"/>
        <v>0</v>
      </c>
      <c r="FK199">
        <f t="shared" si="571"/>
        <v>0</v>
      </c>
      <c r="FL199">
        <f t="shared" si="581"/>
        <v>0</v>
      </c>
      <c r="FM199" s="7"/>
      <c r="FN199">
        <f>(1 - 'Initial absorption'!$N199)*FC199</f>
        <v>0</v>
      </c>
      <c r="FO199" s="7">
        <f t="shared" si="467"/>
        <v>0</v>
      </c>
      <c r="FP199">
        <f>'Initial absorption'!$T199*(FN199+FO199)*$N199</f>
        <v>0</v>
      </c>
      <c r="FQ199" s="7"/>
      <c r="FR199">
        <f t="shared" si="484"/>
        <v>0</v>
      </c>
      <c r="FS199">
        <f>'Initial absorption'!$N199*FR199*$J199</f>
        <v>0</v>
      </c>
      <c r="FU199">
        <f>(1-'Initial absorption'!$N199)*FR199</f>
        <v>0</v>
      </c>
      <c r="FV199">
        <f>'Initial absorption'!$H199*FU199*$F199</f>
        <v>0</v>
      </c>
      <c r="FW199" s="7"/>
      <c r="FX199">
        <f>(1 - 'Initial absorption'!$T199)*(FN199+FO199)</f>
        <v>0</v>
      </c>
      <c r="FY199">
        <f t="shared" si="468"/>
        <v>0</v>
      </c>
      <c r="GJ199" s="7">
        <f t="shared" si="427"/>
        <v>0</v>
      </c>
      <c r="GK199" s="7">
        <f t="shared" si="489"/>
        <v>0</v>
      </c>
      <c r="GL199" s="7">
        <f t="shared" si="532"/>
        <v>0</v>
      </c>
      <c r="GM199" s="7">
        <f t="shared" si="554"/>
        <v>0</v>
      </c>
      <c r="GN199" s="7"/>
      <c r="GO199" s="7">
        <f t="shared" si="555"/>
        <v>0</v>
      </c>
      <c r="GP199" s="7">
        <f t="shared" si="469"/>
        <v>0</v>
      </c>
      <c r="GQ199" s="7">
        <f t="shared" si="533"/>
        <v>0</v>
      </c>
      <c r="GR199" s="7">
        <f t="shared" si="556"/>
        <v>0</v>
      </c>
      <c r="GT199">
        <f t="shared" si="534"/>
        <v>0</v>
      </c>
      <c r="GU199">
        <f t="shared" si="535"/>
        <v>0</v>
      </c>
      <c r="GV199">
        <f t="shared" si="536"/>
        <v>0</v>
      </c>
      <c r="GW199">
        <f t="shared" si="572"/>
        <v>0</v>
      </c>
      <c r="GX199" s="7"/>
      <c r="GY199" s="7">
        <f t="shared" si="470"/>
        <v>0</v>
      </c>
      <c r="GZ199" s="7">
        <f t="shared" si="573"/>
        <v>0</v>
      </c>
      <c r="HA199" s="7">
        <f t="shared" si="537"/>
        <v>0</v>
      </c>
      <c r="HB199" s="7"/>
      <c r="HC199" s="7">
        <f t="shared" si="471"/>
        <v>0</v>
      </c>
      <c r="HD199" s="7">
        <f>'Initial absorption'!$H199*HC199*$F199</f>
        <v>0</v>
      </c>
      <c r="HE199" s="7">
        <f t="shared" si="574"/>
        <v>0</v>
      </c>
      <c r="HF199" s="7">
        <f>'Initial absorption'!$N199*HE199*$J199</f>
        <v>0</v>
      </c>
      <c r="HG199" s="7"/>
      <c r="HH199">
        <f t="shared" si="472"/>
        <v>0</v>
      </c>
      <c r="HI199" s="7">
        <f t="shared" si="473"/>
        <v>0</v>
      </c>
      <c r="HJ199">
        <f t="shared" si="557"/>
        <v>0</v>
      </c>
      <c r="HK199" s="7"/>
      <c r="HL199">
        <f t="shared" si="558"/>
        <v>0</v>
      </c>
      <c r="HM199">
        <f t="shared" si="575"/>
        <v>0</v>
      </c>
      <c r="HN199">
        <f t="shared" si="582"/>
        <v>0</v>
      </c>
      <c r="HO199" s="7"/>
      <c r="HP199">
        <f>(1 - 'Initial absorption'!$N199)*HE199</f>
        <v>0</v>
      </c>
      <c r="HQ199" s="7">
        <f t="shared" si="474"/>
        <v>0</v>
      </c>
      <c r="HR199">
        <f>'Initial absorption'!$T199*(HP199+HQ199)*$N199</f>
        <v>0</v>
      </c>
      <c r="HS199" s="7"/>
      <c r="HT199">
        <f t="shared" si="485"/>
        <v>0</v>
      </c>
      <c r="HU199">
        <f>'Initial absorption'!$N199*HT199*$J199</f>
        <v>0</v>
      </c>
      <c r="HW199">
        <f>(1-'Initial absorption'!$N199)*HT199</f>
        <v>0</v>
      </c>
      <c r="HX199">
        <f>'Initial absorption'!$H199*HW199*$F199</f>
        <v>0</v>
      </c>
      <c r="HY199" s="7"/>
      <c r="HZ199">
        <f>(1 - 'Initial absorption'!$T199)*(HP199+HQ199)</f>
        <v>0</v>
      </c>
      <c r="IA199">
        <f t="shared" si="475"/>
        <v>0</v>
      </c>
      <c r="IL199" s="7">
        <f t="shared" si="428"/>
        <v>0</v>
      </c>
      <c r="IM199" s="7">
        <f t="shared" si="490"/>
        <v>0</v>
      </c>
      <c r="IN199" s="7">
        <f t="shared" si="538"/>
        <v>0</v>
      </c>
      <c r="IO199" s="7">
        <f t="shared" si="559"/>
        <v>0</v>
      </c>
      <c r="IP199" s="7"/>
      <c r="IQ199" s="7">
        <f t="shared" si="560"/>
        <v>0</v>
      </c>
      <c r="IR199" s="7">
        <f t="shared" si="476"/>
        <v>0</v>
      </c>
      <c r="IS199" s="7">
        <f t="shared" si="539"/>
        <v>0</v>
      </c>
      <c r="IT199" s="7">
        <f t="shared" si="561"/>
        <v>0</v>
      </c>
      <c r="IV199">
        <f t="shared" si="540"/>
        <v>0</v>
      </c>
      <c r="IW199">
        <f t="shared" si="541"/>
        <v>0</v>
      </c>
      <c r="IX199">
        <f t="shared" si="542"/>
        <v>0</v>
      </c>
      <c r="IY199">
        <f t="shared" si="576"/>
        <v>0</v>
      </c>
      <c r="IZ199" s="7"/>
      <c r="JA199" s="7">
        <f t="shared" si="477"/>
        <v>0</v>
      </c>
      <c r="JB199" s="7">
        <f t="shared" si="577"/>
        <v>0</v>
      </c>
      <c r="JC199" s="7">
        <f t="shared" si="543"/>
        <v>0</v>
      </c>
      <c r="JD199" s="7"/>
      <c r="JE199" s="7">
        <f t="shared" si="478"/>
        <v>0</v>
      </c>
      <c r="JF199" s="7">
        <f>'Initial absorption'!$H199*JE199*$F199</f>
        <v>0</v>
      </c>
      <c r="JG199" s="7">
        <f t="shared" si="578"/>
        <v>0</v>
      </c>
      <c r="JH199" s="7">
        <f>'Initial absorption'!$N199*JG199*$J199</f>
        <v>0</v>
      </c>
      <c r="JI199" s="7"/>
      <c r="JJ199">
        <f t="shared" si="479"/>
        <v>0</v>
      </c>
      <c r="JK199" s="7">
        <f t="shared" si="480"/>
        <v>0</v>
      </c>
      <c r="JL199">
        <f t="shared" si="562"/>
        <v>0</v>
      </c>
      <c r="JM199" s="7"/>
      <c r="JN199">
        <f t="shared" si="563"/>
        <v>0</v>
      </c>
      <c r="JO199">
        <f t="shared" si="579"/>
        <v>0</v>
      </c>
      <c r="JP199">
        <f t="shared" si="583"/>
        <v>0</v>
      </c>
      <c r="JQ199" s="7"/>
      <c r="JR199">
        <f>(1 - 'Initial absorption'!$N199)*JG199</f>
        <v>0</v>
      </c>
      <c r="JS199" s="7">
        <f t="shared" si="481"/>
        <v>0</v>
      </c>
      <c r="JT199">
        <f>'Initial absorption'!$T199*(JR199+JS199)*$N199</f>
        <v>0</v>
      </c>
      <c r="JU199" s="7"/>
      <c r="JV199">
        <f t="shared" si="486"/>
        <v>0</v>
      </c>
      <c r="JW199">
        <f>'Initial absorption'!$N199*JV199*$J199</f>
        <v>0</v>
      </c>
      <c r="JY199">
        <f>(1-'Initial absorption'!$N199)*JV199</f>
        <v>0</v>
      </c>
      <c r="JZ199">
        <f>'Initial absorption'!$H199*JY199*$F199</f>
        <v>0</v>
      </c>
      <c r="KA199" s="7"/>
      <c r="KB199">
        <f>(1 - 'Initial absorption'!$T199)*(JR199+JS199)</f>
        <v>0</v>
      </c>
      <c r="KC199">
        <f t="shared" si="482"/>
        <v>0</v>
      </c>
    </row>
    <row r="200" spans="4:289" x14ac:dyDescent="0.25">
      <c r="D200">
        <v>1270</v>
      </c>
      <c r="E200">
        <f>'Input spectra'!B200</f>
        <v>0</v>
      </c>
      <c r="F200">
        <f>'Initial absorption'!J200</f>
        <v>0</v>
      </c>
      <c r="G200">
        <f>'Input spectra'!C200</f>
        <v>0</v>
      </c>
      <c r="H200">
        <f t="shared" si="491"/>
        <v>0</v>
      </c>
      <c r="I200">
        <f>'Input spectra'!D200</f>
        <v>0</v>
      </c>
      <c r="J200">
        <f>'Initial absorption'!P200</f>
        <v>0</v>
      </c>
      <c r="K200">
        <f>'Input spectra'!E200</f>
        <v>0</v>
      </c>
      <c r="L200">
        <f t="shared" si="492"/>
        <v>0</v>
      </c>
      <c r="M200">
        <f>'Input spectra'!F200</f>
        <v>0</v>
      </c>
      <c r="N200">
        <f>'Initial absorption'!V200</f>
        <v>0</v>
      </c>
      <c r="O200">
        <f>'Input spectra'!G200</f>
        <v>0</v>
      </c>
      <c r="P200">
        <f t="shared" si="493"/>
        <v>0</v>
      </c>
      <c r="R200">
        <f>'Reaching edge prob after ems 1'!$EZ201</f>
        <v>0.88763251403946442</v>
      </c>
      <c r="S200">
        <f>'Reaching edge prob after ems 2'!$EZ201</f>
        <v>0.88763251403946442</v>
      </c>
      <c r="T200">
        <f>'Reaching edge prob after ems 3'!EZ201</f>
        <v>0.88763251403946442</v>
      </c>
      <c r="U200">
        <f>1-EXP(-'Reaching edge prob after ems 1'!FC201*_k_in_ec_correction*($E200*_c1+'Input spectra'!Y200))</f>
        <v>1.1397039088118399E-2</v>
      </c>
      <c r="V200">
        <f>1-EXP(-(_t-'Reaching edge prob after ems 1'!FC201)*_k_in_ec_correction*($E200*_c1+'Input spectra'!Y200))</f>
        <v>1.1516056788850149E-2</v>
      </c>
      <c r="W200">
        <f>1-EXP(-'Reaching edge prob after ems 2'!FC201*_k_in_ec_correction*($I200*_c2+'Input spectra'!Y200))</f>
        <v>1.1397039088118399E-2</v>
      </c>
      <c r="X200">
        <f>1-EXP(-(_t-'Reaching edge prob after ems 2'!FC201)*_k_in_ec_correction*($I200*_c2+'Input spectra'!Y200))</f>
        <v>1.1516056788850149E-2</v>
      </c>
      <c r="Y200">
        <f>1-EXP(-'Reaching edge prob after ems 3'!FC201*_k_in_ec_correction*($M200*_c3+'Input spectra'!Y200))</f>
        <v>1.1397039088118399E-2</v>
      </c>
      <c r="Z200">
        <f>1-EXP(-(_t-'Reaching edge prob after ems 3'!FC201)*_k_in_ec_correction*($M200*_c3+'Input spectra'!Y200))</f>
        <v>1.1516056788850149E-2</v>
      </c>
      <c r="AD200" s="7">
        <f t="shared" si="494"/>
        <v>0</v>
      </c>
      <c r="AE200" s="7">
        <f t="shared" si="495"/>
        <v>0</v>
      </c>
      <c r="AF200" s="7">
        <f t="shared" si="496"/>
        <v>0</v>
      </c>
      <c r="AG200" s="7">
        <f t="shared" si="497"/>
        <v>0</v>
      </c>
      <c r="AH200" s="7"/>
      <c r="AI200" s="7">
        <f t="shared" si="498"/>
        <v>0</v>
      </c>
      <c r="AJ200" s="7">
        <f t="shared" si="499"/>
        <v>0</v>
      </c>
      <c r="AK200" s="7">
        <f t="shared" si="500"/>
        <v>0</v>
      </c>
      <c r="AL200" s="7">
        <f t="shared" si="501"/>
        <v>0</v>
      </c>
      <c r="AN200">
        <f t="shared" si="502"/>
        <v>0</v>
      </c>
      <c r="AO200">
        <f t="shared" si="503"/>
        <v>0</v>
      </c>
      <c r="AP200">
        <f t="shared" si="504"/>
        <v>0</v>
      </c>
      <c r="AQ200">
        <f t="shared" si="505"/>
        <v>0</v>
      </c>
      <c r="AR200" s="7"/>
      <c r="AS200" s="7">
        <f t="shared" si="506"/>
        <v>0</v>
      </c>
      <c r="AT200" s="7">
        <f t="shared" si="507"/>
        <v>0</v>
      </c>
      <c r="AU200" s="7">
        <f t="shared" si="508"/>
        <v>0</v>
      </c>
      <c r="AV200" s="7"/>
      <c r="AW200" s="7">
        <f t="shared" si="509"/>
        <v>0</v>
      </c>
      <c r="AX200" s="7">
        <f>'Initial absorption'!$H200*AW200*$F200</f>
        <v>0</v>
      </c>
      <c r="AY200" s="7">
        <f t="shared" si="510"/>
        <v>0</v>
      </c>
      <c r="AZ200" s="7">
        <f>'Initial absorption'!$N200*AY200*$J200</f>
        <v>0</v>
      </c>
      <c r="BA200" s="7"/>
      <c r="BB200">
        <f t="shared" si="511"/>
        <v>0</v>
      </c>
      <c r="BC200" s="7">
        <f t="shared" si="512"/>
        <v>0</v>
      </c>
      <c r="BD200">
        <f t="shared" si="513"/>
        <v>0</v>
      </c>
      <c r="BE200" s="7"/>
      <c r="BF200">
        <f t="shared" si="514"/>
        <v>0</v>
      </c>
      <c r="BG200">
        <f t="shared" si="515"/>
        <v>0</v>
      </c>
      <c r="BH200">
        <f t="shared" si="516"/>
        <v>0</v>
      </c>
      <c r="BI200" s="7"/>
      <c r="BJ200">
        <f>(1 - 'Initial absorption'!$N200)*AY200</f>
        <v>0</v>
      </c>
      <c r="BK200" s="7">
        <f t="shared" si="519"/>
        <v>0</v>
      </c>
      <c r="BL200">
        <f>'Initial absorption'!$T200*(BJ200+BK200)*$N200</f>
        <v>0</v>
      </c>
      <c r="BM200" s="7"/>
      <c r="BN200">
        <f t="shared" si="517"/>
        <v>0</v>
      </c>
      <c r="BO200">
        <f>'Initial absorption'!$N200*BN200*$J200</f>
        <v>0</v>
      </c>
      <c r="BQ200">
        <f>(1-'Initial absorption'!$N200)*BN200</f>
        <v>0</v>
      </c>
      <c r="BR200">
        <f>'Initial absorption'!$H200*BQ200*$F200</f>
        <v>0</v>
      </c>
      <c r="BS200" s="7"/>
      <c r="BT200">
        <f>(1 - 'Initial absorption'!$T200)*(BJ200+BK200)</f>
        <v>0</v>
      </c>
      <c r="BU200">
        <f t="shared" si="518"/>
        <v>0</v>
      </c>
      <c r="CF200" s="7">
        <f t="shared" ref="CF200:CF246" si="584">CD$3*$H200*_ec_loss/2</f>
        <v>0</v>
      </c>
      <c r="CG200" s="7">
        <f t="shared" si="487"/>
        <v>0</v>
      </c>
      <c r="CH200" s="7">
        <f t="shared" si="520"/>
        <v>0</v>
      </c>
      <c r="CI200" s="7">
        <f t="shared" si="544"/>
        <v>0</v>
      </c>
      <c r="CJ200" s="7"/>
      <c r="CK200" s="7">
        <f t="shared" si="545"/>
        <v>0</v>
      </c>
      <c r="CL200" s="7">
        <f t="shared" si="455"/>
        <v>0</v>
      </c>
      <c r="CM200" s="7">
        <f t="shared" si="521"/>
        <v>0</v>
      </c>
      <c r="CN200" s="7">
        <f t="shared" si="546"/>
        <v>0</v>
      </c>
      <c r="CP200">
        <f t="shared" si="522"/>
        <v>0</v>
      </c>
      <c r="CQ200">
        <f t="shared" si="523"/>
        <v>0</v>
      </c>
      <c r="CR200">
        <f t="shared" si="524"/>
        <v>0</v>
      </c>
      <c r="CS200">
        <f t="shared" si="564"/>
        <v>0</v>
      </c>
      <c r="CT200" s="7"/>
      <c r="CU200" s="7">
        <f t="shared" si="456"/>
        <v>0</v>
      </c>
      <c r="CV200" s="7">
        <f t="shared" si="565"/>
        <v>0</v>
      </c>
      <c r="CW200" s="7">
        <f t="shared" si="525"/>
        <v>0</v>
      </c>
      <c r="CX200" s="7"/>
      <c r="CY200" s="7">
        <f t="shared" si="457"/>
        <v>0</v>
      </c>
      <c r="CZ200" s="7">
        <f>'Initial absorption'!$H200*CY200*$F200</f>
        <v>0</v>
      </c>
      <c r="DA200" s="7">
        <f t="shared" si="566"/>
        <v>0</v>
      </c>
      <c r="DB200" s="7">
        <f>'Initial absorption'!$N200*DA200*$J200</f>
        <v>0</v>
      </c>
      <c r="DC200" s="7"/>
      <c r="DD200">
        <f t="shared" si="458"/>
        <v>0</v>
      </c>
      <c r="DE200" s="7">
        <f t="shared" si="459"/>
        <v>0</v>
      </c>
      <c r="DF200">
        <f t="shared" si="547"/>
        <v>0</v>
      </c>
      <c r="DG200" s="7"/>
      <c r="DH200">
        <f t="shared" si="548"/>
        <v>0</v>
      </c>
      <c r="DI200">
        <f t="shared" si="567"/>
        <v>0</v>
      </c>
      <c r="DJ200">
        <f t="shared" si="580"/>
        <v>0</v>
      </c>
      <c r="DK200" s="7"/>
      <c r="DL200">
        <f>(1 - 'Initial absorption'!$N200)*DA200</f>
        <v>0</v>
      </c>
      <c r="DM200" s="7">
        <f t="shared" si="460"/>
        <v>0</v>
      </c>
      <c r="DN200">
        <f>'Initial absorption'!$T200*(DL200+DM200)*$N200</f>
        <v>0</v>
      </c>
      <c r="DO200" s="7"/>
      <c r="DP200">
        <f t="shared" si="483"/>
        <v>0</v>
      </c>
      <c r="DQ200">
        <f>'Initial absorption'!$N200*DP200*$J200</f>
        <v>0</v>
      </c>
      <c r="DS200">
        <f>(1-'Initial absorption'!$N200)*DP200</f>
        <v>0</v>
      </c>
      <c r="DT200">
        <f>'Initial absorption'!$H200*DS200*$F200</f>
        <v>0</v>
      </c>
      <c r="DU200" s="7"/>
      <c r="DV200">
        <f>(1 - 'Initial absorption'!$T200)*(DL200+DM200)</f>
        <v>0</v>
      </c>
      <c r="DW200">
        <f t="shared" si="461"/>
        <v>0</v>
      </c>
      <c r="EH200" s="7">
        <f t="shared" ref="EH200:EH246" si="585">EF$3*$H200*_ec_loss/2</f>
        <v>0</v>
      </c>
      <c r="EI200" s="7">
        <f t="shared" si="488"/>
        <v>0</v>
      </c>
      <c r="EJ200" s="7">
        <f t="shared" si="526"/>
        <v>0</v>
      </c>
      <c r="EK200" s="7">
        <f t="shared" si="549"/>
        <v>0</v>
      </c>
      <c r="EL200" s="7"/>
      <c r="EM200" s="7">
        <f t="shared" si="550"/>
        <v>0</v>
      </c>
      <c r="EN200" s="7">
        <f t="shared" si="462"/>
        <v>0</v>
      </c>
      <c r="EO200" s="7">
        <f t="shared" si="527"/>
        <v>0</v>
      </c>
      <c r="EP200" s="7">
        <f t="shared" si="551"/>
        <v>0</v>
      </c>
      <c r="ER200">
        <f t="shared" si="528"/>
        <v>0</v>
      </c>
      <c r="ES200">
        <f t="shared" si="529"/>
        <v>0</v>
      </c>
      <c r="ET200">
        <f t="shared" si="530"/>
        <v>0</v>
      </c>
      <c r="EU200">
        <f t="shared" si="568"/>
        <v>0</v>
      </c>
      <c r="EV200" s="7"/>
      <c r="EW200" s="7">
        <f t="shared" si="463"/>
        <v>0</v>
      </c>
      <c r="EX200" s="7">
        <f t="shared" si="569"/>
        <v>0</v>
      </c>
      <c r="EY200" s="7">
        <f t="shared" si="531"/>
        <v>0</v>
      </c>
      <c r="EZ200" s="7"/>
      <c r="FA200" s="7">
        <f t="shared" si="464"/>
        <v>0</v>
      </c>
      <c r="FB200" s="7">
        <f>'Initial absorption'!$H200*FA200*$F200</f>
        <v>0</v>
      </c>
      <c r="FC200" s="7">
        <f t="shared" si="570"/>
        <v>0</v>
      </c>
      <c r="FD200" s="7">
        <f>'Initial absorption'!$N200*FC200*$J200</f>
        <v>0</v>
      </c>
      <c r="FE200" s="7"/>
      <c r="FF200">
        <f t="shared" si="465"/>
        <v>0</v>
      </c>
      <c r="FG200" s="7">
        <f t="shared" si="466"/>
        <v>0</v>
      </c>
      <c r="FH200">
        <f t="shared" si="552"/>
        <v>0</v>
      </c>
      <c r="FI200" s="7"/>
      <c r="FJ200">
        <f t="shared" si="553"/>
        <v>0</v>
      </c>
      <c r="FK200">
        <f t="shared" si="571"/>
        <v>0</v>
      </c>
      <c r="FL200">
        <f t="shared" si="581"/>
        <v>0</v>
      </c>
      <c r="FM200" s="7"/>
      <c r="FN200">
        <f>(1 - 'Initial absorption'!$N200)*FC200</f>
        <v>0</v>
      </c>
      <c r="FO200" s="7">
        <f t="shared" si="467"/>
        <v>0</v>
      </c>
      <c r="FP200">
        <f>'Initial absorption'!$T200*(FN200+FO200)*$N200</f>
        <v>0</v>
      </c>
      <c r="FQ200" s="7"/>
      <c r="FR200">
        <f t="shared" si="484"/>
        <v>0</v>
      </c>
      <c r="FS200">
        <f>'Initial absorption'!$N200*FR200*$J200</f>
        <v>0</v>
      </c>
      <c r="FU200">
        <f>(1-'Initial absorption'!$N200)*FR200</f>
        <v>0</v>
      </c>
      <c r="FV200">
        <f>'Initial absorption'!$H200*FU200*$F200</f>
        <v>0</v>
      </c>
      <c r="FW200" s="7"/>
      <c r="FX200">
        <f>(1 - 'Initial absorption'!$T200)*(FN200+FO200)</f>
        <v>0</v>
      </c>
      <c r="FY200">
        <f t="shared" si="468"/>
        <v>0</v>
      </c>
      <c r="GJ200" s="7">
        <f t="shared" ref="GJ200:GJ246" si="586">GH$3*$H200*_ec_loss/2</f>
        <v>0</v>
      </c>
      <c r="GK200" s="7">
        <f t="shared" si="489"/>
        <v>0</v>
      </c>
      <c r="GL200" s="7">
        <f t="shared" si="532"/>
        <v>0</v>
      </c>
      <c r="GM200" s="7">
        <f t="shared" si="554"/>
        <v>0</v>
      </c>
      <c r="GN200" s="7"/>
      <c r="GO200" s="7">
        <f t="shared" si="555"/>
        <v>0</v>
      </c>
      <c r="GP200" s="7">
        <f t="shared" si="469"/>
        <v>0</v>
      </c>
      <c r="GQ200" s="7">
        <f t="shared" si="533"/>
        <v>0</v>
      </c>
      <c r="GR200" s="7">
        <f t="shared" si="556"/>
        <v>0</v>
      </c>
      <c r="GT200">
        <f t="shared" si="534"/>
        <v>0</v>
      </c>
      <c r="GU200">
        <f t="shared" si="535"/>
        <v>0</v>
      </c>
      <c r="GV200">
        <f t="shared" si="536"/>
        <v>0</v>
      </c>
      <c r="GW200">
        <f t="shared" si="572"/>
        <v>0</v>
      </c>
      <c r="GX200" s="7"/>
      <c r="GY200" s="7">
        <f t="shared" si="470"/>
        <v>0</v>
      </c>
      <c r="GZ200" s="7">
        <f t="shared" si="573"/>
        <v>0</v>
      </c>
      <c r="HA200" s="7">
        <f t="shared" si="537"/>
        <v>0</v>
      </c>
      <c r="HB200" s="7"/>
      <c r="HC200" s="7">
        <f t="shared" si="471"/>
        <v>0</v>
      </c>
      <c r="HD200" s="7">
        <f>'Initial absorption'!$H200*HC200*$F200</f>
        <v>0</v>
      </c>
      <c r="HE200" s="7">
        <f t="shared" si="574"/>
        <v>0</v>
      </c>
      <c r="HF200" s="7">
        <f>'Initial absorption'!$N200*HE200*$J200</f>
        <v>0</v>
      </c>
      <c r="HG200" s="7"/>
      <c r="HH200">
        <f t="shared" si="472"/>
        <v>0</v>
      </c>
      <c r="HI200" s="7">
        <f t="shared" si="473"/>
        <v>0</v>
      </c>
      <c r="HJ200">
        <f t="shared" si="557"/>
        <v>0</v>
      </c>
      <c r="HK200" s="7"/>
      <c r="HL200">
        <f t="shared" si="558"/>
        <v>0</v>
      </c>
      <c r="HM200">
        <f t="shared" si="575"/>
        <v>0</v>
      </c>
      <c r="HN200">
        <f t="shared" si="582"/>
        <v>0</v>
      </c>
      <c r="HO200" s="7"/>
      <c r="HP200">
        <f>(1 - 'Initial absorption'!$N200)*HE200</f>
        <v>0</v>
      </c>
      <c r="HQ200" s="7">
        <f t="shared" si="474"/>
        <v>0</v>
      </c>
      <c r="HR200">
        <f>'Initial absorption'!$T200*(HP200+HQ200)*$N200</f>
        <v>0</v>
      </c>
      <c r="HS200" s="7"/>
      <c r="HT200">
        <f t="shared" si="485"/>
        <v>0</v>
      </c>
      <c r="HU200">
        <f>'Initial absorption'!$N200*HT200*$J200</f>
        <v>0</v>
      </c>
      <c r="HW200">
        <f>(1-'Initial absorption'!$N200)*HT200</f>
        <v>0</v>
      </c>
      <c r="HX200">
        <f>'Initial absorption'!$H200*HW200*$F200</f>
        <v>0</v>
      </c>
      <c r="HY200" s="7"/>
      <c r="HZ200">
        <f>(1 - 'Initial absorption'!$T200)*(HP200+HQ200)</f>
        <v>0</v>
      </c>
      <c r="IA200">
        <f t="shared" si="475"/>
        <v>0</v>
      </c>
      <c r="IL200" s="7">
        <f t="shared" ref="IL200:IL246" si="587">IJ$3*$H200*_ec_loss/2</f>
        <v>0</v>
      </c>
      <c r="IM200" s="7">
        <f t="shared" si="490"/>
        <v>0</v>
      </c>
      <c r="IN200" s="7">
        <f t="shared" si="538"/>
        <v>0</v>
      </c>
      <c r="IO200" s="7">
        <f t="shared" si="559"/>
        <v>0</v>
      </c>
      <c r="IP200" s="7"/>
      <c r="IQ200" s="7">
        <f t="shared" si="560"/>
        <v>0</v>
      </c>
      <c r="IR200" s="7">
        <f t="shared" si="476"/>
        <v>0</v>
      </c>
      <c r="IS200" s="7">
        <f t="shared" si="539"/>
        <v>0</v>
      </c>
      <c r="IT200" s="7">
        <f t="shared" si="561"/>
        <v>0</v>
      </c>
      <c r="IV200">
        <f t="shared" si="540"/>
        <v>0</v>
      </c>
      <c r="IW200">
        <f t="shared" si="541"/>
        <v>0</v>
      </c>
      <c r="IX200">
        <f t="shared" si="542"/>
        <v>0</v>
      </c>
      <c r="IY200">
        <f t="shared" si="576"/>
        <v>0</v>
      </c>
      <c r="IZ200" s="7"/>
      <c r="JA200" s="7">
        <f t="shared" si="477"/>
        <v>0</v>
      </c>
      <c r="JB200" s="7">
        <f t="shared" si="577"/>
        <v>0</v>
      </c>
      <c r="JC200" s="7">
        <f t="shared" si="543"/>
        <v>0</v>
      </c>
      <c r="JD200" s="7"/>
      <c r="JE200" s="7">
        <f t="shared" si="478"/>
        <v>0</v>
      </c>
      <c r="JF200" s="7">
        <f>'Initial absorption'!$H200*JE200*$F200</f>
        <v>0</v>
      </c>
      <c r="JG200" s="7">
        <f t="shared" si="578"/>
        <v>0</v>
      </c>
      <c r="JH200" s="7">
        <f>'Initial absorption'!$N200*JG200*$J200</f>
        <v>0</v>
      </c>
      <c r="JI200" s="7"/>
      <c r="JJ200">
        <f t="shared" si="479"/>
        <v>0</v>
      </c>
      <c r="JK200" s="7">
        <f t="shared" si="480"/>
        <v>0</v>
      </c>
      <c r="JL200">
        <f t="shared" si="562"/>
        <v>0</v>
      </c>
      <c r="JM200" s="7"/>
      <c r="JN200">
        <f t="shared" si="563"/>
        <v>0</v>
      </c>
      <c r="JO200">
        <f t="shared" si="579"/>
        <v>0</v>
      </c>
      <c r="JP200">
        <f t="shared" si="583"/>
        <v>0</v>
      </c>
      <c r="JQ200" s="7"/>
      <c r="JR200">
        <f>(1 - 'Initial absorption'!$N200)*JG200</f>
        <v>0</v>
      </c>
      <c r="JS200" s="7">
        <f t="shared" si="481"/>
        <v>0</v>
      </c>
      <c r="JT200">
        <f>'Initial absorption'!$T200*(JR200+JS200)*$N200</f>
        <v>0</v>
      </c>
      <c r="JU200" s="7"/>
      <c r="JV200">
        <f t="shared" si="486"/>
        <v>0</v>
      </c>
      <c r="JW200">
        <f>'Initial absorption'!$N200*JV200*$J200</f>
        <v>0</v>
      </c>
      <c r="JY200">
        <f>(1-'Initial absorption'!$N200)*JV200</f>
        <v>0</v>
      </c>
      <c r="JZ200">
        <f>'Initial absorption'!$H200*JY200*$F200</f>
        <v>0</v>
      </c>
      <c r="KA200" s="7"/>
      <c r="KB200">
        <f>(1 - 'Initial absorption'!$T200)*(JR200+JS200)</f>
        <v>0</v>
      </c>
      <c r="KC200">
        <f t="shared" si="482"/>
        <v>0</v>
      </c>
    </row>
    <row r="201" spans="4:289" x14ac:dyDescent="0.25">
      <c r="D201">
        <v>1275</v>
      </c>
      <c r="E201">
        <f>'Input spectra'!B201</f>
        <v>0</v>
      </c>
      <c r="F201">
        <f>'Initial absorption'!J201</f>
        <v>0</v>
      </c>
      <c r="G201">
        <f>'Input spectra'!C201</f>
        <v>0</v>
      </c>
      <c r="H201">
        <f t="shared" si="491"/>
        <v>0</v>
      </c>
      <c r="I201">
        <f>'Input spectra'!D201</f>
        <v>0</v>
      </c>
      <c r="J201">
        <f>'Initial absorption'!P201</f>
        <v>0</v>
      </c>
      <c r="K201">
        <f>'Input spectra'!E201</f>
        <v>0</v>
      </c>
      <c r="L201">
        <f t="shared" si="492"/>
        <v>0</v>
      </c>
      <c r="M201">
        <f>'Input spectra'!F201</f>
        <v>0</v>
      </c>
      <c r="N201">
        <f>'Initial absorption'!V201</f>
        <v>0</v>
      </c>
      <c r="O201">
        <f>'Input spectra'!G201</f>
        <v>0</v>
      </c>
      <c r="P201">
        <f t="shared" si="493"/>
        <v>0</v>
      </c>
      <c r="R201">
        <f>'Reaching edge prob after ems 1'!$EZ202</f>
        <v>0.88776126650138221</v>
      </c>
      <c r="S201">
        <f>'Reaching edge prob after ems 2'!$EZ202</f>
        <v>0.88776126650138221</v>
      </c>
      <c r="T201">
        <f>'Reaching edge prob after ems 3'!EZ202</f>
        <v>0.88776126650138221</v>
      </c>
      <c r="U201">
        <f>1-EXP(-'Reaching edge prob after ems 1'!FC202*_k_in_ec_correction*($E201*_c1+'Input spectra'!Y201))</f>
        <v>1.1382874875261018E-2</v>
      </c>
      <c r="V201">
        <f>1-EXP(-(_t-'Reaching edge prob after ems 1'!FC202)*_k_in_ec_correction*($E201*_c1+'Input spectra'!Y201))</f>
        <v>1.150159538978901E-2</v>
      </c>
      <c r="W201">
        <f>1-EXP(-'Reaching edge prob after ems 2'!FC202*_k_in_ec_correction*($I201*_c2+'Input spectra'!Y201))</f>
        <v>1.1382874875261018E-2</v>
      </c>
      <c r="X201">
        <f>1-EXP(-(_t-'Reaching edge prob after ems 2'!FC202)*_k_in_ec_correction*($I201*_c2+'Input spectra'!Y201))</f>
        <v>1.150159538978901E-2</v>
      </c>
      <c r="Y201">
        <f>1-EXP(-'Reaching edge prob after ems 3'!FC202*_k_in_ec_correction*($M201*_c3+'Input spectra'!Y201))</f>
        <v>1.1382874875261018E-2</v>
      </c>
      <c r="Z201">
        <f>1-EXP(-(_t-'Reaching edge prob after ems 3'!FC202)*_k_in_ec_correction*($M201*_c3+'Input spectra'!Y201))</f>
        <v>1.150159538978901E-2</v>
      </c>
      <c r="AD201" s="7">
        <f t="shared" si="494"/>
        <v>0</v>
      </c>
      <c r="AE201" s="7">
        <f t="shared" si="495"/>
        <v>0</v>
      </c>
      <c r="AF201" s="7">
        <f t="shared" si="496"/>
        <v>0</v>
      </c>
      <c r="AG201" s="7">
        <f t="shared" si="497"/>
        <v>0</v>
      </c>
      <c r="AH201" s="7"/>
      <c r="AI201" s="7">
        <f t="shared" si="498"/>
        <v>0</v>
      </c>
      <c r="AJ201" s="7">
        <f t="shared" si="499"/>
        <v>0</v>
      </c>
      <c r="AK201" s="7">
        <f t="shared" si="500"/>
        <v>0</v>
      </c>
      <c r="AL201" s="7">
        <f t="shared" si="501"/>
        <v>0</v>
      </c>
      <c r="AN201">
        <f t="shared" si="502"/>
        <v>0</v>
      </c>
      <c r="AO201">
        <f t="shared" si="503"/>
        <v>0</v>
      </c>
      <c r="AP201">
        <f t="shared" si="504"/>
        <v>0</v>
      </c>
      <c r="AQ201">
        <f t="shared" si="505"/>
        <v>0</v>
      </c>
      <c r="AR201" s="7"/>
      <c r="AS201" s="7">
        <f t="shared" si="506"/>
        <v>0</v>
      </c>
      <c r="AT201" s="7">
        <f t="shared" si="507"/>
        <v>0</v>
      </c>
      <c r="AU201" s="7">
        <f t="shared" si="508"/>
        <v>0</v>
      </c>
      <c r="AV201" s="7"/>
      <c r="AW201" s="7">
        <f t="shared" si="509"/>
        <v>0</v>
      </c>
      <c r="AX201" s="7">
        <f>'Initial absorption'!$H201*AW201*$F201</f>
        <v>0</v>
      </c>
      <c r="AY201" s="7">
        <f t="shared" si="510"/>
        <v>0</v>
      </c>
      <c r="AZ201" s="7">
        <f>'Initial absorption'!$N201*AY201*$J201</f>
        <v>0</v>
      </c>
      <c r="BA201" s="7"/>
      <c r="BB201">
        <f t="shared" si="511"/>
        <v>0</v>
      </c>
      <c r="BC201" s="7">
        <f t="shared" si="512"/>
        <v>0</v>
      </c>
      <c r="BD201">
        <f t="shared" si="513"/>
        <v>0</v>
      </c>
      <c r="BE201" s="7"/>
      <c r="BF201">
        <f t="shared" si="514"/>
        <v>0</v>
      </c>
      <c r="BG201">
        <f t="shared" si="515"/>
        <v>0</v>
      </c>
      <c r="BH201">
        <f t="shared" si="516"/>
        <v>0</v>
      </c>
      <c r="BI201" s="7"/>
      <c r="BJ201">
        <f>(1 - 'Initial absorption'!$N201)*AY201</f>
        <v>0</v>
      </c>
      <c r="BK201" s="7">
        <f t="shared" si="519"/>
        <v>0</v>
      </c>
      <c r="BL201">
        <f>'Initial absorption'!$T201*(BJ201+BK201)*$N201</f>
        <v>0</v>
      </c>
      <c r="BM201" s="7"/>
      <c r="BN201">
        <f t="shared" si="517"/>
        <v>0</v>
      </c>
      <c r="BO201">
        <f>'Initial absorption'!$N201*BN201*$J201</f>
        <v>0</v>
      </c>
      <c r="BQ201">
        <f>(1-'Initial absorption'!$N201)*BN201</f>
        <v>0</v>
      </c>
      <c r="BR201">
        <f>'Initial absorption'!$H201*BQ201*$F201</f>
        <v>0</v>
      </c>
      <c r="BS201" s="7"/>
      <c r="BT201">
        <f>(1 - 'Initial absorption'!$T201)*(BJ201+BK201)</f>
        <v>0</v>
      </c>
      <c r="BU201">
        <f t="shared" si="518"/>
        <v>0</v>
      </c>
      <c r="CF201" s="7">
        <f t="shared" si="584"/>
        <v>0</v>
      </c>
      <c r="CG201" s="7">
        <f t="shared" si="487"/>
        <v>0</v>
      </c>
      <c r="CH201" s="7">
        <f t="shared" si="520"/>
        <v>0</v>
      </c>
      <c r="CI201" s="7">
        <f t="shared" si="544"/>
        <v>0</v>
      </c>
      <c r="CJ201" s="7"/>
      <c r="CK201" s="7">
        <f t="shared" si="545"/>
        <v>0</v>
      </c>
      <c r="CL201" s="7">
        <f t="shared" si="455"/>
        <v>0</v>
      </c>
      <c r="CM201" s="7">
        <f t="shared" si="521"/>
        <v>0</v>
      </c>
      <c r="CN201" s="7">
        <f t="shared" si="546"/>
        <v>0</v>
      </c>
      <c r="CP201">
        <f t="shared" si="522"/>
        <v>0</v>
      </c>
      <c r="CQ201">
        <f t="shared" si="523"/>
        <v>0</v>
      </c>
      <c r="CR201">
        <f t="shared" si="524"/>
        <v>0</v>
      </c>
      <c r="CS201">
        <f t="shared" si="564"/>
        <v>0</v>
      </c>
      <c r="CT201" s="7"/>
      <c r="CU201" s="7">
        <f t="shared" si="456"/>
        <v>0</v>
      </c>
      <c r="CV201" s="7">
        <f t="shared" si="565"/>
        <v>0</v>
      </c>
      <c r="CW201" s="7">
        <f t="shared" si="525"/>
        <v>0</v>
      </c>
      <c r="CX201" s="7"/>
      <c r="CY201" s="7">
        <f t="shared" si="457"/>
        <v>0</v>
      </c>
      <c r="CZ201" s="7">
        <f>'Initial absorption'!$H201*CY201*$F201</f>
        <v>0</v>
      </c>
      <c r="DA201" s="7">
        <f t="shared" si="566"/>
        <v>0</v>
      </c>
      <c r="DB201" s="7">
        <f>'Initial absorption'!$N201*DA201*$J201</f>
        <v>0</v>
      </c>
      <c r="DC201" s="7"/>
      <c r="DD201">
        <f t="shared" si="458"/>
        <v>0</v>
      </c>
      <c r="DE201" s="7">
        <f t="shared" si="459"/>
        <v>0</v>
      </c>
      <c r="DF201">
        <f t="shared" si="547"/>
        <v>0</v>
      </c>
      <c r="DG201" s="7"/>
      <c r="DH201">
        <f t="shared" si="548"/>
        <v>0</v>
      </c>
      <c r="DI201">
        <f t="shared" si="567"/>
        <v>0</v>
      </c>
      <c r="DJ201">
        <f t="shared" si="580"/>
        <v>0</v>
      </c>
      <c r="DK201" s="7"/>
      <c r="DL201">
        <f>(1 - 'Initial absorption'!$N201)*DA201</f>
        <v>0</v>
      </c>
      <c r="DM201" s="7">
        <f t="shared" si="460"/>
        <v>0</v>
      </c>
      <c r="DN201">
        <f>'Initial absorption'!$T201*(DL201+DM201)*$N201</f>
        <v>0</v>
      </c>
      <c r="DO201" s="7"/>
      <c r="DP201">
        <f t="shared" si="483"/>
        <v>0</v>
      </c>
      <c r="DQ201">
        <f>'Initial absorption'!$N201*DP201*$J201</f>
        <v>0</v>
      </c>
      <c r="DS201">
        <f>(1-'Initial absorption'!$N201)*DP201</f>
        <v>0</v>
      </c>
      <c r="DT201">
        <f>'Initial absorption'!$H201*DS201*$F201</f>
        <v>0</v>
      </c>
      <c r="DU201" s="7"/>
      <c r="DV201">
        <f>(1 - 'Initial absorption'!$T201)*(DL201+DM201)</f>
        <v>0</v>
      </c>
      <c r="DW201">
        <f t="shared" si="461"/>
        <v>0</v>
      </c>
      <c r="EH201" s="7">
        <f t="shared" si="585"/>
        <v>0</v>
      </c>
      <c r="EI201" s="7">
        <f t="shared" si="488"/>
        <v>0</v>
      </c>
      <c r="EJ201" s="7">
        <f t="shared" si="526"/>
        <v>0</v>
      </c>
      <c r="EK201" s="7">
        <f t="shared" si="549"/>
        <v>0</v>
      </c>
      <c r="EL201" s="7"/>
      <c r="EM201" s="7">
        <f t="shared" si="550"/>
        <v>0</v>
      </c>
      <c r="EN201" s="7">
        <f t="shared" si="462"/>
        <v>0</v>
      </c>
      <c r="EO201" s="7">
        <f t="shared" si="527"/>
        <v>0</v>
      </c>
      <c r="EP201" s="7">
        <f t="shared" si="551"/>
        <v>0</v>
      </c>
      <c r="ER201">
        <f t="shared" si="528"/>
        <v>0</v>
      </c>
      <c r="ES201">
        <f t="shared" si="529"/>
        <v>0</v>
      </c>
      <c r="ET201">
        <f t="shared" si="530"/>
        <v>0</v>
      </c>
      <c r="EU201">
        <f t="shared" si="568"/>
        <v>0</v>
      </c>
      <c r="EV201" s="7"/>
      <c r="EW201" s="7">
        <f t="shared" si="463"/>
        <v>0</v>
      </c>
      <c r="EX201" s="7">
        <f t="shared" si="569"/>
        <v>0</v>
      </c>
      <c r="EY201" s="7">
        <f t="shared" si="531"/>
        <v>0</v>
      </c>
      <c r="EZ201" s="7"/>
      <c r="FA201" s="7">
        <f t="shared" si="464"/>
        <v>0</v>
      </c>
      <c r="FB201" s="7">
        <f>'Initial absorption'!$H201*FA201*$F201</f>
        <v>0</v>
      </c>
      <c r="FC201" s="7">
        <f t="shared" si="570"/>
        <v>0</v>
      </c>
      <c r="FD201" s="7">
        <f>'Initial absorption'!$N201*FC201*$J201</f>
        <v>0</v>
      </c>
      <c r="FE201" s="7"/>
      <c r="FF201">
        <f t="shared" si="465"/>
        <v>0</v>
      </c>
      <c r="FG201" s="7">
        <f t="shared" si="466"/>
        <v>0</v>
      </c>
      <c r="FH201">
        <f t="shared" si="552"/>
        <v>0</v>
      </c>
      <c r="FI201" s="7"/>
      <c r="FJ201">
        <f t="shared" si="553"/>
        <v>0</v>
      </c>
      <c r="FK201">
        <f t="shared" si="571"/>
        <v>0</v>
      </c>
      <c r="FL201">
        <f t="shared" si="581"/>
        <v>0</v>
      </c>
      <c r="FM201" s="7"/>
      <c r="FN201">
        <f>(1 - 'Initial absorption'!$N201)*FC201</f>
        <v>0</v>
      </c>
      <c r="FO201" s="7">
        <f t="shared" si="467"/>
        <v>0</v>
      </c>
      <c r="FP201">
        <f>'Initial absorption'!$T201*(FN201+FO201)*$N201</f>
        <v>0</v>
      </c>
      <c r="FQ201" s="7"/>
      <c r="FR201">
        <f t="shared" si="484"/>
        <v>0</v>
      </c>
      <c r="FS201">
        <f>'Initial absorption'!$N201*FR201*$J201</f>
        <v>0</v>
      </c>
      <c r="FU201">
        <f>(1-'Initial absorption'!$N201)*FR201</f>
        <v>0</v>
      </c>
      <c r="FV201">
        <f>'Initial absorption'!$H201*FU201*$F201</f>
        <v>0</v>
      </c>
      <c r="FW201" s="7"/>
      <c r="FX201">
        <f>(1 - 'Initial absorption'!$T201)*(FN201+FO201)</f>
        <v>0</v>
      </c>
      <c r="FY201">
        <f t="shared" si="468"/>
        <v>0</v>
      </c>
      <c r="GJ201" s="7">
        <f t="shared" si="586"/>
        <v>0</v>
      </c>
      <c r="GK201" s="7">
        <f t="shared" si="489"/>
        <v>0</v>
      </c>
      <c r="GL201" s="7">
        <f t="shared" si="532"/>
        <v>0</v>
      </c>
      <c r="GM201" s="7">
        <f t="shared" si="554"/>
        <v>0</v>
      </c>
      <c r="GN201" s="7"/>
      <c r="GO201" s="7">
        <f t="shared" si="555"/>
        <v>0</v>
      </c>
      <c r="GP201" s="7">
        <f t="shared" si="469"/>
        <v>0</v>
      </c>
      <c r="GQ201" s="7">
        <f t="shared" si="533"/>
        <v>0</v>
      </c>
      <c r="GR201" s="7">
        <f t="shared" si="556"/>
        <v>0</v>
      </c>
      <c r="GT201">
        <f t="shared" si="534"/>
        <v>0</v>
      </c>
      <c r="GU201">
        <f t="shared" si="535"/>
        <v>0</v>
      </c>
      <c r="GV201">
        <f t="shared" si="536"/>
        <v>0</v>
      </c>
      <c r="GW201">
        <f t="shared" si="572"/>
        <v>0</v>
      </c>
      <c r="GX201" s="7"/>
      <c r="GY201" s="7">
        <f t="shared" si="470"/>
        <v>0</v>
      </c>
      <c r="GZ201" s="7">
        <f t="shared" si="573"/>
        <v>0</v>
      </c>
      <c r="HA201" s="7">
        <f t="shared" si="537"/>
        <v>0</v>
      </c>
      <c r="HB201" s="7"/>
      <c r="HC201" s="7">
        <f t="shared" si="471"/>
        <v>0</v>
      </c>
      <c r="HD201" s="7">
        <f>'Initial absorption'!$H201*HC201*$F201</f>
        <v>0</v>
      </c>
      <c r="HE201" s="7">
        <f t="shared" si="574"/>
        <v>0</v>
      </c>
      <c r="HF201" s="7">
        <f>'Initial absorption'!$N201*HE201*$J201</f>
        <v>0</v>
      </c>
      <c r="HG201" s="7"/>
      <c r="HH201">
        <f t="shared" si="472"/>
        <v>0</v>
      </c>
      <c r="HI201" s="7">
        <f t="shared" si="473"/>
        <v>0</v>
      </c>
      <c r="HJ201">
        <f t="shared" si="557"/>
        <v>0</v>
      </c>
      <c r="HK201" s="7"/>
      <c r="HL201">
        <f t="shared" si="558"/>
        <v>0</v>
      </c>
      <c r="HM201">
        <f t="shared" si="575"/>
        <v>0</v>
      </c>
      <c r="HN201">
        <f t="shared" si="582"/>
        <v>0</v>
      </c>
      <c r="HO201" s="7"/>
      <c r="HP201">
        <f>(1 - 'Initial absorption'!$N201)*HE201</f>
        <v>0</v>
      </c>
      <c r="HQ201" s="7">
        <f t="shared" si="474"/>
        <v>0</v>
      </c>
      <c r="HR201">
        <f>'Initial absorption'!$T201*(HP201+HQ201)*$N201</f>
        <v>0</v>
      </c>
      <c r="HS201" s="7"/>
      <c r="HT201">
        <f t="shared" si="485"/>
        <v>0</v>
      </c>
      <c r="HU201">
        <f>'Initial absorption'!$N201*HT201*$J201</f>
        <v>0</v>
      </c>
      <c r="HW201">
        <f>(1-'Initial absorption'!$N201)*HT201</f>
        <v>0</v>
      </c>
      <c r="HX201">
        <f>'Initial absorption'!$H201*HW201*$F201</f>
        <v>0</v>
      </c>
      <c r="HY201" s="7"/>
      <c r="HZ201">
        <f>(1 - 'Initial absorption'!$T201)*(HP201+HQ201)</f>
        <v>0</v>
      </c>
      <c r="IA201">
        <f t="shared" si="475"/>
        <v>0</v>
      </c>
      <c r="IL201" s="7">
        <f t="shared" si="587"/>
        <v>0</v>
      </c>
      <c r="IM201" s="7">
        <f t="shared" si="490"/>
        <v>0</v>
      </c>
      <c r="IN201" s="7">
        <f t="shared" si="538"/>
        <v>0</v>
      </c>
      <c r="IO201" s="7">
        <f t="shared" si="559"/>
        <v>0</v>
      </c>
      <c r="IP201" s="7"/>
      <c r="IQ201" s="7">
        <f t="shared" si="560"/>
        <v>0</v>
      </c>
      <c r="IR201" s="7">
        <f t="shared" si="476"/>
        <v>0</v>
      </c>
      <c r="IS201" s="7">
        <f t="shared" si="539"/>
        <v>0</v>
      </c>
      <c r="IT201" s="7">
        <f t="shared" si="561"/>
        <v>0</v>
      </c>
      <c r="IV201">
        <f t="shared" si="540"/>
        <v>0</v>
      </c>
      <c r="IW201">
        <f t="shared" si="541"/>
        <v>0</v>
      </c>
      <c r="IX201">
        <f t="shared" si="542"/>
        <v>0</v>
      </c>
      <c r="IY201">
        <f t="shared" si="576"/>
        <v>0</v>
      </c>
      <c r="IZ201" s="7"/>
      <c r="JA201" s="7">
        <f t="shared" si="477"/>
        <v>0</v>
      </c>
      <c r="JB201" s="7">
        <f t="shared" si="577"/>
        <v>0</v>
      </c>
      <c r="JC201" s="7">
        <f t="shared" si="543"/>
        <v>0</v>
      </c>
      <c r="JD201" s="7"/>
      <c r="JE201" s="7">
        <f t="shared" si="478"/>
        <v>0</v>
      </c>
      <c r="JF201" s="7">
        <f>'Initial absorption'!$H201*JE201*$F201</f>
        <v>0</v>
      </c>
      <c r="JG201" s="7">
        <f t="shared" si="578"/>
        <v>0</v>
      </c>
      <c r="JH201" s="7">
        <f>'Initial absorption'!$N201*JG201*$J201</f>
        <v>0</v>
      </c>
      <c r="JI201" s="7"/>
      <c r="JJ201">
        <f t="shared" si="479"/>
        <v>0</v>
      </c>
      <c r="JK201" s="7">
        <f t="shared" si="480"/>
        <v>0</v>
      </c>
      <c r="JL201">
        <f t="shared" si="562"/>
        <v>0</v>
      </c>
      <c r="JM201" s="7"/>
      <c r="JN201">
        <f t="shared" si="563"/>
        <v>0</v>
      </c>
      <c r="JO201">
        <f t="shared" si="579"/>
        <v>0</v>
      </c>
      <c r="JP201">
        <f t="shared" si="583"/>
        <v>0</v>
      </c>
      <c r="JQ201" s="7"/>
      <c r="JR201">
        <f>(1 - 'Initial absorption'!$N201)*JG201</f>
        <v>0</v>
      </c>
      <c r="JS201" s="7">
        <f t="shared" si="481"/>
        <v>0</v>
      </c>
      <c r="JT201">
        <f>'Initial absorption'!$T201*(JR201+JS201)*$N201</f>
        <v>0</v>
      </c>
      <c r="JU201" s="7"/>
      <c r="JV201">
        <f t="shared" si="486"/>
        <v>0</v>
      </c>
      <c r="JW201">
        <f>'Initial absorption'!$N201*JV201*$J201</f>
        <v>0</v>
      </c>
      <c r="JY201">
        <f>(1-'Initial absorption'!$N201)*JV201</f>
        <v>0</v>
      </c>
      <c r="JZ201">
        <f>'Initial absorption'!$H201*JY201*$F201</f>
        <v>0</v>
      </c>
      <c r="KA201" s="7"/>
      <c r="KB201">
        <f>(1 - 'Initial absorption'!$T201)*(JR201+JS201)</f>
        <v>0</v>
      </c>
      <c r="KC201">
        <f t="shared" si="482"/>
        <v>0</v>
      </c>
    </row>
    <row r="202" spans="4:289" x14ac:dyDescent="0.25">
      <c r="D202">
        <v>1280</v>
      </c>
      <c r="E202">
        <f>'Input spectra'!B202</f>
        <v>0</v>
      </c>
      <c r="F202">
        <f>'Initial absorption'!J202</f>
        <v>0</v>
      </c>
      <c r="G202">
        <f>'Input spectra'!C202</f>
        <v>0</v>
      </c>
      <c r="H202">
        <f t="shared" si="491"/>
        <v>0</v>
      </c>
      <c r="I202">
        <f>'Input spectra'!D202</f>
        <v>0</v>
      </c>
      <c r="J202">
        <f>'Initial absorption'!P202</f>
        <v>0</v>
      </c>
      <c r="K202">
        <f>'Input spectra'!E202</f>
        <v>0</v>
      </c>
      <c r="L202">
        <f t="shared" si="492"/>
        <v>0</v>
      </c>
      <c r="M202">
        <f>'Input spectra'!F202</f>
        <v>0</v>
      </c>
      <c r="N202">
        <f>'Initial absorption'!V202</f>
        <v>0</v>
      </c>
      <c r="O202">
        <f>'Input spectra'!G202</f>
        <v>0</v>
      </c>
      <c r="P202">
        <f t="shared" si="493"/>
        <v>0</v>
      </c>
      <c r="R202">
        <f>'Reaching edge prob after ems 1'!$EZ203</f>
        <v>0.88789004796691939</v>
      </c>
      <c r="S202">
        <f>'Reaching edge prob after ems 2'!$EZ203</f>
        <v>0.88789004796691939</v>
      </c>
      <c r="T202">
        <f>'Reaching edge prob after ems 3'!EZ203</f>
        <v>0.88789004796691939</v>
      </c>
      <c r="U202">
        <f>1-EXP(-'Reaching edge prob after ems 1'!FC203*_k_in_ec_correction*($E202*_c1+'Input spectra'!Y202))</f>
        <v>1.1368710271553173E-2</v>
      </c>
      <c r="V202">
        <f>1-EXP(-(_t-'Reaching edge prob after ems 1'!FC203)*_k_in_ec_correction*($E202*_c1+'Input spectra'!Y202))</f>
        <v>1.148713396704959E-2</v>
      </c>
      <c r="W202">
        <f>1-EXP(-'Reaching edge prob after ems 2'!FC203*_k_in_ec_correction*($I202*_c2+'Input spectra'!Y202))</f>
        <v>1.1368710271553173E-2</v>
      </c>
      <c r="X202">
        <f>1-EXP(-(_t-'Reaching edge prob after ems 2'!FC203)*_k_in_ec_correction*($I202*_c2+'Input spectra'!Y202))</f>
        <v>1.148713396704959E-2</v>
      </c>
      <c r="Y202">
        <f>1-EXP(-'Reaching edge prob after ems 3'!FC203*_k_in_ec_correction*($M202*_c3+'Input spectra'!Y202))</f>
        <v>1.1368710271553173E-2</v>
      </c>
      <c r="Z202">
        <f>1-EXP(-(_t-'Reaching edge prob after ems 3'!FC203)*_k_in_ec_correction*($M202*_c3+'Input spectra'!Y202))</f>
        <v>1.148713396704959E-2</v>
      </c>
      <c r="AD202" s="7">
        <f t="shared" si="494"/>
        <v>0</v>
      </c>
      <c r="AE202" s="7">
        <f t="shared" si="495"/>
        <v>0</v>
      </c>
      <c r="AF202" s="7">
        <f t="shared" si="496"/>
        <v>0</v>
      </c>
      <c r="AG202" s="7">
        <f t="shared" si="497"/>
        <v>0</v>
      </c>
      <c r="AH202" s="7"/>
      <c r="AI202" s="7">
        <f t="shared" si="498"/>
        <v>0</v>
      </c>
      <c r="AJ202" s="7">
        <f t="shared" si="499"/>
        <v>0</v>
      </c>
      <c r="AK202" s="7">
        <f t="shared" si="500"/>
        <v>0</v>
      </c>
      <c r="AL202" s="7">
        <f t="shared" si="501"/>
        <v>0</v>
      </c>
      <c r="AN202">
        <f t="shared" si="502"/>
        <v>0</v>
      </c>
      <c r="AO202">
        <f t="shared" si="503"/>
        <v>0</v>
      </c>
      <c r="AP202">
        <f t="shared" si="504"/>
        <v>0</v>
      </c>
      <c r="AQ202">
        <f t="shared" si="505"/>
        <v>0</v>
      </c>
      <c r="AR202" s="7"/>
      <c r="AS202" s="7">
        <f t="shared" si="506"/>
        <v>0</v>
      </c>
      <c r="AT202" s="7">
        <f t="shared" si="507"/>
        <v>0</v>
      </c>
      <c r="AU202" s="7">
        <f t="shared" si="508"/>
        <v>0</v>
      </c>
      <c r="AV202" s="7"/>
      <c r="AW202" s="7">
        <f t="shared" si="509"/>
        <v>0</v>
      </c>
      <c r="AX202" s="7">
        <f>'Initial absorption'!$H202*AW202*$F202</f>
        <v>0</v>
      </c>
      <c r="AY202" s="7">
        <f t="shared" si="510"/>
        <v>0</v>
      </c>
      <c r="AZ202" s="7">
        <f>'Initial absorption'!$N202*AY202*$J202</f>
        <v>0</v>
      </c>
      <c r="BA202" s="7"/>
      <c r="BB202">
        <f t="shared" si="511"/>
        <v>0</v>
      </c>
      <c r="BC202" s="7">
        <f t="shared" si="512"/>
        <v>0</v>
      </c>
      <c r="BD202">
        <f t="shared" si="513"/>
        <v>0</v>
      </c>
      <c r="BE202" s="7"/>
      <c r="BF202">
        <f t="shared" si="514"/>
        <v>0</v>
      </c>
      <c r="BG202">
        <f t="shared" si="515"/>
        <v>0</v>
      </c>
      <c r="BH202">
        <f t="shared" si="516"/>
        <v>0</v>
      </c>
      <c r="BI202" s="7"/>
      <c r="BJ202">
        <f>(1 - 'Initial absorption'!$N202)*AY202</f>
        <v>0</v>
      </c>
      <c r="BK202" s="7">
        <f t="shared" si="519"/>
        <v>0</v>
      </c>
      <c r="BL202">
        <f>'Initial absorption'!$T202*(BJ202+BK202)*$N202</f>
        <v>0</v>
      </c>
      <c r="BM202" s="7"/>
      <c r="BN202">
        <f t="shared" si="517"/>
        <v>0</v>
      </c>
      <c r="BO202">
        <f>'Initial absorption'!$N202*BN202*$J202</f>
        <v>0</v>
      </c>
      <c r="BQ202">
        <f>(1-'Initial absorption'!$N202)*BN202</f>
        <v>0</v>
      </c>
      <c r="BR202">
        <f>'Initial absorption'!$H202*BQ202*$F202</f>
        <v>0</v>
      </c>
      <c r="BS202" s="7"/>
      <c r="BT202">
        <f>(1 - 'Initial absorption'!$T202)*(BJ202+BK202)</f>
        <v>0</v>
      </c>
      <c r="BU202">
        <f t="shared" si="518"/>
        <v>0</v>
      </c>
      <c r="CF202" s="7">
        <f t="shared" si="584"/>
        <v>0</v>
      </c>
      <c r="CG202" s="7">
        <f t="shared" si="487"/>
        <v>0</v>
      </c>
      <c r="CH202" s="7">
        <f t="shared" si="520"/>
        <v>0</v>
      </c>
      <c r="CI202" s="7">
        <f t="shared" si="544"/>
        <v>0</v>
      </c>
      <c r="CJ202" s="7"/>
      <c r="CK202" s="7">
        <f t="shared" si="545"/>
        <v>0</v>
      </c>
      <c r="CL202" s="7">
        <f t="shared" si="455"/>
        <v>0</v>
      </c>
      <c r="CM202" s="7">
        <f t="shared" si="521"/>
        <v>0</v>
      </c>
      <c r="CN202" s="7">
        <f t="shared" si="546"/>
        <v>0</v>
      </c>
      <c r="CP202">
        <f t="shared" si="522"/>
        <v>0</v>
      </c>
      <c r="CQ202">
        <f t="shared" si="523"/>
        <v>0</v>
      </c>
      <c r="CR202">
        <f t="shared" si="524"/>
        <v>0</v>
      </c>
      <c r="CS202">
        <f t="shared" si="564"/>
        <v>0</v>
      </c>
      <c r="CT202" s="7"/>
      <c r="CU202" s="7">
        <f t="shared" si="456"/>
        <v>0</v>
      </c>
      <c r="CV202" s="7">
        <f t="shared" si="565"/>
        <v>0</v>
      </c>
      <c r="CW202" s="7">
        <f t="shared" si="525"/>
        <v>0</v>
      </c>
      <c r="CX202" s="7"/>
      <c r="CY202" s="7">
        <f t="shared" si="457"/>
        <v>0</v>
      </c>
      <c r="CZ202" s="7">
        <f>'Initial absorption'!$H202*CY202*$F202</f>
        <v>0</v>
      </c>
      <c r="DA202" s="7">
        <f t="shared" si="566"/>
        <v>0</v>
      </c>
      <c r="DB202" s="7">
        <f>'Initial absorption'!$N202*DA202*$J202</f>
        <v>0</v>
      </c>
      <c r="DC202" s="7"/>
      <c r="DD202">
        <f t="shared" si="458"/>
        <v>0</v>
      </c>
      <c r="DE202" s="7">
        <f t="shared" si="459"/>
        <v>0</v>
      </c>
      <c r="DF202">
        <f t="shared" si="547"/>
        <v>0</v>
      </c>
      <c r="DG202" s="7"/>
      <c r="DH202">
        <f t="shared" si="548"/>
        <v>0</v>
      </c>
      <c r="DI202">
        <f t="shared" si="567"/>
        <v>0</v>
      </c>
      <c r="DJ202">
        <f t="shared" si="580"/>
        <v>0</v>
      </c>
      <c r="DK202" s="7"/>
      <c r="DL202">
        <f>(1 - 'Initial absorption'!$N202)*DA202</f>
        <v>0</v>
      </c>
      <c r="DM202" s="7">
        <f t="shared" si="460"/>
        <v>0</v>
      </c>
      <c r="DN202">
        <f>'Initial absorption'!$T202*(DL202+DM202)*$N202</f>
        <v>0</v>
      </c>
      <c r="DO202" s="7"/>
      <c r="DP202">
        <f t="shared" si="483"/>
        <v>0</v>
      </c>
      <c r="DQ202">
        <f>'Initial absorption'!$N202*DP202*$J202</f>
        <v>0</v>
      </c>
      <c r="DS202">
        <f>(1-'Initial absorption'!$N202)*DP202</f>
        <v>0</v>
      </c>
      <c r="DT202">
        <f>'Initial absorption'!$H202*DS202*$F202</f>
        <v>0</v>
      </c>
      <c r="DU202" s="7"/>
      <c r="DV202">
        <f>(1 - 'Initial absorption'!$T202)*(DL202+DM202)</f>
        <v>0</v>
      </c>
      <c r="DW202">
        <f t="shared" si="461"/>
        <v>0</v>
      </c>
      <c r="EH202" s="7">
        <f t="shared" si="585"/>
        <v>0</v>
      </c>
      <c r="EI202" s="7">
        <f t="shared" si="488"/>
        <v>0</v>
      </c>
      <c r="EJ202" s="7">
        <f t="shared" si="526"/>
        <v>0</v>
      </c>
      <c r="EK202" s="7">
        <f t="shared" si="549"/>
        <v>0</v>
      </c>
      <c r="EL202" s="7"/>
      <c r="EM202" s="7">
        <f t="shared" si="550"/>
        <v>0</v>
      </c>
      <c r="EN202" s="7">
        <f t="shared" si="462"/>
        <v>0</v>
      </c>
      <c r="EO202" s="7">
        <f t="shared" si="527"/>
        <v>0</v>
      </c>
      <c r="EP202" s="7">
        <f t="shared" si="551"/>
        <v>0</v>
      </c>
      <c r="ER202">
        <f t="shared" si="528"/>
        <v>0</v>
      </c>
      <c r="ES202">
        <f t="shared" si="529"/>
        <v>0</v>
      </c>
      <c r="ET202">
        <f t="shared" si="530"/>
        <v>0</v>
      </c>
      <c r="EU202">
        <f t="shared" si="568"/>
        <v>0</v>
      </c>
      <c r="EV202" s="7"/>
      <c r="EW202" s="7">
        <f t="shared" si="463"/>
        <v>0</v>
      </c>
      <c r="EX202" s="7">
        <f t="shared" si="569"/>
        <v>0</v>
      </c>
      <c r="EY202" s="7">
        <f t="shared" si="531"/>
        <v>0</v>
      </c>
      <c r="EZ202" s="7"/>
      <c r="FA202" s="7">
        <f t="shared" si="464"/>
        <v>0</v>
      </c>
      <c r="FB202" s="7">
        <f>'Initial absorption'!$H202*FA202*$F202</f>
        <v>0</v>
      </c>
      <c r="FC202" s="7">
        <f t="shared" si="570"/>
        <v>0</v>
      </c>
      <c r="FD202" s="7">
        <f>'Initial absorption'!$N202*FC202*$J202</f>
        <v>0</v>
      </c>
      <c r="FE202" s="7"/>
      <c r="FF202">
        <f t="shared" si="465"/>
        <v>0</v>
      </c>
      <c r="FG202" s="7">
        <f t="shared" si="466"/>
        <v>0</v>
      </c>
      <c r="FH202">
        <f t="shared" si="552"/>
        <v>0</v>
      </c>
      <c r="FI202" s="7"/>
      <c r="FJ202">
        <f t="shared" si="553"/>
        <v>0</v>
      </c>
      <c r="FK202">
        <f t="shared" si="571"/>
        <v>0</v>
      </c>
      <c r="FL202">
        <f t="shared" si="581"/>
        <v>0</v>
      </c>
      <c r="FM202" s="7"/>
      <c r="FN202">
        <f>(1 - 'Initial absorption'!$N202)*FC202</f>
        <v>0</v>
      </c>
      <c r="FO202" s="7">
        <f t="shared" si="467"/>
        <v>0</v>
      </c>
      <c r="FP202">
        <f>'Initial absorption'!$T202*(FN202+FO202)*$N202</f>
        <v>0</v>
      </c>
      <c r="FQ202" s="7"/>
      <c r="FR202">
        <f t="shared" si="484"/>
        <v>0</v>
      </c>
      <c r="FS202">
        <f>'Initial absorption'!$N202*FR202*$J202</f>
        <v>0</v>
      </c>
      <c r="FU202">
        <f>(1-'Initial absorption'!$N202)*FR202</f>
        <v>0</v>
      </c>
      <c r="FV202">
        <f>'Initial absorption'!$H202*FU202*$F202</f>
        <v>0</v>
      </c>
      <c r="FW202" s="7"/>
      <c r="FX202">
        <f>(1 - 'Initial absorption'!$T202)*(FN202+FO202)</f>
        <v>0</v>
      </c>
      <c r="FY202">
        <f t="shared" si="468"/>
        <v>0</v>
      </c>
      <c r="GJ202" s="7">
        <f t="shared" si="586"/>
        <v>0</v>
      </c>
      <c r="GK202" s="7">
        <f t="shared" si="489"/>
        <v>0</v>
      </c>
      <c r="GL202" s="7">
        <f t="shared" si="532"/>
        <v>0</v>
      </c>
      <c r="GM202" s="7">
        <f t="shared" si="554"/>
        <v>0</v>
      </c>
      <c r="GN202" s="7"/>
      <c r="GO202" s="7">
        <f t="shared" si="555"/>
        <v>0</v>
      </c>
      <c r="GP202" s="7">
        <f t="shared" si="469"/>
        <v>0</v>
      </c>
      <c r="GQ202" s="7">
        <f t="shared" si="533"/>
        <v>0</v>
      </c>
      <c r="GR202" s="7">
        <f t="shared" si="556"/>
        <v>0</v>
      </c>
      <c r="GT202">
        <f t="shared" si="534"/>
        <v>0</v>
      </c>
      <c r="GU202">
        <f t="shared" si="535"/>
        <v>0</v>
      </c>
      <c r="GV202">
        <f t="shared" si="536"/>
        <v>0</v>
      </c>
      <c r="GW202">
        <f t="shared" si="572"/>
        <v>0</v>
      </c>
      <c r="GX202" s="7"/>
      <c r="GY202" s="7">
        <f t="shared" si="470"/>
        <v>0</v>
      </c>
      <c r="GZ202" s="7">
        <f t="shared" si="573"/>
        <v>0</v>
      </c>
      <c r="HA202" s="7">
        <f t="shared" si="537"/>
        <v>0</v>
      </c>
      <c r="HB202" s="7"/>
      <c r="HC202" s="7">
        <f t="shared" si="471"/>
        <v>0</v>
      </c>
      <c r="HD202" s="7">
        <f>'Initial absorption'!$H202*HC202*$F202</f>
        <v>0</v>
      </c>
      <c r="HE202" s="7">
        <f t="shared" si="574"/>
        <v>0</v>
      </c>
      <c r="HF202" s="7">
        <f>'Initial absorption'!$N202*HE202*$J202</f>
        <v>0</v>
      </c>
      <c r="HG202" s="7"/>
      <c r="HH202">
        <f t="shared" si="472"/>
        <v>0</v>
      </c>
      <c r="HI202" s="7">
        <f t="shared" si="473"/>
        <v>0</v>
      </c>
      <c r="HJ202">
        <f t="shared" si="557"/>
        <v>0</v>
      </c>
      <c r="HK202" s="7"/>
      <c r="HL202">
        <f t="shared" si="558"/>
        <v>0</v>
      </c>
      <c r="HM202">
        <f t="shared" si="575"/>
        <v>0</v>
      </c>
      <c r="HN202">
        <f t="shared" si="582"/>
        <v>0</v>
      </c>
      <c r="HO202" s="7"/>
      <c r="HP202">
        <f>(1 - 'Initial absorption'!$N202)*HE202</f>
        <v>0</v>
      </c>
      <c r="HQ202" s="7">
        <f t="shared" si="474"/>
        <v>0</v>
      </c>
      <c r="HR202">
        <f>'Initial absorption'!$T202*(HP202+HQ202)*$N202</f>
        <v>0</v>
      </c>
      <c r="HS202" s="7"/>
      <c r="HT202">
        <f t="shared" si="485"/>
        <v>0</v>
      </c>
      <c r="HU202">
        <f>'Initial absorption'!$N202*HT202*$J202</f>
        <v>0</v>
      </c>
      <c r="HW202">
        <f>(1-'Initial absorption'!$N202)*HT202</f>
        <v>0</v>
      </c>
      <c r="HX202">
        <f>'Initial absorption'!$H202*HW202*$F202</f>
        <v>0</v>
      </c>
      <c r="HY202" s="7"/>
      <c r="HZ202">
        <f>(1 - 'Initial absorption'!$T202)*(HP202+HQ202)</f>
        <v>0</v>
      </c>
      <c r="IA202">
        <f t="shared" si="475"/>
        <v>0</v>
      </c>
      <c r="IL202" s="7">
        <f t="shared" si="587"/>
        <v>0</v>
      </c>
      <c r="IM202" s="7">
        <f t="shared" si="490"/>
        <v>0</v>
      </c>
      <c r="IN202" s="7">
        <f t="shared" si="538"/>
        <v>0</v>
      </c>
      <c r="IO202" s="7">
        <f t="shared" si="559"/>
        <v>0</v>
      </c>
      <c r="IP202" s="7"/>
      <c r="IQ202" s="7">
        <f t="shared" si="560"/>
        <v>0</v>
      </c>
      <c r="IR202" s="7">
        <f t="shared" si="476"/>
        <v>0</v>
      </c>
      <c r="IS202" s="7">
        <f t="shared" si="539"/>
        <v>0</v>
      </c>
      <c r="IT202" s="7">
        <f t="shared" si="561"/>
        <v>0</v>
      </c>
      <c r="IV202">
        <f t="shared" si="540"/>
        <v>0</v>
      </c>
      <c r="IW202">
        <f t="shared" si="541"/>
        <v>0</v>
      </c>
      <c r="IX202">
        <f t="shared" si="542"/>
        <v>0</v>
      </c>
      <c r="IY202">
        <f t="shared" si="576"/>
        <v>0</v>
      </c>
      <c r="IZ202" s="7"/>
      <c r="JA202" s="7">
        <f t="shared" si="477"/>
        <v>0</v>
      </c>
      <c r="JB202" s="7">
        <f t="shared" si="577"/>
        <v>0</v>
      </c>
      <c r="JC202" s="7">
        <f t="shared" si="543"/>
        <v>0</v>
      </c>
      <c r="JD202" s="7"/>
      <c r="JE202" s="7">
        <f t="shared" si="478"/>
        <v>0</v>
      </c>
      <c r="JF202" s="7">
        <f>'Initial absorption'!$H202*JE202*$F202</f>
        <v>0</v>
      </c>
      <c r="JG202" s="7">
        <f t="shared" si="578"/>
        <v>0</v>
      </c>
      <c r="JH202" s="7">
        <f>'Initial absorption'!$N202*JG202*$J202</f>
        <v>0</v>
      </c>
      <c r="JI202" s="7"/>
      <c r="JJ202">
        <f t="shared" si="479"/>
        <v>0</v>
      </c>
      <c r="JK202" s="7">
        <f t="shared" si="480"/>
        <v>0</v>
      </c>
      <c r="JL202">
        <f t="shared" si="562"/>
        <v>0</v>
      </c>
      <c r="JM202" s="7"/>
      <c r="JN202">
        <f t="shared" si="563"/>
        <v>0</v>
      </c>
      <c r="JO202">
        <f t="shared" si="579"/>
        <v>0</v>
      </c>
      <c r="JP202">
        <f t="shared" si="583"/>
        <v>0</v>
      </c>
      <c r="JQ202" s="7"/>
      <c r="JR202">
        <f>(1 - 'Initial absorption'!$N202)*JG202</f>
        <v>0</v>
      </c>
      <c r="JS202" s="7">
        <f t="shared" si="481"/>
        <v>0</v>
      </c>
      <c r="JT202">
        <f>'Initial absorption'!$T202*(JR202+JS202)*$N202</f>
        <v>0</v>
      </c>
      <c r="JU202" s="7"/>
      <c r="JV202">
        <f t="shared" si="486"/>
        <v>0</v>
      </c>
      <c r="JW202">
        <f>'Initial absorption'!$N202*JV202*$J202</f>
        <v>0</v>
      </c>
      <c r="JY202">
        <f>(1-'Initial absorption'!$N202)*JV202</f>
        <v>0</v>
      </c>
      <c r="JZ202">
        <f>'Initial absorption'!$H202*JY202*$F202</f>
        <v>0</v>
      </c>
      <c r="KA202" s="7"/>
      <c r="KB202">
        <f>(1 - 'Initial absorption'!$T202)*(JR202+JS202)</f>
        <v>0</v>
      </c>
      <c r="KC202">
        <f t="shared" si="482"/>
        <v>0</v>
      </c>
    </row>
    <row r="203" spans="4:289" x14ac:dyDescent="0.25">
      <c r="D203">
        <v>1285</v>
      </c>
      <c r="E203">
        <f>'Input spectra'!B203</f>
        <v>0</v>
      </c>
      <c r="F203">
        <f>'Initial absorption'!J203</f>
        <v>0</v>
      </c>
      <c r="G203">
        <f>'Input spectra'!C203</f>
        <v>0</v>
      </c>
      <c r="H203">
        <f t="shared" si="491"/>
        <v>0</v>
      </c>
      <c r="I203">
        <f>'Input spectra'!D203</f>
        <v>0</v>
      </c>
      <c r="J203">
        <f>'Initial absorption'!P203</f>
        <v>0</v>
      </c>
      <c r="K203">
        <f>'Input spectra'!E203</f>
        <v>0</v>
      </c>
      <c r="L203">
        <f t="shared" si="492"/>
        <v>0</v>
      </c>
      <c r="M203">
        <f>'Input spectra'!F203</f>
        <v>0</v>
      </c>
      <c r="N203">
        <f>'Initial absorption'!V203</f>
        <v>0</v>
      </c>
      <c r="O203">
        <f>'Input spectra'!G203</f>
        <v>0</v>
      </c>
      <c r="P203">
        <f t="shared" si="493"/>
        <v>0</v>
      </c>
      <c r="R203">
        <f>'Reaching edge prob after ems 1'!$EZ204</f>
        <v>0.88801885844421369</v>
      </c>
      <c r="S203">
        <f>'Reaching edge prob after ems 2'!$EZ204</f>
        <v>0.88801885844421369</v>
      </c>
      <c r="T203">
        <f>'Reaching edge prob after ems 3'!EZ204</f>
        <v>0.88801885844421369</v>
      </c>
      <c r="U203">
        <f>1-EXP(-'Reaching edge prob after ems 1'!FC204*_k_in_ec_correction*($E203*_c1+'Input spectra'!Y203))</f>
        <v>1.1354545276983874E-2</v>
      </c>
      <c r="V203">
        <f>1-EXP(-(_t-'Reaching edge prob after ems 1'!FC204)*_k_in_ec_correction*($E203*_c1+'Input spectra'!Y203))</f>
        <v>1.1472672520636773E-2</v>
      </c>
      <c r="W203">
        <f>1-EXP(-'Reaching edge prob after ems 2'!FC204*_k_in_ec_correction*($I203*_c2+'Input spectra'!Y203))</f>
        <v>1.1354545276983874E-2</v>
      </c>
      <c r="X203">
        <f>1-EXP(-(_t-'Reaching edge prob after ems 2'!FC204)*_k_in_ec_correction*($I203*_c2+'Input spectra'!Y203))</f>
        <v>1.1472672520636773E-2</v>
      </c>
      <c r="Y203">
        <f>1-EXP(-'Reaching edge prob after ems 3'!FC204*_k_in_ec_correction*($M203*_c3+'Input spectra'!Y203))</f>
        <v>1.1354545276983874E-2</v>
      </c>
      <c r="Z203">
        <f>1-EXP(-(_t-'Reaching edge prob after ems 3'!FC204)*_k_in_ec_correction*($M203*_c3+'Input spectra'!Y203))</f>
        <v>1.1472672520636773E-2</v>
      </c>
      <c r="AD203" s="7">
        <f t="shared" si="494"/>
        <v>0</v>
      </c>
      <c r="AE203" s="7">
        <f t="shared" si="495"/>
        <v>0</v>
      </c>
      <c r="AF203" s="7">
        <f t="shared" si="496"/>
        <v>0</v>
      </c>
      <c r="AG203" s="7">
        <f t="shared" si="497"/>
        <v>0</v>
      </c>
      <c r="AH203" s="7"/>
      <c r="AI203" s="7">
        <f t="shared" si="498"/>
        <v>0</v>
      </c>
      <c r="AJ203" s="7">
        <f t="shared" si="499"/>
        <v>0</v>
      </c>
      <c r="AK203" s="7">
        <f t="shared" si="500"/>
        <v>0</v>
      </c>
      <c r="AL203" s="7">
        <f t="shared" si="501"/>
        <v>0</v>
      </c>
      <c r="AN203">
        <f t="shared" si="502"/>
        <v>0</v>
      </c>
      <c r="AO203">
        <f t="shared" si="503"/>
        <v>0</v>
      </c>
      <c r="AP203">
        <f t="shared" si="504"/>
        <v>0</v>
      </c>
      <c r="AQ203">
        <f t="shared" si="505"/>
        <v>0</v>
      </c>
      <c r="AR203" s="7"/>
      <c r="AS203" s="7">
        <f t="shared" si="506"/>
        <v>0</v>
      </c>
      <c r="AT203" s="7">
        <f t="shared" si="507"/>
        <v>0</v>
      </c>
      <c r="AU203" s="7">
        <f t="shared" si="508"/>
        <v>0</v>
      </c>
      <c r="AV203" s="7"/>
      <c r="AW203" s="7">
        <f t="shared" si="509"/>
        <v>0</v>
      </c>
      <c r="AX203" s="7">
        <f>'Initial absorption'!$H203*AW203*$F203</f>
        <v>0</v>
      </c>
      <c r="AY203" s="7">
        <f t="shared" si="510"/>
        <v>0</v>
      </c>
      <c r="AZ203" s="7">
        <f>'Initial absorption'!$N203*AY203*$J203</f>
        <v>0</v>
      </c>
      <c r="BA203" s="7"/>
      <c r="BB203">
        <f t="shared" si="511"/>
        <v>0</v>
      </c>
      <c r="BC203" s="7">
        <f t="shared" si="512"/>
        <v>0</v>
      </c>
      <c r="BD203">
        <f t="shared" si="513"/>
        <v>0</v>
      </c>
      <c r="BE203" s="7"/>
      <c r="BF203">
        <f t="shared" si="514"/>
        <v>0</v>
      </c>
      <c r="BG203">
        <f t="shared" si="515"/>
        <v>0</v>
      </c>
      <c r="BH203">
        <f t="shared" si="516"/>
        <v>0</v>
      </c>
      <c r="BI203" s="7"/>
      <c r="BJ203">
        <f>(1 - 'Initial absorption'!$N203)*AY203</f>
        <v>0</v>
      </c>
      <c r="BK203" s="7">
        <f t="shared" si="519"/>
        <v>0</v>
      </c>
      <c r="BL203">
        <f>'Initial absorption'!$T203*(BJ203+BK203)*$N203</f>
        <v>0</v>
      </c>
      <c r="BM203" s="7"/>
      <c r="BN203">
        <f t="shared" si="517"/>
        <v>0</v>
      </c>
      <c r="BO203">
        <f>'Initial absorption'!$N203*BN203*$J203</f>
        <v>0</v>
      </c>
      <c r="BQ203">
        <f>(1-'Initial absorption'!$N203)*BN203</f>
        <v>0</v>
      </c>
      <c r="BR203">
        <f>'Initial absorption'!$H203*BQ203*$F203</f>
        <v>0</v>
      </c>
      <c r="BS203" s="7"/>
      <c r="BT203">
        <f>(1 - 'Initial absorption'!$T203)*(BJ203+BK203)</f>
        <v>0</v>
      </c>
      <c r="BU203">
        <f t="shared" si="518"/>
        <v>0</v>
      </c>
      <c r="CF203" s="7">
        <f t="shared" si="584"/>
        <v>0</v>
      </c>
      <c r="CG203" s="7">
        <f t="shared" si="487"/>
        <v>0</v>
      </c>
      <c r="CH203" s="7">
        <f t="shared" si="520"/>
        <v>0</v>
      </c>
      <c r="CI203" s="7">
        <f t="shared" si="544"/>
        <v>0</v>
      </c>
      <c r="CJ203" s="7"/>
      <c r="CK203" s="7">
        <f t="shared" si="545"/>
        <v>0</v>
      </c>
      <c r="CL203" s="7">
        <f t="shared" si="455"/>
        <v>0</v>
      </c>
      <c r="CM203" s="7">
        <f t="shared" si="521"/>
        <v>0</v>
      </c>
      <c r="CN203" s="7">
        <f t="shared" si="546"/>
        <v>0</v>
      </c>
      <c r="CP203">
        <f t="shared" si="522"/>
        <v>0</v>
      </c>
      <c r="CQ203">
        <f t="shared" si="523"/>
        <v>0</v>
      </c>
      <c r="CR203">
        <f t="shared" si="524"/>
        <v>0</v>
      </c>
      <c r="CS203">
        <f t="shared" si="564"/>
        <v>0</v>
      </c>
      <c r="CT203" s="7"/>
      <c r="CU203" s="7">
        <f t="shared" si="456"/>
        <v>0</v>
      </c>
      <c r="CV203" s="7">
        <f t="shared" si="565"/>
        <v>0</v>
      </c>
      <c r="CW203" s="7">
        <f t="shared" si="525"/>
        <v>0</v>
      </c>
      <c r="CX203" s="7"/>
      <c r="CY203" s="7">
        <f t="shared" si="457"/>
        <v>0</v>
      </c>
      <c r="CZ203" s="7">
        <f>'Initial absorption'!$H203*CY203*$F203</f>
        <v>0</v>
      </c>
      <c r="DA203" s="7">
        <f t="shared" si="566"/>
        <v>0</v>
      </c>
      <c r="DB203" s="7">
        <f>'Initial absorption'!$N203*DA203*$J203</f>
        <v>0</v>
      </c>
      <c r="DC203" s="7"/>
      <c r="DD203">
        <f t="shared" si="458"/>
        <v>0</v>
      </c>
      <c r="DE203" s="7">
        <f t="shared" si="459"/>
        <v>0</v>
      </c>
      <c r="DF203">
        <f t="shared" si="547"/>
        <v>0</v>
      </c>
      <c r="DG203" s="7"/>
      <c r="DH203">
        <f t="shared" si="548"/>
        <v>0</v>
      </c>
      <c r="DI203">
        <f t="shared" si="567"/>
        <v>0</v>
      </c>
      <c r="DJ203">
        <f t="shared" si="580"/>
        <v>0</v>
      </c>
      <c r="DK203" s="7"/>
      <c r="DL203">
        <f>(1 - 'Initial absorption'!$N203)*DA203</f>
        <v>0</v>
      </c>
      <c r="DM203" s="7">
        <f t="shared" si="460"/>
        <v>0</v>
      </c>
      <c r="DN203">
        <f>'Initial absorption'!$T203*(DL203+DM203)*$N203</f>
        <v>0</v>
      </c>
      <c r="DO203" s="7"/>
      <c r="DP203">
        <f t="shared" si="483"/>
        <v>0</v>
      </c>
      <c r="DQ203">
        <f>'Initial absorption'!$N203*DP203*$J203</f>
        <v>0</v>
      </c>
      <c r="DS203">
        <f>(1-'Initial absorption'!$N203)*DP203</f>
        <v>0</v>
      </c>
      <c r="DT203">
        <f>'Initial absorption'!$H203*DS203*$F203</f>
        <v>0</v>
      </c>
      <c r="DU203" s="7"/>
      <c r="DV203">
        <f>(1 - 'Initial absorption'!$T203)*(DL203+DM203)</f>
        <v>0</v>
      </c>
      <c r="DW203">
        <f t="shared" si="461"/>
        <v>0</v>
      </c>
      <c r="EH203" s="7">
        <f t="shared" si="585"/>
        <v>0</v>
      </c>
      <c r="EI203" s="7">
        <f t="shared" si="488"/>
        <v>0</v>
      </c>
      <c r="EJ203" s="7">
        <f t="shared" si="526"/>
        <v>0</v>
      </c>
      <c r="EK203" s="7">
        <f t="shared" si="549"/>
        <v>0</v>
      </c>
      <c r="EL203" s="7"/>
      <c r="EM203" s="7">
        <f t="shared" si="550"/>
        <v>0</v>
      </c>
      <c r="EN203" s="7">
        <f t="shared" si="462"/>
        <v>0</v>
      </c>
      <c r="EO203" s="7">
        <f t="shared" si="527"/>
        <v>0</v>
      </c>
      <c r="EP203" s="7">
        <f t="shared" si="551"/>
        <v>0</v>
      </c>
      <c r="ER203">
        <f t="shared" si="528"/>
        <v>0</v>
      </c>
      <c r="ES203">
        <f t="shared" si="529"/>
        <v>0</v>
      </c>
      <c r="ET203">
        <f t="shared" si="530"/>
        <v>0</v>
      </c>
      <c r="EU203">
        <f t="shared" si="568"/>
        <v>0</v>
      </c>
      <c r="EV203" s="7"/>
      <c r="EW203" s="7">
        <f t="shared" si="463"/>
        <v>0</v>
      </c>
      <c r="EX203" s="7">
        <f t="shared" si="569"/>
        <v>0</v>
      </c>
      <c r="EY203" s="7">
        <f t="shared" si="531"/>
        <v>0</v>
      </c>
      <c r="EZ203" s="7"/>
      <c r="FA203" s="7">
        <f t="shared" si="464"/>
        <v>0</v>
      </c>
      <c r="FB203" s="7">
        <f>'Initial absorption'!$H203*FA203*$F203</f>
        <v>0</v>
      </c>
      <c r="FC203" s="7">
        <f t="shared" si="570"/>
        <v>0</v>
      </c>
      <c r="FD203" s="7">
        <f>'Initial absorption'!$N203*FC203*$J203</f>
        <v>0</v>
      </c>
      <c r="FE203" s="7"/>
      <c r="FF203">
        <f t="shared" si="465"/>
        <v>0</v>
      </c>
      <c r="FG203" s="7">
        <f t="shared" si="466"/>
        <v>0</v>
      </c>
      <c r="FH203">
        <f t="shared" si="552"/>
        <v>0</v>
      </c>
      <c r="FI203" s="7"/>
      <c r="FJ203">
        <f t="shared" si="553"/>
        <v>0</v>
      </c>
      <c r="FK203">
        <f t="shared" si="571"/>
        <v>0</v>
      </c>
      <c r="FL203">
        <f t="shared" si="581"/>
        <v>0</v>
      </c>
      <c r="FM203" s="7"/>
      <c r="FN203">
        <f>(1 - 'Initial absorption'!$N203)*FC203</f>
        <v>0</v>
      </c>
      <c r="FO203" s="7">
        <f t="shared" si="467"/>
        <v>0</v>
      </c>
      <c r="FP203">
        <f>'Initial absorption'!$T203*(FN203+FO203)*$N203</f>
        <v>0</v>
      </c>
      <c r="FQ203" s="7"/>
      <c r="FR203">
        <f t="shared" si="484"/>
        <v>0</v>
      </c>
      <c r="FS203">
        <f>'Initial absorption'!$N203*FR203*$J203</f>
        <v>0</v>
      </c>
      <c r="FU203">
        <f>(1-'Initial absorption'!$N203)*FR203</f>
        <v>0</v>
      </c>
      <c r="FV203">
        <f>'Initial absorption'!$H203*FU203*$F203</f>
        <v>0</v>
      </c>
      <c r="FW203" s="7"/>
      <c r="FX203">
        <f>(1 - 'Initial absorption'!$T203)*(FN203+FO203)</f>
        <v>0</v>
      </c>
      <c r="FY203">
        <f t="shared" si="468"/>
        <v>0</v>
      </c>
      <c r="GJ203" s="7">
        <f t="shared" si="586"/>
        <v>0</v>
      </c>
      <c r="GK203" s="7">
        <f t="shared" si="489"/>
        <v>0</v>
      </c>
      <c r="GL203" s="7">
        <f t="shared" si="532"/>
        <v>0</v>
      </c>
      <c r="GM203" s="7">
        <f t="shared" si="554"/>
        <v>0</v>
      </c>
      <c r="GN203" s="7"/>
      <c r="GO203" s="7">
        <f t="shared" si="555"/>
        <v>0</v>
      </c>
      <c r="GP203" s="7">
        <f t="shared" si="469"/>
        <v>0</v>
      </c>
      <c r="GQ203" s="7">
        <f t="shared" si="533"/>
        <v>0</v>
      </c>
      <c r="GR203" s="7">
        <f t="shared" si="556"/>
        <v>0</v>
      </c>
      <c r="GT203">
        <f t="shared" si="534"/>
        <v>0</v>
      </c>
      <c r="GU203">
        <f t="shared" si="535"/>
        <v>0</v>
      </c>
      <c r="GV203">
        <f t="shared" si="536"/>
        <v>0</v>
      </c>
      <c r="GW203">
        <f t="shared" si="572"/>
        <v>0</v>
      </c>
      <c r="GX203" s="7"/>
      <c r="GY203" s="7">
        <f t="shared" si="470"/>
        <v>0</v>
      </c>
      <c r="GZ203" s="7">
        <f t="shared" si="573"/>
        <v>0</v>
      </c>
      <c r="HA203" s="7">
        <f t="shared" si="537"/>
        <v>0</v>
      </c>
      <c r="HB203" s="7"/>
      <c r="HC203" s="7">
        <f t="shared" si="471"/>
        <v>0</v>
      </c>
      <c r="HD203" s="7">
        <f>'Initial absorption'!$H203*HC203*$F203</f>
        <v>0</v>
      </c>
      <c r="HE203" s="7">
        <f t="shared" si="574"/>
        <v>0</v>
      </c>
      <c r="HF203" s="7">
        <f>'Initial absorption'!$N203*HE203*$J203</f>
        <v>0</v>
      </c>
      <c r="HG203" s="7"/>
      <c r="HH203">
        <f t="shared" si="472"/>
        <v>0</v>
      </c>
      <c r="HI203" s="7">
        <f t="shared" si="473"/>
        <v>0</v>
      </c>
      <c r="HJ203">
        <f t="shared" si="557"/>
        <v>0</v>
      </c>
      <c r="HK203" s="7"/>
      <c r="HL203">
        <f t="shared" si="558"/>
        <v>0</v>
      </c>
      <c r="HM203">
        <f t="shared" si="575"/>
        <v>0</v>
      </c>
      <c r="HN203">
        <f t="shared" si="582"/>
        <v>0</v>
      </c>
      <c r="HO203" s="7"/>
      <c r="HP203">
        <f>(1 - 'Initial absorption'!$N203)*HE203</f>
        <v>0</v>
      </c>
      <c r="HQ203" s="7">
        <f t="shared" si="474"/>
        <v>0</v>
      </c>
      <c r="HR203">
        <f>'Initial absorption'!$T203*(HP203+HQ203)*$N203</f>
        <v>0</v>
      </c>
      <c r="HS203" s="7"/>
      <c r="HT203">
        <f t="shared" si="485"/>
        <v>0</v>
      </c>
      <c r="HU203">
        <f>'Initial absorption'!$N203*HT203*$J203</f>
        <v>0</v>
      </c>
      <c r="HW203">
        <f>(1-'Initial absorption'!$N203)*HT203</f>
        <v>0</v>
      </c>
      <c r="HX203">
        <f>'Initial absorption'!$H203*HW203*$F203</f>
        <v>0</v>
      </c>
      <c r="HY203" s="7"/>
      <c r="HZ203">
        <f>(1 - 'Initial absorption'!$T203)*(HP203+HQ203)</f>
        <v>0</v>
      </c>
      <c r="IA203">
        <f t="shared" si="475"/>
        <v>0</v>
      </c>
      <c r="IL203" s="7">
        <f t="shared" si="587"/>
        <v>0</v>
      </c>
      <c r="IM203" s="7">
        <f t="shared" si="490"/>
        <v>0</v>
      </c>
      <c r="IN203" s="7">
        <f t="shared" si="538"/>
        <v>0</v>
      </c>
      <c r="IO203" s="7">
        <f t="shared" si="559"/>
        <v>0</v>
      </c>
      <c r="IP203" s="7"/>
      <c r="IQ203" s="7">
        <f t="shared" si="560"/>
        <v>0</v>
      </c>
      <c r="IR203" s="7">
        <f t="shared" si="476"/>
        <v>0</v>
      </c>
      <c r="IS203" s="7">
        <f t="shared" si="539"/>
        <v>0</v>
      </c>
      <c r="IT203" s="7">
        <f t="shared" si="561"/>
        <v>0</v>
      </c>
      <c r="IV203">
        <f t="shared" si="540"/>
        <v>0</v>
      </c>
      <c r="IW203">
        <f t="shared" si="541"/>
        <v>0</v>
      </c>
      <c r="IX203">
        <f t="shared" si="542"/>
        <v>0</v>
      </c>
      <c r="IY203">
        <f t="shared" si="576"/>
        <v>0</v>
      </c>
      <c r="IZ203" s="7"/>
      <c r="JA203" s="7">
        <f t="shared" si="477"/>
        <v>0</v>
      </c>
      <c r="JB203" s="7">
        <f t="shared" si="577"/>
        <v>0</v>
      </c>
      <c r="JC203" s="7">
        <f t="shared" si="543"/>
        <v>0</v>
      </c>
      <c r="JD203" s="7"/>
      <c r="JE203" s="7">
        <f t="shared" si="478"/>
        <v>0</v>
      </c>
      <c r="JF203" s="7">
        <f>'Initial absorption'!$H203*JE203*$F203</f>
        <v>0</v>
      </c>
      <c r="JG203" s="7">
        <f t="shared" si="578"/>
        <v>0</v>
      </c>
      <c r="JH203" s="7">
        <f>'Initial absorption'!$N203*JG203*$J203</f>
        <v>0</v>
      </c>
      <c r="JI203" s="7"/>
      <c r="JJ203">
        <f t="shared" si="479"/>
        <v>0</v>
      </c>
      <c r="JK203" s="7">
        <f t="shared" si="480"/>
        <v>0</v>
      </c>
      <c r="JL203">
        <f t="shared" si="562"/>
        <v>0</v>
      </c>
      <c r="JM203" s="7"/>
      <c r="JN203">
        <f t="shared" si="563"/>
        <v>0</v>
      </c>
      <c r="JO203">
        <f t="shared" si="579"/>
        <v>0</v>
      </c>
      <c r="JP203">
        <f t="shared" si="583"/>
        <v>0</v>
      </c>
      <c r="JQ203" s="7"/>
      <c r="JR203">
        <f>(1 - 'Initial absorption'!$N203)*JG203</f>
        <v>0</v>
      </c>
      <c r="JS203" s="7">
        <f t="shared" si="481"/>
        <v>0</v>
      </c>
      <c r="JT203">
        <f>'Initial absorption'!$T203*(JR203+JS203)*$N203</f>
        <v>0</v>
      </c>
      <c r="JU203" s="7"/>
      <c r="JV203">
        <f t="shared" si="486"/>
        <v>0</v>
      </c>
      <c r="JW203">
        <f>'Initial absorption'!$N203*JV203*$J203</f>
        <v>0</v>
      </c>
      <c r="JY203">
        <f>(1-'Initial absorption'!$N203)*JV203</f>
        <v>0</v>
      </c>
      <c r="JZ203">
        <f>'Initial absorption'!$H203*JY203*$F203</f>
        <v>0</v>
      </c>
      <c r="KA203" s="7"/>
      <c r="KB203">
        <f>(1 - 'Initial absorption'!$T203)*(JR203+JS203)</f>
        <v>0</v>
      </c>
      <c r="KC203">
        <f t="shared" si="482"/>
        <v>0</v>
      </c>
    </row>
    <row r="204" spans="4:289" x14ac:dyDescent="0.25">
      <c r="D204">
        <v>1290</v>
      </c>
      <c r="E204">
        <f>'Input spectra'!B204</f>
        <v>0</v>
      </c>
      <c r="F204">
        <f>'Initial absorption'!J204</f>
        <v>0</v>
      </c>
      <c r="G204">
        <f>'Input spectra'!C204</f>
        <v>0</v>
      </c>
      <c r="H204">
        <f t="shared" si="491"/>
        <v>0</v>
      </c>
      <c r="I204">
        <f>'Input spectra'!D204</f>
        <v>0</v>
      </c>
      <c r="J204">
        <f>'Initial absorption'!P204</f>
        <v>0</v>
      </c>
      <c r="K204">
        <f>'Input spectra'!E204</f>
        <v>0</v>
      </c>
      <c r="L204">
        <f t="shared" si="492"/>
        <v>0</v>
      </c>
      <c r="M204">
        <f>'Input spectra'!F204</f>
        <v>0</v>
      </c>
      <c r="N204">
        <f>'Initial absorption'!V204</f>
        <v>0</v>
      </c>
      <c r="O204">
        <f>'Input spectra'!G204</f>
        <v>0</v>
      </c>
      <c r="P204">
        <f t="shared" si="493"/>
        <v>0</v>
      </c>
      <c r="R204">
        <f>'Reaching edge prob after ems 1'!$EZ205</f>
        <v>0.88814769794140669</v>
      </c>
      <c r="S204">
        <f>'Reaching edge prob after ems 2'!$EZ205</f>
        <v>0.88814769794140669</v>
      </c>
      <c r="T204">
        <f>'Reaching edge prob after ems 3'!EZ205</f>
        <v>0.88814769794140669</v>
      </c>
      <c r="U204">
        <f>1-EXP(-'Reaching edge prob after ems 1'!FC205*_k_in_ec_correction*($E204*_c1+'Input spectra'!Y204))</f>
        <v>1.1340379891541907E-2</v>
      </c>
      <c r="V204">
        <f>1-EXP(-(_t-'Reaching edge prob after ems 1'!FC205)*_k_in_ec_correction*($E204*_c1+'Input spectra'!Y204))</f>
        <v>1.1458211050556222E-2</v>
      </c>
      <c r="W204">
        <f>1-EXP(-'Reaching edge prob after ems 2'!FC205*_k_in_ec_correction*($I204*_c2+'Input spectra'!Y204))</f>
        <v>1.1340379891541907E-2</v>
      </c>
      <c r="X204">
        <f>1-EXP(-(_t-'Reaching edge prob after ems 2'!FC205)*_k_in_ec_correction*($I204*_c2+'Input spectra'!Y204))</f>
        <v>1.1458211050556222E-2</v>
      </c>
      <c r="Y204">
        <f>1-EXP(-'Reaching edge prob after ems 3'!FC205*_k_in_ec_correction*($M204*_c3+'Input spectra'!Y204))</f>
        <v>1.1340379891541907E-2</v>
      </c>
      <c r="Z204">
        <f>1-EXP(-(_t-'Reaching edge prob after ems 3'!FC205)*_k_in_ec_correction*($M204*_c3+'Input spectra'!Y204))</f>
        <v>1.1458211050556222E-2</v>
      </c>
      <c r="AD204" s="7">
        <f t="shared" si="494"/>
        <v>0</v>
      </c>
      <c r="AE204" s="7">
        <f t="shared" si="495"/>
        <v>0</v>
      </c>
      <c r="AF204" s="7">
        <f t="shared" si="496"/>
        <v>0</v>
      </c>
      <c r="AG204" s="7">
        <f t="shared" si="497"/>
        <v>0</v>
      </c>
      <c r="AH204" s="7"/>
      <c r="AI204" s="7">
        <f t="shared" si="498"/>
        <v>0</v>
      </c>
      <c r="AJ204" s="7">
        <f t="shared" si="499"/>
        <v>0</v>
      </c>
      <c r="AK204" s="7">
        <f t="shared" si="500"/>
        <v>0</v>
      </c>
      <c r="AL204" s="7">
        <f t="shared" si="501"/>
        <v>0</v>
      </c>
      <c r="AN204">
        <f t="shared" si="502"/>
        <v>0</v>
      </c>
      <c r="AO204">
        <f t="shared" si="503"/>
        <v>0</v>
      </c>
      <c r="AP204">
        <f t="shared" si="504"/>
        <v>0</v>
      </c>
      <c r="AQ204">
        <f t="shared" si="505"/>
        <v>0</v>
      </c>
      <c r="AR204" s="7"/>
      <c r="AS204" s="7">
        <f t="shared" si="506"/>
        <v>0</v>
      </c>
      <c r="AT204" s="7">
        <f t="shared" si="507"/>
        <v>0</v>
      </c>
      <c r="AU204" s="7">
        <f t="shared" si="508"/>
        <v>0</v>
      </c>
      <c r="AV204" s="7"/>
      <c r="AW204" s="7">
        <f t="shared" si="509"/>
        <v>0</v>
      </c>
      <c r="AX204" s="7">
        <f>'Initial absorption'!$H204*AW204*$F204</f>
        <v>0</v>
      </c>
      <c r="AY204" s="7">
        <f t="shared" si="510"/>
        <v>0</v>
      </c>
      <c r="AZ204" s="7">
        <f>'Initial absorption'!$N204*AY204*$J204</f>
        <v>0</v>
      </c>
      <c r="BA204" s="7"/>
      <c r="BB204">
        <f t="shared" si="511"/>
        <v>0</v>
      </c>
      <c r="BC204" s="7">
        <f t="shared" si="512"/>
        <v>0</v>
      </c>
      <c r="BD204">
        <f t="shared" si="513"/>
        <v>0</v>
      </c>
      <c r="BE204" s="7"/>
      <c r="BF204">
        <f t="shared" si="514"/>
        <v>0</v>
      </c>
      <c r="BG204">
        <f t="shared" si="515"/>
        <v>0</v>
      </c>
      <c r="BH204">
        <f t="shared" si="516"/>
        <v>0</v>
      </c>
      <c r="BI204" s="7"/>
      <c r="BJ204">
        <f>(1 - 'Initial absorption'!$N204)*AY204</f>
        <v>0</v>
      </c>
      <c r="BK204" s="7">
        <f t="shared" si="519"/>
        <v>0</v>
      </c>
      <c r="BL204">
        <f>'Initial absorption'!$T204*(BJ204+BK204)*$N204</f>
        <v>0</v>
      </c>
      <c r="BM204" s="7"/>
      <c r="BN204">
        <f t="shared" si="517"/>
        <v>0</v>
      </c>
      <c r="BO204">
        <f>'Initial absorption'!$N204*BN204*$J204</f>
        <v>0</v>
      </c>
      <c r="BQ204">
        <f>(1-'Initial absorption'!$N204)*BN204</f>
        <v>0</v>
      </c>
      <c r="BR204">
        <f>'Initial absorption'!$H204*BQ204*$F204</f>
        <v>0</v>
      </c>
      <c r="BS204" s="7"/>
      <c r="BT204">
        <f>(1 - 'Initial absorption'!$T204)*(BJ204+BK204)</f>
        <v>0</v>
      </c>
      <c r="BU204">
        <f t="shared" si="518"/>
        <v>0</v>
      </c>
      <c r="CF204" s="7">
        <f t="shared" si="584"/>
        <v>0</v>
      </c>
      <c r="CG204" s="7">
        <f t="shared" si="487"/>
        <v>0</v>
      </c>
      <c r="CH204" s="7">
        <f t="shared" si="520"/>
        <v>0</v>
      </c>
      <c r="CI204" s="7">
        <f t="shared" si="544"/>
        <v>0</v>
      </c>
      <c r="CJ204" s="7"/>
      <c r="CK204" s="7">
        <f t="shared" si="545"/>
        <v>0</v>
      </c>
      <c r="CL204" s="7">
        <f t="shared" si="455"/>
        <v>0</v>
      </c>
      <c r="CM204" s="7">
        <f t="shared" si="521"/>
        <v>0</v>
      </c>
      <c r="CN204" s="7">
        <f t="shared" si="546"/>
        <v>0</v>
      </c>
      <c r="CP204">
        <f t="shared" si="522"/>
        <v>0</v>
      </c>
      <c r="CQ204">
        <f t="shared" si="523"/>
        <v>0</v>
      </c>
      <c r="CR204">
        <f t="shared" si="524"/>
        <v>0</v>
      </c>
      <c r="CS204">
        <f t="shared" si="564"/>
        <v>0</v>
      </c>
      <c r="CT204" s="7"/>
      <c r="CU204" s="7">
        <f t="shared" si="456"/>
        <v>0</v>
      </c>
      <c r="CV204" s="7">
        <f t="shared" si="565"/>
        <v>0</v>
      </c>
      <c r="CW204" s="7">
        <f t="shared" si="525"/>
        <v>0</v>
      </c>
      <c r="CX204" s="7"/>
      <c r="CY204" s="7">
        <f t="shared" si="457"/>
        <v>0</v>
      </c>
      <c r="CZ204" s="7">
        <f>'Initial absorption'!$H204*CY204*$F204</f>
        <v>0</v>
      </c>
      <c r="DA204" s="7">
        <f t="shared" si="566"/>
        <v>0</v>
      </c>
      <c r="DB204" s="7">
        <f>'Initial absorption'!$N204*DA204*$J204</f>
        <v>0</v>
      </c>
      <c r="DC204" s="7"/>
      <c r="DD204">
        <f t="shared" si="458"/>
        <v>0</v>
      </c>
      <c r="DE204" s="7">
        <f t="shared" si="459"/>
        <v>0</v>
      </c>
      <c r="DF204">
        <f t="shared" si="547"/>
        <v>0</v>
      </c>
      <c r="DG204" s="7"/>
      <c r="DH204">
        <f t="shared" si="548"/>
        <v>0</v>
      </c>
      <c r="DI204">
        <f t="shared" si="567"/>
        <v>0</v>
      </c>
      <c r="DJ204">
        <f t="shared" si="580"/>
        <v>0</v>
      </c>
      <c r="DK204" s="7"/>
      <c r="DL204">
        <f>(1 - 'Initial absorption'!$N204)*DA204</f>
        <v>0</v>
      </c>
      <c r="DM204" s="7">
        <f t="shared" si="460"/>
        <v>0</v>
      </c>
      <c r="DN204">
        <f>'Initial absorption'!$T204*(DL204+DM204)*$N204</f>
        <v>0</v>
      </c>
      <c r="DO204" s="7"/>
      <c r="DP204">
        <f t="shared" si="483"/>
        <v>0</v>
      </c>
      <c r="DQ204">
        <f>'Initial absorption'!$N204*DP204*$J204</f>
        <v>0</v>
      </c>
      <c r="DS204">
        <f>(1-'Initial absorption'!$N204)*DP204</f>
        <v>0</v>
      </c>
      <c r="DT204">
        <f>'Initial absorption'!$H204*DS204*$F204</f>
        <v>0</v>
      </c>
      <c r="DU204" s="7"/>
      <c r="DV204">
        <f>(1 - 'Initial absorption'!$T204)*(DL204+DM204)</f>
        <v>0</v>
      </c>
      <c r="DW204">
        <f t="shared" si="461"/>
        <v>0</v>
      </c>
      <c r="EH204" s="7">
        <f t="shared" si="585"/>
        <v>0</v>
      </c>
      <c r="EI204" s="7">
        <f t="shared" si="488"/>
        <v>0</v>
      </c>
      <c r="EJ204" s="7">
        <f t="shared" si="526"/>
        <v>0</v>
      </c>
      <c r="EK204" s="7">
        <f t="shared" si="549"/>
        <v>0</v>
      </c>
      <c r="EL204" s="7"/>
      <c r="EM204" s="7">
        <f t="shared" si="550"/>
        <v>0</v>
      </c>
      <c r="EN204" s="7">
        <f t="shared" si="462"/>
        <v>0</v>
      </c>
      <c r="EO204" s="7">
        <f t="shared" si="527"/>
        <v>0</v>
      </c>
      <c r="EP204" s="7">
        <f t="shared" si="551"/>
        <v>0</v>
      </c>
      <c r="ER204">
        <f t="shared" si="528"/>
        <v>0</v>
      </c>
      <c r="ES204">
        <f t="shared" si="529"/>
        <v>0</v>
      </c>
      <c r="ET204">
        <f t="shared" si="530"/>
        <v>0</v>
      </c>
      <c r="EU204">
        <f t="shared" si="568"/>
        <v>0</v>
      </c>
      <c r="EV204" s="7"/>
      <c r="EW204" s="7">
        <f t="shared" si="463"/>
        <v>0</v>
      </c>
      <c r="EX204" s="7">
        <f t="shared" si="569"/>
        <v>0</v>
      </c>
      <c r="EY204" s="7">
        <f t="shared" si="531"/>
        <v>0</v>
      </c>
      <c r="EZ204" s="7"/>
      <c r="FA204" s="7">
        <f t="shared" si="464"/>
        <v>0</v>
      </c>
      <c r="FB204" s="7">
        <f>'Initial absorption'!$H204*FA204*$F204</f>
        <v>0</v>
      </c>
      <c r="FC204" s="7">
        <f t="shared" si="570"/>
        <v>0</v>
      </c>
      <c r="FD204" s="7">
        <f>'Initial absorption'!$N204*FC204*$J204</f>
        <v>0</v>
      </c>
      <c r="FE204" s="7"/>
      <c r="FF204">
        <f t="shared" si="465"/>
        <v>0</v>
      </c>
      <c r="FG204" s="7">
        <f t="shared" si="466"/>
        <v>0</v>
      </c>
      <c r="FH204">
        <f t="shared" si="552"/>
        <v>0</v>
      </c>
      <c r="FI204" s="7"/>
      <c r="FJ204">
        <f t="shared" si="553"/>
        <v>0</v>
      </c>
      <c r="FK204">
        <f t="shared" si="571"/>
        <v>0</v>
      </c>
      <c r="FL204">
        <f t="shared" si="581"/>
        <v>0</v>
      </c>
      <c r="FM204" s="7"/>
      <c r="FN204">
        <f>(1 - 'Initial absorption'!$N204)*FC204</f>
        <v>0</v>
      </c>
      <c r="FO204" s="7">
        <f t="shared" si="467"/>
        <v>0</v>
      </c>
      <c r="FP204">
        <f>'Initial absorption'!$T204*(FN204+FO204)*$N204</f>
        <v>0</v>
      </c>
      <c r="FQ204" s="7"/>
      <c r="FR204">
        <f t="shared" si="484"/>
        <v>0</v>
      </c>
      <c r="FS204">
        <f>'Initial absorption'!$N204*FR204*$J204</f>
        <v>0</v>
      </c>
      <c r="FU204">
        <f>(1-'Initial absorption'!$N204)*FR204</f>
        <v>0</v>
      </c>
      <c r="FV204">
        <f>'Initial absorption'!$H204*FU204*$F204</f>
        <v>0</v>
      </c>
      <c r="FW204" s="7"/>
      <c r="FX204">
        <f>(1 - 'Initial absorption'!$T204)*(FN204+FO204)</f>
        <v>0</v>
      </c>
      <c r="FY204">
        <f t="shared" si="468"/>
        <v>0</v>
      </c>
      <c r="GJ204" s="7">
        <f t="shared" si="586"/>
        <v>0</v>
      </c>
      <c r="GK204" s="7">
        <f t="shared" si="489"/>
        <v>0</v>
      </c>
      <c r="GL204" s="7">
        <f t="shared" si="532"/>
        <v>0</v>
      </c>
      <c r="GM204" s="7">
        <f t="shared" si="554"/>
        <v>0</v>
      </c>
      <c r="GN204" s="7"/>
      <c r="GO204" s="7">
        <f t="shared" si="555"/>
        <v>0</v>
      </c>
      <c r="GP204" s="7">
        <f t="shared" si="469"/>
        <v>0</v>
      </c>
      <c r="GQ204" s="7">
        <f t="shared" si="533"/>
        <v>0</v>
      </c>
      <c r="GR204" s="7">
        <f t="shared" si="556"/>
        <v>0</v>
      </c>
      <c r="GT204">
        <f t="shared" si="534"/>
        <v>0</v>
      </c>
      <c r="GU204">
        <f t="shared" si="535"/>
        <v>0</v>
      </c>
      <c r="GV204">
        <f t="shared" si="536"/>
        <v>0</v>
      </c>
      <c r="GW204">
        <f t="shared" si="572"/>
        <v>0</v>
      </c>
      <c r="GX204" s="7"/>
      <c r="GY204" s="7">
        <f t="shared" si="470"/>
        <v>0</v>
      </c>
      <c r="GZ204" s="7">
        <f t="shared" si="573"/>
        <v>0</v>
      </c>
      <c r="HA204" s="7">
        <f t="shared" si="537"/>
        <v>0</v>
      </c>
      <c r="HB204" s="7"/>
      <c r="HC204" s="7">
        <f t="shared" si="471"/>
        <v>0</v>
      </c>
      <c r="HD204" s="7">
        <f>'Initial absorption'!$H204*HC204*$F204</f>
        <v>0</v>
      </c>
      <c r="HE204" s="7">
        <f t="shared" si="574"/>
        <v>0</v>
      </c>
      <c r="HF204" s="7">
        <f>'Initial absorption'!$N204*HE204*$J204</f>
        <v>0</v>
      </c>
      <c r="HG204" s="7"/>
      <c r="HH204">
        <f t="shared" si="472"/>
        <v>0</v>
      </c>
      <c r="HI204" s="7">
        <f t="shared" si="473"/>
        <v>0</v>
      </c>
      <c r="HJ204">
        <f t="shared" si="557"/>
        <v>0</v>
      </c>
      <c r="HK204" s="7"/>
      <c r="HL204">
        <f t="shared" si="558"/>
        <v>0</v>
      </c>
      <c r="HM204">
        <f t="shared" si="575"/>
        <v>0</v>
      </c>
      <c r="HN204">
        <f t="shared" si="582"/>
        <v>0</v>
      </c>
      <c r="HO204" s="7"/>
      <c r="HP204">
        <f>(1 - 'Initial absorption'!$N204)*HE204</f>
        <v>0</v>
      </c>
      <c r="HQ204" s="7">
        <f t="shared" si="474"/>
        <v>0</v>
      </c>
      <c r="HR204">
        <f>'Initial absorption'!$T204*(HP204+HQ204)*$N204</f>
        <v>0</v>
      </c>
      <c r="HS204" s="7"/>
      <c r="HT204">
        <f t="shared" si="485"/>
        <v>0</v>
      </c>
      <c r="HU204">
        <f>'Initial absorption'!$N204*HT204*$J204</f>
        <v>0</v>
      </c>
      <c r="HW204">
        <f>(1-'Initial absorption'!$N204)*HT204</f>
        <v>0</v>
      </c>
      <c r="HX204">
        <f>'Initial absorption'!$H204*HW204*$F204</f>
        <v>0</v>
      </c>
      <c r="HY204" s="7"/>
      <c r="HZ204">
        <f>(1 - 'Initial absorption'!$T204)*(HP204+HQ204)</f>
        <v>0</v>
      </c>
      <c r="IA204">
        <f t="shared" si="475"/>
        <v>0</v>
      </c>
      <c r="IL204" s="7">
        <f t="shared" si="587"/>
        <v>0</v>
      </c>
      <c r="IM204" s="7">
        <f t="shared" si="490"/>
        <v>0</v>
      </c>
      <c r="IN204" s="7">
        <f t="shared" si="538"/>
        <v>0</v>
      </c>
      <c r="IO204" s="7">
        <f t="shared" si="559"/>
        <v>0</v>
      </c>
      <c r="IP204" s="7"/>
      <c r="IQ204" s="7">
        <f t="shared" si="560"/>
        <v>0</v>
      </c>
      <c r="IR204" s="7">
        <f t="shared" si="476"/>
        <v>0</v>
      </c>
      <c r="IS204" s="7">
        <f t="shared" si="539"/>
        <v>0</v>
      </c>
      <c r="IT204" s="7">
        <f t="shared" si="561"/>
        <v>0</v>
      </c>
      <c r="IV204">
        <f t="shared" si="540"/>
        <v>0</v>
      </c>
      <c r="IW204">
        <f t="shared" si="541"/>
        <v>0</v>
      </c>
      <c r="IX204">
        <f t="shared" si="542"/>
        <v>0</v>
      </c>
      <c r="IY204">
        <f t="shared" si="576"/>
        <v>0</v>
      </c>
      <c r="IZ204" s="7"/>
      <c r="JA204" s="7">
        <f t="shared" si="477"/>
        <v>0</v>
      </c>
      <c r="JB204" s="7">
        <f t="shared" si="577"/>
        <v>0</v>
      </c>
      <c r="JC204" s="7">
        <f t="shared" si="543"/>
        <v>0</v>
      </c>
      <c r="JD204" s="7"/>
      <c r="JE204" s="7">
        <f t="shared" si="478"/>
        <v>0</v>
      </c>
      <c r="JF204" s="7">
        <f>'Initial absorption'!$H204*JE204*$F204</f>
        <v>0</v>
      </c>
      <c r="JG204" s="7">
        <f t="shared" si="578"/>
        <v>0</v>
      </c>
      <c r="JH204" s="7">
        <f>'Initial absorption'!$N204*JG204*$J204</f>
        <v>0</v>
      </c>
      <c r="JI204" s="7"/>
      <c r="JJ204">
        <f t="shared" si="479"/>
        <v>0</v>
      </c>
      <c r="JK204" s="7">
        <f t="shared" si="480"/>
        <v>0</v>
      </c>
      <c r="JL204">
        <f t="shared" si="562"/>
        <v>0</v>
      </c>
      <c r="JM204" s="7"/>
      <c r="JN204">
        <f t="shared" si="563"/>
        <v>0</v>
      </c>
      <c r="JO204">
        <f t="shared" si="579"/>
        <v>0</v>
      </c>
      <c r="JP204">
        <f t="shared" si="583"/>
        <v>0</v>
      </c>
      <c r="JQ204" s="7"/>
      <c r="JR204">
        <f>(1 - 'Initial absorption'!$N204)*JG204</f>
        <v>0</v>
      </c>
      <c r="JS204" s="7">
        <f t="shared" si="481"/>
        <v>0</v>
      </c>
      <c r="JT204">
        <f>'Initial absorption'!$T204*(JR204+JS204)*$N204</f>
        <v>0</v>
      </c>
      <c r="JU204" s="7"/>
      <c r="JV204">
        <f t="shared" si="486"/>
        <v>0</v>
      </c>
      <c r="JW204">
        <f>'Initial absorption'!$N204*JV204*$J204</f>
        <v>0</v>
      </c>
      <c r="JY204">
        <f>(1-'Initial absorption'!$N204)*JV204</f>
        <v>0</v>
      </c>
      <c r="JZ204">
        <f>'Initial absorption'!$H204*JY204*$F204</f>
        <v>0</v>
      </c>
      <c r="KA204" s="7"/>
      <c r="KB204">
        <f>(1 - 'Initial absorption'!$T204)*(JR204+JS204)</f>
        <v>0</v>
      </c>
      <c r="KC204">
        <f t="shared" si="482"/>
        <v>0</v>
      </c>
    </row>
    <row r="205" spans="4:289" x14ac:dyDescent="0.25">
      <c r="D205">
        <v>1295</v>
      </c>
      <c r="E205">
        <f>'Input spectra'!B205</f>
        <v>0</v>
      </c>
      <c r="F205">
        <f>'Initial absorption'!J205</f>
        <v>0</v>
      </c>
      <c r="G205">
        <f>'Input spectra'!C205</f>
        <v>0</v>
      </c>
      <c r="H205">
        <f t="shared" si="491"/>
        <v>0</v>
      </c>
      <c r="I205">
        <f>'Input spectra'!D205</f>
        <v>0</v>
      </c>
      <c r="J205">
        <f>'Initial absorption'!P205</f>
        <v>0</v>
      </c>
      <c r="K205">
        <f>'Input spectra'!E205</f>
        <v>0</v>
      </c>
      <c r="L205">
        <f t="shared" si="492"/>
        <v>0</v>
      </c>
      <c r="M205">
        <f>'Input spectra'!F205</f>
        <v>0</v>
      </c>
      <c r="N205">
        <f>'Initial absorption'!V205</f>
        <v>0</v>
      </c>
      <c r="O205">
        <f>'Input spectra'!G205</f>
        <v>0</v>
      </c>
      <c r="P205">
        <f t="shared" si="493"/>
        <v>0</v>
      </c>
      <c r="R205">
        <f>'Reaching edge prob after ems 1'!$EZ206</f>
        <v>0.88827656646664033</v>
      </c>
      <c r="S205">
        <f>'Reaching edge prob after ems 2'!$EZ206</f>
        <v>0.88827656646664033</v>
      </c>
      <c r="T205">
        <f>'Reaching edge prob after ems 3'!EZ206</f>
        <v>0.88827656646664033</v>
      </c>
      <c r="U205">
        <f>1-EXP(-'Reaching edge prob after ems 1'!FC206*_k_in_ec_correction*($E205*_c1+'Input spectra'!Y205))</f>
        <v>1.1326214115216615E-2</v>
      </c>
      <c r="V205">
        <f>1-EXP(-(_t-'Reaching edge prob after ems 1'!FC206)*_k_in_ec_correction*($E205*_c1+'Input spectra'!Y205))</f>
        <v>1.1443749556812599E-2</v>
      </c>
      <c r="W205">
        <f>1-EXP(-'Reaching edge prob after ems 2'!FC206*_k_in_ec_correction*($I205*_c2+'Input spectra'!Y205))</f>
        <v>1.1326214115216615E-2</v>
      </c>
      <c r="X205">
        <f>1-EXP(-(_t-'Reaching edge prob after ems 2'!FC206)*_k_in_ec_correction*($I205*_c2+'Input spectra'!Y205))</f>
        <v>1.1443749556812599E-2</v>
      </c>
      <c r="Y205">
        <f>1-EXP(-'Reaching edge prob after ems 3'!FC206*_k_in_ec_correction*($M205*_c3+'Input spectra'!Y205))</f>
        <v>1.1326214115216615E-2</v>
      </c>
      <c r="Z205">
        <f>1-EXP(-(_t-'Reaching edge prob after ems 3'!FC206)*_k_in_ec_correction*($M205*_c3+'Input spectra'!Y205))</f>
        <v>1.1443749556812599E-2</v>
      </c>
      <c r="AD205" s="7">
        <f t="shared" si="494"/>
        <v>0</v>
      </c>
      <c r="AE205" s="7">
        <f t="shared" si="495"/>
        <v>0</v>
      </c>
      <c r="AF205" s="7">
        <f t="shared" si="496"/>
        <v>0</v>
      </c>
      <c r="AG205" s="7">
        <f t="shared" si="497"/>
        <v>0</v>
      </c>
      <c r="AH205" s="7"/>
      <c r="AI205" s="7">
        <f t="shared" si="498"/>
        <v>0</v>
      </c>
      <c r="AJ205" s="7">
        <f t="shared" si="499"/>
        <v>0</v>
      </c>
      <c r="AK205" s="7">
        <f t="shared" si="500"/>
        <v>0</v>
      </c>
      <c r="AL205" s="7">
        <f t="shared" si="501"/>
        <v>0</v>
      </c>
      <c r="AN205">
        <f t="shared" si="502"/>
        <v>0</v>
      </c>
      <c r="AO205">
        <f t="shared" si="503"/>
        <v>0</v>
      </c>
      <c r="AP205">
        <f t="shared" si="504"/>
        <v>0</v>
      </c>
      <c r="AQ205">
        <f t="shared" si="505"/>
        <v>0</v>
      </c>
      <c r="AR205" s="7"/>
      <c r="AS205" s="7">
        <f t="shared" si="506"/>
        <v>0</v>
      </c>
      <c r="AT205" s="7">
        <f t="shared" si="507"/>
        <v>0</v>
      </c>
      <c r="AU205" s="7">
        <f t="shared" si="508"/>
        <v>0</v>
      </c>
      <c r="AV205" s="7"/>
      <c r="AW205" s="7">
        <f t="shared" si="509"/>
        <v>0</v>
      </c>
      <c r="AX205" s="7">
        <f>'Initial absorption'!$H205*AW205*$F205</f>
        <v>0</v>
      </c>
      <c r="AY205" s="7">
        <f t="shared" si="510"/>
        <v>0</v>
      </c>
      <c r="AZ205" s="7">
        <f>'Initial absorption'!$N205*AY205*$J205</f>
        <v>0</v>
      </c>
      <c r="BA205" s="7"/>
      <c r="BB205">
        <f t="shared" si="511"/>
        <v>0</v>
      </c>
      <c r="BC205" s="7">
        <f t="shared" si="512"/>
        <v>0</v>
      </c>
      <c r="BD205">
        <f t="shared" si="513"/>
        <v>0</v>
      </c>
      <c r="BE205" s="7"/>
      <c r="BF205">
        <f t="shared" si="514"/>
        <v>0</v>
      </c>
      <c r="BG205">
        <f t="shared" si="515"/>
        <v>0</v>
      </c>
      <c r="BH205">
        <f t="shared" si="516"/>
        <v>0</v>
      </c>
      <c r="BI205" s="7"/>
      <c r="BJ205">
        <f>(1 - 'Initial absorption'!$N205)*AY205</f>
        <v>0</v>
      </c>
      <c r="BK205" s="7">
        <f t="shared" si="519"/>
        <v>0</v>
      </c>
      <c r="BL205">
        <f>'Initial absorption'!$T205*(BJ205+BK205)*$N205</f>
        <v>0</v>
      </c>
      <c r="BM205" s="7"/>
      <c r="BN205">
        <f t="shared" si="517"/>
        <v>0</v>
      </c>
      <c r="BO205">
        <f>'Initial absorption'!$N205*BN205*$J205</f>
        <v>0</v>
      </c>
      <c r="BQ205">
        <f>(1-'Initial absorption'!$N205)*BN205</f>
        <v>0</v>
      </c>
      <c r="BR205">
        <f>'Initial absorption'!$H205*BQ205*$F205</f>
        <v>0</v>
      </c>
      <c r="BS205" s="7"/>
      <c r="BT205">
        <f>(1 - 'Initial absorption'!$T205)*(BJ205+BK205)</f>
        <v>0</v>
      </c>
      <c r="BU205">
        <f t="shared" si="518"/>
        <v>0</v>
      </c>
      <c r="CF205" s="7">
        <f t="shared" si="584"/>
        <v>0</v>
      </c>
      <c r="CG205" s="7">
        <f t="shared" si="487"/>
        <v>0</v>
      </c>
      <c r="CH205" s="7">
        <f t="shared" si="520"/>
        <v>0</v>
      </c>
      <c r="CI205" s="7">
        <f t="shared" si="544"/>
        <v>0</v>
      </c>
      <c r="CJ205" s="7"/>
      <c r="CK205" s="7">
        <f t="shared" si="545"/>
        <v>0</v>
      </c>
      <c r="CL205" s="7">
        <f t="shared" si="455"/>
        <v>0</v>
      </c>
      <c r="CM205" s="7">
        <f t="shared" si="521"/>
        <v>0</v>
      </c>
      <c r="CN205" s="7">
        <f t="shared" si="546"/>
        <v>0</v>
      </c>
      <c r="CP205">
        <f t="shared" si="522"/>
        <v>0</v>
      </c>
      <c r="CQ205">
        <f t="shared" si="523"/>
        <v>0</v>
      </c>
      <c r="CR205">
        <f t="shared" si="524"/>
        <v>0</v>
      </c>
      <c r="CS205">
        <f t="shared" si="564"/>
        <v>0</v>
      </c>
      <c r="CT205" s="7"/>
      <c r="CU205" s="7">
        <f t="shared" si="456"/>
        <v>0</v>
      </c>
      <c r="CV205" s="7">
        <f t="shared" si="565"/>
        <v>0</v>
      </c>
      <c r="CW205" s="7">
        <f t="shared" si="525"/>
        <v>0</v>
      </c>
      <c r="CX205" s="7"/>
      <c r="CY205" s="7">
        <f t="shared" si="457"/>
        <v>0</v>
      </c>
      <c r="CZ205" s="7">
        <f>'Initial absorption'!$H205*CY205*$F205</f>
        <v>0</v>
      </c>
      <c r="DA205" s="7">
        <f t="shared" si="566"/>
        <v>0</v>
      </c>
      <c r="DB205" s="7">
        <f>'Initial absorption'!$N205*DA205*$J205</f>
        <v>0</v>
      </c>
      <c r="DC205" s="7"/>
      <c r="DD205">
        <f t="shared" si="458"/>
        <v>0</v>
      </c>
      <c r="DE205" s="7">
        <f t="shared" si="459"/>
        <v>0</v>
      </c>
      <c r="DF205">
        <f t="shared" si="547"/>
        <v>0</v>
      </c>
      <c r="DG205" s="7"/>
      <c r="DH205">
        <f t="shared" si="548"/>
        <v>0</v>
      </c>
      <c r="DI205">
        <f t="shared" si="567"/>
        <v>0</v>
      </c>
      <c r="DJ205">
        <f t="shared" si="580"/>
        <v>0</v>
      </c>
      <c r="DK205" s="7"/>
      <c r="DL205">
        <f>(1 - 'Initial absorption'!$N205)*DA205</f>
        <v>0</v>
      </c>
      <c r="DM205" s="7">
        <f t="shared" si="460"/>
        <v>0</v>
      </c>
      <c r="DN205">
        <f>'Initial absorption'!$T205*(DL205+DM205)*$N205</f>
        <v>0</v>
      </c>
      <c r="DO205" s="7"/>
      <c r="DP205">
        <f t="shared" si="483"/>
        <v>0</v>
      </c>
      <c r="DQ205">
        <f>'Initial absorption'!$N205*DP205*$J205</f>
        <v>0</v>
      </c>
      <c r="DS205">
        <f>(1-'Initial absorption'!$N205)*DP205</f>
        <v>0</v>
      </c>
      <c r="DT205">
        <f>'Initial absorption'!$H205*DS205*$F205</f>
        <v>0</v>
      </c>
      <c r="DU205" s="7"/>
      <c r="DV205">
        <f>(1 - 'Initial absorption'!$T205)*(DL205+DM205)</f>
        <v>0</v>
      </c>
      <c r="DW205">
        <f t="shared" si="461"/>
        <v>0</v>
      </c>
      <c r="EH205" s="7">
        <f t="shared" si="585"/>
        <v>0</v>
      </c>
      <c r="EI205" s="7">
        <f t="shared" si="488"/>
        <v>0</v>
      </c>
      <c r="EJ205" s="7">
        <f t="shared" si="526"/>
        <v>0</v>
      </c>
      <c r="EK205" s="7">
        <f t="shared" si="549"/>
        <v>0</v>
      </c>
      <c r="EL205" s="7"/>
      <c r="EM205" s="7">
        <f t="shared" si="550"/>
        <v>0</v>
      </c>
      <c r="EN205" s="7">
        <f t="shared" si="462"/>
        <v>0</v>
      </c>
      <c r="EO205" s="7">
        <f t="shared" si="527"/>
        <v>0</v>
      </c>
      <c r="EP205" s="7">
        <f t="shared" si="551"/>
        <v>0</v>
      </c>
      <c r="ER205">
        <f t="shared" si="528"/>
        <v>0</v>
      </c>
      <c r="ES205">
        <f t="shared" si="529"/>
        <v>0</v>
      </c>
      <c r="ET205">
        <f t="shared" si="530"/>
        <v>0</v>
      </c>
      <c r="EU205">
        <f t="shared" si="568"/>
        <v>0</v>
      </c>
      <c r="EV205" s="7"/>
      <c r="EW205" s="7">
        <f t="shared" si="463"/>
        <v>0</v>
      </c>
      <c r="EX205" s="7">
        <f t="shared" si="569"/>
        <v>0</v>
      </c>
      <c r="EY205" s="7">
        <f t="shared" si="531"/>
        <v>0</v>
      </c>
      <c r="EZ205" s="7"/>
      <c r="FA205" s="7">
        <f t="shared" si="464"/>
        <v>0</v>
      </c>
      <c r="FB205" s="7">
        <f>'Initial absorption'!$H205*FA205*$F205</f>
        <v>0</v>
      </c>
      <c r="FC205" s="7">
        <f t="shared" si="570"/>
        <v>0</v>
      </c>
      <c r="FD205" s="7">
        <f>'Initial absorption'!$N205*FC205*$J205</f>
        <v>0</v>
      </c>
      <c r="FE205" s="7"/>
      <c r="FF205">
        <f t="shared" si="465"/>
        <v>0</v>
      </c>
      <c r="FG205" s="7">
        <f t="shared" si="466"/>
        <v>0</v>
      </c>
      <c r="FH205">
        <f t="shared" si="552"/>
        <v>0</v>
      </c>
      <c r="FI205" s="7"/>
      <c r="FJ205">
        <f t="shared" si="553"/>
        <v>0</v>
      </c>
      <c r="FK205">
        <f t="shared" si="571"/>
        <v>0</v>
      </c>
      <c r="FL205">
        <f t="shared" si="581"/>
        <v>0</v>
      </c>
      <c r="FM205" s="7"/>
      <c r="FN205">
        <f>(1 - 'Initial absorption'!$N205)*FC205</f>
        <v>0</v>
      </c>
      <c r="FO205" s="7">
        <f t="shared" si="467"/>
        <v>0</v>
      </c>
      <c r="FP205">
        <f>'Initial absorption'!$T205*(FN205+FO205)*$N205</f>
        <v>0</v>
      </c>
      <c r="FQ205" s="7"/>
      <c r="FR205">
        <f t="shared" si="484"/>
        <v>0</v>
      </c>
      <c r="FS205">
        <f>'Initial absorption'!$N205*FR205*$J205</f>
        <v>0</v>
      </c>
      <c r="FU205">
        <f>(1-'Initial absorption'!$N205)*FR205</f>
        <v>0</v>
      </c>
      <c r="FV205">
        <f>'Initial absorption'!$H205*FU205*$F205</f>
        <v>0</v>
      </c>
      <c r="FW205" s="7"/>
      <c r="FX205">
        <f>(1 - 'Initial absorption'!$T205)*(FN205+FO205)</f>
        <v>0</v>
      </c>
      <c r="FY205">
        <f t="shared" si="468"/>
        <v>0</v>
      </c>
      <c r="GJ205" s="7">
        <f t="shared" si="586"/>
        <v>0</v>
      </c>
      <c r="GK205" s="7">
        <f t="shared" si="489"/>
        <v>0</v>
      </c>
      <c r="GL205" s="7">
        <f t="shared" si="532"/>
        <v>0</v>
      </c>
      <c r="GM205" s="7">
        <f t="shared" si="554"/>
        <v>0</v>
      </c>
      <c r="GN205" s="7"/>
      <c r="GO205" s="7">
        <f t="shared" si="555"/>
        <v>0</v>
      </c>
      <c r="GP205" s="7">
        <f t="shared" si="469"/>
        <v>0</v>
      </c>
      <c r="GQ205" s="7">
        <f t="shared" si="533"/>
        <v>0</v>
      </c>
      <c r="GR205" s="7">
        <f t="shared" si="556"/>
        <v>0</v>
      </c>
      <c r="GT205">
        <f t="shared" si="534"/>
        <v>0</v>
      </c>
      <c r="GU205">
        <f t="shared" si="535"/>
        <v>0</v>
      </c>
      <c r="GV205">
        <f t="shared" si="536"/>
        <v>0</v>
      </c>
      <c r="GW205">
        <f t="shared" si="572"/>
        <v>0</v>
      </c>
      <c r="GX205" s="7"/>
      <c r="GY205" s="7">
        <f t="shared" si="470"/>
        <v>0</v>
      </c>
      <c r="GZ205" s="7">
        <f t="shared" si="573"/>
        <v>0</v>
      </c>
      <c r="HA205" s="7">
        <f t="shared" si="537"/>
        <v>0</v>
      </c>
      <c r="HB205" s="7"/>
      <c r="HC205" s="7">
        <f t="shared" si="471"/>
        <v>0</v>
      </c>
      <c r="HD205" s="7">
        <f>'Initial absorption'!$H205*HC205*$F205</f>
        <v>0</v>
      </c>
      <c r="HE205" s="7">
        <f t="shared" si="574"/>
        <v>0</v>
      </c>
      <c r="HF205" s="7">
        <f>'Initial absorption'!$N205*HE205*$J205</f>
        <v>0</v>
      </c>
      <c r="HG205" s="7"/>
      <c r="HH205">
        <f t="shared" si="472"/>
        <v>0</v>
      </c>
      <c r="HI205" s="7">
        <f t="shared" si="473"/>
        <v>0</v>
      </c>
      <c r="HJ205">
        <f t="shared" si="557"/>
        <v>0</v>
      </c>
      <c r="HK205" s="7"/>
      <c r="HL205">
        <f t="shared" si="558"/>
        <v>0</v>
      </c>
      <c r="HM205">
        <f t="shared" si="575"/>
        <v>0</v>
      </c>
      <c r="HN205">
        <f t="shared" si="582"/>
        <v>0</v>
      </c>
      <c r="HO205" s="7"/>
      <c r="HP205">
        <f>(1 - 'Initial absorption'!$N205)*HE205</f>
        <v>0</v>
      </c>
      <c r="HQ205" s="7">
        <f t="shared" si="474"/>
        <v>0</v>
      </c>
      <c r="HR205">
        <f>'Initial absorption'!$T205*(HP205+HQ205)*$N205</f>
        <v>0</v>
      </c>
      <c r="HS205" s="7"/>
      <c r="HT205">
        <f t="shared" si="485"/>
        <v>0</v>
      </c>
      <c r="HU205">
        <f>'Initial absorption'!$N205*HT205*$J205</f>
        <v>0</v>
      </c>
      <c r="HW205">
        <f>(1-'Initial absorption'!$N205)*HT205</f>
        <v>0</v>
      </c>
      <c r="HX205">
        <f>'Initial absorption'!$H205*HW205*$F205</f>
        <v>0</v>
      </c>
      <c r="HY205" s="7"/>
      <c r="HZ205">
        <f>(1 - 'Initial absorption'!$T205)*(HP205+HQ205)</f>
        <v>0</v>
      </c>
      <c r="IA205">
        <f t="shared" si="475"/>
        <v>0</v>
      </c>
      <c r="IL205" s="7">
        <f t="shared" si="587"/>
        <v>0</v>
      </c>
      <c r="IM205" s="7">
        <f t="shared" si="490"/>
        <v>0</v>
      </c>
      <c r="IN205" s="7">
        <f t="shared" si="538"/>
        <v>0</v>
      </c>
      <c r="IO205" s="7">
        <f t="shared" si="559"/>
        <v>0</v>
      </c>
      <c r="IP205" s="7"/>
      <c r="IQ205" s="7">
        <f t="shared" si="560"/>
        <v>0</v>
      </c>
      <c r="IR205" s="7">
        <f t="shared" si="476"/>
        <v>0</v>
      </c>
      <c r="IS205" s="7">
        <f t="shared" si="539"/>
        <v>0</v>
      </c>
      <c r="IT205" s="7">
        <f t="shared" si="561"/>
        <v>0</v>
      </c>
      <c r="IV205">
        <f t="shared" si="540"/>
        <v>0</v>
      </c>
      <c r="IW205">
        <f t="shared" si="541"/>
        <v>0</v>
      </c>
      <c r="IX205">
        <f t="shared" si="542"/>
        <v>0</v>
      </c>
      <c r="IY205">
        <f t="shared" si="576"/>
        <v>0</v>
      </c>
      <c r="IZ205" s="7"/>
      <c r="JA205" s="7">
        <f t="shared" si="477"/>
        <v>0</v>
      </c>
      <c r="JB205" s="7">
        <f t="shared" si="577"/>
        <v>0</v>
      </c>
      <c r="JC205" s="7">
        <f t="shared" si="543"/>
        <v>0</v>
      </c>
      <c r="JD205" s="7"/>
      <c r="JE205" s="7">
        <f t="shared" si="478"/>
        <v>0</v>
      </c>
      <c r="JF205" s="7">
        <f>'Initial absorption'!$H205*JE205*$F205</f>
        <v>0</v>
      </c>
      <c r="JG205" s="7">
        <f t="shared" si="578"/>
        <v>0</v>
      </c>
      <c r="JH205" s="7">
        <f>'Initial absorption'!$N205*JG205*$J205</f>
        <v>0</v>
      </c>
      <c r="JI205" s="7"/>
      <c r="JJ205">
        <f t="shared" si="479"/>
        <v>0</v>
      </c>
      <c r="JK205" s="7">
        <f t="shared" si="480"/>
        <v>0</v>
      </c>
      <c r="JL205">
        <f t="shared" si="562"/>
        <v>0</v>
      </c>
      <c r="JM205" s="7"/>
      <c r="JN205">
        <f t="shared" si="563"/>
        <v>0</v>
      </c>
      <c r="JO205">
        <f t="shared" si="579"/>
        <v>0</v>
      </c>
      <c r="JP205">
        <f t="shared" si="583"/>
        <v>0</v>
      </c>
      <c r="JQ205" s="7"/>
      <c r="JR205">
        <f>(1 - 'Initial absorption'!$N205)*JG205</f>
        <v>0</v>
      </c>
      <c r="JS205" s="7">
        <f t="shared" si="481"/>
        <v>0</v>
      </c>
      <c r="JT205">
        <f>'Initial absorption'!$T205*(JR205+JS205)*$N205</f>
        <v>0</v>
      </c>
      <c r="JU205" s="7"/>
      <c r="JV205">
        <f t="shared" si="486"/>
        <v>0</v>
      </c>
      <c r="JW205">
        <f>'Initial absorption'!$N205*JV205*$J205</f>
        <v>0</v>
      </c>
      <c r="JY205">
        <f>(1-'Initial absorption'!$N205)*JV205</f>
        <v>0</v>
      </c>
      <c r="JZ205">
        <f>'Initial absorption'!$H205*JY205*$F205</f>
        <v>0</v>
      </c>
      <c r="KA205" s="7"/>
      <c r="KB205">
        <f>(1 - 'Initial absorption'!$T205)*(JR205+JS205)</f>
        <v>0</v>
      </c>
      <c r="KC205">
        <f t="shared" si="482"/>
        <v>0</v>
      </c>
    </row>
    <row r="206" spans="4:289" x14ac:dyDescent="0.25">
      <c r="D206">
        <v>1300</v>
      </c>
      <c r="E206">
        <f>'Input spectra'!B206</f>
        <v>0</v>
      </c>
      <c r="F206">
        <f>'Initial absorption'!J206</f>
        <v>0</v>
      </c>
      <c r="G206">
        <f>'Input spectra'!C206</f>
        <v>0</v>
      </c>
      <c r="H206">
        <f t="shared" si="491"/>
        <v>0</v>
      </c>
      <c r="I206">
        <f>'Input spectra'!D206</f>
        <v>0</v>
      </c>
      <c r="J206">
        <f>'Initial absorption'!P206</f>
        <v>0</v>
      </c>
      <c r="K206">
        <f>'Input spectra'!E206</f>
        <v>0</v>
      </c>
      <c r="L206">
        <f t="shared" si="492"/>
        <v>0</v>
      </c>
      <c r="M206">
        <f>'Input spectra'!F206</f>
        <v>0</v>
      </c>
      <c r="N206">
        <f>'Initial absorption'!V206</f>
        <v>0</v>
      </c>
      <c r="O206">
        <f>'Input spectra'!G206</f>
        <v>0</v>
      </c>
      <c r="P206">
        <f t="shared" si="493"/>
        <v>0</v>
      </c>
      <c r="R206">
        <f>'Reaching edge prob after ems 1'!$EZ207</f>
        <v>0.88840546402806064</v>
      </c>
      <c r="S206">
        <f>'Reaching edge prob after ems 2'!$EZ207</f>
        <v>0.88840546402806064</v>
      </c>
      <c r="T206">
        <f>'Reaching edge prob after ems 3'!EZ207</f>
        <v>0.88840546402806064</v>
      </c>
      <c r="U206">
        <f>1-EXP(-'Reaching edge prob after ems 1'!FC207*_k_in_ec_correction*($E206*_c1+'Input spectra'!Y206))</f>
        <v>1.1312047947996673E-2</v>
      </c>
      <c r="V206">
        <f>1-EXP(-(_t-'Reaching edge prob after ems 1'!FC207)*_k_in_ec_correction*($E206*_c1+'Input spectra'!Y206))</f>
        <v>1.1429288039411567E-2</v>
      </c>
      <c r="W206">
        <f>1-EXP(-'Reaching edge prob after ems 2'!FC207*_k_in_ec_correction*($I206*_c2+'Input spectra'!Y206))</f>
        <v>1.1312047947996673E-2</v>
      </c>
      <c r="X206">
        <f>1-EXP(-(_t-'Reaching edge prob after ems 2'!FC207)*_k_in_ec_correction*($I206*_c2+'Input spectra'!Y206))</f>
        <v>1.1429288039411567E-2</v>
      </c>
      <c r="Y206">
        <f>1-EXP(-'Reaching edge prob after ems 3'!FC207*_k_in_ec_correction*($M206*_c3+'Input spectra'!Y206))</f>
        <v>1.1312047947996673E-2</v>
      </c>
      <c r="Z206">
        <f>1-EXP(-(_t-'Reaching edge prob after ems 3'!FC207)*_k_in_ec_correction*($M206*_c3+'Input spectra'!Y206))</f>
        <v>1.1429288039411567E-2</v>
      </c>
      <c r="AD206" s="7">
        <f t="shared" si="494"/>
        <v>0</v>
      </c>
      <c r="AE206" s="7">
        <f t="shared" si="495"/>
        <v>0</v>
      </c>
      <c r="AF206" s="7">
        <f t="shared" si="496"/>
        <v>0</v>
      </c>
      <c r="AG206" s="7">
        <f t="shared" si="497"/>
        <v>0</v>
      </c>
      <c r="AH206" s="7"/>
      <c r="AI206" s="7">
        <f t="shared" si="498"/>
        <v>0</v>
      </c>
      <c r="AJ206" s="7">
        <f t="shared" si="499"/>
        <v>0</v>
      </c>
      <c r="AK206" s="7">
        <f t="shared" si="500"/>
        <v>0</v>
      </c>
      <c r="AL206" s="7">
        <f t="shared" si="501"/>
        <v>0</v>
      </c>
      <c r="AN206">
        <f t="shared" si="502"/>
        <v>0</v>
      </c>
      <c r="AO206">
        <f t="shared" si="503"/>
        <v>0</v>
      </c>
      <c r="AP206">
        <f t="shared" si="504"/>
        <v>0</v>
      </c>
      <c r="AQ206">
        <f t="shared" si="505"/>
        <v>0</v>
      </c>
      <c r="AR206" s="7"/>
      <c r="AS206" s="7">
        <f t="shared" si="506"/>
        <v>0</v>
      </c>
      <c r="AT206" s="7">
        <f t="shared" si="507"/>
        <v>0</v>
      </c>
      <c r="AU206" s="7">
        <f t="shared" si="508"/>
        <v>0</v>
      </c>
      <c r="AV206" s="7"/>
      <c r="AW206" s="7">
        <f t="shared" si="509"/>
        <v>0</v>
      </c>
      <c r="AX206" s="7">
        <f>'Initial absorption'!$H206*AW206*$F206</f>
        <v>0</v>
      </c>
      <c r="AY206" s="7">
        <f t="shared" si="510"/>
        <v>0</v>
      </c>
      <c r="AZ206" s="7">
        <f>'Initial absorption'!$N206*AY206*$J206</f>
        <v>0</v>
      </c>
      <c r="BA206" s="7"/>
      <c r="BB206">
        <f t="shared" si="511"/>
        <v>0</v>
      </c>
      <c r="BC206" s="7">
        <f t="shared" si="512"/>
        <v>0</v>
      </c>
      <c r="BD206">
        <f t="shared" si="513"/>
        <v>0</v>
      </c>
      <c r="BE206" s="7"/>
      <c r="BF206">
        <f t="shared" si="514"/>
        <v>0</v>
      </c>
      <c r="BG206">
        <f t="shared" si="515"/>
        <v>0</v>
      </c>
      <c r="BH206">
        <f t="shared" si="516"/>
        <v>0</v>
      </c>
      <c r="BI206" s="7"/>
      <c r="BJ206">
        <f>(1 - 'Initial absorption'!$N206)*AY206</f>
        <v>0</v>
      </c>
      <c r="BK206" s="7">
        <f t="shared" si="519"/>
        <v>0</v>
      </c>
      <c r="BL206">
        <f>'Initial absorption'!$T206*(BJ206+BK206)*$N206</f>
        <v>0</v>
      </c>
      <c r="BM206" s="7"/>
      <c r="BN206">
        <f t="shared" si="517"/>
        <v>0</v>
      </c>
      <c r="BO206">
        <f>'Initial absorption'!$N206*BN206*$J206</f>
        <v>0</v>
      </c>
      <c r="BQ206">
        <f>(1-'Initial absorption'!$N206)*BN206</f>
        <v>0</v>
      </c>
      <c r="BR206">
        <f>'Initial absorption'!$H206*BQ206*$F206</f>
        <v>0</v>
      </c>
      <c r="BS206" s="7"/>
      <c r="BT206">
        <f>(1 - 'Initial absorption'!$T206)*(BJ206+BK206)</f>
        <v>0</v>
      </c>
      <c r="BU206">
        <f t="shared" si="518"/>
        <v>0</v>
      </c>
      <c r="CF206" s="7">
        <f t="shared" si="584"/>
        <v>0</v>
      </c>
      <c r="CG206" s="7">
        <f t="shared" si="487"/>
        <v>0</v>
      </c>
      <c r="CH206" s="7">
        <f t="shared" si="520"/>
        <v>0</v>
      </c>
      <c r="CI206" s="7">
        <f t="shared" si="544"/>
        <v>0</v>
      </c>
      <c r="CJ206" s="7"/>
      <c r="CK206" s="7">
        <f t="shared" si="545"/>
        <v>0</v>
      </c>
      <c r="CL206" s="7">
        <f t="shared" si="455"/>
        <v>0</v>
      </c>
      <c r="CM206" s="7">
        <f t="shared" si="521"/>
        <v>0</v>
      </c>
      <c r="CN206" s="7">
        <f t="shared" si="546"/>
        <v>0</v>
      </c>
      <c r="CP206">
        <f t="shared" si="522"/>
        <v>0</v>
      </c>
      <c r="CQ206">
        <f t="shared" si="523"/>
        <v>0</v>
      </c>
      <c r="CR206">
        <f t="shared" si="524"/>
        <v>0</v>
      </c>
      <c r="CS206">
        <f t="shared" si="564"/>
        <v>0</v>
      </c>
      <c r="CT206" s="7"/>
      <c r="CU206" s="7">
        <f t="shared" si="456"/>
        <v>0</v>
      </c>
      <c r="CV206" s="7">
        <f t="shared" si="565"/>
        <v>0</v>
      </c>
      <c r="CW206" s="7">
        <f t="shared" si="525"/>
        <v>0</v>
      </c>
      <c r="CX206" s="7"/>
      <c r="CY206" s="7">
        <f t="shared" si="457"/>
        <v>0</v>
      </c>
      <c r="CZ206" s="7">
        <f>'Initial absorption'!$H206*CY206*$F206</f>
        <v>0</v>
      </c>
      <c r="DA206" s="7">
        <f t="shared" si="566"/>
        <v>0</v>
      </c>
      <c r="DB206" s="7">
        <f>'Initial absorption'!$N206*DA206*$J206</f>
        <v>0</v>
      </c>
      <c r="DC206" s="7"/>
      <c r="DD206">
        <f t="shared" si="458"/>
        <v>0</v>
      </c>
      <c r="DE206" s="7">
        <f t="shared" si="459"/>
        <v>0</v>
      </c>
      <c r="DF206">
        <f t="shared" si="547"/>
        <v>0</v>
      </c>
      <c r="DG206" s="7"/>
      <c r="DH206">
        <f t="shared" si="548"/>
        <v>0</v>
      </c>
      <c r="DI206">
        <f t="shared" si="567"/>
        <v>0</v>
      </c>
      <c r="DJ206">
        <f t="shared" si="580"/>
        <v>0</v>
      </c>
      <c r="DK206" s="7"/>
      <c r="DL206">
        <f>(1 - 'Initial absorption'!$N206)*DA206</f>
        <v>0</v>
      </c>
      <c r="DM206" s="7">
        <f t="shared" si="460"/>
        <v>0</v>
      </c>
      <c r="DN206">
        <f>'Initial absorption'!$T206*(DL206+DM206)*$N206</f>
        <v>0</v>
      </c>
      <c r="DO206" s="7"/>
      <c r="DP206">
        <f t="shared" si="483"/>
        <v>0</v>
      </c>
      <c r="DQ206">
        <f>'Initial absorption'!$N206*DP206*$J206</f>
        <v>0</v>
      </c>
      <c r="DS206">
        <f>(1-'Initial absorption'!$N206)*DP206</f>
        <v>0</v>
      </c>
      <c r="DT206">
        <f>'Initial absorption'!$H206*DS206*$F206</f>
        <v>0</v>
      </c>
      <c r="DU206" s="7"/>
      <c r="DV206">
        <f>(1 - 'Initial absorption'!$T206)*(DL206+DM206)</f>
        <v>0</v>
      </c>
      <c r="DW206">
        <f t="shared" si="461"/>
        <v>0</v>
      </c>
      <c r="EH206" s="7">
        <f t="shared" si="585"/>
        <v>0</v>
      </c>
      <c r="EI206" s="7">
        <f t="shared" si="488"/>
        <v>0</v>
      </c>
      <c r="EJ206" s="7">
        <f t="shared" si="526"/>
        <v>0</v>
      </c>
      <c r="EK206" s="7">
        <f t="shared" si="549"/>
        <v>0</v>
      </c>
      <c r="EL206" s="7"/>
      <c r="EM206" s="7">
        <f t="shared" si="550"/>
        <v>0</v>
      </c>
      <c r="EN206" s="7">
        <f t="shared" si="462"/>
        <v>0</v>
      </c>
      <c r="EO206" s="7">
        <f t="shared" si="527"/>
        <v>0</v>
      </c>
      <c r="EP206" s="7">
        <f t="shared" si="551"/>
        <v>0</v>
      </c>
      <c r="ER206">
        <f t="shared" si="528"/>
        <v>0</v>
      </c>
      <c r="ES206">
        <f t="shared" si="529"/>
        <v>0</v>
      </c>
      <c r="ET206">
        <f t="shared" si="530"/>
        <v>0</v>
      </c>
      <c r="EU206">
        <f t="shared" si="568"/>
        <v>0</v>
      </c>
      <c r="EV206" s="7"/>
      <c r="EW206" s="7">
        <f t="shared" si="463"/>
        <v>0</v>
      </c>
      <c r="EX206" s="7">
        <f t="shared" si="569"/>
        <v>0</v>
      </c>
      <c r="EY206" s="7">
        <f t="shared" si="531"/>
        <v>0</v>
      </c>
      <c r="EZ206" s="7"/>
      <c r="FA206" s="7">
        <f t="shared" si="464"/>
        <v>0</v>
      </c>
      <c r="FB206" s="7">
        <f>'Initial absorption'!$H206*FA206*$F206</f>
        <v>0</v>
      </c>
      <c r="FC206" s="7">
        <f t="shared" si="570"/>
        <v>0</v>
      </c>
      <c r="FD206" s="7">
        <f>'Initial absorption'!$N206*FC206*$J206</f>
        <v>0</v>
      </c>
      <c r="FE206" s="7"/>
      <c r="FF206">
        <f t="shared" si="465"/>
        <v>0</v>
      </c>
      <c r="FG206" s="7">
        <f t="shared" si="466"/>
        <v>0</v>
      </c>
      <c r="FH206">
        <f t="shared" si="552"/>
        <v>0</v>
      </c>
      <c r="FI206" s="7"/>
      <c r="FJ206">
        <f t="shared" si="553"/>
        <v>0</v>
      </c>
      <c r="FK206">
        <f t="shared" si="571"/>
        <v>0</v>
      </c>
      <c r="FL206">
        <f t="shared" si="581"/>
        <v>0</v>
      </c>
      <c r="FM206" s="7"/>
      <c r="FN206">
        <f>(1 - 'Initial absorption'!$N206)*FC206</f>
        <v>0</v>
      </c>
      <c r="FO206" s="7">
        <f t="shared" si="467"/>
        <v>0</v>
      </c>
      <c r="FP206">
        <f>'Initial absorption'!$T206*(FN206+FO206)*$N206</f>
        <v>0</v>
      </c>
      <c r="FQ206" s="7"/>
      <c r="FR206">
        <f t="shared" si="484"/>
        <v>0</v>
      </c>
      <c r="FS206">
        <f>'Initial absorption'!$N206*FR206*$J206</f>
        <v>0</v>
      </c>
      <c r="FU206">
        <f>(1-'Initial absorption'!$N206)*FR206</f>
        <v>0</v>
      </c>
      <c r="FV206">
        <f>'Initial absorption'!$H206*FU206*$F206</f>
        <v>0</v>
      </c>
      <c r="FW206" s="7"/>
      <c r="FX206">
        <f>(1 - 'Initial absorption'!$T206)*(FN206+FO206)</f>
        <v>0</v>
      </c>
      <c r="FY206">
        <f t="shared" si="468"/>
        <v>0</v>
      </c>
      <c r="GJ206" s="7">
        <f t="shared" si="586"/>
        <v>0</v>
      </c>
      <c r="GK206" s="7">
        <f t="shared" si="489"/>
        <v>0</v>
      </c>
      <c r="GL206" s="7">
        <f t="shared" si="532"/>
        <v>0</v>
      </c>
      <c r="GM206" s="7">
        <f t="shared" si="554"/>
        <v>0</v>
      </c>
      <c r="GN206" s="7"/>
      <c r="GO206" s="7">
        <f t="shared" si="555"/>
        <v>0</v>
      </c>
      <c r="GP206" s="7">
        <f t="shared" si="469"/>
        <v>0</v>
      </c>
      <c r="GQ206" s="7">
        <f t="shared" si="533"/>
        <v>0</v>
      </c>
      <c r="GR206" s="7">
        <f t="shared" si="556"/>
        <v>0</v>
      </c>
      <c r="GT206">
        <f t="shared" si="534"/>
        <v>0</v>
      </c>
      <c r="GU206">
        <f t="shared" si="535"/>
        <v>0</v>
      </c>
      <c r="GV206">
        <f t="shared" si="536"/>
        <v>0</v>
      </c>
      <c r="GW206">
        <f t="shared" si="572"/>
        <v>0</v>
      </c>
      <c r="GX206" s="7"/>
      <c r="GY206" s="7">
        <f t="shared" si="470"/>
        <v>0</v>
      </c>
      <c r="GZ206" s="7">
        <f t="shared" si="573"/>
        <v>0</v>
      </c>
      <c r="HA206" s="7">
        <f t="shared" si="537"/>
        <v>0</v>
      </c>
      <c r="HB206" s="7"/>
      <c r="HC206" s="7">
        <f t="shared" si="471"/>
        <v>0</v>
      </c>
      <c r="HD206" s="7">
        <f>'Initial absorption'!$H206*HC206*$F206</f>
        <v>0</v>
      </c>
      <c r="HE206" s="7">
        <f t="shared" si="574"/>
        <v>0</v>
      </c>
      <c r="HF206" s="7">
        <f>'Initial absorption'!$N206*HE206*$J206</f>
        <v>0</v>
      </c>
      <c r="HG206" s="7"/>
      <c r="HH206">
        <f t="shared" si="472"/>
        <v>0</v>
      </c>
      <c r="HI206" s="7">
        <f t="shared" si="473"/>
        <v>0</v>
      </c>
      <c r="HJ206">
        <f t="shared" si="557"/>
        <v>0</v>
      </c>
      <c r="HK206" s="7"/>
      <c r="HL206">
        <f t="shared" si="558"/>
        <v>0</v>
      </c>
      <c r="HM206">
        <f t="shared" si="575"/>
        <v>0</v>
      </c>
      <c r="HN206">
        <f t="shared" si="582"/>
        <v>0</v>
      </c>
      <c r="HO206" s="7"/>
      <c r="HP206">
        <f>(1 - 'Initial absorption'!$N206)*HE206</f>
        <v>0</v>
      </c>
      <c r="HQ206" s="7">
        <f t="shared" si="474"/>
        <v>0</v>
      </c>
      <c r="HR206">
        <f>'Initial absorption'!$T206*(HP206+HQ206)*$N206</f>
        <v>0</v>
      </c>
      <c r="HS206" s="7"/>
      <c r="HT206">
        <f t="shared" si="485"/>
        <v>0</v>
      </c>
      <c r="HU206">
        <f>'Initial absorption'!$N206*HT206*$J206</f>
        <v>0</v>
      </c>
      <c r="HW206">
        <f>(1-'Initial absorption'!$N206)*HT206</f>
        <v>0</v>
      </c>
      <c r="HX206">
        <f>'Initial absorption'!$H206*HW206*$F206</f>
        <v>0</v>
      </c>
      <c r="HY206" s="7"/>
      <c r="HZ206">
        <f>(1 - 'Initial absorption'!$T206)*(HP206+HQ206)</f>
        <v>0</v>
      </c>
      <c r="IA206">
        <f t="shared" si="475"/>
        <v>0</v>
      </c>
      <c r="IL206" s="7">
        <f t="shared" si="587"/>
        <v>0</v>
      </c>
      <c r="IM206" s="7">
        <f t="shared" si="490"/>
        <v>0</v>
      </c>
      <c r="IN206" s="7">
        <f t="shared" si="538"/>
        <v>0</v>
      </c>
      <c r="IO206" s="7">
        <f t="shared" si="559"/>
        <v>0</v>
      </c>
      <c r="IP206" s="7"/>
      <c r="IQ206" s="7">
        <f t="shared" si="560"/>
        <v>0</v>
      </c>
      <c r="IR206" s="7">
        <f t="shared" si="476"/>
        <v>0</v>
      </c>
      <c r="IS206" s="7">
        <f t="shared" si="539"/>
        <v>0</v>
      </c>
      <c r="IT206" s="7">
        <f t="shared" si="561"/>
        <v>0</v>
      </c>
      <c r="IV206">
        <f t="shared" si="540"/>
        <v>0</v>
      </c>
      <c r="IW206">
        <f t="shared" si="541"/>
        <v>0</v>
      </c>
      <c r="IX206">
        <f t="shared" si="542"/>
        <v>0</v>
      </c>
      <c r="IY206">
        <f t="shared" si="576"/>
        <v>0</v>
      </c>
      <c r="IZ206" s="7"/>
      <c r="JA206" s="7">
        <f t="shared" si="477"/>
        <v>0</v>
      </c>
      <c r="JB206" s="7">
        <f t="shared" si="577"/>
        <v>0</v>
      </c>
      <c r="JC206" s="7">
        <f t="shared" si="543"/>
        <v>0</v>
      </c>
      <c r="JD206" s="7"/>
      <c r="JE206" s="7">
        <f t="shared" si="478"/>
        <v>0</v>
      </c>
      <c r="JF206" s="7">
        <f>'Initial absorption'!$H206*JE206*$F206</f>
        <v>0</v>
      </c>
      <c r="JG206" s="7">
        <f t="shared" si="578"/>
        <v>0</v>
      </c>
      <c r="JH206" s="7">
        <f>'Initial absorption'!$N206*JG206*$J206</f>
        <v>0</v>
      </c>
      <c r="JI206" s="7"/>
      <c r="JJ206">
        <f t="shared" si="479"/>
        <v>0</v>
      </c>
      <c r="JK206" s="7">
        <f t="shared" si="480"/>
        <v>0</v>
      </c>
      <c r="JL206">
        <f t="shared" si="562"/>
        <v>0</v>
      </c>
      <c r="JM206" s="7"/>
      <c r="JN206">
        <f t="shared" si="563"/>
        <v>0</v>
      </c>
      <c r="JO206">
        <f t="shared" si="579"/>
        <v>0</v>
      </c>
      <c r="JP206">
        <f t="shared" si="583"/>
        <v>0</v>
      </c>
      <c r="JQ206" s="7"/>
      <c r="JR206">
        <f>(1 - 'Initial absorption'!$N206)*JG206</f>
        <v>0</v>
      </c>
      <c r="JS206" s="7">
        <f t="shared" si="481"/>
        <v>0</v>
      </c>
      <c r="JT206">
        <f>'Initial absorption'!$T206*(JR206+JS206)*$N206</f>
        <v>0</v>
      </c>
      <c r="JU206" s="7"/>
      <c r="JV206">
        <f t="shared" si="486"/>
        <v>0</v>
      </c>
      <c r="JW206">
        <f>'Initial absorption'!$N206*JV206*$J206</f>
        <v>0</v>
      </c>
      <c r="JY206">
        <f>(1-'Initial absorption'!$N206)*JV206</f>
        <v>0</v>
      </c>
      <c r="JZ206">
        <f>'Initial absorption'!$H206*JY206*$F206</f>
        <v>0</v>
      </c>
      <c r="KA206" s="7"/>
      <c r="KB206">
        <f>(1 - 'Initial absorption'!$T206)*(JR206+JS206)</f>
        <v>0</v>
      </c>
      <c r="KC206">
        <f t="shared" si="482"/>
        <v>0</v>
      </c>
    </row>
    <row r="207" spans="4:289" x14ac:dyDescent="0.25">
      <c r="D207">
        <v>1305</v>
      </c>
      <c r="E207">
        <f>'Input spectra'!B207</f>
        <v>0</v>
      </c>
      <c r="F207">
        <f>'Initial absorption'!J207</f>
        <v>0</v>
      </c>
      <c r="G207">
        <f>'Input spectra'!C207</f>
        <v>0</v>
      </c>
      <c r="H207">
        <f t="shared" si="491"/>
        <v>0</v>
      </c>
      <c r="I207">
        <f>'Input spectra'!D207</f>
        <v>0</v>
      </c>
      <c r="J207">
        <f>'Initial absorption'!P207</f>
        <v>0</v>
      </c>
      <c r="K207">
        <f>'Input spectra'!E207</f>
        <v>0</v>
      </c>
      <c r="L207">
        <f t="shared" si="492"/>
        <v>0</v>
      </c>
      <c r="M207">
        <f>'Input spectra'!F207</f>
        <v>0</v>
      </c>
      <c r="N207">
        <f>'Initial absorption'!V207</f>
        <v>0</v>
      </c>
      <c r="O207">
        <f>'Input spectra'!G207</f>
        <v>0</v>
      </c>
      <c r="P207">
        <f t="shared" si="493"/>
        <v>0</v>
      </c>
      <c r="R207">
        <f>'Reaching edge prob after ems 1'!$EZ208</f>
        <v>0.88853439063381601</v>
      </c>
      <c r="S207">
        <f>'Reaching edge prob after ems 2'!$EZ208</f>
        <v>0.88853439063381601</v>
      </c>
      <c r="T207">
        <f>'Reaching edge prob after ems 3'!EZ208</f>
        <v>0.88853439063381601</v>
      </c>
      <c r="U207">
        <f>1-EXP(-'Reaching edge prob after ems 1'!FC208*_k_in_ec_correction*($E207*_c1+'Input spectra'!Y207))</f>
        <v>1.1297881389871089E-2</v>
      </c>
      <c r="V207">
        <f>1-EXP(-(_t-'Reaching edge prob after ems 1'!FC208)*_k_in_ec_correction*($E207*_c1+'Input spectra'!Y207))</f>
        <v>1.1414826498358122E-2</v>
      </c>
      <c r="W207">
        <f>1-EXP(-'Reaching edge prob after ems 2'!FC208*_k_in_ec_correction*($I207*_c2+'Input spectra'!Y207))</f>
        <v>1.1297881389871089E-2</v>
      </c>
      <c r="X207">
        <f>1-EXP(-(_t-'Reaching edge prob after ems 2'!FC208)*_k_in_ec_correction*($I207*_c2+'Input spectra'!Y207))</f>
        <v>1.1414826498358122E-2</v>
      </c>
      <c r="Y207">
        <f>1-EXP(-'Reaching edge prob after ems 3'!FC208*_k_in_ec_correction*($M207*_c3+'Input spectra'!Y207))</f>
        <v>1.1297881389871089E-2</v>
      </c>
      <c r="Z207">
        <f>1-EXP(-(_t-'Reaching edge prob after ems 3'!FC208)*_k_in_ec_correction*($M207*_c3+'Input spectra'!Y207))</f>
        <v>1.1414826498358122E-2</v>
      </c>
      <c r="AD207" s="7">
        <f t="shared" si="494"/>
        <v>0</v>
      </c>
      <c r="AE207" s="7">
        <f t="shared" si="495"/>
        <v>0</v>
      </c>
      <c r="AF207" s="7">
        <f t="shared" si="496"/>
        <v>0</v>
      </c>
      <c r="AG207" s="7">
        <f t="shared" si="497"/>
        <v>0</v>
      </c>
      <c r="AH207" s="7"/>
      <c r="AI207" s="7">
        <f t="shared" si="498"/>
        <v>0</v>
      </c>
      <c r="AJ207" s="7">
        <f t="shared" si="499"/>
        <v>0</v>
      </c>
      <c r="AK207" s="7">
        <f t="shared" si="500"/>
        <v>0</v>
      </c>
      <c r="AL207" s="7">
        <f t="shared" si="501"/>
        <v>0</v>
      </c>
      <c r="AN207">
        <f t="shared" si="502"/>
        <v>0</v>
      </c>
      <c r="AO207">
        <f t="shared" si="503"/>
        <v>0</v>
      </c>
      <c r="AP207">
        <f t="shared" si="504"/>
        <v>0</v>
      </c>
      <c r="AQ207">
        <f t="shared" si="505"/>
        <v>0</v>
      </c>
      <c r="AR207" s="7"/>
      <c r="AS207" s="7">
        <f t="shared" si="506"/>
        <v>0</v>
      </c>
      <c r="AT207" s="7">
        <f t="shared" si="507"/>
        <v>0</v>
      </c>
      <c r="AU207" s="7">
        <f t="shared" si="508"/>
        <v>0</v>
      </c>
      <c r="AV207" s="7"/>
      <c r="AW207" s="7">
        <f t="shared" si="509"/>
        <v>0</v>
      </c>
      <c r="AX207" s="7">
        <f>'Initial absorption'!$H207*AW207*$F207</f>
        <v>0</v>
      </c>
      <c r="AY207" s="7">
        <f t="shared" si="510"/>
        <v>0</v>
      </c>
      <c r="AZ207" s="7">
        <f>'Initial absorption'!$N207*AY207*$J207</f>
        <v>0</v>
      </c>
      <c r="BA207" s="7"/>
      <c r="BB207">
        <f t="shared" si="511"/>
        <v>0</v>
      </c>
      <c r="BC207" s="7">
        <f t="shared" si="512"/>
        <v>0</v>
      </c>
      <c r="BD207">
        <f t="shared" si="513"/>
        <v>0</v>
      </c>
      <c r="BE207" s="7"/>
      <c r="BF207">
        <f t="shared" si="514"/>
        <v>0</v>
      </c>
      <c r="BG207">
        <f t="shared" si="515"/>
        <v>0</v>
      </c>
      <c r="BH207">
        <f t="shared" si="516"/>
        <v>0</v>
      </c>
      <c r="BI207" s="7"/>
      <c r="BJ207">
        <f>(1 - 'Initial absorption'!$N207)*AY207</f>
        <v>0</v>
      </c>
      <c r="BK207" s="7">
        <f t="shared" si="519"/>
        <v>0</v>
      </c>
      <c r="BL207">
        <f>'Initial absorption'!$T207*(BJ207+BK207)*$N207</f>
        <v>0</v>
      </c>
      <c r="BM207" s="7"/>
      <c r="BN207">
        <f t="shared" si="517"/>
        <v>0</v>
      </c>
      <c r="BO207">
        <f>'Initial absorption'!$N207*BN207*$J207</f>
        <v>0</v>
      </c>
      <c r="BQ207">
        <f>(1-'Initial absorption'!$N207)*BN207</f>
        <v>0</v>
      </c>
      <c r="BR207">
        <f>'Initial absorption'!$H207*BQ207*$F207</f>
        <v>0</v>
      </c>
      <c r="BS207" s="7"/>
      <c r="BT207">
        <f>(1 - 'Initial absorption'!$T207)*(BJ207+BK207)</f>
        <v>0</v>
      </c>
      <c r="BU207">
        <f t="shared" si="518"/>
        <v>0</v>
      </c>
      <c r="CF207" s="7">
        <f t="shared" si="584"/>
        <v>0</v>
      </c>
      <c r="CG207" s="7">
        <f t="shared" si="487"/>
        <v>0</v>
      </c>
      <c r="CH207" s="7">
        <f t="shared" si="520"/>
        <v>0</v>
      </c>
      <c r="CI207" s="7">
        <f t="shared" si="544"/>
        <v>0</v>
      </c>
      <c r="CJ207" s="7"/>
      <c r="CK207" s="7">
        <f t="shared" si="545"/>
        <v>0</v>
      </c>
      <c r="CL207" s="7">
        <f t="shared" si="455"/>
        <v>0</v>
      </c>
      <c r="CM207" s="7">
        <f t="shared" si="521"/>
        <v>0</v>
      </c>
      <c r="CN207" s="7">
        <f t="shared" si="546"/>
        <v>0</v>
      </c>
      <c r="CP207">
        <f t="shared" si="522"/>
        <v>0</v>
      </c>
      <c r="CQ207">
        <f t="shared" si="523"/>
        <v>0</v>
      </c>
      <c r="CR207">
        <f t="shared" si="524"/>
        <v>0</v>
      </c>
      <c r="CS207">
        <f t="shared" si="564"/>
        <v>0</v>
      </c>
      <c r="CT207" s="7"/>
      <c r="CU207" s="7">
        <f t="shared" si="456"/>
        <v>0</v>
      </c>
      <c r="CV207" s="7">
        <f t="shared" si="565"/>
        <v>0</v>
      </c>
      <c r="CW207" s="7">
        <f t="shared" si="525"/>
        <v>0</v>
      </c>
      <c r="CX207" s="7"/>
      <c r="CY207" s="7">
        <f t="shared" si="457"/>
        <v>0</v>
      </c>
      <c r="CZ207" s="7">
        <f>'Initial absorption'!$H207*CY207*$F207</f>
        <v>0</v>
      </c>
      <c r="DA207" s="7">
        <f t="shared" si="566"/>
        <v>0</v>
      </c>
      <c r="DB207" s="7">
        <f>'Initial absorption'!$N207*DA207*$J207</f>
        <v>0</v>
      </c>
      <c r="DC207" s="7"/>
      <c r="DD207">
        <f t="shared" si="458"/>
        <v>0</v>
      </c>
      <c r="DE207" s="7">
        <f t="shared" si="459"/>
        <v>0</v>
      </c>
      <c r="DF207">
        <f t="shared" si="547"/>
        <v>0</v>
      </c>
      <c r="DG207" s="7"/>
      <c r="DH207">
        <f t="shared" si="548"/>
        <v>0</v>
      </c>
      <c r="DI207">
        <f t="shared" si="567"/>
        <v>0</v>
      </c>
      <c r="DJ207">
        <f t="shared" si="580"/>
        <v>0</v>
      </c>
      <c r="DK207" s="7"/>
      <c r="DL207">
        <f>(1 - 'Initial absorption'!$N207)*DA207</f>
        <v>0</v>
      </c>
      <c r="DM207" s="7">
        <f t="shared" si="460"/>
        <v>0</v>
      </c>
      <c r="DN207">
        <f>'Initial absorption'!$T207*(DL207+DM207)*$N207</f>
        <v>0</v>
      </c>
      <c r="DO207" s="7"/>
      <c r="DP207">
        <f t="shared" si="483"/>
        <v>0</v>
      </c>
      <c r="DQ207">
        <f>'Initial absorption'!$N207*DP207*$J207</f>
        <v>0</v>
      </c>
      <c r="DS207">
        <f>(1-'Initial absorption'!$N207)*DP207</f>
        <v>0</v>
      </c>
      <c r="DT207">
        <f>'Initial absorption'!$H207*DS207*$F207</f>
        <v>0</v>
      </c>
      <c r="DU207" s="7"/>
      <c r="DV207">
        <f>(1 - 'Initial absorption'!$T207)*(DL207+DM207)</f>
        <v>0</v>
      </c>
      <c r="DW207">
        <f t="shared" si="461"/>
        <v>0</v>
      </c>
      <c r="EH207" s="7">
        <f t="shared" si="585"/>
        <v>0</v>
      </c>
      <c r="EI207" s="7">
        <f t="shared" si="488"/>
        <v>0</v>
      </c>
      <c r="EJ207" s="7">
        <f t="shared" si="526"/>
        <v>0</v>
      </c>
      <c r="EK207" s="7">
        <f t="shared" si="549"/>
        <v>0</v>
      </c>
      <c r="EL207" s="7"/>
      <c r="EM207" s="7">
        <f t="shared" si="550"/>
        <v>0</v>
      </c>
      <c r="EN207" s="7">
        <f t="shared" si="462"/>
        <v>0</v>
      </c>
      <c r="EO207" s="7">
        <f t="shared" si="527"/>
        <v>0</v>
      </c>
      <c r="EP207" s="7">
        <f t="shared" si="551"/>
        <v>0</v>
      </c>
      <c r="ER207">
        <f t="shared" si="528"/>
        <v>0</v>
      </c>
      <c r="ES207">
        <f t="shared" si="529"/>
        <v>0</v>
      </c>
      <c r="ET207">
        <f t="shared" si="530"/>
        <v>0</v>
      </c>
      <c r="EU207">
        <f t="shared" si="568"/>
        <v>0</v>
      </c>
      <c r="EV207" s="7"/>
      <c r="EW207" s="7">
        <f t="shared" si="463"/>
        <v>0</v>
      </c>
      <c r="EX207" s="7">
        <f t="shared" si="569"/>
        <v>0</v>
      </c>
      <c r="EY207" s="7">
        <f t="shared" si="531"/>
        <v>0</v>
      </c>
      <c r="EZ207" s="7"/>
      <c r="FA207" s="7">
        <f t="shared" si="464"/>
        <v>0</v>
      </c>
      <c r="FB207" s="7">
        <f>'Initial absorption'!$H207*FA207*$F207</f>
        <v>0</v>
      </c>
      <c r="FC207" s="7">
        <f t="shared" si="570"/>
        <v>0</v>
      </c>
      <c r="FD207" s="7">
        <f>'Initial absorption'!$N207*FC207*$J207</f>
        <v>0</v>
      </c>
      <c r="FE207" s="7"/>
      <c r="FF207">
        <f t="shared" si="465"/>
        <v>0</v>
      </c>
      <c r="FG207" s="7">
        <f t="shared" si="466"/>
        <v>0</v>
      </c>
      <c r="FH207">
        <f t="shared" si="552"/>
        <v>0</v>
      </c>
      <c r="FI207" s="7"/>
      <c r="FJ207">
        <f t="shared" si="553"/>
        <v>0</v>
      </c>
      <c r="FK207">
        <f t="shared" si="571"/>
        <v>0</v>
      </c>
      <c r="FL207">
        <f t="shared" si="581"/>
        <v>0</v>
      </c>
      <c r="FM207" s="7"/>
      <c r="FN207">
        <f>(1 - 'Initial absorption'!$N207)*FC207</f>
        <v>0</v>
      </c>
      <c r="FO207" s="7">
        <f t="shared" si="467"/>
        <v>0</v>
      </c>
      <c r="FP207">
        <f>'Initial absorption'!$T207*(FN207+FO207)*$N207</f>
        <v>0</v>
      </c>
      <c r="FQ207" s="7"/>
      <c r="FR207">
        <f t="shared" si="484"/>
        <v>0</v>
      </c>
      <c r="FS207">
        <f>'Initial absorption'!$N207*FR207*$J207</f>
        <v>0</v>
      </c>
      <c r="FU207">
        <f>(1-'Initial absorption'!$N207)*FR207</f>
        <v>0</v>
      </c>
      <c r="FV207">
        <f>'Initial absorption'!$H207*FU207*$F207</f>
        <v>0</v>
      </c>
      <c r="FW207" s="7"/>
      <c r="FX207">
        <f>(1 - 'Initial absorption'!$T207)*(FN207+FO207)</f>
        <v>0</v>
      </c>
      <c r="FY207">
        <f t="shared" si="468"/>
        <v>0</v>
      </c>
      <c r="GJ207" s="7">
        <f t="shared" si="586"/>
        <v>0</v>
      </c>
      <c r="GK207" s="7">
        <f t="shared" si="489"/>
        <v>0</v>
      </c>
      <c r="GL207" s="7">
        <f t="shared" si="532"/>
        <v>0</v>
      </c>
      <c r="GM207" s="7">
        <f t="shared" si="554"/>
        <v>0</v>
      </c>
      <c r="GN207" s="7"/>
      <c r="GO207" s="7">
        <f t="shared" si="555"/>
        <v>0</v>
      </c>
      <c r="GP207" s="7">
        <f t="shared" si="469"/>
        <v>0</v>
      </c>
      <c r="GQ207" s="7">
        <f t="shared" si="533"/>
        <v>0</v>
      </c>
      <c r="GR207" s="7">
        <f t="shared" si="556"/>
        <v>0</v>
      </c>
      <c r="GT207">
        <f t="shared" si="534"/>
        <v>0</v>
      </c>
      <c r="GU207">
        <f t="shared" si="535"/>
        <v>0</v>
      </c>
      <c r="GV207">
        <f t="shared" si="536"/>
        <v>0</v>
      </c>
      <c r="GW207">
        <f t="shared" si="572"/>
        <v>0</v>
      </c>
      <c r="GX207" s="7"/>
      <c r="GY207" s="7">
        <f t="shared" si="470"/>
        <v>0</v>
      </c>
      <c r="GZ207" s="7">
        <f t="shared" si="573"/>
        <v>0</v>
      </c>
      <c r="HA207" s="7">
        <f t="shared" si="537"/>
        <v>0</v>
      </c>
      <c r="HB207" s="7"/>
      <c r="HC207" s="7">
        <f t="shared" si="471"/>
        <v>0</v>
      </c>
      <c r="HD207" s="7">
        <f>'Initial absorption'!$H207*HC207*$F207</f>
        <v>0</v>
      </c>
      <c r="HE207" s="7">
        <f t="shared" si="574"/>
        <v>0</v>
      </c>
      <c r="HF207" s="7">
        <f>'Initial absorption'!$N207*HE207*$J207</f>
        <v>0</v>
      </c>
      <c r="HG207" s="7"/>
      <c r="HH207">
        <f t="shared" si="472"/>
        <v>0</v>
      </c>
      <c r="HI207" s="7">
        <f t="shared" si="473"/>
        <v>0</v>
      </c>
      <c r="HJ207">
        <f t="shared" si="557"/>
        <v>0</v>
      </c>
      <c r="HK207" s="7"/>
      <c r="HL207">
        <f t="shared" si="558"/>
        <v>0</v>
      </c>
      <c r="HM207">
        <f t="shared" si="575"/>
        <v>0</v>
      </c>
      <c r="HN207">
        <f t="shared" si="582"/>
        <v>0</v>
      </c>
      <c r="HO207" s="7"/>
      <c r="HP207">
        <f>(1 - 'Initial absorption'!$N207)*HE207</f>
        <v>0</v>
      </c>
      <c r="HQ207" s="7">
        <f t="shared" si="474"/>
        <v>0</v>
      </c>
      <c r="HR207">
        <f>'Initial absorption'!$T207*(HP207+HQ207)*$N207</f>
        <v>0</v>
      </c>
      <c r="HS207" s="7"/>
      <c r="HT207">
        <f t="shared" si="485"/>
        <v>0</v>
      </c>
      <c r="HU207">
        <f>'Initial absorption'!$N207*HT207*$J207</f>
        <v>0</v>
      </c>
      <c r="HW207">
        <f>(1-'Initial absorption'!$N207)*HT207</f>
        <v>0</v>
      </c>
      <c r="HX207">
        <f>'Initial absorption'!$H207*HW207*$F207</f>
        <v>0</v>
      </c>
      <c r="HY207" s="7"/>
      <c r="HZ207">
        <f>(1 - 'Initial absorption'!$T207)*(HP207+HQ207)</f>
        <v>0</v>
      </c>
      <c r="IA207">
        <f t="shared" si="475"/>
        <v>0</v>
      </c>
      <c r="IL207" s="7">
        <f t="shared" si="587"/>
        <v>0</v>
      </c>
      <c r="IM207" s="7">
        <f t="shared" si="490"/>
        <v>0</v>
      </c>
      <c r="IN207" s="7">
        <f t="shared" si="538"/>
        <v>0</v>
      </c>
      <c r="IO207" s="7">
        <f t="shared" si="559"/>
        <v>0</v>
      </c>
      <c r="IP207" s="7"/>
      <c r="IQ207" s="7">
        <f t="shared" si="560"/>
        <v>0</v>
      </c>
      <c r="IR207" s="7">
        <f t="shared" si="476"/>
        <v>0</v>
      </c>
      <c r="IS207" s="7">
        <f t="shared" si="539"/>
        <v>0</v>
      </c>
      <c r="IT207" s="7">
        <f t="shared" si="561"/>
        <v>0</v>
      </c>
      <c r="IV207">
        <f t="shared" si="540"/>
        <v>0</v>
      </c>
      <c r="IW207">
        <f t="shared" si="541"/>
        <v>0</v>
      </c>
      <c r="IX207">
        <f t="shared" si="542"/>
        <v>0</v>
      </c>
      <c r="IY207">
        <f t="shared" si="576"/>
        <v>0</v>
      </c>
      <c r="IZ207" s="7"/>
      <c r="JA207" s="7">
        <f t="shared" si="477"/>
        <v>0</v>
      </c>
      <c r="JB207" s="7">
        <f t="shared" si="577"/>
        <v>0</v>
      </c>
      <c r="JC207" s="7">
        <f t="shared" si="543"/>
        <v>0</v>
      </c>
      <c r="JD207" s="7"/>
      <c r="JE207" s="7">
        <f t="shared" si="478"/>
        <v>0</v>
      </c>
      <c r="JF207" s="7">
        <f>'Initial absorption'!$H207*JE207*$F207</f>
        <v>0</v>
      </c>
      <c r="JG207" s="7">
        <f t="shared" si="578"/>
        <v>0</v>
      </c>
      <c r="JH207" s="7">
        <f>'Initial absorption'!$N207*JG207*$J207</f>
        <v>0</v>
      </c>
      <c r="JI207" s="7"/>
      <c r="JJ207">
        <f t="shared" si="479"/>
        <v>0</v>
      </c>
      <c r="JK207" s="7">
        <f t="shared" si="480"/>
        <v>0</v>
      </c>
      <c r="JL207">
        <f t="shared" si="562"/>
        <v>0</v>
      </c>
      <c r="JM207" s="7"/>
      <c r="JN207">
        <f t="shared" si="563"/>
        <v>0</v>
      </c>
      <c r="JO207">
        <f t="shared" si="579"/>
        <v>0</v>
      </c>
      <c r="JP207">
        <f t="shared" si="583"/>
        <v>0</v>
      </c>
      <c r="JQ207" s="7"/>
      <c r="JR207">
        <f>(1 - 'Initial absorption'!$N207)*JG207</f>
        <v>0</v>
      </c>
      <c r="JS207" s="7">
        <f t="shared" si="481"/>
        <v>0</v>
      </c>
      <c r="JT207">
        <f>'Initial absorption'!$T207*(JR207+JS207)*$N207</f>
        <v>0</v>
      </c>
      <c r="JU207" s="7"/>
      <c r="JV207">
        <f t="shared" si="486"/>
        <v>0</v>
      </c>
      <c r="JW207">
        <f>'Initial absorption'!$N207*JV207*$J207</f>
        <v>0</v>
      </c>
      <c r="JY207">
        <f>(1-'Initial absorption'!$N207)*JV207</f>
        <v>0</v>
      </c>
      <c r="JZ207">
        <f>'Initial absorption'!$H207*JY207*$F207</f>
        <v>0</v>
      </c>
      <c r="KA207" s="7"/>
      <c r="KB207">
        <f>(1 - 'Initial absorption'!$T207)*(JR207+JS207)</f>
        <v>0</v>
      </c>
      <c r="KC207">
        <f t="shared" si="482"/>
        <v>0</v>
      </c>
    </row>
    <row r="208" spans="4:289" x14ac:dyDescent="0.25">
      <c r="D208">
        <v>1310</v>
      </c>
      <c r="E208">
        <f>'Input spectra'!B208</f>
        <v>0</v>
      </c>
      <c r="F208">
        <f>'Initial absorption'!J208</f>
        <v>0</v>
      </c>
      <c r="G208">
        <f>'Input spectra'!C208</f>
        <v>0</v>
      </c>
      <c r="H208">
        <f t="shared" si="491"/>
        <v>0</v>
      </c>
      <c r="I208">
        <f>'Input spectra'!D208</f>
        <v>0</v>
      </c>
      <c r="J208">
        <f>'Initial absorption'!P208</f>
        <v>0</v>
      </c>
      <c r="K208">
        <f>'Input spectra'!E208</f>
        <v>0</v>
      </c>
      <c r="L208">
        <f t="shared" si="492"/>
        <v>0</v>
      </c>
      <c r="M208">
        <f>'Input spectra'!F208</f>
        <v>0</v>
      </c>
      <c r="N208">
        <f>'Initial absorption'!V208</f>
        <v>0</v>
      </c>
      <c r="O208">
        <f>'Input spectra'!G208</f>
        <v>0</v>
      </c>
      <c r="P208">
        <f t="shared" si="493"/>
        <v>0</v>
      </c>
      <c r="R208">
        <f>'Reaching edge prob after ems 1'!$EZ209</f>
        <v>0.88866334629205579</v>
      </c>
      <c r="S208">
        <f>'Reaching edge prob after ems 2'!$EZ209</f>
        <v>0.88866334629205579</v>
      </c>
      <c r="T208">
        <f>'Reaching edge prob after ems 3'!EZ209</f>
        <v>0.88866334629205579</v>
      </c>
      <c r="U208">
        <f>1-EXP(-'Reaching edge prob after ems 1'!FC209*_k_in_ec_correction*($E208*_c1+'Input spectra'!Y208))</f>
        <v>1.1283714440828874E-2</v>
      </c>
      <c r="V208">
        <f>1-EXP(-(_t-'Reaching edge prob after ems 1'!FC209)*_k_in_ec_correction*($E208*_c1+'Input spectra'!Y208))</f>
        <v>1.1400364933657481E-2</v>
      </c>
      <c r="W208">
        <f>1-EXP(-'Reaching edge prob after ems 2'!FC209*_k_in_ec_correction*($I208*_c2+'Input spectra'!Y208))</f>
        <v>1.1283714440828874E-2</v>
      </c>
      <c r="X208">
        <f>1-EXP(-(_t-'Reaching edge prob after ems 2'!FC209)*_k_in_ec_correction*($I208*_c2+'Input spectra'!Y208))</f>
        <v>1.1400364933657481E-2</v>
      </c>
      <c r="Y208">
        <f>1-EXP(-'Reaching edge prob after ems 3'!FC209*_k_in_ec_correction*($M208*_c3+'Input spectra'!Y208))</f>
        <v>1.1283714440828874E-2</v>
      </c>
      <c r="Z208">
        <f>1-EXP(-(_t-'Reaching edge prob after ems 3'!FC209)*_k_in_ec_correction*($M208*_c3+'Input spectra'!Y208))</f>
        <v>1.1400364933657481E-2</v>
      </c>
      <c r="AD208" s="7">
        <f t="shared" si="494"/>
        <v>0</v>
      </c>
      <c r="AE208" s="7">
        <f t="shared" si="495"/>
        <v>0</v>
      </c>
      <c r="AF208" s="7">
        <f t="shared" si="496"/>
        <v>0</v>
      </c>
      <c r="AG208" s="7">
        <f t="shared" si="497"/>
        <v>0</v>
      </c>
      <c r="AH208" s="7"/>
      <c r="AI208" s="7">
        <f t="shared" si="498"/>
        <v>0</v>
      </c>
      <c r="AJ208" s="7">
        <f t="shared" si="499"/>
        <v>0</v>
      </c>
      <c r="AK208" s="7">
        <f t="shared" si="500"/>
        <v>0</v>
      </c>
      <c r="AL208" s="7">
        <f t="shared" si="501"/>
        <v>0</v>
      </c>
      <c r="AN208">
        <f t="shared" si="502"/>
        <v>0</v>
      </c>
      <c r="AO208">
        <f t="shared" si="503"/>
        <v>0</v>
      </c>
      <c r="AP208">
        <f t="shared" si="504"/>
        <v>0</v>
      </c>
      <c r="AQ208">
        <f t="shared" si="505"/>
        <v>0</v>
      </c>
      <c r="AR208" s="7"/>
      <c r="AS208" s="7">
        <f t="shared" si="506"/>
        <v>0</v>
      </c>
      <c r="AT208" s="7">
        <f t="shared" si="507"/>
        <v>0</v>
      </c>
      <c r="AU208" s="7">
        <f t="shared" si="508"/>
        <v>0</v>
      </c>
      <c r="AV208" s="7"/>
      <c r="AW208" s="7">
        <f t="shared" si="509"/>
        <v>0</v>
      </c>
      <c r="AX208" s="7">
        <f>'Initial absorption'!$H208*AW208*$F208</f>
        <v>0</v>
      </c>
      <c r="AY208" s="7">
        <f t="shared" si="510"/>
        <v>0</v>
      </c>
      <c r="AZ208" s="7">
        <f>'Initial absorption'!$N208*AY208*$J208</f>
        <v>0</v>
      </c>
      <c r="BA208" s="7"/>
      <c r="BB208">
        <f t="shared" si="511"/>
        <v>0</v>
      </c>
      <c r="BC208" s="7">
        <f t="shared" si="512"/>
        <v>0</v>
      </c>
      <c r="BD208">
        <f t="shared" si="513"/>
        <v>0</v>
      </c>
      <c r="BE208" s="7"/>
      <c r="BF208">
        <f t="shared" si="514"/>
        <v>0</v>
      </c>
      <c r="BG208">
        <f t="shared" si="515"/>
        <v>0</v>
      </c>
      <c r="BH208">
        <f t="shared" si="516"/>
        <v>0</v>
      </c>
      <c r="BI208" s="7"/>
      <c r="BJ208">
        <f>(1 - 'Initial absorption'!$N208)*AY208</f>
        <v>0</v>
      </c>
      <c r="BK208" s="7">
        <f t="shared" si="519"/>
        <v>0</v>
      </c>
      <c r="BL208">
        <f>'Initial absorption'!$T208*(BJ208+BK208)*$N208</f>
        <v>0</v>
      </c>
      <c r="BM208" s="7"/>
      <c r="BN208">
        <f t="shared" si="517"/>
        <v>0</v>
      </c>
      <c r="BO208">
        <f>'Initial absorption'!$N208*BN208*$J208</f>
        <v>0</v>
      </c>
      <c r="BQ208">
        <f>(1-'Initial absorption'!$N208)*BN208</f>
        <v>0</v>
      </c>
      <c r="BR208">
        <f>'Initial absorption'!$H208*BQ208*$F208</f>
        <v>0</v>
      </c>
      <c r="BS208" s="7"/>
      <c r="BT208">
        <f>(1 - 'Initial absorption'!$T208)*(BJ208+BK208)</f>
        <v>0</v>
      </c>
      <c r="BU208">
        <f t="shared" si="518"/>
        <v>0</v>
      </c>
      <c r="CF208" s="7">
        <f t="shared" si="584"/>
        <v>0</v>
      </c>
      <c r="CG208" s="7">
        <f t="shared" si="487"/>
        <v>0</v>
      </c>
      <c r="CH208" s="7">
        <f t="shared" si="520"/>
        <v>0</v>
      </c>
      <c r="CI208" s="7">
        <f t="shared" si="544"/>
        <v>0</v>
      </c>
      <c r="CJ208" s="7"/>
      <c r="CK208" s="7">
        <f t="shared" si="545"/>
        <v>0</v>
      </c>
      <c r="CL208" s="7">
        <f t="shared" si="455"/>
        <v>0</v>
      </c>
      <c r="CM208" s="7">
        <f t="shared" si="521"/>
        <v>0</v>
      </c>
      <c r="CN208" s="7">
        <f t="shared" si="546"/>
        <v>0</v>
      </c>
      <c r="CP208">
        <f t="shared" si="522"/>
        <v>0</v>
      </c>
      <c r="CQ208">
        <f t="shared" si="523"/>
        <v>0</v>
      </c>
      <c r="CR208">
        <f t="shared" si="524"/>
        <v>0</v>
      </c>
      <c r="CS208">
        <f t="shared" si="564"/>
        <v>0</v>
      </c>
      <c r="CT208" s="7"/>
      <c r="CU208" s="7">
        <f t="shared" si="456"/>
        <v>0</v>
      </c>
      <c r="CV208" s="7">
        <f t="shared" si="565"/>
        <v>0</v>
      </c>
      <c r="CW208" s="7">
        <f t="shared" si="525"/>
        <v>0</v>
      </c>
      <c r="CX208" s="7"/>
      <c r="CY208" s="7">
        <f t="shared" si="457"/>
        <v>0</v>
      </c>
      <c r="CZ208" s="7">
        <f>'Initial absorption'!$H208*CY208*$F208</f>
        <v>0</v>
      </c>
      <c r="DA208" s="7">
        <f t="shared" si="566"/>
        <v>0</v>
      </c>
      <c r="DB208" s="7">
        <f>'Initial absorption'!$N208*DA208*$J208</f>
        <v>0</v>
      </c>
      <c r="DC208" s="7"/>
      <c r="DD208">
        <f t="shared" si="458"/>
        <v>0</v>
      </c>
      <c r="DE208" s="7">
        <f t="shared" si="459"/>
        <v>0</v>
      </c>
      <c r="DF208">
        <f t="shared" si="547"/>
        <v>0</v>
      </c>
      <c r="DG208" s="7"/>
      <c r="DH208">
        <f t="shared" si="548"/>
        <v>0</v>
      </c>
      <c r="DI208">
        <f t="shared" si="567"/>
        <v>0</v>
      </c>
      <c r="DJ208">
        <f t="shared" si="580"/>
        <v>0</v>
      </c>
      <c r="DK208" s="7"/>
      <c r="DL208">
        <f>(1 - 'Initial absorption'!$N208)*DA208</f>
        <v>0</v>
      </c>
      <c r="DM208" s="7">
        <f t="shared" si="460"/>
        <v>0</v>
      </c>
      <c r="DN208">
        <f>'Initial absorption'!$T208*(DL208+DM208)*$N208</f>
        <v>0</v>
      </c>
      <c r="DO208" s="7"/>
      <c r="DP208">
        <f t="shared" si="483"/>
        <v>0</v>
      </c>
      <c r="DQ208">
        <f>'Initial absorption'!$N208*DP208*$J208</f>
        <v>0</v>
      </c>
      <c r="DS208">
        <f>(1-'Initial absorption'!$N208)*DP208</f>
        <v>0</v>
      </c>
      <c r="DT208">
        <f>'Initial absorption'!$H208*DS208*$F208</f>
        <v>0</v>
      </c>
      <c r="DU208" s="7"/>
      <c r="DV208">
        <f>(1 - 'Initial absorption'!$T208)*(DL208+DM208)</f>
        <v>0</v>
      </c>
      <c r="DW208">
        <f t="shared" si="461"/>
        <v>0</v>
      </c>
      <c r="EH208" s="7">
        <f t="shared" si="585"/>
        <v>0</v>
      </c>
      <c r="EI208" s="7">
        <f t="shared" si="488"/>
        <v>0</v>
      </c>
      <c r="EJ208" s="7">
        <f t="shared" si="526"/>
        <v>0</v>
      </c>
      <c r="EK208" s="7">
        <f t="shared" si="549"/>
        <v>0</v>
      </c>
      <c r="EL208" s="7"/>
      <c r="EM208" s="7">
        <f t="shared" si="550"/>
        <v>0</v>
      </c>
      <c r="EN208" s="7">
        <f t="shared" si="462"/>
        <v>0</v>
      </c>
      <c r="EO208" s="7">
        <f t="shared" si="527"/>
        <v>0</v>
      </c>
      <c r="EP208" s="7">
        <f t="shared" si="551"/>
        <v>0</v>
      </c>
      <c r="ER208">
        <f t="shared" si="528"/>
        <v>0</v>
      </c>
      <c r="ES208">
        <f t="shared" si="529"/>
        <v>0</v>
      </c>
      <c r="ET208">
        <f t="shared" si="530"/>
        <v>0</v>
      </c>
      <c r="EU208">
        <f t="shared" si="568"/>
        <v>0</v>
      </c>
      <c r="EV208" s="7"/>
      <c r="EW208" s="7">
        <f t="shared" si="463"/>
        <v>0</v>
      </c>
      <c r="EX208" s="7">
        <f t="shared" si="569"/>
        <v>0</v>
      </c>
      <c r="EY208" s="7">
        <f t="shared" si="531"/>
        <v>0</v>
      </c>
      <c r="EZ208" s="7"/>
      <c r="FA208" s="7">
        <f t="shared" si="464"/>
        <v>0</v>
      </c>
      <c r="FB208" s="7">
        <f>'Initial absorption'!$H208*FA208*$F208</f>
        <v>0</v>
      </c>
      <c r="FC208" s="7">
        <f t="shared" si="570"/>
        <v>0</v>
      </c>
      <c r="FD208" s="7">
        <f>'Initial absorption'!$N208*FC208*$J208</f>
        <v>0</v>
      </c>
      <c r="FE208" s="7"/>
      <c r="FF208">
        <f t="shared" si="465"/>
        <v>0</v>
      </c>
      <c r="FG208" s="7">
        <f t="shared" si="466"/>
        <v>0</v>
      </c>
      <c r="FH208">
        <f t="shared" si="552"/>
        <v>0</v>
      </c>
      <c r="FI208" s="7"/>
      <c r="FJ208">
        <f t="shared" si="553"/>
        <v>0</v>
      </c>
      <c r="FK208">
        <f t="shared" si="571"/>
        <v>0</v>
      </c>
      <c r="FL208">
        <f t="shared" si="581"/>
        <v>0</v>
      </c>
      <c r="FM208" s="7"/>
      <c r="FN208">
        <f>(1 - 'Initial absorption'!$N208)*FC208</f>
        <v>0</v>
      </c>
      <c r="FO208" s="7">
        <f t="shared" si="467"/>
        <v>0</v>
      </c>
      <c r="FP208">
        <f>'Initial absorption'!$T208*(FN208+FO208)*$N208</f>
        <v>0</v>
      </c>
      <c r="FQ208" s="7"/>
      <c r="FR208">
        <f t="shared" si="484"/>
        <v>0</v>
      </c>
      <c r="FS208">
        <f>'Initial absorption'!$N208*FR208*$J208</f>
        <v>0</v>
      </c>
      <c r="FU208">
        <f>(1-'Initial absorption'!$N208)*FR208</f>
        <v>0</v>
      </c>
      <c r="FV208">
        <f>'Initial absorption'!$H208*FU208*$F208</f>
        <v>0</v>
      </c>
      <c r="FW208" s="7"/>
      <c r="FX208">
        <f>(1 - 'Initial absorption'!$T208)*(FN208+FO208)</f>
        <v>0</v>
      </c>
      <c r="FY208">
        <f t="shared" si="468"/>
        <v>0</v>
      </c>
      <c r="GJ208" s="7">
        <f t="shared" si="586"/>
        <v>0</v>
      </c>
      <c r="GK208" s="7">
        <f t="shared" si="489"/>
        <v>0</v>
      </c>
      <c r="GL208" s="7">
        <f t="shared" si="532"/>
        <v>0</v>
      </c>
      <c r="GM208" s="7">
        <f t="shared" si="554"/>
        <v>0</v>
      </c>
      <c r="GN208" s="7"/>
      <c r="GO208" s="7">
        <f t="shared" si="555"/>
        <v>0</v>
      </c>
      <c r="GP208" s="7">
        <f t="shared" si="469"/>
        <v>0</v>
      </c>
      <c r="GQ208" s="7">
        <f t="shared" si="533"/>
        <v>0</v>
      </c>
      <c r="GR208" s="7">
        <f t="shared" si="556"/>
        <v>0</v>
      </c>
      <c r="GT208">
        <f t="shared" si="534"/>
        <v>0</v>
      </c>
      <c r="GU208">
        <f t="shared" si="535"/>
        <v>0</v>
      </c>
      <c r="GV208">
        <f t="shared" si="536"/>
        <v>0</v>
      </c>
      <c r="GW208">
        <f t="shared" si="572"/>
        <v>0</v>
      </c>
      <c r="GX208" s="7"/>
      <c r="GY208" s="7">
        <f t="shared" si="470"/>
        <v>0</v>
      </c>
      <c r="GZ208" s="7">
        <f t="shared" si="573"/>
        <v>0</v>
      </c>
      <c r="HA208" s="7">
        <f t="shared" si="537"/>
        <v>0</v>
      </c>
      <c r="HB208" s="7"/>
      <c r="HC208" s="7">
        <f t="shared" si="471"/>
        <v>0</v>
      </c>
      <c r="HD208" s="7">
        <f>'Initial absorption'!$H208*HC208*$F208</f>
        <v>0</v>
      </c>
      <c r="HE208" s="7">
        <f t="shared" si="574"/>
        <v>0</v>
      </c>
      <c r="HF208" s="7">
        <f>'Initial absorption'!$N208*HE208*$J208</f>
        <v>0</v>
      </c>
      <c r="HG208" s="7"/>
      <c r="HH208">
        <f t="shared" si="472"/>
        <v>0</v>
      </c>
      <c r="HI208" s="7">
        <f t="shared" si="473"/>
        <v>0</v>
      </c>
      <c r="HJ208">
        <f t="shared" si="557"/>
        <v>0</v>
      </c>
      <c r="HK208" s="7"/>
      <c r="HL208">
        <f t="shared" si="558"/>
        <v>0</v>
      </c>
      <c r="HM208">
        <f t="shared" si="575"/>
        <v>0</v>
      </c>
      <c r="HN208">
        <f t="shared" si="582"/>
        <v>0</v>
      </c>
      <c r="HO208" s="7"/>
      <c r="HP208">
        <f>(1 - 'Initial absorption'!$N208)*HE208</f>
        <v>0</v>
      </c>
      <c r="HQ208" s="7">
        <f t="shared" si="474"/>
        <v>0</v>
      </c>
      <c r="HR208">
        <f>'Initial absorption'!$T208*(HP208+HQ208)*$N208</f>
        <v>0</v>
      </c>
      <c r="HS208" s="7"/>
      <c r="HT208">
        <f t="shared" si="485"/>
        <v>0</v>
      </c>
      <c r="HU208">
        <f>'Initial absorption'!$N208*HT208*$J208</f>
        <v>0</v>
      </c>
      <c r="HW208">
        <f>(1-'Initial absorption'!$N208)*HT208</f>
        <v>0</v>
      </c>
      <c r="HX208">
        <f>'Initial absorption'!$H208*HW208*$F208</f>
        <v>0</v>
      </c>
      <c r="HY208" s="7"/>
      <c r="HZ208">
        <f>(1 - 'Initial absorption'!$T208)*(HP208+HQ208)</f>
        <v>0</v>
      </c>
      <c r="IA208">
        <f t="shared" si="475"/>
        <v>0</v>
      </c>
      <c r="IL208" s="7">
        <f t="shared" si="587"/>
        <v>0</v>
      </c>
      <c r="IM208" s="7">
        <f t="shared" si="490"/>
        <v>0</v>
      </c>
      <c r="IN208" s="7">
        <f t="shared" si="538"/>
        <v>0</v>
      </c>
      <c r="IO208" s="7">
        <f t="shared" si="559"/>
        <v>0</v>
      </c>
      <c r="IP208" s="7"/>
      <c r="IQ208" s="7">
        <f t="shared" si="560"/>
        <v>0</v>
      </c>
      <c r="IR208" s="7">
        <f t="shared" si="476"/>
        <v>0</v>
      </c>
      <c r="IS208" s="7">
        <f t="shared" si="539"/>
        <v>0</v>
      </c>
      <c r="IT208" s="7">
        <f t="shared" si="561"/>
        <v>0</v>
      </c>
      <c r="IV208">
        <f t="shared" si="540"/>
        <v>0</v>
      </c>
      <c r="IW208">
        <f t="shared" si="541"/>
        <v>0</v>
      </c>
      <c r="IX208">
        <f t="shared" si="542"/>
        <v>0</v>
      </c>
      <c r="IY208">
        <f t="shared" si="576"/>
        <v>0</v>
      </c>
      <c r="IZ208" s="7"/>
      <c r="JA208" s="7">
        <f t="shared" si="477"/>
        <v>0</v>
      </c>
      <c r="JB208" s="7">
        <f t="shared" si="577"/>
        <v>0</v>
      </c>
      <c r="JC208" s="7">
        <f t="shared" si="543"/>
        <v>0</v>
      </c>
      <c r="JD208" s="7"/>
      <c r="JE208" s="7">
        <f t="shared" si="478"/>
        <v>0</v>
      </c>
      <c r="JF208" s="7">
        <f>'Initial absorption'!$H208*JE208*$F208</f>
        <v>0</v>
      </c>
      <c r="JG208" s="7">
        <f t="shared" si="578"/>
        <v>0</v>
      </c>
      <c r="JH208" s="7">
        <f>'Initial absorption'!$N208*JG208*$J208</f>
        <v>0</v>
      </c>
      <c r="JI208" s="7"/>
      <c r="JJ208">
        <f t="shared" si="479"/>
        <v>0</v>
      </c>
      <c r="JK208" s="7">
        <f t="shared" si="480"/>
        <v>0</v>
      </c>
      <c r="JL208">
        <f t="shared" si="562"/>
        <v>0</v>
      </c>
      <c r="JM208" s="7"/>
      <c r="JN208">
        <f t="shared" si="563"/>
        <v>0</v>
      </c>
      <c r="JO208">
        <f t="shared" si="579"/>
        <v>0</v>
      </c>
      <c r="JP208">
        <f t="shared" si="583"/>
        <v>0</v>
      </c>
      <c r="JQ208" s="7"/>
      <c r="JR208">
        <f>(1 - 'Initial absorption'!$N208)*JG208</f>
        <v>0</v>
      </c>
      <c r="JS208" s="7">
        <f t="shared" si="481"/>
        <v>0</v>
      </c>
      <c r="JT208">
        <f>'Initial absorption'!$T208*(JR208+JS208)*$N208</f>
        <v>0</v>
      </c>
      <c r="JU208" s="7"/>
      <c r="JV208">
        <f t="shared" si="486"/>
        <v>0</v>
      </c>
      <c r="JW208">
        <f>'Initial absorption'!$N208*JV208*$J208</f>
        <v>0</v>
      </c>
      <c r="JY208">
        <f>(1-'Initial absorption'!$N208)*JV208</f>
        <v>0</v>
      </c>
      <c r="JZ208">
        <f>'Initial absorption'!$H208*JY208*$F208</f>
        <v>0</v>
      </c>
      <c r="KA208" s="7"/>
      <c r="KB208">
        <f>(1 - 'Initial absorption'!$T208)*(JR208+JS208)</f>
        <v>0</v>
      </c>
      <c r="KC208">
        <f t="shared" si="482"/>
        <v>0</v>
      </c>
    </row>
    <row r="209" spans="4:289" x14ac:dyDescent="0.25">
      <c r="D209">
        <v>1315</v>
      </c>
      <c r="E209">
        <f>'Input spectra'!B209</f>
        <v>0</v>
      </c>
      <c r="F209">
        <f>'Initial absorption'!J209</f>
        <v>0</v>
      </c>
      <c r="G209">
        <f>'Input spectra'!C209</f>
        <v>0</v>
      </c>
      <c r="H209">
        <f t="shared" si="491"/>
        <v>0</v>
      </c>
      <c r="I209">
        <f>'Input spectra'!D209</f>
        <v>0</v>
      </c>
      <c r="J209">
        <f>'Initial absorption'!P209</f>
        <v>0</v>
      </c>
      <c r="K209">
        <f>'Input spectra'!E209</f>
        <v>0</v>
      </c>
      <c r="L209">
        <f t="shared" si="492"/>
        <v>0</v>
      </c>
      <c r="M209">
        <f>'Input spectra'!F209</f>
        <v>0</v>
      </c>
      <c r="N209">
        <f>'Initial absorption'!V209</f>
        <v>0</v>
      </c>
      <c r="O209">
        <f>'Input spectra'!G209</f>
        <v>0</v>
      </c>
      <c r="P209">
        <f t="shared" si="493"/>
        <v>0</v>
      </c>
      <c r="R209">
        <f>'Reaching edge prob after ems 1'!$EZ210</f>
        <v>0.88879233101093524</v>
      </c>
      <c r="S209">
        <f>'Reaching edge prob after ems 2'!$EZ210</f>
        <v>0.88879233101093524</v>
      </c>
      <c r="T209">
        <f>'Reaching edge prob after ems 3'!EZ210</f>
        <v>0.88879233101093524</v>
      </c>
      <c r="U209">
        <f>1-EXP(-'Reaching edge prob after ems 1'!FC210*_k_in_ec_correction*($E209*_c1+'Input spectra'!Y209))</f>
        <v>1.1269547100859034E-2</v>
      </c>
      <c r="V209">
        <f>1-EXP(-(_t-'Reaching edge prob after ems 1'!FC210)*_k_in_ec_correction*($E209*_c1+'Input spectra'!Y209))</f>
        <v>1.1385903345314863E-2</v>
      </c>
      <c r="W209">
        <f>1-EXP(-'Reaching edge prob after ems 2'!FC210*_k_in_ec_correction*($I209*_c2+'Input spectra'!Y209))</f>
        <v>1.1269547100859034E-2</v>
      </c>
      <c r="X209">
        <f>1-EXP(-(_t-'Reaching edge prob after ems 2'!FC210)*_k_in_ec_correction*($I209*_c2+'Input spectra'!Y209))</f>
        <v>1.1385903345314863E-2</v>
      </c>
      <c r="Y209">
        <f>1-EXP(-'Reaching edge prob after ems 3'!FC210*_k_in_ec_correction*($M209*_c3+'Input spectra'!Y209))</f>
        <v>1.1269547100859034E-2</v>
      </c>
      <c r="Z209">
        <f>1-EXP(-(_t-'Reaching edge prob after ems 3'!FC210)*_k_in_ec_correction*($M209*_c3+'Input spectra'!Y209))</f>
        <v>1.1385903345314863E-2</v>
      </c>
      <c r="AD209" s="7">
        <f t="shared" si="494"/>
        <v>0</v>
      </c>
      <c r="AE209" s="7">
        <f t="shared" si="495"/>
        <v>0</v>
      </c>
      <c r="AF209" s="7">
        <f t="shared" si="496"/>
        <v>0</v>
      </c>
      <c r="AG209" s="7">
        <f t="shared" si="497"/>
        <v>0</v>
      </c>
      <c r="AH209" s="7"/>
      <c r="AI209" s="7">
        <f t="shared" si="498"/>
        <v>0</v>
      </c>
      <c r="AJ209" s="7">
        <f t="shared" si="499"/>
        <v>0</v>
      </c>
      <c r="AK209" s="7">
        <f t="shared" si="500"/>
        <v>0</v>
      </c>
      <c r="AL209" s="7">
        <f t="shared" si="501"/>
        <v>0</v>
      </c>
      <c r="AN209">
        <f t="shared" si="502"/>
        <v>0</v>
      </c>
      <c r="AO209">
        <f t="shared" si="503"/>
        <v>0</v>
      </c>
      <c r="AP209">
        <f t="shared" si="504"/>
        <v>0</v>
      </c>
      <c r="AQ209">
        <f t="shared" si="505"/>
        <v>0</v>
      </c>
      <c r="AR209" s="7"/>
      <c r="AS209" s="7">
        <f t="shared" si="506"/>
        <v>0</v>
      </c>
      <c r="AT209" s="7">
        <f t="shared" si="507"/>
        <v>0</v>
      </c>
      <c r="AU209" s="7">
        <f t="shared" si="508"/>
        <v>0</v>
      </c>
      <c r="AV209" s="7"/>
      <c r="AW209" s="7">
        <f t="shared" si="509"/>
        <v>0</v>
      </c>
      <c r="AX209" s="7">
        <f>'Initial absorption'!$H209*AW209*$F209</f>
        <v>0</v>
      </c>
      <c r="AY209" s="7">
        <f t="shared" si="510"/>
        <v>0</v>
      </c>
      <c r="AZ209" s="7">
        <f>'Initial absorption'!$N209*AY209*$J209</f>
        <v>0</v>
      </c>
      <c r="BA209" s="7"/>
      <c r="BB209">
        <f t="shared" si="511"/>
        <v>0</v>
      </c>
      <c r="BC209" s="7">
        <f t="shared" si="512"/>
        <v>0</v>
      </c>
      <c r="BD209">
        <f t="shared" si="513"/>
        <v>0</v>
      </c>
      <c r="BE209" s="7"/>
      <c r="BF209">
        <f t="shared" si="514"/>
        <v>0</v>
      </c>
      <c r="BG209">
        <f t="shared" si="515"/>
        <v>0</v>
      </c>
      <c r="BH209">
        <f t="shared" si="516"/>
        <v>0</v>
      </c>
      <c r="BI209" s="7"/>
      <c r="BJ209">
        <f>(1 - 'Initial absorption'!$N209)*AY209</f>
        <v>0</v>
      </c>
      <c r="BK209" s="7">
        <f t="shared" si="519"/>
        <v>0</v>
      </c>
      <c r="BL209">
        <f>'Initial absorption'!$T209*(BJ209+BK209)*$N209</f>
        <v>0</v>
      </c>
      <c r="BM209" s="7"/>
      <c r="BN209">
        <f t="shared" si="517"/>
        <v>0</v>
      </c>
      <c r="BO209">
        <f>'Initial absorption'!$N209*BN209*$J209</f>
        <v>0</v>
      </c>
      <c r="BQ209">
        <f>(1-'Initial absorption'!$N209)*BN209</f>
        <v>0</v>
      </c>
      <c r="BR209">
        <f>'Initial absorption'!$H209*BQ209*$F209</f>
        <v>0</v>
      </c>
      <c r="BS209" s="7"/>
      <c r="BT209">
        <f>(1 - 'Initial absorption'!$T209)*(BJ209+BK209)</f>
        <v>0</v>
      </c>
      <c r="BU209">
        <f t="shared" si="518"/>
        <v>0</v>
      </c>
      <c r="CF209" s="7">
        <f t="shared" si="584"/>
        <v>0</v>
      </c>
      <c r="CG209" s="7">
        <f t="shared" si="487"/>
        <v>0</v>
      </c>
      <c r="CH209" s="7">
        <f t="shared" si="520"/>
        <v>0</v>
      </c>
      <c r="CI209" s="7">
        <f t="shared" si="544"/>
        <v>0</v>
      </c>
      <c r="CJ209" s="7"/>
      <c r="CK209" s="7">
        <f t="shared" si="545"/>
        <v>0</v>
      </c>
      <c r="CL209" s="7">
        <f t="shared" si="455"/>
        <v>0</v>
      </c>
      <c r="CM209" s="7">
        <f t="shared" si="521"/>
        <v>0</v>
      </c>
      <c r="CN209" s="7">
        <f t="shared" si="546"/>
        <v>0</v>
      </c>
      <c r="CP209">
        <f t="shared" si="522"/>
        <v>0</v>
      </c>
      <c r="CQ209">
        <f t="shared" si="523"/>
        <v>0</v>
      </c>
      <c r="CR209">
        <f t="shared" si="524"/>
        <v>0</v>
      </c>
      <c r="CS209">
        <f t="shared" si="564"/>
        <v>0</v>
      </c>
      <c r="CT209" s="7"/>
      <c r="CU209" s="7">
        <f t="shared" si="456"/>
        <v>0</v>
      </c>
      <c r="CV209" s="7">
        <f t="shared" si="565"/>
        <v>0</v>
      </c>
      <c r="CW209" s="7">
        <f t="shared" si="525"/>
        <v>0</v>
      </c>
      <c r="CX209" s="7"/>
      <c r="CY209" s="7">
        <f t="shared" si="457"/>
        <v>0</v>
      </c>
      <c r="CZ209" s="7">
        <f>'Initial absorption'!$H209*CY209*$F209</f>
        <v>0</v>
      </c>
      <c r="DA209" s="7">
        <f t="shared" si="566"/>
        <v>0</v>
      </c>
      <c r="DB209" s="7">
        <f>'Initial absorption'!$N209*DA209*$J209</f>
        <v>0</v>
      </c>
      <c r="DC209" s="7"/>
      <c r="DD209">
        <f t="shared" si="458"/>
        <v>0</v>
      </c>
      <c r="DE209" s="7">
        <f t="shared" si="459"/>
        <v>0</v>
      </c>
      <c r="DF209">
        <f t="shared" si="547"/>
        <v>0</v>
      </c>
      <c r="DG209" s="7"/>
      <c r="DH209">
        <f t="shared" si="548"/>
        <v>0</v>
      </c>
      <c r="DI209">
        <f t="shared" si="567"/>
        <v>0</v>
      </c>
      <c r="DJ209">
        <f t="shared" si="580"/>
        <v>0</v>
      </c>
      <c r="DK209" s="7"/>
      <c r="DL209">
        <f>(1 - 'Initial absorption'!$N209)*DA209</f>
        <v>0</v>
      </c>
      <c r="DM209" s="7">
        <f t="shared" si="460"/>
        <v>0</v>
      </c>
      <c r="DN209">
        <f>'Initial absorption'!$T209*(DL209+DM209)*$N209</f>
        <v>0</v>
      </c>
      <c r="DO209" s="7"/>
      <c r="DP209">
        <f t="shared" si="483"/>
        <v>0</v>
      </c>
      <c r="DQ209">
        <f>'Initial absorption'!$N209*DP209*$J209</f>
        <v>0</v>
      </c>
      <c r="DS209">
        <f>(1-'Initial absorption'!$N209)*DP209</f>
        <v>0</v>
      </c>
      <c r="DT209">
        <f>'Initial absorption'!$H209*DS209*$F209</f>
        <v>0</v>
      </c>
      <c r="DU209" s="7"/>
      <c r="DV209">
        <f>(1 - 'Initial absorption'!$T209)*(DL209+DM209)</f>
        <v>0</v>
      </c>
      <c r="DW209">
        <f t="shared" si="461"/>
        <v>0</v>
      </c>
      <c r="EH209" s="7">
        <f t="shared" si="585"/>
        <v>0</v>
      </c>
      <c r="EI209" s="7">
        <f t="shared" si="488"/>
        <v>0</v>
      </c>
      <c r="EJ209" s="7">
        <f t="shared" si="526"/>
        <v>0</v>
      </c>
      <c r="EK209" s="7">
        <f t="shared" si="549"/>
        <v>0</v>
      </c>
      <c r="EL209" s="7"/>
      <c r="EM209" s="7">
        <f t="shared" si="550"/>
        <v>0</v>
      </c>
      <c r="EN209" s="7">
        <f t="shared" si="462"/>
        <v>0</v>
      </c>
      <c r="EO209" s="7">
        <f t="shared" si="527"/>
        <v>0</v>
      </c>
      <c r="EP209" s="7">
        <f t="shared" si="551"/>
        <v>0</v>
      </c>
      <c r="ER209">
        <f t="shared" si="528"/>
        <v>0</v>
      </c>
      <c r="ES209">
        <f t="shared" si="529"/>
        <v>0</v>
      </c>
      <c r="ET209">
        <f t="shared" si="530"/>
        <v>0</v>
      </c>
      <c r="EU209">
        <f t="shared" si="568"/>
        <v>0</v>
      </c>
      <c r="EV209" s="7"/>
      <c r="EW209" s="7">
        <f t="shared" si="463"/>
        <v>0</v>
      </c>
      <c r="EX209" s="7">
        <f t="shared" si="569"/>
        <v>0</v>
      </c>
      <c r="EY209" s="7">
        <f t="shared" si="531"/>
        <v>0</v>
      </c>
      <c r="EZ209" s="7"/>
      <c r="FA209" s="7">
        <f t="shared" si="464"/>
        <v>0</v>
      </c>
      <c r="FB209" s="7">
        <f>'Initial absorption'!$H209*FA209*$F209</f>
        <v>0</v>
      </c>
      <c r="FC209" s="7">
        <f t="shared" si="570"/>
        <v>0</v>
      </c>
      <c r="FD209" s="7">
        <f>'Initial absorption'!$N209*FC209*$J209</f>
        <v>0</v>
      </c>
      <c r="FE209" s="7"/>
      <c r="FF209">
        <f t="shared" si="465"/>
        <v>0</v>
      </c>
      <c r="FG209" s="7">
        <f t="shared" si="466"/>
        <v>0</v>
      </c>
      <c r="FH209">
        <f t="shared" si="552"/>
        <v>0</v>
      </c>
      <c r="FI209" s="7"/>
      <c r="FJ209">
        <f t="shared" si="553"/>
        <v>0</v>
      </c>
      <c r="FK209">
        <f t="shared" si="571"/>
        <v>0</v>
      </c>
      <c r="FL209">
        <f t="shared" si="581"/>
        <v>0</v>
      </c>
      <c r="FM209" s="7"/>
      <c r="FN209">
        <f>(1 - 'Initial absorption'!$N209)*FC209</f>
        <v>0</v>
      </c>
      <c r="FO209" s="7">
        <f t="shared" si="467"/>
        <v>0</v>
      </c>
      <c r="FP209">
        <f>'Initial absorption'!$T209*(FN209+FO209)*$N209</f>
        <v>0</v>
      </c>
      <c r="FQ209" s="7"/>
      <c r="FR209">
        <f t="shared" si="484"/>
        <v>0</v>
      </c>
      <c r="FS209">
        <f>'Initial absorption'!$N209*FR209*$J209</f>
        <v>0</v>
      </c>
      <c r="FU209">
        <f>(1-'Initial absorption'!$N209)*FR209</f>
        <v>0</v>
      </c>
      <c r="FV209">
        <f>'Initial absorption'!$H209*FU209*$F209</f>
        <v>0</v>
      </c>
      <c r="FW209" s="7"/>
      <c r="FX209">
        <f>(1 - 'Initial absorption'!$T209)*(FN209+FO209)</f>
        <v>0</v>
      </c>
      <c r="FY209">
        <f t="shared" si="468"/>
        <v>0</v>
      </c>
      <c r="GJ209" s="7">
        <f t="shared" si="586"/>
        <v>0</v>
      </c>
      <c r="GK209" s="7">
        <f t="shared" si="489"/>
        <v>0</v>
      </c>
      <c r="GL209" s="7">
        <f t="shared" si="532"/>
        <v>0</v>
      </c>
      <c r="GM209" s="7">
        <f t="shared" si="554"/>
        <v>0</v>
      </c>
      <c r="GN209" s="7"/>
      <c r="GO209" s="7">
        <f t="shared" si="555"/>
        <v>0</v>
      </c>
      <c r="GP209" s="7">
        <f t="shared" si="469"/>
        <v>0</v>
      </c>
      <c r="GQ209" s="7">
        <f t="shared" si="533"/>
        <v>0</v>
      </c>
      <c r="GR209" s="7">
        <f t="shared" si="556"/>
        <v>0</v>
      </c>
      <c r="GT209">
        <f t="shared" si="534"/>
        <v>0</v>
      </c>
      <c r="GU209">
        <f t="shared" si="535"/>
        <v>0</v>
      </c>
      <c r="GV209">
        <f t="shared" si="536"/>
        <v>0</v>
      </c>
      <c r="GW209">
        <f t="shared" si="572"/>
        <v>0</v>
      </c>
      <c r="GX209" s="7"/>
      <c r="GY209" s="7">
        <f t="shared" si="470"/>
        <v>0</v>
      </c>
      <c r="GZ209" s="7">
        <f t="shared" si="573"/>
        <v>0</v>
      </c>
      <c r="HA209" s="7">
        <f t="shared" si="537"/>
        <v>0</v>
      </c>
      <c r="HB209" s="7"/>
      <c r="HC209" s="7">
        <f t="shared" si="471"/>
        <v>0</v>
      </c>
      <c r="HD209" s="7">
        <f>'Initial absorption'!$H209*HC209*$F209</f>
        <v>0</v>
      </c>
      <c r="HE209" s="7">
        <f t="shared" si="574"/>
        <v>0</v>
      </c>
      <c r="HF209" s="7">
        <f>'Initial absorption'!$N209*HE209*$J209</f>
        <v>0</v>
      </c>
      <c r="HG209" s="7"/>
      <c r="HH209">
        <f t="shared" si="472"/>
        <v>0</v>
      </c>
      <c r="HI209" s="7">
        <f t="shared" si="473"/>
        <v>0</v>
      </c>
      <c r="HJ209">
        <f t="shared" si="557"/>
        <v>0</v>
      </c>
      <c r="HK209" s="7"/>
      <c r="HL209">
        <f t="shared" si="558"/>
        <v>0</v>
      </c>
      <c r="HM209">
        <f t="shared" si="575"/>
        <v>0</v>
      </c>
      <c r="HN209">
        <f t="shared" si="582"/>
        <v>0</v>
      </c>
      <c r="HO209" s="7"/>
      <c r="HP209">
        <f>(1 - 'Initial absorption'!$N209)*HE209</f>
        <v>0</v>
      </c>
      <c r="HQ209" s="7">
        <f t="shared" si="474"/>
        <v>0</v>
      </c>
      <c r="HR209">
        <f>'Initial absorption'!$T209*(HP209+HQ209)*$N209</f>
        <v>0</v>
      </c>
      <c r="HS209" s="7"/>
      <c r="HT209">
        <f t="shared" si="485"/>
        <v>0</v>
      </c>
      <c r="HU209">
        <f>'Initial absorption'!$N209*HT209*$J209</f>
        <v>0</v>
      </c>
      <c r="HW209">
        <f>(1-'Initial absorption'!$N209)*HT209</f>
        <v>0</v>
      </c>
      <c r="HX209">
        <f>'Initial absorption'!$H209*HW209*$F209</f>
        <v>0</v>
      </c>
      <c r="HY209" s="7"/>
      <c r="HZ209">
        <f>(1 - 'Initial absorption'!$T209)*(HP209+HQ209)</f>
        <v>0</v>
      </c>
      <c r="IA209">
        <f t="shared" si="475"/>
        <v>0</v>
      </c>
      <c r="IL209" s="7">
        <f t="shared" si="587"/>
        <v>0</v>
      </c>
      <c r="IM209" s="7">
        <f t="shared" si="490"/>
        <v>0</v>
      </c>
      <c r="IN209" s="7">
        <f t="shared" si="538"/>
        <v>0</v>
      </c>
      <c r="IO209" s="7">
        <f t="shared" si="559"/>
        <v>0</v>
      </c>
      <c r="IP209" s="7"/>
      <c r="IQ209" s="7">
        <f t="shared" si="560"/>
        <v>0</v>
      </c>
      <c r="IR209" s="7">
        <f t="shared" si="476"/>
        <v>0</v>
      </c>
      <c r="IS209" s="7">
        <f t="shared" si="539"/>
        <v>0</v>
      </c>
      <c r="IT209" s="7">
        <f t="shared" si="561"/>
        <v>0</v>
      </c>
      <c r="IV209">
        <f t="shared" si="540"/>
        <v>0</v>
      </c>
      <c r="IW209">
        <f t="shared" si="541"/>
        <v>0</v>
      </c>
      <c r="IX209">
        <f t="shared" si="542"/>
        <v>0</v>
      </c>
      <c r="IY209">
        <f t="shared" si="576"/>
        <v>0</v>
      </c>
      <c r="IZ209" s="7"/>
      <c r="JA209" s="7">
        <f t="shared" si="477"/>
        <v>0</v>
      </c>
      <c r="JB209" s="7">
        <f t="shared" si="577"/>
        <v>0</v>
      </c>
      <c r="JC209" s="7">
        <f t="shared" si="543"/>
        <v>0</v>
      </c>
      <c r="JD209" s="7"/>
      <c r="JE209" s="7">
        <f t="shared" si="478"/>
        <v>0</v>
      </c>
      <c r="JF209" s="7">
        <f>'Initial absorption'!$H209*JE209*$F209</f>
        <v>0</v>
      </c>
      <c r="JG209" s="7">
        <f t="shared" si="578"/>
        <v>0</v>
      </c>
      <c r="JH209" s="7">
        <f>'Initial absorption'!$N209*JG209*$J209</f>
        <v>0</v>
      </c>
      <c r="JI209" s="7"/>
      <c r="JJ209">
        <f t="shared" si="479"/>
        <v>0</v>
      </c>
      <c r="JK209" s="7">
        <f t="shared" si="480"/>
        <v>0</v>
      </c>
      <c r="JL209">
        <f t="shared" si="562"/>
        <v>0</v>
      </c>
      <c r="JM209" s="7"/>
      <c r="JN209">
        <f t="shared" si="563"/>
        <v>0</v>
      </c>
      <c r="JO209">
        <f t="shared" si="579"/>
        <v>0</v>
      </c>
      <c r="JP209">
        <f t="shared" si="583"/>
        <v>0</v>
      </c>
      <c r="JQ209" s="7"/>
      <c r="JR209">
        <f>(1 - 'Initial absorption'!$N209)*JG209</f>
        <v>0</v>
      </c>
      <c r="JS209" s="7">
        <f t="shared" si="481"/>
        <v>0</v>
      </c>
      <c r="JT209">
        <f>'Initial absorption'!$T209*(JR209+JS209)*$N209</f>
        <v>0</v>
      </c>
      <c r="JU209" s="7"/>
      <c r="JV209">
        <f t="shared" si="486"/>
        <v>0</v>
      </c>
      <c r="JW209">
        <f>'Initial absorption'!$N209*JV209*$J209</f>
        <v>0</v>
      </c>
      <c r="JY209">
        <f>(1-'Initial absorption'!$N209)*JV209</f>
        <v>0</v>
      </c>
      <c r="JZ209">
        <f>'Initial absorption'!$H209*JY209*$F209</f>
        <v>0</v>
      </c>
      <c r="KA209" s="7"/>
      <c r="KB209">
        <f>(1 - 'Initial absorption'!$T209)*(JR209+JS209)</f>
        <v>0</v>
      </c>
      <c r="KC209">
        <f t="shared" si="482"/>
        <v>0</v>
      </c>
    </row>
    <row r="210" spans="4:289" x14ac:dyDescent="0.25">
      <c r="D210">
        <v>1320</v>
      </c>
      <c r="E210">
        <f>'Input spectra'!B210</f>
        <v>0</v>
      </c>
      <c r="F210">
        <f>'Initial absorption'!J210</f>
        <v>0</v>
      </c>
      <c r="G210">
        <f>'Input spectra'!C210</f>
        <v>0</v>
      </c>
      <c r="H210">
        <f t="shared" si="491"/>
        <v>0</v>
      </c>
      <c r="I210">
        <f>'Input spectra'!D210</f>
        <v>0</v>
      </c>
      <c r="J210">
        <f>'Initial absorption'!P210</f>
        <v>0</v>
      </c>
      <c r="K210">
        <f>'Input spectra'!E210</f>
        <v>0</v>
      </c>
      <c r="L210">
        <f t="shared" si="492"/>
        <v>0</v>
      </c>
      <c r="M210">
        <f>'Input spectra'!F210</f>
        <v>0</v>
      </c>
      <c r="N210">
        <f>'Initial absorption'!V210</f>
        <v>0</v>
      </c>
      <c r="O210">
        <f>'Input spectra'!G210</f>
        <v>0</v>
      </c>
      <c r="P210">
        <f t="shared" si="493"/>
        <v>0</v>
      </c>
      <c r="R210">
        <f>'Reaching edge prob after ems 1'!$EZ211</f>
        <v>0.88892134479861007</v>
      </c>
      <c r="S210">
        <f>'Reaching edge prob after ems 2'!$EZ211</f>
        <v>0.88892134479861007</v>
      </c>
      <c r="T210">
        <f>'Reaching edge prob after ems 3'!EZ211</f>
        <v>0.88892134479861007</v>
      </c>
      <c r="U210">
        <f>1-EXP(-'Reaching edge prob after ems 1'!FC211*_k_in_ec_correction*($E210*_c1+'Input spectra'!Y210))</f>
        <v>1.1255379369950358E-2</v>
      </c>
      <c r="V210">
        <f>1-EXP(-(_t-'Reaching edge prob after ems 1'!FC211)*_k_in_ec_correction*($E210*_c1+'Input spectra'!Y210))</f>
        <v>1.1371441733335486E-2</v>
      </c>
      <c r="W210">
        <f>1-EXP(-'Reaching edge prob after ems 2'!FC211*_k_in_ec_correction*($I210*_c2+'Input spectra'!Y210))</f>
        <v>1.1255379369950358E-2</v>
      </c>
      <c r="X210">
        <f>1-EXP(-(_t-'Reaching edge prob after ems 2'!FC211)*_k_in_ec_correction*($I210*_c2+'Input spectra'!Y210))</f>
        <v>1.1371441733335486E-2</v>
      </c>
      <c r="Y210">
        <f>1-EXP(-'Reaching edge prob after ems 3'!FC211*_k_in_ec_correction*($M210*_c3+'Input spectra'!Y210))</f>
        <v>1.1255379369950358E-2</v>
      </c>
      <c r="Z210">
        <f>1-EXP(-(_t-'Reaching edge prob after ems 3'!FC211)*_k_in_ec_correction*($M210*_c3+'Input spectra'!Y210))</f>
        <v>1.1371441733335486E-2</v>
      </c>
      <c r="AD210" s="7">
        <f t="shared" si="494"/>
        <v>0</v>
      </c>
      <c r="AE210" s="7">
        <f t="shared" si="495"/>
        <v>0</v>
      </c>
      <c r="AF210" s="7">
        <f t="shared" si="496"/>
        <v>0</v>
      </c>
      <c r="AG210" s="7">
        <f t="shared" si="497"/>
        <v>0</v>
      </c>
      <c r="AH210" s="7"/>
      <c r="AI210" s="7">
        <f t="shared" si="498"/>
        <v>0</v>
      </c>
      <c r="AJ210" s="7">
        <f t="shared" si="499"/>
        <v>0</v>
      </c>
      <c r="AK210" s="7">
        <f t="shared" si="500"/>
        <v>0</v>
      </c>
      <c r="AL210" s="7">
        <f t="shared" si="501"/>
        <v>0</v>
      </c>
      <c r="AN210">
        <f t="shared" si="502"/>
        <v>0</v>
      </c>
      <c r="AO210">
        <f t="shared" si="503"/>
        <v>0</v>
      </c>
      <c r="AP210">
        <f t="shared" si="504"/>
        <v>0</v>
      </c>
      <c r="AQ210">
        <f t="shared" si="505"/>
        <v>0</v>
      </c>
      <c r="AR210" s="7"/>
      <c r="AS210" s="7">
        <f t="shared" si="506"/>
        <v>0</v>
      </c>
      <c r="AT210" s="7">
        <f t="shared" si="507"/>
        <v>0</v>
      </c>
      <c r="AU210" s="7">
        <f t="shared" si="508"/>
        <v>0</v>
      </c>
      <c r="AV210" s="7"/>
      <c r="AW210" s="7">
        <f t="shared" si="509"/>
        <v>0</v>
      </c>
      <c r="AX210" s="7">
        <f>'Initial absorption'!$H210*AW210*$F210</f>
        <v>0</v>
      </c>
      <c r="AY210" s="7">
        <f t="shared" si="510"/>
        <v>0</v>
      </c>
      <c r="AZ210" s="7">
        <f>'Initial absorption'!$N210*AY210*$J210</f>
        <v>0</v>
      </c>
      <c r="BA210" s="7"/>
      <c r="BB210">
        <f t="shared" si="511"/>
        <v>0</v>
      </c>
      <c r="BC210" s="7">
        <f t="shared" si="512"/>
        <v>0</v>
      </c>
      <c r="BD210">
        <f t="shared" si="513"/>
        <v>0</v>
      </c>
      <c r="BE210" s="7"/>
      <c r="BF210">
        <f t="shared" si="514"/>
        <v>0</v>
      </c>
      <c r="BG210">
        <f t="shared" si="515"/>
        <v>0</v>
      </c>
      <c r="BH210">
        <f t="shared" si="516"/>
        <v>0</v>
      </c>
      <c r="BI210" s="7"/>
      <c r="BJ210">
        <f>(1 - 'Initial absorption'!$N210)*AY210</f>
        <v>0</v>
      </c>
      <c r="BK210" s="7">
        <f t="shared" si="519"/>
        <v>0</v>
      </c>
      <c r="BL210">
        <f>'Initial absorption'!$T210*(BJ210+BK210)*$N210</f>
        <v>0</v>
      </c>
      <c r="BM210" s="7"/>
      <c r="BN210">
        <f t="shared" si="517"/>
        <v>0</v>
      </c>
      <c r="BO210">
        <f>'Initial absorption'!$N210*BN210*$J210</f>
        <v>0</v>
      </c>
      <c r="BQ210">
        <f>(1-'Initial absorption'!$N210)*BN210</f>
        <v>0</v>
      </c>
      <c r="BR210">
        <f>'Initial absorption'!$H210*BQ210*$F210</f>
        <v>0</v>
      </c>
      <c r="BS210" s="7"/>
      <c r="BT210">
        <f>(1 - 'Initial absorption'!$T210)*(BJ210+BK210)</f>
        <v>0</v>
      </c>
      <c r="BU210">
        <f t="shared" si="518"/>
        <v>0</v>
      </c>
      <c r="CF210" s="7">
        <f t="shared" si="584"/>
        <v>0</v>
      </c>
      <c r="CG210" s="7">
        <f t="shared" si="487"/>
        <v>0</v>
      </c>
      <c r="CH210" s="7">
        <f t="shared" si="520"/>
        <v>0</v>
      </c>
      <c r="CI210" s="7">
        <f t="shared" si="544"/>
        <v>0</v>
      </c>
      <c r="CJ210" s="7"/>
      <c r="CK210" s="7">
        <f t="shared" si="545"/>
        <v>0</v>
      </c>
      <c r="CL210" s="7">
        <f t="shared" si="455"/>
        <v>0</v>
      </c>
      <c r="CM210" s="7">
        <f t="shared" si="521"/>
        <v>0</v>
      </c>
      <c r="CN210" s="7">
        <f t="shared" si="546"/>
        <v>0</v>
      </c>
      <c r="CP210">
        <f t="shared" si="522"/>
        <v>0</v>
      </c>
      <c r="CQ210">
        <f t="shared" si="523"/>
        <v>0</v>
      </c>
      <c r="CR210">
        <f t="shared" si="524"/>
        <v>0</v>
      </c>
      <c r="CS210">
        <f t="shared" si="564"/>
        <v>0</v>
      </c>
      <c r="CT210" s="7"/>
      <c r="CU210" s="7">
        <f t="shared" si="456"/>
        <v>0</v>
      </c>
      <c r="CV210" s="7">
        <f t="shared" si="565"/>
        <v>0</v>
      </c>
      <c r="CW210" s="7">
        <f t="shared" si="525"/>
        <v>0</v>
      </c>
      <c r="CX210" s="7"/>
      <c r="CY210" s="7">
        <f t="shared" si="457"/>
        <v>0</v>
      </c>
      <c r="CZ210" s="7">
        <f>'Initial absorption'!$H210*CY210*$F210</f>
        <v>0</v>
      </c>
      <c r="DA210" s="7">
        <f t="shared" si="566"/>
        <v>0</v>
      </c>
      <c r="DB210" s="7">
        <f>'Initial absorption'!$N210*DA210*$J210</f>
        <v>0</v>
      </c>
      <c r="DC210" s="7"/>
      <c r="DD210">
        <f t="shared" si="458"/>
        <v>0</v>
      </c>
      <c r="DE210" s="7">
        <f t="shared" si="459"/>
        <v>0</v>
      </c>
      <c r="DF210">
        <f t="shared" si="547"/>
        <v>0</v>
      </c>
      <c r="DG210" s="7"/>
      <c r="DH210">
        <f t="shared" si="548"/>
        <v>0</v>
      </c>
      <c r="DI210">
        <f t="shared" si="567"/>
        <v>0</v>
      </c>
      <c r="DJ210">
        <f t="shared" si="580"/>
        <v>0</v>
      </c>
      <c r="DK210" s="7"/>
      <c r="DL210">
        <f>(1 - 'Initial absorption'!$N210)*DA210</f>
        <v>0</v>
      </c>
      <c r="DM210" s="7">
        <f t="shared" si="460"/>
        <v>0</v>
      </c>
      <c r="DN210">
        <f>'Initial absorption'!$T210*(DL210+DM210)*$N210</f>
        <v>0</v>
      </c>
      <c r="DO210" s="7"/>
      <c r="DP210">
        <f t="shared" si="483"/>
        <v>0</v>
      </c>
      <c r="DQ210">
        <f>'Initial absorption'!$N210*DP210*$J210</f>
        <v>0</v>
      </c>
      <c r="DS210">
        <f>(1-'Initial absorption'!$N210)*DP210</f>
        <v>0</v>
      </c>
      <c r="DT210">
        <f>'Initial absorption'!$H210*DS210*$F210</f>
        <v>0</v>
      </c>
      <c r="DU210" s="7"/>
      <c r="DV210">
        <f>(1 - 'Initial absorption'!$T210)*(DL210+DM210)</f>
        <v>0</v>
      </c>
      <c r="DW210">
        <f t="shared" si="461"/>
        <v>0</v>
      </c>
      <c r="EH210" s="7">
        <f t="shared" si="585"/>
        <v>0</v>
      </c>
      <c r="EI210" s="7">
        <f t="shared" si="488"/>
        <v>0</v>
      </c>
      <c r="EJ210" s="7">
        <f t="shared" si="526"/>
        <v>0</v>
      </c>
      <c r="EK210" s="7">
        <f t="shared" si="549"/>
        <v>0</v>
      </c>
      <c r="EL210" s="7"/>
      <c r="EM210" s="7">
        <f t="shared" si="550"/>
        <v>0</v>
      </c>
      <c r="EN210" s="7">
        <f t="shared" si="462"/>
        <v>0</v>
      </c>
      <c r="EO210" s="7">
        <f t="shared" si="527"/>
        <v>0</v>
      </c>
      <c r="EP210" s="7">
        <f t="shared" si="551"/>
        <v>0</v>
      </c>
      <c r="ER210">
        <f t="shared" si="528"/>
        <v>0</v>
      </c>
      <c r="ES210">
        <f t="shared" si="529"/>
        <v>0</v>
      </c>
      <c r="ET210">
        <f t="shared" si="530"/>
        <v>0</v>
      </c>
      <c r="EU210">
        <f t="shared" si="568"/>
        <v>0</v>
      </c>
      <c r="EV210" s="7"/>
      <c r="EW210" s="7">
        <f t="shared" si="463"/>
        <v>0</v>
      </c>
      <c r="EX210" s="7">
        <f t="shared" si="569"/>
        <v>0</v>
      </c>
      <c r="EY210" s="7">
        <f t="shared" si="531"/>
        <v>0</v>
      </c>
      <c r="EZ210" s="7"/>
      <c r="FA210" s="7">
        <f t="shared" si="464"/>
        <v>0</v>
      </c>
      <c r="FB210" s="7">
        <f>'Initial absorption'!$H210*FA210*$F210</f>
        <v>0</v>
      </c>
      <c r="FC210" s="7">
        <f t="shared" si="570"/>
        <v>0</v>
      </c>
      <c r="FD210" s="7">
        <f>'Initial absorption'!$N210*FC210*$J210</f>
        <v>0</v>
      </c>
      <c r="FE210" s="7"/>
      <c r="FF210">
        <f t="shared" si="465"/>
        <v>0</v>
      </c>
      <c r="FG210" s="7">
        <f t="shared" si="466"/>
        <v>0</v>
      </c>
      <c r="FH210">
        <f t="shared" si="552"/>
        <v>0</v>
      </c>
      <c r="FI210" s="7"/>
      <c r="FJ210">
        <f t="shared" si="553"/>
        <v>0</v>
      </c>
      <c r="FK210">
        <f t="shared" si="571"/>
        <v>0</v>
      </c>
      <c r="FL210">
        <f t="shared" si="581"/>
        <v>0</v>
      </c>
      <c r="FM210" s="7"/>
      <c r="FN210">
        <f>(1 - 'Initial absorption'!$N210)*FC210</f>
        <v>0</v>
      </c>
      <c r="FO210" s="7">
        <f t="shared" si="467"/>
        <v>0</v>
      </c>
      <c r="FP210">
        <f>'Initial absorption'!$T210*(FN210+FO210)*$N210</f>
        <v>0</v>
      </c>
      <c r="FQ210" s="7"/>
      <c r="FR210">
        <f t="shared" si="484"/>
        <v>0</v>
      </c>
      <c r="FS210">
        <f>'Initial absorption'!$N210*FR210*$J210</f>
        <v>0</v>
      </c>
      <c r="FU210">
        <f>(1-'Initial absorption'!$N210)*FR210</f>
        <v>0</v>
      </c>
      <c r="FV210">
        <f>'Initial absorption'!$H210*FU210*$F210</f>
        <v>0</v>
      </c>
      <c r="FW210" s="7"/>
      <c r="FX210">
        <f>(1 - 'Initial absorption'!$T210)*(FN210+FO210)</f>
        <v>0</v>
      </c>
      <c r="FY210">
        <f t="shared" si="468"/>
        <v>0</v>
      </c>
      <c r="GJ210" s="7">
        <f t="shared" si="586"/>
        <v>0</v>
      </c>
      <c r="GK210" s="7">
        <f t="shared" si="489"/>
        <v>0</v>
      </c>
      <c r="GL210" s="7">
        <f t="shared" si="532"/>
        <v>0</v>
      </c>
      <c r="GM210" s="7">
        <f t="shared" si="554"/>
        <v>0</v>
      </c>
      <c r="GN210" s="7"/>
      <c r="GO210" s="7">
        <f t="shared" si="555"/>
        <v>0</v>
      </c>
      <c r="GP210" s="7">
        <f t="shared" si="469"/>
        <v>0</v>
      </c>
      <c r="GQ210" s="7">
        <f t="shared" si="533"/>
        <v>0</v>
      </c>
      <c r="GR210" s="7">
        <f t="shared" si="556"/>
        <v>0</v>
      </c>
      <c r="GT210">
        <f t="shared" si="534"/>
        <v>0</v>
      </c>
      <c r="GU210">
        <f t="shared" si="535"/>
        <v>0</v>
      </c>
      <c r="GV210">
        <f t="shared" si="536"/>
        <v>0</v>
      </c>
      <c r="GW210">
        <f t="shared" si="572"/>
        <v>0</v>
      </c>
      <c r="GX210" s="7"/>
      <c r="GY210" s="7">
        <f t="shared" si="470"/>
        <v>0</v>
      </c>
      <c r="GZ210" s="7">
        <f t="shared" si="573"/>
        <v>0</v>
      </c>
      <c r="HA210" s="7">
        <f t="shared" si="537"/>
        <v>0</v>
      </c>
      <c r="HB210" s="7"/>
      <c r="HC210" s="7">
        <f t="shared" si="471"/>
        <v>0</v>
      </c>
      <c r="HD210" s="7">
        <f>'Initial absorption'!$H210*HC210*$F210</f>
        <v>0</v>
      </c>
      <c r="HE210" s="7">
        <f t="shared" si="574"/>
        <v>0</v>
      </c>
      <c r="HF210" s="7">
        <f>'Initial absorption'!$N210*HE210*$J210</f>
        <v>0</v>
      </c>
      <c r="HG210" s="7"/>
      <c r="HH210">
        <f t="shared" si="472"/>
        <v>0</v>
      </c>
      <c r="HI210" s="7">
        <f t="shared" si="473"/>
        <v>0</v>
      </c>
      <c r="HJ210">
        <f t="shared" si="557"/>
        <v>0</v>
      </c>
      <c r="HK210" s="7"/>
      <c r="HL210">
        <f t="shared" si="558"/>
        <v>0</v>
      </c>
      <c r="HM210">
        <f t="shared" si="575"/>
        <v>0</v>
      </c>
      <c r="HN210">
        <f t="shared" si="582"/>
        <v>0</v>
      </c>
      <c r="HO210" s="7"/>
      <c r="HP210">
        <f>(1 - 'Initial absorption'!$N210)*HE210</f>
        <v>0</v>
      </c>
      <c r="HQ210" s="7">
        <f t="shared" si="474"/>
        <v>0</v>
      </c>
      <c r="HR210">
        <f>'Initial absorption'!$T210*(HP210+HQ210)*$N210</f>
        <v>0</v>
      </c>
      <c r="HS210" s="7"/>
      <c r="HT210">
        <f t="shared" si="485"/>
        <v>0</v>
      </c>
      <c r="HU210">
        <f>'Initial absorption'!$N210*HT210*$J210</f>
        <v>0</v>
      </c>
      <c r="HW210">
        <f>(1-'Initial absorption'!$N210)*HT210</f>
        <v>0</v>
      </c>
      <c r="HX210">
        <f>'Initial absorption'!$H210*HW210*$F210</f>
        <v>0</v>
      </c>
      <c r="HY210" s="7"/>
      <c r="HZ210">
        <f>(1 - 'Initial absorption'!$T210)*(HP210+HQ210)</f>
        <v>0</v>
      </c>
      <c r="IA210">
        <f t="shared" si="475"/>
        <v>0</v>
      </c>
      <c r="IL210" s="7">
        <f t="shared" si="587"/>
        <v>0</v>
      </c>
      <c r="IM210" s="7">
        <f t="shared" si="490"/>
        <v>0</v>
      </c>
      <c r="IN210" s="7">
        <f t="shared" si="538"/>
        <v>0</v>
      </c>
      <c r="IO210" s="7">
        <f t="shared" si="559"/>
        <v>0</v>
      </c>
      <c r="IP210" s="7"/>
      <c r="IQ210" s="7">
        <f t="shared" si="560"/>
        <v>0</v>
      </c>
      <c r="IR210" s="7">
        <f t="shared" si="476"/>
        <v>0</v>
      </c>
      <c r="IS210" s="7">
        <f t="shared" si="539"/>
        <v>0</v>
      </c>
      <c r="IT210" s="7">
        <f t="shared" si="561"/>
        <v>0</v>
      </c>
      <c r="IV210">
        <f t="shared" si="540"/>
        <v>0</v>
      </c>
      <c r="IW210">
        <f t="shared" si="541"/>
        <v>0</v>
      </c>
      <c r="IX210">
        <f t="shared" si="542"/>
        <v>0</v>
      </c>
      <c r="IY210">
        <f t="shared" si="576"/>
        <v>0</v>
      </c>
      <c r="IZ210" s="7"/>
      <c r="JA210" s="7">
        <f t="shared" si="477"/>
        <v>0</v>
      </c>
      <c r="JB210" s="7">
        <f t="shared" si="577"/>
        <v>0</v>
      </c>
      <c r="JC210" s="7">
        <f t="shared" si="543"/>
        <v>0</v>
      </c>
      <c r="JD210" s="7"/>
      <c r="JE210" s="7">
        <f t="shared" si="478"/>
        <v>0</v>
      </c>
      <c r="JF210" s="7">
        <f>'Initial absorption'!$H210*JE210*$F210</f>
        <v>0</v>
      </c>
      <c r="JG210" s="7">
        <f t="shared" si="578"/>
        <v>0</v>
      </c>
      <c r="JH210" s="7">
        <f>'Initial absorption'!$N210*JG210*$J210</f>
        <v>0</v>
      </c>
      <c r="JI210" s="7"/>
      <c r="JJ210">
        <f t="shared" si="479"/>
        <v>0</v>
      </c>
      <c r="JK210" s="7">
        <f t="shared" si="480"/>
        <v>0</v>
      </c>
      <c r="JL210">
        <f t="shared" si="562"/>
        <v>0</v>
      </c>
      <c r="JM210" s="7"/>
      <c r="JN210">
        <f t="shared" si="563"/>
        <v>0</v>
      </c>
      <c r="JO210">
        <f t="shared" si="579"/>
        <v>0</v>
      </c>
      <c r="JP210">
        <f t="shared" si="583"/>
        <v>0</v>
      </c>
      <c r="JQ210" s="7"/>
      <c r="JR210">
        <f>(1 - 'Initial absorption'!$N210)*JG210</f>
        <v>0</v>
      </c>
      <c r="JS210" s="7">
        <f t="shared" si="481"/>
        <v>0</v>
      </c>
      <c r="JT210">
        <f>'Initial absorption'!$T210*(JR210+JS210)*$N210</f>
        <v>0</v>
      </c>
      <c r="JU210" s="7"/>
      <c r="JV210">
        <f t="shared" si="486"/>
        <v>0</v>
      </c>
      <c r="JW210">
        <f>'Initial absorption'!$N210*JV210*$J210</f>
        <v>0</v>
      </c>
      <c r="JY210">
        <f>(1-'Initial absorption'!$N210)*JV210</f>
        <v>0</v>
      </c>
      <c r="JZ210">
        <f>'Initial absorption'!$H210*JY210*$F210</f>
        <v>0</v>
      </c>
      <c r="KA210" s="7"/>
      <c r="KB210">
        <f>(1 - 'Initial absorption'!$T210)*(JR210+JS210)</f>
        <v>0</v>
      </c>
      <c r="KC210">
        <f t="shared" si="482"/>
        <v>0</v>
      </c>
    </row>
    <row r="211" spans="4:289" x14ac:dyDescent="0.25">
      <c r="D211">
        <v>1325</v>
      </c>
      <c r="E211">
        <f>'Input spectra'!B211</f>
        <v>0</v>
      </c>
      <c r="F211">
        <f>'Initial absorption'!J211</f>
        <v>0</v>
      </c>
      <c r="G211">
        <f>'Input spectra'!C211</f>
        <v>0</v>
      </c>
      <c r="H211">
        <f t="shared" si="491"/>
        <v>0</v>
      </c>
      <c r="I211">
        <f>'Input spectra'!D211</f>
        <v>0</v>
      </c>
      <c r="J211">
        <f>'Initial absorption'!P211</f>
        <v>0</v>
      </c>
      <c r="K211">
        <f>'Input spectra'!E211</f>
        <v>0</v>
      </c>
      <c r="L211">
        <f t="shared" si="492"/>
        <v>0</v>
      </c>
      <c r="M211">
        <f>'Input spectra'!F211</f>
        <v>0</v>
      </c>
      <c r="N211">
        <f>'Initial absorption'!V211</f>
        <v>0</v>
      </c>
      <c r="O211">
        <f>'Input spectra'!G211</f>
        <v>0</v>
      </c>
      <c r="P211">
        <f t="shared" si="493"/>
        <v>0</v>
      </c>
      <c r="R211">
        <f>'Reaching edge prob after ems 1'!$EZ212</f>
        <v>0.88905038766323896</v>
      </c>
      <c r="S211">
        <f>'Reaching edge prob after ems 2'!$EZ212</f>
        <v>0.88905038766323896</v>
      </c>
      <c r="T211">
        <f>'Reaching edge prob after ems 3'!EZ212</f>
        <v>0.88905038766323896</v>
      </c>
      <c r="U211">
        <f>1-EXP(-'Reaching edge prob after ems 1'!FC212*_k_in_ec_correction*($E211*_c1+'Input spectra'!Y211))</f>
        <v>1.1241211248092076E-2</v>
      </c>
      <c r="V211">
        <f>1-EXP(-(_t-'Reaching edge prob after ems 1'!FC212)*_k_in_ec_correction*($E211*_c1+'Input spectra'!Y211))</f>
        <v>1.1356980097724567E-2</v>
      </c>
      <c r="W211">
        <f>1-EXP(-'Reaching edge prob after ems 2'!FC212*_k_in_ec_correction*($I211*_c2+'Input spectra'!Y211))</f>
        <v>1.1241211248092076E-2</v>
      </c>
      <c r="X211">
        <f>1-EXP(-(_t-'Reaching edge prob after ems 2'!FC212)*_k_in_ec_correction*($I211*_c2+'Input spectra'!Y211))</f>
        <v>1.1356980097724567E-2</v>
      </c>
      <c r="Y211">
        <f>1-EXP(-'Reaching edge prob after ems 3'!FC212*_k_in_ec_correction*($M211*_c3+'Input spectra'!Y211))</f>
        <v>1.1241211248092076E-2</v>
      </c>
      <c r="Z211">
        <f>1-EXP(-(_t-'Reaching edge prob after ems 3'!FC212)*_k_in_ec_correction*($M211*_c3+'Input spectra'!Y211))</f>
        <v>1.1356980097724567E-2</v>
      </c>
      <c r="AD211" s="7">
        <f t="shared" si="494"/>
        <v>0</v>
      </c>
      <c r="AE211" s="7">
        <f t="shared" si="495"/>
        <v>0</v>
      </c>
      <c r="AF211" s="7">
        <f t="shared" si="496"/>
        <v>0</v>
      </c>
      <c r="AG211" s="7">
        <f t="shared" si="497"/>
        <v>0</v>
      </c>
      <c r="AH211" s="7"/>
      <c r="AI211" s="7">
        <f t="shared" si="498"/>
        <v>0</v>
      </c>
      <c r="AJ211" s="7">
        <f t="shared" si="499"/>
        <v>0</v>
      </c>
      <c r="AK211" s="7">
        <f t="shared" si="500"/>
        <v>0</v>
      </c>
      <c r="AL211" s="7">
        <f t="shared" si="501"/>
        <v>0</v>
      </c>
      <c r="AN211">
        <f t="shared" si="502"/>
        <v>0</v>
      </c>
      <c r="AO211">
        <f t="shared" si="503"/>
        <v>0</v>
      </c>
      <c r="AP211">
        <f t="shared" si="504"/>
        <v>0</v>
      </c>
      <c r="AQ211">
        <f t="shared" si="505"/>
        <v>0</v>
      </c>
      <c r="AR211" s="7"/>
      <c r="AS211" s="7">
        <f t="shared" si="506"/>
        <v>0</v>
      </c>
      <c r="AT211" s="7">
        <f t="shared" si="507"/>
        <v>0</v>
      </c>
      <c r="AU211" s="7">
        <f t="shared" si="508"/>
        <v>0</v>
      </c>
      <c r="AV211" s="7"/>
      <c r="AW211" s="7">
        <f t="shared" si="509"/>
        <v>0</v>
      </c>
      <c r="AX211" s="7">
        <f>'Initial absorption'!$H211*AW211*$F211</f>
        <v>0</v>
      </c>
      <c r="AY211" s="7">
        <f t="shared" si="510"/>
        <v>0</v>
      </c>
      <c r="AZ211" s="7">
        <f>'Initial absorption'!$N211*AY211*$J211</f>
        <v>0</v>
      </c>
      <c r="BA211" s="7"/>
      <c r="BB211">
        <f t="shared" si="511"/>
        <v>0</v>
      </c>
      <c r="BC211" s="7">
        <f t="shared" si="512"/>
        <v>0</v>
      </c>
      <c r="BD211">
        <f t="shared" si="513"/>
        <v>0</v>
      </c>
      <c r="BE211" s="7"/>
      <c r="BF211">
        <f t="shared" si="514"/>
        <v>0</v>
      </c>
      <c r="BG211">
        <f t="shared" si="515"/>
        <v>0</v>
      </c>
      <c r="BH211">
        <f t="shared" si="516"/>
        <v>0</v>
      </c>
      <c r="BI211" s="7"/>
      <c r="BJ211">
        <f>(1 - 'Initial absorption'!$N211)*AY211</f>
        <v>0</v>
      </c>
      <c r="BK211" s="7">
        <f t="shared" si="519"/>
        <v>0</v>
      </c>
      <c r="BL211">
        <f>'Initial absorption'!$T211*(BJ211+BK211)*$N211</f>
        <v>0</v>
      </c>
      <c r="BM211" s="7"/>
      <c r="BN211">
        <f t="shared" si="517"/>
        <v>0</v>
      </c>
      <c r="BO211">
        <f>'Initial absorption'!$N211*BN211*$J211</f>
        <v>0</v>
      </c>
      <c r="BQ211">
        <f>(1-'Initial absorption'!$N211)*BN211</f>
        <v>0</v>
      </c>
      <c r="BR211">
        <f>'Initial absorption'!$H211*BQ211*$F211</f>
        <v>0</v>
      </c>
      <c r="BS211" s="7"/>
      <c r="BT211">
        <f>(1 - 'Initial absorption'!$T211)*(BJ211+BK211)</f>
        <v>0</v>
      </c>
      <c r="BU211">
        <f t="shared" si="518"/>
        <v>0</v>
      </c>
      <c r="CF211" s="7">
        <f t="shared" si="584"/>
        <v>0</v>
      </c>
      <c r="CG211" s="7">
        <f t="shared" si="487"/>
        <v>0</v>
      </c>
      <c r="CH211" s="7">
        <f t="shared" si="520"/>
        <v>0</v>
      </c>
      <c r="CI211" s="7">
        <f t="shared" si="544"/>
        <v>0</v>
      </c>
      <c r="CJ211" s="7"/>
      <c r="CK211" s="7">
        <f t="shared" si="545"/>
        <v>0</v>
      </c>
      <c r="CL211" s="7">
        <f t="shared" si="455"/>
        <v>0</v>
      </c>
      <c r="CM211" s="7">
        <f t="shared" si="521"/>
        <v>0</v>
      </c>
      <c r="CN211" s="7">
        <f t="shared" si="546"/>
        <v>0</v>
      </c>
      <c r="CP211">
        <f t="shared" si="522"/>
        <v>0</v>
      </c>
      <c r="CQ211">
        <f t="shared" si="523"/>
        <v>0</v>
      </c>
      <c r="CR211">
        <f t="shared" si="524"/>
        <v>0</v>
      </c>
      <c r="CS211">
        <f t="shared" si="564"/>
        <v>0</v>
      </c>
      <c r="CT211" s="7"/>
      <c r="CU211" s="7">
        <f t="shared" si="456"/>
        <v>0</v>
      </c>
      <c r="CV211" s="7">
        <f t="shared" si="565"/>
        <v>0</v>
      </c>
      <c r="CW211" s="7">
        <f t="shared" si="525"/>
        <v>0</v>
      </c>
      <c r="CX211" s="7"/>
      <c r="CY211" s="7">
        <f t="shared" si="457"/>
        <v>0</v>
      </c>
      <c r="CZ211" s="7">
        <f>'Initial absorption'!$H211*CY211*$F211</f>
        <v>0</v>
      </c>
      <c r="DA211" s="7">
        <f t="shared" si="566"/>
        <v>0</v>
      </c>
      <c r="DB211" s="7">
        <f>'Initial absorption'!$N211*DA211*$J211</f>
        <v>0</v>
      </c>
      <c r="DC211" s="7"/>
      <c r="DD211">
        <f t="shared" si="458"/>
        <v>0</v>
      </c>
      <c r="DE211" s="7">
        <f t="shared" si="459"/>
        <v>0</v>
      </c>
      <c r="DF211">
        <f t="shared" si="547"/>
        <v>0</v>
      </c>
      <c r="DG211" s="7"/>
      <c r="DH211">
        <f t="shared" si="548"/>
        <v>0</v>
      </c>
      <c r="DI211">
        <f t="shared" si="567"/>
        <v>0</v>
      </c>
      <c r="DJ211">
        <f t="shared" si="580"/>
        <v>0</v>
      </c>
      <c r="DK211" s="7"/>
      <c r="DL211">
        <f>(1 - 'Initial absorption'!$N211)*DA211</f>
        <v>0</v>
      </c>
      <c r="DM211" s="7">
        <f t="shared" si="460"/>
        <v>0</v>
      </c>
      <c r="DN211">
        <f>'Initial absorption'!$T211*(DL211+DM211)*$N211</f>
        <v>0</v>
      </c>
      <c r="DO211" s="7"/>
      <c r="DP211">
        <f t="shared" si="483"/>
        <v>0</v>
      </c>
      <c r="DQ211">
        <f>'Initial absorption'!$N211*DP211*$J211</f>
        <v>0</v>
      </c>
      <c r="DS211">
        <f>(1-'Initial absorption'!$N211)*DP211</f>
        <v>0</v>
      </c>
      <c r="DT211">
        <f>'Initial absorption'!$H211*DS211*$F211</f>
        <v>0</v>
      </c>
      <c r="DU211" s="7"/>
      <c r="DV211">
        <f>(1 - 'Initial absorption'!$T211)*(DL211+DM211)</f>
        <v>0</v>
      </c>
      <c r="DW211">
        <f t="shared" si="461"/>
        <v>0</v>
      </c>
      <c r="EH211" s="7">
        <f t="shared" si="585"/>
        <v>0</v>
      </c>
      <c r="EI211" s="7">
        <f t="shared" si="488"/>
        <v>0</v>
      </c>
      <c r="EJ211" s="7">
        <f t="shared" si="526"/>
        <v>0</v>
      </c>
      <c r="EK211" s="7">
        <f t="shared" si="549"/>
        <v>0</v>
      </c>
      <c r="EL211" s="7"/>
      <c r="EM211" s="7">
        <f t="shared" si="550"/>
        <v>0</v>
      </c>
      <c r="EN211" s="7">
        <f t="shared" si="462"/>
        <v>0</v>
      </c>
      <c r="EO211" s="7">
        <f t="shared" si="527"/>
        <v>0</v>
      </c>
      <c r="EP211" s="7">
        <f t="shared" si="551"/>
        <v>0</v>
      </c>
      <c r="ER211">
        <f t="shared" si="528"/>
        <v>0</v>
      </c>
      <c r="ES211">
        <f t="shared" si="529"/>
        <v>0</v>
      </c>
      <c r="ET211">
        <f t="shared" si="530"/>
        <v>0</v>
      </c>
      <c r="EU211">
        <f t="shared" si="568"/>
        <v>0</v>
      </c>
      <c r="EV211" s="7"/>
      <c r="EW211" s="7">
        <f t="shared" si="463"/>
        <v>0</v>
      </c>
      <c r="EX211" s="7">
        <f t="shared" si="569"/>
        <v>0</v>
      </c>
      <c r="EY211" s="7">
        <f t="shared" si="531"/>
        <v>0</v>
      </c>
      <c r="EZ211" s="7"/>
      <c r="FA211" s="7">
        <f t="shared" si="464"/>
        <v>0</v>
      </c>
      <c r="FB211" s="7">
        <f>'Initial absorption'!$H211*FA211*$F211</f>
        <v>0</v>
      </c>
      <c r="FC211" s="7">
        <f t="shared" si="570"/>
        <v>0</v>
      </c>
      <c r="FD211" s="7">
        <f>'Initial absorption'!$N211*FC211*$J211</f>
        <v>0</v>
      </c>
      <c r="FE211" s="7"/>
      <c r="FF211">
        <f t="shared" si="465"/>
        <v>0</v>
      </c>
      <c r="FG211" s="7">
        <f t="shared" si="466"/>
        <v>0</v>
      </c>
      <c r="FH211">
        <f t="shared" si="552"/>
        <v>0</v>
      </c>
      <c r="FI211" s="7"/>
      <c r="FJ211">
        <f t="shared" si="553"/>
        <v>0</v>
      </c>
      <c r="FK211">
        <f t="shared" si="571"/>
        <v>0</v>
      </c>
      <c r="FL211">
        <f t="shared" si="581"/>
        <v>0</v>
      </c>
      <c r="FM211" s="7"/>
      <c r="FN211">
        <f>(1 - 'Initial absorption'!$N211)*FC211</f>
        <v>0</v>
      </c>
      <c r="FO211" s="7">
        <f t="shared" si="467"/>
        <v>0</v>
      </c>
      <c r="FP211">
        <f>'Initial absorption'!$T211*(FN211+FO211)*$N211</f>
        <v>0</v>
      </c>
      <c r="FQ211" s="7"/>
      <c r="FR211">
        <f t="shared" si="484"/>
        <v>0</v>
      </c>
      <c r="FS211">
        <f>'Initial absorption'!$N211*FR211*$J211</f>
        <v>0</v>
      </c>
      <c r="FU211">
        <f>(1-'Initial absorption'!$N211)*FR211</f>
        <v>0</v>
      </c>
      <c r="FV211">
        <f>'Initial absorption'!$H211*FU211*$F211</f>
        <v>0</v>
      </c>
      <c r="FW211" s="7"/>
      <c r="FX211">
        <f>(1 - 'Initial absorption'!$T211)*(FN211+FO211)</f>
        <v>0</v>
      </c>
      <c r="FY211">
        <f t="shared" si="468"/>
        <v>0</v>
      </c>
      <c r="GJ211" s="7">
        <f t="shared" si="586"/>
        <v>0</v>
      </c>
      <c r="GK211" s="7">
        <f t="shared" si="489"/>
        <v>0</v>
      </c>
      <c r="GL211" s="7">
        <f t="shared" si="532"/>
        <v>0</v>
      </c>
      <c r="GM211" s="7">
        <f t="shared" si="554"/>
        <v>0</v>
      </c>
      <c r="GN211" s="7"/>
      <c r="GO211" s="7">
        <f t="shared" si="555"/>
        <v>0</v>
      </c>
      <c r="GP211" s="7">
        <f t="shared" si="469"/>
        <v>0</v>
      </c>
      <c r="GQ211" s="7">
        <f t="shared" si="533"/>
        <v>0</v>
      </c>
      <c r="GR211" s="7">
        <f t="shared" si="556"/>
        <v>0</v>
      </c>
      <c r="GT211">
        <f t="shared" si="534"/>
        <v>0</v>
      </c>
      <c r="GU211">
        <f t="shared" si="535"/>
        <v>0</v>
      </c>
      <c r="GV211">
        <f t="shared" si="536"/>
        <v>0</v>
      </c>
      <c r="GW211">
        <f t="shared" si="572"/>
        <v>0</v>
      </c>
      <c r="GX211" s="7"/>
      <c r="GY211" s="7">
        <f t="shared" si="470"/>
        <v>0</v>
      </c>
      <c r="GZ211" s="7">
        <f t="shared" si="573"/>
        <v>0</v>
      </c>
      <c r="HA211" s="7">
        <f t="shared" si="537"/>
        <v>0</v>
      </c>
      <c r="HB211" s="7"/>
      <c r="HC211" s="7">
        <f t="shared" si="471"/>
        <v>0</v>
      </c>
      <c r="HD211" s="7">
        <f>'Initial absorption'!$H211*HC211*$F211</f>
        <v>0</v>
      </c>
      <c r="HE211" s="7">
        <f t="shared" si="574"/>
        <v>0</v>
      </c>
      <c r="HF211" s="7">
        <f>'Initial absorption'!$N211*HE211*$J211</f>
        <v>0</v>
      </c>
      <c r="HG211" s="7"/>
      <c r="HH211">
        <f t="shared" si="472"/>
        <v>0</v>
      </c>
      <c r="HI211" s="7">
        <f t="shared" si="473"/>
        <v>0</v>
      </c>
      <c r="HJ211">
        <f t="shared" si="557"/>
        <v>0</v>
      </c>
      <c r="HK211" s="7"/>
      <c r="HL211">
        <f t="shared" si="558"/>
        <v>0</v>
      </c>
      <c r="HM211">
        <f t="shared" si="575"/>
        <v>0</v>
      </c>
      <c r="HN211">
        <f t="shared" si="582"/>
        <v>0</v>
      </c>
      <c r="HO211" s="7"/>
      <c r="HP211">
        <f>(1 - 'Initial absorption'!$N211)*HE211</f>
        <v>0</v>
      </c>
      <c r="HQ211" s="7">
        <f t="shared" si="474"/>
        <v>0</v>
      </c>
      <c r="HR211">
        <f>'Initial absorption'!$T211*(HP211+HQ211)*$N211</f>
        <v>0</v>
      </c>
      <c r="HS211" s="7"/>
      <c r="HT211">
        <f t="shared" si="485"/>
        <v>0</v>
      </c>
      <c r="HU211">
        <f>'Initial absorption'!$N211*HT211*$J211</f>
        <v>0</v>
      </c>
      <c r="HW211">
        <f>(1-'Initial absorption'!$N211)*HT211</f>
        <v>0</v>
      </c>
      <c r="HX211">
        <f>'Initial absorption'!$H211*HW211*$F211</f>
        <v>0</v>
      </c>
      <c r="HY211" s="7"/>
      <c r="HZ211">
        <f>(1 - 'Initial absorption'!$T211)*(HP211+HQ211)</f>
        <v>0</v>
      </c>
      <c r="IA211">
        <f t="shared" si="475"/>
        <v>0</v>
      </c>
      <c r="IL211" s="7">
        <f t="shared" si="587"/>
        <v>0</v>
      </c>
      <c r="IM211" s="7">
        <f t="shared" si="490"/>
        <v>0</v>
      </c>
      <c r="IN211" s="7">
        <f t="shared" si="538"/>
        <v>0</v>
      </c>
      <c r="IO211" s="7">
        <f t="shared" si="559"/>
        <v>0</v>
      </c>
      <c r="IP211" s="7"/>
      <c r="IQ211" s="7">
        <f t="shared" si="560"/>
        <v>0</v>
      </c>
      <c r="IR211" s="7">
        <f t="shared" si="476"/>
        <v>0</v>
      </c>
      <c r="IS211" s="7">
        <f t="shared" si="539"/>
        <v>0</v>
      </c>
      <c r="IT211" s="7">
        <f t="shared" si="561"/>
        <v>0</v>
      </c>
      <c r="IV211">
        <f t="shared" si="540"/>
        <v>0</v>
      </c>
      <c r="IW211">
        <f t="shared" si="541"/>
        <v>0</v>
      </c>
      <c r="IX211">
        <f t="shared" si="542"/>
        <v>0</v>
      </c>
      <c r="IY211">
        <f t="shared" si="576"/>
        <v>0</v>
      </c>
      <c r="IZ211" s="7"/>
      <c r="JA211" s="7">
        <f t="shared" si="477"/>
        <v>0</v>
      </c>
      <c r="JB211" s="7">
        <f t="shared" si="577"/>
        <v>0</v>
      </c>
      <c r="JC211" s="7">
        <f t="shared" si="543"/>
        <v>0</v>
      </c>
      <c r="JD211" s="7"/>
      <c r="JE211" s="7">
        <f t="shared" si="478"/>
        <v>0</v>
      </c>
      <c r="JF211" s="7">
        <f>'Initial absorption'!$H211*JE211*$F211</f>
        <v>0</v>
      </c>
      <c r="JG211" s="7">
        <f t="shared" si="578"/>
        <v>0</v>
      </c>
      <c r="JH211" s="7">
        <f>'Initial absorption'!$N211*JG211*$J211</f>
        <v>0</v>
      </c>
      <c r="JI211" s="7"/>
      <c r="JJ211">
        <f t="shared" si="479"/>
        <v>0</v>
      </c>
      <c r="JK211" s="7">
        <f t="shared" si="480"/>
        <v>0</v>
      </c>
      <c r="JL211">
        <f t="shared" si="562"/>
        <v>0</v>
      </c>
      <c r="JM211" s="7"/>
      <c r="JN211">
        <f t="shared" si="563"/>
        <v>0</v>
      </c>
      <c r="JO211">
        <f t="shared" si="579"/>
        <v>0</v>
      </c>
      <c r="JP211">
        <f t="shared" si="583"/>
        <v>0</v>
      </c>
      <c r="JQ211" s="7"/>
      <c r="JR211">
        <f>(1 - 'Initial absorption'!$N211)*JG211</f>
        <v>0</v>
      </c>
      <c r="JS211" s="7">
        <f t="shared" si="481"/>
        <v>0</v>
      </c>
      <c r="JT211">
        <f>'Initial absorption'!$T211*(JR211+JS211)*$N211</f>
        <v>0</v>
      </c>
      <c r="JU211" s="7"/>
      <c r="JV211">
        <f t="shared" si="486"/>
        <v>0</v>
      </c>
      <c r="JW211">
        <f>'Initial absorption'!$N211*JV211*$J211</f>
        <v>0</v>
      </c>
      <c r="JY211">
        <f>(1-'Initial absorption'!$N211)*JV211</f>
        <v>0</v>
      </c>
      <c r="JZ211">
        <f>'Initial absorption'!$H211*JY211*$F211</f>
        <v>0</v>
      </c>
      <c r="KA211" s="7"/>
      <c r="KB211">
        <f>(1 - 'Initial absorption'!$T211)*(JR211+JS211)</f>
        <v>0</v>
      </c>
      <c r="KC211">
        <f t="shared" si="482"/>
        <v>0</v>
      </c>
    </row>
    <row r="212" spans="4:289" x14ac:dyDescent="0.25">
      <c r="D212">
        <v>1330</v>
      </c>
      <c r="E212">
        <f>'Input spectra'!B212</f>
        <v>0</v>
      </c>
      <c r="F212">
        <f>'Initial absorption'!J212</f>
        <v>0</v>
      </c>
      <c r="G212">
        <f>'Input spectra'!C212</f>
        <v>0</v>
      </c>
      <c r="H212">
        <f t="shared" si="491"/>
        <v>0</v>
      </c>
      <c r="I212">
        <f>'Input spectra'!D212</f>
        <v>0</v>
      </c>
      <c r="J212">
        <f>'Initial absorption'!P212</f>
        <v>0</v>
      </c>
      <c r="K212">
        <f>'Input spectra'!E212</f>
        <v>0</v>
      </c>
      <c r="L212">
        <f t="shared" si="492"/>
        <v>0</v>
      </c>
      <c r="M212">
        <f>'Input spectra'!F212</f>
        <v>0</v>
      </c>
      <c r="N212">
        <f>'Initial absorption'!V212</f>
        <v>0</v>
      </c>
      <c r="O212">
        <f>'Input spectra'!G212</f>
        <v>0</v>
      </c>
      <c r="P212">
        <f t="shared" si="493"/>
        <v>0</v>
      </c>
      <c r="R212">
        <f>'Reaching edge prob after ems 1'!$EZ213</f>
        <v>0.88917945961298162</v>
      </c>
      <c r="S212">
        <f>'Reaching edge prob after ems 2'!$EZ213</f>
        <v>0.88917945961298162</v>
      </c>
      <c r="T212">
        <f>'Reaching edge prob after ems 3'!EZ213</f>
        <v>0.88917945961298162</v>
      </c>
      <c r="U212">
        <f>1-EXP(-'Reaching edge prob after ems 1'!FC213*_k_in_ec_correction*($E212*_c1+'Input spectra'!Y212))</f>
        <v>1.1227042735272863E-2</v>
      </c>
      <c r="V212">
        <f>1-EXP(-(_t-'Reaching edge prob after ems 1'!FC213)*_k_in_ec_correction*($E212*_c1+'Input spectra'!Y212))</f>
        <v>1.1342518438487104E-2</v>
      </c>
      <c r="W212">
        <f>1-EXP(-'Reaching edge prob after ems 2'!FC213*_k_in_ec_correction*($I212*_c2+'Input spectra'!Y212))</f>
        <v>1.1227042735272863E-2</v>
      </c>
      <c r="X212">
        <f>1-EXP(-(_t-'Reaching edge prob after ems 2'!FC213)*_k_in_ec_correction*($I212*_c2+'Input spectra'!Y212))</f>
        <v>1.1342518438487104E-2</v>
      </c>
      <c r="Y212">
        <f>1-EXP(-'Reaching edge prob after ems 3'!FC213*_k_in_ec_correction*($M212*_c3+'Input spectra'!Y212))</f>
        <v>1.1227042735272863E-2</v>
      </c>
      <c r="Z212">
        <f>1-EXP(-(_t-'Reaching edge prob after ems 3'!FC213)*_k_in_ec_correction*($M212*_c3+'Input spectra'!Y212))</f>
        <v>1.1342518438487104E-2</v>
      </c>
      <c r="AD212" s="7">
        <f t="shared" si="494"/>
        <v>0</v>
      </c>
      <c r="AE212" s="7">
        <f t="shared" si="495"/>
        <v>0</v>
      </c>
      <c r="AF212" s="7">
        <f t="shared" si="496"/>
        <v>0</v>
      </c>
      <c r="AG212" s="7">
        <f t="shared" si="497"/>
        <v>0</v>
      </c>
      <c r="AH212" s="7"/>
      <c r="AI212" s="7">
        <f t="shared" si="498"/>
        <v>0</v>
      </c>
      <c r="AJ212" s="7">
        <f t="shared" si="499"/>
        <v>0</v>
      </c>
      <c r="AK212" s="7">
        <f t="shared" si="500"/>
        <v>0</v>
      </c>
      <c r="AL212" s="7">
        <f t="shared" si="501"/>
        <v>0</v>
      </c>
      <c r="AN212">
        <f t="shared" si="502"/>
        <v>0</v>
      </c>
      <c r="AO212">
        <f t="shared" si="503"/>
        <v>0</v>
      </c>
      <c r="AP212">
        <f t="shared" si="504"/>
        <v>0</v>
      </c>
      <c r="AQ212">
        <f t="shared" si="505"/>
        <v>0</v>
      </c>
      <c r="AR212" s="7"/>
      <c r="AS212" s="7">
        <f t="shared" si="506"/>
        <v>0</v>
      </c>
      <c r="AT212" s="7">
        <f t="shared" si="507"/>
        <v>0</v>
      </c>
      <c r="AU212" s="7">
        <f t="shared" si="508"/>
        <v>0</v>
      </c>
      <c r="AV212" s="7"/>
      <c r="AW212" s="7">
        <f t="shared" si="509"/>
        <v>0</v>
      </c>
      <c r="AX212" s="7">
        <f>'Initial absorption'!$H212*AW212*$F212</f>
        <v>0</v>
      </c>
      <c r="AY212" s="7">
        <f t="shared" si="510"/>
        <v>0</v>
      </c>
      <c r="AZ212" s="7">
        <f>'Initial absorption'!$N212*AY212*$J212</f>
        <v>0</v>
      </c>
      <c r="BA212" s="7"/>
      <c r="BB212">
        <f t="shared" si="511"/>
        <v>0</v>
      </c>
      <c r="BC212" s="7">
        <f t="shared" si="512"/>
        <v>0</v>
      </c>
      <c r="BD212">
        <f t="shared" si="513"/>
        <v>0</v>
      </c>
      <c r="BE212" s="7"/>
      <c r="BF212">
        <f t="shared" si="514"/>
        <v>0</v>
      </c>
      <c r="BG212">
        <f t="shared" si="515"/>
        <v>0</v>
      </c>
      <c r="BH212">
        <f t="shared" si="516"/>
        <v>0</v>
      </c>
      <c r="BI212" s="7"/>
      <c r="BJ212">
        <f>(1 - 'Initial absorption'!$N212)*AY212</f>
        <v>0</v>
      </c>
      <c r="BK212" s="7">
        <f t="shared" si="519"/>
        <v>0</v>
      </c>
      <c r="BL212">
        <f>'Initial absorption'!$T212*(BJ212+BK212)*$N212</f>
        <v>0</v>
      </c>
      <c r="BM212" s="7"/>
      <c r="BN212">
        <f t="shared" si="517"/>
        <v>0</v>
      </c>
      <c r="BO212">
        <f>'Initial absorption'!$N212*BN212*$J212</f>
        <v>0</v>
      </c>
      <c r="BQ212">
        <f>(1-'Initial absorption'!$N212)*BN212</f>
        <v>0</v>
      </c>
      <c r="BR212">
        <f>'Initial absorption'!$H212*BQ212*$F212</f>
        <v>0</v>
      </c>
      <c r="BS212" s="7"/>
      <c r="BT212">
        <f>(1 - 'Initial absorption'!$T212)*(BJ212+BK212)</f>
        <v>0</v>
      </c>
      <c r="BU212">
        <f t="shared" si="518"/>
        <v>0</v>
      </c>
      <c r="CF212" s="7">
        <f t="shared" si="584"/>
        <v>0</v>
      </c>
      <c r="CG212" s="7">
        <f t="shared" si="487"/>
        <v>0</v>
      </c>
      <c r="CH212" s="7">
        <f t="shared" si="520"/>
        <v>0</v>
      </c>
      <c r="CI212" s="7">
        <f t="shared" si="544"/>
        <v>0</v>
      </c>
      <c r="CJ212" s="7"/>
      <c r="CK212" s="7">
        <f t="shared" si="545"/>
        <v>0</v>
      </c>
      <c r="CL212" s="7">
        <f t="shared" si="455"/>
        <v>0</v>
      </c>
      <c r="CM212" s="7">
        <f t="shared" si="521"/>
        <v>0</v>
      </c>
      <c r="CN212" s="7">
        <f t="shared" si="546"/>
        <v>0</v>
      </c>
      <c r="CP212">
        <f t="shared" si="522"/>
        <v>0</v>
      </c>
      <c r="CQ212">
        <f t="shared" si="523"/>
        <v>0</v>
      </c>
      <c r="CR212">
        <f t="shared" si="524"/>
        <v>0</v>
      </c>
      <c r="CS212">
        <f t="shared" si="564"/>
        <v>0</v>
      </c>
      <c r="CT212" s="7"/>
      <c r="CU212" s="7">
        <f t="shared" si="456"/>
        <v>0</v>
      </c>
      <c r="CV212" s="7">
        <f t="shared" si="565"/>
        <v>0</v>
      </c>
      <c r="CW212" s="7">
        <f t="shared" si="525"/>
        <v>0</v>
      </c>
      <c r="CX212" s="7"/>
      <c r="CY212" s="7">
        <f t="shared" si="457"/>
        <v>0</v>
      </c>
      <c r="CZ212" s="7">
        <f>'Initial absorption'!$H212*CY212*$F212</f>
        <v>0</v>
      </c>
      <c r="DA212" s="7">
        <f t="shared" si="566"/>
        <v>0</v>
      </c>
      <c r="DB212" s="7">
        <f>'Initial absorption'!$N212*DA212*$J212</f>
        <v>0</v>
      </c>
      <c r="DC212" s="7"/>
      <c r="DD212">
        <f t="shared" si="458"/>
        <v>0</v>
      </c>
      <c r="DE212" s="7">
        <f t="shared" si="459"/>
        <v>0</v>
      </c>
      <c r="DF212">
        <f t="shared" si="547"/>
        <v>0</v>
      </c>
      <c r="DG212" s="7"/>
      <c r="DH212">
        <f t="shared" si="548"/>
        <v>0</v>
      </c>
      <c r="DI212">
        <f t="shared" si="567"/>
        <v>0</v>
      </c>
      <c r="DJ212">
        <f t="shared" si="580"/>
        <v>0</v>
      </c>
      <c r="DK212" s="7"/>
      <c r="DL212">
        <f>(1 - 'Initial absorption'!$N212)*DA212</f>
        <v>0</v>
      </c>
      <c r="DM212" s="7">
        <f t="shared" si="460"/>
        <v>0</v>
      </c>
      <c r="DN212">
        <f>'Initial absorption'!$T212*(DL212+DM212)*$N212</f>
        <v>0</v>
      </c>
      <c r="DO212" s="7"/>
      <c r="DP212">
        <f t="shared" si="483"/>
        <v>0</v>
      </c>
      <c r="DQ212">
        <f>'Initial absorption'!$N212*DP212*$J212</f>
        <v>0</v>
      </c>
      <c r="DS212">
        <f>(1-'Initial absorption'!$N212)*DP212</f>
        <v>0</v>
      </c>
      <c r="DT212">
        <f>'Initial absorption'!$H212*DS212*$F212</f>
        <v>0</v>
      </c>
      <c r="DU212" s="7"/>
      <c r="DV212">
        <f>(1 - 'Initial absorption'!$T212)*(DL212+DM212)</f>
        <v>0</v>
      </c>
      <c r="DW212">
        <f t="shared" si="461"/>
        <v>0</v>
      </c>
      <c r="EH212" s="7">
        <f t="shared" si="585"/>
        <v>0</v>
      </c>
      <c r="EI212" s="7">
        <f t="shared" si="488"/>
        <v>0</v>
      </c>
      <c r="EJ212" s="7">
        <f t="shared" si="526"/>
        <v>0</v>
      </c>
      <c r="EK212" s="7">
        <f t="shared" si="549"/>
        <v>0</v>
      </c>
      <c r="EL212" s="7"/>
      <c r="EM212" s="7">
        <f t="shared" si="550"/>
        <v>0</v>
      </c>
      <c r="EN212" s="7">
        <f t="shared" si="462"/>
        <v>0</v>
      </c>
      <c r="EO212" s="7">
        <f t="shared" si="527"/>
        <v>0</v>
      </c>
      <c r="EP212" s="7">
        <f t="shared" si="551"/>
        <v>0</v>
      </c>
      <c r="ER212">
        <f t="shared" si="528"/>
        <v>0</v>
      </c>
      <c r="ES212">
        <f t="shared" si="529"/>
        <v>0</v>
      </c>
      <c r="ET212">
        <f t="shared" si="530"/>
        <v>0</v>
      </c>
      <c r="EU212">
        <f t="shared" si="568"/>
        <v>0</v>
      </c>
      <c r="EV212" s="7"/>
      <c r="EW212" s="7">
        <f t="shared" si="463"/>
        <v>0</v>
      </c>
      <c r="EX212" s="7">
        <f t="shared" si="569"/>
        <v>0</v>
      </c>
      <c r="EY212" s="7">
        <f t="shared" si="531"/>
        <v>0</v>
      </c>
      <c r="EZ212" s="7"/>
      <c r="FA212" s="7">
        <f t="shared" si="464"/>
        <v>0</v>
      </c>
      <c r="FB212" s="7">
        <f>'Initial absorption'!$H212*FA212*$F212</f>
        <v>0</v>
      </c>
      <c r="FC212" s="7">
        <f t="shared" si="570"/>
        <v>0</v>
      </c>
      <c r="FD212" s="7">
        <f>'Initial absorption'!$N212*FC212*$J212</f>
        <v>0</v>
      </c>
      <c r="FE212" s="7"/>
      <c r="FF212">
        <f t="shared" si="465"/>
        <v>0</v>
      </c>
      <c r="FG212" s="7">
        <f t="shared" si="466"/>
        <v>0</v>
      </c>
      <c r="FH212">
        <f t="shared" si="552"/>
        <v>0</v>
      </c>
      <c r="FI212" s="7"/>
      <c r="FJ212">
        <f t="shared" si="553"/>
        <v>0</v>
      </c>
      <c r="FK212">
        <f t="shared" si="571"/>
        <v>0</v>
      </c>
      <c r="FL212">
        <f t="shared" si="581"/>
        <v>0</v>
      </c>
      <c r="FM212" s="7"/>
      <c r="FN212">
        <f>(1 - 'Initial absorption'!$N212)*FC212</f>
        <v>0</v>
      </c>
      <c r="FO212" s="7">
        <f t="shared" si="467"/>
        <v>0</v>
      </c>
      <c r="FP212">
        <f>'Initial absorption'!$T212*(FN212+FO212)*$N212</f>
        <v>0</v>
      </c>
      <c r="FQ212" s="7"/>
      <c r="FR212">
        <f t="shared" si="484"/>
        <v>0</v>
      </c>
      <c r="FS212">
        <f>'Initial absorption'!$N212*FR212*$J212</f>
        <v>0</v>
      </c>
      <c r="FU212">
        <f>(1-'Initial absorption'!$N212)*FR212</f>
        <v>0</v>
      </c>
      <c r="FV212">
        <f>'Initial absorption'!$H212*FU212*$F212</f>
        <v>0</v>
      </c>
      <c r="FW212" s="7"/>
      <c r="FX212">
        <f>(1 - 'Initial absorption'!$T212)*(FN212+FO212)</f>
        <v>0</v>
      </c>
      <c r="FY212">
        <f t="shared" si="468"/>
        <v>0</v>
      </c>
      <c r="GJ212" s="7">
        <f t="shared" si="586"/>
        <v>0</v>
      </c>
      <c r="GK212" s="7">
        <f t="shared" si="489"/>
        <v>0</v>
      </c>
      <c r="GL212" s="7">
        <f t="shared" si="532"/>
        <v>0</v>
      </c>
      <c r="GM212" s="7">
        <f t="shared" si="554"/>
        <v>0</v>
      </c>
      <c r="GN212" s="7"/>
      <c r="GO212" s="7">
        <f t="shared" si="555"/>
        <v>0</v>
      </c>
      <c r="GP212" s="7">
        <f t="shared" si="469"/>
        <v>0</v>
      </c>
      <c r="GQ212" s="7">
        <f t="shared" si="533"/>
        <v>0</v>
      </c>
      <c r="GR212" s="7">
        <f t="shared" si="556"/>
        <v>0</v>
      </c>
      <c r="GT212">
        <f t="shared" si="534"/>
        <v>0</v>
      </c>
      <c r="GU212">
        <f t="shared" si="535"/>
        <v>0</v>
      </c>
      <c r="GV212">
        <f t="shared" si="536"/>
        <v>0</v>
      </c>
      <c r="GW212">
        <f t="shared" si="572"/>
        <v>0</v>
      </c>
      <c r="GX212" s="7"/>
      <c r="GY212" s="7">
        <f t="shared" si="470"/>
        <v>0</v>
      </c>
      <c r="GZ212" s="7">
        <f t="shared" si="573"/>
        <v>0</v>
      </c>
      <c r="HA212" s="7">
        <f t="shared" si="537"/>
        <v>0</v>
      </c>
      <c r="HB212" s="7"/>
      <c r="HC212" s="7">
        <f t="shared" si="471"/>
        <v>0</v>
      </c>
      <c r="HD212" s="7">
        <f>'Initial absorption'!$H212*HC212*$F212</f>
        <v>0</v>
      </c>
      <c r="HE212" s="7">
        <f t="shared" si="574"/>
        <v>0</v>
      </c>
      <c r="HF212" s="7">
        <f>'Initial absorption'!$N212*HE212*$J212</f>
        <v>0</v>
      </c>
      <c r="HG212" s="7"/>
      <c r="HH212">
        <f t="shared" si="472"/>
        <v>0</v>
      </c>
      <c r="HI212" s="7">
        <f t="shared" si="473"/>
        <v>0</v>
      </c>
      <c r="HJ212">
        <f t="shared" si="557"/>
        <v>0</v>
      </c>
      <c r="HK212" s="7"/>
      <c r="HL212">
        <f t="shared" si="558"/>
        <v>0</v>
      </c>
      <c r="HM212">
        <f t="shared" si="575"/>
        <v>0</v>
      </c>
      <c r="HN212">
        <f t="shared" si="582"/>
        <v>0</v>
      </c>
      <c r="HO212" s="7"/>
      <c r="HP212">
        <f>(1 - 'Initial absorption'!$N212)*HE212</f>
        <v>0</v>
      </c>
      <c r="HQ212" s="7">
        <f t="shared" si="474"/>
        <v>0</v>
      </c>
      <c r="HR212">
        <f>'Initial absorption'!$T212*(HP212+HQ212)*$N212</f>
        <v>0</v>
      </c>
      <c r="HS212" s="7"/>
      <c r="HT212">
        <f t="shared" si="485"/>
        <v>0</v>
      </c>
      <c r="HU212">
        <f>'Initial absorption'!$N212*HT212*$J212</f>
        <v>0</v>
      </c>
      <c r="HW212">
        <f>(1-'Initial absorption'!$N212)*HT212</f>
        <v>0</v>
      </c>
      <c r="HX212">
        <f>'Initial absorption'!$H212*HW212*$F212</f>
        <v>0</v>
      </c>
      <c r="HY212" s="7"/>
      <c r="HZ212">
        <f>(1 - 'Initial absorption'!$T212)*(HP212+HQ212)</f>
        <v>0</v>
      </c>
      <c r="IA212">
        <f t="shared" si="475"/>
        <v>0</v>
      </c>
      <c r="IL212" s="7">
        <f t="shared" si="587"/>
        <v>0</v>
      </c>
      <c r="IM212" s="7">
        <f t="shared" si="490"/>
        <v>0</v>
      </c>
      <c r="IN212" s="7">
        <f t="shared" si="538"/>
        <v>0</v>
      </c>
      <c r="IO212" s="7">
        <f t="shared" si="559"/>
        <v>0</v>
      </c>
      <c r="IP212" s="7"/>
      <c r="IQ212" s="7">
        <f t="shared" si="560"/>
        <v>0</v>
      </c>
      <c r="IR212" s="7">
        <f t="shared" si="476"/>
        <v>0</v>
      </c>
      <c r="IS212" s="7">
        <f t="shared" si="539"/>
        <v>0</v>
      </c>
      <c r="IT212" s="7">
        <f t="shared" si="561"/>
        <v>0</v>
      </c>
      <c r="IV212">
        <f t="shared" si="540"/>
        <v>0</v>
      </c>
      <c r="IW212">
        <f t="shared" si="541"/>
        <v>0</v>
      </c>
      <c r="IX212">
        <f t="shared" si="542"/>
        <v>0</v>
      </c>
      <c r="IY212">
        <f t="shared" si="576"/>
        <v>0</v>
      </c>
      <c r="IZ212" s="7"/>
      <c r="JA212" s="7">
        <f t="shared" si="477"/>
        <v>0</v>
      </c>
      <c r="JB212" s="7">
        <f t="shared" si="577"/>
        <v>0</v>
      </c>
      <c r="JC212" s="7">
        <f t="shared" si="543"/>
        <v>0</v>
      </c>
      <c r="JD212" s="7"/>
      <c r="JE212" s="7">
        <f t="shared" si="478"/>
        <v>0</v>
      </c>
      <c r="JF212" s="7">
        <f>'Initial absorption'!$H212*JE212*$F212</f>
        <v>0</v>
      </c>
      <c r="JG212" s="7">
        <f t="shared" si="578"/>
        <v>0</v>
      </c>
      <c r="JH212" s="7">
        <f>'Initial absorption'!$N212*JG212*$J212</f>
        <v>0</v>
      </c>
      <c r="JI212" s="7"/>
      <c r="JJ212">
        <f t="shared" si="479"/>
        <v>0</v>
      </c>
      <c r="JK212" s="7">
        <f t="shared" si="480"/>
        <v>0</v>
      </c>
      <c r="JL212">
        <f t="shared" si="562"/>
        <v>0</v>
      </c>
      <c r="JM212" s="7"/>
      <c r="JN212">
        <f t="shared" si="563"/>
        <v>0</v>
      </c>
      <c r="JO212">
        <f t="shared" si="579"/>
        <v>0</v>
      </c>
      <c r="JP212">
        <f t="shared" si="583"/>
        <v>0</v>
      </c>
      <c r="JQ212" s="7"/>
      <c r="JR212">
        <f>(1 - 'Initial absorption'!$N212)*JG212</f>
        <v>0</v>
      </c>
      <c r="JS212" s="7">
        <f t="shared" si="481"/>
        <v>0</v>
      </c>
      <c r="JT212">
        <f>'Initial absorption'!$T212*(JR212+JS212)*$N212</f>
        <v>0</v>
      </c>
      <c r="JU212" s="7"/>
      <c r="JV212">
        <f t="shared" si="486"/>
        <v>0</v>
      </c>
      <c r="JW212">
        <f>'Initial absorption'!$N212*JV212*$J212</f>
        <v>0</v>
      </c>
      <c r="JY212">
        <f>(1-'Initial absorption'!$N212)*JV212</f>
        <v>0</v>
      </c>
      <c r="JZ212">
        <f>'Initial absorption'!$H212*JY212*$F212</f>
        <v>0</v>
      </c>
      <c r="KA212" s="7"/>
      <c r="KB212">
        <f>(1 - 'Initial absorption'!$T212)*(JR212+JS212)</f>
        <v>0</v>
      </c>
      <c r="KC212">
        <f t="shared" si="482"/>
        <v>0</v>
      </c>
    </row>
    <row r="213" spans="4:289" x14ac:dyDescent="0.25">
      <c r="D213">
        <v>1335</v>
      </c>
      <c r="E213">
        <f>'Input spectra'!B213</f>
        <v>0</v>
      </c>
      <c r="F213">
        <f>'Initial absorption'!J213</f>
        <v>0</v>
      </c>
      <c r="G213">
        <f>'Input spectra'!C213</f>
        <v>0</v>
      </c>
      <c r="H213">
        <f t="shared" si="491"/>
        <v>0</v>
      </c>
      <c r="I213">
        <f>'Input spectra'!D213</f>
        <v>0</v>
      </c>
      <c r="J213">
        <f>'Initial absorption'!P213</f>
        <v>0</v>
      </c>
      <c r="K213">
        <f>'Input spectra'!E213</f>
        <v>0</v>
      </c>
      <c r="L213">
        <f t="shared" si="492"/>
        <v>0</v>
      </c>
      <c r="M213">
        <f>'Input spectra'!F213</f>
        <v>0</v>
      </c>
      <c r="N213">
        <f>'Initial absorption'!V213</f>
        <v>0</v>
      </c>
      <c r="O213">
        <f>'Input spectra'!G213</f>
        <v>0</v>
      </c>
      <c r="P213">
        <f t="shared" si="493"/>
        <v>0</v>
      </c>
      <c r="R213">
        <f>'Reaching edge prob after ems 1'!$EZ214</f>
        <v>0.88930856065600539</v>
      </c>
      <c r="S213">
        <f>'Reaching edge prob after ems 2'!$EZ214</f>
        <v>0.88930856065600539</v>
      </c>
      <c r="T213">
        <f>'Reaching edge prob after ems 3'!EZ214</f>
        <v>0.88930856065600539</v>
      </c>
      <c r="U213">
        <f>1-EXP(-'Reaching edge prob after ems 1'!FC214*_k_in_ec_correction*($E213*_c1+'Input spectra'!Y213))</f>
        <v>1.121287383148184E-2</v>
      </c>
      <c r="V213">
        <f>1-EXP(-(_t-'Reaching edge prob after ems 1'!FC214)*_k_in_ec_correction*($E213*_c1+'Input spectra'!Y213))</f>
        <v>1.1328056755628646E-2</v>
      </c>
      <c r="W213">
        <f>1-EXP(-'Reaching edge prob after ems 2'!FC214*_k_in_ec_correction*($I213*_c2+'Input spectra'!Y213))</f>
        <v>1.121287383148184E-2</v>
      </c>
      <c r="X213">
        <f>1-EXP(-(_t-'Reaching edge prob after ems 2'!FC214)*_k_in_ec_correction*($I213*_c2+'Input spectra'!Y213))</f>
        <v>1.1328056755628646E-2</v>
      </c>
      <c r="Y213">
        <f>1-EXP(-'Reaching edge prob after ems 3'!FC214*_k_in_ec_correction*($M213*_c3+'Input spectra'!Y213))</f>
        <v>1.121287383148184E-2</v>
      </c>
      <c r="Z213">
        <f>1-EXP(-(_t-'Reaching edge prob after ems 3'!FC214)*_k_in_ec_correction*($M213*_c3+'Input spectra'!Y213))</f>
        <v>1.1328056755628646E-2</v>
      </c>
      <c r="AD213" s="7">
        <f t="shared" si="494"/>
        <v>0</v>
      </c>
      <c r="AE213" s="7">
        <f t="shared" si="495"/>
        <v>0</v>
      </c>
      <c r="AF213" s="7">
        <f t="shared" si="496"/>
        <v>0</v>
      </c>
      <c r="AG213" s="7">
        <f t="shared" si="497"/>
        <v>0</v>
      </c>
      <c r="AH213" s="7"/>
      <c r="AI213" s="7">
        <f t="shared" si="498"/>
        <v>0</v>
      </c>
      <c r="AJ213" s="7">
        <f t="shared" si="499"/>
        <v>0</v>
      </c>
      <c r="AK213" s="7">
        <f t="shared" si="500"/>
        <v>0</v>
      </c>
      <c r="AL213" s="7">
        <f t="shared" si="501"/>
        <v>0</v>
      </c>
      <c r="AN213">
        <f t="shared" si="502"/>
        <v>0</v>
      </c>
      <c r="AO213">
        <f t="shared" si="503"/>
        <v>0</v>
      </c>
      <c r="AP213">
        <f t="shared" si="504"/>
        <v>0</v>
      </c>
      <c r="AQ213">
        <f t="shared" si="505"/>
        <v>0</v>
      </c>
      <c r="AR213" s="7"/>
      <c r="AS213" s="7">
        <f t="shared" si="506"/>
        <v>0</v>
      </c>
      <c r="AT213" s="7">
        <f t="shared" si="507"/>
        <v>0</v>
      </c>
      <c r="AU213" s="7">
        <f t="shared" si="508"/>
        <v>0</v>
      </c>
      <c r="AV213" s="7"/>
      <c r="AW213" s="7">
        <f t="shared" si="509"/>
        <v>0</v>
      </c>
      <c r="AX213" s="7">
        <f>'Initial absorption'!$H213*AW213*$F213</f>
        <v>0</v>
      </c>
      <c r="AY213" s="7">
        <f t="shared" si="510"/>
        <v>0</v>
      </c>
      <c r="AZ213" s="7">
        <f>'Initial absorption'!$N213*AY213*$J213</f>
        <v>0</v>
      </c>
      <c r="BA213" s="7"/>
      <c r="BB213">
        <f t="shared" si="511"/>
        <v>0</v>
      </c>
      <c r="BC213" s="7">
        <f t="shared" si="512"/>
        <v>0</v>
      </c>
      <c r="BD213">
        <f t="shared" si="513"/>
        <v>0</v>
      </c>
      <c r="BE213" s="7"/>
      <c r="BF213">
        <f t="shared" si="514"/>
        <v>0</v>
      </c>
      <c r="BG213">
        <f t="shared" si="515"/>
        <v>0</v>
      </c>
      <c r="BH213">
        <f t="shared" si="516"/>
        <v>0</v>
      </c>
      <c r="BI213" s="7"/>
      <c r="BJ213">
        <f>(1 - 'Initial absorption'!$N213)*AY213</f>
        <v>0</v>
      </c>
      <c r="BK213" s="7">
        <f t="shared" si="519"/>
        <v>0</v>
      </c>
      <c r="BL213">
        <f>'Initial absorption'!$T213*(BJ213+BK213)*$N213</f>
        <v>0</v>
      </c>
      <c r="BM213" s="7"/>
      <c r="BN213">
        <f t="shared" si="517"/>
        <v>0</v>
      </c>
      <c r="BO213">
        <f>'Initial absorption'!$N213*BN213*$J213</f>
        <v>0</v>
      </c>
      <c r="BQ213">
        <f>(1-'Initial absorption'!$N213)*BN213</f>
        <v>0</v>
      </c>
      <c r="BR213">
        <f>'Initial absorption'!$H213*BQ213*$F213</f>
        <v>0</v>
      </c>
      <c r="BS213" s="7"/>
      <c r="BT213">
        <f>(1 - 'Initial absorption'!$T213)*(BJ213+BK213)</f>
        <v>0</v>
      </c>
      <c r="BU213">
        <f t="shared" si="518"/>
        <v>0</v>
      </c>
      <c r="CF213" s="7">
        <f t="shared" si="584"/>
        <v>0</v>
      </c>
      <c r="CG213" s="7">
        <f t="shared" si="487"/>
        <v>0</v>
      </c>
      <c r="CH213" s="7">
        <f t="shared" si="520"/>
        <v>0</v>
      </c>
      <c r="CI213" s="7">
        <f t="shared" si="544"/>
        <v>0</v>
      </c>
      <c r="CJ213" s="7"/>
      <c r="CK213" s="7">
        <f t="shared" si="545"/>
        <v>0</v>
      </c>
      <c r="CL213" s="7">
        <f t="shared" si="455"/>
        <v>0</v>
      </c>
      <c r="CM213" s="7">
        <f t="shared" si="521"/>
        <v>0</v>
      </c>
      <c r="CN213" s="7">
        <f t="shared" si="546"/>
        <v>0</v>
      </c>
      <c r="CP213">
        <f t="shared" si="522"/>
        <v>0</v>
      </c>
      <c r="CQ213">
        <f t="shared" si="523"/>
        <v>0</v>
      </c>
      <c r="CR213">
        <f t="shared" si="524"/>
        <v>0</v>
      </c>
      <c r="CS213">
        <f t="shared" si="564"/>
        <v>0</v>
      </c>
      <c r="CT213" s="7"/>
      <c r="CU213" s="7">
        <f t="shared" si="456"/>
        <v>0</v>
      </c>
      <c r="CV213" s="7">
        <f t="shared" si="565"/>
        <v>0</v>
      </c>
      <c r="CW213" s="7">
        <f t="shared" si="525"/>
        <v>0</v>
      </c>
      <c r="CX213" s="7"/>
      <c r="CY213" s="7">
        <f t="shared" si="457"/>
        <v>0</v>
      </c>
      <c r="CZ213" s="7">
        <f>'Initial absorption'!$H213*CY213*$F213</f>
        <v>0</v>
      </c>
      <c r="DA213" s="7">
        <f t="shared" si="566"/>
        <v>0</v>
      </c>
      <c r="DB213" s="7">
        <f>'Initial absorption'!$N213*DA213*$J213</f>
        <v>0</v>
      </c>
      <c r="DC213" s="7"/>
      <c r="DD213">
        <f t="shared" si="458"/>
        <v>0</v>
      </c>
      <c r="DE213" s="7">
        <f t="shared" si="459"/>
        <v>0</v>
      </c>
      <c r="DF213">
        <f t="shared" si="547"/>
        <v>0</v>
      </c>
      <c r="DG213" s="7"/>
      <c r="DH213">
        <f t="shared" si="548"/>
        <v>0</v>
      </c>
      <c r="DI213">
        <f t="shared" si="567"/>
        <v>0</v>
      </c>
      <c r="DJ213">
        <f t="shared" si="580"/>
        <v>0</v>
      </c>
      <c r="DK213" s="7"/>
      <c r="DL213">
        <f>(1 - 'Initial absorption'!$N213)*DA213</f>
        <v>0</v>
      </c>
      <c r="DM213" s="7">
        <f t="shared" si="460"/>
        <v>0</v>
      </c>
      <c r="DN213">
        <f>'Initial absorption'!$T213*(DL213+DM213)*$N213</f>
        <v>0</v>
      </c>
      <c r="DO213" s="7"/>
      <c r="DP213">
        <f t="shared" si="483"/>
        <v>0</v>
      </c>
      <c r="DQ213">
        <f>'Initial absorption'!$N213*DP213*$J213</f>
        <v>0</v>
      </c>
      <c r="DS213">
        <f>(1-'Initial absorption'!$N213)*DP213</f>
        <v>0</v>
      </c>
      <c r="DT213">
        <f>'Initial absorption'!$H213*DS213*$F213</f>
        <v>0</v>
      </c>
      <c r="DU213" s="7"/>
      <c r="DV213">
        <f>(1 - 'Initial absorption'!$T213)*(DL213+DM213)</f>
        <v>0</v>
      </c>
      <c r="DW213">
        <f t="shared" si="461"/>
        <v>0</v>
      </c>
      <c r="EH213" s="7">
        <f t="shared" si="585"/>
        <v>0</v>
      </c>
      <c r="EI213" s="7">
        <f t="shared" si="488"/>
        <v>0</v>
      </c>
      <c r="EJ213" s="7">
        <f t="shared" si="526"/>
        <v>0</v>
      </c>
      <c r="EK213" s="7">
        <f t="shared" si="549"/>
        <v>0</v>
      </c>
      <c r="EL213" s="7"/>
      <c r="EM213" s="7">
        <f t="shared" si="550"/>
        <v>0</v>
      </c>
      <c r="EN213" s="7">
        <f t="shared" si="462"/>
        <v>0</v>
      </c>
      <c r="EO213" s="7">
        <f t="shared" si="527"/>
        <v>0</v>
      </c>
      <c r="EP213" s="7">
        <f t="shared" si="551"/>
        <v>0</v>
      </c>
      <c r="ER213">
        <f t="shared" si="528"/>
        <v>0</v>
      </c>
      <c r="ES213">
        <f t="shared" si="529"/>
        <v>0</v>
      </c>
      <c r="ET213">
        <f t="shared" si="530"/>
        <v>0</v>
      </c>
      <c r="EU213">
        <f t="shared" si="568"/>
        <v>0</v>
      </c>
      <c r="EV213" s="7"/>
      <c r="EW213" s="7">
        <f t="shared" si="463"/>
        <v>0</v>
      </c>
      <c r="EX213" s="7">
        <f t="shared" si="569"/>
        <v>0</v>
      </c>
      <c r="EY213" s="7">
        <f t="shared" si="531"/>
        <v>0</v>
      </c>
      <c r="EZ213" s="7"/>
      <c r="FA213" s="7">
        <f t="shared" si="464"/>
        <v>0</v>
      </c>
      <c r="FB213" s="7">
        <f>'Initial absorption'!$H213*FA213*$F213</f>
        <v>0</v>
      </c>
      <c r="FC213" s="7">
        <f t="shared" si="570"/>
        <v>0</v>
      </c>
      <c r="FD213" s="7">
        <f>'Initial absorption'!$N213*FC213*$J213</f>
        <v>0</v>
      </c>
      <c r="FE213" s="7"/>
      <c r="FF213">
        <f t="shared" si="465"/>
        <v>0</v>
      </c>
      <c r="FG213" s="7">
        <f t="shared" si="466"/>
        <v>0</v>
      </c>
      <c r="FH213">
        <f t="shared" si="552"/>
        <v>0</v>
      </c>
      <c r="FI213" s="7"/>
      <c r="FJ213">
        <f t="shared" si="553"/>
        <v>0</v>
      </c>
      <c r="FK213">
        <f t="shared" si="571"/>
        <v>0</v>
      </c>
      <c r="FL213">
        <f t="shared" si="581"/>
        <v>0</v>
      </c>
      <c r="FM213" s="7"/>
      <c r="FN213">
        <f>(1 - 'Initial absorption'!$N213)*FC213</f>
        <v>0</v>
      </c>
      <c r="FO213" s="7">
        <f t="shared" si="467"/>
        <v>0</v>
      </c>
      <c r="FP213">
        <f>'Initial absorption'!$T213*(FN213+FO213)*$N213</f>
        <v>0</v>
      </c>
      <c r="FQ213" s="7"/>
      <c r="FR213">
        <f t="shared" si="484"/>
        <v>0</v>
      </c>
      <c r="FS213">
        <f>'Initial absorption'!$N213*FR213*$J213</f>
        <v>0</v>
      </c>
      <c r="FU213">
        <f>(1-'Initial absorption'!$N213)*FR213</f>
        <v>0</v>
      </c>
      <c r="FV213">
        <f>'Initial absorption'!$H213*FU213*$F213</f>
        <v>0</v>
      </c>
      <c r="FW213" s="7"/>
      <c r="FX213">
        <f>(1 - 'Initial absorption'!$T213)*(FN213+FO213)</f>
        <v>0</v>
      </c>
      <c r="FY213">
        <f t="shared" si="468"/>
        <v>0</v>
      </c>
      <c r="GJ213" s="7">
        <f t="shared" si="586"/>
        <v>0</v>
      </c>
      <c r="GK213" s="7">
        <f t="shared" si="489"/>
        <v>0</v>
      </c>
      <c r="GL213" s="7">
        <f t="shared" si="532"/>
        <v>0</v>
      </c>
      <c r="GM213" s="7">
        <f t="shared" si="554"/>
        <v>0</v>
      </c>
      <c r="GN213" s="7"/>
      <c r="GO213" s="7">
        <f t="shared" si="555"/>
        <v>0</v>
      </c>
      <c r="GP213" s="7">
        <f t="shared" si="469"/>
        <v>0</v>
      </c>
      <c r="GQ213" s="7">
        <f t="shared" si="533"/>
        <v>0</v>
      </c>
      <c r="GR213" s="7">
        <f t="shared" si="556"/>
        <v>0</v>
      </c>
      <c r="GT213">
        <f t="shared" si="534"/>
        <v>0</v>
      </c>
      <c r="GU213">
        <f t="shared" si="535"/>
        <v>0</v>
      </c>
      <c r="GV213">
        <f t="shared" si="536"/>
        <v>0</v>
      </c>
      <c r="GW213">
        <f t="shared" si="572"/>
        <v>0</v>
      </c>
      <c r="GX213" s="7"/>
      <c r="GY213" s="7">
        <f t="shared" si="470"/>
        <v>0</v>
      </c>
      <c r="GZ213" s="7">
        <f t="shared" si="573"/>
        <v>0</v>
      </c>
      <c r="HA213" s="7">
        <f t="shared" si="537"/>
        <v>0</v>
      </c>
      <c r="HB213" s="7"/>
      <c r="HC213" s="7">
        <f t="shared" si="471"/>
        <v>0</v>
      </c>
      <c r="HD213" s="7">
        <f>'Initial absorption'!$H213*HC213*$F213</f>
        <v>0</v>
      </c>
      <c r="HE213" s="7">
        <f t="shared" si="574"/>
        <v>0</v>
      </c>
      <c r="HF213" s="7">
        <f>'Initial absorption'!$N213*HE213*$J213</f>
        <v>0</v>
      </c>
      <c r="HG213" s="7"/>
      <c r="HH213">
        <f t="shared" si="472"/>
        <v>0</v>
      </c>
      <c r="HI213" s="7">
        <f t="shared" si="473"/>
        <v>0</v>
      </c>
      <c r="HJ213">
        <f t="shared" si="557"/>
        <v>0</v>
      </c>
      <c r="HK213" s="7"/>
      <c r="HL213">
        <f t="shared" si="558"/>
        <v>0</v>
      </c>
      <c r="HM213">
        <f t="shared" si="575"/>
        <v>0</v>
      </c>
      <c r="HN213">
        <f t="shared" si="582"/>
        <v>0</v>
      </c>
      <c r="HO213" s="7"/>
      <c r="HP213">
        <f>(1 - 'Initial absorption'!$N213)*HE213</f>
        <v>0</v>
      </c>
      <c r="HQ213" s="7">
        <f t="shared" si="474"/>
        <v>0</v>
      </c>
      <c r="HR213">
        <f>'Initial absorption'!$T213*(HP213+HQ213)*$N213</f>
        <v>0</v>
      </c>
      <c r="HS213" s="7"/>
      <c r="HT213">
        <f t="shared" si="485"/>
        <v>0</v>
      </c>
      <c r="HU213">
        <f>'Initial absorption'!$N213*HT213*$J213</f>
        <v>0</v>
      </c>
      <c r="HW213">
        <f>(1-'Initial absorption'!$N213)*HT213</f>
        <v>0</v>
      </c>
      <c r="HX213">
        <f>'Initial absorption'!$H213*HW213*$F213</f>
        <v>0</v>
      </c>
      <c r="HY213" s="7"/>
      <c r="HZ213">
        <f>(1 - 'Initial absorption'!$T213)*(HP213+HQ213)</f>
        <v>0</v>
      </c>
      <c r="IA213">
        <f t="shared" si="475"/>
        <v>0</v>
      </c>
      <c r="IL213" s="7">
        <f t="shared" si="587"/>
        <v>0</v>
      </c>
      <c r="IM213" s="7">
        <f t="shared" si="490"/>
        <v>0</v>
      </c>
      <c r="IN213" s="7">
        <f t="shared" si="538"/>
        <v>0</v>
      </c>
      <c r="IO213" s="7">
        <f t="shared" si="559"/>
        <v>0</v>
      </c>
      <c r="IP213" s="7"/>
      <c r="IQ213" s="7">
        <f t="shared" si="560"/>
        <v>0</v>
      </c>
      <c r="IR213" s="7">
        <f t="shared" si="476"/>
        <v>0</v>
      </c>
      <c r="IS213" s="7">
        <f t="shared" si="539"/>
        <v>0</v>
      </c>
      <c r="IT213" s="7">
        <f t="shared" si="561"/>
        <v>0</v>
      </c>
      <c r="IV213">
        <f t="shared" si="540"/>
        <v>0</v>
      </c>
      <c r="IW213">
        <f t="shared" si="541"/>
        <v>0</v>
      </c>
      <c r="IX213">
        <f t="shared" si="542"/>
        <v>0</v>
      </c>
      <c r="IY213">
        <f t="shared" si="576"/>
        <v>0</v>
      </c>
      <c r="IZ213" s="7"/>
      <c r="JA213" s="7">
        <f t="shared" si="477"/>
        <v>0</v>
      </c>
      <c r="JB213" s="7">
        <f t="shared" si="577"/>
        <v>0</v>
      </c>
      <c r="JC213" s="7">
        <f t="shared" si="543"/>
        <v>0</v>
      </c>
      <c r="JD213" s="7"/>
      <c r="JE213" s="7">
        <f t="shared" si="478"/>
        <v>0</v>
      </c>
      <c r="JF213" s="7">
        <f>'Initial absorption'!$H213*JE213*$F213</f>
        <v>0</v>
      </c>
      <c r="JG213" s="7">
        <f t="shared" si="578"/>
        <v>0</v>
      </c>
      <c r="JH213" s="7">
        <f>'Initial absorption'!$N213*JG213*$J213</f>
        <v>0</v>
      </c>
      <c r="JI213" s="7"/>
      <c r="JJ213">
        <f t="shared" si="479"/>
        <v>0</v>
      </c>
      <c r="JK213" s="7">
        <f t="shared" si="480"/>
        <v>0</v>
      </c>
      <c r="JL213">
        <f t="shared" si="562"/>
        <v>0</v>
      </c>
      <c r="JM213" s="7"/>
      <c r="JN213">
        <f t="shared" si="563"/>
        <v>0</v>
      </c>
      <c r="JO213">
        <f t="shared" si="579"/>
        <v>0</v>
      </c>
      <c r="JP213">
        <f t="shared" si="583"/>
        <v>0</v>
      </c>
      <c r="JQ213" s="7"/>
      <c r="JR213">
        <f>(1 - 'Initial absorption'!$N213)*JG213</f>
        <v>0</v>
      </c>
      <c r="JS213" s="7">
        <f t="shared" si="481"/>
        <v>0</v>
      </c>
      <c r="JT213">
        <f>'Initial absorption'!$T213*(JR213+JS213)*$N213</f>
        <v>0</v>
      </c>
      <c r="JU213" s="7"/>
      <c r="JV213">
        <f t="shared" si="486"/>
        <v>0</v>
      </c>
      <c r="JW213">
        <f>'Initial absorption'!$N213*JV213*$J213</f>
        <v>0</v>
      </c>
      <c r="JY213">
        <f>(1-'Initial absorption'!$N213)*JV213</f>
        <v>0</v>
      </c>
      <c r="JZ213">
        <f>'Initial absorption'!$H213*JY213*$F213</f>
        <v>0</v>
      </c>
      <c r="KA213" s="7"/>
      <c r="KB213">
        <f>(1 - 'Initial absorption'!$T213)*(JR213+JS213)</f>
        <v>0</v>
      </c>
      <c r="KC213">
        <f t="shared" si="482"/>
        <v>0</v>
      </c>
    </row>
    <row r="214" spans="4:289" x14ac:dyDescent="0.25">
      <c r="D214">
        <v>1340</v>
      </c>
      <c r="E214">
        <f>'Input spectra'!B214</f>
        <v>0</v>
      </c>
      <c r="F214">
        <f>'Initial absorption'!J214</f>
        <v>0</v>
      </c>
      <c r="G214">
        <f>'Input spectra'!C214</f>
        <v>0</v>
      </c>
      <c r="H214">
        <f t="shared" si="491"/>
        <v>0</v>
      </c>
      <c r="I214">
        <f>'Input spectra'!D214</f>
        <v>0</v>
      </c>
      <c r="J214">
        <f>'Initial absorption'!P214</f>
        <v>0</v>
      </c>
      <c r="K214">
        <f>'Input spectra'!E214</f>
        <v>0</v>
      </c>
      <c r="L214">
        <f t="shared" si="492"/>
        <v>0</v>
      </c>
      <c r="M214">
        <f>'Input spectra'!F214</f>
        <v>0</v>
      </c>
      <c r="N214">
        <f>'Initial absorption'!V214</f>
        <v>0</v>
      </c>
      <c r="O214">
        <f>'Input spectra'!G214</f>
        <v>0</v>
      </c>
      <c r="P214">
        <f t="shared" si="493"/>
        <v>0</v>
      </c>
      <c r="R214">
        <f>'Reaching edge prob after ems 1'!$EZ215</f>
        <v>0.88943769080047419</v>
      </c>
      <c r="S214">
        <f>'Reaching edge prob after ems 2'!$EZ215</f>
        <v>0.88943769080047419</v>
      </c>
      <c r="T214">
        <f>'Reaching edge prob after ems 3'!EZ215</f>
        <v>0.88943769080047419</v>
      </c>
      <c r="U214">
        <f>1-EXP(-'Reaching edge prob after ems 1'!FC215*_k_in_ec_correction*($E214*_c1+'Input spectra'!Y214))</f>
        <v>1.1198704536707904E-2</v>
      </c>
      <c r="V214">
        <f>1-EXP(-(_t-'Reaching edge prob after ems 1'!FC215)*_k_in_ec_correction*($E214*_c1+'Input spectra'!Y214))</f>
        <v>1.131359504915419E-2</v>
      </c>
      <c r="W214">
        <f>1-EXP(-'Reaching edge prob after ems 2'!FC215*_k_in_ec_correction*($I214*_c2+'Input spectra'!Y214))</f>
        <v>1.1198704536707904E-2</v>
      </c>
      <c r="X214">
        <f>1-EXP(-(_t-'Reaching edge prob after ems 2'!FC215)*_k_in_ec_correction*($I214*_c2+'Input spectra'!Y214))</f>
        <v>1.131359504915419E-2</v>
      </c>
      <c r="Y214">
        <f>1-EXP(-'Reaching edge prob after ems 3'!FC215*_k_in_ec_correction*($M214*_c3+'Input spectra'!Y214))</f>
        <v>1.1198704536707904E-2</v>
      </c>
      <c r="Z214">
        <f>1-EXP(-(_t-'Reaching edge prob after ems 3'!FC215)*_k_in_ec_correction*($M214*_c3+'Input spectra'!Y214))</f>
        <v>1.131359504915419E-2</v>
      </c>
      <c r="AD214" s="7">
        <f t="shared" si="494"/>
        <v>0</v>
      </c>
      <c r="AE214" s="7">
        <f t="shared" si="495"/>
        <v>0</v>
      </c>
      <c r="AF214" s="7">
        <f t="shared" si="496"/>
        <v>0</v>
      </c>
      <c r="AG214" s="7">
        <f t="shared" si="497"/>
        <v>0</v>
      </c>
      <c r="AH214" s="7"/>
      <c r="AI214" s="7">
        <f t="shared" si="498"/>
        <v>0</v>
      </c>
      <c r="AJ214" s="7">
        <f t="shared" si="499"/>
        <v>0</v>
      </c>
      <c r="AK214" s="7">
        <f t="shared" si="500"/>
        <v>0</v>
      </c>
      <c r="AL214" s="7">
        <f t="shared" si="501"/>
        <v>0</v>
      </c>
      <c r="AN214">
        <f t="shared" si="502"/>
        <v>0</v>
      </c>
      <c r="AO214">
        <f t="shared" si="503"/>
        <v>0</v>
      </c>
      <c r="AP214">
        <f t="shared" si="504"/>
        <v>0</v>
      </c>
      <c r="AQ214">
        <f t="shared" si="505"/>
        <v>0</v>
      </c>
      <c r="AR214" s="7"/>
      <c r="AS214" s="7">
        <f t="shared" si="506"/>
        <v>0</v>
      </c>
      <c r="AT214" s="7">
        <f t="shared" si="507"/>
        <v>0</v>
      </c>
      <c r="AU214" s="7">
        <f t="shared" si="508"/>
        <v>0</v>
      </c>
      <c r="AV214" s="7"/>
      <c r="AW214" s="7">
        <f t="shared" si="509"/>
        <v>0</v>
      </c>
      <c r="AX214" s="7">
        <f>'Initial absorption'!$H214*AW214*$F214</f>
        <v>0</v>
      </c>
      <c r="AY214" s="7">
        <f t="shared" si="510"/>
        <v>0</v>
      </c>
      <c r="AZ214" s="7">
        <f>'Initial absorption'!$N214*AY214*$J214</f>
        <v>0</v>
      </c>
      <c r="BA214" s="7"/>
      <c r="BB214">
        <f t="shared" si="511"/>
        <v>0</v>
      </c>
      <c r="BC214" s="7">
        <f t="shared" si="512"/>
        <v>0</v>
      </c>
      <c r="BD214">
        <f t="shared" si="513"/>
        <v>0</v>
      </c>
      <c r="BE214" s="7"/>
      <c r="BF214">
        <f t="shared" si="514"/>
        <v>0</v>
      </c>
      <c r="BG214">
        <f t="shared" si="515"/>
        <v>0</v>
      </c>
      <c r="BH214">
        <f t="shared" si="516"/>
        <v>0</v>
      </c>
      <c r="BI214" s="7"/>
      <c r="BJ214">
        <f>(1 - 'Initial absorption'!$N214)*AY214</f>
        <v>0</v>
      </c>
      <c r="BK214" s="7">
        <f t="shared" si="519"/>
        <v>0</v>
      </c>
      <c r="BL214">
        <f>'Initial absorption'!$T214*(BJ214+BK214)*$N214</f>
        <v>0</v>
      </c>
      <c r="BM214" s="7"/>
      <c r="BN214">
        <f t="shared" si="517"/>
        <v>0</v>
      </c>
      <c r="BO214">
        <f>'Initial absorption'!$N214*BN214*$J214</f>
        <v>0</v>
      </c>
      <c r="BQ214">
        <f>(1-'Initial absorption'!$N214)*BN214</f>
        <v>0</v>
      </c>
      <c r="BR214">
        <f>'Initial absorption'!$H214*BQ214*$F214</f>
        <v>0</v>
      </c>
      <c r="BS214" s="7"/>
      <c r="BT214">
        <f>(1 - 'Initial absorption'!$T214)*(BJ214+BK214)</f>
        <v>0</v>
      </c>
      <c r="BU214">
        <f t="shared" si="518"/>
        <v>0</v>
      </c>
      <c r="CF214" s="7">
        <f t="shared" si="584"/>
        <v>0</v>
      </c>
      <c r="CG214" s="7">
        <f t="shared" si="487"/>
        <v>0</v>
      </c>
      <c r="CH214" s="7">
        <f t="shared" si="520"/>
        <v>0</v>
      </c>
      <c r="CI214" s="7">
        <f t="shared" si="544"/>
        <v>0</v>
      </c>
      <c r="CJ214" s="7"/>
      <c r="CK214" s="7">
        <f t="shared" si="545"/>
        <v>0</v>
      </c>
      <c r="CL214" s="7">
        <f t="shared" si="455"/>
        <v>0</v>
      </c>
      <c r="CM214" s="7">
        <f t="shared" si="521"/>
        <v>0</v>
      </c>
      <c r="CN214" s="7">
        <f t="shared" si="546"/>
        <v>0</v>
      </c>
      <c r="CP214">
        <f t="shared" si="522"/>
        <v>0</v>
      </c>
      <c r="CQ214">
        <f t="shared" si="523"/>
        <v>0</v>
      </c>
      <c r="CR214">
        <f t="shared" si="524"/>
        <v>0</v>
      </c>
      <c r="CS214">
        <f t="shared" si="564"/>
        <v>0</v>
      </c>
      <c r="CT214" s="7"/>
      <c r="CU214" s="7">
        <f t="shared" si="456"/>
        <v>0</v>
      </c>
      <c r="CV214" s="7">
        <f t="shared" si="565"/>
        <v>0</v>
      </c>
      <c r="CW214" s="7">
        <f t="shared" si="525"/>
        <v>0</v>
      </c>
      <c r="CX214" s="7"/>
      <c r="CY214" s="7">
        <f t="shared" si="457"/>
        <v>0</v>
      </c>
      <c r="CZ214" s="7">
        <f>'Initial absorption'!$H214*CY214*$F214</f>
        <v>0</v>
      </c>
      <c r="DA214" s="7">
        <f t="shared" si="566"/>
        <v>0</v>
      </c>
      <c r="DB214" s="7">
        <f>'Initial absorption'!$N214*DA214*$J214</f>
        <v>0</v>
      </c>
      <c r="DC214" s="7"/>
      <c r="DD214">
        <f t="shared" si="458"/>
        <v>0</v>
      </c>
      <c r="DE214" s="7">
        <f t="shared" si="459"/>
        <v>0</v>
      </c>
      <c r="DF214">
        <f t="shared" si="547"/>
        <v>0</v>
      </c>
      <c r="DG214" s="7"/>
      <c r="DH214">
        <f t="shared" si="548"/>
        <v>0</v>
      </c>
      <c r="DI214">
        <f t="shared" si="567"/>
        <v>0</v>
      </c>
      <c r="DJ214">
        <f t="shared" si="580"/>
        <v>0</v>
      </c>
      <c r="DK214" s="7"/>
      <c r="DL214">
        <f>(1 - 'Initial absorption'!$N214)*DA214</f>
        <v>0</v>
      </c>
      <c r="DM214" s="7">
        <f t="shared" si="460"/>
        <v>0</v>
      </c>
      <c r="DN214">
        <f>'Initial absorption'!$T214*(DL214+DM214)*$N214</f>
        <v>0</v>
      </c>
      <c r="DO214" s="7"/>
      <c r="DP214">
        <f t="shared" si="483"/>
        <v>0</v>
      </c>
      <c r="DQ214">
        <f>'Initial absorption'!$N214*DP214*$J214</f>
        <v>0</v>
      </c>
      <c r="DS214">
        <f>(1-'Initial absorption'!$N214)*DP214</f>
        <v>0</v>
      </c>
      <c r="DT214">
        <f>'Initial absorption'!$H214*DS214*$F214</f>
        <v>0</v>
      </c>
      <c r="DU214" s="7"/>
      <c r="DV214">
        <f>(1 - 'Initial absorption'!$T214)*(DL214+DM214)</f>
        <v>0</v>
      </c>
      <c r="DW214">
        <f t="shared" si="461"/>
        <v>0</v>
      </c>
      <c r="EH214" s="7">
        <f t="shared" si="585"/>
        <v>0</v>
      </c>
      <c r="EI214" s="7">
        <f t="shared" si="488"/>
        <v>0</v>
      </c>
      <c r="EJ214" s="7">
        <f t="shared" si="526"/>
        <v>0</v>
      </c>
      <c r="EK214" s="7">
        <f t="shared" si="549"/>
        <v>0</v>
      </c>
      <c r="EL214" s="7"/>
      <c r="EM214" s="7">
        <f t="shared" si="550"/>
        <v>0</v>
      </c>
      <c r="EN214" s="7">
        <f t="shared" si="462"/>
        <v>0</v>
      </c>
      <c r="EO214" s="7">
        <f t="shared" si="527"/>
        <v>0</v>
      </c>
      <c r="EP214" s="7">
        <f t="shared" si="551"/>
        <v>0</v>
      </c>
      <c r="ER214">
        <f t="shared" si="528"/>
        <v>0</v>
      </c>
      <c r="ES214">
        <f t="shared" si="529"/>
        <v>0</v>
      </c>
      <c r="ET214">
        <f t="shared" si="530"/>
        <v>0</v>
      </c>
      <c r="EU214">
        <f t="shared" si="568"/>
        <v>0</v>
      </c>
      <c r="EV214" s="7"/>
      <c r="EW214" s="7">
        <f t="shared" si="463"/>
        <v>0</v>
      </c>
      <c r="EX214" s="7">
        <f t="shared" si="569"/>
        <v>0</v>
      </c>
      <c r="EY214" s="7">
        <f t="shared" si="531"/>
        <v>0</v>
      </c>
      <c r="EZ214" s="7"/>
      <c r="FA214" s="7">
        <f t="shared" si="464"/>
        <v>0</v>
      </c>
      <c r="FB214" s="7">
        <f>'Initial absorption'!$H214*FA214*$F214</f>
        <v>0</v>
      </c>
      <c r="FC214" s="7">
        <f t="shared" si="570"/>
        <v>0</v>
      </c>
      <c r="FD214" s="7">
        <f>'Initial absorption'!$N214*FC214*$J214</f>
        <v>0</v>
      </c>
      <c r="FE214" s="7"/>
      <c r="FF214">
        <f t="shared" si="465"/>
        <v>0</v>
      </c>
      <c r="FG214" s="7">
        <f t="shared" si="466"/>
        <v>0</v>
      </c>
      <c r="FH214">
        <f t="shared" si="552"/>
        <v>0</v>
      </c>
      <c r="FI214" s="7"/>
      <c r="FJ214">
        <f t="shared" si="553"/>
        <v>0</v>
      </c>
      <c r="FK214">
        <f t="shared" si="571"/>
        <v>0</v>
      </c>
      <c r="FL214">
        <f t="shared" si="581"/>
        <v>0</v>
      </c>
      <c r="FM214" s="7"/>
      <c r="FN214">
        <f>(1 - 'Initial absorption'!$N214)*FC214</f>
        <v>0</v>
      </c>
      <c r="FO214" s="7">
        <f t="shared" si="467"/>
        <v>0</v>
      </c>
      <c r="FP214">
        <f>'Initial absorption'!$T214*(FN214+FO214)*$N214</f>
        <v>0</v>
      </c>
      <c r="FQ214" s="7"/>
      <c r="FR214">
        <f t="shared" si="484"/>
        <v>0</v>
      </c>
      <c r="FS214">
        <f>'Initial absorption'!$N214*FR214*$J214</f>
        <v>0</v>
      </c>
      <c r="FU214">
        <f>(1-'Initial absorption'!$N214)*FR214</f>
        <v>0</v>
      </c>
      <c r="FV214">
        <f>'Initial absorption'!$H214*FU214*$F214</f>
        <v>0</v>
      </c>
      <c r="FW214" s="7"/>
      <c r="FX214">
        <f>(1 - 'Initial absorption'!$T214)*(FN214+FO214)</f>
        <v>0</v>
      </c>
      <c r="FY214">
        <f t="shared" si="468"/>
        <v>0</v>
      </c>
      <c r="GJ214" s="7">
        <f t="shared" si="586"/>
        <v>0</v>
      </c>
      <c r="GK214" s="7">
        <f t="shared" si="489"/>
        <v>0</v>
      </c>
      <c r="GL214" s="7">
        <f t="shared" si="532"/>
        <v>0</v>
      </c>
      <c r="GM214" s="7">
        <f t="shared" si="554"/>
        <v>0</v>
      </c>
      <c r="GN214" s="7"/>
      <c r="GO214" s="7">
        <f t="shared" si="555"/>
        <v>0</v>
      </c>
      <c r="GP214" s="7">
        <f t="shared" si="469"/>
        <v>0</v>
      </c>
      <c r="GQ214" s="7">
        <f t="shared" si="533"/>
        <v>0</v>
      </c>
      <c r="GR214" s="7">
        <f t="shared" si="556"/>
        <v>0</v>
      </c>
      <c r="GT214">
        <f t="shared" si="534"/>
        <v>0</v>
      </c>
      <c r="GU214">
        <f t="shared" si="535"/>
        <v>0</v>
      </c>
      <c r="GV214">
        <f t="shared" si="536"/>
        <v>0</v>
      </c>
      <c r="GW214">
        <f t="shared" si="572"/>
        <v>0</v>
      </c>
      <c r="GX214" s="7"/>
      <c r="GY214" s="7">
        <f t="shared" si="470"/>
        <v>0</v>
      </c>
      <c r="GZ214" s="7">
        <f t="shared" si="573"/>
        <v>0</v>
      </c>
      <c r="HA214" s="7">
        <f t="shared" si="537"/>
        <v>0</v>
      </c>
      <c r="HB214" s="7"/>
      <c r="HC214" s="7">
        <f t="shared" si="471"/>
        <v>0</v>
      </c>
      <c r="HD214" s="7">
        <f>'Initial absorption'!$H214*HC214*$F214</f>
        <v>0</v>
      </c>
      <c r="HE214" s="7">
        <f t="shared" si="574"/>
        <v>0</v>
      </c>
      <c r="HF214" s="7">
        <f>'Initial absorption'!$N214*HE214*$J214</f>
        <v>0</v>
      </c>
      <c r="HG214" s="7"/>
      <c r="HH214">
        <f t="shared" si="472"/>
        <v>0</v>
      </c>
      <c r="HI214" s="7">
        <f t="shared" si="473"/>
        <v>0</v>
      </c>
      <c r="HJ214">
        <f t="shared" si="557"/>
        <v>0</v>
      </c>
      <c r="HK214" s="7"/>
      <c r="HL214">
        <f t="shared" si="558"/>
        <v>0</v>
      </c>
      <c r="HM214">
        <f t="shared" si="575"/>
        <v>0</v>
      </c>
      <c r="HN214">
        <f t="shared" si="582"/>
        <v>0</v>
      </c>
      <c r="HO214" s="7"/>
      <c r="HP214">
        <f>(1 - 'Initial absorption'!$N214)*HE214</f>
        <v>0</v>
      </c>
      <c r="HQ214" s="7">
        <f t="shared" si="474"/>
        <v>0</v>
      </c>
      <c r="HR214">
        <f>'Initial absorption'!$T214*(HP214+HQ214)*$N214</f>
        <v>0</v>
      </c>
      <c r="HS214" s="7"/>
      <c r="HT214">
        <f t="shared" si="485"/>
        <v>0</v>
      </c>
      <c r="HU214">
        <f>'Initial absorption'!$N214*HT214*$J214</f>
        <v>0</v>
      </c>
      <c r="HW214">
        <f>(1-'Initial absorption'!$N214)*HT214</f>
        <v>0</v>
      </c>
      <c r="HX214">
        <f>'Initial absorption'!$H214*HW214*$F214</f>
        <v>0</v>
      </c>
      <c r="HY214" s="7"/>
      <c r="HZ214">
        <f>(1 - 'Initial absorption'!$T214)*(HP214+HQ214)</f>
        <v>0</v>
      </c>
      <c r="IA214">
        <f t="shared" si="475"/>
        <v>0</v>
      </c>
      <c r="IL214" s="7">
        <f t="shared" si="587"/>
        <v>0</v>
      </c>
      <c r="IM214" s="7">
        <f t="shared" si="490"/>
        <v>0</v>
      </c>
      <c r="IN214" s="7">
        <f t="shared" si="538"/>
        <v>0</v>
      </c>
      <c r="IO214" s="7">
        <f t="shared" si="559"/>
        <v>0</v>
      </c>
      <c r="IP214" s="7"/>
      <c r="IQ214" s="7">
        <f t="shared" si="560"/>
        <v>0</v>
      </c>
      <c r="IR214" s="7">
        <f t="shared" si="476"/>
        <v>0</v>
      </c>
      <c r="IS214" s="7">
        <f t="shared" si="539"/>
        <v>0</v>
      </c>
      <c r="IT214" s="7">
        <f t="shared" si="561"/>
        <v>0</v>
      </c>
      <c r="IV214">
        <f t="shared" si="540"/>
        <v>0</v>
      </c>
      <c r="IW214">
        <f t="shared" si="541"/>
        <v>0</v>
      </c>
      <c r="IX214">
        <f t="shared" si="542"/>
        <v>0</v>
      </c>
      <c r="IY214">
        <f t="shared" si="576"/>
        <v>0</v>
      </c>
      <c r="IZ214" s="7"/>
      <c r="JA214" s="7">
        <f t="shared" si="477"/>
        <v>0</v>
      </c>
      <c r="JB214" s="7">
        <f t="shared" si="577"/>
        <v>0</v>
      </c>
      <c r="JC214" s="7">
        <f t="shared" si="543"/>
        <v>0</v>
      </c>
      <c r="JD214" s="7"/>
      <c r="JE214" s="7">
        <f t="shared" si="478"/>
        <v>0</v>
      </c>
      <c r="JF214" s="7">
        <f>'Initial absorption'!$H214*JE214*$F214</f>
        <v>0</v>
      </c>
      <c r="JG214" s="7">
        <f t="shared" si="578"/>
        <v>0</v>
      </c>
      <c r="JH214" s="7">
        <f>'Initial absorption'!$N214*JG214*$J214</f>
        <v>0</v>
      </c>
      <c r="JI214" s="7"/>
      <c r="JJ214">
        <f t="shared" si="479"/>
        <v>0</v>
      </c>
      <c r="JK214" s="7">
        <f t="shared" si="480"/>
        <v>0</v>
      </c>
      <c r="JL214">
        <f t="shared" si="562"/>
        <v>0</v>
      </c>
      <c r="JM214" s="7"/>
      <c r="JN214">
        <f t="shared" si="563"/>
        <v>0</v>
      </c>
      <c r="JO214">
        <f t="shared" si="579"/>
        <v>0</v>
      </c>
      <c r="JP214">
        <f t="shared" si="583"/>
        <v>0</v>
      </c>
      <c r="JQ214" s="7"/>
      <c r="JR214">
        <f>(1 - 'Initial absorption'!$N214)*JG214</f>
        <v>0</v>
      </c>
      <c r="JS214" s="7">
        <f t="shared" si="481"/>
        <v>0</v>
      </c>
      <c r="JT214">
        <f>'Initial absorption'!$T214*(JR214+JS214)*$N214</f>
        <v>0</v>
      </c>
      <c r="JU214" s="7"/>
      <c r="JV214">
        <f t="shared" si="486"/>
        <v>0</v>
      </c>
      <c r="JW214">
        <f>'Initial absorption'!$N214*JV214*$J214</f>
        <v>0</v>
      </c>
      <c r="JY214">
        <f>(1-'Initial absorption'!$N214)*JV214</f>
        <v>0</v>
      </c>
      <c r="JZ214">
        <f>'Initial absorption'!$H214*JY214*$F214</f>
        <v>0</v>
      </c>
      <c r="KA214" s="7"/>
      <c r="KB214">
        <f>(1 - 'Initial absorption'!$T214)*(JR214+JS214)</f>
        <v>0</v>
      </c>
      <c r="KC214">
        <f t="shared" si="482"/>
        <v>0</v>
      </c>
    </row>
    <row r="215" spans="4:289" x14ac:dyDescent="0.25">
      <c r="D215">
        <v>1345</v>
      </c>
      <c r="E215">
        <f>'Input spectra'!B215</f>
        <v>0</v>
      </c>
      <c r="F215">
        <f>'Initial absorption'!J215</f>
        <v>0</v>
      </c>
      <c r="G215">
        <f>'Input spectra'!C215</f>
        <v>0</v>
      </c>
      <c r="H215">
        <f t="shared" si="491"/>
        <v>0</v>
      </c>
      <c r="I215">
        <f>'Input spectra'!D215</f>
        <v>0</v>
      </c>
      <c r="J215">
        <f>'Initial absorption'!P215</f>
        <v>0</v>
      </c>
      <c r="K215">
        <f>'Input spectra'!E215</f>
        <v>0</v>
      </c>
      <c r="L215">
        <f t="shared" si="492"/>
        <v>0</v>
      </c>
      <c r="M215">
        <f>'Input spectra'!F215</f>
        <v>0</v>
      </c>
      <c r="N215">
        <f>'Initial absorption'!V215</f>
        <v>0</v>
      </c>
      <c r="O215">
        <f>'Input spectra'!G215</f>
        <v>0</v>
      </c>
      <c r="P215">
        <f t="shared" si="493"/>
        <v>0</v>
      </c>
      <c r="R215">
        <f>'Reaching edge prob after ems 1'!$EZ216</f>
        <v>0.88956685005455816</v>
      </c>
      <c r="S215">
        <f>'Reaching edge prob after ems 2'!$EZ216</f>
        <v>0.88956685005455816</v>
      </c>
      <c r="T215">
        <f>'Reaching edge prob after ems 3'!EZ216</f>
        <v>0.88956685005455816</v>
      </c>
      <c r="U215">
        <f>1-EXP(-'Reaching edge prob after ems 1'!FC216*_k_in_ec_correction*($E215*_c1+'Input spectra'!Y215))</f>
        <v>1.1184534850939953E-2</v>
      </c>
      <c r="V215">
        <f>1-EXP(-(_t-'Reaching edge prob after ems 1'!FC216)*_k_in_ec_correction*($E215*_c1+'Input spectra'!Y215))</f>
        <v>1.1299133319069066E-2</v>
      </c>
      <c r="W215">
        <f>1-EXP(-'Reaching edge prob after ems 2'!FC216*_k_in_ec_correction*($I215*_c2+'Input spectra'!Y215))</f>
        <v>1.1184534850939953E-2</v>
      </c>
      <c r="X215">
        <f>1-EXP(-(_t-'Reaching edge prob after ems 2'!FC216)*_k_in_ec_correction*($I215*_c2+'Input spectra'!Y215))</f>
        <v>1.1299133319069066E-2</v>
      </c>
      <c r="Y215">
        <f>1-EXP(-'Reaching edge prob after ems 3'!FC216*_k_in_ec_correction*($M215*_c3+'Input spectra'!Y215))</f>
        <v>1.1184534850939953E-2</v>
      </c>
      <c r="Z215">
        <f>1-EXP(-(_t-'Reaching edge prob after ems 3'!FC216)*_k_in_ec_correction*($M215*_c3+'Input spectra'!Y215))</f>
        <v>1.1299133319069066E-2</v>
      </c>
      <c r="AD215" s="7">
        <f t="shared" si="494"/>
        <v>0</v>
      </c>
      <c r="AE215" s="7">
        <f t="shared" si="495"/>
        <v>0</v>
      </c>
      <c r="AF215" s="7">
        <f t="shared" si="496"/>
        <v>0</v>
      </c>
      <c r="AG215" s="7">
        <f t="shared" si="497"/>
        <v>0</v>
      </c>
      <c r="AH215" s="7"/>
      <c r="AI215" s="7">
        <f t="shared" si="498"/>
        <v>0</v>
      </c>
      <c r="AJ215" s="7">
        <f t="shared" si="499"/>
        <v>0</v>
      </c>
      <c r="AK215" s="7">
        <f t="shared" si="500"/>
        <v>0</v>
      </c>
      <c r="AL215" s="7">
        <f t="shared" si="501"/>
        <v>0</v>
      </c>
      <c r="AN215">
        <f t="shared" si="502"/>
        <v>0</v>
      </c>
      <c r="AO215">
        <f t="shared" si="503"/>
        <v>0</v>
      </c>
      <c r="AP215">
        <f t="shared" si="504"/>
        <v>0</v>
      </c>
      <c r="AQ215">
        <f t="shared" si="505"/>
        <v>0</v>
      </c>
      <c r="AR215" s="7"/>
      <c r="AS215" s="7">
        <f t="shared" si="506"/>
        <v>0</v>
      </c>
      <c r="AT215" s="7">
        <f t="shared" si="507"/>
        <v>0</v>
      </c>
      <c r="AU215" s="7">
        <f t="shared" si="508"/>
        <v>0</v>
      </c>
      <c r="AV215" s="7"/>
      <c r="AW215" s="7">
        <f t="shared" si="509"/>
        <v>0</v>
      </c>
      <c r="AX215" s="7">
        <f>'Initial absorption'!$H215*AW215*$F215</f>
        <v>0</v>
      </c>
      <c r="AY215" s="7">
        <f t="shared" si="510"/>
        <v>0</v>
      </c>
      <c r="AZ215" s="7">
        <f>'Initial absorption'!$N215*AY215*$J215</f>
        <v>0</v>
      </c>
      <c r="BA215" s="7"/>
      <c r="BB215">
        <f t="shared" si="511"/>
        <v>0</v>
      </c>
      <c r="BC215" s="7">
        <f t="shared" si="512"/>
        <v>0</v>
      </c>
      <c r="BD215">
        <f t="shared" si="513"/>
        <v>0</v>
      </c>
      <c r="BE215" s="7"/>
      <c r="BF215">
        <f t="shared" si="514"/>
        <v>0</v>
      </c>
      <c r="BG215">
        <f t="shared" si="515"/>
        <v>0</v>
      </c>
      <c r="BH215">
        <f t="shared" si="516"/>
        <v>0</v>
      </c>
      <c r="BI215" s="7"/>
      <c r="BJ215">
        <f>(1 - 'Initial absorption'!$N215)*AY215</f>
        <v>0</v>
      </c>
      <c r="BK215" s="7">
        <f t="shared" si="519"/>
        <v>0</v>
      </c>
      <c r="BL215">
        <f>'Initial absorption'!$T215*(BJ215+BK215)*$N215</f>
        <v>0</v>
      </c>
      <c r="BM215" s="7"/>
      <c r="BN215">
        <f t="shared" si="517"/>
        <v>0</v>
      </c>
      <c r="BO215">
        <f>'Initial absorption'!$N215*BN215*$J215</f>
        <v>0</v>
      </c>
      <c r="BQ215">
        <f>(1-'Initial absorption'!$N215)*BN215</f>
        <v>0</v>
      </c>
      <c r="BR215">
        <f>'Initial absorption'!$H215*BQ215*$F215</f>
        <v>0</v>
      </c>
      <c r="BS215" s="7"/>
      <c r="BT215">
        <f>(1 - 'Initial absorption'!$T215)*(BJ215+BK215)</f>
        <v>0</v>
      </c>
      <c r="BU215">
        <f t="shared" si="518"/>
        <v>0</v>
      </c>
      <c r="CF215" s="7">
        <f t="shared" si="584"/>
        <v>0</v>
      </c>
      <c r="CG215" s="7">
        <f t="shared" si="487"/>
        <v>0</v>
      </c>
      <c r="CH215" s="7">
        <f t="shared" si="520"/>
        <v>0</v>
      </c>
      <c r="CI215" s="7">
        <f t="shared" si="544"/>
        <v>0</v>
      </c>
      <c r="CJ215" s="7"/>
      <c r="CK215" s="7">
        <f t="shared" si="545"/>
        <v>0</v>
      </c>
      <c r="CL215" s="7">
        <f t="shared" si="455"/>
        <v>0</v>
      </c>
      <c r="CM215" s="7">
        <f t="shared" si="521"/>
        <v>0</v>
      </c>
      <c r="CN215" s="7">
        <f t="shared" si="546"/>
        <v>0</v>
      </c>
      <c r="CP215">
        <f t="shared" si="522"/>
        <v>0</v>
      </c>
      <c r="CQ215">
        <f t="shared" si="523"/>
        <v>0</v>
      </c>
      <c r="CR215">
        <f t="shared" si="524"/>
        <v>0</v>
      </c>
      <c r="CS215">
        <f t="shared" si="564"/>
        <v>0</v>
      </c>
      <c r="CT215" s="7"/>
      <c r="CU215" s="7">
        <f t="shared" si="456"/>
        <v>0</v>
      </c>
      <c r="CV215" s="7">
        <f t="shared" si="565"/>
        <v>0</v>
      </c>
      <c r="CW215" s="7">
        <f t="shared" si="525"/>
        <v>0</v>
      </c>
      <c r="CX215" s="7"/>
      <c r="CY215" s="7">
        <f t="shared" si="457"/>
        <v>0</v>
      </c>
      <c r="CZ215" s="7">
        <f>'Initial absorption'!$H215*CY215*$F215</f>
        <v>0</v>
      </c>
      <c r="DA215" s="7">
        <f t="shared" si="566"/>
        <v>0</v>
      </c>
      <c r="DB215" s="7">
        <f>'Initial absorption'!$N215*DA215*$J215</f>
        <v>0</v>
      </c>
      <c r="DC215" s="7"/>
      <c r="DD215">
        <f t="shared" si="458"/>
        <v>0</v>
      </c>
      <c r="DE215" s="7">
        <f t="shared" si="459"/>
        <v>0</v>
      </c>
      <c r="DF215">
        <f t="shared" si="547"/>
        <v>0</v>
      </c>
      <c r="DG215" s="7"/>
      <c r="DH215">
        <f t="shared" si="548"/>
        <v>0</v>
      </c>
      <c r="DI215">
        <f t="shared" si="567"/>
        <v>0</v>
      </c>
      <c r="DJ215">
        <f t="shared" si="580"/>
        <v>0</v>
      </c>
      <c r="DK215" s="7"/>
      <c r="DL215">
        <f>(1 - 'Initial absorption'!$N215)*DA215</f>
        <v>0</v>
      </c>
      <c r="DM215" s="7">
        <f t="shared" si="460"/>
        <v>0</v>
      </c>
      <c r="DN215">
        <f>'Initial absorption'!$T215*(DL215+DM215)*$N215</f>
        <v>0</v>
      </c>
      <c r="DO215" s="7"/>
      <c r="DP215">
        <f t="shared" si="483"/>
        <v>0</v>
      </c>
      <c r="DQ215">
        <f>'Initial absorption'!$N215*DP215*$J215</f>
        <v>0</v>
      </c>
      <c r="DS215">
        <f>(1-'Initial absorption'!$N215)*DP215</f>
        <v>0</v>
      </c>
      <c r="DT215">
        <f>'Initial absorption'!$H215*DS215*$F215</f>
        <v>0</v>
      </c>
      <c r="DU215" s="7"/>
      <c r="DV215">
        <f>(1 - 'Initial absorption'!$T215)*(DL215+DM215)</f>
        <v>0</v>
      </c>
      <c r="DW215">
        <f t="shared" si="461"/>
        <v>0</v>
      </c>
      <c r="EH215" s="7">
        <f t="shared" si="585"/>
        <v>0</v>
      </c>
      <c r="EI215" s="7">
        <f t="shared" si="488"/>
        <v>0</v>
      </c>
      <c r="EJ215" s="7">
        <f t="shared" si="526"/>
        <v>0</v>
      </c>
      <c r="EK215" s="7">
        <f t="shared" si="549"/>
        <v>0</v>
      </c>
      <c r="EL215" s="7"/>
      <c r="EM215" s="7">
        <f t="shared" si="550"/>
        <v>0</v>
      </c>
      <c r="EN215" s="7">
        <f t="shared" si="462"/>
        <v>0</v>
      </c>
      <c r="EO215" s="7">
        <f t="shared" si="527"/>
        <v>0</v>
      </c>
      <c r="EP215" s="7">
        <f t="shared" si="551"/>
        <v>0</v>
      </c>
      <c r="ER215">
        <f t="shared" si="528"/>
        <v>0</v>
      </c>
      <c r="ES215">
        <f t="shared" si="529"/>
        <v>0</v>
      </c>
      <c r="ET215">
        <f t="shared" si="530"/>
        <v>0</v>
      </c>
      <c r="EU215">
        <f t="shared" si="568"/>
        <v>0</v>
      </c>
      <c r="EV215" s="7"/>
      <c r="EW215" s="7">
        <f t="shared" si="463"/>
        <v>0</v>
      </c>
      <c r="EX215" s="7">
        <f t="shared" si="569"/>
        <v>0</v>
      </c>
      <c r="EY215" s="7">
        <f t="shared" si="531"/>
        <v>0</v>
      </c>
      <c r="EZ215" s="7"/>
      <c r="FA215" s="7">
        <f t="shared" si="464"/>
        <v>0</v>
      </c>
      <c r="FB215" s="7">
        <f>'Initial absorption'!$H215*FA215*$F215</f>
        <v>0</v>
      </c>
      <c r="FC215" s="7">
        <f t="shared" si="570"/>
        <v>0</v>
      </c>
      <c r="FD215" s="7">
        <f>'Initial absorption'!$N215*FC215*$J215</f>
        <v>0</v>
      </c>
      <c r="FE215" s="7"/>
      <c r="FF215">
        <f t="shared" si="465"/>
        <v>0</v>
      </c>
      <c r="FG215" s="7">
        <f t="shared" si="466"/>
        <v>0</v>
      </c>
      <c r="FH215">
        <f t="shared" si="552"/>
        <v>0</v>
      </c>
      <c r="FI215" s="7"/>
      <c r="FJ215">
        <f t="shared" si="553"/>
        <v>0</v>
      </c>
      <c r="FK215">
        <f t="shared" si="571"/>
        <v>0</v>
      </c>
      <c r="FL215">
        <f t="shared" si="581"/>
        <v>0</v>
      </c>
      <c r="FM215" s="7"/>
      <c r="FN215">
        <f>(1 - 'Initial absorption'!$N215)*FC215</f>
        <v>0</v>
      </c>
      <c r="FO215" s="7">
        <f t="shared" si="467"/>
        <v>0</v>
      </c>
      <c r="FP215">
        <f>'Initial absorption'!$T215*(FN215+FO215)*$N215</f>
        <v>0</v>
      </c>
      <c r="FQ215" s="7"/>
      <c r="FR215">
        <f t="shared" si="484"/>
        <v>0</v>
      </c>
      <c r="FS215">
        <f>'Initial absorption'!$N215*FR215*$J215</f>
        <v>0</v>
      </c>
      <c r="FU215">
        <f>(1-'Initial absorption'!$N215)*FR215</f>
        <v>0</v>
      </c>
      <c r="FV215">
        <f>'Initial absorption'!$H215*FU215*$F215</f>
        <v>0</v>
      </c>
      <c r="FW215" s="7"/>
      <c r="FX215">
        <f>(1 - 'Initial absorption'!$T215)*(FN215+FO215)</f>
        <v>0</v>
      </c>
      <c r="FY215">
        <f t="shared" si="468"/>
        <v>0</v>
      </c>
      <c r="GJ215" s="7">
        <f t="shared" si="586"/>
        <v>0</v>
      </c>
      <c r="GK215" s="7">
        <f t="shared" si="489"/>
        <v>0</v>
      </c>
      <c r="GL215" s="7">
        <f t="shared" si="532"/>
        <v>0</v>
      </c>
      <c r="GM215" s="7">
        <f t="shared" si="554"/>
        <v>0</v>
      </c>
      <c r="GN215" s="7"/>
      <c r="GO215" s="7">
        <f t="shared" si="555"/>
        <v>0</v>
      </c>
      <c r="GP215" s="7">
        <f t="shared" si="469"/>
        <v>0</v>
      </c>
      <c r="GQ215" s="7">
        <f t="shared" si="533"/>
        <v>0</v>
      </c>
      <c r="GR215" s="7">
        <f t="shared" si="556"/>
        <v>0</v>
      </c>
      <c r="GT215">
        <f t="shared" si="534"/>
        <v>0</v>
      </c>
      <c r="GU215">
        <f t="shared" si="535"/>
        <v>0</v>
      </c>
      <c r="GV215">
        <f t="shared" si="536"/>
        <v>0</v>
      </c>
      <c r="GW215">
        <f t="shared" si="572"/>
        <v>0</v>
      </c>
      <c r="GX215" s="7"/>
      <c r="GY215" s="7">
        <f t="shared" si="470"/>
        <v>0</v>
      </c>
      <c r="GZ215" s="7">
        <f t="shared" si="573"/>
        <v>0</v>
      </c>
      <c r="HA215" s="7">
        <f t="shared" si="537"/>
        <v>0</v>
      </c>
      <c r="HB215" s="7"/>
      <c r="HC215" s="7">
        <f t="shared" si="471"/>
        <v>0</v>
      </c>
      <c r="HD215" s="7">
        <f>'Initial absorption'!$H215*HC215*$F215</f>
        <v>0</v>
      </c>
      <c r="HE215" s="7">
        <f t="shared" si="574"/>
        <v>0</v>
      </c>
      <c r="HF215" s="7">
        <f>'Initial absorption'!$N215*HE215*$J215</f>
        <v>0</v>
      </c>
      <c r="HG215" s="7"/>
      <c r="HH215">
        <f t="shared" si="472"/>
        <v>0</v>
      </c>
      <c r="HI215" s="7">
        <f t="shared" si="473"/>
        <v>0</v>
      </c>
      <c r="HJ215">
        <f t="shared" si="557"/>
        <v>0</v>
      </c>
      <c r="HK215" s="7"/>
      <c r="HL215">
        <f t="shared" si="558"/>
        <v>0</v>
      </c>
      <c r="HM215">
        <f t="shared" si="575"/>
        <v>0</v>
      </c>
      <c r="HN215">
        <f t="shared" si="582"/>
        <v>0</v>
      </c>
      <c r="HO215" s="7"/>
      <c r="HP215">
        <f>(1 - 'Initial absorption'!$N215)*HE215</f>
        <v>0</v>
      </c>
      <c r="HQ215" s="7">
        <f t="shared" si="474"/>
        <v>0</v>
      </c>
      <c r="HR215">
        <f>'Initial absorption'!$T215*(HP215+HQ215)*$N215</f>
        <v>0</v>
      </c>
      <c r="HS215" s="7"/>
      <c r="HT215">
        <f t="shared" si="485"/>
        <v>0</v>
      </c>
      <c r="HU215">
        <f>'Initial absorption'!$N215*HT215*$J215</f>
        <v>0</v>
      </c>
      <c r="HW215">
        <f>(1-'Initial absorption'!$N215)*HT215</f>
        <v>0</v>
      </c>
      <c r="HX215">
        <f>'Initial absorption'!$H215*HW215*$F215</f>
        <v>0</v>
      </c>
      <c r="HY215" s="7"/>
      <c r="HZ215">
        <f>(1 - 'Initial absorption'!$T215)*(HP215+HQ215)</f>
        <v>0</v>
      </c>
      <c r="IA215">
        <f t="shared" si="475"/>
        <v>0</v>
      </c>
      <c r="IL215" s="7">
        <f t="shared" si="587"/>
        <v>0</v>
      </c>
      <c r="IM215" s="7">
        <f t="shared" si="490"/>
        <v>0</v>
      </c>
      <c r="IN215" s="7">
        <f t="shared" si="538"/>
        <v>0</v>
      </c>
      <c r="IO215" s="7">
        <f t="shared" si="559"/>
        <v>0</v>
      </c>
      <c r="IP215" s="7"/>
      <c r="IQ215" s="7">
        <f t="shared" si="560"/>
        <v>0</v>
      </c>
      <c r="IR215" s="7">
        <f t="shared" si="476"/>
        <v>0</v>
      </c>
      <c r="IS215" s="7">
        <f t="shared" si="539"/>
        <v>0</v>
      </c>
      <c r="IT215" s="7">
        <f t="shared" si="561"/>
        <v>0</v>
      </c>
      <c r="IV215">
        <f t="shared" si="540"/>
        <v>0</v>
      </c>
      <c r="IW215">
        <f t="shared" si="541"/>
        <v>0</v>
      </c>
      <c r="IX215">
        <f t="shared" si="542"/>
        <v>0</v>
      </c>
      <c r="IY215">
        <f t="shared" si="576"/>
        <v>0</v>
      </c>
      <c r="IZ215" s="7"/>
      <c r="JA215" s="7">
        <f t="shared" si="477"/>
        <v>0</v>
      </c>
      <c r="JB215" s="7">
        <f t="shared" si="577"/>
        <v>0</v>
      </c>
      <c r="JC215" s="7">
        <f t="shared" si="543"/>
        <v>0</v>
      </c>
      <c r="JD215" s="7"/>
      <c r="JE215" s="7">
        <f t="shared" si="478"/>
        <v>0</v>
      </c>
      <c r="JF215" s="7">
        <f>'Initial absorption'!$H215*JE215*$F215</f>
        <v>0</v>
      </c>
      <c r="JG215" s="7">
        <f t="shared" si="578"/>
        <v>0</v>
      </c>
      <c r="JH215" s="7">
        <f>'Initial absorption'!$N215*JG215*$J215</f>
        <v>0</v>
      </c>
      <c r="JI215" s="7"/>
      <c r="JJ215">
        <f t="shared" si="479"/>
        <v>0</v>
      </c>
      <c r="JK215" s="7">
        <f t="shared" si="480"/>
        <v>0</v>
      </c>
      <c r="JL215">
        <f t="shared" si="562"/>
        <v>0</v>
      </c>
      <c r="JM215" s="7"/>
      <c r="JN215">
        <f t="shared" si="563"/>
        <v>0</v>
      </c>
      <c r="JO215">
        <f t="shared" si="579"/>
        <v>0</v>
      </c>
      <c r="JP215">
        <f t="shared" si="583"/>
        <v>0</v>
      </c>
      <c r="JQ215" s="7"/>
      <c r="JR215">
        <f>(1 - 'Initial absorption'!$N215)*JG215</f>
        <v>0</v>
      </c>
      <c r="JS215" s="7">
        <f t="shared" si="481"/>
        <v>0</v>
      </c>
      <c r="JT215">
        <f>'Initial absorption'!$T215*(JR215+JS215)*$N215</f>
        <v>0</v>
      </c>
      <c r="JU215" s="7"/>
      <c r="JV215">
        <f t="shared" si="486"/>
        <v>0</v>
      </c>
      <c r="JW215">
        <f>'Initial absorption'!$N215*JV215*$J215</f>
        <v>0</v>
      </c>
      <c r="JY215">
        <f>(1-'Initial absorption'!$N215)*JV215</f>
        <v>0</v>
      </c>
      <c r="JZ215">
        <f>'Initial absorption'!$H215*JY215*$F215</f>
        <v>0</v>
      </c>
      <c r="KA215" s="7"/>
      <c r="KB215">
        <f>(1 - 'Initial absorption'!$T215)*(JR215+JS215)</f>
        <v>0</v>
      </c>
      <c r="KC215">
        <f t="shared" si="482"/>
        <v>0</v>
      </c>
    </row>
    <row r="216" spans="4:289" x14ac:dyDescent="0.25">
      <c r="D216">
        <v>1350</v>
      </c>
      <c r="E216">
        <f>'Input spectra'!B216</f>
        <v>0</v>
      </c>
      <c r="F216">
        <f>'Initial absorption'!J216</f>
        <v>0</v>
      </c>
      <c r="G216">
        <f>'Input spectra'!C216</f>
        <v>0</v>
      </c>
      <c r="H216">
        <f t="shared" si="491"/>
        <v>0</v>
      </c>
      <c r="I216">
        <f>'Input spectra'!D216</f>
        <v>0</v>
      </c>
      <c r="J216">
        <f>'Initial absorption'!P216</f>
        <v>0</v>
      </c>
      <c r="K216">
        <f>'Input spectra'!E216</f>
        <v>0</v>
      </c>
      <c r="L216">
        <f t="shared" si="492"/>
        <v>0</v>
      </c>
      <c r="M216">
        <f>'Input spectra'!F216</f>
        <v>0</v>
      </c>
      <c r="N216">
        <f>'Initial absorption'!V216</f>
        <v>0</v>
      </c>
      <c r="O216">
        <f>'Input spectra'!G216</f>
        <v>0</v>
      </c>
      <c r="P216">
        <f t="shared" si="493"/>
        <v>0</v>
      </c>
      <c r="R216">
        <f>'Reaching edge prob after ems 1'!$EZ217</f>
        <v>0.88969603842643019</v>
      </c>
      <c r="S216">
        <f>'Reaching edge prob after ems 2'!$EZ217</f>
        <v>0.88969603842643019</v>
      </c>
      <c r="T216">
        <f>'Reaching edge prob after ems 3'!EZ217</f>
        <v>0.88969603842643019</v>
      </c>
      <c r="U216">
        <f>1-EXP(-'Reaching edge prob after ems 1'!FC217*_k_in_ec_correction*($E216*_c1+'Input spectra'!Y216))</f>
        <v>1.1170364774167219E-2</v>
      </c>
      <c r="V216">
        <f>1-EXP(-(_t-'Reaching edge prob after ems 1'!FC217)*_k_in_ec_correction*($E216*_c1+'Input spectra'!Y216))</f>
        <v>1.1284671565378268E-2</v>
      </c>
      <c r="W216">
        <f>1-EXP(-'Reaching edge prob after ems 2'!FC217*_k_in_ec_correction*($I216*_c2+'Input spectra'!Y216))</f>
        <v>1.1170364774167219E-2</v>
      </c>
      <c r="X216">
        <f>1-EXP(-(_t-'Reaching edge prob after ems 2'!FC217)*_k_in_ec_correction*($I216*_c2+'Input spectra'!Y216))</f>
        <v>1.1284671565378268E-2</v>
      </c>
      <c r="Y216">
        <f>1-EXP(-'Reaching edge prob after ems 3'!FC217*_k_in_ec_correction*($M216*_c3+'Input spectra'!Y216))</f>
        <v>1.1170364774167219E-2</v>
      </c>
      <c r="Z216">
        <f>1-EXP(-(_t-'Reaching edge prob after ems 3'!FC217)*_k_in_ec_correction*($M216*_c3+'Input spectra'!Y216))</f>
        <v>1.1284671565378268E-2</v>
      </c>
      <c r="AD216" s="7">
        <f t="shared" si="494"/>
        <v>0</v>
      </c>
      <c r="AE216" s="7">
        <f t="shared" si="495"/>
        <v>0</v>
      </c>
      <c r="AF216" s="7">
        <f t="shared" si="496"/>
        <v>0</v>
      </c>
      <c r="AG216" s="7">
        <f t="shared" si="497"/>
        <v>0</v>
      </c>
      <c r="AH216" s="7"/>
      <c r="AI216" s="7">
        <f t="shared" si="498"/>
        <v>0</v>
      </c>
      <c r="AJ216" s="7">
        <f t="shared" si="499"/>
        <v>0</v>
      </c>
      <c r="AK216" s="7">
        <f t="shared" si="500"/>
        <v>0</v>
      </c>
      <c r="AL216" s="7">
        <f t="shared" si="501"/>
        <v>0</v>
      </c>
      <c r="AN216">
        <f t="shared" si="502"/>
        <v>0</v>
      </c>
      <c r="AO216">
        <f t="shared" si="503"/>
        <v>0</v>
      </c>
      <c r="AP216">
        <f t="shared" si="504"/>
        <v>0</v>
      </c>
      <c r="AQ216">
        <f t="shared" si="505"/>
        <v>0</v>
      </c>
      <c r="AR216" s="7"/>
      <c r="AS216" s="7">
        <f t="shared" si="506"/>
        <v>0</v>
      </c>
      <c r="AT216" s="7">
        <f t="shared" si="507"/>
        <v>0</v>
      </c>
      <c r="AU216" s="7">
        <f t="shared" si="508"/>
        <v>0</v>
      </c>
      <c r="AV216" s="7"/>
      <c r="AW216" s="7">
        <f t="shared" si="509"/>
        <v>0</v>
      </c>
      <c r="AX216" s="7">
        <f>'Initial absorption'!$H216*AW216*$F216</f>
        <v>0</v>
      </c>
      <c r="AY216" s="7">
        <f t="shared" si="510"/>
        <v>0</v>
      </c>
      <c r="AZ216" s="7">
        <f>'Initial absorption'!$N216*AY216*$J216</f>
        <v>0</v>
      </c>
      <c r="BA216" s="7"/>
      <c r="BB216">
        <f t="shared" si="511"/>
        <v>0</v>
      </c>
      <c r="BC216" s="7">
        <f t="shared" si="512"/>
        <v>0</v>
      </c>
      <c r="BD216">
        <f t="shared" si="513"/>
        <v>0</v>
      </c>
      <c r="BE216" s="7"/>
      <c r="BF216">
        <f t="shared" si="514"/>
        <v>0</v>
      </c>
      <c r="BG216">
        <f t="shared" si="515"/>
        <v>0</v>
      </c>
      <c r="BH216">
        <f t="shared" si="516"/>
        <v>0</v>
      </c>
      <c r="BI216" s="7"/>
      <c r="BJ216">
        <f>(1 - 'Initial absorption'!$N216)*AY216</f>
        <v>0</v>
      </c>
      <c r="BK216" s="7">
        <f t="shared" si="519"/>
        <v>0</v>
      </c>
      <c r="BL216">
        <f>'Initial absorption'!$T216*(BJ216+BK216)*$N216</f>
        <v>0</v>
      </c>
      <c r="BM216" s="7"/>
      <c r="BN216">
        <f t="shared" si="517"/>
        <v>0</v>
      </c>
      <c r="BO216">
        <f>'Initial absorption'!$N216*BN216*$J216</f>
        <v>0</v>
      </c>
      <c r="BQ216">
        <f>(1-'Initial absorption'!$N216)*BN216</f>
        <v>0</v>
      </c>
      <c r="BR216">
        <f>'Initial absorption'!$H216*BQ216*$F216</f>
        <v>0</v>
      </c>
      <c r="BS216" s="7"/>
      <c r="BT216">
        <f>(1 - 'Initial absorption'!$T216)*(BJ216+BK216)</f>
        <v>0</v>
      </c>
      <c r="BU216">
        <f t="shared" si="518"/>
        <v>0</v>
      </c>
      <c r="CF216" s="7">
        <f t="shared" si="584"/>
        <v>0</v>
      </c>
      <c r="CG216" s="7">
        <f t="shared" si="487"/>
        <v>0</v>
      </c>
      <c r="CH216" s="7">
        <f t="shared" si="520"/>
        <v>0</v>
      </c>
      <c r="CI216" s="7">
        <f t="shared" si="544"/>
        <v>0</v>
      </c>
      <c r="CJ216" s="7"/>
      <c r="CK216" s="7">
        <f t="shared" si="545"/>
        <v>0</v>
      </c>
      <c r="CL216" s="7">
        <f t="shared" si="455"/>
        <v>0</v>
      </c>
      <c r="CM216" s="7">
        <f t="shared" si="521"/>
        <v>0</v>
      </c>
      <c r="CN216" s="7">
        <f t="shared" si="546"/>
        <v>0</v>
      </c>
      <c r="CP216">
        <f t="shared" si="522"/>
        <v>0</v>
      </c>
      <c r="CQ216">
        <f t="shared" si="523"/>
        <v>0</v>
      </c>
      <c r="CR216">
        <f t="shared" si="524"/>
        <v>0</v>
      </c>
      <c r="CS216">
        <f t="shared" si="564"/>
        <v>0</v>
      </c>
      <c r="CT216" s="7"/>
      <c r="CU216" s="7">
        <f t="shared" si="456"/>
        <v>0</v>
      </c>
      <c r="CV216" s="7">
        <f t="shared" si="565"/>
        <v>0</v>
      </c>
      <c r="CW216" s="7">
        <f t="shared" si="525"/>
        <v>0</v>
      </c>
      <c r="CX216" s="7"/>
      <c r="CY216" s="7">
        <f t="shared" si="457"/>
        <v>0</v>
      </c>
      <c r="CZ216" s="7">
        <f>'Initial absorption'!$H216*CY216*$F216</f>
        <v>0</v>
      </c>
      <c r="DA216" s="7">
        <f t="shared" si="566"/>
        <v>0</v>
      </c>
      <c r="DB216" s="7">
        <f>'Initial absorption'!$N216*DA216*$J216</f>
        <v>0</v>
      </c>
      <c r="DC216" s="7"/>
      <c r="DD216">
        <f t="shared" si="458"/>
        <v>0</v>
      </c>
      <c r="DE216" s="7">
        <f t="shared" si="459"/>
        <v>0</v>
      </c>
      <c r="DF216">
        <f t="shared" si="547"/>
        <v>0</v>
      </c>
      <c r="DG216" s="7"/>
      <c r="DH216">
        <f t="shared" si="548"/>
        <v>0</v>
      </c>
      <c r="DI216">
        <f t="shared" si="567"/>
        <v>0</v>
      </c>
      <c r="DJ216">
        <f t="shared" si="580"/>
        <v>0</v>
      </c>
      <c r="DK216" s="7"/>
      <c r="DL216">
        <f>(1 - 'Initial absorption'!$N216)*DA216</f>
        <v>0</v>
      </c>
      <c r="DM216" s="7">
        <f t="shared" si="460"/>
        <v>0</v>
      </c>
      <c r="DN216">
        <f>'Initial absorption'!$T216*(DL216+DM216)*$N216</f>
        <v>0</v>
      </c>
      <c r="DO216" s="7"/>
      <c r="DP216">
        <f t="shared" si="483"/>
        <v>0</v>
      </c>
      <c r="DQ216">
        <f>'Initial absorption'!$N216*DP216*$J216</f>
        <v>0</v>
      </c>
      <c r="DS216">
        <f>(1-'Initial absorption'!$N216)*DP216</f>
        <v>0</v>
      </c>
      <c r="DT216">
        <f>'Initial absorption'!$H216*DS216*$F216</f>
        <v>0</v>
      </c>
      <c r="DU216" s="7"/>
      <c r="DV216">
        <f>(1 - 'Initial absorption'!$T216)*(DL216+DM216)</f>
        <v>0</v>
      </c>
      <c r="DW216">
        <f t="shared" si="461"/>
        <v>0</v>
      </c>
      <c r="EH216" s="7">
        <f t="shared" si="585"/>
        <v>0</v>
      </c>
      <c r="EI216" s="7">
        <f t="shared" si="488"/>
        <v>0</v>
      </c>
      <c r="EJ216" s="7">
        <f t="shared" si="526"/>
        <v>0</v>
      </c>
      <c r="EK216" s="7">
        <f t="shared" si="549"/>
        <v>0</v>
      </c>
      <c r="EL216" s="7"/>
      <c r="EM216" s="7">
        <f t="shared" si="550"/>
        <v>0</v>
      </c>
      <c r="EN216" s="7">
        <f t="shared" si="462"/>
        <v>0</v>
      </c>
      <c r="EO216" s="7">
        <f t="shared" si="527"/>
        <v>0</v>
      </c>
      <c r="EP216" s="7">
        <f t="shared" si="551"/>
        <v>0</v>
      </c>
      <c r="ER216">
        <f t="shared" si="528"/>
        <v>0</v>
      </c>
      <c r="ES216">
        <f t="shared" si="529"/>
        <v>0</v>
      </c>
      <c r="ET216">
        <f t="shared" si="530"/>
        <v>0</v>
      </c>
      <c r="EU216">
        <f t="shared" si="568"/>
        <v>0</v>
      </c>
      <c r="EV216" s="7"/>
      <c r="EW216" s="7">
        <f t="shared" si="463"/>
        <v>0</v>
      </c>
      <c r="EX216" s="7">
        <f t="shared" si="569"/>
        <v>0</v>
      </c>
      <c r="EY216" s="7">
        <f t="shared" si="531"/>
        <v>0</v>
      </c>
      <c r="EZ216" s="7"/>
      <c r="FA216" s="7">
        <f t="shared" si="464"/>
        <v>0</v>
      </c>
      <c r="FB216" s="7">
        <f>'Initial absorption'!$H216*FA216*$F216</f>
        <v>0</v>
      </c>
      <c r="FC216" s="7">
        <f t="shared" si="570"/>
        <v>0</v>
      </c>
      <c r="FD216" s="7">
        <f>'Initial absorption'!$N216*FC216*$J216</f>
        <v>0</v>
      </c>
      <c r="FE216" s="7"/>
      <c r="FF216">
        <f t="shared" si="465"/>
        <v>0</v>
      </c>
      <c r="FG216" s="7">
        <f t="shared" si="466"/>
        <v>0</v>
      </c>
      <c r="FH216">
        <f t="shared" si="552"/>
        <v>0</v>
      </c>
      <c r="FI216" s="7"/>
      <c r="FJ216">
        <f t="shared" si="553"/>
        <v>0</v>
      </c>
      <c r="FK216">
        <f t="shared" si="571"/>
        <v>0</v>
      </c>
      <c r="FL216">
        <f t="shared" si="581"/>
        <v>0</v>
      </c>
      <c r="FM216" s="7"/>
      <c r="FN216">
        <f>(1 - 'Initial absorption'!$N216)*FC216</f>
        <v>0</v>
      </c>
      <c r="FO216" s="7">
        <f t="shared" si="467"/>
        <v>0</v>
      </c>
      <c r="FP216">
        <f>'Initial absorption'!$T216*(FN216+FO216)*$N216</f>
        <v>0</v>
      </c>
      <c r="FQ216" s="7"/>
      <c r="FR216">
        <f t="shared" si="484"/>
        <v>0</v>
      </c>
      <c r="FS216">
        <f>'Initial absorption'!$N216*FR216*$J216</f>
        <v>0</v>
      </c>
      <c r="FU216">
        <f>(1-'Initial absorption'!$N216)*FR216</f>
        <v>0</v>
      </c>
      <c r="FV216">
        <f>'Initial absorption'!$H216*FU216*$F216</f>
        <v>0</v>
      </c>
      <c r="FW216" s="7"/>
      <c r="FX216">
        <f>(1 - 'Initial absorption'!$T216)*(FN216+FO216)</f>
        <v>0</v>
      </c>
      <c r="FY216">
        <f t="shared" si="468"/>
        <v>0</v>
      </c>
      <c r="GJ216" s="7">
        <f t="shared" si="586"/>
        <v>0</v>
      </c>
      <c r="GK216" s="7">
        <f t="shared" si="489"/>
        <v>0</v>
      </c>
      <c r="GL216" s="7">
        <f t="shared" si="532"/>
        <v>0</v>
      </c>
      <c r="GM216" s="7">
        <f t="shared" si="554"/>
        <v>0</v>
      </c>
      <c r="GN216" s="7"/>
      <c r="GO216" s="7">
        <f t="shared" si="555"/>
        <v>0</v>
      </c>
      <c r="GP216" s="7">
        <f t="shared" si="469"/>
        <v>0</v>
      </c>
      <c r="GQ216" s="7">
        <f t="shared" si="533"/>
        <v>0</v>
      </c>
      <c r="GR216" s="7">
        <f t="shared" si="556"/>
        <v>0</v>
      </c>
      <c r="GT216">
        <f t="shared" si="534"/>
        <v>0</v>
      </c>
      <c r="GU216">
        <f t="shared" si="535"/>
        <v>0</v>
      </c>
      <c r="GV216">
        <f t="shared" si="536"/>
        <v>0</v>
      </c>
      <c r="GW216">
        <f t="shared" si="572"/>
        <v>0</v>
      </c>
      <c r="GX216" s="7"/>
      <c r="GY216" s="7">
        <f t="shared" si="470"/>
        <v>0</v>
      </c>
      <c r="GZ216" s="7">
        <f t="shared" si="573"/>
        <v>0</v>
      </c>
      <c r="HA216" s="7">
        <f t="shared" si="537"/>
        <v>0</v>
      </c>
      <c r="HB216" s="7"/>
      <c r="HC216" s="7">
        <f t="shared" si="471"/>
        <v>0</v>
      </c>
      <c r="HD216" s="7">
        <f>'Initial absorption'!$H216*HC216*$F216</f>
        <v>0</v>
      </c>
      <c r="HE216" s="7">
        <f t="shared" si="574"/>
        <v>0</v>
      </c>
      <c r="HF216" s="7">
        <f>'Initial absorption'!$N216*HE216*$J216</f>
        <v>0</v>
      </c>
      <c r="HG216" s="7"/>
      <c r="HH216">
        <f t="shared" si="472"/>
        <v>0</v>
      </c>
      <c r="HI216" s="7">
        <f t="shared" si="473"/>
        <v>0</v>
      </c>
      <c r="HJ216">
        <f t="shared" si="557"/>
        <v>0</v>
      </c>
      <c r="HK216" s="7"/>
      <c r="HL216">
        <f t="shared" si="558"/>
        <v>0</v>
      </c>
      <c r="HM216">
        <f t="shared" si="575"/>
        <v>0</v>
      </c>
      <c r="HN216">
        <f t="shared" si="582"/>
        <v>0</v>
      </c>
      <c r="HO216" s="7"/>
      <c r="HP216">
        <f>(1 - 'Initial absorption'!$N216)*HE216</f>
        <v>0</v>
      </c>
      <c r="HQ216" s="7">
        <f t="shared" si="474"/>
        <v>0</v>
      </c>
      <c r="HR216">
        <f>'Initial absorption'!$T216*(HP216+HQ216)*$N216</f>
        <v>0</v>
      </c>
      <c r="HS216" s="7"/>
      <c r="HT216">
        <f t="shared" si="485"/>
        <v>0</v>
      </c>
      <c r="HU216">
        <f>'Initial absorption'!$N216*HT216*$J216</f>
        <v>0</v>
      </c>
      <c r="HW216">
        <f>(1-'Initial absorption'!$N216)*HT216</f>
        <v>0</v>
      </c>
      <c r="HX216">
        <f>'Initial absorption'!$H216*HW216*$F216</f>
        <v>0</v>
      </c>
      <c r="HY216" s="7"/>
      <c r="HZ216">
        <f>(1 - 'Initial absorption'!$T216)*(HP216+HQ216)</f>
        <v>0</v>
      </c>
      <c r="IA216">
        <f t="shared" si="475"/>
        <v>0</v>
      </c>
      <c r="IL216" s="7">
        <f t="shared" si="587"/>
        <v>0</v>
      </c>
      <c r="IM216" s="7">
        <f t="shared" si="490"/>
        <v>0</v>
      </c>
      <c r="IN216" s="7">
        <f t="shared" si="538"/>
        <v>0</v>
      </c>
      <c r="IO216" s="7">
        <f t="shared" si="559"/>
        <v>0</v>
      </c>
      <c r="IP216" s="7"/>
      <c r="IQ216" s="7">
        <f t="shared" si="560"/>
        <v>0</v>
      </c>
      <c r="IR216" s="7">
        <f t="shared" si="476"/>
        <v>0</v>
      </c>
      <c r="IS216" s="7">
        <f t="shared" si="539"/>
        <v>0</v>
      </c>
      <c r="IT216" s="7">
        <f t="shared" si="561"/>
        <v>0</v>
      </c>
      <c r="IV216">
        <f t="shared" si="540"/>
        <v>0</v>
      </c>
      <c r="IW216">
        <f t="shared" si="541"/>
        <v>0</v>
      </c>
      <c r="IX216">
        <f t="shared" si="542"/>
        <v>0</v>
      </c>
      <c r="IY216">
        <f t="shared" si="576"/>
        <v>0</v>
      </c>
      <c r="IZ216" s="7"/>
      <c r="JA216" s="7">
        <f t="shared" si="477"/>
        <v>0</v>
      </c>
      <c r="JB216" s="7">
        <f t="shared" si="577"/>
        <v>0</v>
      </c>
      <c r="JC216" s="7">
        <f t="shared" si="543"/>
        <v>0</v>
      </c>
      <c r="JD216" s="7"/>
      <c r="JE216" s="7">
        <f t="shared" si="478"/>
        <v>0</v>
      </c>
      <c r="JF216" s="7">
        <f>'Initial absorption'!$H216*JE216*$F216</f>
        <v>0</v>
      </c>
      <c r="JG216" s="7">
        <f t="shared" si="578"/>
        <v>0</v>
      </c>
      <c r="JH216" s="7">
        <f>'Initial absorption'!$N216*JG216*$J216</f>
        <v>0</v>
      </c>
      <c r="JI216" s="7"/>
      <c r="JJ216">
        <f t="shared" si="479"/>
        <v>0</v>
      </c>
      <c r="JK216" s="7">
        <f t="shared" si="480"/>
        <v>0</v>
      </c>
      <c r="JL216">
        <f t="shared" si="562"/>
        <v>0</v>
      </c>
      <c r="JM216" s="7"/>
      <c r="JN216">
        <f t="shared" si="563"/>
        <v>0</v>
      </c>
      <c r="JO216">
        <f t="shared" si="579"/>
        <v>0</v>
      </c>
      <c r="JP216">
        <f t="shared" si="583"/>
        <v>0</v>
      </c>
      <c r="JQ216" s="7"/>
      <c r="JR216">
        <f>(1 - 'Initial absorption'!$N216)*JG216</f>
        <v>0</v>
      </c>
      <c r="JS216" s="7">
        <f t="shared" si="481"/>
        <v>0</v>
      </c>
      <c r="JT216">
        <f>'Initial absorption'!$T216*(JR216+JS216)*$N216</f>
        <v>0</v>
      </c>
      <c r="JU216" s="7"/>
      <c r="JV216">
        <f t="shared" si="486"/>
        <v>0</v>
      </c>
      <c r="JW216">
        <f>'Initial absorption'!$N216*JV216*$J216</f>
        <v>0</v>
      </c>
      <c r="JY216">
        <f>(1-'Initial absorption'!$N216)*JV216</f>
        <v>0</v>
      </c>
      <c r="JZ216">
        <f>'Initial absorption'!$H216*JY216*$F216</f>
        <v>0</v>
      </c>
      <c r="KA216" s="7"/>
      <c r="KB216">
        <f>(1 - 'Initial absorption'!$T216)*(JR216+JS216)</f>
        <v>0</v>
      </c>
      <c r="KC216">
        <f t="shared" si="482"/>
        <v>0</v>
      </c>
    </row>
    <row r="217" spans="4:289" x14ac:dyDescent="0.25">
      <c r="D217">
        <v>1355</v>
      </c>
      <c r="E217">
        <f>'Input spectra'!B217</f>
        <v>0</v>
      </c>
      <c r="F217">
        <f>'Initial absorption'!J217</f>
        <v>0</v>
      </c>
      <c r="G217">
        <f>'Input spectra'!C217</f>
        <v>0</v>
      </c>
      <c r="H217">
        <f t="shared" si="491"/>
        <v>0</v>
      </c>
      <c r="I217">
        <f>'Input spectra'!D217</f>
        <v>0</v>
      </c>
      <c r="J217">
        <f>'Initial absorption'!P217</f>
        <v>0</v>
      </c>
      <c r="K217">
        <f>'Input spectra'!E217</f>
        <v>0</v>
      </c>
      <c r="L217">
        <f t="shared" si="492"/>
        <v>0</v>
      </c>
      <c r="M217">
        <f>'Input spectra'!F217</f>
        <v>0</v>
      </c>
      <c r="N217">
        <f>'Initial absorption'!V217</f>
        <v>0</v>
      </c>
      <c r="O217">
        <f>'Input spectra'!G217</f>
        <v>0</v>
      </c>
      <c r="P217">
        <f t="shared" si="493"/>
        <v>0</v>
      </c>
      <c r="R217">
        <f>'Reaching edge prob after ems 1'!$EZ218</f>
        <v>0.88982525592426298</v>
      </c>
      <c r="S217">
        <f>'Reaching edge prob after ems 2'!$EZ218</f>
        <v>0.88982525592426298</v>
      </c>
      <c r="T217">
        <f>'Reaching edge prob after ems 3'!EZ218</f>
        <v>0.88982525592426298</v>
      </c>
      <c r="U217">
        <f>1-EXP(-'Reaching edge prob after ems 1'!FC218*_k_in_ec_correction*($E217*_c1+'Input spectra'!Y217))</f>
        <v>1.1156194306378597E-2</v>
      </c>
      <c r="V217">
        <f>1-EXP(-(_t-'Reaching edge prob after ems 1'!FC218)*_k_in_ec_correction*($E217*_c1+'Input spectra'!Y217))</f>
        <v>1.1270209788087016E-2</v>
      </c>
      <c r="W217">
        <f>1-EXP(-'Reaching edge prob after ems 2'!FC218*_k_in_ec_correction*($I217*_c2+'Input spectra'!Y217))</f>
        <v>1.1156194306378597E-2</v>
      </c>
      <c r="X217">
        <f>1-EXP(-(_t-'Reaching edge prob after ems 2'!FC218)*_k_in_ec_correction*($I217*_c2+'Input spectra'!Y217))</f>
        <v>1.1270209788087016E-2</v>
      </c>
      <c r="Y217">
        <f>1-EXP(-'Reaching edge prob after ems 3'!FC218*_k_in_ec_correction*($M217*_c3+'Input spectra'!Y217))</f>
        <v>1.1156194306378597E-2</v>
      </c>
      <c r="Z217">
        <f>1-EXP(-(_t-'Reaching edge prob after ems 3'!FC218)*_k_in_ec_correction*($M217*_c3+'Input spectra'!Y217))</f>
        <v>1.1270209788087016E-2</v>
      </c>
      <c r="AD217" s="7">
        <f t="shared" si="494"/>
        <v>0</v>
      </c>
      <c r="AE217" s="7">
        <f t="shared" si="495"/>
        <v>0</v>
      </c>
      <c r="AF217" s="7">
        <f t="shared" si="496"/>
        <v>0</v>
      </c>
      <c r="AG217" s="7">
        <f t="shared" si="497"/>
        <v>0</v>
      </c>
      <c r="AH217" s="7"/>
      <c r="AI217" s="7">
        <f t="shared" si="498"/>
        <v>0</v>
      </c>
      <c r="AJ217" s="7">
        <f t="shared" si="499"/>
        <v>0</v>
      </c>
      <c r="AK217" s="7">
        <f t="shared" si="500"/>
        <v>0</v>
      </c>
      <c r="AL217" s="7">
        <f t="shared" si="501"/>
        <v>0</v>
      </c>
      <c r="AN217">
        <f t="shared" si="502"/>
        <v>0</v>
      </c>
      <c r="AO217">
        <f t="shared" si="503"/>
        <v>0</v>
      </c>
      <c r="AP217">
        <f t="shared" si="504"/>
        <v>0</v>
      </c>
      <c r="AQ217">
        <f t="shared" si="505"/>
        <v>0</v>
      </c>
      <c r="AR217" s="7"/>
      <c r="AS217" s="7">
        <f t="shared" si="506"/>
        <v>0</v>
      </c>
      <c r="AT217" s="7">
        <f t="shared" si="507"/>
        <v>0</v>
      </c>
      <c r="AU217" s="7">
        <f t="shared" si="508"/>
        <v>0</v>
      </c>
      <c r="AV217" s="7"/>
      <c r="AW217" s="7">
        <f t="shared" si="509"/>
        <v>0</v>
      </c>
      <c r="AX217" s="7">
        <f>'Initial absorption'!$H217*AW217*$F217</f>
        <v>0</v>
      </c>
      <c r="AY217" s="7">
        <f t="shared" si="510"/>
        <v>0</v>
      </c>
      <c r="AZ217" s="7">
        <f>'Initial absorption'!$N217*AY217*$J217</f>
        <v>0</v>
      </c>
      <c r="BA217" s="7"/>
      <c r="BB217">
        <f t="shared" si="511"/>
        <v>0</v>
      </c>
      <c r="BC217" s="7">
        <f t="shared" si="512"/>
        <v>0</v>
      </c>
      <c r="BD217">
        <f t="shared" si="513"/>
        <v>0</v>
      </c>
      <c r="BE217" s="7"/>
      <c r="BF217">
        <f t="shared" si="514"/>
        <v>0</v>
      </c>
      <c r="BG217">
        <f t="shared" si="515"/>
        <v>0</v>
      </c>
      <c r="BH217">
        <f t="shared" si="516"/>
        <v>0</v>
      </c>
      <c r="BI217" s="7"/>
      <c r="BJ217">
        <f>(1 - 'Initial absorption'!$N217)*AY217</f>
        <v>0</v>
      </c>
      <c r="BK217" s="7">
        <f t="shared" si="519"/>
        <v>0</v>
      </c>
      <c r="BL217">
        <f>'Initial absorption'!$T217*(BJ217+BK217)*$N217</f>
        <v>0</v>
      </c>
      <c r="BM217" s="7"/>
      <c r="BN217">
        <f t="shared" si="517"/>
        <v>0</v>
      </c>
      <c r="BO217">
        <f>'Initial absorption'!$N217*BN217*$J217</f>
        <v>0</v>
      </c>
      <c r="BQ217">
        <f>(1-'Initial absorption'!$N217)*BN217</f>
        <v>0</v>
      </c>
      <c r="BR217">
        <f>'Initial absorption'!$H217*BQ217*$F217</f>
        <v>0</v>
      </c>
      <c r="BS217" s="7"/>
      <c r="BT217">
        <f>(1 - 'Initial absorption'!$T217)*(BJ217+BK217)</f>
        <v>0</v>
      </c>
      <c r="BU217">
        <f t="shared" si="518"/>
        <v>0</v>
      </c>
      <c r="CF217" s="7">
        <f t="shared" si="584"/>
        <v>0</v>
      </c>
      <c r="CG217" s="7">
        <f t="shared" si="487"/>
        <v>0</v>
      </c>
      <c r="CH217" s="7">
        <f t="shared" si="520"/>
        <v>0</v>
      </c>
      <c r="CI217" s="7">
        <f t="shared" si="544"/>
        <v>0</v>
      </c>
      <c r="CJ217" s="7"/>
      <c r="CK217" s="7">
        <f t="shared" si="545"/>
        <v>0</v>
      </c>
      <c r="CL217" s="7">
        <f t="shared" si="455"/>
        <v>0</v>
      </c>
      <c r="CM217" s="7">
        <f t="shared" si="521"/>
        <v>0</v>
      </c>
      <c r="CN217" s="7">
        <f t="shared" si="546"/>
        <v>0</v>
      </c>
      <c r="CP217">
        <f t="shared" si="522"/>
        <v>0</v>
      </c>
      <c r="CQ217">
        <f t="shared" si="523"/>
        <v>0</v>
      </c>
      <c r="CR217">
        <f t="shared" si="524"/>
        <v>0</v>
      </c>
      <c r="CS217">
        <f t="shared" si="564"/>
        <v>0</v>
      </c>
      <c r="CT217" s="7"/>
      <c r="CU217" s="7">
        <f t="shared" si="456"/>
        <v>0</v>
      </c>
      <c r="CV217" s="7">
        <f t="shared" si="565"/>
        <v>0</v>
      </c>
      <c r="CW217" s="7">
        <f t="shared" si="525"/>
        <v>0</v>
      </c>
      <c r="CX217" s="7"/>
      <c r="CY217" s="7">
        <f t="shared" si="457"/>
        <v>0</v>
      </c>
      <c r="CZ217" s="7">
        <f>'Initial absorption'!$H217*CY217*$F217</f>
        <v>0</v>
      </c>
      <c r="DA217" s="7">
        <f t="shared" si="566"/>
        <v>0</v>
      </c>
      <c r="DB217" s="7">
        <f>'Initial absorption'!$N217*DA217*$J217</f>
        <v>0</v>
      </c>
      <c r="DC217" s="7"/>
      <c r="DD217">
        <f t="shared" si="458"/>
        <v>0</v>
      </c>
      <c r="DE217" s="7">
        <f t="shared" si="459"/>
        <v>0</v>
      </c>
      <c r="DF217">
        <f t="shared" si="547"/>
        <v>0</v>
      </c>
      <c r="DG217" s="7"/>
      <c r="DH217">
        <f t="shared" si="548"/>
        <v>0</v>
      </c>
      <c r="DI217">
        <f t="shared" si="567"/>
        <v>0</v>
      </c>
      <c r="DJ217">
        <f t="shared" si="580"/>
        <v>0</v>
      </c>
      <c r="DK217" s="7"/>
      <c r="DL217">
        <f>(1 - 'Initial absorption'!$N217)*DA217</f>
        <v>0</v>
      </c>
      <c r="DM217" s="7">
        <f t="shared" si="460"/>
        <v>0</v>
      </c>
      <c r="DN217">
        <f>'Initial absorption'!$T217*(DL217+DM217)*$N217</f>
        <v>0</v>
      </c>
      <c r="DO217" s="7"/>
      <c r="DP217">
        <f t="shared" si="483"/>
        <v>0</v>
      </c>
      <c r="DQ217">
        <f>'Initial absorption'!$N217*DP217*$J217</f>
        <v>0</v>
      </c>
      <c r="DS217">
        <f>(1-'Initial absorption'!$N217)*DP217</f>
        <v>0</v>
      </c>
      <c r="DT217">
        <f>'Initial absorption'!$H217*DS217*$F217</f>
        <v>0</v>
      </c>
      <c r="DU217" s="7"/>
      <c r="DV217">
        <f>(1 - 'Initial absorption'!$T217)*(DL217+DM217)</f>
        <v>0</v>
      </c>
      <c r="DW217">
        <f t="shared" si="461"/>
        <v>0</v>
      </c>
      <c r="EH217" s="7">
        <f t="shared" si="585"/>
        <v>0</v>
      </c>
      <c r="EI217" s="7">
        <f t="shared" si="488"/>
        <v>0</v>
      </c>
      <c r="EJ217" s="7">
        <f t="shared" si="526"/>
        <v>0</v>
      </c>
      <c r="EK217" s="7">
        <f t="shared" si="549"/>
        <v>0</v>
      </c>
      <c r="EL217" s="7"/>
      <c r="EM217" s="7">
        <f t="shared" si="550"/>
        <v>0</v>
      </c>
      <c r="EN217" s="7">
        <f t="shared" si="462"/>
        <v>0</v>
      </c>
      <c r="EO217" s="7">
        <f t="shared" si="527"/>
        <v>0</v>
      </c>
      <c r="EP217" s="7">
        <f t="shared" si="551"/>
        <v>0</v>
      </c>
      <c r="ER217">
        <f t="shared" si="528"/>
        <v>0</v>
      </c>
      <c r="ES217">
        <f t="shared" si="529"/>
        <v>0</v>
      </c>
      <c r="ET217">
        <f t="shared" si="530"/>
        <v>0</v>
      </c>
      <c r="EU217">
        <f t="shared" si="568"/>
        <v>0</v>
      </c>
      <c r="EV217" s="7"/>
      <c r="EW217" s="7">
        <f t="shared" si="463"/>
        <v>0</v>
      </c>
      <c r="EX217" s="7">
        <f t="shared" si="569"/>
        <v>0</v>
      </c>
      <c r="EY217" s="7">
        <f t="shared" si="531"/>
        <v>0</v>
      </c>
      <c r="EZ217" s="7"/>
      <c r="FA217" s="7">
        <f t="shared" si="464"/>
        <v>0</v>
      </c>
      <c r="FB217" s="7">
        <f>'Initial absorption'!$H217*FA217*$F217</f>
        <v>0</v>
      </c>
      <c r="FC217" s="7">
        <f t="shared" si="570"/>
        <v>0</v>
      </c>
      <c r="FD217" s="7">
        <f>'Initial absorption'!$N217*FC217*$J217</f>
        <v>0</v>
      </c>
      <c r="FE217" s="7"/>
      <c r="FF217">
        <f t="shared" si="465"/>
        <v>0</v>
      </c>
      <c r="FG217" s="7">
        <f t="shared" si="466"/>
        <v>0</v>
      </c>
      <c r="FH217">
        <f t="shared" si="552"/>
        <v>0</v>
      </c>
      <c r="FI217" s="7"/>
      <c r="FJ217">
        <f t="shared" si="553"/>
        <v>0</v>
      </c>
      <c r="FK217">
        <f t="shared" si="571"/>
        <v>0</v>
      </c>
      <c r="FL217">
        <f t="shared" si="581"/>
        <v>0</v>
      </c>
      <c r="FM217" s="7"/>
      <c r="FN217">
        <f>(1 - 'Initial absorption'!$N217)*FC217</f>
        <v>0</v>
      </c>
      <c r="FO217" s="7">
        <f t="shared" si="467"/>
        <v>0</v>
      </c>
      <c r="FP217">
        <f>'Initial absorption'!$T217*(FN217+FO217)*$N217</f>
        <v>0</v>
      </c>
      <c r="FQ217" s="7"/>
      <c r="FR217">
        <f t="shared" si="484"/>
        <v>0</v>
      </c>
      <c r="FS217">
        <f>'Initial absorption'!$N217*FR217*$J217</f>
        <v>0</v>
      </c>
      <c r="FU217">
        <f>(1-'Initial absorption'!$N217)*FR217</f>
        <v>0</v>
      </c>
      <c r="FV217">
        <f>'Initial absorption'!$H217*FU217*$F217</f>
        <v>0</v>
      </c>
      <c r="FW217" s="7"/>
      <c r="FX217">
        <f>(1 - 'Initial absorption'!$T217)*(FN217+FO217)</f>
        <v>0</v>
      </c>
      <c r="FY217">
        <f t="shared" si="468"/>
        <v>0</v>
      </c>
      <c r="GJ217" s="7">
        <f t="shared" si="586"/>
        <v>0</v>
      </c>
      <c r="GK217" s="7">
        <f t="shared" si="489"/>
        <v>0</v>
      </c>
      <c r="GL217" s="7">
        <f t="shared" si="532"/>
        <v>0</v>
      </c>
      <c r="GM217" s="7">
        <f t="shared" si="554"/>
        <v>0</v>
      </c>
      <c r="GN217" s="7"/>
      <c r="GO217" s="7">
        <f t="shared" si="555"/>
        <v>0</v>
      </c>
      <c r="GP217" s="7">
        <f t="shared" si="469"/>
        <v>0</v>
      </c>
      <c r="GQ217" s="7">
        <f t="shared" si="533"/>
        <v>0</v>
      </c>
      <c r="GR217" s="7">
        <f t="shared" si="556"/>
        <v>0</v>
      </c>
      <c r="GT217">
        <f t="shared" si="534"/>
        <v>0</v>
      </c>
      <c r="GU217">
        <f t="shared" si="535"/>
        <v>0</v>
      </c>
      <c r="GV217">
        <f t="shared" si="536"/>
        <v>0</v>
      </c>
      <c r="GW217">
        <f t="shared" si="572"/>
        <v>0</v>
      </c>
      <c r="GX217" s="7"/>
      <c r="GY217" s="7">
        <f t="shared" si="470"/>
        <v>0</v>
      </c>
      <c r="GZ217" s="7">
        <f t="shared" si="573"/>
        <v>0</v>
      </c>
      <c r="HA217" s="7">
        <f t="shared" si="537"/>
        <v>0</v>
      </c>
      <c r="HB217" s="7"/>
      <c r="HC217" s="7">
        <f t="shared" si="471"/>
        <v>0</v>
      </c>
      <c r="HD217" s="7">
        <f>'Initial absorption'!$H217*HC217*$F217</f>
        <v>0</v>
      </c>
      <c r="HE217" s="7">
        <f t="shared" si="574"/>
        <v>0</v>
      </c>
      <c r="HF217" s="7">
        <f>'Initial absorption'!$N217*HE217*$J217</f>
        <v>0</v>
      </c>
      <c r="HG217" s="7"/>
      <c r="HH217">
        <f t="shared" si="472"/>
        <v>0</v>
      </c>
      <c r="HI217" s="7">
        <f t="shared" si="473"/>
        <v>0</v>
      </c>
      <c r="HJ217">
        <f t="shared" si="557"/>
        <v>0</v>
      </c>
      <c r="HK217" s="7"/>
      <c r="HL217">
        <f t="shared" si="558"/>
        <v>0</v>
      </c>
      <c r="HM217">
        <f t="shared" si="575"/>
        <v>0</v>
      </c>
      <c r="HN217">
        <f t="shared" si="582"/>
        <v>0</v>
      </c>
      <c r="HO217" s="7"/>
      <c r="HP217">
        <f>(1 - 'Initial absorption'!$N217)*HE217</f>
        <v>0</v>
      </c>
      <c r="HQ217" s="7">
        <f t="shared" si="474"/>
        <v>0</v>
      </c>
      <c r="HR217">
        <f>'Initial absorption'!$T217*(HP217+HQ217)*$N217</f>
        <v>0</v>
      </c>
      <c r="HS217" s="7"/>
      <c r="HT217">
        <f t="shared" si="485"/>
        <v>0</v>
      </c>
      <c r="HU217">
        <f>'Initial absorption'!$N217*HT217*$J217</f>
        <v>0</v>
      </c>
      <c r="HW217">
        <f>(1-'Initial absorption'!$N217)*HT217</f>
        <v>0</v>
      </c>
      <c r="HX217">
        <f>'Initial absorption'!$H217*HW217*$F217</f>
        <v>0</v>
      </c>
      <c r="HY217" s="7"/>
      <c r="HZ217">
        <f>(1 - 'Initial absorption'!$T217)*(HP217+HQ217)</f>
        <v>0</v>
      </c>
      <c r="IA217">
        <f t="shared" si="475"/>
        <v>0</v>
      </c>
      <c r="IL217" s="7">
        <f t="shared" si="587"/>
        <v>0</v>
      </c>
      <c r="IM217" s="7">
        <f t="shared" si="490"/>
        <v>0</v>
      </c>
      <c r="IN217" s="7">
        <f t="shared" si="538"/>
        <v>0</v>
      </c>
      <c r="IO217" s="7">
        <f t="shared" si="559"/>
        <v>0</v>
      </c>
      <c r="IP217" s="7"/>
      <c r="IQ217" s="7">
        <f t="shared" si="560"/>
        <v>0</v>
      </c>
      <c r="IR217" s="7">
        <f t="shared" si="476"/>
        <v>0</v>
      </c>
      <c r="IS217" s="7">
        <f t="shared" si="539"/>
        <v>0</v>
      </c>
      <c r="IT217" s="7">
        <f t="shared" si="561"/>
        <v>0</v>
      </c>
      <c r="IV217">
        <f t="shared" si="540"/>
        <v>0</v>
      </c>
      <c r="IW217">
        <f t="shared" si="541"/>
        <v>0</v>
      </c>
      <c r="IX217">
        <f t="shared" si="542"/>
        <v>0</v>
      </c>
      <c r="IY217">
        <f t="shared" si="576"/>
        <v>0</v>
      </c>
      <c r="IZ217" s="7"/>
      <c r="JA217" s="7">
        <f t="shared" si="477"/>
        <v>0</v>
      </c>
      <c r="JB217" s="7">
        <f t="shared" si="577"/>
        <v>0</v>
      </c>
      <c r="JC217" s="7">
        <f t="shared" si="543"/>
        <v>0</v>
      </c>
      <c r="JD217" s="7"/>
      <c r="JE217" s="7">
        <f t="shared" si="478"/>
        <v>0</v>
      </c>
      <c r="JF217" s="7">
        <f>'Initial absorption'!$H217*JE217*$F217</f>
        <v>0</v>
      </c>
      <c r="JG217" s="7">
        <f t="shared" si="578"/>
        <v>0</v>
      </c>
      <c r="JH217" s="7">
        <f>'Initial absorption'!$N217*JG217*$J217</f>
        <v>0</v>
      </c>
      <c r="JI217" s="7"/>
      <c r="JJ217">
        <f t="shared" si="479"/>
        <v>0</v>
      </c>
      <c r="JK217" s="7">
        <f t="shared" si="480"/>
        <v>0</v>
      </c>
      <c r="JL217">
        <f t="shared" si="562"/>
        <v>0</v>
      </c>
      <c r="JM217" s="7"/>
      <c r="JN217">
        <f t="shared" si="563"/>
        <v>0</v>
      </c>
      <c r="JO217">
        <f t="shared" si="579"/>
        <v>0</v>
      </c>
      <c r="JP217">
        <f t="shared" si="583"/>
        <v>0</v>
      </c>
      <c r="JQ217" s="7"/>
      <c r="JR217">
        <f>(1 - 'Initial absorption'!$N217)*JG217</f>
        <v>0</v>
      </c>
      <c r="JS217" s="7">
        <f t="shared" si="481"/>
        <v>0</v>
      </c>
      <c r="JT217">
        <f>'Initial absorption'!$T217*(JR217+JS217)*$N217</f>
        <v>0</v>
      </c>
      <c r="JU217" s="7"/>
      <c r="JV217">
        <f t="shared" si="486"/>
        <v>0</v>
      </c>
      <c r="JW217">
        <f>'Initial absorption'!$N217*JV217*$J217</f>
        <v>0</v>
      </c>
      <c r="JY217">
        <f>(1-'Initial absorption'!$N217)*JV217</f>
        <v>0</v>
      </c>
      <c r="JZ217">
        <f>'Initial absorption'!$H217*JY217*$F217</f>
        <v>0</v>
      </c>
      <c r="KA217" s="7"/>
      <c r="KB217">
        <f>(1 - 'Initial absorption'!$T217)*(JR217+JS217)</f>
        <v>0</v>
      </c>
      <c r="KC217">
        <f t="shared" si="482"/>
        <v>0</v>
      </c>
    </row>
    <row r="218" spans="4:289" x14ac:dyDescent="0.25">
      <c r="D218">
        <v>1360</v>
      </c>
      <c r="E218">
        <f>'Input spectra'!B218</f>
        <v>0</v>
      </c>
      <c r="F218">
        <f>'Initial absorption'!J218</f>
        <v>0</v>
      </c>
      <c r="G218">
        <f>'Input spectra'!C218</f>
        <v>0</v>
      </c>
      <c r="H218">
        <f t="shared" si="491"/>
        <v>0</v>
      </c>
      <c r="I218">
        <f>'Input spectra'!D218</f>
        <v>0</v>
      </c>
      <c r="J218">
        <f>'Initial absorption'!P218</f>
        <v>0</v>
      </c>
      <c r="K218">
        <f>'Input spectra'!E218</f>
        <v>0</v>
      </c>
      <c r="L218">
        <f t="shared" si="492"/>
        <v>0</v>
      </c>
      <c r="M218">
        <f>'Input spectra'!F218</f>
        <v>0</v>
      </c>
      <c r="N218">
        <f>'Initial absorption'!V218</f>
        <v>0</v>
      </c>
      <c r="O218">
        <f>'Input spectra'!G218</f>
        <v>0</v>
      </c>
      <c r="P218">
        <f t="shared" si="493"/>
        <v>0</v>
      </c>
      <c r="R218">
        <f>'Reaching edge prob after ems 1'!$EZ219</f>
        <v>0.88995450255623521</v>
      </c>
      <c r="S218">
        <f>'Reaching edge prob after ems 2'!$EZ219</f>
        <v>0.88995450255623521</v>
      </c>
      <c r="T218">
        <f>'Reaching edge prob after ems 3'!EZ219</f>
        <v>0.88995450255623521</v>
      </c>
      <c r="U218">
        <f>1-EXP(-'Reaching edge prob after ems 1'!FC219*_k_in_ec_correction*($E218*_c1+'Input spectra'!Y218))</f>
        <v>1.1142023447562766E-2</v>
      </c>
      <c r="V218">
        <f>1-EXP(-(_t-'Reaching edge prob after ems 1'!FC219)*_k_in_ec_correction*($E218*_c1+'Input spectra'!Y218))</f>
        <v>1.1255747987200748E-2</v>
      </c>
      <c r="W218">
        <f>1-EXP(-'Reaching edge prob after ems 2'!FC219*_k_in_ec_correction*($I218*_c2+'Input spectra'!Y218))</f>
        <v>1.1142023447562766E-2</v>
      </c>
      <c r="X218">
        <f>1-EXP(-(_t-'Reaching edge prob after ems 2'!FC219)*_k_in_ec_correction*($I218*_c2+'Input spectra'!Y218))</f>
        <v>1.1255747987200748E-2</v>
      </c>
      <c r="Y218">
        <f>1-EXP(-'Reaching edge prob after ems 3'!FC219*_k_in_ec_correction*($M218*_c3+'Input spectra'!Y218))</f>
        <v>1.1142023447562766E-2</v>
      </c>
      <c r="Z218">
        <f>1-EXP(-(_t-'Reaching edge prob after ems 3'!FC219)*_k_in_ec_correction*($M218*_c3+'Input spectra'!Y218))</f>
        <v>1.1255747987200748E-2</v>
      </c>
      <c r="AD218" s="7">
        <f t="shared" si="494"/>
        <v>0</v>
      </c>
      <c r="AE218" s="7">
        <f t="shared" si="495"/>
        <v>0</v>
      </c>
      <c r="AF218" s="7">
        <f t="shared" si="496"/>
        <v>0</v>
      </c>
      <c r="AG218" s="7">
        <f t="shared" si="497"/>
        <v>0</v>
      </c>
      <c r="AH218" s="7"/>
      <c r="AI218" s="7">
        <f t="shared" si="498"/>
        <v>0</v>
      </c>
      <c r="AJ218" s="7">
        <f t="shared" si="499"/>
        <v>0</v>
      </c>
      <c r="AK218" s="7">
        <f t="shared" si="500"/>
        <v>0</v>
      </c>
      <c r="AL218" s="7">
        <f t="shared" si="501"/>
        <v>0</v>
      </c>
      <c r="AN218">
        <f t="shared" si="502"/>
        <v>0</v>
      </c>
      <c r="AO218">
        <f t="shared" si="503"/>
        <v>0</v>
      </c>
      <c r="AP218">
        <f t="shared" si="504"/>
        <v>0</v>
      </c>
      <c r="AQ218">
        <f t="shared" si="505"/>
        <v>0</v>
      </c>
      <c r="AR218" s="7"/>
      <c r="AS218" s="7">
        <f t="shared" si="506"/>
        <v>0</v>
      </c>
      <c r="AT218" s="7">
        <f t="shared" si="507"/>
        <v>0</v>
      </c>
      <c r="AU218" s="7">
        <f t="shared" si="508"/>
        <v>0</v>
      </c>
      <c r="AV218" s="7"/>
      <c r="AW218" s="7">
        <f t="shared" si="509"/>
        <v>0</v>
      </c>
      <c r="AX218" s="7">
        <f>'Initial absorption'!$H218*AW218*$F218</f>
        <v>0</v>
      </c>
      <c r="AY218" s="7">
        <f t="shared" si="510"/>
        <v>0</v>
      </c>
      <c r="AZ218" s="7">
        <f>'Initial absorption'!$N218*AY218*$J218</f>
        <v>0</v>
      </c>
      <c r="BA218" s="7"/>
      <c r="BB218">
        <f t="shared" si="511"/>
        <v>0</v>
      </c>
      <c r="BC218" s="7">
        <f t="shared" si="512"/>
        <v>0</v>
      </c>
      <c r="BD218">
        <f t="shared" si="513"/>
        <v>0</v>
      </c>
      <c r="BE218" s="7"/>
      <c r="BF218">
        <f t="shared" si="514"/>
        <v>0</v>
      </c>
      <c r="BG218">
        <f t="shared" si="515"/>
        <v>0</v>
      </c>
      <c r="BH218">
        <f t="shared" si="516"/>
        <v>0</v>
      </c>
      <c r="BI218" s="7"/>
      <c r="BJ218">
        <f>(1 - 'Initial absorption'!$N218)*AY218</f>
        <v>0</v>
      </c>
      <c r="BK218" s="7">
        <f t="shared" si="519"/>
        <v>0</v>
      </c>
      <c r="BL218">
        <f>'Initial absorption'!$T218*(BJ218+BK218)*$N218</f>
        <v>0</v>
      </c>
      <c r="BM218" s="7"/>
      <c r="BN218">
        <f t="shared" si="517"/>
        <v>0</v>
      </c>
      <c r="BO218">
        <f>'Initial absorption'!$N218*BN218*$J218</f>
        <v>0</v>
      </c>
      <c r="BQ218">
        <f>(1-'Initial absorption'!$N218)*BN218</f>
        <v>0</v>
      </c>
      <c r="BR218">
        <f>'Initial absorption'!$H218*BQ218*$F218</f>
        <v>0</v>
      </c>
      <c r="BS218" s="7"/>
      <c r="BT218">
        <f>(1 - 'Initial absorption'!$T218)*(BJ218+BK218)</f>
        <v>0</v>
      </c>
      <c r="BU218">
        <f t="shared" si="518"/>
        <v>0</v>
      </c>
      <c r="CF218" s="7">
        <f t="shared" si="584"/>
        <v>0</v>
      </c>
      <c r="CG218" s="7">
        <f t="shared" si="487"/>
        <v>0</v>
      </c>
      <c r="CH218" s="7">
        <f t="shared" si="520"/>
        <v>0</v>
      </c>
      <c r="CI218" s="7">
        <f t="shared" si="544"/>
        <v>0</v>
      </c>
      <c r="CJ218" s="7"/>
      <c r="CK218" s="7">
        <f t="shared" si="545"/>
        <v>0</v>
      </c>
      <c r="CL218" s="7">
        <f t="shared" si="455"/>
        <v>0</v>
      </c>
      <c r="CM218" s="7">
        <f t="shared" si="521"/>
        <v>0</v>
      </c>
      <c r="CN218" s="7">
        <f t="shared" si="546"/>
        <v>0</v>
      </c>
      <c r="CP218">
        <f t="shared" si="522"/>
        <v>0</v>
      </c>
      <c r="CQ218">
        <f t="shared" si="523"/>
        <v>0</v>
      </c>
      <c r="CR218">
        <f t="shared" si="524"/>
        <v>0</v>
      </c>
      <c r="CS218">
        <f t="shared" si="564"/>
        <v>0</v>
      </c>
      <c r="CT218" s="7"/>
      <c r="CU218" s="7">
        <f t="shared" si="456"/>
        <v>0</v>
      </c>
      <c r="CV218" s="7">
        <f t="shared" si="565"/>
        <v>0</v>
      </c>
      <c r="CW218" s="7">
        <f t="shared" si="525"/>
        <v>0</v>
      </c>
      <c r="CX218" s="7"/>
      <c r="CY218" s="7">
        <f t="shared" si="457"/>
        <v>0</v>
      </c>
      <c r="CZ218" s="7">
        <f>'Initial absorption'!$H218*CY218*$F218</f>
        <v>0</v>
      </c>
      <c r="DA218" s="7">
        <f t="shared" si="566"/>
        <v>0</v>
      </c>
      <c r="DB218" s="7">
        <f>'Initial absorption'!$N218*DA218*$J218</f>
        <v>0</v>
      </c>
      <c r="DC218" s="7"/>
      <c r="DD218">
        <f t="shared" si="458"/>
        <v>0</v>
      </c>
      <c r="DE218" s="7">
        <f t="shared" si="459"/>
        <v>0</v>
      </c>
      <c r="DF218">
        <f t="shared" si="547"/>
        <v>0</v>
      </c>
      <c r="DG218" s="7"/>
      <c r="DH218">
        <f t="shared" si="548"/>
        <v>0</v>
      </c>
      <c r="DI218">
        <f t="shared" si="567"/>
        <v>0</v>
      </c>
      <c r="DJ218">
        <f t="shared" si="580"/>
        <v>0</v>
      </c>
      <c r="DK218" s="7"/>
      <c r="DL218">
        <f>(1 - 'Initial absorption'!$N218)*DA218</f>
        <v>0</v>
      </c>
      <c r="DM218" s="7">
        <f t="shared" si="460"/>
        <v>0</v>
      </c>
      <c r="DN218">
        <f>'Initial absorption'!$T218*(DL218+DM218)*$N218</f>
        <v>0</v>
      </c>
      <c r="DO218" s="7"/>
      <c r="DP218">
        <f t="shared" si="483"/>
        <v>0</v>
      </c>
      <c r="DQ218">
        <f>'Initial absorption'!$N218*DP218*$J218</f>
        <v>0</v>
      </c>
      <c r="DS218">
        <f>(1-'Initial absorption'!$N218)*DP218</f>
        <v>0</v>
      </c>
      <c r="DT218">
        <f>'Initial absorption'!$H218*DS218*$F218</f>
        <v>0</v>
      </c>
      <c r="DU218" s="7"/>
      <c r="DV218">
        <f>(1 - 'Initial absorption'!$T218)*(DL218+DM218)</f>
        <v>0</v>
      </c>
      <c r="DW218">
        <f t="shared" si="461"/>
        <v>0</v>
      </c>
      <c r="EH218" s="7">
        <f t="shared" si="585"/>
        <v>0</v>
      </c>
      <c r="EI218" s="7">
        <f t="shared" si="488"/>
        <v>0</v>
      </c>
      <c r="EJ218" s="7">
        <f t="shared" si="526"/>
        <v>0</v>
      </c>
      <c r="EK218" s="7">
        <f t="shared" si="549"/>
        <v>0</v>
      </c>
      <c r="EL218" s="7"/>
      <c r="EM218" s="7">
        <f t="shared" si="550"/>
        <v>0</v>
      </c>
      <c r="EN218" s="7">
        <f t="shared" si="462"/>
        <v>0</v>
      </c>
      <c r="EO218" s="7">
        <f t="shared" si="527"/>
        <v>0</v>
      </c>
      <c r="EP218" s="7">
        <f t="shared" si="551"/>
        <v>0</v>
      </c>
      <c r="ER218">
        <f t="shared" si="528"/>
        <v>0</v>
      </c>
      <c r="ES218">
        <f t="shared" si="529"/>
        <v>0</v>
      </c>
      <c r="ET218">
        <f t="shared" si="530"/>
        <v>0</v>
      </c>
      <c r="EU218">
        <f t="shared" si="568"/>
        <v>0</v>
      </c>
      <c r="EV218" s="7"/>
      <c r="EW218" s="7">
        <f t="shared" si="463"/>
        <v>0</v>
      </c>
      <c r="EX218" s="7">
        <f t="shared" si="569"/>
        <v>0</v>
      </c>
      <c r="EY218" s="7">
        <f t="shared" si="531"/>
        <v>0</v>
      </c>
      <c r="EZ218" s="7"/>
      <c r="FA218" s="7">
        <f t="shared" si="464"/>
        <v>0</v>
      </c>
      <c r="FB218" s="7">
        <f>'Initial absorption'!$H218*FA218*$F218</f>
        <v>0</v>
      </c>
      <c r="FC218" s="7">
        <f t="shared" si="570"/>
        <v>0</v>
      </c>
      <c r="FD218" s="7">
        <f>'Initial absorption'!$N218*FC218*$J218</f>
        <v>0</v>
      </c>
      <c r="FE218" s="7"/>
      <c r="FF218">
        <f t="shared" si="465"/>
        <v>0</v>
      </c>
      <c r="FG218" s="7">
        <f t="shared" si="466"/>
        <v>0</v>
      </c>
      <c r="FH218">
        <f t="shared" si="552"/>
        <v>0</v>
      </c>
      <c r="FI218" s="7"/>
      <c r="FJ218">
        <f t="shared" si="553"/>
        <v>0</v>
      </c>
      <c r="FK218">
        <f t="shared" si="571"/>
        <v>0</v>
      </c>
      <c r="FL218">
        <f t="shared" si="581"/>
        <v>0</v>
      </c>
      <c r="FM218" s="7"/>
      <c r="FN218">
        <f>(1 - 'Initial absorption'!$N218)*FC218</f>
        <v>0</v>
      </c>
      <c r="FO218" s="7">
        <f t="shared" si="467"/>
        <v>0</v>
      </c>
      <c r="FP218">
        <f>'Initial absorption'!$T218*(FN218+FO218)*$N218</f>
        <v>0</v>
      </c>
      <c r="FQ218" s="7"/>
      <c r="FR218">
        <f t="shared" si="484"/>
        <v>0</v>
      </c>
      <c r="FS218">
        <f>'Initial absorption'!$N218*FR218*$J218</f>
        <v>0</v>
      </c>
      <c r="FU218">
        <f>(1-'Initial absorption'!$N218)*FR218</f>
        <v>0</v>
      </c>
      <c r="FV218">
        <f>'Initial absorption'!$H218*FU218*$F218</f>
        <v>0</v>
      </c>
      <c r="FW218" s="7"/>
      <c r="FX218">
        <f>(1 - 'Initial absorption'!$T218)*(FN218+FO218)</f>
        <v>0</v>
      </c>
      <c r="FY218">
        <f t="shared" si="468"/>
        <v>0</v>
      </c>
      <c r="GJ218" s="7">
        <f t="shared" si="586"/>
        <v>0</v>
      </c>
      <c r="GK218" s="7">
        <f t="shared" si="489"/>
        <v>0</v>
      </c>
      <c r="GL218" s="7">
        <f t="shared" si="532"/>
        <v>0</v>
      </c>
      <c r="GM218" s="7">
        <f t="shared" si="554"/>
        <v>0</v>
      </c>
      <c r="GN218" s="7"/>
      <c r="GO218" s="7">
        <f t="shared" si="555"/>
        <v>0</v>
      </c>
      <c r="GP218" s="7">
        <f t="shared" si="469"/>
        <v>0</v>
      </c>
      <c r="GQ218" s="7">
        <f t="shared" si="533"/>
        <v>0</v>
      </c>
      <c r="GR218" s="7">
        <f t="shared" si="556"/>
        <v>0</v>
      </c>
      <c r="GT218">
        <f t="shared" si="534"/>
        <v>0</v>
      </c>
      <c r="GU218">
        <f t="shared" si="535"/>
        <v>0</v>
      </c>
      <c r="GV218">
        <f t="shared" si="536"/>
        <v>0</v>
      </c>
      <c r="GW218">
        <f t="shared" si="572"/>
        <v>0</v>
      </c>
      <c r="GX218" s="7"/>
      <c r="GY218" s="7">
        <f t="shared" si="470"/>
        <v>0</v>
      </c>
      <c r="GZ218" s="7">
        <f t="shared" si="573"/>
        <v>0</v>
      </c>
      <c r="HA218" s="7">
        <f t="shared" si="537"/>
        <v>0</v>
      </c>
      <c r="HB218" s="7"/>
      <c r="HC218" s="7">
        <f t="shared" si="471"/>
        <v>0</v>
      </c>
      <c r="HD218" s="7">
        <f>'Initial absorption'!$H218*HC218*$F218</f>
        <v>0</v>
      </c>
      <c r="HE218" s="7">
        <f t="shared" si="574"/>
        <v>0</v>
      </c>
      <c r="HF218" s="7">
        <f>'Initial absorption'!$N218*HE218*$J218</f>
        <v>0</v>
      </c>
      <c r="HG218" s="7"/>
      <c r="HH218">
        <f t="shared" si="472"/>
        <v>0</v>
      </c>
      <c r="HI218" s="7">
        <f t="shared" si="473"/>
        <v>0</v>
      </c>
      <c r="HJ218">
        <f t="shared" si="557"/>
        <v>0</v>
      </c>
      <c r="HK218" s="7"/>
      <c r="HL218">
        <f t="shared" si="558"/>
        <v>0</v>
      </c>
      <c r="HM218">
        <f t="shared" si="575"/>
        <v>0</v>
      </c>
      <c r="HN218">
        <f t="shared" si="582"/>
        <v>0</v>
      </c>
      <c r="HO218" s="7"/>
      <c r="HP218">
        <f>(1 - 'Initial absorption'!$N218)*HE218</f>
        <v>0</v>
      </c>
      <c r="HQ218" s="7">
        <f t="shared" si="474"/>
        <v>0</v>
      </c>
      <c r="HR218">
        <f>'Initial absorption'!$T218*(HP218+HQ218)*$N218</f>
        <v>0</v>
      </c>
      <c r="HS218" s="7"/>
      <c r="HT218">
        <f t="shared" si="485"/>
        <v>0</v>
      </c>
      <c r="HU218">
        <f>'Initial absorption'!$N218*HT218*$J218</f>
        <v>0</v>
      </c>
      <c r="HW218">
        <f>(1-'Initial absorption'!$N218)*HT218</f>
        <v>0</v>
      </c>
      <c r="HX218">
        <f>'Initial absorption'!$H218*HW218*$F218</f>
        <v>0</v>
      </c>
      <c r="HY218" s="7"/>
      <c r="HZ218">
        <f>(1 - 'Initial absorption'!$T218)*(HP218+HQ218)</f>
        <v>0</v>
      </c>
      <c r="IA218">
        <f t="shared" si="475"/>
        <v>0</v>
      </c>
      <c r="IL218" s="7">
        <f t="shared" si="587"/>
        <v>0</v>
      </c>
      <c r="IM218" s="7">
        <f t="shared" si="490"/>
        <v>0</v>
      </c>
      <c r="IN218" s="7">
        <f t="shared" si="538"/>
        <v>0</v>
      </c>
      <c r="IO218" s="7">
        <f t="shared" si="559"/>
        <v>0</v>
      </c>
      <c r="IP218" s="7"/>
      <c r="IQ218" s="7">
        <f t="shared" si="560"/>
        <v>0</v>
      </c>
      <c r="IR218" s="7">
        <f t="shared" si="476"/>
        <v>0</v>
      </c>
      <c r="IS218" s="7">
        <f t="shared" si="539"/>
        <v>0</v>
      </c>
      <c r="IT218" s="7">
        <f t="shared" si="561"/>
        <v>0</v>
      </c>
      <c r="IV218">
        <f t="shared" si="540"/>
        <v>0</v>
      </c>
      <c r="IW218">
        <f t="shared" si="541"/>
        <v>0</v>
      </c>
      <c r="IX218">
        <f t="shared" si="542"/>
        <v>0</v>
      </c>
      <c r="IY218">
        <f t="shared" si="576"/>
        <v>0</v>
      </c>
      <c r="IZ218" s="7"/>
      <c r="JA218" s="7">
        <f t="shared" si="477"/>
        <v>0</v>
      </c>
      <c r="JB218" s="7">
        <f t="shared" si="577"/>
        <v>0</v>
      </c>
      <c r="JC218" s="7">
        <f t="shared" si="543"/>
        <v>0</v>
      </c>
      <c r="JD218" s="7"/>
      <c r="JE218" s="7">
        <f t="shared" si="478"/>
        <v>0</v>
      </c>
      <c r="JF218" s="7">
        <f>'Initial absorption'!$H218*JE218*$F218</f>
        <v>0</v>
      </c>
      <c r="JG218" s="7">
        <f t="shared" si="578"/>
        <v>0</v>
      </c>
      <c r="JH218" s="7">
        <f>'Initial absorption'!$N218*JG218*$J218</f>
        <v>0</v>
      </c>
      <c r="JI218" s="7"/>
      <c r="JJ218">
        <f t="shared" si="479"/>
        <v>0</v>
      </c>
      <c r="JK218" s="7">
        <f t="shared" si="480"/>
        <v>0</v>
      </c>
      <c r="JL218">
        <f t="shared" si="562"/>
        <v>0</v>
      </c>
      <c r="JM218" s="7"/>
      <c r="JN218">
        <f t="shared" si="563"/>
        <v>0</v>
      </c>
      <c r="JO218">
        <f t="shared" si="579"/>
        <v>0</v>
      </c>
      <c r="JP218">
        <f t="shared" si="583"/>
        <v>0</v>
      </c>
      <c r="JQ218" s="7"/>
      <c r="JR218">
        <f>(1 - 'Initial absorption'!$N218)*JG218</f>
        <v>0</v>
      </c>
      <c r="JS218" s="7">
        <f t="shared" si="481"/>
        <v>0</v>
      </c>
      <c r="JT218">
        <f>'Initial absorption'!$T218*(JR218+JS218)*$N218</f>
        <v>0</v>
      </c>
      <c r="JU218" s="7"/>
      <c r="JV218">
        <f t="shared" si="486"/>
        <v>0</v>
      </c>
      <c r="JW218">
        <f>'Initial absorption'!$N218*JV218*$J218</f>
        <v>0</v>
      </c>
      <c r="JY218">
        <f>(1-'Initial absorption'!$N218)*JV218</f>
        <v>0</v>
      </c>
      <c r="JZ218">
        <f>'Initial absorption'!$H218*JY218*$F218</f>
        <v>0</v>
      </c>
      <c r="KA218" s="7"/>
      <c r="KB218">
        <f>(1 - 'Initial absorption'!$T218)*(JR218+JS218)</f>
        <v>0</v>
      </c>
      <c r="KC218">
        <f t="shared" si="482"/>
        <v>0</v>
      </c>
    </row>
    <row r="219" spans="4:289" x14ac:dyDescent="0.25">
      <c r="D219">
        <v>1365</v>
      </c>
      <c r="E219">
        <f>'Input spectra'!B219</f>
        <v>0</v>
      </c>
      <c r="F219">
        <f>'Initial absorption'!J219</f>
        <v>0</v>
      </c>
      <c r="G219">
        <f>'Input spectra'!C219</f>
        <v>0</v>
      </c>
      <c r="H219">
        <f t="shared" si="491"/>
        <v>0</v>
      </c>
      <c r="I219">
        <f>'Input spectra'!D219</f>
        <v>0</v>
      </c>
      <c r="J219">
        <f>'Initial absorption'!P219</f>
        <v>0</v>
      </c>
      <c r="K219">
        <f>'Input spectra'!E219</f>
        <v>0</v>
      </c>
      <c r="L219">
        <f t="shared" si="492"/>
        <v>0</v>
      </c>
      <c r="M219">
        <f>'Input spectra'!F219</f>
        <v>0</v>
      </c>
      <c r="N219">
        <f>'Initial absorption'!V219</f>
        <v>0</v>
      </c>
      <c r="O219">
        <f>'Input spectra'!G219</f>
        <v>0</v>
      </c>
      <c r="P219">
        <f t="shared" si="493"/>
        <v>0</v>
      </c>
      <c r="R219">
        <f>'Reaching edge prob after ems 1'!$EZ220</f>
        <v>0.89008377833052732</v>
      </c>
      <c r="S219">
        <f>'Reaching edge prob after ems 2'!$EZ220</f>
        <v>0.89008377833052732</v>
      </c>
      <c r="T219">
        <f>'Reaching edge prob after ems 3'!EZ220</f>
        <v>0.89008377833052732</v>
      </c>
      <c r="U219">
        <f>1-EXP(-'Reaching edge prob after ems 1'!FC220*_k_in_ec_correction*($E219*_c1+'Input spectra'!Y219))</f>
        <v>1.1127852197708732E-2</v>
      </c>
      <c r="V219">
        <f>1-EXP(-(_t-'Reaching edge prob after ems 1'!FC220)*_k_in_ec_correction*($E219*_c1+'Input spectra'!Y219))</f>
        <v>1.1241286162724573E-2</v>
      </c>
      <c r="W219">
        <f>1-EXP(-'Reaching edge prob after ems 2'!FC220*_k_in_ec_correction*($I219*_c2+'Input spectra'!Y219))</f>
        <v>1.1127852197708732E-2</v>
      </c>
      <c r="X219">
        <f>1-EXP(-(_t-'Reaching edge prob after ems 2'!FC220)*_k_in_ec_correction*($I219*_c2+'Input spectra'!Y219))</f>
        <v>1.1241286162724573E-2</v>
      </c>
      <c r="Y219">
        <f>1-EXP(-'Reaching edge prob after ems 3'!FC220*_k_in_ec_correction*($M219*_c3+'Input spectra'!Y219))</f>
        <v>1.1127852197708732E-2</v>
      </c>
      <c r="Z219">
        <f>1-EXP(-(_t-'Reaching edge prob after ems 3'!FC220)*_k_in_ec_correction*($M219*_c3+'Input spectra'!Y219))</f>
        <v>1.1241286162724573E-2</v>
      </c>
      <c r="AD219" s="7">
        <f t="shared" si="494"/>
        <v>0</v>
      </c>
      <c r="AE219" s="7">
        <f t="shared" si="495"/>
        <v>0</v>
      </c>
      <c r="AF219" s="7">
        <f t="shared" si="496"/>
        <v>0</v>
      </c>
      <c r="AG219" s="7">
        <f t="shared" si="497"/>
        <v>0</v>
      </c>
      <c r="AH219" s="7"/>
      <c r="AI219" s="7">
        <f t="shared" si="498"/>
        <v>0</v>
      </c>
      <c r="AJ219" s="7">
        <f t="shared" si="499"/>
        <v>0</v>
      </c>
      <c r="AK219" s="7">
        <f t="shared" si="500"/>
        <v>0</v>
      </c>
      <c r="AL219" s="7">
        <f t="shared" si="501"/>
        <v>0</v>
      </c>
      <c r="AN219">
        <f t="shared" si="502"/>
        <v>0</v>
      </c>
      <c r="AO219">
        <f t="shared" si="503"/>
        <v>0</v>
      </c>
      <c r="AP219">
        <f t="shared" si="504"/>
        <v>0</v>
      </c>
      <c r="AQ219">
        <f t="shared" si="505"/>
        <v>0</v>
      </c>
      <c r="AR219" s="7"/>
      <c r="AS219" s="7">
        <f t="shared" si="506"/>
        <v>0</v>
      </c>
      <c r="AT219" s="7">
        <f t="shared" si="507"/>
        <v>0</v>
      </c>
      <c r="AU219" s="7">
        <f t="shared" si="508"/>
        <v>0</v>
      </c>
      <c r="AV219" s="7"/>
      <c r="AW219" s="7">
        <f t="shared" si="509"/>
        <v>0</v>
      </c>
      <c r="AX219" s="7">
        <f>'Initial absorption'!$H219*AW219*$F219</f>
        <v>0</v>
      </c>
      <c r="AY219" s="7">
        <f t="shared" si="510"/>
        <v>0</v>
      </c>
      <c r="AZ219" s="7">
        <f>'Initial absorption'!$N219*AY219*$J219</f>
        <v>0</v>
      </c>
      <c r="BA219" s="7"/>
      <c r="BB219">
        <f t="shared" si="511"/>
        <v>0</v>
      </c>
      <c r="BC219" s="7">
        <f t="shared" si="512"/>
        <v>0</v>
      </c>
      <c r="BD219">
        <f t="shared" si="513"/>
        <v>0</v>
      </c>
      <c r="BE219" s="7"/>
      <c r="BF219">
        <f t="shared" si="514"/>
        <v>0</v>
      </c>
      <c r="BG219">
        <f t="shared" si="515"/>
        <v>0</v>
      </c>
      <c r="BH219">
        <f t="shared" si="516"/>
        <v>0</v>
      </c>
      <c r="BI219" s="7"/>
      <c r="BJ219">
        <f>(1 - 'Initial absorption'!$N219)*AY219</f>
        <v>0</v>
      </c>
      <c r="BK219" s="7">
        <f t="shared" si="519"/>
        <v>0</v>
      </c>
      <c r="BL219">
        <f>'Initial absorption'!$T219*(BJ219+BK219)*$N219</f>
        <v>0</v>
      </c>
      <c r="BM219" s="7"/>
      <c r="BN219">
        <f t="shared" si="517"/>
        <v>0</v>
      </c>
      <c r="BO219">
        <f>'Initial absorption'!$N219*BN219*$J219</f>
        <v>0</v>
      </c>
      <c r="BQ219">
        <f>(1-'Initial absorption'!$N219)*BN219</f>
        <v>0</v>
      </c>
      <c r="BR219">
        <f>'Initial absorption'!$H219*BQ219*$F219</f>
        <v>0</v>
      </c>
      <c r="BS219" s="7"/>
      <c r="BT219">
        <f>(1 - 'Initial absorption'!$T219)*(BJ219+BK219)</f>
        <v>0</v>
      </c>
      <c r="BU219">
        <f t="shared" si="518"/>
        <v>0</v>
      </c>
      <c r="CF219" s="7">
        <f t="shared" si="584"/>
        <v>0</v>
      </c>
      <c r="CG219" s="7">
        <f t="shared" si="487"/>
        <v>0</v>
      </c>
      <c r="CH219" s="7">
        <f t="shared" si="520"/>
        <v>0</v>
      </c>
      <c r="CI219" s="7">
        <f t="shared" si="544"/>
        <v>0</v>
      </c>
      <c r="CJ219" s="7"/>
      <c r="CK219" s="7">
        <f t="shared" si="545"/>
        <v>0</v>
      </c>
      <c r="CL219" s="7">
        <f t="shared" si="455"/>
        <v>0</v>
      </c>
      <c r="CM219" s="7">
        <f t="shared" si="521"/>
        <v>0</v>
      </c>
      <c r="CN219" s="7">
        <f t="shared" si="546"/>
        <v>0</v>
      </c>
      <c r="CP219">
        <f t="shared" si="522"/>
        <v>0</v>
      </c>
      <c r="CQ219">
        <f t="shared" si="523"/>
        <v>0</v>
      </c>
      <c r="CR219">
        <f t="shared" si="524"/>
        <v>0</v>
      </c>
      <c r="CS219">
        <f t="shared" si="564"/>
        <v>0</v>
      </c>
      <c r="CT219" s="7"/>
      <c r="CU219" s="7">
        <f t="shared" si="456"/>
        <v>0</v>
      </c>
      <c r="CV219" s="7">
        <f t="shared" si="565"/>
        <v>0</v>
      </c>
      <c r="CW219" s="7">
        <f t="shared" si="525"/>
        <v>0</v>
      </c>
      <c r="CX219" s="7"/>
      <c r="CY219" s="7">
        <f t="shared" si="457"/>
        <v>0</v>
      </c>
      <c r="CZ219" s="7">
        <f>'Initial absorption'!$H219*CY219*$F219</f>
        <v>0</v>
      </c>
      <c r="DA219" s="7">
        <f t="shared" si="566"/>
        <v>0</v>
      </c>
      <c r="DB219" s="7">
        <f>'Initial absorption'!$N219*DA219*$J219</f>
        <v>0</v>
      </c>
      <c r="DC219" s="7"/>
      <c r="DD219">
        <f t="shared" si="458"/>
        <v>0</v>
      </c>
      <c r="DE219" s="7">
        <f t="shared" si="459"/>
        <v>0</v>
      </c>
      <c r="DF219">
        <f t="shared" si="547"/>
        <v>0</v>
      </c>
      <c r="DG219" s="7"/>
      <c r="DH219">
        <f t="shared" si="548"/>
        <v>0</v>
      </c>
      <c r="DI219">
        <f t="shared" si="567"/>
        <v>0</v>
      </c>
      <c r="DJ219">
        <f t="shared" si="580"/>
        <v>0</v>
      </c>
      <c r="DK219" s="7"/>
      <c r="DL219">
        <f>(1 - 'Initial absorption'!$N219)*DA219</f>
        <v>0</v>
      </c>
      <c r="DM219" s="7">
        <f t="shared" si="460"/>
        <v>0</v>
      </c>
      <c r="DN219">
        <f>'Initial absorption'!$T219*(DL219+DM219)*$N219</f>
        <v>0</v>
      </c>
      <c r="DO219" s="7"/>
      <c r="DP219">
        <f t="shared" si="483"/>
        <v>0</v>
      </c>
      <c r="DQ219">
        <f>'Initial absorption'!$N219*DP219*$J219</f>
        <v>0</v>
      </c>
      <c r="DS219">
        <f>(1-'Initial absorption'!$N219)*DP219</f>
        <v>0</v>
      </c>
      <c r="DT219">
        <f>'Initial absorption'!$H219*DS219*$F219</f>
        <v>0</v>
      </c>
      <c r="DU219" s="7"/>
      <c r="DV219">
        <f>(1 - 'Initial absorption'!$T219)*(DL219+DM219)</f>
        <v>0</v>
      </c>
      <c r="DW219">
        <f t="shared" si="461"/>
        <v>0</v>
      </c>
      <c r="EH219" s="7">
        <f t="shared" si="585"/>
        <v>0</v>
      </c>
      <c r="EI219" s="7">
        <f t="shared" si="488"/>
        <v>0</v>
      </c>
      <c r="EJ219" s="7">
        <f t="shared" si="526"/>
        <v>0</v>
      </c>
      <c r="EK219" s="7">
        <f t="shared" si="549"/>
        <v>0</v>
      </c>
      <c r="EL219" s="7"/>
      <c r="EM219" s="7">
        <f t="shared" si="550"/>
        <v>0</v>
      </c>
      <c r="EN219" s="7">
        <f t="shared" si="462"/>
        <v>0</v>
      </c>
      <c r="EO219" s="7">
        <f t="shared" si="527"/>
        <v>0</v>
      </c>
      <c r="EP219" s="7">
        <f t="shared" si="551"/>
        <v>0</v>
      </c>
      <c r="ER219">
        <f t="shared" si="528"/>
        <v>0</v>
      </c>
      <c r="ES219">
        <f t="shared" si="529"/>
        <v>0</v>
      </c>
      <c r="ET219">
        <f t="shared" si="530"/>
        <v>0</v>
      </c>
      <c r="EU219">
        <f t="shared" si="568"/>
        <v>0</v>
      </c>
      <c r="EV219" s="7"/>
      <c r="EW219" s="7">
        <f t="shared" si="463"/>
        <v>0</v>
      </c>
      <c r="EX219" s="7">
        <f t="shared" si="569"/>
        <v>0</v>
      </c>
      <c r="EY219" s="7">
        <f t="shared" si="531"/>
        <v>0</v>
      </c>
      <c r="EZ219" s="7"/>
      <c r="FA219" s="7">
        <f t="shared" si="464"/>
        <v>0</v>
      </c>
      <c r="FB219" s="7">
        <f>'Initial absorption'!$H219*FA219*$F219</f>
        <v>0</v>
      </c>
      <c r="FC219" s="7">
        <f t="shared" si="570"/>
        <v>0</v>
      </c>
      <c r="FD219" s="7">
        <f>'Initial absorption'!$N219*FC219*$J219</f>
        <v>0</v>
      </c>
      <c r="FE219" s="7"/>
      <c r="FF219">
        <f t="shared" si="465"/>
        <v>0</v>
      </c>
      <c r="FG219" s="7">
        <f t="shared" si="466"/>
        <v>0</v>
      </c>
      <c r="FH219">
        <f t="shared" si="552"/>
        <v>0</v>
      </c>
      <c r="FI219" s="7"/>
      <c r="FJ219">
        <f t="shared" si="553"/>
        <v>0</v>
      </c>
      <c r="FK219">
        <f t="shared" si="571"/>
        <v>0</v>
      </c>
      <c r="FL219">
        <f t="shared" si="581"/>
        <v>0</v>
      </c>
      <c r="FM219" s="7"/>
      <c r="FN219">
        <f>(1 - 'Initial absorption'!$N219)*FC219</f>
        <v>0</v>
      </c>
      <c r="FO219" s="7">
        <f t="shared" si="467"/>
        <v>0</v>
      </c>
      <c r="FP219">
        <f>'Initial absorption'!$T219*(FN219+FO219)*$N219</f>
        <v>0</v>
      </c>
      <c r="FQ219" s="7"/>
      <c r="FR219">
        <f t="shared" si="484"/>
        <v>0</v>
      </c>
      <c r="FS219">
        <f>'Initial absorption'!$N219*FR219*$J219</f>
        <v>0</v>
      </c>
      <c r="FU219">
        <f>(1-'Initial absorption'!$N219)*FR219</f>
        <v>0</v>
      </c>
      <c r="FV219">
        <f>'Initial absorption'!$H219*FU219*$F219</f>
        <v>0</v>
      </c>
      <c r="FW219" s="7"/>
      <c r="FX219">
        <f>(1 - 'Initial absorption'!$T219)*(FN219+FO219)</f>
        <v>0</v>
      </c>
      <c r="FY219">
        <f t="shared" si="468"/>
        <v>0</v>
      </c>
      <c r="GJ219" s="7">
        <f t="shared" si="586"/>
        <v>0</v>
      </c>
      <c r="GK219" s="7">
        <f t="shared" si="489"/>
        <v>0</v>
      </c>
      <c r="GL219" s="7">
        <f t="shared" si="532"/>
        <v>0</v>
      </c>
      <c r="GM219" s="7">
        <f t="shared" si="554"/>
        <v>0</v>
      </c>
      <c r="GN219" s="7"/>
      <c r="GO219" s="7">
        <f t="shared" si="555"/>
        <v>0</v>
      </c>
      <c r="GP219" s="7">
        <f t="shared" si="469"/>
        <v>0</v>
      </c>
      <c r="GQ219" s="7">
        <f t="shared" si="533"/>
        <v>0</v>
      </c>
      <c r="GR219" s="7">
        <f t="shared" si="556"/>
        <v>0</v>
      </c>
      <c r="GT219">
        <f t="shared" si="534"/>
        <v>0</v>
      </c>
      <c r="GU219">
        <f t="shared" si="535"/>
        <v>0</v>
      </c>
      <c r="GV219">
        <f t="shared" si="536"/>
        <v>0</v>
      </c>
      <c r="GW219">
        <f t="shared" si="572"/>
        <v>0</v>
      </c>
      <c r="GX219" s="7"/>
      <c r="GY219" s="7">
        <f t="shared" si="470"/>
        <v>0</v>
      </c>
      <c r="GZ219" s="7">
        <f t="shared" si="573"/>
        <v>0</v>
      </c>
      <c r="HA219" s="7">
        <f t="shared" si="537"/>
        <v>0</v>
      </c>
      <c r="HB219" s="7"/>
      <c r="HC219" s="7">
        <f t="shared" si="471"/>
        <v>0</v>
      </c>
      <c r="HD219" s="7">
        <f>'Initial absorption'!$H219*HC219*$F219</f>
        <v>0</v>
      </c>
      <c r="HE219" s="7">
        <f t="shared" si="574"/>
        <v>0</v>
      </c>
      <c r="HF219" s="7">
        <f>'Initial absorption'!$N219*HE219*$J219</f>
        <v>0</v>
      </c>
      <c r="HG219" s="7"/>
      <c r="HH219">
        <f t="shared" si="472"/>
        <v>0</v>
      </c>
      <c r="HI219" s="7">
        <f t="shared" si="473"/>
        <v>0</v>
      </c>
      <c r="HJ219">
        <f t="shared" si="557"/>
        <v>0</v>
      </c>
      <c r="HK219" s="7"/>
      <c r="HL219">
        <f t="shared" si="558"/>
        <v>0</v>
      </c>
      <c r="HM219">
        <f t="shared" si="575"/>
        <v>0</v>
      </c>
      <c r="HN219">
        <f t="shared" si="582"/>
        <v>0</v>
      </c>
      <c r="HO219" s="7"/>
      <c r="HP219">
        <f>(1 - 'Initial absorption'!$N219)*HE219</f>
        <v>0</v>
      </c>
      <c r="HQ219" s="7">
        <f t="shared" si="474"/>
        <v>0</v>
      </c>
      <c r="HR219">
        <f>'Initial absorption'!$T219*(HP219+HQ219)*$N219</f>
        <v>0</v>
      </c>
      <c r="HS219" s="7"/>
      <c r="HT219">
        <f t="shared" si="485"/>
        <v>0</v>
      </c>
      <c r="HU219">
        <f>'Initial absorption'!$N219*HT219*$J219</f>
        <v>0</v>
      </c>
      <c r="HW219">
        <f>(1-'Initial absorption'!$N219)*HT219</f>
        <v>0</v>
      </c>
      <c r="HX219">
        <f>'Initial absorption'!$H219*HW219*$F219</f>
        <v>0</v>
      </c>
      <c r="HY219" s="7"/>
      <c r="HZ219">
        <f>(1 - 'Initial absorption'!$T219)*(HP219+HQ219)</f>
        <v>0</v>
      </c>
      <c r="IA219">
        <f t="shared" si="475"/>
        <v>0</v>
      </c>
      <c r="IL219" s="7">
        <f t="shared" si="587"/>
        <v>0</v>
      </c>
      <c r="IM219" s="7">
        <f t="shared" si="490"/>
        <v>0</v>
      </c>
      <c r="IN219" s="7">
        <f t="shared" si="538"/>
        <v>0</v>
      </c>
      <c r="IO219" s="7">
        <f t="shared" si="559"/>
        <v>0</v>
      </c>
      <c r="IP219" s="7"/>
      <c r="IQ219" s="7">
        <f t="shared" si="560"/>
        <v>0</v>
      </c>
      <c r="IR219" s="7">
        <f t="shared" si="476"/>
        <v>0</v>
      </c>
      <c r="IS219" s="7">
        <f t="shared" si="539"/>
        <v>0</v>
      </c>
      <c r="IT219" s="7">
        <f t="shared" si="561"/>
        <v>0</v>
      </c>
      <c r="IV219">
        <f t="shared" si="540"/>
        <v>0</v>
      </c>
      <c r="IW219">
        <f t="shared" si="541"/>
        <v>0</v>
      </c>
      <c r="IX219">
        <f t="shared" si="542"/>
        <v>0</v>
      </c>
      <c r="IY219">
        <f t="shared" si="576"/>
        <v>0</v>
      </c>
      <c r="IZ219" s="7"/>
      <c r="JA219" s="7">
        <f t="shared" si="477"/>
        <v>0</v>
      </c>
      <c r="JB219" s="7">
        <f t="shared" si="577"/>
        <v>0</v>
      </c>
      <c r="JC219" s="7">
        <f t="shared" si="543"/>
        <v>0</v>
      </c>
      <c r="JD219" s="7"/>
      <c r="JE219" s="7">
        <f t="shared" si="478"/>
        <v>0</v>
      </c>
      <c r="JF219" s="7">
        <f>'Initial absorption'!$H219*JE219*$F219</f>
        <v>0</v>
      </c>
      <c r="JG219" s="7">
        <f t="shared" si="578"/>
        <v>0</v>
      </c>
      <c r="JH219" s="7">
        <f>'Initial absorption'!$N219*JG219*$J219</f>
        <v>0</v>
      </c>
      <c r="JI219" s="7"/>
      <c r="JJ219">
        <f t="shared" si="479"/>
        <v>0</v>
      </c>
      <c r="JK219" s="7">
        <f t="shared" si="480"/>
        <v>0</v>
      </c>
      <c r="JL219">
        <f t="shared" si="562"/>
        <v>0</v>
      </c>
      <c r="JM219" s="7"/>
      <c r="JN219">
        <f t="shared" si="563"/>
        <v>0</v>
      </c>
      <c r="JO219">
        <f t="shared" si="579"/>
        <v>0</v>
      </c>
      <c r="JP219">
        <f t="shared" si="583"/>
        <v>0</v>
      </c>
      <c r="JQ219" s="7"/>
      <c r="JR219">
        <f>(1 - 'Initial absorption'!$N219)*JG219</f>
        <v>0</v>
      </c>
      <c r="JS219" s="7">
        <f t="shared" si="481"/>
        <v>0</v>
      </c>
      <c r="JT219">
        <f>'Initial absorption'!$T219*(JR219+JS219)*$N219</f>
        <v>0</v>
      </c>
      <c r="JU219" s="7"/>
      <c r="JV219">
        <f t="shared" si="486"/>
        <v>0</v>
      </c>
      <c r="JW219">
        <f>'Initial absorption'!$N219*JV219*$J219</f>
        <v>0</v>
      </c>
      <c r="JY219">
        <f>(1-'Initial absorption'!$N219)*JV219</f>
        <v>0</v>
      </c>
      <c r="JZ219">
        <f>'Initial absorption'!$H219*JY219*$F219</f>
        <v>0</v>
      </c>
      <c r="KA219" s="7"/>
      <c r="KB219">
        <f>(1 - 'Initial absorption'!$T219)*(JR219+JS219)</f>
        <v>0</v>
      </c>
      <c r="KC219">
        <f t="shared" si="482"/>
        <v>0</v>
      </c>
    </row>
    <row r="220" spans="4:289" x14ac:dyDescent="0.25">
      <c r="D220">
        <v>1370</v>
      </c>
      <c r="E220">
        <f>'Input spectra'!B220</f>
        <v>0</v>
      </c>
      <c r="F220">
        <f>'Initial absorption'!J220</f>
        <v>0</v>
      </c>
      <c r="G220">
        <f>'Input spectra'!C220</f>
        <v>0</v>
      </c>
      <c r="H220">
        <f t="shared" si="491"/>
        <v>0</v>
      </c>
      <c r="I220">
        <f>'Input spectra'!D220</f>
        <v>0</v>
      </c>
      <c r="J220">
        <f>'Initial absorption'!P220</f>
        <v>0</v>
      </c>
      <c r="K220">
        <f>'Input spectra'!E220</f>
        <v>0</v>
      </c>
      <c r="L220">
        <f t="shared" si="492"/>
        <v>0</v>
      </c>
      <c r="M220">
        <f>'Input spectra'!F220</f>
        <v>0</v>
      </c>
      <c r="N220">
        <f>'Initial absorption'!V220</f>
        <v>0</v>
      </c>
      <c r="O220">
        <f>'Input spectra'!G220</f>
        <v>0</v>
      </c>
      <c r="P220">
        <f t="shared" si="493"/>
        <v>0</v>
      </c>
      <c r="R220">
        <f>'Reaching edge prob after ems 1'!$EZ221</f>
        <v>0.89021308325531989</v>
      </c>
      <c r="S220">
        <f>'Reaching edge prob after ems 2'!$EZ221</f>
        <v>0.89021308325531989</v>
      </c>
      <c r="T220">
        <f>'Reaching edge prob after ems 3'!EZ221</f>
        <v>0.89021308325531989</v>
      </c>
      <c r="U220">
        <f>1-EXP(-'Reaching edge prob after ems 1'!FC221*_k_in_ec_correction*($E220*_c1+'Input spectra'!Y220))</f>
        <v>1.1113680556805727E-2</v>
      </c>
      <c r="V220">
        <f>1-EXP(-(_t-'Reaching edge prob after ems 1'!FC221)*_k_in_ec_correction*($E220*_c1+'Input spectra'!Y220))</f>
        <v>1.1226824314663597E-2</v>
      </c>
      <c r="W220">
        <f>1-EXP(-'Reaching edge prob after ems 2'!FC221*_k_in_ec_correction*($I220*_c2+'Input spectra'!Y220))</f>
        <v>1.1113680556805727E-2</v>
      </c>
      <c r="X220">
        <f>1-EXP(-(_t-'Reaching edge prob after ems 2'!FC221)*_k_in_ec_correction*($I220*_c2+'Input spectra'!Y220))</f>
        <v>1.1226824314663597E-2</v>
      </c>
      <c r="Y220">
        <f>1-EXP(-'Reaching edge prob after ems 3'!FC221*_k_in_ec_correction*($M220*_c3+'Input spectra'!Y220))</f>
        <v>1.1113680556805727E-2</v>
      </c>
      <c r="Z220">
        <f>1-EXP(-(_t-'Reaching edge prob after ems 3'!FC221)*_k_in_ec_correction*($M220*_c3+'Input spectra'!Y220))</f>
        <v>1.1226824314663597E-2</v>
      </c>
      <c r="AD220" s="7">
        <f t="shared" si="494"/>
        <v>0</v>
      </c>
      <c r="AE220" s="7">
        <f t="shared" si="495"/>
        <v>0</v>
      </c>
      <c r="AF220" s="7">
        <f t="shared" si="496"/>
        <v>0</v>
      </c>
      <c r="AG220" s="7">
        <f t="shared" si="497"/>
        <v>0</v>
      </c>
      <c r="AH220" s="7"/>
      <c r="AI220" s="7">
        <f t="shared" si="498"/>
        <v>0</v>
      </c>
      <c r="AJ220" s="7">
        <f t="shared" si="499"/>
        <v>0</v>
      </c>
      <c r="AK220" s="7">
        <f t="shared" si="500"/>
        <v>0</v>
      </c>
      <c r="AL220" s="7">
        <f t="shared" si="501"/>
        <v>0</v>
      </c>
      <c r="AN220">
        <f t="shared" si="502"/>
        <v>0</v>
      </c>
      <c r="AO220">
        <f t="shared" si="503"/>
        <v>0</v>
      </c>
      <c r="AP220">
        <f t="shared" si="504"/>
        <v>0</v>
      </c>
      <c r="AQ220">
        <f t="shared" si="505"/>
        <v>0</v>
      </c>
      <c r="AR220" s="7"/>
      <c r="AS220" s="7">
        <f t="shared" si="506"/>
        <v>0</v>
      </c>
      <c r="AT220" s="7">
        <f t="shared" si="507"/>
        <v>0</v>
      </c>
      <c r="AU220" s="7">
        <f t="shared" si="508"/>
        <v>0</v>
      </c>
      <c r="AV220" s="7"/>
      <c r="AW220" s="7">
        <f t="shared" si="509"/>
        <v>0</v>
      </c>
      <c r="AX220" s="7">
        <f>'Initial absorption'!$H220*AW220*$F220</f>
        <v>0</v>
      </c>
      <c r="AY220" s="7">
        <f t="shared" si="510"/>
        <v>0</v>
      </c>
      <c r="AZ220" s="7">
        <f>'Initial absorption'!$N220*AY220*$J220</f>
        <v>0</v>
      </c>
      <c r="BA220" s="7"/>
      <c r="BB220">
        <f t="shared" si="511"/>
        <v>0</v>
      </c>
      <c r="BC220" s="7">
        <f t="shared" si="512"/>
        <v>0</v>
      </c>
      <c r="BD220">
        <f t="shared" si="513"/>
        <v>0</v>
      </c>
      <c r="BE220" s="7"/>
      <c r="BF220">
        <f t="shared" si="514"/>
        <v>0</v>
      </c>
      <c r="BG220">
        <f t="shared" si="515"/>
        <v>0</v>
      </c>
      <c r="BH220">
        <f t="shared" si="516"/>
        <v>0</v>
      </c>
      <c r="BI220" s="7"/>
      <c r="BJ220">
        <f>(1 - 'Initial absorption'!$N220)*AY220</f>
        <v>0</v>
      </c>
      <c r="BK220" s="7">
        <f t="shared" si="519"/>
        <v>0</v>
      </c>
      <c r="BL220">
        <f>'Initial absorption'!$T220*(BJ220+BK220)*$N220</f>
        <v>0</v>
      </c>
      <c r="BM220" s="7"/>
      <c r="BN220">
        <f t="shared" si="517"/>
        <v>0</v>
      </c>
      <c r="BO220">
        <f>'Initial absorption'!$N220*BN220*$J220</f>
        <v>0</v>
      </c>
      <c r="BQ220">
        <f>(1-'Initial absorption'!$N220)*BN220</f>
        <v>0</v>
      </c>
      <c r="BR220">
        <f>'Initial absorption'!$H220*BQ220*$F220</f>
        <v>0</v>
      </c>
      <c r="BS220" s="7"/>
      <c r="BT220">
        <f>(1 - 'Initial absorption'!$T220)*(BJ220+BK220)</f>
        <v>0</v>
      </c>
      <c r="BU220">
        <f t="shared" si="518"/>
        <v>0</v>
      </c>
      <c r="CF220" s="7">
        <f t="shared" si="584"/>
        <v>0</v>
      </c>
      <c r="CG220" s="7">
        <f t="shared" si="487"/>
        <v>0</v>
      </c>
      <c r="CH220" s="7">
        <f t="shared" si="520"/>
        <v>0</v>
      </c>
      <c r="CI220" s="7">
        <f t="shared" si="544"/>
        <v>0</v>
      </c>
      <c r="CJ220" s="7"/>
      <c r="CK220" s="7">
        <f t="shared" si="545"/>
        <v>0</v>
      </c>
      <c r="CL220" s="7">
        <f t="shared" si="455"/>
        <v>0</v>
      </c>
      <c r="CM220" s="7">
        <f t="shared" si="521"/>
        <v>0</v>
      </c>
      <c r="CN220" s="7">
        <f t="shared" si="546"/>
        <v>0</v>
      </c>
      <c r="CP220">
        <f t="shared" si="522"/>
        <v>0</v>
      </c>
      <c r="CQ220">
        <f t="shared" si="523"/>
        <v>0</v>
      </c>
      <c r="CR220">
        <f t="shared" si="524"/>
        <v>0</v>
      </c>
      <c r="CS220">
        <f t="shared" si="564"/>
        <v>0</v>
      </c>
      <c r="CT220" s="7"/>
      <c r="CU220" s="7">
        <f t="shared" si="456"/>
        <v>0</v>
      </c>
      <c r="CV220" s="7">
        <f t="shared" si="565"/>
        <v>0</v>
      </c>
      <c r="CW220" s="7">
        <f t="shared" si="525"/>
        <v>0</v>
      </c>
      <c r="CX220" s="7"/>
      <c r="CY220" s="7">
        <f t="shared" si="457"/>
        <v>0</v>
      </c>
      <c r="CZ220" s="7">
        <f>'Initial absorption'!$H220*CY220*$F220</f>
        <v>0</v>
      </c>
      <c r="DA220" s="7">
        <f t="shared" si="566"/>
        <v>0</v>
      </c>
      <c r="DB220" s="7">
        <f>'Initial absorption'!$N220*DA220*$J220</f>
        <v>0</v>
      </c>
      <c r="DC220" s="7"/>
      <c r="DD220">
        <f t="shared" si="458"/>
        <v>0</v>
      </c>
      <c r="DE220" s="7">
        <f t="shared" si="459"/>
        <v>0</v>
      </c>
      <c r="DF220">
        <f t="shared" si="547"/>
        <v>0</v>
      </c>
      <c r="DG220" s="7"/>
      <c r="DH220">
        <f t="shared" si="548"/>
        <v>0</v>
      </c>
      <c r="DI220">
        <f t="shared" si="567"/>
        <v>0</v>
      </c>
      <c r="DJ220">
        <f t="shared" si="580"/>
        <v>0</v>
      </c>
      <c r="DK220" s="7"/>
      <c r="DL220">
        <f>(1 - 'Initial absorption'!$N220)*DA220</f>
        <v>0</v>
      </c>
      <c r="DM220" s="7">
        <f t="shared" si="460"/>
        <v>0</v>
      </c>
      <c r="DN220">
        <f>'Initial absorption'!$T220*(DL220+DM220)*$N220</f>
        <v>0</v>
      </c>
      <c r="DO220" s="7"/>
      <c r="DP220">
        <f t="shared" si="483"/>
        <v>0</v>
      </c>
      <c r="DQ220">
        <f>'Initial absorption'!$N220*DP220*$J220</f>
        <v>0</v>
      </c>
      <c r="DS220">
        <f>(1-'Initial absorption'!$N220)*DP220</f>
        <v>0</v>
      </c>
      <c r="DT220">
        <f>'Initial absorption'!$H220*DS220*$F220</f>
        <v>0</v>
      </c>
      <c r="DU220" s="7"/>
      <c r="DV220">
        <f>(1 - 'Initial absorption'!$T220)*(DL220+DM220)</f>
        <v>0</v>
      </c>
      <c r="DW220">
        <f t="shared" si="461"/>
        <v>0</v>
      </c>
      <c r="EH220" s="7">
        <f t="shared" si="585"/>
        <v>0</v>
      </c>
      <c r="EI220" s="7">
        <f t="shared" si="488"/>
        <v>0</v>
      </c>
      <c r="EJ220" s="7">
        <f t="shared" si="526"/>
        <v>0</v>
      </c>
      <c r="EK220" s="7">
        <f t="shared" si="549"/>
        <v>0</v>
      </c>
      <c r="EL220" s="7"/>
      <c r="EM220" s="7">
        <f t="shared" si="550"/>
        <v>0</v>
      </c>
      <c r="EN220" s="7">
        <f t="shared" si="462"/>
        <v>0</v>
      </c>
      <c r="EO220" s="7">
        <f t="shared" si="527"/>
        <v>0</v>
      </c>
      <c r="EP220" s="7">
        <f t="shared" si="551"/>
        <v>0</v>
      </c>
      <c r="ER220">
        <f t="shared" si="528"/>
        <v>0</v>
      </c>
      <c r="ES220">
        <f t="shared" si="529"/>
        <v>0</v>
      </c>
      <c r="ET220">
        <f t="shared" si="530"/>
        <v>0</v>
      </c>
      <c r="EU220">
        <f t="shared" si="568"/>
        <v>0</v>
      </c>
      <c r="EV220" s="7"/>
      <c r="EW220" s="7">
        <f t="shared" si="463"/>
        <v>0</v>
      </c>
      <c r="EX220" s="7">
        <f t="shared" si="569"/>
        <v>0</v>
      </c>
      <c r="EY220" s="7">
        <f t="shared" si="531"/>
        <v>0</v>
      </c>
      <c r="EZ220" s="7"/>
      <c r="FA220" s="7">
        <f t="shared" si="464"/>
        <v>0</v>
      </c>
      <c r="FB220" s="7">
        <f>'Initial absorption'!$H220*FA220*$F220</f>
        <v>0</v>
      </c>
      <c r="FC220" s="7">
        <f t="shared" si="570"/>
        <v>0</v>
      </c>
      <c r="FD220" s="7">
        <f>'Initial absorption'!$N220*FC220*$J220</f>
        <v>0</v>
      </c>
      <c r="FE220" s="7"/>
      <c r="FF220">
        <f t="shared" si="465"/>
        <v>0</v>
      </c>
      <c r="FG220" s="7">
        <f t="shared" si="466"/>
        <v>0</v>
      </c>
      <c r="FH220">
        <f t="shared" si="552"/>
        <v>0</v>
      </c>
      <c r="FI220" s="7"/>
      <c r="FJ220">
        <f t="shared" si="553"/>
        <v>0</v>
      </c>
      <c r="FK220">
        <f t="shared" si="571"/>
        <v>0</v>
      </c>
      <c r="FL220">
        <f t="shared" si="581"/>
        <v>0</v>
      </c>
      <c r="FM220" s="7"/>
      <c r="FN220">
        <f>(1 - 'Initial absorption'!$N220)*FC220</f>
        <v>0</v>
      </c>
      <c r="FO220" s="7">
        <f t="shared" si="467"/>
        <v>0</v>
      </c>
      <c r="FP220">
        <f>'Initial absorption'!$T220*(FN220+FO220)*$N220</f>
        <v>0</v>
      </c>
      <c r="FQ220" s="7"/>
      <c r="FR220">
        <f t="shared" si="484"/>
        <v>0</v>
      </c>
      <c r="FS220">
        <f>'Initial absorption'!$N220*FR220*$J220</f>
        <v>0</v>
      </c>
      <c r="FU220">
        <f>(1-'Initial absorption'!$N220)*FR220</f>
        <v>0</v>
      </c>
      <c r="FV220">
        <f>'Initial absorption'!$H220*FU220*$F220</f>
        <v>0</v>
      </c>
      <c r="FW220" s="7"/>
      <c r="FX220">
        <f>(1 - 'Initial absorption'!$T220)*(FN220+FO220)</f>
        <v>0</v>
      </c>
      <c r="FY220">
        <f t="shared" si="468"/>
        <v>0</v>
      </c>
      <c r="GJ220" s="7">
        <f t="shared" si="586"/>
        <v>0</v>
      </c>
      <c r="GK220" s="7">
        <f t="shared" si="489"/>
        <v>0</v>
      </c>
      <c r="GL220" s="7">
        <f t="shared" si="532"/>
        <v>0</v>
      </c>
      <c r="GM220" s="7">
        <f t="shared" si="554"/>
        <v>0</v>
      </c>
      <c r="GN220" s="7"/>
      <c r="GO220" s="7">
        <f t="shared" si="555"/>
        <v>0</v>
      </c>
      <c r="GP220" s="7">
        <f t="shared" si="469"/>
        <v>0</v>
      </c>
      <c r="GQ220" s="7">
        <f t="shared" si="533"/>
        <v>0</v>
      </c>
      <c r="GR220" s="7">
        <f t="shared" si="556"/>
        <v>0</v>
      </c>
      <c r="GT220">
        <f t="shared" si="534"/>
        <v>0</v>
      </c>
      <c r="GU220">
        <f t="shared" si="535"/>
        <v>0</v>
      </c>
      <c r="GV220">
        <f t="shared" si="536"/>
        <v>0</v>
      </c>
      <c r="GW220">
        <f t="shared" si="572"/>
        <v>0</v>
      </c>
      <c r="GX220" s="7"/>
      <c r="GY220" s="7">
        <f t="shared" si="470"/>
        <v>0</v>
      </c>
      <c r="GZ220" s="7">
        <f t="shared" si="573"/>
        <v>0</v>
      </c>
      <c r="HA220" s="7">
        <f t="shared" si="537"/>
        <v>0</v>
      </c>
      <c r="HB220" s="7"/>
      <c r="HC220" s="7">
        <f t="shared" si="471"/>
        <v>0</v>
      </c>
      <c r="HD220" s="7">
        <f>'Initial absorption'!$H220*HC220*$F220</f>
        <v>0</v>
      </c>
      <c r="HE220" s="7">
        <f t="shared" si="574"/>
        <v>0</v>
      </c>
      <c r="HF220" s="7">
        <f>'Initial absorption'!$N220*HE220*$J220</f>
        <v>0</v>
      </c>
      <c r="HG220" s="7"/>
      <c r="HH220">
        <f t="shared" si="472"/>
        <v>0</v>
      </c>
      <c r="HI220" s="7">
        <f t="shared" si="473"/>
        <v>0</v>
      </c>
      <c r="HJ220">
        <f t="shared" si="557"/>
        <v>0</v>
      </c>
      <c r="HK220" s="7"/>
      <c r="HL220">
        <f t="shared" si="558"/>
        <v>0</v>
      </c>
      <c r="HM220">
        <f t="shared" si="575"/>
        <v>0</v>
      </c>
      <c r="HN220">
        <f t="shared" si="582"/>
        <v>0</v>
      </c>
      <c r="HO220" s="7"/>
      <c r="HP220">
        <f>(1 - 'Initial absorption'!$N220)*HE220</f>
        <v>0</v>
      </c>
      <c r="HQ220" s="7">
        <f t="shared" si="474"/>
        <v>0</v>
      </c>
      <c r="HR220">
        <f>'Initial absorption'!$T220*(HP220+HQ220)*$N220</f>
        <v>0</v>
      </c>
      <c r="HS220" s="7"/>
      <c r="HT220">
        <f t="shared" si="485"/>
        <v>0</v>
      </c>
      <c r="HU220">
        <f>'Initial absorption'!$N220*HT220*$J220</f>
        <v>0</v>
      </c>
      <c r="HW220">
        <f>(1-'Initial absorption'!$N220)*HT220</f>
        <v>0</v>
      </c>
      <c r="HX220">
        <f>'Initial absorption'!$H220*HW220*$F220</f>
        <v>0</v>
      </c>
      <c r="HY220" s="7"/>
      <c r="HZ220">
        <f>(1 - 'Initial absorption'!$T220)*(HP220+HQ220)</f>
        <v>0</v>
      </c>
      <c r="IA220">
        <f t="shared" si="475"/>
        <v>0</v>
      </c>
      <c r="IL220" s="7">
        <f t="shared" si="587"/>
        <v>0</v>
      </c>
      <c r="IM220" s="7">
        <f t="shared" si="490"/>
        <v>0</v>
      </c>
      <c r="IN220" s="7">
        <f t="shared" si="538"/>
        <v>0</v>
      </c>
      <c r="IO220" s="7">
        <f t="shared" si="559"/>
        <v>0</v>
      </c>
      <c r="IP220" s="7"/>
      <c r="IQ220" s="7">
        <f t="shared" si="560"/>
        <v>0</v>
      </c>
      <c r="IR220" s="7">
        <f t="shared" si="476"/>
        <v>0</v>
      </c>
      <c r="IS220" s="7">
        <f t="shared" si="539"/>
        <v>0</v>
      </c>
      <c r="IT220" s="7">
        <f t="shared" si="561"/>
        <v>0</v>
      </c>
      <c r="IV220">
        <f t="shared" si="540"/>
        <v>0</v>
      </c>
      <c r="IW220">
        <f t="shared" si="541"/>
        <v>0</v>
      </c>
      <c r="IX220">
        <f t="shared" si="542"/>
        <v>0</v>
      </c>
      <c r="IY220">
        <f t="shared" si="576"/>
        <v>0</v>
      </c>
      <c r="IZ220" s="7"/>
      <c r="JA220" s="7">
        <f t="shared" si="477"/>
        <v>0</v>
      </c>
      <c r="JB220" s="7">
        <f t="shared" si="577"/>
        <v>0</v>
      </c>
      <c r="JC220" s="7">
        <f t="shared" si="543"/>
        <v>0</v>
      </c>
      <c r="JD220" s="7"/>
      <c r="JE220" s="7">
        <f t="shared" si="478"/>
        <v>0</v>
      </c>
      <c r="JF220" s="7">
        <f>'Initial absorption'!$H220*JE220*$F220</f>
        <v>0</v>
      </c>
      <c r="JG220" s="7">
        <f t="shared" si="578"/>
        <v>0</v>
      </c>
      <c r="JH220" s="7">
        <f>'Initial absorption'!$N220*JG220*$J220</f>
        <v>0</v>
      </c>
      <c r="JI220" s="7"/>
      <c r="JJ220">
        <f t="shared" si="479"/>
        <v>0</v>
      </c>
      <c r="JK220" s="7">
        <f t="shared" si="480"/>
        <v>0</v>
      </c>
      <c r="JL220">
        <f t="shared" si="562"/>
        <v>0</v>
      </c>
      <c r="JM220" s="7"/>
      <c r="JN220">
        <f t="shared" si="563"/>
        <v>0</v>
      </c>
      <c r="JO220">
        <f t="shared" si="579"/>
        <v>0</v>
      </c>
      <c r="JP220">
        <f t="shared" si="583"/>
        <v>0</v>
      </c>
      <c r="JQ220" s="7"/>
      <c r="JR220">
        <f>(1 - 'Initial absorption'!$N220)*JG220</f>
        <v>0</v>
      </c>
      <c r="JS220" s="7">
        <f t="shared" si="481"/>
        <v>0</v>
      </c>
      <c r="JT220">
        <f>'Initial absorption'!$T220*(JR220+JS220)*$N220</f>
        <v>0</v>
      </c>
      <c r="JU220" s="7"/>
      <c r="JV220">
        <f t="shared" si="486"/>
        <v>0</v>
      </c>
      <c r="JW220">
        <f>'Initial absorption'!$N220*JV220*$J220</f>
        <v>0</v>
      </c>
      <c r="JY220">
        <f>(1-'Initial absorption'!$N220)*JV220</f>
        <v>0</v>
      </c>
      <c r="JZ220">
        <f>'Initial absorption'!$H220*JY220*$F220</f>
        <v>0</v>
      </c>
      <c r="KA220" s="7"/>
      <c r="KB220">
        <f>(1 - 'Initial absorption'!$T220)*(JR220+JS220)</f>
        <v>0</v>
      </c>
      <c r="KC220">
        <f t="shared" si="482"/>
        <v>0</v>
      </c>
    </row>
    <row r="221" spans="4:289" x14ac:dyDescent="0.25">
      <c r="D221">
        <v>1375</v>
      </c>
      <c r="E221">
        <f>'Input spectra'!B221</f>
        <v>0</v>
      </c>
      <c r="F221">
        <f>'Initial absorption'!J221</f>
        <v>0</v>
      </c>
      <c r="G221">
        <f>'Input spectra'!C221</f>
        <v>0</v>
      </c>
      <c r="H221">
        <f t="shared" si="491"/>
        <v>0</v>
      </c>
      <c r="I221">
        <f>'Input spectra'!D221</f>
        <v>0</v>
      </c>
      <c r="J221">
        <f>'Initial absorption'!P221</f>
        <v>0</v>
      </c>
      <c r="K221">
        <f>'Input spectra'!E221</f>
        <v>0</v>
      </c>
      <c r="L221">
        <f t="shared" si="492"/>
        <v>0</v>
      </c>
      <c r="M221">
        <f>'Input spectra'!F221</f>
        <v>0</v>
      </c>
      <c r="N221">
        <f>'Initial absorption'!V221</f>
        <v>0</v>
      </c>
      <c r="O221">
        <f>'Input spectra'!G221</f>
        <v>0</v>
      </c>
      <c r="P221">
        <f t="shared" si="493"/>
        <v>0</v>
      </c>
      <c r="R221">
        <f>'Reaching edge prob after ems 1'!$EZ222</f>
        <v>0.89034241733879971</v>
      </c>
      <c r="S221">
        <f>'Reaching edge prob after ems 2'!$EZ222</f>
        <v>0.89034241733879971</v>
      </c>
      <c r="T221">
        <f>'Reaching edge prob after ems 3'!EZ222</f>
        <v>0.89034241733879971</v>
      </c>
      <c r="U221">
        <f>1-EXP(-'Reaching edge prob after ems 1'!FC222*_k_in_ec_correction*($E221*_c1+'Input spectra'!Y221))</f>
        <v>1.1099508524842538E-2</v>
      </c>
      <c r="V221">
        <f>1-EXP(-(_t-'Reaching edge prob after ems 1'!FC222)*_k_in_ec_correction*($E221*_c1+'Input spectra'!Y221))</f>
        <v>1.1212362443023038E-2</v>
      </c>
      <c r="W221">
        <f>1-EXP(-'Reaching edge prob after ems 2'!FC222*_k_in_ec_correction*($I221*_c2+'Input spectra'!Y221))</f>
        <v>1.1099508524842538E-2</v>
      </c>
      <c r="X221">
        <f>1-EXP(-(_t-'Reaching edge prob after ems 2'!FC222)*_k_in_ec_correction*($I221*_c2+'Input spectra'!Y221))</f>
        <v>1.1212362443023038E-2</v>
      </c>
      <c r="Y221">
        <f>1-EXP(-'Reaching edge prob after ems 3'!FC222*_k_in_ec_correction*($M221*_c3+'Input spectra'!Y221))</f>
        <v>1.1099508524842538E-2</v>
      </c>
      <c r="Z221">
        <f>1-EXP(-(_t-'Reaching edge prob after ems 3'!FC222)*_k_in_ec_correction*($M221*_c3+'Input spectra'!Y221))</f>
        <v>1.1212362443023038E-2</v>
      </c>
      <c r="AD221" s="7">
        <f t="shared" si="494"/>
        <v>0</v>
      </c>
      <c r="AE221" s="7">
        <f t="shared" si="495"/>
        <v>0</v>
      </c>
      <c r="AF221" s="7">
        <f t="shared" si="496"/>
        <v>0</v>
      </c>
      <c r="AG221" s="7">
        <f t="shared" si="497"/>
        <v>0</v>
      </c>
      <c r="AH221" s="7"/>
      <c r="AI221" s="7">
        <f t="shared" si="498"/>
        <v>0</v>
      </c>
      <c r="AJ221" s="7">
        <f t="shared" si="499"/>
        <v>0</v>
      </c>
      <c r="AK221" s="7">
        <f t="shared" si="500"/>
        <v>0</v>
      </c>
      <c r="AL221" s="7">
        <f t="shared" si="501"/>
        <v>0</v>
      </c>
      <c r="AN221">
        <f t="shared" si="502"/>
        <v>0</v>
      </c>
      <c r="AO221">
        <f t="shared" si="503"/>
        <v>0</v>
      </c>
      <c r="AP221">
        <f t="shared" si="504"/>
        <v>0</v>
      </c>
      <c r="AQ221">
        <f t="shared" si="505"/>
        <v>0</v>
      </c>
      <c r="AR221" s="7"/>
      <c r="AS221" s="7">
        <f t="shared" si="506"/>
        <v>0</v>
      </c>
      <c r="AT221" s="7">
        <f t="shared" si="507"/>
        <v>0</v>
      </c>
      <c r="AU221" s="7">
        <f t="shared" si="508"/>
        <v>0</v>
      </c>
      <c r="AV221" s="7"/>
      <c r="AW221" s="7">
        <f t="shared" si="509"/>
        <v>0</v>
      </c>
      <c r="AX221" s="7">
        <f>'Initial absorption'!$H221*AW221*$F221</f>
        <v>0</v>
      </c>
      <c r="AY221" s="7">
        <f t="shared" si="510"/>
        <v>0</v>
      </c>
      <c r="AZ221" s="7">
        <f>'Initial absorption'!$N221*AY221*$J221</f>
        <v>0</v>
      </c>
      <c r="BA221" s="7"/>
      <c r="BB221">
        <f t="shared" si="511"/>
        <v>0</v>
      </c>
      <c r="BC221" s="7">
        <f t="shared" si="512"/>
        <v>0</v>
      </c>
      <c r="BD221">
        <f t="shared" si="513"/>
        <v>0</v>
      </c>
      <c r="BE221" s="7"/>
      <c r="BF221">
        <f t="shared" si="514"/>
        <v>0</v>
      </c>
      <c r="BG221">
        <f t="shared" si="515"/>
        <v>0</v>
      </c>
      <c r="BH221">
        <f t="shared" si="516"/>
        <v>0</v>
      </c>
      <c r="BI221" s="7"/>
      <c r="BJ221">
        <f>(1 - 'Initial absorption'!$N221)*AY221</f>
        <v>0</v>
      </c>
      <c r="BK221" s="7">
        <f t="shared" si="519"/>
        <v>0</v>
      </c>
      <c r="BL221">
        <f>'Initial absorption'!$T221*(BJ221+BK221)*$N221</f>
        <v>0</v>
      </c>
      <c r="BM221" s="7"/>
      <c r="BN221">
        <f t="shared" si="517"/>
        <v>0</v>
      </c>
      <c r="BO221">
        <f>'Initial absorption'!$N221*BN221*$J221</f>
        <v>0</v>
      </c>
      <c r="BQ221">
        <f>(1-'Initial absorption'!$N221)*BN221</f>
        <v>0</v>
      </c>
      <c r="BR221">
        <f>'Initial absorption'!$H221*BQ221*$F221</f>
        <v>0</v>
      </c>
      <c r="BS221" s="7"/>
      <c r="BT221">
        <f>(1 - 'Initial absorption'!$T221)*(BJ221+BK221)</f>
        <v>0</v>
      </c>
      <c r="BU221">
        <f t="shared" si="518"/>
        <v>0</v>
      </c>
      <c r="CF221" s="7">
        <f t="shared" si="584"/>
        <v>0</v>
      </c>
      <c r="CG221" s="7">
        <f t="shared" si="487"/>
        <v>0</v>
      </c>
      <c r="CH221" s="7">
        <f t="shared" si="520"/>
        <v>0</v>
      </c>
      <c r="CI221" s="7">
        <f t="shared" si="544"/>
        <v>0</v>
      </c>
      <c r="CJ221" s="7"/>
      <c r="CK221" s="7">
        <f t="shared" si="545"/>
        <v>0</v>
      </c>
      <c r="CL221" s="7">
        <f t="shared" si="455"/>
        <v>0</v>
      </c>
      <c r="CM221" s="7">
        <f t="shared" si="521"/>
        <v>0</v>
      </c>
      <c r="CN221" s="7">
        <f t="shared" si="546"/>
        <v>0</v>
      </c>
      <c r="CP221">
        <f t="shared" si="522"/>
        <v>0</v>
      </c>
      <c r="CQ221">
        <f t="shared" si="523"/>
        <v>0</v>
      </c>
      <c r="CR221">
        <f t="shared" si="524"/>
        <v>0</v>
      </c>
      <c r="CS221">
        <f t="shared" si="564"/>
        <v>0</v>
      </c>
      <c r="CT221" s="7"/>
      <c r="CU221" s="7">
        <f t="shared" si="456"/>
        <v>0</v>
      </c>
      <c r="CV221" s="7">
        <f t="shared" si="565"/>
        <v>0</v>
      </c>
      <c r="CW221" s="7">
        <f t="shared" si="525"/>
        <v>0</v>
      </c>
      <c r="CX221" s="7"/>
      <c r="CY221" s="7">
        <f t="shared" si="457"/>
        <v>0</v>
      </c>
      <c r="CZ221" s="7">
        <f>'Initial absorption'!$H221*CY221*$F221</f>
        <v>0</v>
      </c>
      <c r="DA221" s="7">
        <f t="shared" si="566"/>
        <v>0</v>
      </c>
      <c r="DB221" s="7">
        <f>'Initial absorption'!$N221*DA221*$J221</f>
        <v>0</v>
      </c>
      <c r="DC221" s="7"/>
      <c r="DD221">
        <f t="shared" si="458"/>
        <v>0</v>
      </c>
      <c r="DE221" s="7">
        <f t="shared" si="459"/>
        <v>0</v>
      </c>
      <c r="DF221">
        <f t="shared" si="547"/>
        <v>0</v>
      </c>
      <c r="DG221" s="7"/>
      <c r="DH221">
        <f t="shared" si="548"/>
        <v>0</v>
      </c>
      <c r="DI221">
        <f t="shared" si="567"/>
        <v>0</v>
      </c>
      <c r="DJ221">
        <f t="shared" si="580"/>
        <v>0</v>
      </c>
      <c r="DK221" s="7"/>
      <c r="DL221">
        <f>(1 - 'Initial absorption'!$N221)*DA221</f>
        <v>0</v>
      </c>
      <c r="DM221" s="7">
        <f t="shared" si="460"/>
        <v>0</v>
      </c>
      <c r="DN221">
        <f>'Initial absorption'!$T221*(DL221+DM221)*$N221</f>
        <v>0</v>
      </c>
      <c r="DO221" s="7"/>
      <c r="DP221">
        <f t="shared" si="483"/>
        <v>0</v>
      </c>
      <c r="DQ221">
        <f>'Initial absorption'!$N221*DP221*$J221</f>
        <v>0</v>
      </c>
      <c r="DS221">
        <f>(1-'Initial absorption'!$N221)*DP221</f>
        <v>0</v>
      </c>
      <c r="DT221">
        <f>'Initial absorption'!$H221*DS221*$F221</f>
        <v>0</v>
      </c>
      <c r="DU221" s="7"/>
      <c r="DV221">
        <f>(1 - 'Initial absorption'!$T221)*(DL221+DM221)</f>
        <v>0</v>
      </c>
      <c r="DW221">
        <f t="shared" si="461"/>
        <v>0</v>
      </c>
      <c r="EH221" s="7">
        <f t="shared" si="585"/>
        <v>0</v>
      </c>
      <c r="EI221" s="7">
        <f t="shared" si="488"/>
        <v>0</v>
      </c>
      <c r="EJ221" s="7">
        <f t="shared" si="526"/>
        <v>0</v>
      </c>
      <c r="EK221" s="7">
        <f t="shared" si="549"/>
        <v>0</v>
      </c>
      <c r="EL221" s="7"/>
      <c r="EM221" s="7">
        <f t="shared" si="550"/>
        <v>0</v>
      </c>
      <c r="EN221" s="7">
        <f t="shared" si="462"/>
        <v>0</v>
      </c>
      <c r="EO221" s="7">
        <f t="shared" si="527"/>
        <v>0</v>
      </c>
      <c r="EP221" s="7">
        <f t="shared" si="551"/>
        <v>0</v>
      </c>
      <c r="ER221">
        <f t="shared" si="528"/>
        <v>0</v>
      </c>
      <c r="ES221">
        <f t="shared" si="529"/>
        <v>0</v>
      </c>
      <c r="ET221">
        <f t="shared" si="530"/>
        <v>0</v>
      </c>
      <c r="EU221">
        <f t="shared" si="568"/>
        <v>0</v>
      </c>
      <c r="EV221" s="7"/>
      <c r="EW221" s="7">
        <f t="shared" si="463"/>
        <v>0</v>
      </c>
      <c r="EX221" s="7">
        <f t="shared" si="569"/>
        <v>0</v>
      </c>
      <c r="EY221" s="7">
        <f t="shared" si="531"/>
        <v>0</v>
      </c>
      <c r="EZ221" s="7"/>
      <c r="FA221" s="7">
        <f t="shared" si="464"/>
        <v>0</v>
      </c>
      <c r="FB221" s="7">
        <f>'Initial absorption'!$H221*FA221*$F221</f>
        <v>0</v>
      </c>
      <c r="FC221" s="7">
        <f t="shared" si="570"/>
        <v>0</v>
      </c>
      <c r="FD221" s="7">
        <f>'Initial absorption'!$N221*FC221*$J221</f>
        <v>0</v>
      </c>
      <c r="FE221" s="7"/>
      <c r="FF221">
        <f t="shared" si="465"/>
        <v>0</v>
      </c>
      <c r="FG221" s="7">
        <f t="shared" si="466"/>
        <v>0</v>
      </c>
      <c r="FH221">
        <f t="shared" si="552"/>
        <v>0</v>
      </c>
      <c r="FI221" s="7"/>
      <c r="FJ221">
        <f t="shared" si="553"/>
        <v>0</v>
      </c>
      <c r="FK221">
        <f t="shared" si="571"/>
        <v>0</v>
      </c>
      <c r="FL221">
        <f t="shared" si="581"/>
        <v>0</v>
      </c>
      <c r="FM221" s="7"/>
      <c r="FN221">
        <f>(1 - 'Initial absorption'!$N221)*FC221</f>
        <v>0</v>
      </c>
      <c r="FO221" s="7">
        <f t="shared" si="467"/>
        <v>0</v>
      </c>
      <c r="FP221">
        <f>'Initial absorption'!$T221*(FN221+FO221)*$N221</f>
        <v>0</v>
      </c>
      <c r="FQ221" s="7"/>
      <c r="FR221">
        <f t="shared" si="484"/>
        <v>0</v>
      </c>
      <c r="FS221">
        <f>'Initial absorption'!$N221*FR221*$J221</f>
        <v>0</v>
      </c>
      <c r="FU221">
        <f>(1-'Initial absorption'!$N221)*FR221</f>
        <v>0</v>
      </c>
      <c r="FV221">
        <f>'Initial absorption'!$H221*FU221*$F221</f>
        <v>0</v>
      </c>
      <c r="FW221" s="7"/>
      <c r="FX221">
        <f>(1 - 'Initial absorption'!$T221)*(FN221+FO221)</f>
        <v>0</v>
      </c>
      <c r="FY221">
        <f t="shared" si="468"/>
        <v>0</v>
      </c>
      <c r="GJ221" s="7">
        <f t="shared" si="586"/>
        <v>0</v>
      </c>
      <c r="GK221" s="7">
        <f t="shared" si="489"/>
        <v>0</v>
      </c>
      <c r="GL221" s="7">
        <f t="shared" si="532"/>
        <v>0</v>
      </c>
      <c r="GM221" s="7">
        <f t="shared" si="554"/>
        <v>0</v>
      </c>
      <c r="GN221" s="7"/>
      <c r="GO221" s="7">
        <f t="shared" si="555"/>
        <v>0</v>
      </c>
      <c r="GP221" s="7">
        <f t="shared" si="469"/>
        <v>0</v>
      </c>
      <c r="GQ221" s="7">
        <f t="shared" si="533"/>
        <v>0</v>
      </c>
      <c r="GR221" s="7">
        <f t="shared" si="556"/>
        <v>0</v>
      </c>
      <c r="GT221">
        <f t="shared" si="534"/>
        <v>0</v>
      </c>
      <c r="GU221">
        <f t="shared" si="535"/>
        <v>0</v>
      </c>
      <c r="GV221">
        <f t="shared" si="536"/>
        <v>0</v>
      </c>
      <c r="GW221">
        <f t="shared" si="572"/>
        <v>0</v>
      </c>
      <c r="GX221" s="7"/>
      <c r="GY221" s="7">
        <f t="shared" si="470"/>
        <v>0</v>
      </c>
      <c r="GZ221" s="7">
        <f t="shared" si="573"/>
        <v>0</v>
      </c>
      <c r="HA221" s="7">
        <f t="shared" si="537"/>
        <v>0</v>
      </c>
      <c r="HB221" s="7"/>
      <c r="HC221" s="7">
        <f t="shared" si="471"/>
        <v>0</v>
      </c>
      <c r="HD221" s="7">
        <f>'Initial absorption'!$H221*HC221*$F221</f>
        <v>0</v>
      </c>
      <c r="HE221" s="7">
        <f t="shared" si="574"/>
        <v>0</v>
      </c>
      <c r="HF221" s="7">
        <f>'Initial absorption'!$N221*HE221*$J221</f>
        <v>0</v>
      </c>
      <c r="HG221" s="7"/>
      <c r="HH221">
        <f t="shared" si="472"/>
        <v>0</v>
      </c>
      <c r="HI221" s="7">
        <f t="shared" si="473"/>
        <v>0</v>
      </c>
      <c r="HJ221">
        <f t="shared" si="557"/>
        <v>0</v>
      </c>
      <c r="HK221" s="7"/>
      <c r="HL221">
        <f t="shared" si="558"/>
        <v>0</v>
      </c>
      <c r="HM221">
        <f t="shared" si="575"/>
        <v>0</v>
      </c>
      <c r="HN221">
        <f t="shared" si="582"/>
        <v>0</v>
      </c>
      <c r="HO221" s="7"/>
      <c r="HP221">
        <f>(1 - 'Initial absorption'!$N221)*HE221</f>
        <v>0</v>
      </c>
      <c r="HQ221" s="7">
        <f t="shared" si="474"/>
        <v>0</v>
      </c>
      <c r="HR221">
        <f>'Initial absorption'!$T221*(HP221+HQ221)*$N221</f>
        <v>0</v>
      </c>
      <c r="HS221" s="7"/>
      <c r="HT221">
        <f t="shared" si="485"/>
        <v>0</v>
      </c>
      <c r="HU221">
        <f>'Initial absorption'!$N221*HT221*$J221</f>
        <v>0</v>
      </c>
      <c r="HW221">
        <f>(1-'Initial absorption'!$N221)*HT221</f>
        <v>0</v>
      </c>
      <c r="HX221">
        <f>'Initial absorption'!$H221*HW221*$F221</f>
        <v>0</v>
      </c>
      <c r="HY221" s="7"/>
      <c r="HZ221">
        <f>(1 - 'Initial absorption'!$T221)*(HP221+HQ221)</f>
        <v>0</v>
      </c>
      <c r="IA221">
        <f t="shared" si="475"/>
        <v>0</v>
      </c>
      <c r="IL221" s="7">
        <f t="shared" si="587"/>
        <v>0</v>
      </c>
      <c r="IM221" s="7">
        <f t="shared" si="490"/>
        <v>0</v>
      </c>
      <c r="IN221" s="7">
        <f t="shared" si="538"/>
        <v>0</v>
      </c>
      <c r="IO221" s="7">
        <f t="shared" si="559"/>
        <v>0</v>
      </c>
      <c r="IP221" s="7"/>
      <c r="IQ221" s="7">
        <f t="shared" si="560"/>
        <v>0</v>
      </c>
      <c r="IR221" s="7">
        <f t="shared" si="476"/>
        <v>0</v>
      </c>
      <c r="IS221" s="7">
        <f t="shared" si="539"/>
        <v>0</v>
      </c>
      <c r="IT221" s="7">
        <f t="shared" si="561"/>
        <v>0</v>
      </c>
      <c r="IV221">
        <f t="shared" si="540"/>
        <v>0</v>
      </c>
      <c r="IW221">
        <f t="shared" si="541"/>
        <v>0</v>
      </c>
      <c r="IX221">
        <f t="shared" si="542"/>
        <v>0</v>
      </c>
      <c r="IY221">
        <f t="shared" si="576"/>
        <v>0</v>
      </c>
      <c r="IZ221" s="7"/>
      <c r="JA221" s="7">
        <f t="shared" si="477"/>
        <v>0</v>
      </c>
      <c r="JB221" s="7">
        <f t="shared" si="577"/>
        <v>0</v>
      </c>
      <c r="JC221" s="7">
        <f t="shared" si="543"/>
        <v>0</v>
      </c>
      <c r="JD221" s="7"/>
      <c r="JE221" s="7">
        <f t="shared" si="478"/>
        <v>0</v>
      </c>
      <c r="JF221" s="7">
        <f>'Initial absorption'!$H221*JE221*$F221</f>
        <v>0</v>
      </c>
      <c r="JG221" s="7">
        <f t="shared" si="578"/>
        <v>0</v>
      </c>
      <c r="JH221" s="7">
        <f>'Initial absorption'!$N221*JG221*$J221</f>
        <v>0</v>
      </c>
      <c r="JI221" s="7"/>
      <c r="JJ221">
        <f t="shared" si="479"/>
        <v>0</v>
      </c>
      <c r="JK221" s="7">
        <f t="shared" si="480"/>
        <v>0</v>
      </c>
      <c r="JL221">
        <f t="shared" si="562"/>
        <v>0</v>
      </c>
      <c r="JM221" s="7"/>
      <c r="JN221">
        <f t="shared" si="563"/>
        <v>0</v>
      </c>
      <c r="JO221">
        <f t="shared" si="579"/>
        <v>0</v>
      </c>
      <c r="JP221">
        <f t="shared" si="583"/>
        <v>0</v>
      </c>
      <c r="JQ221" s="7"/>
      <c r="JR221">
        <f>(1 - 'Initial absorption'!$N221)*JG221</f>
        <v>0</v>
      </c>
      <c r="JS221" s="7">
        <f t="shared" si="481"/>
        <v>0</v>
      </c>
      <c r="JT221">
        <f>'Initial absorption'!$T221*(JR221+JS221)*$N221</f>
        <v>0</v>
      </c>
      <c r="JU221" s="7"/>
      <c r="JV221">
        <f t="shared" si="486"/>
        <v>0</v>
      </c>
      <c r="JW221">
        <f>'Initial absorption'!$N221*JV221*$J221</f>
        <v>0</v>
      </c>
      <c r="JY221">
        <f>(1-'Initial absorption'!$N221)*JV221</f>
        <v>0</v>
      </c>
      <c r="JZ221">
        <f>'Initial absorption'!$H221*JY221*$F221</f>
        <v>0</v>
      </c>
      <c r="KA221" s="7"/>
      <c r="KB221">
        <f>(1 - 'Initial absorption'!$T221)*(JR221+JS221)</f>
        <v>0</v>
      </c>
      <c r="KC221">
        <f t="shared" si="482"/>
        <v>0</v>
      </c>
    </row>
    <row r="222" spans="4:289" x14ac:dyDescent="0.25">
      <c r="D222">
        <v>1380</v>
      </c>
      <c r="E222">
        <f>'Input spectra'!B222</f>
        <v>0</v>
      </c>
      <c r="F222">
        <f>'Initial absorption'!J222</f>
        <v>0</v>
      </c>
      <c r="G222">
        <f>'Input spectra'!C222</f>
        <v>0</v>
      </c>
      <c r="H222">
        <f t="shared" si="491"/>
        <v>0</v>
      </c>
      <c r="I222">
        <f>'Input spectra'!D222</f>
        <v>0</v>
      </c>
      <c r="J222">
        <f>'Initial absorption'!P222</f>
        <v>0</v>
      </c>
      <c r="K222">
        <f>'Input spectra'!E222</f>
        <v>0</v>
      </c>
      <c r="L222">
        <f t="shared" si="492"/>
        <v>0</v>
      </c>
      <c r="M222">
        <f>'Input spectra'!F222</f>
        <v>0</v>
      </c>
      <c r="N222">
        <f>'Initial absorption'!V222</f>
        <v>0</v>
      </c>
      <c r="O222">
        <f>'Input spectra'!G222</f>
        <v>0</v>
      </c>
      <c r="P222">
        <f t="shared" si="493"/>
        <v>0</v>
      </c>
      <c r="R222">
        <f>'Reaching edge prob after ems 1'!$EZ223</f>
        <v>0.89047178058915355</v>
      </c>
      <c r="S222">
        <f>'Reaching edge prob after ems 2'!$EZ223</f>
        <v>0.89047178058915355</v>
      </c>
      <c r="T222">
        <f>'Reaching edge prob after ems 3'!EZ223</f>
        <v>0.89047178058915355</v>
      </c>
      <c r="U222">
        <f>1-EXP(-'Reaching edge prob after ems 1'!FC223*_k_in_ec_correction*($E222*_c1+'Input spectra'!Y222))</f>
        <v>1.1085336101808174E-2</v>
      </c>
      <c r="V222">
        <f>1-EXP(-(_t-'Reaching edge prob after ems 1'!FC223)*_k_in_ec_correction*($E222*_c1+'Input spectra'!Y222))</f>
        <v>1.1197900547808115E-2</v>
      </c>
      <c r="W222">
        <f>1-EXP(-'Reaching edge prob after ems 2'!FC223*_k_in_ec_correction*($I222*_c2+'Input spectra'!Y222))</f>
        <v>1.1085336101808174E-2</v>
      </c>
      <c r="X222">
        <f>1-EXP(-(_t-'Reaching edge prob after ems 2'!FC223)*_k_in_ec_correction*($I222*_c2+'Input spectra'!Y222))</f>
        <v>1.1197900547808115E-2</v>
      </c>
      <c r="Y222">
        <f>1-EXP(-'Reaching edge prob after ems 3'!FC223*_k_in_ec_correction*($M222*_c3+'Input spectra'!Y222))</f>
        <v>1.1085336101808174E-2</v>
      </c>
      <c r="Z222">
        <f>1-EXP(-(_t-'Reaching edge prob after ems 3'!FC223)*_k_in_ec_correction*($M222*_c3+'Input spectra'!Y222))</f>
        <v>1.1197900547808115E-2</v>
      </c>
      <c r="AD222" s="7">
        <f t="shared" si="494"/>
        <v>0</v>
      </c>
      <c r="AE222" s="7">
        <f t="shared" si="495"/>
        <v>0</v>
      </c>
      <c r="AF222" s="7">
        <f t="shared" si="496"/>
        <v>0</v>
      </c>
      <c r="AG222" s="7">
        <f t="shared" si="497"/>
        <v>0</v>
      </c>
      <c r="AH222" s="7"/>
      <c r="AI222" s="7">
        <f t="shared" si="498"/>
        <v>0</v>
      </c>
      <c r="AJ222" s="7">
        <f t="shared" si="499"/>
        <v>0</v>
      </c>
      <c r="AK222" s="7">
        <f t="shared" si="500"/>
        <v>0</v>
      </c>
      <c r="AL222" s="7">
        <f t="shared" si="501"/>
        <v>0</v>
      </c>
      <c r="AN222">
        <f t="shared" si="502"/>
        <v>0</v>
      </c>
      <c r="AO222">
        <f t="shared" si="503"/>
        <v>0</v>
      </c>
      <c r="AP222">
        <f t="shared" si="504"/>
        <v>0</v>
      </c>
      <c r="AQ222">
        <f t="shared" si="505"/>
        <v>0</v>
      </c>
      <c r="AR222" s="7"/>
      <c r="AS222" s="7">
        <f t="shared" si="506"/>
        <v>0</v>
      </c>
      <c r="AT222" s="7">
        <f t="shared" si="507"/>
        <v>0</v>
      </c>
      <c r="AU222" s="7">
        <f t="shared" si="508"/>
        <v>0</v>
      </c>
      <c r="AV222" s="7"/>
      <c r="AW222" s="7">
        <f t="shared" si="509"/>
        <v>0</v>
      </c>
      <c r="AX222" s="7">
        <f>'Initial absorption'!$H222*AW222*$F222</f>
        <v>0</v>
      </c>
      <c r="AY222" s="7">
        <f t="shared" si="510"/>
        <v>0</v>
      </c>
      <c r="AZ222" s="7">
        <f>'Initial absorption'!$N222*AY222*$J222</f>
        <v>0</v>
      </c>
      <c r="BA222" s="7"/>
      <c r="BB222">
        <f t="shared" si="511"/>
        <v>0</v>
      </c>
      <c r="BC222" s="7">
        <f t="shared" si="512"/>
        <v>0</v>
      </c>
      <c r="BD222">
        <f t="shared" si="513"/>
        <v>0</v>
      </c>
      <c r="BE222" s="7"/>
      <c r="BF222">
        <f t="shared" si="514"/>
        <v>0</v>
      </c>
      <c r="BG222">
        <f t="shared" si="515"/>
        <v>0</v>
      </c>
      <c r="BH222">
        <f t="shared" si="516"/>
        <v>0</v>
      </c>
      <c r="BI222" s="7"/>
      <c r="BJ222">
        <f>(1 - 'Initial absorption'!$N222)*AY222</f>
        <v>0</v>
      </c>
      <c r="BK222" s="7">
        <f t="shared" si="519"/>
        <v>0</v>
      </c>
      <c r="BL222">
        <f>'Initial absorption'!$T222*(BJ222+BK222)*$N222</f>
        <v>0</v>
      </c>
      <c r="BM222" s="7"/>
      <c r="BN222">
        <f t="shared" si="517"/>
        <v>0</v>
      </c>
      <c r="BO222">
        <f>'Initial absorption'!$N222*BN222*$J222</f>
        <v>0</v>
      </c>
      <c r="BQ222">
        <f>(1-'Initial absorption'!$N222)*BN222</f>
        <v>0</v>
      </c>
      <c r="BR222">
        <f>'Initial absorption'!$H222*BQ222*$F222</f>
        <v>0</v>
      </c>
      <c r="BS222" s="7"/>
      <c r="BT222">
        <f>(1 - 'Initial absorption'!$T222)*(BJ222+BK222)</f>
        <v>0</v>
      </c>
      <c r="BU222">
        <f t="shared" si="518"/>
        <v>0</v>
      </c>
      <c r="CF222" s="7">
        <f t="shared" si="584"/>
        <v>0</v>
      </c>
      <c r="CG222" s="7">
        <f t="shared" si="487"/>
        <v>0</v>
      </c>
      <c r="CH222" s="7">
        <f t="shared" si="520"/>
        <v>0</v>
      </c>
      <c r="CI222" s="7">
        <f t="shared" si="544"/>
        <v>0</v>
      </c>
      <c r="CJ222" s="7"/>
      <c r="CK222" s="7">
        <f t="shared" si="545"/>
        <v>0</v>
      </c>
      <c r="CL222" s="7">
        <f t="shared" si="455"/>
        <v>0</v>
      </c>
      <c r="CM222" s="7">
        <f t="shared" si="521"/>
        <v>0</v>
      </c>
      <c r="CN222" s="7">
        <f t="shared" si="546"/>
        <v>0</v>
      </c>
      <c r="CP222">
        <f t="shared" si="522"/>
        <v>0</v>
      </c>
      <c r="CQ222">
        <f t="shared" si="523"/>
        <v>0</v>
      </c>
      <c r="CR222">
        <f t="shared" si="524"/>
        <v>0</v>
      </c>
      <c r="CS222">
        <f t="shared" si="564"/>
        <v>0</v>
      </c>
      <c r="CT222" s="7"/>
      <c r="CU222" s="7">
        <f t="shared" si="456"/>
        <v>0</v>
      </c>
      <c r="CV222" s="7">
        <f t="shared" si="565"/>
        <v>0</v>
      </c>
      <c r="CW222" s="7">
        <f t="shared" si="525"/>
        <v>0</v>
      </c>
      <c r="CX222" s="7"/>
      <c r="CY222" s="7">
        <f t="shared" si="457"/>
        <v>0</v>
      </c>
      <c r="CZ222" s="7">
        <f>'Initial absorption'!$H222*CY222*$F222</f>
        <v>0</v>
      </c>
      <c r="DA222" s="7">
        <f t="shared" si="566"/>
        <v>0</v>
      </c>
      <c r="DB222" s="7">
        <f>'Initial absorption'!$N222*DA222*$J222</f>
        <v>0</v>
      </c>
      <c r="DC222" s="7"/>
      <c r="DD222">
        <f t="shared" si="458"/>
        <v>0</v>
      </c>
      <c r="DE222" s="7">
        <f t="shared" si="459"/>
        <v>0</v>
      </c>
      <c r="DF222">
        <f t="shared" si="547"/>
        <v>0</v>
      </c>
      <c r="DG222" s="7"/>
      <c r="DH222">
        <f t="shared" si="548"/>
        <v>0</v>
      </c>
      <c r="DI222">
        <f t="shared" si="567"/>
        <v>0</v>
      </c>
      <c r="DJ222">
        <f t="shared" si="580"/>
        <v>0</v>
      </c>
      <c r="DK222" s="7"/>
      <c r="DL222">
        <f>(1 - 'Initial absorption'!$N222)*DA222</f>
        <v>0</v>
      </c>
      <c r="DM222" s="7">
        <f t="shared" si="460"/>
        <v>0</v>
      </c>
      <c r="DN222">
        <f>'Initial absorption'!$T222*(DL222+DM222)*$N222</f>
        <v>0</v>
      </c>
      <c r="DO222" s="7"/>
      <c r="DP222">
        <f t="shared" si="483"/>
        <v>0</v>
      </c>
      <c r="DQ222">
        <f>'Initial absorption'!$N222*DP222*$J222</f>
        <v>0</v>
      </c>
      <c r="DS222">
        <f>(1-'Initial absorption'!$N222)*DP222</f>
        <v>0</v>
      </c>
      <c r="DT222">
        <f>'Initial absorption'!$H222*DS222*$F222</f>
        <v>0</v>
      </c>
      <c r="DU222" s="7"/>
      <c r="DV222">
        <f>(1 - 'Initial absorption'!$T222)*(DL222+DM222)</f>
        <v>0</v>
      </c>
      <c r="DW222">
        <f t="shared" si="461"/>
        <v>0</v>
      </c>
      <c r="EH222" s="7">
        <f t="shared" si="585"/>
        <v>0</v>
      </c>
      <c r="EI222" s="7">
        <f t="shared" si="488"/>
        <v>0</v>
      </c>
      <c r="EJ222" s="7">
        <f t="shared" si="526"/>
        <v>0</v>
      </c>
      <c r="EK222" s="7">
        <f t="shared" si="549"/>
        <v>0</v>
      </c>
      <c r="EL222" s="7"/>
      <c r="EM222" s="7">
        <f t="shared" si="550"/>
        <v>0</v>
      </c>
      <c r="EN222" s="7">
        <f t="shared" si="462"/>
        <v>0</v>
      </c>
      <c r="EO222" s="7">
        <f t="shared" si="527"/>
        <v>0</v>
      </c>
      <c r="EP222" s="7">
        <f t="shared" si="551"/>
        <v>0</v>
      </c>
      <c r="ER222">
        <f t="shared" si="528"/>
        <v>0</v>
      </c>
      <c r="ES222">
        <f t="shared" si="529"/>
        <v>0</v>
      </c>
      <c r="ET222">
        <f t="shared" si="530"/>
        <v>0</v>
      </c>
      <c r="EU222">
        <f t="shared" si="568"/>
        <v>0</v>
      </c>
      <c r="EV222" s="7"/>
      <c r="EW222" s="7">
        <f t="shared" si="463"/>
        <v>0</v>
      </c>
      <c r="EX222" s="7">
        <f t="shared" si="569"/>
        <v>0</v>
      </c>
      <c r="EY222" s="7">
        <f t="shared" si="531"/>
        <v>0</v>
      </c>
      <c r="EZ222" s="7"/>
      <c r="FA222" s="7">
        <f t="shared" si="464"/>
        <v>0</v>
      </c>
      <c r="FB222" s="7">
        <f>'Initial absorption'!$H222*FA222*$F222</f>
        <v>0</v>
      </c>
      <c r="FC222" s="7">
        <f t="shared" si="570"/>
        <v>0</v>
      </c>
      <c r="FD222" s="7">
        <f>'Initial absorption'!$N222*FC222*$J222</f>
        <v>0</v>
      </c>
      <c r="FE222" s="7"/>
      <c r="FF222">
        <f t="shared" si="465"/>
        <v>0</v>
      </c>
      <c r="FG222" s="7">
        <f t="shared" si="466"/>
        <v>0</v>
      </c>
      <c r="FH222">
        <f t="shared" si="552"/>
        <v>0</v>
      </c>
      <c r="FI222" s="7"/>
      <c r="FJ222">
        <f t="shared" si="553"/>
        <v>0</v>
      </c>
      <c r="FK222">
        <f t="shared" si="571"/>
        <v>0</v>
      </c>
      <c r="FL222">
        <f t="shared" si="581"/>
        <v>0</v>
      </c>
      <c r="FM222" s="7"/>
      <c r="FN222">
        <f>(1 - 'Initial absorption'!$N222)*FC222</f>
        <v>0</v>
      </c>
      <c r="FO222" s="7">
        <f t="shared" si="467"/>
        <v>0</v>
      </c>
      <c r="FP222">
        <f>'Initial absorption'!$T222*(FN222+FO222)*$N222</f>
        <v>0</v>
      </c>
      <c r="FQ222" s="7"/>
      <c r="FR222">
        <f t="shared" si="484"/>
        <v>0</v>
      </c>
      <c r="FS222">
        <f>'Initial absorption'!$N222*FR222*$J222</f>
        <v>0</v>
      </c>
      <c r="FU222">
        <f>(1-'Initial absorption'!$N222)*FR222</f>
        <v>0</v>
      </c>
      <c r="FV222">
        <f>'Initial absorption'!$H222*FU222*$F222</f>
        <v>0</v>
      </c>
      <c r="FW222" s="7"/>
      <c r="FX222">
        <f>(1 - 'Initial absorption'!$T222)*(FN222+FO222)</f>
        <v>0</v>
      </c>
      <c r="FY222">
        <f t="shared" si="468"/>
        <v>0</v>
      </c>
      <c r="GJ222" s="7">
        <f t="shared" si="586"/>
        <v>0</v>
      </c>
      <c r="GK222" s="7">
        <f t="shared" si="489"/>
        <v>0</v>
      </c>
      <c r="GL222" s="7">
        <f t="shared" si="532"/>
        <v>0</v>
      </c>
      <c r="GM222" s="7">
        <f t="shared" si="554"/>
        <v>0</v>
      </c>
      <c r="GN222" s="7"/>
      <c r="GO222" s="7">
        <f t="shared" si="555"/>
        <v>0</v>
      </c>
      <c r="GP222" s="7">
        <f t="shared" si="469"/>
        <v>0</v>
      </c>
      <c r="GQ222" s="7">
        <f t="shared" si="533"/>
        <v>0</v>
      </c>
      <c r="GR222" s="7">
        <f t="shared" si="556"/>
        <v>0</v>
      </c>
      <c r="GT222">
        <f t="shared" si="534"/>
        <v>0</v>
      </c>
      <c r="GU222">
        <f t="shared" si="535"/>
        <v>0</v>
      </c>
      <c r="GV222">
        <f t="shared" si="536"/>
        <v>0</v>
      </c>
      <c r="GW222">
        <f t="shared" si="572"/>
        <v>0</v>
      </c>
      <c r="GX222" s="7"/>
      <c r="GY222" s="7">
        <f t="shared" si="470"/>
        <v>0</v>
      </c>
      <c r="GZ222" s="7">
        <f t="shared" si="573"/>
        <v>0</v>
      </c>
      <c r="HA222" s="7">
        <f t="shared" si="537"/>
        <v>0</v>
      </c>
      <c r="HB222" s="7"/>
      <c r="HC222" s="7">
        <f t="shared" si="471"/>
        <v>0</v>
      </c>
      <c r="HD222" s="7">
        <f>'Initial absorption'!$H222*HC222*$F222</f>
        <v>0</v>
      </c>
      <c r="HE222" s="7">
        <f t="shared" si="574"/>
        <v>0</v>
      </c>
      <c r="HF222" s="7">
        <f>'Initial absorption'!$N222*HE222*$J222</f>
        <v>0</v>
      </c>
      <c r="HG222" s="7"/>
      <c r="HH222">
        <f t="shared" si="472"/>
        <v>0</v>
      </c>
      <c r="HI222" s="7">
        <f t="shared" si="473"/>
        <v>0</v>
      </c>
      <c r="HJ222">
        <f t="shared" si="557"/>
        <v>0</v>
      </c>
      <c r="HK222" s="7"/>
      <c r="HL222">
        <f t="shared" si="558"/>
        <v>0</v>
      </c>
      <c r="HM222">
        <f t="shared" si="575"/>
        <v>0</v>
      </c>
      <c r="HN222">
        <f t="shared" si="582"/>
        <v>0</v>
      </c>
      <c r="HO222" s="7"/>
      <c r="HP222">
        <f>(1 - 'Initial absorption'!$N222)*HE222</f>
        <v>0</v>
      </c>
      <c r="HQ222" s="7">
        <f t="shared" si="474"/>
        <v>0</v>
      </c>
      <c r="HR222">
        <f>'Initial absorption'!$T222*(HP222+HQ222)*$N222</f>
        <v>0</v>
      </c>
      <c r="HS222" s="7"/>
      <c r="HT222">
        <f t="shared" si="485"/>
        <v>0</v>
      </c>
      <c r="HU222">
        <f>'Initial absorption'!$N222*HT222*$J222</f>
        <v>0</v>
      </c>
      <c r="HW222">
        <f>(1-'Initial absorption'!$N222)*HT222</f>
        <v>0</v>
      </c>
      <c r="HX222">
        <f>'Initial absorption'!$H222*HW222*$F222</f>
        <v>0</v>
      </c>
      <c r="HY222" s="7"/>
      <c r="HZ222">
        <f>(1 - 'Initial absorption'!$T222)*(HP222+HQ222)</f>
        <v>0</v>
      </c>
      <c r="IA222">
        <f t="shared" si="475"/>
        <v>0</v>
      </c>
      <c r="IL222" s="7">
        <f t="shared" si="587"/>
        <v>0</v>
      </c>
      <c r="IM222" s="7">
        <f t="shared" si="490"/>
        <v>0</v>
      </c>
      <c r="IN222" s="7">
        <f t="shared" si="538"/>
        <v>0</v>
      </c>
      <c r="IO222" s="7">
        <f t="shared" si="559"/>
        <v>0</v>
      </c>
      <c r="IP222" s="7"/>
      <c r="IQ222" s="7">
        <f t="shared" si="560"/>
        <v>0</v>
      </c>
      <c r="IR222" s="7">
        <f t="shared" si="476"/>
        <v>0</v>
      </c>
      <c r="IS222" s="7">
        <f t="shared" si="539"/>
        <v>0</v>
      </c>
      <c r="IT222" s="7">
        <f t="shared" si="561"/>
        <v>0</v>
      </c>
      <c r="IV222">
        <f t="shared" si="540"/>
        <v>0</v>
      </c>
      <c r="IW222">
        <f t="shared" si="541"/>
        <v>0</v>
      </c>
      <c r="IX222">
        <f t="shared" si="542"/>
        <v>0</v>
      </c>
      <c r="IY222">
        <f t="shared" si="576"/>
        <v>0</v>
      </c>
      <c r="IZ222" s="7"/>
      <c r="JA222" s="7">
        <f t="shared" si="477"/>
        <v>0</v>
      </c>
      <c r="JB222" s="7">
        <f t="shared" si="577"/>
        <v>0</v>
      </c>
      <c r="JC222" s="7">
        <f t="shared" si="543"/>
        <v>0</v>
      </c>
      <c r="JD222" s="7"/>
      <c r="JE222" s="7">
        <f t="shared" si="478"/>
        <v>0</v>
      </c>
      <c r="JF222" s="7">
        <f>'Initial absorption'!$H222*JE222*$F222</f>
        <v>0</v>
      </c>
      <c r="JG222" s="7">
        <f t="shared" si="578"/>
        <v>0</v>
      </c>
      <c r="JH222" s="7">
        <f>'Initial absorption'!$N222*JG222*$J222</f>
        <v>0</v>
      </c>
      <c r="JI222" s="7"/>
      <c r="JJ222">
        <f t="shared" si="479"/>
        <v>0</v>
      </c>
      <c r="JK222" s="7">
        <f t="shared" si="480"/>
        <v>0</v>
      </c>
      <c r="JL222">
        <f t="shared" si="562"/>
        <v>0</v>
      </c>
      <c r="JM222" s="7"/>
      <c r="JN222">
        <f t="shared" si="563"/>
        <v>0</v>
      </c>
      <c r="JO222">
        <f t="shared" si="579"/>
        <v>0</v>
      </c>
      <c r="JP222">
        <f t="shared" si="583"/>
        <v>0</v>
      </c>
      <c r="JQ222" s="7"/>
      <c r="JR222">
        <f>(1 - 'Initial absorption'!$N222)*JG222</f>
        <v>0</v>
      </c>
      <c r="JS222" s="7">
        <f t="shared" si="481"/>
        <v>0</v>
      </c>
      <c r="JT222">
        <f>'Initial absorption'!$T222*(JR222+JS222)*$N222</f>
        <v>0</v>
      </c>
      <c r="JU222" s="7"/>
      <c r="JV222">
        <f t="shared" si="486"/>
        <v>0</v>
      </c>
      <c r="JW222">
        <f>'Initial absorption'!$N222*JV222*$J222</f>
        <v>0</v>
      </c>
      <c r="JY222">
        <f>(1-'Initial absorption'!$N222)*JV222</f>
        <v>0</v>
      </c>
      <c r="JZ222">
        <f>'Initial absorption'!$H222*JY222*$F222</f>
        <v>0</v>
      </c>
      <c r="KA222" s="7"/>
      <c r="KB222">
        <f>(1 - 'Initial absorption'!$T222)*(JR222+JS222)</f>
        <v>0</v>
      </c>
      <c r="KC222">
        <f t="shared" si="482"/>
        <v>0</v>
      </c>
    </row>
    <row r="223" spans="4:289" x14ac:dyDescent="0.25">
      <c r="D223">
        <v>1385</v>
      </c>
      <c r="E223">
        <f>'Input spectra'!B223</f>
        <v>0</v>
      </c>
      <c r="F223">
        <f>'Initial absorption'!J223</f>
        <v>0</v>
      </c>
      <c r="G223">
        <f>'Input spectra'!C223</f>
        <v>0</v>
      </c>
      <c r="H223">
        <f t="shared" si="491"/>
        <v>0</v>
      </c>
      <c r="I223">
        <f>'Input spectra'!D223</f>
        <v>0</v>
      </c>
      <c r="J223">
        <f>'Initial absorption'!P223</f>
        <v>0</v>
      </c>
      <c r="K223">
        <f>'Input spectra'!E223</f>
        <v>0</v>
      </c>
      <c r="L223">
        <f t="shared" si="492"/>
        <v>0</v>
      </c>
      <c r="M223">
        <f>'Input spectra'!F223</f>
        <v>0</v>
      </c>
      <c r="N223">
        <f>'Initial absorption'!V223</f>
        <v>0</v>
      </c>
      <c r="O223">
        <f>'Input spectra'!G223</f>
        <v>0</v>
      </c>
      <c r="P223">
        <f t="shared" si="493"/>
        <v>0</v>
      </c>
      <c r="R223">
        <f>'Reaching edge prob after ems 1'!$EZ224</f>
        <v>0.89060117301457353</v>
      </c>
      <c r="S223">
        <f>'Reaching edge prob after ems 2'!$EZ224</f>
        <v>0.89060117301457353</v>
      </c>
      <c r="T223">
        <f>'Reaching edge prob after ems 3'!EZ224</f>
        <v>0.89060117301457353</v>
      </c>
      <c r="U223">
        <f>1-EXP(-'Reaching edge prob after ems 1'!FC224*_k_in_ec_correction*($E223*_c1+'Input spectra'!Y223))</f>
        <v>1.107116328769131E-2</v>
      </c>
      <c r="V223">
        <f>1-EXP(-(_t-'Reaching edge prob after ems 1'!FC224)*_k_in_ec_correction*($E223*_c1+'Input spectra'!Y223))</f>
        <v>1.1183438629024267E-2</v>
      </c>
      <c r="W223">
        <f>1-EXP(-'Reaching edge prob after ems 2'!FC224*_k_in_ec_correction*($I223*_c2+'Input spectra'!Y223))</f>
        <v>1.107116328769131E-2</v>
      </c>
      <c r="X223">
        <f>1-EXP(-(_t-'Reaching edge prob after ems 2'!FC224)*_k_in_ec_correction*($I223*_c2+'Input spectra'!Y223))</f>
        <v>1.1183438629024267E-2</v>
      </c>
      <c r="Y223">
        <f>1-EXP(-'Reaching edge prob after ems 3'!FC224*_k_in_ec_correction*($M223*_c3+'Input spectra'!Y223))</f>
        <v>1.107116328769131E-2</v>
      </c>
      <c r="Z223">
        <f>1-EXP(-(_t-'Reaching edge prob after ems 3'!FC224)*_k_in_ec_correction*($M223*_c3+'Input spectra'!Y223))</f>
        <v>1.1183438629024267E-2</v>
      </c>
      <c r="AD223" s="7">
        <f t="shared" si="494"/>
        <v>0</v>
      </c>
      <c r="AE223" s="7">
        <f t="shared" si="495"/>
        <v>0</v>
      </c>
      <c r="AF223" s="7">
        <f t="shared" si="496"/>
        <v>0</v>
      </c>
      <c r="AG223" s="7">
        <f t="shared" si="497"/>
        <v>0</v>
      </c>
      <c r="AH223" s="7"/>
      <c r="AI223" s="7">
        <f t="shared" si="498"/>
        <v>0</v>
      </c>
      <c r="AJ223" s="7">
        <f t="shared" si="499"/>
        <v>0</v>
      </c>
      <c r="AK223" s="7">
        <f t="shared" si="500"/>
        <v>0</v>
      </c>
      <c r="AL223" s="7">
        <f t="shared" si="501"/>
        <v>0</v>
      </c>
      <c r="AN223">
        <f t="shared" si="502"/>
        <v>0</v>
      </c>
      <c r="AO223">
        <f t="shared" si="503"/>
        <v>0</v>
      </c>
      <c r="AP223">
        <f t="shared" si="504"/>
        <v>0</v>
      </c>
      <c r="AQ223">
        <f t="shared" si="505"/>
        <v>0</v>
      </c>
      <c r="AR223" s="7"/>
      <c r="AS223" s="7">
        <f t="shared" si="506"/>
        <v>0</v>
      </c>
      <c r="AT223" s="7">
        <f t="shared" si="507"/>
        <v>0</v>
      </c>
      <c r="AU223" s="7">
        <f t="shared" si="508"/>
        <v>0</v>
      </c>
      <c r="AV223" s="7"/>
      <c r="AW223" s="7">
        <f t="shared" si="509"/>
        <v>0</v>
      </c>
      <c r="AX223" s="7">
        <f>'Initial absorption'!$H223*AW223*$F223</f>
        <v>0</v>
      </c>
      <c r="AY223" s="7">
        <f t="shared" si="510"/>
        <v>0</v>
      </c>
      <c r="AZ223" s="7">
        <f>'Initial absorption'!$N223*AY223*$J223</f>
        <v>0</v>
      </c>
      <c r="BA223" s="7"/>
      <c r="BB223">
        <f t="shared" si="511"/>
        <v>0</v>
      </c>
      <c r="BC223" s="7">
        <f t="shared" si="512"/>
        <v>0</v>
      </c>
      <c r="BD223">
        <f t="shared" si="513"/>
        <v>0</v>
      </c>
      <c r="BE223" s="7"/>
      <c r="BF223">
        <f t="shared" si="514"/>
        <v>0</v>
      </c>
      <c r="BG223">
        <f t="shared" si="515"/>
        <v>0</v>
      </c>
      <c r="BH223">
        <f t="shared" si="516"/>
        <v>0</v>
      </c>
      <c r="BI223" s="7"/>
      <c r="BJ223">
        <f>(1 - 'Initial absorption'!$N223)*AY223</f>
        <v>0</v>
      </c>
      <c r="BK223" s="7">
        <f t="shared" si="519"/>
        <v>0</v>
      </c>
      <c r="BL223">
        <f>'Initial absorption'!$T223*(BJ223+BK223)*$N223</f>
        <v>0</v>
      </c>
      <c r="BM223" s="7"/>
      <c r="BN223">
        <f t="shared" si="517"/>
        <v>0</v>
      </c>
      <c r="BO223">
        <f>'Initial absorption'!$N223*BN223*$J223</f>
        <v>0</v>
      </c>
      <c r="BQ223">
        <f>(1-'Initial absorption'!$N223)*BN223</f>
        <v>0</v>
      </c>
      <c r="BR223">
        <f>'Initial absorption'!$H223*BQ223*$F223</f>
        <v>0</v>
      </c>
      <c r="BS223" s="7"/>
      <c r="BT223">
        <f>(1 - 'Initial absorption'!$T223)*(BJ223+BK223)</f>
        <v>0</v>
      </c>
      <c r="BU223">
        <f t="shared" si="518"/>
        <v>0</v>
      </c>
      <c r="CF223" s="7">
        <f t="shared" si="584"/>
        <v>0</v>
      </c>
      <c r="CG223" s="7">
        <f t="shared" si="487"/>
        <v>0</v>
      </c>
      <c r="CH223" s="7">
        <f t="shared" si="520"/>
        <v>0</v>
      </c>
      <c r="CI223" s="7">
        <f t="shared" si="544"/>
        <v>0</v>
      </c>
      <c r="CJ223" s="7"/>
      <c r="CK223" s="7">
        <f t="shared" si="545"/>
        <v>0</v>
      </c>
      <c r="CL223" s="7">
        <f t="shared" si="455"/>
        <v>0</v>
      </c>
      <c r="CM223" s="7">
        <f t="shared" si="521"/>
        <v>0</v>
      </c>
      <c r="CN223" s="7">
        <f t="shared" si="546"/>
        <v>0</v>
      </c>
      <c r="CP223">
        <f t="shared" si="522"/>
        <v>0</v>
      </c>
      <c r="CQ223">
        <f t="shared" si="523"/>
        <v>0</v>
      </c>
      <c r="CR223">
        <f t="shared" si="524"/>
        <v>0</v>
      </c>
      <c r="CS223">
        <f t="shared" si="564"/>
        <v>0</v>
      </c>
      <c r="CT223" s="7"/>
      <c r="CU223" s="7">
        <f t="shared" si="456"/>
        <v>0</v>
      </c>
      <c r="CV223" s="7">
        <f t="shared" si="565"/>
        <v>0</v>
      </c>
      <c r="CW223" s="7">
        <f t="shared" si="525"/>
        <v>0</v>
      </c>
      <c r="CX223" s="7"/>
      <c r="CY223" s="7">
        <f t="shared" si="457"/>
        <v>0</v>
      </c>
      <c r="CZ223" s="7">
        <f>'Initial absorption'!$H223*CY223*$F223</f>
        <v>0</v>
      </c>
      <c r="DA223" s="7">
        <f t="shared" si="566"/>
        <v>0</v>
      </c>
      <c r="DB223" s="7">
        <f>'Initial absorption'!$N223*DA223*$J223</f>
        <v>0</v>
      </c>
      <c r="DC223" s="7"/>
      <c r="DD223">
        <f t="shared" si="458"/>
        <v>0</v>
      </c>
      <c r="DE223" s="7">
        <f t="shared" si="459"/>
        <v>0</v>
      </c>
      <c r="DF223">
        <f t="shared" si="547"/>
        <v>0</v>
      </c>
      <c r="DG223" s="7"/>
      <c r="DH223">
        <f t="shared" si="548"/>
        <v>0</v>
      </c>
      <c r="DI223">
        <f t="shared" si="567"/>
        <v>0</v>
      </c>
      <c r="DJ223">
        <f t="shared" si="580"/>
        <v>0</v>
      </c>
      <c r="DK223" s="7"/>
      <c r="DL223">
        <f>(1 - 'Initial absorption'!$N223)*DA223</f>
        <v>0</v>
      </c>
      <c r="DM223" s="7">
        <f t="shared" si="460"/>
        <v>0</v>
      </c>
      <c r="DN223">
        <f>'Initial absorption'!$T223*(DL223+DM223)*$N223</f>
        <v>0</v>
      </c>
      <c r="DO223" s="7"/>
      <c r="DP223">
        <f t="shared" si="483"/>
        <v>0</v>
      </c>
      <c r="DQ223">
        <f>'Initial absorption'!$N223*DP223*$J223</f>
        <v>0</v>
      </c>
      <c r="DS223">
        <f>(1-'Initial absorption'!$N223)*DP223</f>
        <v>0</v>
      </c>
      <c r="DT223">
        <f>'Initial absorption'!$H223*DS223*$F223</f>
        <v>0</v>
      </c>
      <c r="DU223" s="7"/>
      <c r="DV223">
        <f>(1 - 'Initial absorption'!$T223)*(DL223+DM223)</f>
        <v>0</v>
      </c>
      <c r="DW223">
        <f t="shared" si="461"/>
        <v>0</v>
      </c>
      <c r="EH223" s="7">
        <f t="shared" si="585"/>
        <v>0</v>
      </c>
      <c r="EI223" s="7">
        <f t="shared" si="488"/>
        <v>0</v>
      </c>
      <c r="EJ223" s="7">
        <f t="shared" si="526"/>
        <v>0</v>
      </c>
      <c r="EK223" s="7">
        <f t="shared" si="549"/>
        <v>0</v>
      </c>
      <c r="EL223" s="7"/>
      <c r="EM223" s="7">
        <f t="shared" si="550"/>
        <v>0</v>
      </c>
      <c r="EN223" s="7">
        <f t="shared" si="462"/>
        <v>0</v>
      </c>
      <c r="EO223" s="7">
        <f t="shared" si="527"/>
        <v>0</v>
      </c>
      <c r="EP223" s="7">
        <f t="shared" si="551"/>
        <v>0</v>
      </c>
      <c r="ER223">
        <f t="shared" si="528"/>
        <v>0</v>
      </c>
      <c r="ES223">
        <f t="shared" si="529"/>
        <v>0</v>
      </c>
      <c r="ET223">
        <f t="shared" si="530"/>
        <v>0</v>
      </c>
      <c r="EU223">
        <f t="shared" si="568"/>
        <v>0</v>
      </c>
      <c r="EV223" s="7"/>
      <c r="EW223" s="7">
        <f t="shared" si="463"/>
        <v>0</v>
      </c>
      <c r="EX223" s="7">
        <f t="shared" si="569"/>
        <v>0</v>
      </c>
      <c r="EY223" s="7">
        <f t="shared" si="531"/>
        <v>0</v>
      </c>
      <c r="EZ223" s="7"/>
      <c r="FA223" s="7">
        <f t="shared" si="464"/>
        <v>0</v>
      </c>
      <c r="FB223" s="7">
        <f>'Initial absorption'!$H223*FA223*$F223</f>
        <v>0</v>
      </c>
      <c r="FC223" s="7">
        <f t="shared" si="570"/>
        <v>0</v>
      </c>
      <c r="FD223" s="7">
        <f>'Initial absorption'!$N223*FC223*$J223</f>
        <v>0</v>
      </c>
      <c r="FE223" s="7"/>
      <c r="FF223">
        <f t="shared" si="465"/>
        <v>0</v>
      </c>
      <c r="FG223" s="7">
        <f t="shared" si="466"/>
        <v>0</v>
      </c>
      <c r="FH223">
        <f t="shared" si="552"/>
        <v>0</v>
      </c>
      <c r="FI223" s="7"/>
      <c r="FJ223">
        <f t="shared" si="553"/>
        <v>0</v>
      </c>
      <c r="FK223">
        <f t="shared" si="571"/>
        <v>0</v>
      </c>
      <c r="FL223">
        <f t="shared" si="581"/>
        <v>0</v>
      </c>
      <c r="FM223" s="7"/>
      <c r="FN223">
        <f>(1 - 'Initial absorption'!$N223)*FC223</f>
        <v>0</v>
      </c>
      <c r="FO223" s="7">
        <f t="shared" si="467"/>
        <v>0</v>
      </c>
      <c r="FP223">
        <f>'Initial absorption'!$T223*(FN223+FO223)*$N223</f>
        <v>0</v>
      </c>
      <c r="FQ223" s="7"/>
      <c r="FR223">
        <f t="shared" si="484"/>
        <v>0</v>
      </c>
      <c r="FS223">
        <f>'Initial absorption'!$N223*FR223*$J223</f>
        <v>0</v>
      </c>
      <c r="FU223">
        <f>(1-'Initial absorption'!$N223)*FR223</f>
        <v>0</v>
      </c>
      <c r="FV223">
        <f>'Initial absorption'!$H223*FU223*$F223</f>
        <v>0</v>
      </c>
      <c r="FW223" s="7"/>
      <c r="FX223">
        <f>(1 - 'Initial absorption'!$T223)*(FN223+FO223)</f>
        <v>0</v>
      </c>
      <c r="FY223">
        <f t="shared" si="468"/>
        <v>0</v>
      </c>
      <c r="GJ223" s="7">
        <f t="shared" si="586"/>
        <v>0</v>
      </c>
      <c r="GK223" s="7">
        <f t="shared" si="489"/>
        <v>0</v>
      </c>
      <c r="GL223" s="7">
        <f t="shared" si="532"/>
        <v>0</v>
      </c>
      <c r="GM223" s="7">
        <f t="shared" si="554"/>
        <v>0</v>
      </c>
      <c r="GN223" s="7"/>
      <c r="GO223" s="7">
        <f t="shared" si="555"/>
        <v>0</v>
      </c>
      <c r="GP223" s="7">
        <f t="shared" si="469"/>
        <v>0</v>
      </c>
      <c r="GQ223" s="7">
        <f t="shared" si="533"/>
        <v>0</v>
      </c>
      <c r="GR223" s="7">
        <f t="shared" si="556"/>
        <v>0</v>
      </c>
      <c r="GT223">
        <f t="shared" si="534"/>
        <v>0</v>
      </c>
      <c r="GU223">
        <f t="shared" si="535"/>
        <v>0</v>
      </c>
      <c r="GV223">
        <f t="shared" si="536"/>
        <v>0</v>
      </c>
      <c r="GW223">
        <f t="shared" si="572"/>
        <v>0</v>
      </c>
      <c r="GX223" s="7"/>
      <c r="GY223" s="7">
        <f t="shared" si="470"/>
        <v>0</v>
      </c>
      <c r="GZ223" s="7">
        <f t="shared" si="573"/>
        <v>0</v>
      </c>
      <c r="HA223" s="7">
        <f t="shared" si="537"/>
        <v>0</v>
      </c>
      <c r="HB223" s="7"/>
      <c r="HC223" s="7">
        <f t="shared" si="471"/>
        <v>0</v>
      </c>
      <c r="HD223" s="7">
        <f>'Initial absorption'!$H223*HC223*$F223</f>
        <v>0</v>
      </c>
      <c r="HE223" s="7">
        <f t="shared" si="574"/>
        <v>0</v>
      </c>
      <c r="HF223" s="7">
        <f>'Initial absorption'!$N223*HE223*$J223</f>
        <v>0</v>
      </c>
      <c r="HG223" s="7"/>
      <c r="HH223">
        <f t="shared" si="472"/>
        <v>0</v>
      </c>
      <c r="HI223" s="7">
        <f t="shared" si="473"/>
        <v>0</v>
      </c>
      <c r="HJ223">
        <f t="shared" si="557"/>
        <v>0</v>
      </c>
      <c r="HK223" s="7"/>
      <c r="HL223">
        <f t="shared" si="558"/>
        <v>0</v>
      </c>
      <c r="HM223">
        <f t="shared" si="575"/>
        <v>0</v>
      </c>
      <c r="HN223">
        <f t="shared" si="582"/>
        <v>0</v>
      </c>
      <c r="HO223" s="7"/>
      <c r="HP223">
        <f>(1 - 'Initial absorption'!$N223)*HE223</f>
        <v>0</v>
      </c>
      <c r="HQ223" s="7">
        <f t="shared" si="474"/>
        <v>0</v>
      </c>
      <c r="HR223">
        <f>'Initial absorption'!$T223*(HP223+HQ223)*$N223</f>
        <v>0</v>
      </c>
      <c r="HS223" s="7"/>
      <c r="HT223">
        <f t="shared" si="485"/>
        <v>0</v>
      </c>
      <c r="HU223">
        <f>'Initial absorption'!$N223*HT223*$J223</f>
        <v>0</v>
      </c>
      <c r="HW223">
        <f>(1-'Initial absorption'!$N223)*HT223</f>
        <v>0</v>
      </c>
      <c r="HX223">
        <f>'Initial absorption'!$H223*HW223*$F223</f>
        <v>0</v>
      </c>
      <c r="HY223" s="7"/>
      <c r="HZ223">
        <f>(1 - 'Initial absorption'!$T223)*(HP223+HQ223)</f>
        <v>0</v>
      </c>
      <c r="IA223">
        <f t="shared" si="475"/>
        <v>0</v>
      </c>
      <c r="IL223" s="7">
        <f t="shared" si="587"/>
        <v>0</v>
      </c>
      <c r="IM223" s="7">
        <f t="shared" si="490"/>
        <v>0</v>
      </c>
      <c r="IN223" s="7">
        <f t="shared" si="538"/>
        <v>0</v>
      </c>
      <c r="IO223" s="7">
        <f t="shared" si="559"/>
        <v>0</v>
      </c>
      <c r="IP223" s="7"/>
      <c r="IQ223" s="7">
        <f t="shared" si="560"/>
        <v>0</v>
      </c>
      <c r="IR223" s="7">
        <f t="shared" si="476"/>
        <v>0</v>
      </c>
      <c r="IS223" s="7">
        <f t="shared" si="539"/>
        <v>0</v>
      </c>
      <c r="IT223" s="7">
        <f t="shared" si="561"/>
        <v>0</v>
      </c>
      <c r="IV223">
        <f t="shared" si="540"/>
        <v>0</v>
      </c>
      <c r="IW223">
        <f t="shared" si="541"/>
        <v>0</v>
      </c>
      <c r="IX223">
        <f t="shared" si="542"/>
        <v>0</v>
      </c>
      <c r="IY223">
        <f t="shared" si="576"/>
        <v>0</v>
      </c>
      <c r="IZ223" s="7"/>
      <c r="JA223" s="7">
        <f t="shared" si="477"/>
        <v>0</v>
      </c>
      <c r="JB223" s="7">
        <f t="shared" si="577"/>
        <v>0</v>
      </c>
      <c r="JC223" s="7">
        <f t="shared" si="543"/>
        <v>0</v>
      </c>
      <c r="JD223" s="7"/>
      <c r="JE223" s="7">
        <f t="shared" si="478"/>
        <v>0</v>
      </c>
      <c r="JF223" s="7">
        <f>'Initial absorption'!$H223*JE223*$F223</f>
        <v>0</v>
      </c>
      <c r="JG223" s="7">
        <f t="shared" si="578"/>
        <v>0</v>
      </c>
      <c r="JH223" s="7">
        <f>'Initial absorption'!$N223*JG223*$J223</f>
        <v>0</v>
      </c>
      <c r="JI223" s="7"/>
      <c r="JJ223">
        <f t="shared" si="479"/>
        <v>0</v>
      </c>
      <c r="JK223" s="7">
        <f t="shared" si="480"/>
        <v>0</v>
      </c>
      <c r="JL223">
        <f t="shared" si="562"/>
        <v>0</v>
      </c>
      <c r="JM223" s="7"/>
      <c r="JN223">
        <f t="shared" si="563"/>
        <v>0</v>
      </c>
      <c r="JO223">
        <f t="shared" si="579"/>
        <v>0</v>
      </c>
      <c r="JP223">
        <f t="shared" si="583"/>
        <v>0</v>
      </c>
      <c r="JQ223" s="7"/>
      <c r="JR223">
        <f>(1 - 'Initial absorption'!$N223)*JG223</f>
        <v>0</v>
      </c>
      <c r="JS223" s="7">
        <f t="shared" si="481"/>
        <v>0</v>
      </c>
      <c r="JT223">
        <f>'Initial absorption'!$T223*(JR223+JS223)*$N223</f>
        <v>0</v>
      </c>
      <c r="JU223" s="7"/>
      <c r="JV223">
        <f t="shared" si="486"/>
        <v>0</v>
      </c>
      <c r="JW223">
        <f>'Initial absorption'!$N223*JV223*$J223</f>
        <v>0</v>
      </c>
      <c r="JY223">
        <f>(1-'Initial absorption'!$N223)*JV223</f>
        <v>0</v>
      </c>
      <c r="JZ223">
        <f>'Initial absorption'!$H223*JY223*$F223</f>
        <v>0</v>
      </c>
      <c r="KA223" s="7"/>
      <c r="KB223">
        <f>(1 - 'Initial absorption'!$T223)*(JR223+JS223)</f>
        <v>0</v>
      </c>
      <c r="KC223">
        <f t="shared" si="482"/>
        <v>0</v>
      </c>
    </row>
    <row r="224" spans="4:289" x14ac:dyDescent="0.25">
      <c r="D224">
        <v>1390</v>
      </c>
      <c r="E224">
        <f>'Input spectra'!B224</f>
        <v>0</v>
      </c>
      <c r="F224">
        <f>'Initial absorption'!J224</f>
        <v>0</v>
      </c>
      <c r="G224">
        <f>'Input spectra'!C224</f>
        <v>0</v>
      </c>
      <c r="H224">
        <f t="shared" si="491"/>
        <v>0</v>
      </c>
      <c r="I224">
        <f>'Input spectra'!D224</f>
        <v>0</v>
      </c>
      <c r="J224">
        <f>'Initial absorption'!P224</f>
        <v>0</v>
      </c>
      <c r="K224">
        <f>'Input spectra'!E224</f>
        <v>0</v>
      </c>
      <c r="L224">
        <f t="shared" si="492"/>
        <v>0</v>
      </c>
      <c r="M224">
        <f>'Input spectra'!F224</f>
        <v>0</v>
      </c>
      <c r="N224">
        <f>'Initial absorption'!V224</f>
        <v>0</v>
      </c>
      <c r="O224">
        <f>'Input spectra'!G224</f>
        <v>0</v>
      </c>
      <c r="P224">
        <f t="shared" si="493"/>
        <v>0</v>
      </c>
      <c r="R224">
        <f>'Reaching edge prob after ems 1'!$EZ225</f>
        <v>0.89073059462325055</v>
      </c>
      <c r="S224">
        <f>'Reaching edge prob after ems 2'!$EZ225</f>
        <v>0.89073059462325055</v>
      </c>
      <c r="T224">
        <f>'Reaching edge prob after ems 3'!EZ225</f>
        <v>0.89073059462325055</v>
      </c>
      <c r="U224">
        <f>1-EXP(-'Reaching edge prob after ems 1'!FC225*_k_in_ec_correction*($E224*_c1+'Input spectra'!Y224))</f>
        <v>1.105699008248151E-2</v>
      </c>
      <c r="V224">
        <f>1-EXP(-(_t-'Reaching edge prob after ems 1'!FC225)*_k_in_ec_correction*($E224*_c1+'Input spectra'!Y224))</f>
        <v>1.1168976686676269E-2</v>
      </c>
      <c r="W224">
        <f>1-EXP(-'Reaching edge prob after ems 2'!FC225*_k_in_ec_correction*($I224*_c2+'Input spectra'!Y224))</f>
        <v>1.105699008248151E-2</v>
      </c>
      <c r="X224">
        <f>1-EXP(-(_t-'Reaching edge prob after ems 2'!FC225)*_k_in_ec_correction*($I224*_c2+'Input spectra'!Y224))</f>
        <v>1.1168976686676269E-2</v>
      </c>
      <c r="Y224">
        <f>1-EXP(-'Reaching edge prob after ems 3'!FC225*_k_in_ec_correction*($M224*_c3+'Input spectra'!Y224))</f>
        <v>1.105699008248151E-2</v>
      </c>
      <c r="Z224">
        <f>1-EXP(-(_t-'Reaching edge prob after ems 3'!FC225)*_k_in_ec_correction*($M224*_c3+'Input spectra'!Y224))</f>
        <v>1.1168976686676269E-2</v>
      </c>
      <c r="AD224" s="7">
        <f t="shared" si="494"/>
        <v>0</v>
      </c>
      <c r="AE224" s="7">
        <f t="shared" si="495"/>
        <v>0</v>
      </c>
      <c r="AF224" s="7">
        <f t="shared" si="496"/>
        <v>0</v>
      </c>
      <c r="AG224" s="7">
        <f t="shared" si="497"/>
        <v>0</v>
      </c>
      <c r="AH224" s="7"/>
      <c r="AI224" s="7">
        <f t="shared" si="498"/>
        <v>0</v>
      </c>
      <c r="AJ224" s="7">
        <f t="shared" si="499"/>
        <v>0</v>
      </c>
      <c r="AK224" s="7">
        <f t="shared" si="500"/>
        <v>0</v>
      </c>
      <c r="AL224" s="7">
        <f t="shared" si="501"/>
        <v>0</v>
      </c>
      <c r="AN224">
        <f t="shared" si="502"/>
        <v>0</v>
      </c>
      <c r="AO224">
        <f t="shared" si="503"/>
        <v>0</v>
      </c>
      <c r="AP224">
        <f t="shared" si="504"/>
        <v>0</v>
      </c>
      <c r="AQ224">
        <f t="shared" si="505"/>
        <v>0</v>
      </c>
      <c r="AR224" s="7"/>
      <c r="AS224" s="7">
        <f t="shared" si="506"/>
        <v>0</v>
      </c>
      <c r="AT224" s="7">
        <f t="shared" si="507"/>
        <v>0</v>
      </c>
      <c r="AU224" s="7">
        <f t="shared" si="508"/>
        <v>0</v>
      </c>
      <c r="AV224" s="7"/>
      <c r="AW224" s="7">
        <f t="shared" si="509"/>
        <v>0</v>
      </c>
      <c r="AX224" s="7">
        <f>'Initial absorption'!$H224*AW224*$F224</f>
        <v>0</v>
      </c>
      <c r="AY224" s="7">
        <f t="shared" si="510"/>
        <v>0</v>
      </c>
      <c r="AZ224" s="7">
        <f>'Initial absorption'!$N224*AY224*$J224</f>
        <v>0</v>
      </c>
      <c r="BA224" s="7"/>
      <c r="BB224">
        <f t="shared" si="511"/>
        <v>0</v>
      </c>
      <c r="BC224" s="7">
        <f t="shared" si="512"/>
        <v>0</v>
      </c>
      <c r="BD224">
        <f t="shared" si="513"/>
        <v>0</v>
      </c>
      <c r="BE224" s="7"/>
      <c r="BF224">
        <f t="shared" si="514"/>
        <v>0</v>
      </c>
      <c r="BG224">
        <f t="shared" si="515"/>
        <v>0</v>
      </c>
      <c r="BH224">
        <f t="shared" si="516"/>
        <v>0</v>
      </c>
      <c r="BI224" s="7"/>
      <c r="BJ224">
        <f>(1 - 'Initial absorption'!$N224)*AY224</f>
        <v>0</v>
      </c>
      <c r="BK224" s="7">
        <f t="shared" si="519"/>
        <v>0</v>
      </c>
      <c r="BL224">
        <f>'Initial absorption'!$T224*(BJ224+BK224)*$N224</f>
        <v>0</v>
      </c>
      <c r="BM224" s="7"/>
      <c r="BN224">
        <f t="shared" si="517"/>
        <v>0</v>
      </c>
      <c r="BO224">
        <f>'Initial absorption'!$N224*BN224*$J224</f>
        <v>0</v>
      </c>
      <c r="BQ224">
        <f>(1-'Initial absorption'!$N224)*BN224</f>
        <v>0</v>
      </c>
      <c r="BR224">
        <f>'Initial absorption'!$H224*BQ224*$F224</f>
        <v>0</v>
      </c>
      <c r="BS224" s="7"/>
      <c r="BT224">
        <f>(1 - 'Initial absorption'!$T224)*(BJ224+BK224)</f>
        <v>0</v>
      </c>
      <c r="BU224">
        <f t="shared" si="518"/>
        <v>0</v>
      </c>
      <c r="CF224" s="7">
        <f t="shared" si="584"/>
        <v>0</v>
      </c>
      <c r="CG224" s="7">
        <f t="shared" si="487"/>
        <v>0</v>
      </c>
      <c r="CH224" s="7">
        <f t="shared" si="520"/>
        <v>0</v>
      </c>
      <c r="CI224" s="7">
        <f t="shared" si="544"/>
        <v>0</v>
      </c>
      <c r="CJ224" s="7"/>
      <c r="CK224" s="7">
        <f t="shared" si="545"/>
        <v>0</v>
      </c>
      <c r="CL224" s="7">
        <f t="shared" si="455"/>
        <v>0</v>
      </c>
      <c r="CM224" s="7">
        <f t="shared" si="521"/>
        <v>0</v>
      </c>
      <c r="CN224" s="7">
        <f t="shared" si="546"/>
        <v>0</v>
      </c>
      <c r="CP224">
        <f t="shared" si="522"/>
        <v>0</v>
      </c>
      <c r="CQ224">
        <f t="shared" si="523"/>
        <v>0</v>
      </c>
      <c r="CR224">
        <f t="shared" si="524"/>
        <v>0</v>
      </c>
      <c r="CS224">
        <f t="shared" si="564"/>
        <v>0</v>
      </c>
      <c r="CT224" s="7"/>
      <c r="CU224" s="7">
        <f t="shared" si="456"/>
        <v>0</v>
      </c>
      <c r="CV224" s="7">
        <f t="shared" si="565"/>
        <v>0</v>
      </c>
      <c r="CW224" s="7">
        <f t="shared" si="525"/>
        <v>0</v>
      </c>
      <c r="CX224" s="7"/>
      <c r="CY224" s="7">
        <f t="shared" si="457"/>
        <v>0</v>
      </c>
      <c r="CZ224" s="7">
        <f>'Initial absorption'!$H224*CY224*$F224</f>
        <v>0</v>
      </c>
      <c r="DA224" s="7">
        <f t="shared" si="566"/>
        <v>0</v>
      </c>
      <c r="DB224" s="7">
        <f>'Initial absorption'!$N224*DA224*$J224</f>
        <v>0</v>
      </c>
      <c r="DC224" s="7"/>
      <c r="DD224">
        <f t="shared" si="458"/>
        <v>0</v>
      </c>
      <c r="DE224" s="7">
        <f t="shared" si="459"/>
        <v>0</v>
      </c>
      <c r="DF224">
        <f t="shared" si="547"/>
        <v>0</v>
      </c>
      <c r="DG224" s="7"/>
      <c r="DH224">
        <f t="shared" si="548"/>
        <v>0</v>
      </c>
      <c r="DI224">
        <f t="shared" si="567"/>
        <v>0</v>
      </c>
      <c r="DJ224">
        <f t="shared" si="580"/>
        <v>0</v>
      </c>
      <c r="DK224" s="7"/>
      <c r="DL224">
        <f>(1 - 'Initial absorption'!$N224)*DA224</f>
        <v>0</v>
      </c>
      <c r="DM224" s="7">
        <f t="shared" si="460"/>
        <v>0</v>
      </c>
      <c r="DN224">
        <f>'Initial absorption'!$T224*(DL224+DM224)*$N224</f>
        <v>0</v>
      </c>
      <c r="DO224" s="7"/>
      <c r="DP224">
        <f t="shared" si="483"/>
        <v>0</v>
      </c>
      <c r="DQ224">
        <f>'Initial absorption'!$N224*DP224*$J224</f>
        <v>0</v>
      </c>
      <c r="DS224">
        <f>(1-'Initial absorption'!$N224)*DP224</f>
        <v>0</v>
      </c>
      <c r="DT224">
        <f>'Initial absorption'!$H224*DS224*$F224</f>
        <v>0</v>
      </c>
      <c r="DU224" s="7"/>
      <c r="DV224">
        <f>(1 - 'Initial absorption'!$T224)*(DL224+DM224)</f>
        <v>0</v>
      </c>
      <c r="DW224">
        <f t="shared" si="461"/>
        <v>0</v>
      </c>
      <c r="EH224" s="7">
        <f t="shared" si="585"/>
        <v>0</v>
      </c>
      <c r="EI224" s="7">
        <f t="shared" si="488"/>
        <v>0</v>
      </c>
      <c r="EJ224" s="7">
        <f t="shared" si="526"/>
        <v>0</v>
      </c>
      <c r="EK224" s="7">
        <f t="shared" si="549"/>
        <v>0</v>
      </c>
      <c r="EL224" s="7"/>
      <c r="EM224" s="7">
        <f t="shared" si="550"/>
        <v>0</v>
      </c>
      <c r="EN224" s="7">
        <f t="shared" si="462"/>
        <v>0</v>
      </c>
      <c r="EO224" s="7">
        <f t="shared" si="527"/>
        <v>0</v>
      </c>
      <c r="EP224" s="7">
        <f t="shared" si="551"/>
        <v>0</v>
      </c>
      <c r="ER224">
        <f t="shared" si="528"/>
        <v>0</v>
      </c>
      <c r="ES224">
        <f t="shared" si="529"/>
        <v>0</v>
      </c>
      <c r="ET224">
        <f t="shared" si="530"/>
        <v>0</v>
      </c>
      <c r="EU224">
        <f t="shared" si="568"/>
        <v>0</v>
      </c>
      <c r="EV224" s="7"/>
      <c r="EW224" s="7">
        <f t="shared" si="463"/>
        <v>0</v>
      </c>
      <c r="EX224" s="7">
        <f t="shared" si="569"/>
        <v>0</v>
      </c>
      <c r="EY224" s="7">
        <f t="shared" si="531"/>
        <v>0</v>
      </c>
      <c r="EZ224" s="7"/>
      <c r="FA224" s="7">
        <f t="shared" si="464"/>
        <v>0</v>
      </c>
      <c r="FB224" s="7">
        <f>'Initial absorption'!$H224*FA224*$F224</f>
        <v>0</v>
      </c>
      <c r="FC224" s="7">
        <f t="shared" si="570"/>
        <v>0</v>
      </c>
      <c r="FD224" s="7">
        <f>'Initial absorption'!$N224*FC224*$J224</f>
        <v>0</v>
      </c>
      <c r="FE224" s="7"/>
      <c r="FF224">
        <f t="shared" si="465"/>
        <v>0</v>
      </c>
      <c r="FG224" s="7">
        <f t="shared" si="466"/>
        <v>0</v>
      </c>
      <c r="FH224">
        <f t="shared" si="552"/>
        <v>0</v>
      </c>
      <c r="FI224" s="7"/>
      <c r="FJ224">
        <f t="shared" si="553"/>
        <v>0</v>
      </c>
      <c r="FK224">
        <f t="shared" si="571"/>
        <v>0</v>
      </c>
      <c r="FL224">
        <f t="shared" si="581"/>
        <v>0</v>
      </c>
      <c r="FM224" s="7"/>
      <c r="FN224">
        <f>(1 - 'Initial absorption'!$N224)*FC224</f>
        <v>0</v>
      </c>
      <c r="FO224" s="7">
        <f t="shared" si="467"/>
        <v>0</v>
      </c>
      <c r="FP224">
        <f>'Initial absorption'!$T224*(FN224+FO224)*$N224</f>
        <v>0</v>
      </c>
      <c r="FQ224" s="7"/>
      <c r="FR224">
        <f t="shared" si="484"/>
        <v>0</v>
      </c>
      <c r="FS224">
        <f>'Initial absorption'!$N224*FR224*$J224</f>
        <v>0</v>
      </c>
      <c r="FU224">
        <f>(1-'Initial absorption'!$N224)*FR224</f>
        <v>0</v>
      </c>
      <c r="FV224">
        <f>'Initial absorption'!$H224*FU224*$F224</f>
        <v>0</v>
      </c>
      <c r="FW224" s="7"/>
      <c r="FX224">
        <f>(1 - 'Initial absorption'!$T224)*(FN224+FO224)</f>
        <v>0</v>
      </c>
      <c r="FY224">
        <f t="shared" si="468"/>
        <v>0</v>
      </c>
      <c r="GJ224" s="7">
        <f t="shared" si="586"/>
        <v>0</v>
      </c>
      <c r="GK224" s="7">
        <f t="shared" si="489"/>
        <v>0</v>
      </c>
      <c r="GL224" s="7">
        <f t="shared" si="532"/>
        <v>0</v>
      </c>
      <c r="GM224" s="7">
        <f t="shared" si="554"/>
        <v>0</v>
      </c>
      <c r="GN224" s="7"/>
      <c r="GO224" s="7">
        <f t="shared" si="555"/>
        <v>0</v>
      </c>
      <c r="GP224" s="7">
        <f t="shared" si="469"/>
        <v>0</v>
      </c>
      <c r="GQ224" s="7">
        <f t="shared" si="533"/>
        <v>0</v>
      </c>
      <c r="GR224" s="7">
        <f t="shared" si="556"/>
        <v>0</v>
      </c>
      <c r="GT224">
        <f t="shared" si="534"/>
        <v>0</v>
      </c>
      <c r="GU224">
        <f t="shared" si="535"/>
        <v>0</v>
      </c>
      <c r="GV224">
        <f t="shared" si="536"/>
        <v>0</v>
      </c>
      <c r="GW224">
        <f t="shared" si="572"/>
        <v>0</v>
      </c>
      <c r="GX224" s="7"/>
      <c r="GY224" s="7">
        <f t="shared" si="470"/>
        <v>0</v>
      </c>
      <c r="GZ224" s="7">
        <f t="shared" si="573"/>
        <v>0</v>
      </c>
      <c r="HA224" s="7">
        <f t="shared" si="537"/>
        <v>0</v>
      </c>
      <c r="HB224" s="7"/>
      <c r="HC224" s="7">
        <f t="shared" si="471"/>
        <v>0</v>
      </c>
      <c r="HD224" s="7">
        <f>'Initial absorption'!$H224*HC224*$F224</f>
        <v>0</v>
      </c>
      <c r="HE224" s="7">
        <f t="shared" si="574"/>
        <v>0</v>
      </c>
      <c r="HF224" s="7">
        <f>'Initial absorption'!$N224*HE224*$J224</f>
        <v>0</v>
      </c>
      <c r="HG224" s="7"/>
      <c r="HH224">
        <f t="shared" si="472"/>
        <v>0</v>
      </c>
      <c r="HI224" s="7">
        <f t="shared" si="473"/>
        <v>0</v>
      </c>
      <c r="HJ224">
        <f t="shared" si="557"/>
        <v>0</v>
      </c>
      <c r="HK224" s="7"/>
      <c r="HL224">
        <f t="shared" si="558"/>
        <v>0</v>
      </c>
      <c r="HM224">
        <f t="shared" si="575"/>
        <v>0</v>
      </c>
      <c r="HN224">
        <f t="shared" si="582"/>
        <v>0</v>
      </c>
      <c r="HO224" s="7"/>
      <c r="HP224">
        <f>(1 - 'Initial absorption'!$N224)*HE224</f>
        <v>0</v>
      </c>
      <c r="HQ224" s="7">
        <f t="shared" si="474"/>
        <v>0</v>
      </c>
      <c r="HR224">
        <f>'Initial absorption'!$T224*(HP224+HQ224)*$N224</f>
        <v>0</v>
      </c>
      <c r="HS224" s="7"/>
      <c r="HT224">
        <f t="shared" si="485"/>
        <v>0</v>
      </c>
      <c r="HU224">
        <f>'Initial absorption'!$N224*HT224*$J224</f>
        <v>0</v>
      </c>
      <c r="HW224">
        <f>(1-'Initial absorption'!$N224)*HT224</f>
        <v>0</v>
      </c>
      <c r="HX224">
        <f>'Initial absorption'!$H224*HW224*$F224</f>
        <v>0</v>
      </c>
      <c r="HY224" s="7"/>
      <c r="HZ224">
        <f>(1 - 'Initial absorption'!$T224)*(HP224+HQ224)</f>
        <v>0</v>
      </c>
      <c r="IA224">
        <f t="shared" si="475"/>
        <v>0</v>
      </c>
      <c r="IL224" s="7">
        <f t="shared" si="587"/>
        <v>0</v>
      </c>
      <c r="IM224" s="7">
        <f t="shared" si="490"/>
        <v>0</v>
      </c>
      <c r="IN224" s="7">
        <f t="shared" si="538"/>
        <v>0</v>
      </c>
      <c r="IO224" s="7">
        <f t="shared" si="559"/>
        <v>0</v>
      </c>
      <c r="IP224" s="7"/>
      <c r="IQ224" s="7">
        <f t="shared" si="560"/>
        <v>0</v>
      </c>
      <c r="IR224" s="7">
        <f t="shared" si="476"/>
        <v>0</v>
      </c>
      <c r="IS224" s="7">
        <f t="shared" si="539"/>
        <v>0</v>
      </c>
      <c r="IT224" s="7">
        <f t="shared" si="561"/>
        <v>0</v>
      </c>
      <c r="IV224">
        <f t="shared" si="540"/>
        <v>0</v>
      </c>
      <c r="IW224">
        <f t="shared" si="541"/>
        <v>0</v>
      </c>
      <c r="IX224">
        <f t="shared" si="542"/>
        <v>0</v>
      </c>
      <c r="IY224">
        <f t="shared" si="576"/>
        <v>0</v>
      </c>
      <c r="IZ224" s="7"/>
      <c r="JA224" s="7">
        <f t="shared" si="477"/>
        <v>0</v>
      </c>
      <c r="JB224" s="7">
        <f t="shared" si="577"/>
        <v>0</v>
      </c>
      <c r="JC224" s="7">
        <f t="shared" si="543"/>
        <v>0</v>
      </c>
      <c r="JD224" s="7"/>
      <c r="JE224" s="7">
        <f t="shared" si="478"/>
        <v>0</v>
      </c>
      <c r="JF224" s="7">
        <f>'Initial absorption'!$H224*JE224*$F224</f>
        <v>0</v>
      </c>
      <c r="JG224" s="7">
        <f t="shared" si="578"/>
        <v>0</v>
      </c>
      <c r="JH224" s="7">
        <f>'Initial absorption'!$N224*JG224*$J224</f>
        <v>0</v>
      </c>
      <c r="JI224" s="7"/>
      <c r="JJ224">
        <f t="shared" si="479"/>
        <v>0</v>
      </c>
      <c r="JK224" s="7">
        <f t="shared" si="480"/>
        <v>0</v>
      </c>
      <c r="JL224">
        <f t="shared" si="562"/>
        <v>0</v>
      </c>
      <c r="JM224" s="7"/>
      <c r="JN224">
        <f t="shared" si="563"/>
        <v>0</v>
      </c>
      <c r="JO224">
        <f t="shared" si="579"/>
        <v>0</v>
      </c>
      <c r="JP224">
        <f t="shared" si="583"/>
        <v>0</v>
      </c>
      <c r="JQ224" s="7"/>
      <c r="JR224">
        <f>(1 - 'Initial absorption'!$N224)*JG224</f>
        <v>0</v>
      </c>
      <c r="JS224" s="7">
        <f t="shared" si="481"/>
        <v>0</v>
      </c>
      <c r="JT224">
        <f>'Initial absorption'!$T224*(JR224+JS224)*$N224</f>
        <v>0</v>
      </c>
      <c r="JU224" s="7"/>
      <c r="JV224">
        <f t="shared" si="486"/>
        <v>0</v>
      </c>
      <c r="JW224">
        <f>'Initial absorption'!$N224*JV224*$J224</f>
        <v>0</v>
      </c>
      <c r="JY224">
        <f>(1-'Initial absorption'!$N224)*JV224</f>
        <v>0</v>
      </c>
      <c r="JZ224">
        <f>'Initial absorption'!$H224*JY224*$F224</f>
        <v>0</v>
      </c>
      <c r="KA224" s="7"/>
      <c r="KB224">
        <f>(1 - 'Initial absorption'!$T224)*(JR224+JS224)</f>
        <v>0</v>
      </c>
      <c r="KC224">
        <f t="shared" si="482"/>
        <v>0</v>
      </c>
    </row>
    <row r="225" spans="4:289" x14ac:dyDescent="0.25">
      <c r="D225">
        <v>1395</v>
      </c>
      <c r="E225">
        <f>'Input spectra'!B225</f>
        <v>0</v>
      </c>
      <c r="F225">
        <f>'Initial absorption'!J225</f>
        <v>0</v>
      </c>
      <c r="G225">
        <f>'Input spectra'!C225</f>
        <v>0</v>
      </c>
      <c r="H225">
        <f t="shared" si="491"/>
        <v>0</v>
      </c>
      <c r="I225">
        <f>'Input spectra'!D225</f>
        <v>0</v>
      </c>
      <c r="J225">
        <f>'Initial absorption'!P225</f>
        <v>0</v>
      </c>
      <c r="K225">
        <f>'Input spectra'!E225</f>
        <v>0</v>
      </c>
      <c r="L225">
        <f t="shared" si="492"/>
        <v>0</v>
      </c>
      <c r="M225">
        <f>'Input spectra'!F225</f>
        <v>0</v>
      </c>
      <c r="N225">
        <f>'Initial absorption'!V225</f>
        <v>0</v>
      </c>
      <c r="O225">
        <f>'Input spectra'!G225</f>
        <v>0</v>
      </c>
      <c r="P225">
        <f t="shared" si="493"/>
        <v>0</v>
      </c>
      <c r="R225">
        <f>'Reaching edge prob after ems 1'!$EZ226</f>
        <v>0.89086004542338293</v>
      </c>
      <c r="S225">
        <f>'Reaching edge prob after ems 2'!$EZ226</f>
        <v>0.89086004542338293</v>
      </c>
      <c r="T225">
        <f>'Reaching edge prob after ems 3'!EZ226</f>
        <v>0.89086004542338293</v>
      </c>
      <c r="U225">
        <f>1-EXP(-'Reaching edge prob after ems 1'!FC226*_k_in_ec_correction*($E225*_c1+'Input spectra'!Y225))</f>
        <v>1.1042816486167117E-2</v>
      </c>
      <c r="V225">
        <f>1-EXP(-(_t-'Reaching edge prob after ems 1'!FC226)*_k_in_ec_correction*($E225*_c1+'Input spectra'!Y225))</f>
        <v>1.115451472076967E-2</v>
      </c>
      <c r="W225">
        <f>1-EXP(-'Reaching edge prob after ems 2'!FC226*_k_in_ec_correction*($I225*_c2+'Input spectra'!Y225))</f>
        <v>1.1042816486167117E-2</v>
      </c>
      <c r="X225">
        <f>1-EXP(-(_t-'Reaching edge prob after ems 2'!FC226)*_k_in_ec_correction*($I225*_c2+'Input spectra'!Y225))</f>
        <v>1.115451472076967E-2</v>
      </c>
      <c r="Y225">
        <f>1-EXP(-'Reaching edge prob after ems 3'!FC226*_k_in_ec_correction*($M225*_c3+'Input spectra'!Y225))</f>
        <v>1.1042816486167117E-2</v>
      </c>
      <c r="Z225">
        <f>1-EXP(-(_t-'Reaching edge prob after ems 3'!FC226)*_k_in_ec_correction*($M225*_c3+'Input spectra'!Y225))</f>
        <v>1.115451472076967E-2</v>
      </c>
      <c r="AD225" s="7">
        <f t="shared" si="494"/>
        <v>0</v>
      </c>
      <c r="AE225" s="7">
        <f t="shared" si="495"/>
        <v>0</v>
      </c>
      <c r="AF225" s="7">
        <f t="shared" si="496"/>
        <v>0</v>
      </c>
      <c r="AG225" s="7">
        <f t="shared" si="497"/>
        <v>0</v>
      </c>
      <c r="AH225" s="7"/>
      <c r="AI225" s="7">
        <f t="shared" si="498"/>
        <v>0</v>
      </c>
      <c r="AJ225" s="7">
        <f t="shared" si="499"/>
        <v>0</v>
      </c>
      <c r="AK225" s="7">
        <f t="shared" si="500"/>
        <v>0</v>
      </c>
      <c r="AL225" s="7">
        <f t="shared" si="501"/>
        <v>0</v>
      </c>
      <c r="AN225">
        <f t="shared" si="502"/>
        <v>0</v>
      </c>
      <c r="AO225">
        <f t="shared" si="503"/>
        <v>0</v>
      </c>
      <c r="AP225">
        <f t="shared" si="504"/>
        <v>0</v>
      </c>
      <c r="AQ225">
        <f t="shared" si="505"/>
        <v>0</v>
      </c>
      <c r="AR225" s="7"/>
      <c r="AS225" s="7">
        <f t="shared" si="506"/>
        <v>0</v>
      </c>
      <c r="AT225" s="7">
        <f t="shared" si="507"/>
        <v>0</v>
      </c>
      <c r="AU225" s="7">
        <f t="shared" si="508"/>
        <v>0</v>
      </c>
      <c r="AV225" s="7"/>
      <c r="AW225" s="7">
        <f t="shared" si="509"/>
        <v>0</v>
      </c>
      <c r="AX225" s="7">
        <f>'Initial absorption'!$H225*AW225*$F225</f>
        <v>0</v>
      </c>
      <c r="AY225" s="7">
        <f t="shared" si="510"/>
        <v>0</v>
      </c>
      <c r="AZ225" s="7">
        <f>'Initial absorption'!$N225*AY225*$J225</f>
        <v>0</v>
      </c>
      <c r="BA225" s="7"/>
      <c r="BB225">
        <f t="shared" si="511"/>
        <v>0</v>
      </c>
      <c r="BC225" s="7">
        <f t="shared" si="512"/>
        <v>0</v>
      </c>
      <c r="BD225">
        <f t="shared" si="513"/>
        <v>0</v>
      </c>
      <c r="BE225" s="7"/>
      <c r="BF225">
        <f t="shared" si="514"/>
        <v>0</v>
      </c>
      <c r="BG225">
        <f t="shared" si="515"/>
        <v>0</v>
      </c>
      <c r="BH225">
        <f t="shared" si="516"/>
        <v>0</v>
      </c>
      <c r="BI225" s="7"/>
      <c r="BJ225">
        <f>(1 - 'Initial absorption'!$N225)*AY225</f>
        <v>0</v>
      </c>
      <c r="BK225" s="7">
        <f t="shared" si="519"/>
        <v>0</v>
      </c>
      <c r="BL225">
        <f>'Initial absorption'!$T225*(BJ225+BK225)*$N225</f>
        <v>0</v>
      </c>
      <c r="BM225" s="7"/>
      <c r="BN225">
        <f t="shared" si="517"/>
        <v>0</v>
      </c>
      <c r="BO225">
        <f>'Initial absorption'!$N225*BN225*$J225</f>
        <v>0</v>
      </c>
      <c r="BQ225">
        <f>(1-'Initial absorption'!$N225)*BN225</f>
        <v>0</v>
      </c>
      <c r="BR225">
        <f>'Initial absorption'!$H225*BQ225*$F225</f>
        <v>0</v>
      </c>
      <c r="BS225" s="7"/>
      <c r="BT225">
        <f>(1 - 'Initial absorption'!$T225)*(BJ225+BK225)</f>
        <v>0</v>
      </c>
      <c r="BU225">
        <f t="shared" si="518"/>
        <v>0</v>
      </c>
      <c r="CF225" s="7">
        <f t="shared" si="584"/>
        <v>0</v>
      </c>
      <c r="CG225" s="7">
        <f t="shared" si="487"/>
        <v>0</v>
      </c>
      <c r="CH225" s="7">
        <f t="shared" si="520"/>
        <v>0</v>
      </c>
      <c r="CI225" s="7">
        <f t="shared" si="544"/>
        <v>0</v>
      </c>
      <c r="CJ225" s="7"/>
      <c r="CK225" s="7">
        <f t="shared" si="545"/>
        <v>0</v>
      </c>
      <c r="CL225" s="7">
        <f t="shared" ref="CL225:CL246" si="588">CD$4*$L225*_ec_loss/2</f>
        <v>0</v>
      </c>
      <c r="CM225" s="7">
        <f t="shared" si="521"/>
        <v>0</v>
      </c>
      <c r="CN225" s="7">
        <f t="shared" si="546"/>
        <v>0</v>
      </c>
      <c r="CP225">
        <f t="shared" si="522"/>
        <v>0</v>
      </c>
      <c r="CQ225">
        <f t="shared" si="523"/>
        <v>0</v>
      </c>
      <c r="CR225">
        <f t="shared" si="524"/>
        <v>0</v>
      </c>
      <c r="CS225">
        <f t="shared" si="564"/>
        <v>0</v>
      </c>
      <c r="CT225" s="7"/>
      <c r="CU225" s="7">
        <f t="shared" ref="CU225:CU246" si="589">CF225*$U225*$F225</f>
        <v>0</v>
      </c>
      <c r="CV225" s="7">
        <f t="shared" si="565"/>
        <v>0</v>
      </c>
      <c r="CW225" s="7">
        <f t="shared" si="525"/>
        <v>0</v>
      </c>
      <c r="CX225" s="7"/>
      <c r="CY225" s="7">
        <f t="shared" ref="CY225:CY246" si="590">(1 - $W225)*CK225</f>
        <v>0</v>
      </c>
      <c r="CZ225" s="7">
        <f>'Initial absorption'!$H225*CY225*$F225</f>
        <v>0</v>
      </c>
      <c r="DA225" s="7">
        <f t="shared" si="566"/>
        <v>0</v>
      </c>
      <c r="DB225" s="7">
        <f>'Initial absorption'!$N225*DA225*$J225</f>
        <v>0</v>
      </c>
      <c r="DC225" s="7"/>
      <c r="DD225">
        <f t="shared" ref="DD225:DD246" si="591">CK225*$W225*$J225</f>
        <v>0</v>
      </c>
      <c r="DE225" s="7">
        <f t="shared" ref="DE225:DE246" si="592">CL225*$X225*$J225</f>
        <v>0</v>
      </c>
      <c r="DF225">
        <f t="shared" si="547"/>
        <v>0</v>
      </c>
      <c r="DG225" s="7"/>
      <c r="DH225">
        <f t="shared" si="548"/>
        <v>0</v>
      </c>
      <c r="DI225">
        <f t="shared" si="567"/>
        <v>0</v>
      </c>
      <c r="DJ225">
        <f t="shared" si="580"/>
        <v>0</v>
      </c>
      <c r="DK225" s="7"/>
      <c r="DL225">
        <f>(1 - 'Initial absorption'!$N225)*DA225</f>
        <v>0</v>
      </c>
      <c r="DM225" s="7">
        <f t="shared" ref="DM225:DM246" si="593">CL225*(1-$X225)</f>
        <v>0</v>
      </c>
      <c r="DN225">
        <f>'Initial absorption'!$T225*(DL225+DM225)*$N225</f>
        <v>0</v>
      </c>
      <c r="DO225" s="7"/>
      <c r="DP225">
        <f t="shared" si="483"/>
        <v>0</v>
      </c>
      <c r="DQ225">
        <f>'Initial absorption'!$N225*DP225*$J225</f>
        <v>0</v>
      </c>
      <c r="DS225">
        <f>(1-'Initial absorption'!$N225)*DP225</f>
        <v>0</v>
      </c>
      <c r="DT225">
        <f>'Initial absorption'!$H225*DS225*$F225</f>
        <v>0</v>
      </c>
      <c r="DU225" s="7"/>
      <c r="DV225">
        <f>(1 - 'Initial absorption'!$T225)*(DL225+DM225)</f>
        <v>0</v>
      </c>
      <c r="DW225">
        <f t="shared" ref="DW225:DW246" si="594">CQ225*(1-$Z225)</f>
        <v>0</v>
      </c>
      <c r="EH225" s="7">
        <f t="shared" si="585"/>
        <v>0</v>
      </c>
      <c r="EI225" s="7">
        <f t="shared" si="488"/>
        <v>0</v>
      </c>
      <c r="EJ225" s="7">
        <f t="shared" si="526"/>
        <v>0</v>
      </c>
      <c r="EK225" s="7">
        <f t="shared" si="549"/>
        <v>0</v>
      </c>
      <c r="EL225" s="7"/>
      <c r="EM225" s="7">
        <f t="shared" si="550"/>
        <v>0</v>
      </c>
      <c r="EN225" s="7">
        <f t="shared" ref="EN225:EN246" si="595">EF$4*$L225*_ec_loss/2</f>
        <v>0</v>
      </c>
      <c r="EO225" s="7">
        <f t="shared" si="527"/>
        <v>0</v>
      </c>
      <c r="EP225" s="7">
        <f t="shared" si="551"/>
        <v>0</v>
      </c>
      <c r="ER225">
        <f t="shared" si="528"/>
        <v>0</v>
      </c>
      <c r="ES225">
        <f t="shared" si="529"/>
        <v>0</v>
      </c>
      <c r="ET225">
        <f t="shared" si="530"/>
        <v>0</v>
      </c>
      <c r="EU225">
        <f t="shared" si="568"/>
        <v>0</v>
      </c>
      <c r="EV225" s="7"/>
      <c r="EW225" s="7">
        <f t="shared" ref="EW225:EW246" si="596">EH225*$U225*$F225</f>
        <v>0</v>
      </c>
      <c r="EX225" s="7">
        <f t="shared" si="569"/>
        <v>0</v>
      </c>
      <c r="EY225" s="7">
        <f t="shared" si="531"/>
        <v>0</v>
      </c>
      <c r="EZ225" s="7"/>
      <c r="FA225" s="7">
        <f t="shared" ref="FA225:FA246" si="597">(1 - $W225)*EM225</f>
        <v>0</v>
      </c>
      <c r="FB225" s="7">
        <f>'Initial absorption'!$H225*FA225*$F225</f>
        <v>0</v>
      </c>
      <c r="FC225" s="7">
        <f t="shared" si="570"/>
        <v>0</v>
      </c>
      <c r="FD225" s="7">
        <f>'Initial absorption'!$N225*FC225*$J225</f>
        <v>0</v>
      </c>
      <c r="FE225" s="7"/>
      <c r="FF225">
        <f t="shared" ref="FF225:FF246" si="598">EM225*$W225*$J225</f>
        <v>0</v>
      </c>
      <c r="FG225" s="7">
        <f t="shared" ref="FG225:FG246" si="599">EN225*$X225*$J225</f>
        <v>0</v>
      </c>
      <c r="FH225">
        <f t="shared" si="552"/>
        <v>0</v>
      </c>
      <c r="FI225" s="7"/>
      <c r="FJ225">
        <f t="shared" si="553"/>
        <v>0</v>
      </c>
      <c r="FK225">
        <f t="shared" si="571"/>
        <v>0</v>
      </c>
      <c r="FL225">
        <f t="shared" si="581"/>
        <v>0</v>
      </c>
      <c r="FM225" s="7"/>
      <c r="FN225">
        <f>(1 - 'Initial absorption'!$N225)*FC225</f>
        <v>0</v>
      </c>
      <c r="FO225" s="7">
        <f t="shared" ref="FO225:FO246" si="600">EN225*(1-$X225)</f>
        <v>0</v>
      </c>
      <c r="FP225">
        <f>'Initial absorption'!$T225*(FN225+FO225)*$N225</f>
        <v>0</v>
      </c>
      <c r="FQ225" s="7"/>
      <c r="FR225">
        <f t="shared" si="484"/>
        <v>0</v>
      </c>
      <c r="FS225">
        <f>'Initial absorption'!$N225*FR225*$J225</f>
        <v>0</v>
      </c>
      <c r="FU225">
        <f>(1-'Initial absorption'!$N225)*FR225</f>
        <v>0</v>
      </c>
      <c r="FV225">
        <f>'Initial absorption'!$H225*FU225*$F225</f>
        <v>0</v>
      </c>
      <c r="FW225" s="7"/>
      <c r="FX225">
        <f>(1 - 'Initial absorption'!$T225)*(FN225+FO225)</f>
        <v>0</v>
      </c>
      <c r="FY225">
        <f t="shared" ref="FY225:FY246" si="601">ES225*(1-$Z225)</f>
        <v>0</v>
      </c>
      <c r="GJ225" s="7">
        <f t="shared" si="586"/>
        <v>0</v>
      </c>
      <c r="GK225" s="7">
        <f t="shared" si="489"/>
        <v>0</v>
      </c>
      <c r="GL225" s="7">
        <f t="shared" si="532"/>
        <v>0</v>
      </c>
      <c r="GM225" s="7">
        <f t="shared" si="554"/>
        <v>0</v>
      </c>
      <c r="GN225" s="7"/>
      <c r="GO225" s="7">
        <f t="shared" si="555"/>
        <v>0</v>
      </c>
      <c r="GP225" s="7">
        <f t="shared" ref="GP225:GP246" si="602">GH$4*$L225*_ec_loss/2</f>
        <v>0</v>
      </c>
      <c r="GQ225" s="7">
        <f t="shared" si="533"/>
        <v>0</v>
      </c>
      <c r="GR225" s="7">
        <f t="shared" si="556"/>
        <v>0</v>
      </c>
      <c r="GT225">
        <f t="shared" si="534"/>
        <v>0</v>
      </c>
      <c r="GU225">
        <f t="shared" si="535"/>
        <v>0</v>
      </c>
      <c r="GV225">
        <f t="shared" si="536"/>
        <v>0</v>
      </c>
      <c r="GW225">
        <f t="shared" si="572"/>
        <v>0</v>
      </c>
      <c r="GX225" s="7"/>
      <c r="GY225" s="7">
        <f t="shared" ref="GY225:GY246" si="603">GJ225*$U225*$F225</f>
        <v>0</v>
      </c>
      <c r="GZ225" s="7">
        <f t="shared" si="573"/>
        <v>0</v>
      </c>
      <c r="HA225" s="7">
        <f t="shared" si="537"/>
        <v>0</v>
      </c>
      <c r="HB225" s="7"/>
      <c r="HC225" s="7">
        <f t="shared" ref="HC225:HC246" si="604">(1 - $W225)*GO225</f>
        <v>0</v>
      </c>
      <c r="HD225" s="7">
        <f>'Initial absorption'!$H225*HC225*$F225</f>
        <v>0</v>
      </c>
      <c r="HE225" s="7">
        <f t="shared" si="574"/>
        <v>0</v>
      </c>
      <c r="HF225" s="7">
        <f>'Initial absorption'!$N225*HE225*$J225</f>
        <v>0</v>
      </c>
      <c r="HG225" s="7"/>
      <c r="HH225">
        <f t="shared" ref="HH225:HH246" si="605">GO225*$W225*$J225</f>
        <v>0</v>
      </c>
      <c r="HI225" s="7">
        <f t="shared" ref="HI225:HI246" si="606">GP225*$X225*$J225</f>
        <v>0</v>
      </c>
      <c r="HJ225">
        <f t="shared" si="557"/>
        <v>0</v>
      </c>
      <c r="HK225" s="7"/>
      <c r="HL225">
        <f t="shared" si="558"/>
        <v>0</v>
      </c>
      <c r="HM225">
        <f t="shared" si="575"/>
        <v>0</v>
      </c>
      <c r="HN225">
        <f t="shared" si="582"/>
        <v>0</v>
      </c>
      <c r="HO225" s="7"/>
      <c r="HP225">
        <f>(1 - 'Initial absorption'!$N225)*HE225</f>
        <v>0</v>
      </c>
      <c r="HQ225" s="7">
        <f t="shared" ref="HQ225:HQ246" si="607">GP225*(1-$X225)</f>
        <v>0</v>
      </c>
      <c r="HR225">
        <f>'Initial absorption'!$T225*(HP225+HQ225)*$N225</f>
        <v>0</v>
      </c>
      <c r="HS225" s="7"/>
      <c r="HT225">
        <f t="shared" si="485"/>
        <v>0</v>
      </c>
      <c r="HU225">
        <f>'Initial absorption'!$N225*HT225*$J225</f>
        <v>0</v>
      </c>
      <c r="HW225">
        <f>(1-'Initial absorption'!$N225)*HT225</f>
        <v>0</v>
      </c>
      <c r="HX225">
        <f>'Initial absorption'!$H225*HW225*$F225</f>
        <v>0</v>
      </c>
      <c r="HY225" s="7"/>
      <c r="HZ225">
        <f>(1 - 'Initial absorption'!$T225)*(HP225+HQ225)</f>
        <v>0</v>
      </c>
      <c r="IA225">
        <f t="shared" ref="IA225:IA246" si="608">GU225*(1-$Z225)</f>
        <v>0</v>
      </c>
      <c r="IL225" s="7">
        <f t="shared" si="587"/>
        <v>0</v>
      </c>
      <c r="IM225" s="7">
        <f t="shared" si="490"/>
        <v>0</v>
      </c>
      <c r="IN225" s="7">
        <f t="shared" si="538"/>
        <v>0</v>
      </c>
      <c r="IO225" s="7">
        <f t="shared" si="559"/>
        <v>0</v>
      </c>
      <c r="IP225" s="7"/>
      <c r="IQ225" s="7">
        <f t="shared" si="560"/>
        <v>0</v>
      </c>
      <c r="IR225" s="7">
        <f t="shared" ref="IR225:IR246" si="609">IJ$4*$L225*_ec_loss/2</f>
        <v>0</v>
      </c>
      <c r="IS225" s="7">
        <f t="shared" si="539"/>
        <v>0</v>
      </c>
      <c r="IT225" s="7">
        <f t="shared" si="561"/>
        <v>0</v>
      </c>
      <c r="IV225">
        <f t="shared" si="540"/>
        <v>0</v>
      </c>
      <c r="IW225">
        <f t="shared" si="541"/>
        <v>0</v>
      </c>
      <c r="IX225">
        <f t="shared" si="542"/>
        <v>0</v>
      </c>
      <c r="IY225">
        <f t="shared" si="576"/>
        <v>0</v>
      </c>
      <c r="IZ225" s="7"/>
      <c r="JA225" s="7">
        <f t="shared" ref="JA225:JA246" si="610">IL225*$U225*$F225</f>
        <v>0</v>
      </c>
      <c r="JB225" s="7">
        <f t="shared" si="577"/>
        <v>0</v>
      </c>
      <c r="JC225" s="7">
        <f t="shared" si="543"/>
        <v>0</v>
      </c>
      <c r="JD225" s="7"/>
      <c r="JE225" s="7">
        <f t="shared" ref="JE225:JE246" si="611">(1 - $W225)*IQ225</f>
        <v>0</v>
      </c>
      <c r="JF225" s="7">
        <f>'Initial absorption'!$H225*JE225*$F225</f>
        <v>0</v>
      </c>
      <c r="JG225" s="7">
        <f t="shared" si="578"/>
        <v>0</v>
      </c>
      <c r="JH225" s="7">
        <f>'Initial absorption'!$N225*JG225*$J225</f>
        <v>0</v>
      </c>
      <c r="JI225" s="7"/>
      <c r="JJ225">
        <f t="shared" ref="JJ225:JJ246" si="612">IQ225*$W225*$J225</f>
        <v>0</v>
      </c>
      <c r="JK225" s="7">
        <f t="shared" ref="JK225:JK246" si="613">IR225*$X225*$J225</f>
        <v>0</v>
      </c>
      <c r="JL225">
        <f t="shared" si="562"/>
        <v>0</v>
      </c>
      <c r="JM225" s="7"/>
      <c r="JN225">
        <f t="shared" si="563"/>
        <v>0</v>
      </c>
      <c r="JO225">
        <f t="shared" si="579"/>
        <v>0</v>
      </c>
      <c r="JP225">
        <f t="shared" si="583"/>
        <v>0</v>
      </c>
      <c r="JQ225" s="7"/>
      <c r="JR225">
        <f>(1 - 'Initial absorption'!$N225)*JG225</f>
        <v>0</v>
      </c>
      <c r="JS225" s="7">
        <f t="shared" ref="JS225:JS246" si="614">IR225*(1-$X225)</f>
        <v>0</v>
      </c>
      <c r="JT225">
        <f>'Initial absorption'!$T225*(JR225+JS225)*$N225</f>
        <v>0</v>
      </c>
      <c r="JU225" s="7"/>
      <c r="JV225">
        <f t="shared" si="486"/>
        <v>0</v>
      </c>
      <c r="JW225">
        <f>'Initial absorption'!$N225*JV225*$J225</f>
        <v>0</v>
      </c>
      <c r="JY225">
        <f>(1-'Initial absorption'!$N225)*JV225</f>
        <v>0</v>
      </c>
      <c r="JZ225">
        <f>'Initial absorption'!$H225*JY225*$F225</f>
        <v>0</v>
      </c>
      <c r="KA225" s="7"/>
      <c r="KB225">
        <f>(1 - 'Initial absorption'!$T225)*(JR225+JS225)</f>
        <v>0</v>
      </c>
      <c r="KC225">
        <f t="shared" ref="KC225:KC246" si="615">IW225*(1-$Z225)</f>
        <v>0</v>
      </c>
    </row>
    <row r="226" spans="4:289" x14ac:dyDescent="0.25">
      <c r="D226">
        <v>1400</v>
      </c>
      <c r="E226">
        <f>'Input spectra'!B226</f>
        <v>0</v>
      </c>
      <c r="F226">
        <f>'Initial absorption'!J226</f>
        <v>0</v>
      </c>
      <c r="G226">
        <f>'Input spectra'!C226</f>
        <v>0</v>
      </c>
      <c r="H226">
        <f t="shared" si="491"/>
        <v>0</v>
      </c>
      <c r="I226">
        <f>'Input spectra'!D226</f>
        <v>0</v>
      </c>
      <c r="J226">
        <f>'Initial absorption'!P226</f>
        <v>0</v>
      </c>
      <c r="K226">
        <f>'Input spectra'!E226</f>
        <v>0</v>
      </c>
      <c r="L226">
        <f t="shared" si="492"/>
        <v>0</v>
      </c>
      <c r="M226">
        <f>'Input spectra'!F226</f>
        <v>0</v>
      </c>
      <c r="N226">
        <f>'Initial absorption'!V226</f>
        <v>0</v>
      </c>
      <c r="O226">
        <f>'Input spectra'!G226</f>
        <v>0</v>
      </c>
      <c r="P226">
        <f t="shared" si="493"/>
        <v>0</v>
      </c>
      <c r="R226">
        <f>'Reaching edge prob after ems 1'!$EZ227</f>
        <v>0.89098952542316634</v>
      </c>
      <c r="S226">
        <f>'Reaching edge prob after ems 2'!$EZ227</f>
        <v>0.89098952542316634</v>
      </c>
      <c r="T226">
        <f>'Reaching edge prob after ems 3'!EZ227</f>
        <v>0.89098952542316634</v>
      </c>
      <c r="U226">
        <f>1-EXP(-'Reaching edge prob after ems 1'!FC227*_k_in_ec_correction*($E226*_c1+'Input spectra'!Y226))</f>
        <v>1.1028642498737584E-2</v>
      </c>
      <c r="V226">
        <f>1-EXP(-(_t-'Reaching edge prob after ems 1'!FC227)*_k_in_ec_correction*($E226*_c1+'Input spectra'!Y226))</f>
        <v>1.1140052731309358E-2</v>
      </c>
      <c r="W226">
        <f>1-EXP(-'Reaching edge prob after ems 2'!FC227*_k_in_ec_correction*($I226*_c2+'Input spectra'!Y226))</f>
        <v>1.1028642498737584E-2</v>
      </c>
      <c r="X226">
        <f>1-EXP(-(_t-'Reaching edge prob after ems 2'!FC227)*_k_in_ec_correction*($I226*_c2+'Input spectra'!Y226))</f>
        <v>1.1140052731309358E-2</v>
      </c>
      <c r="Y226">
        <f>1-EXP(-'Reaching edge prob after ems 3'!FC227*_k_in_ec_correction*($M226*_c3+'Input spectra'!Y226))</f>
        <v>1.1028642498737584E-2</v>
      </c>
      <c r="Z226">
        <f>1-EXP(-(_t-'Reaching edge prob after ems 3'!FC227)*_k_in_ec_correction*($M226*_c3+'Input spectra'!Y226))</f>
        <v>1.1140052731309358E-2</v>
      </c>
      <c r="AD226" s="7">
        <f t="shared" si="494"/>
        <v>0</v>
      </c>
      <c r="AE226" s="7">
        <f t="shared" si="495"/>
        <v>0</v>
      </c>
      <c r="AF226" s="7">
        <f t="shared" si="496"/>
        <v>0</v>
      </c>
      <c r="AG226" s="7">
        <f t="shared" si="497"/>
        <v>0</v>
      </c>
      <c r="AH226" s="7"/>
      <c r="AI226" s="7">
        <f t="shared" si="498"/>
        <v>0</v>
      </c>
      <c r="AJ226" s="7">
        <f t="shared" si="499"/>
        <v>0</v>
      </c>
      <c r="AK226" s="7">
        <f t="shared" si="500"/>
        <v>0</v>
      </c>
      <c r="AL226" s="7">
        <f t="shared" si="501"/>
        <v>0</v>
      </c>
      <c r="AN226">
        <f t="shared" si="502"/>
        <v>0</v>
      </c>
      <c r="AO226">
        <f t="shared" si="503"/>
        <v>0</v>
      </c>
      <c r="AP226">
        <f t="shared" si="504"/>
        <v>0</v>
      </c>
      <c r="AQ226">
        <f t="shared" si="505"/>
        <v>0</v>
      </c>
      <c r="AR226" s="7"/>
      <c r="AS226" s="7">
        <f t="shared" si="506"/>
        <v>0</v>
      </c>
      <c r="AT226" s="7">
        <f t="shared" si="507"/>
        <v>0</v>
      </c>
      <c r="AU226" s="7">
        <f t="shared" si="508"/>
        <v>0</v>
      </c>
      <c r="AV226" s="7"/>
      <c r="AW226" s="7">
        <f t="shared" si="509"/>
        <v>0</v>
      </c>
      <c r="AX226" s="7">
        <f>'Initial absorption'!$H226*AW226*$F226</f>
        <v>0</v>
      </c>
      <c r="AY226" s="7">
        <f t="shared" si="510"/>
        <v>0</v>
      </c>
      <c r="AZ226" s="7">
        <f>'Initial absorption'!$N226*AY226*$J226</f>
        <v>0</v>
      </c>
      <c r="BA226" s="7"/>
      <c r="BB226">
        <f t="shared" si="511"/>
        <v>0</v>
      </c>
      <c r="BC226" s="7">
        <f t="shared" si="512"/>
        <v>0</v>
      </c>
      <c r="BD226">
        <f t="shared" si="513"/>
        <v>0</v>
      </c>
      <c r="BE226" s="7"/>
      <c r="BF226">
        <f t="shared" si="514"/>
        <v>0</v>
      </c>
      <c r="BG226">
        <f t="shared" si="515"/>
        <v>0</v>
      </c>
      <c r="BH226">
        <f t="shared" si="516"/>
        <v>0</v>
      </c>
      <c r="BI226" s="7"/>
      <c r="BJ226">
        <f>(1 - 'Initial absorption'!$N226)*AY226</f>
        <v>0</v>
      </c>
      <c r="BK226" s="7">
        <f t="shared" si="519"/>
        <v>0</v>
      </c>
      <c r="BL226">
        <f>'Initial absorption'!$T226*(BJ226+BK226)*$N226</f>
        <v>0</v>
      </c>
      <c r="BM226" s="7"/>
      <c r="BN226">
        <f t="shared" si="517"/>
        <v>0</v>
      </c>
      <c r="BO226">
        <f>'Initial absorption'!$N226*BN226*$J226</f>
        <v>0</v>
      </c>
      <c r="BQ226">
        <f>(1-'Initial absorption'!$N226)*BN226</f>
        <v>0</v>
      </c>
      <c r="BR226">
        <f>'Initial absorption'!$H226*BQ226*$F226</f>
        <v>0</v>
      </c>
      <c r="BS226" s="7"/>
      <c r="BT226">
        <f>(1 - 'Initial absorption'!$T226)*(BJ226+BK226)</f>
        <v>0</v>
      </c>
      <c r="BU226">
        <f t="shared" si="518"/>
        <v>0</v>
      </c>
      <c r="CF226" s="7">
        <f t="shared" si="584"/>
        <v>0</v>
      </c>
      <c r="CG226" s="7">
        <f t="shared" si="487"/>
        <v>0</v>
      </c>
      <c r="CH226" s="7">
        <f t="shared" si="520"/>
        <v>0</v>
      </c>
      <c r="CI226" s="7">
        <f t="shared" si="544"/>
        <v>0</v>
      </c>
      <c r="CJ226" s="7"/>
      <c r="CK226" s="7">
        <f t="shared" si="545"/>
        <v>0</v>
      </c>
      <c r="CL226" s="7">
        <f t="shared" si="588"/>
        <v>0</v>
      </c>
      <c r="CM226" s="7">
        <f t="shared" si="521"/>
        <v>0</v>
      </c>
      <c r="CN226" s="7">
        <f t="shared" si="546"/>
        <v>0</v>
      </c>
      <c r="CP226">
        <f t="shared" si="522"/>
        <v>0</v>
      </c>
      <c r="CQ226">
        <f t="shared" si="523"/>
        <v>0</v>
      </c>
      <c r="CR226">
        <f t="shared" si="524"/>
        <v>0</v>
      </c>
      <c r="CS226">
        <f t="shared" si="564"/>
        <v>0</v>
      </c>
      <c r="CT226" s="7"/>
      <c r="CU226" s="7">
        <f t="shared" si="589"/>
        <v>0</v>
      </c>
      <c r="CV226" s="7">
        <f t="shared" si="565"/>
        <v>0</v>
      </c>
      <c r="CW226" s="7">
        <f t="shared" si="525"/>
        <v>0</v>
      </c>
      <c r="CX226" s="7"/>
      <c r="CY226" s="7">
        <f t="shared" si="590"/>
        <v>0</v>
      </c>
      <c r="CZ226" s="7">
        <f>'Initial absorption'!$H226*CY226*$F226</f>
        <v>0</v>
      </c>
      <c r="DA226" s="7">
        <f t="shared" si="566"/>
        <v>0</v>
      </c>
      <c r="DB226" s="7">
        <f>'Initial absorption'!$N226*DA226*$J226</f>
        <v>0</v>
      </c>
      <c r="DC226" s="7"/>
      <c r="DD226">
        <f t="shared" si="591"/>
        <v>0</v>
      </c>
      <c r="DE226" s="7">
        <f t="shared" si="592"/>
        <v>0</v>
      </c>
      <c r="DF226">
        <f t="shared" si="547"/>
        <v>0</v>
      </c>
      <c r="DG226" s="7"/>
      <c r="DH226">
        <f t="shared" si="548"/>
        <v>0</v>
      </c>
      <c r="DI226">
        <f t="shared" si="567"/>
        <v>0</v>
      </c>
      <c r="DJ226">
        <f t="shared" si="580"/>
        <v>0</v>
      </c>
      <c r="DK226" s="7"/>
      <c r="DL226">
        <f>(1 - 'Initial absorption'!$N226)*DA226</f>
        <v>0</v>
      </c>
      <c r="DM226" s="7">
        <f t="shared" si="593"/>
        <v>0</v>
      </c>
      <c r="DN226">
        <f>'Initial absorption'!$T226*(DL226+DM226)*$N226</f>
        <v>0</v>
      </c>
      <c r="DO226" s="7"/>
      <c r="DP226">
        <f t="shared" ref="DP226:DP246" si="616">(1 - $Y226)*CP226</f>
        <v>0</v>
      </c>
      <c r="DQ226">
        <f>'Initial absorption'!$N226*DP226*$J226</f>
        <v>0</v>
      </c>
      <c r="DS226">
        <f>(1-'Initial absorption'!$N226)*DP226</f>
        <v>0</v>
      </c>
      <c r="DT226">
        <f>'Initial absorption'!$H226*DS226*$F226</f>
        <v>0</v>
      </c>
      <c r="DU226" s="7"/>
      <c r="DV226">
        <f>(1 - 'Initial absorption'!$T226)*(DL226+DM226)</f>
        <v>0</v>
      </c>
      <c r="DW226">
        <f t="shared" si="594"/>
        <v>0</v>
      </c>
      <c r="EH226" s="7">
        <f t="shared" si="585"/>
        <v>0</v>
      </c>
      <c r="EI226" s="7">
        <f t="shared" si="488"/>
        <v>0</v>
      </c>
      <c r="EJ226" s="7">
        <f t="shared" si="526"/>
        <v>0</v>
      </c>
      <c r="EK226" s="7">
        <f t="shared" si="549"/>
        <v>0</v>
      </c>
      <c r="EL226" s="7"/>
      <c r="EM226" s="7">
        <f t="shared" si="550"/>
        <v>0</v>
      </c>
      <c r="EN226" s="7">
        <f t="shared" si="595"/>
        <v>0</v>
      </c>
      <c r="EO226" s="7">
        <f t="shared" si="527"/>
        <v>0</v>
      </c>
      <c r="EP226" s="7">
        <f t="shared" si="551"/>
        <v>0</v>
      </c>
      <c r="ER226">
        <f t="shared" si="528"/>
        <v>0</v>
      </c>
      <c r="ES226">
        <f t="shared" si="529"/>
        <v>0</v>
      </c>
      <c r="ET226">
        <f t="shared" si="530"/>
        <v>0</v>
      </c>
      <c r="EU226">
        <f t="shared" si="568"/>
        <v>0</v>
      </c>
      <c r="EV226" s="7"/>
      <c r="EW226" s="7">
        <f t="shared" si="596"/>
        <v>0</v>
      </c>
      <c r="EX226" s="7">
        <f t="shared" si="569"/>
        <v>0</v>
      </c>
      <c r="EY226" s="7">
        <f t="shared" si="531"/>
        <v>0</v>
      </c>
      <c r="EZ226" s="7"/>
      <c r="FA226" s="7">
        <f t="shared" si="597"/>
        <v>0</v>
      </c>
      <c r="FB226" s="7">
        <f>'Initial absorption'!$H226*FA226*$F226</f>
        <v>0</v>
      </c>
      <c r="FC226" s="7">
        <f t="shared" si="570"/>
        <v>0</v>
      </c>
      <c r="FD226" s="7">
        <f>'Initial absorption'!$N226*FC226*$J226</f>
        <v>0</v>
      </c>
      <c r="FE226" s="7"/>
      <c r="FF226">
        <f t="shared" si="598"/>
        <v>0</v>
      </c>
      <c r="FG226" s="7">
        <f t="shared" si="599"/>
        <v>0</v>
      </c>
      <c r="FH226">
        <f t="shared" si="552"/>
        <v>0</v>
      </c>
      <c r="FI226" s="7"/>
      <c r="FJ226">
        <f t="shared" si="553"/>
        <v>0</v>
      </c>
      <c r="FK226">
        <f t="shared" si="571"/>
        <v>0</v>
      </c>
      <c r="FL226">
        <f t="shared" si="581"/>
        <v>0</v>
      </c>
      <c r="FM226" s="7"/>
      <c r="FN226">
        <f>(1 - 'Initial absorption'!$N226)*FC226</f>
        <v>0</v>
      </c>
      <c r="FO226" s="7">
        <f t="shared" si="600"/>
        <v>0</v>
      </c>
      <c r="FP226">
        <f>'Initial absorption'!$T226*(FN226+FO226)*$N226</f>
        <v>0</v>
      </c>
      <c r="FQ226" s="7"/>
      <c r="FR226">
        <f t="shared" ref="FR226:FR246" si="617">(1 - $Y226)*ER226</f>
        <v>0</v>
      </c>
      <c r="FS226">
        <f>'Initial absorption'!$N226*FR226*$J226</f>
        <v>0</v>
      </c>
      <c r="FU226">
        <f>(1-'Initial absorption'!$N226)*FR226</f>
        <v>0</v>
      </c>
      <c r="FV226">
        <f>'Initial absorption'!$H226*FU226*$F226</f>
        <v>0</v>
      </c>
      <c r="FW226" s="7"/>
      <c r="FX226">
        <f>(1 - 'Initial absorption'!$T226)*(FN226+FO226)</f>
        <v>0</v>
      </c>
      <c r="FY226">
        <f t="shared" si="601"/>
        <v>0</v>
      </c>
      <c r="GJ226" s="7">
        <f t="shared" si="586"/>
        <v>0</v>
      </c>
      <c r="GK226" s="7">
        <f t="shared" si="489"/>
        <v>0</v>
      </c>
      <c r="GL226" s="7">
        <f t="shared" si="532"/>
        <v>0</v>
      </c>
      <c r="GM226" s="7">
        <f t="shared" si="554"/>
        <v>0</v>
      </c>
      <c r="GN226" s="7"/>
      <c r="GO226" s="7">
        <f t="shared" si="555"/>
        <v>0</v>
      </c>
      <c r="GP226" s="7">
        <f t="shared" si="602"/>
        <v>0</v>
      </c>
      <c r="GQ226" s="7">
        <f t="shared" si="533"/>
        <v>0</v>
      </c>
      <c r="GR226" s="7">
        <f t="shared" si="556"/>
        <v>0</v>
      </c>
      <c r="GT226">
        <f t="shared" si="534"/>
        <v>0</v>
      </c>
      <c r="GU226">
        <f t="shared" si="535"/>
        <v>0</v>
      </c>
      <c r="GV226">
        <f t="shared" si="536"/>
        <v>0</v>
      </c>
      <c r="GW226">
        <f t="shared" si="572"/>
        <v>0</v>
      </c>
      <c r="GX226" s="7"/>
      <c r="GY226" s="7">
        <f t="shared" si="603"/>
        <v>0</v>
      </c>
      <c r="GZ226" s="7">
        <f t="shared" si="573"/>
        <v>0</v>
      </c>
      <c r="HA226" s="7">
        <f t="shared" si="537"/>
        <v>0</v>
      </c>
      <c r="HB226" s="7"/>
      <c r="HC226" s="7">
        <f t="shared" si="604"/>
        <v>0</v>
      </c>
      <c r="HD226" s="7">
        <f>'Initial absorption'!$H226*HC226*$F226</f>
        <v>0</v>
      </c>
      <c r="HE226" s="7">
        <f t="shared" si="574"/>
        <v>0</v>
      </c>
      <c r="HF226" s="7">
        <f>'Initial absorption'!$N226*HE226*$J226</f>
        <v>0</v>
      </c>
      <c r="HG226" s="7"/>
      <c r="HH226">
        <f t="shared" si="605"/>
        <v>0</v>
      </c>
      <c r="HI226" s="7">
        <f t="shared" si="606"/>
        <v>0</v>
      </c>
      <c r="HJ226">
        <f t="shared" si="557"/>
        <v>0</v>
      </c>
      <c r="HK226" s="7"/>
      <c r="HL226">
        <f t="shared" si="558"/>
        <v>0</v>
      </c>
      <c r="HM226">
        <f t="shared" si="575"/>
        <v>0</v>
      </c>
      <c r="HN226">
        <f t="shared" si="582"/>
        <v>0</v>
      </c>
      <c r="HO226" s="7"/>
      <c r="HP226">
        <f>(1 - 'Initial absorption'!$N226)*HE226</f>
        <v>0</v>
      </c>
      <c r="HQ226" s="7">
        <f t="shared" si="607"/>
        <v>0</v>
      </c>
      <c r="HR226">
        <f>'Initial absorption'!$T226*(HP226+HQ226)*$N226</f>
        <v>0</v>
      </c>
      <c r="HS226" s="7"/>
      <c r="HT226">
        <f t="shared" ref="HT226:HT246" si="618">(1 - $Y226)*GT226</f>
        <v>0</v>
      </c>
      <c r="HU226">
        <f>'Initial absorption'!$N226*HT226*$J226</f>
        <v>0</v>
      </c>
      <c r="HW226">
        <f>(1-'Initial absorption'!$N226)*HT226</f>
        <v>0</v>
      </c>
      <c r="HX226">
        <f>'Initial absorption'!$H226*HW226*$F226</f>
        <v>0</v>
      </c>
      <c r="HY226" s="7"/>
      <c r="HZ226">
        <f>(1 - 'Initial absorption'!$T226)*(HP226+HQ226)</f>
        <v>0</v>
      </c>
      <c r="IA226">
        <f t="shared" si="608"/>
        <v>0</v>
      </c>
      <c r="IL226" s="7">
        <f t="shared" si="587"/>
        <v>0</v>
      </c>
      <c r="IM226" s="7">
        <f t="shared" si="490"/>
        <v>0</v>
      </c>
      <c r="IN226" s="7">
        <f t="shared" si="538"/>
        <v>0</v>
      </c>
      <c r="IO226" s="7">
        <f t="shared" si="559"/>
        <v>0</v>
      </c>
      <c r="IP226" s="7"/>
      <c r="IQ226" s="7">
        <f t="shared" si="560"/>
        <v>0</v>
      </c>
      <c r="IR226" s="7">
        <f t="shared" si="609"/>
        <v>0</v>
      </c>
      <c r="IS226" s="7">
        <f t="shared" si="539"/>
        <v>0</v>
      </c>
      <c r="IT226" s="7">
        <f t="shared" si="561"/>
        <v>0</v>
      </c>
      <c r="IV226">
        <f t="shared" si="540"/>
        <v>0</v>
      </c>
      <c r="IW226">
        <f t="shared" si="541"/>
        <v>0</v>
      </c>
      <c r="IX226">
        <f t="shared" si="542"/>
        <v>0</v>
      </c>
      <c r="IY226">
        <f t="shared" si="576"/>
        <v>0</v>
      </c>
      <c r="IZ226" s="7"/>
      <c r="JA226" s="7">
        <f t="shared" si="610"/>
        <v>0</v>
      </c>
      <c r="JB226" s="7">
        <f t="shared" si="577"/>
        <v>0</v>
      </c>
      <c r="JC226" s="7">
        <f t="shared" si="543"/>
        <v>0</v>
      </c>
      <c r="JD226" s="7"/>
      <c r="JE226" s="7">
        <f t="shared" si="611"/>
        <v>0</v>
      </c>
      <c r="JF226" s="7">
        <f>'Initial absorption'!$H226*JE226*$F226</f>
        <v>0</v>
      </c>
      <c r="JG226" s="7">
        <f t="shared" si="578"/>
        <v>0</v>
      </c>
      <c r="JH226" s="7">
        <f>'Initial absorption'!$N226*JG226*$J226</f>
        <v>0</v>
      </c>
      <c r="JI226" s="7"/>
      <c r="JJ226">
        <f t="shared" si="612"/>
        <v>0</v>
      </c>
      <c r="JK226" s="7">
        <f t="shared" si="613"/>
        <v>0</v>
      </c>
      <c r="JL226">
        <f t="shared" si="562"/>
        <v>0</v>
      </c>
      <c r="JM226" s="7"/>
      <c r="JN226">
        <f t="shared" si="563"/>
        <v>0</v>
      </c>
      <c r="JO226">
        <f t="shared" si="579"/>
        <v>0</v>
      </c>
      <c r="JP226">
        <f t="shared" si="583"/>
        <v>0</v>
      </c>
      <c r="JQ226" s="7"/>
      <c r="JR226">
        <f>(1 - 'Initial absorption'!$N226)*JG226</f>
        <v>0</v>
      </c>
      <c r="JS226" s="7">
        <f t="shared" si="614"/>
        <v>0</v>
      </c>
      <c r="JT226">
        <f>'Initial absorption'!$T226*(JR226+JS226)*$N226</f>
        <v>0</v>
      </c>
      <c r="JU226" s="7"/>
      <c r="JV226">
        <f t="shared" ref="JV226:JV246" si="619">(1 - $Y226)*IV226</f>
        <v>0</v>
      </c>
      <c r="JW226">
        <f>'Initial absorption'!$N226*JV226*$J226</f>
        <v>0</v>
      </c>
      <c r="JY226">
        <f>(1-'Initial absorption'!$N226)*JV226</f>
        <v>0</v>
      </c>
      <c r="JZ226">
        <f>'Initial absorption'!$H226*JY226*$F226</f>
        <v>0</v>
      </c>
      <c r="KA226" s="7"/>
      <c r="KB226">
        <f>(1 - 'Initial absorption'!$T226)*(JR226+JS226)</f>
        <v>0</v>
      </c>
      <c r="KC226">
        <f t="shared" si="615"/>
        <v>0</v>
      </c>
    </row>
    <row r="227" spans="4:289" x14ac:dyDescent="0.25">
      <c r="D227">
        <v>1405</v>
      </c>
      <c r="E227">
        <f>'Input spectra'!B227</f>
        <v>0</v>
      </c>
      <c r="F227">
        <f>'Initial absorption'!J227</f>
        <v>0</v>
      </c>
      <c r="G227">
        <f>'Input spectra'!C227</f>
        <v>0</v>
      </c>
      <c r="H227">
        <f t="shared" si="491"/>
        <v>0</v>
      </c>
      <c r="I227">
        <f>'Input spectra'!D227</f>
        <v>0</v>
      </c>
      <c r="J227">
        <f>'Initial absorption'!P227</f>
        <v>0</v>
      </c>
      <c r="K227">
        <f>'Input spectra'!E227</f>
        <v>0</v>
      </c>
      <c r="L227">
        <f t="shared" si="492"/>
        <v>0</v>
      </c>
      <c r="M227">
        <f>'Input spectra'!F227</f>
        <v>0</v>
      </c>
      <c r="N227">
        <f>'Initial absorption'!V227</f>
        <v>0</v>
      </c>
      <c r="O227">
        <f>'Input spectra'!G227</f>
        <v>0</v>
      </c>
      <c r="P227">
        <f t="shared" si="493"/>
        <v>0</v>
      </c>
      <c r="R227">
        <f>'Reaching edge prob after ems 1'!$EZ228</f>
        <v>0.89111903463080444</v>
      </c>
      <c r="S227">
        <f>'Reaching edge prob after ems 2'!$EZ228</f>
        <v>0.89111903463080444</v>
      </c>
      <c r="T227">
        <f>'Reaching edge prob after ems 3'!EZ228</f>
        <v>0.89111903463080444</v>
      </c>
      <c r="U227">
        <f>1-EXP(-'Reaching edge prob after ems 1'!FC228*_k_in_ec_correction*($E227*_c1+'Input spectra'!Y227))</f>
        <v>1.1014468120181364E-2</v>
      </c>
      <c r="V227">
        <f>1-EXP(-(_t-'Reaching edge prob after ems 1'!FC228)*_k_in_ec_correction*($E227*_c1+'Input spectra'!Y227))</f>
        <v>1.1125590718300993E-2</v>
      </c>
      <c r="W227">
        <f>1-EXP(-'Reaching edge prob after ems 2'!FC228*_k_in_ec_correction*($I227*_c2+'Input spectra'!Y227))</f>
        <v>1.1014468120181364E-2</v>
      </c>
      <c r="X227">
        <f>1-EXP(-(_t-'Reaching edge prob after ems 2'!FC228)*_k_in_ec_correction*($I227*_c2+'Input spectra'!Y227))</f>
        <v>1.1125590718300993E-2</v>
      </c>
      <c r="Y227">
        <f>1-EXP(-'Reaching edge prob after ems 3'!FC228*_k_in_ec_correction*($M227*_c3+'Input spectra'!Y227))</f>
        <v>1.1014468120181364E-2</v>
      </c>
      <c r="Z227">
        <f>1-EXP(-(_t-'Reaching edge prob after ems 3'!FC228)*_k_in_ec_correction*($M227*_c3+'Input spectra'!Y227))</f>
        <v>1.1125590718300993E-2</v>
      </c>
      <c r="AD227" s="7">
        <f t="shared" si="494"/>
        <v>0</v>
      </c>
      <c r="AE227" s="7">
        <f t="shared" si="495"/>
        <v>0</v>
      </c>
      <c r="AF227" s="7">
        <f t="shared" si="496"/>
        <v>0</v>
      </c>
      <c r="AG227" s="7">
        <f t="shared" si="497"/>
        <v>0</v>
      </c>
      <c r="AH227" s="7"/>
      <c r="AI227" s="7">
        <f t="shared" si="498"/>
        <v>0</v>
      </c>
      <c r="AJ227" s="7">
        <f t="shared" si="499"/>
        <v>0</v>
      </c>
      <c r="AK227" s="7">
        <f t="shared" si="500"/>
        <v>0</v>
      </c>
      <c r="AL227" s="7">
        <f t="shared" si="501"/>
        <v>0</v>
      </c>
      <c r="AN227">
        <f t="shared" si="502"/>
        <v>0</v>
      </c>
      <c r="AO227">
        <f t="shared" si="503"/>
        <v>0</v>
      </c>
      <c r="AP227">
        <f t="shared" si="504"/>
        <v>0</v>
      </c>
      <c r="AQ227">
        <f t="shared" si="505"/>
        <v>0</v>
      </c>
      <c r="AR227" s="7"/>
      <c r="AS227" s="7">
        <f t="shared" si="506"/>
        <v>0</v>
      </c>
      <c r="AT227" s="7">
        <f t="shared" si="507"/>
        <v>0</v>
      </c>
      <c r="AU227" s="7">
        <f t="shared" si="508"/>
        <v>0</v>
      </c>
      <c r="AV227" s="7"/>
      <c r="AW227" s="7">
        <f t="shared" si="509"/>
        <v>0</v>
      </c>
      <c r="AX227" s="7">
        <f>'Initial absorption'!$H227*AW227*$F227</f>
        <v>0</v>
      </c>
      <c r="AY227" s="7">
        <f t="shared" si="510"/>
        <v>0</v>
      </c>
      <c r="AZ227" s="7">
        <f>'Initial absorption'!$N227*AY227*$J227</f>
        <v>0</v>
      </c>
      <c r="BA227" s="7"/>
      <c r="BB227">
        <f t="shared" si="511"/>
        <v>0</v>
      </c>
      <c r="BC227" s="7">
        <f t="shared" si="512"/>
        <v>0</v>
      </c>
      <c r="BD227">
        <f t="shared" si="513"/>
        <v>0</v>
      </c>
      <c r="BE227" s="7"/>
      <c r="BF227">
        <f t="shared" si="514"/>
        <v>0</v>
      </c>
      <c r="BG227">
        <f t="shared" si="515"/>
        <v>0</v>
      </c>
      <c r="BH227">
        <f t="shared" si="516"/>
        <v>0</v>
      </c>
      <c r="BI227" s="7"/>
      <c r="BJ227">
        <f>(1 - 'Initial absorption'!$N227)*AY227</f>
        <v>0</v>
      </c>
      <c r="BK227" s="7">
        <f t="shared" si="519"/>
        <v>0</v>
      </c>
      <c r="BL227">
        <f>'Initial absorption'!$T227*(BJ227+BK227)*$N227</f>
        <v>0</v>
      </c>
      <c r="BM227" s="7"/>
      <c r="BN227">
        <f t="shared" si="517"/>
        <v>0</v>
      </c>
      <c r="BO227">
        <f>'Initial absorption'!$N227*BN227*$J227</f>
        <v>0</v>
      </c>
      <c r="BQ227">
        <f>(1-'Initial absorption'!$N227)*BN227</f>
        <v>0</v>
      </c>
      <c r="BR227">
        <f>'Initial absorption'!$H227*BQ227*$F227</f>
        <v>0</v>
      </c>
      <c r="BS227" s="7"/>
      <c r="BT227">
        <f>(1 - 'Initial absorption'!$T227)*(BJ227+BK227)</f>
        <v>0</v>
      </c>
      <c r="BU227">
        <f t="shared" si="518"/>
        <v>0</v>
      </c>
      <c r="CF227" s="7">
        <f t="shared" si="584"/>
        <v>0</v>
      </c>
      <c r="CG227" s="7">
        <f t="shared" si="487"/>
        <v>0</v>
      </c>
      <c r="CH227" s="7">
        <f t="shared" si="520"/>
        <v>0</v>
      </c>
      <c r="CI227" s="7">
        <f t="shared" si="544"/>
        <v>0</v>
      </c>
      <c r="CJ227" s="7"/>
      <c r="CK227" s="7">
        <f t="shared" si="545"/>
        <v>0</v>
      </c>
      <c r="CL227" s="7">
        <f t="shared" si="588"/>
        <v>0</v>
      </c>
      <c r="CM227" s="7">
        <f t="shared" si="521"/>
        <v>0</v>
      </c>
      <c r="CN227" s="7">
        <f t="shared" si="546"/>
        <v>0</v>
      </c>
      <c r="CP227">
        <f t="shared" si="522"/>
        <v>0</v>
      </c>
      <c r="CQ227">
        <f t="shared" si="523"/>
        <v>0</v>
      </c>
      <c r="CR227">
        <f t="shared" si="524"/>
        <v>0</v>
      </c>
      <c r="CS227">
        <f t="shared" si="564"/>
        <v>0</v>
      </c>
      <c r="CT227" s="7"/>
      <c r="CU227" s="7">
        <f t="shared" si="589"/>
        <v>0</v>
      </c>
      <c r="CV227" s="7">
        <f t="shared" si="565"/>
        <v>0</v>
      </c>
      <c r="CW227" s="7">
        <f t="shared" si="525"/>
        <v>0</v>
      </c>
      <c r="CX227" s="7"/>
      <c r="CY227" s="7">
        <f t="shared" si="590"/>
        <v>0</v>
      </c>
      <c r="CZ227" s="7">
        <f>'Initial absorption'!$H227*CY227*$F227</f>
        <v>0</v>
      </c>
      <c r="DA227" s="7">
        <f t="shared" si="566"/>
        <v>0</v>
      </c>
      <c r="DB227" s="7">
        <f>'Initial absorption'!$N227*DA227*$J227</f>
        <v>0</v>
      </c>
      <c r="DC227" s="7"/>
      <c r="DD227">
        <f t="shared" si="591"/>
        <v>0</v>
      </c>
      <c r="DE227" s="7">
        <f t="shared" si="592"/>
        <v>0</v>
      </c>
      <c r="DF227">
        <f t="shared" si="547"/>
        <v>0</v>
      </c>
      <c r="DG227" s="7"/>
      <c r="DH227">
        <f t="shared" si="548"/>
        <v>0</v>
      </c>
      <c r="DI227">
        <f t="shared" si="567"/>
        <v>0</v>
      </c>
      <c r="DJ227">
        <f t="shared" si="580"/>
        <v>0</v>
      </c>
      <c r="DK227" s="7"/>
      <c r="DL227">
        <f>(1 - 'Initial absorption'!$N227)*DA227</f>
        <v>0</v>
      </c>
      <c r="DM227" s="7">
        <f t="shared" si="593"/>
        <v>0</v>
      </c>
      <c r="DN227">
        <f>'Initial absorption'!$T227*(DL227+DM227)*$N227</f>
        <v>0</v>
      </c>
      <c r="DO227" s="7"/>
      <c r="DP227">
        <f t="shared" si="616"/>
        <v>0</v>
      </c>
      <c r="DQ227">
        <f>'Initial absorption'!$N227*DP227*$J227</f>
        <v>0</v>
      </c>
      <c r="DS227">
        <f>(1-'Initial absorption'!$N227)*DP227</f>
        <v>0</v>
      </c>
      <c r="DT227">
        <f>'Initial absorption'!$H227*DS227*$F227</f>
        <v>0</v>
      </c>
      <c r="DU227" s="7"/>
      <c r="DV227">
        <f>(1 - 'Initial absorption'!$T227)*(DL227+DM227)</f>
        <v>0</v>
      </c>
      <c r="DW227">
        <f t="shared" si="594"/>
        <v>0</v>
      </c>
      <c r="EH227" s="7">
        <f t="shared" si="585"/>
        <v>0</v>
      </c>
      <c r="EI227" s="7">
        <f t="shared" si="488"/>
        <v>0</v>
      </c>
      <c r="EJ227" s="7">
        <f t="shared" si="526"/>
        <v>0</v>
      </c>
      <c r="EK227" s="7">
        <f t="shared" si="549"/>
        <v>0</v>
      </c>
      <c r="EL227" s="7"/>
      <c r="EM227" s="7">
        <f t="shared" si="550"/>
        <v>0</v>
      </c>
      <c r="EN227" s="7">
        <f t="shared" si="595"/>
        <v>0</v>
      </c>
      <c r="EO227" s="7">
        <f t="shared" si="527"/>
        <v>0</v>
      </c>
      <c r="EP227" s="7">
        <f t="shared" si="551"/>
        <v>0</v>
      </c>
      <c r="ER227">
        <f t="shared" si="528"/>
        <v>0</v>
      </c>
      <c r="ES227">
        <f t="shared" si="529"/>
        <v>0</v>
      </c>
      <c r="ET227">
        <f t="shared" si="530"/>
        <v>0</v>
      </c>
      <c r="EU227">
        <f t="shared" si="568"/>
        <v>0</v>
      </c>
      <c r="EV227" s="7"/>
      <c r="EW227" s="7">
        <f t="shared" si="596"/>
        <v>0</v>
      </c>
      <c r="EX227" s="7">
        <f t="shared" si="569"/>
        <v>0</v>
      </c>
      <c r="EY227" s="7">
        <f t="shared" si="531"/>
        <v>0</v>
      </c>
      <c r="EZ227" s="7"/>
      <c r="FA227" s="7">
        <f t="shared" si="597"/>
        <v>0</v>
      </c>
      <c r="FB227" s="7">
        <f>'Initial absorption'!$H227*FA227*$F227</f>
        <v>0</v>
      </c>
      <c r="FC227" s="7">
        <f t="shared" si="570"/>
        <v>0</v>
      </c>
      <c r="FD227" s="7">
        <f>'Initial absorption'!$N227*FC227*$J227</f>
        <v>0</v>
      </c>
      <c r="FE227" s="7"/>
      <c r="FF227">
        <f t="shared" si="598"/>
        <v>0</v>
      </c>
      <c r="FG227" s="7">
        <f t="shared" si="599"/>
        <v>0</v>
      </c>
      <c r="FH227">
        <f t="shared" si="552"/>
        <v>0</v>
      </c>
      <c r="FI227" s="7"/>
      <c r="FJ227">
        <f t="shared" si="553"/>
        <v>0</v>
      </c>
      <c r="FK227">
        <f t="shared" si="571"/>
        <v>0</v>
      </c>
      <c r="FL227">
        <f t="shared" si="581"/>
        <v>0</v>
      </c>
      <c r="FM227" s="7"/>
      <c r="FN227">
        <f>(1 - 'Initial absorption'!$N227)*FC227</f>
        <v>0</v>
      </c>
      <c r="FO227" s="7">
        <f t="shared" si="600"/>
        <v>0</v>
      </c>
      <c r="FP227">
        <f>'Initial absorption'!$T227*(FN227+FO227)*$N227</f>
        <v>0</v>
      </c>
      <c r="FQ227" s="7"/>
      <c r="FR227">
        <f t="shared" si="617"/>
        <v>0</v>
      </c>
      <c r="FS227">
        <f>'Initial absorption'!$N227*FR227*$J227</f>
        <v>0</v>
      </c>
      <c r="FU227">
        <f>(1-'Initial absorption'!$N227)*FR227</f>
        <v>0</v>
      </c>
      <c r="FV227">
        <f>'Initial absorption'!$H227*FU227*$F227</f>
        <v>0</v>
      </c>
      <c r="FW227" s="7"/>
      <c r="FX227">
        <f>(1 - 'Initial absorption'!$T227)*(FN227+FO227)</f>
        <v>0</v>
      </c>
      <c r="FY227">
        <f t="shared" si="601"/>
        <v>0</v>
      </c>
      <c r="GJ227" s="7">
        <f t="shared" si="586"/>
        <v>0</v>
      </c>
      <c r="GK227" s="7">
        <f t="shared" si="489"/>
        <v>0</v>
      </c>
      <c r="GL227" s="7">
        <f t="shared" si="532"/>
        <v>0</v>
      </c>
      <c r="GM227" s="7">
        <f t="shared" si="554"/>
        <v>0</v>
      </c>
      <c r="GN227" s="7"/>
      <c r="GO227" s="7">
        <f t="shared" si="555"/>
        <v>0</v>
      </c>
      <c r="GP227" s="7">
        <f t="shared" si="602"/>
        <v>0</v>
      </c>
      <c r="GQ227" s="7">
        <f t="shared" si="533"/>
        <v>0</v>
      </c>
      <c r="GR227" s="7">
        <f t="shared" si="556"/>
        <v>0</v>
      </c>
      <c r="GT227">
        <f t="shared" si="534"/>
        <v>0</v>
      </c>
      <c r="GU227">
        <f t="shared" si="535"/>
        <v>0</v>
      </c>
      <c r="GV227">
        <f t="shared" si="536"/>
        <v>0</v>
      </c>
      <c r="GW227">
        <f t="shared" si="572"/>
        <v>0</v>
      </c>
      <c r="GX227" s="7"/>
      <c r="GY227" s="7">
        <f t="shared" si="603"/>
        <v>0</v>
      </c>
      <c r="GZ227" s="7">
        <f t="shared" si="573"/>
        <v>0</v>
      </c>
      <c r="HA227" s="7">
        <f t="shared" si="537"/>
        <v>0</v>
      </c>
      <c r="HB227" s="7"/>
      <c r="HC227" s="7">
        <f t="shared" si="604"/>
        <v>0</v>
      </c>
      <c r="HD227" s="7">
        <f>'Initial absorption'!$H227*HC227*$F227</f>
        <v>0</v>
      </c>
      <c r="HE227" s="7">
        <f t="shared" si="574"/>
        <v>0</v>
      </c>
      <c r="HF227" s="7">
        <f>'Initial absorption'!$N227*HE227*$J227</f>
        <v>0</v>
      </c>
      <c r="HG227" s="7"/>
      <c r="HH227">
        <f t="shared" si="605"/>
        <v>0</v>
      </c>
      <c r="HI227" s="7">
        <f t="shared" si="606"/>
        <v>0</v>
      </c>
      <c r="HJ227">
        <f t="shared" si="557"/>
        <v>0</v>
      </c>
      <c r="HK227" s="7"/>
      <c r="HL227">
        <f t="shared" si="558"/>
        <v>0</v>
      </c>
      <c r="HM227">
        <f t="shared" si="575"/>
        <v>0</v>
      </c>
      <c r="HN227">
        <f t="shared" si="582"/>
        <v>0</v>
      </c>
      <c r="HO227" s="7"/>
      <c r="HP227">
        <f>(1 - 'Initial absorption'!$N227)*HE227</f>
        <v>0</v>
      </c>
      <c r="HQ227" s="7">
        <f t="shared" si="607"/>
        <v>0</v>
      </c>
      <c r="HR227">
        <f>'Initial absorption'!$T227*(HP227+HQ227)*$N227</f>
        <v>0</v>
      </c>
      <c r="HS227" s="7"/>
      <c r="HT227">
        <f t="shared" si="618"/>
        <v>0</v>
      </c>
      <c r="HU227">
        <f>'Initial absorption'!$N227*HT227*$J227</f>
        <v>0</v>
      </c>
      <c r="HW227">
        <f>(1-'Initial absorption'!$N227)*HT227</f>
        <v>0</v>
      </c>
      <c r="HX227">
        <f>'Initial absorption'!$H227*HW227*$F227</f>
        <v>0</v>
      </c>
      <c r="HY227" s="7"/>
      <c r="HZ227">
        <f>(1 - 'Initial absorption'!$T227)*(HP227+HQ227)</f>
        <v>0</v>
      </c>
      <c r="IA227">
        <f t="shared" si="608"/>
        <v>0</v>
      </c>
      <c r="IL227" s="7">
        <f t="shared" si="587"/>
        <v>0</v>
      </c>
      <c r="IM227" s="7">
        <f t="shared" si="490"/>
        <v>0</v>
      </c>
      <c r="IN227" s="7">
        <f t="shared" si="538"/>
        <v>0</v>
      </c>
      <c r="IO227" s="7">
        <f t="shared" si="559"/>
        <v>0</v>
      </c>
      <c r="IP227" s="7"/>
      <c r="IQ227" s="7">
        <f t="shared" si="560"/>
        <v>0</v>
      </c>
      <c r="IR227" s="7">
        <f t="shared" si="609"/>
        <v>0</v>
      </c>
      <c r="IS227" s="7">
        <f t="shared" si="539"/>
        <v>0</v>
      </c>
      <c r="IT227" s="7">
        <f t="shared" si="561"/>
        <v>0</v>
      </c>
      <c r="IV227">
        <f t="shared" si="540"/>
        <v>0</v>
      </c>
      <c r="IW227">
        <f t="shared" si="541"/>
        <v>0</v>
      </c>
      <c r="IX227">
        <f t="shared" si="542"/>
        <v>0</v>
      </c>
      <c r="IY227">
        <f t="shared" si="576"/>
        <v>0</v>
      </c>
      <c r="IZ227" s="7"/>
      <c r="JA227" s="7">
        <f t="shared" si="610"/>
        <v>0</v>
      </c>
      <c r="JB227" s="7">
        <f t="shared" si="577"/>
        <v>0</v>
      </c>
      <c r="JC227" s="7">
        <f t="shared" si="543"/>
        <v>0</v>
      </c>
      <c r="JD227" s="7"/>
      <c r="JE227" s="7">
        <f t="shared" si="611"/>
        <v>0</v>
      </c>
      <c r="JF227" s="7">
        <f>'Initial absorption'!$H227*JE227*$F227</f>
        <v>0</v>
      </c>
      <c r="JG227" s="7">
        <f t="shared" si="578"/>
        <v>0</v>
      </c>
      <c r="JH227" s="7">
        <f>'Initial absorption'!$N227*JG227*$J227</f>
        <v>0</v>
      </c>
      <c r="JI227" s="7"/>
      <c r="JJ227">
        <f t="shared" si="612"/>
        <v>0</v>
      </c>
      <c r="JK227" s="7">
        <f t="shared" si="613"/>
        <v>0</v>
      </c>
      <c r="JL227">
        <f t="shared" si="562"/>
        <v>0</v>
      </c>
      <c r="JM227" s="7"/>
      <c r="JN227">
        <f t="shared" si="563"/>
        <v>0</v>
      </c>
      <c r="JO227">
        <f t="shared" si="579"/>
        <v>0</v>
      </c>
      <c r="JP227">
        <f t="shared" si="583"/>
        <v>0</v>
      </c>
      <c r="JQ227" s="7"/>
      <c r="JR227">
        <f>(1 - 'Initial absorption'!$N227)*JG227</f>
        <v>0</v>
      </c>
      <c r="JS227" s="7">
        <f t="shared" si="614"/>
        <v>0</v>
      </c>
      <c r="JT227">
        <f>'Initial absorption'!$T227*(JR227+JS227)*$N227</f>
        <v>0</v>
      </c>
      <c r="JU227" s="7"/>
      <c r="JV227">
        <f t="shared" si="619"/>
        <v>0</v>
      </c>
      <c r="JW227">
        <f>'Initial absorption'!$N227*JV227*$J227</f>
        <v>0</v>
      </c>
      <c r="JY227">
        <f>(1-'Initial absorption'!$N227)*JV227</f>
        <v>0</v>
      </c>
      <c r="JZ227">
        <f>'Initial absorption'!$H227*JY227*$F227</f>
        <v>0</v>
      </c>
      <c r="KA227" s="7"/>
      <c r="KB227">
        <f>(1 - 'Initial absorption'!$T227)*(JR227+JS227)</f>
        <v>0</v>
      </c>
      <c r="KC227">
        <f t="shared" si="615"/>
        <v>0</v>
      </c>
    </row>
    <row r="228" spans="4:289" x14ac:dyDescent="0.25">
      <c r="D228">
        <v>1410</v>
      </c>
      <c r="E228">
        <f>'Input spectra'!B228</f>
        <v>0</v>
      </c>
      <c r="F228">
        <f>'Initial absorption'!J228</f>
        <v>0</v>
      </c>
      <c r="G228">
        <f>'Input spectra'!C228</f>
        <v>0</v>
      </c>
      <c r="H228">
        <f t="shared" si="491"/>
        <v>0</v>
      </c>
      <c r="I228">
        <f>'Input spectra'!D228</f>
        <v>0</v>
      </c>
      <c r="J228">
        <f>'Initial absorption'!P228</f>
        <v>0</v>
      </c>
      <c r="K228">
        <f>'Input spectra'!E228</f>
        <v>0</v>
      </c>
      <c r="L228">
        <f t="shared" si="492"/>
        <v>0</v>
      </c>
      <c r="M228">
        <f>'Input spectra'!F228</f>
        <v>0</v>
      </c>
      <c r="N228">
        <f>'Initial absorption'!V228</f>
        <v>0</v>
      </c>
      <c r="O228">
        <f>'Input spectra'!G228</f>
        <v>0</v>
      </c>
      <c r="P228">
        <f t="shared" si="493"/>
        <v>0</v>
      </c>
      <c r="R228">
        <f>'Reaching edge prob after ems 1'!$EZ229</f>
        <v>0.89124857305449889</v>
      </c>
      <c r="S228">
        <f>'Reaching edge prob after ems 2'!$EZ229</f>
        <v>0.89124857305449889</v>
      </c>
      <c r="T228">
        <f>'Reaching edge prob after ems 3'!EZ229</f>
        <v>0.89124857305449889</v>
      </c>
      <c r="U228">
        <f>1-EXP(-'Reaching edge prob after ems 1'!FC229*_k_in_ec_correction*($E228*_c1+'Input spectra'!Y228))</f>
        <v>1.1000293350487911E-2</v>
      </c>
      <c r="V228">
        <f>1-EXP(-(_t-'Reaching edge prob after ems 1'!FC229)*_k_in_ec_correction*($E228*_c1+'Input spectra'!Y228))</f>
        <v>1.1111128681749127E-2</v>
      </c>
      <c r="W228">
        <f>1-EXP(-'Reaching edge prob after ems 2'!FC229*_k_in_ec_correction*($I228*_c2+'Input spectra'!Y228))</f>
        <v>1.1000293350487911E-2</v>
      </c>
      <c r="X228">
        <f>1-EXP(-(_t-'Reaching edge prob after ems 2'!FC229)*_k_in_ec_correction*($I228*_c2+'Input spectra'!Y228))</f>
        <v>1.1111128681749127E-2</v>
      </c>
      <c r="Y228">
        <f>1-EXP(-'Reaching edge prob after ems 3'!FC229*_k_in_ec_correction*($M228*_c3+'Input spectra'!Y228))</f>
        <v>1.1000293350487911E-2</v>
      </c>
      <c r="Z228">
        <f>1-EXP(-(_t-'Reaching edge prob after ems 3'!FC229)*_k_in_ec_correction*($M228*_c3+'Input spectra'!Y228))</f>
        <v>1.1111128681749127E-2</v>
      </c>
      <c r="AD228" s="7">
        <f t="shared" si="494"/>
        <v>0</v>
      </c>
      <c r="AE228" s="7">
        <f t="shared" si="495"/>
        <v>0</v>
      </c>
      <c r="AF228" s="7">
        <f t="shared" si="496"/>
        <v>0</v>
      </c>
      <c r="AG228" s="7">
        <f t="shared" si="497"/>
        <v>0</v>
      </c>
      <c r="AH228" s="7"/>
      <c r="AI228" s="7">
        <f t="shared" si="498"/>
        <v>0</v>
      </c>
      <c r="AJ228" s="7">
        <f t="shared" si="499"/>
        <v>0</v>
      </c>
      <c r="AK228" s="7">
        <f t="shared" si="500"/>
        <v>0</v>
      </c>
      <c r="AL228" s="7">
        <f t="shared" si="501"/>
        <v>0</v>
      </c>
      <c r="AN228">
        <f t="shared" si="502"/>
        <v>0</v>
      </c>
      <c r="AO228">
        <f t="shared" si="503"/>
        <v>0</v>
      </c>
      <c r="AP228">
        <f t="shared" si="504"/>
        <v>0</v>
      </c>
      <c r="AQ228">
        <f t="shared" si="505"/>
        <v>0</v>
      </c>
      <c r="AR228" s="7"/>
      <c r="AS228" s="7">
        <f t="shared" si="506"/>
        <v>0</v>
      </c>
      <c r="AT228" s="7">
        <f t="shared" si="507"/>
        <v>0</v>
      </c>
      <c r="AU228" s="7">
        <f t="shared" si="508"/>
        <v>0</v>
      </c>
      <c r="AV228" s="7"/>
      <c r="AW228" s="7">
        <f t="shared" si="509"/>
        <v>0</v>
      </c>
      <c r="AX228" s="7">
        <f>'Initial absorption'!$H228*AW228*$F228</f>
        <v>0</v>
      </c>
      <c r="AY228" s="7">
        <f t="shared" si="510"/>
        <v>0</v>
      </c>
      <c r="AZ228" s="7">
        <f>'Initial absorption'!$N228*AY228*$J228</f>
        <v>0</v>
      </c>
      <c r="BA228" s="7"/>
      <c r="BB228">
        <f t="shared" si="511"/>
        <v>0</v>
      </c>
      <c r="BC228" s="7">
        <f t="shared" si="512"/>
        <v>0</v>
      </c>
      <c r="BD228">
        <f t="shared" si="513"/>
        <v>0</v>
      </c>
      <c r="BE228" s="7"/>
      <c r="BF228">
        <f t="shared" si="514"/>
        <v>0</v>
      </c>
      <c r="BG228">
        <f t="shared" si="515"/>
        <v>0</v>
      </c>
      <c r="BH228">
        <f t="shared" si="516"/>
        <v>0</v>
      </c>
      <c r="BI228" s="7"/>
      <c r="BJ228">
        <f>(1 - 'Initial absorption'!$N228)*AY228</f>
        <v>0</v>
      </c>
      <c r="BK228" s="7">
        <f t="shared" si="519"/>
        <v>0</v>
      </c>
      <c r="BL228">
        <f>'Initial absorption'!$T228*(BJ228+BK228)*$N228</f>
        <v>0</v>
      </c>
      <c r="BM228" s="7"/>
      <c r="BN228">
        <f t="shared" si="517"/>
        <v>0</v>
      </c>
      <c r="BO228">
        <f>'Initial absorption'!$N228*BN228*$J228</f>
        <v>0</v>
      </c>
      <c r="BQ228">
        <f>(1-'Initial absorption'!$N228)*BN228</f>
        <v>0</v>
      </c>
      <c r="BR228">
        <f>'Initial absorption'!$H228*BQ228*$F228</f>
        <v>0</v>
      </c>
      <c r="BS228" s="7"/>
      <c r="BT228">
        <f>(1 - 'Initial absorption'!$T228)*(BJ228+BK228)</f>
        <v>0</v>
      </c>
      <c r="BU228">
        <f t="shared" si="518"/>
        <v>0</v>
      </c>
      <c r="CF228" s="7">
        <f t="shared" si="584"/>
        <v>0</v>
      </c>
      <c r="CG228" s="7">
        <f t="shared" si="487"/>
        <v>0</v>
      </c>
      <c r="CH228" s="7">
        <f t="shared" si="520"/>
        <v>0</v>
      </c>
      <c r="CI228" s="7">
        <f t="shared" si="544"/>
        <v>0</v>
      </c>
      <c r="CJ228" s="7"/>
      <c r="CK228" s="7">
        <f t="shared" si="545"/>
        <v>0</v>
      </c>
      <c r="CL228" s="7">
        <f t="shared" si="588"/>
        <v>0</v>
      </c>
      <c r="CM228" s="7">
        <f t="shared" si="521"/>
        <v>0</v>
      </c>
      <c r="CN228" s="7">
        <f t="shared" si="546"/>
        <v>0</v>
      </c>
      <c r="CP228">
        <f t="shared" si="522"/>
        <v>0</v>
      </c>
      <c r="CQ228">
        <f t="shared" si="523"/>
        <v>0</v>
      </c>
      <c r="CR228">
        <f t="shared" si="524"/>
        <v>0</v>
      </c>
      <c r="CS228">
        <f t="shared" si="564"/>
        <v>0</v>
      </c>
      <c r="CT228" s="7"/>
      <c r="CU228" s="7">
        <f t="shared" si="589"/>
        <v>0</v>
      </c>
      <c r="CV228" s="7">
        <f t="shared" si="565"/>
        <v>0</v>
      </c>
      <c r="CW228" s="7">
        <f t="shared" si="525"/>
        <v>0</v>
      </c>
      <c r="CX228" s="7"/>
      <c r="CY228" s="7">
        <f t="shared" si="590"/>
        <v>0</v>
      </c>
      <c r="CZ228" s="7">
        <f>'Initial absorption'!$H228*CY228*$F228</f>
        <v>0</v>
      </c>
      <c r="DA228" s="7">
        <f t="shared" si="566"/>
        <v>0</v>
      </c>
      <c r="DB228" s="7">
        <f>'Initial absorption'!$N228*DA228*$J228</f>
        <v>0</v>
      </c>
      <c r="DC228" s="7"/>
      <c r="DD228">
        <f t="shared" si="591"/>
        <v>0</v>
      </c>
      <c r="DE228" s="7">
        <f t="shared" si="592"/>
        <v>0</v>
      </c>
      <c r="DF228">
        <f t="shared" si="547"/>
        <v>0</v>
      </c>
      <c r="DG228" s="7"/>
      <c r="DH228">
        <f t="shared" si="548"/>
        <v>0</v>
      </c>
      <c r="DI228">
        <f t="shared" si="567"/>
        <v>0</v>
      </c>
      <c r="DJ228">
        <f t="shared" si="580"/>
        <v>0</v>
      </c>
      <c r="DK228" s="7"/>
      <c r="DL228">
        <f>(1 - 'Initial absorption'!$N228)*DA228</f>
        <v>0</v>
      </c>
      <c r="DM228" s="7">
        <f t="shared" si="593"/>
        <v>0</v>
      </c>
      <c r="DN228">
        <f>'Initial absorption'!$T228*(DL228+DM228)*$N228</f>
        <v>0</v>
      </c>
      <c r="DO228" s="7"/>
      <c r="DP228">
        <f t="shared" si="616"/>
        <v>0</v>
      </c>
      <c r="DQ228">
        <f>'Initial absorption'!$N228*DP228*$J228</f>
        <v>0</v>
      </c>
      <c r="DS228">
        <f>(1-'Initial absorption'!$N228)*DP228</f>
        <v>0</v>
      </c>
      <c r="DT228">
        <f>'Initial absorption'!$H228*DS228*$F228</f>
        <v>0</v>
      </c>
      <c r="DU228" s="7"/>
      <c r="DV228">
        <f>(1 - 'Initial absorption'!$T228)*(DL228+DM228)</f>
        <v>0</v>
      </c>
      <c r="DW228">
        <f t="shared" si="594"/>
        <v>0</v>
      </c>
      <c r="EH228" s="7">
        <f t="shared" si="585"/>
        <v>0</v>
      </c>
      <c r="EI228" s="7">
        <f t="shared" si="488"/>
        <v>0</v>
      </c>
      <c r="EJ228" s="7">
        <f t="shared" si="526"/>
        <v>0</v>
      </c>
      <c r="EK228" s="7">
        <f t="shared" si="549"/>
        <v>0</v>
      </c>
      <c r="EL228" s="7"/>
      <c r="EM228" s="7">
        <f t="shared" si="550"/>
        <v>0</v>
      </c>
      <c r="EN228" s="7">
        <f t="shared" si="595"/>
        <v>0</v>
      </c>
      <c r="EO228" s="7">
        <f t="shared" si="527"/>
        <v>0</v>
      </c>
      <c r="EP228" s="7">
        <f t="shared" si="551"/>
        <v>0</v>
      </c>
      <c r="ER228">
        <f t="shared" si="528"/>
        <v>0</v>
      </c>
      <c r="ES228">
        <f t="shared" si="529"/>
        <v>0</v>
      </c>
      <c r="ET228">
        <f t="shared" si="530"/>
        <v>0</v>
      </c>
      <c r="EU228">
        <f t="shared" si="568"/>
        <v>0</v>
      </c>
      <c r="EV228" s="7"/>
      <c r="EW228" s="7">
        <f t="shared" si="596"/>
        <v>0</v>
      </c>
      <c r="EX228" s="7">
        <f t="shared" si="569"/>
        <v>0</v>
      </c>
      <c r="EY228" s="7">
        <f t="shared" si="531"/>
        <v>0</v>
      </c>
      <c r="EZ228" s="7"/>
      <c r="FA228" s="7">
        <f t="shared" si="597"/>
        <v>0</v>
      </c>
      <c r="FB228" s="7">
        <f>'Initial absorption'!$H228*FA228*$F228</f>
        <v>0</v>
      </c>
      <c r="FC228" s="7">
        <f t="shared" si="570"/>
        <v>0</v>
      </c>
      <c r="FD228" s="7">
        <f>'Initial absorption'!$N228*FC228*$J228</f>
        <v>0</v>
      </c>
      <c r="FE228" s="7"/>
      <c r="FF228">
        <f t="shared" si="598"/>
        <v>0</v>
      </c>
      <c r="FG228" s="7">
        <f t="shared" si="599"/>
        <v>0</v>
      </c>
      <c r="FH228">
        <f t="shared" si="552"/>
        <v>0</v>
      </c>
      <c r="FI228" s="7"/>
      <c r="FJ228">
        <f t="shared" si="553"/>
        <v>0</v>
      </c>
      <c r="FK228">
        <f t="shared" si="571"/>
        <v>0</v>
      </c>
      <c r="FL228">
        <f t="shared" si="581"/>
        <v>0</v>
      </c>
      <c r="FM228" s="7"/>
      <c r="FN228">
        <f>(1 - 'Initial absorption'!$N228)*FC228</f>
        <v>0</v>
      </c>
      <c r="FO228" s="7">
        <f t="shared" si="600"/>
        <v>0</v>
      </c>
      <c r="FP228">
        <f>'Initial absorption'!$T228*(FN228+FO228)*$N228</f>
        <v>0</v>
      </c>
      <c r="FQ228" s="7"/>
      <c r="FR228">
        <f t="shared" si="617"/>
        <v>0</v>
      </c>
      <c r="FS228">
        <f>'Initial absorption'!$N228*FR228*$J228</f>
        <v>0</v>
      </c>
      <c r="FU228">
        <f>(1-'Initial absorption'!$N228)*FR228</f>
        <v>0</v>
      </c>
      <c r="FV228">
        <f>'Initial absorption'!$H228*FU228*$F228</f>
        <v>0</v>
      </c>
      <c r="FW228" s="7"/>
      <c r="FX228">
        <f>(1 - 'Initial absorption'!$T228)*(FN228+FO228)</f>
        <v>0</v>
      </c>
      <c r="FY228">
        <f t="shared" si="601"/>
        <v>0</v>
      </c>
      <c r="GJ228" s="7">
        <f t="shared" si="586"/>
        <v>0</v>
      </c>
      <c r="GK228" s="7">
        <f t="shared" si="489"/>
        <v>0</v>
      </c>
      <c r="GL228" s="7">
        <f t="shared" si="532"/>
        <v>0</v>
      </c>
      <c r="GM228" s="7">
        <f t="shared" si="554"/>
        <v>0</v>
      </c>
      <c r="GN228" s="7"/>
      <c r="GO228" s="7">
        <f t="shared" si="555"/>
        <v>0</v>
      </c>
      <c r="GP228" s="7">
        <f t="shared" si="602"/>
        <v>0</v>
      </c>
      <c r="GQ228" s="7">
        <f t="shared" si="533"/>
        <v>0</v>
      </c>
      <c r="GR228" s="7">
        <f t="shared" si="556"/>
        <v>0</v>
      </c>
      <c r="GT228">
        <f t="shared" si="534"/>
        <v>0</v>
      </c>
      <c r="GU228">
        <f t="shared" si="535"/>
        <v>0</v>
      </c>
      <c r="GV228">
        <f t="shared" si="536"/>
        <v>0</v>
      </c>
      <c r="GW228">
        <f t="shared" si="572"/>
        <v>0</v>
      </c>
      <c r="GX228" s="7"/>
      <c r="GY228" s="7">
        <f t="shared" si="603"/>
        <v>0</v>
      </c>
      <c r="GZ228" s="7">
        <f t="shared" si="573"/>
        <v>0</v>
      </c>
      <c r="HA228" s="7">
        <f t="shared" si="537"/>
        <v>0</v>
      </c>
      <c r="HB228" s="7"/>
      <c r="HC228" s="7">
        <f t="shared" si="604"/>
        <v>0</v>
      </c>
      <c r="HD228" s="7">
        <f>'Initial absorption'!$H228*HC228*$F228</f>
        <v>0</v>
      </c>
      <c r="HE228" s="7">
        <f t="shared" si="574"/>
        <v>0</v>
      </c>
      <c r="HF228" s="7">
        <f>'Initial absorption'!$N228*HE228*$J228</f>
        <v>0</v>
      </c>
      <c r="HG228" s="7"/>
      <c r="HH228">
        <f t="shared" si="605"/>
        <v>0</v>
      </c>
      <c r="HI228" s="7">
        <f t="shared" si="606"/>
        <v>0</v>
      </c>
      <c r="HJ228">
        <f t="shared" si="557"/>
        <v>0</v>
      </c>
      <c r="HK228" s="7"/>
      <c r="HL228">
        <f t="shared" si="558"/>
        <v>0</v>
      </c>
      <c r="HM228">
        <f t="shared" si="575"/>
        <v>0</v>
      </c>
      <c r="HN228">
        <f t="shared" si="582"/>
        <v>0</v>
      </c>
      <c r="HO228" s="7"/>
      <c r="HP228">
        <f>(1 - 'Initial absorption'!$N228)*HE228</f>
        <v>0</v>
      </c>
      <c r="HQ228" s="7">
        <f t="shared" si="607"/>
        <v>0</v>
      </c>
      <c r="HR228">
        <f>'Initial absorption'!$T228*(HP228+HQ228)*$N228</f>
        <v>0</v>
      </c>
      <c r="HS228" s="7"/>
      <c r="HT228">
        <f t="shared" si="618"/>
        <v>0</v>
      </c>
      <c r="HU228">
        <f>'Initial absorption'!$N228*HT228*$J228</f>
        <v>0</v>
      </c>
      <c r="HW228">
        <f>(1-'Initial absorption'!$N228)*HT228</f>
        <v>0</v>
      </c>
      <c r="HX228">
        <f>'Initial absorption'!$H228*HW228*$F228</f>
        <v>0</v>
      </c>
      <c r="HY228" s="7"/>
      <c r="HZ228">
        <f>(1 - 'Initial absorption'!$T228)*(HP228+HQ228)</f>
        <v>0</v>
      </c>
      <c r="IA228">
        <f t="shared" si="608"/>
        <v>0</v>
      </c>
      <c r="IL228" s="7">
        <f t="shared" si="587"/>
        <v>0</v>
      </c>
      <c r="IM228" s="7">
        <f t="shared" si="490"/>
        <v>0</v>
      </c>
      <c r="IN228" s="7">
        <f t="shared" si="538"/>
        <v>0</v>
      </c>
      <c r="IO228" s="7">
        <f t="shared" si="559"/>
        <v>0</v>
      </c>
      <c r="IP228" s="7"/>
      <c r="IQ228" s="7">
        <f t="shared" si="560"/>
        <v>0</v>
      </c>
      <c r="IR228" s="7">
        <f t="shared" si="609"/>
        <v>0</v>
      </c>
      <c r="IS228" s="7">
        <f t="shared" si="539"/>
        <v>0</v>
      </c>
      <c r="IT228" s="7">
        <f t="shared" si="561"/>
        <v>0</v>
      </c>
      <c r="IV228">
        <f t="shared" si="540"/>
        <v>0</v>
      </c>
      <c r="IW228">
        <f t="shared" si="541"/>
        <v>0</v>
      </c>
      <c r="IX228">
        <f t="shared" si="542"/>
        <v>0</v>
      </c>
      <c r="IY228">
        <f t="shared" si="576"/>
        <v>0</v>
      </c>
      <c r="IZ228" s="7"/>
      <c r="JA228" s="7">
        <f t="shared" si="610"/>
        <v>0</v>
      </c>
      <c r="JB228" s="7">
        <f t="shared" si="577"/>
        <v>0</v>
      </c>
      <c r="JC228" s="7">
        <f t="shared" si="543"/>
        <v>0</v>
      </c>
      <c r="JD228" s="7"/>
      <c r="JE228" s="7">
        <f t="shared" si="611"/>
        <v>0</v>
      </c>
      <c r="JF228" s="7">
        <f>'Initial absorption'!$H228*JE228*$F228</f>
        <v>0</v>
      </c>
      <c r="JG228" s="7">
        <f t="shared" si="578"/>
        <v>0</v>
      </c>
      <c r="JH228" s="7">
        <f>'Initial absorption'!$N228*JG228*$J228</f>
        <v>0</v>
      </c>
      <c r="JI228" s="7"/>
      <c r="JJ228">
        <f t="shared" si="612"/>
        <v>0</v>
      </c>
      <c r="JK228" s="7">
        <f t="shared" si="613"/>
        <v>0</v>
      </c>
      <c r="JL228">
        <f t="shared" si="562"/>
        <v>0</v>
      </c>
      <c r="JM228" s="7"/>
      <c r="JN228">
        <f t="shared" si="563"/>
        <v>0</v>
      </c>
      <c r="JO228">
        <f t="shared" si="579"/>
        <v>0</v>
      </c>
      <c r="JP228">
        <f t="shared" si="583"/>
        <v>0</v>
      </c>
      <c r="JQ228" s="7"/>
      <c r="JR228">
        <f>(1 - 'Initial absorption'!$N228)*JG228</f>
        <v>0</v>
      </c>
      <c r="JS228" s="7">
        <f t="shared" si="614"/>
        <v>0</v>
      </c>
      <c r="JT228">
        <f>'Initial absorption'!$T228*(JR228+JS228)*$N228</f>
        <v>0</v>
      </c>
      <c r="JU228" s="7"/>
      <c r="JV228">
        <f t="shared" si="619"/>
        <v>0</v>
      </c>
      <c r="JW228">
        <f>'Initial absorption'!$N228*JV228*$J228</f>
        <v>0</v>
      </c>
      <c r="JY228">
        <f>(1-'Initial absorption'!$N228)*JV228</f>
        <v>0</v>
      </c>
      <c r="JZ228">
        <f>'Initial absorption'!$H228*JY228*$F228</f>
        <v>0</v>
      </c>
      <c r="KA228" s="7"/>
      <c r="KB228">
        <f>(1 - 'Initial absorption'!$T228)*(JR228+JS228)</f>
        <v>0</v>
      </c>
      <c r="KC228">
        <f t="shared" si="615"/>
        <v>0</v>
      </c>
    </row>
    <row r="229" spans="4:289" x14ac:dyDescent="0.25">
      <c r="D229">
        <v>1415</v>
      </c>
      <c r="E229">
        <f>'Input spectra'!B229</f>
        <v>0</v>
      </c>
      <c r="F229">
        <f>'Initial absorption'!J229</f>
        <v>0</v>
      </c>
      <c r="G229">
        <f>'Input spectra'!C229</f>
        <v>0</v>
      </c>
      <c r="H229">
        <f t="shared" si="491"/>
        <v>0</v>
      </c>
      <c r="I229">
        <f>'Input spectra'!D229</f>
        <v>0</v>
      </c>
      <c r="J229">
        <f>'Initial absorption'!P229</f>
        <v>0</v>
      </c>
      <c r="K229">
        <f>'Input spectra'!E229</f>
        <v>0</v>
      </c>
      <c r="L229">
        <f t="shared" si="492"/>
        <v>0</v>
      </c>
      <c r="M229">
        <f>'Input spectra'!F229</f>
        <v>0</v>
      </c>
      <c r="N229">
        <f>'Initial absorption'!V229</f>
        <v>0</v>
      </c>
      <c r="O229">
        <f>'Input spectra'!G229</f>
        <v>0</v>
      </c>
      <c r="P229">
        <f t="shared" si="493"/>
        <v>0</v>
      </c>
      <c r="R229">
        <f>'Reaching edge prob after ems 1'!$EZ230</f>
        <v>0.89137814070245702</v>
      </c>
      <c r="S229">
        <f>'Reaching edge prob after ems 2'!$EZ230</f>
        <v>0.89137814070245702</v>
      </c>
      <c r="T229">
        <f>'Reaching edge prob after ems 3'!EZ230</f>
        <v>0.89137814070245702</v>
      </c>
      <c r="U229">
        <f>1-EXP(-'Reaching edge prob after ems 1'!FC230*_k_in_ec_correction*($E229*_c1+'Input spectra'!Y229))</f>
        <v>1.0986118189645677E-2</v>
      </c>
      <c r="V229">
        <f>1-EXP(-(_t-'Reaching edge prob after ems 1'!FC230)*_k_in_ec_correction*($E229*_c1+'Input spectra'!Y229))</f>
        <v>1.1096666621659756E-2</v>
      </c>
      <c r="W229">
        <f>1-EXP(-'Reaching edge prob after ems 2'!FC230*_k_in_ec_correction*($I229*_c2+'Input spectra'!Y229))</f>
        <v>1.0986118189645677E-2</v>
      </c>
      <c r="X229">
        <f>1-EXP(-(_t-'Reaching edge prob after ems 2'!FC230)*_k_in_ec_correction*($I229*_c2+'Input spectra'!Y229))</f>
        <v>1.1096666621659756E-2</v>
      </c>
      <c r="Y229">
        <f>1-EXP(-'Reaching edge prob after ems 3'!FC230*_k_in_ec_correction*($M229*_c3+'Input spectra'!Y229))</f>
        <v>1.0986118189645677E-2</v>
      </c>
      <c r="Z229">
        <f>1-EXP(-(_t-'Reaching edge prob after ems 3'!FC230)*_k_in_ec_correction*($M229*_c3+'Input spectra'!Y229))</f>
        <v>1.1096666621659756E-2</v>
      </c>
      <c r="AD229" s="7">
        <f t="shared" si="494"/>
        <v>0</v>
      </c>
      <c r="AE229" s="7">
        <f t="shared" si="495"/>
        <v>0</v>
      </c>
      <c r="AF229" s="7">
        <f t="shared" si="496"/>
        <v>0</v>
      </c>
      <c r="AG229" s="7">
        <f t="shared" si="497"/>
        <v>0</v>
      </c>
      <c r="AH229" s="7"/>
      <c r="AI229" s="7">
        <f t="shared" si="498"/>
        <v>0</v>
      </c>
      <c r="AJ229" s="7">
        <f t="shared" si="499"/>
        <v>0</v>
      </c>
      <c r="AK229" s="7">
        <f t="shared" si="500"/>
        <v>0</v>
      </c>
      <c r="AL229" s="7">
        <f t="shared" si="501"/>
        <v>0</v>
      </c>
      <c r="AN229">
        <f t="shared" si="502"/>
        <v>0</v>
      </c>
      <c r="AO229">
        <f t="shared" si="503"/>
        <v>0</v>
      </c>
      <c r="AP229">
        <f t="shared" si="504"/>
        <v>0</v>
      </c>
      <c r="AQ229">
        <f t="shared" si="505"/>
        <v>0</v>
      </c>
      <c r="AR229" s="7"/>
      <c r="AS229" s="7">
        <f t="shared" si="506"/>
        <v>0</v>
      </c>
      <c r="AT229" s="7">
        <f t="shared" si="507"/>
        <v>0</v>
      </c>
      <c r="AU229" s="7">
        <f t="shared" si="508"/>
        <v>0</v>
      </c>
      <c r="AV229" s="7"/>
      <c r="AW229" s="7">
        <f t="shared" si="509"/>
        <v>0</v>
      </c>
      <c r="AX229" s="7">
        <f>'Initial absorption'!$H229*AW229*$F229</f>
        <v>0</v>
      </c>
      <c r="AY229" s="7">
        <f t="shared" si="510"/>
        <v>0</v>
      </c>
      <c r="AZ229" s="7">
        <f>'Initial absorption'!$N229*AY229*$J229</f>
        <v>0</v>
      </c>
      <c r="BA229" s="7"/>
      <c r="BB229">
        <f t="shared" si="511"/>
        <v>0</v>
      </c>
      <c r="BC229" s="7">
        <f t="shared" si="512"/>
        <v>0</v>
      </c>
      <c r="BD229">
        <f t="shared" si="513"/>
        <v>0</v>
      </c>
      <c r="BE229" s="7"/>
      <c r="BF229">
        <f t="shared" si="514"/>
        <v>0</v>
      </c>
      <c r="BG229">
        <f t="shared" si="515"/>
        <v>0</v>
      </c>
      <c r="BH229">
        <f t="shared" si="516"/>
        <v>0</v>
      </c>
      <c r="BI229" s="7"/>
      <c r="BJ229">
        <f>(1 - 'Initial absorption'!$N229)*AY229</f>
        <v>0</v>
      </c>
      <c r="BK229" s="7">
        <f t="shared" si="519"/>
        <v>0</v>
      </c>
      <c r="BL229">
        <f>'Initial absorption'!$T229*(BJ229+BK229)*$N229</f>
        <v>0</v>
      </c>
      <c r="BM229" s="7"/>
      <c r="BN229">
        <f t="shared" si="517"/>
        <v>0</v>
      </c>
      <c r="BO229">
        <f>'Initial absorption'!$N229*BN229*$J229</f>
        <v>0</v>
      </c>
      <c r="BQ229">
        <f>(1-'Initial absorption'!$N229)*BN229</f>
        <v>0</v>
      </c>
      <c r="BR229">
        <f>'Initial absorption'!$H229*BQ229*$F229</f>
        <v>0</v>
      </c>
      <c r="BS229" s="7"/>
      <c r="BT229">
        <f>(1 - 'Initial absorption'!$T229)*(BJ229+BK229)</f>
        <v>0</v>
      </c>
      <c r="BU229">
        <f t="shared" si="518"/>
        <v>0</v>
      </c>
      <c r="CF229" s="7">
        <f t="shared" si="584"/>
        <v>0</v>
      </c>
      <c r="CG229" s="7">
        <f t="shared" si="487"/>
        <v>0</v>
      </c>
      <c r="CH229" s="7">
        <f t="shared" si="520"/>
        <v>0</v>
      </c>
      <c r="CI229" s="7">
        <f t="shared" si="544"/>
        <v>0</v>
      </c>
      <c r="CJ229" s="7"/>
      <c r="CK229" s="7">
        <f t="shared" si="545"/>
        <v>0</v>
      </c>
      <c r="CL229" s="7">
        <f t="shared" si="588"/>
        <v>0</v>
      </c>
      <c r="CM229" s="7">
        <f t="shared" si="521"/>
        <v>0</v>
      </c>
      <c r="CN229" s="7">
        <f t="shared" si="546"/>
        <v>0</v>
      </c>
      <c r="CP229">
        <f t="shared" si="522"/>
        <v>0</v>
      </c>
      <c r="CQ229">
        <f t="shared" si="523"/>
        <v>0</v>
      </c>
      <c r="CR229">
        <f t="shared" si="524"/>
        <v>0</v>
      </c>
      <c r="CS229">
        <f t="shared" si="564"/>
        <v>0</v>
      </c>
      <c r="CT229" s="7"/>
      <c r="CU229" s="7">
        <f t="shared" si="589"/>
        <v>0</v>
      </c>
      <c r="CV229" s="7">
        <f t="shared" si="565"/>
        <v>0</v>
      </c>
      <c r="CW229" s="7">
        <f t="shared" si="525"/>
        <v>0</v>
      </c>
      <c r="CX229" s="7"/>
      <c r="CY229" s="7">
        <f t="shared" si="590"/>
        <v>0</v>
      </c>
      <c r="CZ229" s="7">
        <f>'Initial absorption'!$H229*CY229*$F229</f>
        <v>0</v>
      </c>
      <c r="DA229" s="7">
        <f t="shared" si="566"/>
        <v>0</v>
      </c>
      <c r="DB229" s="7">
        <f>'Initial absorption'!$N229*DA229*$J229</f>
        <v>0</v>
      </c>
      <c r="DC229" s="7"/>
      <c r="DD229">
        <f t="shared" si="591"/>
        <v>0</v>
      </c>
      <c r="DE229" s="7">
        <f t="shared" si="592"/>
        <v>0</v>
      </c>
      <c r="DF229">
        <f t="shared" si="547"/>
        <v>0</v>
      </c>
      <c r="DG229" s="7"/>
      <c r="DH229">
        <f t="shared" si="548"/>
        <v>0</v>
      </c>
      <c r="DI229">
        <f t="shared" si="567"/>
        <v>0</v>
      </c>
      <c r="DJ229">
        <f t="shared" si="580"/>
        <v>0</v>
      </c>
      <c r="DK229" s="7"/>
      <c r="DL229">
        <f>(1 - 'Initial absorption'!$N229)*DA229</f>
        <v>0</v>
      </c>
      <c r="DM229" s="7">
        <f t="shared" si="593"/>
        <v>0</v>
      </c>
      <c r="DN229">
        <f>'Initial absorption'!$T229*(DL229+DM229)*$N229</f>
        <v>0</v>
      </c>
      <c r="DO229" s="7"/>
      <c r="DP229">
        <f t="shared" si="616"/>
        <v>0</v>
      </c>
      <c r="DQ229">
        <f>'Initial absorption'!$N229*DP229*$J229</f>
        <v>0</v>
      </c>
      <c r="DS229">
        <f>(1-'Initial absorption'!$N229)*DP229</f>
        <v>0</v>
      </c>
      <c r="DT229">
        <f>'Initial absorption'!$H229*DS229*$F229</f>
        <v>0</v>
      </c>
      <c r="DU229" s="7"/>
      <c r="DV229">
        <f>(1 - 'Initial absorption'!$T229)*(DL229+DM229)</f>
        <v>0</v>
      </c>
      <c r="DW229">
        <f t="shared" si="594"/>
        <v>0</v>
      </c>
      <c r="EH229" s="7">
        <f t="shared" si="585"/>
        <v>0</v>
      </c>
      <c r="EI229" s="7">
        <f t="shared" si="488"/>
        <v>0</v>
      </c>
      <c r="EJ229" s="7">
        <f t="shared" si="526"/>
        <v>0</v>
      </c>
      <c r="EK229" s="7">
        <f t="shared" si="549"/>
        <v>0</v>
      </c>
      <c r="EL229" s="7"/>
      <c r="EM229" s="7">
        <f t="shared" si="550"/>
        <v>0</v>
      </c>
      <c r="EN229" s="7">
        <f t="shared" si="595"/>
        <v>0</v>
      </c>
      <c r="EO229" s="7">
        <f t="shared" si="527"/>
        <v>0</v>
      </c>
      <c r="EP229" s="7">
        <f t="shared" si="551"/>
        <v>0</v>
      </c>
      <c r="ER229">
        <f t="shared" si="528"/>
        <v>0</v>
      </c>
      <c r="ES229">
        <f t="shared" si="529"/>
        <v>0</v>
      </c>
      <c r="ET229">
        <f t="shared" si="530"/>
        <v>0</v>
      </c>
      <c r="EU229">
        <f t="shared" si="568"/>
        <v>0</v>
      </c>
      <c r="EV229" s="7"/>
      <c r="EW229" s="7">
        <f t="shared" si="596"/>
        <v>0</v>
      </c>
      <c r="EX229" s="7">
        <f t="shared" si="569"/>
        <v>0</v>
      </c>
      <c r="EY229" s="7">
        <f t="shared" si="531"/>
        <v>0</v>
      </c>
      <c r="EZ229" s="7"/>
      <c r="FA229" s="7">
        <f t="shared" si="597"/>
        <v>0</v>
      </c>
      <c r="FB229" s="7">
        <f>'Initial absorption'!$H229*FA229*$F229</f>
        <v>0</v>
      </c>
      <c r="FC229" s="7">
        <f t="shared" si="570"/>
        <v>0</v>
      </c>
      <c r="FD229" s="7">
        <f>'Initial absorption'!$N229*FC229*$J229</f>
        <v>0</v>
      </c>
      <c r="FE229" s="7"/>
      <c r="FF229">
        <f t="shared" si="598"/>
        <v>0</v>
      </c>
      <c r="FG229" s="7">
        <f t="shared" si="599"/>
        <v>0</v>
      </c>
      <c r="FH229">
        <f t="shared" si="552"/>
        <v>0</v>
      </c>
      <c r="FI229" s="7"/>
      <c r="FJ229">
        <f t="shared" si="553"/>
        <v>0</v>
      </c>
      <c r="FK229">
        <f t="shared" si="571"/>
        <v>0</v>
      </c>
      <c r="FL229">
        <f t="shared" si="581"/>
        <v>0</v>
      </c>
      <c r="FM229" s="7"/>
      <c r="FN229">
        <f>(1 - 'Initial absorption'!$N229)*FC229</f>
        <v>0</v>
      </c>
      <c r="FO229" s="7">
        <f t="shared" si="600"/>
        <v>0</v>
      </c>
      <c r="FP229">
        <f>'Initial absorption'!$T229*(FN229+FO229)*$N229</f>
        <v>0</v>
      </c>
      <c r="FQ229" s="7"/>
      <c r="FR229">
        <f t="shared" si="617"/>
        <v>0</v>
      </c>
      <c r="FS229">
        <f>'Initial absorption'!$N229*FR229*$J229</f>
        <v>0</v>
      </c>
      <c r="FU229">
        <f>(1-'Initial absorption'!$N229)*FR229</f>
        <v>0</v>
      </c>
      <c r="FV229">
        <f>'Initial absorption'!$H229*FU229*$F229</f>
        <v>0</v>
      </c>
      <c r="FW229" s="7"/>
      <c r="FX229">
        <f>(1 - 'Initial absorption'!$T229)*(FN229+FO229)</f>
        <v>0</v>
      </c>
      <c r="FY229">
        <f t="shared" si="601"/>
        <v>0</v>
      </c>
      <c r="GJ229" s="7">
        <f t="shared" si="586"/>
        <v>0</v>
      </c>
      <c r="GK229" s="7">
        <f t="shared" si="489"/>
        <v>0</v>
      </c>
      <c r="GL229" s="7">
        <f t="shared" si="532"/>
        <v>0</v>
      </c>
      <c r="GM229" s="7">
        <f t="shared" si="554"/>
        <v>0</v>
      </c>
      <c r="GN229" s="7"/>
      <c r="GO229" s="7">
        <f t="shared" si="555"/>
        <v>0</v>
      </c>
      <c r="GP229" s="7">
        <f t="shared" si="602"/>
        <v>0</v>
      </c>
      <c r="GQ229" s="7">
        <f t="shared" si="533"/>
        <v>0</v>
      </c>
      <c r="GR229" s="7">
        <f t="shared" si="556"/>
        <v>0</v>
      </c>
      <c r="GT229">
        <f t="shared" si="534"/>
        <v>0</v>
      </c>
      <c r="GU229">
        <f t="shared" si="535"/>
        <v>0</v>
      </c>
      <c r="GV229">
        <f t="shared" si="536"/>
        <v>0</v>
      </c>
      <c r="GW229">
        <f t="shared" si="572"/>
        <v>0</v>
      </c>
      <c r="GX229" s="7"/>
      <c r="GY229" s="7">
        <f t="shared" si="603"/>
        <v>0</v>
      </c>
      <c r="GZ229" s="7">
        <f t="shared" si="573"/>
        <v>0</v>
      </c>
      <c r="HA229" s="7">
        <f t="shared" si="537"/>
        <v>0</v>
      </c>
      <c r="HB229" s="7"/>
      <c r="HC229" s="7">
        <f t="shared" si="604"/>
        <v>0</v>
      </c>
      <c r="HD229" s="7">
        <f>'Initial absorption'!$H229*HC229*$F229</f>
        <v>0</v>
      </c>
      <c r="HE229" s="7">
        <f t="shared" si="574"/>
        <v>0</v>
      </c>
      <c r="HF229" s="7">
        <f>'Initial absorption'!$N229*HE229*$J229</f>
        <v>0</v>
      </c>
      <c r="HG229" s="7"/>
      <c r="HH229">
        <f t="shared" si="605"/>
        <v>0</v>
      </c>
      <c r="HI229" s="7">
        <f t="shared" si="606"/>
        <v>0</v>
      </c>
      <c r="HJ229">
        <f t="shared" si="557"/>
        <v>0</v>
      </c>
      <c r="HK229" s="7"/>
      <c r="HL229">
        <f t="shared" si="558"/>
        <v>0</v>
      </c>
      <c r="HM229">
        <f t="shared" si="575"/>
        <v>0</v>
      </c>
      <c r="HN229">
        <f t="shared" si="582"/>
        <v>0</v>
      </c>
      <c r="HO229" s="7"/>
      <c r="HP229">
        <f>(1 - 'Initial absorption'!$N229)*HE229</f>
        <v>0</v>
      </c>
      <c r="HQ229" s="7">
        <f t="shared" si="607"/>
        <v>0</v>
      </c>
      <c r="HR229">
        <f>'Initial absorption'!$T229*(HP229+HQ229)*$N229</f>
        <v>0</v>
      </c>
      <c r="HS229" s="7"/>
      <c r="HT229">
        <f t="shared" si="618"/>
        <v>0</v>
      </c>
      <c r="HU229">
        <f>'Initial absorption'!$N229*HT229*$J229</f>
        <v>0</v>
      </c>
      <c r="HW229">
        <f>(1-'Initial absorption'!$N229)*HT229</f>
        <v>0</v>
      </c>
      <c r="HX229">
        <f>'Initial absorption'!$H229*HW229*$F229</f>
        <v>0</v>
      </c>
      <c r="HY229" s="7"/>
      <c r="HZ229">
        <f>(1 - 'Initial absorption'!$T229)*(HP229+HQ229)</f>
        <v>0</v>
      </c>
      <c r="IA229">
        <f t="shared" si="608"/>
        <v>0</v>
      </c>
      <c r="IL229" s="7">
        <f t="shared" si="587"/>
        <v>0</v>
      </c>
      <c r="IM229" s="7">
        <f t="shared" si="490"/>
        <v>0</v>
      </c>
      <c r="IN229" s="7">
        <f t="shared" si="538"/>
        <v>0</v>
      </c>
      <c r="IO229" s="7">
        <f t="shared" si="559"/>
        <v>0</v>
      </c>
      <c r="IP229" s="7"/>
      <c r="IQ229" s="7">
        <f t="shared" si="560"/>
        <v>0</v>
      </c>
      <c r="IR229" s="7">
        <f t="shared" si="609"/>
        <v>0</v>
      </c>
      <c r="IS229" s="7">
        <f t="shared" si="539"/>
        <v>0</v>
      </c>
      <c r="IT229" s="7">
        <f t="shared" si="561"/>
        <v>0</v>
      </c>
      <c r="IV229">
        <f t="shared" si="540"/>
        <v>0</v>
      </c>
      <c r="IW229">
        <f t="shared" si="541"/>
        <v>0</v>
      </c>
      <c r="IX229">
        <f t="shared" si="542"/>
        <v>0</v>
      </c>
      <c r="IY229">
        <f t="shared" si="576"/>
        <v>0</v>
      </c>
      <c r="IZ229" s="7"/>
      <c r="JA229" s="7">
        <f t="shared" si="610"/>
        <v>0</v>
      </c>
      <c r="JB229" s="7">
        <f t="shared" si="577"/>
        <v>0</v>
      </c>
      <c r="JC229" s="7">
        <f t="shared" si="543"/>
        <v>0</v>
      </c>
      <c r="JD229" s="7"/>
      <c r="JE229" s="7">
        <f t="shared" si="611"/>
        <v>0</v>
      </c>
      <c r="JF229" s="7">
        <f>'Initial absorption'!$H229*JE229*$F229</f>
        <v>0</v>
      </c>
      <c r="JG229" s="7">
        <f t="shared" si="578"/>
        <v>0</v>
      </c>
      <c r="JH229" s="7">
        <f>'Initial absorption'!$N229*JG229*$J229</f>
        <v>0</v>
      </c>
      <c r="JI229" s="7"/>
      <c r="JJ229">
        <f t="shared" si="612"/>
        <v>0</v>
      </c>
      <c r="JK229" s="7">
        <f t="shared" si="613"/>
        <v>0</v>
      </c>
      <c r="JL229">
        <f t="shared" si="562"/>
        <v>0</v>
      </c>
      <c r="JM229" s="7"/>
      <c r="JN229">
        <f t="shared" si="563"/>
        <v>0</v>
      </c>
      <c r="JO229">
        <f t="shared" si="579"/>
        <v>0</v>
      </c>
      <c r="JP229">
        <f t="shared" si="583"/>
        <v>0</v>
      </c>
      <c r="JQ229" s="7"/>
      <c r="JR229">
        <f>(1 - 'Initial absorption'!$N229)*JG229</f>
        <v>0</v>
      </c>
      <c r="JS229" s="7">
        <f t="shared" si="614"/>
        <v>0</v>
      </c>
      <c r="JT229">
        <f>'Initial absorption'!$T229*(JR229+JS229)*$N229</f>
        <v>0</v>
      </c>
      <c r="JU229" s="7"/>
      <c r="JV229">
        <f t="shared" si="619"/>
        <v>0</v>
      </c>
      <c r="JW229">
        <f>'Initial absorption'!$N229*JV229*$J229</f>
        <v>0</v>
      </c>
      <c r="JY229">
        <f>(1-'Initial absorption'!$N229)*JV229</f>
        <v>0</v>
      </c>
      <c r="JZ229">
        <f>'Initial absorption'!$H229*JY229*$F229</f>
        <v>0</v>
      </c>
      <c r="KA229" s="7"/>
      <c r="KB229">
        <f>(1 - 'Initial absorption'!$T229)*(JR229+JS229)</f>
        <v>0</v>
      </c>
      <c r="KC229">
        <f t="shared" si="615"/>
        <v>0</v>
      </c>
    </row>
    <row r="230" spans="4:289" x14ac:dyDescent="0.25">
      <c r="D230">
        <v>1420</v>
      </c>
      <c r="E230">
        <f>'Input spectra'!B230</f>
        <v>0</v>
      </c>
      <c r="F230">
        <f>'Initial absorption'!J230</f>
        <v>0</v>
      </c>
      <c r="G230">
        <f>'Input spectra'!C230</f>
        <v>0</v>
      </c>
      <c r="H230">
        <f t="shared" si="491"/>
        <v>0</v>
      </c>
      <c r="I230">
        <f>'Input spectra'!D230</f>
        <v>0</v>
      </c>
      <c r="J230">
        <f>'Initial absorption'!P230</f>
        <v>0</v>
      </c>
      <c r="K230">
        <f>'Input spectra'!E230</f>
        <v>0</v>
      </c>
      <c r="L230">
        <f t="shared" si="492"/>
        <v>0</v>
      </c>
      <c r="M230">
        <f>'Input spectra'!F230</f>
        <v>0</v>
      </c>
      <c r="N230">
        <f>'Initial absorption'!V230</f>
        <v>0</v>
      </c>
      <c r="O230">
        <f>'Input spectra'!G230</f>
        <v>0</v>
      </c>
      <c r="P230">
        <f t="shared" si="493"/>
        <v>0</v>
      </c>
      <c r="R230">
        <f>'Reaching edge prob after ems 1'!$EZ231</f>
        <v>0.8915077375828887</v>
      </c>
      <c r="S230">
        <f>'Reaching edge prob after ems 2'!$EZ231</f>
        <v>0.8915077375828887</v>
      </c>
      <c r="T230">
        <f>'Reaching edge prob after ems 3'!EZ231</f>
        <v>0.8915077375828887</v>
      </c>
      <c r="U230">
        <f>1-EXP(-'Reaching edge prob after ems 1'!FC231*_k_in_ec_correction*($E230*_c1+'Input spectra'!Y230))</f>
        <v>1.0971942637644116E-2</v>
      </c>
      <c r="V230">
        <f>1-EXP(-(_t-'Reaching edge prob after ems 1'!FC231)*_k_in_ec_correction*($E230*_c1+'Input spectra'!Y230))</f>
        <v>1.1082204538037432E-2</v>
      </c>
      <c r="W230">
        <f>1-EXP(-'Reaching edge prob after ems 2'!FC231*_k_in_ec_correction*($I230*_c2+'Input spectra'!Y230))</f>
        <v>1.0971942637644116E-2</v>
      </c>
      <c r="X230">
        <f>1-EXP(-(_t-'Reaching edge prob after ems 2'!FC231)*_k_in_ec_correction*($I230*_c2+'Input spectra'!Y230))</f>
        <v>1.1082204538037432E-2</v>
      </c>
      <c r="Y230">
        <f>1-EXP(-'Reaching edge prob after ems 3'!FC231*_k_in_ec_correction*($M230*_c3+'Input spectra'!Y230))</f>
        <v>1.0971942637644116E-2</v>
      </c>
      <c r="Z230">
        <f>1-EXP(-(_t-'Reaching edge prob after ems 3'!FC231)*_k_in_ec_correction*($M230*_c3+'Input spectra'!Y230))</f>
        <v>1.1082204538037432E-2</v>
      </c>
      <c r="AD230" s="7">
        <f t="shared" si="494"/>
        <v>0</v>
      </c>
      <c r="AE230" s="7">
        <f t="shared" si="495"/>
        <v>0</v>
      </c>
      <c r="AF230" s="7">
        <f t="shared" si="496"/>
        <v>0</v>
      </c>
      <c r="AG230" s="7">
        <f t="shared" si="497"/>
        <v>0</v>
      </c>
      <c r="AH230" s="7"/>
      <c r="AI230" s="7">
        <f t="shared" si="498"/>
        <v>0</v>
      </c>
      <c r="AJ230" s="7">
        <f t="shared" si="499"/>
        <v>0</v>
      </c>
      <c r="AK230" s="7">
        <f t="shared" si="500"/>
        <v>0</v>
      </c>
      <c r="AL230" s="7">
        <f t="shared" si="501"/>
        <v>0</v>
      </c>
      <c r="AN230">
        <f t="shared" si="502"/>
        <v>0</v>
      </c>
      <c r="AO230">
        <f t="shared" si="503"/>
        <v>0</v>
      </c>
      <c r="AP230">
        <f t="shared" si="504"/>
        <v>0</v>
      </c>
      <c r="AQ230">
        <f t="shared" si="505"/>
        <v>0</v>
      </c>
      <c r="AR230" s="7"/>
      <c r="AS230" s="7">
        <f t="shared" si="506"/>
        <v>0</v>
      </c>
      <c r="AT230" s="7">
        <f t="shared" si="507"/>
        <v>0</v>
      </c>
      <c r="AU230" s="7">
        <f t="shared" si="508"/>
        <v>0</v>
      </c>
      <c r="AV230" s="7"/>
      <c r="AW230" s="7">
        <f t="shared" si="509"/>
        <v>0</v>
      </c>
      <c r="AX230" s="7">
        <f>'Initial absorption'!$H230*AW230*$F230</f>
        <v>0</v>
      </c>
      <c r="AY230" s="7">
        <f t="shared" si="510"/>
        <v>0</v>
      </c>
      <c r="AZ230" s="7">
        <f>'Initial absorption'!$N230*AY230*$J230</f>
        <v>0</v>
      </c>
      <c r="BA230" s="7"/>
      <c r="BB230">
        <f t="shared" si="511"/>
        <v>0</v>
      </c>
      <c r="BC230" s="7">
        <f t="shared" si="512"/>
        <v>0</v>
      </c>
      <c r="BD230">
        <f t="shared" si="513"/>
        <v>0</v>
      </c>
      <c r="BE230" s="7"/>
      <c r="BF230">
        <f t="shared" si="514"/>
        <v>0</v>
      </c>
      <c r="BG230">
        <f t="shared" si="515"/>
        <v>0</v>
      </c>
      <c r="BH230">
        <f t="shared" si="516"/>
        <v>0</v>
      </c>
      <c r="BI230" s="7"/>
      <c r="BJ230">
        <f>(1 - 'Initial absorption'!$N230)*AY230</f>
        <v>0</v>
      </c>
      <c r="BK230" s="7">
        <f t="shared" si="519"/>
        <v>0</v>
      </c>
      <c r="BL230">
        <f>'Initial absorption'!$T230*(BJ230+BK230)*$N230</f>
        <v>0</v>
      </c>
      <c r="BM230" s="7"/>
      <c r="BN230">
        <f t="shared" si="517"/>
        <v>0</v>
      </c>
      <c r="BO230">
        <f>'Initial absorption'!$N230*BN230*$J230</f>
        <v>0</v>
      </c>
      <c r="BQ230">
        <f>(1-'Initial absorption'!$N230)*BN230</f>
        <v>0</v>
      </c>
      <c r="BR230">
        <f>'Initial absorption'!$H230*BQ230*$F230</f>
        <v>0</v>
      </c>
      <c r="BS230" s="7"/>
      <c r="BT230">
        <f>(1 - 'Initial absorption'!$T230)*(BJ230+BK230)</f>
        <v>0</v>
      </c>
      <c r="BU230">
        <f t="shared" si="518"/>
        <v>0</v>
      </c>
      <c r="CF230" s="7">
        <f t="shared" si="584"/>
        <v>0</v>
      </c>
      <c r="CG230" s="7">
        <f t="shared" si="487"/>
        <v>0</v>
      </c>
      <c r="CH230" s="7">
        <f t="shared" si="520"/>
        <v>0</v>
      </c>
      <c r="CI230" s="7">
        <f t="shared" si="544"/>
        <v>0</v>
      </c>
      <c r="CJ230" s="7"/>
      <c r="CK230" s="7">
        <f t="shared" si="545"/>
        <v>0</v>
      </c>
      <c r="CL230" s="7">
        <f t="shared" si="588"/>
        <v>0</v>
      </c>
      <c r="CM230" s="7">
        <f t="shared" si="521"/>
        <v>0</v>
      </c>
      <c r="CN230" s="7">
        <f t="shared" si="546"/>
        <v>0</v>
      </c>
      <c r="CP230">
        <f t="shared" si="522"/>
        <v>0</v>
      </c>
      <c r="CQ230">
        <f t="shared" si="523"/>
        <v>0</v>
      </c>
      <c r="CR230">
        <f t="shared" si="524"/>
        <v>0</v>
      </c>
      <c r="CS230">
        <f t="shared" si="564"/>
        <v>0</v>
      </c>
      <c r="CT230" s="7"/>
      <c r="CU230" s="7">
        <f t="shared" si="589"/>
        <v>0</v>
      </c>
      <c r="CV230" s="7">
        <f t="shared" si="565"/>
        <v>0</v>
      </c>
      <c r="CW230" s="7">
        <f t="shared" si="525"/>
        <v>0</v>
      </c>
      <c r="CX230" s="7"/>
      <c r="CY230" s="7">
        <f t="shared" si="590"/>
        <v>0</v>
      </c>
      <c r="CZ230" s="7">
        <f>'Initial absorption'!$H230*CY230*$F230</f>
        <v>0</v>
      </c>
      <c r="DA230" s="7">
        <f t="shared" si="566"/>
        <v>0</v>
      </c>
      <c r="DB230" s="7">
        <f>'Initial absorption'!$N230*DA230*$J230</f>
        <v>0</v>
      </c>
      <c r="DC230" s="7"/>
      <c r="DD230">
        <f t="shared" si="591"/>
        <v>0</v>
      </c>
      <c r="DE230" s="7">
        <f t="shared" si="592"/>
        <v>0</v>
      </c>
      <c r="DF230">
        <f t="shared" si="547"/>
        <v>0</v>
      </c>
      <c r="DG230" s="7"/>
      <c r="DH230">
        <f t="shared" si="548"/>
        <v>0</v>
      </c>
      <c r="DI230">
        <f t="shared" si="567"/>
        <v>0</v>
      </c>
      <c r="DJ230">
        <f t="shared" si="580"/>
        <v>0</v>
      </c>
      <c r="DK230" s="7"/>
      <c r="DL230">
        <f>(1 - 'Initial absorption'!$N230)*DA230</f>
        <v>0</v>
      </c>
      <c r="DM230" s="7">
        <f t="shared" si="593"/>
        <v>0</v>
      </c>
      <c r="DN230">
        <f>'Initial absorption'!$T230*(DL230+DM230)*$N230</f>
        <v>0</v>
      </c>
      <c r="DO230" s="7"/>
      <c r="DP230">
        <f t="shared" si="616"/>
        <v>0</v>
      </c>
      <c r="DQ230">
        <f>'Initial absorption'!$N230*DP230*$J230</f>
        <v>0</v>
      </c>
      <c r="DS230">
        <f>(1-'Initial absorption'!$N230)*DP230</f>
        <v>0</v>
      </c>
      <c r="DT230">
        <f>'Initial absorption'!$H230*DS230*$F230</f>
        <v>0</v>
      </c>
      <c r="DU230" s="7"/>
      <c r="DV230">
        <f>(1 - 'Initial absorption'!$T230)*(DL230+DM230)</f>
        <v>0</v>
      </c>
      <c r="DW230">
        <f t="shared" si="594"/>
        <v>0</v>
      </c>
      <c r="EH230" s="7">
        <f t="shared" si="585"/>
        <v>0</v>
      </c>
      <c r="EI230" s="7">
        <f t="shared" si="488"/>
        <v>0</v>
      </c>
      <c r="EJ230" s="7">
        <f t="shared" si="526"/>
        <v>0</v>
      </c>
      <c r="EK230" s="7">
        <f t="shared" si="549"/>
        <v>0</v>
      </c>
      <c r="EL230" s="7"/>
      <c r="EM230" s="7">
        <f t="shared" si="550"/>
        <v>0</v>
      </c>
      <c r="EN230" s="7">
        <f t="shared" si="595"/>
        <v>0</v>
      </c>
      <c r="EO230" s="7">
        <f t="shared" si="527"/>
        <v>0</v>
      </c>
      <c r="EP230" s="7">
        <f t="shared" si="551"/>
        <v>0</v>
      </c>
      <c r="ER230">
        <f t="shared" si="528"/>
        <v>0</v>
      </c>
      <c r="ES230">
        <f t="shared" si="529"/>
        <v>0</v>
      </c>
      <c r="ET230">
        <f t="shared" si="530"/>
        <v>0</v>
      </c>
      <c r="EU230">
        <f t="shared" si="568"/>
        <v>0</v>
      </c>
      <c r="EV230" s="7"/>
      <c r="EW230" s="7">
        <f t="shared" si="596"/>
        <v>0</v>
      </c>
      <c r="EX230" s="7">
        <f t="shared" si="569"/>
        <v>0</v>
      </c>
      <c r="EY230" s="7">
        <f t="shared" si="531"/>
        <v>0</v>
      </c>
      <c r="EZ230" s="7"/>
      <c r="FA230" s="7">
        <f t="shared" si="597"/>
        <v>0</v>
      </c>
      <c r="FB230" s="7">
        <f>'Initial absorption'!$H230*FA230*$F230</f>
        <v>0</v>
      </c>
      <c r="FC230" s="7">
        <f t="shared" si="570"/>
        <v>0</v>
      </c>
      <c r="FD230" s="7">
        <f>'Initial absorption'!$N230*FC230*$J230</f>
        <v>0</v>
      </c>
      <c r="FE230" s="7"/>
      <c r="FF230">
        <f t="shared" si="598"/>
        <v>0</v>
      </c>
      <c r="FG230" s="7">
        <f t="shared" si="599"/>
        <v>0</v>
      </c>
      <c r="FH230">
        <f t="shared" si="552"/>
        <v>0</v>
      </c>
      <c r="FI230" s="7"/>
      <c r="FJ230">
        <f t="shared" si="553"/>
        <v>0</v>
      </c>
      <c r="FK230">
        <f t="shared" si="571"/>
        <v>0</v>
      </c>
      <c r="FL230">
        <f t="shared" si="581"/>
        <v>0</v>
      </c>
      <c r="FM230" s="7"/>
      <c r="FN230">
        <f>(1 - 'Initial absorption'!$N230)*FC230</f>
        <v>0</v>
      </c>
      <c r="FO230" s="7">
        <f t="shared" si="600"/>
        <v>0</v>
      </c>
      <c r="FP230">
        <f>'Initial absorption'!$T230*(FN230+FO230)*$N230</f>
        <v>0</v>
      </c>
      <c r="FQ230" s="7"/>
      <c r="FR230">
        <f t="shared" si="617"/>
        <v>0</v>
      </c>
      <c r="FS230">
        <f>'Initial absorption'!$N230*FR230*$J230</f>
        <v>0</v>
      </c>
      <c r="FU230">
        <f>(1-'Initial absorption'!$N230)*FR230</f>
        <v>0</v>
      </c>
      <c r="FV230">
        <f>'Initial absorption'!$H230*FU230*$F230</f>
        <v>0</v>
      </c>
      <c r="FW230" s="7"/>
      <c r="FX230">
        <f>(1 - 'Initial absorption'!$T230)*(FN230+FO230)</f>
        <v>0</v>
      </c>
      <c r="FY230">
        <f t="shared" si="601"/>
        <v>0</v>
      </c>
      <c r="GJ230" s="7">
        <f t="shared" si="586"/>
        <v>0</v>
      </c>
      <c r="GK230" s="7">
        <f t="shared" si="489"/>
        <v>0</v>
      </c>
      <c r="GL230" s="7">
        <f t="shared" si="532"/>
        <v>0</v>
      </c>
      <c r="GM230" s="7">
        <f t="shared" si="554"/>
        <v>0</v>
      </c>
      <c r="GN230" s="7"/>
      <c r="GO230" s="7">
        <f t="shared" si="555"/>
        <v>0</v>
      </c>
      <c r="GP230" s="7">
        <f t="shared" si="602"/>
        <v>0</v>
      </c>
      <c r="GQ230" s="7">
        <f t="shared" si="533"/>
        <v>0</v>
      </c>
      <c r="GR230" s="7">
        <f t="shared" si="556"/>
        <v>0</v>
      </c>
      <c r="GT230">
        <f t="shared" si="534"/>
        <v>0</v>
      </c>
      <c r="GU230">
        <f t="shared" si="535"/>
        <v>0</v>
      </c>
      <c r="GV230">
        <f t="shared" si="536"/>
        <v>0</v>
      </c>
      <c r="GW230">
        <f t="shared" si="572"/>
        <v>0</v>
      </c>
      <c r="GX230" s="7"/>
      <c r="GY230" s="7">
        <f t="shared" si="603"/>
        <v>0</v>
      </c>
      <c r="GZ230" s="7">
        <f t="shared" si="573"/>
        <v>0</v>
      </c>
      <c r="HA230" s="7">
        <f t="shared" si="537"/>
        <v>0</v>
      </c>
      <c r="HB230" s="7"/>
      <c r="HC230" s="7">
        <f t="shared" si="604"/>
        <v>0</v>
      </c>
      <c r="HD230" s="7">
        <f>'Initial absorption'!$H230*HC230*$F230</f>
        <v>0</v>
      </c>
      <c r="HE230" s="7">
        <f t="shared" si="574"/>
        <v>0</v>
      </c>
      <c r="HF230" s="7">
        <f>'Initial absorption'!$N230*HE230*$J230</f>
        <v>0</v>
      </c>
      <c r="HG230" s="7"/>
      <c r="HH230">
        <f t="shared" si="605"/>
        <v>0</v>
      </c>
      <c r="HI230" s="7">
        <f t="shared" si="606"/>
        <v>0</v>
      </c>
      <c r="HJ230">
        <f t="shared" si="557"/>
        <v>0</v>
      </c>
      <c r="HK230" s="7"/>
      <c r="HL230">
        <f t="shared" si="558"/>
        <v>0</v>
      </c>
      <c r="HM230">
        <f t="shared" si="575"/>
        <v>0</v>
      </c>
      <c r="HN230">
        <f t="shared" si="582"/>
        <v>0</v>
      </c>
      <c r="HO230" s="7"/>
      <c r="HP230">
        <f>(1 - 'Initial absorption'!$N230)*HE230</f>
        <v>0</v>
      </c>
      <c r="HQ230" s="7">
        <f t="shared" si="607"/>
        <v>0</v>
      </c>
      <c r="HR230">
        <f>'Initial absorption'!$T230*(HP230+HQ230)*$N230</f>
        <v>0</v>
      </c>
      <c r="HS230" s="7"/>
      <c r="HT230">
        <f t="shared" si="618"/>
        <v>0</v>
      </c>
      <c r="HU230">
        <f>'Initial absorption'!$N230*HT230*$J230</f>
        <v>0</v>
      </c>
      <c r="HW230">
        <f>(1-'Initial absorption'!$N230)*HT230</f>
        <v>0</v>
      </c>
      <c r="HX230">
        <f>'Initial absorption'!$H230*HW230*$F230</f>
        <v>0</v>
      </c>
      <c r="HY230" s="7"/>
      <c r="HZ230">
        <f>(1 - 'Initial absorption'!$T230)*(HP230+HQ230)</f>
        <v>0</v>
      </c>
      <c r="IA230">
        <f t="shared" si="608"/>
        <v>0</v>
      </c>
      <c r="IL230" s="7">
        <f t="shared" si="587"/>
        <v>0</v>
      </c>
      <c r="IM230" s="7">
        <f t="shared" si="490"/>
        <v>0</v>
      </c>
      <c r="IN230" s="7">
        <f t="shared" si="538"/>
        <v>0</v>
      </c>
      <c r="IO230" s="7">
        <f t="shared" si="559"/>
        <v>0</v>
      </c>
      <c r="IP230" s="7"/>
      <c r="IQ230" s="7">
        <f t="shared" si="560"/>
        <v>0</v>
      </c>
      <c r="IR230" s="7">
        <f t="shared" si="609"/>
        <v>0</v>
      </c>
      <c r="IS230" s="7">
        <f t="shared" si="539"/>
        <v>0</v>
      </c>
      <c r="IT230" s="7">
        <f t="shared" si="561"/>
        <v>0</v>
      </c>
      <c r="IV230">
        <f t="shared" si="540"/>
        <v>0</v>
      </c>
      <c r="IW230">
        <f t="shared" si="541"/>
        <v>0</v>
      </c>
      <c r="IX230">
        <f t="shared" si="542"/>
        <v>0</v>
      </c>
      <c r="IY230">
        <f t="shared" si="576"/>
        <v>0</v>
      </c>
      <c r="IZ230" s="7"/>
      <c r="JA230" s="7">
        <f t="shared" si="610"/>
        <v>0</v>
      </c>
      <c r="JB230" s="7">
        <f t="shared" si="577"/>
        <v>0</v>
      </c>
      <c r="JC230" s="7">
        <f t="shared" si="543"/>
        <v>0</v>
      </c>
      <c r="JD230" s="7"/>
      <c r="JE230" s="7">
        <f t="shared" si="611"/>
        <v>0</v>
      </c>
      <c r="JF230" s="7">
        <f>'Initial absorption'!$H230*JE230*$F230</f>
        <v>0</v>
      </c>
      <c r="JG230" s="7">
        <f t="shared" si="578"/>
        <v>0</v>
      </c>
      <c r="JH230" s="7">
        <f>'Initial absorption'!$N230*JG230*$J230</f>
        <v>0</v>
      </c>
      <c r="JI230" s="7"/>
      <c r="JJ230">
        <f t="shared" si="612"/>
        <v>0</v>
      </c>
      <c r="JK230" s="7">
        <f t="shared" si="613"/>
        <v>0</v>
      </c>
      <c r="JL230">
        <f t="shared" si="562"/>
        <v>0</v>
      </c>
      <c r="JM230" s="7"/>
      <c r="JN230">
        <f t="shared" si="563"/>
        <v>0</v>
      </c>
      <c r="JO230">
        <f t="shared" si="579"/>
        <v>0</v>
      </c>
      <c r="JP230">
        <f t="shared" si="583"/>
        <v>0</v>
      </c>
      <c r="JQ230" s="7"/>
      <c r="JR230">
        <f>(1 - 'Initial absorption'!$N230)*JG230</f>
        <v>0</v>
      </c>
      <c r="JS230" s="7">
        <f t="shared" si="614"/>
        <v>0</v>
      </c>
      <c r="JT230">
        <f>'Initial absorption'!$T230*(JR230+JS230)*$N230</f>
        <v>0</v>
      </c>
      <c r="JU230" s="7"/>
      <c r="JV230">
        <f t="shared" si="619"/>
        <v>0</v>
      </c>
      <c r="JW230">
        <f>'Initial absorption'!$N230*JV230*$J230</f>
        <v>0</v>
      </c>
      <c r="JY230">
        <f>(1-'Initial absorption'!$N230)*JV230</f>
        <v>0</v>
      </c>
      <c r="JZ230">
        <f>'Initial absorption'!$H230*JY230*$F230</f>
        <v>0</v>
      </c>
      <c r="KA230" s="7"/>
      <c r="KB230">
        <f>(1 - 'Initial absorption'!$T230)*(JR230+JS230)</f>
        <v>0</v>
      </c>
      <c r="KC230">
        <f t="shared" si="615"/>
        <v>0</v>
      </c>
    </row>
    <row r="231" spans="4:289" x14ac:dyDescent="0.25">
      <c r="D231">
        <v>1425</v>
      </c>
      <c r="E231">
        <f>'Input spectra'!B231</f>
        <v>0</v>
      </c>
      <c r="F231">
        <f>'Initial absorption'!J231</f>
        <v>0</v>
      </c>
      <c r="G231">
        <f>'Input spectra'!C231</f>
        <v>0</v>
      </c>
      <c r="H231">
        <f t="shared" si="491"/>
        <v>0</v>
      </c>
      <c r="I231">
        <f>'Input spectra'!D231</f>
        <v>0</v>
      </c>
      <c r="J231">
        <f>'Initial absorption'!P231</f>
        <v>0</v>
      </c>
      <c r="K231">
        <f>'Input spectra'!E231</f>
        <v>0</v>
      </c>
      <c r="L231">
        <f t="shared" si="492"/>
        <v>0</v>
      </c>
      <c r="M231">
        <f>'Input spectra'!F231</f>
        <v>0</v>
      </c>
      <c r="N231">
        <f>'Initial absorption'!V231</f>
        <v>0</v>
      </c>
      <c r="O231">
        <f>'Input spectra'!G231</f>
        <v>0</v>
      </c>
      <c r="P231">
        <f t="shared" si="493"/>
        <v>0</v>
      </c>
      <c r="R231">
        <f>'Reaching edge prob after ems 1'!$EZ232</f>
        <v>0.89163736370400359</v>
      </c>
      <c r="S231">
        <f>'Reaching edge prob after ems 2'!$EZ232</f>
        <v>0.89163736370400359</v>
      </c>
      <c r="T231">
        <f>'Reaching edge prob after ems 3'!EZ232</f>
        <v>0.89163736370400359</v>
      </c>
      <c r="U231">
        <f>1-EXP(-'Reaching edge prob after ems 1'!FC232*_k_in_ec_correction*($E231*_c1+'Input spectra'!Y231))</f>
        <v>1.0957766694471793E-2</v>
      </c>
      <c r="V231">
        <f>1-EXP(-(_t-'Reaching edge prob after ems 1'!FC232)*_k_in_ec_correction*($E231*_c1+'Input spectra'!Y231))</f>
        <v>1.1067742430887595E-2</v>
      </c>
      <c r="W231">
        <f>1-EXP(-'Reaching edge prob after ems 2'!FC232*_k_in_ec_correction*($I231*_c2+'Input spectra'!Y231))</f>
        <v>1.0957766694471793E-2</v>
      </c>
      <c r="X231">
        <f>1-EXP(-(_t-'Reaching edge prob after ems 2'!FC232)*_k_in_ec_correction*($I231*_c2+'Input spectra'!Y231))</f>
        <v>1.1067742430887595E-2</v>
      </c>
      <c r="Y231">
        <f>1-EXP(-'Reaching edge prob after ems 3'!FC232*_k_in_ec_correction*($M231*_c3+'Input spectra'!Y231))</f>
        <v>1.0957766694471793E-2</v>
      </c>
      <c r="Z231">
        <f>1-EXP(-(_t-'Reaching edge prob after ems 3'!FC232)*_k_in_ec_correction*($M231*_c3+'Input spectra'!Y231))</f>
        <v>1.1067742430887595E-2</v>
      </c>
      <c r="AD231" s="7">
        <f t="shared" si="494"/>
        <v>0</v>
      </c>
      <c r="AE231" s="7">
        <f t="shared" si="495"/>
        <v>0</v>
      </c>
      <c r="AF231" s="7">
        <f t="shared" si="496"/>
        <v>0</v>
      </c>
      <c r="AG231" s="7">
        <f t="shared" si="497"/>
        <v>0</v>
      </c>
      <c r="AH231" s="7"/>
      <c r="AI231" s="7">
        <f t="shared" si="498"/>
        <v>0</v>
      </c>
      <c r="AJ231" s="7">
        <f t="shared" si="499"/>
        <v>0</v>
      </c>
      <c r="AK231" s="7">
        <f t="shared" si="500"/>
        <v>0</v>
      </c>
      <c r="AL231" s="7">
        <f t="shared" si="501"/>
        <v>0</v>
      </c>
      <c r="AN231">
        <f t="shared" si="502"/>
        <v>0</v>
      </c>
      <c r="AO231">
        <f t="shared" si="503"/>
        <v>0</v>
      </c>
      <c r="AP231">
        <f t="shared" si="504"/>
        <v>0</v>
      </c>
      <c r="AQ231">
        <f t="shared" si="505"/>
        <v>0</v>
      </c>
      <c r="AR231" s="7"/>
      <c r="AS231" s="7">
        <f t="shared" si="506"/>
        <v>0</v>
      </c>
      <c r="AT231" s="7">
        <f t="shared" si="507"/>
        <v>0</v>
      </c>
      <c r="AU231" s="7">
        <f t="shared" si="508"/>
        <v>0</v>
      </c>
      <c r="AV231" s="7"/>
      <c r="AW231" s="7">
        <f t="shared" si="509"/>
        <v>0</v>
      </c>
      <c r="AX231" s="7">
        <f>'Initial absorption'!$H231*AW231*$F231</f>
        <v>0</v>
      </c>
      <c r="AY231" s="7">
        <f t="shared" si="510"/>
        <v>0</v>
      </c>
      <c r="AZ231" s="7">
        <f>'Initial absorption'!$N231*AY231*$J231</f>
        <v>0</v>
      </c>
      <c r="BA231" s="7"/>
      <c r="BB231">
        <f t="shared" si="511"/>
        <v>0</v>
      </c>
      <c r="BC231" s="7">
        <f t="shared" si="512"/>
        <v>0</v>
      </c>
      <c r="BD231">
        <f t="shared" si="513"/>
        <v>0</v>
      </c>
      <c r="BE231" s="7"/>
      <c r="BF231">
        <f t="shared" si="514"/>
        <v>0</v>
      </c>
      <c r="BG231">
        <f t="shared" si="515"/>
        <v>0</v>
      </c>
      <c r="BH231">
        <f t="shared" si="516"/>
        <v>0</v>
      </c>
      <c r="BI231" s="7"/>
      <c r="BJ231">
        <f>(1 - 'Initial absorption'!$N231)*AY231</f>
        <v>0</v>
      </c>
      <c r="BK231" s="7">
        <f t="shared" si="519"/>
        <v>0</v>
      </c>
      <c r="BL231">
        <f>'Initial absorption'!$T231*(BJ231+BK231)*$N231</f>
        <v>0</v>
      </c>
      <c r="BM231" s="7"/>
      <c r="BN231">
        <f t="shared" si="517"/>
        <v>0</v>
      </c>
      <c r="BO231">
        <f>'Initial absorption'!$N231*BN231*$J231</f>
        <v>0</v>
      </c>
      <c r="BQ231">
        <f>(1-'Initial absorption'!$N231)*BN231</f>
        <v>0</v>
      </c>
      <c r="BR231">
        <f>'Initial absorption'!$H231*BQ231*$F231</f>
        <v>0</v>
      </c>
      <c r="BS231" s="7"/>
      <c r="BT231">
        <f>(1 - 'Initial absorption'!$T231)*(BJ231+BK231)</f>
        <v>0</v>
      </c>
      <c r="BU231">
        <f t="shared" si="518"/>
        <v>0</v>
      </c>
      <c r="CF231" s="7">
        <f t="shared" si="584"/>
        <v>0</v>
      </c>
      <c r="CG231" s="7">
        <f t="shared" si="487"/>
        <v>0</v>
      </c>
      <c r="CH231" s="7">
        <f t="shared" si="520"/>
        <v>0</v>
      </c>
      <c r="CI231" s="7">
        <f t="shared" si="544"/>
        <v>0</v>
      </c>
      <c r="CJ231" s="7"/>
      <c r="CK231" s="7">
        <f t="shared" si="545"/>
        <v>0</v>
      </c>
      <c r="CL231" s="7">
        <f t="shared" si="588"/>
        <v>0</v>
      </c>
      <c r="CM231" s="7">
        <f t="shared" si="521"/>
        <v>0</v>
      </c>
      <c r="CN231" s="7">
        <f t="shared" si="546"/>
        <v>0</v>
      </c>
      <c r="CP231">
        <f t="shared" si="522"/>
        <v>0</v>
      </c>
      <c r="CQ231">
        <f t="shared" si="523"/>
        <v>0</v>
      </c>
      <c r="CR231">
        <f t="shared" si="524"/>
        <v>0</v>
      </c>
      <c r="CS231">
        <f t="shared" si="564"/>
        <v>0</v>
      </c>
      <c r="CT231" s="7"/>
      <c r="CU231" s="7">
        <f t="shared" si="589"/>
        <v>0</v>
      </c>
      <c r="CV231" s="7">
        <f t="shared" si="565"/>
        <v>0</v>
      </c>
      <c r="CW231" s="7">
        <f t="shared" si="525"/>
        <v>0</v>
      </c>
      <c r="CX231" s="7"/>
      <c r="CY231" s="7">
        <f t="shared" si="590"/>
        <v>0</v>
      </c>
      <c r="CZ231" s="7">
        <f>'Initial absorption'!$H231*CY231*$F231</f>
        <v>0</v>
      </c>
      <c r="DA231" s="7">
        <f t="shared" si="566"/>
        <v>0</v>
      </c>
      <c r="DB231" s="7">
        <f>'Initial absorption'!$N231*DA231*$J231</f>
        <v>0</v>
      </c>
      <c r="DC231" s="7"/>
      <c r="DD231">
        <f t="shared" si="591"/>
        <v>0</v>
      </c>
      <c r="DE231" s="7">
        <f t="shared" si="592"/>
        <v>0</v>
      </c>
      <c r="DF231">
        <f t="shared" si="547"/>
        <v>0</v>
      </c>
      <c r="DG231" s="7"/>
      <c r="DH231">
        <f t="shared" si="548"/>
        <v>0</v>
      </c>
      <c r="DI231">
        <f t="shared" si="567"/>
        <v>0</v>
      </c>
      <c r="DJ231">
        <f t="shared" si="580"/>
        <v>0</v>
      </c>
      <c r="DK231" s="7"/>
      <c r="DL231">
        <f>(1 - 'Initial absorption'!$N231)*DA231</f>
        <v>0</v>
      </c>
      <c r="DM231" s="7">
        <f t="shared" si="593"/>
        <v>0</v>
      </c>
      <c r="DN231">
        <f>'Initial absorption'!$T231*(DL231+DM231)*$N231</f>
        <v>0</v>
      </c>
      <c r="DO231" s="7"/>
      <c r="DP231">
        <f t="shared" si="616"/>
        <v>0</v>
      </c>
      <c r="DQ231">
        <f>'Initial absorption'!$N231*DP231*$J231</f>
        <v>0</v>
      </c>
      <c r="DS231">
        <f>(1-'Initial absorption'!$N231)*DP231</f>
        <v>0</v>
      </c>
      <c r="DT231">
        <f>'Initial absorption'!$H231*DS231*$F231</f>
        <v>0</v>
      </c>
      <c r="DU231" s="7"/>
      <c r="DV231">
        <f>(1 - 'Initial absorption'!$T231)*(DL231+DM231)</f>
        <v>0</v>
      </c>
      <c r="DW231">
        <f t="shared" si="594"/>
        <v>0</v>
      </c>
      <c r="EH231" s="7">
        <f t="shared" si="585"/>
        <v>0</v>
      </c>
      <c r="EI231" s="7">
        <f t="shared" si="488"/>
        <v>0</v>
      </c>
      <c r="EJ231" s="7">
        <f t="shared" si="526"/>
        <v>0</v>
      </c>
      <c r="EK231" s="7">
        <f t="shared" si="549"/>
        <v>0</v>
      </c>
      <c r="EL231" s="7"/>
      <c r="EM231" s="7">
        <f t="shared" si="550"/>
        <v>0</v>
      </c>
      <c r="EN231" s="7">
        <f t="shared" si="595"/>
        <v>0</v>
      </c>
      <c r="EO231" s="7">
        <f t="shared" si="527"/>
        <v>0</v>
      </c>
      <c r="EP231" s="7">
        <f t="shared" si="551"/>
        <v>0</v>
      </c>
      <c r="ER231">
        <f t="shared" si="528"/>
        <v>0</v>
      </c>
      <c r="ES231">
        <f t="shared" si="529"/>
        <v>0</v>
      </c>
      <c r="ET231">
        <f t="shared" si="530"/>
        <v>0</v>
      </c>
      <c r="EU231">
        <f t="shared" si="568"/>
        <v>0</v>
      </c>
      <c r="EV231" s="7"/>
      <c r="EW231" s="7">
        <f t="shared" si="596"/>
        <v>0</v>
      </c>
      <c r="EX231" s="7">
        <f t="shared" si="569"/>
        <v>0</v>
      </c>
      <c r="EY231" s="7">
        <f t="shared" si="531"/>
        <v>0</v>
      </c>
      <c r="EZ231" s="7"/>
      <c r="FA231" s="7">
        <f t="shared" si="597"/>
        <v>0</v>
      </c>
      <c r="FB231" s="7">
        <f>'Initial absorption'!$H231*FA231*$F231</f>
        <v>0</v>
      </c>
      <c r="FC231" s="7">
        <f t="shared" si="570"/>
        <v>0</v>
      </c>
      <c r="FD231" s="7">
        <f>'Initial absorption'!$N231*FC231*$J231</f>
        <v>0</v>
      </c>
      <c r="FE231" s="7"/>
      <c r="FF231">
        <f t="shared" si="598"/>
        <v>0</v>
      </c>
      <c r="FG231" s="7">
        <f t="shared" si="599"/>
        <v>0</v>
      </c>
      <c r="FH231">
        <f t="shared" si="552"/>
        <v>0</v>
      </c>
      <c r="FI231" s="7"/>
      <c r="FJ231">
        <f t="shared" si="553"/>
        <v>0</v>
      </c>
      <c r="FK231">
        <f t="shared" si="571"/>
        <v>0</v>
      </c>
      <c r="FL231">
        <f t="shared" si="581"/>
        <v>0</v>
      </c>
      <c r="FM231" s="7"/>
      <c r="FN231">
        <f>(1 - 'Initial absorption'!$N231)*FC231</f>
        <v>0</v>
      </c>
      <c r="FO231" s="7">
        <f t="shared" si="600"/>
        <v>0</v>
      </c>
      <c r="FP231">
        <f>'Initial absorption'!$T231*(FN231+FO231)*$N231</f>
        <v>0</v>
      </c>
      <c r="FQ231" s="7"/>
      <c r="FR231">
        <f t="shared" si="617"/>
        <v>0</v>
      </c>
      <c r="FS231">
        <f>'Initial absorption'!$N231*FR231*$J231</f>
        <v>0</v>
      </c>
      <c r="FU231">
        <f>(1-'Initial absorption'!$N231)*FR231</f>
        <v>0</v>
      </c>
      <c r="FV231">
        <f>'Initial absorption'!$H231*FU231*$F231</f>
        <v>0</v>
      </c>
      <c r="FW231" s="7"/>
      <c r="FX231">
        <f>(1 - 'Initial absorption'!$T231)*(FN231+FO231)</f>
        <v>0</v>
      </c>
      <c r="FY231">
        <f t="shared" si="601"/>
        <v>0</v>
      </c>
      <c r="GJ231" s="7">
        <f t="shared" si="586"/>
        <v>0</v>
      </c>
      <c r="GK231" s="7">
        <f t="shared" si="489"/>
        <v>0</v>
      </c>
      <c r="GL231" s="7">
        <f t="shared" si="532"/>
        <v>0</v>
      </c>
      <c r="GM231" s="7">
        <f t="shared" si="554"/>
        <v>0</v>
      </c>
      <c r="GN231" s="7"/>
      <c r="GO231" s="7">
        <f t="shared" si="555"/>
        <v>0</v>
      </c>
      <c r="GP231" s="7">
        <f t="shared" si="602"/>
        <v>0</v>
      </c>
      <c r="GQ231" s="7">
        <f t="shared" si="533"/>
        <v>0</v>
      </c>
      <c r="GR231" s="7">
        <f t="shared" si="556"/>
        <v>0</v>
      </c>
      <c r="GT231">
        <f t="shared" si="534"/>
        <v>0</v>
      </c>
      <c r="GU231">
        <f t="shared" si="535"/>
        <v>0</v>
      </c>
      <c r="GV231">
        <f t="shared" si="536"/>
        <v>0</v>
      </c>
      <c r="GW231">
        <f t="shared" si="572"/>
        <v>0</v>
      </c>
      <c r="GX231" s="7"/>
      <c r="GY231" s="7">
        <f t="shared" si="603"/>
        <v>0</v>
      </c>
      <c r="GZ231" s="7">
        <f t="shared" si="573"/>
        <v>0</v>
      </c>
      <c r="HA231" s="7">
        <f t="shared" si="537"/>
        <v>0</v>
      </c>
      <c r="HB231" s="7"/>
      <c r="HC231" s="7">
        <f t="shared" si="604"/>
        <v>0</v>
      </c>
      <c r="HD231" s="7">
        <f>'Initial absorption'!$H231*HC231*$F231</f>
        <v>0</v>
      </c>
      <c r="HE231" s="7">
        <f t="shared" si="574"/>
        <v>0</v>
      </c>
      <c r="HF231" s="7">
        <f>'Initial absorption'!$N231*HE231*$J231</f>
        <v>0</v>
      </c>
      <c r="HG231" s="7"/>
      <c r="HH231">
        <f t="shared" si="605"/>
        <v>0</v>
      </c>
      <c r="HI231" s="7">
        <f t="shared" si="606"/>
        <v>0</v>
      </c>
      <c r="HJ231">
        <f t="shared" si="557"/>
        <v>0</v>
      </c>
      <c r="HK231" s="7"/>
      <c r="HL231">
        <f t="shared" si="558"/>
        <v>0</v>
      </c>
      <c r="HM231">
        <f t="shared" si="575"/>
        <v>0</v>
      </c>
      <c r="HN231">
        <f t="shared" si="582"/>
        <v>0</v>
      </c>
      <c r="HO231" s="7"/>
      <c r="HP231">
        <f>(1 - 'Initial absorption'!$N231)*HE231</f>
        <v>0</v>
      </c>
      <c r="HQ231" s="7">
        <f t="shared" si="607"/>
        <v>0</v>
      </c>
      <c r="HR231">
        <f>'Initial absorption'!$T231*(HP231+HQ231)*$N231</f>
        <v>0</v>
      </c>
      <c r="HS231" s="7"/>
      <c r="HT231">
        <f t="shared" si="618"/>
        <v>0</v>
      </c>
      <c r="HU231">
        <f>'Initial absorption'!$N231*HT231*$J231</f>
        <v>0</v>
      </c>
      <c r="HW231">
        <f>(1-'Initial absorption'!$N231)*HT231</f>
        <v>0</v>
      </c>
      <c r="HX231">
        <f>'Initial absorption'!$H231*HW231*$F231</f>
        <v>0</v>
      </c>
      <c r="HY231" s="7"/>
      <c r="HZ231">
        <f>(1 - 'Initial absorption'!$T231)*(HP231+HQ231)</f>
        <v>0</v>
      </c>
      <c r="IA231">
        <f t="shared" si="608"/>
        <v>0</v>
      </c>
      <c r="IL231" s="7">
        <f t="shared" si="587"/>
        <v>0</v>
      </c>
      <c r="IM231" s="7">
        <f t="shared" si="490"/>
        <v>0</v>
      </c>
      <c r="IN231" s="7">
        <f t="shared" si="538"/>
        <v>0</v>
      </c>
      <c r="IO231" s="7">
        <f t="shared" si="559"/>
        <v>0</v>
      </c>
      <c r="IP231" s="7"/>
      <c r="IQ231" s="7">
        <f t="shared" si="560"/>
        <v>0</v>
      </c>
      <c r="IR231" s="7">
        <f t="shared" si="609"/>
        <v>0</v>
      </c>
      <c r="IS231" s="7">
        <f t="shared" si="539"/>
        <v>0</v>
      </c>
      <c r="IT231" s="7">
        <f t="shared" si="561"/>
        <v>0</v>
      </c>
      <c r="IV231">
        <f t="shared" si="540"/>
        <v>0</v>
      </c>
      <c r="IW231">
        <f t="shared" si="541"/>
        <v>0</v>
      </c>
      <c r="IX231">
        <f t="shared" si="542"/>
        <v>0</v>
      </c>
      <c r="IY231">
        <f t="shared" si="576"/>
        <v>0</v>
      </c>
      <c r="IZ231" s="7"/>
      <c r="JA231" s="7">
        <f t="shared" si="610"/>
        <v>0</v>
      </c>
      <c r="JB231" s="7">
        <f t="shared" si="577"/>
        <v>0</v>
      </c>
      <c r="JC231" s="7">
        <f t="shared" si="543"/>
        <v>0</v>
      </c>
      <c r="JD231" s="7"/>
      <c r="JE231" s="7">
        <f t="shared" si="611"/>
        <v>0</v>
      </c>
      <c r="JF231" s="7">
        <f>'Initial absorption'!$H231*JE231*$F231</f>
        <v>0</v>
      </c>
      <c r="JG231" s="7">
        <f t="shared" si="578"/>
        <v>0</v>
      </c>
      <c r="JH231" s="7">
        <f>'Initial absorption'!$N231*JG231*$J231</f>
        <v>0</v>
      </c>
      <c r="JI231" s="7"/>
      <c r="JJ231">
        <f t="shared" si="612"/>
        <v>0</v>
      </c>
      <c r="JK231" s="7">
        <f t="shared" si="613"/>
        <v>0</v>
      </c>
      <c r="JL231">
        <f t="shared" si="562"/>
        <v>0</v>
      </c>
      <c r="JM231" s="7"/>
      <c r="JN231">
        <f t="shared" si="563"/>
        <v>0</v>
      </c>
      <c r="JO231">
        <f t="shared" si="579"/>
        <v>0</v>
      </c>
      <c r="JP231">
        <f t="shared" si="583"/>
        <v>0</v>
      </c>
      <c r="JQ231" s="7"/>
      <c r="JR231">
        <f>(1 - 'Initial absorption'!$N231)*JG231</f>
        <v>0</v>
      </c>
      <c r="JS231" s="7">
        <f t="shared" si="614"/>
        <v>0</v>
      </c>
      <c r="JT231">
        <f>'Initial absorption'!$T231*(JR231+JS231)*$N231</f>
        <v>0</v>
      </c>
      <c r="JU231" s="7"/>
      <c r="JV231">
        <f t="shared" si="619"/>
        <v>0</v>
      </c>
      <c r="JW231">
        <f>'Initial absorption'!$N231*JV231*$J231</f>
        <v>0</v>
      </c>
      <c r="JY231">
        <f>(1-'Initial absorption'!$N231)*JV231</f>
        <v>0</v>
      </c>
      <c r="JZ231">
        <f>'Initial absorption'!$H231*JY231*$F231</f>
        <v>0</v>
      </c>
      <c r="KA231" s="7"/>
      <c r="KB231">
        <f>(1 - 'Initial absorption'!$T231)*(JR231+JS231)</f>
        <v>0</v>
      </c>
      <c r="KC231">
        <f t="shared" si="615"/>
        <v>0</v>
      </c>
    </row>
    <row r="232" spans="4:289" x14ac:dyDescent="0.25">
      <c r="D232">
        <v>1430</v>
      </c>
      <c r="E232">
        <f>'Input spectra'!B232</f>
        <v>0</v>
      </c>
      <c r="F232">
        <f>'Initial absorption'!J232</f>
        <v>0</v>
      </c>
      <c r="G232">
        <f>'Input spectra'!C232</f>
        <v>0</v>
      </c>
      <c r="H232">
        <f t="shared" si="491"/>
        <v>0</v>
      </c>
      <c r="I232">
        <f>'Input spectra'!D232</f>
        <v>0</v>
      </c>
      <c r="J232">
        <f>'Initial absorption'!P232</f>
        <v>0</v>
      </c>
      <c r="K232">
        <f>'Input spectra'!E232</f>
        <v>0</v>
      </c>
      <c r="L232">
        <f t="shared" si="492"/>
        <v>0</v>
      </c>
      <c r="M232">
        <f>'Input spectra'!F232</f>
        <v>0</v>
      </c>
      <c r="N232">
        <f>'Initial absorption'!V232</f>
        <v>0</v>
      </c>
      <c r="O232">
        <f>'Input spectra'!G232</f>
        <v>0</v>
      </c>
      <c r="P232">
        <f t="shared" si="493"/>
        <v>0</v>
      </c>
      <c r="R232">
        <f>'Reaching edge prob after ems 1'!$EZ233</f>
        <v>0.89176701907401779</v>
      </c>
      <c r="S232">
        <f>'Reaching edge prob after ems 2'!$EZ233</f>
        <v>0.89176701907401779</v>
      </c>
      <c r="T232">
        <f>'Reaching edge prob after ems 3'!EZ233</f>
        <v>0.89176701907401779</v>
      </c>
      <c r="U232">
        <f>1-EXP(-'Reaching edge prob after ems 1'!FC233*_k_in_ec_correction*($E232*_c1+'Input spectra'!Y232))</f>
        <v>1.0943590360117939E-2</v>
      </c>
      <c r="V232">
        <f>1-EXP(-(_t-'Reaching edge prob after ems 1'!FC233)*_k_in_ec_correction*($E232*_c1+'Input spectra'!Y232))</f>
        <v>1.1053280300215573E-2</v>
      </c>
      <c r="W232">
        <f>1-EXP(-'Reaching edge prob after ems 2'!FC233*_k_in_ec_correction*($I232*_c2+'Input spectra'!Y232))</f>
        <v>1.0943590360117939E-2</v>
      </c>
      <c r="X232">
        <f>1-EXP(-(_t-'Reaching edge prob after ems 2'!FC233)*_k_in_ec_correction*($I232*_c2+'Input spectra'!Y232))</f>
        <v>1.1053280300215573E-2</v>
      </c>
      <c r="Y232">
        <f>1-EXP(-'Reaching edge prob after ems 3'!FC233*_k_in_ec_correction*($M232*_c3+'Input spectra'!Y232))</f>
        <v>1.0943590360117939E-2</v>
      </c>
      <c r="Z232">
        <f>1-EXP(-(_t-'Reaching edge prob after ems 3'!FC233)*_k_in_ec_correction*($M232*_c3+'Input spectra'!Y232))</f>
        <v>1.1053280300215573E-2</v>
      </c>
      <c r="AD232" s="7">
        <f t="shared" si="494"/>
        <v>0</v>
      </c>
      <c r="AE232" s="7">
        <f t="shared" si="495"/>
        <v>0</v>
      </c>
      <c r="AF232" s="7">
        <f t="shared" si="496"/>
        <v>0</v>
      </c>
      <c r="AG232" s="7">
        <f t="shared" si="497"/>
        <v>0</v>
      </c>
      <c r="AH232" s="7"/>
      <c r="AI232" s="7">
        <f t="shared" si="498"/>
        <v>0</v>
      </c>
      <c r="AJ232" s="7">
        <f t="shared" si="499"/>
        <v>0</v>
      </c>
      <c r="AK232" s="7">
        <f t="shared" si="500"/>
        <v>0</v>
      </c>
      <c r="AL232" s="7">
        <f t="shared" si="501"/>
        <v>0</v>
      </c>
      <c r="AN232">
        <f t="shared" si="502"/>
        <v>0</v>
      </c>
      <c r="AO232">
        <f t="shared" si="503"/>
        <v>0</v>
      </c>
      <c r="AP232">
        <f t="shared" si="504"/>
        <v>0</v>
      </c>
      <c r="AQ232">
        <f t="shared" si="505"/>
        <v>0</v>
      </c>
      <c r="AR232" s="7"/>
      <c r="AS232" s="7">
        <f t="shared" si="506"/>
        <v>0</v>
      </c>
      <c r="AT232" s="7">
        <f t="shared" si="507"/>
        <v>0</v>
      </c>
      <c r="AU232" s="7">
        <f t="shared" si="508"/>
        <v>0</v>
      </c>
      <c r="AV232" s="7"/>
      <c r="AW232" s="7">
        <f t="shared" si="509"/>
        <v>0</v>
      </c>
      <c r="AX232" s="7">
        <f>'Initial absorption'!$H232*AW232*$F232</f>
        <v>0</v>
      </c>
      <c r="AY232" s="7">
        <f t="shared" si="510"/>
        <v>0</v>
      </c>
      <c r="AZ232" s="7">
        <f>'Initial absorption'!$N232*AY232*$J232</f>
        <v>0</v>
      </c>
      <c r="BA232" s="7"/>
      <c r="BB232">
        <f t="shared" si="511"/>
        <v>0</v>
      </c>
      <c r="BC232" s="7">
        <f t="shared" si="512"/>
        <v>0</v>
      </c>
      <c r="BD232">
        <f t="shared" si="513"/>
        <v>0</v>
      </c>
      <c r="BE232" s="7"/>
      <c r="BF232">
        <f t="shared" si="514"/>
        <v>0</v>
      </c>
      <c r="BG232">
        <f t="shared" si="515"/>
        <v>0</v>
      </c>
      <c r="BH232">
        <f t="shared" si="516"/>
        <v>0</v>
      </c>
      <c r="BI232" s="7"/>
      <c r="BJ232">
        <f>(1 - 'Initial absorption'!$N232)*AY232</f>
        <v>0</v>
      </c>
      <c r="BK232" s="7">
        <f t="shared" si="519"/>
        <v>0</v>
      </c>
      <c r="BL232">
        <f>'Initial absorption'!$T232*(BJ232+BK232)*$N232</f>
        <v>0</v>
      </c>
      <c r="BM232" s="7"/>
      <c r="BN232">
        <f t="shared" si="517"/>
        <v>0</v>
      </c>
      <c r="BO232">
        <f>'Initial absorption'!$N232*BN232*$J232</f>
        <v>0</v>
      </c>
      <c r="BQ232">
        <f>(1-'Initial absorption'!$N232)*BN232</f>
        <v>0</v>
      </c>
      <c r="BR232">
        <f>'Initial absorption'!$H232*BQ232*$F232</f>
        <v>0</v>
      </c>
      <c r="BS232" s="7"/>
      <c r="BT232">
        <f>(1 - 'Initial absorption'!$T232)*(BJ232+BK232)</f>
        <v>0</v>
      </c>
      <c r="BU232">
        <f t="shared" si="518"/>
        <v>0</v>
      </c>
      <c r="CF232" s="7">
        <f t="shared" si="584"/>
        <v>0</v>
      </c>
      <c r="CG232" s="7">
        <f t="shared" ref="CG232:CG246" si="620">CD$3*$H232*_ec_loss/2</f>
        <v>0</v>
      </c>
      <c r="CH232" s="7">
        <f t="shared" si="520"/>
        <v>0</v>
      </c>
      <c r="CI232" s="7">
        <f t="shared" si="544"/>
        <v>0</v>
      </c>
      <c r="CJ232" s="7"/>
      <c r="CK232" s="7">
        <f t="shared" si="545"/>
        <v>0</v>
      </c>
      <c r="CL232" s="7">
        <f t="shared" si="588"/>
        <v>0</v>
      </c>
      <c r="CM232" s="7">
        <f t="shared" si="521"/>
        <v>0</v>
      </c>
      <c r="CN232" s="7">
        <f t="shared" si="546"/>
        <v>0</v>
      </c>
      <c r="CP232">
        <f t="shared" si="522"/>
        <v>0</v>
      </c>
      <c r="CQ232">
        <f t="shared" si="523"/>
        <v>0</v>
      </c>
      <c r="CR232">
        <f t="shared" si="524"/>
        <v>0</v>
      </c>
      <c r="CS232">
        <f t="shared" si="564"/>
        <v>0</v>
      </c>
      <c r="CT232" s="7"/>
      <c r="CU232" s="7">
        <f t="shared" si="589"/>
        <v>0</v>
      </c>
      <c r="CV232" s="7">
        <f t="shared" si="565"/>
        <v>0</v>
      </c>
      <c r="CW232" s="7">
        <f t="shared" si="525"/>
        <v>0</v>
      </c>
      <c r="CX232" s="7"/>
      <c r="CY232" s="7">
        <f t="shared" si="590"/>
        <v>0</v>
      </c>
      <c r="CZ232" s="7">
        <f>'Initial absorption'!$H232*CY232*$F232</f>
        <v>0</v>
      </c>
      <c r="DA232" s="7">
        <f t="shared" si="566"/>
        <v>0</v>
      </c>
      <c r="DB232" s="7">
        <f>'Initial absorption'!$N232*DA232*$J232</f>
        <v>0</v>
      </c>
      <c r="DC232" s="7"/>
      <c r="DD232">
        <f t="shared" si="591"/>
        <v>0</v>
      </c>
      <c r="DE232" s="7">
        <f t="shared" si="592"/>
        <v>0</v>
      </c>
      <c r="DF232">
        <f t="shared" si="547"/>
        <v>0</v>
      </c>
      <c r="DG232" s="7"/>
      <c r="DH232">
        <f t="shared" si="548"/>
        <v>0</v>
      </c>
      <c r="DI232">
        <f t="shared" si="567"/>
        <v>0</v>
      </c>
      <c r="DJ232">
        <f t="shared" si="580"/>
        <v>0</v>
      </c>
      <c r="DK232" s="7"/>
      <c r="DL232">
        <f>(1 - 'Initial absorption'!$N232)*DA232</f>
        <v>0</v>
      </c>
      <c r="DM232" s="7">
        <f t="shared" si="593"/>
        <v>0</v>
      </c>
      <c r="DN232">
        <f>'Initial absorption'!$T232*(DL232+DM232)*$N232</f>
        <v>0</v>
      </c>
      <c r="DO232" s="7"/>
      <c r="DP232">
        <f t="shared" si="616"/>
        <v>0</v>
      </c>
      <c r="DQ232">
        <f>'Initial absorption'!$N232*DP232*$J232</f>
        <v>0</v>
      </c>
      <c r="DS232">
        <f>(1-'Initial absorption'!$N232)*DP232</f>
        <v>0</v>
      </c>
      <c r="DT232">
        <f>'Initial absorption'!$H232*DS232*$F232</f>
        <v>0</v>
      </c>
      <c r="DU232" s="7"/>
      <c r="DV232">
        <f>(1 - 'Initial absorption'!$T232)*(DL232+DM232)</f>
        <v>0</v>
      </c>
      <c r="DW232">
        <f t="shared" si="594"/>
        <v>0</v>
      </c>
      <c r="EH232" s="7">
        <f t="shared" si="585"/>
        <v>0</v>
      </c>
      <c r="EI232" s="7">
        <f t="shared" ref="EI232:EI246" si="621">EF$3*$H232*_ec_loss/2</f>
        <v>0</v>
      </c>
      <c r="EJ232" s="7">
        <f t="shared" si="526"/>
        <v>0</v>
      </c>
      <c r="EK232" s="7">
        <f t="shared" si="549"/>
        <v>0</v>
      </c>
      <c r="EL232" s="7"/>
      <c r="EM232" s="7">
        <f t="shared" si="550"/>
        <v>0</v>
      </c>
      <c r="EN232" s="7">
        <f t="shared" si="595"/>
        <v>0</v>
      </c>
      <c r="EO232" s="7">
        <f t="shared" si="527"/>
        <v>0</v>
      </c>
      <c r="EP232" s="7">
        <f t="shared" si="551"/>
        <v>0</v>
      </c>
      <c r="ER232">
        <f t="shared" si="528"/>
        <v>0</v>
      </c>
      <c r="ES232">
        <f t="shared" si="529"/>
        <v>0</v>
      </c>
      <c r="ET232">
        <f t="shared" si="530"/>
        <v>0</v>
      </c>
      <c r="EU232">
        <f t="shared" si="568"/>
        <v>0</v>
      </c>
      <c r="EV232" s="7"/>
      <c r="EW232" s="7">
        <f t="shared" si="596"/>
        <v>0</v>
      </c>
      <c r="EX232" s="7">
        <f t="shared" si="569"/>
        <v>0</v>
      </c>
      <c r="EY232" s="7">
        <f t="shared" si="531"/>
        <v>0</v>
      </c>
      <c r="EZ232" s="7"/>
      <c r="FA232" s="7">
        <f t="shared" si="597"/>
        <v>0</v>
      </c>
      <c r="FB232" s="7">
        <f>'Initial absorption'!$H232*FA232*$F232</f>
        <v>0</v>
      </c>
      <c r="FC232" s="7">
        <f t="shared" si="570"/>
        <v>0</v>
      </c>
      <c r="FD232" s="7">
        <f>'Initial absorption'!$N232*FC232*$J232</f>
        <v>0</v>
      </c>
      <c r="FE232" s="7"/>
      <c r="FF232">
        <f t="shared" si="598"/>
        <v>0</v>
      </c>
      <c r="FG232" s="7">
        <f t="shared" si="599"/>
        <v>0</v>
      </c>
      <c r="FH232">
        <f t="shared" si="552"/>
        <v>0</v>
      </c>
      <c r="FI232" s="7"/>
      <c r="FJ232">
        <f t="shared" si="553"/>
        <v>0</v>
      </c>
      <c r="FK232">
        <f t="shared" si="571"/>
        <v>0</v>
      </c>
      <c r="FL232">
        <f t="shared" si="581"/>
        <v>0</v>
      </c>
      <c r="FM232" s="7"/>
      <c r="FN232">
        <f>(1 - 'Initial absorption'!$N232)*FC232</f>
        <v>0</v>
      </c>
      <c r="FO232" s="7">
        <f t="shared" si="600"/>
        <v>0</v>
      </c>
      <c r="FP232">
        <f>'Initial absorption'!$T232*(FN232+FO232)*$N232</f>
        <v>0</v>
      </c>
      <c r="FQ232" s="7"/>
      <c r="FR232">
        <f t="shared" si="617"/>
        <v>0</v>
      </c>
      <c r="FS232">
        <f>'Initial absorption'!$N232*FR232*$J232</f>
        <v>0</v>
      </c>
      <c r="FU232">
        <f>(1-'Initial absorption'!$N232)*FR232</f>
        <v>0</v>
      </c>
      <c r="FV232">
        <f>'Initial absorption'!$H232*FU232*$F232</f>
        <v>0</v>
      </c>
      <c r="FW232" s="7"/>
      <c r="FX232">
        <f>(1 - 'Initial absorption'!$T232)*(FN232+FO232)</f>
        <v>0</v>
      </c>
      <c r="FY232">
        <f t="shared" si="601"/>
        <v>0</v>
      </c>
      <c r="GJ232" s="7">
        <f t="shared" si="586"/>
        <v>0</v>
      </c>
      <c r="GK232" s="7">
        <f t="shared" ref="GK232:GK246" si="622">GH$3*$H232*_ec_loss/2</f>
        <v>0</v>
      </c>
      <c r="GL232" s="7">
        <f t="shared" si="532"/>
        <v>0</v>
      </c>
      <c r="GM232" s="7">
        <f t="shared" si="554"/>
        <v>0</v>
      </c>
      <c r="GN232" s="7"/>
      <c r="GO232" s="7">
        <f t="shared" si="555"/>
        <v>0</v>
      </c>
      <c r="GP232" s="7">
        <f t="shared" si="602"/>
        <v>0</v>
      </c>
      <c r="GQ232" s="7">
        <f t="shared" si="533"/>
        <v>0</v>
      </c>
      <c r="GR232" s="7">
        <f t="shared" si="556"/>
        <v>0</v>
      </c>
      <c r="GT232">
        <f t="shared" si="534"/>
        <v>0</v>
      </c>
      <c r="GU232">
        <f t="shared" si="535"/>
        <v>0</v>
      </c>
      <c r="GV232">
        <f t="shared" si="536"/>
        <v>0</v>
      </c>
      <c r="GW232">
        <f t="shared" si="572"/>
        <v>0</v>
      </c>
      <c r="GX232" s="7"/>
      <c r="GY232" s="7">
        <f t="shared" si="603"/>
        <v>0</v>
      </c>
      <c r="GZ232" s="7">
        <f t="shared" si="573"/>
        <v>0</v>
      </c>
      <c r="HA232" s="7">
        <f t="shared" si="537"/>
        <v>0</v>
      </c>
      <c r="HB232" s="7"/>
      <c r="HC232" s="7">
        <f t="shared" si="604"/>
        <v>0</v>
      </c>
      <c r="HD232" s="7">
        <f>'Initial absorption'!$H232*HC232*$F232</f>
        <v>0</v>
      </c>
      <c r="HE232" s="7">
        <f t="shared" si="574"/>
        <v>0</v>
      </c>
      <c r="HF232" s="7">
        <f>'Initial absorption'!$N232*HE232*$J232</f>
        <v>0</v>
      </c>
      <c r="HG232" s="7"/>
      <c r="HH232">
        <f t="shared" si="605"/>
        <v>0</v>
      </c>
      <c r="HI232" s="7">
        <f t="shared" si="606"/>
        <v>0</v>
      </c>
      <c r="HJ232">
        <f t="shared" si="557"/>
        <v>0</v>
      </c>
      <c r="HK232" s="7"/>
      <c r="HL232">
        <f t="shared" si="558"/>
        <v>0</v>
      </c>
      <c r="HM232">
        <f t="shared" si="575"/>
        <v>0</v>
      </c>
      <c r="HN232">
        <f t="shared" si="582"/>
        <v>0</v>
      </c>
      <c r="HO232" s="7"/>
      <c r="HP232">
        <f>(1 - 'Initial absorption'!$N232)*HE232</f>
        <v>0</v>
      </c>
      <c r="HQ232" s="7">
        <f t="shared" si="607"/>
        <v>0</v>
      </c>
      <c r="HR232">
        <f>'Initial absorption'!$T232*(HP232+HQ232)*$N232</f>
        <v>0</v>
      </c>
      <c r="HS232" s="7"/>
      <c r="HT232">
        <f t="shared" si="618"/>
        <v>0</v>
      </c>
      <c r="HU232">
        <f>'Initial absorption'!$N232*HT232*$J232</f>
        <v>0</v>
      </c>
      <c r="HW232">
        <f>(1-'Initial absorption'!$N232)*HT232</f>
        <v>0</v>
      </c>
      <c r="HX232">
        <f>'Initial absorption'!$H232*HW232*$F232</f>
        <v>0</v>
      </c>
      <c r="HY232" s="7"/>
      <c r="HZ232">
        <f>(1 - 'Initial absorption'!$T232)*(HP232+HQ232)</f>
        <v>0</v>
      </c>
      <c r="IA232">
        <f t="shared" si="608"/>
        <v>0</v>
      </c>
      <c r="IL232" s="7">
        <f t="shared" si="587"/>
        <v>0</v>
      </c>
      <c r="IM232" s="7">
        <f t="shared" ref="IM232:IM246" si="623">IJ$3*$H232*_ec_loss/2</f>
        <v>0</v>
      </c>
      <c r="IN232" s="7">
        <f t="shared" si="538"/>
        <v>0</v>
      </c>
      <c r="IO232" s="7">
        <f t="shared" si="559"/>
        <v>0</v>
      </c>
      <c r="IP232" s="7"/>
      <c r="IQ232" s="7">
        <f t="shared" si="560"/>
        <v>0</v>
      </c>
      <c r="IR232" s="7">
        <f t="shared" si="609"/>
        <v>0</v>
      </c>
      <c r="IS232" s="7">
        <f t="shared" si="539"/>
        <v>0</v>
      </c>
      <c r="IT232" s="7">
        <f t="shared" si="561"/>
        <v>0</v>
      </c>
      <c r="IV232">
        <f t="shared" si="540"/>
        <v>0</v>
      </c>
      <c r="IW232">
        <f t="shared" si="541"/>
        <v>0</v>
      </c>
      <c r="IX232">
        <f t="shared" si="542"/>
        <v>0</v>
      </c>
      <c r="IY232">
        <f t="shared" si="576"/>
        <v>0</v>
      </c>
      <c r="IZ232" s="7"/>
      <c r="JA232" s="7">
        <f t="shared" si="610"/>
        <v>0</v>
      </c>
      <c r="JB232" s="7">
        <f t="shared" si="577"/>
        <v>0</v>
      </c>
      <c r="JC232" s="7">
        <f t="shared" si="543"/>
        <v>0</v>
      </c>
      <c r="JD232" s="7"/>
      <c r="JE232" s="7">
        <f t="shared" si="611"/>
        <v>0</v>
      </c>
      <c r="JF232" s="7">
        <f>'Initial absorption'!$H232*JE232*$F232</f>
        <v>0</v>
      </c>
      <c r="JG232" s="7">
        <f t="shared" si="578"/>
        <v>0</v>
      </c>
      <c r="JH232" s="7">
        <f>'Initial absorption'!$N232*JG232*$J232</f>
        <v>0</v>
      </c>
      <c r="JI232" s="7"/>
      <c r="JJ232">
        <f t="shared" si="612"/>
        <v>0</v>
      </c>
      <c r="JK232" s="7">
        <f t="shared" si="613"/>
        <v>0</v>
      </c>
      <c r="JL232">
        <f t="shared" si="562"/>
        <v>0</v>
      </c>
      <c r="JM232" s="7"/>
      <c r="JN232">
        <f t="shared" si="563"/>
        <v>0</v>
      </c>
      <c r="JO232">
        <f t="shared" si="579"/>
        <v>0</v>
      </c>
      <c r="JP232">
        <f t="shared" si="583"/>
        <v>0</v>
      </c>
      <c r="JQ232" s="7"/>
      <c r="JR232">
        <f>(1 - 'Initial absorption'!$N232)*JG232</f>
        <v>0</v>
      </c>
      <c r="JS232" s="7">
        <f t="shared" si="614"/>
        <v>0</v>
      </c>
      <c r="JT232">
        <f>'Initial absorption'!$T232*(JR232+JS232)*$N232</f>
        <v>0</v>
      </c>
      <c r="JU232" s="7"/>
      <c r="JV232">
        <f t="shared" si="619"/>
        <v>0</v>
      </c>
      <c r="JW232">
        <f>'Initial absorption'!$N232*JV232*$J232</f>
        <v>0</v>
      </c>
      <c r="JY232">
        <f>(1-'Initial absorption'!$N232)*JV232</f>
        <v>0</v>
      </c>
      <c r="JZ232">
        <f>'Initial absorption'!$H232*JY232*$F232</f>
        <v>0</v>
      </c>
      <c r="KA232" s="7"/>
      <c r="KB232">
        <f>(1 - 'Initial absorption'!$T232)*(JR232+JS232)</f>
        <v>0</v>
      </c>
      <c r="KC232">
        <f t="shared" si="615"/>
        <v>0</v>
      </c>
    </row>
    <row r="233" spans="4:289" x14ac:dyDescent="0.25">
      <c r="D233">
        <v>1435</v>
      </c>
      <c r="E233">
        <f>'Input spectra'!B233</f>
        <v>0</v>
      </c>
      <c r="F233">
        <f>'Initial absorption'!J233</f>
        <v>0</v>
      </c>
      <c r="G233">
        <f>'Input spectra'!C233</f>
        <v>0</v>
      </c>
      <c r="H233">
        <f t="shared" si="491"/>
        <v>0</v>
      </c>
      <c r="I233">
        <f>'Input spectra'!D233</f>
        <v>0</v>
      </c>
      <c r="J233">
        <f>'Initial absorption'!P233</f>
        <v>0</v>
      </c>
      <c r="K233">
        <f>'Input spectra'!E233</f>
        <v>0</v>
      </c>
      <c r="L233">
        <f t="shared" si="492"/>
        <v>0</v>
      </c>
      <c r="M233">
        <f>'Input spectra'!F233</f>
        <v>0</v>
      </c>
      <c r="N233">
        <f>'Initial absorption'!V233</f>
        <v>0</v>
      </c>
      <c r="O233">
        <f>'Input spectra'!G233</f>
        <v>0</v>
      </c>
      <c r="P233">
        <f t="shared" si="493"/>
        <v>0</v>
      </c>
      <c r="R233">
        <f>'Reaching edge prob after ems 1'!$EZ234</f>
        <v>0.89189670370114849</v>
      </c>
      <c r="S233">
        <f>'Reaching edge prob after ems 2'!$EZ234</f>
        <v>0.89189670370114849</v>
      </c>
      <c r="T233">
        <f>'Reaching edge prob after ems 3'!EZ234</f>
        <v>0.89189670370114849</v>
      </c>
      <c r="U233">
        <f>1-EXP(-'Reaching edge prob after ems 1'!FC234*_k_in_ec_correction*($E233*_c1+'Input spectra'!Y233))</f>
        <v>1.0929413634571339E-2</v>
      </c>
      <c r="V233">
        <f>1-EXP(-(_t-'Reaching edge prob after ems 1'!FC234)*_k_in_ec_correction*($E233*_c1+'Input spectra'!Y233))</f>
        <v>1.1038818146026363E-2</v>
      </c>
      <c r="W233">
        <f>1-EXP(-'Reaching edge prob after ems 2'!FC234*_k_in_ec_correction*($I233*_c2+'Input spectra'!Y233))</f>
        <v>1.0929413634571339E-2</v>
      </c>
      <c r="X233">
        <f>1-EXP(-(_t-'Reaching edge prob after ems 2'!FC234)*_k_in_ec_correction*($I233*_c2+'Input spectra'!Y233))</f>
        <v>1.1038818146026363E-2</v>
      </c>
      <c r="Y233">
        <f>1-EXP(-'Reaching edge prob after ems 3'!FC234*_k_in_ec_correction*($M233*_c3+'Input spectra'!Y233))</f>
        <v>1.0929413634571339E-2</v>
      </c>
      <c r="Z233">
        <f>1-EXP(-(_t-'Reaching edge prob after ems 3'!FC234)*_k_in_ec_correction*($M233*_c3+'Input spectra'!Y233))</f>
        <v>1.1038818146026363E-2</v>
      </c>
      <c r="AD233" s="7">
        <f t="shared" si="494"/>
        <v>0</v>
      </c>
      <c r="AE233" s="7">
        <f t="shared" si="495"/>
        <v>0</v>
      </c>
      <c r="AF233" s="7">
        <f t="shared" si="496"/>
        <v>0</v>
      </c>
      <c r="AG233" s="7">
        <f t="shared" si="497"/>
        <v>0</v>
      </c>
      <c r="AH233" s="7"/>
      <c r="AI233" s="7">
        <f t="shared" si="498"/>
        <v>0</v>
      </c>
      <c r="AJ233" s="7">
        <f t="shared" si="499"/>
        <v>0</v>
      </c>
      <c r="AK233" s="7">
        <f t="shared" si="500"/>
        <v>0</v>
      </c>
      <c r="AL233" s="7">
        <f t="shared" si="501"/>
        <v>0</v>
      </c>
      <c r="AN233">
        <f t="shared" si="502"/>
        <v>0</v>
      </c>
      <c r="AO233">
        <f t="shared" si="503"/>
        <v>0</v>
      </c>
      <c r="AP233">
        <f t="shared" si="504"/>
        <v>0</v>
      </c>
      <c r="AQ233">
        <f t="shared" si="505"/>
        <v>0</v>
      </c>
      <c r="AR233" s="7"/>
      <c r="AS233" s="7">
        <f t="shared" si="506"/>
        <v>0</v>
      </c>
      <c r="AT233" s="7">
        <f t="shared" si="507"/>
        <v>0</v>
      </c>
      <c r="AU233" s="7">
        <f t="shared" si="508"/>
        <v>0</v>
      </c>
      <c r="AV233" s="7"/>
      <c r="AW233" s="7">
        <f t="shared" si="509"/>
        <v>0</v>
      </c>
      <c r="AX233" s="7">
        <f>'Initial absorption'!$H233*AW233*$F233</f>
        <v>0</v>
      </c>
      <c r="AY233" s="7">
        <f t="shared" si="510"/>
        <v>0</v>
      </c>
      <c r="AZ233" s="7">
        <f>'Initial absorption'!$N233*AY233*$J233</f>
        <v>0</v>
      </c>
      <c r="BA233" s="7"/>
      <c r="BB233">
        <f t="shared" si="511"/>
        <v>0</v>
      </c>
      <c r="BC233" s="7">
        <f t="shared" si="512"/>
        <v>0</v>
      </c>
      <c r="BD233">
        <f t="shared" si="513"/>
        <v>0</v>
      </c>
      <c r="BE233" s="7"/>
      <c r="BF233">
        <f t="shared" si="514"/>
        <v>0</v>
      </c>
      <c r="BG233">
        <f t="shared" si="515"/>
        <v>0</v>
      </c>
      <c r="BH233">
        <f t="shared" si="516"/>
        <v>0</v>
      </c>
      <c r="BI233" s="7"/>
      <c r="BJ233">
        <f>(1 - 'Initial absorption'!$N233)*AY233</f>
        <v>0</v>
      </c>
      <c r="BK233" s="7">
        <f t="shared" si="519"/>
        <v>0</v>
      </c>
      <c r="BL233">
        <f>'Initial absorption'!$T233*(BJ233+BK233)*$N233</f>
        <v>0</v>
      </c>
      <c r="BM233" s="7"/>
      <c r="BN233">
        <f t="shared" si="517"/>
        <v>0</v>
      </c>
      <c r="BO233">
        <f>'Initial absorption'!$N233*BN233*$J233</f>
        <v>0</v>
      </c>
      <c r="BQ233">
        <f>(1-'Initial absorption'!$N233)*BN233</f>
        <v>0</v>
      </c>
      <c r="BR233">
        <f>'Initial absorption'!$H233*BQ233*$F233</f>
        <v>0</v>
      </c>
      <c r="BS233" s="7"/>
      <c r="BT233">
        <f>(1 - 'Initial absorption'!$T233)*(BJ233+BK233)</f>
        <v>0</v>
      </c>
      <c r="BU233">
        <f t="shared" si="518"/>
        <v>0</v>
      </c>
      <c r="CF233" s="7">
        <f t="shared" si="584"/>
        <v>0</v>
      </c>
      <c r="CG233" s="7">
        <f t="shared" si="620"/>
        <v>0</v>
      </c>
      <c r="CH233" s="7">
        <f t="shared" si="520"/>
        <v>0</v>
      </c>
      <c r="CI233" s="7">
        <f t="shared" si="544"/>
        <v>0</v>
      </c>
      <c r="CJ233" s="7"/>
      <c r="CK233" s="7">
        <f t="shared" si="545"/>
        <v>0</v>
      </c>
      <c r="CL233" s="7">
        <f t="shared" si="588"/>
        <v>0</v>
      </c>
      <c r="CM233" s="7">
        <f t="shared" si="521"/>
        <v>0</v>
      </c>
      <c r="CN233" s="7">
        <f t="shared" si="546"/>
        <v>0</v>
      </c>
      <c r="CP233">
        <f t="shared" si="522"/>
        <v>0</v>
      </c>
      <c r="CQ233">
        <f t="shared" si="523"/>
        <v>0</v>
      </c>
      <c r="CR233">
        <f t="shared" si="524"/>
        <v>0</v>
      </c>
      <c r="CS233">
        <f t="shared" si="564"/>
        <v>0</v>
      </c>
      <c r="CT233" s="7"/>
      <c r="CU233" s="7">
        <f t="shared" si="589"/>
        <v>0</v>
      </c>
      <c r="CV233" s="7">
        <f t="shared" si="565"/>
        <v>0</v>
      </c>
      <c r="CW233" s="7">
        <f t="shared" si="525"/>
        <v>0</v>
      </c>
      <c r="CX233" s="7"/>
      <c r="CY233" s="7">
        <f t="shared" si="590"/>
        <v>0</v>
      </c>
      <c r="CZ233" s="7">
        <f>'Initial absorption'!$H233*CY233*$F233</f>
        <v>0</v>
      </c>
      <c r="DA233" s="7">
        <f t="shared" si="566"/>
        <v>0</v>
      </c>
      <c r="DB233" s="7">
        <f>'Initial absorption'!$N233*DA233*$J233</f>
        <v>0</v>
      </c>
      <c r="DC233" s="7"/>
      <c r="DD233">
        <f t="shared" si="591"/>
        <v>0</v>
      </c>
      <c r="DE233" s="7">
        <f t="shared" si="592"/>
        <v>0</v>
      </c>
      <c r="DF233">
        <f t="shared" si="547"/>
        <v>0</v>
      </c>
      <c r="DG233" s="7"/>
      <c r="DH233">
        <f t="shared" si="548"/>
        <v>0</v>
      </c>
      <c r="DI233">
        <f t="shared" si="567"/>
        <v>0</v>
      </c>
      <c r="DJ233">
        <f t="shared" si="580"/>
        <v>0</v>
      </c>
      <c r="DK233" s="7"/>
      <c r="DL233">
        <f>(1 - 'Initial absorption'!$N233)*DA233</f>
        <v>0</v>
      </c>
      <c r="DM233" s="7">
        <f t="shared" si="593"/>
        <v>0</v>
      </c>
      <c r="DN233">
        <f>'Initial absorption'!$T233*(DL233+DM233)*$N233</f>
        <v>0</v>
      </c>
      <c r="DO233" s="7"/>
      <c r="DP233">
        <f t="shared" si="616"/>
        <v>0</v>
      </c>
      <c r="DQ233">
        <f>'Initial absorption'!$N233*DP233*$J233</f>
        <v>0</v>
      </c>
      <c r="DS233">
        <f>(1-'Initial absorption'!$N233)*DP233</f>
        <v>0</v>
      </c>
      <c r="DT233">
        <f>'Initial absorption'!$H233*DS233*$F233</f>
        <v>0</v>
      </c>
      <c r="DU233" s="7"/>
      <c r="DV233">
        <f>(1 - 'Initial absorption'!$T233)*(DL233+DM233)</f>
        <v>0</v>
      </c>
      <c r="DW233">
        <f t="shared" si="594"/>
        <v>0</v>
      </c>
      <c r="EH233" s="7">
        <f t="shared" si="585"/>
        <v>0</v>
      </c>
      <c r="EI233" s="7">
        <f t="shared" si="621"/>
        <v>0</v>
      </c>
      <c r="EJ233" s="7">
        <f t="shared" si="526"/>
        <v>0</v>
      </c>
      <c r="EK233" s="7">
        <f t="shared" si="549"/>
        <v>0</v>
      </c>
      <c r="EL233" s="7"/>
      <c r="EM233" s="7">
        <f t="shared" si="550"/>
        <v>0</v>
      </c>
      <c r="EN233" s="7">
        <f t="shared" si="595"/>
        <v>0</v>
      </c>
      <c r="EO233" s="7">
        <f t="shared" si="527"/>
        <v>0</v>
      </c>
      <c r="EP233" s="7">
        <f t="shared" si="551"/>
        <v>0</v>
      </c>
      <c r="ER233">
        <f t="shared" si="528"/>
        <v>0</v>
      </c>
      <c r="ES233">
        <f t="shared" si="529"/>
        <v>0</v>
      </c>
      <c r="ET233">
        <f t="shared" si="530"/>
        <v>0</v>
      </c>
      <c r="EU233">
        <f t="shared" si="568"/>
        <v>0</v>
      </c>
      <c r="EV233" s="7"/>
      <c r="EW233" s="7">
        <f t="shared" si="596"/>
        <v>0</v>
      </c>
      <c r="EX233" s="7">
        <f t="shared" si="569"/>
        <v>0</v>
      </c>
      <c r="EY233" s="7">
        <f t="shared" si="531"/>
        <v>0</v>
      </c>
      <c r="EZ233" s="7"/>
      <c r="FA233" s="7">
        <f t="shared" si="597"/>
        <v>0</v>
      </c>
      <c r="FB233" s="7">
        <f>'Initial absorption'!$H233*FA233*$F233</f>
        <v>0</v>
      </c>
      <c r="FC233" s="7">
        <f t="shared" si="570"/>
        <v>0</v>
      </c>
      <c r="FD233" s="7">
        <f>'Initial absorption'!$N233*FC233*$J233</f>
        <v>0</v>
      </c>
      <c r="FE233" s="7"/>
      <c r="FF233">
        <f t="shared" si="598"/>
        <v>0</v>
      </c>
      <c r="FG233" s="7">
        <f t="shared" si="599"/>
        <v>0</v>
      </c>
      <c r="FH233">
        <f t="shared" si="552"/>
        <v>0</v>
      </c>
      <c r="FI233" s="7"/>
      <c r="FJ233">
        <f t="shared" si="553"/>
        <v>0</v>
      </c>
      <c r="FK233">
        <f t="shared" si="571"/>
        <v>0</v>
      </c>
      <c r="FL233">
        <f t="shared" si="581"/>
        <v>0</v>
      </c>
      <c r="FM233" s="7"/>
      <c r="FN233">
        <f>(1 - 'Initial absorption'!$N233)*FC233</f>
        <v>0</v>
      </c>
      <c r="FO233" s="7">
        <f t="shared" si="600"/>
        <v>0</v>
      </c>
      <c r="FP233">
        <f>'Initial absorption'!$T233*(FN233+FO233)*$N233</f>
        <v>0</v>
      </c>
      <c r="FQ233" s="7"/>
      <c r="FR233">
        <f t="shared" si="617"/>
        <v>0</v>
      </c>
      <c r="FS233">
        <f>'Initial absorption'!$N233*FR233*$J233</f>
        <v>0</v>
      </c>
      <c r="FU233">
        <f>(1-'Initial absorption'!$N233)*FR233</f>
        <v>0</v>
      </c>
      <c r="FV233">
        <f>'Initial absorption'!$H233*FU233*$F233</f>
        <v>0</v>
      </c>
      <c r="FW233" s="7"/>
      <c r="FX233">
        <f>(1 - 'Initial absorption'!$T233)*(FN233+FO233)</f>
        <v>0</v>
      </c>
      <c r="FY233">
        <f t="shared" si="601"/>
        <v>0</v>
      </c>
      <c r="GJ233" s="7">
        <f t="shared" si="586"/>
        <v>0</v>
      </c>
      <c r="GK233" s="7">
        <f t="shared" si="622"/>
        <v>0</v>
      </c>
      <c r="GL233" s="7">
        <f t="shared" si="532"/>
        <v>0</v>
      </c>
      <c r="GM233" s="7">
        <f t="shared" si="554"/>
        <v>0</v>
      </c>
      <c r="GN233" s="7"/>
      <c r="GO233" s="7">
        <f t="shared" si="555"/>
        <v>0</v>
      </c>
      <c r="GP233" s="7">
        <f t="shared" si="602"/>
        <v>0</v>
      </c>
      <c r="GQ233" s="7">
        <f t="shared" si="533"/>
        <v>0</v>
      </c>
      <c r="GR233" s="7">
        <f t="shared" si="556"/>
        <v>0</v>
      </c>
      <c r="GT233">
        <f t="shared" si="534"/>
        <v>0</v>
      </c>
      <c r="GU233">
        <f t="shared" si="535"/>
        <v>0</v>
      </c>
      <c r="GV233">
        <f t="shared" si="536"/>
        <v>0</v>
      </c>
      <c r="GW233">
        <f t="shared" si="572"/>
        <v>0</v>
      </c>
      <c r="GX233" s="7"/>
      <c r="GY233" s="7">
        <f t="shared" si="603"/>
        <v>0</v>
      </c>
      <c r="GZ233" s="7">
        <f t="shared" si="573"/>
        <v>0</v>
      </c>
      <c r="HA233" s="7">
        <f t="shared" si="537"/>
        <v>0</v>
      </c>
      <c r="HB233" s="7"/>
      <c r="HC233" s="7">
        <f t="shared" si="604"/>
        <v>0</v>
      </c>
      <c r="HD233" s="7">
        <f>'Initial absorption'!$H233*HC233*$F233</f>
        <v>0</v>
      </c>
      <c r="HE233" s="7">
        <f t="shared" si="574"/>
        <v>0</v>
      </c>
      <c r="HF233" s="7">
        <f>'Initial absorption'!$N233*HE233*$J233</f>
        <v>0</v>
      </c>
      <c r="HG233" s="7"/>
      <c r="HH233">
        <f t="shared" si="605"/>
        <v>0</v>
      </c>
      <c r="HI233" s="7">
        <f t="shared" si="606"/>
        <v>0</v>
      </c>
      <c r="HJ233">
        <f t="shared" si="557"/>
        <v>0</v>
      </c>
      <c r="HK233" s="7"/>
      <c r="HL233">
        <f t="shared" si="558"/>
        <v>0</v>
      </c>
      <c r="HM233">
        <f t="shared" si="575"/>
        <v>0</v>
      </c>
      <c r="HN233">
        <f t="shared" si="582"/>
        <v>0</v>
      </c>
      <c r="HO233" s="7"/>
      <c r="HP233">
        <f>(1 - 'Initial absorption'!$N233)*HE233</f>
        <v>0</v>
      </c>
      <c r="HQ233" s="7">
        <f t="shared" si="607"/>
        <v>0</v>
      </c>
      <c r="HR233">
        <f>'Initial absorption'!$T233*(HP233+HQ233)*$N233</f>
        <v>0</v>
      </c>
      <c r="HS233" s="7"/>
      <c r="HT233">
        <f t="shared" si="618"/>
        <v>0</v>
      </c>
      <c r="HU233">
        <f>'Initial absorption'!$N233*HT233*$J233</f>
        <v>0</v>
      </c>
      <c r="HW233">
        <f>(1-'Initial absorption'!$N233)*HT233</f>
        <v>0</v>
      </c>
      <c r="HX233">
        <f>'Initial absorption'!$H233*HW233*$F233</f>
        <v>0</v>
      </c>
      <c r="HY233" s="7"/>
      <c r="HZ233">
        <f>(1 - 'Initial absorption'!$T233)*(HP233+HQ233)</f>
        <v>0</v>
      </c>
      <c r="IA233">
        <f t="shared" si="608"/>
        <v>0</v>
      </c>
      <c r="IL233" s="7">
        <f t="shared" si="587"/>
        <v>0</v>
      </c>
      <c r="IM233" s="7">
        <f t="shared" si="623"/>
        <v>0</v>
      </c>
      <c r="IN233" s="7">
        <f t="shared" si="538"/>
        <v>0</v>
      </c>
      <c r="IO233" s="7">
        <f t="shared" si="559"/>
        <v>0</v>
      </c>
      <c r="IP233" s="7"/>
      <c r="IQ233" s="7">
        <f t="shared" si="560"/>
        <v>0</v>
      </c>
      <c r="IR233" s="7">
        <f t="shared" si="609"/>
        <v>0</v>
      </c>
      <c r="IS233" s="7">
        <f t="shared" si="539"/>
        <v>0</v>
      </c>
      <c r="IT233" s="7">
        <f t="shared" si="561"/>
        <v>0</v>
      </c>
      <c r="IV233">
        <f t="shared" si="540"/>
        <v>0</v>
      </c>
      <c r="IW233">
        <f t="shared" si="541"/>
        <v>0</v>
      </c>
      <c r="IX233">
        <f t="shared" si="542"/>
        <v>0</v>
      </c>
      <c r="IY233">
        <f t="shared" si="576"/>
        <v>0</v>
      </c>
      <c r="IZ233" s="7"/>
      <c r="JA233" s="7">
        <f t="shared" si="610"/>
        <v>0</v>
      </c>
      <c r="JB233" s="7">
        <f t="shared" si="577"/>
        <v>0</v>
      </c>
      <c r="JC233" s="7">
        <f t="shared" si="543"/>
        <v>0</v>
      </c>
      <c r="JD233" s="7"/>
      <c r="JE233" s="7">
        <f t="shared" si="611"/>
        <v>0</v>
      </c>
      <c r="JF233" s="7">
        <f>'Initial absorption'!$H233*JE233*$F233</f>
        <v>0</v>
      </c>
      <c r="JG233" s="7">
        <f t="shared" si="578"/>
        <v>0</v>
      </c>
      <c r="JH233" s="7">
        <f>'Initial absorption'!$N233*JG233*$J233</f>
        <v>0</v>
      </c>
      <c r="JI233" s="7"/>
      <c r="JJ233">
        <f t="shared" si="612"/>
        <v>0</v>
      </c>
      <c r="JK233" s="7">
        <f t="shared" si="613"/>
        <v>0</v>
      </c>
      <c r="JL233">
        <f t="shared" si="562"/>
        <v>0</v>
      </c>
      <c r="JM233" s="7"/>
      <c r="JN233">
        <f t="shared" si="563"/>
        <v>0</v>
      </c>
      <c r="JO233">
        <f t="shared" si="579"/>
        <v>0</v>
      </c>
      <c r="JP233">
        <f t="shared" si="583"/>
        <v>0</v>
      </c>
      <c r="JQ233" s="7"/>
      <c r="JR233">
        <f>(1 - 'Initial absorption'!$N233)*JG233</f>
        <v>0</v>
      </c>
      <c r="JS233" s="7">
        <f t="shared" si="614"/>
        <v>0</v>
      </c>
      <c r="JT233">
        <f>'Initial absorption'!$T233*(JR233+JS233)*$N233</f>
        <v>0</v>
      </c>
      <c r="JU233" s="7"/>
      <c r="JV233">
        <f t="shared" si="619"/>
        <v>0</v>
      </c>
      <c r="JW233">
        <f>'Initial absorption'!$N233*JV233*$J233</f>
        <v>0</v>
      </c>
      <c r="JY233">
        <f>(1-'Initial absorption'!$N233)*JV233</f>
        <v>0</v>
      </c>
      <c r="JZ233">
        <f>'Initial absorption'!$H233*JY233*$F233</f>
        <v>0</v>
      </c>
      <c r="KA233" s="7"/>
      <c r="KB233">
        <f>(1 - 'Initial absorption'!$T233)*(JR233+JS233)</f>
        <v>0</v>
      </c>
      <c r="KC233">
        <f t="shared" si="615"/>
        <v>0</v>
      </c>
    </row>
    <row r="234" spans="4:289" x14ac:dyDescent="0.25">
      <c r="D234">
        <v>1440</v>
      </c>
      <c r="E234">
        <f>'Input spectra'!B234</f>
        <v>0</v>
      </c>
      <c r="F234">
        <f>'Initial absorption'!J234</f>
        <v>0</v>
      </c>
      <c r="G234">
        <f>'Input spectra'!C234</f>
        <v>0</v>
      </c>
      <c r="H234">
        <f t="shared" si="491"/>
        <v>0</v>
      </c>
      <c r="I234">
        <f>'Input spectra'!D234</f>
        <v>0</v>
      </c>
      <c r="J234">
        <f>'Initial absorption'!P234</f>
        <v>0</v>
      </c>
      <c r="K234">
        <f>'Input spectra'!E234</f>
        <v>0</v>
      </c>
      <c r="L234">
        <f t="shared" si="492"/>
        <v>0</v>
      </c>
      <c r="M234">
        <f>'Input spectra'!F234</f>
        <v>0</v>
      </c>
      <c r="N234">
        <f>'Initial absorption'!V234</f>
        <v>0</v>
      </c>
      <c r="O234">
        <f>'Input spectra'!G234</f>
        <v>0</v>
      </c>
      <c r="P234">
        <f t="shared" si="493"/>
        <v>0</v>
      </c>
      <c r="R234">
        <f>'Reaching edge prob after ems 1'!$EZ235</f>
        <v>0.89202641759361423</v>
      </c>
      <c r="S234">
        <f>'Reaching edge prob after ems 2'!$EZ235</f>
        <v>0.89202641759361423</v>
      </c>
      <c r="T234">
        <f>'Reaching edge prob after ems 3'!EZ235</f>
        <v>0.89202641759361423</v>
      </c>
      <c r="U234">
        <f>1-EXP(-'Reaching edge prob after ems 1'!FC235*_k_in_ec_correction*($E234*_c1+'Input spectra'!Y234))</f>
        <v>1.0915236517821003E-2</v>
      </c>
      <c r="V234">
        <f>1-EXP(-(_t-'Reaching edge prob after ems 1'!FC235)*_k_in_ec_correction*($E234*_c1+'Input spectra'!Y234))</f>
        <v>1.1024355968325295E-2</v>
      </c>
      <c r="W234">
        <f>1-EXP(-'Reaching edge prob after ems 2'!FC235*_k_in_ec_correction*($I234*_c2+'Input spectra'!Y234))</f>
        <v>1.0915236517821003E-2</v>
      </c>
      <c r="X234">
        <f>1-EXP(-(_t-'Reaching edge prob after ems 2'!FC235)*_k_in_ec_correction*($I234*_c2+'Input spectra'!Y234))</f>
        <v>1.1024355968325295E-2</v>
      </c>
      <c r="Y234">
        <f>1-EXP(-'Reaching edge prob after ems 3'!FC235*_k_in_ec_correction*($M234*_c3+'Input spectra'!Y234))</f>
        <v>1.0915236517821003E-2</v>
      </c>
      <c r="Z234">
        <f>1-EXP(-(_t-'Reaching edge prob after ems 3'!FC235)*_k_in_ec_correction*($M234*_c3+'Input spectra'!Y234))</f>
        <v>1.1024355968325295E-2</v>
      </c>
      <c r="AD234" s="7">
        <f t="shared" si="494"/>
        <v>0</v>
      </c>
      <c r="AE234" s="7">
        <f t="shared" si="495"/>
        <v>0</v>
      </c>
      <c r="AF234" s="7">
        <f t="shared" si="496"/>
        <v>0</v>
      </c>
      <c r="AG234" s="7">
        <f t="shared" si="497"/>
        <v>0</v>
      </c>
      <c r="AH234" s="7"/>
      <c r="AI234" s="7">
        <f t="shared" si="498"/>
        <v>0</v>
      </c>
      <c r="AJ234" s="7">
        <f t="shared" si="499"/>
        <v>0</v>
      </c>
      <c r="AK234" s="7">
        <f t="shared" si="500"/>
        <v>0</v>
      </c>
      <c r="AL234" s="7">
        <f t="shared" si="501"/>
        <v>0</v>
      </c>
      <c r="AN234">
        <f t="shared" si="502"/>
        <v>0</v>
      </c>
      <c r="AO234">
        <f t="shared" si="503"/>
        <v>0</v>
      </c>
      <c r="AP234">
        <f t="shared" si="504"/>
        <v>0</v>
      </c>
      <c r="AQ234">
        <f t="shared" si="505"/>
        <v>0</v>
      </c>
      <c r="AR234" s="7"/>
      <c r="AS234" s="7">
        <f t="shared" si="506"/>
        <v>0</v>
      </c>
      <c r="AT234" s="7">
        <f t="shared" si="507"/>
        <v>0</v>
      </c>
      <c r="AU234" s="7">
        <f t="shared" si="508"/>
        <v>0</v>
      </c>
      <c r="AV234" s="7"/>
      <c r="AW234" s="7">
        <f t="shared" si="509"/>
        <v>0</v>
      </c>
      <c r="AX234" s="7">
        <f>'Initial absorption'!$H234*AW234*$F234</f>
        <v>0</v>
      </c>
      <c r="AY234" s="7">
        <f t="shared" si="510"/>
        <v>0</v>
      </c>
      <c r="AZ234" s="7">
        <f>'Initial absorption'!$N234*AY234*$J234</f>
        <v>0</v>
      </c>
      <c r="BA234" s="7"/>
      <c r="BB234">
        <f t="shared" si="511"/>
        <v>0</v>
      </c>
      <c r="BC234" s="7">
        <f t="shared" si="512"/>
        <v>0</v>
      </c>
      <c r="BD234">
        <f t="shared" si="513"/>
        <v>0</v>
      </c>
      <c r="BE234" s="7"/>
      <c r="BF234">
        <f t="shared" si="514"/>
        <v>0</v>
      </c>
      <c r="BG234">
        <f t="shared" si="515"/>
        <v>0</v>
      </c>
      <c r="BH234">
        <f t="shared" si="516"/>
        <v>0</v>
      </c>
      <c r="BI234" s="7"/>
      <c r="BJ234">
        <f>(1 - 'Initial absorption'!$N234)*AY234</f>
        <v>0</v>
      </c>
      <c r="BK234" s="7">
        <f t="shared" si="519"/>
        <v>0</v>
      </c>
      <c r="BL234">
        <f>'Initial absorption'!$T234*(BJ234+BK234)*$N234</f>
        <v>0</v>
      </c>
      <c r="BM234" s="7"/>
      <c r="BN234">
        <f t="shared" si="517"/>
        <v>0</v>
      </c>
      <c r="BO234">
        <f>'Initial absorption'!$N234*BN234*$J234</f>
        <v>0</v>
      </c>
      <c r="BQ234">
        <f>(1-'Initial absorption'!$N234)*BN234</f>
        <v>0</v>
      </c>
      <c r="BR234">
        <f>'Initial absorption'!$H234*BQ234*$F234</f>
        <v>0</v>
      </c>
      <c r="BS234" s="7"/>
      <c r="BT234">
        <f>(1 - 'Initial absorption'!$T234)*(BJ234+BK234)</f>
        <v>0</v>
      </c>
      <c r="BU234">
        <f t="shared" si="518"/>
        <v>0</v>
      </c>
      <c r="CF234" s="7">
        <f t="shared" si="584"/>
        <v>0</v>
      </c>
      <c r="CG234" s="7">
        <f t="shared" si="620"/>
        <v>0</v>
      </c>
      <c r="CH234" s="7">
        <f t="shared" si="520"/>
        <v>0</v>
      </c>
      <c r="CI234" s="7">
        <f t="shared" si="544"/>
        <v>0</v>
      </c>
      <c r="CJ234" s="7"/>
      <c r="CK234" s="7">
        <f t="shared" si="545"/>
        <v>0</v>
      </c>
      <c r="CL234" s="7">
        <f t="shared" si="588"/>
        <v>0</v>
      </c>
      <c r="CM234" s="7">
        <f t="shared" si="521"/>
        <v>0</v>
      </c>
      <c r="CN234" s="7">
        <f t="shared" si="546"/>
        <v>0</v>
      </c>
      <c r="CP234">
        <f t="shared" si="522"/>
        <v>0</v>
      </c>
      <c r="CQ234">
        <f t="shared" si="523"/>
        <v>0</v>
      </c>
      <c r="CR234">
        <f t="shared" si="524"/>
        <v>0</v>
      </c>
      <c r="CS234">
        <f t="shared" si="564"/>
        <v>0</v>
      </c>
      <c r="CT234" s="7"/>
      <c r="CU234" s="7">
        <f t="shared" si="589"/>
        <v>0</v>
      </c>
      <c r="CV234" s="7">
        <f t="shared" si="565"/>
        <v>0</v>
      </c>
      <c r="CW234" s="7">
        <f t="shared" si="525"/>
        <v>0</v>
      </c>
      <c r="CX234" s="7"/>
      <c r="CY234" s="7">
        <f t="shared" si="590"/>
        <v>0</v>
      </c>
      <c r="CZ234" s="7">
        <f>'Initial absorption'!$H234*CY234*$F234</f>
        <v>0</v>
      </c>
      <c r="DA234" s="7">
        <f t="shared" si="566"/>
        <v>0</v>
      </c>
      <c r="DB234" s="7">
        <f>'Initial absorption'!$N234*DA234*$J234</f>
        <v>0</v>
      </c>
      <c r="DC234" s="7"/>
      <c r="DD234">
        <f t="shared" si="591"/>
        <v>0</v>
      </c>
      <c r="DE234" s="7">
        <f t="shared" si="592"/>
        <v>0</v>
      </c>
      <c r="DF234">
        <f t="shared" si="547"/>
        <v>0</v>
      </c>
      <c r="DG234" s="7"/>
      <c r="DH234">
        <f t="shared" si="548"/>
        <v>0</v>
      </c>
      <c r="DI234">
        <f t="shared" si="567"/>
        <v>0</v>
      </c>
      <c r="DJ234">
        <f t="shared" si="580"/>
        <v>0</v>
      </c>
      <c r="DK234" s="7"/>
      <c r="DL234">
        <f>(1 - 'Initial absorption'!$N234)*DA234</f>
        <v>0</v>
      </c>
      <c r="DM234" s="7">
        <f t="shared" si="593"/>
        <v>0</v>
      </c>
      <c r="DN234">
        <f>'Initial absorption'!$T234*(DL234+DM234)*$N234</f>
        <v>0</v>
      </c>
      <c r="DO234" s="7"/>
      <c r="DP234">
        <f t="shared" si="616"/>
        <v>0</v>
      </c>
      <c r="DQ234">
        <f>'Initial absorption'!$N234*DP234*$J234</f>
        <v>0</v>
      </c>
      <c r="DS234">
        <f>(1-'Initial absorption'!$N234)*DP234</f>
        <v>0</v>
      </c>
      <c r="DT234">
        <f>'Initial absorption'!$H234*DS234*$F234</f>
        <v>0</v>
      </c>
      <c r="DU234" s="7"/>
      <c r="DV234">
        <f>(1 - 'Initial absorption'!$T234)*(DL234+DM234)</f>
        <v>0</v>
      </c>
      <c r="DW234">
        <f t="shared" si="594"/>
        <v>0</v>
      </c>
      <c r="EH234" s="7">
        <f t="shared" si="585"/>
        <v>0</v>
      </c>
      <c r="EI234" s="7">
        <f t="shared" si="621"/>
        <v>0</v>
      </c>
      <c r="EJ234" s="7">
        <f t="shared" si="526"/>
        <v>0</v>
      </c>
      <c r="EK234" s="7">
        <f t="shared" si="549"/>
        <v>0</v>
      </c>
      <c r="EL234" s="7"/>
      <c r="EM234" s="7">
        <f t="shared" si="550"/>
        <v>0</v>
      </c>
      <c r="EN234" s="7">
        <f t="shared" si="595"/>
        <v>0</v>
      </c>
      <c r="EO234" s="7">
        <f t="shared" si="527"/>
        <v>0</v>
      </c>
      <c r="EP234" s="7">
        <f t="shared" si="551"/>
        <v>0</v>
      </c>
      <c r="ER234">
        <f t="shared" si="528"/>
        <v>0</v>
      </c>
      <c r="ES234">
        <f t="shared" si="529"/>
        <v>0</v>
      </c>
      <c r="ET234">
        <f t="shared" si="530"/>
        <v>0</v>
      </c>
      <c r="EU234">
        <f t="shared" si="568"/>
        <v>0</v>
      </c>
      <c r="EV234" s="7"/>
      <c r="EW234" s="7">
        <f t="shared" si="596"/>
        <v>0</v>
      </c>
      <c r="EX234" s="7">
        <f t="shared" si="569"/>
        <v>0</v>
      </c>
      <c r="EY234" s="7">
        <f t="shared" si="531"/>
        <v>0</v>
      </c>
      <c r="EZ234" s="7"/>
      <c r="FA234" s="7">
        <f t="shared" si="597"/>
        <v>0</v>
      </c>
      <c r="FB234" s="7">
        <f>'Initial absorption'!$H234*FA234*$F234</f>
        <v>0</v>
      </c>
      <c r="FC234" s="7">
        <f t="shared" si="570"/>
        <v>0</v>
      </c>
      <c r="FD234" s="7">
        <f>'Initial absorption'!$N234*FC234*$J234</f>
        <v>0</v>
      </c>
      <c r="FE234" s="7"/>
      <c r="FF234">
        <f t="shared" si="598"/>
        <v>0</v>
      </c>
      <c r="FG234" s="7">
        <f t="shared" si="599"/>
        <v>0</v>
      </c>
      <c r="FH234">
        <f t="shared" si="552"/>
        <v>0</v>
      </c>
      <c r="FI234" s="7"/>
      <c r="FJ234">
        <f t="shared" si="553"/>
        <v>0</v>
      </c>
      <c r="FK234">
        <f t="shared" si="571"/>
        <v>0</v>
      </c>
      <c r="FL234">
        <f t="shared" si="581"/>
        <v>0</v>
      </c>
      <c r="FM234" s="7"/>
      <c r="FN234">
        <f>(1 - 'Initial absorption'!$N234)*FC234</f>
        <v>0</v>
      </c>
      <c r="FO234" s="7">
        <f t="shared" si="600"/>
        <v>0</v>
      </c>
      <c r="FP234">
        <f>'Initial absorption'!$T234*(FN234+FO234)*$N234</f>
        <v>0</v>
      </c>
      <c r="FQ234" s="7"/>
      <c r="FR234">
        <f t="shared" si="617"/>
        <v>0</v>
      </c>
      <c r="FS234">
        <f>'Initial absorption'!$N234*FR234*$J234</f>
        <v>0</v>
      </c>
      <c r="FU234">
        <f>(1-'Initial absorption'!$N234)*FR234</f>
        <v>0</v>
      </c>
      <c r="FV234">
        <f>'Initial absorption'!$H234*FU234*$F234</f>
        <v>0</v>
      </c>
      <c r="FW234" s="7"/>
      <c r="FX234">
        <f>(1 - 'Initial absorption'!$T234)*(FN234+FO234)</f>
        <v>0</v>
      </c>
      <c r="FY234">
        <f t="shared" si="601"/>
        <v>0</v>
      </c>
      <c r="GJ234" s="7">
        <f t="shared" si="586"/>
        <v>0</v>
      </c>
      <c r="GK234" s="7">
        <f t="shared" si="622"/>
        <v>0</v>
      </c>
      <c r="GL234" s="7">
        <f t="shared" si="532"/>
        <v>0</v>
      </c>
      <c r="GM234" s="7">
        <f t="shared" si="554"/>
        <v>0</v>
      </c>
      <c r="GN234" s="7"/>
      <c r="GO234" s="7">
        <f t="shared" si="555"/>
        <v>0</v>
      </c>
      <c r="GP234" s="7">
        <f t="shared" si="602"/>
        <v>0</v>
      </c>
      <c r="GQ234" s="7">
        <f t="shared" si="533"/>
        <v>0</v>
      </c>
      <c r="GR234" s="7">
        <f t="shared" si="556"/>
        <v>0</v>
      </c>
      <c r="GT234">
        <f t="shared" si="534"/>
        <v>0</v>
      </c>
      <c r="GU234">
        <f t="shared" si="535"/>
        <v>0</v>
      </c>
      <c r="GV234">
        <f t="shared" si="536"/>
        <v>0</v>
      </c>
      <c r="GW234">
        <f t="shared" si="572"/>
        <v>0</v>
      </c>
      <c r="GX234" s="7"/>
      <c r="GY234" s="7">
        <f t="shared" si="603"/>
        <v>0</v>
      </c>
      <c r="GZ234" s="7">
        <f t="shared" si="573"/>
        <v>0</v>
      </c>
      <c r="HA234" s="7">
        <f t="shared" si="537"/>
        <v>0</v>
      </c>
      <c r="HB234" s="7"/>
      <c r="HC234" s="7">
        <f t="shared" si="604"/>
        <v>0</v>
      </c>
      <c r="HD234" s="7">
        <f>'Initial absorption'!$H234*HC234*$F234</f>
        <v>0</v>
      </c>
      <c r="HE234" s="7">
        <f t="shared" si="574"/>
        <v>0</v>
      </c>
      <c r="HF234" s="7">
        <f>'Initial absorption'!$N234*HE234*$J234</f>
        <v>0</v>
      </c>
      <c r="HG234" s="7"/>
      <c r="HH234">
        <f t="shared" si="605"/>
        <v>0</v>
      </c>
      <c r="HI234" s="7">
        <f t="shared" si="606"/>
        <v>0</v>
      </c>
      <c r="HJ234">
        <f t="shared" si="557"/>
        <v>0</v>
      </c>
      <c r="HK234" s="7"/>
      <c r="HL234">
        <f t="shared" si="558"/>
        <v>0</v>
      </c>
      <c r="HM234">
        <f t="shared" si="575"/>
        <v>0</v>
      </c>
      <c r="HN234">
        <f t="shared" si="582"/>
        <v>0</v>
      </c>
      <c r="HO234" s="7"/>
      <c r="HP234">
        <f>(1 - 'Initial absorption'!$N234)*HE234</f>
        <v>0</v>
      </c>
      <c r="HQ234" s="7">
        <f t="shared" si="607"/>
        <v>0</v>
      </c>
      <c r="HR234">
        <f>'Initial absorption'!$T234*(HP234+HQ234)*$N234</f>
        <v>0</v>
      </c>
      <c r="HS234" s="7"/>
      <c r="HT234">
        <f t="shared" si="618"/>
        <v>0</v>
      </c>
      <c r="HU234">
        <f>'Initial absorption'!$N234*HT234*$J234</f>
        <v>0</v>
      </c>
      <c r="HW234">
        <f>(1-'Initial absorption'!$N234)*HT234</f>
        <v>0</v>
      </c>
      <c r="HX234">
        <f>'Initial absorption'!$H234*HW234*$F234</f>
        <v>0</v>
      </c>
      <c r="HY234" s="7"/>
      <c r="HZ234">
        <f>(1 - 'Initial absorption'!$T234)*(HP234+HQ234)</f>
        <v>0</v>
      </c>
      <c r="IA234">
        <f t="shared" si="608"/>
        <v>0</v>
      </c>
      <c r="IL234" s="7">
        <f t="shared" si="587"/>
        <v>0</v>
      </c>
      <c r="IM234" s="7">
        <f t="shared" si="623"/>
        <v>0</v>
      </c>
      <c r="IN234" s="7">
        <f t="shared" si="538"/>
        <v>0</v>
      </c>
      <c r="IO234" s="7">
        <f t="shared" si="559"/>
        <v>0</v>
      </c>
      <c r="IP234" s="7"/>
      <c r="IQ234" s="7">
        <f t="shared" si="560"/>
        <v>0</v>
      </c>
      <c r="IR234" s="7">
        <f t="shared" si="609"/>
        <v>0</v>
      </c>
      <c r="IS234" s="7">
        <f t="shared" si="539"/>
        <v>0</v>
      </c>
      <c r="IT234" s="7">
        <f t="shared" si="561"/>
        <v>0</v>
      </c>
      <c r="IV234">
        <f t="shared" si="540"/>
        <v>0</v>
      </c>
      <c r="IW234">
        <f t="shared" si="541"/>
        <v>0</v>
      </c>
      <c r="IX234">
        <f t="shared" si="542"/>
        <v>0</v>
      </c>
      <c r="IY234">
        <f t="shared" si="576"/>
        <v>0</v>
      </c>
      <c r="IZ234" s="7"/>
      <c r="JA234" s="7">
        <f t="shared" si="610"/>
        <v>0</v>
      </c>
      <c r="JB234" s="7">
        <f t="shared" si="577"/>
        <v>0</v>
      </c>
      <c r="JC234" s="7">
        <f t="shared" si="543"/>
        <v>0</v>
      </c>
      <c r="JD234" s="7"/>
      <c r="JE234" s="7">
        <f t="shared" si="611"/>
        <v>0</v>
      </c>
      <c r="JF234" s="7">
        <f>'Initial absorption'!$H234*JE234*$F234</f>
        <v>0</v>
      </c>
      <c r="JG234" s="7">
        <f t="shared" si="578"/>
        <v>0</v>
      </c>
      <c r="JH234" s="7">
        <f>'Initial absorption'!$N234*JG234*$J234</f>
        <v>0</v>
      </c>
      <c r="JI234" s="7"/>
      <c r="JJ234">
        <f t="shared" si="612"/>
        <v>0</v>
      </c>
      <c r="JK234" s="7">
        <f t="shared" si="613"/>
        <v>0</v>
      </c>
      <c r="JL234">
        <f t="shared" si="562"/>
        <v>0</v>
      </c>
      <c r="JM234" s="7"/>
      <c r="JN234">
        <f t="shared" si="563"/>
        <v>0</v>
      </c>
      <c r="JO234">
        <f t="shared" si="579"/>
        <v>0</v>
      </c>
      <c r="JP234">
        <f t="shared" si="583"/>
        <v>0</v>
      </c>
      <c r="JQ234" s="7"/>
      <c r="JR234">
        <f>(1 - 'Initial absorption'!$N234)*JG234</f>
        <v>0</v>
      </c>
      <c r="JS234" s="7">
        <f t="shared" si="614"/>
        <v>0</v>
      </c>
      <c r="JT234">
        <f>'Initial absorption'!$T234*(JR234+JS234)*$N234</f>
        <v>0</v>
      </c>
      <c r="JU234" s="7"/>
      <c r="JV234">
        <f t="shared" si="619"/>
        <v>0</v>
      </c>
      <c r="JW234">
        <f>'Initial absorption'!$N234*JV234*$J234</f>
        <v>0</v>
      </c>
      <c r="JY234">
        <f>(1-'Initial absorption'!$N234)*JV234</f>
        <v>0</v>
      </c>
      <c r="JZ234">
        <f>'Initial absorption'!$H234*JY234*$F234</f>
        <v>0</v>
      </c>
      <c r="KA234" s="7"/>
      <c r="KB234">
        <f>(1 - 'Initial absorption'!$T234)*(JR234+JS234)</f>
        <v>0</v>
      </c>
      <c r="KC234">
        <f t="shared" si="615"/>
        <v>0</v>
      </c>
    </row>
    <row r="235" spans="4:289" x14ac:dyDescent="0.25">
      <c r="D235">
        <v>1445</v>
      </c>
      <c r="E235">
        <f>'Input spectra'!B235</f>
        <v>0</v>
      </c>
      <c r="F235">
        <f>'Initial absorption'!J235</f>
        <v>0</v>
      </c>
      <c r="G235">
        <f>'Input spectra'!C235</f>
        <v>0</v>
      </c>
      <c r="H235">
        <f t="shared" si="491"/>
        <v>0</v>
      </c>
      <c r="I235">
        <f>'Input spectra'!D235</f>
        <v>0</v>
      </c>
      <c r="J235">
        <f>'Initial absorption'!P235</f>
        <v>0</v>
      </c>
      <c r="K235">
        <f>'Input spectra'!E235</f>
        <v>0</v>
      </c>
      <c r="L235">
        <f t="shared" si="492"/>
        <v>0</v>
      </c>
      <c r="M235">
        <f>'Input spectra'!F235</f>
        <v>0</v>
      </c>
      <c r="N235">
        <f>'Initial absorption'!V235</f>
        <v>0</v>
      </c>
      <c r="O235">
        <f>'Input spectra'!G235</f>
        <v>0</v>
      </c>
      <c r="P235">
        <f t="shared" si="493"/>
        <v>0</v>
      </c>
      <c r="R235">
        <f>'Reaching edge prob after ems 1'!$EZ236</f>
        <v>0.89215616075963822</v>
      </c>
      <c r="S235">
        <f>'Reaching edge prob after ems 2'!$EZ236</f>
        <v>0.89215616075963822</v>
      </c>
      <c r="T235">
        <f>'Reaching edge prob after ems 3'!EZ236</f>
        <v>0.89215616075963822</v>
      </c>
      <c r="U235">
        <f>1-EXP(-'Reaching edge prob after ems 1'!FC236*_k_in_ec_correction*($E235*_c1+'Input spectra'!Y235))</f>
        <v>1.0901059009855829E-2</v>
      </c>
      <c r="V235">
        <f>1-EXP(-(_t-'Reaching edge prob after ems 1'!FC236)*_k_in_ec_correction*($E235*_c1+'Input spectra'!Y235))</f>
        <v>1.1009893767117473E-2</v>
      </c>
      <c r="W235">
        <f>1-EXP(-'Reaching edge prob after ems 2'!FC236*_k_in_ec_correction*($I235*_c2+'Input spectra'!Y235))</f>
        <v>1.0901059009855829E-2</v>
      </c>
      <c r="X235">
        <f>1-EXP(-(_t-'Reaching edge prob after ems 2'!FC236)*_k_in_ec_correction*($I235*_c2+'Input spectra'!Y235))</f>
        <v>1.1009893767117473E-2</v>
      </c>
      <c r="Y235">
        <f>1-EXP(-'Reaching edge prob after ems 3'!FC236*_k_in_ec_correction*($M235*_c3+'Input spectra'!Y235))</f>
        <v>1.0901059009855829E-2</v>
      </c>
      <c r="Z235">
        <f>1-EXP(-(_t-'Reaching edge prob after ems 3'!FC236)*_k_in_ec_correction*($M235*_c3+'Input spectra'!Y235))</f>
        <v>1.1009893767117473E-2</v>
      </c>
      <c r="AD235" s="7">
        <f t="shared" si="494"/>
        <v>0</v>
      </c>
      <c r="AE235" s="7">
        <f t="shared" si="495"/>
        <v>0</v>
      </c>
      <c r="AF235" s="7">
        <f t="shared" si="496"/>
        <v>0</v>
      </c>
      <c r="AG235" s="7">
        <f t="shared" si="497"/>
        <v>0</v>
      </c>
      <c r="AH235" s="7"/>
      <c r="AI235" s="7">
        <f t="shared" si="498"/>
        <v>0</v>
      </c>
      <c r="AJ235" s="7">
        <f t="shared" si="499"/>
        <v>0</v>
      </c>
      <c r="AK235" s="7">
        <f t="shared" si="500"/>
        <v>0</v>
      </c>
      <c r="AL235" s="7">
        <f t="shared" si="501"/>
        <v>0</v>
      </c>
      <c r="AN235">
        <f t="shared" si="502"/>
        <v>0</v>
      </c>
      <c r="AO235">
        <f t="shared" si="503"/>
        <v>0</v>
      </c>
      <c r="AP235">
        <f t="shared" si="504"/>
        <v>0</v>
      </c>
      <c r="AQ235">
        <f t="shared" si="505"/>
        <v>0</v>
      </c>
      <c r="AR235" s="7"/>
      <c r="AS235" s="7">
        <f t="shared" si="506"/>
        <v>0</v>
      </c>
      <c r="AT235" s="7">
        <f t="shared" si="507"/>
        <v>0</v>
      </c>
      <c r="AU235" s="7">
        <f t="shared" si="508"/>
        <v>0</v>
      </c>
      <c r="AV235" s="7"/>
      <c r="AW235" s="7">
        <f t="shared" si="509"/>
        <v>0</v>
      </c>
      <c r="AX235" s="7">
        <f>'Initial absorption'!$H235*AW235*$F235</f>
        <v>0</v>
      </c>
      <c r="AY235" s="7">
        <f t="shared" si="510"/>
        <v>0</v>
      </c>
      <c r="AZ235" s="7">
        <f>'Initial absorption'!$N235*AY235*$J235</f>
        <v>0</v>
      </c>
      <c r="BA235" s="7"/>
      <c r="BB235">
        <f t="shared" si="511"/>
        <v>0</v>
      </c>
      <c r="BC235" s="7">
        <f t="shared" si="512"/>
        <v>0</v>
      </c>
      <c r="BD235">
        <f t="shared" si="513"/>
        <v>0</v>
      </c>
      <c r="BE235" s="7"/>
      <c r="BF235">
        <f t="shared" si="514"/>
        <v>0</v>
      </c>
      <c r="BG235">
        <f t="shared" si="515"/>
        <v>0</v>
      </c>
      <c r="BH235">
        <f t="shared" si="516"/>
        <v>0</v>
      </c>
      <c r="BI235" s="7"/>
      <c r="BJ235">
        <f>(1 - 'Initial absorption'!$N235)*AY235</f>
        <v>0</v>
      </c>
      <c r="BK235" s="7">
        <f t="shared" si="519"/>
        <v>0</v>
      </c>
      <c r="BL235">
        <f>'Initial absorption'!$T235*(BJ235+BK235)*$N235</f>
        <v>0</v>
      </c>
      <c r="BM235" s="7"/>
      <c r="BN235">
        <f t="shared" si="517"/>
        <v>0</v>
      </c>
      <c r="BO235">
        <f>'Initial absorption'!$N235*BN235*$J235</f>
        <v>0</v>
      </c>
      <c r="BQ235">
        <f>(1-'Initial absorption'!$N235)*BN235</f>
        <v>0</v>
      </c>
      <c r="BR235">
        <f>'Initial absorption'!$H235*BQ235*$F235</f>
        <v>0</v>
      </c>
      <c r="BS235" s="7"/>
      <c r="BT235">
        <f>(1 - 'Initial absorption'!$T235)*(BJ235+BK235)</f>
        <v>0</v>
      </c>
      <c r="BU235">
        <f t="shared" si="518"/>
        <v>0</v>
      </c>
      <c r="CF235" s="7">
        <f t="shared" si="584"/>
        <v>0</v>
      </c>
      <c r="CG235" s="7">
        <f t="shared" si="620"/>
        <v>0</v>
      </c>
      <c r="CH235" s="7">
        <f t="shared" si="520"/>
        <v>0</v>
      </c>
      <c r="CI235" s="7">
        <f t="shared" si="544"/>
        <v>0</v>
      </c>
      <c r="CJ235" s="7"/>
      <c r="CK235" s="7">
        <f t="shared" si="545"/>
        <v>0</v>
      </c>
      <c r="CL235" s="7">
        <f t="shared" si="588"/>
        <v>0</v>
      </c>
      <c r="CM235" s="7">
        <f t="shared" si="521"/>
        <v>0</v>
      </c>
      <c r="CN235" s="7">
        <f t="shared" si="546"/>
        <v>0</v>
      </c>
      <c r="CP235">
        <f t="shared" si="522"/>
        <v>0</v>
      </c>
      <c r="CQ235">
        <f t="shared" si="523"/>
        <v>0</v>
      </c>
      <c r="CR235">
        <f t="shared" si="524"/>
        <v>0</v>
      </c>
      <c r="CS235">
        <f t="shared" si="564"/>
        <v>0</v>
      </c>
      <c r="CT235" s="7"/>
      <c r="CU235" s="7">
        <f t="shared" si="589"/>
        <v>0</v>
      </c>
      <c r="CV235" s="7">
        <f t="shared" si="565"/>
        <v>0</v>
      </c>
      <c r="CW235" s="7">
        <f t="shared" si="525"/>
        <v>0</v>
      </c>
      <c r="CX235" s="7"/>
      <c r="CY235" s="7">
        <f t="shared" si="590"/>
        <v>0</v>
      </c>
      <c r="CZ235" s="7">
        <f>'Initial absorption'!$H235*CY235*$F235</f>
        <v>0</v>
      </c>
      <c r="DA235" s="7">
        <f t="shared" si="566"/>
        <v>0</v>
      </c>
      <c r="DB235" s="7">
        <f>'Initial absorption'!$N235*DA235*$J235</f>
        <v>0</v>
      </c>
      <c r="DC235" s="7"/>
      <c r="DD235">
        <f t="shared" si="591"/>
        <v>0</v>
      </c>
      <c r="DE235" s="7">
        <f t="shared" si="592"/>
        <v>0</v>
      </c>
      <c r="DF235">
        <f t="shared" si="547"/>
        <v>0</v>
      </c>
      <c r="DG235" s="7"/>
      <c r="DH235">
        <f t="shared" si="548"/>
        <v>0</v>
      </c>
      <c r="DI235">
        <f t="shared" si="567"/>
        <v>0</v>
      </c>
      <c r="DJ235">
        <f t="shared" si="580"/>
        <v>0</v>
      </c>
      <c r="DK235" s="7"/>
      <c r="DL235">
        <f>(1 - 'Initial absorption'!$N235)*DA235</f>
        <v>0</v>
      </c>
      <c r="DM235" s="7">
        <f t="shared" si="593"/>
        <v>0</v>
      </c>
      <c r="DN235">
        <f>'Initial absorption'!$T235*(DL235+DM235)*$N235</f>
        <v>0</v>
      </c>
      <c r="DO235" s="7"/>
      <c r="DP235">
        <f t="shared" si="616"/>
        <v>0</v>
      </c>
      <c r="DQ235">
        <f>'Initial absorption'!$N235*DP235*$J235</f>
        <v>0</v>
      </c>
      <c r="DS235">
        <f>(1-'Initial absorption'!$N235)*DP235</f>
        <v>0</v>
      </c>
      <c r="DT235">
        <f>'Initial absorption'!$H235*DS235*$F235</f>
        <v>0</v>
      </c>
      <c r="DU235" s="7"/>
      <c r="DV235">
        <f>(1 - 'Initial absorption'!$T235)*(DL235+DM235)</f>
        <v>0</v>
      </c>
      <c r="DW235">
        <f t="shared" si="594"/>
        <v>0</v>
      </c>
      <c r="EH235" s="7">
        <f t="shared" si="585"/>
        <v>0</v>
      </c>
      <c r="EI235" s="7">
        <f t="shared" si="621"/>
        <v>0</v>
      </c>
      <c r="EJ235" s="7">
        <f t="shared" si="526"/>
        <v>0</v>
      </c>
      <c r="EK235" s="7">
        <f t="shared" si="549"/>
        <v>0</v>
      </c>
      <c r="EL235" s="7"/>
      <c r="EM235" s="7">
        <f t="shared" si="550"/>
        <v>0</v>
      </c>
      <c r="EN235" s="7">
        <f t="shared" si="595"/>
        <v>0</v>
      </c>
      <c r="EO235" s="7">
        <f t="shared" si="527"/>
        <v>0</v>
      </c>
      <c r="EP235" s="7">
        <f t="shared" si="551"/>
        <v>0</v>
      </c>
      <c r="ER235">
        <f t="shared" si="528"/>
        <v>0</v>
      </c>
      <c r="ES235">
        <f t="shared" si="529"/>
        <v>0</v>
      </c>
      <c r="ET235">
        <f t="shared" si="530"/>
        <v>0</v>
      </c>
      <c r="EU235">
        <f t="shared" si="568"/>
        <v>0</v>
      </c>
      <c r="EV235" s="7"/>
      <c r="EW235" s="7">
        <f t="shared" si="596"/>
        <v>0</v>
      </c>
      <c r="EX235" s="7">
        <f t="shared" si="569"/>
        <v>0</v>
      </c>
      <c r="EY235" s="7">
        <f t="shared" si="531"/>
        <v>0</v>
      </c>
      <c r="EZ235" s="7"/>
      <c r="FA235" s="7">
        <f t="shared" si="597"/>
        <v>0</v>
      </c>
      <c r="FB235" s="7">
        <f>'Initial absorption'!$H235*FA235*$F235</f>
        <v>0</v>
      </c>
      <c r="FC235" s="7">
        <f t="shared" si="570"/>
        <v>0</v>
      </c>
      <c r="FD235" s="7">
        <f>'Initial absorption'!$N235*FC235*$J235</f>
        <v>0</v>
      </c>
      <c r="FE235" s="7"/>
      <c r="FF235">
        <f t="shared" si="598"/>
        <v>0</v>
      </c>
      <c r="FG235" s="7">
        <f t="shared" si="599"/>
        <v>0</v>
      </c>
      <c r="FH235">
        <f t="shared" si="552"/>
        <v>0</v>
      </c>
      <c r="FI235" s="7"/>
      <c r="FJ235">
        <f t="shared" si="553"/>
        <v>0</v>
      </c>
      <c r="FK235">
        <f t="shared" si="571"/>
        <v>0</v>
      </c>
      <c r="FL235">
        <f t="shared" si="581"/>
        <v>0</v>
      </c>
      <c r="FM235" s="7"/>
      <c r="FN235">
        <f>(1 - 'Initial absorption'!$N235)*FC235</f>
        <v>0</v>
      </c>
      <c r="FO235" s="7">
        <f t="shared" si="600"/>
        <v>0</v>
      </c>
      <c r="FP235">
        <f>'Initial absorption'!$T235*(FN235+FO235)*$N235</f>
        <v>0</v>
      </c>
      <c r="FQ235" s="7"/>
      <c r="FR235">
        <f t="shared" si="617"/>
        <v>0</v>
      </c>
      <c r="FS235">
        <f>'Initial absorption'!$N235*FR235*$J235</f>
        <v>0</v>
      </c>
      <c r="FU235">
        <f>(1-'Initial absorption'!$N235)*FR235</f>
        <v>0</v>
      </c>
      <c r="FV235">
        <f>'Initial absorption'!$H235*FU235*$F235</f>
        <v>0</v>
      </c>
      <c r="FW235" s="7"/>
      <c r="FX235">
        <f>(1 - 'Initial absorption'!$T235)*(FN235+FO235)</f>
        <v>0</v>
      </c>
      <c r="FY235">
        <f t="shared" si="601"/>
        <v>0</v>
      </c>
      <c r="GJ235" s="7">
        <f t="shared" si="586"/>
        <v>0</v>
      </c>
      <c r="GK235" s="7">
        <f t="shared" si="622"/>
        <v>0</v>
      </c>
      <c r="GL235" s="7">
        <f t="shared" si="532"/>
        <v>0</v>
      </c>
      <c r="GM235" s="7">
        <f t="shared" si="554"/>
        <v>0</v>
      </c>
      <c r="GN235" s="7"/>
      <c r="GO235" s="7">
        <f t="shared" si="555"/>
        <v>0</v>
      </c>
      <c r="GP235" s="7">
        <f t="shared" si="602"/>
        <v>0</v>
      </c>
      <c r="GQ235" s="7">
        <f t="shared" si="533"/>
        <v>0</v>
      </c>
      <c r="GR235" s="7">
        <f t="shared" si="556"/>
        <v>0</v>
      </c>
      <c r="GT235">
        <f t="shared" si="534"/>
        <v>0</v>
      </c>
      <c r="GU235">
        <f t="shared" si="535"/>
        <v>0</v>
      </c>
      <c r="GV235">
        <f t="shared" si="536"/>
        <v>0</v>
      </c>
      <c r="GW235">
        <f t="shared" si="572"/>
        <v>0</v>
      </c>
      <c r="GX235" s="7"/>
      <c r="GY235" s="7">
        <f t="shared" si="603"/>
        <v>0</v>
      </c>
      <c r="GZ235" s="7">
        <f t="shared" si="573"/>
        <v>0</v>
      </c>
      <c r="HA235" s="7">
        <f t="shared" si="537"/>
        <v>0</v>
      </c>
      <c r="HB235" s="7"/>
      <c r="HC235" s="7">
        <f t="shared" si="604"/>
        <v>0</v>
      </c>
      <c r="HD235" s="7">
        <f>'Initial absorption'!$H235*HC235*$F235</f>
        <v>0</v>
      </c>
      <c r="HE235" s="7">
        <f t="shared" si="574"/>
        <v>0</v>
      </c>
      <c r="HF235" s="7">
        <f>'Initial absorption'!$N235*HE235*$J235</f>
        <v>0</v>
      </c>
      <c r="HG235" s="7"/>
      <c r="HH235">
        <f t="shared" si="605"/>
        <v>0</v>
      </c>
      <c r="HI235" s="7">
        <f t="shared" si="606"/>
        <v>0</v>
      </c>
      <c r="HJ235">
        <f t="shared" si="557"/>
        <v>0</v>
      </c>
      <c r="HK235" s="7"/>
      <c r="HL235">
        <f t="shared" si="558"/>
        <v>0</v>
      </c>
      <c r="HM235">
        <f t="shared" si="575"/>
        <v>0</v>
      </c>
      <c r="HN235">
        <f t="shared" si="582"/>
        <v>0</v>
      </c>
      <c r="HO235" s="7"/>
      <c r="HP235">
        <f>(1 - 'Initial absorption'!$N235)*HE235</f>
        <v>0</v>
      </c>
      <c r="HQ235" s="7">
        <f t="shared" si="607"/>
        <v>0</v>
      </c>
      <c r="HR235">
        <f>'Initial absorption'!$T235*(HP235+HQ235)*$N235</f>
        <v>0</v>
      </c>
      <c r="HS235" s="7"/>
      <c r="HT235">
        <f t="shared" si="618"/>
        <v>0</v>
      </c>
      <c r="HU235">
        <f>'Initial absorption'!$N235*HT235*$J235</f>
        <v>0</v>
      </c>
      <c r="HW235">
        <f>(1-'Initial absorption'!$N235)*HT235</f>
        <v>0</v>
      </c>
      <c r="HX235">
        <f>'Initial absorption'!$H235*HW235*$F235</f>
        <v>0</v>
      </c>
      <c r="HY235" s="7"/>
      <c r="HZ235">
        <f>(1 - 'Initial absorption'!$T235)*(HP235+HQ235)</f>
        <v>0</v>
      </c>
      <c r="IA235">
        <f t="shared" si="608"/>
        <v>0</v>
      </c>
      <c r="IL235" s="7">
        <f t="shared" si="587"/>
        <v>0</v>
      </c>
      <c r="IM235" s="7">
        <f t="shared" si="623"/>
        <v>0</v>
      </c>
      <c r="IN235" s="7">
        <f t="shared" si="538"/>
        <v>0</v>
      </c>
      <c r="IO235" s="7">
        <f t="shared" si="559"/>
        <v>0</v>
      </c>
      <c r="IP235" s="7"/>
      <c r="IQ235" s="7">
        <f t="shared" si="560"/>
        <v>0</v>
      </c>
      <c r="IR235" s="7">
        <f t="shared" si="609"/>
        <v>0</v>
      </c>
      <c r="IS235" s="7">
        <f t="shared" si="539"/>
        <v>0</v>
      </c>
      <c r="IT235" s="7">
        <f t="shared" si="561"/>
        <v>0</v>
      </c>
      <c r="IV235">
        <f t="shared" si="540"/>
        <v>0</v>
      </c>
      <c r="IW235">
        <f t="shared" si="541"/>
        <v>0</v>
      </c>
      <c r="IX235">
        <f t="shared" si="542"/>
        <v>0</v>
      </c>
      <c r="IY235">
        <f t="shared" si="576"/>
        <v>0</v>
      </c>
      <c r="IZ235" s="7"/>
      <c r="JA235" s="7">
        <f t="shared" si="610"/>
        <v>0</v>
      </c>
      <c r="JB235" s="7">
        <f t="shared" si="577"/>
        <v>0</v>
      </c>
      <c r="JC235" s="7">
        <f t="shared" si="543"/>
        <v>0</v>
      </c>
      <c r="JD235" s="7"/>
      <c r="JE235" s="7">
        <f t="shared" si="611"/>
        <v>0</v>
      </c>
      <c r="JF235" s="7">
        <f>'Initial absorption'!$H235*JE235*$F235</f>
        <v>0</v>
      </c>
      <c r="JG235" s="7">
        <f t="shared" si="578"/>
        <v>0</v>
      </c>
      <c r="JH235" s="7">
        <f>'Initial absorption'!$N235*JG235*$J235</f>
        <v>0</v>
      </c>
      <c r="JI235" s="7"/>
      <c r="JJ235">
        <f t="shared" si="612"/>
        <v>0</v>
      </c>
      <c r="JK235" s="7">
        <f t="shared" si="613"/>
        <v>0</v>
      </c>
      <c r="JL235">
        <f t="shared" si="562"/>
        <v>0</v>
      </c>
      <c r="JM235" s="7"/>
      <c r="JN235">
        <f t="shared" si="563"/>
        <v>0</v>
      </c>
      <c r="JO235">
        <f t="shared" si="579"/>
        <v>0</v>
      </c>
      <c r="JP235">
        <f t="shared" si="583"/>
        <v>0</v>
      </c>
      <c r="JQ235" s="7"/>
      <c r="JR235">
        <f>(1 - 'Initial absorption'!$N235)*JG235</f>
        <v>0</v>
      </c>
      <c r="JS235" s="7">
        <f t="shared" si="614"/>
        <v>0</v>
      </c>
      <c r="JT235">
        <f>'Initial absorption'!$T235*(JR235+JS235)*$N235</f>
        <v>0</v>
      </c>
      <c r="JU235" s="7"/>
      <c r="JV235">
        <f t="shared" si="619"/>
        <v>0</v>
      </c>
      <c r="JW235">
        <f>'Initial absorption'!$N235*JV235*$J235</f>
        <v>0</v>
      </c>
      <c r="JY235">
        <f>(1-'Initial absorption'!$N235)*JV235</f>
        <v>0</v>
      </c>
      <c r="JZ235">
        <f>'Initial absorption'!$H235*JY235*$F235</f>
        <v>0</v>
      </c>
      <c r="KA235" s="7"/>
      <c r="KB235">
        <f>(1 - 'Initial absorption'!$T235)*(JR235+JS235)</f>
        <v>0</v>
      </c>
      <c r="KC235">
        <f t="shared" si="615"/>
        <v>0</v>
      </c>
    </row>
    <row r="236" spans="4:289" x14ac:dyDescent="0.25">
      <c r="D236">
        <v>1450</v>
      </c>
      <c r="E236">
        <f>'Input spectra'!B236</f>
        <v>0</v>
      </c>
      <c r="F236">
        <f>'Initial absorption'!J236</f>
        <v>0</v>
      </c>
      <c r="G236">
        <f>'Input spectra'!C236</f>
        <v>0</v>
      </c>
      <c r="H236">
        <f t="shared" si="491"/>
        <v>0</v>
      </c>
      <c r="I236">
        <f>'Input spectra'!D236</f>
        <v>0</v>
      </c>
      <c r="J236">
        <f>'Initial absorption'!P236</f>
        <v>0</v>
      </c>
      <c r="K236">
        <f>'Input spectra'!E236</f>
        <v>0</v>
      </c>
      <c r="L236">
        <f t="shared" si="492"/>
        <v>0</v>
      </c>
      <c r="M236">
        <f>'Input spectra'!F236</f>
        <v>0</v>
      </c>
      <c r="N236">
        <f>'Initial absorption'!V236</f>
        <v>0</v>
      </c>
      <c r="O236">
        <f>'Input spectra'!G236</f>
        <v>0</v>
      </c>
      <c r="P236">
        <f t="shared" si="493"/>
        <v>0</v>
      </c>
      <c r="R236">
        <f>'Reaching edge prob after ems 1'!$EZ237</f>
        <v>0.89228593320744531</v>
      </c>
      <c r="S236">
        <f>'Reaching edge prob after ems 2'!$EZ237</f>
        <v>0.89228593320744531</v>
      </c>
      <c r="T236">
        <f>'Reaching edge prob after ems 3'!EZ237</f>
        <v>0.89228593320744531</v>
      </c>
      <c r="U236">
        <f>1-EXP(-'Reaching edge prob after ems 1'!FC237*_k_in_ec_correction*($E236*_c1+'Input spectra'!Y236))</f>
        <v>1.0886881110664826E-2</v>
      </c>
      <c r="V236">
        <f>1-EXP(-(_t-'Reaching edge prob after ems 1'!FC237)*_k_in_ec_correction*($E236*_c1+'Input spectra'!Y236))</f>
        <v>1.0995431542408229E-2</v>
      </c>
      <c r="W236">
        <f>1-EXP(-'Reaching edge prob after ems 2'!FC237*_k_in_ec_correction*($I236*_c2+'Input spectra'!Y236))</f>
        <v>1.0886881110664826E-2</v>
      </c>
      <c r="X236">
        <f>1-EXP(-(_t-'Reaching edge prob after ems 2'!FC237)*_k_in_ec_correction*($I236*_c2+'Input spectra'!Y236))</f>
        <v>1.0995431542408229E-2</v>
      </c>
      <c r="Y236">
        <f>1-EXP(-'Reaching edge prob after ems 3'!FC237*_k_in_ec_correction*($M236*_c3+'Input spectra'!Y236))</f>
        <v>1.0886881110664826E-2</v>
      </c>
      <c r="Z236">
        <f>1-EXP(-(_t-'Reaching edge prob after ems 3'!FC237)*_k_in_ec_correction*($M236*_c3+'Input spectra'!Y236))</f>
        <v>1.0995431542408229E-2</v>
      </c>
      <c r="AD236" s="7">
        <f t="shared" si="494"/>
        <v>0</v>
      </c>
      <c r="AE236" s="7">
        <f t="shared" si="495"/>
        <v>0</v>
      </c>
      <c r="AF236" s="7">
        <f t="shared" si="496"/>
        <v>0</v>
      </c>
      <c r="AG236" s="7">
        <f t="shared" si="497"/>
        <v>0</v>
      </c>
      <c r="AH236" s="7"/>
      <c r="AI236" s="7">
        <f t="shared" si="498"/>
        <v>0</v>
      </c>
      <c r="AJ236" s="7">
        <f t="shared" si="499"/>
        <v>0</v>
      </c>
      <c r="AK236" s="7">
        <f t="shared" si="500"/>
        <v>0</v>
      </c>
      <c r="AL236" s="7">
        <f t="shared" si="501"/>
        <v>0</v>
      </c>
      <c r="AN236">
        <f t="shared" si="502"/>
        <v>0</v>
      </c>
      <c r="AO236">
        <f t="shared" si="503"/>
        <v>0</v>
      </c>
      <c r="AP236">
        <f t="shared" si="504"/>
        <v>0</v>
      </c>
      <c r="AQ236">
        <f t="shared" si="505"/>
        <v>0</v>
      </c>
      <c r="AR236" s="7"/>
      <c r="AS236" s="7">
        <f t="shared" si="506"/>
        <v>0</v>
      </c>
      <c r="AT236" s="7">
        <f t="shared" si="507"/>
        <v>0</v>
      </c>
      <c r="AU236" s="7">
        <f t="shared" si="508"/>
        <v>0</v>
      </c>
      <c r="AV236" s="7"/>
      <c r="AW236" s="7">
        <f t="shared" si="509"/>
        <v>0</v>
      </c>
      <c r="AX236" s="7">
        <f>'Initial absorption'!$H236*AW236*$F236</f>
        <v>0</v>
      </c>
      <c r="AY236" s="7">
        <f t="shared" si="510"/>
        <v>0</v>
      </c>
      <c r="AZ236" s="7">
        <f>'Initial absorption'!$N236*AY236*$J236</f>
        <v>0</v>
      </c>
      <c r="BA236" s="7"/>
      <c r="BB236">
        <f t="shared" si="511"/>
        <v>0</v>
      </c>
      <c r="BC236" s="7">
        <f t="shared" si="512"/>
        <v>0</v>
      </c>
      <c r="BD236">
        <f t="shared" si="513"/>
        <v>0</v>
      </c>
      <c r="BE236" s="7"/>
      <c r="BF236">
        <f t="shared" si="514"/>
        <v>0</v>
      </c>
      <c r="BG236">
        <f t="shared" si="515"/>
        <v>0</v>
      </c>
      <c r="BH236">
        <f t="shared" si="516"/>
        <v>0</v>
      </c>
      <c r="BI236" s="7"/>
      <c r="BJ236">
        <f>(1 - 'Initial absorption'!$N236)*AY236</f>
        <v>0</v>
      </c>
      <c r="BK236" s="7">
        <f t="shared" si="519"/>
        <v>0</v>
      </c>
      <c r="BL236">
        <f>'Initial absorption'!$T236*(BJ236+BK236)*$N236</f>
        <v>0</v>
      </c>
      <c r="BM236" s="7"/>
      <c r="BN236">
        <f t="shared" si="517"/>
        <v>0</v>
      </c>
      <c r="BO236">
        <f>'Initial absorption'!$N236*BN236*$J236</f>
        <v>0</v>
      </c>
      <c r="BQ236">
        <f>(1-'Initial absorption'!$N236)*BN236</f>
        <v>0</v>
      </c>
      <c r="BR236">
        <f>'Initial absorption'!$H236*BQ236*$F236</f>
        <v>0</v>
      </c>
      <c r="BS236" s="7"/>
      <c r="BT236">
        <f>(1 - 'Initial absorption'!$T236)*(BJ236+BK236)</f>
        <v>0</v>
      </c>
      <c r="BU236">
        <f t="shared" si="518"/>
        <v>0</v>
      </c>
      <c r="CF236" s="7">
        <f t="shared" si="584"/>
        <v>0</v>
      </c>
      <c r="CG236" s="7">
        <f t="shared" si="620"/>
        <v>0</v>
      </c>
      <c r="CH236" s="7">
        <f t="shared" si="520"/>
        <v>0</v>
      </c>
      <c r="CI236" s="7">
        <f t="shared" si="544"/>
        <v>0</v>
      </c>
      <c r="CJ236" s="7"/>
      <c r="CK236" s="7">
        <f t="shared" si="545"/>
        <v>0</v>
      </c>
      <c r="CL236" s="7">
        <f t="shared" si="588"/>
        <v>0</v>
      </c>
      <c r="CM236" s="7">
        <f t="shared" si="521"/>
        <v>0</v>
      </c>
      <c r="CN236" s="7">
        <f t="shared" si="546"/>
        <v>0</v>
      </c>
      <c r="CP236">
        <f t="shared" si="522"/>
        <v>0</v>
      </c>
      <c r="CQ236">
        <f t="shared" si="523"/>
        <v>0</v>
      </c>
      <c r="CR236">
        <f t="shared" si="524"/>
        <v>0</v>
      </c>
      <c r="CS236">
        <f t="shared" si="564"/>
        <v>0</v>
      </c>
      <c r="CT236" s="7"/>
      <c r="CU236" s="7">
        <f t="shared" si="589"/>
        <v>0</v>
      </c>
      <c r="CV236" s="7">
        <f t="shared" si="565"/>
        <v>0</v>
      </c>
      <c r="CW236" s="7">
        <f t="shared" si="525"/>
        <v>0</v>
      </c>
      <c r="CX236" s="7"/>
      <c r="CY236" s="7">
        <f t="shared" si="590"/>
        <v>0</v>
      </c>
      <c r="CZ236" s="7">
        <f>'Initial absorption'!$H236*CY236*$F236</f>
        <v>0</v>
      </c>
      <c r="DA236" s="7">
        <f t="shared" si="566"/>
        <v>0</v>
      </c>
      <c r="DB236" s="7">
        <f>'Initial absorption'!$N236*DA236*$J236</f>
        <v>0</v>
      </c>
      <c r="DC236" s="7"/>
      <c r="DD236">
        <f t="shared" si="591"/>
        <v>0</v>
      </c>
      <c r="DE236" s="7">
        <f t="shared" si="592"/>
        <v>0</v>
      </c>
      <c r="DF236">
        <f t="shared" si="547"/>
        <v>0</v>
      </c>
      <c r="DG236" s="7"/>
      <c r="DH236">
        <f t="shared" si="548"/>
        <v>0</v>
      </c>
      <c r="DI236">
        <f t="shared" si="567"/>
        <v>0</v>
      </c>
      <c r="DJ236">
        <f t="shared" si="580"/>
        <v>0</v>
      </c>
      <c r="DK236" s="7"/>
      <c r="DL236">
        <f>(1 - 'Initial absorption'!$N236)*DA236</f>
        <v>0</v>
      </c>
      <c r="DM236" s="7">
        <f t="shared" si="593"/>
        <v>0</v>
      </c>
      <c r="DN236">
        <f>'Initial absorption'!$T236*(DL236+DM236)*$N236</f>
        <v>0</v>
      </c>
      <c r="DO236" s="7"/>
      <c r="DP236">
        <f t="shared" si="616"/>
        <v>0</v>
      </c>
      <c r="DQ236">
        <f>'Initial absorption'!$N236*DP236*$J236</f>
        <v>0</v>
      </c>
      <c r="DS236">
        <f>(1-'Initial absorption'!$N236)*DP236</f>
        <v>0</v>
      </c>
      <c r="DT236">
        <f>'Initial absorption'!$H236*DS236*$F236</f>
        <v>0</v>
      </c>
      <c r="DU236" s="7"/>
      <c r="DV236">
        <f>(1 - 'Initial absorption'!$T236)*(DL236+DM236)</f>
        <v>0</v>
      </c>
      <c r="DW236">
        <f t="shared" si="594"/>
        <v>0</v>
      </c>
      <c r="EH236" s="7">
        <f t="shared" si="585"/>
        <v>0</v>
      </c>
      <c r="EI236" s="7">
        <f t="shared" si="621"/>
        <v>0</v>
      </c>
      <c r="EJ236" s="7">
        <f t="shared" si="526"/>
        <v>0</v>
      </c>
      <c r="EK236" s="7">
        <f t="shared" si="549"/>
        <v>0</v>
      </c>
      <c r="EL236" s="7"/>
      <c r="EM236" s="7">
        <f t="shared" si="550"/>
        <v>0</v>
      </c>
      <c r="EN236" s="7">
        <f t="shared" si="595"/>
        <v>0</v>
      </c>
      <c r="EO236" s="7">
        <f t="shared" si="527"/>
        <v>0</v>
      </c>
      <c r="EP236" s="7">
        <f t="shared" si="551"/>
        <v>0</v>
      </c>
      <c r="ER236">
        <f t="shared" si="528"/>
        <v>0</v>
      </c>
      <c r="ES236">
        <f t="shared" si="529"/>
        <v>0</v>
      </c>
      <c r="ET236">
        <f t="shared" si="530"/>
        <v>0</v>
      </c>
      <c r="EU236">
        <f t="shared" si="568"/>
        <v>0</v>
      </c>
      <c r="EV236" s="7"/>
      <c r="EW236" s="7">
        <f t="shared" si="596"/>
        <v>0</v>
      </c>
      <c r="EX236" s="7">
        <f t="shared" si="569"/>
        <v>0</v>
      </c>
      <c r="EY236" s="7">
        <f t="shared" si="531"/>
        <v>0</v>
      </c>
      <c r="EZ236" s="7"/>
      <c r="FA236" s="7">
        <f t="shared" si="597"/>
        <v>0</v>
      </c>
      <c r="FB236" s="7">
        <f>'Initial absorption'!$H236*FA236*$F236</f>
        <v>0</v>
      </c>
      <c r="FC236" s="7">
        <f t="shared" si="570"/>
        <v>0</v>
      </c>
      <c r="FD236" s="7">
        <f>'Initial absorption'!$N236*FC236*$J236</f>
        <v>0</v>
      </c>
      <c r="FE236" s="7"/>
      <c r="FF236">
        <f t="shared" si="598"/>
        <v>0</v>
      </c>
      <c r="FG236" s="7">
        <f t="shared" si="599"/>
        <v>0</v>
      </c>
      <c r="FH236">
        <f t="shared" si="552"/>
        <v>0</v>
      </c>
      <c r="FI236" s="7"/>
      <c r="FJ236">
        <f t="shared" si="553"/>
        <v>0</v>
      </c>
      <c r="FK236">
        <f t="shared" si="571"/>
        <v>0</v>
      </c>
      <c r="FL236">
        <f t="shared" si="581"/>
        <v>0</v>
      </c>
      <c r="FM236" s="7"/>
      <c r="FN236">
        <f>(1 - 'Initial absorption'!$N236)*FC236</f>
        <v>0</v>
      </c>
      <c r="FO236" s="7">
        <f t="shared" si="600"/>
        <v>0</v>
      </c>
      <c r="FP236">
        <f>'Initial absorption'!$T236*(FN236+FO236)*$N236</f>
        <v>0</v>
      </c>
      <c r="FQ236" s="7"/>
      <c r="FR236">
        <f t="shared" si="617"/>
        <v>0</v>
      </c>
      <c r="FS236">
        <f>'Initial absorption'!$N236*FR236*$J236</f>
        <v>0</v>
      </c>
      <c r="FU236">
        <f>(1-'Initial absorption'!$N236)*FR236</f>
        <v>0</v>
      </c>
      <c r="FV236">
        <f>'Initial absorption'!$H236*FU236*$F236</f>
        <v>0</v>
      </c>
      <c r="FW236" s="7"/>
      <c r="FX236">
        <f>(1 - 'Initial absorption'!$T236)*(FN236+FO236)</f>
        <v>0</v>
      </c>
      <c r="FY236">
        <f t="shared" si="601"/>
        <v>0</v>
      </c>
      <c r="GJ236" s="7">
        <f t="shared" si="586"/>
        <v>0</v>
      </c>
      <c r="GK236" s="7">
        <f t="shared" si="622"/>
        <v>0</v>
      </c>
      <c r="GL236" s="7">
        <f t="shared" si="532"/>
        <v>0</v>
      </c>
      <c r="GM236" s="7">
        <f t="shared" si="554"/>
        <v>0</v>
      </c>
      <c r="GN236" s="7"/>
      <c r="GO236" s="7">
        <f t="shared" si="555"/>
        <v>0</v>
      </c>
      <c r="GP236" s="7">
        <f t="shared" si="602"/>
        <v>0</v>
      </c>
      <c r="GQ236" s="7">
        <f t="shared" si="533"/>
        <v>0</v>
      </c>
      <c r="GR236" s="7">
        <f t="shared" si="556"/>
        <v>0</v>
      </c>
      <c r="GT236">
        <f t="shared" si="534"/>
        <v>0</v>
      </c>
      <c r="GU236">
        <f t="shared" si="535"/>
        <v>0</v>
      </c>
      <c r="GV236">
        <f t="shared" si="536"/>
        <v>0</v>
      </c>
      <c r="GW236">
        <f t="shared" si="572"/>
        <v>0</v>
      </c>
      <c r="GX236" s="7"/>
      <c r="GY236" s="7">
        <f t="shared" si="603"/>
        <v>0</v>
      </c>
      <c r="GZ236" s="7">
        <f t="shared" si="573"/>
        <v>0</v>
      </c>
      <c r="HA236" s="7">
        <f t="shared" si="537"/>
        <v>0</v>
      </c>
      <c r="HB236" s="7"/>
      <c r="HC236" s="7">
        <f t="shared" si="604"/>
        <v>0</v>
      </c>
      <c r="HD236" s="7">
        <f>'Initial absorption'!$H236*HC236*$F236</f>
        <v>0</v>
      </c>
      <c r="HE236" s="7">
        <f t="shared" si="574"/>
        <v>0</v>
      </c>
      <c r="HF236" s="7">
        <f>'Initial absorption'!$N236*HE236*$J236</f>
        <v>0</v>
      </c>
      <c r="HG236" s="7"/>
      <c r="HH236">
        <f t="shared" si="605"/>
        <v>0</v>
      </c>
      <c r="HI236" s="7">
        <f t="shared" si="606"/>
        <v>0</v>
      </c>
      <c r="HJ236">
        <f t="shared" si="557"/>
        <v>0</v>
      </c>
      <c r="HK236" s="7"/>
      <c r="HL236">
        <f t="shared" si="558"/>
        <v>0</v>
      </c>
      <c r="HM236">
        <f t="shared" si="575"/>
        <v>0</v>
      </c>
      <c r="HN236">
        <f t="shared" si="582"/>
        <v>0</v>
      </c>
      <c r="HO236" s="7"/>
      <c r="HP236">
        <f>(1 - 'Initial absorption'!$N236)*HE236</f>
        <v>0</v>
      </c>
      <c r="HQ236" s="7">
        <f t="shared" si="607"/>
        <v>0</v>
      </c>
      <c r="HR236">
        <f>'Initial absorption'!$T236*(HP236+HQ236)*$N236</f>
        <v>0</v>
      </c>
      <c r="HS236" s="7"/>
      <c r="HT236">
        <f t="shared" si="618"/>
        <v>0</v>
      </c>
      <c r="HU236">
        <f>'Initial absorption'!$N236*HT236*$J236</f>
        <v>0</v>
      </c>
      <c r="HW236">
        <f>(1-'Initial absorption'!$N236)*HT236</f>
        <v>0</v>
      </c>
      <c r="HX236">
        <f>'Initial absorption'!$H236*HW236*$F236</f>
        <v>0</v>
      </c>
      <c r="HY236" s="7"/>
      <c r="HZ236">
        <f>(1 - 'Initial absorption'!$T236)*(HP236+HQ236)</f>
        <v>0</v>
      </c>
      <c r="IA236">
        <f t="shared" si="608"/>
        <v>0</v>
      </c>
      <c r="IL236" s="7">
        <f t="shared" si="587"/>
        <v>0</v>
      </c>
      <c r="IM236" s="7">
        <f t="shared" si="623"/>
        <v>0</v>
      </c>
      <c r="IN236" s="7">
        <f t="shared" si="538"/>
        <v>0</v>
      </c>
      <c r="IO236" s="7">
        <f t="shared" si="559"/>
        <v>0</v>
      </c>
      <c r="IP236" s="7"/>
      <c r="IQ236" s="7">
        <f t="shared" si="560"/>
        <v>0</v>
      </c>
      <c r="IR236" s="7">
        <f t="shared" si="609"/>
        <v>0</v>
      </c>
      <c r="IS236" s="7">
        <f t="shared" si="539"/>
        <v>0</v>
      </c>
      <c r="IT236" s="7">
        <f t="shared" si="561"/>
        <v>0</v>
      </c>
      <c r="IV236">
        <f t="shared" si="540"/>
        <v>0</v>
      </c>
      <c r="IW236">
        <f t="shared" si="541"/>
        <v>0</v>
      </c>
      <c r="IX236">
        <f t="shared" si="542"/>
        <v>0</v>
      </c>
      <c r="IY236">
        <f t="shared" si="576"/>
        <v>0</v>
      </c>
      <c r="IZ236" s="7"/>
      <c r="JA236" s="7">
        <f t="shared" si="610"/>
        <v>0</v>
      </c>
      <c r="JB236" s="7">
        <f t="shared" si="577"/>
        <v>0</v>
      </c>
      <c r="JC236" s="7">
        <f t="shared" si="543"/>
        <v>0</v>
      </c>
      <c r="JD236" s="7"/>
      <c r="JE236" s="7">
        <f t="shared" si="611"/>
        <v>0</v>
      </c>
      <c r="JF236" s="7">
        <f>'Initial absorption'!$H236*JE236*$F236</f>
        <v>0</v>
      </c>
      <c r="JG236" s="7">
        <f t="shared" si="578"/>
        <v>0</v>
      </c>
      <c r="JH236" s="7">
        <f>'Initial absorption'!$N236*JG236*$J236</f>
        <v>0</v>
      </c>
      <c r="JI236" s="7"/>
      <c r="JJ236">
        <f t="shared" si="612"/>
        <v>0</v>
      </c>
      <c r="JK236" s="7">
        <f t="shared" si="613"/>
        <v>0</v>
      </c>
      <c r="JL236">
        <f t="shared" si="562"/>
        <v>0</v>
      </c>
      <c r="JM236" s="7"/>
      <c r="JN236">
        <f t="shared" si="563"/>
        <v>0</v>
      </c>
      <c r="JO236">
        <f t="shared" si="579"/>
        <v>0</v>
      </c>
      <c r="JP236">
        <f t="shared" si="583"/>
        <v>0</v>
      </c>
      <c r="JQ236" s="7"/>
      <c r="JR236">
        <f>(1 - 'Initial absorption'!$N236)*JG236</f>
        <v>0</v>
      </c>
      <c r="JS236" s="7">
        <f t="shared" si="614"/>
        <v>0</v>
      </c>
      <c r="JT236">
        <f>'Initial absorption'!$T236*(JR236+JS236)*$N236</f>
        <v>0</v>
      </c>
      <c r="JU236" s="7"/>
      <c r="JV236">
        <f t="shared" si="619"/>
        <v>0</v>
      </c>
      <c r="JW236">
        <f>'Initial absorption'!$N236*JV236*$J236</f>
        <v>0</v>
      </c>
      <c r="JY236">
        <f>(1-'Initial absorption'!$N236)*JV236</f>
        <v>0</v>
      </c>
      <c r="JZ236">
        <f>'Initial absorption'!$H236*JY236*$F236</f>
        <v>0</v>
      </c>
      <c r="KA236" s="7"/>
      <c r="KB236">
        <f>(1 - 'Initial absorption'!$T236)*(JR236+JS236)</f>
        <v>0</v>
      </c>
      <c r="KC236">
        <f t="shared" si="615"/>
        <v>0</v>
      </c>
    </row>
    <row r="237" spans="4:289" x14ac:dyDescent="0.25">
      <c r="D237">
        <v>1455</v>
      </c>
      <c r="E237">
        <f>'Input spectra'!B237</f>
        <v>0</v>
      </c>
      <c r="F237">
        <f>'Initial absorption'!J237</f>
        <v>0</v>
      </c>
      <c r="G237">
        <f>'Input spectra'!C237</f>
        <v>0</v>
      </c>
      <c r="H237">
        <f t="shared" si="491"/>
        <v>0</v>
      </c>
      <c r="I237">
        <f>'Input spectra'!D237</f>
        <v>0</v>
      </c>
      <c r="J237">
        <f>'Initial absorption'!P237</f>
        <v>0</v>
      </c>
      <c r="K237">
        <f>'Input spectra'!E237</f>
        <v>0</v>
      </c>
      <c r="L237">
        <f t="shared" si="492"/>
        <v>0</v>
      </c>
      <c r="M237">
        <f>'Input spectra'!F237</f>
        <v>0</v>
      </c>
      <c r="N237">
        <f>'Initial absorption'!V237</f>
        <v>0</v>
      </c>
      <c r="O237">
        <f>'Input spectra'!G237</f>
        <v>0</v>
      </c>
      <c r="P237">
        <f t="shared" si="493"/>
        <v>0</v>
      </c>
      <c r="R237">
        <f>'Reaching edge prob after ems 1'!$EZ238</f>
        <v>0.89241573494526272</v>
      </c>
      <c r="S237">
        <f>'Reaching edge prob after ems 2'!$EZ238</f>
        <v>0.89241573494526272</v>
      </c>
      <c r="T237">
        <f>'Reaching edge prob after ems 3'!EZ238</f>
        <v>0.89241573494526272</v>
      </c>
      <c r="U237">
        <f>1-EXP(-'Reaching edge prob after ems 1'!FC238*_k_in_ec_correction*($E237*_c1+'Input spectra'!Y237))</f>
        <v>1.0872702820237001E-2</v>
      </c>
      <c r="V237">
        <f>1-EXP(-(_t-'Reaching edge prob after ems 1'!FC238)*_k_in_ec_correction*($E237*_c1+'Input spectra'!Y237))</f>
        <v>1.0980969294202669E-2</v>
      </c>
      <c r="W237">
        <f>1-EXP(-'Reaching edge prob after ems 2'!FC238*_k_in_ec_correction*($I237*_c2+'Input spectra'!Y237))</f>
        <v>1.0872702820237001E-2</v>
      </c>
      <c r="X237">
        <f>1-EXP(-(_t-'Reaching edge prob after ems 2'!FC238)*_k_in_ec_correction*($I237*_c2+'Input spectra'!Y237))</f>
        <v>1.0980969294202669E-2</v>
      </c>
      <c r="Y237">
        <f>1-EXP(-'Reaching edge prob after ems 3'!FC238*_k_in_ec_correction*($M237*_c3+'Input spectra'!Y237))</f>
        <v>1.0872702820237001E-2</v>
      </c>
      <c r="Z237">
        <f>1-EXP(-(_t-'Reaching edge prob after ems 3'!FC238)*_k_in_ec_correction*($M237*_c3+'Input spectra'!Y237))</f>
        <v>1.0980969294202669E-2</v>
      </c>
      <c r="AD237" s="7">
        <f t="shared" si="494"/>
        <v>0</v>
      </c>
      <c r="AE237" s="7">
        <f t="shared" si="495"/>
        <v>0</v>
      </c>
      <c r="AF237" s="7">
        <f t="shared" si="496"/>
        <v>0</v>
      </c>
      <c r="AG237" s="7">
        <f t="shared" si="497"/>
        <v>0</v>
      </c>
      <c r="AH237" s="7"/>
      <c r="AI237" s="7">
        <f t="shared" si="498"/>
        <v>0</v>
      </c>
      <c r="AJ237" s="7">
        <f t="shared" si="499"/>
        <v>0</v>
      </c>
      <c r="AK237" s="7">
        <f t="shared" si="500"/>
        <v>0</v>
      </c>
      <c r="AL237" s="7">
        <f t="shared" si="501"/>
        <v>0</v>
      </c>
      <c r="AN237">
        <f t="shared" si="502"/>
        <v>0</v>
      </c>
      <c r="AO237">
        <f t="shared" si="503"/>
        <v>0</v>
      </c>
      <c r="AP237">
        <f t="shared" si="504"/>
        <v>0</v>
      </c>
      <c r="AQ237">
        <f t="shared" si="505"/>
        <v>0</v>
      </c>
      <c r="AR237" s="7"/>
      <c r="AS237" s="7">
        <f t="shared" si="506"/>
        <v>0</v>
      </c>
      <c r="AT237" s="7">
        <f t="shared" si="507"/>
        <v>0</v>
      </c>
      <c r="AU237" s="7">
        <f t="shared" si="508"/>
        <v>0</v>
      </c>
      <c r="AV237" s="7"/>
      <c r="AW237" s="7">
        <f t="shared" si="509"/>
        <v>0</v>
      </c>
      <c r="AX237" s="7">
        <f>'Initial absorption'!$H237*AW237*$F237</f>
        <v>0</v>
      </c>
      <c r="AY237" s="7">
        <f t="shared" si="510"/>
        <v>0</v>
      </c>
      <c r="AZ237" s="7">
        <f>'Initial absorption'!$N237*AY237*$J237</f>
        <v>0</v>
      </c>
      <c r="BA237" s="7"/>
      <c r="BB237">
        <f t="shared" si="511"/>
        <v>0</v>
      </c>
      <c r="BC237" s="7">
        <f t="shared" si="512"/>
        <v>0</v>
      </c>
      <c r="BD237">
        <f t="shared" si="513"/>
        <v>0</v>
      </c>
      <c r="BE237" s="7"/>
      <c r="BF237">
        <f t="shared" si="514"/>
        <v>0</v>
      </c>
      <c r="BG237">
        <f t="shared" si="515"/>
        <v>0</v>
      </c>
      <c r="BH237">
        <f t="shared" si="516"/>
        <v>0</v>
      </c>
      <c r="BI237" s="7"/>
      <c r="BJ237">
        <f>(1 - 'Initial absorption'!$N237)*AY237</f>
        <v>0</v>
      </c>
      <c r="BK237" s="7">
        <f t="shared" si="519"/>
        <v>0</v>
      </c>
      <c r="BL237">
        <f>'Initial absorption'!$T237*(BJ237+BK237)*$N237</f>
        <v>0</v>
      </c>
      <c r="BM237" s="7"/>
      <c r="BN237">
        <f t="shared" si="517"/>
        <v>0</v>
      </c>
      <c r="BO237">
        <f>'Initial absorption'!$N237*BN237*$J237</f>
        <v>0</v>
      </c>
      <c r="BQ237">
        <f>(1-'Initial absorption'!$N237)*BN237</f>
        <v>0</v>
      </c>
      <c r="BR237">
        <f>'Initial absorption'!$H237*BQ237*$F237</f>
        <v>0</v>
      </c>
      <c r="BS237" s="7"/>
      <c r="BT237">
        <f>(1 - 'Initial absorption'!$T237)*(BJ237+BK237)</f>
        <v>0</v>
      </c>
      <c r="BU237">
        <f t="shared" si="518"/>
        <v>0</v>
      </c>
      <c r="CF237" s="7">
        <f t="shared" si="584"/>
        <v>0</v>
      </c>
      <c r="CG237" s="7">
        <f t="shared" si="620"/>
        <v>0</v>
      </c>
      <c r="CH237" s="7">
        <f t="shared" si="520"/>
        <v>0</v>
      </c>
      <c r="CI237" s="7">
        <f t="shared" si="544"/>
        <v>0</v>
      </c>
      <c r="CJ237" s="7"/>
      <c r="CK237" s="7">
        <f t="shared" si="545"/>
        <v>0</v>
      </c>
      <c r="CL237" s="7">
        <f t="shared" si="588"/>
        <v>0</v>
      </c>
      <c r="CM237" s="7">
        <f t="shared" si="521"/>
        <v>0</v>
      </c>
      <c r="CN237" s="7">
        <f t="shared" si="546"/>
        <v>0</v>
      </c>
      <c r="CP237">
        <f t="shared" si="522"/>
        <v>0</v>
      </c>
      <c r="CQ237">
        <f t="shared" si="523"/>
        <v>0</v>
      </c>
      <c r="CR237">
        <f t="shared" si="524"/>
        <v>0</v>
      </c>
      <c r="CS237">
        <f t="shared" si="564"/>
        <v>0</v>
      </c>
      <c r="CT237" s="7"/>
      <c r="CU237" s="7">
        <f t="shared" si="589"/>
        <v>0</v>
      </c>
      <c r="CV237" s="7">
        <f t="shared" si="565"/>
        <v>0</v>
      </c>
      <c r="CW237" s="7">
        <f t="shared" si="525"/>
        <v>0</v>
      </c>
      <c r="CX237" s="7"/>
      <c r="CY237" s="7">
        <f t="shared" si="590"/>
        <v>0</v>
      </c>
      <c r="CZ237" s="7">
        <f>'Initial absorption'!$H237*CY237*$F237</f>
        <v>0</v>
      </c>
      <c r="DA237" s="7">
        <f t="shared" si="566"/>
        <v>0</v>
      </c>
      <c r="DB237" s="7">
        <f>'Initial absorption'!$N237*DA237*$J237</f>
        <v>0</v>
      </c>
      <c r="DC237" s="7"/>
      <c r="DD237">
        <f t="shared" si="591"/>
        <v>0</v>
      </c>
      <c r="DE237" s="7">
        <f t="shared" si="592"/>
        <v>0</v>
      </c>
      <c r="DF237">
        <f t="shared" si="547"/>
        <v>0</v>
      </c>
      <c r="DG237" s="7"/>
      <c r="DH237">
        <f t="shared" si="548"/>
        <v>0</v>
      </c>
      <c r="DI237">
        <f t="shared" si="567"/>
        <v>0</v>
      </c>
      <c r="DJ237">
        <f t="shared" si="580"/>
        <v>0</v>
      </c>
      <c r="DK237" s="7"/>
      <c r="DL237">
        <f>(1 - 'Initial absorption'!$N237)*DA237</f>
        <v>0</v>
      </c>
      <c r="DM237" s="7">
        <f t="shared" si="593"/>
        <v>0</v>
      </c>
      <c r="DN237">
        <f>'Initial absorption'!$T237*(DL237+DM237)*$N237</f>
        <v>0</v>
      </c>
      <c r="DO237" s="7"/>
      <c r="DP237">
        <f t="shared" si="616"/>
        <v>0</v>
      </c>
      <c r="DQ237">
        <f>'Initial absorption'!$N237*DP237*$J237</f>
        <v>0</v>
      </c>
      <c r="DS237">
        <f>(1-'Initial absorption'!$N237)*DP237</f>
        <v>0</v>
      </c>
      <c r="DT237">
        <f>'Initial absorption'!$H237*DS237*$F237</f>
        <v>0</v>
      </c>
      <c r="DU237" s="7"/>
      <c r="DV237">
        <f>(1 - 'Initial absorption'!$T237)*(DL237+DM237)</f>
        <v>0</v>
      </c>
      <c r="DW237">
        <f t="shared" si="594"/>
        <v>0</v>
      </c>
      <c r="EH237" s="7">
        <f t="shared" si="585"/>
        <v>0</v>
      </c>
      <c r="EI237" s="7">
        <f t="shared" si="621"/>
        <v>0</v>
      </c>
      <c r="EJ237" s="7">
        <f t="shared" si="526"/>
        <v>0</v>
      </c>
      <c r="EK237" s="7">
        <f t="shared" si="549"/>
        <v>0</v>
      </c>
      <c r="EL237" s="7"/>
      <c r="EM237" s="7">
        <f t="shared" si="550"/>
        <v>0</v>
      </c>
      <c r="EN237" s="7">
        <f t="shared" si="595"/>
        <v>0</v>
      </c>
      <c r="EO237" s="7">
        <f t="shared" si="527"/>
        <v>0</v>
      </c>
      <c r="EP237" s="7">
        <f t="shared" si="551"/>
        <v>0</v>
      </c>
      <c r="ER237">
        <f t="shared" si="528"/>
        <v>0</v>
      </c>
      <c r="ES237">
        <f t="shared" si="529"/>
        <v>0</v>
      </c>
      <c r="ET237">
        <f t="shared" si="530"/>
        <v>0</v>
      </c>
      <c r="EU237">
        <f t="shared" si="568"/>
        <v>0</v>
      </c>
      <c r="EV237" s="7"/>
      <c r="EW237" s="7">
        <f t="shared" si="596"/>
        <v>0</v>
      </c>
      <c r="EX237" s="7">
        <f t="shared" si="569"/>
        <v>0</v>
      </c>
      <c r="EY237" s="7">
        <f t="shared" si="531"/>
        <v>0</v>
      </c>
      <c r="EZ237" s="7"/>
      <c r="FA237" s="7">
        <f t="shared" si="597"/>
        <v>0</v>
      </c>
      <c r="FB237" s="7">
        <f>'Initial absorption'!$H237*FA237*$F237</f>
        <v>0</v>
      </c>
      <c r="FC237" s="7">
        <f t="shared" si="570"/>
        <v>0</v>
      </c>
      <c r="FD237" s="7">
        <f>'Initial absorption'!$N237*FC237*$J237</f>
        <v>0</v>
      </c>
      <c r="FE237" s="7"/>
      <c r="FF237">
        <f t="shared" si="598"/>
        <v>0</v>
      </c>
      <c r="FG237" s="7">
        <f t="shared" si="599"/>
        <v>0</v>
      </c>
      <c r="FH237">
        <f t="shared" si="552"/>
        <v>0</v>
      </c>
      <c r="FI237" s="7"/>
      <c r="FJ237">
        <f t="shared" si="553"/>
        <v>0</v>
      </c>
      <c r="FK237">
        <f t="shared" si="571"/>
        <v>0</v>
      </c>
      <c r="FL237">
        <f t="shared" si="581"/>
        <v>0</v>
      </c>
      <c r="FM237" s="7"/>
      <c r="FN237">
        <f>(1 - 'Initial absorption'!$N237)*FC237</f>
        <v>0</v>
      </c>
      <c r="FO237" s="7">
        <f t="shared" si="600"/>
        <v>0</v>
      </c>
      <c r="FP237">
        <f>'Initial absorption'!$T237*(FN237+FO237)*$N237</f>
        <v>0</v>
      </c>
      <c r="FQ237" s="7"/>
      <c r="FR237">
        <f t="shared" si="617"/>
        <v>0</v>
      </c>
      <c r="FS237">
        <f>'Initial absorption'!$N237*FR237*$J237</f>
        <v>0</v>
      </c>
      <c r="FU237">
        <f>(1-'Initial absorption'!$N237)*FR237</f>
        <v>0</v>
      </c>
      <c r="FV237">
        <f>'Initial absorption'!$H237*FU237*$F237</f>
        <v>0</v>
      </c>
      <c r="FW237" s="7"/>
      <c r="FX237">
        <f>(1 - 'Initial absorption'!$T237)*(FN237+FO237)</f>
        <v>0</v>
      </c>
      <c r="FY237">
        <f t="shared" si="601"/>
        <v>0</v>
      </c>
      <c r="GJ237" s="7">
        <f t="shared" si="586"/>
        <v>0</v>
      </c>
      <c r="GK237" s="7">
        <f t="shared" si="622"/>
        <v>0</v>
      </c>
      <c r="GL237" s="7">
        <f t="shared" si="532"/>
        <v>0</v>
      </c>
      <c r="GM237" s="7">
        <f t="shared" si="554"/>
        <v>0</v>
      </c>
      <c r="GN237" s="7"/>
      <c r="GO237" s="7">
        <f t="shared" si="555"/>
        <v>0</v>
      </c>
      <c r="GP237" s="7">
        <f t="shared" si="602"/>
        <v>0</v>
      </c>
      <c r="GQ237" s="7">
        <f t="shared" si="533"/>
        <v>0</v>
      </c>
      <c r="GR237" s="7">
        <f t="shared" si="556"/>
        <v>0</v>
      </c>
      <c r="GT237">
        <f t="shared" si="534"/>
        <v>0</v>
      </c>
      <c r="GU237">
        <f t="shared" si="535"/>
        <v>0</v>
      </c>
      <c r="GV237">
        <f t="shared" si="536"/>
        <v>0</v>
      </c>
      <c r="GW237">
        <f t="shared" si="572"/>
        <v>0</v>
      </c>
      <c r="GX237" s="7"/>
      <c r="GY237" s="7">
        <f t="shared" si="603"/>
        <v>0</v>
      </c>
      <c r="GZ237" s="7">
        <f t="shared" si="573"/>
        <v>0</v>
      </c>
      <c r="HA237" s="7">
        <f t="shared" si="537"/>
        <v>0</v>
      </c>
      <c r="HB237" s="7"/>
      <c r="HC237" s="7">
        <f t="shared" si="604"/>
        <v>0</v>
      </c>
      <c r="HD237" s="7">
        <f>'Initial absorption'!$H237*HC237*$F237</f>
        <v>0</v>
      </c>
      <c r="HE237" s="7">
        <f t="shared" si="574"/>
        <v>0</v>
      </c>
      <c r="HF237" s="7">
        <f>'Initial absorption'!$N237*HE237*$J237</f>
        <v>0</v>
      </c>
      <c r="HG237" s="7"/>
      <c r="HH237">
        <f t="shared" si="605"/>
        <v>0</v>
      </c>
      <c r="HI237" s="7">
        <f t="shared" si="606"/>
        <v>0</v>
      </c>
      <c r="HJ237">
        <f t="shared" si="557"/>
        <v>0</v>
      </c>
      <c r="HK237" s="7"/>
      <c r="HL237">
        <f t="shared" si="558"/>
        <v>0</v>
      </c>
      <c r="HM237">
        <f t="shared" si="575"/>
        <v>0</v>
      </c>
      <c r="HN237">
        <f t="shared" si="582"/>
        <v>0</v>
      </c>
      <c r="HO237" s="7"/>
      <c r="HP237">
        <f>(1 - 'Initial absorption'!$N237)*HE237</f>
        <v>0</v>
      </c>
      <c r="HQ237" s="7">
        <f t="shared" si="607"/>
        <v>0</v>
      </c>
      <c r="HR237">
        <f>'Initial absorption'!$T237*(HP237+HQ237)*$N237</f>
        <v>0</v>
      </c>
      <c r="HS237" s="7"/>
      <c r="HT237">
        <f t="shared" si="618"/>
        <v>0</v>
      </c>
      <c r="HU237">
        <f>'Initial absorption'!$N237*HT237*$J237</f>
        <v>0</v>
      </c>
      <c r="HW237">
        <f>(1-'Initial absorption'!$N237)*HT237</f>
        <v>0</v>
      </c>
      <c r="HX237">
        <f>'Initial absorption'!$H237*HW237*$F237</f>
        <v>0</v>
      </c>
      <c r="HY237" s="7"/>
      <c r="HZ237">
        <f>(1 - 'Initial absorption'!$T237)*(HP237+HQ237)</f>
        <v>0</v>
      </c>
      <c r="IA237">
        <f t="shared" si="608"/>
        <v>0</v>
      </c>
      <c r="IL237" s="7">
        <f t="shared" si="587"/>
        <v>0</v>
      </c>
      <c r="IM237" s="7">
        <f t="shared" si="623"/>
        <v>0</v>
      </c>
      <c r="IN237" s="7">
        <f t="shared" si="538"/>
        <v>0</v>
      </c>
      <c r="IO237" s="7">
        <f t="shared" si="559"/>
        <v>0</v>
      </c>
      <c r="IP237" s="7"/>
      <c r="IQ237" s="7">
        <f t="shared" si="560"/>
        <v>0</v>
      </c>
      <c r="IR237" s="7">
        <f t="shared" si="609"/>
        <v>0</v>
      </c>
      <c r="IS237" s="7">
        <f t="shared" si="539"/>
        <v>0</v>
      </c>
      <c r="IT237" s="7">
        <f t="shared" si="561"/>
        <v>0</v>
      </c>
      <c r="IV237">
        <f t="shared" si="540"/>
        <v>0</v>
      </c>
      <c r="IW237">
        <f t="shared" si="541"/>
        <v>0</v>
      </c>
      <c r="IX237">
        <f t="shared" si="542"/>
        <v>0</v>
      </c>
      <c r="IY237">
        <f t="shared" si="576"/>
        <v>0</v>
      </c>
      <c r="IZ237" s="7"/>
      <c r="JA237" s="7">
        <f t="shared" si="610"/>
        <v>0</v>
      </c>
      <c r="JB237" s="7">
        <f t="shared" si="577"/>
        <v>0</v>
      </c>
      <c r="JC237" s="7">
        <f t="shared" si="543"/>
        <v>0</v>
      </c>
      <c r="JD237" s="7"/>
      <c r="JE237" s="7">
        <f t="shared" si="611"/>
        <v>0</v>
      </c>
      <c r="JF237" s="7">
        <f>'Initial absorption'!$H237*JE237*$F237</f>
        <v>0</v>
      </c>
      <c r="JG237" s="7">
        <f t="shared" si="578"/>
        <v>0</v>
      </c>
      <c r="JH237" s="7">
        <f>'Initial absorption'!$N237*JG237*$J237</f>
        <v>0</v>
      </c>
      <c r="JI237" s="7"/>
      <c r="JJ237">
        <f t="shared" si="612"/>
        <v>0</v>
      </c>
      <c r="JK237" s="7">
        <f t="shared" si="613"/>
        <v>0</v>
      </c>
      <c r="JL237">
        <f t="shared" si="562"/>
        <v>0</v>
      </c>
      <c r="JM237" s="7"/>
      <c r="JN237">
        <f t="shared" si="563"/>
        <v>0</v>
      </c>
      <c r="JO237">
        <f t="shared" si="579"/>
        <v>0</v>
      </c>
      <c r="JP237">
        <f t="shared" si="583"/>
        <v>0</v>
      </c>
      <c r="JQ237" s="7"/>
      <c r="JR237">
        <f>(1 - 'Initial absorption'!$N237)*JG237</f>
        <v>0</v>
      </c>
      <c r="JS237" s="7">
        <f t="shared" si="614"/>
        <v>0</v>
      </c>
      <c r="JT237">
        <f>'Initial absorption'!$T237*(JR237+JS237)*$N237</f>
        <v>0</v>
      </c>
      <c r="JU237" s="7"/>
      <c r="JV237">
        <f t="shared" si="619"/>
        <v>0</v>
      </c>
      <c r="JW237">
        <f>'Initial absorption'!$N237*JV237*$J237</f>
        <v>0</v>
      </c>
      <c r="JY237">
        <f>(1-'Initial absorption'!$N237)*JV237</f>
        <v>0</v>
      </c>
      <c r="JZ237">
        <f>'Initial absorption'!$H237*JY237*$F237</f>
        <v>0</v>
      </c>
      <c r="KA237" s="7"/>
      <c r="KB237">
        <f>(1 - 'Initial absorption'!$T237)*(JR237+JS237)</f>
        <v>0</v>
      </c>
      <c r="KC237">
        <f t="shared" si="615"/>
        <v>0</v>
      </c>
    </row>
    <row r="238" spans="4:289" x14ac:dyDescent="0.25">
      <c r="D238">
        <v>1460</v>
      </c>
      <c r="E238">
        <f>'Input spectra'!B238</f>
        <v>0</v>
      </c>
      <c r="F238">
        <f>'Initial absorption'!J238</f>
        <v>0</v>
      </c>
      <c r="G238">
        <f>'Input spectra'!C238</f>
        <v>0</v>
      </c>
      <c r="H238">
        <f t="shared" si="491"/>
        <v>0</v>
      </c>
      <c r="I238">
        <f>'Input spectra'!D238</f>
        <v>0</v>
      </c>
      <c r="J238">
        <f>'Initial absorption'!P238</f>
        <v>0</v>
      </c>
      <c r="K238">
        <f>'Input spectra'!E238</f>
        <v>0</v>
      </c>
      <c r="L238">
        <f t="shared" si="492"/>
        <v>0</v>
      </c>
      <c r="M238">
        <f>'Input spectra'!F238</f>
        <v>0</v>
      </c>
      <c r="N238">
        <f>'Initial absorption'!V238</f>
        <v>0</v>
      </c>
      <c r="O238">
        <f>'Input spectra'!G238</f>
        <v>0</v>
      </c>
      <c r="P238">
        <f t="shared" si="493"/>
        <v>0</v>
      </c>
      <c r="R238">
        <f>'Reaching edge prob after ems 1'!$EZ239</f>
        <v>0.89254556598132151</v>
      </c>
      <c r="S238">
        <f>'Reaching edge prob after ems 2'!$EZ239</f>
        <v>0.89254556598132151</v>
      </c>
      <c r="T238">
        <f>'Reaching edge prob after ems 3'!EZ239</f>
        <v>0.89254556598132151</v>
      </c>
      <c r="U238">
        <f>1-EXP(-'Reaching edge prob after ems 1'!FC239*_k_in_ec_correction*($E238*_c1+'Input spectra'!Y238))</f>
        <v>1.0858524138561254E-2</v>
      </c>
      <c r="V238">
        <f>1-EXP(-(_t-'Reaching edge prob after ems 1'!FC239)*_k_in_ec_correction*($E238*_c1+'Input spectra'!Y238))</f>
        <v>1.0966507022506011E-2</v>
      </c>
      <c r="W238">
        <f>1-EXP(-'Reaching edge prob after ems 2'!FC239*_k_in_ec_correction*($I238*_c2+'Input spectra'!Y238))</f>
        <v>1.0858524138561254E-2</v>
      </c>
      <c r="X238">
        <f>1-EXP(-(_t-'Reaching edge prob after ems 2'!FC239)*_k_in_ec_correction*($I238*_c2+'Input spectra'!Y238))</f>
        <v>1.0966507022506011E-2</v>
      </c>
      <c r="Y238">
        <f>1-EXP(-'Reaching edge prob after ems 3'!FC239*_k_in_ec_correction*($M238*_c3+'Input spectra'!Y238))</f>
        <v>1.0858524138561254E-2</v>
      </c>
      <c r="Z238">
        <f>1-EXP(-(_t-'Reaching edge prob after ems 3'!FC239)*_k_in_ec_correction*($M238*_c3+'Input spectra'!Y238))</f>
        <v>1.0966507022506011E-2</v>
      </c>
      <c r="AD238" s="7">
        <f t="shared" si="494"/>
        <v>0</v>
      </c>
      <c r="AE238" s="7">
        <f t="shared" si="495"/>
        <v>0</v>
      </c>
      <c r="AF238" s="7">
        <f t="shared" si="496"/>
        <v>0</v>
      </c>
      <c r="AG238" s="7">
        <f t="shared" si="497"/>
        <v>0</v>
      </c>
      <c r="AH238" s="7"/>
      <c r="AI238" s="7">
        <f t="shared" si="498"/>
        <v>0</v>
      </c>
      <c r="AJ238" s="7">
        <f t="shared" si="499"/>
        <v>0</v>
      </c>
      <c r="AK238" s="7">
        <f t="shared" si="500"/>
        <v>0</v>
      </c>
      <c r="AL238" s="7">
        <f t="shared" si="501"/>
        <v>0</v>
      </c>
      <c r="AN238">
        <f t="shared" si="502"/>
        <v>0</v>
      </c>
      <c r="AO238">
        <f t="shared" si="503"/>
        <v>0</v>
      </c>
      <c r="AP238">
        <f t="shared" si="504"/>
        <v>0</v>
      </c>
      <c r="AQ238">
        <f t="shared" si="505"/>
        <v>0</v>
      </c>
      <c r="AR238" s="7"/>
      <c r="AS238" s="7">
        <f t="shared" si="506"/>
        <v>0</v>
      </c>
      <c r="AT238" s="7">
        <f t="shared" si="507"/>
        <v>0</v>
      </c>
      <c r="AU238" s="7">
        <f t="shared" si="508"/>
        <v>0</v>
      </c>
      <c r="AV238" s="7"/>
      <c r="AW238" s="7">
        <f t="shared" si="509"/>
        <v>0</v>
      </c>
      <c r="AX238" s="7">
        <f>'Initial absorption'!$H238*AW238*$F238</f>
        <v>0</v>
      </c>
      <c r="AY238" s="7">
        <f t="shared" si="510"/>
        <v>0</v>
      </c>
      <c r="AZ238" s="7">
        <f>'Initial absorption'!$N238*AY238*$J238</f>
        <v>0</v>
      </c>
      <c r="BA238" s="7"/>
      <c r="BB238">
        <f t="shared" si="511"/>
        <v>0</v>
      </c>
      <c r="BC238" s="7">
        <f t="shared" si="512"/>
        <v>0</v>
      </c>
      <c r="BD238">
        <f t="shared" si="513"/>
        <v>0</v>
      </c>
      <c r="BE238" s="7"/>
      <c r="BF238">
        <f t="shared" si="514"/>
        <v>0</v>
      </c>
      <c r="BG238">
        <f t="shared" si="515"/>
        <v>0</v>
      </c>
      <c r="BH238">
        <f t="shared" si="516"/>
        <v>0</v>
      </c>
      <c r="BI238" s="7"/>
      <c r="BJ238">
        <f>(1 - 'Initial absorption'!$N238)*AY238</f>
        <v>0</v>
      </c>
      <c r="BK238" s="7">
        <f t="shared" si="519"/>
        <v>0</v>
      </c>
      <c r="BL238">
        <f>'Initial absorption'!$T238*(BJ238+BK238)*$N238</f>
        <v>0</v>
      </c>
      <c r="BM238" s="7"/>
      <c r="BN238">
        <f t="shared" si="517"/>
        <v>0</v>
      </c>
      <c r="BO238">
        <f>'Initial absorption'!$N238*BN238*$J238</f>
        <v>0</v>
      </c>
      <c r="BQ238">
        <f>(1-'Initial absorption'!$N238)*BN238</f>
        <v>0</v>
      </c>
      <c r="BR238">
        <f>'Initial absorption'!$H238*BQ238*$F238</f>
        <v>0</v>
      </c>
      <c r="BS238" s="7"/>
      <c r="BT238">
        <f>(1 - 'Initial absorption'!$T238)*(BJ238+BK238)</f>
        <v>0</v>
      </c>
      <c r="BU238">
        <f t="shared" si="518"/>
        <v>0</v>
      </c>
      <c r="CF238" s="7">
        <f t="shared" si="584"/>
        <v>0</v>
      </c>
      <c r="CG238" s="7">
        <f t="shared" si="620"/>
        <v>0</v>
      </c>
      <c r="CH238" s="7">
        <f t="shared" si="520"/>
        <v>0</v>
      </c>
      <c r="CI238" s="7">
        <f t="shared" si="544"/>
        <v>0</v>
      </c>
      <c r="CJ238" s="7"/>
      <c r="CK238" s="7">
        <f t="shared" si="545"/>
        <v>0</v>
      </c>
      <c r="CL238" s="7">
        <f t="shared" si="588"/>
        <v>0</v>
      </c>
      <c r="CM238" s="7">
        <f t="shared" si="521"/>
        <v>0</v>
      </c>
      <c r="CN238" s="7">
        <f t="shared" si="546"/>
        <v>0</v>
      </c>
      <c r="CP238">
        <f t="shared" si="522"/>
        <v>0</v>
      </c>
      <c r="CQ238">
        <f t="shared" si="523"/>
        <v>0</v>
      </c>
      <c r="CR238">
        <f t="shared" si="524"/>
        <v>0</v>
      </c>
      <c r="CS238">
        <f t="shared" si="564"/>
        <v>0</v>
      </c>
      <c r="CT238" s="7"/>
      <c r="CU238" s="7">
        <f t="shared" si="589"/>
        <v>0</v>
      </c>
      <c r="CV238" s="7">
        <f t="shared" si="565"/>
        <v>0</v>
      </c>
      <c r="CW238" s="7">
        <f t="shared" si="525"/>
        <v>0</v>
      </c>
      <c r="CX238" s="7"/>
      <c r="CY238" s="7">
        <f t="shared" si="590"/>
        <v>0</v>
      </c>
      <c r="CZ238" s="7">
        <f>'Initial absorption'!$H238*CY238*$F238</f>
        <v>0</v>
      </c>
      <c r="DA238" s="7">
        <f t="shared" si="566"/>
        <v>0</v>
      </c>
      <c r="DB238" s="7">
        <f>'Initial absorption'!$N238*DA238*$J238</f>
        <v>0</v>
      </c>
      <c r="DC238" s="7"/>
      <c r="DD238">
        <f t="shared" si="591"/>
        <v>0</v>
      </c>
      <c r="DE238" s="7">
        <f t="shared" si="592"/>
        <v>0</v>
      </c>
      <c r="DF238">
        <f t="shared" si="547"/>
        <v>0</v>
      </c>
      <c r="DG238" s="7"/>
      <c r="DH238">
        <f t="shared" si="548"/>
        <v>0</v>
      </c>
      <c r="DI238">
        <f t="shared" si="567"/>
        <v>0</v>
      </c>
      <c r="DJ238">
        <f t="shared" si="580"/>
        <v>0</v>
      </c>
      <c r="DK238" s="7"/>
      <c r="DL238">
        <f>(1 - 'Initial absorption'!$N238)*DA238</f>
        <v>0</v>
      </c>
      <c r="DM238" s="7">
        <f t="shared" si="593"/>
        <v>0</v>
      </c>
      <c r="DN238">
        <f>'Initial absorption'!$T238*(DL238+DM238)*$N238</f>
        <v>0</v>
      </c>
      <c r="DO238" s="7"/>
      <c r="DP238">
        <f t="shared" si="616"/>
        <v>0</v>
      </c>
      <c r="DQ238">
        <f>'Initial absorption'!$N238*DP238*$J238</f>
        <v>0</v>
      </c>
      <c r="DS238">
        <f>(1-'Initial absorption'!$N238)*DP238</f>
        <v>0</v>
      </c>
      <c r="DT238">
        <f>'Initial absorption'!$H238*DS238*$F238</f>
        <v>0</v>
      </c>
      <c r="DU238" s="7"/>
      <c r="DV238">
        <f>(1 - 'Initial absorption'!$T238)*(DL238+DM238)</f>
        <v>0</v>
      </c>
      <c r="DW238">
        <f t="shared" si="594"/>
        <v>0</v>
      </c>
      <c r="EH238" s="7">
        <f t="shared" si="585"/>
        <v>0</v>
      </c>
      <c r="EI238" s="7">
        <f t="shared" si="621"/>
        <v>0</v>
      </c>
      <c r="EJ238" s="7">
        <f t="shared" si="526"/>
        <v>0</v>
      </c>
      <c r="EK238" s="7">
        <f t="shared" si="549"/>
        <v>0</v>
      </c>
      <c r="EL238" s="7"/>
      <c r="EM238" s="7">
        <f t="shared" si="550"/>
        <v>0</v>
      </c>
      <c r="EN238" s="7">
        <f t="shared" si="595"/>
        <v>0</v>
      </c>
      <c r="EO238" s="7">
        <f t="shared" si="527"/>
        <v>0</v>
      </c>
      <c r="EP238" s="7">
        <f t="shared" si="551"/>
        <v>0</v>
      </c>
      <c r="ER238">
        <f t="shared" si="528"/>
        <v>0</v>
      </c>
      <c r="ES238">
        <f t="shared" si="529"/>
        <v>0</v>
      </c>
      <c r="ET238">
        <f t="shared" si="530"/>
        <v>0</v>
      </c>
      <c r="EU238">
        <f t="shared" si="568"/>
        <v>0</v>
      </c>
      <c r="EV238" s="7"/>
      <c r="EW238" s="7">
        <f t="shared" si="596"/>
        <v>0</v>
      </c>
      <c r="EX238" s="7">
        <f t="shared" si="569"/>
        <v>0</v>
      </c>
      <c r="EY238" s="7">
        <f t="shared" si="531"/>
        <v>0</v>
      </c>
      <c r="EZ238" s="7"/>
      <c r="FA238" s="7">
        <f t="shared" si="597"/>
        <v>0</v>
      </c>
      <c r="FB238" s="7">
        <f>'Initial absorption'!$H238*FA238*$F238</f>
        <v>0</v>
      </c>
      <c r="FC238" s="7">
        <f t="shared" si="570"/>
        <v>0</v>
      </c>
      <c r="FD238" s="7">
        <f>'Initial absorption'!$N238*FC238*$J238</f>
        <v>0</v>
      </c>
      <c r="FE238" s="7"/>
      <c r="FF238">
        <f t="shared" si="598"/>
        <v>0</v>
      </c>
      <c r="FG238" s="7">
        <f t="shared" si="599"/>
        <v>0</v>
      </c>
      <c r="FH238">
        <f t="shared" si="552"/>
        <v>0</v>
      </c>
      <c r="FI238" s="7"/>
      <c r="FJ238">
        <f t="shared" si="553"/>
        <v>0</v>
      </c>
      <c r="FK238">
        <f t="shared" si="571"/>
        <v>0</v>
      </c>
      <c r="FL238">
        <f t="shared" si="581"/>
        <v>0</v>
      </c>
      <c r="FM238" s="7"/>
      <c r="FN238">
        <f>(1 - 'Initial absorption'!$N238)*FC238</f>
        <v>0</v>
      </c>
      <c r="FO238" s="7">
        <f t="shared" si="600"/>
        <v>0</v>
      </c>
      <c r="FP238">
        <f>'Initial absorption'!$T238*(FN238+FO238)*$N238</f>
        <v>0</v>
      </c>
      <c r="FQ238" s="7"/>
      <c r="FR238">
        <f t="shared" si="617"/>
        <v>0</v>
      </c>
      <c r="FS238">
        <f>'Initial absorption'!$N238*FR238*$J238</f>
        <v>0</v>
      </c>
      <c r="FU238">
        <f>(1-'Initial absorption'!$N238)*FR238</f>
        <v>0</v>
      </c>
      <c r="FV238">
        <f>'Initial absorption'!$H238*FU238*$F238</f>
        <v>0</v>
      </c>
      <c r="FW238" s="7"/>
      <c r="FX238">
        <f>(1 - 'Initial absorption'!$T238)*(FN238+FO238)</f>
        <v>0</v>
      </c>
      <c r="FY238">
        <f t="shared" si="601"/>
        <v>0</v>
      </c>
      <c r="GJ238" s="7">
        <f t="shared" si="586"/>
        <v>0</v>
      </c>
      <c r="GK238" s="7">
        <f t="shared" si="622"/>
        <v>0</v>
      </c>
      <c r="GL238" s="7">
        <f t="shared" si="532"/>
        <v>0</v>
      </c>
      <c r="GM238" s="7">
        <f t="shared" si="554"/>
        <v>0</v>
      </c>
      <c r="GN238" s="7"/>
      <c r="GO238" s="7">
        <f t="shared" si="555"/>
        <v>0</v>
      </c>
      <c r="GP238" s="7">
        <f t="shared" si="602"/>
        <v>0</v>
      </c>
      <c r="GQ238" s="7">
        <f t="shared" si="533"/>
        <v>0</v>
      </c>
      <c r="GR238" s="7">
        <f t="shared" si="556"/>
        <v>0</v>
      </c>
      <c r="GT238">
        <f t="shared" si="534"/>
        <v>0</v>
      </c>
      <c r="GU238">
        <f t="shared" si="535"/>
        <v>0</v>
      </c>
      <c r="GV238">
        <f t="shared" si="536"/>
        <v>0</v>
      </c>
      <c r="GW238">
        <f t="shared" si="572"/>
        <v>0</v>
      </c>
      <c r="GX238" s="7"/>
      <c r="GY238" s="7">
        <f t="shared" si="603"/>
        <v>0</v>
      </c>
      <c r="GZ238" s="7">
        <f t="shared" si="573"/>
        <v>0</v>
      </c>
      <c r="HA238" s="7">
        <f t="shared" si="537"/>
        <v>0</v>
      </c>
      <c r="HB238" s="7"/>
      <c r="HC238" s="7">
        <f t="shared" si="604"/>
        <v>0</v>
      </c>
      <c r="HD238" s="7">
        <f>'Initial absorption'!$H238*HC238*$F238</f>
        <v>0</v>
      </c>
      <c r="HE238" s="7">
        <f t="shared" si="574"/>
        <v>0</v>
      </c>
      <c r="HF238" s="7">
        <f>'Initial absorption'!$N238*HE238*$J238</f>
        <v>0</v>
      </c>
      <c r="HG238" s="7"/>
      <c r="HH238">
        <f t="shared" si="605"/>
        <v>0</v>
      </c>
      <c r="HI238" s="7">
        <f t="shared" si="606"/>
        <v>0</v>
      </c>
      <c r="HJ238">
        <f t="shared" si="557"/>
        <v>0</v>
      </c>
      <c r="HK238" s="7"/>
      <c r="HL238">
        <f t="shared" si="558"/>
        <v>0</v>
      </c>
      <c r="HM238">
        <f t="shared" si="575"/>
        <v>0</v>
      </c>
      <c r="HN238">
        <f t="shared" si="582"/>
        <v>0</v>
      </c>
      <c r="HO238" s="7"/>
      <c r="HP238">
        <f>(1 - 'Initial absorption'!$N238)*HE238</f>
        <v>0</v>
      </c>
      <c r="HQ238" s="7">
        <f t="shared" si="607"/>
        <v>0</v>
      </c>
      <c r="HR238">
        <f>'Initial absorption'!$T238*(HP238+HQ238)*$N238</f>
        <v>0</v>
      </c>
      <c r="HS238" s="7"/>
      <c r="HT238">
        <f t="shared" si="618"/>
        <v>0</v>
      </c>
      <c r="HU238">
        <f>'Initial absorption'!$N238*HT238*$J238</f>
        <v>0</v>
      </c>
      <c r="HW238">
        <f>(1-'Initial absorption'!$N238)*HT238</f>
        <v>0</v>
      </c>
      <c r="HX238">
        <f>'Initial absorption'!$H238*HW238*$F238</f>
        <v>0</v>
      </c>
      <c r="HY238" s="7"/>
      <c r="HZ238">
        <f>(1 - 'Initial absorption'!$T238)*(HP238+HQ238)</f>
        <v>0</v>
      </c>
      <c r="IA238">
        <f t="shared" si="608"/>
        <v>0</v>
      </c>
      <c r="IL238" s="7">
        <f t="shared" si="587"/>
        <v>0</v>
      </c>
      <c r="IM238" s="7">
        <f t="shared" si="623"/>
        <v>0</v>
      </c>
      <c r="IN238" s="7">
        <f t="shared" si="538"/>
        <v>0</v>
      </c>
      <c r="IO238" s="7">
        <f t="shared" si="559"/>
        <v>0</v>
      </c>
      <c r="IP238" s="7"/>
      <c r="IQ238" s="7">
        <f t="shared" si="560"/>
        <v>0</v>
      </c>
      <c r="IR238" s="7">
        <f t="shared" si="609"/>
        <v>0</v>
      </c>
      <c r="IS238" s="7">
        <f t="shared" si="539"/>
        <v>0</v>
      </c>
      <c r="IT238" s="7">
        <f t="shared" si="561"/>
        <v>0</v>
      </c>
      <c r="IV238">
        <f t="shared" si="540"/>
        <v>0</v>
      </c>
      <c r="IW238">
        <f t="shared" si="541"/>
        <v>0</v>
      </c>
      <c r="IX238">
        <f t="shared" si="542"/>
        <v>0</v>
      </c>
      <c r="IY238">
        <f t="shared" si="576"/>
        <v>0</v>
      </c>
      <c r="IZ238" s="7"/>
      <c r="JA238" s="7">
        <f t="shared" si="610"/>
        <v>0</v>
      </c>
      <c r="JB238" s="7">
        <f t="shared" si="577"/>
        <v>0</v>
      </c>
      <c r="JC238" s="7">
        <f t="shared" si="543"/>
        <v>0</v>
      </c>
      <c r="JD238" s="7"/>
      <c r="JE238" s="7">
        <f t="shared" si="611"/>
        <v>0</v>
      </c>
      <c r="JF238" s="7">
        <f>'Initial absorption'!$H238*JE238*$F238</f>
        <v>0</v>
      </c>
      <c r="JG238" s="7">
        <f t="shared" si="578"/>
        <v>0</v>
      </c>
      <c r="JH238" s="7">
        <f>'Initial absorption'!$N238*JG238*$J238</f>
        <v>0</v>
      </c>
      <c r="JI238" s="7"/>
      <c r="JJ238">
        <f t="shared" si="612"/>
        <v>0</v>
      </c>
      <c r="JK238" s="7">
        <f t="shared" si="613"/>
        <v>0</v>
      </c>
      <c r="JL238">
        <f t="shared" si="562"/>
        <v>0</v>
      </c>
      <c r="JM238" s="7"/>
      <c r="JN238">
        <f t="shared" si="563"/>
        <v>0</v>
      </c>
      <c r="JO238">
        <f t="shared" si="579"/>
        <v>0</v>
      </c>
      <c r="JP238">
        <f t="shared" si="583"/>
        <v>0</v>
      </c>
      <c r="JQ238" s="7"/>
      <c r="JR238">
        <f>(1 - 'Initial absorption'!$N238)*JG238</f>
        <v>0</v>
      </c>
      <c r="JS238" s="7">
        <f t="shared" si="614"/>
        <v>0</v>
      </c>
      <c r="JT238">
        <f>'Initial absorption'!$T238*(JR238+JS238)*$N238</f>
        <v>0</v>
      </c>
      <c r="JU238" s="7"/>
      <c r="JV238">
        <f t="shared" si="619"/>
        <v>0</v>
      </c>
      <c r="JW238">
        <f>'Initial absorption'!$N238*JV238*$J238</f>
        <v>0</v>
      </c>
      <c r="JY238">
        <f>(1-'Initial absorption'!$N238)*JV238</f>
        <v>0</v>
      </c>
      <c r="JZ238">
        <f>'Initial absorption'!$H238*JY238*$F238</f>
        <v>0</v>
      </c>
      <c r="KA238" s="7"/>
      <c r="KB238">
        <f>(1 - 'Initial absorption'!$T238)*(JR238+JS238)</f>
        <v>0</v>
      </c>
      <c r="KC238">
        <f t="shared" si="615"/>
        <v>0</v>
      </c>
    </row>
    <row r="239" spans="4:289" x14ac:dyDescent="0.25">
      <c r="D239">
        <v>1465</v>
      </c>
      <c r="E239">
        <f>'Input spectra'!B239</f>
        <v>0</v>
      </c>
      <c r="F239">
        <f>'Initial absorption'!J239</f>
        <v>0</v>
      </c>
      <c r="G239">
        <f>'Input spectra'!C239</f>
        <v>0</v>
      </c>
      <c r="H239">
        <f t="shared" si="491"/>
        <v>0</v>
      </c>
      <c r="I239">
        <f>'Input spectra'!D239</f>
        <v>0</v>
      </c>
      <c r="J239">
        <f>'Initial absorption'!P239</f>
        <v>0</v>
      </c>
      <c r="K239">
        <f>'Input spectra'!E239</f>
        <v>0</v>
      </c>
      <c r="L239">
        <f t="shared" si="492"/>
        <v>0</v>
      </c>
      <c r="M239">
        <f>'Input spectra'!F239</f>
        <v>0</v>
      </c>
      <c r="N239">
        <f>'Initial absorption'!V239</f>
        <v>0</v>
      </c>
      <c r="O239">
        <f>'Input spectra'!G239</f>
        <v>0</v>
      </c>
      <c r="P239">
        <f t="shared" si="493"/>
        <v>0</v>
      </c>
      <c r="R239">
        <f>'Reaching edge prob after ems 1'!$EZ240</f>
        <v>0.89267542632385299</v>
      </c>
      <c r="S239">
        <f>'Reaching edge prob after ems 2'!$EZ240</f>
        <v>0.89267542632385299</v>
      </c>
      <c r="T239">
        <f>'Reaching edge prob after ems 3'!EZ240</f>
        <v>0.89267542632385299</v>
      </c>
      <c r="U239">
        <f>1-EXP(-'Reaching edge prob after ems 1'!FC240*_k_in_ec_correction*($E239*_c1+'Input spectra'!Y239))</f>
        <v>1.0844345065626482E-2</v>
      </c>
      <c r="V239">
        <f>1-EXP(-(_t-'Reaching edge prob after ems 1'!FC240)*_k_in_ec_correction*($E239*_c1+'Input spectra'!Y239))</f>
        <v>1.0952044727323473E-2</v>
      </c>
      <c r="W239">
        <f>1-EXP(-'Reaching edge prob after ems 2'!FC240*_k_in_ec_correction*($I239*_c2+'Input spectra'!Y239))</f>
        <v>1.0844345065626482E-2</v>
      </c>
      <c r="X239">
        <f>1-EXP(-(_t-'Reaching edge prob after ems 2'!FC240)*_k_in_ec_correction*($I239*_c2+'Input spectra'!Y239))</f>
        <v>1.0952044727323473E-2</v>
      </c>
      <c r="Y239">
        <f>1-EXP(-'Reaching edge prob after ems 3'!FC240*_k_in_ec_correction*($M239*_c3+'Input spectra'!Y239))</f>
        <v>1.0844345065626482E-2</v>
      </c>
      <c r="Z239">
        <f>1-EXP(-(_t-'Reaching edge prob after ems 3'!FC240)*_k_in_ec_correction*($M239*_c3+'Input spectra'!Y239))</f>
        <v>1.0952044727323473E-2</v>
      </c>
      <c r="AD239" s="7">
        <f t="shared" si="494"/>
        <v>0</v>
      </c>
      <c r="AE239" s="7">
        <f t="shared" si="495"/>
        <v>0</v>
      </c>
      <c r="AF239" s="7">
        <f t="shared" si="496"/>
        <v>0</v>
      </c>
      <c r="AG239" s="7">
        <f t="shared" si="497"/>
        <v>0</v>
      </c>
      <c r="AH239" s="7"/>
      <c r="AI239" s="7">
        <f t="shared" si="498"/>
        <v>0</v>
      </c>
      <c r="AJ239" s="7">
        <f t="shared" si="499"/>
        <v>0</v>
      </c>
      <c r="AK239" s="7">
        <f t="shared" si="500"/>
        <v>0</v>
      </c>
      <c r="AL239" s="7">
        <f t="shared" si="501"/>
        <v>0</v>
      </c>
      <c r="AN239">
        <f t="shared" si="502"/>
        <v>0</v>
      </c>
      <c r="AO239">
        <f t="shared" si="503"/>
        <v>0</v>
      </c>
      <c r="AP239">
        <f t="shared" si="504"/>
        <v>0</v>
      </c>
      <c r="AQ239">
        <f t="shared" si="505"/>
        <v>0</v>
      </c>
      <c r="AR239" s="7"/>
      <c r="AS239" s="7">
        <f t="shared" si="506"/>
        <v>0</v>
      </c>
      <c r="AT239" s="7">
        <f t="shared" si="507"/>
        <v>0</v>
      </c>
      <c r="AU239" s="7">
        <f t="shared" si="508"/>
        <v>0</v>
      </c>
      <c r="AV239" s="7"/>
      <c r="AW239" s="7">
        <f t="shared" si="509"/>
        <v>0</v>
      </c>
      <c r="AX239" s="7">
        <f>'Initial absorption'!$H239*AW239*$F239</f>
        <v>0</v>
      </c>
      <c r="AY239" s="7">
        <f t="shared" si="510"/>
        <v>0</v>
      </c>
      <c r="AZ239" s="7">
        <f>'Initial absorption'!$N239*AY239*$J239</f>
        <v>0</v>
      </c>
      <c r="BA239" s="7"/>
      <c r="BB239">
        <f t="shared" si="511"/>
        <v>0</v>
      </c>
      <c r="BC239" s="7">
        <f t="shared" si="512"/>
        <v>0</v>
      </c>
      <c r="BD239">
        <f t="shared" si="513"/>
        <v>0</v>
      </c>
      <c r="BE239" s="7"/>
      <c r="BF239">
        <f t="shared" si="514"/>
        <v>0</v>
      </c>
      <c r="BG239">
        <f t="shared" si="515"/>
        <v>0</v>
      </c>
      <c r="BH239">
        <f t="shared" si="516"/>
        <v>0</v>
      </c>
      <c r="BI239" s="7"/>
      <c r="BJ239">
        <f>(1 - 'Initial absorption'!$N239)*AY239</f>
        <v>0</v>
      </c>
      <c r="BK239" s="7">
        <f t="shared" si="519"/>
        <v>0</v>
      </c>
      <c r="BL239">
        <f>'Initial absorption'!$T239*(BJ239+BK239)*$N239</f>
        <v>0</v>
      </c>
      <c r="BM239" s="7"/>
      <c r="BN239">
        <f t="shared" si="517"/>
        <v>0</v>
      </c>
      <c r="BO239">
        <f>'Initial absorption'!$N239*BN239*$J239</f>
        <v>0</v>
      </c>
      <c r="BQ239">
        <f>(1-'Initial absorption'!$N239)*BN239</f>
        <v>0</v>
      </c>
      <c r="BR239">
        <f>'Initial absorption'!$H239*BQ239*$F239</f>
        <v>0</v>
      </c>
      <c r="BS239" s="7"/>
      <c r="BT239">
        <f>(1 - 'Initial absorption'!$T239)*(BJ239+BK239)</f>
        <v>0</v>
      </c>
      <c r="BU239">
        <f t="shared" si="518"/>
        <v>0</v>
      </c>
      <c r="CF239" s="7">
        <f t="shared" si="584"/>
        <v>0</v>
      </c>
      <c r="CG239" s="7">
        <f t="shared" si="620"/>
        <v>0</v>
      </c>
      <c r="CH239" s="7">
        <f t="shared" si="520"/>
        <v>0</v>
      </c>
      <c r="CI239" s="7">
        <f t="shared" si="544"/>
        <v>0</v>
      </c>
      <c r="CJ239" s="7"/>
      <c r="CK239" s="7">
        <f t="shared" si="545"/>
        <v>0</v>
      </c>
      <c r="CL239" s="7">
        <f t="shared" si="588"/>
        <v>0</v>
      </c>
      <c r="CM239" s="7">
        <f t="shared" si="521"/>
        <v>0</v>
      </c>
      <c r="CN239" s="7">
        <f t="shared" si="546"/>
        <v>0</v>
      </c>
      <c r="CP239">
        <f t="shared" si="522"/>
        <v>0</v>
      </c>
      <c r="CQ239">
        <f t="shared" si="523"/>
        <v>0</v>
      </c>
      <c r="CR239">
        <f t="shared" si="524"/>
        <v>0</v>
      </c>
      <c r="CS239">
        <f t="shared" si="564"/>
        <v>0</v>
      </c>
      <c r="CT239" s="7"/>
      <c r="CU239" s="7">
        <f t="shared" si="589"/>
        <v>0</v>
      </c>
      <c r="CV239" s="7">
        <f t="shared" si="565"/>
        <v>0</v>
      </c>
      <c r="CW239" s="7">
        <f t="shared" si="525"/>
        <v>0</v>
      </c>
      <c r="CX239" s="7"/>
      <c r="CY239" s="7">
        <f t="shared" si="590"/>
        <v>0</v>
      </c>
      <c r="CZ239" s="7">
        <f>'Initial absorption'!$H239*CY239*$F239</f>
        <v>0</v>
      </c>
      <c r="DA239" s="7">
        <f t="shared" si="566"/>
        <v>0</v>
      </c>
      <c r="DB239" s="7">
        <f>'Initial absorption'!$N239*DA239*$J239</f>
        <v>0</v>
      </c>
      <c r="DC239" s="7"/>
      <c r="DD239">
        <f t="shared" si="591"/>
        <v>0</v>
      </c>
      <c r="DE239" s="7">
        <f t="shared" si="592"/>
        <v>0</v>
      </c>
      <c r="DF239">
        <f t="shared" si="547"/>
        <v>0</v>
      </c>
      <c r="DG239" s="7"/>
      <c r="DH239">
        <f t="shared" si="548"/>
        <v>0</v>
      </c>
      <c r="DI239">
        <f t="shared" si="567"/>
        <v>0</v>
      </c>
      <c r="DJ239">
        <f t="shared" si="580"/>
        <v>0</v>
      </c>
      <c r="DK239" s="7"/>
      <c r="DL239">
        <f>(1 - 'Initial absorption'!$N239)*DA239</f>
        <v>0</v>
      </c>
      <c r="DM239" s="7">
        <f t="shared" si="593"/>
        <v>0</v>
      </c>
      <c r="DN239">
        <f>'Initial absorption'!$T239*(DL239+DM239)*$N239</f>
        <v>0</v>
      </c>
      <c r="DO239" s="7"/>
      <c r="DP239">
        <f t="shared" si="616"/>
        <v>0</v>
      </c>
      <c r="DQ239">
        <f>'Initial absorption'!$N239*DP239*$J239</f>
        <v>0</v>
      </c>
      <c r="DS239">
        <f>(1-'Initial absorption'!$N239)*DP239</f>
        <v>0</v>
      </c>
      <c r="DT239">
        <f>'Initial absorption'!$H239*DS239*$F239</f>
        <v>0</v>
      </c>
      <c r="DU239" s="7"/>
      <c r="DV239">
        <f>(1 - 'Initial absorption'!$T239)*(DL239+DM239)</f>
        <v>0</v>
      </c>
      <c r="DW239">
        <f t="shared" si="594"/>
        <v>0</v>
      </c>
      <c r="EH239" s="7">
        <f t="shared" si="585"/>
        <v>0</v>
      </c>
      <c r="EI239" s="7">
        <f t="shared" si="621"/>
        <v>0</v>
      </c>
      <c r="EJ239" s="7">
        <f t="shared" si="526"/>
        <v>0</v>
      </c>
      <c r="EK239" s="7">
        <f t="shared" si="549"/>
        <v>0</v>
      </c>
      <c r="EL239" s="7"/>
      <c r="EM239" s="7">
        <f t="shared" si="550"/>
        <v>0</v>
      </c>
      <c r="EN239" s="7">
        <f t="shared" si="595"/>
        <v>0</v>
      </c>
      <c r="EO239" s="7">
        <f t="shared" si="527"/>
        <v>0</v>
      </c>
      <c r="EP239" s="7">
        <f t="shared" si="551"/>
        <v>0</v>
      </c>
      <c r="ER239">
        <f t="shared" si="528"/>
        <v>0</v>
      </c>
      <c r="ES239">
        <f t="shared" si="529"/>
        <v>0</v>
      </c>
      <c r="ET239">
        <f t="shared" si="530"/>
        <v>0</v>
      </c>
      <c r="EU239">
        <f t="shared" si="568"/>
        <v>0</v>
      </c>
      <c r="EV239" s="7"/>
      <c r="EW239" s="7">
        <f t="shared" si="596"/>
        <v>0</v>
      </c>
      <c r="EX239" s="7">
        <f t="shared" si="569"/>
        <v>0</v>
      </c>
      <c r="EY239" s="7">
        <f t="shared" si="531"/>
        <v>0</v>
      </c>
      <c r="EZ239" s="7"/>
      <c r="FA239" s="7">
        <f t="shared" si="597"/>
        <v>0</v>
      </c>
      <c r="FB239" s="7">
        <f>'Initial absorption'!$H239*FA239*$F239</f>
        <v>0</v>
      </c>
      <c r="FC239" s="7">
        <f t="shared" si="570"/>
        <v>0</v>
      </c>
      <c r="FD239" s="7">
        <f>'Initial absorption'!$N239*FC239*$J239</f>
        <v>0</v>
      </c>
      <c r="FE239" s="7"/>
      <c r="FF239">
        <f t="shared" si="598"/>
        <v>0</v>
      </c>
      <c r="FG239" s="7">
        <f t="shared" si="599"/>
        <v>0</v>
      </c>
      <c r="FH239">
        <f t="shared" si="552"/>
        <v>0</v>
      </c>
      <c r="FI239" s="7"/>
      <c r="FJ239">
        <f t="shared" si="553"/>
        <v>0</v>
      </c>
      <c r="FK239">
        <f t="shared" si="571"/>
        <v>0</v>
      </c>
      <c r="FL239">
        <f t="shared" si="581"/>
        <v>0</v>
      </c>
      <c r="FM239" s="7"/>
      <c r="FN239">
        <f>(1 - 'Initial absorption'!$N239)*FC239</f>
        <v>0</v>
      </c>
      <c r="FO239" s="7">
        <f t="shared" si="600"/>
        <v>0</v>
      </c>
      <c r="FP239">
        <f>'Initial absorption'!$T239*(FN239+FO239)*$N239</f>
        <v>0</v>
      </c>
      <c r="FQ239" s="7"/>
      <c r="FR239">
        <f t="shared" si="617"/>
        <v>0</v>
      </c>
      <c r="FS239">
        <f>'Initial absorption'!$N239*FR239*$J239</f>
        <v>0</v>
      </c>
      <c r="FU239">
        <f>(1-'Initial absorption'!$N239)*FR239</f>
        <v>0</v>
      </c>
      <c r="FV239">
        <f>'Initial absorption'!$H239*FU239*$F239</f>
        <v>0</v>
      </c>
      <c r="FW239" s="7"/>
      <c r="FX239">
        <f>(1 - 'Initial absorption'!$T239)*(FN239+FO239)</f>
        <v>0</v>
      </c>
      <c r="FY239">
        <f t="shared" si="601"/>
        <v>0</v>
      </c>
      <c r="GJ239" s="7">
        <f t="shared" si="586"/>
        <v>0</v>
      </c>
      <c r="GK239" s="7">
        <f t="shared" si="622"/>
        <v>0</v>
      </c>
      <c r="GL239" s="7">
        <f t="shared" si="532"/>
        <v>0</v>
      </c>
      <c r="GM239" s="7">
        <f t="shared" si="554"/>
        <v>0</v>
      </c>
      <c r="GN239" s="7"/>
      <c r="GO239" s="7">
        <f t="shared" si="555"/>
        <v>0</v>
      </c>
      <c r="GP239" s="7">
        <f t="shared" si="602"/>
        <v>0</v>
      </c>
      <c r="GQ239" s="7">
        <f t="shared" si="533"/>
        <v>0</v>
      </c>
      <c r="GR239" s="7">
        <f t="shared" si="556"/>
        <v>0</v>
      </c>
      <c r="GT239">
        <f t="shared" si="534"/>
        <v>0</v>
      </c>
      <c r="GU239">
        <f t="shared" si="535"/>
        <v>0</v>
      </c>
      <c r="GV239">
        <f t="shared" si="536"/>
        <v>0</v>
      </c>
      <c r="GW239">
        <f t="shared" si="572"/>
        <v>0</v>
      </c>
      <c r="GX239" s="7"/>
      <c r="GY239" s="7">
        <f t="shared" si="603"/>
        <v>0</v>
      </c>
      <c r="GZ239" s="7">
        <f t="shared" si="573"/>
        <v>0</v>
      </c>
      <c r="HA239" s="7">
        <f t="shared" si="537"/>
        <v>0</v>
      </c>
      <c r="HB239" s="7"/>
      <c r="HC239" s="7">
        <f t="shared" si="604"/>
        <v>0</v>
      </c>
      <c r="HD239" s="7">
        <f>'Initial absorption'!$H239*HC239*$F239</f>
        <v>0</v>
      </c>
      <c r="HE239" s="7">
        <f t="shared" si="574"/>
        <v>0</v>
      </c>
      <c r="HF239" s="7">
        <f>'Initial absorption'!$N239*HE239*$J239</f>
        <v>0</v>
      </c>
      <c r="HG239" s="7"/>
      <c r="HH239">
        <f t="shared" si="605"/>
        <v>0</v>
      </c>
      <c r="HI239" s="7">
        <f t="shared" si="606"/>
        <v>0</v>
      </c>
      <c r="HJ239">
        <f t="shared" si="557"/>
        <v>0</v>
      </c>
      <c r="HK239" s="7"/>
      <c r="HL239">
        <f t="shared" si="558"/>
        <v>0</v>
      </c>
      <c r="HM239">
        <f t="shared" si="575"/>
        <v>0</v>
      </c>
      <c r="HN239">
        <f t="shared" si="582"/>
        <v>0</v>
      </c>
      <c r="HO239" s="7"/>
      <c r="HP239">
        <f>(1 - 'Initial absorption'!$N239)*HE239</f>
        <v>0</v>
      </c>
      <c r="HQ239" s="7">
        <f t="shared" si="607"/>
        <v>0</v>
      </c>
      <c r="HR239">
        <f>'Initial absorption'!$T239*(HP239+HQ239)*$N239</f>
        <v>0</v>
      </c>
      <c r="HS239" s="7"/>
      <c r="HT239">
        <f t="shared" si="618"/>
        <v>0</v>
      </c>
      <c r="HU239">
        <f>'Initial absorption'!$N239*HT239*$J239</f>
        <v>0</v>
      </c>
      <c r="HW239">
        <f>(1-'Initial absorption'!$N239)*HT239</f>
        <v>0</v>
      </c>
      <c r="HX239">
        <f>'Initial absorption'!$H239*HW239*$F239</f>
        <v>0</v>
      </c>
      <c r="HY239" s="7"/>
      <c r="HZ239">
        <f>(1 - 'Initial absorption'!$T239)*(HP239+HQ239)</f>
        <v>0</v>
      </c>
      <c r="IA239">
        <f t="shared" si="608"/>
        <v>0</v>
      </c>
      <c r="IL239" s="7">
        <f t="shared" si="587"/>
        <v>0</v>
      </c>
      <c r="IM239" s="7">
        <f t="shared" si="623"/>
        <v>0</v>
      </c>
      <c r="IN239" s="7">
        <f t="shared" si="538"/>
        <v>0</v>
      </c>
      <c r="IO239" s="7">
        <f t="shared" si="559"/>
        <v>0</v>
      </c>
      <c r="IP239" s="7"/>
      <c r="IQ239" s="7">
        <f t="shared" si="560"/>
        <v>0</v>
      </c>
      <c r="IR239" s="7">
        <f t="shared" si="609"/>
        <v>0</v>
      </c>
      <c r="IS239" s="7">
        <f t="shared" si="539"/>
        <v>0</v>
      </c>
      <c r="IT239" s="7">
        <f t="shared" si="561"/>
        <v>0</v>
      </c>
      <c r="IV239">
        <f t="shared" si="540"/>
        <v>0</v>
      </c>
      <c r="IW239">
        <f t="shared" si="541"/>
        <v>0</v>
      </c>
      <c r="IX239">
        <f t="shared" si="542"/>
        <v>0</v>
      </c>
      <c r="IY239">
        <f t="shared" si="576"/>
        <v>0</v>
      </c>
      <c r="IZ239" s="7"/>
      <c r="JA239" s="7">
        <f t="shared" si="610"/>
        <v>0</v>
      </c>
      <c r="JB239" s="7">
        <f t="shared" si="577"/>
        <v>0</v>
      </c>
      <c r="JC239" s="7">
        <f t="shared" si="543"/>
        <v>0</v>
      </c>
      <c r="JD239" s="7"/>
      <c r="JE239" s="7">
        <f t="shared" si="611"/>
        <v>0</v>
      </c>
      <c r="JF239" s="7">
        <f>'Initial absorption'!$H239*JE239*$F239</f>
        <v>0</v>
      </c>
      <c r="JG239" s="7">
        <f t="shared" si="578"/>
        <v>0</v>
      </c>
      <c r="JH239" s="7">
        <f>'Initial absorption'!$N239*JG239*$J239</f>
        <v>0</v>
      </c>
      <c r="JI239" s="7"/>
      <c r="JJ239">
        <f t="shared" si="612"/>
        <v>0</v>
      </c>
      <c r="JK239" s="7">
        <f t="shared" si="613"/>
        <v>0</v>
      </c>
      <c r="JL239">
        <f t="shared" si="562"/>
        <v>0</v>
      </c>
      <c r="JM239" s="7"/>
      <c r="JN239">
        <f t="shared" si="563"/>
        <v>0</v>
      </c>
      <c r="JO239">
        <f t="shared" si="579"/>
        <v>0</v>
      </c>
      <c r="JP239">
        <f t="shared" si="583"/>
        <v>0</v>
      </c>
      <c r="JQ239" s="7"/>
      <c r="JR239">
        <f>(1 - 'Initial absorption'!$N239)*JG239</f>
        <v>0</v>
      </c>
      <c r="JS239" s="7">
        <f t="shared" si="614"/>
        <v>0</v>
      </c>
      <c r="JT239">
        <f>'Initial absorption'!$T239*(JR239+JS239)*$N239</f>
        <v>0</v>
      </c>
      <c r="JU239" s="7"/>
      <c r="JV239">
        <f t="shared" si="619"/>
        <v>0</v>
      </c>
      <c r="JW239">
        <f>'Initial absorption'!$N239*JV239*$J239</f>
        <v>0</v>
      </c>
      <c r="JY239">
        <f>(1-'Initial absorption'!$N239)*JV239</f>
        <v>0</v>
      </c>
      <c r="JZ239">
        <f>'Initial absorption'!$H239*JY239*$F239</f>
        <v>0</v>
      </c>
      <c r="KA239" s="7"/>
      <c r="KB239">
        <f>(1 - 'Initial absorption'!$T239)*(JR239+JS239)</f>
        <v>0</v>
      </c>
      <c r="KC239">
        <f t="shared" si="615"/>
        <v>0</v>
      </c>
    </row>
    <row r="240" spans="4:289" x14ac:dyDescent="0.25">
      <c r="D240">
        <v>1470</v>
      </c>
      <c r="E240">
        <f>'Input spectra'!B240</f>
        <v>0</v>
      </c>
      <c r="F240">
        <f>'Initial absorption'!J240</f>
        <v>0</v>
      </c>
      <c r="G240">
        <f>'Input spectra'!C240</f>
        <v>0</v>
      </c>
      <c r="H240">
        <f t="shared" si="491"/>
        <v>0</v>
      </c>
      <c r="I240">
        <f>'Input spectra'!D240</f>
        <v>0</v>
      </c>
      <c r="J240">
        <f>'Initial absorption'!P240</f>
        <v>0</v>
      </c>
      <c r="K240">
        <f>'Input spectra'!E240</f>
        <v>0</v>
      </c>
      <c r="L240">
        <f t="shared" si="492"/>
        <v>0</v>
      </c>
      <c r="M240">
        <f>'Input spectra'!F240</f>
        <v>0</v>
      </c>
      <c r="N240">
        <f>'Initial absorption'!V240</f>
        <v>0</v>
      </c>
      <c r="O240">
        <f>'Input spectra'!G240</f>
        <v>0</v>
      </c>
      <c r="P240">
        <f t="shared" si="493"/>
        <v>0</v>
      </c>
      <c r="R240">
        <f>'Reaching edge prob after ems 1'!$EZ241</f>
        <v>0.89280531598109514</v>
      </c>
      <c r="S240">
        <f>'Reaching edge prob after ems 2'!$EZ241</f>
        <v>0.89280531598109514</v>
      </c>
      <c r="T240">
        <f>'Reaching edge prob after ems 3'!EZ241</f>
        <v>0.89280531598109514</v>
      </c>
      <c r="U240">
        <f>1-EXP(-'Reaching edge prob after ems 1'!FC241*_k_in_ec_correction*($E240*_c1+'Input spectra'!Y240))</f>
        <v>1.0830165601421693E-2</v>
      </c>
      <c r="V240">
        <f>1-EXP(-(_t-'Reaching edge prob after ems 1'!FC241)*_k_in_ec_correction*($E240*_c1+'Input spectra'!Y240))</f>
        <v>1.0937582408660163E-2</v>
      </c>
      <c r="W240">
        <f>1-EXP(-'Reaching edge prob after ems 2'!FC241*_k_in_ec_correction*($I240*_c2+'Input spectra'!Y240))</f>
        <v>1.0830165601421693E-2</v>
      </c>
      <c r="X240">
        <f>1-EXP(-(_t-'Reaching edge prob after ems 2'!FC241)*_k_in_ec_correction*($I240*_c2+'Input spectra'!Y240))</f>
        <v>1.0937582408660163E-2</v>
      </c>
      <c r="Y240">
        <f>1-EXP(-'Reaching edge prob after ems 3'!FC241*_k_in_ec_correction*($M240*_c3+'Input spectra'!Y240))</f>
        <v>1.0830165601421693E-2</v>
      </c>
      <c r="Z240">
        <f>1-EXP(-(_t-'Reaching edge prob after ems 3'!FC241)*_k_in_ec_correction*($M240*_c3+'Input spectra'!Y240))</f>
        <v>1.0937582408660163E-2</v>
      </c>
      <c r="AD240" s="7">
        <f t="shared" si="494"/>
        <v>0</v>
      </c>
      <c r="AE240" s="7">
        <f t="shared" si="495"/>
        <v>0</v>
      </c>
      <c r="AF240" s="7">
        <f t="shared" si="496"/>
        <v>0</v>
      </c>
      <c r="AG240" s="7">
        <f t="shared" si="497"/>
        <v>0</v>
      </c>
      <c r="AH240" s="7"/>
      <c r="AI240" s="7">
        <f t="shared" si="498"/>
        <v>0</v>
      </c>
      <c r="AJ240" s="7">
        <f t="shared" si="499"/>
        <v>0</v>
      </c>
      <c r="AK240" s="7">
        <f t="shared" si="500"/>
        <v>0</v>
      </c>
      <c r="AL240" s="7">
        <f t="shared" si="501"/>
        <v>0</v>
      </c>
      <c r="AN240">
        <f t="shared" si="502"/>
        <v>0</v>
      </c>
      <c r="AO240">
        <f t="shared" si="503"/>
        <v>0</v>
      </c>
      <c r="AP240">
        <f t="shared" si="504"/>
        <v>0</v>
      </c>
      <c r="AQ240">
        <f t="shared" si="505"/>
        <v>0</v>
      </c>
      <c r="AR240" s="7"/>
      <c r="AS240" s="7">
        <f t="shared" si="506"/>
        <v>0</v>
      </c>
      <c r="AT240" s="7">
        <f t="shared" si="507"/>
        <v>0</v>
      </c>
      <c r="AU240" s="7">
        <f t="shared" si="508"/>
        <v>0</v>
      </c>
      <c r="AV240" s="7"/>
      <c r="AW240" s="7">
        <f t="shared" si="509"/>
        <v>0</v>
      </c>
      <c r="AX240" s="7">
        <f>'Initial absorption'!$H240*AW240*$F240</f>
        <v>0</v>
      </c>
      <c r="AY240" s="7">
        <f t="shared" si="510"/>
        <v>0</v>
      </c>
      <c r="AZ240" s="7">
        <f>'Initial absorption'!$N240*AY240*$J240</f>
        <v>0</v>
      </c>
      <c r="BA240" s="7"/>
      <c r="BB240">
        <f t="shared" si="511"/>
        <v>0</v>
      </c>
      <c r="BC240" s="7">
        <f t="shared" si="512"/>
        <v>0</v>
      </c>
      <c r="BD240">
        <f t="shared" si="513"/>
        <v>0</v>
      </c>
      <c r="BE240" s="7"/>
      <c r="BF240">
        <f t="shared" si="514"/>
        <v>0</v>
      </c>
      <c r="BG240">
        <f t="shared" si="515"/>
        <v>0</v>
      </c>
      <c r="BH240">
        <f t="shared" si="516"/>
        <v>0</v>
      </c>
      <c r="BI240" s="7"/>
      <c r="BJ240">
        <f>(1 - 'Initial absorption'!$N240)*AY240</f>
        <v>0</v>
      </c>
      <c r="BK240" s="7">
        <f t="shared" si="519"/>
        <v>0</v>
      </c>
      <c r="BL240">
        <f>'Initial absorption'!$T240*(BJ240+BK240)*$N240</f>
        <v>0</v>
      </c>
      <c r="BM240" s="7"/>
      <c r="BN240">
        <f t="shared" si="517"/>
        <v>0</v>
      </c>
      <c r="BO240">
        <f>'Initial absorption'!$N240*BN240*$J240</f>
        <v>0</v>
      </c>
      <c r="BQ240">
        <f>(1-'Initial absorption'!$N240)*BN240</f>
        <v>0</v>
      </c>
      <c r="BR240">
        <f>'Initial absorption'!$H240*BQ240*$F240</f>
        <v>0</v>
      </c>
      <c r="BS240" s="7"/>
      <c r="BT240">
        <f>(1 - 'Initial absorption'!$T240)*(BJ240+BK240)</f>
        <v>0</v>
      </c>
      <c r="BU240">
        <f t="shared" si="518"/>
        <v>0</v>
      </c>
      <c r="CF240" s="7">
        <f t="shared" si="584"/>
        <v>0</v>
      </c>
      <c r="CG240" s="7">
        <f t="shared" si="620"/>
        <v>0</v>
      </c>
      <c r="CH240" s="7">
        <f t="shared" si="520"/>
        <v>0</v>
      </c>
      <c r="CI240" s="7">
        <f t="shared" si="544"/>
        <v>0</v>
      </c>
      <c r="CJ240" s="7"/>
      <c r="CK240" s="7">
        <f t="shared" si="545"/>
        <v>0</v>
      </c>
      <c r="CL240" s="7">
        <f t="shared" si="588"/>
        <v>0</v>
      </c>
      <c r="CM240" s="7">
        <f t="shared" si="521"/>
        <v>0</v>
      </c>
      <c r="CN240" s="7">
        <f t="shared" si="546"/>
        <v>0</v>
      </c>
      <c r="CP240">
        <f t="shared" si="522"/>
        <v>0</v>
      </c>
      <c r="CQ240">
        <f t="shared" si="523"/>
        <v>0</v>
      </c>
      <c r="CR240">
        <f t="shared" si="524"/>
        <v>0</v>
      </c>
      <c r="CS240">
        <f t="shared" si="564"/>
        <v>0</v>
      </c>
      <c r="CT240" s="7"/>
      <c r="CU240" s="7">
        <f t="shared" si="589"/>
        <v>0</v>
      </c>
      <c r="CV240" s="7">
        <f t="shared" si="565"/>
        <v>0</v>
      </c>
      <c r="CW240" s="7">
        <f t="shared" si="525"/>
        <v>0</v>
      </c>
      <c r="CX240" s="7"/>
      <c r="CY240" s="7">
        <f t="shared" si="590"/>
        <v>0</v>
      </c>
      <c r="CZ240" s="7">
        <f>'Initial absorption'!$H240*CY240*$F240</f>
        <v>0</v>
      </c>
      <c r="DA240" s="7">
        <f t="shared" si="566"/>
        <v>0</v>
      </c>
      <c r="DB240" s="7">
        <f>'Initial absorption'!$N240*DA240*$J240</f>
        <v>0</v>
      </c>
      <c r="DC240" s="7"/>
      <c r="DD240">
        <f t="shared" si="591"/>
        <v>0</v>
      </c>
      <c r="DE240" s="7">
        <f t="shared" si="592"/>
        <v>0</v>
      </c>
      <c r="DF240">
        <f t="shared" si="547"/>
        <v>0</v>
      </c>
      <c r="DG240" s="7"/>
      <c r="DH240">
        <f t="shared" si="548"/>
        <v>0</v>
      </c>
      <c r="DI240">
        <f t="shared" si="567"/>
        <v>0</v>
      </c>
      <c r="DJ240">
        <f t="shared" si="580"/>
        <v>0</v>
      </c>
      <c r="DK240" s="7"/>
      <c r="DL240">
        <f>(1 - 'Initial absorption'!$N240)*DA240</f>
        <v>0</v>
      </c>
      <c r="DM240" s="7">
        <f t="shared" si="593"/>
        <v>0</v>
      </c>
      <c r="DN240">
        <f>'Initial absorption'!$T240*(DL240+DM240)*$N240</f>
        <v>0</v>
      </c>
      <c r="DO240" s="7"/>
      <c r="DP240">
        <f t="shared" si="616"/>
        <v>0</v>
      </c>
      <c r="DQ240">
        <f>'Initial absorption'!$N240*DP240*$J240</f>
        <v>0</v>
      </c>
      <c r="DS240">
        <f>(1-'Initial absorption'!$N240)*DP240</f>
        <v>0</v>
      </c>
      <c r="DT240">
        <f>'Initial absorption'!$H240*DS240*$F240</f>
        <v>0</v>
      </c>
      <c r="DU240" s="7"/>
      <c r="DV240">
        <f>(1 - 'Initial absorption'!$T240)*(DL240+DM240)</f>
        <v>0</v>
      </c>
      <c r="DW240">
        <f t="shared" si="594"/>
        <v>0</v>
      </c>
      <c r="EH240" s="7">
        <f t="shared" si="585"/>
        <v>0</v>
      </c>
      <c r="EI240" s="7">
        <f t="shared" si="621"/>
        <v>0</v>
      </c>
      <c r="EJ240" s="7">
        <f t="shared" si="526"/>
        <v>0</v>
      </c>
      <c r="EK240" s="7">
        <f t="shared" si="549"/>
        <v>0</v>
      </c>
      <c r="EL240" s="7"/>
      <c r="EM240" s="7">
        <f t="shared" si="550"/>
        <v>0</v>
      </c>
      <c r="EN240" s="7">
        <f t="shared" si="595"/>
        <v>0</v>
      </c>
      <c r="EO240" s="7">
        <f t="shared" si="527"/>
        <v>0</v>
      </c>
      <c r="EP240" s="7">
        <f t="shared" si="551"/>
        <v>0</v>
      </c>
      <c r="ER240">
        <f t="shared" si="528"/>
        <v>0</v>
      </c>
      <c r="ES240">
        <f t="shared" si="529"/>
        <v>0</v>
      </c>
      <c r="ET240">
        <f t="shared" si="530"/>
        <v>0</v>
      </c>
      <c r="EU240">
        <f t="shared" si="568"/>
        <v>0</v>
      </c>
      <c r="EV240" s="7"/>
      <c r="EW240" s="7">
        <f t="shared" si="596"/>
        <v>0</v>
      </c>
      <c r="EX240" s="7">
        <f t="shared" si="569"/>
        <v>0</v>
      </c>
      <c r="EY240" s="7">
        <f t="shared" si="531"/>
        <v>0</v>
      </c>
      <c r="EZ240" s="7"/>
      <c r="FA240" s="7">
        <f t="shared" si="597"/>
        <v>0</v>
      </c>
      <c r="FB240" s="7">
        <f>'Initial absorption'!$H240*FA240*$F240</f>
        <v>0</v>
      </c>
      <c r="FC240" s="7">
        <f t="shared" si="570"/>
        <v>0</v>
      </c>
      <c r="FD240" s="7">
        <f>'Initial absorption'!$N240*FC240*$J240</f>
        <v>0</v>
      </c>
      <c r="FE240" s="7"/>
      <c r="FF240">
        <f t="shared" si="598"/>
        <v>0</v>
      </c>
      <c r="FG240" s="7">
        <f t="shared" si="599"/>
        <v>0</v>
      </c>
      <c r="FH240">
        <f t="shared" si="552"/>
        <v>0</v>
      </c>
      <c r="FI240" s="7"/>
      <c r="FJ240">
        <f t="shared" si="553"/>
        <v>0</v>
      </c>
      <c r="FK240">
        <f t="shared" si="571"/>
        <v>0</v>
      </c>
      <c r="FL240">
        <f t="shared" si="581"/>
        <v>0</v>
      </c>
      <c r="FM240" s="7"/>
      <c r="FN240">
        <f>(1 - 'Initial absorption'!$N240)*FC240</f>
        <v>0</v>
      </c>
      <c r="FO240" s="7">
        <f t="shared" si="600"/>
        <v>0</v>
      </c>
      <c r="FP240">
        <f>'Initial absorption'!$T240*(FN240+FO240)*$N240</f>
        <v>0</v>
      </c>
      <c r="FQ240" s="7"/>
      <c r="FR240">
        <f t="shared" si="617"/>
        <v>0</v>
      </c>
      <c r="FS240">
        <f>'Initial absorption'!$N240*FR240*$J240</f>
        <v>0</v>
      </c>
      <c r="FU240">
        <f>(1-'Initial absorption'!$N240)*FR240</f>
        <v>0</v>
      </c>
      <c r="FV240">
        <f>'Initial absorption'!$H240*FU240*$F240</f>
        <v>0</v>
      </c>
      <c r="FW240" s="7"/>
      <c r="FX240">
        <f>(1 - 'Initial absorption'!$T240)*(FN240+FO240)</f>
        <v>0</v>
      </c>
      <c r="FY240">
        <f t="shared" si="601"/>
        <v>0</v>
      </c>
      <c r="GJ240" s="7">
        <f t="shared" si="586"/>
        <v>0</v>
      </c>
      <c r="GK240" s="7">
        <f t="shared" si="622"/>
        <v>0</v>
      </c>
      <c r="GL240" s="7">
        <f t="shared" si="532"/>
        <v>0</v>
      </c>
      <c r="GM240" s="7">
        <f t="shared" si="554"/>
        <v>0</v>
      </c>
      <c r="GN240" s="7"/>
      <c r="GO240" s="7">
        <f t="shared" si="555"/>
        <v>0</v>
      </c>
      <c r="GP240" s="7">
        <f t="shared" si="602"/>
        <v>0</v>
      </c>
      <c r="GQ240" s="7">
        <f t="shared" si="533"/>
        <v>0</v>
      </c>
      <c r="GR240" s="7">
        <f t="shared" si="556"/>
        <v>0</v>
      </c>
      <c r="GT240">
        <f t="shared" si="534"/>
        <v>0</v>
      </c>
      <c r="GU240">
        <f t="shared" si="535"/>
        <v>0</v>
      </c>
      <c r="GV240">
        <f t="shared" si="536"/>
        <v>0</v>
      </c>
      <c r="GW240">
        <f t="shared" si="572"/>
        <v>0</v>
      </c>
      <c r="GX240" s="7"/>
      <c r="GY240" s="7">
        <f t="shared" si="603"/>
        <v>0</v>
      </c>
      <c r="GZ240" s="7">
        <f t="shared" si="573"/>
        <v>0</v>
      </c>
      <c r="HA240" s="7">
        <f t="shared" si="537"/>
        <v>0</v>
      </c>
      <c r="HB240" s="7"/>
      <c r="HC240" s="7">
        <f t="shared" si="604"/>
        <v>0</v>
      </c>
      <c r="HD240" s="7">
        <f>'Initial absorption'!$H240*HC240*$F240</f>
        <v>0</v>
      </c>
      <c r="HE240" s="7">
        <f t="shared" si="574"/>
        <v>0</v>
      </c>
      <c r="HF240" s="7">
        <f>'Initial absorption'!$N240*HE240*$J240</f>
        <v>0</v>
      </c>
      <c r="HG240" s="7"/>
      <c r="HH240">
        <f t="shared" si="605"/>
        <v>0</v>
      </c>
      <c r="HI240" s="7">
        <f t="shared" si="606"/>
        <v>0</v>
      </c>
      <c r="HJ240">
        <f t="shared" si="557"/>
        <v>0</v>
      </c>
      <c r="HK240" s="7"/>
      <c r="HL240">
        <f t="shared" si="558"/>
        <v>0</v>
      </c>
      <c r="HM240">
        <f t="shared" si="575"/>
        <v>0</v>
      </c>
      <c r="HN240">
        <f t="shared" si="582"/>
        <v>0</v>
      </c>
      <c r="HO240" s="7"/>
      <c r="HP240">
        <f>(1 - 'Initial absorption'!$N240)*HE240</f>
        <v>0</v>
      </c>
      <c r="HQ240" s="7">
        <f t="shared" si="607"/>
        <v>0</v>
      </c>
      <c r="HR240">
        <f>'Initial absorption'!$T240*(HP240+HQ240)*$N240</f>
        <v>0</v>
      </c>
      <c r="HS240" s="7"/>
      <c r="HT240">
        <f t="shared" si="618"/>
        <v>0</v>
      </c>
      <c r="HU240">
        <f>'Initial absorption'!$N240*HT240*$J240</f>
        <v>0</v>
      </c>
      <c r="HW240">
        <f>(1-'Initial absorption'!$N240)*HT240</f>
        <v>0</v>
      </c>
      <c r="HX240">
        <f>'Initial absorption'!$H240*HW240*$F240</f>
        <v>0</v>
      </c>
      <c r="HY240" s="7"/>
      <c r="HZ240">
        <f>(1 - 'Initial absorption'!$T240)*(HP240+HQ240)</f>
        <v>0</v>
      </c>
      <c r="IA240">
        <f t="shared" si="608"/>
        <v>0</v>
      </c>
      <c r="IL240" s="7">
        <f t="shared" si="587"/>
        <v>0</v>
      </c>
      <c r="IM240" s="7">
        <f t="shared" si="623"/>
        <v>0</v>
      </c>
      <c r="IN240" s="7">
        <f t="shared" si="538"/>
        <v>0</v>
      </c>
      <c r="IO240" s="7">
        <f t="shared" si="559"/>
        <v>0</v>
      </c>
      <c r="IP240" s="7"/>
      <c r="IQ240" s="7">
        <f t="shared" si="560"/>
        <v>0</v>
      </c>
      <c r="IR240" s="7">
        <f t="shared" si="609"/>
        <v>0</v>
      </c>
      <c r="IS240" s="7">
        <f t="shared" si="539"/>
        <v>0</v>
      </c>
      <c r="IT240" s="7">
        <f t="shared" si="561"/>
        <v>0</v>
      </c>
      <c r="IV240">
        <f t="shared" si="540"/>
        <v>0</v>
      </c>
      <c r="IW240">
        <f t="shared" si="541"/>
        <v>0</v>
      </c>
      <c r="IX240">
        <f t="shared" si="542"/>
        <v>0</v>
      </c>
      <c r="IY240">
        <f t="shared" si="576"/>
        <v>0</v>
      </c>
      <c r="IZ240" s="7"/>
      <c r="JA240" s="7">
        <f t="shared" si="610"/>
        <v>0</v>
      </c>
      <c r="JB240" s="7">
        <f t="shared" si="577"/>
        <v>0</v>
      </c>
      <c r="JC240" s="7">
        <f t="shared" si="543"/>
        <v>0</v>
      </c>
      <c r="JD240" s="7"/>
      <c r="JE240" s="7">
        <f t="shared" si="611"/>
        <v>0</v>
      </c>
      <c r="JF240" s="7">
        <f>'Initial absorption'!$H240*JE240*$F240</f>
        <v>0</v>
      </c>
      <c r="JG240" s="7">
        <f t="shared" si="578"/>
        <v>0</v>
      </c>
      <c r="JH240" s="7">
        <f>'Initial absorption'!$N240*JG240*$J240</f>
        <v>0</v>
      </c>
      <c r="JI240" s="7"/>
      <c r="JJ240">
        <f t="shared" si="612"/>
        <v>0</v>
      </c>
      <c r="JK240" s="7">
        <f t="shared" si="613"/>
        <v>0</v>
      </c>
      <c r="JL240">
        <f t="shared" si="562"/>
        <v>0</v>
      </c>
      <c r="JM240" s="7"/>
      <c r="JN240">
        <f t="shared" si="563"/>
        <v>0</v>
      </c>
      <c r="JO240">
        <f t="shared" si="579"/>
        <v>0</v>
      </c>
      <c r="JP240">
        <f t="shared" si="583"/>
        <v>0</v>
      </c>
      <c r="JQ240" s="7"/>
      <c r="JR240">
        <f>(1 - 'Initial absorption'!$N240)*JG240</f>
        <v>0</v>
      </c>
      <c r="JS240" s="7">
        <f t="shared" si="614"/>
        <v>0</v>
      </c>
      <c r="JT240">
        <f>'Initial absorption'!$T240*(JR240+JS240)*$N240</f>
        <v>0</v>
      </c>
      <c r="JU240" s="7"/>
      <c r="JV240">
        <f t="shared" si="619"/>
        <v>0</v>
      </c>
      <c r="JW240">
        <f>'Initial absorption'!$N240*JV240*$J240</f>
        <v>0</v>
      </c>
      <c r="JY240">
        <f>(1-'Initial absorption'!$N240)*JV240</f>
        <v>0</v>
      </c>
      <c r="JZ240">
        <f>'Initial absorption'!$H240*JY240*$F240</f>
        <v>0</v>
      </c>
      <c r="KA240" s="7"/>
      <c r="KB240">
        <f>(1 - 'Initial absorption'!$T240)*(JR240+JS240)</f>
        <v>0</v>
      </c>
      <c r="KC240">
        <f t="shared" si="615"/>
        <v>0</v>
      </c>
    </row>
    <row r="241" spans="4:289" x14ac:dyDescent="0.25">
      <c r="D241">
        <v>1475</v>
      </c>
      <c r="E241">
        <f>'Input spectra'!B241</f>
        <v>0</v>
      </c>
      <c r="F241">
        <f>'Initial absorption'!J241</f>
        <v>0</v>
      </c>
      <c r="G241">
        <f>'Input spectra'!C241</f>
        <v>0</v>
      </c>
      <c r="H241">
        <f t="shared" si="491"/>
        <v>0</v>
      </c>
      <c r="I241">
        <f>'Input spectra'!D241</f>
        <v>0</v>
      </c>
      <c r="J241">
        <f>'Initial absorption'!P241</f>
        <v>0</v>
      </c>
      <c r="K241">
        <f>'Input spectra'!E241</f>
        <v>0</v>
      </c>
      <c r="L241">
        <f t="shared" si="492"/>
        <v>0</v>
      </c>
      <c r="M241">
        <f>'Input spectra'!F241</f>
        <v>0</v>
      </c>
      <c r="N241">
        <f>'Initial absorption'!V241</f>
        <v>0</v>
      </c>
      <c r="O241">
        <f>'Input spectra'!G241</f>
        <v>0</v>
      </c>
      <c r="P241">
        <f t="shared" si="493"/>
        <v>0</v>
      </c>
      <c r="R241">
        <f>'Reaching edge prob after ems 1'!$EZ242</f>
        <v>0.89293523496128469</v>
      </c>
      <c r="S241">
        <f>'Reaching edge prob after ems 2'!$EZ242</f>
        <v>0.89293523496128469</v>
      </c>
      <c r="T241">
        <f>'Reaching edge prob after ems 3'!EZ242</f>
        <v>0.89293523496128469</v>
      </c>
      <c r="U241">
        <f>1-EXP(-'Reaching edge prob after ems 1'!FC242*_k_in_ec_correction*($E241*_c1+'Input spectra'!Y241))</f>
        <v>1.0815985745935897E-2</v>
      </c>
      <c r="V241">
        <f>1-EXP(-(_t-'Reaching edge prob after ems 1'!FC242)*_k_in_ec_correction*($E241*_c1+'Input spectra'!Y241))</f>
        <v>1.0923120066521519E-2</v>
      </c>
      <c r="W241">
        <f>1-EXP(-'Reaching edge prob after ems 2'!FC242*_k_in_ec_correction*($I241*_c2+'Input spectra'!Y241))</f>
        <v>1.0815985745935897E-2</v>
      </c>
      <c r="X241">
        <f>1-EXP(-(_t-'Reaching edge prob after ems 2'!FC242)*_k_in_ec_correction*($I241*_c2+'Input spectra'!Y241))</f>
        <v>1.0923120066521519E-2</v>
      </c>
      <c r="Y241">
        <f>1-EXP(-'Reaching edge prob after ems 3'!FC242*_k_in_ec_correction*($M241*_c3+'Input spectra'!Y241))</f>
        <v>1.0815985745935897E-2</v>
      </c>
      <c r="Z241">
        <f>1-EXP(-(_t-'Reaching edge prob after ems 3'!FC242)*_k_in_ec_correction*($M241*_c3+'Input spectra'!Y241))</f>
        <v>1.0923120066521519E-2</v>
      </c>
      <c r="AD241" s="7">
        <f t="shared" si="494"/>
        <v>0</v>
      </c>
      <c r="AE241" s="7">
        <f t="shared" si="495"/>
        <v>0</v>
      </c>
      <c r="AF241" s="7">
        <f t="shared" si="496"/>
        <v>0</v>
      </c>
      <c r="AG241" s="7">
        <f t="shared" si="497"/>
        <v>0</v>
      </c>
      <c r="AH241" s="7"/>
      <c r="AI241" s="7">
        <f t="shared" si="498"/>
        <v>0</v>
      </c>
      <c r="AJ241" s="7">
        <f t="shared" si="499"/>
        <v>0</v>
      </c>
      <c r="AK241" s="7">
        <f t="shared" si="500"/>
        <v>0</v>
      </c>
      <c r="AL241" s="7">
        <f t="shared" si="501"/>
        <v>0</v>
      </c>
      <c r="AN241">
        <f t="shared" si="502"/>
        <v>0</v>
      </c>
      <c r="AO241">
        <f t="shared" si="503"/>
        <v>0</v>
      </c>
      <c r="AP241">
        <f t="shared" si="504"/>
        <v>0</v>
      </c>
      <c r="AQ241">
        <f t="shared" si="505"/>
        <v>0</v>
      </c>
      <c r="AR241" s="7"/>
      <c r="AS241" s="7">
        <f t="shared" si="506"/>
        <v>0</v>
      </c>
      <c r="AT241" s="7">
        <f t="shared" si="507"/>
        <v>0</v>
      </c>
      <c r="AU241" s="7">
        <f t="shared" si="508"/>
        <v>0</v>
      </c>
      <c r="AV241" s="7"/>
      <c r="AW241" s="7">
        <f t="shared" si="509"/>
        <v>0</v>
      </c>
      <c r="AX241" s="7">
        <f>'Initial absorption'!$H241*AW241*$F241</f>
        <v>0</v>
      </c>
      <c r="AY241" s="7">
        <f t="shared" si="510"/>
        <v>0</v>
      </c>
      <c r="AZ241" s="7">
        <f>'Initial absorption'!$N241*AY241*$J241</f>
        <v>0</v>
      </c>
      <c r="BA241" s="7"/>
      <c r="BB241">
        <f t="shared" si="511"/>
        <v>0</v>
      </c>
      <c r="BC241" s="7">
        <f t="shared" si="512"/>
        <v>0</v>
      </c>
      <c r="BD241">
        <f t="shared" si="513"/>
        <v>0</v>
      </c>
      <c r="BE241" s="7"/>
      <c r="BF241">
        <f t="shared" si="514"/>
        <v>0</v>
      </c>
      <c r="BG241">
        <f t="shared" si="515"/>
        <v>0</v>
      </c>
      <c r="BH241">
        <f t="shared" si="516"/>
        <v>0</v>
      </c>
      <c r="BI241" s="7"/>
      <c r="BJ241">
        <f>(1 - 'Initial absorption'!$N241)*AY241</f>
        <v>0</v>
      </c>
      <c r="BK241" s="7">
        <f t="shared" si="519"/>
        <v>0</v>
      </c>
      <c r="BL241">
        <f>'Initial absorption'!$T241*(BJ241+BK241)*$N241</f>
        <v>0</v>
      </c>
      <c r="BM241" s="7"/>
      <c r="BN241">
        <f t="shared" si="517"/>
        <v>0</v>
      </c>
      <c r="BO241">
        <f>'Initial absorption'!$N241*BN241*$J241</f>
        <v>0</v>
      </c>
      <c r="BQ241">
        <f>(1-'Initial absorption'!$N241)*BN241</f>
        <v>0</v>
      </c>
      <c r="BR241">
        <f>'Initial absorption'!$H241*BQ241*$F241</f>
        <v>0</v>
      </c>
      <c r="BS241" s="7"/>
      <c r="BT241">
        <f>(1 - 'Initial absorption'!$T241)*(BJ241+BK241)</f>
        <v>0</v>
      </c>
      <c r="BU241">
        <f t="shared" si="518"/>
        <v>0</v>
      </c>
      <c r="CF241" s="7">
        <f t="shared" si="584"/>
        <v>0</v>
      </c>
      <c r="CG241" s="7">
        <f t="shared" si="620"/>
        <v>0</v>
      </c>
      <c r="CH241" s="7">
        <f t="shared" si="520"/>
        <v>0</v>
      </c>
      <c r="CI241" s="7">
        <f t="shared" si="544"/>
        <v>0</v>
      </c>
      <c r="CJ241" s="7"/>
      <c r="CK241" s="7">
        <f t="shared" si="545"/>
        <v>0</v>
      </c>
      <c r="CL241" s="7">
        <f t="shared" si="588"/>
        <v>0</v>
      </c>
      <c r="CM241" s="7">
        <f t="shared" si="521"/>
        <v>0</v>
      </c>
      <c r="CN241" s="7">
        <f t="shared" si="546"/>
        <v>0</v>
      </c>
      <c r="CP241">
        <f t="shared" si="522"/>
        <v>0</v>
      </c>
      <c r="CQ241">
        <f t="shared" si="523"/>
        <v>0</v>
      </c>
      <c r="CR241">
        <f t="shared" si="524"/>
        <v>0</v>
      </c>
      <c r="CS241">
        <f t="shared" si="564"/>
        <v>0</v>
      </c>
      <c r="CT241" s="7"/>
      <c r="CU241" s="7">
        <f t="shared" si="589"/>
        <v>0</v>
      </c>
      <c r="CV241" s="7">
        <f t="shared" si="565"/>
        <v>0</v>
      </c>
      <c r="CW241" s="7">
        <f t="shared" si="525"/>
        <v>0</v>
      </c>
      <c r="CX241" s="7"/>
      <c r="CY241" s="7">
        <f t="shared" si="590"/>
        <v>0</v>
      </c>
      <c r="CZ241" s="7">
        <f>'Initial absorption'!$H241*CY241*$F241</f>
        <v>0</v>
      </c>
      <c r="DA241" s="7">
        <f t="shared" si="566"/>
        <v>0</v>
      </c>
      <c r="DB241" s="7">
        <f>'Initial absorption'!$N241*DA241*$J241</f>
        <v>0</v>
      </c>
      <c r="DC241" s="7"/>
      <c r="DD241">
        <f t="shared" si="591"/>
        <v>0</v>
      </c>
      <c r="DE241" s="7">
        <f t="shared" si="592"/>
        <v>0</v>
      </c>
      <c r="DF241">
        <f t="shared" si="547"/>
        <v>0</v>
      </c>
      <c r="DG241" s="7"/>
      <c r="DH241">
        <f t="shared" si="548"/>
        <v>0</v>
      </c>
      <c r="DI241">
        <f t="shared" si="567"/>
        <v>0</v>
      </c>
      <c r="DJ241">
        <f t="shared" si="580"/>
        <v>0</v>
      </c>
      <c r="DK241" s="7"/>
      <c r="DL241">
        <f>(1 - 'Initial absorption'!$N241)*DA241</f>
        <v>0</v>
      </c>
      <c r="DM241" s="7">
        <f t="shared" si="593"/>
        <v>0</v>
      </c>
      <c r="DN241">
        <f>'Initial absorption'!$T241*(DL241+DM241)*$N241</f>
        <v>0</v>
      </c>
      <c r="DO241" s="7"/>
      <c r="DP241">
        <f t="shared" si="616"/>
        <v>0</v>
      </c>
      <c r="DQ241">
        <f>'Initial absorption'!$N241*DP241*$J241</f>
        <v>0</v>
      </c>
      <c r="DS241">
        <f>(1-'Initial absorption'!$N241)*DP241</f>
        <v>0</v>
      </c>
      <c r="DT241">
        <f>'Initial absorption'!$H241*DS241*$F241</f>
        <v>0</v>
      </c>
      <c r="DU241" s="7"/>
      <c r="DV241">
        <f>(1 - 'Initial absorption'!$T241)*(DL241+DM241)</f>
        <v>0</v>
      </c>
      <c r="DW241">
        <f t="shared" si="594"/>
        <v>0</v>
      </c>
      <c r="EH241" s="7">
        <f t="shared" si="585"/>
        <v>0</v>
      </c>
      <c r="EI241" s="7">
        <f t="shared" si="621"/>
        <v>0</v>
      </c>
      <c r="EJ241" s="7">
        <f t="shared" si="526"/>
        <v>0</v>
      </c>
      <c r="EK241" s="7">
        <f t="shared" si="549"/>
        <v>0</v>
      </c>
      <c r="EL241" s="7"/>
      <c r="EM241" s="7">
        <f t="shared" si="550"/>
        <v>0</v>
      </c>
      <c r="EN241" s="7">
        <f t="shared" si="595"/>
        <v>0</v>
      </c>
      <c r="EO241" s="7">
        <f t="shared" si="527"/>
        <v>0</v>
      </c>
      <c r="EP241" s="7">
        <f t="shared" si="551"/>
        <v>0</v>
      </c>
      <c r="ER241">
        <f t="shared" si="528"/>
        <v>0</v>
      </c>
      <c r="ES241">
        <f t="shared" si="529"/>
        <v>0</v>
      </c>
      <c r="ET241">
        <f t="shared" si="530"/>
        <v>0</v>
      </c>
      <c r="EU241">
        <f t="shared" si="568"/>
        <v>0</v>
      </c>
      <c r="EV241" s="7"/>
      <c r="EW241" s="7">
        <f t="shared" si="596"/>
        <v>0</v>
      </c>
      <c r="EX241" s="7">
        <f t="shared" si="569"/>
        <v>0</v>
      </c>
      <c r="EY241" s="7">
        <f t="shared" si="531"/>
        <v>0</v>
      </c>
      <c r="EZ241" s="7"/>
      <c r="FA241" s="7">
        <f t="shared" si="597"/>
        <v>0</v>
      </c>
      <c r="FB241" s="7">
        <f>'Initial absorption'!$H241*FA241*$F241</f>
        <v>0</v>
      </c>
      <c r="FC241" s="7">
        <f t="shared" si="570"/>
        <v>0</v>
      </c>
      <c r="FD241" s="7">
        <f>'Initial absorption'!$N241*FC241*$J241</f>
        <v>0</v>
      </c>
      <c r="FE241" s="7"/>
      <c r="FF241">
        <f t="shared" si="598"/>
        <v>0</v>
      </c>
      <c r="FG241" s="7">
        <f t="shared" si="599"/>
        <v>0</v>
      </c>
      <c r="FH241">
        <f t="shared" si="552"/>
        <v>0</v>
      </c>
      <c r="FI241" s="7"/>
      <c r="FJ241">
        <f t="shared" si="553"/>
        <v>0</v>
      </c>
      <c r="FK241">
        <f t="shared" si="571"/>
        <v>0</v>
      </c>
      <c r="FL241">
        <f t="shared" si="581"/>
        <v>0</v>
      </c>
      <c r="FM241" s="7"/>
      <c r="FN241">
        <f>(1 - 'Initial absorption'!$N241)*FC241</f>
        <v>0</v>
      </c>
      <c r="FO241" s="7">
        <f t="shared" si="600"/>
        <v>0</v>
      </c>
      <c r="FP241">
        <f>'Initial absorption'!$T241*(FN241+FO241)*$N241</f>
        <v>0</v>
      </c>
      <c r="FQ241" s="7"/>
      <c r="FR241">
        <f t="shared" si="617"/>
        <v>0</v>
      </c>
      <c r="FS241">
        <f>'Initial absorption'!$N241*FR241*$J241</f>
        <v>0</v>
      </c>
      <c r="FU241">
        <f>(1-'Initial absorption'!$N241)*FR241</f>
        <v>0</v>
      </c>
      <c r="FV241">
        <f>'Initial absorption'!$H241*FU241*$F241</f>
        <v>0</v>
      </c>
      <c r="FW241" s="7"/>
      <c r="FX241">
        <f>(1 - 'Initial absorption'!$T241)*(FN241+FO241)</f>
        <v>0</v>
      </c>
      <c r="FY241">
        <f t="shared" si="601"/>
        <v>0</v>
      </c>
      <c r="GJ241" s="7">
        <f t="shared" si="586"/>
        <v>0</v>
      </c>
      <c r="GK241" s="7">
        <f t="shared" si="622"/>
        <v>0</v>
      </c>
      <c r="GL241" s="7">
        <f t="shared" si="532"/>
        <v>0</v>
      </c>
      <c r="GM241" s="7">
        <f t="shared" si="554"/>
        <v>0</v>
      </c>
      <c r="GN241" s="7"/>
      <c r="GO241" s="7">
        <f t="shared" si="555"/>
        <v>0</v>
      </c>
      <c r="GP241" s="7">
        <f t="shared" si="602"/>
        <v>0</v>
      </c>
      <c r="GQ241" s="7">
        <f t="shared" si="533"/>
        <v>0</v>
      </c>
      <c r="GR241" s="7">
        <f t="shared" si="556"/>
        <v>0</v>
      </c>
      <c r="GT241">
        <f t="shared" si="534"/>
        <v>0</v>
      </c>
      <c r="GU241">
        <f t="shared" si="535"/>
        <v>0</v>
      </c>
      <c r="GV241">
        <f t="shared" si="536"/>
        <v>0</v>
      </c>
      <c r="GW241">
        <f t="shared" si="572"/>
        <v>0</v>
      </c>
      <c r="GX241" s="7"/>
      <c r="GY241" s="7">
        <f t="shared" si="603"/>
        <v>0</v>
      </c>
      <c r="GZ241" s="7">
        <f t="shared" si="573"/>
        <v>0</v>
      </c>
      <c r="HA241" s="7">
        <f t="shared" si="537"/>
        <v>0</v>
      </c>
      <c r="HB241" s="7"/>
      <c r="HC241" s="7">
        <f t="shared" si="604"/>
        <v>0</v>
      </c>
      <c r="HD241" s="7">
        <f>'Initial absorption'!$H241*HC241*$F241</f>
        <v>0</v>
      </c>
      <c r="HE241" s="7">
        <f t="shared" si="574"/>
        <v>0</v>
      </c>
      <c r="HF241" s="7">
        <f>'Initial absorption'!$N241*HE241*$J241</f>
        <v>0</v>
      </c>
      <c r="HG241" s="7"/>
      <c r="HH241">
        <f t="shared" si="605"/>
        <v>0</v>
      </c>
      <c r="HI241" s="7">
        <f t="shared" si="606"/>
        <v>0</v>
      </c>
      <c r="HJ241">
        <f t="shared" si="557"/>
        <v>0</v>
      </c>
      <c r="HK241" s="7"/>
      <c r="HL241">
        <f t="shared" si="558"/>
        <v>0</v>
      </c>
      <c r="HM241">
        <f t="shared" si="575"/>
        <v>0</v>
      </c>
      <c r="HN241">
        <f t="shared" si="582"/>
        <v>0</v>
      </c>
      <c r="HO241" s="7"/>
      <c r="HP241">
        <f>(1 - 'Initial absorption'!$N241)*HE241</f>
        <v>0</v>
      </c>
      <c r="HQ241" s="7">
        <f t="shared" si="607"/>
        <v>0</v>
      </c>
      <c r="HR241">
        <f>'Initial absorption'!$T241*(HP241+HQ241)*$N241</f>
        <v>0</v>
      </c>
      <c r="HS241" s="7"/>
      <c r="HT241">
        <f t="shared" si="618"/>
        <v>0</v>
      </c>
      <c r="HU241">
        <f>'Initial absorption'!$N241*HT241*$J241</f>
        <v>0</v>
      </c>
      <c r="HW241">
        <f>(1-'Initial absorption'!$N241)*HT241</f>
        <v>0</v>
      </c>
      <c r="HX241">
        <f>'Initial absorption'!$H241*HW241*$F241</f>
        <v>0</v>
      </c>
      <c r="HY241" s="7"/>
      <c r="HZ241">
        <f>(1 - 'Initial absorption'!$T241)*(HP241+HQ241)</f>
        <v>0</v>
      </c>
      <c r="IA241">
        <f t="shared" si="608"/>
        <v>0</v>
      </c>
      <c r="IL241" s="7">
        <f t="shared" si="587"/>
        <v>0</v>
      </c>
      <c r="IM241" s="7">
        <f t="shared" si="623"/>
        <v>0</v>
      </c>
      <c r="IN241" s="7">
        <f t="shared" si="538"/>
        <v>0</v>
      </c>
      <c r="IO241" s="7">
        <f t="shared" si="559"/>
        <v>0</v>
      </c>
      <c r="IP241" s="7"/>
      <c r="IQ241" s="7">
        <f t="shared" si="560"/>
        <v>0</v>
      </c>
      <c r="IR241" s="7">
        <f t="shared" si="609"/>
        <v>0</v>
      </c>
      <c r="IS241" s="7">
        <f t="shared" si="539"/>
        <v>0</v>
      </c>
      <c r="IT241" s="7">
        <f t="shared" si="561"/>
        <v>0</v>
      </c>
      <c r="IV241">
        <f t="shared" si="540"/>
        <v>0</v>
      </c>
      <c r="IW241">
        <f t="shared" si="541"/>
        <v>0</v>
      </c>
      <c r="IX241">
        <f t="shared" si="542"/>
        <v>0</v>
      </c>
      <c r="IY241">
        <f t="shared" si="576"/>
        <v>0</v>
      </c>
      <c r="IZ241" s="7"/>
      <c r="JA241" s="7">
        <f t="shared" si="610"/>
        <v>0</v>
      </c>
      <c r="JB241" s="7">
        <f t="shared" si="577"/>
        <v>0</v>
      </c>
      <c r="JC241" s="7">
        <f t="shared" si="543"/>
        <v>0</v>
      </c>
      <c r="JD241" s="7"/>
      <c r="JE241" s="7">
        <f t="shared" si="611"/>
        <v>0</v>
      </c>
      <c r="JF241" s="7">
        <f>'Initial absorption'!$H241*JE241*$F241</f>
        <v>0</v>
      </c>
      <c r="JG241" s="7">
        <f t="shared" si="578"/>
        <v>0</v>
      </c>
      <c r="JH241" s="7">
        <f>'Initial absorption'!$N241*JG241*$J241</f>
        <v>0</v>
      </c>
      <c r="JI241" s="7"/>
      <c r="JJ241">
        <f t="shared" si="612"/>
        <v>0</v>
      </c>
      <c r="JK241" s="7">
        <f t="shared" si="613"/>
        <v>0</v>
      </c>
      <c r="JL241">
        <f t="shared" si="562"/>
        <v>0</v>
      </c>
      <c r="JM241" s="7"/>
      <c r="JN241">
        <f t="shared" si="563"/>
        <v>0</v>
      </c>
      <c r="JO241">
        <f t="shared" si="579"/>
        <v>0</v>
      </c>
      <c r="JP241">
        <f t="shared" si="583"/>
        <v>0</v>
      </c>
      <c r="JQ241" s="7"/>
      <c r="JR241">
        <f>(1 - 'Initial absorption'!$N241)*JG241</f>
        <v>0</v>
      </c>
      <c r="JS241" s="7">
        <f t="shared" si="614"/>
        <v>0</v>
      </c>
      <c r="JT241">
        <f>'Initial absorption'!$T241*(JR241+JS241)*$N241</f>
        <v>0</v>
      </c>
      <c r="JU241" s="7"/>
      <c r="JV241">
        <f t="shared" si="619"/>
        <v>0</v>
      </c>
      <c r="JW241">
        <f>'Initial absorption'!$N241*JV241*$J241</f>
        <v>0</v>
      </c>
      <c r="JY241">
        <f>(1-'Initial absorption'!$N241)*JV241</f>
        <v>0</v>
      </c>
      <c r="JZ241">
        <f>'Initial absorption'!$H241*JY241*$F241</f>
        <v>0</v>
      </c>
      <c r="KA241" s="7"/>
      <c r="KB241">
        <f>(1 - 'Initial absorption'!$T241)*(JR241+JS241)</f>
        <v>0</v>
      </c>
      <c r="KC241">
        <f t="shared" si="615"/>
        <v>0</v>
      </c>
    </row>
    <row r="242" spans="4:289" x14ac:dyDescent="0.25">
      <c r="D242">
        <v>1480</v>
      </c>
      <c r="E242">
        <f>'Input spectra'!B242</f>
        <v>0</v>
      </c>
      <c r="F242">
        <f>'Initial absorption'!J242</f>
        <v>0</v>
      </c>
      <c r="G242">
        <f>'Input spectra'!C242</f>
        <v>0</v>
      </c>
      <c r="H242">
        <f t="shared" si="491"/>
        <v>0</v>
      </c>
      <c r="I242">
        <f>'Input spectra'!D242</f>
        <v>0</v>
      </c>
      <c r="J242">
        <f>'Initial absorption'!P242</f>
        <v>0</v>
      </c>
      <c r="K242">
        <f>'Input spectra'!E242</f>
        <v>0</v>
      </c>
      <c r="L242">
        <f t="shared" si="492"/>
        <v>0</v>
      </c>
      <c r="M242">
        <f>'Input spectra'!F242</f>
        <v>0</v>
      </c>
      <c r="N242">
        <f>'Initial absorption'!V242</f>
        <v>0</v>
      </c>
      <c r="O242">
        <f>'Input spectra'!G242</f>
        <v>0</v>
      </c>
      <c r="P242">
        <f t="shared" si="493"/>
        <v>0</v>
      </c>
      <c r="R242">
        <f>'Reaching edge prob after ems 1'!$EZ243</f>
        <v>0.89306518327266382</v>
      </c>
      <c r="S242">
        <f>'Reaching edge prob after ems 2'!$EZ243</f>
        <v>0.89306518327266382</v>
      </c>
      <c r="T242">
        <f>'Reaching edge prob after ems 3'!EZ243</f>
        <v>0.89306518327266382</v>
      </c>
      <c r="U242">
        <f>1-EXP(-'Reaching edge prob after ems 1'!FC243*_k_in_ec_correction*($E242*_c1+'Input spectra'!Y242))</f>
        <v>1.080180549915799E-2</v>
      </c>
      <c r="V242">
        <f>1-EXP(-(_t-'Reaching edge prob after ems 1'!FC243)*_k_in_ec_correction*($E242*_c1+'Input spectra'!Y242))</f>
        <v>1.0908657700912427E-2</v>
      </c>
      <c r="W242">
        <f>1-EXP(-'Reaching edge prob after ems 2'!FC243*_k_in_ec_correction*($I242*_c2+'Input spectra'!Y242))</f>
        <v>1.080180549915799E-2</v>
      </c>
      <c r="X242">
        <f>1-EXP(-(_t-'Reaching edge prob after ems 2'!FC243)*_k_in_ec_correction*($I242*_c2+'Input spectra'!Y242))</f>
        <v>1.0908657700912427E-2</v>
      </c>
      <c r="Y242">
        <f>1-EXP(-'Reaching edge prob after ems 3'!FC243*_k_in_ec_correction*($M242*_c3+'Input spectra'!Y242))</f>
        <v>1.080180549915799E-2</v>
      </c>
      <c r="Z242">
        <f>1-EXP(-(_t-'Reaching edge prob after ems 3'!FC243)*_k_in_ec_correction*($M242*_c3+'Input spectra'!Y242))</f>
        <v>1.0908657700912427E-2</v>
      </c>
      <c r="AD242" s="7">
        <f t="shared" si="494"/>
        <v>0</v>
      </c>
      <c r="AE242" s="7">
        <f t="shared" si="495"/>
        <v>0</v>
      </c>
      <c r="AF242" s="7">
        <f t="shared" si="496"/>
        <v>0</v>
      </c>
      <c r="AG242" s="7">
        <f t="shared" si="497"/>
        <v>0</v>
      </c>
      <c r="AH242" s="7"/>
      <c r="AI242" s="7">
        <f t="shared" si="498"/>
        <v>0</v>
      </c>
      <c r="AJ242" s="7">
        <f t="shared" si="499"/>
        <v>0</v>
      </c>
      <c r="AK242" s="7">
        <f t="shared" si="500"/>
        <v>0</v>
      </c>
      <c r="AL242" s="7">
        <f t="shared" si="501"/>
        <v>0</v>
      </c>
      <c r="AN242">
        <f t="shared" si="502"/>
        <v>0</v>
      </c>
      <c r="AO242">
        <f t="shared" si="503"/>
        <v>0</v>
      </c>
      <c r="AP242">
        <f t="shared" si="504"/>
        <v>0</v>
      </c>
      <c r="AQ242">
        <f t="shared" si="505"/>
        <v>0</v>
      </c>
      <c r="AR242" s="7"/>
      <c r="AS242" s="7">
        <f t="shared" si="506"/>
        <v>0</v>
      </c>
      <c r="AT242" s="7">
        <f t="shared" si="507"/>
        <v>0</v>
      </c>
      <c r="AU242" s="7">
        <f t="shared" si="508"/>
        <v>0</v>
      </c>
      <c r="AV242" s="7"/>
      <c r="AW242" s="7">
        <f t="shared" si="509"/>
        <v>0</v>
      </c>
      <c r="AX242" s="7">
        <f>'Initial absorption'!$H242*AW242*$F242</f>
        <v>0</v>
      </c>
      <c r="AY242" s="7">
        <f t="shared" si="510"/>
        <v>0</v>
      </c>
      <c r="AZ242" s="7">
        <f>'Initial absorption'!$N242*AY242*$J242</f>
        <v>0</v>
      </c>
      <c r="BA242" s="7"/>
      <c r="BB242">
        <f t="shared" si="511"/>
        <v>0</v>
      </c>
      <c r="BC242" s="7">
        <f t="shared" si="512"/>
        <v>0</v>
      </c>
      <c r="BD242">
        <f t="shared" si="513"/>
        <v>0</v>
      </c>
      <c r="BE242" s="7"/>
      <c r="BF242">
        <f t="shared" si="514"/>
        <v>0</v>
      </c>
      <c r="BG242">
        <f t="shared" si="515"/>
        <v>0</v>
      </c>
      <c r="BH242">
        <f t="shared" si="516"/>
        <v>0</v>
      </c>
      <c r="BI242" s="7"/>
      <c r="BJ242">
        <f>(1 - 'Initial absorption'!$N242)*AY242</f>
        <v>0</v>
      </c>
      <c r="BK242" s="7">
        <f t="shared" si="519"/>
        <v>0</v>
      </c>
      <c r="BL242">
        <f>'Initial absorption'!$T242*(BJ242+BK242)*$N242</f>
        <v>0</v>
      </c>
      <c r="BM242" s="7"/>
      <c r="BN242">
        <f t="shared" si="517"/>
        <v>0</v>
      </c>
      <c r="BO242">
        <f>'Initial absorption'!$N242*BN242*$J242</f>
        <v>0</v>
      </c>
      <c r="BQ242">
        <f>(1-'Initial absorption'!$N242)*BN242</f>
        <v>0</v>
      </c>
      <c r="BR242">
        <f>'Initial absorption'!$H242*BQ242*$F242</f>
        <v>0</v>
      </c>
      <c r="BS242" s="7"/>
      <c r="BT242">
        <f>(1 - 'Initial absorption'!$T242)*(BJ242+BK242)</f>
        <v>0</v>
      </c>
      <c r="BU242">
        <f t="shared" si="518"/>
        <v>0</v>
      </c>
      <c r="CF242" s="7">
        <f t="shared" si="584"/>
        <v>0</v>
      </c>
      <c r="CG242" s="7">
        <f t="shared" si="620"/>
        <v>0</v>
      </c>
      <c r="CH242" s="7">
        <f t="shared" si="520"/>
        <v>0</v>
      </c>
      <c r="CI242" s="7">
        <f t="shared" si="544"/>
        <v>0</v>
      </c>
      <c r="CJ242" s="7"/>
      <c r="CK242" s="7">
        <f t="shared" si="545"/>
        <v>0</v>
      </c>
      <c r="CL242" s="7">
        <f t="shared" si="588"/>
        <v>0</v>
      </c>
      <c r="CM242" s="7">
        <f t="shared" si="521"/>
        <v>0</v>
      </c>
      <c r="CN242" s="7">
        <f t="shared" si="546"/>
        <v>0</v>
      </c>
      <c r="CP242">
        <f t="shared" si="522"/>
        <v>0</v>
      </c>
      <c r="CQ242">
        <f t="shared" si="523"/>
        <v>0</v>
      </c>
      <c r="CR242">
        <f t="shared" si="524"/>
        <v>0</v>
      </c>
      <c r="CS242">
        <f t="shared" si="564"/>
        <v>0</v>
      </c>
      <c r="CT242" s="7"/>
      <c r="CU242" s="7">
        <f t="shared" si="589"/>
        <v>0</v>
      </c>
      <c r="CV242" s="7">
        <f t="shared" si="565"/>
        <v>0</v>
      </c>
      <c r="CW242" s="7">
        <f t="shared" si="525"/>
        <v>0</v>
      </c>
      <c r="CX242" s="7"/>
      <c r="CY242" s="7">
        <f t="shared" si="590"/>
        <v>0</v>
      </c>
      <c r="CZ242" s="7">
        <f>'Initial absorption'!$H242*CY242*$F242</f>
        <v>0</v>
      </c>
      <c r="DA242" s="7">
        <f t="shared" si="566"/>
        <v>0</v>
      </c>
      <c r="DB242" s="7">
        <f>'Initial absorption'!$N242*DA242*$J242</f>
        <v>0</v>
      </c>
      <c r="DC242" s="7"/>
      <c r="DD242">
        <f t="shared" si="591"/>
        <v>0</v>
      </c>
      <c r="DE242" s="7">
        <f t="shared" si="592"/>
        <v>0</v>
      </c>
      <c r="DF242">
        <f t="shared" si="547"/>
        <v>0</v>
      </c>
      <c r="DG242" s="7"/>
      <c r="DH242">
        <f t="shared" si="548"/>
        <v>0</v>
      </c>
      <c r="DI242">
        <f t="shared" si="567"/>
        <v>0</v>
      </c>
      <c r="DJ242">
        <f t="shared" si="580"/>
        <v>0</v>
      </c>
      <c r="DK242" s="7"/>
      <c r="DL242">
        <f>(1 - 'Initial absorption'!$N242)*DA242</f>
        <v>0</v>
      </c>
      <c r="DM242" s="7">
        <f t="shared" si="593"/>
        <v>0</v>
      </c>
      <c r="DN242">
        <f>'Initial absorption'!$T242*(DL242+DM242)*$N242</f>
        <v>0</v>
      </c>
      <c r="DO242" s="7"/>
      <c r="DP242">
        <f t="shared" si="616"/>
        <v>0</v>
      </c>
      <c r="DQ242">
        <f>'Initial absorption'!$N242*DP242*$J242</f>
        <v>0</v>
      </c>
      <c r="DS242">
        <f>(1-'Initial absorption'!$N242)*DP242</f>
        <v>0</v>
      </c>
      <c r="DT242">
        <f>'Initial absorption'!$H242*DS242*$F242</f>
        <v>0</v>
      </c>
      <c r="DU242" s="7"/>
      <c r="DV242">
        <f>(1 - 'Initial absorption'!$T242)*(DL242+DM242)</f>
        <v>0</v>
      </c>
      <c r="DW242">
        <f t="shared" si="594"/>
        <v>0</v>
      </c>
      <c r="EH242" s="7">
        <f t="shared" si="585"/>
        <v>0</v>
      </c>
      <c r="EI242" s="7">
        <f t="shared" si="621"/>
        <v>0</v>
      </c>
      <c r="EJ242" s="7">
        <f t="shared" si="526"/>
        <v>0</v>
      </c>
      <c r="EK242" s="7">
        <f t="shared" si="549"/>
        <v>0</v>
      </c>
      <c r="EL242" s="7"/>
      <c r="EM242" s="7">
        <f t="shared" si="550"/>
        <v>0</v>
      </c>
      <c r="EN242" s="7">
        <f t="shared" si="595"/>
        <v>0</v>
      </c>
      <c r="EO242" s="7">
        <f t="shared" si="527"/>
        <v>0</v>
      </c>
      <c r="EP242" s="7">
        <f t="shared" si="551"/>
        <v>0</v>
      </c>
      <c r="ER242">
        <f t="shared" si="528"/>
        <v>0</v>
      </c>
      <c r="ES242">
        <f t="shared" si="529"/>
        <v>0</v>
      </c>
      <c r="ET242">
        <f t="shared" si="530"/>
        <v>0</v>
      </c>
      <c r="EU242">
        <f t="shared" si="568"/>
        <v>0</v>
      </c>
      <c r="EV242" s="7"/>
      <c r="EW242" s="7">
        <f t="shared" si="596"/>
        <v>0</v>
      </c>
      <c r="EX242" s="7">
        <f t="shared" si="569"/>
        <v>0</v>
      </c>
      <c r="EY242" s="7">
        <f t="shared" si="531"/>
        <v>0</v>
      </c>
      <c r="EZ242" s="7"/>
      <c r="FA242" s="7">
        <f t="shared" si="597"/>
        <v>0</v>
      </c>
      <c r="FB242" s="7">
        <f>'Initial absorption'!$H242*FA242*$F242</f>
        <v>0</v>
      </c>
      <c r="FC242" s="7">
        <f t="shared" si="570"/>
        <v>0</v>
      </c>
      <c r="FD242" s="7">
        <f>'Initial absorption'!$N242*FC242*$J242</f>
        <v>0</v>
      </c>
      <c r="FE242" s="7"/>
      <c r="FF242">
        <f t="shared" si="598"/>
        <v>0</v>
      </c>
      <c r="FG242" s="7">
        <f t="shared" si="599"/>
        <v>0</v>
      </c>
      <c r="FH242">
        <f t="shared" si="552"/>
        <v>0</v>
      </c>
      <c r="FI242" s="7"/>
      <c r="FJ242">
        <f t="shared" si="553"/>
        <v>0</v>
      </c>
      <c r="FK242">
        <f t="shared" si="571"/>
        <v>0</v>
      </c>
      <c r="FL242">
        <f t="shared" si="581"/>
        <v>0</v>
      </c>
      <c r="FM242" s="7"/>
      <c r="FN242">
        <f>(1 - 'Initial absorption'!$N242)*FC242</f>
        <v>0</v>
      </c>
      <c r="FO242" s="7">
        <f t="shared" si="600"/>
        <v>0</v>
      </c>
      <c r="FP242">
        <f>'Initial absorption'!$T242*(FN242+FO242)*$N242</f>
        <v>0</v>
      </c>
      <c r="FQ242" s="7"/>
      <c r="FR242">
        <f t="shared" si="617"/>
        <v>0</v>
      </c>
      <c r="FS242">
        <f>'Initial absorption'!$N242*FR242*$J242</f>
        <v>0</v>
      </c>
      <c r="FU242">
        <f>(1-'Initial absorption'!$N242)*FR242</f>
        <v>0</v>
      </c>
      <c r="FV242">
        <f>'Initial absorption'!$H242*FU242*$F242</f>
        <v>0</v>
      </c>
      <c r="FW242" s="7"/>
      <c r="FX242">
        <f>(1 - 'Initial absorption'!$T242)*(FN242+FO242)</f>
        <v>0</v>
      </c>
      <c r="FY242">
        <f t="shared" si="601"/>
        <v>0</v>
      </c>
      <c r="GJ242" s="7">
        <f t="shared" si="586"/>
        <v>0</v>
      </c>
      <c r="GK242" s="7">
        <f t="shared" si="622"/>
        <v>0</v>
      </c>
      <c r="GL242" s="7">
        <f t="shared" si="532"/>
        <v>0</v>
      </c>
      <c r="GM242" s="7">
        <f t="shared" si="554"/>
        <v>0</v>
      </c>
      <c r="GN242" s="7"/>
      <c r="GO242" s="7">
        <f t="shared" si="555"/>
        <v>0</v>
      </c>
      <c r="GP242" s="7">
        <f t="shared" si="602"/>
        <v>0</v>
      </c>
      <c r="GQ242" s="7">
        <f t="shared" si="533"/>
        <v>0</v>
      </c>
      <c r="GR242" s="7">
        <f t="shared" si="556"/>
        <v>0</v>
      </c>
      <c r="GT242">
        <f t="shared" si="534"/>
        <v>0</v>
      </c>
      <c r="GU242">
        <f t="shared" si="535"/>
        <v>0</v>
      </c>
      <c r="GV242">
        <f t="shared" si="536"/>
        <v>0</v>
      </c>
      <c r="GW242">
        <f t="shared" si="572"/>
        <v>0</v>
      </c>
      <c r="GX242" s="7"/>
      <c r="GY242" s="7">
        <f t="shared" si="603"/>
        <v>0</v>
      </c>
      <c r="GZ242" s="7">
        <f t="shared" si="573"/>
        <v>0</v>
      </c>
      <c r="HA242" s="7">
        <f t="shared" si="537"/>
        <v>0</v>
      </c>
      <c r="HB242" s="7"/>
      <c r="HC242" s="7">
        <f t="shared" si="604"/>
        <v>0</v>
      </c>
      <c r="HD242" s="7">
        <f>'Initial absorption'!$H242*HC242*$F242</f>
        <v>0</v>
      </c>
      <c r="HE242" s="7">
        <f t="shared" si="574"/>
        <v>0</v>
      </c>
      <c r="HF242" s="7">
        <f>'Initial absorption'!$N242*HE242*$J242</f>
        <v>0</v>
      </c>
      <c r="HG242" s="7"/>
      <c r="HH242">
        <f t="shared" si="605"/>
        <v>0</v>
      </c>
      <c r="HI242" s="7">
        <f t="shared" si="606"/>
        <v>0</v>
      </c>
      <c r="HJ242">
        <f t="shared" si="557"/>
        <v>0</v>
      </c>
      <c r="HK242" s="7"/>
      <c r="HL242">
        <f t="shared" si="558"/>
        <v>0</v>
      </c>
      <c r="HM242">
        <f t="shared" si="575"/>
        <v>0</v>
      </c>
      <c r="HN242">
        <f t="shared" si="582"/>
        <v>0</v>
      </c>
      <c r="HO242" s="7"/>
      <c r="HP242">
        <f>(1 - 'Initial absorption'!$N242)*HE242</f>
        <v>0</v>
      </c>
      <c r="HQ242" s="7">
        <f t="shared" si="607"/>
        <v>0</v>
      </c>
      <c r="HR242">
        <f>'Initial absorption'!$T242*(HP242+HQ242)*$N242</f>
        <v>0</v>
      </c>
      <c r="HS242" s="7"/>
      <c r="HT242">
        <f t="shared" si="618"/>
        <v>0</v>
      </c>
      <c r="HU242">
        <f>'Initial absorption'!$N242*HT242*$J242</f>
        <v>0</v>
      </c>
      <c r="HW242">
        <f>(1-'Initial absorption'!$N242)*HT242</f>
        <v>0</v>
      </c>
      <c r="HX242">
        <f>'Initial absorption'!$H242*HW242*$F242</f>
        <v>0</v>
      </c>
      <c r="HY242" s="7"/>
      <c r="HZ242">
        <f>(1 - 'Initial absorption'!$T242)*(HP242+HQ242)</f>
        <v>0</v>
      </c>
      <c r="IA242">
        <f t="shared" si="608"/>
        <v>0</v>
      </c>
      <c r="IL242" s="7">
        <f t="shared" si="587"/>
        <v>0</v>
      </c>
      <c r="IM242" s="7">
        <f t="shared" si="623"/>
        <v>0</v>
      </c>
      <c r="IN242" s="7">
        <f t="shared" si="538"/>
        <v>0</v>
      </c>
      <c r="IO242" s="7">
        <f t="shared" si="559"/>
        <v>0</v>
      </c>
      <c r="IP242" s="7"/>
      <c r="IQ242" s="7">
        <f t="shared" si="560"/>
        <v>0</v>
      </c>
      <c r="IR242" s="7">
        <f t="shared" si="609"/>
        <v>0</v>
      </c>
      <c r="IS242" s="7">
        <f t="shared" si="539"/>
        <v>0</v>
      </c>
      <c r="IT242" s="7">
        <f t="shared" si="561"/>
        <v>0</v>
      </c>
      <c r="IV242">
        <f t="shared" si="540"/>
        <v>0</v>
      </c>
      <c r="IW242">
        <f t="shared" si="541"/>
        <v>0</v>
      </c>
      <c r="IX242">
        <f t="shared" si="542"/>
        <v>0</v>
      </c>
      <c r="IY242">
        <f t="shared" si="576"/>
        <v>0</v>
      </c>
      <c r="IZ242" s="7"/>
      <c r="JA242" s="7">
        <f t="shared" si="610"/>
        <v>0</v>
      </c>
      <c r="JB242" s="7">
        <f t="shared" si="577"/>
        <v>0</v>
      </c>
      <c r="JC242" s="7">
        <f t="shared" si="543"/>
        <v>0</v>
      </c>
      <c r="JD242" s="7"/>
      <c r="JE242" s="7">
        <f t="shared" si="611"/>
        <v>0</v>
      </c>
      <c r="JF242" s="7">
        <f>'Initial absorption'!$H242*JE242*$F242</f>
        <v>0</v>
      </c>
      <c r="JG242" s="7">
        <f t="shared" si="578"/>
        <v>0</v>
      </c>
      <c r="JH242" s="7">
        <f>'Initial absorption'!$N242*JG242*$J242</f>
        <v>0</v>
      </c>
      <c r="JI242" s="7"/>
      <c r="JJ242">
        <f t="shared" si="612"/>
        <v>0</v>
      </c>
      <c r="JK242" s="7">
        <f t="shared" si="613"/>
        <v>0</v>
      </c>
      <c r="JL242">
        <f t="shared" si="562"/>
        <v>0</v>
      </c>
      <c r="JM242" s="7"/>
      <c r="JN242">
        <f t="shared" si="563"/>
        <v>0</v>
      </c>
      <c r="JO242">
        <f t="shared" si="579"/>
        <v>0</v>
      </c>
      <c r="JP242">
        <f t="shared" si="583"/>
        <v>0</v>
      </c>
      <c r="JQ242" s="7"/>
      <c r="JR242">
        <f>(1 - 'Initial absorption'!$N242)*JG242</f>
        <v>0</v>
      </c>
      <c r="JS242" s="7">
        <f t="shared" si="614"/>
        <v>0</v>
      </c>
      <c r="JT242">
        <f>'Initial absorption'!$T242*(JR242+JS242)*$N242</f>
        <v>0</v>
      </c>
      <c r="JU242" s="7"/>
      <c r="JV242">
        <f t="shared" si="619"/>
        <v>0</v>
      </c>
      <c r="JW242">
        <f>'Initial absorption'!$N242*JV242*$J242</f>
        <v>0</v>
      </c>
      <c r="JY242">
        <f>(1-'Initial absorption'!$N242)*JV242</f>
        <v>0</v>
      </c>
      <c r="JZ242">
        <f>'Initial absorption'!$H242*JY242*$F242</f>
        <v>0</v>
      </c>
      <c r="KA242" s="7"/>
      <c r="KB242">
        <f>(1 - 'Initial absorption'!$T242)*(JR242+JS242)</f>
        <v>0</v>
      </c>
      <c r="KC242">
        <f t="shared" si="615"/>
        <v>0</v>
      </c>
    </row>
    <row r="243" spans="4:289" x14ac:dyDescent="0.25">
      <c r="D243">
        <v>1485</v>
      </c>
      <c r="E243">
        <f>'Input spectra'!B243</f>
        <v>0</v>
      </c>
      <c r="F243">
        <f>'Initial absorption'!J243</f>
        <v>0</v>
      </c>
      <c r="G243">
        <f>'Input spectra'!C243</f>
        <v>0</v>
      </c>
      <c r="H243">
        <f t="shared" si="491"/>
        <v>0</v>
      </c>
      <c r="I243">
        <f>'Input spectra'!D243</f>
        <v>0</v>
      </c>
      <c r="J243">
        <f>'Initial absorption'!P243</f>
        <v>0</v>
      </c>
      <c r="K243">
        <f>'Input spectra'!E243</f>
        <v>0</v>
      </c>
      <c r="L243">
        <f t="shared" si="492"/>
        <v>0</v>
      </c>
      <c r="M243">
        <f>'Input spectra'!F243</f>
        <v>0</v>
      </c>
      <c r="N243">
        <f>'Initial absorption'!V243</f>
        <v>0</v>
      </c>
      <c r="O243">
        <f>'Input spectra'!G243</f>
        <v>0</v>
      </c>
      <c r="P243">
        <f t="shared" si="493"/>
        <v>0</v>
      </c>
      <c r="R243">
        <f>'Reaching edge prob after ems 1'!$EZ244</f>
        <v>0.89319516092347595</v>
      </c>
      <c r="S243">
        <f>'Reaching edge prob after ems 2'!$EZ244</f>
        <v>0.89319516092347595</v>
      </c>
      <c r="T243">
        <f>'Reaching edge prob after ems 3'!EZ244</f>
        <v>0.89319516092347595</v>
      </c>
      <c r="U243">
        <f>1-EXP(-'Reaching edge prob after ems 1'!FC244*_k_in_ec_correction*($E243*_c1+'Input spectra'!Y243))</f>
        <v>1.0787624861076872E-2</v>
      </c>
      <c r="V243">
        <f>1-EXP(-(_t-'Reaching edge prob after ems 1'!FC244)*_k_in_ec_correction*($E243*_c1+'Input spectra'!Y243))</f>
        <v>1.0894195311838439E-2</v>
      </c>
      <c r="W243">
        <f>1-EXP(-'Reaching edge prob after ems 2'!FC244*_k_in_ec_correction*($I243*_c2+'Input spectra'!Y243))</f>
        <v>1.0787624861076872E-2</v>
      </c>
      <c r="X243">
        <f>1-EXP(-(_t-'Reaching edge prob after ems 2'!FC244)*_k_in_ec_correction*($I243*_c2+'Input spectra'!Y243))</f>
        <v>1.0894195311838439E-2</v>
      </c>
      <c r="Y243">
        <f>1-EXP(-'Reaching edge prob after ems 3'!FC244*_k_in_ec_correction*($M243*_c3+'Input spectra'!Y243))</f>
        <v>1.0787624861076872E-2</v>
      </c>
      <c r="Z243">
        <f>1-EXP(-(_t-'Reaching edge prob after ems 3'!FC244)*_k_in_ec_correction*($M243*_c3+'Input spectra'!Y243))</f>
        <v>1.0894195311838439E-2</v>
      </c>
      <c r="AD243" s="7">
        <f t="shared" si="494"/>
        <v>0</v>
      </c>
      <c r="AE243" s="7">
        <f t="shared" si="495"/>
        <v>0</v>
      </c>
      <c r="AF243" s="7">
        <f t="shared" si="496"/>
        <v>0</v>
      </c>
      <c r="AG243" s="7">
        <f t="shared" si="497"/>
        <v>0</v>
      </c>
      <c r="AH243" s="7"/>
      <c r="AI243" s="7">
        <f t="shared" si="498"/>
        <v>0</v>
      </c>
      <c r="AJ243" s="7">
        <f t="shared" si="499"/>
        <v>0</v>
      </c>
      <c r="AK243" s="7">
        <f t="shared" si="500"/>
        <v>0</v>
      </c>
      <c r="AL243" s="7">
        <f t="shared" si="501"/>
        <v>0</v>
      </c>
      <c r="AN243">
        <f t="shared" si="502"/>
        <v>0</v>
      </c>
      <c r="AO243">
        <f t="shared" si="503"/>
        <v>0</v>
      </c>
      <c r="AP243">
        <f t="shared" si="504"/>
        <v>0</v>
      </c>
      <c r="AQ243">
        <f t="shared" si="505"/>
        <v>0</v>
      </c>
      <c r="AR243" s="7"/>
      <c r="AS243" s="7">
        <f t="shared" si="506"/>
        <v>0</v>
      </c>
      <c r="AT243" s="7">
        <f t="shared" si="507"/>
        <v>0</v>
      </c>
      <c r="AU243" s="7">
        <f t="shared" si="508"/>
        <v>0</v>
      </c>
      <c r="AV243" s="7"/>
      <c r="AW243" s="7">
        <f t="shared" si="509"/>
        <v>0</v>
      </c>
      <c r="AX243" s="7">
        <f>'Initial absorption'!$H243*AW243*$F243</f>
        <v>0</v>
      </c>
      <c r="AY243" s="7">
        <f t="shared" si="510"/>
        <v>0</v>
      </c>
      <c r="AZ243" s="7">
        <f>'Initial absorption'!$N243*AY243*$J243</f>
        <v>0</v>
      </c>
      <c r="BA243" s="7"/>
      <c r="BB243">
        <f t="shared" si="511"/>
        <v>0</v>
      </c>
      <c r="BC243" s="7">
        <f t="shared" si="512"/>
        <v>0</v>
      </c>
      <c r="BD243">
        <f t="shared" si="513"/>
        <v>0</v>
      </c>
      <c r="BE243" s="7"/>
      <c r="BF243">
        <f t="shared" si="514"/>
        <v>0</v>
      </c>
      <c r="BG243">
        <f t="shared" si="515"/>
        <v>0</v>
      </c>
      <c r="BH243">
        <f t="shared" si="516"/>
        <v>0</v>
      </c>
      <c r="BI243" s="7"/>
      <c r="BJ243">
        <f>(1 - 'Initial absorption'!$N243)*AY243</f>
        <v>0</v>
      </c>
      <c r="BK243" s="7">
        <f t="shared" si="519"/>
        <v>0</v>
      </c>
      <c r="BL243">
        <f>'Initial absorption'!$T243*(BJ243+BK243)*$N243</f>
        <v>0</v>
      </c>
      <c r="BM243" s="7"/>
      <c r="BN243">
        <f t="shared" si="517"/>
        <v>0</v>
      </c>
      <c r="BO243">
        <f>'Initial absorption'!$N243*BN243*$J243</f>
        <v>0</v>
      </c>
      <c r="BQ243">
        <f>(1-'Initial absorption'!$N243)*BN243</f>
        <v>0</v>
      </c>
      <c r="BR243">
        <f>'Initial absorption'!$H243*BQ243*$F243</f>
        <v>0</v>
      </c>
      <c r="BS243" s="7"/>
      <c r="BT243">
        <f>(1 - 'Initial absorption'!$T243)*(BJ243+BK243)</f>
        <v>0</v>
      </c>
      <c r="BU243">
        <f t="shared" si="518"/>
        <v>0</v>
      </c>
      <c r="CF243" s="7">
        <f t="shared" si="584"/>
        <v>0</v>
      </c>
      <c r="CG243" s="7">
        <f t="shared" si="620"/>
        <v>0</v>
      </c>
      <c r="CH243" s="7">
        <f t="shared" si="520"/>
        <v>0</v>
      </c>
      <c r="CI243" s="7">
        <f t="shared" si="544"/>
        <v>0</v>
      </c>
      <c r="CJ243" s="7"/>
      <c r="CK243" s="7">
        <f t="shared" si="545"/>
        <v>0</v>
      </c>
      <c r="CL243" s="7">
        <f t="shared" si="588"/>
        <v>0</v>
      </c>
      <c r="CM243" s="7">
        <f t="shared" si="521"/>
        <v>0</v>
      </c>
      <c r="CN243" s="7">
        <f t="shared" si="546"/>
        <v>0</v>
      </c>
      <c r="CP243">
        <f t="shared" si="522"/>
        <v>0</v>
      </c>
      <c r="CQ243">
        <f t="shared" si="523"/>
        <v>0</v>
      </c>
      <c r="CR243">
        <f t="shared" si="524"/>
        <v>0</v>
      </c>
      <c r="CS243">
        <f t="shared" si="564"/>
        <v>0</v>
      </c>
      <c r="CT243" s="7"/>
      <c r="CU243" s="7">
        <f t="shared" si="589"/>
        <v>0</v>
      </c>
      <c r="CV243" s="7">
        <f t="shared" si="565"/>
        <v>0</v>
      </c>
      <c r="CW243" s="7">
        <f t="shared" si="525"/>
        <v>0</v>
      </c>
      <c r="CX243" s="7"/>
      <c r="CY243" s="7">
        <f t="shared" si="590"/>
        <v>0</v>
      </c>
      <c r="CZ243" s="7">
        <f>'Initial absorption'!$H243*CY243*$F243</f>
        <v>0</v>
      </c>
      <c r="DA243" s="7">
        <f t="shared" si="566"/>
        <v>0</v>
      </c>
      <c r="DB243" s="7">
        <f>'Initial absorption'!$N243*DA243*$J243</f>
        <v>0</v>
      </c>
      <c r="DC243" s="7"/>
      <c r="DD243">
        <f t="shared" si="591"/>
        <v>0</v>
      </c>
      <c r="DE243" s="7">
        <f t="shared" si="592"/>
        <v>0</v>
      </c>
      <c r="DF243">
        <f t="shared" si="547"/>
        <v>0</v>
      </c>
      <c r="DG243" s="7"/>
      <c r="DH243">
        <f t="shared" si="548"/>
        <v>0</v>
      </c>
      <c r="DI243">
        <f t="shared" si="567"/>
        <v>0</v>
      </c>
      <c r="DJ243">
        <f t="shared" si="580"/>
        <v>0</v>
      </c>
      <c r="DK243" s="7"/>
      <c r="DL243">
        <f>(1 - 'Initial absorption'!$N243)*DA243</f>
        <v>0</v>
      </c>
      <c r="DM243" s="7">
        <f t="shared" si="593"/>
        <v>0</v>
      </c>
      <c r="DN243">
        <f>'Initial absorption'!$T243*(DL243+DM243)*$N243</f>
        <v>0</v>
      </c>
      <c r="DO243" s="7"/>
      <c r="DP243">
        <f t="shared" si="616"/>
        <v>0</v>
      </c>
      <c r="DQ243">
        <f>'Initial absorption'!$N243*DP243*$J243</f>
        <v>0</v>
      </c>
      <c r="DS243">
        <f>(1-'Initial absorption'!$N243)*DP243</f>
        <v>0</v>
      </c>
      <c r="DT243">
        <f>'Initial absorption'!$H243*DS243*$F243</f>
        <v>0</v>
      </c>
      <c r="DU243" s="7"/>
      <c r="DV243">
        <f>(1 - 'Initial absorption'!$T243)*(DL243+DM243)</f>
        <v>0</v>
      </c>
      <c r="DW243">
        <f t="shared" si="594"/>
        <v>0</v>
      </c>
      <c r="EH243" s="7">
        <f t="shared" si="585"/>
        <v>0</v>
      </c>
      <c r="EI243" s="7">
        <f t="shared" si="621"/>
        <v>0</v>
      </c>
      <c r="EJ243" s="7">
        <f t="shared" si="526"/>
        <v>0</v>
      </c>
      <c r="EK243" s="7">
        <f t="shared" si="549"/>
        <v>0</v>
      </c>
      <c r="EL243" s="7"/>
      <c r="EM243" s="7">
        <f t="shared" si="550"/>
        <v>0</v>
      </c>
      <c r="EN243" s="7">
        <f t="shared" si="595"/>
        <v>0</v>
      </c>
      <c r="EO243" s="7">
        <f t="shared" si="527"/>
        <v>0</v>
      </c>
      <c r="EP243" s="7">
        <f t="shared" si="551"/>
        <v>0</v>
      </c>
      <c r="ER243">
        <f t="shared" si="528"/>
        <v>0</v>
      </c>
      <c r="ES243">
        <f t="shared" si="529"/>
        <v>0</v>
      </c>
      <c r="ET243">
        <f t="shared" si="530"/>
        <v>0</v>
      </c>
      <c r="EU243">
        <f t="shared" si="568"/>
        <v>0</v>
      </c>
      <c r="EV243" s="7"/>
      <c r="EW243" s="7">
        <f t="shared" si="596"/>
        <v>0</v>
      </c>
      <c r="EX243" s="7">
        <f t="shared" si="569"/>
        <v>0</v>
      </c>
      <c r="EY243" s="7">
        <f t="shared" si="531"/>
        <v>0</v>
      </c>
      <c r="EZ243" s="7"/>
      <c r="FA243" s="7">
        <f t="shared" si="597"/>
        <v>0</v>
      </c>
      <c r="FB243" s="7">
        <f>'Initial absorption'!$H243*FA243*$F243</f>
        <v>0</v>
      </c>
      <c r="FC243" s="7">
        <f t="shared" si="570"/>
        <v>0</v>
      </c>
      <c r="FD243" s="7">
        <f>'Initial absorption'!$N243*FC243*$J243</f>
        <v>0</v>
      </c>
      <c r="FE243" s="7"/>
      <c r="FF243">
        <f t="shared" si="598"/>
        <v>0</v>
      </c>
      <c r="FG243" s="7">
        <f t="shared" si="599"/>
        <v>0</v>
      </c>
      <c r="FH243">
        <f t="shared" si="552"/>
        <v>0</v>
      </c>
      <c r="FI243" s="7"/>
      <c r="FJ243">
        <f t="shared" si="553"/>
        <v>0</v>
      </c>
      <c r="FK243">
        <f t="shared" si="571"/>
        <v>0</v>
      </c>
      <c r="FL243">
        <f t="shared" si="581"/>
        <v>0</v>
      </c>
      <c r="FM243" s="7"/>
      <c r="FN243">
        <f>(1 - 'Initial absorption'!$N243)*FC243</f>
        <v>0</v>
      </c>
      <c r="FO243" s="7">
        <f t="shared" si="600"/>
        <v>0</v>
      </c>
      <c r="FP243">
        <f>'Initial absorption'!$T243*(FN243+FO243)*$N243</f>
        <v>0</v>
      </c>
      <c r="FQ243" s="7"/>
      <c r="FR243">
        <f t="shared" si="617"/>
        <v>0</v>
      </c>
      <c r="FS243">
        <f>'Initial absorption'!$N243*FR243*$J243</f>
        <v>0</v>
      </c>
      <c r="FU243">
        <f>(1-'Initial absorption'!$N243)*FR243</f>
        <v>0</v>
      </c>
      <c r="FV243">
        <f>'Initial absorption'!$H243*FU243*$F243</f>
        <v>0</v>
      </c>
      <c r="FW243" s="7"/>
      <c r="FX243">
        <f>(1 - 'Initial absorption'!$T243)*(FN243+FO243)</f>
        <v>0</v>
      </c>
      <c r="FY243">
        <f t="shared" si="601"/>
        <v>0</v>
      </c>
      <c r="GJ243" s="7">
        <f t="shared" si="586"/>
        <v>0</v>
      </c>
      <c r="GK243" s="7">
        <f t="shared" si="622"/>
        <v>0</v>
      </c>
      <c r="GL243" s="7">
        <f t="shared" si="532"/>
        <v>0</v>
      </c>
      <c r="GM243" s="7">
        <f t="shared" si="554"/>
        <v>0</v>
      </c>
      <c r="GN243" s="7"/>
      <c r="GO243" s="7">
        <f t="shared" si="555"/>
        <v>0</v>
      </c>
      <c r="GP243" s="7">
        <f t="shared" si="602"/>
        <v>0</v>
      </c>
      <c r="GQ243" s="7">
        <f t="shared" si="533"/>
        <v>0</v>
      </c>
      <c r="GR243" s="7">
        <f t="shared" si="556"/>
        <v>0</v>
      </c>
      <c r="GT243">
        <f t="shared" si="534"/>
        <v>0</v>
      </c>
      <c r="GU243">
        <f t="shared" si="535"/>
        <v>0</v>
      </c>
      <c r="GV243">
        <f t="shared" si="536"/>
        <v>0</v>
      </c>
      <c r="GW243">
        <f t="shared" si="572"/>
        <v>0</v>
      </c>
      <c r="GX243" s="7"/>
      <c r="GY243" s="7">
        <f t="shared" si="603"/>
        <v>0</v>
      </c>
      <c r="GZ243" s="7">
        <f t="shared" si="573"/>
        <v>0</v>
      </c>
      <c r="HA243" s="7">
        <f t="shared" si="537"/>
        <v>0</v>
      </c>
      <c r="HB243" s="7"/>
      <c r="HC243" s="7">
        <f t="shared" si="604"/>
        <v>0</v>
      </c>
      <c r="HD243" s="7">
        <f>'Initial absorption'!$H243*HC243*$F243</f>
        <v>0</v>
      </c>
      <c r="HE243" s="7">
        <f t="shared" si="574"/>
        <v>0</v>
      </c>
      <c r="HF243" s="7">
        <f>'Initial absorption'!$N243*HE243*$J243</f>
        <v>0</v>
      </c>
      <c r="HG243" s="7"/>
      <c r="HH243">
        <f t="shared" si="605"/>
        <v>0</v>
      </c>
      <c r="HI243" s="7">
        <f t="shared" si="606"/>
        <v>0</v>
      </c>
      <c r="HJ243">
        <f t="shared" si="557"/>
        <v>0</v>
      </c>
      <c r="HK243" s="7"/>
      <c r="HL243">
        <f t="shared" si="558"/>
        <v>0</v>
      </c>
      <c r="HM243">
        <f t="shared" si="575"/>
        <v>0</v>
      </c>
      <c r="HN243">
        <f t="shared" si="582"/>
        <v>0</v>
      </c>
      <c r="HO243" s="7"/>
      <c r="HP243">
        <f>(1 - 'Initial absorption'!$N243)*HE243</f>
        <v>0</v>
      </c>
      <c r="HQ243" s="7">
        <f t="shared" si="607"/>
        <v>0</v>
      </c>
      <c r="HR243">
        <f>'Initial absorption'!$T243*(HP243+HQ243)*$N243</f>
        <v>0</v>
      </c>
      <c r="HS243" s="7"/>
      <c r="HT243">
        <f t="shared" si="618"/>
        <v>0</v>
      </c>
      <c r="HU243">
        <f>'Initial absorption'!$N243*HT243*$J243</f>
        <v>0</v>
      </c>
      <c r="HW243">
        <f>(1-'Initial absorption'!$N243)*HT243</f>
        <v>0</v>
      </c>
      <c r="HX243">
        <f>'Initial absorption'!$H243*HW243*$F243</f>
        <v>0</v>
      </c>
      <c r="HY243" s="7"/>
      <c r="HZ243">
        <f>(1 - 'Initial absorption'!$T243)*(HP243+HQ243)</f>
        <v>0</v>
      </c>
      <c r="IA243">
        <f t="shared" si="608"/>
        <v>0</v>
      </c>
      <c r="IL243" s="7">
        <f t="shared" si="587"/>
        <v>0</v>
      </c>
      <c r="IM243" s="7">
        <f t="shared" si="623"/>
        <v>0</v>
      </c>
      <c r="IN243" s="7">
        <f t="shared" si="538"/>
        <v>0</v>
      </c>
      <c r="IO243" s="7">
        <f t="shared" si="559"/>
        <v>0</v>
      </c>
      <c r="IP243" s="7"/>
      <c r="IQ243" s="7">
        <f t="shared" si="560"/>
        <v>0</v>
      </c>
      <c r="IR243" s="7">
        <f t="shared" si="609"/>
        <v>0</v>
      </c>
      <c r="IS243" s="7">
        <f t="shared" si="539"/>
        <v>0</v>
      </c>
      <c r="IT243" s="7">
        <f t="shared" si="561"/>
        <v>0</v>
      </c>
      <c r="IV243">
        <f t="shared" si="540"/>
        <v>0</v>
      </c>
      <c r="IW243">
        <f t="shared" si="541"/>
        <v>0</v>
      </c>
      <c r="IX243">
        <f t="shared" si="542"/>
        <v>0</v>
      </c>
      <c r="IY243">
        <f t="shared" si="576"/>
        <v>0</v>
      </c>
      <c r="IZ243" s="7"/>
      <c r="JA243" s="7">
        <f t="shared" si="610"/>
        <v>0</v>
      </c>
      <c r="JB243" s="7">
        <f t="shared" si="577"/>
        <v>0</v>
      </c>
      <c r="JC243" s="7">
        <f t="shared" si="543"/>
        <v>0</v>
      </c>
      <c r="JD243" s="7"/>
      <c r="JE243" s="7">
        <f t="shared" si="611"/>
        <v>0</v>
      </c>
      <c r="JF243" s="7">
        <f>'Initial absorption'!$H243*JE243*$F243</f>
        <v>0</v>
      </c>
      <c r="JG243" s="7">
        <f t="shared" si="578"/>
        <v>0</v>
      </c>
      <c r="JH243" s="7">
        <f>'Initial absorption'!$N243*JG243*$J243</f>
        <v>0</v>
      </c>
      <c r="JI243" s="7"/>
      <c r="JJ243">
        <f t="shared" si="612"/>
        <v>0</v>
      </c>
      <c r="JK243" s="7">
        <f t="shared" si="613"/>
        <v>0</v>
      </c>
      <c r="JL243">
        <f t="shared" si="562"/>
        <v>0</v>
      </c>
      <c r="JM243" s="7"/>
      <c r="JN243">
        <f t="shared" si="563"/>
        <v>0</v>
      </c>
      <c r="JO243">
        <f t="shared" si="579"/>
        <v>0</v>
      </c>
      <c r="JP243">
        <f t="shared" si="583"/>
        <v>0</v>
      </c>
      <c r="JQ243" s="7"/>
      <c r="JR243">
        <f>(1 - 'Initial absorption'!$N243)*JG243</f>
        <v>0</v>
      </c>
      <c r="JS243" s="7">
        <f t="shared" si="614"/>
        <v>0</v>
      </c>
      <c r="JT243">
        <f>'Initial absorption'!$T243*(JR243+JS243)*$N243</f>
        <v>0</v>
      </c>
      <c r="JU243" s="7"/>
      <c r="JV243">
        <f t="shared" si="619"/>
        <v>0</v>
      </c>
      <c r="JW243">
        <f>'Initial absorption'!$N243*JV243*$J243</f>
        <v>0</v>
      </c>
      <c r="JY243">
        <f>(1-'Initial absorption'!$N243)*JV243</f>
        <v>0</v>
      </c>
      <c r="JZ243">
        <f>'Initial absorption'!$H243*JY243*$F243</f>
        <v>0</v>
      </c>
      <c r="KA243" s="7"/>
      <c r="KB243">
        <f>(1 - 'Initial absorption'!$T243)*(JR243+JS243)</f>
        <v>0</v>
      </c>
      <c r="KC243">
        <f t="shared" si="615"/>
        <v>0</v>
      </c>
    </row>
    <row r="244" spans="4:289" x14ac:dyDescent="0.25">
      <c r="D244">
        <v>1490</v>
      </c>
      <c r="E244">
        <f>'Input spectra'!B244</f>
        <v>0</v>
      </c>
      <c r="F244">
        <f>'Initial absorption'!J244</f>
        <v>0</v>
      </c>
      <c r="G244">
        <f>'Input spectra'!C244</f>
        <v>0</v>
      </c>
      <c r="H244">
        <f t="shared" si="491"/>
        <v>0</v>
      </c>
      <c r="I244">
        <f>'Input spectra'!D244</f>
        <v>0</v>
      </c>
      <c r="J244">
        <f>'Initial absorption'!P244</f>
        <v>0</v>
      </c>
      <c r="K244">
        <f>'Input spectra'!E244</f>
        <v>0</v>
      </c>
      <c r="L244">
        <f t="shared" si="492"/>
        <v>0</v>
      </c>
      <c r="M244">
        <f>'Input spectra'!F244</f>
        <v>0</v>
      </c>
      <c r="N244">
        <f>'Initial absorption'!V244</f>
        <v>0</v>
      </c>
      <c r="O244">
        <f>'Input spectra'!G244</f>
        <v>0</v>
      </c>
      <c r="P244">
        <f t="shared" si="493"/>
        <v>0</v>
      </c>
      <c r="R244">
        <f>'Reaching edge prob after ems 1'!$EZ245</f>
        <v>0.89332516792196615</v>
      </c>
      <c r="S244">
        <f>'Reaching edge prob after ems 2'!$EZ245</f>
        <v>0.89332516792196615</v>
      </c>
      <c r="T244">
        <f>'Reaching edge prob after ems 3'!EZ245</f>
        <v>0.89332516792196615</v>
      </c>
      <c r="U244">
        <f>1-EXP(-'Reaching edge prob after ems 1'!FC245*_k_in_ec_correction*($E244*_c1+'Input spectra'!Y244))</f>
        <v>1.077344383168144E-2</v>
      </c>
      <c r="V244">
        <f>1-EXP(-(_t-'Reaching edge prob after ems 1'!FC245)*_k_in_ec_correction*($E244*_c1+'Input spectra'!Y244))</f>
        <v>1.0879732899304662E-2</v>
      </c>
      <c r="W244">
        <f>1-EXP(-'Reaching edge prob after ems 2'!FC245*_k_in_ec_correction*($I244*_c2+'Input spectra'!Y244))</f>
        <v>1.077344383168144E-2</v>
      </c>
      <c r="X244">
        <f>1-EXP(-(_t-'Reaching edge prob after ems 2'!FC245)*_k_in_ec_correction*($I244*_c2+'Input spectra'!Y244))</f>
        <v>1.0879732899304662E-2</v>
      </c>
      <c r="Y244">
        <f>1-EXP(-'Reaching edge prob after ems 3'!FC245*_k_in_ec_correction*($M244*_c3+'Input spectra'!Y244))</f>
        <v>1.077344383168144E-2</v>
      </c>
      <c r="Z244">
        <f>1-EXP(-(_t-'Reaching edge prob after ems 3'!FC245)*_k_in_ec_correction*($M244*_c3+'Input spectra'!Y244))</f>
        <v>1.0879732899304662E-2</v>
      </c>
      <c r="AD244" s="7">
        <f t="shared" si="494"/>
        <v>0</v>
      </c>
      <c r="AE244" s="7">
        <f t="shared" si="495"/>
        <v>0</v>
      </c>
      <c r="AF244" s="7">
        <f t="shared" si="496"/>
        <v>0</v>
      </c>
      <c r="AG244" s="7">
        <f t="shared" si="497"/>
        <v>0</v>
      </c>
      <c r="AH244" s="7"/>
      <c r="AI244" s="7">
        <f t="shared" si="498"/>
        <v>0</v>
      </c>
      <c r="AJ244" s="7">
        <f t="shared" si="499"/>
        <v>0</v>
      </c>
      <c r="AK244" s="7">
        <f t="shared" si="500"/>
        <v>0</v>
      </c>
      <c r="AL244" s="7">
        <f t="shared" si="501"/>
        <v>0</v>
      </c>
      <c r="AN244">
        <f t="shared" si="502"/>
        <v>0</v>
      </c>
      <c r="AO244">
        <f t="shared" si="503"/>
        <v>0</v>
      </c>
      <c r="AP244">
        <f t="shared" si="504"/>
        <v>0</v>
      </c>
      <c r="AQ244">
        <f t="shared" si="505"/>
        <v>0</v>
      </c>
      <c r="AR244" s="7"/>
      <c r="AS244" s="7">
        <f t="shared" si="506"/>
        <v>0</v>
      </c>
      <c r="AT244" s="7">
        <f t="shared" si="507"/>
        <v>0</v>
      </c>
      <c r="AU244" s="7">
        <f t="shared" si="508"/>
        <v>0</v>
      </c>
      <c r="AV244" s="7"/>
      <c r="AW244" s="7">
        <f t="shared" si="509"/>
        <v>0</v>
      </c>
      <c r="AX244" s="7">
        <f>'Initial absorption'!$H244*AW244*$F244</f>
        <v>0</v>
      </c>
      <c r="AY244" s="7">
        <f t="shared" si="510"/>
        <v>0</v>
      </c>
      <c r="AZ244" s="7">
        <f>'Initial absorption'!$N244*AY244*$J244</f>
        <v>0</v>
      </c>
      <c r="BA244" s="7"/>
      <c r="BB244">
        <f t="shared" si="511"/>
        <v>0</v>
      </c>
      <c r="BC244" s="7">
        <f t="shared" si="512"/>
        <v>0</v>
      </c>
      <c r="BD244">
        <f t="shared" si="513"/>
        <v>0</v>
      </c>
      <c r="BE244" s="7"/>
      <c r="BF244">
        <f t="shared" si="514"/>
        <v>0</v>
      </c>
      <c r="BG244">
        <f t="shared" si="515"/>
        <v>0</v>
      </c>
      <c r="BH244">
        <f t="shared" si="516"/>
        <v>0</v>
      </c>
      <c r="BI244" s="7"/>
      <c r="BJ244">
        <f>(1 - 'Initial absorption'!$N244)*AY244</f>
        <v>0</v>
      </c>
      <c r="BK244" s="7">
        <f t="shared" si="519"/>
        <v>0</v>
      </c>
      <c r="BL244">
        <f>'Initial absorption'!$T244*(BJ244+BK244)*$N244</f>
        <v>0</v>
      </c>
      <c r="BM244" s="7"/>
      <c r="BN244">
        <f t="shared" si="517"/>
        <v>0</v>
      </c>
      <c r="BO244">
        <f>'Initial absorption'!$N244*BN244*$J244</f>
        <v>0</v>
      </c>
      <c r="BQ244">
        <f>(1-'Initial absorption'!$N244)*BN244</f>
        <v>0</v>
      </c>
      <c r="BR244">
        <f>'Initial absorption'!$H244*BQ244*$F244</f>
        <v>0</v>
      </c>
      <c r="BS244" s="7"/>
      <c r="BT244">
        <f>(1 - 'Initial absorption'!$T244)*(BJ244+BK244)</f>
        <v>0</v>
      </c>
      <c r="BU244">
        <f t="shared" si="518"/>
        <v>0</v>
      </c>
      <c r="CF244" s="7">
        <f t="shared" si="584"/>
        <v>0</v>
      </c>
      <c r="CG244" s="7">
        <f t="shared" si="620"/>
        <v>0</v>
      </c>
      <c r="CH244" s="7">
        <f t="shared" si="520"/>
        <v>0</v>
      </c>
      <c r="CI244" s="7">
        <f t="shared" si="544"/>
        <v>0</v>
      </c>
      <c r="CJ244" s="7"/>
      <c r="CK244" s="7">
        <f t="shared" si="545"/>
        <v>0</v>
      </c>
      <c r="CL244" s="7">
        <f t="shared" si="588"/>
        <v>0</v>
      </c>
      <c r="CM244" s="7">
        <f t="shared" si="521"/>
        <v>0</v>
      </c>
      <c r="CN244" s="7">
        <f t="shared" si="546"/>
        <v>0</v>
      </c>
      <c r="CP244">
        <f t="shared" si="522"/>
        <v>0</v>
      </c>
      <c r="CQ244">
        <f t="shared" si="523"/>
        <v>0</v>
      </c>
      <c r="CR244">
        <f t="shared" si="524"/>
        <v>0</v>
      </c>
      <c r="CS244">
        <f t="shared" si="564"/>
        <v>0</v>
      </c>
      <c r="CT244" s="7"/>
      <c r="CU244" s="7">
        <f t="shared" si="589"/>
        <v>0</v>
      </c>
      <c r="CV244" s="7">
        <f t="shared" si="565"/>
        <v>0</v>
      </c>
      <c r="CW244" s="7">
        <f t="shared" si="525"/>
        <v>0</v>
      </c>
      <c r="CX244" s="7"/>
      <c r="CY244" s="7">
        <f t="shared" si="590"/>
        <v>0</v>
      </c>
      <c r="CZ244" s="7">
        <f>'Initial absorption'!$H244*CY244*$F244</f>
        <v>0</v>
      </c>
      <c r="DA244" s="7">
        <f t="shared" si="566"/>
        <v>0</v>
      </c>
      <c r="DB244" s="7">
        <f>'Initial absorption'!$N244*DA244*$J244</f>
        <v>0</v>
      </c>
      <c r="DC244" s="7"/>
      <c r="DD244">
        <f t="shared" si="591"/>
        <v>0</v>
      </c>
      <c r="DE244" s="7">
        <f t="shared" si="592"/>
        <v>0</v>
      </c>
      <c r="DF244">
        <f t="shared" si="547"/>
        <v>0</v>
      </c>
      <c r="DG244" s="7"/>
      <c r="DH244">
        <f t="shared" si="548"/>
        <v>0</v>
      </c>
      <c r="DI244">
        <f t="shared" si="567"/>
        <v>0</v>
      </c>
      <c r="DJ244">
        <f t="shared" si="580"/>
        <v>0</v>
      </c>
      <c r="DK244" s="7"/>
      <c r="DL244">
        <f>(1 - 'Initial absorption'!$N244)*DA244</f>
        <v>0</v>
      </c>
      <c r="DM244" s="7">
        <f t="shared" si="593"/>
        <v>0</v>
      </c>
      <c r="DN244">
        <f>'Initial absorption'!$T244*(DL244+DM244)*$N244</f>
        <v>0</v>
      </c>
      <c r="DO244" s="7"/>
      <c r="DP244">
        <f t="shared" si="616"/>
        <v>0</v>
      </c>
      <c r="DQ244">
        <f>'Initial absorption'!$N244*DP244*$J244</f>
        <v>0</v>
      </c>
      <c r="DS244">
        <f>(1-'Initial absorption'!$N244)*DP244</f>
        <v>0</v>
      </c>
      <c r="DT244">
        <f>'Initial absorption'!$H244*DS244*$F244</f>
        <v>0</v>
      </c>
      <c r="DU244" s="7"/>
      <c r="DV244">
        <f>(1 - 'Initial absorption'!$T244)*(DL244+DM244)</f>
        <v>0</v>
      </c>
      <c r="DW244">
        <f t="shared" si="594"/>
        <v>0</v>
      </c>
      <c r="EH244" s="7">
        <f t="shared" si="585"/>
        <v>0</v>
      </c>
      <c r="EI244" s="7">
        <f t="shared" si="621"/>
        <v>0</v>
      </c>
      <c r="EJ244" s="7">
        <f t="shared" si="526"/>
        <v>0</v>
      </c>
      <c r="EK244" s="7">
        <f t="shared" si="549"/>
        <v>0</v>
      </c>
      <c r="EL244" s="7"/>
      <c r="EM244" s="7">
        <f t="shared" si="550"/>
        <v>0</v>
      </c>
      <c r="EN244" s="7">
        <f t="shared" si="595"/>
        <v>0</v>
      </c>
      <c r="EO244" s="7">
        <f t="shared" si="527"/>
        <v>0</v>
      </c>
      <c r="EP244" s="7">
        <f t="shared" si="551"/>
        <v>0</v>
      </c>
      <c r="ER244">
        <f t="shared" si="528"/>
        <v>0</v>
      </c>
      <c r="ES244">
        <f t="shared" si="529"/>
        <v>0</v>
      </c>
      <c r="ET244">
        <f t="shared" si="530"/>
        <v>0</v>
      </c>
      <c r="EU244">
        <f t="shared" si="568"/>
        <v>0</v>
      </c>
      <c r="EV244" s="7"/>
      <c r="EW244" s="7">
        <f t="shared" si="596"/>
        <v>0</v>
      </c>
      <c r="EX244" s="7">
        <f t="shared" si="569"/>
        <v>0</v>
      </c>
      <c r="EY244" s="7">
        <f t="shared" si="531"/>
        <v>0</v>
      </c>
      <c r="EZ244" s="7"/>
      <c r="FA244" s="7">
        <f t="shared" si="597"/>
        <v>0</v>
      </c>
      <c r="FB244" s="7">
        <f>'Initial absorption'!$H244*FA244*$F244</f>
        <v>0</v>
      </c>
      <c r="FC244" s="7">
        <f t="shared" si="570"/>
        <v>0</v>
      </c>
      <c r="FD244" s="7">
        <f>'Initial absorption'!$N244*FC244*$J244</f>
        <v>0</v>
      </c>
      <c r="FE244" s="7"/>
      <c r="FF244">
        <f t="shared" si="598"/>
        <v>0</v>
      </c>
      <c r="FG244" s="7">
        <f t="shared" si="599"/>
        <v>0</v>
      </c>
      <c r="FH244">
        <f t="shared" si="552"/>
        <v>0</v>
      </c>
      <c r="FI244" s="7"/>
      <c r="FJ244">
        <f t="shared" si="553"/>
        <v>0</v>
      </c>
      <c r="FK244">
        <f t="shared" si="571"/>
        <v>0</v>
      </c>
      <c r="FL244">
        <f t="shared" si="581"/>
        <v>0</v>
      </c>
      <c r="FM244" s="7"/>
      <c r="FN244">
        <f>(1 - 'Initial absorption'!$N244)*FC244</f>
        <v>0</v>
      </c>
      <c r="FO244" s="7">
        <f t="shared" si="600"/>
        <v>0</v>
      </c>
      <c r="FP244">
        <f>'Initial absorption'!$T244*(FN244+FO244)*$N244</f>
        <v>0</v>
      </c>
      <c r="FQ244" s="7"/>
      <c r="FR244">
        <f t="shared" si="617"/>
        <v>0</v>
      </c>
      <c r="FS244">
        <f>'Initial absorption'!$N244*FR244*$J244</f>
        <v>0</v>
      </c>
      <c r="FU244">
        <f>(1-'Initial absorption'!$N244)*FR244</f>
        <v>0</v>
      </c>
      <c r="FV244">
        <f>'Initial absorption'!$H244*FU244*$F244</f>
        <v>0</v>
      </c>
      <c r="FW244" s="7"/>
      <c r="FX244">
        <f>(1 - 'Initial absorption'!$T244)*(FN244+FO244)</f>
        <v>0</v>
      </c>
      <c r="FY244">
        <f t="shared" si="601"/>
        <v>0</v>
      </c>
      <c r="GJ244" s="7">
        <f t="shared" si="586"/>
        <v>0</v>
      </c>
      <c r="GK244" s="7">
        <f t="shared" si="622"/>
        <v>0</v>
      </c>
      <c r="GL244" s="7">
        <f t="shared" si="532"/>
        <v>0</v>
      </c>
      <c r="GM244" s="7">
        <f t="shared" si="554"/>
        <v>0</v>
      </c>
      <c r="GN244" s="7"/>
      <c r="GO244" s="7">
        <f t="shared" si="555"/>
        <v>0</v>
      </c>
      <c r="GP244" s="7">
        <f t="shared" si="602"/>
        <v>0</v>
      </c>
      <c r="GQ244" s="7">
        <f t="shared" si="533"/>
        <v>0</v>
      </c>
      <c r="GR244" s="7">
        <f t="shared" si="556"/>
        <v>0</v>
      </c>
      <c r="GT244">
        <f t="shared" si="534"/>
        <v>0</v>
      </c>
      <c r="GU244">
        <f t="shared" si="535"/>
        <v>0</v>
      </c>
      <c r="GV244">
        <f t="shared" si="536"/>
        <v>0</v>
      </c>
      <c r="GW244">
        <f t="shared" si="572"/>
        <v>0</v>
      </c>
      <c r="GX244" s="7"/>
      <c r="GY244" s="7">
        <f t="shared" si="603"/>
        <v>0</v>
      </c>
      <c r="GZ244" s="7">
        <f t="shared" si="573"/>
        <v>0</v>
      </c>
      <c r="HA244" s="7">
        <f t="shared" si="537"/>
        <v>0</v>
      </c>
      <c r="HB244" s="7"/>
      <c r="HC244" s="7">
        <f t="shared" si="604"/>
        <v>0</v>
      </c>
      <c r="HD244" s="7">
        <f>'Initial absorption'!$H244*HC244*$F244</f>
        <v>0</v>
      </c>
      <c r="HE244" s="7">
        <f t="shared" si="574"/>
        <v>0</v>
      </c>
      <c r="HF244" s="7">
        <f>'Initial absorption'!$N244*HE244*$J244</f>
        <v>0</v>
      </c>
      <c r="HG244" s="7"/>
      <c r="HH244">
        <f t="shared" si="605"/>
        <v>0</v>
      </c>
      <c r="HI244" s="7">
        <f t="shared" si="606"/>
        <v>0</v>
      </c>
      <c r="HJ244">
        <f t="shared" si="557"/>
        <v>0</v>
      </c>
      <c r="HK244" s="7"/>
      <c r="HL244">
        <f t="shared" si="558"/>
        <v>0</v>
      </c>
      <c r="HM244">
        <f t="shared" si="575"/>
        <v>0</v>
      </c>
      <c r="HN244">
        <f t="shared" si="582"/>
        <v>0</v>
      </c>
      <c r="HO244" s="7"/>
      <c r="HP244">
        <f>(1 - 'Initial absorption'!$N244)*HE244</f>
        <v>0</v>
      </c>
      <c r="HQ244" s="7">
        <f t="shared" si="607"/>
        <v>0</v>
      </c>
      <c r="HR244">
        <f>'Initial absorption'!$T244*(HP244+HQ244)*$N244</f>
        <v>0</v>
      </c>
      <c r="HS244" s="7"/>
      <c r="HT244">
        <f t="shared" si="618"/>
        <v>0</v>
      </c>
      <c r="HU244">
        <f>'Initial absorption'!$N244*HT244*$J244</f>
        <v>0</v>
      </c>
      <c r="HW244">
        <f>(1-'Initial absorption'!$N244)*HT244</f>
        <v>0</v>
      </c>
      <c r="HX244">
        <f>'Initial absorption'!$H244*HW244*$F244</f>
        <v>0</v>
      </c>
      <c r="HY244" s="7"/>
      <c r="HZ244">
        <f>(1 - 'Initial absorption'!$T244)*(HP244+HQ244)</f>
        <v>0</v>
      </c>
      <c r="IA244">
        <f t="shared" si="608"/>
        <v>0</v>
      </c>
      <c r="IL244" s="7">
        <f t="shared" si="587"/>
        <v>0</v>
      </c>
      <c r="IM244" s="7">
        <f t="shared" si="623"/>
        <v>0</v>
      </c>
      <c r="IN244" s="7">
        <f t="shared" si="538"/>
        <v>0</v>
      </c>
      <c r="IO244" s="7">
        <f t="shared" si="559"/>
        <v>0</v>
      </c>
      <c r="IP244" s="7"/>
      <c r="IQ244" s="7">
        <f t="shared" si="560"/>
        <v>0</v>
      </c>
      <c r="IR244" s="7">
        <f t="shared" si="609"/>
        <v>0</v>
      </c>
      <c r="IS244" s="7">
        <f t="shared" si="539"/>
        <v>0</v>
      </c>
      <c r="IT244" s="7">
        <f t="shared" si="561"/>
        <v>0</v>
      </c>
      <c r="IV244">
        <f t="shared" si="540"/>
        <v>0</v>
      </c>
      <c r="IW244">
        <f t="shared" si="541"/>
        <v>0</v>
      </c>
      <c r="IX244">
        <f t="shared" si="542"/>
        <v>0</v>
      </c>
      <c r="IY244">
        <f t="shared" si="576"/>
        <v>0</v>
      </c>
      <c r="IZ244" s="7"/>
      <c r="JA244" s="7">
        <f t="shared" si="610"/>
        <v>0</v>
      </c>
      <c r="JB244" s="7">
        <f t="shared" si="577"/>
        <v>0</v>
      </c>
      <c r="JC244" s="7">
        <f t="shared" si="543"/>
        <v>0</v>
      </c>
      <c r="JD244" s="7"/>
      <c r="JE244" s="7">
        <f t="shared" si="611"/>
        <v>0</v>
      </c>
      <c r="JF244" s="7">
        <f>'Initial absorption'!$H244*JE244*$F244</f>
        <v>0</v>
      </c>
      <c r="JG244" s="7">
        <f t="shared" si="578"/>
        <v>0</v>
      </c>
      <c r="JH244" s="7">
        <f>'Initial absorption'!$N244*JG244*$J244</f>
        <v>0</v>
      </c>
      <c r="JI244" s="7"/>
      <c r="JJ244">
        <f t="shared" si="612"/>
        <v>0</v>
      </c>
      <c r="JK244" s="7">
        <f t="shared" si="613"/>
        <v>0</v>
      </c>
      <c r="JL244">
        <f t="shared" si="562"/>
        <v>0</v>
      </c>
      <c r="JM244" s="7"/>
      <c r="JN244">
        <f t="shared" si="563"/>
        <v>0</v>
      </c>
      <c r="JO244">
        <f t="shared" si="579"/>
        <v>0</v>
      </c>
      <c r="JP244">
        <f t="shared" si="583"/>
        <v>0</v>
      </c>
      <c r="JQ244" s="7"/>
      <c r="JR244">
        <f>(1 - 'Initial absorption'!$N244)*JG244</f>
        <v>0</v>
      </c>
      <c r="JS244" s="7">
        <f t="shared" si="614"/>
        <v>0</v>
      </c>
      <c r="JT244">
        <f>'Initial absorption'!$T244*(JR244+JS244)*$N244</f>
        <v>0</v>
      </c>
      <c r="JU244" s="7"/>
      <c r="JV244">
        <f t="shared" si="619"/>
        <v>0</v>
      </c>
      <c r="JW244">
        <f>'Initial absorption'!$N244*JV244*$J244</f>
        <v>0</v>
      </c>
      <c r="JY244">
        <f>(1-'Initial absorption'!$N244)*JV244</f>
        <v>0</v>
      </c>
      <c r="JZ244">
        <f>'Initial absorption'!$H244*JY244*$F244</f>
        <v>0</v>
      </c>
      <c r="KA244" s="7"/>
      <c r="KB244">
        <f>(1 - 'Initial absorption'!$T244)*(JR244+JS244)</f>
        <v>0</v>
      </c>
      <c r="KC244">
        <f t="shared" si="615"/>
        <v>0</v>
      </c>
    </row>
    <row r="245" spans="4:289" x14ac:dyDescent="0.25">
      <c r="D245">
        <v>1495</v>
      </c>
      <c r="E245">
        <f>'Input spectra'!B245</f>
        <v>0</v>
      </c>
      <c r="F245">
        <f>'Initial absorption'!J245</f>
        <v>0</v>
      </c>
      <c r="G245">
        <f>'Input spectra'!C245</f>
        <v>0</v>
      </c>
      <c r="H245">
        <f t="shared" si="491"/>
        <v>0</v>
      </c>
      <c r="I245">
        <f>'Input spectra'!D245</f>
        <v>0</v>
      </c>
      <c r="J245">
        <f>'Initial absorption'!P245</f>
        <v>0</v>
      </c>
      <c r="K245">
        <f>'Input spectra'!E245</f>
        <v>0</v>
      </c>
      <c r="L245">
        <f t="shared" si="492"/>
        <v>0</v>
      </c>
      <c r="M245">
        <f>'Input spectra'!F245</f>
        <v>0</v>
      </c>
      <c r="N245">
        <f>'Initial absorption'!V245</f>
        <v>0</v>
      </c>
      <c r="O245">
        <f>'Input spectra'!G245</f>
        <v>0</v>
      </c>
      <c r="P245">
        <f t="shared" si="493"/>
        <v>0</v>
      </c>
      <c r="R245">
        <f>'Reaching edge prob after ems 1'!$EZ246</f>
        <v>0.89345520427638514</v>
      </c>
      <c r="S245">
        <f>'Reaching edge prob after ems 2'!$EZ246</f>
        <v>0.89345520427638514</v>
      </c>
      <c r="T245">
        <f>'Reaching edge prob after ems 3'!EZ246</f>
        <v>0.89345520427638514</v>
      </c>
      <c r="U245">
        <f>1-EXP(-'Reaching edge prob after ems 1'!FC246*_k_in_ec_correction*($E245*_c1+'Input spectra'!Y245))</f>
        <v>1.0759262410960813E-2</v>
      </c>
      <c r="V245">
        <f>1-EXP(-(_t-'Reaching edge prob after ems 1'!FC246)*_k_in_ec_correction*($E245*_c1+'Input spectra'!Y245))</f>
        <v>1.0865270463315979E-2</v>
      </c>
      <c r="W245">
        <f>1-EXP(-'Reaching edge prob after ems 2'!FC246*_k_in_ec_correction*($I245*_c2+'Input spectra'!Y245))</f>
        <v>1.0759262410960813E-2</v>
      </c>
      <c r="X245">
        <f>1-EXP(-(_t-'Reaching edge prob after ems 2'!FC246)*_k_in_ec_correction*($I245*_c2+'Input spectra'!Y245))</f>
        <v>1.0865270463315979E-2</v>
      </c>
      <c r="Y245">
        <f>1-EXP(-'Reaching edge prob after ems 3'!FC246*_k_in_ec_correction*($M245*_c3+'Input spectra'!Y245))</f>
        <v>1.0759262410960813E-2</v>
      </c>
      <c r="Z245">
        <f>1-EXP(-(_t-'Reaching edge prob after ems 3'!FC246)*_k_in_ec_correction*($M245*_c3+'Input spectra'!Y245))</f>
        <v>1.0865270463315979E-2</v>
      </c>
      <c r="AD245" s="7">
        <f t="shared" si="494"/>
        <v>0</v>
      </c>
      <c r="AE245" s="7">
        <f t="shared" si="495"/>
        <v>0</v>
      </c>
      <c r="AF245" s="7">
        <f t="shared" si="496"/>
        <v>0</v>
      </c>
      <c r="AG245" s="7">
        <f t="shared" si="497"/>
        <v>0</v>
      </c>
      <c r="AH245" s="7"/>
      <c r="AI245" s="7">
        <f t="shared" si="498"/>
        <v>0</v>
      </c>
      <c r="AJ245" s="7">
        <f t="shared" si="499"/>
        <v>0</v>
      </c>
      <c r="AK245" s="7">
        <f t="shared" si="500"/>
        <v>0</v>
      </c>
      <c r="AL245" s="7">
        <f t="shared" si="501"/>
        <v>0</v>
      </c>
      <c r="AN245">
        <f t="shared" si="502"/>
        <v>0</v>
      </c>
      <c r="AO245">
        <f t="shared" si="503"/>
        <v>0</v>
      </c>
      <c r="AP245">
        <f t="shared" si="504"/>
        <v>0</v>
      </c>
      <c r="AQ245">
        <f t="shared" si="505"/>
        <v>0</v>
      </c>
      <c r="AR245" s="7"/>
      <c r="AS245" s="7">
        <f t="shared" si="506"/>
        <v>0</v>
      </c>
      <c r="AT245" s="7">
        <f t="shared" si="507"/>
        <v>0</v>
      </c>
      <c r="AU245" s="7">
        <f t="shared" si="508"/>
        <v>0</v>
      </c>
      <c r="AV245" s="7"/>
      <c r="AW245" s="7">
        <f t="shared" si="509"/>
        <v>0</v>
      </c>
      <c r="AX245" s="7">
        <f>'Initial absorption'!$H245*AW245*$F245</f>
        <v>0</v>
      </c>
      <c r="AY245" s="7">
        <f t="shared" si="510"/>
        <v>0</v>
      </c>
      <c r="AZ245" s="7">
        <f>'Initial absorption'!$N245*AY245*$J245</f>
        <v>0</v>
      </c>
      <c r="BA245" s="7"/>
      <c r="BB245">
        <f t="shared" si="511"/>
        <v>0</v>
      </c>
      <c r="BC245" s="7">
        <f t="shared" si="512"/>
        <v>0</v>
      </c>
      <c r="BD245">
        <f t="shared" si="513"/>
        <v>0</v>
      </c>
      <c r="BE245" s="7"/>
      <c r="BF245">
        <f t="shared" si="514"/>
        <v>0</v>
      </c>
      <c r="BG245">
        <f t="shared" si="515"/>
        <v>0</v>
      </c>
      <c r="BH245">
        <f t="shared" si="516"/>
        <v>0</v>
      </c>
      <c r="BI245" s="7"/>
      <c r="BJ245">
        <f>(1 - 'Initial absorption'!$N245)*AY245</f>
        <v>0</v>
      </c>
      <c r="BK245" s="7">
        <f t="shared" si="519"/>
        <v>0</v>
      </c>
      <c r="BL245">
        <f>'Initial absorption'!$T245*(BJ245+BK245)*$N245</f>
        <v>0</v>
      </c>
      <c r="BM245" s="7"/>
      <c r="BN245">
        <f t="shared" si="517"/>
        <v>0</v>
      </c>
      <c r="BO245">
        <f>'Initial absorption'!$N245*BN245*$J245</f>
        <v>0</v>
      </c>
      <c r="BQ245">
        <f>(1-'Initial absorption'!$N245)*BN245</f>
        <v>0</v>
      </c>
      <c r="BR245">
        <f>'Initial absorption'!$H245*BQ245*$F245</f>
        <v>0</v>
      </c>
      <c r="BS245" s="7"/>
      <c r="BT245">
        <f>(1 - 'Initial absorption'!$T245)*(BJ245+BK245)</f>
        <v>0</v>
      </c>
      <c r="BU245">
        <f t="shared" si="518"/>
        <v>0</v>
      </c>
      <c r="CF245" s="7">
        <f t="shared" si="584"/>
        <v>0</v>
      </c>
      <c r="CG245" s="7">
        <f t="shared" si="620"/>
        <v>0</v>
      </c>
      <c r="CH245" s="7">
        <f t="shared" si="520"/>
        <v>0</v>
      </c>
      <c r="CI245" s="7">
        <f t="shared" si="544"/>
        <v>0</v>
      </c>
      <c r="CJ245" s="7"/>
      <c r="CK245" s="7">
        <f t="shared" si="545"/>
        <v>0</v>
      </c>
      <c r="CL245" s="7">
        <f t="shared" si="588"/>
        <v>0</v>
      </c>
      <c r="CM245" s="7">
        <f t="shared" si="521"/>
        <v>0</v>
      </c>
      <c r="CN245" s="7">
        <f t="shared" si="546"/>
        <v>0</v>
      </c>
      <c r="CP245">
        <f t="shared" si="522"/>
        <v>0</v>
      </c>
      <c r="CQ245">
        <f t="shared" si="523"/>
        <v>0</v>
      </c>
      <c r="CR245">
        <f t="shared" si="524"/>
        <v>0</v>
      </c>
      <c r="CS245">
        <f t="shared" si="564"/>
        <v>0</v>
      </c>
      <c r="CT245" s="7"/>
      <c r="CU245" s="7">
        <f t="shared" si="589"/>
        <v>0</v>
      </c>
      <c r="CV245" s="7">
        <f t="shared" si="565"/>
        <v>0</v>
      </c>
      <c r="CW245" s="7">
        <f t="shared" si="525"/>
        <v>0</v>
      </c>
      <c r="CX245" s="7"/>
      <c r="CY245" s="7">
        <f t="shared" si="590"/>
        <v>0</v>
      </c>
      <c r="CZ245" s="7">
        <f>'Initial absorption'!$H245*CY245*$F245</f>
        <v>0</v>
      </c>
      <c r="DA245" s="7">
        <f t="shared" si="566"/>
        <v>0</v>
      </c>
      <c r="DB245" s="7">
        <f>'Initial absorption'!$N245*DA245*$J245</f>
        <v>0</v>
      </c>
      <c r="DC245" s="7"/>
      <c r="DD245">
        <f t="shared" si="591"/>
        <v>0</v>
      </c>
      <c r="DE245" s="7">
        <f t="shared" si="592"/>
        <v>0</v>
      </c>
      <c r="DF245">
        <f t="shared" si="547"/>
        <v>0</v>
      </c>
      <c r="DG245" s="7"/>
      <c r="DH245">
        <f t="shared" si="548"/>
        <v>0</v>
      </c>
      <c r="DI245">
        <f t="shared" si="567"/>
        <v>0</v>
      </c>
      <c r="DJ245">
        <f t="shared" si="580"/>
        <v>0</v>
      </c>
      <c r="DK245" s="7"/>
      <c r="DL245">
        <f>(1 - 'Initial absorption'!$N245)*DA245</f>
        <v>0</v>
      </c>
      <c r="DM245" s="7">
        <f t="shared" si="593"/>
        <v>0</v>
      </c>
      <c r="DN245">
        <f>'Initial absorption'!$T245*(DL245+DM245)*$N245</f>
        <v>0</v>
      </c>
      <c r="DO245" s="7"/>
      <c r="DP245">
        <f t="shared" si="616"/>
        <v>0</v>
      </c>
      <c r="DQ245">
        <f>'Initial absorption'!$N245*DP245*$J245</f>
        <v>0</v>
      </c>
      <c r="DS245">
        <f>(1-'Initial absorption'!$N245)*DP245</f>
        <v>0</v>
      </c>
      <c r="DT245">
        <f>'Initial absorption'!$H245*DS245*$F245</f>
        <v>0</v>
      </c>
      <c r="DU245" s="7"/>
      <c r="DV245">
        <f>(1 - 'Initial absorption'!$T245)*(DL245+DM245)</f>
        <v>0</v>
      </c>
      <c r="DW245">
        <f t="shared" si="594"/>
        <v>0</v>
      </c>
      <c r="EH245" s="7">
        <f t="shared" si="585"/>
        <v>0</v>
      </c>
      <c r="EI245" s="7">
        <f t="shared" si="621"/>
        <v>0</v>
      </c>
      <c r="EJ245" s="7">
        <f t="shared" si="526"/>
        <v>0</v>
      </c>
      <c r="EK245" s="7">
        <f t="shared" si="549"/>
        <v>0</v>
      </c>
      <c r="EL245" s="7"/>
      <c r="EM245" s="7">
        <f t="shared" si="550"/>
        <v>0</v>
      </c>
      <c r="EN245" s="7">
        <f t="shared" si="595"/>
        <v>0</v>
      </c>
      <c r="EO245" s="7">
        <f t="shared" si="527"/>
        <v>0</v>
      </c>
      <c r="EP245" s="7">
        <f t="shared" si="551"/>
        <v>0</v>
      </c>
      <c r="ER245">
        <f t="shared" si="528"/>
        <v>0</v>
      </c>
      <c r="ES245">
        <f t="shared" si="529"/>
        <v>0</v>
      </c>
      <c r="ET245">
        <f t="shared" si="530"/>
        <v>0</v>
      </c>
      <c r="EU245">
        <f t="shared" si="568"/>
        <v>0</v>
      </c>
      <c r="EV245" s="7"/>
      <c r="EW245" s="7">
        <f t="shared" si="596"/>
        <v>0</v>
      </c>
      <c r="EX245" s="7">
        <f t="shared" si="569"/>
        <v>0</v>
      </c>
      <c r="EY245" s="7">
        <f t="shared" si="531"/>
        <v>0</v>
      </c>
      <c r="EZ245" s="7"/>
      <c r="FA245" s="7">
        <f t="shared" si="597"/>
        <v>0</v>
      </c>
      <c r="FB245" s="7">
        <f>'Initial absorption'!$H245*FA245*$F245</f>
        <v>0</v>
      </c>
      <c r="FC245" s="7">
        <f t="shared" si="570"/>
        <v>0</v>
      </c>
      <c r="FD245" s="7">
        <f>'Initial absorption'!$N245*FC245*$J245</f>
        <v>0</v>
      </c>
      <c r="FE245" s="7"/>
      <c r="FF245">
        <f t="shared" si="598"/>
        <v>0</v>
      </c>
      <c r="FG245" s="7">
        <f t="shared" si="599"/>
        <v>0</v>
      </c>
      <c r="FH245">
        <f t="shared" si="552"/>
        <v>0</v>
      </c>
      <c r="FI245" s="7"/>
      <c r="FJ245">
        <f t="shared" si="553"/>
        <v>0</v>
      </c>
      <c r="FK245">
        <f t="shared" si="571"/>
        <v>0</v>
      </c>
      <c r="FL245">
        <f t="shared" si="581"/>
        <v>0</v>
      </c>
      <c r="FM245" s="7"/>
      <c r="FN245">
        <f>(1 - 'Initial absorption'!$N245)*FC245</f>
        <v>0</v>
      </c>
      <c r="FO245" s="7">
        <f t="shared" si="600"/>
        <v>0</v>
      </c>
      <c r="FP245">
        <f>'Initial absorption'!$T245*(FN245+FO245)*$N245</f>
        <v>0</v>
      </c>
      <c r="FQ245" s="7"/>
      <c r="FR245">
        <f t="shared" si="617"/>
        <v>0</v>
      </c>
      <c r="FS245">
        <f>'Initial absorption'!$N245*FR245*$J245</f>
        <v>0</v>
      </c>
      <c r="FU245">
        <f>(1-'Initial absorption'!$N245)*FR245</f>
        <v>0</v>
      </c>
      <c r="FV245">
        <f>'Initial absorption'!$H245*FU245*$F245</f>
        <v>0</v>
      </c>
      <c r="FW245" s="7"/>
      <c r="FX245">
        <f>(1 - 'Initial absorption'!$T245)*(FN245+FO245)</f>
        <v>0</v>
      </c>
      <c r="FY245">
        <f t="shared" si="601"/>
        <v>0</v>
      </c>
      <c r="GJ245" s="7">
        <f t="shared" si="586"/>
        <v>0</v>
      </c>
      <c r="GK245" s="7">
        <f t="shared" si="622"/>
        <v>0</v>
      </c>
      <c r="GL245" s="7">
        <f t="shared" si="532"/>
        <v>0</v>
      </c>
      <c r="GM245" s="7">
        <f t="shared" si="554"/>
        <v>0</v>
      </c>
      <c r="GN245" s="7"/>
      <c r="GO245" s="7">
        <f t="shared" si="555"/>
        <v>0</v>
      </c>
      <c r="GP245" s="7">
        <f t="shared" si="602"/>
        <v>0</v>
      </c>
      <c r="GQ245" s="7">
        <f t="shared" si="533"/>
        <v>0</v>
      </c>
      <c r="GR245" s="7">
        <f t="shared" si="556"/>
        <v>0</v>
      </c>
      <c r="GT245">
        <f t="shared" si="534"/>
        <v>0</v>
      </c>
      <c r="GU245">
        <f t="shared" si="535"/>
        <v>0</v>
      </c>
      <c r="GV245">
        <f t="shared" si="536"/>
        <v>0</v>
      </c>
      <c r="GW245">
        <f t="shared" si="572"/>
        <v>0</v>
      </c>
      <c r="GX245" s="7"/>
      <c r="GY245" s="7">
        <f t="shared" si="603"/>
        <v>0</v>
      </c>
      <c r="GZ245" s="7">
        <f t="shared" si="573"/>
        <v>0</v>
      </c>
      <c r="HA245" s="7">
        <f t="shared" si="537"/>
        <v>0</v>
      </c>
      <c r="HB245" s="7"/>
      <c r="HC245" s="7">
        <f t="shared" si="604"/>
        <v>0</v>
      </c>
      <c r="HD245" s="7">
        <f>'Initial absorption'!$H245*HC245*$F245</f>
        <v>0</v>
      </c>
      <c r="HE245" s="7">
        <f t="shared" si="574"/>
        <v>0</v>
      </c>
      <c r="HF245" s="7">
        <f>'Initial absorption'!$N245*HE245*$J245</f>
        <v>0</v>
      </c>
      <c r="HG245" s="7"/>
      <c r="HH245">
        <f t="shared" si="605"/>
        <v>0</v>
      </c>
      <c r="HI245" s="7">
        <f t="shared" si="606"/>
        <v>0</v>
      </c>
      <c r="HJ245">
        <f t="shared" si="557"/>
        <v>0</v>
      </c>
      <c r="HK245" s="7"/>
      <c r="HL245">
        <f t="shared" si="558"/>
        <v>0</v>
      </c>
      <c r="HM245">
        <f t="shared" si="575"/>
        <v>0</v>
      </c>
      <c r="HN245">
        <f t="shared" si="582"/>
        <v>0</v>
      </c>
      <c r="HO245" s="7"/>
      <c r="HP245">
        <f>(1 - 'Initial absorption'!$N245)*HE245</f>
        <v>0</v>
      </c>
      <c r="HQ245" s="7">
        <f t="shared" si="607"/>
        <v>0</v>
      </c>
      <c r="HR245">
        <f>'Initial absorption'!$T245*(HP245+HQ245)*$N245</f>
        <v>0</v>
      </c>
      <c r="HS245" s="7"/>
      <c r="HT245">
        <f t="shared" si="618"/>
        <v>0</v>
      </c>
      <c r="HU245">
        <f>'Initial absorption'!$N245*HT245*$J245</f>
        <v>0</v>
      </c>
      <c r="HW245">
        <f>(1-'Initial absorption'!$N245)*HT245</f>
        <v>0</v>
      </c>
      <c r="HX245">
        <f>'Initial absorption'!$H245*HW245*$F245</f>
        <v>0</v>
      </c>
      <c r="HY245" s="7"/>
      <c r="HZ245">
        <f>(1 - 'Initial absorption'!$T245)*(HP245+HQ245)</f>
        <v>0</v>
      </c>
      <c r="IA245">
        <f t="shared" si="608"/>
        <v>0</v>
      </c>
      <c r="IL245" s="7">
        <f t="shared" si="587"/>
        <v>0</v>
      </c>
      <c r="IM245" s="7">
        <f t="shared" si="623"/>
        <v>0</v>
      </c>
      <c r="IN245" s="7">
        <f t="shared" si="538"/>
        <v>0</v>
      </c>
      <c r="IO245" s="7">
        <f t="shared" si="559"/>
        <v>0</v>
      </c>
      <c r="IP245" s="7"/>
      <c r="IQ245" s="7">
        <f t="shared" si="560"/>
        <v>0</v>
      </c>
      <c r="IR245" s="7">
        <f t="shared" si="609"/>
        <v>0</v>
      </c>
      <c r="IS245" s="7">
        <f t="shared" si="539"/>
        <v>0</v>
      </c>
      <c r="IT245" s="7">
        <f t="shared" si="561"/>
        <v>0</v>
      </c>
      <c r="IV245">
        <f t="shared" si="540"/>
        <v>0</v>
      </c>
      <c r="IW245">
        <f t="shared" si="541"/>
        <v>0</v>
      </c>
      <c r="IX245">
        <f t="shared" si="542"/>
        <v>0</v>
      </c>
      <c r="IY245">
        <f t="shared" si="576"/>
        <v>0</v>
      </c>
      <c r="IZ245" s="7"/>
      <c r="JA245" s="7">
        <f t="shared" si="610"/>
        <v>0</v>
      </c>
      <c r="JB245" s="7">
        <f t="shared" si="577"/>
        <v>0</v>
      </c>
      <c r="JC245" s="7">
        <f t="shared" si="543"/>
        <v>0</v>
      </c>
      <c r="JD245" s="7"/>
      <c r="JE245" s="7">
        <f t="shared" si="611"/>
        <v>0</v>
      </c>
      <c r="JF245" s="7">
        <f>'Initial absorption'!$H245*JE245*$F245</f>
        <v>0</v>
      </c>
      <c r="JG245" s="7">
        <f t="shared" si="578"/>
        <v>0</v>
      </c>
      <c r="JH245" s="7">
        <f>'Initial absorption'!$N245*JG245*$J245</f>
        <v>0</v>
      </c>
      <c r="JI245" s="7"/>
      <c r="JJ245">
        <f t="shared" si="612"/>
        <v>0</v>
      </c>
      <c r="JK245" s="7">
        <f t="shared" si="613"/>
        <v>0</v>
      </c>
      <c r="JL245">
        <f t="shared" si="562"/>
        <v>0</v>
      </c>
      <c r="JM245" s="7"/>
      <c r="JN245">
        <f t="shared" si="563"/>
        <v>0</v>
      </c>
      <c r="JO245">
        <f t="shared" si="579"/>
        <v>0</v>
      </c>
      <c r="JP245">
        <f t="shared" si="583"/>
        <v>0</v>
      </c>
      <c r="JQ245" s="7"/>
      <c r="JR245">
        <f>(1 - 'Initial absorption'!$N245)*JG245</f>
        <v>0</v>
      </c>
      <c r="JS245" s="7">
        <f t="shared" si="614"/>
        <v>0</v>
      </c>
      <c r="JT245">
        <f>'Initial absorption'!$T245*(JR245+JS245)*$N245</f>
        <v>0</v>
      </c>
      <c r="JU245" s="7"/>
      <c r="JV245">
        <f t="shared" si="619"/>
        <v>0</v>
      </c>
      <c r="JW245">
        <f>'Initial absorption'!$N245*JV245*$J245</f>
        <v>0</v>
      </c>
      <c r="JY245">
        <f>(1-'Initial absorption'!$N245)*JV245</f>
        <v>0</v>
      </c>
      <c r="JZ245">
        <f>'Initial absorption'!$H245*JY245*$F245</f>
        <v>0</v>
      </c>
      <c r="KA245" s="7"/>
      <c r="KB245">
        <f>(1 - 'Initial absorption'!$T245)*(JR245+JS245)</f>
        <v>0</v>
      </c>
      <c r="KC245">
        <f t="shared" si="615"/>
        <v>0</v>
      </c>
    </row>
    <row r="246" spans="4:289" x14ac:dyDescent="0.25">
      <c r="D246">
        <v>1500</v>
      </c>
      <c r="E246">
        <f>'Input spectra'!B246</f>
        <v>0</v>
      </c>
      <c r="F246">
        <f>'Initial absorption'!J246</f>
        <v>0</v>
      </c>
      <c r="G246">
        <f>'Input spectra'!C246</f>
        <v>0</v>
      </c>
      <c r="H246">
        <f t="shared" si="491"/>
        <v>0</v>
      </c>
      <c r="I246">
        <f>'Input spectra'!D246</f>
        <v>0</v>
      </c>
      <c r="J246">
        <f>'Initial absorption'!P246</f>
        <v>0</v>
      </c>
      <c r="K246">
        <f>'Input spectra'!E246</f>
        <v>0</v>
      </c>
      <c r="L246">
        <f t="shared" si="492"/>
        <v>0</v>
      </c>
      <c r="M246">
        <f>'Input spectra'!F246</f>
        <v>0</v>
      </c>
      <c r="N246">
        <f>'Initial absorption'!V246</f>
        <v>0</v>
      </c>
      <c r="O246">
        <f>'Input spectra'!G246</f>
        <v>0</v>
      </c>
      <c r="P246">
        <f t="shared" si="493"/>
        <v>0</v>
      </c>
      <c r="R246">
        <f>'Reaching edge prob after ems 1'!$EZ247</f>
        <v>0.89358526999498311</v>
      </c>
      <c r="S246">
        <f>'Reaching edge prob after ems 2'!$EZ247</f>
        <v>0.89358526999498311</v>
      </c>
      <c r="T246">
        <f>'Reaching edge prob after ems 3'!EZ247</f>
        <v>0.89358526999498311</v>
      </c>
      <c r="U246">
        <f>1-EXP(-'Reaching edge prob after ems 1'!FC247*_k_in_ec_correction*($E246*_c1+'Input spectra'!Y246))</f>
        <v>1.0745080598903889E-2</v>
      </c>
      <c r="V246">
        <f>1-EXP(-(_t-'Reaching edge prob after ems 1'!FC247)*_k_in_ec_correction*($E246*_c1+'Input spectra'!Y246))</f>
        <v>1.0850808003877943E-2</v>
      </c>
      <c r="W246">
        <f>1-EXP(-'Reaching edge prob after ems 2'!FC247*_k_in_ec_correction*($I246*_c2+'Input spectra'!Y246))</f>
        <v>1.0745080598903889E-2</v>
      </c>
      <c r="X246">
        <f>1-EXP(-(_t-'Reaching edge prob after ems 2'!FC247)*_k_in_ec_correction*($I246*_c2+'Input spectra'!Y246))</f>
        <v>1.0850808003877943E-2</v>
      </c>
      <c r="Y246">
        <f>1-EXP(-'Reaching edge prob after ems 3'!FC247*_k_in_ec_correction*($M246*_c3+'Input spectra'!Y246))</f>
        <v>1.0745080598903889E-2</v>
      </c>
      <c r="Z246">
        <f>1-EXP(-(_t-'Reaching edge prob after ems 3'!FC247)*_k_in_ec_correction*($M246*_c3+'Input spectra'!Y246))</f>
        <v>1.0850808003877943E-2</v>
      </c>
      <c r="AD246" s="7">
        <f t="shared" si="494"/>
        <v>0</v>
      </c>
      <c r="AE246" s="7">
        <f t="shared" si="495"/>
        <v>0</v>
      </c>
      <c r="AF246" s="7">
        <f t="shared" si="496"/>
        <v>0</v>
      </c>
      <c r="AG246" s="7">
        <f t="shared" si="497"/>
        <v>0</v>
      </c>
      <c r="AH246" s="7"/>
      <c r="AI246" s="7">
        <f t="shared" si="498"/>
        <v>0</v>
      </c>
      <c r="AJ246" s="7">
        <f t="shared" si="499"/>
        <v>0</v>
      </c>
      <c r="AK246" s="7">
        <f t="shared" si="500"/>
        <v>0</v>
      </c>
      <c r="AL246" s="7">
        <f t="shared" si="501"/>
        <v>0</v>
      </c>
      <c r="AN246">
        <f t="shared" si="502"/>
        <v>0</v>
      </c>
      <c r="AO246">
        <f t="shared" si="503"/>
        <v>0</v>
      </c>
      <c r="AP246">
        <f t="shared" si="504"/>
        <v>0</v>
      </c>
      <c r="AQ246">
        <f t="shared" si="505"/>
        <v>0</v>
      </c>
      <c r="AR246" s="7"/>
      <c r="AS246" s="7">
        <f t="shared" si="506"/>
        <v>0</v>
      </c>
      <c r="AT246" s="7">
        <f t="shared" si="507"/>
        <v>0</v>
      </c>
      <c r="AU246" s="7">
        <f t="shared" si="508"/>
        <v>0</v>
      </c>
      <c r="AV246" s="7"/>
      <c r="AW246" s="7">
        <f t="shared" si="509"/>
        <v>0</v>
      </c>
      <c r="AX246" s="7">
        <f>'Initial absorption'!$H246*AW246*$F246</f>
        <v>0</v>
      </c>
      <c r="AY246" s="7">
        <f t="shared" si="510"/>
        <v>0</v>
      </c>
      <c r="AZ246" s="7">
        <f>'Initial absorption'!$N246*AY246*$J246</f>
        <v>0</v>
      </c>
      <c r="BA246" s="7"/>
      <c r="BB246">
        <f t="shared" si="511"/>
        <v>0</v>
      </c>
      <c r="BC246" s="7">
        <f t="shared" si="512"/>
        <v>0</v>
      </c>
      <c r="BD246">
        <f t="shared" si="513"/>
        <v>0</v>
      </c>
      <c r="BE246" s="7"/>
      <c r="BF246">
        <f t="shared" si="514"/>
        <v>0</v>
      </c>
      <c r="BG246">
        <f t="shared" si="515"/>
        <v>0</v>
      </c>
      <c r="BH246">
        <f t="shared" si="516"/>
        <v>0</v>
      </c>
      <c r="BI246" s="7"/>
      <c r="BJ246">
        <f>(1 - 'Initial absorption'!$N246)*AY246</f>
        <v>0</v>
      </c>
      <c r="BK246" s="7">
        <f t="shared" si="519"/>
        <v>0</v>
      </c>
      <c r="BL246">
        <f>'Initial absorption'!$T246*(BJ246+BK246)*$N246</f>
        <v>0</v>
      </c>
      <c r="BM246" s="7"/>
      <c r="BN246">
        <f t="shared" si="517"/>
        <v>0</v>
      </c>
      <c r="BO246">
        <f>'Initial absorption'!$N246*BN246*$J246</f>
        <v>0</v>
      </c>
      <c r="BQ246">
        <f>(1-'Initial absorption'!$N246)*BN246</f>
        <v>0</v>
      </c>
      <c r="BR246">
        <f>'Initial absorption'!$H246*BQ246*$F246</f>
        <v>0</v>
      </c>
      <c r="BS246" s="7"/>
      <c r="BT246">
        <f>(1 - 'Initial absorption'!$T246)*(BJ246+BK246)</f>
        <v>0</v>
      </c>
      <c r="BU246">
        <f t="shared" si="518"/>
        <v>0</v>
      </c>
      <c r="CF246" s="7">
        <f t="shared" si="584"/>
        <v>0</v>
      </c>
      <c r="CG246" s="7">
        <f t="shared" si="620"/>
        <v>0</v>
      </c>
      <c r="CH246" s="7">
        <f t="shared" si="520"/>
        <v>0</v>
      </c>
      <c r="CI246" s="7">
        <f t="shared" si="544"/>
        <v>0</v>
      </c>
      <c r="CJ246" s="7"/>
      <c r="CK246" s="7">
        <f t="shared" si="545"/>
        <v>0</v>
      </c>
      <c r="CL246" s="7">
        <f t="shared" si="588"/>
        <v>0</v>
      </c>
      <c r="CM246" s="7">
        <f t="shared" si="521"/>
        <v>0</v>
      </c>
      <c r="CN246" s="7">
        <f t="shared" si="546"/>
        <v>0</v>
      </c>
      <c r="CP246">
        <f t="shared" si="522"/>
        <v>0</v>
      </c>
      <c r="CQ246">
        <f t="shared" si="523"/>
        <v>0</v>
      </c>
      <c r="CR246">
        <f t="shared" si="524"/>
        <v>0</v>
      </c>
      <c r="CS246">
        <f t="shared" si="564"/>
        <v>0</v>
      </c>
      <c r="CT246" s="7"/>
      <c r="CU246" s="7">
        <f t="shared" si="589"/>
        <v>0</v>
      </c>
      <c r="CV246" s="7">
        <f t="shared" si="565"/>
        <v>0</v>
      </c>
      <c r="CW246" s="7">
        <f t="shared" si="525"/>
        <v>0</v>
      </c>
      <c r="CX246" s="7"/>
      <c r="CY246" s="7">
        <f t="shared" si="590"/>
        <v>0</v>
      </c>
      <c r="CZ246" s="7">
        <f>'Initial absorption'!$H246*CY246*$F246</f>
        <v>0</v>
      </c>
      <c r="DA246" s="7">
        <f t="shared" si="566"/>
        <v>0</v>
      </c>
      <c r="DB246" s="7">
        <f>'Initial absorption'!$N246*DA246*$J246</f>
        <v>0</v>
      </c>
      <c r="DC246" s="7"/>
      <c r="DD246">
        <f t="shared" si="591"/>
        <v>0</v>
      </c>
      <c r="DE246" s="7">
        <f t="shared" si="592"/>
        <v>0</v>
      </c>
      <c r="DF246">
        <f t="shared" si="547"/>
        <v>0</v>
      </c>
      <c r="DG246" s="7"/>
      <c r="DH246">
        <f t="shared" si="548"/>
        <v>0</v>
      </c>
      <c r="DI246">
        <f t="shared" si="567"/>
        <v>0</v>
      </c>
      <c r="DJ246">
        <f t="shared" si="580"/>
        <v>0</v>
      </c>
      <c r="DK246" s="7"/>
      <c r="DL246">
        <f>(1 - 'Initial absorption'!$N246)*DA246</f>
        <v>0</v>
      </c>
      <c r="DM246" s="7">
        <f t="shared" si="593"/>
        <v>0</v>
      </c>
      <c r="DN246">
        <f>'Initial absorption'!$T246*(DL246+DM246)*$N246</f>
        <v>0</v>
      </c>
      <c r="DO246" s="7"/>
      <c r="DP246">
        <f t="shared" si="616"/>
        <v>0</v>
      </c>
      <c r="DQ246">
        <f>'Initial absorption'!$N246*DP246*$J246</f>
        <v>0</v>
      </c>
      <c r="DS246">
        <f>(1-'Initial absorption'!$N246)*DP246</f>
        <v>0</v>
      </c>
      <c r="DT246">
        <f>'Initial absorption'!$H246*DS246*$F246</f>
        <v>0</v>
      </c>
      <c r="DU246" s="7"/>
      <c r="DV246">
        <f>(1 - 'Initial absorption'!$T246)*(DL246+DM246)</f>
        <v>0</v>
      </c>
      <c r="DW246">
        <f t="shared" si="594"/>
        <v>0</v>
      </c>
      <c r="EH246" s="7">
        <f t="shared" si="585"/>
        <v>0</v>
      </c>
      <c r="EI246" s="7">
        <f t="shared" si="621"/>
        <v>0</v>
      </c>
      <c r="EJ246" s="7">
        <f t="shared" si="526"/>
        <v>0</v>
      </c>
      <c r="EK246" s="7">
        <f t="shared" si="549"/>
        <v>0</v>
      </c>
      <c r="EL246" s="7"/>
      <c r="EM246" s="7">
        <f t="shared" si="550"/>
        <v>0</v>
      </c>
      <c r="EN246" s="7">
        <f t="shared" si="595"/>
        <v>0</v>
      </c>
      <c r="EO246" s="7">
        <f t="shared" si="527"/>
        <v>0</v>
      </c>
      <c r="EP246" s="7">
        <f t="shared" si="551"/>
        <v>0</v>
      </c>
      <c r="ER246">
        <f t="shared" si="528"/>
        <v>0</v>
      </c>
      <c r="ES246">
        <f t="shared" si="529"/>
        <v>0</v>
      </c>
      <c r="ET246">
        <f t="shared" si="530"/>
        <v>0</v>
      </c>
      <c r="EU246">
        <f t="shared" si="568"/>
        <v>0</v>
      </c>
      <c r="EV246" s="7"/>
      <c r="EW246" s="7">
        <f t="shared" si="596"/>
        <v>0</v>
      </c>
      <c r="EX246" s="7">
        <f t="shared" si="569"/>
        <v>0</v>
      </c>
      <c r="EY246" s="7">
        <f t="shared" si="531"/>
        <v>0</v>
      </c>
      <c r="EZ246" s="7"/>
      <c r="FA246" s="7">
        <f t="shared" si="597"/>
        <v>0</v>
      </c>
      <c r="FB246" s="7">
        <f>'Initial absorption'!$H246*FA246*$F246</f>
        <v>0</v>
      </c>
      <c r="FC246" s="7">
        <f t="shared" si="570"/>
        <v>0</v>
      </c>
      <c r="FD246" s="7">
        <f>'Initial absorption'!$N246*FC246*$J246</f>
        <v>0</v>
      </c>
      <c r="FE246" s="7"/>
      <c r="FF246">
        <f t="shared" si="598"/>
        <v>0</v>
      </c>
      <c r="FG246" s="7">
        <f t="shared" si="599"/>
        <v>0</v>
      </c>
      <c r="FH246">
        <f t="shared" si="552"/>
        <v>0</v>
      </c>
      <c r="FI246" s="7"/>
      <c r="FJ246">
        <f t="shared" si="553"/>
        <v>0</v>
      </c>
      <c r="FK246">
        <f t="shared" si="571"/>
        <v>0</v>
      </c>
      <c r="FL246">
        <f t="shared" si="581"/>
        <v>0</v>
      </c>
      <c r="FM246" s="7"/>
      <c r="FN246">
        <f>(1 - 'Initial absorption'!$N246)*FC246</f>
        <v>0</v>
      </c>
      <c r="FO246" s="7">
        <f t="shared" si="600"/>
        <v>0</v>
      </c>
      <c r="FP246">
        <f>'Initial absorption'!$T246*(FN246+FO246)*$N246</f>
        <v>0</v>
      </c>
      <c r="FQ246" s="7"/>
      <c r="FR246">
        <f t="shared" si="617"/>
        <v>0</v>
      </c>
      <c r="FS246">
        <f>'Initial absorption'!$N246*FR246*$J246</f>
        <v>0</v>
      </c>
      <c r="FU246">
        <f>(1-'Initial absorption'!$N246)*FR246</f>
        <v>0</v>
      </c>
      <c r="FV246">
        <f>'Initial absorption'!$H246*FU246*$F246</f>
        <v>0</v>
      </c>
      <c r="FW246" s="7"/>
      <c r="FX246">
        <f>(1 - 'Initial absorption'!$T246)*(FN246+FO246)</f>
        <v>0</v>
      </c>
      <c r="FY246">
        <f t="shared" si="601"/>
        <v>0</v>
      </c>
      <c r="GJ246" s="7">
        <f t="shared" si="586"/>
        <v>0</v>
      </c>
      <c r="GK246" s="7">
        <f t="shared" si="622"/>
        <v>0</v>
      </c>
      <c r="GL246" s="7">
        <f t="shared" si="532"/>
        <v>0</v>
      </c>
      <c r="GM246" s="7">
        <f t="shared" si="554"/>
        <v>0</v>
      </c>
      <c r="GN246" s="7"/>
      <c r="GO246" s="7">
        <f t="shared" si="555"/>
        <v>0</v>
      </c>
      <c r="GP246" s="7">
        <f t="shared" si="602"/>
        <v>0</v>
      </c>
      <c r="GQ246" s="7">
        <f t="shared" si="533"/>
        <v>0</v>
      </c>
      <c r="GR246" s="7">
        <f t="shared" si="556"/>
        <v>0</v>
      </c>
      <c r="GT246">
        <f t="shared" si="534"/>
        <v>0</v>
      </c>
      <c r="GU246">
        <f t="shared" si="535"/>
        <v>0</v>
      </c>
      <c r="GV246">
        <f t="shared" si="536"/>
        <v>0</v>
      </c>
      <c r="GW246">
        <f t="shared" si="572"/>
        <v>0</v>
      </c>
      <c r="GX246" s="7"/>
      <c r="GY246" s="7">
        <f t="shared" si="603"/>
        <v>0</v>
      </c>
      <c r="GZ246" s="7">
        <f t="shared" si="573"/>
        <v>0</v>
      </c>
      <c r="HA246" s="7">
        <f t="shared" si="537"/>
        <v>0</v>
      </c>
      <c r="HB246" s="7"/>
      <c r="HC246" s="7">
        <f t="shared" si="604"/>
        <v>0</v>
      </c>
      <c r="HD246" s="7">
        <f>'Initial absorption'!$H246*HC246*$F246</f>
        <v>0</v>
      </c>
      <c r="HE246" s="7">
        <f t="shared" si="574"/>
        <v>0</v>
      </c>
      <c r="HF246" s="7">
        <f>'Initial absorption'!$N246*HE246*$J246</f>
        <v>0</v>
      </c>
      <c r="HG246" s="7"/>
      <c r="HH246">
        <f t="shared" si="605"/>
        <v>0</v>
      </c>
      <c r="HI246" s="7">
        <f t="shared" si="606"/>
        <v>0</v>
      </c>
      <c r="HJ246">
        <f t="shared" si="557"/>
        <v>0</v>
      </c>
      <c r="HK246" s="7"/>
      <c r="HL246">
        <f t="shared" si="558"/>
        <v>0</v>
      </c>
      <c r="HM246">
        <f t="shared" si="575"/>
        <v>0</v>
      </c>
      <c r="HN246">
        <f t="shared" si="582"/>
        <v>0</v>
      </c>
      <c r="HO246" s="7"/>
      <c r="HP246">
        <f>(1 - 'Initial absorption'!$N246)*HE246</f>
        <v>0</v>
      </c>
      <c r="HQ246" s="7">
        <f t="shared" si="607"/>
        <v>0</v>
      </c>
      <c r="HR246">
        <f>'Initial absorption'!$T246*(HP246+HQ246)*$N246</f>
        <v>0</v>
      </c>
      <c r="HS246" s="7"/>
      <c r="HT246">
        <f t="shared" si="618"/>
        <v>0</v>
      </c>
      <c r="HU246">
        <f>'Initial absorption'!$N246*HT246*$J246</f>
        <v>0</v>
      </c>
      <c r="HW246">
        <f>(1-'Initial absorption'!$N246)*HT246</f>
        <v>0</v>
      </c>
      <c r="HX246">
        <f>'Initial absorption'!$H246*HW246*$F246</f>
        <v>0</v>
      </c>
      <c r="HY246" s="7"/>
      <c r="HZ246">
        <f>(1 - 'Initial absorption'!$T246)*(HP246+HQ246)</f>
        <v>0</v>
      </c>
      <c r="IA246">
        <f t="shared" si="608"/>
        <v>0</v>
      </c>
      <c r="IL246" s="7">
        <f t="shared" si="587"/>
        <v>0</v>
      </c>
      <c r="IM246" s="7">
        <f t="shared" si="623"/>
        <v>0</v>
      </c>
      <c r="IN246" s="7">
        <f t="shared" si="538"/>
        <v>0</v>
      </c>
      <c r="IO246" s="7">
        <f t="shared" si="559"/>
        <v>0</v>
      </c>
      <c r="IP246" s="7"/>
      <c r="IQ246" s="7">
        <f t="shared" si="560"/>
        <v>0</v>
      </c>
      <c r="IR246" s="7">
        <f t="shared" si="609"/>
        <v>0</v>
      </c>
      <c r="IS246" s="7">
        <f t="shared" si="539"/>
        <v>0</v>
      </c>
      <c r="IT246" s="7">
        <f t="shared" si="561"/>
        <v>0</v>
      </c>
      <c r="IV246">
        <f t="shared" si="540"/>
        <v>0</v>
      </c>
      <c r="IW246">
        <f t="shared" si="541"/>
        <v>0</v>
      </c>
      <c r="IX246">
        <f t="shared" si="542"/>
        <v>0</v>
      </c>
      <c r="IY246">
        <f t="shared" si="576"/>
        <v>0</v>
      </c>
      <c r="IZ246" s="7"/>
      <c r="JA246" s="7">
        <f t="shared" si="610"/>
        <v>0</v>
      </c>
      <c r="JB246" s="7">
        <f t="shared" si="577"/>
        <v>0</v>
      </c>
      <c r="JC246" s="7">
        <f t="shared" si="543"/>
        <v>0</v>
      </c>
      <c r="JD246" s="7"/>
      <c r="JE246" s="7">
        <f t="shared" si="611"/>
        <v>0</v>
      </c>
      <c r="JF246" s="7">
        <f>'Initial absorption'!$H246*JE246*$F246</f>
        <v>0</v>
      </c>
      <c r="JG246" s="7">
        <f t="shared" si="578"/>
        <v>0</v>
      </c>
      <c r="JH246" s="7">
        <f>'Initial absorption'!$N246*JG246*$J246</f>
        <v>0</v>
      </c>
      <c r="JI246" s="7"/>
      <c r="JJ246">
        <f t="shared" si="612"/>
        <v>0</v>
      </c>
      <c r="JK246" s="7">
        <f t="shared" si="613"/>
        <v>0</v>
      </c>
      <c r="JL246">
        <f t="shared" si="562"/>
        <v>0</v>
      </c>
      <c r="JM246" s="7"/>
      <c r="JN246">
        <f t="shared" si="563"/>
        <v>0</v>
      </c>
      <c r="JO246">
        <f t="shared" si="579"/>
        <v>0</v>
      </c>
      <c r="JP246">
        <f t="shared" si="583"/>
        <v>0</v>
      </c>
      <c r="JQ246" s="7"/>
      <c r="JR246">
        <f>(1 - 'Initial absorption'!$N246)*JG246</f>
        <v>0</v>
      </c>
      <c r="JS246" s="7">
        <f t="shared" si="614"/>
        <v>0</v>
      </c>
      <c r="JT246">
        <f>'Initial absorption'!$T246*(JR246+JS246)*$N246</f>
        <v>0</v>
      </c>
      <c r="JU246" s="7"/>
      <c r="JV246">
        <f t="shared" si="619"/>
        <v>0</v>
      </c>
      <c r="JW246">
        <f>'Initial absorption'!$N246*JV246*$J246</f>
        <v>0</v>
      </c>
      <c r="JY246">
        <f>(1-'Initial absorption'!$N246)*JV246</f>
        <v>0</v>
      </c>
      <c r="JZ246">
        <f>'Initial absorption'!$H246*JY246*$F246</f>
        <v>0</v>
      </c>
      <c r="KA246" s="7"/>
      <c r="KB246">
        <f>(1 - 'Initial absorption'!$T246)*(JR246+JS246)</f>
        <v>0</v>
      </c>
      <c r="KC246">
        <f t="shared" si="615"/>
        <v>0</v>
      </c>
    </row>
  </sheetData>
  <phoneticPr fontId="1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CA143-8DB2-4BF6-9D48-8F86FB146376}">
  <dimension ref="A1:X182"/>
  <sheetViews>
    <sheetView workbookViewId="0">
      <pane xSplit="1" ySplit="1" topLeftCell="K2" activePane="bottomRight" state="frozen"/>
      <selection pane="topRight" activeCell="B1" sqref="B1"/>
      <selection pane="bottomLeft" activeCell="A2" sqref="A2"/>
      <selection pane="bottomRight" activeCell="C8" sqref="C8"/>
    </sheetView>
  </sheetViews>
  <sheetFormatPr defaultRowHeight="15" x14ac:dyDescent="0.25"/>
  <cols>
    <col min="1" max="1" width="11.28515625" bestFit="1" customWidth="1"/>
    <col min="2" max="2" width="19.28515625" customWidth="1"/>
    <col min="3" max="3" width="31.28515625" customWidth="1"/>
    <col min="6" max="6" width="17.140625" customWidth="1"/>
    <col min="7" max="7" width="19.28515625" customWidth="1"/>
    <col min="8" max="9" width="18.28515625" customWidth="1"/>
    <col min="10" max="10" width="16.28515625" customWidth="1"/>
    <col min="11" max="13" width="17.28515625" customWidth="1"/>
    <col min="14" max="14" width="22.140625" customWidth="1"/>
    <col min="15" max="16" width="20.28515625" customWidth="1"/>
    <col min="17" max="18" width="20.85546875" customWidth="1"/>
    <col min="19" max="19" width="15.7109375" bestFit="1" customWidth="1"/>
    <col min="20" max="20" width="12.7109375" customWidth="1"/>
    <col min="24" max="24" width="17.140625" bestFit="1" customWidth="1"/>
  </cols>
  <sheetData>
    <row r="1" spans="1:24" s="10" customFormat="1" ht="44.25" customHeight="1" x14ac:dyDescent="0.25">
      <c r="A1" s="10" t="s">
        <v>0</v>
      </c>
      <c r="B1" s="10" t="s">
        <v>50</v>
      </c>
      <c r="C1" s="10" t="s">
        <v>137</v>
      </c>
      <c r="F1" s="10" t="s">
        <v>130</v>
      </c>
      <c r="G1" s="10" t="s">
        <v>131</v>
      </c>
      <c r="H1" s="10" t="s">
        <v>132</v>
      </c>
      <c r="I1" s="10" t="s">
        <v>133</v>
      </c>
      <c r="J1" s="10" t="s">
        <v>134</v>
      </c>
      <c r="K1" s="10" t="s">
        <v>135</v>
      </c>
      <c r="L1" s="10" t="s">
        <v>136</v>
      </c>
      <c r="N1" s="1" t="s">
        <v>399</v>
      </c>
      <c r="O1" s="10" t="s">
        <v>72</v>
      </c>
      <c r="P1" s="10" t="s">
        <v>140</v>
      </c>
      <c r="Q1" s="10" t="s">
        <v>139</v>
      </c>
    </row>
    <row r="2" spans="1:24" x14ac:dyDescent="0.25">
      <c r="A2">
        <f>'Initial absorption'!A2</f>
        <v>280</v>
      </c>
      <c r="B2" s="7">
        <f>'Initial absorption'!E2</f>
        <v>1.66224499999999E-4</v>
      </c>
      <c r="C2" s="7">
        <f>'Initial absorption'!X2</f>
        <v>4.7780591292704499E-10</v>
      </c>
      <c r="F2">
        <f>'Emission events'!BT2+'Emission events'!BU2</f>
        <v>0</v>
      </c>
      <c r="G2">
        <f>'Emission events'!DV2+'Emission events'!DW2</f>
        <v>0</v>
      </c>
      <c r="H2" s="7">
        <f>'Emission events'!FX2+'Emission events'!FY2</f>
        <v>0</v>
      </c>
      <c r="I2">
        <f>'Emission events'!HZ2+'Emission events'!IA2</f>
        <v>0</v>
      </c>
      <c r="J2">
        <f>'Emission events'!KB2+'Emission events'!KC2</f>
        <v>0</v>
      </c>
      <c r="K2">
        <f>SUM(F2:J2)</f>
        <v>0</v>
      </c>
      <c r="L2" s="7">
        <f>C2+K2</f>
        <v>4.7780591292704499E-10</v>
      </c>
      <c r="M2" s="7"/>
      <c r="N2">
        <v>0</v>
      </c>
      <c r="O2" s="7">
        <f t="shared" ref="O2:O33" si="0">B2*N2</f>
        <v>0</v>
      </c>
      <c r="P2" s="7">
        <f t="shared" ref="P2:P33" si="1">N2*C2</f>
        <v>0</v>
      </c>
      <c r="Q2" s="7">
        <f t="shared" ref="Q2:Q33" si="2">N2*L2</f>
        <v>0</v>
      </c>
      <c r="R2" s="7"/>
      <c r="S2" t="s">
        <v>74</v>
      </c>
      <c r="T2" s="7">
        <f>SUM(Q2:Q152)</f>
        <v>3.020617702700885E+20</v>
      </c>
      <c r="X2" s="57"/>
    </row>
    <row r="3" spans="1:24" x14ac:dyDescent="0.25">
      <c r="A3">
        <f>'Initial absorption'!A3</f>
        <v>285</v>
      </c>
      <c r="B3" s="7">
        <f>'Initial absorption'!E3</f>
        <v>109258.35924999999</v>
      </c>
      <c r="C3" s="7">
        <f>'Initial absorption'!X3</f>
        <v>0.49583931168101852</v>
      </c>
      <c r="F3">
        <f>'Emission events'!BT3+'Emission events'!BU3</f>
        <v>0</v>
      </c>
      <c r="G3">
        <f>'Emission events'!DV3+'Emission events'!DW3</f>
        <v>0</v>
      </c>
      <c r="H3">
        <f>'Emission events'!FX3+'Emission events'!FY3</f>
        <v>0</v>
      </c>
      <c r="I3">
        <f>'Emission events'!HZ3+'Emission events'!IA3</f>
        <v>0</v>
      </c>
      <c r="J3">
        <f>'Emission events'!KB3+'Emission events'!KC3</f>
        <v>0</v>
      </c>
      <c r="K3">
        <f t="shared" ref="K3:K66" si="3">SUM(F3:J3)</f>
        <v>0</v>
      </c>
      <c r="L3" s="7">
        <f t="shared" ref="L3:L66" si="4">C3+K3</f>
        <v>0.49583931168101852</v>
      </c>
      <c r="M3" s="7"/>
      <c r="N3">
        <v>0</v>
      </c>
      <c r="O3" s="7">
        <f t="shared" si="0"/>
        <v>0</v>
      </c>
      <c r="P3" s="7">
        <f t="shared" si="1"/>
        <v>0</v>
      </c>
      <c r="Q3" s="7">
        <f t="shared" si="2"/>
        <v>0</v>
      </c>
      <c r="R3" s="7"/>
      <c r="S3" t="s">
        <v>73</v>
      </c>
      <c r="T3" s="7">
        <f>SUM(O2:O152)</f>
        <v>4.525479318686044E+20</v>
      </c>
      <c r="W3" s="7"/>
      <c r="X3" s="57"/>
    </row>
    <row r="4" spans="1:24" x14ac:dyDescent="0.25">
      <c r="A4">
        <f>'Initial absorption'!A4</f>
        <v>290</v>
      </c>
      <c r="B4" s="7">
        <f>'Initial absorption'!E4</f>
        <v>50645251700</v>
      </c>
      <c r="C4" s="7">
        <f>'Initial absorption'!X4</f>
        <v>362873.13145466038</v>
      </c>
      <c r="F4">
        <f>'Emission events'!BT4+'Emission events'!BU4</f>
        <v>0</v>
      </c>
      <c r="G4">
        <f>'Emission events'!DV4+'Emission events'!DW4</f>
        <v>0</v>
      </c>
      <c r="H4">
        <f>'Emission events'!FX4+'Emission events'!FY4</f>
        <v>0</v>
      </c>
      <c r="I4">
        <f>'Emission events'!HZ4+'Emission events'!IA4</f>
        <v>0</v>
      </c>
      <c r="J4">
        <f>'Emission events'!KB4+'Emission events'!KC4</f>
        <v>0</v>
      </c>
      <c r="K4">
        <f t="shared" si="3"/>
        <v>0</v>
      </c>
      <c r="L4" s="7">
        <f t="shared" si="4"/>
        <v>362873.13145466038</v>
      </c>
      <c r="M4" s="7"/>
      <c r="N4">
        <v>0</v>
      </c>
      <c r="O4" s="7">
        <f t="shared" si="0"/>
        <v>0</v>
      </c>
      <c r="P4" s="7">
        <f t="shared" si="1"/>
        <v>0</v>
      </c>
      <c r="Q4" s="7">
        <f t="shared" si="2"/>
        <v>0</v>
      </c>
      <c r="R4" s="7"/>
      <c r="W4" s="7"/>
      <c r="X4" s="57"/>
    </row>
    <row r="5" spans="1:24" x14ac:dyDescent="0.25">
      <c r="A5">
        <f>'Initial absorption'!A5</f>
        <v>295</v>
      </c>
      <c r="B5" s="7">
        <f>'Initial absorption'!E5</f>
        <v>109214652400000</v>
      </c>
      <c r="C5" s="7">
        <f>'Initial absorption'!X5</f>
        <v>1235454579.5447025</v>
      </c>
      <c r="F5">
        <f>'Emission events'!BT5+'Emission events'!BU5</f>
        <v>0</v>
      </c>
      <c r="G5">
        <f>'Emission events'!DV5+'Emission events'!DW5</f>
        <v>0</v>
      </c>
      <c r="H5">
        <f>'Emission events'!FX5+'Emission events'!FY5</f>
        <v>0</v>
      </c>
      <c r="I5">
        <f>'Emission events'!HZ5+'Emission events'!IA5</f>
        <v>0</v>
      </c>
      <c r="J5">
        <f>'Emission events'!KB5+'Emission events'!KC5</f>
        <v>0</v>
      </c>
      <c r="K5">
        <f t="shared" si="3"/>
        <v>0</v>
      </c>
      <c r="L5" s="7">
        <f t="shared" si="4"/>
        <v>1235454579.5447025</v>
      </c>
      <c r="M5" s="7"/>
      <c r="N5">
        <v>0</v>
      </c>
      <c r="O5" s="7">
        <f t="shared" si="0"/>
        <v>0</v>
      </c>
      <c r="P5" s="7">
        <f t="shared" si="1"/>
        <v>0</v>
      </c>
      <c r="Q5" s="7">
        <f t="shared" si="2"/>
        <v>0</v>
      </c>
      <c r="R5" s="7"/>
      <c r="S5" t="s">
        <v>138</v>
      </c>
      <c r="T5" s="40">
        <f>T2/T3</f>
        <v>0.66746912094560407</v>
      </c>
      <c r="W5" s="7"/>
      <c r="X5" s="57"/>
    </row>
    <row r="6" spans="1:24" x14ac:dyDescent="0.25">
      <c r="A6">
        <f>'Initial absorption'!A6</f>
        <v>300</v>
      </c>
      <c r="B6" s="7">
        <f>'Initial absorption'!E6</f>
        <v>7655950000000000</v>
      </c>
      <c r="C6" s="7">
        <f>'Initial absorption'!X6</f>
        <v>136733446628.51396</v>
      </c>
      <c r="F6">
        <f>'Emission events'!BT6+'Emission events'!BU6</f>
        <v>0</v>
      </c>
      <c r="G6">
        <f>'Emission events'!DV6+'Emission events'!DW6</f>
        <v>0</v>
      </c>
      <c r="H6">
        <f>'Emission events'!FX6+'Emission events'!FY6</f>
        <v>0</v>
      </c>
      <c r="I6">
        <f>'Emission events'!HZ6+'Emission events'!IA6</f>
        <v>0</v>
      </c>
      <c r="J6">
        <f>'Emission events'!KB6+'Emission events'!KC6</f>
        <v>0</v>
      </c>
      <c r="K6">
        <f t="shared" si="3"/>
        <v>0</v>
      </c>
      <c r="L6" s="7">
        <f t="shared" si="4"/>
        <v>136733446628.51396</v>
      </c>
      <c r="M6" s="7"/>
      <c r="N6">
        <v>0</v>
      </c>
      <c r="O6" s="7">
        <f t="shared" si="0"/>
        <v>0</v>
      </c>
      <c r="P6" s="7">
        <f t="shared" si="1"/>
        <v>0</v>
      </c>
      <c r="Q6" s="7">
        <f t="shared" si="2"/>
        <v>0</v>
      </c>
      <c r="R6" s="7"/>
      <c r="T6" s="9"/>
      <c r="W6" s="7"/>
      <c r="X6" s="57"/>
    </row>
    <row r="7" spans="1:24" x14ac:dyDescent="0.25">
      <c r="A7">
        <f>'Initial absorption'!A7</f>
        <v>305</v>
      </c>
      <c r="B7" s="7">
        <f>'Initial absorption'!E7</f>
        <v>1.216055E+17</v>
      </c>
      <c r="C7" s="7">
        <f>'Initial absorption'!X7</f>
        <v>3113768631158.9443</v>
      </c>
      <c r="F7">
        <f>'Emission events'!BT7+'Emission events'!BU7</f>
        <v>0</v>
      </c>
      <c r="G7">
        <f>'Emission events'!DV7+'Emission events'!DW7</f>
        <v>0</v>
      </c>
      <c r="H7">
        <f>'Emission events'!FX7+'Emission events'!FY7</f>
        <v>0</v>
      </c>
      <c r="I7">
        <f>'Emission events'!HZ7+'Emission events'!IA7</f>
        <v>0</v>
      </c>
      <c r="J7">
        <f>'Emission events'!KB7+'Emission events'!KC7</f>
        <v>0</v>
      </c>
      <c r="K7">
        <f t="shared" si="3"/>
        <v>0</v>
      </c>
      <c r="L7" s="7">
        <f t="shared" si="4"/>
        <v>3113768631158.9443</v>
      </c>
      <c r="M7" s="7"/>
      <c r="N7">
        <v>0</v>
      </c>
      <c r="O7" s="7">
        <f t="shared" si="0"/>
        <v>0</v>
      </c>
      <c r="P7" s="7">
        <f t="shared" si="1"/>
        <v>0</v>
      </c>
      <c r="Q7" s="7">
        <f t="shared" si="2"/>
        <v>0</v>
      </c>
      <c r="R7" s="7"/>
      <c r="X7" s="57"/>
    </row>
    <row r="8" spans="1:24" x14ac:dyDescent="0.25">
      <c r="A8">
        <f>'Initial absorption'!A8</f>
        <v>310</v>
      </c>
      <c r="B8" s="7">
        <f>'Initial absorption'!E8</f>
        <v>4.09593E+17</v>
      </c>
      <c r="C8" s="7">
        <f>'Initial absorption'!X8</f>
        <v>14390681893731.543</v>
      </c>
      <c r="F8">
        <f>'Emission events'!BT8+'Emission events'!BU8</f>
        <v>0</v>
      </c>
      <c r="G8">
        <f>'Emission events'!DV8+'Emission events'!DW8</f>
        <v>0</v>
      </c>
      <c r="H8">
        <f>'Emission events'!FX8+'Emission events'!FY8</f>
        <v>0</v>
      </c>
      <c r="I8">
        <f>'Emission events'!HZ8+'Emission events'!IA8</f>
        <v>0</v>
      </c>
      <c r="J8">
        <f>'Emission events'!KB8+'Emission events'!KC8</f>
        <v>0</v>
      </c>
      <c r="K8">
        <f t="shared" si="3"/>
        <v>0</v>
      </c>
      <c r="L8" s="7">
        <f t="shared" si="4"/>
        <v>14390681893731.543</v>
      </c>
      <c r="M8" s="7"/>
      <c r="N8">
        <v>0</v>
      </c>
      <c r="O8" s="7">
        <f t="shared" si="0"/>
        <v>0</v>
      </c>
      <c r="P8" s="7">
        <f t="shared" si="1"/>
        <v>0</v>
      </c>
      <c r="Q8" s="7">
        <f t="shared" si="2"/>
        <v>0</v>
      </c>
      <c r="R8" s="7"/>
      <c r="X8" s="57"/>
    </row>
    <row r="9" spans="1:24" x14ac:dyDescent="0.25">
      <c r="A9">
        <f>'Initial absorption'!A9</f>
        <v>315</v>
      </c>
      <c r="B9" s="7">
        <f>'Initial absorption'!E9</f>
        <v>1.0301E+18</v>
      </c>
      <c r="C9" s="7">
        <f>'Initial absorption'!X9</f>
        <v>48641518895020.547</v>
      </c>
      <c r="F9">
        <f>'Emission events'!BT9+'Emission events'!BU9</f>
        <v>0</v>
      </c>
      <c r="G9">
        <f>'Emission events'!DV9+'Emission events'!DW9</f>
        <v>0</v>
      </c>
      <c r="H9">
        <f>'Emission events'!FX9+'Emission events'!FY9</f>
        <v>0</v>
      </c>
      <c r="I9">
        <f>'Emission events'!HZ9+'Emission events'!IA9</f>
        <v>0</v>
      </c>
      <c r="J9">
        <f>'Emission events'!KB9+'Emission events'!KC9</f>
        <v>0</v>
      </c>
      <c r="K9">
        <f t="shared" si="3"/>
        <v>0</v>
      </c>
      <c r="L9" s="7">
        <f t="shared" si="4"/>
        <v>48641518895020.547</v>
      </c>
      <c r="M9" s="7"/>
      <c r="N9">
        <v>0</v>
      </c>
      <c r="O9" s="7">
        <f t="shared" si="0"/>
        <v>0</v>
      </c>
      <c r="P9" s="7">
        <f t="shared" si="1"/>
        <v>0</v>
      </c>
      <c r="Q9" s="7">
        <f t="shared" si="2"/>
        <v>0</v>
      </c>
      <c r="R9" s="7"/>
      <c r="X9" s="57"/>
    </row>
    <row r="10" spans="1:24" x14ac:dyDescent="0.25">
      <c r="A10">
        <f>'Initial absorption'!A10</f>
        <v>320</v>
      </c>
      <c r="B10" s="7">
        <f>'Initial absorption'!E10</f>
        <v>1.71054E+18</v>
      </c>
      <c r="C10" s="7">
        <f>'Initial absorption'!X10</f>
        <v>108320093476016.88</v>
      </c>
      <c r="F10">
        <f>'Emission events'!BT10+'Emission events'!BU10</f>
        <v>0</v>
      </c>
      <c r="G10">
        <f>'Emission events'!DV10+'Emission events'!DW10</f>
        <v>0</v>
      </c>
      <c r="H10">
        <f>'Emission events'!FX10+'Emission events'!FY10</f>
        <v>0</v>
      </c>
      <c r="I10">
        <f>'Emission events'!HZ10+'Emission events'!IA10</f>
        <v>0</v>
      </c>
      <c r="J10">
        <f>'Emission events'!KB10+'Emission events'!KC10</f>
        <v>0</v>
      </c>
      <c r="K10">
        <f t="shared" si="3"/>
        <v>0</v>
      </c>
      <c r="L10" s="7">
        <f t="shared" si="4"/>
        <v>108320093476016.88</v>
      </c>
      <c r="M10" s="7"/>
      <c r="N10">
        <v>0</v>
      </c>
      <c r="O10" s="7">
        <f t="shared" si="0"/>
        <v>0</v>
      </c>
      <c r="P10" s="7">
        <f t="shared" si="1"/>
        <v>0</v>
      </c>
      <c r="Q10" s="7">
        <f t="shared" si="2"/>
        <v>0</v>
      </c>
      <c r="R10" s="7"/>
      <c r="X10" s="57"/>
    </row>
    <row r="11" spans="1:24" x14ac:dyDescent="0.25">
      <c r="A11">
        <f>'Initial absorption'!A11</f>
        <v>325</v>
      </c>
      <c r="B11" s="7">
        <f>'Initial absorption'!E11</f>
        <v>2.372905E+18</v>
      </c>
      <c r="C11" s="7">
        <f>'Initial absorption'!X11</f>
        <v>201106448050644</v>
      </c>
      <c r="F11">
        <f>'Emission events'!BT11+'Emission events'!BU11</f>
        <v>0</v>
      </c>
      <c r="G11">
        <f>'Emission events'!DV11+'Emission events'!DW11</f>
        <v>0</v>
      </c>
      <c r="H11">
        <f>'Emission events'!FX11+'Emission events'!FY11</f>
        <v>0</v>
      </c>
      <c r="I11">
        <f>'Emission events'!HZ11+'Emission events'!IA11</f>
        <v>0</v>
      </c>
      <c r="J11">
        <f>'Emission events'!KB11+'Emission events'!KC11</f>
        <v>0</v>
      </c>
      <c r="K11">
        <f t="shared" si="3"/>
        <v>0</v>
      </c>
      <c r="L11" s="7">
        <f t="shared" si="4"/>
        <v>201106448050644</v>
      </c>
      <c r="M11" s="7"/>
      <c r="N11">
        <v>0</v>
      </c>
      <c r="O11" s="7">
        <f t="shared" si="0"/>
        <v>0</v>
      </c>
      <c r="P11" s="7">
        <f t="shared" si="1"/>
        <v>0</v>
      </c>
      <c r="Q11" s="7">
        <f t="shared" si="2"/>
        <v>0</v>
      </c>
      <c r="R11" s="7"/>
      <c r="T11" s="7"/>
      <c r="X11" s="57"/>
    </row>
    <row r="12" spans="1:24" x14ac:dyDescent="0.25">
      <c r="A12">
        <f>'Initial absorption'!A12</f>
        <v>330</v>
      </c>
      <c r="B12" s="7">
        <f>'Initial absorption'!E12</f>
        <v>3.80608E+18</v>
      </c>
      <c r="C12" s="7">
        <f>'Initial absorption'!X12</f>
        <v>429047878292298.94</v>
      </c>
      <c r="F12">
        <f>'Emission events'!BT12+'Emission events'!BU12</f>
        <v>0</v>
      </c>
      <c r="G12">
        <f>'Emission events'!DV12+'Emission events'!DW12</f>
        <v>0</v>
      </c>
      <c r="H12">
        <f>'Emission events'!FX12+'Emission events'!FY12</f>
        <v>0</v>
      </c>
      <c r="I12">
        <f>'Emission events'!HZ12+'Emission events'!IA12</f>
        <v>0</v>
      </c>
      <c r="J12">
        <f>'Emission events'!KB12+'Emission events'!KC12</f>
        <v>0</v>
      </c>
      <c r="K12">
        <f t="shared" si="3"/>
        <v>0</v>
      </c>
      <c r="L12" s="7">
        <f t="shared" si="4"/>
        <v>429047878292298.94</v>
      </c>
      <c r="M12" s="7"/>
      <c r="N12">
        <v>0</v>
      </c>
      <c r="O12" s="7">
        <f t="shared" si="0"/>
        <v>0</v>
      </c>
      <c r="P12" s="7">
        <f t="shared" si="1"/>
        <v>0</v>
      </c>
      <c r="Q12" s="7">
        <f t="shared" si="2"/>
        <v>0</v>
      </c>
      <c r="R12" s="7"/>
      <c r="T12" s="19"/>
      <c r="X12" s="57"/>
    </row>
    <row r="13" spans="1:24" x14ac:dyDescent="0.25">
      <c r="A13">
        <f>'Initial absorption'!A13</f>
        <v>335</v>
      </c>
      <c r="B13" s="7">
        <f>'Initial absorption'!E13</f>
        <v>3.83847E+18</v>
      </c>
      <c r="C13" s="7">
        <f>'Initial absorption'!X13</f>
        <v>576175805212677.25</v>
      </c>
      <c r="F13">
        <f>'Emission events'!BT13+'Emission events'!BU13</f>
        <v>0</v>
      </c>
      <c r="G13">
        <f>'Emission events'!DV13+'Emission events'!DW13</f>
        <v>0</v>
      </c>
      <c r="H13">
        <f>'Emission events'!FX13+'Emission events'!FY13</f>
        <v>0</v>
      </c>
      <c r="I13">
        <f>'Emission events'!HZ13+'Emission events'!IA13</f>
        <v>0</v>
      </c>
      <c r="J13">
        <f>'Emission events'!KB13+'Emission events'!KC13</f>
        <v>0</v>
      </c>
      <c r="K13">
        <f t="shared" si="3"/>
        <v>0</v>
      </c>
      <c r="L13" s="7">
        <f t="shared" si="4"/>
        <v>576175805212677.25</v>
      </c>
      <c r="M13" s="7"/>
      <c r="N13">
        <v>0</v>
      </c>
      <c r="O13" s="7">
        <f t="shared" si="0"/>
        <v>0</v>
      </c>
      <c r="P13" s="7">
        <f t="shared" si="1"/>
        <v>0</v>
      </c>
      <c r="Q13" s="7">
        <f t="shared" si="2"/>
        <v>0</v>
      </c>
      <c r="R13" s="7"/>
      <c r="W13" s="7"/>
      <c r="X13" s="57"/>
    </row>
    <row r="14" spans="1:24" x14ac:dyDescent="0.25">
      <c r="A14">
        <f>'Initial absorption'!A14</f>
        <v>340</v>
      </c>
      <c r="B14" s="7">
        <f>'Initial absorption'!E14</f>
        <v>4.216485E+18</v>
      </c>
      <c r="C14" s="7">
        <f>'Initial absorption'!X14</f>
        <v>845439426914505.5</v>
      </c>
      <c r="F14">
        <f>'Emission events'!BT14+'Emission events'!BU14</f>
        <v>0</v>
      </c>
      <c r="G14">
        <f>'Emission events'!DV14+'Emission events'!DW14</f>
        <v>0</v>
      </c>
      <c r="H14">
        <f>'Emission events'!FX14+'Emission events'!FY14</f>
        <v>0</v>
      </c>
      <c r="I14">
        <f>'Emission events'!HZ14+'Emission events'!IA14</f>
        <v>0</v>
      </c>
      <c r="J14">
        <f>'Emission events'!KB14+'Emission events'!KC14</f>
        <v>0</v>
      </c>
      <c r="K14">
        <f t="shared" si="3"/>
        <v>0</v>
      </c>
      <c r="L14" s="7">
        <f t="shared" si="4"/>
        <v>845439426914505.5</v>
      </c>
      <c r="M14" s="7"/>
      <c r="N14">
        <v>0</v>
      </c>
      <c r="O14" s="7">
        <f t="shared" si="0"/>
        <v>0</v>
      </c>
      <c r="P14" s="7">
        <f t="shared" si="1"/>
        <v>0</v>
      </c>
      <c r="Q14" s="7">
        <f t="shared" si="2"/>
        <v>0</v>
      </c>
      <c r="R14" s="7"/>
      <c r="W14" s="7"/>
      <c r="X14" s="57"/>
    </row>
    <row r="15" spans="1:24" x14ac:dyDescent="0.25">
      <c r="A15">
        <f>'Initial absorption'!A15</f>
        <v>345</v>
      </c>
      <c r="B15" s="7">
        <f>'Initial absorption'!E15</f>
        <v>3.918335E+18</v>
      </c>
      <c r="C15" s="7">
        <f>'Initial absorption'!X15</f>
        <v>1038451940682290.5</v>
      </c>
      <c r="F15">
        <f>'Emission events'!BT15+'Emission events'!BU15</f>
        <v>0</v>
      </c>
      <c r="G15">
        <f>'Emission events'!DV15+'Emission events'!DW15</f>
        <v>0</v>
      </c>
      <c r="H15">
        <f>'Emission events'!FX15+'Emission events'!FY15</f>
        <v>0</v>
      </c>
      <c r="I15">
        <f>'Emission events'!HZ15+'Emission events'!IA15</f>
        <v>0</v>
      </c>
      <c r="J15">
        <f>'Emission events'!KB15+'Emission events'!KC15</f>
        <v>0</v>
      </c>
      <c r="K15">
        <f t="shared" si="3"/>
        <v>0</v>
      </c>
      <c r="L15" s="7">
        <f t="shared" si="4"/>
        <v>1038451940682290.5</v>
      </c>
      <c r="M15" s="7"/>
      <c r="N15">
        <v>0</v>
      </c>
      <c r="O15" s="7">
        <f t="shared" si="0"/>
        <v>0</v>
      </c>
      <c r="P15" s="7">
        <f t="shared" si="1"/>
        <v>0</v>
      </c>
      <c r="Q15" s="7">
        <f t="shared" si="2"/>
        <v>0</v>
      </c>
      <c r="R15" s="7"/>
      <c r="W15" s="7"/>
      <c r="X15" s="57"/>
    </row>
    <row r="16" spans="1:24" x14ac:dyDescent="0.25">
      <c r="A16">
        <f>'Initial absorption'!A16</f>
        <v>350</v>
      </c>
      <c r="B16" s="7">
        <f>'Initial absorption'!E16</f>
        <v>4.61123E+18</v>
      </c>
      <c r="C16" s="7">
        <f>'Initial absorption'!X16</f>
        <v>1607679913220390.5</v>
      </c>
      <c r="F16">
        <f>'Emission events'!BT16+'Emission events'!BU16</f>
        <v>0</v>
      </c>
      <c r="G16">
        <f>'Emission events'!DV16+'Emission events'!DW16</f>
        <v>0</v>
      </c>
      <c r="H16">
        <f>'Emission events'!FX16+'Emission events'!FY16</f>
        <v>0</v>
      </c>
      <c r="I16">
        <f>'Emission events'!HZ16+'Emission events'!IA16</f>
        <v>0</v>
      </c>
      <c r="J16">
        <f>'Emission events'!KB16+'Emission events'!KC16</f>
        <v>0</v>
      </c>
      <c r="K16">
        <f t="shared" si="3"/>
        <v>0</v>
      </c>
      <c r="L16" s="7">
        <f t="shared" si="4"/>
        <v>1607679913220390.5</v>
      </c>
      <c r="M16" s="7"/>
      <c r="N16">
        <v>0</v>
      </c>
      <c r="O16" s="7">
        <f t="shared" si="0"/>
        <v>0</v>
      </c>
      <c r="P16" s="7">
        <f t="shared" si="1"/>
        <v>0</v>
      </c>
      <c r="Q16" s="7">
        <f t="shared" si="2"/>
        <v>0</v>
      </c>
      <c r="R16" s="7"/>
      <c r="W16" s="7"/>
      <c r="X16" s="57"/>
    </row>
    <row r="17" spans="1:24" x14ac:dyDescent="0.25">
      <c r="A17">
        <f>'Initial absorption'!A17</f>
        <v>355</v>
      </c>
      <c r="B17" s="7">
        <f>'Initial absorption'!E17</f>
        <v>5.40045E+18</v>
      </c>
      <c r="C17" s="7">
        <f>'Initial absorption'!X17</f>
        <v>2495742881158345</v>
      </c>
      <c r="F17">
        <f>'Emission events'!BT17+'Emission events'!BU17</f>
        <v>0</v>
      </c>
      <c r="G17">
        <f>'Emission events'!DV17+'Emission events'!DW17</f>
        <v>0</v>
      </c>
      <c r="H17">
        <f>'Emission events'!FX17+'Emission events'!FY17</f>
        <v>0</v>
      </c>
      <c r="I17">
        <f>'Emission events'!HZ17+'Emission events'!IA17</f>
        <v>0</v>
      </c>
      <c r="J17">
        <f>'Emission events'!KB17+'Emission events'!KC17</f>
        <v>0</v>
      </c>
      <c r="K17">
        <f t="shared" si="3"/>
        <v>0</v>
      </c>
      <c r="L17" s="7">
        <f t="shared" si="4"/>
        <v>2495742881158345</v>
      </c>
      <c r="M17" s="7"/>
      <c r="N17">
        <v>0</v>
      </c>
      <c r="O17" s="7">
        <f t="shared" si="0"/>
        <v>0</v>
      </c>
      <c r="P17" s="7">
        <f t="shared" si="1"/>
        <v>0</v>
      </c>
      <c r="Q17" s="7">
        <f t="shared" si="2"/>
        <v>0</v>
      </c>
      <c r="R17" s="7"/>
      <c r="W17" s="7"/>
      <c r="X17" s="57"/>
    </row>
    <row r="18" spans="1:24" x14ac:dyDescent="0.25">
      <c r="A18">
        <f>'Initial absorption'!A18</f>
        <v>360</v>
      </c>
      <c r="B18" s="7">
        <f>'Initial absorption'!E18</f>
        <v>5.25235E+18</v>
      </c>
      <c r="C18" s="7">
        <f>'Initial absorption'!X18</f>
        <v>3221255869751594</v>
      </c>
      <c r="F18">
        <f>'Emission events'!BT18+'Emission events'!BU18</f>
        <v>0</v>
      </c>
      <c r="G18">
        <f>'Emission events'!DV18+'Emission events'!DW18</f>
        <v>0</v>
      </c>
      <c r="H18">
        <f>'Emission events'!FX18+'Emission events'!FY18</f>
        <v>0</v>
      </c>
      <c r="I18">
        <f>'Emission events'!HZ18+'Emission events'!IA18</f>
        <v>0</v>
      </c>
      <c r="J18">
        <f>'Emission events'!KB18+'Emission events'!KC18</f>
        <v>0</v>
      </c>
      <c r="K18">
        <f t="shared" si="3"/>
        <v>0</v>
      </c>
      <c r="L18" s="7">
        <f t="shared" si="4"/>
        <v>3221255869751594</v>
      </c>
      <c r="M18" s="7"/>
      <c r="N18">
        <v>0</v>
      </c>
      <c r="O18" s="7">
        <f t="shared" si="0"/>
        <v>0</v>
      </c>
      <c r="P18" s="7">
        <f t="shared" si="1"/>
        <v>0</v>
      </c>
      <c r="Q18" s="7">
        <f t="shared" si="2"/>
        <v>0</v>
      </c>
      <c r="R18" s="7"/>
      <c r="W18" s="7"/>
      <c r="X18" s="57"/>
    </row>
    <row r="19" spans="1:24" x14ac:dyDescent="0.25">
      <c r="A19">
        <f>'Initial absorption'!A19</f>
        <v>365</v>
      </c>
      <c r="B19" s="7">
        <f>'Initial absorption'!E19</f>
        <v>5.80045E+18</v>
      </c>
      <c r="C19" s="7">
        <f>'Initial absorption'!X19</f>
        <v>4737093495365922</v>
      </c>
      <c r="F19">
        <f>'Emission events'!BT19+'Emission events'!BU19</f>
        <v>0</v>
      </c>
      <c r="G19">
        <f>'Emission events'!DV19+'Emission events'!DW19</f>
        <v>0</v>
      </c>
      <c r="H19">
        <f>'Emission events'!FX19+'Emission events'!FY19</f>
        <v>0</v>
      </c>
      <c r="I19">
        <f>'Emission events'!HZ19+'Emission events'!IA19</f>
        <v>0</v>
      </c>
      <c r="J19">
        <f>'Emission events'!KB19+'Emission events'!KC19</f>
        <v>0</v>
      </c>
      <c r="K19">
        <f t="shared" si="3"/>
        <v>0</v>
      </c>
      <c r="L19" s="7">
        <f t="shared" si="4"/>
        <v>4737093495365922</v>
      </c>
      <c r="M19" s="7"/>
      <c r="N19">
        <v>0</v>
      </c>
      <c r="O19" s="7">
        <f t="shared" si="0"/>
        <v>0</v>
      </c>
      <c r="P19" s="7">
        <f t="shared" si="1"/>
        <v>0</v>
      </c>
      <c r="Q19" s="7">
        <f t="shared" si="2"/>
        <v>0</v>
      </c>
      <c r="R19" s="7"/>
      <c r="W19" s="7"/>
      <c r="X19" s="57"/>
    </row>
    <row r="20" spans="1:24" x14ac:dyDescent="0.25">
      <c r="A20">
        <f>'Initial absorption'!A20</f>
        <v>370</v>
      </c>
      <c r="B20" s="7">
        <f>'Initial absorption'!E20</f>
        <v>6.81765E+18</v>
      </c>
      <c r="C20" s="7">
        <f>'Initial absorption'!X20</f>
        <v>7565725423589960</v>
      </c>
      <c r="F20">
        <f>'Emission events'!BT20+'Emission events'!BU20</f>
        <v>0</v>
      </c>
      <c r="G20">
        <f>'Emission events'!DV20+'Emission events'!DW20</f>
        <v>0</v>
      </c>
      <c r="H20">
        <f>'Emission events'!FX20+'Emission events'!FY20</f>
        <v>0</v>
      </c>
      <c r="I20">
        <f>'Emission events'!HZ20+'Emission events'!IA20</f>
        <v>0</v>
      </c>
      <c r="J20">
        <f>'Emission events'!KB20+'Emission events'!KC20</f>
        <v>0</v>
      </c>
      <c r="K20">
        <f t="shared" si="3"/>
        <v>0</v>
      </c>
      <c r="L20" s="7">
        <f t="shared" si="4"/>
        <v>7565725423589960</v>
      </c>
      <c r="M20" s="7"/>
      <c r="N20">
        <v>0</v>
      </c>
      <c r="O20" s="7">
        <f t="shared" si="0"/>
        <v>0</v>
      </c>
      <c r="P20" s="7">
        <f t="shared" si="1"/>
        <v>0</v>
      </c>
      <c r="Q20" s="7">
        <f t="shared" si="2"/>
        <v>0</v>
      </c>
      <c r="R20" s="7"/>
      <c r="W20" s="7"/>
      <c r="X20" s="57"/>
    </row>
    <row r="21" spans="1:24" x14ac:dyDescent="0.25">
      <c r="A21">
        <f>'Initial absorption'!A21</f>
        <v>375</v>
      </c>
      <c r="B21" s="7">
        <f>'Initial absorption'!E21</f>
        <v>5.60565E+18</v>
      </c>
      <c r="C21" s="7">
        <f>'Initial absorption'!X21</f>
        <v>9444756667359448</v>
      </c>
      <c r="F21">
        <f>'Emission events'!BT21+'Emission events'!BU21</f>
        <v>0</v>
      </c>
      <c r="G21">
        <f>'Emission events'!DV21+'Emission events'!DW21</f>
        <v>0</v>
      </c>
      <c r="H21">
        <f>'Emission events'!FX21+'Emission events'!FY21</f>
        <v>0</v>
      </c>
      <c r="I21">
        <f>'Emission events'!HZ21+'Emission events'!IA21</f>
        <v>0</v>
      </c>
      <c r="J21">
        <f>'Emission events'!KB21+'Emission events'!KC21</f>
        <v>0</v>
      </c>
      <c r="K21">
        <f t="shared" si="3"/>
        <v>0</v>
      </c>
      <c r="L21" s="7">
        <f t="shared" si="4"/>
        <v>9444756667359448</v>
      </c>
      <c r="M21" s="7"/>
      <c r="N21">
        <v>0</v>
      </c>
      <c r="O21" s="7">
        <f t="shared" si="0"/>
        <v>0</v>
      </c>
      <c r="P21" s="7">
        <f t="shared" si="1"/>
        <v>0</v>
      </c>
      <c r="Q21" s="7">
        <f t="shared" si="2"/>
        <v>0</v>
      </c>
      <c r="R21" s="7"/>
      <c r="W21" s="7"/>
      <c r="X21" s="57"/>
    </row>
    <row r="22" spans="1:24" x14ac:dyDescent="0.25">
      <c r="A22">
        <f>'Initial absorption'!A22</f>
        <v>380</v>
      </c>
      <c r="B22" s="7">
        <f>'Initial absorption'!E22</f>
        <v>6.7199E+18</v>
      </c>
      <c r="C22" s="7">
        <f>'Initial absorption'!X22</f>
        <v>1.5366199940946426E+16</v>
      </c>
      <c r="F22">
        <f>'Emission events'!BT22+'Emission events'!BU22</f>
        <v>0</v>
      </c>
      <c r="G22">
        <f>'Emission events'!DV22+'Emission events'!DW22</f>
        <v>0</v>
      </c>
      <c r="H22">
        <f>'Emission events'!FX22+'Emission events'!FY22</f>
        <v>0</v>
      </c>
      <c r="I22">
        <f>'Emission events'!HZ22+'Emission events'!IA22</f>
        <v>0</v>
      </c>
      <c r="J22">
        <f>'Emission events'!KB22+'Emission events'!KC22</f>
        <v>0</v>
      </c>
      <c r="K22">
        <f t="shared" si="3"/>
        <v>0</v>
      </c>
      <c r="L22" s="7">
        <f>C22+K22</f>
        <v>1.5366199940946426E+16</v>
      </c>
      <c r="M22" s="7"/>
      <c r="N22">
        <v>2.0000000000000001E-4</v>
      </c>
      <c r="O22" s="7">
        <f t="shared" si="0"/>
        <v>1343980000000000</v>
      </c>
      <c r="P22" s="7">
        <f t="shared" si="1"/>
        <v>3073239988189.2852</v>
      </c>
      <c r="Q22" s="7">
        <f t="shared" si="2"/>
        <v>3073239988189.2852</v>
      </c>
      <c r="R22" s="7"/>
      <c r="W22" s="7"/>
      <c r="X22" s="57"/>
    </row>
    <row r="23" spans="1:24" x14ac:dyDescent="0.25">
      <c r="A23">
        <f>'Initial absorption'!A23</f>
        <v>385</v>
      </c>
      <c r="B23" s="7">
        <f>'Initial absorption'!E23</f>
        <v>6.2902E+18</v>
      </c>
      <c r="C23" s="7">
        <f>'Initial absorption'!X23</f>
        <v>1.9448059783996616E+16</v>
      </c>
      <c r="F23">
        <f>'Emission events'!BT23+'Emission events'!BU23</f>
        <v>0</v>
      </c>
      <c r="G23">
        <f>'Emission events'!DV23+'Emission events'!DW23</f>
        <v>0</v>
      </c>
      <c r="H23">
        <f>'Emission events'!FX23+'Emission events'!FY23</f>
        <v>0</v>
      </c>
      <c r="I23">
        <f>'Emission events'!HZ23+'Emission events'!IA23</f>
        <v>0</v>
      </c>
      <c r="J23">
        <f>'Emission events'!KB23+'Emission events'!KC23</f>
        <v>0</v>
      </c>
      <c r="K23">
        <f t="shared" si="3"/>
        <v>0</v>
      </c>
      <c r="L23" s="7">
        <f t="shared" si="4"/>
        <v>1.9448059783996616E+16</v>
      </c>
      <c r="M23" s="7"/>
      <c r="N23">
        <v>3.9555999999999999E-4</v>
      </c>
      <c r="O23" s="7">
        <f t="shared" si="0"/>
        <v>2488151512000000</v>
      </c>
      <c r="P23" s="7">
        <f t="shared" si="1"/>
        <v>7692874528157.7012</v>
      </c>
      <c r="Q23" s="7">
        <f t="shared" si="2"/>
        <v>7692874528157.7012</v>
      </c>
      <c r="R23" s="7"/>
      <c r="W23" s="7"/>
      <c r="X23" s="57"/>
    </row>
    <row r="24" spans="1:24" x14ac:dyDescent="0.25">
      <c r="A24">
        <f>'Initial absorption'!A24</f>
        <v>390</v>
      </c>
      <c r="B24" s="7">
        <f>'Initial absorption'!E24</f>
        <v>7.7233E+18</v>
      </c>
      <c r="C24" s="7">
        <f>'Initial absorption'!X24</f>
        <v>3.1572968628655172E+16</v>
      </c>
      <c r="F24">
        <f>'Emission events'!BT24+'Emission events'!BU24</f>
        <v>0</v>
      </c>
      <c r="G24">
        <f>'Emission events'!DV24+'Emission events'!DW24</f>
        <v>0</v>
      </c>
      <c r="H24">
        <f>'Emission events'!FX24+'Emission events'!FY24</f>
        <v>0</v>
      </c>
      <c r="I24">
        <f>'Emission events'!HZ24+'Emission events'!IA24</f>
        <v>0</v>
      </c>
      <c r="J24">
        <f>'Emission events'!KB24+'Emission events'!KC24</f>
        <v>0</v>
      </c>
      <c r="K24">
        <f t="shared" si="3"/>
        <v>0</v>
      </c>
      <c r="L24" s="7">
        <f t="shared" si="4"/>
        <v>3.1572968628655172E+16</v>
      </c>
      <c r="M24" s="7"/>
      <c r="N24">
        <v>8.0000000000000004E-4</v>
      </c>
      <c r="O24" s="7">
        <f t="shared" si="0"/>
        <v>6178640000000000</v>
      </c>
      <c r="P24" s="7">
        <f t="shared" si="1"/>
        <v>25258374902924.141</v>
      </c>
      <c r="Q24" s="7">
        <f t="shared" si="2"/>
        <v>25258374902924.141</v>
      </c>
      <c r="R24" s="7"/>
      <c r="W24" s="7"/>
      <c r="X24" s="57"/>
    </row>
    <row r="25" spans="1:24" x14ac:dyDescent="0.25">
      <c r="A25">
        <f>'Initial absorption'!A25</f>
        <v>395</v>
      </c>
      <c r="B25" s="7">
        <f>'Initial absorption'!E25</f>
        <v>7.8248E+18</v>
      </c>
      <c r="C25" s="7">
        <f>'Initial absorption'!X25</f>
        <v>4.2055547565647896E+16</v>
      </c>
      <c r="F25">
        <f>'Emission events'!BT25+'Emission events'!BU25</f>
        <v>0</v>
      </c>
      <c r="G25">
        <f>'Emission events'!DV25+'Emission events'!DW25</f>
        <v>0</v>
      </c>
      <c r="H25">
        <f>'Emission events'!FX25+'Emission events'!FY25</f>
        <v>0</v>
      </c>
      <c r="I25">
        <f>'Emission events'!HZ25+'Emission events'!IA25</f>
        <v>0</v>
      </c>
      <c r="J25">
        <f>'Emission events'!KB25+'Emission events'!KC25</f>
        <v>0</v>
      </c>
      <c r="K25">
        <f t="shared" si="3"/>
        <v>0</v>
      </c>
      <c r="L25" s="7">
        <f t="shared" si="4"/>
        <v>4.2055547565647896E+16</v>
      </c>
      <c r="M25" s="7"/>
      <c r="N25">
        <v>1.5456999999999999E-3</v>
      </c>
      <c r="O25" s="7">
        <f t="shared" si="0"/>
        <v>1.209479336E+16</v>
      </c>
      <c r="P25" s="7">
        <f t="shared" si="1"/>
        <v>65005259872221.945</v>
      </c>
      <c r="Q25" s="7">
        <f t="shared" si="2"/>
        <v>65005259872221.945</v>
      </c>
      <c r="R25" s="7"/>
      <c r="W25" s="7"/>
      <c r="X25" s="57"/>
    </row>
    <row r="26" spans="1:24" x14ac:dyDescent="0.25">
      <c r="A26">
        <f>'Initial absorption'!A26</f>
        <v>400</v>
      </c>
      <c r="B26" s="7">
        <f>'Initial absorption'!E26</f>
        <v>1.120655E+19</v>
      </c>
      <c r="C26" s="7">
        <f>'Initial absorption'!X26</f>
        <v>7.8347595529153248E+16</v>
      </c>
      <c r="F26">
        <f>'Emission events'!BT26+'Emission events'!BU26</f>
        <v>0</v>
      </c>
      <c r="G26">
        <f>'Emission events'!DV26+'Emission events'!DW26</f>
        <v>0</v>
      </c>
      <c r="H26">
        <f>'Emission events'!FX26+'Emission events'!FY26</f>
        <v>0</v>
      </c>
      <c r="I26">
        <f>'Emission events'!HZ26+'Emission events'!IA26</f>
        <v>0</v>
      </c>
      <c r="J26">
        <f>'Emission events'!KB26+'Emission events'!KC26</f>
        <v>0</v>
      </c>
      <c r="K26">
        <f t="shared" si="3"/>
        <v>0</v>
      </c>
      <c r="L26" s="7">
        <f t="shared" si="4"/>
        <v>7.8347595529153248E+16</v>
      </c>
      <c r="M26" s="7"/>
      <c r="N26">
        <v>2.79999999999999E-3</v>
      </c>
      <c r="O26" s="7">
        <f t="shared" si="0"/>
        <v>3.1378339999999888E+16</v>
      </c>
      <c r="P26" s="7">
        <f t="shared" si="1"/>
        <v>219373267481628.31</v>
      </c>
      <c r="Q26" s="7">
        <f t="shared" si="2"/>
        <v>219373267481628.31</v>
      </c>
      <c r="R26" s="7"/>
      <c r="W26" s="7"/>
      <c r="X26" s="57"/>
    </row>
    <row r="27" spans="1:24" x14ac:dyDescent="0.25">
      <c r="A27">
        <f>'Initial absorption'!A27</f>
        <v>405</v>
      </c>
      <c r="B27" s="7">
        <f>'Initial absorption'!E27</f>
        <v>1.171595E+19</v>
      </c>
      <c r="C27" s="7">
        <f>'Initial absorption'!X27</f>
        <v>9.8958925691829616E+16</v>
      </c>
      <c r="F27">
        <f>'Emission events'!BT27+'Emission events'!BU27</f>
        <v>0</v>
      </c>
      <c r="G27">
        <f>'Emission events'!DV27+'Emission events'!DW27</f>
        <v>0</v>
      </c>
      <c r="H27">
        <f>'Emission events'!FX27+'Emission events'!FY27</f>
        <v>0</v>
      </c>
      <c r="I27">
        <f>'Emission events'!HZ27+'Emission events'!IA27</f>
        <v>0</v>
      </c>
      <c r="J27">
        <f>'Emission events'!KB27+'Emission events'!KC27</f>
        <v>0</v>
      </c>
      <c r="K27">
        <f t="shared" si="3"/>
        <v>0</v>
      </c>
      <c r="L27" s="7">
        <f t="shared" si="4"/>
        <v>9.8958925691829616E+16</v>
      </c>
      <c r="M27" s="7"/>
      <c r="N27">
        <v>4.6562000000000001E-3</v>
      </c>
      <c r="O27" s="7">
        <f t="shared" si="0"/>
        <v>5.455180639E+16</v>
      </c>
      <c r="P27" s="7">
        <f t="shared" si="1"/>
        <v>460772549806297.06</v>
      </c>
      <c r="Q27" s="7">
        <f t="shared" si="2"/>
        <v>460772549806297.06</v>
      </c>
      <c r="R27" s="7"/>
      <c r="W27" s="7"/>
      <c r="X27" s="57"/>
    </row>
    <row r="28" spans="1:24" x14ac:dyDescent="0.25">
      <c r="A28">
        <f>'Initial absorption'!A28</f>
        <v>410</v>
      </c>
      <c r="B28" s="7">
        <f>'Initial absorption'!E28</f>
        <v>1.1216E+19</v>
      </c>
      <c r="C28" s="7">
        <f>'Initial absorption'!X28</f>
        <v>1.1076853945091158E+17</v>
      </c>
      <c r="F28">
        <f>'Emission events'!BT28+'Emission events'!BU28</f>
        <v>0</v>
      </c>
      <c r="G28">
        <f>'Emission events'!DV28+'Emission events'!DW28</f>
        <v>0</v>
      </c>
      <c r="H28">
        <f>'Emission events'!FX28+'Emission events'!FY28</f>
        <v>0</v>
      </c>
      <c r="I28">
        <f>'Emission events'!HZ28+'Emission events'!IA28</f>
        <v>0</v>
      </c>
      <c r="J28">
        <f>'Emission events'!KB28+'Emission events'!KC28</f>
        <v>0</v>
      </c>
      <c r="K28">
        <f t="shared" si="3"/>
        <v>0</v>
      </c>
      <c r="L28" s="7">
        <f t="shared" si="4"/>
        <v>1.1076853945091158E+17</v>
      </c>
      <c r="M28" s="7"/>
      <c r="N28">
        <v>7.4000000000000003E-3</v>
      </c>
      <c r="O28" s="7">
        <f t="shared" si="0"/>
        <v>8.29984E+16</v>
      </c>
      <c r="P28" s="7">
        <f t="shared" si="1"/>
        <v>819687191936745.75</v>
      </c>
      <c r="Q28" s="7">
        <f t="shared" si="2"/>
        <v>819687191936745.75</v>
      </c>
      <c r="R28" s="7"/>
      <c r="W28" s="7"/>
      <c r="X28" s="57"/>
    </row>
    <row r="29" spans="1:24" x14ac:dyDescent="0.25">
      <c r="A29">
        <f>'Initial absorption'!A29</f>
        <v>415</v>
      </c>
      <c r="B29" s="7">
        <f>'Initial absorption'!E29</f>
        <v>1.2736E+19</v>
      </c>
      <c r="C29" s="7">
        <f>'Initial absorption'!X29</f>
        <v>1.0644410517302837E+17</v>
      </c>
      <c r="F29">
        <f>'Emission events'!BT29+'Emission events'!BU29</f>
        <v>0</v>
      </c>
      <c r="G29">
        <f>'Emission events'!DV29+'Emission events'!DW29</f>
        <v>0</v>
      </c>
      <c r="H29">
        <f>'Emission events'!FX29+'Emission events'!FY29</f>
        <v>0</v>
      </c>
      <c r="I29">
        <f>'Emission events'!HZ29+'Emission events'!IA29</f>
        <v>0</v>
      </c>
      <c r="J29">
        <f>'Emission events'!KB29+'Emission events'!KC29</f>
        <v>0</v>
      </c>
      <c r="K29">
        <f t="shared" si="3"/>
        <v>0</v>
      </c>
      <c r="L29" s="7">
        <f t="shared" si="4"/>
        <v>1.0644410517302837E+17</v>
      </c>
      <c r="M29" s="7"/>
      <c r="N29">
        <v>1.1779E-2</v>
      </c>
      <c r="O29" s="7">
        <f t="shared" si="0"/>
        <v>1.50017344E+17</v>
      </c>
      <c r="P29" s="7">
        <f t="shared" si="1"/>
        <v>1253805114833101</v>
      </c>
      <c r="Q29" s="7">
        <f t="shared" si="2"/>
        <v>1253805114833101</v>
      </c>
      <c r="R29" s="7"/>
      <c r="W29" s="7"/>
      <c r="X29" s="57"/>
    </row>
    <row r="30" spans="1:24" x14ac:dyDescent="0.25">
      <c r="A30">
        <f>'Initial absorption'!A30</f>
        <v>420</v>
      </c>
      <c r="B30" s="7">
        <f>'Initial absorption'!E30</f>
        <v>1.21631E+19</v>
      </c>
      <c r="C30" s="7">
        <f>'Initial absorption'!X30</f>
        <v>6.9662726470746576E+16</v>
      </c>
      <c r="F30">
        <f>'Emission events'!BT30+'Emission events'!BU30</f>
        <v>0</v>
      </c>
      <c r="G30">
        <f>'Emission events'!DV30+'Emission events'!DW30</f>
        <v>0</v>
      </c>
      <c r="H30">
        <f>'Emission events'!FX30+'Emission events'!FY30</f>
        <v>0</v>
      </c>
      <c r="I30">
        <f>'Emission events'!HZ30+'Emission events'!IA30</f>
        <v>0</v>
      </c>
      <c r="J30">
        <f>'Emission events'!KB30+'Emission events'!KC30</f>
        <v>0</v>
      </c>
      <c r="K30">
        <f t="shared" si="3"/>
        <v>0</v>
      </c>
      <c r="L30" s="7">
        <f t="shared" si="4"/>
        <v>6.9662726470746576E+16</v>
      </c>
      <c r="M30" s="7"/>
      <c r="N30">
        <v>1.7500000000000002E-2</v>
      </c>
      <c r="O30" s="7">
        <f t="shared" si="0"/>
        <v>2.1285425000000003E+17</v>
      </c>
      <c r="P30" s="7">
        <f t="shared" si="1"/>
        <v>1219097713238065.3</v>
      </c>
      <c r="Q30" s="7">
        <f t="shared" si="2"/>
        <v>1219097713238065.3</v>
      </c>
      <c r="R30" s="7"/>
      <c r="W30" s="7"/>
      <c r="X30" s="57"/>
    </row>
    <row r="31" spans="1:24" x14ac:dyDescent="0.25">
      <c r="A31">
        <f>'Initial absorption'!A31</f>
        <v>425</v>
      </c>
      <c r="B31" s="7">
        <f>'Initial absorption'!E31</f>
        <v>1.32567E+19</v>
      </c>
      <c r="C31" s="7">
        <f>'Initial absorption'!X31</f>
        <v>3.2767257786341888E+16</v>
      </c>
      <c r="F31">
        <f>'Emission events'!BT31+'Emission events'!BU31</f>
        <v>0</v>
      </c>
      <c r="G31">
        <f>'Emission events'!DV31+'Emission events'!DW31</f>
        <v>0</v>
      </c>
      <c r="H31">
        <f>'Emission events'!FX31+'Emission events'!FY31</f>
        <v>0</v>
      </c>
      <c r="I31">
        <f>'Emission events'!HZ31+'Emission events'!IA31</f>
        <v>0</v>
      </c>
      <c r="J31">
        <f>'Emission events'!KB31+'Emission events'!KC31</f>
        <v>0</v>
      </c>
      <c r="K31">
        <f t="shared" si="3"/>
        <v>0</v>
      </c>
      <c r="L31" s="7">
        <f t="shared" si="4"/>
        <v>3.2767257786341888E+16</v>
      </c>
      <c r="M31" s="7"/>
      <c r="N31">
        <v>2.2678E-2</v>
      </c>
      <c r="O31" s="7">
        <f t="shared" si="0"/>
        <v>3.006354426E+17</v>
      </c>
      <c r="P31" s="7">
        <f t="shared" si="1"/>
        <v>743095872078661.38</v>
      </c>
      <c r="Q31" s="7">
        <f t="shared" si="2"/>
        <v>743095872078661.38</v>
      </c>
      <c r="R31" s="7"/>
      <c r="W31" s="7"/>
      <c r="X31" s="57"/>
    </row>
    <row r="32" spans="1:24" x14ac:dyDescent="0.25">
      <c r="A32">
        <f>'Initial absorption'!A32</f>
        <v>430</v>
      </c>
      <c r="B32" s="7">
        <f>'Initial absorption'!E32</f>
        <v>9.6187E+18</v>
      </c>
      <c r="C32" s="7">
        <f>'Initial absorption'!X32</f>
        <v>3.206310672725844E+16</v>
      </c>
      <c r="F32">
        <f>'Emission events'!BT32+'Emission events'!BU32</f>
        <v>152111007052360.38</v>
      </c>
      <c r="G32">
        <f>'Emission events'!DV32+'Emission events'!DW32</f>
        <v>39137748251347.766</v>
      </c>
      <c r="H32">
        <f>'Emission events'!FX32+'Emission events'!FY32</f>
        <v>10135648144783.326</v>
      </c>
      <c r="I32">
        <f>'Emission events'!HZ32+'Emission events'!IA32</f>
        <v>2645109841960.4941</v>
      </c>
      <c r="J32">
        <f>'Emission events'!KB32+'Emission events'!KC32</f>
        <v>696510352436.31726</v>
      </c>
      <c r="K32">
        <f t="shared" si="3"/>
        <v>204726023642888.25</v>
      </c>
      <c r="L32" s="7">
        <f t="shared" si="4"/>
        <v>3.2267832750901328E+16</v>
      </c>
      <c r="M32" s="7"/>
      <c r="N32">
        <v>2.7300000000000001E-2</v>
      </c>
      <c r="O32" s="7">
        <f t="shared" si="0"/>
        <v>2.6259051E+17</v>
      </c>
      <c r="P32" s="7">
        <f t="shared" si="1"/>
        <v>875322813654155.5</v>
      </c>
      <c r="Q32" s="7">
        <f t="shared" si="2"/>
        <v>880911834099606.25</v>
      </c>
      <c r="R32" s="7"/>
      <c r="W32" s="7"/>
      <c r="X32" s="57"/>
    </row>
    <row r="33" spans="1:24" x14ac:dyDescent="0.25">
      <c r="A33">
        <f>'Initial absorption'!A33</f>
        <v>435</v>
      </c>
      <c r="B33" s="7">
        <f>'Initial absorption'!E33</f>
        <v>1.35823E+19</v>
      </c>
      <c r="C33" s="7">
        <f>'Initial absorption'!X33</f>
        <v>4.4304260692908403E+17</v>
      </c>
      <c r="F33">
        <f>'Emission events'!BT33+'Emission events'!BU33</f>
        <v>5213511689975266</v>
      </c>
      <c r="G33">
        <f>'Emission events'!DV33+'Emission events'!DW33</f>
        <v>1341422372921856.8</v>
      </c>
      <c r="H33">
        <f>'Emission events'!FX33+'Emission events'!FY33</f>
        <v>347393138158071.38</v>
      </c>
      <c r="I33">
        <f>'Emission events'!HZ33+'Emission events'!IA33</f>
        <v>90659521290150.297</v>
      </c>
      <c r="J33">
        <f>'Emission events'!KB33+'Emission events'!KC33</f>
        <v>23872466134982.34</v>
      </c>
      <c r="K33">
        <f t="shared" si="3"/>
        <v>7016859188480326</v>
      </c>
      <c r="L33" s="7">
        <f t="shared" si="4"/>
        <v>4.5005946611756435E+17</v>
      </c>
      <c r="M33" s="7"/>
      <c r="N33">
        <v>3.2584000000000002E-2</v>
      </c>
      <c r="O33" s="7">
        <f t="shared" si="0"/>
        <v>4.425656632E+17</v>
      </c>
      <c r="P33" s="7">
        <f t="shared" si="1"/>
        <v>1.4436100304177274E+16</v>
      </c>
      <c r="Q33" s="7">
        <f t="shared" si="2"/>
        <v>1.4664737643974718E+16</v>
      </c>
      <c r="R33" s="7"/>
      <c r="W33" s="7"/>
      <c r="X33" s="57"/>
    </row>
    <row r="34" spans="1:24" x14ac:dyDescent="0.25">
      <c r="A34">
        <f>'Initial absorption'!A34</f>
        <v>440</v>
      </c>
      <c r="B34" s="7">
        <f>'Initial absorption'!E34</f>
        <v>1.46654E+19</v>
      </c>
      <c r="C34" s="7">
        <f>'Initial absorption'!X34</f>
        <v>1.4348348189034611E+18</v>
      </c>
      <c r="F34">
        <f>'Emission events'!BT34+'Emission events'!BU34</f>
        <v>1.5908066916684346E+16</v>
      </c>
      <c r="G34">
        <f>'Emission events'!DV34+'Emission events'!DW34</f>
        <v>4093102335036607</v>
      </c>
      <c r="H34">
        <f>'Emission events'!FX34+'Emission events'!FY34</f>
        <v>1060005926301430.6</v>
      </c>
      <c r="I34">
        <f>'Emission events'!HZ34+'Emission events'!IA34</f>
        <v>276630765802526.16</v>
      </c>
      <c r="J34">
        <f>'Emission events'!KB34+'Emission events'!KC34</f>
        <v>72842416268444.516</v>
      </c>
      <c r="K34">
        <f t="shared" si="3"/>
        <v>2.1410648360093356E+16</v>
      </c>
      <c r="L34" s="7">
        <f t="shared" si="4"/>
        <v>1.4562454672635546E+18</v>
      </c>
      <c r="M34" s="7"/>
      <c r="N34">
        <v>3.7900000000000003E-2</v>
      </c>
      <c r="O34" s="7">
        <f t="shared" ref="O34:O65" si="5">B34*N34</f>
        <v>5.5581866000000006E+17</v>
      </c>
      <c r="P34" s="7">
        <f t="shared" ref="P34:P65" si="6">N34*C34</f>
        <v>5.4380239636441184E+16</v>
      </c>
      <c r="Q34" s="7">
        <f t="shared" ref="Q34:Q65" si="7">N34*L34</f>
        <v>5.519170320928872E+16</v>
      </c>
      <c r="R34" s="7"/>
      <c r="W34" s="7"/>
      <c r="X34" s="57"/>
    </row>
    <row r="35" spans="1:24" x14ac:dyDescent="0.25">
      <c r="A35">
        <f>'Initial absorption'!A35</f>
        <v>445</v>
      </c>
      <c r="B35" s="7">
        <f>'Initial absorption'!E35</f>
        <v>1.60494E+19</v>
      </c>
      <c r="C35" s="7">
        <f>'Initial absorption'!X35</f>
        <v>1.9843931887826639E+18</v>
      </c>
      <c r="F35">
        <f>'Emission events'!BT35+'Emission events'!BU35</f>
        <v>1.4190369638505152E+16</v>
      </c>
      <c r="G35">
        <f>'Emission events'!DV35+'Emission events'!DW35</f>
        <v>3651143498867299.5</v>
      </c>
      <c r="H35">
        <f>'Emission events'!FX35+'Emission events'!FY35</f>
        <v>945550203679836.75</v>
      </c>
      <c r="I35">
        <f>'Emission events'!HZ35+'Emission events'!IA35</f>
        <v>246761145818638</v>
      </c>
      <c r="J35">
        <f>'Emission events'!KB35+'Emission events'!KC35</f>
        <v>64977147608487.109</v>
      </c>
      <c r="K35">
        <f t="shared" si="3"/>
        <v>1.9098801634479416E+16</v>
      </c>
      <c r="L35" s="7">
        <f t="shared" si="4"/>
        <v>2.0034919904171433E+18</v>
      </c>
      <c r="M35" s="7"/>
      <c r="N35">
        <v>4.2390999999999998E-2</v>
      </c>
      <c r="O35" s="7">
        <f t="shared" si="5"/>
        <v>6.803501154E+17</v>
      </c>
      <c r="P35" s="7">
        <f t="shared" si="6"/>
        <v>8.4120411665685904E+16</v>
      </c>
      <c r="Q35" s="7">
        <f t="shared" si="7"/>
        <v>8.493002896577312E+16</v>
      </c>
      <c r="R35" s="7"/>
      <c r="W35" s="7"/>
      <c r="X35" s="57"/>
    </row>
    <row r="36" spans="1:24" x14ac:dyDescent="0.25">
      <c r="A36">
        <f>'Initial absorption'!A36</f>
        <v>450</v>
      </c>
      <c r="B36" s="7">
        <f>'Initial absorption'!E36</f>
        <v>1.76447E+19</v>
      </c>
      <c r="C36" s="7">
        <f>'Initial absorption'!X36</f>
        <v>2.4285507339870991E+18</v>
      </c>
      <c r="F36">
        <f>'Emission events'!BT36+'Emission events'!BU36</f>
        <v>1.6781880428063568E+16</v>
      </c>
      <c r="G36">
        <f>'Emission events'!DV36+'Emission events'!DW36</f>
        <v>4317932174044996.5</v>
      </c>
      <c r="H36">
        <f>'Emission events'!FX36+'Emission events'!FY36</f>
        <v>1118230945431365.9</v>
      </c>
      <c r="I36">
        <f>'Emission events'!HZ36+'Emission events'!IA36</f>
        <v>291825805029316.75</v>
      </c>
      <c r="J36">
        <f>'Emission events'!KB36+'Emission events'!KC36</f>
        <v>76843574163381.453</v>
      </c>
      <c r="K36">
        <f t="shared" si="3"/>
        <v>2.2586712926732624E+16</v>
      </c>
      <c r="L36" s="7">
        <f t="shared" si="4"/>
        <v>2.4511374469138319E+18</v>
      </c>
      <c r="M36" s="7"/>
      <c r="N36">
        <v>4.6800000000000001E-2</v>
      </c>
      <c r="O36" s="7">
        <f t="shared" si="5"/>
        <v>8.2577196E+17</v>
      </c>
      <c r="P36" s="7">
        <f t="shared" si="6"/>
        <v>1.1365617435059624E+17</v>
      </c>
      <c r="Q36" s="7">
        <f t="shared" si="7"/>
        <v>1.1471323251556734E+17</v>
      </c>
      <c r="R36" s="7"/>
      <c r="W36" s="7"/>
      <c r="X36" s="57"/>
    </row>
    <row r="37" spans="1:24" x14ac:dyDescent="0.25">
      <c r="A37">
        <f>'Initial absorption'!A37</f>
        <v>455</v>
      </c>
      <c r="B37" s="7">
        <f>'Initial absorption'!E37</f>
        <v>1.748305E+19</v>
      </c>
      <c r="C37" s="7">
        <f>'Initial absorption'!X37</f>
        <v>2.6610727487719132E+18</v>
      </c>
      <c r="F37">
        <f>'Emission events'!BT37+'Emission events'!BU37</f>
        <v>2.6262317746732728E+16</v>
      </c>
      <c r="G37">
        <f>'Emission events'!DV37+'Emission events'!DW37</f>
        <v>6757222901789858</v>
      </c>
      <c r="H37">
        <f>'Emission events'!FX37+'Emission events'!FY37</f>
        <v>1749943132358292.5</v>
      </c>
      <c r="I37">
        <f>'Emission events'!HZ37+'Emission events'!IA37</f>
        <v>456684341854789.88</v>
      </c>
      <c r="J37">
        <f>'Emission events'!KB37+'Emission events'!KC37</f>
        <v>120254125878443.59</v>
      </c>
      <c r="K37">
        <f t="shared" si="3"/>
        <v>3.5346422248614108E+16</v>
      </c>
      <c r="L37" s="7">
        <f t="shared" si="4"/>
        <v>2.6964191710205271E+18</v>
      </c>
      <c r="M37" s="7"/>
      <c r="N37">
        <v>5.2122000000000002E-2</v>
      </c>
      <c r="O37" s="7">
        <f t="shared" si="5"/>
        <v>9.112515321E+17</v>
      </c>
      <c r="P37" s="7">
        <f t="shared" si="6"/>
        <v>1.3870043381148966E+17</v>
      </c>
      <c r="Q37" s="7">
        <f t="shared" si="7"/>
        <v>1.4054276003193192E+17</v>
      </c>
      <c r="R37" s="7"/>
      <c r="W37" s="7"/>
      <c r="X37" s="57"/>
    </row>
    <row r="38" spans="1:24" x14ac:dyDescent="0.25">
      <c r="A38">
        <f>'Initial absorption'!A38</f>
        <v>460</v>
      </c>
      <c r="B38" s="7">
        <f>'Initial absorption'!E38</f>
        <v>1.768965E+19</v>
      </c>
      <c r="C38" s="7">
        <f>'Initial absorption'!X38</f>
        <v>2.9161524045312092E+18</v>
      </c>
      <c r="F38">
        <f>'Emission events'!BT38+'Emission events'!BU38</f>
        <v>4.2987005306512848E+16</v>
      </c>
      <c r="G38">
        <f>'Emission events'!DV38+'Emission events'!DW38</f>
        <v>1.1060439506435728E+16</v>
      </c>
      <c r="H38">
        <f>'Emission events'!FX38+'Emission events'!FY38</f>
        <v>2864363132082669</v>
      </c>
      <c r="I38">
        <f>'Emission events'!HZ38+'Emission events'!IA38</f>
        <v>747515600718657.5</v>
      </c>
      <c r="J38">
        <f>'Emission events'!KB38+'Emission events'!KC38</f>
        <v>196835816134691.09</v>
      </c>
      <c r="K38">
        <f t="shared" si="3"/>
        <v>5.7856159361884592E+16</v>
      </c>
      <c r="L38" s="7">
        <f t="shared" si="4"/>
        <v>2.9740085638930939E+18</v>
      </c>
      <c r="M38" s="7"/>
      <c r="N38">
        <v>0.06</v>
      </c>
      <c r="O38" s="7">
        <f t="shared" si="5"/>
        <v>1.061379E+18</v>
      </c>
      <c r="P38" s="7">
        <f t="shared" si="6"/>
        <v>1.7496914427187254E+17</v>
      </c>
      <c r="Q38" s="7">
        <f t="shared" si="7"/>
        <v>1.7844051383358563E+17</v>
      </c>
      <c r="R38" s="7"/>
      <c r="W38" s="7"/>
      <c r="X38" s="57"/>
    </row>
    <row r="39" spans="1:24" x14ac:dyDescent="0.25">
      <c r="A39">
        <f>'Initial absorption'!A39</f>
        <v>465</v>
      </c>
      <c r="B39" s="7">
        <f>'Initial absorption'!E39</f>
        <v>1.796965E+19</v>
      </c>
      <c r="C39" s="7">
        <f>'Initial absorption'!X39</f>
        <v>3.1766063413443978E+18</v>
      </c>
      <c r="F39">
        <f>'Emission events'!BT39+'Emission events'!BU39</f>
        <v>7.3341603116768128E+16</v>
      </c>
      <c r="G39">
        <f>'Emission events'!DV39+'Emission events'!DW39</f>
        <v>1.937167165164716E+16</v>
      </c>
      <c r="H39">
        <f>'Emission events'!FX39+'Emission events'!FY39</f>
        <v>5171351734355089</v>
      </c>
      <c r="I39">
        <f>'Emission events'!HZ39+'Emission events'!IA39</f>
        <v>1397024880084345</v>
      </c>
      <c r="J39">
        <f>'Emission events'!KB39+'Emission events'!KC39</f>
        <v>382323315197730.38</v>
      </c>
      <c r="K39">
        <f t="shared" si="3"/>
        <v>9.9663974698052464E+16</v>
      </c>
      <c r="L39" s="7">
        <f t="shared" si="4"/>
        <v>3.2762703160424504E+18</v>
      </c>
      <c r="M39" s="7"/>
      <c r="N39">
        <v>7.2942000000000007E-2</v>
      </c>
      <c r="O39" s="7">
        <f t="shared" si="5"/>
        <v>1.3107422103E+18</v>
      </c>
      <c r="P39" s="7">
        <f t="shared" si="6"/>
        <v>2.3170801975034307E+17</v>
      </c>
      <c r="Q39" s="7">
        <f t="shared" si="7"/>
        <v>2.3897770939276845E+17</v>
      </c>
      <c r="R39" s="7"/>
      <c r="W39" s="7"/>
      <c r="X39" s="57"/>
    </row>
    <row r="40" spans="1:24" x14ac:dyDescent="0.25">
      <c r="A40">
        <f>'Initial absorption'!A40</f>
        <v>470</v>
      </c>
      <c r="B40" s="7">
        <f>'Initial absorption'!E40</f>
        <v>1.78673E+19</v>
      </c>
      <c r="C40" s="7">
        <f>'Initial absorption'!X40</f>
        <v>3.3723916483104978E+18</v>
      </c>
      <c r="F40">
        <f>'Emission events'!BT40+'Emission events'!BU40</f>
        <v>1.3726671164079827E+17</v>
      </c>
      <c r="G40">
        <f>'Emission events'!DV40+'Emission events'!DW40</f>
        <v>3.668182078941748E+16</v>
      </c>
      <c r="H40">
        <f>'Emission events'!FX40+'Emission events'!FY40</f>
        <v>9920300641756912</v>
      </c>
      <c r="I40">
        <f>'Emission events'!HZ40+'Emission events'!IA40</f>
        <v>2718031708569063.5</v>
      </c>
      <c r="J40">
        <f>'Emission events'!KB40+'Emission events'!KC40</f>
        <v>755055428067442.13</v>
      </c>
      <c r="K40">
        <f t="shared" si="3"/>
        <v>1.8734192020860918E+17</v>
      </c>
      <c r="L40" s="7">
        <f t="shared" si="4"/>
        <v>3.5597335685191071E+18</v>
      </c>
      <c r="M40" s="7"/>
      <c r="N40">
        <v>9.0980000000000005E-2</v>
      </c>
      <c r="O40" s="7">
        <f t="shared" si="5"/>
        <v>1.625566954E+18</v>
      </c>
      <c r="P40" s="7">
        <f t="shared" si="6"/>
        <v>3.0682019216328909E+17</v>
      </c>
      <c r="Q40" s="7">
        <f t="shared" si="7"/>
        <v>3.2386456006386835E+17</v>
      </c>
      <c r="R40" s="7"/>
      <c r="W40" s="7"/>
      <c r="X40" s="57"/>
    </row>
    <row r="41" spans="1:24" x14ac:dyDescent="0.25">
      <c r="A41">
        <f>'Initial absorption'!A41</f>
        <v>475</v>
      </c>
      <c r="B41" s="7">
        <f>'Initial absorption'!E41</f>
        <v>1.908795E+19</v>
      </c>
      <c r="C41" s="7">
        <f>'Initial absorption'!X41</f>
        <v>3.6659553910345487E+18</v>
      </c>
      <c r="F41">
        <f>'Emission events'!BT41+'Emission events'!BU41</f>
        <v>1.9671310292633459E+17</v>
      </c>
      <c r="G41">
        <f>'Emission events'!DV41+'Emission events'!DW41</f>
        <v>5.2814187049205008E+16</v>
      </c>
      <c r="H41">
        <f>'Emission events'!FX41+'Emission events'!FY41</f>
        <v>1.435639152514389E+16</v>
      </c>
      <c r="I41">
        <f>'Emission events'!HZ41+'Emission events'!IA41</f>
        <v>3954984283584318.5</v>
      </c>
      <c r="J41">
        <f>'Emission events'!KB41+'Emission events'!KC41</f>
        <v>1104920840535722.3</v>
      </c>
      <c r="K41">
        <f t="shared" si="3"/>
        <v>2.6894358662480352E+17</v>
      </c>
      <c r="L41" s="7">
        <f t="shared" si="4"/>
        <v>3.9348989776593521E+18</v>
      </c>
      <c r="M41" s="7"/>
      <c r="N41">
        <v>0.11284</v>
      </c>
      <c r="O41" s="7">
        <f t="shared" si="5"/>
        <v>2.153884278E+18</v>
      </c>
      <c r="P41" s="7">
        <f t="shared" si="6"/>
        <v>4.136664063243385E+17</v>
      </c>
      <c r="Q41" s="7">
        <f t="shared" si="7"/>
        <v>4.4401400063908128E+17</v>
      </c>
      <c r="R41" s="7"/>
      <c r="W41" s="7"/>
      <c r="X41" s="57"/>
    </row>
    <row r="42" spans="1:24" x14ac:dyDescent="0.25">
      <c r="A42">
        <f>'Initial absorption'!A42</f>
        <v>480</v>
      </c>
      <c r="B42" s="7">
        <f>'Initial absorption'!E42</f>
        <v>1.94096E+19</v>
      </c>
      <c r="C42" s="7">
        <f>'Initial absorption'!X42</f>
        <v>3.7674973205182423E+18</v>
      </c>
      <c r="F42">
        <f>'Emission events'!BT42+'Emission events'!BU42</f>
        <v>2.9942439991185958E+17</v>
      </c>
      <c r="G42">
        <f>'Emission events'!DV42+'Emission events'!DW42</f>
        <v>8.0055369200702448E+16</v>
      </c>
      <c r="H42">
        <f>'Emission events'!FX42+'Emission events'!FY42</f>
        <v>2.1662238460584876E+16</v>
      </c>
      <c r="I42">
        <f>'Emission events'!HZ42+'Emission events'!IA42</f>
        <v>5938669750035648</v>
      </c>
      <c r="J42">
        <f>'Emission events'!KB42+'Emission events'!KC42</f>
        <v>1650748640762410.5</v>
      </c>
      <c r="K42">
        <f t="shared" si="3"/>
        <v>4.0873142596394502E+17</v>
      </c>
      <c r="L42" s="7">
        <f t="shared" si="4"/>
        <v>4.1762287464821873E+18</v>
      </c>
      <c r="M42" s="7"/>
      <c r="N42">
        <v>0.13902</v>
      </c>
      <c r="O42" s="7">
        <f t="shared" si="5"/>
        <v>2.698322592E+18</v>
      </c>
      <c r="P42" s="7">
        <f t="shared" si="6"/>
        <v>5.2375747749844608E+17</v>
      </c>
      <c r="Q42" s="7">
        <f t="shared" si="7"/>
        <v>5.8057932033595366E+17</v>
      </c>
      <c r="R42" s="7"/>
      <c r="W42" s="7"/>
      <c r="X42" s="57"/>
    </row>
    <row r="43" spans="1:24" x14ac:dyDescent="0.25">
      <c r="A43">
        <f>'Initial absorption'!A43</f>
        <v>485</v>
      </c>
      <c r="B43" s="7">
        <f>'Initial absorption'!E43</f>
        <v>1.86053E+19</v>
      </c>
      <c r="C43" s="7">
        <f>'Initial absorption'!X43</f>
        <v>4.4162440469702205E+18</v>
      </c>
      <c r="F43">
        <f>'Emission events'!BT43+'Emission events'!BU43</f>
        <v>4.506045039488967E+17</v>
      </c>
      <c r="G43">
        <f>'Emission events'!DV43+'Emission events'!DW43</f>
        <v>1.2256743443480509E+17</v>
      </c>
      <c r="H43">
        <f>'Emission events'!FX43+'Emission events'!FY43</f>
        <v>3.378672796862398E+16</v>
      </c>
      <c r="I43">
        <f>'Emission events'!HZ43+'Emission events'!IA43</f>
        <v>9445041707635914</v>
      </c>
      <c r="J43">
        <f>'Emission events'!KB43+'Emission events'!KC43</f>
        <v>2678324783440026.5</v>
      </c>
      <c r="K43">
        <f t="shared" si="3"/>
        <v>6.1908203284340173E+17</v>
      </c>
      <c r="L43" s="7">
        <f t="shared" si="4"/>
        <v>5.0353260798136218E+18</v>
      </c>
      <c r="M43" s="7"/>
      <c r="N43">
        <v>0.16986999999999999</v>
      </c>
      <c r="O43" s="7">
        <f t="shared" si="5"/>
        <v>3.160482311E+18</v>
      </c>
      <c r="P43" s="7">
        <f t="shared" si="6"/>
        <v>7.5018737625883136E+17</v>
      </c>
      <c r="Q43" s="7">
        <f t="shared" si="7"/>
        <v>8.5535084117793984E+17</v>
      </c>
      <c r="R43" s="7"/>
      <c r="W43" s="7"/>
      <c r="X43" s="57"/>
    </row>
    <row r="44" spans="1:24" x14ac:dyDescent="0.25">
      <c r="A44">
        <f>'Initial absorption'!A44</f>
        <v>490</v>
      </c>
      <c r="B44" s="7">
        <f>'Initial absorption'!E44</f>
        <v>1.96137E+19</v>
      </c>
      <c r="C44" s="7">
        <f>'Initial absorption'!X44</f>
        <v>5.187628428827222E+18</v>
      </c>
      <c r="F44">
        <f>'Emission events'!BT44+'Emission events'!BU44</f>
        <v>5.6676028818472141E+17</v>
      </c>
      <c r="G44">
        <f>'Emission events'!DV44+'Emission events'!DW44</f>
        <v>1.5833013353169728E+17</v>
      </c>
      <c r="H44">
        <f>'Emission events'!FX44+'Emission events'!FY44</f>
        <v>4.4861298492342464E+16</v>
      </c>
      <c r="I44">
        <f>'Emission events'!HZ44+'Emission events'!IA44</f>
        <v>1.2891656001008906E+16</v>
      </c>
      <c r="J44">
        <f>'Emission events'!KB44+'Emission events'!KC44</f>
        <v>3755444721383729.5</v>
      </c>
      <c r="K44">
        <f t="shared" si="3"/>
        <v>7.8659882093115366E+17</v>
      </c>
      <c r="L44" s="7">
        <f t="shared" si="4"/>
        <v>5.9742272497583759E+18</v>
      </c>
      <c r="M44" s="7"/>
      <c r="N44">
        <v>0.20802000000000001</v>
      </c>
      <c r="O44" s="7">
        <f t="shared" si="5"/>
        <v>4.080041874E+18</v>
      </c>
      <c r="P44" s="7">
        <f t="shared" si="6"/>
        <v>1.0791304657646387E+18</v>
      </c>
      <c r="Q44" s="7">
        <f t="shared" si="7"/>
        <v>1.2427587524947374E+18</v>
      </c>
      <c r="R44" s="7"/>
      <c r="W44" s="7"/>
      <c r="X44" s="57"/>
    </row>
    <row r="45" spans="1:24" x14ac:dyDescent="0.25">
      <c r="A45">
        <f>'Initial absorption'!A45</f>
        <v>495</v>
      </c>
      <c r="B45" s="7">
        <f>'Initial absorption'!E45</f>
        <v>2.015625E+19</v>
      </c>
      <c r="C45" s="7">
        <f>'Initial absorption'!X45</f>
        <v>5.2391568678372844E+18</v>
      </c>
      <c r="F45">
        <f>'Emission events'!BT45+'Emission events'!BU45</f>
        <v>5.6963242131476947E+17</v>
      </c>
      <c r="G45">
        <f>'Emission events'!DV45+'Emission events'!DW45</f>
        <v>1.6608160361784835E+17</v>
      </c>
      <c r="H45">
        <f>'Emission events'!FX45+'Emission events'!FY45</f>
        <v>4.9032295442902504E+16</v>
      </c>
      <c r="I45">
        <f>'Emission events'!HZ45+'Emission events'!IA45</f>
        <v>1.4644250682014284E+16</v>
      </c>
      <c r="J45">
        <f>'Emission events'!KB45+'Emission events'!KC45</f>
        <v>4419284983202672</v>
      </c>
      <c r="K45">
        <f t="shared" si="3"/>
        <v>8.0380985604073741E+17</v>
      </c>
      <c r="L45" s="7">
        <f t="shared" si="4"/>
        <v>6.0429667238780221E+18</v>
      </c>
      <c r="M45" s="7"/>
      <c r="N45">
        <v>0.25807999999999998</v>
      </c>
      <c r="O45" s="7">
        <f t="shared" si="5"/>
        <v>5.201925E+18</v>
      </c>
      <c r="P45" s="7">
        <f t="shared" si="6"/>
        <v>1.3521216044514463E+18</v>
      </c>
      <c r="Q45" s="7">
        <f t="shared" si="7"/>
        <v>1.5595688520984399E+18</v>
      </c>
      <c r="R45" s="7"/>
      <c r="W45" s="7"/>
      <c r="X45" s="57"/>
    </row>
    <row r="46" spans="1:24" x14ac:dyDescent="0.25">
      <c r="A46">
        <f>'Initial absorption'!A46</f>
        <v>500</v>
      </c>
      <c r="B46" s="7">
        <f>'Initial absorption'!E46</f>
        <v>1.93065E+19</v>
      </c>
      <c r="C46" s="7">
        <f>'Initial absorption'!X46</f>
        <v>4.6933535513817508E+18</v>
      </c>
      <c r="F46">
        <f>'Emission events'!BT46+'Emission events'!BU46</f>
        <v>6.5348350471940902E+17</v>
      </c>
      <c r="G46">
        <f>'Emission events'!DV46+'Emission events'!DW46</f>
        <v>1.9976308444529091E+17</v>
      </c>
      <c r="H46">
        <f>'Emission events'!FX46+'Emission events'!FY46</f>
        <v>6.1490249911554936E+16</v>
      </c>
      <c r="I46">
        <f>'Emission events'!HZ46+'Emission events'!IA46</f>
        <v>1.9041938162552816E+16</v>
      </c>
      <c r="J46">
        <f>'Emission events'!KB46+'Emission events'!KC46</f>
        <v>5926629919132086</v>
      </c>
      <c r="K46">
        <f t="shared" si="3"/>
        <v>9.3970540715793971E+17</v>
      </c>
      <c r="L46" s="7">
        <f t="shared" si="4"/>
        <v>5.63305895853969E+18</v>
      </c>
      <c r="M46" s="7"/>
      <c r="N46">
        <v>0.32300000000000001</v>
      </c>
      <c r="O46" s="7">
        <f t="shared" si="5"/>
        <v>6.2359995E+18</v>
      </c>
      <c r="P46" s="7">
        <f t="shared" si="6"/>
        <v>1.5159531970963057E+18</v>
      </c>
      <c r="Q46" s="7">
        <f t="shared" si="7"/>
        <v>1.81947804360832E+18</v>
      </c>
      <c r="R46" s="7"/>
      <c r="W46" s="7"/>
      <c r="X46" s="57"/>
    </row>
    <row r="47" spans="1:24" x14ac:dyDescent="0.25">
      <c r="A47">
        <f>'Initial absorption'!A47</f>
        <v>505</v>
      </c>
      <c r="B47" s="7">
        <f>'Initial absorption'!E47</f>
        <v>1.973775E+19</v>
      </c>
      <c r="C47" s="7">
        <f>'Initial absorption'!X47</f>
        <v>4.6046092487135877E+18</v>
      </c>
      <c r="F47">
        <f>'Emission events'!BT47+'Emission events'!BU47</f>
        <v>7.2742296320850522E+17</v>
      </c>
      <c r="G47">
        <f>'Emission events'!DV47+'Emission events'!DW47</f>
        <v>2.2891469247410096E+17</v>
      </c>
      <c r="H47">
        <f>'Emission events'!FX47+'Emission events'!FY47</f>
        <v>7.2164305617996832E+16</v>
      </c>
      <c r="I47">
        <f>'Emission events'!HZ47+'Emission events'!IA47</f>
        <v>2.278660697717268E+16</v>
      </c>
      <c r="J47">
        <f>'Emission events'!KB47+'Emission events'!KC47</f>
        <v>7204898946307596</v>
      </c>
      <c r="K47">
        <f t="shared" si="3"/>
        <v>1.0584934672240833E+18</v>
      </c>
      <c r="L47" s="7">
        <f t="shared" si="4"/>
        <v>5.6631027159376712E+18</v>
      </c>
      <c r="M47" s="7"/>
      <c r="N47">
        <v>0.40539999999999998</v>
      </c>
      <c r="O47" s="7">
        <f t="shared" si="5"/>
        <v>8.00168385E+18</v>
      </c>
      <c r="P47" s="7">
        <f t="shared" si="6"/>
        <v>1.8667085894284884E+18</v>
      </c>
      <c r="Q47" s="7">
        <f t="shared" si="7"/>
        <v>2.2958218410411318E+18</v>
      </c>
      <c r="R47" s="7"/>
      <c r="W47" s="7"/>
      <c r="X47" s="57"/>
    </row>
    <row r="48" spans="1:24" x14ac:dyDescent="0.25">
      <c r="A48">
        <f>'Initial absorption'!A48</f>
        <v>510</v>
      </c>
      <c r="B48" s="7">
        <f>'Initial absorption'!E48</f>
        <v>1.9869E+19</v>
      </c>
      <c r="C48" s="7">
        <f>'Initial absorption'!X48</f>
        <v>4.3906964453903724E+18</v>
      </c>
      <c r="F48">
        <f>'Emission events'!BT48+'Emission events'!BU48</f>
        <v>8.2276171418310579E+17</v>
      </c>
      <c r="G48">
        <f>'Emission events'!DV48+'Emission events'!DW48</f>
        <v>2.6243871962502291E+17</v>
      </c>
      <c r="H48">
        <f>'Emission events'!FX48+'Emission events'!FY48</f>
        <v>8.3620963872932112E+16</v>
      </c>
      <c r="I48">
        <f>'Emission events'!HZ48+'Emission events'!IA48</f>
        <v>2.6628163506944624E+16</v>
      </c>
      <c r="J48">
        <f>'Emission events'!KB48+'Emission events'!KC48</f>
        <v>8475971239863862</v>
      </c>
      <c r="K48">
        <f t="shared" si="3"/>
        <v>1.2039255324278692E+18</v>
      </c>
      <c r="L48" s="7">
        <f t="shared" si="4"/>
        <v>5.594621977818241E+18</v>
      </c>
      <c r="M48" s="7"/>
      <c r="N48">
        <v>0.503</v>
      </c>
      <c r="O48" s="7">
        <f t="shared" si="5"/>
        <v>9.994107E+18</v>
      </c>
      <c r="P48" s="7">
        <f t="shared" si="6"/>
        <v>2.2085203120313572E+18</v>
      </c>
      <c r="Q48" s="7">
        <f t="shared" si="7"/>
        <v>2.8140948548425754E+18</v>
      </c>
      <c r="R48" s="7"/>
      <c r="W48" s="7"/>
      <c r="X48" s="57"/>
    </row>
    <row r="49" spans="1:24" x14ac:dyDescent="0.25">
      <c r="A49">
        <f>'Initial absorption'!A49</f>
        <v>515</v>
      </c>
      <c r="B49" s="7">
        <f>'Initial absorption'!E49</f>
        <v>1.975615E+19</v>
      </c>
      <c r="C49" s="7">
        <f>'Initial absorption'!X49</f>
        <v>5.0629006214163302E+18</v>
      </c>
      <c r="F49">
        <f>'Emission events'!BT49+'Emission events'!BU49</f>
        <v>1.2800212122243904E+18</v>
      </c>
      <c r="G49">
        <f>'Emission events'!DV49+'Emission events'!DW49</f>
        <v>4.0944517067287552E+17</v>
      </c>
      <c r="H49">
        <f>'Emission events'!FX49+'Emission events'!FY49</f>
        <v>1.3089333053705978E+17</v>
      </c>
      <c r="I49">
        <f>'Emission events'!HZ49+'Emission events'!IA49</f>
        <v>4.1801192911628184E+16</v>
      </c>
      <c r="J49">
        <f>'Emission events'!KB49+'Emission events'!KC49</f>
        <v>1.3336551462034428E+16</v>
      </c>
      <c r="K49">
        <f t="shared" si="3"/>
        <v>1.8754974578079885E+18</v>
      </c>
      <c r="L49" s="7">
        <f t="shared" si="4"/>
        <v>6.938398079224319E+18</v>
      </c>
      <c r="M49" s="7"/>
      <c r="N49">
        <v>0.60811000000000004</v>
      </c>
      <c r="O49" s="7">
        <f t="shared" si="5"/>
        <v>1.2013912376500001E+19</v>
      </c>
      <c r="P49" s="7">
        <f t="shared" si="6"/>
        <v>3.0788004968894848E+18</v>
      </c>
      <c r="Q49" s="7">
        <f t="shared" si="7"/>
        <v>4.2193092559571011E+18</v>
      </c>
      <c r="R49" s="7"/>
      <c r="W49" s="7"/>
      <c r="X49" s="57"/>
    </row>
    <row r="50" spans="1:24" x14ac:dyDescent="0.25">
      <c r="A50">
        <f>'Initial absorption'!A50</f>
        <v>520</v>
      </c>
      <c r="B50" s="7">
        <f>'Initial absorption'!E50</f>
        <v>1.968635E+19</v>
      </c>
      <c r="C50" s="7">
        <f>'Initial absorption'!X50</f>
        <v>6.1362897705694659E+18</v>
      </c>
      <c r="F50">
        <f>'Emission events'!BT50+'Emission events'!BU50</f>
        <v>1.8273179822007636E+18</v>
      </c>
      <c r="G50">
        <f>'Emission events'!DV50+'Emission events'!DW50</f>
        <v>5.8441932941324058E+17</v>
      </c>
      <c r="H50">
        <f>'Emission events'!FX50+'Emission events'!FY50</f>
        <v>1.8699515718420195E+17</v>
      </c>
      <c r="I50">
        <f>'Emission events'!HZ50+'Emission events'!IA50</f>
        <v>5.9774150566759584E+16</v>
      </c>
      <c r="J50">
        <f>'Emission events'!KB50+'Emission events'!KC50</f>
        <v>1.9086168905434516E+16</v>
      </c>
      <c r="K50">
        <f t="shared" si="3"/>
        <v>2.6775927882704E+18</v>
      </c>
      <c r="L50" s="7">
        <f t="shared" si="4"/>
        <v>8.8138825588398653E+18</v>
      </c>
      <c r="M50" s="7"/>
      <c r="N50">
        <v>0.71</v>
      </c>
      <c r="O50" s="7">
        <f t="shared" si="5"/>
        <v>1.39773085E+19</v>
      </c>
      <c r="P50" s="7">
        <f t="shared" si="6"/>
        <v>4.3567657371043205E+18</v>
      </c>
      <c r="Q50" s="7">
        <f t="shared" si="7"/>
        <v>6.2578566167763036E+18</v>
      </c>
      <c r="R50" s="7"/>
      <c r="W50" s="7"/>
      <c r="X50" s="57"/>
    </row>
    <row r="51" spans="1:24" x14ac:dyDescent="0.25">
      <c r="A51">
        <f>'Initial absorption'!A51</f>
        <v>525</v>
      </c>
      <c r="B51" s="7">
        <f>'Initial absorption'!E51</f>
        <v>2.0701E+19</v>
      </c>
      <c r="C51" s="7">
        <f>'Initial absorption'!X51</f>
        <v>8.2544490460282081E+18</v>
      </c>
      <c r="F51">
        <f>'Emission events'!BT51+'Emission events'!BU51</f>
        <v>2.3047382117483251E+18</v>
      </c>
      <c r="G51">
        <f>'Emission events'!DV51+'Emission events'!DW51</f>
        <v>7.3600533627410509E+17</v>
      </c>
      <c r="H51">
        <f>'Emission events'!FX51+'Emission events'!FY51</f>
        <v>2.3546214801822563E+17</v>
      </c>
      <c r="I51">
        <f>'Emission events'!HZ51+'Emission events'!IA51</f>
        <v>7.5277850249406176E+16</v>
      </c>
      <c r="J51">
        <f>'Emission events'!KB51+'Emission events'!KC51</f>
        <v>2.4040928010434E+16</v>
      </c>
      <c r="K51">
        <f t="shared" si="3"/>
        <v>3.3755244743004959E+18</v>
      </c>
      <c r="L51" s="7">
        <f t="shared" si="4"/>
        <v>1.1629973520328704E+19</v>
      </c>
      <c r="M51" s="7"/>
      <c r="N51">
        <v>0.79510000000000003</v>
      </c>
      <c r="O51" s="7">
        <f t="shared" si="5"/>
        <v>1.64593651E+19</v>
      </c>
      <c r="P51" s="7">
        <f t="shared" si="6"/>
        <v>6.5631124364970281E+18</v>
      </c>
      <c r="Q51" s="7">
        <f t="shared" si="7"/>
        <v>9.2469919460133519E+18</v>
      </c>
      <c r="R51" s="7"/>
      <c r="W51" s="7"/>
      <c r="X51" s="57"/>
    </row>
    <row r="52" spans="1:24" x14ac:dyDescent="0.25">
      <c r="A52">
        <f>'Initial absorption'!A52</f>
        <v>530</v>
      </c>
      <c r="B52" s="7">
        <f>'Initial absorption'!E52</f>
        <v>2.076485E+19</v>
      </c>
      <c r="C52" s="7">
        <f>'Initial absorption'!X52</f>
        <v>1.032082714948325E+19</v>
      </c>
      <c r="F52">
        <f>'Emission events'!BT52+'Emission events'!BU52</f>
        <v>2.6442917087511854E+18</v>
      </c>
      <c r="G52">
        <f>'Emission events'!DV52+'Emission events'!DW52</f>
        <v>8.3760083555440218E+17</v>
      </c>
      <c r="H52">
        <f>'Emission events'!FX52+'Emission events'!FY52</f>
        <v>2.6729029252406077E+17</v>
      </c>
      <c r="I52">
        <f>'Emission events'!HZ52+'Emission events'!IA52</f>
        <v>8.5371071581139392E+16</v>
      </c>
      <c r="J52">
        <f>'Emission events'!KB52+'Emission events'!KC52</f>
        <v>2.725090778819248E+16</v>
      </c>
      <c r="K52">
        <f t="shared" si="3"/>
        <v>3.8618048161989801E+18</v>
      </c>
      <c r="L52" s="7">
        <f t="shared" si="4"/>
        <v>1.4182631965682229E+19</v>
      </c>
      <c r="M52" s="7"/>
      <c r="N52">
        <v>0.86199999999999999</v>
      </c>
      <c r="O52" s="7">
        <f t="shared" si="5"/>
        <v>1.78993007E+19</v>
      </c>
      <c r="P52" s="7">
        <f t="shared" si="6"/>
        <v>8.8965530028545608E+18</v>
      </c>
      <c r="Q52" s="7">
        <f t="shared" si="7"/>
        <v>1.2225428754418082E+19</v>
      </c>
      <c r="R52" s="7"/>
      <c r="W52" s="7"/>
      <c r="X52" s="57"/>
    </row>
    <row r="53" spans="1:24" x14ac:dyDescent="0.25">
      <c r="A53">
        <f>'Initial absorption'!A53</f>
        <v>535</v>
      </c>
      <c r="B53" s="7">
        <f>'Initial absorption'!E53</f>
        <v>2.09439E+19</v>
      </c>
      <c r="C53" s="7">
        <f>'Initial absorption'!X53</f>
        <v>1.133166048505865E+19</v>
      </c>
      <c r="F53">
        <f>'Emission events'!BT53+'Emission events'!BU53</f>
        <v>2.4189069925778202E+18</v>
      </c>
      <c r="G53">
        <f>'Emission events'!DV53+'Emission events'!DW53</f>
        <v>7.5670190404496602E+17</v>
      </c>
      <c r="H53">
        <f>'Emission events'!FX53+'Emission events'!FY53</f>
        <v>2.4046985829820227E+17</v>
      </c>
      <c r="I53">
        <f>'Emission events'!HZ53+'Emission events'!IA53</f>
        <v>7.6669358264671504E+16</v>
      </c>
      <c r="J53">
        <f>'Emission events'!KB53+'Emission events'!KC53</f>
        <v>2.4449082058410428E+16</v>
      </c>
      <c r="K53">
        <f t="shared" si="3"/>
        <v>3.5171971952440704E+18</v>
      </c>
      <c r="L53" s="7">
        <f t="shared" si="4"/>
        <v>1.4848857680302721E+19</v>
      </c>
      <c r="M53" s="7"/>
      <c r="N53">
        <v>0.91505000000000003</v>
      </c>
      <c r="O53" s="7">
        <f t="shared" si="5"/>
        <v>1.9164715695000003E+19</v>
      </c>
      <c r="P53" s="7">
        <f t="shared" si="6"/>
        <v>1.0369035926852917E+19</v>
      </c>
      <c r="Q53" s="7">
        <f t="shared" si="7"/>
        <v>1.3587447220361005E+19</v>
      </c>
      <c r="R53" s="7"/>
      <c r="W53" s="7"/>
      <c r="X53" s="57"/>
    </row>
    <row r="54" spans="1:24" x14ac:dyDescent="0.25">
      <c r="A54">
        <f>'Initial absorption'!A54</f>
        <v>540</v>
      </c>
      <c r="B54" s="7">
        <f>'Initial absorption'!E54</f>
        <v>2.00869E+19</v>
      </c>
      <c r="C54" s="7">
        <f>'Initial absorption'!X54</f>
        <v>1.1808567536348346E+19</v>
      </c>
      <c r="F54">
        <f>'Emission events'!BT54+'Emission events'!BU54</f>
        <v>1.8356283997142426E+18</v>
      </c>
      <c r="G54">
        <f>'Emission events'!DV54+'Emission events'!DW54</f>
        <v>5.5837430184404384E+17</v>
      </c>
      <c r="H54">
        <f>'Emission events'!FX54+'Emission events'!FY54</f>
        <v>1.7567549883234701E+17</v>
      </c>
      <c r="I54">
        <f>'Emission events'!HZ54+'Emission events'!IA54</f>
        <v>5.5757413342776944E+16</v>
      </c>
      <c r="J54">
        <f>'Emission events'!KB54+'Emission events'!KC54</f>
        <v>1.7732963034713262E+16</v>
      </c>
      <c r="K54">
        <f t="shared" si="3"/>
        <v>2.6431685767681234E+18</v>
      </c>
      <c r="L54" s="7">
        <f t="shared" si="4"/>
        <v>1.4451736113116469E+19</v>
      </c>
      <c r="M54" s="7"/>
      <c r="N54">
        <v>0.95399999999999996</v>
      </c>
      <c r="O54" s="7">
        <f t="shared" si="5"/>
        <v>1.91629026E+19</v>
      </c>
      <c r="P54" s="7">
        <f t="shared" si="6"/>
        <v>1.1265373429676323E+19</v>
      </c>
      <c r="Q54" s="7">
        <f t="shared" si="7"/>
        <v>1.3786956251913112E+19</v>
      </c>
      <c r="R54" s="7"/>
      <c r="W54" s="7"/>
      <c r="X54" s="57"/>
    </row>
    <row r="55" spans="1:24" x14ac:dyDescent="0.25">
      <c r="A55">
        <f>'Initial absorption'!A55</f>
        <v>545</v>
      </c>
      <c r="B55" s="7">
        <f>'Initial absorption'!E55</f>
        <v>2.112975E+19</v>
      </c>
      <c r="C55" s="7">
        <f>'Initial absorption'!X55</f>
        <v>1.3447556905909975E+19</v>
      </c>
      <c r="F55">
        <f>'Emission events'!BT55+'Emission events'!BU55</f>
        <v>1.7304864348343649E+18</v>
      </c>
      <c r="G55">
        <f>'Emission events'!DV55+'Emission events'!DW55</f>
        <v>5.1227393238261126E+17</v>
      </c>
      <c r="H55">
        <f>'Emission events'!FX55+'Emission events'!FY55</f>
        <v>1.595521684895535E+17</v>
      </c>
      <c r="I55">
        <f>'Emission events'!HZ55+'Emission events'!IA55</f>
        <v>5.0405537494136576E+16</v>
      </c>
      <c r="J55">
        <f>'Emission events'!KB55+'Emission events'!KC55</f>
        <v>1.5986690905544496E+16</v>
      </c>
      <c r="K55">
        <f t="shared" si="3"/>
        <v>2.4687047641062113E+18</v>
      </c>
      <c r="L55" s="7">
        <f t="shared" si="4"/>
        <v>1.5916261670016186E+19</v>
      </c>
      <c r="M55" s="7"/>
      <c r="N55">
        <v>0.98004000000000002</v>
      </c>
      <c r="O55" s="7">
        <f t="shared" si="5"/>
        <v>2.0708000190000001E+19</v>
      </c>
      <c r="P55" s="7">
        <f t="shared" si="6"/>
        <v>1.3179143670068013E+19</v>
      </c>
      <c r="Q55" s="7">
        <f t="shared" si="7"/>
        <v>1.5598573087082664E+19</v>
      </c>
      <c r="R55" s="7"/>
      <c r="W55" s="7"/>
      <c r="X55" s="57"/>
    </row>
    <row r="56" spans="1:24" x14ac:dyDescent="0.25">
      <c r="A56">
        <f>'Initial absorption'!A56</f>
        <v>550</v>
      </c>
      <c r="B56" s="7">
        <f>'Initial absorption'!E56</f>
        <v>2.13063E+19</v>
      </c>
      <c r="C56" s="7">
        <f>'Initial absorption'!X56</f>
        <v>1.4580287850813958E+19</v>
      </c>
      <c r="F56">
        <f>'Emission events'!BT56+'Emission events'!BU56</f>
        <v>1.4149888359464924E+18</v>
      </c>
      <c r="G56">
        <f>'Emission events'!DV56+'Emission events'!DW56</f>
        <v>4.0634718232952589E+17</v>
      </c>
      <c r="H56">
        <f>'Emission events'!FX56+'Emission events'!FY56</f>
        <v>1.2493939999428941E+17</v>
      </c>
      <c r="I56">
        <f>'Emission events'!HZ56+'Emission events'!IA56</f>
        <v>3.9206384972029856E+16</v>
      </c>
      <c r="J56">
        <f>'Emission events'!KB56+'Emission events'!KC56</f>
        <v>1.2380806323764496E+16</v>
      </c>
      <c r="K56">
        <f t="shared" si="3"/>
        <v>1.997862609566102E+18</v>
      </c>
      <c r="L56" s="7">
        <f t="shared" si="4"/>
        <v>1.657815046038006E+19</v>
      </c>
      <c r="M56" s="7"/>
      <c r="N56">
        <v>0.99495</v>
      </c>
      <c r="O56" s="7">
        <f t="shared" si="5"/>
        <v>2.1198703185000002E+19</v>
      </c>
      <c r="P56" s="7">
        <f t="shared" si="6"/>
        <v>1.4506657397167348E+19</v>
      </c>
      <c r="Q56" s="7">
        <f t="shared" si="7"/>
        <v>1.6494430800555141E+19</v>
      </c>
      <c r="R56" s="7"/>
      <c r="W56" s="7"/>
      <c r="X56" s="57"/>
    </row>
    <row r="57" spans="1:24" x14ac:dyDescent="0.25">
      <c r="A57">
        <f>'Initial absorption'!A57</f>
        <v>555</v>
      </c>
      <c r="B57" s="7">
        <f>'Initial absorption'!E57</f>
        <v>2.17094E+19</v>
      </c>
      <c r="C57" s="7">
        <f>'Initial absorption'!X57</f>
        <v>1.5024532204100981E+19</v>
      </c>
      <c r="F57">
        <f>'Emission events'!BT57+'Emission events'!BU57</f>
        <v>1.1831018706166185E+18</v>
      </c>
      <c r="G57">
        <f>'Emission events'!DV57+'Emission events'!DW57</f>
        <v>3.3463539491342643E+17</v>
      </c>
      <c r="H57">
        <f>'Emission events'!FX57+'Emission events'!FY57</f>
        <v>1.0204952790313662E+17</v>
      </c>
      <c r="I57">
        <f>'Emission events'!HZ57+'Emission events'!IA57</f>
        <v>3.1857473498422308E+16</v>
      </c>
      <c r="J57">
        <f>'Emission events'!KB57+'Emission events'!KC57</f>
        <v>1.0022506441367614E+16</v>
      </c>
      <c r="K57">
        <f t="shared" si="3"/>
        <v>1.6616667733729713E+18</v>
      </c>
      <c r="L57" s="7">
        <f t="shared" si="4"/>
        <v>1.6686198977473952E+19</v>
      </c>
      <c r="M57" s="7"/>
      <c r="N57">
        <v>1</v>
      </c>
      <c r="O57" s="7">
        <f t="shared" si="5"/>
        <v>2.17094E+19</v>
      </c>
      <c r="P57" s="7">
        <f t="shared" si="6"/>
        <v>1.5024532204100981E+19</v>
      </c>
      <c r="Q57" s="7">
        <f t="shared" si="7"/>
        <v>1.6686198977473952E+19</v>
      </c>
      <c r="R57" s="7"/>
      <c r="W57" s="7"/>
      <c r="X57" s="57"/>
    </row>
    <row r="58" spans="1:24" x14ac:dyDescent="0.25">
      <c r="A58">
        <f>'Initial absorption'!A58</f>
        <v>560</v>
      </c>
      <c r="B58" s="7">
        <f>'Initial absorption'!E58</f>
        <v>2.081325E+19</v>
      </c>
      <c r="C58" s="7">
        <f>'Initial absorption'!X58</f>
        <v>1.4567603653988289E+19</v>
      </c>
      <c r="F58">
        <f>'Emission events'!BT58+'Emission events'!BU58</f>
        <v>1.0241654030434691E+18</v>
      </c>
      <c r="G58">
        <f>'Emission events'!DV58+'Emission events'!DW58</f>
        <v>2.8693915269862742E+17</v>
      </c>
      <c r="H58">
        <f>'Emission events'!FX58+'Emission events'!FY58</f>
        <v>8.689599829475344E+16</v>
      </c>
      <c r="I58">
        <f>'Emission events'!HZ58+'Emission events'!IA58</f>
        <v>2.698472391891798E+16</v>
      </c>
      <c r="J58">
        <f>'Emission events'!KB58+'Emission events'!KC58</f>
        <v>8454842715648798</v>
      </c>
      <c r="K58">
        <f t="shared" si="3"/>
        <v>1.4334401206714166E+18</v>
      </c>
      <c r="L58" s="7">
        <f t="shared" si="4"/>
        <v>1.6001043774659705E+19</v>
      </c>
      <c r="M58" s="7"/>
      <c r="N58">
        <v>0.995</v>
      </c>
      <c r="O58" s="7">
        <f t="shared" si="5"/>
        <v>2.0709183750000001E+19</v>
      </c>
      <c r="P58" s="7">
        <f t="shared" si="6"/>
        <v>1.4494765635718347E+19</v>
      </c>
      <c r="Q58" s="7">
        <f t="shared" si="7"/>
        <v>1.5921038555786406E+19</v>
      </c>
      <c r="R58" s="7"/>
      <c r="W58" s="7"/>
      <c r="X58" s="57"/>
    </row>
    <row r="59" spans="1:24" x14ac:dyDescent="0.25">
      <c r="A59">
        <f>'Initial absorption'!A59</f>
        <v>565</v>
      </c>
      <c r="B59" s="7">
        <f>'Initial absorption'!E59</f>
        <v>2.14255E+19</v>
      </c>
      <c r="C59" s="7">
        <f>'Initial absorption'!X59</f>
        <v>1.5166112028859884E+19</v>
      </c>
      <c r="F59">
        <f>'Emission events'!BT59+'Emission events'!BU59</f>
        <v>9.2056682696042854E+17</v>
      </c>
      <c r="G59">
        <f>'Emission events'!DV59+'Emission events'!DW59</f>
        <v>2.5542841688625952E+17</v>
      </c>
      <c r="H59">
        <f>'Emission events'!FX59+'Emission events'!FY59</f>
        <v>7.6750491830871584E+16</v>
      </c>
      <c r="I59">
        <f>'Emission events'!HZ59+'Emission events'!IA59</f>
        <v>2.368737967360338E+16</v>
      </c>
      <c r="J59">
        <f>'Emission events'!KB59+'Emission events'!KC59</f>
        <v>7385292646349510</v>
      </c>
      <c r="K59">
        <f t="shared" si="3"/>
        <v>1.2838184079975124E+18</v>
      </c>
      <c r="L59" s="7">
        <f t="shared" si="4"/>
        <v>1.6449930436857395E+19</v>
      </c>
      <c r="M59" s="7"/>
      <c r="N59">
        <v>0.97875000000000001</v>
      </c>
      <c r="O59" s="7">
        <f t="shared" si="5"/>
        <v>2.0970208124999999E+19</v>
      </c>
      <c r="P59" s="7">
        <f t="shared" si="6"/>
        <v>1.4843832148246612E+19</v>
      </c>
      <c r="Q59" s="7">
        <f t="shared" si="7"/>
        <v>1.6100369415074175E+19</v>
      </c>
      <c r="R59" s="7"/>
      <c r="W59" s="7"/>
      <c r="X59" s="57"/>
    </row>
    <row r="60" spans="1:24" x14ac:dyDescent="0.25">
      <c r="A60">
        <f>'Initial absorption'!A60</f>
        <v>570</v>
      </c>
      <c r="B60" s="7">
        <f>'Initial absorption'!E60</f>
        <v>2.113115E+19</v>
      </c>
      <c r="C60" s="7">
        <f>'Initial absorption'!X60</f>
        <v>1.5127302960014387E+19</v>
      </c>
      <c r="F60">
        <f>'Emission events'!BT60+'Emission events'!BU60</f>
        <v>8.0593829801308198E+17</v>
      </c>
      <c r="G60">
        <f>'Emission events'!DV60+'Emission events'!DW60</f>
        <v>2.2101316547199334E+17</v>
      </c>
      <c r="H60">
        <f>'Emission events'!FX60+'Emission events'!FY60</f>
        <v>6.5832198448764192E+16</v>
      </c>
      <c r="I60">
        <f>'Emission events'!HZ60+'Emission events'!IA60</f>
        <v>2.018203411398548E+16</v>
      </c>
      <c r="J60">
        <f>'Emission events'!KB60+'Emission events'!KC60</f>
        <v>6259043580847542</v>
      </c>
      <c r="K60">
        <f t="shared" si="3"/>
        <v>1.1192247396286725E+18</v>
      </c>
      <c r="L60" s="7">
        <f t="shared" si="4"/>
        <v>1.624652769964306E+19</v>
      </c>
      <c r="M60" s="7"/>
      <c r="N60">
        <v>0.95199999999999996</v>
      </c>
      <c r="O60" s="7">
        <f t="shared" si="5"/>
        <v>2.01168548E+19</v>
      </c>
      <c r="P60" s="7">
        <f t="shared" si="6"/>
        <v>1.4401192417933695E+19</v>
      </c>
      <c r="Q60" s="7">
        <f t="shared" si="7"/>
        <v>1.5466694370060192E+19</v>
      </c>
      <c r="R60" s="7"/>
      <c r="W60" s="7"/>
      <c r="X60" s="57"/>
    </row>
    <row r="61" spans="1:24" x14ac:dyDescent="0.25">
      <c r="A61">
        <f>'Initial absorption'!A61</f>
        <v>575</v>
      </c>
      <c r="B61" s="7">
        <f>'Initial absorption'!E61</f>
        <v>2.131655E+19</v>
      </c>
      <c r="C61" s="7">
        <f>'Initial absorption'!X61</f>
        <v>1.5404639063259566E+19</v>
      </c>
      <c r="F61">
        <f>'Emission events'!BT61+'Emission events'!BU61</f>
        <v>7.3345514186607027E+17</v>
      </c>
      <c r="G61">
        <f>'Emission events'!DV61+'Emission events'!DW61</f>
        <v>2.0082508698085094E+17</v>
      </c>
      <c r="H61">
        <f>'Emission events'!FX61+'Emission events'!FY61</f>
        <v>5.9571203882971664E+16</v>
      </c>
      <c r="I61">
        <f>'Emission events'!HZ61+'Emission events'!IA61</f>
        <v>1.8184824547253736E+16</v>
      </c>
      <c r="J61">
        <f>'Emission events'!KB61+'Emission events'!KC61</f>
        <v>5618620470692582</v>
      </c>
      <c r="K61">
        <f t="shared" si="3"/>
        <v>1.0176548777478392E+18</v>
      </c>
      <c r="L61" s="7">
        <f t="shared" si="4"/>
        <v>1.6422293941007405E+19</v>
      </c>
      <c r="M61" s="7"/>
      <c r="N61">
        <v>0.91557999999999995</v>
      </c>
      <c r="O61" s="7">
        <f t="shared" si="5"/>
        <v>1.9517006848999997E+19</v>
      </c>
      <c r="P61" s="7">
        <f t="shared" si="6"/>
        <v>1.4104179433539193E+19</v>
      </c>
      <c r="Q61" s="7">
        <f t="shared" si="7"/>
        <v>1.5035923886507559E+19</v>
      </c>
      <c r="R61" s="7"/>
      <c r="W61" s="7"/>
      <c r="X61" s="57"/>
    </row>
    <row r="62" spans="1:24" x14ac:dyDescent="0.25">
      <c r="A62">
        <f>'Initial absorption'!A62</f>
        <v>580</v>
      </c>
      <c r="B62" s="7">
        <f>'Initial absorption'!E62</f>
        <v>2.183015E+19</v>
      </c>
      <c r="C62" s="7">
        <f>'Initial absorption'!X62</f>
        <v>1.578139578116642E+19</v>
      </c>
      <c r="F62">
        <f>'Emission events'!BT62+'Emission events'!BU62</f>
        <v>6.4913432193309107E+17</v>
      </c>
      <c r="G62">
        <f>'Emission events'!DV62+'Emission events'!DW62</f>
        <v>1.7807839847526752E+17</v>
      </c>
      <c r="H62">
        <f>'Emission events'!FX62+'Emission events'!FY62</f>
        <v>5.2612356473916752E+16</v>
      </c>
      <c r="I62">
        <f>'Emission events'!HZ62+'Emission events'!IA62</f>
        <v>1.5979300927457488E+16</v>
      </c>
      <c r="J62">
        <f>'Emission events'!KB62+'Emission events'!KC62</f>
        <v>4914089749276934</v>
      </c>
      <c r="K62">
        <f t="shared" si="3"/>
        <v>9.0071846755900992E+17</v>
      </c>
      <c r="L62" s="7">
        <f t="shared" si="4"/>
        <v>1.668211424872543E+19</v>
      </c>
      <c r="M62" s="7"/>
      <c r="N62">
        <v>0.87</v>
      </c>
      <c r="O62" s="7">
        <f t="shared" si="5"/>
        <v>1.8992230499999998E+19</v>
      </c>
      <c r="P62" s="7">
        <f t="shared" si="6"/>
        <v>1.3729814329614785E+19</v>
      </c>
      <c r="Q62" s="7">
        <f t="shared" si="7"/>
        <v>1.4513439396391125E+19</v>
      </c>
      <c r="R62" s="7"/>
      <c r="W62" s="7"/>
      <c r="X62" s="57"/>
    </row>
    <row r="63" spans="1:24" x14ac:dyDescent="0.25">
      <c r="A63">
        <f>'Initial absorption'!A63</f>
        <v>585</v>
      </c>
      <c r="B63" s="7">
        <f>'Initial absorption'!E63</f>
        <v>2.245985E+19</v>
      </c>
      <c r="C63" s="7">
        <f>'Initial absorption'!X63</f>
        <v>1.6238337523236676E+19</v>
      </c>
      <c r="F63">
        <f>'Emission events'!BT63+'Emission events'!BU63</f>
        <v>5.647279437988832E+17</v>
      </c>
      <c r="G63">
        <f>'Emission events'!DV63+'Emission events'!DW63</f>
        <v>1.5530671683647821E+17</v>
      </c>
      <c r="H63">
        <f>'Emission events'!FX63+'Emission events'!FY63</f>
        <v>4.5645910612905136E+16</v>
      </c>
      <c r="I63">
        <f>'Emission events'!HZ63+'Emission events'!IA63</f>
        <v>1.3771431622214556E+16</v>
      </c>
      <c r="J63">
        <f>'Emission events'!KB63+'Emission events'!KC63</f>
        <v>4208829426236534</v>
      </c>
      <c r="K63">
        <f t="shared" si="3"/>
        <v>7.8366083229671757E+17</v>
      </c>
      <c r="L63" s="7">
        <f t="shared" si="4"/>
        <v>1.7021998355533394E+19</v>
      </c>
      <c r="M63" s="7"/>
      <c r="N63">
        <v>0.81623000000000001</v>
      </c>
      <c r="O63" s="7">
        <f t="shared" si="5"/>
        <v>1.83324033655E+19</v>
      </c>
      <c r="P63" s="7">
        <f t="shared" si="6"/>
        <v>1.3254218236591473E+19</v>
      </c>
      <c r="Q63" s="7">
        <f t="shared" si="7"/>
        <v>1.3893865717737021E+19</v>
      </c>
      <c r="R63" s="7"/>
      <c r="W63" s="7"/>
      <c r="X63" s="57"/>
    </row>
    <row r="64" spans="1:24" x14ac:dyDescent="0.25">
      <c r="A64">
        <f>'Initial absorption'!A64</f>
        <v>590</v>
      </c>
      <c r="B64" s="7">
        <f>'Initial absorption'!E64</f>
        <v>2.035135E+19</v>
      </c>
      <c r="C64" s="7">
        <f>'Initial absorption'!X64</f>
        <v>1.4715385056990472E+19</v>
      </c>
      <c r="F64">
        <f>'Emission events'!BT64+'Emission events'!BU64</f>
        <v>5.1841073239206886E+17</v>
      </c>
      <c r="G64">
        <f>'Emission events'!DV64+'Emission events'!DW64</f>
        <v>1.4222233529494698E+17</v>
      </c>
      <c r="H64">
        <f>'Emission events'!FX64+'Emission events'!FY64</f>
        <v>4.153481616512592E+16</v>
      </c>
      <c r="I64">
        <f>'Emission events'!HZ64+'Emission events'!IA64</f>
        <v>1.2446722745651732E+16</v>
      </c>
      <c r="J64">
        <f>'Emission events'!KB64+'Emission events'!KC64</f>
        <v>3780787033138640</v>
      </c>
      <c r="K64">
        <f t="shared" si="3"/>
        <v>7.183953936309321E+17</v>
      </c>
      <c r="L64" s="7">
        <f t="shared" si="4"/>
        <v>1.5433780450621405E+19</v>
      </c>
      <c r="M64" s="7"/>
      <c r="N64">
        <v>0.75700000000000001</v>
      </c>
      <c r="O64" s="7">
        <f t="shared" si="5"/>
        <v>1.5405971950000001E+19</v>
      </c>
      <c r="P64" s="7">
        <f t="shared" si="6"/>
        <v>1.1139546488141787E+19</v>
      </c>
      <c r="Q64" s="7">
        <f t="shared" si="7"/>
        <v>1.1683371801120403E+19</v>
      </c>
      <c r="R64" s="7"/>
      <c r="W64" s="7"/>
      <c r="X64" s="57"/>
    </row>
    <row r="65" spans="1:24" x14ac:dyDescent="0.25">
      <c r="A65">
        <f>'Initial absorption'!A65</f>
        <v>595</v>
      </c>
      <c r="B65" s="7">
        <f>'Initial absorption'!E65</f>
        <v>2.14967E+19</v>
      </c>
      <c r="C65" s="7">
        <f>'Initial absorption'!X65</f>
        <v>1.5545113517213635E+19</v>
      </c>
      <c r="F65">
        <f>'Emission events'!BT65+'Emission events'!BU65</f>
        <v>4.6309264043824486E+17</v>
      </c>
      <c r="G65">
        <f>'Emission events'!DV65+'Emission events'!DW65</f>
        <v>1.2647715329379987E+17</v>
      </c>
      <c r="H65">
        <f>'Emission events'!FX65+'Emission events'!FY65</f>
        <v>3.6632121048764064E+16</v>
      </c>
      <c r="I65">
        <f>'Emission events'!HZ65+'Emission events'!IA65</f>
        <v>1.0884282897248632E+16</v>
      </c>
      <c r="J65">
        <f>'Emission events'!KB65+'Emission events'!KC65</f>
        <v>3280681744393766.5</v>
      </c>
      <c r="K65">
        <f t="shared" si="3"/>
        <v>6.403668794224512E+17</v>
      </c>
      <c r="L65" s="7">
        <f t="shared" si="4"/>
        <v>1.6185480396636086E+19</v>
      </c>
      <c r="M65" s="7"/>
      <c r="N65">
        <v>0.69482999999999995</v>
      </c>
      <c r="O65" s="7">
        <f t="shared" si="5"/>
        <v>1.4936552060999999E+19</v>
      </c>
      <c r="P65" s="7">
        <f t="shared" si="6"/>
        <v>1.080121122516555E+19</v>
      </c>
      <c r="Q65" s="7">
        <f t="shared" si="7"/>
        <v>1.1246157343994651E+19</v>
      </c>
      <c r="R65" s="7"/>
      <c r="W65" s="7"/>
      <c r="X65" s="57"/>
    </row>
    <row r="66" spans="1:24" x14ac:dyDescent="0.25">
      <c r="A66">
        <f>'Initial absorption'!A66</f>
        <v>600</v>
      </c>
      <c r="B66" s="7">
        <f>'Initial absorption'!E66</f>
        <v>2.213015E+19</v>
      </c>
      <c r="C66" s="7">
        <f>'Initial absorption'!X66</f>
        <v>1.6004796425609519E+19</v>
      </c>
      <c r="F66">
        <f>'Emission events'!BT66+'Emission events'!BU66</f>
        <v>3.9493790352613011E+17</v>
      </c>
      <c r="G66">
        <f>'Emission events'!DV66+'Emission events'!DW66</f>
        <v>1.0728227035536224E+17</v>
      </c>
      <c r="H66">
        <f>'Emission events'!FX66+'Emission events'!FY66</f>
        <v>3.0790717496421772E+16</v>
      </c>
      <c r="I66">
        <f>'Emission events'!HZ66+'Emission events'!IA66</f>
        <v>9062953768898540</v>
      </c>
      <c r="J66">
        <f>'Emission events'!KB66+'Emission events'!KC66</f>
        <v>2708166147577289</v>
      </c>
      <c r="K66">
        <f t="shared" si="3"/>
        <v>5.4478201129438995E+17</v>
      </c>
      <c r="L66" s="7">
        <f t="shared" si="4"/>
        <v>1.6549578436903909E+19</v>
      </c>
      <c r="M66" s="7"/>
      <c r="N66">
        <v>0.63100000000000001</v>
      </c>
      <c r="O66" s="7">
        <f t="shared" ref="O66:O97" si="8">B66*N66</f>
        <v>1.3964124650000001E+19</v>
      </c>
      <c r="P66" s="7">
        <f t="shared" ref="P66:P97" si="9">N66*C66</f>
        <v>1.0099026544559606E+19</v>
      </c>
      <c r="Q66" s="7">
        <f t="shared" ref="Q66:Q97" si="10">N66*L66</f>
        <v>1.0442783993686366E+19</v>
      </c>
      <c r="R66" s="7"/>
      <c r="W66" s="7"/>
      <c r="X66" s="57"/>
    </row>
    <row r="67" spans="1:24" x14ac:dyDescent="0.25">
      <c r="A67">
        <f>'Initial absorption'!A67</f>
        <v>605</v>
      </c>
      <c r="B67" s="7">
        <f>'Initial absorption'!E67</f>
        <v>2.2657E+19</v>
      </c>
      <c r="C67" s="7">
        <f>'Initial absorption'!X67</f>
        <v>1.6387469492505336E+19</v>
      </c>
      <c r="F67">
        <f>'Emission events'!BT67+'Emission events'!BU67</f>
        <v>3.3418547319962253E+17</v>
      </c>
      <c r="G67">
        <f>'Emission events'!DV67+'Emission events'!DW67</f>
        <v>8.996976892723592E+16</v>
      </c>
      <c r="H67">
        <f>'Emission events'!FX67+'Emission events'!FY67</f>
        <v>2.5504123040855944E+16</v>
      </c>
      <c r="I67">
        <f>'Emission events'!HZ67+'Emission events'!IA67</f>
        <v>7413224834690480</v>
      </c>
      <c r="J67">
        <f>'Emission events'!KB67+'Emission events'!KC67</f>
        <v>2189514479795696.3</v>
      </c>
      <c r="K67">
        <f t="shared" ref="K67:K130" si="11">SUM(F67:J67)</f>
        <v>4.5926210448220058E+17</v>
      </c>
      <c r="L67" s="7">
        <f t="shared" ref="L67:L130" si="12">C67+K67</f>
        <v>1.6846731596987535E+19</v>
      </c>
      <c r="M67" s="7"/>
      <c r="N67">
        <v>0.56654000000000004</v>
      </c>
      <c r="O67" s="7">
        <f t="shared" si="8"/>
        <v>1.283609678E+19</v>
      </c>
      <c r="P67" s="7">
        <f t="shared" si="9"/>
        <v>9.2841569662839747E+18</v>
      </c>
      <c r="Q67" s="7">
        <f t="shared" si="10"/>
        <v>9.5443473189573181E+18</v>
      </c>
      <c r="R67" s="7"/>
      <c r="W67" s="7"/>
      <c r="X67" s="57"/>
    </row>
    <row r="68" spans="1:24" x14ac:dyDescent="0.25">
      <c r="A68">
        <f>'Initial absorption'!A68</f>
        <v>610</v>
      </c>
      <c r="B68" s="7">
        <f>'Initial absorption'!E68</f>
        <v>2.242225E+19</v>
      </c>
      <c r="C68" s="7">
        <f>'Initial absorption'!X68</f>
        <v>1.6219310080752984E+19</v>
      </c>
      <c r="F68">
        <f>'Emission events'!BT68+'Emission events'!BU68</f>
        <v>2.9071289396905037E+17</v>
      </c>
      <c r="G68">
        <f>'Emission events'!DV68+'Emission events'!DW68</f>
        <v>7.7051899926337024E+16</v>
      </c>
      <c r="H68">
        <f>'Emission events'!FX68+'Emission events'!FY68</f>
        <v>2.1512839343626028E+16</v>
      </c>
      <c r="I68">
        <f>'Emission events'!HZ68+'Emission events'!IA68</f>
        <v>6164135031284667</v>
      </c>
      <c r="J68">
        <f>'Emission events'!KB68+'Emission events'!KC68</f>
        <v>1796620813994332</v>
      </c>
      <c r="K68">
        <f t="shared" si="11"/>
        <v>3.9723838908429242E+17</v>
      </c>
      <c r="L68" s="7">
        <f t="shared" si="12"/>
        <v>1.6616548469837277E+19</v>
      </c>
      <c r="M68" s="7"/>
      <c r="N68">
        <v>0.503</v>
      </c>
      <c r="O68" s="7">
        <f t="shared" si="8"/>
        <v>1.1278391750000001E+19</v>
      </c>
      <c r="P68" s="7">
        <f t="shared" si="9"/>
        <v>8.158312970618751E+18</v>
      </c>
      <c r="Q68" s="7">
        <f t="shared" si="10"/>
        <v>8.35812388032815E+18</v>
      </c>
      <c r="R68" s="7"/>
      <c r="W68" s="7"/>
      <c r="X68" s="57"/>
    </row>
    <row r="69" spans="1:24" x14ac:dyDescent="0.25">
      <c r="A69">
        <f>'Initial absorption'!A69</f>
        <v>615</v>
      </c>
      <c r="B69" s="7">
        <f>'Initial absorption'!E69</f>
        <v>2.254805E+19</v>
      </c>
      <c r="C69" s="7">
        <f>'Initial absorption'!X69</f>
        <v>1.6313376149324091E+19</v>
      </c>
      <c r="F69">
        <f>'Emission events'!BT69+'Emission events'!BU69</f>
        <v>2.4347576273025024E+17</v>
      </c>
      <c r="G69">
        <f>'Emission events'!DV69+'Emission events'!DW69</f>
        <v>6.3165171852027888E+16</v>
      </c>
      <c r="H69">
        <f>'Emission events'!FX69+'Emission events'!FY69</f>
        <v>1.7270577526795464E+16</v>
      </c>
      <c r="I69">
        <f>'Emission events'!HZ69+'Emission events'!IA69</f>
        <v>4849526691290319</v>
      </c>
      <c r="J69">
        <f>'Emission events'!KB69+'Emission events'!KC69</f>
        <v>1386468604674786.5</v>
      </c>
      <c r="K69">
        <f t="shared" si="11"/>
        <v>3.3014750740503872E+17</v>
      </c>
      <c r="L69" s="7">
        <f t="shared" si="12"/>
        <v>1.6643523656729131E+19</v>
      </c>
      <c r="M69" s="7"/>
      <c r="N69">
        <v>0.44172</v>
      </c>
      <c r="O69" s="7">
        <f t="shared" si="8"/>
        <v>9.959924646000001E+18</v>
      </c>
      <c r="P69" s="7">
        <f t="shared" si="9"/>
        <v>7.2059445126794373E+18</v>
      </c>
      <c r="Q69" s="7">
        <f t="shared" si="10"/>
        <v>7.3517772696503921E+18</v>
      </c>
      <c r="R69" s="7"/>
      <c r="W69" s="7"/>
      <c r="X69" s="57"/>
    </row>
    <row r="70" spans="1:24" x14ac:dyDescent="0.25">
      <c r="A70">
        <f>'Initial absorption'!A70</f>
        <v>620</v>
      </c>
      <c r="B70" s="7">
        <f>'Initial absorption'!E70</f>
        <v>2.29458E+19</v>
      </c>
      <c r="C70" s="7">
        <f>'Initial absorption'!X70</f>
        <v>1.6609223267494519E+19</v>
      </c>
      <c r="F70">
        <f>'Emission events'!BT70+'Emission events'!BU70</f>
        <v>2.0043945743240563E+17</v>
      </c>
      <c r="G70">
        <f>'Emission events'!DV70+'Emission events'!DW70</f>
        <v>5.1383243492786112E+16</v>
      </c>
      <c r="H70">
        <f>'Emission events'!FX70+'Emission events'!FY70</f>
        <v>1.3889348573574076E+16</v>
      </c>
      <c r="I70">
        <f>'Emission events'!HZ70+'Emission events'!IA70</f>
        <v>3856601324177947.5</v>
      </c>
      <c r="J70">
        <f>'Emission events'!KB70+'Emission events'!KC70</f>
        <v>1090571487025298.3</v>
      </c>
      <c r="K70">
        <f t="shared" si="11"/>
        <v>2.7065922230996909E+17</v>
      </c>
      <c r="L70" s="7">
        <f t="shared" si="12"/>
        <v>1.6879882489804489E+19</v>
      </c>
      <c r="M70" s="7"/>
      <c r="N70">
        <v>0.38100000000000001</v>
      </c>
      <c r="O70" s="7">
        <f t="shared" si="8"/>
        <v>8.7423498E+18</v>
      </c>
      <c r="P70" s="7">
        <f t="shared" si="9"/>
        <v>6.328114064915412E+18</v>
      </c>
      <c r="Q70" s="7">
        <f t="shared" si="10"/>
        <v>6.43123522861551E+18</v>
      </c>
      <c r="R70" s="7"/>
      <c r="W70" s="7"/>
      <c r="X70" s="57"/>
    </row>
    <row r="71" spans="1:24" x14ac:dyDescent="0.25">
      <c r="A71">
        <f>'Initial absorption'!A71</f>
        <v>625</v>
      </c>
      <c r="B71" s="7">
        <f>'Initial absorption'!E71</f>
        <v>2.20303E+19</v>
      </c>
      <c r="C71" s="7">
        <f>'Initial absorption'!X71</f>
        <v>1.5954301270524957E+19</v>
      </c>
      <c r="F71">
        <f>'Emission events'!BT71+'Emission events'!BU71</f>
        <v>1.6886511490300346E+17</v>
      </c>
      <c r="G71">
        <f>'Emission events'!DV71+'Emission events'!DW71</f>
        <v>4.329214063103472E+16</v>
      </c>
      <c r="H71">
        <f>'Emission events'!FX71+'Emission events'!FY71</f>
        <v>1.1692762052020292E+16</v>
      </c>
      <c r="I71">
        <f>'Emission events'!HZ71+'Emission events'!IA71</f>
        <v>3243064170687185.5</v>
      </c>
      <c r="J71">
        <f>'Emission events'!KB71+'Emission events'!KC71</f>
        <v>915974120434790.25</v>
      </c>
      <c r="K71">
        <f t="shared" si="11"/>
        <v>2.2800905587718045E+17</v>
      </c>
      <c r="L71" s="7">
        <f t="shared" si="12"/>
        <v>1.6182310326402138E+19</v>
      </c>
      <c r="M71" s="7"/>
      <c r="N71">
        <v>0.32052000000000003</v>
      </c>
      <c r="O71" s="7">
        <f t="shared" si="8"/>
        <v>7.061151756000001E+18</v>
      </c>
      <c r="P71" s="7">
        <f t="shared" si="9"/>
        <v>5.1136726432286597E+18</v>
      </c>
      <c r="Q71" s="7">
        <f t="shared" si="10"/>
        <v>5.1867541058184141E+18</v>
      </c>
      <c r="R71" s="7"/>
      <c r="W71" s="7"/>
      <c r="X71" s="57"/>
    </row>
    <row r="72" spans="1:24" x14ac:dyDescent="0.25">
      <c r="A72">
        <f>'Initial absorption'!A72</f>
        <v>630</v>
      </c>
      <c r="B72" s="7">
        <f>'Initial absorption'!E72</f>
        <v>2.21075E+19</v>
      </c>
      <c r="C72" s="7">
        <f>'Initial absorption'!X72</f>
        <v>1.6017999266198817E+19</v>
      </c>
      <c r="F72">
        <f>'Emission events'!BT72+'Emission events'!BU72</f>
        <v>1.4465568040035373E+17</v>
      </c>
      <c r="G72">
        <f>'Emission events'!DV72+'Emission events'!DW72</f>
        <v>3.709601452629164E+16</v>
      </c>
      <c r="H72">
        <f>'Emission events'!FX72+'Emission events'!FY72</f>
        <v>9986906365306834</v>
      </c>
      <c r="I72">
        <f>'Emission events'!HZ72+'Emission events'!IA72</f>
        <v>2757586213443318.5</v>
      </c>
      <c r="J72">
        <f>'Emission events'!KB72+'Emission events'!KC72</f>
        <v>775094939590373</v>
      </c>
      <c r="K72">
        <f t="shared" si="11"/>
        <v>1.9527128244498592E+17</v>
      </c>
      <c r="L72" s="7">
        <f t="shared" si="12"/>
        <v>1.6213270548643803E+19</v>
      </c>
      <c r="M72" s="7"/>
      <c r="N72">
        <v>0.26500000000000001</v>
      </c>
      <c r="O72" s="7">
        <f t="shared" si="8"/>
        <v>5.8584875E+18</v>
      </c>
      <c r="P72" s="7">
        <f t="shared" si="9"/>
        <v>4.2447698055426867E+18</v>
      </c>
      <c r="Q72" s="7">
        <f t="shared" si="10"/>
        <v>4.2965166953906079E+18</v>
      </c>
      <c r="R72" s="7"/>
      <c r="W72" s="7"/>
      <c r="X72" s="57"/>
    </row>
    <row r="73" spans="1:24" x14ac:dyDescent="0.25">
      <c r="A73">
        <f>'Initial absorption'!A73</f>
        <v>635</v>
      </c>
      <c r="B73" s="7">
        <f>'Initial absorption'!E73</f>
        <v>2.290195E+19</v>
      </c>
      <c r="C73" s="7">
        <f>'Initial absorption'!X73</f>
        <v>1.6601692143538582E+19</v>
      </c>
      <c r="F73">
        <f>'Emission events'!BT73+'Emission events'!BU73</f>
        <v>1.2128471957768074E+17</v>
      </c>
      <c r="G73">
        <f>'Emission events'!DV73+'Emission events'!DW73</f>
        <v>3.1115631378331116E+16</v>
      </c>
      <c r="H73">
        <f>'Emission events'!FX73+'Emission events'!FY73</f>
        <v>8336904093967132</v>
      </c>
      <c r="I73">
        <f>'Emission events'!HZ73+'Emission events'!IA73</f>
        <v>2286677074029746.5</v>
      </c>
      <c r="J73">
        <f>'Emission events'!KB73+'Emission events'!KC73</f>
        <v>638049656772091</v>
      </c>
      <c r="K73">
        <f t="shared" si="11"/>
        <v>1.6366198178078083E+17</v>
      </c>
      <c r="L73" s="7">
        <f t="shared" si="12"/>
        <v>1.6765354125319363E+19</v>
      </c>
      <c r="M73" s="7"/>
      <c r="N73">
        <v>0.21701999999999999</v>
      </c>
      <c r="O73" s="7">
        <f t="shared" si="8"/>
        <v>4.9701811889999995E+18</v>
      </c>
      <c r="P73" s="7">
        <f t="shared" si="9"/>
        <v>3.602899228990743E+18</v>
      </c>
      <c r="Q73" s="7">
        <f t="shared" si="10"/>
        <v>3.6384171522768077E+18</v>
      </c>
      <c r="R73" s="7"/>
      <c r="W73" s="7"/>
      <c r="X73" s="57"/>
    </row>
    <row r="74" spans="1:24" x14ac:dyDescent="0.25">
      <c r="A74">
        <f>'Initial absorption'!A74</f>
        <v>640</v>
      </c>
      <c r="B74" s="7">
        <f>'Initial absorption'!E74</f>
        <v>2.308225E+19</v>
      </c>
      <c r="C74" s="7">
        <f>'Initial absorption'!X74</f>
        <v>1.6740533440477493E+19</v>
      </c>
      <c r="F74">
        <f>'Emission events'!BT74+'Emission events'!BU74</f>
        <v>9.8654597681864464E+16</v>
      </c>
      <c r="G74">
        <f>'Emission events'!DV74+'Emission events'!DW74</f>
        <v>2.5325870030913932E+16</v>
      </c>
      <c r="H74">
        <f>'Emission events'!FX74+'Emission events'!FY74</f>
        <v>6736249518501461</v>
      </c>
      <c r="I74">
        <f>'Emission events'!HZ74+'Emission events'!IA74</f>
        <v>1828638948457868</v>
      </c>
      <c r="J74">
        <f>'Emission events'!KB74+'Emission events'!KC74</f>
        <v>504391206177801.44</v>
      </c>
      <c r="K74">
        <f t="shared" si="11"/>
        <v>1.3304974738591554E+17</v>
      </c>
      <c r="L74" s="7">
        <f t="shared" si="12"/>
        <v>1.6873583187863409E+19</v>
      </c>
      <c r="M74" s="7"/>
      <c r="N74">
        <v>0.17499999999999999</v>
      </c>
      <c r="O74" s="7">
        <f t="shared" si="8"/>
        <v>4.0393937499999995E+18</v>
      </c>
      <c r="P74" s="7">
        <f t="shared" si="9"/>
        <v>2.929593352083561E+18</v>
      </c>
      <c r="Q74" s="7">
        <f t="shared" si="10"/>
        <v>2.9528770578760965E+18</v>
      </c>
      <c r="R74" s="7"/>
      <c r="W74" s="7"/>
      <c r="X74" s="57"/>
    </row>
    <row r="75" spans="1:24" x14ac:dyDescent="0.25">
      <c r="A75">
        <f>'Initial absorption'!A75</f>
        <v>645</v>
      </c>
      <c r="B75" s="7">
        <f>'Initial absorption'!E75</f>
        <v>2.342485E+19</v>
      </c>
      <c r="C75" s="7">
        <f>'Initial absorption'!X75</f>
        <v>1.699727218879746E+19</v>
      </c>
      <c r="F75">
        <f>'Emission events'!BT75+'Emission events'!BU75</f>
        <v>7.8820441781303056E+16</v>
      </c>
      <c r="G75">
        <f>'Emission events'!DV75+'Emission events'!DW75</f>
        <v>2.0255509087248668E+16</v>
      </c>
      <c r="H75">
        <f>'Emission events'!FX75+'Emission events'!FY75</f>
        <v>5321882399032693</v>
      </c>
      <c r="I75">
        <f>'Emission events'!HZ75+'Emission events'!IA75</f>
        <v>1419209137481916.8</v>
      </c>
      <c r="J75">
        <f>'Emission events'!KB75+'Emission events'!KC75</f>
        <v>383529934194629</v>
      </c>
      <c r="K75">
        <f t="shared" si="11"/>
        <v>1.0620057233926096E+17</v>
      </c>
      <c r="L75" s="7">
        <f t="shared" si="12"/>
        <v>1.7103472761136722E+19</v>
      </c>
      <c r="M75" s="7"/>
      <c r="N75">
        <v>0.13811999999999999</v>
      </c>
      <c r="O75" s="7">
        <f t="shared" si="8"/>
        <v>3.235440282E+18</v>
      </c>
      <c r="P75" s="7">
        <f t="shared" si="9"/>
        <v>2.3476632347167053E+18</v>
      </c>
      <c r="Q75" s="7">
        <f t="shared" si="10"/>
        <v>2.3623316577682038E+18</v>
      </c>
      <c r="R75" s="7"/>
      <c r="W75" s="7"/>
      <c r="X75" s="57"/>
    </row>
    <row r="76" spans="1:24" x14ac:dyDescent="0.25">
      <c r="A76">
        <f>'Initial absorption'!A76</f>
        <v>650</v>
      </c>
      <c r="B76" s="7">
        <f>'Initial absorption'!E76</f>
        <v>2.23801E+19</v>
      </c>
      <c r="C76" s="7">
        <f>'Initial absorption'!X76</f>
        <v>1.6247093939456856E+19</v>
      </c>
      <c r="F76">
        <f>'Emission events'!BT76+'Emission events'!BU76</f>
        <v>6.173313927062876E+16</v>
      </c>
      <c r="G76">
        <f>'Emission events'!DV76+'Emission events'!DW76</f>
        <v>1.588376877097118E+16</v>
      </c>
      <c r="H76">
        <f>'Emission events'!FX76+'Emission events'!FY76</f>
        <v>4113478640665471</v>
      </c>
      <c r="I76">
        <f>'Emission events'!HZ76+'Emission events'!IA76</f>
        <v>1073498476041574.3</v>
      </c>
      <c r="J76">
        <f>'Emission events'!KB76+'Emission events'!KC76</f>
        <v>282673630420348.25</v>
      </c>
      <c r="K76">
        <f t="shared" si="11"/>
        <v>8.3086558788727328E+16</v>
      </c>
      <c r="L76" s="7">
        <f t="shared" si="12"/>
        <v>1.6330180498245583E+19</v>
      </c>
      <c r="M76" s="7"/>
      <c r="N76">
        <v>0.107</v>
      </c>
      <c r="O76" s="7">
        <f t="shared" si="8"/>
        <v>2.3946707E+18</v>
      </c>
      <c r="P76" s="7">
        <f t="shared" si="9"/>
        <v>1.7384390515218836E+18</v>
      </c>
      <c r="Q76" s="7">
        <f t="shared" si="10"/>
        <v>1.7473293133122772E+18</v>
      </c>
      <c r="R76" s="7"/>
      <c r="W76" s="7"/>
      <c r="X76" s="57"/>
    </row>
    <row r="77" spans="1:24" x14ac:dyDescent="0.25">
      <c r="A77">
        <f>'Initial absorption'!A77</f>
        <v>655</v>
      </c>
      <c r="B77" s="7">
        <f>'Initial absorption'!E77</f>
        <v>2.20168E+19</v>
      </c>
      <c r="C77" s="7">
        <f>'Initial absorption'!X77</f>
        <v>1.5991128913417431E+19</v>
      </c>
      <c r="F77">
        <f>'Emission events'!BT77+'Emission events'!BU77</f>
        <v>5.3561453349563256E+16</v>
      </c>
      <c r="G77">
        <f>'Emission events'!DV77+'Emission events'!DW77</f>
        <v>1.3781216216982406E+16</v>
      </c>
      <c r="H77">
        <f>'Emission events'!FX77+'Emission events'!FY77</f>
        <v>3568972790296015.5</v>
      </c>
      <c r="I77">
        <f>'Emission events'!HZ77+'Emission events'!IA77</f>
        <v>931398260718038</v>
      </c>
      <c r="J77">
        <f>'Emission events'!KB77+'Emission events'!KC77</f>
        <v>245255800171410.28</v>
      </c>
      <c r="K77">
        <f t="shared" si="11"/>
        <v>7.2088296417731136E+16</v>
      </c>
      <c r="L77" s="7">
        <f t="shared" si="12"/>
        <v>1.6063217209835162E+19</v>
      </c>
      <c r="M77" s="7"/>
      <c r="N77">
        <v>8.1652000000000002E-2</v>
      </c>
      <c r="O77" s="7">
        <f t="shared" si="8"/>
        <v>1.7977157536E+18</v>
      </c>
      <c r="P77" s="7">
        <f t="shared" si="9"/>
        <v>1.3057076580383601E+18</v>
      </c>
      <c r="Q77" s="7">
        <f t="shared" si="10"/>
        <v>1.3115938116174607E+18</v>
      </c>
      <c r="R77" s="7"/>
      <c r="W77" s="7"/>
      <c r="X77" s="57"/>
    </row>
    <row r="78" spans="1:24" x14ac:dyDescent="0.25">
      <c r="A78">
        <f>'Initial absorption'!A78</f>
        <v>660</v>
      </c>
      <c r="B78" s="7">
        <f>'Initial absorption'!E78</f>
        <v>2.320175E+19</v>
      </c>
      <c r="C78" s="7">
        <f>'Initial absorption'!X78</f>
        <v>1.6859975075633082E+19</v>
      </c>
      <c r="F78">
        <f>'Emission events'!BT78+'Emission events'!BU78</f>
        <v>4.66581231306082E+16</v>
      </c>
      <c r="G78">
        <f>'Emission events'!DV78+'Emission events'!DW78</f>
        <v>1.200500813420782E+16</v>
      </c>
      <c r="H78">
        <f>'Emission events'!FX78+'Emission events'!FY78</f>
        <v>3108981580702004</v>
      </c>
      <c r="I78">
        <f>'Emission events'!HZ78+'Emission events'!IA78</f>
        <v>811353912460086.25</v>
      </c>
      <c r="J78">
        <f>'Emission events'!KB78+'Emission events'!KC78</f>
        <v>213645721078754.28</v>
      </c>
      <c r="K78">
        <f t="shared" si="11"/>
        <v>6.2797112479056856E+16</v>
      </c>
      <c r="L78" s="7">
        <f t="shared" si="12"/>
        <v>1.6922772188112138E+19</v>
      </c>
      <c r="M78" s="7"/>
      <c r="N78">
        <v>6.0999999999999999E-2</v>
      </c>
      <c r="O78" s="7">
        <f t="shared" si="8"/>
        <v>1.41530675E+18</v>
      </c>
      <c r="P78" s="7">
        <f t="shared" si="9"/>
        <v>1.028458479613618E+18</v>
      </c>
      <c r="Q78" s="7">
        <f t="shared" si="10"/>
        <v>1.0322891034748404E+18</v>
      </c>
      <c r="R78" s="7"/>
      <c r="W78" s="7"/>
      <c r="X78" s="57"/>
    </row>
    <row r="79" spans="1:24" x14ac:dyDescent="0.25">
      <c r="A79">
        <f>'Initial absorption'!A79</f>
        <v>665</v>
      </c>
      <c r="B79" s="7">
        <f>'Initial absorption'!E79</f>
        <v>2.369115E+19</v>
      </c>
      <c r="C79" s="7">
        <f>'Initial absorption'!X79</f>
        <v>1.7223982916313057E+19</v>
      </c>
      <c r="F79">
        <f>'Emission events'!BT79+'Emission events'!BU79</f>
        <v>3.9751300328317336E+16</v>
      </c>
      <c r="G79">
        <f>'Emission events'!DV79+'Emission events'!DW79</f>
        <v>1.0227901419243546E+16</v>
      </c>
      <c r="H79">
        <f>'Emission events'!FX79+'Emission events'!FY79</f>
        <v>2648757648989495</v>
      </c>
      <c r="I79">
        <f>'Emission events'!HZ79+'Emission events'!IA79</f>
        <v>691248830487103.25</v>
      </c>
      <c r="J79">
        <f>'Emission events'!KB79+'Emission events'!KC79</f>
        <v>182019649583593.88</v>
      </c>
      <c r="K79">
        <f t="shared" si="11"/>
        <v>5.3501227876621072E+16</v>
      </c>
      <c r="L79" s="7">
        <f t="shared" si="12"/>
        <v>1.7277484144189678E+19</v>
      </c>
      <c r="M79" s="7"/>
      <c r="N79">
        <v>4.4326999999999998E-2</v>
      </c>
      <c r="O79" s="7">
        <f t="shared" si="8"/>
        <v>1.05015760605E+18</v>
      </c>
      <c r="P79" s="7">
        <f t="shared" si="9"/>
        <v>7.634874907314089E+17</v>
      </c>
      <c r="Q79" s="7">
        <f t="shared" si="10"/>
        <v>7.6585903965949581E+17</v>
      </c>
      <c r="R79" s="7"/>
      <c r="W79" s="7"/>
      <c r="X79" s="57"/>
    </row>
    <row r="80" spans="1:24" x14ac:dyDescent="0.25">
      <c r="A80">
        <f>'Initial absorption'!A80</f>
        <v>670</v>
      </c>
      <c r="B80" s="7">
        <f>'Initial absorption'!E80</f>
        <v>2.395355E+19</v>
      </c>
      <c r="C80" s="7">
        <f>'Initial absorption'!X80</f>
        <v>1.742708702537027E+19</v>
      </c>
      <c r="F80">
        <f>'Emission events'!BT80+'Emission events'!BU80</f>
        <v>3.1087521969828816E+16</v>
      </c>
      <c r="G80">
        <f>'Emission events'!DV80+'Emission events'!DW80</f>
        <v>7998734819989628</v>
      </c>
      <c r="H80">
        <f>'Emission events'!FX80+'Emission events'!FY80</f>
        <v>2071462088676750.5</v>
      </c>
      <c r="I80">
        <f>'Emission events'!HZ80+'Emission events'!IA80</f>
        <v>540591453031743.56</v>
      </c>
      <c r="J80">
        <f>'Emission events'!KB80+'Emission events'!KC80</f>
        <v>142348547308767.75</v>
      </c>
      <c r="K80">
        <f t="shared" si="11"/>
        <v>4.1840658878835712E+16</v>
      </c>
      <c r="L80" s="7">
        <f t="shared" si="12"/>
        <v>1.7468927684249104E+19</v>
      </c>
      <c r="M80" s="7"/>
      <c r="N80">
        <v>3.2000000000000001E-2</v>
      </c>
      <c r="O80" s="7">
        <f t="shared" si="8"/>
        <v>7.665136E+17</v>
      </c>
      <c r="P80" s="7">
        <f t="shared" si="9"/>
        <v>5.5766678481184864E+17</v>
      </c>
      <c r="Q80" s="7">
        <f t="shared" si="10"/>
        <v>5.5900568589597133E+17</v>
      </c>
      <c r="R80" s="7"/>
      <c r="W80" s="7"/>
      <c r="X80" s="57"/>
    </row>
    <row r="81" spans="1:24" x14ac:dyDescent="0.25">
      <c r="A81">
        <f>'Initial absorption'!A81</f>
        <v>675</v>
      </c>
      <c r="B81" s="7">
        <f>'Initial absorption'!E81</f>
        <v>2.36654E+19</v>
      </c>
      <c r="C81" s="7">
        <f>'Initial absorption'!X81</f>
        <v>1.7229664458827837E+19</v>
      </c>
      <c r="F81">
        <f>'Emission events'!BT81+'Emission events'!BU81</f>
        <v>2.1742783538237348E+16</v>
      </c>
      <c r="G81">
        <f>'Emission events'!DV81+'Emission events'!DW81</f>
        <v>5594359046680685</v>
      </c>
      <c r="H81">
        <f>'Emission events'!FX81+'Emission events'!FY81</f>
        <v>1448791957283548.8</v>
      </c>
      <c r="I81">
        <f>'Emission events'!HZ81+'Emission events'!IA81</f>
        <v>378092630133013.13</v>
      </c>
      <c r="J81">
        <f>'Emission events'!KB81+'Emission events'!KC81</f>
        <v>99559355490633.844</v>
      </c>
      <c r="K81">
        <f t="shared" si="11"/>
        <v>2.9263586527825224E+16</v>
      </c>
      <c r="L81" s="7">
        <f t="shared" si="12"/>
        <v>1.7258928045355663E+19</v>
      </c>
      <c r="M81" s="7"/>
      <c r="N81">
        <v>2.3453999999999999E-2</v>
      </c>
      <c r="O81" s="7">
        <f t="shared" si="8"/>
        <v>5.550482916E+17</v>
      </c>
      <c r="P81" s="7">
        <f t="shared" si="9"/>
        <v>4.041045502173481E+17</v>
      </c>
      <c r="Q81" s="7">
        <f t="shared" si="10"/>
        <v>4.0479089837577171E+17</v>
      </c>
      <c r="R81" s="7"/>
      <c r="W81" s="7"/>
      <c r="X81" s="57"/>
    </row>
    <row r="82" spans="1:24" x14ac:dyDescent="0.25">
      <c r="A82">
        <f>'Initial absorption'!A82</f>
        <v>680</v>
      </c>
      <c r="B82" s="7">
        <f>'Initial absorption'!E82</f>
        <v>2.377655E+19</v>
      </c>
      <c r="C82" s="7">
        <f>'Initial absorption'!X82</f>
        <v>1.7322870772615846E+19</v>
      </c>
      <c r="F82">
        <f>'Emission events'!BT82+'Emission events'!BU82</f>
        <v>1.5577434603627924E+16</v>
      </c>
      <c r="G82">
        <f>'Emission events'!DV82+'Emission events'!DW82</f>
        <v>4008031540470709.5</v>
      </c>
      <c r="H82">
        <f>'Emission events'!FX82+'Emission events'!FY82</f>
        <v>1037974826413424.8</v>
      </c>
      <c r="I82">
        <f>'Emission events'!HZ82+'Emission events'!IA82</f>
        <v>270881288481436.13</v>
      </c>
      <c r="J82">
        <f>'Emission events'!KB82+'Emission events'!KC82</f>
        <v>71328463837543.234</v>
      </c>
      <c r="K82">
        <f t="shared" si="11"/>
        <v>2.0965650722831036E+16</v>
      </c>
      <c r="L82" s="7">
        <f t="shared" si="12"/>
        <v>1.7343836423338676E+19</v>
      </c>
      <c r="M82" s="7"/>
      <c r="N82">
        <v>1.7000000000000001E-2</v>
      </c>
      <c r="O82" s="7">
        <f t="shared" si="8"/>
        <v>4.0420135E+17</v>
      </c>
      <c r="P82" s="7">
        <f t="shared" si="9"/>
        <v>2.9448880313446938E+17</v>
      </c>
      <c r="Q82" s="7">
        <f t="shared" si="10"/>
        <v>2.948452191967575E+17</v>
      </c>
      <c r="R82" s="7"/>
      <c r="W82" s="7"/>
      <c r="X82" s="57"/>
    </row>
    <row r="83" spans="1:24" x14ac:dyDescent="0.25">
      <c r="A83">
        <f>'Initial absorption'!A83</f>
        <v>685</v>
      </c>
      <c r="B83" s="7">
        <f>'Initial absorption'!E83</f>
        <v>2.35421E+19</v>
      </c>
      <c r="C83" s="7">
        <f>'Initial absorption'!X83</f>
        <v>1.7164228375386581E+19</v>
      </c>
      <c r="F83">
        <f>'Emission events'!BT83+'Emission events'!BU83</f>
        <v>1.0111680218852186E+16</v>
      </c>
      <c r="G83">
        <f>'Emission events'!DV83+'Emission events'!DW83</f>
        <v>2601707808477946.5</v>
      </c>
      <c r="H83">
        <f>'Emission events'!FX83+'Emission events'!FY83</f>
        <v>673773942049916.25</v>
      </c>
      <c r="I83">
        <f>'Emission events'!HZ83+'Emission events'!IA83</f>
        <v>175835433503088.66</v>
      </c>
      <c r="J83">
        <f>'Emission events'!KB83+'Emission events'!KC83</f>
        <v>46300988267941.313</v>
      </c>
      <c r="K83">
        <f t="shared" si="11"/>
        <v>1.3609298391151078E+16</v>
      </c>
      <c r="L83" s="7">
        <f t="shared" si="12"/>
        <v>1.7177837673777732E+19</v>
      </c>
      <c r="M83" s="7"/>
      <c r="N83">
        <v>1.1872000000000001E-2</v>
      </c>
      <c r="O83" s="7">
        <f t="shared" si="8"/>
        <v>2.794918112E+17</v>
      </c>
      <c r="P83" s="7">
        <f t="shared" si="9"/>
        <v>2.037737192725895E+17</v>
      </c>
      <c r="Q83" s="7">
        <f t="shared" si="10"/>
        <v>2.0393528886308925E+17</v>
      </c>
      <c r="R83" s="7"/>
      <c r="W83" s="7"/>
      <c r="X83" s="57"/>
    </row>
    <row r="84" spans="1:24" x14ac:dyDescent="0.25">
      <c r="A84">
        <f>'Initial absorption'!A84</f>
        <v>690</v>
      </c>
      <c r="B84" s="7">
        <f>'Initial absorption'!E84</f>
        <v>2.045955E+19</v>
      </c>
      <c r="C84" s="7">
        <f>'Initial absorption'!X84</f>
        <v>1.4927367277043347E+19</v>
      </c>
      <c r="F84">
        <f>'Emission events'!BT84+'Emission events'!BU84</f>
        <v>4676705607689258</v>
      </c>
      <c r="G84">
        <f>'Emission events'!DV84+'Emission events'!DW84</f>
        <v>1203303628490232.3</v>
      </c>
      <c r="H84">
        <f>'Emission events'!FX84+'Emission events'!FY84</f>
        <v>311624013507166.25</v>
      </c>
      <c r="I84">
        <f>'Emission events'!HZ84+'Emission events'!IA84</f>
        <v>81324818437317.25</v>
      </c>
      <c r="J84">
        <f>'Emission events'!KB84+'Emission events'!KC84</f>
        <v>21414452077956.98</v>
      </c>
      <c r="K84">
        <f t="shared" si="11"/>
        <v>6294372520201930</v>
      </c>
      <c r="L84" s="7">
        <f t="shared" si="12"/>
        <v>1.493366164956355E+19</v>
      </c>
      <c r="M84" s="7"/>
      <c r="N84">
        <v>8.2100000000000003E-3</v>
      </c>
      <c r="O84" s="7">
        <f t="shared" si="8"/>
        <v>1.679729055E+17</v>
      </c>
      <c r="P84" s="7">
        <f t="shared" si="9"/>
        <v>1.2255368534452589E+17</v>
      </c>
      <c r="Q84" s="7">
        <f t="shared" si="10"/>
        <v>1.2260536214291675E+17</v>
      </c>
      <c r="R84" s="7"/>
      <c r="W84" s="7"/>
      <c r="X84" s="57"/>
    </row>
    <row r="85" spans="1:24" x14ac:dyDescent="0.25">
      <c r="A85">
        <f>'Initial absorption'!A85</f>
        <v>695</v>
      </c>
      <c r="B85" s="7">
        <f>'Initial absorption'!E85</f>
        <v>2.211565E+19</v>
      </c>
      <c r="C85" s="7">
        <f>'Initial absorption'!X85</f>
        <v>1.6147113806850861E+19</v>
      </c>
      <c r="F85">
        <f>'Emission events'!BT85+'Emission events'!BU85</f>
        <v>1154415807156525</v>
      </c>
      <c r="G85">
        <f>'Emission events'!DV85+'Emission events'!DW85</f>
        <v>297028046249907.44</v>
      </c>
      <c r="H85">
        <f>'Emission events'!FX85+'Emission events'!FY85</f>
        <v>76922457229455.406</v>
      </c>
      <c r="I85">
        <f>'Emission events'!HZ85+'Emission events'!IA85</f>
        <v>20074527625560.871</v>
      </c>
      <c r="J85">
        <f>'Emission events'!KB85+'Emission events'!KC85</f>
        <v>5286024833323.6592</v>
      </c>
      <c r="K85">
        <f t="shared" si="11"/>
        <v>1553726863094772.5</v>
      </c>
      <c r="L85" s="7">
        <f t="shared" si="12"/>
        <v>1.6148667533713955E+19</v>
      </c>
      <c r="M85" s="7"/>
      <c r="N85">
        <v>5.7723000000000002E-3</v>
      </c>
      <c r="O85" s="7">
        <f t="shared" si="8"/>
        <v>1.27658166495E+17</v>
      </c>
      <c r="P85" s="7">
        <f t="shared" si="9"/>
        <v>9.3205985027285232E+16</v>
      </c>
      <c r="Q85" s="7">
        <f t="shared" si="10"/>
        <v>9.3214953604857072E+16</v>
      </c>
      <c r="R85" s="7"/>
      <c r="W85" s="7"/>
      <c r="X85" s="57"/>
    </row>
    <row r="86" spans="1:24" x14ac:dyDescent="0.25">
      <c r="A86">
        <f>'Initial absorption'!A86</f>
        <v>700</v>
      </c>
      <c r="B86" s="7">
        <f>'Initial absorption'!E86</f>
        <v>2.25169E+19</v>
      </c>
      <c r="C86" s="7">
        <f>'Initial absorption'!X86</f>
        <v>1.644424336594382E+19</v>
      </c>
      <c r="F86">
        <f>'Emission events'!BT86+'Emission events'!BU86</f>
        <v>0</v>
      </c>
      <c r="G86">
        <f>'Emission events'!DV86+'Emission events'!DW86</f>
        <v>0</v>
      </c>
      <c r="H86">
        <f>'Emission events'!FX86+'Emission events'!FY86</f>
        <v>0</v>
      </c>
      <c r="I86">
        <f>'Emission events'!HZ86+'Emission events'!IA86</f>
        <v>0</v>
      </c>
      <c r="J86">
        <f>'Emission events'!KB86+'Emission events'!KC86</f>
        <v>0</v>
      </c>
      <c r="K86">
        <f t="shared" si="11"/>
        <v>0</v>
      </c>
      <c r="L86" s="7">
        <f t="shared" si="12"/>
        <v>1.644424336594382E+19</v>
      </c>
      <c r="M86" s="7"/>
      <c r="N86">
        <v>4.1019999999999997E-3</v>
      </c>
      <c r="O86" s="7">
        <f t="shared" si="8"/>
        <v>9.23643238E+16</v>
      </c>
      <c r="P86" s="7">
        <f t="shared" si="9"/>
        <v>6.7454286287101544E+16</v>
      </c>
      <c r="Q86" s="7">
        <f t="shared" si="10"/>
        <v>6.7454286287101544E+16</v>
      </c>
      <c r="R86" s="7"/>
      <c r="W86" s="7"/>
      <c r="X86" s="57"/>
    </row>
    <row r="87" spans="1:24" x14ac:dyDescent="0.25">
      <c r="A87">
        <f>'Initial absorption'!A87</f>
        <v>705</v>
      </c>
      <c r="B87" s="7">
        <f>'Initial absorption'!E87</f>
        <v>2.334275E+19</v>
      </c>
      <c r="C87" s="7">
        <f>'Initial absorption'!X87</f>
        <v>1.7051331167505818E+19</v>
      </c>
      <c r="F87">
        <f>'Emission events'!BT87+'Emission events'!BU87</f>
        <v>0</v>
      </c>
      <c r="G87">
        <f>'Emission events'!DV87+'Emission events'!DW87</f>
        <v>0</v>
      </c>
      <c r="H87">
        <f>'Emission events'!FX87+'Emission events'!FY87</f>
        <v>0</v>
      </c>
      <c r="I87">
        <f>'Emission events'!HZ87+'Emission events'!IA87</f>
        <v>0</v>
      </c>
      <c r="J87">
        <f>'Emission events'!KB87+'Emission events'!KC87</f>
        <v>0</v>
      </c>
      <c r="K87">
        <f t="shared" si="11"/>
        <v>0</v>
      </c>
      <c r="L87" s="7">
        <f t="shared" si="12"/>
        <v>1.7051331167505818E+19</v>
      </c>
      <c r="M87" s="7"/>
      <c r="N87">
        <v>2.9291E-3</v>
      </c>
      <c r="O87" s="7">
        <f t="shared" si="8"/>
        <v>6.8373249025E+16</v>
      </c>
      <c r="P87" s="7">
        <f t="shared" si="9"/>
        <v>4.9945054122741288E+16</v>
      </c>
      <c r="Q87" s="7">
        <f t="shared" si="10"/>
        <v>4.9945054122741288E+16</v>
      </c>
      <c r="R87" s="7"/>
      <c r="W87" s="7"/>
      <c r="X87" s="57"/>
    </row>
    <row r="88" spans="1:24" x14ac:dyDescent="0.25">
      <c r="A88">
        <f>'Initial absorption'!A88</f>
        <v>710</v>
      </c>
      <c r="B88" s="7">
        <f>'Initial absorption'!E88</f>
        <v>2.33967E+19</v>
      </c>
      <c r="C88" s="7">
        <f>'Initial absorption'!X88</f>
        <v>1.7094714459638682E+19</v>
      </c>
      <c r="F88">
        <f>'Emission events'!BT88+'Emission events'!BU88</f>
        <v>0</v>
      </c>
      <c r="G88">
        <f>'Emission events'!DV88+'Emission events'!DW88</f>
        <v>0</v>
      </c>
      <c r="H88">
        <f>'Emission events'!FX88+'Emission events'!FY88</f>
        <v>0</v>
      </c>
      <c r="I88">
        <f>'Emission events'!HZ88+'Emission events'!IA88</f>
        <v>0</v>
      </c>
      <c r="J88">
        <f>'Emission events'!KB88+'Emission events'!KC88</f>
        <v>0</v>
      </c>
      <c r="K88">
        <f t="shared" si="11"/>
        <v>0</v>
      </c>
      <c r="L88" s="7">
        <f t="shared" si="12"/>
        <v>1.7094714459638682E+19</v>
      </c>
      <c r="M88" s="7"/>
      <c r="N88">
        <v>2.091E-3</v>
      </c>
      <c r="O88" s="7">
        <f t="shared" si="8"/>
        <v>4.89224997E+16</v>
      </c>
      <c r="P88" s="7">
        <f t="shared" si="9"/>
        <v>3.5745047935104484E+16</v>
      </c>
      <c r="Q88" s="7">
        <f t="shared" si="10"/>
        <v>3.5745047935104484E+16</v>
      </c>
      <c r="R88" s="7"/>
      <c r="W88" s="7"/>
      <c r="X88" s="57"/>
    </row>
    <row r="89" spans="1:24" x14ac:dyDescent="0.25">
      <c r="A89">
        <f>'Initial absorption'!A89</f>
        <v>715</v>
      </c>
      <c r="B89" s="7">
        <f>'Initial absorption'!E89</f>
        <v>2.27746E+19</v>
      </c>
      <c r="C89" s="7">
        <f>'Initial absorption'!X89</f>
        <v>1.6644048653395409E+19</v>
      </c>
      <c r="F89">
        <f>'Emission events'!BT89+'Emission events'!BU89</f>
        <v>0</v>
      </c>
      <c r="G89">
        <f>'Emission events'!DV89+'Emission events'!DW89</f>
        <v>0</v>
      </c>
      <c r="H89">
        <f>'Emission events'!FX89+'Emission events'!FY89</f>
        <v>0</v>
      </c>
      <c r="I89">
        <f>'Emission events'!HZ89+'Emission events'!IA89</f>
        <v>0</v>
      </c>
      <c r="J89">
        <f>'Emission events'!KB89+'Emission events'!KC89</f>
        <v>0</v>
      </c>
      <c r="K89">
        <f t="shared" si="11"/>
        <v>0</v>
      </c>
      <c r="L89" s="7">
        <f t="shared" si="12"/>
        <v>1.6644048653395409E+19</v>
      </c>
      <c r="M89" s="7"/>
      <c r="N89">
        <v>1.4821999999999999E-3</v>
      </c>
      <c r="O89" s="7">
        <f t="shared" si="8"/>
        <v>3.375651212E+16</v>
      </c>
      <c r="P89" s="7">
        <f t="shared" si="9"/>
        <v>2.4669808914062672E+16</v>
      </c>
      <c r="Q89" s="7">
        <f t="shared" si="10"/>
        <v>2.4669808914062672E+16</v>
      </c>
      <c r="R89" s="7"/>
      <c r="W89" s="7"/>
      <c r="X89" s="57"/>
    </row>
    <row r="90" spans="1:24" x14ac:dyDescent="0.25">
      <c r="A90">
        <f>'Initial absorption'!A90</f>
        <v>720</v>
      </c>
      <c r="B90" s="7">
        <f>'Initial absorption'!E90</f>
        <v>1.788295E+19</v>
      </c>
      <c r="C90" s="7">
        <f>'Initial absorption'!X90</f>
        <v>1.3072190102930174E+19</v>
      </c>
      <c r="F90">
        <f>'Emission events'!BT90+'Emission events'!BU90</f>
        <v>0</v>
      </c>
      <c r="G90">
        <f>'Emission events'!DV90+'Emission events'!DW90</f>
        <v>0</v>
      </c>
      <c r="H90">
        <f>'Emission events'!FX90+'Emission events'!FY90</f>
        <v>0</v>
      </c>
      <c r="I90">
        <f>'Emission events'!HZ90+'Emission events'!IA90</f>
        <v>0</v>
      </c>
      <c r="J90">
        <f>'Emission events'!KB90+'Emission events'!KC90</f>
        <v>0</v>
      </c>
      <c r="K90">
        <f t="shared" si="11"/>
        <v>0</v>
      </c>
      <c r="L90" s="7">
        <f t="shared" si="12"/>
        <v>1.3072190102930174E+19</v>
      </c>
      <c r="M90" s="7"/>
      <c r="N90">
        <v>1.047E-3</v>
      </c>
      <c r="O90" s="7">
        <f t="shared" si="8"/>
        <v>1.872344865E+16</v>
      </c>
      <c r="P90" s="7">
        <f t="shared" si="9"/>
        <v>1.3686583037767892E+16</v>
      </c>
      <c r="Q90" s="7">
        <f t="shared" si="10"/>
        <v>1.3686583037767892E+16</v>
      </c>
      <c r="R90" s="7"/>
      <c r="W90" s="7"/>
      <c r="X90" s="57"/>
    </row>
    <row r="91" spans="1:24" x14ac:dyDescent="0.25">
      <c r="A91">
        <f>'Initial absorption'!A91</f>
        <v>725</v>
      </c>
      <c r="B91" s="7">
        <f>'Initial absorption'!E91</f>
        <v>1.90809E+19</v>
      </c>
      <c r="C91" s="7">
        <f>'Initial absorption'!X91</f>
        <v>1.3951118328002003E+19</v>
      </c>
      <c r="F91">
        <f>'Emission events'!BT91+'Emission events'!BU91</f>
        <v>0</v>
      </c>
      <c r="G91">
        <f>'Emission events'!DV91+'Emission events'!DW91</f>
        <v>0</v>
      </c>
      <c r="H91">
        <f>'Emission events'!FX91+'Emission events'!FY91</f>
        <v>0</v>
      </c>
      <c r="I91">
        <f>'Emission events'!HZ91+'Emission events'!IA91</f>
        <v>0</v>
      </c>
      <c r="J91">
        <f>'Emission events'!KB91+'Emission events'!KC91</f>
        <v>0</v>
      </c>
      <c r="K91">
        <f t="shared" si="11"/>
        <v>0</v>
      </c>
      <c r="L91" s="7">
        <f t="shared" si="12"/>
        <v>1.3951118328002003E+19</v>
      </c>
      <c r="M91" s="7"/>
      <c r="N91">
        <v>7.4014999999999997E-4</v>
      </c>
      <c r="O91" s="7">
        <f t="shared" si="8"/>
        <v>1.4122728135E+16</v>
      </c>
      <c r="P91" s="7">
        <f t="shared" si="9"/>
        <v>1.0325920230470682E+16</v>
      </c>
      <c r="Q91" s="7">
        <f t="shared" si="10"/>
        <v>1.0325920230470682E+16</v>
      </c>
      <c r="R91" s="7"/>
      <c r="W91" s="7"/>
      <c r="X91" s="57"/>
    </row>
    <row r="92" spans="1:24" x14ac:dyDescent="0.25">
      <c r="A92">
        <f>'Initial absorption'!A92</f>
        <v>730</v>
      </c>
      <c r="B92" s="7">
        <f>'Initial absorption'!E92</f>
        <v>2.04061E+19</v>
      </c>
      <c r="C92" s="7">
        <f>'Initial absorption'!X92</f>
        <v>1.4918711585121915E+19</v>
      </c>
      <c r="F92">
        <f>'Emission events'!BT92+'Emission events'!BU92</f>
        <v>0</v>
      </c>
      <c r="G92">
        <f>'Emission events'!DV92+'Emission events'!DW92</f>
        <v>0</v>
      </c>
      <c r="H92">
        <f>'Emission events'!FX92+'Emission events'!FY92</f>
        <v>0</v>
      </c>
      <c r="I92">
        <f>'Emission events'!HZ92+'Emission events'!IA92</f>
        <v>0</v>
      </c>
      <c r="J92">
        <f>'Emission events'!KB92+'Emission events'!KC92</f>
        <v>0</v>
      </c>
      <c r="K92">
        <f t="shared" si="11"/>
        <v>0</v>
      </c>
      <c r="L92" s="7">
        <f t="shared" si="12"/>
        <v>1.4918711585121915E+19</v>
      </c>
      <c r="M92" s="7"/>
      <c r="N92">
        <v>5.1999999999999995E-4</v>
      </c>
      <c r="O92" s="7">
        <f t="shared" si="8"/>
        <v>1.0611172E+16</v>
      </c>
      <c r="P92" s="7">
        <f t="shared" si="9"/>
        <v>7757730024263395</v>
      </c>
      <c r="Q92" s="7">
        <f t="shared" si="10"/>
        <v>7757730024263395</v>
      </c>
      <c r="R92" s="7"/>
      <c r="W92" s="7"/>
      <c r="X92" s="57"/>
    </row>
    <row r="93" spans="1:24" x14ac:dyDescent="0.25">
      <c r="A93">
        <f>'Initial absorption'!A93</f>
        <v>735</v>
      </c>
      <c r="B93" s="7">
        <f>'Initial absorption'!E93</f>
        <v>2.239475E+19</v>
      </c>
      <c r="C93" s="7">
        <f>'Initial absorption'!X93</f>
        <v>1.6370668366984321E+19</v>
      </c>
      <c r="F93">
        <f>'Emission events'!BT93+'Emission events'!BU93</f>
        <v>0</v>
      </c>
      <c r="G93">
        <f>'Emission events'!DV93+'Emission events'!DW93</f>
        <v>0</v>
      </c>
      <c r="H93">
        <f>'Emission events'!FX93+'Emission events'!FY93</f>
        <v>0</v>
      </c>
      <c r="I93">
        <f>'Emission events'!HZ93+'Emission events'!IA93</f>
        <v>0</v>
      </c>
      <c r="J93">
        <f>'Emission events'!KB93+'Emission events'!KC93</f>
        <v>0</v>
      </c>
      <c r="K93">
        <f t="shared" si="11"/>
        <v>0</v>
      </c>
      <c r="L93" s="7">
        <f t="shared" si="12"/>
        <v>1.6370668366984321E+19</v>
      </c>
      <c r="M93" s="7"/>
      <c r="N93">
        <v>3.6092999999999997E-4</v>
      </c>
      <c r="O93" s="7">
        <f t="shared" si="8"/>
        <v>8082937117499999</v>
      </c>
      <c r="P93" s="7">
        <f t="shared" si="9"/>
        <v>5908665333695651</v>
      </c>
      <c r="Q93" s="7">
        <f t="shared" si="10"/>
        <v>5908665333695651</v>
      </c>
      <c r="R93" s="7"/>
      <c r="W93" s="7"/>
      <c r="X93" s="57"/>
    </row>
    <row r="94" spans="1:24" x14ac:dyDescent="0.25">
      <c r="A94">
        <f>'Initial absorption'!A94</f>
        <v>740</v>
      </c>
      <c r="B94" s="7">
        <f>'Initial absorption'!E94</f>
        <v>2.26169E+19</v>
      </c>
      <c r="C94" s="7">
        <f>'Initial absorption'!X94</f>
        <v>1.6531115284657138E+19</v>
      </c>
      <c r="F94">
        <f>'Emission events'!BT94+'Emission events'!BU94</f>
        <v>0</v>
      </c>
      <c r="G94">
        <f>'Emission events'!DV94+'Emission events'!DW94</f>
        <v>0</v>
      </c>
      <c r="H94">
        <f>'Emission events'!FX94+'Emission events'!FY94</f>
        <v>0</v>
      </c>
      <c r="I94">
        <f>'Emission events'!HZ94+'Emission events'!IA94</f>
        <v>0</v>
      </c>
      <c r="J94">
        <f>'Emission events'!KB94+'Emission events'!KC94</f>
        <v>0</v>
      </c>
      <c r="K94">
        <f t="shared" si="11"/>
        <v>0</v>
      </c>
      <c r="L94" s="7">
        <f t="shared" si="12"/>
        <v>1.6531115284657138E+19</v>
      </c>
      <c r="M94" s="7"/>
      <c r="N94">
        <v>2.4919999999999999E-4</v>
      </c>
      <c r="O94" s="7">
        <f t="shared" si="8"/>
        <v>5636131480000000</v>
      </c>
      <c r="P94" s="7">
        <f t="shared" si="9"/>
        <v>4119553928936558.5</v>
      </c>
      <c r="Q94" s="7">
        <f t="shared" si="10"/>
        <v>4119553928936558.5</v>
      </c>
      <c r="R94" s="7"/>
      <c r="W94" s="7"/>
      <c r="X94" s="57"/>
    </row>
    <row r="95" spans="1:24" x14ac:dyDescent="0.25">
      <c r="A95">
        <f>'Initial absorption'!A95</f>
        <v>745</v>
      </c>
      <c r="B95" s="7">
        <f>'Initial absorption'!E95</f>
        <v>2.34022E+19</v>
      </c>
      <c r="C95" s="7">
        <f>'Initial absorption'!X95</f>
        <v>1.7103092635350958E+19</v>
      </c>
      <c r="F95">
        <f>'Emission events'!BT95+'Emission events'!BU95</f>
        <v>0</v>
      </c>
      <c r="G95">
        <f>'Emission events'!DV95+'Emission events'!DW95</f>
        <v>0</v>
      </c>
      <c r="H95">
        <f>'Emission events'!FX95+'Emission events'!FY95</f>
        <v>0</v>
      </c>
      <c r="I95">
        <f>'Emission events'!HZ95+'Emission events'!IA95</f>
        <v>0</v>
      </c>
      <c r="J95">
        <f>'Emission events'!KB95+'Emission events'!KC95</f>
        <v>0</v>
      </c>
      <c r="K95">
        <f t="shared" si="11"/>
        <v>0</v>
      </c>
      <c r="L95" s="7">
        <f t="shared" si="12"/>
        <v>1.7103092635350958E+19</v>
      </c>
      <c r="M95" s="7"/>
      <c r="N95">
        <v>1.7231000000000001E-4</v>
      </c>
      <c r="O95" s="7">
        <f t="shared" si="8"/>
        <v>4032433082000000</v>
      </c>
      <c r="P95" s="7">
        <f t="shared" si="9"/>
        <v>2947033891997323.5</v>
      </c>
      <c r="Q95" s="7">
        <f t="shared" si="10"/>
        <v>2947033891997323.5</v>
      </c>
      <c r="R95" s="7"/>
      <c r="W95" s="7"/>
      <c r="X95" s="57"/>
    </row>
    <row r="96" spans="1:24" x14ac:dyDescent="0.25">
      <c r="A96">
        <f>'Initial absorption'!A96</f>
        <v>750</v>
      </c>
      <c r="B96" s="7">
        <f>'Initial absorption'!E96</f>
        <v>2.32055E+19</v>
      </c>
      <c r="C96" s="7">
        <f>'Initial absorption'!X96</f>
        <v>1.6957341892700164E+19</v>
      </c>
      <c r="F96">
        <f>'Emission events'!BT96+'Emission events'!BU96</f>
        <v>0</v>
      </c>
      <c r="G96">
        <f>'Emission events'!DV96+'Emission events'!DW96</f>
        <v>0</v>
      </c>
      <c r="H96">
        <f>'Emission events'!FX96+'Emission events'!FY96</f>
        <v>0</v>
      </c>
      <c r="I96">
        <f>'Emission events'!HZ96+'Emission events'!IA96</f>
        <v>0</v>
      </c>
      <c r="J96">
        <f>'Emission events'!KB96+'Emission events'!KC96</f>
        <v>0</v>
      </c>
      <c r="K96">
        <f t="shared" si="11"/>
        <v>0</v>
      </c>
      <c r="L96" s="7">
        <f t="shared" si="12"/>
        <v>1.6957341892700164E+19</v>
      </c>
      <c r="M96" s="7"/>
      <c r="N96">
        <v>1.2E-4</v>
      </c>
      <c r="O96" s="7">
        <f t="shared" si="8"/>
        <v>2784660000000000</v>
      </c>
      <c r="P96" s="7">
        <f t="shared" si="9"/>
        <v>2034881027124019.8</v>
      </c>
      <c r="Q96" s="7">
        <f t="shared" si="10"/>
        <v>2034881027124019.8</v>
      </c>
      <c r="R96" s="7"/>
      <c r="W96" s="7"/>
      <c r="X96" s="57"/>
    </row>
    <row r="97" spans="1:24" x14ac:dyDescent="0.25">
      <c r="A97">
        <f>'Initial absorption'!A97</f>
        <v>755</v>
      </c>
      <c r="B97" s="7">
        <f>'Initial absorption'!E97</f>
        <v>2.33602E+19</v>
      </c>
      <c r="C97" s="7">
        <f>'Initial absorption'!X97</f>
        <v>1.7068379379502582E+19</v>
      </c>
      <c r="F97">
        <f>'Emission events'!BT97+'Emission events'!BU97</f>
        <v>0</v>
      </c>
      <c r="G97">
        <f>'Emission events'!DV97+'Emission events'!DW97</f>
        <v>0</v>
      </c>
      <c r="H97">
        <f>'Emission events'!FX97+'Emission events'!FY97</f>
        <v>0</v>
      </c>
      <c r="I97">
        <f>'Emission events'!HZ97+'Emission events'!IA97</f>
        <v>0</v>
      </c>
      <c r="J97">
        <f>'Emission events'!KB97+'Emission events'!KC97</f>
        <v>0</v>
      </c>
      <c r="K97">
        <f t="shared" si="11"/>
        <v>0</v>
      </c>
      <c r="L97" s="7">
        <f t="shared" si="12"/>
        <v>1.7068379379502582E+19</v>
      </c>
      <c r="M97" s="7"/>
      <c r="N97" s="7">
        <v>8.462E-5</v>
      </c>
      <c r="O97" s="7">
        <f t="shared" si="8"/>
        <v>1976740124000000</v>
      </c>
      <c r="P97" s="7">
        <f t="shared" si="9"/>
        <v>1444326263093508.5</v>
      </c>
      <c r="Q97" s="7">
        <f t="shared" si="10"/>
        <v>1444326263093508.5</v>
      </c>
      <c r="R97" s="7"/>
      <c r="W97" s="7"/>
      <c r="X97" s="57"/>
    </row>
    <row r="98" spans="1:24" x14ac:dyDescent="0.25">
      <c r="A98">
        <f>'Initial absorption'!A98</f>
        <v>760</v>
      </c>
      <c r="B98" s="7">
        <f>'Initial absorption'!E98</f>
        <v>7.01145E+18</v>
      </c>
      <c r="C98" s="7">
        <f>'Initial absorption'!X98</f>
        <v>5.1231484466388388E+18</v>
      </c>
      <c r="F98">
        <f>'Emission events'!BT98+'Emission events'!BU98</f>
        <v>0</v>
      </c>
      <c r="G98">
        <f>'Emission events'!DV98+'Emission events'!DW98</f>
        <v>0</v>
      </c>
      <c r="H98">
        <f>'Emission events'!FX98+'Emission events'!FY98</f>
        <v>0</v>
      </c>
      <c r="I98">
        <f>'Emission events'!HZ98+'Emission events'!IA98</f>
        <v>0</v>
      </c>
      <c r="J98">
        <f>'Emission events'!KB98+'Emission events'!KC98</f>
        <v>0</v>
      </c>
      <c r="K98">
        <f t="shared" si="11"/>
        <v>0</v>
      </c>
      <c r="L98" s="7">
        <f t="shared" si="12"/>
        <v>5.1231484466388388E+18</v>
      </c>
      <c r="M98" s="7"/>
      <c r="N98" s="7">
        <v>6.0000000000000002E-5</v>
      </c>
      <c r="O98" s="7">
        <f t="shared" ref="O98:O129" si="13">B98*N98</f>
        <v>420687000000000</v>
      </c>
      <c r="P98" s="7">
        <f t="shared" ref="P98:P129" si="14">N98*C98</f>
        <v>307388906798330.31</v>
      </c>
      <c r="Q98" s="7">
        <f t="shared" ref="Q98:Q129" si="15">N98*L98</f>
        <v>307388906798330.31</v>
      </c>
      <c r="R98" s="7"/>
      <c r="W98" s="7"/>
      <c r="X98" s="57"/>
    </row>
    <row r="99" spans="1:24" x14ac:dyDescent="0.25">
      <c r="A99">
        <f>'Initial absorption'!A99</f>
        <v>765</v>
      </c>
      <c r="B99" s="7">
        <f>'Initial absorption'!E99</f>
        <v>1.31169E+19</v>
      </c>
      <c r="C99" s="7">
        <f>'Initial absorption'!X99</f>
        <v>9.5861673255377449E+18</v>
      </c>
      <c r="F99">
        <f>'Emission events'!BT99+'Emission events'!BU99</f>
        <v>0</v>
      </c>
      <c r="G99">
        <f>'Emission events'!DV99+'Emission events'!DW99</f>
        <v>0</v>
      </c>
      <c r="H99">
        <f>'Emission events'!FX99+'Emission events'!FY99</f>
        <v>0</v>
      </c>
      <c r="I99">
        <f>'Emission events'!HZ99+'Emission events'!IA99</f>
        <v>0</v>
      </c>
      <c r="J99">
        <f>'Emission events'!KB99+'Emission events'!KC99</f>
        <v>0</v>
      </c>
      <c r="K99">
        <f t="shared" si="11"/>
        <v>0</v>
      </c>
      <c r="L99" s="7">
        <f t="shared" si="12"/>
        <v>9.5861673255377449E+18</v>
      </c>
      <c r="M99" s="7"/>
      <c r="N99" s="7">
        <v>4.2446E-5</v>
      </c>
      <c r="O99" s="7">
        <f t="shared" si="13"/>
        <v>556759937400000</v>
      </c>
      <c r="P99" s="7">
        <f t="shared" si="14"/>
        <v>406894458299775.13</v>
      </c>
      <c r="Q99" s="7">
        <f t="shared" si="15"/>
        <v>406894458299775.13</v>
      </c>
      <c r="R99" s="7"/>
      <c r="W99" s="7"/>
      <c r="X99" s="57"/>
    </row>
    <row r="100" spans="1:24" x14ac:dyDescent="0.25">
      <c r="A100">
        <f>'Initial absorption'!A100</f>
        <v>770</v>
      </c>
      <c r="B100" s="7">
        <f>'Initial absorption'!E100</f>
        <v>2.239585E+19</v>
      </c>
      <c r="C100" s="7">
        <f>'Initial absorption'!X100</f>
        <v>1.6370654645792631E+19</v>
      </c>
      <c r="F100">
        <f>'Emission events'!BT100+'Emission events'!BU100</f>
        <v>0</v>
      </c>
      <c r="G100">
        <f>'Emission events'!DV100+'Emission events'!DW100</f>
        <v>0</v>
      </c>
      <c r="H100">
        <f>'Emission events'!FX100+'Emission events'!FY100</f>
        <v>0</v>
      </c>
      <c r="I100">
        <f>'Emission events'!HZ100+'Emission events'!IA100</f>
        <v>0</v>
      </c>
      <c r="J100">
        <f>'Emission events'!KB100+'Emission events'!KC100</f>
        <v>0</v>
      </c>
      <c r="K100">
        <f t="shared" si="11"/>
        <v>0</v>
      </c>
      <c r="L100" s="7">
        <f t="shared" si="12"/>
        <v>1.6370654645792631E+19</v>
      </c>
      <c r="M100" s="7"/>
      <c r="N100" s="7">
        <v>3.0000000000000001E-5</v>
      </c>
      <c r="O100" s="7">
        <f t="shared" si="13"/>
        <v>671875500000000</v>
      </c>
      <c r="P100" s="7">
        <f t="shared" si="14"/>
        <v>491119639373778.94</v>
      </c>
      <c r="Q100" s="7">
        <f t="shared" si="15"/>
        <v>491119639373778.94</v>
      </c>
      <c r="R100" s="7"/>
      <c r="W100" s="7"/>
      <c r="X100" s="57"/>
    </row>
    <row r="101" spans="1:24" x14ac:dyDescent="0.25">
      <c r="A101">
        <f>'Initial absorption'!A101</f>
        <v>775</v>
      </c>
      <c r="B101" s="7">
        <f>'Initial absorption'!E101</f>
        <v>2.28337E+19</v>
      </c>
      <c r="C101" s="7">
        <f>'Initial absorption'!X101</f>
        <v>1.6693964532123906E+19</v>
      </c>
      <c r="F101">
        <f>'Emission events'!BT101+'Emission events'!BU101</f>
        <v>0</v>
      </c>
      <c r="G101">
        <f>'Emission events'!DV101+'Emission events'!DW101</f>
        <v>0</v>
      </c>
      <c r="H101">
        <f>'Emission events'!FX101+'Emission events'!FY101</f>
        <v>0</v>
      </c>
      <c r="I101">
        <f>'Emission events'!HZ101+'Emission events'!IA101</f>
        <v>0</v>
      </c>
      <c r="J101">
        <f>'Emission events'!KB101+'Emission events'!KC101</f>
        <v>0</v>
      </c>
      <c r="K101">
        <f t="shared" si="11"/>
        <v>0</v>
      </c>
      <c r="L101" s="7">
        <f t="shared" si="12"/>
        <v>1.6693964532123906E+19</v>
      </c>
      <c r="M101" s="7"/>
      <c r="N101" s="7">
        <v>2.1209999999999999E-5</v>
      </c>
      <c r="O101" s="7">
        <f t="shared" si="13"/>
        <v>484302776999999.94</v>
      </c>
      <c r="P101" s="7">
        <f t="shared" si="14"/>
        <v>354078987726348</v>
      </c>
      <c r="Q101" s="7">
        <f t="shared" si="15"/>
        <v>354078987726348</v>
      </c>
      <c r="R101" s="7"/>
      <c r="W101" s="7"/>
      <c r="X101" s="57"/>
    </row>
    <row r="102" spans="1:24" x14ac:dyDescent="0.25">
      <c r="A102">
        <f>'Initial absorption'!A102</f>
        <v>780</v>
      </c>
      <c r="B102" s="7">
        <f>'Initial absorption'!E102</f>
        <v>2.27848E+19</v>
      </c>
      <c r="C102" s="7">
        <f>'Initial absorption'!X102</f>
        <v>1.6661462326631823E+19</v>
      </c>
      <c r="F102">
        <f>'Emission events'!BT102+'Emission events'!BU102</f>
        <v>0</v>
      </c>
      <c r="G102">
        <f>'Emission events'!DV102+'Emission events'!DW102</f>
        <v>0</v>
      </c>
      <c r="H102">
        <f>'Emission events'!FX102+'Emission events'!FY102</f>
        <v>0</v>
      </c>
      <c r="I102">
        <f>'Emission events'!HZ102+'Emission events'!IA102</f>
        <v>0</v>
      </c>
      <c r="J102">
        <f>'Emission events'!KB102+'Emission events'!KC102</f>
        <v>0</v>
      </c>
      <c r="K102">
        <f t="shared" si="11"/>
        <v>0</v>
      </c>
      <c r="L102" s="7">
        <f t="shared" si="12"/>
        <v>1.6661462326631823E+19</v>
      </c>
      <c r="M102" s="7"/>
      <c r="N102" s="7">
        <v>1.4989E-5</v>
      </c>
      <c r="O102" s="7">
        <f t="shared" si="13"/>
        <v>341521367200000</v>
      </c>
      <c r="P102" s="7">
        <f t="shared" si="14"/>
        <v>249738658813884.41</v>
      </c>
      <c r="Q102" s="7">
        <f t="shared" si="15"/>
        <v>249738658813884.41</v>
      </c>
      <c r="R102" s="7"/>
      <c r="W102" s="7"/>
      <c r="X102" s="57"/>
    </row>
    <row r="103" spans="1:24" x14ac:dyDescent="0.25">
      <c r="A103">
        <f>'Initial absorption'!A103</f>
        <v>785</v>
      </c>
      <c r="B103" s="7">
        <f>'Initial absorption'!E103</f>
        <v>2.28815E+19</v>
      </c>
      <c r="C103" s="7">
        <f>'Initial absorption'!X103</f>
        <v>1.6735438067968838E+19</v>
      </c>
      <c r="F103">
        <f>'Emission events'!BT103+'Emission events'!BU103</f>
        <v>0</v>
      </c>
      <c r="G103">
        <f>'Emission events'!DV103+'Emission events'!DW103</f>
        <v>0</v>
      </c>
      <c r="H103">
        <f>'Emission events'!FX103+'Emission events'!FY103</f>
        <v>0</v>
      </c>
      <c r="I103">
        <f>'Emission events'!HZ103+'Emission events'!IA103</f>
        <v>0</v>
      </c>
      <c r="J103">
        <f>'Emission events'!KB103+'Emission events'!KC103</f>
        <v>0</v>
      </c>
      <c r="K103">
        <f t="shared" si="11"/>
        <v>0</v>
      </c>
      <c r="L103" s="7">
        <f t="shared" si="12"/>
        <v>1.6735438067968838E+19</v>
      </c>
      <c r="M103" s="7"/>
      <c r="N103" s="7">
        <v>1.0584000000000001E-5</v>
      </c>
      <c r="O103" s="7">
        <f t="shared" si="13"/>
        <v>242177796000000</v>
      </c>
      <c r="P103" s="7">
        <f t="shared" si="14"/>
        <v>177127876511382.19</v>
      </c>
      <c r="Q103" s="7">
        <f t="shared" si="15"/>
        <v>177127876511382.19</v>
      </c>
      <c r="R103" s="7"/>
      <c r="W103" s="7"/>
      <c r="X103" s="57"/>
    </row>
    <row r="104" spans="1:24" x14ac:dyDescent="0.25">
      <c r="A104">
        <f>'Initial absorption'!A104</f>
        <v>790</v>
      </c>
      <c r="B104" s="7">
        <f>'Initial absorption'!E104</f>
        <v>2.176035E+19</v>
      </c>
      <c r="C104" s="7">
        <f>'Initial absorption'!X104</f>
        <v>1.5918537654707984E+19</v>
      </c>
      <c r="F104">
        <f>'Emission events'!BT104+'Emission events'!BU104</f>
        <v>0</v>
      </c>
      <c r="G104">
        <f>'Emission events'!DV104+'Emission events'!DW104</f>
        <v>0</v>
      </c>
      <c r="H104">
        <f>'Emission events'!FX104+'Emission events'!FY104</f>
        <v>0</v>
      </c>
      <c r="I104">
        <f>'Emission events'!HZ104+'Emission events'!IA104</f>
        <v>0</v>
      </c>
      <c r="J104">
        <f>'Emission events'!KB104+'Emission events'!KC104</f>
        <v>0</v>
      </c>
      <c r="K104">
        <f t="shared" si="11"/>
        <v>0</v>
      </c>
      <c r="L104" s="7">
        <f t="shared" si="12"/>
        <v>1.5918537654707984E+19</v>
      </c>
      <c r="M104" s="7"/>
      <c r="N104" s="7">
        <v>7.4656000000000001E-6</v>
      </c>
      <c r="O104" s="7">
        <f t="shared" si="13"/>
        <v>162454068960000</v>
      </c>
      <c r="P104" s="7">
        <f t="shared" si="14"/>
        <v>118841434714987.94</v>
      </c>
      <c r="Q104" s="7">
        <f t="shared" si="15"/>
        <v>118841434714987.94</v>
      </c>
      <c r="R104" s="7"/>
      <c r="W104" s="7"/>
      <c r="X104" s="57"/>
    </row>
    <row r="105" spans="1:24" x14ac:dyDescent="0.25">
      <c r="A105">
        <f>'Initial absorption'!A105</f>
        <v>795</v>
      </c>
      <c r="B105" s="7">
        <f>'Initial absorption'!E105</f>
        <v>2.17481E+19</v>
      </c>
      <c r="C105" s="7">
        <f>'Initial absorption'!X105</f>
        <v>1.5909488047701914E+19</v>
      </c>
      <c r="F105">
        <f>'Emission events'!BT105+'Emission events'!BU105</f>
        <v>0</v>
      </c>
      <c r="G105">
        <f>'Emission events'!DV105+'Emission events'!DW105</f>
        <v>0</v>
      </c>
      <c r="H105">
        <f>'Emission events'!FX105+'Emission events'!FY105</f>
        <v>0</v>
      </c>
      <c r="I105">
        <f>'Emission events'!HZ105+'Emission events'!IA105</f>
        <v>0</v>
      </c>
      <c r="J105">
        <f>'Emission events'!KB105+'Emission events'!KC105</f>
        <v>0</v>
      </c>
      <c r="K105">
        <f t="shared" si="11"/>
        <v>0</v>
      </c>
      <c r="L105" s="7">
        <f t="shared" si="12"/>
        <v>1.5909488047701914E+19</v>
      </c>
      <c r="M105" s="7"/>
      <c r="N105" s="7">
        <v>5.2592000000000004E-6</v>
      </c>
      <c r="O105" s="7">
        <f t="shared" si="13"/>
        <v>114377607520000.02</v>
      </c>
      <c r="P105" s="7">
        <f t="shared" si="14"/>
        <v>83671179540473.906</v>
      </c>
      <c r="Q105" s="7">
        <f t="shared" si="15"/>
        <v>83671179540473.906</v>
      </c>
      <c r="R105" s="7"/>
      <c r="W105" s="7"/>
      <c r="X105" s="57"/>
    </row>
    <row r="106" spans="1:24" x14ac:dyDescent="0.25">
      <c r="A106">
        <f>'Initial absorption'!A106</f>
        <v>800</v>
      </c>
      <c r="B106" s="7">
        <f>'Initial absorption'!E106</f>
        <v>2.160815E+19</v>
      </c>
      <c r="C106" s="7">
        <f>'Initial absorption'!X106</f>
        <v>1.58000631776024E+19</v>
      </c>
      <c r="F106">
        <f>'Emission events'!BT106+'Emission events'!BU106</f>
        <v>0</v>
      </c>
      <c r="G106">
        <f>'Emission events'!DV106+'Emission events'!DW106</f>
        <v>0</v>
      </c>
      <c r="H106">
        <f>'Emission events'!FX106+'Emission events'!FY106</f>
        <v>0</v>
      </c>
      <c r="I106">
        <f>'Emission events'!HZ106+'Emission events'!IA106</f>
        <v>0</v>
      </c>
      <c r="J106">
        <f>'Emission events'!KB106+'Emission events'!KC106</f>
        <v>0</v>
      </c>
      <c r="K106">
        <f t="shared" si="11"/>
        <v>0</v>
      </c>
      <c r="L106" s="7">
        <f t="shared" si="12"/>
        <v>1.58000631776024E+19</v>
      </c>
      <c r="M106" s="7"/>
      <c r="N106" s="7">
        <v>3.7027999999999999E-6</v>
      </c>
      <c r="O106" s="7">
        <f t="shared" si="13"/>
        <v>80010657820000</v>
      </c>
      <c r="P106" s="7">
        <f t="shared" si="14"/>
        <v>58504473934026.164</v>
      </c>
      <c r="Q106" s="7">
        <f t="shared" si="15"/>
        <v>58504473934026.164</v>
      </c>
      <c r="R106" s="7"/>
      <c r="W106" s="7"/>
      <c r="X106" s="57"/>
    </row>
    <row r="107" spans="1:24" x14ac:dyDescent="0.25">
      <c r="A107">
        <f>'Initial absorption'!A107</f>
        <v>805</v>
      </c>
      <c r="B107" s="7">
        <f>'Initial absorption'!E107</f>
        <v>2.14395E+19</v>
      </c>
      <c r="C107" s="7">
        <f>'Initial absorption'!X107</f>
        <v>1.5669756377078921E+19</v>
      </c>
      <c r="F107">
        <f>'Emission events'!BT107+'Emission events'!BU107</f>
        <v>0</v>
      </c>
      <c r="G107">
        <f>'Emission events'!DV107+'Emission events'!DW107</f>
        <v>0</v>
      </c>
      <c r="H107">
        <f>'Emission events'!FX107+'Emission events'!FY107</f>
        <v>0</v>
      </c>
      <c r="I107">
        <f>'Emission events'!HZ107+'Emission events'!IA107</f>
        <v>0</v>
      </c>
      <c r="J107">
        <f>'Emission events'!KB107+'Emission events'!KC107</f>
        <v>0</v>
      </c>
      <c r="K107">
        <f t="shared" si="11"/>
        <v>0</v>
      </c>
      <c r="L107" s="7">
        <f t="shared" si="12"/>
        <v>1.5669756377078921E+19</v>
      </c>
      <c r="M107" s="7"/>
      <c r="N107" s="7">
        <v>2.6075999999999998E-6</v>
      </c>
      <c r="O107" s="7">
        <f t="shared" si="13"/>
        <v>55905640200000</v>
      </c>
      <c r="P107" s="7">
        <f t="shared" si="14"/>
        <v>40860456728870.992</v>
      </c>
      <c r="Q107" s="7">
        <f t="shared" si="15"/>
        <v>40860456728870.992</v>
      </c>
      <c r="R107" s="7"/>
      <c r="W107" s="7"/>
      <c r="X107" s="57"/>
    </row>
    <row r="108" spans="1:24" x14ac:dyDescent="0.25">
      <c r="A108">
        <f>'Initial absorption'!A108</f>
        <v>810</v>
      </c>
      <c r="B108" s="7">
        <f>'Initial absorption'!E108</f>
        <v>2.139435E+19</v>
      </c>
      <c r="C108" s="7">
        <f>'Initial absorption'!X108</f>
        <v>1.5629786370888952E+19</v>
      </c>
      <c r="F108">
        <f>'Emission events'!BT108+'Emission events'!BU108</f>
        <v>0</v>
      </c>
      <c r="G108">
        <f>'Emission events'!DV108+'Emission events'!DW108</f>
        <v>0</v>
      </c>
      <c r="H108">
        <f>'Emission events'!FX108+'Emission events'!FY108</f>
        <v>0</v>
      </c>
      <c r="I108">
        <f>'Emission events'!HZ108+'Emission events'!IA108</f>
        <v>0</v>
      </c>
      <c r="J108">
        <f>'Emission events'!KB108+'Emission events'!KC108</f>
        <v>0</v>
      </c>
      <c r="K108">
        <f t="shared" si="11"/>
        <v>0</v>
      </c>
      <c r="L108" s="7">
        <f t="shared" si="12"/>
        <v>1.5629786370888952E+19</v>
      </c>
      <c r="M108" s="7"/>
      <c r="N108" s="7">
        <v>1.8364999999999999E-6</v>
      </c>
      <c r="O108" s="7">
        <f t="shared" si="13"/>
        <v>39290723775000</v>
      </c>
      <c r="P108" s="7">
        <f t="shared" si="14"/>
        <v>28704102670137.559</v>
      </c>
      <c r="Q108" s="7">
        <f t="shared" si="15"/>
        <v>28704102670137.559</v>
      </c>
      <c r="R108" s="7"/>
      <c r="W108" s="7"/>
      <c r="X108" s="57"/>
    </row>
    <row r="109" spans="1:24" x14ac:dyDescent="0.25">
      <c r="A109">
        <f>'Initial absorption'!A109</f>
        <v>815</v>
      </c>
      <c r="B109" s="7">
        <f>'Initial absorption'!E109</f>
        <v>1.816675E+19</v>
      </c>
      <c r="C109" s="7">
        <f>'Initial absorption'!X109</f>
        <v>1.3265925058845972E+19</v>
      </c>
      <c r="F109">
        <f>'Emission events'!BT109+'Emission events'!BU109</f>
        <v>0</v>
      </c>
      <c r="G109">
        <f>'Emission events'!DV109+'Emission events'!DW109</f>
        <v>0</v>
      </c>
      <c r="H109">
        <f>'Emission events'!FX109+'Emission events'!FY109</f>
        <v>0</v>
      </c>
      <c r="I109">
        <f>'Emission events'!HZ109+'Emission events'!IA109</f>
        <v>0</v>
      </c>
      <c r="J109">
        <f>'Emission events'!KB109+'Emission events'!KC109</f>
        <v>0</v>
      </c>
      <c r="K109">
        <f t="shared" si="11"/>
        <v>0</v>
      </c>
      <c r="L109" s="7">
        <f t="shared" si="12"/>
        <v>1.3265925058845972E+19</v>
      </c>
      <c r="M109" s="7"/>
      <c r="N109" s="7">
        <v>1.2950000000000001E-6</v>
      </c>
      <c r="O109" s="7">
        <f t="shared" si="13"/>
        <v>23525941250000</v>
      </c>
      <c r="P109" s="7">
        <f t="shared" si="14"/>
        <v>17179372951205.535</v>
      </c>
      <c r="Q109" s="7">
        <f t="shared" si="15"/>
        <v>17179372951205.535</v>
      </c>
      <c r="R109" s="7"/>
      <c r="W109" s="7"/>
      <c r="X109" s="57"/>
    </row>
    <row r="110" spans="1:24" x14ac:dyDescent="0.25">
      <c r="A110">
        <f>'Initial absorption'!A110</f>
        <v>820</v>
      </c>
      <c r="B110" s="7">
        <f>'Initial absorption'!E110</f>
        <v>1.81828E+19</v>
      </c>
      <c r="C110" s="7">
        <f>'Initial absorption'!X110</f>
        <v>1.3271726268920676E+19</v>
      </c>
      <c r="F110">
        <f>'Emission events'!BT110+'Emission events'!BU110</f>
        <v>0</v>
      </c>
      <c r="G110">
        <f>'Emission events'!DV110+'Emission events'!DW110</f>
        <v>0</v>
      </c>
      <c r="H110">
        <f>'Emission events'!FX110+'Emission events'!FY110</f>
        <v>0</v>
      </c>
      <c r="I110">
        <f>'Emission events'!HZ110+'Emission events'!IA110</f>
        <v>0</v>
      </c>
      <c r="J110">
        <f>'Emission events'!KB110+'Emission events'!KC110</f>
        <v>0</v>
      </c>
      <c r="K110">
        <f t="shared" si="11"/>
        <v>0</v>
      </c>
      <c r="L110" s="7">
        <f t="shared" si="12"/>
        <v>1.3271726268920676E+19</v>
      </c>
      <c r="M110" s="7"/>
      <c r="N110" s="7">
        <v>9.1091999999999995E-7</v>
      </c>
      <c r="O110" s="7">
        <f t="shared" si="13"/>
        <v>16563076176000</v>
      </c>
      <c r="P110" s="7">
        <f t="shared" si="14"/>
        <v>12089480892885.223</v>
      </c>
      <c r="Q110" s="7">
        <f t="shared" si="15"/>
        <v>12089480892885.223</v>
      </c>
      <c r="R110" s="7"/>
      <c r="W110" s="7"/>
      <c r="X110" s="57"/>
    </row>
    <row r="111" spans="1:24" x14ac:dyDescent="0.25">
      <c r="A111">
        <f>'Initial absorption'!A111</f>
        <v>825</v>
      </c>
      <c r="B111" s="7">
        <f>'Initial absorption'!E111</f>
        <v>1.988385E+19</v>
      </c>
      <c r="C111" s="7">
        <f>'Initial absorption'!X111</f>
        <v>1.4506862219339917E+19</v>
      </c>
      <c r="F111">
        <f>'Emission events'!BT111+'Emission events'!BU111</f>
        <v>0</v>
      </c>
      <c r="G111">
        <f>'Emission events'!DV111+'Emission events'!DW111</f>
        <v>0</v>
      </c>
      <c r="H111">
        <f>'Emission events'!FX111+'Emission events'!FY111</f>
        <v>0</v>
      </c>
      <c r="I111">
        <f>'Emission events'!HZ111+'Emission events'!IA111</f>
        <v>0</v>
      </c>
      <c r="J111">
        <f>'Emission events'!KB111+'Emission events'!KC111</f>
        <v>0</v>
      </c>
      <c r="K111">
        <f t="shared" si="11"/>
        <v>0</v>
      </c>
      <c r="L111" s="7">
        <f t="shared" si="12"/>
        <v>1.4506862219339917E+19</v>
      </c>
      <c r="M111" s="7"/>
      <c r="N111" s="7">
        <v>6.3564000000000005E-7</v>
      </c>
      <c r="O111" s="7">
        <f t="shared" si="13"/>
        <v>12638970414000</v>
      </c>
      <c r="P111" s="7">
        <f t="shared" si="14"/>
        <v>9221141901101.2266</v>
      </c>
      <c r="Q111" s="7">
        <f t="shared" si="15"/>
        <v>9221141901101.2266</v>
      </c>
      <c r="R111" s="7"/>
      <c r="W111" s="7"/>
      <c r="X111" s="57"/>
    </row>
    <row r="112" spans="1:24" x14ac:dyDescent="0.25">
      <c r="A112">
        <f>'Initial absorption'!A112</f>
        <v>830</v>
      </c>
      <c r="B112" s="7">
        <f>'Initial absorption'!E112</f>
        <v>1.911965E+19</v>
      </c>
      <c r="C112" s="7">
        <f>'Initial absorption'!X112</f>
        <v>1.395094151909223E+19</v>
      </c>
      <c r="F112">
        <f>'Emission events'!BT112+'Emission events'!BU112</f>
        <v>0</v>
      </c>
      <c r="G112">
        <f>'Emission events'!DV112+'Emission events'!DW112</f>
        <v>0</v>
      </c>
      <c r="H112">
        <f>'Emission events'!FX112+'Emission events'!FY112</f>
        <v>0</v>
      </c>
      <c r="I112">
        <f>'Emission events'!HZ112+'Emission events'!IA112</f>
        <v>0</v>
      </c>
      <c r="J112">
        <f>'Emission events'!KB112+'Emission events'!KC112</f>
        <v>0</v>
      </c>
      <c r="K112">
        <f t="shared" si="11"/>
        <v>0</v>
      </c>
      <c r="L112" s="7">
        <f t="shared" si="12"/>
        <v>1.395094151909223E+19</v>
      </c>
      <c r="M112" s="7"/>
      <c r="N112" s="7">
        <v>1.05879118406787E-22</v>
      </c>
      <c r="O112" s="7">
        <f t="shared" si="13"/>
        <v>2.024371686246325E-3</v>
      </c>
      <c r="P112" s="7">
        <f t="shared" si="14"/>
        <v>1.4771133889861271E-3</v>
      </c>
      <c r="Q112" s="7">
        <f t="shared" si="15"/>
        <v>1.4771133889861271E-3</v>
      </c>
      <c r="R112" s="7"/>
      <c r="W112" s="7"/>
      <c r="X112" s="57"/>
    </row>
    <row r="113" spans="1:24" x14ac:dyDescent="0.25">
      <c r="A113">
        <f>'Initial absorption'!A113</f>
        <v>835</v>
      </c>
      <c r="B113" s="7">
        <f>'Initial absorption'!E113</f>
        <v>2.07445E+19</v>
      </c>
      <c r="C113" s="7">
        <f>'Initial absorption'!X113</f>
        <v>1.5140884946310482E+19</v>
      </c>
      <c r="F113">
        <f>'Emission events'!BT113+'Emission events'!BU113</f>
        <v>0</v>
      </c>
      <c r="G113">
        <f>'Emission events'!DV113+'Emission events'!DW113</f>
        <v>0</v>
      </c>
      <c r="H113">
        <f>'Emission events'!FX113+'Emission events'!FY113</f>
        <v>0</v>
      </c>
      <c r="I113">
        <f>'Emission events'!HZ113+'Emission events'!IA113</f>
        <v>0</v>
      </c>
      <c r="J113">
        <f>'Emission events'!KB113+'Emission events'!KC113</f>
        <v>0</v>
      </c>
      <c r="K113">
        <f t="shared" si="11"/>
        <v>0</v>
      </c>
      <c r="L113" s="7">
        <f t="shared" si="12"/>
        <v>1.5140884946310482E+19</v>
      </c>
      <c r="M113" s="7"/>
      <c r="O113" s="7">
        <f t="shared" si="13"/>
        <v>0</v>
      </c>
      <c r="P113" s="7">
        <f t="shared" si="14"/>
        <v>0</v>
      </c>
      <c r="Q113" s="7">
        <f t="shared" si="15"/>
        <v>0</v>
      </c>
      <c r="R113" s="7"/>
      <c r="W113" s="7"/>
      <c r="X113" s="57"/>
    </row>
    <row r="114" spans="1:24" x14ac:dyDescent="0.25">
      <c r="A114">
        <f>'Initial absorption'!A114</f>
        <v>840</v>
      </c>
      <c r="B114" s="7">
        <f>'Initial absorption'!E114</f>
        <v>2.130985E+19</v>
      </c>
      <c r="C114" s="7">
        <f>'Initial absorption'!X114</f>
        <v>1.5557986413658874E+19</v>
      </c>
      <c r="F114">
        <f>'Emission events'!BT114+'Emission events'!BU114</f>
        <v>0</v>
      </c>
      <c r="G114">
        <f>'Emission events'!DV114+'Emission events'!DW114</f>
        <v>0</v>
      </c>
      <c r="H114">
        <f>'Emission events'!FX114+'Emission events'!FY114</f>
        <v>0</v>
      </c>
      <c r="I114">
        <f>'Emission events'!HZ114+'Emission events'!IA114</f>
        <v>0</v>
      </c>
      <c r="J114">
        <f>'Emission events'!KB114+'Emission events'!KC114</f>
        <v>0</v>
      </c>
      <c r="K114">
        <f t="shared" si="11"/>
        <v>0</v>
      </c>
      <c r="L114" s="7">
        <f t="shared" si="12"/>
        <v>1.5557986413658874E+19</v>
      </c>
      <c r="M114" s="7"/>
      <c r="O114" s="7">
        <f t="shared" si="13"/>
        <v>0</v>
      </c>
      <c r="P114" s="7">
        <f t="shared" si="14"/>
        <v>0</v>
      </c>
      <c r="Q114" s="7">
        <f t="shared" si="15"/>
        <v>0</v>
      </c>
      <c r="R114" s="7"/>
      <c r="W114" s="7"/>
      <c r="X114" s="57"/>
    </row>
    <row r="115" spans="1:24" x14ac:dyDescent="0.25">
      <c r="A115">
        <f>'Initial absorption'!A115</f>
        <v>845</v>
      </c>
      <c r="B115" s="7">
        <f>'Initial absorption'!E115</f>
        <v>2.14234E+19</v>
      </c>
      <c r="C115" s="7">
        <f>'Initial absorption'!X115</f>
        <v>1.5645379401103055E+19</v>
      </c>
      <c r="F115">
        <f>'Emission events'!BT115+'Emission events'!BU115</f>
        <v>0</v>
      </c>
      <c r="G115">
        <f>'Emission events'!DV115+'Emission events'!DW115</f>
        <v>0</v>
      </c>
      <c r="H115">
        <f>'Emission events'!FX115+'Emission events'!FY115</f>
        <v>0</v>
      </c>
      <c r="I115">
        <f>'Emission events'!HZ115+'Emission events'!IA115</f>
        <v>0</v>
      </c>
      <c r="J115">
        <f>'Emission events'!KB115+'Emission events'!KC115</f>
        <v>0</v>
      </c>
      <c r="K115">
        <f t="shared" si="11"/>
        <v>0</v>
      </c>
      <c r="L115" s="7">
        <f t="shared" si="12"/>
        <v>1.5645379401103055E+19</v>
      </c>
      <c r="M115" s="7"/>
      <c r="O115" s="7">
        <f t="shared" si="13"/>
        <v>0</v>
      </c>
      <c r="P115" s="7">
        <f t="shared" si="14"/>
        <v>0</v>
      </c>
      <c r="Q115" s="7">
        <f t="shared" si="15"/>
        <v>0</v>
      </c>
      <c r="R115" s="7"/>
      <c r="W115" s="7"/>
      <c r="X115" s="57"/>
    </row>
    <row r="116" spans="1:24" x14ac:dyDescent="0.25">
      <c r="A116">
        <f>'Initial absorption'!A116</f>
        <v>850</v>
      </c>
      <c r="B116" s="7">
        <f>'Initial absorption'!E116</f>
        <v>1.951355E+19</v>
      </c>
      <c r="C116" s="7">
        <f>'Initial absorption'!X116</f>
        <v>1.4254720149450115E+19</v>
      </c>
      <c r="F116">
        <f>'Emission events'!BT116+'Emission events'!BU116</f>
        <v>0</v>
      </c>
      <c r="G116">
        <f>'Emission events'!DV116+'Emission events'!DW116</f>
        <v>0</v>
      </c>
      <c r="H116">
        <f>'Emission events'!FX116+'Emission events'!FY116</f>
        <v>0</v>
      </c>
      <c r="I116">
        <f>'Emission events'!HZ116+'Emission events'!IA116</f>
        <v>0</v>
      </c>
      <c r="J116">
        <f>'Emission events'!KB116+'Emission events'!KC116</f>
        <v>0</v>
      </c>
      <c r="K116">
        <f t="shared" si="11"/>
        <v>0</v>
      </c>
      <c r="L116" s="7">
        <f t="shared" si="12"/>
        <v>1.4254720149450115E+19</v>
      </c>
      <c r="M116" s="7"/>
      <c r="O116" s="7">
        <f t="shared" si="13"/>
        <v>0</v>
      </c>
      <c r="P116" s="7">
        <f t="shared" si="14"/>
        <v>0</v>
      </c>
      <c r="Q116" s="7">
        <f t="shared" si="15"/>
        <v>0</v>
      </c>
      <c r="R116" s="7"/>
      <c r="W116" s="7"/>
      <c r="X116" s="57"/>
    </row>
    <row r="117" spans="1:24" x14ac:dyDescent="0.25">
      <c r="A117">
        <f>'Initial absorption'!A117</f>
        <v>855</v>
      </c>
      <c r="B117" s="7">
        <f>'Initial absorption'!E117</f>
        <v>1.95692E+19</v>
      </c>
      <c r="C117" s="7">
        <f>'Initial absorption'!X117</f>
        <v>1.4299478177927997E+19</v>
      </c>
      <c r="F117">
        <f>'Emission events'!BT117+'Emission events'!BU117</f>
        <v>0</v>
      </c>
      <c r="G117">
        <f>'Emission events'!DV117+'Emission events'!DW117</f>
        <v>0</v>
      </c>
      <c r="H117">
        <f>'Emission events'!FX117+'Emission events'!FY117</f>
        <v>0</v>
      </c>
      <c r="I117">
        <f>'Emission events'!HZ117+'Emission events'!IA117</f>
        <v>0</v>
      </c>
      <c r="J117">
        <f>'Emission events'!KB117+'Emission events'!KC117</f>
        <v>0</v>
      </c>
      <c r="K117">
        <f t="shared" si="11"/>
        <v>0</v>
      </c>
      <c r="L117" s="7">
        <f t="shared" si="12"/>
        <v>1.4299478177927997E+19</v>
      </c>
      <c r="M117" s="7"/>
      <c r="O117" s="7">
        <f t="shared" si="13"/>
        <v>0</v>
      </c>
      <c r="P117" s="7">
        <f t="shared" si="14"/>
        <v>0</v>
      </c>
      <c r="Q117" s="7">
        <f t="shared" si="15"/>
        <v>0</v>
      </c>
      <c r="R117" s="7"/>
      <c r="W117" s="7"/>
      <c r="X117" s="57"/>
    </row>
    <row r="118" spans="1:24" x14ac:dyDescent="0.25">
      <c r="A118">
        <f>'Initial absorption'!A118</f>
        <v>860</v>
      </c>
      <c r="B118" s="7">
        <f>'Initial absorption'!E118</f>
        <v>2.131695E+19</v>
      </c>
      <c r="C118" s="7">
        <f>'Initial absorption'!X118</f>
        <v>1.5581056107825281E+19</v>
      </c>
      <c r="F118">
        <f>'Emission events'!BT118+'Emission events'!BU118</f>
        <v>0</v>
      </c>
      <c r="G118">
        <f>'Emission events'!DV118+'Emission events'!DW118</f>
        <v>0</v>
      </c>
      <c r="H118">
        <f>'Emission events'!FX118+'Emission events'!FY118</f>
        <v>0</v>
      </c>
      <c r="I118">
        <f>'Emission events'!HZ118+'Emission events'!IA118</f>
        <v>0</v>
      </c>
      <c r="J118">
        <f>'Emission events'!KB118+'Emission events'!KC118</f>
        <v>0</v>
      </c>
      <c r="K118">
        <f t="shared" si="11"/>
        <v>0</v>
      </c>
      <c r="L118" s="7">
        <f t="shared" si="12"/>
        <v>1.5581056107825281E+19</v>
      </c>
      <c r="M118" s="7"/>
      <c r="O118" s="7">
        <f t="shared" si="13"/>
        <v>0</v>
      </c>
      <c r="P118" s="7">
        <f t="shared" si="14"/>
        <v>0</v>
      </c>
      <c r="Q118" s="7">
        <f t="shared" si="15"/>
        <v>0</v>
      </c>
      <c r="R118" s="7"/>
      <c r="W118" s="7"/>
      <c r="X118" s="57"/>
    </row>
    <row r="119" spans="1:24" x14ac:dyDescent="0.25">
      <c r="A119">
        <f>'Initial absorption'!A119</f>
        <v>865</v>
      </c>
      <c r="B119" s="7">
        <f>'Initial absorption'!E119</f>
        <v>2.06249E+19</v>
      </c>
      <c r="C119" s="7">
        <f>'Initial absorption'!X119</f>
        <v>1.507778055943118E+19</v>
      </c>
      <c r="F119">
        <f>'Emission events'!BT119+'Emission events'!BU119</f>
        <v>0</v>
      </c>
      <c r="G119">
        <f>'Emission events'!DV119+'Emission events'!DW119</f>
        <v>0</v>
      </c>
      <c r="H119">
        <f>'Emission events'!FX119+'Emission events'!FY119</f>
        <v>0</v>
      </c>
      <c r="I119">
        <f>'Emission events'!HZ119+'Emission events'!IA119</f>
        <v>0</v>
      </c>
      <c r="J119">
        <f>'Emission events'!KB119+'Emission events'!KC119</f>
        <v>0</v>
      </c>
      <c r="K119">
        <f t="shared" si="11"/>
        <v>0</v>
      </c>
      <c r="L119" s="7">
        <f t="shared" si="12"/>
        <v>1.507778055943118E+19</v>
      </c>
      <c r="M119" s="7"/>
      <c r="O119" s="7">
        <f t="shared" si="13"/>
        <v>0</v>
      </c>
      <c r="P119" s="7">
        <f t="shared" si="14"/>
        <v>0</v>
      </c>
      <c r="Q119" s="7">
        <f t="shared" si="15"/>
        <v>0</v>
      </c>
      <c r="R119" s="7"/>
      <c r="W119" s="7"/>
      <c r="X119" s="57"/>
    </row>
    <row r="120" spans="1:24" x14ac:dyDescent="0.25">
      <c r="A120">
        <f>'Initial absorption'!A120</f>
        <v>870</v>
      </c>
      <c r="B120" s="7">
        <f>'Initial absorption'!E120</f>
        <v>2.103135E+19</v>
      </c>
      <c r="C120" s="7">
        <f>'Initial absorption'!X120</f>
        <v>1.5374822564873947E+19</v>
      </c>
      <c r="F120">
        <f>'Emission events'!BT120+'Emission events'!BU120</f>
        <v>0</v>
      </c>
      <c r="G120">
        <f>'Emission events'!DV120+'Emission events'!DW120</f>
        <v>0</v>
      </c>
      <c r="H120">
        <f>'Emission events'!FX120+'Emission events'!FY120</f>
        <v>0</v>
      </c>
      <c r="I120">
        <f>'Emission events'!HZ120+'Emission events'!IA120</f>
        <v>0</v>
      </c>
      <c r="J120">
        <f>'Emission events'!KB120+'Emission events'!KC120</f>
        <v>0</v>
      </c>
      <c r="K120">
        <f t="shared" si="11"/>
        <v>0</v>
      </c>
      <c r="L120" s="7">
        <f t="shared" si="12"/>
        <v>1.5374822564873947E+19</v>
      </c>
      <c r="M120" s="7"/>
      <c r="O120" s="7">
        <f t="shared" si="13"/>
        <v>0</v>
      </c>
      <c r="P120" s="7">
        <f t="shared" si="14"/>
        <v>0</v>
      </c>
      <c r="Q120" s="7">
        <f t="shared" si="15"/>
        <v>0</v>
      </c>
      <c r="R120" s="7"/>
      <c r="W120" s="7"/>
      <c r="X120" s="57"/>
    </row>
    <row r="121" spans="1:24" x14ac:dyDescent="0.25">
      <c r="A121">
        <f>'Initial absorption'!A121</f>
        <v>875</v>
      </c>
      <c r="B121" s="7">
        <f>'Initial absorption'!E121</f>
        <v>2.04479E+19</v>
      </c>
      <c r="C121" s="7">
        <f>'Initial absorption'!X121</f>
        <v>1.4948205817036026E+19</v>
      </c>
      <c r="F121">
        <f>'Emission events'!BT121+'Emission events'!BU121</f>
        <v>0</v>
      </c>
      <c r="G121">
        <f>'Emission events'!DV121+'Emission events'!DW121</f>
        <v>0</v>
      </c>
      <c r="H121">
        <f>'Emission events'!FX121+'Emission events'!FY121</f>
        <v>0</v>
      </c>
      <c r="I121">
        <f>'Emission events'!HZ121+'Emission events'!IA121</f>
        <v>0</v>
      </c>
      <c r="J121">
        <f>'Emission events'!KB121+'Emission events'!KC121</f>
        <v>0</v>
      </c>
      <c r="K121">
        <f t="shared" si="11"/>
        <v>0</v>
      </c>
      <c r="L121" s="7">
        <f t="shared" si="12"/>
        <v>1.4948205817036026E+19</v>
      </c>
      <c r="M121" s="7"/>
      <c r="O121" s="7">
        <f t="shared" si="13"/>
        <v>0</v>
      </c>
      <c r="P121" s="7">
        <f t="shared" si="14"/>
        <v>0</v>
      </c>
      <c r="Q121" s="7">
        <f t="shared" si="15"/>
        <v>0</v>
      </c>
      <c r="R121" s="7"/>
      <c r="W121" s="7"/>
      <c r="X121" s="57"/>
    </row>
    <row r="122" spans="1:24" x14ac:dyDescent="0.25">
      <c r="A122">
        <f>'Initial absorption'!A122</f>
        <v>880</v>
      </c>
      <c r="B122" s="7">
        <f>'Initial absorption'!E122</f>
        <v>2.064775E+19</v>
      </c>
      <c r="C122" s="7">
        <f>'Initial absorption'!X122</f>
        <v>1.5094213349716169E+19</v>
      </c>
      <c r="F122">
        <f>'Emission events'!BT122+'Emission events'!BU122</f>
        <v>0</v>
      </c>
      <c r="G122">
        <f>'Emission events'!DV122+'Emission events'!DW122</f>
        <v>0</v>
      </c>
      <c r="H122">
        <f>'Emission events'!FX122+'Emission events'!FY122</f>
        <v>0</v>
      </c>
      <c r="I122">
        <f>'Emission events'!HZ122+'Emission events'!IA122</f>
        <v>0</v>
      </c>
      <c r="J122">
        <f>'Emission events'!KB122+'Emission events'!KC122</f>
        <v>0</v>
      </c>
      <c r="K122">
        <f t="shared" si="11"/>
        <v>0</v>
      </c>
      <c r="L122" s="7">
        <f t="shared" si="12"/>
        <v>1.5094213349716169E+19</v>
      </c>
      <c r="M122" s="7"/>
      <c r="O122" s="7">
        <f t="shared" si="13"/>
        <v>0</v>
      </c>
      <c r="P122" s="7">
        <f t="shared" si="14"/>
        <v>0</v>
      </c>
      <c r="Q122" s="7">
        <f t="shared" si="15"/>
        <v>0</v>
      </c>
      <c r="R122" s="7"/>
      <c r="W122" s="7"/>
      <c r="X122" s="57"/>
    </row>
    <row r="123" spans="1:24" x14ac:dyDescent="0.25">
      <c r="A123">
        <f>'Initial absorption'!A123</f>
        <v>885</v>
      </c>
      <c r="B123" s="7">
        <f>'Initial absorption'!E123</f>
        <v>2.083465E+19</v>
      </c>
      <c r="C123" s="7">
        <f>'Initial absorption'!X123</f>
        <v>1.5230752292802511E+19</v>
      </c>
      <c r="F123">
        <f>'Emission events'!BT123+'Emission events'!BU123</f>
        <v>0</v>
      </c>
      <c r="G123">
        <f>'Emission events'!DV123+'Emission events'!DW123</f>
        <v>0</v>
      </c>
      <c r="H123">
        <f>'Emission events'!FX123+'Emission events'!FY123</f>
        <v>0</v>
      </c>
      <c r="I123">
        <f>'Emission events'!HZ123+'Emission events'!IA123</f>
        <v>0</v>
      </c>
      <c r="J123">
        <f>'Emission events'!KB123+'Emission events'!KC123</f>
        <v>0</v>
      </c>
      <c r="K123">
        <f t="shared" si="11"/>
        <v>0</v>
      </c>
      <c r="L123" s="7">
        <f t="shared" si="12"/>
        <v>1.5230752292802511E+19</v>
      </c>
      <c r="M123" s="7"/>
      <c r="O123" s="7">
        <f t="shared" si="13"/>
        <v>0</v>
      </c>
      <c r="P123" s="7">
        <f t="shared" si="14"/>
        <v>0</v>
      </c>
      <c r="Q123" s="7">
        <f t="shared" si="15"/>
        <v>0</v>
      </c>
      <c r="R123" s="7"/>
      <c r="W123" s="7"/>
      <c r="X123" s="57"/>
    </row>
    <row r="124" spans="1:24" x14ac:dyDescent="0.25">
      <c r="A124">
        <f>'Initial absorption'!A124</f>
        <v>890</v>
      </c>
      <c r="B124" s="7">
        <f>'Initial absorption'!E124</f>
        <v>2.06557E+19</v>
      </c>
      <c r="C124" s="7">
        <f>'Initial absorption'!X124</f>
        <v>1.5099843909374398E+19</v>
      </c>
      <c r="F124">
        <f>'Emission events'!BT124+'Emission events'!BU124</f>
        <v>0</v>
      </c>
      <c r="G124">
        <f>'Emission events'!DV124+'Emission events'!DW124</f>
        <v>0</v>
      </c>
      <c r="H124">
        <f>'Emission events'!FX124+'Emission events'!FY124</f>
        <v>0</v>
      </c>
      <c r="I124">
        <f>'Emission events'!HZ124+'Emission events'!IA124</f>
        <v>0</v>
      </c>
      <c r="J124">
        <f>'Emission events'!KB124+'Emission events'!KC124</f>
        <v>0</v>
      </c>
      <c r="K124">
        <f t="shared" si="11"/>
        <v>0</v>
      </c>
      <c r="L124" s="7">
        <f t="shared" si="12"/>
        <v>1.5099843909374398E+19</v>
      </c>
      <c r="M124" s="7"/>
      <c r="O124" s="7">
        <f t="shared" si="13"/>
        <v>0</v>
      </c>
      <c r="P124" s="7">
        <f t="shared" si="14"/>
        <v>0</v>
      </c>
      <c r="Q124" s="7">
        <f t="shared" si="15"/>
        <v>0</v>
      </c>
      <c r="R124" s="7"/>
      <c r="W124" s="7"/>
      <c r="X124" s="57"/>
    </row>
    <row r="125" spans="1:24" x14ac:dyDescent="0.25">
      <c r="A125">
        <f>'Initial absorption'!A125</f>
        <v>895</v>
      </c>
      <c r="B125" s="7">
        <f>'Initial absorption'!E125</f>
        <v>1.822205E+19</v>
      </c>
      <c r="C125" s="7">
        <f>'Initial absorption'!X125</f>
        <v>1.3320703735202216E+19</v>
      </c>
      <c r="F125">
        <f>'Emission events'!BT125+'Emission events'!BU125</f>
        <v>0</v>
      </c>
      <c r="G125">
        <f>'Emission events'!DV125+'Emission events'!DW125</f>
        <v>0</v>
      </c>
      <c r="H125">
        <f>'Emission events'!FX125+'Emission events'!FY125</f>
        <v>0</v>
      </c>
      <c r="I125">
        <f>'Emission events'!HZ125+'Emission events'!IA125</f>
        <v>0</v>
      </c>
      <c r="J125">
        <f>'Emission events'!KB125+'Emission events'!KC125</f>
        <v>0</v>
      </c>
      <c r="K125">
        <f t="shared" si="11"/>
        <v>0</v>
      </c>
      <c r="L125" s="7">
        <f t="shared" si="12"/>
        <v>1.3320703735202216E+19</v>
      </c>
      <c r="M125" s="7"/>
      <c r="O125" s="7">
        <f t="shared" si="13"/>
        <v>0</v>
      </c>
      <c r="P125" s="7">
        <f t="shared" si="14"/>
        <v>0</v>
      </c>
      <c r="Q125" s="7">
        <f t="shared" si="15"/>
        <v>0</v>
      </c>
      <c r="R125" s="7"/>
      <c r="W125" s="7"/>
      <c r="X125" s="57"/>
    </row>
    <row r="126" spans="1:24" x14ac:dyDescent="0.25">
      <c r="A126">
        <f>'Initial absorption'!A126</f>
        <v>900</v>
      </c>
      <c r="B126" s="7">
        <f>'Initial absorption'!E126</f>
        <v>1.58052E+19</v>
      </c>
      <c r="C126" s="7">
        <f>'Initial absorption'!X126</f>
        <v>1.1553865987288984E+19</v>
      </c>
      <c r="F126">
        <f>'Emission events'!BT126+'Emission events'!BU126</f>
        <v>0</v>
      </c>
      <c r="G126">
        <f>'Emission events'!DV126+'Emission events'!DW126</f>
        <v>0</v>
      </c>
      <c r="H126">
        <f>'Emission events'!FX126+'Emission events'!FY126</f>
        <v>0</v>
      </c>
      <c r="I126">
        <f>'Emission events'!HZ126+'Emission events'!IA126</f>
        <v>0</v>
      </c>
      <c r="J126">
        <f>'Emission events'!KB126+'Emission events'!KC126</f>
        <v>0</v>
      </c>
      <c r="K126">
        <f t="shared" si="11"/>
        <v>0</v>
      </c>
      <c r="L126" s="7">
        <f t="shared" si="12"/>
        <v>1.1553865987288984E+19</v>
      </c>
      <c r="M126" s="7"/>
      <c r="O126" s="7">
        <f t="shared" si="13"/>
        <v>0</v>
      </c>
      <c r="P126" s="7">
        <f t="shared" si="14"/>
        <v>0</v>
      </c>
      <c r="Q126" s="7">
        <f t="shared" si="15"/>
        <v>0</v>
      </c>
      <c r="R126" s="7"/>
      <c r="W126" s="7"/>
      <c r="X126" s="57"/>
    </row>
    <row r="127" spans="1:24" x14ac:dyDescent="0.25">
      <c r="A127">
        <f>'Initial absorption'!A127</f>
        <v>905</v>
      </c>
      <c r="B127" s="7">
        <f>'Initial absorption'!E127</f>
        <v>1.851105E+19</v>
      </c>
      <c r="C127" s="7">
        <f>'Initial absorption'!X127</f>
        <v>1.3531806494021321E+19</v>
      </c>
      <c r="F127">
        <f>'Emission events'!BT127+'Emission events'!BU127</f>
        <v>0</v>
      </c>
      <c r="G127">
        <f>'Emission events'!DV127+'Emission events'!DW127</f>
        <v>0</v>
      </c>
      <c r="H127">
        <f>'Emission events'!FX127+'Emission events'!FY127</f>
        <v>0</v>
      </c>
      <c r="I127">
        <f>'Emission events'!HZ127+'Emission events'!IA127</f>
        <v>0</v>
      </c>
      <c r="J127">
        <f>'Emission events'!KB127+'Emission events'!KC127</f>
        <v>0</v>
      </c>
      <c r="K127">
        <f t="shared" si="11"/>
        <v>0</v>
      </c>
      <c r="L127" s="7">
        <f t="shared" si="12"/>
        <v>1.3531806494021321E+19</v>
      </c>
      <c r="M127" s="7"/>
      <c r="O127" s="7">
        <f t="shared" si="13"/>
        <v>0</v>
      </c>
      <c r="P127" s="7">
        <f t="shared" si="14"/>
        <v>0</v>
      </c>
      <c r="Q127" s="7">
        <f t="shared" si="15"/>
        <v>0</v>
      </c>
      <c r="R127" s="7"/>
      <c r="W127" s="7"/>
      <c r="X127" s="57"/>
    </row>
    <row r="128" spans="1:24" x14ac:dyDescent="0.25">
      <c r="A128">
        <f>'Initial absorption'!A128</f>
        <v>910</v>
      </c>
      <c r="B128" s="7">
        <f>'Initial absorption'!E128</f>
        <v>1.461025E+19</v>
      </c>
      <c r="C128" s="7">
        <f>'Initial absorption'!X128</f>
        <v>1.0680569549061208E+19</v>
      </c>
      <c r="F128">
        <f>'Emission events'!BT128+'Emission events'!BU128</f>
        <v>0</v>
      </c>
      <c r="G128">
        <f>'Emission events'!DV128+'Emission events'!DW128</f>
        <v>0</v>
      </c>
      <c r="H128">
        <f>'Emission events'!FX128+'Emission events'!FY128</f>
        <v>0</v>
      </c>
      <c r="I128">
        <f>'Emission events'!HZ128+'Emission events'!IA128</f>
        <v>0</v>
      </c>
      <c r="J128">
        <f>'Emission events'!KB128+'Emission events'!KC128</f>
        <v>0</v>
      </c>
      <c r="K128">
        <f t="shared" si="11"/>
        <v>0</v>
      </c>
      <c r="L128" s="7">
        <f t="shared" si="12"/>
        <v>1.0680569549061208E+19</v>
      </c>
      <c r="M128" s="7"/>
      <c r="O128" s="7">
        <f t="shared" si="13"/>
        <v>0</v>
      </c>
      <c r="P128" s="7">
        <f t="shared" si="14"/>
        <v>0</v>
      </c>
      <c r="Q128" s="7">
        <f t="shared" si="15"/>
        <v>0</v>
      </c>
      <c r="R128" s="7"/>
      <c r="W128" s="7"/>
      <c r="X128" s="57"/>
    </row>
    <row r="129" spans="1:24" x14ac:dyDescent="0.25">
      <c r="A129">
        <f>'Initial absorption'!A129</f>
        <v>915</v>
      </c>
      <c r="B129" s="7">
        <f>'Initial absorption'!E129</f>
        <v>1.512205E+19</v>
      </c>
      <c r="C129" s="7">
        <f>'Initial absorption'!X129</f>
        <v>1.1055582931823213E+19</v>
      </c>
      <c r="F129">
        <f>'Emission events'!BT129+'Emission events'!BU129</f>
        <v>0</v>
      </c>
      <c r="G129">
        <f>'Emission events'!DV129+'Emission events'!DW129</f>
        <v>0</v>
      </c>
      <c r="H129">
        <f>'Emission events'!FX129+'Emission events'!FY129</f>
        <v>0</v>
      </c>
      <c r="I129">
        <f>'Emission events'!HZ129+'Emission events'!IA129</f>
        <v>0</v>
      </c>
      <c r="J129">
        <f>'Emission events'!KB129+'Emission events'!KC129</f>
        <v>0</v>
      </c>
      <c r="K129">
        <f t="shared" si="11"/>
        <v>0</v>
      </c>
      <c r="L129" s="7">
        <f t="shared" si="12"/>
        <v>1.1055582931823213E+19</v>
      </c>
      <c r="M129" s="7"/>
      <c r="O129" s="7">
        <f t="shared" si="13"/>
        <v>0</v>
      </c>
      <c r="P129" s="7">
        <f t="shared" si="14"/>
        <v>0</v>
      </c>
      <c r="Q129" s="7">
        <f t="shared" si="15"/>
        <v>0</v>
      </c>
      <c r="R129" s="7"/>
      <c r="W129" s="7"/>
      <c r="X129" s="57"/>
    </row>
    <row r="130" spans="1:24" x14ac:dyDescent="0.25">
      <c r="A130">
        <f>'Initial absorption'!A130</f>
        <v>920</v>
      </c>
      <c r="B130" s="7">
        <f>'Initial absorption'!E130</f>
        <v>1.72615E+19</v>
      </c>
      <c r="C130" s="7">
        <f>'Initial absorption'!X130</f>
        <v>1.2620708082823778E+19</v>
      </c>
      <c r="F130">
        <f>'Emission events'!BT130+'Emission events'!BU130</f>
        <v>0</v>
      </c>
      <c r="G130">
        <f>'Emission events'!DV130+'Emission events'!DW130</f>
        <v>0</v>
      </c>
      <c r="H130">
        <f>'Emission events'!FX130+'Emission events'!FY130</f>
        <v>0</v>
      </c>
      <c r="I130">
        <f>'Emission events'!HZ130+'Emission events'!IA130</f>
        <v>0</v>
      </c>
      <c r="J130">
        <f>'Emission events'!KB130+'Emission events'!KC130</f>
        <v>0</v>
      </c>
      <c r="K130">
        <f t="shared" si="11"/>
        <v>0</v>
      </c>
      <c r="L130" s="7">
        <f t="shared" si="12"/>
        <v>1.2620708082823778E+19</v>
      </c>
      <c r="M130" s="7"/>
      <c r="O130" s="7">
        <f t="shared" ref="O130:O152" si="16">B130*N130</f>
        <v>0</v>
      </c>
      <c r="P130" s="7">
        <f t="shared" ref="P130:P152" si="17">N130*C130</f>
        <v>0</v>
      </c>
      <c r="Q130" s="7">
        <f t="shared" ref="Q130:Q152" si="18">N130*L130</f>
        <v>0</v>
      </c>
      <c r="R130" s="7"/>
      <c r="W130" s="7"/>
      <c r="X130" s="57"/>
    </row>
    <row r="131" spans="1:24" x14ac:dyDescent="0.25">
      <c r="A131">
        <f>'Initial absorption'!A131</f>
        <v>925</v>
      </c>
      <c r="B131" s="7">
        <f>'Initial absorption'!E131</f>
        <v>1.65031E+19</v>
      </c>
      <c r="C131" s="7">
        <f>'Initial absorption'!X131</f>
        <v>1.206715614162389E+19</v>
      </c>
      <c r="F131">
        <f>'Emission events'!BT131+'Emission events'!BU131</f>
        <v>0</v>
      </c>
      <c r="G131">
        <f>'Emission events'!DV131+'Emission events'!DW131</f>
        <v>0</v>
      </c>
      <c r="H131">
        <f>'Emission events'!FX131+'Emission events'!FY131</f>
        <v>0</v>
      </c>
      <c r="I131">
        <f>'Emission events'!HZ131+'Emission events'!IA131</f>
        <v>0</v>
      </c>
      <c r="J131">
        <f>'Emission events'!KB131+'Emission events'!KC131</f>
        <v>0</v>
      </c>
      <c r="K131">
        <f t="shared" ref="K131:K152" si="19">SUM(F131:J131)</f>
        <v>0</v>
      </c>
      <c r="L131" s="7">
        <f t="shared" ref="L131:L152" si="20">C131+K131</f>
        <v>1.206715614162389E+19</v>
      </c>
      <c r="M131" s="7"/>
      <c r="O131" s="7">
        <f t="shared" si="16"/>
        <v>0</v>
      </c>
      <c r="P131" s="7">
        <f t="shared" si="17"/>
        <v>0</v>
      </c>
      <c r="Q131" s="7">
        <f t="shared" si="18"/>
        <v>0</v>
      </c>
      <c r="R131" s="7"/>
      <c r="W131" s="7"/>
      <c r="X131" s="57"/>
    </row>
    <row r="132" spans="1:24" x14ac:dyDescent="0.25">
      <c r="A132">
        <f>'Initial absorption'!A132</f>
        <v>930</v>
      </c>
      <c r="B132" s="7">
        <f>'Initial absorption'!E132</f>
        <v>1.03636E+19</v>
      </c>
      <c r="C132" s="7">
        <f>'Initial absorption'!X132</f>
        <v>7.5785174567437814E+18</v>
      </c>
      <c r="F132">
        <f>'Emission events'!BT132+'Emission events'!BU132</f>
        <v>0</v>
      </c>
      <c r="G132">
        <f>'Emission events'!DV132+'Emission events'!DW132</f>
        <v>0</v>
      </c>
      <c r="H132">
        <f>'Emission events'!FX132+'Emission events'!FY132</f>
        <v>0</v>
      </c>
      <c r="I132">
        <f>'Emission events'!HZ132+'Emission events'!IA132</f>
        <v>0</v>
      </c>
      <c r="J132">
        <f>'Emission events'!KB132+'Emission events'!KC132</f>
        <v>0</v>
      </c>
      <c r="K132">
        <f t="shared" si="19"/>
        <v>0</v>
      </c>
      <c r="L132" s="7">
        <f t="shared" si="20"/>
        <v>7.5785174567437814E+18</v>
      </c>
      <c r="M132" s="7"/>
      <c r="O132" s="7">
        <f t="shared" si="16"/>
        <v>0</v>
      </c>
      <c r="P132" s="7">
        <f t="shared" si="17"/>
        <v>0</v>
      </c>
      <c r="Q132" s="7">
        <f t="shared" si="18"/>
        <v>0</v>
      </c>
      <c r="R132" s="7"/>
      <c r="W132" s="7"/>
      <c r="X132" s="57"/>
    </row>
    <row r="133" spans="1:24" x14ac:dyDescent="0.25">
      <c r="A133">
        <f>'Initial absorption'!A133</f>
        <v>935</v>
      </c>
      <c r="B133" s="7">
        <f>'Initial absorption'!E133</f>
        <v>5.30375E+18</v>
      </c>
      <c r="C133" s="7">
        <f>'Initial absorption'!X133</f>
        <v>3.8787417936903158E+18</v>
      </c>
      <c r="F133">
        <f>'Emission events'!BT133+'Emission events'!BU133</f>
        <v>0</v>
      </c>
      <c r="G133">
        <f>'Emission events'!DV133+'Emission events'!DW133</f>
        <v>0</v>
      </c>
      <c r="H133">
        <f>'Emission events'!FX133+'Emission events'!FY133</f>
        <v>0</v>
      </c>
      <c r="I133">
        <f>'Emission events'!HZ133+'Emission events'!IA133</f>
        <v>0</v>
      </c>
      <c r="J133">
        <f>'Emission events'!KB133+'Emission events'!KC133</f>
        <v>0</v>
      </c>
      <c r="K133">
        <f t="shared" si="19"/>
        <v>0</v>
      </c>
      <c r="L133" s="7">
        <f t="shared" si="20"/>
        <v>3.8787417936903158E+18</v>
      </c>
      <c r="M133" s="7"/>
      <c r="O133" s="7">
        <f t="shared" si="16"/>
        <v>0</v>
      </c>
      <c r="P133" s="7">
        <f t="shared" si="17"/>
        <v>0</v>
      </c>
      <c r="Q133" s="7">
        <f t="shared" si="18"/>
        <v>0</v>
      </c>
      <c r="R133" s="7"/>
      <c r="W133" s="7"/>
      <c r="X133" s="57"/>
    </row>
    <row r="134" spans="1:24" x14ac:dyDescent="0.25">
      <c r="A134">
        <f>'Initial absorption'!A134</f>
        <v>940</v>
      </c>
      <c r="B134" s="7">
        <f>'Initial absorption'!E134</f>
        <v>1.060805E+19</v>
      </c>
      <c r="C134" s="7">
        <f>'Initial absorption'!X134</f>
        <v>7.7584969730799964E+18</v>
      </c>
      <c r="F134">
        <f>'Emission events'!BT134+'Emission events'!BU134</f>
        <v>0</v>
      </c>
      <c r="G134">
        <f>'Emission events'!DV134+'Emission events'!DW134</f>
        <v>0</v>
      </c>
      <c r="H134">
        <f>'Emission events'!FX134+'Emission events'!FY134</f>
        <v>0</v>
      </c>
      <c r="I134">
        <f>'Emission events'!HZ134+'Emission events'!IA134</f>
        <v>0</v>
      </c>
      <c r="J134">
        <f>'Emission events'!KB134+'Emission events'!KC134</f>
        <v>0</v>
      </c>
      <c r="K134">
        <f t="shared" si="19"/>
        <v>0</v>
      </c>
      <c r="L134" s="7">
        <f t="shared" si="20"/>
        <v>7.7584969730799964E+18</v>
      </c>
      <c r="M134" s="7"/>
      <c r="O134" s="7">
        <f t="shared" si="16"/>
        <v>0</v>
      </c>
      <c r="P134" s="7">
        <f t="shared" si="17"/>
        <v>0</v>
      </c>
      <c r="Q134" s="7">
        <f t="shared" si="18"/>
        <v>0</v>
      </c>
      <c r="R134" s="7"/>
      <c r="W134" s="7"/>
      <c r="X134" s="57"/>
    </row>
    <row r="135" spans="1:24" x14ac:dyDescent="0.25">
      <c r="A135">
        <f>'Initial absorption'!A135</f>
        <v>945</v>
      </c>
      <c r="B135" s="7">
        <f>'Initial absorption'!E135</f>
        <v>7.96645E+18</v>
      </c>
      <c r="C135" s="7">
        <f>'Initial absorption'!X135</f>
        <v>5.8269472113324534E+18</v>
      </c>
      <c r="F135">
        <f>'Emission events'!BT135+'Emission events'!BU135</f>
        <v>0</v>
      </c>
      <c r="G135">
        <f>'Emission events'!DV135+'Emission events'!DW135</f>
        <v>0</v>
      </c>
      <c r="H135">
        <f>'Emission events'!FX135+'Emission events'!FY135</f>
        <v>0</v>
      </c>
      <c r="I135">
        <f>'Emission events'!HZ135+'Emission events'!IA135</f>
        <v>0</v>
      </c>
      <c r="J135">
        <f>'Emission events'!KB135+'Emission events'!KC135</f>
        <v>0</v>
      </c>
      <c r="K135">
        <f t="shared" si="19"/>
        <v>0</v>
      </c>
      <c r="L135" s="7">
        <f t="shared" si="20"/>
        <v>5.8269472113324534E+18</v>
      </c>
      <c r="M135" s="7"/>
      <c r="O135" s="7">
        <f t="shared" si="16"/>
        <v>0</v>
      </c>
      <c r="P135" s="7">
        <f t="shared" si="17"/>
        <v>0</v>
      </c>
      <c r="Q135" s="7">
        <f t="shared" si="18"/>
        <v>0</v>
      </c>
      <c r="R135" s="7"/>
      <c r="W135" s="7"/>
      <c r="X135" s="57"/>
    </row>
    <row r="136" spans="1:24" x14ac:dyDescent="0.25">
      <c r="A136">
        <f>'Initial absorption'!A136</f>
        <v>950</v>
      </c>
      <c r="B136" s="7">
        <f>'Initial absorption'!E136</f>
        <v>5.54715E+18</v>
      </c>
      <c r="C136" s="7">
        <f>'Initial absorption'!X136</f>
        <v>4.0577040710287596E+18</v>
      </c>
      <c r="F136">
        <f>'Emission events'!BT136+'Emission events'!BU136</f>
        <v>0</v>
      </c>
      <c r="G136">
        <f>'Emission events'!DV136+'Emission events'!DW136</f>
        <v>0</v>
      </c>
      <c r="H136">
        <f>'Emission events'!FX136+'Emission events'!FY136</f>
        <v>0</v>
      </c>
      <c r="I136">
        <f>'Emission events'!HZ136+'Emission events'!IA136</f>
        <v>0</v>
      </c>
      <c r="J136">
        <f>'Emission events'!KB136+'Emission events'!KC136</f>
        <v>0</v>
      </c>
      <c r="K136">
        <f t="shared" si="19"/>
        <v>0</v>
      </c>
      <c r="L136" s="7">
        <f t="shared" si="20"/>
        <v>4.0577040710287596E+18</v>
      </c>
      <c r="M136" s="7"/>
      <c r="O136" s="7">
        <f t="shared" si="16"/>
        <v>0</v>
      </c>
      <c r="P136" s="7">
        <f t="shared" si="17"/>
        <v>0</v>
      </c>
      <c r="Q136" s="7">
        <f t="shared" si="18"/>
        <v>0</v>
      </c>
      <c r="R136" s="7"/>
      <c r="W136" s="7"/>
      <c r="X136" s="57"/>
    </row>
    <row r="137" spans="1:24" x14ac:dyDescent="0.25">
      <c r="A137">
        <f>'Initial absorption'!A137</f>
        <v>955</v>
      </c>
      <c r="B137" s="7">
        <f>'Initial absorption'!E137</f>
        <v>8.37805E+18</v>
      </c>
      <c r="C137" s="7">
        <f>'Initial absorption'!X137</f>
        <v>6.1289717673398938E+18</v>
      </c>
      <c r="F137">
        <f>'Emission events'!BT137+'Emission events'!BU137</f>
        <v>0</v>
      </c>
      <c r="G137">
        <f>'Emission events'!DV137+'Emission events'!DW137</f>
        <v>0</v>
      </c>
      <c r="H137">
        <f>'Emission events'!FX137+'Emission events'!FY137</f>
        <v>0</v>
      </c>
      <c r="I137">
        <f>'Emission events'!HZ137+'Emission events'!IA137</f>
        <v>0</v>
      </c>
      <c r="J137">
        <f>'Emission events'!KB137+'Emission events'!KC137</f>
        <v>0</v>
      </c>
      <c r="K137">
        <f t="shared" si="19"/>
        <v>0</v>
      </c>
      <c r="L137" s="7">
        <f t="shared" si="20"/>
        <v>6.1289717673398938E+18</v>
      </c>
      <c r="M137" s="7"/>
      <c r="O137" s="7">
        <f t="shared" si="16"/>
        <v>0</v>
      </c>
      <c r="P137" s="7">
        <f t="shared" si="17"/>
        <v>0</v>
      </c>
      <c r="Q137" s="7">
        <f t="shared" si="18"/>
        <v>0</v>
      </c>
      <c r="R137" s="7"/>
      <c r="W137" s="7"/>
      <c r="X137" s="57"/>
    </row>
    <row r="138" spans="1:24" x14ac:dyDescent="0.25">
      <c r="A138">
        <f>'Initial absorption'!A138</f>
        <v>960</v>
      </c>
      <c r="B138" s="7">
        <f>'Initial absorption'!E138</f>
        <v>1.010325E+19</v>
      </c>
      <c r="C138" s="7">
        <f>'Initial absorption'!X138</f>
        <v>7.3916260001547592E+18</v>
      </c>
      <c r="F138">
        <f>'Emission events'!BT138+'Emission events'!BU138</f>
        <v>0</v>
      </c>
      <c r="G138">
        <f>'Emission events'!DV138+'Emission events'!DW138</f>
        <v>0</v>
      </c>
      <c r="H138">
        <f>'Emission events'!FX138+'Emission events'!FY138</f>
        <v>0</v>
      </c>
      <c r="I138">
        <f>'Emission events'!HZ138+'Emission events'!IA138</f>
        <v>0</v>
      </c>
      <c r="J138">
        <f>'Emission events'!KB138+'Emission events'!KC138</f>
        <v>0</v>
      </c>
      <c r="K138">
        <f t="shared" si="19"/>
        <v>0</v>
      </c>
      <c r="L138" s="7">
        <f t="shared" si="20"/>
        <v>7.3916260001547592E+18</v>
      </c>
      <c r="M138" s="7"/>
      <c r="O138" s="7">
        <f t="shared" si="16"/>
        <v>0</v>
      </c>
      <c r="P138" s="7">
        <f t="shared" si="17"/>
        <v>0</v>
      </c>
      <c r="Q138" s="7">
        <f t="shared" si="18"/>
        <v>0</v>
      </c>
      <c r="R138" s="7"/>
      <c r="W138" s="7"/>
      <c r="X138" s="57"/>
    </row>
    <row r="139" spans="1:24" x14ac:dyDescent="0.25">
      <c r="A139">
        <f>'Initial absorption'!A139</f>
        <v>965</v>
      </c>
      <c r="B139" s="7">
        <f>'Initial absorption'!E139</f>
        <v>1.204625E+19</v>
      </c>
      <c r="C139" s="7">
        <f>'Initial absorption'!X139</f>
        <v>8.8138360730223237E+18</v>
      </c>
      <c r="F139">
        <f>'Emission events'!BT139+'Emission events'!BU139</f>
        <v>0</v>
      </c>
      <c r="G139">
        <f>'Emission events'!DV139+'Emission events'!DW139</f>
        <v>0</v>
      </c>
      <c r="H139">
        <f>'Emission events'!FX139+'Emission events'!FY139</f>
        <v>0</v>
      </c>
      <c r="I139">
        <f>'Emission events'!HZ139+'Emission events'!IA139</f>
        <v>0</v>
      </c>
      <c r="J139">
        <f>'Emission events'!KB139+'Emission events'!KC139</f>
        <v>0</v>
      </c>
      <c r="K139">
        <f t="shared" si="19"/>
        <v>0</v>
      </c>
      <c r="L139" s="7">
        <f t="shared" si="20"/>
        <v>8.8138360730223237E+18</v>
      </c>
      <c r="M139" s="7"/>
      <c r="O139" s="7">
        <f t="shared" si="16"/>
        <v>0</v>
      </c>
      <c r="P139" s="7">
        <f t="shared" si="17"/>
        <v>0</v>
      </c>
      <c r="Q139" s="7">
        <f t="shared" si="18"/>
        <v>0</v>
      </c>
      <c r="R139" s="7"/>
      <c r="W139" s="7"/>
      <c r="X139" s="57"/>
    </row>
    <row r="140" spans="1:24" x14ac:dyDescent="0.25">
      <c r="A140">
        <f>'Initial absorption'!A140</f>
        <v>970</v>
      </c>
      <c r="B140" s="7">
        <f>'Initial absorption'!E140</f>
        <v>1.584195E+19</v>
      </c>
      <c r="C140" s="7">
        <f>'Initial absorption'!X140</f>
        <v>1.1591935264038083E+19</v>
      </c>
      <c r="F140">
        <f>'Emission events'!BT140+'Emission events'!BU140</f>
        <v>0</v>
      </c>
      <c r="G140">
        <f>'Emission events'!DV140+'Emission events'!DW140</f>
        <v>0</v>
      </c>
      <c r="H140">
        <f>'Emission events'!FX140+'Emission events'!FY140</f>
        <v>0</v>
      </c>
      <c r="I140">
        <f>'Emission events'!HZ140+'Emission events'!IA140</f>
        <v>0</v>
      </c>
      <c r="J140">
        <f>'Emission events'!KB140+'Emission events'!KC140</f>
        <v>0</v>
      </c>
      <c r="K140">
        <f t="shared" si="19"/>
        <v>0</v>
      </c>
      <c r="L140" s="7">
        <f t="shared" si="20"/>
        <v>1.1591935264038083E+19</v>
      </c>
      <c r="M140" s="7"/>
      <c r="O140" s="7">
        <f t="shared" si="16"/>
        <v>0</v>
      </c>
      <c r="P140" s="7">
        <f t="shared" si="17"/>
        <v>0</v>
      </c>
      <c r="Q140" s="7">
        <f t="shared" si="18"/>
        <v>0</v>
      </c>
      <c r="R140" s="7"/>
      <c r="W140" s="7"/>
      <c r="X140" s="57"/>
    </row>
    <row r="141" spans="1:24" x14ac:dyDescent="0.25">
      <c r="A141">
        <f>'Initial absorption'!A141</f>
        <v>975</v>
      </c>
      <c r="B141" s="7">
        <f>'Initial absorption'!E141</f>
        <v>1.432325E+19</v>
      </c>
      <c r="C141" s="7">
        <f>'Initial absorption'!X141</f>
        <v>1.0481491659572804E+19</v>
      </c>
      <c r="F141">
        <f>'Emission events'!BT141+'Emission events'!BU141</f>
        <v>0</v>
      </c>
      <c r="G141">
        <f>'Emission events'!DV141+'Emission events'!DW141</f>
        <v>0</v>
      </c>
      <c r="H141">
        <f>'Emission events'!FX141+'Emission events'!FY141</f>
        <v>0</v>
      </c>
      <c r="I141">
        <f>'Emission events'!HZ141+'Emission events'!IA141</f>
        <v>0</v>
      </c>
      <c r="J141">
        <f>'Emission events'!KB141+'Emission events'!KC141</f>
        <v>0</v>
      </c>
      <c r="K141">
        <f t="shared" si="19"/>
        <v>0</v>
      </c>
      <c r="L141" s="7">
        <f t="shared" si="20"/>
        <v>1.0481491659572804E+19</v>
      </c>
      <c r="M141" s="7"/>
      <c r="O141" s="7">
        <f t="shared" si="16"/>
        <v>0</v>
      </c>
      <c r="P141" s="7">
        <f t="shared" si="17"/>
        <v>0</v>
      </c>
      <c r="Q141" s="7">
        <f t="shared" si="18"/>
        <v>0</v>
      </c>
      <c r="R141" s="7"/>
      <c r="W141" s="7"/>
      <c r="X141" s="57"/>
    </row>
    <row r="142" spans="1:24" x14ac:dyDescent="0.25">
      <c r="A142">
        <f>'Initial absorption'!A142</f>
        <v>980</v>
      </c>
      <c r="B142" s="7">
        <f>'Initial absorption'!E142</f>
        <v>1.52996E+19</v>
      </c>
      <c r="C142" s="7">
        <f>'Initial absorption'!X142</f>
        <v>1.1196848691485231E+19</v>
      </c>
      <c r="F142">
        <f>'Emission events'!BT142+'Emission events'!BU142</f>
        <v>0</v>
      </c>
      <c r="G142">
        <f>'Emission events'!DV142+'Emission events'!DW142</f>
        <v>0</v>
      </c>
      <c r="H142">
        <f>'Emission events'!FX142+'Emission events'!FY142</f>
        <v>0</v>
      </c>
      <c r="I142">
        <f>'Emission events'!HZ142+'Emission events'!IA142</f>
        <v>0</v>
      </c>
      <c r="J142">
        <f>'Emission events'!KB142+'Emission events'!KC142</f>
        <v>0</v>
      </c>
      <c r="K142">
        <f t="shared" si="19"/>
        <v>0</v>
      </c>
      <c r="L142" s="7">
        <f t="shared" si="20"/>
        <v>1.1196848691485231E+19</v>
      </c>
      <c r="M142" s="7"/>
      <c r="O142" s="7">
        <f t="shared" si="16"/>
        <v>0</v>
      </c>
      <c r="P142" s="7">
        <f t="shared" si="17"/>
        <v>0</v>
      </c>
      <c r="Q142" s="7">
        <f t="shared" si="18"/>
        <v>0</v>
      </c>
      <c r="R142" s="7"/>
      <c r="W142" s="7"/>
      <c r="X142" s="57"/>
    </row>
    <row r="143" spans="1:24" x14ac:dyDescent="0.25">
      <c r="A143">
        <f>'Initial absorption'!A143</f>
        <v>985</v>
      </c>
      <c r="B143" s="7">
        <f>'Initial absorption'!E143</f>
        <v>1.73444E+19</v>
      </c>
      <c r="C143" s="7">
        <f>'Initial absorption'!X143</f>
        <v>1.2694313678440684E+19</v>
      </c>
      <c r="F143">
        <f>'Emission events'!BT143+'Emission events'!BU143</f>
        <v>0</v>
      </c>
      <c r="G143">
        <f>'Emission events'!DV143+'Emission events'!DW143</f>
        <v>0</v>
      </c>
      <c r="H143">
        <f>'Emission events'!FX143+'Emission events'!FY143</f>
        <v>0</v>
      </c>
      <c r="I143">
        <f>'Emission events'!HZ143+'Emission events'!IA143</f>
        <v>0</v>
      </c>
      <c r="J143">
        <f>'Emission events'!KB143+'Emission events'!KC143</f>
        <v>0</v>
      </c>
      <c r="K143">
        <f t="shared" si="19"/>
        <v>0</v>
      </c>
      <c r="L143" s="7">
        <f t="shared" si="20"/>
        <v>1.2694313678440684E+19</v>
      </c>
      <c r="M143" s="7"/>
      <c r="O143" s="7">
        <f t="shared" si="16"/>
        <v>0</v>
      </c>
      <c r="P143" s="7">
        <f t="shared" si="17"/>
        <v>0</v>
      </c>
      <c r="Q143" s="7">
        <f t="shared" si="18"/>
        <v>0</v>
      </c>
      <c r="R143" s="7"/>
      <c r="W143" s="7"/>
      <c r="X143" s="57"/>
    </row>
    <row r="144" spans="1:24" x14ac:dyDescent="0.25">
      <c r="A144">
        <f>'Initial absorption'!A144</f>
        <v>990</v>
      </c>
      <c r="B144" s="7">
        <f>'Initial absorption'!E144</f>
        <v>1.829785E+19</v>
      </c>
      <c r="C144" s="7">
        <f>'Initial absorption'!X144</f>
        <v>1.3393195858407467E+19</v>
      </c>
      <c r="F144">
        <f>'Emission events'!BT144+'Emission events'!BU144</f>
        <v>0</v>
      </c>
      <c r="G144">
        <f>'Emission events'!DV144+'Emission events'!DW144</f>
        <v>0</v>
      </c>
      <c r="H144">
        <f>'Emission events'!FX144+'Emission events'!FY144</f>
        <v>0</v>
      </c>
      <c r="I144">
        <f>'Emission events'!HZ144+'Emission events'!IA144</f>
        <v>0</v>
      </c>
      <c r="J144">
        <f>'Emission events'!KB144+'Emission events'!KC144</f>
        <v>0</v>
      </c>
      <c r="K144">
        <f t="shared" si="19"/>
        <v>0</v>
      </c>
      <c r="L144" s="7">
        <f t="shared" si="20"/>
        <v>1.3393195858407467E+19</v>
      </c>
      <c r="M144" s="7"/>
      <c r="O144" s="7">
        <f t="shared" si="16"/>
        <v>0</v>
      </c>
      <c r="P144" s="7">
        <f t="shared" si="17"/>
        <v>0</v>
      </c>
      <c r="Q144" s="7">
        <f t="shared" si="18"/>
        <v>0</v>
      </c>
      <c r="R144" s="7"/>
      <c r="W144" s="7"/>
      <c r="X144" s="57"/>
    </row>
    <row r="145" spans="1:24" x14ac:dyDescent="0.25">
      <c r="A145">
        <f>'Initial absorption'!A145</f>
        <v>995</v>
      </c>
      <c r="B145" s="7">
        <f>'Initial absorption'!E145</f>
        <v>1.87688E+19</v>
      </c>
      <c r="C145" s="7">
        <f>'Initial absorption'!X145</f>
        <v>1.3738992147415155E+19</v>
      </c>
      <c r="F145">
        <f>'Emission events'!BT145+'Emission events'!BU145</f>
        <v>0</v>
      </c>
      <c r="G145">
        <f>'Emission events'!DV145+'Emission events'!DW145</f>
        <v>0</v>
      </c>
      <c r="H145">
        <f>'Emission events'!FX145+'Emission events'!FY145</f>
        <v>0</v>
      </c>
      <c r="I145">
        <f>'Emission events'!HZ145+'Emission events'!IA145</f>
        <v>0</v>
      </c>
      <c r="J145">
        <f>'Emission events'!KB145+'Emission events'!KC145</f>
        <v>0</v>
      </c>
      <c r="K145">
        <f t="shared" si="19"/>
        <v>0</v>
      </c>
      <c r="L145" s="7">
        <f t="shared" si="20"/>
        <v>1.3738992147415155E+19</v>
      </c>
      <c r="M145" s="7"/>
      <c r="O145" s="7">
        <f t="shared" si="16"/>
        <v>0</v>
      </c>
      <c r="P145" s="7">
        <f t="shared" si="17"/>
        <v>0</v>
      </c>
      <c r="Q145" s="7">
        <f t="shared" si="18"/>
        <v>0</v>
      </c>
      <c r="R145" s="7"/>
      <c r="W145" s="7"/>
      <c r="X145" s="57"/>
    </row>
    <row r="146" spans="1:24" x14ac:dyDescent="0.25">
      <c r="A146">
        <f>'Initial absorption'!A146</f>
        <v>1000</v>
      </c>
      <c r="B146" s="7">
        <f>'Initial absorption'!E146</f>
        <v>1.847635E+19</v>
      </c>
      <c r="C146" s="7">
        <f>'Initial absorption'!X146</f>
        <v>1.3525980635893117E+19</v>
      </c>
      <c r="F146">
        <f>'Emission events'!BT146+'Emission events'!BU146</f>
        <v>0</v>
      </c>
      <c r="G146">
        <f>'Emission events'!DV146+'Emission events'!DW146</f>
        <v>0</v>
      </c>
      <c r="H146">
        <f>'Emission events'!FX146+'Emission events'!FY146</f>
        <v>0</v>
      </c>
      <c r="I146">
        <f>'Emission events'!HZ146+'Emission events'!IA146</f>
        <v>0</v>
      </c>
      <c r="J146">
        <f>'Emission events'!KB146+'Emission events'!KC146</f>
        <v>0</v>
      </c>
      <c r="K146">
        <f t="shared" si="19"/>
        <v>0</v>
      </c>
      <c r="L146" s="7">
        <f t="shared" si="20"/>
        <v>1.3525980635893117E+19</v>
      </c>
      <c r="M146" s="7"/>
      <c r="O146" s="7">
        <f t="shared" si="16"/>
        <v>0</v>
      </c>
      <c r="P146" s="7">
        <f t="shared" si="17"/>
        <v>0</v>
      </c>
      <c r="Q146" s="7">
        <f t="shared" si="18"/>
        <v>0</v>
      </c>
      <c r="R146" s="7"/>
      <c r="W146" s="7"/>
      <c r="X146" s="57"/>
    </row>
    <row r="147" spans="1:24" x14ac:dyDescent="0.25">
      <c r="A147">
        <f>'Initial absorption'!A147</f>
        <v>1005</v>
      </c>
      <c r="B147" s="7">
        <f>'Initial absorption'!E147</f>
        <v>1.74185E+19</v>
      </c>
      <c r="C147" s="7">
        <f>'Initial absorption'!X147</f>
        <v>1.2752564995018125E+19</v>
      </c>
      <c r="F147">
        <f>'Emission events'!BT147+'Emission events'!BU147</f>
        <v>0</v>
      </c>
      <c r="G147">
        <f>'Emission events'!DV147+'Emission events'!DW147</f>
        <v>0</v>
      </c>
      <c r="H147">
        <f>'Emission events'!FX147+'Emission events'!FY147</f>
        <v>0</v>
      </c>
      <c r="I147">
        <f>'Emission events'!HZ147+'Emission events'!IA147</f>
        <v>0</v>
      </c>
      <c r="J147">
        <f>'Emission events'!KB147+'Emission events'!KC147</f>
        <v>0</v>
      </c>
      <c r="K147">
        <f t="shared" si="19"/>
        <v>0</v>
      </c>
      <c r="L147" s="7">
        <f t="shared" si="20"/>
        <v>1.2752564995018125E+19</v>
      </c>
      <c r="M147" s="7"/>
      <c r="O147" s="7">
        <f t="shared" si="16"/>
        <v>0</v>
      </c>
      <c r="P147" s="7">
        <f t="shared" si="17"/>
        <v>0</v>
      </c>
      <c r="Q147" s="7">
        <f t="shared" si="18"/>
        <v>0</v>
      </c>
      <c r="R147" s="7"/>
      <c r="W147" s="7"/>
      <c r="X147" s="57"/>
    </row>
    <row r="148" spans="1:24" x14ac:dyDescent="0.25">
      <c r="A148">
        <f>'Initial absorption'!A148</f>
        <v>1010</v>
      </c>
      <c r="B148" s="7">
        <f>'Initial absorption'!E148</f>
        <v>1.82324E+19</v>
      </c>
      <c r="C148" s="7">
        <f>'Initial absorption'!X148</f>
        <v>1.3349495245621672E+19</v>
      </c>
      <c r="F148">
        <f>'Emission events'!BT148+'Emission events'!BU148</f>
        <v>0</v>
      </c>
      <c r="G148">
        <f>'Emission events'!DV148+'Emission events'!DW148</f>
        <v>0</v>
      </c>
      <c r="H148">
        <f>'Emission events'!FX148+'Emission events'!FY148</f>
        <v>0</v>
      </c>
      <c r="I148">
        <f>'Emission events'!HZ148+'Emission events'!IA148</f>
        <v>0</v>
      </c>
      <c r="J148">
        <f>'Emission events'!KB148+'Emission events'!KC148</f>
        <v>0</v>
      </c>
      <c r="K148">
        <f t="shared" si="19"/>
        <v>0</v>
      </c>
      <c r="L148" s="7">
        <f t="shared" si="20"/>
        <v>1.3349495245621672E+19</v>
      </c>
      <c r="M148" s="7"/>
      <c r="O148" s="7">
        <f t="shared" si="16"/>
        <v>0</v>
      </c>
      <c r="P148" s="7">
        <f t="shared" si="17"/>
        <v>0</v>
      </c>
      <c r="Q148" s="7">
        <f t="shared" si="18"/>
        <v>0</v>
      </c>
      <c r="R148" s="7"/>
      <c r="W148" s="7"/>
      <c r="X148" s="57"/>
    </row>
    <row r="149" spans="1:24" x14ac:dyDescent="0.25">
      <c r="A149">
        <f>'Initial absorption'!A149</f>
        <v>1015</v>
      </c>
      <c r="B149" s="7">
        <f>'Initial absorption'!E149</f>
        <v>1.80769E+19</v>
      </c>
      <c r="C149" s="7">
        <f>'Initial absorption'!X149</f>
        <v>1.3236683123621239E+19</v>
      </c>
      <c r="F149">
        <f>'Emission events'!BT149+'Emission events'!BU149</f>
        <v>0</v>
      </c>
      <c r="G149">
        <f>'Emission events'!DV149+'Emission events'!DW149</f>
        <v>0</v>
      </c>
      <c r="H149">
        <f>'Emission events'!FX149+'Emission events'!FY149</f>
        <v>0</v>
      </c>
      <c r="I149">
        <f>'Emission events'!HZ149+'Emission events'!IA149</f>
        <v>0</v>
      </c>
      <c r="J149">
        <f>'Emission events'!KB149+'Emission events'!KC149</f>
        <v>0</v>
      </c>
      <c r="K149">
        <f t="shared" si="19"/>
        <v>0</v>
      </c>
      <c r="L149" s="7">
        <f t="shared" si="20"/>
        <v>1.3236683123621239E+19</v>
      </c>
      <c r="M149" s="7"/>
      <c r="O149" s="7">
        <f t="shared" si="16"/>
        <v>0</v>
      </c>
      <c r="P149" s="7">
        <f t="shared" si="17"/>
        <v>0</v>
      </c>
      <c r="Q149" s="7">
        <f t="shared" si="18"/>
        <v>0</v>
      </c>
      <c r="R149" s="7"/>
      <c r="W149" s="7"/>
      <c r="X149" s="57"/>
    </row>
    <row r="150" spans="1:24" x14ac:dyDescent="0.25">
      <c r="A150">
        <f>'Initial absorption'!A150</f>
        <v>1020</v>
      </c>
      <c r="B150" s="7">
        <f>'Initial absorption'!E150</f>
        <v>1.786125E+19</v>
      </c>
      <c r="C150" s="7">
        <f>'Initial absorption'!X150</f>
        <v>1.3079805259272575E+19</v>
      </c>
      <c r="F150">
        <f>'Emission events'!BT150+'Emission events'!BU150</f>
        <v>0</v>
      </c>
      <c r="G150">
        <f>'Emission events'!DV150+'Emission events'!DW150</f>
        <v>0</v>
      </c>
      <c r="H150">
        <f>'Emission events'!FX150+'Emission events'!FY150</f>
        <v>0</v>
      </c>
      <c r="I150">
        <f>'Emission events'!HZ150+'Emission events'!IA150</f>
        <v>0</v>
      </c>
      <c r="J150">
        <f>'Emission events'!KB150+'Emission events'!KC150</f>
        <v>0</v>
      </c>
      <c r="K150">
        <f t="shared" si="19"/>
        <v>0</v>
      </c>
      <c r="L150" s="7">
        <f t="shared" si="20"/>
        <v>1.3079805259272575E+19</v>
      </c>
      <c r="M150" s="7"/>
      <c r="O150" s="7">
        <f t="shared" si="16"/>
        <v>0</v>
      </c>
      <c r="P150" s="7">
        <f t="shared" si="17"/>
        <v>0</v>
      </c>
      <c r="Q150" s="7">
        <f t="shared" si="18"/>
        <v>0</v>
      </c>
      <c r="R150" s="7"/>
      <c r="W150" s="7"/>
      <c r="X150" s="57"/>
    </row>
    <row r="151" spans="1:24" x14ac:dyDescent="0.25">
      <c r="A151">
        <f>'Initial absorption'!A151</f>
        <v>1025</v>
      </c>
      <c r="B151" s="7">
        <f>'Initial absorption'!E151</f>
        <v>1.79166E+19</v>
      </c>
      <c r="C151" s="7">
        <f>'Initial absorption'!X151</f>
        <v>1.3121371709680638E+19</v>
      </c>
      <c r="F151">
        <f>'Emission events'!BT151+'Emission events'!BU151</f>
        <v>0</v>
      </c>
      <c r="G151">
        <f>'Emission events'!DV151+'Emission events'!DW151</f>
        <v>0</v>
      </c>
      <c r="H151">
        <f>'Emission events'!FX151+'Emission events'!FY151</f>
        <v>0</v>
      </c>
      <c r="I151">
        <f>'Emission events'!HZ151+'Emission events'!IA151</f>
        <v>0</v>
      </c>
      <c r="J151">
        <f>'Emission events'!KB151+'Emission events'!KC151</f>
        <v>0</v>
      </c>
      <c r="K151">
        <f t="shared" si="19"/>
        <v>0</v>
      </c>
      <c r="L151" s="7">
        <f t="shared" si="20"/>
        <v>1.3121371709680638E+19</v>
      </c>
      <c r="M151" s="7"/>
      <c r="O151" s="7">
        <f t="shared" si="16"/>
        <v>0</v>
      </c>
      <c r="P151" s="7">
        <f t="shared" si="17"/>
        <v>0</v>
      </c>
      <c r="Q151" s="7">
        <f t="shared" si="18"/>
        <v>0</v>
      </c>
      <c r="R151" s="7"/>
      <c r="W151" s="7"/>
      <c r="X151" s="57"/>
    </row>
    <row r="152" spans="1:24" x14ac:dyDescent="0.25">
      <c r="A152">
        <f>'Initial absorption'!A152</f>
        <v>1030</v>
      </c>
      <c r="B152" s="7">
        <f>'Initial absorption'!E152</f>
        <v>1.78226E+19</v>
      </c>
      <c r="C152" s="7">
        <f>'Initial absorption'!X152</f>
        <v>1.3053558290996589E+19</v>
      </c>
      <c r="F152">
        <f>'Emission events'!BT152+'Emission events'!BU152</f>
        <v>0</v>
      </c>
      <c r="G152">
        <f>'Emission events'!DV152+'Emission events'!DW152</f>
        <v>0</v>
      </c>
      <c r="H152">
        <f>'Emission events'!FX152+'Emission events'!FY152</f>
        <v>0</v>
      </c>
      <c r="I152">
        <f>'Emission events'!HZ152+'Emission events'!IA152</f>
        <v>0</v>
      </c>
      <c r="J152">
        <f>'Emission events'!KB152+'Emission events'!KC152</f>
        <v>0</v>
      </c>
      <c r="K152">
        <f t="shared" si="19"/>
        <v>0</v>
      </c>
      <c r="L152" s="7">
        <f t="shared" si="20"/>
        <v>1.3053558290996589E+19</v>
      </c>
      <c r="M152" s="7"/>
      <c r="O152" s="7">
        <f t="shared" si="16"/>
        <v>0</v>
      </c>
      <c r="P152" s="7">
        <f t="shared" si="17"/>
        <v>0</v>
      </c>
      <c r="Q152" s="7">
        <f t="shared" si="18"/>
        <v>0</v>
      </c>
      <c r="R152" s="7"/>
      <c r="W152" s="7"/>
      <c r="X152" s="57"/>
    </row>
    <row r="153" spans="1:24" x14ac:dyDescent="0.25">
      <c r="W153" s="7"/>
      <c r="X153" s="57"/>
    </row>
    <row r="154" spans="1:24" x14ac:dyDescent="0.25">
      <c r="W154" s="7"/>
      <c r="X154" s="57"/>
    </row>
    <row r="155" spans="1:24" x14ac:dyDescent="0.25">
      <c r="W155" s="7"/>
      <c r="X155" s="57"/>
    </row>
    <row r="156" spans="1:24" x14ac:dyDescent="0.25">
      <c r="W156" s="7"/>
      <c r="X156" s="57"/>
    </row>
    <row r="157" spans="1:24" x14ac:dyDescent="0.25">
      <c r="W157" s="7"/>
      <c r="X157" s="57"/>
    </row>
    <row r="158" spans="1:24" x14ac:dyDescent="0.25">
      <c r="W158" s="7"/>
      <c r="X158" s="57"/>
    </row>
    <row r="159" spans="1:24" x14ac:dyDescent="0.25">
      <c r="W159" s="7"/>
      <c r="X159" s="57"/>
    </row>
    <row r="160" spans="1:24" x14ac:dyDescent="0.25">
      <c r="W160" s="7"/>
      <c r="X160" s="57"/>
    </row>
    <row r="161" spans="23:24" x14ac:dyDescent="0.25">
      <c r="W161" s="7"/>
      <c r="X161" s="57"/>
    </row>
    <row r="162" spans="23:24" x14ac:dyDescent="0.25">
      <c r="W162" s="7"/>
      <c r="X162" s="57"/>
    </row>
    <row r="163" spans="23:24" x14ac:dyDescent="0.25">
      <c r="W163" s="7"/>
      <c r="X163" s="57"/>
    </row>
    <row r="164" spans="23:24" x14ac:dyDescent="0.25">
      <c r="W164" s="7"/>
      <c r="X164" s="57"/>
    </row>
    <row r="165" spans="23:24" x14ac:dyDescent="0.25">
      <c r="W165" s="7"/>
      <c r="X165" s="57"/>
    </row>
    <row r="166" spans="23:24" x14ac:dyDescent="0.25">
      <c r="W166" s="7"/>
      <c r="X166" s="57"/>
    </row>
    <row r="167" spans="23:24" x14ac:dyDescent="0.25">
      <c r="W167" s="7"/>
      <c r="X167" s="57"/>
    </row>
    <row r="168" spans="23:24" x14ac:dyDescent="0.25">
      <c r="W168" s="7"/>
      <c r="X168" s="57"/>
    </row>
    <row r="169" spans="23:24" x14ac:dyDescent="0.25">
      <c r="W169" s="7"/>
      <c r="X169" s="57"/>
    </row>
    <row r="170" spans="23:24" x14ac:dyDescent="0.25">
      <c r="W170" s="7"/>
      <c r="X170" s="57"/>
    </row>
    <row r="171" spans="23:24" x14ac:dyDescent="0.25">
      <c r="W171" s="7"/>
      <c r="X171" s="57"/>
    </row>
    <row r="172" spans="23:24" x14ac:dyDescent="0.25">
      <c r="W172" s="7"/>
      <c r="X172" s="57"/>
    </row>
    <row r="173" spans="23:24" x14ac:dyDescent="0.25">
      <c r="W173" s="7"/>
      <c r="X173" s="57"/>
    </row>
    <row r="174" spans="23:24" x14ac:dyDescent="0.25">
      <c r="W174" s="7"/>
      <c r="X174" s="57"/>
    </row>
    <row r="175" spans="23:24" x14ac:dyDescent="0.25">
      <c r="W175" s="7"/>
      <c r="X175" s="57"/>
    </row>
    <row r="176" spans="23:24" x14ac:dyDescent="0.25">
      <c r="W176" s="7"/>
      <c r="X176" s="57"/>
    </row>
    <row r="177" spans="23:24" x14ac:dyDescent="0.25">
      <c r="W177" s="7"/>
      <c r="X177" s="57"/>
    </row>
    <row r="178" spans="23:24" x14ac:dyDescent="0.25">
      <c r="W178" s="7"/>
      <c r="X178" s="57"/>
    </row>
    <row r="179" spans="23:24" x14ac:dyDescent="0.25">
      <c r="W179" s="7"/>
      <c r="X179" s="57"/>
    </row>
    <row r="180" spans="23:24" x14ac:dyDescent="0.25">
      <c r="W180" s="7"/>
      <c r="X180" s="57"/>
    </row>
    <row r="181" spans="23:24" x14ac:dyDescent="0.25">
      <c r="W181" s="7"/>
      <c r="X181" s="57"/>
    </row>
    <row r="182" spans="23:24" x14ac:dyDescent="0.25">
      <c r="W182" s="7"/>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63C65-1506-45E5-8EB5-FC5F15BF3C7F}">
  <dimension ref="A1:AP177"/>
  <sheetViews>
    <sheetView workbookViewId="0">
      <pane xSplit="1" ySplit="1" topLeftCell="V38" activePane="bottomRight" state="frozen"/>
      <selection pane="topRight" activeCell="B1" sqref="B1"/>
      <selection pane="bottomLeft" activeCell="A2" sqref="A2"/>
      <selection pane="bottomRight" activeCell="U35" sqref="U35"/>
    </sheetView>
  </sheetViews>
  <sheetFormatPr defaultRowHeight="15" x14ac:dyDescent="0.25"/>
  <cols>
    <col min="1" max="1" width="11.7109375" bestFit="1" customWidth="1"/>
    <col min="2" max="2" width="27.7109375" customWidth="1"/>
    <col min="3" max="3" width="27.85546875" bestFit="1" customWidth="1"/>
    <col min="4" max="4" width="26.28515625" bestFit="1" customWidth="1"/>
    <col min="19" max="19" width="27.7109375" customWidth="1"/>
    <col min="20" max="20" width="28.140625" bestFit="1" customWidth="1"/>
    <col min="21" max="21" width="27.85546875" bestFit="1" customWidth="1"/>
    <col min="22" max="22" width="26.28515625" bestFit="1" customWidth="1"/>
    <col min="24" max="24" width="22.28515625" bestFit="1" customWidth="1"/>
    <col min="25" max="25" width="12" bestFit="1" customWidth="1"/>
    <col min="26" max="26" width="27.7109375" bestFit="1" customWidth="1"/>
    <col min="27" max="27" width="19.7109375" bestFit="1" customWidth="1"/>
    <col min="30" max="30" width="9.85546875" bestFit="1" customWidth="1"/>
    <col min="42" max="42" width="9.85546875" bestFit="1" customWidth="1"/>
  </cols>
  <sheetData>
    <row r="1" spans="1:42" x14ac:dyDescent="0.25">
      <c r="A1" s="1" t="str">
        <f>AVT!A1</f>
        <v>Wavelength</v>
      </c>
      <c r="B1" s="1" t="s">
        <v>148</v>
      </c>
      <c r="C1" s="1" t="s">
        <v>149</v>
      </c>
      <c r="D1" s="1" t="s">
        <v>150</v>
      </c>
      <c r="F1" t="s">
        <v>151</v>
      </c>
      <c r="G1" t="s">
        <v>152</v>
      </c>
      <c r="H1" t="s">
        <v>153</v>
      </c>
      <c r="I1" t="s">
        <v>154</v>
      </c>
      <c r="J1" t="s">
        <v>155</v>
      </c>
      <c r="K1" t="s">
        <v>156</v>
      </c>
      <c r="L1" t="s">
        <v>157</v>
      </c>
      <c r="M1" t="s">
        <v>158</v>
      </c>
      <c r="N1" t="s">
        <v>159</v>
      </c>
      <c r="O1" t="s">
        <v>160</v>
      </c>
      <c r="P1" t="s">
        <v>161</v>
      </c>
      <c r="Q1" t="s">
        <v>162</v>
      </c>
      <c r="S1" s="1" t="s">
        <v>147</v>
      </c>
      <c r="T1" s="1" t="s">
        <v>144</v>
      </c>
      <c r="U1" s="1" t="s">
        <v>145</v>
      </c>
      <c r="V1" s="1" t="s">
        <v>146</v>
      </c>
      <c r="X1" s="1" t="s">
        <v>163</v>
      </c>
      <c r="AA1" s="1" t="s">
        <v>164</v>
      </c>
      <c r="AD1" t="s">
        <v>154</v>
      </c>
      <c r="AE1" t="s">
        <v>155</v>
      </c>
      <c r="AF1" t="s">
        <v>156</v>
      </c>
      <c r="AG1" t="s">
        <v>157</v>
      </c>
      <c r="AH1" t="s">
        <v>158</v>
      </c>
      <c r="AI1" t="s">
        <v>159</v>
      </c>
      <c r="AJ1" t="s">
        <v>160</v>
      </c>
      <c r="AK1" t="s">
        <v>161</v>
      </c>
      <c r="AL1" t="s">
        <v>324</v>
      </c>
      <c r="AO1" t="s">
        <v>364</v>
      </c>
    </row>
    <row r="2" spans="1:42" x14ac:dyDescent="0.25">
      <c r="A2">
        <f>AVT!A6</f>
        <v>300</v>
      </c>
      <c r="B2" s="61">
        <v>1.0200000000000001E-3</v>
      </c>
      <c r="C2" s="14">
        <f>SUMPRODUCT(B2:B152,G2:G152)</f>
        <v>32.141563100260015</v>
      </c>
      <c r="D2" s="14">
        <f t="shared" ref="D2:D65" si="0">B2/$C$2*100</f>
        <v>3.1734610940304534E-3</v>
      </c>
      <c r="E2" s="14"/>
      <c r="F2" s="14">
        <v>0</v>
      </c>
      <c r="G2" s="14">
        <v>0</v>
      </c>
      <c r="H2" s="14">
        <v>0</v>
      </c>
      <c r="I2" s="14">
        <v>0</v>
      </c>
      <c r="J2" s="14">
        <v>0</v>
      </c>
      <c r="K2" s="14">
        <v>0</v>
      </c>
      <c r="L2" s="14">
        <v>0</v>
      </c>
      <c r="M2" s="14">
        <v>0</v>
      </c>
      <c r="N2" s="14">
        <v>0</v>
      </c>
      <c r="O2" s="14">
        <v>0</v>
      </c>
      <c r="P2" s="14">
        <v>0</v>
      </c>
      <c r="Q2" s="14">
        <v>0</v>
      </c>
      <c r="R2" s="14"/>
      <c r="S2" s="62">
        <f>AVT!L6</f>
        <v>136733446628.51396</v>
      </c>
      <c r="T2" s="62">
        <f>S2*(_h_planck*_c_light)/(A2*10^-9)/5</f>
        <v>1.8107572572593711E-8</v>
      </c>
      <c r="U2" s="14">
        <f>SUMPRODUCT(T2:T108,G2:G108)</f>
        <v>21.149197463571177</v>
      </c>
      <c r="V2" s="14">
        <f>T2/$U$2*100</f>
        <v>8.5618249126395616E-8</v>
      </c>
      <c r="X2" s="28" t="s">
        <v>165</v>
      </c>
      <c r="AC2" s="22" t="s">
        <v>166</v>
      </c>
      <c r="AD2" s="22">
        <f>SUMPRODUCT($D$2:$D$148,$F$2:$F$148,I$2:I$148)</f>
        <v>34.281588956975952</v>
      </c>
      <c r="AE2" s="22">
        <f t="shared" ref="AE2:AL2" si="1">SUMPRODUCT($D2:$D148,$F2:$F148,J2:J148)</f>
        <v>28.601322665684844</v>
      </c>
      <c r="AF2" s="22">
        <f t="shared" si="1"/>
        <v>24.741123988878901</v>
      </c>
      <c r="AG2" s="22">
        <f t="shared" si="1"/>
        <v>20.665826192298791</v>
      </c>
      <c r="AH2" s="22">
        <f t="shared" si="1"/>
        <v>24.827412181875882</v>
      </c>
      <c r="AI2" s="22">
        <f t="shared" si="1"/>
        <v>27.753103163148946</v>
      </c>
      <c r="AJ2" s="22">
        <f t="shared" si="1"/>
        <v>33.519505812521814</v>
      </c>
      <c r="AK2" s="22">
        <f t="shared" si="1"/>
        <v>38.63057342047594</v>
      </c>
      <c r="AL2" s="22">
        <f t="shared" si="1"/>
        <v>96.641747624180439</v>
      </c>
      <c r="AN2">
        <v>0</v>
      </c>
      <c r="AO2">
        <v>675140576623094</v>
      </c>
      <c r="AP2" s="51" t="e">
        <f>AO2/#REF!</f>
        <v>#REF!</v>
      </c>
    </row>
    <row r="3" spans="1:42" x14ac:dyDescent="0.25">
      <c r="A3">
        <f>AVT!A7</f>
        <v>305</v>
      </c>
      <c r="B3">
        <v>1.6500000000000001E-2</v>
      </c>
      <c r="D3">
        <f t="shared" si="0"/>
        <v>5.1335400050492634E-2</v>
      </c>
      <c r="F3">
        <v>0</v>
      </c>
      <c r="G3">
        <v>0</v>
      </c>
      <c r="H3">
        <v>0</v>
      </c>
      <c r="I3">
        <v>0</v>
      </c>
      <c r="J3">
        <v>0</v>
      </c>
      <c r="K3">
        <v>0</v>
      </c>
      <c r="L3">
        <v>0</v>
      </c>
      <c r="M3">
        <v>0</v>
      </c>
      <c r="N3">
        <v>0</v>
      </c>
      <c r="O3">
        <v>0</v>
      </c>
      <c r="P3">
        <v>0</v>
      </c>
      <c r="Q3">
        <v>0</v>
      </c>
      <c r="S3" s="7">
        <f>AVT!L7</f>
        <v>3113768631158.9443</v>
      </c>
      <c r="T3">
        <f t="shared" ref="T3:T33" si="2">S3*(_h_planck*_c_light)/(A3*10^-9)/5</f>
        <v>4.0559559327776887E-7</v>
      </c>
      <c r="V3">
        <f>T3/$U$2*100</f>
        <v>1.9177824311130217E-6</v>
      </c>
      <c r="X3" t="s">
        <v>166</v>
      </c>
      <c r="Y3" t="s">
        <v>289</v>
      </c>
      <c r="Z3">
        <f>SUMPRODUCT(V2:V148,F2:F148)</f>
        <v>94.594424438198388</v>
      </c>
      <c r="AC3" s="22" t="s">
        <v>167</v>
      </c>
      <c r="AD3" s="22">
        <f>SUMPRODUCT($D$2:$D$148,$G$2:$G$148,I$2:I$148)</f>
        <v>30.236896040541563</v>
      </c>
      <c r="AE3" s="22">
        <f t="shared" ref="AE3:AL3" si="3">SUMPRODUCT($D2:$D148,$G2:$G148,J2:J148)</f>
        <v>29.141315363167237</v>
      </c>
      <c r="AF3" s="22">
        <f t="shared" si="3"/>
        <v>30.406511250200481</v>
      </c>
      <c r="AG3" s="22">
        <f t="shared" si="3"/>
        <v>29.107139414157519</v>
      </c>
      <c r="AH3" s="22">
        <f t="shared" si="3"/>
        <v>30.439206578355169</v>
      </c>
      <c r="AI3" s="22">
        <f t="shared" si="3"/>
        <v>29.401427036114974</v>
      </c>
      <c r="AJ3" s="22">
        <f t="shared" si="3"/>
        <v>29.430260439280676</v>
      </c>
      <c r="AK3" s="22">
        <f t="shared" si="3"/>
        <v>31.709267708814455</v>
      </c>
      <c r="AL3" s="22">
        <f t="shared" si="3"/>
        <v>99.999999999999957</v>
      </c>
      <c r="AN3">
        <v>1</v>
      </c>
      <c r="AO3" s="7">
        <v>1.15191435271133E+16</v>
      </c>
      <c r="AP3" s="51" t="e">
        <f>AO3/#REF!</f>
        <v>#REF!</v>
      </c>
    </row>
    <row r="4" spans="1:42" x14ac:dyDescent="0.25">
      <c r="A4">
        <f>AVT!A8</f>
        <v>310</v>
      </c>
      <c r="B4">
        <v>5.0900000000000001E-2</v>
      </c>
      <c r="D4">
        <f t="shared" si="0"/>
        <v>0.15836193106485302</v>
      </c>
      <c r="F4">
        <v>0</v>
      </c>
      <c r="G4">
        <v>0</v>
      </c>
      <c r="H4">
        <v>0</v>
      </c>
      <c r="I4">
        <v>0</v>
      </c>
      <c r="J4">
        <v>0</v>
      </c>
      <c r="K4">
        <v>0</v>
      </c>
      <c r="L4">
        <v>0</v>
      </c>
      <c r="M4">
        <v>0</v>
      </c>
      <c r="N4">
        <v>0</v>
      </c>
      <c r="O4">
        <v>0</v>
      </c>
      <c r="P4">
        <v>0</v>
      </c>
      <c r="Q4">
        <v>0</v>
      </c>
      <c r="S4" s="7">
        <f>AVT!L8</f>
        <v>14390681893731.543</v>
      </c>
      <c r="T4">
        <f t="shared" si="2"/>
        <v>1.8442780922162016E-6</v>
      </c>
      <c r="V4">
        <f t="shared" ref="V4:V67" si="4">T4/$U$2*100</f>
        <v>8.7203218722266524E-6</v>
      </c>
      <c r="X4" t="s">
        <v>167</v>
      </c>
      <c r="Y4" t="s">
        <v>290</v>
      </c>
      <c r="Z4">
        <f>SUMPRODUCT(V2:V148,G2:G148)</f>
        <v>100.00000000000004</v>
      </c>
      <c r="AC4" s="22" t="s">
        <v>168</v>
      </c>
      <c r="AD4" s="22">
        <f>SUMPRODUCT($D$2:$D$148,$H$2:$H$148,I$2:I$148)</f>
        <v>21.206252156820788</v>
      </c>
      <c r="AE4" s="22">
        <f t="shared" ref="AE4:AL4" si="5">SUMPRODUCT($D2:$D148,$H2:$H148,J2:J148)</f>
        <v>13.012296958138812</v>
      </c>
      <c r="AF4" s="22">
        <f t="shared" si="5"/>
        <v>8.7157076628912868</v>
      </c>
      <c r="AG4" s="22">
        <f t="shared" si="5"/>
        <v>18.709739467387493</v>
      </c>
      <c r="AH4" s="22">
        <f t="shared" si="5"/>
        <v>35.080782244669926</v>
      </c>
      <c r="AI4" s="22">
        <f t="shared" si="5"/>
        <v>50.006185798929536</v>
      </c>
      <c r="AJ4" s="22">
        <f t="shared" si="5"/>
        <v>45.748201497303818</v>
      </c>
      <c r="AK4" s="22">
        <f t="shared" si="5"/>
        <v>39.065082697964456</v>
      </c>
      <c r="AL4" s="22">
        <f t="shared" si="5"/>
        <v>94.336798783612096</v>
      </c>
      <c r="AN4">
        <v>2</v>
      </c>
      <c r="AO4" s="7">
        <v>4.0596775420025696E+16</v>
      </c>
      <c r="AP4" s="51" t="e">
        <f>AO4/#REF!</f>
        <v>#REF!</v>
      </c>
    </row>
    <row r="5" spans="1:42" x14ac:dyDescent="0.25">
      <c r="A5">
        <f>AVT!A9</f>
        <v>315</v>
      </c>
      <c r="B5">
        <v>0.13600000000000001</v>
      </c>
      <c r="D5">
        <f t="shared" si="0"/>
        <v>0.42312814587072717</v>
      </c>
      <c r="F5">
        <v>0</v>
      </c>
      <c r="G5">
        <v>0</v>
      </c>
      <c r="H5">
        <v>0</v>
      </c>
      <c r="I5">
        <v>0</v>
      </c>
      <c r="J5">
        <v>0</v>
      </c>
      <c r="K5">
        <v>0</v>
      </c>
      <c r="L5">
        <v>0</v>
      </c>
      <c r="M5">
        <v>0</v>
      </c>
      <c r="N5">
        <v>0</v>
      </c>
      <c r="O5">
        <v>0</v>
      </c>
      <c r="P5">
        <v>0</v>
      </c>
      <c r="Q5">
        <v>0</v>
      </c>
      <c r="S5" s="7">
        <f>AVT!L9</f>
        <v>48641518895020.547</v>
      </c>
      <c r="T5">
        <f t="shared" si="2"/>
        <v>6.1348408694885652E-6</v>
      </c>
      <c r="V5">
        <f t="shared" si="4"/>
        <v>2.9007440495345669E-5</v>
      </c>
      <c r="X5" t="s">
        <v>168</v>
      </c>
      <c r="Y5" t="s">
        <v>291</v>
      </c>
      <c r="Z5">
        <f>SUMPRODUCT(V2:V148,H2:H148)</f>
        <v>21.484474768429706</v>
      </c>
      <c r="AC5" s="22" t="s">
        <v>169</v>
      </c>
      <c r="AD5" s="22">
        <f t="shared" ref="AD5:AL5" si="6">AD2/(AD2+AD3+AD4)</f>
        <v>0.39990310959199077</v>
      </c>
      <c r="AE5" s="22">
        <f t="shared" si="6"/>
        <v>0.40423078151288705</v>
      </c>
      <c r="AF5" s="22">
        <f t="shared" si="6"/>
        <v>0.38740728036827288</v>
      </c>
      <c r="AG5" s="22">
        <f t="shared" si="6"/>
        <v>0.30176708367485139</v>
      </c>
      <c r="AH5" s="22">
        <f t="shared" si="6"/>
        <v>0.27479940657650015</v>
      </c>
      <c r="AI5" s="22">
        <f t="shared" si="6"/>
        <v>0.25898579441758129</v>
      </c>
      <c r="AJ5" s="22">
        <f t="shared" si="6"/>
        <v>0.30837288411767388</v>
      </c>
      <c r="AK5" s="22">
        <f t="shared" si="6"/>
        <v>0.35309721051926118</v>
      </c>
      <c r="AL5" s="22">
        <f t="shared" si="6"/>
        <v>0.33212671111753261</v>
      </c>
      <c r="AN5">
        <v>3</v>
      </c>
      <c r="AO5" s="7">
        <v>1.0697249076190899E+17</v>
      </c>
      <c r="AP5" s="51" t="e">
        <f>AO5/#REF!</f>
        <v>#REF!</v>
      </c>
    </row>
    <row r="6" spans="1:42" x14ac:dyDescent="0.25">
      <c r="A6">
        <f>AVT!A10</f>
        <v>320</v>
      </c>
      <c r="B6">
        <v>0.20499999999999999</v>
      </c>
      <c r="D6">
        <f t="shared" si="0"/>
        <v>0.63780345517278725</v>
      </c>
      <c r="F6">
        <v>0</v>
      </c>
      <c r="G6">
        <v>0</v>
      </c>
      <c r="H6">
        <v>0</v>
      </c>
      <c r="I6">
        <v>0</v>
      </c>
      <c r="J6">
        <v>0</v>
      </c>
      <c r="K6">
        <v>0</v>
      </c>
      <c r="L6">
        <v>0</v>
      </c>
      <c r="M6">
        <v>0</v>
      </c>
      <c r="N6">
        <v>0</v>
      </c>
      <c r="O6">
        <v>0</v>
      </c>
      <c r="P6">
        <v>0</v>
      </c>
      <c r="Q6">
        <v>0</v>
      </c>
      <c r="S6" s="7">
        <f>AVT!L10</f>
        <v>108320093476016.88</v>
      </c>
      <c r="T6">
        <f t="shared" si="2"/>
        <v>1.3448250058213652E-5</v>
      </c>
      <c r="V6">
        <f t="shared" si="4"/>
        <v>6.3587519485681847E-5</v>
      </c>
      <c r="AC6" s="22" t="s">
        <v>170</v>
      </c>
      <c r="AD6" s="22">
        <f t="shared" ref="AD6:AL6" si="7">AD3/(AD2+AD3+AD4)</f>
        <v>0.35272077867212631</v>
      </c>
      <c r="AE6" s="22">
        <f t="shared" si="7"/>
        <v>0.41186265478902928</v>
      </c>
      <c r="AF6" s="22">
        <f t="shared" si="7"/>
        <v>0.47611837822010111</v>
      </c>
      <c r="AG6" s="22">
        <f t="shared" si="7"/>
        <v>0.42502905489454246</v>
      </c>
      <c r="AH6" s="22">
        <f t="shared" si="7"/>
        <v>0.33691291879778551</v>
      </c>
      <c r="AI6" s="22">
        <f t="shared" si="7"/>
        <v>0.27436758668736994</v>
      </c>
      <c r="AJ6" s="22">
        <f t="shared" si="7"/>
        <v>0.27075262811914574</v>
      </c>
      <c r="AK6" s="22">
        <f t="shared" si="7"/>
        <v>0.2898340092890323</v>
      </c>
      <c r="AL6" s="22">
        <f t="shared" si="7"/>
        <v>0.34366794815125223</v>
      </c>
      <c r="AN6">
        <v>4</v>
      </c>
      <c r="AO6" s="7">
        <v>1.8443612220497501E+17</v>
      </c>
      <c r="AP6" s="51">
        <f t="shared" ref="AP6:AP37" si="8">AO6/S2</f>
        <v>1348873.4962270255</v>
      </c>
    </row>
    <row r="7" spans="1:42" x14ac:dyDescent="0.25">
      <c r="A7">
        <f>AVT!A11</f>
        <v>325</v>
      </c>
      <c r="B7">
        <v>0.27900000000000003</v>
      </c>
      <c r="D7">
        <f t="shared" si="0"/>
        <v>0.86803494630833</v>
      </c>
      <c r="F7">
        <v>0</v>
      </c>
      <c r="G7">
        <v>0</v>
      </c>
      <c r="H7">
        <v>0</v>
      </c>
      <c r="I7">
        <v>0</v>
      </c>
      <c r="J7">
        <v>0</v>
      </c>
      <c r="K7">
        <v>0</v>
      </c>
      <c r="L7">
        <v>0</v>
      </c>
      <c r="M7">
        <v>0</v>
      </c>
      <c r="N7">
        <v>0</v>
      </c>
      <c r="O7">
        <v>0</v>
      </c>
      <c r="P7">
        <v>0</v>
      </c>
      <c r="Q7">
        <v>0</v>
      </c>
      <c r="S7" s="7">
        <f>AVT!L11</f>
        <v>201106448050644</v>
      </c>
      <c r="T7">
        <f t="shared" si="2"/>
        <v>2.4583819727762338E-5</v>
      </c>
      <c r="V7">
        <f t="shared" si="4"/>
        <v>1.1623996499208629E-4</v>
      </c>
      <c r="X7" s="28" t="s">
        <v>171</v>
      </c>
      <c r="Y7" s="28"/>
      <c r="AC7" s="22" t="s">
        <v>172</v>
      </c>
      <c r="AD7" s="22">
        <f t="shared" ref="AD7:AL7" si="9">4*AD2/(AD2+15*AD3+3*AD4)</f>
        <v>0.24866336817399401</v>
      </c>
      <c r="AE7" s="22">
        <f t="shared" si="9"/>
        <v>0.22665376944626681</v>
      </c>
      <c r="AF7" s="25">
        <f t="shared" si="9"/>
        <v>0.19520166711714088</v>
      </c>
      <c r="AG7" s="22">
        <f t="shared" si="9"/>
        <v>0.16101083147869605</v>
      </c>
      <c r="AH7" s="22">
        <f t="shared" si="9"/>
        <v>0.16928035215494053</v>
      </c>
      <c r="AI7" s="22">
        <f t="shared" si="9"/>
        <v>0.17940151358185621</v>
      </c>
      <c r="AJ7" s="22">
        <f t="shared" si="9"/>
        <v>0.21900372016228942</v>
      </c>
      <c r="AK7" s="22">
        <f t="shared" si="9"/>
        <v>0.24470451019909045</v>
      </c>
      <c r="AL7" s="22">
        <f t="shared" si="9"/>
        <v>0.20565879263129228</v>
      </c>
      <c r="AN7">
        <v>5</v>
      </c>
      <c r="AO7">
        <v>1080925279900380</v>
      </c>
      <c r="AP7" s="51">
        <f t="shared" si="8"/>
        <v>347.14373736177686</v>
      </c>
    </row>
    <row r="8" spans="1:42" x14ac:dyDescent="0.25">
      <c r="A8">
        <f>AVT!A12</f>
        <v>330</v>
      </c>
      <c r="B8">
        <v>0.47099999999999997</v>
      </c>
      <c r="D8">
        <f t="shared" si="0"/>
        <v>1.4653923287140622</v>
      </c>
      <c r="F8">
        <v>0</v>
      </c>
      <c r="G8">
        <v>0</v>
      </c>
      <c r="H8">
        <v>0</v>
      </c>
      <c r="I8">
        <v>0</v>
      </c>
      <c r="J8">
        <v>0</v>
      </c>
      <c r="K8">
        <v>0</v>
      </c>
      <c r="L8">
        <v>0</v>
      </c>
      <c r="M8">
        <v>0</v>
      </c>
      <c r="N8">
        <v>0</v>
      </c>
      <c r="O8">
        <v>0</v>
      </c>
      <c r="P8">
        <v>0</v>
      </c>
      <c r="Q8">
        <v>0</v>
      </c>
      <c r="S8" s="7">
        <f>AVT!L12</f>
        <v>429047878292298.94</v>
      </c>
      <c r="T8">
        <f t="shared" si="2"/>
        <v>5.1653356384986363E-5</v>
      </c>
      <c r="V8">
        <f t="shared" si="4"/>
        <v>2.4423317468172319E-4</v>
      </c>
      <c r="X8" t="s">
        <v>169</v>
      </c>
      <c r="Y8" t="s">
        <v>292</v>
      </c>
      <c r="Z8">
        <f>_X/(_X+_Y+_Z)</f>
        <v>0.43777724148687602</v>
      </c>
      <c r="AC8" s="22" t="s">
        <v>173</v>
      </c>
      <c r="AD8" s="22">
        <f t="shared" ref="AD8:AK8" si="10">6*AD3/(AD2+15*AD3+3*AD4)</f>
        <v>0.32898745250712635</v>
      </c>
      <c r="AE8" s="22">
        <f t="shared" si="10"/>
        <v>0.34639948565781337</v>
      </c>
      <c r="AF8" s="22">
        <f t="shared" si="10"/>
        <v>0.35985036633278189</v>
      </c>
      <c r="AG8" s="22">
        <f t="shared" si="10"/>
        <v>0.34016772487806196</v>
      </c>
      <c r="AH8" s="22">
        <f t="shared" si="10"/>
        <v>0.31131474181565016</v>
      </c>
      <c r="AI8" s="22">
        <f t="shared" si="10"/>
        <v>0.28508490459992891</v>
      </c>
      <c r="AJ8" s="22">
        <f t="shared" si="10"/>
        <v>0.28842921600322718</v>
      </c>
      <c r="AK8" s="22">
        <f t="shared" si="10"/>
        <v>0.30129247910714851</v>
      </c>
      <c r="AL8" s="22">
        <f>6*AL3/(AL2+15*AL3+3*AL4)</f>
        <v>0.31920799916262316</v>
      </c>
      <c r="AN8">
        <v>6</v>
      </c>
      <c r="AO8">
        <v>2709618057175440</v>
      </c>
      <c r="AP8" s="51">
        <f t="shared" si="8"/>
        <v>188.28976119302075</v>
      </c>
    </row>
    <row r="9" spans="1:42" x14ac:dyDescent="0.25">
      <c r="A9">
        <f>AVT!A13</f>
        <v>335</v>
      </c>
      <c r="B9">
        <v>0.46400000000000002</v>
      </c>
      <c r="D9">
        <f t="shared" si="0"/>
        <v>1.4436136741471868</v>
      </c>
      <c r="F9">
        <v>0</v>
      </c>
      <c r="G9">
        <v>0</v>
      </c>
      <c r="H9">
        <v>0</v>
      </c>
      <c r="I9">
        <v>0</v>
      </c>
      <c r="J9">
        <v>0</v>
      </c>
      <c r="K9">
        <v>0</v>
      </c>
      <c r="L9">
        <v>0</v>
      </c>
      <c r="M9">
        <v>0</v>
      </c>
      <c r="N9">
        <v>0</v>
      </c>
      <c r="O9">
        <v>0</v>
      </c>
      <c r="P9">
        <v>0</v>
      </c>
      <c r="Q9">
        <v>0</v>
      </c>
      <c r="S9" s="7">
        <f>AVT!L13</f>
        <v>576175805212677.25</v>
      </c>
      <c r="T9">
        <f t="shared" si="2"/>
        <v>6.8330868134577359E-5</v>
      </c>
      <c r="V9">
        <f t="shared" si="4"/>
        <v>3.2308965033909734E-4</v>
      </c>
      <c r="X9" t="s">
        <v>170</v>
      </c>
      <c r="Y9" t="s">
        <v>293</v>
      </c>
      <c r="Z9">
        <f>_Y/(_X+_Y+_Z)</f>
        <v>0.46279391632948758</v>
      </c>
      <c r="AC9" s="22" t="s">
        <v>325</v>
      </c>
      <c r="AD9" s="22">
        <f>(4-AD7-10*AD8)/AD8</f>
        <v>1.4026738808366757</v>
      </c>
      <c r="AE9" s="22">
        <f t="shared" ref="AE9:AL9" si="11">(4-AE7-10*AE8)/AE8</f>
        <v>0.89304801763241759</v>
      </c>
      <c r="AF9" s="22">
        <f t="shared" si="11"/>
        <v>0.5732790316635753</v>
      </c>
      <c r="AG9" s="22">
        <f t="shared" si="11"/>
        <v>1.2855773424637658</v>
      </c>
      <c r="AH9" s="22">
        <f t="shared" si="11"/>
        <v>2.3049734988569206</v>
      </c>
      <c r="AI9" s="22">
        <f t="shared" si="11"/>
        <v>3.4016162370285556</v>
      </c>
      <c r="AJ9" s="22">
        <f t="shared" si="11"/>
        <v>3.1089226404699777</v>
      </c>
      <c r="AK9" s="22">
        <f t="shared" si="11"/>
        <v>2.46395363378923</v>
      </c>
      <c r="AL9" s="22">
        <f t="shared" si="11"/>
        <v>1.8867359756722428</v>
      </c>
      <c r="AN9">
        <v>7</v>
      </c>
      <c r="AO9">
        <v>3890231101592000</v>
      </c>
      <c r="AP9" s="51">
        <f t="shared" si="8"/>
        <v>79.977582731082123</v>
      </c>
    </row>
    <row r="10" spans="1:42" x14ac:dyDescent="0.25">
      <c r="A10">
        <f>AVT!A14</f>
        <v>340</v>
      </c>
      <c r="B10">
        <v>0.502</v>
      </c>
      <c r="D10">
        <f t="shared" si="0"/>
        <v>1.5618406560816545</v>
      </c>
      <c r="F10">
        <v>0</v>
      </c>
      <c r="G10">
        <v>0</v>
      </c>
      <c r="H10">
        <v>0</v>
      </c>
      <c r="I10">
        <v>0</v>
      </c>
      <c r="J10">
        <v>0</v>
      </c>
      <c r="K10">
        <v>0</v>
      </c>
      <c r="L10">
        <v>0</v>
      </c>
      <c r="M10">
        <v>0</v>
      </c>
      <c r="N10">
        <v>0</v>
      </c>
      <c r="O10">
        <v>0</v>
      </c>
      <c r="P10">
        <v>0</v>
      </c>
      <c r="Q10">
        <v>0</v>
      </c>
      <c r="S10" s="7">
        <f>AVT!L14</f>
        <v>845439426914505.5</v>
      </c>
      <c r="T10">
        <f t="shared" si="2"/>
        <v>9.8789391003804915E-5</v>
      </c>
      <c r="V10">
        <f>T10/$U$2*100</f>
        <v>4.6710704353660002E-4</v>
      </c>
      <c r="AC10" s="22" t="s">
        <v>326</v>
      </c>
      <c r="AD10" s="22">
        <f>(1.708*AD8+0.404-1.481*AD7)/AD8</f>
        <v>1.81660460319088</v>
      </c>
      <c r="AE10" s="22">
        <f t="shared" ref="AE10:AL10" si="12">(1.708*AE8+0.404-1.481*AE7)/AE8</f>
        <v>1.9052455799705594</v>
      </c>
      <c r="AF10" s="22">
        <f t="shared" si="12"/>
        <v>2.0273169765825703</v>
      </c>
      <c r="AG10" s="22">
        <f t="shared" si="12"/>
        <v>2.1946509855965681</v>
      </c>
      <c r="AH10" s="22">
        <f t="shared" si="12"/>
        <v>2.2004141965281865</v>
      </c>
      <c r="AI10" s="22">
        <f t="shared" si="12"/>
        <v>2.1931409392558394</v>
      </c>
      <c r="AJ10" s="22">
        <f t="shared" si="12"/>
        <v>1.9841699786985456</v>
      </c>
      <c r="AK10" s="22">
        <f t="shared" si="12"/>
        <v>1.8460473237115067</v>
      </c>
      <c r="AL10" s="22">
        <f t="shared" si="12"/>
        <v>2.0194562554004363</v>
      </c>
      <c r="AN10">
        <v>8</v>
      </c>
      <c r="AO10">
        <v>5690797975665800</v>
      </c>
      <c r="AP10" s="51">
        <f t="shared" si="8"/>
        <v>52.536863596095387</v>
      </c>
    </row>
    <row r="11" spans="1:42" x14ac:dyDescent="0.25">
      <c r="A11">
        <f>AVT!A15</f>
        <v>345</v>
      </c>
      <c r="B11">
        <v>0.45900000000000002</v>
      </c>
      <c r="D11">
        <f t="shared" si="0"/>
        <v>1.4280574923137042</v>
      </c>
      <c r="F11">
        <v>0</v>
      </c>
      <c r="G11">
        <v>0</v>
      </c>
      <c r="H11">
        <v>0</v>
      </c>
      <c r="I11">
        <v>0</v>
      </c>
      <c r="J11">
        <v>0</v>
      </c>
      <c r="K11">
        <v>0</v>
      </c>
      <c r="L11">
        <v>0</v>
      </c>
      <c r="M11">
        <v>0</v>
      </c>
      <c r="N11">
        <v>0</v>
      </c>
      <c r="O11">
        <v>0</v>
      </c>
      <c r="P11">
        <v>0</v>
      </c>
      <c r="Q11">
        <v>0</v>
      </c>
      <c r="S11" s="7">
        <f>AVT!L15</f>
        <v>1038451940682290.5</v>
      </c>
      <c r="T11">
        <f t="shared" si="2"/>
        <v>1.1958426408212178E-4</v>
      </c>
      <c r="V11">
        <f t="shared" si="4"/>
        <v>5.654316873635602E-4</v>
      </c>
      <c r="X11" t="s">
        <v>176</v>
      </c>
      <c r="Y11" t="s">
        <v>294</v>
      </c>
      <c r="Z11">
        <f>4*_X/(_X+15*_Y+3*_Z)</f>
        <v>0.22806918922764355</v>
      </c>
      <c r="AC11" s="22" t="s">
        <v>174</v>
      </c>
      <c r="AD11" s="22">
        <f>IF(AD3/$AL$3&gt;(6/29)^3,(AD3/$AL$3)^(1/3),(841/108)*(AD3/$AL$3)+(4/29))</f>
        <v>0.67119039908524292</v>
      </c>
      <c r="AE11" s="22">
        <f t="shared" ref="AE11:AL11" si="13">IF(AE3/$AL$3&gt;(6/29)^3,(AE3/$AL$3)^(1/3),(841/108)*(AE3/$AL$3)+(4/29))</f>
        <v>0.66298400412127556</v>
      </c>
      <c r="AF11" s="22">
        <f t="shared" si="13"/>
        <v>0.67244308377281314</v>
      </c>
      <c r="AG11" s="22">
        <f t="shared" si="13"/>
        <v>0.66272472766599533</v>
      </c>
      <c r="AH11" s="22">
        <f t="shared" si="13"/>
        <v>0.67268401760415686</v>
      </c>
      <c r="AI11" s="22">
        <f t="shared" si="13"/>
        <v>0.66495073436915608</v>
      </c>
      <c r="AJ11" s="22">
        <f t="shared" si="13"/>
        <v>0.66516803140191172</v>
      </c>
      <c r="AK11" s="22">
        <f t="shared" si="13"/>
        <v>0.68191263510552114</v>
      </c>
      <c r="AL11" s="22">
        <f t="shared" si="13"/>
        <v>1</v>
      </c>
      <c r="AN11">
        <v>9</v>
      </c>
      <c r="AO11">
        <v>6805609816964560</v>
      </c>
      <c r="AP11" s="51">
        <f t="shared" si="8"/>
        <v>33.840833463732224</v>
      </c>
    </row>
    <row r="12" spans="1:42" x14ac:dyDescent="0.25">
      <c r="A12">
        <f>AVT!A16</f>
        <v>350</v>
      </c>
      <c r="B12">
        <v>0.52800000000000002</v>
      </c>
      <c r="D12">
        <f t="shared" si="0"/>
        <v>1.6427328016157643</v>
      </c>
      <c r="F12">
        <v>0</v>
      </c>
      <c r="G12">
        <v>0</v>
      </c>
      <c r="H12">
        <v>0</v>
      </c>
      <c r="I12">
        <v>0</v>
      </c>
      <c r="J12">
        <v>0</v>
      </c>
      <c r="K12">
        <v>0</v>
      </c>
      <c r="L12">
        <v>0</v>
      </c>
      <c r="M12">
        <v>0</v>
      </c>
      <c r="N12">
        <v>0</v>
      </c>
      <c r="O12">
        <v>0</v>
      </c>
      <c r="P12">
        <v>0</v>
      </c>
      <c r="Q12">
        <v>0</v>
      </c>
      <c r="S12" s="7">
        <f>AVT!L16</f>
        <v>1607679913220390.5</v>
      </c>
      <c r="T12">
        <f t="shared" si="2"/>
        <v>1.824896630421825E-4</v>
      </c>
      <c r="V12">
        <f t="shared" si="4"/>
        <v>8.6286802776566426E-4</v>
      </c>
      <c r="X12" t="s">
        <v>173</v>
      </c>
      <c r="Y12" t="s">
        <v>295</v>
      </c>
      <c r="Z12">
        <f>6*_Y/(_X+15*_Y+3*_Z)</f>
        <v>0.36165322202998651</v>
      </c>
      <c r="AC12" s="22" t="s">
        <v>175</v>
      </c>
      <c r="AD12" s="22">
        <f>IF(_Duv_elab&lt;_planck_limit,116*AD11-16,25*(AD3)^(1/3)-17)</f>
        <v>60.88474654055419</v>
      </c>
      <c r="AE12" s="22">
        <f t="shared" ref="AE12:AK12" si="14">IF(_Duv_elab&lt;_planck_limit,116*AE11-16,25*(AE3)^(1/3)-17)</f>
        <v>59.932478759830019</v>
      </c>
      <c r="AF12" s="22">
        <f t="shared" si="14"/>
        <v>61.030107722000793</v>
      </c>
      <c r="AG12" s="22">
        <f t="shared" si="14"/>
        <v>59.902392392338839</v>
      </c>
      <c r="AH12" s="22">
        <f t="shared" si="14"/>
        <v>61.058065616530897</v>
      </c>
      <c r="AI12" s="22">
        <f t="shared" si="14"/>
        <v>60.160697588762289</v>
      </c>
      <c r="AJ12" s="22">
        <f t="shared" si="14"/>
        <v>60.185912675782689</v>
      </c>
      <c r="AK12" s="22">
        <f t="shared" si="14"/>
        <v>62.128951815131302</v>
      </c>
      <c r="AL12" s="22">
        <f>IF(_Duv_elab&lt;_planck_limit,116*AL11-16,25*(AL3)^(1/3)-17)</f>
        <v>99.039720840319433</v>
      </c>
      <c r="AN12">
        <v>10</v>
      </c>
      <c r="AO12">
        <v>9129803499136810</v>
      </c>
      <c r="AP12" s="51">
        <f t="shared" si="8"/>
        <v>21.279218383447912</v>
      </c>
    </row>
    <row r="13" spans="1:42" x14ac:dyDescent="0.25">
      <c r="A13">
        <f>AVT!A17</f>
        <v>355</v>
      </c>
      <c r="B13">
        <v>0.61099999999999999</v>
      </c>
      <c r="D13">
        <f t="shared" si="0"/>
        <v>1.9009654200515753</v>
      </c>
      <c r="F13">
        <v>0</v>
      </c>
      <c r="G13">
        <v>0</v>
      </c>
      <c r="H13">
        <v>0</v>
      </c>
      <c r="I13">
        <v>0</v>
      </c>
      <c r="J13">
        <v>0</v>
      </c>
      <c r="K13">
        <v>0</v>
      </c>
      <c r="L13">
        <v>0</v>
      </c>
      <c r="M13">
        <v>0</v>
      </c>
      <c r="N13">
        <v>0</v>
      </c>
      <c r="O13">
        <v>0</v>
      </c>
      <c r="P13">
        <v>0</v>
      </c>
      <c r="Q13">
        <v>0</v>
      </c>
      <c r="S13" s="7">
        <f>AVT!L17</f>
        <v>2495742881158345</v>
      </c>
      <c r="T13">
        <f t="shared" si="2"/>
        <v>2.7930468207244645E-4</v>
      </c>
      <c r="V13">
        <f t="shared" si="4"/>
        <v>1.3206396249954161E-3</v>
      </c>
      <c r="X13" t="s">
        <v>179</v>
      </c>
      <c r="Y13" t="s">
        <v>296</v>
      </c>
      <c r="Z13">
        <f>1.5*_v</f>
        <v>0.54247983304497982</v>
      </c>
      <c r="AC13" s="22" t="s">
        <v>177</v>
      </c>
      <c r="AD13" s="22">
        <f t="shared" ref="AD13:AK13" si="15">13*AD12*(AD7 - $AL$7)</f>
        <v>34.038194866019637</v>
      </c>
      <c r="AE13" s="22">
        <f t="shared" si="15"/>
        <v>16.357653026345602</v>
      </c>
      <c r="AF13" s="22">
        <f t="shared" si="15"/>
        <v>-8.2965934556848566</v>
      </c>
      <c r="AG13" s="22">
        <f t="shared" si="15"/>
        <v>-34.768755950249364</v>
      </c>
      <c r="AH13" s="22">
        <f t="shared" si="15"/>
        <v>-28.875563673217929</v>
      </c>
      <c r="AI13" s="22">
        <f t="shared" si="15"/>
        <v>-20.535530917159267</v>
      </c>
      <c r="AJ13" s="22">
        <f t="shared" si="15"/>
        <v>10.441296359588149</v>
      </c>
      <c r="AK13" s="22">
        <f t="shared" si="15"/>
        <v>31.536303569640467</v>
      </c>
      <c r="AN13">
        <v>11</v>
      </c>
      <c r="AO13" s="7">
        <v>1.3966315995252E+16</v>
      </c>
      <c r="AP13" s="51">
        <f t="shared" si="8"/>
        <v>24.23967800955608</v>
      </c>
    </row>
    <row r="14" spans="1:42" x14ac:dyDescent="0.25">
      <c r="A14">
        <f>AVT!A18</f>
        <v>360</v>
      </c>
      <c r="B14">
        <v>0.59799999999999998</v>
      </c>
      <c r="D14">
        <f t="shared" si="0"/>
        <v>1.8605193472845207</v>
      </c>
      <c r="F14">
        <v>1.2990000000000001E-4</v>
      </c>
      <c r="G14">
        <v>3.9000000000000002E-7</v>
      </c>
      <c r="H14">
        <v>6.0610000000000004E-4</v>
      </c>
      <c r="I14">
        <v>0.11600000000000001</v>
      </c>
      <c r="J14">
        <v>5.2999999999999999E-2</v>
      </c>
      <c r="K14">
        <v>5.8000000000000003E-2</v>
      </c>
      <c r="L14">
        <v>5.7000000000000002E-2</v>
      </c>
      <c r="M14">
        <v>0.14299999999999999</v>
      </c>
      <c r="N14">
        <v>7.9000000000000001E-2</v>
      </c>
      <c r="O14">
        <v>0.15</v>
      </c>
      <c r="P14">
        <v>7.4999999999999997E-2</v>
      </c>
      <c r="Q14">
        <v>1</v>
      </c>
      <c r="S14" s="7">
        <f>AVT!L18</f>
        <v>3221255869751594</v>
      </c>
      <c r="T14">
        <f t="shared" si="2"/>
        <v>3.5549168762692896E-4</v>
      </c>
      <c r="V14">
        <f t="shared" si="4"/>
        <v>1.6808755426263912E-3</v>
      </c>
      <c r="AC14" s="22" t="s">
        <v>178</v>
      </c>
      <c r="AD14" s="22">
        <f t="shared" ref="AD14:AK14" si="16">13*AD12*(AD8 - $AL$8)</f>
        <v>7.7404539964082781</v>
      </c>
      <c r="AE14" s="22">
        <f t="shared" si="16"/>
        <v>21.185491428675498</v>
      </c>
      <c r="AF14" s="22">
        <f t="shared" si="16"/>
        <v>32.245304604134652</v>
      </c>
      <c r="AG14" s="22">
        <f t="shared" si="16"/>
        <v>16.321990285146132</v>
      </c>
      <c r="AH14" s="22">
        <f t="shared" si="16"/>
        <v>-6.2653113252553405</v>
      </c>
      <c r="AI14" s="22">
        <f t="shared" si="16"/>
        <v>-26.687299246126834</v>
      </c>
      <c r="AJ14" s="22">
        <f t="shared" si="16"/>
        <v>-24.081839021477339</v>
      </c>
      <c r="AK14" s="22">
        <f t="shared" si="16"/>
        <v>-14.469942269504834</v>
      </c>
      <c r="AN14">
        <v>12</v>
      </c>
      <c r="AO14" s="7">
        <v>1.82033980115992E+16</v>
      </c>
      <c r="AP14" s="51">
        <f t="shared" si="8"/>
        <v>21.531285899492367</v>
      </c>
    </row>
    <row r="15" spans="1:42" x14ac:dyDescent="0.25">
      <c r="A15">
        <f>AVT!A19</f>
        <v>365</v>
      </c>
      <c r="B15">
        <v>0.624</v>
      </c>
      <c r="D15">
        <f t="shared" si="0"/>
        <v>1.9414114928186301</v>
      </c>
      <c r="F15">
        <v>2.321E-4</v>
      </c>
      <c r="G15">
        <v>6.9700000000000002E-6</v>
      </c>
      <c r="H15">
        <v>1.09E-3</v>
      </c>
      <c r="I15">
        <v>0.13600000000000001</v>
      </c>
      <c r="J15">
        <v>5.5E-2</v>
      </c>
      <c r="K15">
        <v>5.8999999999999997E-2</v>
      </c>
      <c r="L15">
        <v>5.8999999999999997E-2</v>
      </c>
      <c r="M15">
        <v>0.187</v>
      </c>
      <c r="N15">
        <v>8.1000000000000003E-2</v>
      </c>
      <c r="O15">
        <v>0.17699999999999999</v>
      </c>
      <c r="P15">
        <v>7.8E-2</v>
      </c>
      <c r="Q15">
        <v>1</v>
      </c>
      <c r="S15" s="7">
        <f>AVT!L19</f>
        <v>4737093495365922</v>
      </c>
      <c r="T15">
        <f t="shared" si="2"/>
        <v>5.1561532870119308E-4</v>
      </c>
      <c r="V15">
        <f t="shared" si="4"/>
        <v>2.4379900447254518E-3</v>
      </c>
      <c r="X15" s="1" t="s">
        <v>181</v>
      </c>
      <c r="AN15">
        <v>13</v>
      </c>
      <c r="AO15" s="7">
        <v>2.72424571977032E+16</v>
      </c>
      <c r="AP15" s="51">
        <f t="shared" si="8"/>
        <v>26.233719761556017</v>
      </c>
    </row>
    <row r="16" spans="1:42" x14ac:dyDescent="0.25">
      <c r="A16">
        <f>AVT!A20</f>
        <v>370</v>
      </c>
      <c r="B16">
        <v>0.755</v>
      </c>
      <c r="D16">
        <f t="shared" si="0"/>
        <v>2.348983456855875</v>
      </c>
      <c r="F16">
        <v>4.149E-4</v>
      </c>
      <c r="G16">
        <v>1.239E-5</v>
      </c>
      <c r="H16">
        <v>1.9499999999999999E-3</v>
      </c>
      <c r="I16">
        <v>0.159</v>
      </c>
      <c r="J16">
        <v>5.8999999999999997E-2</v>
      </c>
      <c r="K16">
        <v>6.0999999999999999E-2</v>
      </c>
      <c r="L16">
        <v>6.2E-2</v>
      </c>
      <c r="M16">
        <v>0.23300000000000001</v>
      </c>
      <c r="N16">
        <v>8.8999999999999996E-2</v>
      </c>
      <c r="O16">
        <v>0.218</v>
      </c>
      <c r="P16">
        <v>8.4000000000000005E-2</v>
      </c>
      <c r="Q16">
        <v>1</v>
      </c>
      <c r="S16" s="7">
        <f>AVT!L20</f>
        <v>7565725423589960</v>
      </c>
      <c r="T16">
        <f t="shared" si="2"/>
        <v>8.123731850819783E-4</v>
      </c>
      <c r="V16">
        <f t="shared" si="4"/>
        <v>3.8411537198102452E-3</v>
      </c>
      <c r="X16" s="22" t="s">
        <v>182</v>
      </c>
      <c r="Y16" t="s">
        <v>297</v>
      </c>
      <c r="Z16" s="22">
        <v>0.33200000000000002</v>
      </c>
      <c r="AD16" t="s">
        <v>154</v>
      </c>
      <c r="AE16" t="s">
        <v>155</v>
      </c>
      <c r="AF16" t="s">
        <v>156</v>
      </c>
      <c r="AG16" t="s">
        <v>157</v>
      </c>
      <c r="AH16" t="s">
        <v>158</v>
      </c>
      <c r="AI16" t="s">
        <v>159</v>
      </c>
      <c r="AJ16" t="s">
        <v>160</v>
      </c>
      <c r="AK16" t="s">
        <v>161</v>
      </c>
      <c r="AL16" t="s">
        <v>327</v>
      </c>
      <c r="AN16">
        <v>14</v>
      </c>
      <c r="AO16" s="7">
        <v>4.30925419516156E+16</v>
      </c>
      <c r="AP16" s="51">
        <f t="shared" si="8"/>
        <v>26.804180109021623</v>
      </c>
    </row>
    <row r="17" spans="1:42" x14ac:dyDescent="0.25">
      <c r="A17">
        <f>AVT!A21</f>
        <v>375</v>
      </c>
      <c r="B17">
        <v>0.58899999999999997</v>
      </c>
      <c r="D17">
        <f t="shared" si="0"/>
        <v>1.832518219984252</v>
      </c>
      <c r="F17">
        <v>7.4160000000000003E-4</v>
      </c>
      <c r="G17">
        <v>2.2019999999999999E-5</v>
      </c>
      <c r="H17">
        <v>3.49E-3</v>
      </c>
      <c r="I17">
        <v>0.19</v>
      </c>
      <c r="J17">
        <v>6.4000000000000001E-2</v>
      </c>
      <c r="K17">
        <v>6.3E-2</v>
      </c>
      <c r="L17">
        <v>6.7000000000000004E-2</v>
      </c>
      <c r="M17">
        <v>0.26900000000000002</v>
      </c>
      <c r="N17">
        <v>0.113</v>
      </c>
      <c r="O17">
        <v>0.29299999999999998</v>
      </c>
      <c r="P17">
        <v>0.09</v>
      </c>
      <c r="Q17">
        <v>1</v>
      </c>
      <c r="S17" s="7">
        <f>AVT!L21</f>
        <v>9444756667359448</v>
      </c>
      <c r="T17">
        <f t="shared" si="2"/>
        <v>1.0006132135283144E-3</v>
      </c>
      <c r="V17">
        <f t="shared" si="4"/>
        <v>4.7312112681903839E-3</v>
      </c>
      <c r="X17" t="s">
        <v>183</v>
      </c>
      <c r="Y17" t="s">
        <v>298</v>
      </c>
      <c r="Z17" s="22">
        <v>0.18579999999999999</v>
      </c>
      <c r="AA17" s="1" t="s">
        <v>180</v>
      </c>
      <c r="AC17" s="22" t="s">
        <v>166</v>
      </c>
      <c r="AD17" s="22">
        <f t="shared" ref="AD17:AL17" si="17">SUMPRODUCT($V$2:$V$148,$F$2:$F$148,I$2:I$148)</f>
        <v>35.389549041024956</v>
      </c>
      <c r="AE17" s="22">
        <f t="shared" si="17"/>
        <v>30.450619353334975</v>
      </c>
      <c r="AF17" s="22">
        <f t="shared" si="17"/>
        <v>26.871950831185501</v>
      </c>
      <c r="AG17" s="22">
        <f t="shared" si="17"/>
        <v>20.848824515824795</v>
      </c>
      <c r="AH17" s="22">
        <f t="shared" si="17"/>
        <v>22.77570918780679</v>
      </c>
      <c r="AI17" s="22">
        <f t="shared" si="17"/>
        <v>23.442997238821487</v>
      </c>
      <c r="AJ17" s="22">
        <f t="shared" si="17"/>
        <v>30.318054635682184</v>
      </c>
      <c r="AK17" s="22">
        <f t="shared" si="17"/>
        <v>37.137448890466587</v>
      </c>
      <c r="AL17" s="22">
        <f t="shared" si="17"/>
        <v>94.594424438198388</v>
      </c>
      <c r="AN17">
        <v>15</v>
      </c>
      <c r="AO17" s="7">
        <v>4.6844804061484E+16</v>
      </c>
      <c r="AP17" s="51">
        <f t="shared" si="8"/>
        <v>18.76988387511377</v>
      </c>
    </row>
    <row r="18" spans="1:42" x14ac:dyDescent="0.25">
      <c r="A18">
        <f>AVT!A22</f>
        <v>380</v>
      </c>
      <c r="B18">
        <v>0.70099999999999996</v>
      </c>
      <c r="D18">
        <f t="shared" si="0"/>
        <v>2.1809766930542622</v>
      </c>
      <c r="F18">
        <v>1.3699999999999999E-3</v>
      </c>
      <c r="G18">
        <v>3.8999999999999999E-5</v>
      </c>
      <c r="H18">
        <v>6.45E-3</v>
      </c>
      <c r="I18">
        <v>0.219</v>
      </c>
      <c r="J18">
        <v>7.0000000000000007E-2</v>
      </c>
      <c r="K18">
        <v>6.5000000000000002E-2</v>
      </c>
      <c r="L18">
        <v>7.3999999999999996E-2</v>
      </c>
      <c r="M18">
        <v>0.29499999999999998</v>
      </c>
      <c r="N18">
        <v>0.151</v>
      </c>
      <c r="O18">
        <v>0.378</v>
      </c>
      <c r="P18">
        <v>0.104</v>
      </c>
      <c r="Q18">
        <v>1</v>
      </c>
      <c r="S18" s="7">
        <f>AVT!L22</f>
        <v>1.5366199940946426E+16</v>
      </c>
      <c r="T18">
        <f t="shared" si="2"/>
        <v>1.6065328533060599E-3</v>
      </c>
      <c r="V18">
        <f t="shared" si="4"/>
        <v>7.5961882528793913E-3</v>
      </c>
      <c r="X18" s="22" t="s">
        <v>186</v>
      </c>
      <c r="Y18" t="s">
        <v>299</v>
      </c>
      <c r="Z18" s="26">
        <v>437</v>
      </c>
      <c r="AC18" s="22" t="s">
        <v>167</v>
      </c>
      <c r="AD18" s="22">
        <f t="shared" ref="AD18:AL18" si="18">SUMPRODUCT($V$2:$V$148,$G$2:$G$148,I$2:I$148)</f>
        <v>31.320594999349233</v>
      </c>
      <c r="AE18" s="22">
        <f t="shared" si="18"/>
        <v>30.256289681101745</v>
      </c>
      <c r="AF18" s="22">
        <f t="shared" si="18"/>
        <v>31.837044199628195</v>
      </c>
      <c r="AG18" s="22">
        <f t="shared" si="18"/>
        <v>28.356090273553576</v>
      </c>
      <c r="AH18" s="22">
        <f t="shared" si="18"/>
        <v>29.12459431798926</v>
      </c>
      <c r="AI18" s="22">
        <f t="shared" si="18"/>
        <v>27.308186402300983</v>
      </c>
      <c r="AJ18" s="22">
        <f t="shared" si="18"/>
        <v>28.751997038063259</v>
      </c>
      <c r="AK18" s="22">
        <f t="shared" si="18"/>
        <v>31.723207079457129</v>
      </c>
      <c r="AL18" s="22">
        <f t="shared" si="18"/>
        <v>100.00000000000004</v>
      </c>
      <c r="AN18">
        <v>16</v>
      </c>
      <c r="AO18" s="7">
        <v>7.19376397653986E+16</v>
      </c>
      <c r="AP18" s="51">
        <f t="shared" si="8"/>
        <v>22.332171883926144</v>
      </c>
    </row>
    <row r="19" spans="1:42" x14ac:dyDescent="0.25">
      <c r="A19">
        <f>AVT!A23</f>
        <v>385</v>
      </c>
      <c r="B19">
        <v>0.67400000000000004</v>
      </c>
      <c r="D19">
        <f t="shared" si="0"/>
        <v>2.0969733111534565</v>
      </c>
      <c r="F19">
        <v>2.2399999999999998E-3</v>
      </c>
      <c r="G19">
        <v>6.3999999999999997E-5</v>
      </c>
      <c r="H19">
        <v>1.055E-2</v>
      </c>
      <c r="I19">
        <v>0.23899999999999999</v>
      </c>
      <c r="J19">
        <v>7.9000000000000001E-2</v>
      </c>
      <c r="K19">
        <v>6.8000000000000005E-2</v>
      </c>
      <c r="L19">
        <v>8.3000000000000004E-2</v>
      </c>
      <c r="M19">
        <v>0.30599999999999999</v>
      </c>
      <c r="N19">
        <v>0.20300000000000001</v>
      </c>
      <c r="O19">
        <v>0.45900000000000002</v>
      </c>
      <c r="P19">
        <v>0.129</v>
      </c>
      <c r="Q19">
        <v>1</v>
      </c>
      <c r="S19" s="7">
        <f>AVT!L23</f>
        <v>1.9448059783996616E+16</v>
      </c>
      <c r="T19">
        <f t="shared" si="2"/>
        <v>2.0068840409093384E-3</v>
      </c>
      <c r="V19">
        <f t="shared" si="4"/>
        <v>9.4891734987397648E-3</v>
      </c>
      <c r="X19" s="22" t="s">
        <v>185</v>
      </c>
      <c r="Y19" t="s">
        <v>300</v>
      </c>
      <c r="Z19" s="26">
        <v>3601</v>
      </c>
      <c r="AC19" s="22" t="s">
        <v>168</v>
      </c>
      <c r="AD19" s="22">
        <f t="shared" ref="AD19:AL19" si="19">SUMPRODUCT($V$2:$V$148,$H$2:$H$148,I$2:I$148)</f>
        <v>4.7493321911518782</v>
      </c>
      <c r="AE19" s="22">
        <f t="shared" si="19"/>
        <v>3.2914355589988054</v>
      </c>
      <c r="AF19" s="22">
        <f t="shared" si="19"/>
        <v>2.4817820155382293</v>
      </c>
      <c r="AG19" s="22">
        <f t="shared" si="19"/>
        <v>5.1377862284165925</v>
      </c>
      <c r="AH19" s="22">
        <f t="shared" si="19"/>
        <v>8.3190977645949502</v>
      </c>
      <c r="AI19" s="22">
        <f t="shared" si="19"/>
        <v>11.10017147527153</v>
      </c>
      <c r="AJ19" s="22">
        <f t="shared" si="19"/>
        <v>9.4975347535325856</v>
      </c>
      <c r="AK19" s="22">
        <f t="shared" si="19"/>
        <v>8.179730262008146</v>
      </c>
      <c r="AL19" s="22">
        <f t="shared" si="19"/>
        <v>21.484474768429706</v>
      </c>
      <c r="AN19">
        <v>17</v>
      </c>
      <c r="AO19" s="7">
        <v>8.37460349618312E+16</v>
      </c>
      <c r="AP19" s="51">
        <f t="shared" si="8"/>
        <v>17.678780257082966</v>
      </c>
    </row>
    <row r="20" spans="1:42" x14ac:dyDescent="0.25">
      <c r="A20">
        <f>AVT!A24</f>
        <v>390</v>
      </c>
      <c r="B20">
        <v>0.79700000000000004</v>
      </c>
      <c r="D20">
        <f t="shared" si="0"/>
        <v>2.4796553842571289</v>
      </c>
      <c r="F20">
        <v>4.2399999999999998E-3</v>
      </c>
      <c r="G20">
        <v>1.2E-4</v>
      </c>
      <c r="H20">
        <v>2.0049999999999998E-2</v>
      </c>
      <c r="I20">
        <v>0.252</v>
      </c>
      <c r="J20">
        <v>8.8999999999999996E-2</v>
      </c>
      <c r="K20">
        <v>7.0000000000000007E-2</v>
      </c>
      <c r="L20">
        <v>9.2999999999999999E-2</v>
      </c>
      <c r="M20">
        <v>0.31</v>
      </c>
      <c r="N20">
        <v>0.26500000000000001</v>
      </c>
      <c r="O20">
        <v>0.52400000000000002</v>
      </c>
      <c r="P20">
        <v>0.17</v>
      </c>
      <c r="Q20">
        <v>1</v>
      </c>
      <c r="S20" s="7">
        <f>AVT!L24</f>
        <v>3.1572968628655172E+16</v>
      </c>
      <c r="T20">
        <f t="shared" si="2"/>
        <v>3.2163073195018029E-3</v>
      </c>
      <c r="V20">
        <f t="shared" si="4"/>
        <v>1.5207703862247211E-2</v>
      </c>
      <c r="X20" s="22" t="s">
        <v>184</v>
      </c>
      <c r="Y20" t="s">
        <v>301</v>
      </c>
      <c r="Z20" s="26">
        <v>6861</v>
      </c>
      <c r="AC20" s="22" t="s">
        <v>169</v>
      </c>
      <c r="AD20" s="22">
        <f>AD17/(AD17+AD18+AD19)</f>
        <v>0.49523941270383964</v>
      </c>
      <c r="AE20" s="22">
        <f t="shared" ref="AE20:AK20" si="20">AE17/(AE17+AE18+AE19)</f>
        <v>0.47580323439269667</v>
      </c>
      <c r="AF20" s="22">
        <f t="shared" si="20"/>
        <v>0.43915034468070308</v>
      </c>
      <c r="AG20" s="22">
        <f t="shared" si="20"/>
        <v>0.38365455020348871</v>
      </c>
      <c r="AH20" s="22">
        <f t="shared" si="20"/>
        <v>0.37821214936265524</v>
      </c>
      <c r="AI20" s="22">
        <f t="shared" si="20"/>
        <v>0.37902156217443667</v>
      </c>
      <c r="AJ20" s="22">
        <f t="shared" si="20"/>
        <v>0.44216307172831809</v>
      </c>
      <c r="AK20" s="22">
        <f t="shared" si="20"/>
        <v>0.48205169660836639</v>
      </c>
      <c r="AL20" s="22">
        <f>AL17/(AL17+AL18+AL19)</f>
        <v>0.43777724148687602</v>
      </c>
      <c r="AN20">
        <v>18</v>
      </c>
      <c r="AO20" s="7">
        <v>1.23565550384606E+17</v>
      </c>
      <c r="AP20" s="51">
        <f t="shared" si="8"/>
        <v>16.332280576734671</v>
      </c>
    </row>
    <row r="21" spans="1:42" x14ac:dyDescent="0.25">
      <c r="A21">
        <f>AVT!A25</f>
        <v>395</v>
      </c>
      <c r="B21">
        <v>0.80800000000000005</v>
      </c>
      <c r="D21">
        <f t="shared" si="0"/>
        <v>2.5138789842907907</v>
      </c>
      <c r="F21">
        <v>7.6499999999999997E-3</v>
      </c>
      <c r="G21">
        <v>2.1699999999999999E-4</v>
      </c>
      <c r="H21">
        <v>3.6209999999999999E-2</v>
      </c>
      <c r="I21">
        <v>0.25600000000000001</v>
      </c>
      <c r="J21">
        <v>0.10100000000000001</v>
      </c>
      <c r="K21">
        <v>7.1999999999999995E-2</v>
      </c>
      <c r="L21">
        <v>0.105</v>
      </c>
      <c r="M21">
        <v>0.312</v>
      </c>
      <c r="N21">
        <v>0.33900000000000002</v>
      </c>
      <c r="O21">
        <v>0.54600000000000004</v>
      </c>
      <c r="P21">
        <v>0.24</v>
      </c>
      <c r="Q21">
        <v>1</v>
      </c>
      <c r="S21" s="7">
        <f>AVT!L25</f>
        <v>4.2055547565647896E+16</v>
      </c>
      <c r="T21">
        <f t="shared" si="2"/>
        <v>4.2299275054132144E-3</v>
      </c>
      <c r="V21">
        <f t="shared" si="4"/>
        <v>2.0000416151483433E-2</v>
      </c>
      <c r="X21" s="22" t="s">
        <v>187</v>
      </c>
      <c r="Y21" t="s">
        <v>302</v>
      </c>
      <c r="Z21" s="26">
        <v>5514</v>
      </c>
      <c r="AC21" s="22" t="s">
        <v>170</v>
      </c>
      <c r="AD21" s="22">
        <f>AD18/(AD17+AD18+AD19)</f>
        <v>0.43829869250470938</v>
      </c>
      <c r="AE21" s="22">
        <f t="shared" ref="AE21:AK21" si="21">AE18/(AE17+AE18+AE19)</f>
        <v>0.47276675472329655</v>
      </c>
      <c r="AF21" s="22">
        <f t="shared" si="21"/>
        <v>0.52029154941947675</v>
      </c>
      <c r="AG21" s="22">
        <f t="shared" si="21"/>
        <v>0.52180126755694645</v>
      </c>
      <c r="AH21" s="22">
        <f t="shared" si="21"/>
        <v>0.48364137974764954</v>
      </c>
      <c r="AI21" s="22">
        <f t="shared" si="21"/>
        <v>0.44151314633141836</v>
      </c>
      <c r="AJ21" s="22">
        <f t="shared" si="21"/>
        <v>0.41932345203017007</v>
      </c>
      <c r="AK21" s="22">
        <f t="shared" si="21"/>
        <v>0.41177372844359428</v>
      </c>
      <c r="AL21" s="22">
        <f>AL18/(AL17+AL18+AL19)</f>
        <v>0.46279391632948758</v>
      </c>
      <c r="AN21">
        <v>19</v>
      </c>
      <c r="AO21" s="7">
        <v>1.4535626190216198E+17</v>
      </c>
      <c r="AP21" s="51">
        <f t="shared" si="8"/>
        <v>15.390154243412656</v>
      </c>
    </row>
    <row r="22" spans="1:42" x14ac:dyDescent="0.25">
      <c r="A22">
        <f>AVT!A26</f>
        <v>400</v>
      </c>
      <c r="B22">
        <v>1.1100000000000001</v>
      </c>
      <c r="D22">
        <f t="shared" si="0"/>
        <v>3.4534723670331404</v>
      </c>
      <c r="F22">
        <v>1.431E-2</v>
      </c>
      <c r="G22">
        <v>3.9599999999999998E-4</v>
      </c>
      <c r="H22">
        <v>6.7849999999999994E-2</v>
      </c>
      <c r="I22">
        <v>0.25600000000000001</v>
      </c>
      <c r="J22">
        <v>0.111</v>
      </c>
      <c r="K22">
        <v>7.2999999999999995E-2</v>
      </c>
      <c r="L22">
        <v>0.11600000000000001</v>
      </c>
      <c r="M22">
        <v>0.313</v>
      </c>
      <c r="N22">
        <v>0.41</v>
      </c>
      <c r="O22">
        <v>0.55100000000000005</v>
      </c>
      <c r="P22">
        <v>0.31900000000000001</v>
      </c>
      <c r="Q22">
        <v>1</v>
      </c>
      <c r="S22" s="7">
        <f>AVT!L26</f>
        <v>7.8347595529153248E+16</v>
      </c>
      <c r="T22">
        <f t="shared" si="2"/>
        <v>7.7816628278233203E-3</v>
      </c>
      <c r="V22">
        <f t="shared" si="4"/>
        <v>3.6794128199081733E-2</v>
      </c>
      <c r="X22" s="22" t="s">
        <v>188</v>
      </c>
      <c r="Y22" t="s">
        <v>303</v>
      </c>
      <c r="Z22" s="22">
        <f>(_xx-_xx_cct)/(_yy_cct-_yy)</f>
        <v>-0.38187568481126033</v>
      </c>
      <c r="AC22" s="22" t="s">
        <v>172</v>
      </c>
      <c r="AD22" s="22">
        <f>4*AD17/(AD17+15*AD18+3*AD19)</f>
        <v>0.27251738951908433</v>
      </c>
      <c r="AE22" s="22">
        <f t="shared" ref="AE22:AK22" si="22">4*AE17/(AE17+15*AE18+3*AE19)</f>
        <v>0.24647926226981975</v>
      </c>
      <c r="AF22" s="25">
        <f t="shared" si="22"/>
        <v>0.20998921949613</v>
      </c>
      <c r="AG22" s="22">
        <f t="shared" si="22"/>
        <v>0.18066433925160522</v>
      </c>
      <c r="AH22" s="22">
        <f t="shared" si="22"/>
        <v>0.18799520494666019</v>
      </c>
      <c r="AI22" s="22">
        <f t="shared" si="22"/>
        <v>0.20106938989207065</v>
      </c>
      <c r="AJ22" s="22">
        <f t="shared" si="22"/>
        <v>0.24744856351628403</v>
      </c>
      <c r="AK22" s="22">
        <f t="shared" si="22"/>
        <v>0.27635898943013426</v>
      </c>
      <c r="AL22" s="22">
        <f>4*AL17/(AL17+15*AL18+3*AL19)</f>
        <v>0.22806918922764355</v>
      </c>
      <c r="AN22">
        <v>20</v>
      </c>
      <c r="AO22" s="7">
        <v>2.32464158709276E+17</v>
      </c>
      <c r="AP22" s="51">
        <f t="shared" si="8"/>
        <v>15.128278924044652</v>
      </c>
    </row>
    <row r="23" spans="1:42" x14ac:dyDescent="0.25">
      <c r="A23">
        <f>AVT!A27</f>
        <v>405</v>
      </c>
      <c r="B23">
        <v>1.1499999999999999</v>
      </c>
      <c r="D23">
        <f t="shared" si="0"/>
        <v>3.5779218217010009</v>
      </c>
      <c r="F23">
        <v>2.3199999999999998E-2</v>
      </c>
      <c r="G23">
        <v>6.4000000000000005E-4</v>
      </c>
      <c r="H23">
        <v>0.11020000000000001</v>
      </c>
      <c r="I23">
        <v>0.254</v>
      </c>
      <c r="J23">
        <v>0.11600000000000001</v>
      </c>
      <c r="K23">
        <v>7.2999999999999995E-2</v>
      </c>
      <c r="L23">
        <v>0.121</v>
      </c>
      <c r="M23">
        <v>0.315</v>
      </c>
      <c r="N23">
        <v>0.46400000000000002</v>
      </c>
      <c r="O23">
        <v>0.55500000000000005</v>
      </c>
      <c r="P23">
        <v>0.41599999999999998</v>
      </c>
      <c r="Q23">
        <v>1</v>
      </c>
      <c r="S23" s="7">
        <f>AVT!L27</f>
        <v>9.8958925691829616E+16</v>
      </c>
      <c r="T23">
        <f t="shared" si="2"/>
        <v>9.7074838502935103E-3</v>
      </c>
      <c r="V23">
        <f t="shared" si="4"/>
        <v>4.5900010470914292E-2</v>
      </c>
      <c r="X23" s="29" t="s">
        <v>190</v>
      </c>
      <c r="Y23" t="s">
        <v>304</v>
      </c>
      <c r="Z23" s="22">
        <f>_n3_cct*_n_cct^3 + _n2_cct*_n_cct^2 + _n1_cct*_n_cct + _constant</f>
        <v>3394.7453922209015</v>
      </c>
      <c r="AC23" s="22" t="s">
        <v>173</v>
      </c>
      <c r="AD23" s="22">
        <f>6*AD18/(AD17+15*AD18+3*AD19)</f>
        <v>0.36177658455802419</v>
      </c>
      <c r="AE23" s="22">
        <f t="shared" ref="AE23:AK23" si="23">6*AE18/(AE17+15*AE18+3*AE19)</f>
        <v>0.36735942246786329</v>
      </c>
      <c r="AF23" s="22">
        <f t="shared" si="23"/>
        <v>0.37318295782893735</v>
      </c>
      <c r="AG23" s="22">
        <f t="shared" si="23"/>
        <v>0.36857720509436781</v>
      </c>
      <c r="AH23" s="22">
        <f t="shared" si="23"/>
        <v>0.360600236373538</v>
      </c>
      <c r="AI23" s="22">
        <f t="shared" si="23"/>
        <v>0.35133137988069169</v>
      </c>
      <c r="AJ23" s="22">
        <f t="shared" si="23"/>
        <v>0.35200017534699196</v>
      </c>
      <c r="AK23" s="22">
        <f t="shared" si="23"/>
        <v>0.35410321839091896</v>
      </c>
      <c r="AL23" s="22">
        <f>6*AL18/(AL17+15*AL18+3*AL19)</f>
        <v>0.36165322202998651</v>
      </c>
      <c r="AN23">
        <v>21</v>
      </c>
      <c r="AO23" s="7">
        <v>2.6185651847479299E+17</v>
      </c>
      <c r="AP23" s="51">
        <f t="shared" si="8"/>
        <v>13.464403204389006</v>
      </c>
    </row>
    <row r="24" spans="1:42" x14ac:dyDescent="0.25">
      <c r="A24">
        <f>AVT!A28</f>
        <v>410</v>
      </c>
      <c r="B24">
        <v>1.05</v>
      </c>
      <c r="D24">
        <f t="shared" si="0"/>
        <v>3.266798185031349</v>
      </c>
      <c r="F24">
        <v>4.351E-2</v>
      </c>
      <c r="G24">
        <v>1.2099999999999999E-3</v>
      </c>
      <c r="H24">
        <v>0.2074</v>
      </c>
      <c r="I24">
        <v>0.252</v>
      </c>
      <c r="J24">
        <v>0.11799999999999999</v>
      </c>
      <c r="K24">
        <v>7.3999999999999996E-2</v>
      </c>
      <c r="L24">
        <v>0.124</v>
      </c>
      <c r="M24">
        <v>0.31900000000000001</v>
      </c>
      <c r="N24">
        <v>0.49199999999999999</v>
      </c>
      <c r="O24">
        <v>0.55900000000000005</v>
      </c>
      <c r="P24">
        <v>0.46200000000000002</v>
      </c>
      <c r="Q24">
        <v>1</v>
      </c>
      <c r="S24" s="7">
        <f>AVT!L28</f>
        <v>1.1076853945091158E+17</v>
      </c>
      <c r="T24">
        <f t="shared" si="2"/>
        <v>1.0733449087546389E-2</v>
      </c>
      <c r="V24">
        <f t="shared" si="4"/>
        <v>5.0751094012122279E-2</v>
      </c>
      <c r="AC24" s="22" t="s">
        <v>328</v>
      </c>
      <c r="AD24" s="22">
        <f t="shared" ref="AD24:AL24" si="24">(4-AD22-10*AD23)/AD23</f>
        <v>0.30327215630805132</v>
      </c>
      <c r="AE24" s="22">
        <f t="shared" si="24"/>
        <v>0.21757033619721286</v>
      </c>
      <c r="AF24" s="22">
        <f t="shared" si="24"/>
        <v>0.1559053032672679</v>
      </c>
      <c r="AG24" s="22">
        <f t="shared" si="24"/>
        <v>0.36237620764018746</v>
      </c>
      <c r="AH24" s="22">
        <f t="shared" si="24"/>
        <v>0.57127647333144504</v>
      </c>
      <c r="AI24" s="22">
        <f t="shared" si="24"/>
        <v>0.8129555959334035</v>
      </c>
      <c r="AJ24" s="22">
        <f t="shared" si="24"/>
        <v>0.66065217946143151</v>
      </c>
      <c r="AK24" s="22">
        <f t="shared" si="24"/>
        <v>0.5156937784707778</v>
      </c>
      <c r="AL24" s="22">
        <f t="shared" si="24"/>
        <v>0.42968949536859602</v>
      </c>
      <c r="AN24">
        <v>22</v>
      </c>
      <c r="AO24" s="7">
        <v>2.6267736517549699E+17</v>
      </c>
      <c r="AP24" s="51">
        <f t="shared" si="8"/>
        <v>8.3196917041590694</v>
      </c>
    </row>
    <row r="25" spans="1:42" x14ac:dyDescent="0.25">
      <c r="A25">
        <f>AVT!A29</f>
        <v>415</v>
      </c>
      <c r="B25">
        <v>1.23</v>
      </c>
      <c r="D25">
        <f t="shared" si="0"/>
        <v>3.8268207310367233</v>
      </c>
      <c r="F25">
        <v>7.7630000000000005E-2</v>
      </c>
      <c r="G25">
        <v>2.1800000000000001E-3</v>
      </c>
      <c r="H25">
        <v>0.37130000000000002</v>
      </c>
      <c r="I25">
        <v>0.248</v>
      </c>
      <c r="J25">
        <v>0.12</v>
      </c>
      <c r="K25">
        <v>7.3999999999999996E-2</v>
      </c>
      <c r="L25">
        <v>0.126</v>
      </c>
      <c r="M25">
        <v>0.32200000000000001</v>
      </c>
      <c r="N25">
        <v>0.50800000000000001</v>
      </c>
      <c r="O25">
        <v>0.56000000000000005</v>
      </c>
      <c r="P25">
        <v>0.48199999999999998</v>
      </c>
      <c r="Q25">
        <v>1</v>
      </c>
      <c r="S25" s="7">
        <f>AVT!L29</f>
        <v>1.0644410517302837E+17</v>
      </c>
      <c r="T25">
        <f t="shared" si="2"/>
        <v>1.0190142252476482E-2</v>
      </c>
      <c r="V25">
        <f t="shared" si="4"/>
        <v>4.8182169890978982E-2</v>
      </c>
      <c r="AC25" s="22" t="s">
        <v>329</v>
      </c>
      <c r="AD25" s="22">
        <f t="shared" ref="AD25:AL25" si="25">(1.708*AD23+0.404-1.481*AD22)/AD23</f>
        <v>1.7091104812732059</v>
      </c>
      <c r="AE25" s="22">
        <f t="shared" si="25"/>
        <v>1.8140656408828215</v>
      </c>
      <c r="AF25" s="22">
        <f t="shared" si="25"/>
        <v>1.9572235081347533</v>
      </c>
      <c r="AG25" s="22">
        <f t="shared" si="25"/>
        <v>2.0781697003574613</v>
      </c>
      <c r="AH25" s="22">
        <f t="shared" si="25"/>
        <v>2.0562501917827682</v>
      </c>
      <c r="AI25" s="22">
        <f t="shared" si="25"/>
        <v>2.0103249264153789</v>
      </c>
      <c r="AJ25" s="22">
        <f t="shared" si="25"/>
        <v>1.8146155077774855</v>
      </c>
      <c r="AK25" s="22">
        <f t="shared" si="25"/>
        <v>1.6930674518857622</v>
      </c>
      <c r="AL25" s="22">
        <f t="shared" si="25"/>
        <v>1.8911299342008032</v>
      </c>
      <c r="AN25">
        <v>23</v>
      </c>
      <c r="AO25" s="7">
        <v>3.0378304204578502E+17</v>
      </c>
      <c r="AP25" s="51">
        <f t="shared" si="8"/>
        <v>7.2233762162194077</v>
      </c>
    </row>
    <row r="26" spans="1:42" x14ac:dyDescent="0.25">
      <c r="A26">
        <f>AVT!A30</f>
        <v>420</v>
      </c>
      <c r="B26">
        <v>1.1200000000000001</v>
      </c>
      <c r="D26">
        <f t="shared" si="0"/>
        <v>3.4845847307001061</v>
      </c>
      <c r="F26">
        <v>0.13438</v>
      </c>
      <c r="G26">
        <v>4.0000000000000001E-3</v>
      </c>
      <c r="H26">
        <v>0.64559999999999995</v>
      </c>
      <c r="I26">
        <v>0.24399999999999999</v>
      </c>
      <c r="J26">
        <v>0.121</v>
      </c>
      <c r="K26">
        <v>7.3999999999999996E-2</v>
      </c>
      <c r="L26">
        <v>0.128</v>
      </c>
      <c r="M26">
        <v>0.32600000000000001</v>
      </c>
      <c r="N26">
        <v>0.51700000000000002</v>
      </c>
      <c r="O26">
        <v>0.56100000000000005</v>
      </c>
      <c r="P26">
        <v>0.49</v>
      </c>
      <c r="Q26">
        <v>1</v>
      </c>
      <c r="S26" s="7">
        <f>AVT!L30</f>
        <v>6.9662726470746576E+16</v>
      </c>
      <c r="T26">
        <f t="shared" si="2"/>
        <v>6.589582590262549E-3</v>
      </c>
      <c r="V26">
        <f t="shared" si="4"/>
        <v>3.1157601141191746E-2</v>
      </c>
      <c r="X26" s="1" t="s">
        <v>191</v>
      </c>
      <c r="AC26" s="22" t="s">
        <v>330</v>
      </c>
      <c r="AD26" s="22">
        <f>(10.872+0.404*$AL$9/$AL$24*AD24-4*$AL$10/$AL$25*AD25)/(16.518+1.481*$AL$9/$AL$24*AD24-$AL$10/$AL$25*AD25)</f>
        <v>0.24660201994715353</v>
      </c>
      <c r="AE26" s="22">
        <f t="shared" ref="AE26:AL26" si="26">(10.872+0.404*$AL$9/$AL$24*AE24-4*$AL$10/$AL$25*AE25)/(16.518+1.481*$AL$9/$AL$24*AE24-$AL$10/$AL$25*AE25)</f>
        <v>0.21939067817972482</v>
      </c>
      <c r="AF26" s="22">
        <f t="shared" si="26"/>
        <v>0.18057640800517433</v>
      </c>
      <c r="AG26" s="22">
        <f t="shared" si="26"/>
        <v>0.15839252171182516</v>
      </c>
      <c r="AH26" s="22">
        <f t="shared" si="26"/>
        <v>0.17199351523949402</v>
      </c>
      <c r="AI26" s="22">
        <f t="shared" si="26"/>
        <v>0.18960194183179124</v>
      </c>
      <c r="AJ26" s="22">
        <f t="shared" si="26"/>
        <v>0.2274238711176946</v>
      </c>
      <c r="AK26" s="22">
        <f t="shared" si="26"/>
        <v>0.25216433698553475</v>
      </c>
      <c r="AL26" s="22">
        <f t="shared" si="26"/>
        <v>0.20565879263129216</v>
      </c>
      <c r="AN26">
        <v>24</v>
      </c>
      <c r="AO26" s="7">
        <v>2.922704768478E+17</v>
      </c>
      <c r="AP26" s="51">
        <f t="shared" si="8"/>
        <v>3.730433268230239</v>
      </c>
    </row>
    <row r="27" spans="1:42" x14ac:dyDescent="0.25">
      <c r="A27">
        <f>AVT!A31</f>
        <v>425</v>
      </c>
      <c r="B27">
        <v>1.25</v>
      </c>
      <c r="D27">
        <f t="shared" si="0"/>
        <v>3.8890454583706537</v>
      </c>
      <c r="F27">
        <v>0.21476999999999999</v>
      </c>
      <c r="G27">
        <v>7.3000000000000001E-3</v>
      </c>
      <c r="H27">
        <v>1.03905</v>
      </c>
      <c r="I27">
        <v>0.24</v>
      </c>
      <c r="J27">
        <v>0.122</v>
      </c>
      <c r="K27">
        <v>7.2999999999999995E-2</v>
      </c>
      <c r="L27">
        <v>0.13100000000000001</v>
      </c>
      <c r="M27">
        <v>0.33</v>
      </c>
      <c r="N27">
        <v>0.52400000000000002</v>
      </c>
      <c r="O27">
        <v>0.55800000000000005</v>
      </c>
      <c r="P27">
        <v>0.48799999999999999</v>
      </c>
      <c r="Q27">
        <v>1</v>
      </c>
      <c r="S27" s="7">
        <f>AVT!L31</f>
        <v>3.2767257786341888E+16</v>
      </c>
      <c r="T27">
        <f t="shared" si="2"/>
        <v>3.063076869638109E-3</v>
      </c>
      <c r="V27">
        <f t="shared" si="4"/>
        <v>1.4483182517512365E-2</v>
      </c>
      <c r="X27" t="s">
        <v>192</v>
      </c>
      <c r="Y27" t="s">
        <v>305</v>
      </c>
      <c r="Z27">
        <f>(6/29)^3</f>
        <v>8.8564516790356311E-3</v>
      </c>
      <c r="AC27" s="22" t="s">
        <v>331</v>
      </c>
      <c r="AD27" s="22">
        <f>5.52/(16.518+1.481*$AL$9/$AL$24*AD24-$AL$10/$AL$25*AD25)</f>
        <v>0.33123147631042443</v>
      </c>
      <c r="AE27" s="22">
        <f t="shared" ref="AE27:AL27" si="27">5.52/(16.518+1.481*$AL$9/$AL$24*AE24-$AL$10/$AL$25*AE25)</f>
        <v>0.34509296406624468</v>
      </c>
      <c r="AF27" s="22">
        <f t="shared" si="27"/>
        <v>0.35747099969884505</v>
      </c>
      <c r="AG27" s="22">
        <f t="shared" si="27"/>
        <v>0.33142539540689836</v>
      </c>
      <c r="AH27" s="22">
        <f t="shared" si="27"/>
        <v>0.30603402383142514</v>
      </c>
      <c r="AI27" s="22">
        <f t="shared" si="27"/>
        <v>0.2808033838427621</v>
      </c>
      <c r="AJ27" s="22">
        <f t="shared" si="27"/>
        <v>0.29242788874469927</v>
      </c>
      <c r="AK27" s="22">
        <f t="shared" si="27"/>
        <v>0.30558717973144239</v>
      </c>
      <c r="AL27" s="22">
        <f t="shared" si="27"/>
        <v>0.31920799916262305</v>
      </c>
      <c r="AN27">
        <v>25</v>
      </c>
      <c r="AO27" s="7">
        <v>3.1747937744515302E+17</v>
      </c>
      <c r="AP27" s="51">
        <f t="shared" si="8"/>
        <v>3.2081934522391968</v>
      </c>
    </row>
    <row r="28" spans="1:42" x14ac:dyDescent="0.25">
      <c r="A28">
        <f>AVT!A32</f>
        <v>430</v>
      </c>
      <c r="B28">
        <v>0.875</v>
      </c>
      <c r="D28">
        <f t="shared" si="0"/>
        <v>2.7223318208594574</v>
      </c>
      <c r="F28">
        <v>0.28389999999999999</v>
      </c>
      <c r="G28">
        <v>1.1599999999999999E-2</v>
      </c>
      <c r="H28">
        <v>1.3855999999999999</v>
      </c>
      <c r="I28">
        <v>0.23699999999999999</v>
      </c>
      <c r="J28">
        <v>0.122</v>
      </c>
      <c r="K28">
        <v>7.2999999999999995E-2</v>
      </c>
      <c r="L28">
        <v>0.13500000000000001</v>
      </c>
      <c r="M28">
        <v>0.33400000000000002</v>
      </c>
      <c r="N28">
        <v>0.53100000000000003</v>
      </c>
      <c r="O28">
        <v>0.55600000000000005</v>
      </c>
      <c r="P28">
        <v>0.48199999999999998</v>
      </c>
      <c r="Q28">
        <v>1</v>
      </c>
      <c r="S28" s="7">
        <f>AVT!L32</f>
        <v>3.2267832750901328E+16</v>
      </c>
      <c r="T28">
        <f t="shared" si="2"/>
        <v>2.981316404055928E-3</v>
      </c>
      <c r="V28">
        <f t="shared" si="4"/>
        <v>1.4096593543046498E-2</v>
      </c>
      <c r="AC28" s="22" t="s">
        <v>189</v>
      </c>
      <c r="AD28" s="22">
        <f>IF(AD18/$AL$18&gt;(6/29)^3,(AD18/$AL$18)^(1/3),(841/108)*(AD18/$AL$18)+(4/29))</f>
        <v>0.67911501800216667</v>
      </c>
      <c r="AE28" s="22">
        <f t="shared" ref="AE28:AK28" si="28">IF(AE18/$AL$18&gt;(6/29)^3,(AE18/$AL$18)^(1/3),(841/108)*(AE18/$AL$18)+(4/29))</f>
        <v>0.67133386667053452</v>
      </c>
      <c r="AF28" s="22">
        <f t="shared" si="28"/>
        <v>0.68282735850921072</v>
      </c>
      <c r="AG28" s="22">
        <f t="shared" si="28"/>
        <v>0.65697490900762179</v>
      </c>
      <c r="AH28" s="22">
        <f t="shared" si="28"/>
        <v>0.6628571749518325</v>
      </c>
      <c r="AI28" s="22">
        <f t="shared" si="28"/>
        <v>0.64878024823568814</v>
      </c>
      <c r="AJ28" s="22">
        <f t="shared" si="28"/>
        <v>0.66001834229757839</v>
      </c>
      <c r="AK28" s="22">
        <f t="shared" si="28"/>
        <v>0.68201254323052685</v>
      </c>
      <c r="AL28" s="22"/>
      <c r="AN28">
        <v>26</v>
      </c>
      <c r="AO28" s="7">
        <v>2.30556913395752E+17</v>
      </c>
      <c r="AP28" s="51">
        <f t="shared" si="8"/>
        <v>2.0814295696110183</v>
      </c>
    </row>
    <row r="29" spans="1:42" x14ac:dyDescent="0.25">
      <c r="A29">
        <f>AVT!A33</f>
        <v>435</v>
      </c>
      <c r="B29">
        <v>1.25</v>
      </c>
      <c r="D29">
        <f t="shared" si="0"/>
        <v>3.8890454583706537</v>
      </c>
      <c r="F29">
        <v>0.32850000000000001</v>
      </c>
      <c r="G29">
        <v>1.6840000000000001E-2</v>
      </c>
      <c r="H29">
        <v>1.62296</v>
      </c>
      <c r="I29">
        <v>0.23200000000000001</v>
      </c>
      <c r="J29">
        <v>0.122</v>
      </c>
      <c r="K29">
        <v>7.2999999999999995E-2</v>
      </c>
      <c r="L29">
        <v>0.13900000000000001</v>
      </c>
      <c r="M29">
        <v>0.33900000000000002</v>
      </c>
      <c r="N29">
        <v>0.53800000000000003</v>
      </c>
      <c r="O29">
        <v>0.55100000000000005</v>
      </c>
      <c r="P29">
        <v>0.47299999999999998</v>
      </c>
      <c r="Q29">
        <v>1</v>
      </c>
      <c r="S29" s="7">
        <f>AVT!L33</f>
        <v>4.5005946611756435E+17</v>
      </c>
      <c r="T29">
        <f t="shared" si="2"/>
        <v>4.1104310893788243E-2</v>
      </c>
      <c r="V29">
        <f t="shared" si="4"/>
        <v>0.19435399837080872</v>
      </c>
      <c r="X29" s="1" t="s">
        <v>196</v>
      </c>
      <c r="Y29" s="30" t="s">
        <v>197</v>
      </c>
      <c r="Z29" s="1" t="s">
        <v>198</v>
      </c>
      <c r="AC29" s="22" t="s">
        <v>175</v>
      </c>
      <c r="AD29" s="22">
        <f>IF(_Duv_elab&lt;_planck_limit,116*AD28-16,25*(AD18)^(1/3)-17)</f>
        <v>61.804317107439957</v>
      </c>
      <c r="AE29" s="22">
        <f t="shared" ref="AE29:AK29" si="29">IF(_Duv_elab&lt;_planck_limit,116*AE28-16,25*(AE18)^(1/3)-17)</f>
        <v>60.901394479101086</v>
      </c>
      <c r="AF29" s="22">
        <f t="shared" si="29"/>
        <v>62.235096063541562</v>
      </c>
      <c r="AG29" s="22">
        <f t="shared" si="29"/>
        <v>59.23518504033872</v>
      </c>
      <c r="AH29" s="22">
        <f t="shared" si="29"/>
        <v>59.917761538413458</v>
      </c>
      <c r="AI29" s="22">
        <f t="shared" si="29"/>
        <v>58.284278891982424</v>
      </c>
      <c r="AJ29" s="22">
        <f t="shared" si="29"/>
        <v>59.588344189701402</v>
      </c>
      <c r="AK29" s="22">
        <f t="shared" si="29"/>
        <v>62.140545126066641</v>
      </c>
      <c r="AN29">
        <v>27</v>
      </c>
      <c r="AO29" s="7">
        <v>3.2759123176093702E+17</v>
      </c>
      <c r="AP29" s="51">
        <f t="shared" si="8"/>
        <v>3.0775892307838633</v>
      </c>
    </row>
    <row r="30" spans="1:42" x14ac:dyDescent="0.25">
      <c r="A30">
        <f>AVT!A34</f>
        <v>440</v>
      </c>
      <c r="B30">
        <v>1.35</v>
      </c>
      <c r="D30">
        <f t="shared" si="0"/>
        <v>4.2001690950403061</v>
      </c>
      <c r="F30">
        <v>0.34827999999999998</v>
      </c>
      <c r="G30">
        <v>2.3E-2</v>
      </c>
      <c r="H30">
        <v>1.7470600000000001</v>
      </c>
      <c r="I30">
        <v>0.23</v>
      </c>
      <c r="J30">
        <v>0.123</v>
      </c>
      <c r="K30">
        <v>7.2999999999999995E-2</v>
      </c>
      <c r="L30">
        <v>0.14399999999999999</v>
      </c>
      <c r="M30">
        <v>0.34599999999999997</v>
      </c>
      <c r="N30">
        <v>0.54400000000000004</v>
      </c>
      <c r="O30">
        <v>0.54400000000000004</v>
      </c>
      <c r="P30">
        <v>0.46200000000000002</v>
      </c>
      <c r="Q30">
        <v>1</v>
      </c>
      <c r="S30" s="7">
        <f>AVT!L34</f>
        <v>1.4562454672635546E+18</v>
      </c>
      <c r="T30">
        <f t="shared" si="2"/>
        <v>0.13148876251989064</v>
      </c>
      <c r="V30">
        <f t="shared" si="4"/>
        <v>0.6217198678407343</v>
      </c>
      <c r="X30" s="31" t="s">
        <v>166</v>
      </c>
      <c r="Y30" s="32">
        <f>AL2</f>
        <v>96.641747624180439</v>
      </c>
      <c r="Z30" s="32">
        <f>SUMPRODUCT(T2:T148,F2:F148)/SUMPRODUCT(B2:B148,G2:G148)*100</f>
        <v>62.243275324096992</v>
      </c>
      <c r="AA30" s="32"/>
      <c r="AC30" s="22" t="s">
        <v>177</v>
      </c>
      <c r="AD30" s="22">
        <f>IF(_Duv_elab&lt;_planck_limit,13*AD29*(AD22 - $AL$22),13*AD29*(AD26 - $AL$26))</f>
        <v>32.896086657609416</v>
      </c>
      <c r="AE30" s="22">
        <f t="shared" ref="AE30:AK30" si="30">IF(_Duv_elab&lt;_planck_limit,13*AE29*(AE22 - $AL$22),13*AE29*(AE26 - $AL$26))</f>
        <v>10.871782723450542</v>
      </c>
      <c r="AF30" s="22">
        <f t="shared" si="30"/>
        <v>-20.293060017218838</v>
      </c>
      <c r="AG30" s="22">
        <f t="shared" si="30"/>
        <v>-36.397741953058315</v>
      </c>
      <c r="AH30" s="22">
        <f t="shared" si="30"/>
        <v>-26.222924817521939</v>
      </c>
      <c r="AI30" s="22">
        <f t="shared" si="30"/>
        <v>-12.166205611625815</v>
      </c>
      <c r="AJ30" s="22">
        <f t="shared" si="30"/>
        <v>16.86028484612698</v>
      </c>
      <c r="AK30" s="22">
        <f t="shared" si="30"/>
        <v>37.568438408242372</v>
      </c>
      <c r="AN30">
        <v>28</v>
      </c>
      <c r="AO30" s="7">
        <v>3.5897105644086701E+17</v>
      </c>
      <c r="AP30" s="51">
        <f t="shared" si="8"/>
        <v>5.1529860318000829</v>
      </c>
    </row>
    <row r="31" spans="1:42" x14ac:dyDescent="0.25">
      <c r="A31">
        <f>AVT!A35</f>
        <v>445</v>
      </c>
      <c r="B31">
        <v>1.46</v>
      </c>
      <c r="D31">
        <f t="shared" si="0"/>
        <v>4.5424050953769237</v>
      </c>
      <c r="F31">
        <v>0.34805999999999998</v>
      </c>
      <c r="G31">
        <v>2.98E-2</v>
      </c>
      <c r="H31">
        <v>1.7826</v>
      </c>
      <c r="I31">
        <v>0.22600000000000001</v>
      </c>
      <c r="J31">
        <v>0.124</v>
      </c>
      <c r="K31">
        <v>7.2999999999999995E-2</v>
      </c>
      <c r="L31">
        <v>0.151</v>
      </c>
      <c r="M31">
        <v>0.35199999999999998</v>
      </c>
      <c r="N31">
        <v>0.55100000000000005</v>
      </c>
      <c r="O31">
        <v>0.53500000000000003</v>
      </c>
      <c r="P31">
        <v>0.45</v>
      </c>
      <c r="Q31">
        <v>1</v>
      </c>
      <c r="S31" s="7">
        <f>AVT!L35</f>
        <v>2.0034919904171433E+18</v>
      </c>
      <c r="T31">
        <f t="shared" si="2"/>
        <v>0.17886869052562676</v>
      </c>
      <c r="V31">
        <f t="shared" si="4"/>
        <v>0.84574694067575096</v>
      </c>
      <c r="X31" s="31" t="s">
        <v>167</v>
      </c>
      <c r="Y31" s="32">
        <f t="shared" ref="Y31:Y32" si="31">AL3</f>
        <v>99.999999999999957</v>
      </c>
      <c r="Z31" s="32">
        <f>SUMPRODUCT(T2:T148,G2:G148)/SUMPRODUCT(B2:B148,G2:G148)*100</f>
        <v>65.800152275108502</v>
      </c>
      <c r="AA31" s="32"/>
      <c r="AC31" s="22" t="s">
        <v>178</v>
      </c>
      <c r="AD31" s="22">
        <f t="shared" ref="AD31:AK31" si="32">IF(_Duv_elab&lt;_planck_limit,13*AD29*(AD23 - $AL$23),13*AD29*(AD27 - $AL$27))</f>
        <v>9.6603363268980704</v>
      </c>
      <c r="AE31" s="22">
        <f t="shared" si="32"/>
        <v>20.49359596275092</v>
      </c>
      <c r="AF31" s="22">
        <f t="shared" si="32"/>
        <v>30.956919682664541</v>
      </c>
      <c r="AG31" s="22">
        <f t="shared" si="32"/>
        <v>9.4080964541302379</v>
      </c>
      <c r="AH31" s="22">
        <f t="shared" si="32"/>
        <v>-10.26161646129955</v>
      </c>
      <c r="AI31" s="22">
        <f t="shared" si="32"/>
        <v>-29.099009030546991</v>
      </c>
      <c r="AJ31" s="22">
        <f t="shared" si="32"/>
        <v>-20.745171681278855</v>
      </c>
      <c r="AK31" s="22">
        <f t="shared" si="32"/>
        <v>-11.003266878724729</v>
      </c>
      <c r="AN31">
        <v>29</v>
      </c>
      <c r="AO31" s="7">
        <v>4.0643603914904397E+17</v>
      </c>
      <c r="AP31" s="51">
        <f t="shared" si="8"/>
        <v>12.403724528894067</v>
      </c>
    </row>
    <row r="32" spans="1:42" x14ac:dyDescent="0.25">
      <c r="A32">
        <f>AVT!A36</f>
        <v>450</v>
      </c>
      <c r="B32">
        <v>1.56</v>
      </c>
      <c r="D32">
        <f t="shared" si="0"/>
        <v>4.8535287320465761</v>
      </c>
      <c r="F32">
        <v>0.3362</v>
      </c>
      <c r="G32">
        <v>3.7999999999999999E-2</v>
      </c>
      <c r="H32">
        <v>1.7721100000000001</v>
      </c>
      <c r="I32">
        <v>0.22500000000000001</v>
      </c>
      <c r="J32">
        <v>0.127</v>
      </c>
      <c r="K32">
        <v>7.3999999999999996E-2</v>
      </c>
      <c r="L32">
        <v>0.161</v>
      </c>
      <c r="M32">
        <v>0.36</v>
      </c>
      <c r="N32">
        <v>0.55600000000000005</v>
      </c>
      <c r="O32">
        <v>0.52200000000000002</v>
      </c>
      <c r="P32">
        <v>0.439</v>
      </c>
      <c r="Q32">
        <v>1</v>
      </c>
      <c r="S32" s="7">
        <f>AVT!L36</f>
        <v>2.4511374469138319E+18</v>
      </c>
      <c r="T32">
        <f t="shared" si="2"/>
        <v>0.21640230340998143</v>
      </c>
      <c r="V32">
        <f t="shared" si="4"/>
        <v>1.0232175655020836</v>
      </c>
      <c r="X32" s="31" t="s">
        <v>168</v>
      </c>
      <c r="Y32" s="32">
        <f t="shared" si="31"/>
        <v>94.336798783612096</v>
      </c>
      <c r="Z32" s="32">
        <f>SUMPRODUCT(T2:T148,H2:H148)/SUMPRODUCT(B2:B148,G2:G148)*100</f>
        <v>14.136817113134009</v>
      </c>
      <c r="AA32" s="32"/>
      <c r="AD32" s="24"/>
      <c r="AE32" s="5"/>
      <c r="AF32" s="5"/>
      <c r="AG32" s="5"/>
      <c r="AH32" s="5"/>
      <c r="AI32" s="5"/>
      <c r="AJ32" s="5"/>
      <c r="AK32" s="5"/>
      <c r="AN32">
        <v>30</v>
      </c>
      <c r="AO32" s="7">
        <v>4.7136162032500499E+17</v>
      </c>
      <c r="AP32" s="51">
        <f t="shared" si="8"/>
        <v>14.607786769064575</v>
      </c>
    </row>
    <row r="33" spans="1:42" x14ac:dyDescent="0.25">
      <c r="A33">
        <f>AVT!A37</f>
        <v>455</v>
      </c>
      <c r="B33">
        <v>1.52</v>
      </c>
      <c r="D33">
        <f t="shared" si="0"/>
        <v>4.7290792773787151</v>
      </c>
      <c r="F33">
        <v>0.31869999999999998</v>
      </c>
      <c r="G33">
        <v>4.8000000000000001E-2</v>
      </c>
      <c r="H33">
        <v>1.7441</v>
      </c>
      <c r="I33">
        <v>0.222</v>
      </c>
      <c r="J33">
        <v>0.128</v>
      </c>
      <c r="K33">
        <v>7.4999999999999997E-2</v>
      </c>
      <c r="L33">
        <v>0.17199999999999999</v>
      </c>
      <c r="M33">
        <v>0.36899999999999999</v>
      </c>
      <c r="N33">
        <v>0.55600000000000005</v>
      </c>
      <c r="O33">
        <v>0.50600000000000001</v>
      </c>
      <c r="P33">
        <v>0.42599999999999999</v>
      </c>
      <c r="Q33">
        <v>1</v>
      </c>
      <c r="S33" s="7">
        <f>AVT!L37</f>
        <v>2.6964191710205271E+18</v>
      </c>
      <c r="T33">
        <f t="shared" si="2"/>
        <v>0.23544134907299666</v>
      </c>
      <c r="V33">
        <f t="shared" si="4"/>
        <v>1.1132401098364935</v>
      </c>
      <c r="X33" s="31" t="s">
        <v>200</v>
      </c>
      <c r="Y33" s="32">
        <f t="shared" ref="Y33:Z35" si="33">IF((Y30/$Y30)&gt;_L_threshold, (Y30/$Y30)^(1/3), 841/108*(Y30/$Y30)+16/116)</f>
        <v>1</v>
      </c>
      <c r="Z33" s="32">
        <f t="shared" si="33"/>
        <v>0.86359321377994636</v>
      </c>
      <c r="AA33" s="32"/>
      <c r="AC33" s="22" t="s">
        <v>332</v>
      </c>
      <c r="AD33" s="5">
        <f t="shared" ref="AD33:AK33" si="34">(AD12-AD29)^2+(AD13-AD30)^2+(AD14-AD31)^2</f>
        <v>5.8359693501275318</v>
      </c>
      <c r="AE33" s="5">
        <f t="shared" si="34"/>
        <v>31.512289987003498</v>
      </c>
      <c r="AF33" s="5">
        <f t="shared" si="34"/>
        <v>147.02714257112368</v>
      </c>
      <c r="AG33" s="5">
        <f t="shared" si="34"/>
        <v>50.900688954470134</v>
      </c>
      <c r="AH33" s="5">
        <f t="shared" si="34"/>
        <v>24.307241029692719</v>
      </c>
      <c r="AI33" s="5">
        <f t="shared" si="34"/>
        <v>79.382897279735587</v>
      </c>
      <c r="AJ33" s="5">
        <f t="shared" si="34"/>
        <v>52.693850225022786</v>
      </c>
      <c r="AK33" s="5">
        <f t="shared" si="34"/>
        <v>48.404623380973675</v>
      </c>
      <c r="AN33">
        <v>31</v>
      </c>
      <c r="AO33" s="7">
        <v>5.1067117855646003E+17</v>
      </c>
      <c r="AP33" s="51">
        <f t="shared" si="8"/>
        <v>1.134674897434693</v>
      </c>
    </row>
    <row r="34" spans="1:42" x14ac:dyDescent="0.25">
      <c r="A34">
        <f>AVT!A38</f>
        <v>460</v>
      </c>
      <c r="B34">
        <v>1.53</v>
      </c>
      <c r="D34">
        <f t="shared" si="0"/>
        <v>4.7601916410456804</v>
      </c>
      <c r="F34">
        <v>0.2908</v>
      </c>
      <c r="G34">
        <v>0.06</v>
      </c>
      <c r="H34">
        <v>1.6692</v>
      </c>
      <c r="I34">
        <v>0.22</v>
      </c>
      <c r="J34">
        <v>0.13100000000000001</v>
      </c>
      <c r="K34">
        <v>7.6999999999999999E-2</v>
      </c>
      <c r="L34">
        <v>0.186</v>
      </c>
      <c r="M34">
        <v>0.38100000000000001</v>
      </c>
      <c r="N34">
        <v>0.55400000000000005</v>
      </c>
      <c r="O34">
        <v>0.48799999999999999</v>
      </c>
      <c r="P34">
        <v>0.41299999999999998</v>
      </c>
      <c r="Q34">
        <v>1</v>
      </c>
      <c r="S34" s="7">
        <f>AVT!L38</f>
        <v>2.9740085638930939E+18</v>
      </c>
      <c r="T34">
        <f t="shared" ref="T34:T65" si="35">S34*(_h_planck*_c_light)/(A34*10^-9)/5</f>
        <v>0.25685682569003782</v>
      </c>
      <c r="V34">
        <f t="shared" si="4"/>
        <v>1.214499160700852</v>
      </c>
      <c r="X34" s="31" t="s">
        <v>201</v>
      </c>
      <c r="Y34" s="32">
        <f t="shared" si="33"/>
        <v>1</v>
      </c>
      <c r="Z34" s="32">
        <f t="shared" si="33"/>
        <v>0.86977909692986777</v>
      </c>
      <c r="AA34" s="32"/>
      <c r="AC34" s="22" t="s">
        <v>193</v>
      </c>
      <c r="AD34" s="5">
        <f>SQRT(AD33)</f>
        <v>2.4157751033834942</v>
      </c>
      <c r="AE34" s="5">
        <f>SQRT(AE33)</f>
        <v>5.6135808524509114</v>
      </c>
      <c r="AF34" s="5">
        <f t="shared" ref="AF34:AK34" si="36">SQRT(AF33)</f>
        <v>12.125474942084688</v>
      </c>
      <c r="AG34" s="5">
        <f t="shared" si="36"/>
        <v>7.1344718763528761</v>
      </c>
      <c r="AH34" s="5">
        <f t="shared" si="36"/>
        <v>4.9302374212296023</v>
      </c>
      <c r="AI34" s="5">
        <f t="shared" si="36"/>
        <v>8.9097080356056324</v>
      </c>
      <c r="AJ34" s="5">
        <f t="shared" si="36"/>
        <v>7.2590529840346791</v>
      </c>
      <c r="AK34" s="5">
        <f t="shared" si="36"/>
        <v>6.9573431265802661</v>
      </c>
      <c r="AN34">
        <v>32</v>
      </c>
      <c r="AO34" s="7">
        <v>5.78586885512432E+17</v>
      </c>
      <c r="AP34" s="51">
        <f t="shared" si="8"/>
        <v>0.39731411943871003</v>
      </c>
    </row>
    <row r="35" spans="1:42" x14ac:dyDescent="0.25">
      <c r="A35">
        <f>AVT!A39</f>
        <v>465</v>
      </c>
      <c r="B35">
        <v>1.54</v>
      </c>
      <c r="D35">
        <f t="shared" si="0"/>
        <v>4.7913040047126456</v>
      </c>
      <c r="F35">
        <v>0.25109999999999999</v>
      </c>
      <c r="G35">
        <v>7.3899999999999993E-2</v>
      </c>
      <c r="H35">
        <v>1.5281</v>
      </c>
      <c r="I35">
        <v>0.218</v>
      </c>
      <c r="J35">
        <v>0.13400000000000001</v>
      </c>
      <c r="K35">
        <v>0.08</v>
      </c>
      <c r="L35">
        <v>0.20499999999999999</v>
      </c>
      <c r="M35">
        <v>0.39400000000000002</v>
      </c>
      <c r="N35">
        <v>0.54900000000000004</v>
      </c>
      <c r="O35">
        <v>0.46899999999999997</v>
      </c>
      <c r="P35">
        <v>0.39700000000000002</v>
      </c>
      <c r="Q35">
        <v>1</v>
      </c>
      <c r="S35" s="7">
        <f>AVT!L39</f>
        <v>3.2762703160424504E+18</v>
      </c>
      <c r="T35">
        <f t="shared" si="35"/>
        <v>0.27991972456785102</v>
      </c>
      <c r="V35">
        <f t="shared" si="4"/>
        <v>1.3235477376860463</v>
      </c>
      <c r="X35" s="31" t="s">
        <v>202</v>
      </c>
      <c r="Y35" s="32">
        <f t="shared" si="33"/>
        <v>1</v>
      </c>
      <c r="Z35" s="32">
        <f t="shared" si="33"/>
        <v>0.53115772435726072</v>
      </c>
      <c r="AA35" s="32"/>
      <c r="AB35" s="32"/>
      <c r="AC35" s="22" t="s">
        <v>194</v>
      </c>
      <c r="AD35" s="5">
        <f>100-4.6*AD34</f>
        <v>88.887434524435932</v>
      </c>
      <c r="AE35" s="5">
        <f t="shared" ref="AE35:AK35" si="37">100-4.6*AE34</f>
        <v>74.177528078725814</v>
      </c>
      <c r="AF35" s="5">
        <f t="shared" si="37"/>
        <v>44.222815266410436</v>
      </c>
      <c r="AG35" s="5">
        <f t="shared" si="37"/>
        <v>67.181429368776776</v>
      </c>
      <c r="AH35" s="5">
        <f t="shared" si="37"/>
        <v>77.32090786234383</v>
      </c>
      <c r="AI35" s="5">
        <f t="shared" si="37"/>
        <v>59.015343036214091</v>
      </c>
      <c r="AJ35" s="5">
        <f t="shared" si="37"/>
        <v>66.608356273440478</v>
      </c>
      <c r="AK35" s="5">
        <f t="shared" si="37"/>
        <v>67.996221617730782</v>
      </c>
      <c r="AN35">
        <v>33</v>
      </c>
      <c r="AO35" s="7">
        <v>6.6220594881322496E+17</v>
      </c>
      <c r="AP35" s="51">
        <f t="shared" si="8"/>
        <v>0.33052587780765136</v>
      </c>
    </row>
    <row r="36" spans="1:42" x14ac:dyDescent="0.25">
      <c r="A36">
        <f>AVT!A40</f>
        <v>470</v>
      </c>
      <c r="B36">
        <v>1.51</v>
      </c>
      <c r="D36">
        <f t="shared" si="0"/>
        <v>4.6979669137117499</v>
      </c>
      <c r="F36">
        <v>0.19536000000000001</v>
      </c>
      <c r="G36">
        <v>9.0980000000000005E-2</v>
      </c>
      <c r="H36">
        <v>1.2876399999999999</v>
      </c>
      <c r="I36">
        <v>0.216</v>
      </c>
      <c r="J36">
        <v>0.13800000000000001</v>
      </c>
      <c r="K36">
        <v>8.5000000000000006E-2</v>
      </c>
      <c r="L36">
        <v>0.22900000000000001</v>
      </c>
      <c r="M36">
        <v>0.40300000000000002</v>
      </c>
      <c r="N36">
        <v>0.54100000000000004</v>
      </c>
      <c r="O36">
        <v>0.44800000000000001</v>
      </c>
      <c r="P36">
        <v>0.38200000000000001</v>
      </c>
      <c r="Q36">
        <v>1</v>
      </c>
      <c r="S36" s="7">
        <f>AVT!L40</f>
        <v>3.5597335685191071E+18</v>
      </c>
      <c r="T36">
        <f t="shared" si="35"/>
        <v>0.30090289360590433</v>
      </c>
      <c r="V36">
        <f t="shared" si="4"/>
        <v>1.4227627035219661</v>
      </c>
      <c r="X36" s="31" t="s">
        <v>175</v>
      </c>
      <c r="Y36" s="32">
        <f>116*Y34-16</f>
        <v>100</v>
      </c>
      <c r="Z36" s="32">
        <f>116*Z34-16</f>
        <v>84.894375243864658</v>
      </c>
      <c r="AA36" s="32"/>
      <c r="AB36" s="32"/>
      <c r="AD36" s="5"/>
      <c r="AE36" s="5"/>
      <c r="AF36" s="5"/>
      <c r="AG36" s="5"/>
      <c r="AH36" s="5"/>
      <c r="AI36" s="5"/>
      <c r="AJ36" s="5"/>
      <c r="AK36" s="5"/>
      <c r="AN36">
        <v>34</v>
      </c>
      <c r="AO36" s="7">
        <v>7.3278450624571802E+17</v>
      </c>
      <c r="AP36" s="51">
        <f t="shared" si="8"/>
        <v>0.2989569218847149</v>
      </c>
    </row>
    <row r="37" spans="1:42" x14ac:dyDescent="0.25">
      <c r="A37">
        <f>AVT!A41</f>
        <v>475</v>
      </c>
      <c r="B37">
        <v>1.62</v>
      </c>
      <c r="D37">
        <f t="shared" si="0"/>
        <v>5.0402029140483675</v>
      </c>
      <c r="F37">
        <v>0.1421</v>
      </c>
      <c r="G37">
        <v>0.11260000000000001</v>
      </c>
      <c r="H37">
        <v>1.0419</v>
      </c>
      <c r="I37">
        <v>0.214</v>
      </c>
      <c r="J37">
        <v>0.14299999999999999</v>
      </c>
      <c r="K37">
        <v>9.4E-2</v>
      </c>
      <c r="L37">
        <v>0.254</v>
      </c>
      <c r="M37">
        <v>0.41</v>
      </c>
      <c r="N37">
        <v>0.53100000000000003</v>
      </c>
      <c r="O37">
        <v>0.42899999999999999</v>
      </c>
      <c r="P37">
        <v>0.36599999999999999</v>
      </c>
      <c r="Q37">
        <v>1</v>
      </c>
      <c r="S37" s="7">
        <f>AVT!L41</f>
        <v>3.9348989776593521E+18</v>
      </c>
      <c r="T37">
        <f t="shared" si="35"/>
        <v>0.32911426410404104</v>
      </c>
      <c r="V37">
        <f t="shared" si="4"/>
        <v>1.5561548596391421</v>
      </c>
      <c r="X37" s="33" t="s">
        <v>203</v>
      </c>
      <c r="Y37" s="32">
        <f>500*(Y33-Y34)</f>
        <v>0</v>
      </c>
      <c r="Z37" s="32">
        <f>500*(Z33-Z34)</f>
        <v>-3.0929415749607059</v>
      </c>
      <c r="AA37" s="34"/>
      <c r="AB37" s="32"/>
      <c r="AC37" s="1" t="s">
        <v>195</v>
      </c>
      <c r="AD37" s="16">
        <f>AVERAGE(AD35:AK35)</f>
        <v>68.176254503509767</v>
      </c>
      <c r="AE37" s="5"/>
      <c r="AF37" s="5"/>
      <c r="AG37" s="5"/>
      <c r="AH37" s="5"/>
      <c r="AI37" s="5"/>
      <c r="AJ37" s="5"/>
      <c r="AK37" s="5"/>
      <c r="AN37">
        <v>35</v>
      </c>
      <c r="AO37" s="7">
        <v>8.4170906956474202E+17</v>
      </c>
      <c r="AP37" s="51">
        <f t="shared" si="8"/>
        <v>0.31215809419059137</v>
      </c>
    </row>
    <row r="38" spans="1:42" x14ac:dyDescent="0.25">
      <c r="A38">
        <f>AVT!A42</f>
        <v>480</v>
      </c>
      <c r="B38">
        <v>1.62</v>
      </c>
      <c r="D38">
        <f t="shared" si="0"/>
        <v>5.0402029140483675</v>
      </c>
      <c r="F38">
        <v>9.5640000000000003E-2</v>
      </c>
      <c r="G38">
        <v>0.13902</v>
      </c>
      <c r="H38">
        <v>0.81294999999999995</v>
      </c>
      <c r="I38">
        <v>0.214</v>
      </c>
      <c r="J38">
        <v>0.15</v>
      </c>
      <c r="K38">
        <v>0.109</v>
      </c>
      <c r="L38">
        <v>0.28100000000000003</v>
      </c>
      <c r="M38">
        <v>0.41499999999999998</v>
      </c>
      <c r="N38">
        <v>0.51900000000000002</v>
      </c>
      <c r="O38">
        <v>0.40799999999999997</v>
      </c>
      <c r="P38">
        <v>0.35199999999999998</v>
      </c>
      <c r="Q38">
        <v>1</v>
      </c>
      <c r="S38" s="7">
        <f>AVT!L42</f>
        <v>4.1762287464821873E+18</v>
      </c>
      <c r="T38">
        <f t="shared" si="35"/>
        <v>0.34566051216482513</v>
      </c>
      <c r="V38">
        <f t="shared" si="4"/>
        <v>1.6343906796473691</v>
      </c>
      <c r="X38" s="33" t="s">
        <v>204</v>
      </c>
      <c r="Y38" s="32">
        <f>500*(Y34-Y35)</f>
        <v>0</v>
      </c>
      <c r="Z38" s="32">
        <f>200*(Z34-Z35)</f>
        <v>67.724274514521412</v>
      </c>
      <c r="AA38" s="34"/>
      <c r="AB38" s="32"/>
      <c r="AN38">
        <v>36</v>
      </c>
      <c r="AO38" s="7">
        <v>9.2323101947003904E+17</v>
      </c>
      <c r="AP38" s="51">
        <f t="shared" ref="AP38:AP69" si="38">AO38/S34</f>
        <v>0.3104332081214633</v>
      </c>
    </row>
    <row r="39" spans="1:42" x14ac:dyDescent="0.25">
      <c r="A39">
        <f>AVT!A43</f>
        <v>485</v>
      </c>
      <c r="B39">
        <v>1.57</v>
      </c>
      <c r="D39">
        <f t="shared" si="0"/>
        <v>4.8846410957135413</v>
      </c>
      <c r="F39">
        <v>5.7950000000000002E-2</v>
      </c>
      <c r="G39">
        <v>0.16930000000000001</v>
      </c>
      <c r="H39">
        <v>0.61619999999999997</v>
      </c>
      <c r="I39">
        <v>0.214</v>
      </c>
      <c r="J39">
        <v>0.159</v>
      </c>
      <c r="K39">
        <v>0.126</v>
      </c>
      <c r="L39">
        <v>0.308</v>
      </c>
      <c r="M39">
        <v>0.41799999999999998</v>
      </c>
      <c r="N39">
        <v>0.504</v>
      </c>
      <c r="O39">
        <v>0.38500000000000001</v>
      </c>
      <c r="P39">
        <v>0.33700000000000002</v>
      </c>
      <c r="Q39">
        <v>1</v>
      </c>
      <c r="S39" s="7">
        <f>AVT!L43</f>
        <v>5.0353260798136218E+18</v>
      </c>
      <c r="T39">
        <f t="shared" si="35"/>
        <v>0.41247021157277208</v>
      </c>
      <c r="V39">
        <f t="shared" si="4"/>
        <v>1.950287769941337</v>
      </c>
      <c r="X39" s="33"/>
      <c r="Y39" s="32"/>
      <c r="Z39" s="32"/>
      <c r="AA39" s="34"/>
      <c r="AB39" s="32"/>
      <c r="AD39" s="24"/>
      <c r="AN39">
        <v>37</v>
      </c>
      <c r="AO39" s="7">
        <v>9.3891031236927002E+17</v>
      </c>
      <c r="AP39" s="51">
        <f t="shared" si="38"/>
        <v>0.28657901265711822</v>
      </c>
    </row>
    <row r="40" spans="1:42" x14ac:dyDescent="0.25">
      <c r="A40">
        <f>AVT!A44</f>
        <v>490</v>
      </c>
      <c r="B40">
        <v>1.62</v>
      </c>
      <c r="D40">
        <f t="shared" si="0"/>
        <v>5.0402029140483675</v>
      </c>
      <c r="F40">
        <v>3.2009999999999997E-2</v>
      </c>
      <c r="G40">
        <v>0.20802000000000001</v>
      </c>
      <c r="H40">
        <v>0.46517999999999998</v>
      </c>
      <c r="I40">
        <v>0.216</v>
      </c>
      <c r="J40">
        <v>0.17399999999999999</v>
      </c>
      <c r="K40">
        <v>0.14799999999999999</v>
      </c>
      <c r="L40">
        <v>0.33200000000000002</v>
      </c>
      <c r="M40">
        <v>0.41899999999999998</v>
      </c>
      <c r="N40">
        <v>0.48799999999999999</v>
      </c>
      <c r="O40">
        <v>0.36299999999999999</v>
      </c>
      <c r="P40">
        <v>0.32500000000000001</v>
      </c>
      <c r="Q40">
        <v>1</v>
      </c>
      <c r="S40" s="7">
        <f>AVT!L44</f>
        <v>5.9742272497583759E+18</v>
      </c>
      <c r="T40">
        <f t="shared" si="35"/>
        <v>0.48438689673260249</v>
      </c>
      <c r="V40">
        <f t="shared" si="4"/>
        <v>2.2903322812458655</v>
      </c>
      <c r="X40" s="35" t="s">
        <v>333</v>
      </c>
      <c r="Y40" s="32"/>
      <c r="Z40" s="32"/>
      <c r="AA40" s="34"/>
      <c r="AB40" s="32"/>
      <c r="AN40">
        <v>38</v>
      </c>
      <c r="AO40" s="7">
        <v>1.0426134574439E+18</v>
      </c>
      <c r="AP40" s="51">
        <f t="shared" si="38"/>
        <v>0.29289086876174275</v>
      </c>
    </row>
    <row r="41" spans="1:42" x14ac:dyDescent="0.25">
      <c r="A41">
        <f>AVT!A45</f>
        <v>495</v>
      </c>
      <c r="B41">
        <v>1.65</v>
      </c>
      <c r="D41">
        <f t="shared" si="0"/>
        <v>5.1335400050492623</v>
      </c>
      <c r="F41">
        <v>1.47E-2</v>
      </c>
      <c r="G41">
        <v>0.2586</v>
      </c>
      <c r="H41">
        <v>0.3533</v>
      </c>
      <c r="I41">
        <v>0.218</v>
      </c>
      <c r="J41">
        <v>0.19</v>
      </c>
      <c r="K41">
        <v>0.17199999999999999</v>
      </c>
      <c r="L41">
        <v>0.35199999999999998</v>
      </c>
      <c r="M41">
        <v>0.41699999999999998</v>
      </c>
      <c r="N41">
        <v>0.46899999999999997</v>
      </c>
      <c r="O41">
        <v>0.34100000000000003</v>
      </c>
      <c r="P41">
        <v>0.31</v>
      </c>
      <c r="Q41">
        <v>1</v>
      </c>
      <c r="S41" s="7">
        <f>AVT!L45</f>
        <v>6.0429667238780221E+18</v>
      </c>
      <c r="T41">
        <f t="shared" si="35"/>
        <v>0.48501116014288204</v>
      </c>
      <c r="V41">
        <f t="shared" si="4"/>
        <v>2.2932839932971376</v>
      </c>
      <c r="X41" s="36" t="s">
        <v>205</v>
      </c>
      <c r="Y41" s="47" t="s">
        <v>306</v>
      </c>
      <c r="Z41" s="37">
        <f>SQRT((_u-0.292)^2+(_v-0.24)^2)</f>
        <v>0.13742872696888392</v>
      </c>
      <c r="AC41" s="1" t="s">
        <v>334</v>
      </c>
      <c r="AH41" s="26"/>
      <c r="AI41" s="26"/>
      <c r="AN41">
        <v>39</v>
      </c>
      <c r="AO41" s="7">
        <v>1.12899424788313E+18</v>
      </c>
      <c r="AP41" s="51">
        <f t="shared" si="38"/>
        <v>0.2869182294877376</v>
      </c>
    </row>
    <row r="42" spans="1:42" x14ac:dyDescent="0.25">
      <c r="A42">
        <f>AVT!A46</f>
        <v>500</v>
      </c>
      <c r="B42">
        <v>1.55</v>
      </c>
      <c r="D42">
        <f t="shared" si="0"/>
        <v>4.8224163683796109</v>
      </c>
      <c r="F42">
        <v>4.8999999999999998E-3</v>
      </c>
      <c r="G42">
        <v>0.32300000000000001</v>
      </c>
      <c r="H42">
        <v>0.27200000000000002</v>
      </c>
      <c r="I42">
        <v>0.223</v>
      </c>
      <c r="J42">
        <v>0.20699999999999999</v>
      </c>
      <c r="K42">
        <v>0.19800000000000001</v>
      </c>
      <c r="L42">
        <v>0.37</v>
      </c>
      <c r="M42">
        <v>0.41299999999999998</v>
      </c>
      <c r="N42">
        <v>0.45</v>
      </c>
      <c r="O42">
        <v>0.32400000000000001</v>
      </c>
      <c r="P42">
        <v>0.29899999999999999</v>
      </c>
      <c r="Q42">
        <v>1</v>
      </c>
      <c r="S42" s="7">
        <f>AVT!L46</f>
        <v>5.63305895853969E+18</v>
      </c>
      <c r="T42">
        <f t="shared" si="35"/>
        <v>0.44759066525067298</v>
      </c>
      <c r="V42">
        <f t="shared" si="4"/>
        <v>2.1163482256082466</v>
      </c>
      <c r="X42" s="36" t="s">
        <v>199</v>
      </c>
      <c r="Y42" s="47" t="s">
        <v>307</v>
      </c>
      <c r="Z42" s="38">
        <f>ACOS((_u-0.29)/_Lfp)</f>
        <v>2.0382778810894702</v>
      </c>
      <c r="AC42" s="52" t="s">
        <v>335</v>
      </c>
      <c r="AD42" s="52" t="s">
        <v>336</v>
      </c>
      <c r="AE42" s="52" t="s">
        <v>179</v>
      </c>
      <c r="AF42" s="52" t="s">
        <v>172</v>
      </c>
      <c r="AG42" s="52" t="s">
        <v>173</v>
      </c>
      <c r="AH42" s="52" t="s">
        <v>337</v>
      </c>
      <c r="AI42" s="52" t="s">
        <v>338</v>
      </c>
      <c r="AN42">
        <v>40</v>
      </c>
      <c r="AO42" s="7">
        <v>1.13526235682554E+18</v>
      </c>
      <c r="AP42" s="51">
        <f t="shared" si="38"/>
        <v>0.27183912226594847</v>
      </c>
    </row>
    <row r="43" spans="1:42" x14ac:dyDescent="0.25">
      <c r="A43">
        <f>AVT!A47</f>
        <v>505</v>
      </c>
      <c r="B43">
        <v>1.56</v>
      </c>
      <c r="D43">
        <f t="shared" si="0"/>
        <v>4.8535287320465761</v>
      </c>
      <c r="F43">
        <v>2.3999999999999998E-3</v>
      </c>
      <c r="G43">
        <v>0.4073</v>
      </c>
      <c r="H43">
        <v>0.21229999999999999</v>
      </c>
      <c r="I43">
        <v>0.22500000000000001</v>
      </c>
      <c r="J43">
        <v>0.22500000000000001</v>
      </c>
      <c r="K43">
        <v>0.221</v>
      </c>
      <c r="L43">
        <v>0.38300000000000001</v>
      </c>
      <c r="M43">
        <v>0.40899999999999997</v>
      </c>
      <c r="N43">
        <v>0.43099999999999999</v>
      </c>
      <c r="O43">
        <v>0.311</v>
      </c>
      <c r="P43">
        <v>0.28899999999999998</v>
      </c>
      <c r="Q43">
        <v>1</v>
      </c>
      <c r="S43" s="7">
        <f>AVT!L47</f>
        <v>5.6631027159376712E+18</v>
      </c>
      <c r="T43">
        <f t="shared" si="35"/>
        <v>0.44552265064092006</v>
      </c>
      <c r="V43">
        <f t="shared" si="4"/>
        <v>2.1065700077192941</v>
      </c>
      <c r="X43" s="48" t="s">
        <v>206</v>
      </c>
      <c r="Y43" s="49" t="s">
        <v>308</v>
      </c>
      <c r="Z43" s="37">
        <f>_k6*_a_Duv^6+_k5*_a_Duv^5+_k4*_a_Duv^4+_k3*_a_Duv^3+_k2*_a_Duv^2+_k1*_a_Duv^1+_k0</f>
        <v>0.11541200329301682</v>
      </c>
      <c r="AC43" s="52">
        <v>1000</v>
      </c>
      <c r="AD43" s="52">
        <v>0.443</v>
      </c>
      <c r="AE43" s="52">
        <v>0.53300000000000003</v>
      </c>
      <c r="AF43" s="52">
        <v>0.443</v>
      </c>
      <c r="AG43" s="52">
        <f>AE43*2/3</f>
        <v>0.35533333333333333</v>
      </c>
      <c r="AH43" s="53">
        <f>((_u-AD43)^2+(_vv-AE43)^2)^0.5</f>
        <v>0.21513977004222903</v>
      </c>
      <c r="AI43" s="53">
        <f t="shared" ref="AI43:AI83" si="39">((_u-AF43)^2+(_v-AG43)^2)^0.5</f>
        <v>0.21502370662882869</v>
      </c>
      <c r="AN43">
        <v>41</v>
      </c>
      <c r="AO43" s="7">
        <v>1.1967441364520599E+18</v>
      </c>
      <c r="AP43" s="51">
        <f t="shared" si="38"/>
        <v>0.23766963995633753</v>
      </c>
    </row>
    <row r="44" spans="1:42" x14ac:dyDescent="0.25">
      <c r="A44">
        <f>AVT!A48</f>
        <v>510</v>
      </c>
      <c r="B44">
        <v>1.55</v>
      </c>
      <c r="D44">
        <f t="shared" si="0"/>
        <v>4.8224163683796109</v>
      </c>
      <c r="F44">
        <v>9.2999999999999992E-3</v>
      </c>
      <c r="G44">
        <v>0.503</v>
      </c>
      <c r="H44">
        <v>0.15820000000000001</v>
      </c>
      <c r="I44">
        <v>0.22600000000000001</v>
      </c>
      <c r="J44">
        <v>0.24199999999999999</v>
      </c>
      <c r="K44">
        <v>0.24099999999999999</v>
      </c>
      <c r="L44">
        <v>0.39</v>
      </c>
      <c r="M44">
        <v>0.40300000000000002</v>
      </c>
      <c r="N44">
        <v>0.41399999999999998</v>
      </c>
      <c r="O44">
        <v>0.30099999999999999</v>
      </c>
      <c r="P44">
        <v>0.28299999999999997</v>
      </c>
      <c r="Q44">
        <v>1</v>
      </c>
      <c r="S44" s="7">
        <f>AVT!L48</f>
        <v>5.594621977818241E+18</v>
      </c>
      <c r="T44">
        <f t="shared" si="35"/>
        <v>0.43582014314319178</v>
      </c>
      <c r="V44">
        <f t="shared" si="4"/>
        <v>2.0606935269949518</v>
      </c>
      <c r="X44" s="48" t="s">
        <v>207</v>
      </c>
      <c r="Y44" s="49"/>
      <c r="Z44" s="38">
        <f>Z41-Z43</f>
        <v>2.20167236758671E-2</v>
      </c>
      <c r="AC44" s="52">
        <v>1200</v>
      </c>
      <c r="AD44" s="52">
        <v>0.40200000000000002</v>
      </c>
      <c r="AE44" s="52">
        <v>0.53800000000000003</v>
      </c>
      <c r="AF44" s="52">
        <v>0.40200000000000002</v>
      </c>
      <c r="AG44" s="52">
        <f t="shared" ref="AG44:AG83" si="40">AE44*2/3</f>
        <v>0.35866666666666669</v>
      </c>
      <c r="AH44" s="53">
        <f t="shared" ref="AH44:AH83" si="41">((_u-AD44)^2+(_vv-AE44)^2)^0.5</f>
        <v>0.17398849341275466</v>
      </c>
      <c r="AI44" s="53">
        <f t="shared" si="39"/>
        <v>0.17395644986279599</v>
      </c>
      <c r="AN44">
        <v>42</v>
      </c>
      <c r="AO44" s="7">
        <v>1.20315957210975E+18</v>
      </c>
      <c r="AP44" s="51">
        <f t="shared" si="38"/>
        <v>0.20139166486484275</v>
      </c>
    </row>
    <row r="45" spans="1:42" x14ac:dyDescent="0.25">
      <c r="A45">
        <f>AVT!A49</f>
        <v>515</v>
      </c>
      <c r="B45">
        <v>1.53</v>
      </c>
      <c r="D45">
        <f t="shared" si="0"/>
        <v>4.7601916410456804</v>
      </c>
      <c r="F45">
        <v>2.9100000000000001E-2</v>
      </c>
      <c r="G45">
        <v>0.60819999999999996</v>
      </c>
      <c r="H45">
        <v>0.11169999999999999</v>
      </c>
      <c r="I45">
        <v>0.22600000000000001</v>
      </c>
      <c r="J45">
        <v>0.253</v>
      </c>
      <c r="K45">
        <v>0.26</v>
      </c>
      <c r="L45">
        <v>0.39400000000000002</v>
      </c>
      <c r="M45">
        <v>0.39600000000000002</v>
      </c>
      <c r="N45">
        <v>0.39500000000000002</v>
      </c>
      <c r="O45">
        <v>0.29099999999999998</v>
      </c>
      <c r="P45">
        <v>0.27600000000000002</v>
      </c>
      <c r="Q45">
        <v>1</v>
      </c>
      <c r="S45" s="7">
        <f>AVT!L49</f>
        <v>6.938398079224319E+18</v>
      </c>
      <c r="T45">
        <f t="shared" si="35"/>
        <v>0.53525250950389247</v>
      </c>
      <c r="V45">
        <f t="shared" si="4"/>
        <v>2.5308407585008745</v>
      </c>
      <c r="Y45" s="49"/>
      <c r="AC45" s="52">
        <v>1400</v>
      </c>
      <c r="AD45" s="52">
        <v>0.36899999999999999</v>
      </c>
      <c r="AE45" s="52">
        <v>0.54100000000000004</v>
      </c>
      <c r="AF45" s="52">
        <v>0.36899999999999999</v>
      </c>
      <c r="AG45" s="52">
        <f t="shared" si="40"/>
        <v>0.36066666666666669</v>
      </c>
      <c r="AH45" s="53">
        <f t="shared" si="41"/>
        <v>0.14093857999424697</v>
      </c>
      <c r="AI45" s="53">
        <f t="shared" si="39"/>
        <v>0.14093426381273871</v>
      </c>
      <c r="AN45">
        <v>43</v>
      </c>
      <c r="AO45" s="7">
        <v>1.1887223010488801E+18</v>
      </c>
      <c r="AP45" s="51">
        <f t="shared" si="38"/>
        <v>0.19671170724005374</v>
      </c>
    </row>
    <row r="46" spans="1:42" x14ac:dyDescent="0.25">
      <c r="A46">
        <f>AVT!A50</f>
        <v>520</v>
      </c>
      <c r="B46">
        <v>1.52</v>
      </c>
      <c r="D46">
        <f t="shared" si="0"/>
        <v>4.7290792773787151</v>
      </c>
      <c r="F46">
        <v>6.3270000000000007E-2</v>
      </c>
      <c r="G46">
        <v>0.71</v>
      </c>
      <c r="H46">
        <v>7.825E-2</v>
      </c>
      <c r="I46">
        <v>0.22500000000000001</v>
      </c>
      <c r="J46">
        <v>0.26</v>
      </c>
      <c r="K46">
        <v>0.27800000000000002</v>
      </c>
      <c r="L46">
        <v>0.39500000000000002</v>
      </c>
      <c r="M46">
        <v>0.38900000000000001</v>
      </c>
      <c r="N46">
        <v>0.377</v>
      </c>
      <c r="O46">
        <v>0.28299999999999997</v>
      </c>
      <c r="P46">
        <v>0.27</v>
      </c>
      <c r="Q46">
        <v>1</v>
      </c>
      <c r="S46" s="7">
        <f>AVT!L50</f>
        <v>8.8138825588398653E+18</v>
      </c>
      <c r="T46">
        <f t="shared" si="35"/>
        <v>0.67339617286171727</v>
      </c>
      <c r="V46">
        <f t="shared" si="4"/>
        <v>3.1840270725242452</v>
      </c>
      <c r="X46" s="1" t="s">
        <v>339</v>
      </c>
      <c r="Y46" s="50"/>
      <c r="AC46" s="52">
        <v>1600</v>
      </c>
      <c r="AD46" s="52">
        <v>0.34200000000000003</v>
      </c>
      <c r="AE46" s="52">
        <v>0.54200000000000004</v>
      </c>
      <c r="AF46" s="52">
        <v>0.34200000000000003</v>
      </c>
      <c r="AG46" s="52">
        <f t="shared" si="40"/>
        <v>0.36133333333333334</v>
      </c>
      <c r="AH46" s="53">
        <f t="shared" si="41"/>
        <v>0.11393182120460268</v>
      </c>
      <c r="AI46" s="53">
        <f t="shared" si="39"/>
        <v>0.11393125985446112</v>
      </c>
      <c r="AN46">
        <v>44</v>
      </c>
      <c r="AO46" s="7">
        <v>1.1733321284105999E+18</v>
      </c>
      <c r="AP46" s="51">
        <f t="shared" si="38"/>
        <v>0.20829395485588414</v>
      </c>
    </row>
    <row r="47" spans="1:42" x14ac:dyDescent="0.25">
      <c r="A47">
        <f>AVT!A51</f>
        <v>525</v>
      </c>
      <c r="B47">
        <v>1.58</v>
      </c>
      <c r="D47">
        <f t="shared" si="0"/>
        <v>4.9157534593805066</v>
      </c>
      <c r="F47">
        <v>0.1096</v>
      </c>
      <c r="G47">
        <v>0.79320000000000002</v>
      </c>
      <c r="H47">
        <v>5.7250000000000002E-2</v>
      </c>
      <c r="I47">
        <v>0.22500000000000001</v>
      </c>
      <c r="J47">
        <v>0.26400000000000001</v>
      </c>
      <c r="K47">
        <v>0.30199999999999999</v>
      </c>
      <c r="L47">
        <v>0.39200000000000002</v>
      </c>
      <c r="M47">
        <v>0.38100000000000001</v>
      </c>
      <c r="N47">
        <v>0.35799999999999998</v>
      </c>
      <c r="O47">
        <v>0.27300000000000002</v>
      </c>
      <c r="P47">
        <v>0.26200000000000001</v>
      </c>
      <c r="Q47">
        <v>1</v>
      </c>
      <c r="S47" s="7">
        <f>AVT!L51</f>
        <v>1.1629973520328704E+19</v>
      </c>
      <c r="T47">
        <f t="shared" si="35"/>
        <v>0.88008810355080735</v>
      </c>
      <c r="V47">
        <f t="shared" si="4"/>
        <v>4.1613309680744681</v>
      </c>
      <c r="X47" s="48" t="s">
        <v>309</v>
      </c>
      <c r="Y47" s="49" t="s">
        <v>310</v>
      </c>
      <c r="Z47">
        <v>-6.1679300000000003E-3</v>
      </c>
      <c r="AC47" s="52">
        <v>1800</v>
      </c>
      <c r="AD47" s="52">
        <v>0.32100000000000001</v>
      </c>
      <c r="AE47" s="52">
        <v>0.54200000000000004</v>
      </c>
      <c r="AF47" s="52">
        <v>0.32100000000000001</v>
      </c>
      <c r="AG47" s="52">
        <f t="shared" si="40"/>
        <v>0.36133333333333334</v>
      </c>
      <c r="AH47" s="53">
        <f t="shared" si="41"/>
        <v>9.2932049533831856E-2</v>
      </c>
      <c r="AI47" s="53">
        <f t="shared" si="39"/>
        <v>9.2931361335050769E-2</v>
      </c>
      <c r="AN47">
        <v>45</v>
      </c>
      <c r="AO47" s="7">
        <v>1.2328831884552599E+18</v>
      </c>
      <c r="AP47" s="51">
        <f t="shared" si="38"/>
        <v>0.21770454295055544</v>
      </c>
    </row>
    <row r="48" spans="1:42" x14ac:dyDescent="0.25">
      <c r="A48">
        <f>AVT!A52</f>
        <v>530</v>
      </c>
      <c r="B48">
        <v>1.54</v>
      </c>
      <c r="D48">
        <f t="shared" si="0"/>
        <v>4.7913040047126456</v>
      </c>
      <c r="F48">
        <v>0.16550000000000001</v>
      </c>
      <c r="G48">
        <v>0.86199999999999999</v>
      </c>
      <c r="H48">
        <v>4.2160000000000003E-2</v>
      </c>
      <c r="I48">
        <v>0.22700000000000001</v>
      </c>
      <c r="J48">
        <v>0.26700000000000002</v>
      </c>
      <c r="K48">
        <v>0.33900000000000002</v>
      </c>
      <c r="L48">
        <v>0.38500000000000001</v>
      </c>
      <c r="M48">
        <v>0.372</v>
      </c>
      <c r="N48">
        <v>0.34100000000000003</v>
      </c>
      <c r="O48">
        <v>0.26500000000000001</v>
      </c>
      <c r="P48">
        <v>0.25600000000000001</v>
      </c>
      <c r="Q48">
        <v>1</v>
      </c>
      <c r="S48" s="7">
        <f>AVT!L52</f>
        <v>1.4182631965682229E+19</v>
      </c>
      <c r="T48">
        <f t="shared" si="35"/>
        <v>1.0631332268565068</v>
      </c>
      <c r="V48">
        <f t="shared" si="4"/>
        <v>5.0268253851604543</v>
      </c>
      <c r="X48" s="48" t="s">
        <v>311</v>
      </c>
      <c r="Y48" s="49" t="s">
        <v>312</v>
      </c>
      <c r="Z48">
        <v>8.9394399999999999E-2</v>
      </c>
      <c r="AC48" s="52">
        <v>2000</v>
      </c>
      <c r="AD48" s="52">
        <v>0.30299999999999999</v>
      </c>
      <c r="AE48" s="52">
        <v>0.54</v>
      </c>
      <c r="AF48" s="52">
        <v>0.30299999999999999</v>
      </c>
      <c r="AG48" s="52">
        <f t="shared" si="40"/>
        <v>0.36000000000000004</v>
      </c>
      <c r="AH48" s="53">
        <f t="shared" si="41"/>
        <v>7.4971834544271768E-2</v>
      </c>
      <c r="AI48" s="53">
        <f t="shared" si="39"/>
        <v>7.4949046332045619E-2</v>
      </c>
      <c r="AN48">
        <v>46</v>
      </c>
      <c r="AO48" s="7">
        <v>1.2494216856240901E+18</v>
      </c>
      <c r="AP48" s="51">
        <f t="shared" si="38"/>
        <v>0.22332548840258418</v>
      </c>
    </row>
    <row r="49" spans="1:42" x14ac:dyDescent="0.25">
      <c r="A49">
        <f>AVT!A53</f>
        <v>535</v>
      </c>
      <c r="B49">
        <v>1.55</v>
      </c>
      <c r="D49">
        <f t="shared" si="0"/>
        <v>4.8224163683796109</v>
      </c>
      <c r="F49">
        <v>0.22575000000000001</v>
      </c>
      <c r="G49">
        <v>0.91485000000000005</v>
      </c>
      <c r="H49">
        <v>2.9839999999999998E-2</v>
      </c>
      <c r="I49">
        <v>0.23</v>
      </c>
      <c r="J49">
        <v>0.26900000000000002</v>
      </c>
      <c r="K49">
        <v>0.37</v>
      </c>
      <c r="L49">
        <v>0.377</v>
      </c>
      <c r="M49">
        <v>0.36299999999999999</v>
      </c>
      <c r="N49">
        <v>0.32500000000000001</v>
      </c>
      <c r="O49">
        <v>0.26</v>
      </c>
      <c r="P49">
        <v>0.251</v>
      </c>
      <c r="Q49">
        <v>1</v>
      </c>
      <c r="S49" s="7">
        <f>AVT!L53</f>
        <v>1.4848857680302721E+19</v>
      </c>
      <c r="T49">
        <f t="shared" si="35"/>
        <v>1.1026710961656592</v>
      </c>
      <c r="V49">
        <f t="shared" si="4"/>
        <v>5.2137727592972514</v>
      </c>
      <c r="X49" s="48" t="s">
        <v>313</v>
      </c>
      <c r="Y49" s="49" t="s">
        <v>314</v>
      </c>
      <c r="Z49">
        <v>-0.51797219999999999</v>
      </c>
      <c r="AC49" s="52">
        <v>2200</v>
      </c>
      <c r="AD49" s="52">
        <v>0.28799999999999998</v>
      </c>
      <c r="AE49" s="52">
        <v>0.53800000000000003</v>
      </c>
      <c r="AF49" s="52">
        <v>0.28799999999999998</v>
      </c>
      <c r="AG49" s="52">
        <f t="shared" si="40"/>
        <v>0.35866666666666669</v>
      </c>
      <c r="AH49" s="53">
        <f t="shared" si="41"/>
        <v>6.0098011480771027E-2</v>
      </c>
      <c r="AI49" s="53">
        <f t="shared" si="39"/>
        <v>6.0005179716172571E-2</v>
      </c>
      <c r="AN49">
        <v>47</v>
      </c>
      <c r="AO49" s="7">
        <v>1.2930999788166799E+18</v>
      </c>
      <c r="AP49" s="51">
        <f t="shared" si="38"/>
        <v>0.18636866378258346</v>
      </c>
    </row>
    <row r="50" spans="1:42" x14ac:dyDescent="0.25">
      <c r="A50">
        <f>AVT!A54</f>
        <v>540</v>
      </c>
      <c r="B50">
        <v>1.48</v>
      </c>
      <c r="D50">
        <f t="shared" si="0"/>
        <v>4.6046298227108542</v>
      </c>
      <c r="F50">
        <v>0.29039999999999999</v>
      </c>
      <c r="G50">
        <v>0.95399999999999996</v>
      </c>
      <c r="H50">
        <v>2.0299999999999999E-2</v>
      </c>
      <c r="I50">
        <v>0.23599999999999999</v>
      </c>
      <c r="J50">
        <v>0.27200000000000002</v>
      </c>
      <c r="K50">
        <v>0.39200000000000002</v>
      </c>
      <c r="L50">
        <v>0.36699999999999999</v>
      </c>
      <c r="M50">
        <v>0.35299999999999998</v>
      </c>
      <c r="N50">
        <v>0.309</v>
      </c>
      <c r="O50">
        <v>0.25700000000000001</v>
      </c>
      <c r="P50">
        <v>0.25</v>
      </c>
      <c r="Q50">
        <v>1</v>
      </c>
      <c r="S50" s="7">
        <f>AVT!L54</f>
        <v>1.4451736113116469E+19</v>
      </c>
      <c r="T50">
        <f t="shared" si="35"/>
        <v>1.0632441233522136</v>
      </c>
      <c r="V50">
        <f t="shared" si="4"/>
        <v>5.0273497383700638</v>
      </c>
      <c r="X50" s="48" t="s">
        <v>315</v>
      </c>
      <c r="Y50" s="49" t="s">
        <v>316</v>
      </c>
      <c r="Z50">
        <v>1.5317403000000001</v>
      </c>
      <c r="AC50" s="52">
        <v>2400</v>
      </c>
      <c r="AD50" s="52">
        <v>0.27600000000000002</v>
      </c>
      <c r="AE50" s="52">
        <v>0.53500000000000003</v>
      </c>
      <c r="AF50" s="52">
        <v>0.27600000000000002</v>
      </c>
      <c r="AG50" s="52">
        <f t="shared" si="40"/>
        <v>0.35666666666666669</v>
      </c>
      <c r="AH50" s="53">
        <f t="shared" si="41"/>
        <v>4.8510932001727347E-2</v>
      </c>
      <c r="AI50" s="53">
        <f t="shared" si="39"/>
        <v>4.8189504621721287E-2</v>
      </c>
      <c r="AN50">
        <v>48</v>
      </c>
      <c r="AO50" s="7">
        <v>1.2701038279418801E+18</v>
      </c>
      <c r="AP50" s="51">
        <f t="shared" si="38"/>
        <v>0.14410264936739281</v>
      </c>
    </row>
    <row r="51" spans="1:42" x14ac:dyDescent="0.25">
      <c r="A51">
        <f>AVT!A55</f>
        <v>545</v>
      </c>
      <c r="B51">
        <v>1.54</v>
      </c>
      <c r="D51">
        <f t="shared" si="0"/>
        <v>4.7913040047126456</v>
      </c>
      <c r="F51">
        <v>0.35970000000000002</v>
      </c>
      <c r="G51">
        <v>0.98029999999999995</v>
      </c>
      <c r="H51">
        <v>1.34E-2</v>
      </c>
      <c r="I51">
        <v>0.245</v>
      </c>
      <c r="J51">
        <v>0.27600000000000002</v>
      </c>
      <c r="K51">
        <v>0.39900000000000002</v>
      </c>
      <c r="L51">
        <v>0.35399999999999998</v>
      </c>
      <c r="M51">
        <v>0.34200000000000003</v>
      </c>
      <c r="N51">
        <v>0.29299999999999998</v>
      </c>
      <c r="O51">
        <v>0.25700000000000001</v>
      </c>
      <c r="P51">
        <v>0.251</v>
      </c>
      <c r="Q51">
        <v>1</v>
      </c>
      <c r="S51" s="7">
        <f>AVT!L55</f>
        <v>1.5916261670016186E+19</v>
      </c>
      <c r="T51">
        <f t="shared" si="35"/>
        <v>1.1602492497505299</v>
      </c>
      <c r="V51">
        <f t="shared" si="4"/>
        <v>5.4860202225120958</v>
      </c>
      <c r="X51" s="48" t="s">
        <v>317</v>
      </c>
      <c r="Y51" s="49" t="s">
        <v>318</v>
      </c>
      <c r="Z51">
        <v>-2.4243787000000001</v>
      </c>
      <c r="AC51" s="52">
        <v>2600</v>
      </c>
      <c r="AD51" s="52">
        <v>0.26600000000000001</v>
      </c>
      <c r="AE51" s="52">
        <v>0.53100000000000003</v>
      </c>
      <c r="AF51" s="52">
        <v>0.26600000000000001</v>
      </c>
      <c r="AG51" s="52">
        <f t="shared" si="40"/>
        <v>0.35400000000000004</v>
      </c>
      <c r="AH51" s="53">
        <f t="shared" si="41"/>
        <v>3.9629950448983951E-2</v>
      </c>
      <c r="AI51" s="53">
        <f t="shared" si="39"/>
        <v>3.8695196255977095E-2</v>
      </c>
      <c r="AN51">
        <v>49</v>
      </c>
      <c r="AO51" s="7">
        <v>1.3467701558930701E+18</v>
      </c>
      <c r="AP51" s="51">
        <f t="shared" si="38"/>
        <v>0.11580165281881102</v>
      </c>
    </row>
    <row r="52" spans="1:42" x14ac:dyDescent="0.25">
      <c r="A52">
        <f>AVT!A56</f>
        <v>550</v>
      </c>
      <c r="B52">
        <v>1.54</v>
      </c>
      <c r="D52">
        <f t="shared" si="0"/>
        <v>4.7913040047126456</v>
      </c>
      <c r="F52">
        <v>0.43345</v>
      </c>
      <c r="G52">
        <v>0.99495</v>
      </c>
      <c r="H52">
        <v>8.7500000000000008E-3</v>
      </c>
      <c r="I52">
        <v>0.253</v>
      </c>
      <c r="J52">
        <v>0.28199999999999997</v>
      </c>
      <c r="K52">
        <v>0.4</v>
      </c>
      <c r="L52">
        <v>0.34100000000000003</v>
      </c>
      <c r="M52">
        <v>0.33100000000000002</v>
      </c>
      <c r="N52">
        <v>0.27900000000000003</v>
      </c>
      <c r="O52">
        <v>0.25900000000000001</v>
      </c>
      <c r="P52">
        <v>0.254</v>
      </c>
      <c r="Q52">
        <v>1</v>
      </c>
      <c r="S52" s="7">
        <f>AVT!L56</f>
        <v>1.657815046038006E+19</v>
      </c>
      <c r="T52">
        <f t="shared" si="35"/>
        <v>1.1975126654986752</v>
      </c>
      <c r="V52">
        <f t="shared" si="4"/>
        <v>5.662213271030037</v>
      </c>
      <c r="X52" s="48" t="s">
        <v>319</v>
      </c>
      <c r="Y52" s="49" t="s">
        <v>320</v>
      </c>
      <c r="Z52">
        <v>1.9258649999999999</v>
      </c>
      <c r="AC52" s="52">
        <v>2800</v>
      </c>
      <c r="AD52" s="52">
        <v>0.25700000000000001</v>
      </c>
      <c r="AE52" s="52">
        <v>0.52800000000000002</v>
      </c>
      <c r="AF52" s="52">
        <v>0.25700000000000001</v>
      </c>
      <c r="AG52" s="52">
        <f t="shared" si="40"/>
        <v>0.35200000000000004</v>
      </c>
      <c r="AH52" s="53">
        <f t="shared" si="41"/>
        <v>3.2352084584403293E-2</v>
      </c>
      <c r="AI52" s="53">
        <f t="shared" si="39"/>
        <v>3.049879518122171E-2</v>
      </c>
      <c r="AN52">
        <v>50</v>
      </c>
      <c r="AO52" s="7">
        <v>1.3176093709257101E+18</v>
      </c>
      <c r="AP52" s="51">
        <f t="shared" si="38"/>
        <v>9.2903022098714455E-2</v>
      </c>
    </row>
    <row r="53" spans="1:42" x14ac:dyDescent="0.25">
      <c r="A53">
        <f>AVT!A57</f>
        <v>555</v>
      </c>
      <c r="B53">
        <v>1.56</v>
      </c>
      <c r="D53">
        <f t="shared" si="0"/>
        <v>4.8535287320465761</v>
      </c>
      <c r="F53">
        <v>0.51205000000000001</v>
      </c>
      <c r="G53">
        <v>1</v>
      </c>
      <c r="H53">
        <v>5.7499999999999999E-3</v>
      </c>
      <c r="I53">
        <v>0.26200000000000001</v>
      </c>
      <c r="J53">
        <v>0.28899999999999998</v>
      </c>
      <c r="K53">
        <v>0.39300000000000002</v>
      </c>
      <c r="L53">
        <v>0.32700000000000001</v>
      </c>
      <c r="M53">
        <v>0.32</v>
      </c>
      <c r="N53">
        <v>0.26500000000000001</v>
      </c>
      <c r="O53">
        <v>0.26</v>
      </c>
      <c r="P53">
        <v>0.25800000000000001</v>
      </c>
      <c r="Q53">
        <v>1</v>
      </c>
      <c r="S53" s="7">
        <f>AVT!L57</f>
        <v>1.6686198977473952E+19</v>
      </c>
      <c r="T53">
        <f t="shared" si="35"/>
        <v>1.1944587686618313</v>
      </c>
      <c r="V53">
        <f t="shared" si="4"/>
        <v>5.6477734945699414</v>
      </c>
      <c r="X53" s="48" t="s">
        <v>321</v>
      </c>
      <c r="Y53" s="49" t="s">
        <v>322</v>
      </c>
      <c r="Z53">
        <v>-0.47110600000000002</v>
      </c>
      <c r="AC53" s="52">
        <v>3000</v>
      </c>
      <c r="AD53" s="52">
        <v>0.25</v>
      </c>
      <c r="AE53" s="52">
        <v>0.52400000000000002</v>
      </c>
      <c r="AF53" s="52">
        <v>0.25</v>
      </c>
      <c r="AG53" s="52">
        <f t="shared" si="40"/>
        <v>0.34933333333333333</v>
      </c>
      <c r="AH53" s="53">
        <f t="shared" si="41"/>
        <v>2.8678645199925905E-2</v>
      </c>
      <c r="AI53" s="53">
        <f t="shared" si="39"/>
        <v>2.5154326042071344E-2</v>
      </c>
      <c r="AN53">
        <v>51</v>
      </c>
      <c r="AO53" s="7">
        <v>1.2438768408042501E+18</v>
      </c>
      <c r="AP53" s="51">
        <f t="shared" si="38"/>
        <v>8.376919407438832E-2</v>
      </c>
    </row>
    <row r="54" spans="1:42" x14ac:dyDescent="0.25">
      <c r="A54">
        <f>AVT!A58</f>
        <v>560</v>
      </c>
      <c r="B54">
        <v>1.47</v>
      </c>
      <c r="D54">
        <f t="shared" si="0"/>
        <v>4.573517459043889</v>
      </c>
      <c r="F54">
        <v>0.59450000000000003</v>
      </c>
      <c r="G54">
        <v>0.995</v>
      </c>
      <c r="H54">
        <v>3.8999999999999998E-3</v>
      </c>
      <c r="I54">
        <v>0.27200000000000002</v>
      </c>
      <c r="J54">
        <v>0.29899999999999999</v>
      </c>
      <c r="K54">
        <v>0.38</v>
      </c>
      <c r="L54">
        <v>0.312</v>
      </c>
      <c r="M54">
        <v>0.308</v>
      </c>
      <c r="N54">
        <v>0.253</v>
      </c>
      <c r="O54">
        <v>0.26</v>
      </c>
      <c r="P54">
        <v>0.26400000000000001</v>
      </c>
      <c r="Q54">
        <v>1</v>
      </c>
      <c r="S54" s="7">
        <f>AVT!L58</f>
        <v>1.6001043774659705E+19</v>
      </c>
      <c r="T54">
        <f t="shared" si="35"/>
        <v>1.1351859684368366</v>
      </c>
      <c r="V54">
        <f t="shared" si="4"/>
        <v>5.3675132136439627</v>
      </c>
      <c r="AC54" s="52">
        <v>3200</v>
      </c>
      <c r="AD54" s="52">
        <v>0.24299999999999999</v>
      </c>
      <c r="AE54" s="52">
        <v>0.52</v>
      </c>
      <c r="AF54" s="52">
        <v>0.24299999999999999</v>
      </c>
      <c r="AG54" s="52">
        <f t="shared" si="40"/>
        <v>0.34666666666666668</v>
      </c>
      <c r="AH54" s="53">
        <f t="shared" si="41"/>
        <v>2.6986515226128792E-2</v>
      </c>
      <c r="AI54" s="53">
        <f t="shared" si="39"/>
        <v>2.1154809192657959E-2</v>
      </c>
      <c r="AN54">
        <v>52</v>
      </c>
      <c r="AO54" s="7">
        <v>1.10542102650881E+18</v>
      </c>
      <c r="AP54" s="51">
        <f t="shared" si="38"/>
        <v>7.6490534968011503E-2</v>
      </c>
    </row>
    <row r="55" spans="1:42" x14ac:dyDescent="0.25">
      <c r="A55">
        <f>AVT!A59</f>
        <v>565</v>
      </c>
      <c r="B55">
        <v>1.52</v>
      </c>
      <c r="D55">
        <f t="shared" si="0"/>
        <v>4.7290792773787151</v>
      </c>
      <c r="F55">
        <v>0.6784</v>
      </c>
      <c r="G55">
        <v>0.97860000000000003</v>
      </c>
      <c r="H55">
        <v>2.7499999999999998E-3</v>
      </c>
      <c r="I55">
        <v>0.28299999999999997</v>
      </c>
      <c r="J55">
        <v>0.309</v>
      </c>
      <c r="K55">
        <v>0.36499999999999999</v>
      </c>
      <c r="L55">
        <v>0.29599999999999999</v>
      </c>
      <c r="M55">
        <v>0.29599999999999999</v>
      </c>
      <c r="N55">
        <v>0.24099999999999999</v>
      </c>
      <c r="O55">
        <v>0.25800000000000001</v>
      </c>
      <c r="P55">
        <v>0.26900000000000002</v>
      </c>
      <c r="Q55">
        <v>1</v>
      </c>
      <c r="S55" s="7">
        <f>AVT!L59</f>
        <v>1.6449930436857395E+19</v>
      </c>
      <c r="T55">
        <f t="shared" si="35"/>
        <v>1.1567042890861394</v>
      </c>
      <c r="V55">
        <f t="shared" si="4"/>
        <v>5.4692585431599747</v>
      </c>
      <c r="X55" s="54" t="s">
        <v>340</v>
      </c>
      <c r="AC55" s="52">
        <v>3400</v>
      </c>
      <c r="AD55" s="52">
        <v>0.23699999999999999</v>
      </c>
      <c r="AE55" s="52">
        <v>0.51600000000000001</v>
      </c>
      <c r="AF55" s="52">
        <v>0.23699999999999999</v>
      </c>
      <c r="AG55" s="52">
        <f t="shared" si="40"/>
        <v>0.34400000000000003</v>
      </c>
      <c r="AH55" s="53">
        <f t="shared" si="41"/>
        <v>2.7945320523150963E-2</v>
      </c>
      <c r="AI55" s="53">
        <f t="shared" si="39"/>
        <v>1.9783721315557341E-2</v>
      </c>
      <c r="AN55">
        <v>53</v>
      </c>
      <c r="AO55" s="7">
        <v>1.06172910948957E+18</v>
      </c>
      <c r="AP55" s="51">
        <f t="shared" si="38"/>
        <v>6.6707191142107575E-2</v>
      </c>
    </row>
    <row r="56" spans="1:42" x14ac:dyDescent="0.25">
      <c r="A56">
        <f>AVT!A60</f>
        <v>570</v>
      </c>
      <c r="B56">
        <v>1.48</v>
      </c>
      <c r="D56">
        <f t="shared" si="0"/>
        <v>4.6046298227108542</v>
      </c>
      <c r="F56">
        <v>0.7621</v>
      </c>
      <c r="G56">
        <v>0.95199999999999996</v>
      </c>
      <c r="H56">
        <v>2.0999999999999999E-3</v>
      </c>
      <c r="I56">
        <v>0.29799999999999999</v>
      </c>
      <c r="J56">
        <v>0.32200000000000001</v>
      </c>
      <c r="K56">
        <v>0.34899999999999998</v>
      </c>
      <c r="L56">
        <v>0.28000000000000003</v>
      </c>
      <c r="M56">
        <v>0.28399999999999997</v>
      </c>
      <c r="N56">
        <v>0.23400000000000001</v>
      </c>
      <c r="O56">
        <v>0.25600000000000001</v>
      </c>
      <c r="P56">
        <v>0.27200000000000002</v>
      </c>
      <c r="Q56">
        <v>1</v>
      </c>
      <c r="S56" s="7">
        <f>AVT!L60</f>
        <v>1.624652769964306E+19</v>
      </c>
      <c r="T56">
        <f t="shared" si="35"/>
        <v>1.1323806190179391</v>
      </c>
      <c r="V56">
        <f t="shared" si="4"/>
        <v>5.3542486468738533</v>
      </c>
      <c r="X56" s="55" t="s">
        <v>401</v>
      </c>
      <c r="Y56" s="55" t="s">
        <v>341</v>
      </c>
      <c r="Z56" s="22">
        <f>MIN(AI43:AI83)</f>
        <v>1.9783721315557341E-2</v>
      </c>
      <c r="AC56" s="52">
        <v>3600</v>
      </c>
      <c r="AD56" s="52">
        <v>0.23300000000000001</v>
      </c>
      <c r="AE56" s="52">
        <v>0.51200000000000001</v>
      </c>
      <c r="AF56" s="52">
        <v>0.23300000000000001</v>
      </c>
      <c r="AG56" s="52">
        <f t="shared" si="40"/>
        <v>0.34133333333333332</v>
      </c>
      <c r="AH56" s="53">
        <f t="shared" si="41"/>
        <v>3.0876092973733411E-2</v>
      </c>
      <c r="AI56" s="53">
        <f t="shared" si="39"/>
        <v>2.0909585637146438E-2</v>
      </c>
      <c r="AN56">
        <v>54</v>
      </c>
      <c r="AO56" s="7">
        <v>1.00887013697619E+18</v>
      </c>
      <c r="AP56" s="51">
        <f t="shared" si="38"/>
        <v>6.0855409618055863E-2</v>
      </c>
    </row>
    <row r="57" spans="1:42" x14ac:dyDescent="0.25">
      <c r="A57">
        <f>AVT!A61</f>
        <v>575</v>
      </c>
      <c r="B57">
        <v>1.48</v>
      </c>
      <c r="D57">
        <f t="shared" si="0"/>
        <v>4.6046298227108542</v>
      </c>
      <c r="F57">
        <v>0.84250000000000003</v>
      </c>
      <c r="G57">
        <v>0.91539999999999999</v>
      </c>
      <c r="H57">
        <v>1.8E-3</v>
      </c>
      <c r="I57">
        <v>0.318</v>
      </c>
      <c r="J57">
        <v>0.32900000000000001</v>
      </c>
      <c r="K57">
        <v>0.33200000000000002</v>
      </c>
      <c r="L57">
        <v>0.26300000000000001</v>
      </c>
      <c r="M57">
        <v>0.27100000000000002</v>
      </c>
      <c r="N57">
        <v>0.22700000000000001</v>
      </c>
      <c r="O57">
        <v>0.254</v>
      </c>
      <c r="P57">
        <v>0.27400000000000002</v>
      </c>
      <c r="Q57">
        <v>1</v>
      </c>
      <c r="S57" s="7">
        <f>AVT!L61</f>
        <v>1.6422293941007405E+19</v>
      </c>
      <c r="T57">
        <f t="shared" si="35"/>
        <v>1.1346781830955168</v>
      </c>
      <c r="V57">
        <f t="shared" si="4"/>
        <v>5.3651122462209928</v>
      </c>
      <c r="X57" t="s">
        <v>342</v>
      </c>
      <c r="Y57" t="s">
        <v>343</v>
      </c>
      <c r="Z57">
        <v>2.5000000000000001E-3</v>
      </c>
      <c r="AC57" s="52">
        <v>3800</v>
      </c>
      <c r="AD57" s="52">
        <v>0.22800000000000001</v>
      </c>
      <c r="AE57" s="52">
        <v>0.50800000000000001</v>
      </c>
      <c r="AF57" s="52">
        <v>0.22800000000000001</v>
      </c>
      <c r="AG57" s="52">
        <f t="shared" si="40"/>
        <v>0.33866666666666667</v>
      </c>
      <c r="AH57" s="53">
        <f t="shared" si="41"/>
        <v>3.4479902464463322E-2</v>
      </c>
      <c r="AI57" s="53">
        <f t="shared" si="39"/>
        <v>2.2986659492414071E-2</v>
      </c>
      <c r="AN57">
        <v>55</v>
      </c>
      <c r="AO57" s="7">
        <v>1.06071709579057E+18</v>
      </c>
      <c r="AP57" s="51">
        <f t="shared" si="38"/>
        <v>6.3568527333427924E-2</v>
      </c>
    </row>
    <row r="58" spans="1:42" x14ac:dyDescent="0.25">
      <c r="A58">
        <f>AVT!A62</f>
        <v>580</v>
      </c>
      <c r="B58">
        <v>1.5</v>
      </c>
      <c r="D58">
        <f t="shared" si="0"/>
        <v>4.6668545500447838</v>
      </c>
      <c r="F58">
        <v>0.91600000000000004</v>
      </c>
      <c r="G58">
        <v>0.87</v>
      </c>
      <c r="H58">
        <v>1.65E-3</v>
      </c>
      <c r="I58">
        <v>0.34100000000000003</v>
      </c>
      <c r="J58">
        <v>0.33500000000000002</v>
      </c>
      <c r="K58">
        <v>0.315</v>
      </c>
      <c r="L58">
        <v>0.247</v>
      </c>
      <c r="M58">
        <v>0.26</v>
      </c>
      <c r="N58">
        <v>0.22500000000000001</v>
      </c>
      <c r="O58">
        <v>0.254</v>
      </c>
      <c r="P58">
        <v>0.27800000000000002</v>
      </c>
      <c r="Q58">
        <v>1</v>
      </c>
      <c r="S58" s="7">
        <f>AVT!L62</f>
        <v>1.668211424872543E+19</v>
      </c>
      <c r="T58">
        <f t="shared" si="35"/>
        <v>1.1426936806160599</v>
      </c>
      <c r="V58">
        <f t="shared" si="4"/>
        <v>5.4030120177577121</v>
      </c>
      <c r="AC58" s="52">
        <v>4000</v>
      </c>
      <c r="AD58" s="52">
        <v>0.22500000000000001</v>
      </c>
      <c r="AE58" s="52">
        <v>0.504</v>
      </c>
      <c r="AF58" s="52">
        <v>0.22500000000000001</v>
      </c>
      <c r="AG58" s="52">
        <f t="shared" si="40"/>
        <v>0.33600000000000002</v>
      </c>
      <c r="AH58" s="53">
        <f t="shared" si="41"/>
        <v>3.8602039760673321E-2</v>
      </c>
      <c r="AI58" s="53">
        <f t="shared" si="39"/>
        <v>2.5836170827637506E-2</v>
      </c>
      <c r="AN58">
        <v>56</v>
      </c>
      <c r="AO58" s="7">
        <v>1.20249415408685E+18</v>
      </c>
      <c r="AP58" s="51">
        <f t="shared" si="38"/>
        <v>7.5150982087255971E-2</v>
      </c>
    </row>
    <row r="59" spans="1:42" x14ac:dyDescent="0.25">
      <c r="A59">
        <f>AVT!A63</f>
        <v>585</v>
      </c>
      <c r="B59">
        <v>1.53</v>
      </c>
      <c r="D59">
        <f t="shared" si="0"/>
        <v>4.7601916410456804</v>
      </c>
      <c r="F59">
        <v>0.97860000000000003</v>
      </c>
      <c r="G59">
        <v>0.81630000000000003</v>
      </c>
      <c r="H59">
        <v>1.4E-3</v>
      </c>
      <c r="I59">
        <v>0.36699999999999999</v>
      </c>
      <c r="J59">
        <v>0.33900000000000002</v>
      </c>
      <c r="K59">
        <v>0.29899999999999999</v>
      </c>
      <c r="L59">
        <v>0.22900000000000001</v>
      </c>
      <c r="M59">
        <v>0.247</v>
      </c>
      <c r="N59">
        <v>0.222</v>
      </c>
      <c r="O59">
        <v>0.25900000000000001</v>
      </c>
      <c r="P59">
        <v>0.28399999999999997</v>
      </c>
      <c r="Q59">
        <v>1</v>
      </c>
      <c r="S59" s="7">
        <f>AVT!L63</f>
        <v>1.7021998355533394E+19</v>
      </c>
      <c r="T59">
        <f t="shared" si="35"/>
        <v>1.1560095081622284</v>
      </c>
      <c r="V59">
        <f t="shared" si="4"/>
        <v>5.4659734023166511</v>
      </c>
      <c r="AC59" s="52">
        <v>4200</v>
      </c>
      <c r="AD59" s="52">
        <v>0.221</v>
      </c>
      <c r="AE59" s="52">
        <v>0.5</v>
      </c>
      <c r="AF59" s="52">
        <v>0.221</v>
      </c>
      <c r="AG59" s="52">
        <f t="shared" si="40"/>
        <v>0.33333333333333331</v>
      </c>
      <c r="AH59" s="53">
        <f t="shared" si="41"/>
        <v>4.3064018064569769E-2</v>
      </c>
      <c r="AI59" s="53">
        <f t="shared" si="39"/>
        <v>2.9188859726393165E-2</v>
      </c>
      <c r="AN59">
        <v>57</v>
      </c>
      <c r="AO59" s="7">
        <v>1.4453695014595999E+18</v>
      </c>
      <c r="AP59" s="51">
        <f t="shared" si="38"/>
        <v>8.7864778942841781E-2</v>
      </c>
    </row>
    <row r="60" spans="1:42" x14ac:dyDescent="0.25">
      <c r="A60">
        <f>AVT!A64</f>
        <v>590</v>
      </c>
      <c r="B60">
        <v>1.37</v>
      </c>
      <c r="D60">
        <f t="shared" si="0"/>
        <v>4.2623938223742366</v>
      </c>
      <c r="F60">
        <v>1.0263</v>
      </c>
      <c r="G60">
        <v>0.75700000000000001</v>
      </c>
      <c r="H60">
        <v>1.1E-5</v>
      </c>
      <c r="I60">
        <v>0.39</v>
      </c>
      <c r="J60">
        <v>0.34100000000000003</v>
      </c>
      <c r="K60">
        <v>0.28499999999999998</v>
      </c>
      <c r="L60">
        <v>0.214</v>
      </c>
      <c r="M60">
        <v>0.23200000000000001</v>
      </c>
      <c r="N60">
        <v>0.221</v>
      </c>
      <c r="O60">
        <v>0.27</v>
      </c>
      <c r="P60">
        <v>0.29499999999999998</v>
      </c>
      <c r="Q60">
        <v>1</v>
      </c>
      <c r="S60" s="7">
        <f>AVT!L64</f>
        <v>1.5433780450621405E+19</v>
      </c>
      <c r="T60">
        <f t="shared" si="35"/>
        <v>1.0392667537723055</v>
      </c>
      <c r="V60">
        <f t="shared" si="4"/>
        <v>4.9139772587702657</v>
      </c>
      <c r="AC60" s="52">
        <v>4400</v>
      </c>
      <c r="AD60" s="52">
        <v>0.218</v>
      </c>
      <c r="AE60" s="52">
        <v>0.497</v>
      </c>
      <c r="AF60" s="52">
        <v>0.218</v>
      </c>
      <c r="AG60" s="52">
        <f t="shared" si="40"/>
        <v>0.33133333333333331</v>
      </c>
      <c r="AH60" s="53">
        <f t="shared" si="41"/>
        <v>4.6581152685408418E-2</v>
      </c>
      <c r="AI60" s="53">
        <f t="shared" si="39"/>
        <v>3.1948148964838809E-2</v>
      </c>
      <c r="AN60">
        <v>58</v>
      </c>
      <c r="AO60" s="7">
        <v>1.5740517686933901E+18</v>
      </c>
      <c r="AP60" s="51">
        <f t="shared" si="38"/>
        <v>9.6885426707392516E-2</v>
      </c>
    </row>
    <row r="61" spans="1:42" x14ac:dyDescent="0.25">
      <c r="A61">
        <f>AVT!A65</f>
        <v>595</v>
      </c>
      <c r="B61">
        <v>1.43</v>
      </c>
      <c r="D61">
        <f t="shared" si="0"/>
        <v>4.449068004376028</v>
      </c>
      <c r="F61">
        <v>1.0567</v>
      </c>
      <c r="G61">
        <v>0.69489999999999996</v>
      </c>
      <c r="H61">
        <v>1.0000000000000001E-5</v>
      </c>
      <c r="I61">
        <v>0.40899999999999997</v>
      </c>
      <c r="J61">
        <v>0.34100000000000003</v>
      </c>
      <c r="K61">
        <v>0.27200000000000002</v>
      </c>
      <c r="L61">
        <v>0.19800000000000001</v>
      </c>
      <c r="M61">
        <v>0.22</v>
      </c>
      <c r="N61">
        <v>0.22</v>
      </c>
      <c r="O61">
        <v>0.28399999999999997</v>
      </c>
      <c r="P61">
        <v>0.316</v>
      </c>
      <c r="Q61">
        <v>1</v>
      </c>
      <c r="S61" s="7">
        <f>AVT!L65</f>
        <v>1.6185480396636086E+19</v>
      </c>
      <c r="T61">
        <f t="shared" si="35"/>
        <v>1.0807253942811075</v>
      </c>
      <c r="V61">
        <f t="shared" si="4"/>
        <v>5.110006638042047</v>
      </c>
      <c r="AC61" s="52">
        <v>4600</v>
      </c>
      <c r="AD61" s="52">
        <v>0.216</v>
      </c>
      <c r="AE61" s="52">
        <v>0.49399999999999999</v>
      </c>
      <c r="AF61" s="52">
        <v>0.216</v>
      </c>
      <c r="AG61" s="52">
        <f t="shared" si="40"/>
        <v>0.32933333333333331</v>
      </c>
      <c r="AH61" s="53">
        <f t="shared" si="41"/>
        <v>4.9959579068300654E-2</v>
      </c>
      <c r="AI61" s="53">
        <f t="shared" si="39"/>
        <v>3.4499862810984022E-2</v>
      </c>
      <c r="AN61">
        <v>59</v>
      </c>
      <c r="AO61" s="7">
        <v>1.9700488322994701E+18</v>
      </c>
      <c r="AP61" s="51">
        <f t="shared" si="38"/>
        <v>0.11996185425594812</v>
      </c>
    </row>
    <row r="62" spans="1:42" x14ac:dyDescent="0.25">
      <c r="A62">
        <f>AVT!A66</f>
        <v>600</v>
      </c>
      <c r="B62">
        <v>1.48</v>
      </c>
      <c r="D62">
        <f t="shared" si="0"/>
        <v>4.6046298227108542</v>
      </c>
      <c r="F62">
        <v>1.0622</v>
      </c>
      <c r="G62">
        <v>0.63100000000000001</v>
      </c>
      <c r="H62">
        <v>8.0000000000000007E-5</v>
      </c>
      <c r="I62">
        <v>0.42399999999999999</v>
      </c>
      <c r="J62">
        <v>0.34200000000000003</v>
      </c>
      <c r="K62">
        <v>0.26400000000000001</v>
      </c>
      <c r="L62">
        <v>0.185</v>
      </c>
      <c r="M62">
        <v>0.21</v>
      </c>
      <c r="N62">
        <v>0.22</v>
      </c>
      <c r="O62">
        <v>0.30199999999999999</v>
      </c>
      <c r="P62">
        <v>0.34799999999999998</v>
      </c>
      <c r="Q62">
        <v>1</v>
      </c>
      <c r="S62" s="7">
        <f>AVT!L66</f>
        <v>1.6549578436903909E+19</v>
      </c>
      <c r="T62">
        <f t="shared" si="35"/>
        <v>1.0958280507849669</v>
      </c>
      <c r="V62">
        <f t="shared" si="4"/>
        <v>5.1814167070523407</v>
      </c>
      <c r="AC62" s="52">
        <v>4800</v>
      </c>
      <c r="AD62" s="52">
        <v>0.21299999999999999</v>
      </c>
      <c r="AE62" s="52">
        <v>0.49</v>
      </c>
      <c r="AF62" s="52">
        <v>0.21299999999999999</v>
      </c>
      <c r="AG62" s="52">
        <f t="shared" si="40"/>
        <v>0.32666666666666666</v>
      </c>
      <c r="AH62" s="53">
        <f t="shared" si="41"/>
        <v>5.4600488463085066E-2</v>
      </c>
      <c r="AI62" s="53">
        <f t="shared" si="39"/>
        <v>3.8093825223639244E-2</v>
      </c>
      <c r="AN62">
        <v>60</v>
      </c>
      <c r="AO62" s="7">
        <v>2.3156597736018002E+18</v>
      </c>
      <c r="AP62" s="51">
        <f t="shared" si="38"/>
        <v>0.13881092882328896</v>
      </c>
    </row>
    <row r="63" spans="1:42" x14ac:dyDescent="0.25">
      <c r="A63">
        <f>AVT!A67</f>
        <v>605</v>
      </c>
      <c r="B63">
        <v>1.49</v>
      </c>
      <c r="D63">
        <f t="shared" si="0"/>
        <v>4.6357421863778194</v>
      </c>
      <c r="F63">
        <v>1.0456000000000001</v>
      </c>
      <c r="G63">
        <v>0.56679999999999997</v>
      </c>
      <c r="H63">
        <v>6.0000000000000002E-5</v>
      </c>
      <c r="I63">
        <v>0.435</v>
      </c>
      <c r="J63">
        <v>0.34200000000000003</v>
      </c>
      <c r="K63">
        <v>0.25700000000000001</v>
      </c>
      <c r="L63">
        <v>0.17499999999999999</v>
      </c>
      <c r="M63">
        <v>0.2</v>
      </c>
      <c r="N63">
        <v>0.22</v>
      </c>
      <c r="O63">
        <v>0.32400000000000001</v>
      </c>
      <c r="P63">
        <v>0.38400000000000001</v>
      </c>
      <c r="Q63">
        <v>1</v>
      </c>
      <c r="S63" s="7">
        <f>AVT!L67</f>
        <v>1.6846731596987535E+19</v>
      </c>
      <c r="T63">
        <f t="shared" si="35"/>
        <v>1.1062849648706066</v>
      </c>
      <c r="V63">
        <f t="shared" si="4"/>
        <v>5.2308602573508871</v>
      </c>
      <c r="AC63" s="52">
        <v>5000</v>
      </c>
      <c r="AD63" s="52">
        <v>0.21099999999999999</v>
      </c>
      <c r="AE63" s="52">
        <v>0.48699999999999999</v>
      </c>
      <c r="AF63" s="52">
        <v>0.21099999999999999</v>
      </c>
      <c r="AG63" s="52">
        <f t="shared" si="40"/>
        <v>0.32466666666666666</v>
      </c>
      <c r="AH63" s="53">
        <f t="shared" si="41"/>
        <v>5.8046266853157225E-2</v>
      </c>
      <c r="AI63" s="53">
        <f t="shared" si="39"/>
        <v>4.0735273394602707E-2</v>
      </c>
      <c r="AN63">
        <v>61</v>
      </c>
      <c r="AO63" s="7">
        <v>2.6285371946476902E+18</v>
      </c>
      <c r="AP63" s="51">
        <f t="shared" si="38"/>
        <v>0.15442001225392102</v>
      </c>
    </row>
    <row r="64" spans="1:42" x14ac:dyDescent="0.25">
      <c r="A64">
        <f>AVT!A68</f>
        <v>610</v>
      </c>
      <c r="B64">
        <v>1.47</v>
      </c>
      <c r="D64">
        <f t="shared" si="0"/>
        <v>4.573517459043889</v>
      </c>
      <c r="F64">
        <v>1.0025999999999999</v>
      </c>
      <c r="G64">
        <v>0.503</v>
      </c>
      <c r="H64">
        <v>3.4E-5</v>
      </c>
      <c r="I64">
        <v>0.442</v>
      </c>
      <c r="J64">
        <v>0.34200000000000003</v>
      </c>
      <c r="K64">
        <v>0.252</v>
      </c>
      <c r="L64">
        <v>0.16900000000000001</v>
      </c>
      <c r="M64">
        <v>0.19400000000000001</v>
      </c>
      <c r="N64">
        <v>0.22</v>
      </c>
      <c r="O64">
        <v>0.34399999999999997</v>
      </c>
      <c r="P64">
        <v>0.434</v>
      </c>
      <c r="Q64">
        <v>1</v>
      </c>
      <c r="S64" s="7">
        <f>AVT!L68</f>
        <v>1.6616548469837277E+19</v>
      </c>
      <c r="T64">
        <f t="shared" si="35"/>
        <v>1.0822253727220532</v>
      </c>
      <c r="V64">
        <f t="shared" si="4"/>
        <v>5.1170990038092565</v>
      </c>
      <c r="AC64" s="52">
        <v>5200</v>
      </c>
      <c r="AD64" s="52">
        <v>0.20899999999999999</v>
      </c>
      <c r="AE64" s="52">
        <v>0.48399999999999999</v>
      </c>
      <c r="AF64" s="52">
        <v>0.20899999999999999</v>
      </c>
      <c r="AG64" s="52">
        <f t="shared" si="40"/>
        <v>0.32266666666666666</v>
      </c>
      <c r="AH64" s="53">
        <f t="shared" si="41"/>
        <v>6.1510363767160348E-2</v>
      </c>
      <c r="AI64" s="53">
        <f t="shared" si="39"/>
        <v>4.3400293511644379E-2</v>
      </c>
      <c r="AN64">
        <v>62</v>
      </c>
      <c r="AO64" s="7">
        <v>2.7690598712292598E+18</v>
      </c>
      <c r="AP64" s="51">
        <f t="shared" si="38"/>
        <v>0.1794155281713736</v>
      </c>
    </row>
    <row r="65" spans="1:42" x14ac:dyDescent="0.25">
      <c r="A65">
        <f>AVT!A69</f>
        <v>615</v>
      </c>
      <c r="B65">
        <v>1.47</v>
      </c>
      <c r="D65">
        <f t="shared" si="0"/>
        <v>4.573517459043889</v>
      </c>
      <c r="F65">
        <v>0.93840000000000001</v>
      </c>
      <c r="G65">
        <v>0.44119999999999998</v>
      </c>
      <c r="H65">
        <v>2.4000000000000001E-5</v>
      </c>
      <c r="I65">
        <v>0.44800000000000001</v>
      </c>
      <c r="J65">
        <v>0.34100000000000003</v>
      </c>
      <c r="K65">
        <v>0.247</v>
      </c>
      <c r="L65">
        <v>0.16400000000000001</v>
      </c>
      <c r="M65">
        <v>0.189</v>
      </c>
      <c r="N65">
        <v>0.22</v>
      </c>
      <c r="O65">
        <v>0.36199999999999999</v>
      </c>
      <c r="P65">
        <v>0.48199999999999998</v>
      </c>
      <c r="Q65">
        <v>1</v>
      </c>
      <c r="S65" s="7">
        <f>AVT!L69</f>
        <v>1.6643523656729131E+19</v>
      </c>
      <c r="T65">
        <f t="shared" si="35"/>
        <v>1.0751693858949518</v>
      </c>
      <c r="V65">
        <f t="shared" si="4"/>
        <v>5.0837360980098518</v>
      </c>
      <c r="AC65" s="52">
        <v>5400</v>
      </c>
      <c r="AD65" s="52">
        <v>0.20799999999999999</v>
      </c>
      <c r="AE65" s="52">
        <v>0.48099999999999998</v>
      </c>
      <c r="AF65" s="52">
        <v>0.20799999999999999</v>
      </c>
      <c r="AG65" s="52">
        <f t="shared" si="40"/>
        <v>0.32066666666666666</v>
      </c>
      <c r="AH65" s="53">
        <f t="shared" si="41"/>
        <v>6.4672577090244043E-2</v>
      </c>
      <c r="AI65" s="53">
        <f t="shared" si="39"/>
        <v>4.5636280269161375E-2</v>
      </c>
      <c r="AN65">
        <v>63</v>
      </c>
      <c r="AO65" s="7">
        <v>2.9668116595858499E+18</v>
      </c>
      <c r="AP65" s="51">
        <f t="shared" si="38"/>
        <v>0.18330080954547745</v>
      </c>
    </row>
    <row r="66" spans="1:42" x14ac:dyDescent="0.25">
      <c r="A66">
        <f>AVT!A70</f>
        <v>620</v>
      </c>
      <c r="B66">
        <v>1.47</v>
      </c>
      <c r="D66">
        <f t="shared" ref="D66:D108" si="42">B66/$C$2*100</f>
        <v>4.573517459043889</v>
      </c>
      <c r="F66">
        <v>0.85445000000000004</v>
      </c>
      <c r="G66">
        <v>0.38100000000000001</v>
      </c>
      <c r="H66">
        <v>1.9000000000000001E-5</v>
      </c>
      <c r="I66">
        <v>0.45</v>
      </c>
      <c r="J66">
        <v>0.34100000000000003</v>
      </c>
      <c r="K66">
        <v>0.24099999999999999</v>
      </c>
      <c r="L66">
        <v>0.16</v>
      </c>
      <c r="M66">
        <v>0.185</v>
      </c>
      <c r="N66">
        <v>0.223</v>
      </c>
      <c r="O66">
        <v>0.377</v>
      </c>
      <c r="P66">
        <v>0.52800000000000002</v>
      </c>
      <c r="Q66">
        <v>1</v>
      </c>
      <c r="S66" s="7">
        <f>AVT!L70</f>
        <v>1.6879882489804489E+19</v>
      </c>
      <c r="T66">
        <f t="shared" ref="T66:T97" si="43">S66*(_h_planck*_c_light)/(A66*10^-9)/5</f>
        <v>1.0816442787429958</v>
      </c>
      <c r="V66">
        <f t="shared" si="4"/>
        <v>5.1143514102891796</v>
      </c>
      <c r="AC66" s="52">
        <v>5600</v>
      </c>
      <c r="AD66" s="52">
        <v>0.20599999999999999</v>
      </c>
      <c r="AE66" s="52">
        <v>0.47899999999999998</v>
      </c>
      <c r="AF66" s="52">
        <v>0.20599999999999999</v>
      </c>
      <c r="AG66" s="52">
        <f t="shared" si="40"/>
        <v>0.3193333333333333</v>
      </c>
      <c r="AH66" s="53">
        <f t="shared" si="41"/>
        <v>6.7206683570788198E-2</v>
      </c>
      <c r="AI66" s="53">
        <f t="shared" si="39"/>
        <v>4.7728629693954701E-2</v>
      </c>
      <c r="AN66">
        <v>64</v>
      </c>
      <c r="AO66" s="7">
        <v>3.0487154328589501E+18</v>
      </c>
      <c r="AP66" s="51">
        <f t="shared" si="38"/>
        <v>0.18421710525632598</v>
      </c>
    </row>
    <row r="67" spans="1:42" x14ac:dyDescent="0.25">
      <c r="A67">
        <f>AVT!A71</f>
        <v>625</v>
      </c>
      <c r="B67">
        <v>1.4</v>
      </c>
      <c r="D67">
        <f t="shared" si="42"/>
        <v>4.3557309133751314</v>
      </c>
      <c r="F67">
        <v>0.75139999999999996</v>
      </c>
      <c r="G67">
        <v>0.32100000000000001</v>
      </c>
      <c r="H67">
        <v>1.0000000000000001E-5</v>
      </c>
      <c r="I67">
        <v>0.45100000000000001</v>
      </c>
      <c r="J67">
        <v>0.33900000000000002</v>
      </c>
      <c r="K67">
        <v>0.23499999999999999</v>
      </c>
      <c r="L67">
        <v>0.156</v>
      </c>
      <c r="M67">
        <v>0.183</v>
      </c>
      <c r="N67">
        <v>0.22700000000000001</v>
      </c>
      <c r="O67">
        <v>0.38900000000000001</v>
      </c>
      <c r="P67">
        <v>0.56799999999999995</v>
      </c>
      <c r="Q67">
        <v>1</v>
      </c>
      <c r="S67" s="7">
        <f>AVT!L71</f>
        <v>1.6182310326402138E+19</v>
      </c>
      <c r="T67">
        <f t="shared" si="43"/>
        <v>1.0286490658233554</v>
      </c>
      <c r="V67">
        <f t="shared" si="4"/>
        <v>4.8637735195161467</v>
      </c>
      <c r="AC67" s="52">
        <v>5800</v>
      </c>
      <c r="AD67" s="52">
        <v>0.20499999999999999</v>
      </c>
      <c r="AE67" s="52">
        <v>0.47599999999999998</v>
      </c>
      <c r="AF67" s="52">
        <v>0.20499999999999999</v>
      </c>
      <c r="AG67" s="52">
        <f t="shared" si="40"/>
        <v>0.3173333333333333</v>
      </c>
      <c r="AH67" s="53">
        <f t="shared" si="41"/>
        <v>7.0368712460220695E-2</v>
      </c>
      <c r="AI67" s="53">
        <f t="shared" si="39"/>
        <v>4.9964387574597112E-2</v>
      </c>
      <c r="AN67">
        <v>65</v>
      </c>
      <c r="AO67" s="7">
        <v>2.9555579387619E+18</v>
      </c>
      <c r="AP67" s="51">
        <f t="shared" si="38"/>
        <v>0.17543806178347382</v>
      </c>
    </row>
    <row r="68" spans="1:42" x14ac:dyDescent="0.25">
      <c r="A68">
        <f>AVT!A72</f>
        <v>630</v>
      </c>
      <c r="B68">
        <v>1.39</v>
      </c>
      <c r="D68">
        <f t="shared" si="42"/>
        <v>4.3246185497081671</v>
      </c>
      <c r="F68">
        <v>0.64239999999999997</v>
      </c>
      <c r="G68">
        <v>0.26500000000000001</v>
      </c>
      <c r="H68">
        <v>5.0000000000000002E-5</v>
      </c>
      <c r="I68">
        <v>0.45100000000000001</v>
      </c>
      <c r="J68">
        <v>0.33900000000000002</v>
      </c>
      <c r="K68">
        <v>0.22900000000000001</v>
      </c>
      <c r="L68">
        <v>0.154</v>
      </c>
      <c r="M68">
        <v>0.18</v>
      </c>
      <c r="N68">
        <v>0.23300000000000001</v>
      </c>
      <c r="O68">
        <v>0.4</v>
      </c>
      <c r="P68">
        <v>0.60399999999999998</v>
      </c>
      <c r="Q68">
        <v>1</v>
      </c>
      <c r="S68" s="7">
        <f>AVT!L72</f>
        <v>1.6213270548643803E+19</v>
      </c>
      <c r="T68">
        <f t="shared" si="43"/>
        <v>1.022437590863118</v>
      </c>
      <c r="V68">
        <f t="shared" ref="V68:V108" si="44">T68/$U$2*100</f>
        <v>4.8344037291449684</v>
      </c>
      <c r="AC68" s="52">
        <v>6000</v>
      </c>
      <c r="AD68" s="52">
        <v>0.20300000000000001</v>
      </c>
      <c r="AE68" s="52">
        <v>0.47299999999999998</v>
      </c>
      <c r="AF68" s="52">
        <v>0.20300000000000001</v>
      </c>
      <c r="AG68" s="52">
        <f t="shared" si="40"/>
        <v>0.3153333333333333</v>
      </c>
      <c r="AH68" s="53">
        <f t="shared" si="41"/>
        <v>7.3864141831403357E-2</v>
      </c>
      <c r="AI68" s="53">
        <f t="shared" si="39"/>
        <v>5.2668741558933613E-2</v>
      </c>
      <c r="AN68">
        <v>66</v>
      </c>
      <c r="AO68" s="7">
        <v>2.9855158142431299E+18</v>
      </c>
      <c r="AP68" s="51">
        <f t="shared" si="38"/>
        <v>0.17967123675909613</v>
      </c>
    </row>
    <row r="69" spans="1:42" x14ac:dyDescent="0.25">
      <c r="A69">
        <f>AVT!A73</f>
        <v>635</v>
      </c>
      <c r="B69">
        <v>1.45</v>
      </c>
      <c r="D69">
        <f t="shared" si="42"/>
        <v>4.5112927317099576</v>
      </c>
      <c r="F69">
        <v>0.54190000000000005</v>
      </c>
      <c r="G69">
        <v>0.217</v>
      </c>
      <c r="H69">
        <v>3.0000000000000001E-5</v>
      </c>
      <c r="I69">
        <v>0.45100000000000001</v>
      </c>
      <c r="J69">
        <v>0.33800000000000002</v>
      </c>
      <c r="K69">
        <v>0.224</v>
      </c>
      <c r="L69">
        <v>0.152</v>
      </c>
      <c r="M69">
        <v>0.17699999999999999</v>
      </c>
      <c r="N69">
        <v>0.23899999999999999</v>
      </c>
      <c r="O69">
        <v>0.41</v>
      </c>
      <c r="P69">
        <v>0.629</v>
      </c>
      <c r="Q69">
        <v>1</v>
      </c>
      <c r="S69" s="7">
        <f>AVT!L73</f>
        <v>1.6765354125319363E+19</v>
      </c>
      <c r="T69">
        <f t="shared" si="43"/>
        <v>1.0489281337283574</v>
      </c>
      <c r="V69">
        <f t="shared" si="44"/>
        <v>4.9596592756538538</v>
      </c>
      <c r="AC69" s="52">
        <v>6200</v>
      </c>
      <c r="AD69" s="52">
        <v>0.20200000000000001</v>
      </c>
      <c r="AE69" s="52">
        <v>0.47099999999999997</v>
      </c>
      <c r="AF69" s="52">
        <v>0.20200000000000001</v>
      </c>
      <c r="AG69" s="52">
        <f t="shared" si="40"/>
        <v>0.314</v>
      </c>
      <c r="AH69" s="53">
        <f t="shared" si="41"/>
        <v>7.6085275573693475E-2</v>
      </c>
      <c r="AI69" s="53">
        <f t="shared" si="39"/>
        <v>5.4317881004563098E-2</v>
      </c>
      <c r="AN69">
        <v>67</v>
      </c>
      <c r="AO69" s="7">
        <v>3.1077708384592502E+18</v>
      </c>
      <c r="AP69" s="51">
        <f t="shared" si="38"/>
        <v>0.18672553376055975</v>
      </c>
    </row>
    <row r="70" spans="1:42" x14ac:dyDescent="0.25">
      <c r="A70">
        <f>AVT!A74</f>
        <v>640</v>
      </c>
      <c r="B70">
        <v>1.43</v>
      </c>
      <c r="D70">
        <f t="shared" si="42"/>
        <v>4.449068004376028</v>
      </c>
      <c r="F70">
        <v>0.44790000000000002</v>
      </c>
      <c r="G70">
        <v>0.17499999999999999</v>
      </c>
      <c r="H70">
        <v>2.0000000000000002E-5</v>
      </c>
      <c r="I70">
        <v>0.45100000000000001</v>
      </c>
      <c r="J70">
        <v>0.33800000000000002</v>
      </c>
      <c r="K70">
        <v>0.22</v>
      </c>
      <c r="L70">
        <v>0.151</v>
      </c>
      <c r="M70">
        <v>0.17599999999999999</v>
      </c>
      <c r="N70">
        <v>0.24399999999999999</v>
      </c>
      <c r="O70">
        <v>0.42</v>
      </c>
      <c r="P70">
        <v>0.64800000000000002</v>
      </c>
      <c r="Q70">
        <v>1</v>
      </c>
      <c r="S70" s="7">
        <f>AVT!L74</f>
        <v>1.6873583187863409E+19</v>
      </c>
      <c r="T70">
        <f t="shared" si="43"/>
        <v>1.0474518568371587</v>
      </c>
      <c r="V70">
        <f t="shared" si="44"/>
        <v>4.952678978204073</v>
      </c>
      <c r="AC70" s="52">
        <v>6400</v>
      </c>
      <c r="AD70" s="52">
        <v>0.20100000000000001</v>
      </c>
      <c r="AE70" s="52">
        <v>0.46899999999999997</v>
      </c>
      <c r="AF70" s="52">
        <v>0.20100000000000001</v>
      </c>
      <c r="AG70" s="52">
        <f t="shared" si="40"/>
        <v>0.31266666666666665</v>
      </c>
      <c r="AH70" s="53">
        <f t="shared" si="41"/>
        <v>7.8307259368209828E-2</v>
      </c>
      <c r="AI70" s="53">
        <f t="shared" si="39"/>
        <v>5.596805885329216E-2</v>
      </c>
      <c r="AN70">
        <v>68</v>
      </c>
      <c r="AO70" s="7">
        <v>3.3781595790117402E+18</v>
      </c>
      <c r="AP70" s="51">
        <f t="shared" ref="AP70:AP101" si="45">AO70/S66</f>
        <v>0.20012933034647373</v>
      </c>
    </row>
    <row r="71" spans="1:42" x14ac:dyDescent="0.25">
      <c r="A71">
        <f>AVT!A75</f>
        <v>645</v>
      </c>
      <c r="B71">
        <v>1.46</v>
      </c>
      <c r="D71">
        <f t="shared" si="42"/>
        <v>4.5424050953769237</v>
      </c>
      <c r="F71">
        <v>0.36080000000000001</v>
      </c>
      <c r="G71">
        <v>0.13819999999999999</v>
      </c>
      <c r="H71">
        <v>1.0000000000000001E-5</v>
      </c>
      <c r="I71">
        <v>0.45100000000000001</v>
      </c>
      <c r="J71">
        <v>0.33700000000000002</v>
      </c>
      <c r="K71">
        <v>0.217</v>
      </c>
      <c r="L71">
        <v>0.14899999999999999</v>
      </c>
      <c r="M71">
        <v>0.17499999999999999</v>
      </c>
      <c r="N71">
        <v>0.251</v>
      </c>
      <c r="O71">
        <v>0.42899999999999999</v>
      </c>
      <c r="P71">
        <v>0.66300000000000003</v>
      </c>
      <c r="Q71">
        <v>1</v>
      </c>
      <c r="S71" s="7">
        <f>AVT!L75</f>
        <v>1.7103472761136722E+19</v>
      </c>
      <c r="T71">
        <f t="shared" si="43"/>
        <v>1.0534921739292895</v>
      </c>
      <c r="V71">
        <f t="shared" si="44"/>
        <v>4.9812394808072336</v>
      </c>
      <c r="AC71" s="52">
        <v>6500</v>
      </c>
      <c r="AD71" s="52">
        <v>0.20100000000000001</v>
      </c>
      <c r="AE71" s="52">
        <v>0.46800000000000003</v>
      </c>
      <c r="AF71" s="52">
        <v>0.20100000000000001</v>
      </c>
      <c r="AG71" s="52">
        <f t="shared" si="40"/>
        <v>0.312</v>
      </c>
      <c r="AH71" s="53">
        <f t="shared" si="41"/>
        <v>7.9246366073467606E-2</v>
      </c>
      <c r="AI71" s="53">
        <f t="shared" si="39"/>
        <v>5.6552484148807383E-2</v>
      </c>
      <c r="AN71">
        <v>69</v>
      </c>
      <c r="AO71" s="7">
        <v>3.4259563801602401E+18</v>
      </c>
      <c r="AP71" s="51">
        <f t="shared" si="45"/>
        <v>0.21170996668940678</v>
      </c>
    </row>
    <row r="72" spans="1:42" x14ac:dyDescent="0.25">
      <c r="A72">
        <f>AVT!A76</f>
        <v>650</v>
      </c>
      <c r="B72">
        <v>1.36</v>
      </c>
      <c r="D72">
        <f t="shared" si="42"/>
        <v>4.2312814587072713</v>
      </c>
      <c r="F72">
        <v>0.28349999999999997</v>
      </c>
      <c r="G72">
        <v>0.107</v>
      </c>
      <c r="H72">
        <v>0</v>
      </c>
      <c r="I72">
        <v>0.45</v>
      </c>
      <c r="J72">
        <v>0.33600000000000002</v>
      </c>
      <c r="K72">
        <v>0.216</v>
      </c>
      <c r="L72">
        <v>0.14799999999999999</v>
      </c>
      <c r="M72">
        <v>0.17499999999999999</v>
      </c>
      <c r="N72">
        <v>0.25800000000000001</v>
      </c>
      <c r="O72">
        <v>0.438</v>
      </c>
      <c r="P72">
        <v>0.67600000000000005</v>
      </c>
      <c r="Q72">
        <v>1</v>
      </c>
      <c r="S72" s="7">
        <f>AVT!L76</f>
        <v>1.6330180498245583E+19</v>
      </c>
      <c r="T72">
        <f t="shared" si="43"/>
        <v>0.99812367376105127</v>
      </c>
      <c r="V72">
        <f t="shared" si="44"/>
        <v>4.7194399479237346</v>
      </c>
      <c r="AC72" s="52">
        <v>6600</v>
      </c>
      <c r="AD72" s="52">
        <v>0.2</v>
      </c>
      <c r="AE72" s="52">
        <v>0.46600000000000003</v>
      </c>
      <c r="AF72" s="52">
        <v>0.2</v>
      </c>
      <c r="AG72" s="52">
        <f t="shared" si="40"/>
        <v>0.3106666666666667</v>
      </c>
      <c r="AH72" s="53">
        <f t="shared" si="41"/>
        <v>8.1468056601868469E-2</v>
      </c>
      <c r="AI72" s="53">
        <f t="shared" si="39"/>
        <v>5.8202304178736224E-2</v>
      </c>
      <c r="AN72">
        <v>70</v>
      </c>
      <c r="AO72" s="7">
        <v>3.2730184454451999E+18</v>
      </c>
      <c r="AP72" s="51">
        <f t="shared" si="45"/>
        <v>0.20187280756373852</v>
      </c>
    </row>
    <row r="73" spans="1:42" x14ac:dyDescent="0.25">
      <c r="A73">
        <f>AVT!A77</f>
        <v>655</v>
      </c>
      <c r="B73">
        <v>1.35</v>
      </c>
      <c r="D73">
        <f t="shared" si="42"/>
        <v>4.2001690950403061</v>
      </c>
      <c r="F73">
        <v>0.21870000000000001</v>
      </c>
      <c r="G73">
        <v>8.1600000000000006E-2</v>
      </c>
      <c r="H73">
        <v>0</v>
      </c>
      <c r="I73">
        <v>0.45</v>
      </c>
      <c r="J73">
        <v>0.33500000000000002</v>
      </c>
      <c r="K73">
        <v>0.216</v>
      </c>
      <c r="L73">
        <v>0.14799999999999999</v>
      </c>
      <c r="M73">
        <v>0.17499999999999999</v>
      </c>
      <c r="N73">
        <v>0.26300000000000001</v>
      </c>
      <c r="O73">
        <v>0.44500000000000001</v>
      </c>
      <c r="P73">
        <v>0.68500000000000005</v>
      </c>
      <c r="Q73">
        <v>1</v>
      </c>
      <c r="S73" s="7">
        <f>AVT!L77</f>
        <v>1.6063217209835162E+19</v>
      </c>
      <c r="T73">
        <f t="shared" si="43"/>
        <v>0.97431179477741758</v>
      </c>
      <c r="V73">
        <f t="shared" si="44"/>
        <v>4.6068499594636574</v>
      </c>
      <c r="AC73" s="52">
        <v>6800</v>
      </c>
      <c r="AD73" s="52">
        <v>0.19900000000000001</v>
      </c>
      <c r="AE73" s="52">
        <v>0.46400000000000002</v>
      </c>
      <c r="AF73" s="52">
        <v>0.19900000000000001</v>
      </c>
      <c r="AG73" s="52">
        <f t="shared" si="40"/>
        <v>0.30933333333333335</v>
      </c>
      <c r="AH73" s="53">
        <f t="shared" si="41"/>
        <v>8.3690512945736276E-2</v>
      </c>
      <c r="AI73" s="53">
        <f t="shared" si="39"/>
        <v>5.9853057696183924E-2</v>
      </c>
      <c r="AN73">
        <v>71</v>
      </c>
      <c r="AO73" s="7">
        <v>3.2247468256000901E+18</v>
      </c>
      <c r="AP73" s="51">
        <f t="shared" si="45"/>
        <v>0.19234588195963095</v>
      </c>
    </row>
    <row r="74" spans="1:42" x14ac:dyDescent="0.25">
      <c r="A74">
        <f>AVT!A78</f>
        <v>660</v>
      </c>
      <c r="B74">
        <v>1.4</v>
      </c>
      <c r="D74">
        <f t="shared" si="42"/>
        <v>4.3557309133751314</v>
      </c>
      <c r="F74">
        <v>0.16489999999999999</v>
      </c>
      <c r="G74">
        <v>6.0999999999999999E-2</v>
      </c>
      <c r="H74">
        <v>0</v>
      </c>
      <c r="I74">
        <v>0.45100000000000001</v>
      </c>
      <c r="J74">
        <v>0.33400000000000002</v>
      </c>
      <c r="K74">
        <v>0.219</v>
      </c>
      <c r="L74">
        <v>0.14799999999999999</v>
      </c>
      <c r="M74">
        <v>0.17499999999999999</v>
      </c>
      <c r="N74">
        <v>0.26800000000000002</v>
      </c>
      <c r="O74">
        <v>0.45200000000000001</v>
      </c>
      <c r="P74">
        <v>0.69299999999999995</v>
      </c>
      <c r="Q74">
        <v>1</v>
      </c>
      <c r="S74" s="7">
        <f>AVT!L78</f>
        <v>1.6922772188112138E+19</v>
      </c>
      <c r="T74">
        <f t="shared" si="43"/>
        <v>1.0186718395318324</v>
      </c>
      <c r="V74">
        <f t="shared" si="44"/>
        <v>4.8165980826764816</v>
      </c>
      <c r="AC74" s="52">
        <v>7000</v>
      </c>
      <c r="AD74" s="52">
        <v>0.19800000000000001</v>
      </c>
      <c r="AE74" s="52">
        <v>0.46200000000000002</v>
      </c>
      <c r="AF74" s="52">
        <v>0.19800000000000001</v>
      </c>
      <c r="AG74" s="52">
        <f t="shared" si="40"/>
        <v>0.308</v>
      </c>
      <c r="AH74" s="53">
        <f t="shared" si="41"/>
        <v>8.5913675673641485E-2</v>
      </c>
      <c r="AI74" s="53">
        <f t="shared" si="39"/>
        <v>6.1504669538229896E-2</v>
      </c>
      <c r="AN74">
        <v>72</v>
      </c>
      <c r="AO74" s="7">
        <v>3.3971521456049101E+18</v>
      </c>
      <c r="AP74" s="51">
        <f t="shared" si="45"/>
        <v>0.20132962322124712</v>
      </c>
    </row>
    <row r="75" spans="1:42" x14ac:dyDescent="0.25">
      <c r="A75">
        <f>AVT!A79</f>
        <v>665</v>
      </c>
      <c r="B75">
        <v>1.42</v>
      </c>
      <c r="D75">
        <f t="shared" si="42"/>
        <v>4.4179556407090628</v>
      </c>
      <c r="F75">
        <v>0.1212</v>
      </c>
      <c r="G75">
        <v>4.4580000000000002E-2</v>
      </c>
      <c r="H75">
        <v>0</v>
      </c>
      <c r="I75">
        <v>0.45100000000000001</v>
      </c>
      <c r="J75">
        <v>0.33200000000000002</v>
      </c>
      <c r="K75">
        <v>0.224</v>
      </c>
      <c r="L75">
        <v>0.14899999999999999</v>
      </c>
      <c r="M75">
        <v>0.17699999999999999</v>
      </c>
      <c r="N75">
        <v>0.27300000000000002</v>
      </c>
      <c r="O75">
        <v>0.45700000000000002</v>
      </c>
      <c r="P75">
        <v>0.7</v>
      </c>
      <c r="Q75">
        <v>1</v>
      </c>
      <c r="S75" s="7">
        <f>AVT!L79</f>
        <v>1.7277484144189678E+19</v>
      </c>
      <c r="T75">
        <f t="shared" si="43"/>
        <v>1.0322041142911844</v>
      </c>
      <c r="V75">
        <f t="shared" si="44"/>
        <v>4.8805828971483356</v>
      </c>
      <c r="AC75" s="52">
        <v>7200</v>
      </c>
      <c r="AD75" s="52">
        <v>0.19800000000000001</v>
      </c>
      <c r="AE75" s="52">
        <v>0.46</v>
      </c>
      <c r="AF75" s="52">
        <v>0.19800000000000001</v>
      </c>
      <c r="AG75" s="52">
        <f t="shared" si="40"/>
        <v>0.3066666666666667</v>
      </c>
      <c r="AH75" s="53">
        <f t="shared" si="41"/>
        <v>8.7789970953039823E-2</v>
      </c>
      <c r="AI75" s="53">
        <f t="shared" si="39"/>
        <v>6.267118485820472E-2</v>
      </c>
      <c r="AN75">
        <v>73</v>
      </c>
      <c r="AO75" s="7">
        <v>3.4675789923607301E+18</v>
      </c>
      <c r="AP75" s="51">
        <f t="shared" si="45"/>
        <v>0.20274122342217649</v>
      </c>
    </row>
    <row r="76" spans="1:42" x14ac:dyDescent="0.25">
      <c r="A76">
        <f>AVT!A80</f>
        <v>670</v>
      </c>
      <c r="B76">
        <v>1.42</v>
      </c>
      <c r="D76">
        <f t="shared" si="42"/>
        <v>4.4179556407090628</v>
      </c>
      <c r="F76">
        <v>8.7400000000000005E-2</v>
      </c>
      <c r="G76">
        <v>3.2000000000000001E-2</v>
      </c>
      <c r="H76">
        <v>0</v>
      </c>
      <c r="I76">
        <v>0.45300000000000001</v>
      </c>
      <c r="J76">
        <v>0.33200000000000002</v>
      </c>
      <c r="K76">
        <v>0.23</v>
      </c>
      <c r="L76">
        <v>0.151</v>
      </c>
      <c r="M76">
        <v>0.18</v>
      </c>
      <c r="N76">
        <v>0.27800000000000002</v>
      </c>
      <c r="O76">
        <v>0.46200000000000002</v>
      </c>
      <c r="P76">
        <v>0.70499999999999996</v>
      </c>
      <c r="Q76">
        <v>1</v>
      </c>
      <c r="S76" s="7">
        <f>AVT!L80</f>
        <v>1.7468927684249104E+19</v>
      </c>
      <c r="T76">
        <f t="shared" si="43"/>
        <v>1.0358531052898763</v>
      </c>
      <c r="V76">
        <f t="shared" si="44"/>
        <v>4.897836464358047</v>
      </c>
      <c r="AC76" s="52">
        <v>7400</v>
      </c>
      <c r="AD76" s="52">
        <v>0.19700000000000001</v>
      </c>
      <c r="AE76" s="52">
        <v>0.45900000000000002</v>
      </c>
      <c r="AF76" s="52">
        <v>0.19700000000000001</v>
      </c>
      <c r="AG76" s="52">
        <f t="shared" si="40"/>
        <v>0.30599999999999999</v>
      </c>
      <c r="AH76" s="53">
        <f t="shared" si="41"/>
        <v>8.9073997577748934E-2</v>
      </c>
      <c r="AI76" s="53">
        <f t="shared" si="39"/>
        <v>6.3738337298537201E-2</v>
      </c>
      <c r="AN76">
        <v>74</v>
      </c>
      <c r="AO76" s="7">
        <v>3.5055940365693102E+18</v>
      </c>
      <c r="AP76" s="51">
        <f t="shared" si="45"/>
        <v>0.2146696441564703</v>
      </c>
    </row>
    <row r="77" spans="1:42" x14ac:dyDescent="0.25">
      <c r="A77">
        <f>AVT!A81</f>
        <v>675</v>
      </c>
      <c r="B77">
        <v>1.4</v>
      </c>
      <c r="D77">
        <f t="shared" si="42"/>
        <v>4.3557309133751314</v>
      </c>
      <c r="F77">
        <v>6.3600000000000004E-2</v>
      </c>
      <c r="G77">
        <v>2.3199999999999998E-2</v>
      </c>
      <c r="H77">
        <v>0</v>
      </c>
      <c r="I77">
        <v>0.45400000000000001</v>
      </c>
      <c r="J77">
        <v>0.33100000000000002</v>
      </c>
      <c r="K77">
        <v>0.23799999999999999</v>
      </c>
      <c r="L77">
        <v>0.154</v>
      </c>
      <c r="M77">
        <v>0.183</v>
      </c>
      <c r="N77">
        <v>0.28100000000000003</v>
      </c>
      <c r="O77">
        <v>0.46600000000000003</v>
      </c>
      <c r="P77">
        <v>0.70899999999999996</v>
      </c>
      <c r="Q77">
        <v>1</v>
      </c>
      <c r="S77" s="7">
        <f>AVT!L81</f>
        <v>1.7258928045355663E+19</v>
      </c>
      <c r="T77">
        <f t="shared" si="43"/>
        <v>1.0158200330230582</v>
      </c>
      <c r="V77">
        <f t="shared" si="44"/>
        <v>4.8031138522999566</v>
      </c>
      <c r="AC77" s="52">
        <v>7600</v>
      </c>
      <c r="AD77" s="52">
        <v>0.19600000000000001</v>
      </c>
      <c r="AE77" s="52">
        <v>0.45700000000000002</v>
      </c>
      <c r="AF77" s="52">
        <v>0.19600000000000001</v>
      </c>
      <c r="AG77" s="52">
        <f t="shared" si="40"/>
        <v>0.3046666666666667</v>
      </c>
      <c r="AH77" s="53">
        <f t="shared" si="41"/>
        <v>9.1297506839540965E-2</v>
      </c>
      <c r="AI77" s="53">
        <f t="shared" si="39"/>
        <v>6.5390369244217622E-2</v>
      </c>
      <c r="AN77">
        <v>75</v>
      </c>
      <c r="AO77" s="7">
        <v>3.4667279131935002E+18</v>
      </c>
      <c r="AP77" s="51">
        <f t="shared" si="45"/>
        <v>0.21581778219813261</v>
      </c>
    </row>
    <row r="78" spans="1:42" x14ac:dyDescent="0.25">
      <c r="A78">
        <f>AVT!A82</f>
        <v>680</v>
      </c>
      <c r="B78">
        <v>1.4</v>
      </c>
      <c r="D78">
        <f t="shared" si="42"/>
        <v>4.3557309133751314</v>
      </c>
      <c r="F78">
        <v>4.6769999999999999E-2</v>
      </c>
      <c r="G78">
        <v>1.7000000000000001E-2</v>
      </c>
      <c r="H78">
        <v>0</v>
      </c>
      <c r="I78">
        <v>0.45500000000000002</v>
      </c>
      <c r="J78">
        <v>0.33100000000000002</v>
      </c>
      <c r="K78">
        <v>0.251</v>
      </c>
      <c r="L78">
        <v>0.158</v>
      </c>
      <c r="M78">
        <v>0.186</v>
      </c>
      <c r="N78">
        <v>0.28299999999999997</v>
      </c>
      <c r="O78">
        <v>0.46800000000000003</v>
      </c>
      <c r="P78">
        <v>0.71199999999999997</v>
      </c>
      <c r="Q78">
        <v>1</v>
      </c>
      <c r="S78" s="7">
        <f>AVT!L82</f>
        <v>1.7343836423338676E+19</v>
      </c>
      <c r="T78">
        <f t="shared" si="43"/>
        <v>1.0133115297120532</v>
      </c>
      <c r="V78">
        <f t="shared" si="44"/>
        <v>4.7912528664855971</v>
      </c>
      <c r="AC78" s="52">
        <v>7800</v>
      </c>
      <c r="AD78" s="52">
        <v>0.19600000000000001</v>
      </c>
      <c r="AE78" s="52">
        <v>0.45500000000000002</v>
      </c>
      <c r="AF78" s="52">
        <v>0.19600000000000001</v>
      </c>
      <c r="AG78" s="52">
        <f t="shared" si="40"/>
        <v>0.30333333333333334</v>
      </c>
      <c r="AH78" s="53">
        <f t="shared" si="41"/>
        <v>9.3172711065504302E-2</v>
      </c>
      <c r="AI78" s="53">
        <f t="shared" si="39"/>
        <v>6.6555558109810953E-2</v>
      </c>
      <c r="AN78">
        <v>76</v>
      </c>
      <c r="AO78" s="7">
        <v>3.4837293882242898E+18</v>
      </c>
      <c r="AP78" s="51">
        <f t="shared" si="45"/>
        <v>0.20586044351950386</v>
      </c>
    </row>
    <row r="79" spans="1:42" x14ac:dyDescent="0.25">
      <c r="A79">
        <f>AVT!A83</f>
        <v>685</v>
      </c>
      <c r="B79">
        <v>1.37</v>
      </c>
      <c r="D79">
        <f t="shared" si="42"/>
        <v>4.2623938223742366</v>
      </c>
      <c r="F79">
        <v>3.2899999999999999E-2</v>
      </c>
      <c r="G79">
        <v>1.192E-2</v>
      </c>
      <c r="H79">
        <v>0</v>
      </c>
      <c r="I79">
        <v>0.45700000000000002</v>
      </c>
      <c r="J79">
        <v>0.33</v>
      </c>
      <c r="K79">
        <v>0.26900000000000002</v>
      </c>
      <c r="L79">
        <v>0.16200000000000001</v>
      </c>
      <c r="M79">
        <v>0.189</v>
      </c>
      <c r="N79">
        <v>0.28599999999999998</v>
      </c>
      <c r="O79">
        <v>0.47</v>
      </c>
      <c r="P79">
        <v>0.71499999999999997</v>
      </c>
      <c r="Q79">
        <v>1</v>
      </c>
      <c r="S79" s="7">
        <f>AVT!L83</f>
        <v>1.7177837673777732E+19</v>
      </c>
      <c r="T79">
        <f t="shared" si="43"/>
        <v>0.99628743012708232</v>
      </c>
      <c r="V79">
        <f t="shared" si="44"/>
        <v>4.7107576154752726</v>
      </c>
      <c r="AC79" s="52">
        <v>8000</v>
      </c>
      <c r="AD79" s="52">
        <v>0.19500000000000001</v>
      </c>
      <c r="AE79" s="52">
        <v>0.45400000000000001</v>
      </c>
      <c r="AF79" s="52">
        <v>0.19500000000000001</v>
      </c>
      <c r="AG79" s="52">
        <f t="shared" si="40"/>
        <v>0.30266666666666669</v>
      </c>
      <c r="AH79" s="53">
        <f t="shared" si="41"/>
        <v>9.4457673758362254E-2</v>
      </c>
      <c r="AI79" s="53">
        <f t="shared" si="39"/>
        <v>6.7623849267870642E-2</v>
      </c>
      <c r="AN79">
        <v>77</v>
      </c>
      <c r="AO79" s="7">
        <v>3.4487394013778401E+18</v>
      </c>
      <c r="AP79" s="51">
        <f t="shared" si="45"/>
        <v>0.19960888822679848</v>
      </c>
    </row>
    <row r="80" spans="1:42" x14ac:dyDescent="0.25">
      <c r="A80">
        <f>AVT!A84</f>
        <v>690</v>
      </c>
      <c r="B80">
        <v>1.18</v>
      </c>
      <c r="D80">
        <f t="shared" si="42"/>
        <v>3.6712589127018971</v>
      </c>
      <c r="F80">
        <v>2.2700000000000001E-2</v>
      </c>
      <c r="G80">
        <v>8.2100000000000003E-3</v>
      </c>
      <c r="H80">
        <v>0</v>
      </c>
      <c r="I80">
        <v>0.45800000000000002</v>
      </c>
      <c r="J80">
        <v>0.32900000000000001</v>
      </c>
      <c r="K80">
        <v>0.28799999999999998</v>
      </c>
      <c r="L80">
        <v>0.16500000000000001</v>
      </c>
      <c r="M80">
        <v>0.192</v>
      </c>
      <c r="N80">
        <v>0.29099999999999998</v>
      </c>
      <c r="O80">
        <v>0.47299999999999998</v>
      </c>
      <c r="P80">
        <v>0.71699999999999997</v>
      </c>
      <c r="Q80">
        <v>1</v>
      </c>
      <c r="S80" s="7">
        <f>AVT!L84</f>
        <v>1.493366164956355E+19</v>
      </c>
      <c r="T80">
        <f t="shared" si="43"/>
        <v>0.85985247292287958</v>
      </c>
      <c r="V80">
        <f t="shared" si="44"/>
        <v>4.0656505969266599</v>
      </c>
      <c r="AC80" s="52">
        <v>8500</v>
      </c>
      <c r="AD80" s="52">
        <v>0.19400000000000001</v>
      </c>
      <c r="AE80" s="52">
        <v>0.45</v>
      </c>
      <c r="AF80" s="52">
        <v>0.19400000000000001</v>
      </c>
      <c r="AG80" s="52">
        <f t="shared" si="40"/>
        <v>0.3</v>
      </c>
      <c r="AH80" s="53">
        <f t="shared" si="41"/>
        <v>9.8555716093265341E-2</v>
      </c>
      <c r="AI80" s="53">
        <f t="shared" si="39"/>
        <v>7.0440254409732214E-2</v>
      </c>
      <c r="AN80">
        <v>78</v>
      </c>
      <c r="AO80" s="7">
        <v>2.9970802421430902E+18</v>
      </c>
      <c r="AP80" s="51">
        <f t="shared" si="45"/>
        <v>0.17156635463351388</v>
      </c>
    </row>
    <row r="81" spans="1:42" x14ac:dyDescent="0.25">
      <c r="A81">
        <f>AVT!A85</f>
        <v>695</v>
      </c>
      <c r="B81">
        <v>1.27</v>
      </c>
      <c r="D81">
        <f t="shared" si="42"/>
        <v>3.9512701857045842</v>
      </c>
      <c r="F81">
        <v>1.584E-2</v>
      </c>
      <c r="G81">
        <v>5.7200000000000003E-3</v>
      </c>
      <c r="H81">
        <v>0</v>
      </c>
      <c r="I81">
        <v>0.46</v>
      </c>
      <c r="J81">
        <v>0.32800000000000001</v>
      </c>
      <c r="K81">
        <v>0.312</v>
      </c>
      <c r="L81">
        <v>0.16800000000000001</v>
      </c>
      <c r="M81">
        <v>0.19500000000000001</v>
      </c>
      <c r="N81">
        <v>0.29599999999999999</v>
      </c>
      <c r="O81">
        <v>0.47699999999999998</v>
      </c>
      <c r="P81">
        <v>0.71899999999999997</v>
      </c>
      <c r="Q81">
        <v>1</v>
      </c>
      <c r="S81" s="7">
        <f>AVT!L85</f>
        <v>1.6148667533713955E+19</v>
      </c>
      <c r="T81">
        <f t="shared" si="43"/>
        <v>0.92312097038335228</v>
      </c>
      <c r="V81">
        <f t="shared" si="44"/>
        <v>4.3648037802540678</v>
      </c>
      <c r="AC81" s="52">
        <v>9000</v>
      </c>
      <c r="AD81" s="52">
        <v>0.193</v>
      </c>
      <c r="AE81" s="52">
        <v>0.44700000000000001</v>
      </c>
      <c r="AF81" s="52">
        <v>0.193</v>
      </c>
      <c r="AG81" s="52">
        <f t="shared" si="40"/>
        <v>0.29799999999999999</v>
      </c>
      <c r="AH81" s="53">
        <f t="shared" si="41"/>
        <v>0.10171650088054292</v>
      </c>
      <c r="AI81" s="53">
        <f t="shared" si="39"/>
        <v>7.2674484572530895E-2</v>
      </c>
      <c r="AN81">
        <v>79</v>
      </c>
      <c r="AO81" s="7">
        <v>3.2388373396165299E+18</v>
      </c>
      <c r="AP81" s="51">
        <f t="shared" si="45"/>
        <v>0.18766155876570176</v>
      </c>
    </row>
    <row r="82" spans="1:42" x14ac:dyDescent="0.25">
      <c r="A82">
        <f>AVT!A86</f>
        <v>700</v>
      </c>
      <c r="B82">
        <v>1.28</v>
      </c>
      <c r="D82">
        <f t="shared" si="42"/>
        <v>3.9823825493715495</v>
      </c>
      <c r="F82">
        <v>1.136E-2</v>
      </c>
      <c r="G82">
        <v>4.1000000000000003E-3</v>
      </c>
      <c r="H82">
        <v>0</v>
      </c>
      <c r="I82">
        <v>0.46200000000000002</v>
      </c>
      <c r="J82">
        <v>0.32800000000000001</v>
      </c>
      <c r="K82">
        <v>0.34</v>
      </c>
      <c r="L82">
        <v>0.17</v>
      </c>
      <c r="M82">
        <v>0.19900000000000001</v>
      </c>
      <c r="N82">
        <v>0.30199999999999999</v>
      </c>
      <c r="O82">
        <v>0.48299999999999998</v>
      </c>
      <c r="P82">
        <v>0.72099999999999997</v>
      </c>
      <c r="Q82">
        <v>1</v>
      </c>
      <c r="S82" s="7">
        <f>AVT!L86</f>
        <v>1.644424336594382E+19</v>
      </c>
      <c r="T82">
        <f t="shared" si="43"/>
        <v>0.93330283166365291</v>
      </c>
      <c r="V82">
        <f t="shared" si="44"/>
        <v>4.4129467951265644</v>
      </c>
      <c r="AC82" s="52">
        <v>9500</v>
      </c>
      <c r="AD82" s="52">
        <v>0.192</v>
      </c>
      <c r="AE82" s="52">
        <v>0.44400000000000001</v>
      </c>
      <c r="AF82" s="52">
        <v>0.192</v>
      </c>
      <c r="AG82" s="52">
        <f t="shared" si="40"/>
        <v>0.29599999999999999</v>
      </c>
      <c r="AH82" s="53">
        <f t="shared" si="41"/>
        <v>0.10487737567324354</v>
      </c>
      <c r="AI82" s="53">
        <f t="shared" si="39"/>
        <v>7.4908824409800109E-2</v>
      </c>
      <c r="AN82">
        <v>80</v>
      </c>
      <c r="AO82" s="7">
        <v>3.2946213961649802E+18</v>
      </c>
      <c r="AP82" s="51">
        <f t="shared" si="45"/>
        <v>0.18995920601116739</v>
      </c>
    </row>
    <row r="83" spans="1:42" x14ac:dyDescent="0.25">
      <c r="A83">
        <f>AVT!A87</f>
        <v>705</v>
      </c>
      <c r="B83">
        <v>1.32</v>
      </c>
      <c r="D83">
        <f t="shared" si="42"/>
        <v>4.1068320040394104</v>
      </c>
      <c r="F83">
        <v>8.1099999999999992E-3</v>
      </c>
      <c r="G83">
        <v>2.9299999999999999E-3</v>
      </c>
      <c r="H83">
        <v>0</v>
      </c>
      <c r="I83">
        <v>0.46300000000000002</v>
      </c>
      <c r="J83">
        <v>0.32700000000000001</v>
      </c>
      <c r="K83">
        <v>0.36599999999999999</v>
      </c>
      <c r="L83">
        <v>0.17100000000000001</v>
      </c>
      <c r="M83">
        <v>0.2</v>
      </c>
      <c r="N83">
        <v>0.313</v>
      </c>
      <c r="O83">
        <v>0.48899999999999999</v>
      </c>
      <c r="P83">
        <v>0.72</v>
      </c>
      <c r="Q83">
        <v>1</v>
      </c>
      <c r="S83" s="7">
        <f>AVT!L87</f>
        <v>1.7051331167505818E+19</v>
      </c>
      <c r="T83">
        <f t="shared" si="43"/>
        <v>0.96089492642741381</v>
      </c>
      <c r="V83">
        <f t="shared" si="44"/>
        <v>4.5434108224793155</v>
      </c>
      <c r="AC83" s="52">
        <v>10000</v>
      </c>
      <c r="AD83" s="52">
        <v>0.191</v>
      </c>
      <c r="AE83" s="52">
        <v>0.441</v>
      </c>
      <c r="AF83" s="52">
        <v>0.191</v>
      </c>
      <c r="AG83" s="52">
        <f t="shared" si="40"/>
        <v>0.29399999999999998</v>
      </c>
      <c r="AH83" s="53">
        <f t="shared" si="41"/>
        <v>0.10803833257150826</v>
      </c>
      <c r="AI83" s="53">
        <f t="shared" si="39"/>
        <v>7.7143264391867014E-2</v>
      </c>
      <c r="AN83">
        <v>81</v>
      </c>
      <c r="AO83" s="7">
        <v>3.4154578825384499E+18</v>
      </c>
      <c r="AP83" s="51">
        <f t="shared" si="45"/>
        <v>0.19882932575106388</v>
      </c>
    </row>
    <row r="84" spans="1:42" x14ac:dyDescent="0.25">
      <c r="A84">
        <f>AVT!A88</f>
        <v>710</v>
      </c>
      <c r="B84">
        <v>1.32</v>
      </c>
      <c r="D84">
        <f t="shared" si="42"/>
        <v>4.1068320040394104</v>
      </c>
      <c r="F84">
        <v>5.79E-3</v>
      </c>
      <c r="G84">
        <v>2.0899999999999998E-3</v>
      </c>
      <c r="H84">
        <v>0</v>
      </c>
      <c r="I84">
        <v>0.46400000000000002</v>
      </c>
      <c r="J84">
        <v>0.32600000000000001</v>
      </c>
      <c r="K84">
        <v>0.39</v>
      </c>
      <c r="L84">
        <v>0.17</v>
      </c>
      <c r="M84">
        <v>0.19900000000000001</v>
      </c>
      <c r="N84">
        <v>0.32500000000000001</v>
      </c>
      <c r="O84">
        <v>0.496</v>
      </c>
      <c r="P84">
        <v>0.71899999999999997</v>
      </c>
      <c r="Q84">
        <v>1</v>
      </c>
      <c r="S84" s="7">
        <f>AVT!L88</f>
        <v>1.7094714459638682E+19</v>
      </c>
      <c r="T84">
        <f t="shared" si="43"/>
        <v>0.9565556258448773</v>
      </c>
      <c r="V84">
        <f t="shared" si="44"/>
        <v>4.5228932563162934</v>
      </c>
      <c r="AN84">
        <v>82</v>
      </c>
      <c r="AO84" s="7">
        <v>3.42335172335682E+18</v>
      </c>
      <c r="AP84" s="51">
        <f t="shared" si="45"/>
        <v>0.22923726301625902</v>
      </c>
    </row>
    <row r="85" spans="1:42" x14ac:dyDescent="0.25">
      <c r="A85">
        <f>AVT!A89</f>
        <v>715</v>
      </c>
      <c r="B85">
        <v>1.26</v>
      </c>
      <c r="D85">
        <f t="shared" si="42"/>
        <v>3.920157822037619</v>
      </c>
      <c r="F85">
        <v>4.1099999999999999E-3</v>
      </c>
      <c r="G85">
        <v>1.48E-3</v>
      </c>
      <c r="H85">
        <v>0</v>
      </c>
      <c r="I85">
        <v>0.46500000000000002</v>
      </c>
      <c r="J85">
        <v>0.32500000000000001</v>
      </c>
      <c r="K85">
        <v>0.41199999999999998</v>
      </c>
      <c r="L85">
        <v>0.16800000000000001</v>
      </c>
      <c r="M85">
        <v>0.19800000000000001</v>
      </c>
      <c r="N85">
        <v>0.33800000000000002</v>
      </c>
      <c r="O85">
        <v>0.503</v>
      </c>
      <c r="P85">
        <v>0.72199999999999998</v>
      </c>
      <c r="Q85">
        <v>1</v>
      </c>
      <c r="S85" s="7">
        <f>AVT!L89</f>
        <v>1.6644048653395409E+19</v>
      </c>
      <c r="T85">
        <f t="shared" si="43"/>
        <v>0.92482521660762274</v>
      </c>
      <c r="V85">
        <f t="shared" si="44"/>
        <v>4.3728619877922315</v>
      </c>
      <c r="AN85">
        <v>83</v>
      </c>
      <c r="AO85" s="7">
        <v>3.3328225486365302E+18</v>
      </c>
      <c r="AP85" s="51">
        <f t="shared" si="45"/>
        <v>0.20638374910366553</v>
      </c>
    </row>
    <row r="86" spans="1:42" x14ac:dyDescent="0.25">
      <c r="A86">
        <f>AVT!A90</f>
        <v>720</v>
      </c>
      <c r="B86">
        <v>0.98599999999999999</v>
      </c>
      <c r="D86">
        <f t="shared" si="42"/>
        <v>3.0676790575627715</v>
      </c>
      <c r="F86">
        <v>2.8999999999999998E-3</v>
      </c>
      <c r="G86">
        <v>1.0499999999999999E-3</v>
      </c>
      <c r="H86">
        <v>0</v>
      </c>
      <c r="I86">
        <v>0.46600000000000003</v>
      </c>
      <c r="J86">
        <v>0.32400000000000001</v>
      </c>
      <c r="K86">
        <v>0.43099999999999999</v>
      </c>
      <c r="L86">
        <v>0.16600000000000001</v>
      </c>
      <c r="M86">
        <v>0.19600000000000001</v>
      </c>
      <c r="N86">
        <v>0.35099999999999998</v>
      </c>
      <c r="O86">
        <v>0.51100000000000001</v>
      </c>
      <c r="P86">
        <v>0.72499999999999998</v>
      </c>
      <c r="Q86">
        <v>1</v>
      </c>
      <c r="S86" s="7">
        <f>AVT!L90</f>
        <v>1.3072190102930174E+19</v>
      </c>
      <c r="T86">
        <f t="shared" si="43"/>
        <v>0.72131105205080193</v>
      </c>
      <c r="V86">
        <f t="shared" si="44"/>
        <v>3.4105835613537456</v>
      </c>
      <c r="AN86">
        <v>84</v>
      </c>
      <c r="AO86" s="7">
        <v>2.6217058040342702E+18</v>
      </c>
      <c r="AP86" s="51">
        <f t="shared" si="45"/>
        <v>0.1594300051204452</v>
      </c>
    </row>
    <row r="87" spans="1:42" x14ac:dyDescent="0.25">
      <c r="A87">
        <f>AVT!A91</f>
        <v>725</v>
      </c>
      <c r="B87">
        <v>1.04</v>
      </c>
      <c r="D87">
        <f t="shared" si="42"/>
        <v>3.2356858213643842</v>
      </c>
      <c r="F87">
        <v>2.0500000000000002E-3</v>
      </c>
      <c r="G87">
        <v>7.3999999999999999E-4</v>
      </c>
      <c r="H87">
        <v>0</v>
      </c>
      <c r="I87">
        <v>0.46600000000000003</v>
      </c>
      <c r="J87">
        <v>0.32400000000000001</v>
      </c>
      <c r="K87">
        <v>0.44700000000000001</v>
      </c>
      <c r="L87">
        <v>0.16400000000000001</v>
      </c>
      <c r="M87">
        <v>0.19500000000000001</v>
      </c>
      <c r="N87">
        <v>0.36399999999999999</v>
      </c>
      <c r="O87">
        <v>0.51800000000000002</v>
      </c>
      <c r="P87">
        <v>0.72699999999999998</v>
      </c>
      <c r="Q87">
        <v>1</v>
      </c>
      <c r="S87" s="7">
        <f>AVT!L91</f>
        <v>1.3951118328002003E+19</v>
      </c>
      <c r="T87">
        <f t="shared" si="43"/>
        <v>0.76450044704149145</v>
      </c>
      <c r="V87">
        <f t="shared" si="44"/>
        <v>3.6147964874710699</v>
      </c>
      <c r="AN87">
        <v>85</v>
      </c>
      <c r="AO87" s="7">
        <v>2.7981625095375201E+18</v>
      </c>
      <c r="AP87" s="51">
        <f t="shared" si="45"/>
        <v>0.16410229102053275</v>
      </c>
    </row>
    <row r="88" spans="1:42" x14ac:dyDescent="0.25">
      <c r="A88">
        <f>AVT!A92</f>
        <v>730</v>
      </c>
      <c r="B88">
        <v>1.1299999999999999</v>
      </c>
      <c r="D88">
        <f t="shared" si="42"/>
        <v>3.5156970943670709</v>
      </c>
      <c r="F88">
        <v>1.4400000000000001E-3</v>
      </c>
      <c r="G88">
        <v>5.1999999999999995E-4</v>
      </c>
      <c r="H88">
        <v>0</v>
      </c>
      <c r="I88">
        <v>0.46600000000000003</v>
      </c>
      <c r="J88">
        <v>0.32400000000000001</v>
      </c>
      <c r="K88">
        <v>0.46</v>
      </c>
      <c r="L88">
        <v>0.16400000000000001</v>
      </c>
      <c r="M88">
        <v>0.19500000000000001</v>
      </c>
      <c r="N88">
        <v>0.376</v>
      </c>
      <c r="O88">
        <v>0.52500000000000002</v>
      </c>
      <c r="P88">
        <v>0.72899999999999998</v>
      </c>
      <c r="Q88">
        <v>1</v>
      </c>
      <c r="S88" s="7">
        <f>AVT!L92</f>
        <v>1.4918711585121915E+19</v>
      </c>
      <c r="T88">
        <f t="shared" si="43"/>
        <v>0.81192363896616848</v>
      </c>
      <c r="V88">
        <f t="shared" si="44"/>
        <v>3.8390281256046772</v>
      </c>
      <c r="AN88">
        <v>86</v>
      </c>
      <c r="AO88" s="7">
        <v>2.9924995144816901E+18</v>
      </c>
      <c r="AP88" s="51">
        <f t="shared" si="45"/>
        <v>0.1750540801103817</v>
      </c>
    </row>
    <row r="89" spans="1:42" x14ac:dyDescent="0.25">
      <c r="A89">
        <f>AVT!A93</f>
        <v>735</v>
      </c>
      <c r="B89">
        <v>1.22</v>
      </c>
      <c r="D89">
        <f t="shared" si="42"/>
        <v>3.795708367369758</v>
      </c>
      <c r="F89">
        <v>0.01</v>
      </c>
      <c r="G89">
        <v>3.611E-4</v>
      </c>
      <c r="H89">
        <v>0</v>
      </c>
      <c r="I89">
        <v>0.46600000000000003</v>
      </c>
      <c r="J89">
        <v>0.32300000000000001</v>
      </c>
      <c r="K89">
        <v>0.47199999999999998</v>
      </c>
      <c r="L89">
        <v>0.16500000000000001</v>
      </c>
      <c r="M89">
        <v>0.19600000000000001</v>
      </c>
      <c r="N89">
        <v>0.38900000000000001</v>
      </c>
      <c r="O89">
        <v>0.53200000000000003</v>
      </c>
      <c r="P89">
        <v>0.73</v>
      </c>
      <c r="Q89">
        <v>1</v>
      </c>
      <c r="S89" s="7">
        <f>AVT!L93</f>
        <v>1.6370668366984321E+19</v>
      </c>
      <c r="T89">
        <f t="shared" si="43"/>
        <v>0.88488289405047671</v>
      </c>
      <c r="V89">
        <f t="shared" si="44"/>
        <v>4.1840022325890116</v>
      </c>
      <c r="AN89">
        <v>87</v>
      </c>
      <c r="AO89" s="7">
        <v>3.2841296721048499E+18</v>
      </c>
      <c r="AP89" s="51">
        <f t="shared" si="45"/>
        <v>0.19731555347471799</v>
      </c>
    </row>
    <row r="90" spans="1:42" x14ac:dyDescent="0.25">
      <c r="A90">
        <f>AVT!A94</f>
        <v>740</v>
      </c>
      <c r="B90">
        <v>1.22</v>
      </c>
      <c r="D90">
        <f t="shared" si="42"/>
        <v>3.795708367369758</v>
      </c>
      <c r="F90">
        <v>6.8999999999999999E-3</v>
      </c>
      <c r="G90">
        <v>2.4919999999999999E-4</v>
      </c>
      <c r="H90">
        <v>0</v>
      </c>
      <c r="I90">
        <v>0.46700000000000003</v>
      </c>
      <c r="J90">
        <v>0.32200000000000001</v>
      </c>
      <c r="K90">
        <v>0.48099999999999998</v>
      </c>
      <c r="L90">
        <v>0.16800000000000001</v>
      </c>
      <c r="M90">
        <v>0.19700000000000001</v>
      </c>
      <c r="N90">
        <v>0.40100000000000002</v>
      </c>
      <c r="O90">
        <v>0.53900000000000003</v>
      </c>
      <c r="P90">
        <v>0.73</v>
      </c>
      <c r="Q90">
        <v>1</v>
      </c>
      <c r="S90" s="7">
        <f>AVT!L94</f>
        <v>1.6531115284657138E+19</v>
      </c>
      <c r="T90">
        <f t="shared" si="43"/>
        <v>0.88751798570968921</v>
      </c>
      <c r="V90">
        <f t="shared" si="44"/>
        <v>4.1964617675843767</v>
      </c>
      <c r="AN90">
        <v>88</v>
      </c>
      <c r="AO90" s="7">
        <v>3.3167073703001001E+18</v>
      </c>
      <c r="AP90" s="51">
        <f t="shared" si="45"/>
        <v>0.25372239419595416</v>
      </c>
    </row>
    <row r="91" spans="1:42" x14ac:dyDescent="0.25">
      <c r="A91">
        <f>AVT!A95</f>
        <v>745</v>
      </c>
      <c r="B91">
        <v>1.25</v>
      </c>
      <c r="D91">
        <f t="shared" si="42"/>
        <v>3.8890454583706537</v>
      </c>
      <c r="F91">
        <v>4.7602000000000001E-4</v>
      </c>
      <c r="G91">
        <v>1.719E-4</v>
      </c>
      <c r="H91">
        <v>0</v>
      </c>
      <c r="I91">
        <v>0.46700000000000003</v>
      </c>
      <c r="J91">
        <v>0.32100000000000001</v>
      </c>
      <c r="K91">
        <v>0.48799999999999999</v>
      </c>
      <c r="L91">
        <v>0.17199999999999999</v>
      </c>
      <c r="M91">
        <v>0.2</v>
      </c>
      <c r="N91">
        <v>0.41299999999999998</v>
      </c>
      <c r="O91">
        <v>0.54600000000000004</v>
      </c>
      <c r="P91">
        <v>0.73</v>
      </c>
      <c r="Q91">
        <v>1</v>
      </c>
      <c r="S91" s="7">
        <f>AVT!L95</f>
        <v>1.7103092635350958E+19</v>
      </c>
      <c r="T91">
        <f t="shared" si="43"/>
        <v>0.91206355731348354</v>
      </c>
      <c r="V91">
        <f t="shared" si="44"/>
        <v>4.3125208835204463</v>
      </c>
      <c r="AN91">
        <v>89</v>
      </c>
      <c r="AO91" s="7">
        <v>3.4318694967584901E+18</v>
      </c>
      <c r="AP91" s="51">
        <f t="shared" si="45"/>
        <v>0.24599242985920414</v>
      </c>
    </row>
    <row r="92" spans="1:42" x14ac:dyDescent="0.25">
      <c r="A92">
        <f>AVT!A96</f>
        <v>750</v>
      </c>
      <c r="B92">
        <v>1.23</v>
      </c>
      <c r="D92">
        <f t="shared" si="42"/>
        <v>3.8268207310367233</v>
      </c>
      <c r="F92">
        <v>3.323E-4</v>
      </c>
      <c r="G92">
        <v>1.2E-4</v>
      </c>
      <c r="H92">
        <v>0</v>
      </c>
      <c r="I92">
        <v>0.46700000000000003</v>
      </c>
      <c r="J92">
        <v>0.32</v>
      </c>
      <c r="K92">
        <v>0.49299999999999999</v>
      </c>
      <c r="L92">
        <v>0.17699999999999999</v>
      </c>
      <c r="M92">
        <v>0.20300000000000001</v>
      </c>
      <c r="N92">
        <v>0.42499999999999999</v>
      </c>
      <c r="O92">
        <v>0.55300000000000005</v>
      </c>
      <c r="P92">
        <v>0.73</v>
      </c>
      <c r="Q92">
        <v>1</v>
      </c>
      <c r="S92" s="7">
        <f>AVT!L96</f>
        <v>1.6957341892700164E+19</v>
      </c>
      <c r="T92">
        <f t="shared" si="43"/>
        <v>0.89826244136032563</v>
      </c>
      <c r="V92">
        <f t="shared" si="44"/>
        <v>4.2472649040586727</v>
      </c>
      <c r="AN92">
        <v>90</v>
      </c>
      <c r="AO92" s="7">
        <v>3.4030239724055501E+18</v>
      </c>
      <c r="AP92" s="51">
        <f t="shared" si="45"/>
        <v>0.22810441457956107</v>
      </c>
    </row>
    <row r="93" spans="1:42" x14ac:dyDescent="0.25">
      <c r="A93">
        <f>AVT!A97</f>
        <v>755</v>
      </c>
      <c r="B93">
        <v>1.24</v>
      </c>
      <c r="D93">
        <f t="shared" si="42"/>
        <v>3.8579330947036881</v>
      </c>
      <c r="F93">
        <v>2.3483E-4</v>
      </c>
      <c r="G93">
        <v>8.4800000000000001E-5</v>
      </c>
      <c r="H93">
        <v>0</v>
      </c>
      <c r="I93">
        <v>0.46700000000000003</v>
      </c>
      <c r="J93">
        <v>0.318</v>
      </c>
      <c r="K93">
        <v>0.497</v>
      </c>
      <c r="L93">
        <v>0.18099999999999999</v>
      </c>
      <c r="M93">
        <v>0.20499999999999999</v>
      </c>
      <c r="N93">
        <v>0.436</v>
      </c>
      <c r="O93">
        <v>0.55900000000000005</v>
      </c>
      <c r="P93">
        <v>0.73</v>
      </c>
      <c r="Q93">
        <v>1</v>
      </c>
      <c r="S93" s="7">
        <f>AVT!L97</f>
        <v>1.7068379379502582E+19</v>
      </c>
      <c r="T93">
        <f t="shared" si="43"/>
        <v>0.89815659620289012</v>
      </c>
      <c r="V93">
        <f t="shared" si="44"/>
        <v>4.2467644351514355</v>
      </c>
      <c r="AN93">
        <v>91</v>
      </c>
      <c r="AO93" s="7">
        <v>3.4257103100639099E+18</v>
      </c>
      <c r="AP93" s="51">
        <f t="shared" si="45"/>
        <v>0.20925903776615126</v>
      </c>
    </row>
    <row r="94" spans="1:42" x14ac:dyDescent="0.25">
      <c r="A94">
        <f>AVT!A98</f>
        <v>760</v>
      </c>
      <c r="B94">
        <v>0.26600000000000001</v>
      </c>
      <c r="D94">
        <f t="shared" si="42"/>
        <v>0.82758887354127519</v>
      </c>
      <c r="F94">
        <v>1.6615E-4</v>
      </c>
      <c r="G94">
        <v>6.0000000000000002E-5</v>
      </c>
      <c r="H94">
        <v>0</v>
      </c>
      <c r="I94">
        <v>0.46700000000000003</v>
      </c>
      <c r="J94">
        <v>0.316</v>
      </c>
      <c r="K94">
        <v>0.5</v>
      </c>
      <c r="L94">
        <v>0.185</v>
      </c>
      <c r="M94">
        <v>0.20799999999999999</v>
      </c>
      <c r="N94">
        <v>0.44700000000000001</v>
      </c>
      <c r="O94">
        <v>0.56499999999999995</v>
      </c>
      <c r="P94">
        <v>0.73</v>
      </c>
      <c r="Q94">
        <v>1</v>
      </c>
      <c r="S94" s="7">
        <f>AVT!L98</f>
        <v>5.1231484466388388E+18</v>
      </c>
      <c r="T94">
        <f t="shared" si="43"/>
        <v>0.26781202651012342</v>
      </c>
      <c r="V94">
        <f t="shared" si="44"/>
        <v>1.2662987660473697</v>
      </c>
      <c r="AN94">
        <v>92</v>
      </c>
      <c r="AO94" s="7">
        <v>1.0282102273737999E+18</v>
      </c>
      <c r="AP94" s="51">
        <f t="shared" si="45"/>
        <v>6.2198479029911713E-2</v>
      </c>
    </row>
    <row r="95" spans="1:42" x14ac:dyDescent="0.25">
      <c r="A95">
        <f>AVT!A99</f>
        <v>765</v>
      </c>
      <c r="B95">
        <v>0.68600000000000005</v>
      </c>
      <c r="D95">
        <f t="shared" si="42"/>
        <v>2.1343081475538153</v>
      </c>
      <c r="F95">
        <v>1.1741E-4</v>
      </c>
      <c r="G95">
        <v>4.2400000000000001E-5</v>
      </c>
      <c r="H95">
        <v>0</v>
      </c>
      <c r="I95">
        <v>0.46700000000000003</v>
      </c>
      <c r="J95">
        <v>0.315</v>
      </c>
      <c r="K95">
        <v>0.502</v>
      </c>
      <c r="L95">
        <v>0.189</v>
      </c>
      <c r="M95">
        <v>0.21199999999999999</v>
      </c>
      <c r="N95">
        <v>0.45800000000000002</v>
      </c>
      <c r="O95">
        <v>0.56999999999999995</v>
      </c>
      <c r="P95">
        <v>0.73</v>
      </c>
      <c r="Q95">
        <v>1</v>
      </c>
      <c r="S95" s="7">
        <f>AVT!L99</f>
        <v>9.5861673255377449E+18</v>
      </c>
      <c r="T95">
        <f t="shared" si="43"/>
        <v>0.49784058483008825</v>
      </c>
      <c r="V95">
        <f t="shared" si="44"/>
        <v>2.3539455134768255</v>
      </c>
      <c r="AN95">
        <v>93</v>
      </c>
      <c r="AO95" s="7">
        <v>1.9235579989074299E+18</v>
      </c>
      <c r="AP95" s="51">
        <f t="shared" si="45"/>
        <v>0.11246843129011434</v>
      </c>
    </row>
    <row r="96" spans="1:42" x14ac:dyDescent="0.25">
      <c r="A96">
        <f>AVT!A100</f>
        <v>770</v>
      </c>
      <c r="B96">
        <v>1.1599999999999999</v>
      </c>
      <c r="D96">
        <f t="shared" si="42"/>
        <v>3.6090341853679666</v>
      </c>
      <c r="F96">
        <v>8.3079999999999997E-5</v>
      </c>
      <c r="G96">
        <v>3.0000000000000001E-5</v>
      </c>
      <c r="H96">
        <v>0</v>
      </c>
      <c r="I96">
        <v>0.46700000000000003</v>
      </c>
      <c r="J96">
        <v>0.315</v>
      </c>
      <c r="K96">
        <v>0.505</v>
      </c>
      <c r="L96">
        <v>0.192</v>
      </c>
      <c r="M96">
        <v>0.215</v>
      </c>
      <c r="N96">
        <v>0.46899999999999997</v>
      </c>
      <c r="O96">
        <v>0.57499999999999996</v>
      </c>
      <c r="P96">
        <v>0.73</v>
      </c>
      <c r="Q96">
        <v>1</v>
      </c>
      <c r="S96" s="7">
        <f>AVT!L100</f>
        <v>1.6370654645792631E+19</v>
      </c>
      <c r="T96">
        <f t="shared" si="43"/>
        <v>0.8446602363623541</v>
      </c>
      <c r="V96">
        <f t="shared" si="44"/>
        <v>3.9938169654770808</v>
      </c>
      <c r="AN96">
        <v>94</v>
      </c>
      <c r="AO96" s="7">
        <v>3.2842909841373302E+18</v>
      </c>
      <c r="AP96" s="51">
        <f t="shared" si="45"/>
        <v>0.19367958757446291</v>
      </c>
    </row>
    <row r="97" spans="1:42" x14ac:dyDescent="0.25">
      <c r="A97">
        <f>AVT!A101</f>
        <v>775</v>
      </c>
      <c r="B97">
        <v>1.18</v>
      </c>
      <c r="D97">
        <f t="shared" si="42"/>
        <v>3.6712589127018971</v>
      </c>
      <c r="F97">
        <v>5.8709999999999999E-5</v>
      </c>
      <c r="G97">
        <v>2.12E-5</v>
      </c>
      <c r="H97">
        <v>0</v>
      </c>
      <c r="I97">
        <v>0.46700000000000003</v>
      </c>
      <c r="J97">
        <v>0.314</v>
      </c>
      <c r="K97">
        <v>0.51</v>
      </c>
      <c r="L97">
        <v>0.19400000000000001</v>
      </c>
      <c r="M97">
        <v>0.217</v>
      </c>
      <c r="N97">
        <v>0.47699999999999998</v>
      </c>
      <c r="O97">
        <v>0.57799999999999996</v>
      </c>
      <c r="P97">
        <v>0.73</v>
      </c>
      <c r="Q97">
        <v>1</v>
      </c>
      <c r="S97" s="7">
        <f>AVT!L101</f>
        <v>1.6693964532123906E+19</v>
      </c>
      <c r="T97">
        <f t="shared" si="43"/>
        <v>0.85578468862525625</v>
      </c>
      <c r="V97">
        <f t="shared" si="44"/>
        <v>4.046416844418415</v>
      </c>
      <c r="AN97">
        <v>95</v>
      </c>
      <c r="AO97" s="7">
        <v>3.35288277899471E+18</v>
      </c>
      <c r="AP97" s="51">
        <f t="shared" si="45"/>
        <v>0.19643826191379291</v>
      </c>
    </row>
    <row r="98" spans="1:42" x14ac:dyDescent="0.25">
      <c r="A98">
        <f>AVT!A102</f>
        <v>780</v>
      </c>
      <c r="B98">
        <v>1.1599999999999999</v>
      </c>
      <c r="D98">
        <f t="shared" si="42"/>
        <v>3.6090341853679666</v>
      </c>
      <c r="F98">
        <v>4.1510000000000001E-5</v>
      </c>
      <c r="G98">
        <v>1.499E-5</v>
      </c>
      <c r="H98">
        <v>0</v>
      </c>
      <c r="I98">
        <v>0.46700000000000003</v>
      </c>
      <c r="J98">
        <v>0.314</v>
      </c>
      <c r="K98">
        <v>0.51600000000000001</v>
      </c>
      <c r="L98">
        <v>0.19700000000000001</v>
      </c>
      <c r="M98">
        <v>0.219</v>
      </c>
      <c r="N98">
        <v>0.48499999999999999</v>
      </c>
      <c r="O98">
        <v>0.58099999999999996</v>
      </c>
      <c r="P98">
        <v>0.73</v>
      </c>
      <c r="Q98">
        <v>1</v>
      </c>
      <c r="S98" s="7">
        <f>AVT!L102</f>
        <v>1.6661462326631823E+19</v>
      </c>
      <c r="T98">
        <f t="shared" ref="T98:T108" si="46">S98*(_h_planck*_c_light)/(A98*10^-9)/5</f>
        <v>0.84864340545591632</v>
      </c>
      <c r="V98">
        <f t="shared" si="44"/>
        <v>4.0126506309172143</v>
      </c>
      <c r="AN98">
        <v>96</v>
      </c>
      <c r="AO98" s="7">
        <v>3.34885590770302E+18</v>
      </c>
      <c r="AP98" s="51">
        <f t="shared" si="45"/>
        <v>0.65367145664110415</v>
      </c>
    </row>
    <row r="99" spans="1:42" x14ac:dyDescent="0.25">
      <c r="A99">
        <f>AVT!A103</f>
        <v>785</v>
      </c>
      <c r="B99">
        <v>1.1599999999999999</v>
      </c>
      <c r="D99">
        <f t="shared" si="42"/>
        <v>3.6090341853679666</v>
      </c>
      <c r="F99">
        <v>2.9349999999999999E-5</v>
      </c>
      <c r="G99">
        <v>1.06E-5</v>
      </c>
      <c r="H99">
        <v>0</v>
      </c>
      <c r="I99">
        <v>0.46700000000000003</v>
      </c>
      <c r="J99">
        <v>0.313</v>
      </c>
      <c r="K99">
        <v>0.52</v>
      </c>
      <c r="L99">
        <v>0.2</v>
      </c>
      <c r="M99">
        <v>0.222</v>
      </c>
      <c r="N99">
        <v>0.49299999999999999</v>
      </c>
      <c r="O99">
        <v>0.58299999999999996</v>
      </c>
      <c r="P99">
        <v>0.73</v>
      </c>
      <c r="Q99">
        <v>1</v>
      </c>
      <c r="S99" s="7">
        <f>AVT!L103</f>
        <v>1.6735438067968838E+19</v>
      </c>
      <c r="T99">
        <f t="shared" si="46"/>
        <v>0.84698195204303617</v>
      </c>
      <c r="V99">
        <f t="shared" si="44"/>
        <v>4.0047947611342494</v>
      </c>
      <c r="AN99">
        <v>97</v>
      </c>
      <c r="AO99" s="7">
        <v>3.3630686445396398E+18</v>
      </c>
      <c r="AP99" s="51">
        <f t="shared" si="45"/>
        <v>0.35082515569912454</v>
      </c>
    </row>
    <row r="100" spans="1:42" x14ac:dyDescent="0.25">
      <c r="A100">
        <f>AVT!A104</f>
        <v>790</v>
      </c>
      <c r="B100">
        <v>1.0900000000000001</v>
      </c>
      <c r="D100">
        <f t="shared" si="42"/>
        <v>3.3912476396992104</v>
      </c>
      <c r="F100">
        <v>2.067E-5</v>
      </c>
      <c r="G100">
        <v>7.4699999999999996E-6</v>
      </c>
      <c r="H100">
        <v>0</v>
      </c>
      <c r="I100">
        <v>0.46700000000000003</v>
      </c>
      <c r="J100">
        <v>0.313</v>
      </c>
      <c r="K100">
        <v>0.52400000000000002</v>
      </c>
      <c r="L100">
        <v>0.20399999999999999</v>
      </c>
      <c r="M100">
        <v>0.22600000000000001</v>
      </c>
      <c r="N100">
        <v>0.5</v>
      </c>
      <c r="O100">
        <v>0.58499999999999996</v>
      </c>
      <c r="P100">
        <v>0.73099999999999998</v>
      </c>
      <c r="Q100">
        <v>1</v>
      </c>
      <c r="S100" s="7">
        <f>AVT!L104</f>
        <v>1.5918537654707984E+19</v>
      </c>
      <c r="T100">
        <f t="shared" si="46"/>
        <v>0.80053957407756704</v>
      </c>
      <c r="V100">
        <f t="shared" si="44"/>
        <v>3.7852007172209303</v>
      </c>
      <c r="AN100">
        <v>98</v>
      </c>
      <c r="AO100" s="7">
        <v>3.1982846744841098E+18</v>
      </c>
      <c r="AP100" s="51">
        <f t="shared" si="45"/>
        <v>0.19536693820036638</v>
      </c>
    </row>
    <row r="101" spans="1:42" x14ac:dyDescent="0.25">
      <c r="A101">
        <f>AVT!A105</f>
        <v>795</v>
      </c>
      <c r="B101">
        <v>1.0900000000000001</v>
      </c>
      <c r="D101">
        <f t="shared" si="42"/>
        <v>3.3912476396992104</v>
      </c>
      <c r="F101">
        <v>1.456E-5</v>
      </c>
      <c r="G101">
        <v>5.2599999999999996E-6</v>
      </c>
      <c r="H101">
        <v>0</v>
      </c>
      <c r="I101">
        <v>0.46600000000000003</v>
      </c>
      <c r="J101">
        <v>0.312</v>
      </c>
      <c r="K101">
        <v>0.52700000000000002</v>
      </c>
      <c r="L101">
        <v>0.21</v>
      </c>
      <c r="M101">
        <v>0.23100000000000001</v>
      </c>
      <c r="N101">
        <v>0.50600000000000001</v>
      </c>
      <c r="O101">
        <v>0.58699999999999997</v>
      </c>
      <c r="P101">
        <v>0.73099999999999998</v>
      </c>
      <c r="Q101">
        <v>1</v>
      </c>
      <c r="S101" s="7">
        <f>AVT!L105</f>
        <v>1.5909488047701914E+19</v>
      </c>
      <c r="T101">
        <f t="shared" si="46"/>
        <v>0.79505249362812225</v>
      </c>
      <c r="V101">
        <f t="shared" si="44"/>
        <v>3.7592560899654703</v>
      </c>
      <c r="AN101">
        <v>99</v>
      </c>
      <c r="AO101" s="7">
        <v>3.1964841985146301E+18</v>
      </c>
      <c r="AP101" s="51">
        <f t="shared" si="45"/>
        <v>0.19147543966345987</v>
      </c>
    </row>
    <row r="102" spans="1:42" x14ac:dyDescent="0.25">
      <c r="A102">
        <f>AVT!A106</f>
        <v>800</v>
      </c>
      <c r="B102">
        <v>1.07</v>
      </c>
      <c r="D102">
        <f t="shared" si="42"/>
        <v>3.3290229123652799</v>
      </c>
      <c r="F102">
        <v>1.025E-5</v>
      </c>
      <c r="G102">
        <v>3.7000000000000002E-6</v>
      </c>
      <c r="H102">
        <v>0</v>
      </c>
      <c r="I102">
        <v>0.46600000000000003</v>
      </c>
      <c r="J102">
        <v>0.312</v>
      </c>
      <c r="K102">
        <v>0.53100000000000003</v>
      </c>
      <c r="L102">
        <v>0.218</v>
      </c>
      <c r="M102">
        <v>0.23699999999999999</v>
      </c>
      <c r="N102">
        <v>0.51200000000000001</v>
      </c>
      <c r="O102">
        <v>0.58799999999999997</v>
      </c>
      <c r="P102">
        <v>0.73099999999999998</v>
      </c>
      <c r="Q102">
        <v>1</v>
      </c>
      <c r="S102" s="7">
        <f>AVT!L106</f>
        <v>1.58000631776024E+19</v>
      </c>
      <c r="T102">
        <f t="shared" si="46"/>
        <v>0.78464925104599059</v>
      </c>
      <c r="V102">
        <f t="shared" si="44"/>
        <v>3.7100663152704687</v>
      </c>
      <c r="AN102">
        <v>100</v>
      </c>
      <c r="AO102" s="7">
        <v>3.1759146791735301E+18</v>
      </c>
      <c r="AP102" s="51">
        <f t="shared" ref="AP102:AP133" si="47">AO102/S98</f>
        <v>0.19061440208024966</v>
      </c>
    </row>
    <row r="103" spans="1:42" x14ac:dyDescent="0.25">
      <c r="A103">
        <f>AVT!A107</f>
        <v>805</v>
      </c>
      <c r="B103">
        <v>1.05</v>
      </c>
      <c r="D103">
        <f t="shared" si="42"/>
        <v>3.266798185031349</v>
      </c>
      <c r="F103">
        <v>7.2200000000000003E-6</v>
      </c>
      <c r="G103">
        <v>2.61E-6</v>
      </c>
      <c r="H103">
        <v>0</v>
      </c>
      <c r="I103">
        <v>0.46600000000000003</v>
      </c>
      <c r="J103">
        <v>0.311</v>
      </c>
      <c r="K103">
        <v>0.53500000000000003</v>
      </c>
      <c r="L103">
        <v>0.22500000000000001</v>
      </c>
      <c r="M103">
        <v>0.24299999999999999</v>
      </c>
      <c r="N103">
        <v>0.51700000000000002</v>
      </c>
      <c r="O103">
        <v>0.58899999999999997</v>
      </c>
      <c r="P103">
        <v>0.73099999999999998</v>
      </c>
      <c r="Q103">
        <v>1</v>
      </c>
      <c r="S103" s="7">
        <f>AVT!L107</f>
        <v>1.5669756377078921E+19</v>
      </c>
      <c r="T103">
        <f t="shared" si="46"/>
        <v>0.77334466180823425</v>
      </c>
      <c r="V103">
        <f t="shared" si="44"/>
        <v>3.6566146925446978</v>
      </c>
      <c r="AN103">
        <v>101</v>
      </c>
      <c r="AO103" s="7">
        <v>3.1511269018467999E+18</v>
      </c>
      <c r="AP103" s="51">
        <f t="shared" si="47"/>
        <v>0.18829067330349536</v>
      </c>
    </row>
    <row r="104" spans="1:42" x14ac:dyDescent="0.25">
      <c r="A104">
        <f>AVT!A108</f>
        <v>810</v>
      </c>
      <c r="B104">
        <v>1.06</v>
      </c>
      <c r="D104">
        <f t="shared" si="42"/>
        <v>3.2979105486983142</v>
      </c>
      <c r="F104">
        <v>5.0900000000000004E-6</v>
      </c>
      <c r="G104">
        <v>1.84E-6</v>
      </c>
      <c r="H104">
        <v>0</v>
      </c>
      <c r="I104">
        <v>0.46600000000000003</v>
      </c>
      <c r="J104">
        <v>0.311</v>
      </c>
      <c r="K104">
        <v>0.53900000000000003</v>
      </c>
      <c r="L104">
        <v>0.23300000000000001</v>
      </c>
      <c r="M104">
        <v>0.249</v>
      </c>
      <c r="N104">
        <v>0.52100000000000002</v>
      </c>
      <c r="O104">
        <v>0.59</v>
      </c>
      <c r="P104">
        <v>0.73099999999999998</v>
      </c>
      <c r="Q104">
        <v>1</v>
      </c>
      <c r="S104" s="7">
        <f>AVT!L108</f>
        <v>1.5629786370888952E+19</v>
      </c>
      <c r="T104">
        <f t="shared" si="46"/>
        <v>0.76661047863148502</v>
      </c>
      <c r="V104">
        <f t="shared" si="44"/>
        <v>3.6247733747436386</v>
      </c>
      <c r="AN104">
        <v>102</v>
      </c>
      <c r="AO104" s="7">
        <v>3.14431839556047E+18</v>
      </c>
      <c r="AP104" s="51">
        <f t="shared" si="47"/>
        <v>0.19752558078917021</v>
      </c>
    </row>
    <row r="105" spans="1:42" x14ac:dyDescent="0.25">
      <c r="A105">
        <f>AVT!A109</f>
        <v>815</v>
      </c>
      <c r="B105">
        <v>0.89500000000000002</v>
      </c>
      <c r="D105">
        <f t="shared" si="42"/>
        <v>2.7845565481933883</v>
      </c>
      <c r="F105">
        <v>3.58E-6</v>
      </c>
      <c r="G105">
        <v>1.2899999999999999E-6</v>
      </c>
      <c r="H105">
        <v>0</v>
      </c>
      <c r="I105">
        <v>0.46600000000000003</v>
      </c>
      <c r="J105">
        <v>0.311</v>
      </c>
      <c r="K105">
        <v>0.54400000000000004</v>
      </c>
      <c r="L105">
        <v>0.24299999999999999</v>
      </c>
      <c r="M105">
        <v>0.25700000000000001</v>
      </c>
      <c r="N105">
        <v>0.52500000000000002</v>
      </c>
      <c r="O105">
        <v>0.59</v>
      </c>
      <c r="P105">
        <v>0.73099999999999998</v>
      </c>
      <c r="Q105">
        <v>1</v>
      </c>
      <c r="S105" s="7">
        <f>AVT!L109</f>
        <v>1.3265925058845972E+19</v>
      </c>
      <c r="T105">
        <f t="shared" si="46"/>
        <v>0.6466758742182267</v>
      </c>
      <c r="V105">
        <f t="shared" si="44"/>
        <v>3.0576851690571494</v>
      </c>
      <c r="AN105">
        <v>103</v>
      </c>
      <c r="AO105" s="7">
        <v>2.6655794566551501E+18</v>
      </c>
      <c r="AP105" s="51">
        <f t="shared" si="47"/>
        <v>0.16754652624037053</v>
      </c>
    </row>
    <row r="106" spans="1:42" x14ac:dyDescent="0.25">
      <c r="A106">
        <f>AVT!A110</f>
        <v>820</v>
      </c>
      <c r="B106">
        <v>0.86199999999999999</v>
      </c>
      <c r="D106">
        <f t="shared" si="42"/>
        <v>2.681885748092403</v>
      </c>
      <c r="F106">
        <v>2.52E-6</v>
      </c>
      <c r="G106">
        <v>9.0999999999999997E-7</v>
      </c>
      <c r="H106">
        <v>0</v>
      </c>
      <c r="I106">
        <v>0.46500000000000002</v>
      </c>
      <c r="J106">
        <v>0.311</v>
      </c>
      <c r="K106">
        <v>0.54800000000000004</v>
      </c>
      <c r="L106">
        <v>0.254</v>
      </c>
      <c r="M106">
        <v>0.26500000000000001</v>
      </c>
      <c r="N106">
        <v>0.52900000000000003</v>
      </c>
      <c r="O106">
        <v>0.59</v>
      </c>
      <c r="P106">
        <v>0.73099999999999998</v>
      </c>
      <c r="Q106">
        <v>1</v>
      </c>
      <c r="S106" s="7">
        <f>AVT!L110</f>
        <v>1.3271726268920676E+19</v>
      </c>
      <c r="T106">
        <f t="shared" si="46"/>
        <v>0.64301379668566061</v>
      </c>
      <c r="V106">
        <f t="shared" si="44"/>
        <v>3.0403697246348544</v>
      </c>
      <c r="AN106">
        <v>104</v>
      </c>
      <c r="AO106" s="7">
        <v>2.66645856738513E+18</v>
      </c>
      <c r="AP106" s="51">
        <f t="shared" si="47"/>
        <v>0.16876252565654329</v>
      </c>
    </row>
    <row r="107" spans="1:42" x14ac:dyDescent="0.25">
      <c r="A107">
        <f>AVT!A111</f>
        <v>825</v>
      </c>
      <c r="B107">
        <v>0.96899999999999997</v>
      </c>
      <c r="D107">
        <f t="shared" si="42"/>
        <v>3.0147880393289306</v>
      </c>
      <c r="F107">
        <v>1.7799999999999999E-6</v>
      </c>
      <c r="G107">
        <v>6.4000000000000001E-7</v>
      </c>
      <c r="H107">
        <v>0</v>
      </c>
      <c r="I107">
        <v>0.46400000000000002</v>
      </c>
      <c r="J107">
        <v>0.311</v>
      </c>
      <c r="K107">
        <v>0.55200000000000005</v>
      </c>
      <c r="L107">
        <v>0.26400000000000001</v>
      </c>
      <c r="M107">
        <v>0.27300000000000002</v>
      </c>
      <c r="N107">
        <v>0.53200000000000003</v>
      </c>
      <c r="O107">
        <v>0.59099999999999997</v>
      </c>
      <c r="P107">
        <v>0.73099999999999998</v>
      </c>
      <c r="Q107">
        <v>1</v>
      </c>
      <c r="S107" s="7">
        <f>AVT!L111</f>
        <v>1.4506862219339917E+19</v>
      </c>
      <c r="T107">
        <f t="shared" si="46"/>
        <v>0.69859627529304458</v>
      </c>
      <c r="V107">
        <f t="shared" si="44"/>
        <v>3.3031810142978451</v>
      </c>
      <c r="AN107">
        <v>105</v>
      </c>
      <c r="AO107" s="7">
        <v>2.9159129608806502E+18</v>
      </c>
      <c r="AP107" s="51">
        <f t="shared" si="47"/>
        <v>0.18608540494898368</v>
      </c>
    </row>
    <row r="108" spans="1:42" x14ac:dyDescent="0.25">
      <c r="A108">
        <f>AVT!A112</f>
        <v>830</v>
      </c>
      <c r="B108">
        <v>0.91600000000000004</v>
      </c>
      <c r="D108">
        <f t="shared" si="42"/>
        <v>2.8498925118940153</v>
      </c>
      <c r="F108" s="7">
        <v>1.2500000000000001E-6</v>
      </c>
      <c r="G108">
        <v>4.9999999999999998E-7</v>
      </c>
      <c r="H108">
        <v>0</v>
      </c>
      <c r="I108">
        <v>0.46400000000000002</v>
      </c>
      <c r="J108">
        <v>0.31</v>
      </c>
      <c r="K108">
        <v>0.55500000000000005</v>
      </c>
      <c r="L108">
        <v>0.27400000000000002</v>
      </c>
      <c r="M108">
        <v>0.28000000000000003</v>
      </c>
      <c r="N108">
        <v>0.53500000000000003</v>
      </c>
      <c r="O108">
        <v>0.59199999999999997</v>
      </c>
      <c r="P108">
        <v>0.73099999999999998</v>
      </c>
      <c r="Q108">
        <v>1</v>
      </c>
      <c r="S108" s="7">
        <f>AVT!L112</f>
        <v>1.395094151909223E+19</v>
      </c>
      <c r="T108">
        <f t="shared" si="46"/>
        <v>0.66777807190187322</v>
      </c>
      <c r="V108">
        <f t="shared" si="44"/>
        <v>3.157462939442973</v>
      </c>
      <c r="AN108">
        <v>106</v>
      </c>
      <c r="AO108" s="7">
        <v>2.8038450924997801E+18</v>
      </c>
      <c r="AP108" s="51">
        <f t="shared" si="47"/>
        <v>0.17939113344006058</v>
      </c>
    </row>
    <row r="109" spans="1:42" x14ac:dyDescent="0.25">
      <c r="A109">
        <f>AVT!A113</f>
        <v>835</v>
      </c>
      <c r="S109" s="7"/>
      <c r="AN109">
        <v>107</v>
      </c>
      <c r="AO109" s="7">
        <v>3.0421249615637202E+18</v>
      </c>
      <c r="AP109" s="51">
        <f t="shared" si="47"/>
        <v>0.22931872056183319</v>
      </c>
    </row>
    <row r="110" spans="1:42" x14ac:dyDescent="0.25">
      <c r="A110">
        <f>AVT!A114</f>
        <v>840</v>
      </c>
      <c r="S110" s="7"/>
      <c r="AN110">
        <v>108</v>
      </c>
      <c r="AO110" s="7">
        <v>3.1250320138918098E+18</v>
      </c>
      <c r="AP110" s="51">
        <f t="shared" si="47"/>
        <v>0.23546537583508745</v>
      </c>
    </row>
    <row r="111" spans="1:42" x14ac:dyDescent="0.25">
      <c r="A111">
        <f>AVT!A115</f>
        <v>845</v>
      </c>
      <c r="S111" s="7"/>
      <c r="AN111">
        <v>109</v>
      </c>
      <c r="AO111" s="7">
        <v>3.1416838150625101E+18</v>
      </c>
      <c r="AP111" s="51">
        <f t="shared" si="47"/>
        <v>0.21656535834979904</v>
      </c>
    </row>
    <row r="112" spans="1:42" x14ac:dyDescent="0.25">
      <c r="A112">
        <f>AVT!A116</f>
        <v>850</v>
      </c>
      <c r="S112" s="7"/>
      <c r="AN112">
        <v>110</v>
      </c>
      <c r="AO112" s="7">
        <v>2.8612474883265198E+18</v>
      </c>
      <c r="AP112" s="51">
        <f t="shared" si="47"/>
        <v>0.20509350457894382</v>
      </c>
    </row>
    <row r="113" spans="1:42" x14ac:dyDescent="0.25">
      <c r="A113">
        <f>AVT!A117</f>
        <v>855</v>
      </c>
      <c r="S113" s="7"/>
      <c r="AN113">
        <v>111</v>
      </c>
      <c r="AO113" s="7">
        <v>2.8654685549330401E+18</v>
      </c>
      <c r="AP113" s="51" t="e">
        <f t="shared" si="47"/>
        <v>#DIV/0!</v>
      </c>
    </row>
    <row r="114" spans="1:42" x14ac:dyDescent="0.25">
      <c r="A114">
        <f>AVT!A118</f>
        <v>860</v>
      </c>
      <c r="S114" s="7"/>
      <c r="AN114">
        <v>112</v>
      </c>
      <c r="AO114" s="7">
        <v>3.1190474519573801E+18</v>
      </c>
      <c r="AP114" s="51" t="e">
        <f t="shared" si="47"/>
        <v>#DIV/0!</v>
      </c>
    </row>
    <row r="115" spans="1:42" x14ac:dyDescent="0.25">
      <c r="A115">
        <f>AVT!A119</f>
        <v>865</v>
      </c>
      <c r="S115" s="7"/>
      <c r="AN115">
        <v>113</v>
      </c>
      <c r="AO115" s="7">
        <v>3.0177882760843203E+18</v>
      </c>
      <c r="AP115" s="51" t="e">
        <f t="shared" si="47"/>
        <v>#DIV/0!</v>
      </c>
    </row>
    <row r="116" spans="1:42" x14ac:dyDescent="0.25">
      <c r="A116">
        <f>AVT!A120</f>
        <v>870</v>
      </c>
      <c r="S116" s="7"/>
      <c r="AN116">
        <v>114</v>
      </c>
      <c r="AO116" s="7">
        <v>3.0772591120551398E+18</v>
      </c>
      <c r="AP116" s="51" t="e">
        <f t="shared" si="47"/>
        <v>#DIV/0!</v>
      </c>
    </row>
    <row r="117" spans="1:42" x14ac:dyDescent="0.25">
      <c r="A117">
        <f>AVT!A121</f>
        <v>875</v>
      </c>
      <c r="S117" s="7"/>
      <c r="AN117">
        <v>115</v>
      </c>
      <c r="AO117" s="7">
        <v>2.9918900402205399E+18</v>
      </c>
      <c r="AP117" s="51" t="e">
        <f t="shared" si="47"/>
        <v>#DIV/0!</v>
      </c>
    </row>
    <row r="118" spans="1:42" x14ac:dyDescent="0.25">
      <c r="A118">
        <f>AVT!A122</f>
        <v>880</v>
      </c>
      <c r="S118" s="7"/>
      <c r="AN118">
        <v>116</v>
      </c>
      <c r="AO118" s="7">
        <v>3.0211316359119401E+18</v>
      </c>
      <c r="AP118" s="51" t="e">
        <f t="shared" si="47"/>
        <v>#DIV/0!</v>
      </c>
    </row>
    <row r="119" spans="1:42" x14ac:dyDescent="0.25">
      <c r="A119">
        <f>AVT!A123</f>
        <v>885</v>
      </c>
      <c r="S119" s="7"/>
      <c r="AN119">
        <v>117</v>
      </c>
      <c r="AO119" s="7">
        <v>3.0511461554521201E+18</v>
      </c>
      <c r="AP119" s="51" t="e">
        <f t="shared" si="47"/>
        <v>#DIV/0!</v>
      </c>
    </row>
    <row r="120" spans="1:42" x14ac:dyDescent="0.25">
      <c r="A120">
        <f>AVT!A124</f>
        <v>890</v>
      </c>
      <c r="S120" s="7"/>
      <c r="AN120">
        <v>118</v>
      </c>
      <c r="AO120" s="7">
        <v>3.0291026811237499E+18</v>
      </c>
      <c r="AP120" s="51" t="e">
        <f t="shared" si="47"/>
        <v>#DIV/0!</v>
      </c>
    </row>
    <row r="121" spans="1:42" x14ac:dyDescent="0.25">
      <c r="A121">
        <f>AVT!A125</f>
        <v>895</v>
      </c>
      <c r="S121" s="7"/>
      <c r="AN121">
        <v>119</v>
      </c>
      <c r="AO121" s="7">
        <v>2.6722144739985101E+18</v>
      </c>
      <c r="AP121" s="51" t="e">
        <f t="shared" si="47"/>
        <v>#DIV/0!</v>
      </c>
    </row>
    <row r="122" spans="1:42" x14ac:dyDescent="0.25">
      <c r="A122">
        <f>AVT!A126</f>
        <v>900</v>
      </c>
      <c r="S122" s="7"/>
      <c r="AN122">
        <v>120</v>
      </c>
      <c r="AO122" s="7">
        <v>2.3177899415510999E+18</v>
      </c>
      <c r="AP122" s="51" t="e">
        <f t="shared" si="47"/>
        <v>#DIV/0!</v>
      </c>
    </row>
    <row r="123" spans="1:42" x14ac:dyDescent="0.25">
      <c r="A123">
        <f>AVT!A127</f>
        <v>905</v>
      </c>
      <c r="S123" s="7"/>
      <c r="AN123">
        <v>121</v>
      </c>
      <c r="AO123" s="7">
        <v>2.7145955443493002E+18</v>
      </c>
      <c r="AP123" s="51" t="e">
        <f t="shared" si="47"/>
        <v>#DIV/0!</v>
      </c>
    </row>
    <row r="124" spans="1:42" x14ac:dyDescent="0.25">
      <c r="A124">
        <f>AVT!A128</f>
        <v>910</v>
      </c>
      <c r="S124" s="7"/>
      <c r="AN124">
        <v>122</v>
      </c>
      <c r="AO124" s="7">
        <v>2.1425537477252401E+18</v>
      </c>
      <c r="AP124" s="51" t="e">
        <f t="shared" si="47"/>
        <v>#DIV/0!</v>
      </c>
    </row>
    <row r="125" spans="1:42" x14ac:dyDescent="0.25">
      <c r="A125">
        <f>AVT!A129</f>
        <v>915</v>
      </c>
      <c r="S125" s="7"/>
      <c r="AN125">
        <v>123</v>
      </c>
      <c r="AO125" s="7">
        <v>2.21760783701774E+18</v>
      </c>
      <c r="AP125" s="51" t="e">
        <f t="shared" si="47"/>
        <v>#DIV/0!</v>
      </c>
    </row>
    <row r="126" spans="1:42" x14ac:dyDescent="0.25">
      <c r="A126">
        <f>AVT!A130</f>
        <v>920</v>
      </c>
      <c r="S126" s="7"/>
      <c r="AN126">
        <v>124</v>
      </c>
      <c r="AO126" s="7">
        <v>2.5313524078204902E+18</v>
      </c>
      <c r="AP126" s="51" t="e">
        <f t="shared" si="47"/>
        <v>#DIV/0!</v>
      </c>
    </row>
    <row r="127" spans="1:42" x14ac:dyDescent="0.25">
      <c r="A127">
        <f>AVT!A131</f>
        <v>925</v>
      </c>
      <c r="S127" s="7"/>
      <c r="AN127">
        <v>125</v>
      </c>
      <c r="AO127" s="7">
        <v>2.4201350937926799E+18</v>
      </c>
      <c r="AP127" s="51" t="e">
        <f t="shared" si="47"/>
        <v>#DIV/0!</v>
      </c>
    </row>
    <row r="128" spans="1:42" x14ac:dyDescent="0.25">
      <c r="A128">
        <f>AVT!A132</f>
        <v>930</v>
      </c>
      <c r="S128" s="7"/>
      <c r="AN128">
        <v>126</v>
      </c>
      <c r="AO128" s="7">
        <v>1.5197939816173801E+18</v>
      </c>
      <c r="AP128" s="51" t="e">
        <f t="shared" si="47"/>
        <v>#DIV/0!</v>
      </c>
    </row>
    <row r="129" spans="1:42" x14ac:dyDescent="0.25">
      <c r="A129">
        <f>AVT!A133</f>
        <v>935</v>
      </c>
      <c r="S129" s="7"/>
      <c r="AN129">
        <v>127</v>
      </c>
      <c r="AO129" s="7">
        <v>7.7778062931830502E+17</v>
      </c>
      <c r="AP129" s="51" t="e">
        <f t="shared" si="47"/>
        <v>#DIV/0!</v>
      </c>
    </row>
    <row r="130" spans="1:42" x14ac:dyDescent="0.25">
      <c r="A130">
        <f>AVT!A134</f>
        <v>940</v>
      </c>
      <c r="S130" s="7"/>
      <c r="AN130">
        <v>128</v>
      </c>
      <c r="AO130" s="7">
        <v>1.5556419146528499E+18</v>
      </c>
      <c r="AP130" s="51" t="e">
        <f t="shared" si="47"/>
        <v>#DIV/0!</v>
      </c>
    </row>
    <row r="131" spans="1:42" x14ac:dyDescent="0.25">
      <c r="A131">
        <f>AVT!A135</f>
        <v>945</v>
      </c>
      <c r="S131" s="7"/>
      <c r="AN131">
        <v>129</v>
      </c>
      <c r="AO131" s="7">
        <v>1.1683606630128399E+18</v>
      </c>
      <c r="AP131" s="51" t="e">
        <f t="shared" si="47"/>
        <v>#DIV/0!</v>
      </c>
    </row>
    <row r="132" spans="1:42" x14ac:dyDescent="0.25">
      <c r="A132">
        <f>AVT!A136</f>
        <v>950</v>
      </c>
      <c r="S132" s="7"/>
      <c r="AN132">
        <v>130</v>
      </c>
      <c r="AO132" s="7">
        <v>8.13584409168192E+17</v>
      </c>
      <c r="AP132" s="51" t="e">
        <f t="shared" si="47"/>
        <v>#DIV/0!</v>
      </c>
    </row>
    <row r="133" spans="1:42" x14ac:dyDescent="0.25">
      <c r="A133">
        <f>AVT!A137</f>
        <v>955</v>
      </c>
      <c r="S133" s="7"/>
      <c r="AN133">
        <v>131</v>
      </c>
      <c r="AO133" s="7">
        <v>1.2287843053156201E+18</v>
      </c>
      <c r="AP133" s="51" t="e">
        <f t="shared" si="47"/>
        <v>#DIV/0!</v>
      </c>
    </row>
    <row r="134" spans="1:42" x14ac:dyDescent="0.25">
      <c r="A134">
        <f>AVT!A138</f>
        <v>960</v>
      </c>
      <c r="S134" s="7"/>
      <c r="AN134">
        <v>132</v>
      </c>
      <c r="AO134" s="7">
        <v>1.4818143879160499E+18</v>
      </c>
      <c r="AP134" s="51" t="e">
        <f t="shared" ref="AP134:AP165" si="48">AO134/S130</f>
        <v>#DIV/0!</v>
      </c>
    </row>
    <row r="135" spans="1:42" x14ac:dyDescent="0.25">
      <c r="A135">
        <f>AVT!A139</f>
        <v>965</v>
      </c>
      <c r="S135" s="7"/>
      <c r="AN135">
        <v>133</v>
      </c>
      <c r="AO135" s="7">
        <v>1.76678856510862E+18</v>
      </c>
      <c r="AP135" s="51" t="e">
        <f t="shared" si="48"/>
        <v>#DIV/0!</v>
      </c>
    </row>
    <row r="136" spans="1:42" x14ac:dyDescent="0.25">
      <c r="A136">
        <f>AVT!A140</f>
        <v>970</v>
      </c>
      <c r="S136" s="7"/>
      <c r="AN136">
        <v>134</v>
      </c>
      <c r="AO136" s="7">
        <v>2.32349288027582E+18</v>
      </c>
      <c r="AP136" s="51" t="e">
        <f t="shared" si="48"/>
        <v>#DIV/0!</v>
      </c>
    </row>
    <row r="137" spans="1:42" x14ac:dyDescent="0.25">
      <c r="A137">
        <f>AVT!A141</f>
        <v>975</v>
      </c>
      <c r="S137" s="7"/>
      <c r="AN137">
        <v>135</v>
      </c>
      <c r="AO137" s="7">
        <v>2.10074955402653E+18</v>
      </c>
      <c r="AP137" s="51" t="e">
        <f t="shared" si="48"/>
        <v>#DIV/0!</v>
      </c>
    </row>
    <row r="138" spans="1:42" x14ac:dyDescent="0.25">
      <c r="A138">
        <f>AVT!A142</f>
        <v>980</v>
      </c>
      <c r="S138" s="7"/>
      <c r="AN138">
        <v>136</v>
      </c>
      <c r="AO138" s="7">
        <v>2.24394797806254E+18</v>
      </c>
      <c r="AP138" s="51" t="e">
        <f t="shared" si="48"/>
        <v>#DIV/0!</v>
      </c>
    </row>
    <row r="139" spans="1:42" x14ac:dyDescent="0.25">
      <c r="A139">
        <f>AVT!A143</f>
        <v>985</v>
      </c>
      <c r="S139" s="7"/>
      <c r="AN139">
        <v>137</v>
      </c>
      <c r="AO139" s="7">
        <v>2.5438528661342802E+18</v>
      </c>
      <c r="AP139" s="51" t="e">
        <f t="shared" si="48"/>
        <v>#DIV/0!</v>
      </c>
    </row>
    <row r="140" spans="1:42" x14ac:dyDescent="0.25">
      <c r="A140">
        <f>AVT!A144</f>
        <v>990</v>
      </c>
      <c r="S140" s="7"/>
      <c r="AN140">
        <v>138</v>
      </c>
      <c r="AO140" s="7">
        <v>2.6836926135579802E+18</v>
      </c>
      <c r="AP140" s="51" t="e">
        <f t="shared" si="48"/>
        <v>#DIV/0!</v>
      </c>
    </row>
    <row r="141" spans="1:42" x14ac:dyDescent="0.25">
      <c r="A141">
        <f>AVT!A145</f>
        <v>995</v>
      </c>
      <c r="S141" s="7"/>
      <c r="AN141">
        <v>139</v>
      </c>
      <c r="AO141" s="7">
        <v>2.7527654847617101E+18</v>
      </c>
      <c r="AP141" s="51" t="e">
        <f t="shared" si="48"/>
        <v>#DIV/0!</v>
      </c>
    </row>
    <row r="142" spans="1:42" x14ac:dyDescent="0.25">
      <c r="A142">
        <f>AVT!A146</f>
        <v>1000</v>
      </c>
      <c r="S142" s="7"/>
      <c r="AN142">
        <v>140</v>
      </c>
      <c r="AO142" s="7">
        <v>2.7098726910818499E+18</v>
      </c>
      <c r="AP142" s="51" t="e">
        <f t="shared" si="48"/>
        <v>#DIV/0!</v>
      </c>
    </row>
    <row r="143" spans="1:42" x14ac:dyDescent="0.25">
      <c r="A143">
        <f>AVT!A147</f>
        <v>1005</v>
      </c>
      <c r="S143" s="7"/>
      <c r="AN143">
        <v>141</v>
      </c>
      <c r="AO143" s="7">
        <v>2.55472089831646E+18</v>
      </c>
      <c r="AP143" s="51" t="e">
        <f t="shared" si="48"/>
        <v>#DIV/0!</v>
      </c>
    </row>
    <row r="144" spans="1:42" x14ac:dyDescent="0.25">
      <c r="A144">
        <f>AVT!A148</f>
        <v>1010</v>
      </c>
      <c r="S144" s="7"/>
      <c r="AN144">
        <v>142</v>
      </c>
      <c r="AO144" s="7">
        <v>2.67409325179923E+18</v>
      </c>
      <c r="AP144" s="51" t="e">
        <f t="shared" si="48"/>
        <v>#DIV/0!</v>
      </c>
    </row>
    <row r="145" spans="1:42" x14ac:dyDescent="0.25">
      <c r="A145">
        <f>AVT!A149</f>
        <v>1015</v>
      </c>
      <c r="S145" s="7"/>
      <c r="AN145">
        <v>143</v>
      </c>
      <c r="AO145" s="7">
        <v>2.6512865175977702E+18</v>
      </c>
      <c r="AP145" s="51" t="e">
        <f t="shared" si="48"/>
        <v>#DIV/0!</v>
      </c>
    </row>
    <row r="146" spans="1:42" x14ac:dyDescent="0.25">
      <c r="A146">
        <f>AVT!A150</f>
        <v>1020</v>
      </c>
      <c r="S146" s="7"/>
      <c r="AN146">
        <v>144</v>
      </c>
      <c r="AO146" s="7">
        <v>2.6196577572727199E+18</v>
      </c>
      <c r="AP146" s="51" t="e">
        <f t="shared" si="48"/>
        <v>#DIV/0!</v>
      </c>
    </row>
    <row r="147" spans="1:42" x14ac:dyDescent="0.25">
      <c r="A147">
        <f>AVT!A151</f>
        <v>1025</v>
      </c>
      <c r="S147" s="7"/>
      <c r="AN147">
        <v>145</v>
      </c>
      <c r="AO147" s="7">
        <v>2.6277757813116298E+18</v>
      </c>
      <c r="AP147" s="51" t="e">
        <f t="shared" si="48"/>
        <v>#DIV/0!</v>
      </c>
    </row>
    <row r="148" spans="1:42" x14ac:dyDescent="0.25">
      <c r="A148">
        <f>AVT!A152</f>
        <v>1030</v>
      </c>
      <c r="S148" s="7"/>
      <c r="AN148">
        <v>146</v>
      </c>
      <c r="AO148" s="7">
        <v>2.6139890738200699E+18</v>
      </c>
      <c r="AP148" s="51" t="e">
        <f t="shared" si="48"/>
        <v>#DIV/0!</v>
      </c>
    </row>
    <row r="149" spans="1:42" x14ac:dyDescent="0.25">
      <c r="S149" s="7"/>
      <c r="AN149">
        <v>147</v>
      </c>
      <c r="AO149" s="7">
        <v>2.5956556861983099E+18</v>
      </c>
      <c r="AP149" s="51" t="e">
        <f t="shared" si="48"/>
        <v>#DIV/0!</v>
      </c>
    </row>
    <row r="150" spans="1:42" x14ac:dyDescent="0.25">
      <c r="S150" s="7"/>
      <c r="AN150">
        <v>148</v>
      </c>
      <c r="AO150" s="7">
        <v>2.57270228489587E+18</v>
      </c>
      <c r="AP150" s="51" t="e">
        <f t="shared" si="48"/>
        <v>#DIV/0!</v>
      </c>
    </row>
    <row r="151" spans="1:42" x14ac:dyDescent="0.25">
      <c r="S151" s="7"/>
      <c r="AN151">
        <v>149</v>
      </c>
      <c r="AO151" s="7">
        <v>2.5489275478279798E+18</v>
      </c>
      <c r="AP151" s="51" t="e">
        <f t="shared" si="48"/>
        <v>#DIV/0!</v>
      </c>
    </row>
    <row r="152" spans="1:42" x14ac:dyDescent="0.25">
      <c r="S152" s="7"/>
      <c r="AN152">
        <v>150</v>
      </c>
      <c r="AO152" s="7">
        <v>2.5315841631378002E+18</v>
      </c>
      <c r="AP152" s="51" t="e">
        <f t="shared" si="48"/>
        <v>#DIV/0!</v>
      </c>
    </row>
    <row r="153" spans="1:42" x14ac:dyDescent="0.25">
      <c r="AN153">
        <v>151</v>
      </c>
      <c r="AO153" s="7">
        <v>2.5163967848319401E+18</v>
      </c>
      <c r="AP153" s="51" t="e">
        <f t="shared" si="48"/>
        <v>#DIV/0!</v>
      </c>
    </row>
    <row r="154" spans="1:42" x14ac:dyDescent="0.25">
      <c r="AN154">
        <v>152</v>
      </c>
      <c r="AO154" s="7">
        <v>2.4637946290675901E+18</v>
      </c>
      <c r="AP154" s="51" t="e">
        <f t="shared" si="48"/>
        <v>#DIV/0!</v>
      </c>
    </row>
    <row r="155" spans="1:42" x14ac:dyDescent="0.25">
      <c r="AN155">
        <v>153</v>
      </c>
      <c r="AO155" s="7">
        <v>2.4592039488071101E+18</v>
      </c>
      <c r="AP155" s="51" t="e">
        <f t="shared" si="48"/>
        <v>#DIV/0!</v>
      </c>
    </row>
    <row r="156" spans="1:42" x14ac:dyDescent="0.25">
      <c r="AN156">
        <v>154</v>
      </c>
      <c r="AO156" s="7">
        <v>2.3774883734994099E+18</v>
      </c>
      <c r="AP156" s="51" t="e">
        <f t="shared" si="48"/>
        <v>#DIV/0!</v>
      </c>
    </row>
    <row r="157" spans="1:42" x14ac:dyDescent="0.25">
      <c r="AN157">
        <v>155</v>
      </c>
      <c r="AO157" s="7">
        <v>2.3692603491347702E+18</v>
      </c>
      <c r="AP157" s="51" t="e">
        <f t="shared" si="48"/>
        <v>#DIV/0!</v>
      </c>
    </row>
    <row r="158" spans="1:42" x14ac:dyDescent="0.25">
      <c r="AN158">
        <v>156</v>
      </c>
      <c r="AO158" s="7">
        <v>2.3698250174735201E+18</v>
      </c>
      <c r="AP158" s="51" t="e">
        <f t="shared" si="48"/>
        <v>#DIV/0!</v>
      </c>
    </row>
    <row r="159" spans="1:42" x14ac:dyDescent="0.25">
      <c r="AN159">
        <v>157</v>
      </c>
      <c r="AO159" s="7">
        <v>2.34276493734381E+18</v>
      </c>
      <c r="AP159" s="51" t="e">
        <f t="shared" si="48"/>
        <v>#DIV/0!</v>
      </c>
    </row>
    <row r="160" spans="1:42" x14ac:dyDescent="0.25">
      <c r="AN160">
        <v>158</v>
      </c>
      <c r="AO160" s="7">
        <v>2.2565466820362199E+18</v>
      </c>
      <c r="AP160" s="51" t="e">
        <f t="shared" si="48"/>
        <v>#DIV/0!</v>
      </c>
    </row>
    <row r="161" spans="40:42" x14ac:dyDescent="0.25">
      <c r="AN161">
        <v>159</v>
      </c>
      <c r="AO161" s="7">
        <v>2.0977208783914199E+18</v>
      </c>
      <c r="AP161" s="51" t="e">
        <f t="shared" si="48"/>
        <v>#DIV/0!</v>
      </c>
    </row>
    <row r="162" spans="40:42" x14ac:dyDescent="0.25">
      <c r="AN162">
        <v>160</v>
      </c>
      <c r="AO162" s="7">
        <v>1.9814945342245299E+18</v>
      </c>
      <c r="AP162" s="51" t="e">
        <f t="shared" si="48"/>
        <v>#DIV/0!</v>
      </c>
    </row>
    <row r="163" spans="40:42" x14ac:dyDescent="0.25">
      <c r="AN163">
        <v>161</v>
      </c>
      <c r="AO163" s="7">
        <v>1.98387787461536E+18</v>
      </c>
      <c r="AP163" s="51" t="e">
        <f t="shared" si="48"/>
        <v>#DIV/0!</v>
      </c>
    </row>
    <row r="164" spans="40:42" x14ac:dyDescent="0.25">
      <c r="AN164">
        <v>162</v>
      </c>
      <c r="AO164" s="7">
        <v>1.84849680706127E+18</v>
      </c>
      <c r="AP164" s="51" t="e">
        <f t="shared" si="48"/>
        <v>#DIV/0!</v>
      </c>
    </row>
    <row r="165" spans="40:42" x14ac:dyDescent="0.25">
      <c r="AN165">
        <v>163</v>
      </c>
      <c r="AO165" s="7">
        <v>1.0253423695545201E+18</v>
      </c>
      <c r="AP165" s="51" t="e">
        <f t="shared" si="48"/>
        <v>#DIV/0!</v>
      </c>
    </row>
    <row r="166" spans="40:42" x14ac:dyDescent="0.25">
      <c r="AN166">
        <v>164</v>
      </c>
      <c r="AO166" s="7">
        <v>5.9399589226085606E+17</v>
      </c>
      <c r="AP166" s="51" t="e">
        <f t="shared" ref="AP166:AP177" si="49">AO166/S162</f>
        <v>#DIV/0!</v>
      </c>
    </row>
    <row r="167" spans="40:42" x14ac:dyDescent="0.25">
      <c r="AN167">
        <v>165</v>
      </c>
      <c r="AO167" s="7">
        <v>5.3096423894624902E+17</v>
      </c>
      <c r="AP167" s="51" t="e">
        <f t="shared" si="49"/>
        <v>#DIV/0!</v>
      </c>
    </row>
    <row r="168" spans="40:42" x14ac:dyDescent="0.25">
      <c r="AN168">
        <v>166</v>
      </c>
      <c r="AO168" s="7">
        <v>4.2909807063573402E+17</v>
      </c>
      <c r="AP168" s="51" t="e">
        <f t="shared" si="49"/>
        <v>#DIV/0!</v>
      </c>
    </row>
    <row r="169" spans="40:42" x14ac:dyDescent="0.25">
      <c r="AN169">
        <v>167</v>
      </c>
      <c r="AO169" s="7">
        <v>1.3714033943027901E+17</v>
      </c>
      <c r="AP169" s="51" t="e">
        <f t="shared" si="49"/>
        <v>#DIV/0!</v>
      </c>
    </row>
    <row r="170" spans="40:42" x14ac:dyDescent="0.25">
      <c r="AN170">
        <v>168</v>
      </c>
      <c r="AO170" s="7">
        <v>1.06252247965144E+18</v>
      </c>
      <c r="AP170" s="51" t="e">
        <f t="shared" si="49"/>
        <v>#DIV/0!</v>
      </c>
    </row>
    <row r="171" spans="40:42" x14ac:dyDescent="0.25">
      <c r="AN171">
        <v>169</v>
      </c>
      <c r="AO171" s="7">
        <v>6.0514259193488397E+17</v>
      </c>
      <c r="AP171" s="51" t="e">
        <f t="shared" si="49"/>
        <v>#DIV/0!</v>
      </c>
    </row>
    <row r="172" spans="40:42" x14ac:dyDescent="0.25">
      <c r="AN172">
        <v>170</v>
      </c>
      <c r="AO172" s="7">
        <v>6.0831573466445798E+17</v>
      </c>
      <c r="AP172" s="51" t="e">
        <f t="shared" si="49"/>
        <v>#DIV/0!</v>
      </c>
    </row>
    <row r="173" spans="40:42" x14ac:dyDescent="0.25">
      <c r="AN173">
        <v>171</v>
      </c>
      <c r="AO173" s="7">
        <v>1.2219202849900401E+18</v>
      </c>
      <c r="AP173" s="51" t="e">
        <f t="shared" si="49"/>
        <v>#DIV/0!</v>
      </c>
    </row>
    <row r="174" spans="40:42" x14ac:dyDescent="0.25">
      <c r="AN174">
        <v>172</v>
      </c>
      <c r="AO174" s="7">
        <v>1.2833811336532101E+18</v>
      </c>
      <c r="AP174" s="51" t="e">
        <f t="shared" si="49"/>
        <v>#DIV/0!</v>
      </c>
    </row>
    <row r="175" spans="40:42" x14ac:dyDescent="0.25">
      <c r="AN175">
        <v>173</v>
      </c>
      <c r="AO175" s="7">
        <v>1.6671502700619E+18</v>
      </c>
      <c r="AP175" s="51" t="e">
        <f t="shared" si="49"/>
        <v>#DIV/0!</v>
      </c>
    </row>
    <row r="176" spans="40:42" x14ac:dyDescent="0.25">
      <c r="AN176">
        <v>174</v>
      </c>
      <c r="AO176" s="7">
        <v>1.94841376959984E+18</v>
      </c>
      <c r="AP176" s="51" t="e">
        <f t="shared" si="49"/>
        <v>#DIV/0!</v>
      </c>
    </row>
    <row r="177" spans="40:42" x14ac:dyDescent="0.25">
      <c r="AN177">
        <v>175</v>
      </c>
      <c r="AO177" s="7">
        <v>1.90579964341183E+18</v>
      </c>
      <c r="AP177" s="51" t="e">
        <f t="shared" si="49"/>
        <v>#DIV/0!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45A20-AD75-40F8-ABED-B286E2A9DA88}">
  <dimension ref="A1:IO246"/>
  <sheetViews>
    <sheetView tabSelected="1" topLeftCell="B1" workbookViewId="0">
      <selection activeCell="B17" sqref="B17"/>
    </sheetView>
  </sheetViews>
  <sheetFormatPr defaultRowHeight="15" x14ac:dyDescent="0.25"/>
  <cols>
    <col min="1" max="1" width="39" bestFit="1" customWidth="1"/>
    <col min="2" max="2" width="13.5703125" bestFit="1" customWidth="1"/>
    <col min="3" max="5" width="12.5703125" customWidth="1"/>
    <col min="6" max="6" width="11.28515625" bestFit="1" customWidth="1"/>
    <col min="8" max="8" width="9.28515625" customWidth="1"/>
    <col min="9" max="9" width="10.7109375" bestFit="1" customWidth="1"/>
    <col min="10" max="10" width="12.5703125" bestFit="1" customWidth="1"/>
    <col min="11" max="11" width="13.28515625" bestFit="1" customWidth="1"/>
    <col min="12" max="14" width="12.85546875" bestFit="1" customWidth="1"/>
    <col min="18" max="18" width="10.7109375" bestFit="1" customWidth="1"/>
    <col min="27" max="27" width="10.7109375" bestFit="1" customWidth="1"/>
    <col min="34" max="34" width="13.28515625" bestFit="1" customWidth="1"/>
    <col min="36" max="36" width="18.28515625" bestFit="1" customWidth="1"/>
    <col min="37" max="37" width="12" bestFit="1" customWidth="1"/>
    <col min="138" max="138" width="15.5703125" bestFit="1" customWidth="1"/>
    <col min="139" max="139" width="26.28515625" bestFit="1" customWidth="1"/>
    <col min="243" max="245" width="12" bestFit="1" customWidth="1"/>
  </cols>
  <sheetData>
    <row r="1" spans="1:249" x14ac:dyDescent="0.25">
      <c r="B1" t="s">
        <v>226</v>
      </c>
      <c r="C1" t="s">
        <v>227</v>
      </c>
      <c r="D1" t="s">
        <v>272</v>
      </c>
      <c r="E1" t="s">
        <v>97</v>
      </c>
      <c r="H1" s="1" t="s">
        <v>228</v>
      </c>
      <c r="I1" t="s">
        <v>0</v>
      </c>
      <c r="J1" t="s">
        <v>218</v>
      </c>
      <c r="K1" t="s">
        <v>219</v>
      </c>
      <c r="L1" t="s">
        <v>220</v>
      </c>
      <c r="M1" t="s">
        <v>221</v>
      </c>
      <c r="N1" t="s">
        <v>222</v>
      </c>
      <c r="O1" t="s">
        <v>97</v>
      </c>
      <c r="Q1" s="1" t="s">
        <v>229</v>
      </c>
      <c r="R1" t="s">
        <v>0</v>
      </c>
      <c r="S1" t="s">
        <v>218</v>
      </c>
      <c r="T1" t="s">
        <v>219</v>
      </c>
      <c r="U1" t="s">
        <v>220</v>
      </c>
      <c r="V1" t="s">
        <v>221</v>
      </c>
      <c r="W1" t="s">
        <v>222</v>
      </c>
      <c r="X1" t="s">
        <v>97</v>
      </c>
      <c r="Z1" s="1" t="s">
        <v>273</v>
      </c>
      <c r="AA1" t="s">
        <v>0</v>
      </c>
      <c r="AB1" t="s">
        <v>218</v>
      </c>
      <c r="AC1" t="s">
        <v>219</v>
      </c>
      <c r="AD1" t="s">
        <v>220</v>
      </c>
      <c r="AE1" t="s">
        <v>221</v>
      </c>
      <c r="AF1" t="s">
        <v>222</v>
      </c>
      <c r="AG1" t="s">
        <v>97</v>
      </c>
      <c r="AH1" s="1" t="s">
        <v>381</v>
      </c>
      <c r="AJ1" s="1" t="s">
        <v>382</v>
      </c>
      <c r="AK1" s="1">
        <v>0</v>
      </c>
      <c r="AL1" s="1">
        <v>0.01</v>
      </c>
      <c r="AM1" s="1">
        <v>0.02</v>
      </c>
      <c r="AN1" s="1">
        <v>0.03</v>
      </c>
      <c r="AO1" s="1">
        <v>0.04</v>
      </c>
      <c r="AP1" s="1">
        <v>0.05</v>
      </c>
      <c r="AQ1" s="1">
        <v>0.06</v>
      </c>
      <c r="AR1" s="1">
        <v>7.0000000000000007E-2</v>
      </c>
      <c r="AS1" s="1">
        <v>0.08</v>
      </c>
      <c r="AT1" s="1">
        <v>0.09</v>
      </c>
      <c r="AU1" s="1">
        <v>0.1</v>
      </c>
      <c r="AV1" s="1">
        <v>0.11</v>
      </c>
      <c r="AW1" s="1">
        <v>0.12</v>
      </c>
      <c r="AX1" s="1">
        <v>0.13</v>
      </c>
      <c r="AY1" s="1">
        <v>0.14000000000000001</v>
      </c>
      <c r="AZ1" s="1">
        <v>0.15</v>
      </c>
      <c r="BA1" s="1">
        <v>0.16</v>
      </c>
      <c r="BB1" s="1">
        <v>0.17</v>
      </c>
      <c r="BC1" s="1">
        <v>0.18</v>
      </c>
      <c r="BD1" s="1">
        <v>0.19</v>
      </c>
      <c r="BE1" s="1">
        <v>0.2</v>
      </c>
      <c r="BF1" s="1">
        <v>0.21</v>
      </c>
      <c r="BG1" s="1">
        <v>0.22</v>
      </c>
      <c r="BH1" s="1">
        <v>0.23</v>
      </c>
      <c r="BI1" s="1">
        <v>0.24</v>
      </c>
      <c r="BJ1" s="1">
        <v>0.25</v>
      </c>
      <c r="BK1" s="1">
        <v>0.26</v>
      </c>
      <c r="BL1" s="1">
        <v>0.27</v>
      </c>
      <c r="BM1" s="1">
        <v>0.28000000000000003</v>
      </c>
      <c r="BN1" s="1">
        <v>0.28999999999999998</v>
      </c>
      <c r="BO1" s="1">
        <v>0.3</v>
      </c>
      <c r="BP1" s="1">
        <v>0.31</v>
      </c>
      <c r="BQ1" s="1">
        <v>0.32</v>
      </c>
      <c r="BR1" s="1">
        <v>0.33</v>
      </c>
      <c r="BS1" s="1">
        <v>0.34</v>
      </c>
      <c r="BT1" s="1">
        <v>0.35</v>
      </c>
      <c r="BU1" s="1">
        <v>0.36</v>
      </c>
      <c r="BV1" s="1">
        <v>0.37</v>
      </c>
      <c r="BW1" s="1">
        <v>0.38</v>
      </c>
      <c r="BX1" s="1">
        <v>0.39</v>
      </c>
      <c r="BY1" s="1">
        <v>0.4</v>
      </c>
      <c r="BZ1" s="1">
        <v>0.41</v>
      </c>
      <c r="CA1" s="1">
        <v>0.42</v>
      </c>
      <c r="CB1" s="1">
        <v>0.43</v>
      </c>
      <c r="CC1" s="1">
        <v>0.44</v>
      </c>
      <c r="CD1" s="1">
        <v>0.45</v>
      </c>
      <c r="CE1" s="1">
        <v>0.46</v>
      </c>
      <c r="CF1" s="1">
        <v>0.47</v>
      </c>
      <c r="CG1" s="1">
        <v>0.48</v>
      </c>
      <c r="CH1" s="1">
        <v>0.49</v>
      </c>
      <c r="CI1" s="1">
        <v>0.5</v>
      </c>
      <c r="CJ1" s="1">
        <v>0.51</v>
      </c>
      <c r="CK1" s="1">
        <v>0.52</v>
      </c>
      <c r="CL1" s="1">
        <v>0.53</v>
      </c>
      <c r="CM1" s="1">
        <v>0.54</v>
      </c>
      <c r="CN1" s="1">
        <v>0.55000000000000004</v>
      </c>
      <c r="CO1" s="1">
        <v>0.56000000000000005</v>
      </c>
      <c r="CP1" s="1">
        <v>0.56999999999999995</v>
      </c>
      <c r="CQ1" s="1">
        <v>0.57999999999999996</v>
      </c>
      <c r="CR1" s="1">
        <v>0.59</v>
      </c>
      <c r="CS1" s="1">
        <v>0.6</v>
      </c>
      <c r="CT1" s="1">
        <v>0.61</v>
      </c>
      <c r="CU1" s="1">
        <v>0.62</v>
      </c>
      <c r="CV1" s="1">
        <v>0.63</v>
      </c>
      <c r="CW1" s="1">
        <v>0.64</v>
      </c>
      <c r="CX1" s="1">
        <v>0.65</v>
      </c>
      <c r="CY1" s="1">
        <v>0.66</v>
      </c>
      <c r="CZ1" s="1">
        <v>0.67</v>
      </c>
      <c r="DA1" s="1">
        <v>0.68</v>
      </c>
      <c r="DB1" s="1">
        <v>0.69</v>
      </c>
      <c r="DC1" s="1">
        <v>0.7</v>
      </c>
      <c r="DD1" s="1">
        <v>0.71</v>
      </c>
      <c r="DE1" s="1">
        <v>0.72</v>
      </c>
      <c r="DF1" s="1">
        <v>0.73</v>
      </c>
      <c r="DG1" s="1">
        <v>0.74</v>
      </c>
      <c r="DH1" s="1">
        <v>0.75</v>
      </c>
      <c r="DI1" s="1">
        <v>0.76</v>
      </c>
      <c r="DJ1" s="1">
        <v>0.77</v>
      </c>
      <c r="DK1" s="1">
        <v>0.78</v>
      </c>
      <c r="DL1" s="1">
        <v>0.79</v>
      </c>
      <c r="DM1" s="1">
        <v>0.8</v>
      </c>
      <c r="DN1" s="1">
        <v>0.81</v>
      </c>
      <c r="DO1" s="1">
        <v>0.82</v>
      </c>
      <c r="DP1" s="1">
        <v>0.83</v>
      </c>
      <c r="DQ1" s="1">
        <v>0.84</v>
      </c>
      <c r="DR1" s="1">
        <v>0.85</v>
      </c>
      <c r="DS1" s="1">
        <v>0.86</v>
      </c>
      <c r="DT1" s="1">
        <v>0.87</v>
      </c>
      <c r="DU1" s="1">
        <v>0.88</v>
      </c>
      <c r="DV1" s="1">
        <v>0.89</v>
      </c>
      <c r="DW1" s="1">
        <v>0.9</v>
      </c>
      <c r="DX1" s="1">
        <v>0.91</v>
      </c>
      <c r="DY1" s="1">
        <v>0.92</v>
      </c>
      <c r="DZ1" s="1">
        <v>0.93</v>
      </c>
      <c r="EA1" s="1">
        <v>0.94</v>
      </c>
      <c r="EB1" s="1">
        <v>0.95</v>
      </c>
      <c r="EC1" s="1">
        <v>0.96</v>
      </c>
      <c r="ED1" s="1">
        <v>0.97</v>
      </c>
      <c r="EE1" s="1">
        <v>0.98</v>
      </c>
      <c r="EF1" s="1">
        <v>0.99</v>
      </c>
      <c r="EG1" s="1">
        <v>1</v>
      </c>
      <c r="EH1" s="1"/>
      <c r="EI1" s="1" t="s">
        <v>383</v>
      </c>
      <c r="EJ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O1" t="s">
        <v>223</v>
      </c>
    </row>
    <row r="2" spans="1:249" x14ac:dyDescent="0.25">
      <c r="A2" t="s">
        <v>62</v>
      </c>
      <c r="B2">
        <f>SUM(J2:J246)</f>
        <v>9.3107389626949009E+19</v>
      </c>
      <c r="C2">
        <f>SUM(S2:S246)</f>
        <v>2.5053484361720824E+19</v>
      </c>
      <c r="D2" s="7">
        <f>SUM(AB2:AB246)</f>
        <v>2.8737083947103228E+19</v>
      </c>
      <c r="E2" s="7">
        <f t="shared" ref="E2:E7" si="0">B2+C2+D2</f>
        <v>1.4689795793577306E+20</v>
      </c>
      <c r="F2" t="s">
        <v>70</v>
      </c>
      <c r="I2">
        <v>280</v>
      </c>
      <c r="J2">
        <f>'Emission events'!AG2</f>
        <v>0</v>
      </c>
      <c r="K2">
        <f>'Emission events'!CI2</f>
        <v>0</v>
      </c>
      <c r="L2">
        <f>'Emission events'!EK2</f>
        <v>0</v>
      </c>
      <c r="M2">
        <f>'Emission events'!GM2</f>
        <v>0</v>
      </c>
      <c r="N2">
        <f>'Emission events'!IO2</f>
        <v>0</v>
      </c>
      <c r="O2">
        <f>SUM(J2:N2)</f>
        <v>0</v>
      </c>
      <c r="R2">
        <v>280</v>
      </c>
      <c r="S2">
        <f>'Emission events'!AL2</f>
        <v>0</v>
      </c>
      <c r="T2">
        <f>'Emission events'!CN2</f>
        <v>0</v>
      </c>
      <c r="U2">
        <f>'Emission events'!EP2</f>
        <v>0</v>
      </c>
      <c r="V2">
        <f>'Emission events'!GR2</f>
        <v>0</v>
      </c>
      <c r="W2">
        <f>'Emission events'!IT2</f>
        <v>0</v>
      </c>
      <c r="X2">
        <f>SUM(S2:W2)</f>
        <v>0</v>
      </c>
      <c r="AA2">
        <v>280</v>
      </c>
      <c r="AB2" s="7">
        <f>'Emission events'!AQ2</f>
        <v>0</v>
      </c>
      <c r="AC2" s="7">
        <f>'Emission events'!CS2</f>
        <v>0</v>
      </c>
      <c r="AD2" s="7">
        <f>'Emission events'!EU2</f>
        <v>0</v>
      </c>
      <c r="AE2" s="7">
        <f>'Emission events'!GW2</f>
        <v>0</v>
      </c>
      <c r="AF2" s="7">
        <f>'Emission events'!IY2</f>
        <v>0</v>
      </c>
      <c r="AG2" s="7">
        <f>SUM(AB2:AF2)</f>
        <v>0</v>
      </c>
      <c r="AH2" s="7">
        <f>AG2+X2+O2</f>
        <v>0</v>
      </c>
      <c r="AJ2" s="1" t="s">
        <v>384</v>
      </c>
      <c r="AK2" s="1">
        <f>AK1*$B$15</f>
        <v>0</v>
      </c>
      <c r="AL2" s="1">
        <f t="shared" ref="AL2:CW2" si="1">AL1*$B$15</f>
        <v>0.33183947031232147</v>
      </c>
      <c r="AM2" s="1">
        <f t="shared" si="1"/>
        <v>0.66367894062464294</v>
      </c>
      <c r="AN2" s="1">
        <f t="shared" si="1"/>
        <v>0.99551841093696425</v>
      </c>
      <c r="AO2" s="1">
        <f t="shared" si="1"/>
        <v>1.3273578812492859</v>
      </c>
      <c r="AP2" s="1">
        <f t="shared" si="1"/>
        <v>1.6591973515616072</v>
      </c>
      <c r="AQ2" s="1">
        <f t="shared" si="1"/>
        <v>1.9910368218739285</v>
      </c>
      <c r="AR2" s="1">
        <f t="shared" si="1"/>
        <v>2.3228762921862502</v>
      </c>
      <c r="AS2" s="1">
        <f t="shared" si="1"/>
        <v>2.6547157624985718</v>
      </c>
      <c r="AT2" s="1">
        <f t="shared" si="1"/>
        <v>2.9865552328108929</v>
      </c>
      <c r="AU2" s="1">
        <f t="shared" si="1"/>
        <v>3.3183947031232144</v>
      </c>
      <c r="AV2" s="1">
        <f t="shared" si="1"/>
        <v>3.6502341734355359</v>
      </c>
      <c r="AW2" s="1">
        <f t="shared" si="1"/>
        <v>3.982073643747857</v>
      </c>
      <c r="AX2" s="1">
        <f t="shared" si="1"/>
        <v>4.3139131140601785</v>
      </c>
      <c r="AY2" s="1">
        <f t="shared" si="1"/>
        <v>4.6457525843725005</v>
      </c>
      <c r="AZ2" s="1">
        <f t="shared" si="1"/>
        <v>4.9775920546848216</v>
      </c>
      <c r="BA2" s="1">
        <f t="shared" si="1"/>
        <v>5.3094315249971435</v>
      </c>
      <c r="BB2" s="1">
        <f t="shared" si="1"/>
        <v>5.6412709953094646</v>
      </c>
      <c r="BC2" s="1">
        <f t="shared" si="1"/>
        <v>5.9731104656217857</v>
      </c>
      <c r="BD2" s="1">
        <f t="shared" si="1"/>
        <v>6.3049499359341077</v>
      </c>
      <c r="BE2" s="1">
        <f t="shared" si="1"/>
        <v>6.6367894062464288</v>
      </c>
      <c r="BF2" s="1">
        <f t="shared" si="1"/>
        <v>6.9686288765587499</v>
      </c>
      <c r="BG2" s="1">
        <f t="shared" si="1"/>
        <v>7.3004683468710718</v>
      </c>
      <c r="BH2" s="1">
        <f t="shared" si="1"/>
        <v>7.6323078171833938</v>
      </c>
      <c r="BI2" s="1">
        <f t="shared" si="1"/>
        <v>7.964147287495714</v>
      </c>
      <c r="BJ2" s="1">
        <f t="shared" si="1"/>
        <v>8.295986757808036</v>
      </c>
      <c r="BK2" s="1">
        <f t="shared" si="1"/>
        <v>8.627826228120357</v>
      </c>
      <c r="BL2" s="1">
        <f t="shared" si="1"/>
        <v>8.9596656984326799</v>
      </c>
      <c r="BM2" s="1">
        <f t="shared" si="1"/>
        <v>9.291505168745001</v>
      </c>
      <c r="BN2" s="1">
        <f t="shared" si="1"/>
        <v>9.6233446390573203</v>
      </c>
      <c r="BO2" s="1">
        <f t="shared" si="1"/>
        <v>9.9551841093696432</v>
      </c>
      <c r="BP2" s="1">
        <f t="shared" si="1"/>
        <v>10.287023579681964</v>
      </c>
      <c r="BQ2" s="1">
        <f t="shared" si="1"/>
        <v>10.618863049994287</v>
      </c>
      <c r="BR2" s="1">
        <f t="shared" si="1"/>
        <v>10.950702520306608</v>
      </c>
      <c r="BS2" s="1">
        <f t="shared" si="1"/>
        <v>11.282541990618929</v>
      </c>
      <c r="BT2" s="1">
        <f t="shared" si="1"/>
        <v>11.61438146093125</v>
      </c>
      <c r="BU2" s="1">
        <f t="shared" si="1"/>
        <v>11.946220931243571</v>
      </c>
      <c r="BV2" s="1">
        <f t="shared" si="1"/>
        <v>12.278060401555893</v>
      </c>
      <c r="BW2" s="1">
        <f t="shared" si="1"/>
        <v>12.609899871868215</v>
      </c>
      <c r="BX2" s="1">
        <f t="shared" si="1"/>
        <v>12.941739342180536</v>
      </c>
      <c r="BY2" s="1">
        <f t="shared" si="1"/>
        <v>13.273578812492858</v>
      </c>
      <c r="BZ2" s="1">
        <f t="shared" si="1"/>
        <v>13.605418282805179</v>
      </c>
      <c r="CA2" s="1">
        <f t="shared" si="1"/>
        <v>13.9372577531175</v>
      </c>
      <c r="CB2" s="1">
        <f t="shared" si="1"/>
        <v>14.269097223429821</v>
      </c>
      <c r="CC2" s="1">
        <f t="shared" si="1"/>
        <v>14.600936693742144</v>
      </c>
      <c r="CD2" s="1">
        <f t="shared" si="1"/>
        <v>14.932776164054465</v>
      </c>
      <c r="CE2" s="1">
        <f t="shared" si="1"/>
        <v>15.264615634366788</v>
      </c>
      <c r="CF2" s="1">
        <f t="shared" si="1"/>
        <v>15.596455104679107</v>
      </c>
      <c r="CG2" s="1">
        <f t="shared" si="1"/>
        <v>15.928294574991428</v>
      </c>
      <c r="CH2" s="1">
        <f t="shared" si="1"/>
        <v>16.260134045303751</v>
      </c>
      <c r="CI2" s="1">
        <f t="shared" si="1"/>
        <v>16.591973515616072</v>
      </c>
      <c r="CJ2" s="1">
        <f t="shared" si="1"/>
        <v>16.923812985928393</v>
      </c>
      <c r="CK2" s="1">
        <f t="shared" si="1"/>
        <v>17.255652456240714</v>
      </c>
      <c r="CL2" s="1">
        <f t="shared" si="1"/>
        <v>17.587491926553039</v>
      </c>
      <c r="CM2" s="1">
        <f t="shared" si="1"/>
        <v>17.91933139686536</v>
      </c>
      <c r="CN2" s="1">
        <f t="shared" si="1"/>
        <v>18.251170867177681</v>
      </c>
      <c r="CO2" s="1">
        <f t="shared" si="1"/>
        <v>18.583010337490002</v>
      </c>
      <c r="CP2" s="1">
        <f t="shared" si="1"/>
        <v>18.91484980780232</v>
      </c>
      <c r="CQ2" s="1">
        <f t="shared" si="1"/>
        <v>19.246689278114641</v>
      </c>
      <c r="CR2" s="1">
        <f t="shared" si="1"/>
        <v>19.578528748426965</v>
      </c>
      <c r="CS2" s="1">
        <f t="shared" si="1"/>
        <v>19.910368218739286</v>
      </c>
      <c r="CT2" s="1">
        <f t="shared" si="1"/>
        <v>20.242207689051607</v>
      </c>
      <c r="CU2" s="1">
        <f t="shared" si="1"/>
        <v>20.574047159363928</v>
      </c>
      <c r="CV2" s="1">
        <f t="shared" si="1"/>
        <v>20.90588662967625</v>
      </c>
      <c r="CW2" s="1">
        <f t="shared" si="1"/>
        <v>21.237726099988574</v>
      </c>
      <c r="CX2" s="1">
        <f t="shared" ref="CX2:EG2" si="2">CX1*$B$15</f>
        <v>21.569565570300895</v>
      </c>
      <c r="CY2" s="1">
        <f t="shared" si="2"/>
        <v>21.901405040613216</v>
      </c>
      <c r="CZ2" s="1">
        <f t="shared" si="2"/>
        <v>22.233244510925537</v>
      </c>
      <c r="DA2" s="1">
        <f t="shared" si="2"/>
        <v>22.565083981237859</v>
      </c>
      <c r="DB2" s="1">
        <f t="shared" si="2"/>
        <v>22.896923451550176</v>
      </c>
      <c r="DC2" s="1">
        <f t="shared" si="2"/>
        <v>23.228762921862501</v>
      </c>
      <c r="DD2" s="1">
        <f t="shared" si="2"/>
        <v>23.560602392174822</v>
      </c>
      <c r="DE2" s="1">
        <f t="shared" si="2"/>
        <v>23.892441862487143</v>
      </c>
      <c r="DF2" s="1">
        <f t="shared" si="2"/>
        <v>24.224281332799464</v>
      </c>
      <c r="DG2" s="1">
        <f t="shared" si="2"/>
        <v>24.556120803111785</v>
      </c>
      <c r="DH2" s="1">
        <f t="shared" si="2"/>
        <v>24.887960273424106</v>
      </c>
      <c r="DI2" s="1">
        <f t="shared" si="2"/>
        <v>25.219799743736431</v>
      </c>
      <c r="DJ2" s="1">
        <f t="shared" si="2"/>
        <v>25.551639214048752</v>
      </c>
      <c r="DK2" s="1">
        <f t="shared" si="2"/>
        <v>25.883478684361073</v>
      </c>
      <c r="DL2" s="1">
        <f t="shared" si="2"/>
        <v>26.215318154673394</v>
      </c>
      <c r="DM2" s="1">
        <f t="shared" si="2"/>
        <v>26.547157624985715</v>
      </c>
      <c r="DN2" s="1">
        <f t="shared" si="2"/>
        <v>26.87899709529804</v>
      </c>
      <c r="DO2" s="1">
        <f t="shared" si="2"/>
        <v>27.210836565610357</v>
      </c>
      <c r="DP2" s="1">
        <f t="shared" si="2"/>
        <v>27.542676035922678</v>
      </c>
      <c r="DQ2" s="1">
        <f t="shared" si="2"/>
        <v>27.874515506234999</v>
      </c>
      <c r="DR2" s="1">
        <f t="shared" si="2"/>
        <v>28.20635497654732</v>
      </c>
      <c r="DS2" s="1">
        <f t="shared" si="2"/>
        <v>28.538194446859642</v>
      </c>
      <c r="DT2" s="1">
        <f t="shared" si="2"/>
        <v>28.870033917171966</v>
      </c>
      <c r="DU2" s="1">
        <f t="shared" si="2"/>
        <v>29.201873387484287</v>
      </c>
      <c r="DV2" s="1">
        <f t="shared" si="2"/>
        <v>29.533712857796608</v>
      </c>
      <c r="DW2" s="1">
        <f t="shared" si="2"/>
        <v>29.865552328108929</v>
      </c>
      <c r="DX2" s="1">
        <f t="shared" si="2"/>
        <v>30.197391798421251</v>
      </c>
      <c r="DY2" s="1">
        <f t="shared" si="2"/>
        <v>30.529231268733575</v>
      </c>
      <c r="DZ2" s="1">
        <f t="shared" si="2"/>
        <v>30.861070739045896</v>
      </c>
      <c r="EA2" s="1">
        <f t="shared" si="2"/>
        <v>31.192910209358214</v>
      </c>
      <c r="EB2" s="1">
        <f t="shared" si="2"/>
        <v>31.524749679670535</v>
      </c>
      <c r="EC2" s="1">
        <f t="shared" si="2"/>
        <v>31.856589149982856</v>
      </c>
      <c r="ED2" s="1">
        <f t="shared" si="2"/>
        <v>32.188428620295177</v>
      </c>
      <c r="EE2" s="1">
        <f t="shared" si="2"/>
        <v>32.520268090607502</v>
      </c>
      <c r="EF2" s="1">
        <f t="shared" si="2"/>
        <v>32.852107560919819</v>
      </c>
      <c r="EG2" s="1">
        <f t="shared" si="2"/>
        <v>33.183947031232144</v>
      </c>
      <c r="EH2" s="1"/>
      <c r="EI2" s="1" t="s">
        <v>385</v>
      </c>
      <c r="EJ2" s="1">
        <v>0</v>
      </c>
      <c r="EK2" s="1">
        <v>0.01</v>
      </c>
      <c r="EL2" s="1">
        <v>0.02</v>
      </c>
      <c r="EM2" s="1">
        <v>0.03</v>
      </c>
      <c r="EN2" s="1">
        <v>0.04</v>
      </c>
      <c r="EO2" s="1">
        <v>0.05</v>
      </c>
      <c r="EP2" s="1">
        <v>0.06</v>
      </c>
      <c r="EQ2" s="1">
        <v>7.0000000000000007E-2</v>
      </c>
      <c r="ER2" s="1">
        <v>0.08</v>
      </c>
      <c r="ES2" s="1">
        <v>0.09</v>
      </c>
      <c r="ET2" s="1">
        <v>0.1</v>
      </c>
      <c r="EU2" s="1">
        <v>0.11</v>
      </c>
      <c r="EV2" s="1">
        <v>0.12</v>
      </c>
      <c r="EW2" s="1">
        <v>0.13</v>
      </c>
      <c r="EX2" s="1">
        <v>0.14000000000000001</v>
      </c>
      <c r="EY2" s="1">
        <v>0.15</v>
      </c>
      <c r="EZ2" s="1">
        <v>0.16</v>
      </c>
      <c r="FA2" s="1">
        <v>0.17</v>
      </c>
      <c r="FB2" s="1">
        <v>0.18</v>
      </c>
      <c r="FC2" s="1">
        <v>0.19</v>
      </c>
      <c r="FD2" s="1">
        <v>0.2</v>
      </c>
      <c r="FE2" s="1">
        <v>0.21</v>
      </c>
      <c r="FF2" s="1">
        <v>0.22</v>
      </c>
      <c r="FG2" s="1">
        <v>0.23</v>
      </c>
      <c r="FH2" s="1">
        <v>0.24</v>
      </c>
      <c r="FI2" s="1">
        <v>0.25</v>
      </c>
      <c r="FJ2" s="1">
        <v>0.26</v>
      </c>
      <c r="FK2" s="1">
        <v>0.27</v>
      </c>
      <c r="FL2" s="1">
        <v>0.28000000000000003</v>
      </c>
      <c r="FM2" s="1">
        <v>0.28999999999999998</v>
      </c>
      <c r="FN2" s="1">
        <v>0.3</v>
      </c>
      <c r="FO2" s="1">
        <v>0.31</v>
      </c>
      <c r="FP2" s="1">
        <v>0.32</v>
      </c>
      <c r="FQ2" s="1">
        <v>0.33</v>
      </c>
      <c r="FR2" s="1">
        <v>0.34</v>
      </c>
      <c r="FS2" s="1">
        <v>0.35</v>
      </c>
      <c r="FT2" s="1">
        <v>0.36</v>
      </c>
      <c r="FU2" s="1">
        <v>0.37</v>
      </c>
      <c r="FV2" s="1">
        <v>0.38</v>
      </c>
      <c r="FW2" s="1">
        <v>0.39</v>
      </c>
      <c r="FX2" s="1">
        <v>0.4</v>
      </c>
      <c r="FY2" s="1">
        <v>0.41</v>
      </c>
      <c r="FZ2" s="1">
        <v>0.42</v>
      </c>
      <c r="GA2" s="1">
        <v>0.43</v>
      </c>
      <c r="GB2" s="1">
        <v>0.44</v>
      </c>
      <c r="GC2" s="1">
        <v>0.45</v>
      </c>
      <c r="GD2" s="1">
        <v>0.46</v>
      </c>
      <c r="GE2" s="1">
        <v>0.47</v>
      </c>
      <c r="GF2" s="1">
        <v>0.48</v>
      </c>
      <c r="GG2" s="1">
        <v>0.49</v>
      </c>
      <c r="GH2" s="1">
        <v>0.5</v>
      </c>
      <c r="GI2" s="1">
        <v>0.51</v>
      </c>
      <c r="GJ2" s="1">
        <v>0.52</v>
      </c>
      <c r="GK2" s="1">
        <v>0.53</v>
      </c>
      <c r="GL2" s="1">
        <v>0.54</v>
      </c>
      <c r="GM2" s="1">
        <v>0.55000000000000004</v>
      </c>
      <c r="GN2" s="1">
        <v>0.56000000000000005</v>
      </c>
      <c r="GO2" s="1">
        <v>0.56999999999999995</v>
      </c>
      <c r="GP2" s="1">
        <v>0.57999999999999996</v>
      </c>
      <c r="GQ2" s="1">
        <v>0.59</v>
      </c>
      <c r="GR2" s="1">
        <v>0.6</v>
      </c>
      <c r="GS2" s="1">
        <v>0.61</v>
      </c>
      <c r="GT2" s="1">
        <v>0.62</v>
      </c>
      <c r="GU2" s="1">
        <v>0.63</v>
      </c>
      <c r="GV2" s="1">
        <v>0.64</v>
      </c>
      <c r="GW2" s="1">
        <v>0.65</v>
      </c>
      <c r="GX2" s="1">
        <v>0.66</v>
      </c>
      <c r="GY2" s="1">
        <v>0.67</v>
      </c>
      <c r="GZ2" s="1">
        <v>0.68</v>
      </c>
      <c r="HA2" s="1">
        <v>0.69</v>
      </c>
      <c r="HB2" s="1">
        <v>0.7</v>
      </c>
      <c r="HC2" s="1">
        <v>0.71</v>
      </c>
      <c r="HD2" s="1">
        <v>0.72</v>
      </c>
      <c r="HE2" s="1">
        <v>0.73</v>
      </c>
      <c r="HF2" s="1">
        <v>0.74</v>
      </c>
      <c r="HG2" s="1">
        <v>0.75</v>
      </c>
      <c r="HH2" s="1">
        <v>0.76</v>
      </c>
      <c r="HI2" s="1">
        <v>0.77</v>
      </c>
      <c r="HJ2" s="1">
        <v>0.78</v>
      </c>
      <c r="HK2" s="1">
        <v>0.79</v>
      </c>
      <c r="HL2" s="1">
        <v>0.8</v>
      </c>
      <c r="HM2" s="1">
        <v>0.81</v>
      </c>
      <c r="HN2" s="1">
        <v>0.82</v>
      </c>
      <c r="HO2" s="1">
        <v>0.83</v>
      </c>
      <c r="HP2" s="1">
        <v>0.84</v>
      </c>
      <c r="HQ2" s="1">
        <v>0.85</v>
      </c>
      <c r="HR2" s="1">
        <v>0.86</v>
      </c>
      <c r="HS2" s="1">
        <v>0.87</v>
      </c>
      <c r="HT2" s="1">
        <v>0.88</v>
      </c>
      <c r="HU2" s="1">
        <v>0.89</v>
      </c>
      <c r="HV2" s="1">
        <v>0.9</v>
      </c>
      <c r="HW2" s="1">
        <v>0.91</v>
      </c>
      <c r="HX2" s="1">
        <v>0.92</v>
      </c>
      <c r="HY2" s="1">
        <v>0.93</v>
      </c>
      <c r="HZ2" s="1">
        <v>0.94</v>
      </c>
      <c r="IA2" s="1">
        <v>0.95</v>
      </c>
      <c r="IB2" s="1">
        <v>0.96</v>
      </c>
      <c r="IC2" s="1">
        <v>0.97</v>
      </c>
      <c r="ID2" s="1">
        <v>0.98</v>
      </c>
      <c r="IE2" s="1">
        <v>0.99</v>
      </c>
      <c r="IF2" s="1">
        <v>1</v>
      </c>
      <c r="IH2" t="s">
        <v>386</v>
      </c>
      <c r="II2" t="s">
        <v>387</v>
      </c>
      <c r="IJ2" t="s">
        <v>388</v>
      </c>
      <c r="IK2" t="s">
        <v>389</v>
      </c>
      <c r="IL2" t="s">
        <v>223</v>
      </c>
      <c r="IN2" t="s">
        <v>390</v>
      </c>
      <c r="IO2">
        <f>MAX(IL3:IL102)</f>
        <v>13.371994793060621</v>
      </c>
    </row>
    <row r="3" spans="1:249" x14ac:dyDescent="0.25">
      <c r="A3" t="s">
        <v>63</v>
      </c>
      <c r="B3">
        <f>SUM(K2:K246)</f>
        <v>2.9974637837194408E+19</v>
      </c>
      <c r="C3">
        <f>SUM(T2:T246)</f>
        <v>6.4461933608169646E+18</v>
      </c>
      <c r="D3" s="7">
        <f>SUM(AC2:AC246)</f>
        <v>7.3089791238932367E+18</v>
      </c>
      <c r="E3" s="7">
        <f t="shared" si="0"/>
        <v>4.3729810321904607E+19</v>
      </c>
      <c r="F3" t="s">
        <v>70</v>
      </c>
      <c r="I3">
        <v>285</v>
      </c>
      <c r="J3">
        <f>'Emission events'!AG3</f>
        <v>0</v>
      </c>
      <c r="K3">
        <f>'Emission events'!CI3</f>
        <v>0</v>
      </c>
      <c r="L3">
        <f>'Emission events'!EK3</f>
        <v>0</v>
      </c>
      <c r="M3">
        <f>'Emission events'!GM3</f>
        <v>0</v>
      </c>
      <c r="N3">
        <f>'Emission events'!IO3</f>
        <v>0</v>
      </c>
      <c r="O3">
        <f t="shared" ref="O3:O66" si="3">SUM(J3:N3)</f>
        <v>0</v>
      </c>
      <c r="R3">
        <v>285</v>
      </c>
      <c r="S3">
        <f>'Emission events'!AL3</f>
        <v>0</v>
      </c>
      <c r="T3">
        <f>'Emission events'!CN3</f>
        <v>0</v>
      </c>
      <c r="U3">
        <f>'Emission events'!EP3</f>
        <v>0</v>
      </c>
      <c r="V3">
        <f>'Emission events'!GR3</f>
        <v>0</v>
      </c>
      <c r="W3">
        <f>'Emission events'!IT3</f>
        <v>0</v>
      </c>
      <c r="X3">
        <f t="shared" ref="X3:X66" si="4">SUM(S3:W3)</f>
        <v>0</v>
      </c>
      <c r="AA3">
        <v>285</v>
      </c>
      <c r="AB3" s="7">
        <f>'Emission events'!AQ3</f>
        <v>0</v>
      </c>
      <c r="AC3" s="7">
        <f>'Emission events'!CS3</f>
        <v>0</v>
      </c>
      <c r="AD3" s="7">
        <f>'Emission events'!EU3</f>
        <v>0</v>
      </c>
      <c r="AE3" s="7">
        <f>'Emission events'!GW3</f>
        <v>0</v>
      </c>
      <c r="AF3" s="7">
        <f>'Emission events'!IY3</f>
        <v>0</v>
      </c>
      <c r="AG3">
        <f t="shared" ref="AG3:AG66" si="5">SUM(AB3:AF3)</f>
        <v>0</v>
      </c>
      <c r="AH3" s="7">
        <f t="shared" ref="AH3:AH66" si="6">AG3+X3+O3</f>
        <v>0</v>
      </c>
      <c r="AJ3" s="1">
        <v>0</v>
      </c>
      <c r="AK3">
        <f t="shared" ref="AK3:AT12" si="7">$B$15-_J0*EXP(($AJ3+AK$2*_r_S)/(_V_th*_diode_n))-($AJ3+AK$2*_r_S)/_r_sh</f>
        <v>33.183946706232142</v>
      </c>
      <c r="AL3">
        <f t="shared" si="7"/>
        <v>33.183614866236432</v>
      </c>
      <c r="AM3">
        <f t="shared" si="7"/>
        <v>33.18328302623987</v>
      </c>
      <c r="AN3">
        <f t="shared" si="7"/>
        <v>33.182951186242455</v>
      </c>
      <c r="AO3">
        <f t="shared" si="7"/>
        <v>33.182619346244195</v>
      </c>
      <c r="AP3">
        <f t="shared" si="7"/>
        <v>33.182287506245075</v>
      </c>
      <c r="AQ3">
        <f t="shared" si="7"/>
        <v>33.181955666245102</v>
      </c>
      <c r="AR3">
        <f t="shared" si="7"/>
        <v>33.181623826244277</v>
      </c>
      <c r="AS3">
        <f t="shared" si="7"/>
        <v>33.181291986242591</v>
      </c>
      <c r="AT3">
        <f t="shared" si="7"/>
        <v>33.180960146240047</v>
      </c>
      <c r="AU3">
        <f t="shared" ref="AU3:BD12" si="8">$B$15-_J0*EXP(($AJ3+AU$2*_r_S)/(_V_th*_diode_n))-($AJ3+AU$2*_r_S)/_r_sh</f>
        <v>33.180628306236642</v>
      </c>
      <c r="AV3">
        <f t="shared" si="8"/>
        <v>33.18029646623237</v>
      </c>
      <c r="AW3">
        <f t="shared" si="8"/>
        <v>33.179964626227239</v>
      </c>
      <c r="AX3">
        <f t="shared" si="8"/>
        <v>33.179632786221248</v>
      </c>
      <c r="AY3">
        <f t="shared" si="8"/>
        <v>33.179300946214383</v>
      </c>
      <c r="AZ3">
        <f t="shared" si="8"/>
        <v>33.178969106206658</v>
      </c>
      <c r="BA3">
        <f t="shared" si="8"/>
        <v>33.178637266198059</v>
      </c>
      <c r="BB3">
        <f t="shared" si="8"/>
        <v>33.178305426188587</v>
      </c>
      <c r="BC3">
        <f t="shared" si="8"/>
        <v>33.177973586178247</v>
      </c>
      <c r="BD3">
        <f t="shared" si="8"/>
        <v>33.177641746167041</v>
      </c>
      <c r="BE3">
        <f t="shared" ref="BE3:BN12" si="9">$B$15-_J0*EXP(($AJ3+BE$2*_r_S)/(_V_th*_diode_n))-($AJ3+BE$2*_r_S)/_r_sh</f>
        <v>33.177309906154953</v>
      </c>
      <c r="BF3">
        <f t="shared" si="9"/>
        <v>33.176978066141992</v>
      </c>
      <c r="BG3">
        <f t="shared" si="9"/>
        <v>33.176646226128156</v>
      </c>
      <c r="BH3">
        <f t="shared" si="9"/>
        <v>33.176314386113432</v>
      </c>
      <c r="BI3">
        <f t="shared" si="9"/>
        <v>33.175982546097835</v>
      </c>
      <c r="BJ3">
        <f t="shared" si="9"/>
        <v>33.175650706081356</v>
      </c>
      <c r="BK3">
        <f t="shared" si="9"/>
        <v>33.175318866063989</v>
      </c>
      <c r="BL3">
        <f t="shared" si="9"/>
        <v>33.174987026045741</v>
      </c>
      <c r="BM3">
        <f t="shared" si="9"/>
        <v>33.174655186026612</v>
      </c>
      <c r="BN3">
        <f t="shared" si="9"/>
        <v>33.174323346006588</v>
      </c>
      <c r="BO3">
        <f t="shared" ref="BO3:BX12" si="10">$B$15-_J0*EXP(($AJ3+BO$2*_r_S)/(_V_th*_diode_n))-($AJ3+BO$2*_r_S)/_r_sh</f>
        <v>33.173991505985676</v>
      </c>
      <c r="BP3">
        <f t="shared" si="10"/>
        <v>33.173659665963889</v>
      </c>
      <c r="BQ3">
        <f t="shared" si="10"/>
        <v>33.173327825941193</v>
      </c>
      <c r="BR3">
        <f t="shared" si="10"/>
        <v>33.172995985917609</v>
      </c>
      <c r="BS3">
        <f t="shared" si="10"/>
        <v>33.17266414589313</v>
      </c>
      <c r="BT3">
        <f t="shared" si="10"/>
        <v>33.172332305867755</v>
      </c>
      <c r="BU3">
        <f t="shared" si="10"/>
        <v>33.172000465841485</v>
      </c>
      <c r="BV3">
        <f t="shared" si="10"/>
        <v>33.171668625814313</v>
      </c>
      <c r="BW3">
        <f t="shared" si="10"/>
        <v>33.171336785786245</v>
      </c>
      <c r="BX3">
        <f t="shared" si="10"/>
        <v>33.171004945757268</v>
      </c>
      <c r="BY3">
        <f t="shared" ref="BY3:CH12" si="11">$B$15-_J0*EXP(($AJ3+BY$2*_r_S)/(_V_th*_diode_n))-($AJ3+BY$2*_r_S)/_r_sh</f>
        <v>33.170673105727396</v>
      </c>
      <c r="BZ3">
        <f t="shared" si="11"/>
        <v>33.170341265696614</v>
      </c>
      <c r="CA3">
        <f t="shared" si="11"/>
        <v>33.170009425664929</v>
      </c>
      <c r="CB3">
        <f t="shared" si="11"/>
        <v>33.169677585632343</v>
      </c>
      <c r="CC3">
        <f t="shared" si="11"/>
        <v>33.169345745598839</v>
      </c>
      <c r="CD3">
        <f t="shared" si="11"/>
        <v>33.169013905564427</v>
      </c>
      <c r="CE3">
        <f t="shared" si="11"/>
        <v>33.168682065529104</v>
      </c>
      <c r="CF3">
        <f t="shared" si="11"/>
        <v>33.168350225492865</v>
      </c>
      <c r="CG3">
        <f t="shared" si="11"/>
        <v>33.16801838545571</v>
      </c>
      <c r="CH3">
        <f t="shared" si="11"/>
        <v>33.167686545417638</v>
      </c>
      <c r="CI3">
        <f t="shared" ref="CI3:CR12" si="12">$B$15-_J0*EXP(($AJ3+CI$2*_r_S)/(_V_th*_diode_n))-($AJ3+CI$2*_r_S)/_r_sh</f>
        <v>33.167354705378649</v>
      </c>
      <c r="CJ3">
        <f t="shared" si="12"/>
        <v>33.167022865338744</v>
      </c>
      <c r="CK3">
        <f t="shared" si="12"/>
        <v>33.166691025297915</v>
      </c>
      <c r="CL3">
        <f t="shared" si="12"/>
        <v>33.166359185256169</v>
      </c>
      <c r="CM3">
        <f t="shared" si="12"/>
        <v>33.166027345213493</v>
      </c>
      <c r="CN3">
        <f t="shared" si="12"/>
        <v>33.165695505169893</v>
      </c>
      <c r="CO3">
        <f t="shared" si="12"/>
        <v>33.165363665125376</v>
      </c>
      <c r="CP3">
        <f t="shared" si="12"/>
        <v>33.165031825079922</v>
      </c>
      <c r="CQ3">
        <f t="shared" si="12"/>
        <v>33.164699985033536</v>
      </c>
      <c r="CR3">
        <f t="shared" si="12"/>
        <v>33.16436814498622</v>
      </c>
      <c r="CS3">
        <f t="shared" ref="CS3:DB12" si="13">$B$15-_J0*EXP(($AJ3+CS$2*_r_S)/(_V_th*_diode_n))-($AJ3+CS$2*_r_S)/_r_sh</f>
        <v>33.164036304937973</v>
      </c>
      <c r="CT3">
        <f t="shared" si="13"/>
        <v>33.163704464888788</v>
      </c>
      <c r="CU3">
        <f t="shared" si="13"/>
        <v>33.163372624838672</v>
      </c>
      <c r="CV3">
        <f t="shared" si="13"/>
        <v>33.163040784787619</v>
      </c>
      <c r="CW3">
        <f t="shared" si="13"/>
        <v>33.16270894473562</v>
      </c>
      <c r="CX3">
        <f t="shared" si="13"/>
        <v>33.162377104682683</v>
      </c>
      <c r="CY3">
        <f t="shared" si="13"/>
        <v>33.162045264628809</v>
      </c>
      <c r="CZ3">
        <f t="shared" si="13"/>
        <v>33.161713424573989</v>
      </c>
      <c r="DA3">
        <f t="shared" si="13"/>
        <v>33.161381584518232</v>
      </c>
      <c r="DB3">
        <f t="shared" si="13"/>
        <v>33.161049744461522</v>
      </c>
      <c r="DC3">
        <f t="shared" ref="DC3:DL12" si="14">$B$15-_J0*EXP(($AJ3+DC$2*_r_S)/(_V_th*_diode_n))-($AJ3+DC$2*_r_S)/_r_sh</f>
        <v>33.16071790440386</v>
      </c>
      <c r="DD3">
        <f t="shared" si="14"/>
        <v>33.160386064345253</v>
      </c>
      <c r="DE3">
        <f t="shared" si="14"/>
        <v>33.160054224285695</v>
      </c>
      <c r="DF3">
        <f t="shared" si="14"/>
        <v>33.159722384225176</v>
      </c>
      <c r="DG3">
        <f t="shared" si="14"/>
        <v>33.159390544163713</v>
      </c>
      <c r="DH3">
        <f t="shared" si="14"/>
        <v>33.159058704101291</v>
      </c>
      <c r="DI3">
        <f t="shared" si="14"/>
        <v>33.158726864037909</v>
      </c>
      <c r="DJ3">
        <f t="shared" si="14"/>
        <v>33.158395023973576</v>
      </c>
      <c r="DK3">
        <f t="shared" si="14"/>
        <v>33.158063183908276</v>
      </c>
      <c r="DL3">
        <f t="shared" si="14"/>
        <v>33.157731343842016</v>
      </c>
      <c r="DM3">
        <f t="shared" ref="DM3:DV12" si="15">$B$15-_J0*EXP(($AJ3+DM$2*_r_S)/(_V_th*_diode_n))-($AJ3+DM$2*_r_S)/_r_sh</f>
        <v>33.157399503774798</v>
      </c>
      <c r="DN3">
        <f t="shared" si="15"/>
        <v>33.157067663706606</v>
      </c>
      <c r="DO3">
        <f t="shared" si="15"/>
        <v>33.156735823637455</v>
      </c>
      <c r="DP3">
        <f t="shared" si="15"/>
        <v>33.15640398356733</v>
      </c>
      <c r="DQ3">
        <f t="shared" si="15"/>
        <v>33.156072143496239</v>
      </c>
      <c r="DR3">
        <f t="shared" si="15"/>
        <v>33.155740303424174</v>
      </c>
      <c r="DS3">
        <f t="shared" si="15"/>
        <v>33.155408463351137</v>
      </c>
      <c r="DT3">
        <f t="shared" si="15"/>
        <v>33.155076623277125</v>
      </c>
      <c r="DU3">
        <f t="shared" si="15"/>
        <v>33.154744783202133</v>
      </c>
      <c r="DV3">
        <f t="shared" si="15"/>
        <v>33.154412943126168</v>
      </c>
      <c r="DW3">
        <f t="shared" ref="DW3:EG12" si="16">$B$15-_J0*EXP(($AJ3+DW$2*_r_S)/(_V_th*_diode_n))-($AJ3+DW$2*_r_S)/_r_sh</f>
        <v>33.154081103049229</v>
      </c>
      <c r="DX3">
        <f t="shared" si="16"/>
        <v>33.153749262971303</v>
      </c>
      <c r="DY3">
        <f t="shared" si="16"/>
        <v>33.153417422892396</v>
      </c>
      <c r="DZ3">
        <f t="shared" si="16"/>
        <v>33.153085582812508</v>
      </c>
      <c r="EA3">
        <f t="shared" si="16"/>
        <v>33.152753742731633</v>
      </c>
      <c r="EB3">
        <f t="shared" si="16"/>
        <v>33.15242190264977</v>
      </c>
      <c r="EC3">
        <f t="shared" si="16"/>
        <v>33.15209006256692</v>
      </c>
      <c r="ED3">
        <f t="shared" si="16"/>
        <v>33.151758222483075</v>
      </c>
      <c r="EE3">
        <f t="shared" si="16"/>
        <v>33.151426382398242</v>
      </c>
      <c r="EF3">
        <f t="shared" si="16"/>
        <v>33.151094542312414</v>
      </c>
      <c r="EG3">
        <f t="shared" si="16"/>
        <v>33.150762702225592</v>
      </c>
      <c r="EI3">
        <f>AJ3</f>
        <v>0</v>
      </c>
      <c r="EJ3">
        <f>ABS(AK3-AK$2)</f>
        <v>33.183946706232142</v>
      </c>
      <c r="EK3">
        <f t="shared" ref="EK3:EZ18" si="17">ABS(AL3-AL$2)</f>
        <v>32.851775395924108</v>
      </c>
      <c r="EL3">
        <f t="shared" si="17"/>
        <v>32.519604085615228</v>
      </c>
      <c r="EM3">
        <f t="shared" si="17"/>
        <v>32.187432775305489</v>
      </c>
      <c r="EN3">
        <f t="shared" si="17"/>
        <v>31.855261464994911</v>
      </c>
      <c r="EO3">
        <f t="shared" si="17"/>
        <v>31.523090154683466</v>
      </c>
      <c r="EP3">
        <f t="shared" si="17"/>
        <v>31.190918844371172</v>
      </c>
      <c r="EQ3">
        <f t="shared" si="17"/>
        <v>30.858747534058026</v>
      </c>
      <c r="ER3">
        <f t="shared" si="17"/>
        <v>30.526576223744019</v>
      </c>
      <c r="ES3">
        <f t="shared" si="17"/>
        <v>30.194404913429153</v>
      </c>
      <c r="ET3">
        <f t="shared" si="17"/>
        <v>29.862233603113427</v>
      </c>
      <c r="EU3">
        <f t="shared" si="17"/>
        <v>29.530062292796835</v>
      </c>
      <c r="EV3">
        <f t="shared" si="17"/>
        <v>29.197890982479382</v>
      </c>
      <c r="EW3">
        <f t="shared" si="17"/>
        <v>28.86571967216107</v>
      </c>
      <c r="EX3">
        <f t="shared" si="17"/>
        <v>28.533548361841881</v>
      </c>
      <c r="EY3">
        <f t="shared" si="17"/>
        <v>28.201377051521838</v>
      </c>
      <c r="EZ3">
        <f t="shared" si="17"/>
        <v>27.869205741200915</v>
      </c>
      <c r="FA3">
        <f t="shared" ref="FA3:FP18" si="18">ABS(BB3-BB$2)</f>
        <v>27.537034430879121</v>
      </c>
      <c r="FB3">
        <f t="shared" si="18"/>
        <v>27.20486312055646</v>
      </c>
      <c r="FC3">
        <f t="shared" si="18"/>
        <v>26.872691810232933</v>
      </c>
      <c r="FD3">
        <f t="shared" si="18"/>
        <v>26.540520499908524</v>
      </c>
      <c r="FE3">
        <f t="shared" si="18"/>
        <v>26.208349189583242</v>
      </c>
      <c r="FF3">
        <f t="shared" si="18"/>
        <v>25.876177879257085</v>
      </c>
      <c r="FG3">
        <f t="shared" si="18"/>
        <v>25.544006568930037</v>
      </c>
      <c r="FH3">
        <f t="shared" si="18"/>
        <v>25.211835258602122</v>
      </c>
      <c r="FI3">
        <f t="shared" si="18"/>
        <v>24.879663948273318</v>
      </c>
      <c r="FJ3">
        <f t="shared" si="18"/>
        <v>24.547492637943634</v>
      </c>
      <c r="FK3">
        <f t="shared" si="18"/>
        <v>24.215321327613061</v>
      </c>
      <c r="FL3">
        <f t="shared" si="18"/>
        <v>23.883150017281611</v>
      </c>
      <c r="FM3">
        <f t="shared" si="18"/>
        <v>23.550978706949266</v>
      </c>
      <c r="FN3">
        <f t="shared" si="18"/>
        <v>23.218807396616032</v>
      </c>
      <c r="FO3">
        <f t="shared" si="18"/>
        <v>22.886636086281925</v>
      </c>
      <c r="FP3">
        <f t="shared" si="18"/>
        <v>22.554464775946904</v>
      </c>
      <c r="FQ3">
        <f t="shared" ref="FQ3:GF18" si="19">ABS(BR3-BR$2)</f>
        <v>22.222293465611003</v>
      </c>
      <c r="FR3">
        <f t="shared" si="19"/>
        <v>21.890122155274199</v>
      </c>
      <c r="FS3">
        <f t="shared" si="19"/>
        <v>21.557950844936506</v>
      </c>
      <c r="FT3">
        <f t="shared" si="19"/>
        <v>21.225779534597912</v>
      </c>
      <c r="FU3">
        <f t="shared" si="19"/>
        <v>20.893608224258422</v>
      </c>
      <c r="FV3">
        <f t="shared" si="19"/>
        <v>20.56143691391803</v>
      </c>
      <c r="FW3">
        <f t="shared" si="19"/>
        <v>20.229265603576732</v>
      </c>
      <c r="FX3">
        <f t="shared" si="19"/>
        <v>19.897094293234538</v>
      </c>
      <c r="FY3">
        <f t="shared" si="19"/>
        <v>19.564922982891435</v>
      </c>
      <c r="FZ3">
        <f t="shared" si="19"/>
        <v>19.23275167254743</v>
      </c>
      <c r="GA3">
        <f t="shared" si="19"/>
        <v>18.900580362202522</v>
      </c>
      <c r="GB3">
        <f t="shared" si="19"/>
        <v>18.568409051856698</v>
      </c>
      <c r="GC3">
        <f t="shared" si="19"/>
        <v>18.23623774150996</v>
      </c>
      <c r="GD3">
        <f t="shared" si="19"/>
        <v>17.904066431162317</v>
      </c>
      <c r="GE3">
        <f t="shared" si="19"/>
        <v>17.571895120813757</v>
      </c>
      <c r="GF3">
        <f t="shared" si="19"/>
        <v>17.239723810464284</v>
      </c>
      <c r="GG3">
        <f t="shared" ref="GG3:GV18" si="20">ABS(CH3-CH$2)</f>
        <v>16.907552500113887</v>
      </c>
      <c r="GH3">
        <f t="shared" si="20"/>
        <v>16.575381189762577</v>
      </c>
      <c r="GI3">
        <f t="shared" si="20"/>
        <v>16.243209879410351</v>
      </c>
      <c r="GJ3">
        <f t="shared" si="20"/>
        <v>15.911038569057201</v>
      </c>
      <c r="GK3">
        <f t="shared" si="20"/>
        <v>15.578867258703131</v>
      </c>
      <c r="GL3">
        <f t="shared" si="20"/>
        <v>15.246695948348133</v>
      </c>
      <c r="GM3">
        <f t="shared" si="20"/>
        <v>14.914524637992212</v>
      </c>
      <c r="GN3">
        <f t="shared" si="20"/>
        <v>14.582353327635374</v>
      </c>
      <c r="GO3">
        <f t="shared" si="20"/>
        <v>14.250182017277602</v>
      </c>
      <c r="GP3">
        <f t="shared" si="20"/>
        <v>13.918010706918896</v>
      </c>
      <c r="GQ3">
        <f t="shared" si="20"/>
        <v>13.585839396559255</v>
      </c>
      <c r="GR3">
        <f t="shared" si="20"/>
        <v>13.253668086198687</v>
      </c>
      <c r="GS3">
        <f t="shared" si="20"/>
        <v>12.921496775837181</v>
      </c>
      <c r="GT3">
        <f t="shared" si="20"/>
        <v>12.589325465474744</v>
      </c>
      <c r="GU3">
        <f t="shared" si="20"/>
        <v>12.257154155111369</v>
      </c>
      <c r="GV3">
        <f t="shared" si="20"/>
        <v>11.924982844747046</v>
      </c>
      <c r="GW3">
        <f t="shared" ref="GW3:HL18" si="21">ABS(CX3-CX$2)</f>
        <v>11.592811534381788</v>
      </c>
      <c r="GX3">
        <f t="shared" si="21"/>
        <v>11.260640224015592</v>
      </c>
      <c r="GY3">
        <f t="shared" si="21"/>
        <v>10.928468913648452</v>
      </c>
      <c r="GZ3">
        <f t="shared" si="21"/>
        <v>10.596297603280373</v>
      </c>
      <c r="HA3">
        <f t="shared" si="21"/>
        <v>10.264126292911346</v>
      </c>
      <c r="HB3">
        <f t="shared" si="21"/>
        <v>9.9319549825413596</v>
      </c>
      <c r="HC3">
        <f t="shared" si="21"/>
        <v>9.5997836721704317</v>
      </c>
      <c r="HD3">
        <f t="shared" si="21"/>
        <v>9.2676123617985517</v>
      </c>
      <c r="HE3">
        <f t="shared" si="21"/>
        <v>8.9354410514257125</v>
      </c>
      <c r="HF3">
        <f t="shared" si="21"/>
        <v>8.6032697410519283</v>
      </c>
      <c r="HG3">
        <f t="shared" si="21"/>
        <v>8.2710984306771849</v>
      </c>
      <c r="HH3">
        <f t="shared" si="21"/>
        <v>7.9389271203014786</v>
      </c>
      <c r="HI3">
        <f t="shared" si="21"/>
        <v>7.6067558099248238</v>
      </c>
      <c r="HJ3">
        <f t="shared" si="21"/>
        <v>7.2745844995472027</v>
      </c>
      <c r="HK3">
        <f t="shared" si="21"/>
        <v>6.9424131891686223</v>
      </c>
      <c r="HL3">
        <f t="shared" si="21"/>
        <v>6.6102418787890826</v>
      </c>
      <c r="HM3">
        <f t="shared" ref="HM3:IB18" si="22">ABS(DN3-DN$2)</f>
        <v>6.278070568408566</v>
      </c>
      <c r="HN3">
        <f t="shared" si="22"/>
        <v>5.9458992580270973</v>
      </c>
      <c r="HO3">
        <f t="shared" si="22"/>
        <v>5.6137279476446516</v>
      </c>
      <c r="HP3">
        <f t="shared" si="22"/>
        <v>5.2815566372612395</v>
      </c>
      <c r="HQ3">
        <f t="shared" si="22"/>
        <v>4.949385326876854</v>
      </c>
      <c r="HR3">
        <f t="shared" si="22"/>
        <v>4.617214016491495</v>
      </c>
      <c r="HS3">
        <f t="shared" si="22"/>
        <v>4.285042706105159</v>
      </c>
      <c r="HT3">
        <f t="shared" si="22"/>
        <v>3.9528713957178461</v>
      </c>
      <c r="HU3">
        <f t="shared" si="22"/>
        <v>3.6207000853295597</v>
      </c>
      <c r="HV3">
        <f t="shared" si="22"/>
        <v>3.2885287749402998</v>
      </c>
      <c r="HW3">
        <f t="shared" si="22"/>
        <v>2.9563574645500523</v>
      </c>
      <c r="HX3">
        <f t="shared" si="22"/>
        <v>2.6241861541588207</v>
      </c>
      <c r="HY3">
        <f t="shared" si="22"/>
        <v>2.2920148437666121</v>
      </c>
      <c r="HZ3">
        <f t="shared" si="22"/>
        <v>1.9598435333734194</v>
      </c>
      <c r="IA3">
        <f t="shared" si="22"/>
        <v>1.6276722229792355</v>
      </c>
      <c r="IB3">
        <f t="shared" si="22"/>
        <v>1.295500912584064</v>
      </c>
      <c r="IC3">
        <f t="shared" ref="IC3:IF17" si="23">ABS(ED3-ED$2)</f>
        <v>0.96332960218789765</v>
      </c>
      <c r="ID3">
        <f t="shared" si="23"/>
        <v>0.63115829179074012</v>
      </c>
      <c r="IE3">
        <f t="shared" si="23"/>
        <v>0.29898698139259494</v>
      </c>
      <c r="IF3">
        <f>ABS(EG3-EG$2)</f>
        <v>3.3184329006552105E-2</v>
      </c>
      <c r="IG3">
        <f>MIN(EJ3:IF3)</f>
        <v>3.3184329006552105E-2</v>
      </c>
      <c r="IH3">
        <f>MATCH(IG3,$EJ3:$IF3,0)</f>
        <v>101</v>
      </c>
      <c r="II3">
        <v>1</v>
      </c>
      <c r="IJ3">
        <f>AJ3</f>
        <v>0</v>
      </c>
      <c r="IK3" cm="1">
        <f t="array" ref="IK3">INDEX($AK$3:$EG$102,II3,IH3)</f>
        <v>33.150762702225592</v>
      </c>
      <c r="IL3">
        <f>IK3*EI3</f>
        <v>0</v>
      </c>
    </row>
    <row r="4" spans="1:249" x14ac:dyDescent="0.25">
      <c r="A4" t="s">
        <v>64</v>
      </c>
      <c r="B4">
        <f>SUM(L2:L246)</f>
        <v>9.6194965821787976E+18</v>
      </c>
      <c r="C4">
        <f>SUM(U2:U246)</f>
        <v>1.6693946559950369E+18</v>
      </c>
      <c r="D4" s="7">
        <f>SUM(AD2:AD246)</f>
        <v>2.1543672975556936E+18</v>
      </c>
      <c r="E4" s="7">
        <f t="shared" si="0"/>
        <v>1.3443258535729529E+19</v>
      </c>
      <c r="F4" t="s">
        <v>70</v>
      </c>
      <c r="I4">
        <v>290</v>
      </c>
      <c r="J4">
        <f>'Emission events'!AG4</f>
        <v>0</v>
      </c>
      <c r="K4">
        <f>'Emission events'!CI4</f>
        <v>0</v>
      </c>
      <c r="L4">
        <f>'Emission events'!EK4</f>
        <v>0</v>
      </c>
      <c r="M4">
        <f>'Emission events'!GM4</f>
        <v>0</v>
      </c>
      <c r="N4">
        <f>'Emission events'!IO4</f>
        <v>0</v>
      </c>
      <c r="O4">
        <f t="shared" si="3"/>
        <v>0</v>
      </c>
      <c r="R4">
        <v>290</v>
      </c>
      <c r="S4">
        <f>'Emission events'!AL4</f>
        <v>0</v>
      </c>
      <c r="T4">
        <f>'Emission events'!CN4</f>
        <v>0</v>
      </c>
      <c r="U4">
        <f>'Emission events'!EP4</f>
        <v>0</v>
      </c>
      <c r="V4">
        <f>'Emission events'!GR4</f>
        <v>0</v>
      </c>
      <c r="W4">
        <f>'Emission events'!IT4</f>
        <v>0</v>
      </c>
      <c r="X4">
        <f t="shared" si="4"/>
        <v>0</v>
      </c>
      <c r="AA4">
        <v>290</v>
      </c>
      <c r="AB4" s="7">
        <f>'Emission events'!AQ4</f>
        <v>0</v>
      </c>
      <c r="AC4" s="7">
        <f>'Emission events'!CS4</f>
        <v>0</v>
      </c>
      <c r="AD4" s="7">
        <f>'Emission events'!EU4</f>
        <v>0</v>
      </c>
      <c r="AE4" s="7">
        <f>'Emission events'!GW4</f>
        <v>0</v>
      </c>
      <c r="AF4" s="7">
        <f>'Emission events'!IY4</f>
        <v>0</v>
      </c>
      <c r="AG4">
        <f t="shared" si="5"/>
        <v>0</v>
      </c>
      <c r="AH4" s="7">
        <f t="shared" si="6"/>
        <v>0</v>
      </c>
      <c r="AJ4" s="1">
        <v>0.01</v>
      </c>
      <c r="AK4">
        <f t="shared" si="7"/>
        <v>33.117279914973182</v>
      </c>
      <c r="AL4">
        <f t="shared" si="7"/>
        <v>33.116948074776055</v>
      </c>
      <c r="AM4">
        <f t="shared" si="7"/>
        <v>33.116616234577748</v>
      </c>
      <c r="AN4">
        <f t="shared" si="7"/>
        <v>33.116284394378269</v>
      </c>
      <c r="AO4">
        <f t="shared" si="7"/>
        <v>33.115952554177611</v>
      </c>
      <c r="AP4">
        <f t="shared" si="7"/>
        <v>33.115620713975765</v>
      </c>
      <c r="AQ4">
        <f t="shared" si="7"/>
        <v>33.115288873772741</v>
      </c>
      <c r="AR4">
        <f t="shared" si="7"/>
        <v>33.114957033568537</v>
      </c>
      <c r="AS4">
        <f t="shared" si="7"/>
        <v>33.114625193363139</v>
      </c>
      <c r="AT4">
        <f t="shared" si="7"/>
        <v>33.114293353156555</v>
      </c>
      <c r="AU4">
        <f t="shared" si="8"/>
        <v>33.113961512948784</v>
      </c>
      <c r="AV4">
        <f t="shared" si="8"/>
        <v>33.113629672739819</v>
      </c>
      <c r="AW4">
        <f t="shared" si="8"/>
        <v>33.113297832529661</v>
      </c>
      <c r="AX4">
        <f t="shared" si="8"/>
        <v>33.112965992318308</v>
      </c>
      <c r="AY4">
        <f t="shared" si="8"/>
        <v>33.112634152105755</v>
      </c>
      <c r="AZ4">
        <f t="shared" si="8"/>
        <v>33.112302311892002</v>
      </c>
      <c r="BA4">
        <f t="shared" si="8"/>
        <v>33.111970471677047</v>
      </c>
      <c r="BB4">
        <f t="shared" si="8"/>
        <v>33.111638631460892</v>
      </c>
      <c r="BC4">
        <f t="shared" si="8"/>
        <v>33.111306791243521</v>
      </c>
      <c r="BD4">
        <f t="shared" si="8"/>
        <v>33.11097495102495</v>
      </c>
      <c r="BE4">
        <f t="shared" si="9"/>
        <v>33.110643110805171</v>
      </c>
      <c r="BF4">
        <f t="shared" si="9"/>
        <v>33.110311270584177</v>
      </c>
      <c r="BG4">
        <f t="shared" si="9"/>
        <v>33.109979430361967</v>
      </c>
      <c r="BH4">
        <f t="shared" si="9"/>
        <v>33.109647590138543</v>
      </c>
      <c r="BI4">
        <f t="shared" si="9"/>
        <v>33.109315749913904</v>
      </c>
      <c r="BJ4">
        <f t="shared" si="9"/>
        <v>33.10898390968805</v>
      </c>
      <c r="BK4">
        <f t="shared" si="9"/>
        <v>33.108652069460973</v>
      </c>
      <c r="BL4">
        <f t="shared" si="9"/>
        <v>33.108320229232667</v>
      </c>
      <c r="BM4">
        <f t="shared" si="9"/>
        <v>33.107988389003133</v>
      </c>
      <c r="BN4">
        <f t="shared" si="9"/>
        <v>33.107656548772376</v>
      </c>
      <c r="BO4">
        <f t="shared" si="10"/>
        <v>33.107324708540389</v>
      </c>
      <c r="BP4">
        <f t="shared" si="10"/>
        <v>33.106992868307174</v>
      </c>
      <c r="BQ4">
        <f t="shared" si="10"/>
        <v>33.106661028072722</v>
      </c>
      <c r="BR4">
        <f t="shared" si="10"/>
        <v>33.106329187837034</v>
      </c>
      <c r="BS4">
        <f t="shared" si="10"/>
        <v>33.105997347600109</v>
      </c>
      <c r="BT4">
        <f t="shared" si="10"/>
        <v>33.105665507361948</v>
      </c>
      <c r="BU4">
        <f t="shared" si="10"/>
        <v>33.105333667122544</v>
      </c>
      <c r="BV4">
        <f t="shared" si="10"/>
        <v>33.105001826881896</v>
      </c>
      <c r="BW4">
        <f t="shared" si="10"/>
        <v>33.104669986640005</v>
      </c>
      <c r="BX4">
        <f t="shared" si="10"/>
        <v>33.104338146396863</v>
      </c>
      <c r="BY4">
        <f t="shared" si="11"/>
        <v>33.104006306152478</v>
      </c>
      <c r="BZ4">
        <f t="shared" si="11"/>
        <v>33.103674465906835</v>
      </c>
      <c r="CA4">
        <f t="shared" si="11"/>
        <v>33.103342625659941</v>
      </c>
      <c r="CB4">
        <f t="shared" si="11"/>
        <v>33.10301078541179</v>
      </c>
      <c r="CC4">
        <f t="shared" si="11"/>
        <v>33.102678945162381</v>
      </c>
      <c r="CD4">
        <f t="shared" si="11"/>
        <v>33.102347104911715</v>
      </c>
      <c r="CE4">
        <f t="shared" si="11"/>
        <v>33.102015264659784</v>
      </c>
      <c r="CF4">
        <f t="shared" si="11"/>
        <v>33.101683424406595</v>
      </c>
      <c r="CG4">
        <f t="shared" si="11"/>
        <v>33.101351584152134</v>
      </c>
      <c r="CH4">
        <f t="shared" si="11"/>
        <v>33.101019743896408</v>
      </c>
      <c r="CI4">
        <f t="shared" si="12"/>
        <v>33.100687903639418</v>
      </c>
      <c r="CJ4">
        <f t="shared" si="12"/>
        <v>33.100356063381156</v>
      </c>
      <c r="CK4">
        <f t="shared" si="12"/>
        <v>33.100024223121615</v>
      </c>
      <c r="CL4">
        <f t="shared" si="12"/>
        <v>33.099692382860795</v>
      </c>
      <c r="CM4">
        <f t="shared" si="12"/>
        <v>33.099360542598703</v>
      </c>
      <c r="CN4">
        <f t="shared" si="12"/>
        <v>33.099028702335325</v>
      </c>
      <c r="CO4">
        <f t="shared" si="12"/>
        <v>33.098696862070668</v>
      </c>
      <c r="CP4">
        <f t="shared" si="12"/>
        <v>33.098365021804725</v>
      </c>
      <c r="CQ4">
        <f t="shared" si="12"/>
        <v>33.098033181537502</v>
      </c>
      <c r="CR4">
        <f t="shared" si="12"/>
        <v>33.097701341268987</v>
      </c>
      <c r="CS4">
        <f t="shared" si="13"/>
        <v>33.097369500999179</v>
      </c>
      <c r="CT4">
        <f t="shared" si="13"/>
        <v>33.097037660728084</v>
      </c>
      <c r="CU4">
        <f t="shared" si="13"/>
        <v>33.096705820455696</v>
      </c>
      <c r="CV4">
        <f t="shared" si="13"/>
        <v>33.096373980182008</v>
      </c>
      <c r="CW4">
        <f t="shared" si="13"/>
        <v>33.09604213990702</v>
      </c>
      <c r="CX4">
        <f t="shared" si="13"/>
        <v>33.095710299630724</v>
      </c>
      <c r="CY4">
        <f t="shared" si="13"/>
        <v>33.095378459353135</v>
      </c>
      <c r="CZ4">
        <f t="shared" si="13"/>
        <v>33.095046619074239</v>
      </c>
      <c r="DA4">
        <f t="shared" si="13"/>
        <v>33.094714778794035</v>
      </c>
      <c r="DB4">
        <f t="shared" si="13"/>
        <v>33.094382938512517</v>
      </c>
      <c r="DC4">
        <f t="shared" si="14"/>
        <v>33.094051098229691</v>
      </c>
      <c r="DD4">
        <f t="shared" si="14"/>
        <v>33.093719257945558</v>
      </c>
      <c r="DE4">
        <f t="shared" si="14"/>
        <v>33.093387417660104</v>
      </c>
      <c r="DF4">
        <f t="shared" si="14"/>
        <v>33.093055577373327</v>
      </c>
      <c r="DG4">
        <f t="shared" si="14"/>
        <v>33.092723737085237</v>
      </c>
      <c r="DH4">
        <f t="shared" si="14"/>
        <v>33.092391896795831</v>
      </c>
      <c r="DI4">
        <f t="shared" si="14"/>
        <v>33.09206005650509</v>
      </c>
      <c r="DJ4">
        <f t="shared" si="14"/>
        <v>33.091728216213028</v>
      </c>
      <c r="DK4">
        <f t="shared" si="14"/>
        <v>33.091396375919636</v>
      </c>
      <c r="DL4">
        <f t="shared" si="14"/>
        <v>33.091064535624909</v>
      </c>
      <c r="DM4">
        <f t="shared" si="15"/>
        <v>33.090732695328853</v>
      </c>
      <c r="DN4">
        <f t="shared" si="15"/>
        <v>33.090400855031461</v>
      </c>
      <c r="DO4">
        <f t="shared" si="15"/>
        <v>33.090069014732734</v>
      </c>
      <c r="DP4">
        <f t="shared" si="15"/>
        <v>33.08973717443267</v>
      </c>
      <c r="DQ4">
        <f t="shared" si="15"/>
        <v>33.089405334131257</v>
      </c>
      <c r="DR4">
        <f t="shared" si="15"/>
        <v>33.089073493828508</v>
      </c>
      <c r="DS4">
        <f t="shared" si="15"/>
        <v>33.088741653524409</v>
      </c>
      <c r="DT4">
        <f t="shared" si="15"/>
        <v>33.088409813218973</v>
      </c>
      <c r="DU4">
        <f t="shared" si="15"/>
        <v>33.088077972912174</v>
      </c>
      <c r="DV4">
        <f t="shared" si="15"/>
        <v>33.087746132604025</v>
      </c>
      <c r="DW4">
        <f t="shared" si="16"/>
        <v>33.087414292294525</v>
      </c>
      <c r="DX4">
        <f t="shared" si="16"/>
        <v>33.087082451983662</v>
      </c>
      <c r="DY4">
        <f t="shared" si="16"/>
        <v>33.086750611671448</v>
      </c>
      <c r="DZ4">
        <f t="shared" si="16"/>
        <v>33.086418771357863</v>
      </c>
      <c r="EA4">
        <f t="shared" si="16"/>
        <v>33.086086931042921</v>
      </c>
      <c r="EB4">
        <f t="shared" si="16"/>
        <v>33.085755090726614</v>
      </c>
      <c r="EC4">
        <f t="shared" si="16"/>
        <v>33.085423250408937</v>
      </c>
      <c r="ED4">
        <f t="shared" si="16"/>
        <v>33.085091410089895</v>
      </c>
      <c r="EE4">
        <f t="shared" si="16"/>
        <v>33.084759569769474</v>
      </c>
      <c r="EF4">
        <f t="shared" si="16"/>
        <v>33.08442772944769</v>
      </c>
      <c r="EG4">
        <f t="shared" si="16"/>
        <v>33.084095889124526</v>
      </c>
      <c r="EI4">
        <f t="shared" ref="EI4:EI67" si="24">AJ4</f>
        <v>0.01</v>
      </c>
      <c r="EJ4">
        <f t="shared" ref="EJ4:EY19" si="25">ABS(AK4-AK$2)</f>
        <v>33.117279914973182</v>
      </c>
      <c r="EK4">
        <f t="shared" si="25"/>
        <v>32.78510860446373</v>
      </c>
      <c r="EL4">
        <f t="shared" si="25"/>
        <v>32.452937293953106</v>
      </c>
      <c r="EM4">
        <f t="shared" si="25"/>
        <v>32.120765983441302</v>
      </c>
      <c r="EN4">
        <f t="shared" si="25"/>
        <v>31.788594672928326</v>
      </c>
      <c r="EO4">
        <f t="shared" si="25"/>
        <v>31.456423362414156</v>
      </c>
      <c r="EP4">
        <f t="shared" si="25"/>
        <v>31.124252051898811</v>
      </c>
      <c r="EQ4">
        <f t="shared" si="25"/>
        <v>30.792080741382286</v>
      </c>
      <c r="ER4">
        <f t="shared" si="25"/>
        <v>30.459909430864567</v>
      </c>
      <c r="ES4">
        <f t="shared" si="25"/>
        <v>30.127738120345661</v>
      </c>
      <c r="ET4">
        <f t="shared" si="25"/>
        <v>29.795566809825569</v>
      </c>
      <c r="EU4">
        <f t="shared" si="25"/>
        <v>29.463395499304283</v>
      </c>
      <c r="EV4">
        <f t="shared" si="25"/>
        <v>29.131224188781804</v>
      </c>
      <c r="EW4">
        <f t="shared" si="25"/>
        <v>28.799052878258131</v>
      </c>
      <c r="EX4">
        <f t="shared" si="25"/>
        <v>28.466881567733253</v>
      </c>
      <c r="EY4">
        <f t="shared" si="25"/>
        <v>28.134710257207182</v>
      </c>
      <c r="EZ4">
        <f t="shared" si="17"/>
        <v>27.802538946679903</v>
      </c>
      <c r="FA4">
        <f t="shared" si="18"/>
        <v>27.470367636151426</v>
      </c>
      <c r="FB4">
        <f t="shared" si="18"/>
        <v>27.138196325621735</v>
      </c>
      <c r="FC4">
        <f t="shared" si="18"/>
        <v>26.806025015090842</v>
      </c>
      <c r="FD4">
        <f t="shared" si="18"/>
        <v>26.473853704558742</v>
      </c>
      <c r="FE4">
        <f t="shared" si="18"/>
        <v>26.141682394025427</v>
      </c>
      <c r="FF4">
        <f t="shared" si="18"/>
        <v>25.809511083490897</v>
      </c>
      <c r="FG4">
        <f t="shared" si="18"/>
        <v>25.477339772955148</v>
      </c>
      <c r="FH4">
        <f t="shared" si="18"/>
        <v>25.145168462418191</v>
      </c>
      <c r="FI4">
        <f t="shared" si="18"/>
        <v>24.812997151880012</v>
      </c>
      <c r="FJ4">
        <f t="shared" si="18"/>
        <v>24.480825841340618</v>
      </c>
      <c r="FK4">
        <f t="shared" si="18"/>
        <v>24.148654530799988</v>
      </c>
      <c r="FL4">
        <f t="shared" si="18"/>
        <v>23.816483220258132</v>
      </c>
      <c r="FM4">
        <f t="shared" si="18"/>
        <v>23.484311909715053</v>
      </c>
      <c r="FN4">
        <f t="shared" si="18"/>
        <v>23.152140599170746</v>
      </c>
      <c r="FO4">
        <f t="shared" si="18"/>
        <v>22.819969288625209</v>
      </c>
      <c r="FP4">
        <f t="shared" si="18"/>
        <v>22.487797978078433</v>
      </c>
      <c r="FQ4">
        <f t="shared" si="19"/>
        <v>22.155626667530427</v>
      </c>
      <c r="FR4">
        <f t="shared" si="19"/>
        <v>21.823455356981178</v>
      </c>
      <c r="FS4">
        <f t="shared" si="19"/>
        <v>21.4912840464307</v>
      </c>
      <c r="FT4">
        <f t="shared" si="19"/>
        <v>21.159112735878971</v>
      </c>
      <c r="FU4">
        <f t="shared" si="19"/>
        <v>20.826941425326005</v>
      </c>
      <c r="FV4">
        <f t="shared" si="19"/>
        <v>20.494770114771789</v>
      </c>
      <c r="FW4">
        <f t="shared" si="19"/>
        <v>20.162598804216326</v>
      </c>
      <c r="FX4">
        <f t="shared" si="19"/>
        <v>19.83042749365962</v>
      </c>
      <c r="FY4">
        <f t="shared" si="19"/>
        <v>19.498256183101656</v>
      </c>
      <c r="FZ4">
        <f t="shared" si="19"/>
        <v>19.166084872542442</v>
      </c>
      <c r="GA4">
        <f t="shared" si="19"/>
        <v>18.833913561981969</v>
      </c>
      <c r="GB4">
        <f t="shared" si="19"/>
        <v>18.501742251420239</v>
      </c>
      <c r="GC4">
        <f t="shared" si="19"/>
        <v>18.169570940857248</v>
      </c>
      <c r="GD4">
        <f t="shared" si="19"/>
        <v>17.837399630292996</v>
      </c>
      <c r="GE4">
        <f t="shared" si="19"/>
        <v>17.505228319727486</v>
      </c>
      <c r="GF4">
        <f t="shared" si="19"/>
        <v>17.173057009160708</v>
      </c>
      <c r="GG4">
        <f t="shared" si="20"/>
        <v>16.840885698592658</v>
      </c>
      <c r="GH4">
        <f t="shared" si="20"/>
        <v>16.508714388023346</v>
      </c>
      <c r="GI4">
        <f t="shared" si="20"/>
        <v>16.176543077452763</v>
      </c>
      <c r="GJ4">
        <f t="shared" si="20"/>
        <v>15.844371766880901</v>
      </c>
      <c r="GK4">
        <f t="shared" si="20"/>
        <v>15.512200456307756</v>
      </c>
      <c r="GL4">
        <f t="shared" si="20"/>
        <v>15.180029145733343</v>
      </c>
      <c r="GM4">
        <f t="shared" si="20"/>
        <v>14.847857835157644</v>
      </c>
      <c r="GN4">
        <f t="shared" si="20"/>
        <v>14.515686524580666</v>
      </c>
      <c r="GO4">
        <f t="shared" si="20"/>
        <v>14.183515214002405</v>
      </c>
      <c r="GP4">
        <f t="shared" si="20"/>
        <v>13.851343903422862</v>
      </c>
      <c r="GQ4">
        <f t="shared" si="20"/>
        <v>13.519172592842022</v>
      </c>
      <c r="GR4">
        <f t="shared" si="20"/>
        <v>13.187001282259892</v>
      </c>
      <c r="GS4">
        <f t="shared" si="20"/>
        <v>12.854829971676477</v>
      </c>
      <c r="GT4">
        <f t="shared" si="20"/>
        <v>12.522658661091768</v>
      </c>
      <c r="GU4">
        <f t="shared" si="20"/>
        <v>12.190487350505759</v>
      </c>
      <c r="GV4">
        <f t="shared" si="20"/>
        <v>11.858316039918446</v>
      </c>
      <c r="GW4">
        <f t="shared" si="21"/>
        <v>11.526144729329829</v>
      </c>
      <c r="GX4">
        <f t="shared" si="21"/>
        <v>11.193973418739919</v>
      </c>
      <c r="GY4">
        <f t="shared" si="21"/>
        <v>10.861802108148702</v>
      </c>
      <c r="GZ4">
        <f t="shared" si="21"/>
        <v>10.529630797556177</v>
      </c>
      <c r="HA4">
        <f t="shared" si="21"/>
        <v>10.197459486962341</v>
      </c>
      <c r="HB4">
        <f t="shared" si="21"/>
        <v>9.8652881763671907</v>
      </c>
      <c r="HC4">
        <f t="shared" si="21"/>
        <v>9.5331168657707366</v>
      </c>
      <c r="HD4">
        <f t="shared" si="21"/>
        <v>9.2009455551729609</v>
      </c>
      <c r="HE4">
        <f t="shared" si="21"/>
        <v>8.8687742445738635</v>
      </c>
      <c r="HF4">
        <f t="shared" si="21"/>
        <v>8.5366029339734517</v>
      </c>
      <c r="HG4">
        <f t="shared" si="21"/>
        <v>8.2044316233717254</v>
      </c>
      <c r="HH4">
        <f t="shared" si="21"/>
        <v>7.8722603127686597</v>
      </c>
      <c r="HI4">
        <f t="shared" si="21"/>
        <v>7.5400890021642759</v>
      </c>
      <c r="HJ4">
        <f t="shared" si="21"/>
        <v>7.2079176915585634</v>
      </c>
      <c r="HK4">
        <f t="shared" si="21"/>
        <v>6.8757463809515151</v>
      </c>
      <c r="HL4">
        <f t="shared" si="21"/>
        <v>6.5435750703431381</v>
      </c>
      <c r="HM4">
        <f t="shared" si="22"/>
        <v>6.2114037597334217</v>
      </c>
      <c r="HN4">
        <f t="shared" si="22"/>
        <v>5.8792324491223766</v>
      </c>
      <c r="HO4">
        <f t="shared" si="22"/>
        <v>5.5470611385099922</v>
      </c>
      <c r="HP4">
        <f t="shared" si="22"/>
        <v>5.2148898278962577</v>
      </c>
      <c r="HQ4">
        <f t="shared" si="22"/>
        <v>4.8827185172811873</v>
      </c>
      <c r="HR4">
        <f t="shared" si="22"/>
        <v>4.550547206664767</v>
      </c>
      <c r="HS4">
        <f t="shared" si="22"/>
        <v>4.2183758960470072</v>
      </c>
      <c r="HT4">
        <f t="shared" si="22"/>
        <v>3.8862045854278868</v>
      </c>
      <c r="HU4">
        <f t="shared" si="22"/>
        <v>3.5540332748074164</v>
      </c>
      <c r="HV4">
        <f t="shared" si="22"/>
        <v>3.2218619641855959</v>
      </c>
      <c r="HW4">
        <f t="shared" si="22"/>
        <v>2.8896906535624112</v>
      </c>
      <c r="HX4">
        <f t="shared" si="22"/>
        <v>2.5575193429378729</v>
      </c>
      <c r="HY4">
        <f t="shared" si="22"/>
        <v>2.2253480323119668</v>
      </c>
      <c r="HZ4">
        <f t="shared" si="22"/>
        <v>1.8931767216847071</v>
      </c>
      <c r="IA4">
        <f t="shared" si="22"/>
        <v>1.5610054110560796</v>
      </c>
      <c r="IB4">
        <f t="shared" si="22"/>
        <v>1.2288341004260808</v>
      </c>
      <c r="IC4">
        <f t="shared" si="23"/>
        <v>0.8966627897947177</v>
      </c>
      <c r="ID4">
        <f t="shared" si="23"/>
        <v>0.56449147916197262</v>
      </c>
      <c r="IE4">
        <f t="shared" si="23"/>
        <v>0.23232016852787041</v>
      </c>
      <c r="IF4">
        <f t="shared" si="23"/>
        <v>9.9851142107617363E-2</v>
      </c>
      <c r="IG4">
        <f t="shared" ref="IG4:IG67" si="26">MIN(EJ4:IF4)</f>
        <v>9.9851142107617363E-2</v>
      </c>
      <c r="IH4">
        <f>MATCH(IG4,$EJ4:$IF4,0)</f>
        <v>101</v>
      </c>
      <c r="II4">
        <v>2</v>
      </c>
      <c r="IJ4">
        <f t="shared" ref="IJ4:IJ67" si="27">AJ4</f>
        <v>0.01</v>
      </c>
      <c r="IK4" cm="1">
        <f t="array" ref="IK4">INDEX($AK$3:$EG$102,II4,IH4)</f>
        <v>33.084095889124526</v>
      </c>
      <c r="IL4">
        <f t="shared" ref="IL4:IL67" si="28">IK4*EI4</f>
        <v>0.33084095889124526</v>
      </c>
    </row>
    <row r="5" spans="1:249" x14ac:dyDescent="0.25">
      <c r="A5" t="s">
        <v>65</v>
      </c>
      <c r="B5">
        <f>SUM(M2:M246)</f>
        <v>3.0803513154934835E+18</v>
      </c>
      <c r="C5">
        <f>SUM(V2:V246)</f>
        <v>4.3566352852939539E+17</v>
      </c>
      <c r="D5" s="7">
        <f>SUM(AE2:AE246)</f>
        <v>6.6635096418075277E+17</v>
      </c>
      <c r="E5" s="7">
        <f t="shared" si="0"/>
        <v>4.1823658082036316E+18</v>
      </c>
      <c r="F5" t="s">
        <v>70</v>
      </c>
      <c r="I5">
        <v>295</v>
      </c>
      <c r="J5">
        <f>'Emission events'!AG5</f>
        <v>0</v>
      </c>
      <c r="K5">
        <f>'Emission events'!CI5</f>
        <v>0</v>
      </c>
      <c r="L5">
        <f>'Emission events'!EK5</f>
        <v>0</v>
      </c>
      <c r="M5">
        <f>'Emission events'!GM5</f>
        <v>0</v>
      </c>
      <c r="N5">
        <f>'Emission events'!IO5</f>
        <v>0</v>
      </c>
      <c r="O5">
        <f t="shared" si="3"/>
        <v>0</v>
      </c>
      <c r="R5">
        <v>295</v>
      </c>
      <c r="S5">
        <f>'Emission events'!AL5</f>
        <v>0</v>
      </c>
      <c r="T5">
        <f>'Emission events'!CN5</f>
        <v>0</v>
      </c>
      <c r="U5">
        <f>'Emission events'!EP5</f>
        <v>0</v>
      </c>
      <c r="V5">
        <f>'Emission events'!GR5</f>
        <v>0</v>
      </c>
      <c r="W5">
        <f>'Emission events'!IT5</f>
        <v>0</v>
      </c>
      <c r="X5">
        <f t="shared" si="4"/>
        <v>0</v>
      </c>
      <c r="AA5">
        <v>295</v>
      </c>
      <c r="AB5" s="7">
        <f>'Emission events'!AQ5</f>
        <v>0</v>
      </c>
      <c r="AC5" s="7">
        <f>'Emission events'!CS5</f>
        <v>0</v>
      </c>
      <c r="AD5" s="7">
        <f>'Emission events'!EU5</f>
        <v>0</v>
      </c>
      <c r="AE5" s="7">
        <f>'Emission events'!GW5</f>
        <v>0</v>
      </c>
      <c r="AF5" s="7">
        <f>'Emission events'!IY5</f>
        <v>0</v>
      </c>
      <c r="AG5">
        <f t="shared" si="5"/>
        <v>0</v>
      </c>
      <c r="AH5" s="7">
        <f t="shared" si="6"/>
        <v>0</v>
      </c>
      <c r="AJ5" s="1">
        <v>0.02</v>
      </c>
      <c r="AK5">
        <f t="shared" si="7"/>
        <v>33.050613075950409</v>
      </c>
      <c r="AL5">
        <f t="shared" si="7"/>
        <v>33.050281235474642</v>
      </c>
      <c r="AM5">
        <f t="shared" si="7"/>
        <v>33.049949394997256</v>
      </c>
      <c r="AN5">
        <f t="shared" si="7"/>
        <v>33.049617554518235</v>
      </c>
      <c r="AO5">
        <f t="shared" si="7"/>
        <v>33.049285714037588</v>
      </c>
      <c r="AP5">
        <f t="shared" si="7"/>
        <v>33.048953873555313</v>
      </c>
      <c r="AQ5">
        <f t="shared" si="7"/>
        <v>33.048622033071396</v>
      </c>
      <c r="AR5">
        <f t="shared" si="7"/>
        <v>33.048290192585846</v>
      </c>
      <c r="AS5">
        <f t="shared" si="7"/>
        <v>33.047958352098647</v>
      </c>
      <c r="AT5">
        <f t="shared" si="7"/>
        <v>33.047626511609806</v>
      </c>
      <c r="AU5">
        <f t="shared" si="8"/>
        <v>33.047294671119325</v>
      </c>
      <c r="AV5">
        <f t="shared" si="8"/>
        <v>33.046962830627187</v>
      </c>
      <c r="AW5">
        <f t="shared" si="8"/>
        <v>33.046630990133394</v>
      </c>
      <c r="AX5">
        <f t="shared" si="8"/>
        <v>33.046299149637953</v>
      </c>
      <c r="AY5">
        <f t="shared" si="8"/>
        <v>33.045967309140856</v>
      </c>
      <c r="AZ5">
        <f t="shared" si="8"/>
        <v>33.045635468642097</v>
      </c>
      <c r="BA5">
        <f t="shared" si="8"/>
        <v>33.045303628141674</v>
      </c>
      <c r="BB5">
        <f t="shared" si="8"/>
        <v>33.044971787639589</v>
      </c>
      <c r="BC5">
        <f t="shared" si="8"/>
        <v>33.044639947135828</v>
      </c>
      <c r="BD5">
        <f t="shared" si="8"/>
        <v>33.044308106630403</v>
      </c>
      <c r="BE5">
        <f t="shared" si="9"/>
        <v>33.043976266123309</v>
      </c>
      <c r="BF5">
        <f t="shared" si="9"/>
        <v>33.043644425614538</v>
      </c>
      <c r="BG5">
        <f t="shared" si="9"/>
        <v>33.043312585104083</v>
      </c>
      <c r="BH5">
        <f t="shared" si="9"/>
        <v>33.042980744591944</v>
      </c>
      <c r="BI5">
        <f t="shared" si="9"/>
        <v>33.042648904078128</v>
      </c>
      <c r="BJ5">
        <f t="shared" si="9"/>
        <v>33.042317063562621</v>
      </c>
      <c r="BK5">
        <f t="shared" si="9"/>
        <v>33.041985223045423</v>
      </c>
      <c r="BL5">
        <f t="shared" si="9"/>
        <v>33.041653382526533</v>
      </c>
      <c r="BM5">
        <f t="shared" si="9"/>
        <v>33.041321542005946</v>
      </c>
      <c r="BN5">
        <f t="shared" si="9"/>
        <v>33.040989701483667</v>
      </c>
      <c r="BO5">
        <f t="shared" si="10"/>
        <v>33.040657860959683</v>
      </c>
      <c r="BP5">
        <f t="shared" si="10"/>
        <v>33.040326020433994</v>
      </c>
      <c r="BQ5">
        <f t="shared" si="10"/>
        <v>33.039994179906614</v>
      </c>
      <c r="BR5">
        <f t="shared" si="10"/>
        <v>33.039662339377507</v>
      </c>
      <c r="BS5">
        <f t="shared" si="10"/>
        <v>33.039330498846695</v>
      </c>
      <c r="BT5">
        <f t="shared" si="10"/>
        <v>33.038998658314171</v>
      </c>
      <c r="BU5">
        <f t="shared" si="10"/>
        <v>33.038666817779927</v>
      </c>
      <c r="BV5">
        <f t="shared" si="10"/>
        <v>33.038334977243963</v>
      </c>
      <c r="BW5">
        <f t="shared" si="10"/>
        <v>33.038003136706273</v>
      </c>
      <c r="BX5">
        <f t="shared" si="10"/>
        <v>33.037671296166863</v>
      </c>
      <c r="BY5">
        <f t="shared" si="11"/>
        <v>33.03733945562572</v>
      </c>
      <c r="BZ5">
        <f t="shared" si="11"/>
        <v>33.03700761508285</v>
      </c>
      <c r="CA5">
        <f t="shared" si="11"/>
        <v>33.036675774538239</v>
      </c>
      <c r="CB5">
        <f t="shared" si="11"/>
        <v>33.036343933991901</v>
      </c>
      <c r="CC5">
        <f t="shared" si="11"/>
        <v>33.036012093443823</v>
      </c>
      <c r="CD5">
        <f t="shared" si="11"/>
        <v>33.035680252893997</v>
      </c>
      <c r="CE5">
        <f t="shared" si="11"/>
        <v>33.035348412342429</v>
      </c>
      <c r="CF5">
        <f t="shared" si="11"/>
        <v>33.035016571789107</v>
      </c>
      <c r="CG5">
        <f t="shared" si="11"/>
        <v>33.034684731234044</v>
      </c>
      <c r="CH5">
        <f t="shared" si="11"/>
        <v>33.034352890677219</v>
      </c>
      <c r="CI5">
        <f t="shared" si="12"/>
        <v>33.034021050118639</v>
      </c>
      <c r="CJ5">
        <f t="shared" si="12"/>
        <v>33.033689209558304</v>
      </c>
      <c r="CK5">
        <f t="shared" si="12"/>
        <v>33.033357368996199</v>
      </c>
      <c r="CL5">
        <f t="shared" si="12"/>
        <v>33.03302552843234</v>
      </c>
      <c r="CM5">
        <f t="shared" si="12"/>
        <v>33.032693687866704</v>
      </c>
      <c r="CN5">
        <f t="shared" si="12"/>
        <v>33.032361847299299</v>
      </c>
      <c r="CO5">
        <f t="shared" si="12"/>
        <v>33.032030006730125</v>
      </c>
      <c r="CP5">
        <f t="shared" si="12"/>
        <v>33.031698166159174</v>
      </c>
      <c r="CQ5">
        <f t="shared" si="12"/>
        <v>33.03136632558644</v>
      </c>
      <c r="CR5">
        <f t="shared" si="12"/>
        <v>33.031034485011929</v>
      </c>
      <c r="CS5">
        <f t="shared" si="13"/>
        <v>33.030702644435628</v>
      </c>
      <c r="CT5">
        <f t="shared" si="13"/>
        <v>33.030370803857537</v>
      </c>
      <c r="CU5">
        <f t="shared" si="13"/>
        <v>33.030038963277661</v>
      </c>
      <c r="CV5">
        <f t="shared" si="13"/>
        <v>33.029707122695989</v>
      </c>
      <c r="CW5">
        <f t="shared" si="13"/>
        <v>33.029375282112518</v>
      </c>
      <c r="CX5">
        <f t="shared" si="13"/>
        <v>33.02904344152725</v>
      </c>
      <c r="CY5">
        <f t="shared" si="13"/>
        <v>33.028711600940177</v>
      </c>
      <c r="CZ5">
        <f t="shared" si="13"/>
        <v>33.028379760351299</v>
      </c>
      <c r="DA5">
        <f t="shared" si="13"/>
        <v>33.028047919760617</v>
      </c>
      <c r="DB5">
        <f t="shared" si="13"/>
        <v>33.027716079168123</v>
      </c>
      <c r="DC5">
        <f t="shared" si="14"/>
        <v>33.027384238573816</v>
      </c>
      <c r="DD5">
        <f t="shared" si="14"/>
        <v>33.027052397977684</v>
      </c>
      <c r="DE5">
        <f t="shared" si="14"/>
        <v>33.02672055737974</v>
      </c>
      <c r="DF5">
        <f t="shared" si="14"/>
        <v>33.026388716779969</v>
      </c>
      <c r="DG5">
        <f t="shared" si="14"/>
        <v>33.026056876178373</v>
      </c>
      <c r="DH5">
        <f t="shared" si="14"/>
        <v>33.025725035574951</v>
      </c>
      <c r="DI5">
        <f t="shared" si="14"/>
        <v>33.025393194969688</v>
      </c>
      <c r="DJ5">
        <f t="shared" si="14"/>
        <v>33.025061354362599</v>
      </c>
      <c r="DK5">
        <f t="shared" si="14"/>
        <v>33.02472951375367</v>
      </c>
      <c r="DL5">
        <f t="shared" si="14"/>
        <v>33.0243976731429</v>
      </c>
      <c r="DM5">
        <f t="shared" si="15"/>
        <v>33.024065832530283</v>
      </c>
      <c r="DN5">
        <f t="shared" si="15"/>
        <v>33.023733991915833</v>
      </c>
      <c r="DO5">
        <f t="shared" si="15"/>
        <v>33.023402151299521</v>
      </c>
      <c r="DP5">
        <f t="shared" si="15"/>
        <v>33.023070310681355</v>
      </c>
      <c r="DQ5">
        <f t="shared" si="15"/>
        <v>33.022738470061341</v>
      </c>
      <c r="DR5">
        <f t="shared" si="15"/>
        <v>33.022406629439459</v>
      </c>
      <c r="DS5">
        <f t="shared" si="15"/>
        <v>33.022074788815722</v>
      </c>
      <c r="DT5">
        <f t="shared" si="15"/>
        <v>33.021742948190123</v>
      </c>
      <c r="DU5">
        <f t="shared" si="15"/>
        <v>33.021411107562649</v>
      </c>
      <c r="DV5">
        <f t="shared" si="15"/>
        <v>33.021079266933306</v>
      </c>
      <c r="DW5">
        <f t="shared" si="16"/>
        <v>33.020747426302094</v>
      </c>
      <c r="DX5">
        <f t="shared" si="16"/>
        <v>33.020415585668999</v>
      </c>
      <c r="DY5">
        <f t="shared" si="16"/>
        <v>33.020083745034029</v>
      </c>
      <c r="DZ5">
        <f t="shared" si="16"/>
        <v>33.019751904397182</v>
      </c>
      <c r="EA5">
        <f t="shared" si="16"/>
        <v>33.019420063758439</v>
      </c>
      <c r="EB5">
        <f t="shared" si="16"/>
        <v>33.019088223117812</v>
      </c>
      <c r="EC5">
        <f t="shared" si="16"/>
        <v>33.018756382475289</v>
      </c>
      <c r="ED5">
        <f t="shared" si="16"/>
        <v>33.018424541830875</v>
      </c>
      <c r="EE5">
        <f t="shared" si="16"/>
        <v>33.018092701184557</v>
      </c>
      <c r="EF5">
        <f t="shared" si="16"/>
        <v>33.017760860536342</v>
      </c>
      <c r="EG5">
        <f t="shared" si="16"/>
        <v>33.017429019886222</v>
      </c>
      <c r="EI5">
        <f t="shared" si="24"/>
        <v>0.02</v>
      </c>
      <c r="EJ5">
        <f t="shared" si="25"/>
        <v>33.050613075950409</v>
      </c>
      <c r="EK5">
        <f t="shared" si="25"/>
        <v>32.718441765162318</v>
      </c>
      <c r="EL5">
        <f t="shared" si="25"/>
        <v>32.386270454372614</v>
      </c>
      <c r="EM5">
        <f t="shared" si="25"/>
        <v>32.054099143581269</v>
      </c>
      <c r="EN5">
        <f t="shared" si="25"/>
        <v>31.721927832788303</v>
      </c>
      <c r="EO5">
        <f t="shared" si="25"/>
        <v>31.389756521993704</v>
      </c>
      <c r="EP5">
        <f t="shared" si="25"/>
        <v>31.057585211197466</v>
      </c>
      <c r="EQ5">
        <f t="shared" si="25"/>
        <v>30.725413900399595</v>
      </c>
      <c r="ER5">
        <f t="shared" si="25"/>
        <v>30.393242589600074</v>
      </c>
      <c r="ES5">
        <f t="shared" si="25"/>
        <v>30.061071278798913</v>
      </c>
      <c r="ET5">
        <f t="shared" si="25"/>
        <v>29.72889996799611</v>
      </c>
      <c r="EU5">
        <f t="shared" si="25"/>
        <v>29.396728657191652</v>
      </c>
      <c r="EV5">
        <f t="shared" si="25"/>
        <v>29.064557346385538</v>
      </c>
      <c r="EW5">
        <f t="shared" si="25"/>
        <v>28.732386035577775</v>
      </c>
      <c r="EX5">
        <f t="shared" si="25"/>
        <v>28.400214724768354</v>
      </c>
      <c r="EY5">
        <f t="shared" si="25"/>
        <v>28.068043413957277</v>
      </c>
      <c r="EZ5">
        <f t="shared" si="17"/>
        <v>27.73587210314453</v>
      </c>
      <c r="FA5">
        <f t="shared" si="18"/>
        <v>27.403700792330124</v>
      </c>
      <c r="FB5">
        <f t="shared" si="18"/>
        <v>27.071529481514041</v>
      </c>
      <c r="FC5">
        <f t="shared" si="18"/>
        <v>26.739358170696296</v>
      </c>
      <c r="FD5">
        <f t="shared" si="18"/>
        <v>26.40718685987688</v>
      </c>
      <c r="FE5">
        <f t="shared" si="18"/>
        <v>26.075015549055788</v>
      </c>
      <c r="FF5">
        <f t="shared" si="18"/>
        <v>25.742844238233012</v>
      </c>
      <c r="FG5">
        <f t="shared" si="18"/>
        <v>25.410672927408548</v>
      </c>
      <c r="FH5">
        <f t="shared" si="18"/>
        <v>25.078501616582415</v>
      </c>
      <c r="FI5">
        <f t="shared" si="18"/>
        <v>24.746330305754583</v>
      </c>
      <c r="FJ5">
        <f t="shared" si="18"/>
        <v>24.414158994925067</v>
      </c>
      <c r="FK5">
        <f t="shared" si="18"/>
        <v>24.081987684093853</v>
      </c>
      <c r="FL5">
        <f t="shared" si="18"/>
        <v>23.749816373260945</v>
      </c>
      <c r="FM5">
        <f t="shared" si="18"/>
        <v>23.417645062426345</v>
      </c>
      <c r="FN5">
        <f t="shared" si="18"/>
        <v>23.08547375159004</v>
      </c>
      <c r="FO5">
        <f t="shared" si="18"/>
        <v>22.75330244075203</v>
      </c>
      <c r="FP5">
        <f t="shared" si="18"/>
        <v>22.421131129912325</v>
      </c>
      <c r="FQ5">
        <f t="shared" si="19"/>
        <v>22.088959819070901</v>
      </c>
      <c r="FR5">
        <f t="shared" si="19"/>
        <v>21.756788508227764</v>
      </c>
      <c r="FS5">
        <f t="shared" si="19"/>
        <v>21.424617197382922</v>
      </c>
      <c r="FT5">
        <f t="shared" si="19"/>
        <v>21.092445886536353</v>
      </c>
      <c r="FU5">
        <f t="shared" si="19"/>
        <v>20.760274575688072</v>
      </c>
      <c r="FV5">
        <f t="shared" si="19"/>
        <v>20.428103264838057</v>
      </c>
      <c r="FW5">
        <f t="shared" si="19"/>
        <v>20.095931953986327</v>
      </c>
      <c r="FX5">
        <f t="shared" si="19"/>
        <v>19.763760643132862</v>
      </c>
      <c r="FY5">
        <f t="shared" si="19"/>
        <v>19.431589332277671</v>
      </c>
      <c r="FZ5">
        <f t="shared" si="19"/>
        <v>19.099418021420739</v>
      </c>
      <c r="GA5">
        <f t="shared" si="19"/>
        <v>18.76724671056208</v>
      </c>
      <c r="GB5">
        <f t="shared" si="19"/>
        <v>18.435075399701681</v>
      </c>
      <c r="GC5">
        <f t="shared" si="19"/>
        <v>18.10290408883953</v>
      </c>
      <c r="GD5">
        <f t="shared" si="19"/>
        <v>17.770732777975642</v>
      </c>
      <c r="GE5">
        <f t="shared" si="19"/>
        <v>17.438561467109999</v>
      </c>
      <c r="GF5">
        <f t="shared" si="19"/>
        <v>17.106390156242618</v>
      </c>
      <c r="GG5">
        <f t="shared" si="20"/>
        <v>16.774218845373468</v>
      </c>
      <c r="GH5">
        <f t="shared" si="20"/>
        <v>16.442047534502567</v>
      </c>
      <c r="GI5">
        <f t="shared" si="20"/>
        <v>16.109876223629911</v>
      </c>
      <c r="GJ5">
        <f t="shared" si="20"/>
        <v>15.777704912755485</v>
      </c>
      <c r="GK5">
        <f t="shared" si="20"/>
        <v>15.445533601879301</v>
      </c>
      <c r="GL5">
        <f t="shared" si="20"/>
        <v>15.113362291001344</v>
      </c>
      <c r="GM5">
        <f t="shared" si="20"/>
        <v>14.781190980121618</v>
      </c>
      <c r="GN5">
        <f t="shared" si="20"/>
        <v>14.449019669240123</v>
      </c>
      <c r="GO5">
        <f t="shared" si="20"/>
        <v>14.116848358356854</v>
      </c>
      <c r="GP5">
        <f t="shared" si="20"/>
        <v>13.784677047471799</v>
      </c>
      <c r="GQ5">
        <f t="shared" si="20"/>
        <v>13.452505736584964</v>
      </c>
      <c r="GR5">
        <f t="shared" si="20"/>
        <v>13.120334425696342</v>
      </c>
      <c r="GS5">
        <f t="shared" si="20"/>
        <v>12.788163114805929</v>
      </c>
      <c r="GT5">
        <f t="shared" si="20"/>
        <v>12.455991803913733</v>
      </c>
      <c r="GU5">
        <f t="shared" si="20"/>
        <v>12.123820493019739</v>
      </c>
      <c r="GV5">
        <f t="shared" si="20"/>
        <v>11.791649182123944</v>
      </c>
      <c r="GW5">
        <f t="shared" si="21"/>
        <v>11.459477871226355</v>
      </c>
      <c r="GX5">
        <f t="shared" si="21"/>
        <v>11.127306560326961</v>
      </c>
      <c r="GY5">
        <f t="shared" si="21"/>
        <v>10.795135249425762</v>
      </c>
      <c r="GZ5">
        <f t="shared" si="21"/>
        <v>10.462963938522758</v>
      </c>
      <c r="HA5">
        <f t="shared" si="21"/>
        <v>10.130792627617947</v>
      </c>
      <c r="HB5">
        <f t="shared" si="21"/>
        <v>9.7986213167113156</v>
      </c>
      <c r="HC5">
        <f t="shared" si="21"/>
        <v>9.4664500058028622</v>
      </c>
      <c r="HD5">
        <f t="shared" si="21"/>
        <v>9.1342786948925969</v>
      </c>
      <c r="HE5">
        <f t="shared" si="21"/>
        <v>8.8021073839805055</v>
      </c>
      <c r="HF5">
        <f t="shared" si="21"/>
        <v>8.469936073066588</v>
      </c>
      <c r="HG5">
        <f t="shared" si="21"/>
        <v>8.1377647621508444</v>
      </c>
      <c r="HH5">
        <f t="shared" si="21"/>
        <v>7.805593451233257</v>
      </c>
      <c r="HI5">
        <f t="shared" si="21"/>
        <v>7.473422140313847</v>
      </c>
      <c r="HJ5">
        <f t="shared" si="21"/>
        <v>7.1412508293925967</v>
      </c>
      <c r="HK5">
        <f t="shared" si="21"/>
        <v>6.8090795184695061</v>
      </c>
      <c r="HL5">
        <f t="shared" si="21"/>
        <v>6.4769082075445681</v>
      </c>
      <c r="HM5">
        <f t="shared" si="22"/>
        <v>6.1447368966177933</v>
      </c>
      <c r="HN5">
        <f t="shared" si="22"/>
        <v>5.812565585689164</v>
      </c>
      <c r="HO5">
        <f t="shared" si="22"/>
        <v>5.4803942747586767</v>
      </c>
      <c r="HP5">
        <f t="shared" si="22"/>
        <v>5.1482229638263419</v>
      </c>
      <c r="HQ5">
        <f t="shared" si="22"/>
        <v>4.8160516528921384</v>
      </c>
      <c r="HR5">
        <f t="shared" si="22"/>
        <v>4.4838803419560804</v>
      </c>
      <c r="HS5">
        <f t="shared" si="22"/>
        <v>4.1517090310181572</v>
      </c>
      <c r="HT5">
        <f t="shared" si="22"/>
        <v>3.8195377200783618</v>
      </c>
      <c r="HU5">
        <f t="shared" si="22"/>
        <v>3.4873664091366976</v>
      </c>
      <c r="HV5">
        <f t="shared" si="22"/>
        <v>3.1551950981931647</v>
      </c>
      <c r="HW5">
        <f t="shared" si="22"/>
        <v>2.8230237872477488</v>
      </c>
      <c r="HX5">
        <f t="shared" si="22"/>
        <v>2.4908524763004536</v>
      </c>
      <c r="HY5">
        <f t="shared" si="22"/>
        <v>2.1586811653512861</v>
      </c>
      <c r="HZ5">
        <f t="shared" si="22"/>
        <v>1.826509854400225</v>
      </c>
      <c r="IA5">
        <f t="shared" si="22"/>
        <v>1.4943385434472773</v>
      </c>
      <c r="IB5">
        <f t="shared" si="22"/>
        <v>1.1621672324924326</v>
      </c>
      <c r="IC5">
        <f t="shared" si="23"/>
        <v>0.82999592153569779</v>
      </c>
      <c r="ID5">
        <f t="shared" si="23"/>
        <v>0.49782461057705518</v>
      </c>
      <c r="IE5">
        <f t="shared" si="23"/>
        <v>0.16565329961652253</v>
      </c>
      <c r="IF5">
        <f t="shared" si="23"/>
        <v>0.16651801134592148</v>
      </c>
      <c r="IG5">
        <f t="shared" si="26"/>
        <v>0.16565329961652253</v>
      </c>
      <c r="IH5">
        <f t="shared" ref="IH5:IH67" si="29">MATCH(IG5,$EJ5:$IF5,0)</f>
        <v>100</v>
      </c>
      <c r="II5">
        <v>3</v>
      </c>
      <c r="IJ5">
        <f t="shared" si="27"/>
        <v>0.02</v>
      </c>
      <c r="IK5" cm="1">
        <f t="array" ref="IK5">INDEX($AK$3:$EG$102,II5,IH5)</f>
        <v>33.017760860536342</v>
      </c>
      <c r="IL5">
        <f t="shared" si="28"/>
        <v>0.66035521721072687</v>
      </c>
    </row>
    <row r="6" spans="1:249" x14ac:dyDescent="0.25">
      <c r="A6" t="s">
        <v>66</v>
      </c>
      <c r="B6">
        <f>SUM(N2:N246)</f>
        <v>9.8477959418802662E+17</v>
      </c>
      <c r="C6">
        <f>SUM(W2:W246)</f>
        <v>1.1471892508431822E+17</v>
      </c>
      <c r="D6" s="7">
        <f>SUM(AF2:AF246)</f>
        <v>2.0916393333383658E+17</v>
      </c>
      <c r="E6" s="7">
        <f t="shared" si="0"/>
        <v>1.3086624526061814E+18</v>
      </c>
      <c r="F6" t="s">
        <v>70</v>
      </c>
      <c r="I6">
        <v>300</v>
      </c>
      <c r="J6">
        <f>'Emission events'!AG6</f>
        <v>0</v>
      </c>
      <c r="K6">
        <f>'Emission events'!CI6</f>
        <v>0</v>
      </c>
      <c r="L6">
        <f>'Emission events'!EK6</f>
        <v>0</v>
      </c>
      <c r="M6">
        <f>'Emission events'!GM6</f>
        <v>0</v>
      </c>
      <c r="N6">
        <f>'Emission events'!IO6</f>
        <v>0</v>
      </c>
      <c r="O6">
        <f t="shared" si="3"/>
        <v>0</v>
      </c>
      <c r="R6">
        <v>300</v>
      </c>
      <c r="S6">
        <f>'Emission events'!AL6</f>
        <v>0</v>
      </c>
      <c r="T6">
        <f>'Emission events'!CN6</f>
        <v>0</v>
      </c>
      <c r="U6">
        <f>'Emission events'!EP6</f>
        <v>0</v>
      </c>
      <c r="V6">
        <f>'Emission events'!GR6</f>
        <v>0</v>
      </c>
      <c r="W6">
        <f>'Emission events'!IT6</f>
        <v>0</v>
      </c>
      <c r="X6">
        <f t="shared" si="4"/>
        <v>0</v>
      </c>
      <c r="AA6">
        <v>300</v>
      </c>
      <c r="AB6" s="7">
        <f>'Emission events'!AQ6</f>
        <v>0</v>
      </c>
      <c r="AC6" s="7">
        <f>'Emission events'!CS6</f>
        <v>0</v>
      </c>
      <c r="AD6" s="7">
        <f>'Emission events'!EU6</f>
        <v>0</v>
      </c>
      <c r="AE6" s="7">
        <f>'Emission events'!GW6</f>
        <v>0</v>
      </c>
      <c r="AF6" s="7">
        <f>'Emission events'!IY6</f>
        <v>0</v>
      </c>
      <c r="AG6">
        <f t="shared" si="5"/>
        <v>0</v>
      </c>
      <c r="AH6" s="7">
        <f t="shared" si="6"/>
        <v>0</v>
      </c>
      <c r="AJ6" s="1">
        <v>0.03</v>
      </c>
      <c r="AK6">
        <f t="shared" si="7"/>
        <v>32.983946170853031</v>
      </c>
      <c r="AL6">
        <f t="shared" si="7"/>
        <v>32.983614329991816</v>
      </c>
      <c r="AM6">
        <f t="shared" si="7"/>
        <v>32.983282489128364</v>
      </c>
      <c r="AN6">
        <f t="shared" si="7"/>
        <v>32.982950648262651</v>
      </c>
      <c r="AO6">
        <f t="shared" si="7"/>
        <v>32.98261880739468</v>
      </c>
      <c r="AP6">
        <f t="shared" si="7"/>
        <v>32.982286966524448</v>
      </c>
      <c r="AQ6">
        <f t="shared" si="7"/>
        <v>32.981955125651957</v>
      </c>
      <c r="AR6">
        <f t="shared" si="7"/>
        <v>32.9816232847772</v>
      </c>
      <c r="AS6">
        <f t="shared" si="7"/>
        <v>32.981291443900169</v>
      </c>
      <c r="AT6">
        <f t="shared" si="7"/>
        <v>32.980959603020864</v>
      </c>
      <c r="AU6">
        <f t="shared" si="8"/>
        <v>32.980627762139285</v>
      </c>
      <c r="AV6">
        <f t="shared" si="8"/>
        <v>32.980295921255419</v>
      </c>
      <c r="AW6">
        <f t="shared" si="8"/>
        <v>32.979964080369271</v>
      </c>
      <c r="AX6">
        <f t="shared" si="8"/>
        <v>32.979632239480836</v>
      </c>
      <c r="AY6">
        <f t="shared" si="8"/>
        <v>32.979300398590112</v>
      </c>
      <c r="AZ6">
        <f t="shared" si="8"/>
        <v>32.978968557697087</v>
      </c>
      <c r="BA6">
        <f t="shared" si="8"/>
        <v>32.978636716801759</v>
      </c>
      <c r="BB6">
        <f t="shared" si="8"/>
        <v>32.978304875904129</v>
      </c>
      <c r="BC6">
        <f t="shared" si="8"/>
        <v>32.97797303500419</v>
      </c>
      <c r="BD6">
        <f t="shared" si="8"/>
        <v>32.977641194101942</v>
      </c>
      <c r="BE6">
        <f t="shared" si="9"/>
        <v>32.977309353197384</v>
      </c>
      <c r="BF6">
        <f t="shared" si="9"/>
        <v>32.976977512290496</v>
      </c>
      <c r="BG6">
        <f t="shared" si="9"/>
        <v>32.976645671381299</v>
      </c>
      <c r="BH6">
        <f t="shared" si="9"/>
        <v>32.976313830469763</v>
      </c>
      <c r="BI6">
        <f t="shared" si="9"/>
        <v>32.975981989555905</v>
      </c>
      <c r="BJ6">
        <f t="shared" si="9"/>
        <v>32.975650148639708</v>
      </c>
      <c r="BK6">
        <f t="shared" si="9"/>
        <v>32.975318307721189</v>
      </c>
      <c r="BL6">
        <f t="shared" si="9"/>
        <v>32.974986466800317</v>
      </c>
      <c r="BM6">
        <f t="shared" si="9"/>
        <v>32.974654625877093</v>
      </c>
      <c r="BN6">
        <f t="shared" si="9"/>
        <v>32.974322784951532</v>
      </c>
      <c r="BO6">
        <f t="shared" si="10"/>
        <v>32.973990944023612</v>
      </c>
      <c r="BP6">
        <f t="shared" si="10"/>
        <v>32.97365910309334</v>
      </c>
      <c r="BQ6">
        <f t="shared" si="10"/>
        <v>32.973327262160701</v>
      </c>
      <c r="BR6">
        <f t="shared" si="10"/>
        <v>32.972995421225704</v>
      </c>
      <c r="BS6">
        <f t="shared" si="10"/>
        <v>32.972663580288334</v>
      </c>
      <c r="BT6">
        <f t="shared" si="10"/>
        <v>32.972331739348597</v>
      </c>
      <c r="BU6">
        <f t="shared" si="10"/>
        <v>32.97199989840648</v>
      </c>
      <c r="BV6">
        <f t="shared" si="10"/>
        <v>32.97166805746199</v>
      </c>
      <c r="BW6">
        <f t="shared" si="10"/>
        <v>32.971336216515112</v>
      </c>
      <c r="BX6">
        <f t="shared" si="10"/>
        <v>32.971004375565855</v>
      </c>
      <c r="BY6">
        <f t="shared" si="11"/>
        <v>32.970672534614202</v>
      </c>
      <c r="BZ6">
        <f t="shared" si="11"/>
        <v>32.970340693660148</v>
      </c>
      <c r="CA6">
        <f t="shared" si="11"/>
        <v>32.9700088527037</v>
      </c>
      <c r="CB6">
        <f t="shared" si="11"/>
        <v>32.969677011744849</v>
      </c>
      <c r="CC6">
        <f t="shared" si="11"/>
        <v>32.969345170783591</v>
      </c>
      <c r="CD6">
        <f t="shared" si="11"/>
        <v>32.96901332981993</v>
      </c>
      <c r="CE6">
        <f t="shared" si="11"/>
        <v>32.968681488853846</v>
      </c>
      <c r="CF6">
        <f t="shared" si="11"/>
        <v>32.968349647885347</v>
      </c>
      <c r="CG6">
        <f t="shared" si="11"/>
        <v>32.968017806914425</v>
      </c>
      <c r="CH6">
        <f t="shared" si="11"/>
        <v>32.967685965941079</v>
      </c>
      <c r="CI6">
        <f t="shared" si="12"/>
        <v>32.967354124965297</v>
      </c>
      <c r="CJ6">
        <f t="shared" si="12"/>
        <v>32.967022283987092</v>
      </c>
      <c r="CK6">
        <f t="shared" si="12"/>
        <v>32.966690443006449</v>
      </c>
      <c r="CL6">
        <f t="shared" si="12"/>
        <v>32.966358602023355</v>
      </c>
      <c r="CM6">
        <f t="shared" si="12"/>
        <v>32.966026761037817</v>
      </c>
      <c r="CN6">
        <f t="shared" si="12"/>
        <v>32.965694920049835</v>
      </c>
      <c r="CO6">
        <f t="shared" si="12"/>
        <v>32.965363079059394</v>
      </c>
      <c r="CP6">
        <f t="shared" si="12"/>
        <v>32.965031238066501</v>
      </c>
      <c r="CQ6">
        <f t="shared" si="12"/>
        <v>32.964699397071143</v>
      </c>
      <c r="CR6">
        <f t="shared" si="12"/>
        <v>32.96436755607332</v>
      </c>
      <c r="CS6">
        <f t="shared" si="13"/>
        <v>32.964035715073024</v>
      </c>
      <c r="CT6">
        <f t="shared" si="13"/>
        <v>32.963703874070262</v>
      </c>
      <c r="CU6">
        <f t="shared" si="13"/>
        <v>32.963372033065014</v>
      </c>
      <c r="CV6">
        <f t="shared" si="13"/>
        <v>32.963040192057299</v>
      </c>
      <c r="CW6">
        <f t="shared" si="13"/>
        <v>32.962708351047084</v>
      </c>
      <c r="CX6">
        <f t="shared" si="13"/>
        <v>32.962376510034389</v>
      </c>
      <c r="CY6">
        <f t="shared" si="13"/>
        <v>32.962044669019193</v>
      </c>
      <c r="CZ6">
        <f t="shared" si="13"/>
        <v>32.961712828001502</v>
      </c>
      <c r="DA6">
        <f t="shared" si="13"/>
        <v>32.961380986981311</v>
      </c>
      <c r="DB6">
        <f t="shared" si="13"/>
        <v>32.961049145958611</v>
      </c>
      <c r="DC6">
        <f t="shared" si="14"/>
        <v>32.960717304933404</v>
      </c>
      <c r="DD6">
        <f t="shared" si="14"/>
        <v>32.960385463905688</v>
      </c>
      <c r="DE6">
        <f t="shared" si="14"/>
        <v>32.960053622875449</v>
      </c>
      <c r="DF6">
        <f t="shared" si="14"/>
        <v>32.959721781842688</v>
      </c>
      <c r="DG6">
        <f t="shared" si="14"/>
        <v>32.959389940807398</v>
      </c>
      <c r="DH6">
        <f t="shared" si="14"/>
        <v>32.959058099769592</v>
      </c>
      <c r="DI6">
        <f t="shared" si="14"/>
        <v>32.958726258729243</v>
      </c>
      <c r="DJ6">
        <f t="shared" si="14"/>
        <v>32.95839441768635</v>
      </c>
      <c r="DK6">
        <f t="shared" si="14"/>
        <v>32.95806257664092</v>
      </c>
      <c r="DL6">
        <f t="shared" si="14"/>
        <v>32.957730735592946</v>
      </c>
      <c r="DM6">
        <f t="shared" si="15"/>
        <v>32.957398894542415</v>
      </c>
      <c r="DN6">
        <f t="shared" si="15"/>
        <v>32.957067053489332</v>
      </c>
      <c r="DO6">
        <f t="shared" si="15"/>
        <v>32.956735212433692</v>
      </c>
      <c r="DP6">
        <f t="shared" si="15"/>
        <v>32.956403371375494</v>
      </c>
      <c r="DQ6">
        <f t="shared" si="15"/>
        <v>32.956071530314716</v>
      </c>
      <c r="DR6">
        <f t="shared" si="15"/>
        <v>32.955739689251381</v>
      </c>
      <c r="DS6">
        <f t="shared" si="15"/>
        <v>32.955407848185459</v>
      </c>
      <c r="DT6">
        <f t="shared" si="15"/>
        <v>32.955076007116965</v>
      </c>
      <c r="DU6">
        <f t="shared" si="15"/>
        <v>32.954744166045892</v>
      </c>
      <c r="DV6">
        <f t="shared" si="15"/>
        <v>32.954412324972225</v>
      </c>
      <c r="DW6">
        <f t="shared" si="16"/>
        <v>32.954080483895964</v>
      </c>
      <c r="DX6">
        <f t="shared" si="16"/>
        <v>32.953748642817104</v>
      </c>
      <c r="DY6">
        <f t="shared" si="16"/>
        <v>32.953416801735649</v>
      </c>
      <c r="DZ6">
        <f t="shared" si="16"/>
        <v>32.953084960651587</v>
      </c>
      <c r="EA6">
        <f t="shared" si="16"/>
        <v>32.952753119564917</v>
      </c>
      <c r="EB6">
        <f t="shared" si="16"/>
        <v>32.952421278475633</v>
      </c>
      <c r="EC6">
        <f t="shared" si="16"/>
        <v>32.952089437383734</v>
      </c>
      <c r="ED6">
        <f t="shared" si="16"/>
        <v>32.951757596289212</v>
      </c>
      <c r="EE6">
        <f t="shared" si="16"/>
        <v>32.951425755192062</v>
      </c>
      <c r="EF6">
        <f t="shared" si="16"/>
        <v>32.95109391409229</v>
      </c>
      <c r="EG6">
        <f t="shared" si="16"/>
        <v>32.950762072989882</v>
      </c>
      <c r="EI6">
        <f t="shared" si="24"/>
        <v>0.03</v>
      </c>
      <c r="EJ6">
        <f t="shared" si="25"/>
        <v>32.983946170853031</v>
      </c>
      <c r="EK6">
        <f t="shared" si="25"/>
        <v>32.651774859679492</v>
      </c>
      <c r="EL6">
        <f t="shared" si="25"/>
        <v>32.319603548503721</v>
      </c>
      <c r="EM6">
        <f t="shared" si="25"/>
        <v>31.987432237325688</v>
      </c>
      <c r="EN6">
        <f t="shared" si="25"/>
        <v>31.655260926145395</v>
      </c>
      <c r="EO6">
        <f t="shared" si="25"/>
        <v>31.323089614962839</v>
      </c>
      <c r="EP6">
        <f t="shared" si="25"/>
        <v>30.990918303778027</v>
      </c>
      <c r="EQ6">
        <f t="shared" si="25"/>
        <v>30.658746992590949</v>
      </c>
      <c r="ER6">
        <f t="shared" si="25"/>
        <v>30.326575681401597</v>
      </c>
      <c r="ES6">
        <f t="shared" si="25"/>
        <v>29.994404370209971</v>
      </c>
      <c r="ET6">
        <f t="shared" si="25"/>
        <v>29.662233059016071</v>
      </c>
      <c r="EU6">
        <f t="shared" si="25"/>
        <v>29.330061747819883</v>
      </c>
      <c r="EV6">
        <f t="shared" si="25"/>
        <v>28.997890436621415</v>
      </c>
      <c r="EW6">
        <f t="shared" si="25"/>
        <v>28.665719125420658</v>
      </c>
      <c r="EX6">
        <f t="shared" si="25"/>
        <v>28.33354781421761</v>
      </c>
      <c r="EY6">
        <f t="shared" si="25"/>
        <v>28.001376503012267</v>
      </c>
      <c r="EZ6">
        <f t="shared" si="17"/>
        <v>27.669205191804615</v>
      </c>
      <c r="FA6">
        <f t="shared" si="18"/>
        <v>27.337033880594664</v>
      </c>
      <c r="FB6">
        <f t="shared" si="18"/>
        <v>27.004862569382404</v>
      </c>
      <c r="FC6">
        <f t="shared" si="18"/>
        <v>26.672691258167834</v>
      </c>
      <c r="FD6">
        <f t="shared" si="18"/>
        <v>26.340519946950955</v>
      </c>
      <c r="FE6">
        <f t="shared" si="18"/>
        <v>26.008348635731746</v>
      </c>
      <c r="FF6">
        <f t="shared" si="18"/>
        <v>25.676177324510228</v>
      </c>
      <c r="FG6">
        <f t="shared" si="18"/>
        <v>25.344006013286368</v>
      </c>
      <c r="FH6">
        <f t="shared" si="18"/>
        <v>25.011834702060192</v>
      </c>
      <c r="FI6">
        <f t="shared" si="18"/>
        <v>24.679663390831671</v>
      </c>
      <c r="FJ6">
        <f t="shared" si="18"/>
        <v>24.347492079600833</v>
      </c>
      <c r="FK6">
        <f t="shared" si="18"/>
        <v>24.015320768367637</v>
      </c>
      <c r="FL6">
        <f t="shared" si="18"/>
        <v>23.683149457132092</v>
      </c>
      <c r="FM6">
        <f t="shared" si="18"/>
        <v>23.35097814589421</v>
      </c>
      <c r="FN6">
        <f t="shared" si="18"/>
        <v>23.018806834653969</v>
      </c>
      <c r="FO6">
        <f t="shared" si="18"/>
        <v>22.686635523411375</v>
      </c>
      <c r="FP6">
        <f t="shared" si="18"/>
        <v>22.354464212166413</v>
      </c>
      <c r="FQ6">
        <f t="shared" si="19"/>
        <v>22.022292900919098</v>
      </c>
      <c r="FR6">
        <f t="shared" si="19"/>
        <v>21.690121589669403</v>
      </c>
      <c r="FS6">
        <f t="shared" si="19"/>
        <v>21.357950278417348</v>
      </c>
      <c r="FT6">
        <f t="shared" si="19"/>
        <v>21.025778967162907</v>
      </c>
      <c r="FU6">
        <f t="shared" si="19"/>
        <v>20.693607655906099</v>
      </c>
      <c r="FV6">
        <f t="shared" si="19"/>
        <v>20.361436344646897</v>
      </c>
      <c r="FW6">
        <f t="shared" si="19"/>
        <v>20.029265033385318</v>
      </c>
      <c r="FX6">
        <f t="shared" si="19"/>
        <v>19.697093722121345</v>
      </c>
      <c r="FY6">
        <f t="shared" si="19"/>
        <v>19.36492241085497</v>
      </c>
      <c r="FZ6">
        <f t="shared" si="19"/>
        <v>19.0327510995862</v>
      </c>
      <c r="GA6">
        <f t="shared" si="19"/>
        <v>18.700579788315029</v>
      </c>
      <c r="GB6">
        <f t="shared" si="19"/>
        <v>18.368408477041449</v>
      </c>
      <c r="GC6">
        <f t="shared" si="19"/>
        <v>18.036237165765463</v>
      </c>
      <c r="GD6">
        <f t="shared" si="19"/>
        <v>17.704065854487059</v>
      </c>
      <c r="GE6">
        <f t="shared" si="19"/>
        <v>17.371894543206238</v>
      </c>
      <c r="GF6">
        <f t="shared" si="19"/>
        <v>17.039723231922999</v>
      </c>
      <c r="GG6">
        <f t="shared" si="20"/>
        <v>16.707551920637329</v>
      </c>
      <c r="GH6">
        <f t="shared" si="20"/>
        <v>16.375380609349225</v>
      </c>
      <c r="GI6">
        <f t="shared" si="20"/>
        <v>16.043209298058699</v>
      </c>
      <c r="GJ6">
        <f t="shared" si="20"/>
        <v>15.711037986765735</v>
      </c>
      <c r="GK6">
        <f t="shared" si="20"/>
        <v>15.378866675470316</v>
      </c>
      <c r="GL6">
        <f t="shared" si="20"/>
        <v>15.046695364172457</v>
      </c>
      <c r="GM6">
        <f t="shared" si="20"/>
        <v>14.714524052872154</v>
      </c>
      <c r="GN6">
        <f t="shared" si="20"/>
        <v>14.382352741569392</v>
      </c>
      <c r="GO6">
        <f t="shared" si="20"/>
        <v>14.050181430264182</v>
      </c>
      <c r="GP6">
        <f t="shared" si="20"/>
        <v>13.718010118956503</v>
      </c>
      <c r="GQ6">
        <f t="shared" si="20"/>
        <v>13.385838807646355</v>
      </c>
      <c r="GR6">
        <f t="shared" si="20"/>
        <v>13.053667496333738</v>
      </c>
      <c r="GS6">
        <f t="shared" si="20"/>
        <v>12.721496185018655</v>
      </c>
      <c r="GT6">
        <f t="shared" si="20"/>
        <v>12.389324873701085</v>
      </c>
      <c r="GU6">
        <f t="shared" si="20"/>
        <v>12.05715356238105</v>
      </c>
      <c r="GV6">
        <f t="shared" si="20"/>
        <v>11.72498225105851</v>
      </c>
      <c r="GW6">
        <f t="shared" si="21"/>
        <v>11.392810939733494</v>
      </c>
      <c r="GX6">
        <f t="shared" si="21"/>
        <v>11.060639628405976</v>
      </c>
      <c r="GY6">
        <f t="shared" si="21"/>
        <v>10.728468317075965</v>
      </c>
      <c r="GZ6">
        <f t="shared" si="21"/>
        <v>10.396297005743453</v>
      </c>
      <c r="HA6">
        <f t="shared" si="21"/>
        <v>10.064125694408435</v>
      </c>
      <c r="HB6">
        <f t="shared" si="21"/>
        <v>9.731954383070903</v>
      </c>
      <c r="HC6">
        <f t="shared" si="21"/>
        <v>9.3997830717308659</v>
      </c>
      <c r="HD6">
        <f t="shared" si="21"/>
        <v>9.0676117603883064</v>
      </c>
      <c r="HE6">
        <f t="shared" si="21"/>
        <v>8.7354404490432245</v>
      </c>
      <c r="HF6">
        <f t="shared" si="21"/>
        <v>8.403269137695613</v>
      </c>
      <c r="HG6">
        <f t="shared" si="21"/>
        <v>8.0710978263454862</v>
      </c>
      <c r="HH6">
        <f t="shared" si="21"/>
        <v>7.7389265149928121</v>
      </c>
      <c r="HI6">
        <f t="shared" si="21"/>
        <v>7.4067552036375979</v>
      </c>
      <c r="HJ6">
        <f t="shared" si="21"/>
        <v>7.074583892279847</v>
      </c>
      <c r="HK6">
        <f t="shared" si="21"/>
        <v>6.7424125809195523</v>
      </c>
      <c r="HL6">
        <f t="shared" si="21"/>
        <v>6.4102412695566997</v>
      </c>
      <c r="HM6">
        <f t="shared" si="22"/>
        <v>6.0780699581912927</v>
      </c>
      <c r="HN6">
        <f t="shared" si="22"/>
        <v>5.7458986468233348</v>
      </c>
      <c r="HO6">
        <f t="shared" si="22"/>
        <v>5.4137273354528155</v>
      </c>
      <c r="HP6">
        <f t="shared" si="22"/>
        <v>5.0815560240797168</v>
      </c>
      <c r="HQ6">
        <f t="shared" si="22"/>
        <v>4.7493847127040603</v>
      </c>
      <c r="HR6">
        <f t="shared" si="22"/>
        <v>4.4172134013258173</v>
      </c>
      <c r="HS6">
        <f t="shared" si="22"/>
        <v>4.0850420899449986</v>
      </c>
      <c r="HT6">
        <f t="shared" si="22"/>
        <v>3.7528707785616042</v>
      </c>
      <c r="HU6">
        <f t="shared" si="22"/>
        <v>3.4206994671756163</v>
      </c>
      <c r="HV6">
        <f t="shared" si="22"/>
        <v>3.088528155787035</v>
      </c>
      <c r="HW6">
        <f t="shared" si="22"/>
        <v>2.756356844395853</v>
      </c>
      <c r="HX6">
        <f t="shared" si="22"/>
        <v>2.4241855330020741</v>
      </c>
      <c r="HY6">
        <f t="shared" si="22"/>
        <v>2.0920142216056909</v>
      </c>
      <c r="HZ6">
        <f t="shared" si="22"/>
        <v>1.7598429102067037</v>
      </c>
      <c r="IA6">
        <f t="shared" si="22"/>
        <v>1.4276715988050981</v>
      </c>
      <c r="IB6">
        <f t="shared" si="22"/>
        <v>1.0955002874008777</v>
      </c>
      <c r="IC6">
        <f t="shared" si="23"/>
        <v>0.76332897599403537</v>
      </c>
      <c r="ID6">
        <f t="shared" si="23"/>
        <v>0.43115766458456051</v>
      </c>
      <c r="IE6">
        <f t="shared" si="23"/>
        <v>9.8986353172470842E-2</v>
      </c>
      <c r="IF6">
        <f t="shared" si="23"/>
        <v>0.23318495824226204</v>
      </c>
      <c r="IG6">
        <f t="shared" si="26"/>
        <v>9.8986353172470842E-2</v>
      </c>
      <c r="IH6">
        <f t="shared" si="29"/>
        <v>100</v>
      </c>
      <c r="II6">
        <v>4</v>
      </c>
      <c r="IJ6">
        <f t="shared" si="27"/>
        <v>0.03</v>
      </c>
      <c r="IK6" cm="1">
        <f t="array" ref="IK6">INDEX($AK$3:$EG$102,II6,IH6)</f>
        <v>32.95109391409229</v>
      </c>
      <c r="IL6">
        <f t="shared" si="28"/>
        <v>0.98853281742276866</v>
      </c>
    </row>
    <row r="7" spans="1:249" x14ac:dyDescent="0.25">
      <c r="A7" t="s">
        <v>67</v>
      </c>
      <c r="B7" s="7">
        <f>SUM(B2:B6)</f>
        <v>1.3676665495600374E+20</v>
      </c>
      <c r="C7" s="7">
        <f t="shared" ref="C7:D7" si="30">SUM(C2:C6)</f>
        <v>3.3719454832146538E+19</v>
      </c>
      <c r="D7" s="7">
        <f t="shared" si="30"/>
        <v>3.9075945266066751E+19</v>
      </c>
      <c r="E7" s="7">
        <f t="shared" si="0"/>
        <v>2.0956205505421702E+20</v>
      </c>
      <c r="F7" t="s">
        <v>70</v>
      </c>
      <c r="I7">
        <v>305</v>
      </c>
      <c r="J7">
        <f>'Emission events'!AG7</f>
        <v>0</v>
      </c>
      <c r="K7">
        <f>'Emission events'!CI7</f>
        <v>0</v>
      </c>
      <c r="L7">
        <f>'Emission events'!EK7</f>
        <v>0</v>
      </c>
      <c r="M7">
        <f>'Emission events'!GM7</f>
        <v>0</v>
      </c>
      <c r="N7">
        <f>'Emission events'!IO7</f>
        <v>0</v>
      </c>
      <c r="O7">
        <f t="shared" si="3"/>
        <v>0</v>
      </c>
      <c r="R7">
        <v>305</v>
      </c>
      <c r="S7">
        <f>'Emission events'!AL7</f>
        <v>0</v>
      </c>
      <c r="T7">
        <f>'Emission events'!CN7</f>
        <v>0</v>
      </c>
      <c r="U7">
        <f>'Emission events'!EP7</f>
        <v>0</v>
      </c>
      <c r="V7">
        <f>'Emission events'!GR7</f>
        <v>0</v>
      </c>
      <c r="W7">
        <f>'Emission events'!IT7</f>
        <v>0</v>
      </c>
      <c r="X7">
        <f t="shared" si="4"/>
        <v>0</v>
      </c>
      <c r="AA7">
        <v>305</v>
      </c>
      <c r="AB7" s="7">
        <f>'Emission events'!AQ7</f>
        <v>0</v>
      </c>
      <c r="AC7" s="7">
        <f>'Emission events'!CS7</f>
        <v>0</v>
      </c>
      <c r="AD7" s="7">
        <f>'Emission events'!EU7</f>
        <v>0</v>
      </c>
      <c r="AE7" s="7">
        <f>'Emission events'!GW7</f>
        <v>0</v>
      </c>
      <c r="AF7" s="7">
        <f>'Emission events'!IY7</f>
        <v>0</v>
      </c>
      <c r="AG7">
        <f t="shared" si="5"/>
        <v>0</v>
      </c>
      <c r="AH7" s="7">
        <f t="shared" si="6"/>
        <v>0</v>
      </c>
      <c r="AJ7" s="1">
        <v>0.04</v>
      </c>
      <c r="AK7">
        <f t="shared" si="7"/>
        <v>32.917279174350654</v>
      </c>
      <c r="AL7">
        <f t="shared" si="7"/>
        <v>32.916947332956219</v>
      </c>
      <c r="AM7">
        <f t="shared" si="7"/>
        <v>32.91661549155868</v>
      </c>
      <c r="AN7">
        <f t="shared" si="7"/>
        <v>32.916283650158022</v>
      </c>
      <c r="AO7">
        <f t="shared" si="7"/>
        <v>32.915951808754244</v>
      </c>
      <c r="AP7">
        <f t="shared" si="7"/>
        <v>32.915619967347347</v>
      </c>
      <c r="AQ7">
        <f t="shared" si="7"/>
        <v>32.915288125937309</v>
      </c>
      <c r="AR7">
        <f t="shared" si="7"/>
        <v>32.914956284524145</v>
      </c>
      <c r="AS7">
        <f t="shared" si="7"/>
        <v>32.91462444310784</v>
      </c>
      <c r="AT7">
        <f t="shared" si="7"/>
        <v>32.914292601688381</v>
      </c>
      <c r="AU7">
        <f t="shared" si="8"/>
        <v>32.913960760265773</v>
      </c>
      <c r="AV7">
        <f t="shared" si="8"/>
        <v>32.913628918840011</v>
      </c>
      <c r="AW7">
        <f t="shared" si="8"/>
        <v>32.913297077411087</v>
      </c>
      <c r="AX7">
        <f t="shared" si="8"/>
        <v>32.912965235979001</v>
      </c>
      <c r="AY7">
        <f t="shared" si="8"/>
        <v>32.912633394543739</v>
      </c>
      <c r="AZ7">
        <f t="shared" si="8"/>
        <v>32.912301553105294</v>
      </c>
      <c r="BA7">
        <f t="shared" si="8"/>
        <v>32.91196971166368</v>
      </c>
      <c r="BB7">
        <f t="shared" si="8"/>
        <v>32.911637870218868</v>
      </c>
      <c r="BC7">
        <f t="shared" si="8"/>
        <v>32.911306028770873</v>
      </c>
      <c r="BD7">
        <f t="shared" si="8"/>
        <v>32.910974187319674</v>
      </c>
      <c r="BE7">
        <f t="shared" si="9"/>
        <v>32.910642345865277</v>
      </c>
      <c r="BF7">
        <f t="shared" si="9"/>
        <v>32.910310504407676</v>
      </c>
      <c r="BG7">
        <f t="shared" si="9"/>
        <v>32.909978662946855</v>
      </c>
      <c r="BH7">
        <f t="shared" si="9"/>
        <v>32.909646821482823</v>
      </c>
      <c r="BI7">
        <f t="shared" si="9"/>
        <v>32.909314980015566</v>
      </c>
      <c r="BJ7">
        <f t="shared" si="9"/>
        <v>32.908983138545075</v>
      </c>
      <c r="BK7">
        <f t="shared" si="9"/>
        <v>32.908651297071351</v>
      </c>
      <c r="BL7">
        <f t="shared" si="9"/>
        <v>32.908319455594395</v>
      </c>
      <c r="BM7">
        <f t="shared" si="9"/>
        <v>32.907987614114191</v>
      </c>
      <c r="BN7">
        <f t="shared" si="9"/>
        <v>32.907655772630733</v>
      </c>
      <c r="BO7">
        <f t="shared" si="10"/>
        <v>32.907323931144028</v>
      </c>
      <c r="BP7">
        <f t="shared" si="10"/>
        <v>32.906992089654061</v>
      </c>
      <c r="BQ7">
        <f t="shared" si="10"/>
        <v>32.906660248160826</v>
      </c>
      <c r="BR7">
        <f t="shared" si="10"/>
        <v>32.906328406664329</v>
      </c>
      <c r="BS7">
        <f t="shared" si="10"/>
        <v>32.90599656516455</v>
      </c>
      <c r="BT7">
        <f t="shared" si="10"/>
        <v>32.905664723661495</v>
      </c>
      <c r="BU7">
        <f t="shared" si="10"/>
        <v>32.90533288215515</v>
      </c>
      <c r="BV7">
        <f t="shared" si="10"/>
        <v>32.905001040645509</v>
      </c>
      <c r="BW7">
        <f t="shared" si="10"/>
        <v>32.904669199132577</v>
      </c>
      <c r="BX7">
        <f t="shared" si="10"/>
        <v>32.904337357616342</v>
      </c>
      <c r="BY7">
        <f t="shared" si="11"/>
        <v>32.904005516096795</v>
      </c>
      <c r="BZ7">
        <f t="shared" si="11"/>
        <v>32.903673674573945</v>
      </c>
      <c r="CA7">
        <f t="shared" si="11"/>
        <v>32.903341833047769</v>
      </c>
      <c r="CB7">
        <f t="shared" si="11"/>
        <v>32.903009991518267</v>
      </c>
      <c r="CC7">
        <f t="shared" si="11"/>
        <v>32.902678149985441</v>
      </c>
      <c r="CD7">
        <f t="shared" si="11"/>
        <v>32.902346308449289</v>
      </c>
      <c r="CE7">
        <f t="shared" si="11"/>
        <v>32.90201446690979</v>
      </c>
      <c r="CF7">
        <f t="shared" si="11"/>
        <v>32.901682625366945</v>
      </c>
      <c r="CG7">
        <f t="shared" si="11"/>
        <v>32.901350783820746</v>
      </c>
      <c r="CH7">
        <f t="shared" si="11"/>
        <v>32.901018942271193</v>
      </c>
      <c r="CI7">
        <f t="shared" si="12"/>
        <v>32.90068710071828</v>
      </c>
      <c r="CJ7">
        <f t="shared" si="12"/>
        <v>32.900355259161998</v>
      </c>
      <c r="CK7">
        <f t="shared" si="12"/>
        <v>32.900023417602348</v>
      </c>
      <c r="CL7">
        <f t="shared" si="12"/>
        <v>32.899691576039316</v>
      </c>
      <c r="CM7">
        <f t="shared" si="12"/>
        <v>32.899359734472903</v>
      </c>
      <c r="CN7">
        <f t="shared" si="12"/>
        <v>32.899027892903099</v>
      </c>
      <c r="CO7">
        <f t="shared" si="12"/>
        <v>32.898696051329907</v>
      </c>
      <c r="CP7">
        <f t="shared" si="12"/>
        <v>32.898364209753318</v>
      </c>
      <c r="CQ7">
        <f t="shared" si="12"/>
        <v>32.898032368173318</v>
      </c>
      <c r="CR7">
        <f t="shared" si="12"/>
        <v>32.897700526589908</v>
      </c>
      <c r="CS7">
        <f t="shared" si="13"/>
        <v>32.89736868500308</v>
      </c>
      <c r="CT7">
        <f t="shared" si="13"/>
        <v>32.897036843412828</v>
      </c>
      <c r="CU7">
        <f t="shared" si="13"/>
        <v>32.896705001819157</v>
      </c>
      <c r="CV7">
        <f t="shared" si="13"/>
        <v>32.896373160222048</v>
      </c>
      <c r="CW7">
        <f t="shared" si="13"/>
        <v>32.896041318621499</v>
      </c>
      <c r="CX7">
        <f t="shared" si="13"/>
        <v>32.895709477017505</v>
      </c>
      <c r="CY7">
        <f t="shared" si="13"/>
        <v>32.895377635410071</v>
      </c>
      <c r="CZ7">
        <f t="shared" si="13"/>
        <v>32.89504579379917</v>
      </c>
      <c r="DA7">
        <f t="shared" si="13"/>
        <v>32.894713952184816</v>
      </c>
      <c r="DB7">
        <f t="shared" si="13"/>
        <v>32.894382110566994</v>
      </c>
      <c r="DC7">
        <f t="shared" si="14"/>
        <v>32.894050268945712</v>
      </c>
      <c r="DD7">
        <f t="shared" si="14"/>
        <v>32.893718427320941</v>
      </c>
      <c r="DE7">
        <f t="shared" si="14"/>
        <v>32.893386585692689</v>
      </c>
      <c r="DF7">
        <f t="shared" si="14"/>
        <v>32.893054744060947</v>
      </c>
      <c r="DG7">
        <f t="shared" si="14"/>
        <v>32.89272290242571</v>
      </c>
      <c r="DH7">
        <f t="shared" si="14"/>
        <v>32.892391060786977</v>
      </c>
      <c r="DI7">
        <f t="shared" si="14"/>
        <v>32.892059219144734</v>
      </c>
      <c r="DJ7">
        <f t="shared" si="14"/>
        <v>32.891727377498981</v>
      </c>
      <c r="DK7">
        <f t="shared" si="14"/>
        <v>32.891395535849711</v>
      </c>
      <c r="DL7">
        <f t="shared" si="14"/>
        <v>32.891063694196916</v>
      </c>
      <c r="DM7">
        <f t="shared" si="15"/>
        <v>32.890731852540597</v>
      </c>
      <c r="DN7">
        <f t="shared" si="15"/>
        <v>32.890400010880747</v>
      </c>
      <c r="DO7">
        <f t="shared" si="15"/>
        <v>32.890068169217358</v>
      </c>
      <c r="DP7">
        <f t="shared" si="15"/>
        <v>32.889736327550416</v>
      </c>
      <c r="DQ7">
        <f t="shared" si="15"/>
        <v>32.889404485879929</v>
      </c>
      <c r="DR7">
        <f t="shared" si="15"/>
        <v>32.889072644205882</v>
      </c>
      <c r="DS7">
        <f t="shared" si="15"/>
        <v>32.888740802528275</v>
      </c>
      <c r="DT7">
        <f t="shared" si="15"/>
        <v>32.888408960847094</v>
      </c>
      <c r="DU7">
        <f t="shared" si="15"/>
        <v>32.88807711916234</v>
      </c>
      <c r="DV7">
        <f t="shared" si="15"/>
        <v>32.887745277474011</v>
      </c>
      <c r="DW7">
        <f t="shared" si="16"/>
        <v>32.887413435782094</v>
      </c>
      <c r="DX7">
        <f t="shared" si="16"/>
        <v>32.887081594086588</v>
      </c>
      <c r="DY7">
        <f t="shared" si="16"/>
        <v>32.88674975238748</v>
      </c>
      <c r="DZ7">
        <f t="shared" si="16"/>
        <v>32.88641791068477</v>
      </c>
      <c r="EA7">
        <f t="shared" si="16"/>
        <v>32.886086068978457</v>
      </c>
      <c r="EB7">
        <f t="shared" si="16"/>
        <v>32.885754227268528</v>
      </c>
      <c r="EC7">
        <f t="shared" si="16"/>
        <v>32.885422385554968</v>
      </c>
      <c r="ED7">
        <f t="shared" si="16"/>
        <v>32.885090543837791</v>
      </c>
      <c r="EE7">
        <f t="shared" si="16"/>
        <v>32.884758702116976</v>
      </c>
      <c r="EF7">
        <f t="shared" si="16"/>
        <v>32.88442686039253</v>
      </c>
      <c r="EG7">
        <f t="shared" si="16"/>
        <v>32.884095018664432</v>
      </c>
      <c r="EI7">
        <f t="shared" si="24"/>
        <v>0.04</v>
      </c>
      <c r="EJ7">
        <f t="shared" si="25"/>
        <v>32.917279174350654</v>
      </c>
      <c r="EK7">
        <f t="shared" si="25"/>
        <v>32.585107862643895</v>
      </c>
      <c r="EL7">
        <f t="shared" si="25"/>
        <v>32.252936550934038</v>
      </c>
      <c r="EM7">
        <f t="shared" si="25"/>
        <v>31.920765239221058</v>
      </c>
      <c r="EN7">
        <f t="shared" si="25"/>
        <v>31.588593927504959</v>
      </c>
      <c r="EO7">
        <f t="shared" si="25"/>
        <v>31.256422615785738</v>
      </c>
      <c r="EP7">
        <f t="shared" si="25"/>
        <v>30.924251304063379</v>
      </c>
      <c r="EQ7">
        <f t="shared" si="25"/>
        <v>30.592079992337894</v>
      </c>
      <c r="ER7">
        <f t="shared" si="25"/>
        <v>30.259908680609268</v>
      </c>
      <c r="ES7">
        <f t="shared" si="25"/>
        <v>29.927737368877487</v>
      </c>
      <c r="ET7">
        <f t="shared" si="25"/>
        <v>29.595566057142559</v>
      </c>
      <c r="EU7">
        <f t="shared" si="25"/>
        <v>29.263394745404476</v>
      </c>
      <c r="EV7">
        <f t="shared" si="25"/>
        <v>28.931223433663231</v>
      </c>
      <c r="EW7">
        <f t="shared" si="25"/>
        <v>28.599052121918824</v>
      </c>
      <c r="EX7">
        <f t="shared" si="25"/>
        <v>28.266880810171237</v>
      </c>
      <c r="EY7">
        <f t="shared" si="25"/>
        <v>27.934709498420474</v>
      </c>
      <c r="EZ7">
        <f t="shared" si="17"/>
        <v>27.602538186666536</v>
      </c>
      <c r="FA7">
        <f t="shared" si="18"/>
        <v>27.270366874909403</v>
      </c>
      <c r="FB7">
        <f t="shared" si="18"/>
        <v>26.938195563149087</v>
      </c>
      <c r="FC7">
        <f t="shared" si="18"/>
        <v>26.606024251385566</v>
      </c>
      <c r="FD7">
        <f t="shared" si="18"/>
        <v>26.273852939618848</v>
      </c>
      <c r="FE7">
        <f t="shared" si="18"/>
        <v>25.941681627848926</v>
      </c>
      <c r="FF7">
        <f t="shared" si="18"/>
        <v>25.609510316075784</v>
      </c>
      <c r="FG7">
        <f t="shared" si="18"/>
        <v>25.277339004299428</v>
      </c>
      <c r="FH7">
        <f t="shared" si="18"/>
        <v>24.945167692519853</v>
      </c>
      <c r="FI7">
        <f t="shared" si="18"/>
        <v>24.612996380737037</v>
      </c>
      <c r="FJ7">
        <f t="shared" si="18"/>
        <v>24.280825068950996</v>
      </c>
      <c r="FK7">
        <f t="shared" si="18"/>
        <v>23.948653757161715</v>
      </c>
      <c r="FL7">
        <f t="shared" si="18"/>
        <v>23.61648244536919</v>
      </c>
      <c r="FM7">
        <f t="shared" si="18"/>
        <v>23.284311133573411</v>
      </c>
      <c r="FN7">
        <f t="shared" si="18"/>
        <v>22.952139821774384</v>
      </c>
      <c r="FO7">
        <f t="shared" si="18"/>
        <v>22.619968509972097</v>
      </c>
      <c r="FP7">
        <f t="shared" si="18"/>
        <v>22.287797198166537</v>
      </c>
      <c r="FQ7">
        <f t="shared" si="19"/>
        <v>21.955625886357723</v>
      </c>
      <c r="FR7">
        <f t="shared" si="19"/>
        <v>21.623454574545619</v>
      </c>
      <c r="FS7">
        <f t="shared" si="19"/>
        <v>21.291283262730246</v>
      </c>
      <c r="FT7">
        <f t="shared" si="19"/>
        <v>20.959111950911577</v>
      </c>
      <c r="FU7">
        <f t="shared" si="19"/>
        <v>20.626940639089618</v>
      </c>
      <c r="FV7">
        <f t="shared" si="19"/>
        <v>20.294769327264362</v>
      </c>
      <c r="FW7">
        <f t="shared" si="19"/>
        <v>19.962598015435805</v>
      </c>
      <c r="FX7">
        <f t="shared" si="19"/>
        <v>19.630426703603938</v>
      </c>
      <c r="FY7">
        <f t="shared" si="19"/>
        <v>19.298255391768766</v>
      </c>
      <c r="FZ7">
        <f t="shared" si="19"/>
        <v>18.966084079930269</v>
      </c>
      <c r="GA7">
        <f t="shared" si="19"/>
        <v>18.633912768088447</v>
      </c>
      <c r="GB7">
        <f t="shared" si="19"/>
        <v>18.301741456243299</v>
      </c>
      <c r="GC7">
        <f t="shared" si="19"/>
        <v>17.969570144394822</v>
      </c>
      <c r="GD7">
        <f t="shared" si="19"/>
        <v>17.637398832543003</v>
      </c>
      <c r="GE7">
        <f t="shared" si="19"/>
        <v>17.305227520687836</v>
      </c>
      <c r="GF7">
        <f t="shared" si="19"/>
        <v>16.97305620882932</v>
      </c>
      <c r="GG7">
        <f t="shared" si="20"/>
        <v>16.640884896967442</v>
      </c>
      <c r="GH7">
        <f t="shared" si="20"/>
        <v>16.308713585102208</v>
      </c>
      <c r="GI7">
        <f t="shared" si="20"/>
        <v>15.976542273233605</v>
      </c>
      <c r="GJ7">
        <f t="shared" si="20"/>
        <v>15.644370961361634</v>
      </c>
      <c r="GK7">
        <f t="shared" si="20"/>
        <v>15.312199649486278</v>
      </c>
      <c r="GL7">
        <f t="shared" si="20"/>
        <v>14.980028337607543</v>
      </c>
      <c r="GM7">
        <f t="shared" si="20"/>
        <v>14.647857025725418</v>
      </c>
      <c r="GN7">
        <f t="shared" si="20"/>
        <v>14.315685713839905</v>
      </c>
      <c r="GO7">
        <f t="shared" si="20"/>
        <v>13.983514401950998</v>
      </c>
      <c r="GP7">
        <f t="shared" si="20"/>
        <v>13.651343090058678</v>
      </c>
      <c r="GQ7">
        <f t="shared" si="20"/>
        <v>13.319171778162943</v>
      </c>
      <c r="GR7">
        <f t="shared" si="20"/>
        <v>12.987000466263794</v>
      </c>
      <c r="GS7">
        <f t="shared" si="20"/>
        <v>12.65482915436122</v>
      </c>
      <c r="GT7">
        <f t="shared" si="20"/>
        <v>12.322657842455229</v>
      </c>
      <c r="GU7">
        <f t="shared" si="20"/>
        <v>11.990486530545798</v>
      </c>
      <c r="GV7">
        <f t="shared" si="20"/>
        <v>11.658315218632925</v>
      </c>
      <c r="GW7">
        <f t="shared" si="21"/>
        <v>11.326143906716609</v>
      </c>
      <c r="GX7">
        <f t="shared" si="21"/>
        <v>10.993972594796855</v>
      </c>
      <c r="GY7">
        <f t="shared" si="21"/>
        <v>10.661801282873633</v>
      </c>
      <c r="GZ7">
        <f t="shared" si="21"/>
        <v>10.329629970946957</v>
      </c>
      <c r="HA7">
        <f t="shared" si="21"/>
        <v>9.997458659016818</v>
      </c>
      <c r="HB7">
        <f t="shared" si="21"/>
        <v>9.6652873470832112</v>
      </c>
      <c r="HC7">
        <f t="shared" si="21"/>
        <v>9.3331160351461193</v>
      </c>
      <c r="HD7">
        <f t="shared" si="21"/>
        <v>9.0009447232055457</v>
      </c>
      <c r="HE7">
        <f t="shared" si="21"/>
        <v>8.6687734112614834</v>
      </c>
      <c r="HF7">
        <f t="shared" si="21"/>
        <v>8.3366020993139252</v>
      </c>
      <c r="HG7">
        <f t="shared" si="21"/>
        <v>8.0044307873628711</v>
      </c>
      <c r="HH7">
        <f t="shared" si="21"/>
        <v>7.6722594754083033</v>
      </c>
      <c r="HI7">
        <f t="shared" si="21"/>
        <v>7.3400881634502291</v>
      </c>
      <c r="HJ7">
        <f t="shared" si="21"/>
        <v>7.0079168514886376</v>
      </c>
      <c r="HK7">
        <f t="shared" si="21"/>
        <v>6.6757455395235219</v>
      </c>
      <c r="HL7">
        <f t="shared" si="21"/>
        <v>6.3435742275548819</v>
      </c>
      <c r="HM7">
        <f t="shared" si="22"/>
        <v>6.0114029155827069</v>
      </c>
      <c r="HN7">
        <f t="shared" si="22"/>
        <v>5.6792316036070005</v>
      </c>
      <c r="HO7">
        <f t="shared" si="22"/>
        <v>5.3470602916277379</v>
      </c>
      <c r="HP7">
        <f t="shared" si="22"/>
        <v>5.0148889796449296</v>
      </c>
      <c r="HQ7">
        <f t="shared" si="22"/>
        <v>4.6827176676585616</v>
      </c>
      <c r="HR7">
        <f t="shared" si="22"/>
        <v>4.3505463556686337</v>
      </c>
      <c r="HS7">
        <f t="shared" si="22"/>
        <v>4.0183750436751282</v>
      </c>
      <c r="HT7">
        <f t="shared" si="22"/>
        <v>3.6862037316780523</v>
      </c>
      <c r="HU7">
        <f t="shared" si="22"/>
        <v>3.3540324196774023</v>
      </c>
      <c r="HV7">
        <f t="shared" si="22"/>
        <v>3.0218611076731641</v>
      </c>
      <c r="HW7">
        <f t="shared" si="22"/>
        <v>2.6896897956653376</v>
      </c>
      <c r="HX7">
        <f t="shared" si="22"/>
        <v>2.3575184836539052</v>
      </c>
      <c r="HY7">
        <f t="shared" si="22"/>
        <v>2.0253471716388738</v>
      </c>
      <c r="HZ7">
        <f t="shared" si="22"/>
        <v>1.6931758596202435</v>
      </c>
      <c r="IA7">
        <f t="shared" si="22"/>
        <v>1.3610045475979931</v>
      </c>
      <c r="IB7">
        <f t="shared" si="22"/>
        <v>1.0288332355721117</v>
      </c>
      <c r="IC7">
        <f t="shared" si="23"/>
        <v>0.69666192354261369</v>
      </c>
      <c r="ID7">
        <f t="shared" si="23"/>
        <v>0.36449061150947415</v>
      </c>
      <c r="IE7">
        <f t="shared" si="23"/>
        <v>3.2319299472710838E-2</v>
      </c>
      <c r="IF7">
        <f t="shared" si="23"/>
        <v>0.29985201256771177</v>
      </c>
      <c r="IG7">
        <f t="shared" si="26"/>
        <v>3.2319299472710838E-2</v>
      </c>
      <c r="IH7">
        <f t="shared" si="29"/>
        <v>100</v>
      </c>
      <c r="II7">
        <v>5</v>
      </c>
      <c r="IJ7">
        <f t="shared" si="27"/>
        <v>0.04</v>
      </c>
      <c r="IK7" cm="1">
        <f t="array" ref="IK7">INDEX($AK$3:$EG$102,II7,IH7)</f>
        <v>32.88442686039253</v>
      </c>
      <c r="IL7">
        <f t="shared" si="28"/>
        <v>1.3153770744157012</v>
      </c>
    </row>
    <row r="8" spans="1:249" x14ac:dyDescent="0.25">
      <c r="I8">
        <v>310</v>
      </c>
      <c r="J8">
        <f>'Emission events'!AG8</f>
        <v>0</v>
      </c>
      <c r="K8">
        <f>'Emission events'!CI8</f>
        <v>0</v>
      </c>
      <c r="L8">
        <f>'Emission events'!EK8</f>
        <v>0</v>
      </c>
      <c r="M8">
        <f>'Emission events'!GM8</f>
        <v>0</v>
      </c>
      <c r="N8">
        <f>'Emission events'!IO8</f>
        <v>0</v>
      </c>
      <c r="O8">
        <f t="shared" si="3"/>
        <v>0</v>
      </c>
      <c r="R8">
        <v>310</v>
      </c>
      <c r="S8">
        <f>'Emission events'!AL8</f>
        <v>0</v>
      </c>
      <c r="T8">
        <f>'Emission events'!CN8</f>
        <v>0</v>
      </c>
      <c r="U8">
        <f>'Emission events'!EP8</f>
        <v>0</v>
      </c>
      <c r="V8">
        <f>'Emission events'!GR8</f>
        <v>0</v>
      </c>
      <c r="W8">
        <f>'Emission events'!IT8</f>
        <v>0</v>
      </c>
      <c r="X8">
        <f t="shared" si="4"/>
        <v>0</v>
      </c>
      <c r="AA8">
        <v>310</v>
      </c>
      <c r="AB8" s="7">
        <f>'Emission events'!AQ8</f>
        <v>0</v>
      </c>
      <c r="AC8" s="7">
        <f>'Emission events'!CS8</f>
        <v>0</v>
      </c>
      <c r="AD8" s="7">
        <f>'Emission events'!EU8</f>
        <v>0</v>
      </c>
      <c r="AE8" s="7">
        <f>'Emission events'!GW8</f>
        <v>0</v>
      </c>
      <c r="AF8" s="7">
        <f>'Emission events'!IY8</f>
        <v>0</v>
      </c>
      <c r="AG8">
        <f t="shared" si="5"/>
        <v>0</v>
      </c>
      <c r="AH8" s="7">
        <f t="shared" si="6"/>
        <v>0</v>
      </c>
      <c r="AJ8" s="1">
        <v>0.05</v>
      </c>
      <c r="AK8">
        <f t="shared" si="7"/>
        <v>32.850612051402145</v>
      </c>
      <c r="AL8">
        <f t="shared" si="7"/>
        <v>32.850280209270082</v>
      </c>
      <c r="AM8">
        <f t="shared" si="7"/>
        <v>32.84994836713372</v>
      </c>
      <c r="AN8">
        <f t="shared" si="7"/>
        <v>32.849616524993053</v>
      </c>
      <c r="AO8">
        <f t="shared" si="7"/>
        <v>32.849284682848058</v>
      </c>
      <c r="AP8">
        <f t="shared" si="7"/>
        <v>32.848952840698743</v>
      </c>
      <c r="AQ8">
        <f t="shared" si="7"/>
        <v>32.848620998545094</v>
      </c>
      <c r="AR8">
        <f t="shared" si="7"/>
        <v>32.848289156387111</v>
      </c>
      <c r="AS8">
        <f t="shared" si="7"/>
        <v>32.847957314224786</v>
      </c>
      <c r="AT8">
        <f t="shared" si="7"/>
        <v>32.847625472058105</v>
      </c>
      <c r="AU8">
        <f t="shared" si="8"/>
        <v>32.847293629887062</v>
      </c>
      <c r="AV8">
        <f t="shared" si="8"/>
        <v>32.846961787711656</v>
      </c>
      <c r="AW8">
        <f t="shared" si="8"/>
        <v>32.84662994553188</v>
      </c>
      <c r="AX8">
        <f t="shared" si="8"/>
        <v>32.846298103347721</v>
      </c>
      <c r="AY8">
        <f t="shared" si="8"/>
        <v>32.84596626115917</v>
      </c>
      <c r="AZ8">
        <f t="shared" si="8"/>
        <v>32.845634418966235</v>
      </c>
      <c r="BA8">
        <f t="shared" si="8"/>
        <v>32.845302576768894</v>
      </c>
      <c r="BB8">
        <f t="shared" si="8"/>
        <v>32.844970734567141</v>
      </c>
      <c r="BC8">
        <f t="shared" si="8"/>
        <v>32.844638892360976</v>
      </c>
      <c r="BD8">
        <f t="shared" si="8"/>
        <v>32.844307050150391</v>
      </c>
      <c r="BE8">
        <f t="shared" si="9"/>
        <v>32.843975207935365</v>
      </c>
      <c r="BF8">
        <f t="shared" si="9"/>
        <v>32.843643365715913</v>
      </c>
      <c r="BG8">
        <f t="shared" si="9"/>
        <v>32.843311523492012</v>
      </c>
      <c r="BH8">
        <f t="shared" si="9"/>
        <v>32.842979681263657</v>
      </c>
      <c r="BI8">
        <f t="shared" si="9"/>
        <v>32.842647839030846</v>
      </c>
      <c r="BJ8">
        <f t="shared" si="9"/>
        <v>32.842315996793573</v>
      </c>
      <c r="BK8">
        <f t="shared" si="9"/>
        <v>32.841984154551824</v>
      </c>
      <c r="BL8">
        <f t="shared" si="9"/>
        <v>32.841652312305598</v>
      </c>
      <c r="BM8">
        <f t="shared" si="9"/>
        <v>32.841320470054882</v>
      </c>
      <c r="BN8">
        <f t="shared" si="9"/>
        <v>32.840988627799668</v>
      </c>
      <c r="BO8">
        <f t="shared" si="10"/>
        <v>32.840656785539949</v>
      </c>
      <c r="BP8">
        <f t="shared" si="10"/>
        <v>32.840324943275725</v>
      </c>
      <c r="BQ8">
        <f t="shared" si="10"/>
        <v>32.839993101006989</v>
      </c>
      <c r="BR8">
        <f t="shared" si="10"/>
        <v>32.83966125873372</v>
      </c>
      <c r="BS8">
        <f t="shared" si="10"/>
        <v>32.839329416455925</v>
      </c>
      <c r="BT8">
        <f t="shared" si="10"/>
        <v>32.83899757417359</v>
      </c>
      <c r="BU8">
        <f t="shared" si="10"/>
        <v>32.838665731886707</v>
      </c>
      <c r="BV8">
        <f t="shared" si="10"/>
        <v>32.838333889595276</v>
      </c>
      <c r="BW8">
        <f t="shared" si="10"/>
        <v>32.838002047299284</v>
      </c>
      <c r="BX8">
        <f t="shared" si="10"/>
        <v>32.837670204998716</v>
      </c>
      <c r="BY8">
        <f t="shared" si="11"/>
        <v>32.837338362693586</v>
      </c>
      <c r="BZ8">
        <f t="shared" si="11"/>
        <v>32.837006520383866</v>
      </c>
      <c r="CA8">
        <f t="shared" si="11"/>
        <v>32.836674678069556</v>
      </c>
      <c r="CB8">
        <f t="shared" si="11"/>
        <v>32.836342835750642</v>
      </c>
      <c r="CC8">
        <f t="shared" si="11"/>
        <v>32.836010993427131</v>
      </c>
      <c r="CD8">
        <f t="shared" si="11"/>
        <v>32.835679151099008</v>
      </c>
      <c r="CE8">
        <f t="shared" si="11"/>
        <v>32.835347308766259</v>
      </c>
      <c r="CF8">
        <f t="shared" si="11"/>
        <v>32.835015466428885</v>
      </c>
      <c r="CG8">
        <f t="shared" si="11"/>
        <v>32.834683624086878</v>
      </c>
      <c r="CH8">
        <f t="shared" si="11"/>
        <v>32.834351781740224</v>
      </c>
      <c r="CI8">
        <f t="shared" si="12"/>
        <v>32.834019939388924</v>
      </c>
      <c r="CJ8">
        <f t="shared" si="12"/>
        <v>32.833688097032962</v>
      </c>
      <c r="CK8">
        <f t="shared" si="12"/>
        <v>32.833356254672346</v>
      </c>
      <c r="CL8">
        <f t="shared" si="12"/>
        <v>32.833024412307054</v>
      </c>
      <c r="CM8">
        <f t="shared" si="12"/>
        <v>32.832692569937073</v>
      </c>
      <c r="CN8">
        <f t="shared" si="12"/>
        <v>32.83236072756241</v>
      </c>
      <c r="CO8">
        <f t="shared" si="12"/>
        <v>32.83202888518305</v>
      </c>
      <c r="CP8">
        <f t="shared" si="12"/>
        <v>32.831697042798993</v>
      </c>
      <c r="CQ8">
        <f t="shared" si="12"/>
        <v>32.831365200410218</v>
      </c>
      <c r="CR8">
        <f t="shared" si="12"/>
        <v>32.831033358016725</v>
      </c>
      <c r="CS8">
        <f t="shared" si="13"/>
        <v>32.830701515618514</v>
      </c>
      <c r="CT8">
        <f t="shared" si="13"/>
        <v>32.830369673215564</v>
      </c>
      <c r="CU8">
        <f t="shared" si="13"/>
        <v>32.830037830807875</v>
      </c>
      <c r="CV8">
        <f t="shared" si="13"/>
        <v>32.829705988395432</v>
      </c>
      <c r="CW8">
        <f t="shared" si="13"/>
        <v>32.829374145978242</v>
      </c>
      <c r="CX8">
        <f t="shared" si="13"/>
        <v>32.829042303556285</v>
      </c>
      <c r="CY8">
        <f t="shared" si="13"/>
        <v>32.828710461129553</v>
      </c>
      <c r="CZ8">
        <f t="shared" si="13"/>
        <v>32.828378618698046</v>
      </c>
      <c r="DA8">
        <f t="shared" si="13"/>
        <v>32.82804677626175</v>
      </c>
      <c r="DB8">
        <f t="shared" si="13"/>
        <v>32.827714933820658</v>
      </c>
      <c r="DC8">
        <f t="shared" si="14"/>
        <v>32.827383091374763</v>
      </c>
      <c r="DD8">
        <f t="shared" si="14"/>
        <v>32.827051248924057</v>
      </c>
      <c r="DE8">
        <f t="shared" si="14"/>
        <v>32.826719406468534</v>
      </c>
      <c r="DF8">
        <f t="shared" si="14"/>
        <v>32.826387564008186</v>
      </c>
      <c r="DG8">
        <f t="shared" si="14"/>
        <v>32.826055721543</v>
      </c>
      <c r="DH8">
        <f t="shared" si="14"/>
        <v>32.825723879072974</v>
      </c>
      <c r="DI8">
        <f t="shared" si="14"/>
        <v>32.82539203659811</v>
      </c>
      <c r="DJ8">
        <f t="shared" si="14"/>
        <v>32.825060194118379</v>
      </c>
      <c r="DK8">
        <f t="shared" si="14"/>
        <v>32.824728351633787</v>
      </c>
      <c r="DL8">
        <f t="shared" si="14"/>
        <v>32.824396509144314</v>
      </c>
      <c r="DM8">
        <f t="shared" si="15"/>
        <v>32.824064666649967</v>
      </c>
      <c r="DN8">
        <f t="shared" si="15"/>
        <v>32.823732824150724</v>
      </c>
      <c r="DO8">
        <f t="shared" si="15"/>
        <v>32.823400981646593</v>
      </c>
      <c r="DP8">
        <f t="shared" si="15"/>
        <v>32.823069139137552</v>
      </c>
      <c r="DQ8">
        <f t="shared" si="15"/>
        <v>32.8227372966236</v>
      </c>
      <c r="DR8">
        <f t="shared" si="15"/>
        <v>32.822405454104725</v>
      </c>
      <c r="DS8">
        <f t="shared" si="15"/>
        <v>32.822073611580926</v>
      </c>
      <c r="DT8">
        <f t="shared" si="15"/>
        <v>32.821741769052188</v>
      </c>
      <c r="DU8">
        <f t="shared" si="15"/>
        <v>32.821409926518513</v>
      </c>
      <c r="DV8">
        <f t="shared" si="15"/>
        <v>32.821078083979884</v>
      </c>
      <c r="DW8">
        <f t="shared" si="16"/>
        <v>32.820746241436289</v>
      </c>
      <c r="DX8">
        <f t="shared" si="16"/>
        <v>32.820414398887728</v>
      </c>
      <c r="DY8">
        <f t="shared" si="16"/>
        <v>32.820082556334185</v>
      </c>
      <c r="DZ8">
        <f t="shared" si="16"/>
        <v>32.819750713775662</v>
      </c>
      <c r="EA8">
        <f t="shared" si="16"/>
        <v>32.81941887121215</v>
      </c>
      <c r="EB8">
        <f t="shared" si="16"/>
        <v>32.819087028643629</v>
      </c>
      <c r="EC8">
        <f t="shared" si="16"/>
        <v>32.818755186070106</v>
      </c>
      <c r="ED8">
        <f t="shared" si="16"/>
        <v>32.818423343491567</v>
      </c>
      <c r="EE8">
        <f t="shared" si="16"/>
        <v>32.818091500908004</v>
      </c>
      <c r="EF8">
        <f t="shared" si="16"/>
        <v>32.817759658319403</v>
      </c>
      <c r="EG8">
        <f t="shared" si="16"/>
        <v>32.817427815725765</v>
      </c>
      <c r="EI8">
        <f t="shared" si="24"/>
        <v>0.05</v>
      </c>
      <c r="EJ8">
        <f t="shared" si="25"/>
        <v>32.850612051402145</v>
      </c>
      <c r="EK8">
        <f t="shared" si="25"/>
        <v>32.518440738957757</v>
      </c>
      <c r="EL8">
        <f t="shared" si="25"/>
        <v>32.186269426509078</v>
      </c>
      <c r="EM8">
        <f t="shared" si="25"/>
        <v>31.854098114056089</v>
      </c>
      <c r="EN8">
        <f t="shared" si="25"/>
        <v>31.521926801598774</v>
      </c>
      <c r="EO8">
        <f t="shared" si="25"/>
        <v>31.189755489137134</v>
      </c>
      <c r="EP8">
        <f t="shared" si="25"/>
        <v>30.857584176671164</v>
      </c>
      <c r="EQ8">
        <f t="shared" si="25"/>
        <v>30.52541286420086</v>
      </c>
      <c r="ER8">
        <f t="shared" si="25"/>
        <v>30.193241551726214</v>
      </c>
      <c r="ES8">
        <f t="shared" si="25"/>
        <v>29.861070239247212</v>
      </c>
      <c r="ET8">
        <f t="shared" si="25"/>
        <v>29.528898926763848</v>
      </c>
      <c r="EU8">
        <f t="shared" si="25"/>
        <v>29.196727614276121</v>
      </c>
      <c r="EV8">
        <f t="shared" si="25"/>
        <v>28.864556301784024</v>
      </c>
      <c r="EW8">
        <f t="shared" si="25"/>
        <v>28.532384989287543</v>
      </c>
      <c r="EX8">
        <f t="shared" si="25"/>
        <v>28.200213676786667</v>
      </c>
      <c r="EY8">
        <f t="shared" si="25"/>
        <v>27.868042364281415</v>
      </c>
      <c r="EZ8">
        <f t="shared" si="17"/>
        <v>27.53587105177175</v>
      </c>
      <c r="FA8">
        <f t="shared" si="18"/>
        <v>27.203699739257676</v>
      </c>
      <c r="FB8">
        <f t="shared" si="18"/>
        <v>26.871528426739189</v>
      </c>
      <c r="FC8">
        <f t="shared" si="18"/>
        <v>26.539357114216283</v>
      </c>
      <c r="FD8">
        <f t="shared" si="18"/>
        <v>26.207185801688937</v>
      </c>
      <c r="FE8">
        <f t="shared" si="18"/>
        <v>25.875014489157163</v>
      </c>
      <c r="FF8">
        <f t="shared" si="18"/>
        <v>25.542843176620941</v>
      </c>
      <c r="FG8">
        <f t="shared" si="18"/>
        <v>25.210671864080261</v>
      </c>
      <c r="FH8">
        <f t="shared" si="18"/>
        <v>24.878500551535133</v>
      </c>
      <c r="FI8">
        <f t="shared" si="18"/>
        <v>24.546329238985535</v>
      </c>
      <c r="FJ8">
        <f t="shared" si="18"/>
        <v>24.214157926431469</v>
      </c>
      <c r="FK8">
        <f t="shared" si="18"/>
        <v>23.881986613872918</v>
      </c>
      <c r="FL8">
        <f t="shared" si="18"/>
        <v>23.549815301309881</v>
      </c>
      <c r="FM8">
        <f t="shared" si="18"/>
        <v>23.217643988742346</v>
      </c>
      <c r="FN8">
        <f t="shared" si="18"/>
        <v>22.885472676170306</v>
      </c>
      <c r="FO8">
        <f t="shared" si="18"/>
        <v>22.553301363593761</v>
      </c>
      <c r="FP8">
        <f t="shared" si="18"/>
        <v>22.2211300510127</v>
      </c>
      <c r="FQ8">
        <f t="shared" si="19"/>
        <v>21.888958738427114</v>
      </c>
      <c r="FR8">
        <f t="shared" si="19"/>
        <v>21.556787425836994</v>
      </c>
      <c r="FS8">
        <f t="shared" si="19"/>
        <v>21.224616113242341</v>
      </c>
      <c r="FT8">
        <f t="shared" si="19"/>
        <v>20.892444800643133</v>
      </c>
      <c r="FU8">
        <f t="shared" si="19"/>
        <v>20.560273488039385</v>
      </c>
      <c r="FV8">
        <f t="shared" si="19"/>
        <v>20.228102175431069</v>
      </c>
      <c r="FW8">
        <f t="shared" si="19"/>
        <v>19.895930862818179</v>
      </c>
      <c r="FX8">
        <f t="shared" si="19"/>
        <v>19.563759550200729</v>
      </c>
      <c r="FY8">
        <f t="shared" si="19"/>
        <v>19.231588237578688</v>
      </c>
      <c r="FZ8">
        <f t="shared" si="19"/>
        <v>18.899416924952057</v>
      </c>
      <c r="GA8">
        <f t="shared" si="19"/>
        <v>18.567245612320821</v>
      </c>
      <c r="GB8">
        <f t="shared" si="19"/>
        <v>18.235074299684989</v>
      </c>
      <c r="GC8">
        <f t="shared" si="19"/>
        <v>17.902902987044541</v>
      </c>
      <c r="GD8">
        <f t="shared" si="19"/>
        <v>17.570731674399472</v>
      </c>
      <c r="GE8">
        <f t="shared" si="19"/>
        <v>17.238560361749776</v>
      </c>
      <c r="GF8">
        <f t="shared" si="19"/>
        <v>16.906389049095452</v>
      </c>
      <c r="GG8">
        <f t="shared" si="20"/>
        <v>16.574217736436474</v>
      </c>
      <c r="GH8">
        <f t="shared" si="20"/>
        <v>16.242046423772852</v>
      </c>
      <c r="GI8">
        <f t="shared" si="20"/>
        <v>15.909875111104569</v>
      </c>
      <c r="GJ8">
        <f t="shared" si="20"/>
        <v>15.577703798431632</v>
      </c>
      <c r="GK8">
        <f t="shared" si="20"/>
        <v>15.245532485754016</v>
      </c>
      <c r="GL8">
        <f t="shared" si="20"/>
        <v>14.913361173071713</v>
      </c>
      <c r="GM8">
        <f t="shared" si="20"/>
        <v>14.581189860384729</v>
      </c>
      <c r="GN8">
        <f t="shared" si="20"/>
        <v>14.249018547693048</v>
      </c>
      <c r="GO8">
        <f t="shared" si="20"/>
        <v>13.916847234996673</v>
      </c>
      <c r="GP8">
        <f t="shared" si="20"/>
        <v>13.584675922295578</v>
      </c>
      <c r="GQ8">
        <f t="shared" si="20"/>
        <v>13.25250460958976</v>
      </c>
      <c r="GR8">
        <f t="shared" si="20"/>
        <v>12.920333296879228</v>
      </c>
      <c r="GS8">
        <f t="shared" si="20"/>
        <v>12.588161984163957</v>
      </c>
      <c r="GT8">
        <f t="shared" si="20"/>
        <v>12.255990671443946</v>
      </c>
      <c r="GU8">
        <f t="shared" si="20"/>
        <v>11.923819358719182</v>
      </c>
      <c r="GV8">
        <f t="shared" si="20"/>
        <v>11.591648045989668</v>
      </c>
      <c r="GW8">
        <f t="shared" si="21"/>
        <v>11.25947673325539</v>
      </c>
      <c r="GX8">
        <f t="shared" si="21"/>
        <v>10.927305420516337</v>
      </c>
      <c r="GY8">
        <f t="shared" si="21"/>
        <v>10.595134107772509</v>
      </c>
      <c r="GZ8">
        <f t="shared" si="21"/>
        <v>10.262962795023892</v>
      </c>
      <c r="HA8">
        <f t="shared" si="21"/>
        <v>9.9307914822704824</v>
      </c>
      <c r="HB8">
        <f t="shared" si="21"/>
        <v>9.5986201695122624</v>
      </c>
      <c r="HC8">
        <f t="shared" si="21"/>
        <v>9.2664488567492356</v>
      </c>
      <c r="HD8">
        <f t="shared" si="21"/>
        <v>8.9342775439813913</v>
      </c>
      <c r="HE8">
        <f t="shared" si="21"/>
        <v>8.6021062312087224</v>
      </c>
      <c r="HF8">
        <f t="shared" si="21"/>
        <v>8.2699349184312148</v>
      </c>
      <c r="HG8">
        <f t="shared" si="21"/>
        <v>7.9377636056488683</v>
      </c>
      <c r="HH8">
        <f t="shared" si="21"/>
        <v>7.6055922928616795</v>
      </c>
      <c r="HI8">
        <f t="shared" si="21"/>
        <v>7.273420980069627</v>
      </c>
      <c r="HJ8">
        <f t="shared" si="21"/>
        <v>6.9412496672727144</v>
      </c>
      <c r="HK8">
        <f t="shared" si="21"/>
        <v>6.6090783544709204</v>
      </c>
      <c r="HL8">
        <f t="shared" si="21"/>
        <v>6.2769070416642521</v>
      </c>
      <c r="HM8">
        <f t="shared" si="22"/>
        <v>5.9447357288526845</v>
      </c>
      <c r="HN8">
        <f t="shared" si="22"/>
        <v>5.6125644160362356</v>
      </c>
      <c r="HO8">
        <f t="shared" si="22"/>
        <v>5.2803931032148732</v>
      </c>
      <c r="HP8">
        <f t="shared" si="22"/>
        <v>4.948221790388601</v>
      </c>
      <c r="HQ8">
        <f t="shared" si="22"/>
        <v>4.6160504775574047</v>
      </c>
      <c r="HR8">
        <f t="shared" si="22"/>
        <v>4.2838791647212844</v>
      </c>
      <c r="HS8">
        <f t="shared" si="22"/>
        <v>3.9517078518802222</v>
      </c>
      <c r="HT8">
        <f t="shared" si="22"/>
        <v>3.6195365390342253</v>
      </c>
      <c r="HU8">
        <f t="shared" si="22"/>
        <v>3.287365226183276</v>
      </c>
      <c r="HV8">
        <f t="shared" si="22"/>
        <v>2.9551939133273599</v>
      </c>
      <c r="HW8">
        <f t="shared" si="22"/>
        <v>2.6230226004664772</v>
      </c>
      <c r="HX8">
        <f t="shared" si="22"/>
        <v>2.29085128760061</v>
      </c>
      <c r="HY8">
        <f t="shared" si="22"/>
        <v>1.9586799747297654</v>
      </c>
      <c r="HZ8">
        <f t="shared" si="22"/>
        <v>1.6265086618539364</v>
      </c>
      <c r="IA8">
        <f t="shared" si="22"/>
        <v>1.2943373489730945</v>
      </c>
      <c r="IB8">
        <f t="shared" si="22"/>
        <v>0.96216603608725038</v>
      </c>
      <c r="IC8">
        <f t="shared" si="23"/>
        <v>0.62999472319638983</v>
      </c>
      <c r="ID8">
        <f t="shared" si="23"/>
        <v>0.29782341030050219</v>
      </c>
      <c r="IE8">
        <f t="shared" si="23"/>
        <v>3.4347902600416091E-2</v>
      </c>
      <c r="IF8">
        <f t="shared" si="23"/>
        <v>0.36651921550637923</v>
      </c>
      <c r="IG8">
        <f t="shared" si="26"/>
        <v>3.4347902600416091E-2</v>
      </c>
      <c r="IH8">
        <f t="shared" si="29"/>
        <v>100</v>
      </c>
      <c r="II8">
        <v>6</v>
      </c>
      <c r="IJ8">
        <f t="shared" si="27"/>
        <v>0.05</v>
      </c>
      <c r="IK8" cm="1">
        <f t="array" ref="IK8">INDEX($AK$3:$EG$102,II8,IH8)</f>
        <v>32.817759658319403</v>
      </c>
      <c r="IL8">
        <f t="shared" si="28"/>
        <v>1.6408879829159702</v>
      </c>
    </row>
    <row r="9" spans="1:249" x14ac:dyDescent="0.25">
      <c r="A9" t="s">
        <v>68</v>
      </c>
      <c r="B9">
        <v>4.2906753359855606E+21</v>
      </c>
      <c r="C9" t="s">
        <v>70</v>
      </c>
      <c r="I9">
        <v>315</v>
      </c>
      <c r="J9">
        <f>'Emission events'!AG9</f>
        <v>0</v>
      </c>
      <c r="K9">
        <f>'Emission events'!CI9</f>
        <v>0</v>
      </c>
      <c r="L9">
        <f>'Emission events'!EK9</f>
        <v>0</v>
      </c>
      <c r="M9">
        <f>'Emission events'!GM9</f>
        <v>0</v>
      </c>
      <c r="N9">
        <f>'Emission events'!IO9</f>
        <v>0</v>
      </c>
      <c r="O9">
        <f t="shared" si="3"/>
        <v>0</v>
      </c>
      <c r="R9">
        <v>315</v>
      </c>
      <c r="S9">
        <f>'Emission events'!AL9</f>
        <v>0</v>
      </c>
      <c r="T9">
        <f>'Emission events'!CN9</f>
        <v>0</v>
      </c>
      <c r="U9">
        <f>'Emission events'!EP9</f>
        <v>0</v>
      </c>
      <c r="V9">
        <f>'Emission events'!GR9</f>
        <v>0</v>
      </c>
      <c r="W9">
        <f>'Emission events'!IT9</f>
        <v>0</v>
      </c>
      <c r="X9">
        <f t="shared" si="4"/>
        <v>0</v>
      </c>
      <c r="AA9">
        <v>315</v>
      </c>
      <c r="AB9" s="7">
        <f>'Emission events'!AQ9</f>
        <v>0</v>
      </c>
      <c r="AC9" s="7">
        <f>'Emission events'!CS9</f>
        <v>0</v>
      </c>
      <c r="AD9" s="7">
        <f>'Emission events'!EU9</f>
        <v>0</v>
      </c>
      <c r="AE9" s="7">
        <f>'Emission events'!GW9</f>
        <v>0</v>
      </c>
      <c r="AF9" s="7">
        <f>'Emission events'!IY9</f>
        <v>0</v>
      </c>
      <c r="AG9">
        <f t="shared" si="5"/>
        <v>0</v>
      </c>
      <c r="AH9" s="7">
        <f t="shared" si="6"/>
        <v>0</v>
      </c>
      <c r="AJ9" s="1">
        <v>0.06</v>
      </c>
      <c r="AK9">
        <f t="shared" si="7"/>
        <v>32.783944753533028</v>
      </c>
      <c r="AL9">
        <f t="shared" si="7"/>
        <v>32.783612910380555</v>
      </c>
      <c r="AM9">
        <f t="shared" si="7"/>
        <v>32.783281067222127</v>
      </c>
      <c r="AN9">
        <f t="shared" si="7"/>
        <v>32.782949224057745</v>
      </c>
      <c r="AO9">
        <f t="shared" si="7"/>
        <v>32.782617380887388</v>
      </c>
      <c r="AP9">
        <f t="shared" si="7"/>
        <v>32.782285537711047</v>
      </c>
      <c r="AQ9">
        <f t="shared" si="7"/>
        <v>32.78195369452871</v>
      </c>
      <c r="AR9">
        <f t="shared" si="7"/>
        <v>32.781621851340383</v>
      </c>
      <c r="AS9">
        <f t="shared" si="7"/>
        <v>32.781290008146037</v>
      </c>
      <c r="AT9">
        <f t="shared" si="7"/>
        <v>32.78095816494568</v>
      </c>
      <c r="AU9">
        <f t="shared" si="8"/>
        <v>32.780626321739284</v>
      </c>
      <c r="AV9">
        <f t="shared" si="8"/>
        <v>32.780294478526855</v>
      </c>
      <c r="AW9">
        <f t="shared" si="8"/>
        <v>32.779962635308372</v>
      </c>
      <c r="AX9">
        <f t="shared" si="8"/>
        <v>32.779630792083829</v>
      </c>
      <c r="AY9">
        <f t="shared" si="8"/>
        <v>32.779298948853217</v>
      </c>
      <c r="AZ9">
        <f t="shared" si="8"/>
        <v>32.77896710561653</v>
      </c>
      <c r="BA9">
        <f t="shared" si="8"/>
        <v>32.778635262373747</v>
      </c>
      <c r="BB9">
        <f t="shared" si="8"/>
        <v>32.778303419124875</v>
      </c>
      <c r="BC9">
        <f t="shared" si="8"/>
        <v>32.777971575869884</v>
      </c>
      <c r="BD9">
        <f t="shared" si="8"/>
        <v>32.777639732608783</v>
      </c>
      <c r="BE9">
        <f t="shared" si="9"/>
        <v>32.77730788934155</v>
      </c>
      <c r="BF9">
        <f t="shared" si="9"/>
        <v>32.776976046068185</v>
      </c>
      <c r="BG9">
        <f t="shared" si="9"/>
        <v>32.776644202788667</v>
      </c>
      <c r="BH9">
        <f t="shared" si="9"/>
        <v>32.776312359502988</v>
      </c>
      <c r="BI9">
        <f t="shared" si="9"/>
        <v>32.775980516211142</v>
      </c>
      <c r="BJ9">
        <f t="shared" si="9"/>
        <v>32.775648672913121</v>
      </c>
      <c r="BK9">
        <f t="shared" si="9"/>
        <v>32.775316829608911</v>
      </c>
      <c r="BL9">
        <f t="shared" si="9"/>
        <v>32.774984986298499</v>
      </c>
      <c r="BM9">
        <f t="shared" si="9"/>
        <v>32.774653142981883</v>
      </c>
      <c r="BN9">
        <f t="shared" si="9"/>
        <v>32.77432129965905</v>
      </c>
      <c r="BO9">
        <f t="shared" si="10"/>
        <v>32.773989456329986</v>
      </c>
      <c r="BP9">
        <f t="shared" si="10"/>
        <v>32.77365761299469</v>
      </c>
      <c r="BQ9">
        <f t="shared" si="10"/>
        <v>32.773325769653141</v>
      </c>
      <c r="BR9">
        <f t="shared" si="10"/>
        <v>32.772993926305332</v>
      </c>
      <c r="BS9">
        <f t="shared" si="10"/>
        <v>32.772662082951264</v>
      </c>
      <c r="BT9">
        <f t="shared" si="10"/>
        <v>32.772330239590907</v>
      </c>
      <c r="BU9">
        <f t="shared" si="10"/>
        <v>32.771998396224269</v>
      </c>
      <c r="BV9">
        <f t="shared" si="10"/>
        <v>32.771666552851322</v>
      </c>
      <c r="BW9">
        <f t="shared" si="10"/>
        <v>32.771334709472072</v>
      </c>
      <c r="BX9">
        <f t="shared" si="10"/>
        <v>32.771002866086505</v>
      </c>
      <c r="BY9">
        <f t="shared" si="11"/>
        <v>32.770671022694607</v>
      </c>
      <c r="BZ9">
        <f t="shared" si="11"/>
        <v>32.770339179296364</v>
      </c>
      <c r="CA9">
        <f t="shared" si="11"/>
        <v>32.770007335891776</v>
      </c>
      <c r="CB9">
        <f t="shared" si="11"/>
        <v>32.769675492480829</v>
      </c>
      <c r="CC9">
        <f t="shared" si="11"/>
        <v>32.769343649063508</v>
      </c>
      <c r="CD9">
        <f t="shared" si="11"/>
        <v>32.769011805639806</v>
      </c>
      <c r="CE9">
        <f t="shared" si="11"/>
        <v>32.768679962209724</v>
      </c>
      <c r="CF9">
        <f t="shared" si="11"/>
        <v>32.768348118773226</v>
      </c>
      <c r="CG9">
        <f t="shared" si="11"/>
        <v>32.768016275330325</v>
      </c>
      <c r="CH9">
        <f t="shared" si="11"/>
        <v>32.767684431880994</v>
      </c>
      <c r="CI9">
        <f t="shared" si="12"/>
        <v>32.76735258842524</v>
      </c>
      <c r="CJ9">
        <f t="shared" si="12"/>
        <v>32.767020744963034</v>
      </c>
      <c r="CK9">
        <f t="shared" si="12"/>
        <v>32.766688901494376</v>
      </c>
      <c r="CL9">
        <f t="shared" si="12"/>
        <v>32.76635705801926</v>
      </c>
      <c r="CM9">
        <f t="shared" si="12"/>
        <v>32.766025214537663</v>
      </c>
      <c r="CN9">
        <f t="shared" si="12"/>
        <v>32.765693371049586</v>
      </c>
      <c r="CO9">
        <f t="shared" si="12"/>
        <v>32.765361527555015</v>
      </c>
      <c r="CP9">
        <f t="shared" si="12"/>
        <v>32.765029684053935</v>
      </c>
      <c r="CQ9">
        <f t="shared" si="12"/>
        <v>32.764697840546347</v>
      </c>
      <c r="CR9">
        <f t="shared" si="12"/>
        <v>32.764365997032222</v>
      </c>
      <c r="CS9">
        <f t="shared" si="13"/>
        <v>32.764034153511567</v>
      </c>
      <c r="CT9">
        <f t="shared" si="13"/>
        <v>32.763702309984353</v>
      </c>
      <c r="CU9">
        <f t="shared" si="13"/>
        <v>32.763370466450588</v>
      </c>
      <c r="CV9">
        <f t="shared" si="13"/>
        <v>32.763038622910258</v>
      </c>
      <c r="CW9">
        <f t="shared" si="13"/>
        <v>32.762706779363342</v>
      </c>
      <c r="CX9">
        <f t="shared" si="13"/>
        <v>32.762374935809838</v>
      </c>
      <c r="CY9">
        <f t="shared" si="13"/>
        <v>32.762043092249733</v>
      </c>
      <c r="CZ9">
        <f t="shared" si="13"/>
        <v>32.761711248683014</v>
      </c>
      <c r="DA9">
        <f t="shared" si="13"/>
        <v>32.761379405109672</v>
      </c>
      <c r="DB9">
        <f t="shared" si="13"/>
        <v>32.761047561529701</v>
      </c>
      <c r="DC9">
        <f t="shared" si="14"/>
        <v>32.760715717943086</v>
      </c>
      <c r="DD9">
        <f t="shared" si="14"/>
        <v>32.76038387434982</v>
      </c>
      <c r="DE9">
        <f t="shared" si="14"/>
        <v>32.760052030749883</v>
      </c>
      <c r="DF9">
        <f t="shared" si="14"/>
        <v>32.759720187143273</v>
      </c>
      <c r="DG9">
        <f t="shared" si="14"/>
        <v>32.759388343529977</v>
      </c>
      <c r="DH9">
        <f t="shared" si="14"/>
        <v>32.759056499909974</v>
      </c>
      <c r="DI9">
        <f t="shared" si="14"/>
        <v>32.75872465628327</v>
      </c>
      <c r="DJ9">
        <f t="shared" si="14"/>
        <v>32.758392812649845</v>
      </c>
      <c r="DK9">
        <f t="shared" si="14"/>
        <v>32.758060969009691</v>
      </c>
      <c r="DL9">
        <f t="shared" si="14"/>
        <v>32.7577291253628</v>
      </c>
      <c r="DM9">
        <f t="shared" si="15"/>
        <v>32.757397281709153</v>
      </c>
      <c r="DN9">
        <f t="shared" si="15"/>
        <v>32.757065438048741</v>
      </c>
      <c r="DO9">
        <f t="shared" si="15"/>
        <v>32.756733594381558</v>
      </c>
      <c r="DP9">
        <f t="shared" si="15"/>
        <v>32.756401750707596</v>
      </c>
      <c r="DQ9">
        <f t="shared" si="15"/>
        <v>32.756069907026834</v>
      </c>
      <c r="DR9">
        <f t="shared" si="15"/>
        <v>32.755738063339258</v>
      </c>
      <c r="DS9">
        <f t="shared" si="15"/>
        <v>32.755406219644875</v>
      </c>
      <c r="DT9">
        <f t="shared" si="15"/>
        <v>32.755074375943657</v>
      </c>
      <c r="DU9">
        <f t="shared" si="15"/>
        <v>32.754742532235596</v>
      </c>
      <c r="DV9">
        <f t="shared" si="15"/>
        <v>32.754410688520693</v>
      </c>
      <c r="DW9">
        <f t="shared" si="16"/>
        <v>32.754078844798919</v>
      </c>
      <c r="DX9">
        <f t="shared" si="16"/>
        <v>32.75374700107028</v>
      </c>
      <c r="DY9">
        <f t="shared" si="16"/>
        <v>32.75341515733475</v>
      </c>
      <c r="DZ9">
        <f t="shared" si="16"/>
        <v>32.753083313592327</v>
      </c>
      <c r="EA9">
        <f t="shared" si="16"/>
        <v>32.752751469842998</v>
      </c>
      <c r="EB9">
        <f t="shared" si="16"/>
        <v>32.752419626086763</v>
      </c>
      <c r="EC9">
        <f t="shared" si="16"/>
        <v>32.752087782323585</v>
      </c>
      <c r="ED9">
        <f t="shared" si="16"/>
        <v>32.751755938553472</v>
      </c>
      <c r="EE9">
        <f t="shared" si="16"/>
        <v>32.751424094776404</v>
      </c>
      <c r="EF9">
        <f t="shared" si="16"/>
        <v>32.751092250992379</v>
      </c>
      <c r="EG9">
        <f t="shared" si="16"/>
        <v>32.750760407201376</v>
      </c>
      <c r="EI9">
        <f t="shared" si="24"/>
        <v>0.06</v>
      </c>
      <c r="EJ9">
        <f t="shared" si="25"/>
        <v>32.783944753533028</v>
      </c>
      <c r="EK9">
        <f t="shared" si="25"/>
        <v>32.45177344006823</v>
      </c>
      <c r="EL9">
        <f t="shared" si="25"/>
        <v>32.119602126597485</v>
      </c>
      <c r="EM9">
        <f t="shared" si="25"/>
        <v>31.787430813120782</v>
      </c>
      <c r="EN9">
        <f t="shared" si="25"/>
        <v>31.455259499638103</v>
      </c>
      <c r="EO9">
        <f t="shared" si="25"/>
        <v>31.123088186149438</v>
      </c>
      <c r="EP9">
        <f t="shared" si="25"/>
        <v>30.79091687265478</v>
      </c>
      <c r="EQ9">
        <f t="shared" si="25"/>
        <v>30.458745559154131</v>
      </c>
      <c r="ER9">
        <f t="shared" si="25"/>
        <v>30.126574245647465</v>
      </c>
      <c r="ES9">
        <f t="shared" si="25"/>
        <v>29.794402932134787</v>
      </c>
      <c r="ET9">
        <f t="shared" si="25"/>
        <v>29.46223161861607</v>
      </c>
      <c r="EU9">
        <f t="shared" si="25"/>
        <v>29.13006030509132</v>
      </c>
      <c r="EV9">
        <f t="shared" si="25"/>
        <v>28.797888991560516</v>
      </c>
      <c r="EW9">
        <f t="shared" si="25"/>
        <v>28.465717678023651</v>
      </c>
      <c r="EX9">
        <f t="shared" si="25"/>
        <v>28.133546364480715</v>
      </c>
      <c r="EY9">
        <f t="shared" si="25"/>
        <v>27.801375050931711</v>
      </c>
      <c r="EZ9">
        <f t="shared" si="17"/>
        <v>27.469203737376603</v>
      </c>
      <c r="FA9">
        <f t="shared" si="18"/>
        <v>27.137032423815409</v>
      </c>
      <c r="FB9">
        <f t="shared" si="18"/>
        <v>26.804861110248098</v>
      </c>
      <c r="FC9">
        <f t="shared" si="18"/>
        <v>26.472689796674675</v>
      </c>
      <c r="FD9">
        <f t="shared" si="18"/>
        <v>26.140518483095121</v>
      </c>
      <c r="FE9">
        <f t="shared" si="18"/>
        <v>25.808347169509435</v>
      </c>
      <c r="FF9">
        <f t="shared" si="18"/>
        <v>25.476175855917596</v>
      </c>
      <c r="FG9">
        <f t="shared" si="18"/>
        <v>25.144004542319593</v>
      </c>
      <c r="FH9">
        <f t="shared" si="18"/>
        <v>24.811833228715429</v>
      </c>
      <c r="FI9">
        <f t="shared" si="18"/>
        <v>24.479661915105083</v>
      </c>
      <c r="FJ9">
        <f t="shared" si="18"/>
        <v>24.147490601488556</v>
      </c>
      <c r="FK9">
        <f t="shared" si="18"/>
        <v>23.815319287865819</v>
      </c>
      <c r="FL9">
        <f t="shared" si="18"/>
        <v>23.483147974236882</v>
      </c>
      <c r="FM9">
        <f t="shared" si="18"/>
        <v>23.150976660601728</v>
      </c>
      <c r="FN9">
        <f t="shared" si="18"/>
        <v>22.818805346960342</v>
      </c>
      <c r="FO9">
        <f t="shared" si="18"/>
        <v>22.486634033312725</v>
      </c>
      <c r="FP9">
        <f t="shared" si="18"/>
        <v>22.154462719658852</v>
      </c>
      <c r="FQ9">
        <f t="shared" si="19"/>
        <v>21.822291405998726</v>
      </c>
      <c r="FR9">
        <f t="shared" si="19"/>
        <v>21.490120092332333</v>
      </c>
      <c r="FS9">
        <f t="shared" si="19"/>
        <v>21.157948778659659</v>
      </c>
      <c r="FT9">
        <f t="shared" si="19"/>
        <v>20.825777464980696</v>
      </c>
      <c r="FU9">
        <f t="shared" si="19"/>
        <v>20.493606151295431</v>
      </c>
      <c r="FV9">
        <f t="shared" si="19"/>
        <v>20.161434837603856</v>
      </c>
      <c r="FW9">
        <f t="shared" si="19"/>
        <v>19.829263523905968</v>
      </c>
      <c r="FX9">
        <f t="shared" si="19"/>
        <v>19.49709221020175</v>
      </c>
      <c r="FY9">
        <f t="shared" si="19"/>
        <v>19.164920896491186</v>
      </c>
      <c r="FZ9">
        <f t="shared" si="19"/>
        <v>18.832749582774277</v>
      </c>
      <c r="GA9">
        <f t="shared" si="19"/>
        <v>18.500578269051008</v>
      </c>
      <c r="GB9">
        <f t="shared" si="19"/>
        <v>18.168406955321366</v>
      </c>
      <c r="GC9">
        <f t="shared" si="19"/>
        <v>17.83623564158534</v>
      </c>
      <c r="GD9">
        <f t="shared" si="19"/>
        <v>17.504064327842936</v>
      </c>
      <c r="GE9">
        <f t="shared" si="19"/>
        <v>17.171893014094117</v>
      </c>
      <c r="GF9">
        <f t="shared" si="19"/>
        <v>16.839721700338899</v>
      </c>
      <c r="GG9">
        <f t="shared" si="20"/>
        <v>16.507550386577243</v>
      </c>
      <c r="GH9">
        <f t="shared" si="20"/>
        <v>16.175379072809168</v>
      </c>
      <c r="GI9">
        <f t="shared" si="20"/>
        <v>15.843207759034641</v>
      </c>
      <c r="GJ9">
        <f t="shared" si="20"/>
        <v>15.511036445253662</v>
      </c>
      <c r="GK9">
        <f t="shared" si="20"/>
        <v>15.178865131466221</v>
      </c>
      <c r="GL9">
        <f t="shared" si="20"/>
        <v>14.846693817672303</v>
      </c>
      <c r="GM9">
        <f t="shared" si="20"/>
        <v>14.514522503871905</v>
      </c>
      <c r="GN9">
        <f t="shared" si="20"/>
        <v>14.182351190065013</v>
      </c>
      <c r="GO9">
        <f t="shared" si="20"/>
        <v>13.850179876251616</v>
      </c>
      <c r="GP9">
        <f t="shared" si="20"/>
        <v>13.518008562431707</v>
      </c>
      <c r="GQ9">
        <f t="shared" si="20"/>
        <v>13.185837248605257</v>
      </c>
      <c r="GR9">
        <f t="shared" si="20"/>
        <v>12.85366593477228</v>
      </c>
      <c r="GS9">
        <f t="shared" si="20"/>
        <v>12.521494620932746</v>
      </c>
      <c r="GT9">
        <f t="shared" si="20"/>
        <v>12.18932330708666</v>
      </c>
      <c r="GU9">
        <f t="shared" si="20"/>
        <v>11.857151993234009</v>
      </c>
      <c r="GV9">
        <f t="shared" si="20"/>
        <v>11.524980679374767</v>
      </c>
      <c r="GW9">
        <f t="shared" si="21"/>
        <v>11.192809365508943</v>
      </c>
      <c r="GX9">
        <f t="shared" si="21"/>
        <v>10.860638051636517</v>
      </c>
      <c r="GY9">
        <f t="shared" si="21"/>
        <v>10.528466737757476</v>
      </c>
      <c r="GZ9">
        <f t="shared" si="21"/>
        <v>10.196295423871813</v>
      </c>
      <c r="HA9">
        <f t="shared" si="21"/>
        <v>9.8641241099795245</v>
      </c>
      <c r="HB9">
        <f t="shared" si="21"/>
        <v>9.531952796080585</v>
      </c>
      <c r="HC9">
        <f t="shared" si="21"/>
        <v>9.1997814821749984</v>
      </c>
      <c r="HD9">
        <f t="shared" si="21"/>
        <v>8.8676101682627397</v>
      </c>
      <c r="HE9">
        <f t="shared" si="21"/>
        <v>8.5354388543438091</v>
      </c>
      <c r="HF9">
        <f t="shared" si="21"/>
        <v>8.2032675404181923</v>
      </c>
      <c r="HG9">
        <f t="shared" si="21"/>
        <v>7.8710962264858679</v>
      </c>
      <c r="HH9">
        <f t="shared" si="21"/>
        <v>7.5389249125468396</v>
      </c>
      <c r="HI9">
        <f t="shared" si="21"/>
        <v>7.2067535986010931</v>
      </c>
      <c r="HJ9">
        <f t="shared" si="21"/>
        <v>6.8745822846486178</v>
      </c>
      <c r="HK9">
        <f t="shared" si="21"/>
        <v>6.5424109706894065</v>
      </c>
      <c r="HL9">
        <f t="shared" si="21"/>
        <v>6.2102396567234379</v>
      </c>
      <c r="HM9">
        <f t="shared" si="22"/>
        <v>5.8780683427507014</v>
      </c>
      <c r="HN9">
        <f t="shared" si="22"/>
        <v>5.5458970287712006</v>
      </c>
      <c r="HO9">
        <f t="shared" si="22"/>
        <v>5.2137257147849176</v>
      </c>
      <c r="HP9">
        <f t="shared" si="22"/>
        <v>4.8815544007918348</v>
      </c>
      <c r="HQ9">
        <f t="shared" si="22"/>
        <v>4.5493830867919378</v>
      </c>
      <c r="HR9">
        <f t="shared" si="22"/>
        <v>4.2172117727852338</v>
      </c>
      <c r="HS9">
        <f t="shared" si="22"/>
        <v>3.8850404587716909</v>
      </c>
      <c r="HT9">
        <f t="shared" si="22"/>
        <v>3.552869144751309</v>
      </c>
      <c r="HU9">
        <f t="shared" si="22"/>
        <v>3.2206978307240846</v>
      </c>
      <c r="HV9">
        <f t="shared" si="22"/>
        <v>2.8885265166899892</v>
      </c>
      <c r="HW9">
        <f t="shared" si="22"/>
        <v>2.5563552026490299</v>
      </c>
      <c r="HX9">
        <f t="shared" si="22"/>
        <v>2.2241838886011749</v>
      </c>
      <c r="HY9">
        <f t="shared" si="22"/>
        <v>1.8920125745464311</v>
      </c>
      <c r="HZ9">
        <f t="shared" si="22"/>
        <v>1.5598412604847844</v>
      </c>
      <c r="IA9">
        <f t="shared" si="22"/>
        <v>1.2276699464162277</v>
      </c>
      <c r="IB9">
        <f t="shared" si="22"/>
        <v>0.89549863234072902</v>
      </c>
      <c r="IC9">
        <f t="shared" si="23"/>
        <v>0.56332731825829541</v>
      </c>
      <c r="ID9">
        <f t="shared" si="23"/>
        <v>0.23115600416890203</v>
      </c>
      <c r="IE9">
        <f t="shared" si="23"/>
        <v>0.10101530992744046</v>
      </c>
      <c r="IF9">
        <f t="shared" si="23"/>
        <v>0.43318662403076758</v>
      </c>
      <c r="IG9">
        <f t="shared" si="26"/>
        <v>0.10101530992744046</v>
      </c>
      <c r="IH9">
        <f t="shared" si="29"/>
        <v>100</v>
      </c>
      <c r="II9">
        <v>7</v>
      </c>
      <c r="IJ9">
        <f t="shared" si="27"/>
        <v>0.06</v>
      </c>
      <c r="IK9" cm="1">
        <f t="array" ref="IK9">INDEX($AK$3:$EG$102,II9,IH9)</f>
        <v>32.751092250992379</v>
      </c>
      <c r="IL9">
        <f t="shared" si="28"/>
        <v>1.9650655350595427</v>
      </c>
    </row>
    <row r="10" spans="1:249" x14ac:dyDescent="0.25">
      <c r="I10">
        <v>320</v>
      </c>
      <c r="J10">
        <f>'Emission events'!AG10</f>
        <v>0</v>
      </c>
      <c r="K10">
        <f>'Emission events'!CI10</f>
        <v>0</v>
      </c>
      <c r="L10">
        <f>'Emission events'!EK10</f>
        <v>0</v>
      </c>
      <c r="M10">
        <f>'Emission events'!GM10</f>
        <v>0</v>
      </c>
      <c r="N10">
        <f>'Emission events'!IO10</f>
        <v>0</v>
      </c>
      <c r="O10">
        <f t="shared" si="3"/>
        <v>0</v>
      </c>
      <c r="R10">
        <v>320</v>
      </c>
      <c r="S10">
        <f>'Emission events'!AL10</f>
        <v>0</v>
      </c>
      <c r="T10">
        <f>'Emission events'!CN10</f>
        <v>0</v>
      </c>
      <c r="U10">
        <f>'Emission events'!EP10</f>
        <v>0</v>
      </c>
      <c r="V10">
        <f>'Emission events'!GR10</f>
        <v>0</v>
      </c>
      <c r="W10">
        <f>'Emission events'!IT10</f>
        <v>0</v>
      </c>
      <c r="X10">
        <f t="shared" si="4"/>
        <v>0</v>
      </c>
      <c r="AA10">
        <v>320</v>
      </c>
      <c r="AB10" s="7">
        <f>'Emission events'!AQ10</f>
        <v>0</v>
      </c>
      <c r="AC10" s="7">
        <f>'Emission events'!CS10</f>
        <v>0</v>
      </c>
      <c r="AD10" s="7">
        <f>'Emission events'!EU10</f>
        <v>0</v>
      </c>
      <c r="AE10" s="7">
        <f>'Emission events'!GW10</f>
        <v>0</v>
      </c>
      <c r="AF10" s="7">
        <f>'Emission events'!IY10</f>
        <v>0</v>
      </c>
      <c r="AG10">
        <f t="shared" si="5"/>
        <v>0</v>
      </c>
      <c r="AH10" s="7">
        <f t="shared" si="6"/>
        <v>0</v>
      </c>
      <c r="AJ10" s="1">
        <v>7.0000000000000007E-2</v>
      </c>
      <c r="AK10">
        <f t="shared" si="7"/>
        <v>32.717277213685556</v>
      </c>
      <c r="AL10">
        <f t="shared" si="7"/>
        <v>32.71694536912149</v>
      </c>
      <c r="AM10">
        <f t="shared" si="7"/>
        <v>32.716613524549182</v>
      </c>
      <c r="AN10">
        <f t="shared" si="7"/>
        <v>32.716281679968631</v>
      </c>
      <c r="AO10">
        <f t="shared" si="7"/>
        <v>32.715949835379831</v>
      </c>
      <c r="AP10">
        <f t="shared" si="7"/>
        <v>32.715617990782746</v>
      </c>
      <c r="AQ10">
        <f t="shared" si="7"/>
        <v>32.71528614617737</v>
      </c>
      <c r="AR10">
        <f t="shared" si="7"/>
        <v>32.714954301563694</v>
      </c>
      <c r="AS10">
        <f t="shared" si="7"/>
        <v>32.714622456941704</v>
      </c>
      <c r="AT10">
        <f t="shared" si="7"/>
        <v>32.71429061231138</v>
      </c>
      <c r="AU10">
        <f t="shared" si="8"/>
        <v>32.713958767672722</v>
      </c>
      <c r="AV10">
        <f t="shared" si="8"/>
        <v>32.713626923025707</v>
      </c>
      <c r="AW10">
        <f t="shared" si="8"/>
        <v>32.713295078370322</v>
      </c>
      <c r="AX10">
        <f t="shared" si="8"/>
        <v>32.712963233706553</v>
      </c>
      <c r="AY10">
        <f t="shared" si="8"/>
        <v>32.712631389034392</v>
      </c>
      <c r="AZ10">
        <f t="shared" si="8"/>
        <v>32.712299544353819</v>
      </c>
      <c r="BA10">
        <f t="shared" si="8"/>
        <v>32.711967699664832</v>
      </c>
      <c r="BB10">
        <f t="shared" si="8"/>
        <v>32.711635854967405</v>
      </c>
      <c r="BC10">
        <f t="shared" si="8"/>
        <v>32.711304010261522</v>
      </c>
      <c r="BD10">
        <f t="shared" si="8"/>
        <v>32.710972165547176</v>
      </c>
      <c r="BE10">
        <f t="shared" si="9"/>
        <v>32.710640320824353</v>
      </c>
      <c r="BF10">
        <f t="shared" si="9"/>
        <v>32.71030847609304</v>
      </c>
      <c r="BG10">
        <f t="shared" si="9"/>
        <v>32.709976631353214</v>
      </c>
      <c r="BH10">
        <f t="shared" si="9"/>
        <v>32.709644786604876</v>
      </c>
      <c r="BI10">
        <f t="shared" si="9"/>
        <v>32.709312941848012</v>
      </c>
      <c r="BJ10">
        <f t="shared" si="9"/>
        <v>32.708981097082592</v>
      </c>
      <c r="BK10">
        <f t="shared" si="9"/>
        <v>32.708649252308611</v>
      </c>
      <c r="BL10">
        <f t="shared" si="9"/>
        <v>32.70831740752606</v>
      </c>
      <c r="BM10">
        <f t="shared" si="9"/>
        <v>32.707985562734933</v>
      </c>
      <c r="BN10">
        <f t="shared" si="9"/>
        <v>32.707653717935187</v>
      </c>
      <c r="BO10">
        <f t="shared" si="10"/>
        <v>32.707321873126837</v>
      </c>
      <c r="BP10">
        <f t="shared" si="10"/>
        <v>32.706990028309846</v>
      </c>
      <c r="BQ10">
        <f t="shared" si="10"/>
        <v>32.706658183484215</v>
      </c>
      <c r="BR10">
        <f t="shared" si="10"/>
        <v>32.70632633864993</v>
      </c>
      <c r="BS10">
        <f t="shared" si="10"/>
        <v>32.705994493806976</v>
      </c>
      <c r="BT10">
        <f t="shared" si="10"/>
        <v>32.705662648955332</v>
      </c>
      <c r="BU10">
        <f t="shared" si="10"/>
        <v>32.705330804094984</v>
      </c>
      <c r="BV10">
        <f t="shared" si="10"/>
        <v>32.704998959225932</v>
      </c>
      <c r="BW10">
        <f t="shared" si="10"/>
        <v>32.704667114348148</v>
      </c>
      <c r="BX10">
        <f t="shared" si="10"/>
        <v>32.704335269461616</v>
      </c>
      <c r="BY10">
        <f t="shared" si="11"/>
        <v>32.704003424566345</v>
      </c>
      <c r="BZ10">
        <f t="shared" si="11"/>
        <v>32.703671579662291</v>
      </c>
      <c r="CA10">
        <f t="shared" si="11"/>
        <v>32.703339734749456</v>
      </c>
      <c r="CB10">
        <f t="shared" si="11"/>
        <v>32.703007889827816</v>
      </c>
      <c r="CC10">
        <f t="shared" si="11"/>
        <v>32.702676044897373</v>
      </c>
      <c r="CD10">
        <f t="shared" si="11"/>
        <v>32.702344199958098</v>
      </c>
      <c r="CE10">
        <f t="shared" si="11"/>
        <v>32.702012355009977</v>
      </c>
      <c r="CF10">
        <f t="shared" si="11"/>
        <v>32.701680510053009</v>
      </c>
      <c r="CG10">
        <f t="shared" si="11"/>
        <v>32.701348665087167</v>
      </c>
      <c r="CH10">
        <f t="shared" si="11"/>
        <v>32.701016820112443</v>
      </c>
      <c r="CI10">
        <f t="shared" si="12"/>
        <v>32.700684975128816</v>
      </c>
      <c r="CJ10">
        <f t="shared" si="12"/>
        <v>32.700353130136278</v>
      </c>
      <c r="CK10">
        <f t="shared" si="12"/>
        <v>32.700021285134817</v>
      </c>
      <c r="CL10">
        <f t="shared" si="12"/>
        <v>32.699689440124416</v>
      </c>
      <c r="CM10">
        <f t="shared" si="12"/>
        <v>32.699357595105056</v>
      </c>
      <c r="CN10">
        <f t="shared" si="12"/>
        <v>32.699025750076721</v>
      </c>
      <c r="CO10">
        <f t="shared" si="12"/>
        <v>32.698693905039406</v>
      </c>
      <c r="CP10">
        <f t="shared" si="12"/>
        <v>32.698362059993087</v>
      </c>
      <c r="CQ10">
        <f t="shared" si="12"/>
        <v>32.698030214937752</v>
      </c>
      <c r="CR10">
        <f t="shared" si="12"/>
        <v>32.697698369873393</v>
      </c>
      <c r="CS10">
        <f t="shared" si="13"/>
        <v>32.697366524799989</v>
      </c>
      <c r="CT10">
        <f t="shared" si="13"/>
        <v>32.697034679717525</v>
      </c>
      <c r="CU10">
        <f t="shared" si="13"/>
        <v>32.696702834625995</v>
      </c>
      <c r="CV10">
        <f t="shared" si="13"/>
        <v>32.69637098952537</v>
      </c>
      <c r="CW10">
        <f t="shared" si="13"/>
        <v>32.69603914441565</v>
      </c>
      <c r="CX10">
        <f t="shared" si="13"/>
        <v>32.695707299296814</v>
      </c>
      <c r="CY10">
        <f t="shared" si="13"/>
        <v>32.69537545416884</v>
      </c>
      <c r="CZ10">
        <f t="shared" si="13"/>
        <v>32.695043609031721</v>
      </c>
      <c r="DA10">
        <f t="shared" si="13"/>
        <v>32.694711763885444</v>
      </c>
      <c r="DB10">
        <f t="shared" si="13"/>
        <v>32.694379918729986</v>
      </c>
      <c r="DC10">
        <f t="shared" si="14"/>
        <v>32.694048073565341</v>
      </c>
      <c r="DD10">
        <f t="shared" si="14"/>
        <v>32.693716228391487</v>
      </c>
      <c r="DE10">
        <f t="shared" si="14"/>
        <v>32.693384383208418</v>
      </c>
      <c r="DF10">
        <f t="shared" si="14"/>
        <v>32.693052538016111</v>
      </c>
      <c r="DG10">
        <f t="shared" si="14"/>
        <v>32.692720692814554</v>
      </c>
      <c r="DH10">
        <f t="shared" si="14"/>
        <v>32.692388847603731</v>
      </c>
      <c r="DI10">
        <f t="shared" si="14"/>
        <v>32.692057002383628</v>
      </c>
      <c r="DJ10">
        <f t="shared" si="14"/>
        <v>32.691725157154231</v>
      </c>
      <c r="DK10">
        <f t="shared" si="14"/>
        <v>32.691393311915526</v>
      </c>
      <c r="DL10">
        <f t="shared" si="14"/>
        <v>32.691061466667492</v>
      </c>
      <c r="DM10">
        <f t="shared" si="15"/>
        <v>32.690729621410114</v>
      </c>
      <c r="DN10">
        <f t="shared" si="15"/>
        <v>32.690397776143385</v>
      </c>
      <c r="DO10">
        <f t="shared" si="15"/>
        <v>32.690065930867284</v>
      </c>
      <c r="DP10">
        <f t="shared" si="15"/>
        <v>32.689734085581804</v>
      </c>
      <c r="DQ10">
        <f t="shared" si="15"/>
        <v>32.689402240286917</v>
      </c>
      <c r="DR10">
        <f t="shared" si="15"/>
        <v>32.689070394982615</v>
      </c>
      <c r="DS10">
        <f t="shared" si="15"/>
        <v>32.688738549668876</v>
      </c>
      <c r="DT10">
        <f t="shared" si="15"/>
        <v>32.688406704345695</v>
      </c>
      <c r="DU10">
        <f t="shared" si="15"/>
        <v>32.688074859013057</v>
      </c>
      <c r="DV10">
        <f t="shared" si="15"/>
        <v>32.687743013670939</v>
      </c>
      <c r="DW10">
        <f t="shared" si="16"/>
        <v>32.687411168319329</v>
      </c>
      <c r="DX10">
        <f t="shared" si="16"/>
        <v>32.687079322958212</v>
      </c>
      <c r="DY10">
        <f t="shared" si="16"/>
        <v>32.686747477587566</v>
      </c>
      <c r="DZ10">
        <f t="shared" si="16"/>
        <v>32.686415632207385</v>
      </c>
      <c r="EA10">
        <f t="shared" si="16"/>
        <v>32.686083786817647</v>
      </c>
      <c r="EB10">
        <f t="shared" si="16"/>
        <v>32.685751941418346</v>
      </c>
      <c r="EC10">
        <f t="shared" si="16"/>
        <v>32.685420096009452</v>
      </c>
      <c r="ED10">
        <f t="shared" si="16"/>
        <v>32.685088250590965</v>
      </c>
      <c r="EE10">
        <f t="shared" si="16"/>
        <v>32.684756405162858</v>
      </c>
      <c r="EF10">
        <f t="shared" si="16"/>
        <v>32.684424559725123</v>
      </c>
      <c r="EG10">
        <f t="shared" si="16"/>
        <v>32.684092714277739</v>
      </c>
      <c r="EI10">
        <f t="shared" si="24"/>
        <v>7.0000000000000007E-2</v>
      </c>
      <c r="EJ10">
        <f t="shared" si="25"/>
        <v>32.717277213685556</v>
      </c>
      <c r="EK10">
        <f t="shared" si="25"/>
        <v>32.385105898809165</v>
      </c>
      <c r="EL10">
        <f t="shared" si="25"/>
        <v>32.052934583924539</v>
      </c>
      <c r="EM10">
        <f t="shared" si="25"/>
        <v>31.720763269031668</v>
      </c>
      <c r="EN10">
        <f t="shared" si="25"/>
        <v>31.388591954130547</v>
      </c>
      <c r="EO10">
        <f t="shared" si="25"/>
        <v>31.056420639221137</v>
      </c>
      <c r="EP10">
        <f t="shared" si="25"/>
        <v>30.72424932430344</v>
      </c>
      <c r="EQ10">
        <f t="shared" si="25"/>
        <v>30.392078009377443</v>
      </c>
      <c r="ER10">
        <f t="shared" si="25"/>
        <v>30.059906694443132</v>
      </c>
      <c r="ES10">
        <f t="shared" si="25"/>
        <v>29.727735379500487</v>
      </c>
      <c r="ET10">
        <f t="shared" si="25"/>
        <v>29.395564064549507</v>
      </c>
      <c r="EU10">
        <f t="shared" si="25"/>
        <v>29.063392749590172</v>
      </c>
      <c r="EV10">
        <f t="shared" si="25"/>
        <v>28.731221434622466</v>
      </c>
      <c r="EW10">
        <f t="shared" si="25"/>
        <v>28.399050119646375</v>
      </c>
      <c r="EX10">
        <f t="shared" si="25"/>
        <v>28.06687880466189</v>
      </c>
      <c r="EY10">
        <f t="shared" si="25"/>
        <v>27.734707489668999</v>
      </c>
      <c r="EZ10">
        <f t="shared" si="17"/>
        <v>27.402536174667688</v>
      </c>
      <c r="FA10">
        <f t="shared" si="18"/>
        <v>27.070364859657939</v>
      </c>
      <c r="FB10">
        <f t="shared" si="18"/>
        <v>26.738193544639735</v>
      </c>
      <c r="FC10">
        <f t="shared" si="18"/>
        <v>26.406022229613068</v>
      </c>
      <c r="FD10">
        <f t="shared" si="18"/>
        <v>26.073850914577925</v>
      </c>
      <c r="FE10">
        <f t="shared" si="18"/>
        <v>25.74167959953429</v>
      </c>
      <c r="FF10">
        <f t="shared" si="18"/>
        <v>25.409508284482143</v>
      </c>
      <c r="FG10">
        <f t="shared" si="18"/>
        <v>25.077336969421481</v>
      </c>
      <c r="FH10">
        <f t="shared" si="18"/>
        <v>24.745165654352299</v>
      </c>
      <c r="FI10">
        <f t="shared" si="18"/>
        <v>24.412994339274555</v>
      </c>
      <c r="FJ10">
        <f t="shared" si="18"/>
        <v>24.080823024188255</v>
      </c>
      <c r="FK10">
        <f t="shared" si="18"/>
        <v>23.74865170909338</v>
      </c>
      <c r="FL10">
        <f t="shared" si="18"/>
        <v>23.416480393989932</v>
      </c>
      <c r="FM10">
        <f t="shared" si="18"/>
        <v>23.084309078877865</v>
      </c>
      <c r="FN10">
        <f t="shared" si="18"/>
        <v>22.752137763757194</v>
      </c>
      <c r="FO10">
        <f t="shared" si="18"/>
        <v>22.419966448627882</v>
      </c>
      <c r="FP10">
        <f t="shared" si="18"/>
        <v>22.087795133489927</v>
      </c>
      <c r="FQ10">
        <f t="shared" si="19"/>
        <v>21.755623818343324</v>
      </c>
      <c r="FR10">
        <f t="shared" si="19"/>
        <v>21.423452503188045</v>
      </c>
      <c r="FS10">
        <f t="shared" si="19"/>
        <v>21.091281188024084</v>
      </c>
      <c r="FT10">
        <f t="shared" si="19"/>
        <v>20.759109872851411</v>
      </c>
      <c r="FU10">
        <f t="shared" si="19"/>
        <v>20.426938557670042</v>
      </c>
      <c r="FV10">
        <f t="shared" si="19"/>
        <v>20.094767242479932</v>
      </c>
      <c r="FW10">
        <f t="shared" si="19"/>
        <v>19.76259592728108</v>
      </c>
      <c r="FX10">
        <f t="shared" si="19"/>
        <v>19.430424612073487</v>
      </c>
      <c r="FY10">
        <f t="shared" si="19"/>
        <v>19.098253296857113</v>
      </c>
      <c r="FZ10">
        <f t="shared" si="19"/>
        <v>18.766081981631956</v>
      </c>
      <c r="GA10">
        <f t="shared" si="19"/>
        <v>18.433910666397995</v>
      </c>
      <c r="GB10">
        <f t="shared" si="19"/>
        <v>18.101739351155231</v>
      </c>
      <c r="GC10">
        <f t="shared" si="19"/>
        <v>17.769568035903632</v>
      </c>
      <c r="GD10">
        <f t="shared" si="19"/>
        <v>17.437396720643189</v>
      </c>
      <c r="GE10">
        <f t="shared" si="19"/>
        <v>17.105225405373901</v>
      </c>
      <c r="GF10">
        <f t="shared" si="19"/>
        <v>16.773054090095741</v>
      </c>
      <c r="GG10">
        <f t="shared" si="20"/>
        <v>16.440882774808692</v>
      </c>
      <c r="GH10">
        <f t="shared" si="20"/>
        <v>16.108711459512744</v>
      </c>
      <c r="GI10">
        <f t="shared" si="20"/>
        <v>15.776540144207885</v>
      </c>
      <c r="GJ10">
        <f t="shared" si="20"/>
        <v>15.444368828894103</v>
      </c>
      <c r="GK10">
        <f t="shared" si="20"/>
        <v>15.112197513571378</v>
      </c>
      <c r="GL10">
        <f t="shared" si="20"/>
        <v>14.780026198239696</v>
      </c>
      <c r="GM10">
        <f t="shared" si="20"/>
        <v>14.447854882899041</v>
      </c>
      <c r="GN10">
        <f t="shared" si="20"/>
        <v>14.115683567549404</v>
      </c>
      <c r="GO10">
        <f t="shared" si="20"/>
        <v>13.783512252190768</v>
      </c>
      <c r="GP10">
        <f t="shared" si="20"/>
        <v>13.451340936823112</v>
      </c>
      <c r="GQ10">
        <f t="shared" si="20"/>
        <v>13.119169621446428</v>
      </c>
      <c r="GR10">
        <f t="shared" si="20"/>
        <v>12.786998306060703</v>
      </c>
      <c r="GS10">
        <f t="shared" si="20"/>
        <v>12.454826990665918</v>
      </c>
      <c r="GT10">
        <f t="shared" si="20"/>
        <v>12.122655675262067</v>
      </c>
      <c r="GU10">
        <f t="shared" si="20"/>
        <v>11.79048435984912</v>
      </c>
      <c r="GV10">
        <f t="shared" si="20"/>
        <v>11.458313044427076</v>
      </c>
      <c r="GW10">
        <f t="shared" si="21"/>
        <v>11.126141728995918</v>
      </c>
      <c r="GX10">
        <f>ABS(CY10-CY$2)</f>
        <v>10.793970413555623</v>
      </c>
      <c r="GY10">
        <f>ABS(CZ10-CZ$2)</f>
        <v>10.461799098106184</v>
      </c>
      <c r="GZ10">
        <f>ABS(DA10-DA$2)</f>
        <v>10.129627782647585</v>
      </c>
      <c r="HA10">
        <f t="shared" si="21"/>
        <v>9.7974564671798099</v>
      </c>
      <c r="HB10">
        <f t="shared" si="21"/>
        <v>9.4652851517028402</v>
      </c>
      <c r="HC10">
        <f t="shared" si="21"/>
        <v>9.1331138362166655</v>
      </c>
      <c r="HD10">
        <f t="shared" si="21"/>
        <v>8.800942520721275</v>
      </c>
      <c r="HE10">
        <f t="shared" si="21"/>
        <v>8.4687712052166475</v>
      </c>
      <c r="HF10">
        <f t="shared" si="21"/>
        <v>8.1365998897027687</v>
      </c>
      <c r="HG10">
        <f t="shared" si="21"/>
        <v>7.8044285741796244</v>
      </c>
      <c r="HH10">
        <f t="shared" si="21"/>
        <v>7.4722572586471969</v>
      </c>
      <c r="HI10">
        <f t="shared" si="21"/>
        <v>7.1400859431054791</v>
      </c>
      <c r="HJ10">
        <f t="shared" si="21"/>
        <v>6.8079146275544531</v>
      </c>
      <c r="HK10">
        <f t="shared" si="21"/>
        <v>6.4757433119940977</v>
      </c>
      <c r="HL10">
        <f t="shared" si="21"/>
        <v>6.1435719964243987</v>
      </c>
      <c r="HM10">
        <f t="shared" si="22"/>
        <v>5.8114006808453453</v>
      </c>
      <c r="HN10">
        <f t="shared" si="22"/>
        <v>5.4792293652569271</v>
      </c>
      <c r="HO10">
        <f t="shared" si="22"/>
        <v>5.1470580496591261</v>
      </c>
      <c r="HP10">
        <f t="shared" si="22"/>
        <v>4.8148867340519175</v>
      </c>
      <c r="HQ10">
        <f t="shared" si="22"/>
        <v>4.4827154184352942</v>
      </c>
      <c r="HR10">
        <f t="shared" si="22"/>
        <v>4.1505441028092349</v>
      </c>
      <c r="HS10">
        <f t="shared" si="22"/>
        <v>3.818372787173729</v>
      </c>
      <c r="HT10">
        <f t="shared" si="22"/>
        <v>3.4862014715287692</v>
      </c>
      <c r="HU10">
        <f t="shared" si="22"/>
        <v>3.1540301558743309</v>
      </c>
      <c r="HV10">
        <f t="shared" si="22"/>
        <v>2.8218588402103997</v>
      </c>
      <c r="HW10">
        <f t="shared" si="22"/>
        <v>2.4896875245369614</v>
      </c>
      <c r="HX10">
        <f t="shared" si="22"/>
        <v>2.1575162088539912</v>
      </c>
      <c r="HY10">
        <f t="shared" si="22"/>
        <v>1.8253448931614891</v>
      </c>
      <c r="HZ10">
        <f t="shared" si="22"/>
        <v>1.4931735774594337</v>
      </c>
      <c r="IA10">
        <f t="shared" si="22"/>
        <v>1.1610022617478108</v>
      </c>
      <c r="IB10">
        <f t="shared" si="22"/>
        <v>0.82883094602659568</v>
      </c>
      <c r="IC10">
        <f t="shared" si="23"/>
        <v>0.49665963029578819</v>
      </c>
      <c r="ID10">
        <f t="shared" si="23"/>
        <v>0.1644883145553564</v>
      </c>
      <c r="IE10">
        <f t="shared" si="23"/>
        <v>0.16768300119469615</v>
      </c>
      <c r="IF10">
        <f t="shared" si="23"/>
        <v>0.49985431695440496</v>
      </c>
      <c r="IG10">
        <f t="shared" si="26"/>
        <v>0.1644883145553564</v>
      </c>
      <c r="IH10">
        <f t="shared" si="29"/>
        <v>99</v>
      </c>
      <c r="II10">
        <v>8</v>
      </c>
      <c r="IJ10">
        <f t="shared" si="27"/>
        <v>7.0000000000000007E-2</v>
      </c>
      <c r="IK10" cm="1">
        <f t="array" ref="IK10">INDEX($AK$3:$EG$102,II10,IH10)</f>
        <v>32.684756405162858</v>
      </c>
      <c r="IL10">
        <f t="shared" si="28"/>
        <v>2.2879329483614002</v>
      </c>
    </row>
    <row r="11" spans="1:249" x14ac:dyDescent="0.25">
      <c r="A11" t="s">
        <v>69</v>
      </c>
      <c r="B11" s="44">
        <f>B7/$B9</f>
        <v>3.1875321306404247E-2</v>
      </c>
      <c r="C11" s="40">
        <f>C7/$B9</f>
        <v>7.8587756452566087E-3</v>
      </c>
      <c r="D11" s="44">
        <f>D7/$B9</f>
        <v>9.1071782892403527E-3</v>
      </c>
      <c r="E11" s="45">
        <f>E7/$B9</f>
        <v>4.8841275240901205E-2</v>
      </c>
      <c r="I11">
        <v>325</v>
      </c>
      <c r="J11">
        <f>'Emission events'!AG11</f>
        <v>0</v>
      </c>
      <c r="K11">
        <f>'Emission events'!CI11</f>
        <v>0</v>
      </c>
      <c r="L11">
        <f>'Emission events'!EK11</f>
        <v>0</v>
      </c>
      <c r="M11">
        <f>'Emission events'!GM11</f>
        <v>0</v>
      </c>
      <c r="N11">
        <f>'Emission events'!IO11</f>
        <v>0</v>
      </c>
      <c r="O11">
        <f t="shared" si="3"/>
        <v>0</v>
      </c>
      <c r="R11">
        <v>325</v>
      </c>
      <c r="S11">
        <f>'Emission events'!AL11</f>
        <v>0</v>
      </c>
      <c r="T11">
        <f>'Emission events'!CN11</f>
        <v>0</v>
      </c>
      <c r="U11">
        <f>'Emission events'!EP11</f>
        <v>0</v>
      </c>
      <c r="V11">
        <f>'Emission events'!GR11</f>
        <v>0</v>
      </c>
      <c r="W11">
        <f>'Emission events'!IT11</f>
        <v>0</v>
      </c>
      <c r="X11">
        <f t="shared" si="4"/>
        <v>0</v>
      </c>
      <c r="AA11">
        <v>325</v>
      </c>
      <c r="AB11" s="7">
        <f>'Emission events'!AQ11</f>
        <v>0</v>
      </c>
      <c r="AC11" s="7">
        <f>'Emission events'!CS11</f>
        <v>0</v>
      </c>
      <c r="AD11" s="7">
        <f>'Emission events'!EU11</f>
        <v>0</v>
      </c>
      <c r="AE11" s="7">
        <f>'Emission events'!GW11</f>
        <v>0</v>
      </c>
      <c r="AF11" s="7">
        <f>'Emission events'!IY11</f>
        <v>0</v>
      </c>
      <c r="AG11">
        <f t="shared" si="5"/>
        <v>0</v>
      </c>
      <c r="AH11" s="7">
        <f t="shared" si="6"/>
        <v>0</v>
      </c>
      <c r="AJ11" s="1">
        <v>0.08</v>
      </c>
      <c r="AK11">
        <f t="shared" si="7"/>
        <v>32.650609339094707</v>
      </c>
      <c r="AL11">
        <f t="shared" si="7"/>
        <v>32.650277492577892</v>
      </c>
      <c r="AM11">
        <f t="shared" si="7"/>
        <v>32.649945646049687</v>
      </c>
      <c r="AN11">
        <f t="shared" si="7"/>
        <v>32.649613799510071</v>
      </c>
      <c r="AO11">
        <f t="shared" si="7"/>
        <v>32.649281952959029</v>
      </c>
      <c r="AP11">
        <f t="shared" si="7"/>
        <v>32.648950106396533</v>
      </c>
      <c r="AQ11">
        <f t="shared" si="7"/>
        <v>32.648618259822577</v>
      </c>
      <c r="AR11">
        <f t="shared" si="7"/>
        <v>32.648286413237138</v>
      </c>
      <c r="AS11">
        <f t="shared" si="7"/>
        <v>32.647954566640195</v>
      </c>
      <c r="AT11">
        <f t="shared" si="7"/>
        <v>32.647622720031734</v>
      </c>
      <c r="AU11">
        <f t="shared" si="8"/>
        <v>32.647290873411734</v>
      </c>
      <c r="AV11">
        <f t="shared" si="8"/>
        <v>32.646959026780173</v>
      </c>
      <c r="AW11">
        <f t="shared" si="8"/>
        <v>32.646627180137038</v>
      </c>
      <c r="AX11">
        <f t="shared" si="8"/>
        <v>32.646295333482307</v>
      </c>
      <c r="AY11">
        <f t="shared" si="8"/>
        <v>32.645963486815958</v>
      </c>
      <c r="AZ11">
        <f t="shared" si="8"/>
        <v>32.645631640137971</v>
      </c>
      <c r="BA11">
        <f t="shared" si="8"/>
        <v>32.645299793448338</v>
      </c>
      <c r="BB11">
        <f t="shared" si="8"/>
        <v>32.644967946747038</v>
      </c>
      <c r="BC11">
        <f t="shared" si="8"/>
        <v>32.644636100034042</v>
      </c>
      <c r="BD11">
        <f t="shared" si="8"/>
        <v>32.644304253309336</v>
      </c>
      <c r="BE11">
        <f t="shared" si="9"/>
        <v>32.643972406572907</v>
      </c>
      <c r="BF11">
        <f t="shared" si="9"/>
        <v>32.643640559824732</v>
      </c>
      <c r="BG11">
        <f t="shared" si="9"/>
        <v>32.643308713064798</v>
      </c>
      <c r="BH11">
        <f t="shared" si="9"/>
        <v>32.642976866293068</v>
      </c>
      <c r="BI11">
        <f t="shared" si="9"/>
        <v>32.642645019509537</v>
      </c>
      <c r="BJ11">
        <f t="shared" si="9"/>
        <v>32.642313172714189</v>
      </c>
      <c r="BK11">
        <f t="shared" si="9"/>
        <v>32.64198132590699</v>
      </c>
      <c r="BL11">
        <f t="shared" si="9"/>
        <v>32.641649479087938</v>
      </c>
      <c r="BM11">
        <f t="shared" si="9"/>
        <v>32.641317632257</v>
      </c>
      <c r="BN11">
        <f t="shared" si="9"/>
        <v>32.640985785414166</v>
      </c>
      <c r="BO11">
        <f t="shared" si="10"/>
        <v>32.64065393855941</v>
      </c>
      <c r="BP11">
        <f t="shared" si="10"/>
        <v>32.640322091692717</v>
      </c>
      <c r="BQ11">
        <f t="shared" si="10"/>
        <v>32.639990244814072</v>
      </c>
      <c r="BR11">
        <f t="shared" si="10"/>
        <v>32.639658397923448</v>
      </c>
      <c r="BS11">
        <f t="shared" si="10"/>
        <v>32.639326551020829</v>
      </c>
      <c r="BT11">
        <f t="shared" si="10"/>
        <v>32.638994704106196</v>
      </c>
      <c r="BU11">
        <f t="shared" si="10"/>
        <v>32.638662857179526</v>
      </c>
      <c r="BV11">
        <f t="shared" si="10"/>
        <v>32.638331010240805</v>
      </c>
      <c r="BW11">
        <f t="shared" si="10"/>
        <v>32.637999163290004</v>
      </c>
      <c r="BX11">
        <f t="shared" si="10"/>
        <v>32.637667316327111</v>
      </c>
      <c r="BY11">
        <f t="shared" si="11"/>
        <v>32.637335469352109</v>
      </c>
      <c r="BZ11">
        <f t="shared" si="11"/>
        <v>32.637003622364972</v>
      </c>
      <c r="CA11">
        <f t="shared" si="11"/>
        <v>32.636671775365684</v>
      </c>
      <c r="CB11">
        <f t="shared" si="11"/>
        <v>32.636339928354225</v>
      </c>
      <c r="CC11">
        <f t="shared" si="11"/>
        <v>32.636008081330573</v>
      </c>
      <c r="CD11">
        <f t="shared" si="11"/>
        <v>32.635676234294714</v>
      </c>
      <c r="CE11">
        <f t="shared" si="11"/>
        <v>32.635344387246626</v>
      </c>
      <c r="CF11">
        <f t="shared" si="11"/>
        <v>32.635012540186288</v>
      </c>
      <c r="CG11">
        <f t="shared" si="11"/>
        <v>32.63468069311368</v>
      </c>
      <c r="CH11">
        <f t="shared" si="11"/>
        <v>32.634348846028772</v>
      </c>
      <c r="CI11">
        <f t="shared" si="12"/>
        <v>32.634016998931564</v>
      </c>
      <c r="CJ11">
        <f t="shared" si="12"/>
        <v>32.633685151822021</v>
      </c>
      <c r="CK11">
        <f t="shared" si="12"/>
        <v>32.63335330470013</v>
      </c>
      <c r="CL11">
        <f t="shared" si="12"/>
        <v>32.633021457565867</v>
      </c>
      <c r="CM11">
        <f t="shared" si="12"/>
        <v>32.63268961041922</v>
      </c>
      <c r="CN11">
        <f t="shared" si="12"/>
        <v>32.63235776326016</v>
      </c>
      <c r="CO11">
        <f t="shared" si="12"/>
        <v>32.632025916088665</v>
      </c>
      <c r="CP11">
        <f t="shared" si="12"/>
        <v>32.631694068904729</v>
      </c>
      <c r="CQ11">
        <f t="shared" si="12"/>
        <v>32.631362221708315</v>
      </c>
      <c r="CR11">
        <f t="shared" si="12"/>
        <v>32.631030374499424</v>
      </c>
      <c r="CS11">
        <f t="shared" si="13"/>
        <v>32.630698527278014</v>
      </c>
      <c r="CT11">
        <f t="shared" si="13"/>
        <v>32.630366680044077</v>
      </c>
      <c r="CU11">
        <f t="shared" si="13"/>
        <v>32.630034832797584</v>
      </c>
      <c r="CV11">
        <f t="shared" si="13"/>
        <v>32.629702985538522</v>
      </c>
      <c r="CW11">
        <f t="shared" si="13"/>
        <v>32.629371138266869</v>
      </c>
      <c r="CX11">
        <f t="shared" si="13"/>
        <v>32.629039290982597</v>
      </c>
      <c r="CY11">
        <f t="shared" si="13"/>
        <v>32.628707443685705</v>
      </c>
      <c r="CZ11">
        <f t="shared" si="13"/>
        <v>32.628375596376152</v>
      </c>
      <c r="DA11">
        <f t="shared" si="13"/>
        <v>32.62804374905393</v>
      </c>
      <c r="DB11">
        <f t="shared" si="13"/>
        <v>32.62771190171901</v>
      </c>
      <c r="DC11">
        <f t="shared" si="14"/>
        <v>32.627380054371379</v>
      </c>
      <c r="DD11">
        <f t="shared" si="14"/>
        <v>32.627048207011022</v>
      </c>
      <c r="DE11">
        <f t="shared" si="14"/>
        <v>32.626716359637904</v>
      </c>
      <c r="DF11">
        <f t="shared" si="14"/>
        <v>32.626384512252002</v>
      </c>
      <c r="DG11">
        <f t="shared" si="14"/>
        <v>32.626052664853312</v>
      </c>
      <c r="DH11">
        <f t="shared" si="14"/>
        <v>32.625720817441803</v>
      </c>
      <c r="DI11">
        <f t="shared" si="14"/>
        <v>32.625388970017454</v>
      </c>
      <c r="DJ11">
        <f t="shared" si="14"/>
        <v>32.625057122580245</v>
      </c>
      <c r="DK11">
        <f t="shared" si="14"/>
        <v>32.62472527513016</v>
      </c>
      <c r="DL11">
        <f t="shared" si="14"/>
        <v>32.624393427667172</v>
      </c>
      <c r="DM11">
        <f t="shared" si="15"/>
        <v>32.624061580191267</v>
      </c>
      <c r="DN11">
        <f t="shared" si="15"/>
        <v>32.623729732702415</v>
      </c>
      <c r="DO11">
        <f t="shared" si="15"/>
        <v>32.623397885200603</v>
      </c>
      <c r="DP11">
        <f t="shared" si="15"/>
        <v>32.623066037685817</v>
      </c>
      <c r="DQ11">
        <f t="shared" si="15"/>
        <v>32.62273419015802</v>
      </c>
      <c r="DR11">
        <f t="shared" si="15"/>
        <v>32.622402342617193</v>
      </c>
      <c r="DS11">
        <f t="shared" si="15"/>
        <v>32.622070495063319</v>
      </c>
      <c r="DT11">
        <f t="shared" si="15"/>
        <v>32.621738647496379</v>
      </c>
      <c r="DU11">
        <f t="shared" si="15"/>
        <v>32.621406799916343</v>
      </c>
      <c r="DV11">
        <f t="shared" si="15"/>
        <v>32.621074952323205</v>
      </c>
      <c r="DW11">
        <f t="shared" si="16"/>
        <v>32.620743104716929</v>
      </c>
      <c r="DX11">
        <f t="shared" si="16"/>
        <v>32.620411257097508</v>
      </c>
      <c r="DY11">
        <f t="shared" si="16"/>
        <v>32.620079409464907</v>
      </c>
      <c r="DZ11">
        <f t="shared" si="16"/>
        <v>32.619747561819111</v>
      </c>
      <c r="EA11">
        <f t="shared" si="16"/>
        <v>32.619415714160105</v>
      </c>
      <c r="EB11">
        <f t="shared" si="16"/>
        <v>32.619083866487856</v>
      </c>
      <c r="EC11">
        <f t="shared" si="16"/>
        <v>32.618752018802354</v>
      </c>
      <c r="ED11">
        <f t="shared" si="16"/>
        <v>32.618420171103566</v>
      </c>
      <c r="EE11">
        <f t="shared" si="16"/>
        <v>32.618088323391476</v>
      </c>
      <c r="EF11">
        <f t="shared" si="16"/>
        <v>32.617756475666056</v>
      </c>
      <c r="EG11">
        <f t="shared" si="16"/>
        <v>32.617424627927299</v>
      </c>
      <c r="EI11">
        <f t="shared" si="24"/>
        <v>0.08</v>
      </c>
      <c r="EJ11">
        <f t="shared" si="25"/>
        <v>32.650609339094707</v>
      </c>
      <c r="EK11">
        <f t="shared" si="25"/>
        <v>32.318438022265568</v>
      </c>
      <c r="EL11">
        <f t="shared" si="25"/>
        <v>31.986266705425045</v>
      </c>
      <c r="EM11">
        <f t="shared" si="25"/>
        <v>31.654095388573108</v>
      </c>
      <c r="EN11">
        <f t="shared" si="25"/>
        <v>31.321924071709745</v>
      </c>
      <c r="EO11">
        <f t="shared" si="25"/>
        <v>30.989752754834925</v>
      </c>
      <c r="EP11">
        <f t="shared" si="25"/>
        <v>30.657581437948647</v>
      </c>
      <c r="EQ11">
        <f t="shared" si="25"/>
        <v>30.325410121050886</v>
      </c>
      <c r="ER11">
        <f t="shared" si="25"/>
        <v>29.993238804141622</v>
      </c>
      <c r="ES11">
        <f t="shared" si="25"/>
        <v>29.661067487220841</v>
      </c>
      <c r="ET11">
        <f t="shared" si="25"/>
        <v>29.32889617028852</v>
      </c>
      <c r="EU11">
        <f t="shared" si="25"/>
        <v>28.996724853344638</v>
      </c>
      <c r="EV11">
        <f t="shared" si="25"/>
        <v>28.664553536389182</v>
      </c>
      <c r="EW11">
        <f t="shared" si="25"/>
        <v>28.332382219422129</v>
      </c>
      <c r="EX11">
        <f t="shared" si="25"/>
        <v>28.000210902443456</v>
      </c>
      <c r="EY11">
        <f t="shared" si="25"/>
        <v>27.668039585453151</v>
      </c>
      <c r="EZ11">
        <f t="shared" si="17"/>
        <v>27.335868268451193</v>
      </c>
      <c r="FA11">
        <f t="shared" si="18"/>
        <v>27.003696951437572</v>
      </c>
      <c r="FB11">
        <f t="shared" si="18"/>
        <v>26.671525634412255</v>
      </c>
      <c r="FC11">
        <f t="shared" si="18"/>
        <v>26.339354317375228</v>
      </c>
      <c r="FD11">
        <f t="shared" si="18"/>
        <v>26.007183000326478</v>
      </c>
      <c r="FE11">
        <f t="shared" si="18"/>
        <v>25.675011683265982</v>
      </c>
      <c r="FF11">
        <f t="shared" si="18"/>
        <v>25.342840366193727</v>
      </c>
      <c r="FG11">
        <f t="shared" si="18"/>
        <v>25.010669049109673</v>
      </c>
      <c r="FH11">
        <f t="shared" si="18"/>
        <v>24.678497732013824</v>
      </c>
      <c r="FI11">
        <f t="shared" si="18"/>
        <v>24.346326414906152</v>
      </c>
      <c r="FJ11">
        <f t="shared" si="18"/>
        <v>24.014155097786634</v>
      </c>
      <c r="FK11">
        <f t="shared" si="18"/>
        <v>23.681983780655258</v>
      </c>
      <c r="FL11">
        <f t="shared" si="18"/>
        <v>23.349812463511999</v>
      </c>
      <c r="FM11">
        <f t="shared" si="18"/>
        <v>23.017641146356844</v>
      </c>
      <c r="FN11">
        <f t="shared" si="18"/>
        <v>22.685469829189767</v>
      </c>
      <c r="FO11">
        <f t="shared" si="18"/>
        <v>22.353298512010753</v>
      </c>
      <c r="FP11">
        <f t="shared" si="18"/>
        <v>22.021127194819783</v>
      </c>
      <c r="FQ11">
        <f t="shared" si="19"/>
        <v>21.688955877616841</v>
      </c>
      <c r="FR11">
        <f t="shared" si="19"/>
        <v>21.356784560401898</v>
      </c>
      <c r="FS11">
        <f t="shared" si="19"/>
        <v>21.024613243174947</v>
      </c>
      <c r="FT11">
        <f t="shared" si="19"/>
        <v>20.692441925935952</v>
      </c>
      <c r="FU11">
        <f t="shared" si="19"/>
        <v>20.360270608684914</v>
      </c>
      <c r="FV11">
        <f t="shared" si="19"/>
        <v>20.028099291421789</v>
      </c>
      <c r="FW11">
        <f t="shared" si="19"/>
        <v>19.695927974146574</v>
      </c>
      <c r="FX11">
        <f t="shared" si="19"/>
        <v>19.363756656859252</v>
      </c>
      <c r="FY11">
        <f t="shared" si="19"/>
        <v>19.031585339559793</v>
      </c>
      <c r="FZ11">
        <f t="shared" si="19"/>
        <v>18.699414022248185</v>
      </c>
      <c r="GA11">
        <f t="shared" si="19"/>
        <v>18.367242704924404</v>
      </c>
      <c r="GB11">
        <f t="shared" si="19"/>
        <v>18.035071387588431</v>
      </c>
      <c r="GC11">
        <f t="shared" si="19"/>
        <v>17.702900070240247</v>
      </c>
      <c r="GD11">
        <f t="shared" si="19"/>
        <v>17.370728752879838</v>
      </c>
      <c r="GE11">
        <f t="shared" si="19"/>
        <v>17.03855743550718</v>
      </c>
      <c r="GF11">
        <f t="shared" si="19"/>
        <v>16.706386118122253</v>
      </c>
      <c r="GG11">
        <f t="shared" si="20"/>
        <v>16.374214800725021</v>
      </c>
      <c r="GH11">
        <f t="shared" si="20"/>
        <v>16.042043483315492</v>
      </c>
      <c r="GI11">
        <f t="shared" si="20"/>
        <v>15.709872165893628</v>
      </c>
      <c r="GJ11">
        <f t="shared" si="20"/>
        <v>15.377700848459416</v>
      </c>
      <c r="GK11">
        <f t="shared" si="20"/>
        <v>15.045529531012829</v>
      </c>
      <c r="GL11">
        <f t="shared" si="20"/>
        <v>14.71335821355386</v>
      </c>
      <c r="GM11">
        <f t="shared" si="20"/>
        <v>14.381186896082479</v>
      </c>
      <c r="GN11">
        <f t="shared" si="20"/>
        <v>14.049015578598663</v>
      </c>
      <c r="GO11">
        <f t="shared" si="20"/>
        <v>13.716844261102409</v>
      </c>
      <c r="GP11">
        <f t="shared" si="20"/>
        <v>13.384672943593674</v>
      </c>
      <c r="GQ11">
        <f t="shared" si="20"/>
        <v>13.052501626072459</v>
      </c>
      <c r="GR11">
        <f t="shared" si="20"/>
        <v>12.720330308538728</v>
      </c>
      <c r="GS11">
        <f t="shared" si="20"/>
        <v>12.388158990992469</v>
      </c>
      <c r="GT11">
        <f t="shared" si="20"/>
        <v>12.055987673433656</v>
      </c>
      <c r="GU11">
        <f t="shared" si="20"/>
        <v>11.723816355862272</v>
      </c>
      <c r="GV11">
        <f t="shared" si="20"/>
        <v>11.391645038278295</v>
      </c>
      <c r="GW11">
        <f t="shared" si="21"/>
        <v>11.059473720681702</v>
      </c>
      <c r="GX11">
        <f t="shared" si="21"/>
        <v>10.727302403072489</v>
      </c>
      <c r="GY11">
        <f t="shared" si="21"/>
        <v>10.395131085450615</v>
      </c>
      <c r="GZ11">
        <f t="shared" si="21"/>
        <v>10.062959767816071</v>
      </c>
      <c r="HA11">
        <f t="shared" si="21"/>
        <v>9.7307884501688342</v>
      </c>
      <c r="HB11">
        <f t="shared" si="21"/>
        <v>9.3986171325088783</v>
      </c>
      <c r="HC11">
        <f t="shared" si="21"/>
        <v>9.0664458148362002</v>
      </c>
      <c r="HD11">
        <f t="shared" si="21"/>
        <v>8.7342744971507607</v>
      </c>
      <c r="HE11">
        <f t="shared" si="21"/>
        <v>8.4021031794525385</v>
      </c>
      <c r="HF11">
        <f t="shared" si="21"/>
        <v>8.0699318617415265</v>
      </c>
      <c r="HG11">
        <f t="shared" si="21"/>
        <v>7.7377605440176964</v>
      </c>
      <c r="HH11">
        <f t="shared" si="21"/>
        <v>7.4055892262810232</v>
      </c>
      <c r="HI11">
        <f t="shared" si="21"/>
        <v>7.0734179085314928</v>
      </c>
      <c r="HJ11">
        <f t="shared" si="21"/>
        <v>6.7412465907690873</v>
      </c>
      <c r="HK11">
        <f t="shared" si="21"/>
        <v>6.4090752729937783</v>
      </c>
      <c r="HL11">
        <f t="shared" si="21"/>
        <v>6.0769039552055517</v>
      </c>
      <c r="HM11">
        <f t="shared" si="22"/>
        <v>5.7447326374043755</v>
      </c>
      <c r="HN11">
        <f t="shared" si="22"/>
        <v>5.412561319590246</v>
      </c>
      <c r="HO11">
        <f t="shared" si="22"/>
        <v>5.0803900017631385</v>
      </c>
      <c r="HP11">
        <f t="shared" si="22"/>
        <v>4.7482186839230209</v>
      </c>
      <c r="HQ11">
        <f t="shared" si="22"/>
        <v>4.416047366069872</v>
      </c>
      <c r="HR11">
        <f t="shared" si="22"/>
        <v>4.0838760482036776</v>
      </c>
      <c r="HS11">
        <f t="shared" si="22"/>
        <v>3.7517047303244127</v>
      </c>
      <c r="HT11">
        <f t="shared" si="22"/>
        <v>3.419533412432056</v>
      </c>
      <c r="HU11">
        <f t="shared" si="22"/>
        <v>3.0873620945265969</v>
      </c>
      <c r="HV11">
        <f t="shared" si="22"/>
        <v>2.7551907766079999</v>
      </c>
      <c r="HW11">
        <f t="shared" si="22"/>
        <v>2.4230194586762579</v>
      </c>
      <c r="HX11">
        <f t="shared" si="22"/>
        <v>2.0908481407313317</v>
      </c>
      <c r="HY11">
        <f t="shared" si="22"/>
        <v>1.7586768227732144</v>
      </c>
      <c r="HZ11">
        <f t="shared" si="22"/>
        <v>1.4265055048018915</v>
      </c>
      <c r="IA11">
        <f t="shared" si="22"/>
        <v>1.0943341868173206</v>
      </c>
      <c r="IB11">
        <f t="shared" si="22"/>
        <v>0.76216286881949813</v>
      </c>
      <c r="IC11">
        <f t="shared" si="23"/>
        <v>0.42999155080838847</v>
      </c>
      <c r="ID11">
        <f t="shared" si="23"/>
        <v>9.7820232783973893E-2</v>
      </c>
      <c r="IE11">
        <f t="shared" si="23"/>
        <v>0.23435108525376336</v>
      </c>
      <c r="IF11">
        <f t="shared" si="23"/>
        <v>0.5665224033048446</v>
      </c>
      <c r="IG11">
        <f t="shared" si="26"/>
        <v>9.7820232783973893E-2</v>
      </c>
      <c r="IH11">
        <f t="shared" si="29"/>
        <v>99</v>
      </c>
      <c r="II11">
        <v>9</v>
      </c>
      <c r="IJ11">
        <f t="shared" si="27"/>
        <v>0.08</v>
      </c>
      <c r="IK11" cm="1">
        <f t="array" ref="IK11">INDEX($AK$3:$EG$102,II11,IH11)</f>
        <v>32.618088323391476</v>
      </c>
      <c r="IL11">
        <f t="shared" si="28"/>
        <v>2.609447065871318</v>
      </c>
    </row>
    <row r="12" spans="1:249" x14ac:dyDescent="0.25">
      <c r="A12" t="s">
        <v>75</v>
      </c>
      <c r="B12" s="27">
        <f>AVT!T5</f>
        <v>0.66746912094560407</v>
      </c>
      <c r="C12" s="17"/>
      <c r="D12" s="17"/>
      <c r="E12" s="17"/>
      <c r="I12">
        <v>330</v>
      </c>
      <c r="J12">
        <f>'Emission events'!AG12</f>
        <v>0</v>
      </c>
      <c r="K12">
        <f>'Emission events'!CI12</f>
        <v>0</v>
      </c>
      <c r="L12">
        <f>'Emission events'!EK12</f>
        <v>0</v>
      </c>
      <c r="M12">
        <f>'Emission events'!GM12</f>
        <v>0</v>
      </c>
      <c r="N12">
        <f>'Emission events'!IO12</f>
        <v>0</v>
      </c>
      <c r="O12">
        <f t="shared" si="3"/>
        <v>0</v>
      </c>
      <c r="R12">
        <v>330</v>
      </c>
      <c r="S12">
        <f>'Emission events'!AL12</f>
        <v>0</v>
      </c>
      <c r="T12">
        <f>'Emission events'!CN12</f>
        <v>0</v>
      </c>
      <c r="U12">
        <f>'Emission events'!EP12</f>
        <v>0</v>
      </c>
      <c r="V12">
        <f>'Emission events'!GR12</f>
        <v>0</v>
      </c>
      <c r="W12">
        <f>'Emission events'!IT12</f>
        <v>0</v>
      </c>
      <c r="X12">
        <f t="shared" si="4"/>
        <v>0</v>
      </c>
      <c r="AA12">
        <v>330</v>
      </c>
      <c r="AB12" s="7">
        <f>'Emission events'!AQ12</f>
        <v>0</v>
      </c>
      <c r="AC12" s="7">
        <f>'Emission events'!CS12</f>
        <v>0</v>
      </c>
      <c r="AD12" s="7">
        <f>'Emission events'!EU12</f>
        <v>0</v>
      </c>
      <c r="AE12" s="7">
        <f>'Emission events'!GW12</f>
        <v>0</v>
      </c>
      <c r="AF12" s="7">
        <f>'Emission events'!IY12</f>
        <v>0</v>
      </c>
      <c r="AG12">
        <f t="shared" si="5"/>
        <v>0</v>
      </c>
      <c r="AH12" s="7">
        <f t="shared" si="6"/>
        <v>0</v>
      </c>
      <c r="AJ12" s="1">
        <v>0.09</v>
      </c>
      <c r="AK12">
        <f t="shared" si="7"/>
        <v>32.58394100143294</v>
      </c>
      <c r="AL12">
        <f t="shared" si="7"/>
        <v>32.58360915221477</v>
      </c>
      <c r="AM12">
        <f t="shared" si="7"/>
        <v>32.583277302980846</v>
      </c>
      <c r="AN12">
        <f t="shared" si="7"/>
        <v>32.582945453731135</v>
      </c>
      <c r="AO12">
        <f t="shared" si="7"/>
        <v>32.582613604465621</v>
      </c>
      <c r="AP12">
        <f t="shared" si="7"/>
        <v>32.582281755184269</v>
      </c>
      <c r="AQ12">
        <f t="shared" si="7"/>
        <v>32.581949905887051</v>
      </c>
      <c r="AR12">
        <f t="shared" si="7"/>
        <v>32.581618056573951</v>
      </c>
      <c r="AS12">
        <f t="shared" si="7"/>
        <v>32.581286207244936</v>
      </c>
      <c r="AT12">
        <f t="shared" si="7"/>
        <v>32.580954357899984</v>
      </c>
      <c r="AU12">
        <f t="shared" si="8"/>
        <v>32.580622508539072</v>
      </c>
      <c r="AV12">
        <f t="shared" si="8"/>
        <v>32.580290659162166</v>
      </c>
      <c r="AW12">
        <f t="shared" si="8"/>
        <v>32.579958809769245</v>
      </c>
      <c r="AX12">
        <f t="shared" si="8"/>
        <v>32.579626960360287</v>
      </c>
      <c r="AY12">
        <f t="shared" si="8"/>
        <v>32.579295110935263</v>
      </c>
      <c r="AZ12">
        <f t="shared" si="8"/>
        <v>32.578963261494138</v>
      </c>
      <c r="BA12">
        <f t="shared" si="8"/>
        <v>32.578631412036898</v>
      </c>
      <c r="BB12">
        <f t="shared" si="8"/>
        <v>32.578299562563522</v>
      </c>
      <c r="BC12">
        <f t="shared" si="8"/>
        <v>32.577967713073967</v>
      </c>
      <c r="BD12">
        <f t="shared" si="8"/>
        <v>32.577635863568219</v>
      </c>
      <c r="BE12">
        <f t="shared" si="9"/>
        <v>32.577304014046241</v>
      </c>
      <c r="BF12">
        <f t="shared" si="9"/>
        <v>32.576972164508014</v>
      </c>
      <c r="BG12">
        <f t="shared" si="9"/>
        <v>32.576640314953515</v>
      </c>
      <c r="BH12">
        <f t="shared" si="9"/>
        <v>32.576308465382709</v>
      </c>
      <c r="BI12">
        <f t="shared" si="9"/>
        <v>32.575976615795575</v>
      </c>
      <c r="BJ12">
        <f t="shared" si="9"/>
        <v>32.575644766192092</v>
      </c>
      <c r="BK12">
        <f t="shared" si="9"/>
        <v>32.575312916572223</v>
      </c>
      <c r="BL12">
        <f t="shared" si="9"/>
        <v>32.574981066935948</v>
      </c>
      <c r="BM12">
        <f t="shared" si="9"/>
        <v>32.574649217283238</v>
      </c>
      <c r="BN12">
        <f t="shared" si="9"/>
        <v>32.574317367614071</v>
      </c>
      <c r="BO12">
        <f t="shared" si="10"/>
        <v>32.573985517928413</v>
      </c>
      <c r="BP12">
        <f t="shared" si="10"/>
        <v>32.573653668226235</v>
      </c>
      <c r="BQ12">
        <f t="shared" si="10"/>
        <v>32.573321818507523</v>
      </c>
      <c r="BR12">
        <f t="shared" si="10"/>
        <v>32.572989968772241</v>
      </c>
      <c r="BS12">
        <f t="shared" si="10"/>
        <v>32.57265811902036</v>
      </c>
      <c r="BT12">
        <f t="shared" si="10"/>
        <v>32.572326269251867</v>
      </c>
      <c r="BU12">
        <f t="shared" si="10"/>
        <v>32.571994419466719</v>
      </c>
      <c r="BV12">
        <f t="shared" si="10"/>
        <v>32.571662569664895</v>
      </c>
      <c r="BW12">
        <f t="shared" si="10"/>
        <v>32.571330719846372</v>
      </c>
      <c r="BX12">
        <f t="shared" si="10"/>
        <v>32.570998870011124</v>
      </c>
      <c r="BY12">
        <f t="shared" si="11"/>
        <v>32.570667020159114</v>
      </c>
      <c r="BZ12">
        <f t="shared" si="11"/>
        <v>32.570335170290328</v>
      </c>
      <c r="CA12">
        <f t="shared" si="11"/>
        <v>32.570003320404723</v>
      </c>
      <c r="CB12">
        <f t="shared" si="11"/>
        <v>32.569671470502286</v>
      </c>
      <c r="CC12">
        <f t="shared" si="11"/>
        <v>32.56933962058298</v>
      </c>
      <c r="CD12">
        <f t="shared" si="11"/>
        <v>32.569007770646785</v>
      </c>
      <c r="CE12">
        <f t="shared" si="11"/>
        <v>32.568675920693671</v>
      </c>
      <c r="CF12">
        <f t="shared" si="11"/>
        <v>32.568344070723604</v>
      </c>
      <c r="CG12">
        <f t="shared" si="11"/>
        <v>32.56801222073657</v>
      </c>
      <c r="CH12">
        <f t="shared" si="11"/>
        <v>32.567680370732532</v>
      </c>
      <c r="CI12">
        <f t="shared" si="12"/>
        <v>32.567348520711462</v>
      </c>
      <c r="CJ12">
        <f t="shared" si="12"/>
        <v>32.56701667067334</v>
      </c>
      <c r="CK12">
        <f t="shared" si="12"/>
        <v>32.566684820618136</v>
      </c>
      <c r="CL12">
        <f t="shared" si="12"/>
        <v>32.566352970545822</v>
      </c>
      <c r="CM12">
        <f t="shared" si="12"/>
        <v>32.566021120456362</v>
      </c>
      <c r="CN12">
        <f t="shared" si="12"/>
        <v>32.565689270349736</v>
      </c>
      <c r="CO12">
        <f t="shared" si="12"/>
        <v>32.565357420225922</v>
      </c>
      <c r="CP12">
        <f t="shared" si="12"/>
        <v>32.565025570084877</v>
      </c>
      <c r="CQ12">
        <f t="shared" si="12"/>
        <v>32.564693719926581</v>
      </c>
      <c r="CR12">
        <f t="shared" si="12"/>
        <v>32.564361869751011</v>
      </c>
      <c r="CS12">
        <f t="shared" si="13"/>
        <v>32.564030019558132</v>
      </c>
      <c r="CT12">
        <f t="shared" si="13"/>
        <v>32.563698169347923</v>
      </c>
      <c r="CU12">
        <f t="shared" si="13"/>
        <v>32.563366319120348</v>
      </c>
      <c r="CV12">
        <f t="shared" si="13"/>
        <v>32.563034468875379</v>
      </c>
      <c r="CW12">
        <f t="shared" si="13"/>
        <v>32.562702618612995</v>
      </c>
      <c r="CX12">
        <f t="shared" si="13"/>
        <v>32.562370768333167</v>
      </c>
      <c r="CY12">
        <f t="shared" si="13"/>
        <v>32.562038918035874</v>
      </c>
      <c r="CZ12">
        <f t="shared" si="13"/>
        <v>32.561707067721066</v>
      </c>
      <c r="DA12">
        <f t="shared" si="13"/>
        <v>32.561375217388722</v>
      </c>
      <c r="DB12">
        <f t="shared" si="13"/>
        <v>32.561043367038828</v>
      </c>
      <c r="DC12">
        <f t="shared" si="14"/>
        <v>32.56071151667134</v>
      </c>
      <c r="DD12">
        <f t="shared" si="14"/>
        <v>32.560379666286238</v>
      </c>
      <c r="DE12">
        <f t="shared" si="14"/>
        <v>32.560047815883486</v>
      </c>
      <c r="DF12">
        <f t="shared" si="14"/>
        <v>32.559715965463063</v>
      </c>
      <c r="DG12">
        <f t="shared" si="14"/>
        <v>32.55938411502494</v>
      </c>
      <c r="DH12">
        <f t="shared" si="14"/>
        <v>32.55905226456909</v>
      </c>
      <c r="DI12">
        <f t="shared" si="14"/>
        <v>32.558720414095475</v>
      </c>
      <c r="DJ12">
        <f t="shared" si="14"/>
        <v>32.558388563604069</v>
      </c>
      <c r="DK12">
        <f t="shared" si="14"/>
        <v>32.558056713094857</v>
      </c>
      <c r="DL12">
        <f t="shared" si="14"/>
        <v>32.557724862567795</v>
      </c>
      <c r="DM12">
        <f t="shared" si="15"/>
        <v>32.557393012022857</v>
      </c>
      <c r="DN12">
        <f t="shared" si="15"/>
        <v>32.557061161460012</v>
      </c>
      <c r="DO12">
        <f t="shared" si="15"/>
        <v>32.556729310879234</v>
      </c>
      <c r="DP12">
        <f t="shared" si="15"/>
        <v>32.5563974602805</v>
      </c>
      <c r="DQ12">
        <f t="shared" si="15"/>
        <v>32.556065609663776</v>
      </c>
      <c r="DR12">
        <f t="shared" si="15"/>
        <v>32.555733759029032</v>
      </c>
      <c r="DS12">
        <f t="shared" si="15"/>
        <v>32.555401908376233</v>
      </c>
      <c r="DT12">
        <f t="shared" si="15"/>
        <v>32.555070057705365</v>
      </c>
      <c r="DU12">
        <f t="shared" si="15"/>
        <v>32.554738207016385</v>
      </c>
      <c r="DV12">
        <f t="shared" si="15"/>
        <v>32.554406356309265</v>
      </c>
      <c r="DW12">
        <f t="shared" si="16"/>
        <v>32.554074505583991</v>
      </c>
      <c r="DX12">
        <f t="shared" si="16"/>
        <v>32.553742654840519</v>
      </c>
      <c r="DY12">
        <f t="shared" si="16"/>
        <v>32.553410804078815</v>
      </c>
      <c r="DZ12">
        <f t="shared" si="16"/>
        <v>32.553078953298865</v>
      </c>
      <c r="EA12">
        <f t="shared" si="16"/>
        <v>32.552747102500625</v>
      </c>
      <c r="EB12">
        <f t="shared" si="16"/>
        <v>32.552415251684074</v>
      </c>
      <c r="EC12">
        <f t="shared" si="16"/>
        <v>32.552083400849185</v>
      </c>
      <c r="ED12">
        <f t="shared" si="16"/>
        <v>32.551751549995913</v>
      </c>
      <c r="EE12">
        <f t="shared" si="16"/>
        <v>32.551419699124253</v>
      </c>
      <c r="EF12">
        <f t="shared" si="16"/>
        <v>32.551087848234154</v>
      </c>
      <c r="EG12">
        <f t="shared" si="16"/>
        <v>32.550755997325595</v>
      </c>
      <c r="EI12">
        <f t="shared" si="24"/>
        <v>0.09</v>
      </c>
      <c r="EJ12">
        <f t="shared" si="25"/>
        <v>32.58394100143294</v>
      </c>
      <c r="EK12">
        <f t="shared" si="25"/>
        <v>32.251769681902445</v>
      </c>
      <c r="EL12">
        <f t="shared" si="25"/>
        <v>31.919598362356204</v>
      </c>
      <c r="EM12">
        <f t="shared" si="25"/>
        <v>31.587427042794172</v>
      </c>
      <c r="EN12">
        <f t="shared" si="25"/>
        <v>31.255255723216337</v>
      </c>
      <c r="EO12">
        <f t="shared" si="25"/>
        <v>30.92308440362266</v>
      </c>
      <c r="EP12">
        <f t="shared" si="25"/>
        <v>30.59091308401312</v>
      </c>
      <c r="EQ12">
        <f t="shared" si="25"/>
        <v>30.2587417643877</v>
      </c>
      <c r="ER12">
        <f t="shared" si="25"/>
        <v>29.926570444746364</v>
      </c>
      <c r="ES12">
        <f t="shared" si="25"/>
        <v>29.59439912508909</v>
      </c>
      <c r="ET12">
        <f t="shared" si="25"/>
        <v>29.262227805415858</v>
      </c>
      <c r="EU12">
        <f t="shared" si="25"/>
        <v>28.930056485726631</v>
      </c>
      <c r="EV12">
        <f t="shared" si="25"/>
        <v>28.597885166021388</v>
      </c>
      <c r="EW12">
        <f t="shared" si="25"/>
        <v>28.265713846300109</v>
      </c>
      <c r="EX12">
        <f t="shared" si="25"/>
        <v>27.933542526562761</v>
      </c>
      <c r="EY12">
        <f t="shared" si="25"/>
        <v>27.601371206809318</v>
      </c>
      <c r="EZ12">
        <f t="shared" si="17"/>
        <v>27.269199887039754</v>
      </c>
      <c r="FA12">
        <f t="shared" si="18"/>
        <v>26.937028567254057</v>
      </c>
      <c r="FB12">
        <f t="shared" si="18"/>
        <v>26.604857247452181</v>
      </c>
      <c r="FC12">
        <f t="shared" si="18"/>
        <v>26.272685927634111</v>
      </c>
      <c r="FD12">
        <f t="shared" si="18"/>
        <v>25.940514607799813</v>
      </c>
      <c r="FE12">
        <f t="shared" si="18"/>
        <v>25.608343287949264</v>
      </c>
      <c r="FF12">
        <f t="shared" si="18"/>
        <v>25.276171968082444</v>
      </c>
      <c r="FG12">
        <f t="shared" si="18"/>
        <v>24.944000648199314</v>
      </c>
      <c r="FH12">
        <f t="shared" si="18"/>
        <v>24.611829328299862</v>
      </c>
      <c r="FI12">
        <f t="shared" si="18"/>
        <v>24.279658008384054</v>
      </c>
      <c r="FJ12">
        <f t="shared" si="18"/>
        <v>23.947486688451868</v>
      </c>
      <c r="FK12">
        <f t="shared" si="18"/>
        <v>23.615315368503268</v>
      </c>
      <c r="FL12">
        <f t="shared" si="18"/>
        <v>23.283144048538237</v>
      </c>
      <c r="FM12">
        <f t="shared" si="18"/>
        <v>22.950972728556749</v>
      </c>
      <c r="FN12">
        <f t="shared" si="18"/>
        <v>22.61880140855877</v>
      </c>
      <c r="FO12">
        <f t="shared" si="18"/>
        <v>22.286630088544271</v>
      </c>
      <c r="FP12">
        <f t="shared" si="18"/>
        <v>21.954458768513234</v>
      </c>
      <c r="FQ12">
        <f t="shared" si="19"/>
        <v>21.622287448465634</v>
      </c>
      <c r="FR12">
        <f t="shared" si="19"/>
        <v>21.290116128401429</v>
      </c>
      <c r="FS12">
        <f t="shared" si="19"/>
        <v>20.957944808320619</v>
      </c>
      <c r="FT12">
        <f t="shared" si="19"/>
        <v>20.625773488223146</v>
      </c>
      <c r="FU12">
        <f t="shared" si="19"/>
        <v>20.293602168109004</v>
      </c>
      <c r="FV12">
        <f t="shared" si="19"/>
        <v>19.961430847978157</v>
      </c>
      <c r="FW12">
        <f t="shared" si="19"/>
        <v>19.629259527830587</v>
      </c>
      <c r="FX12">
        <f t="shared" si="19"/>
        <v>19.297088207666256</v>
      </c>
      <c r="FY12">
        <f t="shared" si="19"/>
        <v>18.964916887485149</v>
      </c>
      <c r="FZ12">
        <f t="shared" si="19"/>
        <v>18.632745567287223</v>
      </c>
      <c r="GA12">
        <f t="shared" si="19"/>
        <v>18.300574247072465</v>
      </c>
      <c r="GB12">
        <f t="shared" si="19"/>
        <v>17.968402926840838</v>
      </c>
      <c r="GC12">
        <f t="shared" si="19"/>
        <v>17.636231606592318</v>
      </c>
      <c r="GD12">
        <f t="shared" si="19"/>
        <v>17.304060286326884</v>
      </c>
      <c r="GE12">
        <f t="shared" si="19"/>
        <v>16.971888966044496</v>
      </c>
      <c r="GF12">
        <f t="shared" si="19"/>
        <v>16.639717645745144</v>
      </c>
      <c r="GG12">
        <f t="shared" si="20"/>
        <v>16.307546325428781</v>
      </c>
      <c r="GH12">
        <f t="shared" si="20"/>
        <v>15.97537500509539</v>
      </c>
      <c r="GI12">
        <f t="shared" si="20"/>
        <v>15.643203684744947</v>
      </c>
      <c r="GJ12">
        <f t="shared" si="20"/>
        <v>15.311032364377422</v>
      </c>
      <c r="GK12">
        <f t="shared" si="20"/>
        <v>14.978861043992783</v>
      </c>
      <c r="GL12">
        <f t="shared" si="20"/>
        <v>14.646689723591003</v>
      </c>
      <c r="GM12">
        <f t="shared" si="20"/>
        <v>14.314518403172055</v>
      </c>
      <c r="GN12">
        <f t="shared" si="20"/>
        <v>13.98234708273592</v>
      </c>
      <c r="GO12">
        <f t="shared" si="20"/>
        <v>13.650175762282558</v>
      </c>
      <c r="GP12">
        <f t="shared" si="20"/>
        <v>13.31800444181194</v>
      </c>
      <c r="GQ12">
        <f t="shared" si="20"/>
        <v>12.985833121324045</v>
      </c>
      <c r="GR12">
        <f t="shared" si="20"/>
        <v>12.653661800818846</v>
      </c>
      <c r="GS12">
        <f t="shared" si="20"/>
        <v>12.321490480296315</v>
      </c>
      <c r="GT12">
        <f t="shared" si="20"/>
        <v>11.98931915975642</v>
      </c>
      <c r="GU12">
        <f t="shared" si="20"/>
        <v>11.65714783919913</v>
      </c>
      <c r="GV12">
        <f t="shared" si="20"/>
        <v>11.324976518624421</v>
      </c>
      <c r="GW12">
        <f t="shared" si="21"/>
        <v>10.992805198032272</v>
      </c>
      <c r="GX12">
        <f t="shared" si="21"/>
        <v>10.660633877422658</v>
      </c>
      <c r="GY12">
        <f t="shared" si="21"/>
        <v>10.328462556795529</v>
      </c>
      <c r="GZ12">
        <f t="shared" si="21"/>
        <v>9.9962912361508636</v>
      </c>
      <c r="HA12">
        <f t="shared" si="21"/>
        <v>9.6641199154886515</v>
      </c>
      <c r="HB12">
        <f t="shared" si="21"/>
        <v>9.3319485948088392</v>
      </c>
      <c r="HC12">
        <f t="shared" si="21"/>
        <v>8.9997772741114161</v>
      </c>
      <c r="HD12">
        <f t="shared" si="21"/>
        <v>8.6676059533963432</v>
      </c>
      <c r="HE12">
        <f t="shared" si="21"/>
        <v>8.3354346326635991</v>
      </c>
      <c r="HF12">
        <f t="shared" si="21"/>
        <v>8.0032633119131553</v>
      </c>
      <c r="HG12">
        <f t="shared" si="21"/>
        <v>7.6710919911449835</v>
      </c>
      <c r="HH12">
        <f t="shared" si="21"/>
        <v>7.3389206703590446</v>
      </c>
      <c r="HI12">
        <f t="shared" si="21"/>
        <v>7.0067493495553173</v>
      </c>
      <c r="HJ12">
        <f t="shared" si="21"/>
        <v>6.6745780287337837</v>
      </c>
      <c r="HK12">
        <f t="shared" si="21"/>
        <v>6.3424067078944013</v>
      </c>
      <c r="HL12">
        <f t="shared" si="21"/>
        <v>6.0102353870371417</v>
      </c>
      <c r="HM12">
        <f t="shared" si="22"/>
        <v>5.6780640661619728</v>
      </c>
      <c r="HN12">
        <f t="shared" si="22"/>
        <v>5.3458927452688769</v>
      </c>
      <c r="HO12">
        <f t="shared" si="22"/>
        <v>5.0137214243578221</v>
      </c>
      <c r="HP12">
        <f t="shared" si="22"/>
        <v>4.6815501034287763</v>
      </c>
      <c r="HQ12">
        <f t="shared" si="22"/>
        <v>4.3493787824817112</v>
      </c>
      <c r="HR12">
        <f t="shared" si="22"/>
        <v>4.0172074615165911</v>
      </c>
      <c r="HS12">
        <f t="shared" si="22"/>
        <v>3.6850361405333985</v>
      </c>
      <c r="HT12">
        <f t="shared" si="22"/>
        <v>3.3528648195320976</v>
      </c>
      <c r="HU12">
        <f t="shared" si="22"/>
        <v>3.0206934985126566</v>
      </c>
      <c r="HV12">
        <f t="shared" si="22"/>
        <v>2.6885221774750612</v>
      </c>
      <c r="HW12">
        <f t="shared" si="22"/>
        <v>2.3563508564192688</v>
      </c>
      <c r="HX12">
        <f t="shared" si="22"/>
        <v>2.0241795353452403</v>
      </c>
      <c r="HY12">
        <f t="shared" si="22"/>
        <v>1.6920082142529687</v>
      </c>
      <c r="HZ12">
        <f t="shared" si="22"/>
        <v>1.3598368931424112</v>
      </c>
      <c r="IA12">
        <f t="shared" si="22"/>
        <v>1.0276655720135395</v>
      </c>
      <c r="IB12">
        <f t="shared" si="22"/>
        <v>0.69549425086632866</v>
      </c>
      <c r="IC12">
        <f t="shared" si="23"/>
        <v>0.3633229297007361</v>
      </c>
      <c r="ID12">
        <f t="shared" si="23"/>
        <v>3.1151608516751139E-2</v>
      </c>
      <c r="IE12">
        <f t="shared" si="23"/>
        <v>0.3010197126856653</v>
      </c>
      <c r="IF12">
        <f t="shared" si="23"/>
        <v>0.63319103390654874</v>
      </c>
      <c r="IG12">
        <f t="shared" si="26"/>
        <v>3.1151608516751139E-2</v>
      </c>
      <c r="IH12">
        <f t="shared" si="29"/>
        <v>99</v>
      </c>
      <c r="II12">
        <v>10</v>
      </c>
      <c r="IJ12">
        <f t="shared" si="27"/>
        <v>0.09</v>
      </c>
      <c r="IK12" cm="1">
        <f t="array" ref="IK12">INDEX($AK$3:$EG$102,II12,IH12)</f>
        <v>32.551419699124253</v>
      </c>
      <c r="IL12">
        <f t="shared" si="28"/>
        <v>2.9296277729211826</v>
      </c>
    </row>
    <row r="13" spans="1:249" x14ac:dyDescent="0.25">
      <c r="I13">
        <v>335</v>
      </c>
      <c r="J13">
        <f>'Emission events'!AG13</f>
        <v>0</v>
      </c>
      <c r="K13">
        <f>'Emission events'!CI13</f>
        <v>0</v>
      </c>
      <c r="L13">
        <f>'Emission events'!EK13</f>
        <v>0</v>
      </c>
      <c r="M13">
        <f>'Emission events'!GM13</f>
        <v>0</v>
      </c>
      <c r="N13">
        <f>'Emission events'!IO13</f>
        <v>0</v>
      </c>
      <c r="O13">
        <f t="shared" si="3"/>
        <v>0</v>
      </c>
      <c r="R13">
        <v>335</v>
      </c>
      <c r="S13">
        <f>'Emission events'!AL13</f>
        <v>0</v>
      </c>
      <c r="T13">
        <f>'Emission events'!CN13</f>
        <v>0</v>
      </c>
      <c r="U13">
        <f>'Emission events'!EP13</f>
        <v>0</v>
      </c>
      <c r="V13">
        <f>'Emission events'!GR13</f>
        <v>0</v>
      </c>
      <c r="W13">
        <f>'Emission events'!IT13</f>
        <v>0</v>
      </c>
      <c r="X13">
        <f t="shared" si="4"/>
        <v>0</v>
      </c>
      <c r="AA13">
        <v>335</v>
      </c>
      <c r="AB13" s="7">
        <f>'Emission events'!AQ13</f>
        <v>0</v>
      </c>
      <c r="AC13" s="7">
        <f>'Emission events'!CS13</f>
        <v>0</v>
      </c>
      <c r="AD13" s="7">
        <f>'Emission events'!EU13</f>
        <v>0</v>
      </c>
      <c r="AE13" s="7">
        <f>'Emission events'!GW13</f>
        <v>0</v>
      </c>
      <c r="AF13" s="7">
        <f>'Emission events'!IY13</f>
        <v>0</v>
      </c>
      <c r="AG13">
        <f t="shared" si="5"/>
        <v>0</v>
      </c>
      <c r="AH13" s="7">
        <f t="shared" si="6"/>
        <v>0</v>
      </c>
      <c r="AJ13" s="1">
        <v>0.1</v>
      </c>
      <c r="AK13">
        <f t="shared" ref="AK13:AT22" si="31">$B$15-_J0*EXP(($AJ13+AK$2*_r_S)/(_V_th*_diode_n))-($AJ13+AK$2*_r_S)/_r_sh</f>
        <v>32.517272023176979</v>
      </c>
      <c r="AL13">
        <f t="shared" si="31"/>
        <v>32.516940170221865</v>
      </c>
      <c r="AM13">
        <f t="shared" si="31"/>
        <v>32.516608317244952</v>
      </c>
      <c r="AN13">
        <f t="shared" si="31"/>
        <v>32.516276464246204</v>
      </c>
      <c r="AO13">
        <f t="shared" si="31"/>
        <v>32.515944611225585</v>
      </c>
      <c r="AP13">
        <f t="shared" si="31"/>
        <v>32.51561275818306</v>
      </c>
      <c r="AQ13">
        <f t="shared" si="31"/>
        <v>32.515280905118594</v>
      </c>
      <c r="AR13">
        <f t="shared" si="31"/>
        <v>32.514949052032151</v>
      </c>
      <c r="AS13">
        <f t="shared" si="31"/>
        <v>32.514617198923695</v>
      </c>
      <c r="AT13">
        <f t="shared" si="31"/>
        <v>32.514285345793198</v>
      </c>
      <c r="AU13">
        <f t="shared" ref="AU13:BD22" si="32">$B$15-_J0*EXP(($AJ13+AU$2*_r_S)/(_V_th*_diode_n))-($AJ13+AU$2*_r_S)/_r_sh</f>
        <v>32.51395349264061</v>
      </c>
      <c r="AV13">
        <f t="shared" si="32"/>
        <v>32.513621639465917</v>
      </c>
      <c r="AW13">
        <f t="shared" si="32"/>
        <v>32.513289786269056</v>
      </c>
      <c r="AX13">
        <f t="shared" si="32"/>
        <v>32.512957933050004</v>
      </c>
      <c r="AY13">
        <f t="shared" si="32"/>
        <v>32.512626079808733</v>
      </c>
      <c r="AZ13">
        <f t="shared" si="32"/>
        <v>32.512294226545194</v>
      </c>
      <c r="BA13">
        <f t="shared" si="32"/>
        <v>32.511962373259358</v>
      </c>
      <c r="BB13">
        <f t="shared" si="32"/>
        <v>32.51163051995119</v>
      </c>
      <c r="BC13">
        <f t="shared" si="32"/>
        <v>32.511298666620647</v>
      </c>
      <c r="BD13">
        <f t="shared" si="32"/>
        <v>32.5109668132677</v>
      </c>
      <c r="BE13">
        <f t="shared" ref="BE13:BN22" si="33">$B$15-_J0*EXP(($AJ13+BE$2*_r_S)/(_V_th*_diode_n))-($AJ13+BE$2*_r_S)/_r_sh</f>
        <v>32.510634959892307</v>
      </c>
      <c r="BF13">
        <f t="shared" si="33"/>
        <v>32.51030310649444</v>
      </c>
      <c r="BG13">
        <f t="shared" si="33"/>
        <v>32.509971253074056</v>
      </c>
      <c r="BH13">
        <f t="shared" si="33"/>
        <v>32.509639399631126</v>
      </c>
      <c r="BI13">
        <f t="shared" si="33"/>
        <v>32.509307546165601</v>
      </c>
      <c r="BJ13">
        <f t="shared" si="33"/>
        <v>32.508975692677453</v>
      </c>
      <c r="BK13">
        <f t="shared" si="33"/>
        <v>32.508643839166638</v>
      </c>
      <c r="BL13">
        <f t="shared" si="33"/>
        <v>32.508311985633128</v>
      </c>
      <c r="BM13">
        <f t="shared" si="33"/>
        <v>32.507980132076888</v>
      </c>
      <c r="BN13">
        <f t="shared" si="33"/>
        <v>32.507648278497868</v>
      </c>
      <c r="BO13">
        <f t="shared" ref="BO13:BX22" si="34">$B$15-_J0*EXP(($AJ13+BO$2*_r_S)/(_V_th*_diode_n))-($AJ13+BO$2*_r_S)/_r_sh</f>
        <v>32.507316424896047</v>
      </c>
      <c r="BP13">
        <f t="shared" si="34"/>
        <v>32.506984571271374</v>
      </c>
      <c r="BQ13">
        <f t="shared" si="34"/>
        <v>32.506652717623822</v>
      </c>
      <c r="BR13">
        <f t="shared" si="34"/>
        <v>32.506320863953356</v>
      </c>
      <c r="BS13">
        <f t="shared" si="34"/>
        <v>32.505989010259924</v>
      </c>
      <c r="BT13">
        <f t="shared" si="34"/>
        <v>32.505657156543514</v>
      </c>
      <c r="BU13">
        <f t="shared" si="34"/>
        <v>32.505325302804067</v>
      </c>
      <c r="BV13">
        <f t="shared" si="34"/>
        <v>32.504993449041542</v>
      </c>
      <c r="BW13">
        <f t="shared" si="34"/>
        <v>32.504661595255925</v>
      </c>
      <c r="BX13">
        <f t="shared" si="34"/>
        <v>32.504329741447158</v>
      </c>
      <c r="BY13">
        <f t="shared" ref="BY13:CH22" si="35">$B$15-_J0*EXP(($AJ13+BY$2*_r_S)/(_V_th*_diode_n))-($AJ13+BY$2*_r_S)/_r_sh</f>
        <v>32.503997887615213</v>
      </c>
      <c r="BZ13">
        <f t="shared" si="35"/>
        <v>32.503666033760048</v>
      </c>
      <c r="CA13">
        <f t="shared" si="35"/>
        <v>32.503334179881634</v>
      </c>
      <c r="CB13">
        <f t="shared" si="35"/>
        <v>32.503002325979921</v>
      </c>
      <c r="CC13">
        <f t="shared" si="35"/>
        <v>32.502670472054888</v>
      </c>
      <c r="CD13">
        <f t="shared" si="35"/>
        <v>32.502338618106478</v>
      </c>
      <c r="CE13">
        <f t="shared" si="35"/>
        <v>32.502006764134663</v>
      </c>
      <c r="CF13">
        <f t="shared" si="35"/>
        <v>32.501674910139407</v>
      </c>
      <c r="CG13">
        <f t="shared" si="35"/>
        <v>32.501343056120682</v>
      </c>
      <c r="CH13">
        <f t="shared" si="35"/>
        <v>32.501011202078423</v>
      </c>
      <c r="CI13">
        <f t="shared" ref="CI13:CR22" si="36">$B$15-_J0*EXP(($AJ13+CI$2*_r_S)/(_V_th*_diode_n))-($AJ13+CI$2*_r_S)/_r_sh</f>
        <v>32.500679348012611</v>
      </c>
      <c r="CJ13">
        <f t="shared" si="36"/>
        <v>32.500347493923201</v>
      </c>
      <c r="CK13">
        <f t="shared" si="36"/>
        <v>32.500015639810158</v>
      </c>
      <c r="CL13">
        <f t="shared" si="36"/>
        <v>32.499683785673447</v>
      </c>
      <c r="CM13">
        <f t="shared" si="36"/>
        <v>32.499351931513019</v>
      </c>
      <c r="CN13">
        <f t="shared" si="36"/>
        <v>32.499020077328851</v>
      </c>
      <c r="CO13">
        <f t="shared" si="36"/>
        <v>32.498688223120894</v>
      </c>
      <c r="CP13">
        <f t="shared" si="36"/>
        <v>32.498356368889105</v>
      </c>
      <c r="CQ13">
        <f t="shared" si="36"/>
        <v>32.498024514633457</v>
      </c>
      <c r="CR13">
        <f t="shared" si="36"/>
        <v>32.497692660353913</v>
      </c>
      <c r="CS13">
        <f t="shared" ref="CS13:DB22" si="37">$B$15-_J0*EXP(($AJ13+CS$2*_r_S)/(_V_th*_diode_n))-($AJ13+CS$2*_r_S)/_r_sh</f>
        <v>32.49736080605043</v>
      </c>
      <c r="CT13">
        <f t="shared" si="37"/>
        <v>32.49702895172296</v>
      </c>
      <c r="CU13">
        <f t="shared" si="37"/>
        <v>32.496697097371467</v>
      </c>
      <c r="CV13">
        <f t="shared" si="37"/>
        <v>32.496365242995921</v>
      </c>
      <c r="CW13">
        <f t="shared" si="37"/>
        <v>32.496033388596281</v>
      </c>
      <c r="CX13">
        <f t="shared" si="37"/>
        <v>32.495701534172504</v>
      </c>
      <c r="CY13">
        <f t="shared" si="37"/>
        <v>32.495369679724554</v>
      </c>
      <c r="CZ13">
        <f t="shared" si="37"/>
        <v>32.495037825252396</v>
      </c>
      <c r="DA13">
        <f t="shared" si="37"/>
        <v>32.49470597075598</v>
      </c>
      <c r="DB13">
        <f t="shared" si="37"/>
        <v>32.494374116235271</v>
      </c>
      <c r="DC13">
        <f t="shared" ref="DC13:DL22" si="38">$B$15-_J0*EXP(($AJ13+DC$2*_r_S)/(_V_th*_diode_n))-($AJ13+DC$2*_r_S)/_r_sh</f>
        <v>32.494042261690232</v>
      </c>
      <c r="DD13">
        <f t="shared" si="38"/>
        <v>32.49371040712083</v>
      </c>
      <c r="DE13">
        <f t="shared" si="38"/>
        <v>32.49337855252702</v>
      </c>
      <c r="DF13">
        <f t="shared" si="38"/>
        <v>32.493046697908753</v>
      </c>
      <c r="DG13">
        <f t="shared" si="38"/>
        <v>32.492714843266</v>
      </c>
      <c r="DH13">
        <f t="shared" si="38"/>
        <v>32.492382988598713</v>
      </c>
      <c r="DI13">
        <f t="shared" si="38"/>
        <v>32.49205113390687</v>
      </c>
      <c r="DJ13">
        <f t="shared" si="38"/>
        <v>32.491719279190413</v>
      </c>
      <c r="DK13">
        <f t="shared" si="38"/>
        <v>32.491387424449307</v>
      </c>
      <c r="DL13">
        <f t="shared" si="38"/>
        <v>32.491055569683517</v>
      </c>
      <c r="DM13">
        <f t="shared" ref="DM13:DV22" si="39">$B$15-_J0*EXP(($AJ13+DM$2*_r_S)/(_V_th*_diode_n))-($AJ13+DM$2*_r_S)/_r_sh</f>
        <v>32.490723714892994</v>
      </c>
      <c r="DN13">
        <f t="shared" si="39"/>
        <v>32.490391860077715</v>
      </c>
      <c r="DO13">
        <f t="shared" si="39"/>
        <v>32.490060005237623</v>
      </c>
      <c r="DP13">
        <f t="shared" si="39"/>
        <v>32.489728150372684</v>
      </c>
      <c r="DQ13">
        <f t="shared" si="39"/>
        <v>32.489396295482862</v>
      </c>
      <c r="DR13">
        <f t="shared" si="39"/>
        <v>32.489064440568107</v>
      </c>
      <c r="DS13">
        <f t="shared" si="39"/>
        <v>32.488732585628391</v>
      </c>
      <c r="DT13">
        <f t="shared" si="39"/>
        <v>32.488400730663663</v>
      </c>
      <c r="DU13">
        <f t="shared" si="39"/>
        <v>32.488068875673882</v>
      </c>
      <c r="DV13">
        <f t="shared" si="39"/>
        <v>32.487737020659019</v>
      </c>
      <c r="DW13">
        <f t="shared" ref="DW13:EG22" si="40">$B$15-_J0*EXP(($AJ13+DW$2*_r_S)/(_V_th*_diode_n))-($AJ13+DW$2*_r_S)/_r_sh</f>
        <v>32.487405165619023</v>
      </c>
      <c r="DX13">
        <f t="shared" si="40"/>
        <v>32.487073310553853</v>
      </c>
      <c r="DY13">
        <f t="shared" si="40"/>
        <v>32.486741455463481</v>
      </c>
      <c r="DZ13">
        <f t="shared" si="40"/>
        <v>32.486409600347848</v>
      </c>
      <c r="EA13">
        <f t="shared" si="40"/>
        <v>32.486077745206927</v>
      </c>
      <c r="EB13">
        <f t="shared" si="40"/>
        <v>32.485745890040675</v>
      </c>
      <c r="EC13">
        <f t="shared" si="40"/>
        <v>32.485414034849043</v>
      </c>
      <c r="ED13">
        <f t="shared" si="40"/>
        <v>32.485082179632009</v>
      </c>
      <c r="EE13">
        <f t="shared" si="40"/>
        <v>32.484750324389509</v>
      </c>
      <c r="EF13">
        <f t="shared" si="40"/>
        <v>32.484418469121508</v>
      </c>
      <c r="EG13">
        <f t="shared" si="40"/>
        <v>32.484086613827976</v>
      </c>
      <c r="EI13">
        <f t="shared" si="24"/>
        <v>0.1</v>
      </c>
      <c r="EJ13">
        <f t="shared" si="25"/>
        <v>32.517272023176979</v>
      </c>
      <c r="EK13">
        <f t="shared" si="25"/>
        <v>32.18510069990954</v>
      </c>
      <c r="EL13">
        <f t="shared" si="25"/>
        <v>31.85292937662031</v>
      </c>
      <c r="EM13">
        <f t="shared" si="25"/>
        <v>31.52075805330924</v>
      </c>
      <c r="EN13">
        <f t="shared" si="25"/>
        <v>31.188586729976301</v>
      </c>
      <c r="EO13">
        <f t="shared" si="25"/>
        <v>30.856415406621451</v>
      </c>
      <c r="EP13">
        <f t="shared" si="25"/>
        <v>30.524244083244664</v>
      </c>
      <c r="EQ13">
        <f t="shared" si="25"/>
        <v>30.1920727598459</v>
      </c>
      <c r="ER13">
        <f t="shared" si="25"/>
        <v>29.859901436425123</v>
      </c>
      <c r="ES13">
        <f t="shared" si="25"/>
        <v>29.527730112982304</v>
      </c>
      <c r="ET13">
        <f t="shared" si="25"/>
        <v>29.195558789517396</v>
      </c>
      <c r="EU13">
        <f t="shared" si="25"/>
        <v>28.863387466030382</v>
      </c>
      <c r="EV13">
        <f t="shared" si="25"/>
        <v>28.531216142521199</v>
      </c>
      <c r="EW13">
        <f t="shared" si="25"/>
        <v>28.199044818989826</v>
      </c>
      <c r="EX13">
        <f t="shared" si="25"/>
        <v>27.866873495436231</v>
      </c>
      <c r="EY13">
        <f t="shared" si="25"/>
        <v>27.534702171860374</v>
      </c>
      <c r="EZ13">
        <f t="shared" si="17"/>
        <v>27.202530848262214</v>
      </c>
      <c r="FA13">
        <f t="shared" si="18"/>
        <v>26.870359524641724</v>
      </c>
      <c r="FB13">
        <f t="shared" si="18"/>
        <v>26.53818820099886</v>
      </c>
      <c r="FC13">
        <f t="shared" si="18"/>
        <v>26.206016877333592</v>
      </c>
      <c r="FD13">
        <f t="shared" si="18"/>
        <v>25.873845553645879</v>
      </c>
      <c r="FE13">
        <f t="shared" si="18"/>
        <v>25.54167422993569</v>
      </c>
      <c r="FF13">
        <f t="shared" si="18"/>
        <v>25.209502906202985</v>
      </c>
      <c r="FG13">
        <f t="shared" si="18"/>
        <v>24.877331582447731</v>
      </c>
      <c r="FH13">
        <f t="shared" si="18"/>
        <v>24.545160258669888</v>
      </c>
      <c r="FI13">
        <f t="shared" si="18"/>
        <v>24.212988934869415</v>
      </c>
      <c r="FJ13">
        <f t="shared" si="18"/>
        <v>23.880817611046282</v>
      </c>
      <c r="FK13">
        <f t="shared" si="18"/>
        <v>23.548646287200448</v>
      </c>
      <c r="FL13">
        <f t="shared" si="18"/>
        <v>23.216474963331887</v>
      </c>
      <c r="FM13">
        <f t="shared" si="18"/>
        <v>22.884303639440546</v>
      </c>
      <c r="FN13">
        <f t="shared" si="18"/>
        <v>22.552132315526404</v>
      </c>
      <c r="FO13">
        <f t="shared" si="18"/>
        <v>22.21996099158941</v>
      </c>
      <c r="FP13">
        <f t="shared" si="18"/>
        <v>21.887789667629534</v>
      </c>
      <c r="FQ13">
        <f t="shared" si="19"/>
        <v>21.555618343646749</v>
      </c>
      <c r="FR13">
        <f t="shared" si="19"/>
        <v>21.223447019640993</v>
      </c>
      <c r="FS13">
        <f t="shared" si="19"/>
        <v>20.891275695612265</v>
      </c>
      <c r="FT13">
        <f t="shared" si="19"/>
        <v>20.559104371560494</v>
      </c>
      <c r="FU13">
        <f t="shared" si="19"/>
        <v>20.226933047485652</v>
      </c>
      <c r="FV13">
        <f t="shared" si="19"/>
        <v>19.89476172338771</v>
      </c>
      <c r="FW13">
        <f t="shared" si="19"/>
        <v>19.562590399266622</v>
      </c>
      <c r="FX13">
        <f t="shared" si="19"/>
        <v>19.230419075122356</v>
      </c>
      <c r="FY13">
        <f t="shared" si="19"/>
        <v>18.898247750954869</v>
      </c>
      <c r="FZ13">
        <f t="shared" si="19"/>
        <v>18.566076426764134</v>
      </c>
      <c r="GA13">
        <f t="shared" si="19"/>
        <v>18.2339051025501</v>
      </c>
      <c r="GB13">
        <f t="shared" si="19"/>
        <v>17.901733778312746</v>
      </c>
      <c r="GC13">
        <f t="shared" si="19"/>
        <v>17.569562454052011</v>
      </c>
      <c r="GD13">
        <f t="shared" si="19"/>
        <v>17.237391129767875</v>
      </c>
      <c r="GE13">
        <f t="shared" si="19"/>
        <v>16.905219805460298</v>
      </c>
      <c r="GF13">
        <f t="shared" si="19"/>
        <v>16.573048481129256</v>
      </c>
      <c r="GG13">
        <f t="shared" si="20"/>
        <v>16.240877156774673</v>
      </c>
      <c r="GH13">
        <f t="shared" si="20"/>
        <v>15.908705832396539</v>
      </c>
      <c r="GI13">
        <f t="shared" si="20"/>
        <v>15.576534507994808</v>
      </c>
      <c r="GJ13">
        <f t="shared" si="20"/>
        <v>15.244363183569444</v>
      </c>
      <c r="GK13">
        <f t="shared" si="20"/>
        <v>14.912191859120409</v>
      </c>
      <c r="GL13">
        <f t="shared" si="20"/>
        <v>14.580020534647659</v>
      </c>
      <c r="GM13">
        <f t="shared" si="20"/>
        <v>14.24784921015117</v>
      </c>
      <c r="GN13">
        <f t="shared" si="20"/>
        <v>13.915677885630892</v>
      </c>
      <c r="GO13">
        <f t="shared" si="20"/>
        <v>13.583506561086786</v>
      </c>
      <c r="GP13">
        <f t="shared" si="20"/>
        <v>13.251335236518816</v>
      </c>
      <c r="GQ13">
        <f t="shared" si="20"/>
        <v>12.919163911926947</v>
      </c>
      <c r="GR13">
        <f t="shared" si="20"/>
        <v>12.586992587311144</v>
      </c>
      <c r="GS13">
        <f t="shared" si="20"/>
        <v>12.254821262671353</v>
      </c>
      <c r="GT13">
        <f t="shared" si="20"/>
        <v>11.922649938007538</v>
      </c>
      <c r="GU13">
        <f t="shared" si="20"/>
        <v>11.590478613319672</v>
      </c>
      <c r="GV13">
        <f t="shared" si="20"/>
        <v>11.258307288607707</v>
      </c>
      <c r="GW13">
        <f t="shared" si="21"/>
        <v>10.926135963871609</v>
      </c>
      <c r="GX13">
        <f t="shared" si="21"/>
        <v>10.593964639111338</v>
      </c>
      <c r="GY13">
        <f t="shared" si="21"/>
        <v>10.261793314326859</v>
      </c>
      <c r="GZ13">
        <f t="shared" si="21"/>
        <v>9.9296219895181217</v>
      </c>
      <c r="HA13">
        <f t="shared" si="21"/>
        <v>9.5974506646850948</v>
      </c>
      <c r="HB13">
        <f t="shared" si="21"/>
        <v>9.2652793398277318</v>
      </c>
      <c r="HC13">
        <f t="shared" si="21"/>
        <v>8.9331080149460078</v>
      </c>
      <c r="HD13">
        <f t="shared" si="21"/>
        <v>8.6009366900398767</v>
      </c>
      <c r="HE13">
        <f t="shared" si="21"/>
        <v>8.2687653651092887</v>
      </c>
      <c r="HF13">
        <f t="shared" si="21"/>
        <v>7.9365940401542154</v>
      </c>
      <c r="HG13">
        <f t="shared" si="21"/>
        <v>7.6044227151746071</v>
      </c>
      <c r="HH13">
        <f t="shared" si="21"/>
        <v>7.2722513901704389</v>
      </c>
      <c r="HI13">
        <f t="shared" si="21"/>
        <v>6.940080065141661</v>
      </c>
      <c r="HJ13">
        <f t="shared" si="21"/>
        <v>6.6079087400882344</v>
      </c>
      <c r="HK13">
        <f t="shared" si="21"/>
        <v>6.2757374150101235</v>
      </c>
      <c r="HL13">
        <f t="shared" si="21"/>
        <v>5.9435660899072786</v>
      </c>
      <c r="HM13">
        <f t="shared" si="22"/>
        <v>5.6113947647796749</v>
      </c>
      <c r="HN13">
        <f t="shared" si="22"/>
        <v>5.2792234396272661</v>
      </c>
      <c r="HO13">
        <f t="shared" si="22"/>
        <v>4.9470521144500061</v>
      </c>
      <c r="HP13">
        <f t="shared" si="22"/>
        <v>4.6148807892478629</v>
      </c>
      <c r="HQ13">
        <f t="shared" si="22"/>
        <v>4.2827094640207868</v>
      </c>
      <c r="HR13">
        <f t="shared" si="22"/>
        <v>3.9505381387687493</v>
      </c>
      <c r="HS13">
        <f t="shared" si="22"/>
        <v>3.6183668134916971</v>
      </c>
      <c r="HT13">
        <f t="shared" si="22"/>
        <v>3.2861954881895947</v>
      </c>
      <c r="HU13">
        <f t="shared" si="22"/>
        <v>2.9540241628624102</v>
      </c>
      <c r="HV13">
        <f t="shared" si="22"/>
        <v>2.6218528375100938</v>
      </c>
      <c r="HW13">
        <f t="shared" si="22"/>
        <v>2.2896815121326028</v>
      </c>
      <c r="HX13">
        <f t="shared" si="22"/>
        <v>1.9575101867299054</v>
      </c>
      <c r="HY13">
        <f t="shared" si="22"/>
        <v>1.6253388613019517</v>
      </c>
      <c r="HZ13">
        <f t="shared" si="22"/>
        <v>1.2931675358487134</v>
      </c>
      <c r="IA13">
        <f t="shared" si="22"/>
        <v>0.9609962103701406</v>
      </c>
      <c r="IB13">
        <f t="shared" si="22"/>
        <v>0.62882488486618726</v>
      </c>
      <c r="IC13">
        <f t="shared" si="23"/>
        <v>0.29665355933683202</v>
      </c>
      <c r="ID13">
        <f t="shared" si="23"/>
        <v>3.551776621799263E-2</v>
      </c>
      <c r="IE13">
        <f t="shared" si="23"/>
        <v>0.36768909179831155</v>
      </c>
      <c r="IF13">
        <f t="shared" si="23"/>
        <v>0.69986041740416738</v>
      </c>
      <c r="IG13">
        <f t="shared" si="26"/>
        <v>3.551776621799263E-2</v>
      </c>
      <c r="IH13">
        <f t="shared" si="29"/>
        <v>99</v>
      </c>
      <c r="II13">
        <v>11</v>
      </c>
      <c r="IJ13">
        <f t="shared" si="27"/>
        <v>0.1</v>
      </c>
      <c r="IK13" cm="1">
        <f t="array" ref="IK13">INDEX($AK$3:$EG$102,II13,IH13)</f>
        <v>32.484750324389509</v>
      </c>
      <c r="IL13">
        <f t="shared" si="28"/>
        <v>3.2484750324389511</v>
      </c>
    </row>
    <row r="14" spans="1:249" x14ac:dyDescent="0.25">
      <c r="A14" s="1" t="s">
        <v>226</v>
      </c>
      <c r="I14">
        <v>340</v>
      </c>
      <c r="J14">
        <f>'Emission events'!AG14</f>
        <v>0</v>
      </c>
      <c r="K14">
        <f>'Emission events'!CI14</f>
        <v>0</v>
      </c>
      <c r="L14">
        <f>'Emission events'!EK14</f>
        <v>0</v>
      </c>
      <c r="M14">
        <f>'Emission events'!GM14</f>
        <v>0</v>
      </c>
      <c r="N14">
        <f>'Emission events'!IO14</f>
        <v>0</v>
      </c>
      <c r="O14">
        <f t="shared" si="3"/>
        <v>0</v>
      </c>
      <c r="R14">
        <v>340</v>
      </c>
      <c r="S14">
        <f>'Emission events'!AL14</f>
        <v>0</v>
      </c>
      <c r="T14">
        <f>'Emission events'!CN14</f>
        <v>0</v>
      </c>
      <c r="U14">
        <f>'Emission events'!EP14</f>
        <v>0</v>
      </c>
      <c r="V14">
        <f>'Emission events'!GR14</f>
        <v>0</v>
      </c>
      <c r="W14">
        <f>'Emission events'!IT14</f>
        <v>0</v>
      </c>
      <c r="X14">
        <f t="shared" si="4"/>
        <v>0</v>
      </c>
      <c r="AA14">
        <v>340</v>
      </c>
      <c r="AB14" s="7">
        <f>'Emission events'!AQ14</f>
        <v>0</v>
      </c>
      <c r="AC14" s="7">
        <f>'Emission events'!CS14</f>
        <v>0</v>
      </c>
      <c r="AD14" s="7">
        <f>'Emission events'!EU14</f>
        <v>0</v>
      </c>
      <c r="AE14" s="7">
        <f>'Emission events'!GW14</f>
        <v>0</v>
      </c>
      <c r="AF14" s="7">
        <f>'Emission events'!IY14</f>
        <v>0</v>
      </c>
      <c r="AG14">
        <f t="shared" si="5"/>
        <v>0</v>
      </c>
      <c r="AH14" s="7">
        <f t="shared" si="6"/>
        <v>0</v>
      </c>
      <c r="AJ14" s="1">
        <v>0.11</v>
      </c>
      <c r="AK14">
        <f t="shared" si="31"/>
        <v>32.45060215874804</v>
      </c>
      <c r="AL14">
        <f t="shared" si="31"/>
        <v>32.45027030062338</v>
      </c>
      <c r="AM14">
        <f t="shared" si="31"/>
        <v>32.449938442468564</v>
      </c>
      <c r="AN14">
        <f t="shared" si="31"/>
        <v>32.449606584283543</v>
      </c>
      <c r="AO14">
        <f t="shared" si="31"/>
        <v>32.449274726068268</v>
      </c>
      <c r="AP14">
        <f t="shared" si="31"/>
        <v>32.448942867822694</v>
      </c>
      <c r="AQ14">
        <f t="shared" si="31"/>
        <v>32.448611009546759</v>
      </c>
      <c r="AR14">
        <f t="shared" si="31"/>
        <v>32.448279151240428</v>
      </c>
      <c r="AS14">
        <f t="shared" si="31"/>
        <v>32.447947292903642</v>
      </c>
      <c r="AT14">
        <f t="shared" si="31"/>
        <v>32.44761543453636</v>
      </c>
      <c r="AU14">
        <f t="shared" si="32"/>
        <v>32.447283576138524</v>
      </c>
      <c r="AV14">
        <f t="shared" si="32"/>
        <v>32.4469517177101</v>
      </c>
      <c r="AW14">
        <f t="shared" si="32"/>
        <v>32.446619859251015</v>
      </c>
      <c r="AX14">
        <f t="shared" si="32"/>
        <v>32.446288000761243</v>
      </c>
      <c r="AY14">
        <f t="shared" si="32"/>
        <v>32.445956142240718</v>
      </c>
      <c r="AZ14">
        <f t="shared" si="32"/>
        <v>32.445624283689398</v>
      </c>
      <c r="BA14">
        <f t="shared" si="32"/>
        <v>32.445292425107226</v>
      </c>
      <c r="BB14">
        <f t="shared" si="32"/>
        <v>32.444960566494167</v>
      </c>
      <c r="BC14">
        <f t="shared" si="32"/>
        <v>32.444628707850157</v>
      </c>
      <c r="BD14">
        <f t="shared" si="32"/>
        <v>32.444296849175153</v>
      </c>
      <c r="BE14">
        <f t="shared" si="33"/>
        <v>32.443964990469098</v>
      </c>
      <c r="BF14">
        <f t="shared" si="33"/>
        <v>32.44363313173195</v>
      </c>
      <c r="BG14">
        <f t="shared" si="33"/>
        <v>32.443301272963652</v>
      </c>
      <c r="BH14">
        <f t="shared" si="33"/>
        <v>32.44296941416416</v>
      </c>
      <c r="BI14">
        <f t="shared" si="33"/>
        <v>32.442637555333413</v>
      </c>
      <c r="BJ14">
        <f t="shared" si="33"/>
        <v>32.442305696471372</v>
      </c>
      <c r="BK14">
        <f t="shared" si="33"/>
        <v>32.441973837577983</v>
      </c>
      <c r="BL14">
        <f t="shared" si="33"/>
        <v>32.441641978653195</v>
      </c>
      <c r="BM14">
        <f t="shared" si="33"/>
        <v>32.441310119696958</v>
      </c>
      <c r="BN14">
        <f t="shared" si="33"/>
        <v>32.440978260709215</v>
      </c>
      <c r="BO14">
        <f t="shared" si="34"/>
        <v>32.440646401689932</v>
      </c>
      <c r="BP14">
        <f t="shared" si="34"/>
        <v>32.440314542639037</v>
      </c>
      <c r="BQ14">
        <f t="shared" si="34"/>
        <v>32.439982683556487</v>
      </c>
      <c r="BR14">
        <f t="shared" si="34"/>
        <v>32.439650824442225</v>
      </c>
      <c r="BS14">
        <f t="shared" si="34"/>
        <v>32.439318965296216</v>
      </c>
      <c r="BT14">
        <f t="shared" si="34"/>
        <v>32.438987106118397</v>
      </c>
      <c r="BU14">
        <f t="shared" si="34"/>
        <v>32.438655246908716</v>
      </c>
      <c r="BV14">
        <f t="shared" si="34"/>
        <v>32.438323387667126</v>
      </c>
      <c r="BW14">
        <f t="shared" si="34"/>
        <v>32.437991528393567</v>
      </c>
      <c r="BX14">
        <f t="shared" si="34"/>
        <v>32.437659669088006</v>
      </c>
      <c r="BY14">
        <f t="shared" si="35"/>
        <v>32.437327809750371</v>
      </c>
      <c r="BZ14">
        <f t="shared" si="35"/>
        <v>32.43699595038062</v>
      </c>
      <c r="CA14">
        <f t="shared" si="35"/>
        <v>32.436664090978702</v>
      </c>
      <c r="CB14">
        <f t="shared" si="35"/>
        <v>32.436332231544561</v>
      </c>
      <c r="CC14">
        <f t="shared" si="35"/>
        <v>32.436000372078148</v>
      </c>
      <c r="CD14">
        <f t="shared" si="35"/>
        <v>32.435668512579404</v>
      </c>
      <c r="CE14">
        <f t="shared" si="35"/>
        <v>32.435336653048282</v>
      </c>
      <c r="CF14">
        <f t="shared" si="35"/>
        <v>32.43500479348473</v>
      </c>
      <c r="CG14">
        <f t="shared" si="35"/>
        <v>32.434672933888699</v>
      </c>
      <c r="CH14">
        <f t="shared" si="35"/>
        <v>32.434341074260125</v>
      </c>
      <c r="CI14">
        <f t="shared" si="36"/>
        <v>32.434009214598973</v>
      </c>
      <c r="CJ14">
        <f t="shared" si="36"/>
        <v>32.433677354905171</v>
      </c>
      <c r="CK14">
        <f t="shared" si="36"/>
        <v>32.433345495178678</v>
      </c>
      <c r="CL14">
        <f t="shared" si="36"/>
        <v>32.433013635419442</v>
      </c>
      <c r="CM14">
        <f t="shared" si="36"/>
        <v>32.432681775627408</v>
      </c>
      <c r="CN14">
        <f t="shared" si="36"/>
        <v>32.432349915802519</v>
      </c>
      <c r="CO14">
        <f t="shared" si="36"/>
        <v>32.432018055944724</v>
      </c>
      <c r="CP14">
        <f t="shared" si="36"/>
        <v>32.431686196053967</v>
      </c>
      <c r="CQ14">
        <f t="shared" si="36"/>
        <v>32.431354336130205</v>
      </c>
      <c r="CR14">
        <f t="shared" si="36"/>
        <v>32.431022476173368</v>
      </c>
      <c r="CS14">
        <f t="shared" si="37"/>
        <v>32.430690616183419</v>
      </c>
      <c r="CT14">
        <f t="shared" si="37"/>
        <v>32.430358756160295</v>
      </c>
      <c r="CU14">
        <f t="shared" si="37"/>
        <v>32.430026896103946</v>
      </c>
      <c r="CV14">
        <f t="shared" si="37"/>
        <v>32.429695036014323</v>
      </c>
      <c r="CW14">
        <f t="shared" si="37"/>
        <v>32.429363175891361</v>
      </c>
      <c r="CX14">
        <f t="shared" si="37"/>
        <v>32.42903131573501</v>
      </c>
      <c r="CY14">
        <f t="shared" si="37"/>
        <v>32.428699455545228</v>
      </c>
      <c r="CZ14">
        <f t="shared" si="37"/>
        <v>32.428367595321937</v>
      </c>
      <c r="DA14">
        <f t="shared" si="37"/>
        <v>32.428035735065102</v>
      </c>
      <c r="DB14">
        <f t="shared" si="37"/>
        <v>32.427703874774664</v>
      </c>
      <c r="DC14">
        <f t="shared" si="38"/>
        <v>32.427372014450569</v>
      </c>
      <c r="DD14">
        <f t="shared" si="38"/>
        <v>32.427040154092758</v>
      </c>
      <c r="DE14">
        <f t="shared" si="38"/>
        <v>32.426708293701182</v>
      </c>
      <c r="DF14">
        <f t="shared" si="38"/>
        <v>32.426376433275784</v>
      </c>
      <c r="DG14">
        <f t="shared" si="38"/>
        <v>32.426044572816508</v>
      </c>
      <c r="DH14">
        <f t="shared" si="38"/>
        <v>32.425712712323303</v>
      </c>
      <c r="DI14">
        <f t="shared" si="38"/>
        <v>32.425380851796113</v>
      </c>
      <c r="DJ14">
        <f t="shared" si="38"/>
        <v>32.425048991234881</v>
      </c>
      <c r="DK14">
        <f t="shared" si="38"/>
        <v>32.42471713063955</v>
      </c>
      <c r="DL14">
        <f t="shared" si="38"/>
        <v>32.424385270010077</v>
      </c>
      <c r="DM14">
        <f t="shared" si="39"/>
        <v>32.424053409346392</v>
      </c>
      <c r="DN14">
        <f t="shared" si="39"/>
        <v>32.423721548648444</v>
      </c>
      <c r="DO14">
        <f t="shared" si="39"/>
        <v>32.423389687916178</v>
      </c>
      <c r="DP14">
        <f t="shared" si="39"/>
        <v>32.423057827149542</v>
      </c>
      <c r="DQ14">
        <f t="shared" si="39"/>
        <v>32.42272596634848</v>
      </c>
      <c r="DR14">
        <f t="shared" si="39"/>
        <v>32.422394105512936</v>
      </c>
      <c r="DS14">
        <f t="shared" si="39"/>
        <v>32.422062244642845</v>
      </c>
      <c r="DT14">
        <f t="shared" si="39"/>
        <v>32.421730383738165</v>
      </c>
      <c r="DU14">
        <f t="shared" si="39"/>
        <v>32.421398522798832</v>
      </c>
      <c r="DV14">
        <f t="shared" si="39"/>
        <v>32.421066661824788</v>
      </c>
      <c r="DW14">
        <f t="shared" si="40"/>
        <v>32.420734800815985</v>
      </c>
      <c r="DX14">
        <f t="shared" si="40"/>
        <v>32.420402939772366</v>
      </c>
      <c r="DY14">
        <f t="shared" si="40"/>
        <v>32.420071078693873</v>
      </c>
      <c r="DZ14">
        <f t="shared" si="40"/>
        <v>32.419739217580442</v>
      </c>
      <c r="EA14">
        <f t="shared" si="40"/>
        <v>32.419407356432018</v>
      </c>
      <c r="EB14">
        <f t="shared" si="40"/>
        <v>32.419075495248556</v>
      </c>
      <c r="EC14">
        <f t="shared" si="40"/>
        <v>32.418743634029987</v>
      </c>
      <c r="ED14">
        <f t="shared" si="40"/>
        <v>32.418411772776267</v>
      </c>
      <c r="EE14">
        <f t="shared" si="40"/>
        <v>32.418079911487325</v>
      </c>
      <c r="EF14">
        <f t="shared" si="40"/>
        <v>32.417748050163112</v>
      </c>
      <c r="EG14">
        <f t="shared" si="40"/>
        <v>32.417416188803571</v>
      </c>
      <c r="EI14">
        <f t="shared" si="24"/>
        <v>0.11</v>
      </c>
      <c r="EJ14">
        <f t="shared" si="25"/>
        <v>32.45060215874804</v>
      </c>
      <c r="EK14">
        <f t="shared" si="25"/>
        <v>32.118430830311056</v>
      </c>
      <c r="EL14">
        <f t="shared" si="25"/>
        <v>31.786259501843922</v>
      </c>
      <c r="EM14">
        <f t="shared" si="25"/>
        <v>31.45408817334658</v>
      </c>
      <c r="EN14">
        <f t="shared" si="25"/>
        <v>31.121916844818983</v>
      </c>
      <c r="EO14">
        <f t="shared" si="25"/>
        <v>30.789745516261085</v>
      </c>
      <c r="EP14">
        <f t="shared" si="25"/>
        <v>30.457574187672829</v>
      </c>
      <c r="EQ14">
        <f t="shared" si="25"/>
        <v>30.125402859054176</v>
      </c>
      <c r="ER14">
        <f t="shared" si="25"/>
        <v>29.79323153040507</v>
      </c>
      <c r="ES14">
        <f t="shared" si="25"/>
        <v>29.461060201725466</v>
      </c>
      <c r="ET14">
        <f t="shared" si="25"/>
        <v>29.12888887301531</v>
      </c>
      <c r="EU14">
        <f t="shared" si="25"/>
        <v>28.796717544274564</v>
      </c>
      <c r="EV14">
        <f t="shared" si="25"/>
        <v>28.464546215503159</v>
      </c>
      <c r="EW14">
        <f t="shared" si="25"/>
        <v>28.132374886701065</v>
      </c>
      <c r="EX14">
        <f t="shared" si="25"/>
        <v>27.800203557868215</v>
      </c>
      <c r="EY14">
        <f t="shared" si="25"/>
        <v>27.468032229004578</v>
      </c>
      <c r="EZ14">
        <f t="shared" si="17"/>
        <v>27.135860900110082</v>
      </c>
      <c r="FA14">
        <f t="shared" si="18"/>
        <v>26.803689571184702</v>
      </c>
      <c r="FB14">
        <f t="shared" si="18"/>
        <v>26.47151824222837</v>
      </c>
      <c r="FC14">
        <f t="shared" si="18"/>
        <v>26.139346913241045</v>
      </c>
      <c r="FD14">
        <f t="shared" si="18"/>
        <v>25.807175584222669</v>
      </c>
      <c r="FE14">
        <f t="shared" si="18"/>
        <v>25.4750042551732</v>
      </c>
      <c r="FF14">
        <f t="shared" si="18"/>
        <v>25.142832926092581</v>
      </c>
      <c r="FG14">
        <f t="shared" si="18"/>
        <v>24.810661596980765</v>
      </c>
      <c r="FH14">
        <f t="shared" si="18"/>
        <v>24.478490267837699</v>
      </c>
      <c r="FI14">
        <f t="shared" si="18"/>
        <v>24.146318938663335</v>
      </c>
      <c r="FJ14">
        <f t="shared" si="18"/>
        <v>23.814147609457628</v>
      </c>
      <c r="FK14">
        <f t="shared" si="18"/>
        <v>23.481976280220515</v>
      </c>
      <c r="FL14">
        <f t="shared" si="18"/>
        <v>23.149804950951957</v>
      </c>
      <c r="FM14">
        <f t="shared" si="18"/>
        <v>22.817633621651893</v>
      </c>
      <c r="FN14">
        <f t="shared" si="18"/>
        <v>22.485462292320289</v>
      </c>
      <c r="FO14">
        <f t="shared" si="18"/>
        <v>22.153290962957072</v>
      </c>
      <c r="FP14">
        <f t="shared" si="18"/>
        <v>21.821119633562198</v>
      </c>
      <c r="FQ14">
        <f t="shared" si="19"/>
        <v>21.488948304135619</v>
      </c>
      <c r="FR14">
        <f t="shared" si="19"/>
        <v>21.156776974677285</v>
      </c>
      <c r="FS14">
        <f t="shared" si="19"/>
        <v>20.824605645187148</v>
      </c>
      <c r="FT14">
        <f t="shared" si="19"/>
        <v>20.492434315665143</v>
      </c>
      <c r="FU14">
        <f t="shared" si="19"/>
        <v>20.160262986111235</v>
      </c>
      <c r="FV14">
        <f t="shared" si="19"/>
        <v>19.828091656525352</v>
      </c>
      <c r="FW14">
        <f t="shared" si="19"/>
        <v>19.49592032690747</v>
      </c>
      <c r="FX14">
        <f t="shared" si="19"/>
        <v>19.163748997257514</v>
      </c>
      <c r="FY14">
        <f t="shared" si="19"/>
        <v>18.831577667575441</v>
      </c>
      <c r="FZ14">
        <f t="shared" si="19"/>
        <v>18.499406337861203</v>
      </c>
      <c r="GA14">
        <f t="shared" si="19"/>
        <v>18.167235008114741</v>
      </c>
      <c r="GB14">
        <f t="shared" si="19"/>
        <v>17.835063678336006</v>
      </c>
      <c r="GC14">
        <f t="shared" si="19"/>
        <v>17.502892348524938</v>
      </c>
      <c r="GD14">
        <f t="shared" si="19"/>
        <v>17.170721018681494</v>
      </c>
      <c r="GE14">
        <f t="shared" si="19"/>
        <v>16.838549688805621</v>
      </c>
      <c r="GF14">
        <f t="shared" si="19"/>
        <v>16.506378358897273</v>
      </c>
      <c r="GG14">
        <f t="shared" si="20"/>
        <v>16.174207028956374</v>
      </c>
      <c r="GH14">
        <f t="shared" si="20"/>
        <v>15.842035698982901</v>
      </c>
      <c r="GI14">
        <f t="shared" si="20"/>
        <v>15.509864368976778</v>
      </c>
      <c r="GJ14">
        <f t="shared" si="20"/>
        <v>15.177693038937964</v>
      </c>
      <c r="GK14">
        <f t="shared" si="20"/>
        <v>14.845521708866404</v>
      </c>
      <c r="GL14">
        <f t="shared" si="20"/>
        <v>14.513350378762048</v>
      </c>
      <c r="GM14">
        <f t="shared" si="20"/>
        <v>14.181179048624838</v>
      </c>
      <c r="GN14">
        <f t="shared" si="20"/>
        <v>13.849007718454722</v>
      </c>
      <c r="GO14">
        <f t="shared" si="20"/>
        <v>13.516836388251647</v>
      </c>
      <c r="GP14">
        <f t="shared" si="20"/>
        <v>13.184665058015565</v>
      </c>
      <c r="GQ14">
        <f t="shared" si="20"/>
        <v>12.852493727746403</v>
      </c>
      <c r="GR14">
        <f t="shared" si="20"/>
        <v>12.520322397444133</v>
      </c>
      <c r="GS14">
        <f t="shared" si="20"/>
        <v>12.188151067108688</v>
      </c>
      <c r="GT14">
        <f t="shared" si="20"/>
        <v>11.855979736740018</v>
      </c>
      <c r="GU14">
        <f t="shared" si="20"/>
        <v>11.523808406338073</v>
      </c>
      <c r="GV14">
        <f t="shared" si="20"/>
        <v>11.191637075902786</v>
      </c>
      <c r="GW14">
        <f t="shared" si="21"/>
        <v>10.859465745434115</v>
      </c>
      <c r="GX14">
        <f t="shared" si="21"/>
        <v>10.527294414932012</v>
      </c>
      <c r="GY14">
        <f t="shared" si="21"/>
        <v>10.1951230843964</v>
      </c>
      <c r="GZ14">
        <f t="shared" si="21"/>
        <v>9.8629517538272431</v>
      </c>
      <c r="HA14">
        <f t="shared" si="21"/>
        <v>9.5307804232244884</v>
      </c>
      <c r="HB14">
        <f t="shared" si="21"/>
        <v>9.1986090925880681</v>
      </c>
      <c r="HC14">
        <f t="shared" si="21"/>
        <v>8.8664377619179362</v>
      </c>
      <c r="HD14">
        <f t="shared" si="21"/>
        <v>8.5342664312140393</v>
      </c>
      <c r="HE14">
        <f t="shared" si="21"/>
        <v>8.2020951004763205</v>
      </c>
      <c r="HF14">
        <f t="shared" si="21"/>
        <v>7.8699237697047231</v>
      </c>
      <c r="HG14">
        <f t="shared" si="21"/>
        <v>7.5377524388991972</v>
      </c>
      <c r="HH14">
        <f t="shared" si="21"/>
        <v>7.2055811080596825</v>
      </c>
      <c r="HI14">
        <f t="shared" si="21"/>
        <v>6.8734097771861293</v>
      </c>
      <c r="HJ14">
        <f t="shared" si="21"/>
        <v>6.5412384462784772</v>
      </c>
      <c r="HK14">
        <f t="shared" si="21"/>
        <v>6.2090671153366834</v>
      </c>
      <c r="HL14">
        <f t="shared" si="21"/>
        <v>5.8768957843606771</v>
      </c>
      <c r="HM14">
        <f t="shared" si="22"/>
        <v>5.5447244533504048</v>
      </c>
      <c r="HN14">
        <f t="shared" si="22"/>
        <v>5.2125531223058204</v>
      </c>
      <c r="HO14">
        <f t="shared" si="22"/>
        <v>4.8803817912268634</v>
      </c>
      <c r="HP14">
        <f t="shared" si="22"/>
        <v>4.5482104601134807</v>
      </c>
      <c r="HQ14">
        <f t="shared" si="22"/>
        <v>4.2160391289656154</v>
      </c>
      <c r="HR14">
        <f t="shared" si="22"/>
        <v>3.8838677977832035</v>
      </c>
      <c r="HS14">
        <f t="shared" si="22"/>
        <v>3.5516964665661988</v>
      </c>
      <c r="HT14">
        <f t="shared" si="22"/>
        <v>3.2195251353145444</v>
      </c>
      <c r="HU14">
        <f t="shared" si="22"/>
        <v>2.8873538040281801</v>
      </c>
      <c r="HV14">
        <f t="shared" si="22"/>
        <v>2.555182472707056</v>
      </c>
      <c r="HW14">
        <f t="shared" si="22"/>
        <v>2.2230111413511153</v>
      </c>
      <c r="HX14">
        <f t="shared" si="22"/>
        <v>1.8908398099602977</v>
      </c>
      <c r="HY14">
        <f t="shared" si="22"/>
        <v>1.5586684785345462</v>
      </c>
      <c r="HZ14">
        <f t="shared" si="22"/>
        <v>1.226497147073804</v>
      </c>
      <c r="IA14">
        <f t="shared" si="22"/>
        <v>0.89432581557802138</v>
      </c>
      <c r="IB14">
        <f t="shared" si="22"/>
        <v>0.56215448404713086</v>
      </c>
      <c r="IC14">
        <f t="shared" si="23"/>
        <v>0.2299831524810898</v>
      </c>
      <c r="ID14">
        <f t="shared" si="23"/>
        <v>0.10218817912017641</v>
      </c>
      <c r="IE14">
        <f t="shared" si="23"/>
        <v>0.43435951075670687</v>
      </c>
      <c r="IF14">
        <f t="shared" si="23"/>
        <v>0.76653084242857261</v>
      </c>
      <c r="IG14">
        <f t="shared" si="26"/>
        <v>0.10218817912017641</v>
      </c>
      <c r="IH14">
        <f t="shared" si="29"/>
        <v>99</v>
      </c>
      <c r="II14">
        <v>12</v>
      </c>
      <c r="IJ14">
        <f t="shared" si="27"/>
        <v>0.11</v>
      </c>
      <c r="IK14" cm="1">
        <f t="array" ref="IK14">INDEX($AK$3:$EG$102,II14,IH14)</f>
        <v>32.418079911487325</v>
      </c>
      <c r="IL14">
        <f t="shared" si="28"/>
        <v>3.5659887902636056</v>
      </c>
    </row>
    <row r="15" spans="1:249" x14ac:dyDescent="0.25">
      <c r="A15" t="s">
        <v>224</v>
      </c>
      <c r="B15">
        <f>_q_charge*SUMPRODUCT('Input spectra'!AA2:AA246,Efficiencies!AH2:AH246)</f>
        <v>33.183947031232144</v>
      </c>
      <c r="C15" t="s">
        <v>230</v>
      </c>
      <c r="I15">
        <v>345</v>
      </c>
      <c r="J15">
        <f>'Emission events'!AG15</f>
        <v>0</v>
      </c>
      <c r="K15">
        <f>'Emission events'!CI15</f>
        <v>0</v>
      </c>
      <c r="L15">
        <f>'Emission events'!EK15</f>
        <v>0</v>
      </c>
      <c r="M15">
        <f>'Emission events'!GM15</f>
        <v>0</v>
      </c>
      <c r="N15">
        <f>'Emission events'!IO15</f>
        <v>0</v>
      </c>
      <c r="O15">
        <f t="shared" si="3"/>
        <v>0</v>
      </c>
      <c r="R15">
        <v>345</v>
      </c>
      <c r="S15">
        <f>'Emission events'!AL15</f>
        <v>0</v>
      </c>
      <c r="T15">
        <f>'Emission events'!CN15</f>
        <v>0</v>
      </c>
      <c r="U15">
        <f>'Emission events'!EP15</f>
        <v>0</v>
      </c>
      <c r="V15">
        <f>'Emission events'!GR15</f>
        <v>0</v>
      </c>
      <c r="W15">
        <f>'Emission events'!IT15</f>
        <v>0</v>
      </c>
      <c r="X15">
        <f t="shared" si="4"/>
        <v>0</v>
      </c>
      <c r="AA15">
        <v>345</v>
      </c>
      <c r="AB15" s="7">
        <f>'Emission events'!AQ15</f>
        <v>0</v>
      </c>
      <c r="AC15" s="7">
        <f>'Emission events'!CS15</f>
        <v>0</v>
      </c>
      <c r="AD15" s="7">
        <f>'Emission events'!EU15</f>
        <v>0</v>
      </c>
      <c r="AE15" s="7">
        <f>'Emission events'!GW15</f>
        <v>0</v>
      </c>
      <c r="AF15" s="7">
        <f>'Emission events'!IY15</f>
        <v>0</v>
      </c>
      <c r="AG15">
        <f t="shared" si="5"/>
        <v>0</v>
      </c>
      <c r="AH15" s="7">
        <f t="shared" si="6"/>
        <v>0</v>
      </c>
      <c r="AJ15" s="1">
        <v>0.12</v>
      </c>
      <c r="AK15">
        <f t="shared" si="31"/>
        <v>32.383931068422065</v>
      </c>
      <c r="AL15">
        <f t="shared" si="31"/>
        <v>32.383599203146062</v>
      </c>
      <c r="AM15">
        <f t="shared" si="31"/>
        <v>32.383267337828336</v>
      </c>
      <c r="AN15">
        <f t="shared" si="31"/>
        <v>32.382935472468823</v>
      </c>
      <c r="AO15">
        <f t="shared" si="31"/>
        <v>32.382603607067459</v>
      </c>
      <c r="AP15">
        <f t="shared" si="31"/>
        <v>32.38227174162418</v>
      </c>
      <c r="AQ15">
        <f t="shared" si="31"/>
        <v>32.381939876138908</v>
      </c>
      <c r="AR15">
        <f t="shared" si="31"/>
        <v>32.381608010611579</v>
      </c>
      <c r="AS15">
        <f t="shared" si="31"/>
        <v>32.381276145042129</v>
      </c>
      <c r="AT15">
        <f t="shared" si="31"/>
        <v>32.380944279430487</v>
      </c>
      <c r="AU15">
        <f t="shared" si="32"/>
        <v>32.380612413776582</v>
      </c>
      <c r="AV15">
        <f t="shared" si="32"/>
        <v>32.38028054808035</v>
      </c>
      <c r="AW15">
        <f t="shared" si="32"/>
        <v>32.379948682341727</v>
      </c>
      <c r="AX15">
        <f t="shared" si="32"/>
        <v>32.379616816560628</v>
      </c>
      <c r="AY15">
        <f t="shared" si="32"/>
        <v>32.379284950736995</v>
      </c>
      <c r="AZ15">
        <f t="shared" si="32"/>
        <v>32.378953084870766</v>
      </c>
      <c r="BA15">
        <f t="shared" si="32"/>
        <v>32.378621218961861</v>
      </c>
      <c r="BB15">
        <f t="shared" si="32"/>
        <v>32.37828935301021</v>
      </c>
      <c r="BC15">
        <f t="shared" si="32"/>
        <v>32.377957487015756</v>
      </c>
      <c r="BD15">
        <f t="shared" si="32"/>
        <v>32.377625620978421</v>
      </c>
      <c r="BE15">
        <f t="shared" si="33"/>
        <v>32.377293754898133</v>
      </c>
      <c r="BF15">
        <f t="shared" si="33"/>
        <v>32.376961888774836</v>
      </c>
      <c r="BG15">
        <f t="shared" si="33"/>
        <v>32.376630022608445</v>
      </c>
      <c r="BH15">
        <f t="shared" si="33"/>
        <v>32.376298156398896</v>
      </c>
      <c r="BI15">
        <f t="shared" si="33"/>
        <v>32.375966290146131</v>
      </c>
      <c r="BJ15">
        <f t="shared" si="33"/>
        <v>32.375634423850059</v>
      </c>
      <c r="BK15">
        <f t="shared" si="33"/>
        <v>32.375302557510622</v>
      </c>
      <c r="BL15">
        <f t="shared" si="33"/>
        <v>32.374970691127743</v>
      </c>
      <c r="BM15">
        <f t="shared" si="33"/>
        <v>32.374638824701364</v>
      </c>
      <c r="BN15">
        <f t="shared" si="33"/>
        <v>32.374306958231401</v>
      </c>
      <c r="BO15">
        <f t="shared" si="34"/>
        <v>32.373975091717796</v>
      </c>
      <c r="BP15">
        <f t="shared" si="34"/>
        <v>32.373643225160471</v>
      </c>
      <c r="BQ15">
        <f t="shared" si="34"/>
        <v>32.373311358559356</v>
      </c>
      <c r="BR15">
        <f t="shared" si="34"/>
        <v>32.372979491914379</v>
      </c>
      <c r="BS15">
        <f t="shared" si="34"/>
        <v>32.372647625225476</v>
      </c>
      <c r="BT15">
        <f t="shared" si="34"/>
        <v>32.372315758492562</v>
      </c>
      <c r="BU15">
        <f t="shared" si="34"/>
        <v>32.371983891715587</v>
      </c>
      <c r="BV15">
        <f t="shared" si="34"/>
        <v>32.371652024894466</v>
      </c>
      <c r="BW15">
        <f t="shared" si="34"/>
        <v>32.371320158029121</v>
      </c>
      <c r="BX15">
        <f t="shared" si="34"/>
        <v>32.370988291119495</v>
      </c>
      <c r="BY15">
        <f t="shared" si="35"/>
        <v>32.370656424165503</v>
      </c>
      <c r="BZ15">
        <f t="shared" si="35"/>
        <v>32.370324557167088</v>
      </c>
      <c r="CA15">
        <f t="shared" si="35"/>
        <v>32.369992690124171</v>
      </c>
      <c r="CB15">
        <f t="shared" si="35"/>
        <v>32.369660823036675</v>
      </c>
      <c r="CC15">
        <f t="shared" si="35"/>
        <v>32.369328955904535</v>
      </c>
      <c r="CD15">
        <f t="shared" si="35"/>
        <v>32.368997088727674</v>
      </c>
      <c r="CE15">
        <f t="shared" si="35"/>
        <v>32.368665221506021</v>
      </c>
      <c r="CF15">
        <f t="shared" si="35"/>
        <v>32.36833335423951</v>
      </c>
      <c r="CG15">
        <f t="shared" si="35"/>
        <v>32.368001486928065</v>
      </c>
      <c r="CH15">
        <f t="shared" si="35"/>
        <v>32.367669619571615</v>
      </c>
      <c r="CI15">
        <f t="shared" si="36"/>
        <v>32.367337752170073</v>
      </c>
      <c r="CJ15">
        <f t="shared" si="36"/>
        <v>32.367005884723383</v>
      </c>
      <c r="CK15">
        <f t="shared" si="36"/>
        <v>32.36667401723146</v>
      </c>
      <c r="CL15">
        <f t="shared" si="36"/>
        <v>32.366342149694241</v>
      </c>
      <c r="CM15">
        <f t="shared" si="36"/>
        <v>32.366010282111645</v>
      </c>
      <c r="CN15">
        <f t="shared" si="36"/>
        <v>32.365678414483611</v>
      </c>
      <c r="CO15">
        <f t="shared" si="36"/>
        <v>32.365346546810052</v>
      </c>
      <c r="CP15">
        <f t="shared" si="36"/>
        <v>32.365014679090898</v>
      </c>
      <c r="CQ15">
        <f t="shared" si="36"/>
        <v>32.364682811326077</v>
      </c>
      <c r="CR15">
        <f t="shared" si="36"/>
        <v>32.364350943515511</v>
      </c>
      <c r="CS15">
        <f t="shared" si="37"/>
        <v>32.364019075659137</v>
      </c>
      <c r="CT15">
        <f t="shared" si="37"/>
        <v>32.363687207756875</v>
      </c>
      <c r="CU15">
        <f t="shared" si="37"/>
        <v>32.363355339808649</v>
      </c>
      <c r="CV15">
        <f t="shared" si="37"/>
        <v>32.36302347181438</v>
      </c>
      <c r="CW15">
        <f t="shared" si="37"/>
        <v>32.362691603773996</v>
      </c>
      <c r="CX15">
        <f t="shared" si="37"/>
        <v>32.362359735687434</v>
      </c>
      <c r="CY15">
        <f t="shared" si="37"/>
        <v>32.362027867554602</v>
      </c>
      <c r="CZ15">
        <f t="shared" si="37"/>
        <v>32.361695999375435</v>
      </c>
      <c r="DA15">
        <f t="shared" si="37"/>
        <v>32.361364131149863</v>
      </c>
      <c r="DB15">
        <f t="shared" si="37"/>
        <v>32.361032262877799</v>
      </c>
      <c r="DC15">
        <f t="shared" si="38"/>
        <v>32.360700394559174</v>
      </c>
      <c r="DD15">
        <f t="shared" si="38"/>
        <v>32.360368526193916</v>
      </c>
      <c r="DE15">
        <f t="shared" si="38"/>
        <v>32.360036657781947</v>
      </c>
      <c r="DF15">
        <f t="shared" si="38"/>
        <v>32.359704789323196</v>
      </c>
      <c r="DG15">
        <f t="shared" si="38"/>
        <v>32.35937292081757</v>
      </c>
      <c r="DH15">
        <f t="shared" si="38"/>
        <v>32.359041052265013</v>
      </c>
      <c r="DI15">
        <f t="shared" si="38"/>
        <v>32.358709183665432</v>
      </c>
      <c r="DJ15">
        <f t="shared" si="38"/>
        <v>32.358377315018771</v>
      </c>
      <c r="DK15">
        <f t="shared" si="38"/>
        <v>32.358045446324937</v>
      </c>
      <c r="DL15">
        <f t="shared" si="38"/>
        <v>32.357713577583858</v>
      </c>
      <c r="DM15">
        <f t="shared" si="39"/>
        <v>32.357381708795465</v>
      </c>
      <c r="DN15">
        <f t="shared" si="39"/>
        <v>32.357049839959672</v>
      </c>
      <c r="DO15">
        <f t="shared" si="39"/>
        <v>32.356717971076407</v>
      </c>
      <c r="DP15">
        <f t="shared" si="39"/>
        <v>32.356386102145592</v>
      </c>
      <c r="DQ15">
        <f t="shared" si="39"/>
        <v>32.35605423316715</v>
      </c>
      <c r="DR15">
        <f t="shared" si="39"/>
        <v>32.355722364141016</v>
      </c>
      <c r="DS15">
        <f t="shared" si="39"/>
        <v>32.355390495067091</v>
      </c>
      <c r="DT15">
        <f t="shared" si="39"/>
        <v>32.355058625945311</v>
      </c>
      <c r="DU15">
        <f t="shared" si="39"/>
        <v>32.354726756775591</v>
      </c>
      <c r="DV15">
        <f t="shared" si="39"/>
        <v>32.354394887557859</v>
      </c>
      <c r="DW15">
        <f t="shared" si="40"/>
        <v>32.354063018292045</v>
      </c>
      <c r="DX15">
        <f t="shared" si="40"/>
        <v>32.353731148978056</v>
      </c>
      <c r="DY15">
        <f t="shared" si="40"/>
        <v>32.353399279615822</v>
      </c>
      <c r="DZ15">
        <f t="shared" si="40"/>
        <v>32.35306741020527</v>
      </c>
      <c r="EA15">
        <f t="shared" si="40"/>
        <v>32.352735540746309</v>
      </c>
      <c r="EB15">
        <f t="shared" si="40"/>
        <v>32.352403671238875</v>
      </c>
      <c r="EC15">
        <f t="shared" si="40"/>
        <v>32.352071801682875</v>
      </c>
      <c r="ED15">
        <f t="shared" si="40"/>
        <v>32.351739932078246</v>
      </c>
      <c r="EE15">
        <f t="shared" si="40"/>
        <v>32.351408062424902</v>
      </c>
      <c r="EF15">
        <f t="shared" si="40"/>
        <v>32.351076192722758</v>
      </c>
      <c r="EG15">
        <f t="shared" si="40"/>
        <v>32.350744322971742</v>
      </c>
      <c r="EI15">
        <f t="shared" si="24"/>
        <v>0.12</v>
      </c>
      <c r="EJ15">
        <f t="shared" si="25"/>
        <v>32.383931068422065</v>
      </c>
      <c r="EK15">
        <f t="shared" si="25"/>
        <v>32.051759732833737</v>
      </c>
      <c r="EL15">
        <f t="shared" si="25"/>
        <v>31.719588397203694</v>
      </c>
      <c r="EM15">
        <f t="shared" si="25"/>
        <v>31.38741706153186</v>
      </c>
      <c r="EN15">
        <f t="shared" si="25"/>
        <v>31.055245725818175</v>
      </c>
      <c r="EO15">
        <f t="shared" si="25"/>
        <v>30.723074390062571</v>
      </c>
      <c r="EP15">
        <f t="shared" si="25"/>
        <v>30.390903054264978</v>
      </c>
      <c r="EQ15">
        <f t="shared" si="25"/>
        <v>30.058731718425328</v>
      </c>
      <c r="ER15">
        <f t="shared" si="25"/>
        <v>29.726560382543557</v>
      </c>
      <c r="ES15">
        <f t="shared" si="25"/>
        <v>29.394389046619594</v>
      </c>
      <c r="ET15">
        <f t="shared" si="25"/>
        <v>29.062217710653368</v>
      </c>
      <c r="EU15">
        <f t="shared" si="25"/>
        <v>28.730046374644814</v>
      </c>
      <c r="EV15">
        <f t="shared" si="25"/>
        <v>28.39787503859387</v>
      </c>
      <c r="EW15">
        <f t="shared" si="25"/>
        <v>28.06570370250045</v>
      </c>
      <c r="EX15">
        <f t="shared" si="25"/>
        <v>27.733532366364493</v>
      </c>
      <c r="EY15">
        <f t="shared" si="25"/>
        <v>27.401361030185946</v>
      </c>
      <c r="EZ15">
        <f t="shared" si="17"/>
        <v>27.069189693964717</v>
      </c>
      <c r="FA15">
        <f t="shared" si="18"/>
        <v>26.737018357700745</v>
      </c>
      <c r="FB15">
        <f t="shared" si="18"/>
        <v>26.404847021393969</v>
      </c>
      <c r="FC15">
        <f t="shared" si="18"/>
        <v>26.072675685044313</v>
      </c>
      <c r="FD15">
        <f t="shared" si="18"/>
        <v>25.740504348651704</v>
      </c>
      <c r="FE15">
        <f t="shared" si="18"/>
        <v>25.408333012216087</v>
      </c>
      <c r="FF15">
        <f t="shared" si="18"/>
        <v>25.076161675737374</v>
      </c>
      <c r="FG15">
        <f t="shared" si="18"/>
        <v>24.7439903392155</v>
      </c>
      <c r="FH15">
        <f t="shared" si="18"/>
        <v>24.411819002650418</v>
      </c>
      <c r="FI15">
        <f t="shared" si="18"/>
        <v>24.079647666042021</v>
      </c>
      <c r="FJ15">
        <f t="shared" si="18"/>
        <v>23.747476329390267</v>
      </c>
      <c r="FK15">
        <f t="shared" si="18"/>
        <v>23.415304992695063</v>
      </c>
      <c r="FL15">
        <f t="shared" si="18"/>
        <v>23.083133655956363</v>
      </c>
      <c r="FM15">
        <f t="shared" si="18"/>
        <v>22.750962319174079</v>
      </c>
      <c r="FN15">
        <f t="shared" si="18"/>
        <v>22.418790982348153</v>
      </c>
      <c r="FO15">
        <f t="shared" si="18"/>
        <v>22.086619645478507</v>
      </c>
      <c r="FP15">
        <f t="shared" si="18"/>
        <v>21.754448308565067</v>
      </c>
      <c r="FQ15">
        <f t="shared" si="19"/>
        <v>21.422276971607772</v>
      </c>
      <c r="FR15">
        <f t="shared" si="19"/>
        <v>21.090105634606545</v>
      </c>
      <c r="FS15">
        <f t="shared" si="19"/>
        <v>20.757934297561313</v>
      </c>
      <c r="FT15">
        <f t="shared" si="19"/>
        <v>20.425762960472014</v>
      </c>
      <c r="FU15">
        <f t="shared" si="19"/>
        <v>20.093591623338575</v>
      </c>
      <c r="FV15">
        <f t="shared" si="19"/>
        <v>19.761420286160906</v>
      </c>
      <c r="FW15">
        <f t="shared" si="19"/>
        <v>19.429248948938959</v>
      </c>
      <c r="FX15">
        <f t="shared" si="19"/>
        <v>19.097077611672646</v>
      </c>
      <c r="FY15">
        <f t="shared" si="19"/>
        <v>18.764906274361909</v>
      </c>
      <c r="FZ15">
        <f t="shared" si="19"/>
        <v>18.432734937006671</v>
      </c>
      <c r="GA15">
        <f t="shared" si="19"/>
        <v>18.100563599606854</v>
      </c>
      <c r="GB15">
        <f t="shared" si="19"/>
        <v>17.768392262162394</v>
      </c>
      <c r="GC15">
        <f t="shared" si="19"/>
        <v>17.436220924673208</v>
      </c>
      <c r="GD15">
        <f t="shared" si="19"/>
        <v>17.104049587139233</v>
      </c>
      <c r="GE15">
        <f t="shared" si="19"/>
        <v>16.771878249560402</v>
      </c>
      <c r="GF15">
        <f t="shared" si="19"/>
        <v>16.439706911936639</v>
      </c>
      <c r="GG15">
        <f t="shared" si="20"/>
        <v>16.107535574267864</v>
      </c>
      <c r="GH15">
        <f t="shared" si="20"/>
        <v>15.775364236554001</v>
      </c>
      <c r="GI15">
        <f t="shared" si="20"/>
        <v>15.44319289879499</v>
      </c>
      <c r="GJ15">
        <f t="shared" si="20"/>
        <v>15.111021560990746</v>
      </c>
      <c r="GK15">
        <f t="shared" si="20"/>
        <v>14.778850223141202</v>
      </c>
      <c r="GL15">
        <f t="shared" si="20"/>
        <v>14.446678885246286</v>
      </c>
      <c r="GM15">
        <f t="shared" si="20"/>
        <v>14.11450754730593</v>
      </c>
      <c r="GN15">
        <f t="shared" si="20"/>
        <v>13.78233620932005</v>
      </c>
      <c r="GO15">
        <f t="shared" si="20"/>
        <v>13.450164871288578</v>
      </c>
      <c r="GP15">
        <f t="shared" si="20"/>
        <v>13.117993533211436</v>
      </c>
      <c r="GQ15">
        <f t="shared" si="20"/>
        <v>12.785822195088546</v>
      </c>
      <c r="GR15">
        <f t="shared" si="20"/>
        <v>12.45365085691985</v>
      </c>
      <c r="GS15">
        <f t="shared" si="20"/>
        <v>12.121479518705268</v>
      </c>
      <c r="GT15">
        <f t="shared" si="20"/>
        <v>11.789308180444721</v>
      </c>
      <c r="GU15">
        <f t="shared" si="20"/>
        <v>11.45713684213813</v>
      </c>
      <c r="GV15">
        <f t="shared" si="20"/>
        <v>11.124965503785422</v>
      </c>
      <c r="GW15">
        <f t="shared" si="21"/>
        <v>10.792794165386539</v>
      </c>
      <c r="GX15">
        <f t="shared" si="21"/>
        <v>10.460622826941385</v>
      </c>
      <c r="GY15">
        <f t="shared" si="21"/>
        <v>10.128451488449898</v>
      </c>
      <c r="GZ15">
        <f t="shared" si="21"/>
        <v>9.796280149912004</v>
      </c>
      <c r="HA15">
        <f t="shared" si="21"/>
        <v>9.4641088113276233</v>
      </c>
      <c r="HB15">
        <f t="shared" si="21"/>
        <v>9.1319374726966736</v>
      </c>
      <c r="HC15">
        <f t="shared" si="21"/>
        <v>8.7997661340190945</v>
      </c>
      <c r="HD15">
        <f t="shared" si="21"/>
        <v>8.4675947952948043</v>
      </c>
      <c r="HE15">
        <f t="shared" si="21"/>
        <v>8.135423456523732</v>
      </c>
      <c r="HF15">
        <f t="shared" si="21"/>
        <v>7.8032521177057852</v>
      </c>
      <c r="HG15">
        <f t="shared" si="21"/>
        <v>7.471080778840907</v>
      </c>
      <c r="HH15">
        <f t="shared" si="21"/>
        <v>7.1389094399290016</v>
      </c>
      <c r="HI15">
        <f t="shared" si="21"/>
        <v>6.8067381009700192</v>
      </c>
      <c r="HJ15">
        <f t="shared" si="21"/>
        <v>6.4745667619638638</v>
      </c>
      <c r="HK15">
        <f t="shared" si="21"/>
        <v>6.1423954229104645</v>
      </c>
      <c r="HL15">
        <f t="shared" si="21"/>
        <v>5.8102240838097501</v>
      </c>
      <c r="HM15">
        <f t="shared" si="22"/>
        <v>5.4780527446616318</v>
      </c>
      <c r="HN15">
        <f t="shared" si="22"/>
        <v>5.1458814054660493</v>
      </c>
      <c r="HO15">
        <f t="shared" si="22"/>
        <v>4.8137100662229138</v>
      </c>
      <c r="HP15">
        <f t="shared" si="22"/>
        <v>4.4815387269321505</v>
      </c>
      <c r="HQ15">
        <f t="shared" si="22"/>
        <v>4.1493673875936956</v>
      </c>
      <c r="HR15">
        <f t="shared" si="22"/>
        <v>3.8171960482074496</v>
      </c>
      <c r="HS15">
        <f t="shared" si="22"/>
        <v>3.485024708773345</v>
      </c>
      <c r="HT15">
        <f t="shared" si="22"/>
        <v>3.1528533692913037</v>
      </c>
      <c r="HU15">
        <f t="shared" si="22"/>
        <v>2.8206820297612509</v>
      </c>
      <c r="HV15">
        <f t="shared" si="22"/>
        <v>2.4885106901831158</v>
      </c>
      <c r="HW15">
        <f t="shared" si="22"/>
        <v>2.1563393505568058</v>
      </c>
      <c r="HX15">
        <f t="shared" si="22"/>
        <v>1.8241680108822464</v>
      </c>
      <c r="HY15">
        <f t="shared" si="22"/>
        <v>1.4919966711593737</v>
      </c>
      <c r="HZ15">
        <f t="shared" si="22"/>
        <v>1.1598253313880953</v>
      </c>
      <c r="IA15">
        <f t="shared" si="22"/>
        <v>0.82765399156834007</v>
      </c>
      <c r="IB15">
        <f t="shared" si="22"/>
        <v>0.49548265170001926</v>
      </c>
      <c r="IC15">
        <f t="shared" si="23"/>
        <v>0.1633113117830689</v>
      </c>
      <c r="ID15">
        <f t="shared" si="23"/>
        <v>0.16886002818259982</v>
      </c>
      <c r="IE15">
        <f t="shared" si="23"/>
        <v>0.50103136819706151</v>
      </c>
      <c r="IF15">
        <f t="shared" si="23"/>
        <v>0.83320270826040144</v>
      </c>
      <c r="IG15">
        <f t="shared" si="26"/>
        <v>0.1633113117830689</v>
      </c>
      <c r="IH15">
        <f t="shared" si="29"/>
        <v>98</v>
      </c>
      <c r="II15">
        <v>13</v>
      </c>
      <c r="IJ15">
        <f t="shared" si="27"/>
        <v>0.12</v>
      </c>
      <c r="IK15" cm="1">
        <f t="array" ref="IK15">INDEX($AK$3:$EG$102,II15,IH15)</f>
        <v>32.351739932078246</v>
      </c>
      <c r="IL15">
        <f t="shared" si="28"/>
        <v>3.8822087918493895</v>
      </c>
    </row>
    <row r="16" spans="1:249" x14ac:dyDescent="0.25">
      <c r="A16" t="s">
        <v>225</v>
      </c>
      <c r="B16" s="40">
        <f>IO2/1000</f>
        <v>1.3371994793060621E-2</v>
      </c>
      <c r="I16">
        <v>350</v>
      </c>
      <c r="J16">
        <f>'Emission events'!AG16</f>
        <v>0</v>
      </c>
      <c r="K16">
        <f>'Emission events'!CI16</f>
        <v>0</v>
      </c>
      <c r="L16">
        <f>'Emission events'!EK16</f>
        <v>0</v>
      </c>
      <c r="M16">
        <f>'Emission events'!GM16</f>
        <v>0</v>
      </c>
      <c r="N16">
        <f>'Emission events'!IO16</f>
        <v>0</v>
      </c>
      <c r="O16">
        <f t="shared" si="3"/>
        <v>0</v>
      </c>
      <c r="R16">
        <v>350</v>
      </c>
      <c r="S16">
        <f>'Emission events'!AL16</f>
        <v>0</v>
      </c>
      <c r="T16">
        <f>'Emission events'!CN16</f>
        <v>0</v>
      </c>
      <c r="U16">
        <f>'Emission events'!EP16</f>
        <v>0</v>
      </c>
      <c r="V16">
        <f>'Emission events'!GR16</f>
        <v>0</v>
      </c>
      <c r="W16">
        <f>'Emission events'!IT16</f>
        <v>0</v>
      </c>
      <c r="X16">
        <f t="shared" si="4"/>
        <v>0</v>
      </c>
      <c r="AA16">
        <v>350</v>
      </c>
      <c r="AB16" s="7">
        <f>'Emission events'!AQ16</f>
        <v>0</v>
      </c>
      <c r="AC16" s="7">
        <f>'Emission events'!CS16</f>
        <v>0</v>
      </c>
      <c r="AD16" s="7">
        <f>'Emission events'!EU16</f>
        <v>0</v>
      </c>
      <c r="AE16" s="7">
        <f>'Emission events'!GW16</f>
        <v>0</v>
      </c>
      <c r="AF16" s="7">
        <f>'Emission events'!IY16</f>
        <v>0</v>
      </c>
      <c r="AG16">
        <f t="shared" si="5"/>
        <v>0</v>
      </c>
      <c r="AH16" s="7">
        <f t="shared" si="6"/>
        <v>0</v>
      </c>
      <c r="AJ16" s="1">
        <v>0.13</v>
      </c>
      <c r="AK16">
        <f t="shared" si="31"/>
        <v>32.317258282238036</v>
      </c>
      <c r="AL16">
        <f t="shared" si="31"/>
        <v>32.316926407069133</v>
      </c>
      <c r="AM16">
        <f t="shared" si="31"/>
        <v>32.316594531842519</v>
      </c>
      <c r="AN16">
        <f t="shared" si="31"/>
        <v>32.316262656558109</v>
      </c>
      <c r="AO16">
        <f t="shared" si="31"/>
        <v>32.315930781215791</v>
      </c>
      <c r="AP16">
        <f t="shared" si="31"/>
        <v>32.315598905815492</v>
      </c>
      <c r="AQ16">
        <f t="shared" si="31"/>
        <v>32.315267030357106</v>
      </c>
      <c r="AR16">
        <f t="shared" si="31"/>
        <v>32.314935154840541</v>
      </c>
      <c r="AS16">
        <f t="shared" si="31"/>
        <v>32.314603279265697</v>
      </c>
      <c r="AT16">
        <f t="shared" si="31"/>
        <v>32.314271403632489</v>
      </c>
      <c r="AU16">
        <f t="shared" si="32"/>
        <v>32.313939527940818</v>
      </c>
      <c r="AV16">
        <f t="shared" si="32"/>
        <v>32.313607652190591</v>
      </c>
      <c r="AW16">
        <f t="shared" si="32"/>
        <v>32.313275776381715</v>
      </c>
      <c r="AX16">
        <f t="shared" si="32"/>
        <v>32.312943900514092</v>
      </c>
      <c r="AY16">
        <f t="shared" si="32"/>
        <v>32.312612024587636</v>
      </c>
      <c r="AZ16">
        <f t="shared" si="32"/>
        <v>32.312280148602234</v>
      </c>
      <c r="BA16">
        <f t="shared" si="32"/>
        <v>32.311948272557807</v>
      </c>
      <c r="BB16">
        <f t="shared" si="32"/>
        <v>32.311616396454255</v>
      </c>
      <c r="BC16">
        <f t="shared" si="32"/>
        <v>32.311284520291487</v>
      </c>
      <c r="BD16">
        <f t="shared" si="32"/>
        <v>32.310952644069388</v>
      </c>
      <c r="BE16">
        <f t="shared" si="33"/>
        <v>32.310620767787881</v>
      </c>
      <c r="BF16">
        <f t="shared" si="33"/>
        <v>32.310288891446866</v>
      </c>
      <c r="BG16">
        <f t="shared" si="33"/>
        <v>32.309957015046244</v>
      </c>
      <c r="BH16">
        <f t="shared" si="33"/>
        <v>32.309625138585922</v>
      </c>
      <c r="BI16">
        <f t="shared" si="33"/>
        <v>32.3092932620658</v>
      </c>
      <c r="BJ16">
        <f t="shared" si="33"/>
        <v>32.30896138548578</v>
      </c>
      <c r="BK16">
        <f t="shared" si="33"/>
        <v>32.308629508845769</v>
      </c>
      <c r="BL16">
        <f t="shared" si="33"/>
        <v>32.308297632145667</v>
      </c>
      <c r="BM16">
        <f t="shared" si="33"/>
        <v>32.307965755385382</v>
      </c>
      <c r="BN16">
        <f t="shared" si="33"/>
        <v>32.307633878564815</v>
      </c>
      <c r="BO16">
        <f t="shared" si="34"/>
        <v>32.307302001683865</v>
      </c>
      <c r="BP16">
        <f t="shared" si="34"/>
        <v>32.306970124742442</v>
      </c>
      <c r="BQ16">
        <f t="shared" si="34"/>
        <v>32.306638247740437</v>
      </c>
      <c r="BR16">
        <f t="shared" si="34"/>
        <v>32.30630637067776</v>
      </c>
      <c r="BS16">
        <f t="shared" si="34"/>
        <v>32.305974493554309</v>
      </c>
      <c r="BT16">
        <f t="shared" si="34"/>
        <v>32.305642616369987</v>
      </c>
      <c r="BU16">
        <f t="shared" si="34"/>
        <v>32.3053107391247</v>
      </c>
      <c r="BV16">
        <f t="shared" si="34"/>
        <v>32.304978861818341</v>
      </c>
      <c r="BW16">
        <f t="shared" si="34"/>
        <v>32.304646984450812</v>
      </c>
      <c r="BX16">
        <f t="shared" si="34"/>
        <v>32.304315107022028</v>
      </c>
      <c r="BY16">
        <f t="shared" si="35"/>
        <v>32.303983229531873</v>
      </c>
      <c r="BZ16">
        <f t="shared" si="35"/>
        <v>32.303651351980257</v>
      </c>
      <c r="CA16">
        <f t="shared" si="35"/>
        <v>32.303319474367072</v>
      </c>
      <c r="CB16">
        <f t="shared" si="35"/>
        <v>32.30298759669224</v>
      </c>
      <c r="CC16">
        <f t="shared" si="35"/>
        <v>32.302655718955634</v>
      </c>
      <c r="CD16">
        <f t="shared" si="35"/>
        <v>32.302323841157168</v>
      </c>
      <c r="CE16">
        <f t="shared" si="35"/>
        <v>32.301991963296743</v>
      </c>
      <c r="CF16">
        <f t="shared" si="35"/>
        <v>32.301660085374252</v>
      </c>
      <c r="CG16">
        <f t="shared" si="35"/>
        <v>32.301328207389602</v>
      </c>
      <c r="CH16">
        <f t="shared" si="35"/>
        <v>32.300996329342681</v>
      </c>
      <c r="CI16">
        <f t="shared" si="36"/>
        <v>32.300664451233409</v>
      </c>
      <c r="CJ16">
        <f t="shared" si="36"/>
        <v>32.300332573061667</v>
      </c>
      <c r="CK16">
        <f t="shared" si="36"/>
        <v>32.300000694827354</v>
      </c>
      <c r="CL16">
        <f t="shared" si="36"/>
        <v>32.299668816530378</v>
      </c>
      <c r="CM16">
        <f t="shared" si="36"/>
        <v>32.29933693817064</v>
      </c>
      <c r="CN16">
        <f t="shared" si="36"/>
        <v>32.299005059748033</v>
      </c>
      <c r="CO16">
        <f t="shared" si="36"/>
        <v>32.298673181262451</v>
      </c>
      <c r="CP16">
        <f t="shared" si="36"/>
        <v>32.298341302713801</v>
      </c>
      <c r="CQ16">
        <f t="shared" si="36"/>
        <v>32.29800942410197</v>
      </c>
      <c r="CR16">
        <f t="shared" si="36"/>
        <v>32.297677545426865</v>
      </c>
      <c r="CS16">
        <f t="shared" si="37"/>
        <v>32.297345666688379</v>
      </c>
      <c r="CT16">
        <f t="shared" si="37"/>
        <v>32.297013787886414</v>
      </c>
      <c r="CU16">
        <f t="shared" si="37"/>
        <v>32.296681909020862</v>
      </c>
      <c r="CV16">
        <f t="shared" si="37"/>
        <v>32.296350030091624</v>
      </c>
      <c r="CW16">
        <f t="shared" si="37"/>
        <v>32.2960181510986</v>
      </c>
      <c r="CX16">
        <f t="shared" si="37"/>
        <v>32.295686272041678</v>
      </c>
      <c r="CY16">
        <f t="shared" si="37"/>
        <v>32.295354392920764</v>
      </c>
      <c r="CZ16">
        <f t="shared" si="37"/>
        <v>32.295022513735745</v>
      </c>
      <c r="DA16">
        <f t="shared" si="37"/>
        <v>32.294690634486535</v>
      </c>
      <c r="DB16">
        <f t="shared" si="37"/>
        <v>32.294358755173008</v>
      </c>
      <c r="DC16">
        <f t="shared" si="38"/>
        <v>32.294026875795069</v>
      </c>
      <c r="DD16">
        <f t="shared" si="38"/>
        <v>32.293694996352613</v>
      </c>
      <c r="DE16">
        <f t="shared" si="38"/>
        <v>32.293363116845541</v>
      </c>
      <c r="DF16">
        <f t="shared" si="38"/>
        <v>32.293031237273745</v>
      </c>
      <c r="DG16">
        <f t="shared" si="38"/>
        <v>32.292699357637126</v>
      </c>
      <c r="DH16">
        <f t="shared" si="38"/>
        <v>32.292367477935564</v>
      </c>
      <c r="DI16">
        <f t="shared" si="38"/>
        <v>32.292035598168965</v>
      </c>
      <c r="DJ16">
        <f t="shared" si="38"/>
        <v>32.291703718337232</v>
      </c>
      <c r="DK16">
        <f t="shared" si="38"/>
        <v>32.291371838440242</v>
      </c>
      <c r="DL16">
        <f t="shared" si="38"/>
        <v>32.291039958477896</v>
      </c>
      <c r="DM16">
        <f t="shared" si="39"/>
        <v>32.290708078450102</v>
      </c>
      <c r="DN16">
        <f t="shared" si="39"/>
        <v>32.290376198356732</v>
      </c>
      <c r="DO16">
        <f t="shared" si="39"/>
        <v>32.290044318197687</v>
      </c>
      <c r="DP16">
        <f t="shared" si="39"/>
        <v>32.289712437972874</v>
      </c>
      <c r="DQ16">
        <f t="shared" si="39"/>
        <v>32.289380557682172</v>
      </c>
      <c r="DR16">
        <f t="shared" si="39"/>
        <v>32.289048677325475</v>
      </c>
      <c r="DS16">
        <f t="shared" si="39"/>
        <v>32.288716796902683</v>
      </c>
      <c r="DT16">
        <f t="shared" si="39"/>
        <v>32.28838491641369</v>
      </c>
      <c r="DU16">
        <f t="shared" si="39"/>
        <v>32.288053035858383</v>
      </c>
      <c r="DV16">
        <f t="shared" si="39"/>
        <v>32.287721155236653</v>
      </c>
      <c r="DW16">
        <f t="shared" si="40"/>
        <v>32.287389274548403</v>
      </c>
      <c r="DX16">
        <f t="shared" si="40"/>
        <v>32.287057393793518</v>
      </c>
      <c r="DY16">
        <f t="shared" si="40"/>
        <v>32.286725512971898</v>
      </c>
      <c r="DZ16">
        <f t="shared" si="40"/>
        <v>32.286393632083424</v>
      </c>
      <c r="EA16">
        <f t="shared" si="40"/>
        <v>32.286061751127995</v>
      </c>
      <c r="EB16">
        <f t="shared" si="40"/>
        <v>32.285729870105499</v>
      </c>
      <c r="EC16">
        <f t="shared" si="40"/>
        <v>32.285397989015827</v>
      </c>
      <c r="ED16">
        <f t="shared" si="40"/>
        <v>32.285066107858867</v>
      </c>
      <c r="EE16">
        <f t="shared" si="40"/>
        <v>32.284734226634527</v>
      </c>
      <c r="EF16">
        <f t="shared" si="40"/>
        <v>32.284402345342677</v>
      </c>
      <c r="EG16">
        <f t="shared" si="40"/>
        <v>32.284070463983227</v>
      </c>
      <c r="EI16">
        <f t="shared" si="24"/>
        <v>0.13</v>
      </c>
      <c r="EJ16">
        <f t="shared" si="25"/>
        <v>32.317258282238036</v>
      </c>
      <c r="EK16">
        <f t="shared" si="25"/>
        <v>31.985086936756812</v>
      </c>
      <c r="EL16">
        <f t="shared" si="25"/>
        <v>31.652915591217877</v>
      </c>
      <c r="EM16">
        <f t="shared" si="25"/>
        <v>31.320744245621146</v>
      </c>
      <c r="EN16">
        <f t="shared" si="25"/>
        <v>30.988572899966506</v>
      </c>
      <c r="EO16">
        <f t="shared" si="25"/>
        <v>30.656401554253883</v>
      </c>
      <c r="EP16">
        <f t="shared" si="25"/>
        <v>30.324230208483176</v>
      </c>
      <c r="EQ16">
        <f t="shared" si="25"/>
        <v>29.992058862654289</v>
      </c>
      <c r="ER16">
        <f t="shared" si="25"/>
        <v>29.659887516767125</v>
      </c>
      <c r="ES16">
        <f t="shared" si="25"/>
        <v>29.327716170821596</v>
      </c>
      <c r="ET16">
        <f t="shared" si="25"/>
        <v>28.995544824817603</v>
      </c>
      <c r="EU16">
        <f t="shared" si="25"/>
        <v>28.663373478755055</v>
      </c>
      <c r="EV16">
        <f t="shared" si="25"/>
        <v>28.331202132633859</v>
      </c>
      <c r="EW16">
        <f t="shared" si="25"/>
        <v>27.999030786453915</v>
      </c>
      <c r="EX16">
        <f t="shared" si="25"/>
        <v>27.666859440215134</v>
      </c>
      <c r="EY16">
        <f t="shared" si="25"/>
        <v>27.334688093917414</v>
      </c>
      <c r="EZ16">
        <f t="shared" si="17"/>
        <v>27.002516747560662</v>
      </c>
      <c r="FA16">
        <f t="shared" si="18"/>
        <v>26.67034540114479</v>
      </c>
      <c r="FB16">
        <f t="shared" si="18"/>
        <v>26.3381740546697</v>
      </c>
      <c r="FC16">
        <f t="shared" si="18"/>
        <v>26.006002708135281</v>
      </c>
      <c r="FD16">
        <f t="shared" si="18"/>
        <v>25.673831361541453</v>
      </c>
      <c r="FE16">
        <f t="shared" si="18"/>
        <v>25.341660014888117</v>
      </c>
      <c r="FF16">
        <f t="shared" si="18"/>
        <v>25.009488668175173</v>
      </c>
      <c r="FG16">
        <f t="shared" si="18"/>
        <v>24.677317321402526</v>
      </c>
      <c r="FH16">
        <f t="shared" si="18"/>
        <v>24.345145974570087</v>
      </c>
      <c r="FI16">
        <f t="shared" si="18"/>
        <v>24.012974627677742</v>
      </c>
      <c r="FJ16">
        <f t="shared" si="18"/>
        <v>23.680803280725414</v>
      </c>
      <c r="FK16">
        <f t="shared" si="18"/>
        <v>23.348631933712987</v>
      </c>
      <c r="FL16">
        <f t="shared" si="18"/>
        <v>23.016460586640381</v>
      </c>
      <c r="FM16">
        <f t="shared" si="18"/>
        <v>22.684289239507493</v>
      </c>
      <c r="FN16">
        <f t="shared" si="18"/>
        <v>22.352117892314222</v>
      </c>
      <c r="FO16">
        <f t="shared" si="18"/>
        <v>22.019946545060478</v>
      </c>
      <c r="FP16">
        <f t="shared" si="18"/>
        <v>21.687775197746149</v>
      </c>
      <c r="FQ16">
        <f t="shared" si="19"/>
        <v>21.355603850371153</v>
      </c>
      <c r="FR16">
        <f t="shared" si="19"/>
        <v>21.023432502935378</v>
      </c>
      <c r="FS16">
        <f t="shared" si="19"/>
        <v>20.691261155438738</v>
      </c>
      <c r="FT16">
        <f t="shared" si="19"/>
        <v>20.359089807881126</v>
      </c>
      <c r="FU16">
        <f t="shared" si="19"/>
        <v>20.026918460262451</v>
      </c>
      <c r="FV16">
        <f t="shared" si="19"/>
        <v>19.694747112582597</v>
      </c>
      <c r="FW16">
        <f t="shared" si="19"/>
        <v>19.362575764841491</v>
      </c>
      <c r="FX16">
        <f t="shared" si="19"/>
        <v>19.030404417039016</v>
      </c>
      <c r="FY16">
        <f t="shared" si="19"/>
        <v>18.698233069175078</v>
      </c>
      <c r="FZ16">
        <f t="shared" si="19"/>
        <v>18.366061721249572</v>
      </c>
      <c r="GA16">
        <f t="shared" si="19"/>
        <v>18.03389037326242</v>
      </c>
      <c r="GB16">
        <f t="shared" si="19"/>
        <v>17.701719025213492</v>
      </c>
      <c r="GC16">
        <f t="shared" si="19"/>
        <v>17.369547677102702</v>
      </c>
      <c r="GD16">
        <f t="shared" si="19"/>
        <v>17.037376328929955</v>
      </c>
      <c r="GE16">
        <f t="shared" si="19"/>
        <v>16.705204980695143</v>
      </c>
      <c r="GF16">
        <f t="shared" si="19"/>
        <v>16.373033632398176</v>
      </c>
      <c r="GG16">
        <f t="shared" si="20"/>
        <v>16.04086228403893</v>
      </c>
      <c r="GH16">
        <f t="shared" si="20"/>
        <v>15.708690935617337</v>
      </c>
      <c r="GI16">
        <f t="shared" si="20"/>
        <v>15.376519587133274</v>
      </c>
      <c r="GJ16">
        <f t="shared" si="20"/>
        <v>15.04434823858664</v>
      </c>
      <c r="GK16">
        <f t="shared" si="20"/>
        <v>14.712176889977339</v>
      </c>
      <c r="GL16">
        <f t="shared" si="20"/>
        <v>14.38000554130528</v>
      </c>
      <c r="GM16">
        <f t="shared" si="20"/>
        <v>14.047834192570352</v>
      </c>
      <c r="GN16">
        <f t="shared" si="20"/>
        <v>13.715662843772449</v>
      </c>
      <c r="GO16">
        <f t="shared" si="20"/>
        <v>13.383491494911482</v>
      </c>
      <c r="GP16">
        <f t="shared" si="20"/>
        <v>13.051320145987329</v>
      </c>
      <c r="GQ16">
        <f t="shared" si="20"/>
        <v>12.7191487969999</v>
      </c>
      <c r="GR16">
        <f t="shared" si="20"/>
        <v>12.386977447949093</v>
      </c>
      <c r="GS16">
        <f t="shared" si="20"/>
        <v>12.054806098834806</v>
      </c>
      <c r="GT16">
        <f t="shared" si="20"/>
        <v>11.722634749656933</v>
      </c>
      <c r="GU16">
        <f t="shared" si="20"/>
        <v>11.390463400415374</v>
      </c>
      <c r="GV16">
        <f t="shared" si="20"/>
        <v>11.058292051110026</v>
      </c>
      <c r="GW16">
        <f t="shared" si="21"/>
        <v>10.726120701740783</v>
      </c>
      <c r="GX16">
        <f t="shared" si="21"/>
        <v>10.393949352307548</v>
      </c>
      <c r="GY16">
        <f t="shared" si="21"/>
        <v>10.061778002810208</v>
      </c>
      <c r="GZ16">
        <f t="shared" si="21"/>
        <v>9.7296066532486769</v>
      </c>
      <c r="HA16">
        <f t="shared" si="21"/>
        <v>9.3974353036228315</v>
      </c>
      <c r="HB16">
        <f t="shared" si="21"/>
        <v>9.0652639539325683</v>
      </c>
      <c r="HC16">
        <f t="shared" si="21"/>
        <v>8.7330926041777914</v>
      </c>
      <c r="HD16">
        <f t="shared" si="21"/>
        <v>8.4009212543583978</v>
      </c>
      <c r="HE16">
        <f t="shared" si="21"/>
        <v>8.0687499044742808</v>
      </c>
      <c r="HF16">
        <f t="shared" si="21"/>
        <v>7.7365785545253409</v>
      </c>
      <c r="HG16">
        <f t="shared" si="21"/>
        <v>7.4044072045114575</v>
      </c>
      <c r="HH16">
        <f t="shared" si="21"/>
        <v>7.0722358544325346</v>
      </c>
      <c r="HI16">
        <f t="shared" si="21"/>
        <v>6.7400645042884797</v>
      </c>
      <c r="HJ16">
        <f t="shared" si="21"/>
        <v>6.4078931540791686</v>
      </c>
      <c r="HK16">
        <f t="shared" si="21"/>
        <v>6.0757218038045018</v>
      </c>
      <c r="HL16">
        <f t="shared" si="21"/>
        <v>5.7435504534643869</v>
      </c>
      <c r="HM16">
        <f t="shared" si="22"/>
        <v>5.4113791030586924</v>
      </c>
      <c r="HN16">
        <f t="shared" si="22"/>
        <v>5.0792077525873296</v>
      </c>
      <c r="HO16">
        <f t="shared" si="22"/>
        <v>4.7470364020501954</v>
      </c>
      <c r="HP16">
        <f t="shared" si="22"/>
        <v>4.4148650514471726</v>
      </c>
      <c r="HQ16">
        <f t="shared" si="22"/>
        <v>4.0826937007781545</v>
      </c>
      <c r="HR16">
        <f t="shared" si="22"/>
        <v>3.7505223500430418</v>
      </c>
      <c r="HS16">
        <f t="shared" si="22"/>
        <v>3.4183509992417243</v>
      </c>
      <c r="HT16">
        <f t="shared" si="22"/>
        <v>3.0861796483740953</v>
      </c>
      <c r="HU16">
        <f t="shared" si="22"/>
        <v>2.7540082974400448</v>
      </c>
      <c r="HV16">
        <f t="shared" si="22"/>
        <v>2.4218369464394733</v>
      </c>
      <c r="HW16">
        <f t="shared" si="22"/>
        <v>2.0896655953722671</v>
      </c>
      <c r="HX16">
        <f t="shared" si="22"/>
        <v>1.7574942442383232</v>
      </c>
      <c r="HY16">
        <f t="shared" si="22"/>
        <v>1.4253228930375279</v>
      </c>
      <c r="HZ16">
        <f t="shared" si="22"/>
        <v>1.0931515417697817</v>
      </c>
      <c r="IA16">
        <f t="shared" si="22"/>
        <v>0.76098019043496379</v>
      </c>
      <c r="IB16">
        <f t="shared" si="22"/>
        <v>0.42880883903297118</v>
      </c>
      <c r="IC16">
        <f t="shared" si="23"/>
        <v>9.6637487563690172E-2</v>
      </c>
      <c r="ID16">
        <f t="shared" si="23"/>
        <v>0.23553386397297515</v>
      </c>
      <c r="IE16">
        <f t="shared" si="23"/>
        <v>0.56770521557714204</v>
      </c>
      <c r="IF16">
        <f t="shared" si="23"/>
        <v>0.89987656724891707</v>
      </c>
      <c r="IG16">
        <f t="shared" si="26"/>
        <v>9.6637487563690172E-2</v>
      </c>
      <c r="IH16">
        <f t="shared" si="29"/>
        <v>98</v>
      </c>
      <c r="II16">
        <v>14</v>
      </c>
      <c r="IJ16">
        <f t="shared" si="27"/>
        <v>0.13</v>
      </c>
      <c r="IK16" cm="1">
        <f t="array" ref="IK16">INDEX($AK$3:$EG$102,II16,IH16)</f>
        <v>32.285066107858867</v>
      </c>
      <c r="IL16">
        <f t="shared" si="28"/>
        <v>4.1970585940216525</v>
      </c>
    </row>
    <row r="17" spans="1:246" x14ac:dyDescent="0.25">
      <c r="I17">
        <v>355</v>
      </c>
      <c r="J17">
        <f>'Emission events'!AG17</f>
        <v>0</v>
      </c>
      <c r="K17">
        <f>'Emission events'!CI17</f>
        <v>0</v>
      </c>
      <c r="L17">
        <f>'Emission events'!EK17</f>
        <v>0</v>
      </c>
      <c r="M17">
        <f>'Emission events'!GM17</f>
        <v>0</v>
      </c>
      <c r="N17">
        <f>'Emission events'!IO17</f>
        <v>0</v>
      </c>
      <c r="O17">
        <f t="shared" si="3"/>
        <v>0</v>
      </c>
      <c r="R17">
        <v>355</v>
      </c>
      <c r="S17">
        <f>'Emission events'!AL17</f>
        <v>0</v>
      </c>
      <c r="T17">
        <f>'Emission events'!CN17</f>
        <v>0</v>
      </c>
      <c r="U17">
        <f>'Emission events'!EP17</f>
        <v>0</v>
      </c>
      <c r="V17">
        <f>'Emission events'!GR17</f>
        <v>0</v>
      </c>
      <c r="W17">
        <f>'Emission events'!IT17</f>
        <v>0</v>
      </c>
      <c r="X17">
        <f t="shared" si="4"/>
        <v>0</v>
      </c>
      <c r="AA17">
        <v>355</v>
      </c>
      <c r="AB17" s="7">
        <f>'Emission events'!AQ17</f>
        <v>0</v>
      </c>
      <c r="AC17" s="7">
        <f>'Emission events'!CS17</f>
        <v>0</v>
      </c>
      <c r="AD17" s="7">
        <f>'Emission events'!EU17</f>
        <v>0</v>
      </c>
      <c r="AE17" s="7">
        <f>'Emission events'!GW17</f>
        <v>0</v>
      </c>
      <c r="AF17" s="7">
        <f>'Emission events'!IY17</f>
        <v>0</v>
      </c>
      <c r="AG17">
        <f t="shared" si="5"/>
        <v>0</v>
      </c>
      <c r="AH17" s="7">
        <f t="shared" si="6"/>
        <v>0</v>
      </c>
      <c r="AJ17" s="1">
        <v>0.14000000000000001</v>
      </c>
      <c r="AK17">
        <f t="shared" si="31"/>
        <v>32.250583150070284</v>
      </c>
      <c r="AL17">
        <f t="shared" si="31"/>
        <v>32.250251261215936</v>
      </c>
      <c r="AM17">
        <f t="shared" si="31"/>
        <v>32.249919372281759</v>
      </c>
      <c r="AN17">
        <f t="shared" si="31"/>
        <v>32.249587483267618</v>
      </c>
      <c r="AO17">
        <f t="shared" si="31"/>
        <v>32.249255594173377</v>
      </c>
      <c r="AP17">
        <f t="shared" si="31"/>
        <v>32.248923704998923</v>
      </c>
      <c r="AQ17">
        <f t="shared" si="31"/>
        <v>32.248591815744106</v>
      </c>
      <c r="AR17">
        <f t="shared" si="31"/>
        <v>32.248259926408814</v>
      </c>
      <c r="AS17">
        <f t="shared" si="31"/>
        <v>32.24792803699291</v>
      </c>
      <c r="AT17">
        <f t="shared" si="31"/>
        <v>32.24759614749626</v>
      </c>
      <c r="AU17">
        <f t="shared" si="32"/>
        <v>32.247264257918737</v>
      </c>
      <c r="AV17">
        <f t="shared" si="32"/>
        <v>32.246932368260211</v>
      </c>
      <c r="AW17">
        <f t="shared" si="32"/>
        <v>32.246600478520556</v>
      </c>
      <c r="AX17">
        <f t="shared" si="32"/>
        <v>32.246268588699635</v>
      </c>
      <c r="AY17">
        <f t="shared" si="32"/>
        <v>32.245936698797308</v>
      </c>
      <c r="AZ17">
        <f t="shared" si="32"/>
        <v>32.245604808813454</v>
      </c>
      <c r="BA17">
        <f t="shared" si="32"/>
        <v>32.245272918747943</v>
      </c>
      <c r="BB17">
        <f t="shared" si="32"/>
        <v>32.244941028600635</v>
      </c>
      <c r="BC17">
        <f t="shared" si="32"/>
        <v>32.244609138371402</v>
      </c>
      <c r="BD17">
        <f t="shared" si="32"/>
        <v>32.244277248060115</v>
      </c>
      <c r="BE17">
        <f t="shared" si="33"/>
        <v>32.243945357666632</v>
      </c>
      <c r="BF17">
        <f t="shared" si="33"/>
        <v>32.243613467190826</v>
      </c>
      <c r="BG17">
        <f t="shared" si="33"/>
        <v>32.243281576632569</v>
      </c>
      <c r="BH17">
        <f t="shared" si="33"/>
        <v>32.242949685991718</v>
      </c>
      <c r="BI17">
        <f t="shared" si="33"/>
        <v>32.242617795268153</v>
      </c>
      <c r="BJ17">
        <f t="shared" si="33"/>
        <v>32.242285904461731</v>
      </c>
      <c r="BK17">
        <f t="shared" si="33"/>
        <v>32.241954013572311</v>
      </c>
      <c r="BL17">
        <f t="shared" si="33"/>
        <v>32.241622122599765</v>
      </c>
      <c r="BM17">
        <f t="shared" si="33"/>
        <v>32.241290231543964</v>
      </c>
      <c r="BN17">
        <f t="shared" si="33"/>
        <v>32.240958340404767</v>
      </c>
      <c r="BO17">
        <f t="shared" si="34"/>
        <v>32.240626449182038</v>
      </c>
      <c r="BP17">
        <f t="shared" si="34"/>
        <v>32.24029455787565</v>
      </c>
      <c r="BQ17">
        <f t="shared" si="34"/>
        <v>32.239962666485461</v>
      </c>
      <c r="BR17">
        <f t="shared" si="34"/>
        <v>32.239630775011342</v>
      </c>
      <c r="BS17">
        <f t="shared" si="34"/>
        <v>32.239298883453145</v>
      </c>
      <c r="BT17">
        <f t="shared" si="34"/>
        <v>32.238966991810749</v>
      </c>
      <c r="BU17">
        <f t="shared" si="34"/>
        <v>32.238635100084011</v>
      </c>
      <c r="BV17">
        <f t="shared" si="34"/>
        <v>32.238303208272796</v>
      </c>
      <c r="BW17">
        <f t="shared" si="34"/>
        <v>32.237971316376964</v>
      </c>
      <c r="BX17">
        <f t="shared" si="34"/>
        <v>32.237639424396377</v>
      </c>
      <c r="BY17">
        <f t="shared" si="35"/>
        <v>32.237307532330902</v>
      </c>
      <c r="BZ17">
        <f t="shared" si="35"/>
        <v>32.236975640180404</v>
      </c>
      <c r="CA17">
        <f t="shared" si="35"/>
        <v>32.23664374794474</v>
      </c>
      <c r="CB17">
        <f t="shared" si="35"/>
        <v>32.236311855623775</v>
      </c>
      <c r="CC17">
        <f t="shared" si="35"/>
        <v>32.235979963217368</v>
      </c>
      <c r="CD17">
        <f t="shared" si="35"/>
        <v>32.235648070725389</v>
      </c>
      <c r="CE17">
        <f t="shared" si="35"/>
        <v>32.235316178147691</v>
      </c>
      <c r="CF17">
        <f t="shared" si="35"/>
        <v>32.234984285484138</v>
      </c>
      <c r="CG17">
        <f t="shared" si="35"/>
        <v>32.234652392734596</v>
      </c>
      <c r="CH17">
        <f t="shared" si="35"/>
        <v>32.234320499898928</v>
      </c>
      <c r="CI17">
        <f t="shared" si="36"/>
        <v>32.233988606976979</v>
      </c>
      <c r="CJ17">
        <f t="shared" si="36"/>
        <v>32.233656713968621</v>
      </c>
      <c r="CK17">
        <f t="shared" si="36"/>
        <v>32.233324820873712</v>
      </c>
      <c r="CL17">
        <f t="shared" si="36"/>
        <v>32.232992927692116</v>
      </c>
      <c r="CM17">
        <f t="shared" si="36"/>
        <v>32.232661034423685</v>
      </c>
      <c r="CN17">
        <f t="shared" si="36"/>
        <v>32.232329141068284</v>
      </c>
      <c r="CO17">
        <f t="shared" si="36"/>
        <v>32.231997247625777</v>
      </c>
      <c r="CP17">
        <f t="shared" si="36"/>
        <v>32.231665354096009</v>
      </c>
      <c r="CQ17">
        <f t="shared" si="36"/>
        <v>32.231333460478858</v>
      </c>
      <c r="CR17">
        <f t="shared" si="36"/>
        <v>32.231001566774161</v>
      </c>
      <c r="CS17">
        <f t="shared" si="37"/>
        <v>32.230669672981797</v>
      </c>
      <c r="CT17">
        <f t="shared" si="37"/>
        <v>32.23033777910161</v>
      </c>
      <c r="CU17">
        <f t="shared" si="37"/>
        <v>32.230005885133473</v>
      </c>
      <c r="CV17">
        <f t="shared" si="37"/>
        <v>32.229673991077227</v>
      </c>
      <c r="CW17">
        <f t="shared" si="37"/>
        <v>32.22934209693274</v>
      </c>
      <c r="CX17">
        <f t="shared" si="37"/>
        <v>32.229010202699861</v>
      </c>
      <c r="CY17">
        <f t="shared" si="37"/>
        <v>32.228678308378456</v>
      </c>
      <c r="CZ17">
        <f t="shared" si="37"/>
        <v>32.228346413968374</v>
      </c>
      <c r="DA17">
        <f t="shared" si="37"/>
        <v>32.228014519469475</v>
      </c>
      <c r="DB17">
        <f t="shared" si="37"/>
        <v>32.227682624881616</v>
      </c>
      <c r="DC17">
        <f t="shared" si="38"/>
        <v>32.227350730204655</v>
      </c>
      <c r="DD17">
        <f t="shared" si="38"/>
        <v>32.22701883543845</v>
      </c>
      <c r="DE17">
        <f t="shared" si="38"/>
        <v>32.226686940582852</v>
      </c>
      <c r="DF17">
        <f t="shared" si="38"/>
        <v>32.22635504563771</v>
      </c>
      <c r="DG17">
        <f t="shared" si="38"/>
        <v>32.226023150602899</v>
      </c>
      <c r="DH17">
        <f t="shared" si="38"/>
        <v>32.225691255478253</v>
      </c>
      <c r="DI17">
        <f t="shared" si="38"/>
        <v>32.225359360263639</v>
      </c>
      <c r="DJ17">
        <f t="shared" si="38"/>
        <v>32.225027464958906</v>
      </c>
      <c r="DK17">
        <f t="shared" si="38"/>
        <v>32.224695569563906</v>
      </c>
      <c r="DL17">
        <f t="shared" si="38"/>
        <v>32.224363674078504</v>
      </c>
      <c r="DM17">
        <f t="shared" si="39"/>
        <v>32.224031778502543</v>
      </c>
      <c r="DN17">
        <f t="shared" si="39"/>
        <v>32.223699882835881</v>
      </c>
      <c r="DO17">
        <f t="shared" si="39"/>
        <v>32.223367987078376</v>
      </c>
      <c r="DP17">
        <f t="shared" si="39"/>
        <v>32.223036091229872</v>
      </c>
      <c r="DQ17">
        <f t="shared" si="39"/>
        <v>32.222704195290227</v>
      </c>
      <c r="DR17">
        <f t="shared" si="39"/>
        <v>32.222372299259291</v>
      </c>
      <c r="DS17">
        <f t="shared" si="39"/>
        <v>32.22204040313693</v>
      </c>
      <c r="DT17">
        <f t="shared" si="39"/>
        <v>32.221708506922973</v>
      </c>
      <c r="DU17">
        <f t="shared" si="39"/>
        <v>32.221376610617291</v>
      </c>
      <c r="DV17">
        <f t="shared" si="39"/>
        <v>32.221044714219722</v>
      </c>
      <c r="DW17">
        <f t="shared" si="40"/>
        <v>32.220712817730124</v>
      </c>
      <c r="DX17">
        <f t="shared" si="40"/>
        <v>32.220380921148347</v>
      </c>
      <c r="DY17">
        <f t="shared" si="40"/>
        <v>32.220049024474243</v>
      </c>
      <c r="DZ17">
        <f t="shared" si="40"/>
        <v>32.219717127707661</v>
      </c>
      <c r="EA17">
        <f t="shared" si="40"/>
        <v>32.219385230848459</v>
      </c>
      <c r="EB17">
        <f t="shared" si="40"/>
        <v>32.219053333896476</v>
      </c>
      <c r="EC17">
        <f t="shared" si="40"/>
        <v>32.218721436851574</v>
      </c>
      <c r="ED17">
        <f t="shared" si="40"/>
        <v>32.218389539713591</v>
      </c>
      <c r="EE17">
        <f t="shared" si="40"/>
        <v>32.218057642482378</v>
      </c>
      <c r="EF17">
        <f t="shared" si="40"/>
        <v>32.2177257451578</v>
      </c>
      <c r="EG17">
        <f t="shared" si="40"/>
        <v>32.217393847739686</v>
      </c>
      <c r="EI17">
        <f t="shared" si="24"/>
        <v>0.14000000000000001</v>
      </c>
      <c r="EJ17">
        <f t="shared" si="25"/>
        <v>32.250583150070284</v>
      </c>
      <c r="EK17">
        <f t="shared" si="25"/>
        <v>31.918411790903615</v>
      </c>
      <c r="EL17">
        <f t="shared" si="25"/>
        <v>31.586240431657117</v>
      </c>
      <c r="EM17">
        <f t="shared" si="25"/>
        <v>31.254069072330655</v>
      </c>
      <c r="EN17">
        <f t="shared" si="25"/>
        <v>30.921897712924093</v>
      </c>
      <c r="EO17">
        <f t="shared" si="25"/>
        <v>30.589726353437314</v>
      </c>
      <c r="EP17">
        <f t="shared" si="25"/>
        <v>30.257554993870176</v>
      </c>
      <c r="EQ17">
        <f t="shared" si="25"/>
        <v>29.925383634222563</v>
      </c>
      <c r="ER17">
        <f t="shared" si="25"/>
        <v>29.593212274494338</v>
      </c>
      <c r="ES17">
        <f t="shared" si="25"/>
        <v>29.261040914685367</v>
      </c>
      <c r="ET17">
        <f t="shared" si="25"/>
        <v>28.928869554795522</v>
      </c>
      <c r="EU17">
        <f t="shared" si="25"/>
        <v>28.596698194824675</v>
      </c>
      <c r="EV17">
        <f t="shared" si="25"/>
        <v>28.264526834772699</v>
      </c>
      <c r="EW17">
        <f t="shared" si="25"/>
        <v>27.932355474639458</v>
      </c>
      <c r="EX17">
        <f t="shared" si="25"/>
        <v>27.600184114424806</v>
      </c>
      <c r="EY17">
        <f t="shared" si="25"/>
        <v>27.268012754128634</v>
      </c>
      <c r="EZ17">
        <f t="shared" si="17"/>
        <v>26.935841393750799</v>
      </c>
      <c r="FA17">
        <f t="shared" si="18"/>
        <v>26.60367003329117</v>
      </c>
      <c r="FB17">
        <f t="shared" si="18"/>
        <v>26.271498672749615</v>
      </c>
      <c r="FC17">
        <f t="shared" si="18"/>
        <v>25.939327312126007</v>
      </c>
      <c r="FD17">
        <f t="shared" si="18"/>
        <v>25.607155951420204</v>
      </c>
      <c r="FE17">
        <f t="shared" si="18"/>
        <v>25.274984590632076</v>
      </c>
      <c r="FF17">
        <f t="shared" si="18"/>
        <v>24.942813229761498</v>
      </c>
      <c r="FG17">
        <f t="shared" si="18"/>
        <v>24.610641868808322</v>
      </c>
      <c r="FH17">
        <f t="shared" si="18"/>
        <v>24.27847050777244</v>
      </c>
      <c r="FI17">
        <f t="shared" si="18"/>
        <v>23.946299146653693</v>
      </c>
      <c r="FJ17">
        <f t="shared" si="18"/>
        <v>23.614127785451956</v>
      </c>
      <c r="FK17">
        <f t="shared" si="18"/>
        <v>23.281956424167085</v>
      </c>
      <c r="FL17">
        <f t="shared" si="18"/>
        <v>22.949785062798963</v>
      </c>
      <c r="FM17">
        <f t="shared" si="18"/>
        <v>22.617613701347445</v>
      </c>
      <c r="FN17">
        <f t="shared" si="18"/>
        <v>22.285442339812395</v>
      </c>
      <c r="FO17">
        <f t="shared" si="18"/>
        <v>21.953270978193686</v>
      </c>
      <c r="FP17">
        <f t="shared" si="18"/>
        <v>21.621099616491172</v>
      </c>
      <c r="FQ17">
        <f t="shared" si="19"/>
        <v>21.288928254704736</v>
      </c>
      <c r="FR17">
        <f t="shared" si="19"/>
        <v>20.956756892834214</v>
      </c>
      <c r="FS17">
        <f t="shared" si="19"/>
        <v>20.6245855308795</v>
      </c>
      <c r="FT17">
        <f t="shared" si="19"/>
        <v>20.292414168840438</v>
      </c>
      <c r="FU17">
        <f t="shared" si="19"/>
        <v>19.960242806716906</v>
      </c>
      <c r="FV17">
        <f t="shared" si="19"/>
        <v>19.628071444508748</v>
      </c>
      <c r="FW17">
        <f t="shared" si="19"/>
        <v>19.295900082215841</v>
      </c>
      <c r="FX17">
        <f t="shared" si="19"/>
        <v>18.963728719838045</v>
      </c>
      <c r="FY17">
        <f t="shared" si="19"/>
        <v>18.631557357375225</v>
      </c>
      <c r="FZ17">
        <f t="shared" si="19"/>
        <v>18.29938599482724</v>
      </c>
      <c r="GA17">
        <f t="shared" si="19"/>
        <v>17.967214632193954</v>
      </c>
      <c r="GB17">
        <f t="shared" si="19"/>
        <v>17.635043269475226</v>
      </c>
      <c r="GC17">
        <f t="shared" si="19"/>
        <v>17.302871906670923</v>
      </c>
      <c r="GD17">
        <f t="shared" si="19"/>
        <v>16.970700543780904</v>
      </c>
      <c r="GE17">
        <f t="shared" si="19"/>
        <v>16.63852918080503</v>
      </c>
      <c r="GF17">
        <f t="shared" si="19"/>
        <v>16.306357817743169</v>
      </c>
      <c r="GG17">
        <f t="shared" si="20"/>
        <v>15.974186454595177</v>
      </c>
      <c r="GH17">
        <f t="shared" si="20"/>
        <v>15.642015091360907</v>
      </c>
      <c r="GI17">
        <f t="shared" si="20"/>
        <v>15.309843728040228</v>
      </c>
      <c r="GJ17">
        <f t="shared" si="20"/>
        <v>14.977672364632998</v>
      </c>
      <c r="GK17">
        <f t="shared" si="20"/>
        <v>14.645501001139078</v>
      </c>
      <c r="GL17">
        <f t="shared" si="20"/>
        <v>14.313329637558326</v>
      </c>
      <c r="GM17">
        <f t="shared" si="20"/>
        <v>13.981158273890603</v>
      </c>
      <c r="GN17">
        <f t="shared" si="20"/>
        <v>13.648986910135775</v>
      </c>
      <c r="GO17">
        <f t="shared" si="20"/>
        <v>13.316815546293689</v>
      </c>
      <c r="GP17">
        <f t="shared" si="20"/>
        <v>12.984644182364217</v>
      </c>
      <c r="GQ17">
        <f t="shared" si="20"/>
        <v>12.652472818347196</v>
      </c>
      <c r="GR17">
        <f t="shared" si="20"/>
        <v>12.320301454242511</v>
      </c>
      <c r="GS17">
        <f t="shared" si="20"/>
        <v>11.988130090050003</v>
      </c>
      <c r="GT17">
        <f t="shared" si="20"/>
        <v>11.655958725769544</v>
      </c>
      <c r="GU17">
        <f t="shared" si="20"/>
        <v>11.323787361400978</v>
      </c>
      <c r="GV17">
        <f t="shared" si="20"/>
        <v>10.991615996944166</v>
      </c>
      <c r="GW17">
        <f t="shared" si="21"/>
        <v>10.659444632398966</v>
      </c>
      <c r="GX17">
        <f t="shared" si="21"/>
        <v>10.327273267765239</v>
      </c>
      <c r="GY17">
        <f t="shared" si="21"/>
        <v>9.995101903042837</v>
      </c>
      <c r="GZ17">
        <f t="shared" si="21"/>
        <v>9.6629305382316169</v>
      </c>
      <c r="HA17">
        <f t="shared" si="21"/>
        <v>9.3307591733314403</v>
      </c>
      <c r="HB17">
        <f t="shared" si="21"/>
        <v>8.9985878083421547</v>
      </c>
      <c r="HC17">
        <f t="shared" si="21"/>
        <v>8.6664164432636284</v>
      </c>
      <c r="HD17">
        <f t="shared" si="21"/>
        <v>8.3342450780957087</v>
      </c>
      <c r="HE17">
        <f t="shared" si="21"/>
        <v>8.0020737128382464</v>
      </c>
      <c r="HF17">
        <f t="shared" si="21"/>
        <v>7.6699023474911137</v>
      </c>
      <c r="HG17">
        <f t="shared" si="21"/>
        <v>7.337730982054147</v>
      </c>
      <c r="HH17">
        <f t="shared" si="21"/>
        <v>7.0055596165272078</v>
      </c>
      <c r="HI17">
        <f t="shared" si="21"/>
        <v>6.6733882509101541</v>
      </c>
      <c r="HJ17">
        <f t="shared" si="21"/>
        <v>6.341216885202833</v>
      </c>
      <c r="HK17">
        <f t="shared" si="21"/>
        <v>6.0090455194051096</v>
      </c>
      <c r="HL17">
        <f t="shared" si="21"/>
        <v>5.6768741535168274</v>
      </c>
      <c r="HM17">
        <f t="shared" si="22"/>
        <v>5.344702787537841</v>
      </c>
      <c r="HN17">
        <f t="shared" si="22"/>
        <v>5.0125314214680188</v>
      </c>
      <c r="HO17">
        <f t="shared" si="22"/>
        <v>4.6803600553071938</v>
      </c>
      <c r="HP17">
        <f t="shared" si="22"/>
        <v>4.3481886890552275</v>
      </c>
      <c r="HQ17">
        <f t="shared" si="22"/>
        <v>4.0160173227119706</v>
      </c>
      <c r="HR17">
        <f t="shared" si="22"/>
        <v>3.6838459562772883</v>
      </c>
      <c r="HS17">
        <f t="shared" si="22"/>
        <v>3.3516745897510063</v>
      </c>
      <c r="HT17">
        <f t="shared" si="22"/>
        <v>3.0195032231330039</v>
      </c>
      <c r="HU17">
        <f t="shared" si="22"/>
        <v>2.6873318564231141</v>
      </c>
      <c r="HV17">
        <f t="shared" si="22"/>
        <v>2.3551604896211948</v>
      </c>
      <c r="HW17">
        <f t="shared" si="22"/>
        <v>2.0229891227270969</v>
      </c>
      <c r="HX17">
        <f t="shared" si="22"/>
        <v>1.6908177557406674</v>
      </c>
      <c r="HY17">
        <f t="shared" si="22"/>
        <v>1.3586463886617643</v>
      </c>
      <c r="HZ17">
        <f t="shared" si="22"/>
        <v>1.0264750214902456</v>
      </c>
      <c r="IA17">
        <f t="shared" si="22"/>
        <v>0.69430365422594065</v>
      </c>
      <c r="IB17">
        <f t="shared" si="22"/>
        <v>0.36213228686871801</v>
      </c>
      <c r="IC17">
        <f t="shared" si="23"/>
        <v>2.9960919418414278E-2</v>
      </c>
      <c r="ID17">
        <f t="shared" si="23"/>
        <v>0.30221044812512332</v>
      </c>
      <c r="IE17">
        <f t="shared" si="23"/>
        <v>0.63438181576201913</v>
      </c>
      <c r="IF17">
        <f t="shared" si="23"/>
        <v>0.96655318349245789</v>
      </c>
      <c r="IG17">
        <f t="shared" si="26"/>
        <v>2.9960919418414278E-2</v>
      </c>
      <c r="IH17">
        <f t="shared" si="29"/>
        <v>98</v>
      </c>
      <c r="II17">
        <v>15</v>
      </c>
      <c r="IJ17">
        <f t="shared" si="27"/>
        <v>0.14000000000000001</v>
      </c>
      <c r="IK17" cm="1">
        <f t="array" ref="IK17">INDEX($AK$3:$EG$102,II17,IH17)</f>
        <v>32.218389539713591</v>
      </c>
      <c r="IL17">
        <f t="shared" si="28"/>
        <v>4.5105745355599032</v>
      </c>
    </row>
    <row r="18" spans="1:246" x14ac:dyDescent="0.25">
      <c r="I18">
        <v>360</v>
      </c>
      <c r="J18">
        <f>'Emission events'!AG18</f>
        <v>0</v>
      </c>
      <c r="K18">
        <f>'Emission events'!CI18</f>
        <v>0</v>
      </c>
      <c r="L18">
        <f>'Emission events'!EK18</f>
        <v>0</v>
      </c>
      <c r="M18">
        <f>'Emission events'!GM18</f>
        <v>0</v>
      </c>
      <c r="N18">
        <f>'Emission events'!IO18</f>
        <v>0</v>
      </c>
      <c r="O18">
        <f t="shared" si="3"/>
        <v>0</v>
      </c>
      <c r="R18">
        <v>360</v>
      </c>
      <c r="S18">
        <f>'Emission events'!AL18</f>
        <v>0</v>
      </c>
      <c r="T18">
        <f>'Emission events'!CN18</f>
        <v>0</v>
      </c>
      <c r="U18">
        <f>'Emission events'!EP18</f>
        <v>0</v>
      </c>
      <c r="V18">
        <f>'Emission events'!GR18</f>
        <v>0</v>
      </c>
      <c r="W18">
        <f>'Emission events'!IT18</f>
        <v>0</v>
      </c>
      <c r="X18">
        <f t="shared" si="4"/>
        <v>0</v>
      </c>
      <c r="AA18">
        <v>360</v>
      </c>
      <c r="AB18" s="7">
        <f>'Emission events'!AQ18</f>
        <v>0</v>
      </c>
      <c r="AC18" s="7">
        <f>'Emission events'!CS18</f>
        <v>0</v>
      </c>
      <c r="AD18" s="7">
        <f>'Emission events'!EU18</f>
        <v>0</v>
      </c>
      <c r="AE18" s="7">
        <f>'Emission events'!GW18</f>
        <v>0</v>
      </c>
      <c r="AF18" s="7">
        <f>'Emission events'!IY18</f>
        <v>0</v>
      </c>
      <c r="AG18">
        <f t="shared" si="5"/>
        <v>0</v>
      </c>
      <c r="AH18" s="7">
        <f t="shared" si="6"/>
        <v>0</v>
      </c>
      <c r="AJ18" s="1">
        <v>0.15</v>
      </c>
      <c r="AK18">
        <f t="shared" si="31"/>
        <v>32.183904772560339</v>
      </c>
      <c r="AL18">
        <f t="shared" si="31"/>
        <v>32.183572864774085</v>
      </c>
      <c r="AM18">
        <f t="shared" si="31"/>
        <v>32.183240956877398</v>
      </c>
      <c r="AN18">
        <f t="shared" si="31"/>
        <v>32.182909048870087</v>
      </c>
      <c r="AO18">
        <f t="shared" si="31"/>
        <v>32.182577140751974</v>
      </c>
      <c r="AP18">
        <f t="shared" si="31"/>
        <v>32.182245232522888</v>
      </c>
      <c r="AQ18">
        <f t="shared" si="31"/>
        <v>32.181913324182652</v>
      </c>
      <c r="AR18">
        <f t="shared" si="31"/>
        <v>32.181581415731081</v>
      </c>
      <c r="AS18">
        <f t="shared" si="31"/>
        <v>32.181249507167983</v>
      </c>
      <c r="AT18">
        <f t="shared" si="31"/>
        <v>32.180917598493195</v>
      </c>
      <c r="AU18">
        <f t="shared" si="32"/>
        <v>32.180585689706525</v>
      </c>
      <c r="AV18">
        <f t="shared" si="32"/>
        <v>32.180253780807803</v>
      </c>
      <c r="AW18">
        <f t="shared" si="32"/>
        <v>32.179921871796843</v>
      </c>
      <c r="AX18">
        <f t="shared" si="32"/>
        <v>32.179589962673454</v>
      </c>
      <c r="AY18">
        <f t="shared" si="32"/>
        <v>32.179258053437472</v>
      </c>
      <c r="AZ18">
        <f t="shared" si="32"/>
        <v>32.178926144088699</v>
      </c>
      <c r="BA18">
        <f t="shared" si="32"/>
        <v>32.178594234626964</v>
      </c>
      <c r="BB18">
        <f t="shared" si="32"/>
        <v>32.178262325052081</v>
      </c>
      <c r="BC18">
        <f t="shared" si="32"/>
        <v>32.177930415363861</v>
      </c>
      <c r="BD18">
        <f t="shared" si="32"/>
        <v>32.177598505562138</v>
      </c>
      <c r="BE18">
        <f t="shared" si="33"/>
        <v>32.177266595646707</v>
      </c>
      <c r="BF18">
        <f t="shared" si="33"/>
        <v>32.17693468561739</v>
      </c>
      <c r="BG18">
        <f t="shared" si="33"/>
        <v>32.176602775474009</v>
      </c>
      <c r="BH18">
        <f t="shared" si="33"/>
        <v>32.176270865216374</v>
      </c>
      <c r="BI18">
        <f t="shared" si="33"/>
        <v>32.175938954844312</v>
      </c>
      <c r="BJ18">
        <f t="shared" si="33"/>
        <v>32.175607044357619</v>
      </c>
      <c r="BK18">
        <f t="shared" si="33"/>
        <v>32.175275133756124</v>
      </c>
      <c r="BL18">
        <f t="shared" si="33"/>
        <v>32.174943223039641</v>
      </c>
      <c r="BM18">
        <f t="shared" si="33"/>
        <v>32.174611312207979</v>
      </c>
      <c r="BN18">
        <f t="shared" si="33"/>
        <v>32.174279401260954</v>
      </c>
      <c r="BO18">
        <f t="shared" si="34"/>
        <v>32.173947490198373</v>
      </c>
      <c r="BP18">
        <f t="shared" si="34"/>
        <v>32.173615579020066</v>
      </c>
      <c r="BQ18">
        <f t="shared" si="34"/>
        <v>32.173283667725826</v>
      </c>
      <c r="BR18">
        <f t="shared" si="34"/>
        <v>32.172951756315477</v>
      </c>
      <c r="BS18">
        <f t="shared" si="34"/>
        <v>32.172619844788827</v>
      </c>
      <c r="BT18">
        <f t="shared" si="34"/>
        <v>32.172287933145689</v>
      </c>
      <c r="BU18">
        <f t="shared" si="34"/>
        <v>32.171956021385881</v>
      </c>
      <c r="BV18">
        <f t="shared" si="34"/>
        <v>32.171624109509203</v>
      </c>
      <c r="BW18">
        <f t="shared" si="34"/>
        <v>32.171292197515477</v>
      </c>
      <c r="BX18">
        <f t="shared" si="34"/>
        <v>32.170960285404504</v>
      </c>
      <c r="BY18">
        <f t="shared" si="35"/>
        <v>32.1706283731761</v>
      </c>
      <c r="BZ18">
        <f t="shared" si="35"/>
        <v>32.170296460830073</v>
      </c>
      <c r="CA18">
        <f t="shared" si="35"/>
        <v>32.169964548366238</v>
      </c>
      <c r="CB18">
        <f t="shared" si="35"/>
        <v>32.169632635784396</v>
      </c>
      <c r="CC18">
        <f t="shared" si="35"/>
        <v>32.169300723084369</v>
      </c>
      <c r="CD18">
        <f t="shared" si="35"/>
        <v>32.168968810265959</v>
      </c>
      <c r="CE18">
        <f t="shared" si="35"/>
        <v>32.168636897328966</v>
      </c>
      <c r="CF18">
        <f t="shared" si="35"/>
        <v>32.168304984273206</v>
      </c>
      <c r="CG18">
        <f t="shared" si="35"/>
        <v>32.167973071098487</v>
      </c>
      <c r="CH18">
        <f t="shared" si="35"/>
        <v>32.167641157804617</v>
      </c>
      <c r="CI18">
        <f t="shared" si="36"/>
        <v>32.167309244391404</v>
      </c>
      <c r="CJ18">
        <f t="shared" si="36"/>
        <v>32.16697733085865</v>
      </c>
      <c r="CK18">
        <f t="shared" si="36"/>
        <v>32.166645417206169</v>
      </c>
      <c r="CL18">
        <f t="shared" si="36"/>
        <v>32.166313503433763</v>
      </c>
      <c r="CM18">
        <f t="shared" si="36"/>
        <v>32.165981589541239</v>
      </c>
      <c r="CN18">
        <f t="shared" si="36"/>
        <v>32.165649675528407</v>
      </c>
      <c r="CO18">
        <f t="shared" si="36"/>
        <v>32.165317761395066</v>
      </c>
      <c r="CP18">
        <f t="shared" si="36"/>
        <v>32.164985847141025</v>
      </c>
      <c r="CQ18">
        <f t="shared" si="36"/>
        <v>32.164653932766086</v>
      </c>
      <c r="CR18">
        <f t="shared" si="36"/>
        <v>32.164322018270056</v>
      </c>
      <c r="CS18">
        <f t="shared" si="37"/>
        <v>32.163990103652736</v>
      </c>
      <c r="CT18">
        <f t="shared" si="37"/>
        <v>32.163658188913935</v>
      </c>
      <c r="CU18">
        <f t="shared" si="37"/>
        <v>32.163326274053453</v>
      </c>
      <c r="CV18">
        <f t="shared" si="37"/>
        <v>32.162994359071092</v>
      </c>
      <c r="CW18">
        <f t="shared" si="37"/>
        <v>32.16266244396666</v>
      </c>
      <c r="CX18">
        <f t="shared" si="37"/>
        <v>32.162330528739957</v>
      </c>
      <c r="CY18">
        <f t="shared" si="37"/>
        <v>32.161998613390779</v>
      </c>
      <c r="CZ18">
        <f t="shared" si="37"/>
        <v>32.161666697918939</v>
      </c>
      <c r="DA18">
        <f t="shared" si="37"/>
        <v>32.161334782324246</v>
      </c>
      <c r="DB18">
        <f t="shared" si="37"/>
        <v>32.161002866606474</v>
      </c>
      <c r="DC18">
        <f t="shared" si="38"/>
        <v>32.160670950765443</v>
      </c>
      <c r="DD18">
        <f t="shared" si="38"/>
        <v>32.160339034800948</v>
      </c>
      <c r="DE18">
        <f t="shared" si="38"/>
        <v>32.160007118712798</v>
      </c>
      <c r="DF18">
        <f t="shared" si="38"/>
        <v>32.159675202500779</v>
      </c>
      <c r="DG18">
        <f t="shared" si="38"/>
        <v>32.159343286164699</v>
      </c>
      <c r="DH18">
        <f t="shared" si="38"/>
        <v>32.159011369704359</v>
      </c>
      <c r="DI18">
        <f t="shared" si="38"/>
        <v>32.158679453119561</v>
      </c>
      <c r="DJ18">
        <f t="shared" si="38"/>
        <v>32.158347536410091</v>
      </c>
      <c r="DK18">
        <f t="shared" si="38"/>
        <v>32.158015619575757</v>
      </c>
      <c r="DL18">
        <f t="shared" si="38"/>
        <v>32.157683702616353</v>
      </c>
      <c r="DM18">
        <f t="shared" si="39"/>
        <v>32.157351785531688</v>
      </c>
      <c r="DN18">
        <f t="shared" si="39"/>
        <v>32.157019868321548</v>
      </c>
      <c r="DO18">
        <f t="shared" si="39"/>
        <v>32.156687950985727</v>
      </c>
      <c r="DP18">
        <f t="shared" si="39"/>
        <v>32.156356033524034</v>
      </c>
      <c r="DQ18">
        <f t="shared" si="39"/>
        <v>32.156024115936255</v>
      </c>
      <c r="DR18">
        <f t="shared" si="39"/>
        <v>32.155692198222191</v>
      </c>
      <c r="DS18">
        <f t="shared" si="39"/>
        <v>32.155360280381636</v>
      </c>
      <c r="DT18">
        <f t="shared" si="39"/>
        <v>32.155028362414384</v>
      </c>
      <c r="DU18">
        <f t="shared" si="39"/>
        <v>32.154696444320237</v>
      </c>
      <c r="DV18">
        <f t="shared" si="39"/>
        <v>32.154364526098988</v>
      </c>
      <c r="DW18">
        <f t="shared" si="40"/>
        <v>32.154032607750423</v>
      </c>
      <c r="DX18">
        <f t="shared" si="40"/>
        <v>32.153700689274345</v>
      </c>
      <c r="DY18">
        <f t="shared" si="40"/>
        <v>32.153368770670554</v>
      </c>
      <c r="DZ18">
        <f t="shared" si="40"/>
        <v>32.153036851938822</v>
      </c>
      <c r="EA18">
        <f t="shared" si="40"/>
        <v>32.152704933078958</v>
      </c>
      <c r="EB18">
        <f t="shared" si="40"/>
        <v>32.152373014090756</v>
      </c>
      <c r="EC18">
        <f t="shared" si="40"/>
        <v>32.152041094974003</v>
      </c>
      <c r="ED18">
        <f t="shared" si="40"/>
        <v>32.151709175728485</v>
      </c>
      <c r="EE18">
        <f t="shared" si="40"/>
        <v>32.15137725635401</v>
      </c>
      <c r="EF18">
        <f t="shared" si="40"/>
        <v>32.151045336850359</v>
      </c>
      <c r="EG18">
        <f t="shared" si="40"/>
        <v>32.150713417217318</v>
      </c>
      <c r="EI18">
        <f t="shared" si="24"/>
        <v>0.15</v>
      </c>
      <c r="EJ18">
        <f t="shared" si="25"/>
        <v>32.183904772560339</v>
      </c>
      <c r="EK18">
        <f t="shared" si="25"/>
        <v>31.851733394461764</v>
      </c>
      <c r="EL18">
        <f t="shared" si="25"/>
        <v>31.519562016252756</v>
      </c>
      <c r="EM18">
        <f t="shared" si="25"/>
        <v>31.187390637933124</v>
      </c>
      <c r="EN18">
        <f t="shared" si="25"/>
        <v>30.85521925950269</v>
      </c>
      <c r="EO18">
        <f t="shared" si="25"/>
        <v>30.523047880961279</v>
      </c>
      <c r="EP18">
        <f t="shared" si="25"/>
        <v>30.190876502308722</v>
      </c>
      <c r="EQ18">
        <f t="shared" si="25"/>
        <v>29.85870512354483</v>
      </c>
      <c r="ER18">
        <f t="shared" si="25"/>
        <v>29.526533744669411</v>
      </c>
      <c r="ES18">
        <f t="shared" si="25"/>
        <v>29.194362365682302</v>
      </c>
      <c r="ET18">
        <f t="shared" si="25"/>
        <v>28.862190986583311</v>
      </c>
      <c r="EU18">
        <f t="shared" si="25"/>
        <v>28.530019607372267</v>
      </c>
      <c r="EV18">
        <f t="shared" si="25"/>
        <v>28.197848228048986</v>
      </c>
      <c r="EW18">
        <f t="shared" si="25"/>
        <v>27.865676848613276</v>
      </c>
      <c r="EX18">
        <f t="shared" si="25"/>
        <v>27.53350546906497</v>
      </c>
      <c r="EY18">
        <f t="shared" si="25"/>
        <v>27.201334089403879</v>
      </c>
      <c r="EZ18">
        <f t="shared" si="17"/>
        <v>26.869162709629819</v>
      </c>
      <c r="FA18">
        <f t="shared" si="18"/>
        <v>26.536991329742616</v>
      </c>
      <c r="FB18">
        <f t="shared" si="18"/>
        <v>26.204819949742074</v>
      </c>
      <c r="FC18">
        <f t="shared" si="18"/>
        <v>25.87264856962803</v>
      </c>
      <c r="FD18">
        <f t="shared" si="18"/>
        <v>25.540477189400278</v>
      </c>
      <c r="FE18">
        <f t="shared" si="18"/>
        <v>25.20830580905864</v>
      </c>
      <c r="FF18">
        <f t="shared" si="18"/>
        <v>24.876134428602938</v>
      </c>
      <c r="FG18">
        <f t="shared" si="18"/>
        <v>24.543963048032978</v>
      </c>
      <c r="FH18">
        <f t="shared" si="18"/>
        <v>24.211791667348599</v>
      </c>
      <c r="FI18">
        <f t="shared" si="18"/>
        <v>23.879620286549581</v>
      </c>
      <c r="FJ18">
        <f t="shared" si="18"/>
        <v>23.547448905635768</v>
      </c>
      <c r="FK18">
        <f t="shared" si="18"/>
        <v>23.215277524606961</v>
      </c>
      <c r="FL18">
        <f t="shared" si="18"/>
        <v>22.883106143462978</v>
      </c>
      <c r="FM18">
        <f t="shared" si="18"/>
        <v>22.550934762203632</v>
      </c>
      <c r="FN18">
        <f t="shared" si="18"/>
        <v>22.218763380828729</v>
      </c>
      <c r="FO18">
        <f t="shared" si="18"/>
        <v>21.886591999338101</v>
      </c>
      <c r="FP18">
        <f t="shared" ref="FP18:GE33" si="41">ABS(BQ18-BQ$2)</f>
        <v>21.554420617731537</v>
      </c>
      <c r="FQ18">
        <f t="shared" si="41"/>
        <v>21.222249236008871</v>
      </c>
      <c r="FR18">
        <f t="shared" si="41"/>
        <v>20.890077854169895</v>
      </c>
      <c r="FS18">
        <f t="shared" si="41"/>
        <v>20.557906472214441</v>
      </c>
      <c r="FT18">
        <f t="shared" si="41"/>
        <v>20.225735090142308</v>
      </c>
      <c r="FU18">
        <f t="shared" si="41"/>
        <v>19.893563707953312</v>
      </c>
      <c r="FV18">
        <f t="shared" si="41"/>
        <v>19.561392325647262</v>
      </c>
      <c r="FW18">
        <f t="shared" si="41"/>
        <v>19.229220943223968</v>
      </c>
      <c r="FX18">
        <f t="shared" si="41"/>
        <v>18.897049560683243</v>
      </c>
      <c r="FY18">
        <f t="shared" si="41"/>
        <v>18.564878178024895</v>
      </c>
      <c r="FZ18">
        <f t="shared" si="41"/>
        <v>18.232706795248738</v>
      </c>
      <c r="GA18">
        <f t="shared" si="41"/>
        <v>17.900535412354575</v>
      </c>
      <c r="GB18">
        <f t="shared" si="41"/>
        <v>17.568364029342227</v>
      </c>
      <c r="GC18">
        <f t="shared" si="41"/>
        <v>17.236192646211492</v>
      </c>
      <c r="GD18">
        <f t="shared" si="41"/>
        <v>16.904021262962178</v>
      </c>
      <c r="GE18">
        <f t="shared" si="19"/>
        <v>16.571849879594097</v>
      </c>
      <c r="GF18">
        <f t="shared" si="19"/>
        <v>16.239678496107061</v>
      </c>
      <c r="GG18">
        <f t="shared" si="20"/>
        <v>15.907507112500866</v>
      </c>
      <c r="GH18">
        <f t="shared" si="20"/>
        <v>15.575335728775332</v>
      </c>
      <c r="GI18">
        <f t="shared" si="20"/>
        <v>15.243164344930257</v>
      </c>
      <c r="GJ18">
        <f t="shared" si="20"/>
        <v>14.910992960965455</v>
      </c>
      <c r="GK18">
        <f t="shared" si="20"/>
        <v>14.578821576880724</v>
      </c>
      <c r="GL18">
        <f t="shared" si="20"/>
        <v>14.24665019267588</v>
      </c>
      <c r="GM18">
        <f t="shared" si="20"/>
        <v>13.914478808350726</v>
      </c>
      <c r="GN18">
        <f t="shared" si="20"/>
        <v>13.582307423905064</v>
      </c>
      <c r="GO18">
        <f t="shared" si="20"/>
        <v>13.250136039338706</v>
      </c>
      <c r="GP18">
        <f t="shared" si="20"/>
        <v>12.917964654651445</v>
      </c>
      <c r="GQ18">
        <f t="shared" si="20"/>
        <v>12.585793269843091</v>
      </c>
      <c r="GR18">
        <f t="shared" si="20"/>
        <v>12.25362188491345</v>
      </c>
      <c r="GS18">
        <f t="shared" si="20"/>
        <v>11.921450499862328</v>
      </c>
      <c r="GT18">
        <f t="shared" si="20"/>
        <v>11.589279114689525</v>
      </c>
      <c r="GU18">
        <f t="shared" si="20"/>
        <v>11.257107729394843</v>
      </c>
      <c r="GV18">
        <f t="shared" ref="GV18:HK33" si="42">ABS(CW18-CW$2)</f>
        <v>10.924936343978086</v>
      </c>
      <c r="GW18">
        <f t="shared" si="42"/>
        <v>10.592764958439062</v>
      </c>
      <c r="GX18">
        <f t="shared" si="42"/>
        <v>10.260593572777562</v>
      </c>
      <c r="GY18">
        <f t="shared" si="42"/>
        <v>9.9284221869934015</v>
      </c>
      <c r="GZ18">
        <f t="shared" si="42"/>
        <v>9.5962508010863878</v>
      </c>
      <c r="HA18">
        <f t="shared" si="21"/>
        <v>9.2640794150562975</v>
      </c>
      <c r="HB18">
        <f t="shared" si="21"/>
        <v>8.9319080289029422</v>
      </c>
      <c r="HC18">
        <f t="shared" si="21"/>
        <v>8.5997366426261266</v>
      </c>
      <c r="HD18">
        <f t="shared" si="21"/>
        <v>8.2675652562256552</v>
      </c>
      <c r="HE18">
        <f t="shared" si="21"/>
        <v>7.9353938697013149</v>
      </c>
      <c r="HF18">
        <f t="shared" si="21"/>
        <v>7.6032224830529138</v>
      </c>
      <c r="HG18">
        <f t="shared" si="21"/>
        <v>7.271051096280253</v>
      </c>
      <c r="HH18">
        <f t="shared" si="21"/>
        <v>6.93887970938313</v>
      </c>
      <c r="HI18">
        <f t="shared" si="21"/>
        <v>6.6067083223613388</v>
      </c>
      <c r="HJ18">
        <f t="shared" si="21"/>
        <v>6.2745369352146838</v>
      </c>
      <c r="HK18">
        <f t="shared" si="21"/>
        <v>5.9423655479429591</v>
      </c>
      <c r="HL18">
        <f t="shared" si="21"/>
        <v>5.6101941605459729</v>
      </c>
      <c r="HM18">
        <f t="shared" si="22"/>
        <v>5.2780227730235083</v>
      </c>
      <c r="HN18">
        <f t="shared" si="22"/>
        <v>4.9458513853753701</v>
      </c>
      <c r="HO18">
        <f t="shared" si="22"/>
        <v>4.6136799976013556</v>
      </c>
      <c r="HP18">
        <f t="shared" si="22"/>
        <v>4.2815086097012554</v>
      </c>
      <c r="HQ18">
        <f t="shared" si="22"/>
        <v>3.9493372216748703</v>
      </c>
      <c r="HR18">
        <f t="shared" si="22"/>
        <v>3.6171658335219945</v>
      </c>
      <c r="HS18">
        <f t="shared" si="22"/>
        <v>3.2849944452424182</v>
      </c>
      <c r="HT18">
        <f t="shared" si="22"/>
        <v>2.9528230568359497</v>
      </c>
      <c r="HU18">
        <f t="shared" si="22"/>
        <v>2.6206516683023793</v>
      </c>
      <c r="HV18">
        <f t="shared" si="22"/>
        <v>2.2884802796414938</v>
      </c>
      <c r="HW18">
        <f t="shared" si="22"/>
        <v>1.9563088908530943</v>
      </c>
      <c r="HX18">
        <f t="shared" si="22"/>
        <v>1.6241375019369784</v>
      </c>
      <c r="HY18">
        <f t="shared" si="22"/>
        <v>1.2919661128929256</v>
      </c>
      <c r="HZ18">
        <f t="shared" si="22"/>
        <v>0.95979472372074426</v>
      </c>
      <c r="IA18">
        <f t="shared" si="22"/>
        <v>0.62762333442022111</v>
      </c>
      <c r="IB18">
        <f t="shared" ref="IB18:IF33" si="43">ABS(EC18-EC$2)</f>
        <v>0.29545194499114658</v>
      </c>
      <c r="IC18">
        <f t="shared" si="43"/>
        <v>3.6719444566692516E-2</v>
      </c>
      <c r="ID18">
        <f t="shared" si="43"/>
        <v>0.36889083425349156</v>
      </c>
      <c r="IE18">
        <f t="shared" si="43"/>
        <v>0.70106222406946017</v>
      </c>
      <c r="IF18">
        <f t="shared" si="43"/>
        <v>1.0332336140148257</v>
      </c>
      <c r="IG18">
        <f t="shared" si="26"/>
        <v>3.6719444566692516E-2</v>
      </c>
      <c r="IH18">
        <f t="shared" si="29"/>
        <v>98</v>
      </c>
      <c r="II18">
        <v>16</v>
      </c>
      <c r="IJ18">
        <f t="shared" si="27"/>
        <v>0.15</v>
      </c>
      <c r="IK18" cm="1">
        <f t="array" ref="IK18">INDEX($AK$3:$EG$102,II18,IH18)</f>
        <v>32.151709175728485</v>
      </c>
      <c r="IL18">
        <f t="shared" si="28"/>
        <v>4.8227563763592727</v>
      </c>
    </row>
    <row r="19" spans="1:246" x14ac:dyDescent="0.25">
      <c r="B19" s="42"/>
      <c r="I19">
        <v>365</v>
      </c>
      <c r="J19">
        <f>'Emission events'!AG19</f>
        <v>0</v>
      </c>
      <c r="K19">
        <f>'Emission events'!CI19</f>
        <v>0</v>
      </c>
      <c r="L19">
        <f>'Emission events'!EK19</f>
        <v>0</v>
      </c>
      <c r="M19">
        <f>'Emission events'!GM19</f>
        <v>0</v>
      </c>
      <c r="N19">
        <f>'Emission events'!IO19</f>
        <v>0</v>
      </c>
      <c r="O19">
        <f t="shared" si="3"/>
        <v>0</v>
      </c>
      <c r="R19">
        <v>365</v>
      </c>
      <c r="S19">
        <f>'Emission events'!AL19</f>
        <v>0</v>
      </c>
      <c r="T19">
        <f>'Emission events'!CN19</f>
        <v>0</v>
      </c>
      <c r="U19">
        <f>'Emission events'!EP19</f>
        <v>0</v>
      </c>
      <c r="V19">
        <f>'Emission events'!GR19</f>
        <v>0</v>
      </c>
      <c r="W19">
        <f>'Emission events'!IT19</f>
        <v>0</v>
      </c>
      <c r="X19">
        <f t="shared" si="4"/>
        <v>0</v>
      </c>
      <c r="AA19">
        <v>365</v>
      </c>
      <c r="AB19" s="7">
        <f>'Emission events'!AQ19</f>
        <v>0</v>
      </c>
      <c r="AC19" s="7">
        <f>'Emission events'!CS19</f>
        <v>0</v>
      </c>
      <c r="AD19" s="7">
        <f>'Emission events'!EU19</f>
        <v>0</v>
      </c>
      <c r="AE19" s="7">
        <f>'Emission events'!GW19</f>
        <v>0</v>
      </c>
      <c r="AF19" s="7">
        <f>'Emission events'!IY19</f>
        <v>0</v>
      </c>
      <c r="AG19">
        <f t="shared" si="5"/>
        <v>0</v>
      </c>
      <c r="AH19" s="7">
        <f t="shared" si="6"/>
        <v>0</v>
      </c>
      <c r="AJ19" s="1">
        <v>0.16</v>
      </c>
      <c r="AK19">
        <f t="shared" si="31"/>
        <v>32.117221905570887</v>
      </c>
      <c r="AL19">
        <f t="shared" si="31"/>
        <v>32.116889971594986</v>
      </c>
      <c r="AM19">
        <f t="shared" si="31"/>
        <v>32.116558037466291</v>
      </c>
      <c r="AN19">
        <f t="shared" si="31"/>
        <v>32.11622610318458</v>
      </c>
      <c r="AO19">
        <f t="shared" si="31"/>
        <v>32.115894168749591</v>
      </c>
      <c r="AP19">
        <f t="shared" si="31"/>
        <v>32.115562234161075</v>
      </c>
      <c r="AQ19">
        <f t="shared" si="31"/>
        <v>32.115230299418798</v>
      </c>
      <c r="AR19">
        <f t="shared" si="31"/>
        <v>32.114898364522503</v>
      </c>
      <c r="AS19">
        <f t="shared" si="31"/>
        <v>32.114566429471935</v>
      </c>
      <c r="AT19">
        <f t="shared" si="31"/>
        <v>32.114234494266853</v>
      </c>
      <c r="AU19">
        <f t="shared" si="32"/>
        <v>32.113902558907007</v>
      </c>
      <c r="AV19">
        <f t="shared" si="32"/>
        <v>32.113570623392143</v>
      </c>
      <c r="AW19">
        <f t="shared" si="32"/>
        <v>32.11323868772201</v>
      </c>
      <c r="AX19">
        <f t="shared" si="32"/>
        <v>32.112906751896375</v>
      </c>
      <c r="AY19">
        <f t="shared" si="32"/>
        <v>32.112574815914954</v>
      </c>
      <c r="AZ19">
        <f t="shared" si="32"/>
        <v>32.112242879777519</v>
      </c>
      <c r="BA19">
        <f t="shared" si="32"/>
        <v>32.111910943483807</v>
      </c>
      <c r="BB19">
        <f t="shared" si="32"/>
        <v>32.111579007033562</v>
      </c>
      <c r="BC19">
        <f t="shared" si="32"/>
        <v>32.11124707042655</v>
      </c>
      <c r="BD19">
        <f t="shared" si="32"/>
        <v>32.110915133662495</v>
      </c>
      <c r="BE19">
        <f t="shared" si="33"/>
        <v>32.11058319674116</v>
      </c>
      <c r="BF19">
        <f t="shared" si="33"/>
        <v>32.110251259662284</v>
      </c>
      <c r="BG19">
        <f t="shared" si="33"/>
        <v>32.109919322425611</v>
      </c>
      <c r="BH19">
        <f t="shared" si="33"/>
        <v>32.109587385030892</v>
      </c>
      <c r="BI19">
        <f t="shared" si="33"/>
        <v>32.109255447477864</v>
      </c>
      <c r="BJ19">
        <f t="shared" si="33"/>
        <v>32.108923509766271</v>
      </c>
      <c r="BK19">
        <f t="shared" si="33"/>
        <v>32.108591571895872</v>
      </c>
      <c r="BL19">
        <f t="shared" si="33"/>
        <v>32.108259633866389</v>
      </c>
      <c r="BM19">
        <f t="shared" si="33"/>
        <v>32.107927695677574</v>
      </c>
      <c r="BN19">
        <f t="shared" si="33"/>
        <v>32.107595757329165</v>
      </c>
      <c r="BO19">
        <f t="shared" si="34"/>
        <v>32.107263818820911</v>
      </c>
      <c r="BP19">
        <f t="shared" si="34"/>
        <v>32.106931880152551</v>
      </c>
      <c r="BQ19">
        <f t="shared" si="34"/>
        <v>32.106599941323829</v>
      </c>
      <c r="BR19">
        <f t="shared" si="34"/>
        <v>32.106268002334481</v>
      </c>
      <c r="BS19">
        <f t="shared" si="34"/>
        <v>32.105936063184252</v>
      </c>
      <c r="BT19">
        <f t="shared" si="34"/>
        <v>32.105604123872872</v>
      </c>
      <c r="BU19">
        <f t="shared" si="34"/>
        <v>32.105272184400093</v>
      </c>
      <c r="BV19">
        <f t="shared" si="34"/>
        <v>32.10494024476565</v>
      </c>
      <c r="BW19">
        <f t="shared" si="34"/>
        <v>32.104608304969283</v>
      </c>
      <c r="BX19">
        <f t="shared" si="34"/>
        <v>32.104276365010726</v>
      </c>
      <c r="BY19">
        <f t="shared" si="35"/>
        <v>32.103944424889711</v>
      </c>
      <c r="BZ19">
        <f t="shared" si="35"/>
        <v>32.103612484605989</v>
      </c>
      <c r="CA19">
        <f t="shared" si="35"/>
        <v>32.10328054415929</v>
      </c>
      <c r="CB19">
        <f t="shared" si="35"/>
        <v>32.102948603549351</v>
      </c>
      <c r="CC19">
        <f t="shared" si="35"/>
        <v>32.102616662775901</v>
      </c>
      <c r="CD19">
        <f t="shared" si="35"/>
        <v>32.102284721838693</v>
      </c>
      <c r="CE19">
        <f t="shared" si="35"/>
        <v>32.101952780737449</v>
      </c>
      <c r="CF19">
        <f t="shared" si="35"/>
        <v>32.101620839471906</v>
      </c>
      <c r="CG19">
        <f t="shared" si="35"/>
        <v>32.101288898041794</v>
      </c>
      <c r="CH19">
        <f t="shared" si="35"/>
        <v>32.100956956446858</v>
      </c>
      <c r="CI19">
        <f t="shared" si="36"/>
        <v>32.100625014686834</v>
      </c>
      <c r="CJ19">
        <f t="shared" si="36"/>
        <v>32.100293072761438</v>
      </c>
      <c r="CK19">
        <f t="shared" si="36"/>
        <v>32.099961130670415</v>
      </c>
      <c r="CL19">
        <f t="shared" si="36"/>
        <v>32.099629188413495</v>
      </c>
      <c r="CM19">
        <f t="shared" si="36"/>
        <v>32.0992972459904</v>
      </c>
      <c r="CN19">
        <f t="shared" si="36"/>
        <v>32.098965303400874</v>
      </c>
      <c r="CO19">
        <f t="shared" si="36"/>
        <v>32.098633360644648</v>
      </c>
      <c r="CP19">
        <f t="shared" si="36"/>
        <v>32.098301417721444</v>
      </c>
      <c r="CQ19">
        <f t="shared" si="36"/>
        <v>32.097969474631</v>
      </c>
      <c r="CR19">
        <f t="shared" si="36"/>
        <v>32.097637531373046</v>
      </c>
      <c r="CS19">
        <f t="shared" si="37"/>
        <v>32.097305587947304</v>
      </c>
      <c r="CT19">
        <f t="shared" si="37"/>
        <v>32.096973644353504</v>
      </c>
      <c r="CU19">
        <f t="shared" si="37"/>
        <v>32.096641700591377</v>
      </c>
      <c r="CV19">
        <f t="shared" si="37"/>
        <v>32.096309756660659</v>
      </c>
      <c r="CW19">
        <f t="shared" si="37"/>
        <v>32.09597781256106</v>
      </c>
      <c r="CX19">
        <f t="shared" si="37"/>
        <v>32.095645868292316</v>
      </c>
      <c r="CY19">
        <f t="shared" si="37"/>
        <v>32.09531392385415</v>
      </c>
      <c r="CZ19">
        <f t="shared" si="37"/>
        <v>32.094981979246299</v>
      </c>
      <c r="DA19">
        <f t="shared" si="37"/>
        <v>32.094650034468479</v>
      </c>
      <c r="DB19">
        <f t="shared" si="37"/>
        <v>32.094318089520414</v>
      </c>
      <c r="DC19">
        <f t="shared" si="38"/>
        <v>32.093986144401839</v>
      </c>
      <c r="DD19">
        <f t="shared" si="38"/>
        <v>32.093654199112464</v>
      </c>
      <c r="DE19">
        <f t="shared" si="38"/>
        <v>32.093322253652026</v>
      </c>
      <c r="DF19">
        <f t="shared" si="38"/>
        <v>32.092990308020241</v>
      </c>
      <c r="DG19">
        <f t="shared" si="38"/>
        <v>32.092658362216831</v>
      </c>
      <c r="DH19">
        <f t="shared" si="38"/>
        <v>32.092326416241534</v>
      </c>
      <c r="DI19">
        <f t="shared" si="38"/>
        <v>32.09199447009405</v>
      </c>
      <c r="DJ19">
        <f t="shared" si="38"/>
        <v>32.091662523774112</v>
      </c>
      <c r="DK19">
        <f t="shared" si="38"/>
        <v>32.091330577281433</v>
      </c>
      <c r="DL19">
        <f t="shared" si="38"/>
        <v>32.090998630615744</v>
      </c>
      <c r="DM19">
        <f t="shared" si="39"/>
        <v>32.09066668377676</v>
      </c>
      <c r="DN19">
        <f t="shared" si="39"/>
        <v>32.090334736764206</v>
      </c>
      <c r="DO19">
        <f t="shared" si="39"/>
        <v>32.090002789577795</v>
      </c>
      <c r="DP19">
        <f t="shared" si="39"/>
        <v>32.089670842217252</v>
      </c>
      <c r="DQ19">
        <f t="shared" si="39"/>
        <v>32.089338894682292</v>
      </c>
      <c r="DR19">
        <f t="shared" si="39"/>
        <v>32.089006946972631</v>
      </c>
      <c r="DS19">
        <f t="shared" si="39"/>
        <v>32.088674999087992</v>
      </c>
      <c r="DT19">
        <f t="shared" si="39"/>
        <v>32.08834305102809</v>
      </c>
      <c r="DU19">
        <f t="shared" si="39"/>
        <v>32.088011102792635</v>
      </c>
      <c r="DV19">
        <f t="shared" si="39"/>
        <v>32.087679154381355</v>
      </c>
      <c r="DW19">
        <f t="shared" si="40"/>
        <v>32.087347205793954</v>
      </c>
      <c r="DX19">
        <f t="shared" si="40"/>
        <v>32.087015257030153</v>
      </c>
      <c r="DY19">
        <f t="shared" si="40"/>
        <v>32.086683308089668</v>
      </c>
      <c r="DZ19">
        <f t="shared" si="40"/>
        <v>32.086351358972209</v>
      </c>
      <c r="EA19">
        <f t="shared" si="40"/>
        <v>32.086019409677498</v>
      </c>
      <c r="EB19">
        <f t="shared" si="40"/>
        <v>32.085687460205243</v>
      </c>
      <c r="EC19">
        <f t="shared" si="40"/>
        <v>32.085355510555154</v>
      </c>
      <c r="ED19">
        <f t="shared" si="40"/>
        <v>32.085023560726945</v>
      </c>
      <c r="EE19">
        <f t="shared" si="40"/>
        <v>32.084691610720334</v>
      </c>
      <c r="EF19">
        <f t="shared" si="40"/>
        <v>32.084359660535029</v>
      </c>
      <c r="EG19">
        <f t="shared" si="40"/>
        <v>32.084027710170751</v>
      </c>
      <c r="EI19">
        <f t="shared" si="24"/>
        <v>0.16</v>
      </c>
      <c r="EJ19">
        <f t="shared" si="25"/>
        <v>32.117221905570887</v>
      </c>
      <c r="EK19">
        <f t="shared" si="25"/>
        <v>31.785050501282665</v>
      </c>
      <c r="EL19">
        <f t="shared" si="25"/>
        <v>31.452879096841649</v>
      </c>
      <c r="EM19">
        <f t="shared" si="25"/>
        <v>31.120707692247617</v>
      </c>
      <c r="EN19">
        <f t="shared" si="25"/>
        <v>30.788536287500307</v>
      </c>
      <c r="EO19">
        <f t="shared" si="25"/>
        <v>30.456364882599466</v>
      </c>
      <c r="EP19">
        <f t="shared" si="25"/>
        <v>30.124193477544868</v>
      </c>
      <c r="EQ19">
        <f t="shared" si="25"/>
        <v>29.792022072336252</v>
      </c>
      <c r="ER19">
        <f t="shared" si="25"/>
        <v>29.459850666973363</v>
      </c>
      <c r="ES19">
        <f t="shared" si="25"/>
        <v>29.12767926145596</v>
      </c>
      <c r="ET19">
        <f t="shared" si="25"/>
        <v>28.795507855783793</v>
      </c>
      <c r="EU19">
        <f t="shared" si="25"/>
        <v>28.463336449956607</v>
      </c>
      <c r="EV19">
        <f t="shared" si="25"/>
        <v>28.131165043974153</v>
      </c>
      <c r="EW19">
        <f t="shared" si="25"/>
        <v>27.798993637836197</v>
      </c>
      <c r="EX19">
        <f t="shared" si="25"/>
        <v>27.466822231542452</v>
      </c>
      <c r="EY19">
        <f t="shared" ref="EY19:FN34" si="44">ABS(AZ19-AZ$2)</f>
        <v>27.134650825092699</v>
      </c>
      <c r="EZ19">
        <f t="shared" si="44"/>
        <v>26.802479418486662</v>
      </c>
      <c r="FA19">
        <f t="shared" si="44"/>
        <v>26.470308011724097</v>
      </c>
      <c r="FB19">
        <f t="shared" si="44"/>
        <v>26.138136604804764</v>
      </c>
      <c r="FC19">
        <f t="shared" si="44"/>
        <v>25.805965197728387</v>
      </c>
      <c r="FD19">
        <f t="shared" si="44"/>
        <v>25.473793790494732</v>
      </c>
      <c r="FE19">
        <f t="shared" si="44"/>
        <v>25.141622383103535</v>
      </c>
      <c r="FF19">
        <f t="shared" si="44"/>
        <v>24.80945097555454</v>
      </c>
      <c r="FG19">
        <f t="shared" si="44"/>
        <v>24.477279567847496</v>
      </c>
      <c r="FH19">
        <f t="shared" si="44"/>
        <v>24.145108159982151</v>
      </c>
      <c r="FI19">
        <f t="shared" si="44"/>
        <v>23.812936751958233</v>
      </c>
      <c r="FJ19">
        <f t="shared" si="44"/>
        <v>23.480765343775516</v>
      </c>
      <c r="FK19">
        <f t="shared" si="44"/>
        <v>23.148593935433709</v>
      </c>
      <c r="FL19">
        <f t="shared" si="44"/>
        <v>22.816422526932573</v>
      </c>
      <c r="FM19">
        <f t="shared" si="44"/>
        <v>22.484251118271843</v>
      </c>
      <c r="FN19">
        <f t="shared" si="44"/>
        <v>22.152079709451268</v>
      </c>
      <c r="FO19">
        <f t="shared" ref="FO19:GD48" si="45">ABS(BP19-BP$2)</f>
        <v>21.819908300470587</v>
      </c>
      <c r="FP19">
        <f t="shared" si="41"/>
        <v>21.48773689132954</v>
      </c>
      <c r="FQ19">
        <f t="shared" si="41"/>
        <v>21.155565482027875</v>
      </c>
      <c r="FR19">
        <f t="shared" si="41"/>
        <v>20.823394072565321</v>
      </c>
      <c r="FS19">
        <f t="shared" si="41"/>
        <v>20.491222662941624</v>
      </c>
      <c r="FT19">
        <f t="shared" si="41"/>
        <v>20.15905125315652</v>
      </c>
      <c r="FU19">
        <f t="shared" si="41"/>
        <v>19.82687984320976</v>
      </c>
      <c r="FV19">
        <f t="shared" si="41"/>
        <v>19.494708433101067</v>
      </c>
      <c r="FW19">
        <f t="shared" si="41"/>
        <v>19.16253702283019</v>
      </c>
      <c r="FX19">
        <f t="shared" si="41"/>
        <v>18.830365612396854</v>
      </c>
      <c r="FY19">
        <f t="shared" si="41"/>
        <v>18.498194201800811</v>
      </c>
      <c r="FZ19">
        <f t="shared" si="41"/>
        <v>18.16602279104179</v>
      </c>
      <c r="GA19">
        <f t="shared" si="41"/>
        <v>17.83385138011953</v>
      </c>
      <c r="GB19">
        <f t="shared" si="41"/>
        <v>17.501679969033759</v>
      </c>
      <c r="GC19">
        <f t="shared" si="41"/>
        <v>17.169508557784226</v>
      </c>
      <c r="GD19">
        <f t="shared" si="41"/>
        <v>16.837337146370661</v>
      </c>
      <c r="GE19">
        <f t="shared" si="41"/>
        <v>16.505165734792797</v>
      </c>
      <c r="GF19">
        <f t="shared" ref="GF19:GU41" si="46">ABS(CG19-CG$2)</f>
        <v>16.172994323050368</v>
      </c>
      <c r="GG19">
        <f t="shared" si="46"/>
        <v>15.840822911143107</v>
      </c>
      <c r="GH19">
        <f t="shared" si="46"/>
        <v>15.508651499070762</v>
      </c>
      <c r="GI19">
        <f t="shared" si="46"/>
        <v>15.176480086833045</v>
      </c>
      <c r="GJ19">
        <f t="shared" si="46"/>
        <v>14.844308674429701</v>
      </c>
      <c r="GK19">
        <f t="shared" si="46"/>
        <v>14.512137261860456</v>
      </c>
      <c r="GL19">
        <f t="shared" si="46"/>
        <v>14.17996584912504</v>
      </c>
      <c r="GM19">
        <f t="shared" si="46"/>
        <v>13.847794436223193</v>
      </c>
      <c r="GN19">
        <f t="shared" si="46"/>
        <v>13.515623023154646</v>
      </c>
      <c r="GO19">
        <f t="shared" si="46"/>
        <v>13.183451609919125</v>
      </c>
      <c r="GP19">
        <f t="shared" si="46"/>
        <v>12.85128019651636</v>
      </c>
      <c r="GQ19">
        <f t="shared" si="46"/>
        <v>12.519108782946081</v>
      </c>
      <c r="GR19">
        <f t="shared" si="46"/>
        <v>12.186937369208017</v>
      </c>
      <c r="GS19">
        <f t="shared" si="46"/>
        <v>11.854765955301897</v>
      </c>
      <c r="GT19">
        <f t="shared" si="46"/>
        <v>11.522594541227448</v>
      </c>
      <c r="GU19">
        <f t="shared" si="46"/>
        <v>11.19042312698441</v>
      </c>
      <c r="GV19">
        <f t="shared" si="42"/>
        <v>10.858251712572486</v>
      </c>
      <c r="GW19">
        <f t="shared" si="42"/>
        <v>10.52608029799142</v>
      </c>
      <c r="GX19">
        <f t="shared" si="42"/>
        <v>10.193908883240933</v>
      </c>
      <c r="GY19">
        <f t="shared" si="42"/>
        <v>9.8617374683207615</v>
      </c>
      <c r="GZ19">
        <f t="shared" si="42"/>
        <v>9.5295660532306208</v>
      </c>
      <c r="HA19">
        <f t="shared" si="42"/>
        <v>9.1973946379702376</v>
      </c>
      <c r="HB19">
        <f t="shared" si="42"/>
        <v>8.8652232225393384</v>
      </c>
      <c r="HC19">
        <f t="shared" si="42"/>
        <v>8.5330518069376424</v>
      </c>
      <c r="HD19">
        <f t="shared" si="42"/>
        <v>8.2008803911648833</v>
      </c>
      <c r="HE19">
        <f t="shared" si="42"/>
        <v>7.8687089752207768</v>
      </c>
      <c r="HF19">
        <f t="shared" si="42"/>
        <v>7.5365375591050459</v>
      </c>
      <c r="HG19">
        <f t="shared" si="42"/>
        <v>7.2043661428174275</v>
      </c>
      <c r="HH19">
        <f t="shared" si="42"/>
        <v>6.8721947263576197</v>
      </c>
      <c r="HI19">
        <f t="shared" si="42"/>
        <v>6.5400233097253597</v>
      </c>
      <c r="HJ19">
        <f t="shared" si="42"/>
        <v>6.2078518929203597</v>
      </c>
      <c r="HK19">
        <f t="shared" si="42"/>
        <v>5.8756804759423495</v>
      </c>
      <c r="HL19">
        <f t="shared" ref="HL19:IA34" si="47">ABS(DM19-DM$2)</f>
        <v>5.5435090587910452</v>
      </c>
      <c r="HM19">
        <f t="shared" si="47"/>
        <v>5.2113376414661658</v>
      </c>
      <c r="HN19">
        <f t="shared" si="47"/>
        <v>4.879166223967438</v>
      </c>
      <c r="HO19">
        <f t="shared" si="47"/>
        <v>4.546994806294574</v>
      </c>
      <c r="HP19">
        <f t="shared" si="47"/>
        <v>4.214823388447293</v>
      </c>
      <c r="HQ19">
        <f t="shared" si="47"/>
        <v>3.8826519704253109</v>
      </c>
      <c r="HR19">
        <f t="shared" si="47"/>
        <v>3.5504805522283505</v>
      </c>
      <c r="HS19">
        <f t="shared" si="47"/>
        <v>3.218309133856124</v>
      </c>
      <c r="HT19">
        <f t="shared" si="47"/>
        <v>2.8861377153083474</v>
      </c>
      <c r="HU19">
        <f t="shared" si="47"/>
        <v>2.5539662965847469</v>
      </c>
      <c r="HV19">
        <f t="shared" si="47"/>
        <v>2.2217948776850243</v>
      </c>
      <c r="HW19">
        <f t="shared" si="47"/>
        <v>1.8896234586089022</v>
      </c>
      <c r="HX19">
        <f t="shared" si="47"/>
        <v>1.5574520393560931</v>
      </c>
      <c r="HY19">
        <f t="shared" si="47"/>
        <v>1.2252806199263127</v>
      </c>
      <c r="HZ19">
        <f t="shared" si="47"/>
        <v>0.89310920031928376</v>
      </c>
      <c r="IA19">
        <f t="shared" si="47"/>
        <v>0.560937780534708</v>
      </c>
      <c r="IB19">
        <f t="shared" si="43"/>
        <v>0.2287663605722976</v>
      </c>
      <c r="IC19">
        <f t="shared" si="43"/>
        <v>0.10340505956823165</v>
      </c>
      <c r="ID19">
        <f t="shared" si="43"/>
        <v>0.43557647988716752</v>
      </c>
      <c r="IE19">
        <f t="shared" si="43"/>
        <v>0.76774790038479068</v>
      </c>
      <c r="IF19">
        <f t="shared" si="43"/>
        <v>1.0999193210613925</v>
      </c>
      <c r="IG19">
        <f t="shared" si="26"/>
        <v>0.10340505956823165</v>
      </c>
      <c r="IH19">
        <f t="shared" si="29"/>
        <v>98</v>
      </c>
      <c r="II19">
        <v>17</v>
      </c>
      <c r="IJ19">
        <f t="shared" si="27"/>
        <v>0.16</v>
      </c>
      <c r="IK19" cm="1">
        <f t="array" ref="IK19">INDEX($AK$3:$EG$102,II19,IH19)</f>
        <v>32.085023560726945</v>
      </c>
      <c r="IL19">
        <f t="shared" si="28"/>
        <v>5.133603769716311</v>
      </c>
    </row>
    <row r="20" spans="1:246" x14ac:dyDescent="0.25">
      <c r="B20" s="44"/>
      <c r="C20" s="8"/>
      <c r="I20">
        <v>370</v>
      </c>
      <c r="J20">
        <f>'Emission events'!AG20</f>
        <v>0</v>
      </c>
      <c r="K20">
        <f>'Emission events'!CI20</f>
        <v>0</v>
      </c>
      <c r="L20">
        <f>'Emission events'!EK20</f>
        <v>0</v>
      </c>
      <c r="M20">
        <f>'Emission events'!GM20</f>
        <v>0</v>
      </c>
      <c r="N20">
        <f>'Emission events'!IO20</f>
        <v>0</v>
      </c>
      <c r="O20">
        <f t="shared" si="3"/>
        <v>0</v>
      </c>
      <c r="R20">
        <v>370</v>
      </c>
      <c r="S20">
        <f>'Emission events'!AL20</f>
        <v>0</v>
      </c>
      <c r="T20">
        <f>'Emission events'!CN20</f>
        <v>0</v>
      </c>
      <c r="U20">
        <f>'Emission events'!EP20</f>
        <v>0</v>
      </c>
      <c r="V20">
        <f>'Emission events'!GR20</f>
        <v>0</v>
      </c>
      <c r="W20">
        <f>'Emission events'!IT20</f>
        <v>0</v>
      </c>
      <c r="X20">
        <f t="shared" si="4"/>
        <v>0</v>
      </c>
      <c r="AA20">
        <v>370</v>
      </c>
      <c r="AB20" s="7">
        <f>'Emission events'!AQ20</f>
        <v>0</v>
      </c>
      <c r="AC20" s="7">
        <f>'Emission events'!CS20</f>
        <v>0</v>
      </c>
      <c r="AD20" s="7">
        <f>'Emission events'!EU20</f>
        <v>0</v>
      </c>
      <c r="AE20" s="7">
        <f>'Emission events'!GW20</f>
        <v>0</v>
      </c>
      <c r="AF20" s="7">
        <f>'Emission events'!IY20</f>
        <v>0</v>
      </c>
      <c r="AG20">
        <f t="shared" si="5"/>
        <v>0</v>
      </c>
      <c r="AH20" s="7">
        <f t="shared" si="6"/>
        <v>0</v>
      </c>
      <c r="AJ20" s="1">
        <v>0.17</v>
      </c>
      <c r="AK20">
        <f t="shared" si="31"/>
        <v>32.050532828011001</v>
      </c>
      <c r="AL20">
        <f t="shared" si="31"/>
        <v>32.050200857805336</v>
      </c>
      <c r="AM20">
        <f t="shared" si="31"/>
        <v>32.049868887388328</v>
      </c>
      <c r="AN20">
        <f t="shared" si="31"/>
        <v>32.049536916759628</v>
      </c>
      <c r="AO20">
        <f t="shared" si="31"/>
        <v>32.049204945918888</v>
      </c>
      <c r="AP20">
        <f t="shared" si="31"/>
        <v>32.04887297486578</v>
      </c>
      <c r="AQ20">
        <f t="shared" si="31"/>
        <v>32.048541003599951</v>
      </c>
      <c r="AR20">
        <f t="shared" si="31"/>
        <v>32.048209032121065</v>
      </c>
      <c r="AS20">
        <f t="shared" si="31"/>
        <v>32.047877060428775</v>
      </c>
      <c r="AT20">
        <f t="shared" si="31"/>
        <v>32.047545088522725</v>
      </c>
      <c r="AU20">
        <f t="shared" si="32"/>
        <v>32.047213116402581</v>
      </c>
      <c r="AV20">
        <f t="shared" si="32"/>
        <v>32.046881144067989</v>
      </c>
      <c r="AW20">
        <f t="shared" si="32"/>
        <v>32.046549171518606</v>
      </c>
      <c r="AX20">
        <f t="shared" si="32"/>
        <v>32.046217198754093</v>
      </c>
      <c r="AY20">
        <f t="shared" si="32"/>
        <v>32.045885225774093</v>
      </c>
      <c r="AZ20">
        <f t="shared" si="32"/>
        <v>32.045553252578252</v>
      </c>
      <c r="BA20">
        <f t="shared" si="32"/>
        <v>32.045221279166235</v>
      </c>
      <c r="BB20">
        <f t="shared" si="32"/>
        <v>32.044889305537687</v>
      </c>
      <c r="BC20">
        <f t="shared" si="32"/>
        <v>32.044557331692253</v>
      </c>
      <c r="BD20">
        <f t="shared" si="32"/>
        <v>32.044225357629585</v>
      </c>
      <c r="BE20">
        <f t="shared" si="33"/>
        <v>32.043893383349342</v>
      </c>
      <c r="BF20">
        <f t="shared" si="33"/>
        <v>32.043561408851161</v>
      </c>
      <c r="BG20">
        <f t="shared" si="33"/>
        <v>32.043229434134687</v>
      </c>
      <c r="BH20">
        <f t="shared" si="33"/>
        <v>32.042897459199573</v>
      </c>
      <c r="BI20">
        <f t="shared" si="33"/>
        <v>32.042565484045468</v>
      </c>
      <c r="BJ20">
        <f t="shared" si="33"/>
        <v>32.042233508672012</v>
      </c>
      <c r="BK20">
        <f t="shared" si="33"/>
        <v>32.041901533078857</v>
      </c>
      <c r="BL20">
        <f t="shared" si="33"/>
        <v>32.041569557265639</v>
      </c>
      <c r="BM20">
        <f t="shared" si="33"/>
        <v>32.041237581232011</v>
      </c>
      <c r="BN20">
        <f t="shared" si="33"/>
        <v>32.04090560497761</v>
      </c>
      <c r="BO20">
        <f t="shared" si="34"/>
        <v>32.040573628502081</v>
      </c>
      <c r="BP20">
        <f t="shared" si="34"/>
        <v>32.040241651805069</v>
      </c>
      <c r="BQ20">
        <f t="shared" si="34"/>
        <v>32.039909674886218</v>
      </c>
      <c r="BR20">
        <f t="shared" si="34"/>
        <v>32.039577697745166</v>
      </c>
      <c r="BS20">
        <f t="shared" si="34"/>
        <v>32.039245720381551</v>
      </c>
      <c r="BT20">
        <f t="shared" si="34"/>
        <v>32.03891374279501</v>
      </c>
      <c r="BU20">
        <f t="shared" si="34"/>
        <v>32.038581764985196</v>
      </c>
      <c r="BV20">
        <f t="shared" si="34"/>
        <v>32.038249786951738</v>
      </c>
      <c r="BW20">
        <f t="shared" si="34"/>
        <v>32.037917808694274</v>
      </c>
      <c r="BX20">
        <f t="shared" si="34"/>
        <v>32.03758583021245</v>
      </c>
      <c r="BY20">
        <f t="shared" si="35"/>
        <v>32.037253851505895</v>
      </c>
      <c r="BZ20">
        <f t="shared" si="35"/>
        <v>32.036921872574254</v>
      </c>
      <c r="CA20">
        <f t="shared" si="35"/>
        <v>32.036589893417151</v>
      </c>
      <c r="CB20">
        <f t="shared" si="35"/>
        <v>32.036257914034231</v>
      </c>
      <c r="CC20">
        <f t="shared" si="35"/>
        <v>32.035925934425123</v>
      </c>
      <c r="CD20">
        <f t="shared" si="35"/>
        <v>32.03559395458948</v>
      </c>
      <c r="CE20">
        <f t="shared" si="35"/>
        <v>32.035261974526904</v>
      </c>
      <c r="CF20">
        <f t="shared" si="35"/>
        <v>32.034929994237054</v>
      </c>
      <c r="CG20">
        <f t="shared" si="35"/>
        <v>32.034598013719545</v>
      </c>
      <c r="CH20">
        <f t="shared" si="35"/>
        <v>32.034266032974024</v>
      </c>
      <c r="CI20">
        <f t="shared" si="36"/>
        <v>32.033934052000113</v>
      </c>
      <c r="CJ20">
        <f t="shared" si="36"/>
        <v>32.033602070797443</v>
      </c>
      <c r="CK20">
        <f t="shared" si="36"/>
        <v>32.033270089365651</v>
      </c>
      <c r="CL20">
        <f t="shared" si="36"/>
        <v>32.032938107704354</v>
      </c>
      <c r="CM20">
        <f t="shared" si="36"/>
        <v>32.032606125813196</v>
      </c>
      <c r="CN20">
        <f t="shared" si="36"/>
        <v>32.032274143691801</v>
      </c>
      <c r="CO20">
        <f t="shared" si="36"/>
        <v>32.031942161339785</v>
      </c>
      <c r="CP20">
        <f t="shared" si="36"/>
        <v>32.0316101787568</v>
      </c>
      <c r="CQ20">
        <f t="shared" si="36"/>
        <v>32.031278195942448</v>
      </c>
      <c r="CR20">
        <f t="shared" si="36"/>
        <v>32.03094621289636</v>
      </c>
      <c r="CS20">
        <f t="shared" si="37"/>
        <v>32.030614229618173</v>
      </c>
      <c r="CT20">
        <f t="shared" si="37"/>
        <v>32.030282246107497</v>
      </c>
      <c r="CU20">
        <f t="shared" si="37"/>
        <v>32.029950262363968</v>
      </c>
      <c r="CV20">
        <f t="shared" si="37"/>
        <v>32.029618278387204</v>
      </c>
      <c r="CW20">
        <f t="shared" si="37"/>
        <v>32.029286294176828</v>
      </c>
      <c r="CX20">
        <f t="shared" si="37"/>
        <v>32.028954309732462</v>
      </c>
      <c r="CY20">
        <f t="shared" si="37"/>
        <v>32.028622325053732</v>
      </c>
      <c r="CZ20">
        <f t="shared" si="37"/>
        <v>32.028290340140252</v>
      </c>
      <c r="DA20">
        <f t="shared" si="37"/>
        <v>32.027958354991647</v>
      </c>
      <c r="DB20">
        <f t="shared" si="37"/>
        <v>32.027626369607546</v>
      </c>
      <c r="DC20">
        <f t="shared" si="38"/>
        <v>32.027294383987552</v>
      </c>
      <c r="DD20">
        <f t="shared" si="38"/>
        <v>32.026962398131289</v>
      </c>
      <c r="DE20">
        <f t="shared" si="38"/>
        <v>32.026630412038379</v>
      </c>
      <c r="DF20">
        <f t="shared" si="38"/>
        <v>32.02629842570844</v>
      </c>
      <c r="DG20">
        <f t="shared" si="38"/>
        <v>32.025966439141079</v>
      </c>
      <c r="DH20">
        <f t="shared" si="38"/>
        <v>32.025634452335922</v>
      </c>
      <c r="DI20">
        <f t="shared" si="38"/>
        <v>32.025302465292576</v>
      </c>
      <c r="DJ20">
        <f t="shared" si="38"/>
        <v>32.024970478010665</v>
      </c>
      <c r="DK20">
        <f t="shared" si="38"/>
        <v>32.024638490489806</v>
      </c>
      <c r="DL20">
        <f t="shared" si="38"/>
        <v>32.024306502729601</v>
      </c>
      <c r="DM20">
        <f t="shared" si="39"/>
        <v>32.023974514729666</v>
      </c>
      <c r="DN20">
        <f t="shared" si="39"/>
        <v>32.023642526489624</v>
      </c>
      <c r="DO20">
        <f t="shared" si="39"/>
        <v>32.023310538009078</v>
      </c>
      <c r="DP20">
        <f t="shared" si="39"/>
        <v>32.022978549287636</v>
      </c>
      <c r="DQ20">
        <f t="shared" si="39"/>
        <v>32.022646560324908</v>
      </c>
      <c r="DR20">
        <f t="shared" si="39"/>
        <v>32.022314571120518</v>
      </c>
      <c r="DS20">
        <f t="shared" si="39"/>
        <v>32.02198258167406</v>
      </c>
      <c r="DT20">
        <f t="shared" si="39"/>
        <v>32.02165059198515</v>
      </c>
      <c r="DU20">
        <f t="shared" si="39"/>
        <v>32.021318602053391</v>
      </c>
      <c r="DV20">
        <f t="shared" si="39"/>
        <v>32.020986611878399</v>
      </c>
      <c r="DW20">
        <f t="shared" si="40"/>
        <v>32.020654621459769</v>
      </c>
      <c r="DX20">
        <f t="shared" si="40"/>
        <v>32.020322630797125</v>
      </c>
      <c r="DY20">
        <f t="shared" si="40"/>
        <v>32.019990639890054</v>
      </c>
      <c r="DZ20">
        <f t="shared" si="40"/>
        <v>32.019658648738172</v>
      </c>
      <c r="EA20">
        <f t="shared" si="40"/>
        <v>32.019326657341082</v>
      </c>
      <c r="EB20">
        <f t="shared" si="40"/>
        <v>32.018994665698379</v>
      </c>
      <c r="EC20">
        <f t="shared" si="40"/>
        <v>32.018662673809672</v>
      </c>
      <c r="ED20">
        <f t="shared" si="40"/>
        <v>32.018330681674563</v>
      </c>
      <c r="EE20">
        <f t="shared" si="40"/>
        <v>32.017998689292654</v>
      </c>
      <c r="EF20">
        <f t="shared" si="40"/>
        <v>32.017666696663547</v>
      </c>
      <c r="EG20">
        <f t="shared" si="40"/>
        <v>32.017334703786844</v>
      </c>
      <c r="EI20">
        <f t="shared" si="24"/>
        <v>0.17</v>
      </c>
      <c r="EJ20">
        <f t="shared" ref="EJ20:EY35" si="48">ABS(AK20-AK$2)</f>
        <v>32.050532828011001</v>
      </c>
      <c r="EK20">
        <f t="shared" si="48"/>
        <v>31.718361387493015</v>
      </c>
      <c r="EL20">
        <f t="shared" si="48"/>
        <v>31.386189946763686</v>
      </c>
      <c r="EM20">
        <f t="shared" si="48"/>
        <v>31.054018505822665</v>
      </c>
      <c r="EN20">
        <f t="shared" si="48"/>
        <v>30.721847064669603</v>
      </c>
      <c r="EO20">
        <f t="shared" si="48"/>
        <v>30.389675623304171</v>
      </c>
      <c r="EP20">
        <f t="shared" si="48"/>
        <v>30.057504181726021</v>
      </c>
      <c r="EQ20">
        <f t="shared" si="48"/>
        <v>29.725332739934814</v>
      </c>
      <c r="ER20">
        <f t="shared" si="48"/>
        <v>29.393161297930202</v>
      </c>
      <c r="ES20">
        <f t="shared" si="48"/>
        <v>29.060989855711831</v>
      </c>
      <c r="ET20">
        <f t="shared" si="48"/>
        <v>28.728818413279367</v>
      </c>
      <c r="EU20">
        <f t="shared" si="48"/>
        <v>28.396646970632453</v>
      </c>
      <c r="EV20">
        <f t="shared" si="48"/>
        <v>28.06447552777075</v>
      </c>
      <c r="EW20">
        <f t="shared" si="48"/>
        <v>27.732304084693915</v>
      </c>
      <c r="EX20">
        <f t="shared" si="48"/>
        <v>27.400132641401591</v>
      </c>
      <c r="EY20">
        <f t="shared" si="48"/>
        <v>27.067961197893432</v>
      </c>
      <c r="EZ20">
        <f t="shared" si="44"/>
        <v>26.73578975416909</v>
      </c>
      <c r="FA20">
        <f t="shared" si="44"/>
        <v>26.403618310228222</v>
      </c>
      <c r="FB20">
        <f t="shared" si="44"/>
        <v>26.071446866070467</v>
      </c>
      <c r="FC20">
        <f t="shared" si="44"/>
        <v>25.739275421695478</v>
      </c>
      <c r="FD20">
        <f t="shared" si="44"/>
        <v>25.407103977102913</v>
      </c>
      <c r="FE20">
        <f t="shared" si="44"/>
        <v>25.074932532292411</v>
      </c>
      <c r="FF20">
        <f t="shared" si="44"/>
        <v>24.742761087263617</v>
      </c>
      <c r="FG20">
        <f t="shared" si="44"/>
        <v>24.410589642016177</v>
      </c>
      <c r="FH20">
        <f t="shared" si="44"/>
        <v>24.078418196549755</v>
      </c>
      <c r="FI20">
        <f t="shared" si="44"/>
        <v>23.746246750863975</v>
      </c>
      <c r="FJ20">
        <f t="shared" si="44"/>
        <v>23.414075304958502</v>
      </c>
      <c r="FK20">
        <f t="shared" si="44"/>
        <v>23.081903858832959</v>
      </c>
      <c r="FL20">
        <f t="shared" si="44"/>
        <v>22.74973241248701</v>
      </c>
      <c r="FM20">
        <f t="shared" si="44"/>
        <v>22.417560965920288</v>
      </c>
      <c r="FN20">
        <f t="shared" si="44"/>
        <v>22.085389519132438</v>
      </c>
      <c r="FO20">
        <f t="shared" si="45"/>
        <v>21.753218072123104</v>
      </c>
      <c r="FP20">
        <f t="shared" si="41"/>
        <v>21.421046624891929</v>
      </c>
      <c r="FQ20">
        <f t="shared" si="41"/>
        <v>21.08887517743856</v>
      </c>
      <c r="FR20">
        <f t="shared" si="41"/>
        <v>20.75670372976262</v>
      </c>
      <c r="FS20">
        <f t="shared" si="41"/>
        <v>20.424532281863762</v>
      </c>
      <c r="FT20">
        <f t="shared" si="41"/>
        <v>20.092360833741623</v>
      </c>
      <c r="FU20">
        <f t="shared" si="41"/>
        <v>19.760189385395847</v>
      </c>
      <c r="FV20">
        <f t="shared" si="41"/>
        <v>19.428017936826059</v>
      </c>
      <c r="FW20">
        <f t="shared" si="41"/>
        <v>19.095846488031913</v>
      </c>
      <c r="FX20">
        <f t="shared" si="41"/>
        <v>18.763675039013037</v>
      </c>
      <c r="FY20">
        <f t="shared" si="41"/>
        <v>18.431503589769076</v>
      </c>
      <c r="FZ20">
        <f t="shared" si="41"/>
        <v>18.099332140299651</v>
      </c>
      <c r="GA20">
        <f t="shared" si="41"/>
        <v>17.76716069060441</v>
      </c>
      <c r="GB20">
        <f t="shared" si="41"/>
        <v>17.434989240682981</v>
      </c>
      <c r="GC20">
        <f t="shared" si="41"/>
        <v>17.102817790535013</v>
      </c>
      <c r="GD20">
        <f t="shared" si="41"/>
        <v>16.770646340160116</v>
      </c>
      <c r="GE20">
        <f t="shared" si="41"/>
        <v>16.438474889557945</v>
      </c>
      <c r="GF20">
        <f t="shared" si="46"/>
        <v>16.106303438728119</v>
      </c>
      <c r="GG20">
        <f t="shared" si="46"/>
        <v>15.774131987670273</v>
      </c>
      <c r="GH20">
        <f t="shared" si="46"/>
        <v>15.441960536384041</v>
      </c>
      <c r="GI20">
        <f t="shared" si="46"/>
        <v>15.10978908486905</v>
      </c>
      <c r="GJ20">
        <f t="shared" si="46"/>
        <v>14.777617633124937</v>
      </c>
      <c r="GK20">
        <f t="shared" si="46"/>
        <v>14.445446181151315</v>
      </c>
      <c r="GL20">
        <f t="shared" si="46"/>
        <v>14.113274728947836</v>
      </c>
      <c r="GM20">
        <f t="shared" si="46"/>
        <v>13.78110327651412</v>
      </c>
      <c r="GN20">
        <f t="shared" si="46"/>
        <v>13.448931823849783</v>
      </c>
      <c r="GO20">
        <f t="shared" si="46"/>
        <v>13.116760370954481</v>
      </c>
      <c r="GP20">
        <f t="shared" si="46"/>
        <v>12.784588917827808</v>
      </c>
      <c r="GQ20">
        <f t="shared" si="46"/>
        <v>12.452417464469395</v>
      </c>
      <c r="GR20">
        <f t="shared" si="46"/>
        <v>12.120246010878887</v>
      </c>
      <c r="GS20">
        <f t="shared" si="46"/>
        <v>11.788074557055889</v>
      </c>
      <c r="GT20">
        <f t="shared" si="46"/>
        <v>11.45590310300004</v>
      </c>
      <c r="GU20">
        <f t="shared" si="46"/>
        <v>11.123731648710955</v>
      </c>
      <c r="GV20">
        <f t="shared" si="42"/>
        <v>10.791560194188254</v>
      </c>
      <c r="GW20">
        <f t="shared" si="42"/>
        <v>10.459388739431567</v>
      </c>
      <c r="GX20">
        <f t="shared" si="42"/>
        <v>10.127217284440515</v>
      </c>
      <c r="GY20">
        <f t="shared" si="42"/>
        <v>9.7950458292147147</v>
      </c>
      <c r="GZ20">
        <f t="shared" si="42"/>
        <v>9.4628743737537881</v>
      </c>
      <c r="HA20">
        <f t="shared" si="42"/>
        <v>9.13070291805737</v>
      </c>
      <c r="HB20">
        <f t="shared" si="42"/>
        <v>8.7985314621250517</v>
      </c>
      <c r="HC20">
        <f t="shared" si="42"/>
        <v>8.4663600059564672</v>
      </c>
      <c r="HD20">
        <f t="shared" si="42"/>
        <v>8.1341885495512365</v>
      </c>
      <c r="HE20">
        <f t="shared" si="42"/>
        <v>7.8020170929089758</v>
      </c>
      <c r="HF20">
        <f t="shared" si="42"/>
        <v>7.4698456360292944</v>
      </c>
      <c r="HG20">
        <f t="shared" si="42"/>
        <v>7.1376741789118157</v>
      </c>
      <c r="HH20">
        <f t="shared" si="42"/>
        <v>6.8055027215561452</v>
      </c>
      <c r="HI20">
        <f t="shared" si="42"/>
        <v>6.4733312639619136</v>
      </c>
      <c r="HJ20">
        <f t="shared" si="42"/>
        <v>6.1411598061287336</v>
      </c>
      <c r="HK20">
        <f t="shared" si="42"/>
        <v>5.8089883480562072</v>
      </c>
      <c r="HL20">
        <f t="shared" si="47"/>
        <v>5.4768168897439509</v>
      </c>
      <c r="HM20">
        <f t="shared" si="47"/>
        <v>5.1446454311915844</v>
      </c>
      <c r="HN20">
        <f t="shared" si="47"/>
        <v>4.8124739723987204</v>
      </c>
      <c r="HO20">
        <f t="shared" si="47"/>
        <v>4.4803025133649577</v>
      </c>
      <c r="HP20">
        <f t="shared" si="47"/>
        <v>4.1481310540899088</v>
      </c>
      <c r="HQ20">
        <f t="shared" si="47"/>
        <v>3.8159595945731972</v>
      </c>
      <c r="HR20">
        <f t="shared" si="47"/>
        <v>3.483788134814418</v>
      </c>
      <c r="HS20">
        <f t="shared" si="47"/>
        <v>3.1516166748131837</v>
      </c>
      <c r="HT20">
        <f t="shared" si="47"/>
        <v>2.8194452145691038</v>
      </c>
      <c r="HU20">
        <f t="shared" si="47"/>
        <v>2.4872737540817909</v>
      </c>
      <c r="HV20">
        <f t="shared" si="47"/>
        <v>2.1551022933508399</v>
      </c>
      <c r="HW20">
        <f t="shared" si="47"/>
        <v>1.8229308323758744</v>
      </c>
      <c r="HX20">
        <f t="shared" si="47"/>
        <v>1.4907593711564786</v>
      </c>
      <c r="HY20">
        <f t="shared" si="47"/>
        <v>1.158587909692276</v>
      </c>
      <c r="HZ20">
        <f t="shared" si="47"/>
        <v>0.82641644798286862</v>
      </c>
      <c r="IA20">
        <f t="shared" si="47"/>
        <v>0.49424498602784439</v>
      </c>
      <c r="IB20">
        <f t="shared" si="43"/>
        <v>0.16207352382681606</v>
      </c>
      <c r="IC20">
        <f t="shared" si="43"/>
        <v>0.17009793862061429</v>
      </c>
      <c r="ID20">
        <f t="shared" si="43"/>
        <v>0.5022694013148481</v>
      </c>
      <c r="IE20">
        <f t="shared" si="43"/>
        <v>0.83444086425627262</v>
      </c>
      <c r="IF20">
        <f t="shared" si="43"/>
        <v>1.1666123274453</v>
      </c>
      <c r="IG20">
        <f t="shared" si="26"/>
        <v>0.16207352382681606</v>
      </c>
      <c r="IH20">
        <f t="shared" si="29"/>
        <v>97</v>
      </c>
      <c r="II20">
        <v>18</v>
      </c>
      <c r="IJ20">
        <f t="shared" si="27"/>
        <v>0.17</v>
      </c>
      <c r="IK20" cm="1">
        <f t="array" ref="IK20">INDEX($AK$3:$EG$102,II20,IH20)</f>
        <v>32.018662673809672</v>
      </c>
      <c r="IL20">
        <f t="shared" si="28"/>
        <v>5.4431726545476442</v>
      </c>
    </row>
    <row r="21" spans="1:246" x14ac:dyDescent="0.25">
      <c r="I21">
        <v>375</v>
      </c>
      <c r="J21">
        <f>'Emission events'!AG21</f>
        <v>0</v>
      </c>
      <c r="K21">
        <f>'Emission events'!CI21</f>
        <v>0</v>
      </c>
      <c r="L21">
        <f>'Emission events'!EK21</f>
        <v>0</v>
      </c>
      <c r="M21">
        <f>'Emission events'!GM21</f>
        <v>0</v>
      </c>
      <c r="N21">
        <f>'Emission events'!IO21</f>
        <v>0</v>
      </c>
      <c r="O21">
        <f t="shared" si="3"/>
        <v>0</v>
      </c>
      <c r="R21">
        <v>375</v>
      </c>
      <c r="S21">
        <f>'Emission events'!AL21</f>
        <v>0</v>
      </c>
      <c r="T21">
        <f>'Emission events'!CN21</f>
        <v>0</v>
      </c>
      <c r="U21">
        <f>'Emission events'!EP21</f>
        <v>0</v>
      </c>
      <c r="V21">
        <f>'Emission events'!GR21</f>
        <v>0</v>
      </c>
      <c r="W21">
        <f>'Emission events'!IT21</f>
        <v>0</v>
      </c>
      <c r="X21">
        <f t="shared" si="4"/>
        <v>0</v>
      </c>
      <c r="AA21">
        <v>375</v>
      </c>
      <c r="AB21" s="7">
        <f>'Emission events'!AQ21</f>
        <v>0</v>
      </c>
      <c r="AC21" s="7">
        <f>'Emission events'!CS21</f>
        <v>0</v>
      </c>
      <c r="AD21" s="7">
        <f>'Emission events'!EU21</f>
        <v>0</v>
      </c>
      <c r="AE21" s="7">
        <f>'Emission events'!GW21</f>
        <v>0</v>
      </c>
      <c r="AF21" s="7">
        <f>'Emission events'!IY21</f>
        <v>0</v>
      </c>
      <c r="AG21">
        <f t="shared" si="5"/>
        <v>0</v>
      </c>
      <c r="AH21" s="7">
        <f t="shared" si="6"/>
        <v>0</v>
      </c>
      <c r="AJ21" s="1">
        <v>0.18</v>
      </c>
      <c r="AK21">
        <f t="shared" si="31"/>
        <v>31.98383515899074</v>
      </c>
      <c r="AL21">
        <f t="shared" si="31"/>
        <v>31.983503138666254</v>
      </c>
      <c r="AM21">
        <f t="shared" si="31"/>
        <v>31.983171118049402</v>
      </c>
      <c r="AN21">
        <f t="shared" si="31"/>
        <v>31.982839097139699</v>
      </c>
      <c r="AO21">
        <f t="shared" si="31"/>
        <v>31.982507075936685</v>
      </c>
      <c r="AP21">
        <f t="shared" si="31"/>
        <v>31.982175054439878</v>
      </c>
      <c r="AQ21">
        <f t="shared" si="31"/>
        <v>31.981843032648797</v>
      </c>
      <c r="AR21">
        <f t="shared" si="31"/>
        <v>31.981511010562983</v>
      </c>
      <c r="AS21">
        <f t="shared" si="31"/>
        <v>31.981178988181945</v>
      </c>
      <c r="AT21">
        <f t="shared" si="31"/>
        <v>31.980846965505215</v>
      </c>
      <c r="AU21">
        <f t="shared" si="32"/>
        <v>31.980514942532302</v>
      </c>
      <c r="AV21">
        <f t="shared" si="32"/>
        <v>31.980182919262749</v>
      </c>
      <c r="AW21">
        <f t="shared" si="32"/>
        <v>31.979850895696057</v>
      </c>
      <c r="AX21">
        <f t="shared" si="32"/>
        <v>31.979518871831754</v>
      </c>
      <c r="AY21">
        <f t="shared" si="32"/>
        <v>31.979186847669357</v>
      </c>
      <c r="AZ21">
        <f t="shared" si="32"/>
        <v>31.978854823208383</v>
      </c>
      <c r="BA21">
        <f t="shared" si="32"/>
        <v>31.978522798448349</v>
      </c>
      <c r="BB21">
        <f t="shared" si="32"/>
        <v>31.978190773388782</v>
      </c>
      <c r="BC21">
        <f t="shared" si="32"/>
        <v>31.977858748029178</v>
      </c>
      <c r="BD21">
        <f t="shared" si="32"/>
        <v>31.977526722369063</v>
      </c>
      <c r="BE21">
        <f t="shared" si="33"/>
        <v>31.977194696407956</v>
      </c>
      <c r="BF21">
        <f t="shared" si="33"/>
        <v>31.976862670145366</v>
      </c>
      <c r="BG21">
        <f t="shared" si="33"/>
        <v>31.976530643580801</v>
      </c>
      <c r="BH21">
        <f t="shared" si="33"/>
        <v>31.976198616713784</v>
      </c>
      <c r="BI21">
        <f t="shared" si="33"/>
        <v>31.975866589543816</v>
      </c>
      <c r="BJ21">
        <f t="shared" si="33"/>
        <v>31.975534562070404</v>
      </c>
      <c r="BK21">
        <f t="shared" si="33"/>
        <v>31.975202534293071</v>
      </c>
      <c r="BL21">
        <f t="shared" si="33"/>
        <v>31.974870506211314</v>
      </c>
      <c r="BM21">
        <f t="shared" si="33"/>
        <v>31.974538477824648</v>
      </c>
      <c r="BN21">
        <f t="shared" si="33"/>
        <v>31.974206449132581</v>
      </c>
      <c r="BO21">
        <f t="shared" si="34"/>
        <v>31.973874420134607</v>
      </c>
      <c r="BP21">
        <f t="shared" si="34"/>
        <v>31.973542390830247</v>
      </c>
      <c r="BQ21">
        <f t="shared" si="34"/>
        <v>31.973210361218996</v>
      </c>
      <c r="BR21">
        <f t="shared" si="34"/>
        <v>31.972878331300358</v>
      </c>
      <c r="BS21">
        <f t="shared" si="34"/>
        <v>31.972546301073841</v>
      </c>
      <c r="BT21">
        <f t="shared" si="34"/>
        <v>31.972214270538942</v>
      </c>
      <c r="BU21">
        <f t="shared" si="34"/>
        <v>31.971882239695173</v>
      </c>
      <c r="BV21">
        <f t="shared" si="34"/>
        <v>31.971550208542023</v>
      </c>
      <c r="BW21">
        <f t="shared" si="34"/>
        <v>31.971218177078992</v>
      </c>
      <c r="BX21">
        <f t="shared" si="34"/>
        <v>31.970886145305588</v>
      </c>
      <c r="BY21">
        <f t="shared" si="35"/>
        <v>31.970554113221301</v>
      </c>
      <c r="BZ21">
        <f t="shared" si="35"/>
        <v>31.970222080825636</v>
      </c>
      <c r="CA21">
        <f t="shared" si="35"/>
        <v>31.969890048118081</v>
      </c>
      <c r="CB21">
        <f t="shared" si="35"/>
        <v>31.969558015098137</v>
      </c>
      <c r="CC21">
        <f t="shared" si="35"/>
        <v>31.969225981765298</v>
      </c>
      <c r="CD21">
        <f t="shared" si="35"/>
        <v>31.96889394811906</v>
      </c>
      <c r="CE21">
        <f t="shared" si="35"/>
        <v>31.968561914158911</v>
      </c>
      <c r="CF21">
        <f t="shared" si="35"/>
        <v>31.968229879884348</v>
      </c>
      <c r="CG21">
        <f t="shared" si="35"/>
        <v>31.967897845294868</v>
      </c>
      <c r="CH21">
        <f t="shared" si="35"/>
        <v>31.967565810389946</v>
      </c>
      <c r="CI21">
        <f t="shared" si="36"/>
        <v>31.967233775169088</v>
      </c>
      <c r="CJ21">
        <f t="shared" si="36"/>
        <v>31.966901739631776</v>
      </c>
      <c r="CK21">
        <f t="shared" si="36"/>
        <v>31.966569703777498</v>
      </c>
      <c r="CL21">
        <f t="shared" si="36"/>
        <v>31.966237667605743</v>
      </c>
      <c r="CM21">
        <f t="shared" si="36"/>
        <v>31.965905631116001</v>
      </c>
      <c r="CN21">
        <f t="shared" si="36"/>
        <v>31.965573594307756</v>
      </c>
      <c r="CO21">
        <f t="shared" si="36"/>
        <v>31.965241557180491</v>
      </c>
      <c r="CP21">
        <f t="shared" si="36"/>
        <v>31.964909519733688</v>
      </c>
      <c r="CQ21">
        <f t="shared" si="36"/>
        <v>31.964577481966828</v>
      </c>
      <c r="CR21">
        <f t="shared" si="36"/>
        <v>31.964245443879406</v>
      </c>
      <c r="CS21">
        <f t="shared" si="37"/>
        <v>31.963913405470901</v>
      </c>
      <c r="CT21">
        <f t="shared" si="37"/>
        <v>31.963581366740787</v>
      </c>
      <c r="CU21">
        <f t="shared" si="37"/>
        <v>31.963249327688541</v>
      </c>
      <c r="CV21">
        <f t="shared" si="37"/>
        <v>31.962917288313651</v>
      </c>
      <c r="CW21">
        <f t="shared" si="37"/>
        <v>31.962585248615593</v>
      </c>
      <c r="CX21">
        <f t="shared" si="37"/>
        <v>31.962253208593847</v>
      </c>
      <c r="CY21">
        <f t="shared" si="37"/>
        <v>31.961921168247891</v>
      </c>
      <c r="CZ21">
        <f t="shared" si="37"/>
        <v>31.961589127577184</v>
      </c>
      <c r="DA21">
        <f t="shared" si="37"/>
        <v>31.96125708658122</v>
      </c>
      <c r="DB21">
        <f t="shared" si="37"/>
        <v>31.960925045259472</v>
      </c>
      <c r="DC21">
        <f t="shared" si="38"/>
        <v>31.9605930036114</v>
      </c>
      <c r="DD21">
        <f t="shared" si="38"/>
        <v>31.960260961636486</v>
      </c>
      <c r="DE21">
        <f t="shared" si="38"/>
        <v>31.959928919334203</v>
      </c>
      <c r="DF21">
        <f t="shared" si="38"/>
        <v>31.959596876704023</v>
      </c>
      <c r="DG21">
        <f t="shared" si="38"/>
        <v>31.959264833745404</v>
      </c>
      <c r="DH21">
        <f t="shared" si="38"/>
        <v>31.958932790457826</v>
      </c>
      <c r="DI21">
        <f t="shared" si="38"/>
        <v>31.958600746840755</v>
      </c>
      <c r="DJ21">
        <f t="shared" si="38"/>
        <v>31.958268702893658</v>
      </c>
      <c r="DK21">
        <f t="shared" si="38"/>
        <v>31.957936658616006</v>
      </c>
      <c r="DL21">
        <f t="shared" si="38"/>
        <v>31.957604614007252</v>
      </c>
      <c r="DM21">
        <f t="shared" si="39"/>
        <v>31.957272569066873</v>
      </c>
      <c r="DN21">
        <f t="shared" si="39"/>
        <v>31.956940523794323</v>
      </c>
      <c r="DO21">
        <f t="shared" si="39"/>
        <v>31.956608478189075</v>
      </c>
      <c r="DP21">
        <f t="shared" si="39"/>
        <v>31.956276432250583</v>
      </c>
      <c r="DQ21">
        <f t="shared" si="39"/>
        <v>31.955944385978313</v>
      </c>
      <c r="DR21">
        <f t="shared" si="39"/>
        <v>31.955612339371729</v>
      </c>
      <c r="DS21">
        <f t="shared" si="39"/>
        <v>31.955280292430277</v>
      </c>
      <c r="DT21">
        <f t="shared" si="39"/>
        <v>31.954948245153428</v>
      </c>
      <c r="DU21">
        <f t="shared" si="39"/>
        <v>31.954616197540641</v>
      </c>
      <c r="DV21">
        <f t="shared" si="39"/>
        <v>31.954284149591363</v>
      </c>
      <c r="DW21">
        <f t="shared" si="40"/>
        <v>31.953952101305056</v>
      </c>
      <c r="DX21">
        <f t="shared" si="40"/>
        <v>31.953620052681174</v>
      </c>
      <c r="DY21">
        <f t="shared" si="40"/>
        <v>31.953288003719173</v>
      </c>
      <c r="DZ21">
        <f t="shared" si="40"/>
        <v>31.952955954418506</v>
      </c>
      <c r="EA21">
        <f t="shared" si="40"/>
        <v>31.952623904778619</v>
      </c>
      <c r="EB21">
        <f t="shared" si="40"/>
        <v>31.952291854798972</v>
      </c>
      <c r="EC21">
        <f t="shared" si="40"/>
        <v>31.95195980447901</v>
      </c>
      <c r="ED21">
        <f t="shared" si="40"/>
        <v>31.95162775381819</v>
      </c>
      <c r="EE21">
        <f t="shared" si="40"/>
        <v>31.951295702815958</v>
      </c>
      <c r="EF21">
        <f t="shared" si="40"/>
        <v>31.950963651471756</v>
      </c>
      <c r="EG21">
        <f t="shared" si="40"/>
        <v>31.950631599785037</v>
      </c>
      <c r="EI21">
        <f t="shared" si="24"/>
        <v>0.18</v>
      </c>
      <c r="EJ21">
        <f t="shared" si="48"/>
        <v>31.98383515899074</v>
      </c>
      <c r="EK21">
        <f t="shared" si="48"/>
        <v>31.651663668353933</v>
      </c>
      <c r="EL21">
        <f t="shared" si="48"/>
        <v>31.31949217742476</v>
      </c>
      <c r="EM21">
        <f t="shared" si="48"/>
        <v>30.987320686202736</v>
      </c>
      <c r="EN21">
        <f t="shared" si="48"/>
        <v>30.6551491946874</v>
      </c>
      <c r="EO21">
        <f t="shared" si="48"/>
        <v>30.322977702878269</v>
      </c>
      <c r="EP21">
        <f t="shared" si="48"/>
        <v>29.990806210774867</v>
      </c>
      <c r="EQ21">
        <f t="shared" si="48"/>
        <v>29.658634718376732</v>
      </c>
      <c r="ER21">
        <f t="shared" si="48"/>
        <v>29.326463225683373</v>
      </c>
      <c r="ES21">
        <f t="shared" si="48"/>
        <v>28.994291732694322</v>
      </c>
      <c r="ET21">
        <f t="shared" si="48"/>
        <v>28.662120239409088</v>
      </c>
      <c r="EU21">
        <f t="shared" si="48"/>
        <v>28.329948745827213</v>
      </c>
      <c r="EV21">
        <f t="shared" si="48"/>
        <v>27.9977772519482</v>
      </c>
      <c r="EW21">
        <f t="shared" si="48"/>
        <v>27.665605757771576</v>
      </c>
      <c r="EX21">
        <f t="shared" si="48"/>
        <v>27.333434263296859</v>
      </c>
      <c r="EY21">
        <f t="shared" si="48"/>
        <v>27.00126276852356</v>
      </c>
      <c r="EZ21">
        <f t="shared" si="44"/>
        <v>26.669091273451205</v>
      </c>
      <c r="FA21">
        <f t="shared" si="44"/>
        <v>26.336919778079317</v>
      </c>
      <c r="FB21">
        <f t="shared" si="44"/>
        <v>26.004748282407391</v>
      </c>
      <c r="FC21">
        <f t="shared" si="44"/>
        <v>25.672576786434956</v>
      </c>
      <c r="FD21">
        <f t="shared" si="44"/>
        <v>25.340405290161527</v>
      </c>
      <c r="FE21">
        <f t="shared" si="44"/>
        <v>25.008233793586616</v>
      </c>
      <c r="FF21">
        <f t="shared" si="44"/>
        <v>24.676062296709731</v>
      </c>
      <c r="FG21">
        <f t="shared" si="44"/>
        <v>24.343890799530392</v>
      </c>
      <c r="FH21">
        <f t="shared" si="44"/>
        <v>24.011719302048103</v>
      </c>
      <c r="FI21">
        <f t="shared" si="44"/>
        <v>23.67954780426237</v>
      </c>
      <c r="FJ21">
        <f t="shared" si="44"/>
        <v>23.347376306172713</v>
      </c>
      <c r="FK21">
        <f t="shared" si="44"/>
        <v>23.015204807778634</v>
      </c>
      <c r="FL21">
        <f t="shared" si="44"/>
        <v>22.683033309079647</v>
      </c>
      <c r="FM21">
        <f t="shared" si="44"/>
        <v>22.350861810075259</v>
      </c>
      <c r="FN21">
        <f t="shared" si="44"/>
        <v>22.018690310764963</v>
      </c>
      <c r="FO21">
        <f t="shared" si="45"/>
        <v>21.686518811148282</v>
      </c>
      <c r="FP21">
        <f t="shared" si="41"/>
        <v>21.354347311224707</v>
      </c>
      <c r="FQ21">
        <f t="shared" si="41"/>
        <v>21.022175810993751</v>
      </c>
      <c r="FR21">
        <f t="shared" si="41"/>
        <v>20.69000431045491</v>
      </c>
      <c r="FS21">
        <f t="shared" si="41"/>
        <v>20.357832809607693</v>
      </c>
      <c r="FT21">
        <f t="shared" si="41"/>
        <v>20.025661308451603</v>
      </c>
      <c r="FU21">
        <f t="shared" si="41"/>
        <v>19.693489806986129</v>
      </c>
      <c r="FV21">
        <f t="shared" si="41"/>
        <v>19.361318305210776</v>
      </c>
      <c r="FW21">
        <f t="shared" si="41"/>
        <v>19.029146803125052</v>
      </c>
      <c r="FX21">
        <f t="shared" si="41"/>
        <v>18.696975300728443</v>
      </c>
      <c r="FY21">
        <f t="shared" si="41"/>
        <v>18.364803798020457</v>
      </c>
      <c r="FZ21">
        <f t="shared" si="41"/>
        <v>18.032632295000582</v>
      </c>
      <c r="GA21">
        <f t="shared" si="41"/>
        <v>17.700460791668316</v>
      </c>
      <c r="GB21">
        <f t="shared" si="41"/>
        <v>17.368289288023156</v>
      </c>
      <c r="GC21">
        <f t="shared" si="41"/>
        <v>17.036117784064594</v>
      </c>
      <c r="GD21">
        <f t="shared" si="41"/>
        <v>16.703946279792124</v>
      </c>
      <c r="GE21">
        <f t="shared" si="41"/>
        <v>16.371774775205239</v>
      </c>
      <c r="GF21">
        <f t="shared" si="46"/>
        <v>16.039603270303438</v>
      </c>
      <c r="GG21">
        <f t="shared" si="46"/>
        <v>15.707431765086195</v>
      </c>
      <c r="GH21">
        <f t="shared" si="46"/>
        <v>15.375260259553016</v>
      </c>
      <c r="GI21">
        <f t="shared" si="46"/>
        <v>15.043088753703383</v>
      </c>
      <c r="GJ21">
        <f t="shared" si="46"/>
        <v>14.710917247536784</v>
      </c>
      <c r="GK21">
        <f t="shared" si="46"/>
        <v>14.378745741052704</v>
      </c>
      <c r="GL21">
        <f t="shared" si="46"/>
        <v>14.046574234250642</v>
      </c>
      <c r="GM21">
        <f t="shared" si="46"/>
        <v>13.714402727130075</v>
      </c>
      <c r="GN21">
        <f t="shared" si="46"/>
        <v>13.382231219690489</v>
      </c>
      <c r="GO21">
        <f t="shared" si="46"/>
        <v>13.050059711931368</v>
      </c>
      <c r="GP21">
        <f t="shared" si="46"/>
        <v>12.717888203852187</v>
      </c>
      <c r="GQ21">
        <f t="shared" si="46"/>
        <v>12.385716695452441</v>
      </c>
      <c r="GR21">
        <f t="shared" si="46"/>
        <v>12.053545186731615</v>
      </c>
      <c r="GS21">
        <f t="shared" si="46"/>
        <v>11.721373677689179</v>
      </c>
      <c r="GT21">
        <f t="shared" si="46"/>
        <v>11.389202168324612</v>
      </c>
      <c r="GU21">
        <f t="shared" si="46"/>
        <v>11.057030658637402</v>
      </c>
      <c r="GV21">
        <f t="shared" si="42"/>
        <v>10.724859148627019</v>
      </c>
      <c r="GW21">
        <f t="shared" si="42"/>
        <v>10.392687638292951</v>
      </c>
      <c r="GX21">
        <f t="shared" si="42"/>
        <v>10.060516127634674</v>
      </c>
      <c r="GY21">
        <f t="shared" si="42"/>
        <v>9.728344616651647</v>
      </c>
      <c r="GZ21">
        <f t="shared" si="42"/>
        <v>9.3961731053433617</v>
      </c>
      <c r="HA21">
        <f t="shared" si="42"/>
        <v>9.0640015937092961</v>
      </c>
      <c r="HB21">
        <f t="shared" si="42"/>
        <v>8.7318300817488996</v>
      </c>
      <c r="HC21">
        <f t="shared" si="42"/>
        <v>8.3996585694616641</v>
      </c>
      <c r="HD21">
        <f t="shared" si="42"/>
        <v>8.0674870568470602</v>
      </c>
      <c r="HE21">
        <f t="shared" si="42"/>
        <v>7.7353155439045587</v>
      </c>
      <c r="HF21">
        <f t="shared" si="42"/>
        <v>7.4031440306336194</v>
      </c>
      <c r="HG21">
        <f t="shared" si="42"/>
        <v>7.0709725170337201</v>
      </c>
      <c r="HH21">
        <f t="shared" si="42"/>
        <v>6.7388010031043244</v>
      </c>
      <c r="HI21">
        <f t="shared" si="42"/>
        <v>6.4066294888449065</v>
      </c>
      <c r="HJ21">
        <f t="shared" si="42"/>
        <v>6.0744579742549334</v>
      </c>
      <c r="HK21">
        <f t="shared" si="42"/>
        <v>5.7422864593338581</v>
      </c>
      <c r="HL21">
        <f t="shared" si="47"/>
        <v>5.4101149440811582</v>
      </c>
      <c r="HM21">
        <f t="shared" si="47"/>
        <v>5.0779434284962832</v>
      </c>
      <c r="HN21">
        <f t="shared" si="47"/>
        <v>4.7457719125787179</v>
      </c>
      <c r="HO21">
        <f t="shared" si="47"/>
        <v>4.4136003963279045</v>
      </c>
      <c r="HP21">
        <f t="shared" si="47"/>
        <v>4.0814288797433136</v>
      </c>
      <c r="HQ21">
        <f t="shared" si="47"/>
        <v>3.7492573628244088</v>
      </c>
      <c r="HR21">
        <f t="shared" si="47"/>
        <v>3.4170858455706359</v>
      </c>
      <c r="HS21">
        <f t="shared" si="47"/>
        <v>3.0849143279814619</v>
      </c>
      <c r="HT21">
        <f t="shared" si="47"/>
        <v>2.752742810056354</v>
      </c>
      <c r="HU21">
        <f t="shared" si="47"/>
        <v>2.4205712917947544</v>
      </c>
      <c r="HV21">
        <f t="shared" si="47"/>
        <v>2.0883997731961266</v>
      </c>
      <c r="HW21">
        <f t="shared" si="47"/>
        <v>1.7562282542599235</v>
      </c>
      <c r="HX21">
        <f t="shared" si="47"/>
        <v>1.4240567349855979</v>
      </c>
      <c r="HY21">
        <f t="shared" si="47"/>
        <v>1.09188521537261</v>
      </c>
      <c r="HZ21">
        <f t="shared" si="47"/>
        <v>0.75971369542040534</v>
      </c>
      <c r="IA21">
        <f t="shared" si="47"/>
        <v>0.42754217512843695</v>
      </c>
      <c r="IB21">
        <f t="shared" si="43"/>
        <v>9.5370654496154117E-2</v>
      </c>
      <c r="IC21">
        <f t="shared" si="43"/>
        <v>0.23680086647698673</v>
      </c>
      <c r="ID21">
        <f t="shared" si="43"/>
        <v>0.56897238779154335</v>
      </c>
      <c r="IE21">
        <f t="shared" si="43"/>
        <v>0.90114390944806289</v>
      </c>
      <c r="IF21">
        <f t="shared" si="43"/>
        <v>1.2333154314471066</v>
      </c>
      <c r="IG21">
        <f t="shared" si="26"/>
        <v>9.5370654496154117E-2</v>
      </c>
      <c r="IH21">
        <f t="shared" si="29"/>
        <v>97</v>
      </c>
      <c r="II21">
        <v>19</v>
      </c>
      <c r="IJ21">
        <f t="shared" si="27"/>
        <v>0.18</v>
      </c>
      <c r="IK21" cm="1">
        <f t="array" ref="IK21">INDEX($AK$3:$EG$102,II21,IH21)</f>
        <v>31.95195980447901</v>
      </c>
      <c r="IL21">
        <f t="shared" si="28"/>
        <v>5.7513527648062217</v>
      </c>
    </row>
    <row r="22" spans="1:246" x14ac:dyDescent="0.25">
      <c r="A22" s="1"/>
      <c r="I22">
        <v>380</v>
      </c>
      <c r="J22">
        <f>'Emission events'!AG22</f>
        <v>0</v>
      </c>
      <c r="K22">
        <f>'Emission events'!CI22</f>
        <v>0</v>
      </c>
      <c r="L22">
        <f>'Emission events'!EK22</f>
        <v>0</v>
      </c>
      <c r="M22">
        <f>'Emission events'!GM22</f>
        <v>0</v>
      </c>
      <c r="N22">
        <f>'Emission events'!IO22</f>
        <v>0</v>
      </c>
      <c r="O22">
        <f t="shared" si="3"/>
        <v>0</v>
      </c>
      <c r="R22">
        <v>380</v>
      </c>
      <c r="S22">
        <f>'Emission events'!AL22</f>
        <v>0</v>
      </c>
      <c r="T22">
        <f>'Emission events'!CN22</f>
        <v>0</v>
      </c>
      <c r="U22">
        <f>'Emission events'!EP22</f>
        <v>0</v>
      </c>
      <c r="V22">
        <f>'Emission events'!GR22</f>
        <v>0</v>
      </c>
      <c r="W22">
        <f>'Emission events'!IT22</f>
        <v>0</v>
      </c>
      <c r="X22">
        <f t="shared" si="4"/>
        <v>0</v>
      </c>
      <c r="AA22">
        <v>380</v>
      </c>
      <c r="AB22" s="7">
        <f>'Emission events'!AQ22</f>
        <v>0</v>
      </c>
      <c r="AC22" s="7">
        <f>'Emission events'!CS22</f>
        <v>0</v>
      </c>
      <c r="AD22" s="7">
        <f>'Emission events'!EU22</f>
        <v>0</v>
      </c>
      <c r="AE22" s="7">
        <f>'Emission events'!GW22</f>
        <v>0</v>
      </c>
      <c r="AF22" s="7">
        <f>'Emission events'!IY22</f>
        <v>0</v>
      </c>
      <c r="AG22">
        <f t="shared" si="5"/>
        <v>0</v>
      </c>
      <c r="AH22" s="7">
        <f t="shared" si="6"/>
        <v>0</v>
      </c>
      <c r="AJ22" s="1">
        <v>0.19</v>
      </c>
      <c r="AK22">
        <f t="shared" si="31"/>
        <v>31.91712560488007</v>
      </c>
      <c r="AL22">
        <f t="shared" si="31"/>
        <v>31.916793515223162</v>
      </c>
      <c r="AM22">
        <f t="shared" si="31"/>
        <v>31.916461425161806</v>
      </c>
      <c r="AN22">
        <f t="shared" si="31"/>
        <v>31.916129334695334</v>
      </c>
      <c r="AO22">
        <f t="shared" si="31"/>
        <v>31.915797243823107</v>
      </c>
      <c r="AP22">
        <f t="shared" si="31"/>
        <v>31.915465152544453</v>
      </c>
      <c r="AQ22">
        <f t="shared" si="31"/>
        <v>31.915133060858725</v>
      </c>
      <c r="AR22">
        <f t="shared" si="31"/>
        <v>31.91480096876526</v>
      </c>
      <c r="AS22">
        <f t="shared" si="31"/>
        <v>31.914468876263403</v>
      </c>
      <c r="AT22">
        <f t="shared" si="31"/>
        <v>31.914136783352493</v>
      </c>
      <c r="AU22">
        <f t="shared" si="32"/>
        <v>31.913804690031863</v>
      </c>
      <c r="AV22">
        <f t="shared" si="32"/>
        <v>31.913472596300863</v>
      </c>
      <c r="AW22">
        <f t="shared" si="32"/>
        <v>31.913140502158818</v>
      </c>
      <c r="AX22">
        <f t="shared" si="32"/>
        <v>31.912808407605063</v>
      </c>
      <c r="AY22">
        <f t="shared" si="32"/>
        <v>31.912476312638944</v>
      </c>
      <c r="AZ22">
        <f t="shared" si="32"/>
        <v>31.91214421725978</v>
      </c>
      <c r="BA22">
        <f t="shared" si="32"/>
        <v>31.911812121466909</v>
      </c>
      <c r="BB22">
        <f t="shared" si="32"/>
        <v>31.911480025259671</v>
      </c>
      <c r="BC22">
        <f t="shared" si="32"/>
        <v>31.911147928637387</v>
      </c>
      <c r="BD22">
        <f t="shared" si="32"/>
        <v>31.910815831599383</v>
      </c>
      <c r="BE22">
        <f t="shared" si="33"/>
        <v>31.910483734144993</v>
      </c>
      <c r="BF22">
        <f t="shared" si="33"/>
        <v>31.91015163627355</v>
      </c>
      <c r="BG22">
        <f t="shared" si="33"/>
        <v>31.909819537984365</v>
      </c>
      <c r="BH22">
        <f t="shared" si="33"/>
        <v>31.90948743927677</v>
      </c>
      <c r="BI22">
        <f t="shared" si="33"/>
        <v>31.909155340150093</v>
      </c>
      <c r="BJ22">
        <f t="shared" si="33"/>
        <v>31.908823240603645</v>
      </c>
      <c r="BK22">
        <f t="shared" si="33"/>
        <v>31.908491140636755</v>
      </c>
      <c r="BL22">
        <f t="shared" si="33"/>
        <v>31.908159040248748</v>
      </c>
      <c r="BM22">
        <f t="shared" si="33"/>
        <v>31.907826939438934</v>
      </c>
      <c r="BN22">
        <f t="shared" si="33"/>
        <v>31.907494838206638</v>
      </c>
      <c r="BO22">
        <f t="shared" si="34"/>
        <v>31.907162736551175</v>
      </c>
      <c r="BP22">
        <f t="shared" si="34"/>
        <v>31.906830634471856</v>
      </c>
      <c r="BQ22">
        <f t="shared" si="34"/>
        <v>31.906498531968001</v>
      </c>
      <c r="BR22">
        <f t="shared" si="34"/>
        <v>31.906166429038922</v>
      </c>
      <c r="BS22">
        <f t="shared" si="34"/>
        <v>31.905834325683937</v>
      </c>
      <c r="BT22">
        <f t="shared" si="34"/>
        <v>31.905502221902349</v>
      </c>
      <c r="BU22">
        <f t="shared" si="34"/>
        <v>31.905170117693473</v>
      </c>
      <c r="BV22">
        <f t="shared" si="34"/>
        <v>31.904838013056612</v>
      </c>
      <c r="BW22">
        <f t="shared" si="34"/>
        <v>31.904505907991087</v>
      </c>
      <c r="BX22">
        <f t="shared" si="34"/>
        <v>31.904173802496189</v>
      </c>
      <c r="BY22">
        <f t="shared" si="35"/>
        <v>31.903841696571234</v>
      </c>
      <c r="BZ22">
        <f t="shared" si="35"/>
        <v>31.903509590215528</v>
      </c>
      <c r="CA22">
        <f t="shared" si="35"/>
        <v>31.903177483428376</v>
      </c>
      <c r="CB22">
        <f t="shared" si="35"/>
        <v>31.902845376209068</v>
      </c>
      <c r="CC22">
        <f t="shared" si="35"/>
        <v>31.902513268556913</v>
      </c>
      <c r="CD22">
        <f t="shared" si="35"/>
        <v>31.902181160471212</v>
      </c>
      <c r="CE22">
        <f t="shared" si="35"/>
        <v>31.90184905195127</v>
      </c>
      <c r="CF22">
        <f t="shared" si="35"/>
        <v>31.90151694299637</v>
      </c>
      <c r="CG22">
        <f t="shared" si="35"/>
        <v>31.901184833605825</v>
      </c>
      <c r="CH22">
        <f t="shared" si="35"/>
        <v>31.900852723778925</v>
      </c>
      <c r="CI22">
        <f t="shared" si="36"/>
        <v>31.900520613514956</v>
      </c>
      <c r="CJ22">
        <f t="shared" si="36"/>
        <v>31.900188502813222</v>
      </c>
      <c r="CK22">
        <f t="shared" si="36"/>
        <v>31.899856391673005</v>
      </c>
      <c r="CL22">
        <f t="shared" si="36"/>
        <v>31.899524280093608</v>
      </c>
      <c r="CM22">
        <f t="shared" si="36"/>
        <v>31.899192168074315</v>
      </c>
      <c r="CN22">
        <f t="shared" si="36"/>
        <v>31.898860055614424</v>
      </c>
      <c r="CO22">
        <f t="shared" si="36"/>
        <v>31.898527942713205</v>
      </c>
      <c r="CP22">
        <f t="shared" si="36"/>
        <v>31.898195829369957</v>
      </c>
      <c r="CQ22">
        <f t="shared" si="36"/>
        <v>31.897863715583956</v>
      </c>
      <c r="CR22">
        <f t="shared" si="36"/>
        <v>31.897531601354498</v>
      </c>
      <c r="CS22">
        <f t="shared" si="37"/>
        <v>31.897199486680869</v>
      </c>
      <c r="CT22">
        <f t="shared" si="37"/>
        <v>31.89686737156233</v>
      </c>
      <c r="CU22">
        <f t="shared" si="37"/>
        <v>31.896535255998181</v>
      </c>
      <c r="CV22">
        <f t="shared" si="37"/>
        <v>31.896203139987691</v>
      </c>
      <c r="CW22">
        <f t="shared" si="37"/>
        <v>31.895871023530141</v>
      </c>
      <c r="CX22">
        <f t="shared" si="37"/>
        <v>31.895538906624815</v>
      </c>
      <c r="CY22">
        <f t="shared" si="37"/>
        <v>31.895206789270979</v>
      </c>
      <c r="CZ22">
        <f t="shared" si="37"/>
        <v>31.894874671467914</v>
      </c>
      <c r="DA22">
        <f t="shared" si="37"/>
        <v>31.894542553214894</v>
      </c>
      <c r="DB22">
        <f t="shared" si="37"/>
        <v>31.894210434511191</v>
      </c>
      <c r="DC22">
        <f t="shared" si="38"/>
        <v>31.893878315356073</v>
      </c>
      <c r="DD22">
        <f t="shared" si="38"/>
        <v>31.893546195748815</v>
      </c>
      <c r="DE22">
        <f t="shared" si="38"/>
        <v>31.893214075688679</v>
      </c>
      <c r="DF22">
        <f t="shared" si="38"/>
        <v>31.89288195517495</v>
      </c>
      <c r="DG22">
        <f t="shared" si="38"/>
        <v>31.892549834206868</v>
      </c>
      <c r="DH22">
        <f t="shared" si="38"/>
        <v>31.892217712783719</v>
      </c>
      <c r="DI22">
        <f t="shared" si="38"/>
        <v>31.891885590904764</v>
      </c>
      <c r="DJ22">
        <f t="shared" si="38"/>
        <v>31.891553468569256</v>
      </c>
      <c r="DK22">
        <f t="shared" si="38"/>
        <v>31.891221345776472</v>
      </c>
      <c r="DL22">
        <f t="shared" si="38"/>
        <v>31.890889222525661</v>
      </c>
      <c r="DM22">
        <f t="shared" si="39"/>
        <v>31.890557098816092</v>
      </c>
      <c r="DN22">
        <f t="shared" si="39"/>
        <v>31.890224974647008</v>
      </c>
      <c r="DO22">
        <f t="shared" si="39"/>
        <v>31.889892850017684</v>
      </c>
      <c r="DP22">
        <f t="shared" si="39"/>
        <v>31.889560724927367</v>
      </c>
      <c r="DQ22">
        <f t="shared" si="39"/>
        <v>31.889228599375311</v>
      </c>
      <c r="DR22">
        <f t="shared" si="39"/>
        <v>31.888896473360774</v>
      </c>
      <c r="DS22">
        <f t="shared" si="39"/>
        <v>31.888564346883001</v>
      </c>
      <c r="DT22">
        <f t="shared" si="39"/>
        <v>31.888232219941251</v>
      </c>
      <c r="DU22">
        <f t="shared" si="39"/>
        <v>31.887900092534771</v>
      </c>
      <c r="DV22">
        <f t="shared" si="39"/>
        <v>31.887567964662807</v>
      </c>
      <c r="DW22">
        <f t="shared" si="40"/>
        <v>31.887235836324614</v>
      </c>
      <c r="DX22">
        <f t="shared" si="40"/>
        <v>31.886903707519433</v>
      </c>
      <c r="DY22">
        <f t="shared" si="40"/>
        <v>31.886571578246507</v>
      </c>
      <c r="DZ22">
        <f t="shared" si="40"/>
        <v>31.886239448505076</v>
      </c>
      <c r="EA22">
        <f t="shared" si="40"/>
        <v>31.885907318294397</v>
      </c>
      <c r="EB22">
        <f t="shared" si="40"/>
        <v>31.8855751876137</v>
      </c>
      <c r="EC22">
        <f t="shared" si="40"/>
        <v>31.885243056462233</v>
      </c>
      <c r="ED22">
        <f t="shared" si="40"/>
        <v>31.884910924839225</v>
      </c>
      <c r="EE22">
        <f t="shared" si="40"/>
        <v>31.884578792743923</v>
      </c>
      <c r="EF22">
        <f t="shared" si="40"/>
        <v>31.884246660175556</v>
      </c>
      <c r="EG22">
        <f t="shared" si="40"/>
        <v>31.883914527133363</v>
      </c>
      <c r="EI22">
        <f t="shared" si="24"/>
        <v>0.19</v>
      </c>
      <c r="EJ22">
        <f t="shared" si="48"/>
        <v>31.91712560488007</v>
      </c>
      <c r="EK22">
        <f t="shared" si="48"/>
        <v>31.584954044910841</v>
      </c>
      <c r="EL22">
        <f t="shared" si="48"/>
        <v>31.252782484537164</v>
      </c>
      <c r="EM22">
        <f t="shared" si="48"/>
        <v>30.920610923758371</v>
      </c>
      <c r="EN22">
        <f t="shared" si="48"/>
        <v>30.588439362573823</v>
      </c>
      <c r="EO22">
        <f t="shared" si="48"/>
        <v>30.256267800982847</v>
      </c>
      <c r="EP22">
        <f t="shared" si="48"/>
        <v>29.924096238984795</v>
      </c>
      <c r="EQ22">
        <f t="shared" si="48"/>
        <v>29.591924676579008</v>
      </c>
      <c r="ER22">
        <f t="shared" si="48"/>
        <v>29.25975311376483</v>
      </c>
      <c r="ES22">
        <f t="shared" si="48"/>
        <v>28.9275815505416</v>
      </c>
      <c r="ET22">
        <f t="shared" si="48"/>
        <v>28.595409986908649</v>
      </c>
      <c r="EU22">
        <f t="shared" si="48"/>
        <v>28.263238422865328</v>
      </c>
      <c r="EV22">
        <f t="shared" si="48"/>
        <v>27.931066858410961</v>
      </c>
      <c r="EW22">
        <f t="shared" si="48"/>
        <v>27.598895293544885</v>
      </c>
      <c r="EX22">
        <f t="shared" si="48"/>
        <v>27.266723728266442</v>
      </c>
      <c r="EY22">
        <f t="shared" si="48"/>
        <v>26.93455216257496</v>
      </c>
      <c r="EZ22">
        <f t="shared" si="44"/>
        <v>26.602380596469764</v>
      </c>
      <c r="FA22">
        <f t="shared" si="44"/>
        <v>26.270209029950205</v>
      </c>
      <c r="FB22">
        <f t="shared" si="44"/>
        <v>25.938037463015601</v>
      </c>
      <c r="FC22">
        <f t="shared" si="44"/>
        <v>25.605865895665275</v>
      </c>
      <c r="FD22">
        <f t="shared" si="44"/>
        <v>25.273694327898564</v>
      </c>
      <c r="FE22">
        <f t="shared" si="44"/>
        <v>24.9415227597148</v>
      </c>
      <c r="FF22">
        <f t="shared" si="44"/>
        <v>24.609351191113294</v>
      </c>
      <c r="FG22">
        <f t="shared" si="44"/>
        <v>24.277179622093378</v>
      </c>
      <c r="FH22">
        <f t="shared" si="44"/>
        <v>23.94500805265438</v>
      </c>
      <c r="FI22">
        <f t="shared" si="44"/>
        <v>23.612836482795608</v>
      </c>
      <c r="FJ22">
        <f t="shared" si="44"/>
        <v>23.2806649125164</v>
      </c>
      <c r="FK22">
        <f t="shared" si="44"/>
        <v>22.948493341816068</v>
      </c>
      <c r="FL22">
        <f t="shared" si="44"/>
        <v>22.616321770693933</v>
      </c>
      <c r="FM22">
        <f t="shared" si="44"/>
        <v>22.284150199149316</v>
      </c>
      <c r="FN22">
        <f t="shared" si="44"/>
        <v>21.951978627181532</v>
      </c>
      <c r="FO22">
        <f t="shared" si="45"/>
        <v>21.619807054789892</v>
      </c>
      <c r="FP22">
        <f t="shared" si="41"/>
        <v>21.287635481973716</v>
      </c>
      <c r="FQ22">
        <f t="shared" si="41"/>
        <v>20.955463908732312</v>
      </c>
      <c r="FR22">
        <f t="shared" si="41"/>
        <v>20.62329233506501</v>
      </c>
      <c r="FS22">
        <f t="shared" si="41"/>
        <v>20.291120760971097</v>
      </c>
      <c r="FT22">
        <f t="shared" si="41"/>
        <v>19.9589491864499</v>
      </c>
      <c r="FU22">
        <f t="shared" si="41"/>
        <v>19.626777611500721</v>
      </c>
      <c r="FV22">
        <f t="shared" si="41"/>
        <v>19.294606036122872</v>
      </c>
      <c r="FW22">
        <f t="shared" si="41"/>
        <v>18.962434460315652</v>
      </c>
      <c r="FX22">
        <f t="shared" si="41"/>
        <v>18.630262884078377</v>
      </c>
      <c r="FY22">
        <f t="shared" si="41"/>
        <v>18.298091307410349</v>
      </c>
      <c r="FZ22">
        <f t="shared" si="41"/>
        <v>17.965919730310876</v>
      </c>
      <c r="GA22">
        <f t="shared" si="41"/>
        <v>17.633748152779248</v>
      </c>
      <c r="GB22">
        <f t="shared" si="41"/>
        <v>17.301576574814767</v>
      </c>
      <c r="GC22">
        <f t="shared" si="41"/>
        <v>16.969404996416749</v>
      </c>
      <c r="GD22">
        <f t="shared" si="41"/>
        <v>16.637233417584483</v>
      </c>
      <c r="GE22">
        <f t="shared" si="41"/>
        <v>16.305061838317265</v>
      </c>
      <c r="GF22">
        <f t="shared" si="46"/>
        <v>15.972890258614397</v>
      </c>
      <c r="GG22">
        <f t="shared" si="46"/>
        <v>15.640718678475174</v>
      </c>
      <c r="GH22">
        <f t="shared" si="46"/>
        <v>15.308547097898884</v>
      </c>
      <c r="GI22">
        <f t="shared" si="46"/>
        <v>14.976375516884829</v>
      </c>
      <c r="GJ22">
        <f t="shared" si="46"/>
        <v>14.644203935432291</v>
      </c>
      <c r="GK22">
        <f t="shared" si="46"/>
        <v>14.31203235354057</v>
      </c>
      <c r="GL22">
        <f t="shared" si="46"/>
        <v>13.979860771208955</v>
      </c>
      <c r="GM22">
        <f t="shared" si="46"/>
        <v>13.647689188436743</v>
      </c>
      <c r="GN22">
        <f t="shared" si="46"/>
        <v>13.315517605223203</v>
      </c>
      <c r="GO22">
        <f t="shared" si="46"/>
        <v>12.983346021567638</v>
      </c>
      <c r="GP22">
        <f t="shared" si="46"/>
        <v>12.651174437469315</v>
      </c>
      <c r="GQ22">
        <f t="shared" si="46"/>
        <v>12.319002852927532</v>
      </c>
      <c r="GR22">
        <f t="shared" si="46"/>
        <v>11.986831267941582</v>
      </c>
      <c r="GS22">
        <f t="shared" si="46"/>
        <v>11.654659682510722</v>
      </c>
      <c r="GT22">
        <f t="shared" si="46"/>
        <v>11.322488096634252</v>
      </c>
      <c r="GU22">
        <f t="shared" si="46"/>
        <v>10.990316510311441</v>
      </c>
      <c r="GV22">
        <f t="shared" si="42"/>
        <v>10.658144923541567</v>
      </c>
      <c r="GW22">
        <f t="shared" si="42"/>
        <v>10.325973336323919</v>
      </c>
      <c r="GX22">
        <f t="shared" si="42"/>
        <v>9.9938017486577628</v>
      </c>
      <c r="GY22">
        <f t="shared" si="42"/>
        <v>9.6616301605423764</v>
      </c>
      <c r="GZ22">
        <f t="shared" si="42"/>
        <v>9.3294585719770353</v>
      </c>
      <c r="HA22">
        <f t="shared" si="42"/>
        <v>8.9972869829610147</v>
      </c>
      <c r="HB22">
        <f t="shared" si="42"/>
        <v>8.6651153934935721</v>
      </c>
      <c r="HC22">
        <f t="shared" si="42"/>
        <v>8.3329438035739933</v>
      </c>
      <c r="HD22">
        <f t="shared" si="42"/>
        <v>8.000772213201536</v>
      </c>
      <c r="HE22">
        <f t="shared" si="42"/>
        <v>7.6686006223754859</v>
      </c>
      <c r="HF22">
        <f t="shared" si="42"/>
        <v>7.3364290310950828</v>
      </c>
      <c r="HG22">
        <f t="shared" si="42"/>
        <v>7.0042574393596126</v>
      </c>
      <c r="HH22">
        <f t="shared" si="42"/>
        <v>6.6720858471683329</v>
      </c>
      <c r="HI22">
        <f t="shared" si="42"/>
        <v>6.3399142545205045</v>
      </c>
      <c r="HJ22">
        <f t="shared" si="42"/>
        <v>6.0077426614153993</v>
      </c>
      <c r="HK22">
        <f t="shared" si="42"/>
        <v>5.6755710678522675</v>
      </c>
      <c r="HL22">
        <f t="shared" si="47"/>
        <v>5.3433994738303774</v>
      </c>
      <c r="HM22">
        <f t="shared" si="47"/>
        <v>5.0112278793489686</v>
      </c>
      <c r="HN22">
        <f t="shared" si="47"/>
        <v>4.6790562844073271</v>
      </c>
      <c r="HO22">
        <f t="shared" si="47"/>
        <v>4.3468846890046891</v>
      </c>
      <c r="HP22">
        <f t="shared" si="47"/>
        <v>4.0147130931403119</v>
      </c>
      <c r="HQ22">
        <f t="shared" si="47"/>
        <v>3.6825414968134531</v>
      </c>
      <c r="HR22">
        <f t="shared" si="47"/>
        <v>3.3503699000233595</v>
      </c>
      <c r="HS22">
        <f t="shared" si="47"/>
        <v>3.0181983027692851</v>
      </c>
      <c r="HT22">
        <f t="shared" si="47"/>
        <v>2.6860267050504838</v>
      </c>
      <c r="HU22">
        <f t="shared" si="47"/>
        <v>2.3538551068661988</v>
      </c>
      <c r="HV22">
        <f t="shared" si="47"/>
        <v>2.0216835082156841</v>
      </c>
      <c r="HW22">
        <f t="shared" si="47"/>
        <v>1.6895119090981829</v>
      </c>
      <c r="HX22">
        <f t="shared" si="47"/>
        <v>1.3573403095129315</v>
      </c>
      <c r="HY22">
        <f t="shared" si="47"/>
        <v>1.0251687094591801</v>
      </c>
      <c r="HZ22">
        <f t="shared" si="47"/>
        <v>0.69299710893618283</v>
      </c>
      <c r="IA22">
        <f t="shared" si="47"/>
        <v>0.36082550794316504</v>
      </c>
      <c r="IB22">
        <f t="shared" si="43"/>
        <v>2.8653906479377156E-2</v>
      </c>
      <c r="IC22">
        <f t="shared" si="43"/>
        <v>0.30351769545595175</v>
      </c>
      <c r="ID22">
        <f t="shared" si="43"/>
        <v>0.63568929786357842</v>
      </c>
      <c r="IE22">
        <f t="shared" si="43"/>
        <v>0.96786090074426312</v>
      </c>
      <c r="IF22">
        <f t="shared" si="43"/>
        <v>1.3000325040987804</v>
      </c>
      <c r="IG22">
        <f t="shared" si="26"/>
        <v>2.8653906479377156E-2</v>
      </c>
      <c r="IH22">
        <f t="shared" si="29"/>
        <v>97</v>
      </c>
      <c r="II22">
        <v>20</v>
      </c>
      <c r="IJ22">
        <f t="shared" si="27"/>
        <v>0.19</v>
      </c>
      <c r="IK22" cm="1">
        <f t="array" ref="IK22">INDEX($AK$3:$EG$102,II22,IH22)</f>
        <v>31.885243056462233</v>
      </c>
      <c r="IL22">
        <f t="shared" si="28"/>
        <v>6.0581961807278244</v>
      </c>
    </row>
    <row r="23" spans="1:246" x14ac:dyDescent="0.25">
      <c r="I23">
        <v>385</v>
      </c>
      <c r="J23">
        <f>'Emission events'!AG23</f>
        <v>0</v>
      </c>
      <c r="K23">
        <f>'Emission events'!CI23</f>
        <v>0</v>
      </c>
      <c r="L23">
        <f>'Emission events'!EK23</f>
        <v>0</v>
      </c>
      <c r="M23">
        <f>'Emission events'!GM23</f>
        <v>0</v>
      </c>
      <c r="N23">
        <f>'Emission events'!IO23</f>
        <v>0</v>
      </c>
      <c r="O23">
        <f t="shared" si="3"/>
        <v>0</v>
      </c>
      <c r="R23">
        <v>385</v>
      </c>
      <c r="S23">
        <f>'Emission events'!AL23</f>
        <v>0</v>
      </c>
      <c r="T23">
        <f>'Emission events'!CN23</f>
        <v>0</v>
      </c>
      <c r="U23">
        <f>'Emission events'!EP23</f>
        <v>0</v>
      </c>
      <c r="V23">
        <f>'Emission events'!GR23</f>
        <v>0</v>
      </c>
      <c r="W23">
        <f>'Emission events'!IT23</f>
        <v>0</v>
      </c>
      <c r="X23">
        <f t="shared" si="4"/>
        <v>0</v>
      </c>
      <c r="AA23">
        <v>385</v>
      </c>
      <c r="AB23" s="7">
        <f>'Emission events'!AQ23</f>
        <v>0</v>
      </c>
      <c r="AC23" s="7">
        <f>'Emission events'!CS23</f>
        <v>0</v>
      </c>
      <c r="AD23" s="7">
        <f>'Emission events'!EU23</f>
        <v>0</v>
      </c>
      <c r="AE23" s="7">
        <f>'Emission events'!GW23</f>
        <v>0</v>
      </c>
      <c r="AF23" s="7">
        <f>'Emission events'!IY23</f>
        <v>0</v>
      </c>
      <c r="AG23">
        <f t="shared" si="5"/>
        <v>0</v>
      </c>
      <c r="AH23" s="7">
        <f t="shared" si="6"/>
        <v>0</v>
      </c>
      <c r="AJ23" s="1">
        <v>0.2</v>
      </c>
      <c r="AK23">
        <f t="shared" ref="AK23:AT32" si="49">$B$15-_J0*EXP(($AJ23+AK$2*_r_S)/(_V_th*_diode_n))-($AJ23+AK$2*_r_S)/_r_sh</f>
        <v>31.85039960939994</v>
      </c>
      <c r="AL23">
        <f t="shared" si="49"/>
        <v>31.850067423831273</v>
      </c>
      <c r="AM23">
        <f t="shared" si="49"/>
        <v>31.849735237703104</v>
      </c>
      <c r="AN23">
        <f t="shared" si="49"/>
        <v>31.849403051014523</v>
      </c>
      <c r="AO23">
        <f t="shared" si="49"/>
        <v>31.84907086376462</v>
      </c>
      <c r="AP23">
        <f t="shared" si="49"/>
        <v>31.848738675952493</v>
      </c>
      <c r="AQ23">
        <f t="shared" si="49"/>
        <v>31.848406487577236</v>
      </c>
      <c r="AR23">
        <f t="shared" si="49"/>
        <v>31.848074298637933</v>
      </c>
      <c r="AS23">
        <f t="shared" si="49"/>
        <v>31.847742109133669</v>
      </c>
      <c r="AT23">
        <f t="shared" si="49"/>
        <v>31.847409919063544</v>
      </c>
      <c r="AU23">
        <f t="shared" ref="AU23:BD32" si="50">$B$15-_J0*EXP(($AJ23+AU$2*_r_S)/(_V_th*_diode_n))-($AJ23+AU$2*_r_S)/_r_sh</f>
        <v>31.847077728426626</v>
      </c>
      <c r="AV23">
        <f t="shared" si="50"/>
        <v>31.846745537222013</v>
      </c>
      <c r="AW23">
        <f t="shared" si="50"/>
        <v>31.846413345448784</v>
      </c>
      <c r="AX23">
        <f t="shared" si="50"/>
        <v>31.84608115310601</v>
      </c>
      <c r="AY23">
        <f t="shared" si="50"/>
        <v>31.845748960192783</v>
      </c>
      <c r="AZ23">
        <f t="shared" si="50"/>
        <v>31.845416766708173</v>
      </c>
      <c r="BA23">
        <f t="shared" si="50"/>
        <v>31.845084572651256</v>
      </c>
      <c r="BB23">
        <f t="shared" si="50"/>
        <v>31.844752378021116</v>
      </c>
      <c r="BC23">
        <f t="shared" si="50"/>
        <v>31.844420182816819</v>
      </c>
      <c r="BD23">
        <f t="shared" si="50"/>
        <v>31.844087987037433</v>
      </c>
      <c r="BE23">
        <f t="shared" ref="BE23:BN32" si="51">$B$15-_J0*EXP(($AJ23+BE$2*_r_S)/(_V_th*_diode_n))-($AJ23+BE$2*_r_S)/_r_sh</f>
        <v>31.843755790682032</v>
      </c>
      <c r="BF23">
        <f t="shared" si="51"/>
        <v>31.843423593749691</v>
      </c>
      <c r="BG23">
        <f t="shared" si="51"/>
        <v>31.843091396239465</v>
      </c>
      <c r="BH23">
        <f t="shared" si="51"/>
        <v>31.842759198150432</v>
      </c>
      <c r="BI23">
        <f t="shared" si="51"/>
        <v>31.842426999481656</v>
      </c>
      <c r="BJ23">
        <f t="shared" si="51"/>
        <v>31.842094800232186</v>
      </c>
      <c r="BK23">
        <f t="shared" si="51"/>
        <v>31.841762600401101</v>
      </c>
      <c r="BL23">
        <f t="shared" si="51"/>
        <v>31.841430399987441</v>
      </c>
      <c r="BM23">
        <f t="shared" si="51"/>
        <v>31.841098198990284</v>
      </c>
      <c r="BN23">
        <f t="shared" si="51"/>
        <v>31.840765997408671</v>
      </c>
      <c r="BO23">
        <f t="shared" ref="BO23:BX32" si="52">$B$15-_J0*EXP(($AJ23+BO$2*_r_S)/(_V_th*_diode_n))-($AJ23+BO$2*_r_S)/_r_sh</f>
        <v>31.840433795241672</v>
      </c>
      <c r="BP23">
        <f t="shared" si="52"/>
        <v>31.840101592488331</v>
      </c>
      <c r="BQ23">
        <f t="shared" si="52"/>
        <v>31.839769389147698</v>
      </c>
      <c r="BR23">
        <f t="shared" si="52"/>
        <v>31.839437185218827</v>
      </c>
      <c r="BS23">
        <f t="shared" si="52"/>
        <v>31.839104980700768</v>
      </c>
      <c r="BT23">
        <f t="shared" si="52"/>
        <v>31.838772775592567</v>
      </c>
      <c r="BU23">
        <f t="shared" si="52"/>
        <v>31.838440569893272</v>
      </c>
      <c r="BV23">
        <f t="shared" si="52"/>
        <v>31.838108363601929</v>
      </c>
      <c r="BW23">
        <f t="shared" si="52"/>
        <v>31.837776156717577</v>
      </c>
      <c r="BX23">
        <f t="shared" si="52"/>
        <v>31.837443949239255</v>
      </c>
      <c r="BY23">
        <f t="shared" ref="BY23:CH32" si="53">$B$15-_J0*EXP(($AJ23+BY$2*_r_S)/(_V_th*_diode_n))-($AJ23+BY$2*_r_S)/_r_sh</f>
        <v>31.837111741166009</v>
      </c>
      <c r="BZ23">
        <f t="shared" si="53"/>
        <v>31.836779532496873</v>
      </c>
      <c r="CA23">
        <f t="shared" si="53"/>
        <v>31.836447323230889</v>
      </c>
      <c r="CB23">
        <f t="shared" si="53"/>
        <v>31.836115113367086</v>
      </c>
      <c r="CC23">
        <f t="shared" si="53"/>
        <v>31.835782902904505</v>
      </c>
      <c r="CD23">
        <f t="shared" si="53"/>
        <v>31.835450691842162</v>
      </c>
      <c r="CE23">
        <f t="shared" si="53"/>
        <v>31.835118480179105</v>
      </c>
      <c r="CF23">
        <f t="shared" si="53"/>
        <v>31.834786267914353</v>
      </c>
      <c r="CG23">
        <f t="shared" si="53"/>
        <v>31.83445405504694</v>
      </c>
      <c r="CH23">
        <f t="shared" si="53"/>
        <v>31.83412184157589</v>
      </c>
      <c r="CI23">
        <f t="shared" ref="CI23:CR32" si="54">$B$15-_J0*EXP(($AJ23+CI$2*_r_S)/(_V_th*_diode_n))-($AJ23+CI$2*_r_S)/_r_sh</f>
        <v>31.83378962750022</v>
      </c>
      <c r="CJ23">
        <f t="shared" si="54"/>
        <v>31.833457412818962</v>
      </c>
      <c r="CK23">
        <f t="shared" si="54"/>
        <v>31.833125197531135</v>
      </c>
      <c r="CL23">
        <f t="shared" si="54"/>
        <v>31.832792981635752</v>
      </c>
      <c r="CM23">
        <f t="shared" si="54"/>
        <v>31.832460765131831</v>
      </c>
      <c r="CN23">
        <f t="shared" si="54"/>
        <v>31.832128548018403</v>
      </c>
      <c r="CO23">
        <f t="shared" si="54"/>
        <v>31.831796330294466</v>
      </c>
      <c r="CP23">
        <f t="shared" si="54"/>
        <v>31.831464111959036</v>
      </c>
      <c r="CQ23">
        <f t="shared" si="54"/>
        <v>31.831131893011133</v>
      </c>
      <c r="CR23">
        <f t="shared" si="54"/>
        <v>31.830799673449761</v>
      </c>
      <c r="CS23">
        <f t="shared" ref="CS23:DB32" si="55">$B$15-_J0*EXP(($AJ23+CS$2*_r_S)/(_V_th*_diode_n))-($AJ23+CS$2*_r_S)/_r_sh</f>
        <v>31.830467453273926</v>
      </c>
      <c r="CT23">
        <f t="shared" si="55"/>
        <v>31.830135232482636</v>
      </c>
      <c r="CU23">
        <f t="shared" si="55"/>
        <v>31.829803011074898</v>
      </c>
      <c r="CV23">
        <f t="shared" si="55"/>
        <v>31.829470789049719</v>
      </c>
      <c r="CW23">
        <f t="shared" si="55"/>
        <v>31.82913856640609</v>
      </c>
      <c r="CX23">
        <f t="shared" si="55"/>
        <v>31.828806343143025</v>
      </c>
      <c r="CY23">
        <f t="shared" si="55"/>
        <v>31.828474119259514</v>
      </c>
      <c r="CZ23">
        <f t="shared" si="55"/>
        <v>31.828141894754552</v>
      </c>
      <c r="DA23">
        <f t="shared" si="55"/>
        <v>31.827809669627143</v>
      </c>
      <c r="DB23">
        <f t="shared" si="55"/>
        <v>31.827477443876269</v>
      </c>
      <c r="DC23">
        <f t="shared" ref="DC23:DL32" si="56">$B$15-_J0*EXP(($AJ23+DC$2*_r_S)/(_V_th*_diode_n))-($AJ23+DC$2*_r_S)/_r_sh</f>
        <v>31.827145217500934</v>
      </c>
      <c r="DD23">
        <f t="shared" si="56"/>
        <v>31.826812990500116</v>
      </c>
      <c r="DE23">
        <f t="shared" si="56"/>
        <v>31.826480762872819</v>
      </c>
      <c r="DF23">
        <f t="shared" si="56"/>
        <v>31.826148534618024</v>
      </c>
      <c r="DG23">
        <f t="shared" si="56"/>
        <v>31.825816305734708</v>
      </c>
      <c r="DH23">
        <f t="shared" si="56"/>
        <v>31.825484076221866</v>
      </c>
      <c r="DI23">
        <f t="shared" si="56"/>
        <v>31.825151846078466</v>
      </c>
      <c r="DJ23">
        <f t="shared" si="56"/>
        <v>31.824819615303507</v>
      </c>
      <c r="DK23">
        <f t="shared" si="56"/>
        <v>31.82448738389596</v>
      </c>
      <c r="DL23">
        <f t="shared" si="56"/>
        <v>31.824155151854804</v>
      </c>
      <c r="DM23">
        <f t="shared" ref="DM23:DV32" si="57">$B$15-_J0*EXP(($AJ23+DM$2*_r_S)/(_V_th*_diode_n))-($AJ23+DM$2*_r_S)/_r_sh</f>
        <v>31.823822919179008</v>
      </c>
      <c r="DN23">
        <f t="shared" si="57"/>
        <v>31.823490685867554</v>
      </c>
      <c r="DO23">
        <f t="shared" si="57"/>
        <v>31.823158451919404</v>
      </c>
      <c r="DP23">
        <f t="shared" si="57"/>
        <v>31.822826217333542</v>
      </c>
      <c r="DQ23">
        <f t="shared" si="57"/>
        <v>31.822493982108931</v>
      </c>
      <c r="DR23">
        <f t="shared" si="57"/>
        <v>31.822161746244539</v>
      </c>
      <c r="DS23">
        <f t="shared" si="57"/>
        <v>31.821829509739334</v>
      </c>
      <c r="DT23">
        <f t="shared" si="57"/>
        <v>31.821497272592271</v>
      </c>
      <c r="DU23">
        <f t="shared" si="57"/>
        <v>31.821165034802316</v>
      </c>
      <c r="DV23">
        <f t="shared" si="57"/>
        <v>31.820832796368439</v>
      </c>
      <c r="DW23">
        <f t="shared" ref="DW23:EG32" si="58">$B$15-_J0*EXP(($AJ23+DW$2*_r_S)/(_V_th*_diode_n))-($AJ23+DW$2*_r_S)/_r_sh</f>
        <v>31.820500557289588</v>
      </c>
      <c r="DX23">
        <f t="shared" si="58"/>
        <v>31.820168317564725</v>
      </c>
      <c r="DY23">
        <f t="shared" si="58"/>
        <v>31.819836077192804</v>
      </c>
      <c r="DZ23">
        <f t="shared" si="58"/>
        <v>31.819503836172785</v>
      </c>
      <c r="EA23">
        <f t="shared" si="58"/>
        <v>31.819171594503608</v>
      </c>
      <c r="EB23">
        <f t="shared" si="58"/>
        <v>31.818839352184234</v>
      </c>
      <c r="EC23">
        <f t="shared" si="58"/>
        <v>31.818507109213613</v>
      </c>
      <c r="ED23">
        <f t="shared" si="58"/>
        <v>31.818174865590684</v>
      </c>
      <c r="EE23">
        <f t="shared" si="58"/>
        <v>31.817842621314401</v>
      </c>
      <c r="EF23">
        <f t="shared" si="58"/>
        <v>31.817510376383698</v>
      </c>
      <c r="EG23">
        <f t="shared" si="58"/>
        <v>31.817178130797519</v>
      </c>
      <c r="EI23">
        <f t="shared" si="24"/>
        <v>0.2</v>
      </c>
      <c r="EJ23">
        <f t="shared" si="48"/>
        <v>31.85039960939994</v>
      </c>
      <c r="EK23">
        <f t="shared" si="48"/>
        <v>31.518227953518952</v>
      </c>
      <c r="EL23">
        <f t="shared" si="48"/>
        <v>31.186056297078462</v>
      </c>
      <c r="EM23">
        <f t="shared" si="48"/>
        <v>30.85388464007756</v>
      </c>
      <c r="EN23">
        <f t="shared" si="48"/>
        <v>30.521712982515336</v>
      </c>
      <c r="EO23">
        <f t="shared" si="48"/>
        <v>30.189541324390888</v>
      </c>
      <c r="EP23">
        <f t="shared" si="48"/>
        <v>29.857369665703306</v>
      </c>
      <c r="EQ23">
        <f t="shared" si="48"/>
        <v>29.525198006451681</v>
      </c>
      <c r="ER23">
        <f t="shared" si="48"/>
        <v>29.193026346635097</v>
      </c>
      <c r="ES23">
        <f t="shared" si="48"/>
        <v>28.860854686252651</v>
      </c>
      <c r="ET23">
        <f t="shared" si="48"/>
        <v>28.528683025303412</v>
      </c>
      <c r="EU23">
        <f t="shared" si="48"/>
        <v>28.196511363786477</v>
      </c>
      <c r="EV23">
        <f t="shared" si="48"/>
        <v>27.864339701700928</v>
      </c>
      <c r="EW23">
        <f t="shared" si="48"/>
        <v>27.532168039045832</v>
      </c>
      <c r="EX23">
        <f t="shared" si="48"/>
        <v>27.199996375820284</v>
      </c>
      <c r="EY23">
        <f t="shared" si="48"/>
        <v>26.867824712023349</v>
      </c>
      <c r="EZ23">
        <f t="shared" si="44"/>
        <v>26.535653047654112</v>
      </c>
      <c r="FA23">
        <f t="shared" si="44"/>
        <v>26.203481382711651</v>
      </c>
      <c r="FB23">
        <f t="shared" si="44"/>
        <v>25.871309717195032</v>
      </c>
      <c r="FC23">
        <f t="shared" si="44"/>
        <v>25.539138051103325</v>
      </c>
      <c r="FD23">
        <f t="shared" si="44"/>
        <v>25.206966384435603</v>
      </c>
      <c r="FE23">
        <f t="shared" si="44"/>
        <v>24.874794717190941</v>
      </c>
      <c r="FF23">
        <f t="shared" si="44"/>
        <v>24.542623049368395</v>
      </c>
      <c r="FG23">
        <f t="shared" si="44"/>
        <v>24.210451380967037</v>
      </c>
      <c r="FH23">
        <f t="shared" si="44"/>
        <v>23.878279711985943</v>
      </c>
      <c r="FI23">
        <f t="shared" si="44"/>
        <v>23.546108042424152</v>
      </c>
      <c r="FJ23">
        <f t="shared" si="44"/>
        <v>23.213936372280742</v>
      </c>
      <c r="FK23">
        <f t="shared" si="44"/>
        <v>22.881764701554761</v>
      </c>
      <c r="FL23">
        <f t="shared" si="44"/>
        <v>22.549593030245283</v>
      </c>
      <c r="FM23">
        <f t="shared" si="44"/>
        <v>22.217421358351352</v>
      </c>
      <c r="FN23">
        <f t="shared" si="44"/>
        <v>21.885249685872029</v>
      </c>
      <c r="FO23">
        <f t="shared" si="45"/>
        <v>21.553078012806367</v>
      </c>
      <c r="FP23">
        <f t="shared" si="41"/>
        <v>21.220906339153409</v>
      </c>
      <c r="FQ23">
        <f t="shared" si="41"/>
        <v>20.888734664912221</v>
      </c>
      <c r="FR23">
        <f t="shared" si="41"/>
        <v>20.556562990081837</v>
      </c>
      <c r="FS23">
        <f t="shared" si="41"/>
        <v>20.224391314661318</v>
      </c>
      <c r="FT23">
        <f t="shared" si="41"/>
        <v>19.892219638649699</v>
      </c>
      <c r="FU23">
        <f t="shared" si="41"/>
        <v>19.560047962046035</v>
      </c>
      <c r="FV23">
        <f t="shared" si="41"/>
        <v>19.227876284849362</v>
      </c>
      <c r="FW23">
        <f t="shared" si="41"/>
        <v>18.895704607058718</v>
      </c>
      <c r="FX23">
        <f t="shared" si="41"/>
        <v>18.563532928673151</v>
      </c>
      <c r="FY23">
        <f t="shared" si="41"/>
        <v>18.231361249691695</v>
      </c>
      <c r="FZ23">
        <f t="shared" si="41"/>
        <v>17.899189570113389</v>
      </c>
      <c r="GA23">
        <f t="shared" si="41"/>
        <v>17.567017889937265</v>
      </c>
      <c r="GB23">
        <f t="shared" si="41"/>
        <v>17.234846209162363</v>
      </c>
      <c r="GC23">
        <f t="shared" si="41"/>
        <v>16.902674527787696</v>
      </c>
      <c r="GD23">
        <f t="shared" si="41"/>
        <v>16.570502845812317</v>
      </c>
      <c r="GE23">
        <f t="shared" si="41"/>
        <v>16.238331163235245</v>
      </c>
      <c r="GF23">
        <f t="shared" si="46"/>
        <v>15.906159480055512</v>
      </c>
      <c r="GG23">
        <f t="shared" si="46"/>
        <v>15.573987796272139</v>
      </c>
      <c r="GH23">
        <f t="shared" si="46"/>
        <v>15.241816111884148</v>
      </c>
      <c r="GI23">
        <f t="shared" si="46"/>
        <v>14.909644426890569</v>
      </c>
      <c r="GJ23">
        <f t="shared" si="46"/>
        <v>14.577472741290421</v>
      </c>
      <c r="GK23">
        <f t="shared" si="46"/>
        <v>14.245301055082713</v>
      </c>
      <c r="GL23">
        <f t="shared" si="46"/>
        <v>13.913129368266471</v>
      </c>
      <c r="GM23">
        <f t="shared" si="46"/>
        <v>13.580957680840722</v>
      </c>
      <c r="GN23">
        <f t="shared" si="46"/>
        <v>13.248785992804464</v>
      </c>
      <c r="GO23">
        <f t="shared" si="46"/>
        <v>12.916614304156717</v>
      </c>
      <c r="GP23">
        <f t="shared" si="46"/>
        <v>12.584442614896492</v>
      </c>
      <c r="GQ23">
        <f t="shared" si="46"/>
        <v>12.252270925022795</v>
      </c>
      <c r="GR23">
        <f t="shared" si="46"/>
        <v>11.920099234534639</v>
      </c>
      <c r="GS23">
        <f t="shared" si="46"/>
        <v>11.587927543431029</v>
      </c>
      <c r="GT23">
        <f t="shared" si="46"/>
        <v>11.255755851710969</v>
      </c>
      <c r="GU23">
        <f t="shared" si="46"/>
        <v>10.923584159373469</v>
      </c>
      <c r="GV23">
        <f t="shared" si="42"/>
        <v>10.591412466417516</v>
      </c>
      <c r="GW23">
        <f t="shared" si="42"/>
        <v>10.25924077284213</v>
      </c>
      <c r="GX23">
        <f t="shared" si="42"/>
        <v>9.9270690786462978</v>
      </c>
      <c r="GY23">
        <f t="shared" si="42"/>
        <v>9.5948973838290144</v>
      </c>
      <c r="GZ23">
        <f t="shared" si="42"/>
        <v>9.2627256883892848</v>
      </c>
      <c r="HA23">
        <f t="shared" si="42"/>
        <v>8.930553992326093</v>
      </c>
      <c r="HB23">
        <f t="shared" si="42"/>
        <v>8.5983822956384337</v>
      </c>
      <c r="HC23">
        <f t="shared" si="42"/>
        <v>8.2662105983252943</v>
      </c>
      <c r="HD23">
        <f t="shared" si="42"/>
        <v>7.9340389003856764</v>
      </c>
      <c r="HE23">
        <f t="shared" si="42"/>
        <v>7.6018672018185605</v>
      </c>
      <c r="HF23">
        <f t="shared" si="42"/>
        <v>7.2696955026229233</v>
      </c>
      <c r="HG23">
        <f t="shared" si="42"/>
        <v>6.9375238027977595</v>
      </c>
      <c r="HH23">
        <f t="shared" si="42"/>
        <v>6.6053521023420352</v>
      </c>
      <c r="HI23">
        <f t="shared" si="42"/>
        <v>6.2731804012547556</v>
      </c>
      <c r="HJ23">
        <f t="shared" si="42"/>
        <v>5.941008699534887</v>
      </c>
      <c r="HK23">
        <f t="shared" si="42"/>
        <v>5.6088369971814096</v>
      </c>
      <c r="HL23">
        <f t="shared" si="47"/>
        <v>5.2766652941932932</v>
      </c>
      <c r="HM23">
        <f t="shared" si="47"/>
        <v>4.9444935905695147</v>
      </c>
      <c r="HN23">
        <f t="shared" si="47"/>
        <v>4.6123218863090472</v>
      </c>
      <c r="HO23">
        <f t="shared" si="47"/>
        <v>4.280150181410864</v>
      </c>
      <c r="HP23">
        <f t="shared" si="47"/>
        <v>3.9479784758739314</v>
      </c>
      <c r="HQ23">
        <f t="shared" si="47"/>
        <v>3.6158067696972189</v>
      </c>
      <c r="HR23">
        <f t="shared" si="47"/>
        <v>3.2836350628796929</v>
      </c>
      <c r="HS23">
        <f t="shared" si="47"/>
        <v>2.9514633554203051</v>
      </c>
      <c r="HT23">
        <f t="shared" si="47"/>
        <v>2.619291647318029</v>
      </c>
      <c r="HU23">
        <f t="shared" si="47"/>
        <v>2.2871199385718306</v>
      </c>
      <c r="HV23">
        <f t="shared" si="47"/>
        <v>1.9549482291806584</v>
      </c>
      <c r="HW23">
        <f t="shared" si="47"/>
        <v>1.6227765191434749</v>
      </c>
      <c r="HX23">
        <f t="shared" si="47"/>
        <v>1.2906048084592285</v>
      </c>
      <c r="HY23">
        <f t="shared" si="47"/>
        <v>0.95843309712688907</v>
      </c>
      <c r="HZ23">
        <f t="shared" si="47"/>
        <v>0.6262613851453942</v>
      </c>
      <c r="IA23">
        <f t="shared" si="47"/>
        <v>0.29408967251369944</v>
      </c>
      <c r="IB23">
        <f t="shared" si="43"/>
        <v>3.8082040769243264E-2</v>
      </c>
      <c r="IC23">
        <f t="shared" si="43"/>
        <v>0.37025375470449262</v>
      </c>
      <c r="ID23">
        <f t="shared" si="43"/>
        <v>0.70242546929310024</v>
      </c>
      <c r="IE23">
        <f t="shared" si="43"/>
        <v>1.0345971845361213</v>
      </c>
      <c r="IF23">
        <f t="shared" si="43"/>
        <v>1.3667689004346251</v>
      </c>
      <c r="IG23">
        <f t="shared" si="26"/>
        <v>3.8082040769243264E-2</v>
      </c>
      <c r="IH23">
        <f t="shared" si="29"/>
        <v>97</v>
      </c>
      <c r="II23">
        <v>21</v>
      </c>
      <c r="IJ23">
        <f t="shared" si="27"/>
        <v>0.2</v>
      </c>
      <c r="IK23" cm="1">
        <f t="array" ref="IK23">INDEX($AK$3:$EG$102,II23,IH23)</f>
        <v>31.818507109213613</v>
      </c>
      <c r="IL23">
        <f t="shared" si="28"/>
        <v>6.3637014218427232</v>
      </c>
    </row>
    <row r="24" spans="1:246" x14ac:dyDescent="0.25">
      <c r="I24">
        <v>390</v>
      </c>
      <c r="J24">
        <f>'Emission events'!AG24</f>
        <v>0</v>
      </c>
      <c r="K24">
        <f>'Emission events'!CI24</f>
        <v>0</v>
      </c>
      <c r="L24">
        <f>'Emission events'!EK24</f>
        <v>0</v>
      </c>
      <c r="M24">
        <f>'Emission events'!GM24</f>
        <v>0</v>
      </c>
      <c r="N24">
        <f>'Emission events'!IO24</f>
        <v>0</v>
      </c>
      <c r="O24">
        <f t="shared" si="3"/>
        <v>0</v>
      </c>
      <c r="R24">
        <v>390</v>
      </c>
      <c r="S24">
        <f>'Emission events'!AL24</f>
        <v>0</v>
      </c>
      <c r="T24">
        <f>'Emission events'!CN24</f>
        <v>0</v>
      </c>
      <c r="U24">
        <f>'Emission events'!EP24</f>
        <v>0</v>
      </c>
      <c r="V24">
        <f>'Emission events'!GR24</f>
        <v>0</v>
      </c>
      <c r="W24">
        <f>'Emission events'!IT24</f>
        <v>0</v>
      </c>
      <c r="X24">
        <f t="shared" si="4"/>
        <v>0</v>
      </c>
      <c r="AA24">
        <v>390</v>
      </c>
      <c r="AB24" s="7">
        <f>'Emission events'!AQ24</f>
        <v>0</v>
      </c>
      <c r="AC24" s="7">
        <f>'Emission events'!CS24</f>
        <v>0</v>
      </c>
      <c r="AD24" s="7">
        <f>'Emission events'!EU24</f>
        <v>0</v>
      </c>
      <c r="AE24" s="7">
        <f>'Emission events'!GW24</f>
        <v>0</v>
      </c>
      <c r="AF24" s="7">
        <f>'Emission events'!IY24</f>
        <v>0</v>
      </c>
      <c r="AG24">
        <f t="shared" si="5"/>
        <v>0</v>
      </c>
      <c r="AH24" s="7">
        <f t="shared" si="6"/>
        <v>0</v>
      </c>
      <c r="AJ24" s="1">
        <v>0.21</v>
      </c>
      <c r="AK24">
        <f t="shared" si="49"/>
        <v>31.783650869572028</v>
      </c>
      <c r="AL24">
        <f t="shared" si="49"/>
        <v>31.783318551322786</v>
      </c>
      <c r="AM24">
        <f t="shared" si="49"/>
        <v>31.782986232299542</v>
      </c>
      <c r="AN24">
        <f t="shared" si="49"/>
        <v>31.782653912501047</v>
      </c>
      <c r="AO24">
        <f t="shared" si="49"/>
        <v>31.782321591926049</v>
      </c>
      <c r="AP24">
        <f t="shared" si="49"/>
        <v>31.781989270573291</v>
      </c>
      <c r="AQ24">
        <f t="shared" si="49"/>
        <v>31.781656948441519</v>
      </c>
      <c r="AR24">
        <f t="shared" si="49"/>
        <v>31.781324625529461</v>
      </c>
      <c r="AS24">
        <f t="shared" si="49"/>
        <v>31.78099230183587</v>
      </c>
      <c r="AT24">
        <f t="shared" si="49"/>
        <v>31.780659977359473</v>
      </c>
      <c r="AU24">
        <f t="shared" si="50"/>
        <v>31.780327652099015</v>
      </c>
      <c r="AV24">
        <f t="shared" si="50"/>
        <v>31.779995326053214</v>
      </c>
      <c r="AW24">
        <f t="shared" si="50"/>
        <v>31.779662999220818</v>
      </c>
      <c r="AX24">
        <f t="shared" si="50"/>
        <v>31.77933067160054</v>
      </c>
      <c r="AY24">
        <f t="shared" si="50"/>
        <v>31.778998343191112</v>
      </c>
      <c r="AZ24">
        <f t="shared" si="50"/>
        <v>31.778666013991263</v>
      </c>
      <c r="BA24">
        <f t="shared" si="50"/>
        <v>31.778333683999705</v>
      </c>
      <c r="BB24">
        <f t="shared" si="50"/>
        <v>31.778001353215167</v>
      </c>
      <c r="BC24">
        <f t="shared" si="50"/>
        <v>31.777669021636367</v>
      </c>
      <c r="BD24">
        <f t="shared" si="50"/>
        <v>31.777336689262011</v>
      </c>
      <c r="BE24">
        <f t="shared" si="51"/>
        <v>31.777004356090824</v>
      </c>
      <c r="BF24">
        <f t="shared" si="51"/>
        <v>31.776672022121513</v>
      </c>
      <c r="BG24">
        <f t="shared" si="51"/>
        <v>31.776339687352785</v>
      </c>
      <c r="BH24">
        <f t="shared" si="51"/>
        <v>31.776007351783353</v>
      </c>
      <c r="BI24">
        <f t="shared" si="51"/>
        <v>31.775675015411927</v>
      </c>
      <c r="BJ24">
        <f t="shared" si="51"/>
        <v>31.775342678237195</v>
      </c>
      <c r="BK24">
        <f t="shared" si="51"/>
        <v>31.775010340257872</v>
      </c>
      <c r="BL24">
        <f t="shared" si="51"/>
        <v>31.774678001472644</v>
      </c>
      <c r="BM24">
        <f t="shared" si="51"/>
        <v>31.774345661880226</v>
      </c>
      <c r="BN24">
        <f t="shared" si="51"/>
        <v>31.774013321479302</v>
      </c>
      <c r="BO24">
        <f t="shared" si="52"/>
        <v>31.773680980268566</v>
      </c>
      <c r="BP24">
        <f t="shared" si="52"/>
        <v>31.773348638246713</v>
      </c>
      <c r="BQ24">
        <f t="shared" si="52"/>
        <v>31.773016295412422</v>
      </c>
      <c r="BR24">
        <f t="shared" si="52"/>
        <v>31.772683951764389</v>
      </c>
      <c r="BS24">
        <f t="shared" si="52"/>
        <v>31.772351607301292</v>
      </c>
      <c r="BT24">
        <f t="shared" si="52"/>
        <v>31.772019262021825</v>
      </c>
      <c r="BU24">
        <f t="shared" si="52"/>
        <v>31.771686915924651</v>
      </c>
      <c r="BV24">
        <f t="shared" si="52"/>
        <v>31.771354569008466</v>
      </c>
      <c r="BW24">
        <f t="shared" si="52"/>
        <v>31.771022221271934</v>
      </c>
      <c r="BX24">
        <f t="shared" si="52"/>
        <v>31.770689872713731</v>
      </c>
      <c r="BY24">
        <f t="shared" si="53"/>
        <v>31.770357523332528</v>
      </c>
      <c r="BZ24">
        <f t="shared" si="53"/>
        <v>31.770025173126996</v>
      </c>
      <c r="CA24">
        <f t="shared" si="53"/>
        <v>31.769692822095806</v>
      </c>
      <c r="CB24">
        <f t="shared" si="53"/>
        <v>31.769360470237618</v>
      </c>
      <c r="CC24">
        <f t="shared" si="53"/>
        <v>31.769028117551098</v>
      </c>
      <c r="CD24">
        <f t="shared" si="53"/>
        <v>31.768695764034906</v>
      </c>
      <c r="CE24">
        <f t="shared" si="53"/>
        <v>31.768363409687698</v>
      </c>
      <c r="CF24">
        <f t="shared" si="53"/>
        <v>31.768031054508139</v>
      </c>
      <c r="CG24">
        <f t="shared" si="53"/>
        <v>31.767698698494872</v>
      </c>
      <c r="CH24">
        <f t="shared" si="53"/>
        <v>31.767366341646557</v>
      </c>
      <c r="CI24">
        <f t="shared" si="54"/>
        <v>31.767033983961838</v>
      </c>
      <c r="CJ24">
        <f t="shared" si="54"/>
        <v>31.766701625439367</v>
      </c>
      <c r="CK24">
        <f t="shared" si="54"/>
        <v>31.766369266077795</v>
      </c>
      <c r="CL24">
        <f t="shared" si="54"/>
        <v>31.766036905875751</v>
      </c>
      <c r="CM24">
        <f t="shared" si="54"/>
        <v>31.765704544831891</v>
      </c>
      <c r="CN24">
        <f t="shared" si="54"/>
        <v>31.765372182944855</v>
      </c>
      <c r="CO24">
        <f t="shared" si="54"/>
        <v>31.765039820213264</v>
      </c>
      <c r="CP24">
        <f t="shared" si="54"/>
        <v>31.764707456635758</v>
      </c>
      <c r="CQ24">
        <f t="shared" si="54"/>
        <v>31.76437509221098</v>
      </c>
      <c r="CR24">
        <f t="shared" si="54"/>
        <v>31.76404272693755</v>
      </c>
      <c r="CS24">
        <f t="shared" si="55"/>
        <v>31.763710360814105</v>
      </c>
      <c r="CT24">
        <f t="shared" si="55"/>
        <v>31.763377993839264</v>
      </c>
      <c r="CU24">
        <f t="shared" si="55"/>
        <v>31.763045626011646</v>
      </c>
      <c r="CV24">
        <f t="shared" si="55"/>
        <v>31.762713257329885</v>
      </c>
      <c r="CW24">
        <f t="shared" si="55"/>
        <v>31.762380887792588</v>
      </c>
      <c r="CX24">
        <f t="shared" si="55"/>
        <v>31.762048517398384</v>
      </c>
      <c r="CY24">
        <f t="shared" si="55"/>
        <v>31.761716146145879</v>
      </c>
      <c r="CZ24">
        <f t="shared" si="55"/>
        <v>31.761383774033682</v>
      </c>
      <c r="DA24">
        <f t="shared" si="55"/>
        <v>31.761051401060417</v>
      </c>
      <c r="DB24">
        <f t="shared" si="55"/>
        <v>31.760719027224678</v>
      </c>
      <c r="DC24">
        <f t="shared" si="56"/>
        <v>31.760386652525082</v>
      </c>
      <c r="DD24">
        <f t="shared" si="56"/>
        <v>31.760054276960222</v>
      </c>
      <c r="DE24">
        <f t="shared" si="56"/>
        <v>31.759721900528707</v>
      </c>
      <c r="DF24">
        <f t="shared" si="56"/>
        <v>31.759389523229139</v>
      </c>
      <c r="DG24">
        <f t="shared" si="56"/>
        <v>31.759057145060098</v>
      </c>
      <c r="DH24">
        <f t="shared" si="56"/>
        <v>31.758724766020194</v>
      </c>
      <c r="DI24">
        <f t="shared" si="56"/>
        <v>31.758392386108021</v>
      </c>
      <c r="DJ24">
        <f t="shared" si="56"/>
        <v>31.75806000532215</v>
      </c>
      <c r="DK24">
        <f t="shared" si="56"/>
        <v>31.757727623661189</v>
      </c>
      <c r="DL24">
        <f t="shared" si="56"/>
        <v>31.75739524112371</v>
      </c>
      <c r="DM24">
        <f t="shared" si="57"/>
        <v>31.757062857708309</v>
      </c>
      <c r="DN24">
        <f t="shared" si="57"/>
        <v>31.756730473413558</v>
      </c>
      <c r="DO24">
        <f t="shared" si="57"/>
        <v>31.756398088238033</v>
      </c>
      <c r="DP24">
        <f t="shared" si="57"/>
        <v>31.756065702180312</v>
      </c>
      <c r="DQ24">
        <f t="shared" si="57"/>
        <v>31.755733315238974</v>
      </c>
      <c r="DR24">
        <f t="shared" si="57"/>
        <v>31.755400927412584</v>
      </c>
      <c r="DS24">
        <f t="shared" si="57"/>
        <v>31.755068538699717</v>
      </c>
      <c r="DT24">
        <f t="shared" si="57"/>
        <v>31.754736149098939</v>
      </c>
      <c r="DU24">
        <f t="shared" si="57"/>
        <v>31.754403758608809</v>
      </c>
      <c r="DV24">
        <f t="shared" si="57"/>
        <v>31.754071367227887</v>
      </c>
      <c r="DW24">
        <f t="shared" si="58"/>
        <v>31.75373897495475</v>
      </c>
      <c r="DX24">
        <f t="shared" si="58"/>
        <v>31.753406581787935</v>
      </c>
      <c r="DY24">
        <f t="shared" si="58"/>
        <v>31.753074187726018</v>
      </c>
      <c r="DZ24">
        <f t="shared" si="58"/>
        <v>31.752741792767534</v>
      </c>
      <c r="EA24">
        <f t="shared" si="58"/>
        <v>31.752409396911037</v>
      </c>
      <c r="EB24">
        <f t="shared" si="58"/>
        <v>31.752077000155086</v>
      </c>
      <c r="EC24">
        <f t="shared" si="58"/>
        <v>31.75174460249821</v>
      </c>
      <c r="ED24">
        <f t="shared" si="58"/>
        <v>31.751412203938973</v>
      </c>
      <c r="EE24">
        <f t="shared" si="58"/>
        <v>31.7510798044759</v>
      </c>
      <c r="EF24">
        <f t="shared" si="58"/>
        <v>31.750747404107535</v>
      </c>
      <c r="EG24">
        <f t="shared" si="58"/>
        <v>31.750415002832412</v>
      </c>
      <c r="EI24">
        <f t="shared" si="24"/>
        <v>0.21</v>
      </c>
      <c r="EJ24">
        <f t="shared" si="48"/>
        <v>31.783650869572028</v>
      </c>
      <c r="EK24">
        <f t="shared" si="48"/>
        <v>31.451479081010465</v>
      </c>
      <c r="EL24">
        <f t="shared" si="48"/>
        <v>31.1193072916749</v>
      </c>
      <c r="EM24">
        <f t="shared" si="48"/>
        <v>30.787135501564084</v>
      </c>
      <c r="EN24">
        <f t="shared" si="48"/>
        <v>30.454963710676765</v>
      </c>
      <c r="EO24">
        <f t="shared" si="48"/>
        <v>30.122791919011682</v>
      </c>
      <c r="EP24">
        <f t="shared" si="48"/>
        <v>29.790620126567589</v>
      </c>
      <c r="EQ24">
        <f t="shared" si="48"/>
        <v>29.45844833334321</v>
      </c>
      <c r="ER24">
        <f t="shared" si="48"/>
        <v>29.126276539337297</v>
      </c>
      <c r="ES24">
        <f t="shared" si="48"/>
        <v>28.79410474454858</v>
      </c>
      <c r="ET24">
        <f t="shared" si="48"/>
        <v>28.4619329489758</v>
      </c>
      <c r="EU24">
        <f t="shared" si="48"/>
        <v>28.129761152617679</v>
      </c>
      <c r="EV24">
        <f t="shared" si="48"/>
        <v>27.797589355472962</v>
      </c>
      <c r="EW24">
        <f t="shared" si="48"/>
        <v>27.465417557540363</v>
      </c>
      <c r="EX24">
        <f t="shared" si="48"/>
        <v>27.13324575881861</v>
      </c>
      <c r="EY24">
        <f t="shared" si="48"/>
        <v>26.801073959306443</v>
      </c>
      <c r="EZ24">
        <f t="shared" si="44"/>
        <v>26.46890215900256</v>
      </c>
      <c r="FA24">
        <f t="shared" si="44"/>
        <v>26.136730357905702</v>
      </c>
      <c r="FB24">
        <f t="shared" si="44"/>
        <v>25.80455855601458</v>
      </c>
      <c r="FC24">
        <f t="shared" si="44"/>
        <v>25.472386753327903</v>
      </c>
      <c r="FD24">
        <f t="shared" si="44"/>
        <v>25.140214949844395</v>
      </c>
      <c r="FE24">
        <f t="shared" si="44"/>
        <v>24.808043145562763</v>
      </c>
      <c r="FF24">
        <f t="shared" si="44"/>
        <v>24.475871340481714</v>
      </c>
      <c r="FG24">
        <f t="shared" si="44"/>
        <v>24.143699534599961</v>
      </c>
      <c r="FH24">
        <f t="shared" si="44"/>
        <v>23.811527727916214</v>
      </c>
      <c r="FI24">
        <f t="shared" si="44"/>
        <v>23.479355920429157</v>
      </c>
      <c r="FJ24">
        <f t="shared" si="44"/>
        <v>23.147184112137516</v>
      </c>
      <c r="FK24">
        <f t="shared" si="44"/>
        <v>22.815012303039964</v>
      </c>
      <c r="FL24">
        <f t="shared" si="44"/>
        <v>22.482840493135225</v>
      </c>
      <c r="FM24">
        <f t="shared" si="44"/>
        <v>22.15066868242198</v>
      </c>
      <c r="FN24">
        <f t="shared" si="44"/>
        <v>21.818496870898922</v>
      </c>
      <c r="FO24">
        <f t="shared" si="45"/>
        <v>21.486325058564749</v>
      </c>
      <c r="FP24">
        <f t="shared" si="41"/>
        <v>21.154153245418136</v>
      </c>
      <c r="FQ24">
        <f t="shared" si="41"/>
        <v>20.821981431457779</v>
      </c>
      <c r="FR24">
        <f t="shared" si="41"/>
        <v>20.489809616682365</v>
      </c>
      <c r="FS24">
        <f t="shared" si="41"/>
        <v>20.157637801090573</v>
      </c>
      <c r="FT24">
        <f t="shared" si="41"/>
        <v>19.825465984681081</v>
      </c>
      <c r="FU24">
        <f t="shared" si="41"/>
        <v>19.493294167452575</v>
      </c>
      <c r="FV24">
        <f t="shared" si="41"/>
        <v>19.161122349403719</v>
      </c>
      <c r="FW24">
        <f t="shared" si="41"/>
        <v>18.828950530533195</v>
      </c>
      <c r="FX24">
        <f t="shared" si="41"/>
        <v>18.496778710839671</v>
      </c>
      <c r="FY24">
        <f t="shared" si="41"/>
        <v>18.164606890321817</v>
      </c>
      <c r="FZ24">
        <f t="shared" si="41"/>
        <v>17.832435068978306</v>
      </c>
      <c r="GA24">
        <f t="shared" si="41"/>
        <v>17.500263246807798</v>
      </c>
      <c r="GB24">
        <f t="shared" si="41"/>
        <v>17.168091423808953</v>
      </c>
      <c r="GC24">
        <f t="shared" si="41"/>
        <v>16.835919599980443</v>
      </c>
      <c r="GD24">
        <f t="shared" si="41"/>
        <v>16.50374777532091</v>
      </c>
      <c r="GE24">
        <f t="shared" si="41"/>
        <v>16.171575949829034</v>
      </c>
      <c r="GF24">
        <f t="shared" si="46"/>
        <v>15.839404123503444</v>
      </c>
      <c r="GG24">
        <f t="shared" si="46"/>
        <v>15.507232296342806</v>
      </c>
      <c r="GH24">
        <f t="shared" si="46"/>
        <v>15.175060468345766</v>
      </c>
      <c r="GI24">
        <f t="shared" si="46"/>
        <v>14.842888639510974</v>
      </c>
      <c r="GJ24">
        <f t="shared" si="46"/>
        <v>14.510716809837081</v>
      </c>
      <c r="GK24">
        <f t="shared" si="46"/>
        <v>14.178544979322712</v>
      </c>
      <c r="GL24">
        <f t="shared" si="46"/>
        <v>13.846373147966531</v>
      </c>
      <c r="GM24">
        <f t="shared" si="46"/>
        <v>13.514201315767174</v>
      </c>
      <c r="GN24">
        <f t="shared" si="46"/>
        <v>13.182029482723262</v>
      </c>
      <c r="GO24">
        <f t="shared" si="46"/>
        <v>12.849857648833439</v>
      </c>
      <c r="GP24">
        <f t="shared" si="46"/>
        <v>12.517685814096339</v>
      </c>
      <c r="GQ24">
        <f t="shared" si="46"/>
        <v>12.185513978510585</v>
      </c>
      <c r="GR24">
        <f t="shared" si="46"/>
        <v>11.853342142074819</v>
      </c>
      <c r="GS24">
        <f t="shared" si="46"/>
        <v>11.521170304787656</v>
      </c>
      <c r="GT24">
        <f t="shared" si="46"/>
        <v>11.188998466647718</v>
      </c>
      <c r="GU24">
        <f t="shared" si="46"/>
        <v>10.856826627653636</v>
      </c>
      <c r="GV24">
        <f t="shared" si="42"/>
        <v>10.524654787804014</v>
      </c>
      <c r="GW24">
        <f t="shared" si="42"/>
        <v>10.192482947097488</v>
      </c>
      <c r="GX24">
        <f t="shared" si="42"/>
        <v>9.8603111055326629</v>
      </c>
      <c r="GY24">
        <f t="shared" si="42"/>
        <v>9.5281392631081445</v>
      </c>
      <c r="GZ24">
        <f t="shared" si="42"/>
        <v>9.1959674198225585</v>
      </c>
      <c r="HA24">
        <f t="shared" si="42"/>
        <v>8.8637955756745015</v>
      </c>
      <c r="HB24">
        <f t="shared" si="42"/>
        <v>8.5316237306625808</v>
      </c>
      <c r="HC24">
        <f t="shared" si="42"/>
        <v>8.1994518847854003</v>
      </c>
      <c r="HD24">
        <f t="shared" si="42"/>
        <v>7.8672800380415637</v>
      </c>
      <c r="HE24">
        <f t="shared" si="42"/>
        <v>7.5351081904296748</v>
      </c>
      <c r="HF24">
        <f t="shared" si="42"/>
        <v>7.2029363419483126</v>
      </c>
      <c r="HG24">
        <f t="shared" si="42"/>
        <v>6.8707644925960878</v>
      </c>
      <c r="HH24">
        <f t="shared" si="42"/>
        <v>6.5385926423715901</v>
      </c>
      <c r="HI24">
        <f t="shared" si="42"/>
        <v>6.2064207912733984</v>
      </c>
      <c r="HJ24">
        <f t="shared" si="42"/>
        <v>5.8742489393001165</v>
      </c>
      <c r="HK24">
        <f t="shared" si="42"/>
        <v>5.5420770864503162</v>
      </c>
      <c r="HL24">
        <f t="shared" si="47"/>
        <v>5.2099052327225941</v>
      </c>
      <c r="HM24">
        <f t="shared" si="47"/>
        <v>4.8777333781155185</v>
      </c>
      <c r="HN24">
        <f t="shared" si="47"/>
        <v>4.5455615226276755</v>
      </c>
      <c r="HO24">
        <f t="shared" si="47"/>
        <v>4.2133896662576333</v>
      </c>
      <c r="HP24">
        <f t="shared" si="47"/>
        <v>3.8812178090039744</v>
      </c>
      <c r="HQ24">
        <f t="shared" si="47"/>
        <v>3.5490459508652634</v>
      </c>
      <c r="HR24">
        <f t="shared" si="47"/>
        <v>3.2168740918400758</v>
      </c>
      <c r="HS24">
        <f t="shared" si="47"/>
        <v>2.8847022319269726</v>
      </c>
      <c r="HT24">
        <f t="shared" si="47"/>
        <v>2.5525303711245222</v>
      </c>
      <c r="HU24">
        <f t="shared" si="47"/>
        <v>2.2203585094312785</v>
      </c>
      <c r="HV24">
        <f t="shared" si="47"/>
        <v>1.8881866468458206</v>
      </c>
      <c r="HW24">
        <f t="shared" si="47"/>
        <v>1.5560147833666846</v>
      </c>
      <c r="HX24">
        <f t="shared" si="47"/>
        <v>1.2238429189924425</v>
      </c>
      <c r="HY24">
        <f t="shared" si="47"/>
        <v>0.89167105372163746</v>
      </c>
      <c r="HZ24">
        <f t="shared" si="47"/>
        <v>0.55949918755282368</v>
      </c>
      <c r="IA24">
        <f t="shared" si="47"/>
        <v>0.22732732048455162</v>
      </c>
      <c r="IB24">
        <f t="shared" si="43"/>
        <v>0.104844547484646</v>
      </c>
      <c r="IC24">
        <f t="shared" si="43"/>
        <v>0.43701641635620447</v>
      </c>
      <c r="ID24">
        <f t="shared" si="43"/>
        <v>0.76918828613160173</v>
      </c>
      <c r="IE24">
        <f t="shared" si="43"/>
        <v>1.1013601568122837</v>
      </c>
      <c r="IF24">
        <f t="shared" si="43"/>
        <v>1.4335320283997319</v>
      </c>
      <c r="IG24">
        <f t="shared" si="26"/>
        <v>0.104844547484646</v>
      </c>
      <c r="IH24">
        <f t="shared" si="29"/>
        <v>97</v>
      </c>
      <c r="II24">
        <v>22</v>
      </c>
      <c r="IJ24">
        <f t="shared" si="27"/>
        <v>0.21</v>
      </c>
      <c r="IK24" cm="1">
        <f t="array" ref="IK24">INDEX($AK$3:$EG$102,II24,IH24)</f>
        <v>31.75174460249821</v>
      </c>
      <c r="IL24">
        <f t="shared" si="28"/>
        <v>6.6678663665246241</v>
      </c>
    </row>
    <row r="25" spans="1:246" x14ac:dyDescent="0.25">
      <c r="I25">
        <v>395</v>
      </c>
      <c r="J25">
        <f>'Emission events'!AG25</f>
        <v>0</v>
      </c>
      <c r="K25">
        <f>'Emission events'!CI25</f>
        <v>0</v>
      </c>
      <c r="L25">
        <f>'Emission events'!EK25</f>
        <v>0</v>
      </c>
      <c r="M25">
        <f>'Emission events'!GM25</f>
        <v>0</v>
      </c>
      <c r="N25">
        <f>'Emission events'!IO25</f>
        <v>0</v>
      </c>
      <c r="O25">
        <f t="shared" si="3"/>
        <v>0</v>
      </c>
      <c r="R25">
        <v>395</v>
      </c>
      <c r="S25">
        <f>'Emission events'!AL25</f>
        <v>0</v>
      </c>
      <c r="T25">
        <f>'Emission events'!CN25</f>
        <v>0</v>
      </c>
      <c r="U25">
        <f>'Emission events'!EP25</f>
        <v>0</v>
      </c>
      <c r="V25">
        <f>'Emission events'!GR25</f>
        <v>0</v>
      </c>
      <c r="W25">
        <f>'Emission events'!IT25</f>
        <v>0</v>
      </c>
      <c r="X25">
        <f t="shared" si="4"/>
        <v>0</v>
      </c>
      <c r="AA25">
        <v>395</v>
      </c>
      <c r="AB25" s="7">
        <f>'Emission events'!AQ25</f>
        <v>0</v>
      </c>
      <c r="AC25" s="7">
        <f>'Emission events'!CS25</f>
        <v>0</v>
      </c>
      <c r="AD25" s="7">
        <f>'Emission events'!EU25</f>
        <v>0</v>
      </c>
      <c r="AE25" s="7">
        <f>'Emission events'!GW25</f>
        <v>0</v>
      </c>
      <c r="AF25" s="7">
        <f>'Emission events'!IY25</f>
        <v>0</v>
      </c>
      <c r="AG25">
        <f t="shared" si="5"/>
        <v>0</v>
      </c>
      <c r="AH25" s="7">
        <f t="shared" si="6"/>
        <v>0</v>
      </c>
      <c r="AJ25" s="1">
        <v>0.22</v>
      </c>
      <c r="AK25">
        <f t="shared" si="49"/>
        <v>31.716870666102523</v>
      </c>
      <c r="AL25">
        <f t="shared" si="49"/>
        <v>31.716538164308158</v>
      </c>
      <c r="AM25">
        <f t="shared" si="49"/>
        <v>31.716205661443073</v>
      </c>
      <c r="AN25">
        <f t="shared" si="49"/>
        <v>31.715873157505531</v>
      </c>
      <c r="AO25">
        <f t="shared" si="49"/>
        <v>31.715540652493804</v>
      </c>
      <c r="AP25">
        <f t="shared" si="49"/>
        <v>31.715208146406152</v>
      </c>
      <c r="AQ25">
        <f t="shared" si="49"/>
        <v>31.714875639240837</v>
      </c>
      <c r="AR25">
        <f t="shared" si="49"/>
        <v>31.71454313099612</v>
      </c>
      <c r="AS25">
        <f t="shared" si="49"/>
        <v>31.714210621670254</v>
      </c>
      <c r="AT25">
        <f t="shared" si="49"/>
        <v>31.713878111261486</v>
      </c>
      <c r="AU25">
        <f t="shared" si="50"/>
        <v>31.713545599768075</v>
      </c>
      <c r="AV25">
        <f t="shared" si="50"/>
        <v>31.713213087188258</v>
      </c>
      <c r="AW25">
        <f t="shared" si="50"/>
        <v>31.71288057352028</v>
      </c>
      <c r="AX25">
        <f t="shared" si="50"/>
        <v>31.712548058762398</v>
      </c>
      <c r="AY25">
        <f t="shared" si="50"/>
        <v>31.712215542912826</v>
      </c>
      <c r="AZ25">
        <f t="shared" si="50"/>
        <v>31.711883025969815</v>
      </c>
      <c r="BA25">
        <f t="shared" si="50"/>
        <v>31.711550507931587</v>
      </c>
      <c r="BB25">
        <f t="shared" si="50"/>
        <v>31.711217988796381</v>
      </c>
      <c r="BC25">
        <f t="shared" si="50"/>
        <v>31.710885468562424</v>
      </c>
      <c r="BD25">
        <f t="shared" si="50"/>
        <v>31.710552947227924</v>
      </c>
      <c r="BE25">
        <f t="shared" si="51"/>
        <v>31.710220424791125</v>
      </c>
      <c r="BF25">
        <f t="shared" si="51"/>
        <v>31.709887901250227</v>
      </c>
      <c r="BG25">
        <f t="shared" si="51"/>
        <v>31.709555376603447</v>
      </c>
      <c r="BH25">
        <f t="shared" si="51"/>
        <v>31.709222850849009</v>
      </c>
      <c r="BI25">
        <f t="shared" si="51"/>
        <v>31.708890323985109</v>
      </c>
      <c r="BJ25">
        <f t="shared" si="51"/>
        <v>31.708557796009966</v>
      </c>
      <c r="BK25">
        <f t="shared" si="51"/>
        <v>31.708225266921776</v>
      </c>
      <c r="BL25">
        <f t="shared" si="51"/>
        <v>31.707892736718737</v>
      </c>
      <c r="BM25">
        <f t="shared" si="51"/>
        <v>31.707560205399052</v>
      </c>
      <c r="BN25">
        <f t="shared" si="51"/>
        <v>31.707227672960908</v>
      </c>
      <c r="BO25">
        <f t="shared" si="52"/>
        <v>31.706895139402508</v>
      </c>
      <c r="BP25">
        <f t="shared" si="52"/>
        <v>31.706562604722045</v>
      </c>
      <c r="BQ25">
        <f t="shared" si="52"/>
        <v>31.706230068917684</v>
      </c>
      <c r="BR25">
        <f t="shared" si="52"/>
        <v>31.705897531987624</v>
      </c>
      <c r="BS25">
        <f t="shared" si="52"/>
        <v>31.705564993930039</v>
      </c>
      <c r="BT25">
        <f t="shared" si="52"/>
        <v>31.705232454743104</v>
      </c>
      <c r="BU25">
        <f t="shared" si="52"/>
        <v>31.704899914425006</v>
      </c>
      <c r="BV25">
        <f t="shared" si="52"/>
        <v>31.704567372973909</v>
      </c>
      <c r="BW25">
        <f t="shared" si="52"/>
        <v>31.704234830387971</v>
      </c>
      <c r="BX25">
        <f t="shared" si="52"/>
        <v>31.703902286665372</v>
      </c>
      <c r="BY25">
        <f t="shared" si="53"/>
        <v>31.703569741804269</v>
      </c>
      <c r="BZ25">
        <f t="shared" si="53"/>
        <v>31.703237195802824</v>
      </c>
      <c r="CA25">
        <f t="shared" si="53"/>
        <v>31.702904648659189</v>
      </c>
      <c r="CB25">
        <f t="shared" si="53"/>
        <v>31.702572100371526</v>
      </c>
      <c r="CC25">
        <f t="shared" si="53"/>
        <v>31.702239550937968</v>
      </c>
      <c r="CD25">
        <f t="shared" si="53"/>
        <v>31.701907000356684</v>
      </c>
      <c r="CE25">
        <f t="shared" si="53"/>
        <v>31.701574448625799</v>
      </c>
      <c r="CF25">
        <f t="shared" si="53"/>
        <v>31.701241895743472</v>
      </c>
      <c r="CG25">
        <f t="shared" si="53"/>
        <v>31.700909341707828</v>
      </c>
      <c r="CH25">
        <f t="shared" si="53"/>
        <v>31.700576786517011</v>
      </c>
      <c r="CI25">
        <f t="shared" si="54"/>
        <v>31.700244230169151</v>
      </c>
      <c r="CJ25">
        <f t="shared" si="54"/>
        <v>31.699911672662378</v>
      </c>
      <c r="CK25">
        <f t="shared" si="54"/>
        <v>31.699579113994812</v>
      </c>
      <c r="CL25">
        <f t="shared" si="54"/>
        <v>31.699246554164585</v>
      </c>
      <c r="CM25">
        <f t="shared" si="54"/>
        <v>31.698913993169814</v>
      </c>
      <c r="CN25">
        <f t="shared" si="54"/>
        <v>31.698581431008627</v>
      </c>
      <c r="CO25">
        <f t="shared" si="54"/>
        <v>31.698248867679112</v>
      </c>
      <c r="CP25">
        <f t="shared" si="54"/>
        <v>31.697916303179404</v>
      </c>
      <c r="CQ25">
        <f t="shared" si="54"/>
        <v>31.697583737507607</v>
      </c>
      <c r="CR25">
        <f t="shared" si="54"/>
        <v>31.697251170661815</v>
      </c>
      <c r="CS25">
        <f t="shared" si="55"/>
        <v>31.696918602640146</v>
      </c>
      <c r="CT25">
        <f t="shared" si="55"/>
        <v>31.696586033440688</v>
      </c>
      <c r="CU25">
        <f t="shared" si="55"/>
        <v>31.696253463061542</v>
      </c>
      <c r="CV25">
        <f t="shared" si="55"/>
        <v>31.695920891500794</v>
      </c>
      <c r="CW25">
        <f t="shared" si="55"/>
        <v>31.695588318756538</v>
      </c>
      <c r="CX25">
        <f t="shared" si="55"/>
        <v>31.695255744826863</v>
      </c>
      <c r="CY25">
        <f t="shared" si="55"/>
        <v>31.694923169709856</v>
      </c>
      <c r="CZ25">
        <f t="shared" si="55"/>
        <v>31.694590593403586</v>
      </c>
      <c r="DA25">
        <f t="shared" si="55"/>
        <v>31.694258015906144</v>
      </c>
      <c r="DB25">
        <f t="shared" si="55"/>
        <v>31.693925437215597</v>
      </c>
      <c r="DC25">
        <f t="shared" si="56"/>
        <v>31.69359285733001</v>
      </c>
      <c r="DD25">
        <f t="shared" si="56"/>
        <v>31.693260276247464</v>
      </c>
      <c r="DE25">
        <f t="shared" si="56"/>
        <v>31.692927693966013</v>
      </c>
      <c r="DF25">
        <f t="shared" si="56"/>
        <v>31.692595110483722</v>
      </c>
      <c r="DG25">
        <f t="shared" si="56"/>
        <v>31.692262525798657</v>
      </c>
      <c r="DH25">
        <f t="shared" si="56"/>
        <v>31.691929939908864</v>
      </c>
      <c r="DI25">
        <f t="shared" si="56"/>
        <v>31.691597352812405</v>
      </c>
      <c r="DJ25">
        <f t="shared" si="56"/>
        <v>31.691264764507313</v>
      </c>
      <c r="DK25">
        <f t="shared" si="56"/>
        <v>31.690932174991655</v>
      </c>
      <c r="DL25">
        <f t="shared" si="56"/>
        <v>31.690599584263456</v>
      </c>
      <c r="DM25">
        <f t="shared" si="57"/>
        <v>31.690266992320772</v>
      </c>
      <c r="DN25">
        <f t="shared" si="57"/>
        <v>31.689934399161622</v>
      </c>
      <c r="DO25">
        <f t="shared" si="57"/>
        <v>31.689601804784054</v>
      </c>
      <c r="DP25">
        <f t="shared" si="57"/>
        <v>31.689269209186087</v>
      </c>
      <c r="DQ25">
        <f t="shared" si="57"/>
        <v>31.688936612365758</v>
      </c>
      <c r="DR25">
        <f t="shared" si="57"/>
        <v>31.688604014321086</v>
      </c>
      <c r="DS25">
        <f t="shared" si="57"/>
        <v>31.688271415050096</v>
      </c>
      <c r="DT25">
        <f t="shared" si="57"/>
        <v>31.687938814550801</v>
      </c>
      <c r="DU25">
        <f t="shared" si="57"/>
        <v>31.687606212821212</v>
      </c>
      <c r="DV25">
        <f t="shared" si="57"/>
        <v>31.687273609859343</v>
      </c>
      <c r="DW25">
        <f t="shared" si="58"/>
        <v>31.686941005663211</v>
      </c>
      <c r="DX25">
        <f t="shared" si="58"/>
        <v>31.686608400230806</v>
      </c>
      <c r="DY25">
        <f t="shared" si="58"/>
        <v>31.686275793560142</v>
      </c>
      <c r="DZ25">
        <f t="shared" si="58"/>
        <v>31.685943185649208</v>
      </c>
      <c r="EA25">
        <f t="shared" si="58"/>
        <v>31.685610576496003</v>
      </c>
      <c r="EB25">
        <f t="shared" si="58"/>
        <v>31.685277966098518</v>
      </c>
      <c r="EC25">
        <f t="shared" si="58"/>
        <v>31.68494535445474</v>
      </c>
      <c r="ED25">
        <f t="shared" si="58"/>
        <v>31.68461274156266</v>
      </c>
      <c r="EE25">
        <f t="shared" si="58"/>
        <v>31.684280127420251</v>
      </c>
      <c r="EF25">
        <f t="shared" si="58"/>
        <v>31.683947512025508</v>
      </c>
      <c r="EG25">
        <f t="shared" si="58"/>
        <v>31.683614895376383</v>
      </c>
      <c r="EI25">
        <f t="shared" si="24"/>
        <v>0.22</v>
      </c>
      <c r="EJ25">
        <f t="shared" si="48"/>
        <v>31.716870666102523</v>
      </c>
      <c r="EK25">
        <f t="shared" si="48"/>
        <v>31.384698693995837</v>
      </c>
      <c r="EL25">
        <f t="shared" si="48"/>
        <v>31.052526720818431</v>
      </c>
      <c r="EM25">
        <f t="shared" si="48"/>
        <v>30.720354746568567</v>
      </c>
      <c r="EN25">
        <f t="shared" si="48"/>
        <v>30.388182771244519</v>
      </c>
      <c r="EO25">
        <f t="shared" si="48"/>
        <v>30.056010794844546</v>
      </c>
      <c r="EP25">
        <f t="shared" si="48"/>
        <v>29.723838817366907</v>
      </c>
      <c r="EQ25">
        <f t="shared" si="48"/>
        <v>29.391666838809869</v>
      </c>
      <c r="ER25">
        <f t="shared" si="48"/>
        <v>29.059494859171682</v>
      </c>
      <c r="ES25">
        <f t="shared" si="48"/>
        <v>28.727322878450593</v>
      </c>
      <c r="ET25">
        <f t="shared" si="48"/>
        <v>28.395150896644861</v>
      </c>
      <c r="EU25">
        <f t="shared" si="48"/>
        <v>28.062978913752723</v>
      </c>
      <c r="EV25">
        <f t="shared" si="48"/>
        <v>27.730806929772424</v>
      </c>
      <c r="EW25">
        <f t="shared" si="48"/>
        <v>27.39863494470222</v>
      </c>
      <c r="EX25">
        <f t="shared" si="48"/>
        <v>27.066462958540328</v>
      </c>
      <c r="EY25">
        <f t="shared" si="48"/>
        <v>26.734290971284992</v>
      </c>
      <c r="EZ25">
        <f t="shared" si="44"/>
        <v>26.402118982934443</v>
      </c>
      <c r="FA25">
        <f t="shared" si="44"/>
        <v>26.069946993486916</v>
      </c>
      <c r="FB25">
        <f t="shared" si="44"/>
        <v>25.737775002940637</v>
      </c>
      <c r="FC25">
        <f t="shared" si="44"/>
        <v>25.405603011293817</v>
      </c>
      <c r="FD25">
        <f t="shared" si="44"/>
        <v>25.073431018544696</v>
      </c>
      <c r="FE25">
        <f t="shared" si="44"/>
        <v>24.741259024691477</v>
      </c>
      <c r="FF25">
        <f t="shared" si="44"/>
        <v>24.409087029732376</v>
      </c>
      <c r="FG25">
        <f t="shared" si="44"/>
        <v>24.076915033665614</v>
      </c>
      <c r="FH25">
        <f t="shared" si="44"/>
        <v>23.744743036489396</v>
      </c>
      <c r="FI25">
        <f t="shared" si="44"/>
        <v>23.412571038201932</v>
      </c>
      <c r="FJ25">
        <f t="shared" si="44"/>
        <v>23.080399038801417</v>
      </c>
      <c r="FK25">
        <f t="shared" si="44"/>
        <v>22.748227038286057</v>
      </c>
      <c r="FL25">
        <f t="shared" si="44"/>
        <v>22.416055036654051</v>
      </c>
      <c r="FM25">
        <f t="shared" si="44"/>
        <v>22.083883033903589</v>
      </c>
      <c r="FN25">
        <f t="shared" si="44"/>
        <v>21.751711030032865</v>
      </c>
      <c r="FO25">
        <f t="shared" si="45"/>
        <v>21.419539025040081</v>
      </c>
      <c r="FP25">
        <f t="shared" si="41"/>
        <v>21.087367018923395</v>
      </c>
      <c r="FQ25">
        <f t="shared" si="41"/>
        <v>20.755195011681018</v>
      </c>
      <c r="FR25">
        <f t="shared" si="41"/>
        <v>20.423023003311108</v>
      </c>
      <c r="FS25">
        <f t="shared" si="41"/>
        <v>20.090850993811856</v>
      </c>
      <c r="FT25">
        <f t="shared" si="41"/>
        <v>19.758678983181433</v>
      </c>
      <c r="FU25">
        <f t="shared" si="41"/>
        <v>19.426506971418014</v>
      </c>
      <c r="FV25">
        <f t="shared" si="41"/>
        <v>19.094334958519756</v>
      </c>
      <c r="FW25">
        <f t="shared" si="41"/>
        <v>18.762162944484835</v>
      </c>
      <c r="FX25">
        <f t="shared" si="41"/>
        <v>18.429990929311412</v>
      </c>
      <c r="FY25">
        <f t="shared" si="41"/>
        <v>18.097818912997646</v>
      </c>
      <c r="FZ25">
        <f t="shared" si="41"/>
        <v>17.765646895541689</v>
      </c>
      <c r="GA25">
        <f t="shared" si="41"/>
        <v>17.433474876941705</v>
      </c>
      <c r="GB25">
        <f t="shared" si="41"/>
        <v>17.101302857195826</v>
      </c>
      <c r="GC25">
        <f t="shared" si="41"/>
        <v>16.769130836302217</v>
      </c>
      <c r="GD25">
        <f t="shared" si="41"/>
        <v>16.436958814259011</v>
      </c>
      <c r="GE25">
        <f t="shared" si="41"/>
        <v>16.104786791064363</v>
      </c>
      <c r="GF25">
        <f t="shared" si="46"/>
        <v>15.7726147667164</v>
      </c>
      <c r="GG25">
        <f t="shared" si="46"/>
        <v>15.440442741213261</v>
      </c>
      <c r="GH25">
        <f t="shared" si="46"/>
        <v>15.108270714553079</v>
      </c>
      <c r="GI25">
        <f t="shared" si="46"/>
        <v>14.776098686733985</v>
      </c>
      <c r="GJ25">
        <f t="shared" si="46"/>
        <v>14.443926657754098</v>
      </c>
      <c r="GK25">
        <f t="shared" si="46"/>
        <v>14.111754627611546</v>
      </c>
      <c r="GL25">
        <f t="shared" si="46"/>
        <v>13.779582596304454</v>
      </c>
      <c r="GM25">
        <f t="shared" si="46"/>
        <v>13.447410563830946</v>
      </c>
      <c r="GN25">
        <f t="shared" si="46"/>
        <v>13.11523853018911</v>
      </c>
      <c r="GO25">
        <f t="shared" si="46"/>
        <v>12.783066495377085</v>
      </c>
      <c r="GP25">
        <f t="shared" si="46"/>
        <v>12.450894459392966</v>
      </c>
      <c r="GQ25">
        <f t="shared" si="46"/>
        <v>12.11872242223485</v>
      </c>
      <c r="GR25">
        <f t="shared" si="46"/>
        <v>11.78655038390086</v>
      </c>
      <c r="GS25">
        <f t="shared" si="46"/>
        <v>11.454378344389081</v>
      </c>
      <c r="GT25">
        <f t="shared" si="46"/>
        <v>11.122206303697613</v>
      </c>
      <c r="GU25">
        <f t="shared" si="46"/>
        <v>10.790034261824545</v>
      </c>
      <c r="GV25">
        <f t="shared" si="42"/>
        <v>10.457862218767964</v>
      </c>
      <c r="GW25">
        <f t="shared" si="42"/>
        <v>10.125690174525968</v>
      </c>
      <c r="GX25">
        <f t="shared" si="42"/>
        <v>9.7935181290966398</v>
      </c>
      <c r="GY25">
        <f t="shared" si="42"/>
        <v>9.4613460824780482</v>
      </c>
      <c r="GZ25">
        <f t="shared" si="42"/>
        <v>9.129174034668285</v>
      </c>
      <c r="HA25">
        <f t="shared" si="42"/>
        <v>8.7970019856654211</v>
      </c>
      <c r="HB25">
        <f t="shared" si="42"/>
        <v>8.4648299354675096</v>
      </c>
      <c r="HC25">
        <f t="shared" si="42"/>
        <v>8.1326578840726427</v>
      </c>
      <c r="HD25">
        <f t="shared" si="42"/>
        <v>7.8004858314788699</v>
      </c>
      <c r="HE25">
        <f t="shared" si="42"/>
        <v>7.4683137776842585</v>
      </c>
      <c r="HF25">
        <f t="shared" si="42"/>
        <v>7.1361417226868724</v>
      </c>
      <c r="HG25">
        <f t="shared" si="42"/>
        <v>6.8039696664847575</v>
      </c>
      <c r="HH25">
        <f t="shared" si="42"/>
        <v>6.4717976090759741</v>
      </c>
      <c r="HI25">
        <f t="shared" si="42"/>
        <v>6.1396255504585611</v>
      </c>
      <c r="HJ25">
        <f t="shared" si="42"/>
        <v>5.8074534906305821</v>
      </c>
      <c r="HK25">
        <f t="shared" si="42"/>
        <v>5.475281429590062</v>
      </c>
      <c r="HL25">
        <f t="shared" si="47"/>
        <v>5.1431093673350574</v>
      </c>
      <c r="HM25">
        <f t="shared" si="47"/>
        <v>4.8109373038635823</v>
      </c>
      <c r="HN25">
        <f t="shared" si="47"/>
        <v>4.478765239173697</v>
      </c>
      <c r="HO25">
        <f t="shared" si="47"/>
        <v>4.1465931732634083</v>
      </c>
      <c r="HP25">
        <f t="shared" si="47"/>
        <v>3.8144211061307587</v>
      </c>
      <c r="HQ25">
        <f t="shared" si="47"/>
        <v>3.4822490377737658</v>
      </c>
      <c r="HR25">
        <f t="shared" si="47"/>
        <v>3.1500769681904544</v>
      </c>
      <c r="HS25">
        <f t="shared" si="47"/>
        <v>2.8179048973788348</v>
      </c>
      <c r="HT25">
        <f t="shared" si="47"/>
        <v>2.4857328253369246</v>
      </c>
      <c r="HU25">
        <f t="shared" si="47"/>
        <v>2.1535607520627345</v>
      </c>
      <c r="HV25">
        <f t="shared" si="47"/>
        <v>1.8213886775542818</v>
      </c>
      <c r="HW25">
        <f t="shared" si="47"/>
        <v>1.4892166018095558</v>
      </c>
      <c r="HX25">
        <f t="shared" si="47"/>
        <v>1.1570445248265671</v>
      </c>
      <c r="HY25">
        <f t="shared" si="47"/>
        <v>0.82487244660331172</v>
      </c>
      <c r="HZ25">
        <f t="shared" si="47"/>
        <v>0.49270036713778964</v>
      </c>
      <c r="IA25">
        <f t="shared" si="47"/>
        <v>0.16052828642798289</v>
      </c>
      <c r="IB25">
        <f t="shared" si="43"/>
        <v>0.17164379552811582</v>
      </c>
      <c r="IC25">
        <f t="shared" si="43"/>
        <v>0.50381587873251732</v>
      </c>
      <c r="ID25">
        <f t="shared" si="43"/>
        <v>0.83598796318725022</v>
      </c>
      <c r="IE25">
        <f t="shared" si="43"/>
        <v>1.1681600488943111</v>
      </c>
      <c r="IF25">
        <f t="shared" si="43"/>
        <v>1.5003321358557606</v>
      </c>
      <c r="IG25">
        <f t="shared" si="26"/>
        <v>0.16052828642798289</v>
      </c>
      <c r="IH25">
        <f t="shared" si="29"/>
        <v>96</v>
      </c>
      <c r="II25">
        <v>23</v>
      </c>
      <c r="IJ25">
        <f t="shared" si="27"/>
        <v>0.22</v>
      </c>
      <c r="IK25" cm="1">
        <f t="array" ref="IK25">INDEX($AK$3:$EG$102,II25,IH25)</f>
        <v>31.685277966098518</v>
      </c>
      <c r="IL25">
        <f t="shared" si="28"/>
        <v>6.9707611525416739</v>
      </c>
    </row>
    <row r="26" spans="1:246" x14ac:dyDescent="0.25">
      <c r="I26">
        <v>400</v>
      </c>
      <c r="J26">
        <f>'Emission events'!AG26</f>
        <v>0</v>
      </c>
      <c r="K26">
        <f>'Emission events'!CI26</f>
        <v>0</v>
      </c>
      <c r="L26">
        <f>'Emission events'!EK26</f>
        <v>0</v>
      </c>
      <c r="M26">
        <f>'Emission events'!GM26</f>
        <v>0</v>
      </c>
      <c r="N26">
        <f>'Emission events'!IO26</f>
        <v>0</v>
      </c>
      <c r="O26">
        <f t="shared" si="3"/>
        <v>0</v>
      </c>
      <c r="R26">
        <v>400</v>
      </c>
      <c r="S26">
        <f>'Emission events'!AL26</f>
        <v>0</v>
      </c>
      <c r="T26">
        <f>'Emission events'!CN26</f>
        <v>0</v>
      </c>
      <c r="U26">
        <f>'Emission events'!EP26</f>
        <v>0</v>
      </c>
      <c r="V26">
        <f>'Emission events'!GR26</f>
        <v>0</v>
      </c>
      <c r="W26">
        <f>'Emission events'!IT26</f>
        <v>0</v>
      </c>
      <c r="X26">
        <f t="shared" si="4"/>
        <v>0</v>
      </c>
      <c r="AA26">
        <v>400</v>
      </c>
      <c r="AB26" s="7">
        <f>'Emission events'!AQ26</f>
        <v>0</v>
      </c>
      <c r="AC26" s="7">
        <f>'Emission events'!CS26</f>
        <v>0</v>
      </c>
      <c r="AD26" s="7">
        <f>'Emission events'!EU26</f>
        <v>0</v>
      </c>
      <c r="AE26" s="7">
        <f>'Emission events'!GW26</f>
        <v>0</v>
      </c>
      <c r="AF26" s="7">
        <f>'Emission events'!IY26</f>
        <v>0</v>
      </c>
      <c r="AG26">
        <f t="shared" si="5"/>
        <v>0</v>
      </c>
      <c r="AH26" s="7">
        <f t="shared" si="6"/>
        <v>0</v>
      </c>
      <c r="AJ26" s="1">
        <v>0.23</v>
      </c>
      <c r="AK26">
        <f t="shared" si="49"/>
        <v>31.650046937061237</v>
      </c>
      <c r="AL26">
        <f t="shared" si="49"/>
        <v>31.649714181357723</v>
      </c>
      <c r="AM26">
        <f t="shared" si="49"/>
        <v>31.649381424173008</v>
      </c>
      <c r="AN26">
        <f t="shared" si="49"/>
        <v>31.649048665504708</v>
      </c>
      <c r="AO26">
        <f t="shared" si="49"/>
        <v>31.648715905350421</v>
      </c>
      <c r="AP26">
        <f t="shared" si="49"/>
        <v>31.64838314370774</v>
      </c>
      <c r="AQ26">
        <f t="shared" si="49"/>
        <v>31.648050380574269</v>
      </c>
      <c r="AR26">
        <f t="shared" si="49"/>
        <v>31.647717615947588</v>
      </c>
      <c r="AS26">
        <f t="shared" si="49"/>
        <v>31.647384849825283</v>
      </c>
      <c r="AT26">
        <f t="shared" si="49"/>
        <v>31.647052082204947</v>
      </c>
      <c r="AU26">
        <f t="shared" si="50"/>
        <v>31.646719313084144</v>
      </c>
      <c r="AV26">
        <f t="shared" si="50"/>
        <v>31.646386542460458</v>
      </c>
      <c r="AW26">
        <f t="shared" si="50"/>
        <v>31.646053770331459</v>
      </c>
      <c r="AX26">
        <f t="shared" si="50"/>
        <v>31.645720996694713</v>
      </c>
      <c r="AY26">
        <f t="shared" si="50"/>
        <v>31.645388221547776</v>
      </c>
      <c r="AZ26">
        <f t="shared" si="50"/>
        <v>31.645055444888214</v>
      </c>
      <c r="BA26">
        <f t="shared" si="50"/>
        <v>31.644722666713577</v>
      </c>
      <c r="BB26">
        <f t="shared" si="50"/>
        <v>31.644389887021418</v>
      </c>
      <c r="BC26">
        <f t="shared" si="50"/>
        <v>31.644057105809289</v>
      </c>
      <c r="BD26">
        <f t="shared" si="50"/>
        <v>31.643724323074721</v>
      </c>
      <c r="BE26">
        <f t="shared" si="51"/>
        <v>31.643391538815269</v>
      </c>
      <c r="BF26">
        <f t="shared" si="51"/>
        <v>31.643058753028452</v>
      </c>
      <c r="BG26">
        <f t="shared" si="51"/>
        <v>31.642725965711801</v>
      </c>
      <c r="BH26">
        <f t="shared" si="51"/>
        <v>31.642393176862857</v>
      </c>
      <c r="BI26">
        <f t="shared" si="51"/>
        <v>31.642060386479127</v>
      </c>
      <c r="BJ26">
        <f t="shared" si="51"/>
        <v>31.641727594558148</v>
      </c>
      <c r="BK26">
        <f t="shared" si="51"/>
        <v>31.64139480109742</v>
      </c>
      <c r="BL26">
        <f t="shared" si="51"/>
        <v>31.641062006094458</v>
      </c>
      <c r="BM26">
        <f t="shared" si="51"/>
        <v>31.640729209546762</v>
      </c>
      <c r="BN26">
        <f t="shared" si="51"/>
        <v>31.640396411451853</v>
      </c>
      <c r="BO26">
        <f t="shared" si="52"/>
        <v>31.640063611807214</v>
      </c>
      <c r="BP26">
        <f t="shared" si="52"/>
        <v>31.639730810610338</v>
      </c>
      <c r="BQ26">
        <f t="shared" si="52"/>
        <v>31.639398007858734</v>
      </c>
      <c r="BR26">
        <f t="shared" si="52"/>
        <v>31.639065203549873</v>
      </c>
      <c r="BS26">
        <f t="shared" si="52"/>
        <v>31.638732397681235</v>
      </c>
      <c r="BT26">
        <f t="shared" si="52"/>
        <v>31.638399590250305</v>
      </c>
      <c r="BU26">
        <f t="shared" si="52"/>
        <v>31.638066781254562</v>
      </c>
      <c r="BV26">
        <f t="shared" si="52"/>
        <v>31.637733970691471</v>
      </c>
      <c r="BW26">
        <f t="shared" si="52"/>
        <v>31.637401158558497</v>
      </c>
      <c r="BX26">
        <f t="shared" si="52"/>
        <v>31.637068344853098</v>
      </c>
      <c r="BY26">
        <f t="shared" si="53"/>
        <v>31.636735529572746</v>
      </c>
      <c r="BZ26">
        <f t="shared" si="53"/>
        <v>31.636402712714883</v>
      </c>
      <c r="CA26">
        <f t="shared" si="53"/>
        <v>31.636069894276957</v>
      </c>
      <c r="CB26">
        <f t="shared" si="53"/>
        <v>31.635737074256426</v>
      </c>
      <c r="CC26">
        <f t="shared" si="53"/>
        <v>31.635404252650719</v>
      </c>
      <c r="CD26">
        <f t="shared" si="53"/>
        <v>31.63507142945728</v>
      </c>
      <c r="CE26">
        <f t="shared" si="53"/>
        <v>31.634738604673547</v>
      </c>
      <c r="CF26">
        <f t="shared" si="53"/>
        <v>31.634405778296934</v>
      </c>
      <c r="CG26">
        <f t="shared" si="53"/>
        <v>31.634072950324882</v>
      </c>
      <c r="CH26">
        <f t="shared" si="53"/>
        <v>31.633740120754798</v>
      </c>
      <c r="CI26">
        <f t="shared" si="54"/>
        <v>31.633407289584113</v>
      </c>
      <c r="CJ26">
        <f t="shared" si="54"/>
        <v>31.633074456810228</v>
      </c>
      <c r="CK26">
        <f t="shared" si="54"/>
        <v>31.632741622430558</v>
      </c>
      <c r="CL26">
        <f t="shared" si="54"/>
        <v>31.632408786442497</v>
      </c>
      <c r="CM26">
        <f t="shared" si="54"/>
        <v>31.632075948843458</v>
      </c>
      <c r="CN26">
        <f t="shared" si="54"/>
        <v>31.631743109630825</v>
      </c>
      <c r="CO26">
        <f t="shared" si="54"/>
        <v>31.631410268802004</v>
      </c>
      <c r="CP26">
        <f t="shared" si="54"/>
        <v>31.63107742635437</v>
      </c>
      <c r="CQ26">
        <f t="shared" si="54"/>
        <v>31.630744582285306</v>
      </c>
      <c r="CR26">
        <f t="shared" si="54"/>
        <v>31.630411736592198</v>
      </c>
      <c r="CS26">
        <f t="shared" si="55"/>
        <v>31.630078889272415</v>
      </c>
      <c r="CT26">
        <f t="shared" si="55"/>
        <v>31.629746040323322</v>
      </c>
      <c r="CU26">
        <f t="shared" si="55"/>
        <v>31.629413189742301</v>
      </c>
      <c r="CV26">
        <f t="shared" si="55"/>
        <v>31.629080337526702</v>
      </c>
      <c r="CW26">
        <f t="shared" si="55"/>
        <v>31.628747483673891</v>
      </c>
      <c r="CX26">
        <f t="shared" si="55"/>
        <v>31.628414628181204</v>
      </c>
      <c r="CY26">
        <f t="shared" si="55"/>
        <v>31.628081771046013</v>
      </c>
      <c r="CZ26">
        <f t="shared" si="55"/>
        <v>31.627748912265645</v>
      </c>
      <c r="DA26">
        <f t="shared" si="55"/>
        <v>31.627416051837443</v>
      </c>
      <c r="DB26">
        <f t="shared" si="55"/>
        <v>31.627083189758753</v>
      </c>
      <c r="DC26">
        <f t="shared" si="56"/>
        <v>31.626750326026905</v>
      </c>
      <c r="DD26">
        <f t="shared" si="56"/>
        <v>31.626417460639214</v>
      </c>
      <c r="DE26">
        <f t="shared" si="56"/>
        <v>31.62608459359301</v>
      </c>
      <c r="DF26">
        <f t="shared" si="56"/>
        <v>31.625751724885614</v>
      </c>
      <c r="DG26">
        <f t="shared" si="56"/>
        <v>31.625418854514351</v>
      </c>
      <c r="DH26">
        <f t="shared" si="56"/>
        <v>31.625085982476506</v>
      </c>
      <c r="DI26">
        <f t="shared" si="56"/>
        <v>31.624753108769404</v>
      </c>
      <c r="DJ26">
        <f t="shared" si="56"/>
        <v>31.624420233390339</v>
      </c>
      <c r="DK26">
        <f t="shared" si="56"/>
        <v>31.624087356336609</v>
      </c>
      <c r="DL26">
        <f t="shared" si="56"/>
        <v>31.623754477605509</v>
      </c>
      <c r="DM26">
        <f t="shared" si="57"/>
        <v>31.623421597194323</v>
      </c>
      <c r="DN26">
        <f t="shared" si="57"/>
        <v>31.623088715100348</v>
      </c>
      <c r="DO26">
        <f t="shared" si="57"/>
        <v>31.622755831320841</v>
      </c>
      <c r="DP26">
        <f t="shared" si="57"/>
        <v>31.622422945853099</v>
      </c>
      <c r="DQ26">
        <f t="shared" si="57"/>
        <v>31.622090058694379</v>
      </c>
      <c r="DR26">
        <f t="shared" si="57"/>
        <v>31.621757169841953</v>
      </c>
      <c r="DS26">
        <f t="shared" si="57"/>
        <v>31.621424279293077</v>
      </c>
      <c r="DT26">
        <f t="shared" si="57"/>
        <v>31.62109138704502</v>
      </c>
      <c r="DU26">
        <f t="shared" si="57"/>
        <v>31.620758493095025</v>
      </c>
      <c r="DV26">
        <f t="shared" si="57"/>
        <v>31.620425597440345</v>
      </c>
      <c r="DW26">
        <f t="shared" si="58"/>
        <v>31.620092700078224</v>
      </c>
      <c r="DX26">
        <f t="shared" si="58"/>
        <v>31.619759801005898</v>
      </c>
      <c r="DY26">
        <f t="shared" si="58"/>
        <v>31.61942690022061</v>
      </c>
      <c r="DZ26">
        <f t="shared" si="58"/>
        <v>31.619093997719585</v>
      </c>
      <c r="EA26">
        <f t="shared" si="58"/>
        <v>31.618761093500044</v>
      </c>
      <c r="EB26">
        <f t="shared" si="58"/>
        <v>31.618428187559221</v>
      </c>
      <c r="EC26">
        <f t="shared" si="58"/>
        <v>31.618095279894323</v>
      </c>
      <c r="ED26">
        <f t="shared" si="58"/>
        <v>31.617762370502572</v>
      </c>
      <c r="EE26">
        <f t="shared" si="58"/>
        <v>31.617429459381167</v>
      </c>
      <c r="EF26">
        <f t="shared" si="58"/>
        <v>31.617096546527321</v>
      </c>
      <c r="EG26">
        <f t="shared" si="58"/>
        <v>31.616763631938227</v>
      </c>
      <c r="EI26">
        <f t="shared" si="24"/>
        <v>0.23</v>
      </c>
      <c r="EJ26">
        <f t="shared" si="48"/>
        <v>31.650046937061237</v>
      </c>
      <c r="EK26">
        <f t="shared" si="48"/>
        <v>31.317874711045402</v>
      </c>
      <c r="EL26">
        <f t="shared" si="48"/>
        <v>30.985702483548366</v>
      </c>
      <c r="EM26">
        <f t="shared" si="48"/>
        <v>30.653530254567745</v>
      </c>
      <c r="EN26">
        <f t="shared" si="48"/>
        <v>30.321358024101137</v>
      </c>
      <c r="EO26">
        <f t="shared" si="48"/>
        <v>29.989185792146131</v>
      </c>
      <c r="EP26">
        <f t="shared" si="48"/>
        <v>29.657013558700339</v>
      </c>
      <c r="EQ26">
        <f t="shared" si="48"/>
        <v>29.324841323761337</v>
      </c>
      <c r="ER26">
        <f t="shared" si="48"/>
        <v>28.992669087326711</v>
      </c>
      <c r="ES26">
        <f t="shared" si="48"/>
        <v>28.660496849394054</v>
      </c>
      <c r="ET26">
        <f t="shared" si="48"/>
        <v>28.32832460996093</v>
      </c>
      <c r="EU26">
        <f t="shared" si="48"/>
        <v>27.996152369024923</v>
      </c>
      <c r="EV26">
        <f t="shared" si="48"/>
        <v>27.663980126583603</v>
      </c>
      <c r="EW26">
        <f t="shared" si="48"/>
        <v>27.331807882634536</v>
      </c>
      <c r="EX26">
        <f t="shared" si="48"/>
        <v>26.999635637175274</v>
      </c>
      <c r="EY26">
        <f t="shared" si="48"/>
        <v>26.667463390203395</v>
      </c>
      <c r="EZ26">
        <f t="shared" si="44"/>
        <v>26.335291141716432</v>
      </c>
      <c r="FA26">
        <f t="shared" si="44"/>
        <v>26.003118891711953</v>
      </c>
      <c r="FB26">
        <f t="shared" si="44"/>
        <v>25.670946640187502</v>
      </c>
      <c r="FC26">
        <f t="shared" si="44"/>
        <v>25.338774387140614</v>
      </c>
      <c r="FD26">
        <f t="shared" si="44"/>
        <v>25.00660213256884</v>
      </c>
      <c r="FE26">
        <f t="shared" si="44"/>
        <v>24.674429876469702</v>
      </c>
      <c r="FF26">
        <f t="shared" si="44"/>
        <v>24.34225761884073</v>
      </c>
      <c r="FG26">
        <f t="shared" si="44"/>
        <v>24.010085359679465</v>
      </c>
      <c r="FH26">
        <f t="shared" si="44"/>
        <v>23.677913098983414</v>
      </c>
      <c r="FI26">
        <f t="shared" si="44"/>
        <v>23.34574083675011</v>
      </c>
      <c r="FJ26">
        <f t="shared" si="44"/>
        <v>23.013568572977064</v>
      </c>
      <c r="FK26">
        <f t="shared" si="44"/>
        <v>22.681396307661778</v>
      </c>
      <c r="FL26">
        <f t="shared" si="44"/>
        <v>22.349224040801762</v>
      </c>
      <c r="FM26">
        <f t="shared" si="44"/>
        <v>22.017051772394531</v>
      </c>
      <c r="FN26">
        <f t="shared" si="44"/>
        <v>21.684879502437571</v>
      </c>
      <c r="FO26">
        <f t="shared" si="45"/>
        <v>21.352707230928374</v>
      </c>
      <c r="FP26">
        <f t="shared" si="41"/>
        <v>21.020534957864449</v>
      </c>
      <c r="FQ26">
        <f t="shared" si="41"/>
        <v>20.688362683243263</v>
      </c>
      <c r="FR26">
        <f t="shared" si="41"/>
        <v>20.356190407062307</v>
      </c>
      <c r="FS26">
        <f t="shared" si="41"/>
        <v>20.024018129319053</v>
      </c>
      <c r="FT26">
        <f t="shared" si="41"/>
        <v>19.691845850010992</v>
      </c>
      <c r="FU26">
        <f t="shared" si="41"/>
        <v>19.35967356913558</v>
      </c>
      <c r="FV26">
        <f t="shared" si="41"/>
        <v>19.027501286690281</v>
      </c>
      <c r="FW26">
        <f t="shared" si="41"/>
        <v>18.695329002672562</v>
      </c>
      <c r="FX26">
        <f t="shared" si="41"/>
        <v>18.363156717079889</v>
      </c>
      <c r="FY26">
        <f t="shared" si="41"/>
        <v>18.030984429909704</v>
      </c>
      <c r="FZ26">
        <f t="shared" si="41"/>
        <v>17.698812141159458</v>
      </c>
      <c r="GA26">
        <f t="shared" si="41"/>
        <v>17.366639850826605</v>
      </c>
      <c r="GB26">
        <f t="shared" si="41"/>
        <v>17.034467558908574</v>
      </c>
      <c r="GC26">
        <f t="shared" si="41"/>
        <v>16.702295265402817</v>
      </c>
      <c r="GD26">
        <f t="shared" si="41"/>
        <v>16.37012297030676</v>
      </c>
      <c r="GE26">
        <f t="shared" si="41"/>
        <v>16.037950673617829</v>
      </c>
      <c r="GF26">
        <f t="shared" si="46"/>
        <v>15.705778375333454</v>
      </c>
      <c r="GG26">
        <f t="shared" si="46"/>
        <v>15.373606075451047</v>
      </c>
      <c r="GH26">
        <f t="shared" si="46"/>
        <v>15.041433773968041</v>
      </c>
      <c r="GI26">
        <f t="shared" si="46"/>
        <v>14.709261470881835</v>
      </c>
      <c r="GJ26">
        <f t="shared" si="46"/>
        <v>14.377089166189844</v>
      </c>
      <c r="GK26">
        <f t="shared" si="46"/>
        <v>14.044916859889458</v>
      </c>
      <c r="GL26">
        <f t="shared" si="46"/>
        <v>13.712744551978098</v>
      </c>
      <c r="GM26">
        <f t="shared" si="46"/>
        <v>13.380572242453145</v>
      </c>
      <c r="GN26">
        <f t="shared" si="46"/>
        <v>13.048399931312002</v>
      </c>
      <c r="GO26">
        <f t="shared" si="46"/>
        <v>12.71622761855205</v>
      </c>
      <c r="GP26">
        <f t="shared" si="46"/>
        <v>12.384055304170666</v>
      </c>
      <c r="GQ26">
        <f t="shared" si="46"/>
        <v>12.051882988165232</v>
      </c>
      <c r="GR26">
        <f t="shared" si="46"/>
        <v>11.719710670533129</v>
      </c>
      <c r="GS26">
        <f t="shared" si="46"/>
        <v>11.387538351271715</v>
      </c>
      <c r="GT26">
        <f t="shared" si="46"/>
        <v>11.055366030378373</v>
      </c>
      <c r="GU26">
        <f t="shared" si="46"/>
        <v>10.723193707850452</v>
      </c>
      <c r="GV26">
        <f t="shared" si="42"/>
        <v>10.391021383685317</v>
      </c>
      <c r="GW26">
        <f t="shared" si="42"/>
        <v>10.058849057880309</v>
      </c>
      <c r="GX26">
        <f t="shared" si="42"/>
        <v>9.7266767304327963</v>
      </c>
      <c r="GY26">
        <f t="shared" si="42"/>
        <v>9.3945044013401073</v>
      </c>
      <c r="GZ26">
        <f t="shared" si="42"/>
        <v>9.0623320705995845</v>
      </c>
      <c r="HA26">
        <f t="shared" si="42"/>
        <v>8.7301597382085774</v>
      </c>
      <c r="HB26">
        <f t="shared" si="42"/>
        <v>8.3979874041644038</v>
      </c>
      <c r="HC26">
        <f t="shared" si="42"/>
        <v>8.0658150684643921</v>
      </c>
      <c r="HD26">
        <f t="shared" si="42"/>
        <v>7.7336427311058671</v>
      </c>
      <c r="HE26">
        <f t="shared" si="42"/>
        <v>7.40147039208615</v>
      </c>
      <c r="HF26">
        <f t="shared" si="42"/>
        <v>7.0692980514025656</v>
      </c>
      <c r="HG26">
        <f t="shared" si="42"/>
        <v>6.7371257090523997</v>
      </c>
      <c r="HH26">
        <f t="shared" si="42"/>
        <v>6.4049533650329735</v>
      </c>
      <c r="HI26">
        <f t="shared" si="42"/>
        <v>6.072781019341587</v>
      </c>
      <c r="HJ26">
        <f t="shared" si="42"/>
        <v>5.7406086719755365</v>
      </c>
      <c r="HK26">
        <f t="shared" si="42"/>
        <v>5.4084363229321148</v>
      </c>
      <c r="HL26">
        <f t="shared" si="47"/>
        <v>5.0762639722086078</v>
      </c>
      <c r="HM26">
        <f t="shared" si="47"/>
        <v>4.7440916198023082</v>
      </c>
      <c r="HN26">
        <f t="shared" si="47"/>
        <v>4.411919265710484</v>
      </c>
      <c r="HO26">
        <f t="shared" si="47"/>
        <v>4.0797469099304209</v>
      </c>
      <c r="HP26">
        <f t="shared" si="47"/>
        <v>3.7475745524593798</v>
      </c>
      <c r="HQ26">
        <f t="shared" si="47"/>
        <v>3.4154021932946321</v>
      </c>
      <c r="HR26">
        <f t="shared" si="47"/>
        <v>3.0832298324334353</v>
      </c>
      <c r="HS26">
        <f t="shared" si="47"/>
        <v>2.7510574698730537</v>
      </c>
      <c r="HT26">
        <f t="shared" si="47"/>
        <v>2.4188851056107374</v>
      </c>
      <c r="HU26">
        <f t="shared" si="47"/>
        <v>2.0867127396437368</v>
      </c>
      <c r="HV26">
        <f t="shared" si="47"/>
        <v>1.7545403719692949</v>
      </c>
      <c r="HW26">
        <f t="shared" si="47"/>
        <v>1.4223680025846477</v>
      </c>
      <c r="HX26">
        <f t="shared" si="47"/>
        <v>1.0901956314870347</v>
      </c>
      <c r="HY26">
        <f t="shared" si="47"/>
        <v>0.75802325867368836</v>
      </c>
      <c r="HZ26">
        <f t="shared" si="47"/>
        <v>0.42585088414183048</v>
      </c>
      <c r="IA26">
        <f t="shared" si="47"/>
        <v>9.3678507888686369E-2</v>
      </c>
      <c r="IB26">
        <f t="shared" si="43"/>
        <v>0.23849387008853284</v>
      </c>
      <c r="IC26">
        <f t="shared" si="43"/>
        <v>0.57066624979260538</v>
      </c>
      <c r="ID26">
        <f t="shared" si="43"/>
        <v>0.90283863122633434</v>
      </c>
      <c r="IE26">
        <f t="shared" si="43"/>
        <v>1.2350110143924979</v>
      </c>
      <c r="IF26">
        <f t="shared" si="43"/>
        <v>1.567183399293917</v>
      </c>
      <c r="IG26">
        <f t="shared" si="26"/>
        <v>9.3678507888686369E-2</v>
      </c>
      <c r="IH26">
        <f t="shared" si="29"/>
        <v>96</v>
      </c>
      <c r="II26">
        <v>24</v>
      </c>
      <c r="IJ26">
        <f t="shared" si="27"/>
        <v>0.23</v>
      </c>
      <c r="IK26" cm="1">
        <f t="array" ref="IK26">INDEX($AK$3:$EG$102,II26,IH26)</f>
        <v>31.618428187559221</v>
      </c>
      <c r="IL26">
        <f t="shared" si="28"/>
        <v>7.2722384831386213</v>
      </c>
    </row>
    <row r="27" spans="1:246" x14ac:dyDescent="0.25">
      <c r="I27">
        <v>405</v>
      </c>
      <c r="J27">
        <f>'Emission events'!AG27</f>
        <v>0</v>
      </c>
      <c r="K27">
        <f>'Emission events'!CI27</f>
        <v>0</v>
      </c>
      <c r="L27">
        <f>'Emission events'!EK27</f>
        <v>0</v>
      </c>
      <c r="M27">
        <f>'Emission events'!GM27</f>
        <v>0</v>
      </c>
      <c r="N27">
        <f>'Emission events'!IO27</f>
        <v>0</v>
      </c>
      <c r="O27">
        <f t="shared" si="3"/>
        <v>0</v>
      </c>
      <c r="R27">
        <v>405</v>
      </c>
      <c r="S27">
        <f>'Emission events'!AL27</f>
        <v>0</v>
      </c>
      <c r="T27">
        <f>'Emission events'!CN27</f>
        <v>0</v>
      </c>
      <c r="U27">
        <f>'Emission events'!EP27</f>
        <v>0</v>
      </c>
      <c r="V27">
        <f>'Emission events'!GR27</f>
        <v>0</v>
      </c>
      <c r="W27">
        <f>'Emission events'!IT27</f>
        <v>0</v>
      </c>
      <c r="X27">
        <f t="shared" si="4"/>
        <v>0</v>
      </c>
      <c r="AA27">
        <v>405</v>
      </c>
      <c r="AB27" s="7">
        <f>'Emission events'!AQ27</f>
        <v>0</v>
      </c>
      <c r="AC27" s="7">
        <f>'Emission events'!CS27</f>
        <v>0</v>
      </c>
      <c r="AD27" s="7">
        <f>'Emission events'!EU27</f>
        <v>0</v>
      </c>
      <c r="AE27" s="7">
        <f>'Emission events'!GW27</f>
        <v>0</v>
      </c>
      <c r="AF27" s="7">
        <f>'Emission events'!IY27</f>
        <v>0</v>
      </c>
      <c r="AG27">
        <f t="shared" si="5"/>
        <v>0</v>
      </c>
      <c r="AH27" s="7">
        <f t="shared" si="6"/>
        <v>0</v>
      </c>
      <c r="AJ27" s="1">
        <v>0.24</v>
      </c>
      <c r="AK27">
        <f t="shared" si="49"/>
        <v>31.583162996445459</v>
      </c>
      <c r="AL27">
        <f t="shared" si="49"/>
        <v>31.582829889493954</v>
      </c>
      <c r="AM27">
        <f t="shared" si="49"/>
        <v>31.582496780493418</v>
      </c>
      <c r="AN27">
        <f t="shared" si="49"/>
        <v>31.582163669440536</v>
      </c>
      <c r="AO27">
        <f t="shared" si="49"/>
        <v>31.581830556332005</v>
      </c>
      <c r="AP27">
        <f t="shared" si="49"/>
        <v>31.58149744116449</v>
      </c>
      <c r="AQ27">
        <f t="shared" si="49"/>
        <v>31.581164323934669</v>
      </c>
      <c r="AR27">
        <f t="shared" si="49"/>
        <v>31.580831204639203</v>
      </c>
      <c r="AS27">
        <f t="shared" si="49"/>
        <v>31.580498083274755</v>
      </c>
      <c r="AT27">
        <f t="shared" si="49"/>
        <v>31.580164959837973</v>
      </c>
      <c r="AU27">
        <f t="shared" si="50"/>
        <v>31.579831834325518</v>
      </c>
      <c r="AV27">
        <f t="shared" si="50"/>
        <v>31.579498706734029</v>
      </c>
      <c r="AW27">
        <f t="shared" si="50"/>
        <v>31.579165577060152</v>
      </c>
      <c r="AX27">
        <f t="shared" si="50"/>
        <v>31.578832445300506</v>
      </c>
      <c r="AY27">
        <f t="shared" si="50"/>
        <v>31.57849931145174</v>
      </c>
      <c r="AZ27">
        <f t="shared" si="50"/>
        <v>31.57816617551045</v>
      </c>
      <c r="BA27">
        <f t="shared" si="50"/>
        <v>31.577833037473273</v>
      </c>
      <c r="BB27">
        <f t="shared" si="50"/>
        <v>31.577499897336818</v>
      </c>
      <c r="BC27">
        <f t="shared" si="50"/>
        <v>31.577166755097689</v>
      </c>
      <c r="BD27">
        <f t="shared" si="50"/>
        <v>31.576833610752487</v>
      </c>
      <c r="BE27">
        <f t="shared" si="51"/>
        <v>31.576500464297801</v>
      </c>
      <c r="BF27">
        <f t="shared" si="51"/>
        <v>31.576167315730231</v>
      </c>
      <c r="BG27">
        <f t="shared" si="51"/>
        <v>31.575834165046352</v>
      </c>
      <c r="BH27">
        <f t="shared" si="51"/>
        <v>31.575501012242746</v>
      </c>
      <c r="BI27">
        <f t="shared" si="51"/>
        <v>31.575167857315996</v>
      </c>
      <c r="BJ27">
        <f t="shared" si="51"/>
        <v>31.574834700262656</v>
      </c>
      <c r="BK27">
        <f t="shared" si="51"/>
        <v>31.574501541079297</v>
      </c>
      <c r="BL27">
        <f t="shared" si="51"/>
        <v>31.574168379762472</v>
      </c>
      <c r="BM27">
        <f t="shared" si="51"/>
        <v>31.573835216308726</v>
      </c>
      <c r="BN27">
        <f t="shared" si="51"/>
        <v>31.57350205071462</v>
      </c>
      <c r="BO27">
        <f t="shared" si="52"/>
        <v>31.573168882976677</v>
      </c>
      <c r="BP27">
        <f t="shared" si="52"/>
        <v>31.57283571309144</v>
      </c>
      <c r="BQ27">
        <f t="shared" si="52"/>
        <v>31.572502541055442</v>
      </c>
      <c r="BR27">
        <f t="shared" si="52"/>
        <v>31.572169366865189</v>
      </c>
      <c r="BS27">
        <f t="shared" si="52"/>
        <v>31.571836190517217</v>
      </c>
      <c r="BT27">
        <f t="shared" si="52"/>
        <v>31.57150301200803</v>
      </c>
      <c r="BU27">
        <f t="shared" si="52"/>
        <v>31.571169831334139</v>
      </c>
      <c r="BV27">
        <f t="shared" si="52"/>
        <v>31.570836648492033</v>
      </c>
      <c r="BW27">
        <f t="shared" si="52"/>
        <v>31.570503463478222</v>
      </c>
      <c r="BX27">
        <f t="shared" si="52"/>
        <v>31.570170276289179</v>
      </c>
      <c r="BY27">
        <f t="shared" si="53"/>
        <v>31.5698370869214</v>
      </c>
      <c r="BZ27">
        <f t="shared" si="53"/>
        <v>31.569503895371358</v>
      </c>
      <c r="CA27">
        <f t="shared" si="53"/>
        <v>31.569170701635525</v>
      </c>
      <c r="CB27">
        <f t="shared" si="53"/>
        <v>31.568837505710366</v>
      </c>
      <c r="CC27">
        <f t="shared" si="53"/>
        <v>31.568504307592349</v>
      </c>
      <c r="CD27">
        <f t="shared" si="53"/>
        <v>31.568171107277919</v>
      </c>
      <c r="CE27">
        <f t="shared" si="53"/>
        <v>31.567837904763529</v>
      </c>
      <c r="CF27">
        <f t="shared" si="53"/>
        <v>31.567504700045632</v>
      </c>
      <c r="CG27">
        <f t="shared" si="53"/>
        <v>31.567171493120647</v>
      </c>
      <c r="CH27">
        <f t="shared" si="53"/>
        <v>31.566838283985021</v>
      </c>
      <c r="CI27">
        <f t="shared" si="54"/>
        <v>31.566505072635174</v>
      </c>
      <c r="CJ27">
        <f t="shared" si="54"/>
        <v>31.566171859067534</v>
      </c>
      <c r="CK27">
        <f t="shared" si="54"/>
        <v>31.565838643278507</v>
      </c>
      <c r="CL27">
        <f t="shared" si="54"/>
        <v>31.565505425264501</v>
      </c>
      <c r="CM27">
        <f t="shared" si="54"/>
        <v>31.565172205021927</v>
      </c>
      <c r="CN27">
        <f t="shared" si="54"/>
        <v>31.564838982547176</v>
      </c>
      <c r="CO27">
        <f t="shared" si="54"/>
        <v>31.564505757836642</v>
      </c>
      <c r="CP27">
        <f t="shared" si="54"/>
        <v>31.564172530886708</v>
      </c>
      <c r="CQ27">
        <f t="shared" si="54"/>
        <v>31.563839301693761</v>
      </c>
      <c r="CR27">
        <f t="shared" si="54"/>
        <v>31.563506070254164</v>
      </c>
      <c r="CS27">
        <f t="shared" si="55"/>
        <v>31.563172836564291</v>
      </c>
      <c r="CT27">
        <f t="shared" si="55"/>
        <v>31.562839600620507</v>
      </c>
      <c r="CU27">
        <f t="shared" si="55"/>
        <v>31.562506362419164</v>
      </c>
      <c r="CV27">
        <f t="shared" si="55"/>
        <v>31.562173121956615</v>
      </c>
      <c r="CW27">
        <f t="shared" si="55"/>
        <v>31.561839879229201</v>
      </c>
      <c r="CX27">
        <f t="shared" si="55"/>
        <v>31.561506634233265</v>
      </c>
      <c r="CY27">
        <f t="shared" si="55"/>
        <v>31.561173386965134</v>
      </c>
      <c r="CZ27">
        <f t="shared" si="55"/>
        <v>31.560840137421135</v>
      </c>
      <c r="DA27">
        <f t="shared" si="55"/>
        <v>31.560506885597597</v>
      </c>
      <c r="DB27">
        <f t="shared" si="55"/>
        <v>31.560173631490834</v>
      </c>
      <c r="DC27">
        <f t="shared" si="56"/>
        <v>31.559840375097146</v>
      </c>
      <c r="DD27">
        <f t="shared" si="56"/>
        <v>31.559507116412838</v>
      </c>
      <c r="DE27">
        <f t="shared" si="56"/>
        <v>31.55917385543421</v>
      </c>
      <c r="DF27">
        <f t="shared" si="56"/>
        <v>31.558840592157551</v>
      </c>
      <c r="DG27">
        <f t="shared" si="56"/>
        <v>31.558507326579154</v>
      </c>
      <c r="DH27">
        <f t="shared" si="56"/>
        <v>31.55817405869529</v>
      </c>
      <c r="DI27">
        <f t="shared" si="56"/>
        <v>31.557840788502229</v>
      </c>
      <c r="DJ27">
        <f t="shared" si="56"/>
        <v>31.557507515996246</v>
      </c>
      <c r="DK27">
        <f t="shared" si="56"/>
        <v>31.557174241173595</v>
      </c>
      <c r="DL27">
        <f t="shared" si="56"/>
        <v>31.556840964030538</v>
      </c>
      <c r="DM27">
        <f t="shared" si="57"/>
        <v>31.556507684563318</v>
      </c>
      <c r="DN27">
        <f t="shared" si="57"/>
        <v>31.556174402768185</v>
      </c>
      <c r="DO27">
        <f t="shared" si="57"/>
        <v>31.555841118641361</v>
      </c>
      <c r="DP27">
        <f t="shared" si="57"/>
        <v>31.555507832179089</v>
      </c>
      <c r="DQ27">
        <f t="shared" si="57"/>
        <v>31.555174543377596</v>
      </c>
      <c r="DR27">
        <f t="shared" si="57"/>
        <v>31.554841252233089</v>
      </c>
      <c r="DS27">
        <f t="shared" si="57"/>
        <v>31.55450795874178</v>
      </c>
      <c r="DT27">
        <f t="shared" si="57"/>
        <v>31.554174662899893</v>
      </c>
      <c r="DU27">
        <f t="shared" si="57"/>
        <v>31.553841364703612</v>
      </c>
      <c r="DV27">
        <f t="shared" si="57"/>
        <v>31.553508064149131</v>
      </c>
      <c r="DW27">
        <f t="shared" si="58"/>
        <v>31.553174761232643</v>
      </c>
      <c r="DX27">
        <f t="shared" si="58"/>
        <v>31.552841455950333</v>
      </c>
      <c r="DY27">
        <f t="shared" si="58"/>
        <v>31.552508148298369</v>
      </c>
      <c r="DZ27">
        <f t="shared" si="58"/>
        <v>31.552174838272926</v>
      </c>
      <c r="EA27">
        <f t="shared" si="58"/>
        <v>31.551841525870159</v>
      </c>
      <c r="EB27">
        <f t="shared" si="58"/>
        <v>31.551508211086229</v>
      </c>
      <c r="EC27">
        <f t="shared" si="58"/>
        <v>31.551174893917285</v>
      </c>
      <c r="ED27">
        <f t="shared" si="58"/>
        <v>31.550841574359481</v>
      </c>
      <c r="EE27">
        <f t="shared" si="58"/>
        <v>31.550508252408939</v>
      </c>
      <c r="EF27">
        <f t="shared" si="58"/>
        <v>31.550174928061807</v>
      </c>
      <c r="EG27">
        <f t="shared" si="58"/>
        <v>31.549841601314203</v>
      </c>
      <c r="EI27">
        <f t="shared" si="24"/>
        <v>0.24</v>
      </c>
      <c r="EJ27">
        <f t="shared" si="48"/>
        <v>31.583162996445459</v>
      </c>
      <c r="EK27">
        <f t="shared" si="48"/>
        <v>31.250990419181633</v>
      </c>
      <c r="EL27">
        <f t="shared" si="48"/>
        <v>30.918817839868776</v>
      </c>
      <c r="EM27">
        <f t="shared" si="48"/>
        <v>30.586645258503573</v>
      </c>
      <c r="EN27">
        <f t="shared" si="48"/>
        <v>30.25447267508272</v>
      </c>
      <c r="EO27">
        <f t="shared" si="48"/>
        <v>29.922300089602885</v>
      </c>
      <c r="EP27">
        <f t="shared" si="48"/>
        <v>29.590127502060739</v>
      </c>
      <c r="EQ27">
        <f t="shared" si="48"/>
        <v>29.257954912452952</v>
      </c>
      <c r="ER27">
        <f t="shared" si="48"/>
        <v>28.925782320776182</v>
      </c>
      <c r="ES27">
        <f t="shared" si="48"/>
        <v>28.593609727027079</v>
      </c>
      <c r="ET27">
        <f t="shared" si="48"/>
        <v>28.261437131202303</v>
      </c>
      <c r="EU27">
        <f t="shared" si="48"/>
        <v>27.929264533298493</v>
      </c>
      <c r="EV27">
        <f t="shared" si="48"/>
        <v>27.597091933312296</v>
      </c>
      <c r="EW27">
        <f t="shared" si="48"/>
        <v>27.264919331240328</v>
      </c>
      <c r="EX27">
        <f t="shared" si="48"/>
        <v>26.932746727079241</v>
      </c>
      <c r="EY27">
        <f t="shared" si="48"/>
        <v>26.600574120825627</v>
      </c>
      <c r="EZ27">
        <f t="shared" si="44"/>
        <v>26.268401512476128</v>
      </c>
      <c r="FA27">
        <f t="shared" si="44"/>
        <v>25.936228902027352</v>
      </c>
      <c r="FB27">
        <f t="shared" si="44"/>
        <v>25.604056289475903</v>
      </c>
      <c r="FC27">
        <f t="shared" si="44"/>
        <v>25.27188367481838</v>
      </c>
      <c r="FD27">
        <f t="shared" si="44"/>
        <v>24.939711058051373</v>
      </c>
      <c r="FE27">
        <f t="shared" si="44"/>
        <v>24.607538439171481</v>
      </c>
      <c r="FF27">
        <f t="shared" si="44"/>
        <v>24.275365818175281</v>
      </c>
      <c r="FG27">
        <f t="shared" si="44"/>
        <v>23.943193195059351</v>
      </c>
      <c r="FH27">
        <f t="shared" si="44"/>
        <v>23.611020569820283</v>
      </c>
      <c r="FI27">
        <f t="shared" si="44"/>
        <v>23.278847942454618</v>
      </c>
      <c r="FJ27">
        <f t="shared" si="44"/>
        <v>22.946675312958938</v>
      </c>
      <c r="FK27">
        <f t="shared" si="44"/>
        <v>22.614502681329792</v>
      </c>
      <c r="FL27">
        <f t="shared" si="44"/>
        <v>22.282330047563725</v>
      </c>
      <c r="FM27">
        <f t="shared" si="44"/>
        <v>21.950157411657301</v>
      </c>
      <c r="FN27">
        <f t="shared" si="44"/>
        <v>21.617984773607034</v>
      </c>
      <c r="FO27">
        <f t="shared" si="45"/>
        <v>21.285812133409475</v>
      </c>
      <c r="FP27">
        <f t="shared" si="41"/>
        <v>20.953639491061153</v>
      </c>
      <c r="FQ27">
        <f t="shared" si="41"/>
        <v>20.621466846558583</v>
      </c>
      <c r="FR27">
        <f t="shared" si="41"/>
        <v>20.289294199898286</v>
      </c>
      <c r="FS27">
        <f t="shared" si="41"/>
        <v>19.957121551076781</v>
      </c>
      <c r="FT27">
        <f t="shared" si="41"/>
        <v>19.624948900090565</v>
      </c>
      <c r="FU27">
        <f t="shared" si="41"/>
        <v>19.292776246936143</v>
      </c>
      <c r="FV27">
        <f t="shared" si="41"/>
        <v>18.960603591610006</v>
      </c>
      <c r="FW27">
        <f t="shared" si="41"/>
        <v>18.628430934108643</v>
      </c>
      <c r="FX27">
        <f t="shared" si="41"/>
        <v>18.296258274428542</v>
      </c>
      <c r="FY27">
        <f t="shared" si="41"/>
        <v>17.96408561256618</v>
      </c>
      <c r="FZ27">
        <f t="shared" si="41"/>
        <v>17.631912948518025</v>
      </c>
      <c r="GA27">
        <f t="shared" si="41"/>
        <v>17.299740282280546</v>
      </c>
      <c r="GB27">
        <f t="shared" si="41"/>
        <v>16.967567613850207</v>
      </c>
      <c r="GC27">
        <f t="shared" si="41"/>
        <v>16.635394943223453</v>
      </c>
      <c r="GD27">
        <f t="shared" si="41"/>
        <v>16.303222270396741</v>
      </c>
      <c r="GE27">
        <f t="shared" si="41"/>
        <v>15.971049595366525</v>
      </c>
      <c r="GF27">
        <f t="shared" si="46"/>
        <v>15.638876918129219</v>
      </c>
      <c r="GG27">
        <f t="shared" si="46"/>
        <v>15.30670423868127</v>
      </c>
      <c r="GH27">
        <f t="shared" si="46"/>
        <v>14.974531557019102</v>
      </c>
      <c r="GI27">
        <f t="shared" si="46"/>
        <v>14.642358873139141</v>
      </c>
      <c r="GJ27">
        <f t="shared" si="46"/>
        <v>14.310186187037793</v>
      </c>
      <c r="GK27">
        <f t="shared" si="46"/>
        <v>13.978013498711462</v>
      </c>
      <c r="GL27">
        <f t="shared" si="46"/>
        <v>13.645840808156567</v>
      </c>
      <c r="GM27">
        <f t="shared" si="46"/>
        <v>13.313668115369495</v>
      </c>
      <c r="GN27">
        <f t="shared" si="46"/>
        <v>12.98149542034664</v>
      </c>
      <c r="GO27">
        <f t="shared" si="46"/>
        <v>12.649322723084389</v>
      </c>
      <c r="GP27">
        <f t="shared" si="46"/>
        <v>12.317150023579121</v>
      </c>
      <c r="GQ27">
        <f t="shared" si="46"/>
        <v>11.984977321827198</v>
      </c>
      <c r="GR27">
        <f t="shared" si="46"/>
        <v>11.652804617825005</v>
      </c>
      <c r="GS27">
        <f t="shared" si="46"/>
        <v>11.320631911568899</v>
      </c>
      <c r="GT27">
        <f t="shared" si="46"/>
        <v>10.988459203055235</v>
      </c>
      <c r="GU27">
        <f t="shared" si="46"/>
        <v>10.656286492280366</v>
      </c>
      <c r="GV27">
        <f t="shared" si="42"/>
        <v>10.324113779240626</v>
      </c>
      <c r="GW27">
        <f t="shared" si="42"/>
        <v>9.9919410639323694</v>
      </c>
      <c r="GX27">
        <f t="shared" si="42"/>
        <v>9.6597683463519175</v>
      </c>
      <c r="GY27">
        <f t="shared" si="42"/>
        <v>9.3275956264955973</v>
      </c>
      <c r="GZ27">
        <f t="shared" si="42"/>
        <v>8.9954229043597387</v>
      </c>
      <c r="HA27">
        <f t="shared" si="42"/>
        <v>8.6632501799406576</v>
      </c>
      <c r="HB27">
        <f t="shared" si="42"/>
        <v>8.331077453234645</v>
      </c>
      <c r="HC27">
        <f t="shared" si="42"/>
        <v>7.9989047242380167</v>
      </c>
      <c r="HD27">
        <f t="shared" si="42"/>
        <v>7.6667319929470672</v>
      </c>
      <c r="HE27">
        <f t="shared" si="42"/>
        <v>7.3345592593580875</v>
      </c>
      <c r="HF27">
        <f t="shared" si="42"/>
        <v>7.0023865234673686</v>
      </c>
      <c r="HG27">
        <f t="shared" si="42"/>
        <v>6.6702137852711836</v>
      </c>
      <c r="HH27">
        <f t="shared" si="42"/>
        <v>6.3380410447657987</v>
      </c>
      <c r="HI27">
        <f t="shared" si="42"/>
        <v>6.0058683019474941</v>
      </c>
      <c r="HJ27">
        <f t="shared" si="42"/>
        <v>5.6736955568125218</v>
      </c>
      <c r="HK27">
        <f t="shared" si="42"/>
        <v>5.3415228093571443</v>
      </c>
      <c r="HL27">
        <f t="shared" si="47"/>
        <v>5.0093500595776028</v>
      </c>
      <c r="HM27">
        <f t="shared" si="47"/>
        <v>4.6771773074701457</v>
      </c>
      <c r="HN27">
        <f t="shared" si="47"/>
        <v>4.3450045530310035</v>
      </c>
      <c r="HO27">
        <f t="shared" si="47"/>
        <v>4.0128317962564104</v>
      </c>
      <c r="HP27">
        <f t="shared" si="47"/>
        <v>3.6806590371425969</v>
      </c>
      <c r="HQ27">
        <f t="shared" si="47"/>
        <v>3.3484862756857687</v>
      </c>
      <c r="HR27">
        <f t="shared" si="47"/>
        <v>3.0163135118821387</v>
      </c>
      <c r="HS27">
        <f t="shared" si="47"/>
        <v>2.6841407457279267</v>
      </c>
      <c r="HT27">
        <f t="shared" si="47"/>
        <v>2.3519679772193243</v>
      </c>
      <c r="HU27">
        <f t="shared" si="47"/>
        <v>2.0197952063525229</v>
      </c>
      <c r="HV27">
        <f t="shared" si="47"/>
        <v>1.687622433123714</v>
      </c>
      <c r="HW27">
        <f t="shared" si="47"/>
        <v>1.355449657529082</v>
      </c>
      <c r="HX27">
        <f t="shared" si="47"/>
        <v>1.0232768795647935</v>
      </c>
      <c r="HY27">
        <f t="shared" si="47"/>
        <v>0.69110409922702942</v>
      </c>
      <c r="HZ27">
        <f t="shared" si="47"/>
        <v>0.35893131651194565</v>
      </c>
      <c r="IA27">
        <f t="shared" si="47"/>
        <v>2.675853141569462E-2</v>
      </c>
      <c r="IB27">
        <f t="shared" si="43"/>
        <v>0.30541425606557127</v>
      </c>
      <c r="IC27">
        <f t="shared" si="43"/>
        <v>0.63758704593569604</v>
      </c>
      <c r="ID27">
        <f t="shared" si="43"/>
        <v>0.96975983819856282</v>
      </c>
      <c r="IE27">
        <f t="shared" si="43"/>
        <v>1.3019326328580121</v>
      </c>
      <c r="IF27">
        <f t="shared" si="43"/>
        <v>1.6341054299179412</v>
      </c>
      <c r="IG27">
        <f t="shared" si="26"/>
        <v>2.675853141569462E-2</v>
      </c>
      <c r="IH27">
        <f t="shared" si="29"/>
        <v>96</v>
      </c>
      <c r="II27">
        <v>25</v>
      </c>
      <c r="IJ27">
        <f t="shared" si="27"/>
        <v>0.24</v>
      </c>
      <c r="IK27" cm="1">
        <f t="array" ref="IK27">INDEX($AK$3:$EG$102,II27,IH27)</f>
        <v>31.551508211086229</v>
      </c>
      <c r="IL27">
        <f t="shared" si="28"/>
        <v>7.5723619706606948</v>
      </c>
    </row>
    <row r="28" spans="1:246" x14ac:dyDescent="0.25">
      <c r="C28" s="8"/>
      <c r="I28">
        <v>410</v>
      </c>
      <c r="J28">
        <f>'Emission events'!AG28</f>
        <v>0</v>
      </c>
      <c r="K28">
        <f>'Emission events'!CI28</f>
        <v>0</v>
      </c>
      <c r="L28">
        <f>'Emission events'!EK28</f>
        <v>0</v>
      </c>
      <c r="M28">
        <f>'Emission events'!GM28</f>
        <v>0</v>
      </c>
      <c r="N28">
        <f>'Emission events'!IO28</f>
        <v>0</v>
      </c>
      <c r="O28">
        <f t="shared" si="3"/>
        <v>0</v>
      </c>
      <c r="R28">
        <v>410</v>
      </c>
      <c r="S28">
        <f>'Emission events'!AL28</f>
        <v>0</v>
      </c>
      <c r="T28">
        <f>'Emission events'!CN28</f>
        <v>0</v>
      </c>
      <c r="U28">
        <f>'Emission events'!EP28</f>
        <v>0</v>
      </c>
      <c r="V28">
        <f>'Emission events'!GR28</f>
        <v>0</v>
      </c>
      <c r="W28">
        <f>'Emission events'!IT28</f>
        <v>0</v>
      </c>
      <c r="X28">
        <f t="shared" si="4"/>
        <v>0</v>
      </c>
      <c r="AA28">
        <v>410</v>
      </c>
      <c r="AB28" s="7">
        <f>'Emission events'!AQ28</f>
        <v>0</v>
      </c>
      <c r="AC28" s="7">
        <f>'Emission events'!CS28</f>
        <v>0</v>
      </c>
      <c r="AD28" s="7">
        <f>'Emission events'!EU28</f>
        <v>0</v>
      </c>
      <c r="AE28" s="7">
        <f>'Emission events'!GW28</f>
        <v>0</v>
      </c>
      <c r="AF28" s="7">
        <f>'Emission events'!IY28</f>
        <v>0</v>
      </c>
      <c r="AG28">
        <f t="shared" si="5"/>
        <v>0</v>
      </c>
      <c r="AH28" s="7">
        <f t="shared" si="6"/>
        <v>0</v>
      </c>
      <c r="AJ28" s="1">
        <v>0.25</v>
      </c>
      <c r="AK28">
        <f t="shared" si="49"/>
        <v>31.516195761491343</v>
      </c>
      <c r="AL28">
        <f t="shared" si="49"/>
        <v>31.515862168637092</v>
      </c>
      <c r="AM28">
        <f t="shared" si="49"/>
        <v>31.515528572948298</v>
      </c>
      <c r="AN28">
        <f t="shared" si="49"/>
        <v>31.515194974420375</v>
      </c>
      <c r="AO28">
        <f t="shared" si="49"/>
        <v>31.514861373048731</v>
      </c>
      <c r="AP28">
        <f t="shared" si="49"/>
        <v>31.514527768828785</v>
      </c>
      <c r="AQ28">
        <f t="shared" si="49"/>
        <v>31.51419416175591</v>
      </c>
      <c r="AR28">
        <f t="shared" si="49"/>
        <v>31.513860551825509</v>
      </c>
      <c r="AS28">
        <f t="shared" si="49"/>
        <v>31.513526939032968</v>
      </c>
      <c r="AT28">
        <f t="shared" si="49"/>
        <v>31.513193323373638</v>
      </c>
      <c r="AU28">
        <f t="shared" si="50"/>
        <v>31.512859704842899</v>
      </c>
      <c r="AV28">
        <f t="shared" si="50"/>
        <v>31.512526083436111</v>
      </c>
      <c r="AW28">
        <f t="shared" si="50"/>
        <v>31.512192459148618</v>
      </c>
      <c r="AX28">
        <f t="shared" si="50"/>
        <v>31.511858831975768</v>
      </c>
      <c r="AY28">
        <f t="shared" si="50"/>
        <v>31.511525201912896</v>
      </c>
      <c r="AZ28">
        <f t="shared" si="50"/>
        <v>31.511191568955319</v>
      </c>
      <c r="BA28">
        <f t="shared" si="50"/>
        <v>31.510857933098372</v>
      </c>
      <c r="BB28">
        <f t="shared" si="50"/>
        <v>31.510524294337358</v>
      </c>
      <c r="BC28">
        <f t="shared" si="50"/>
        <v>31.510190652667589</v>
      </c>
      <c r="BD28">
        <f t="shared" si="50"/>
        <v>31.50985700808436</v>
      </c>
      <c r="BE28">
        <f t="shared" si="51"/>
        <v>31.509523360582971</v>
      </c>
      <c r="BF28">
        <f t="shared" si="51"/>
        <v>31.509189710158683</v>
      </c>
      <c r="BG28">
        <f t="shared" si="51"/>
        <v>31.508856056806781</v>
      </c>
      <c r="BH28">
        <f t="shared" si="51"/>
        <v>31.508522400522541</v>
      </c>
      <c r="BI28">
        <f t="shared" si="51"/>
        <v>31.508188741301208</v>
      </c>
      <c r="BJ28">
        <f t="shared" si="51"/>
        <v>31.50785507913805</v>
      </c>
      <c r="BK28">
        <f t="shared" si="51"/>
        <v>31.507521414028297</v>
      </c>
      <c r="BL28">
        <f t="shared" si="51"/>
        <v>31.507187745967187</v>
      </c>
      <c r="BM28">
        <f t="shared" si="51"/>
        <v>31.506854074949956</v>
      </c>
      <c r="BN28">
        <f t="shared" si="51"/>
        <v>31.506520400971823</v>
      </c>
      <c r="BO28">
        <f t="shared" si="52"/>
        <v>31.506186724027998</v>
      </c>
      <c r="BP28">
        <f t="shared" si="52"/>
        <v>31.505853044113692</v>
      </c>
      <c r="BQ28">
        <f t="shared" si="52"/>
        <v>31.505519361224096</v>
      </c>
      <c r="BR28">
        <f t="shared" si="52"/>
        <v>31.505185675354408</v>
      </c>
      <c r="BS28">
        <f t="shared" si="52"/>
        <v>31.504851986499798</v>
      </c>
      <c r="BT28">
        <f t="shared" si="52"/>
        <v>31.504518294655451</v>
      </c>
      <c r="BU28">
        <f t="shared" si="52"/>
        <v>31.504184599816536</v>
      </c>
      <c r="BV28">
        <f t="shared" si="52"/>
        <v>31.5038509019782</v>
      </c>
      <c r="BW28">
        <f t="shared" si="52"/>
        <v>31.503517201135608</v>
      </c>
      <c r="BX28">
        <f t="shared" si="52"/>
        <v>31.503183497283892</v>
      </c>
      <c r="BY28">
        <f t="shared" si="53"/>
        <v>31.502849790418196</v>
      </c>
      <c r="BZ28">
        <f t="shared" si="53"/>
        <v>31.502516080533638</v>
      </c>
      <c r="CA28">
        <f t="shared" si="53"/>
        <v>31.502182367625345</v>
      </c>
      <c r="CB28">
        <f t="shared" si="53"/>
        <v>31.501848651688427</v>
      </c>
      <c r="CC28">
        <f t="shared" si="53"/>
        <v>31.501514932717988</v>
      </c>
      <c r="CD28">
        <f t="shared" si="53"/>
        <v>31.501181210709131</v>
      </c>
      <c r="CE28">
        <f t="shared" si="53"/>
        <v>31.50084748565693</v>
      </c>
      <c r="CF28">
        <f t="shared" si="53"/>
        <v>31.500513757556472</v>
      </c>
      <c r="CG28">
        <f t="shared" si="53"/>
        <v>31.500180026402827</v>
      </c>
      <c r="CH28">
        <f t="shared" si="53"/>
        <v>31.499846292191062</v>
      </c>
      <c r="CI28">
        <f t="shared" si="54"/>
        <v>31.499512554916233</v>
      </c>
      <c r="CJ28">
        <f t="shared" si="54"/>
        <v>31.499178814573398</v>
      </c>
      <c r="CK28">
        <f t="shared" si="54"/>
        <v>31.498845071157575</v>
      </c>
      <c r="CL28">
        <f t="shared" si="54"/>
        <v>31.498511324663809</v>
      </c>
      <c r="CM28">
        <f t="shared" si="54"/>
        <v>31.498177575087126</v>
      </c>
      <c r="CN28">
        <f t="shared" si="54"/>
        <v>31.497843822422539</v>
      </c>
      <c r="CO28">
        <f t="shared" si="54"/>
        <v>31.49751006666505</v>
      </c>
      <c r="CP28">
        <f t="shared" si="54"/>
        <v>31.497176307809678</v>
      </c>
      <c r="CQ28">
        <f t="shared" si="54"/>
        <v>31.496842545851397</v>
      </c>
      <c r="CR28">
        <f t="shared" si="54"/>
        <v>31.496508780785188</v>
      </c>
      <c r="CS28">
        <f t="shared" si="55"/>
        <v>31.496175012606042</v>
      </c>
      <c r="CT28">
        <f t="shared" si="55"/>
        <v>31.49584124130892</v>
      </c>
      <c r="CU28">
        <f t="shared" si="55"/>
        <v>31.495507466888778</v>
      </c>
      <c r="CV28">
        <f t="shared" si="55"/>
        <v>31.495173689340575</v>
      </c>
      <c r="CW28">
        <f t="shared" si="55"/>
        <v>31.494839908659245</v>
      </c>
      <c r="CX28">
        <f t="shared" si="55"/>
        <v>31.494506124839724</v>
      </c>
      <c r="CY28">
        <f t="shared" si="55"/>
        <v>31.494172337876947</v>
      </c>
      <c r="CZ28">
        <f t="shared" si="55"/>
        <v>31.493838547765826</v>
      </c>
      <c r="DA28">
        <f t="shared" si="55"/>
        <v>31.493504754501267</v>
      </c>
      <c r="DB28">
        <f t="shared" si="55"/>
        <v>31.493170958078192</v>
      </c>
      <c r="DC28">
        <f t="shared" si="56"/>
        <v>31.492837158491472</v>
      </c>
      <c r="DD28">
        <f t="shared" si="56"/>
        <v>31.492503355735995</v>
      </c>
      <c r="DE28">
        <f t="shared" si="56"/>
        <v>31.492169549806651</v>
      </c>
      <c r="DF28">
        <f t="shared" si="56"/>
        <v>31.491835740698303</v>
      </c>
      <c r="DG28">
        <f t="shared" si="56"/>
        <v>31.491501928405814</v>
      </c>
      <c r="DH28">
        <f t="shared" si="56"/>
        <v>31.491168112924036</v>
      </c>
      <c r="DI28">
        <f t="shared" si="56"/>
        <v>31.490834294247804</v>
      </c>
      <c r="DJ28">
        <f t="shared" si="56"/>
        <v>31.490500472371963</v>
      </c>
      <c r="DK28">
        <f t="shared" si="56"/>
        <v>31.490166647291339</v>
      </c>
      <c r="DL28">
        <f t="shared" si="56"/>
        <v>31.489832819000753</v>
      </c>
      <c r="DM28">
        <f t="shared" si="57"/>
        <v>31.489498987495011</v>
      </c>
      <c r="DN28">
        <f t="shared" si="57"/>
        <v>31.489165152768919</v>
      </c>
      <c r="DO28">
        <f t="shared" si="57"/>
        <v>31.488831314817272</v>
      </c>
      <c r="DP28">
        <f t="shared" si="57"/>
        <v>31.488497473634848</v>
      </c>
      <c r="DQ28">
        <f t="shared" si="57"/>
        <v>31.488163629216434</v>
      </c>
      <c r="DR28">
        <f t="shared" si="57"/>
        <v>31.487829781556787</v>
      </c>
      <c r="DS28">
        <f t="shared" si="57"/>
        <v>31.487495930650677</v>
      </c>
      <c r="DT28">
        <f t="shared" si="57"/>
        <v>31.487162076492854</v>
      </c>
      <c r="DU28">
        <f t="shared" si="57"/>
        <v>31.486828219078063</v>
      </c>
      <c r="DV28">
        <f t="shared" si="57"/>
        <v>31.486494358401039</v>
      </c>
      <c r="DW28">
        <f t="shared" si="58"/>
        <v>31.486160494456499</v>
      </c>
      <c r="DX28">
        <f t="shared" si="58"/>
        <v>31.485826627239163</v>
      </c>
      <c r="DY28">
        <f t="shared" si="58"/>
        <v>31.485492756743746</v>
      </c>
      <c r="DZ28">
        <f t="shared" si="58"/>
        <v>31.485158882964946</v>
      </c>
      <c r="EA28">
        <f t="shared" si="58"/>
        <v>31.484825005897459</v>
      </c>
      <c r="EB28">
        <f t="shared" si="58"/>
        <v>31.484491125535964</v>
      </c>
      <c r="EC28">
        <f t="shared" si="58"/>
        <v>31.484157241875142</v>
      </c>
      <c r="ED28">
        <f t="shared" si="58"/>
        <v>31.483823354909642</v>
      </c>
      <c r="EE28">
        <f t="shared" si="58"/>
        <v>31.483489464634143</v>
      </c>
      <c r="EF28">
        <f t="shared" si="58"/>
        <v>31.483155571043284</v>
      </c>
      <c r="EG28">
        <f t="shared" si="58"/>
        <v>31.482821674131706</v>
      </c>
      <c r="EI28">
        <f t="shared" si="24"/>
        <v>0.25</v>
      </c>
      <c r="EJ28">
        <f t="shared" si="48"/>
        <v>31.516195761491343</v>
      </c>
      <c r="EK28">
        <f t="shared" si="48"/>
        <v>31.184022698324771</v>
      </c>
      <c r="EL28">
        <f t="shared" si="48"/>
        <v>30.851849632323656</v>
      </c>
      <c r="EM28">
        <f t="shared" si="48"/>
        <v>30.519676563483412</v>
      </c>
      <c r="EN28">
        <f t="shared" si="48"/>
        <v>30.187503491799447</v>
      </c>
      <c r="EO28">
        <f t="shared" si="48"/>
        <v>29.855330417267176</v>
      </c>
      <c r="EP28">
        <f t="shared" si="48"/>
        <v>29.52315733988198</v>
      </c>
      <c r="EQ28">
        <f t="shared" si="48"/>
        <v>29.190984259639258</v>
      </c>
      <c r="ER28">
        <f t="shared" si="48"/>
        <v>28.858811176534395</v>
      </c>
      <c r="ES28">
        <f t="shared" si="48"/>
        <v>28.526638090562745</v>
      </c>
      <c r="ET28">
        <f t="shared" si="48"/>
        <v>28.194465001719685</v>
      </c>
      <c r="EU28">
        <f t="shared" si="48"/>
        <v>27.862291910000575</v>
      </c>
      <c r="EV28">
        <f t="shared" si="48"/>
        <v>27.530118815400762</v>
      </c>
      <c r="EW28">
        <f t="shared" si="48"/>
        <v>27.197945717915591</v>
      </c>
      <c r="EX28">
        <f t="shared" si="48"/>
        <v>26.865772617540394</v>
      </c>
      <c r="EY28">
        <f t="shared" si="48"/>
        <v>26.533599514270499</v>
      </c>
      <c r="EZ28">
        <f t="shared" si="44"/>
        <v>26.201426408101227</v>
      </c>
      <c r="FA28">
        <f t="shared" si="44"/>
        <v>25.869253299027893</v>
      </c>
      <c r="FB28">
        <f t="shared" si="44"/>
        <v>25.537080187045802</v>
      </c>
      <c r="FC28">
        <f t="shared" si="44"/>
        <v>25.204907072150252</v>
      </c>
      <c r="FD28">
        <f t="shared" si="44"/>
        <v>24.872733954336542</v>
      </c>
      <c r="FE28">
        <f t="shared" si="44"/>
        <v>24.540560833599933</v>
      </c>
      <c r="FF28">
        <f t="shared" si="44"/>
        <v>24.20838770993571</v>
      </c>
      <c r="FG28">
        <f t="shared" si="44"/>
        <v>23.876214583339149</v>
      </c>
      <c r="FH28">
        <f t="shared" si="44"/>
        <v>23.544041453805495</v>
      </c>
      <c r="FI28">
        <f t="shared" si="44"/>
        <v>23.211868321330016</v>
      </c>
      <c r="FJ28">
        <f t="shared" si="44"/>
        <v>22.879695185907941</v>
      </c>
      <c r="FK28">
        <f t="shared" si="44"/>
        <v>22.547522047534507</v>
      </c>
      <c r="FL28">
        <f t="shared" si="44"/>
        <v>22.215348906204955</v>
      </c>
      <c r="FM28">
        <f t="shared" si="44"/>
        <v>21.883175761914501</v>
      </c>
      <c r="FN28">
        <f t="shared" si="44"/>
        <v>21.551002614658355</v>
      </c>
      <c r="FO28">
        <f t="shared" si="45"/>
        <v>21.218829464431728</v>
      </c>
      <c r="FP28">
        <f t="shared" si="41"/>
        <v>20.886656311229807</v>
      </c>
      <c r="FQ28">
        <f t="shared" si="41"/>
        <v>20.554483155047798</v>
      </c>
      <c r="FR28">
        <f t="shared" si="41"/>
        <v>20.22230999588087</v>
      </c>
      <c r="FS28">
        <f t="shared" si="41"/>
        <v>19.890136833724199</v>
      </c>
      <c r="FT28">
        <f t="shared" si="41"/>
        <v>19.557963668572967</v>
      </c>
      <c r="FU28">
        <f t="shared" si="41"/>
        <v>19.225790500422306</v>
      </c>
      <c r="FV28">
        <f t="shared" si="41"/>
        <v>18.893617329267393</v>
      </c>
      <c r="FW28">
        <f t="shared" si="41"/>
        <v>18.561444155103356</v>
      </c>
      <c r="FX28">
        <f t="shared" si="41"/>
        <v>18.229270977925339</v>
      </c>
      <c r="FY28">
        <f t="shared" si="41"/>
        <v>17.89709779772846</v>
      </c>
      <c r="FZ28">
        <f t="shared" si="41"/>
        <v>17.564924614507845</v>
      </c>
      <c r="GA28">
        <f t="shared" si="41"/>
        <v>17.232751428258606</v>
      </c>
      <c r="GB28">
        <f t="shared" si="41"/>
        <v>16.900578238975847</v>
      </c>
      <c r="GC28">
        <f t="shared" si="41"/>
        <v>16.568405046654668</v>
      </c>
      <c r="GD28">
        <f t="shared" si="41"/>
        <v>16.236231851290142</v>
      </c>
      <c r="GE28">
        <f t="shared" si="41"/>
        <v>15.904058652877366</v>
      </c>
      <c r="GF28">
        <f t="shared" si="46"/>
        <v>15.571885451411399</v>
      </c>
      <c r="GG28">
        <f t="shared" si="46"/>
        <v>15.239712246887311</v>
      </c>
      <c r="GH28">
        <f t="shared" si="46"/>
        <v>14.907539039300161</v>
      </c>
      <c r="GI28">
        <f t="shared" si="46"/>
        <v>14.575365828645005</v>
      </c>
      <c r="GJ28">
        <f t="shared" si="46"/>
        <v>14.243192614916861</v>
      </c>
      <c r="GK28">
        <f t="shared" si="46"/>
        <v>13.911019398110771</v>
      </c>
      <c r="GL28">
        <f t="shared" si="46"/>
        <v>13.578846178221767</v>
      </c>
      <c r="GM28">
        <f t="shared" si="46"/>
        <v>13.246672955244858</v>
      </c>
      <c r="GN28">
        <f t="shared" si="46"/>
        <v>12.914499729175049</v>
      </c>
      <c r="GO28">
        <f t="shared" si="46"/>
        <v>12.582326500007358</v>
      </c>
      <c r="GP28">
        <f t="shared" si="46"/>
        <v>12.250153267736756</v>
      </c>
      <c r="GQ28">
        <f t="shared" si="46"/>
        <v>11.917980032358223</v>
      </c>
      <c r="GR28">
        <f t="shared" si="46"/>
        <v>11.585806793866755</v>
      </c>
      <c r="GS28">
        <f t="shared" si="46"/>
        <v>11.253633552257313</v>
      </c>
      <c r="GT28">
        <f t="shared" si="46"/>
        <v>10.92146030752485</v>
      </c>
      <c r="GU28">
        <f t="shared" si="46"/>
        <v>10.589287059664326</v>
      </c>
      <c r="GV28">
        <f t="shared" si="42"/>
        <v>10.25711380867067</v>
      </c>
      <c r="GW28">
        <f t="shared" si="42"/>
        <v>9.9249405545388285</v>
      </c>
      <c r="GX28">
        <f t="shared" si="42"/>
        <v>9.5927672972637303</v>
      </c>
      <c r="GY28">
        <f t="shared" si="42"/>
        <v>9.2605940368402884</v>
      </c>
      <c r="GZ28">
        <f t="shared" si="42"/>
        <v>8.928420773263408</v>
      </c>
      <c r="HA28">
        <f t="shared" si="42"/>
        <v>8.5962475065280159</v>
      </c>
      <c r="HB28">
        <f t="shared" si="42"/>
        <v>8.2640742366289714</v>
      </c>
      <c r="HC28">
        <f t="shared" si="42"/>
        <v>7.9319009635611728</v>
      </c>
      <c r="HD28">
        <f t="shared" si="42"/>
        <v>7.5997276873195077</v>
      </c>
      <c r="HE28">
        <f t="shared" si="42"/>
        <v>7.2675544078988388</v>
      </c>
      <c r="HF28">
        <f t="shared" si="42"/>
        <v>6.9353811252940289</v>
      </c>
      <c r="HG28">
        <f t="shared" si="42"/>
        <v>6.6032078394999303</v>
      </c>
      <c r="HH28">
        <f t="shared" si="42"/>
        <v>6.2710345505113736</v>
      </c>
      <c r="HI28">
        <f t="shared" si="42"/>
        <v>5.938861258323211</v>
      </c>
      <c r="HJ28">
        <f t="shared" si="42"/>
        <v>5.6066879629302662</v>
      </c>
      <c r="HK28">
        <f t="shared" si="42"/>
        <v>5.2745146643273593</v>
      </c>
      <c r="HL28">
        <f t="shared" si="47"/>
        <v>4.9423413625092962</v>
      </c>
      <c r="HM28">
        <f t="shared" si="47"/>
        <v>4.6101680574708794</v>
      </c>
      <c r="HN28">
        <f t="shared" si="47"/>
        <v>4.2779947492069148</v>
      </c>
      <c r="HO28">
        <f t="shared" si="47"/>
        <v>3.9458214377121692</v>
      </c>
      <c r="HP28">
        <f t="shared" si="47"/>
        <v>3.6136481229814343</v>
      </c>
      <c r="HQ28">
        <f t="shared" si="47"/>
        <v>3.2814748050094664</v>
      </c>
      <c r="HR28">
        <f t="shared" si="47"/>
        <v>2.9493014837910358</v>
      </c>
      <c r="HS28">
        <f t="shared" si="47"/>
        <v>2.6171281593208882</v>
      </c>
      <c r="HT28">
        <f t="shared" si="47"/>
        <v>2.284954831593776</v>
      </c>
      <c r="HU28">
        <f t="shared" si="47"/>
        <v>1.9527815006044307</v>
      </c>
      <c r="HV28">
        <f t="shared" si="47"/>
        <v>1.6206081663475693</v>
      </c>
      <c r="HW28">
        <f t="shared" si="47"/>
        <v>1.2884348288179126</v>
      </c>
      <c r="HX28">
        <f t="shared" si="47"/>
        <v>0.95626148801017052</v>
      </c>
      <c r="HY28">
        <f t="shared" si="47"/>
        <v>0.62408814391904954</v>
      </c>
      <c r="HZ28">
        <f t="shared" si="47"/>
        <v>0.29191479653924546</v>
      </c>
      <c r="IA28">
        <f t="shared" si="47"/>
        <v>4.0258554134570801E-2</v>
      </c>
      <c r="IB28">
        <f t="shared" si="43"/>
        <v>0.37243190810771409</v>
      </c>
      <c r="IC28">
        <f t="shared" si="43"/>
        <v>0.70460526538553481</v>
      </c>
      <c r="ID28">
        <f t="shared" si="43"/>
        <v>1.0367786259733585</v>
      </c>
      <c r="IE28">
        <f t="shared" si="43"/>
        <v>1.3689519898765354</v>
      </c>
      <c r="IF28">
        <f t="shared" si="43"/>
        <v>1.7011253571004374</v>
      </c>
      <c r="IG28">
        <f t="shared" si="26"/>
        <v>4.0258554134570801E-2</v>
      </c>
      <c r="IH28">
        <f t="shared" si="29"/>
        <v>96</v>
      </c>
      <c r="II28">
        <v>26</v>
      </c>
      <c r="IJ28">
        <f t="shared" si="27"/>
        <v>0.25</v>
      </c>
      <c r="IK28" cm="1">
        <f t="array" ref="IK28">INDEX($AK$3:$EG$102,II28,IH28)</f>
        <v>31.484491125535964</v>
      </c>
      <c r="IL28">
        <f t="shared" si="28"/>
        <v>7.871122781383991</v>
      </c>
    </row>
    <row r="29" spans="1:246" x14ac:dyDescent="0.25">
      <c r="I29">
        <v>415</v>
      </c>
      <c r="J29">
        <f>'Emission events'!AG29</f>
        <v>0</v>
      </c>
      <c r="K29">
        <f>'Emission events'!CI29</f>
        <v>0</v>
      </c>
      <c r="L29">
        <f>'Emission events'!EK29</f>
        <v>0</v>
      </c>
      <c r="M29">
        <f>'Emission events'!GM29</f>
        <v>0</v>
      </c>
      <c r="N29">
        <f>'Emission events'!IO29</f>
        <v>0</v>
      </c>
      <c r="O29">
        <f t="shared" si="3"/>
        <v>0</v>
      </c>
      <c r="R29">
        <v>415</v>
      </c>
      <c r="S29">
        <f>'Emission events'!AL29</f>
        <v>0</v>
      </c>
      <c r="T29">
        <f>'Emission events'!CN29</f>
        <v>0</v>
      </c>
      <c r="U29">
        <f>'Emission events'!EP29</f>
        <v>0</v>
      </c>
      <c r="V29">
        <f>'Emission events'!GR29</f>
        <v>0</v>
      </c>
      <c r="W29">
        <f>'Emission events'!IT29</f>
        <v>0</v>
      </c>
      <c r="X29">
        <f t="shared" si="4"/>
        <v>0</v>
      </c>
      <c r="AA29">
        <v>415</v>
      </c>
      <c r="AB29" s="7">
        <f>'Emission events'!AQ29</f>
        <v>0</v>
      </c>
      <c r="AC29" s="7">
        <f>'Emission events'!CS29</f>
        <v>0</v>
      </c>
      <c r="AD29" s="7">
        <f>'Emission events'!EU29</f>
        <v>0</v>
      </c>
      <c r="AE29" s="7">
        <f>'Emission events'!GW29</f>
        <v>0</v>
      </c>
      <c r="AF29" s="7">
        <f>'Emission events'!IY29</f>
        <v>0</v>
      </c>
      <c r="AG29">
        <f t="shared" si="5"/>
        <v>0</v>
      </c>
      <c r="AH29" s="7">
        <f t="shared" si="6"/>
        <v>0</v>
      </c>
      <c r="AJ29" s="1">
        <v>0.26</v>
      </c>
      <c r="AK29">
        <f t="shared" si="49"/>
        <v>31.449113300405735</v>
      </c>
      <c r="AL29">
        <f t="shared" si="49"/>
        <v>31.448779035372624</v>
      </c>
      <c r="AM29">
        <f t="shared" si="49"/>
        <v>31.448444766418316</v>
      </c>
      <c r="AN29">
        <f t="shared" si="49"/>
        <v>31.448110493536472</v>
      </c>
      <c r="AO29">
        <f t="shared" si="49"/>
        <v>31.447776216720744</v>
      </c>
      <c r="AP29">
        <f t="shared" si="49"/>
        <v>31.447441935964772</v>
      </c>
      <c r="AQ29">
        <f t="shared" si="49"/>
        <v>31.447107651262176</v>
      </c>
      <c r="AR29">
        <f t="shared" si="49"/>
        <v>31.446773362606596</v>
      </c>
      <c r="AS29">
        <f t="shared" si="49"/>
        <v>31.446439069991627</v>
      </c>
      <c r="AT29">
        <f t="shared" si="49"/>
        <v>31.446104773410866</v>
      </c>
      <c r="AU29">
        <f t="shared" si="50"/>
        <v>31.445770472857909</v>
      </c>
      <c r="AV29">
        <f t="shared" si="50"/>
        <v>31.445436168326331</v>
      </c>
      <c r="AW29">
        <f t="shared" si="50"/>
        <v>31.445101859809704</v>
      </c>
      <c r="AX29">
        <f t="shared" si="50"/>
        <v>31.444767547301588</v>
      </c>
      <c r="AY29">
        <f t="shared" si="50"/>
        <v>31.444433230795521</v>
      </c>
      <c r="AZ29">
        <f t="shared" si="50"/>
        <v>31.444098910285046</v>
      </c>
      <c r="BA29">
        <f t="shared" si="50"/>
        <v>31.443764585763684</v>
      </c>
      <c r="BB29">
        <f t="shared" si="50"/>
        <v>31.443430257224957</v>
      </c>
      <c r="BC29">
        <f t="shared" si="50"/>
        <v>31.443095924662369</v>
      </c>
      <c r="BD29">
        <f t="shared" si="50"/>
        <v>31.44276158806942</v>
      </c>
      <c r="BE29">
        <f t="shared" si="51"/>
        <v>31.442427247439579</v>
      </c>
      <c r="BF29">
        <f t="shared" si="51"/>
        <v>31.442092902766341</v>
      </c>
      <c r="BG29">
        <f t="shared" si="51"/>
        <v>31.441758554043147</v>
      </c>
      <c r="BH29">
        <f t="shared" si="51"/>
        <v>31.441424201263466</v>
      </c>
      <c r="BI29">
        <f t="shared" si="51"/>
        <v>31.441089844420738</v>
      </c>
      <c r="BJ29">
        <f t="shared" si="51"/>
        <v>31.44075548350839</v>
      </c>
      <c r="BK29">
        <f t="shared" si="51"/>
        <v>31.440421118519843</v>
      </c>
      <c r="BL29">
        <f t="shared" si="51"/>
        <v>31.440086749448508</v>
      </c>
      <c r="BM29">
        <f t="shared" si="51"/>
        <v>31.439752376287789</v>
      </c>
      <c r="BN29">
        <f t="shared" si="51"/>
        <v>31.439417999031075</v>
      </c>
      <c r="BO29">
        <f t="shared" si="52"/>
        <v>31.439083617671731</v>
      </c>
      <c r="BP29">
        <f t="shared" si="52"/>
        <v>31.438749232203147</v>
      </c>
      <c r="BQ29">
        <f t="shared" si="52"/>
        <v>31.438414842618659</v>
      </c>
      <c r="BR29">
        <f t="shared" si="52"/>
        <v>31.438080448911627</v>
      </c>
      <c r="BS29">
        <f t="shared" si="52"/>
        <v>31.437746051075379</v>
      </c>
      <c r="BT29">
        <f t="shared" si="52"/>
        <v>31.437411649103247</v>
      </c>
      <c r="BU29">
        <f t="shared" si="52"/>
        <v>31.437077242988529</v>
      </c>
      <c r="BV29">
        <f t="shared" si="52"/>
        <v>31.436742832724548</v>
      </c>
      <c r="BW29">
        <f t="shared" si="52"/>
        <v>31.436408418304588</v>
      </c>
      <c r="BX29">
        <f t="shared" si="52"/>
        <v>31.436073999721931</v>
      </c>
      <c r="BY29">
        <f t="shared" si="53"/>
        <v>31.435739576969841</v>
      </c>
      <c r="BZ29">
        <f t="shared" si="53"/>
        <v>31.435405150041579</v>
      </c>
      <c r="CA29">
        <f t="shared" si="53"/>
        <v>31.435070718930401</v>
      </c>
      <c r="CB29">
        <f t="shared" si="53"/>
        <v>31.434736283629544</v>
      </c>
      <c r="CC29">
        <f t="shared" si="53"/>
        <v>31.434401844132235</v>
      </c>
      <c r="CD29">
        <f t="shared" si="53"/>
        <v>31.434067400431687</v>
      </c>
      <c r="CE29">
        <f t="shared" si="53"/>
        <v>31.433732952521098</v>
      </c>
      <c r="CF29">
        <f t="shared" si="53"/>
        <v>31.433398500393679</v>
      </c>
      <c r="CG29">
        <f t="shared" si="53"/>
        <v>31.433064044042595</v>
      </c>
      <c r="CH29">
        <f t="shared" si="53"/>
        <v>31.432729583461025</v>
      </c>
      <c r="CI29">
        <f t="shared" si="54"/>
        <v>31.432395118642141</v>
      </c>
      <c r="CJ29">
        <f t="shared" si="54"/>
        <v>31.432060649579075</v>
      </c>
      <c r="CK29">
        <f t="shared" si="54"/>
        <v>31.431726176264977</v>
      </c>
      <c r="CL29">
        <f t="shared" si="54"/>
        <v>31.431391698692973</v>
      </c>
      <c r="CM29">
        <f t="shared" si="54"/>
        <v>31.431057216856178</v>
      </c>
      <c r="CN29">
        <f t="shared" si="54"/>
        <v>31.430722730747693</v>
      </c>
      <c r="CO29">
        <f t="shared" si="54"/>
        <v>31.430388240360617</v>
      </c>
      <c r="CP29">
        <f t="shared" si="54"/>
        <v>31.430053745688042</v>
      </c>
      <c r="CQ29">
        <f t="shared" si="54"/>
        <v>31.429719246723025</v>
      </c>
      <c r="CR29">
        <f t="shared" si="54"/>
        <v>31.429384743458634</v>
      </c>
      <c r="CS29">
        <f t="shared" si="55"/>
        <v>31.429050235887921</v>
      </c>
      <c r="CT29">
        <f t="shared" si="55"/>
        <v>31.428715724003915</v>
      </c>
      <c r="CU29">
        <f t="shared" si="55"/>
        <v>31.428381207799653</v>
      </c>
      <c r="CV29">
        <f t="shared" si="55"/>
        <v>31.428046687268143</v>
      </c>
      <c r="CW29">
        <f t="shared" si="55"/>
        <v>31.427712162402397</v>
      </c>
      <c r="CX29">
        <f t="shared" si="55"/>
        <v>31.427377633195402</v>
      </c>
      <c r="CY29">
        <f t="shared" si="55"/>
        <v>31.427043099640141</v>
      </c>
      <c r="CZ29">
        <f t="shared" si="55"/>
        <v>31.426708561729594</v>
      </c>
      <c r="DA29">
        <f t="shared" si="55"/>
        <v>31.426374019456706</v>
      </c>
      <c r="DB29">
        <f t="shared" si="55"/>
        <v>31.426039472814431</v>
      </c>
      <c r="DC29">
        <f t="shared" si="56"/>
        <v>31.425704921795706</v>
      </c>
      <c r="DD29">
        <f t="shared" si="56"/>
        <v>31.425370366393459</v>
      </c>
      <c r="DE29">
        <f t="shared" si="56"/>
        <v>31.42503580660059</v>
      </c>
      <c r="DF29">
        <f t="shared" si="56"/>
        <v>31.424701242410016</v>
      </c>
      <c r="DG29">
        <f t="shared" si="56"/>
        <v>31.424366673814625</v>
      </c>
      <c r="DH29">
        <f t="shared" si="56"/>
        <v>31.424032100807295</v>
      </c>
      <c r="DI29">
        <f t="shared" si="56"/>
        <v>31.423697523380891</v>
      </c>
      <c r="DJ29">
        <f t="shared" si="56"/>
        <v>31.423362941528271</v>
      </c>
      <c r="DK29">
        <f t="shared" si="56"/>
        <v>31.423028355242277</v>
      </c>
      <c r="DL29">
        <f t="shared" si="56"/>
        <v>31.422693764515738</v>
      </c>
      <c r="DM29">
        <f t="shared" si="57"/>
        <v>31.422359169341487</v>
      </c>
      <c r="DN29">
        <f t="shared" si="57"/>
        <v>31.422024569712331</v>
      </c>
      <c r="DO29">
        <f t="shared" si="57"/>
        <v>31.421689965621063</v>
      </c>
      <c r="DP29">
        <f t="shared" si="57"/>
        <v>31.42135535706047</v>
      </c>
      <c r="DQ29">
        <f t="shared" si="57"/>
        <v>31.421020744023323</v>
      </c>
      <c r="DR29">
        <f t="shared" si="57"/>
        <v>31.420686126502396</v>
      </c>
      <c r="DS29">
        <f t="shared" si="57"/>
        <v>31.420351504490441</v>
      </c>
      <c r="DT29">
        <f t="shared" si="57"/>
        <v>31.420016877980181</v>
      </c>
      <c r="DU29">
        <f t="shared" si="57"/>
        <v>31.41968224696436</v>
      </c>
      <c r="DV29">
        <f t="shared" si="57"/>
        <v>31.419347611435693</v>
      </c>
      <c r="DW29">
        <f t="shared" si="58"/>
        <v>31.419012971386874</v>
      </c>
      <c r="DX29">
        <f t="shared" si="58"/>
        <v>31.418678326810603</v>
      </c>
      <c r="DY29">
        <f t="shared" si="58"/>
        <v>31.418343677699557</v>
      </c>
      <c r="DZ29">
        <f t="shared" si="58"/>
        <v>31.418009024046416</v>
      </c>
      <c r="EA29">
        <f t="shared" si="58"/>
        <v>31.417674365843823</v>
      </c>
      <c r="EB29">
        <f t="shared" si="58"/>
        <v>31.41733970308443</v>
      </c>
      <c r="EC29">
        <f t="shared" si="58"/>
        <v>31.417005035760873</v>
      </c>
      <c r="ED29">
        <f t="shared" si="58"/>
        <v>31.416670363865769</v>
      </c>
      <c r="EE29">
        <f t="shared" si="58"/>
        <v>31.416335687391729</v>
      </c>
      <c r="EF29">
        <f t="shared" si="58"/>
        <v>31.416001006331349</v>
      </c>
      <c r="EG29">
        <f t="shared" si="58"/>
        <v>31.415666320677218</v>
      </c>
      <c r="EI29">
        <f t="shared" si="24"/>
        <v>0.26</v>
      </c>
      <c r="EJ29">
        <f t="shared" si="48"/>
        <v>31.449113300405735</v>
      </c>
      <c r="EK29">
        <f t="shared" si="48"/>
        <v>31.116939565060303</v>
      </c>
      <c r="EL29">
        <f t="shared" si="48"/>
        <v>30.784765825793674</v>
      </c>
      <c r="EM29">
        <f t="shared" si="48"/>
        <v>30.452592082599509</v>
      </c>
      <c r="EN29">
        <f t="shared" si="48"/>
        <v>30.120418335471459</v>
      </c>
      <c r="EO29">
        <f t="shared" si="48"/>
        <v>29.788244584403166</v>
      </c>
      <c r="EP29">
        <f t="shared" si="48"/>
        <v>29.456070829388246</v>
      </c>
      <c r="EQ29">
        <f t="shared" si="48"/>
        <v>29.123897070420345</v>
      </c>
      <c r="ER29">
        <f t="shared" si="48"/>
        <v>28.791723307493054</v>
      </c>
      <c r="ES29">
        <f t="shared" si="48"/>
        <v>28.459549540599973</v>
      </c>
      <c r="ET29">
        <f t="shared" si="48"/>
        <v>28.127375769734694</v>
      </c>
      <c r="EU29">
        <f t="shared" si="48"/>
        <v>27.795201994890796</v>
      </c>
      <c r="EV29">
        <f t="shared" si="48"/>
        <v>27.463028216061847</v>
      </c>
      <c r="EW29">
        <f t="shared" si="48"/>
        <v>27.13085443324141</v>
      </c>
      <c r="EX29">
        <f t="shared" si="48"/>
        <v>26.798680646423023</v>
      </c>
      <c r="EY29">
        <f t="shared" si="48"/>
        <v>26.466506855600223</v>
      </c>
      <c r="EZ29">
        <f t="shared" si="44"/>
        <v>26.13433306076654</v>
      </c>
      <c r="FA29">
        <f t="shared" si="44"/>
        <v>25.802159261915492</v>
      </c>
      <c r="FB29">
        <f t="shared" si="44"/>
        <v>25.469985459040583</v>
      </c>
      <c r="FC29">
        <f t="shared" si="44"/>
        <v>25.137811652135312</v>
      </c>
      <c r="FD29">
        <f t="shared" si="44"/>
        <v>24.80563784119315</v>
      </c>
      <c r="FE29">
        <f t="shared" si="44"/>
        <v>24.473464026207591</v>
      </c>
      <c r="FF29">
        <f t="shared" si="44"/>
        <v>24.141290207172077</v>
      </c>
      <c r="FG29">
        <f t="shared" si="44"/>
        <v>23.80911638408007</v>
      </c>
      <c r="FH29">
        <f t="shared" si="44"/>
        <v>23.476942556925025</v>
      </c>
      <c r="FI29">
        <f t="shared" si="44"/>
        <v>23.144768725700352</v>
      </c>
      <c r="FJ29">
        <f t="shared" si="44"/>
        <v>22.812594890399488</v>
      </c>
      <c r="FK29">
        <f t="shared" si="44"/>
        <v>22.480421051015828</v>
      </c>
      <c r="FL29">
        <f t="shared" si="44"/>
        <v>22.148247207542788</v>
      </c>
      <c r="FM29">
        <f t="shared" si="44"/>
        <v>21.816073359973757</v>
      </c>
      <c r="FN29">
        <f t="shared" si="44"/>
        <v>21.483899508302088</v>
      </c>
      <c r="FO29">
        <f t="shared" si="45"/>
        <v>21.151725652521183</v>
      </c>
      <c r="FP29">
        <f t="shared" si="41"/>
        <v>20.819551792624374</v>
      </c>
      <c r="FQ29">
        <f t="shared" si="41"/>
        <v>20.487377928605021</v>
      </c>
      <c r="FR29">
        <f t="shared" si="41"/>
        <v>20.155204060456448</v>
      </c>
      <c r="FS29">
        <f t="shared" si="41"/>
        <v>19.823030188171998</v>
      </c>
      <c r="FT29">
        <f t="shared" si="41"/>
        <v>19.490856311744956</v>
      </c>
      <c r="FU29">
        <f t="shared" si="41"/>
        <v>19.158682431168657</v>
      </c>
      <c r="FV29">
        <f t="shared" si="41"/>
        <v>18.826508546436372</v>
      </c>
      <c r="FW29">
        <f t="shared" si="41"/>
        <v>18.494334657541394</v>
      </c>
      <c r="FX29">
        <f t="shared" si="41"/>
        <v>18.162160764476983</v>
      </c>
      <c r="FY29">
        <f t="shared" si="41"/>
        <v>17.8299868672364</v>
      </c>
      <c r="FZ29">
        <f t="shared" si="41"/>
        <v>17.497812965812901</v>
      </c>
      <c r="GA29">
        <f t="shared" si="41"/>
        <v>17.165639060199723</v>
      </c>
      <c r="GB29">
        <f t="shared" si="41"/>
        <v>16.83346515039009</v>
      </c>
      <c r="GC29">
        <f t="shared" si="41"/>
        <v>16.50129123637722</v>
      </c>
      <c r="GD29">
        <f t="shared" si="41"/>
        <v>16.16911731815431</v>
      </c>
      <c r="GE29">
        <f t="shared" si="41"/>
        <v>15.836943395714572</v>
      </c>
      <c r="GF29">
        <f t="shared" si="46"/>
        <v>15.504769469051167</v>
      </c>
      <c r="GG29">
        <f t="shared" si="46"/>
        <v>15.172595538157275</v>
      </c>
      <c r="GH29">
        <f t="shared" si="46"/>
        <v>14.840421603026069</v>
      </c>
      <c r="GI29">
        <f t="shared" si="46"/>
        <v>14.508247663650682</v>
      </c>
      <c r="GJ29">
        <f t="shared" si="46"/>
        <v>14.176073720024263</v>
      </c>
      <c r="GK29">
        <f t="shared" si="46"/>
        <v>13.843899772139935</v>
      </c>
      <c r="GL29">
        <f t="shared" si="46"/>
        <v>13.511725819990819</v>
      </c>
      <c r="GM29">
        <f t="shared" si="46"/>
        <v>13.179551863570012</v>
      </c>
      <c r="GN29">
        <f t="shared" si="46"/>
        <v>12.847377902870615</v>
      </c>
      <c r="GO29">
        <f t="shared" si="46"/>
        <v>12.515203937885722</v>
      </c>
      <c r="GP29">
        <f t="shared" si="46"/>
        <v>12.183029968608384</v>
      </c>
      <c r="GQ29">
        <f t="shared" si="46"/>
        <v>11.850855995031669</v>
      </c>
      <c r="GR29">
        <f t="shared" si="46"/>
        <v>11.518682017148635</v>
      </c>
      <c r="GS29">
        <f t="shared" si="46"/>
        <v>11.186508034952308</v>
      </c>
      <c r="GT29">
        <f t="shared" si="46"/>
        <v>10.854334048435724</v>
      </c>
      <c r="GU29">
        <f t="shared" si="46"/>
        <v>10.522160057591893</v>
      </c>
      <c r="GV29">
        <f t="shared" si="42"/>
        <v>10.189986062413823</v>
      </c>
      <c r="GW29">
        <f t="shared" si="42"/>
        <v>9.8578120628945065</v>
      </c>
      <c r="GX29">
        <f t="shared" si="42"/>
        <v>9.5256380590269245</v>
      </c>
      <c r="GY29">
        <f t="shared" si="42"/>
        <v>9.1934640508040566</v>
      </c>
      <c r="GZ29">
        <f t="shared" si="42"/>
        <v>8.8612900382188471</v>
      </c>
      <c r="HA29">
        <f t="shared" si="42"/>
        <v>8.5291160212642545</v>
      </c>
      <c r="HB29">
        <f t="shared" si="42"/>
        <v>8.1969419999332054</v>
      </c>
      <c r="HC29">
        <f t="shared" si="42"/>
        <v>7.8647679742186369</v>
      </c>
      <c r="HD29">
        <f t="shared" si="42"/>
        <v>7.5325939441134473</v>
      </c>
      <c r="HE29">
        <f t="shared" si="42"/>
        <v>7.2004199096105523</v>
      </c>
      <c r="HF29">
        <f t="shared" si="42"/>
        <v>6.8682458707028395</v>
      </c>
      <c r="HG29">
        <f t="shared" si="42"/>
        <v>6.5360718273831893</v>
      </c>
      <c r="HH29">
        <f t="shared" si="42"/>
        <v>6.2038977796444605</v>
      </c>
      <c r="HI29">
        <f t="shared" si="42"/>
        <v>5.8717237274795195</v>
      </c>
      <c r="HJ29">
        <f t="shared" si="42"/>
        <v>5.539549670881204</v>
      </c>
      <c r="HK29">
        <f t="shared" si="42"/>
        <v>5.2073756098423445</v>
      </c>
      <c r="HL29">
        <f t="shared" si="47"/>
        <v>4.8752015443557717</v>
      </c>
      <c r="HM29">
        <f t="shared" si="47"/>
        <v>4.5430274744142913</v>
      </c>
      <c r="HN29">
        <f t="shared" si="47"/>
        <v>4.2108534000107056</v>
      </c>
      <c r="HO29">
        <f t="shared" si="47"/>
        <v>3.8786793211377919</v>
      </c>
      <c r="HP29">
        <f t="shared" si="47"/>
        <v>3.5465052377883239</v>
      </c>
      <c r="HQ29">
        <f t="shared" si="47"/>
        <v>3.2143311499550755</v>
      </c>
      <c r="HR29">
        <f t="shared" si="47"/>
        <v>2.8821570576307991</v>
      </c>
      <c r="HS29">
        <f t="shared" si="47"/>
        <v>2.5499829608082152</v>
      </c>
      <c r="HT29">
        <f t="shared" si="47"/>
        <v>2.2178088594800727</v>
      </c>
      <c r="HU29">
        <f t="shared" si="47"/>
        <v>1.8856347536390849</v>
      </c>
      <c r="HV29">
        <f t="shared" si="47"/>
        <v>1.5534606432779441</v>
      </c>
      <c r="HW29">
        <f t="shared" si="47"/>
        <v>1.2212865283893528</v>
      </c>
      <c r="HX29">
        <f t="shared" si="47"/>
        <v>0.88911240896598187</v>
      </c>
      <c r="HY29">
        <f t="shared" si="47"/>
        <v>0.55693828500051978</v>
      </c>
      <c r="HZ29">
        <f t="shared" si="47"/>
        <v>0.22476415648560888</v>
      </c>
      <c r="IA29">
        <f t="shared" si="47"/>
        <v>0.10740997658610496</v>
      </c>
      <c r="IB29">
        <f t="shared" si="43"/>
        <v>0.43958411422198296</v>
      </c>
      <c r="IC29">
        <f t="shared" si="43"/>
        <v>0.77175825642940765</v>
      </c>
      <c r="ID29">
        <f t="shared" si="43"/>
        <v>1.1039324032157722</v>
      </c>
      <c r="IE29">
        <f t="shared" si="43"/>
        <v>1.4361065545884699</v>
      </c>
      <c r="IF29">
        <f t="shared" si="43"/>
        <v>1.7682807105549259</v>
      </c>
      <c r="IG29">
        <f t="shared" si="26"/>
        <v>0.10740997658610496</v>
      </c>
      <c r="IH29">
        <f t="shared" si="29"/>
        <v>96</v>
      </c>
      <c r="II29">
        <v>27</v>
      </c>
      <c r="IJ29">
        <f t="shared" si="27"/>
        <v>0.26</v>
      </c>
      <c r="IK29" cm="1">
        <f t="array" ref="IK29">INDEX($AK$3:$EG$102,II29,IH29)</f>
        <v>31.41733970308443</v>
      </c>
      <c r="IL29">
        <f t="shared" si="28"/>
        <v>8.1685083228019515</v>
      </c>
    </row>
    <row r="30" spans="1:246" x14ac:dyDescent="0.25">
      <c r="I30">
        <v>420</v>
      </c>
      <c r="J30">
        <f>'Emission events'!AG30</f>
        <v>0</v>
      </c>
      <c r="K30">
        <f>'Emission events'!CI30</f>
        <v>0</v>
      </c>
      <c r="L30">
        <f>'Emission events'!EK30</f>
        <v>0</v>
      </c>
      <c r="M30">
        <f>'Emission events'!GM30</f>
        <v>0</v>
      </c>
      <c r="N30">
        <f>'Emission events'!IO30</f>
        <v>0</v>
      </c>
      <c r="O30">
        <f t="shared" si="3"/>
        <v>0</v>
      </c>
      <c r="R30">
        <v>420</v>
      </c>
      <c r="S30">
        <f>'Emission events'!AL30</f>
        <v>0</v>
      </c>
      <c r="T30">
        <f>'Emission events'!CN30</f>
        <v>0</v>
      </c>
      <c r="U30">
        <f>'Emission events'!EP30</f>
        <v>0</v>
      </c>
      <c r="V30">
        <f>'Emission events'!GR30</f>
        <v>0</v>
      </c>
      <c r="W30">
        <f>'Emission events'!IT30</f>
        <v>0</v>
      </c>
      <c r="X30">
        <f t="shared" si="4"/>
        <v>0</v>
      </c>
      <c r="AA30">
        <v>420</v>
      </c>
      <c r="AB30" s="7">
        <f>'Emission events'!AQ30</f>
        <v>0</v>
      </c>
      <c r="AC30" s="7">
        <f>'Emission events'!CS30</f>
        <v>0</v>
      </c>
      <c r="AD30" s="7">
        <f>'Emission events'!EU30</f>
        <v>0</v>
      </c>
      <c r="AE30" s="7">
        <f>'Emission events'!GW30</f>
        <v>0</v>
      </c>
      <c r="AF30" s="7">
        <f>'Emission events'!IY30</f>
        <v>0</v>
      </c>
      <c r="AG30">
        <f t="shared" si="5"/>
        <v>0</v>
      </c>
      <c r="AH30" s="7">
        <f t="shared" si="6"/>
        <v>0</v>
      </c>
      <c r="AJ30" s="1">
        <v>0.27</v>
      </c>
      <c r="AK30">
        <f t="shared" si="49"/>
        <v>31.381871439994288</v>
      </c>
      <c r="AL30">
        <f t="shared" si="49"/>
        <v>31.381536245095223</v>
      </c>
      <c r="AM30">
        <f t="shared" si="49"/>
        <v>31.381201044771728</v>
      </c>
      <c r="AN30">
        <f t="shared" si="49"/>
        <v>31.38086583901503</v>
      </c>
      <c r="AO30">
        <f t="shared" si="49"/>
        <v>31.380530627816348</v>
      </c>
      <c r="AP30">
        <f t="shared" si="49"/>
        <v>31.380195411166888</v>
      </c>
      <c r="AQ30">
        <f t="shared" si="49"/>
        <v>31.37986018905783</v>
      </c>
      <c r="AR30">
        <f t="shared" si="49"/>
        <v>31.379524961480357</v>
      </c>
      <c r="AS30">
        <f t="shared" si="49"/>
        <v>31.379189728425615</v>
      </c>
      <c r="AT30">
        <f t="shared" si="49"/>
        <v>31.37885448988477</v>
      </c>
      <c r="AU30">
        <f t="shared" si="50"/>
        <v>31.378519245848938</v>
      </c>
      <c r="AV30">
        <f t="shared" si="50"/>
        <v>31.378183996309243</v>
      </c>
      <c r="AW30">
        <f t="shared" si="50"/>
        <v>31.377848741256781</v>
      </c>
      <c r="AX30">
        <f t="shared" si="50"/>
        <v>31.377513480682641</v>
      </c>
      <c r="AY30">
        <f t="shared" si="50"/>
        <v>31.377178214577892</v>
      </c>
      <c r="AZ30">
        <f t="shared" si="50"/>
        <v>31.376842942933614</v>
      </c>
      <c r="BA30">
        <f t="shared" si="50"/>
        <v>31.376507665740831</v>
      </c>
      <c r="BB30">
        <f t="shared" si="50"/>
        <v>31.376172382990575</v>
      </c>
      <c r="BC30">
        <f t="shared" si="50"/>
        <v>31.375837094673869</v>
      </c>
      <c r="BD30">
        <f t="shared" si="50"/>
        <v>31.375501800781713</v>
      </c>
      <c r="BE30">
        <f t="shared" si="51"/>
        <v>31.375166501305095</v>
      </c>
      <c r="BF30">
        <f t="shared" si="51"/>
        <v>31.374831196234982</v>
      </c>
      <c r="BG30">
        <f t="shared" si="51"/>
        <v>31.374495885562336</v>
      </c>
      <c r="BH30">
        <f t="shared" si="51"/>
        <v>31.374160569278093</v>
      </c>
      <c r="BI30">
        <f t="shared" si="51"/>
        <v>31.373825247373187</v>
      </c>
      <c r="BJ30">
        <f t="shared" si="51"/>
        <v>31.37348991983853</v>
      </c>
      <c r="BK30">
        <f t="shared" si="51"/>
        <v>31.37315458666502</v>
      </c>
      <c r="BL30">
        <f t="shared" si="51"/>
        <v>31.372819247843545</v>
      </c>
      <c r="BM30">
        <f t="shared" si="51"/>
        <v>31.372483903364973</v>
      </c>
      <c r="BN30">
        <f t="shared" si="51"/>
        <v>31.37214855322015</v>
      </c>
      <c r="BO30">
        <f t="shared" si="52"/>
        <v>31.371813197399931</v>
      </c>
      <c r="BP30">
        <f t="shared" si="52"/>
        <v>31.371477835895128</v>
      </c>
      <c r="BQ30">
        <f t="shared" si="52"/>
        <v>31.371142468696561</v>
      </c>
      <c r="BR30">
        <f t="shared" si="52"/>
        <v>31.370807095795016</v>
      </c>
      <c r="BS30">
        <f t="shared" si="52"/>
        <v>31.370471717181285</v>
      </c>
      <c r="BT30">
        <f t="shared" si="52"/>
        <v>31.370136332846126</v>
      </c>
      <c r="BU30">
        <f t="shared" si="52"/>
        <v>31.369800942780291</v>
      </c>
      <c r="BV30">
        <f t="shared" si="52"/>
        <v>31.369465546974507</v>
      </c>
      <c r="BW30">
        <f t="shared" si="52"/>
        <v>31.369130145419515</v>
      </c>
      <c r="BX30">
        <f t="shared" si="52"/>
        <v>31.368794738106004</v>
      </c>
      <c r="BY30">
        <f t="shared" si="53"/>
        <v>31.368459325024666</v>
      </c>
      <c r="BZ30">
        <f t="shared" si="53"/>
        <v>31.368123906166183</v>
      </c>
      <c r="CA30">
        <f t="shared" si="53"/>
        <v>31.367788481521217</v>
      </c>
      <c r="CB30">
        <f t="shared" si="53"/>
        <v>31.367453051080403</v>
      </c>
      <c r="CC30">
        <f t="shared" si="53"/>
        <v>31.367117614834378</v>
      </c>
      <c r="CD30">
        <f t="shared" si="53"/>
        <v>31.36678217277376</v>
      </c>
      <c r="CE30">
        <f t="shared" si="53"/>
        <v>31.366446724889148</v>
      </c>
      <c r="CF30">
        <f t="shared" si="53"/>
        <v>31.366111271171118</v>
      </c>
      <c r="CG30">
        <f t="shared" si="53"/>
        <v>31.365775811610252</v>
      </c>
      <c r="CH30">
        <f t="shared" si="53"/>
        <v>31.365440346197094</v>
      </c>
      <c r="CI30">
        <f t="shared" si="54"/>
        <v>31.365104874922192</v>
      </c>
      <c r="CJ30">
        <f t="shared" si="54"/>
        <v>31.364769397776069</v>
      </c>
      <c r="CK30">
        <f t="shared" si="54"/>
        <v>31.364433914749227</v>
      </c>
      <c r="CL30">
        <f t="shared" si="54"/>
        <v>31.364098425832161</v>
      </c>
      <c r="CM30">
        <f t="shared" si="54"/>
        <v>31.363762931015351</v>
      </c>
      <c r="CN30">
        <f t="shared" si="54"/>
        <v>31.363427430289256</v>
      </c>
      <c r="CO30">
        <f t="shared" si="54"/>
        <v>31.363091923644326</v>
      </c>
      <c r="CP30">
        <f t="shared" si="54"/>
        <v>31.362756411070997</v>
      </c>
      <c r="CQ30">
        <f t="shared" si="54"/>
        <v>31.36242089255968</v>
      </c>
      <c r="CR30">
        <f t="shared" si="54"/>
        <v>31.362085368100768</v>
      </c>
      <c r="CS30">
        <f t="shared" si="55"/>
        <v>31.361749837684659</v>
      </c>
      <c r="CT30">
        <f t="shared" si="55"/>
        <v>31.361414301301718</v>
      </c>
      <c r="CU30">
        <f t="shared" si="55"/>
        <v>31.361078758942302</v>
      </c>
      <c r="CV30">
        <f t="shared" si="55"/>
        <v>31.360743210596734</v>
      </c>
      <c r="CW30">
        <f t="shared" si="55"/>
        <v>31.360407656255362</v>
      </c>
      <c r="CX30">
        <f t="shared" si="55"/>
        <v>31.360072095908471</v>
      </c>
      <c r="CY30">
        <f t="shared" si="55"/>
        <v>31.35973652954636</v>
      </c>
      <c r="CZ30">
        <f t="shared" si="55"/>
        <v>31.359400957159309</v>
      </c>
      <c r="DA30">
        <f t="shared" si="55"/>
        <v>31.359065378737576</v>
      </c>
      <c r="DB30">
        <f t="shared" si="55"/>
        <v>31.358729794271397</v>
      </c>
      <c r="DC30">
        <f t="shared" si="56"/>
        <v>31.358394203751011</v>
      </c>
      <c r="DD30">
        <f t="shared" si="56"/>
        <v>31.358058607166637</v>
      </c>
      <c r="DE30">
        <f t="shared" si="56"/>
        <v>31.357723004508447</v>
      </c>
      <c r="DF30">
        <f t="shared" si="56"/>
        <v>31.35738739576664</v>
      </c>
      <c r="DG30">
        <f t="shared" si="56"/>
        <v>31.357051780931382</v>
      </c>
      <c r="DH30">
        <f t="shared" si="56"/>
        <v>31.356716159992818</v>
      </c>
      <c r="DI30">
        <f t="shared" si="56"/>
        <v>31.356380532941081</v>
      </c>
      <c r="DJ30">
        <f t="shared" si="56"/>
        <v>31.356044899766289</v>
      </c>
      <c r="DK30">
        <f t="shared" si="56"/>
        <v>31.355709260458539</v>
      </c>
      <c r="DL30">
        <f t="shared" si="56"/>
        <v>31.35537361500792</v>
      </c>
      <c r="DM30">
        <f t="shared" si="57"/>
        <v>31.355037963404506</v>
      </c>
      <c r="DN30">
        <f t="shared" si="57"/>
        <v>31.354702305638348</v>
      </c>
      <c r="DO30">
        <f t="shared" si="57"/>
        <v>31.354366641699482</v>
      </c>
      <c r="DP30">
        <f t="shared" si="57"/>
        <v>31.354030971577924</v>
      </c>
      <c r="DQ30">
        <f t="shared" si="57"/>
        <v>31.353695295263687</v>
      </c>
      <c r="DR30">
        <f t="shared" si="57"/>
        <v>31.353359612746754</v>
      </c>
      <c r="DS30">
        <f t="shared" si="57"/>
        <v>31.353023924017098</v>
      </c>
      <c r="DT30">
        <f t="shared" si="57"/>
        <v>31.352688229064679</v>
      </c>
      <c r="DU30">
        <f t="shared" si="57"/>
        <v>31.352352527879436</v>
      </c>
      <c r="DV30">
        <f t="shared" si="57"/>
        <v>31.352016820451297</v>
      </c>
      <c r="DW30">
        <f t="shared" si="58"/>
        <v>31.351681106770165</v>
      </c>
      <c r="DX30">
        <f t="shared" si="58"/>
        <v>31.351345386825926</v>
      </c>
      <c r="DY30">
        <f t="shared" si="58"/>
        <v>31.351009660608462</v>
      </c>
      <c r="DZ30">
        <f t="shared" si="58"/>
        <v>31.350673928107632</v>
      </c>
      <c r="EA30">
        <f t="shared" si="58"/>
        <v>31.350338189313277</v>
      </c>
      <c r="EB30">
        <f t="shared" si="58"/>
        <v>31.350002444215225</v>
      </c>
      <c r="EC30">
        <f t="shared" si="58"/>
        <v>31.349666692803279</v>
      </c>
      <c r="ED30">
        <f t="shared" si="58"/>
        <v>31.349330935067233</v>
      </c>
      <c r="EE30">
        <f t="shared" si="58"/>
        <v>31.348995170996869</v>
      </c>
      <c r="EF30">
        <f t="shared" si="58"/>
        <v>31.348659400581941</v>
      </c>
      <c r="EG30">
        <f t="shared" si="58"/>
        <v>31.348323623812195</v>
      </c>
      <c r="EI30">
        <f t="shared" si="24"/>
        <v>0.27</v>
      </c>
      <c r="EJ30">
        <f t="shared" si="48"/>
        <v>31.381871439994288</v>
      </c>
      <c r="EK30">
        <f t="shared" si="48"/>
        <v>31.049696774782902</v>
      </c>
      <c r="EL30">
        <f t="shared" si="48"/>
        <v>30.717522104147086</v>
      </c>
      <c r="EM30">
        <f t="shared" si="48"/>
        <v>30.385347428078067</v>
      </c>
      <c r="EN30">
        <f t="shared" si="48"/>
        <v>30.053172746567064</v>
      </c>
      <c r="EO30">
        <f t="shared" si="48"/>
        <v>29.720998059605279</v>
      </c>
      <c r="EP30">
        <f t="shared" si="48"/>
        <v>29.3888233671839</v>
      </c>
      <c r="EQ30">
        <f t="shared" si="48"/>
        <v>29.056648669294106</v>
      </c>
      <c r="ER30">
        <f t="shared" si="48"/>
        <v>28.724473965927043</v>
      </c>
      <c r="ES30">
        <f t="shared" si="48"/>
        <v>28.392299257073876</v>
      </c>
      <c r="ET30">
        <f t="shared" si="48"/>
        <v>28.060124542725724</v>
      </c>
      <c r="EU30">
        <f t="shared" si="48"/>
        <v>27.727949822873708</v>
      </c>
      <c r="EV30">
        <f t="shared" si="48"/>
        <v>27.395775097508924</v>
      </c>
      <c r="EW30">
        <f t="shared" si="48"/>
        <v>27.063600366622463</v>
      </c>
      <c r="EX30">
        <f t="shared" si="48"/>
        <v>26.731425630205393</v>
      </c>
      <c r="EY30">
        <f t="shared" si="48"/>
        <v>26.399250888248794</v>
      </c>
      <c r="EZ30">
        <f t="shared" si="44"/>
        <v>26.067076140743687</v>
      </c>
      <c r="FA30">
        <f t="shared" si="44"/>
        <v>25.734901387681109</v>
      </c>
      <c r="FB30">
        <f t="shared" si="44"/>
        <v>25.402726629052083</v>
      </c>
      <c r="FC30">
        <f t="shared" si="44"/>
        <v>25.070551864847605</v>
      </c>
      <c r="FD30">
        <f t="shared" si="44"/>
        <v>24.738377095058667</v>
      </c>
      <c r="FE30">
        <f t="shared" si="44"/>
        <v>24.406202319676233</v>
      </c>
      <c r="FF30">
        <f t="shared" si="44"/>
        <v>24.074027538691265</v>
      </c>
      <c r="FG30">
        <f t="shared" si="44"/>
        <v>23.741852752094701</v>
      </c>
      <c r="FH30">
        <f t="shared" si="44"/>
        <v>23.409677959877474</v>
      </c>
      <c r="FI30">
        <f t="shared" si="44"/>
        <v>23.077503162030496</v>
      </c>
      <c r="FJ30">
        <f t="shared" si="44"/>
        <v>22.745328358544661</v>
      </c>
      <c r="FK30">
        <f t="shared" si="44"/>
        <v>22.413153549410865</v>
      </c>
      <c r="FL30">
        <f t="shared" si="44"/>
        <v>22.080978734619972</v>
      </c>
      <c r="FM30">
        <f t="shared" si="44"/>
        <v>21.748803914162828</v>
      </c>
      <c r="FN30">
        <f t="shared" si="44"/>
        <v>21.416629088030287</v>
      </c>
      <c r="FO30">
        <f t="shared" si="45"/>
        <v>21.084454256213164</v>
      </c>
      <c r="FP30">
        <f t="shared" si="41"/>
        <v>20.752279418702273</v>
      </c>
      <c r="FQ30">
        <f t="shared" si="41"/>
        <v>20.420104575488409</v>
      </c>
      <c r="FR30">
        <f t="shared" si="41"/>
        <v>20.087929726562358</v>
      </c>
      <c r="FS30">
        <f t="shared" si="41"/>
        <v>19.755754871914874</v>
      </c>
      <c r="FT30">
        <f t="shared" si="41"/>
        <v>19.423580011536721</v>
      </c>
      <c r="FU30">
        <f t="shared" si="41"/>
        <v>19.091405145418612</v>
      </c>
      <c r="FV30">
        <f t="shared" si="41"/>
        <v>18.759230273551299</v>
      </c>
      <c r="FW30">
        <f t="shared" si="41"/>
        <v>18.427055395925468</v>
      </c>
      <c r="FX30">
        <f t="shared" si="41"/>
        <v>18.094880512531809</v>
      </c>
      <c r="FY30">
        <f t="shared" si="41"/>
        <v>17.762705623361004</v>
      </c>
      <c r="FZ30">
        <f t="shared" si="41"/>
        <v>17.430530728403717</v>
      </c>
      <c r="GA30">
        <f t="shared" si="41"/>
        <v>17.098355827650582</v>
      </c>
      <c r="GB30">
        <f t="shared" si="41"/>
        <v>16.766180921092236</v>
      </c>
      <c r="GC30">
        <f t="shared" si="41"/>
        <v>16.434006008719294</v>
      </c>
      <c r="GD30">
        <f t="shared" si="41"/>
        <v>16.10183109052236</v>
      </c>
      <c r="GE30">
        <f t="shared" si="41"/>
        <v>15.769656166492011</v>
      </c>
      <c r="GF30">
        <f t="shared" si="46"/>
        <v>15.437481236618824</v>
      </c>
      <c r="GG30">
        <f t="shared" si="46"/>
        <v>15.105306300893343</v>
      </c>
      <c r="GH30">
        <f t="shared" si="46"/>
        <v>14.77313135930612</v>
      </c>
      <c r="GI30">
        <f t="shared" si="46"/>
        <v>14.440956411847676</v>
      </c>
      <c r="GJ30">
        <f t="shared" si="46"/>
        <v>14.108781458508513</v>
      </c>
      <c r="GK30">
        <f t="shared" si="46"/>
        <v>13.776606499279122</v>
      </c>
      <c r="GL30">
        <f t="shared" si="46"/>
        <v>13.444431534149992</v>
      </c>
      <c r="GM30">
        <f t="shared" si="46"/>
        <v>13.112256563111576</v>
      </c>
      <c r="GN30">
        <f t="shared" si="46"/>
        <v>12.780081586154324</v>
      </c>
      <c r="GO30">
        <f t="shared" si="46"/>
        <v>12.447906603268677</v>
      </c>
      <c r="GP30">
        <f t="shared" si="46"/>
        <v>12.115731614445039</v>
      </c>
      <c r="GQ30">
        <f t="shared" si="46"/>
        <v>11.783556619673803</v>
      </c>
      <c r="GR30">
        <f t="shared" si="46"/>
        <v>11.451381618945373</v>
      </c>
      <c r="GS30">
        <f t="shared" si="46"/>
        <v>11.11920661225011</v>
      </c>
      <c r="GT30">
        <f t="shared" si="46"/>
        <v>10.787031599578373</v>
      </c>
      <c r="GU30">
        <f t="shared" si="46"/>
        <v>10.454856580920485</v>
      </c>
      <c r="GV30">
        <f t="shared" si="42"/>
        <v>10.122681556266787</v>
      </c>
      <c r="GW30">
        <f t="shared" si="42"/>
        <v>9.7905065256075758</v>
      </c>
      <c r="GX30">
        <f t="shared" si="42"/>
        <v>9.458331488933144</v>
      </c>
      <c r="GY30">
        <f t="shared" si="42"/>
        <v>9.1261564462337716</v>
      </c>
      <c r="GZ30">
        <f t="shared" si="42"/>
        <v>8.7939813974997172</v>
      </c>
      <c r="HA30">
        <f t="shared" si="42"/>
        <v>8.4618063427212213</v>
      </c>
      <c r="HB30">
        <f t="shared" si="42"/>
        <v>8.1296312818885106</v>
      </c>
      <c r="HC30">
        <f t="shared" si="42"/>
        <v>7.797456214991815</v>
      </c>
      <c r="HD30">
        <f t="shared" si="42"/>
        <v>7.4652811420213041</v>
      </c>
      <c r="HE30">
        <f t="shared" si="42"/>
        <v>7.1331060629671761</v>
      </c>
      <c r="HF30">
        <f t="shared" si="42"/>
        <v>6.800930977819597</v>
      </c>
      <c r="HG30">
        <f t="shared" si="42"/>
        <v>6.4687558865687116</v>
      </c>
      <c r="HH30">
        <f t="shared" si="42"/>
        <v>6.1365807892046504</v>
      </c>
      <c r="HI30">
        <f t="shared" si="42"/>
        <v>5.804405685717537</v>
      </c>
      <c r="HJ30">
        <f t="shared" si="42"/>
        <v>5.4722305760974663</v>
      </c>
      <c r="HK30">
        <f t="shared" si="42"/>
        <v>5.1400554603345263</v>
      </c>
      <c r="HL30">
        <f t="shared" si="47"/>
        <v>4.8078803384187907</v>
      </c>
      <c r="HM30">
        <f t="shared" si="47"/>
        <v>4.4757052103403083</v>
      </c>
      <c r="HN30">
        <f t="shared" si="47"/>
        <v>4.1435300760891245</v>
      </c>
      <c r="HO30">
        <f t="shared" si="47"/>
        <v>3.8113549356552454</v>
      </c>
      <c r="HP30">
        <f t="shared" si="47"/>
        <v>3.479179789028688</v>
      </c>
      <c r="HQ30">
        <f t="shared" si="47"/>
        <v>3.1470046361994335</v>
      </c>
      <c r="HR30">
        <f t="shared" si="47"/>
        <v>2.8148294771574562</v>
      </c>
      <c r="HS30">
        <f t="shared" si="47"/>
        <v>2.4826543118927127</v>
      </c>
      <c r="HT30">
        <f t="shared" si="47"/>
        <v>2.1504791403951486</v>
      </c>
      <c r="HU30">
        <f t="shared" si="47"/>
        <v>1.8183039626546886</v>
      </c>
      <c r="HV30">
        <f t="shared" si="47"/>
        <v>1.4861287786612358</v>
      </c>
      <c r="HW30">
        <f t="shared" si="47"/>
        <v>1.1539535884046757</v>
      </c>
      <c r="HX30">
        <f t="shared" si="47"/>
        <v>0.82177839187488644</v>
      </c>
      <c r="HY30">
        <f t="shared" si="47"/>
        <v>0.48960318906173583</v>
      </c>
      <c r="HZ30">
        <f t="shared" si="47"/>
        <v>0.15742797995506308</v>
      </c>
      <c r="IA30">
        <f t="shared" si="47"/>
        <v>0.17474723545531035</v>
      </c>
      <c r="IB30">
        <f t="shared" si="43"/>
        <v>0.50692245717957718</v>
      </c>
      <c r="IC30">
        <f t="shared" si="43"/>
        <v>0.83909768522794437</v>
      </c>
      <c r="ID30">
        <f t="shared" si="43"/>
        <v>1.1712729196106331</v>
      </c>
      <c r="IE30">
        <f t="shared" si="43"/>
        <v>1.5034481603378786</v>
      </c>
      <c r="IF30">
        <f t="shared" si="43"/>
        <v>1.8356234074199484</v>
      </c>
      <c r="IG30">
        <f t="shared" si="26"/>
        <v>0.15742797995506308</v>
      </c>
      <c r="IH30">
        <f t="shared" si="29"/>
        <v>95</v>
      </c>
      <c r="II30">
        <v>28</v>
      </c>
      <c r="IJ30">
        <f t="shared" si="27"/>
        <v>0.27</v>
      </c>
      <c r="IK30" cm="1">
        <f t="array" ref="IK30">INDEX($AK$3:$EG$102,II30,IH30)</f>
        <v>31.350338189313277</v>
      </c>
      <c r="IL30">
        <f t="shared" si="28"/>
        <v>8.4645913111145852</v>
      </c>
    </row>
    <row r="31" spans="1:246" x14ac:dyDescent="0.25">
      <c r="A31" s="1"/>
      <c r="I31">
        <v>425</v>
      </c>
      <c r="J31">
        <f>'Emission events'!AG31</f>
        <v>0</v>
      </c>
      <c r="K31">
        <f>'Emission events'!CI31</f>
        <v>0</v>
      </c>
      <c r="L31">
        <f>'Emission events'!EK31</f>
        <v>0</v>
      </c>
      <c r="M31">
        <f>'Emission events'!GM31</f>
        <v>0</v>
      </c>
      <c r="N31">
        <f>'Emission events'!IO31</f>
        <v>0</v>
      </c>
      <c r="O31">
        <f t="shared" si="3"/>
        <v>0</v>
      </c>
      <c r="R31">
        <v>425</v>
      </c>
      <c r="S31">
        <f>'Emission events'!AL31</f>
        <v>0</v>
      </c>
      <c r="T31">
        <f>'Emission events'!CN31</f>
        <v>0</v>
      </c>
      <c r="U31">
        <f>'Emission events'!EP31</f>
        <v>0</v>
      </c>
      <c r="V31">
        <f>'Emission events'!GR31</f>
        <v>0</v>
      </c>
      <c r="W31">
        <f>'Emission events'!IT31</f>
        <v>0</v>
      </c>
      <c r="X31">
        <f t="shared" si="4"/>
        <v>0</v>
      </c>
      <c r="AA31">
        <v>425</v>
      </c>
      <c r="AB31" s="7">
        <f>'Emission events'!AQ31</f>
        <v>0</v>
      </c>
      <c r="AC31" s="7">
        <f>'Emission events'!CS31</f>
        <v>0</v>
      </c>
      <c r="AD31" s="7">
        <f>'Emission events'!EU31</f>
        <v>0</v>
      </c>
      <c r="AE31" s="7">
        <f>'Emission events'!GW31</f>
        <v>0</v>
      </c>
      <c r="AF31" s="7">
        <f>'Emission events'!IY31</f>
        <v>0</v>
      </c>
      <c r="AG31">
        <f t="shared" si="5"/>
        <v>0</v>
      </c>
      <c r="AH31" s="7">
        <f t="shared" si="6"/>
        <v>0</v>
      </c>
      <c r="AJ31" s="1">
        <v>0.28000000000000003</v>
      </c>
      <c r="AK31">
        <f t="shared" si="49"/>
        <v>31.314409072786766</v>
      </c>
      <c r="AL31">
        <f t="shared" si="49"/>
        <v>31.314072591547486</v>
      </c>
      <c r="AM31">
        <f t="shared" si="49"/>
        <v>31.313736102804263</v>
      </c>
      <c r="AN31">
        <f t="shared" si="49"/>
        <v>31.313399606544962</v>
      </c>
      <c r="AO31">
        <f t="shared" si="49"/>
        <v>31.313063102757436</v>
      </c>
      <c r="AP31">
        <f t="shared" si="49"/>
        <v>31.312726591429513</v>
      </c>
      <c r="AQ31">
        <f t="shared" si="49"/>
        <v>31.312390072548997</v>
      </c>
      <c r="AR31">
        <f t="shared" si="49"/>
        <v>31.31205354610368</v>
      </c>
      <c r="AS31">
        <f t="shared" si="49"/>
        <v>31.311717012081342</v>
      </c>
      <c r="AT31">
        <f t="shared" si="49"/>
        <v>31.311380470469729</v>
      </c>
      <c r="AU31">
        <f t="shared" si="50"/>
        <v>31.311043921256569</v>
      </c>
      <c r="AV31">
        <f t="shared" si="50"/>
        <v>31.310707364429575</v>
      </c>
      <c r="AW31">
        <f t="shared" si="50"/>
        <v>31.31037079997644</v>
      </c>
      <c r="AX31">
        <f t="shared" si="50"/>
        <v>31.310034227884834</v>
      </c>
      <c r="AY31">
        <f t="shared" si="50"/>
        <v>31.309697648142404</v>
      </c>
      <c r="AZ31">
        <f t="shared" si="50"/>
        <v>31.309361060736791</v>
      </c>
      <c r="BA31">
        <f t="shared" si="50"/>
        <v>31.3090244656556</v>
      </c>
      <c r="BB31">
        <f t="shared" si="50"/>
        <v>31.308687862886426</v>
      </c>
      <c r="BC31">
        <f t="shared" si="50"/>
        <v>31.308351252416838</v>
      </c>
      <c r="BD31">
        <f t="shared" si="50"/>
        <v>31.308014634234386</v>
      </c>
      <c r="BE31">
        <f t="shared" si="51"/>
        <v>31.307678008326608</v>
      </c>
      <c r="BF31">
        <f t="shared" si="51"/>
        <v>31.307341374681009</v>
      </c>
      <c r="BG31">
        <f t="shared" si="51"/>
        <v>31.307004733285083</v>
      </c>
      <c r="BH31">
        <f t="shared" si="51"/>
        <v>31.306668084126301</v>
      </c>
      <c r="BI31">
        <f t="shared" si="51"/>
        <v>31.306331427192106</v>
      </c>
      <c r="BJ31">
        <f t="shared" si="51"/>
        <v>31.305994762469936</v>
      </c>
      <c r="BK31">
        <f t="shared" si="51"/>
        <v>31.305658089947194</v>
      </c>
      <c r="BL31">
        <f t="shared" si="51"/>
        <v>31.305321409611281</v>
      </c>
      <c r="BM31">
        <f t="shared" si="51"/>
        <v>31.304984721449561</v>
      </c>
      <c r="BN31">
        <f t="shared" si="51"/>
        <v>31.304648025449378</v>
      </c>
      <c r="BO31">
        <f t="shared" si="52"/>
        <v>31.304311321598068</v>
      </c>
      <c r="BP31">
        <f t="shared" si="52"/>
        <v>31.303974609882925</v>
      </c>
      <c r="BQ31">
        <f t="shared" si="52"/>
        <v>31.303637890291252</v>
      </c>
      <c r="BR31">
        <f t="shared" si="52"/>
        <v>31.303301162810303</v>
      </c>
      <c r="BS31">
        <f t="shared" si="52"/>
        <v>31.302964427427341</v>
      </c>
      <c r="BT31">
        <f t="shared" si="52"/>
        <v>31.302627684129575</v>
      </c>
      <c r="BU31">
        <f t="shared" si="52"/>
        <v>31.302290932904214</v>
      </c>
      <c r="BV31">
        <f t="shared" si="52"/>
        <v>31.301954173738444</v>
      </c>
      <c r="BW31">
        <f t="shared" si="52"/>
        <v>31.301617406619428</v>
      </c>
      <c r="BX31">
        <f t="shared" si="52"/>
        <v>31.301280631534304</v>
      </c>
      <c r="BY31">
        <f t="shared" si="53"/>
        <v>31.300943848470208</v>
      </c>
      <c r="BZ31">
        <f t="shared" si="53"/>
        <v>31.300607057414229</v>
      </c>
      <c r="CA31">
        <f t="shared" si="53"/>
        <v>31.300270258353446</v>
      </c>
      <c r="CB31">
        <f t="shared" si="53"/>
        <v>31.299933451274921</v>
      </c>
      <c r="CC31">
        <f t="shared" si="53"/>
        <v>31.299596636165699</v>
      </c>
      <c r="CD31">
        <f t="shared" si="53"/>
        <v>31.299259813012792</v>
      </c>
      <c r="CE31">
        <f t="shared" si="53"/>
        <v>31.298922981803194</v>
      </c>
      <c r="CF31">
        <f t="shared" si="53"/>
        <v>31.298586142523888</v>
      </c>
      <c r="CG31">
        <f t="shared" si="53"/>
        <v>31.298249295161817</v>
      </c>
      <c r="CH31">
        <f t="shared" si="53"/>
        <v>31.297912439703921</v>
      </c>
      <c r="CI31">
        <f t="shared" si="54"/>
        <v>31.297575576137113</v>
      </c>
      <c r="CJ31">
        <f t="shared" si="54"/>
        <v>31.297238704448283</v>
      </c>
      <c r="CK31">
        <f t="shared" si="54"/>
        <v>31.296901824624303</v>
      </c>
      <c r="CL31">
        <f t="shared" si="54"/>
        <v>31.296564936652022</v>
      </c>
      <c r="CM31">
        <f t="shared" si="54"/>
        <v>31.296228040518262</v>
      </c>
      <c r="CN31">
        <f t="shared" si="54"/>
        <v>31.295891136209828</v>
      </c>
      <c r="CO31">
        <f t="shared" si="54"/>
        <v>31.295554223713513</v>
      </c>
      <c r="CP31">
        <f t="shared" si="54"/>
        <v>31.29521730301607</v>
      </c>
      <c r="CQ31">
        <f t="shared" si="54"/>
        <v>31.294880374104252</v>
      </c>
      <c r="CR31">
        <f t="shared" si="54"/>
        <v>31.294543436964773</v>
      </c>
      <c r="CS31">
        <f t="shared" si="55"/>
        <v>31.294206491584333</v>
      </c>
      <c r="CT31">
        <f t="shared" si="55"/>
        <v>31.293869537949611</v>
      </c>
      <c r="CU31">
        <f t="shared" si="55"/>
        <v>31.293532576047262</v>
      </c>
      <c r="CV31">
        <f t="shared" si="55"/>
        <v>31.293195605863914</v>
      </c>
      <c r="CW31">
        <f t="shared" si="55"/>
        <v>31.292858627386195</v>
      </c>
      <c r="CX31">
        <f t="shared" si="55"/>
        <v>31.292521640600686</v>
      </c>
      <c r="CY31">
        <f t="shared" si="55"/>
        <v>31.292184645493958</v>
      </c>
      <c r="CZ31">
        <f t="shared" si="55"/>
        <v>31.291847642052556</v>
      </c>
      <c r="DA31">
        <f t="shared" si="55"/>
        <v>31.291510630263009</v>
      </c>
      <c r="DB31">
        <f t="shared" si="55"/>
        <v>31.291173610111816</v>
      </c>
      <c r="DC31">
        <f t="shared" si="56"/>
        <v>31.29083658158547</v>
      </c>
      <c r="DD31">
        <f t="shared" si="56"/>
        <v>31.290499544670432</v>
      </c>
      <c r="DE31">
        <f t="shared" si="56"/>
        <v>31.29016249935313</v>
      </c>
      <c r="DF31">
        <f t="shared" si="56"/>
        <v>31.289825445619982</v>
      </c>
      <c r="DG31">
        <f t="shared" si="56"/>
        <v>31.289488383457389</v>
      </c>
      <c r="DH31">
        <f t="shared" si="56"/>
        <v>31.289151312851722</v>
      </c>
      <c r="DI31">
        <f t="shared" si="56"/>
        <v>31.288814233789331</v>
      </c>
      <c r="DJ31">
        <f t="shared" si="56"/>
        <v>31.288477146256543</v>
      </c>
      <c r="DK31">
        <f t="shared" si="56"/>
        <v>31.288140050239672</v>
      </c>
      <c r="DL31">
        <f t="shared" si="56"/>
        <v>31.287802945724987</v>
      </c>
      <c r="DM31">
        <f t="shared" si="57"/>
        <v>31.287465832698768</v>
      </c>
      <c r="DN31">
        <f t="shared" si="57"/>
        <v>31.287128711147243</v>
      </c>
      <c r="DO31">
        <f t="shared" si="57"/>
        <v>31.286791581056637</v>
      </c>
      <c r="DP31">
        <f t="shared" si="57"/>
        <v>31.286454442413145</v>
      </c>
      <c r="DQ31">
        <f t="shared" si="57"/>
        <v>31.286117295202942</v>
      </c>
      <c r="DR31">
        <f t="shared" si="57"/>
        <v>31.285780139412168</v>
      </c>
      <c r="DS31">
        <f t="shared" si="57"/>
        <v>31.28544297502696</v>
      </c>
      <c r="DT31">
        <f t="shared" si="57"/>
        <v>31.285105802033421</v>
      </c>
      <c r="DU31">
        <f t="shared" si="57"/>
        <v>31.284768620417637</v>
      </c>
      <c r="DV31">
        <f t="shared" si="57"/>
        <v>31.284431430165672</v>
      </c>
      <c r="DW31">
        <f t="shared" si="58"/>
        <v>31.284094231263563</v>
      </c>
      <c r="DX31">
        <f t="shared" si="58"/>
        <v>31.283757023697316</v>
      </c>
      <c r="DY31">
        <f t="shared" si="58"/>
        <v>31.28341980745294</v>
      </c>
      <c r="DZ31">
        <f t="shared" si="58"/>
        <v>31.283082582516396</v>
      </c>
      <c r="EA31">
        <f t="shared" si="58"/>
        <v>31.282745348873636</v>
      </c>
      <c r="EB31">
        <f t="shared" si="58"/>
        <v>31.282408106510587</v>
      </c>
      <c r="EC31">
        <f t="shared" si="58"/>
        <v>31.282070855413146</v>
      </c>
      <c r="ED31">
        <f t="shared" si="58"/>
        <v>31.281733595567189</v>
      </c>
      <c r="EE31">
        <f t="shared" si="58"/>
        <v>31.281396326958586</v>
      </c>
      <c r="EF31">
        <f t="shared" si="58"/>
        <v>31.281059049573166</v>
      </c>
      <c r="EG31">
        <f t="shared" si="58"/>
        <v>31.280721763396734</v>
      </c>
      <c r="EI31">
        <f t="shared" si="24"/>
        <v>0.28000000000000003</v>
      </c>
      <c r="EJ31">
        <f t="shared" si="48"/>
        <v>31.314409072786766</v>
      </c>
      <c r="EK31">
        <f t="shared" si="48"/>
        <v>30.982233121235165</v>
      </c>
      <c r="EL31">
        <f t="shared" si="48"/>
        <v>30.650057162179621</v>
      </c>
      <c r="EM31">
        <f t="shared" si="48"/>
        <v>30.317881195607999</v>
      </c>
      <c r="EN31">
        <f t="shared" si="48"/>
        <v>29.985705221508152</v>
      </c>
      <c r="EO31">
        <f t="shared" si="48"/>
        <v>29.653529239867908</v>
      </c>
      <c r="EP31">
        <f t="shared" si="48"/>
        <v>29.321353250675067</v>
      </c>
      <c r="EQ31">
        <f t="shared" si="48"/>
        <v>28.989177253917429</v>
      </c>
      <c r="ER31">
        <f t="shared" si="48"/>
        <v>28.65700124958277</v>
      </c>
      <c r="ES31">
        <f t="shared" si="48"/>
        <v>28.324825237658835</v>
      </c>
      <c r="ET31">
        <f t="shared" si="48"/>
        <v>27.992649218133355</v>
      </c>
      <c r="EU31">
        <f t="shared" si="48"/>
        <v>27.66047319099404</v>
      </c>
      <c r="EV31">
        <f t="shared" si="48"/>
        <v>27.328297156228583</v>
      </c>
      <c r="EW31">
        <f t="shared" si="48"/>
        <v>26.996121113824657</v>
      </c>
      <c r="EX31">
        <f t="shared" si="48"/>
        <v>26.663945063769901</v>
      </c>
      <c r="EY31">
        <f t="shared" si="48"/>
        <v>26.331769006051971</v>
      </c>
      <c r="EZ31">
        <f t="shared" si="44"/>
        <v>25.999592940658456</v>
      </c>
      <c r="FA31">
        <f t="shared" si="44"/>
        <v>25.667416867576961</v>
      </c>
      <c r="FB31">
        <f t="shared" si="44"/>
        <v>25.335240786795051</v>
      </c>
      <c r="FC31">
        <f t="shared" si="44"/>
        <v>25.003064698300278</v>
      </c>
      <c r="FD31">
        <f t="shared" si="44"/>
        <v>24.670888602080179</v>
      </c>
      <c r="FE31">
        <f t="shared" si="44"/>
        <v>24.338712498122259</v>
      </c>
      <c r="FF31">
        <f t="shared" si="44"/>
        <v>24.006536386414012</v>
      </c>
      <c r="FG31">
        <f t="shared" si="44"/>
        <v>23.674360266942905</v>
      </c>
      <c r="FH31">
        <f t="shared" si="44"/>
        <v>23.342184139696393</v>
      </c>
      <c r="FI31">
        <f t="shared" si="44"/>
        <v>23.010008004661898</v>
      </c>
      <c r="FJ31">
        <f t="shared" si="44"/>
        <v>22.677831861826839</v>
      </c>
      <c r="FK31">
        <f t="shared" si="44"/>
        <v>22.345655711178601</v>
      </c>
      <c r="FL31">
        <f t="shared" si="44"/>
        <v>22.01347955270456</v>
      </c>
      <c r="FM31">
        <f t="shared" si="44"/>
        <v>21.681303386392059</v>
      </c>
      <c r="FN31">
        <f t="shared" si="44"/>
        <v>21.349127212228424</v>
      </c>
      <c r="FO31">
        <f t="shared" si="45"/>
        <v>21.016951030200961</v>
      </c>
      <c r="FP31">
        <f t="shared" si="41"/>
        <v>20.684774840296967</v>
      </c>
      <c r="FQ31">
        <f t="shared" si="41"/>
        <v>20.352598642503693</v>
      </c>
      <c r="FR31">
        <f t="shared" si="41"/>
        <v>20.02042243680841</v>
      </c>
      <c r="FS31">
        <f t="shared" si="41"/>
        <v>19.688246223198327</v>
      </c>
      <c r="FT31">
        <f t="shared" si="41"/>
        <v>19.35607000166064</v>
      </c>
      <c r="FU31">
        <f t="shared" si="41"/>
        <v>19.023893772182554</v>
      </c>
      <c r="FV31">
        <f t="shared" si="41"/>
        <v>18.691717534751213</v>
      </c>
      <c r="FW31">
        <f t="shared" si="41"/>
        <v>18.359541289353768</v>
      </c>
      <c r="FX31">
        <f t="shared" si="41"/>
        <v>18.027365035977351</v>
      </c>
      <c r="FY31">
        <f t="shared" si="41"/>
        <v>17.695188774609051</v>
      </c>
      <c r="FZ31">
        <f t="shared" si="41"/>
        <v>17.363012505235947</v>
      </c>
      <c r="GA31">
        <f t="shared" si="41"/>
        <v>17.0308362278451</v>
      </c>
      <c r="GB31">
        <f t="shared" si="41"/>
        <v>16.698659942423554</v>
      </c>
      <c r="GC31">
        <f t="shared" si="41"/>
        <v>16.366483648958329</v>
      </c>
      <c r="GD31">
        <f t="shared" si="41"/>
        <v>16.034307347436407</v>
      </c>
      <c r="GE31">
        <f t="shared" si="41"/>
        <v>15.702131037844781</v>
      </c>
      <c r="GF31">
        <f t="shared" si="46"/>
        <v>15.369954720170389</v>
      </c>
      <c r="GG31">
        <f t="shared" si="46"/>
        <v>15.037778394400171</v>
      </c>
      <c r="GH31">
        <f t="shared" si="46"/>
        <v>14.705602060521041</v>
      </c>
      <c r="GI31">
        <f t="shared" si="46"/>
        <v>14.37342571851989</v>
      </c>
      <c r="GJ31">
        <f t="shared" si="46"/>
        <v>14.041249368383589</v>
      </c>
      <c r="GK31">
        <f t="shared" si="46"/>
        <v>13.709073010098983</v>
      </c>
      <c r="GL31">
        <f t="shared" si="46"/>
        <v>13.376896643652902</v>
      </c>
      <c r="GM31">
        <f t="shared" si="46"/>
        <v>13.044720269032148</v>
      </c>
      <c r="GN31">
        <f t="shared" si="46"/>
        <v>12.712543886223511</v>
      </c>
      <c r="GO31">
        <f t="shared" si="46"/>
        <v>12.380367495213751</v>
      </c>
      <c r="GP31">
        <f t="shared" si="46"/>
        <v>12.048191095989612</v>
      </c>
      <c r="GQ31">
        <f t="shared" si="46"/>
        <v>11.716014688537808</v>
      </c>
      <c r="GR31">
        <f t="shared" si="46"/>
        <v>11.383838272845047</v>
      </c>
      <c r="GS31">
        <f t="shared" si="46"/>
        <v>11.051661848898004</v>
      </c>
      <c r="GT31">
        <f t="shared" si="46"/>
        <v>10.719485416683334</v>
      </c>
      <c r="GU31">
        <f t="shared" si="46"/>
        <v>10.387308976187665</v>
      </c>
      <c r="GV31">
        <f t="shared" si="42"/>
        <v>10.055132527397621</v>
      </c>
      <c r="GW31">
        <f t="shared" si="42"/>
        <v>9.7229560702997908</v>
      </c>
      <c r="GX31">
        <f t="shared" si="42"/>
        <v>9.3907796048807413</v>
      </c>
      <c r="GY31">
        <f t="shared" si="42"/>
        <v>9.0586031311270183</v>
      </c>
      <c r="GZ31">
        <f t="shared" si="42"/>
        <v>8.7264266490251501</v>
      </c>
      <c r="HA31">
        <f t="shared" si="42"/>
        <v>8.3942501585616398</v>
      </c>
      <c r="HB31">
        <f t="shared" si="42"/>
        <v>8.0620736597229694</v>
      </c>
      <c r="HC31">
        <f t="shared" si="42"/>
        <v>7.7298971524956102</v>
      </c>
      <c r="HD31">
        <f t="shared" si="42"/>
        <v>7.3977206368659871</v>
      </c>
      <c r="HE31">
        <f t="shared" si="42"/>
        <v>7.0655441128205183</v>
      </c>
      <c r="HF31">
        <f t="shared" si="42"/>
        <v>6.7333675803456039</v>
      </c>
      <c r="HG31">
        <f t="shared" si="42"/>
        <v>6.4011910394276157</v>
      </c>
      <c r="HH31">
        <f t="shared" si="42"/>
        <v>6.0690144900529006</v>
      </c>
      <c r="HI31">
        <f t="shared" si="42"/>
        <v>5.7368379322077914</v>
      </c>
      <c r="HJ31">
        <f t="shared" si="42"/>
        <v>5.4046613658785994</v>
      </c>
      <c r="HK31">
        <f t="shared" si="42"/>
        <v>5.0724847910515933</v>
      </c>
      <c r="HL31">
        <f t="shared" si="47"/>
        <v>4.7403082077130527</v>
      </c>
      <c r="HM31">
        <f t="shared" si="47"/>
        <v>4.4081316158492037</v>
      </c>
      <c r="HN31">
        <f t="shared" si="47"/>
        <v>4.0759550154462794</v>
      </c>
      <c r="HO31">
        <f t="shared" si="47"/>
        <v>3.7437784064904669</v>
      </c>
      <c r="HP31">
        <f t="shared" si="47"/>
        <v>3.4116017889679426</v>
      </c>
      <c r="HQ31">
        <f t="shared" si="47"/>
        <v>3.0794251628648475</v>
      </c>
      <c r="HR31">
        <f t="shared" si="47"/>
        <v>2.7472485281673187</v>
      </c>
      <c r="HS31">
        <f t="shared" si="47"/>
        <v>2.4150718848614545</v>
      </c>
      <c r="HT31">
        <f t="shared" si="47"/>
        <v>2.0828952329333497</v>
      </c>
      <c r="HU31">
        <f t="shared" si="47"/>
        <v>1.7507185723690633</v>
      </c>
      <c r="HV31">
        <f t="shared" si="47"/>
        <v>1.4185419031546331</v>
      </c>
      <c r="HW31">
        <f t="shared" si="47"/>
        <v>1.0863652252760652</v>
      </c>
      <c r="HX31">
        <f t="shared" si="47"/>
        <v>0.7541885387193652</v>
      </c>
      <c r="HY31">
        <f t="shared" si="47"/>
        <v>0.42201184347050003</v>
      </c>
      <c r="HZ31">
        <f t="shared" si="47"/>
        <v>8.9835139515422213E-2</v>
      </c>
      <c r="IA31">
        <f t="shared" si="47"/>
        <v>0.24234157315994764</v>
      </c>
      <c r="IB31">
        <f t="shared" si="43"/>
        <v>0.57451829456971026</v>
      </c>
      <c r="IC31">
        <f t="shared" si="43"/>
        <v>0.90669502472798769</v>
      </c>
      <c r="ID31">
        <f t="shared" si="43"/>
        <v>1.2388717636489162</v>
      </c>
      <c r="IE31">
        <f t="shared" si="43"/>
        <v>1.5710485113466532</v>
      </c>
      <c r="IF31">
        <f t="shared" si="43"/>
        <v>1.9032252678354098</v>
      </c>
      <c r="IG31">
        <f t="shared" si="26"/>
        <v>8.9835139515422213E-2</v>
      </c>
      <c r="IH31">
        <f t="shared" si="29"/>
        <v>95</v>
      </c>
      <c r="II31">
        <v>29</v>
      </c>
      <c r="IJ31">
        <f t="shared" si="27"/>
        <v>0.28000000000000003</v>
      </c>
      <c r="IK31" cm="1">
        <f t="array" ref="IK31">INDEX($AK$3:$EG$102,II31,IH31)</f>
        <v>31.282745348873636</v>
      </c>
      <c r="IL31">
        <f t="shared" si="28"/>
        <v>8.7591686976846184</v>
      </c>
    </row>
    <row r="32" spans="1:246" x14ac:dyDescent="0.25">
      <c r="I32">
        <v>430</v>
      </c>
      <c r="J32">
        <f>'Emission events'!AG32</f>
        <v>0</v>
      </c>
      <c r="K32">
        <f>'Emission events'!CI32</f>
        <v>0</v>
      </c>
      <c r="L32">
        <f>'Emission events'!EK32</f>
        <v>0</v>
      </c>
      <c r="M32">
        <f>'Emission events'!GM32</f>
        <v>0</v>
      </c>
      <c r="N32">
        <f>'Emission events'!IO32</f>
        <v>0</v>
      </c>
      <c r="O32">
        <f t="shared" si="3"/>
        <v>0</v>
      </c>
      <c r="R32">
        <v>430</v>
      </c>
      <c r="S32">
        <f>'Emission events'!AL32</f>
        <v>1557047280188884.8</v>
      </c>
      <c r="T32">
        <f>'Emission events'!CN32</f>
        <v>400624028782489.69</v>
      </c>
      <c r="U32">
        <f>'Emission events'!EP32</f>
        <v>103751093905741.81</v>
      </c>
      <c r="V32">
        <f>'Emission events'!GR32</f>
        <v>27076022735210.27</v>
      </c>
      <c r="W32">
        <f>'Emission events'!IT32</f>
        <v>7129658601964.6689</v>
      </c>
      <c r="X32">
        <f t="shared" si="4"/>
        <v>2095628084214291.3</v>
      </c>
      <c r="AA32">
        <v>430</v>
      </c>
      <c r="AB32" s="7">
        <f>'Emission events'!AQ32</f>
        <v>0</v>
      </c>
      <c r="AC32" s="7">
        <f>'Emission events'!CS32</f>
        <v>0</v>
      </c>
      <c r="AD32" s="7">
        <f>'Emission events'!EU32</f>
        <v>0</v>
      </c>
      <c r="AE32" s="7">
        <f>'Emission events'!GW32</f>
        <v>0</v>
      </c>
      <c r="AF32" s="7">
        <f>'Emission events'!IY32</f>
        <v>0</v>
      </c>
      <c r="AG32">
        <f t="shared" si="5"/>
        <v>0</v>
      </c>
      <c r="AH32" s="7">
        <f t="shared" si="6"/>
        <v>2095628084214291.3</v>
      </c>
      <c r="AJ32" s="1">
        <v>0.28999999999999998</v>
      </c>
      <c r="AK32">
        <f t="shared" si="49"/>
        <v>31.246641665097687</v>
      </c>
      <c r="AL32">
        <f t="shared" si="49"/>
        <v>31.246303404385646</v>
      </c>
      <c r="AM32">
        <f t="shared" si="49"/>
        <v>31.245965133292938</v>
      </c>
      <c r="AN32">
        <f t="shared" si="49"/>
        <v>31.24562685180279</v>
      </c>
      <c r="AO32">
        <f t="shared" si="49"/>
        <v>31.245288559898377</v>
      </c>
      <c r="AP32">
        <f t="shared" si="49"/>
        <v>31.244950257562877</v>
      </c>
      <c r="AQ32">
        <f t="shared" si="49"/>
        <v>31.244611944779415</v>
      </c>
      <c r="AR32">
        <f t="shared" si="49"/>
        <v>31.244273621531114</v>
      </c>
      <c r="AS32">
        <f t="shared" si="49"/>
        <v>31.243935287801051</v>
      </c>
      <c r="AT32">
        <f t="shared" si="49"/>
        <v>31.243596943572282</v>
      </c>
      <c r="AU32">
        <f t="shared" si="50"/>
        <v>31.243258588827825</v>
      </c>
      <c r="AV32">
        <f t="shared" si="50"/>
        <v>31.242920223550694</v>
      </c>
      <c r="AW32">
        <f t="shared" si="50"/>
        <v>31.242581847723851</v>
      </c>
      <c r="AX32">
        <f t="shared" si="50"/>
        <v>31.242243461330251</v>
      </c>
      <c r="AY32">
        <f t="shared" si="50"/>
        <v>31.241905064352803</v>
      </c>
      <c r="AZ32">
        <f t="shared" si="50"/>
        <v>31.241566656774403</v>
      </c>
      <c r="BA32">
        <f t="shared" si="50"/>
        <v>31.241228238577911</v>
      </c>
      <c r="BB32">
        <f t="shared" si="50"/>
        <v>31.240889809746157</v>
      </c>
      <c r="BC32">
        <f t="shared" si="50"/>
        <v>31.240551370261961</v>
      </c>
      <c r="BD32">
        <f t="shared" si="50"/>
        <v>31.240212920108085</v>
      </c>
      <c r="BE32">
        <f t="shared" si="51"/>
        <v>31.239874459267291</v>
      </c>
      <c r="BF32">
        <f t="shared" si="51"/>
        <v>31.239535987722306</v>
      </c>
      <c r="BG32">
        <f t="shared" si="51"/>
        <v>31.239197505455817</v>
      </c>
      <c r="BH32">
        <f t="shared" si="51"/>
        <v>31.238859012450494</v>
      </c>
      <c r="BI32">
        <f t="shared" si="51"/>
        <v>31.238520508688975</v>
      </c>
      <c r="BJ32">
        <f t="shared" si="51"/>
        <v>31.238181994153873</v>
      </c>
      <c r="BK32">
        <f t="shared" si="51"/>
        <v>31.237843468827773</v>
      </c>
      <c r="BL32">
        <f t="shared" si="51"/>
        <v>31.237504932693227</v>
      </c>
      <c r="BM32">
        <f t="shared" si="51"/>
        <v>31.237166385732763</v>
      </c>
      <c r="BN32">
        <f t="shared" si="51"/>
        <v>31.236827827928884</v>
      </c>
      <c r="BO32">
        <f t="shared" si="52"/>
        <v>31.236489259264054</v>
      </c>
      <c r="BP32">
        <f t="shared" si="52"/>
        <v>31.236150679720716</v>
      </c>
      <c r="BQ32">
        <f t="shared" si="52"/>
        <v>31.235812089281282</v>
      </c>
      <c r="BR32">
        <f t="shared" si="52"/>
        <v>31.235473487928147</v>
      </c>
      <c r="BS32">
        <f t="shared" si="52"/>
        <v>31.235134875643663</v>
      </c>
      <c r="BT32">
        <f t="shared" si="52"/>
        <v>31.234796252410153</v>
      </c>
      <c r="BU32">
        <f t="shared" si="52"/>
        <v>31.23445761820992</v>
      </c>
      <c r="BV32">
        <f t="shared" si="52"/>
        <v>31.234118973025229</v>
      </c>
      <c r="BW32">
        <f t="shared" si="52"/>
        <v>31.233780316838331</v>
      </c>
      <c r="BX32">
        <f t="shared" si="52"/>
        <v>31.233441649631441</v>
      </c>
      <c r="BY32">
        <f t="shared" si="53"/>
        <v>31.233102971386742</v>
      </c>
      <c r="BZ32">
        <f t="shared" si="53"/>
        <v>31.232764282086386</v>
      </c>
      <c r="CA32">
        <f t="shared" si="53"/>
        <v>31.232425581712505</v>
      </c>
      <c r="CB32">
        <f t="shared" si="53"/>
        <v>31.232086870247187</v>
      </c>
      <c r="CC32">
        <f t="shared" si="53"/>
        <v>31.231748147672512</v>
      </c>
      <c r="CD32">
        <f t="shared" si="53"/>
        <v>31.231409413970525</v>
      </c>
      <c r="CE32">
        <f t="shared" si="53"/>
        <v>31.231070669123223</v>
      </c>
      <c r="CF32">
        <f t="shared" si="53"/>
        <v>31.230731913112596</v>
      </c>
      <c r="CG32">
        <f t="shared" si="53"/>
        <v>31.230393145920598</v>
      </c>
      <c r="CH32">
        <f t="shared" si="53"/>
        <v>31.230054367529153</v>
      </c>
      <c r="CI32">
        <f t="shared" si="54"/>
        <v>31.229715577920157</v>
      </c>
      <c r="CJ32">
        <f t="shared" si="54"/>
        <v>31.229376777075469</v>
      </c>
      <c r="CK32">
        <f t="shared" si="54"/>
        <v>31.229037964976932</v>
      </c>
      <c r="CL32">
        <f t="shared" si="54"/>
        <v>31.228699141606349</v>
      </c>
      <c r="CM32">
        <f t="shared" si="54"/>
        <v>31.228360306945497</v>
      </c>
      <c r="CN32">
        <f t="shared" si="54"/>
        <v>31.228021460976123</v>
      </c>
      <c r="CO32">
        <f t="shared" si="54"/>
        <v>31.227682603679952</v>
      </c>
      <c r="CP32">
        <f t="shared" si="54"/>
        <v>31.227343735038673</v>
      </c>
      <c r="CQ32">
        <f t="shared" si="54"/>
        <v>31.227004855033933</v>
      </c>
      <c r="CR32">
        <f t="shared" si="54"/>
        <v>31.226665963647381</v>
      </c>
      <c r="CS32">
        <f t="shared" si="55"/>
        <v>31.226327060860601</v>
      </c>
      <c r="CT32">
        <f t="shared" si="55"/>
        <v>31.225988146655165</v>
      </c>
      <c r="CU32">
        <f t="shared" si="55"/>
        <v>31.22564922101262</v>
      </c>
      <c r="CV32">
        <f t="shared" si="55"/>
        <v>31.225310283914471</v>
      </c>
      <c r="CW32">
        <f t="shared" si="55"/>
        <v>31.224971335342211</v>
      </c>
      <c r="CX32">
        <f t="shared" si="55"/>
        <v>31.224632375277267</v>
      </c>
      <c r="CY32">
        <f t="shared" si="55"/>
        <v>31.224293403701083</v>
      </c>
      <c r="CZ32">
        <f t="shared" si="55"/>
        <v>31.223954420595035</v>
      </c>
      <c r="DA32">
        <f t="shared" si="55"/>
        <v>31.223615425940494</v>
      </c>
      <c r="DB32">
        <f t="shared" si="55"/>
        <v>31.223276419718786</v>
      </c>
      <c r="DC32">
        <f t="shared" si="56"/>
        <v>31.222937401911203</v>
      </c>
      <c r="DD32">
        <f t="shared" si="56"/>
        <v>31.222598372499032</v>
      </c>
      <c r="DE32">
        <f t="shared" si="56"/>
        <v>31.222259331463501</v>
      </c>
      <c r="DF32">
        <f t="shared" si="56"/>
        <v>31.221920278785827</v>
      </c>
      <c r="DG32">
        <f t="shared" si="56"/>
        <v>31.22158121444718</v>
      </c>
      <c r="DH32">
        <f t="shared" si="56"/>
        <v>31.221242138428718</v>
      </c>
      <c r="DI32">
        <f t="shared" si="56"/>
        <v>31.220903050711545</v>
      </c>
      <c r="DJ32">
        <f t="shared" si="56"/>
        <v>31.220563951276773</v>
      </c>
      <c r="DK32">
        <f t="shared" si="56"/>
        <v>31.220224840105431</v>
      </c>
      <c r="DL32">
        <f t="shared" si="56"/>
        <v>31.219885717178563</v>
      </c>
      <c r="DM32">
        <f t="shared" si="57"/>
        <v>31.219546582477165</v>
      </c>
      <c r="DN32">
        <f t="shared" si="57"/>
        <v>31.219207435982199</v>
      </c>
      <c r="DO32">
        <f t="shared" si="57"/>
        <v>31.218868277674595</v>
      </c>
      <c r="DP32">
        <f t="shared" si="57"/>
        <v>31.218529107535257</v>
      </c>
      <c r="DQ32">
        <f t="shared" si="57"/>
        <v>31.218189925545065</v>
      </c>
      <c r="DR32">
        <f t="shared" si="57"/>
        <v>31.217850731684859</v>
      </c>
      <c r="DS32">
        <f t="shared" si="57"/>
        <v>31.217511525935439</v>
      </c>
      <c r="DT32">
        <f t="shared" si="57"/>
        <v>31.2171723082776</v>
      </c>
      <c r="DU32">
        <f t="shared" si="57"/>
        <v>31.21683307869208</v>
      </c>
      <c r="DV32">
        <f t="shared" si="57"/>
        <v>31.216493837159604</v>
      </c>
      <c r="DW32">
        <f t="shared" si="58"/>
        <v>31.216154583660852</v>
      </c>
      <c r="DX32">
        <f t="shared" si="58"/>
        <v>31.215815318176482</v>
      </c>
      <c r="DY32">
        <f t="shared" si="58"/>
        <v>31.215476040687115</v>
      </c>
      <c r="DZ32">
        <f t="shared" si="58"/>
        <v>31.215136751173354</v>
      </c>
      <c r="EA32">
        <f t="shared" si="58"/>
        <v>31.214797449615745</v>
      </c>
      <c r="EB32">
        <f t="shared" si="58"/>
        <v>31.214458135994828</v>
      </c>
      <c r="EC32">
        <f t="shared" si="58"/>
        <v>31.214118810291101</v>
      </c>
      <c r="ED32">
        <f t="shared" si="58"/>
        <v>31.213779472485026</v>
      </c>
      <c r="EE32">
        <f t="shared" si="58"/>
        <v>31.213440122557035</v>
      </c>
      <c r="EF32">
        <f t="shared" si="58"/>
        <v>31.213100760487546</v>
      </c>
      <c r="EG32">
        <f t="shared" si="58"/>
        <v>31.212761386256911</v>
      </c>
      <c r="EI32">
        <f t="shared" si="24"/>
        <v>0.28999999999999998</v>
      </c>
      <c r="EJ32">
        <f t="shared" si="48"/>
        <v>31.246641665097687</v>
      </c>
      <c r="EK32">
        <f t="shared" si="48"/>
        <v>30.914463934073325</v>
      </c>
      <c r="EL32">
        <f t="shared" si="48"/>
        <v>30.582286192668295</v>
      </c>
      <c r="EM32">
        <f t="shared" si="48"/>
        <v>30.250108440865827</v>
      </c>
      <c r="EN32">
        <f t="shared" si="48"/>
        <v>29.917930678649093</v>
      </c>
      <c r="EO32">
        <f t="shared" si="48"/>
        <v>29.585752906001268</v>
      </c>
      <c r="EP32">
        <f t="shared" si="48"/>
        <v>29.253575122905485</v>
      </c>
      <c r="EQ32">
        <f t="shared" si="48"/>
        <v>28.921397329344863</v>
      </c>
      <c r="ER32">
        <f t="shared" si="48"/>
        <v>28.589219525302479</v>
      </c>
      <c r="ES32">
        <f t="shared" si="48"/>
        <v>28.257041710761388</v>
      </c>
      <c r="ET32">
        <f t="shared" si="48"/>
        <v>27.92486388570461</v>
      </c>
      <c r="EU32">
        <f t="shared" si="48"/>
        <v>27.592686050115159</v>
      </c>
      <c r="EV32">
        <f t="shared" si="48"/>
        <v>27.260508203975995</v>
      </c>
      <c r="EW32">
        <f t="shared" si="48"/>
        <v>26.928330347270073</v>
      </c>
      <c r="EX32">
        <f t="shared" si="48"/>
        <v>26.596152479980304</v>
      </c>
      <c r="EY32">
        <f t="shared" si="48"/>
        <v>26.263974602089583</v>
      </c>
      <c r="EZ32">
        <f t="shared" si="44"/>
        <v>25.931796713580766</v>
      </c>
      <c r="FA32">
        <f t="shared" si="44"/>
        <v>25.599618814436692</v>
      </c>
      <c r="FB32">
        <f t="shared" si="44"/>
        <v>25.267440904640175</v>
      </c>
      <c r="FC32">
        <f t="shared" si="44"/>
        <v>24.935262984173978</v>
      </c>
      <c r="FD32">
        <f t="shared" si="44"/>
        <v>24.603085053020862</v>
      </c>
      <c r="FE32">
        <f t="shared" si="44"/>
        <v>24.270907111163556</v>
      </c>
      <c r="FF32">
        <f t="shared" si="44"/>
        <v>23.938729158584746</v>
      </c>
      <c r="FG32">
        <f t="shared" si="44"/>
        <v>23.606551195267102</v>
      </c>
      <c r="FH32">
        <f t="shared" si="44"/>
        <v>23.274373221193262</v>
      </c>
      <c r="FI32">
        <f t="shared" si="44"/>
        <v>22.942195236345839</v>
      </c>
      <c r="FJ32">
        <f t="shared" si="44"/>
        <v>22.610017240707414</v>
      </c>
      <c r="FK32">
        <f t="shared" si="44"/>
        <v>22.277839234260547</v>
      </c>
      <c r="FL32">
        <f t="shared" si="44"/>
        <v>21.945661216987762</v>
      </c>
      <c r="FM32">
        <f t="shared" si="44"/>
        <v>21.613483188871562</v>
      </c>
      <c r="FN32">
        <f t="shared" si="44"/>
        <v>21.281305149894411</v>
      </c>
      <c r="FO32">
        <f t="shared" si="45"/>
        <v>20.949127100038751</v>
      </c>
      <c r="FP32">
        <f t="shared" si="41"/>
        <v>20.616949039286993</v>
      </c>
      <c r="FQ32">
        <f t="shared" si="41"/>
        <v>20.28477096762154</v>
      </c>
      <c r="FR32">
        <f t="shared" si="41"/>
        <v>19.952592885024735</v>
      </c>
      <c r="FS32">
        <f t="shared" si="41"/>
        <v>19.6204147914789</v>
      </c>
      <c r="FT32">
        <f t="shared" si="41"/>
        <v>19.28823668696635</v>
      </c>
      <c r="FU32">
        <f t="shared" si="41"/>
        <v>18.956058571469335</v>
      </c>
      <c r="FV32">
        <f t="shared" si="41"/>
        <v>18.623880444970116</v>
      </c>
      <c r="FW32">
        <f t="shared" si="41"/>
        <v>18.291702307450905</v>
      </c>
      <c r="FX32">
        <f t="shared" si="41"/>
        <v>17.959524158893885</v>
      </c>
      <c r="FY32">
        <f t="shared" si="41"/>
        <v>17.627345999281207</v>
      </c>
      <c r="FZ32">
        <f t="shared" si="41"/>
        <v>17.295167828595005</v>
      </c>
      <c r="GA32">
        <f t="shared" si="41"/>
        <v>16.962989646817366</v>
      </c>
      <c r="GB32">
        <f t="shared" si="41"/>
        <v>16.63081145393037</v>
      </c>
      <c r="GC32">
        <f t="shared" si="41"/>
        <v>16.298633249916058</v>
      </c>
      <c r="GD32">
        <f t="shared" si="41"/>
        <v>15.966455034756436</v>
      </c>
      <c r="GE32">
        <f t="shared" si="41"/>
        <v>15.634276808433489</v>
      </c>
      <c r="GF32">
        <f t="shared" si="46"/>
        <v>15.30209857092917</v>
      </c>
      <c r="GG32">
        <f t="shared" si="46"/>
        <v>14.969920322225402</v>
      </c>
      <c r="GH32">
        <f t="shared" si="46"/>
        <v>14.637742062304085</v>
      </c>
      <c r="GI32">
        <f t="shared" si="46"/>
        <v>14.305563791147076</v>
      </c>
      <c r="GJ32">
        <f t="shared" si="46"/>
        <v>13.973385508736218</v>
      </c>
      <c r="GK32">
        <f t="shared" si="46"/>
        <v>13.64120721505331</v>
      </c>
      <c r="GL32">
        <f t="shared" si="46"/>
        <v>13.309028910080137</v>
      </c>
      <c r="GM32">
        <f t="shared" si="46"/>
        <v>12.976850593798442</v>
      </c>
      <c r="GN32">
        <f t="shared" si="46"/>
        <v>12.64467226618995</v>
      </c>
      <c r="GO32">
        <f t="shared" si="46"/>
        <v>12.312493927236353</v>
      </c>
      <c r="GP32">
        <f t="shared" si="46"/>
        <v>11.980315576919292</v>
      </c>
      <c r="GQ32">
        <f t="shared" si="46"/>
        <v>11.648137215220416</v>
      </c>
      <c r="GR32">
        <f t="shared" si="46"/>
        <v>11.315958842121315</v>
      </c>
      <c r="GS32">
        <f t="shared" si="46"/>
        <v>10.983780457603558</v>
      </c>
      <c r="GT32">
        <f t="shared" si="46"/>
        <v>10.651602061648692</v>
      </c>
      <c r="GU32">
        <f t="shared" si="46"/>
        <v>10.319423654238221</v>
      </c>
      <c r="GV32">
        <f t="shared" si="42"/>
        <v>9.9872452353536367</v>
      </c>
      <c r="GW32">
        <f t="shared" si="42"/>
        <v>9.6550668049763715</v>
      </c>
      <c r="GX32">
        <f t="shared" si="42"/>
        <v>9.3228883630878663</v>
      </c>
      <c r="GY32">
        <f t="shared" si="42"/>
        <v>8.9907099096694978</v>
      </c>
      <c r="GZ32">
        <f t="shared" si="42"/>
        <v>8.6585314447026356</v>
      </c>
      <c r="HA32">
        <f t="shared" si="42"/>
        <v>8.3263529681686101</v>
      </c>
      <c r="HB32">
        <f t="shared" si="42"/>
        <v>7.9941744800487022</v>
      </c>
      <c r="HC32">
        <f t="shared" si="42"/>
        <v>7.6619959803242104</v>
      </c>
      <c r="HD32">
        <f t="shared" si="42"/>
        <v>7.3298174689763584</v>
      </c>
      <c r="HE32">
        <f t="shared" si="42"/>
        <v>6.9976389459863633</v>
      </c>
      <c r="HF32">
        <f t="shared" si="42"/>
        <v>6.6654604113353955</v>
      </c>
      <c r="HG32">
        <f t="shared" si="42"/>
        <v>6.3332818650046114</v>
      </c>
      <c r="HH32">
        <f t="shared" si="42"/>
        <v>6.0011033069751143</v>
      </c>
      <c r="HI32">
        <f t="shared" si="42"/>
        <v>5.6689247372280214</v>
      </c>
      <c r="HJ32">
        <f t="shared" si="42"/>
        <v>5.3367461557443576</v>
      </c>
      <c r="HK32">
        <f t="shared" si="42"/>
        <v>5.0045675625051693</v>
      </c>
      <c r="HL32">
        <f t="shared" si="47"/>
        <v>4.6723889574914494</v>
      </c>
      <c r="HM32">
        <f t="shared" si="47"/>
        <v>4.340210340684159</v>
      </c>
      <c r="HN32">
        <f t="shared" si="47"/>
        <v>4.0080317120642377</v>
      </c>
      <c r="HO32">
        <f t="shared" si="47"/>
        <v>3.675853071612579</v>
      </c>
      <c r="HP32">
        <f t="shared" si="47"/>
        <v>3.3436744193100658</v>
      </c>
      <c r="HQ32">
        <f t="shared" si="47"/>
        <v>3.0114957551375383</v>
      </c>
      <c r="HR32">
        <f t="shared" si="47"/>
        <v>2.6793170790757976</v>
      </c>
      <c r="HS32">
        <f t="shared" si="47"/>
        <v>2.3471383911056343</v>
      </c>
      <c r="HT32">
        <f t="shared" si="47"/>
        <v>2.0149596912077925</v>
      </c>
      <c r="HU32">
        <f t="shared" si="47"/>
        <v>1.6827809793629953</v>
      </c>
      <c r="HV32">
        <f t="shared" si="47"/>
        <v>1.350602255551923</v>
      </c>
      <c r="HW32">
        <f t="shared" si="47"/>
        <v>1.0184235197552312</v>
      </c>
      <c r="HX32">
        <f t="shared" si="47"/>
        <v>0.68624477195353961</v>
      </c>
      <c r="HY32">
        <f t="shared" si="47"/>
        <v>0.3540660121274577</v>
      </c>
      <c r="HZ32">
        <f t="shared" si="47"/>
        <v>2.1887240257530749E-2</v>
      </c>
      <c r="IA32">
        <f t="shared" si="47"/>
        <v>0.31029154367570655</v>
      </c>
      <c r="IB32">
        <f t="shared" si="43"/>
        <v>0.64247033969175504</v>
      </c>
      <c r="IC32">
        <f t="shared" si="43"/>
        <v>0.97464914781015111</v>
      </c>
      <c r="ID32">
        <f t="shared" si="43"/>
        <v>1.3068279680504666</v>
      </c>
      <c r="IE32">
        <f t="shared" si="43"/>
        <v>1.6390068004322735</v>
      </c>
      <c r="IF32">
        <f t="shared" si="43"/>
        <v>1.9711856449752325</v>
      </c>
      <c r="IG32">
        <f t="shared" si="26"/>
        <v>2.1887240257530749E-2</v>
      </c>
      <c r="IH32">
        <f t="shared" si="29"/>
        <v>95</v>
      </c>
      <c r="II32">
        <v>30</v>
      </c>
      <c r="IJ32">
        <f t="shared" si="27"/>
        <v>0.28999999999999998</v>
      </c>
      <c r="IK32" cm="1">
        <f t="array" ref="IK32">INDEX($AK$3:$EG$102,II32,IH32)</f>
        <v>31.214797449615745</v>
      </c>
      <c r="IL32">
        <f t="shared" si="28"/>
        <v>9.0522912603885661</v>
      </c>
    </row>
    <row r="33" spans="1:246" x14ac:dyDescent="0.25">
      <c r="I33">
        <v>435</v>
      </c>
      <c r="J33">
        <f>'Emission events'!AG33</f>
        <v>0</v>
      </c>
      <c r="K33">
        <f>'Emission events'!CI33</f>
        <v>0</v>
      </c>
      <c r="L33">
        <f>'Emission events'!EK33</f>
        <v>0</v>
      </c>
      <c r="M33">
        <f>'Emission events'!GM33</f>
        <v>0</v>
      </c>
      <c r="N33">
        <f>'Emission events'!IO33</f>
        <v>0</v>
      </c>
      <c r="O33">
        <f t="shared" si="3"/>
        <v>0</v>
      </c>
      <c r="R33">
        <v>435</v>
      </c>
      <c r="S33">
        <f>'Emission events'!AL33</f>
        <v>9705675041033802</v>
      </c>
      <c r="T33">
        <f>'Emission events'!CN33</f>
        <v>2497243780883087</v>
      </c>
      <c r="U33">
        <f>'Emission events'!EP33</f>
        <v>646720504517214.63</v>
      </c>
      <c r="V33">
        <f>'Emission events'!GR33</f>
        <v>168775271897790.41</v>
      </c>
      <c r="W33">
        <f>'Emission events'!IT33</f>
        <v>44441906437026.141</v>
      </c>
      <c r="X33">
        <f t="shared" si="4"/>
        <v>1.3062856504768918E+16</v>
      </c>
      <c r="AA33">
        <v>435</v>
      </c>
      <c r="AB33" s="7">
        <f>'Emission events'!AQ33</f>
        <v>0</v>
      </c>
      <c r="AC33" s="7">
        <f>'Emission events'!CS33</f>
        <v>0</v>
      </c>
      <c r="AD33" s="7">
        <f>'Emission events'!EU33</f>
        <v>0</v>
      </c>
      <c r="AE33" s="7">
        <f>'Emission events'!GW33</f>
        <v>0</v>
      </c>
      <c r="AF33" s="7">
        <f>'Emission events'!IY33</f>
        <v>0</v>
      </c>
      <c r="AG33">
        <f t="shared" si="5"/>
        <v>0</v>
      </c>
      <c r="AH33" s="7">
        <f t="shared" si="6"/>
        <v>1.3062856504768918E+16</v>
      </c>
      <c r="AJ33" s="1">
        <v>0.3</v>
      </c>
      <c r="AK33">
        <f t="shared" ref="AK33:AT42" si="59">$B$15-_J0*EXP(($AJ33+AK$2*_r_S)/(_V_th*_diode_n))-($AJ33+AK$2*_r_S)/_r_sh</f>
        <v>31.178452276331171</v>
      </c>
      <c r="AL33">
        <f t="shared" si="59"/>
        <v>31.178111553966076</v>
      </c>
      <c r="AM33">
        <f t="shared" si="59"/>
        <v>31.17777081724077</v>
      </c>
      <c r="AN33">
        <f t="shared" si="59"/>
        <v>31.17743006613204</v>
      </c>
      <c r="AO33">
        <f t="shared" si="59"/>
        <v>31.17708930061664</v>
      </c>
      <c r="AP33">
        <f t="shared" si="59"/>
        <v>31.176748520671271</v>
      </c>
      <c r="AQ33">
        <f t="shared" si="59"/>
        <v>31.176407726272611</v>
      </c>
      <c r="AR33">
        <f t="shared" si="59"/>
        <v>31.176066917397296</v>
      </c>
      <c r="AS33">
        <f t="shared" si="59"/>
        <v>31.175726094021915</v>
      </c>
      <c r="AT33">
        <f t="shared" si="59"/>
        <v>31.175385256123036</v>
      </c>
      <c r="AU33">
        <f t="shared" ref="AU33:BD42" si="60">$B$15-_J0*EXP(($AJ33+AU$2*_r_S)/(_V_th*_diode_n))-($AJ33+AU$2*_r_S)/_r_sh</f>
        <v>31.175044403677177</v>
      </c>
      <c r="AV33">
        <f t="shared" si="60"/>
        <v>31.174703536660815</v>
      </c>
      <c r="AW33">
        <f t="shared" si="60"/>
        <v>31.174362655050402</v>
      </c>
      <c r="AX33">
        <f t="shared" si="60"/>
        <v>31.174021758822349</v>
      </c>
      <c r="AY33">
        <f t="shared" si="60"/>
        <v>31.173680847953015</v>
      </c>
      <c r="AZ33">
        <f t="shared" si="60"/>
        <v>31.173339922418734</v>
      </c>
      <c r="BA33">
        <f t="shared" si="60"/>
        <v>31.172998982195804</v>
      </c>
      <c r="BB33">
        <f t="shared" si="60"/>
        <v>31.172658027260471</v>
      </c>
      <c r="BC33">
        <f t="shared" si="60"/>
        <v>31.172317057588952</v>
      </c>
      <c r="BD33">
        <f t="shared" si="60"/>
        <v>31.171976073157435</v>
      </c>
      <c r="BE33">
        <f t="shared" ref="BE33:BN42" si="61">$B$15-_J0*EXP(($AJ33+BE$2*_r_S)/(_V_th*_diode_n))-($AJ33+BE$2*_r_S)/_r_sh</f>
        <v>31.171635073942046</v>
      </c>
      <c r="BF33">
        <f t="shared" si="61"/>
        <v>31.171294059918889</v>
      </c>
      <c r="BG33">
        <f t="shared" si="61"/>
        <v>31.17095303106403</v>
      </c>
      <c r="BH33">
        <f t="shared" si="61"/>
        <v>31.170611987353482</v>
      </c>
      <c r="BI33">
        <f t="shared" si="61"/>
        <v>31.170270928763237</v>
      </c>
      <c r="BJ33">
        <f t="shared" si="61"/>
        <v>31.169929855269238</v>
      </c>
      <c r="BK33">
        <f t="shared" si="61"/>
        <v>31.169588766847397</v>
      </c>
      <c r="BL33">
        <f t="shared" si="61"/>
        <v>31.16924766347357</v>
      </c>
      <c r="BM33">
        <f t="shared" si="61"/>
        <v>31.168906545123598</v>
      </c>
      <c r="BN33">
        <f t="shared" si="61"/>
        <v>31.168565411773262</v>
      </c>
      <c r="BO33">
        <f t="shared" ref="BO33:BX42" si="62">$B$15-_J0*EXP(($AJ33+BO$2*_r_S)/(_V_th*_diode_n))-($AJ33+BO$2*_r_S)/_r_sh</f>
        <v>31.168224263398312</v>
      </c>
      <c r="BP33">
        <f t="shared" si="62"/>
        <v>31.167883099974464</v>
      </c>
      <c r="BQ33">
        <f t="shared" si="62"/>
        <v>31.167541921477383</v>
      </c>
      <c r="BR33">
        <f t="shared" si="62"/>
        <v>31.167200727882712</v>
      </c>
      <c r="BS33">
        <f t="shared" si="62"/>
        <v>31.166859519166032</v>
      </c>
      <c r="BT33">
        <f t="shared" si="62"/>
        <v>31.166518295302907</v>
      </c>
      <c r="BU33">
        <f t="shared" si="62"/>
        <v>31.166177056268843</v>
      </c>
      <c r="BV33">
        <f t="shared" si="62"/>
        <v>31.165835802039318</v>
      </c>
      <c r="BW33">
        <f t="shared" si="62"/>
        <v>31.165494532589761</v>
      </c>
      <c r="BX33">
        <f t="shared" si="62"/>
        <v>31.165153247895582</v>
      </c>
      <c r="BY33">
        <f t="shared" ref="BY33:CH42" si="63">$B$15-_J0*EXP(($AJ33+BY$2*_r_S)/(_V_th*_diode_n))-($AJ33+BY$2*_r_S)/_r_sh</f>
        <v>31.164811947932122</v>
      </c>
      <c r="BZ33">
        <f t="shared" si="63"/>
        <v>31.164470632674703</v>
      </c>
      <c r="CA33">
        <f t="shared" si="63"/>
        <v>31.164129302098598</v>
      </c>
      <c r="CB33">
        <f t="shared" si="63"/>
        <v>31.163787956179046</v>
      </c>
      <c r="CC33">
        <f t="shared" si="63"/>
        <v>31.163446594891237</v>
      </c>
      <c r="CD33">
        <f t="shared" si="63"/>
        <v>31.16310521821033</v>
      </c>
      <c r="CE33">
        <f t="shared" si="63"/>
        <v>31.162763826111444</v>
      </c>
      <c r="CF33">
        <f t="shared" si="63"/>
        <v>31.162422418569641</v>
      </c>
      <c r="CG33">
        <f t="shared" si="63"/>
        <v>31.162080995559968</v>
      </c>
      <c r="CH33">
        <f t="shared" si="63"/>
        <v>31.161739557057423</v>
      </c>
      <c r="CI33">
        <f t="shared" ref="CI33:CR42" si="64">$B$15-_J0*EXP(($AJ33+CI$2*_r_S)/(_V_th*_diode_n))-($AJ33+CI$2*_r_S)/_r_sh</f>
        <v>31.161398103036944</v>
      </c>
      <c r="CJ33">
        <f t="shared" si="64"/>
        <v>31.161056633473457</v>
      </c>
      <c r="CK33">
        <f t="shared" si="64"/>
        <v>31.160715148341836</v>
      </c>
      <c r="CL33">
        <f t="shared" si="64"/>
        <v>31.160373647616904</v>
      </c>
      <c r="CM33">
        <f t="shared" si="64"/>
        <v>31.160032131273464</v>
      </c>
      <c r="CN33">
        <f t="shared" si="64"/>
        <v>31.159690599286254</v>
      </c>
      <c r="CO33">
        <f t="shared" si="64"/>
        <v>31.159349051629992</v>
      </c>
      <c r="CP33">
        <f t="shared" si="64"/>
        <v>31.159007488279347</v>
      </c>
      <c r="CQ33">
        <f t="shared" si="64"/>
        <v>31.158665909208946</v>
      </c>
      <c r="CR33">
        <f t="shared" si="64"/>
        <v>31.158324314393376</v>
      </c>
      <c r="CS33">
        <f t="shared" ref="CS33:DB42" si="65">$B$15-_J0*EXP(($AJ33+CS$2*_r_S)/(_V_th*_diode_n))-($AJ33+CS$2*_r_S)/_r_sh</f>
        <v>31.157982703807185</v>
      </c>
      <c r="CT33">
        <f t="shared" si="65"/>
        <v>31.15764107742487</v>
      </c>
      <c r="CU33">
        <f t="shared" si="65"/>
        <v>31.157299435220907</v>
      </c>
      <c r="CV33">
        <f t="shared" si="65"/>
        <v>31.156957777169708</v>
      </c>
      <c r="CW33">
        <f t="shared" si="65"/>
        <v>31.156616103245668</v>
      </c>
      <c r="CX33">
        <f t="shared" si="65"/>
        <v>31.156274413423109</v>
      </c>
      <c r="CY33">
        <f t="shared" si="65"/>
        <v>31.155932707676346</v>
      </c>
      <c r="CZ33">
        <f t="shared" si="65"/>
        <v>31.155590985979618</v>
      </c>
      <c r="DA33">
        <f t="shared" si="65"/>
        <v>31.155249248307154</v>
      </c>
      <c r="DB33">
        <f t="shared" si="65"/>
        <v>31.154907494633125</v>
      </c>
      <c r="DC33">
        <f t="shared" ref="DC33:DL42" si="66">$B$15-_J0*EXP(($AJ33+DC$2*_r_S)/(_V_th*_diode_n))-($AJ33+DC$2*_r_S)/_r_sh</f>
        <v>31.154565724931654</v>
      </c>
      <c r="DD33">
        <f t="shared" si="66"/>
        <v>31.154223939176852</v>
      </c>
      <c r="DE33">
        <f t="shared" si="66"/>
        <v>31.153882137342741</v>
      </c>
      <c r="DF33">
        <f t="shared" si="66"/>
        <v>31.153540319403341</v>
      </c>
      <c r="DG33">
        <f t="shared" si="66"/>
        <v>31.153198485332609</v>
      </c>
      <c r="DH33">
        <f t="shared" si="66"/>
        <v>31.152856635104477</v>
      </c>
      <c r="DI33">
        <f t="shared" si="66"/>
        <v>31.152514768692818</v>
      </c>
      <c r="DJ33">
        <f t="shared" si="66"/>
        <v>31.152172886071469</v>
      </c>
      <c r="DK33">
        <f t="shared" si="66"/>
        <v>31.151830987214229</v>
      </c>
      <c r="DL33">
        <f t="shared" si="66"/>
        <v>31.151489072094851</v>
      </c>
      <c r="DM33">
        <f t="shared" ref="DM33:DV42" si="67">$B$15-_J0*EXP(($AJ33+DM$2*_r_S)/(_V_th*_diode_n))-($AJ33+DM$2*_r_S)/_r_sh</f>
        <v>31.151147140687033</v>
      </c>
      <c r="DN33">
        <f t="shared" si="67"/>
        <v>31.150805192964459</v>
      </c>
      <c r="DO33">
        <f t="shared" si="67"/>
        <v>31.150463228900751</v>
      </c>
      <c r="DP33">
        <f t="shared" si="67"/>
        <v>31.150121248469489</v>
      </c>
      <c r="DQ33">
        <f t="shared" si="67"/>
        <v>31.149779251644212</v>
      </c>
      <c r="DR33">
        <f t="shared" si="67"/>
        <v>31.149437238398413</v>
      </c>
      <c r="DS33">
        <f t="shared" si="67"/>
        <v>31.149095208705553</v>
      </c>
      <c r="DT33">
        <f t="shared" si="67"/>
        <v>31.148753162539045</v>
      </c>
      <c r="DU33">
        <f t="shared" si="67"/>
        <v>31.148411099872256</v>
      </c>
      <c r="DV33">
        <f t="shared" si="67"/>
        <v>31.148069020678506</v>
      </c>
      <c r="DW33">
        <f t="shared" ref="DW33:EG42" si="68">$B$15-_J0*EXP(($AJ33+DW$2*_r_S)/(_V_th*_diode_n))-($AJ33+DW$2*_r_S)/_r_sh</f>
        <v>31.147726924931082</v>
      </c>
      <c r="DX33">
        <f t="shared" si="68"/>
        <v>31.147384812603224</v>
      </c>
      <c r="DY33">
        <f t="shared" si="68"/>
        <v>31.147042683668122</v>
      </c>
      <c r="DZ33">
        <f t="shared" si="68"/>
        <v>31.146700538098937</v>
      </c>
      <c r="EA33">
        <f t="shared" si="68"/>
        <v>31.146358375868775</v>
      </c>
      <c r="EB33">
        <f t="shared" si="68"/>
        <v>31.146016196950697</v>
      </c>
      <c r="EC33">
        <f t="shared" si="68"/>
        <v>31.14567400131773</v>
      </c>
      <c r="ED33">
        <f t="shared" si="68"/>
        <v>31.145331788942848</v>
      </c>
      <c r="EE33">
        <f t="shared" si="68"/>
        <v>31.144989559798994</v>
      </c>
      <c r="EF33">
        <f t="shared" si="68"/>
        <v>31.144647313859046</v>
      </c>
      <c r="EG33">
        <f t="shared" si="68"/>
        <v>31.144305051095863</v>
      </c>
      <c r="EI33">
        <f t="shared" si="24"/>
        <v>0.3</v>
      </c>
      <c r="EJ33">
        <f t="shared" si="48"/>
        <v>31.178452276331171</v>
      </c>
      <c r="EK33">
        <f t="shared" si="48"/>
        <v>30.846272083653755</v>
      </c>
      <c r="EL33">
        <f t="shared" si="48"/>
        <v>30.514091876616128</v>
      </c>
      <c r="EM33">
        <f t="shared" si="48"/>
        <v>30.181911655195076</v>
      </c>
      <c r="EN33">
        <f t="shared" si="48"/>
        <v>29.849731419367355</v>
      </c>
      <c r="EO33">
        <f t="shared" si="48"/>
        <v>29.517551169109666</v>
      </c>
      <c r="EP33">
        <f t="shared" si="48"/>
        <v>29.185370904398681</v>
      </c>
      <c r="EQ33">
        <f t="shared" si="48"/>
        <v>28.853190625211045</v>
      </c>
      <c r="ER33">
        <f t="shared" si="48"/>
        <v>28.521010331523343</v>
      </c>
      <c r="ES33">
        <f t="shared" si="48"/>
        <v>28.188830023312143</v>
      </c>
      <c r="ET33">
        <f t="shared" si="48"/>
        <v>27.856649700553962</v>
      </c>
      <c r="EU33">
        <f t="shared" si="48"/>
        <v>27.524469363225279</v>
      </c>
      <c r="EV33">
        <f t="shared" si="48"/>
        <v>27.192289011302545</v>
      </c>
      <c r="EW33">
        <f t="shared" si="48"/>
        <v>26.860108644762171</v>
      </c>
      <c r="EX33">
        <f t="shared" si="48"/>
        <v>26.527928263580513</v>
      </c>
      <c r="EY33">
        <f t="shared" si="48"/>
        <v>26.195747867733914</v>
      </c>
      <c r="EZ33">
        <f t="shared" si="44"/>
        <v>25.863567457198659</v>
      </c>
      <c r="FA33">
        <f t="shared" si="44"/>
        <v>25.531387031951006</v>
      </c>
      <c r="FB33">
        <f t="shared" si="44"/>
        <v>25.199206591967165</v>
      </c>
      <c r="FC33">
        <f t="shared" si="44"/>
        <v>24.867026137223327</v>
      </c>
      <c r="FD33">
        <f t="shared" si="44"/>
        <v>24.534845667695617</v>
      </c>
      <c r="FE33">
        <f t="shared" si="44"/>
        <v>24.202665183360139</v>
      </c>
      <c r="FF33">
        <f t="shared" si="44"/>
        <v>23.870484684192959</v>
      </c>
      <c r="FG33">
        <f t="shared" si="44"/>
        <v>23.538304170170086</v>
      </c>
      <c r="FH33">
        <f t="shared" si="44"/>
        <v>23.206123641267524</v>
      </c>
      <c r="FI33">
        <f t="shared" si="44"/>
        <v>22.873943097461201</v>
      </c>
      <c r="FJ33">
        <f t="shared" si="44"/>
        <v>22.541762538727042</v>
      </c>
      <c r="FK33">
        <f t="shared" si="44"/>
        <v>22.20958196504089</v>
      </c>
      <c r="FL33">
        <f t="shared" si="44"/>
        <v>21.877401376378597</v>
      </c>
      <c r="FM33">
        <f t="shared" si="44"/>
        <v>21.545220772715943</v>
      </c>
      <c r="FN33">
        <f t="shared" si="44"/>
        <v>21.213040154028668</v>
      </c>
      <c r="FO33">
        <f t="shared" si="45"/>
        <v>20.8808595202925</v>
      </c>
      <c r="FP33">
        <f t="shared" si="41"/>
        <v>20.548678871483098</v>
      </c>
      <c r="FQ33">
        <f t="shared" si="41"/>
        <v>20.216498207576102</v>
      </c>
      <c r="FR33">
        <f t="shared" si="41"/>
        <v>19.884317528547101</v>
      </c>
      <c r="FS33">
        <f t="shared" si="41"/>
        <v>19.552136834371659</v>
      </c>
      <c r="FT33">
        <f t="shared" si="41"/>
        <v>19.21995612502527</v>
      </c>
      <c r="FU33">
        <f t="shared" si="41"/>
        <v>18.887775400483427</v>
      </c>
      <c r="FV33">
        <f t="shared" si="41"/>
        <v>18.555594660721546</v>
      </c>
      <c r="FW33">
        <f t="shared" si="41"/>
        <v>18.223413905715045</v>
      </c>
      <c r="FX33">
        <f t="shared" si="41"/>
        <v>17.891233135439265</v>
      </c>
      <c r="FY33">
        <f t="shared" si="41"/>
        <v>17.559052349869525</v>
      </c>
      <c r="FZ33">
        <f t="shared" si="41"/>
        <v>17.226871548981098</v>
      </c>
      <c r="GA33">
        <f t="shared" si="41"/>
        <v>16.894690732749226</v>
      </c>
      <c r="GB33">
        <f t="shared" si="41"/>
        <v>16.562509901149092</v>
      </c>
      <c r="GC33">
        <f t="shared" si="41"/>
        <v>16.230329054155867</v>
      </c>
      <c r="GD33">
        <f t="shared" si="41"/>
        <v>15.898148191744657</v>
      </c>
      <c r="GE33">
        <f t="shared" si="41"/>
        <v>15.565967313890534</v>
      </c>
      <c r="GF33">
        <f t="shared" si="46"/>
        <v>15.23378642056854</v>
      </c>
      <c r="GG33">
        <f t="shared" si="46"/>
        <v>14.901605511753672</v>
      </c>
      <c r="GH33">
        <f t="shared" si="46"/>
        <v>14.569424587420873</v>
      </c>
      <c r="GI33">
        <f t="shared" si="46"/>
        <v>14.237243647545064</v>
      </c>
      <c r="GJ33">
        <f t="shared" si="46"/>
        <v>13.905062692101122</v>
      </c>
      <c r="GK33">
        <f t="shared" si="46"/>
        <v>13.572881721063865</v>
      </c>
      <c r="GL33">
        <f t="shared" si="46"/>
        <v>13.240700734408104</v>
      </c>
      <c r="GM33">
        <f t="shared" si="46"/>
        <v>12.908519732108573</v>
      </c>
      <c r="GN33">
        <f t="shared" si="46"/>
        <v>12.57633871413999</v>
      </c>
      <c r="GO33">
        <f t="shared" si="46"/>
        <v>12.244157680477027</v>
      </c>
      <c r="GP33">
        <f t="shared" si="46"/>
        <v>11.911976631094305</v>
      </c>
      <c r="GQ33">
        <f t="shared" si="46"/>
        <v>11.57979556596641</v>
      </c>
      <c r="GR33">
        <f t="shared" si="46"/>
        <v>11.247614485067899</v>
      </c>
      <c r="GS33">
        <f t="shared" si="46"/>
        <v>10.915433388373263</v>
      </c>
      <c r="GT33">
        <f t="shared" si="46"/>
        <v>10.583252275856978</v>
      </c>
      <c r="GU33">
        <f t="shared" si="46"/>
        <v>10.251071147493459</v>
      </c>
      <c r="GV33">
        <f t="shared" si="42"/>
        <v>9.9188900032570935</v>
      </c>
      <c r="GW33">
        <f t="shared" si="42"/>
        <v>9.5867088431222136</v>
      </c>
      <c r="GX33">
        <f t="shared" si="42"/>
        <v>9.2545276670631296</v>
      </c>
      <c r="GY33">
        <f t="shared" si="42"/>
        <v>8.9223464750540806</v>
      </c>
      <c r="GZ33">
        <f t="shared" si="42"/>
        <v>8.5901652670692954</v>
      </c>
      <c r="HA33">
        <f t="shared" si="42"/>
        <v>8.2579840430829492</v>
      </c>
      <c r="HB33">
        <f t="shared" si="42"/>
        <v>7.9258028030691534</v>
      </c>
      <c r="HC33">
        <f t="shared" si="42"/>
        <v>7.5936215470020301</v>
      </c>
      <c r="HD33">
        <f t="shared" si="42"/>
        <v>7.2614402748555982</v>
      </c>
      <c r="HE33">
        <f t="shared" si="42"/>
        <v>6.9292589866038767</v>
      </c>
      <c r="HF33">
        <f t="shared" si="42"/>
        <v>6.5970776822208244</v>
      </c>
      <c r="HG33">
        <f t="shared" si="42"/>
        <v>6.2648963616803712</v>
      </c>
      <c r="HH33">
        <f t="shared" si="42"/>
        <v>5.9327150249563871</v>
      </c>
      <c r="HI33">
        <f t="shared" si="42"/>
        <v>5.600533672022717</v>
      </c>
      <c r="HJ33">
        <f t="shared" si="42"/>
        <v>5.268352302853156</v>
      </c>
      <c r="HK33">
        <f t="shared" si="42"/>
        <v>4.9361709174214567</v>
      </c>
      <c r="HL33">
        <f t="shared" si="47"/>
        <v>4.6039895157013184</v>
      </c>
      <c r="HM33">
        <f t="shared" si="47"/>
        <v>4.271808097666419</v>
      </c>
      <c r="HN33">
        <f t="shared" si="47"/>
        <v>3.9396266632903938</v>
      </c>
      <c r="HO33">
        <f t="shared" si="47"/>
        <v>3.6074452125468106</v>
      </c>
      <c r="HP33">
        <f t="shared" si="47"/>
        <v>3.2752637454092124</v>
      </c>
      <c r="HQ33">
        <f t="shared" si="47"/>
        <v>2.9430822618510923</v>
      </c>
      <c r="HR33">
        <f t="shared" si="47"/>
        <v>2.6109007618459117</v>
      </c>
      <c r="HS33">
        <f t="shared" si="47"/>
        <v>2.2787192453670784</v>
      </c>
      <c r="HT33">
        <f t="shared" si="47"/>
        <v>1.9465377123879684</v>
      </c>
      <c r="HU33">
        <f t="shared" si="47"/>
        <v>1.6143561628818972</v>
      </c>
      <c r="HV33">
        <f t="shared" si="47"/>
        <v>1.2821745968221521</v>
      </c>
      <c r="HW33">
        <f t="shared" si="47"/>
        <v>0.9499930141819739</v>
      </c>
      <c r="HX33">
        <f t="shared" si="47"/>
        <v>0.61781141493454683</v>
      </c>
      <c r="HY33">
        <f t="shared" si="47"/>
        <v>0.28562979905304076</v>
      </c>
      <c r="HZ33">
        <f t="shared" si="47"/>
        <v>4.6551833489438366E-2</v>
      </c>
      <c r="IA33">
        <f t="shared" si="47"/>
        <v>0.37873348271983787</v>
      </c>
      <c r="IB33">
        <f t="shared" si="43"/>
        <v>0.7109151486651264</v>
      </c>
      <c r="IC33">
        <f t="shared" si="43"/>
        <v>1.0430968313523294</v>
      </c>
      <c r="ID33">
        <f t="shared" si="43"/>
        <v>1.375278530808508</v>
      </c>
      <c r="IE33">
        <f t="shared" si="43"/>
        <v>1.7074602470607729</v>
      </c>
      <c r="IF33">
        <f t="shared" si="43"/>
        <v>2.0396419801362811</v>
      </c>
      <c r="IG33">
        <f t="shared" si="26"/>
        <v>4.6551833489438366E-2</v>
      </c>
      <c r="IH33">
        <f t="shared" si="29"/>
        <v>95</v>
      </c>
      <c r="II33">
        <v>31</v>
      </c>
      <c r="IJ33">
        <f t="shared" si="27"/>
        <v>0.3</v>
      </c>
      <c r="IK33" cm="1">
        <f t="array" ref="IK33">INDEX($AK$3:$EG$102,II33,IH33)</f>
        <v>31.146358375868775</v>
      </c>
      <c r="IL33">
        <f t="shared" si="28"/>
        <v>9.3439075127606319</v>
      </c>
    </row>
    <row r="34" spans="1:246" x14ac:dyDescent="0.25">
      <c r="I34">
        <v>440</v>
      </c>
      <c r="J34">
        <f>'Emission events'!AG34</f>
        <v>0</v>
      </c>
      <c r="K34">
        <f>'Emission events'!CI34</f>
        <v>0</v>
      </c>
      <c r="L34">
        <f>'Emission events'!EK34</f>
        <v>0</v>
      </c>
      <c r="M34">
        <f>'Emission events'!GM34</f>
        <v>0</v>
      </c>
      <c r="N34">
        <f>'Emission events'!IO34</f>
        <v>0</v>
      </c>
      <c r="O34">
        <f t="shared" si="3"/>
        <v>0</v>
      </c>
      <c r="R34">
        <v>440</v>
      </c>
      <c r="S34">
        <f>'Emission events'!AL34</f>
        <v>2.2733970699684828E+16</v>
      </c>
      <c r="T34">
        <f>'Emission events'!CN34</f>
        <v>5849388806501722</v>
      </c>
      <c r="U34">
        <f>'Emission events'!EP34</f>
        <v>1514837962163392.8</v>
      </c>
      <c r="V34">
        <f>'Emission events'!GR34</f>
        <v>395328719530982.31</v>
      </c>
      <c r="W34">
        <f>'Emission events'!IT34</f>
        <v>104097962738908.06</v>
      </c>
      <c r="X34">
        <f t="shared" si="4"/>
        <v>3.0597624150619836E+16</v>
      </c>
      <c r="AA34">
        <v>440</v>
      </c>
      <c r="AB34" s="7">
        <f>'Emission events'!AQ34</f>
        <v>0</v>
      </c>
      <c r="AC34" s="7">
        <f>'Emission events'!CS34</f>
        <v>0</v>
      </c>
      <c r="AD34" s="7">
        <f>'Emission events'!EU34</f>
        <v>0</v>
      </c>
      <c r="AE34" s="7">
        <f>'Emission events'!GW34</f>
        <v>0</v>
      </c>
      <c r="AF34" s="7">
        <f>'Emission events'!IY34</f>
        <v>0</v>
      </c>
      <c r="AG34">
        <f t="shared" si="5"/>
        <v>0</v>
      </c>
      <c r="AH34" s="7">
        <f t="shared" si="6"/>
        <v>3.0597624150619836E+16</v>
      </c>
      <c r="AJ34" s="1">
        <v>0.31</v>
      </c>
      <c r="AK34">
        <f t="shared" si="59"/>
        <v>31.109679135438359</v>
      </c>
      <c r="AL34">
        <f t="shared" si="59"/>
        <v>31.109335007718652</v>
      </c>
      <c r="AM34">
        <f t="shared" si="59"/>
        <v>31.108990860133598</v>
      </c>
      <c r="AN34">
        <f t="shared" si="59"/>
        <v>31.108646692651075</v>
      </c>
      <c r="AO34">
        <f t="shared" si="59"/>
        <v>31.108302505238932</v>
      </c>
      <c r="AP34">
        <f t="shared" si="59"/>
        <v>31.107958297864933</v>
      </c>
      <c r="AQ34">
        <f t="shared" si="59"/>
        <v>31.107614070496808</v>
      </c>
      <c r="AR34">
        <f t="shared" si="59"/>
        <v>31.10726982310225</v>
      </c>
      <c r="AS34">
        <f t="shared" si="59"/>
        <v>31.106925555648871</v>
      </c>
      <c r="AT34">
        <f t="shared" si="59"/>
        <v>31.106581268104243</v>
      </c>
      <c r="AU34">
        <f t="shared" si="60"/>
        <v>31.106236960435897</v>
      </c>
      <c r="AV34">
        <f t="shared" si="60"/>
        <v>31.105892632611297</v>
      </c>
      <c r="AW34">
        <f t="shared" si="60"/>
        <v>31.105548284597848</v>
      </c>
      <c r="AX34">
        <f t="shared" si="60"/>
        <v>31.105203916362921</v>
      </c>
      <c r="AY34">
        <f t="shared" si="60"/>
        <v>31.104859527873824</v>
      </c>
      <c r="AZ34">
        <f t="shared" si="60"/>
        <v>31.104515119097815</v>
      </c>
      <c r="BA34">
        <f t="shared" si="60"/>
        <v>31.1041706900021</v>
      </c>
      <c r="BB34">
        <f t="shared" si="60"/>
        <v>31.103826240553822</v>
      </c>
      <c r="BC34">
        <f t="shared" si="60"/>
        <v>31.103481770720087</v>
      </c>
      <c r="BD34">
        <f t="shared" si="60"/>
        <v>31.103137280467941</v>
      </c>
      <c r="BE34">
        <f t="shared" si="61"/>
        <v>31.102792769764363</v>
      </c>
      <c r="BF34">
        <f t="shared" si="61"/>
        <v>31.102448238576301</v>
      </c>
      <c r="BG34">
        <f t="shared" si="61"/>
        <v>31.102103686870635</v>
      </c>
      <c r="BH34">
        <f t="shared" si="61"/>
        <v>31.1017591146142</v>
      </c>
      <c r="BI34">
        <f t="shared" si="61"/>
        <v>31.101414521773773</v>
      </c>
      <c r="BJ34">
        <f t="shared" si="61"/>
        <v>31.101069908316074</v>
      </c>
      <c r="BK34">
        <f t="shared" si="61"/>
        <v>31.100725274207779</v>
      </c>
      <c r="BL34">
        <f t="shared" si="61"/>
        <v>31.100380619415493</v>
      </c>
      <c r="BM34">
        <f t="shared" si="61"/>
        <v>31.100035943905791</v>
      </c>
      <c r="BN34">
        <f t="shared" si="61"/>
        <v>31.099691247645175</v>
      </c>
      <c r="BO34">
        <f t="shared" si="62"/>
        <v>31.099346530600094</v>
      </c>
      <c r="BP34">
        <f t="shared" si="62"/>
        <v>31.099001792736949</v>
      </c>
      <c r="BQ34">
        <f t="shared" si="62"/>
        <v>31.098657034022096</v>
      </c>
      <c r="BR34">
        <f t="shared" si="62"/>
        <v>31.098312254421813</v>
      </c>
      <c r="BS34">
        <f t="shared" si="62"/>
        <v>31.097967453902349</v>
      </c>
      <c r="BT34">
        <f t="shared" si="62"/>
        <v>31.097622632429871</v>
      </c>
      <c r="BU34">
        <f t="shared" si="62"/>
        <v>31.097277789970516</v>
      </c>
      <c r="BV34">
        <f t="shared" si="62"/>
        <v>31.096932926490357</v>
      </c>
      <c r="BW34">
        <f t="shared" si="62"/>
        <v>31.096588041955403</v>
      </c>
      <c r="BX34">
        <f t="shared" si="62"/>
        <v>31.096243136331626</v>
      </c>
      <c r="BY34">
        <f t="shared" si="63"/>
        <v>31.095898209584931</v>
      </c>
      <c r="BZ34">
        <f t="shared" si="63"/>
        <v>31.095553261681161</v>
      </c>
      <c r="CA34">
        <f t="shared" si="63"/>
        <v>31.095208292586129</v>
      </c>
      <c r="CB34">
        <f t="shared" si="63"/>
        <v>31.094863302265559</v>
      </c>
      <c r="CC34">
        <f t="shared" si="63"/>
        <v>31.094518290685151</v>
      </c>
      <c r="CD34">
        <f t="shared" si="63"/>
        <v>31.094173257810539</v>
      </c>
      <c r="CE34">
        <f t="shared" si="63"/>
        <v>31.093828203607288</v>
      </c>
      <c r="CF34">
        <f t="shared" si="63"/>
        <v>31.093483128040919</v>
      </c>
      <c r="CG34">
        <f t="shared" si="63"/>
        <v>31.093138031076901</v>
      </c>
      <c r="CH34">
        <f t="shared" si="63"/>
        <v>31.09279291268064</v>
      </c>
      <c r="CI34">
        <f t="shared" si="64"/>
        <v>31.09244777281749</v>
      </c>
      <c r="CJ34">
        <f t="shared" si="64"/>
        <v>31.092102611452741</v>
      </c>
      <c r="CK34">
        <f t="shared" si="64"/>
        <v>31.091757428551642</v>
      </c>
      <c r="CL34">
        <f t="shared" si="64"/>
        <v>31.091412224079377</v>
      </c>
      <c r="CM34">
        <f t="shared" si="64"/>
        <v>31.091066998001061</v>
      </c>
      <c r="CN34">
        <f t="shared" si="64"/>
        <v>31.09072175028178</v>
      </c>
      <c r="CO34">
        <f t="shared" si="64"/>
        <v>31.09037648088654</v>
      </c>
      <c r="CP34">
        <f t="shared" si="64"/>
        <v>31.090031189780305</v>
      </c>
      <c r="CQ34">
        <f t="shared" si="64"/>
        <v>31.089685876927973</v>
      </c>
      <c r="CR34">
        <f t="shared" si="64"/>
        <v>31.089340542294387</v>
      </c>
      <c r="CS34">
        <f t="shared" si="65"/>
        <v>31.08899518584435</v>
      </c>
      <c r="CT34">
        <f t="shared" si="65"/>
        <v>31.08864980754257</v>
      </c>
      <c r="CU34">
        <f t="shared" si="65"/>
        <v>31.088304407353736</v>
      </c>
      <c r="CV34">
        <f t="shared" si="65"/>
        <v>31.087958985242462</v>
      </c>
      <c r="CW34">
        <f t="shared" si="65"/>
        <v>31.087613541173301</v>
      </c>
      <c r="CX34">
        <f t="shared" si="65"/>
        <v>31.087268075110771</v>
      </c>
      <c r="CY34">
        <f t="shared" si="65"/>
        <v>31.086922587019309</v>
      </c>
      <c r="CZ34">
        <f t="shared" si="65"/>
        <v>31.0865770768633</v>
      </c>
      <c r="DA34">
        <f t="shared" si="65"/>
        <v>31.086231544607074</v>
      </c>
      <c r="DB34">
        <f t="shared" si="65"/>
        <v>31.085885990214905</v>
      </c>
      <c r="DC34">
        <f t="shared" si="66"/>
        <v>31.08554041365101</v>
      </c>
      <c r="DD34">
        <f t="shared" si="66"/>
        <v>31.085194814879543</v>
      </c>
      <c r="DE34">
        <f t="shared" si="66"/>
        <v>31.08484919386461</v>
      </c>
      <c r="DF34">
        <f t="shared" si="66"/>
        <v>31.084503550570243</v>
      </c>
      <c r="DG34">
        <f t="shared" si="66"/>
        <v>31.08415788496043</v>
      </c>
      <c r="DH34">
        <f t="shared" si="66"/>
        <v>31.083812196999094</v>
      </c>
      <c r="DI34">
        <f t="shared" si="66"/>
        <v>31.083466486650092</v>
      </c>
      <c r="DJ34">
        <f t="shared" si="66"/>
        <v>31.083120753877253</v>
      </c>
      <c r="DK34">
        <f t="shared" si="66"/>
        <v>31.082774998644311</v>
      </c>
      <c r="DL34">
        <f t="shared" si="66"/>
        <v>31.082429220914953</v>
      </c>
      <c r="DM34">
        <f t="shared" si="67"/>
        <v>31.082083420652822</v>
      </c>
      <c r="DN34">
        <f t="shared" si="67"/>
        <v>31.081737597821487</v>
      </c>
      <c r="DO34">
        <f t="shared" si="67"/>
        <v>31.081391752384462</v>
      </c>
      <c r="DP34">
        <f t="shared" si="67"/>
        <v>31.081045884305205</v>
      </c>
      <c r="DQ34">
        <f t="shared" si="67"/>
        <v>31.080699993547103</v>
      </c>
      <c r="DR34">
        <f t="shared" si="67"/>
        <v>31.080354080073509</v>
      </c>
      <c r="DS34">
        <f t="shared" si="67"/>
        <v>31.080008143847682</v>
      </c>
      <c r="DT34">
        <f t="shared" si="67"/>
        <v>31.079662184832859</v>
      </c>
      <c r="DU34">
        <f t="shared" si="67"/>
        <v>31.079316202992185</v>
      </c>
      <c r="DV34">
        <f t="shared" si="67"/>
        <v>31.078970198288761</v>
      </c>
      <c r="DW34">
        <f t="shared" si="68"/>
        <v>31.078624170685643</v>
      </c>
      <c r="DX34">
        <f t="shared" si="68"/>
        <v>31.078278120145789</v>
      </c>
      <c r="DY34">
        <f t="shared" si="68"/>
        <v>31.077932046632128</v>
      </c>
      <c r="DZ34">
        <f t="shared" si="68"/>
        <v>31.077585950107526</v>
      </c>
      <c r="EA34">
        <f t="shared" si="68"/>
        <v>31.077239830534772</v>
      </c>
      <c r="EB34">
        <f t="shared" si="68"/>
        <v>31.076893687876613</v>
      </c>
      <c r="EC34">
        <f t="shared" si="68"/>
        <v>31.07654752209573</v>
      </c>
      <c r="ED34">
        <f t="shared" si="68"/>
        <v>31.076201333154746</v>
      </c>
      <c r="EE34">
        <f t="shared" si="68"/>
        <v>31.075855121016208</v>
      </c>
      <c r="EF34">
        <f t="shared" si="68"/>
        <v>31.075508885642616</v>
      </c>
      <c r="EG34">
        <f t="shared" si="68"/>
        <v>31.07516262699642</v>
      </c>
      <c r="EI34">
        <f t="shared" si="24"/>
        <v>0.31</v>
      </c>
      <c r="EJ34">
        <f t="shared" si="48"/>
        <v>31.109679135438359</v>
      </c>
      <c r="EK34">
        <f t="shared" si="48"/>
        <v>30.777495537406331</v>
      </c>
      <c r="EL34">
        <f t="shared" si="48"/>
        <v>30.445311919508956</v>
      </c>
      <c r="EM34">
        <f t="shared" si="48"/>
        <v>30.113128281714111</v>
      </c>
      <c r="EN34">
        <f t="shared" si="48"/>
        <v>29.780944623989647</v>
      </c>
      <c r="EO34">
        <f t="shared" si="48"/>
        <v>29.448760946303324</v>
      </c>
      <c r="EP34">
        <f t="shared" si="48"/>
        <v>29.116577248622878</v>
      </c>
      <c r="EQ34">
        <f t="shared" si="48"/>
        <v>28.784393530915999</v>
      </c>
      <c r="ER34">
        <f t="shared" si="48"/>
        <v>28.452209793150299</v>
      </c>
      <c r="ES34">
        <f t="shared" si="48"/>
        <v>28.12002603529335</v>
      </c>
      <c r="ET34">
        <f t="shared" si="48"/>
        <v>27.787842257312683</v>
      </c>
      <c r="EU34">
        <f t="shared" si="48"/>
        <v>27.455658459175762</v>
      </c>
      <c r="EV34">
        <f t="shared" si="48"/>
        <v>27.123474640849992</v>
      </c>
      <c r="EW34">
        <f t="shared" si="48"/>
        <v>26.791290802302743</v>
      </c>
      <c r="EX34">
        <f t="shared" si="48"/>
        <v>26.459106943501325</v>
      </c>
      <c r="EY34">
        <f t="shared" si="48"/>
        <v>26.126923064412992</v>
      </c>
      <c r="EZ34">
        <f t="shared" si="44"/>
        <v>25.794739165004955</v>
      </c>
      <c r="FA34">
        <f t="shared" si="44"/>
        <v>25.462555245244356</v>
      </c>
      <c r="FB34">
        <f t="shared" si="44"/>
        <v>25.130371305098301</v>
      </c>
      <c r="FC34">
        <f t="shared" si="44"/>
        <v>24.798187344533833</v>
      </c>
      <c r="FD34">
        <f t="shared" si="44"/>
        <v>24.466003363517935</v>
      </c>
      <c r="FE34">
        <f t="shared" si="44"/>
        <v>24.133819362017551</v>
      </c>
      <c r="FF34">
        <f t="shared" si="44"/>
        <v>23.801635339999564</v>
      </c>
      <c r="FG34">
        <f t="shared" si="44"/>
        <v>23.469451297430808</v>
      </c>
      <c r="FH34">
        <f t="shared" si="44"/>
        <v>23.13726723427806</v>
      </c>
      <c r="FI34">
        <f t="shared" si="44"/>
        <v>22.80508315050804</v>
      </c>
      <c r="FJ34">
        <f t="shared" si="44"/>
        <v>22.47289904608742</v>
      </c>
      <c r="FK34">
        <f t="shared" si="44"/>
        <v>22.140714920982813</v>
      </c>
      <c r="FL34">
        <f t="shared" si="44"/>
        <v>21.80853077516079</v>
      </c>
      <c r="FM34">
        <f t="shared" si="44"/>
        <v>21.476346608587853</v>
      </c>
      <c r="FN34">
        <f t="shared" si="44"/>
        <v>21.144162421230451</v>
      </c>
      <c r="FO34">
        <f t="shared" si="45"/>
        <v>20.811978213054985</v>
      </c>
      <c r="FP34">
        <f t="shared" si="45"/>
        <v>20.479793984027808</v>
      </c>
      <c r="FQ34">
        <f t="shared" si="45"/>
        <v>20.147609734115207</v>
      </c>
      <c r="FR34">
        <f t="shared" si="45"/>
        <v>19.815425463283418</v>
      </c>
      <c r="FS34">
        <f t="shared" si="45"/>
        <v>19.483241171498619</v>
      </c>
      <c r="FT34">
        <f t="shared" si="45"/>
        <v>19.151056858726946</v>
      </c>
      <c r="FU34">
        <f t="shared" si="45"/>
        <v>18.818872524934463</v>
      </c>
      <c r="FV34">
        <f t="shared" si="45"/>
        <v>18.486688170087188</v>
      </c>
      <c r="FW34">
        <f t="shared" si="45"/>
        <v>18.15450379415109</v>
      </c>
      <c r="FX34">
        <f t="shared" si="45"/>
        <v>17.822319397092073</v>
      </c>
      <c r="FY34">
        <f t="shared" si="45"/>
        <v>17.490134978875982</v>
      </c>
      <c r="FZ34">
        <f t="shared" si="45"/>
        <v>17.157950539468629</v>
      </c>
      <c r="GA34">
        <f t="shared" si="45"/>
        <v>16.825766078835738</v>
      </c>
      <c r="GB34">
        <f t="shared" si="45"/>
        <v>16.49358159694301</v>
      </c>
      <c r="GC34">
        <f t="shared" si="45"/>
        <v>16.161397093756072</v>
      </c>
      <c r="GD34">
        <f t="shared" si="45"/>
        <v>15.8292125692405</v>
      </c>
      <c r="GE34">
        <f t="shared" ref="GE34:GT50" si="69">ABS(CF34-CF$2)</f>
        <v>15.497028023361812</v>
      </c>
      <c r="GF34">
        <f t="shared" si="69"/>
        <v>15.164843456085473</v>
      </c>
      <c r="GG34">
        <f t="shared" si="69"/>
        <v>14.832658867376889</v>
      </c>
      <c r="GH34">
        <f t="shared" si="69"/>
        <v>14.500474257201418</v>
      </c>
      <c r="GI34">
        <f t="shared" si="69"/>
        <v>14.168289625524348</v>
      </c>
      <c r="GJ34">
        <f t="shared" si="69"/>
        <v>13.836104972310928</v>
      </c>
      <c r="GK34">
        <f t="shared" si="69"/>
        <v>13.503920297526339</v>
      </c>
      <c r="GL34">
        <f t="shared" si="69"/>
        <v>13.171735601135701</v>
      </c>
      <c r="GM34">
        <f t="shared" si="69"/>
        <v>12.839550883104099</v>
      </c>
      <c r="GN34">
        <f t="shared" si="69"/>
        <v>12.507366143396538</v>
      </c>
      <c r="GO34">
        <f t="shared" si="69"/>
        <v>12.175181381977985</v>
      </c>
      <c r="GP34">
        <f t="shared" si="69"/>
        <v>11.842996598813333</v>
      </c>
      <c r="GQ34">
        <f t="shared" si="69"/>
        <v>11.510811793867422</v>
      </c>
      <c r="GR34">
        <f t="shared" si="69"/>
        <v>11.178626967105064</v>
      </c>
      <c r="GS34">
        <f t="shared" si="69"/>
        <v>10.846442118490963</v>
      </c>
      <c r="GT34">
        <f t="shared" si="46"/>
        <v>10.514257247989807</v>
      </c>
      <c r="GU34">
        <f t="shared" si="46"/>
        <v>10.182072355566213</v>
      </c>
      <c r="GV34">
        <f t="shared" ref="GV34:HK65" si="70">ABS(CW34-CW$2)</f>
        <v>9.8498874411847268</v>
      </c>
      <c r="GW34">
        <f t="shared" si="70"/>
        <v>9.5177025048098756</v>
      </c>
      <c r="GX34">
        <f t="shared" si="70"/>
        <v>9.1855175464060927</v>
      </c>
      <c r="GY34">
        <f t="shared" si="70"/>
        <v>8.8533325659377624</v>
      </c>
      <c r="GZ34">
        <f t="shared" si="70"/>
        <v>8.5211475633692153</v>
      </c>
      <c r="HA34">
        <f t="shared" si="70"/>
        <v>8.1889625386647289</v>
      </c>
      <c r="HB34">
        <f t="shared" si="70"/>
        <v>7.8567774917885096</v>
      </c>
      <c r="HC34">
        <f t="shared" si="70"/>
        <v>7.5245924227047212</v>
      </c>
      <c r="HD34">
        <f t="shared" si="70"/>
        <v>7.192407331377467</v>
      </c>
      <c r="HE34">
        <f t="shared" si="70"/>
        <v>6.8602222177707795</v>
      </c>
      <c r="HF34">
        <f t="shared" si="70"/>
        <v>6.5280370818486446</v>
      </c>
      <c r="HG34">
        <f t="shared" si="70"/>
        <v>6.1958519235749883</v>
      </c>
      <c r="HH34">
        <f t="shared" si="70"/>
        <v>5.8636667429136615</v>
      </c>
      <c r="HI34">
        <f t="shared" si="70"/>
        <v>5.5314815398285013</v>
      </c>
      <c r="HJ34">
        <f t="shared" si="70"/>
        <v>5.199296314283238</v>
      </c>
      <c r="HK34">
        <f t="shared" si="70"/>
        <v>4.8671110662415593</v>
      </c>
      <c r="HL34">
        <f t="shared" si="47"/>
        <v>4.5349257956671067</v>
      </c>
      <c r="HM34">
        <f t="shared" si="47"/>
        <v>4.2027405025234472</v>
      </c>
      <c r="HN34">
        <f t="shared" si="47"/>
        <v>3.870555186774105</v>
      </c>
      <c r="HO34">
        <f t="shared" si="47"/>
        <v>3.5383698483825263</v>
      </c>
      <c r="HP34">
        <f t="shared" si="47"/>
        <v>3.2061844873121039</v>
      </c>
      <c r="HQ34">
        <f t="shared" si="47"/>
        <v>2.873999103526188</v>
      </c>
      <c r="HR34">
        <f t="shared" si="47"/>
        <v>2.54181369698804</v>
      </c>
      <c r="HS34">
        <f t="shared" si="47"/>
        <v>2.2096282676608929</v>
      </c>
      <c r="HT34">
        <f t="shared" si="47"/>
        <v>1.8774428155078979</v>
      </c>
      <c r="HU34">
        <f t="shared" si="47"/>
        <v>1.545257340492153</v>
      </c>
      <c r="HV34">
        <f t="shared" si="47"/>
        <v>1.2130718425767135</v>
      </c>
      <c r="HW34">
        <f t="shared" si="47"/>
        <v>0.88088632172453885</v>
      </c>
      <c r="HX34">
        <f t="shared" si="47"/>
        <v>0.54870077789855287</v>
      </c>
      <c r="HY34">
        <f t="shared" si="47"/>
        <v>0.21651521106162974</v>
      </c>
      <c r="HZ34">
        <f t="shared" si="47"/>
        <v>0.11567037882344167</v>
      </c>
      <c r="IA34">
        <f t="shared" ref="IA34:IF84" si="71">ABS(EB34-EB$2)</f>
        <v>0.44785599179392221</v>
      </c>
      <c r="IB34">
        <f t="shared" si="71"/>
        <v>0.78004162788712605</v>
      </c>
      <c r="IC34">
        <f t="shared" si="71"/>
        <v>1.1122272871404313</v>
      </c>
      <c r="ID34">
        <f t="shared" si="71"/>
        <v>1.4444129695912942</v>
      </c>
      <c r="IE34">
        <f t="shared" si="71"/>
        <v>1.7765986752772029</v>
      </c>
      <c r="IF34">
        <f t="shared" si="71"/>
        <v>2.108784404235724</v>
      </c>
      <c r="IG34">
        <f t="shared" si="26"/>
        <v>0.11567037882344167</v>
      </c>
      <c r="IH34">
        <f t="shared" si="29"/>
        <v>95</v>
      </c>
      <c r="II34">
        <v>32</v>
      </c>
      <c r="IJ34">
        <f t="shared" si="27"/>
        <v>0.31</v>
      </c>
      <c r="IK34" cm="1">
        <f t="array" ref="IK34">INDEX($AK$3:$EG$102,II34,IH34)</f>
        <v>31.077239830534772</v>
      </c>
      <c r="IL34">
        <f t="shared" si="28"/>
        <v>9.6339443474657784</v>
      </c>
    </row>
    <row r="35" spans="1:246" x14ac:dyDescent="0.25">
      <c r="I35">
        <v>445</v>
      </c>
      <c r="J35">
        <f>'Emission events'!AG35</f>
        <v>0</v>
      </c>
      <c r="K35">
        <f>'Emission events'!CI35</f>
        <v>0</v>
      </c>
      <c r="L35">
        <f>'Emission events'!EK35</f>
        <v>0</v>
      </c>
      <c r="M35">
        <f>'Emission events'!GM35</f>
        <v>0</v>
      </c>
      <c r="N35">
        <f>'Emission events'!IO35</f>
        <v>0</v>
      </c>
      <c r="O35">
        <f t="shared" si="3"/>
        <v>0</v>
      </c>
      <c r="R35">
        <v>445</v>
      </c>
      <c r="S35">
        <f>'Emission events'!AL35</f>
        <v>2.134453669554402E+16</v>
      </c>
      <c r="T35">
        <f>'Emission events'!CN35</f>
        <v>5491891217604646</v>
      </c>
      <c r="U35">
        <f>'Emission events'!EP35</f>
        <v>1422255482701397.3</v>
      </c>
      <c r="V35">
        <f>'Emission events'!GR35</f>
        <v>371167380845989.44</v>
      </c>
      <c r="W35">
        <f>'Emission events'!IT35</f>
        <v>97735798772838.281</v>
      </c>
      <c r="X35">
        <f t="shared" si="4"/>
        <v>2.8727586575468888E+16</v>
      </c>
      <c r="AA35">
        <v>445</v>
      </c>
      <c r="AB35" s="7">
        <f>'Emission events'!AQ35</f>
        <v>0</v>
      </c>
      <c r="AC35" s="7">
        <f>'Emission events'!CS35</f>
        <v>0</v>
      </c>
      <c r="AD35" s="7">
        <f>'Emission events'!EU35</f>
        <v>0</v>
      </c>
      <c r="AE35" s="7">
        <f>'Emission events'!GW35</f>
        <v>0</v>
      </c>
      <c r="AF35" s="7">
        <f>'Emission events'!IY35</f>
        <v>0</v>
      </c>
      <c r="AG35">
        <f t="shared" si="5"/>
        <v>0</v>
      </c>
      <c r="AH35" s="7">
        <f t="shared" si="6"/>
        <v>2.8727586575468888E+16</v>
      </c>
      <c r="AJ35" s="1">
        <v>0.32</v>
      </c>
      <c r="AK35">
        <f t="shared" si="59"/>
        <v>31.040098454674272</v>
      </c>
      <c r="AL35">
        <f t="shared" si="59"/>
        <v>31.039749616120119</v>
      </c>
      <c r="AM35">
        <f t="shared" si="59"/>
        <v>31.039400750085029</v>
      </c>
      <c r="AN35">
        <f t="shared" si="59"/>
        <v>31.039051856524559</v>
      </c>
      <c r="AO35">
        <f t="shared" si="59"/>
        <v>31.03870293539422</v>
      </c>
      <c r="AP35">
        <f t="shared" si="59"/>
        <v>31.038353986649437</v>
      </c>
      <c r="AQ35">
        <f t="shared" si="59"/>
        <v>31.038005010245573</v>
      </c>
      <c r="AR35">
        <f t="shared" si="59"/>
        <v>31.037656006137905</v>
      </c>
      <c r="AS35">
        <f t="shared" si="59"/>
        <v>31.037306974281659</v>
      </c>
      <c r="AT35">
        <f t="shared" si="59"/>
        <v>31.036957914631973</v>
      </c>
      <c r="AU35">
        <f t="shared" si="60"/>
        <v>31.036608827143908</v>
      </c>
      <c r="AV35">
        <f t="shared" si="60"/>
        <v>31.036259711772466</v>
      </c>
      <c r="AW35">
        <f t="shared" si="60"/>
        <v>31.035910568472573</v>
      </c>
      <c r="AX35">
        <f t="shared" si="60"/>
        <v>31.035561397199068</v>
      </c>
      <c r="AY35">
        <f t="shared" si="60"/>
        <v>31.035212197906745</v>
      </c>
      <c r="AZ35">
        <f t="shared" si="60"/>
        <v>31.034862970550293</v>
      </c>
      <c r="BA35">
        <f t="shared" si="60"/>
        <v>31.034513715084351</v>
      </c>
      <c r="BB35">
        <f t="shared" si="60"/>
        <v>31.034164431463484</v>
      </c>
      <c r="BC35">
        <f t="shared" si="60"/>
        <v>31.03381511964216</v>
      </c>
      <c r="BD35">
        <f t="shared" si="60"/>
        <v>31.033465779574801</v>
      </c>
      <c r="BE35">
        <f t="shared" si="61"/>
        <v>31.03311641121574</v>
      </c>
      <c r="BF35">
        <f t="shared" si="61"/>
        <v>31.032767014519241</v>
      </c>
      <c r="BG35">
        <f t="shared" si="61"/>
        <v>31.032417589439493</v>
      </c>
      <c r="BH35">
        <f t="shared" si="61"/>
        <v>31.032068135930615</v>
      </c>
      <c r="BI35">
        <f t="shared" si="61"/>
        <v>31.031718653946648</v>
      </c>
      <c r="BJ35">
        <f t="shared" si="61"/>
        <v>31.031369143441552</v>
      </c>
      <c r="BK35">
        <f t="shared" si="61"/>
        <v>31.03101960436922</v>
      </c>
      <c r="BL35">
        <f t="shared" si="61"/>
        <v>31.030670036683475</v>
      </c>
      <c r="BM35">
        <f t="shared" si="61"/>
        <v>31.030320440338059</v>
      </c>
      <c r="BN35">
        <f t="shared" si="61"/>
        <v>31.029970815286639</v>
      </c>
      <c r="BO35">
        <f t="shared" si="62"/>
        <v>31.029621161482812</v>
      </c>
      <c r="BP35">
        <f t="shared" si="62"/>
        <v>31.029271478880087</v>
      </c>
      <c r="BQ35">
        <f t="shared" si="62"/>
        <v>31.028921767431914</v>
      </c>
      <c r="BR35">
        <f t="shared" si="62"/>
        <v>31.028572027091666</v>
      </c>
      <c r="BS35">
        <f t="shared" si="62"/>
        <v>31.028222257812626</v>
      </c>
      <c r="BT35">
        <f t="shared" si="62"/>
        <v>31.027872459548021</v>
      </c>
      <c r="BU35">
        <f t="shared" si="62"/>
        <v>31.027522632250985</v>
      </c>
      <c r="BV35">
        <f t="shared" si="62"/>
        <v>31.02717277587459</v>
      </c>
      <c r="BW35">
        <f t="shared" si="62"/>
        <v>31.026822890371818</v>
      </c>
      <c r="BX35">
        <f t="shared" si="62"/>
        <v>31.026472975695583</v>
      </c>
      <c r="BY35">
        <f t="shared" si="63"/>
        <v>31.026123031798733</v>
      </c>
      <c r="BZ35">
        <f t="shared" si="63"/>
        <v>31.025773058634016</v>
      </c>
      <c r="CA35">
        <f t="shared" si="63"/>
        <v>31.025423056154136</v>
      </c>
      <c r="CB35">
        <f t="shared" si="63"/>
        <v>31.025073024311677</v>
      </c>
      <c r="CC35">
        <f t="shared" si="63"/>
        <v>31.024722963059194</v>
      </c>
      <c r="CD35">
        <f t="shared" si="63"/>
        <v>31.024372872349122</v>
      </c>
      <c r="CE35">
        <f t="shared" si="63"/>
        <v>31.024022752133856</v>
      </c>
      <c r="CF35">
        <f t="shared" si="63"/>
        <v>31.0236726023657</v>
      </c>
      <c r="CG35">
        <f t="shared" si="63"/>
        <v>31.023322422996863</v>
      </c>
      <c r="CH35">
        <f t="shared" si="63"/>
        <v>31.022972213979493</v>
      </c>
      <c r="CI35">
        <f t="shared" si="64"/>
        <v>31.022621975265672</v>
      </c>
      <c r="CJ35">
        <f t="shared" si="64"/>
        <v>31.022271706807381</v>
      </c>
      <c r="CK35">
        <f t="shared" si="64"/>
        <v>31.021921408556544</v>
      </c>
      <c r="CL35">
        <f t="shared" si="64"/>
        <v>31.021571080464994</v>
      </c>
      <c r="CM35">
        <f t="shared" si="64"/>
        <v>31.02122072248449</v>
      </c>
      <c r="CN35">
        <f t="shared" si="64"/>
        <v>31.020870334566713</v>
      </c>
      <c r="CO35">
        <f t="shared" si="64"/>
        <v>31.020519916663265</v>
      </c>
      <c r="CP35">
        <f t="shared" si="64"/>
        <v>31.020169468725673</v>
      </c>
      <c r="CQ35">
        <f t="shared" si="64"/>
        <v>31.019818990705378</v>
      </c>
      <c r="CR35">
        <f t="shared" si="64"/>
        <v>31.019468482553751</v>
      </c>
      <c r="CS35">
        <f t="shared" si="65"/>
        <v>31.019117944222096</v>
      </c>
      <c r="CT35">
        <f t="shared" si="65"/>
        <v>31.018767375661596</v>
      </c>
      <c r="CU35">
        <f t="shared" si="65"/>
        <v>31.0184167768234</v>
      </c>
      <c r="CV35">
        <f t="shared" si="65"/>
        <v>31.018066147658558</v>
      </c>
      <c r="CW35">
        <f t="shared" si="65"/>
        <v>31.017715488118043</v>
      </c>
      <c r="CX35">
        <f t="shared" si="65"/>
        <v>31.017364798152748</v>
      </c>
      <c r="CY35">
        <f t="shared" si="65"/>
        <v>31.01701407771349</v>
      </c>
      <c r="CZ35">
        <f t="shared" si="65"/>
        <v>31.016663326751004</v>
      </c>
      <c r="DA35">
        <f t="shared" si="65"/>
        <v>31.016312545215943</v>
      </c>
      <c r="DB35">
        <f t="shared" si="65"/>
        <v>31.015961733058884</v>
      </c>
      <c r="DC35">
        <f t="shared" si="66"/>
        <v>31.015610890230331</v>
      </c>
      <c r="DD35">
        <f t="shared" si="66"/>
        <v>31.015260016680681</v>
      </c>
      <c r="DE35">
        <f t="shared" si="66"/>
        <v>31.014909112360293</v>
      </c>
      <c r="DF35">
        <f t="shared" si="66"/>
        <v>31.014558177219406</v>
      </c>
      <c r="DG35">
        <f t="shared" si="66"/>
        <v>31.014207211208202</v>
      </c>
      <c r="DH35">
        <f t="shared" si="66"/>
        <v>31.013856214276778</v>
      </c>
      <c r="DI35">
        <f t="shared" si="66"/>
        <v>31.013505186375141</v>
      </c>
      <c r="DJ35">
        <f t="shared" si="66"/>
        <v>31.013154127453227</v>
      </c>
      <c r="DK35">
        <f t="shared" si="66"/>
        <v>31.012803037460888</v>
      </c>
      <c r="DL35">
        <f t="shared" si="66"/>
        <v>31.012451916347896</v>
      </c>
      <c r="DM35">
        <f t="shared" si="67"/>
        <v>31.012100764063941</v>
      </c>
      <c r="DN35">
        <f t="shared" si="67"/>
        <v>31.011749580558632</v>
      </c>
      <c r="DO35">
        <f t="shared" si="67"/>
        <v>31.011398365781499</v>
      </c>
      <c r="DP35">
        <f t="shared" si="67"/>
        <v>31.011047119681979</v>
      </c>
      <c r="DQ35">
        <f t="shared" si="67"/>
        <v>31.010695842209444</v>
      </c>
      <c r="DR35">
        <f t="shared" si="67"/>
        <v>31.010344533313173</v>
      </c>
      <c r="DS35">
        <f t="shared" si="67"/>
        <v>31.00999319294236</v>
      </c>
      <c r="DT35">
        <f t="shared" si="67"/>
        <v>31.009641821046131</v>
      </c>
      <c r="DU35">
        <f t="shared" si="67"/>
        <v>31.009290417573524</v>
      </c>
      <c r="DV35">
        <f t="shared" si="67"/>
        <v>31.008938982473481</v>
      </c>
      <c r="DW35">
        <f t="shared" si="68"/>
        <v>31.008587515694884</v>
      </c>
      <c r="DX35">
        <f t="shared" si="68"/>
        <v>31.008236017186515</v>
      </c>
      <c r="DY35">
        <f t="shared" si="68"/>
        <v>31.00788448689708</v>
      </c>
      <c r="DZ35">
        <f t="shared" si="68"/>
        <v>31.007532924775202</v>
      </c>
      <c r="EA35">
        <f t="shared" si="68"/>
        <v>31.007181330769416</v>
      </c>
      <c r="EB35">
        <f t="shared" si="68"/>
        <v>31.006829704828181</v>
      </c>
      <c r="EC35">
        <f t="shared" si="68"/>
        <v>31.006478046899876</v>
      </c>
      <c r="ED35">
        <f t="shared" si="68"/>
        <v>31.006126356932782</v>
      </c>
      <c r="EE35">
        <f t="shared" si="68"/>
        <v>31.00577463487511</v>
      </c>
      <c r="EF35">
        <f t="shared" si="68"/>
        <v>31.005422880674978</v>
      </c>
      <c r="EG35">
        <f t="shared" si="68"/>
        <v>31.005071094280424</v>
      </c>
      <c r="EI35">
        <f t="shared" si="24"/>
        <v>0.32</v>
      </c>
      <c r="EJ35">
        <f t="shared" si="48"/>
        <v>31.040098454674272</v>
      </c>
      <c r="EK35">
        <f t="shared" si="48"/>
        <v>30.707910145807798</v>
      </c>
      <c r="EL35">
        <f t="shared" si="48"/>
        <v>30.375721809460387</v>
      </c>
      <c r="EM35">
        <f t="shared" si="48"/>
        <v>30.043533445587595</v>
      </c>
      <c r="EN35">
        <f t="shared" si="48"/>
        <v>29.711345054144935</v>
      </c>
      <c r="EO35">
        <f t="shared" si="48"/>
        <v>29.379156635087831</v>
      </c>
      <c r="EP35">
        <f t="shared" si="48"/>
        <v>29.046968188371643</v>
      </c>
      <c r="EQ35">
        <f t="shared" si="48"/>
        <v>28.714779713951653</v>
      </c>
      <c r="ER35">
        <f t="shared" si="48"/>
        <v>28.382591211783087</v>
      </c>
      <c r="ES35">
        <f t="shared" si="48"/>
        <v>28.05040268182108</v>
      </c>
      <c r="ET35">
        <f t="shared" si="48"/>
        <v>27.718214124020694</v>
      </c>
      <c r="EU35">
        <f t="shared" si="48"/>
        <v>27.386025538336931</v>
      </c>
      <c r="EV35">
        <f t="shared" si="48"/>
        <v>27.053836924724717</v>
      </c>
      <c r="EW35">
        <f t="shared" si="48"/>
        <v>26.72164828313889</v>
      </c>
      <c r="EX35">
        <f t="shared" si="48"/>
        <v>26.389459613534243</v>
      </c>
      <c r="EY35">
        <f t="shared" ref="EY35:FN50" si="72">ABS(AZ35-AZ$2)</f>
        <v>26.057270915865473</v>
      </c>
      <c r="EZ35">
        <f t="shared" si="72"/>
        <v>25.725082190087207</v>
      </c>
      <c r="FA35">
        <f t="shared" si="72"/>
        <v>25.392893436154019</v>
      </c>
      <c r="FB35">
        <f t="shared" si="72"/>
        <v>25.060704654020373</v>
      </c>
      <c r="FC35">
        <f t="shared" si="72"/>
        <v>24.728515843640693</v>
      </c>
      <c r="FD35">
        <f t="shared" si="72"/>
        <v>24.396327004969312</v>
      </c>
      <c r="FE35">
        <f t="shared" si="72"/>
        <v>24.064138137960491</v>
      </c>
      <c r="FF35">
        <f t="shared" si="72"/>
        <v>23.731949242568422</v>
      </c>
      <c r="FG35">
        <f t="shared" si="72"/>
        <v>23.399760318747219</v>
      </c>
      <c r="FH35">
        <f t="shared" si="72"/>
        <v>23.067571366450935</v>
      </c>
      <c r="FI35">
        <f t="shared" si="72"/>
        <v>22.735382385633514</v>
      </c>
      <c r="FJ35">
        <f t="shared" si="72"/>
        <v>22.403193376248865</v>
      </c>
      <c r="FK35">
        <f t="shared" si="72"/>
        <v>22.071004338250795</v>
      </c>
      <c r="FL35">
        <f t="shared" si="72"/>
        <v>21.738815271593058</v>
      </c>
      <c r="FM35">
        <f t="shared" si="72"/>
        <v>21.406626176229317</v>
      </c>
      <c r="FN35">
        <f t="shared" si="72"/>
        <v>21.074437052113169</v>
      </c>
      <c r="FO35">
        <f t="shared" si="45"/>
        <v>20.742247899198123</v>
      </c>
      <c r="FP35">
        <f t="shared" si="45"/>
        <v>20.410058717437629</v>
      </c>
      <c r="FQ35">
        <f t="shared" si="45"/>
        <v>20.077869506785056</v>
      </c>
      <c r="FR35">
        <f t="shared" si="45"/>
        <v>19.745680267193698</v>
      </c>
      <c r="FS35">
        <f t="shared" si="45"/>
        <v>19.413490998616773</v>
      </c>
      <c r="FT35">
        <f t="shared" si="45"/>
        <v>19.081301701007412</v>
      </c>
      <c r="FU35">
        <f t="shared" si="45"/>
        <v>18.749112374318699</v>
      </c>
      <c r="FV35">
        <f t="shared" si="45"/>
        <v>18.416923018503603</v>
      </c>
      <c r="FW35">
        <f t="shared" si="45"/>
        <v>18.084733633515047</v>
      </c>
      <c r="FX35">
        <f t="shared" si="45"/>
        <v>17.752544219305875</v>
      </c>
      <c r="FY35">
        <f t="shared" si="45"/>
        <v>17.420354775828837</v>
      </c>
      <c r="FZ35">
        <f t="shared" si="45"/>
        <v>17.088165303036636</v>
      </c>
      <c r="GA35">
        <f t="shared" si="45"/>
        <v>16.755975800881856</v>
      </c>
      <c r="GB35">
        <f t="shared" si="45"/>
        <v>16.423786269317048</v>
      </c>
      <c r="GC35">
        <f t="shared" si="45"/>
        <v>16.091596708294659</v>
      </c>
      <c r="GD35">
        <f t="shared" si="45"/>
        <v>15.759407117767068</v>
      </c>
      <c r="GE35">
        <f t="shared" si="69"/>
        <v>15.427217497686593</v>
      </c>
      <c r="GF35">
        <f t="shared" si="69"/>
        <v>15.095027848005435</v>
      </c>
      <c r="GG35">
        <f t="shared" si="69"/>
        <v>14.762838168675742</v>
      </c>
      <c r="GH35">
        <f t="shared" si="69"/>
        <v>14.4306484596496</v>
      </c>
      <c r="GI35">
        <f t="shared" si="69"/>
        <v>14.098458720878988</v>
      </c>
      <c r="GJ35">
        <f t="shared" si="69"/>
        <v>13.76626895231583</v>
      </c>
      <c r="GK35">
        <f t="shared" si="69"/>
        <v>13.434079153911956</v>
      </c>
      <c r="GL35">
        <f t="shared" si="69"/>
        <v>13.10188932561913</v>
      </c>
      <c r="GM35">
        <f t="shared" si="69"/>
        <v>12.769699467389032</v>
      </c>
      <c r="GN35">
        <f t="shared" si="69"/>
        <v>12.437509579173263</v>
      </c>
      <c r="GO35">
        <f t="shared" si="69"/>
        <v>12.105319660923353</v>
      </c>
      <c r="GP35">
        <f t="shared" si="69"/>
        <v>11.773129712590737</v>
      </c>
      <c r="GQ35">
        <f t="shared" si="69"/>
        <v>11.440939734126786</v>
      </c>
      <c r="GR35">
        <f t="shared" si="69"/>
        <v>11.108749725482809</v>
      </c>
      <c r="GS35">
        <f t="shared" si="69"/>
        <v>10.776559686609989</v>
      </c>
      <c r="GT35">
        <f t="shared" si="46"/>
        <v>10.444369617459472</v>
      </c>
      <c r="GU35">
        <f t="shared" si="46"/>
        <v>10.112179517982309</v>
      </c>
      <c r="GV35">
        <f t="shared" si="70"/>
        <v>9.7799893881294686</v>
      </c>
      <c r="GW35">
        <f t="shared" si="70"/>
        <v>9.4477992278518528</v>
      </c>
      <c r="GX35">
        <f t="shared" si="70"/>
        <v>9.115609037100274</v>
      </c>
      <c r="GY35">
        <f t="shared" si="70"/>
        <v>8.7834188158254669</v>
      </c>
      <c r="GZ35">
        <f t="shared" si="70"/>
        <v>8.4512285639780842</v>
      </c>
      <c r="HA35">
        <f t="shared" si="70"/>
        <v>8.1190382815087077</v>
      </c>
      <c r="HB35">
        <f t="shared" si="70"/>
        <v>7.7868479683678302</v>
      </c>
      <c r="HC35">
        <f t="shared" si="70"/>
        <v>7.4546576245058596</v>
      </c>
      <c r="HD35">
        <f t="shared" si="70"/>
        <v>7.1224672498731501</v>
      </c>
      <c r="HE35">
        <f t="shared" si="70"/>
        <v>6.7902768444199424</v>
      </c>
      <c r="HF35">
        <f t="shared" si="70"/>
        <v>6.4580864080964169</v>
      </c>
      <c r="HG35">
        <f t="shared" si="70"/>
        <v>6.1258959408526721</v>
      </c>
      <c r="HH35">
        <f t="shared" si="70"/>
        <v>5.7937054426387107</v>
      </c>
      <c r="HI35">
        <f t="shared" si="70"/>
        <v>5.4615149134044749</v>
      </c>
      <c r="HJ35">
        <f t="shared" si="70"/>
        <v>5.1293243530998147</v>
      </c>
      <c r="HK35">
        <f t="shared" si="70"/>
        <v>4.7971337616745018</v>
      </c>
      <c r="HL35">
        <f t="shared" ref="HL35:IA50" si="73">ABS(DM35-DM$2)</f>
        <v>4.4649431390782262</v>
      </c>
      <c r="HM35">
        <f t="shared" si="73"/>
        <v>4.1327524852605926</v>
      </c>
      <c r="HN35">
        <f t="shared" si="73"/>
        <v>3.8005618001711419</v>
      </c>
      <c r="HO35">
        <f t="shared" si="73"/>
        <v>3.4683710837593011</v>
      </c>
      <c r="HP35">
        <f t="shared" si="73"/>
        <v>3.1361803359744442</v>
      </c>
      <c r="HQ35">
        <f t="shared" si="73"/>
        <v>2.8039895567658526</v>
      </c>
      <c r="HR35">
        <f t="shared" si="73"/>
        <v>2.4717987460827189</v>
      </c>
      <c r="HS35">
        <f t="shared" si="73"/>
        <v>2.1396079038741647</v>
      </c>
      <c r="HT35">
        <f t="shared" si="73"/>
        <v>1.8074170300892369</v>
      </c>
      <c r="HU35">
        <f t="shared" si="73"/>
        <v>1.4752261246768725</v>
      </c>
      <c r="HV35">
        <f t="shared" si="73"/>
        <v>1.143035187585955</v>
      </c>
      <c r="HW35">
        <f t="shared" si="73"/>
        <v>0.81084421876526491</v>
      </c>
      <c r="HX35">
        <f t="shared" si="73"/>
        <v>0.47865321816350459</v>
      </c>
      <c r="HY35">
        <f t="shared" si="73"/>
        <v>0.14646218572930536</v>
      </c>
      <c r="HZ35">
        <f t="shared" si="73"/>
        <v>0.18572887858879739</v>
      </c>
      <c r="IA35">
        <f t="shared" si="73"/>
        <v>0.51791997484235353</v>
      </c>
      <c r="IB35">
        <f t="shared" si="71"/>
        <v>0.85011110308298043</v>
      </c>
      <c r="IC35">
        <f t="shared" si="71"/>
        <v>1.182302263362395</v>
      </c>
      <c r="ID35">
        <f t="shared" si="71"/>
        <v>1.5144934557323921</v>
      </c>
      <c r="IE35">
        <f t="shared" si="71"/>
        <v>1.8466846802448416</v>
      </c>
      <c r="IF35">
        <f t="shared" si="71"/>
        <v>2.1788759369517194</v>
      </c>
      <c r="IG35">
        <f t="shared" si="26"/>
        <v>0.14646218572930536</v>
      </c>
      <c r="IH35">
        <f t="shared" si="29"/>
        <v>94</v>
      </c>
      <c r="II35">
        <v>33</v>
      </c>
      <c r="IJ35">
        <f t="shared" si="27"/>
        <v>0.32</v>
      </c>
      <c r="IK35" cm="1">
        <f t="array" ref="IK35">INDEX($AK$3:$EG$102,II35,IH35)</f>
        <v>31.007532924775202</v>
      </c>
      <c r="IL35">
        <f t="shared" si="28"/>
        <v>9.9224105359280639</v>
      </c>
    </row>
    <row r="36" spans="1:246" x14ac:dyDescent="0.25">
      <c r="B36" s="42"/>
      <c r="I36">
        <v>450</v>
      </c>
      <c r="J36">
        <f>'Emission events'!AG36</f>
        <v>0</v>
      </c>
      <c r="K36">
        <f>'Emission events'!CI36</f>
        <v>0</v>
      </c>
      <c r="L36">
        <f>'Emission events'!EK36</f>
        <v>0</v>
      </c>
      <c r="M36">
        <f>'Emission events'!GM36</f>
        <v>0</v>
      </c>
      <c r="N36">
        <f>'Emission events'!IO36</f>
        <v>0</v>
      </c>
      <c r="O36">
        <f t="shared" si="3"/>
        <v>0</v>
      </c>
      <c r="R36">
        <v>450</v>
      </c>
      <c r="S36">
        <f>'Emission events'!AL36</f>
        <v>2.600586050616906E+16</v>
      </c>
      <c r="T36">
        <f>'Emission events'!CN36</f>
        <v>6691237151561007</v>
      </c>
      <c r="U36">
        <f>'Emission events'!EP36</f>
        <v>1732854557343858.3</v>
      </c>
      <c r="V36">
        <f>'Emission events'!GR36</f>
        <v>452224720002286.56</v>
      </c>
      <c r="W36">
        <f>'Emission events'!IT36</f>
        <v>119079818203599.55</v>
      </c>
      <c r="X36">
        <f t="shared" si="4"/>
        <v>3.5001256753279816E+16</v>
      </c>
      <c r="AA36">
        <v>450</v>
      </c>
      <c r="AB36" s="7">
        <f>'Emission events'!AQ36</f>
        <v>0</v>
      </c>
      <c r="AC36" s="7">
        <f>'Emission events'!CS36</f>
        <v>0</v>
      </c>
      <c r="AD36" s="7">
        <f>'Emission events'!EU36</f>
        <v>0</v>
      </c>
      <c r="AE36" s="7">
        <f>'Emission events'!GW36</f>
        <v>0</v>
      </c>
      <c r="AF36" s="7">
        <f>'Emission events'!IY36</f>
        <v>0</v>
      </c>
      <c r="AG36">
        <f t="shared" si="5"/>
        <v>0</v>
      </c>
      <c r="AH36" s="7">
        <f t="shared" si="6"/>
        <v>3.5001256753279816E+16</v>
      </c>
      <c r="AJ36" s="1">
        <v>0.33</v>
      </c>
      <c r="AK36">
        <f t="shared" si="59"/>
        <v>30.969400654820891</v>
      </c>
      <c r="AL36">
        <f t="shared" si="59"/>
        <v>30.969045299482534</v>
      </c>
      <c r="AM36">
        <f t="shared" si="59"/>
        <v>30.968689906128109</v>
      </c>
      <c r="AN36">
        <f t="shared" si="59"/>
        <v>30.96833447469616</v>
      </c>
      <c r="AO36">
        <f t="shared" si="59"/>
        <v>30.967979005125127</v>
      </c>
      <c r="AP36">
        <f t="shared" si="59"/>
        <v>30.967623497353358</v>
      </c>
      <c r="AQ36">
        <f t="shared" si="59"/>
        <v>30.967267951319094</v>
      </c>
      <c r="AR36">
        <f t="shared" si="59"/>
        <v>30.966912366960472</v>
      </c>
      <c r="AS36">
        <f t="shared" si="59"/>
        <v>30.966556744215545</v>
      </c>
      <c r="AT36">
        <f t="shared" si="59"/>
        <v>30.966201083022263</v>
      </c>
      <c r="AU36">
        <f t="shared" si="60"/>
        <v>30.965845383318459</v>
      </c>
      <c r="AV36">
        <f t="shared" si="60"/>
        <v>30.965489645041878</v>
      </c>
      <c r="AW36">
        <f t="shared" si="60"/>
        <v>30.96513386813017</v>
      </c>
      <c r="AX36">
        <f t="shared" si="60"/>
        <v>30.964778052520867</v>
      </c>
      <c r="AY36">
        <f t="shared" si="60"/>
        <v>30.964422198151414</v>
      </c>
      <c r="AZ36">
        <f t="shared" si="60"/>
        <v>30.964066304959157</v>
      </c>
      <c r="BA36">
        <f t="shared" si="60"/>
        <v>30.963710372881327</v>
      </c>
      <c r="BB36">
        <f t="shared" si="60"/>
        <v>30.963354401855064</v>
      </c>
      <c r="BC36">
        <f t="shared" si="60"/>
        <v>30.962998391817401</v>
      </c>
      <c r="BD36">
        <f t="shared" si="60"/>
        <v>30.962642342705273</v>
      </c>
      <c r="BE36">
        <f t="shared" si="61"/>
        <v>30.962286254455506</v>
      </c>
      <c r="BF36">
        <f t="shared" si="61"/>
        <v>30.961930127004841</v>
      </c>
      <c r="BG36">
        <f t="shared" si="61"/>
        <v>30.961573960289904</v>
      </c>
      <c r="BH36">
        <f t="shared" si="61"/>
        <v>30.961217754247208</v>
      </c>
      <c r="BI36">
        <f t="shared" si="61"/>
        <v>30.960861508813192</v>
      </c>
      <c r="BJ36">
        <f t="shared" si="61"/>
        <v>30.960505223924162</v>
      </c>
      <c r="BK36">
        <f t="shared" si="61"/>
        <v>30.960148899516337</v>
      </c>
      <c r="BL36">
        <f t="shared" si="61"/>
        <v>30.959792535525832</v>
      </c>
      <c r="BM36">
        <f t="shared" si="61"/>
        <v>30.959436131888662</v>
      </c>
      <c r="BN36">
        <f t="shared" si="61"/>
        <v>30.959079688540726</v>
      </c>
      <c r="BO36">
        <f t="shared" si="62"/>
        <v>30.958723205417826</v>
      </c>
      <c r="BP36">
        <f t="shared" si="62"/>
        <v>30.958366682455669</v>
      </c>
      <c r="BQ36">
        <f t="shared" si="62"/>
        <v>30.958010119589851</v>
      </c>
      <c r="BR36">
        <f t="shared" si="62"/>
        <v>30.957653516755848</v>
      </c>
      <c r="BS36">
        <f t="shared" si="62"/>
        <v>30.957296873889064</v>
      </c>
      <c r="BT36">
        <f t="shared" si="62"/>
        <v>30.956940190924776</v>
      </c>
      <c r="BU36">
        <f t="shared" si="62"/>
        <v>30.956583467798165</v>
      </c>
      <c r="BV36">
        <f t="shared" si="62"/>
        <v>30.956226704444294</v>
      </c>
      <c r="BW36">
        <f t="shared" si="62"/>
        <v>30.955869900798138</v>
      </c>
      <c r="BX36">
        <f t="shared" si="62"/>
        <v>30.955513056794562</v>
      </c>
      <c r="BY36">
        <f t="shared" si="63"/>
        <v>30.955156172368316</v>
      </c>
      <c r="BZ36">
        <f t="shared" si="63"/>
        <v>30.954799247454059</v>
      </c>
      <c r="CA36">
        <f t="shared" si="63"/>
        <v>30.954442281986339</v>
      </c>
      <c r="CB36">
        <f t="shared" si="63"/>
        <v>30.954085275899587</v>
      </c>
      <c r="CC36">
        <f t="shared" si="63"/>
        <v>30.953728229128146</v>
      </c>
      <c r="CD36">
        <f t="shared" si="63"/>
        <v>30.95337114160624</v>
      </c>
      <c r="CE36">
        <f t="shared" si="63"/>
        <v>30.953014013267996</v>
      </c>
      <c r="CF36">
        <f t="shared" si="63"/>
        <v>30.952656844047432</v>
      </c>
      <c r="CG36">
        <f t="shared" si="63"/>
        <v>30.95229963387845</v>
      </c>
      <c r="CH36">
        <f t="shared" si="63"/>
        <v>30.951942382694849</v>
      </c>
      <c r="CI36">
        <f t="shared" si="64"/>
        <v>30.951585090430338</v>
      </c>
      <c r="CJ36">
        <f t="shared" si="64"/>
        <v>30.95122775701849</v>
      </c>
      <c r="CK36">
        <f t="shared" si="64"/>
        <v>30.950870382392797</v>
      </c>
      <c r="CL36">
        <f t="shared" si="64"/>
        <v>30.950512966486624</v>
      </c>
      <c r="CM36">
        <f t="shared" si="64"/>
        <v>30.950155509233248</v>
      </c>
      <c r="CN36">
        <f t="shared" si="64"/>
        <v>30.949798010565814</v>
      </c>
      <c r="CO36">
        <f t="shared" si="64"/>
        <v>30.949440470417379</v>
      </c>
      <c r="CP36">
        <f t="shared" si="64"/>
        <v>30.949082888720874</v>
      </c>
      <c r="CQ36">
        <f t="shared" si="64"/>
        <v>30.948725265409145</v>
      </c>
      <c r="CR36">
        <f t="shared" si="64"/>
        <v>30.948367600414912</v>
      </c>
      <c r="CS36">
        <f t="shared" si="65"/>
        <v>30.948009893670786</v>
      </c>
      <c r="CT36">
        <f t="shared" si="65"/>
        <v>30.947652145109284</v>
      </c>
      <c r="CU36">
        <f t="shared" si="65"/>
        <v>30.947294354662784</v>
      </c>
      <c r="CV36">
        <f t="shared" si="65"/>
        <v>30.946936522263595</v>
      </c>
      <c r="CW36">
        <f t="shared" si="65"/>
        <v>30.946578647843882</v>
      </c>
      <c r="CX36">
        <f t="shared" si="65"/>
        <v>30.946220731335725</v>
      </c>
      <c r="CY36">
        <f t="shared" si="65"/>
        <v>30.945862772671077</v>
      </c>
      <c r="CZ36">
        <f t="shared" si="65"/>
        <v>30.945504771781785</v>
      </c>
      <c r="DA36">
        <f t="shared" si="65"/>
        <v>30.945146728599589</v>
      </c>
      <c r="DB36">
        <f t="shared" si="65"/>
        <v>30.944788643056121</v>
      </c>
      <c r="DC36">
        <f t="shared" si="66"/>
        <v>30.944430515082892</v>
      </c>
      <c r="DD36">
        <f t="shared" si="66"/>
        <v>30.944072344611321</v>
      </c>
      <c r="DE36">
        <f t="shared" si="66"/>
        <v>30.943714131572698</v>
      </c>
      <c r="DF36">
        <f t="shared" si="66"/>
        <v>30.943355875898217</v>
      </c>
      <c r="DG36">
        <f t="shared" si="66"/>
        <v>30.942997577518934</v>
      </c>
      <c r="DH36">
        <f t="shared" si="66"/>
        <v>30.942639236365824</v>
      </c>
      <c r="DI36">
        <f t="shared" si="66"/>
        <v>30.942280852369738</v>
      </c>
      <c r="DJ36">
        <f t="shared" si="66"/>
        <v>30.941922425461417</v>
      </c>
      <c r="DK36">
        <f t="shared" si="66"/>
        <v>30.941563955571482</v>
      </c>
      <c r="DL36">
        <f t="shared" si="66"/>
        <v>30.941205442630455</v>
      </c>
      <c r="DM36">
        <f t="shared" si="67"/>
        <v>30.940846886568728</v>
      </c>
      <c r="DN36">
        <f t="shared" si="67"/>
        <v>30.940488287316604</v>
      </c>
      <c r="DO36">
        <f t="shared" si="67"/>
        <v>30.940129644804259</v>
      </c>
      <c r="DP36">
        <f t="shared" si="67"/>
        <v>30.939770958961752</v>
      </c>
      <c r="DQ36">
        <f t="shared" si="67"/>
        <v>30.939412229719039</v>
      </c>
      <c r="DR36">
        <f t="shared" si="67"/>
        <v>30.939053457005965</v>
      </c>
      <c r="DS36">
        <f t="shared" si="67"/>
        <v>30.938694640752242</v>
      </c>
      <c r="DT36">
        <f t="shared" si="67"/>
        <v>30.938335780887481</v>
      </c>
      <c r="DU36">
        <f t="shared" si="67"/>
        <v>30.937976877341196</v>
      </c>
      <c r="DV36">
        <f t="shared" si="67"/>
        <v>30.937617930042752</v>
      </c>
      <c r="DW36">
        <f t="shared" si="68"/>
        <v>30.937258938921435</v>
      </c>
      <c r="DX36">
        <f t="shared" si="68"/>
        <v>30.936899903906394</v>
      </c>
      <c r="DY36">
        <f t="shared" si="68"/>
        <v>30.936540824926666</v>
      </c>
      <c r="DZ36">
        <f t="shared" si="68"/>
        <v>30.936181701911181</v>
      </c>
      <c r="EA36">
        <f t="shared" si="68"/>
        <v>30.935822534788748</v>
      </c>
      <c r="EB36">
        <f t="shared" si="68"/>
        <v>30.935463323488065</v>
      </c>
      <c r="EC36">
        <f t="shared" si="68"/>
        <v>30.935104067937715</v>
      </c>
      <c r="ED36">
        <f t="shared" si="68"/>
        <v>30.93474476806616</v>
      </c>
      <c r="EE36">
        <f t="shared" si="68"/>
        <v>30.934385423801753</v>
      </c>
      <c r="EF36">
        <f t="shared" si="68"/>
        <v>30.934026035072716</v>
      </c>
      <c r="EG36">
        <f t="shared" si="68"/>
        <v>30.933666601807186</v>
      </c>
      <c r="EI36">
        <f t="shared" si="24"/>
        <v>0.33</v>
      </c>
      <c r="EJ36">
        <f t="shared" ref="EJ36:EY52" si="74">ABS(AK36-AK$2)</f>
        <v>30.969400654820891</v>
      </c>
      <c r="EK36">
        <f t="shared" si="74"/>
        <v>30.637205829170213</v>
      </c>
      <c r="EL36">
        <f t="shared" si="74"/>
        <v>30.305010965503467</v>
      </c>
      <c r="EM36">
        <f t="shared" si="74"/>
        <v>29.972816063759197</v>
      </c>
      <c r="EN36">
        <f t="shared" si="74"/>
        <v>29.640621123875842</v>
      </c>
      <c r="EO36">
        <f t="shared" si="74"/>
        <v>29.308426145791749</v>
      </c>
      <c r="EP36">
        <f t="shared" si="74"/>
        <v>28.976231129445164</v>
      </c>
      <c r="EQ36">
        <f t="shared" si="74"/>
        <v>28.64403607477422</v>
      </c>
      <c r="ER36">
        <f t="shared" si="74"/>
        <v>28.311840981716973</v>
      </c>
      <c r="ES36">
        <f t="shared" si="74"/>
        <v>27.979645850211369</v>
      </c>
      <c r="ET36">
        <f t="shared" si="74"/>
        <v>27.647450680195245</v>
      </c>
      <c r="EU36">
        <f t="shared" si="74"/>
        <v>27.315255471606342</v>
      </c>
      <c r="EV36">
        <f t="shared" si="74"/>
        <v>26.983060224382314</v>
      </c>
      <c r="EW36">
        <f t="shared" si="74"/>
        <v>26.650864938460689</v>
      </c>
      <c r="EX36">
        <f t="shared" si="74"/>
        <v>26.318669613778916</v>
      </c>
      <c r="EY36">
        <f t="shared" si="72"/>
        <v>25.986474250274334</v>
      </c>
      <c r="EZ36">
        <f t="shared" si="72"/>
        <v>25.654278847884182</v>
      </c>
      <c r="FA36">
        <f t="shared" si="72"/>
        <v>25.322083406545598</v>
      </c>
      <c r="FB36">
        <f t="shared" si="72"/>
        <v>24.989887926195614</v>
      </c>
      <c r="FC36">
        <f t="shared" si="72"/>
        <v>24.657692406771165</v>
      </c>
      <c r="FD36">
        <f t="shared" si="72"/>
        <v>24.325496848209077</v>
      </c>
      <c r="FE36">
        <f t="shared" si="72"/>
        <v>23.993301250446091</v>
      </c>
      <c r="FF36">
        <f t="shared" si="72"/>
        <v>23.661105613418833</v>
      </c>
      <c r="FG36">
        <f t="shared" si="72"/>
        <v>23.328909937063813</v>
      </c>
      <c r="FH36">
        <f t="shared" si="72"/>
        <v>22.996714221317479</v>
      </c>
      <c r="FI36">
        <f t="shared" si="72"/>
        <v>22.664518466116128</v>
      </c>
      <c r="FJ36">
        <f t="shared" si="72"/>
        <v>22.332322671395978</v>
      </c>
      <c r="FK36">
        <f t="shared" si="72"/>
        <v>22.000126837093152</v>
      </c>
      <c r="FL36">
        <f t="shared" si="72"/>
        <v>21.667930963143661</v>
      </c>
      <c r="FM36">
        <f t="shared" si="72"/>
        <v>21.335735049483404</v>
      </c>
      <c r="FN36">
        <f t="shared" si="72"/>
        <v>21.003539096048183</v>
      </c>
      <c r="FO36">
        <f t="shared" si="45"/>
        <v>20.671343102773704</v>
      </c>
      <c r="FP36">
        <f t="shared" si="45"/>
        <v>20.339147069595562</v>
      </c>
      <c r="FQ36">
        <f t="shared" si="45"/>
        <v>20.006950996449241</v>
      </c>
      <c r="FR36">
        <f t="shared" si="45"/>
        <v>19.674754883270133</v>
      </c>
      <c r="FS36">
        <f t="shared" si="45"/>
        <v>19.342558729993527</v>
      </c>
      <c r="FT36">
        <f t="shared" si="45"/>
        <v>19.010362536554595</v>
      </c>
      <c r="FU36">
        <f t="shared" si="45"/>
        <v>18.6781663028884</v>
      </c>
      <c r="FV36">
        <f t="shared" si="45"/>
        <v>18.345970028929923</v>
      </c>
      <c r="FW36">
        <f t="shared" si="45"/>
        <v>18.013773714614025</v>
      </c>
      <c r="FX36">
        <f t="shared" si="45"/>
        <v>17.681577359875458</v>
      </c>
      <c r="FY36">
        <f t="shared" si="45"/>
        <v>17.34938096464888</v>
      </c>
      <c r="FZ36">
        <f t="shared" si="45"/>
        <v>17.017184528868839</v>
      </c>
      <c r="GA36">
        <f t="shared" si="45"/>
        <v>16.684988052469766</v>
      </c>
      <c r="GB36">
        <f t="shared" si="45"/>
        <v>16.352791535386004</v>
      </c>
      <c r="GC36">
        <f t="shared" si="45"/>
        <v>16.020594977551774</v>
      </c>
      <c r="GD36">
        <f t="shared" si="45"/>
        <v>15.688398378901208</v>
      </c>
      <c r="GE36">
        <f t="shared" si="69"/>
        <v>15.356201739368325</v>
      </c>
      <c r="GF36">
        <f t="shared" si="69"/>
        <v>15.024005058887022</v>
      </c>
      <c r="GG36">
        <f t="shared" si="69"/>
        <v>14.691808337391098</v>
      </c>
      <c r="GH36">
        <f t="shared" si="69"/>
        <v>14.359611574814267</v>
      </c>
      <c r="GI36">
        <f t="shared" si="69"/>
        <v>14.027414771090097</v>
      </c>
      <c r="GJ36">
        <f t="shared" si="69"/>
        <v>13.695217926152083</v>
      </c>
      <c r="GK36">
        <f t="shared" si="69"/>
        <v>13.363021039933585</v>
      </c>
      <c r="GL36">
        <f t="shared" si="69"/>
        <v>13.030824112367888</v>
      </c>
      <c r="GM36">
        <f t="shared" si="69"/>
        <v>12.698627143388133</v>
      </c>
      <c r="GN36">
        <f t="shared" si="69"/>
        <v>12.366430132927377</v>
      </c>
      <c r="GO36">
        <f t="shared" si="69"/>
        <v>12.034233080918554</v>
      </c>
      <c r="GP36">
        <f t="shared" si="69"/>
        <v>11.702035987294504</v>
      </c>
      <c r="GQ36">
        <f t="shared" si="69"/>
        <v>11.369838851987947</v>
      </c>
      <c r="GR36">
        <f t="shared" si="69"/>
        <v>11.0376416749315</v>
      </c>
      <c r="GS36">
        <f t="shared" si="69"/>
        <v>10.705444456057677</v>
      </c>
      <c r="GT36">
        <f t="shared" si="46"/>
        <v>10.373247195298855</v>
      </c>
      <c r="GU36">
        <f t="shared" si="46"/>
        <v>10.041049892587345</v>
      </c>
      <c r="GV36">
        <f t="shared" si="70"/>
        <v>9.708852547855308</v>
      </c>
      <c r="GW36">
        <f t="shared" si="70"/>
        <v>9.3766551610348294</v>
      </c>
      <c r="GX36">
        <f t="shared" si="70"/>
        <v>9.044457732057861</v>
      </c>
      <c r="GY36">
        <f t="shared" si="70"/>
        <v>8.7122602608562474</v>
      </c>
      <c r="GZ36">
        <f t="shared" si="70"/>
        <v>8.3800627473617304</v>
      </c>
      <c r="HA36">
        <f t="shared" si="70"/>
        <v>8.0478651915059451</v>
      </c>
      <c r="HB36">
        <f t="shared" si="70"/>
        <v>7.7156675932203918</v>
      </c>
      <c r="HC36">
        <f t="shared" si="70"/>
        <v>7.3834699524364993</v>
      </c>
      <c r="HD36">
        <f t="shared" si="70"/>
        <v>7.0512722690855547</v>
      </c>
      <c r="HE36">
        <f t="shared" si="70"/>
        <v>6.7190745430987526</v>
      </c>
      <c r="HF36">
        <f t="shared" si="70"/>
        <v>6.3868767744071491</v>
      </c>
      <c r="HG36">
        <f t="shared" si="70"/>
        <v>6.0546789629417184</v>
      </c>
      <c r="HH36">
        <f t="shared" si="70"/>
        <v>5.7224811086333069</v>
      </c>
      <c r="HI36">
        <f t="shared" si="70"/>
        <v>5.3902832114126653</v>
      </c>
      <c r="HJ36">
        <f t="shared" si="70"/>
        <v>5.058085271210409</v>
      </c>
      <c r="HK36">
        <f t="shared" si="70"/>
        <v>4.725887287957061</v>
      </c>
      <c r="HL36">
        <f t="shared" si="73"/>
        <v>4.3936892615830132</v>
      </c>
      <c r="HM36">
        <f t="shared" si="73"/>
        <v>4.0614911920185648</v>
      </c>
      <c r="HN36">
        <f t="shared" si="73"/>
        <v>3.7292930791939014</v>
      </c>
      <c r="HO36">
        <f t="shared" si="73"/>
        <v>3.3970949230390737</v>
      </c>
      <c r="HP36">
        <f t="shared" si="73"/>
        <v>3.0648967234840399</v>
      </c>
      <c r="HQ36">
        <f t="shared" si="73"/>
        <v>2.7326984804586445</v>
      </c>
      <c r="HR36">
        <f t="shared" si="73"/>
        <v>2.4005001938926007</v>
      </c>
      <c r="HS36">
        <f t="shared" si="73"/>
        <v>2.0683018637155151</v>
      </c>
      <c r="HT36">
        <f t="shared" si="73"/>
        <v>1.7361034898569088</v>
      </c>
      <c r="HU36">
        <f t="shared" si="73"/>
        <v>1.4039050722461432</v>
      </c>
      <c r="HV36">
        <f t="shared" si="73"/>
        <v>1.0717066108125053</v>
      </c>
      <c r="HW36">
        <f t="shared" si="73"/>
        <v>0.73950810548514312</v>
      </c>
      <c r="HX36">
        <f t="shared" si="73"/>
        <v>0.40730955619309128</v>
      </c>
      <c r="HY36">
        <f t="shared" si="73"/>
        <v>7.5110962865284847E-2</v>
      </c>
      <c r="HZ36">
        <f t="shared" si="73"/>
        <v>0.25708767456946546</v>
      </c>
      <c r="IA36">
        <f t="shared" si="73"/>
        <v>0.58928635618246972</v>
      </c>
      <c r="IB36">
        <f t="shared" si="71"/>
        <v>0.92148508204514101</v>
      </c>
      <c r="IC36">
        <f t="shared" si="71"/>
        <v>1.2536838522290168</v>
      </c>
      <c r="ID36">
        <f t="shared" si="71"/>
        <v>1.5858826668057482</v>
      </c>
      <c r="IE36">
        <f t="shared" si="71"/>
        <v>1.9180815258471036</v>
      </c>
      <c r="IF36">
        <f t="shared" si="71"/>
        <v>2.2502804294249579</v>
      </c>
      <c r="IG36">
        <f t="shared" si="26"/>
        <v>7.5110962865284847E-2</v>
      </c>
      <c r="IH36">
        <f t="shared" si="29"/>
        <v>94</v>
      </c>
      <c r="II36">
        <v>34</v>
      </c>
      <c r="IJ36">
        <f t="shared" si="27"/>
        <v>0.33</v>
      </c>
      <c r="IK36" cm="1">
        <f t="array" ref="IK36">INDEX($AK$3:$EG$102,II36,IH36)</f>
        <v>30.936181701911181</v>
      </c>
      <c r="IL36">
        <f t="shared" si="28"/>
        <v>10.208939961630691</v>
      </c>
    </row>
    <row r="37" spans="1:246" x14ac:dyDescent="0.25">
      <c r="B37" s="40"/>
      <c r="C37" s="8"/>
      <c r="I37">
        <v>455</v>
      </c>
      <c r="J37">
        <f>'Emission events'!AG37</f>
        <v>0</v>
      </c>
      <c r="K37">
        <f>'Emission events'!CI37</f>
        <v>0</v>
      </c>
      <c r="L37">
        <f>'Emission events'!EK37</f>
        <v>0</v>
      </c>
      <c r="M37">
        <f>'Emission events'!GM37</f>
        <v>0</v>
      </c>
      <c r="N37">
        <f>'Emission events'!IO37</f>
        <v>0</v>
      </c>
      <c r="O37">
        <f t="shared" si="3"/>
        <v>0</v>
      </c>
      <c r="R37">
        <v>455</v>
      </c>
      <c r="S37">
        <f>'Emission events'!AL37</f>
        <v>4.236666143471292E+16</v>
      </c>
      <c r="T37">
        <f>'Emission events'!CN37</f>
        <v>1.090082671605157E+16</v>
      </c>
      <c r="U37">
        <f>'Emission events'!EP37</f>
        <v>2823027614455255.5</v>
      </c>
      <c r="V37">
        <f>'Emission events'!GR37</f>
        <v>736728230938553.38</v>
      </c>
      <c r="W37">
        <f>'Emission events'!IT37</f>
        <v>193995285806531.91</v>
      </c>
      <c r="X37">
        <f t="shared" si="4"/>
        <v>5.7021239281964824E+16</v>
      </c>
      <c r="AA37">
        <v>455</v>
      </c>
      <c r="AB37" s="7">
        <f>'Emission events'!AQ37</f>
        <v>0</v>
      </c>
      <c r="AC37" s="7">
        <f>'Emission events'!CS37</f>
        <v>0</v>
      </c>
      <c r="AD37" s="7">
        <f>'Emission events'!EU37</f>
        <v>0</v>
      </c>
      <c r="AE37" s="7">
        <f>'Emission events'!GW37</f>
        <v>0</v>
      </c>
      <c r="AF37" s="7">
        <f>'Emission events'!IY37</f>
        <v>0</v>
      </c>
      <c r="AG37">
        <f t="shared" si="5"/>
        <v>0</v>
      </c>
      <c r="AH37" s="7">
        <f t="shared" si="6"/>
        <v>5.7021239281964824E+16</v>
      </c>
      <c r="AJ37" s="1">
        <v>0.34</v>
      </c>
      <c r="AK37">
        <f t="shared" si="59"/>
        <v>30.8971574760902</v>
      </c>
      <c r="AL37">
        <f t="shared" si="59"/>
        <v>30.89679310568733</v>
      </c>
      <c r="AM37">
        <f t="shared" si="59"/>
        <v>30.896428682694513</v>
      </c>
      <c r="AN37">
        <f t="shared" si="59"/>
        <v>30.896064207026733</v>
      </c>
      <c r="AO37">
        <f t="shared" si="59"/>
        <v>30.895699678598838</v>
      </c>
      <c r="AP37">
        <f t="shared" si="59"/>
        <v>30.895335097325535</v>
      </c>
      <c r="AQ37">
        <f t="shared" si="59"/>
        <v>30.8949704631214</v>
      </c>
      <c r="AR37">
        <f t="shared" si="59"/>
        <v>30.894605775900846</v>
      </c>
      <c r="AS37">
        <f t="shared" si="59"/>
        <v>30.89424103557818</v>
      </c>
      <c r="AT37">
        <f t="shared" si="59"/>
        <v>30.893876242067552</v>
      </c>
      <c r="AU37">
        <f t="shared" si="60"/>
        <v>30.893511395282982</v>
      </c>
      <c r="AV37">
        <f t="shared" si="60"/>
        <v>30.893146495138343</v>
      </c>
      <c r="AW37">
        <f t="shared" si="60"/>
        <v>30.892781541547372</v>
      </c>
      <c r="AX37">
        <f t="shared" si="60"/>
        <v>30.892416534423667</v>
      </c>
      <c r="AY37">
        <f t="shared" si="60"/>
        <v>30.892051473680681</v>
      </c>
      <c r="AZ37">
        <f t="shared" si="60"/>
        <v>30.891686359231741</v>
      </c>
      <c r="BA37">
        <f t="shared" si="60"/>
        <v>30.891321190990027</v>
      </c>
      <c r="BB37">
        <f t="shared" si="60"/>
        <v>30.890955968868568</v>
      </c>
      <c r="BC37">
        <f t="shared" si="60"/>
        <v>30.890590692780268</v>
      </c>
      <c r="BD37">
        <f t="shared" si="60"/>
        <v>30.890225362637882</v>
      </c>
      <c r="BE37">
        <f t="shared" si="61"/>
        <v>30.889859978354021</v>
      </c>
      <c r="BF37">
        <f t="shared" si="61"/>
        <v>30.889494539841163</v>
      </c>
      <c r="BG37">
        <f t="shared" si="61"/>
        <v>30.88912904701164</v>
      </c>
      <c r="BH37">
        <f t="shared" si="61"/>
        <v>30.888763499777646</v>
      </c>
      <c r="BI37">
        <f t="shared" si="61"/>
        <v>30.888397898051224</v>
      </c>
      <c r="BJ37">
        <f t="shared" si="61"/>
        <v>30.888032241744291</v>
      </c>
      <c r="BK37">
        <f t="shared" si="61"/>
        <v>30.887666530768598</v>
      </c>
      <c r="BL37">
        <f t="shared" si="61"/>
        <v>30.887300765035768</v>
      </c>
      <c r="BM37">
        <f t="shared" si="61"/>
        <v>30.886934944457295</v>
      </c>
      <c r="BN37">
        <f t="shared" si="61"/>
        <v>30.886569068944496</v>
      </c>
      <c r="BO37">
        <f t="shared" si="62"/>
        <v>30.886203138408582</v>
      </c>
      <c r="BP37">
        <f t="shared" si="62"/>
        <v>30.88583715276059</v>
      </c>
      <c r="BQ37">
        <f t="shared" si="62"/>
        <v>30.885471111911425</v>
      </c>
      <c r="BR37">
        <f t="shared" si="62"/>
        <v>30.885105015771845</v>
      </c>
      <c r="BS37">
        <f t="shared" si="62"/>
        <v>30.88473886425248</v>
      </c>
      <c r="BT37">
        <f t="shared" si="62"/>
        <v>30.884372657263786</v>
      </c>
      <c r="BU37">
        <f t="shared" si="62"/>
        <v>30.88400639471611</v>
      </c>
      <c r="BV37">
        <f t="shared" si="62"/>
        <v>30.883640076519619</v>
      </c>
      <c r="BW37">
        <f t="shared" si="62"/>
        <v>30.883273702584347</v>
      </c>
      <c r="BX37">
        <f t="shared" si="62"/>
        <v>30.882907272820205</v>
      </c>
      <c r="BY37">
        <f t="shared" si="63"/>
        <v>30.882540787136918</v>
      </c>
      <c r="BZ37">
        <f t="shared" si="63"/>
        <v>30.882174245444105</v>
      </c>
      <c r="CA37">
        <f t="shared" si="63"/>
        <v>30.881807647651208</v>
      </c>
      <c r="CB37">
        <f t="shared" si="63"/>
        <v>30.881440993667542</v>
      </c>
      <c r="CC37">
        <f t="shared" si="63"/>
        <v>30.88107428340226</v>
      </c>
      <c r="CD37">
        <f t="shared" si="63"/>
        <v>30.880707516764378</v>
      </c>
      <c r="CE37">
        <f t="shared" si="63"/>
        <v>30.880340693662777</v>
      </c>
      <c r="CF37">
        <f t="shared" si="63"/>
        <v>30.87997381400616</v>
      </c>
      <c r="CG37">
        <f t="shared" si="63"/>
        <v>30.879606877703104</v>
      </c>
      <c r="CH37">
        <f t="shared" si="63"/>
        <v>30.879239884662042</v>
      </c>
      <c r="CI37">
        <f t="shared" si="64"/>
        <v>30.878872834791238</v>
      </c>
      <c r="CJ37">
        <f t="shared" si="64"/>
        <v>30.878505727998828</v>
      </c>
      <c r="CK37">
        <f t="shared" si="64"/>
        <v>30.878138564192788</v>
      </c>
      <c r="CL37">
        <f t="shared" si="64"/>
        <v>30.877771343280955</v>
      </c>
      <c r="CM37">
        <f t="shared" si="64"/>
        <v>30.877404065171007</v>
      </c>
      <c r="CN37">
        <f t="shared" si="64"/>
        <v>30.877036729770477</v>
      </c>
      <c r="CO37">
        <f t="shared" si="64"/>
        <v>30.87666933698674</v>
      </c>
      <c r="CP37">
        <f t="shared" si="64"/>
        <v>30.876301886727045</v>
      </c>
      <c r="CQ37">
        <f t="shared" si="64"/>
        <v>30.875934378898467</v>
      </c>
      <c r="CR37">
        <f t="shared" si="64"/>
        <v>30.875566813407939</v>
      </c>
      <c r="CS37">
        <f t="shared" si="65"/>
        <v>30.875199190162256</v>
      </c>
      <c r="CT37">
        <f t="shared" si="65"/>
        <v>30.874831509068031</v>
      </c>
      <c r="CU37">
        <f t="shared" si="65"/>
        <v>30.874463770031753</v>
      </c>
      <c r="CV37">
        <f t="shared" si="65"/>
        <v>30.874095972959751</v>
      </c>
      <c r="CW37">
        <f t="shared" si="65"/>
        <v>30.873728117758205</v>
      </c>
      <c r="CX37">
        <f t="shared" si="65"/>
        <v>30.873360204333146</v>
      </c>
      <c r="CY37">
        <f t="shared" si="65"/>
        <v>30.872992232590448</v>
      </c>
      <c r="CZ37">
        <f t="shared" si="65"/>
        <v>30.87262420243583</v>
      </c>
      <c r="DA37">
        <f t="shared" si="65"/>
        <v>30.872256113774871</v>
      </c>
      <c r="DB37">
        <f t="shared" si="65"/>
        <v>30.871887966512976</v>
      </c>
      <c r="DC37">
        <f t="shared" si="66"/>
        <v>30.871519760555412</v>
      </c>
      <c r="DD37">
        <f t="shared" si="66"/>
        <v>30.8711514958073</v>
      </c>
      <c r="DE37">
        <f t="shared" si="66"/>
        <v>30.870783172173592</v>
      </c>
      <c r="DF37">
        <f t="shared" si="66"/>
        <v>30.870414789559092</v>
      </c>
      <c r="DG37">
        <f t="shared" si="66"/>
        <v>30.87004634786846</v>
      </c>
      <c r="DH37">
        <f t="shared" si="66"/>
        <v>30.869677847006173</v>
      </c>
      <c r="DI37">
        <f t="shared" si="66"/>
        <v>30.869309286876593</v>
      </c>
      <c r="DJ37">
        <f t="shared" si="66"/>
        <v>30.868940667383903</v>
      </c>
      <c r="DK37">
        <f t="shared" si="66"/>
        <v>30.86857198843213</v>
      </c>
      <c r="DL37">
        <f t="shared" si="66"/>
        <v>30.868203249925159</v>
      </c>
      <c r="DM37">
        <f t="shared" si="67"/>
        <v>30.867834451766708</v>
      </c>
      <c r="DN37">
        <f t="shared" si="67"/>
        <v>30.867465593860341</v>
      </c>
      <c r="DO37">
        <f t="shared" si="67"/>
        <v>30.867096676109472</v>
      </c>
      <c r="DP37">
        <f t="shared" si="67"/>
        <v>30.866727698417353</v>
      </c>
      <c r="DQ37">
        <f t="shared" si="67"/>
        <v>30.866358660687087</v>
      </c>
      <c r="DR37">
        <f t="shared" si="67"/>
        <v>30.865989562821618</v>
      </c>
      <c r="DS37">
        <f t="shared" si="67"/>
        <v>30.865620404723714</v>
      </c>
      <c r="DT37">
        <f t="shared" si="67"/>
        <v>30.865251186296021</v>
      </c>
      <c r="DU37">
        <f t="shared" si="67"/>
        <v>30.864881907441003</v>
      </c>
      <c r="DV37">
        <f t="shared" si="67"/>
        <v>30.864512568060967</v>
      </c>
      <c r="DW37">
        <f t="shared" si="68"/>
        <v>30.864143168058078</v>
      </c>
      <c r="DX37">
        <f t="shared" si="68"/>
        <v>30.863773707334317</v>
      </c>
      <c r="DY37">
        <f t="shared" si="68"/>
        <v>30.863404185791541</v>
      </c>
      <c r="DZ37">
        <f t="shared" si="68"/>
        <v>30.863034603331418</v>
      </c>
      <c r="EA37">
        <f t="shared" si="68"/>
        <v>30.862664959855461</v>
      </c>
      <c r="EB37">
        <f t="shared" si="68"/>
        <v>30.862295255265042</v>
      </c>
      <c r="EC37">
        <f t="shared" si="68"/>
        <v>30.861925489461367</v>
      </c>
      <c r="ED37">
        <f t="shared" si="68"/>
        <v>30.861555662345467</v>
      </c>
      <c r="EE37">
        <f t="shared" si="68"/>
        <v>30.861185773818228</v>
      </c>
      <c r="EF37">
        <f t="shared" si="68"/>
        <v>30.860815823780364</v>
      </c>
      <c r="EG37">
        <f t="shared" si="68"/>
        <v>30.860445812132447</v>
      </c>
      <c r="EI37">
        <f t="shared" si="24"/>
        <v>0.34</v>
      </c>
      <c r="EJ37">
        <f t="shared" si="74"/>
        <v>30.8971574760902</v>
      </c>
      <c r="EK37">
        <f t="shared" si="74"/>
        <v>30.564953635375009</v>
      </c>
      <c r="EL37">
        <f t="shared" si="74"/>
        <v>30.232749742069871</v>
      </c>
      <c r="EM37">
        <f t="shared" si="74"/>
        <v>29.900545796089769</v>
      </c>
      <c r="EN37">
        <f t="shared" si="74"/>
        <v>29.568341797349554</v>
      </c>
      <c r="EO37">
        <f t="shared" si="74"/>
        <v>29.236137745763926</v>
      </c>
      <c r="EP37">
        <f t="shared" si="74"/>
        <v>28.90393364124747</v>
      </c>
      <c r="EQ37">
        <f t="shared" si="74"/>
        <v>28.571729483714595</v>
      </c>
      <c r="ER37">
        <f t="shared" si="74"/>
        <v>28.239525273079607</v>
      </c>
      <c r="ES37">
        <f t="shared" si="74"/>
        <v>27.907321009256659</v>
      </c>
      <c r="ET37">
        <f t="shared" si="74"/>
        <v>27.575116692159767</v>
      </c>
      <c r="EU37">
        <f t="shared" si="74"/>
        <v>27.242912321702807</v>
      </c>
      <c r="EV37">
        <f t="shared" si="74"/>
        <v>26.910707897799515</v>
      </c>
      <c r="EW37">
        <f t="shared" si="74"/>
        <v>26.578503420363489</v>
      </c>
      <c r="EX37">
        <f t="shared" si="74"/>
        <v>26.246298889308179</v>
      </c>
      <c r="EY37">
        <f t="shared" si="72"/>
        <v>25.914094304546921</v>
      </c>
      <c r="EZ37">
        <f t="shared" si="72"/>
        <v>25.581889665992882</v>
      </c>
      <c r="FA37">
        <f t="shared" si="72"/>
        <v>25.249684973559102</v>
      </c>
      <c r="FB37">
        <f t="shared" si="72"/>
        <v>24.917480227158482</v>
      </c>
      <c r="FC37">
        <f t="shared" si="72"/>
        <v>24.585275426703774</v>
      </c>
      <c r="FD37">
        <f t="shared" si="72"/>
        <v>24.253070572107593</v>
      </c>
      <c r="FE37">
        <f t="shared" si="72"/>
        <v>23.920865663282413</v>
      </c>
      <c r="FF37">
        <f t="shared" si="72"/>
        <v>23.588660700140569</v>
      </c>
      <c r="FG37">
        <f t="shared" si="72"/>
        <v>23.25645568259425</v>
      </c>
      <c r="FH37">
        <f t="shared" si="72"/>
        <v>22.924250610555511</v>
      </c>
      <c r="FI37">
        <f t="shared" si="72"/>
        <v>22.592045483936253</v>
      </c>
      <c r="FJ37">
        <f t="shared" si="72"/>
        <v>22.259840302648243</v>
      </c>
      <c r="FK37">
        <f t="shared" si="72"/>
        <v>21.927635066603088</v>
      </c>
      <c r="FL37">
        <f t="shared" si="72"/>
        <v>21.595429775712294</v>
      </c>
      <c r="FM37">
        <f t="shared" si="72"/>
        <v>21.263224429887174</v>
      </c>
      <c r="FN37">
        <f t="shared" si="72"/>
        <v>20.931019029038939</v>
      </c>
      <c r="FO37">
        <f t="shared" si="45"/>
        <v>20.598813573078626</v>
      </c>
      <c r="FP37">
        <f t="shared" si="45"/>
        <v>20.26660806191714</v>
      </c>
      <c r="FQ37">
        <f t="shared" si="45"/>
        <v>19.934402495465235</v>
      </c>
      <c r="FR37">
        <f t="shared" si="45"/>
        <v>19.602196873633552</v>
      </c>
      <c r="FS37">
        <f t="shared" si="45"/>
        <v>19.269991196332533</v>
      </c>
      <c r="FT37">
        <f t="shared" si="45"/>
        <v>18.937785463472537</v>
      </c>
      <c r="FU37">
        <f t="shared" si="45"/>
        <v>18.605579674963728</v>
      </c>
      <c r="FV37">
        <f t="shared" si="45"/>
        <v>18.273373830716132</v>
      </c>
      <c r="FW37">
        <f t="shared" si="45"/>
        <v>17.941167930639669</v>
      </c>
      <c r="FX37">
        <f t="shared" si="45"/>
        <v>17.60896197464406</v>
      </c>
      <c r="FY37">
        <f t="shared" si="45"/>
        <v>17.276755962638926</v>
      </c>
      <c r="FZ37">
        <f t="shared" si="45"/>
        <v>16.944549894533708</v>
      </c>
      <c r="GA37">
        <f t="shared" si="45"/>
        <v>16.612343770237722</v>
      </c>
      <c r="GB37">
        <f t="shared" si="45"/>
        <v>16.280137589660114</v>
      </c>
      <c r="GC37">
        <f t="shared" si="45"/>
        <v>15.947931352709913</v>
      </c>
      <c r="GD37">
        <f t="shared" si="45"/>
        <v>15.61572505929599</v>
      </c>
      <c r="GE37">
        <f t="shared" si="69"/>
        <v>15.283518709327053</v>
      </c>
      <c r="GF37">
        <f t="shared" si="69"/>
        <v>14.951312302711676</v>
      </c>
      <c r="GG37">
        <f t="shared" si="69"/>
        <v>14.619105839358291</v>
      </c>
      <c r="GH37">
        <f t="shared" si="69"/>
        <v>14.286899319175166</v>
      </c>
      <c r="GI37">
        <f t="shared" si="69"/>
        <v>13.954692742070435</v>
      </c>
      <c r="GJ37">
        <f t="shared" si="69"/>
        <v>13.622486107952074</v>
      </c>
      <c r="GK37">
        <f t="shared" si="69"/>
        <v>13.290279416727916</v>
      </c>
      <c r="GL37">
        <f t="shared" si="69"/>
        <v>12.958072668305647</v>
      </c>
      <c r="GM37">
        <f t="shared" si="69"/>
        <v>12.625865862592796</v>
      </c>
      <c r="GN37">
        <f t="shared" si="69"/>
        <v>12.293658999496738</v>
      </c>
      <c r="GO37">
        <f t="shared" si="69"/>
        <v>11.961452078924726</v>
      </c>
      <c r="GP37">
        <f t="shared" si="69"/>
        <v>11.629245100783827</v>
      </c>
      <c r="GQ37">
        <f t="shared" si="69"/>
        <v>11.297038064980974</v>
      </c>
      <c r="GR37">
        <f t="shared" si="69"/>
        <v>10.96483097142297</v>
      </c>
      <c r="GS37">
        <f t="shared" si="69"/>
        <v>10.632623820016423</v>
      </c>
      <c r="GT37">
        <f t="shared" si="46"/>
        <v>10.300416610667824</v>
      </c>
      <c r="GU37">
        <f t="shared" si="46"/>
        <v>9.9682093432835011</v>
      </c>
      <c r="GV37">
        <f t="shared" si="70"/>
        <v>9.6360020177696306</v>
      </c>
      <c r="GW37">
        <f t="shared" si="70"/>
        <v>9.3037946340322506</v>
      </c>
      <c r="GX37">
        <f t="shared" si="70"/>
        <v>8.9715871919772319</v>
      </c>
      <c r="GY37">
        <f t="shared" si="70"/>
        <v>8.6393796915102925</v>
      </c>
      <c r="GZ37">
        <f t="shared" si="70"/>
        <v>8.307172132537012</v>
      </c>
      <c r="HA37">
        <f t="shared" si="70"/>
        <v>7.9749645149627995</v>
      </c>
      <c r="HB37">
        <f t="shared" si="70"/>
        <v>7.642756838692911</v>
      </c>
      <c r="HC37">
        <f t="shared" si="70"/>
        <v>7.3105491036324786</v>
      </c>
      <c r="HD37">
        <f t="shared" si="70"/>
        <v>6.9783413096864493</v>
      </c>
      <c r="HE37">
        <f t="shared" si="70"/>
        <v>6.6461334567596282</v>
      </c>
      <c r="HF37">
        <f t="shared" si="70"/>
        <v>6.3139255447566747</v>
      </c>
      <c r="HG37">
        <f t="shared" si="70"/>
        <v>5.9817175735820669</v>
      </c>
      <c r="HH37">
        <f t="shared" si="70"/>
        <v>5.6495095431401623</v>
      </c>
      <c r="HI37">
        <f t="shared" si="70"/>
        <v>5.3173014533351513</v>
      </c>
      <c r="HJ37">
        <f t="shared" si="70"/>
        <v>4.9850933040710572</v>
      </c>
      <c r="HK37">
        <f t="shared" si="70"/>
        <v>4.6528850952517651</v>
      </c>
      <c r="HL37">
        <f t="shared" si="73"/>
        <v>4.3206768267809927</v>
      </c>
      <c r="HM37">
        <f t="shared" si="73"/>
        <v>3.9884684985623018</v>
      </c>
      <c r="HN37">
        <f t="shared" si="73"/>
        <v>3.6562601104991153</v>
      </c>
      <c r="HO37">
        <f t="shared" si="73"/>
        <v>3.324051662494675</v>
      </c>
      <c r="HP37">
        <f t="shared" si="73"/>
        <v>2.9918431544520878</v>
      </c>
      <c r="HQ37">
        <f t="shared" si="73"/>
        <v>2.6596345862742972</v>
      </c>
      <c r="HR37">
        <f t="shared" si="73"/>
        <v>2.3274259578640724</v>
      </c>
      <c r="HS37">
        <f t="shared" si="73"/>
        <v>1.9952172691240548</v>
      </c>
      <c r="HT37">
        <f t="shared" si="73"/>
        <v>1.6630085199567155</v>
      </c>
      <c r="HU37">
        <f t="shared" si="73"/>
        <v>1.3307997102643583</v>
      </c>
      <c r="HV37">
        <f t="shared" si="73"/>
        <v>0.99859083994914855</v>
      </c>
      <c r="HW37">
        <f t="shared" si="73"/>
        <v>0.66638190891306692</v>
      </c>
      <c r="HX37">
        <f t="shared" si="73"/>
        <v>0.33417291705796615</v>
      </c>
      <c r="HY37">
        <f t="shared" si="73"/>
        <v>1.9638642855213106E-3</v>
      </c>
      <c r="HZ37">
        <f t="shared" si="73"/>
        <v>0.33024524950275236</v>
      </c>
      <c r="IA37">
        <f t="shared" si="73"/>
        <v>0.6624544244054924</v>
      </c>
      <c r="IB37">
        <f t="shared" si="71"/>
        <v>0.99466366052148913</v>
      </c>
      <c r="IC37">
        <f t="shared" si="71"/>
        <v>1.3268729579497105</v>
      </c>
      <c r="ID37">
        <f t="shared" si="71"/>
        <v>1.6590823167892736</v>
      </c>
      <c r="IE37">
        <f t="shared" si="71"/>
        <v>1.9912917371394556</v>
      </c>
      <c r="IF37">
        <f t="shared" si="71"/>
        <v>2.3235012190996969</v>
      </c>
      <c r="IG37">
        <f t="shared" si="26"/>
        <v>1.9638642855213106E-3</v>
      </c>
      <c r="IH37">
        <f t="shared" si="29"/>
        <v>94</v>
      </c>
      <c r="II37">
        <v>35</v>
      </c>
      <c r="IJ37">
        <f t="shared" si="27"/>
        <v>0.34</v>
      </c>
      <c r="IK37" cm="1">
        <f t="array" ref="IK37">INDEX($AK$3:$EG$102,II37,IH37)</f>
        <v>30.863034603331418</v>
      </c>
      <c r="IL37">
        <f t="shared" si="28"/>
        <v>10.493431765132684</v>
      </c>
    </row>
    <row r="38" spans="1:246" x14ac:dyDescent="0.25">
      <c r="I38">
        <v>460</v>
      </c>
      <c r="J38">
        <f>'Emission events'!AG38</f>
        <v>0</v>
      </c>
      <c r="K38">
        <f>'Emission events'!CI38</f>
        <v>0</v>
      </c>
      <c r="L38">
        <f>'Emission events'!EK38</f>
        <v>0</v>
      </c>
      <c r="M38">
        <f>'Emission events'!GM38</f>
        <v>0</v>
      </c>
      <c r="N38">
        <f>'Emission events'!IO38</f>
        <v>0</v>
      </c>
      <c r="O38">
        <f t="shared" si="3"/>
        <v>0</v>
      </c>
      <c r="R38">
        <v>460</v>
      </c>
      <c r="S38">
        <f>'Emission events'!AL38</f>
        <v>7.3997690414478832E+16</v>
      </c>
      <c r="T38">
        <f>'Emission events'!CN38</f>
        <v>1.903940441092558E+16</v>
      </c>
      <c r="U38">
        <f>'Emission events'!EP38</f>
        <v>4930705332255080</v>
      </c>
      <c r="V38">
        <f>'Emission events'!GR38</f>
        <v>1286770911524554.3</v>
      </c>
      <c r="W38">
        <f>'Emission events'!IT38</f>
        <v>338832530457975.06</v>
      </c>
      <c r="X38">
        <f t="shared" si="4"/>
        <v>9.9593403599642016E+16</v>
      </c>
      <c r="AA38">
        <v>460</v>
      </c>
      <c r="AB38" s="7">
        <f>'Emission events'!AQ38</f>
        <v>0</v>
      </c>
      <c r="AC38" s="7">
        <f>'Emission events'!CS38</f>
        <v>0</v>
      </c>
      <c r="AD38" s="7">
        <f>'Emission events'!EU38</f>
        <v>0</v>
      </c>
      <c r="AE38" s="7">
        <f>'Emission events'!GW38</f>
        <v>0</v>
      </c>
      <c r="AF38" s="7">
        <f>'Emission events'!IY38</f>
        <v>0</v>
      </c>
      <c r="AG38">
        <f t="shared" si="5"/>
        <v>0</v>
      </c>
      <c r="AH38" s="7">
        <f t="shared" si="6"/>
        <v>9.9593403599642016E+16</v>
      </c>
      <c r="AJ38" s="1">
        <v>0.35</v>
      </c>
      <c r="AK38">
        <f t="shared" si="59"/>
        <v>30.822776480633127</v>
      </c>
      <c r="AL38">
        <f t="shared" si="59"/>
        <v>30.822399639142422</v>
      </c>
      <c r="AM38">
        <f t="shared" si="59"/>
        <v>30.822022724900844</v>
      </c>
      <c r="AN38">
        <f t="shared" si="59"/>
        <v>30.821645737790785</v>
      </c>
      <c r="AO38">
        <f t="shared" si="59"/>
        <v>30.821268677694444</v>
      </c>
      <c r="AP38">
        <f t="shared" si="59"/>
        <v>30.820891544493833</v>
      </c>
      <c r="AQ38">
        <f t="shared" si="59"/>
        <v>30.820514338070765</v>
      </c>
      <c r="AR38">
        <f t="shared" si="59"/>
        <v>30.820137058306869</v>
      </c>
      <c r="AS38">
        <f t="shared" si="59"/>
        <v>30.819759705083577</v>
      </c>
      <c r="AT38">
        <f t="shared" si="59"/>
        <v>30.819382278282148</v>
      </c>
      <c r="AU38">
        <f t="shared" si="60"/>
        <v>30.819004777783618</v>
      </c>
      <c r="AV38">
        <f t="shared" si="60"/>
        <v>30.818627203468857</v>
      </c>
      <c r="AW38">
        <f t="shared" si="60"/>
        <v>30.818249555218539</v>
      </c>
      <c r="AX38">
        <f t="shared" si="60"/>
        <v>30.817871832913124</v>
      </c>
      <c r="AY38">
        <f t="shared" si="60"/>
        <v>30.817494036432894</v>
      </c>
      <c r="AZ38">
        <f t="shared" si="60"/>
        <v>30.817116165657946</v>
      </c>
      <c r="BA38">
        <f t="shared" si="60"/>
        <v>30.816738220468178</v>
      </c>
      <c r="BB38">
        <f t="shared" si="60"/>
        <v>30.816360200743276</v>
      </c>
      <c r="BC38">
        <f t="shared" si="60"/>
        <v>30.815982106362753</v>
      </c>
      <c r="BD38">
        <f t="shared" si="60"/>
        <v>30.815603937205921</v>
      </c>
      <c r="BE38">
        <f t="shared" si="61"/>
        <v>30.815225693151895</v>
      </c>
      <c r="BF38">
        <f t="shared" si="61"/>
        <v>30.814847374079591</v>
      </c>
      <c r="BG38">
        <f t="shared" si="61"/>
        <v>30.814468979867733</v>
      </c>
      <c r="BH38">
        <f t="shared" si="61"/>
        <v>30.814090510394855</v>
      </c>
      <c r="BI38">
        <f t="shared" si="61"/>
        <v>30.813711965539291</v>
      </c>
      <c r="BJ38">
        <f t="shared" si="61"/>
        <v>30.813333345179171</v>
      </c>
      <c r="BK38">
        <f t="shared" si="61"/>
        <v>30.812954649192438</v>
      </c>
      <c r="BL38">
        <f t="shared" si="61"/>
        <v>30.812575877456819</v>
      </c>
      <c r="BM38">
        <f t="shared" si="61"/>
        <v>30.812197029849873</v>
      </c>
      <c r="BN38">
        <f t="shared" si="61"/>
        <v>30.811818106248939</v>
      </c>
      <c r="BO38">
        <f t="shared" si="62"/>
        <v>30.811439106531175</v>
      </c>
      <c r="BP38">
        <f t="shared" si="62"/>
        <v>30.811060030573508</v>
      </c>
      <c r="BQ38">
        <f t="shared" si="62"/>
        <v>30.810680878252704</v>
      </c>
      <c r="BR38">
        <f t="shared" si="62"/>
        <v>30.810301649445307</v>
      </c>
      <c r="BS38">
        <f t="shared" si="62"/>
        <v>30.809922344027669</v>
      </c>
      <c r="BT38">
        <f t="shared" si="62"/>
        <v>30.809542961875941</v>
      </c>
      <c r="BU38">
        <f t="shared" si="62"/>
        <v>30.809163502866074</v>
      </c>
      <c r="BV38">
        <f t="shared" si="62"/>
        <v>30.808783966873822</v>
      </c>
      <c r="BW38">
        <f t="shared" si="62"/>
        <v>30.808404353774723</v>
      </c>
      <c r="BX38">
        <f t="shared" si="62"/>
        <v>30.808024663444133</v>
      </c>
      <c r="BY38">
        <f t="shared" si="63"/>
        <v>30.807644895757203</v>
      </c>
      <c r="BZ38">
        <f t="shared" si="63"/>
        <v>30.807265050588871</v>
      </c>
      <c r="CA38">
        <f t="shared" si="63"/>
        <v>30.806885127813885</v>
      </c>
      <c r="CB38">
        <f t="shared" si="63"/>
        <v>30.806505127306771</v>
      </c>
      <c r="CC38">
        <f t="shared" si="63"/>
        <v>30.80612504894188</v>
      </c>
      <c r="CD38">
        <f t="shared" si="63"/>
        <v>30.805744892593346</v>
      </c>
      <c r="CE38">
        <f t="shared" si="63"/>
        <v>30.80536465813509</v>
      </c>
      <c r="CF38">
        <f t="shared" si="63"/>
        <v>30.80498434544085</v>
      </c>
      <c r="CG38">
        <f t="shared" si="63"/>
        <v>30.804603954384142</v>
      </c>
      <c r="CH38">
        <f t="shared" si="63"/>
        <v>30.804223484838285</v>
      </c>
      <c r="CI38">
        <f t="shared" si="64"/>
        <v>30.803842936676393</v>
      </c>
      <c r="CJ38">
        <f t="shared" si="64"/>
        <v>30.803462309771373</v>
      </c>
      <c r="CK38">
        <f t="shared" si="64"/>
        <v>30.803081603995931</v>
      </c>
      <c r="CL38">
        <f t="shared" si="64"/>
        <v>30.802700819222554</v>
      </c>
      <c r="CM38">
        <f t="shared" si="64"/>
        <v>30.802319955323554</v>
      </c>
      <c r="CN38">
        <f t="shared" si="64"/>
        <v>30.801939012170998</v>
      </c>
      <c r="CO38">
        <f t="shared" si="64"/>
        <v>30.801557989636763</v>
      </c>
      <c r="CP38">
        <f t="shared" si="64"/>
        <v>30.801176887592526</v>
      </c>
      <c r="CQ38">
        <f t="shared" si="64"/>
        <v>30.800795705909749</v>
      </c>
      <c r="CR38">
        <f t="shared" si="64"/>
        <v>30.800414444459683</v>
      </c>
      <c r="CS38">
        <f t="shared" si="65"/>
        <v>30.800033103113385</v>
      </c>
      <c r="CT38">
        <f t="shared" si="65"/>
        <v>30.79965168174169</v>
      </c>
      <c r="CU38">
        <f t="shared" si="65"/>
        <v>30.79927018021522</v>
      </c>
      <c r="CV38">
        <f t="shared" si="65"/>
        <v>30.7988885984044</v>
      </c>
      <c r="CW38">
        <f t="shared" si="65"/>
        <v>30.798506936179439</v>
      </c>
      <c r="CX38">
        <f t="shared" si="65"/>
        <v>30.798125193410346</v>
      </c>
      <c r="CY38">
        <f t="shared" si="65"/>
        <v>30.797743369966913</v>
      </c>
      <c r="CZ38">
        <f t="shared" si="65"/>
        <v>30.797361465718716</v>
      </c>
      <c r="DA38">
        <f t="shared" si="65"/>
        <v>30.796979480535114</v>
      </c>
      <c r="DB38">
        <f t="shared" si="65"/>
        <v>30.796597414285287</v>
      </c>
      <c r="DC38">
        <f t="shared" si="66"/>
        <v>30.796215266838168</v>
      </c>
      <c r="DD38">
        <f t="shared" si="66"/>
        <v>30.79583303806249</v>
      </c>
      <c r="DE38">
        <f t="shared" si="66"/>
        <v>30.79545072782679</v>
      </c>
      <c r="DF38">
        <f t="shared" si="66"/>
        <v>30.795068335999371</v>
      </c>
      <c r="DG38">
        <f t="shared" si="66"/>
        <v>30.794685862448329</v>
      </c>
      <c r="DH38">
        <f t="shared" si="66"/>
        <v>30.794303307041549</v>
      </c>
      <c r="DI38">
        <f t="shared" si="66"/>
        <v>30.793920669646699</v>
      </c>
      <c r="DJ38">
        <f t="shared" si="66"/>
        <v>30.793537950131242</v>
      </c>
      <c r="DK38">
        <f t="shared" si="66"/>
        <v>30.79315514836242</v>
      </c>
      <c r="DL38">
        <f t="shared" si="66"/>
        <v>30.792772264207265</v>
      </c>
      <c r="DM38">
        <f t="shared" si="67"/>
        <v>30.79238929753258</v>
      </c>
      <c r="DN38">
        <f t="shared" si="67"/>
        <v>30.79200624820497</v>
      </c>
      <c r="DO38">
        <f t="shared" si="67"/>
        <v>30.791623116090811</v>
      </c>
      <c r="DP38">
        <f t="shared" si="67"/>
        <v>30.791239901056272</v>
      </c>
      <c r="DQ38">
        <f t="shared" si="67"/>
        <v>30.79085660296731</v>
      </c>
      <c r="DR38">
        <f t="shared" si="67"/>
        <v>30.790473221689645</v>
      </c>
      <c r="DS38">
        <f t="shared" si="67"/>
        <v>30.790089757088811</v>
      </c>
      <c r="DT38">
        <f t="shared" si="67"/>
        <v>30.789706209030083</v>
      </c>
      <c r="DU38">
        <f t="shared" si="67"/>
        <v>30.789322577378559</v>
      </c>
      <c r="DV38">
        <f t="shared" si="67"/>
        <v>30.788938861999103</v>
      </c>
      <c r="DW38">
        <f t="shared" si="68"/>
        <v>30.788555062756348</v>
      </c>
      <c r="DX38">
        <f t="shared" si="68"/>
        <v>30.788171179514727</v>
      </c>
      <c r="DY38">
        <f t="shared" si="68"/>
        <v>30.78778721213844</v>
      </c>
      <c r="DZ38">
        <f t="shared" si="68"/>
        <v>30.787403160491486</v>
      </c>
      <c r="EA38">
        <f t="shared" si="68"/>
        <v>30.787019024437619</v>
      </c>
      <c r="EB38">
        <f t="shared" si="68"/>
        <v>30.786634803840386</v>
      </c>
      <c r="EC38">
        <f t="shared" si="68"/>
        <v>30.78625049856312</v>
      </c>
      <c r="ED38">
        <f t="shared" si="68"/>
        <v>30.78586610846893</v>
      </c>
      <c r="EE38">
        <f t="shared" si="68"/>
        <v>30.785481633420691</v>
      </c>
      <c r="EF38">
        <f t="shared" si="68"/>
        <v>30.785097073281069</v>
      </c>
      <c r="EG38">
        <f t="shared" si="68"/>
        <v>30.784712427912499</v>
      </c>
      <c r="EI38">
        <f t="shared" si="24"/>
        <v>0.35</v>
      </c>
      <c r="EJ38">
        <f t="shared" si="74"/>
        <v>30.822776480633127</v>
      </c>
      <c r="EK38">
        <f t="shared" si="74"/>
        <v>30.4905601688301</v>
      </c>
      <c r="EL38">
        <f t="shared" si="74"/>
        <v>30.158343784276202</v>
      </c>
      <c r="EM38">
        <f t="shared" si="74"/>
        <v>29.826127326853822</v>
      </c>
      <c r="EN38">
        <f t="shared" si="74"/>
        <v>29.49391079644516</v>
      </c>
      <c r="EO38">
        <f t="shared" si="74"/>
        <v>29.161694192932224</v>
      </c>
      <c r="EP38">
        <f t="shared" si="74"/>
        <v>28.829477516196835</v>
      </c>
      <c r="EQ38">
        <f t="shared" si="74"/>
        <v>28.497260766120618</v>
      </c>
      <c r="ER38">
        <f t="shared" si="74"/>
        <v>28.165043942585005</v>
      </c>
      <c r="ES38">
        <f t="shared" si="74"/>
        <v>27.832827045471255</v>
      </c>
      <c r="ET38">
        <f t="shared" si="74"/>
        <v>27.500610074660404</v>
      </c>
      <c r="EU38">
        <f t="shared" si="74"/>
        <v>27.168393030033322</v>
      </c>
      <c r="EV38">
        <f t="shared" si="74"/>
        <v>26.836175911470683</v>
      </c>
      <c r="EW38">
        <f t="shared" si="74"/>
        <v>26.503958718852946</v>
      </c>
      <c r="EX38">
        <f t="shared" si="74"/>
        <v>26.171741452060395</v>
      </c>
      <c r="EY38">
        <f t="shared" si="72"/>
        <v>25.839524110973123</v>
      </c>
      <c r="EZ38">
        <f t="shared" si="72"/>
        <v>25.507306695471033</v>
      </c>
      <c r="FA38">
        <f t="shared" si="72"/>
        <v>25.17508920543381</v>
      </c>
      <c r="FB38">
        <f t="shared" si="72"/>
        <v>24.842871640740967</v>
      </c>
      <c r="FC38">
        <f t="shared" si="72"/>
        <v>24.510654001271813</v>
      </c>
      <c r="FD38">
        <f t="shared" si="72"/>
        <v>24.178436286905466</v>
      </c>
      <c r="FE38">
        <f t="shared" si="72"/>
        <v>23.846218497520841</v>
      </c>
      <c r="FF38">
        <f t="shared" si="72"/>
        <v>23.514000632996662</v>
      </c>
      <c r="FG38">
        <f t="shared" si="72"/>
        <v>23.18178269321146</v>
      </c>
      <c r="FH38">
        <f t="shared" si="72"/>
        <v>22.849564678043578</v>
      </c>
      <c r="FI38">
        <f t="shared" si="72"/>
        <v>22.517346587371136</v>
      </c>
      <c r="FJ38">
        <f t="shared" si="72"/>
        <v>22.185128421072079</v>
      </c>
      <c r="FK38">
        <f t="shared" si="72"/>
        <v>21.852910179024139</v>
      </c>
      <c r="FL38">
        <f t="shared" si="72"/>
        <v>21.520691861104872</v>
      </c>
      <c r="FM38">
        <f t="shared" si="72"/>
        <v>21.188473467191621</v>
      </c>
      <c r="FN38">
        <f t="shared" si="72"/>
        <v>20.856254997161532</v>
      </c>
      <c r="FO38">
        <f t="shared" si="45"/>
        <v>20.524036450891543</v>
      </c>
      <c r="FP38">
        <f t="shared" si="45"/>
        <v>20.191817828258415</v>
      </c>
      <c r="FQ38">
        <f t="shared" si="45"/>
        <v>19.859599129138701</v>
      </c>
      <c r="FR38">
        <f t="shared" si="45"/>
        <v>19.527380353408738</v>
      </c>
      <c r="FS38">
        <f t="shared" si="45"/>
        <v>19.195161500944693</v>
      </c>
      <c r="FT38">
        <f t="shared" si="45"/>
        <v>18.862942571622504</v>
      </c>
      <c r="FU38">
        <f t="shared" si="45"/>
        <v>18.530723565317928</v>
      </c>
      <c r="FV38">
        <f t="shared" si="45"/>
        <v>18.198504481906507</v>
      </c>
      <c r="FW38">
        <f t="shared" si="45"/>
        <v>17.866285321263597</v>
      </c>
      <c r="FX38">
        <f t="shared" si="45"/>
        <v>17.534066083264346</v>
      </c>
      <c r="FY38">
        <f t="shared" si="45"/>
        <v>17.201846767783692</v>
      </c>
      <c r="FZ38">
        <f t="shared" si="45"/>
        <v>16.869627374696385</v>
      </c>
      <c r="GA38">
        <f t="shared" si="45"/>
        <v>16.53740790387695</v>
      </c>
      <c r="GB38">
        <f t="shared" si="45"/>
        <v>16.205188355199738</v>
      </c>
      <c r="GC38">
        <f t="shared" si="45"/>
        <v>15.872968728538881</v>
      </c>
      <c r="GD38">
        <f t="shared" si="45"/>
        <v>15.540749023768303</v>
      </c>
      <c r="GE38">
        <f t="shared" si="69"/>
        <v>15.208529240761743</v>
      </c>
      <c r="GF38">
        <f t="shared" si="69"/>
        <v>14.876309379392714</v>
      </c>
      <c r="GG38">
        <f t="shared" si="69"/>
        <v>14.544089439534535</v>
      </c>
      <c r="GH38">
        <f t="shared" si="69"/>
        <v>14.211869421060321</v>
      </c>
      <c r="GI38">
        <f t="shared" si="69"/>
        <v>13.87964932384298</v>
      </c>
      <c r="GJ38">
        <f t="shared" si="69"/>
        <v>13.547429147755217</v>
      </c>
      <c r="GK38">
        <f t="shared" si="69"/>
        <v>13.215208892669516</v>
      </c>
      <c r="GL38">
        <f t="shared" si="69"/>
        <v>12.882988558458194</v>
      </c>
      <c r="GM38">
        <f t="shared" si="69"/>
        <v>12.550768144993317</v>
      </c>
      <c r="GN38">
        <f t="shared" si="69"/>
        <v>12.218547652146761</v>
      </c>
      <c r="GO38">
        <f t="shared" si="69"/>
        <v>11.886327079790206</v>
      </c>
      <c r="GP38">
        <f t="shared" si="69"/>
        <v>11.554106427795109</v>
      </c>
      <c r="GQ38">
        <f t="shared" si="69"/>
        <v>11.221885696032718</v>
      </c>
      <c r="GR38">
        <f t="shared" si="69"/>
        <v>10.889664884374099</v>
      </c>
      <c r="GS38">
        <f t="shared" si="69"/>
        <v>10.557443992690082</v>
      </c>
      <c r="GT38">
        <f t="shared" si="46"/>
        <v>10.225223020851292</v>
      </c>
      <c r="GU38">
        <f t="shared" si="46"/>
        <v>9.8930019687281501</v>
      </c>
      <c r="GV38">
        <f t="shared" si="70"/>
        <v>9.5607808361908653</v>
      </c>
      <c r="GW38">
        <f t="shared" si="70"/>
        <v>9.2285596231094509</v>
      </c>
      <c r="GX38">
        <f t="shared" si="70"/>
        <v>8.8963383293536964</v>
      </c>
      <c r="GY38">
        <f t="shared" si="70"/>
        <v>8.5641169547931781</v>
      </c>
      <c r="GZ38">
        <f t="shared" si="70"/>
        <v>8.2318954992972557</v>
      </c>
      <c r="HA38">
        <f t="shared" si="70"/>
        <v>7.8996739627351111</v>
      </c>
      <c r="HB38">
        <f t="shared" si="70"/>
        <v>7.567452344975667</v>
      </c>
      <c r="HC38">
        <f t="shared" si="70"/>
        <v>7.2352306458876683</v>
      </c>
      <c r="HD38">
        <f t="shared" si="70"/>
        <v>6.9030088653396469</v>
      </c>
      <c r="HE38">
        <f t="shared" si="70"/>
        <v>6.5707870031999072</v>
      </c>
      <c r="HF38">
        <f t="shared" si="70"/>
        <v>6.238565059336544</v>
      </c>
      <c r="HG38">
        <f t="shared" si="70"/>
        <v>5.9063430336174427</v>
      </c>
      <c r="HH38">
        <f t="shared" si="70"/>
        <v>5.5741209259102682</v>
      </c>
      <c r="HI38">
        <f t="shared" si="70"/>
        <v>5.24189873608249</v>
      </c>
      <c r="HJ38">
        <f t="shared" si="70"/>
        <v>4.9096764640013468</v>
      </c>
      <c r="HK38">
        <f t="shared" si="70"/>
        <v>4.5774541095338712</v>
      </c>
      <c r="HL38">
        <f t="shared" si="73"/>
        <v>4.2452316725468648</v>
      </c>
      <c r="HM38">
        <f t="shared" si="73"/>
        <v>3.9130091529069304</v>
      </c>
      <c r="HN38">
        <f t="shared" si="73"/>
        <v>3.5807865504804539</v>
      </c>
      <c r="HO38">
        <f t="shared" si="73"/>
        <v>3.248563865133594</v>
      </c>
      <c r="HP38">
        <f t="shared" si="73"/>
        <v>2.9163410967323102</v>
      </c>
      <c r="HQ38">
        <f t="shared" si="73"/>
        <v>2.5841182451423244</v>
      </c>
      <c r="HR38">
        <f t="shared" si="73"/>
        <v>2.2518953102291697</v>
      </c>
      <c r="HS38">
        <f t="shared" si="73"/>
        <v>1.9196722918581166</v>
      </c>
      <c r="HT38">
        <f t="shared" si="73"/>
        <v>1.5874491898942722</v>
      </c>
      <c r="HU38">
        <f t="shared" si="73"/>
        <v>1.2552260042024947</v>
      </c>
      <c r="HV38">
        <f t="shared" si="73"/>
        <v>0.92300273464741878</v>
      </c>
      <c r="HW38">
        <f t="shared" si="73"/>
        <v>0.59077938109347627</v>
      </c>
      <c r="HX38">
        <f t="shared" si="73"/>
        <v>0.25855594340486476</v>
      </c>
      <c r="HY38">
        <f t="shared" si="73"/>
        <v>7.3667578554410085E-2</v>
      </c>
      <c r="HZ38">
        <f t="shared" si="73"/>
        <v>0.40589118492059484</v>
      </c>
      <c r="IA38">
        <f t="shared" si="73"/>
        <v>0.73811487583014923</v>
      </c>
      <c r="IB38">
        <f t="shared" si="71"/>
        <v>1.0703386514197355</v>
      </c>
      <c r="IC38">
        <f t="shared" si="71"/>
        <v>1.4025625118262468</v>
      </c>
      <c r="ID38">
        <f t="shared" si="71"/>
        <v>1.7347864571868108</v>
      </c>
      <c r="IE38">
        <f t="shared" si="71"/>
        <v>2.0670104876387505</v>
      </c>
      <c r="IF38">
        <f t="shared" si="71"/>
        <v>2.3992346033196448</v>
      </c>
      <c r="IG38">
        <f t="shared" si="26"/>
        <v>7.3667578554410085E-2</v>
      </c>
      <c r="IH38">
        <f t="shared" si="29"/>
        <v>94</v>
      </c>
      <c r="II38">
        <v>36</v>
      </c>
      <c r="IJ38">
        <f t="shared" si="27"/>
        <v>0.35</v>
      </c>
      <c r="IK38" cm="1">
        <f t="array" ref="IK38">INDEX($AK$3:$EG$102,II38,IH38)</f>
        <v>30.787403160491486</v>
      </c>
      <c r="IL38">
        <f t="shared" si="28"/>
        <v>10.775591106172019</v>
      </c>
    </row>
    <row r="39" spans="1:246" x14ac:dyDescent="0.25">
      <c r="A39" s="1"/>
      <c r="B39" s="39"/>
      <c r="I39">
        <v>465</v>
      </c>
      <c r="J39">
        <f>'Emission events'!AG39</f>
        <v>2.4482367010324716E+16</v>
      </c>
      <c r="K39">
        <f>'Emission events'!CI39</f>
        <v>7881759841748948</v>
      </c>
      <c r="L39">
        <f>'Emission events'!EK39</f>
        <v>2529423783902324</v>
      </c>
      <c r="M39">
        <f>'Emission events'!GM39</f>
        <v>809971063830792.5</v>
      </c>
      <c r="N39">
        <f>'Emission events'!IO39</f>
        <v>258945455841794.69</v>
      </c>
      <c r="O39">
        <f t="shared" si="3"/>
        <v>3.5962467155648576E+16</v>
      </c>
      <c r="R39">
        <v>465</v>
      </c>
      <c r="S39">
        <f>'Emission events'!AL39</f>
        <v>1.2080778253080832E+17</v>
      </c>
      <c r="T39">
        <f>'Emission events'!CN39</f>
        <v>3.1083513751682672E+16</v>
      </c>
      <c r="U39">
        <f>'Emission events'!EP39</f>
        <v>8049813097761450</v>
      </c>
      <c r="V39">
        <f>'Emission events'!GR39</f>
        <v>2100767464169553.8</v>
      </c>
      <c r="W39">
        <f>'Emission events'!IT39</f>
        <v>553174111579044.94</v>
      </c>
      <c r="X39">
        <f t="shared" si="4"/>
        <v>1.6259505095600106E+17</v>
      </c>
      <c r="AA39">
        <v>465</v>
      </c>
      <c r="AB39" s="7">
        <f>'Emission events'!AQ39</f>
        <v>0</v>
      </c>
      <c r="AC39" s="7">
        <f>'Emission events'!CS39</f>
        <v>0</v>
      </c>
      <c r="AD39" s="7">
        <f>'Emission events'!EU39</f>
        <v>0</v>
      </c>
      <c r="AE39" s="7">
        <f>'Emission events'!GW39</f>
        <v>0</v>
      </c>
      <c r="AF39" s="7">
        <f>'Emission events'!IY39</f>
        <v>0</v>
      </c>
      <c r="AG39">
        <f t="shared" si="5"/>
        <v>0</v>
      </c>
      <c r="AH39" s="7">
        <f t="shared" si="6"/>
        <v>1.9855751811164963E+17</v>
      </c>
      <c r="AJ39" s="1">
        <v>0.36</v>
      </c>
      <c r="AK39">
        <f t="shared" si="59"/>
        <v>30.745438113089058</v>
      </c>
      <c r="AL39">
        <f t="shared" si="59"/>
        <v>30.74504401958297</v>
      </c>
      <c r="AM39">
        <f t="shared" si="59"/>
        <v>30.74464982543617</v>
      </c>
      <c r="AN39">
        <f t="shared" si="59"/>
        <v>30.744255530485958</v>
      </c>
      <c r="AO39">
        <f t="shared" si="59"/>
        <v>30.743861134569379</v>
      </c>
      <c r="AP39">
        <f t="shared" si="59"/>
        <v>30.743466637523206</v>
      </c>
      <c r="AQ39">
        <f t="shared" si="59"/>
        <v>30.743072039183954</v>
      </c>
      <c r="AR39">
        <f t="shared" si="59"/>
        <v>30.742677339387864</v>
      </c>
      <c r="AS39">
        <f t="shared" si="59"/>
        <v>30.742282537970926</v>
      </c>
      <c r="AT39">
        <f t="shared" si="59"/>
        <v>30.741887634768855</v>
      </c>
      <c r="AU39">
        <f t="shared" si="60"/>
        <v>30.74149262961711</v>
      </c>
      <c r="AV39">
        <f t="shared" si="60"/>
        <v>30.741097522350874</v>
      </c>
      <c r="AW39">
        <f t="shared" si="60"/>
        <v>30.74070231280507</v>
      </c>
      <c r="AX39">
        <f t="shared" si="60"/>
        <v>30.74030700081434</v>
      </c>
      <c r="AY39">
        <f t="shared" si="60"/>
        <v>30.739911586213083</v>
      </c>
      <c r="AZ39">
        <f t="shared" si="60"/>
        <v>30.739516068835407</v>
      </c>
      <c r="BA39">
        <f t="shared" si="60"/>
        <v>30.739120448515173</v>
      </c>
      <c r="BB39">
        <f t="shared" si="60"/>
        <v>30.738724725085959</v>
      </c>
      <c r="BC39">
        <f t="shared" si="60"/>
        <v>30.738328898381077</v>
      </c>
      <c r="BD39">
        <f t="shared" si="60"/>
        <v>30.737932968233569</v>
      </c>
      <c r="BE39">
        <f t="shared" si="61"/>
        <v>30.737536934476207</v>
      </c>
      <c r="BF39">
        <f t="shared" si="61"/>
        <v>30.7371407969415</v>
      </c>
      <c r="BG39">
        <f t="shared" si="61"/>
        <v>30.736744555461673</v>
      </c>
      <c r="BH39">
        <f t="shared" si="61"/>
        <v>30.736348209868691</v>
      </c>
      <c r="BI39">
        <f t="shared" si="61"/>
        <v>30.735951759994244</v>
      </c>
      <c r="BJ39">
        <f t="shared" si="61"/>
        <v>30.735555205669741</v>
      </c>
      <c r="BK39">
        <f t="shared" si="61"/>
        <v>30.735158546726339</v>
      </c>
      <c r="BL39">
        <f t="shared" si="61"/>
        <v>30.734761782994902</v>
      </c>
      <c r="BM39">
        <f t="shared" si="61"/>
        <v>30.734364914306028</v>
      </c>
      <c r="BN39">
        <f t="shared" si="61"/>
        <v>30.733967940490047</v>
      </c>
      <c r="BO39">
        <f t="shared" si="62"/>
        <v>30.733570861376997</v>
      </c>
      <c r="BP39">
        <f t="shared" si="62"/>
        <v>30.733173676796671</v>
      </c>
      <c r="BQ39">
        <f t="shared" si="62"/>
        <v>30.732776386578561</v>
      </c>
      <c r="BR39">
        <f t="shared" si="62"/>
        <v>30.732378990551883</v>
      </c>
      <c r="BS39">
        <f t="shared" si="62"/>
        <v>30.731981488545596</v>
      </c>
      <c r="BT39">
        <f t="shared" si="62"/>
        <v>30.731583880388374</v>
      </c>
      <c r="BU39">
        <f t="shared" si="62"/>
        <v>30.731186165908603</v>
      </c>
      <c r="BV39">
        <f t="shared" si="62"/>
        <v>30.730788344934403</v>
      </c>
      <c r="BW39">
        <f t="shared" si="62"/>
        <v>30.730390417293613</v>
      </c>
      <c r="BX39">
        <f t="shared" si="62"/>
        <v>30.729992382813798</v>
      </c>
      <c r="BY39">
        <f t="shared" si="63"/>
        <v>30.729594241322239</v>
      </c>
      <c r="BZ39">
        <f t="shared" si="63"/>
        <v>30.729195992645941</v>
      </c>
      <c r="CA39">
        <f t="shared" si="63"/>
        <v>30.728797636611624</v>
      </c>
      <c r="CB39">
        <f t="shared" si="63"/>
        <v>30.728399173045741</v>
      </c>
      <c r="CC39">
        <f t="shared" si="63"/>
        <v>30.728000601774443</v>
      </c>
      <c r="CD39">
        <f t="shared" si="63"/>
        <v>30.727601922623617</v>
      </c>
      <c r="CE39">
        <f t="shared" si="63"/>
        <v>30.727203135418858</v>
      </c>
      <c r="CF39">
        <f t="shared" si="63"/>
        <v>30.726804239985494</v>
      </c>
      <c r="CG39">
        <f t="shared" si="63"/>
        <v>30.726405236148558</v>
      </c>
      <c r="CH39">
        <f t="shared" si="63"/>
        <v>30.726006123732802</v>
      </c>
      <c r="CI39">
        <f t="shared" si="64"/>
        <v>30.725606902562696</v>
      </c>
      <c r="CJ39">
        <f t="shared" si="64"/>
        <v>30.725207572462423</v>
      </c>
      <c r="CK39">
        <f t="shared" si="64"/>
        <v>30.724808133255891</v>
      </c>
      <c r="CL39">
        <f t="shared" si="64"/>
        <v>30.724408584766714</v>
      </c>
      <c r="CM39">
        <f t="shared" si="64"/>
        <v>30.724008926818229</v>
      </c>
      <c r="CN39">
        <f t="shared" si="64"/>
        <v>30.723609159233469</v>
      </c>
      <c r="CO39">
        <f t="shared" si="64"/>
        <v>30.723209281835214</v>
      </c>
      <c r="CP39">
        <f t="shared" si="64"/>
        <v>30.722809294445927</v>
      </c>
      <c r="CQ39">
        <f t="shared" si="64"/>
        <v>30.722409196887792</v>
      </c>
      <c r="CR39">
        <f t="shared" si="64"/>
        <v>30.722008988982719</v>
      </c>
      <c r="CS39">
        <f t="shared" si="65"/>
        <v>30.721608670552303</v>
      </c>
      <c r="CT39">
        <f t="shared" si="65"/>
        <v>30.721208241417891</v>
      </c>
      <c r="CU39">
        <f t="shared" si="65"/>
        <v>30.720807701400496</v>
      </c>
      <c r="CV39">
        <f t="shared" si="65"/>
        <v>30.720407050320873</v>
      </c>
      <c r="CW39">
        <f t="shared" si="65"/>
        <v>30.720006287999475</v>
      </c>
      <c r="CX39">
        <f t="shared" si="65"/>
        <v>30.719605414256463</v>
      </c>
      <c r="CY39">
        <f t="shared" si="65"/>
        <v>30.719204428911723</v>
      </c>
      <c r="CZ39">
        <f t="shared" si="65"/>
        <v>30.718803331784827</v>
      </c>
      <c r="DA39">
        <f t="shared" si="65"/>
        <v>30.718402122695078</v>
      </c>
      <c r="DB39">
        <f t="shared" si="65"/>
        <v>30.718000801461461</v>
      </c>
      <c r="DC39">
        <f t="shared" si="66"/>
        <v>30.71759936790269</v>
      </c>
      <c r="DD39">
        <f t="shared" si="66"/>
        <v>30.717197821837178</v>
      </c>
      <c r="DE39">
        <f t="shared" si="66"/>
        <v>30.716796163083043</v>
      </c>
      <c r="DF39">
        <f t="shared" si="66"/>
        <v>30.716394391458124</v>
      </c>
      <c r="DG39">
        <f t="shared" si="66"/>
        <v>30.715992506779934</v>
      </c>
      <c r="DH39">
        <f t="shared" si="66"/>
        <v>30.715590508865716</v>
      </c>
      <c r="DI39">
        <f t="shared" si="66"/>
        <v>30.715188397532408</v>
      </c>
      <c r="DJ39">
        <f t="shared" si="66"/>
        <v>30.714786172596668</v>
      </c>
      <c r="DK39">
        <f t="shared" si="66"/>
        <v>30.714383833874834</v>
      </c>
      <c r="DL39">
        <f t="shared" si="66"/>
        <v>30.713981381182961</v>
      </c>
      <c r="DM39">
        <f t="shared" si="67"/>
        <v>30.71357881433681</v>
      </c>
      <c r="DN39">
        <f t="shared" si="67"/>
        <v>30.713176133151816</v>
      </c>
      <c r="DO39">
        <f t="shared" si="67"/>
        <v>30.712773337443164</v>
      </c>
      <c r="DP39">
        <f t="shared" si="67"/>
        <v>30.712370427025693</v>
      </c>
      <c r="DQ39">
        <f t="shared" si="67"/>
        <v>30.711967401713974</v>
      </c>
      <c r="DR39">
        <f t="shared" si="67"/>
        <v>30.711564261322273</v>
      </c>
      <c r="DS39">
        <f t="shared" si="67"/>
        <v>30.711161005664529</v>
      </c>
      <c r="DT39">
        <f t="shared" si="67"/>
        <v>30.710757634554419</v>
      </c>
      <c r="DU39">
        <f t="shared" si="67"/>
        <v>30.710354147805297</v>
      </c>
      <c r="DV39">
        <f t="shared" si="67"/>
        <v>30.709950545230221</v>
      </c>
      <c r="DW39">
        <f t="shared" si="68"/>
        <v>30.70954682664194</v>
      </c>
      <c r="DX39">
        <f t="shared" si="68"/>
        <v>30.709142991852914</v>
      </c>
      <c r="DY39">
        <f t="shared" si="68"/>
        <v>30.708739040675283</v>
      </c>
      <c r="DZ39">
        <f t="shared" si="68"/>
        <v>30.708334972920898</v>
      </c>
      <c r="EA39">
        <f t="shared" si="68"/>
        <v>30.707930788401288</v>
      </c>
      <c r="EB39">
        <f t="shared" si="68"/>
        <v>30.707526486927701</v>
      </c>
      <c r="EC39">
        <f t="shared" si="68"/>
        <v>30.707122068311069</v>
      </c>
      <c r="ED39">
        <f t="shared" si="68"/>
        <v>30.706717532362003</v>
      </c>
      <c r="EE39">
        <f t="shared" si="68"/>
        <v>30.706312878890834</v>
      </c>
      <c r="EF39">
        <f t="shared" si="68"/>
        <v>30.705908107707572</v>
      </c>
      <c r="EG39">
        <f t="shared" si="68"/>
        <v>30.705503218621921</v>
      </c>
      <c r="EI39">
        <f t="shared" si="24"/>
        <v>0.36</v>
      </c>
      <c r="EJ39">
        <f t="shared" si="74"/>
        <v>30.745438113089058</v>
      </c>
      <c r="EK39">
        <f t="shared" si="74"/>
        <v>30.413204549270649</v>
      </c>
      <c r="EL39">
        <f t="shared" si="74"/>
        <v>30.080970884811528</v>
      </c>
      <c r="EM39">
        <f t="shared" si="74"/>
        <v>29.748737119548995</v>
      </c>
      <c r="EN39">
        <f t="shared" si="74"/>
        <v>29.416503253320094</v>
      </c>
      <c r="EO39">
        <f t="shared" si="74"/>
        <v>29.084269285961597</v>
      </c>
      <c r="EP39">
        <f t="shared" si="74"/>
        <v>28.752035217310024</v>
      </c>
      <c r="EQ39">
        <f t="shared" si="74"/>
        <v>28.419801047201613</v>
      </c>
      <c r="ER39">
        <f t="shared" si="74"/>
        <v>28.087566775472354</v>
      </c>
      <c r="ES39">
        <f t="shared" si="74"/>
        <v>27.755332401957961</v>
      </c>
      <c r="ET39">
        <f t="shared" si="74"/>
        <v>27.423097926493895</v>
      </c>
      <c r="EU39">
        <f t="shared" si="74"/>
        <v>27.090863348915338</v>
      </c>
      <c r="EV39">
        <f t="shared" si="74"/>
        <v>26.758628669057213</v>
      </c>
      <c r="EW39">
        <f t="shared" si="74"/>
        <v>26.426393886754163</v>
      </c>
      <c r="EX39">
        <f t="shared" si="74"/>
        <v>26.09415900184058</v>
      </c>
      <c r="EY39">
        <f t="shared" si="72"/>
        <v>25.761924014150587</v>
      </c>
      <c r="EZ39">
        <f t="shared" si="72"/>
        <v>25.429688923518029</v>
      </c>
      <c r="FA39">
        <f t="shared" si="72"/>
        <v>25.097453729776493</v>
      </c>
      <c r="FB39">
        <f t="shared" si="72"/>
        <v>24.765218432759291</v>
      </c>
      <c r="FC39">
        <f t="shared" si="72"/>
        <v>24.432983032299461</v>
      </c>
      <c r="FD39">
        <f t="shared" si="72"/>
        <v>24.100747528229778</v>
      </c>
      <c r="FE39">
        <f t="shared" si="72"/>
        <v>23.76851192038275</v>
      </c>
      <c r="FF39">
        <f t="shared" si="72"/>
        <v>23.436276208590602</v>
      </c>
      <c r="FG39">
        <f t="shared" si="72"/>
        <v>23.104040392685299</v>
      </c>
      <c r="FH39">
        <f t="shared" si="72"/>
        <v>22.77180447249853</v>
      </c>
      <c r="FI39">
        <f t="shared" si="72"/>
        <v>22.439568447861703</v>
      </c>
      <c r="FJ39">
        <f t="shared" si="72"/>
        <v>22.107332318605984</v>
      </c>
      <c r="FK39">
        <f t="shared" si="72"/>
        <v>21.775096084562222</v>
      </c>
      <c r="FL39">
        <f t="shared" si="72"/>
        <v>21.442859745561027</v>
      </c>
      <c r="FM39">
        <f t="shared" si="72"/>
        <v>21.110623301432724</v>
      </c>
      <c r="FN39">
        <f t="shared" si="72"/>
        <v>20.778386752007354</v>
      </c>
      <c r="FO39">
        <f t="shared" si="45"/>
        <v>20.446150097114707</v>
      </c>
      <c r="FP39">
        <f t="shared" si="45"/>
        <v>20.113913336584275</v>
      </c>
      <c r="FQ39">
        <f t="shared" si="45"/>
        <v>19.781676470245273</v>
      </c>
      <c r="FR39">
        <f t="shared" si="45"/>
        <v>19.449439497926669</v>
      </c>
      <c r="FS39">
        <f t="shared" si="45"/>
        <v>19.117202419457122</v>
      </c>
      <c r="FT39">
        <f t="shared" si="45"/>
        <v>18.78496523466503</v>
      </c>
      <c r="FU39">
        <f t="shared" si="45"/>
        <v>18.452727943378513</v>
      </c>
      <c r="FV39">
        <f t="shared" si="45"/>
        <v>18.120490545425397</v>
      </c>
      <c r="FW39">
        <f t="shared" si="45"/>
        <v>17.788253040633261</v>
      </c>
      <c r="FX39">
        <f t="shared" si="45"/>
        <v>17.456015428829382</v>
      </c>
      <c r="FY39">
        <f t="shared" si="45"/>
        <v>17.123777709840763</v>
      </c>
      <c r="FZ39">
        <f t="shared" si="45"/>
        <v>16.791539883494124</v>
      </c>
      <c r="GA39">
        <f t="shared" si="45"/>
        <v>16.45930194961592</v>
      </c>
      <c r="GB39">
        <f t="shared" si="45"/>
        <v>16.127063908032298</v>
      </c>
      <c r="GC39">
        <f t="shared" si="45"/>
        <v>15.794825758569152</v>
      </c>
      <c r="GD39">
        <f t="shared" si="45"/>
        <v>15.46258750105207</v>
      </c>
      <c r="GE39">
        <f t="shared" si="69"/>
        <v>15.130349135306387</v>
      </c>
      <c r="GF39">
        <f t="shared" si="69"/>
        <v>14.79811066115713</v>
      </c>
      <c r="GG39">
        <f t="shared" si="69"/>
        <v>14.465872078429051</v>
      </c>
      <c r="GH39">
        <f t="shared" si="69"/>
        <v>14.133633386946624</v>
      </c>
      <c r="GI39">
        <f t="shared" si="69"/>
        <v>13.80139458653403</v>
      </c>
      <c r="GJ39">
        <f t="shared" si="69"/>
        <v>13.469155677015177</v>
      </c>
      <c r="GK39">
        <f t="shared" si="69"/>
        <v>13.136916658213675</v>
      </c>
      <c r="GL39">
        <f t="shared" si="69"/>
        <v>12.804677529952869</v>
      </c>
      <c r="GM39">
        <f t="shared" si="69"/>
        <v>12.472438292055788</v>
      </c>
      <c r="GN39">
        <f t="shared" si="69"/>
        <v>12.140198944345212</v>
      </c>
      <c r="GO39">
        <f t="shared" si="69"/>
        <v>11.807959486643608</v>
      </c>
      <c r="GP39">
        <f t="shared" si="69"/>
        <v>11.475719918773152</v>
      </c>
      <c r="GQ39">
        <f t="shared" si="69"/>
        <v>11.143480240555753</v>
      </c>
      <c r="GR39">
        <f t="shared" si="69"/>
        <v>10.811240451813017</v>
      </c>
      <c r="GS39">
        <f t="shared" si="69"/>
        <v>10.479000552366283</v>
      </c>
      <c r="GT39">
        <f t="shared" si="46"/>
        <v>10.146760542036567</v>
      </c>
      <c r="GU39">
        <f t="shared" si="46"/>
        <v>9.814520420644623</v>
      </c>
      <c r="GV39">
        <f t="shared" si="70"/>
        <v>9.4822801880109004</v>
      </c>
      <c r="GW39">
        <f t="shared" si="70"/>
        <v>9.1500398439555681</v>
      </c>
      <c r="GX39">
        <f t="shared" si="70"/>
        <v>8.8177993882985071</v>
      </c>
      <c r="GY39">
        <f t="shared" si="70"/>
        <v>8.4855588208592891</v>
      </c>
      <c r="GZ39">
        <f t="shared" si="70"/>
        <v>8.1533181414572198</v>
      </c>
      <c r="HA39">
        <f t="shared" si="70"/>
        <v>7.8210773499112847</v>
      </c>
      <c r="HB39">
        <f t="shared" si="70"/>
        <v>7.4888364460401888</v>
      </c>
      <c r="HC39">
        <f t="shared" si="70"/>
        <v>7.1565954296623566</v>
      </c>
      <c r="HD39">
        <f t="shared" si="70"/>
        <v>6.8243543005958998</v>
      </c>
      <c r="HE39">
        <f t="shared" si="70"/>
        <v>6.49211305865866</v>
      </c>
      <c r="HF39">
        <f t="shared" si="70"/>
        <v>6.1598717036681485</v>
      </c>
      <c r="HG39">
        <f t="shared" si="70"/>
        <v>5.8276302354416103</v>
      </c>
      <c r="HH39">
        <f t="shared" si="70"/>
        <v>5.4953886537959775</v>
      </c>
      <c r="HI39">
        <f t="shared" si="70"/>
        <v>5.1631469585479159</v>
      </c>
      <c r="HJ39">
        <f t="shared" si="70"/>
        <v>4.8309051495137609</v>
      </c>
      <c r="HK39">
        <f t="shared" si="70"/>
        <v>4.4986632265095672</v>
      </c>
      <c r="HL39">
        <f t="shared" si="73"/>
        <v>4.1664211893510945</v>
      </c>
      <c r="HM39">
        <f t="shared" si="73"/>
        <v>3.8341790378537759</v>
      </c>
      <c r="HN39">
        <f t="shared" si="73"/>
        <v>3.5019367718328063</v>
      </c>
      <c r="HO39">
        <f t="shared" si="73"/>
        <v>3.1696943911030147</v>
      </c>
      <c r="HP39">
        <f t="shared" si="73"/>
        <v>2.8374518954789743</v>
      </c>
      <c r="HQ39">
        <f t="shared" si="73"/>
        <v>2.5052092847749527</v>
      </c>
      <c r="HR39">
        <f t="shared" si="73"/>
        <v>2.1729665588048874</v>
      </c>
      <c r="HS39">
        <f t="shared" si="73"/>
        <v>1.8407237173824527</v>
      </c>
      <c r="HT39">
        <f t="shared" si="73"/>
        <v>1.5084807603210102</v>
      </c>
      <c r="HU39">
        <f t="shared" si="73"/>
        <v>1.1762376874336127</v>
      </c>
      <c r="HV39">
        <f t="shared" si="73"/>
        <v>0.84399449853301078</v>
      </c>
      <c r="HW39">
        <f t="shared" si="73"/>
        <v>0.51175119343166386</v>
      </c>
      <c r="HX39">
        <f t="shared" si="73"/>
        <v>0.17950777194170797</v>
      </c>
      <c r="HY39">
        <f t="shared" si="73"/>
        <v>0.15273576612499795</v>
      </c>
      <c r="HZ39">
        <f t="shared" si="73"/>
        <v>0.48497942095692537</v>
      </c>
      <c r="IA39">
        <f t="shared" si="73"/>
        <v>0.8172231927428335</v>
      </c>
      <c r="IB39">
        <f t="shared" si="71"/>
        <v>1.1494670816717871</v>
      </c>
      <c r="IC39">
        <f t="shared" si="71"/>
        <v>1.4817110879331743</v>
      </c>
      <c r="ID39">
        <f t="shared" si="71"/>
        <v>1.8139552117166673</v>
      </c>
      <c r="IE39">
        <f t="shared" si="71"/>
        <v>2.1461994532122475</v>
      </c>
      <c r="IF39">
        <f t="shared" si="71"/>
        <v>2.4784438126102231</v>
      </c>
      <c r="IG39">
        <f t="shared" si="26"/>
        <v>0.15273576612499795</v>
      </c>
      <c r="IH39">
        <f t="shared" si="29"/>
        <v>94</v>
      </c>
      <c r="II39">
        <v>37</v>
      </c>
      <c r="IJ39">
        <f t="shared" si="27"/>
        <v>0.36</v>
      </c>
      <c r="IK39" cm="1">
        <f t="array" ref="IK39">INDEX($AK$3:$EG$102,II39,IH39)</f>
        <v>30.708334972920898</v>
      </c>
      <c r="IL39">
        <f t="shared" si="28"/>
        <v>11.055000590251524</v>
      </c>
    </row>
    <row r="40" spans="1:246" x14ac:dyDescent="0.25">
      <c r="I40">
        <v>470</v>
      </c>
      <c r="J40">
        <f>'Emission events'!AG40</f>
        <v>6.8985897197261992E+16</v>
      </c>
      <c r="K40">
        <f>'Emission events'!CI40</f>
        <v>2.2209056581297828E+16</v>
      </c>
      <c r="L40">
        <f>'Emission events'!EK40</f>
        <v>7127356968834234</v>
      </c>
      <c r="M40">
        <f>'Emission events'!GM40</f>
        <v>2282319373720020</v>
      </c>
      <c r="N40">
        <f>'Emission events'!IO40</f>
        <v>729651041864814.5</v>
      </c>
      <c r="O40">
        <f t="shared" si="3"/>
        <v>1.013342811629789E+17</v>
      </c>
      <c r="R40">
        <v>470</v>
      </c>
      <c r="S40">
        <f>'Emission events'!AL40</f>
        <v>2.300089955762999E+17</v>
      </c>
      <c r="T40">
        <f>'Emission events'!CN40</f>
        <v>5.9180688753916824E+16</v>
      </c>
      <c r="U40">
        <f>'Emission events'!EP40</f>
        <v>1.5326242948966296E+16</v>
      </c>
      <c r="V40">
        <f>'Emission events'!GR40</f>
        <v>3999704358862687</v>
      </c>
      <c r="W40">
        <f>'Emission events'!IT40</f>
        <v>1053202195402111.4</v>
      </c>
      <c r="X40">
        <f t="shared" si="4"/>
        <v>3.0956883383344774E+17</v>
      </c>
      <c r="AA40">
        <v>470</v>
      </c>
      <c r="AB40" s="7">
        <f>'Emission events'!AQ40</f>
        <v>0</v>
      </c>
      <c r="AC40" s="7">
        <f>'Emission events'!CS40</f>
        <v>0</v>
      </c>
      <c r="AD40" s="7">
        <f>'Emission events'!EU40</f>
        <v>0</v>
      </c>
      <c r="AE40" s="7">
        <f>'Emission events'!GW40</f>
        <v>0</v>
      </c>
      <c r="AF40" s="7">
        <f>'Emission events'!IY40</f>
        <v>0</v>
      </c>
      <c r="AG40">
        <f t="shared" si="5"/>
        <v>0</v>
      </c>
      <c r="AH40" s="7">
        <f t="shared" si="6"/>
        <v>4.1090311499642662E+17</v>
      </c>
      <c r="AJ40" s="1">
        <v>0.37</v>
      </c>
      <c r="AK40">
        <f t="shared" si="59"/>
        <v>30.664008632610461</v>
      </c>
      <c r="AL40">
        <f t="shared" si="59"/>
        <v>30.663590673340718</v>
      </c>
      <c r="AM40">
        <f t="shared" si="59"/>
        <v>30.663172574848549</v>
      </c>
      <c r="AN40">
        <f t="shared" si="59"/>
        <v>30.662754336908872</v>
      </c>
      <c r="AO40">
        <f t="shared" si="59"/>
        <v>30.662335959296275</v>
      </c>
      <c r="AP40">
        <f t="shared" si="59"/>
        <v>30.661917441784947</v>
      </c>
      <c r="AQ40">
        <f t="shared" si="59"/>
        <v>30.661498784148733</v>
      </c>
      <c r="AR40">
        <f t="shared" si="59"/>
        <v>30.661079986161099</v>
      </c>
      <c r="AS40">
        <f t="shared" si="59"/>
        <v>30.660661047595156</v>
      </c>
      <c r="AT40">
        <f t="shared" si="59"/>
        <v>30.660241968223644</v>
      </c>
      <c r="AU40">
        <f t="shared" si="60"/>
        <v>30.659822747818929</v>
      </c>
      <c r="AV40">
        <f t="shared" si="60"/>
        <v>30.659403386153016</v>
      </c>
      <c r="AW40">
        <f t="shared" si="60"/>
        <v>30.658983882997553</v>
      </c>
      <c r="AX40">
        <f t="shared" si="60"/>
        <v>30.658564238123791</v>
      </c>
      <c r="AY40">
        <f t="shared" si="60"/>
        <v>30.658144451302629</v>
      </c>
      <c r="AZ40">
        <f t="shared" si="60"/>
        <v>30.657724522304594</v>
      </c>
      <c r="BA40">
        <f t="shared" si="60"/>
        <v>30.657304450899847</v>
      </c>
      <c r="BB40">
        <f t="shared" si="60"/>
        <v>30.656884236858158</v>
      </c>
      <c r="BC40">
        <f t="shared" si="60"/>
        <v>30.656463879948959</v>
      </c>
      <c r="BD40">
        <f t="shared" si="60"/>
        <v>30.656043379941266</v>
      </c>
      <c r="BE40">
        <f t="shared" si="61"/>
        <v>30.655622736603753</v>
      </c>
      <c r="BF40">
        <f t="shared" si="61"/>
        <v>30.655201949704718</v>
      </c>
      <c r="BG40">
        <f t="shared" si="61"/>
        <v>30.65478101901207</v>
      </c>
      <c r="BH40">
        <f t="shared" si="61"/>
        <v>30.654359944293354</v>
      </c>
      <c r="BI40">
        <f t="shared" si="61"/>
        <v>30.653938725315726</v>
      </c>
      <c r="BJ40">
        <f t="shared" si="61"/>
        <v>30.653517361845989</v>
      </c>
      <c r="BK40">
        <f t="shared" si="61"/>
        <v>30.653095853650552</v>
      </c>
      <c r="BL40">
        <f t="shared" si="61"/>
        <v>30.652674200495436</v>
      </c>
      <c r="BM40">
        <f t="shared" si="61"/>
        <v>30.652252402146313</v>
      </c>
      <c r="BN40">
        <f t="shared" si="61"/>
        <v>30.651830458368455</v>
      </c>
      <c r="BO40">
        <f t="shared" si="62"/>
        <v>30.651408368926756</v>
      </c>
      <c r="BP40">
        <f t="shared" si="62"/>
        <v>30.650986133585747</v>
      </c>
      <c r="BQ40">
        <f t="shared" si="62"/>
        <v>30.650563752109548</v>
      </c>
      <c r="BR40">
        <f t="shared" si="62"/>
        <v>30.650141224261922</v>
      </c>
      <c r="BS40">
        <f t="shared" si="62"/>
        <v>30.649718549806245</v>
      </c>
      <c r="BT40">
        <f t="shared" si="62"/>
        <v>30.649295728505514</v>
      </c>
      <c r="BU40">
        <f t="shared" si="62"/>
        <v>30.648872760122323</v>
      </c>
      <c r="BV40">
        <f t="shared" si="62"/>
        <v>30.648449644418903</v>
      </c>
      <c r="BW40">
        <f t="shared" si="62"/>
        <v>30.648026381157099</v>
      </c>
      <c r="BX40">
        <f t="shared" si="62"/>
        <v>30.647602970098365</v>
      </c>
      <c r="BY40">
        <f t="shared" si="63"/>
        <v>30.647179411003759</v>
      </c>
      <c r="BZ40">
        <f t="shared" si="63"/>
        <v>30.646755703633975</v>
      </c>
      <c r="CA40">
        <f t="shared" si="63"/>
        <v>30.646331847749313</v>
      </c>
      <c r="CB40">
        <f t="shared" si="63"/>
        <v>30.645907843109676</v>
      </c>
      <c r="CC40">
        <f t="shared" si="63"/>
        <v>30.645483689474581</v>
      </c>
      <c r="CD40">
        <f t="shared" si="63"/>
        <v>30.645059386603165</v>
      </c>
      <c r="CE40">
        <f t="shared" si="63"/>
        <v>30.644634934254164</v>
      </c>
      <c r="CF40">
        <f t="shared" si="63"/>
        <v>30.644210332185942</v>
      </c>
      <c r="CG40">
        <f t="shared" si="63"/>
        <v>30.643785580156454</v>
      </c>
      <c r="CH40">
        <f t="shared" si="63"/>
        <v>30.643360677923269</v>
      </c>
      <c r="CI40">
        <f t="shared" si="64"/>
        <v>30.64293562524357</v>
      </c>
      <c r="CJ40">
        <f t="shared" si="64"/>
        <v>30.642510421874146</v>
      </c>
      <c r="CK40">
        <f t="shared" si="64"/>
        <v>30.642085067571376</v>
      </c>
      <c r="CL40">
        <f t="shared" si="64"/>
        <v>30.641659562091274</v>
      </c>
      <c r="CM40">
        <f t="shared" si="64"/>
        <v>30.641233905189434</v>
      </c>
      <c r="CN40">
        <f t="shared" si="64"/>
        <v>30.640808096621079</v>
      </c>
      <c r="CO40">
        <f t="shared" si="64"/>
        <v>30.640382136141007</v>
      </c>
      <c r="CP40">
        <f t="shared" si="64"/>
        <v>30.639956023503643</v>
      </c>
      <c r="CQ40">
        <f t="shared" si="64"/>
        <v>30.639529758463013</v>
      </c>
      <c r="CR40">
        <f t="shared" si="64"/>
        <v>30.639103340772728</v>
      </c>
      <c r="CS40">
        <f t="shared" si="65"/>
        <v>30.638676770186024</v>
      </c>
      <c r="CT40">
        <f t="shared" si="65"/>
        <v>30.638250046455717</v>
      </c>
      <c r="CU40">
        <f t="shared" si="65"/>
        <v>30.637823169334236</v>
      </c>
      <c r="CV40">
        <f t="shared" si="65"/>
        <v>30.63739613857361</v>
      </c>
      <c r="CW40">
        <f t="shared" si="65"/>
        <v>30.636968953925464</v>
      </c>
      <c r="CX40">
        <f t="shared" si="65"/>
        <v>30.636541615141017</v>
      </c>
      <c r="CY40">
        <f t="shared" si="65"/>
        <v>30.636114121971094</v>
      </c>
      <c r="CZ40">
        <f t="shared" si="65"/>
        <v>30.635686474166111</v>
      </c>
      <c r="DA40">
        <f t="shared" si="65"/>
        <v>30.635258671476087</v>
      </c>
      <c r="DB40">
        <f t="shared" si="65"/>
        <v>30.634830713650622</v>
      </c>
      <c r="DC40">
        <f t="shared" si="66"/>
        <v>30.634402600438932</v>
      </c>
      <c r="DD40">
        <f t="shared" si="66"/>
        <v>30.633974331589819</v>
      </c>
      <c r="DE40">
        <f t="shared" si="66"/>
        <v>30.633545906851666</v>
      </c>
      <c r="DF40">
        <f t="shared" si="66"/>
        <v>30.633117325972471</v>
      </c>
      <c r="DG40">
        <f t="shared" si="66"/>
        <v>30.632688588699818</v>
      </c>
      <c r="DH40">
        <f t="shared" si="66"/>
        <v>30.632259694780867</v>
      </c>
      <c r="DI40">
        <f t="shared" si="66"/>
        <v>30.631830643962385</v>
      </c>
      <c r="DJ40">
        <f t="shared" si="66"/>
        <v>30.631401435990728</v>
      </c>
      <c r="DK40">
        <f t="shared" si="66"/>
        <v>30.630972070611843</v>
      </c>
      <c r="DL40">
        <f t="shared" si="66"/>
        <v>30.630542547571263</v>
      </c>
      <c r="DM40">
        <f t="shared" si="67"/>
        <v>30.630112866614105</v>
      </c>
      <c r="DN40">
        <f t="shared" si="67"/>
        <v>30.629683027485086</v>
      </c>
      <c r="DO40">
        <f t="shared" si="67"/>
        <v>30.629253029928492</v>
      </c>
      <c r="DP40">
        <f t="shared" si="67"/>
        <v>30.628822873688215</v>
      </c>
      <c r="DQ40">
        <f t="shared" si="67"/>
        <v>30.62839255850772</v>
      </c>
      <c r="DR40">
        <f t="shared" si="67"/>
        <v>30.627962084130068</v>
      </c>
      <c r="DS40">
        <f t="shared" si="67"/>
        <v>30.627531450297901</v>
      </c>
      <c r="DT40">
        <f t="shared" si="67"/>
        <v>30.627100656753438</v>
      </c>
      <c r="DU40">
        <f t="shared" si="67"/>
        <v>30.62666970323848</v>
      </c>
      <c r="DV40">
        <f t="shared" si="67"/>
        <v>30.626238589494424</v>
      </c>
      <c r="DW40">
        <f t="shared" si="68"/>
        <v>30.625807315262239</v>
      </c>
      <c r="DX40">
        <f t="shared" si="68"/>
        <v>30.62537588028248</v>
      </c>
      <c r="DY40">
        <f t="shared" si="68"/>
        <v>30.624944284295282</v>
      </c>
      <c r="DZ40">
        <f t="shared" si="68"/>
        <v>30.624512527040352</v>
      </c>
      <c r="EA40">
        <f t="shared" si="68"/>
        <v>30.624080608256989</v>
      </c>
      <c r="EB40">
        <f t="shared" si="68"/>
        <v>30.623648527684054</v>
      </c>
      <c r="EC40">
        <f t="shared" si="68"/>
        <v>30.623216285060003</v>
      </c>
      <c r="ED40">
        <f t="shared" si="68"/>
        <v>30.622783880122867</v>
      </c>
      <c r="EE40">
        <f t="shared" si="68"/>
        <v>30.622351312610235</v>
      </c>
      <c r="EF40">
        <f t="shared" si="68"/>
        <v>30.621918582259301</v>
      </c>
      <c r="EG40">
        <f t="shared" si="68"/>
        <v>30.621485688806811</v>
      </c>
      <c r="EI40">
        <f t="shared" si="24"/>
        <v>0.37</v>
      </c>
      <c r="EJ40">
        <f t="shared" si="74"/>
        <v>30.664008632610461</v>
      </c>
      <c r="EK40">
        <f t="shared" si="74"/>
        <v>30.331751203028396</v>
      </c>
      <c r="EL40">
        <f t="shared" si="74"/>
        <v>29.999493634223906</v>
      </c>
      <c r="EM40">
        <f t="shared" si="74"/>
        <v>29.667235925971909</v>
      </c>
      <c r="EN40">
        <f t="shared" si="74"/>
        <v>29.334978078046991</v>
      </c>
      <c r="EO40">
        <f t="shared" si="74"/>
        <v>29.002720090223342</v>
      </c>
      <c r="EP40">
        <f t="shared" si="74"/>
        <v>28.670461962274803</v>
      </c>
      <c r="EQ40">
        <f t="shared" si="74"/>
        <v>28.338203693974847</v>
      </c>
      <c r="ER40">
        <f t="shared" si="74"/>
        <v>28.005945285096583</v>
      </c>
      <c r="ES40">
        <f t="shared" si="74"/>
        <v>27.673686735412751</v>
      </c>
      <c r="ET40">
        <f t="shared" si="74"/>
        <v>27.341428044695714</v>
      </c>
      <c r="EU40">
        <f t="shared" si="74"/>
        <v>27.009169212717481</v>
      </c>
      <c r="EV40">
        <f t="shared" si="74"/>
        <v>26.676910239249697</v>
      </c>
      <c r="EW40">
        <f t="shared" si="74"/>
        <v>26.344651124063613</v>
      </c>
      <c r="EX40">
        <f t="shared" si="74"/>
        <v>26.01239186693013</v>
      </c>
      <c r="EY40">
        <f t="shared" si="72"/>
        <v>25.680132467619771</v>
      </c>
      <c r="EZ40">
        <f t="shared" si="72"/>
        <v>25.347872925902703</v>
      </c>
      <c r="FA40">
        <f t="shared" si="72"/>
        <v>25.015613241548692</v>
      </c>
      <c r="FB40">
        <f t="shared" si="72"/>
        <v>24.683353414327172</v>
      </c>
      <c r="FC40">
        <f t="shared" si="72"/>
        <v>24.351093444007159</v>
      </c>
      <c r="FD40">
        <f t="shared" si="72"/>
        <v>24.018833330357324</v>
      </c>
      <c r="FE40">
        <f t="shared" si="72"/>
        <v>23.686573073145968</v>
      </c>
      <c r="FF40">
        <f t="shared" si="72"/>
        <v>23.354312672140999</v>
      </c>
      <c r="FG40">
        <f t="shared" si="72"/>
        <v>23.022052127109959</v>
      </c>
      <c r="FH40">
        <f t="shared" si="72"/>
        <v>22.689791437820013</v>
      </c>
      <c r="FI40">
        <f t="shared" si="72"/>
        <v>22.357530604037954</v>
      </c>
      <c r="FJ40">
        <f t="shared" si="72"/>
        <v>22.025269625530193</v>
      </c>
      <c r="FK40">
        <f t="shared" si="72"/>
        <v>21.693008502062757</v>
      </c>
      <c r="FL40">
        <f t="shared" si="72"/>
        <v>21.360747233401312</v>
      </c>
      <c r="FM40">
        <f t="shared" si="72"/>
        <v>21.028485819311136</v>
      </c>
      <c r="FN40">
        <f t="shared" si="72"/>
        <v>20.696224259557113</v>
      </c>
      <c r="FO40">
        <f t="shared" si="45"/>
        <v>20.363962553903782</v>
      </c>
      <c r="FP40">
        <f t="shared" si="45"/>
        <v>20.031700702115259</v>
      </c>
      <c r="FQ40">
        <f t="shared" si="45"/>
        <v>19.699438703955316</v>
      </c>
      <c r="FR40">
        <f t="shared" si="45"/>
        <v>19.367176559187314</v>
      </c>
      <c r="FS40">
        <f t="shared" si="45"/>
        <v>19.034914267574266</v>
      </c>
      <c r="FT40">
        <f t="shared" si="45"/>
        <v>18.70265182887875</v>
      </c>
      <c r="FU40">
        <f t="shared" si="45"/>
        <v>18.370389242863013</v>
      </c>
      <c r="FV40">
        <f t="shared" si="45"/>
        <v>18.038126509288883</v>
      </c>
      <c r="FW40">
        <f t="shared" si="45"/>
        <v>17.705863627917829</v>
      </c>
      <c r="FX40">
        <f t="shared" si="45"/>
        <v>17.373600598510901</v>
      </c>
      <c r="FY40">
        <f t="shared" si="45"/>
        <v>17.041337420828796</v>
      </c>
      <c r="FZ40">
        <f t="shared" si="45"/>
        <v>16.709074094631813</v>
      </c>
      <c r="GA40">
        <f t="shared" si="45"/>
        <v>16.376810619679855</v>
      </c>
      <c r="GB40">
        <f t="shared" si="45"/>
        <v>16.044546995732439</v>
      </c>
      <c r="GC40">
        <f t="shared" si="45"/>
        <v>15.712283222548701</v>
      </c>
      <c r="GD40">
        <f t="shared" si="45"/>
        <v>15.380019299887376</v>
      </c>
      <c r="GE40">
        <f t="shared" si="69"/>
        <v>15.047755227506835</v>
      </c>
      <c r="GF40">
        <f t="shared" si="69"/>
        <v>14.715491005165026</v>
      </c>
      <c r="GG40">
        <f t="shared" si="69"/>
        <v>14.383226632619518</v>
      </c>
      <c r="GH40">
        <f t="shared" si="69"/>
        <v>14.050962109627498</v>
      </c>
      <c r="GI40">
        <f t="shared" si="69"/>
        <v>13.718697435945753</v>
      </c>
      <c r="GJ40">
        <f t="shared" si="69"/>
        <v>13.386432611330662</v>
      </c>
      <c r="GK40">
        <f t="shared" si="69"/>
        <v>13.054167635538235</v>
      </c>
      <c r="GL40">
        <f t="shared" si="69"/>
        <v>12.721902508324074</v>
      </c>
      <c r="GM40">
        <f t="shared" si="69"/>
        <v>12.389637229443398</v>
      </c>
      <c r="GN40">
        <f t="shared" si="69"/>
        <v>12.057371798651005</v>
      </c>
      <c r="GO40">
        <f t="shared" si="69"/>
        <v>11.725106215701324</v>
      </c>
      <c r="GP40">
        <f t="shared" si="69"/>
        <v>11.392840480348372</v>
      </c>
      <c r="GQ40">
        <f t="shared" si="69"/>
        <v>11.060574592345763</v>
      </c>
      <c r="GR40">
        <f t="shared" si="69"/>
        <v>10.728308551446737</v>
      </c>
      <c r="GS40">
        <f t="shared" si="69"/>
        <v>10.396042357404109</v>
      </c>
      <c r="GT40">
        <f t="shared" si="46"/>
        <v>10.063776009970308</v>
      </c>
      <c r="GU40">
        <f t="shared" si="46"/>
        <v>9.7315095088973607</v>
      </c>
      <c r="GV40">
        <f t="shared" si="70"/>
        <v>9.3992428539368902</v>
      </c>
      <c r="GW40">
        <f t="shared" si="70"/>
        <v>9.0669760448401213</v>
      </c>
      <c r="GX40">
        <f t="shared" si="70"/>
        <v>8.7347090813578774</v>
      </c>
      <c r="GY40">
        <f t="shared" si="70"/>
        <v>8.4024419632405731</v>
      </c>
      <c r="GZ40">
        <f t="shared" si="70"/>
        <v>8.070174690238229</v>
      </c>
      <c r="HA40">
        <f t="shared" si="70"/>
        <v>7.7379072621004461</v>
      </c>
      <c r="HB40">
        <f t="shared" si="70"/>
        <v>7.4056396785764314</v>
      </c>
      <c r="HC40">
        <f t="shared" si="70"/>
        <v>7.0733719394149972</v>
      </c>
      <c r="HD40">
        <f t="shared" si="70"/>
        <v>6.7411040443645227</v>
      </c>
      <c r="HE40">
        <f t="shared" si="70"/>
        <v>6.4088359931730068</v>
      </c>
      <c r="HF40">
        <f t="shared" si="70"/>
        <v>6.0765677855880327</v>
      </c>
      <c r="HG40">
        <f t="shared" si="70"/>
        <v>5.7442994213567609</v>
      </c>
      <c r="HH40">
        <f t="shared" si="70"/>
        <v>5.4120309002259539</v>
      </c>
      <c r="HI40">
        <f t="shared" si="70"/>
        <v>5.0797622219419765</v>
      </c>
      <c r="HJ40">
        <f t="shared" si="70"/>
        <v>4.7474933862507704</v>
      </c>
      <c r="HK40">
        <f t="shared" si="70"/>
        <v>4.4152243928978692</v>
      </c>
      <c r="HL40">
        <f t="shared" si="73"/>
        <v>4.0829552416283903</v>
      </c>
      <c r="HM40">
        <f t="shared" si="73"/>
        <v>3.7506859321870465</v>
      </c>
      <c r="HN40">
        <f t="shared" si="73"/>
        <v>3.4184164643181347</v>
      </c>
      <c r="HO40">
        <f t="shared" si="73"/>
        <v>3.0861468377655363</v>
      </c>
      <c r="HP40">
        <f t="shared" si="73"/>
        <v>2.7538770522727205</v>
      </c>
      <c r="HQ40">
        <f t="shared" si="73"/>
        <v>2.4216071075827479</v>
      </c>
      <c r="HR40">
        <f t="shared" si="73"/>
        <v>2.0893370034382599</v>
      </c>
      <c r="HS40">
        <f t="shared" si="73"/>
        <v>1.7570667395814716</v>
      </c>
      <c r="HT40">
        <f t="shared" si="73"/>
        <v>1.4247963157541932</v>
      </c>
      <c r="HU40">
        <f t="shared" si="73"/>
        <v>1.0925257316978154</v>
      </c>
      <c r="HV40">
        <f t="shared" si="73"/>
        <v>0.76025498715330997</v>
      </c>
      <c r="HW40">
        <f t="shared" si="73"/>
        <v>0.42798408186122927</v>
      </c>
      <c r="HX40">
        <f t="shared" si="73"/>
        <v>9.5713015561706527E-2</v>
      </c>
      <c r="HY40">
        <f t="shared" si="73"/>
        <v>0.23655821200554428</v>
      </c>
      <c r="HZ40">
        <f t="shared" si="73"/>
        <v>0.56882960110122482</v>
      </c>
      <c r="IA40">
        <f t="shared" si="73"/>
        <v>0.90110115198648089</v>
      </c>
      <c r="IB40">
        <f t="shared" si="71"/>
        <v>1.2333728649228526</v>
      </c>
      <c r="IC40">
        <f t="shared" si="71"/>
        <v>1.5656447401723099</v>
      </c>
      <c r="ID40">
        <f t="shared" si="71"/>
        <v>1.897916777997267</v>
      </c>
      <c r="IE40">
        <f t="shared" si="71"/>
        <v>2.230188978660518</v>
      </c>
      <c r="IF40">
        <f t="shared" si="71"/>
        <v>2.5624613424253333</v>
      </c>
      <c r="IG40">
        <f t="shared" si="26"/>
        <v>9.5713015561706527E-2</v>
      </c>
      <c r="IH40">
        <f t="shared" si="29"/>
        <v>93</v>
      </c>
      <c r="II40">
        <v>38</v>
      </c>
      <c r="IJ40">
        <f t="shared" si="27"/>
        <v>0.37</v>
      </c>
      <c r="IK40" cm="1">
        <f t="array" ref="IK40">INDEX($AK$3:$EG$102,II40,IH40)</f>
        <v>30.624944284295282</v>
      </c>
      <c r="IL40">
        <f t="shared" si="28"/>
        <v>11.331229385189253</v>
      </c>
    </row>
    <row r="41" spans="1:246" x14ac:dyDescent="0.25">
      <c r="I41">
        <v>475</v>
      </c>
      <c r="J41">
        <f>'Emission events'!AG41</f>
        <v>1.2183959066222851E+17</v>
      </c>
      <c r="K41">
        <f>'Emission events'!CI41</f>
        <v>3.9224573032979216E+16</v>
      </c>
      <c r="L41">
        <f>'Emission events'!EK41</f>
        <v>1.2587996835109814E+16</v>
      </c>
      <c r="M41">
        <f>'Emission events'!GM41</f>
        <v>4030923269133878.5</v>
      </c>
      <c r="N41">
        <f>'Emission events'!IO41</f>
        <v>1288674756419722</v>
      </c>
      <c r="O41">
        <f t="shared" si="3"/>
        <v>1.7897175855587117E+17</v>
      </c>
      <c r="R41">
        <v>475</v>
      </c>
      <c r="S41">
        <f>'Emission events'!AL41</f>
        <v>3.4311837481679085E+17</v>
      </c>
      <c r="T41">
        <f>'Emission events'!CN41</f>
        <v>8.828342428479608E+16</v>
      </c>
      <c r="U41">
        <f>'Emission events'!EP41</f>
        <v>2.286308654807444E+16</v>
      </c>
      <c r="V41">
        <f>'Emission events'!GR41</f>
        <v>5966601679738862</v>
      </c>
      <c r="W41">
        <f>'Emission events'!IT41</f>
        <v>1571125619388968.8</v>
      </c>
      <c r="X41">
        <f t="shared" si="4"/>
        <v>4.6180261294878925E+17</v>
      </c>
      <c r="AA41">
        <v>475</v>
      </c>
      <c r="AB41" s="7">
        <f>'Emission events'!AQ41</f>
        <v>0</v>
      </c>
      <c r="AC41" s="7">
        <f>'Emission events'!CS41</f>
        <v>0</v>
      </c>
      <c r="AD41" s="7">
        <f>'Emission events'!EU41</f>
        <v>0</v>
      </c>
      <c r="AE41" s="7">
        <f>'Emission events'!GW41</f>
        <v>0</v>
      </c>
      <c r="AF41" s="7">
        <f>'Emission events'!IY41</f>
        <v>0</v>
      </c>
      <c r="AG41">
        <f t="shared" si="5"/>
        <v>0</v>
      </c>
      <c r="AH41" s="7">
        <f t="shared" si="6"/>
        <v>6.4077437150466048E+17</v>
      </c>
      <c r="AJ41" s="1">
        <v>0.38</v>
      </c>
      <c r="AK41">
        <f t="shared" si="59"/>
        <v>30.576919666429479</v>
      </c>
      <c r="AL41">
        <f t="shared" si="59"/>
        <v>30.576468692195256</v>
      </c>
      <c r="AM41">
        <f t="shared" si="59"/>
        <v>30.576017525366169</v>
      </c>
      <c r="AN41">
        <f t="shared" si="59"/>
        <v>30.57556616563086</v>
      </c>
      <c r="AO41">
        <f t="shared" si="59"/>
        <v>30.575114612677488</v>
      </c>
      <c r="AP41">
        <f t="shared" si="59"/>
        <v>30.574662866193684</v>
      </c>
      <c r="AQ41">
        <f t="shared" si="59"/>
        <v>30.574210925866588</v>
      </c>
      <c r="AR41">
        <f t="shared" si="59"/>
        <v>30.573758791382829</v>
      </c>
      <c r="AS41">
        <f t="shared" si="59"/>
        <v>30.57330646242853</v>
      </c>
      <c r="AT41">
        <f t="shared" si="59"/>
        <v>30.57285393868931</v>
      </c>
      <c r="AU41">
        <f t="shared" si="60"/>
        <v>30.572401219850274</v>
      </c>
      <c r="AV41">
        <f t="shared" si="60"/>
        <v>30.57194830559602</v>
      </c>
      <c r="AW41">
        <f t="shared" si="60"/>
        <v>30.571495195610641</v>
      </c>
      <c r="AX41">
        <f t="shared" si="60"/>
        <v>30.571041889577721</v>
      </c>
      <c r="AY41">
        <f t="shared" si="60"/>
        <v>30.570588387180308</v>
      </c>
      <c r="AZ41">
        <f t="shared" si="60"/>
        <v>30.570134688100978</v>
      </c>
      <c r="BA41">
        <f t="shared" si="60"/>
        <v>30.569680792021757</v>
      </c>
      <c r="BB41">
        <f t="shared" si="60"/>
        <v>30.569226698624178</v>
      </c>
      <c r="BC41">
        <f t="shared" si="60"/>
        <v>30.56877240758925</v>
      </c>
      <c r="BD41">
        <f t="shared" si="60"/>
        <v>30.568317918597483</v>
      </c>
      <c r="BE41">
        <f t="shared" si="61"/>
        <v>30.56786323132884</v>
      </c>
      <c r="BF41">
        <f t="shared" si="61"/>
        <v>30.567408345462798</v>
      </c>
      <c r="BG41">
        <f t="shared" si="61"/>
        <v>30.566953260678286</v>
      </c>
      <c r="BH41">
        <f t="shared" si="61"/>
        <v>30.566497976653746</v>
      </c>
      <c r="BI41">
        <f t="shared" si="61"/>
        <v>30.566042493067076</v>
      </c>
      <c r="BJ41">
        <f t="shared" si="61"/>
        <v>30.565586809595665</v>
      </c>
      <c r="BK41">
        <f t="shared" si="61"/>
        <v>30.565130925916364</v>
      </c>
      <c r="BL41">
        <f t="shared" si="61"/>
        <v>30.564674841705532</v>
      </c>
      <c r="BM41">
        <f t="shared" si="61"/>
        <v>30.564218556638977</v>
      </c>
      <c r="BN41">
        <f t="shared" si="61"/>
        <v>30.563762070391995</v>
      </c>
      <c r="BO41">
        <f t="shared" si="62"/>
        <v>30.563305382639349</v>
      </c>
      <c r="BP41">
        <f t="shared" si="62"/>
        <v>30.562848493055299</v>
      </c>
      <c r="BQ41">
        <f t="shared" si="62"/>
        <v>30.562391401313544</v>
      </c>
      <c r="BR41">
        <f t="shared" si="62"/>
        <v>30.561934107087279</v>
      </c>
      <c r="BS41">
        <f t="shared" si="62"/>
        <v>30.561476610049173</v>
      </c>
      <c r="BT41">
        <f t="shared" si="62"/>
        <v>30.56101890987134</v>
      </c>
      <c r="BU41">
        <f t="shared" si="62"/>
        <v>30.560561006225395</v>
      </c>
      <c r="BV41">
        <f t="shared" si="62"/>
        <v>30.560102898782407</v>
      </c>
      <c r="BW41">
        <f t="shared" si="62"/>
        <v>30.559644587212922</v>
      </c>
      <c r="BX41">
        <f t="shared" si="62"/>
        <v>30.559186071186929</v>
      </c>
      <c r="BY41">
        <f t="shared" si="63"/>
        <v>30.558727350373907</v>
      </c>
      <c r="BZ41">
        <f t="shared" si="63"/>
        <v>30.558268424442801</v>
      </c>
      <c r="CA41">
        <f t="shared" si="63"/>
        <v>30.557809293062014</v>
      </c>
      <c r="CB41">
        <f t="shared" si="63"/>
        <v>30.557349955899404</v>
      </c>
      <c r="CC41">
        <f t="shared" si="63"/>
        <v>30.556890412622312</v>
      </c>
      <c r="CD41">
        <f t="shared" si="63"/>
        <v>30.556430662897522</v>
      </c>
      <c r="CE41">
        <f t="shared" si="63"/>
        <v>30.555970706391296</v>
      </c>
      <c r="CF41">
        <f t="shared" si="63"/>
        <v>30.555510542769344</v>
      </c>
      <c r="CG41">
        <f t="shared" si="63"/>
        <v>30.555050171696838</v>
      </c>
      <c r="CH41">
        <f t="shared" si="63"/>
        <v>30.554589592838408</v>
      </c>
      <c r="CI41">
        <f t="shared" si="64"/>
        <v>30.554128805858156</v>
      </c>
      <c r="CJ41">
        <f t="shared" si="64"/>
        <v>30.553667810419618</v>
      </c>
      <c r="CK41">
        <f t="shared" si="64"/>
        <v>30.553206606185803</v>
      </c>
      <c r="CL41">
        <f t="shared" si="64"/>
        <v>30.552745192819174</v>
      </c>
      <c r="CM41">
        <f t="shared" si="64"/>
        <v>30.552283569981633</v>
      </c>
      <c r="CN41">
        <f t="shared" si="64"/>
        <v>30.551821737334549</v>
      </c>
      <c r="CO41">
        <f t="shared" si="64"/>
        <v>30.551359694538757</v>
      </c>
      <c r="CP41">
        <f t="shared" si="64"/>
        <v>30.550897441254502</v>
      </c>
      <c r="CQ41">
        <f t="shared" si="64"/>
        <v>30.550434977141524</v>
      </c>
      <c r="CR41">
        <f t="shared" si="64"/>
        <v>30.54997230185899</v>
      </c>
      <c r="CS41">
        <f t="shared" si="65"/>
        <v>30.549509415065518</v>
      </c>
      <c r="CT41">
        <f t="shared" si="65"/>
        <v>30.549046316419183</v>
      </c>
      <c r="CU41">
        <f t="shared" si="65"/>
        <v>30.548583005577491</v>
      </c>
      <c r="CV41">
        <f t="shared" si="65"/>
        <v>30.548119482197414</v>
      </c>
      <c r="CW41">
        <f t="shared" si="65"/>
        <v>30.547655745935351</v>
      </c>
      <c r="CX41">
        <f t="shared" si="65"/>
        <v>30.547191796447159</v>
      </c>
      <c r="CY41">
        <f t="shared" si="65"/>
        <v>30.54672763338813</v>
      </c>
      <c r="CZ41">
        <f t="shared" si="65"/>
        <v>30.546263256413006</v>
      </c>
      <c r="DA41">
        <f t="shared" si="65"/>
        <v>30.545798665175965</v>
      </c>
      <c r="DB41">
        <f t="shared" si="65"/>
        <v>30.545333859330636</v>
      </c>
      <c r="DC41">
        <f t="shared" si="66"/>
        <v>30.544868838530068</v>
      </c>
      <c r="DD41">
        <f t="shared" si="66"/>
        <v>30.544403602426772</v>
      </c>
      <c r="DE41">
        <f t="shared" si="66"/>
        <v>30.543938150672677</v>
      </c>
      <c r="DF41">
        <f t="shared" si="66"/>
        <v>30.543472482919167</v>
      </c>
      <c r="DG41">
        <f t="shared" si="66"/>
        <v>30.543006598817058</v>
      </c>
      <c r="DH41">
        <f t="shared" si="66"/>
        <v>30.542540498016585</v>
      </c>
      <c r="DI41">
        <f t="shared" si="66"/>
        <v>30.54207418016744</v>
      </c>
      <c r="DJ41">
        <f t="shared" si="66"/>
        <v>30.541607644918734</v>
      </c>
      <c r="DK41">
        <f t="shared" si="66"/>
        <v>30.541140891919014</v>
      </c>
      <c r="DL41">
        <f t="shared" si="66"/>
        <v>30.540673920816275</v>
      </c>
      <c r="DM41">
        <f t="shared" si="67"/>
        <v>30.540206731257911</v>
      </c>
      <c r="DN41">
        <f t="shared" si="67"/>
        <v>30.539739322890778</v>
      </c>
      <c r="DO41">
        <f t="shared" si="67"/>
        <v>30.539271695361133</v>
      </c>
      <c r="DP41">
        <f t="shared" si="67"/>
        <v>30.538803848314689</v>
      </c>
      <c r="DQ41">
        <f t="shared" si="67"/>
        <v>30.538335781396558</v>
      </c>
      <c r="DR41">
        <f t="shared" si="67"/>
        <v>30.537867494251305</v>
      </c>
      <c r="DS41">
        <f t="shared" si="67"/>
        <v>30.537398986522909</v>
      </c>
      <c r="DT41">
        <f t="shared" si="67"/>
        <v>30.536930257854756</v>
      </c>
      <c r="DU41">
        <f t="shared" si="67"/>
        <v>30.536461307889681</v>
      </c>
      <c r="DV41">
        <f t="shared" si="67"/>
        <v>30.53599213626994</v>
      </c>
      <c r="DW41">
        <f t="shared" si="68"/>
        <v>30.535522742637191</v>
      </c>
      <c r="DX41">
        <f t="shared" si="68"/>
        <v>30.535053126632533</v>
      </c>
      <c r="DY41">
        <f t="shared" si="68"/>
        <v>30.534583287896474</v>
      </c>
      <c r="DZ41">
        <f t="shared" si="68"/>
        <v>30.53411322606895</v>
      </c>
      <c r="EA41">
        <f t="shared" si="68"/>
        <v>30.533642940789289</v>
      </c>
      <c r="EB41">
        <f t="shared" si="68"/>
        <v>30.533172431696276</v>
      </c>
      <c r="EC41">
        <f t="shared" si="68"/>
        <v>30.532701698428081</v>
      </c>
      <c r="ED41">
        <f t="shared" si="68"/>
        <v>30.5322307406223</v>
      </c>
      <c r="EE41">
        <f t="shared" si="68"/>
        <v>30.531759557915944</v>
      </c>
      <c r="EF41">
        <f t="shared" si="68"/>
        <v>30.531288149945439</v>
      </c>
      <c r="EG41">
        <f t="shared" si="68"/>
        <v>30.530816516346611</v>
      </c>
      <c r="EI41">
        <f t="shared" si="24"/>
        <v>0.38</v>
      </c>
      <c r="EJ41">
        <f t="shared" si="74"/>
        <v>30.576919666429479</v>
      </c>
      <c r="EK41">
        <f t="shared" si="74"/>
        <v>30.244629221882935</v>
      </c>
      <c r="EL41">
        <f t="shared" si="74"/>
        <v>29.912338584741526</v>
      </c>
      <c r="EM41">
        <f t="shared" si="74"/>
        <v>29.580047754693897</v>
      </c>
      <c r="EN41">
        <f t="shared" si="74"/>
        <v>29.247756731428204</v>
      </c>
      <c r="EO41">
        <f t="shared" si="74"/>
        <v>28.915465514632075</v>
      </c>
      <c r="EP41">
        <f t="shared" si="74"/>
        <v>28.583174103992658</v>
      </c>
      <c r="EQ41">
        <f t="shared" si="74"/>
        <v>28.250882499196578</v>
      </c>
      <c r="ER41">
        <f t="shared" si="74"/>
        <v>27.918590699929958</v>
      </c>
      <c r="ES41">
        <f t="shared" si="74"/>
        <v>27.586298705878416</v>
      </c>
      <c r="ET41">
        <f t="shared" si="74"/>
        <v>27.25400651672706</v>
      </c>
      <c r="EU41">
        <f t="shared" si="74"/>
        <v>26.921714132160485</v>
      </c>
      <c r="EV41">
        <f t="shared" si="74"/>
        <v>26.589421551862785</v>
      </c>
      <c r="EW41">
        <f t="shared" si="74"/>
        <v>26.257128775517543</v>
      </c>
      <c r="EX41">
        <f t="shared" si="74"/>
        <v>25.924835802807806</v>
      </c>
      <c r="EY41">
        <f t="shared" si="72"/>
        <v>25.592542633416159</v>
      </c>
      <c r="EZ41">
        <f t="shared" si="72"/>
        <v>25.260249267024612</v>
      </c>
      <c r="FA41">
        <f t="shared" si="72"/>
        <v>24.927955703314712</v>
      </c>
      <c r="FB41">
        <f t="shared" si="72"/>
        <v>24.595661941967464</v>
      </c>
      <c r="FC41">
        <f t="shared" si="72"/>
        <v>24.263367982663375</v>
      </c>
      <c r="FD41">
        <f t="shared" si="72"/>
        <v>23.931073825082411</v>
      </c>
      <c r="FE41">
        <f t="shared" si="72"/>
        <v>23.598779468904048</v>
      </c>
      <c r="FF41">
        <f t="shared" si="72"/>
        <v>23.266484913807215</v>
      </c>
      <c r="FG41">
        <f t="shared" si="72"/>
        <v>22.934190159470354</v>
      </c>
      <c r="FH41">
        <f t="shared" si="72"/>
        <v>22.601895205571363</v>
      </c>
      <c r="FI41">
        <f t="shared" si="72"/>
        <v>22.269600051787627</v>
      </c>
      <c r="FJ41">
        <f t="shared" si="72"/>
        <v>21.937304697796009</v>
      </c>
      <c r="FK41">
        <f t="shared" si="72"/>
        <v>21.605009143272852</v>
      </c>
      <c r="FL41">
        <f t="shared" si="72"/>
        <v>21.272713387893976</v>
      </c>
      <c r="FM41">
        <f t="shared" si="72"/>
        <v>20.940417431334673</v>
      </c>
      <c r="FN41">
        <f t="shared" si="72"/>
        <v>20.608121273269706</v>
      </c>
      <c r="FO41">
        <f t="shared" si="45"/>
        <v>20.275824913373334</v>
      </c>
      <c r="FP41">
        <f t="shared" si="45"/>
        <v>19.943528351319259</v>
      </c>
      <c r="FQ41">
        <f t="shared" si="45"/>
        <v>19.611231586780669</v>
      </c>
      <c r="FR41">
        <f t="shared" si="45"/>
        <v>19.278934619430245</v>
      </c>
      <c r="FS41">
        <f t="shared" si="45"/>
        <v>18.946637448940088</v>
      </c>
      <c r="FT41">
        <f t="shared" si="45"/>
        <v>18.614340074981826</v>
      </c>
      <c r="FU41">
        <f t="shared" si="45"/>
        <v>18.282042497226513</v>
      </c>
      <c r="FV41">
        <f t="shared" si="45"/>
        <v>17.949744715344707</v>
      </c>
      <c r="FW41">
        <f t="shared" si="45"/>
        <v>17.617446729006392</v>
      </c>
      <c r="FX41">
        <f t="shared" si="45"/>
        <v>17.285148537881049</v>
      </c>
      <c r="FY41">
        <f t="shared" si="45"/>
        <v>16.952850141637622</v>
      </c>
      <c r="FZ41">
        <f t="shared" si="45"/>
        <v>16.620551539944515</v>
      </c>
      <c r="GA41">
        <f t="shared" si="45"/>
        <v>16.288252732469584</v>
      </c>
      <c r="GB41">
        <f t="shared" si="45"/>
        <v>15.955953718880169</v>
      </c>
      <c r="GC41">
        <f t="shared" si="45"/>
        <v>15.623654498843058</v>
      </c>
      <c r="GD41">
        <f t="shared" si="45"/>
        <v>15.291355072024508</v>
      </c>
      <c r="GE41">
        <f t="shared" si="69"/>
        <v>14.959055438090237</v>
      </c>
      <c r="GF41">
        <f t="shared" si="69"/>
        <v>14.62675559670541</v>
      </c>
      <c r="GG41">
        <f t="shared" si="69"/>
        <v>14.294455547534657</v>
      </c>
      <c r="GH41">
        <f t="shared" si="69"/>
        <v>13.962155290242084</v>
      </c>
      <c r="GI41">
        <f t="shared" si="69"/>
        <v>13.629854824491225</v>
      </c>
      <c r="GJ41">
        <f t="shared" si="69"/>
        <v>13.297554149945089</v>
      </c>
      <c r="GK41">
        <f t="shared" si="69"/>
        <v>12.965253266266135</v>
      </c>
      <c r="GL41">
        <f t="shared" si="69"/>
        <v>12.632952173116273</v>
      </c>
      <c r="GM41">
        <f t="shared" si="69"/>
        <v>12.300650870156868</v>
      </c>
      <c r="GN41">
        <f t="shared" si="69"/>
        <v>11.968349357048755</v>
      </c>
      <c r="GO41">
        <f t="shared" si="69"/>
        <v>11.636047633452183</v>
      </c>
      <c r="GP41">
        <f t="shared" si="69"/>
        <v>11.303745699026884</v>
      </c>
      <c r="GQ41">
        <f t="shared" si="69"/>
        <v>10.971443553432024</v>
      </c>
      <c r="GR41">
        <f t="shared" si="69"/>
        <v>10.639141196326232</v>
      </c>
      <c r="GS41">
        <f t="shared" si="69"/>
        <v>10.306838627367576</v>
      </c>
      <c r="GT41">
        <f t="shared" si="46"/>
        <v>9.9745358462135627</v>
      </c>
      <c r="GU41">
        <f t="shared" ref="GU41:HF64" si="75">ABS(CV41-CV$2)</f>
        <v>9.6422328525211647</v>
      </c>
      <c r="GV41">
        <f t="shared" si="70"/>
        <v>9.3099296459467773</v>
      </c>
      <c r="GW41">
        <f t="shared" si="70"/>
        <v>8.9776262261462634</v>
      </c>
      <c r="GX41">
        <f t="shared" si="70"/>
        <v>8.6453225927749138</v>
      </c>
      <c r="GY41">
        <f t="shared" si="70"/>
        <v>8.3130187454874687</v>
      </c>
      <c r="GZ41">
        <f t="shared" si="70"/>
        <v>7.9807146839381069</v>
      </c>
      <c r="HA41">
        <f t="shared" si="70"/>
        <v>7.6484104077804602</v>
      </c>
      <c r="HB41">
        <f t="shared" si="70"/>
        <v>7.316105916667567</v>
      </c>
      <c r="HC41">
        <f t="shared" si="70"/>
        <v>6.9838012102519507</v>
      </c>
      <c r="HD41">
        <f t="shared" si="70"/>
        <v>6.651496288185534</v>
      </c>
      <c r="HE41">
        <f t="shared" si="70"/>
        <v>6.3191911501197033</v>
      </c>
      <c r="HF41">
        <f t="shared" si="70"/>
        <v>5.9868857957052732</v>
      </c>
      <c r="HG41">
        <f t="shared" si="70"/>
        <v>5.654580224592479</v>
      </c>
      <c r="HH41">
        <f t="shared" si="70"/>
        <v>5.3222744364310088</v>
      </c>
      <c r="HI41">
        <f t="shared" si="70"/>
        <v>4.9899684308699825</v>
      </c>
      <c r="HJ41">
        <f t="shared" si="70"/>
        <v>4.6576622075579408</v>
      </c>
      <c r="HK41">
        <f t="shared" si="70"/>
        <v>4.3253557661428808</v>
      </c>
      <c r="HL41">
        <f t="shared" si="73"/>
        <v>3.9930491062721956</v>
      </c>
      <c r="HM41">
        <f t="shared" si="73"/>
        <v>3.6607422275927384</v>
      </c>
      <c r="HN41">
        <f t="shared" si="73"/>
        <v>3.3284351297507762</v>
      </c>
      <c r="HO41">
        <f t="shared" si="73"/>
        <v>2.996127812392011</v>
      </c>
      <c r="HP41">
        <f t="shared" si="73"/>
        <v>2.6638202751615587</v>
      </c>
      <c r="HQ41">
        <f t="shared" si="73"/>
        <v>2.3315125177039846</v>
      </c>
      <c r="HR41">
        <f t="shared" si="73"/>
        <v>1.9992045396632676</v>
      </c>
      <c r="HS41">
        <f t="shared" si="73"/>
        <v>1.6668963406827899</v>
      </c>
      <c r="HT41">
        <f t="shared" si="73"/>
        <v>1.3345879204053936</v>
      </c>
      <c r="HU41">
        <f t="shared" si="73"/>
        <v>1.0022792784733312</v>
      </c>
      <c r="HV41">
        <f t="shared" si="73"/>
        <v>0.66997041452826167</v>
      </c>
      <c r="HW41">
        <f t="shared" si="73"/>
        <v>0.33766132821128281</v>
      </c>
      <c r="HX41">
        <f t="shared" si="73"/>
        <v>5.3520191628990688E-3</v>
      </c>
      <c r="HY41">
        <f t="shared" si="73"/>
        <v>0.32695751297694642</v>
      </c>
      <c r="HZ41">
        <f t="shared" si="73"/>
        <v>0.65926726856892515</v>
      </c>
      <c r="IA41">
        <f t="shared" si="73"/>
        <v>0.99157724797425928</v>
      </c>
      <c r="IB41">
        <f t="shared" si="71"/>
        <v>1.3238874515547749</v>
      </c>
      <c r="IC41">
        <f t="shared" si="71"/>
        <v>1.6561978796728773</v>
      </c>
      <c r="ID41">
        <f t="shared" si="71"/>
        <v>1.9885085326915579</v>
      </c>
      <c r="IE41">
        <f t="shared" si="71"/>
        <v>2.32081941097438</v>
      </c>
      <c r="IF41">
        <f t="shared" si="71"/>
        <v>2.6531305148855324</v>
      </c>
      <c r="IG41">
        <f t="shared" si="26"/>
        <v>5.3520191628990688E-3</v>
      </c>
      <c r="IH41">
        <f t="shared" si="29"/>
        <v>93</v>
      </c>
      <c r="II41">
        <v>39</v>
      </c>
      <c r="IJ41">
        <f t="shared" si="27"/>
        <v>0.38</v>
      </c>
      <c r="IK41" cm="1">
        <f t="array" ref="IK41">INDEX($AK$3:$EG$102,II41,IH41)</f>
        <v>30.534583287896474</v>
      </c>
      <c r="IL41">
        <f t="shared" si="28"/>
        <v>11.60314164940066</v>
      </c>
    </row>
    <row r="42" spans="1:246" x14ac:dyDescent="0.25">
      <c r="I42">
        <v>480</v>
      </c>
      <c r="J42">
        <f>'Emission events'!AG42</f>
        <v>1.8561436843069616E+17</v>
      </c>
      <c r="K42">
        <f>'Emission events'!CI42</f>
        <v>5.9755981704370784E+16</v>
      </c>
      <c r="L42">
        <f>'Emission events'!EK42</f>
        <v>1.9176961032591948E+16</v>
      </c>
      <c r="M42">
        <f>'Emission events'!GM42</f>
        <v>6140838726773813</v>
      </c>
      <c r="N42">
        <f>'Emission events'!IO42</f>
        <v>1963208754439628.8</v>
      </c>
      <c r="O42">
        <f t="shared" si="3"/>
        <v>2.7265135864887232E+17</v>
      </c>
      <c r="R42">
        <v>480</v>
      </c>
      <c r="S42">
        <f>'Emission events'!AL42</f>
        <v>5.655712997016807E+17</v>
      </c>
      <c r="T42">
        <f>'Emission events'!CN42</f>
        <v>1.4551995660835024E+17</v>
      </c>
      <c r="U42">
        <f>'Emission events'!EP42</f>
        <v>3.768584407958584E+16</v>
      </c>
      <c r="V42">
        <f>'Emission events'!GR42</f>
        <v>9834910965097644</v>
      </c>
      <c r="W42">
        <f>'Emission events'!IT42</f>
        <v>2589728862602853</v>
      </c>
      <c r="X42">
        <f t="shared" si="4"/>
        <v>7.6120174021731725E+17</v>
      </c>
      <c r="AA42">
        <v>480</v>
      </c>
      <c r="AB42" s="7">
        <f>'Emission events'!AQ42</f>
        <v>0</v>
      </c>
      <c r="AC42" s="7">
        <f>'Emission events'!CS42</f>
        <v>0</v>
      </c>
      <c r="AD42" s="7">
        <f>'Emission events'!EU42</f>
        <v>0</v>
      </c>
      <c r="AE42" s="7">
        <f>'Emission events'!GW42</f>
        <v>0</v>
      </c>
      <c r="AF42" s="7">
        <f>'Emission events'!IY42</f>
        <v>0</v>
      </c>
      <c r="AG42">
        <f t="shared" si="5"/>
        <v>0</v>
      </c>
      <c r="AH42" s="7">
        <f t="shared" si="6"/>
        <v>1.0338530988661896E+18</v>
      </c>
      <c r="AJ42" s="1">
        <v>0.39</v>
      </c>
      <c r="AK42">
        <f t="shared" si="59"/>
        <v>30.482001588970398</v>
      </c>
      <c r="AL42">
        <f t="shared" si="59"/>
        <v>30.481504943124953</v>
      </c>
      <c r="AM42">
        <f t="shared" si="59"/>
        <v>30.481008030851296</v>
      </c>
      <c r="AN42">
        <f t="shared" si="59"/>
        <v>30.480510851718723</v>
      </c>
      <c r="AO42">
        <f t="shared" si="59"/>
        <v>30.480013405295825</v>
      </c>
      <c r="AP42">
        <f t="shared" si="59"/>
        <v>30.479515691150493</v>
      </c>
      <c r="AQ42">
        <f t="shared" si="59"/>
        <v>30.479017708849927</v>
      </c>
      <c r="AR42">
        <f t="shared" si="59"/>
        <v>30.47851945796063</v>
      </c>
      <c r="AS42">
        <f t="shared" si="59"/>
        <v>30.478020938048388</v>
      </c>
      <c r="AT42">
        <f t="shared" si="59"/>
        <v>30.477522148678304</v>
      </c>
      <c r="AU42">
        <f t="shared" si="60"/>
        <v>30.477023089414757</v>
      </c>
      <c r="AV42">
        <f t="shared" si="60"/>
        <v>30.47652375982144</v>
      </c>
      <c r="AW42">
        <f t="shared" si="60"/>
        <v>30.476024159461332</v>
      </c>
      <c r="AX42">
        <f t="shared" si="60"/>
        <v>30.475524287896711</v>
      </c>
      <c r="AY42">
        <f t="shared" si="60"/>
        <v>30.475024144689147</v>
      </c>
      <c r="AZ42">
        <f t="shared" si="60"/>
        <v>30.47452372939949</v>
      </c>
      <c r="BA42">
        <f t="shared" si="60"/>
        <v>30.474023041587895</v>
      </c>
      <c r="BB42">
        <f t="shared" si="60"/>
        <v>30.473522080813797</v>
      </c>
      <c r="BC42">
        <f t="shared" si="60"/>
        <v>30.473020846635922</v>
      </c>
      <c r="BD42">
        <f t="shared" si="60"/>
        <v>30.472519338612287</v>
      </c>
      <c r="BE42">
        <f t="shared" si="61"/>
        <v>30.472017556300173</v>
      </c>
      <c r="BF42">
        <f t="shared" si="61"/>
        <v>30.471515499256178</v>
      </c>
      <c r="BG42">
        <f t="shared" si="61"/>
        <v>30.471013167036155</v>
      </c>
      <c r="BH42">
        <f t="shared" si="61"/>
        <v>30.470510559195262</v>
      </c>
      <c r="BI42">
        <f t="shared" si="61"/>
        <v>30.470007675287917</v>
      </c>
      <c r="BJ42">
        <f t="shared" si="61"/>
        <v>30.469504514867829</v>
      </c>
      <c r="BK42">
        <f t="shared" si="61"/>
        <v>30.469001077487992</v>
      </c>
      <c r="BL42">
        <f t="shared" si="61"/>
        <v>30.468497362700663</v>
      </c>
      <c r="BM42">
        <f t="shared" si="61"/>
        <v>30.467993370057375</v>
      </c>
      <c r="BN42">
        <f t="shared" si="61"/>
        <v>30.467489099108956</v>
      </c>
      <c r="BO42">
        <f t="shared" si="62"/>
        <v>30.466984549405478</v>
      </c>
      <c r="BP42">
        <f t="shared" si="62"/>
        <v>30.46647972049632</v>
      </c>
      <c r="BQ42">
        <f t="shared" si="62"/>
        <v>30.4659746119301</v>
      </c>
      <c r="BR42">
        <f t="shared" si="62"/>
        <v>30.465469223254729</v>
      </c>
      <c r="BS42">
        <f t="shared" si="62"/>
        <v>30.464963554017373</v>
      </c>
      <c r="BT42">
        <f t="shared" si="62"/>
        <v>30.464457603764473</v>
      </c>
      <c r="BU42">
        <f t="shared" si="62"/>
        <v>30.463951372041741</v>
      </c>
      <c r="BV42">
        <f t="shared" si="62"/>
        <v>30.463444858394141</v>
      </c>
      <c r="BW42">
        <f t="shared" si="62"/>
        <v>30.462938062365907</v>
      </c>
      <c r="BX42">
        <f t="shared" si="62"/>
        <v>30.462430983500557</v>
      </c>
      <c r="BY42">
        <f t="shared" si="63"/>
        <v>30.461923621340834</v>
      </c>
      <c r="BZ42">
        <f t="shared" si="63"/>
        <v>30.461415975428768</v>
      </c>
      <c r="CA42">
        <f t="shared" si="63"/>
        <v>30.46090804530564</v>
      </c>
      <c r="CB42">
        <f t="shared" si="63"/>
        <v>30.460399830511992</v>
      </c>
      <c r="CC42">
        <f t="shared" si="63"/>
        <v>30.459891330587624</v>
      </c>
      <c r="CD42">
        <f t="shared" si="63"/>
        <v>30.459382545071584</v>
      </c>
      <c r="CE42">
        <f t="shared" si="63"/>
        <v>30.45887347350218</v>
      </c>
      <c r="CF42">
        <f t="shared" si="63"/>
        <v>30.458364115416977</v>
      </c>
      <c r="CG42">
        <f t="shared" si="63"/>
        <v>30.457854470352792</v>
      </c>
      <c r="CH42">
        <f t="shared" si="63"/>
        <v>30.457344537845685</v>
      </c>
      <c r="CI42">
        <f t="shared" si="64"/>
        <v>30.456834317430982</v>
      </c>
      <c r="CJ42">
        <f t="shared" si="64"/>
        <v>30.456323808643244</v>
      </c>
      <c r="CK42">
        <f t="shared" si="64"/>
        <v>30.455813011016271</v>
      </c>
      <c r="CL42">
        <f t="shared" si="64"/>
        <v>30.455301924083141</v>
      </c>
      <c r="CM42">
        <f t="shared" si="64"/>
        <v>30.454790547376145</v>
      </c>
      <c r="CN42">
        <f t="shared" si="64"/>
        <v>30.454278880426831</v>
      </c>
      <c r="CO42">
        <f t="shared" si="64"/>
        <v>30.453766922765993</v>
      </c>
      <c r="CP42">
        <f t="shared" si="64"/>
        <v>30.453254673923666</v>
      </c>
      <c r="CQ42">
        <f t="shared" si="64"/>
        <v>30.452742133429112</v>
      </c>
      <c r="CR42">
        <f t="shared" si="64"/>
        <v>30.452229300810849</v>
      </c>
      <c r="CS42">
        <f t="shared" si="65"/>
        <v>30.45171617559663</v>
      </c>
      <c r="CT42">
        <f t="shared" si="65"/>
        <v>30.451202757313432</v>
      </c>
      <c r="CU42">
        <f t="shared" si="65"/>
        <v>30.450689045487479</v>
      </c>
      <c r="CV42">
        <f t="shared" si="65"/>
        <v>30.450175039644233</v>
      </c>
      <c r="CW42">
        <f t="shared" si="65"/>
        <v>30.449660739308367</v>
      </c>
      <c r="CX42">
        <f t="shared" si="65"/>
        <v>30.449146144003809</v>
      </c>
      <c r="CY42">
        <f t="shared" si="65"/>
        <v>30.448631253253705</v>
      </c>
      <c r="CZ42">
        <f t="shared" si="65"/>
        <v>30.448116066580443</v>
      </c>
      <c r="DA42">
        <f t="shared" si="65"/>
        <v>30.447600583505615</v>
      </c>
      <c r="DB42">
        <f t="shared" si="65"/>
        <v>30.447084803550077</v>
      </c>
      <c r="DC42">
        <f t="shared" si="66"/>
        <v>30.446568726233856</v>
      </c>
      <c r="DD42">
        <f t="shared" si="66"/>
        <v>30.446052351076261</v>
      </c>
      <c r="DE42">
        <f t="shared" si="66"/>
        <v>30.445535677595785</v>
      </c>
      <c r="DF42">
        <f t="shared" si="66"/>
        <v>30.445018705310162</v>
      </c>
      <c r="DG42">
        <f t="shared" si="66"/>
        <v>30.444501433736335</v>
      </c>
      <c r="DH42">
        <f t="shared" si="66"/>
        <v>30.443983862390468</v>
      </c>
      <c r="DI42">
        <f t="shared" si="66"/>
        <v>30.443465990787953</v>
      </c>
      <c r="DJ42">
        <f t="shared" si="66"/>
        <v>30.44294781844339</v>
      </c>
      <c r="DK42">
        <f t="shared" si="66"/>
        <v>30.442429344870586</v>
      </c>
      <c r="DL42">
        <f t="shared" si="66"/>
        <v>30.441910569582578</v>
      </c>
      <c r="DM42">
        <f t="shared" si="67"/>
        <v>30.441391492091615</v>
      </c>
      <c r="DN42">
        <f t="shared" si="67"/>
        <v>30.440872111909144</v>
      </c>
      <c r="DO42">
        <f t="shared" si="67"/>
        <v>30.440352428545829</v>
      </c>
      <c r="DP42">
        <f t="shared" si="67"/>
        <v>30.439832441511548</v>
      </c>
      <c r="DQ42">
        <f t="shared" si="67"/>
        <v>30.439312150315381</v>
      </c>
      <c r="DR42">
        <f t="shared" si="67"/>
        <v>30.438791554465617</v>
      </c>
      <c r="DS42">
        <f t="shared" si="67"/>
        <v>30.438270653469743</v>
      </c>
      <c r="DT42">
        <f t="shared" si="67"/>
        <v>30.437749446834459</v>
      </c>
      <c r="DU42">
        <f t="shared" si="67"/>
        <v>30.437227934065678</v>
      </c>
      <c r="DV42">
        <f t="shared" si="67"/>
        <v>30.436706114668478</v>
      </c>
      <c r="DW42">
        <f t="shared" si="68"/>
        <v>30.436183988147167</v>
      </c>
      <c r="DX42">
        <f t="shared" si="68"/>
        <v>30.435661554005247</v>
      </c>
      <c r="DY42">
        <f t="shared" si="68"/>
        <v>30.435138811745421</v>
      </c>
      <c r="DZ42">
        <f t="shared" si="68"/>
        <v>30.434615760869569</v>
      </c>
      <c r="EA42">
        <f t="shared" si="68"/>
        <v>30.434092400878782</v>
      </c>
      <c r="EB42">
        <f t="shared" si="68"/>
        <v>30.433568731273347</v>
      </c>
      <c r="EC42">
        <f t="shared" si="68"/>
        <v>30.433044751552721</v>
      </c>
      <c r="ED42">
        <f t="shared" si="68"/>
        <v>30.432520461215589</v>
      </c>
      <c r="EE42">
        <f t="shared" si="68"/>
        <v>30.431995859759787</v>
      </c>
      <c r="EF42">
        <f t="shared" si="68"/>
        <v>30.431470946682367</v>
      </c>
      <c r="EG42">
        <f t="shared" si="68"/>
        <v>30.430945721479556</v>
      </c>
      <c r="EI42">
        <f t="shared" si="24"/>
        <v>0.39</v>
      </c>
      <c r="EJ42">
        <f t="shared" si="74"/>
        <v>30.482001588970398</v>
      </c>
      <c r="EK42">
        <f t="shared" si="74"/>
        <v>30.149665472812632</v>
      </c>
      <c r="EL42">
        <f t="shared" si="74"/>
        <v>29.817329090226654</v>
      </c>
      <c r="EM42">
        <f t="shared" si="74"/>
        <v>29.48499244078176</v>
      </c>
      <c r="EN42">
        <f t="shared" si="74"/>
        <v>29.152655524046541</v>
      </c>
      <c r="EO42">
        <f t="shared" si="74"/>
        <v>28.820318339588887</v>
      </c>
      <c r="EP42">
        <f t="shared" si="74"/>
        <v>28.487980886975997</v>
      </c>
      <c r="EQ42">
        <f t="shared" si="74"/>
        <v>28.155643165774379</v>
      </c>
      <c r="ER42">
        <f t="shared" si="74"/>
        <v>27.823305175549816</v>
      </c>
      <c r="ES42">
        <f t="shared" si="74"/>
        <v>27.490966915867411</v>
      </c>
      <c r="ET42">
        <f t="shared" si="74"/>
        <v>27.158628386291543</v>
      </c>
      <c r="EU42">
        <f t="shared" si="74"/>
        <v>26.826289586385904</v>
      </c>
      <c r="EV42">
        <f t="shared" si="74"/>
        <v>26.493950515713475</v>
      </c>
      <c r="EW42">
        <f t="shared" si="74"/>
        <v>26.161611173836533</v>
      </c>
      <c r="EX42">
        <f t="shared" si="74"/>
        <v>25.829271560316649</v>
      </c>
      <c r="EY42">
        <f t="shared" si="72"/>
        <v>25.496931674714666</v>
      </c>
      <c r="EZ42">
        <f t="shared" si="72"/>
        <v>25.16459151659075</v>
      </c>
      <c r="FA42">
        <f t="shared" si="72"/>
        <v>24.832251085504332</v>
      </c>
      <c r="FB42">
        <f t="shared" si="72"/>
        <v>24.499910381014136</v>
      </c>
      <c r="FC42">
        <f t="shared" si="72"/>
        <v>24.167569402678179</v>
      </c>
      <c r="FD42">
        <f t="shared" si="72"/>
        <v>23.835228150053744</v>
      </c>
      <c r="FE42">
        <f t="shared" si="72"/>
        <v>23.502886622697428</v>
      </c>
      <c r="FF42">
        <f t="shared" si="72"/>
        <v>23.170544820165084</v>
      </c>
      <c r="FG42">
        <f t="shared" si="72"/>
        <v>22.838202742011866</v>
      </c>
      <c r="FH42">
        <f t="shared" si="72"/>
        <v>22.505860387792204</v>
      </c>
      <c r="FI42">
        <f t="shared" si="72"/>
        <v>22.173517757059791</v>
      </c>
      <c r="FJ42">
        <f t="shared" si="72"/>
        <v>21.841174849367633</v>
      </c>
      <c r="FK42">
        <f t="shared" si="72"/>
        <v>21.508831664267984</v>
      </c>
      <c r="FL42">
        <f t="shared" si="72"/>
        <v>21.176488201312374</v>
      </c>
      <c r="FM42">
        <f t="shared" si="72"/>
        <v>20.844144460051638</v>
      </c>
      <c r="FN42">
        <f t="shared" si="72"/>
        <v>20.511800440035834</v>
      </c>
      <c r="FO42">
        <f t="shared" si="45"/>
        <v>20.179456140814356</v>
      </c>
      <c r="FP42">
        <f t="shared" si="45"/>
        <v>19.847111561935812</v>
      </c>
      <c r="FQ42">
        <f t="shared" si="45"/>
        <v>19.514766702948123</v>
      </c>
      <c r="FR42">
        <f t="shared" si="45"/>
        <v>19.182421563398442</v>
      </c>
      <c r="FS42">
        <f t="shared" si="45"/>
        <v>18.850076142833224</v>
      </c>
      <c r="FT42">
        <f t="shared" si="45"/>
        <v>18.517730440798168</v>
      </c>
      <c r="FU42">
        <f t="shared" si="45"/>
        <v>18.18538445683825</v>
      </c>
      <c r="FV42">
        <f t="shared" si="45"/>
        <v>17.853038190497692</v>
      </c>
      <c r="FW42">
        <f t="shared" si="45"/>
        <v>17.52069164132002</v>
      </c>
      <c r="FX42">
        <f t="shared" si="45"/>
        <v>17.188344808847976</v>
      </c>
      <c r="FY42">
        <f t="shared" si="45"/>
        <v>16.855997692623589</v>
      </c>
      <c r="FZ42">
        <f t="shared" si="45"/>
        <v>16.52365029218814</v>
      </c>
      <c r="GA42">
        <f t="shared" si="45"/>
        <v>16.191302607082172</v>
      </c>
      <c r="GB42">
        <f t="shared" si="45"/>
        <v>15.85895463684548</v>
      </c>
      <c r="GC42">
        <f t="shared" si="45"/>
        <v>15.526606381017119</v>
      </c>
      <c r="GD42">
        <f t="shared" si="45"/>
        <v>15.194257839135393</v>
      </c>
      <c r="GE42">
        <f t="shared" si="69"/>
        <v>14.86190901073787</v>
      </c>
      <c r="GF42">
        <f t="shared" si="69"/>
        <v>14.529559895361364</v>
      </c>
      <c r="GG42">
        <f t="shared" si="69"/>
        <v>14.197210492541934</v>
      </c>
      <c r="GH42">
        <f t="shared" si="69"/>
        <v>13.86486080181491</v>
      </c>
      <c r="GI42">
        <f t="shared" si="69"/>
        <v>13.532510822714851</v>
      </c>
      <c r="GJ42">
        <f t="shared" si="69"/>
        <v>13.200160554775557</v>
      </c>
      <c r="GK42">
        <f t="shared" si="69"/>
        <v>12.867809997530102</v>
      </c>
      <c r="GL42">
        <f t="shared" si="69"/>
        <v>12.535459150510786</v>
      </c>
      <c r="GM42">
        <f t="shared" si="69"/>
        <v>12.20310801324915</v>
      </c>
      <c r="GN42">
        <f t="shared" si="69"/>
        <v>11.870756585275991</v>
      </c>
      <c r="GO42">
        <f t="shared" si="69"/>
        <v>11.538404866121347</v>
      </c>
      <c r="GP42">
        <f t="shared" si="69"/>
        <v>11.206052855314471</v>
      </c>
      <c r="GQ42">
        <f t="shared" si="69"/>
        <v>10.873700552383884</v>
      </c>
      <c r="GR42">
        <f t="shared" si="69"/>
        <v>10.541347956857344</v>
      </c>
      <c r="GS42">
        <f t="shared" si="69"/>
        <v>10.208995068261824</v>
      </c>
      <c r="GT42">
        <f t="shared" si="69"/>
        <v>9.8766418861235508</v>
      </c>
      <c r="GU42">
        <f t="shared" si="75"/>
        <v>9.544288409967983</v>
      </c>
      <c r="GV42">
        <f t="shared" si="70"/>
        <v>9.211934639319793</v>
      </c>
      <c r="GW42">
        <f t="shared" si="70"/>
        <v>8.8795805737029134</v>
      </c>
      <c r="GX42">
        <f t="shared" si="70"/>
        <v>8.5472262126404885</v>
      </c>
      <c r="GY42">
        <f t="shared" si="70"/>
        <v>8.2148715556549057</v>
      </c>
      <c r="GZ42">
        <f t="shared" si="70"/>
        <v>7.8825166022677564</v>
      </c>
      <c r="HA42">
        <f t="shared" si="70"/>
        <v>7.5501613519999005</v>
      </c>
      <c r="HB42">
        <f t="shared" si="70"/>
        <v>7.2178058043713555</v>
      </c>
      <c r="HC42">
        <f t="shared" si="70"/>
        <v>6.8854499589014395</v>
      </c>
      <c r="HD42">
        <f t="shared" si="70"/>
        <v>6.5530938151086424</v>
      </c>
      <c r="HE42">
        <f t="shared" si="70"/>
        <v>6.2207373725106976</v>
      </c>
      <c r="HF42">
        <f t="shared" si="70"/>
        <v>5.8883806306245496</v>
      </c>
      <c r="HG42">
        <f t="shared" si="70"/>
        <v>5.5560235889663616</v>
      </c>
      <c r="HH42">
        <f t="shared" si="70"/>
        <v>5.223666247051522</v>
      </c>
      <c r="HI42">
        <f t="shared" si="70"/>
        <v>4.8913086043946379</v>
      </c>
      <c r="HJ42">
        <f t="shared" si="70"/>
        <v>4.5589506605095131</v>
      </c>
      <c r="HK42">
        <f t="shared" si="70"/>
        <v>4.2265924149091845</v>
      </c>
      <c r="HL42">
        <f t="shared" si="73"/>
        <v>3.8942338671058998</v>
      </c>
      <c r="HM42">
        <f t="shared" si="73"/>
        <v>3.5618750166111042</v>
      </c>
      <c r="HN42">
        <f t="shared" si="73"/>
        <v>3.2295158629354717</v>
      </c>
      <c r="HO42">
        <f t="shared" si="73"/>
        <v>2.8971564055888699</v>
      </c>
      <c r="HP42">
        <f t="shared" si="73"/>
        <v>2.5647966440803813</v>
      </c>
      <c r="HQ42">
        <f t="shared" si="73"/>
        <v>2.2324365779182962</v>
      </c>
      <c r="HR42">
        <f t="shared" si="73"/>
        <v>1.9000762066101018</v>
      </c>
      <c r="HS42">
        <f t="shared" si="73"/>
        <v>1.5677155296624932</v>
      </c>
      <c r="HT42">
        <f t="shared" si="73"/>
        <v>1.2353545465813909</v>
      </c>
      <c r="HU42">
        <f t="shared" si="73"/>
        <v>0.90299325687186993</v>
      </c>
      <c r="HV42">
        <f t="shared" si="73"/>
        <v>0.57063166003823795</v>
      </c>
      <c r="HW42">
        <f t="shared" si="73"/>
        <v>0.2382697555839961</v>
      </c>
      <c r="HX42">
        <f t="shared" si="73"/>
        <v>9.4092456988153828E-2</v>
      </c>
      <c r="HY42">
        <f t="shared" si="73"/>
        <v>0.42645497817632716</v>
      </c>
      <c r="HZ42">
        <f t="shared" si="73"/>
        <v>0.75881780847943148</v>
      </c>
      <c r="IA42">
        <f t="shared" si="73"/>
        <v>1.0911809483971879</v>
      </c>
      <c r="IB42">
        <f t="shared" si="71"/>
        <v>1.4235443984301348</v>
      </c>
      <c r="IC42">
        <f t="shared" si="71"/>
        <v>1.7559081590795884</v>
      </c>
      <c r="ID42">
        <f t="shared" si="71"/>
        <v>2.0882722308477142</v>
      </c>
      <c r="IE42">
        <f t="shared" si="71"/>
        <v>2.420636614237452</v>
      </c>
      <c r="IF42">
        <f t="shared" si="71"/>
        <v>2.7530013097525874</v>
      </c>
      <c r="IG42">
        <f t="shared" si="26"/>
        <v>9.4092456988153828E-2</v>
      </c>
      <c r="IH42">
        <f t="shared" si="29"/>
        <v>93</v>
      </c>
      <c r="II42">
        <v>40</v>
      </c>
      <c r="IJ42">
        <f t="shared" si="27"/>
        <v>0.39</v>
      </c>
      <c r="IK42" cm="1">
        <f t="array" ref="IK42">INDEX($AK$3:$EG$102,II42,IH42)</f>
        <v>30.435138811745421</v>
      </c>
      <c r="IL42">
        <f t="shared" si="28"/>
        <v>11.869704136580715</v>
      </c>
    </row>
    <row r="43" spans="1:246" x14ac:dyDescent="0.25">
      <c r="I43">
        <v>485</v>
      </c>
      <c r="J43">
        <f>'Emission events'!AG43</f>
        <v>3.7974315790539475E+17</v>
      </c>
      <c r="K43">
        <f>'Emission events'!CI43</f>
        <v>1.2225306363945293E+17</v>
      </c>
      <c r="L43">
        <f>'Emission events'!EK43</f>
        <v>3.9233599225720536E+16</v>
      </c>
      <c r="M43">
        <f>'Emission events'!GM43</f>
        <v>1.2563367319074338E+16</v>
      </c>
      <c r="N43">
        <f>'Emission events'!IO43</f>
        <v>4016472961341775</v>
      </c>
      <c r="O43">
        <f t="shared" si="3"/>
        <v>5.5780966105098432E+17</v>
      </c>
      <c r="R43">
        <v>485</v>
      </c>
      <c r="S43">
        <f>'Emission events'!AL43</f>
        <v>1.0307081768869674E+18</v>
      </c>
      <c r="T43">
        <f>'Emission events'!CN43</f>
        <v>2.6519840956494272E+17</v>
      </c>
      <c r="U43">
        <f>'Emission events'!EP43</f>
        <v>6.8679417902225304E+16</v>
      </c>
      <c r="V43">
        <f>'Emission events'!GR43</f>
        <v>1.7923333726496224E+16</v>
      </c>
      <c r="W43">
        <f>'Emission events'!IT43</f>
        <v>4719572432358017</v>
      </c>
      <c r="X43">
        <f t="shared" si="4"/>
        <v>1.38722891051299E+18</v>
      </c>
      <c r="AA43">
        <v>485</v>
      </c>
      <c r="AB43" s="7">
        <f>'Emission events'!AQ43</f>
        <v>0</v>
      </c>
      <c r="AC43" s="7">
        <f>'Emission events'!CS43</f>
        <v>0</v>
      </c>
      <c r="AD43" s="7">
        <f>'Emission events'!EU43</f>
        <v>0</v>
      </c>
      <c r="AE43" s="7">
        <f>'Emission events'!GW43</f>
        <v>0</v>
      </c>
      <c r="AF43" s="7">
        <f>'Emission events'!IY43</f>
        <v>0</v>
      </c>
      <c r="AG43">
        <f t="shared" si="5"/>
        <v>0</v>
      </c>
      <c r="AH43" s="7">
        <f t="shared" si="6"/>
        <v>1.9450385715639741E+18</v>
      </c>
      <c r="AJ43" s="1">
        <v>0.4</v>
      </c>
      <c r="AK43">
        <f t="shared" ref="AK43:AT52" si="76">$B$15-_J0*EXP(($AJ43+AK$2*_r_S)/(_V_th*_diode_n))-($AJ43+AK$2*_r_S)/_r_sh</f>
        <v>30.376253025027577</v>
      </c>
      <c r="AL43">
        <f t="shared" si="76"/>
        <v>30.375693198860567</v>
      </c>
      <c r="AM43">
        <f t="shared" si="76"/>
        <v>30.375133004127193</v>
      </c>
      <c r="AN43">
        <f t="shared" si="76"/>
        <v>30.374572440231624</v>
      </c>
      <c r="AO43">
        <f t="shared" si="76"/>
        <v>30.374011506577069</v>
      </c>
      <c r="AP43">
        <f t="shared" si="76"/>
        <v>30.373450202565763</v>
      </c>
      <c r="AQ43">
        <f t="shared" si="76"/>
        <v>30.372888527598995</v>
      </c>
      <c r="AR43">
        <f t="shared" si="76"/>
        <v>30.372326481077074</v>
      </c>
      <c r="AS43">
        <f t="shared" si="76"/>
        <v>30.371764062399322</v>
      </c>
      <c r="AT43">
        <f t="shared" si="76"/>
        <v>30.371201270964125</v>
      </c>
      <c r="AU43">
        <f t="shared" ref="AU43:BD52" si="77">$B$15-_J0*EXP(($AJ43+AU$2*_r_S)/(_V_th*_diode_n))-($AJ43+AU$2*_r_S)/_r_sh</f>
        <v>30.370638106168872</v>
      </c>
      <c r="AV43">
        <f t="shared" si="77"/>
        <v>30.370074567409976</v>
      </c>
      <c r="AW43">
        <f t="shared" si="77"/>
        <v>30.369510654082891</v>
      </c>
      <c r="AX43">
        <f t="shared" si="77"/>
        <v>30.368946365582087</v>
      </c>
      <c r="AY43">
        <f t="shared" si="77"/>
        <v>30.368381701301047</v>
      </c>
      <c r="AZ43">
        <f t="shared" si="77"/>
        <v>30.367816660632279</v>
      </c>
      <c r="BA43">
        <f t="shared" si="77"/>
        <v>30.367251242967313</v>
      </c>
      <c r="BB43">
        <f t="shared" si="77"/>
        <v>30.366685447696696</v>
      </c>
      <c r="BC43">
        <f t="shared" si="77"/>
        <v>30.366119274209971</v>
      </c>
      <c r="BD43">
        <f t="shared" si="77"/>
        <v>30.365552721895732</v>
      </c>
      <c r="BE43">
        <f t="shared" ref="BE43:BN52" si="78">$B$15-_J0*EXP(($AJ43+BE$2*_r_S)/(_V_th*_diode_n))-($AJ43+BE$2*_r_S)/_r_sh</f>
        <v>30.364985790141539</v>
      </c>
      <c r="BF43">
        <f t="shared" si="78"/>
        <v>30.364418478333999</v>
      </c>
      <c r="BG43">
        <f t="shared" si="78"/>
        <v>30.363850785858698</v>
      </c>
      <c r="BH43">
        <f t="shared" si="78"/>
        <v>30.363282712100261</v>
      </c>
      <c r="BI43">
        <f t="shared" si="78"/>
        <v>30.362714256442285</v>
      </c>
      <c r="BJ43">
        <f t="shared" si="78"/>
        <v>30.362145418267399</v>
      </c>
      <c r="BK43">
        <f t="shared" si="78"/>
        <v>30.361576196957216</v>
      </c>
      <c r="BL43">
        <f t="shared" si="78"/>
        <v>30.361006591892348</v>
      </c>
      <c r="BM43">
        <f t="shared" si="78"/>
        <v>30.360436602452417</v>
      </c>
      <c r="BN43">
        <f t="shared" si="78"/>
        <v>30.359866228016038</v>
      </c>
      <c r="BO43">
        <f t="shared" ref="BO43:BX52" si="79">$B$15-_J0*EXP(($AJ43+BO$2*_r_S)/(_V_th*_diode_n))-($AJ43+BO$2*_r_S)/_r_sh</f>
        <v>30.35929546796082</v>
      </c>
      <c r="BP43">
        <f t="shared" si="79"/>
        <v>30.358724321663367</v>
      </c>
      <c r="BQ43">
        <f t="shared" si="79"/>
        <v>30.358152788499275</v>
      </c>
      <c r="BR43">
        <f t="shared" si="79"/>
        <v>30.357580867843129</v>
      </c>
      <c r="BS43">
        <f t="shared" si="79"/>
        <v>30.357008559068507</v>
      </c>
      <c r="BT43">
        <f t="shared" si="79"/>
        <v>30.356435861547961</v>
      </c>
      <c r="BU43">
        <f t="shared" si="79"/>
        <v>30.355862774653051</v>
      </c>
      <c r="BV43">
        <f t="shared" si="79"/>
        <v>30.355289297754307</v>
      </c>
      <c r="BW43">
        <f t="shared" si="79"/>
        <v>30.354715430221241</v>
      </c>
      <c r="BX43">
        <f t="shared" si="79"/>
        <v>30.354141171422341</v>
      </c>
      <c r="BY43">
        <f t="shared" ref="BY43:CH52" si="80">$B$15-_J0*EXP(($AJ43+BY$2*_r_S)/(_V_th*_diode_n))-($AJ43+BY$2*_r_S)/_r_sh</f>
        <v>30.353566520725096</v>
      </c>
      <c r="BZ43">
        <f t="shared" si="80"/>
        <v>30.352991477495948</v>
      </c>
      <c r="CA43">
        <f t="shared" si="80"/>
        <v>30.352416041100334</v>
      </c>
      <c r="CB43">
        <f t="shared" si="80"/>
        <v>30.351840210902644</v>
      </c>
      <c r="CC43">
        <f t="shared" si="80"/>
        <v>30.351263986266254</v>
      </c>
      <c r="CD43">
        <f t="shared" si="80"/>
        <v>30.350687366553515</v>
      </c>
      <c r="CE43">
        <f t="shared" si="80"/>
        <v>30.350110351125746</v>
      </c>
      <c r="CF43">
        <f t="shared" si="80"/>
        <v>30.349532939343216</v>
      </c>
      <c r="CG43">
        <f t="shared" si="80"/>
        <v>30.348955130565177</v>
      </c>
      <c r="CH43">
        <f t="shared" si="80"/>
        <v>30.348376924149843</v>
      </c>
      <c r="CI43">
        <f t="shared" ref="CI43:CR52" si="81">$B$15-_J0*EXP(($AJ43+CI$2*_r_S)/(_V_th*_diode_n))-($AJ43+CI$2*_r_S)/_r_sh</f>
        <v>30.347798319454387</v>
      </c>
      <c r="CJ43">
        <f t="shared" si="81"/>
        <v>30.347219315834948</v>
      </c>
      <c r="CK43">
        <f t="shared" si="81"/>
        <v>30.346639912646616</v>
      </c>
      <c r="CL43">
        <f t="shared" si="81"/>
        <v>30.346060109243439</v>
      </c>
      <c r="CM43">
        <f t="shared" si="81"/>
        <v>30.345479904978426</v>
      </c>
      <c r="CN43">
        <f t="shared" si="81"/>
        <v>30.344899299203547</v>
      </c>
      <c r="CO43">
        <f t="shared" si="81"/>
        <v>30.344318291269701</v>
      </c>
      <c r="CP43">
        <f t="shared" si="81"/>
        <v>30.343736880526773</v>
      </c>
      <c r="CQ43">
        <f t="shared" si="81"/>
        <v>30.343155066323558</v>
      </c>
      <c r="CR43">
        <f t="shared" si="81"/>
        <v>30.342572848007816</v>
      </c>
      <c r="CS43">
        <f t="shared" ref="CS43:DB52" si="82">$B$15-_J0*EXP(($AJ43+CS$2*_r_S)/(_V_th*_diode_n))-($AJ43+CS$2*_r_S)/_r_sh</f>
        <v>30.341990224926267</v>
      </c>
      <c r="CT43">
        <f t="shared" si="82"/>
        <v>30.341407196424552</v>
      </c>
      <c r="CU43">
        <f t="shared" si="82"/>
        <v>30.340823761847265</v>
      </c>
      <c r="CV43">
        <f t="shared" si="82"/>
        <v>30.34023992053794</v>
      </c>
      <c r="CW43">
        <f t="shared" si="82"/>
        <v>30.339655671839047</v>
      </c>
      <c r="CX43">
        <f t="shared" si="82"/>
        <v>30.339071015091996</v>
      </c>
      <c r="CY43">
        <f t="shared" si="82"/>
        <v>30.338485949637132</v>
      </c>
      <c r="CZ43">
        <f t="shared" si="82"/>
        <v>30.337900474813729</v>
      </c>
      <c r="DA43">
        <f t="shared" si="82"/>
        <v>30.337314589959995</v>
      </c>
      <c r="DB43">
        <f t="shared" si="82"/>
        <v>30.336728294413071</v>
      </c>
      <c r="DC43">
        <f t="shared" ref="DC43:DL52" si="83">$B$15-_J0*EXP(($AJ43+DC$2*_r_S)/(_V_th*_diode_n))-($AJ43+DC$2*_r_S)/_r_sh</f>
        <v>30.336141587509037</v>
      </c>
      <c r="DD43">
        <f t="shared" si="83"/>
        <v>30.335554468582867</v>
      </c>
      <c r="DE43">
        <f t="shared" si="83"/>
        <v>30.334966936968488</v>
      </c>
      <c r="DF43">
        <f t="shared" si="83"/>
        <v>30.334378991998751</v>
      </c>
      <c r="DG43">
        <f t="shared" si="83"/>
        <v>30.33379063300541</v>
      </c>
      <c r="DH43">
        <f t="shared" si="83"/>
        <v>30.333201859319161</v>
      </c>
      <c r="DI43">
        <f t="shared" si="83"/>
        <v>30.33261267026959</v>
      </c>
      <c r="DJ43">
        <f t="shared" si="83"/>
        <v>30.332023065185226</v>
      </c>
      <c r="DK43">
        <f t="shared" si="83"/>
        <v>30.331433043393496</v>
      </c>
      <c r="DL43">
        <f t="shared" si="83"/>
        <v>30.330842604220742</v>
      </c>
      <c r="DM43">
        <f t="shared" ref="DM43:DV52" si="84">$B$15-_J0*EXP(($AJ43+DM$2*_r_S)/(_V_th*_diode_n))-($AJ43+DM$2*_r_S)/_r_sh</f>
        <v>30.330251746992232</v>
      </c>
      <c r="DN43">
        <f t="shared" si="84"/>
        <v>30.329660471032128</v>
      </c>
      <c r="DO43">
        <f t="shared" si="84"/>
        <v>30.329068775663497</v>
      </c>
      <c r="DP43">
        <f t="shared" si="84"/>
        <v>30.32847666020832</v>
      </c>
      <c r="DQ43">
        <f t="shared" si="84"/>
        <v>30.327884123987484</v>
      </c>
      <c r="DR43">
        <f t="shared" si="84"/>
        <v>30.327291166320766</v>
      </c>
      <c r="DS43">
        <f t="shared" si="84"/>
        <v>30.326697786526854</v>
      </c>
      <c r="DT43">
        <f t="shared" si="84"/>
        <v>30.326103983923328</v>
      </c>
      <c r="DU43">
        <f t="shared" si="84"/>
        <v>30.32550975782668</v>
      </c>
      <c r="DV43">
        <f t="shared" si="84"/>
        <v>30.324915107552279</v>
      </c>
      <c r="DW43">
        <f t="shared" ref="DW43:EG52" si="85">$B$15-_J0*EXP(($AJ43+DW$2*_r_S)/(_V_th*_diode_n))-($AJ43+DW$2*_r_S)/_r_sh</f>
        <v>30.324320032414384</v>
      </c>
      <c r="DX43">
        <f t="shared" si="85"/>
        <v>30.323724531726164</v>
      </c>
      <c r="DY43">
        <f t="shared" si="85"/>
        <v>30.32312860479967</v>
      </c>
      <c r="DZ43">
        <f t="shared" si="85"/>
        <v>30.322532250945841</v>
      </c>
      <c r="EA43">
        <f t="shared" si="85"/>
        <v>30.321935469474493</v>
      </c>
      <c r="EB43">
        <f t="shared" si="85"/>
        <v>30.32133825969434</v>
      </c>
      <c r="EC43">
        <f t="shared" si="85"/>
        <v>30.320740620912968</v>
      </c>
      <c r="ED43">
        <f t="shared" si="85"/>
        <v>30.320142552436845</v>
      </c>
      <c r="EE43">
        <f t="shared" si="85"/>
        <v>30.319544053571331</v>
      </c>
      <c r="EF43">
        <f t="shared" si="85"/>
        <v>30.318945123620647</v>
      </c>
      <c r="EG43">
        <f t="shared" si="85"/>
        <v>30.31834576188789</v>
      </c>
      <c r="EI43">
        <f t="shared" si="24"/>
        <v>0.4</v>
      </c>
      <c r="EJ43">
        <f t="shared" si="74"/>
        <v>30.376253025027577</v>
      </c>
      <c r="EK43">
        <f t="shared" si="74"/>
        <v>30.043853728548246</v>
      </c>
      <c r="EL43">
        <f t="shared" si="74"/>
        <v>29.711454063502551</v>
      </c>
      <c r="EM43">
        <f t="shared" si="74"/>
        <v>29.379054029294661</v>
      </c>
      <c r="EN43">
        <f t="shared" si="74"/>
        <v>29.046653625327785</v>
      </c>
      <c r="EO43">
        <f t="shared" si="74"/>
        <v>28.714252851004154</v>
      </c>
      <c r="EP43">
        <f t="shared" si="74"/>
        <v>28.381851705725065</v>
      </c>
      <c r="EQ43">
        <f t="shared" si="74"/>
        <v>28.049450188890823</v>
      </c>
      <c r="ER43">
        <f t="shared" si="74"/>
        <v>27.71704829990075</v>
      </c>
      <c r="ES43">
        <f t="shared" si="74"/>
        <v>27.384646038153232</v>
      </c>
      <c r="ET43">
        <f t="shared" si="74"/>
        <v>27.052243403045658</v>
      </c>
      <c r="EU43">
        <f t="shared" si="74"/>
        <v>26.71984039397444</v>
      </c>
      <c r="EV43">
        <f t="shared" si="74"/>
        <v>26.387437010335034</v>
      </c>
      <c r="EW43">
        <f t="shared" si="74"/>
        <v>26.055033251521909</v>
      </c>
      <c r="EX43">
        <f t="shared" si="74"/>
        <v>25.722629116928545</v>
      </c>
      <c r="EY43">
        <f t="shared" si="72"/>
        <v>25.390224605947459</v>
      </c>
      <c r="EZ43">
        <f t="shared" si="72"/>
        <v>25.057819717970169</v>
      </c>
      <c r="FA43">
        <f t="shared" si="72"/>
        <v>24.725414452387231</v>
      </c>
      <c r="FB43">
        <f t="shared" si="72"/>
        <v>24.393008808588185</v>
      </c>
      <c r="FC43">
        <f t="shared" si="72"/>
        <v>24.060602785961624</v>
      </c>
      <c r="FD43">
        <f t="shared" si="72"/>
        <v>23.72819638389511</v>
      </c>
      <c r="FE43">
        <f t="shared" si="72"/>
        <v>23.395789601775249</v>
      </c>
      <c r="FF43">
        <f t="shared" si="72"/>
        <v>23.063382438987627</v>
      </c>
      <c r="FG43">
        <f t="shared" si="72"/>
        <v>22.730974894916869</v>
      </c>
      <c r="FH43">
        <f t="shared" si="72"/>
        <v>22.398566968946572</v>
      </c>
      <c r="FI43">
        <f t="shared" si="72"/>
        <v>22.066158660459365</v>
      </c>
      <c r="FJ43">
        <f t="shared" si="72"/>
        <v>21.733749968836861</v>
      </c>
      <c r="FK43">
        <f t="shared" si="72"/>
        <v>21.401340893459668</v>
      </c>
      <c r="FL43">
        <f t="shared" si="72"/>
        <v>21.068931433707416</v>
      </c>
      <c r="FM43">
        <f t="shared" si="72"/>
        <v>20.736521588958716</v>
      </c>
      <c r="FN43">
        <f t="shared" si="72"/>
        <v>20.404111358591177</v>
      </c>
      <c r="FO43">
        <f t="shared" si="45"/>
        <v>20.071700741981402</v>
      </c>
      <c r="FP43">
        <f t="shared" si="45"/>
        <v>19.739289738504986</v>
      </c>
      <c r="FQ43">
        <f t="shared" si="45"/>
        <v>19.406878347536519</v>
      </c>
      <c r="FR43">
        <f t="shared" si="45"/>
        <v>19.07446656844958</v>
      </c>
      <c r="FS43">
        <f t="shared" si="45"/>
        <v>18.742054400616709</v>
      </c>
      <c r="FT43">
        <f t="shared" si="45"/>
        <v>18.409641843409482</v>
      </c>
      <c r="FU43">
        <f t="shared" si="45"/>
        <v>18.077228896198413</v>
      </c>
      <c r="FV43">
        <f t="shared" si="45"/>
        <v>17.744815558353025</v>
      </c>
      <c r="FW43">
        <f t="shared" si="45"/>
        <v>17.412401829241805</v>
      </c>
      <c r="FX43">
        <f t="shared" si="45"/>
        <v>17.079987708232238</v>
      </c>
      <c r="FY43">
        <f t="shared" si="45"/>
        <v>16.747573194690769</v>
      </c>
      <c r="FZ43">
        <f t="shared" si="45"/>
        <v>16.415158287982834</v>
      </c>
      <c r="GA43">
        <f t="shared" si="45"/>
        <v>16.082742987472823</v>
      </c>
      <c r="GB43">
        <f t="shared" si="45"/>
        <v>15.75032729252411</v>
      </c>
      <c r="GC43">
        <f t="shared" si="45"/>
        <v>15.417911202499051</v>
      </c>
      <c r="GD43">
        <f t="shared" si="45"/>
        <v>15.085494716758959</v>
      </c>
      <c r="GE43">
        <f t="shared" si="69"/>
        <v>14.75307783466411</v>
      </c>
      <c r="GF43">
        <f t="shared" si="69"/>
        <v>14.420660555573749</v>
      </c>
      <c r="GG43">
        <f t="shared" si="69"/>
        <v>14.088242878846092</v>
      </c>
      <c r="GH43">
        <f t="shared" si="69"/>
        <v>13.755824803838316</v>
      </c>
      <c r="GI43">
        <f t="shared" si="69"/>
        <v>13.423406329906555</v>
      </c>
      <c r="GJ43">
        <f t="shared" si="69"/>
        <v>13.090987456405902</v>
      </c>
      <c r="GK43">
        <f t="shared" si="69"/>
        <v>12.7585681826904</v>
      </c>
      <c r="GL43">
        <f t="shared" si="69"/>
        <v>12.426148508113066</v>
      </c>
      <c r="GM43">
        <f t="shared" si="69"/>
        <v>12.093728432025866</v>
      </c>
      <c r="GN43">
        <f t="shared" si="69"/>
        <v>11.761307953779699</v>
      </c>
      <c r="GO43">
        <f t="shared" si="69"/>
        <v>11.428887072724454</v>
      </c>
      <c r="GP43">
        <f t="shared" si="69"/>
        <v>11.096465788208917</v>
      </c>
      <c r="GQ43">
        <f t="shared" si="69"/>
        <v>10.76404409958085</v>
      </c>
      <c r="GR43">
        <f t="shared" si="69"/>
        <v>10.431622006186981</v>
      </c>
      <c r="GS43">
        <f t="shared" si="69"/>
        <v>10.099199507372944</v>
      </c>
      <c r="GT43">
        <f t="shared" si="69"/>
        <v>9.7667766024833362</v>
      </c>
      <c r="GU43">
        <f t="shared" si="75"/>
        <v>9.4343532908616901</v>
      </c>
      <c r="GV43">
        <f t="shared" si="75"/>
        <v>9.1019295718504729</v>
      </c>
      <c r="GW43">
        <f t="shared" si="75"/>
        <v>8.7695054447911005</v>
      </c>
      <c r="GX43">
        <f t="shared" si="75"/>
        <v>8.4370809090239156</v>
      </c>
      <c r="GY43">
        <f t="shared" si="75"/>
        <v>8.1046559638881916</v>
      </c>
      <c r="GZ43">
        <f t="shared" si="75"/>
        <v>7.7722306087221362</v>
      </c>
      <c r="HA43">
        <f t="shared" si="75"/>
        <v>7.4398048428628947</v>
      </c>
      <c r="HB43">
        <f t="shared" si="75"/>
        <v>7.1073786656465359</v>
      </c>
      <c r="HC43">
        <f t="shared" si="75"/>
        <v>6.7749520764080451</v>
      </c>
      <c r="HD43">
        <f t="shared" si="75"/>
        <v>6.4425250744813454</v>
      </c>
      <c r="HE43">
        <f t="shared" si="75"/>
        <v>6.1100976591992868</v>
      </c>
      <c r="HF43">
        <f t="shared" si="75"/>
        <v>5.7776698298936253</v>
      </c>
      <c r="HG43">
        <f t="shared" si="70"/>
        <v>5.4452415858950545</v>
      </c>
      <c r="HH43">
        <f t="shared" si="70"/>
        <v>5.1128129265331594</v>
      </c>
      <c r="HI43">
        <f t="shared" si="70"/>
        <v>4.7803838511364738</v>
      </c>
      <c r="HJ43">
        <f t="shared" si="70"/>
        <v>4.4479543590324226</v>
      </c>
      <c r="HK43">
        <f t="shared" si="70"/>
        <v>4.1155244495473475</v>
      </c>
      <c r="HL43">
        <f t="shared" si="73"/>
        <v>3.7830941220065171</v>
      </c>
      <c r="HM43">
        <f t="shared" si="73"/>
        <v>3.4506633757340879</v>
      </c>
      <c r="HN43">
        <f t="shared" si="73"/>
        <v>3.1182322100531401</v>
      </c>
      <c r="HO43">
        <f t="shared" si="73"/>
        <v>2.7858006242856419</v>
      </c>
      <c r="HP43">
        <f t="shared" si="73"/>
        <v>2.4533686177524849</v>
      </c>
      <c r="HQ43">
        <f t="shared" si="73"/>
        <v>2.1209361897734453</v>
      </c>
      <c r="HR43">
        <f t="shared" si="73"/>
        <v>1.7885033396672121</v>
      </c>
      <c r="HS43">
        <f t="shared" si="73"/>
        <v>1.4560700667513622</v>
      </c>
      <c r="HT43">
        <f t="shared" si="73"/>
        <v>1.1236363703423926</v>
      </c>
      <c r="HU43">
        <f t="shared" si="73"/>
        <v>0.79120224975567055</v>
      </c>
      <c r="HV43">
        <f t="shared" si="73"/>
        <v>0.45876770430545477</v>
      </c>
      <c r="HW43">
        <f t="shared" si="73"/>
        <v>0.12633273330491335</v>
      </c>
      <c r="HX43">
        <f t="shared" si="73"/>
        <v>0.20610266393390475</v>
      </c>
      <c r="HY43">
        <f t="shared" si="73"/>
        <v>0.53853848810005545</v>
      </c>
      <c r="HZ43">
        <f t="shared" si="73"/>
        <v>0.87097473988372087</v>
      </c>
      <c r="IA43">
        <f t="shared" si="73"/>
        <v>1.2034114199761952</v>
      </c>
      <c r="IB43">
        <f t="shared" si="71"/>
        <v>1.535848529069888</v>
      </c>
      <c r="IC43">
        <f t="shared" si="71"/>
        <v>1.8682860678583317</v>
      </c>
      <c r="ID43">
        <f t="shared" si="71"/>
        <v>2.2007240370361707</v>
      </c>
      <c r="IE43">
        <f t="shared" si="71"/>
        <v>2.5331624372991719</v>
      </c>
      <c r="IF43">
        <f t="shared" si="71"/>
        <v>2.8656012693442534</v>
      </c>
      <c r="IG43">
        <f t="shared" si="26"/>
        <v>0.12633273330491335</v>
      </c>
      <c r="IH43">
        <f t="shared" si="29"/>
        <v>92</v>
      </c>
      <c r="II43">
        <v>41</v>
      </c>
      <c r="IJ43">
        <f t="shared" si="27"/>
        <v>0.4</v>
      </c>
      <c r="IK43" cm="1">
        <f t="array" ref="IK43">INDEX($AK$3:$EG$102,II43,IH43)</f>
        <v>30.323724531726164</v>
      </c>
      <c r="IL43">
        <f t="shared" si="28"/>
        <v>12.129489812690466</v>
      </c>
    </row>
    <row r="44" spans="1:246" x14ac:dyDescent="0.25">
      <c r="I44">
        <v>490</v>
      </c>
      <c r="J44">
        <f>'Emission events'!AG44</f>
        <v>7.3655144144306829E+17</v>
      </c>
      <c r="K44">
        <f>'Emission events'!CI44</f>
        <v>2.3712256131525418E+17</v>
      </c>
      <c r="L44">
        <f>'Emission events'!EK44</f>
        <v>7.6097655642036208E+16</v>
      </c>
      <c r="M44">
        <f>'Emission events'!GM44</f>
        <v>2.4367960595483008E+16</v>
      </c>
      <c r="N44">
        <f>'Emission events'!IO44</f>
        <v>7790368009554508</v>
      </c>
      <c r="O44">
        <f t="shared" si="3"/>
        <v>1.0819299870053962E+18</v>
      </c>
      <c r="R44">
        <v>490</v>
      </c>
      <c r="S44">
        <f>'Emission events'!AL44</f>
        <v>1.4892614890800579E+18</v>
      </c>
      <c r="T44">
        <f>'Emission events'!CN44</f>
        <v>3.8318292916158918E+17</v>
      </c>
      <c r="U44">
        <f>'Emission events'!EP44</f>
        <v>9.9234307506067584E+16</v>
      </c>
      <c r="V44">
        <f>'Emission events'!GR44</f>
        <v>2.5897272645512184E+16</v>
      </c>
      <c r="W44">
        <f>'Emission events'!IT44</f>
        <v>6819270115488266</v>
      </c>
      <c r="X44">
        <f t="shared" si="4"/>
        <v>2.004395268508715E+18</v>
      </c>
      <c r="AA44">
        <v>490</v>
      </c>
      <c r="AB44" s="7">
        <f>'Emission events'!AQ44</f>
        <v>0</v>
      </c>
      <c r="AC44" s="7">
        <f>'Emission events'!CS44</f>
        <v>0</v>
      </c>
      <c r="AD44" s="7">
        <f>'Emission events'!EU44</f>
        <v>0</v>
      </c>
      <c r="AE44" s="7">
        <f>'Emission events'!GW44</f>
        <v>0</v>
      </c>
      <c r="AF44" s="7">
        <f>'Emission events'!IY44</f>
        <v>0</v>
      </c>
      <c r="AG44">
        <f t="shared" si="5"/>
        <v>0</v>
      </c>
      <c r="AH44" s="7">
        <f t="shared" si="6"/>
        <v>3.086325255514111E+18</v>
      </c>
      <c r="AJ44" s="1">
        <v>0.41</v>
      </c>
      <c r="AK44">
        <f t="shared" si="76"/>
        <v>30.255521989472307</v>
      </c>
      <c r="AL44">
        <f t="shared" si="76"/>
        <v>30.25487476211832</v>
      </c>
      <c r="AM44">
        <f t="shared" si="76"/>
        <v>30.254227024904029</v>
      </c>
      <c r="AN44">
        <f t="shared" si="76"/>
        <v>30.253578777005192</v>
      </c>
      <c r="AO44">
        <f t="shared" si="76"/>
        <v>30.252930017596231</v>
      </c>
      <c r="AP44">
        <f t="shared" si="76"/>
        <v>30.252280745850225</v>
      </c>
      <c r="AQ44">
        <f t="shared" si="76"/>
        <v>30.251630960938922</v>
      </c>
      <c r="AR44">
        <f t="shared" si="76"/>
        <v>30.250980662032742</v>
      </c>
      <c r="AS44">
        <f t="shared" si="76"/>
        <v>30.250329848300751</v>
      </c>
      <c r="AT44">
        <f t="shared" si="76"/>
        <v>30.24967851891067</v>
      </c>
      <c r="AU44">
        <f t="shared" si="77"/>
        <v>30.249026673028879</v>
      </c>
      <c r="AV44">
        <f t="shared" si="77"/>
        <v>30.248374309820413</v>
      </c>
      <c r="AW44">
        <f t="shared" si="77"/>
        <v>30.247721428448955</v>
      </c>
      <c r="AX44">
        <f t="shared" si="77"/>
        <v>30.247068028076832</v>
      </c>
      <c r="AY44">
        <f t="shared" si="77"/>
        <v>30.246414107865032</v>
      </c>
      <c r="AZ44">
        <f t="shared" si="77"/>
        <v>30.245759666973161</v>
      </c>
      <c r="BA44">
        <f t="shared" si="77"/>
        <v>30.245104704559484</v>
      </c>
      <c r="BB44">
        <f t="shared" si="77"/>
        <v>30.244449219780908</v>
      </c>
      <c r="BC44">
        <f t="shared" si="77"/>
        <v>30.243793211792973</v>
      </c>
      <c r="BD44">
        <f t="shared" si="77"/>
        <v>30.243136679749835</v>
      </c>
      <c r="BE44">
        <f t="shared" si="78"/>
        <v>30.242479622804318</v>
      </c>
      <c r="BF44">
        <f t="shared" si="78"/>
        <v>30.241822040107849</v>
      </c>
      <c r="BG44">
        <f t="shared" si="78"/>
        <v>30.241163930810494</v>
      </c>
      <c r="BH44">
        <f t="shared" si="78"/>
        <v>30.240505294060938</v>
      </c>
      <c r="BI44">
        <f t="shared" si="78"/>
        <v>30.239846129006494</v>
      </c>
      <c r="BJ44">
        <f t="shared" si="78"/>
        <v>30.239186434793112</v>
      </c>
      <c r="BK44">
        <f t="shared" si="78"/>
        <v>30.238526210565333</v>
      </c>
      <c r="BL44">
        <f t="shared" si="78"/>
        <v>30.237865455466331</v>
      </c>
      <c r="BM44">
        <f t="shared" si="78"/>
        <v>30.237204168637891</v>
      </c>
      <c r="BN44">
        <f t="shared" si="78"/>
        <v>30.236542349220418</v>
      </c>
      <c r="BO44">
        <f t="shared" si="79"/>
        <v>30.23587999635291</v>
      </c>
      <c r="BP44">
        <f t="shared" si="79"/>
        <v>30.235217109173004</v>
      </c>
      <c r="BQ44">
        <f t="shared" si="79"/>
        <v>30.234553686816902</v>
      </c>
      <c r="BR44">
        <f t="shared" si="79"/>
        <v>30.233889728419449</v>
      </c>
      <c r="BS44">
        <f t="shared" si="79"/>
        <v>30.233225233114055</v>
      </c>
      <c r="BT44">
        <f t="shared" si="79"/>
        <v>30.232560200032765</v>
      </c>
      <c r="BU44">
        <f t="shared" si="79"/>
        <v>30.231894628306193</v>
      </c>
      <c r="BV44">
        <f t="shared" si="79"/>
        <v>30.231228517063556</v>
      </c>
      <c r="BW44">
        <f t="shared" si="79"/>
        <v>30.230561865432676</v>
      </c>
      <c r="BX44">
        <f t="shared" si="79"/>
        <v>30.229894672539945</v>
      </c>
      <c r="BY44">
        <f t="shared" si="80"/>
        <v>30.229226937510351</v>
      </c>
      <c r="BZ44">
        <f t="shared" si="80"/>
        <v>30.228558659467478</v>
      </c>
      <c r="CA44">
        <f t="shared" si="80"/>
        <v>30.227889837533471</v>
      </c>
      <c r="CB44">
        <f t="shared" si="80"/>
        <v>30.227220470829078</v>
      </c>
      <c r="CC44">
        <f t="shared" si="80"/>
        <v>30.226550558473612</v>
      </c>
      <c r="CD44">
        <f t="shared" si="80"/>
        <v>30.225880099584963</v>
      </c>
      <c r="CE44">
        <f t="shared" si="80"/>
        <v>30.225209093279602</v>
      </c>
      <c r="CF44">
        <f t="shared" si="80"/>
        <v>30.224537538672564</v>
      </c>
      <c r="CG44">
        <f t="shared" si="80"/>
        <v>30.223865434877467</v>
      </c>
      <c r="CH44">
        <f t="shared" si="80"/>
        <v>30.223192781006475</v>
      </c>
      <c r="CI44">
        <f t="shared" si="81"/>
        <v>30.222519576170328</v>
      </c>
      <c r="CJ44">
        <f t="shared" si="81"/>
        <v>30.221845819478343</v>
      </c>
      <c r="CK44">
        <f t="shared" si="81"/>
        <v>30.221171510038364</v>
      </c>
      <c r="CL44">
        <f t="shared" si="81"/>
        <v>30.220496646956821</v>
      </c>
      <c r="CM44">
        <f t="shared" si="81"/>
        <v>30.219821229338688</v>
      </c>
      <c r="CN44">
        <f t="shared" si="81"/>
        <v>30.219145256287494</v>
      </c>
      <c r="CO44">
        <f t="shared" si="81"/>
        <v>30.218468726905318</v>
      </c>
      <c r="CP44">
        <f t="shared" si="81"/>
        <v>30.217791640292788</v>
      </c>
      <c r="CQ44">
        <f t="shared" si="81"/>
        <v>30.217113995549077</v>
      </c>
      <c r="CR44">
        <f t="shared" si="81"/>
        <v>30.2164357917719</v>
      </c>
      <c r="CS44">
        <f t="shared" si="82"/>
        <v>30.215757028057524</v>
      </c>
      <c r="CT44">
        <f t="shared" si="82"/>
        <v>30.215077703500739</v>
      </c>
      <c r="CU44">
        <f t="shared" si="82"/>
        <v>30.214397817194879</v>
      </c>
      <c r="CV44">
        <f t="shared" si="82"/>
        <v>30.213717368231819</v>
      </c>
      <c r="CW44">
        <f t="shared" si="82"/>
        <v>30.213036355701963</v>
      </c>
      <c r="CX44">
        <f t="shared" si="82"/>
        <v>30.21235477869423</v>
      </c>
      <c r="CY44">
        <f t="shared" si="82"/>
        <v>30.21167263629609</v>
      </c>
      <c r="CZ44">
        <f t="shared" si="82"/>
        <v>30.210989927593513</v>
      </c>
      <c r="DA44">
        <f t="shared" si="82"/>
        <v>30.210306651671008</v>
      </c>
      <c r="DB44">
        <f t="shared" si="82"/>
        <v>30.209622807611602</v>
      </c>
      <c r="DC44">
        <f t="shared" si="83"/>
        <v>30.208938394496833</v>
      </c>
      <c r="DD44">
        <f t="shared" si="83"/>
        <v>30.208253411406766</v>
      </c>
      <c r="DE44">
        <f t="shared" si="83"/>
        <v>30.207567857419967</v>
      </c>
      <c r="DF44">
        <f t="shared" si="83"/>
        <v>30.206881731613514</v>
      </c>
      <c r="DG44">
        <f t="shared" si="83"/>
        <v>30.206195033062997</v>
      </c>
      <c r="DH44">
        <f t="shared" si="83"/>
        <v>30.205507760842508</v>
      </c>
      <c r="DI44">
        <f t="shared" si="83"/>
        <v>30.204819914024657</v>
      </c>
      <c r="DJ44">
        <f t="shared" si="83"/>
        <v>30.204131491680524</v>
      </c>
      <c r="DK44">
        <f t="shared" si="83"/>
        <v>30.20344249287972</v>
      </c>
      <c r="DL44">
        <f t="shared" si="83"/>
        <v>30.202752916690326</v>
      </c>
      <c r="DM44">
        <f t="shared" si="84"/>
        <v>30.202062762178937</v>
      </c>
      <c r="DN44">
        <f t="shared" si="84"/>
        <v>30.201372028410624</v>
      </c>
      <c r="DO44">
        <f t="shared" si="84"/>
        <v>30.200680714448957</v>
      </c>
      <c r="DP44">
        <f t="shared" si="84"/>
        <v>30.19998881935598</v>
      </c>
      <c r="DQ44">
        <f t="shared" si="84"/>
        <v>30.199296342192241</v>
      </c>
      <c r="DR44">
        <f t="shared" si="84"/>
        <v>30.198603282016741</v>
      </c>
      <c r="DS44">
        <f t="shared" si="84"/>
        <v>30.197909637886994</v>
      </c>
      <c r="DT44">
        <f t="shared" si="84"/>
        <v>30.197215408858952</v>
      </c>
      <c r="DU44">
        <f t="shared" si="84"/>
        <v>30.196520593987078</v>
      </c>
      <c r="DV44">
        <f t="shared" si="84"/>
        <v>30.195825192324275</v>
      </c>
      <c r="DW44">
        <f t="shared" si="85"/>
        <v>30.19512920292193</v>
      </c>
      <c r="DX44">
        <f t="shared" si="85"/>
        <v>30.194432624829904</v>
      </c>
      <c r="DY44">
        <f t="shared" si="85"/>
        <v>30.193735457096512</v>
      </c>
      <c r="DZ44">
        <f t="shared" si="85"/>
        <v>30.193037698768524</v>
      </c>
      <c r="EA44">
        <f t="shared" si="85"/>
        <v>30.192339348891188</v>
      </c>
      <c r="EB44">
        <f t="shared" si="85"/>
        <v>30.191640406508192</v>
      </c>
      <c r="EC44">
        <f t="shared" si="85"/>
        <v>30.190940870661677</v>
      </c>
      <c r="ED44">
        <f t="shared" si="85"/>
        <v>30.190240740392248</v>
      </c>
      <c r="EE44">
        <f t="shared" si="85"/>
        <v>30.189540014738952</v>
      </c>
      <c r="EF44">
        <f t="shared" si="85"/>
        <v>30.188838692739289</v>
      </c>
      <c r="EG44">
        <f t="shared" si="85"/>
        <v>30.188136773429186</v>
      </c>
      <c r="EI44">
        <f t="shared" si="24"/>
        <v>0.41</v>
      </c>
      <c r="EJ44">
        <f t="shared" si="74"/>
        <v>30.255521989472307</v>
      </c>
      <c r="EK44">
        <f t="shared" si="74"/>
        <v>29.923035291805999</v>
      </c>
      <c r="EL44">
        <f t="shared" si="74"/>
        <v>29.590548084279387</v>
      </c>
      <c r="EM44">
        <f t="shared" si="74"/>
        <v>29.258060366068229</v>
      </c>
      <c r="EN44">
        <f t="shared" si="74"/>
        <v>28.925572136346947</v>
      </c>
      <c r="EO44">
        <f t="shared" si="74"/>
        <v>28.59308339428862</v>
      </c>
      <c r="EP44">
        <f t="shared" si="74"/>
        <v>28.260594139064992</v>
      </c>
      <c r="EQ44">
        <f t="shared" si="74"/>
        <v>27.928104369846491</v>
      </c>
      <c r="ER44">
        <f t="shared" si="74"/>
        <v>27.595614085802179</v>
      </c>
      <c r="ES44">
        <f t="shared" si="74"/>
        <v>27.263123286099777</v>
      </c>
      <c r="ET44">
        <f t="shared" si="74"/>
        <v>26.930631969905665</v>
      </c>
      <c r="EU44">
        <f t="shared" si="74"/>
        <v>26.598140136384878</v>
      </c>
      <c r="EV44">
        <f t="shared" si="74"/>
        <v>26.265647784701098</v>
      </c>
      <c r="EW44">
        <f t="shared" si="74"/>
        <v>25.933154914016654</v>
      </c>
      <c r="EX44">
        <f t="shared" si="74"/>
        <v>25.600661523492533</v>
      </c>
      <c r="EY44">
        <f t="shared" si="72"/>
        <v>25.268167612288337</v>
      </c>
      <c r="EZ44">
        <f t="shared" si="72"/>
        <v>24.93567317956234</v>
      </c>
      <c r="FA44">
        <f t="shared" si="72"/>
        <v>24.603178224471442</v>
      </c>
      <c r="FB44">
        <f t="shared" si="72"/>
        <v>24.270682746171186</v>
      </c>
      <c r="FC44">
        <f t="shared" si="72"/>
        <v>23.938186743815727</v>
      </c>
      <c r="FD44">
        <f t="shared" si="72"/>
        <v>23.605690216557889</v>
      </c>
      <c r="FE44">
        <f t="shared" si="72"/>
        <v>23.273193163549099</v>
      </c>
      <c r="FF44">
        <f t="shared" si="72"/>
        <v>22.940695583939423</v>
      </c>
      <c r="FG44">
        <f t="shared" si="72"/>
        <v>22.608197476877542</v>
      </c>
      <c r="FH44">
        <f t="shared" si="72"/>
        <v>22.275698841510781</v>
      </c>
      <c r="FI44">
        <f t="shared" si="72"/>
        <v>21.943199676985074</v>
      </c>
      <c r="FJ44">
        <f t="shared" si="72"/>
        <v>21.610699982444977</v>
      </c>
      <c r="FK44">
        <f t="shared" si="72"/>
        <v>21.278199757033651</v>
      </c>
      <c r="FL44">
        <f t="shared" si="72"/>
        <v>20.94569899989289</v>
      </c>
      <c r="FM44">
        <f t="shared" si="72"/>
        <v>20.613197710163099</v>
      </c>
      <c r="FN44">
        <f t="shared" si="72"/>
        <v>20.280695886983267</v>
      </c>
      <c r="FO44">
        <f t="shared" si="45"/>
        <v>19.948193529491039</v>
      </c>
      <c r="FP44">
        <f t="shared" si="45"/>
        <v>19.615690636822613</v>
      </c>
      <c r="FQ44">
        <f t="shared" si="45"/>
        <v>19.283187208112842</v>
      </c>
      <c r="FR44">
        <f t="shared" si="45"/>
        <v>18.950683242495124</v>
      </c>
      <c r="FS44">
        <f t="shared" si="45"/>
        <v>18.618178739101516</v>
      </c>
      <c r="FT44">
        <f t="shared" si="45"/>
        <v>18.28567369706262</v>
      </c>
      <c r="FU44">
        <f t="shared" si="45"/>
        <v>17.953168115507665</v>
      </c>
      <c r="FV44">
        <f t="shared" si="45"/>
        <v>17.620661993564461</v>
      </c>
      <c r="FW44">
        <f t="shared" si="45"/>
        <v>17.288155330359409</v>
      </c>
      <c r="FX44">
        <f t="shared" si="45"/>
        <v>16.955648125017493</v>
      </c>
      <c r="FY44">
        <f t="shared" si="45"/>
        <v>16.623140376662299</v>
      </c>
      <c r="FZ44">
        <f t="shared" si="45"/>
        <v>16.290632084415972</v>
      </c>
      <c r="GA44">
        <f t="shared" si="45"/>
        <v>15.958123247399257</v>
      </c>
      <c r="GB44">
        <f t="shared" si="45"/>
        <v>15.625613864731468</v>
      </c>
      <c r="GC44">
        <f t="shared" si="45"/>
        <v>15.293103935530498</v>
      </c>
      <c r="GD44">
        <f t="shared" si="45"/>
        <v>14.960593458912815</v>
      </c>
      <c r="GE44">
        <f t="shared" si="69"/>
        <v>14.628082433993457</v>
      </c>
      <c r="GF44">
        <f t="shared" si="69"/>
        <v>14.295570859886039</v>
      </c>
      <c r="GG44">
        <f t="shared" si="69"/>
        <v>13.963058735702724</v>
      </c>
      <c r="GH44">
        <f t="shared" si="69"/>
        <v>13.630546060554256</v>
      </c>
      <c r="GI44">
        <f t="shared" si="69"/>
        <v>13.29803283354995</v>
      </c>
      <c r="GJ44">
        <f t="shared" si="69"/>
        <v>12.965519053797649</v>
      </c>
      <c r="GK44">
        <f t="shared" si="69"/>
        <v>12.633004720403783</v>
      </c>
      <c r="GL44">
        <f t="shared" si="69"/>
        <v>12.300489832473328</v>
      </c>
      <c r="GM44">
        <f t="shared" si="69"/>
        <v>11.967974389109813</v>
      </c>
      <c r="GN44">
        <f t="shared" si="69"/>
        <v>11.635458389415316</v>
      </c>
      <c r="GO44">
        <f t="shared" si="69"/>
        <v>11.302941832490468</v>
      </c>
      <c r="GP44">
        <f t="shared" si="69"/>
        <v>10.970424717434437</v>
      </c>
      <c r="GQ44">
        <f t="shared" si="69"/>
        <v>10.637907043344935</v>
      </c>
      <c r="GR44">
        <f t="shared" si="69"/>
        <v>10.305388809318238</v>
      </c>
      <c r="GS44">
        <f t="shared" si="69"/>
        <v>9.972870014449132</v>
      </c>
      <c r="GT44">
        <f t="shared" si="69"/>
        <v>9.6403506578309504</v>
      </c>
      <c r="GU44">
        <f t="shared" si="75"/>
        <v>9.3078307385555696</v>
      </c>
      <c r="GV44">
        <f t="shared" si="75"/>
        <v>8.9753102557133886</v>
      </c>
      <c r="GW44">
        <f t="shared" si="75"/>
        <v>8.6427892083933351</v>
      </c>
      <c r="GX44">
        <f t="shared" si="75"/>
        <v>8.3102675956828733</v>
      </c>
      <c r="GY44">
        <f t="shared" si="75"/>
        <v>7.9777454166679753</v>
      </c>
      <c r="GZ44">
        <f t="shared" si="75"/>
        <v>7.6452226704331494</v>
      </c>
      <c r="HA44">
        <f t="shared" si="75"/>
        <v>7.312699356061426</v>
      </c>
      <c r="HB44">
        <f t="shared" si="75"/>
        <v>6.9801754726343326</v>
      </c>
      <c r="HC44">
        <f t="shared" si="75"/>
        <v>6.6476510192319438</v>
      </c>
      <c r="HD44">
        <f t="shared" si="75"/>
        <v>6.3151259949328242</v>
      </c>
      <c r="HE44">
        <f t="shared" si="75"/>
        <v>5.9826003988140499</v>
      </c>
      <c r="HF44">
        <f t="shared" si="75"/>
        <v>5.6500742299512119</v>
      </c>
      <c r="HG44">
        <f t="shared" si="70"/>
        <v>5.3175474874184019</v>
      </c>
      <c r="HH44">
        <f t="shared" si="70"/>
        <v>4.9850201702882266</v>
      </c>
      <c r="HI44">
        <f t="shared" si="70"/>
        <v>4.6524922776317723</v>
      </c>
      <c r="HJ44">
        <f t="shared" si="70"/>
        <v>4.3199638085186471</v>
      </c>
      <c r="HK44">
        <f t="shared" si="70"/>
        <v>3.9874347620169317</v>
      </c>
      <c r="HL44">
        <f t="shared" si="73"/>
        <v>3.6549051371932215</v>
      </c>
      <c r="HM44">
        <f t="shared" si="73"/>
        <v>3.3223749331125845</v>
      </c>
      <c r="HN44">
        <f t="shared" si="73"/>
        <v>2.9898441488385998</v>
      </c>
      <c r="HO44">
        <f t="shared" si="73"/>
        <v>2.6573127834333015</v>
      </c>
      <c r="HP44">
        <f t="shared" si="73"/>
        <v>2.3247808359572417</v>
      </c>
      <c r="HQ44">
        <f t="shared" si="73"/>
        <v>1.9922483054694204</v>
      </c>
      <c r="HR44">
        <f t="shared" si="73"/>
        <v>1.6597151910273524</v>
      </c>
      <c r="HS44">
        <f t="shared" si="73"/>
        <v>1.3271814916869857</v>
      </c>
      <c r="HT44">
        <f t="shared" si="73"/>
        <v>0.99464720650279048</v>
      </c>
      <c r="HU44">
        <f t="shared" si="73"/>
        <v>0.66211233452766649</v>
      </c>
      <c r="HV44">
        <f t="shared" si="73"/>
        <v>0.32957687481300013</v>
      </c>
      <c r="HW44">
        <f t="shared" si="73"/>
        <v>2.9591735913463424E-3</v>
      </c>
      <c r="HX44">
        <f t="shared" si="73"/>
        <v>0.33549581163706321</v>
      </c>
      <c r="HY44">
        <f t="shared" si="73"/>
        <v>0.66803304027737198</v>
      </c>
      <c r="HZ44">
        <f t="shared" si="73"/>
        <v>1.0005708604670254</v>
      </c>
      <c r="IA44">
        <f t="shared" si="73"/>
        <v>1.3331092731623428</v>
      </c>
      <c r="IB44">
        <f t="shared" si="71"/>
        <v>1.6656482793211786</v>
      </c>
      <c r="IC44">
        <f t="shared" si="71"/>
        <v>1.9981878799029289</v>
      </c>
      <c r="ID44">
        <f t="shared" si="71"/>
        <v>2.3307280758685494</v>
      </c>
      <c r="IE44">
        <f t="shared" si="71"/>
        <v>2.6632688681805305</v>
      </c>
      <c r="IF44">
        <f t="shared" si="71"/>
        <v>2.9958102578029582</v>
      </c>
      <c r="IG44">
        <f t="shared" si="26"/>
        <v>2.9591735913463424E-3</v>
      </c>
      <c r="IH44">
        <f t="shared" si="29"/>
        <v>92</v>
      </c>
      <c r="II44">
        <v>42</v>
      </c>
      <c r="IJ44">
        <f t="shared" si="27"/>
        <v>0.41</v>
      </c>
      <c r="IK44" cm="1">
        <f t="array" ref="IK44">INDEX($AK$3:$EG$102,II44,IH44)</f>
        <v>30.194432624829904</v>
      </c>
      <c r="IL44">
        <f t="shared" si="28"/>
        <v>12.37971737618026</v>
      </c>
    </row>
    <row r="45" spans="1:246" x14ac:dyDescent="0.25">
      <c r="I45">
        <v>495</v>
      </c>
      <c r="J45">
        <f>'Emission events'!AG45</f>
        <v>1.355198875829066E+18</v>
      </c>
      <c r="K45">
        <f>'Emission events'!CI45</f>
        <v>4.362875563701952E+17</v>
      </c>
      <c r="L45">
        <f>'Emission events'!EK45</f>
        <v>1.4001392377600288E+17</v>
      </c>
      <c r="M45">
        <f>'Emission events'!GM45</f>
        <v>4.4835202196529928E+16</v>
      </c>
      <c r="N45">
        <f>'Emission events'!IO45</f>
        <v>1.4333687200663808E+16</v>
      </c>
      <c r="O45">
        <f t="shared" si="3"/>
        <v>1.9906692453724577E+18</v>
      </c>
      <c r="R45">
        <v>495</v>
      </c>
      <c r="S45">
        <f>'Emission events'!AL45</f>
        <v>1.5515860267837875E+18</v>
      </c>
      <c r="T45">
        <f>'Emission events'!CN45</f>
        <v>3.9921886314032198E+17</v>
      </c>
      <c r="U45">
        <f>'Emission events'!EP45</f>
        <v>1.0338719293620507E+17</v>
      </c>
      <c r="V45">
        <f>'Emission events'!GR45</f>
        <v>2.6981055149292632E+16</v>
      </c>
      <c r="W45">
        <f>'Emission events'!IT45</f>
        <v>7104651736204989</v>
      </c>
      <c r="X45">
        <f t="shared" si="4"/>
        <v>2.0882777897458122E+18</v>
      </c>
      <c r="AA45">
        <v>495</v>
      </c>
      <c r="AB45" s="7">
        <f>'Emission events'!AQ45</f>
        <v>0</v>
      </c>
      <c r="AC45" s="7">
        <f>'Emission events'!CS45</f>
        <v>0</v>
      </c>
      <c r="AD45" s="7">
        <f>'Emission events'!EU45</f>
        <v>0</v>
      </c>
      <c r="AE45" s="7">
        <f>'Emission events'!GW45</f>
        <v>0</v>
      </c>
      <c r="AF45" s="7">
        <f>'Emission events'!IY45</f>
        <v>0</v>
      </c>
      <c r="AG45">
        <f t="shared" si="5"/>
        <v>0</v>
      </c>
      <c r="AH45" s="7">
        <f t="shared" si="6"/>
        <v>4.07894703511827E+18</v>
      </c>
      <c r="AJ45" s="1">
        <v>0.42</v>
      </c>
      <c r="AK45">
        <f t="shared" si="76"/>
        <v>30.114064788388415</v>
      </c>
      <c r="AL45">
        <f t="shared" si="76"/>
        <v>30.113296653649083</v>
      </c>
      <c r="AM45">
        <f t="shared" si="76"/>
        <v>30.11252781358894</v>
      </c>
      <c r="AN45">
        <f t="shared" si="76"/>
        <v>30.111758267067756</v>
      </c>
      <c r="AO45">
        <f t="shared" si="76"/>
        <v>30.110988012943459</v>
      </c>
      <c r="AP45">
        <f t="shared" si="76"/>
        <v>30.11021705007213</v>
      </c>
      <c r="AQ45">
        <f t="shared" si="76"/>
        <v>30.109445377307992</v>
      </c>
      <c r="AR45">
        <f t="shared" si="76"/>
        <v>30.108672993503426</v>
      </c>
      <c r="AS45">
        <f t="shared" si="76"/>
        <v>30.10789989750895</v>
      </c>
      <c r="AT45">
        <f t="shared" si="76"/>
        <v>30.107126088173249</v>
      </c>
      <c r="AU45">
        <f t="shared" si="77"/>
        <v>30.106351564343097</v>
      </c>
      <c r="AV45">
        <f t="shared" si="77"/>
        <v>30.105576324863453</v>
      </c>
      <c r="AW45">
        <f t="shared" si="77"/>
        <v>30.104800368577376</v>
      </c>
      <c r="AX45">
        <f t="shared" si="77"/>
        <v>30.10402369432607</v>
      </c>
      <c r="AY45">
        <f t="shared" si="77"/>
        <v>30.103246300948875</v>
      </c>
      <c r="AZ45">
        <f t="shared" si="77"/>
        <v>30.102468187283229</v>
      </c>
      <c r="BA45">
        <f t="shared" si="77"/>
        <v>30.101689352164705</v>
      </c>
      <c r="BB45">
        <f t="shared" si="77"/>
        <v>30.100909794426997</v>
      </c>
      <c r="BC45">
        <f t="shared" si="77"/>
        <v>30.100129512901908</v>
      </c>
      <c r="BD45">
        <f t="shared" si="77"/>
        <v>30.099348506419354</v>
      </c>
      <c r="BE45">
        <f t="shared" si="78"/>
        <v>30.098566773807356</v>
      </c>
      <c r="BF45">
        <f t="shared" si="78"/>
        <v>30.097784313892046</v>
      </c>
      <c r="BG45">
        <f t="shared" si="78"/>
        <v>30.097001125497652</v>
      </c>
      <c r="BH45">
        <f t="shared" si="78"/>
        <v>30.096217207446511</v>
      </c>
      <c r="BI45">
        <f t="shared" si="78"/>
        <v>30.095432558559043</v>
      </c>
      <c r="BJ45">
        <f t="shared" si="78"/>
        <v>30.094647177653773</v>
      </c>
      <c r="BK45">
        <f t="shared" si="78"/>
        <v>30.093861063547315</v>
      </c>
      <c r="BL45">
        <f t="shared" si="78"/>
        <v>30.093074215054358</v>
      </c>
      <c r="BM45">
        <f t="shared" si="78"/>
        <v>30.092286630987687</v>
      </c>
      <c r="BN45">
        <f t="shared" si="78"/>
        <v>30.091498310158158</v>
      </c>
      <c r="BO45">
        <f t="shared" si="79"/>
        <v>30.090709251374719</v>
      </c>
      <c r="BP45">
        <f t="shared" si="79"/>
        <v>30.089919453444381</v>
      </c>
      <c r="BQ45">
        <f t="shared" si="79"/>
        <v>30.089128915172225</v>
      </c>
      <c r="BR45">
        <f t="shared" si="79"/>
        <v>30.088337635361412</v>
      </c>
      <c r="BS45">
        <f t="shared" si="79"/>
        <v>30.087545612813155</v>
      </c>
      <c r="BT45">
        <f t="shared" si="79"/>
        <v>30.086752846326736</v>
      </c>
      <c r="BU45">
        <f t="shared" si="79"/>
        <v>30.085959334699485</v>
      </c>
      <c r="BV45">
        <f t="shared" si="79"/>
        <v>30.085165076726813</v>
      </c>
      <c r="BW45">
        <f t="shared" si="79"/>
        <v>30.084370071202162</v>
      </c>
      <c r="BX45">
        <f t="shared" si="79"/>
        <v>30.08357431691703</v>
      </c>
      <c r="BY45">
        <f t="shared" si="80"/>
        <v>30.082777812660964</v>
      </c>
      <c r="BZ45">
        <f t="shared" si="80"/>
        <v>30.081980557221534</v>
      </c>
      <c r="CA45">
        <f t="shared" si="80"/>
        <v>30.081182549384387</v>
      </c>
      <c r="CB45">
        <f t="shared" si="80"/>
        <v>30.080383787933179</v>
      </c>
      <c r="CC45">
        <f t="shared" si="80"/>
        <v>30.079584271649608</v>
      </c>
      <c r="CD45">
        <f t="shared" si="80"/>
        <v>30.078783999313394</v>
      </c>
      <c r="CE45">
        <f t="shared" si="80"/>
        <v>30.077982969702308</v>
      </c>
      <c r="CF45">
        <f t="shared" si="80"/>
        <v>30.07718118159212</v>
      </c>
      <c r="CG45">
        <f t="shared" si="80"/>
        <v>30.076378633756629</v>
      </c>
      <c r="CH45">
        <f t="shared" si="80"/>
        <v>30.075575324967648</v>
      </c>
      <c r="CI45">
        <f t="shared" si="81"/>
        <v>30.074771253995021</v>
      </c>
      <c r="CJ45">
        <f t="shared" si="81"/>
        <v>30.073966419606592</v>
      </c>
      <c r="CK45">
        <f t="shared" si="81"/>
        <v>30.073160820568205</v>
      </c>
      <c r="CL45">
        <f t="shared" si="81"/>
        <v>30.072354455643712</v>
      </c>
      <c r="CM45">
        <f t="shared" si="81"/>
        <v>30.071547323594984</v>
      </c>
      <c r="CN45">
        <f t="shared" si="81"/>
        <v>30.07073942318187</v>
      </c>
      <c r="CO45">
        <f t="shared" si="81"/>
        <v>30.069930753162218</v>
      </c>
      <c r="CP45">
        <f t="shared" si="81"/>
        <v>30.069121312291884</v>
      </c>
      <c r="CQ45">
        <f t="shared" si="81"/>
        <v>30.068311099324692</v>
      </c>
      <c r="CR45">
        <f t="shared" si="81"/>
        <v>30.067500113012461</v>
      </c>
      <c r="CS45">
        <f t="shared" si="82"/>
        <v>30.066688352104993</v>
      </c>
      <c r="CT45">
        <f t="shared" si="82"/>
        <v>30.065875815350065</v>
      </c>
      <c r="CU45">
        <f t="shared" si="82"/>
        <v>30.065062501493433</v>
      </c>
      <c r="CV45">
        <f t="shared" si="82"/>
        <v>30.064248409278818</v>
      </c>
      <c r="CW45">
        <f t="shared" si="82"/>
        <v>30.063433537447928</v>
      </c>
      <c r="CX45">
        <f t="shared" si="82"/>
        <v>30.062617884740412</v>
      </c>
      <c r="CY45">
        <f t="shared" si="82"/>
        <v>30.061801449893899</v>
      </c>
      <c r="CZ45">
        <f t="shared" si="82"/>
        <v>30.060984231643971</v>
      </c>
      <c r="DA45">
        <f t="shared" si="82"/>
        <v>30.060166228724178</v>
      </c>
      <c r="DB45">
        <f t="shared" si="82"/>
        <v>30.059347439866002</v>
      </c>
      <c r="DC45">
        <f t="shared" si="83"/>
        <v>30.058527863798879</v>
      </c>
      <c r="DD45">
        <f t="shared" si="83"/>
        <v>30.057707499250217</v>
      </c>
      <c r="DE45">
        <f t="shared" si="83"/>
        <v>30.056886344945323</v>
      </c>
      <c r="DF45">
        <f t="shared" si="83"/>
        <v>30.056064399607475</v>
      </c>
      <c r="DG45">
        <f t="shared" si="83"/>
        <v>30.05524166195789</v>
      </c>
      <c r="DH45">
        <f t="shared" si="83"/>
        <v>30.054418130715685</v>
      </c>
      <c r="DI45">
        <f t="shared" si="83"/>
        <v>30.053593804597952</v>
      </c>
      <c r="DJ45">
        <f t="shared" si="83"/>
        <v>30.052768682319659</v>
      </c>
      <c r="DK45">
        <f t="shared" si="83"/>
        <v>30.05194276259374</v>
      </c>
      <c r="DL45">
        <f t="shared" si="83"/>
        <v>30.051116044131021</v>
      </c>
      <c r="DM45">
        <f t="shared" si="84"/>
        <v>30.050288525640255</v>
      </c>
      <c r="DN45">
        <f t="shared" si="84"/>
        <v>30.049460205828112</v>
      </c>
      <c r="DO45">
        <f t="shared" si="84"/>
        <v>30.048631083399169</v>
      </c>
      <c r="DP45">
        <f t="shared" si="84"/>
        <v>30.047801157055883</v>
      </c>
      <c r="DQ45">
        <f t="shared" si="84"/>
        <v>30.046970425498653</v>
      </c>
      <c r="DR45">
        <f t="shared" si="84"/>
        <v>30.046138887425759</v>
      </c>
      <c r="DS45">
        <f t="shared" si="84"/>
        <v>30.045306541533375</v>
      </c>
      <c r="DT45">
        <f t="shared" si="84"/>
        <v>30.044473386515559</v>
      </c>
      <c r="DU45">
        <f t="shared" si="84"/>
        <v>30.043639421064285</v>
      </c>
      <c r="DV45">
        <f t="shared" si="84"/>
        <v>30.042804643869381</v>
      </c>
      <c r="DW45">
        <f t="shared" si="85"/>
        <v>30.04196905361858</v>
      </c>
      <c r="DX45">
        <f t="shared" si="85"/>
        <v>30.041132648997475</v>
      </c>
      <c r="DY45">
        <f t="shared" si="85"/>
        <v>30.040295428689561</v>
      </c>
      <c r="DZ45">
        <f t="shared" si="85"/>
        <v>30.039457391376168</v>
      </c>
      <c r="EA45">
        <f t="shared" si="85"/>
        <v>30.038618535736532</v>
      </c>
      <c r="EB45">
        <f t="shared" si="85"/>
        <v>30.037778860447727</v>
      </c>
      <c r="EC45">
        <f t="shared" si="85"/>
        <v>30.036938364184689</v>
      </c>
      <c r="ED45">
        <f t="shared" si="85"/>
        <v>30.036097045620235</v>
      </c>
      <c r="EE45">
        <f t="shared" si="85"/>
        <v>30.035254903425017</v>
      </c>
      <c r="EF45">
        <f t="shared" si="85"/>
        <v>30.034411936267535</v>
      </c>
      <c r="EG45">
        <f t="shared" si="85"/>
        <v>30.033568142814154</v>
      </c>
      <c r="EI45">
        <f t="shared" si="24"/>
        <v>0.42</v>
      </c>
      <c r="EJ45">
        <f t="shared" si="74"/>
        <v>30.114064788388415</v>
      </c>
      <c r="EK45">
        <f t="shared" si="74"/>
        <v>29.781457183336762</v>
      </c>
      <c r="EL45">
        <f t="shared" si="74"/>
        <v>29.448848872964298</v>
      </c>
      <c r="EM45">
        <f t="shared" si="74"/>
        <v>29.116239856130793</v>
      </c>
      <c r="EN45">
        <f t="shared" si="74"/>
        <v>28.783630131694174</v>
      </c>
      <c r="EO45">
        <f t="shared" si="74"/>
        <v>28.451019698510521</v>
      </c>
      <c r="EP45">
        <f t="shared" si="74"/>
        <v>28.118408555434062</v>
      </c>
      <c r="EQ45">
        <f t="shared" si="74"/>
        <v>27.785796701317174</v>
      </c>
      <c r="ER45">
        <f t="shared" si="74"/>
        <v>27.453184135010378</v>
      </c>
      <c r="ES45">
        <f t="shared" si="74"/>
        <v>27.120570855362356</v>
      </c>
      <c r="ET45">
        <f t="shared" si="74"/>
        <v>26.787956861219882</v>
      </c>
      <c r="EU45">
        <f t="shared" si="74"/>
        <v>26.455342151427917</v>
      </c>
      <c r="EV45">
        <f t="shared" si="74"/>
        <v>26.122726724829519</v>
      </c>
      <c r="EW45">
        <f t="shared" si="74"/>
        <v>25.790110580265893</v>
      </c>
      <c r="EX45">
        <f t="shared" si="74"/>
        <v>25.457493716576373</v>
      </c>
      <c r="EY45">
        <f t="shared" si="72"/>
        <v>25.124876132598409</v>
      </c>
      <c r="EZ45">
        <f t="shared" si="72"/>
        <v>24.79225782716756</v>
      </c>
      <c r="FA45">
        <f t="shared" si="72"/>
        <v>24.459638799117531</v>
      </c>
      <c r="FB45">
        <f t="shared" si="72"/>
        <v>24.127019047280122</v>
      </c>
      <c r="FC45">
        <f t="shared" si="72"/>
        <v>23.794398570485246</v>
      </c>
      <c r="FD45">
        <f t="shared" si="72"/>
        <v>23.461777367560927</v>
      </c>
      <c r="FE45">
        <f t="shared" si="72"/>
        <v>23.129155437333296</v>
      </c>
      <c r="FF45">
        <f t="shared" si="72"/>
        <v>22.796532778626581</v>
      </c>
      <c r="FG45">
        <f t="shared" si="72"/>
        <v>22.463909390263119</v>
      </c>
      <c r="FH45">
        <f t="shared" si="72"/>
        <v>22.13128527106333</v>
      </c>
      <c r="FI45">
        <f t="shared" si="72"/>
        <v>21.798660419845739</v>
      </c>
      <c r="FJ45">
        <f t="shared" si="72"/>
        <v>21.46603483542696</v>
      </c>
      <c r="FK45">
        <f t="shared" si="72"/>
        <v>21.133408516621678</v>
      </c>
      <c r="FL45">
        <f t="shared" si="72"/>
        <v>20.800781462242686</v>
      </c>
      <c r="FM45">
        <f t="shared" si="72"/>
        <v>20.468153671100836</v>
      </c>
      <c r="FN45">
        <f t="shared" si="72"/>
        <v>20.135525142005076</v>
      </c>
      <c r="FO45">
        <f t="shared" si="45"/>
        <v>19.802895873762417</v>
      </c>
      <c r="FP45">
        <f t="shared" si="45"/>
        <v>19.470265865177936</v>
      </c>
      <c r="FQ45">
        <f t="shared" si="45"/>
        <v>19.137635115054806</v>
      </c>
      <c r="FR45">
        <f t="shared" si="45"/>
        <v>18.805003622194228</v>
      </c>
      <c r="FS45">
        <f t="shared" si="45"/>
        <v>18.472371385395483</v>
      </c>
      <c r="FT45">
        <f t="shared" si="45"/>
        <v>18.139738403455915</v>
      </c>
      <c r="FU45">
        <f t="shared" si="45"/>
        <v>17.807104675170919</v>
      </c>
      <c r="FV45">
        <f t="shared" si="45"/>
        <v>17.474470199333947</v>
      </c>
      <c r="FW45">
        <f t="shared" si="45"/>
        <v>17.141834974736494</v>
      </c>
      <c r="FX45">
        <f t="shared" si="45"/>
        <v>16.809199000168107</v>
      </c>
      <c r="FY45">
        <f t="shared" si="45"/>
        <v>16.476562274416356</v>
      </c>
      <c r="FZ45">
        <f t="shared" si="45"/>
        <v>16.143924796266887</v>
      </c>
      <c r="GA45">
        <f t="shared" si="45"/>
        <v>15.811286564503359</v>
      </c>
      <c r="GB45">
        <f t="shared" si="45"/>
        <v>15.478647577907465</v>
      </c>
      <c r="GC45">
        <f t="shared" si="45"/>
        <v>15.14600783525893</v>
      </c>
      <c r="GD45">
        <f t="shared" si="45"/>
        <v>14.813367335335521</v>
      </c>
      <c r="GE45">
        <f t="shared" si="69"/>
        <v>14.480726076913014</v>
      </c>
      <c r="GF45">
        <f t="shared" si="69"/>
        <v>14.148084058765201</v>
      </c>
      <c r="GG45">
        <f t="shared" si="69"/>
        <v>13.815441279663897</v>
      </c>
      <c r="GH45">
        <f t="shared" si="69"/>
        <v>13.482797738378949</v>
      </c>
      <c r="GI45">
        <f t="shared" si="69"/>
        <v>13.150153433678199</v>
      </c>
      <c r="GJ45">
        <f t="shared" si="69"/>
        <v>12.817508364327491</v>
      </c>
      <c r="GK45">
        <f t="shared" si="69"/>
        <v>12.484862529090673</v>
      </c>
      <c r="GL45">
        <f t="shared" si="69"/>
        <v>12.152215926729625</v>
      </c>
      <c r="GM45">
        <f t="shared" si="69"/>
        <v>11.819568556004189</v>
      </c>
      <c r="GN45">
        <f t="shared" si="69"/>
        <v>11.486920415672216</v>
      </c>
      <c r="GO45">
        <f t="shared" si="69"/>
        <v>11.154271504489564</v>
      </c>
      <c r="GP45">
        <f t="shared" si="69"/>
        <v>10.821621821210051</v>
      </c>
      <c r="GQ45">
        <f t="shared" si="69"/>
        <v>10.488971364585495</v>
      </c>
      <c r="GR45">
        <f t="shared" si="69"/>
        <v>10.156320133365707</v>
      </c>
      <c r="GS45">
        <f t="shared" si="69"/>
        <v>9.8236681262984575</v>
      </c>
      <c r="GT45">
        <f t="shared" si="69"/>
        <v>9.4910153421295043</v>
      </c>
      <c r="GU45">
        <f t="shared" si="75"/>
        <v>9.1583617796025685</v>
      </c>
      <c r="GV45">
        <f t="shared" si="75"/>
        <v>8.8257074374593536</v>
      </c>
      <c r="GW45">
        <f t="shared" si="75"/>
        <v>8.4930523144395167</v>
      </c>
      <c r="GX45">
        <f t="shared" si="75"/>
        <v>8.1603964092806827</v>
      </c>
      <c r="GY45">
        <f t="shared" si="75"/>
        <v>7.8277397207184336</v>
      </c>
      <c r="GZ45">
        <f t="shared" si="75"/>
        <v>7.4950822474863195</v>
      </c>
      <c r="HA45">
        <f t="shared" si="75"/>
        <v>7.1624239883158261</v>
      </c>
      <c r="HB45">
        <f t="shared" si="75"/>
        <v>6.8297649419363786</v>
      </c>
      <c r="HC45">
        <f t="shared" si="75"/>
        <v>6.4971051070753951</v>
      </c>
      <c r="HD45">
        <f t="shared" si="75"/>
        <v>6.1644444824581797</v>
      </c>
      <c r="HE45">
        <f t="shared" si="75"/>
        <v>5.8317830668080113</v>
      </c>
      <c r="HF45">
        <f t="shared" si="75"/>
        <v>5.4991208588461049</v>
      </c>
      <c r="HG45">
        <f t="shared" si="70"/>
        <v>5.1664578572915794</v>
      </c>
      <c r="HH45">
        <f t="shared" si="70"/>
        <v>4.8337940608615213</v>
      </c>
      <c r="HI45">
        <f t="shared" si="70"/>
        <v>4.5011294682709071</v>
      </c>
      <c r="HJ45">
        <f t="shared" si="70"/>
        <v>4.1684640782326667</v>
      </c>
      <c r="HK45">
        <f t="shared" si="70"/>
        <v>3.835797889457627</v>
      </c>
      <c r="HL45">
        <f t="shared" si="73"/>
        <v>3.5031309006545399</v>
      </c>
      <c r="HM45">
        <f t="shared" si="73"/>
        <v>3.170463110530072</v>
      </c>
      <c r="HN45">
        <f t="shared" si="73"/>
        <v>2.8377945177888115</v>
      </c>
      <c r="HO45">
        <f t="shared" si="73"/>
        <v>2.5051251211332044</v>
      </c>
      <c r="HP45">
        <f t="shared" si="73"/>
        <v>2.1724549192636537</v>
      </c>
      <c r="HQ45">
        <f t="shared" si="73"/>
        <v>1.8397839108784382</v>
      </c>
      <c r="HR45">
        <f t="shared" si="73"/>
        <v>1.5071120946737331</v>
      </c>
      <c r="HS45">
        <f t="shared" si="73"/>
        <v>1.1744394693435929</v>
      </c>
      <c r="HT45">
        <f t="shared" si="73"/>
        <v>0.84176603357999724</v>
      </c>
      <c r="HU45">
        <f t="shared" si="73"/>
        <v>0.50909178607277283</v>
      </c>
      <c r="HV45">
        <f t="shared" si="73"/>
        <v>0.17641672550965026</v>
      </c>
      <c r="HW45">
        <f t="shared" si="73"/>
        <v>0.15625914942377506</v>
      </c>
      <c r="HX45">
        <f t="shared" si="73"/>
        <v>0.48893584004401447</v>
      </c>
      <c r="HY45">
        <f t="shared" si="73"/>
        <v>0.82161334766972871</v>
      </c>
      <c r="HZ45">
        <f t="shared" si="73"/>
        <v>1.1542916736216817</v>
      </c>
      <c r="IA45">
        <f t="shared" si="73"/>
        <v>1.4869708192228082</v>
      </c>
      <c r="IB45">
        <f t="shared" si="71"/>
        <v>1.8196507857981672</v>
      </c>
      <c r="IC45">
        <f t="shared" si="71"/>
        <v>2.1523315746749425</v>
      </c>
      <c r="ID45">
        <f t="shared" si="71"/>
        <v>2.485013187182485</v>
      </c>
      <c r="IE45">
        <f t="shared" si="71"/>
        <v>2.8176956246522842</v>
      </c>
      <c r="IF45">
        <f t="shared" si="71"/>
        <v>3.1503788884179897</v>
      </c>
      <c r="IG45">
        <f t="shared" si="26"/>
        <v>0.15625914942377506</v>
      </c>
      <c r="IH45">
        <f t="shared" si="29"/>
        <v>92</v>
      </c>
      <c r="II45">
        <v>43</v>
      </c>
      <c r="IJ45">
        <f t="shared" si="27"/>
        <v>0.42</v>
      </c>
      <c r="IK45" cm="1">
        <f t="array" ref="IK45">INDEX($AK$3:$EG$102,II45,IH45)</f>
        <v>30.041132648997475</v>
      </c>
      <c r="IL45">
        <f t="shared" si="28"/>
        <v>12.617275712578939</v>
      </c>
    </row>
    <row r="46" spans="1:246" x14ac:dyDescent="0.25">
      <c r="I46">
        <v>500</v>
      </c>
      <c r="J46">
        <f>'Emission events'!AG46</f>
        <v>2.6363460697050199E+18</v>
      </c>
      <c r="K46">
        <f>'Emission events'!CI46</f>
        <v>8.4873519673938202E+17</v>
      </c>
      <c r="L46">
        <f>'Emission events'!EK46</f>
        <v>2.7237711322998621E+17</v>
      </c>
      <c r="M46">
        <f>'Emission events'!GM46</f>
        <v>8.7220489334408608E+16</v>
      </c>
      <c r="N46">
        <f>'Emission events'!IO46</f>
        <v>2.7884143493502672E+16</v>
      </c>
      <c r="O46">
        <f t="shared" si="3"/>
        <v>3.8725630125022991E+18</v>
      </c>
      <c r="R46">
        <v>500</v>
      </c>
      <c r="S46">
        <f>'Emission events'!AL46</f>
        <v>1.4234539253577183E+18</v>
      </c>
      <c r="T46">
        <f>'Emission events'!CN46</f>
        <v>3.662508220648761E+17</v>
      </c>
      <c r="U46">
        <f>'Emission events'!EP46</f>
        <v>9.4849336792373984E+16</v>
      </c>
      <c r="V46">
        <f>'Emission events'!GR46</f>
        <v>2.4752922622127716E+16</v>
      </c>
      <c r="W46">
        <f>'Emission events'!IT46</f>
        <v>6517939854848781</v>
      </c>
      <c r="X46">
        <f t="shared" si="4"/>
        <v>1.9158249466919447E+18</v>
      </c>
      <c r="AA46">
        <v>500</v>
      </c>
      <c r="AB46" s="7">
        <f>'Emission events'!AQ46</f>
        <v>0</v>
      </c>
      <c r="AC46" s="7">
        <f>'Emission events'!CS46</f>
        <v>0</v>
      </c>
      <c r="AD46" s="7">
        <f>'Emission events'!EU46</f>
        <v>0</v>
      </c>
      <c r="AE46" s="7">
        <f>'Emission events'!GW46</f>
        <v>0</v>
      </c>
      <c r="AF46" s="7">
        <f>'Emission events'!IY46</f>
        <v>0</v>
      </c>
      <c r="AG46">
        <f t="shared" si="5"/>
        <v>0</v>
      </c>
      <c r="AH46" s="7">
        <f t="shared" si="6"/>
        <v>5.7883879591942441E+18</v>
      </c>
      <c r="AJ46" s="1">
        <v>0.43</v>
      </c>
      <c r="AK46">
        <f t="shared" si="76"/>
        <v>29.943935820146777</v>
      </c>
      <c r="AL46">
        <f t="shared" si="76"/>
        <v>29.943000426857104</v>
      </c>
      <c r="AM46">
        <f t="shared" si="76"/>
        <v>29.942064057854203</v>
      </c>
      <c r="AN46">
        <f t="shared" si="76"/>
        <v>29.941126711560717</v>
      </c>
      <c r="AO46">
        <f t="shared" si="76"/>
        <v>29.940188386396738</v>
      </c>
      <c r="AP46">
        <f t="shared" si="76"/>
        <v>29.93924908077982</v>
      </c>
      <c r="AQ46">
        <f t="shared" si="76"/>
        <v>29.938308793124943</v>
      </c>
      <c r="AR46">
        <f t="shared" si="76"/>
        <v>29.937367521844539</v>
      </c>
      <c r="AS46">
        <f t="shared" si="76"/>
        <v>29.936425265348465</v>
      </c>
      <c r="AT46">
        <f t="shared" si="76"/>
        <v>29.935482022044006</v>
      </c>
      <c r="AU46">
        <f t="shared" si="77"/>
        <v>29.934537790335867</v>
      </c>
      <c r="AV46">
        <f t="shared" si="77"/>
        <v>29.933592568626189</v>
      </c>
      <c r="AW46">
        <f t="shared" si="77"/>
        <v>29.932646355314525</v>
      </c>
      <c r="AX46">
        <f t="shared" si="77"/>
        <v>29.931699148797826</v>
      </c>
      <c r="AY46">
        <f t="shared" si="77"/>
        <v>29.930750947470479</v>
      </c>
      <c r="AZ46">
        <f t="shared" si="77"/>
        <v>29.929801749724241</v>
      </c>
      <c r="BA46">
        <f t="shared" si="77"/>
        <v>29.928851553948309</v>
      </c>
      <c r="BB46">
        <f t="shared" si="77"/>
        <v>29.927900358529246</v>
      </c>
      <c r="BC46">
        <f t="shared" si="77"/>
        <v>29.926948161851005</v>
      </c>
      <c r="BD46">
        <f t="shared" si="77"/>
        <v>29.925994962294947</v>
      </c>
      <c r="BE46">
        <f t="shared" si="78"/>
        <v>29.925040758239806</v>
      </c>
      <c r="BF46">
        <f t="shared" si="78"/>
        <v>29.924085548061704</v>
      </c>
      <c r="BG46">
        <f t="shared" si="78"/>
        <v>29.92312933013411</v>
      </c>
      <c r="BH46">
        <f t="shared" si="78"/>
        <v>29.922172102827886</v>
      </c>
      <c r="BI46">
        <f t="shared" si="78"/>
        <v>29.921213864511273</v>
      </c>
      <c r="BJ46">
        <f t="shared" si="78"/>
        <v>29.920254613549844</v>
      </c>
      <c r="BK46">
        <f t="shared" si="78"/>
        <v>29.919294348306543</v>
      </c>
      <c r="BL46">
        <f t="shared" si="78"/>
        <v>29.918333067141674</v>
      </c>
      <c r="BM46">
        <f t="shared" si="78"/>
        <v>29.917370768412891</v>
      </c>
      <c r="BN46">
        <f t="shared" si="78"/>
        <v>29.916407450475173</v>
      </c>
      <c r="BO46">
        <f t="shared" si="79"/>
        <v>29.915443111680855</v>
      </c>
      <c r="BP46">
        <f t="shared" si="79"/>
        <v>29.914477750379614</v>
      </c>
      <c r="BQ46">
        <f t="shared" si="79"/>
        <v>29.913511364918445</v>
      </c>
      <c r="BR46">
        <f t="shared" si="79"/>
        <v>29.912543953641688</v>
      </c>
      <c r="BS46">
        <f t="shared" si="79"/>
        <v>29.911575514890984</v>
      </c>
      <c r="BT46">
        <f t="shared" si="79"/>
        <v>29.910606047005309</v>
      </c>
      <c r="BU46">
        <f t="shared" si="79"/>
        <v>29.909635548320942</v>
      </c>
      <c r="BV46">
        <f t="shared" si="79"/>
        <v>29.908664017171496</v>
      </c>
      <c r="BW46">
        <f t="shared" si="79"/>
        <v>29.907691451887857</v>
      </c>
      <c r="BX46">
        <f t="shared" si="79"/>
        <v>29.906717850798245</v>
      </c>
      <c r="BY46">
        <f t="shared" si="80"/>
        <v>29.905743212228156</v>
      </c>
      <c r="BZ46">
        <f t="shared" si="80"/>
        <v>29.904767534500376</v>
      </c>
      <c r="CA46">
        <f t="shared" si="80"/>
        <v>29.903790815935</v>
      </c>
      <c r="CB46">
        <f t="shared" si="80"/>
        <v>29.902813054849393</v>
      </c>
      <c r="CC46">
        <f t="shared" si="80"/>
        <v>29.901834249558203</v>
      </c>
      <c r="CD46">
        <f t="shared" si="80"/>
        <v>29.900854398373351</v>
      </c>
      <c r="CE46">
        <f t="shared" si="80"/>
        <v>29.899873499604034</v>
      </c>
      <c r="CF46">
        <f t="shared" si="80"/>
        <v>29.898891551556709</v>
      </c>
      <c r="CG46">
        <f t="shared" si="80"/>
        <v>29.897908552535107</v>
      </c>
      <c r="CH46">
        <f t="shared" si="80"/>
        <v>29.8969245008402</v>
      </c>
      <c r="CI46">
        <f t="shared" si="81"/>
        <v>29.895939394770224</v>
      </c>
      <c r="CJ46">
        <f t="shared" si="81"/>
        <v>29.894953232620665</v>
      </c>
      <c r="CK46">
        <f t="shared" si="81"/>
        <v>29.893966012684256</v>
      </c>
      <c r="CL46">
        <f t="shared" si="81"/>
        <v>29.892977733250948</v>
      </c>
      <c r="CM46">
        <f t="shared" si="81"/>
        <v>29.891988392607953</v>
      </c>
      <c r="CN46">
        <f t="shared" si="81"/>
        <v>29.890997989039715</v>
      </c>
      <c r="CO46">
        <f t="shared" si="81"/>
        <v>29.890006520827878</v>
      </c>
      <c r="CP46">
        <f t="shared" si="81"/>
        <v>29.889013986251335</v>
      </c>
      <c r="CQ46">
        <f t="shared" si="81"/>
        <v>29.888020383586188</v>
      </c>
      <c r="CR46">
        <f t="shared" si="81"/>
        <v>29.887025711105743</v>
      </c>
      <c r="CS46">
        <f t="shared" si="82"/>
        <v>29.886029967080518</v>
      </c>
      <c r="CT46">
        <f t="shared" si="82"/>
        <v>29.885033149778259</v>
      </c>
      <c r="CU46">
        <f t="shared" si="82"/>
        <v>29.884035257463871</v>
      </c>
      <c r="CV46">
        <f t="shared" si="82"/>
        <v>29.883036288399488</v>
      </c>
      <c r="CW46">
        <f t="shared" si="82"/>
        <v>29.882036240844414</v>
      </c>
      <c r="CX46">
        <f t="shared" si="82"/>
        <v>29.881035113055159</v>
      </c>
      <c r="CY46">
        <f t="shared" si="82"/>
        <v>29.880032903285386</v>
      </c>
      <c r="CZ46">
        <f t="shared" si="82"/>
        <v>29.879029609785956</v>
      </c>
      <c r="DA46">
        <f t="shared" si="82"/>
        <v>29.878025230804898</v>
      </c>
      <c r="DB46">
        <f t="shared" si="82"/>
        <v>29.877019764587406</v>
      </c>
      <c r="DC46">
        <f t="shared" si="83"/>
        <v>29.876013209375849</v>
      </c>
      <c r="DD46">
        <f t="shared" si="83"/>
        <v>29.875005563409729</v>
      </c>
      <c r="DE46">
        <f t="shared" si="83"/>
        <v>29.873996824925726</v>
      </c>
      <c r="DF46">
        <f t="shared" si="83"/>
        <v>29.872986992157664</v>
      </c>
      <c r="DG46">
        <f t="shared" si="83"/>
        <v>29.871976063336497</v>
      </c>
      <c r="DH46">
        <f t="shared" si="83"/>
        <v>29.870964036690346</v>
      </c>
      <c r="DI46">
        <f t="shared" si="83"/>
        <v>29.869950910444437</v>
      </c>
      <c r="DJ46">
        <f t="shared" si="83"/>
        <v>29.868936682821161</v>
      </c>
      <c r="DK46">
        <f t="shared" si="83"/>
        <v>29.867921352039996</v>
      </c>
      <c r="DL46">
        <f t="shared" si="83"/>
        <v>29.866904916317576</v>
      </c>
      <c r="DM46">
        <f t="shared" si="84"/>
        <v>29.865887373867633</v>
      </c>
      <c r="DN46">
        <f t="shared" si="84"/>
        <v>29.864868722901011</v>
      </c>
      <c r="DO46">
        <f t="shared" si="84"/>
        <v>29.863848961625678</v>
      </c>
      <c r="DP46">
        <f t="shared" si="84"/>
        <v>29.862828088246687</v>
      </c>
      <c r="DQ46">
        <f t="shared" si="84"/>
        <v>29.861806100966206</v>
      </c>
      <c r="DR46">
        <f t="shared" si="84"/>
        <v>29.86078299798347</v>
      </c>
      <c r="DS46">
        <f t="shared" si="84"/>
        <v>29.859758777494832</v>
      </c>
      <c r="DT46">
        <f t="shared" si="84"/>
        <v>29.858733437693708</v>
      </c>
      <c r="DU46">
        <f t="shared" si="84"/>
        <v>29.857706976770615</v>
      </c>
      <c r="DV46">
        <f t="shared" si="84"/>
        <v>29.856679392913126</v>
      </c>
      <c r="DW46">
        <f t="shared" si="85"/>
        <v>29.855650684305882</v>
      </c>
      <c r="DX46">
        <f t="shared" si="85"/>
        <v>29.854620849130608</v>
      </c>
      <c r="DY46">
        <f t="shared" si="85"/>
        <v>29.853589885566077</v>
      </c>
      <c r="DZ46">
        <f t="shared" si="85"/>
        <v>29.852557791788119</v>
      </c>
      <c r="EA46">
        <f t="shared" si="85"/>
        <v>29.851524565969612</v>
      </c>
      <c r="EB46">
        <f t="shared" si="85"/>
        <v>29.85049020628049</v>
      </c>
      <c r="EC46">
        <f t="shared" si="85"/>
        <v>29.84945471088772</v>
      </c>
      <c r="ED46">
        <f t="shared" si="85"/>
        <v>29.848418077955301</v>
      </c>
      <c r="EE46">
        <f t="shared" si="85"/>
        <v>29.847380305644286</v>
      </c>
      <c r="EF46">
        <f t="shared" si="85"/>
        <v>29.846341392112727</v>
      </c>
      <c r="EG46">
        <f t="shared" si="85"/>
        <v>29.845301335515714</v>
      </c>
      <c r="EI46">
        <f t="shared" si="24"/>
        <v>0.43</v>
      </c>
      <c r="EJ46">
        <f t="shared" si="74"/>
        <v>29.943935820146777</v>
      </c>
      <c r="EK46">
        <f t="shared" si="74"/>
        <v>29.611160956544783</v>
      </c>
      <c r="EL46">
        <f t="shared" si="74"/>
        <v>29.278385117229561</v>
      </c>
      <c r="EM46">
        <f t="shared" si="74"/>
        <v>28.945608300623753</v>
      </c>
      <c r="EN46">
        <f t="shared" si="74"/>
        <v>28.612830505147453</v>
      </c>
      <c r="EO46">
        <f t="shared" si="74"/>
        <v>28.280051729218215</v>
      </c>
      <c r="EP46">
        <f t="shared" si="74"/>
        <v>27.947271971251013</v>
      </c>
      <c r="EQ46">
        <f t="shared" si="74"/>
        <v>27.614491229658288</v>
      </c>
      <c r="ER46">
        <f t="shared" si="74"/>
        <v>27.281709502849893</v>
      </c>
      <c r="ES46">
        <f t="shared" si="74"/>
        <v>26.948926789233113</v>
      </c>
      <c r="ET46">
        <f t="shared" si="74"/>
        <v>26.616143087212652</v>
      </c>
      <c r="EU46">
        <f t="shared" si="74"/>
        <v>26.283358395190653</v>
      </c>
      <c r="EV46">
        <f t="shared" si="74"/>
        <v>25.950572711566668</v>
      </c>
      <c r="EW46">
        <f t="shared" si="74"/>
        <v>25.617786034737648</v>
      </c>
      <c r="EX46">
        <f t="shared" si="74"/>
        <v>25.284998363097976</v>
      </c>
      <c r="EY46">
        <f t="shared" si="72"/>
        <v>24.952209695039421</v>
      </c>
      <c r="EZ46">
        <f t="shared" si="72"/>
        <v>24.619420028951165</v>
      </c>
      <c r="FA46">
        <f t="shared" si="72"/>
        <v>24.286629363219781</v>
      </c>
      <c r="FB46">
        <f t="shared" si="72"/>
        <v>23.953837696229218</v>
      </c>
      <c r="FC46">
        <f t="shared" si="72"/>
        <v>23.621045026360839</v>
      </c>
      <c r="FD46">
        <f t="shared" si="72"/>
        <v>23.288251351993377</v>
      </c>
      <c r="FE46">
        <f t="shared" si="72"/>
        <v>22.955456671502954</v>
      </c>
      <c r="FF46">
        <f t="shared" si="72"/>
        <v>22.622660983263039</v>
      </c>
      <c r="FG46">
        <f t="shared" si="72"/>
        <v>22.289864285644491</v>
      </c>
      <c r="FH46">
        <f t="shared" si="72"/>
        <v>21.95706657701556</v>
      </c>
      <c r="FI46">
        <f t="shared" si="72"/>
        <v>21.624267855741806</v>
      </c>
      <c r="FJ46">
        <f t="shared" si="72"/>
        <v>21.291468120186188</v>
      </c>
      <c r="FK46">
        <f t="shared" si="72"/>
        <v>20.958667368708994</v>
      </c>
      <c r="FL46">
        <f t="shared" si="72"/>
        <v>20.62586559966789</v>
      </c>
      <c r="FM46">
        <f t="shared" si="72"/>
        <v>20.293062811417855</v>
      </c>
      <c r="FN46">
        <f t="shared" si="72"/>
        <v>19.960259002311211</v>
      </c>
      <c r="FO46">
        <f t="shared" si="45"/>
        <v>19.62745417069765</v>
      </c>
      <c r="FP46">
        <f t="shared" si="45"/>
        <v>19.29464831492416</v>
      </c>
      <c r="FQ46">
        <f t="shared" si="45"/>
        <v>18.961841433335081</v>
      </c>
      <c r="FR46">
        <f t="shared" si="45"/>
        <v>18.629033524272053</v>
      </c>
      <c r="FS46">
        <f t="shared" si="45"/>
        <v>18.296224586074061</v>
      </c>
      <c r="FT46">
        <f t="shared" si="45"/>
        <v>17.963414617077369</v>
      </c>
      <c r="FU46">
        <f t="shared" si="45"/>
        <v>17.630603615615605</v>
      </c>
      <c r="FV46">
        <f t="shared" si="45"/>
        <v>17.297791580019641</v>
      </c>
      <c r="FW46">
        <f t="shared" si="45"/>
        <v>16.964978508617708</v>
      </c>
      <c r="FX46">
        <f t="shared" si="45"/>
        <v>16.632164399735299</v>
      </c>
      <c r="FY46">
        <f t="shared" si="45"/>
        <v>16.299349251695197</v>
      </c>
      <c r="FZ46">
        <f t="shared" si="45"/>
        <v>15.966533062817501</v>
      </c>
      <c r="GA46">
        <f t="shared" si="45"/>
        <v>15.633715831419572</v>
      </c>
      <c r="GB46">
        <f t="shared" si="45"/>
        <v>15.300897555816059</v>
      </c>
      <c r="GC46">
        <f t="shared" si="45"/>
        <v>14.968078234318886</v>
      </c>
      <c r="GD46">
        <f t="shared" si="45"/>
        <v>14.635257865237246</v>
      </c>
      <c r="GE46">
        <f t="shared" si="69"/>
        <v>14.302436446877602</v>
      </c>
      <c r="GF46">
        <f t="shared" si="69"/>
        <v>13.969613977543679</v>
      </c>
      <c r="GG46">
        <f t="shared" si="69"/>
        <v>13.636790455536449</v>
      </c>
      <c r="GH46">
        <f t="shared" si="69"/>
        <v>13.303965879154152</v>
      </c>
      <c r="GI46">
        <f t="shared" si="69"/>
        <v>12.971140246692272</v>
      </c>
      <c r="GJ46">
        <f t="shared" si="69"/>
        <v>12.638313556443542</v>
      </c>
      <c r="GK46">
        <f t="shared" si="69"/>
        <v>12.305485806697909</v>
      </c>
      <c r="GL46">
        <f t="shared" si="69"/>
        <v>11.972656995742593</v>
      </c>
      <c r="GM46">
        <f t="shared" si="69"/>
        <v>11.639827121862034</v>
      </c>
      <c r="GN46">
        <f t="shared" si="69"/>
        <v>11.306996183337876</v>
      </c>
      <c r="GO46">
        <f t="shared" si="69"/>
        <v>10.974164178449016</v>
      </c>
      <c r="GP46">
        <f t="shared" si="69"/>
        <v>10.641331105471547</v>
      </c>
      <c r="GQ46">
        <f t="shared" si="69"/>
        <v>10.308496962678777</v>
      </c>
      <c r="GR46">
        <f t="shared" si="69"/>
        <v>9.9756617483412313</v>
      </c>
      <c r="GS46">
        <f t="shared" si="69"/>
        <v>9.6428254607266517</v>
      </c>
      <c r="GT46">
        <f t="shared" si="69"/>
        <v>9.309988098099943</v>
      </c>
      <c r="GU46">
        <f t="shared" si="75"/>
        <v>8.9771496587232384</v>
      </c>
      <c r="GV46">
        <f t="shared" si="75"/>
        <v>8.6443101408558398</v>
      </c>
      <c r="GW46">
        <f t="shared" si="75"/>
        <v>8.3114695427542635</v>
      </c>
      <c r="GX46">
        <f t="shared" si="75"/>
        <v>7.9786278626721696</v>
      </c>
      <c r="GY46">
        <f t="shared" si="75"/>
        <v>7.6457850988604186</v>
      </c>
      <c r="GZ46">
        <f t="shared" si="75"/>
        <v>7.3129412495670394</v>
      </c>
      <c r="HA46">
        <f t="shared" si="75"/>
        <v>6.9800963130372295</v>
      </c>
      <c r="HB46">
        <f t="shared" si="75"/>
        <v>6.6472502875133479</v>
      </c>
      <c r="HC46">
        <f t="shared" si="75"/>
        <v>6.3144031712349076</v>
      </c>
      <c r="HD46">
        <f t="shared" si="75"/>
        <v>5.9815549624385831</v>
      </c>
      <c r="HE46">
        <f t="shared" si="75"/>
        <v>5.6487056593581997</v>
      </c>
      <c r="HF46">
        <f t="shared" si="75"/>
        <v>5.315855260224712</v>
      </c>
      <c r="HG46">
        <f t="shared" si="70"/>
        <v>4.9830037632662396</v>
      </c>
      <c r="HH46">
        <f t="shared" si="70"/>
        <v>4.6501511667080067</v>
      </c>
      <c r="HI46">
        <f t="shared" si="70"/>
        <v>4.3172974687724093</v>
      </c>
      <c r="HJ46">
        <f t="shared" si="70"/>
        <v>3.9844426676789233</v>
      </c>
      <c r="HK46">
        <f t="shared" si="70"/>
        <v>3.6515867616441824</v>
      </c>
      <c r="HL46">
        <f t="shared" si="73"/>
        <v>3.3187297488819176</v>
      </c>
      <c r="HM46">
        <f t="shared" si="73"/>
        <v>2.9858716276029718</v>
      </c>
      <c r="HN46">
        <f t="shared" si="73"/>
        <v>2.6530123960153205</v>
      </c>
      <c r="HO46">
        <f t="shared" si="73"/>
        <v>2.3201520523240085</v>
      </c>
      <c r="HP46">
        <f t="shared" si="73"/>
        <v>1.9872905947312063</v>
      </c>
      <c r="HQ46">
        <f t="shared" si="73"/>
        <v>1.65442802143615</v>
      </c>
      <c r="HR46">
        <f t="shared" si="73"/>
        <v>1.3215643306351907</v>
      </c>
      <c r="HS46">
        <f t="shared" si="73"/>
        <v>0.9886995205217417</v>
      </c>
      <c r="HT46">
        <f t="shared" si="73"/>
        <v>0.65583358928632762</v>
      </c>
      <c r="HU46">
        <f t="shared" si="73"/>
        <v>0.32296653511651741</v>
      </c>
      <c r="HV46">
        <f t="shared" si="73"/>
        <v>9.9016438030474774E-3</v>
      </c>
      <c r="HW46">
        <f t="shared" si="73"/>
        <v>0.34277094929064233</v>
      </c>
      <c r="HX46">
        <f t="shared" si="73"/>
        <v>0.67564138316749833</v>
      </c>
      <c r="HY46">
        <f t="shared" si="73"/>
        <v>1.0085129472577776</v>
      </c>
      <c r="HZ46">
        <f t="shared" si="73"/>
        <v>1.3413856433886018</v>
      </c>
      <c r="IA46">
        <f t="shared" si="73"/>
        <v>1.6742594733900447</v>
      </c>
      <c r="IB46">
        <f t="shared" si="71"/>
        <v>2.007134439095136</v>
      </c>
      <c r="IC46">
        <f t="shared" si="71"/>
        <v>2.3400105423398756</v>
      </c>
      <c r="ID46">
        <f t="shared" si="71"/>
        <v>2.6728877849632156</v>
      </c>
      <c r="IE46">
        <f t="shared" si="71"/>
        <v>3.0057661688070922</v>
      </c>
      <c r="IF46">
        <f t="shared" si="71"/>
        <v>3.3386456957164299</v>
      </c>
      <c r="IG46">
        <f t="shared" si="26"/>
        <v>9.9016438030474774E-3</v>
      </c>
      <c r="IH46">
        <f t="shared" si="29"/>
        <v>91</v>
      </c>
      <c r="II46">
        <v>44</v>
      </c>
      <c r="IJ46">
        <f t="shared" si="27"/>
        <v>0.43</v>
      </c>
      <c r="IK46" cm="1">
        <f t="array" ref="IK46">INDEX($AK$3:$EG$102,II46,IH46)</f>
        <v>29.855650684305882</v>
      </c>
      <c r="IL46">
        <f t="shared" si="28"/>
        <v>12.837929794251529</v>
      </c>
    </row>
    <row r="47" spans="1:246" x14ac:dyDescent="0.25">
      <c r="I47">
        <v>505</v>
      </c>
      <c r="J47">
        <f>'Emission events'!AG47</f>
        <v>3.9975708037397053E+18</v>
      </c>
      <c r="K47">
        <f>'Emission events'!CI47</f>
        <v>1.2869626949132882E+18</v>
      </c>
      <c r="L47">
        <f>'Emission events'!EK47</f>
        <v>4.1301360544707526E+17</v>
      </c>
      <c r="M47">
        <f>'Emission events'!GM47</f>
        <v>1.3225505014602835E+17</v>
      </c>
      <c r="N47">
        <f>'Emission events'!IO47</f>
        <v>4.2281565078968168E+16</v>
      </c>
      <c r="O47">
        <f t="shared" si="3"/>
        <v>5.8720837193250652E+18</v>
      </c>
      <c r="R47">
        <v>505</v>
      </c>
      <c r="S47">
        <f>'Emission events'!AL47</f>
        <v>1.0523071751844019E+18</v>
      </c>
      <c r="T47">
        <f>'Emission events'!CN47</f>
        <v>2.7075577306037533E+17</v>
      </c>
      <c r="U47">
        <f>'Emission events'!EP47</f>
        <v>7.011862898408484E+16</v>
      </c>
      <c r="V47">
        <f>'Emission events'!GR47</f>
        <v>1.829892602635764E+16</v>
      </c>
      <c r="W47">
        <f>'Emission events'!IT47</f>
        <v>4818473400854262</v>
      </c>
      <c r="X47">
        <f t="shared" si="4"/>
        <v>1.416298976656074E+18</v>
      </c>
      <c r="AA47">
        <v>505</v>
      </c>
      <c r="AB47" s="7">
        <f>'Emission events'!AQ47</f>
        <v>0</v>
      </c>
      <c r="AC47" s="7">
        <f>'Emission events'!CS47</f>
        <v>0</v>
      </c>
      <c r="AD47" s="7">
        <f>'Emission events'!EU47</f>
        <v>0</v>
      </c>
      <c r="AE47" s="7">
        <f>'Emission events'!GW47</f>
        <v>0</v>
      </c>
      <c r="AF47" s="7">
        <f>'Emission events'!IY47</f>
        <v>0</v>
      </c>
      <c r="AG47">
        <f t="shared" si="5"/>
        <v>0</v>
      </c>
      <c r="AH47" s="7">
        <f t="shared" si="6"/>
        <v>7.2883826959811389E+18</v>
      </c>
      <c r="AJ47" s="1">
        <v>0.44</v>
      </c>
      <c r="AK47">
        <f t="shared" si="76"/>
        <v>29.734143450065883</v>
      </c>
      <c r="AL47">
        <f t="shared" si="76"/>
        <v>29.732976677836202</v>
      </c>
      <c r="AM47">
        <f t="shared" si="76"/>
        <v>29.731808555842985</v>
      </c>
      <c r="AN47">
        <f t="shared" si="76"/>
        <v>29.730639081904172</v>
      </c>
      <c r="AO47">
        <f t="shared" si="76"/>
        <v>29.729468253834199</v>
      </c>
      <c r="AP47">
        <f t="shared" si="76"/>
        <v>29.72829606944395</v>
      </c>
      <c r="AQ47">
        <f t="shared" si="76"/>
        <v>29.727122526540789</v>
      </c>
      <c r="AR47">
        <f t="shared" si="76"/>
        <v>29.725947622928516</v>
      </c>
      <c r="AS47">
        <f t="shared" si="76"/>
        <v>29.724771356407395</v>
      </c>
      <c r="AT47">
        <f t="shared" si="76"/>
        <v>29.723593724774133</v>
      </c>
      <c r="AU47">
        <f t="shared" si="77"/>
        <v>29.722414725821874</v>
      </c>
      <c r="AV47">
        <f t="shared" si="77"/>
        <v>29.721234357340176</v>
      </c>
      <c r="AW47">
        <f t="shared" si="77"/>
        <v>29.720052617115048</v>
      </c>
      <c r="AX47">
        <f t="shared" si="77"/>
        <v>29.718869502928914</v>
      </c>
      <c r="AY47">
        <f t="shared" si="77"/>
        <v>29.717685012560612</v>
      </c>
      <c r="AZ47">
        <f t="shared" si="77"/>
        <v>29.716499143785381</v>
      </c>
      <c r="BA47">
        <f t="shared" si="77"/>
        <v>29.715311894374871</v>
      </c>
      <c r="BB47">
        <f t="shared" si="77"/>
        <v>29.714123262097132</v>
      </c>
      <c r="BC47">
        <f t="shared" si="77"/>
        <v>29.712933244716595</v>
      </c>
      <c r="BD47">
        <f t="shared" si="77"/>
        <v>29.71174183999409</v>
      </c>
      <c r="BE47">
        <f t="shared" si="78"/>
        <v>29.710549045686825</v>
      </c>
      <c r="BF47">
        <f t="shared" si="78"/>
        <v>29.70935485954837</v>
      </c>
      <c r="BG47">
        <f t="shared" si="78"/>
        <v>29.70815927932868</v>
      </c>
      <c r="BH47">
        <f t="shared" si="78"/>
        <v>29.706962302774055</v>
      </c>
      <c r="BI47">
        <f t="shared" si="78"/>
        <v>29.705763927627164</v>
      </c>
      <c r="BJ47">
        <f t="shared" si="78"/>
        <v>29.704564151627029</v>
      </c>
      <c r="BK47">
        <f t="shared" si="78"/>
        <v>29.703362972509009</v>
      </c>
      <c r="BL47">
        <f t="shared" si="78"/>
        <v>29.702160388004813</v>
      </c>
      <c r="BM47">
        <f t="shared" si="78"/>
        <v>29.700956395842454</v>
      </c>
      <c r="BN47">
        <f t="shared" si="78"/>
        <v>29.699750993746314</v>
      </c>
      <c r="BO47">
        <f t="shared" si="79"/>
        <v>29.698544179437064</v>
      </c>
      <c r="BP47">
        <f t="shared" si="79"/>
        <v>29.697335950631697</v>
      </c>
      <c r="BQ47">
        <f t="shared" si="79"/>
        <v>29.696126305043535</v>
      </c>
      <c r="BR47">
        <f t="shared" si="79"/>
        <v>29.694915240382173</v>
      </c>
      <c r="BS47">
        <f t="shared" si="79"/>
        <v>29.693702754353534</v>
      </c>
      <c r="BT47">
        <f t="shared" si="79"/>
        <v>29.692488844659795</v>
      </c>
      <c r="BU47">
        <f t="shared" si="79"/>
        <v>29.691273508999462</v>
      </c>
      <c r="BV47">
        <f t="shared" si="79"/>
        <v>29.690056745067277</v>
      </c>
      <c r="BW47">
        <f t="shared" si="79"/>
        <v>29.688838550554291</v>
      </c>
      <c r="BX47">
        <f t="shared" si="79"/>
        <v>29.687618923147806</v>
      </c>
      <c r="BY47">
        <f t="shared" si="80"/>
        <v>29.686397860531393</v>
      </c>
      <c r="BZ47">
        <f t="shared" si="80"/>
        <v>29.685175360384854</v>
      </c>
      <c r="CA47">
        <f t="shared" si="80"/>
        <v>29.683951420384268</v>
      </c>
      <c r="CB47">
        <f t="shared" si="80"/>
        <v>29.682726038201949</v>
      </c>
      <c r="CC47">
        <f t="shared" si="80"/>
        <v>29.681499211506448</v>
      </c>
      <c r="CD47">
        <f t="shared" si="80"/>
        <v>29.680270937962547</v>
      </c>
      <c r="CE47">
        <f t="shared" si="80"/>
        <v>29.679041215231244</v>
      </c>
      <c r="CF47">
        <f t="shared" si="80"/>
        <v>29.677810040969771</v>
      </c>
      <c r="CG47">
        <f t="shared" si="80"/>
        <v>29.676577412831559</v>
      </c>
      <c r="CH47">
        <f t="shared" si="80"/>
        <v>29.675343328466251</v>
      </c>
      <c r="CI47">
        <f t="shared" si="81"/>
        <v>29.674107785519691</v>
      </c>
      <c r="CJ47">
        <f t="shared" si="81"/>
        <v>29.672870781633922</v>
      </c>
      <c r="CK47">
        <f t="shared" si="81"/>
        <v>29.671632314447166</v>
      </c>
      <c r="CL47">
        <f t="shared" si="81"/>
        <v>29.670392381593828</v>
      </c>
      <c r="CM47">
        <f t="shared" si="81"/>
        <v>29.669150980704501</v>
      </c>
      <c r="CN47">
        <f t="shared" si="81"/>
        <v>29.667908109405928</v>
      </c>
      <c r="CO47">
        <f t="shared" si="81"/>
        <v>29.666663765321033</v>
      </c>
      <c r="CP47">
        <f t="shared" si="81"/>
        <v>29.665417946068885</v>
      </c>
      <c r="CQ47">
        <f t="shared" si="81"/>
        <v>29.664170649264712</v>
      </c>
      <c r="CR47">
        <f t="shared" si="81"/>
        <v>29.662921872519885</v>
      </c>
      <c r="CS47">
        <f t="shared" si="82"/>
        <v>29.661671613441907</v>
      </c>
      <c r="CT47">
        <f t="shared" si="82"/>
        <v>29.660419869634421</v>
      </c>
      <c r="CU47">
        <f t="shared" si="82"/>
        <v>29.659166638697183</v>
      </c>
      <c r="CV47">
        <f t="shared" si="82"/>
        <v>29.657911918226102</v>
      </c>
      <c r="CW47">
        <f t="shared" si="82"/>
        <v>29.656655705813158</v>
      </c>
      <c r="CX47">
        <f t="shared" si="82"/>
        <v>29.655397999046464</v>
      </c>
      <c r="CY47">
        <f t="shared" si="82"/>
        <v>29.654138795510228</v>
      </c>
      <c r="CZ47">
        <f t="shared" si="82"/>
        <v>29.652878092784754</v>
      </c>
      <c r="DA47">
        <f t="shared" si="82"/>
        <v>29.651615888446429</v>
      </c>
      <c r="DB47">
        <f t="shared" si="82"/>
        <v>29.650352180067721</v>
      </c>
      <c r="DC47">
        <f t="shared" si="83"/>
        <v>29.649086965217187</v>
      </c>
      <c r="DD47">
        <f t="shared" si="83"/>
        <v>29.647820241459446</v>
      </c>
      <c r="DE47">
        <f t="shared" si="83"/>
        <v>29.646552006355169</v>
      </c>
      <c r="DF47">
        <f t="shared" si="83"/>
        <v>29.645282257461101</v>
      </c>
      <c r="DG47">
        <f t="shared" si="83"/>
        <v>29.644010992330021</v>
      </c>
      <c r="DH47">
        <f t="shared" si="83"/>
        <v>29.64273820851076</v>
      </c>
      <c r="DI47">
        <f t="shared" si="83"/>
        <v>29.641463903548196</v>
      </c>
      <c r="DJ47">
        <f t="shared" si="83"/>
        <v>29.640188074983229</v>
      </c>
      <c r="DK47">
        <f t="shared" si="83"/>
        <v>29.638910720352769</v>
      </c>
      <c r="DL47">
        <f t="shared" si="83"/>
        <v>29.637631837189758</v>
      </c>
      <c r="DM47">
        <f t="shared" si="84"/>
        <v>29.636351423023164</v>
      </c>
      <c r="DN47">
        <f t="shared" si="84"/>
        <v>29.635069475377939</v>
      </c>
      <c r="DO47">
        <f t="shared" si="84"/>
        <v>29.633785991775042</v>
      </c>
      <c r="DP47">
        <f t="shared" si="84"/>
        <v>29.632500969731417</v>
      </c>
      <c r="DQ47">
        <f t="shared" si="84"/>
        <v>29.631214406760012</v>
      </c>
      <c r="DR47">
        <f t="shared" si="84"/>
        <v>29.629926300369736</v>
      </c>
      <c r="DS47">
        <f t="shared" si="84"/>
        <v>29.62863664806547</v>
      </c>
      <c r="DT47">
        <f t="shared" si="84"/>
        <v>29.627345447348073</v>
      </c>
      <c r="DU47">
        <f t="shared" si="84"/>
        <v>29.626052695714368</v>
      </c>
      <c r="DV47">
        <f t="shared" si="84"/>
        <v>29.624758390657121</v>
      </c>
      <c r="DW47">
        <f t="shared" si="85"/>
        <v>29.623462529665034</v>
      </c>
      <c r="DX47">
        <f t="shared" si="85"/>
        <v>29.622165110222774</v>
      </c>
      <c r="DY47">
        <f t="shared" si="85"/>
        <v>29.620866129810921</v>
      </c>
      <c r="DZ47">
        <f t="shared" si="85"/>
        <v>29.619565585905995</v>
      </c>
      <c r="EA47">
        <f t="shared" si="85"/>
        <v>29.618263475980434</v>
      </c>
      <c r="EB47">
        <f t="shared" si="85"/>
        <v>29.616959797502581</v>
      </c>
      <c r="EC47">
        <f t="shared" si="85"/>
        <v>29.615654547936703</v>
      </c>
      <c r="ED47">
        <f t="shared" si="85"/>
        <v>29.614347724742952</v>
      </c>
      <c r="EE47">
        <f t="shared" si="85"/>
        <v>29.613039325377382</v>
      </c>
      <c r="EF47">
        <f t="shared" si="85"/>
        <v>29.611729347291931</v>
      </c>
      <c r="EG47">
        <f t="shared" si="85"/>
        <v>29.610417787934413</v>
      </c>
      <c r="EI47">
        <f t="shared" si="24"/>
        <v>0.44</v>
      </c>
      <c r="EJ47">
        <f t="shared" si="74"/>
        <v>29.734143450065883</v>
      </c>
      <c r="EK47">
        <f t="shared" si="74"/>
        <v>29.401137207523881</v>
      </c>
      <c r="EL47">
        <f t="shared" si="74"/>
        <v>29.068129615218343</v>
      </c>
      <c r="EM47">
        <f t="shared" si="74"/>
        <v>28.735120670967209</v>
      </c>
      <c r="EN47">
        <f t="shared" si="74"/>
        <v>28.402110372584914</v>
      </c>
      <c r="EO47">
        <f t="shared" si="74"/>
        <v>28.069098717882341</v>
      </c>
      <c r="EP47">
        <f t="shared" si="74"/>
        <v>27.736085704666859</v>
      </c>
      <c r="EQ47">
        <f t="shared" si="74"/>
        <v>27.403071330742264</v>
      </c>
      <c r="ER47">
        <f t="shared" si="74"/>
        <v>27.070055593908823</v>
      </c>
      <c r="ES47">
        <f t="shared" si="74"/>
        <v>26.73703849196324</v>
      </c>
      <c r="ET47">
        <f t="shared" si="74"/>
        <v>26.40402002269866</v>
      </c>
      <c r="EU47">
        <f t="shared" si="74"/>
        <v>26.071000183904641</v>
      </c>
      <c r="EV47">
        <f t="shared" si="74"/>
        <v>25.737978973367191</v>
      </c>
      <c r="EW47">
        <f t="shared" si="74"/>
        <v>25.404956388868737</v>
      </c>
      <c r="EX47">
        <f t="shared" si="74"/>
        <v>25.071932428188113</v>
      </c>
      <c r="EY47">
        <f t="shared" si="72"/>
        <v>24.738907089100557</v>
      </c>
      <c r="EZ47">
        <f t="shared" si="72"/>
        <v>24.405880369377726</v>
      </c>
      <c r="FA47">
        <f t="shared" si="72"/>
        <v>24.072852266787667</v>
      </c>
      <c r="FB47">
        <f t="shared" si="72"/>
        <v>23.739822779094808</v>
      </c>
      <c r="FC47">
        <f t="shared" si="72"/>
        <v>23.406791904059983</v>
      </c>
      <c r="FD47">
        <f t="shared" si="72"/>
        <v>23.073759639440397</v>
      </c>
      <c r="FE47">
        <f t="shared" si="72"/>
        <v>22.74072598298962</v>
      </c>
      <c r="FF47">
        <f t="shared" si="72"/>
        <v>22.407690932457609</v>
      </c>
      <c r="FG47">
        <f t="shared" si="72"/>
        <v>22.074654485590663</v>
      </c>
      <c r="FH47">
        <f t="shared" si="72"/>
        <v>21.741616640131451</v>
      </c>
      <c r="FI47">
        <f t="shared" si="72"/>
        <v>21.408577393818994</v>
      </c>
      <c r="FJ47">
        <f t="shared" si="72"/>
        <v>21.07553674438865</v>
      </c>
      <c r="FK47">
        <f t="shared" si="72"/>
        <v>20.742494689572133</v>
      </c>
      <c r="FL47">
        <f t="shared" si="72"/>
        <v>20.409451227097453</v>
      </c>
      <c r="FM47">
        <f t="shared" si="72"/>
        <v>20.076406354688991</v>
      </c>
      <c r="FN47">
        <f t="shared" si="72"/>
        <v>19.743360070067421</v>
      </c>
      <c r="FO47">
        <f t="shared" si="45"/>
        <v>19.410312370949732</v>
      </c>
      <c r="FP47">
        <f t="shared" si="45"/>
        <v>19.077263255049246</v>
      </c>
      <c r="FQ47">
        <f t="shared" si="45"/>
        <v>18.744212720075566</v>
      </c>
      <c r="FR47">
        <f t="shared" si="45"/>
        <v>18.411160763734607</v>
      </c>
      <c r="FS47">
        <f t="shared" si="45"/>
        <v>18.078107383728543</v>
      </c>
      <c r="FT47">
        <f t="shared" si="45"/>
        <v>17.745052577755892</v>
      </c>
      <c r="FU47">
        <f t="shared" si="45"/>
        <v>17.411996343511383</v>
      </c>
      <c r="FV47">
        <f t="shared" si="45"/>
        <v>17.078938678686075</v>
      </c>
      <c r="FW47">
        <f t="shared" si="45"/>
        <v>16.745879580967269</v>
      </c>
      <c r="FX47">
        <f t="shared" si="45"/>
        <v>16.412819048038536</v>
      </c>
      <c r="FY47">
        <f t="shared" si="45"/>
        <v>16.079757077579675</v>
      </c>
      <c r="FZ47">
        <f t="shared" si="45"/>
        <v>15.746693667266769</v>
      </c>
      <c r="GA47">
        <f t="shared" si="45"/>
        <v>15.413628814772128</v>
      </c>
      <c r="GB47">
        <f t="shared" si="45"/>
        <v>15.080562517764305</v>
      </c>
      <c r="GC47">
        <f t="shared" si="45"/>
        <v>14.747494773908082</v>
      </c>
      <c r="GD47">
        <f t="shared" si="45"/>
        <v>14.414425580864457</v>
      </c>
      <c r="GE47">
        <f t="shared" si="69"/>
        <v>14.081354936290664</v>
      </c>
      <c r="GF47">
        <f t="shared" si="69"/>
        <v>13.748282837840131</v>
      </c>
      <c r="GG47">
        <f t="shared" si="69"/>
        <v>13.4152092831625</v>
      </c>
      <c r="GH47">
        <f t="shared" si="69"/>
        <v>13.082134269903619</v>
      </c>
      <c r="GI47">
        <f t="shared" si="69"/>
        <v>12.749057795705529</v>
      </c>
      <c r="GJ47">
        <f t="shared" si="69"/>
        <v>12.415979858206452</v>
      </c>
      <c r="GK47">
        <f t="shared" si="69"/>
        <v>12.082900455040789</v>
      </c>
      <c r="GL47">
        <f t="shared" si="69"/>
        <v>11.749819583839141</v>
      </c>
      <c r="GM47">
        <f t="shared" si="69"/>
        <v>11.416737242228248</v>
      </c>
      <c r="GN47">
        <f t="shared" si="69"/>
        <v>11.083653427831031</v>
      </c>
      <c r="GO47">
        <f t="shared" si="69"/>
        <v>10.750568138266566</v>
      </c>
      <c r="GP47">
        <f t="shared" si="69"/>
        <v>10.417481371150071</v>
      </c>
      <c r="GQ47">
        <f t="shared" si="69"/>
        <v>10.084393124092919</v>
      </c>
      <c r="GR47">
        <f t="shared" si="69"/>
        <v>9.7513033947026209</v>
      </c>
      <c r="GS47">
        <f t="shared" si="69"/>
        <v>9.4182121805828132</v>
      </c>
      <c r="GT47">
        <f t="shared" si="69"/>
        <v>9.0851194793332546</v>
      </c>
      <c r="GU47">
        <f t="shared" si="75"/>
        <v>8.7520252885498522</v>
      </c>
      <c r="GV47">
        <f t="shared" si="75"/>
        <v>8.4189296058245837</v>
      </c>
      <c r="GW47">
        <f t="shared" si="75"/>
        <v>8.0858324287455687</v>
      </c>
      <c r="GX47">
        <f t="shared" si="75"/>
        <v>7.7527337548970117</v>
      </c>
      <c r="GY47">
        <f t="shared" si="75"/>
        <v>7.4196335818592161</v>
      </c>
      <c r="GZ47">
        <f t="shared" si="75"/>
        <v>7.0865319072085704</v>
      </c>
      <c r="HA47">
        <f t="shared" si="75"/>
        <v>6.7534287285175445</v>
      </c>
      <c r="HB47">
        <f t="shared" si="75"/>
        <v>6.420324043354686</v>
      </c>
      <c r="HC47">
        <f t="shared" si="75"/>
        <v>6.0872178492846238</v>
      </c>
      <c r="HD47">
        <f t="shared" si="75"/>
        <v>5.7541101438680258</v>
      </c>
      <c r="HE47">
        <f t="shared" si="75"/>
        <v>5.4210009246616373</v>
      </c>
      <c r="HF47">
        <f t="shared" si="75"/>
        <v>5.0878901892182355</v>
      </c>
      <c r="HG47">
        <f t="shared" si="70"/>
        <v>4.7547779350866541</v>
      </c>
      <c r="HH47">
        <f t="shared" si="70"/>
        <v>4.4216641598117654</v>
      </c>
      <c r="HI47">
        <f t="shared" si="70"/>
        <v>4.0885488609344769</v>
      </c>
      <c r="HJ47">
        <f t="shared" si="70"/>
        <v>3.7554320359916957</v>
      </c>
      <c r="HK47">
        <f t="shared" si="70"/>
        <v>3.4223136825163643</v>
      </c>
      <c r="HL47">
        <f t="shared" si="73"/>
        <v>3.0891937980374493</v>
      </c>
      <c r="HM47">
        <f t="shared" si="73"/>
        <v>2.7560723800798996</v>
      </c>
      <c r="HN47">
        <f t="shared" si="73"/>
        <v>2.4229494261646849</v>
      </c>
      <c r="HO47">
        <f t="shared" si="73"/>
        <v>2.0898249338087389</v>
      </c>
      <c r="HP47">
        <f t="shared" si="73"/>
        <v>1.7566989005250129</v>
      </c>
      <c r="HQ47">
        <f t="shared" si="73"/>
        <v>1.423571323822415</v>
      </c>
      <c r="HR47">
        <f t="shared" si="73"/>
        <v>1.0904422012058284</v>
      </c>
      <c r="HS47">
        <f t="shared" si="73"/>
        <v>0.75731153017610708</v>
      </c>
      <c r="HT47">
        <f t="shared" si="73"/>
        <v>0.42417930823008021</v>
      </c>
      <c r="HU47">
        <f t="shared" si="73"/>
        <v>9.1045532860512424E-2</v>
      </c>
      <c r="HV47">
        <f t="shared" si="73"/>
        <v>0.24208979844389589</v>
      </c>
      <c r="HW47">
        <f t="shared" si="73"/>
        <v>0.57522668819847667</v>
      </c>
      <c r="HX47">
        <f t="shared" si="73"/>
        <v>0.90836513892265458</v>
      </c>
      <c r="HY47">
        <f t="shared" si="73"/>
        <v>1.2415051531399008</v>
      </c>
      <c r="HZ47">
        <f t="shared" si="73"/>
        <v>1.5746467333777794</v>
      </c>
      <c r="IA47">
        <f t="shared" si="73"/>
        <v>1.907789882167954</v>
      </c>
      <c r="IB47">
        <f t="shared" si="71"/>
        <v>2.2409346020461527</v>
      </c>
      <c r="IC47">
        <f t="shared" si="71"/>
        <v>2.5740808955522247</v>
      </c>
      <c r="ID47">
        <f t="shared" si="71"/>
        <v>2.9072287652301192</v>
      </c>
      <c r="IE47">
        <f t="shared" si="71"/>
        <v>3.2403782136278885</v>
      </c>
      <c r="IF47">
        <f t="shared" si="71"/>
        <v>3.573529243297731</v>
      </c>
      <c r="IG47">
        <f t="shared" si="26"/>
        <v>9.1045532860512424E-2</v>
      </c>
      <c r="IH47">
        <f t="shared" si="29"/>
        <v>90</v>
      </c>
      <c r="II47">
        <v>45</v>
      </c>
      <c r="IJ47">
        <f t="shared" si="27"/>
        <v>0.44</v>
      </c>
      <c r="IK47" cm="1">
        <f t="array" ref="IK47">INDEX($AK$3:$EG$102,II47,IH47)</f>
        <v>29.624758390657121</v>
      </c>
      <c r="IL47">
        <f t="shared" si="28"/>
        <v>13.034893691889133</v>
      </c>
    </row>
    <row r="48" spans="1:246" x14ac:dyDescent="0.25">
      <c r="I48">
        <v>510</v>
      </c>
      <c r="J48">
        <f>'Emission events'!AG48</f>
        <v>5.6918014847351429E+18</v>
      </c>
      <c r="K48">
        <f>'Emission events'!CI48</f>
        <v>1.8323968573248458E+18</v>
      </c>
      <c r="L48">
        <f>'Emission events'!EK48</f>
        <v>5.8805498841954842E+17</v>
      </c>
      <c r="M48">
        <f>'Emission events'!GM48</f>
        <v>1.8830673119802486E+17</v>
      </c>
      <c r="N48">
        <f>'Emission events'!IO48</f>
        <v>6.0201128812593392E+16</v>
      </c>
      <c r="O48">
        <f t="shared" si="3"/>
        <v>8.360761190490155E+18</v>
      </c>
      <c r="R48">
        <v>510</v>
      </c>
      <c r="S48">
        <f>'Emission events'!AL48</f>
        <v>5.3013550698387808E+17</v>
      </c>
      <c r="T48">
        <f>'Emission events'!CN48</f>
        <v>1.3640242355567043E+17</v>
      </c>
      <c r="U48">
        <f>'Emission events'!EP48</f>
        <v>3.5324642653869892E+16</v>
      </c>
      <c r="V48">
        <f>'Emission events'!GR48</f>
        <v>9218705958688954</v>
      </c>
      <c r="W48">
        <f>'Emission events'!IT48</f>
        <v>2427469753594120.5</v>
      </c>
      <c r="X48">
        <f t="shared" si="4"/>
        <v>7.135087489057015E+17</v>
      </c>
      <c r="AA48">
        <v>510</v>
      </c>
      <c r="AB48" s="7">
        <f>'Emission events'!AQ48</f>
        <v>0</v>
      </c>
      <c r="AC48" s="7">
        <f>'Emission events'!CS48</f>
        <v>0</v>
      </c>
      <c r="AD48" s="7">
        <f>'Emission events'!EU48</f>
        <v>0</v>
      </c>
      <c r="AE48" s="7">
        <f>'Emission events'!GW48</f>
        <v>0</v>
      </c>
      <c r="AF48" s="7">
        <f>'Emission events'!IY48</f>
        <v>0</v>
      </c>
      <c r="AG48">
        <f t="shared" si="5"/>
        <v>0</v>
      </c>
      <c r="AH48" s="7">
        <f t="shared" si="6"/>
        <v>9.0742699393958564E+18</v>
      </c>
      <c r="AJ48" s="1">
        <v>0.45</v>
      </c>
      <c r="AK48">
        <f t="shared" si="76"/>
        <v>29.469482280416166</v>
      </c>
      <c r="AL48">
        <f t="shared" si="76"/>
        <v>29.467995427606034</v>
      </c>
      <c r="AM48">
        <f t="shared" si="76"/>
        <v>29.466506707585786</v>
      </c>
      <c r="AN48">
        <f t="shared" si="76"/>
        <v>29.465016117336852</v>
      </c>
      <c r="AO48">
        <f t="shared" si="76"/>
        <v>29.463523653835804</v>
      </c>
      <c r="AP48">
        <f t="shared" si="76"/>
        <v>29.462029314054316</v>
      </c>
      <c r="AQ48">
        <f t="shared" si="76"/>
        <v>29.460533094959157</v>
      </c>
      <c r="AR48">
        <f t="shared" si="76"/>
        <v>29.459034993512223</v>
      </c>
      <c r="AS48">
        <f t="shared" si="76"/>
        <v>29.457535006670458</v>
      </c>
      <c r="AT48">
        <f t="shared" si="76"/>
        <v>29.456033131385926</v>
      </c>
      <c r="AU48">
        <f t="shared" si="77"/>
        <v>29.45452936460574</v>
      </c>
      <c r="AV48">
        <f t="shared" si="77"/>
        <v>29.453023703272073</v>
      </c>
      <c r="AW48">
        <f t="shared" si="77"/>
        <v>29.45151614432217</v>
      </c>
      <c r="AX48">
        <f t="shared" si="77"/>
        <v>29.450006684688319</v>
      </c>
      <c r="AY48">
        <f t="shared" si="77"/>
        <v>29.448495321297855</v>
      </c>
      <c r="AZ48">
        <f t="shared" si="77"/>
        <v>29.446982051073128</v>
      </c>
      <c r="BA48">
        <f t="shared" si="77"/>
        <v>29.445466870931533</v>
      </c>
      <c r="BB48">
        <f t="shared" si="77"/>
        <v>29.443949777785466</v>
      </c>
      <c r="BC48">
        <f t="shared" si="77"/>
        <v>29.442430768542348</v>
      </c>
      <c r="BD48">
        <f t="shared" si="77"/>
        <v>29.440909840104577</v>
      </c>
      <c r="BE48">
        <f t="shared" si="78"/>
        <v>29.43938698936957</v>
      </c>
      <c r="BF48">
        <f t="shared" si="78"/>
        <v>29.43786221322971</v>
      </c>
      <c r="BG48">
        <f t="shared" si="78"/>
        <v>29.436335508572363</v>
      </c>
      <c r="BH48">
        <f t="shared" si="78"/>
        <v>29.434806872279857</v>
      </c>
      <c r="BI48">
        <f t="shared" si="78"/>
        <v>29.433276301229483</v>
      </c>
      <c r="BJ48">
        <f t="shared" si="78"/>
        <v>29.431743792293496</v>
      </c>
      <c r="BK48">
        <f t="shared" si="78"/>
        <v>29.430209342339076</v>
      </c>
      <c r="BL48">
        <f t="shared" si="78"/>
        <v>29.428672948228346</v>
      </c>
      <c r="BM48">
        <f t="shared" si="78"/>
        <v>29.427134606818363</v>
      </c>
      <c r="BN48">
        <f t="shared" si="78"/>
        <v>29.425594314961099</v>
      </c>
      <c r="BO48">
        <f t="shared" si="79"/>
        <v>29.424052069503421</v>
      </c>
      <c r="BP48">
        <f t="shared" si="79"/>
        <v>29.42250786728712</v>
      </c>
      <c r="BQ48">
        <f t="shared" si="79"/>
        <v>29.420961705148873</v>
      </c>
      <c r="BR48">
        <f t="shared" si="79"/>
        <v>29.419413579920249</v>
      </c>
      <c r="BS48">
        <f t="shared" si="79"/>
        <v>29.417863488427685</v>
      </c>
      <c r="BT48">
        <f t="shared" si="79"/>
        <v>29.416311427492488</v>
      </c>
      <c r="BU48">
        <f t="shared" si="79"/>
        <v>29.414757393930834</v>
      </c>
      <c r="BV48">
        <f t="shared" si="79"/>
        <v>29.413201384553751</v>
      </c>
      <c r="BW48">
        <f t="shared" si="79"/>
        <v>29.411643396167108</v>
      </c>
      <c r="BX48">
        <f t="shared" si="79"/>
        <v>29.410083425571614</v>
      </c>
      <c r="BY48">
        <f t="shared" si="80"/>
        <v>29.4085214695628</v>
      </c>
      <c r="BZ48">
        <f t="shared" si="80"/>
        <v>29.40695752493102</v>
      </c>
      <c r="CA48">
        <f t="shared" si="80"/>
        <v>29.405391588461438</v>
      </c>
      <c r="CB48">
        <f t="shared" si="80"/>
        <v>29.403823656934019</v>
      </c>
      <c r="CC48">
        <f t="shared" si="80"/>
        <v>29.40225372712354</v>
      </c>
      <c r="CD48">
        <f t="shared" si="80"/>
        <v>29.400681795799532</v>
      </c>
      <c r="CE48">
        <f t="shared" si="80"/>
        <v>29.399107859726332</v>
      </c>
      <c r="CF48">
        <f t="shared" si="80"/>
        <v>29.397531915663038</v>
      </c>
      <c r="CG48">
        <f t="shared" si="80"/>
        <v>29.395953960363499</v>
      </c>
      <c r="CH48">
        <f t="shared" si="80"/>
        <v>29.394373990576327</v>
      </c>
      <c r="CI48">
        <f t="shared" si="81"/>
        <v>29.392792003044867</v>
      </c>
      <c r="CJ48">
        <f t="shared" si="81"/>
        <v>29.391207994507212</v>
      </c>
      <c r="CK48">
        <f t="shared" si="81"/>
        <v>29.389621961696186</v>
      </c>
      <c r="CL48">
        <f t="shared" si="81"/>
        <v>29.388033901339298</v>
      </c>
      <c r="CM48">
        <f t="shared" si="81"/>
        <v>29.38644381015882</v>
      </c>
      <c r="CN48">
        <f t="shared" si="81"/>
        <v>29.384851684871666</v>
      </c>
      <c r="CO48">
        <f t="shared" si="81"/>
        <v>29.383257522189492</v>
      </c>
      <c r="CP48">
        <f t="shared" si="81"/>
        <v>29.381661318818605</v>
      </c>
      <c r="CQ48">
        <f t="shared" si="81"/>
        <v>29.380063071460011</v>
      </c>
      <c r="CR48">
        <f t="shared" si="81"/>
        <v>29.378462776809364</v>
      </c>
      <c r="CS48">
        <f t="shared" si="82"/>
        <v>29.376860431556992</v>
      </c>
      <c r="CT48">
        <f t="shared" si="82"/>
        <v>29.375256032387853</v>
      </c>
      <c r="CU48">
        <f t="shared" si="82"/>
        <v>29.37364957598156</v>
      </c>
      <c r="CV48">
        <f t="shared" si="82"/>
        <v>29.372041059012368</v>
      </c>
      <c r="CW48">
        <f t="shared" si="82"/>
        <v>29.370430478149132</v>
      </c>
      <c r="CX48">
        <f t="shared" si="82"/>
        <v>29.368817830055338</v>
      </c>
      <c r="CY48">
        <f t="shared" si="82"/>
        <v>29.367203111389063</v>
      </c>
      <c r="CZ48">
        <f t="shared" si="82"/>
        <v>29.365586318803008</v>
      </c>
      <c r="DA48">
        <f t="shared" si="82"/>
        <v>29.363967448944432</v>
      </c>
      <c r="DB48">
        <f t="shared" si="82"/>
        <v>29.362346498455199</v>
      </c>
      <c r="DC48">
        <f t="shared" si="83"/>
        <v>29.360723463971727</v>
      </c>
      <c r="DD48">
        <f t="shared" si="83"/>
        <v>29.359098342125009</v>
      </c>
      <c r="DE48">
        <f t="shared" si="83"/>
        <v>29.357471129540578</v>
      </c>
      <c r="DF48">
        <f t="shared" si="83"/>
        <v>29.355841822838521</v>
      </c>
      <c r="DG48">
        <f t="shared" si="83"/>
        <v>29.354210418633464</v>
      </c>
      <c r="DH48">
        <f t="shared" si="83"/>
        <v>29.352576913534548</v>
      </c>
      <c r="DI48">
        <f t="shared" si="83"/>
        <v>29.350941304145444</v>
      </c>
      <c r="DJ48">
        <f t="shared" si="83"/>
        <v>29.349303587064327</v>
      </c>
      <c r="DK48">
        <f t="shared" si="83"/>
        <v>29.347663758883879</v>
      </c>
      <c r="DL48">
        <f t="shared" si="83"/>
        <v>29.346021816191264</v>
      </c>
      <c r="DM48">
        <f t="shared" si="84"/>
        <v>29.344377755568129</v>
      </c>
      <c r="DN48">
        <f t="shared" si="84"/>
        <v>29.342731573590601</v>
      </c>
      <c r="DO48">
        <f t="shared" si="84"/>
        <v>29.341083266829276</v>
      </c>
      <c r="DP48">
        <f t="shared" si="84"/>
        <v>29.339432831849198</v>
      </c>
      <c r="DQ48">
        <f t="shared" si="84"/>
        <v>29.337780265209858</v>
      </c>
      <c r="DR48">
        <f t="shared" si="84"/>
        <v>29.336125563465181</v>
      </c>
      <c r="DS48">
        <f t="shared" si="84"/>
        <v>29.334468723163539</v>
      </c>
      <c r="DT48">
        <f t="shared" si="84"/>
        <v>29.332809740847701</v>
      </c>
      <c r="DU48">
        <f t="shared" si="84"/>
        <v>29.331148613054857</v>
      </c>
      <c r="DV48">
        <f t="shared" si="84"/>
        <v>29.329485336316615</v>
      </c>
      <c r="DW48">
        <f t="shared" si="85"/>
        <v>29.327819907158958</v>
      </c>
      <c r="DX48">
        <f t="shared" si="85"/>
        <v>29.326152322102235</v>
      </c>
      <c r="DY48">
        <f t="shared" si="85"/>
        <v>29.324482577661211</v>
      </c>
      <c r="DZ48">
        <f t="shared" si="85"/>
        <v>29.322810670344989</v>
      </c>
      <c r="EA48">
        <f t="shared" si="85"/>
        <v>29.321136596657038</v>
      </c>
      <c r="EB48">
        <f t="shared" si="85"/>
        <v>29.319460353095174</v>
      </c>
      <c r="EC48">
        <f t="shared" si="85"/>
        <v>29.31778193615154</v>
      </c>
      <c r="ED48">
        <f t="shared" si="85"/>
        <v>29.316101342312628</v>
      </c>
      <c r="EE48">
        <f t="shared" si="85"/>
        <v>29.314418568059239</v>
      </c>
      <c r="EF48">
        <f t="shared" si="85"/>
        <v>29.312733609866477</v>
      </c>
      <c r="EG48">
        <f t="shared" si="85"/>
        <v>29.31104646420377</v>
      </c>
      <c r="EI48">
        <f t="shared" si="24"/>
        <v>0.45</v>
      </c>
      <c r="EJ48">
        <f t="shared" si="74"/>
        <v>29.469482280416166</v>
      </c>
      <c r="EK48">
        <f t="shared" si="74"/>
        <v>29.136155957293713</v>
      </c>
      <c r="EL48">
        <f t="shared" si="74"/>
        <v>28.802827766961144</v>
      </c>
      <c r="EM48">
        <f t="shared" si="74"/>
        <v>28.469497706399888</v>
      </c>
      <c r="EN48">
        <f t="shared" si="74"/>
        <v>28.136165772586519</v>
      </c>
      <c r="EO48">
        <f t="shared" si="74"/>
        <v>27.802831962492711</v>
      </c>
      <c r="EP48">
        <f t="shared" si="74"/>
        <v>27.469496273085227</v>
      </c>
      <c r="EQ48">
        <f t="shared" si="74"/>
        <v>27.136158701325972</v>
      </c>
      <c r="ER48">
        <f t="shared" si="74"/>
        <v>26.802819244171886</v>
      </c>
      <c r="ES48">
        <f t="shared" si="74"/>
        <v>26.469477898575033</v>
      </c>
      <c r="ET48">
        <f t="shared" si="74"/>
        <v>26.136134661482526</v>
      </c>
      <c r="EU48">
        <f t="shared" si="74"/>
        <v>25.802789529836538</v>
      </c>
      <c r="EV48">
        <f t="shared" si="74"/>
        <v>25.469442500574313</v>
      </c>
      <c r="EW48">
        <f t="shared" si="74"/>
        <v>25.136093570628141</v>
      </c>
      <c r="EX48">
        <f t="shared" si="74"/>
        <v>24.802742736925353</v>
      </c>
      <c r="EY48">
        <f t="shared" si="72"/>
        <v>24.469389996388308</v>
      </c>
      <c r="EZ48">
        <f t="shared" si="72"/>
        <v>24.136035345934388</v>
      </c>
      <c r="FA48">
        <f t="shared" si="72"/>
        <v>23.802678782476001</v>
      </c>
      <c r="FB48">
        <f t="shared" si="72"/>
        <v>23.469320302920561</v>
      </c>
      <c r="FC48">
        <f t="shared" si="72"/>
        <v>23.13595990417047</v>
      </c>
      <c r="FD48">
        <f t="shared" si="72"/>
        <v>22.802597583123141</v>
      </c>
      <c r="FE48">
        <f t="shared" si="72"/>
        <v>22.46923333667096</v>
      </c>
      <c r="FF48">
        <f t="shared" si="72"/>
        <v>22.135867161701292</v>
      </c>
      <c r="FG48">
        <f t="shared" si="72"/>
        <v>21.802499055096462</v>
      </c>
      <c r="FH48">
        <f t="shared" si="72"/>
        <v>21.46912901373377</v>
      </c>
      <c r="FI48">
        <f t="shared" si="72"/>
        <v>21.135757034485458</v>
      </c>
      <c r="FJ48">
        <f t="shared" si="72"/>
        <v>20.802383114218721</v>
      </c>
      <c r="FK48">
        <f t="shared" si="72"/>
        <v>20.469007249795666</v>
      </c>
      <c r="FL48">
        <f t="shared" si="72"/>
        <v>20.135629438073362</v>
      </c>
      <c r="FM48">
        <f t="shared" si="72"/>
        <v>19.802249675903781</v>
      </c>
      <c r="FN48">
        <f t="shared" si="72"/>
        <v>19.468867960133778</v>
      </c>
      <c r="FO48">
        <f t="shared" si="45"/>
        <v>19.135484287605156</v>
      </c>
      <c r="FP48">
        <f t="shared" si="45"/>
        <v>18.802098655154587</v>
      </c>
      <c r="FQ48">
        <f t="shared" si="45"/>
        <v>18.468711059613639</v>
      </c>
      <c r="FR48">
        <f t="shared" si="45"/>
        <v>18.135321497808754</v>
      </c>
      <c r="FS48">
        <f t="shared" si="45"/>
        <v>17.801929966561239</v>
      </c>
      <c r="FT48">
        <f t="shared" si="45"/>
        <v>17.468536462687261</v>
      </c>
      <c r="FU48">
        <f t="shared" si="45"/>
        <v>17.135140982997861</v>
      </c>
      <c r="FV48">
        <f t="shared" si="45"/>
        <v>16.801743524298892</v>
      </c>
      <c r="FW48">
        <f t="shared" si="45"/>
        <v>16.468344083391077</v>
      </c>
      <c r="FX48">
        <f t="shared" si="45"/>
        <v>16.134942657069942</v>
      </c>
      <c r="FY48">
        <f t="shared" si="45"/>
        <v>15.801539242125841</v>
      </c>
      <c r="FZ48">
        <f t="shared" si="45"/>
        <v>15.468133835343938</v>
      </c>
      <c r="GA48">
        <f t="shared" si="45"/>
        <v>15.134726433504198</v>
      </c>
      <c r="GB48">
        <f t="shared" si="45"/>
        <v>14.801317033381396</v>
      </c>
      <c r="GC48">
        <f t="shared" si="45"/>
        <v>14.467905631745067</v>
      </c>
      <c r="GD48">
        <f t="shared" si="45"/>
        <v>14.134492225359544</v>
      </c>
      <c r="GE48">
        <f t="shared" si="69"/>
        <v>13.801076810983931</v>
      </c>
      <c r="GF48">
        <f t="shared" si="69"/>
        <v>13.467659385372071</v>
      </c>
      <c r="GG48">
        <f t="shared" si="69"/>
        <v>13.134239945272576</v>
      </c>
      <c r="GH48">
        <f t="shared" si="69"/>
        <v>12.800818487428796</v>
      </c>
      <c r="GI48">
        <f t="shared" si="69"/>
        <v>12.467395008578819</v>
      </c>
      <c r="GJ48">
        <f t="shared" si="69"/>
        <v>12.133969505455472</v>
      </c>
      <c r="GK48">
        <f t="shared" si="69"/>
        <v>11.80054197478626</v>
      </c>
      <c r="GL48">
        <f t="shared" si="69"/>
        <v>11.46711241329346</v>
      </c>
      <c r="GM48">
        <f t="shared" si="69"/>
        <v>11.133680817693985</v>
      </c>
      <c r="GN48">
        <f t="shared" si="69"/>
        <v>10.80024718469949</v>
      </c>
      <c r="GO48">
        <f t="shared" si="69"/>
        <v>10.466811511016285</v>
      </c>
      <c r="GP48">
        <f t="shared" si="69"/>
        <v>10.13337379334537</v>
      </c>
      <c r="GQ48">
        <f t="shared" si="69"/>
        <v>9.799934028382399</v>
      </c>
      <c r="GR48">
        <f t="shared" si="69"/>
        <v>9.4664922128177054</v>
      </c>
      <c r="GS48">
        <f t="shared" si="69"/>
        <v>9.1330483433362453</v>
      </c>
      <c r="GT48">
        <f t="shared" si="69"/>
        <v>8.7996024166176312</v>
      </c>
      <c r="GU48">
        <f t="shared" si="75"/>
        <v>8.4661544293361182</v>
      </c>
      <c r="GV48">
        <f t="shared" si="75"/>
        <v>8.1327043781605575</v>
      </c>
      <c r="GW48">
        <f t="shared" si="75"/>
        <v>7.7992522597544429</v>
      </c>
      <c r="GX48">
        <f t="shared" si="75"/>
        <v>7.4657980707758469</v>
      </c>
      <c r="GY48">
        <f t="shared" si="75"/>
        <v>7.1323418078774701</v>
      </c>
      <c r="GZ48">
        <f t="shared" si="75"/>
        <v>6.7988834677065739</v>
      </c>
      <c r="HA48">
        <f t="shared" si="75"/>
        <v>6.4654230469050233</v>
      </c>
      <c r="HB48">
        <f t="shared" si="75"/>
        <v>6.1319605421092263</v>
      </c>
      <c r="HC48">
        <f t="shared" si="75"/>
        <v>5.7984959499501869</v>
      </c>
      <c r="HD48">
        <f t="shared" si="75"/>
        <v>5.4650292670534348</v>
      </c>
      <c r="HE48">
        <f t="shared" si="75"/>
        <v>5.1315604900390568</v>
      </c>
      <c r="HF48">
        <f t="shared" si="75"/>
        <v>4.798089615521679</v>
      </c>
      <c r="HG48">
        <f t="shared" si="70"/>
        <v>4.4646166401104423</v>
      </c>
      <c r="HH48">
        <f t="shared" si="70"/>
        <v>4.1311415604090129</v>
      </c>
      <c r="HI48">
        <f t="shared" si="70"/>
        <v>3.797664373015575</v>
      </c>
      <c r="HJ48">
        <f t="shared" si="70"/>
        <v>3.4641850745228062</v>
      </c>
      <c r="HK48">
        <f t="shared" si="70"/>
        <v>3.1307036615178703</v>
      </c>
      <c r="HL48">
        <f t="shared" si="73"/>
        <v>2.7972201305824136</v>
      </c>
      <c r="HM48">
        <f t="shared" si="73"/>
        <v>2.4637344782925616</v>
      </c>
      <c r="HN48">
        <f t="shared" si="73"/>
        <v>2.130246701218919</v>
      </c>
      <c r="HO48">
        <f t="shared" si="73"/>
        <v>1.7967567959265196</v>
      </c>
      <c r="HP48">
        <f t="shared" si="73"/>
        <v>1.4632647589748586</v>
      </c>
      <c r="HQ48">
        <f t="shared" si="73"/>
        <v>1.1297705869178607</v>
      </c>
      <c r="HR48">
        <f t="shared" si="73"/>
        <v>0.79627427630389747</v>
      </c>
      <c r="HS48">
        <f t="shared" si="73"/>
        <v>0.46277582367573444</v>
      </c>
      <c r="HT48">
        <f t="shared" si="73"/>
        <v>0.12927522557057003</v>
      </c>
      <c r="HU48">
        <f t="shared" si="73"/>
        <v>0.2042275214799929</v>
      </c>
      <c r="HV48">
        <f t="shared" si="73"/>
        <v>0.53773242094997187</v>
      </c>
      <c r="HW48">
        <f t="shared" si="73"/>
        <v>0.87123947631901544</v>
      </c>
      <c r="HX48">
        <f t="shared" si="73"/>
        <v>1.2047486910723642</v>
      </c>
      <c r="HY48">
        <f t="shared" si="73"/>
        <v>1.5382600687009074</v>
      </c>
      <c r="HZ48">
        <f t="shared" si="73"/>
        <v>1.8717736127011761</v>
      </c>
      <c r="IA48">
        <f t="shared" si="73"/>
        <v>2.205289326575361</v>
      </c>
      <c r="IB48">
        <f t="shared" si="71"/>
        <v>2.5388072138313156</v>
      </c>
      <c r="IC48">
        <f t="shared" si="71"/>
        <v>2.8723272779825493</v>
      </c>
      <c r="ID48">
        <f t="shared" si="71"/>
        <v>3.2058495225482631</v>
      </c>
      <c r="IE48">
        <f t="shared" si="71"/>
        <v>3.5393739510533422</v>
      </c>
      <c r="IF48">
        <f t="shared" si="71"/>
        <v>3.872900567028374</v>
      </c>
      <c r="IG48">
        <f t="shared" si="26"/>
        <v>0.12927522557057003</v>
      </c>
      <c r="IH48">
        <f t="shared" si="29"/>
        <v>89</v>
      </c>
      <c r="II48">
        <v>46</v>
      </c>
      <c r="IJ48">
        <f t="shared" si="27"/>
        <v>0.45</v>
      </c>
      <c r="IK48" cm="1">
        <f t="array" ref="IK48">INDEX($AK$3:$EG$102,II48,IH48)</f>
        <v>29.331148613054857</v>
      </c>
      <c r="IL48">
        <f t="shared" si="28"/>
        <v>13.199016875874687</v>
      </c>
    </row>
    <row r="49" spans="9:246" x14ac:dyDescent="0.25">
      <c r="I49">
        <v>515</v>
      </c>
      <c r="J49">
        <f>'Emission events'!AG49</f>
        <v>8.6671512496859628E+18</v>
      </c>
      <c r="K49">
        <f>'Emission events'!CI49</f>
        <v>2.7902696105049933E+18</v>
      </c>
      <c r="L49">
        <f>'Emission events'!EK49</f>
        <v>8.9545665663737075E+17</v>
      </c>
      <c r="M49">
        <f>'Emission events'!GM49</f>
        <v>2.8674276940338266E+17</v>
      </c>
      <c r="N49">
        <f>'Emission events'!IO49</f>
        <v>9.1670851525640352E+16</v>
      </c>
      <c r="O49">
        <f t="shared" si="3"/>
        <v>1.2731291137757348E+19</v>
      </c>
      <c r="R49">
        <v>515</v>
      </c>
      <c r="S49">
        <f>'Emission events'!AL49</f>
        <v>3.2156906514189734E+17</v>
      </c>
      <c r="T49">
        <f>'Emission events'!CN49</f>
        <v>8.2738845536750608E+16</v>
      </c>
      <c r="U49">
        <f>'Emission events'!EP49</f>
        <v>2.1427186379768332E+16</v>
      </c>
      <c r="V49">
        <f>'Emission events'!GR49</f>
        <v>5591873432170990</v>
      </c>
      <c r="W49">
        <f>'Emission events'!IT49</f>
        <v>1472452173152084.3</v>
      </c>
      <c r="X49">
        <f t="shared" si="4"/>
        <v>4.3279942266373933E+17</v>
      </c>
      <c r="AA49">
        <v>515</v>
      </c>
      <c r="AB49" s="7">
        <f>'Emission events'!AQ49</f>
        <v>1.8695650492281536E+16</v>
      </c>
      <c r="AC49" s="7">
        <f>'Emission events'!CS49</f>
        <v>4755044715295976</v>
      </c>
      <c r="AD49" s="7">
        <f>'Emission events'!EU49</f>
        <v>1401579161658899</v>
      </c>
      <c r="AE49" s="7">
        <f>'Emission events'!GW49</f>
        <v>433511791051922.31</v>
      </c>
      <c r="AF49" s="7">
        <f>'Emission events'!IY49</f>
        <v>136076986809041.5</v>
      </c>
      <c r="AG49">
        <f t="shared" si="5"/>
        <v>2.5421863147097376E+16</v>
      </c>
      <c r="AH49" s="7">
        <f t="shared" si="6"/>
        <v>1.3189512423568185E+19</v>
      </c>
      <c r="AJ49" s="1">
        <v>0.46</v>
      </c>
      <c r="AK49">
        <f t="shared" si="76"/>
        <v>29.128917758393325</v>
      </c>
      <c r="AL49">
        <f t="shared" si="76"/>
        <v>29.126988118620897</v>
      </c>
      <c r="AM49">
        <f t="shared" si="76"/>
        <v>29.125055895822971</v>
      </c>
      <c r="AN49">
        <f t="shared" si="76"/>
        <v>29.123121085823808</v>
      </c>
      <c r="AO49">
        <f t="shared" si="76"/>
        <v>29.121183684440901</v>
      </c>
      <c r="AP49">
        <f t="shared" si="76"/>
        <v>29.119243687484975</v>
      </c>
      <c r="AQ49">
        <f t="shared" si="76"/>
        <v>29.117301090759995</v>
      </c>
      <c r="AR49">
        <f t="shared" si="76"/>
        <v>29.115355890063135</v>
      </c>
      <c r="AS49">
        <f t="shared" si="76"/>
        <v>29.113408081184794</v>
      </c>
      <c r="AT49">
        <f t="shared" si="76"/>
        <v>29.111457659908538</v>
      </c>
      <c r="AU49">
        <f t="shared" si="77"/>
        <v>29.10950462201113</v>
      </c>
      <c r="AV49">
        <f t="shared" si="77"/>
        <v>29.107548963262513</v>
      </c>
      <c r="AW49">
        <f t="shared" si="77"/>
        <v>29.10559067942577</v>
      </c>
      <c r="AX49">
        <f t="shared" si="77"/>
        <v>29.103629766257168</v>
      </c>
      <c r="AY49">
        <f t="shared" si="77"/>
        <v>29.101666219506075</v>
      </c>
      <c r="AZ49">
        <f t="shared" si="77"/>
        <v>29.099700034915006</v>
      </c>
      <c r="BA49">
        <f t="shared" si="77"/>
        <v>29.097731208219614</v>
      </c>
      <c r="BB49">
        <f t="shared" si="77"/>
        <v>29.095759735148619</v>
      </c>
      <c r="BC49">
        <f t="shared" si="77"/>
        <v>29.093785611423861</v>
      </c>
      <c r="BD49">
        <f t="shared" si="77"/>
        <v>29.091808832760258</v>
      </c>
      <c r="BE49">
        <f t="shared" si="78"/>
        <v>29.089829394865788</v>
      </c>
      <c r="BF49">
        <f t="shared" si="78"/>
        <v>29.08784729344152</v>
      </c>
      <c r="BG49">
        <f t="shared" si="78"/>
        <v>29.08586252418155</v>
      </c>
      <c r="BH49">
        <f t="shared" si="78"/>
        <v>29.083875082773023</v>
      </c>
      <c r="BI49">
        <f t="shared" si="78"/>
        <v>29.081884964896087</v>
      </c>
      <c r="BJ49">
        <f t="shared" si="78"/>
        <v>29.079892166223953</v>
      </c>
      <c r="BK49">
        <f t="shared" si="78"/>
        <v>29.0778966824228</v>
      </c>
      <c r="BL49">
        <f t="shared" si="78"/>
        <v>29.075898509151809</v>
      </c>
      <c r="BM49">
        <f t="shared" si="78"/>
        <v>29.073897642063155</v>
      </c>
      <c r="BN49">
        <f t="shared" si="78"/>
        <v>29.071894076801968</v>
      </c>
      <c r="BO49">
        <f t="shared" si="79"/>
        <v>29.069887809006353</v>
      </c>
      <c r="BP49">
        <f t="shared" si="79"/>
        <v>29.067878834307351</v>
      </c>
      <c r="BQ49">
        <f t="shared" si="79"/>
        <v>29.065867148328948</v>
      </c>
      <c r="BR49">
        <f t="shared" si="79"/>
        <v>29.063852746688049</v>
      </c>
      <c r="BS49">
        <f t="shared" si="79"/>
        <v>29.061835624994487</v>
      </c>
      <c r="BT49">
        <f t="shared" si="79"/>
        <v>29.059815778850986</v>
      </c>
      <c r="BU49">
        <f t="shared" si="79"/>
        <v>29.057793203853155</v>
      </c>
      <c r="BV49">
        <f t="shared" si="79"/>
        <v>29.055767895589494</v>
      </c>
      <c r="BW49">
        <f t="shared" si="79"/>
        <v>29.053739849641378</v>
      </c>
      <c r="BX49">
        <f t="shared" si="79"/>
        <v>29.051709061583015</v>
      </c>
      <c r="BY49">
        <f t="shared" si="80"/>
        <v>29.049675526981485</v>
      </c>
      <c r="BZ49">
        <f t="shared" si="80"/>
        <v>29.047639241396688</v>
      </c>
      <c r="CA49">
        <f t="shared" si="80"/>
        <v>29.045600200381337</v>
      </c>
      <c r="CB49">
        <f t="shared" si="80"/>
        <v>29.043558399480972</v>
      </c>
      <c r="CC49">
        <f t="shared" si="80"/>
        <v>29.041513834233932</v>
      </c>
      <c r="CD49">
        <f t="shared" si="80"/>
        <v>29.039466500171322</v>
      </c>
      <c r="CE49">
        <f t="shared" si="80"/>
        <v>29.037416392817057</v>
      </c>
      <c r="CF49">
        <f t="shared" si="80"/>
        <v>29.035363507687784</v>
      </c>
      <c r="CG49">
        <f t="shared" si="80"/>
        <v>29.033307840292917</v>
      </c>
      <c r="CH49">
        <f t="shared" si="80"/>
        <v>29.031249386134601</v>
      </c>
      <c r="CI49">
        <f t="shared" si="81"/>
        <v>29.029188140707728</v>
      </c>
      <c r="CJ49">
        <f t="shared" si="81"/>
        <v>29.02712409949989</v>
      </c>
      <c r="CK49">
        <f t="shared" si="81"/>
        <v>29.025057257991396</v>
      </c>
      <c r="CL49">
        <f t="shared" si="81"/>
        <v>29.022987611655232</v>
      </c>
      <c r="CM49">
        <f t="shared" si="81"/>
        <v>29.020915155957084</v>
      </c>
      <c r="CN49">
        <f t="shared" si="81"/>
        <v>29.018839886355295</v>
      </c>
      <c r="CO49">
        <f t="shared" si="81"/>
        <v>29.01676179830087</v>
      </c>
      <c r="CP49">
        <f t="shared" si="81"/>
        <v>29.014680887237468</v>
      </c>
      <c r="CQ49">
        <f t="shared" si="81"/>
        <v>29.012597148601358</v>
      </c>
      <c r="CR49">
        <f t="shared" si="81"/>
        <v>29.010510577821471</v>
      </c>
      <c r="CS49">
        <f t="shared" si="82"/>
        <v>29.008421170319306</v>
      </c>
      <c r="CT49">
        <f t="shared" si="82"/>
        <v>29.006328921508992</v>
      </c>
      <c r="CU49">
        <f t="shared" si="82"/>
        <v>29.004233826797222</v>
      </c>
      <c r="CV49">
        <f t="shared" si="82"/>
        <v>29.002135881583282</v>
      </c>
      <c r="CW49">
        <f t="shared" si="82"/>
        <v>29.000035081259004</v>
      </c>
      <c r="CX49">
        <f t="shared" si="82"/>
        <v>28.997931421208783</v>
      </c>
      <c r="CY49">
        <f t="shared" si="82"/>
        <v>28.995824896809545</v>
      </c>
      <c r="CZ49">
        <f t="shared" si="82"/>
        <v>28.993715503430749</v>
      </c>
      <c r="DA49">
        <f t="shared" si="82"/>
        <v>28.991603236434365</v>
      </c>
      <c r="DB49">
        <f t="shared" si="82"/>
        <v>28.989488091174849</v>
      </c>
      <c r="DC49">
        <f t="shared" si="83"/>
        <v>28.987370062999183</v>
      </c>
      <c r="DD49">
        <f t="shared" si="83"/>
        <v>28.985249147246797</v>
      </c>
      <c r="DE49">
        <f t="shared" si="83"/>
        <v>28.983125339249593</v>
      </c>
      <c r="DF49">
        <f t="shared" si="83"/>
        <v>28.980998634331929</v>
      </c>
      <c r="DG49">
        <f t="shared" si="83"/>
        <v>28.978869027810607</v>
      </c>
      <c r="DH49">
        <f t="shared" si="83"/>
        <v>28.976736514994858</v>
      </c>
      <c r="DI49">
        <f t="shared" si="83"/>
        <v>28.974601091186319</v>
      </c>
      <c r="DJ49">
        <f t="shared" si="83"/>
        <v>28.97246275167905</v>
      </c>
      <c r="DK49">
        <f t="shared" si="83"/>
        <v>28.970321491759492</v>
      </c>
      <c r="DL49">
        <f t="shared" si="83"/>
        <v>28.968177306706451</v>
      </c>
      <c r="DM49">
        <f t="shared" si="84"/>
        <v>28.966030191791134</v>
      </c>
      <c r="DN49">
        <f t="shared" si="84"/>
        <v>28.963880142277084</v>
      </c>
      <c r="DO49">
        <f t="shared" si="84"/>
        <v>28.961727153420185</v>
      </c>
      <c r="DP49">
        <f t="shared" si="84"/>
        <v>28.959571220468654</v>
      </c>
      <c r="DQ49">
        <f t="shared" si="84"/>
        <v>28.95741233866304</v>
      </c>
      <c r="DR49">
        <f t="shared" si="84"/>
        <v>28.955250503236176</v>
      </c>
      <c r="DS49">
        <f t="shared" si="84"/>
        <v>28.953085709413191</v>
      </c>
      <c r="DT49">
        <f t="shared" si="84"/>
        <v>28.950917952411512</v>
      </c>
      <c r="DU49">
        <f t="shared" si="84"/>
        <v>28.948747227440823</v>
      </c>
      <c r="DV49">
        <f t="shared" si="84"/>
        <v>28.94657352970307</v>
      </c>
      <c r="DW49">
        <f t="shared" si="85"/>
        <v>28.94439685439243</v>
      </c>
      <c r="DX49">
        <f t="shared" si="85"/>
        <v>28.942217196695324</v>
      </c>
      <c r="DY49">
        <f t="shared" si="85"/>
        <v>28.940034551790376</v>
      </c>
      <c r="DZ49">
        <f t="shared" si="85"/>
        <v>28.937848914848431</v>
      </c>
      <c r="EA49">
        <f t="shared" si="85"/>
        <v>28.935660281032533</v>
      </c>
      <c r="EB49">
        <f t="shared" si="85"/>
        <v>28.933468645497875</v>
      </c>
      <c r="EC49">
        <f t="shared" si="85"/>
        <v>28.931274003391856</v>
      </c>
      <c r="ED49">
        <f t="shared" si="85"/>
        <v>28.929076349854004</v>
      </c>
      <c r="EE49">
        <f t="shared" si="85"/>
        <v>28.926875680015993</v>
      </c>
      <c r="EF49">
        <f t="shared" si="85"/>
        <v>28.924671989001641</v>
      </c>
      <c r="EG49">
        <f t="shared" si="85"/>
        <v>28.922465271926871</v>
      </c>
      <c r="EI49">
        <f t="shared" si="24"/>
        <v>0.46</v>
      </c>
      <c r="EJ49">
        <f t="shared" si="74"/>
        <v>29.128917758393325</v>
      </c>
      <c r="EK49">
        <f t="shared" si="74"/>
        <v>28.795148648308576</v>
      </c>
      <c r="EL49">
        <f t="shared" si="74"/>
        <v>28.461376955198329</v>
      </c>
      <c r="EM49">
        <f t="shared" si="74"/>
        <v>28.127602674886845</v>
      </c>
      <c r="EN49">
        <f t="shared" si="74"/>
        <v>27.793825803191616</v>
      </c>
      <c r="EO49">
        <f t="shared" si="74"/>
        <v>27.460046335923366</v>
      </c>
      <c r="EP49">
        <f t="shared" si="74"/>
        <v>27.126264268886064</v>
      </c>
      <c r="EQ49">
        <f t="shared" si="74"/>
        <v>26.792479597876884</v>
      </c>
      <c r="ER49">
        <f t="shared" si="74"/>
        <v>26.458692318686222</v>
      </c>
      <c r="ES49">
        <f t="shared" si="74"/>
        <v>26.124902427097645</v>
      </c>
      <c r="ET49">
        <f t="shared" si="74"/>
        <v>25.791109918887916</v>
      </c>
      <c r="EU49">
        <f t="shared" si="74"/>
        <v>25.457314789826977</v>
      </c>
      <c r="EV49">
        <f t="shared" si="74"/>
        <v>25.123517035677914</v>
      </c>
      <c r="EW49">
        <f t="shared" si="74"/>
        <v>24.78971665219699</v>
      </c>
      <c r="EX49">
        <f t="shared" si="74"/>
        <v>24.455913635133577</v>
      </c>
      <c r="EY49">
        <f t="shared" si="72"/>
        <v>24.122107980230183</v>
      </c>
      <c r="EZ49">
        <f t="shared" si="72"/>
        <v>23.788299683222469</v>
      </c>
      <c r="FA49">
        <f t="shared" si="72"/>
        <v>23.454488739839153</v>
      </c>
      <c r="FB49">
        <f t="shared" si="72"/>
        <v>23.120675145802075</v>
      </c>
      <c r="FC49">
        <f t="shared" si="72"/>
        <v>22.78685889682615</v>
      </c>
      <c r="FD49">
        <f t="shared" si="72"/>
        <v>22.453039988619359</v>
      </c>
      <c r="FE49">
        <f t="shared" si="72"/>
        <v>22.11921841688277</v>
      </c>
      <c r="FF49">
        <f t="shared" si="72"/>
        <v>21.785394177310479</v>
      </c>
      <c r="FG49">
        <f t="shared" si="72"/>
        <v>21.451567265589631</v>
      </c>
      <c r="FH49">
        <f t="shared" si="72"/>
        <v>21.117737677400374</v>
      </c>
      <c r="FI49">
        <f t="shared" si="72"/>
        <v>20.783905408415919</v>
      </c>
      <c r="FJ49">
        <f t="shared" si="72"/>
        <v>20.450070454302441</v>
      </c>
      <c r="FK49">
        <f t="shared" si="72"/>
        <v>20.116232810719129</v>
      </c>
      <c r="FL49">
        <f t="shared" si="72"/>
        <v>19.782392473318154</v>
      </c>
      <c r="FM49">
        <f t="shared" si="72"/>
        <v>19.448549437744646</v>
      </c>
      <c r="FN49">
        <f t="shared" si="72"/>
        <v>19.11470369963671</v>
      </c>
      <c r="FO49">
        <f t="shared" ref="FO49:GD65" si="86">ABS(BP49-BP$2)</f>
        <v>18.780855254625386</v>
      </c>
      <c r="FP49">
        <f t="shared" si="86"/>
        <v>18.447004098334659</v>
      </c>
      <c r="FQ49">
        <f t="shared" si="86"/>
        <v>18.113150226381443</v>
      </c>
      <c r="FR49">
        <f t="shared" si="86"/>
        <v>17.779293634375556</v>
      </c>
      <c r="FS49">
        <f t="shared" si="86"/>
        <v>17.445434317919734</v>
      </c>
      <c r="FT49">
        <f t="shared" si="86"/>
        <v>17.111572272609585</v>
      </c>
      <c r="FU49">
        <f t="shared" si="86"/>
        <v>16.777707494033599</v>
      </c>
      <c r="FV49">
        <f t="shared" si="86"/>
        <v>16.443839977773163</v>
      </c>
      <c r="FW49">
        <f t="shared" si="86"/>
        <v>16.109969719402478</v>
      </c>
      <c r="FX49">
        <f t="shared" si="86"/>
        <v>15.776096714488627</v>
      </c>
      <c r="FY49">
        <f t="shared" si="86"/>
        <v>15.442220958591509</v>
      </c>
      <c r="FZ49">
        <f t="shared" si="86"/>
        <v>15.108342447263837</v>
      </c>
      <c r="GA49">
        <f t="shared" si="86"/>
        <v>14.774461176051151</v>
      </c>
      <c r="GB49">
        <f t="shared" si="86"/>
        <v>14.440577140491788</v>
      </c>
      <c r="GC49">
        <f t="shared" si="86"/>
        <v>14.106690336116857</v>
      </c>
      <c r="GD49">
        <f t="shared" si="86"/>
        <v>13.77280075845027</v>
      </c>
      <c r="GE49">
        <f t="shared" si="69"/>
        <v>13.438908403008677</v>
      </c>
      <c r="GF49">
        <f t="shared" si="69"/>
        <v>13.105013265301489</v>
      </c>
      <c r="GG49">
        <f t="shared" si="69"/>
        <v>12.77111534083085</v>
      </c>
      <c r="GH49">
        <f t="shared" si="69"/>
        <v>12.437214625091656</v>
      </c>
      <c r="GI49">
        <f t="shared" si="69"/>
        <v>12.103311113571497</v>
      </c>
      <c r="GJ49">
        <f t="shared" si="69"/>
        <v>11.769404801750682</v>
      </c>
      <c r="GK49">
        <f t="shared" si="69"/>
        <v>11.435495685102193</v>
      </c>
      <c r="GL49">
        <f t="shared" si="69"/>
        <v>11.101583759091724</v>
      </c>
      <c r="GM49">
        <f t="shared" si="69"/>
        <v>10.767669019177614</v>
      </c>
      <c r="GN49">
        <f t="shared" si="69"/>
        <v>10.433751460810868</v>
      </c>
      <c r="GO49">
        <f t="shared" si="69"/>
        <v>10.099831079435148</v>
      </c>
      <c r="GP49">
        <f t="shared" si="69"/>
        <v>9.7659078704867177</v>
      </c>
      <c r="GQ49">
        <f t="shared" si="69"/>
        <v>9.4319818293945055</v>
      </c>
      <c r="GR49">
        <f t="shared" si="69"/>
        <v>9.0980529515800193</v>
      </c>
      <c r="GS49">
        <f t="shared" si="69"/>
        <v>8.7641212324573843</v>
      </c>
      <c r="GT49">
        <f t="shared" si="69"/>
        <v>8.4301866674332935</v>
      </c>
      <c r="GU49">
        <f t="shared" si="75"/>
        <v>8.0962492519070324</v>
      </c>
      <c r="GV49">
        <f t="shared" si="75"/>
        <v>7.7623089812704293</v>
      </c>
      <c r="GW49">
        <f t="shared" si="75"/>
        <v>7.4283658509078876</v>
      </c>
      <c r="GX49">
        <f t="shared" si="75"/>
        <v>7.0944198561963283</v>
      </c>
      <c r="GY49">
        <f t="shared" si="75"/>
        <v>6.760470992505212</v>
      </c>
      <c r="GZ49">
        <f t="shared" si="75"/>
        <v>6.4265192551965065</v>
      </c>
      <c r="HA49">
        <f t="shared" si="75"/>
        <v>6.0925646396246727</v>
      </c>
      <c r="HB49">
        <f t="shared" si="75"/>
        <v>5.7586071411366824</v>
      </c>
      <c r="HC49">
        <f t="shared" si="75"/>
        <v>5.4246467550719757</v>
      </c>
      <c r="HD49">
        <f t="shared" si="75"/>
        <v>5.0906834767624503</v>
      </c>
      <c r="HE49">
        <f t="shared" si="75"/>
        <v>4.7567173015324649</v>
      </c>
      <c r="HF49">
        <f t="shared" si="75"/>
        <v>4.4227482246988217</v>
      </c>
      <c r="HG49">
        <f t="shared" si="70"/>
        <v>4.088776241570752</v>
      </c>
      <c r="HH49">
        <f t="shared" si="70"/>
        <v>3.754801347449888</v>
      </c>
      <c r="HI49">
        <f t="shared" si="70"/>
        <v>3.420823537630298</v>
      </c>
      <c r="HJ49">
        <f t="shared" si="70"/>
        <v>3.0868428073984191</v>
      </c>
      <c r="HK49">
        <f t="shared" si="70"/>
        <v>2.7528591520330572</v>
      </c>
      <c r="HL49">
        <f t="shared" si="73"/>
        <v>2.418872566805419</v>
      </c>
      <c r="HM49">
        <f t="shared" si="73"/>
        <v>2.0848830469790443</v>
      </c>
      <c r="HN49">
        <f t="shared" si="73"/>
        <v>1.7508905878098275</v>
      </c>
      <c r="HO49">
        <f t="shared" si="73"/>
        <v>1.4168951845459752</v>
      </c>
      <c r="HP49">
        <f t="shared" si="73"/>
        <v>1.082896832428041</v>
      </c>
      <c r="HQ49">
        <f t="shared" si="73"/>
        <v>0.74889552668885528</v>
      </c>
      <c r="HR49">
        <f t="shared" si="73"/>
        <v>0.41489126255354947</v>
      </c>
      <c r="HS49">
        <f t="shared" si="73"/>
        <v>8.0884035239545682E-2</v>
      </c>
      <c r="HT49">
        <f t="shared" si="73"/>
        <v>0.25312616004346467</v>
      </c>
      <c r="HU49">
        <f t="shared" si="73"/>
        <v>0.58713932809353864</v>
      </c>
      <c r="HV49">
        <f t="shared" si="73"/>
        <v>0.92115547371649953</v>
      </c>
      <c r="HW49">
        <f t="shared" si="73"/>
        <v>1.2551746017259262</v>
      </c>
      <c r="HX49">
        <f t="shared" si="73"/>
        <v>1.5891967169431993</v>
      </c>
      <c r="HY49">
        <f t="shared" si="73"/>
        <v>1.9232218241974657</v>
      </c>
      <c r="HZ49">
        <f t="shared" si="73"/>
        <v>2.2572499283256811</v>
      </c>
      <c r="IA49">
        <f t="shared" si="73"/>
        <v>2.5912810341726598</v>
      </c>
      <c r="IB49">
        <f t="shared" si="71"/>
        <v>2.9253151465910001</v>
      </c>
      <c r="IC49">
        <f t="shared" si="71"/>
        <v>3.2593522704411733</v>
      </c>
      <c r="ID49">
        <f t="shared" si="71"/>
        <v>3.5933924105915089</v>
      </c>
      <c r="IE49">
        <f t="shared" si="71"/>
        <v>3.9274355719181777</v>
      </c>
      <c r="IF49">
        <f t="shared" si="71"/>
        <v>4.2614817593052727</v>
      </c>
      <c r="IG49">
        <f t="shared" si="26"/>
        <v>8.0884035239545682E-2</v>
      </c>
      <c r="IH49">
        <f t="shared" si="29"/>
        <v>88</v>
      </c>
      <c r="II49">
        <v>47</v>
      </c>
      <c r="IJ49">
        <f t="shared" si="27"/>
        <v>0.46</v>
      </c>
      <c r="IK49" cm="1">
        <f t="array" ref="IK49">INDEX($AK$3:$EG$102,II49,IH49)</f>
        <v>28.950917952411512</v>
      </c>
      <c r="IL49">
        <f t="shared" si="28"/>
        <v>13.317422258109296</v>
      </c>
    </row>
    <row r="50" spans="9:246" x14ac:dyDescent="0.25">
      <c r="I50">
        <v>520</v>
      </c>
      <c r="J50">
        <f>'Emission events'!AG50</f>
        <v>1.1162966184976843E+19</v>
      </c>
      <c r="K50">
        <f>'Emission events'!CI50</f>
        <v>3.5937627499190482E+18</v>
      </c>
      <c r="L50">
        <f>'Emission events'!EK50</f>
        <v>1.1533146347847076E+18</v>
      </c>
      <c r="M50">
        <f>'Emission events'!GM50</f>
        <v>3.6931394715796045E+17</v>
      </c>
      <c r="N50">
        <f>'Emission events'!IO50</f>
        <v>1.1806862327063162E+17</v>
      </c>
      <c r="O50">
        <f t="shared" si="3"/>
        <v>1.6397426140109189E+19</v>
      </c>
      <c r="R50">
        <v>520</v>
      </c>
      <c r="S50">
        <f>'Emission events'!AL50</f>
        <v>1.9488010472314307E+17</v>
      </c>
      <c r="T50">
        <f>'Emission events'!CN50</f>
        <v>5.014212071599264E+16</v>
      </c>
      <c r="U50">
        <f>'Emission events'!EP50</f>
        <v>1.2985491386644888E+16</v>
      </c>
      <c r="V50">
        <f>'Emission events'!GR50</f>
        <v>3388836172967001.5</v>
      </c>
      <c r="W50">
        <f>'Emission events'!IT50</f>
        <v>892348378029074.13</v>
      </c>
      <c r="X50">
        <f t="shared" si="4"/>
        <v>2.622889013767767E+17</v>
      </c>
      <c r="AA50">
        <v>520</v>
      </c>
      <c r="AB50" s="7">
        <f>'Emission events'!AQ50</f>
        <v>5.382656809689488E+16</v>
      </c>
      <c r="AC50" s="7">
        <f>'Emission events'!CS50</f>
        <v>1.3690229087098442E+16</v>
      </c>
      <c r="AD50" s="7">
        <f>'Emission events'!EU50</f>
        <v>4035280624194795.5</v>
      </c>
      <c r="AE50" s="7">
        <f>'Emission events'!GW50</f>
        <v>1248121960318885.3</v>
      </c>
      <c r="AF50" s="7">
        <f>'Emission events'!IY50</f>
        <v>391778676003868.81</v>
      </c>
      <c r="AG50">
        <f t="shared" si="5"/>
        <v>7.3191978444510864E+16</v>
      </c>
      <c r="AH50" s="7">
        <f t="shared" si="6"/>
        <v>1.6732907019930477E+19</v>
      </c>
      <c r="AJ50" s="1">
        <v>0.47</v>
      </c>
      <c r="AK50">
        <f t="shared" si="76"/>
        <v>28.683351505937967</v>
      </c>
      <c r="AL50">
        <f t="shared" si="76"/>
        <v>28.680809331991476</v>
      </c>
      <c r="AM50">
        <f t="shared" si="76"/>
        <v>28.678263584788496</v>
      </c>
      <c r="AN50">
        <f t="shared" si="76"/>
        <v>28.675714258552453</v>
      </c>
      <c r="AO50">
        <f t="shared" si="76"/>
        <v>28.673161347497441</v>
      </c>
      <c r="AP50">
        <f t="shared" si="76"/>
        <v>28.670604845828191</v>
      </c>
      <c r="AQ50">
        <f t="shared" si="76"/>
        <v>28.668044747740058</v>
      </c>
      <c r="AR50">
        <f t="shared" si="76"/>
        <v>28.665481047419028</v>
      </c>
      <c r="AS50">
        <f t="shared" si="76"/>
        <v>28.662913739041688</v>
      </c>
      <c r="AT50">
        <f t="shared" si="76"/>
        <v>28.660342816775202</v>
      </c>
      <c r="AU50">
        <f t="shared" si="77"/>
        <v>28.657768274777304</v>
      </c>
      <c r="AV50">
        <f t="shared" si="77"/>
        <v>28.655190107196294</v>
      </c>
      <c r="AW50">
        <f t="shared" si="77"/>
        <v>28.652608308171004</v>
      </c>
      <c r="AX50">
        <f t="shared" si="77"/>
        <v>28.650022871830789</v>
      </c>
      <c r="AY50">
        <f t="shared" si="77"/>
        <v>28.647433792295523</v>
      </c>
      <c r="AZ50">
        <f t="shared" si="77"/>
        <v>28.644841063675557</v>
      </c>
      <c r="BA50">
        <f t="shared" si="77"/>
        <v>28.642244680071741</v>
      </c>
      <c r="BB50">
        <f t="shared" si="77"/>
        <v>28.639644635575376</v>
      </c>
      <c r="BC50">
        <f t="shared" si="77"/>
        <v>28.637040924268216</v>
      </c>
      <c r="BD50">
        <f t="shared" si="77"/>
        <v>28.634433540222442</v>
      </c>
      <c r="BE50">
        <f t="shared" si="78"/>
        <v>28.631822477500652</v>
      </c>
      <c r="BF50">
        <f t="shared" si="78"/>
        <v>28.629207730155855</v>
      </c>
      <c r="BG50">
        <f t="shared" si="78"/>
        <v>28.626589292231444</v>
      </c>
      <c r="BH50">
        <f t="shared" si="78"/>
        <v>28.623967157761168</v>
      </c>
      <c r="BI50">
        <f t="shared" si="78"/>
        <v>28.621341320769144</v>
      </c>
      <c r="BJ50">
        <f t="shared" si="78"/>
        <v>28.618711775269826</v>
      </c>
      <c r="BK50">
        <f t="shared" si="78"/>
        <v>28.616078515267994</v>
      </c>
      <c r="BL50">
        <f t="shared" si="78"/>
        <v>28.613441534758731</v>
      </c>
      <c r="BM50">
        <f t="shared" si="78"/>
        <v>28.610800827727413</v>
      </c>
      <c r="BN50">
        <f t="shared" si="78"/>
        <v>28.608156388149698</v>
      </c>
      <c r="BO50">
        <f t="shared" si="79"/>
        <v>28.605508209991502</v>
      </c>
      <c r="BP50">
        <f t="shared" si="79"/>
        <v>28.602856287208979</v>
      </c>
      <c r="BQ50">
        <f t="shared" si="79"/>
        <v>28.600200613748523</v>
      </c>
      <c r="BR50">
        <f t="shared" si="79"/>
        <v>28.597541183546738</v>
      </c>
      <c r="BS50">
        <f t="shared" si="79"/>
        <v>28.594877990530421</v>
      </c>
      <c r="BT50">
        <f t="shared" si="79"/>
        <v>28.592211028616568</v>
      </c>
      <c r="BU50">
        <f t="shared" si="79"/>
        <v>28.589540291712314</v>
      </c>
      <c r="BV50">
        <f t="shared" si="79"/>
        <v>28.586865773714962</v>
      </c>
      <c r="BW50">
        <f t="shared" si="79"/>
        <v>28.584187468511946</v>
      </c>
      <c r="BX50">
        <f t="shared" si="79"/>
        <v>28.581505369980825</v>
      </c>
      <c r="BY50">
        <f t="shared" si="80"/>
        <v>28.578819471989249</v>
      </c>
      <c r="BZ50">
        <f t="shared" si="80"/>
        <v>28.576129768394956</v>
      </c>
      <c r="CA50">
        <f t="shared" si="80"/>
        <v>28.573436253045763</v>
      </c>
      <c r="CB50">
        <f t="shared" si="80"/>
        <v>28.570738919779529</v>
      </c>
      <c r="CC50">
        <f t="shared" si="80"/>
        <v>28.568037762424165</v>
      </c>
      <c r="CD50">
        <f t="shared" si="80"/>
        <v>28.565332774797593</v>
      </c>
      <c r="CE50">
        <f t="shared" si="80"/>
        <v>28.562623950707746</v>
      </c>
      <c r="CF50">
        <f t="shared" si="80"/>
        <v>28.559911283952545</v>
      </c>
      <c r="CG50">
        <f t="shared" si="80"/>
        <v>28.557194768319892</v>
      </c>
      <c r="CH50">
        <f t="shared" si="80"/>
        <v>28.554474397587626</v>
      </c>
      <c r="CI50">
        <f t="shared" si="81"/>
        <v>28.551750165523554</v>
      </c>
      <c r="CJ50">
        <f t="shared" si="81"/>
        <v>28.549022065885389</v>
      </c>
      <c r="CK50">
        <f t="shared" si="81"/>
        <v>28.546290092420758</v>
      </c>
      <c r="CL50">
        <f t="shared" si="81"/>
        <v>28.543554238867181</v>
      </c>
      <c r="CM50">
        <f t="shared" si="81"/>
        <v>28.540814498952063</v>
      </c>
      <c r="CN50">
        <f t="shared" si="81"/>
        <v>28.538070866392648</v>
      </c>
      <c r="CO50">
        <f t="shared" si="81"/>
        <v>28.535323334896038</v>
      </c>
      <c r="CP50">
        <f t="shared" si="81"/>
        <v>28.532571898159159</v>
      </c>
      <c r="CQ50">
        <f t="shared" si="81"/>
        <v>28.529816549868748</v>
      </c>
      <c r="CR50">
        <f t="shared" si="81"/>
        <v>28.527057283701339</v>
      </c>
      <c r="CS50">
        <f t="shared" si="82"/>
        <v>28.524294093323231</v>
      </c>
      <c r="CT50">
        <f t="shared" si="82"/>
        <v>28.521526972390493</v>
      </c>
      <c r="CU50">
        <f t="shared" si="82"/>
        <v>28.51875591454894</v>
      </c>
      <c r="CV50">
        <f t="shared" si="82"/>
        <v>28.515980913434117</v>
      </c>
      <c r="CW50">
        <f t="shared" si="82"/>
        <v>28.513201962671268</v>
      </c>
      <c r="CX50">
        <f t="shared" si="82"/>
        <v>28.510419055875346</v>
      </c>
      <c r="CY50">
        <f t="shared" si="82"/>
        <v>28.507632186650962</v>
      </c>
      <c r="CZ50">
        <f t="shared" si="82"/>
        <v>28.504841348592418</v>
      </c>
      <c r="DA50">
        <f t="shared" si="82"/>
        <v>28.502046535283629</v>
      </c>
      <c r="DB50">
        <f t="shared" si="82"/>
        <v>28.499247740298159</v>
      </c>
      <c r="DC50">
        <f t="shared" si="83"/>
        <v>28.496444957199166</v>
      </c>
      <c r="DD50">
        <f t="shared" si="83"/>
        <v>28.493638179539428</v>
      </c>
      <c r="DE50">
        <f t="shared" si="83"/>
        <v>28.490827400861281</v>
      </c>
      <c r="DF50">
        <f t="shared" si="83"/>
        <v>28.488012614696615</v>
      </c>
      <c r="DG50">
        <f t="shared" si="83"/>
        <v>28.485193814566877</v>
      </c>
      <c r="DH50">
        <f t="shared" si="83"/>
        <v>28.482370993983032</v>
      </c>
      <c r="DI50">
        <f t="shared" si="83"/>
        <v>28.479544146445576</v>
      </c>
      <c r="DJ50">
        <f t="shared" si="83"/>
        <v>28.476713265444467</v>
      </c>
      <c r="DK50">
        <f t="shared" si="83"/>
        <v>28.473878344459166</v>
      </c>
      <c r="DL50">
        <f t="shared" si="83"/>
        <v>28.471039376958558</v>
      </c>
      <c r="DM50">
        <f t="shared" si="84"/>
        <v>28.468196356401016</v>
      </c>
      <c r="DN50">
        <f t="shared" si="84"/>
        <v>28.465349276234299</v>
      </c>
      <c r="DO50">
        <f t="shared" si="84"/>
        <v>28.462498129895597</v>
      </c>
      <c r="DP50">
        <f t="shared" si="84"/>
        <v>28.459642910811468</v>
      </c>
      <c r="DQ50">
        <f t="shared" si="84"/>
        <v>28.456783612397878</v>
      </c>
      <c r="DR50">
        <f t="shared" si="84"/>
        <v>28.45392022806011</v>
      </c>
      <c r="DS50">
        <f t="shared" si="84"/>
        <v>28.451052751192812</v>
      </c>
      <c r="DT50">
        <f t="shared" si="84"/>
        <v>28.44818117517994</v>
      </c>
      <c r="DU50">
        <f t="shared" si="84"/>
        <v>28.445305493394763</v>
      </c>
      <c r="DV50">
        <f t="shared" si="84"/>
        <v>28.442425699199838</v>
      </c>
      <c r="DW50">
        <f t="shared" si="85"/>
        <v>28.439541785946989</v>
      </c>
      <c r="DX50">
        <f t="shared" si="85"/>
        <v>28.436653746977285</v>
      </c>
      <c r="DY50">
        <f t="shared" si="85"/>
        <v>28.433761575621034</v>
      </c>
      <c r="DZ50">
        <f t="shared" si="85"/>
        <v>28.43086526519777</v>
      </c>
      <c r="EA50">
        <f t="shared" si="85"/>
        <v>28.427964809016224</v>
      </c>
      <c r="EB50">
        <f t="shared" si="85"/>
        <v>28.425060200374304</v>
      </c>
      <c r="EC50">
        <f t="shared" si="85"/>
        <v>28.422151432559083</v>
      </c>
      <c r="ED50">
        <f t="shared" si="85"/>
        <v>28.419238498846791</v>
      </c>
      <c r="EE50">
        <f t="shared" si="85"/>
        <v>28.416321392502784</v>
      </c>
      <c r="EF50">
        <f t="shared" si="85"/>
        <v>28.413400106781523</v>
      </c>
      <c r="EG50">
        <f t="shared" si="85"/>
        <v>28.410474634926572</v>
      </c>
      <c r="EI50">
        <f t="shared" si="24"/>
        <v>0.47</v>
      </c>
      <c r="EJ50">
        <f t="shared" si="74"/>
        <v>28.683351505937967</v>
      </c>
      <c r="EK50">
        <f t="shared" si="74"/>
        <v>28.348969861679155</v>
      </c>
      <c r="EL50">
        <f t="shared" si="74"/>
        <v>28.014584644163854</v>
      </c>
      <c r="EM50">
        <f t="shared" si="74"/>
        <v>27.68019584761549</v>
      </c>
      <c r="EN50">
        <f t="shared" si="74"/>
        <v>27.345803466248157</v>
      </c>
      <c r="EO50">
        <f t="shared" si="74"/>
        <v>27.011407494266585</v>
      </c>
      <c r="EP50">
        <f t="shared" si="74"/>
        <v>26.677007925866128</v>
      </c>
      <c r="EQ50">
        <f t="shared" si="74"/>
        <v>26.342604755232777</v>
      </c>
      <c r="ER50">
        <f t="shared" si="74"/>
        <v>26.008197976543116</v>
      </c>
      <c r="ES50">
        <f t="shared" si="74"/>
        <v>25.673787583964309</v>
      </c>
      <c r="ET50">
        <f t="shared" si="74"/>
        <v>25.33937357165409</v>
      </c>
      <c r="EU50">
        <f t="shared" si="74"/>
        <v>25.004955933760758</v>
      </c>
      <c r="EV50">
        <f t="shared" si="74"/>
        <v>24.670534664423148</v>
      </c>
      <c r="EW50">
        <f t="shared" si="74"/>
        <v>24.336109757770611</v>
      </c>
      <c r="EX50">
        <f t="shared" si="74"/>
        <v>24.001681207923021</v>
      </c>
      <c r="EY50">
        <f t="shared" si="74"/>
        <v>23.667249008990737</v>
      </c>
      <c r="EZ50">
        <f t="shared" si="72"/>
        <v>23.332813155074597</v>
      </c>
      <c r="FA50">
        <f t="shared" si="72"/>
        <v>22.99837364026591</v>
      </c>
      <c r="FB50">
        <f t="shared" si="72"/>
        <v>22.66393045864643</v>
      </c>
      <c r="FC50">
        <f t="shared" si="72"/>
        <v>22.329483604288335</v>
      </c>
      <c r="FD50">
        <f t="shared" si="72"/>
        <v>21.995033071254223</v>
      </c>
      <c r="FE50">
        <f t="shared" si="72"/>
        <v>21.660578853597105</v>
      </c>
      <c r="FF50">
        <f t="shared" si="72"/>
        <v>21.326120945360373</v>
      </c>
      <c r="FG50">
        <f t="shared" si="72"/>
        <v>20.991659340577776</v>
      </c>
      <c r="FH50">
        <f t="shared" si="72"/>
        <v>20.657194033273431</v>
      </c>
      <c r="FI50">
        <f t="shared" si="72"/>
        <v>20.322725017461792</v>
      </c>
      <c r="FJ50">
        <f t="shared" si="72"/>
        <v>19.988252287147638</v>
      </c>
      <c r="FK50">
        <f t="shared" si="72"/>
        <v>19.653775836326052</v>
      </c>
      <c r="FL50">
        <f t="shared" si="72"/>
        <v>19.319295658982412</v>
      </c>
      <c r="FM50">
        <f t="shared" si="72"/>
        <v>18.98481174909238</v>
      </c>
      <c r="FN50">
        <f t="shared" si="72"/>
        <v>18.650324100621859</v>
      </c>
      <c r="FO50">
        <f t="shared" si="86"/>
        <v>18.315832707527015</v>
      </c>
      <c r="FP50">
        <f t="shared" si="86"/>
        <v>17.981337563754238</v>
      </c>
      <c r="FQ50">
        <f t="shared" si="86"/>
        <v>17.646838663240132</v>
      </c>
      <c r="FR50">
        <f t="shared" si="86"/>
        <v>17.31233599991149</v>
      </c>
      <c r="FS50">
        <f t="shared" si="86"/>
        <v>16.977829567685319</v>
      </c>
      <c r="FT50">
        <f t="shared" si="86"/>
        <v>16.643319360468745</v>
      </c>
      <c r="FU50">
        <f t="shared" si="86"/>
        <v>16.308805372159071</v>
      </c>
      <c r="FV50">
        <f t="shared" si="86"/>
        <v>15.97428759664373</v>
      </c>
      <c r="FW50">
        <f t="shared" si="86"/>
        <v>15.639766027800288</v>
      </c>
      <c r="FX50">
        <f t="shared" si="86"/>
        <v>15.305240659496391</v>
      </c>
      <c r="FY50">
        <f t="shared" si="86"/>
        <v>14.970711485589778</v>
      </c>
      <c r="FZ50">
        <f t="shared" si="86"/>
        <v>14.636178499928263</v>
      </c>
      <c r="GA50">
        <f t="shared" si="86"/>
        <v>14.301641696349709</v>
      </c>
      <c r="GB50">
        <f t="shared" si="86"/>
        <v>13.967101068682021</v>
      </c>
      <c r="GC50">
        <f t="shared" si="86"/>
        <v>13.632556610743128</v>
      </c>
      <c r="GD50">
        <f t="shared" si="86"/>
        <v>13.298008316340958</v>
      </c>
      <c r="GE50">
        <f t="shared" si="69"/>
        <v>12.963456179273438</v>
      </c>
      <c r="GF50">
        <f t="shared" si="69"/>
        <v>12.628900193328464</v>
      </c>
      <c r="GG50">
        <f t="shared" si="69"/>
        <v>12.294340352283875</v>
      </c>
      <c r="GH50">
        <f t="shared" si="69"/>
        <v>11.959776649907482</v>
      </c>
      <c r="GI50">
        <f t="shared" si="69"/>
        <v>11.625209079956996</v>
      </c>
      <c r="GJ50">
        <f t="shared" si="69"/>
        <v>11.290637636180044</v>
      </c>
      <c r="GK50">
        <f t="shared" si="69"/>
        <v>10.956062312314142</v>
      </c>
      <c r="GL50">
        <f t="shared" ref="GL50:GT50" si="87">ABS(CM50-CM$2)</f>
        <v>10.621483102086703</v>
      </c>
      <c r="GM50">
        <f t="shared" si="87"/>
        <v>10.286899999214967</v>
      </c>
      <c r="GN50">
        <f t="shared" si="87"/>
        <v>9.952312997406036</v>
      </c>
      <c r="GO50">
        <f t="shared" si="87"/>
        <v>9.617722090356839</v>
      </c>
      <c r="GP50">
        <f t="shared" si="87"/>
        <v>9.2831272717541076</v>
      </c>
      <c r="GQ50">
        <f t="shared" si="87"/>
        <v>8.9485285352743738</v>
      </c>
      <c r="GR50">
        <f t="shared" si="87"/>
        <v>8.6139258745839449</v>
      </c>
      <c r="GS50">
        <f t="shared" si="87"/>
        <v>8.2793192833388858</v>
      </c>
      <c r="GT50">
        <f t="shared" si="87"/>
        <v>7.9447087551850117</v>
      </c>
      <c r="GU50">
        <f t="shared" si="75"/>
        <v>7.6100942837578671</v>
      </c>
      <c r="GV50">
        <f t="shared" si="75"/>
        <v>7.2754758626826934</v>
      </c>
      <c r="GW50">
        <f t="shared" si="75"/>
        <v>6.9408534855744506</v>
      </c>
      <c r="GX50">
        <f t="shared" si="75"/>
        <v>6.606227146037746</v>
      </c>
      <c r="GY50">
        <f t="shared" si="75"/>
        <v>6.2715968376668805</v>
      </c>
      <c r="GZ50">
        <f t="shared" si="75"/>
        <v>5.9369625540457704</v>
      </c>
      <c r="HA50">
        <f t="shared" si="75"/>
        <v>5.6023242887479832</v>
      </c>
      <c r="HB50">
        <f t="shared" si="75"/>
        <v>5.2676820353366658</v>
      </c>
      <c r="HC50">
        <f t="shared" si="75"/>
        <v>4.9330357873646058</v>
      </c>
      <c r="HD50">
        <f t="shared" si="75"/>
        <v>4.5983855383741385</v>
      </c>
      <c r="HE50">
        <f t="shared" si="75"/>
        <v>4.2637312818971509</v>
      </c>
      <c r="HF50">
        <f t="shared" si="75"/>
        <v>3.9290730114550918</v>
      </c>
      <c r="HG50">
        <f t="shared" si="70"/>
        <v>3.5944107205589262</v>
      </c>
      <c r="HH50">
        <f t="shared" si="70"/>
        <v>3.2597444027091456</v>
      </c>
      <c r="HI50">
        <f t="shared" si="70"/>
        <v>2.9250740513957147</v>
      </c>
      <c r="HJ50">
        <f t="shared" si="70"/>
        <v>2.5903996600980932</v>
      </c>
      <c r="HK50">
        <f t="shared" si="70"/>
        <v>2.2557212222851639</v>
      </c>
      <c r="HL50">
        <f t="shared" si="73"/>
        <v>1.921038731415301</v>
      </c>
      <c r="HM50">
        <f t="shared" si="73"/>
        <v>1.5863521809362595</v>
      </c>
      <c r="HN50">
        <f t="shared" si="73"/>
        <v>1.2516615642852393</v>
      </c>
      <c r="HO50">
        <f t="shared" si="73"/>
        <v>0.91696687488878936</v>
      </c>
      <c r="HP50">
        <f t="shared" si="73"/>
        <v>0.5822681061628785</v>
      </c>
      <c r="HQ50">
        <f t="shared" si="73"/>
        <v>0.24756525151278908</v>
      </c>
      <c r="HR50">
        <f t="shared" si="73"/>
        <v>8.7141695666829833E-2</v>
      </c>
      <c r="HS50">
        <f t="shared" si="73"/>
        <v>0.42185274199202638</v>
      </c>
      <c r="HT50">
        <f t="shared" si="73"/>
        <v>0.75656789408952463</v>
      </c>
      <c r="HU50">
        <f t="shared" si="73"/>
        <v>1.0912871585967707</v>
      </c>
      <c r="HV50">
        <f t="shared" si="73"/>
        <v>1.42601054216194</v>
      </c>
      <c r="HW50">
        <f t="shared" si="73"/>
        <v>1.7607380514439654</v>
      </c>
      <c r="HX50">
        <f t="shared" si="73"/>
        <v>2.0954696931125412</v>
      </c>
      <c r="HY50">
        <f t="shared" si="73"/>
        <v>2.430205473848126</v>
      </c>
      <c r="HZ50">
        <f t="shared" si="73"/>
        <v>2.7649454003419898</v>
      </c>
      <c r="IA50">
        <f t="shared" ref="IA50" si="88">ABS(EB50-EB$2)</f>
        <v>3.0996894792962308</v>
      </c>
      <c r="IB50">
        <f t="shared" si="71"/>
        <v>3.4344377174237728</v>
      </c>
      <c r="IC50">
        <f t="shared" si="71"/>
        <v>3.7691901214483856</v>
      </c>
      <c r="ID50">
        <f t="shared" si="71"/>
        <v>4.1039466981047177</v>
      </c>
      <c r="IE50">
        <f t="shared" si="71"/>
        <v>4.4387074541382958</v>
      </c>
      <c r="IF50">
        <f t="shared" si="71"/>
        <v>4.7734723963055714</v>
      </c>
      <c r="IG50">
        <f t="shared" si="26"/>
        <v>8.7141695666829833E-2</v>
      </c>
      <c r="IH50">
        <f t="shared" si="29"/>
        <v>87</v>
      </c>
      <c r="II50">
        <v>48</v>
      </c>
      <c r="IJ50">
        <f t="shared" si="27"/>
        <v>0.47</v>
      </c>
      <c r="IK50" cm="1">
        <f t="array" ref="IK50">INDEX($AK$3:$EG$102,II50,IH50)</f>
        <v>28.451052751192812</v>
      </c>
      <c r="IL50">
        <f t="shared" si="28"/>
        <v>13.371994793060621</v>
      </c>
    </row>
    <row r="51" spans="9:246" x14ac:dyDescent="0.25">
      <c r="I51">
        <v>525</v>
      </c>
      <c r="J51">
        <f>'Emission events'!AG51</f>
        <v>1.1704311951806779E+19</v>
      </c>
      <c r="K51">
        <f>'Emission events'!CI51</f>
        <v>3.7680415410057769E+18</v>
      </c>
      <c r="L51">
        <f>'Emission events'!EK51</f>
        <v>1.209244392612332E+18</v>
      </c>
      <c r="M51">
        <f>'Emission events'!GM51</f>
        <v>3.8722375165009254E+17</v>
      </c>
      <c r="N51">
        <f>'Emission events'!IO51</f>
        <v>1.2379433705887306E+17</v>
      </c>
      <c r="O51">
        <f t="shared" si="3"/>
        <v>1.7192615974133854E+19</v>
      </c>
      <c r="R51">
        <v>525</v>
      </c>
      <c r="S51">
        <f>'Emission events'!AL51</f>
        <v>1.3059644841382818E+17</v>
      </c>
      <c r="T51">
        <f>'Emission events'!CN51</f>
        <v>3.3602110850407512E+16</v>
      </c>
      <c r="U51">
        <f>'Emission events'!EP51</f>
        <v>8702063550373220</v>
      </c>
      <c r="V51">
        <f>'Emission events'!GR51</f>
        <v>2270985891938729</v>
      </c>
      <c r="W51">
        <f>'Emission events'!IT51</f>
        <v>597996029835865.25</v>
      </c>
      <c r="X51">
        <f t="shared" si="4"/>
        <v>1.7576960473638349E+17</v>
      </c>
      <c r="AA51">
        <v>525</v>
      </c>
      <c r="AB51" s="7">
        <f>'Emission events'!AQ51</f>
        <v>1.1848358564123446E+17</v>
      </c>
      <c r="AC51" s="7">
        <f>'Emission events'!CS51</f>
        <v>3.0135070613631044E+16</v>
      </c>
      <c r="AD51" s="7">
        <f>'Emission events'!EU51</f>
        <v>8882500488653285</v>
      </c>
      <c r="AE51" s="7">
        <f>'Emission events'!GW51</f>
        <v>2747378671995977.5</v>
      </c>
      <c r="AF51" s="7">
        <f>'Emission events'!IY51</f>
        <v>862387180753432.88</v>
      </c>
      <c r="AG51">
        <f t="shared" si="5"/>
        <v>1.6111092259626819E+17</v>
      </c>
      <c r="AH51" s="7">
        <f t="shared" si="6"/>
        <v>1.7529496501466505E+19</v>
      </c>
      <c r="AJ51" s="1">
        <v>0.48</v>
      </c>
      <c r="AK51">
        <f t="shared" si="76"/>
        <v>28.092529964366747</v>
      </c>
      <c r="AL51">
        <f t="shared" si="76"/>
        <v>28.089140434589261</v>
      </c>
      <c r="AM51">
        <f t="shared" si="76"/>
        <v>28.085745961708437</v>
      </c>
      <c r="AN51">
        <f t="shared" si="76"/>
        <v>28.08234653773318</v>
      </c>
      <c r="AO51">
        <f t="shared" si="76"/>
        <v>28.078942154659501</v>
      </c>
      <c r="AP51">
        <f t="shared" si="76"/>
        <v>28.075532804470452</v>
      </c>
      <c r="AQ51">
        <f t="shared" si="76"/>
        <v>28.072118479136115</v>
      </c>
      <c r="AR51">
        <f t="shared" si="76"/>
        <v>28.068699170613609</v>
      </c>
      <c r="AS51">
        <f t="shared" si="76"/>
        <v>28.065274870847048</v>
      </c>
      <c r="AT51">
        <f t="shared" si="76"/>
        <v>28.061845571767517</v>
      </c>
      <c r="AU51">
        <f t="shared" si="77"/>
        <v>28.05841126529306</v>
      </c>
      <c r="AV51">
        <f t="shared" si="77"/>
        <v>28.054971943328653</v>
      </c>
      <c r="AW51">
        <f t="shared" si="77"/>
        <v>28.051527597766192</v>
      </c>
      <c r="AX51">
        <f t="shared" si="77"/>
        <v>28.048078220484459</v>
      </c>
      <c r="AY51">
        <f t="shared" si="77"/>
        <v>28.044623803349108</v>
      </c>
      <c r="AZ51">
        <f t="shared" si="77"/>
        <v>28.041164338212635</v>
      </c>
      <c r="BA51">
        <f t="shared" si="77"/>
        <v>28.037699816914387</v>
      </c>
      <c r="BB51">
        <f t="shared" si="77"/>
        <v>28.034230231280503</v>
      </c>
      <c r="BC51">
        <f t="shared" si="77"/>
        <v>28.030755573123905</v>
      </c>
      <c r="BD51">
        <f t="shared" si="77"/>
        <v>28.027275834244286</v>
      </c>
      <c r="BE51">
        <f t="shared" si="78"/>
        <v>28.023791006428077</v>
      </c>
      <c r="BF51">
        <f t="shared" si="78"/>
        <v>28.020301081448437</v>
      </c>
      <c r="BG51">
        <f t="shared" si="78"/>
        <v>28.016806051065227</v>
      </c>
      <c r="BH51">
        <f t="shared" si="78"/>
        <v>28.013305907024986</v>
      </c>
      <c r="BI51">
        <f t="shared" si="78"/>
        <v>28.009800641060892</v>
      </c>
      <c r="BJ51">
        <f t="shared" si="78"/>
        <v>28.006290244892785</v>
      </c>
      <c r="BK51">
        <f t="shared" si="78"/>
        <v>28.002774710227108</v>
      </c>
      <c r="BL51">
        <f t="shared" si="78"/>
        <v>27.999254028756894</v>
      </c>
      <c r="BM51">
        <f t="shared" si="78"/>
        <v>27.995728192161746</v>
      </c>
      <c r="BN51">
        <f t="shared" si="78"/>
        <v>27.992197192107831</v>
      </c>
      <c r="BO51">
        <f t="shared" si="79"/>
        <v>27.988661020247822</v>
      </c>
      <c r="BP51">
        <f t="shared" si="79"/>
        <v>27.985119668220907</v>
      </c>
      <c r="BQ51">
        <f t="shared" si="79"/>
        <v>27.981573127652762</v>
      </c>
      <c r="BR51">
        <f t="shared" si="79"/>
        <v>27.978021390155526</v>
      </c>
      <c r="BS51">
        <f t="shared" si="79"/>
        <v>27.974464447327762</v>
      </c>
      <c r="BT51">
        <f t="shared" si="79"/>
        <v>27.970902290754474</v>
      </c>
      <c r="BU51">
        <f t="shared" si="79"/>
        <v>27.96733491200705</v>
      </c>
      <c r="BV51">
        <f t="shared" si="79"/>
        <v>27.963762302643239</v>
      </c>
      <c r="BW51">
        <f t="shared" si="79"/>
        <v>27.960184454207173</v>
      </c>
      <c r="BX51">
        <f t="shared" si="79"/>
        <v>27.956601358229285</v>
      </c>
      <c r="BY51">
        <f t="shared" si="80"/>
        <v>27.953013006226339</v>
      </c>
      <c r="BZ51">
        <f t="shared" si="80"/>
        <v>27.949419389701362</v>
      </c>
      <c r="CA51">
        <f t="shared" si="80"/>
        <v>27.945820500143668</v>
      </c>
      <c r="CB51">
        <f t="shared" si="80"/>
        <v>27.942216329028792</v>
      </c>
      <c r="CC51">
        <f t="shared" si="80"/>
        <v>27.938606867818507</v>
      </c>
      <c r="CD51">
        <f t="shared" si="80"/>
        <v>27.934992107960763</v>
      </c>
      <c r="CE51">
        <f t="shared" si="80"/>
        <v>27.931372040889705</v>
      </c>
      <c r="CF51">
        <f t="shared" si="80"/>
        <v>27.927746658025619</v>
      </c>
      <c r="CG51">
        <f t="shared" si="80"/>
        <v>27.924115950774915</v>
      </c>
      <c r="CH51">
        <f t="shared" si="80"/>
        <v>27.920479910530119</v>
      </c>
      <c r="CI51">
        <f t="shared" si="81"/>
        <v>27.916838528669849</v>
      </c>
      <c r="CJ51">
        <f t="shared" si="81"/>
        <v>27.913191796558774</v>
      </c>
      <c r="CK51">
        <f t="shared" si="81"/>
        <v>27.909539705547598</v>
      </c>
      <c r="CL51">
        <f t="shared" si="81"/>
        <v>27.905882246973061</v>
      </c>
      <c r="CM51">
        <f t="shared" si="81"/>
        <v>27.902219412157894</v>
      </c>
      <c r="CN51">
        <f t="shared" si="81"/>
        <v>27.898551192410778</v>
      </c>
      <c r="CO51">
        <f t="shared" si="81"/>
        <v>27.894877579026367</v>
      </c>
      <c r="CP51">
        <f t="shared" si="81"/>
        <v>27.891198563285229</v>
      </c>
      <c r="CQ51">
        <f t="shared" si="81"/>
        <v>27.887514136453849</v>
      </c>
      <c r="CR51">
        <f t="shared" si="81"/>
        <v>27.883824289784584</v>
      </c>
      <c r="CS51">
        <f t="shared" si="82"/>
        <v>27.880129014515653</v>
      </c>
      <c r="CT51">
        <f t="shared" si="82"/>
        <v>27.876428301871101</v>
      </c>
      <c r="CU51">
        <f t="shared" si="82"/>
        <v>27.872722143060795</v>
      </c>
      <c r="CV51">
        <f t="shared" si="82"/>
        <v>27.869010529280398</v>
      </c>
      <c r="CW51">
        <f t="shared" si="82"/>
        <v>27.865293451711324</v>
      </c>
      <c r="CX51">
        <f t="shared" si="82"/>
        <v>27.861570901520746</v>
      </c>
      <c r="CY51">
        <f t="shared" si="82"/>
        <v>27.857842869861535</v>
      </c>
      <c r="CZ51">
        <f t="shared" si="82"/>
        <v>27.854109347872296</v>
      </c>
      <c r="DA51">
        <f t="shared" si="82"/>
        <v>27.850370326677275</v>
      </c>
      <c r="DB51">
        <f t="shared" si="82"/>
        <v>27.846625797386384</v>
      </c>
      <c r="DC51">
        <f t="shared" si="83"/>
        <v>27.842875751095153</v>
      </c>
      <c r="DD51">
        <f t="shared" si="83"/>
        <v>27.839120178884741</v>
      </c>
      <c r="DE51">
        <f t="shared" si="83"/>
        <v>27.835359071821863</v>
      </c>
      <c r="DF51">
        <f t="shared" si="83"/>
        <v>27.83159242095881</v>
      </c>
      <c r="DG51">
        <f t="shared" si="83"/>
        <v>27.827820217333386</v>
      </c>
      <c r="DH51">
        <f t="shared" si="83"/>
        <v>27.824042451968925</v>
      </c>
      <c r="DI51">
        <f t="shared" si="83"/>
        <v>27.820259115874254</v>
      </c>
      <c r="DJ51">
        <f t="shared" si="83"/>
        <v>27.816470200043646</v>
      </c>
      <c r="DK51">
        <f t="shared" si="83"/>
        <v>27.812675695456832</v>
      </c>
      <c r="DL51">
        <f t="shared" si="83"/>
        <v>27.808875593078945</v>
      </c>
      <c r="DM51">
        <f t="shared" si="84"/>
        <v>27.805069883860526</v>
      </c>
      <c r="DN51">
        <f t="shared" si="84"/>
        <v>27.801258558737484</v>
      </c>
      <c r="DO51">
        <f t="shared" si="84"/>
        <v>27.797441608631065</v>
      </c>
      <c r="DP51">
        <f t="shared" si="84"/>
        <v>27.793619024447846</v>
      </c>
      <c r="DQ51">
        <f t="shared" si="84"/>
        <v>27.789790797079704</v>
      </c>
      <c r="DR51">
        <f t="shared" si="84"/>
        <v>27.785956917403798</v>
      </c>
      <c r="DS51">
        <f t="shared" si="84"/>
        <v>27.782117376282525</v>
      </c>
      <c r="DT51">
        <f t="shared" si="84"/>
        <v>27.778272164563507</v>
      </c>
      <c r="DU51">
        <f t="shared" si="84"/>
        <v>27.774421273079586</v>
      </c>
      <c r="DV51">
        <f t="shared" si="84"/>
        <v>27.770564692648787</v>
      </c>
      <c r="DW51">
        <f t="shared" si="85"/>
        <v>27.766702414074274</v>
      </c>
      <c r="DX51">
        <f t="shared" si="85"/>
        <v>27.762834428144352</v>
      </c>
      <c r="DY51">
        <f t="shared" si="85"/>
        <v>27.758960725632424</v>
      </c>
      <c r="DZ51">
        <f t="shared" si="85"/>
        <v>27.755081297296996</v>
      </c>
      <c r="EA51">
        <f t="shared" si="85"/>
        <v>27.751196133881628</v>
      </c>
      <c r="EB51">
        <f t="shared" si="85"/>
        <v>27.747305226114911</v>
      </c>
      <c r="EC51">
        <f t="shared" si="85"/>
        <v>27.743408564710439</v>
      </c>
      <c r="ED51">
        <f t="shared" si="85"/>
        <v>27.739506140366817</v>
      </c>
      <c r="EE51">
        <f t="shared" si="85"/>
        <v>27.735597943767591</v>
      </c>
      <c r="EF51">
        <f t="shared" si="85"/>
        <v>27.731683965581258</v>
      </c>
      <c r="EG51">
        <f t="shared" si="85"/>
        <v>27.727764196461226</v>
      </c>
      <c r="EI51">
        <f t="shared" si="24"/>
        <v>0.48</v>
      </c>
      <c r="EJ51">
        <f t="shared" si="74"/>
        <v>28.092529964366747</v>
      </c>
      <c r="EK51">
        <f t="shared" si="74"/>
        <v>27.75730096427694</v>
      </c>
      <c r="EL51">
        <f t="shared" si="74"/>
        <v>27.422067021083794</v>
      </c>
      <c r="EM51">
        <f t="shared" si="74"/>
        <v>27.086828126796217</v>
      </c>
      <c r="EN51">
        <f t="shared" si="74"/>
        <v>26.751584273410216</v>
      </c>
      <c r="EO51">
        <f t="shared" si="74"/>
        <v>26.416335452908847</v>
      </c>
      <c r="EP51">
        <f t="shared" si="74"/>
        <v>26.081081657262185</v>
      </c>
      <c r="EQ51">
        <f t="shared" si="74"/>
        <v>25.745822878427358</v>
      </c>
      <c r="ER51">
        <f t="shared" si="74"/>
        <v>25.410559108348476</v>
      </c>
      <c r="ES51">
        <f t="shared" si="74"/>
        <v>25.075290338956624</v>
      </c>
      <c r="ET51">
        <f t="shared" si="74"/>
        <v>24.740016562169846</v>
      </c>
      <c r="EU51">
        <f t="shared" si="74"/>
        <v>24.404737769893117</v>
      </c>
      <c r="EV51">
        <f t="shared" si="74"/>
        <v>24.069453954018336</v>
      </c>
      <c r="EW51">
        <f t="shared" si="74"/>
        <v>23.734165106424282</v>
      </c>
      <c r="EX51">
        <f t="shared" si="74"/>
        <v>23.398871218976609</v>
      </c>
      <c r="EY51">
        <f t="shared" si="74"/>
        <v>23.063572283527812</v>
      </c>
      <c r="EZ51">
        <f t="shared" ref="EZ51:FO102" si="89">ABS(BA51-BA$2)</f>
        <v>22.728268291917242</v>
      </c>
      <c r="FA51">
        <f t="shared" si="89"/>
        <v>22.392959235971038</v>
      </c>
      <c r="FB51">
        <f t="shared" si="89"/>
        <v>22.057645107502118</v>
      </c>
      <c r="FC51">
        <f t="shared" si="89"/>
        <v>21.722325898310178</v>
      </c>
      <c r="FD51">
        <f t="shared" si="89"/>
        <v>21.387001600181648</v>
      </c>
      <c r="FE51">
        <f t="shared" si="89"/>
        <v>21.051672204889687</v>
      </c>
      <c r="FF51">
        <f t="shared" si="89"/>
        <v>20.716337704194157</v>
      </c>
      <c r="FG51">
        <f t="shared" si="89"/>
        <v>20.38099808984159</v>
      </c>
      <c r="FH51">
        <f t="shared" si="89"/>
        <v>20.045653353565179</v>
      </c>
      <c r="FI51">
        <f t="shared" si="89"/>
        <v>19.710303487084751</v>
      </c>
      <c r="FJ51">
        <f t="shared" si="89"/>
        <v>19.374948482106753</v>
      </c>
      <c r="FK51">
        <f t="shared" si="89"/>
        <v>19.039588330324214</v>
      </c>
      <c r="FL51">
        <f t="shared" si="89"/>
        <v>18.704223023416745</v>
      </c>
      <c r="FM51">
        <f t="shared" si="89"/>
        <v>18.368852553050509</v>
      </c>
      <c r="FN51">
        <f t="shared" si="89"/>
        <v>18.033476910878179</v>
      </c>
      <c r="FO51">
        <f t="shared" si="89"/>
        <v>17.698096088538943</v>
      </c>
      <c r="FP51">
        <f t="shared" si="86"/>
        <v>17.362710077658477</v>
      </c>
      <c r="FQ51">
        <f t="shared" si="86"/>
        <v>17.027318869848919</v>
      </c>
      <c r="FR51">
        <f t="shared" si="86"/>
        <v>16.691922456708831</v>
      </c>
      <c r="FS51">
        <f t="shared" si="86"/>
        <v>16.356520829823225</v>
      </c>
      <c r="FT51">
        <f t="shared" si="86"/>
        <v>16.021113980763481</v>
      </c>
      <c r="FU51">
        <f t="shared" si="86"/>
        <v>15.685701901087347</v>
      </c>
      <c r="FV51">
        <f t="shared" si="86"/>
        <v>15.350284582338958</v>
      </c>
      <c r="FW51">
        <f t="shared" si="86"/>
        <v>15.014862016048749</v>
      </c>
      <c r="FX51">
        <f t="shared" si="86"/>
        <v>14.679434193733481</v>
      </c>
      <c r="FY51">
        <f t="shared" si="86"/>
        <v>14.344001106896183</v>
      </c>
      <c r="FZ51">
        <f t="shared" si="86"/>
        <v>14.008562747026168</v>
      </c>
      <c r="GA51">
        <f t="shared" si="86"/>
        <v>13.673119105598971</v>
      </c>
      <c r="GB51">
        <f t="shared" si="86"/>
        <v>13.337670174076363</v>
      </c>
      <c r="GC51">
        <f t="shared" si="86"/>
        <v>13.002215943906299</v>
      </c>
      <c r="GD51">
        <f t="shared" si="86"/>
        <v>12.666756406522918</v>
      </c>
      <c r="GE51">
        <f t="shared" ref="GE51:GT68" si="90">ABS(CF51-CF$2)</f>
        <v>12.331291553346512</v>
      </c>
      <c r="GF51">
        <f t="shared" si="90"/>
        <v>11.995821375783487</v>
      </c>
      <c r="GG51">
        <f t="shared" si="90"/>
        <v>11.660345865226368</v>
      </c>
      <c r="GH51">
        <f t="shared" si="90"/>
        <v>11.324865013053778</v>
      </c>
      <c r="GI51">
        <f t="shared" si="90"/>
        <v>10.989378810630381</v>
      </c>
      <c r="GJ51">
        <f t="shared" si="90"/>
        <v>10.653887249306884</v>
      </c>
      <c r="GK51">
        <f t="shared" si="90"/>
        <v>10.318390320420022</v>
      </c>
      <c r="GL51">
        <f t="shared" si="90"/>
        <v>9.9828880152925343</v>
      </c>
      <c r="GM51">
        <f t="shared" si="90"/>
        <v>9.6473803252330974</v>
      </c>
      <c r="GN51">
        <f t="shared" si="90"/>
        <v>9.3118672415363655</v>
      </c>
      <c r="GO51">
        <f t="shared" si="90"/>
        <v>8.9763487554829098</v>
      </c>
      <c r="GP51">
        <f t="shared" si="90"/>
        <v>8.640824858339208</v>
      </c>
      <c r="GQ51">
        <f t="shared" si="90"/>
        <v>8.3052955413576193</v>
      </c>
      <c r="GR51">
        <f t="shared" si="90"/>
        <v>7.9697607957763665</v>
      </c>
      <c r="GS51">
        <f t="shared" si="90"/>
        <v>7.6342206128194938</v>
      </c>
      <c r="GT51">
        <f t="shared" si="90"/>
        <v>7.2986749836968663</v>
      </c>
      <c r="GU51">
        <f t="shared" si="75"/>
        <v>6.9631238996041489</v>
      </c>
      <c r="GV51">
        <f t="shared" si="75"/>
        <v>6.6275673517227496</v>
      </c>
      <c r="GW51">
        <f t="shared" si="75"/>
        <v>6.2920053312198512</v>
      </c>
      <c r="GX51">
        <f t="shared" si="75"/>
        <v>5.9564378292483191</v>
      </c>
      <c r="GY51">
        <f t="shared" si="75"/>
        <v>5.6208648369467582</v>
      </c>
      <c r="GZ51">
        <f t="shared" si="75"/>
        <v>5.2852863454394168</v>
      </c>
      <c r="HA51">
        <f t="shared" si="75"/>
        <v>4.9497023458362079</v>
      </c>
      <c r="HB51">
        <f t="shared" si="75"/>
        <v>4.6141128292326528</v>
      </c>
      <c r="HC51">
        <f t="shared" si="75"/>
        <v>4.2785177867099193</v>
      </c>
      <c r="HD51">
        <f t="shared" si="75"/>
        <v>3.9429172093347198</v>
      </c>
      <c r="HE51">
        <f t="shared" si="75"/>
        <v>3.6073110881593458</v>
      </c>
      <c r="HF51">
        <f t="shared" si="75"/>
        <v>3.2716994142216009</v>
      </c>
      <c r="HG51">
        <f t="shared" si="70"/>
        <v>2.9360821785448188</v>
      </c>
      <c r="HH51">
        <f t="shared" si="70"/>
        <v>2.6004593721378235</v>
      </c>
      <c r="HI51">
        <f t="shared" si="70"/>
        <v>2.2648309859948945</v>
      </c>
      <c r="HJ51">
        <f t="shared" si="70"/>
        <v>1.9291970110957593</v>
      </c>
      <c r="HK51">
        <f t="shared" si="70"/>
        <v>1.5935574384055506</v>
      </c>
      <c r="HL51">
        <f t="shared" ref="HL51:IA67" si="91">ABS(DM51-DM$2)</f>
        <v>1.2579122588748106</v>
      </c>
      <c r="HM51">
        <f t="shared" si="91"/>
        <v>0.92226146343944393</v>
      </c>
      <c r="HN51">
        <f t="shared" si="91"/>
        <v>0.58660504302070748</v>
      </c>
      <c r="HO51">
        <f t="shared" si="91"/>
        <v>0.25094298852516772</v>
      </c>
      <c r="HP51">
        <f t="shared" si="91"/>
        <v>8.4724709155295841E-2</v>
      </c>
      <c r="HQ51">
        <f t="shared" si="91"/>
        <v>0.42039805914352257</v>
      </c>
      <c r="HR51">
        <f t="shared" si="91"/>
        <v>0.75607707057711693</v>
      </c>
      <c r="HS51">
        <f t="shared" si="91"/>
        <v>1.0917617526084591</v>
      </c>
      <c r="HT51">
        <f t="shared" si="91"/>
        <v>1.4274521144047014</v>
      </c>
      <c r="HU51">
        <f t="shared" si="91"/>
        <v>1.7631481651478218</v>
      </c>
      <c r="HV51">
        <f t="shared" si="91"/>
        <v>2.0988499140346555</v>
      </c>
      <c r="HW51">
        <f t="shared" si="91"/>
        <v>2.4345573702768988</v>
      </c>
      <c r="HX51">
        <f t="shared" si="91"/>
        <v>2.7702705431011516</v>
      </c>
      <c r="HY51">
        <f t="shared" si="91"/>
        <v>3.1059894417488998</v>
      </c>
      <c r="HZ51">
        <f t="shared" si="91"/>
        <v>3.441714075476586</v>
      </c>
      <c r="IA51">
        <f t="shared" si="91"/>
        <v>3.7774444535556242</v>
      </c>
      <c r="IB51">
        <f t="shared" si="71"/>
        <v>4.113180585272417</v>
      </c>
      <c r="IC51">
        <f t="shared" si="71"/>
        <v>4.4489224799283598</v>
      </c>
      <c r="ID51">
        <f t="shared" si="71"/>
        <v>4.7846701468399111</v>
      </c>
      <c r="IE51">
        <f t="shared" si="71"/>
        <v>5.1204235953385613</v>
      </c>
      <c r="IF51">
        <f t="shared" si="71"/>
        <v>5.4561828347709174</v>
      </c>
      <c r="IG51">
        <f t="shared" si="26"/>
        <v>8.4724709155295841E-2</v>
      </c>
      <c r="IH51">
        <f t="shared" si="29"/>
        <v>85</v>
      </c>
      <c r="II51">
        <v>49</v>
      </c>
      <c r="IJ51">
        <f t="shared" si="27"/>
        <v>0.48</v>
      </c>
      <c r="IK51" cm="1">
        <f t="array" ref="IK51">INDEX($AK$3:$EG$102,II51,IH51)</f>
        <v>27.789790797079704</v>
      </c>
      <c r="IL51">
        <f t="shared" si="28"/>
        <v>13.339099582598257</v>
      </c>
    </row>
    <row r="52" spans="9:246" x14ac:dyDescent="0.25">
      <c r="I52">
        <v>530</v>
      </c>
      <c r="J52">
        <f>'Emission events'!AG52</f>
        <v>1.1113641887326527E+19</v>
      </c>
      <c r="K52">
        <f>'Emission events'!CI52</f>
        <v>3.5778834736922532E+18</v>
      </c>
      <c r="L52">
        <f>'Emission events'!EK52</f>
        <v>1.1482186384887461E+18</v>
      </c>
      <c r="M52">
        <f>'Emission events'!GM52</f>
        <v>3.6768210927955258E+17</v>
      </c>
      <c r="N52">
        <f>'Emission events'!IO52</f>
        <v>1.1754692932111478E+17</v>
      </c>
      <c r="O52">
        <f t="shared" si="3"/>
        <v>1.6324973038108197E+19</v>
      </c>
      <c r="R52">
        <v>530</v>
      </c>
      <c r="S52">
        <f>'Emission events'!AL52</f>
        <v>1.1799550160886179E+17</v>
      </c>
      <c r="T52">
        <f>'Emission events'!CN52</f>
        <v>3.0359921522112308E+16</v>
      </c>
      <c r="U52">
        <f>'Emission events'!EP52</f>
        <v>7862421728382606</v>
      </c>
      <c r="V52">
        <f>'Emission events'!GR52</f>
        <v>2051863758322429</v>
      </c>
      <c r="W52">
        <f>'Emission events'!IT52</f>
        <v>540296787221967.69</v>
      </c>
      <c r="X52">
        <f t="shared" si="4"/>
        <v>1.5881000540490109E+17</v>
      </c>
      <c r="AA52">
        <v>530</v>
      </c>
      <c r="AB52" s="7">
        <f>'Emission events'!AQ52</f>
        <v>4.0489329026950349E+17</v>
      </c>
      <c r="AC52" s="7">
        <f>'Emission events'!CS52</f>
        <v>1.029804071781109E+17</v>
      </c>
      <c r="AD52" s="7">
        <f>'Emission events'!EU52</f>
        <v>3.03541189204158E+16</v>
      </c>
      <c r="AE52" s="7">
        <f>'Emission events'!GW52</f>
        <v>9388601670859430</v>
      </c>
      <c r="AF52" s="7">
        <f>'Emission events'!IY52</f>
        <v>2947030858424487</v>
      </c>
      <c r="AG52">
        <f t="shared" si="5"/>
        <v>5.5056344889731418E+17</v>
      </c>
      <c r="AH52" s="7">
        <f t="shared" si="6"/>
        <v>1.7034346492410413E+19</v>
      </c>
      <c r="AJ52" s="1">
        <v>0.49</v>
      </c>
      <c r="AK52">
        <f t="shared" si="76"/>
        <v>27.300767934203357</v>
      </c>
      <c r="AL52">
        <f t="shared" si="76"/>
        <v>27.296206205494403</v>
      </c>
      <c r="AM52">
        <f t="shared" si="76"/>
        <v>27.291637638689529</v>
      </c>
      <c r="AN52">
        <f t="shared" si="76"/>
        <v>27.287062222734168</v>
      </c>
      <c r="AO52">
        <f t="shared" si="76"/>
        <v>27.282479946555913</v>
      </c>
      <c r="AP52">
        <f t="shared" si="76"/>
        <v>27.277890799064423</v>
      </c>
      <c r="AQ52">
        <f t="shared" si="76"/>
        <v>27.273294769151441</v>
      </c>
      <c r="AR52">
        <f t="shared" si="76"/>
        <v>27.26869184569075</v>
      </c>
      <c r="AS52">
        <f t="shared" si="76"/>
        <v>27.264082017538144</v>
      </c>
      <c r="AT52">
        <f t="shared" si="76"/>
        <v>27.259465273531418</v>
      </c>
      <c r="AU52">
        <f t="shared" si="77"/>
        <v>27.254841602490302</v>
      </c>
      <c r="AV52">
        <f t="shared" si="77"/>
        <v>27.250210993216456</v>
      </c>
      <c r="AW52">
        <f t="shared" si="77"/>
        <v>27.245573434493444</v>
      </c>
      <c r="AX52">
        <f t="shared" si="77"/>
        <v>27.240928915086691</v>
      </c>
      <c r="AY52">
        <f t="shared" si="77"/>
        <v>27.236277423743466</v>
      </c>
      <c r="AZ52">
        <f t="shared" si="77"/>
        <v>27.231618949192828</v>
      </c>
      <c r="BA52">
        <f t="shared" si="77"/>
        <v>27.226953480145649</v>
      </c>
      <c r="BB52">
        <f t="shared" si="77"/>
        <v>27.222281005294519</v>
      </c>
      <c r="BC52">
        <f t="shared" si="77"/>
        <v>27.217601513313774</v>
      </c>
      <c r="BD52">
        <f t="shared" si="77"/>
        <v>27.212914992859414</v>
      </c>
      <c r="BE52">
        <f t="shared" si="78"/>
        <v>27.208221432569115</v>
      </c>
      <c r="BF52">
        <f t="shared" si="78"/>
        <v>27.203520821062185</v>
      </c>
      <c r="BG52">
        <f t="shared" si="78"/>
        <v>27.198813146939539</v>
      </c>
      <c r="BH52">
        <f t="shared" si="78"/>
        <v>27.194098398783659</v>
      </c>
      <c r="BI52">
        <f t="shared" si="78"/>
        <v>27.189376565158554</v>
      </c>
      <c r="BJ52">
        <f t="shared" si="78"/>
        <v>27.184647634609767</v>
      </c>
      <c r="BK52">
        <f t="shared" si="78"/>
        <v>27.179911595664311</v>
      </c>
      <c r="BL52">
        <f t="shared" si="78"/>
        <v>27.175168436830667</v>
      </c>
      <c r="BM52">
        <f t="shared" si="78"/>
        <v>27.170418146598713</v>
      </c>
      <c r="BN52">
        <f t="shared" si="78"/>
        <v>27.165660713439753</v>
      </c>
      <c r="BO52">
        <f t="shared" si="79"/>
        <v>27.160896125806417</v>
      </c>
      <c r="BP52">
        <f t="shared" si="79"/>
        <v>27.156124372132698</v>
      </c>
      <c r="BQ52">
        <f t="shared" si="79"/>
        <v>27.151345440833865</v>
      </c>
      <c r="BR52">
        <f t="shared" si="79"/>
        <v>27.146559320306487</v>
      </c>
      <c r="BS52">
        <f t="shared" si="79"/>
        <v>27.141765998928356</v>
      </c>
      <c r="BT52">
        <f t="shared" si="79"/>
        <v>27.136965465058474</v>
      </c>
      <c r="BU52">
        <f t="shared" si="79"/>
        <v>27.132157707037038</v>
      </c>
      <c r="BV52">
        <f t="shared" si="79"/>
        <v>27.127342713185374</v>
      </c>
      <c r="BW52">
        <f t="shared" si="79"/>
        <v>27.122520471805959</v>
      </c>
      <c r="BX52">
        <f t="shared" si="79"/>
        <v>27.117690971182327</v>
      </c>
      <c r="BY52">
        <f t="shared" si="80"/>
        <v>27.112854199579097</v>
      </c>
      <c r="BZ52">
        <f t="shared" si="80"/>
        <v>27.108010145241895</v>
      </c>
      <c r="CA52">
        <f t="shared" si="80"/>
        <v>27.103158796397366</v>
      </c>
      <c r="CB52">
        <f t="shared" si="80"/>
        <v>27.098300141253109</v>
      </c>
      <c r="CC52">
        <f t="shared" si="80"/>
        <v>27.09343416799765</v>
      </c>
      <c r="CD52">
        <f t="shared" si="80"/>
        <v>27.088560864800442</v>
      </c>
      <c r="CE52">
        <f t="shared" si="80"/>
        <v>27.083680219811804</v>
      </c>
      <c r="CF52">
        <f t="shared" si="80"/>
        <v>27.078792221162896</v>
      </c>
      <c r="CG52">
        <f t="shared" si="80"/>
        <v>27.073896856965685</v>
      </c>
      <c r="CH52">
        <f t="shared" si="80"/>
        <v>27.068994115312933</v>
      </c>
      <c r="CI52">
        <f t="shared" si="81"/>
        <v>27.064083984278142</v>
      </c>
      <c r="CJ52">
        <f t="shared" si="81"/>
        <v>27.059166451915544</v>
      </c>
      <c r="CK52">
        <f t="shared" si="81"/>
        <v>27.054241506260048</v>
      </c>
      <c r="CL52">
        <f t="shared" si="81"/>
        <v>27.049309135327213</v>
      </c>
      <c r="CM52">
        <f t="shared" si="81"/>
        <v>27.044369327113266</v>
      </c>
      <c r="CN52">
        <f t="shared" si="81"/>
        <v>27.039422069594973</v>
      </c>
      <c r="CO52">
        <f t="shared" si="81"/>
        <v>27.034467350729695</v>
      </c>
      <c r="CP52">
        <f t="shared" si="81"/>
        <v>27.029505158455311</v>
      </c>
      <c r="CQ52">
        <f t="shared" si="81"/>
        <v>27.024535480690218</v>
      </c>
      <c r="CR52">
        <f t="shared" si="81"/>
        <v>27.01955830533327</v>
      </c>
      <c r="CS52">
        <f t="shared" si="82"/>
        <v>27.014573620263761</v>
      </c>
      <c r="CT52">
        <f t="shared" si="82"/>
        <v>27.00958141334138</v>
      </c>
      <c r="CU52">
        <f t="shared" si="82"/>
        <v>27.004581672406196</v>
      </c>
      <c r="CV52">
        <f t="shared" si="82"/>
        <v>26.999574385278631</v>
      </c>
      <c r="CW52">
        <f t="shared" si="82"/>
        <v>26.994559539759408</v>
      </c>
      <c r="CX52">
        <f t="shared" si="82"/>
        <v>26.989537123629532</v>
      </c>
      <c r="CY52">
        <f t="shared" si="82"/>
        <v>26.984507124650239</v>
      </c>
      <c r="CZ52">
        <f t="shared" si="82"/>
        <v>26.979469530563005</v>
      </c>
      <c r="DA52">
        <f t="shared" si="82"/>
        <v>26.97442432908948</v>
      </c>
      <c r="DB52">
        <f t="shared" si="82"/>
        <v>26.969371507931442</v>
      </c>
      <c r="DC52">
        <f t="shared" si="83"/>
        <v>26.964311054770814</v>
      </c>
      <c r="DD52">
        <f t="shared" si="83"/>
        <v>26.959242957269606</v>
      </c>
      <c r="DE52">
        <f t="shared" si="83"/>
        <v>26.954167203069879</v>
      </c>
      <c r="DF52">
        <f t="shared" si="83"/>
        <v>26.949083779793689</v>
      </c>
      <c r="DG52">
        <f t="shared" si="83"/>
        <v>26.943992675043116</v>
      </c>
      <c r="DH52">
        <f t="shared" si="83"/>
        <v>26.938893876400186</v>
      </c>
      <c r="DI52">
        <f t="shared" si="83"/>
        <v>26.933787371426856</v>
      </c>
      <c r="DJ52">
        <f t="shared" si="83"/>
        <v>26.928673147664952</v>
      </c>
      <c r="DK52">
        <f t="shared" si="83"/>
        <v>26.923551192636182</v>
      </c>
      <c r="DL52">
        <f t="shared" si="83"/>
        <v>26.918421493842082</v>
      </c>
      <c r="DM52">
        <f t="shared" si="84"/>
        <v>26.913284038763987</v>
      </c>
      <c r="DN52">
        <f t="shared" si="84"/>
        <v>26.908138814862955</v>
      </c>
      <c r="DO52">
        <f t="shared" si="84"/>
        <v>26.902985809579818</v>
      </c>
      <c r="DP52">
        <f t="shared" si="84"/>
        <v>26.897825010335087</v>
      </c>
      <c r="DQ52">
        <f t="shared" si="84"/>
        <v>26.89265640452895</v>
      </c>
      <c r="DR52">
        <f t="shared" si="84"/>
        <v>26.887479979541197</v>
      </c>
      <c r="DS52">
        <f t="shared" si="84"/>
        <v>26.88229572273125</v>
      </c>
      <c r="DT52">
        <f t="shared" si="84"/>
        <v>26.877103621438049</v>
      </c>
      <c r="DU52">
        <f t="shared" si="84"/>
        <v>26.871903662980142</v>
      </c>
      <c r="DV52">
        <f t="shared" si="84"/>
        <v>26.866695834655495</v>
      </c>
      <c r="DW52">
        <f t="shared" si="85"/>
        <v>26.861480123741597</v>
      </c>
      <c r="DX52">
        <f t="shared" si="85"/>
        <v>26.856256517495332</v>
      </c>
      <c r="DY52">
        <f t="shared" si="85"/>
        <v>26.851025003153005</v>
      </c>
      <c r="DZ52">
        <f t="shared" si="85"/>
        <v>26.845785567930282</v>
      </c>
      <c r="EA52">
        <f t="shared" si="85"/>
        <v>26.84053819902217</v>
      </c>
      <c r="EB52">
        <f t="shared" si="85"/>
        <v>26.83528288360295</v>
      </c>
      <c r="EC52">
        <f t="shared" si="85"/>
        <v>26.830019608826191</v>
      </c>
      <c r="ED52">
        <f t="shared" si="85"/>
        <v>26.824748361824696</v>
      </c>
      <c r="EE52">
        <f t="shared" si="85"/>
        <v>26.819469129710459</v>
      </c>
      <c r="EF52">
        <f t="shared" si="85"/>
        <v>26.814181899574624</v>
      </c>
      <c r="EG52">
        <f t="shared" si="85"/>
        <v>26.808886658487491</v>
      </c>
      <c r="EI52">
        <f t="shared" si="24"/>
        <v>0.49</v>
      </c>
      <c r="EJ52">
        <f t="shared" si="74"/>
        <v>27.300767934203357</v>
      </c>
      <c r="EK52">
        <f t="shared" si="74"/>
        <v>26.964366735182082</v>
      </c>
      <c r="EL52">
        <f t="shared" si="74"/>
        <v>26.627958698064887</v>
      </c>
      <c r="EM52">
        <f t="shared" si="74"/>
        <v>26.291543811797204</v>
      </c>
      <c r="EN52">
        <f t="shared" si="74"/>
        <v>25.955122065306629</v>
      </c>
      <c r="EO52">
        <f t="shared" si="74"/>
        <v>25.618693447502814</v>
      </c>
      <c r="EP52">
        <f t="shared" si="74"/>
        <v>25.282257947277511</v>
      </c>
      <c r="EQ52">
        <f t="shared" si="74"/>
        <v>24.945815553504499</v>
      </c>
      <c r="ER52">
        <f t="shared" si="74"/>
        <v>24.609366255039571</v>
      </c>
      <c r="ES52">
        <f t="shared" si="74"/>
        <v>24.272910040720525</v>
      </c>
      <c r="ET52">
        <f t="shared" si="74"/>
        <v>23.936446899367088</v>
      </c>
      <c r="EU52">
        <f t="shared" si="74"/>
        <v>23.59997681978092</v>
      </c>
      <c r="EV52">
        <f t="shared" si="74"/>
        <v>23.263499790745588</v>
      </c>
      <c r="EW52">
        <f t="shared" ref="EW52:FL71" si="92">ABS(AX52-AX$2)</f>
        <v>22.927015801026513</v>
      </c>
      <c r="EX52">
        <f t="shared" si="92"/>
        <v>22.590524839370964</v>
      </c>
      <c r="EY52">
        <f t="shared" si="92"/>
        <v>22.254026894508009</v>
      </c>
      <c r="EZ52">
        <f t="shared" si="92"/>
        <v>21.917521955148505</v>
      </c>
      <c r="FA52">
        <f t="shared" si="92"/>
        <v>21.581010009985054</v>
      </c>
      <c r="FB52">
        <f t="shared" si="92"/>
        <v>21.244491047691987</v>
      </c>
      <c r="FC52">
        <f t="shared" si="92"/>
        <v>20.907965056925306</v>
      </c>
      <c r="FD52">
        <f t="shared" si="92"/>
        <v>20.571432026322686</v>
      </c>
      <c r="FE52">
        <f t="shared" si="92"/>
        <v>20.234891944503435</v>
      </c>
      <c r="FF52">
        <f t="shared" si="92"/>
        <v>19.898344800068468</v>
      </c>
      <c r="FG52">
        <f t="shared" si="92"/>
        <v>19.561790581600263</v>
      </c>
      <c r="FH52">
        <f t="shared" si="92"/>
        <v>19.225229277662841</v>
      </c>
      <c r="FI52">
        <f t="shared" si="92"/>
        <v>18.88866087680173</v>
      </c>
      <c r="FJ52">
        <f t="shared" si="92"/>
        <v>18.552085367543953</v>
      </c>
      <c r="FK52">
        <f t="shared" si="92"/>
        <v>18.215502738397987</v>
      </c>
      <c r="FL52">
        <f t="shared" si="92"/>
        <v>17.878912977853712</v>
      </c>
      <c r="FM52">
        <f t="shared" si="89"/>
        <v>17.542316074382434</v>
      </c>
      <c r="FN52">
        <f t="shared" si="89"/>
        <v>17.205712016436774</v>
      </c>
      <c r="FO52">
        <f t="shared" si="89"/>
        <v>16.869100792450734</v>
      </c>
      <c r="FP52">
        <f t="shared" si="86"/>
        <v>16.532482390839576</v>
      </c>
      <c r="FQ52">
        <f t="shared" si="86"/>
        <v>16.195856799999881</v>
      </c>
      <c r="FR52">
        <f t="shared" si="86"/>
        <v>15.859224008309427</v>
      </c>
      <c r="FS52">
        <f t="shared" si="86"/>
        <v>15.522584004127223</v>
      </c>
      <c r="FT52">
        <f t="shared" si="86"/>
        <v>15.185936775793467</v>
      </c>
      <c r="FU52">
        <f t="shared" si="86"/>
        <v>14.849282311629482</v>
      </c>
      <c r="FV52">
        <f t="shared" si="86"/>
        <v>14.512620599937744</v>
      </c>
      <c r="FW52">
        <f t="shared" si="86"/>
        <v>14.175951629001791</v>
      </c>
      <c r="FX52">
        <f t="shared" si="86"/>
        <v>13.839275387086239</v>
      </c>
      <c r="FY52">
        <f t="shared" si="86"/>
        <v>13.502591862436716</v>
      </c>
      <c r="FZ52">
        <f t="shared" si="86"/>
        <v>13.165901043279867</v>
      </c>
      <c r="GA52">
        <f t="shared" si="86"/>
        <v>12.829202917823288</v>
      </c>
      <c r="GB52">
        <f t="shared" si="86"/>
        <v>12.492497474255506</v>
      </c>
      <c r="GC52">
        <f t="shared" si="86"/>
        <v>12.155784700745977</v>
      </c>
      <c r="GD52">
        <f t="shared" si="86"/>
        <v>11.819064585445016</v>
      </c>
      <c r="GE52">
        <f t="shared" si="90"/>
        <v>11.482337116483789</v>
      </c>
      <c r="GF52">
        <f t="shared" si="90"/>
        <v>11.145602281974258</v>
      </c>
      <c r="GG52">
        <f t="shared" si="90"/>
        <v>10.808860070009182</v>
      </c>
      <c r="GH52">
        <f t="shared" si="90"/>
        <v>10.47211046866207</v>
      </c>
      <c r="GI52">
        <f t="shared" si="90"/>
        <v>10.135353465987151</v>
      </c>
      <c r="GJ52">
        <f t="shared" si="90"/>
        <v>9.7985890500193342</v>
      </c>
      <c r="GK52">
        <f t="shared" si="90"/>
        <v>9.4618172087741748</v>
      </c>
      <c r="GL52">
        <f t="shared" si="90"/>
        <v>9.1250379302479061</v>
      </c>
      <c r="GM52">
        <f t="shared" si="90"/>
        <v>8.7882512024172925</v>
      </c>
      <c r="GN52">
        <f t="shared" si="90"/>
        <v>8.4514570132396933</v>
      </c>
      <c r="GO52">
        <f t="shared" si="90"/>
        <v>8.1146553506529919</v>
      </c>
      <c r="GP52">
        <f t="shared" si="90"/>
        <v>7.7778462025755779</v>
      </c>
      <c r="GQ52">
        <f t="shared" si="90"/>
        <v>7.4410295569063045</v>
      </c>
      <c r="GR52">
        <f t="shared" si="90"/>
        <v>7.1042054015244744</v>
      </c>
      <c r="GS52">
        <f t="shared" si="90"/>
        <v>6.7673737242897722</v>
      </c>
      <c r="GT52">
        <f t="shared" si="90"/>
        <v>6.430534513042268</v>
      </c>
      <c r="GU52">
        <f t="shared" si="75"/>
        <v>6.0936877556023816</v>
      </c>
      <c r="GV52">
        <f t="shared" si="75"/>
        <v>5.7568334397708334</v>
      </c>
      <c r="GW52">
        <f t="shared" si="75"/>
        <v>5.4199715533286366</v>
      </c>
      <c r="GX52">
        <f t="shared" si="75"/>
        <v>5.0831020840370229</v>
      </c>
      <c r="GY52">
        <f t="shared" si="75"/>
        <v>4.7462250196374676</v>
      </c>
      <c r="GZ52">
        <f t="shared" si="75"/>
        <v>4.4093403478516215</v>
      </c>
      <c r="HA52">
        <f t="shared" si="75"/>
        <v>4.0724480563812655</v>
      </c>
      <c r="HB52">
        <f t="shared" si="75"/>
        <v>3.7355481329083133</v>
      </c>
      <c r="HC52">
        <f t="shared" si="75"/>
        <v>3.3986405650947837</v>
      </c>
      <c r="HD52">
        <f t="shared" si="75"/>
        <v>3.0617253405827363</v>
      </c>
      <c r="HE52">
        <f t="shared" si="75"/>
        <v>2.7248024469942251</v>
      </c>
      <c r="HF52">
        <f t="shared" si="75"/>
        <v>2.3878718719313312</v>
      </c>
      <c r="HG52">
        <f t="shared" si="70"/>
        <v>2.0509336029760803</v>
      </c>
      <c r="HH52">
        <f t="shared" si="70"/>
        <v>1.7139876276904253</v>
      </c>
      <c r="HI52">
        <f t="shared" si="70"/>
        <v>1.3770339336162003</v>
      </c>
      <c r="HJ52">
        <f t="shared" si="70"/>
        <v>1.0400725082751094</v>
      </c>
      <c r="HK52">
        <f t="shared" si="70"/>
        <v>0.70310333916868828</v>
      </c>
      <c r="HL52">
        <f t="shared" si="91"/>
        <v>0.3661264137782716</v>
      </c>
      <c r="HM52">
        <f t="shared" si="91"/>
        <v>2.9141719564915292E-2</v>
      </c>
      <c r="HN52">
        <f t="shared" si="91"/>
        <v>0.30785075603053969</v>
      </c>
      <c r="HO52">
        <f t="shared" si="91"/>
        <v>0.64485102558759166</v>
      </c>
      <c r="HP52">
        <f t="shared" si="91"/>
        <v>0.98185910170604984</v>
      </c>
      <c r="HQ52">
        <f t="shared" si="91"/>
        <v>1.3188749970061231</v>
      </c>
      <c r="HR52">
        <f t="shared" si="91"/>
        <v>1.6558987241283916</v>
      </c>
      <c r="HS52">
        <f t="shared" si="91"/>
        <v>1.9929302957339168</v>
      </c>
      <c r="HT52">
        <f t="shared" si="91"/>
        <v>2.3299697245041457</v>
      </c>
      <c r="HU52">
        <f t="shared" si="91"/>
        <v>2.6670170231411134</v>
      </c>
      <c r="HV52">
        <f t="shared" si="91"/>
        <v>3.0040722043673327</v>
      </c>
      <c r="HW52">
        <f t="shared" si="91"/>
        <v>3.3411352809259185</v>
      </c>
      <c r="HX52">
        <f t="shared" si="91"/>
        <v>3.6782062655805703</v>
      </c>
      <c r="HY52">
        <f t="shared" si="91"/>
        <v>4.0152851711156146</v>
      </c>
      <c r="HZ52">
        <f t="shared" si="91"/>
        <v>4.3523720103360439</v>
      </c>
      <c r="IA52">
        <f t="shared" si="91"/>
        <v>4.6894667960675847</v>
      </c>
      <c r="IB52">
        <f t="shared" si="71"/>
        <v>5.0265695411566647</v>
      </c>
      <c r="IC52">
        <f t="shared" si="71"/>
        <v>5.363680258470481</v>
      </c>
      <c r="ID52">
        <f t="shared" si="71"/>
        <v>5.7007989608970426</v>
      </c>
      <c r="IE52">
        <f t="shared" si="71"/>
        <v>6.037925661345195</v>
      </c>
      <c r="IF52">
        <f t="shared" si="71"/>
        <v>6.3750603727446524</v>
      </c>
      <c r="IG52">
        <f t="shared" si="26"/>
        <v>2.9141719564915292E-2</v>
      </c>
      <c r="IH52">
        <f t="shared" si="29"/>
        <v>82</v>
      </c>
      <c r="II52">
        <v>50</v>
      </c>
      <c r="IJ52">
        <f t="shared" si="27"/>
        <v>0.49</v>
      </c>
      <c r="IK52" cm="1">
        <f t="array" ref="IK52">INDEX($AK$3:$EG$102,II52,IH52)</f>
        <v>26.908138814862955</v>
      </c>
      <c r="IL52">
        <f t="shared" si="28"/>
        <v>13.184988019282848</v>
      </c>
    </row>
    <row r="53" spans="9:246" x14ac:dyDescent="0.25">
      <c r="I53">
        <v>535</v>
      </c>
      <c r="J53">
        <f>'Emission events'!AG53</f>
        <v>9.4308088186129981E+18</v>
      </c>
      <c r="K53">
        <f>'Emission events'!CI53</f>
        <v>3.0361186150999491E+18</v>
      </c>
      <c r="L53">
        <f>'Emission events'!EK53</f>
        <v>9.743548128812695E+17</v>
      </c>
      <c r="M53">
        <f>'Emission events'!GM53</f>
        <v>3.1200750517200403E+17</v>
      </c>
      <c r="N53">
        <f>'Emission events'!IO53</f>
        <v>9.9747916019014464E+16</v>
      </c>
      <c r="O53">
        <f t="shared" si="3"/>
        <v>1.3853037667785234E+19</v>
      </c>
      <c r="R53">
        <v>535</v>
      </c>
      <c r="S53">
        <f>'Emission events'!AL53</f>
        <v>1.350226025859197E+17</v>
      </c>
      <c r="T53">
        <f>'Emission events'!CN53</f>
        <v>3.4740948276218132E+16</v>
      </c>
      <c r="U53">
        <f>'Emission events'!EP53</f>
        <v>8996992511743136</v>
      </c>
      <c r="V53">
        <f>'Emission events'!GR53</f>
        <v>2347953786567181</v>
      </c>
      <c r="W53">
        <f>'Emission events'!IT53</f>
        <v>618263216688949.13</v>
      </c>
      <c r="X53">
        <f t="shared" si="4"/>
        <v>1.8172676037713709E+17</v>
      </c>
      <c r="AA53">
        <v>535</v>
      </c>
      <c r="AB53" s="7">
        <f>'Emission events'!AQ53</f>
        <v>7.747050645030103E+17</v>
      </c>
      <c r="AC53" s="7">
        <f>'Emission events'!CS53</f>
        <v>1.9703819476080278E+17</v>
      </c>
      <c r="AD53" s="7">
        <f>'Emission events'!EU53</f>
        <v>5.8078239924698392E+16</v>
      </c>
      <c r="AE53" s="7">
        <f>'Emission events'!GW53</f>
        <v>1.79637386882231E+16</v>
      </c>
      <c r="AF53" s="7">
        <f>'Emission events'!IY53</f>
        <v>5638719598807009</v>
      </c>
      <c r="AG53">
        <f t="shared" si="5"/>
        <v>1.0534239574755416E+18</v>
      </c>
      <c r="AH53" s="7">
        <f t="shared" si="6"/>
        <v>1.5088188385637913E+19</v>
      </c>
      <c r="AJ53" s="1">
        <v>0.5</v>
      </c>
      <c r="AK53">
        <f t="shared" ref="AK53:AT62" si="93">$B$15-_J0*EXP(($AJ53+AK$2*_r_S)/(_V_th*_diode_n))-($AJ53+AK$2*_r_S)/_r_sh</f>
        <v>26.23103268735764</v>
      </c>
      <c r="AL53">
        <f t="shared" si="93"/>
        <v>26.224849384470883</v>
      </c>
      <c r="AM53">
        <f t="shared" si="93"/>
        <v>26.218656622029577</v>
      </c>
      <c r="AN53">
        <f t="shared" si="93"/>
        <v>26.212454384741235</v>
      </c>
      <c r="AO53">
        <f t="shared" si="93"/>
        <v>26.206242657288723</v>
      </c>
      <c r="AP53">
        <f t="shared" si="93"/>
        <v>26.200021424330089</v>
      </c>
      <c r="AQ53">
        <f t="shared" si="93"/>
        <v>26.193790670498608</v>
      </c>
      <c r="AR53">
        <f t="shared" si="93"/>
        <v>26.18755038040273</v>
      </c>
      <c r="AS53">
        <f t="shared" si="93"/>
        <v>26.181300538625969</v>
      </c>
      <c r="AT53">
        <f t="shared" si="93"/>
        <v>26.175041129726967</v>
      </c>
      <c r="AU53">
        <f t="shared" ref="AU53:BD62" si="94">$B$15-_J0*EXP(($AJ53+AU$2*_r_S)/(_V_th*_diode_n))-($AJ53+AU$2*_r_S)/_r_sh</f>
        <v>26.168772138239387</v>
      </c>
      <c r="AV53">
        <f t="shared" si="94"/>
        <v>26.162493548671879</v>
      </c>
      <c r="AW53">
        <f t="shared" si="94"/>
        <v>26.156205345508081</v>
      </c>
      <c r="AX53">
        <f t="shared" si="94"/>
        <v>26.14990751320649</v>
      </c>
      <c r="AY53">
        <f t="shared" si="94"/>
        <v>26.143600036200528</v>
      </c>
      <c r="AZ53">
        <f t="shared" si="94"/>
        <v>26.137282898898444</v>
      </c>
      <c r="BA53">
        <f t="shared" si="94"/>
        <v>26.130956085683255</v>
      </c>
      <c r="BB53">
        <f t="shared" si="94"/>
        <v>26.124619580912761</v>
      </c>
      <c r="BC53">
        <f t="shared" si="94"/>
        <v>26.118273368919478</v>
      </c>
      <c r="BD53">
        <f t="shared" si="94"/>
        <v>26.111917434010532</v>
      </c>
      <c r="BE53">
        <f t="shared" ref="BE53:BN62" si="95">$B$15-_J0*EXP(($AJ53+BE$2*_r_S)/(_V_th*_diode_n))-($AJ53+BE$2*_r_S)/_r_sh</f>
        <v>26.105551760467783</v>
      </c>
      <c r="BF53">
        <f t="shared" si="95"/>
        <v>26.099176332547586</v>
      </c>
      <c r="BG53">
        <f t="shared" si="95"/>
        <v>26.09279113448089</v>
      </c>
      <c r="BH53">
        <f t="shared" si="95"/>
        <v>26.086396150473171</v>
      </c>
      <c r="BI53">
        <f t="shared" si="95"/>
        <v>26.079991364704306</v>
      </c>
      <c r="BJ53">
        <f t="shared" si="95"/>
        <v>26.07357676132867</v>
      </c>
      <c r="BK53">
        <f t="shared" si="95"/>
        <v>26.067152324474957</v>
      </c>
      <c r="BL53">
        <f t="shared" si="95"/>
        <v>26.060718038246247</v>
      </c>
      <c r="BM53">
        <f t="shared" si="95"/>
        <v>26.054273886719912</v>
      </c>
      <c r="BN53">
        <f t="shared" si="95"/>
        <v>26.047819853947573</v>
      </c>
      <c r="BO53">
        <f t="shared" ref="BO53:BX62" si="96">$B$15-_J0*EXP(($AJ53+BO$2*_r_S)/(_V_th*_diode_n))-($AJ53+BO$2*_r_S)/_r_sh</f>
        <v>26.041355923955077</v>
      </c>
      <c r="BP53">
        <f t="shared" si="96"/>
        <v>26.034882080742463</v>
      </c>
      <c r="BQ53">
        <f t="shared" si="96"/>
        <v>26.028398308283855</v>
      </c>
      <c r="BR53">
        <f t="shared" si="96"/>
        <v>26.021904590527519</v>
      </c>
      <c r="BS53">
        <f t="shared" si="96"/>
        <v>26.015400911395741</v>
      </c>
      <c r="BT53">
        <f t="shared" si="96"/>
        <v>26.008887254784831</v>
      </c>
      <c r="BU53">
        <f t="shared" si="96"/>
        <v>26.002363604565076</v>
      </c>
      <c r="BV53">
        <f t="shared" si="96"/>
        <v>25.995829944580638</v>
      </c>
      <c r="BW53">
        <f t="shared" si="96"/>
        <v>25.989286258649642</v>
      </c>
      <c r="BX53">
        <f t="shared" si="96"/>
        <v>25.982732530563975</v>
      </c>
      <c r="BY53">
        <f t="shared" ref="BY53:CH62" si="97">$B$15-_J0*EXP(($AJ53+BY$2*_r_S)/(_V_th*_diode_n))-($AJ53+BY$2*_r_S)/_r_sh</f>
        <v>25.976168744089367</v>
      </c>
      <c r="BZ53">
        <f t="shared" si="97"/>
        <v>25.9695948829653</v>
      </c>
      <c r="CA53">
        <f t="shared" si="97"/>
        <v>25.963010930904936</v>
      </c>
      <c r="CB53">
        <f t="shared" si="97"/>
        <v>25.956416871595145</v>
      </c>
      <c r="CC53">
        <f t="shared" si="97"/>
        <v>25.949812688696426</v>
      </c>
      <c r="CD53">
        <f t="shared" si="97"/>
        <v>25.943198365842818</v>
      </c>
      <c r="CE53">
        <f t="shared" si="97"/>
        <v>25.936573886641963</v>
      </c>
      <c r="CF53">
        <f t="shared" si="97"/>
        <v>25.929939234674933</v>
      </c>
      <c r="CG53">
        <f t="shared" si="97"/>
        <v>25.923294393496338</v>
      </c>
      <c r="CH53">
        <f t="shared" si="97"/>
        <v>25.916639346634163</v>
      </c>
      <c r="CI53">
        <f t="shared" ref="CI53:CR62" si="98">$B$15-_J0*EXP(($AJ53+CI$2*_r_S)/(_V_th*_diode_n))-($AJ53+CI$2*_r_S)/_r_sh</f>
        <v>25.909974077589727</v>
      </c>
      <c r="CJ53">
        <f t="shared" si="98"/>
        <v>25.903298569837734</v>
      </c>
      <c r="CK53">
        <f t="shared" si="98"/>
        <v>25.896612806826163</v>
      </c>
      <c r="CL53">
        <f t="shared" si="98"/>
        <v>25.889916771976196</v>
      </c>
      <c r="CM53">
        <f t="shared" si="98"/>
        <v>25.88321044868227</v>
      </c>
      <c r="CN53">
        <f t="shared" si="98"/>
        <v>25.876493820311918</v>
      </c>
      <c r="CO53">
        <f t="shared" si="98"/>
        <v>25.869766870205812</v>
      </c>
      <c r="CP53">
        <f t="shared" si="98"/>
        <v>25.86302958167774</v>
      </c>
      <c r="CQ53">
        <f t="shared" si="98"/>
        <v>25.85628193801443</v>
      </c>
      <c r="CR53">
        <f t="shared" si="98"/>
        <v>25.849523922475655</v>
      </c>
      <c r="CS53">
        <f t="shared" ref="CS53:DB62" si="99">$B$15-_J0*EXP(($AJ53+CS$2*_r_S)/(_V_th*_diode_n))-($AJ53+CS$2*_r_S)/_r_sh</f>
        <v>25.842755518294073</v>
      </c>
      <c r="CT53">
        <f t="shared" si="99"/>
        <v>25.835976708675283</v>
      </c>
      <c r="CU53">
        <f t="shared" si="99"/>
        <v>25.829187476797728</v>
      </c>
      <c r="CV53">
        <f t="shared" si="99"/>
        <v>25.82238780581261</v>
      </c>
      <c r="CW53">
        <f t="shared" si="99"/>
        <v>25.815577678843947</v>
      </c>
      <c r="CX53">
        <f t="shared" si="99"/>
        <v>25.80875707898845</v>
      </c>
      <c r="CY53">
        <f t="shared" si="99"/>
        <v>25.801925989315514</v>
      </c>
      <c r="CZ53">
        <f t="shared" si="99"/>
        <v>25.795084392867174</v>
      </c>
      <c r="DA53">
        <f t="shared" si="99"/>
        <v>25.788232272658007</v>
      </c>
      <c r="DB53">
        <f t="shared" si="99"/>
        <v>25.781369611675164</v>
      </c>
      <c r="DC53">
        <f t="shared" ref="DC53:DL62" si="100">$B$15-_J0*EXP(($AJ53+DC$2*_r_S)/(_V_th*_diode_n))-($AJ53+DC$2*_r_S)/_r_sh</f>
        <v>25.774496392878312</v>
      </c>
      <c r="DD53">
        <f t="shared" si="100"/>
        <v>25.767612599199516</v>
      </c>
      <c r="DE53">
        <f t="shared" si="100"/>
        <v>25.760718213543313</v>
      </c>
      <c r="DF53">
        <f t="shared" si="100"/>
        <v>25.753813218786526</v>
      </c>
      <c r="DG53">
        <f t="shared" si="100"/>
        <v>25.746897597778357</v>
      </c>
      <c r="DH53">
        <f t="shared" si="100"/>
        <v>25.7399713333403</v>
      </c>
      <c r="DI53">
        <f t="shared" si="100"/>
        <v>25.733034408266001</v>
      </c>
      <c r="DJ53">
        <f t="shared" si="100"/>
        <v>25.726086805321341</v>
      </c>
      <c r="DK53">
        <f t="shared" si="100"/>
        <v>25.719128507244353</v>
      </c>
      <c r="DL53">
        <f t="shared" si="100"/>
        <v>25.712159496745116</v>
      </c>
      <c r="DM53">
        <f t="shared" ref="DM53:DV62" si="101">$B$15-_J0*EXP(($AJ53+DM$2*_r_S)/(_V_th*_diode_n))-($AJ53+DM$2*_r_S)/_r_sh</f>
        <v>25.7051797565058</v>
      </c>
      <c r="DN53">
        <f t="shared" si="101"/>
        <v>25.698189269180546</v>
      </c>
      <c r="DO53">
        <f t="shared" si="101"/>
        <v>25.691188017395476</v>
      </c>
      <c r="DP53">
        <f t="shared" si="101"/>
        <v>25.68417598374862</v>
      </c>
      <c r="DQ53">
        <f t="shared" si="101"/>
        <v>25.677153150809882</v>
      </c>
      <c r="DR53">
        <f t="shared" si="101"/>
        <v>25.670119501120976</v>
      </c>
      <c r="DS53">
        <f t="shared" si="101"/>
        <v>25.663075017195418</v>
      </c>
      <c r="DT53">
        <f t="shared" si="101"/>
        <v>25.656019681518394</v>
      </c>
      <c r="DU53">
        <f t="shared" si="101"/>
        <v>25.648953476546858</v>
      </c>
      <c r="DV53">
        <f t="shared" si="101"/>
        <v>25.641876384709324</v>
      </c>
      <c r="DW53">
        <f t="shared" ref="DW53:EG62" si="102">$B$15-_J0*EXP(($AJ53+DW$2*_r_S)/(_V_th*_diode_n))-($AJ53+DW$2*_r_S)/_r_sh</f>
        <v>25.634788388405962</v>
      </c>
      <c r="DX53">
        <f t="shared" si="102"/>
        <v>25.62768947000847</v>
      </c>
      <c r="DY53">
        <f t="shared" si="102"/>
        <v>25.620579611860009</v>
      </c>
      <c r="DZ53">
        <f t="shared" si="102"/>
        <v>25.613458796275278</v>
      </c>
      <c r="EA53">
        <f t="shared" si="102"/>
        <v>25.606327005540304</v>
      </c>
      <c r="EB53">
        <f t="shared" si="102"/>
        <v>25.599184221912523</v>
      </c>
      <c r="EC53">
        <f t="shared" si="102"/>
        <v>25.592030427620685</v>
      </c>
      <c r="ED53">
        <f t="shared" si="102"/>
        <v>25.584865604864781</v>
      </c>
      <c r="EE53">
        <f t="shared" si="102"/>
        <v>25.577689735816058</v>
      </c>
      <c r="EF53">
        <f t="shared" si="102"/>
        <v>25.570502802616954</v>
      </c>
      <c r="EG53">
        <f t="shared" si="102"/>
        <v>25.563304787380968</v>
      </c>
      <c r="EI53">
        <f t="shared" si="24"/>
        <v>0.5</v>
      </c>
      <c r="EJ53">
        <f t="shared" ref="EJ53:EY69" si="103">ABS(AK53-AK$2)</f>
        <v>26.23103268735764</v>
      </c>
      <c r="EK53">
        <f t="shared" si="103"/>
        <v>25.893009914158561</v>
      </c>
      <c r="EL53">
        <f t="shared" si="103"/>
        <v>25.554977681404935</v>
      </c>
      <c r="EM53">
        <f t="shared" si="103"/>
        <v>25.216935973804272</v>
      </c>
      <c r="EN53">
        <f t="shared" si="103"/>
        <v>24.878884776039438</v>
      </c>
      <c r="EO53">
        <f t="shared" si="103"/>
        <v>24.54082407276848</v>
      </c>
      <c r="EP53">
        <f t="shared" si="103"/>
        <v>24.202753848624678</v>
      </c>
      <c r="EQ53">
        <f t="shared" si="103"/>
        <v>23.864674088216479</v>
      </c>
      <c r="ER53">
        <f t="shared" si="103"/>
        <v>23.526584776127397</v>
      </c>
      <c r="ES53">
        <f t="shared" si="103"/>
        <v>23.188485896916074</v>
      </c>
      <c r="ET53">
        <f t="shared" si="103"/>
        <v>22.850377435116172</v>
      </c>
      <c r="EU53">
        <f t="shared" si="103"/>
        <v>22.512259375236344</v>
      </c>
      <c r="EV53">
        <f t="shared" si="103"/>
        <v>22.174131701760224</v>
      </c>
      <c r="EW53">
        <f t="shared" si="103"/>
        <v>21.835994399146312</v>
      </c>
      <c r="EX53">
        <f t="shared" si="103"/>
        <v>21.497847451828029</v>
      </c>
      <c r="EY53">
        <f t="shared" si="92"/>
        <v>21.159690844213621</v>
      </c>
      <c r="EZ53">
        <f t="shared" si="92"/>
        <v>20.821524560686111</v>
      </c>
      <c r="FA53">
        <f t="shared" si="92"/>
        <v>20.483348585603295</v>
      </c>
      <c r="FB53">
        <f t="shared" si="92"/>
        <v>20.145162903297692</v>
      </c>
      <c r="FC53">
        <f t="shared" si="92"/>
        <v>19.806967498076425</v>
      </c>
      <c r="FD53">
        <f t="shared" si="92"/>
        <v>19.468762354221354</v>
      </c>
      <c r="FE53">
        <f t="shared" si="92"/>
        <v>19.130547455988836</v>
      </c>
      <c r="FF53">
        <f t="shared" si="92"/>
        <v>18.79232278760982</v>
      </c>
      <c r="FG53">
        <f t="shared" si="92"/>
        <v>18.454088333289775</v>
      </c>
      <c r="FH53">
        <f t="shared" si="92"/>
        <v>18.115844077208592</v>
      </c>
      <c r="FI53">
        <f t="shared" si="92"/>
        <v>17.777590003520636</v>
      </c>
      <c r="FJ53">
        <f t="shared" si="92"/>
        <v>17.439326096354598</v>
      </c>
      <c r="FK53">
        <f t="shared" si="92"/>
        <v>17.101052339813567</v>
      </c>
      <c r="FL53">
        <f t="shared" si="92"/>
        <v>16.762768717974911</v>
      </c>
      <c r="FM53">
        <f t="shared" si="89"/>
        <v>16.424475214890251</v>
      </c>
      <c r="FN53">
        <f t="shared" si="89"/>
        <v>16.086171814585434</v>
      </c>
      <c r="FO53">
        <f t="shared" si="89"/>
        <v>15.747858501060499</v>
      </c>
      <c r="FP53">
        <f t="shared" si="86"/>
        <v>15.409535258289567</v>
      </c>
      <c r="FQ53">
        <f t="shared" si="86"/>
        <v>15.071202070220911</v>
      </c>
      <c r="FR53">
        <f t="shared" si="86"/>
        <v>14.732858920776811</v>
      </c>
      <c r="FS53">
        <f t="shared" si="86"/>
        <v>14.394505793853581</v>
      </c>
      <c r="FT53">
        <f t="shared" si="86"/>
        <v>14.056142673321505</v>
      </c>
      <c r="FU53">
        <f t="shared" si="86"/>
        <v>13.717769543024746</v>
      </c>
      <c r="FV53">
        <f t="shared" si="86"/>
        <v>13.379386386781427</v>
      </c>
      <c r="FW53">
        <f t="shared" si="86"/>
        <v>13.040993188383439</v>
      </c>
      <c r="FX53">
        <f t="shared" si="86"/>
        <v>12.70258993159651</v>
      </c>
      <c r="FY53">
        <f t="shared" si="86"/>
        <v>12.364176600160121</v>
      </c>
      <c r="FZ53">
        <f t="shared" si="86"/>
        <v>12.025753177787436</v>
      </c>
      <c r="GA53">
        <f t="shared" si="86"/>
        <v>11.687319648165325</v>
      </c>
      <c r="GB53">
        <f t="shared" si="86"/>
        <v>11.348875994954282</v>
      </c>
      <c r="GC53">
        <f t="shared" si="86"/>
        <v>11.010422201788353</v>
      </c>
      <c r="GD53">
        <f t="shared" si="86"/>
        <v>10.671958252275175</v>
      </c>
      <c r="GE53">
        <f t="shared" si="90"/>
        <v>10.333484129995826</v>
      </c>
      <c r="GF53">
        <f t="shared" si="90"/>
        <v>9.99499981850491</v>
      </c>
      <c r="GG53">
        <f t="shared" si="90"/>
        <v>9.6565053013304123</v>
      </c>
      <c r="GH53">
        <f t="shared" si="90"/>
        <v>9.3180005619736548</v>
      </c>
      <c r="GI53">
        <f t="shared" si="90"/>
        <v>8.9794855839093408</v>
      </c>
      <c r="GJ53">
        <f t="shared" si="90"/>
        <v>8.6409603505854484</v>
      </c>
      <c r="GK53">
        <f t="shared" si="90"/>
        <v>8.3024248454231575</v>
      </c>
      <c r="GL53">
        <f t="shared" si="90"/>
        <v>7.9638790518169102</v>
      </c>
      <c r="GM53">
        <f t="shared" si="90"/>
        <v>7.625322953134237</v>
      </c>
      <c r="GN53">
        <f t="shared" si="90"/>
        <v>7.2867565327158097</v>
      </c>
      <c r="GO53">
        <f t="shared" si="90"/>
        <v>6.9481797738754203</v>
      </c>
      <c r="GP53">
        <f t="shared" si="90"/>
        <v>6.6095926598997892</v>
      </c>
      <c r="GQ53">
        <f t="shared" si="90"/>
        <v>6.2709951740486893</v>
      </c>
      <c r="GR53">
        <f t="shared" si="90"/>
        <v>5.9323872995547866</v>
      </c>
      <c r="GS53">
        <f t="shared" si="90"/>
        <v>5.5937690196236751</v>
      </c>
      <c r="GT53">
        <f t="shared" si="90"/>
        <v>5.2551403174337992</v>
      </c>
      <c r="GU53">
        <f t="shared" si="75"/>
        <v>4.9165011761363608</v>
      </c>
      <c r="GV53">
        <f t="shared" si="75"/>
        <v>4.5778515788553733</v>
      </c>
      <c r="GW53">
        <f t="shared" si="75"/>
        <v>4.2391915086875542</v>
      </c>
      <c r="GX53">
        <f t="shared" si="75"/>
        <v>3.9005209487022974</v>
      </c>
      <c r="GY53">
        <f t="shared" si="75"/>
        <v>3.561839881941637</v>
      </c>
      <c r="GZ53">
        <f t="shared" si="75"/>
        <v>3.2231482914201486</v>
      </c>
      <c r="HA53">
        <f t="shared" si="75"/>
        <v>2.8844461601249876</v>
      </c>
      <c r="HB53">
        <f t="shared" si="75"/>
        <v>2.5457334710158115</v>
      </c>
      <c r="HC53">
        <f t="shared" si="75"/>
        <v>2.2070102070246946</v>
      </c>
      <c r="HD53">
        <f t="shared" si="75"/>
        <v>1.8682763510561706</v>
      </c>
      <c r="HE53">
        <f t="shared" si="75"/>
        <v>1.5295318859870619</v>
      </c>
      <c r="HF53">
        <f t="shared" si="75"/>
        <v>1.1907767946665722</v>
      </c>
      <c r="HG53">
        <f t="shared" si="70"/>
        <v>0.85201105991619386</v>
      </c>
      <c r="HH53">
        <f t="shared" si="70"/>
        <v>0.51323466452956978</v>
      </c>
      <c r="HI53">
        <f t="shared" si="70"/>
        <v>0.17444759127258891</v>
      </c>
      <c r="HJ53">
        <f t="shared" si="70"/>
        <v>0.16435017711672018</v>
      </c>
      <c r="HK53">
        <f t="shared" si="70"/>
        <v>0.50315865792827807</v>
      </c>
      <c r="HL53">
        <f t="shared" si="91"/>
        <v>0.84197786847991551</v>
      </c>
      <c r="HM53">
        <f t="shared" si="91"/>
        <v>1.1808078261174941</v>
      </c>
      <c r="HN53">
        <f t="shared" si="91"/>
        <v>1.5196485482148816</v>
      </c>
      <c r="HO53">
        <f t="shared" si="91"/>
        <v>1.8585000521740582</v>
      </c>
      <c r="HP53">
        <f t="shared" si="91"/>
        <v>2.1973623554251169</v>
      </c>
      <c r="HQ53">
        <f t="shared" si="91"/>
        <v>2.536235475426345</v>
      </c>
      <c r="HR53">
        <f t="shared" si="91"/>
        <v>2.875119429664224</v>
      </c>
      <c r="HS53">
        <f t="shared" si="91"/>
        <v>3.2140142356535719</v>
      </c>
      <c r="HT53">
        <f t="shared" si="91"/>
        <v>3.5529199109374296</v>
      </c>
      <c r="HU53">
        <f t="shared" si="91"/>
        <v>3.8918364730872845</v>
      </c>
      <c r="HV53">
        <f t="shared" si="91"/>
        <v>4.2307639397029675</v>
      </c>
      <c r="HW53">
        <f t="shared" si="91"/>
        <v>4.5697023284127809</v>
      </c>
      <c r="HX53">
        <f t="shared" si="91"/>
        <v>4.9086516568735661</v>
      </c>
      <c r="HY53">
        <f t="shared" si="91"/>
        <v>5.247611942770618</v>
      </c>
      <c r="HZ53">
        <f t="shared" si="91"/>
        <v>5.5865832038179093</v>
      </c>
      <c r="IA53">
        <f t="shared" si="91"/>
        <v>5.9255654577580117</v>
      </c>
      <c r="IB53">
        <f t="shared" si="71"/>
        <v>6.264558722362171</v>
      </c>
      <c r="IC53">
        <f t="shared" si="71"/>
        <v>6.6035630154303959</v>
      </c>
      <c r="ID53">
        <f t="shared" si="71"/>
        <v>6.9425783547914435</v>
      </c>
      <c r="IE53">
        <f t="shared" si="71"/>
        <v>7.2816047583028656</v>
      </c>
      <c r="IF53">
        <f t="shared" si="71"/>
        <v>7.6206422438511758</v>
      </c>
      <c r="IG53">
        <f t="shared" si="26"/>
        <v>0.16435017711672018</v>
      </c>
      <c r="IH53">
        <f t="shared" si="29"/>
        <v>79</v>
      </c>
      <c r="II53">
        <v>51</v>
      </c>
      <c r="IJ53">
        <f t="shared" si="27"/>
        <v>0.5</v>
      </c>
      <c r="IK53" cm="1">
        <f t="array" ref="IK53">INDEX($AK$3:$EG$102,II53,IH53)</f>
        <v>25.719128507244353</v>
      </c>
      <c r="IL53">
        <f t="shared" si="28"/>
        <v>12.859564253622176</v>
      </c>
    </row>
    <row r="54" spans="9:246" x14ac:dyDescent="0.25">
      <c r="I54">
        <v>540</v>
      </c>
      <c r="J54">
        <f>'Emission events'!AG54</f>
        <v>6.0140003682745805E+18</v>
      </c>
      <c r="K54">
        <f>'Emission events'!CI54</f>
        <v>1.9361243367906396E+18</v>
      </c>
      <c r="L54">
        <f>'Emission events'!EK54</f>
        <v>6.2134333504174131E+17</v>
      </c>
      <c r="M54">
        <f>'Emission events'!GM54</f>
        <v>1.9896631212643245E+17</v>
      </c>
      <c r="N54">
        <f>'Emission events'!IO54</f>
        <v>6.3608966655014928E+16</v>
      </c>
      <c r="O54">
        <f t="shared" si="3"/>
        <v>8.8340433188884081E+18</v>
      </c>
      <c r="R54">
        <v>540</v>
      </c>
      <c r="S54">
        <f>'Emission events'!AL54</f>
        <v>1.9347208230496685E+17</v>
      </c>
      <c r="T54">
        <f>'Emission events'!CN54</f>
        <v>4.977984037873956E+16</v>
      </c>
      <c r="U54">
        <f>'Emission events'!EP54</f>
        <v>1.289167030106304E+16</v>
      </c>
      <c r="V54">
        <f>'Emission events'!GR54</f>
        <v>3364351594051968</v>
      </c>
      <c r="W54">
        <f>'Emission events'!IT54</f>
        <v>885901098442103.88</v>
      </c>
      <c r="X54">
        <f t="shared" si="4"/>
        <v>2.6039384567726352E+17</v>
      </c>
      <c r="AA54">
        <v>540</v>
      </c>
      <c r="AB54" s="7">
        <f>'Emission events'!AQ54</f>
        <v>1.3822526246770353E+18</v>
      </c>
      <c r="AC54" s="7">
        <f>'Emission events'!CS54</f>
        <v>3.5156161273383046E+17</v>
      </c>
      <c r="AD54" s="7">
        <f>'Emission events'!EU54</f>
        <v>1.0362498355943685E+17</v>
      </c>
      <c r="AE54" s="7">
        <f>'Emission events'!GW54</f>
        <v>3.2051455564883936E+16</v>
      </c>
      <c r="AF54" s="7">
        <f>'Emission events'!IY54</f>
        <v>1.0060777091045518E+16</v>
      </c>
      <c r="AG54">
        <f t="shared" si="5"/>
        <v>1.8795514536262321E+18</v>
      </c>
      <c r="AH54" s="7">
        <f t="shared" si="6"/>
        <v>1.0973988618191905E+19</v>
      </c>
      <c r="AJ54" s="1">
        <v>0.51</v>
      </c>
      <c r="AK54">
        <f t="shared" si="93"/>
        <v>24.776760159180057</v>
      </c>
      <c r="AL54">
        <f t="shared" si="93"/>
        <v>24.768333633966918</v>
      </c>
      <c r="AM54">
        <f t="shared" si="93"/>
        <v>24.759894022775789</v>
      </c>
      <c r="AN54">
        <f t="shared" si="93"/>
        <v>24.751441304451667</v>
      </c>
      <c r="AO54">
        <f t="shared" si="93"/>
        <v>24.742975457805425</v>
      </c>
      <c r="AP54">
        <f t="shared" si="93"/>
        <v>24.734496461613599</v>
      </c>
      <c r="AQ54">
        <f t="shared" si="93"/>
        <v>24.726004294618463</v>
      </c>
      <c r="AR54">
        <f t="shared" si="93"/>
        <v>24.717498935527967</v>
      </c>
      <c r="AS54">
        <f t="shared" si="93"/>
        <v>24.708980363015538</v>
      </c>
      <c r="AT54">
        <f t="shared" si="93"/>
        <v>24.700448555720197</v>
      </c>
      <c r="AU54">
        <f t="shared" si="94"/>
        <v>24.691903492246443</v>
      </c>
      <c r="AV54">
        <f t="shared" si="94"/>
        <v>24.683345151164112</v>
      </c>
      <c r="AW54">
        <f t="shared" si="94"/>
        <v>24.674773511008489</v>
      </c>
      <c r="AX54">
        <f t="shared" si="94"/>
        <v>24.666188550280072</v>
      </c>
      <c r="AY54">
        <f t="shared" si="94"/>
        <v>24.657590247444659</v>
      </c>
      <c r="AZ54">
        <f t="shared" si="94"/>
        <v>24.648978580933225</v>
      </c>
      <c r="BA54">
        <f t="shared" si="94"/>
        <v>24.640353529141866</v>
      </c>
      <c r="BB54">
        <f t="shared" si="94"/>
        <v>24.631715070431763</v>
      </c>
      <c r="BC54">
        <f t="shared" si="94"/>
        <v>24.623063183129126</v>
      </c>
      <c r="BD54">
        <f t="shared" si="94"/>
        <v>24.614397845525083</v>
      </c>
      <c r="BE54">
        <f t="shared" si="95"/>
        <v>24.605719035875719</v>
      </c>
      <c r="BF54">
        <f t="shared" si="95"/>
        <v>24.597026732401915</v>
      </c>
      <c r="BG54">
        <f t="shared" si="95"/>
        <v>24.58832091328939</v>
      </c>
      <c r="BH54">
        <f t="shared" si="95"/>
        <v>24.579601556688598</v>
      </c>
      <c r="BI54">
        <f t="shared" si="95"/>
        <v>24.570868640714597</v>
      </c>
      <c r="BJ54">
        <f t="shared" si="95"/>
        <v>24.562122143447201</v>
      </c>
      <c r="BK54">
        <f t="shared" si="95"/>
        <v>24.553362042930644</v>
      </c>
      <c r="BL54">
        <f t="shared" si="95"/>
        <v>24.544588317173755</v>
      </c>
      <c r="BM54">
        <f t="shared" si="95"/>
        <v>24.535800944149806</v>
      </c>
      <c r="BN54">
        <f t="shared" si="95"/>
        <v>24.526999901796398</v>
      </c>
      <c r="BO54">
        <f t="shared" si="96"/>
        <v>24.518185168015535</v>
      </c>
      <c r="BP54">
        <f t="shared" si="96"/>
        <v>24.509356720673484</v>
      </c>
      <c r="BQ54">
        <f t="shared" si="96"/>
        <v>24.500514537600683</v>
      </c>
      <c r="BR54">
        <f t="shared" si="96"/>
        <v>24.49165859659178</v>
      </c>
      <c r="BS54">
        <f t="shared" si="96"/>
        <v>24.482788875405511</v>
      </c>
      <c r="BT54">
        <f t="shared" si="96"/>
        <v>24.47390535176466</v>
      </c>
      <c r="BU54">
        <f t="shared" si="96"/>
        <v>24.465008003356012</v>
      </c>
      <c r="BV54">
        <f t="shared" si="96"/>
        <v>24.456096807830214</v>
      </c>
      <c r="BW54">
        <f t="shared" si="96"/>
        <v>24.447171742801878</v>
      </c>
      <c r="BX54">
        <f t="shared" si="96"/>
        <v>24.438232785849337</v>
      </c>
      <c r="BY54">
        <f t="shared" si="97"/>
        <v>24.429279914514737</v>
      </c>
      <c r="BZ54">
        <f t="shared" si="97"/>
        <v>24.420313106303919</v>
      </c>
      <c r="CA54">
        <f t="shared" si="97"/>
        <v>24.411332338686289</v>
      </c>
      <c r="CB54">
        <f t="shared" si="97"/>
        <v>24.402337589094941</v>
      </c>
      <c r="CC54">
        <f t="shared" si="97"/>
        <v>24.393328834926418</v>
      </c>
      <c r="CD54">
        <f t="shared" si="97"/>
        <v>24.384306053540698</v>
      </c>
      <c r="CE54">
        <f t="shared" si="97"/>
        <v>24.375269222261235</v>
      </c>
      <c r="CF54">
        <f t="shared" si="97"/>
        <v>24.366218318374738</v>
      </c>
      <c r="CG54">
        <f t="shared" si="97"/>
        <v>24.357153319131264</v>
      </c>
      <c r="CH54">
        <f t="shared" si="97"/>
        <v>24.34807420174409</v>
      </c>
      <c r="CI54">
        <f t="shared" si="98"/>
        <v>24.338980943389586</v>
      </c>
      <c r="CJ54">
        <f t="shared" si="98"/>
        <v>24.329873521207283</v>
      </c>
      <c r="CK54">
        <f t="shared" si="98"/>
        <v>24.320751912299805</v>
      </c>
      <c r="CL54">
        <f t="shared" si="98"/>
        <v>24.311616093732635</v>
      </c>
      <c r="CM54">
        <f t="shared" si="98"/>
        <v>24.302466042534292</v>
      </c>
      <c r="CN54">
        <f t="shared" si="98"/>
        <v>24.293301735696069</v>
      </c>
      <c r="CO54">
        <f t="shared" si="98"/>
        <v>24.284123150172132</v>
      </c>
      <c r="CP54">
        <f t="shared" si="98"/>
        <v>24.274930262879376</v>
      </c>
      <c r="CQ54">
        <f t="shared" si="98"/>
        <v>24.265723050697336</v>
      </c>
      <c r="CR54">
        <f t="shared" si="98"/>
        <v>24.256501490468242</v>
      </c>
      <c r="CS54">
        <f t="shared" si="99"/>
        <v>24.247265558996808</v>
      </c>
      <c r="CT54">
        <f t="shared" si="99"/>
        <v>24.238015233050287</v>
      </c>
      <c r="CU54">
        <f t="shared" si="99"/>
        <v>24.228750489358443</v>
      </c>
      <c r="CV54">
        <f t="shared" si="99"/>
        <v>24.21947130461329</v>
      </c>
      <c r="CW54">
        <f t="shared" si="99"/>
        <v>24.210177655469245</v>
      </c>
      <c r="CX54">
        <f t="shared" si="99"/>
        <v>24.200869518542987</v>
      </c>
      <c r="CY54">
        <f t="shared" si="99"/>
        <v>24.191546870413337</v>
      </c>
      <c r="CZ54">
        <f t="shared" si="99"/>
        <v>24.182209687621324</v>
      </c>
      <c r="DA54">
        <f t="shared" si="99"/>
        <v>24.172857946669975</v>
      </c>
      <c r="DB54">
        <f t="shared" si="99"/>
        <v>24.163491624024378</v>
      </c>
      <c r="DC54">
        <f t="shared" si="100"/>
        <v>24.154110696111626</v>
      </c>
      <c r="DD54">
        <f t="shared" si="100"/>
        <v>24.144715139320592</v>
      </c>
      <c r="DE54">
        <f t="shared" si="100"/>
        <v>24.135304930002068</v>
      </c>
      <c r="DF54">
        <f t="shared" si="100"/>
        <v>24.125880044468552</v>
      </c>
      <c r="DG54">
        <f t="shared" si="100"/>
        <v>24.116440458994283</v>
      </c>
      <c r="DH54">
        <f t="shared" si="100"/>
        <v>24.106986149815164</v>
      </c>
      <c r="DI54">
        <f t="shared" si="100"/>
        <v>24.097517093128616</v>
      </c>
      <c r="DJ54">
        <f t="shared" si="100"/>
        <v>24.088033265093642</v>
      </c>
      <c r="DK54">
        <f t="shared" si="100"/>
        <v>24.0785346418307</v>
      </c>
      <c r="DL54">
        <f t="shared" si="100"/>
        <v>24.069021199421563</v>
      </c>
      <c r="DM54">
        <f t="shared" si="101"/>
        <v>24.059492913909487</v>
      </c>
      <c r="DN54">
        <f t="shared" si="101"/>
        <v>24.049949761298841</v>
      </c>
      <c r="DO54">
        <f t="shared" si="101"/>
        <v>24.040391717555298</v>
      </c>
      <c r="DP54">
        <f t="shared" si="101"/>
        <v>24.030818758605676</v>
      </c>
      <c r="DQ54">
        <f t="shared" si="101"/>
        <v>24.021230860337806</v>
      </c>
      <c r="DR54">
        <f t="shared" si="101"/>
        <v>24.011627998600606</v>
      </c>
      <c r="DS54">
        <f t="shared" si="101"/>
        <v>24.002010149203954</v>
      </c>
      <c r="DT54">
        <f t="shared" si="101"/>
        <v>23.992377287918554</v>
      </c>
      <c r="DU54">
        <f t="shared" si="101"/>
        <v>23.982729390476006</v>
      </c>
      <c r="DV54">
        <f t="shared" si="101"/>
        <v>23.973066432568654</v>
      </c>
      <c r="DW54">
        <f t="shared" si="102"/>
        <v>23.963388389849548</v>
      </c>
      <c r="DX54">
        <f t="shared" si="102"/>
        <v>23.953695237932401</v>
      </c>
      <c r="DY54">
        <f t="shared" si="102"/>
        <v>23.943986952391441</v>
      </c>
      <c r="DZ54">
        <f t="shared" si="102"/>
        <v>23.934263508761482</v>
      </c>
      <c r="EA54">
        <f t="shared" si="102"/>
        <v>23.924524882537714</v>
      </c>
      <c r="EB54">
        <f t="shared" si="102"/>
        <v>23.914771049175776</v>
      </c>
      <c r="EC54">
        <f t="shared" si="102"/>
        <v>23.905001984091619</v>
      </c>
      <c r="ED54">
        <f t="shared" si="102"/>
        <v>23.895217662661377</v>
      </c>
      <c r="EE54">
        <f t="shared" si="102"/>
        <v>23.8854180602215</v>
      </c>
      <c r="EF54">
        <f t="shared" si="102"/>
        <v>23.8756031520685</v>
      </c>
      <c r="EG54">
        <f t="shared" si="102"/>
        <v>23.865772913458908</v>
      </c>
      <c r="EI54">
        <f t="shared" si="24"/>
        <v>0.51</v>
      </c>
      <c r="EJ54">
        <f t="shared" si="103"/>
        <v>24.776760159180057</v>
      </c>
      <c r="EK54">
        <f t="shared" si="103"/>
        <v>24.436494163654597</v>
      </c>
      <c r="EL54">
        <f t="shared" si="103"/>
        <v>24.096215082151147</v>
      </c>
      <c r="EM54">
        <f t="shared" si="103"/>
        <v>23.755922893514704</v>
      </c>
      <c r="EN54">
        <f t="shared" si="103"/>
        <v>23.415617576556141</v>
      </c>
      <c r="EO54">
        <f t="shared" si="103"/>
        <v>23.075299110051994</v>
      </c>
      <c r="EP54">
        <f t="shared" si="103"/>
        <v>22.734967472744533</v>
      </c>
      <c r="EQ54">
        <f t="shared" si="103"/>
        <v>22.394622643341716</v>
      </c>
      <c r="ER54">
        <f t="shared" si="103"/>
        <v>22.054264600516966</v>
      </c>
      <c r="ES54">
        <f t="shared" si="103"/>
        <v>21.713893322909303</v>
      </c>
      <c r="ET54">
        <f t="shared" si="103"/>
        <v>21.373508789123228</v>
      </c>
      <c r="EU54">
        <f t="shared" si="103"/>
        <v>21.033110977728576</v>
      </c>
      <c r="EV54">
        <f t="shared" si="103"/>
        <v>20.692699867260632</v>
      </c>
      <c r="EW54">
        <f t="shared" si="103"/>
        <v>20.352275436219895</v>
      </c>
      <c r="EX54">
        <f t="shared" si="103"/>
        <v>20.011837663072157</v>
      </c>
      <c r="EY54">
        <f t="shared" si="92"/>
        <v>19.671386526248405</v>
      </c>
      <c r="EZ54">
        <f t="shared" si="92"/>
        <v>19.330922004144721</v>
      </c>
      <c r="FA54">
        <f t="shared" si="92"/>
        <v>18.990444075122298</v>
      </c>
      <c r="FB54">
        <f t="shared" si="92"/>
        <v>18.64995271750734</v>
      </c>
      <c r="FC54">
        <f t="shared" si="92"/>
        <v>18.309447909590975</v>
      </c>
      <c r="FD54">
        <f t="shared" si="92"/>
        <v>17.96892962962929</v>
      </c>
      <c r="FE54">
        <f t="shared" si="92"/>
        <v>17.628397855843165</v>
      </c>
      <c r="FF54">
        <f t="shared" si="92"/>
        <v>17.287852566418319</v>
      </c>
      <c r="FG54">
        <f t="shared" si="92"/>
        <v>16.947293739505206</v>
      </c>
      <c r="FH54">
        <f t="shared" si="92"/>
        <v>16.606721353218884</v>
      </c>
      <c r="FI54">
        <f t="shared" si="92"/>
        <v>16.266135385639167</v>
      </c>
      <c r="FJ54">
        <f t="shared" si="92"/>
        <v>15.925535814810287</v>
      </c>
      <c r="FK54">
        <f t="shared" si="92"/>
        <v>15.584922618741075</v>
      </c>
      <c r="FL54">
        <f t="shared" si="92"/>
        <v>15.244295775404805</v>
      </c>
      <c r="FM54">
        <f t="shared" si="89"/>
        <v>14.903655262739077</v>
      </c>
      <c r="FN54">
        <f t="shared" si="89"/>
        <v>14.563001058645892</v>
      </c>
      <c r="FO54">
        <f t="shared" si="89"/>
        <v>14.22233314099152</v>
      </c>
      <c r="FP54">
        <f t="shared" si="86"/>
        <v>13.881651487606396</v>
      </c>
      <c r="FQ54">
        <f t="shared" si="86"/>
        <v>13.540956076285172</v>
      </c>
      <c r="FR54">
        <f t="shared" si="86"/>
        <v>13.200246884786582</v>
      </c>
      <c r="FS54">
        <f t="shared" si="86"/>
        <v>12.85952389083341</v>
      </c>
      <c r="FT54">
        <f t="shared" si="86"/>
        <v>12.51878707211244</v>
      </c>
      <c r="FU54">
        <f t="shared" si="86"/>
        <v>12.178036406274321</v>
      </c>
      <c r="FV54">
        <f t="shared" si="86"/>
        <v>11.837271870933662</v>
      </c>
      <c r="FW54">
        <f t="shared" si="86"/>
        <v>11.4964934436688</v>
      </c>
      <c r="FX54">
        <f t="shared" si="86"/>
        <v>11.155701102021879</v>
      </c>
      <c r="FY54">
        <f t="shared" si="86"/>
        <v>10.81489482349874</v>
      </c>
      <c r="FZ54">
        <f t="shared" si="86"/>
        <v>10.47407458556879</v>
      </c>
      <c r="GA54">
        <f t="shared" si="86"/>
        <v>10.13324036566512</v>
      </c>
      <c r="GB54">
        <f t="shared" si="86"/>
        <v>9.7923921411842745</v>
      </c>
      <c r="GC54">
        <f t="shared" si="86"/>
        <v>9.451529889486233</v>
      </c>
      <c r="GD54">
        <f t="shared" si="86"/>
        <v>9.110653587894447</v>
      </c>
      <c r="GE54">
        <f t="shared" si="90"/>
        <v>8.7697632136956312</v>
      </c>
      <c r="GF54">
        <f t="shared" si="90"/>
        <v>8.4288587441398359</v>
      </c>
      <c r="GG54">
        <f t="shared" si="90"/>
        <v>8.0879401564403395</v>
      </c>
      <c r="GH54">
        <f t="shared" si="90"/>
        <v>7.7470074277735144</v>
      </c>
      <c r="GI54">
        <f t="shared" si="90"/>
        <v>7.4060605352788897</v>
      </c>
      <c r="GJ54">
        <f t="shared" si="90"/>
        <v>7.065099456059091</v>
      </c>
      <c r="GK54">
        <f t="shared" si="90"/>
        <v>6.7241241671795962</v>
      </c>
      <c r="GL54">
        <f t="shared" si="90"/>
        <v>6.3831346456689317</v>
      </c>
      <c r="GM54">
        <f t="shared" si="90"/>
        <v>6.0421308685183881</v>
      </c>
      <c r="GN54">
        <f t="shared" si="90"/>
        <v>5.7011128126821298</v>
      </c>
      <c r="GO54">
        <f t="shared" si="90"/>
        <v>5.3600804550770569</v>
      </c>
      <c r="GP54">
        <f t="shared" si="90"/>
        <v>5.019033772582695</v>
      </c>
      <c r="GQ54">
        <f t="shared" si="90"/>
        <v>4.6779727420412769</v>
      </c>
      <c r="GR54">
        <f t="shared" si="90"/>
        <v>4.3368973402575222</v>
      </c>
      <c r="GS54">
        <f t="shared" si="90"/>
        <v>3.99580754399868</v>
      </c>
      <c r="GT54">
        <f t="shared" si="90"/>
        <v>3.6547033299945149</v>
      </c>
      <c r="GU54">
        <f t="shared" si="75"/>
        <v>3.3135846749370401</v>
      </c>
      <c r="GV54">
        <f t="shared" si="75"/>
        <v>2.9724515554806707</v>
      </c>
      <c r="GW54">
        <f t="shared" si="75"/>
        <v>2.6313039482420919</v>
      </c>
      <c r="GX54">
        <f t="shared" si="75"/>
        <v>2.2901418298001204</v>
      </c>
      <c r="GY54">
        <f t="shared" si="75"/>
        <v>1.9489651766957863</v>
      </c>
      <c r="GZ54">
        <f t="shared" si="75"/>
        <v>1.6077739654321164</v>
      </c>
      <c r="HA54">
        <f t="shared" si="75"/>
        <v>1.2665681724742015</v>
      </c>
      <c r="HB54">
        <f t="shared" si="75"/>
        <v>0.92534777424912562</v>
      </c>
      <c r="HC54">
        <f t="shared" si="75"/>
        <v>0.58411274714577033</v>
      </c>
      <c r="HD54">
        <f t="shared" si="75"/>
        <v>0.24286306751492504</v>
      </c>
      <c r="HE54">
        <f t="shared" si="75"/>
        <v>9.8401288330911996E-2</v>
      </c>
      <c r="HF54">
        <f t="shared" si="75"/>
        <v>0.43968034411750168</v>
      </c>
      <c r="HG54">
        <f t="shared" si="70"/>
        <v>0.78097412360894225</v>
      </c>
      <c r="HH54">
        <f t="shared" si="70"/>
        <v>1.122282650607815</v>
      </c>
      <c r="HI54">
        <f t="shared" si="70"/>
        <v>1.4636059489551094</v>
      </c>
      <c r="HJ54">
        <f t="shared" si="70"/>
        <v>1.8049440425303729</v>
      </c>
      <c r="HK54">
        <f t="shared" si="70"/>
        <v>2.146296955251831</v>
      </c>
      <c r="HL54">
        <f t="shared" si="91"/>
        <v>2.4876647110762278</v>
      </c>
      <c r="HM54">
        <f t="shared" si="91"/>
        <v>2.8290473339991991</v>
      </c>
      <c r="HN54">
        <f t="shared" si="91"/>
        <v>3.1704448480550589</v>
      </c>
      <c r="HO54">
        <f t="shared" si="91"/>
        <v>3.5118572773170023</v>
      </c>
      <c r="HP54">
        <f t="shared" si="91"/>
        <v>3.8532846458971939</v>
      </c>
      <c r="HQ54">
        <f t="shared" si="91"/>
        <v>4.1947269779467149</v>
      </c>
      <c r="HR54">
        <f t="shared" si="91"/>
        <v>4.5361842976556872</v>
      </c>
      <c r="HS54">
        <f t="shared" si="91"/>
        <v>4.877656629253412</v>
      </c>
      <c r="HT54">
        <f t="shared" si="91"/>
        <v>5.2191439970082811</v>
      </c>
      <c r="HU54">
        <f t="shared" si="91"/>
        <v>5.5606464252279544</v>
      </c>
      <c r="HV54">
        <f t="shared" si="91"/>
        <v>5.9021639382593811</v>
      </c>
      <c r="HW54">
        <f t="shared" si="91"/>
        <v>6.2436965604888499</v>
      </c>
      <c r="HX54">
        <f t="shared" si="91"/>
        <v>6.5852443163421341</v>
      </c>
      <c r="HY54">
        <f t="shared" si="91"/>
        <v>6.9268072302844139</v>
      </c>
      <c r="HZ54">
        <f t="shared" si="91"/>
        <v>7.2683853268204999</v>
      </c>
      <c r="IA54">
        <f t="shared" si="91"/>
        <v>7.6099786304947585</v>
      </c>
      <c r="IB54">
        <f t="shared" si="71"/>
        <v>7.9515871658912367</v>
      </c>
      <c r="IC54">
        <f t="shared" si="71"/>
        <v>8.2932109576338</v>
      </c>
      <c r="ID54">
        <f t="shared" si="71"/>
        <v>8.6348500303860014</v>
      </c>
      <c r="IE54">
        <f t="shared" si="71"/>
        <v>8.9765044088513193</v>
      </c>
      <c r="IF54">
        <f t="shared" si="71"/>
        <v>9.3181741177732356</v>
      </c>
      <c r="IG54">
        <f t="shared" si="26"/>
        <v>9.8401288330911996E-2</v>
      </c>
      <c r="IH54">
        <f t="shared" si="29"/>
        <v>74</v>
      </c>
      <c r="II54">
        <v>52</v>
      </c>
      <c r="IJ54">
        <f t="shared" si="27"/>
        <v>0.51</v>
      </c>
      <c r="IK54" cm="1">
        <f t="array" ref="IK54">INDEX($AK$3:$EG$102,II54,IH54)</f>
        <v>24.125880044468552</v>
      </c>
      <c r="IL54">
        <f t="shared" si="28"/>
        <v>12.304198822678961</v>
      </c>
    </row>
    <row r="55" spans="9:246" x14ac:dyDescent="0.25">
      <c r="I55">
        <v>545</v>
      </c>
      <c r="J55">
        <f>'Emission events'!AG55</f>
        <v>4.6157511218836531E+18</v>
      </c>
      <c r="K55">
        <f>'Emission events'!CI55</f>
        <v>1.4859773083471849E+18</v>
      </c>
      <c r="L55">
        <f>'Emission events'!EK55</f>
        <v>4.7688161293157178E+17</v>
      </c>
      <c r="M55">
        <f>'Emission events'!GM55</f>
        <v>1.52706837741368E+17</v>
      </c>
      <c r="N55">
        <f>'Emission events'!IO55</f>
        <v>4.8819943668207664E+16</v>
      </c>
      <c r="O55">
        <f t="shared" si="3"/>
        <v>6.7801368245719859E+18</v>
      </c>
      <c r="R55">
        <v>545</v>
      </c>
      <c r="S55">
        <f>'Emission events'!AL55</f>
        <v>2.5207782300862659E+17</v>
      </c>
      <c r="T55">
        <f>'Emission events'!CN55</f>
        <v>6.4858938007447344E+16</v>
      </c>
      <c r="U55">
        <f>'Emission events'!EP55</f>
        <v>1.679676026494862E+16</v>
      </c>
      <c r="V55">
        <f>'Emission events'!GR55</f>
        <v>4383466676744660.5</v>
      </c>
      <c r="W55">
        <f>'Emission events'!IT55</f>
        <v>1154254493132643.5</v>
      </c>
      <c r="X55">
        <f t="shared" si="4"/>
        <v>3.3927124245089984E+17</v>
      </c>
      <c r="AA55">
        <v>545</v>
      </c>
      <c r="AB55" s="7">
        <f>'Emission events'!AQ55</f>
        <v>2.4143772041804477E+18</v>
      </c>
      <c r="AC55" s="7">
        <f>'Emission events'!CS55</f>
        <v>6.1407179013156032E+17</v>
      </c>
      <c r="AD55" s="7">
        <f>'Emission events'!EU55</f>
        <v>1.8100149974244765E+17</v>
      </c>
      <c r="AE55" s="7">
        <f>'Emission events'!GW55</f>
        <v>5.5984197313236616E+16</v>
      </c>
      <c r="AF55" s="7">
        <f>'Emission events'!IY55</f>
        <v>1.7573134195087292E+16</v>
      </c>
      <c r="AG55">
        <f t="shared" si="5"/>
        <v>3.2830078255627796E+18</v>
      </c>
      <c r="AH55" s="7">
        <f t="shared" si="6"/>
        <v>1.0402415892585665E+19</v>
      </c>
      <c r="AJ55" s="1">
        <v>0.52</v>
      </c>
      <c r="AK55">
        <f t="shared" si="93"/>
        <v>22.79053378847432</v>
      </c>
      <c r="AL55">
        <f t="shared" si="93"/>
        <v>22.779004077187672</v>
      </c>
      <c r="AM55">
        <f t="shared" si="93"/>
        <v>22.767456263270613</v>
      </c>
      <c r="AN55">
        <f t="shared" si="93"/>
        <v>22.755890317458185</v>
      </c>
      <c r="AO55">
        <f t="shared" si="93"/>
        <v>22.74430621043815</v>
      </c>
      <c r="AP55">
        <f t="shared" si="93"/>
        <v>22.732703912850805</v>
      </c>
      <c r="AQ55">
        <f t="shared" si="93"/>
        <v>22.72108339528906</v>
      </c>
      <c r="AR55">
        <f t="shared" si="93"/>
        <v>22.709444628298282</v>
      </c>
      <c r="AS55">
        <f t="shared" si="93"/>
        <v>22.697787582376147</v>
      </c>
      <c r="AT55">
        <f t="shared" si="93"/>
        <v>22.686112227972714</v>
      </c>
      <c r="AU55">
        <f t="shared" si="94"/>
        <v>22.674418535490268</v>
      </c>
      <c r="AV55">
        <f t="shared" si="94"/>
        <v>22.662706475283155</v>
      </c>
      <c r="AW55">
        <f t="shared" si="94"/>
        <v>22.65097601765796</v>
      </c>
      <c r="AX55">
        <f t="shared" si="94"/>
        <v>22.639227132873099</v>
      </c>
      <c r="AY55">
        <f t="shared" si="94"/>
        <v>22.627459791138993</v>
      </c>
      <c r="AZ55">
        <f t="shared" si="94"/>
        <v>22.615673962617919</v>
      </c>
      <c r="BA55">
        <f t="shared" si="94"/>
        <v>22.603869617423836</v>
      </c>
      <c r="BB55">
        <f t="shared" si="94"/>
        <v>22.59204672562247</v>
      </c>
      <c r="BC55">
        <f t="shared" si="94"/>
        <v>22.580205257231153</v>
      </c>
      <c r="BD55">
        <f t="shared" si="94"/>
        <v>22.568345182218664</v>
      </c>
      <c r="BE55">
        <f t="shared" si="95"/>
        <v>22.556466470505313</v>
      </c>
      <c r="BF55">
        <f t="shared" si="95"/>
        <v>22.544569091962764</v>
      </c>
      <c r="BG55">
        <f t="shared" si="95"/>
        <v>22.532653016413963</v>
      </c>
      <c r="BH55">
        <f t="shared" si="95"/>
        <v>22.520718213633106</v>
      </c>
      <c r="BI55">
        <f t="shared" si="95"/>
        <v>22.508764653345448</v>
      </c>
      <c r="BJ55">
        <f t="shared" si="95"/>
        <v>22.496792305227405</v>
      </c>
      <c r="BK55">
        <f t="shared" si="95"/>
        <v>22.484801138906256</v>
      </c>
      <c r="BL55">
        <f t="shared" si="95"/>
        <v>22.472791123960274</v>
      </c>
      <c r="BM55">
        <f t="shared" si="95"/>
        <v>22.46076222991854</v>
      </c>
      <c r="BN55">
        <f t="shared" si="95"/>
        <v>22.448714426260782</v>
      </c>
      <c r="BO55">
        <f t="shared" si="96"/>
        <v>22.436647682417529</v>
      </c>
      <c r="BP55">
        <f t="shared" si="96"/>
        <v>22.424561967769833</v>
      </c>
      <c r="BQ55">
        <f t="shared" si="96"/>
        <v>22.412457251649172</v>
      </c>
      <c r="BR55">
        <f t="shared" si="96"/>
        <v>22.400333503337571</v>
      </c>
      <c r="BS55">
        <f t="shared" si="96"/>
        <v>22.388190692067273</v>
      </c>
      <c r="BT55">
        <f t="shared" si="96"/>
        <v>22.376028787020871</v>
      </c>
      <c r="BU55">
        <f t="shared" si="96"/>
        <v>22.363847757331143</v>
      </c>
      <c r="BV55">
        <f t="shared" si="96"/>
        <v>22.351647572080871</v>
      </c>
      <c r="BW55">
        <f t="shared" si="96"/>
        <v>22.339428200302951</v>
      </c>
      <c r="BX55">
        <f t="shared" si="96"/>
        <v>22.327189610980177</v>
      </c>
      <c r="BY55">
        <f t="shared" si="97"/>
        <v>22.31493177304521</v>
      </c>
      <c r="BZ55">
        <f t="shared" si="97"/>
        <v>22.302654655380515</v>
      </c>
      <c r="CA55">
        <f t="shared" si="97"/>
        <v>22.29035822681816</v>
      </c>
      <c r="CB55">
        <f t="shared" si="97"/>
        <v>22.278042456139925</v>
      </c>
      <c r="CC55">
        <f t="shared" si="97"/>
        <v>22.265707312077105</v>
      </c>
      <c r="CD55">
        <f t="shared" si="97"/>
        <v>22.253352763310367</v>
      </c>
      <c r="CE55">
        <f t="shared" si="97"/>
        <v>22.240978778469866</v>
      </c>
      <c r="CF55">
        <f t="shared" si="97"/>
        <v>22.228585326134908</v>
      </c>
      <c r="CG55">
        <f t="shared" si="97"/>
        <v>22.216172374834148</v>
      </c>
      <c r="CH55">
        <f t="shared" si="97"/>
        <v>22.203739893045302</v>
      </c>
      <c r="CI55">
        <f t="shared" si="98"/>
        <v>22.191287849195064</v>
      </c>
      <c r="CJ55">
        <f t="shared" si="98"/>
        <v>22.178816211659168</v>
      </c>
      <c r="CK55">
        <f t="shared" si="98"/>
        <v>22.166324948762227</v>
      </c>
      <c r="CL55">
        <f t="shared" si="98"/>
        <v>22.153814028777564</v>
      </c>
      <c r="CM55">
        <f t="shared" si="98"/>
        <v>22.141283419927319</v>
      </c>
      <c r="CN55">
        <f t="shared" si="98"/>
        <v>22.128733090382152</v>
      </c>
      <c r="CO55">
        <f t="shared" si="98"/>
        <v>22.116163008261324</v>
      </c>
      <c r="CP55">
        <f t="shared" si="98"/>
        <v>22.103573141632641</v>
      </c>
      <c r="CQ55">
        <f t="shared" si="98"/>
        <v>22.090963458512107</v>
      </c>
      <c r="CR55">
        <f t="shared" si="98"/>
        <v>22.078333926864179</v>
      </c>
      <c r="CS55">
        <f t="shared" si="99"/>
        <v>22.065684514601401</v>
      </c>
      <c r="CT55">
        <f t="shared" si="99"/>
        <v>22.053015189584531</v>
      </c>
      <c r="CU55">
        <f t="shared" si="99"/>
        <v>22.040325919622379</v>
      </c>
      <c r="CV55">
        <f t="shared" si="99"/>
        <v>22.027616672471609</v>
      </c>
      <c r="CW55">
        <f t="shared" si="99"/>
        <v>22.014887415836863</v>
      </c>
      <c r="CX55">
        <f t="shared" si="99"/>
        <v>22.002138117370539</v>
      </c>
      <c r="CY55">
        <f t="shared" si="99"/>
        <v>21.989368744672742</v>
      </c>
      <c r="CZ55">
        <f t="shared" si="99"/>
        <v>21.976579265291228</v>
      </c>
      <c r="DA55">
        <f t="shared" si="99"/>
        <v>21.963769646721204</v>
      </c>
      <c r="DB55">
        <f t="shared" si="99"/>
        <v>21.950939856405416</v>
      </c>
      <c r="DC55">
        <f t="shared" si="100"/>
        <v>21.938089861733975</v>
      </c>
      <c r="DD55">
        <f t="shared" si="100"/>
        <v>21.92521963004419</v>
      </c>
      <c r="DE55">
        <f t="shared" si="100"/>
        <v>21.912329128620684</v>
      </c>
      <c r="DF55">
        <f t="shared" si="100"/>
        <v>21.899418324695073</v>
      </c>
      <c r="DG55">
        <f t="shared" si="100"/>
        <v>21.886487185446065</v>
      </c>
      <c r="DH55">
        <f t="shared" si="100"/>
        <v>21.873535677999374</v>
      </c>
      <c r="DI55">
        <f t="shared" si="100"/>
        <v>21.860563769427426</v>
      </c>
      <c r="DJ55">
        <f t="shared" si="100"/>
        <v>21.847571426749507</v>
      </c>
      <c r="DK55">
        <f t="shared" si="100"/>
        <v>21.834558616931599</v>
      </c>
      <c r="DL55">
        <f t="shared" si="100"/>
        <v>21.821525306886191</v>
      </c>
      <c r="DM55">
        <f t="shared" si="101"/>
        <v>21.808471463472394</v>
      </c>
      <c r="DN55">
        <f t="shared" si="101"/>
        <v>21.795397053495631</v>
      </c>
      <c r="DO55">
        <f t="shared" si="101"/>
        <v>21.782302043707745</v>
      </c>
      <c r="DP55">
        <f t="shared" si="101"/>
        <v>21.769186400806838</v>
      </c>
      <c r="DQ55">
        <f t="shared" si="101"/>
        <v>21.756050091437054</v>
      </c>
      <c r="DR55">
        <f t="shared" si="101"/>
        <v>21.742893082188786</v>
      </c>
      <c r="DS55">
        <f t="shared" si="101"/>
        <v>21.729715339598329</v>
      </c>
      <c r="DT55">
        <f t="shared" si="101"/>
        <v>21.716516830147835</v>
      </c>
      <c r="DU55">
        <f t="shared" si="101"/>
        <v>21.703297520265366</v>
      </c>
      <c r="DV55">
        <f t="shared" si="101"/>
        <v>21.690057376324607</v>
      </c>
      <c r="DW55">
        <f t="shared" si="102"/>
        <v>21.676796364644972</v>
      </c>
      <c r="DX55">
        <f t="shared" si="102"/>
        <v>21.66351445149142</v>
      </c>
      <c r="DY55">
        <f t="shared" si="102"/>
        <v>21.650211603074286</v>
      </c>
      <c r="DZ55">
        <f t="shared" si="102"/>
        <v>21.636887785549376</v>
      </c>
      <c r="EA55">
        <f t="shared" si="102"/>
        <v>21.623542965017741</v>
      </c>
      <c r="EB55">
        <f t="shared" si="102"/>
        <v>21.610177107525644</v>
      </c>
      <c r="EC55">
        <f t="shared" si="102"/>
        <v>21.596790179064477</v>
      </c>
      <c r="ED55">
        <f t="shared" si="102"/>
        <v>21.583382145570567</v>
      </c>
      <c r="EE55">
        <f t="shared" si="102"/>
        <v>21.569952972925265</v>
      </c>
      <c r="EF55">
        <f t="shared" si="102"/>
        <v>21.556502626954771</v>
      </c>
      <c r="EG55">
        <f t="shared" si="102"/>
        <v>21.543031073429933</v>
      </c>
      <c r="EI55">
        <f t="shared" si="24"/>
        <v>0.52</v>
      </c>
      <c r="EJ55">
        <f t="shared" si="103"/>
        <v>22.79053378847432</v>
      </c>
      <c r="EK55">
        <f t="shared" si="103"/>
        <v>22.447164606875351</v>
      </c>
      <c r="EL55">
        <f t="shared" si="103"/>
        <v>22.103777322645971</v>
      </c>
      <c r="EM55">
        <f t="shared" si="103"/>
        <v>21.760371906521222</v>
      </c>
      <c r="EN55">
        <f t="shared" si="103"/>
        <v>21.416948329188866</v>
      </c>
      <c r="EO55">
        <f t="shared" si="103"/>
        <v>21.0735065612892</v>
      </c>
      <c r="EP55">
        <f t="shared" si="103"/>
        <v>20.73004657341513</v>
      </c>
      <c r="EQ55">
        <f t="shared" si="103"/>
        <v>20.386568336112031</v>
      </c>
      <c r="ER55">
        <f t="shared" si="103"/>
        <v>20.043071819877575</v>
      </c>
      <c r="ES55">
        <f t="shared" si="103"/>
        <v>19.699556995161821</v>
      </c>
      <c r="ET55">
        <f t="shared" si="103"/>
        <v>19.356023832367054</v>
      </c>
      <c r="EU55">
        <f t="shared" si="103"/>
        <v>19.01247230184762</v>
      </c>
      <c r="EV55">
        <f t="shared" si="103"/>
        <v>18.668902373910104</v>
      </c>
      <c r="EW55">
        <f t="shared" si="103"/>
        <v>18.325314018812922</v>
      </c>
      <c r="EX55">
        <f t="shared" si="103"/>
        <v>17.981707206766494</v>
      </c>
      <c r="EY55">
        <f t="shared" si="92"/>
        <v>17.638081907933099</v>
      </c>
      <c r="EZ55">
        <f t="shared" si="92"/>
        <v>17.294438092426692</v>
      </c>
      <c r="FA55">
        <f t="shared" si="92"/>
        <v>16.950775730313005</v>
      </c>
      <c r="FB55">
        <f t="shared" si="92"/>
        <v>16.607094791609367</v>
      </c>
      <c r="FC55">
        <f t="shared" si="92"/>
        <v>16.263395246284556</v>
      </c>
      <c r="FD55">
        <f t="shared" si="92"/>
        <v>15.919677064258885</v>
      </c>
      <c r="FE55">
        <f t="shared" si="92"/>
        <v>15.575940215404014</v>
      </c>
      <c r="FF55">
        <f t="shared" si="92"/>
        <v>15.232184669542892</v>
      </c>
      <c r="FG55">
        <f t="shared" si="92"/>
        <v>14.888410396449713</v>
      </c>
      <c r="FH55">
        <f t="shared" si="92"/>
        <v>14.544617365849735</v>
      </c>
      <c r="FI55">
        <f t="shared" si="92"/>
        <v>14.200805547419369</v>
      </c>
      <c r="FJ55">
        <f t="shared" si="92"/>
        <v>13.856974910785899</v>
      </c>
      <c r="FK55">
        <f t="shared" si="92"/>
        <v>13.513125425527594</v>
      </c>
      <c r="FL55">
        <f t="shared" si="92"/>
        <v>13.169257061173539</v>
      </c>
      <c r="FM55">
        <f t="shared" si="89"/>
        <v>12.825369787203462</v>
      </c>
      <c r="FN55">
        <f t="shared" si="89"/>
        <v>12.481463573047886</v>
      </c>
      <c r="FO55">
        <f t="shared" si="89"/>
        <v>12.137538388087869</v>
      </c>
      <c r="FP55">
        <f t="shared" si="86"/>
        <v>11.793594201654885</v>
      </c>
      <c r="FQ55">
        <f t="shared" si="86"/>
        <v>11.449630983030962</v>
      </c>
      <c r="FR55">
        <f t="shared" si="86"/>
        <v>11.105648701448343</v>
      </c>
      <c r="FS55">
        <f t="shared" si="86"/>
        <v>10.761647326089621</v>
      </c>
      <c r="FT55">
        <f t="shared" si="86"/>
        <v>10.417626826087572</v>
      </c>
      <c r="FU55">
        <f t="shared" si="86"/>
        <v>10.073587170524979</v>
      </c>
      <c r="FV55">
        <f t="shared" si="86"/>
        <v>9.7295283284347356</v>
      </c>
      <c r="FW55">
        <f t="shared" si="86"/>
        <v>9.3854502687996408</v>
      </c>
      <c r="FX55">
        <f t="shared" si="86"/>
        <v>9.0413529605523522</v>
      </c>
      <c r="FY55">
        <f t="shared" si="86"/>
        <v>8.6972363725753361</v>
      </c>
      <c r="FZ55">
        <f t="shared" si="86"/>
        <v>8.3531004737006604</v>
      </c>
      <c r="GA55">
        <f t="shared" si="86"/>
        <v>8.0089452327101043</v>
      </c>
      <c r="GB55">
        <f t="shared" si="86"/>
        <v>7.6647706183349609</v>
      </c>
      <c r="GC55">
        <f t="shared" si="86"/>
        <v>7.3205765992559027</v>
      </c>
      <c r="GD55">
        <f t="shared" si="86"/>
        <v>6.9763631441030789</v>
      </c>
      <c r="GE55">
        <f t="shared" si="90"/>
        <v>6.6321302214558013</v>
      </c>
      <c r="GF55">
        <f t="shared" si="90"/>
        <v>6.28787779984272</v>
      </c>
      <c r="GG55">
        <f t="shared" si="90"/>
        <v>5.9436058477415514</v>
      </c>
      <c r="GH55">
        <f t="shared" si="90"/>
        <v>5.5993143335789917</v>
      </c>
      <c r="GI55">
        <f t="shared" si="90"/>
        <v>5.2550032257307748</v>
      </c>
      <c r="GJ55">
        <f t="shared" si="90"/>
        <v>4.9106724925215133</v>
      </c>
      <c r="GK55">
        <f t="shared" si="90"/>
        <v>4.5663221022245253</v>
      </c>
      <c r="GL55">
        <f t="shared" si="90"/>
        <v>4.2219520230619594</v>
      </c>
      <c r="GM55">
        <f t="shared" si="90"/>
        <v>3.8775622232044711</v>
      </c>
      <c r="GN55">
        <f t="shared" si="90"/>
        <v>3.5331526707713223</v>
      </c>
      <c r="GO55">
        <f t="shared" si="90"/>
        <v>3.1887233338303211</v>
      </c>
      <c r="GP55">
        <f t="shared" si="90"/>
        <v>2.8442741803974663</v>
      </c>
      <c r="GQ55">
        <f t="shared" si="90"/>
        <v>2.4998051784372137</v>
      </c>
      <c r="GR55">
        <f t="shared" si="90"/>
        <v>2.1553162958621144</v>
      </c>
      <c r="GS55">
        <f t="shared" si="90"/>
        <v>1.8108075005329241</v>
      </c>
      <c r="GT55">
        <f t="shared" si="90"/>
        <v>1.4662787602584508</v>
      </c>
      <c r="GU55">
        <f t="shared" si="75"/>
        <v>1.1217300427953596</v>
      </c>
      <c r="GV55">
        <f t="shared" si="75"/>
        <v>0.77716131584828929</v>
      </c>
      <c r="GW55">
        <f t="shared" si="75"/>
        <v>0.43257254706964332</v>
      </c>
      <c r="GX55">
        <f t="shared" si="75"/>
        <v>8.7963704059525583E-2</v>
      </c>
      <c r="GY55">
        <f t="shared" si="75"/>
        <v>0.25666524563430926</v>
      </c>
      <c r="GZ55">
        <f t="shared" si="75"/>
        <v>0.60131433451665472</v>
      </c>
      <c r="HA55">
        <f t="shared" si="75"/>
        <v>0.94598359514476016</v>
      </c>
      <c r="HB55">
        <f t="shared" si="75"/>
        <v>1.2906730601285261</v>
      </c>
      <c r="HC55">
        <f t="shared" si="75"/>
        <v>1.6353827621306323</v>
      </c>
      <c r="HD55">
        <f t="shared" si="75"/>
        <v>1.9801127338664593</v>
      </c>
      <c r="HE55">
        <f t="shared" si="75"/>
        <v>2.3248630081043906</v>
      </c>
      <c r="HF55">
        <f t="shared" si="75"/>
        <v>2.6696336176657205</v>
      </c>
      <c r="HG55">
        <f t="shared" si="70"/>
        <v>3.0144245954247317</v>
      </c>
      <c r="HH55">
        <f t="shared" si="70"/>
        <v>3.359235974309005</v>
      </c>
      <c r="HI55">
        <f t="shared" si="70"/>
        <v>3.7040677872992447</v>
      </c>
      <c r="HJ55">
        <f t="shared" si="70"/>
        <v>4.0489200674294743</v>
      </c>
      <c r="HK55">
        <f t="shared" si="70"/>
        <v>4.3937928477872035</v>
      </c>
      <c r="HL55">
        <f t="shared" si="91"/>
        <v>4.7386861615133213</v>
      </c>
      <c r="HM55">
        <f t="shared" si="91"/>
        <v>5.0836000418024092</v>
      </c>
      <c r="HN55">
        <f t="shared" si="91"/>
        <v>5.4285345219026127</v>
      </c>
      <c r="HO55">
        <f t="shared" si="91"/>
        <v>5.7734896351158405</v>
      </c>
      <c r="HP55">
        <f t="shared" si="91"/>
        <v>6.1184654147979458</v>
      </c>
      <c r="HQ55">
        <f t="shared" si="91"/>
        <v>6.4634618943585345</v>
      </c>
      <c r="HR55">
        <f t="shared" si="91"/>
        <v>6.8084791072613129</v>
      </c>
      <c r="HS55">
        <f t="shared" si="91"/>
        <v>7.1535170870241309</v>
      </c>
      <c r="HT55">
        <f t="shared" si="91"/>
        <v>7.4985758672189213</v>
      </c>
      <c r="HU55">
        <f t="shared" si="91"/>
        <v>7.8436554814720019</v>
      </c>
      <c r="HV55">
        <f t="shared" si="91"/>
        <v>8.188755963463958</v>
      </c>
      <c r="HW55">
        <f t="shared" si="91"/>
        <v>8.533877346929831</v>
      </c>
      <c r="HX55">
        <f t="shared" si="91"/>
        <v>8.879019665659289</v>
      </c>
      <c r="HY55">
        <f t="shared" si="91"/>
        <v>9.2241829534965198</v>
      </c>
      <c r="HZ55">
        <f t="shared" si="91"/>
        <v>9.5693672443404729</v>
      </c>
      <c r="IA55">
        <f t="shared" si="91"/>
        <v>9.9145725721448912</v>
      </c>
      <c r="IB55">
        <f t="shared" si="71"/>
        <v>10.259798970918379</v>
      </c>
      <c r="IC55">
        <f t="shared" si="71"/>
        <v>10.60504647472461</v>
      </c>
      <c r="ID55">
        <f t="shared" si="71"/>
        <v>10.950315117682237</v>
      </c>
      <c r="IE55">
        <f t="shared" si="71"/>
        <v>11.295604933965048</v>
      </c>
      <c r="IF55">
        <f t="shared" si="71"/>
        <v>11.640915957802211</v>
      </c>
      <c r="IG55">
        <f t="shared" si="26"/>
        <v>8.7963704059525583E-2</v>
      </c>
      <c r="IH55">
        <f t="shared" si="29"/>
        <v>67</v>
      </c>
      <c r="II55">
        <v>53</v>
      </c>
      <c r="IJ55">
        <f t="shared" si="27"/>
        <v>0.52</v>
      </c>
      <c r="IK55" cm="1">
        <f t="array" ref="IK55">INDEX($AK$3:$EG$102,II55,IH55)</f>
        <v>21.989368744672742</v>
      </c>
      <c r="IL55">
        <f t="shared" si="28"/>
        <v>11.434471747229827</v>
      </c>
    </row>
    <row r="56" spans="9:246" x14ac:dyDescent="0.25">
      <c r="I56">
        <v>550</v>
      </c>
      <c r="J56">
        <f>'Emission events'!AG56</f>
        <v>2.9138298490612613E+18</v>
      </c>
      <c r="K56">
        <f>'Emission events'!CI56</f>
        <v>9.3806726614036838E+17</v>
      </c>
      <c r="L56">
        <f>'Emission events'!EK56</f>
        <v>3.010456676575376E+17</v>
      </c>
      <c r="M56">
        <f>'Emission events'!GM56</f>
        <v>9.6400722269654608E+16</v>
      </c>
      <c r="N56">
        <f>'Emission events'!IO56</f>
        <v>3.0819037970977172E+16</v>
      </c>
      <c r="O56">
        <f t="shared" si="3"/>
        <v>4.280162543099799E+18</v>
      </c>
      <c r="R56">
        <v>550</v>
      </c>
      <c r="S56">
        <f>'Emission events'!AL56</f>
        <v>3.4096130727052979E+17</v>
      </c>
      <c r="T56">
        <f>'Emission events'!CN56</f>
        <v>8.77284166740868E+16</v>
      </c>
      <c r="U56">
        <f>'Emission events'!EP56</f>
        <v>2.2719354164093136E+16</v>
      </c>
      <c r="V56">
        <f>'Emission events'!GR56</f>
        <v>5929091701289869</v>
      </c>
      <c r="W56">
        <f>'Emission events'!IT56</f>
        <v>1561248491454643.3</v>
      </c>
      <c r="X56">
        <f t="shared" si="4"/>
        <v>4.5889941830145421E+17</v>
      </c>
      <c r="AA56">
        <v>550</v>
      </c>
      <c r="AB56" s="7">
        <f>'Emission events'!AQ56</f>
        <v>3.391062464021609E+18</v>
      </c>
      <c r="AC56" s="7">
        <f>'Emission events'!CS56</f>
        <v>8.6248155181556979E+17</v>
      </c>
      <c r="AD56" s="7">
        <f>'Emission events'!EU56</f>
        <v>2.5422183022829661E+17</v>
      </c>
      <c r="AE56" s="7">
        <f>'Emission events'!GW56</f>
        <v>7.8631420872671232E+16</v>
      </c>
      <c r="AF56" s="7">
        <f>'Emission events'!IY56</f>
        <v>2.4681974150929448E+16</v>
      </c>
      <c r="AG56">
        <f t="shared" si="5"/>
        <v>4.6110792410890762E+18</v>
      </c>
      <c r="AH56" s="7">
        <f t="shared" si="6"/>
        <v>9.3501412024903291E+18</v>
      </c>
      <c r="AJ56" s="1">
        <v>0.53</v>
      </c>
      <c r="AK56">
        <f t="shared" si="93"/>
        <v>20.068423267341281</v>
      </c>
      <c r="AL56">
        <f t="shared" si="93"/>
        <v>20.052600729751383</v>
      </c>
      <c r="AM56">
        <f t="shared" si="93"/>
        <v>20.036753149690284</v>
      </c>
      <c r="AN56">
        <f t="shared" si="93"/>
        <v>20.020880486673921</v>
      </c>
      <c r="AO56">
        <f t="shared" si="93"/>
        <v>20.004982700152912</v>
      </c>
      <c r="AP56">
        <f t="shared" si="93"/>
        <v>19.989059749512201</v>
      </c>
      <c r="AQ56">
        <f t="shared" si="93"/>
        <v>19.973111594071163</v>
      </c>
      <c r="AR56">
        <f t="shared" si="93"/>
        <v>19.957138193083377</v>
      </c>
      <c r="AS56">
        <f t="shared" si="93"/>
        <v>19.941139505736555</v>
      </c>
      <c r="AT56">
        <f t="shared" si="93"/>
        <v>19.925115491152429</v>
      </c>
      <c r="AU56">
        <f t="shared" si="94"/>
        <v>19.909066108386678</v>
      </c>
      <c r="AV56">
        <f t="shared" si="94"/>
        <v>19.892991316428695</v>
      </c>
      <c r="AW56">
        <f t="shared" si="94"/>
        <v>19.876891074201691</v>
      </c>
      <c r="AX56">
        <f t="shared" si="94"/>
        <v>19.860765340562374</v>
      </c>
      <c r="AY56">
        <f t="shared" si="94"/>
        <v>19.844614074300992</v>
      </c>
      <c r="AZ56">
        <f t="shared" si="94"/>
        <v>19.828437234141216</v>
      </c>
      <c r="BA56">
        <f t="shared" si="94"/>
        <v>19.812234778739825</v>
      </c>
      <c r="BB56">
        <f t="shared" si="94"/>
        <v>19.796006666686985</v>
      </c>
      <c r="BC56">
        <f t="shared" si="94"/>
        <v>19.779752856505802</v>
      </c>
      <c r="BD56">
        <f t="shared" si="94"/>
        <v>19.763473306652266</v>
      </c>
      <c r="BE56">
        <f t="shared" si="95"/>
        <v>19.747167975515357</v>
      </c>
      <c r="BF56">
        <f t="shared" si="95"/>
        <v>19.730836821416617</v>
      </c>
      <c r="BG56">
        <f t="shared" si="95"/>
        <v>19.714479802610345</v>
      </c>
      <c r="BH56">
        <f t="shared" si="95"/>
        <v>19.698096877283337</v>
      </c>
      <c r="BI56">
        <f t="shared" si="95"/>
        <v>19.681688003554697</v>
      </c>
      <c r="BJ56">
        <f t="shared" si="95"/>
        <v>19.665253139475922</v>
      </c>
      <c r="BK56">
        <f t="shared" si="95"/>
        <v>19.648792243030663</v>
      </c>
      <c r="BL56">
        <f t="shared" si="95"/>
        <v>19.632305272134641</v>
      </c>
      <c r="BM56">
        <f t="shared" si="95"/>
        <v>19.615792184635588</v>
      </c>
      <c r="BN56">
        <f t="shared" si="95"/>
        <v>19.599252938312976</v>
      </c>
      <c r="BO56">
        <f t="shared" si="96"/>
        <v>19.582687490878136</v>
      </c>
      <c r="BP56">
        <f t="shared" si="96"/>
        <v>19.566095799974043</v>
      </c>
      <c r="BQ56">
        <f t="shared" si="96"/>
        <v>19.54947782317506</v>
      </c>
      <c r="BR56">
        <f t="shared" si="96"/>
        <v>19.532833517987147</v>
      </c>
      <c r="BS56">
        <f t="shared" si="96"/>
        <v>19.516162841847351</v>
      </c>
      <c r="BT56">
        <f t="shared" si="96"/>
        <v>19.499465752124156</v>
      </c>
      <c r="BU56">
        <f t="shared" si="96"/>
        <v>19.482742206116999</v>
      </c>
      <c r="BV56">
        <f t="shared" si="96"/>
        <v>19.465992161056224</v>
      </c>
      <c r="BW56">
        <f t="shared" si="96"/>
        <v>19.449215574103189</v>
      </c>
      <c r="BX56">
        <f t="shared" si="96"/>
        <v>19.432412402349826</v>
      </c>
      <c r="BY56">
        <f t="shared" si="97"/>
        <v>19.415582602818827</v>
      </c>
      <c r="BZ56">
        <f t="shared" si="97"/>
        <v>19.398726132463409</v>
      </c>
      <c r="CA56">
        <f t="shared" si="97"/>
        <v>19.381842948167083</v>
      </c>
      <c r="CB56">
        <f t="shared" si="97"/>
        <v>19.36493300674373</v>
      </c>
      <c r="CC56">
        <f t="shared" si="97"/>
        <v>19.347996264937535</v>
      </c>
      <c r="CD56">
        <f t="shared" si="97"/>
        <v>19.331032679422524</v>
      </c>
      <c r="CE56">
        <f t="shared" si="97"/>
        <v>19.314042206802863</v>
      </c>
      <c r="CF56">
        <f t="shared" si="97"/>
        <v>19.297024803612434</v>
      </c>
      <c r="CG56">
        <f t="shared" si="97"/>
        <v>19.279980426314939</v>
      </c>
      <c r="CH56">
        <f t="shared" si="97"/>
        <v>19.262909031303721</v>
      </c>
      <c r="CI56">
        <f t="shared" si="98"/>
        <v>19.245810574901505</v>
      </c>
      <c r="CJ56">
        <f t="shared" si="98"/>
        <v>19.228685013360508</v>
      </c>
      <c r="CK56">
        <f t="shared" si="98"/>
        <v>19.211532302862206</v>
      </c>
      <c r="CL56">
        <f t="shared" si="98"/>
        <v>19.194352399517228</v>
      </c>
      <c r="CM56">
        <f t="shared" si="98"/>
        <v>19.17714525936529</v>
      </c>
      <c r="CN56">
        <f t="shared" si="98"/>
        <v>19.159910838374927</v>
      </c>
      <c r="CO56">
        <f t="shared" si="98"/>
        <v>19.142649092443602</v>
      </c>
      <c r="CP56">
        <f t="shared" si="98"/>
        <v>19.12535997739749</v>
      </c>
      <c r="CQ56">
        <f t="shared" si="98"/>
        <v>19.108043448991236</v>
      </c>
      <c r="CR56">
        <f t="shared" si="98"/>
        <v>19.090699462908109</v>
      </c>
      <c r="CS56">
        <f t="shared" si="99"/>
        <v>19.073327974759575</v>
      </c>
      <c r="CT56">
        <f t="shared" si="99"/>
        <v>19.055928940085433</v>
      </c>
      <c r="CU56">
        <f t="shared" si="99"/>
        <v>19.038502314353714</v>
      </c>
      <c r="CV56">
        <f t="shared" si="99"/>
        <v>19.021048052960218</v>
      </c>
      <c r="CW56">
        <f t="shared" si="99"/>
        <v>19.00356611122881</v>
      </c>
      <c r="CX56">
        <f t="shared" si="99"/>
        <v>18.986056444411119</v>
      </c>
      <c r="CY56">
        <f t="shared" si="99"/>
        <v>18.968519007686314</v>
      </c>
      <c r="CZ56">
        <f t="shared" si="99"/>
        <v>18.950953756161276</v>
      </c>
      <c r="DA56">
        <f t="shared" si="99"/>
        <v>18.933360644870142</v>
      </c>
      <c r="DB56">
        <f t="shared" si="99"/>
        <v>18.915739628774475</v>
      </c>
      <c r="DC56">
        <f t="shared" si="100"/>
        <v>18.898090662763</v>
      </c>
      <c r="DD56">
        <f t="shared" si="100"/>
        <v>18.880413701651495</v>
      </c>
      <c r="DE56">
        <f t="shared" si="100"/>
        <v>18.86270870018275</v>
      </c>
      <c r="DF56">
        <f t="shared" si="100"/>
        <v>18.844975613026268</v>
      </c>
      <c r="DG56">
        <f t="shared" si="100"/>
        <v>18.827214394778391</v>
      </c>
      <c r="DH56">
        <f t="shared" si="100"/>
        <v>18.809424999962051</v>
      </c>
      <c r="DI56">
        <f t="shared" si="100"/>
        <v>18.791607383026548</v>
      </c>
      <c r="DJ56">
        <f t="shared" si="100"/>
        <v>18.773761498347667</v>
      </c>
      <c r="DK56">
        <f t="shared" si="100"/>
        <v>18.755887300227428</v>
      </c>
      <c r="DL56">
        <f t="shared" si="100"/>
        <v>18.737984742893833</v>
      </c>
      <c r="DM56">
        <f t="shared" si="101"/>
        <v>18.720053780501146</v>
      </c>
      <c r="DN56">
        <f t="shared" si="101"/>
        <v>18.702094367129245</v>
      </c>
      <c r="DO56">
        <f t="shared" si="101"/>
        <v>18.684106456783933</v>
      </c>
      <c r="DP56">
        <f t="shared" si="101"/>
        <v>18.666090003396665</v>
      </c>
      <c r="DQ56">
        <f t="shared" si="101"/>
        <v>18.64804496082429</v>
      </c>
      <c r="DR56">
        <f t="shared" si="101"/>
        <v>18.629971282849191</v>
      </c>
      <c r="DS56">
        <f t="shared" si="101"/>
        <v>18.611868923179024</v>
      </c>
      <c r="DT56">
        <f t="shared" si="101"/>
        <v>18.593737835446504</v>
      </c>
      <c r="DU56">
        <f t="shared" si="101"/>
        <v>18.575577973209526</v>
      </c>
      <c r="DV56">
        <f t="shared" si="101"/>
        <v>18.557389289950727</v>
      </c>
      <c r="DW56">
        <f t="shared" si="102"/>
        <v>18.539171739077773</v>
      </c>
      <c r="DX56">
        <f t="shared" si="102"/>
        <v>18.520925273922884</v>
      </c>
      <c r="DY56">
        <f t="shared" si="102"/>
        <v>18.502649847742777</v>
      </c>
      <c r="DZ56">
        <f t="shared" si="102"/>
        <v>18.484345413718739</v>
      </c>
      <c r="EA56">
        <f t="shared" si="102"/>
        <v>18.466011924956216</v>
      </c>
      <c r="EB56">
        <f t="shared" si="102"/>
        <v>18.447649334484968</v>
      </c>
      <c r="EC56">
        <f t="shared" si="102"/>
        <v>18.429257595258822</v>
      </c>
      <c r="ED56">
        <f t="shared" si="102"/>
        <v>18.410836660155429</v>
      </c>
      <c r="EE56">
        <f t="shared" si="102"/>
        <v>18.392386481976345</v>
      </c>
      <c r="EF56">
        <f t="shared" si="102"/>
        <v>18.373907013446939</v>
      </c>
      <c r="EG56">
        <f t="shared" si="102"/>
        <v>18.355398207215902</v>
      </c>
      <c r="EI56">
        <f t="shared" si="24"/>
        <v>0.53</v>
      </c>
      <c r="EJ56">
        <f t="shared" si="103"/>
        <v>20.068423267341281</v>
      </c>
      <c r="EK56">
        <f t="shared" si="103"/>
        <v>19.720761259439062</v>
      </c>
      <c r="EL56">
        <f t="shared" si="103"/>
        <v>19.373074209065642</v>
      </c>
      <c r="EM56">
        <f t="shared" si="103"/>
        <v>19.025362075736957</v>
      </c>
      <c r="EN56">
        <f t="shared" si="103"/>
        <v>18.677624818903627</v>
      </c>
      <c r="EO56">
        <f t="shared" si="103"/>
        <v>18.329862397950592</v>
      </c>
      <c r="EP56">
        <f t="shared" si="103"/>
        <v>17.982074772197233</v>
      </c>
      <c r="EQ56">
        <f t="shared" si="103"/>
        <v>17.634261900897126</v>
      </c>
      <c r="ER56">
        <f t="shared" si="103"/>
        <v>17.286423743237982</v>
      </c>
      <c r="ES56">
        <f t="shared" si="103"/>
        <v>16.938560258341536</v>
      </c>
      <c r="ET56">
        <f t="shared" si="103"/>
        <v>16.590671405263464</v>
      </c>
      <c r="EU56">
        <f t="shared" si="103"/>
        <v>16.24275714299316</v>
      </c>
      <c r="EV56">
        <f t="shared" si="103"/>
        <v>15.894817430453834</v>
      </c>
      <c r="EW56">
        <f t="shared" si="103"/>
        <v>15.546852226502196</v>
      </c>
      <c r="EX56">
        <f t="shared" si="103"/>
        <v>15.198861489928492</v>
      </c>
      <c r="EY56">
        <f t="shared" si="92"/>
        <v>14.850845179456394</v>
      </c>
      <c r="EZ56">
        <f t="shared" si="92"/>
        <v>14.50280325374268</v>
      </c>
      <c r="FA56">
        <f t="shared" si="92"/>
        <v>14.154735671377519</v>
      </c>
      <c r="FB56">
        <f t="shared" si="92"/>
        <v>13.806642390884015</v>
      </c>
      <c r="FC56">
        <f t="shared" si="92"/>
        <v>13.458523370718158</v>
      </c>
      <c r="FD56">
        <f t="shared" si="92"/>
        <v>13.110378569268928</v>
      </c>
      <c r="FE56">
        <f t="shared" si="92"/>
        <v>12.762207944857867</v>
      </c>
      <c r="FF56">
        <f t="shared" si="92"/>
        <v>12.414011455739274</v>
      </c>
      <c r="FG56">
        <f t="shared" si="92"/>
        <v>12.065789060099943</v>
      </c>
      <c r="FH56">
        <f t="shared" si="92"/>
        <v>11.717540716058984</v>
      </c>
      <c r="FI56">
        <f t="shared" si="92"/>
        <v>11.369266381667886</v>
      </c>
      <c r="FJ56">
        <f t="shared" si="92"/>
        <v>11.020966014910305</v>
      </c>
      <c r="FK56">
        <f t="shared" si="92"/>
        <v>10.672639573701961</v>
      </c>
      <c r="FL56">
        <f t="shared" si="92"/>
        <v>10.324287015890587</v>
      </c>
      <c r="FM56">
        <f t="shared" si="89"/>
        <v>9.9759082992556554</v>
      </c>
      <c r="FN56">
        <f t="shared" si="89"/>
        <v>9.6275033815084932</v>
      </c>
      <c r="FO56">
        <f t="shared" si="89"/>
        <v>9.279072220292079</v>
      </c>
      <c r="FP56">
        <f t="shared" si="86"/>
        <v>8.930614773180773</v>
      </c>
      <c r="FQ56">
        <f t="shared" si="86"/>
        <v>8.5821309976805384</v>
      </c>
      <c r="FR56">
        <f t="shared" si="86"/>
        <v>8.2336208512284212</v>
      </c>
      <c r="FS56">
        <f t="shared" si="86"/>
        <v>7.8850842911929053</v>
      </c>
      <c r="FT56">
        <f t="shared" si="86"/>
        <v>7.5365212748734276</v>
      </c>
      <c r="FU56">
        <f t="shared" si="86"/>
        <v>7.1879317595003318</v>
      </c>
      <c r="FV56">
        <f t="shared" si="86"/>
        <v>6.8393157022349733</v>
      </c>
      <c r="FW56">
        <f t="shared" si="86"/>
        <v>6.4906730601692892</v>
      </c>
      <c r="FX56">
        <f t="shared" si="86"/>
        <v>6.142003790325969</v>
      </c>
      <c r="FY56">
        <f t="shared" si="86"/>
        <v>5.7933078496582304</v>
      </c>
      <c r="FZ56">
        <f t="shared" si="86"/>
        <v>5.4445851950495836</v>
      </c>
      <c r="GA56">
        <f t="shared" si="86"/>
        <v>5.095835783313909</v>
      </c>
      <c r="GB56">
        <f t="shared" si="86"/>
        <v>4.7470595711953916</v>
      </c>
      <c r="GC56">
        <f t="shared" si="86"/>
        <v>4.3982565153680593</v>
      </c>
      <c r="GD56">
        <f t="shared" si="86"/>
        <v>4.0494265724360758</v>
      </c>
      <c r="GE56">
        <f t="shared" si="90"/>
        <v>3.700569698933327</v>
      </c>
      <c r="GF56">
        <f t="shared" si="90"/>
        <v>3.351685851323511</v>
      </c>
      <c r="GG56">
        <f t="shared" si="90"/>
        <v>3.0027749859999702</v>
      </c>
      <c r="GH56">
        <f t="shared" si="90"/>
        <v>2.6538370592854328</v>
      </c>
      <c r="GI56">
        <f t="shared" si="90"/>
        <v>2.3048720274321148</v>
      </c>
      <c r="GJ56">
        <f t="shared" si="90"/>
        <v>1.9558798466214924</v>
      </c>
      <c r="GK56">
        <f t="shared" si="90"/>
        <v>1.6068604729641898</v>
      </c>
      <c r="GL56">
        <f t="shared" si="90"/>
        <v>1.2578138624999298</v>
      </c>
      <c r="GM56">
        <f t="shared" si="90"/>
        <v>0.90873997119724592</v>
      </c>
      <c r="GN56">
        <f t="shared" si="90"/>
        <v>0.55963875495359972</v>
      </c>
      <c r="GO56">
        <f t="shared" si="90"/>
        <v>0.21051016959517099</v>
      </c>
      <c r="GP56">
        <f t="shared" si="90"/>
        <v>0.13864582912340495</v>
      </c>
      <c r="GQ56">
        <f t="shared" si="90"/>
        <v>0.48782928551885618</v>
      </c>
      <c r="GR56">
        <f t="shared" si="90"/>
        <v>0.83704024397971111</v>
      </c>
      <c r="GS56">
        <f t="shared" si="90"/>
        <v>1.1862787489661741</v>
      </c>
      <c r="GT56">
        <f t="shared" si="90"/>
        <v>1.5355448450102145</v>
      </c>
      <c r="GU56">
        <f t="shared" si="75"/>
        <v>1.8848385767160316</v>
      </c>
      <c r="GV56">
        <f t="shared" si="75"/>
        <v>2.2341599887597638</v>
      </c>
      <c r="GW56">
        <f t="shared" si="75"/>
        <v>2.5835091258897762</v>
      </c>
      <c r="GX56">
        <f t="shared" si="75"/>
        <v>2.932886032926902</v>
      </c>
      <c r="GY56">
        <f t="shared" si="75"/>
        <v>3.2822907547642615</v>
      </c>
      <c r="GZ56">
        <f t="shared" si="75"/>
        <v>3.6317233363677168</v>
      </c>
      <c r="HA56">
        <f t="shared" si="75"/>
        <v>3.9811838227757015</v>
      </c>
      <c r="HB56">
        <f t="shared" si="75"/>
        <v>4.3306722590995008</v>
      </c>
      <c r="HC56">
        <f t="shared" si="75"/>
        <v>4.6801886905233268</v>
      </c>
      <c r="HD56">
        <f t="shared" si="75"/>
        <v>5.0297331623043924</v>
      </c>
      <c r="HE56">
        <f t="shared" si="75"/>
        <v>5.3793057197731962</v>
      </c>
      <c r="HF56">
        <f t="shared" si="75"/>
        <v>5.728906408333394</v>
      </c>
      <c r="HG56">
        <f t="shared" si="70"/>
        <v>6.0785352734620552</v>
      </c>
      <c r="HH56">
        <f t="shared" si="70"/>
        <v>6.4281923607098825</v>
      </c>
      <c r="HI56">
        <f t="shared" si="70"/>
        <v>6.7778777157010843</v>
      </c>
      <c r="HJ56">
        <f t="shared" si="70"/>
        <v>7.1275913841336447</v>
      </c>
      <c r="HK56">
        <f t="shared" si="70"/>
        <v>7.4773334117795613</v>
      </c>
      <c r="HL56">
        <f t="shared" si="91"/>
        <v>7.8271038444845686</v>
      </c>
      <c r="HM56">
        <f t="shared" si="91"/>
        <v>8.1769027281687947</v>
      </c>
      <c r="HN56">
        <f t="shared" si="91"/>
        <v>8.526730108826424</v>
      </c>
      <c r="HO56">
        <f t="shared" si="91"/>
        <v>8.8765860325260135</v>
      </c>
      <c r="HP56">
        <f t="shared" si="91"/>
        <v>9.2264705454107094</v>
      </c>
      <c r="HQ56">
        <f t="shared" si="91"/>
        <v>9.5763836936981299</v>
      </c>
      <c r="HR56">
        <f t="shared" si="91"/>
        <v>9.9263255236806174</v>
      </c>
      <c r="HS56">
        <f t="shared" si="91"/>
        <v>10.276296081725462</v>
      </c>
      <c r="HT56">
        <f t="shared" si="91"/>
        <v>10.626295414274761</v>
      </c>
      <c r="HU56">
        <f t="shared" si="91"/>
        <v>10.976323567845881</v>
      </c>
      <c r="HV56">
        <f t="shared" si="91"/>
        <v>11.326380589031157</v>
      </c>
      <c r="HW56">
        <f t="shared" si="91"/>
        <v>11.676466524498366</v>
      </c>
      <c r="HX56">
        <f t="shared" si="91"/>
        <v>12.026581420990798</v>
      </c>
      <c r="HY56">
        <f t="shared" si="91"/>
        <v>12.376725325327158</v>
      </c>
      <c r="HZ56">
        <f t="shared" si="91"/>
        <v>12.726898284401997</v>
      </c>
      <c r="IA56">
        <f t="shared" si="91"/>
        <v>13.077100345185567</v>
      </c>
      <c r="IB56">
        <f t="shared" si="71"/>
        <v>13.427331554724034</v>
      </c>
      <c r="IC56">
        <f t="shared" si="71"/>
        <v>13.777591960139748</v>
      </c>
      <c r="ID56">
        <f t="shared" si="71"/>
        <v>14.127881608631156</v>
      </c>
      <c r="IE56">
        <f t="shared" si="71"/>
        <v>14.478200547472881</v>
      </c>
      <c r="IF56">
        <f t="shared" si="71"/>
        <v>14.828548824016242</v>
      </c>
      <c r="IG56">
        <f t="shared" si="26"/>
        <v>0.13864582912340495</v>
      </c>
      <c r="IH56">
        <f t="shared" si="29"/>
        <v>59</v>
      </c>
      <c r="II56">
        <v>54</v>
      </c>
      <c r="IJ56">
        <f t="shared" si="27"/>
        <v>0.53</v>
      </c>
      <c r="IK56" cm="1">
        <f t="array" ref="IK56">INDEX($AK$3:$EG$102,II56,IH56)</f>
        <v>19.108043448991236</v>
      </c>
      <c r="IL56">
        <f t="shared" si="28"/>
        <v>10.127263027965355</v>
      </c>
    </row>
    <row r="57" spans="9:246" x14ac:dyDescent="0.25">
      <c r="I57">
        <v>555</v>
      </c>
      <c r="J57">
        <f>'Emission events'!AG57</f>
        <v>2.2064343725848627E+18</v>
      </c>
      <c r="K57">
        <f>'Emission events'!CI57</f>
        <v>7.1033106496442701E+17</v>
      </c>
      <c r="L57">
        <f>'Emission events'!EK57</f>
        <v>2.279602939242815E+17</v>
      </c>
      <c r="M57">
        <f>'Emission events'!GM57</f>
        <v>7.299735337198856E+16</v>
      </c>
      <c r="N57">
        <f>'Emission events'!IO57</f>
        <v>2.3337047196173608E+16</v>
      </c>
      <c r="O57">
        <f t="shared" si="3"/>
        <v>3.2410601320417331E+18</v>
      </c>
      <c r="R57">
        <v>555</v>
      </c>
      <c r="S57">
        <f>'Emission events'!AL57</f>
        <v>4.3171280716900397E+17</v>
      </c>
      <c r="T57">
        <f>'Emission events'!CN57</f>
        <v>1.1107853068152397E+17</v>
      </c>
      <c r="U57">
        <f>'Emission events'!EP57</f>
        <v>2.8766419984028496E+16</v>
      </c>
      <c r="V57">
        <f>'Emission events'!GR57</f>
        <v>7507200282685960</v>
      </c>
      <c r="W57">
        <f>'Emission events'!IT57</f>
        <v>1976796060320928.5</v>
      </c>
      <c r="X57">
        <f t="shared" si="4"/>
        <v>5.8104175417756326E+17</v>
      </c>
      <c r="AA57">
        <v>555</v>
      </c>
      <c r="AB57" s="7">
        <f>'Emission events'!AQ57</f>
        <v>3.0868458314649651E+18</v>
      </c>
      <c r="AC57" s="7">
        <f>'Emission events'!CS57</f>
        <v>7.8510720789847424E+17</v>
      </c>
      <c r="AD57" s="7">
        <f>'Emission events'!EU57</f>
        <v>2.3141525856086704E+17</v>
      </c>
      <c r="AE57" s="7">
        <f>'Emission events'!GW57</f>
        <v>7.1577293641213728E+16</v>
      </c>
      <c r="AF57" s="7">
        <f>'Emission events'!IY57</f>
        <v>2.246772208665428E+16</v>
      </c>
      <c r="AG57">
        <f t="shared" si="5"/>
        <v>4.1974133136521748E+18</v>
      </c>
      <c r="AH57" s="7">
        <f t="shared" si="6"/>
        <v>8.0195151998714716E+18</v>
      </c>
      <c r="AJ57" s="1">
        <v>0.54</v>
      </c>
      <c r="AK57">
        <f t="shared" si="93"/>
        <v>16.328319379948546</v>
      </c>
      <c r="AL57">
        <f t="shared" si="93"/>
        <v>16.306558314267402</v>
      </c>
      <c r="AM57">
        <f t="shared" si="93"/>
        <v>16.284762605810574</v>
      </c>
      <c r="AN57">
        <f t="shared" si="93"/>
        <v>16.262932198573928</v>
      </c>
      <c r="AO57">
        <f t="shared" si="93"/>
        <v>16.241067036463146</v>
      </c>
      <c r="AP57">
        <f t="shared" si="93"/>
        <v>16.21916706329289</v>
      </c>
      <c r="AQ57">
        <f t="shared" si="93"/>
        <v>16.197232222787175</v>
      </c>
      <c r="AR57">
        <f t="shared" si="93"/>
        <v>16.175262458579056</v>
      </c>
      <c r="AS57">
        <f t="shared" si="93"/>
        <v>16.153257714210291</v>
      </c>
      <c r="AT57">
        <f t="shared" si="93"/>
        <v>16.131217933131541</v>
      </c>
      <c r="AU57">
        <f t="shared" si="94"/>
        <v>16.109143058702038</v>
      </c>
      <c r="AV57">
        <f t="shared" si="94"/>
        <v>16.087033034189297</v>
      </c>
      <c r="AW57">
        <f t="shared" si="94"/>
        <v>16.06488780276927</v>
      </c>
      <c r="AX57">
        <f t="shared" si="94"/>
        <v>16.042707307525994</v>
      </c>
      <c r="AY57">
        <f t="shared" si="94"/>
        <v>16.020491491451502</v>
      </c>
      <c r="AZ57">
        <f t="shared" si="94"/>
        <v>15.998240297445715</v>
      </c>
      <c r="BA57">
        <f t="shared" si="94"/>
        <v>15.975953668316084</v>
      </c>
      <c r="BB57">
        <f t="shared" si="94"/>
        <v>15.953631546777761</v>
      </c>
      <c r="BC57">
        <f t="shared" si="94"/>
        <v>15.931273875453297</v>
      </c>
      <c r="BD57">
        <f t="shared" si="94"/>
        <v>15.908880596872327</v>
      </c>
      <c r="BE57">
        <f t="shared" si="95"/>
        <v>15.886451653471772</v>
      </c>
      <c r="BF57">
        <f t="shared" si="95"/>
        <v>15.863986987595275</v>
      </c>
      <c r="BG57">
        <f t="shared" si="95"/>
        <v>15.841486541493524</v>
      </c>
      <c r="BH57">
        <f t="shared" si="95"/>
        <v>15.818950257323742</v>
      </c>
      <c r="BI57">
        <f t="shared" si="95"/>
        <v>15.796378077149519</v>
      </c>
      <c r="BJ57">
        <f t="shared" si="95"/>
        <v>15.773769942940996</v>
      </c>
      <c r="BK57">
        <f t="shared" si="95"/>
        <v>15.751125796574291</v>
      </c>
      <c r="BL57">
        <f t="shared" si="95"/>
        <v>15.728445579831719</v>
      </c>
      <c r="BM57">
        <f t="shared" si="95"/>
        <v>15.705729234401471</v>
      </c>
      <c r="BN57">
        <f t="shared" si="95"/>
        <v>15.682976701877323</v>
      </c>
      <c r="BO57">
        <f t="shared" si="96"/>
        <v>15.660187923758738</v>
      </c>
      <c r="BP57">
        <f t="shared" si="96"/>
        <v>15.63736284145074</v>
      </c>
      <c r="BQ57">
        <f t="shared" si="96"/>
        <v>15.614501396263345</v>
      </c>
      <c r="BR57">
        <f t="shared" si="96"/>
        <v>15.591603529411927</v>
      </c>
      <c r="BS57">
        <f t="shared" si="96"/>
        <v>15.568669182016642</v>
      </c>
      <c r="BT57">
        <f t="shared" si="96"/>
        <v>15.545698295102589</v>
      </c>
      <c r="BU57">
        <f t="shared" si="96"/>
        <v>15.522690809599553</v>
      </c>
      <c r="BV57">
        <f t="shared" si="96"/>
        <v>15.499646666341651</v>
      </c>
      <c r="BW57">
        <f t="shared" si="96"/>
        <v>15.476565806067571</v>
      </c>
      <c r="BX57">
        <f t="shared" si="96"/>
        <v>15.45344816941993</v>
      </c>
      <c r="BY57">
        <f t="shared" si="97"/>
        <v>15.430293696945711</v>
      </c>
      <c r="BZ57">
        <f t="shared" si="97"/>
        <v>15.407102329095611</v>
      </c>
      <c r="CA57">
        <f t="shared" si="97"/>
        <v>15.383874006223966</v>
      </c>
      <c r="CB57">
        <f t="shared" si="97"/>
        <v>15.360608668588849</v>
      </c>
      <c r="CC57">
        <f t="shared" si="97"/>
        <v>15.337306256351743</v>
      </c>
      <c r="CD57">
        <f t="shared" si="97"/>
        <v>15.313966709577242</v>
      </c>
      <c r="CE57">
        <f t="shared" si="97"/>
        <v>15.290589968233256</v>
      </c>
      <c r="CF57">
        <f t="shared" si="97"/>
        <v>15.267175972190444</v>
      </c>
      <c r="CG57">
        <f t="shared" si="97"/>
        <v>15.243724661222352</v>
      </c>
      <c r="CH57">
        <f t="shared" si="97"/>
        <v>15.220235975005325</v>
      </c>
      <c r="CI57">
        <f t="shared" si="98"/>
        <v>15.196709853117882</v>
      </c>
      <c r="CJ57">
        <f t="shared" si="98"/>
        <v>15.173146235041061</v>
      </c>
      <c r="CK57">
        <f t="shared" si="98"/>
        <v>15.149545060158072</v>
      </c>
      <c r="CL57">
        <f t="shared" si="98"/>
        <v>15.125906267753972</v>
      </c>
      <c r="CM57">
        <f t="shared" si="98"/>
        <v>15.10222979701587</v>
      </c>
      <c r="CN57">
        <f t="shared" si="98"/>
        <v>15.078515587032363</v>
      </c>
      <c r="CO57">
        <f t="shared" si="98"/>
        <v>15.054763576793734</v>
      </c>
      <c r="CP57">
        <f t="shared" si="98"/>
        <v>15.030973705191576</v>
      </c>
      <c r="CQ57">
        <f t="shared" si="98"/>
        <v>15.007145911018696</v>
      </c>
      <c r="CR57">
        <f t="shared" si="98"/>
        <v>14.983280132969018</v>
      </c>
      <c r="CS57">
        <f t="shared" si="99"/>
        <v>14.959376309637179</v>
      </c>
      <c r="CT57">
        <f t="shared" si="99"/>
        <v>14.935434379518725</v>
      </c>
      <c r="CU57">
        <f t="shared" si="99"/>
        <v>14.911454281009759</v>
      </c>
      <c r="CV57">
        <f t="shared" si="99"/>
        <v>14.887435952406642</v>
      </c>
      <c r="CW57">
        <f t="shared" si="99"/>
        <v>14.863379331906144</v>
      </c>
      <c r="CX57">
        <f t="shared" si="99"/>
        <v>14.839284357605116</v>
      </c>
      <c r="CY57">
        <f t="shared" si="99"/>
        <v>14.815150967500134</v>
      </c>
      <c r="CZ57">
        <f t="shared" si="99"/>
        <v>14.790979099487902</v>
      </c>
      <c r="DA57">
        <f t="shared" si="99"/>
        <v>14.766768691364353</v>
      </c>
      <c r="DB57">
        <f t="shared" si="99"/>
        <v>14.742519680825088</v>
      </c>
      <c r="DC57">
        <f t="shared" si="100"/>
        <v>14.718232005464966</v>
      </c>
      <c r="DD57">
        <f t="shared" si="100"/>
        <v>14.693905602777807</v>
      </c>
      <c r="DE57">
        <f t="shared" si="100"/>
        <v>14.66954041015661</v>
      </c>
      <c r="DF57">
        <f t="shared" si="100"/>
        <v>14.645136364892931</v>
      </c>
      <c r="DG57">
        <f t="shared" si="100"/>
        <v>14.620693404177121</v>
      </c>
      <c r="DH57">
        <f t="shared" si="100"/>
        <v>14.596211465097939</v>
      </c>
      <c r="DI57">
        <f t="shared" si="100"/>
        <v>14.57169048464243</v>
      </c>
      <c r="DJ57">
        <f t="shared" si="100"/>
        <v>14.547130399695785</v>
      </c>
      <c r="DK57">
        <f t="shared" si="100"/>
        <v>14.522531147041203</v>
      </c>
      <c r="DL57">
        <f t="shared" si="100"/>
        <v>14.497892663359544</v>
      </c>
      <c r="DM57">
        <f t="shared" si="101"/>
        <v>14.473214885229501</v>
      </c>
      <c r="DN57">
        <f t="shared" si="101"/>
        <v>14.448497749127034</v>
      </c>
      <c r="DO57">
        <f t="shared" si="101"/>
        <v>14.423741191425565</v>
      </c>
      <c r="DP57">
        <f t="shared" si="101"/>
        <v>14.398945148395669</v>
      </c>
      <c r="DQ57">
        <f t="shared" si="101"/>
        <v>14.374109556204658</v>
      </c>
      <c r="DR57">
        <f t="shared" si="101"/>
        <v>14.349234350916998</v>
      </c>
      <c r="DS57">
        <f t="shared" si="101"/>
        <v>14.324319468493618</v>
      </c>
      <c r="DT57">
        <f t="shared" si="101"/>
        <v>14.299364844791819</v>
      </c>
      <c r="DU57">
        <f t="shared" si="101"/>
        <v>14.274370415565425</v>
      </c>
      <c r="DV57">
        <f t="shared" si="101"/>
        <v>14.249336116464175</v>
      </c>
      <c r="DW57">
        <f t="shared" si="102"/>
        <v>14.22426188303395</v>
      </c>
      <c r="DX57">
        <f t="shared" si="102"/>
        <v>14.199147650716434</v>
      </c>
      <c r="DY57">
        <f t="shared" si="102"/>
        <v>14.173993354848772</v>
      </c>
      <c r="DZ57">
        <f t="shared" si="102"/>
        <v>14.1487989306638</v>
      </c>
      <c r="EA57">
        <f t="shared" si="102"/>
        <v>14.12356431328938</v>
      </c>
      <c r="EB57">
        <f t="shared" si="102"/>
        <v>14.098289437748821</v>
      </c>
      <c r="EC57">
        <f t="shared" si="102"/>
        <v>14.072974238960228</v>
      </c>
      <c r="ED57">
        <f t="shared" si="102"/>
        <v>14.047618651736386</v>
      </c>
      <c r="EE57">
        <f t="shared" si="102"/>
        <v>14.022222610784862</v>
      </c>
      <c r="EF57">
        <f t="shared" si="102"/>
        <v>13.996786050707671</v>
      </c>
      <c r="EG57">
        <f t="shared" si="102"/>
        <v>13.971308906000941</v>
      </c>
      <c r="EI57">
        <f t="shared" si="24"/>
        <v>0.54</v>
      </c>
      <c r="EJ57">
        <f t="shared" si="103"/>
        <v>16.328319379948546</v>
      </c>
      <c r="EK57">
        <f t="shared" si="103"/>
        <v>15.974718843955081</v>
      </c>
      <c r="EL57">
        <f t="shared" si="103"/>
        <v>15.621083665185932</v>
      </c>
      <c r="EM57">
        <f t="shared" si="103"/>
        <v>15.267413787636963</v>
      </c>
      <c r="EN57">
        <f t="shared" si="103"/>
        <v>14.91370915521386</v>
      </c>
      <c r="EO57">
        <f t="shared" si="103"/>
        <v>14.559969711731283</v>
      </c>
      <c r="EP57">
        <f t="shared" si="103"/>
        <v>14.206195400913247</v>
      </c>
      <c r="EQ57">
        <f t="shared" si="103"/>
        <v>13.852386166392805</v>
      </c>
      <c r="ER57">
        <f t="shared" si="103"/>
        <v>13.498541951711719</v>
      </c>
      <c r="ES57">
        <f t="shared" si="103"/>
        <v>13.144662700320648</v>
      </c>
      <c r="ET57">
        <f t="shared" si="103"/>
        <v>12.790748355578824</v>
      </c>
      <c r="EU57">
        <f t="shared" si="103"/>
        <v>12.436798860753761</v>
      </c>
      <c r="EV57">
        <f t="shared" si="103"/>
        <v>12.082814159021414</v>
      </c>
      <c r="EW57">
        <f t="shared" si="103"/>
        <v>11.728794193465816</v>
      </c>
      <c r="EX57">
        <f t="shared" si="103"/>
        <v>11.374738907079001</v>
      </c>
      <c r="EY57">
        <f t="shared" si="103"/>
        <v>11.020648242760894</v>
      </c>
      <c r="EZ57">
        <f t="shared" si="92"/>
        <v>10.666522143318939</v>
      </c>
      <c r="FA57">
        <f t="shared" si="92"/>
        <v>10.312360551468295</v>
      </c>
      <c r="FB57">
        <f t="shared" si="92"/>
        <v>9.9581634098315099</v>
      </c>
      <c r="FC57">
        <f t="shared" si="92"/>
        <v>9.6039306609382198</v>
      </c>
      <c r="FD57">
        <f t="shared" si="92"/>
        <v>9.2496622472253431</v>
      </c>
      <c r="FE57">
        <f t="shared" si="92"/>
        <v>8.8953581110365256</v>
      </c>
      <c r="FF57">
        <f t="shared" si="92"/>
        <v>8.5410181946224526</v>
      </c>
      <c r="FG57">
        <f t="shared" si="92"/>
        <v>8.1866424401403481</v>
      </c>
      <c r="FH57">
        <f t="shared" si="92"/>
        <v>7.8322307896538055</v>
      </c>
      <c r="FI57">
        <f t="shared" si="92"/>
        <v>7.4777831851329601</v>
      </c>
      <c r="FJ57">
        <f t="shared" si="92"/>
        <v>7.123299568453934</v>
      </c>
      <c r="FK57">
        <f t="shared" si="92"/>
        <v>6.7687798813990394</v>
      </c>
      <c r="FL57">
        <f t="shared" si="92"/>
        <v>6.4142240656564695</v>
      </c>
      <c r="FM57">
        <f t="shared" si="89"/>
        <v>6.0596320628200022</v>
      </c>
      <c r="FN57">
        <f t="shared" si="89"/>
        <v>5.7050038143890944</v>
      </c>
      <c r="FO57">
        <f t="shared" si="89"/>
        <v>5.3503392617687755</v>
      </c>
      <c r="FP57">
        <f t="shared" si="86"/>
        <v>4.9956383462690575</v>
      </c>
      <c r="FQ57">
        <f t="shared" si="86"/>
        <v>4.6409010091053187</v>
      </c>
      <c r="FR57">
        <f t="shared" si="86"/>
        <v>4.2861271913977124</v>
      </c>
      <c r="FS57">
        <f t="shared" si="86"/>
        <v>3.9313168341713389</v>
      </c>
      <c r="FT57">
        <f t="shared" si="86"/>
        <v>3.5764698783559812</v>
      </c>
      <c r="FU57">
        <f t="shared" si="86"/>
        <v>3.221586264785758</v>
      </c>
      <c r="FV57">
        <f t="shared" si="86"/>
        <v>2.8666659341993554</v>
      </c>
      <c r="FW57">
        <f t="shared" si="86"/>
        <v>2.5117088272393939</v>
      </c>
      <c r="FX57">
        <f t="shared" si="86"/>
        <v>2.1567148844528532</v>
      </c>
      <c r="FY57">
        <f t="shared" si="86"/>
        <v>1.8016840462904327</v>
      </c>
      <c r="FZ57">
        <f t="shared" si="86"/>
        <v>1.4466162531064661</v>
      </c>
      <c r="GA57">
        <f t="shared" si="86"/>
        <v>1.0915114451590284</v>
      </c>
      <c r="GB57">
        <f t="shared" si="86"/>
        <v>0.73636956260959963</v>
      </c>
      <c r="GC57">
        <f t="shared" si="86"/>
        <v>0.38119054552277731</v>
      </c>
      <c r="GD57">
        <f t="shared" si="86"/>
        <v>2.5974333866468413E-2</v>
      </c>
      <c r="GE57">
        <f t="shared" si="90"/>
        <v>0.32927913248866325</v>
      </c>
      <c r="GF57">
        <f t="shared" si="90"/>
        <v>0.68456991376907617</v>
      </c>
      <c r="GG57">
        <f t="shared" si="90"/>
        <v>1.0398980702984257</v>
      </c>
      <c r="GH57">
        <f t="shared" si="90"/>
        <v>1.3952636624981896</v>
      </c>
      <c r="GI57">
        <f t="shared" si="90"/>
        <v>1.7506667508873317</v>
      </c>
      <c r="GJ57">
        <f t="shared" si="90"/>
        <v>2.106107396082642</v>
      </c>
      <c r="GK57">
        <f t="shared" si="90"/>
        <v>2.4615856587990663</v>
      </c>
      <c r="GL57">
        <f t="shared" si="90"/>
        <v>2.8171015998494902</v>
      </c>
      <c r="GM57">
        <f t="shared" si="90"/>
        <v>3.1726552801453174</v>
      </c>
      <c r="GN57">
        <f t="shared" si="90"/>
        <v>3.528246760696268</v>
      </c>
      <c r="GO57">
        <f t="shared" si="90"/>
        <v>3.8838761026107438</v>
      </c>
      <c r="GP57">
        <f t="shared" si="90"/>
        <v>4.2395433670959441</v>
      </c>
      <c r="GQ57">
        <f t="shared" si="90"/>
        <v>4.5952486154579475</v>
      </c>
      <c r="GR57">
        <f t="shared" si="90"/>
        <v>4.9509919091021075</v>
      </c>
      <c r="GS57">
        <f t="shared" si="90"/>
        <v>5.3067733095328826</v>
      </c>
      <c r="GT57">
        <f t="shared" si="90"/>
        <v>5.6625928783541699</v>
      </c>
      <c r="GU57">
        <f t="shared" si="75"/>
        <v>6.0184506772696071</v>
      </c>
      <c r="GV57">
        <f t="shared" si="75"/>
        <v>6.3743467680824306</v>
      </c>
      <c r="GW57">
        <f t="shared" si="75"/>
        <v>6.7302812126957789</v>
      </c>
      <c r="GX57">
        <f t="shared" si="75"/>
        <v>7.0862540731130821</v>
      </c>
      <c r="GY57">
        <f t="shared" si="75"/>
        <v>7.442265411437635</v>
      </c>
      <c r="GZ57">
        <f t="shared" si="75"/>
        <v>7.7983152898735053</v>
      </c>
      <c r="HA57">
        <f t="shared" si="75"/>
        <v>8.1544037707250876</v>
      </c>
      <c r="HB57">
        <f t="shared" si="75"/>
        <v>8.5105309163975349</v>
      </c>
      <c r="HC57">
        <f t="shared" si="75"/>
        <v>8.8666967893970146</v>
      </c>
      <c r="HD57">
        <f t="shared" si="75"/>
        <v>9.2229014523305324</v>
      </c>
      <c r="HE57">
        <f t="shared" si="75"/>
        <v>9.579144967906533</v>
      </c>
      <c r="HF57">
        <f t="shared" si="75"/>
        <v>9.9354273989346638</v>
      </c>
      <c r="HG57">
        <f t="shared" si="70"/>
        <v>10.291748808326167</v>
      </c>
      <c r="HH57">
        <f t="shared" si="70"/>
        <v>10.648109259094001</v>
      </c>
      <c r="HI57">
        <f t="shared" si="70"/>
        <v>11.004508814352967</v>
      </c>
      <c r="HJ57">
        <f t="shared" si="70"/>
        <v>11.36094753731987</v>
      </c>
      <c r="HK57">
        <f t="shared" si="70"/>
        <v>11.71742549131385</v>
      </c>
      <c r="HL57">
        <f t="shared" si="91"/>
        <v>12.073942739756214</v>
      </c>
      <c r="HM57">
        <f t="shared" si="91"/>
        <v>12.430499346171006</v>
      </c>
      <c r="HN57">
        <f t="shared" si="91"/>
        <v>12.787095374184792</v>
      </c>
      <c r="HO57">
        <f t="shared" si="91"/>
        <v>13.14373088752701</v>
      </c>
      <c r="HP57">
        <f t="shared" si="91"/>
        <v>13.500405950030341</v>
      </c>
      <c r="HQ57">
        <f t="shared" si="91"/>
        <v>13.857120625630323</v>
      </c>
      <c r="HR57">
        <f t="shared" si="91"/>
        <v>14.213874978366023</v>
      </c>
      <c r="HS57">
        <f t="shared" si="91"/>
        <v>14.570669072380147</v>
      </c>
      <c r="HT57">
        <f t="shared" si="91"/>
        <v>14.927502971918862</v>
      </c>
      <c r="HU57">
        <f t="shared" si="91"/>
        <v>15.284376741332434</v>
      </c>
      <c r="HV57">
        <f t="shared" si="91"/>
        <v>15.641290445074979</v>
      </c>
      <c r="HW57">
        <f t="shared" si="91"/>
        <v>15.998244147704817</v>
      </c>
      <c r="HX57">
        <f t="shared" si="91"/>
        <v>16.355237913884803</v>
      </c>
      <c r="HY57">
        <f t="shared" si="91"/>
        <v>16.712271808382098</v>
      </c>
      <c r="HZ57">
        <f t="shared" si="91"/>
        <v>17.069345896068832</v>
      </c>
      <c r="IA57">
        <f t="shared" si="91"/>
        <v>17.426460241921713</v>
      </c>
      <c r="IB57">
        <f t="shared" si="71"/>
        <v>17.783614911022628</v>
      </c>
      <c r="IC57">
        <f t="shared" si="71"/>
        <v>18.140809968558791</v>
      </c>
      <c r="ID57">
        <f t="shared" si="71"/>
        <v>18.49804547982264</v>
      </c>
      <c r="IE57">
        <f t="shared" si="71"/>
        <v>18.85532151021215</v>
      </c>
      <c r="IF57">
        <f t="shared" si="71"/>
        <v>19.212638125231202</v>
      </c>
      <c r="IG57">
        <f t="shared" si="26"/>
        <v>2.5974333866468413E-2</v>
      </c>
      <c r="IH57">
        <f t="shared" si="29"/>
        <v>47</v>
      </c>
      <c r="II57">
        <v>55</v>
      </c>
      <c r="IJ57">
        <f t="shared" si="27"/>
        <v>0.54</v>
      </c>
      <c r="IK57" cm="1">
        <f t="array" ref="IK57">INDEX($AK$3:$EG$102,II57,IH57)</f>
        <v>15.290589968233256</v>
      </c>
      <c r="IL57">
        <f t="shared" si="28"/>
        <v>8.2569185828459588</v>
      </c>
    </row>
    <row r="58" spans="9:246" x14ac:dyDescent="0.25">
      <c r="I58">
        <v>560</v>
      </c>
      <c r="J58">
        <f>'Emission events'!AG58</f>
        <v>1.8064470000119319E+18</v>
      </c>
      <c r="K58">
        <f>'Emission events'!CI58</f>
        <v>5.8156065608106688E+17</v>
      </c>
      <c r="L58">
        <f>'Emission events'!EK58</f>
        <v>1.8663514047731696E+17</v>
      </c>
      <c r="M58">
        <f>'Emission events'!GM58</f>
        <v>5.9764229403821928E+16</v>
      </c>
      <c r="N58">
        <f>'Emission events'!IO58</f>
        <v>1.9106454930393928E+16</v>
      </c>
      <c r="O58">
        <f t="shared" si="3"/>
        <v>2.653513480904532E+18</v>
      </c>
      <c r="R58">
        <v>560</v>
      </c>
      <c r="S58">
        <f>'Emission events'!AL58</f>
        <v>5.3510808257898029E+17</v>
      </c>
      <c r="T58">
        <f>'Emission events'!CN58</f>
        <v>1.3768185372691976E+17</v>
      </c>
      <c r="U58">
        <f>'Emission events'!EP58</f>
        <v>3.5655981441127688E+16</v>
      </c>
      <c r="V58">
        <f>'Emission events'!GR58</f>
        <v>9305175760588104</v>
      </c>
      <c r="W58">
        <f>'Emission events'!IT58</f>
        <v>2450238982773365</v>
      </c>
      <c r="X58">
        <f t="shared" si="4"/>
        <v>7.2020133249038925E+17</v>
      </c>
      <c r="AA58">
        <v>560</v>
      </c>
      <c r="AB58" s="7">
        <f>'Emission events'!AQ58</f>
        <v>2.7305742163531587E+18</v>
      </c>
      <c r="AC58" s="7">
        <f>'Emission events'!CS58</f>
        <v>6.9449321929472077E+17</v>
      </c>
      <c r="AD58" s="7">
        <f>'Emission events'!EU58</f>
        <v>2.047062188386375E+17</v>
      </c>
      <c r="AE58" s="7">
        <f>'Emission events'!GW58</f>
        <v>6.3316123695196392E+16</v>
      </c>
      <c r="AF58" s="7">
        <f>'Emission events'!IY58</f>
        <v>1.9874585897570076E+16</v>
      </c>
      <c r="AG58">
        <f t="shared" si="5"/>
        <v>3.7129643640792832E+18</v>
      </c>
      <c r="AH58" s="7">
        <f t="shared" si="6"/>
        <v>7.0866791774742047E+18</v>
      </c>
      <c r="AJ58" s="1">
        <v>0.55000000000000004</v>
      </c>
      <c r="AK58">
        <f t="shared" si="93"/>
        <v>11.179963265425823</v>
      </c>
      <c r="AL58">
        <f t="shared" si="93"/>
        <v>11.149987072134277</v>
      </c>
      <c r="AM58">
        <f t="shared" si="93"/>
        <v>11.119962955381107</v>
      </c>
      <c r="AN58">
        <f t="shared" si="93"/>
        <v>11.089890837692471</v>
      </c>
      <c r="AO58">
        <f t="shared" si="93"/>
        <v>11.059770641469541</v>
      </c>
      <c r="AP58">
        <f t="shared" si="93"/>
        <v>11.029602288987771</v>
      </c>
      <c r="AQ58">
        <f t="shared" si="93"/>
        <v>10.999385702397181</v>
      </c>
      <c r="AR58">
        <f t="shared" si="93"/>
        <v>10.969120803721923</v>
      </c>
      <c r="AS58">
        <f t="shared" si="93"/>
        <v>10.93880751485983</v>
      </c>
      <c r="AT58">
        <f t="shared" si="93"/>
        <v>10.908445757582877</v>
      </c>
      <c r="AU58">
        <f t="shared" si="94"/>
        <v>10.878035453536366</v>
      </c>
      <c r="AV58">
        <f t="shared" si="94"/>
        <v>10.847576524238807</v>
      </c>
      <c r="AW58">
        <f t="shared" si="94"/>
        <v>10.817068891082098</v>
      </c>
      <c r="AX58">
        <f t="shared" si="94"/>
        <v>10.786512475330786</v>
      </c>
      <c r="AY58">
        <f t="shared" si="94"/>
        <v>10.755907198122342</v>
      </c>
      <c r="AZ58">
        <f t="shared" si="94"/>
        <v>10.725252980466745</v>
      </c>
      <c r="BA58">
        <f t="shared" si="94"/>
        <v>10.694549743246071</v>
      </c>
      <c r="BB58">
        <f t="shared" si="94"/>
        <v>10.663797407214631</v>
      </c>
      <c r="BC58">
        <f t="shared" si="94"/>
        <v>10.632995892998828</v>
      </c>
      <c r="BD58">
        <f t="shared" si="94"/>
        <v>10.602145121096346</v>
      </c>
      <c r="BE58">
        <f t="shared" si="95"/>
        <v>10.571245011876679</v>
      </c>
      <c r="BF58">
        <f t="shared" si="95"/>
        <v>10.540295485580325</v>
      </c>
      <c r="BG58">
        <f t="shared" si="95"/>
        <v>10.509296462319032</v>
      </c>
      <c r="BH58">
        <f t="shared" si="95"/>
        <v>10.478247862075413</v>
      </c>
      <c r="BI58">
        <f t="shared" si="95"/>
        <v>10.447149604702517</v>
      </c>
      <c r="BJ58">
        <f t="shared" si="95"/>
        <v>10.416001609924086</v>
      </c>
      <c r="BK58">
        <f t="shared" si="95"/>
        <v>10.384803797333769</v>
      </c>
      <c r="BL58">
        <f t="shared" si="95"/>
        <v>10.353556086395612</v>
      </c>
      <c r="BM58">
        <f t="shared" si="95"/>
        <v>10.322258396443281</v>
      </c>
      <c r="BN58">
        <f t="shared" si="95"/>
        <v>10.290910646679894</v>
      </c>
      <c r="BO58">
        <f t="shared" si="96"/>
        <v>10.259512756178147</v>
      </c>
      <c r="BP58">
        <f t="shared" si="96"/>
        <v>10.228064643879925</v>
      </c>
      <c r="BQ58">
        <f t="shared" si="96"/>
        <v>10.19656622859585</v>
      </c>
      <c r="BR58">
        <f t="shared" si="96"/>
        <v>10.165017429005575</v>
      </c>
      <c r="BS58">
        <f t="shared" si="96"/>
        <v>10.133418163657023</v>
      </c>
      <c r="BT58">
        <f t="shared" si="96"/>
        <v>10.101768350966559</v>
      </c>
      <c r="BU58">
        <f t="shared" si="96"/>
        <v>10.070067909218881</v>
      </c>
      <c r="BV58">
        <f t="shared" si="96"/>
        <v>10.038316756566168</v>
      </c>
      <c r="BW58">
        <f t="shared" si="96"/>
        <v>10.006514811028621</v>
      </c>
      <c r="BX58">
        <f t="shared" si="96"/>
        <v>9.9746619904936455</v>
      </c>
      <c r="BY58">
        <f t="shared" si="97"/>
        <v>9.9427582127160985</v>
      </c>
      <c r="BZ58">
        <f t="shared" si="97"/>
        <v>9.9108033953178918</v>
      </c>
      <c r="CA58">
        <f t="shared" si="97"/>
        <v>9.8787974557875415</v>
      </c>
      <c r="CB58">
        <f t="shared" si="97"/>
        <v>9.8467403114803922</v>
      </c>
      <c r="CC58">
        <f t="shared" si="97"/>
        <v>9.8146318796181138</v>
      </c>
      <c r="CD58">
        <f t="shared" si="97"/>
        <v>9.7824720772885509</v>
      </c>
      <c r="CE58">
        <f t="shared" si="97"/>
        <v>9.7502608214455861</v>
      </c>
      <c r="CF58">
        <f t="shared" si="97"/>
        <v>9.7179980289086387</v>
      </c>
      <c r="CG58">
        <f t="shared" si="97"/>
        <v>9.6856836163628586</v>
      </c>
      <c r="CH58">
        <f t="shared" si="97"/>
        <v>9.6533175003587175</v>
      </c>
      <c r="CI58">
        <f t="shared" si="98"/>
        <v>9.6208995973115723</v>
      </c>
      <c r="CJ58">
        <f t="shared" si="98"/>
        <v>9.5884298235018566</v>
      </c>
      <c r="CK58">
        <f t="shared" si="98"/>
        <v>9.5559080950746704</v>
      </c>
      <c r="CL58">
        <f t="shared" si="98"/>
        <v>9.5233343280392617</v>
      </c>
      <c r="CM58">
        <f t="shared" si="98"/>
        <v>9.490708438269607</v>
      </c>
      <c r="CN58">
        <f t="shared" si="98"/>
        <v>9.4580303415031715</v>
      </c>
      <c r="CO58">
        <f t="shared" si="98"/>
        <v>9.4252999533414972</v>
      </c>
      <c r="CP58">
        <f t="shared" si="98"/>
        <v>9.3925171892496824</v>
      </c>
      <c r="CQ58">
        <f t="shared" si="98"/>
        <v>9.3596819645559446</v>
      </c>
      <c r="CR58">
        <f t="shared" si="98"/>
        <v>9.3267941944519137</v>
      </c>
      <c r="CS58">
        <f t="shared" si="99"/>
        <v>9.2938537939918326</v>
      </c>
      <c r="CT58">
        <f t="shared" si="99"/>
        <v>9.2608606780928255</v>
      </c>
      <c r="CU58">
        <f t="shared" si="99"/>
        <v>9.2278147615344057</v>
      </c>
      <c r="CV58">
        <f t="shared" si="99"/>
        <v>9.1947159589583141</v>
      </c>
      <c r="CW58">
        <f t="shared" si="99"/>
        <v>9.1615641848683023</v>
      </c>
      <c r="CX58">
        <f t="shared" si="99"/>
        <v>9.1283593536299819</v>
      </c>
      <c r="CY58">
        <f t="shared" si="99"/>
        <v>9.0951013794703073</v>
      </c>
      <c r="CZ58">
        <f t="shared" si="99"/>
        <v>9.0617901764778601</v>
      </c>
      <c r="DA58">
        <f t="shared" si="99"/>
        <v>9.0284256586020462</v>
      </c>
      <c r="DB58">
        <f t="shared" si="99"/>
        <v>8.9950077396533832</v>
      </c>
      <c r="DC58">
        <f t="shared" si="100"/>
        <v>8.9615363333030462</v>
      </c>
      <c r="DD58">
        <f t="shared" si="100"/>
        <v>8.9280113530823648</v>
      </c>
      <c r="DE58">
        <f t="shared" si="100"/>
        <v>8.894432712383388</v>
      </c>
      <c r="DF58">
        <f t="shared" si="100"/>
        <v>8.8608003244576459</v>
      </c>
      <c r="DG58">
        <f t="shared" si="100"/>
        <v>8.8271141024167221</v>
      </c>
      <c r="DH58">
        <f t="shared" si="100"/>
        <v>8.7933739592317348</v>
      </c>
      <c r="DI58">
        <f t="shared" si="100"/>
        <v>8.7595798077328855</v>
      </c>
      <c r="DJ58">
        <f t="shared" si="100"/>
        <v>8.7257315606096828</v>
      </c>
      <c r="DK58">
        <f t="shared" si="100"/>
        <v>8.6918291304104898</v>
      </c>
      <c r="DL58">
        <f t="shared" si="100"/>
        <v>8.6578724295420564</v>
      </c>
      <c r="DM58">
        <f t="shared" si="101"/>
        <v>8.6238613702697773</v>
      </c>
      <c r="DN58">
        <f t="shared" si="101"/>
        <v>8.5897958647171091</v>
      </c>
      <c r="DO58">
        <f t="shared" si="101"/>
        <v>8.5556758248654692</v>
      </c>
      <c r="DP58">
        <f t="shared" si="101"/>
        <v>8.5215011625540527</v>
      </c>
      <c r="DQ58">
        <f t="shared" si="101"/>
        <v>8.4872717894793013</v>
      </c>
      <c r="DR58">
        <f t="shared" si="101"/>
        <v>8.4529876171951379</v>
      </c>
      <c r="DS58">
        <f t="shared" si="101"/>
        <v>8.4186485571124869</v>
      </c>
      <c r="DT58">
        <f t="shared" si="101"/>
        <v>8.3842545204988586</v>
      </c>
      <c r="DU58">
        <f t="shared" si="101"/>
        <v>8.3498054184785904</v>
      </c>
      <c r="DV58">
        <f t="shared" si="101"/>
        <v>8.3153011620319823</v>
      </c>
      <c r="DW58">
        <f t="shared" si="102"/>
        <v>8.2807416619958722</v>
      </c>
      <c r="DX58">
        <f t="shared" si="102"/>
        <v>8.2461268290627281</v>
      </c>
      <c r="DY58">
        <f t="shared" si="102"/>
        <v>8.2114565737804988</v>
      </c>
      <c r="DZ58">
        <f t="shared" si="102"/>
        <v>8.176730806552813</v>
      </c>
      <c r="EA58">
        <f t="shared" si="102"/>
        <v>8.1419494376381589</v>
      </c>
      <c r="EB58">
        <f t="shared" si="102"/>
        <v>8.1071123771501785</v>
      </c>
      <c r="EC58">
        <f t="shared" si="102"/>
        <v>8.0722195350572079</v>
      </c>
      <c r="ED58">
        <f t="shared" si="102"/>
        <v>8.0372708211817887</v>
      </c>
      <c r="EE58">
        <f t="shared" si="102"/>
        <v>8.0022661452008492</v>
      </c>
      <c r="EF58">
        <f t="shared" si="102"/>
        <v>7.9672054166455251</v>
      </c>
      <c r="EG58">
        <f t="shared" si="102"/>
        <v>7.9320885449002443</v>
      </c>
      <c r="EI58">
        <f t="shared" si="24"/>
        <v>0.55000000000000004</v>
      </c>
      <c r="EJ58">
        <f t="shared" si="103"/>
        <v>11.179963265425823</v>
      </c>
      <c r="EK58">
        <f t="shared" si="103"/>
        <v>10.818147601821956</v>
      </c>
      <c r="EL58">
        <f t="shared" si="103"/>
        <v>10.456284014756465</v>
      </c>
      <c r="EM58">
        <f t="shared" si="103"/>
        <v>10.094372426755506</v>
      </c>
      <c r="EN58">
        <f t="shared" si="103"/>
        <v>9.7324127602202548</v>
      </c>
      <c r="EO58">
        <f t="shared" si="103"/>
        <v>9.370404937426164</v>
      </c>
      <c r="EP58">
        <f t="shared" si="103"/>
        <v>9.0083488805232523</v>
      </c>
      <c r="EQ58">
        <f t="shared" si="103"/>
        <v>8.6462445115356736</v>
      </c>
      <c r="ER58">
        <f t="shared" si="103"/>
        <v>8.2840917523612578</v>
      </c>
      <c r="ES58">
        <f t="shared" si="103"/>
        <v>7.9218905247719835</v>
      </c>
      <c r="ET58">
        <f t="shared" si="103"/>
        <v>7.559640750413152</v>
      </c>
      <c r="EU58">
        <f t="shared" si="103"/>
        <v>7.1973423508032717</v>
      </c>
      <c r="EV58">
        <f t="shared" si="103"/>
        <v>6.8349952473342412</v>
      </c>
      <c r="EW58">
        <f t="shared" si="103"/>
        <v>6.4725993612706079</v>
      </c>
      <c r="EX58">
        <f t="shared" si="103"/>
        <v>6.1101546137498417</v>
      </c>
      <c r="EY58">
        <f t="shared" si="103"/>
        <v>5.7476609257819238</v>
      </c>
      <c r="EZ58">
        <f t="shared" si="92"/>
        <v>5.3851182182489277</v>
      </c>
      <c r="FA58">
        <f t="shared" si="92"/>
        <v>5.022526411905166</v>
      </c>
      <c r="FB58">
        <f t="shared" si="92"/>
        <v>4.6598854273770423</v>
      </c>
      <c r="FC58">
        <f t="shared" si="92"/>
        <v>4.2971951851622379</v>
      </c>
      <c r="FD58">
        <f t="shared" si="92"/>
        <v>3.9344556056302498</v>
      </c>
      <c r="FE58">
        <f t="shared" si="92"/>
        <v>3.571666609021575</v>
      </c>
      <c r="FF58">
        <f t="shared" si="92"/>
        <v>3.2088281154479601</v>
      </c>
      <c r="FG58">
        <f t="shared" si="92"/>
        <v>2.8459400448920196</v>
      </c>
      <c r="FH58">
        <f t="shared" si="92"/>
        <v>2.483002317206803</v>
      </c>
      <c r="FI58">
        <f t="shared" si="92"/>
        <v>2.12001485211605</v>
      </c>
      <c r="FJ58">
        <f t="shared" si="92"/>
        <v>1.7569775692134115</v>
      </c>
      <c r="FK58">
        <f t="shared" si="92"/>
        <v>1.3938903879629319</v>
      </c>
      <c r="FL58">
        <f t="shared" si="92"/>
        <v>1.0307532276982805</v>
      </c>
      <c r="FM58">
        <f t="shared" si="89"/>
        <v>0.66756600762257357</v>
      </c>
      <c r="FN58">
        <f t="shared" si="89"/>
        <v>0.30432864680850358</v>
      </c>
      <c r="FO58">
        <f t="shared" si="89"/>
        <v>5.8958935802039036E-2</v>
      </c>
      <c r="FP58">
        <f t="shared" si="86"/>
        <v>0.42229682139843661</v>
      </c>
      <c r="FQ58">
        <f t="shared" si="86"/>
        <v>0.78568509130103337</v>
      </c>
      <c r="FR58">
        <f t="shared" si="86"/>
        <v>1.1491238269619064</v>
      </c>
      <c r="FS58">
        <f t="shared" si="86"/>
        <v>1.5126131099646916</v>
      </c>
      <c r="FT58">
        <f t="shared" si="86"/>
        <v>1.87615302202469</v>
      </c>
      <c r="FU58">
        <f t="shared" si="86"/>
        <v>2.2397436449897246</v>
      </c>
      <c r="FV58">
        <f t="shared" si="86"/>
        <v>2.6033850608395941</v>
      </c>
      <c r="FW58">
        <f t="shared" si="86"/>
        <v>2.9670773516868909</v>
      </c>
      <c r="FX58">
        <f t="shared" si="86"/>
        <v>3.330820599776759</v>
      </c>
      <c r="FY58">
        <f t="shared" si="86"/>
        <v>3.6946148874872868</v>
      </c>
      <c r="FZ58">
        <f t="shared" si="86"/>
        <v>4.0584602973299582</v>
      </c>
      <c r="GA58">
        <f t="shared" si="86"/>
        <v>4.4223569119494286</v>
      </c>
      <c r="GB58">
        <f t="shared" si="86"/>
        <v>4.7863048141240299</v>
      </c>
      <c r="GC58">
        <f t="shared" si="86"/>
        <v>5.1503040867659138</v>
      </c>
      <c r="GD58">
        <f t="shared" si="86"/>
        <v>5.5143548129212014</v>
      </c>
      <c r="GE58">
        <f t="shared" si="90"/>
        <v>5.8784570757704682</v>
      </c>
      <c r="GF58">
        <f t="shared" si="90"/>
        <v>6.2426109586285694</v>
      </c>
      <c r="GG58">
        <f t="shared" si="90"/>
        <v>6.6068165449450333</v>
      </c>
      <c r="GH58">
        <f t="shared" si="90"/>
        <v>6.9710739183044996</v>
      </c>
      <c r="GI58">
        <f t="shared" si="90"/>
        <v>7.3353831624265364</v>
      </c>
      <c r="GJ58">
        <f t="shared" si="90"/>
        <v>7.6997443611660437</v>
      </c>
      <c r="GK58">
        <f t="shared" si="90"/>
        <v>8.064157598513777</v>
      </c>
      <c r="GL58">
        <f t="shared" si="90"/>
        <v>8.4286229585957528</v>
      </c>
      <c r="GM58">
        <f t="shared" si="90"/>
        <v>8.7931405256745094</v>
      </c>
      <c r="GN58">
        <f t="shared" si="90"/>
        <v>9.1577103841485048</v>
      </c>
      <c r="GO58">
        <f t="shared" si="90"/>
        <v>9.5223326185526371</v>
      </c>
      <c r="GP58">
        <f t="shared" si="90"/>
        <v>9.887007313558696</v>
      </c>
      <c r="GQ58">
        <f t="shared" si="90"/>
        <v>10.251734553975052</v>
      </c>
      <c r="GR58">
        <f t="shared" si="90"/>
        <v>10.616514424747454</v>
      </c>
      <c r="GS58">
        <f t="shared" si="90"/>
        <v>10.981347010958782</v>
      </c>
      <c r="GT58">
        <f t="shared" si="90"/>
        <v>11.346232397829523</v>
      </c>
      <c r="GU58">
        <f t="shared" si="75"/>
        <v>11.711170670717935</v>
      </c>
      <c r="GV58">
        <f t="shared" si="75"/>
        <v>12.076161915120272</v>
      </c>
      <c r="GW58">
        <f t="shared" si="75"/>
        <v>12.441206216670913</v>
      </c>
      <c r="GX58">
        <f t="shared" si="75"/>
        <v>12.806303661142909</v>
      </c>
      <c r="GY58">
        <f t="shared" si="75"/>
        <v>13.171454334447677</v>
      </c>
      <c r="GZ58">
        <f t="shared" si="75"/>
        <v>13.536658322635812</v>
      </c>
      <c r="HA58">
        <f t="shared" si="75"/>
        <v>13.901915711896793</v>
      </c>
      <c r="HB58">
        <f t="shared" si="75"/>
        <v>14.267226588559454</v>
      </c>
      <c r="HC58">
        <f t="shared" si="75"/>
        <v>14.632591039092457</v>
      </c>
      <c r="HD58">
        <f t="shared" si="75"/>
        <v>14.998009150103755</v>
      </c>
      <c r="HE58">
        <f t="shared" si="75"/>
        <v>15.363481008341818</v>
      </c>
      <c r="HF58">
        <f t="shared" si="75"/>
        <v>15.729006700695063</v>
      </c>
      <c r="HG58">
        <f t="shared" si="70"/>
        <v>16.09458631419237</v>
      </c>
      <c r="HH58">
        <f t="shared" si="70"/>
        <v>16.460219936003547</v>
      </c>
      <c r="HI58">
        <f t="shared" si="70"/>
        <v>16.825907653439067</v>
      </c>
      <c r="HJ58">
        <f t="shared" si="70"/>
        <v>17.191649553950583</v>
      </c>
      <c r="HK58">
        <f t="shared" si="70"/>
        <v>17.557445725131338</v>
      </c>
      <c r="HL58">
        <f t="shared" si="91"/>
        <v>17.923296254715936</v>
      </c>
      <c r="HM58">
        <f t="shared" si="91"/>
        <v>18.289201230580929</v>
      </c>
      <c r="HN58">
        <f t="shared" si="91"/>
        <v>18.65516074074489</v>
      </c>
      <c r="HO58">
        <f t="shared" si="91"/>
        <v>19.021174873368626</v>
      </c>
      <c r="HP58">
        <f t="shared" si="91"/>
        <v>19.387243716755698</v>
      </c>
      <c r="HQ58">
        <f t="shared" si="91"/>
        <v>19.753367359352183</v>
      </c>
      <c r="HR58">
        <f t="shared" si="91"/>
        <v>20.119545889747155</v>
      </c>
      <c r="HS58">
        <f t="shared" si="91"/>
        <v>20.485779396673109</v>
      </c>
      <c r="HT58">
        <f t="shared" si="91"/>
        <v>20.852067969005695</v>
      </c>
      <c r="HU58">
        <f t="shared" si="91"/>
        <v>21.218411695764626</v>
      </c>
      <c r="HV58">
        <f t="shared" si="91"/>
        <v>21.584810666113057</v>
      </c>
      <c r="HW58">
        <f t="shared" si="91"/>
        <v>21.951264969358522</v>
      </c>
      <c r="HX58">
        <f t="shared" si="91"/>
        <v>22.317774694953076</v>
      </c>
      <c r="HY58">
        <f t="shared" si="91"/>
        <v>22.684339932493081</v>
      </c>
      <c r="HZ58">
        <f t="shared" si="91"/>
        <v>23.050960771720057</v>
      </c>
      <c r="IA58">
        <f t="shared" si="91"/>
        <v>23.417637302520355</v>
      </c>
      <c r="IB58">
        <f t="shared" si="71"/>
        <v>23.784369614925648</v>
      </c>
      <c r="IC58">
        <f t="shared" si="71"/>
        <v>24.151157799113388</v>
      </c>
      <c r="ID58">
        <f t="shared" si="71"/>
        <v>24.518001945406652</v>
      </c>
      <c r="IE58">
        <f t="shared" si="71"/>
        <v>24.884902144274292</v>
      </c>
      <c r="IF58">
        <f t="shared" si="71"/>
        <v>25.251858486331898</v>
      </c>
      <c r="IG58">
        <f t="shared" si="26"/>
        <v>5.8958935802039036E-2</v>
      </c>
      <c r="IH58">
        <f t="shared" si="29"/>
        <v>32</v>
      </c>
      <c r="II58">
        <v>56</v>
      </c>
      <c r="IJ58">
        <f t="shared" si="27"/>
        <v>0.55000000000000004</v>
      </c>
      <c r="IK58" cm="1">
        <f t="array" ref="IK58">INDEX($AK$3:$EG$102,II58,IH58)</f>
        <v>10.228064643879925</v>
      </c>
      <c r="IL58">
        <f t="shared" si="28"/>
        <v>5.6254355541339596</v>
      </c>
    </row>
    <row r="59" spans="9:246" x14ac:dyDescent="0.25">
      <c r="I59">
        <v>565</v>
      </c>
      <c r="J59">
        <f>'Emission events'!AG59</f>
        <v>1.5178054939735373E+18</v>
      </c>
      <c r="K59">
        <f>'Emission events'!CI59</f>
        <v>4.8863651071571296E+17</v>
      </c>
      <c r="L59">
        <f>'Emission events'!EK59</f>
        <v>1.568138127402152E+17</v>
      </c>
      <c r="M59">
        <f>'Emission events'!GM59</f>
        <v>5.021485586436612E+16</v>
      </c>
      <c r="N59">
        <f>'Emission events'!IO59</f>
        <v>1.6053547246898542E+16</v>
      </c>
      <c r="O59">
        <f t="shared" si="3"/>
        <v>2.2295242205407301E+18</v>
      </c>
      <c r="R59">
        <v>565</v>
      </c>
      <c r="S59">
        <f>'Emission events'!AL59</f>
        <v>6.5272780650906266E+17</v>
      </c>
      <c r="T59">
        <f>'Emission events'!CN59</f>
        <v>1.6794508867469702E+17</v>
      </c>
      <c r="U59">
        <f>'Emission events'!EP59</f>
        <v>4.3493363887958104E+16</v>
      </c>
      <c r="V59">
        <f>'Emission events'!GR59</f>
        <v>1.1350504993528116E+16</v>
      </c>
      <c r="W59">
        <f>'Emission events'!IT59</f>
        <v>2988815098700360</v>
      </c>
      <c r="X59">
        <f t="shared" si="4"/>
        <v>8.7850557916394624E+17</v>
      </c>
      <c r="AA59">
        <v>565</v>
      </c>
      <c r="AB59" s="7">
        <f>'Emission events'!AQ59</f>
        <v>2.4838186787276165E+18</v>
      </c>
      <c r="AC59" s="7">
        <f>'Emission events'!CS59</f>
        <v>6.3173350865289216E+17</v>
      </c>
      <c r="AD59" s="7">
        <f>'Emission events'!EU59</f>
        <v>1.862074017098791E+17</v>
      </c>
      <c r="AE59" s="7">
        <f>'Emission events'!GW59</f>
        <v>5.7594395258296496E+16</v>
      </c>
      <c r="AF59" s="7">
        <f>'Emission events'!IY59</f>
        <v>1.8078566547914848E+16</v>
      </c>
      <c r="AG59">
        <f t="shared" si="5"/>
        <v>3.377432550896599E+18</v>
      </c>
      <c r="AH59" s="7">
        <f t="shared" si="6"/>
        <v>6.4854623506012754E+18</v>
      </c>
      <c r="AJ59" s="1">
        <v>0.56000000000000005</v>
      </c>
      <c r="AK59">
        <f t="shared" si="93"/>
        <v>4.0834860717816781</v>
      </c>
      <c r="AL59">
        <f t="shared" si="93"/>
        <v>4.0421453921025483</v>
      </c>
      <c r="AM59">
        <f t="shared" si="93"/>
        <v>4.0007384169800506</v>
      </c>
      <c r="AN59">
        <f t="shared" si="93"/>
        <v>3.9592650392398974</v>
      </c>
      <c r="AO59">
        <f t="shared" si="93"/>
        <v>3.9177251515348099</v>
      </c>
      <c r="AP59">
        <f t="shared" si="93"/>
        <v>3.8761186463438868</v>
      </c>
      <c r="AQ59">
        <f t="shared" si="93"/>
        <v>3.8344454159723966</v>
      </c>
      <c r="AR59">
        <f t="shared" si="93"/>
        <v>3.7927053525516121</v>
      </c>
      <c r="AS59">
        <f t="shared" si="93"/>
        <v>3.750898348038143</v>
      </c>
      <c r="AT59">
        <f t="shared" si="93"/>
        <v>3.7090242942141973</v>
      </c>
      <c r="AU59">
        <f t="shared" si="94"/>
        <v>3.6670830826870633</v>
      </c>
      <c r="AV59">
        <f t="shared" si="94"/>
        <v>3.6250746048885065</v>
      </c>
      <c r="AW59">
        <f t="shared" si="94"/>
        <v>3.5829987520751421</v>
      </c>
      <c r="AX59">
        <f t="shared" si="94"/>
        <v>3.5408554153273402</v>
      </c>
      <c r="AY59">
        <f t="shared" si="94"/>
        <v>3.498644485549947</v>
      </c>
      <c r="AZ59">
        <f t="shared" si="94"/>
        <v>3.4563658534711537</v>
      </c>
      <c r="BA59">
        <f t="shared" si="94"/>
        <v>3.4140194096423242</v>
      </c>
      <c r="BB59">
        <f t="shared" si="94"/>
        <v>3.3716050444381649</v>
      </c>
      <c r="BC59">
        <f t="shared" si="94"/>
        <v>3.3291226480561567</v>
      </c>
      <c r="BD59">
        <f t="shared" si="94"/>
        <v>3.2865721105159946</v>
      </c>
      <c r="BE59">
        <f t="shared" si="95"/>
        <v>3.2439533216599497</v>
      </c>
      <c r="BF59">
        <f t="shared" si="95"/>
        <v>3.2012661711518415</v>
      </c>
      <c r="BG59">
        <f t="shared" si="95"/>
        <v>3.1585105484773011</v>
      </c>
      <c r="BH59">
        <f t="shared" si="95"/>
        <v>3.1156863429435862</v>
      </c>
      <c r="BI59">
        <f t="shared" si="95"/>
        <v>3.0727934436784388</v>
      </c>
      <c r="BJ59">
        <f t="shared" si="95"/>
        <v>3.0298317396308301</v>
      </c>
      <c r="BK59">
        <f t="shared" si="95"/>
        <v>2.9868011195698414</v>
      </c>
      <c r="BL59">
        <f t="shared" si="95"/>
        <v>2.9437014720850083</v>
      </c>
      <c r="BM59">
        <f t="shared" si="95"/>
        <v>2.9005326855857616</v>
      </c>
      <c r="BN59">
        <f t="shared" si="95"/>
        <v>2.8572946483008539</v>
      </c>
      <c r="BO59">
        <f t="shared" si="96"/>
        <v>2.8139872482786212</v>
      </c>
      <c r="BP59">
        <f t="shared" si="96"/>
        <v>2.7706103733863374</v>
      </c>
      <c r="BQ59">
        <f t="shared" si="96"/>
        <v>2.7271639113099768</v>
      </c>
      <c r="BR59">
        <f t="shared" si="96"/>
        <v>2.6836477495540714</v>
      </c>
      <c r="BS59">
        <f t="shared" si="96"/>
        <v>2.6400617754409752</v>
      </c>
      <c r="BT59">
        <f t="shared" si="96"/>
        <v>2.5964058761111941</v>
      </c>
      <c r="BU59">
        <f t="shared" si="96"/>
        <v>2.5526799385227825</v>
      </c>
      <c r="BV59">
        <f t="shared" si="96"/>
        <v>2.5088838494507475</v>
      </c>
      <c r="BW59">
        <f t="shared" si="96"/>
        <v>2.4650174954874529</v>
      </c>
      <c r="BX59">
        <f t="shared" si="96"/>
        <v>2.4210807630415321</v>
      </c>
      <c r="BY59">
        <f t="shared" si="97"/>
        <v>2.3770735383381827</v>
      </c>
      <c r="BZ59">
        <f t="shared" si="97"/>
        <v>2.332995707418966</v>
      </c>
      <c r="CA59">
        <f t="shared" si="97"/>
        <v>2.2888471561406298</v>
      </c>
      <c r="CB59">
        <f t="shared" si="97"/>
        <v>2.2446277701757822</v>
      </c>
      <c r="CC59">
        <f t="shared" si="97"/>
        <v>2.2003374350122171</v>
      </c>
      <c r="CD59">
        <f t="shared" si="97"/>
        <v>2.1559760359523046</v>
      </c>
      <c r="CE59">
        <f t="shared" si="97"/>
        <v>2.1115434581133945</v>
      </c>
      <c r="CF59">
        <f t="shared" si="97"/>
        <v>2.0670395864267155</v>
      </c>
      <c r="CG59">
        <f t="shared" si="97"/>
        <v>2.0224643056377682</v>
      </c>
      <c r="CH59">
        <f t="shared" si="97"/>
        <v>1.9778175003056409</v>
      </c>
      <c r="CI59">
        <f t="shared" si="98"/>
        <v>1.9330990548027858</v>
      </c>
      <c r="CJ59">
        <f t="shared" si="98"/>
        <v>1.888308853314745</v>
      </c>
      <c r="CK59">
        <f t="shared" si="98"/>
        <v>1.8434467798399248</v>
      </c>
      <c r="CL59">
        <f t="shared" si="98"/>
        <v>1.7985127181888982</v>
      </c>
      <c r="CM59">
        <f t="shared" si="98"/>
        <v>1.7535065519848168</v>
      </c>
      <c r="CN59">
        <f t="shared" si="98"/>
        <v>1.708428164662291</v>
      </c>
      <c r="CO59">
        <f t="shared" si="98"/>
        <v>1.6632774394677772</v>
      </c>
      <c r="CP59">
        <f t="shared" si="98"/>
        <v>1.6180542594590062</v>
      </c>
      <c r="CQ59">
        <f t="shared" si="98"/>
        <v>1.5727585075042452</v>
      </c>
      <c r="CR59">
        <f t="shared" si="98"/>
        <v>1.5273900662831106</v>
      </c>
      <c r="CS59">
        <f t="shared" si="99"/>
        <v>1.4819488182848555</v>
      </c>
      <c r="CT59">
        <f t="shared" si="99"/>
        <v>1.436434645809161</v>
      </c>
      <c r="CU59">
        <f t="shared" si="99"/>
        <v>1.390847430965434</v>
      </c>
      <c r="CV59">
        <f t="shared" si="99"/>
        <v>1.3451870556722034</v>
      </c>
      <c r="CW59">
        <f t="shared" si="99"/>
        <v>1.2994534016574004</v>
      </c>
      <c r="CX59">
        <f t="shared" si="99"/>
        <v>1.2536463504577489</v>
      </c>
      <c r="CY59">
        <f t="shared" si="99"/>
        <v>1.2077657834181852</v>
      </c>
      <c r="CZ59">
        <f t="shared" si="99"/>
        <v>1.1618115816920995</v>
      </c>
      <c r="DA59">
        <f t="shared" si="99"/>
        <v>1.1157836262406642</v>
      </c>
      <c r="DB59">
        <f t="shared" si="99"/>
        <v>1.0696817978326267</v>
      </c>
      <c r="DC59">
        <f t="shared" si="100"/>
        <v>1.0235059770440587</v>
      </c>
      <c r="DD59">
        <f t="shared" si="100"/>
        <v>0.97725604425769186</v>
      </c>
      <c r="DE59">
        <f t="shared" si="100"/>
        <v>0.93093187966325885</v>
      </c>
      <c r="DF59">
        <f t="shared" si="100"/>
        <v>0.8845333632564305</v>
      </c>
      <c r="DG59">
        <f t="shared" si="100"/>
        <v>0.83806037483915974</v>
      </c>
      <c r="DH59">
        <f t="shared" si="100"/>
        <v>0.79151279401908914</v>
      </c>
      <c r="DI59">
        <f t="shared" si="100"/>
        <v>0.74489050020884129</v>
      </c>
      <c r="DJ59">
        <f t="shared" si="100"/>
        <v>0.69819337262668535</v>
      </c>
      <c r="DK59">
        <f t="shared" si="100"/>
        <v>0.65142129029534557</v>
      </c>
      <c r="DL59">
        <f t="shared" si="100"/>
        <v>0.60457413204175126</v>
      </c>
      <c r="DM59">
        <f t="shared" si="101"/>
        <v>0.5576517764973703</v>
      </c>
      <c r="DN59">
        <f t="shared" si="101"/>
        <v>0.51065410209704032</v>
      </c>
      <c r="DO59">
        <f t="shared" si="101"/>
        <v>0.46358098707938344</v>
      </c>
      <c r="DP59">
        <f t="shared" si="101"/>
        <v>0.41643230948618548</v>
      </c>
      <c r="DQ59">
        <f t="shared" si="101"/>
        <v>0.36920794716177152</v>
      </c>
      <c r="DR59">
        <f t="shared" si="101"/>
        <v>0.3219077777531747</v>
      </c>
      <c r="DS59">
        <f t="shared" si="101"/>
        <v>0.27453167870995232</v>
      </c>
      <c r="DT59">
        <f t="shared" si="101"/>
        <v>0.22707952728292913</v>
      </c>
      <c r="DU59">
        <f t="shared" si="101"/>
        <v>0.17955120052500639</v>
      </c>
      <c r="DV59">
        <f t="shared" si="101"/>
        <v>0.13194657528990072</v>
      </c>
      <c r="DW59">
        <f t="shared" si="102"/>
        <v>8.42655282325806E-2</v>
      </c>
      <c r="DX59">
        <f t="shared" si="102"/>
        <v>3.6507935808600678E-2</v>
      </c>
      <c r="DY59">
        <f t="shared" si="102"/>
        <v>-1.1326325726524811E-2</v>
      </c>
      <c r="DZ59">
        <f t="shared" si="102"/>
        <v>-5.9237380316899735E-2</v>
      </c>
      <c r="EA59">
        <f t="shared" si="102"/>
        <v>-0.10722535210752859</v>
      </c>
      <c r="EB59">
        <f t="shared" si="102"/>
        <v>-0.15529036544347896</v>
      </c>
      <c r="EC59">
        <f t="shared" si="102"/>
        <v>-0.20343254487114182</v>
      </c>
      <c r="ED59">
        <f t="shared" si="102"/>
        <v>-0.2516520151384829</v>
      </c>
      <c r="EE59">
        <f t="shared" si="102"/>
        <v>-0.29994890119480289</v>
      </c>
      <c r="EF59">
        <f t="shared" si="102"/>
        <v>-0.34832332819140088</v>
      </c>
      <c r="EG59">
        <f t="shared" si="102"/>
        <v>-0.39677542148222367</v>
      </c>
      <c r="EI59">
        <f t="shared" si="24"/>
        <v>0.56000000000000005</v>
      </c>
      <c r="EJ59">
        <f t="shared" si="103"/>
        <v>4.0834860717816781</v>
      </c>
      <c r="EK59">
        <f t="shared" si="103"/>
        <v>3.7103059217902268</v>
      </c>
      <c r="EL59">
        <f t="shared" si="103"/>
        <v>3.3370594763554076</v>
      </c>
      <c r="EM59">
        <f t="shared" si="103"/>
        <v>2.9637466283029332</v>
      </c>
      <c r="EN59">
        <f t="shared" si="103"/>
        <v>2.5903672702855243</v>
      </c>
      <c r="EO59">
        <f t="shared" si="103"/>
        <v>2.2169212947822796</v>
      </c>
      <c r="EP59">
        <f t="shared" si="103"/>
        <v>1.8434085940984681</v>
      </c>
      <c r="EQ59">
        <f t="shared" si="103"/>
        <v>1.4698290603653619</v>
      </c>
      <c r="ER59">
        <f t="shared" si="103"/>
        <v>1.0961825855395713</v>
      </c>
      <c r="ES59">
        <f t="shared" si="103"/>
        <v>0.72246906140330447</v>
      </c>
      <c r="ET59">
        <f t="shared" si="103"/>
        <v>0.3486883795638489</v>
      </c>
      <c r="EU59">
        <f t="shared" si="103"/>
        <v>2.5159568547029387E-2</v>
      </c>
      <c r="EV59">
        <f t="shared" si="103"/>
        <v>0.39907489167271493</v>
      </c>
      <c r="EW59">
        <f t="shared" si="103"/>
        <v>0.77305769873283836</v>
      </c>
      <c r="EX59">
        <f t="shared" si="103"/>
        <v>1.1471080988225535</v>
      </c>
      <c r="EY59">
        <f t="shared" si="103"/>
        <v>1.5212262012136679</v>
      </c>
      <c r="EZ59">
        <f t="shared" si="92"/>
        <v>1.8954121153548193</v>
      </c>
      <c r="FA59">
        <f t="shared" si="92"/>
        <v>2.2696659508712997</v>
      </c>
      <c r="FB59">
        <f t="shared" si="92"/>
        <v>2.6439878175656291</v>
      </c>
      <c r="FC59">
        <f t="shared" si="92"/>
        <v>3.0183778254181131</v>
      </c>
      <c r="FD59">
        <f t="shared" si="92"/>
        <v>3.3928360845864791</v>
      </c>
      <c r="FE59">
        <f t="shared" si="92"/>
        <v>3.7673627054069083</v>
      </c>
      <c r="FF59">
        <f t="shared" si="92"/>
        <v>4.1419577983937703</v>
      </c>
      <c r="FG59">
        <f t="shared" si="92"/>
        <v>4.5166214742398072</v>
      </c>
      <c r="FH59">
        <f t="shared" si="92"/>
        <v>4.8913538438172752</v>
      </c>
      <c r="FI59">
        <f t="shared" si="92"/>
        <v>5.2661550181772059</v>
      </c>
      <c r="FJ59">
        <f t="shared" si="92"/>
        <v>5.6410251085505152</v>
      </c>
      <c r="FK59">
        <f t="shared" si="92"/>
        <v>6.0159642263476716</v>
      </c>
      <c r="FL59">
        <f t="shared" si="92"/>
        <v>6.3909724831592394</v>
      </c>
      <c r="FM59">
        <f t="shared" si="89"/>
        <v>6.766049990756466</v>
      </c>
      <c r="FN59">
        <f t="shared" si="89"/>
        <v>7.1411968610910215</v>
      </c>
      <c r="FO59">
        <f t="shared" si="89"/>
        <v>7.5164132062956268</v>
      </c>
      <c r="FP59">
        <f t="shared" si="86"/>
        <v>7.8916991386843103</v>
      </c>
      <c r="FQ59">
        <f t="shared" si="86"/>
        <v>8.2670547707525373</v>
      </c>
      <c r="FR59">
        <f t="shared" si="86"/>
        <v>8.6424802151779545</v>
      </c>
      <c r="FS59">
        <f t="shared" si="86"/>
        <v>9.0179755848200571</v>
      </c>
      <c r="FT59">
        <f t="shared" si="86"/>
        <v>9.3935409927207889</v>
      </c>
      <c r="FU59">
        <f t="shared" si="86"/>
        <v>9.7691765521051455</v>
      </c>
      <c r="FV59">
        <f t="shared" si="86"/>
        <v>10.144882376380762</v>
      </c>
      <c r="FW59">
        <f t="shared" si="86"/>
        <v>10.520658579139004</v>
      </c>
      <c r="FX59">
        <f t="shared" si="86"/>
        <v>10.896505274154675</v>
      </c>
      <c r="FY59">
        <f t="shared" si="86"/>
        <v>11.272422575386212</v>
      </c>
      <c r="FZ59">
        <f t="shared" si="86"/>
        <v>11.64841059697687</v>
      </c>
      <c r="GA59">
        <f t="shared" si="86"/>
        <v>12.024469453254039</v>
      </c>
      <c r="GB59">
        <f t="shared" si="86"/>
        <v>12.400599258729926</v>
      </c>
      <c r="GC59">
        <f t="shared" si="86"/>
        <v>12.77680012810216</v>
      </c>
      <c r="GD59">
        <f t="shared" si="86"/>
        <v>13.153072176253392</v>
      </c>
      <c r="GE59">
        <f t="shared" si="90"/>
        <v>13.529415518252392</v>
      </c>
      <c r="GF59">
        <f t="shared" si="90"/>
        <v>13.905830269353659</v>
      </c>
      <c r="GG59">
        <f t="shared" si="90"/>
        <v>14.28231654499811</v>
      </c>
      <c r="GH59">
        <f t="shared" si="90"/>
        <v>14.658874460813287</v>
      </c>
      <c r="GI59">
        <f t="shared" si="90"/>
        <v>15.035504132613648</v>
      </c>
      <c r="GJ59">
        <f t="shared" si="90"/>
        <v>15.41220567640079</v>
      </c>
      <c r="GK59">
        <f t="shared" si="90"/>
        <v>15.78897920836414</v>
      </c>
      <c r="GL59">
        <f t="shared" si="90"/>
        <v>16.165824844880543</v>
      </c>
      <c r="GM59">
        <f t="shared" si="90"/>
        <v>16.54274270251539</v>
      </c>
      <c r="GN59">
        <f t="shared" si="90"/>
        <v>16.919732898022225</v>
      </c>
      <c r="GO59">
        <f t="shared" si="90"/>
        <v>17.296795548343312</v>
      </c>
      <c r="GP59">
        <f t="shared" si="90"/>
        <v>17.673930770610397</v>
      </c>
      <c r="GQ59">
        <f t="shared" si="90"/>
        <v>18.051138682143854</v>
      </c>
      <c r="GR59">
        <f t="shared" si="90"/>
        <v>18.42841940045443</v>
      </c>
      <c r="GS59">
        <f t="shared" si="90"/>
        <v>18.805773043242446</v>
      </c>
      <c r="GT59">
        <f t="shared" si="90"/>
        <v>19.183199728398495</v>
      </c>
      <c r="GU59">
        <f t="shared" si="75"/>
        <v>19.560699574004047</v>
      </c>
      <c r="GV59">
        <f t="shared" si="75"/>
        <v>19.938272698331176</v>
      </c>
      <c r="GW59">
        <f t="shared" si="75"/>
        <v>20.315919219843146</v>
      </c>
      <c r="GX59">
        <f t="shared" si="75"/>
        <v>20.693639257195031</v>
      </c>
      <c r="GY59">
        <f t="shared" si="75"/>
        <v>21.071432929233438</v>
      </c>
      <c r="GZ59">
        <f t="shared" si="75"/>
        <v>21.449300354997195</v>
      </c>
      <c r="HA59">
        <f t="shared" si="75"/>
        <v>21.82724165371755</v>
      </c>
      <c r="HB59">
        <f t="shared" si="75"/>
        <v>22.205256944818441</v>
      </c>
      <c r="HC59">
        <f t="shared" si="75"/>
        <v>22.583346347917129</v>
      </c>
      <c r="HD59">
        <f t="shared" si="75"/>
        <v>22.961509982823884</v>
      </c>
      <c r="HE59">
        <f t="shared" si="75"/>
        <v>23.339747969543033</v>
      </c>
      <c r="HF59">
        <f t="shared" si="75"/>
        <v>23.718060428272626</v>
      </c>
      <c r="HG59">
        <f t="shared" si="70"/>
        <v>24.096447479405018</v>
      </c>
      <c r="HH59">
        <f t="shared" si="70"/>
        <v>24.474909243527591</v>
      </c>
      <c r="HI59">
        <f t="shared" si="70"/>
        <v>24.853445841422065</v>
      </c>
      <c r="HJ59">
        <f t="shared" si="70"/>
        <v>25.232057394065727</v>
      </c>
      <c r="HK59">
        <f t="shared" si="70"/>
        <v>25.610744022631643</v>
      </c>
      <c r="HL59">
        <f t="shared" si="91"/>
        <v>25.989505848488346</v>
      </c>
      <c r="HM59">
        <f t="shared" si="91"/>
        <v>26.368342993201001</v>
      </c>
      <c r="HN59">
        <f t="shared" si="91"/>
        <v>26.747255578530975</v>
      </c>
      <c r="HO59">
        <f t="shared" si="91"/>
        <v>27.126243726436492</v>
      </c>
      <c r="HP59">
        <f t="shared" si="91"/>
        <v>27.505307559073227</v>
      </c>
      <c r="HQ59">
        <f t="shared" si="91"/>
        <v>27.884447198794145</v>
      </c>
      <c r="HR59">
        <f t="shared" si="91"/>
        <v>28.26366276814969</v>
      </c>
      <c r="HS59">
        <f t="shared" si="91"/>
        <v>28.642954389889038</v>
      </c>
      <c r="HT59">
        <f t="shared" si="91"/>
        <v>29.022322186959279</v>
      </c>
      <c r="HU59">
        <f t="shared" si="91"/>
        <v>29.401766282506706</v>
      </c>
      <c r="HV59">
        <f t="shared" si="91"/>
        <v>29.781286799876348</v>
      </c>
      <c r="HW59">
        <f t="shared" si="91"/>
        <v>30.16088386261265</v>
      </c>
      <c r="HX59">
        <f t="shared" si="91"/>
        <v>30.5405575944601</v>
      </c>
      <c r="HY59">
        <f t="shared" si="91"/>
        <v>30.920308119362797</v>
      </c>
      <c r="HZ59">
        <f t="shared" si="91"/>
        <v>31.300135561465744</v>
      </c>
      <c r="IA59">
        <f t="shared" si="91"/>
        <v>31.680040045114012</v>
      </c>
      <c r="IB59">
        <f t="shared" si="71"/>
        <v>32.060021694854001</v>
      </c>
      <c r="IC59">
        <f t="shared" si="71"/>
        <v>32.440080635433659</v>
      </c>
      <c r="ID59">
        <f t="shared" si="71"/>
        <v>32.820216991802305</v>
      </c>
      <c r="IE59">
        <f t="shared" si="71"/>
        <v>33.200430889111217</v>
      </c>
      <c r="IF59">
        <f t="shared" si="71"/>
        <v>33.580722452714369</v>
      </c>
      <c r="IG59">
        <f t="shared" si="26"/>
        <v>2.5159568547029387E-2</v>
      </c>
      <c r="IH59">
        <f t="shared" si="29"/>
        <v>12</v>
      </c>
      <c r="II59">
        <v>57</v>
      </c>
      <c r="IJ59">
        <f t="shared" si="27"/>
        <v>0.56000000000000005</v>
      </c>
      <c r="IK59" cm="1">
        <f t="array" ref="IK59">INDEX($AK$3:$EG$102,II59,IH59)</f>
        <v>3.6250746048885065</v>
      </c>
      <c r="IL59">
        <f t="shared" si="28"/>
        <v>2.030041778737564</v>
      </c>
    </row>
    <row r="60" spans="9:246" x14ac:dyDescent="0.25">
      <c r="I60">
        <v>570</v>
      </c>
      <c r="J60">
        <f>'Emission events'!AG60</f>
        <v>1.1926474523545178E+18</v>
      </c>
      <c r="K60">
        <f>'Emission events'!CI60</f>
        <v>3.8395637118615981E+17</v>
      </c>
      <c r="L60">
        <f>'Emission events'!EK60</f>
        <v>1.2321973731232045E+17</v>
      </c>
      <c r="M60">
        <f>'Emission events'!GM60</f>
        <v>3.9457374581113296E+16</v>
      </c>
      <c r="N60">
        <f>'Emission events'!IO60</f>
        <v>1.2614410938217514E+16</v>
      </c>
      <c r="O60">
        <f t="shared" si="3"/>
        <v>1.751895346372329E+18</v>
      </c>
      <c r="R60">
        <v>570</v>
      </c>
      <c r="S60">
        <f>'Emission events'!AL60</f>
        <v>7.1802452217325734E+17</v>
      </c>
      <c r="T60">
        <f>'Emission events'!CN60</f>
        <v>1.8474575595596352E+17</v>
      </c>
      <c r="U60">
        <f>'Emission events'!EP60</f>
        <v>4.7844295144066512E+16</v>
      </c>
      <c r="V60">
        <f>'Emission events'!GR60</f>
        <v>1.2485971706936988E+16</v>
      </c>
      <c r="W60">
        <f>'Emission events'!IT60</f>
        <v>3287806206060178</v>
      </c>
      <c r="X60">
        <f t="shared" si="4"/>
        <v>9.6638835118628454E+17</v>
      </c>
      <c r="AA60">
        <v>570</v>
      </c>
      <c r="AB60" s="7">
        <f>'Emission events'!AQ60</f>
        <v>2.236745941651957E+18</v>
      </c>
      <c r="AC60" s="7">
        <f>'Emission events'!CS60</f>
        <v>5.6889312162221043E+17</v>
      </c>
      <c r="AD60" s="7">
        <f>'Emission events'!EU60</f>
        <v>1.6768480471106173E+17</v>
      </c>
      <c r="AE60" s="7">
        <f>'Emission events'!GW60</f>
        <v>5.1865311650641904E+16</v>
      </c>
      <c r="AF60" s="7">
        <f>'Emission events'!IY60</f>
        <v>1.6280238450275312E+16</v>
      </c>
      <c r="AG60">
        <f t="shared" si="5"/>
        <v>3.041469418086146E+18</v>
      </c>
      <c r="AH60" s="7">
        <f t="shared" si="6"/>
        <v>5.7597531156447601E+18</v>
      </c>
      <c r="AJ60" s="1">
        <v>0.56999999999999995</v>
      </c>
      <c r="AK60">
        <f t="shared" si="93"/>
        <v>-5.7079456660864976</v>
      </c>
      <c r="AL60">
        <f t="shared" si="93"/>
        <v>-5.7650075319697169</v>
      </c>
      <c r="AM60">
        <f t="shared" si="93"/>
        <v>-5.8221611083776512</v>
      </c>
      <c r="AN60">
        <f t="shared" si="93"/>
        <v>-5.8794065435710161</v>
      </c>
      <c r="AO60">
        <f t="shared" si="93"/>
        <v>-5.9367439860497129</v>
      </c>
      <c r="AP60">
        <f t="shared" si="93"/>
        <v>-5.9941735845542112</v>
      </c>
      <c r="AQ60">
        <f t="shared" si="93"/>
        <v>-6.0516954880650502</v>
      </c>
      <c r="AR60">
        <f t="shared" si="93"/>
        <v>-6.1093098458036277</v>
      </c>
      <c r="AS60">
        <f t="shared" si="93"/>
        <v>-6.1670168072329457</v>
      </c>
      <c r="AT60">
        <f t="shared" si="93"/>
        <v>-6.2248165220573792</v>
      </c>
      <c r="AU60">
        <f t="shared" si="94"/>
        <v>-6.2827091402229307</v>
      </c>
      <c r="AV60">
        <f t="shared" si="94"/>
        <v>-6.3406948119187767</v>
      </c>
      <c r="AW60">
        <f t="shared" si="94"/>
        <v>-6.3987736875762549</v>
      </c>
      <c r="AX60">
        <f t="shared" si="94"/>
        <v>-6.4569459178703941</v>
      </c>
      <c r="AY60">
        <f t="shared" si="94"/>
        <v>-6.515211653719442</v>
      </c>
      <c r="AZ60">
        <f t="shared" si="94"/>
        <v>-6.5735710462855943</v>
      </c>
      <c r="BA60">
        <f t="shared" si="94"/>
        <v>-6.6320242469758242</v>
      </c>
      <c r="BB60">
        <f t="shared" si="94"/>
        <v>-6.6905714074414817</v>
      </c>
      <c r="BC60">
        <f t="shared" si="94"/>
        <v>-6.749212679579208</v>
      </c>
      <c r="BD60">
        <f t="shared" si="94"/>
        <v>-6.807948215531197</v>
      </c>
      <c r="BE60">
        <f t="shared" si="95"/>
        <v>-6.8667781676854727</v>
      </c>
      <c r="BF60">
        <f t="shared" si="95"/>
        <v>-6.9257026886767843</v>
      </c>
      <c r="BG60">
        <f t="shared" si="95"/>
        <v>-6.9847219313862867</v>
      </c>
      <c r="BH60">
        <f t="shared" si="95"/>
        <v>-7.0438360489422287</v>
      </c>
      <c r="BI60">
        <f t="shared" si="95"/>
        <v>-7.1030451947208455</v>
      </c>
      <c r="BJ60">
        <f t="shared" si="95"/>
        <v>-7.1623495223457585</v>
      </c>
      <c r="BK60">
        <f t="shared" si="95"/>
        <v>-7.2217491856895055</v>
      </c>
      <c r="BL60">
        <f t="shared" si="95"/>
        <v>-7.2812443388730816</v>
      </c>
      <c r="BM60">
        <f t="shared" si="95"/>
        <v>-7.3408351362662643</v>
      </c>
      <c r="BN60">
        <f t="shared" si="95"/>
        <v>-7.4005217324891461</v>
      </c>
      <c r="BO60">
        <f t="shared" si="96"/>
        <v>-7.4603042824113004</v>
      </c>
      <c r="BP60">
        <f t="shared" si="96"/>
        <v>-7.5201829411526173</v>
      </c>
      <c r="BQ60">
        <f t="shared" si="96"/>
        <v>-7.5801578640841765</v>
      </c>
      <c r="BR60">
        <f t="shared" si="96"/>
        <v>-7.6402292068277093</v>
      </c>
      <c r="BS60">
        <f t="shared" si="96"/>
        <v>-7.7003971252570453</v>
      </c>
      <c r="BT60">
        <f t="shared" si="96"/>
        <v>-7.7606617754975922</v>
      </c>
      <c r="BU60">
        <f t="shared" si="96"/>
        <v>-7.8210233139273164</v>
      </c>
      <c r="BV60">
        <f t="shared" si="96"/>
        <v>-7.8814818971769567</v>
      </c>
      <c r="BW60">
        <f t="shared" si="96"/>
        <v>-7.9420376821303496</v>
      </c>
      <c r="BX60">
        <f t="shared" si="96"/>
        <v>-8.0026908259253435</v>
      </c>
      <c r="BY60">
        <f t="shared" si="97"/>
        <v>-8.063441485953426</v>
      </c>
      <c r="BZ60">
        <f t="shared" si="97"/>
        <v>-8.1242898198605076</v>
      </c>
      <c r="CA60">
        <f t="shared" si="97"/>
        <v>-8.1852359855477772</v>
      </c>
      <c r="CB60">
        <f t="shared" si="97"/>
        <v>-8.2462801411712618</v>
      </c>
      <c r="CC60">
        <f t="shared" si="97"/>
        <v>-8.3074224451426897</v>
      </c>
      <c r="CD60">
        <f t="shared" si="97"/>
        <v>-8.3686630561303925</v>
      </c>
      <c r="CE60">
        <f t="shared" si="97"/>
        <v>-8.4300021330582915</v>
      </c>
      <c r="CF60">
        <f t="shared" si="97"/>
        <v>-8.4914398351081495</v>
      </c>
      <c r="CG60">
        <f t="shared" si="97"/>
        <v>-8.5529763217185284</v>
      </c>
      <c r="CH60">
        <f t="shared" si="97"/>
        <v>-8.6146117525857555</v>
      </c>
      <c r="CI60">
        <f t="shared" si="98"/>
        <v>-8.6763462876647086</v>
      </c>
      <c r="CJ60">
        <f t="shared" si="98"/>
        <v>-8.7381800871684678</v>
      </c>
      <c r="CK60">
        <f t="shared" si="98"/>
        <v>-8.8001133115690848</v>
      </c>
      <c r="CL60">
        <f t="shared" si="98"/>
        <v>-8.862146121598478</v>
      </c>
      <c r="CM60">
        <f t="shared" si="98"/>
        <v>-8.9242786782479726</v>
      </c>
      <c r="CN60">
        <f t="shared" si="98"/>
        <v>-8.9865111427692952</v>
      </c>
      <c r="CO60">
        <f t="shared" si="98"/>
        <v>-9.0488436766748634</v>
      </c>
      <c r="CP60">
        <f t="shared" si="98"/>
        <v>-9.1112764417380472</v>
      </c>
      <c r="CQ60">
        <f t="shared" si="98"/>
        <v>-9.1738095999941702</v>
      </c>
      <c r="CR60">
        <f t="shared" si="98"/>
        <v>-9.2364433137399367</v>
      </c>
      <c r="CS60">
        <f t="shared" si="99"/>
        <v>-9.2991777455349869</v>
      </c>
      <c r="CT60">
        <f t="shared" si="99"/>
        <v>-9.3620130582013239</v>
      </c>
      <c r="CU60">
        <f t="shared" si="99"/>
        <v>-9.4249494148242068</v>
      </c>
      <c r="CV60">
        <f t="shared" si="99"/>
        <v>-9.4879869787530584</v>
      </c>
      <c r="CW60">
        <f t="shared" si="99"/>
        <v>-9.5511259136005666</v>
      </c>
      <c r="CX60">
        <f t="shared" si="99"/>
        <v>-9.6143663832443096</v>
      </c>
      <c r="CY60">
        <f t="shared" si="99"/>
        <v>-9.6777085518270951</v>
      </c>
      <c r="CZ60">
        <f t="shared" si="99"/>
        <v>-9.7411525837565165</v>
      </c>
      <c r="DA60">
        <f t="shared" si="99"/>
        <v>-9.804698643706514</v>
      </c>
      <c r="DB60">
        <f t="shared" si="99"/>
        <v>-9.8683468966168117</v>
      </c>
      <c r="DC60">
        <f t="shared" si="100"/>
        <v>-9.9320975076937934</v>
      </c>
      <c r="DD60">
        <f t="shared" si="100"/>
        <v>-9.9959506424113336</v>
      </c>
      <c r="DE60">
        <f t="shared" si="100"/>
        <v>-10.05990646651038</v>
      </c>
      <c r="DF60">
        <f t="shared" si="100"/>
        <v>-10.123965145999978</v>
      </c>
      <c r="DG60">
        <f t="shared" si="100"/>
        <v>-10.188126847157537</v>
      </c>
      <c r="DH60">
        <f t="shared" si="100"/>
        <v>-10.252391736529122</v>
      </c>
      <c r="DI60">
        <f t="shared" si="100"/>
        <v>-10.316759980930486</v>
      </c>
      <c r="DJ60">
        <f t="shared" si="100"/>
        <v>-10.381231747446613</v>
      </c>
      <c r="DK60">
        <f t="shared" si="100"/>
        <v>-10.445807203432608</v>
      </c>
      <c r="DL60">
        <f t="shared" si="100"/>
        <v>-10.510486516514547</v>
      </c>
      <c r="DM60">
        <f t="shared" si="101"/>
        <v>-10.57526985458893</v>
      </c>
      <c r="DN60">
        <f t="shared" si="101"/>
        <v>-10.640157385824386</v>
      </c>
      <c r="DO60">
        <f t="shared" si="101"/>
        <v>-10.705149278660548</v>
      </c>
      <c r="DP60">
        <f t="shared" si="101"/>
        <v>-10.770245701809795</v>
      </c>
      <c r="DQ60">
        <f t="shared" si="101"/>
        <v>-10.835446824257527</v>
      </c>
      <c r="DR60">
        <f t="shared" si="101"/>
        <v>-10.900752815261892</v>
      </c>
      <c r="DS60">
        <f t="shared" si="101"/>
        <v>-10.966163844354664</v>
      </c>
      <c r="DT60">
        <f t="shared" si="101"/>
        <v>-11.031680081342126</v>
      </c>
      <c r="DU60">
        <f t="shared" si="101"/>
        <v>-11.097301696304486</v>
      </c>
      <c r="DV60">
        <f t="shared" si="101"/>
        <v>-11.163028859597482</v>
      </c>
      <c r="DW60">
        <f t="shared" si="102"/>
        <v>-11.228861741851979</v>
      </c>
      <c r="DX60">
        <f t="shared" si="102"/>
        <v>-11.294800513974224</v>
      </c>
      <c r="DY60">
        <f t="shared" si="102"/>
        <v>-11.360845347147652</v>
      </c>
      <c r="DZ60">
        <f t="shared" si="102"/>
        <v>-11.42699641283169</v>
      </c>
      <c r="EA60">
        <f t="shared" si="102"/>
        <v>-11.493253882763545</v>
      </c>
      <c r="EB60">
        <f t="shared" si="102"/>
        <v>-11.559617928957598</v>
      </c>
      <c r="EC60">
        <f t="shared" si="102"/>
        <v>-11.626088723706328</v>
      </c>
      <c r="ED60">
        <f t="shared" si="102"/>
        <v>-11.692666439581185</v>
      </c>
      <c r="EE60">
        <f t="shared" si="102"/>
        <v>-11.759351249432154</v>
      </c>
      <c r="EF60">
        <f t="shared" si="102"/>
        <v>-11.826143326388648</v>
      </c>
      <c r="EG60">
        <f t="shared" si="102"/>
        <v>-11.893042843860558</v>
      </c>
      <c r="EI60">
        <f t="shared" si="24"/>
        <v>0.56999999999999995</v>
      </c>
      <c r="EJ60">
        <f t="shared" si="103"/>
        <v>5.7079456660864976</v>
      </c>
      <c r="EK60">
        <f t="shared" si="103"/>
        <v>6.096847002282038</v>
      </c>
      <c r="EL60">
        <f t="shared" si="103"/>
        <v>6.4858400490022943</v>
      </c>
      <c r="EM60">
        <f t="shared" si="103"/>
        <v>6.8749249545079802</v>
      </c>
      <c r="EN60">
        <f t="shared" si="103"/>
        <v>7.264101867298999</v>
      </c>
      <c r="EO60">
        <f t="shared" si="103"/>
        <v>7.6533709361158184</v>
      </c>
      <c r="EP60">
        <f t="shared" si="103"/>
        <v>8.0427323099389785</v>
      </c>
      <c r="EQ60">
        <f t="shared" si="103"/>
        <v>8.432186137989877</v>
      </c>
      <c r="ER60">
        <f t="shared" si="103"/>
        <v>8.8217325697315179</v>
      </c>
      <c r="ES60">
        <f t="shared" si="103"/>
        <v>9.2113717548682725</v>
      </c>
      <c r="ET60">
        <f t="shared" si="103"/>
        <v>9.6011038433461451</v>
      </c>
      <c r="EU60">
        <f t="shared" si="103"/>
        <v>9.9909289853543122</v>
      </c>
      <c r="EV60">
        <f t="shared" si="103"/>
        <v>10.380847331324112</v>
      </c>
      <c r="EW60">
        <f t="shared" si="103"/>
        <v>10.770859031930573</v>
      </c>
      <c r="EX60">
        <f t="shared" si="103"/>
        <v>11.160964238091942</v>
      </c>
      <c r="EY60">
        <f t="shared" si="103"/>
        <v>11.551163100970417</v>
      </c>
      <c r="EZ60">
        <f t="shared" si="92"/>
        <v>11.941455771972969</v>
      </c>
      <c r="FA60">
        <f t="shared" si="92"/>
        <v>12.331842402750947</v>
      </c>
      <c r="FB60">
        <f t="shared" si="92"/>
        <v>12.722323145200994</v>
      </c>
      <c r="FC60">
        <f t="shared" si="92"/>
        <v>13.112898151465306</v>
      </c>
      <c r="FD60">
        <f t="shared" si="92"/>
        <v>13.503567573931901</v>
      </c>
      <c r="FE60">
        <f t="shared" si="92"/>
        <v>13.894331565235534</v>
      </c>
      <c r="FF60">
        <f t="shared" si="92"/>
        <v>14.285190278257359</v>
      </c>
      <c r="FG60">
        <f t="shared" si="92"/>
        <v>14.676143866125622</v>
      </c>
      <c r="FH60">
        <f t="shared" si="92"/>
        <v>15.067192482216559</v>
      </c>
      <c r="FI60">
        <f t="shared" si="92"/>
        <v>15.458336280153794</v>
      </c>
      <c r="FJ60">
        <f t="shared" si="92"/>
        <v>15.849575413809863</v>
      </c>
      <c r="FK60">
        <f t="shared" si="92"/>
        <v>16.24091003730576</v>
      </c>
      <c r="FL60">
        <f t="shared" si="92"/>
        <v>16.632340305011265</v>
      </c>
      <c r="FM60">
        <f t="shared" si="89"/>
        <v>17.023866371546468</v>
      </c>
      <c r="FN60">
        <f t="shared" si="89"/>
        <v>17.415488391780944</v>
      </c>
      <c r="FO60">
        <f t="shared" si="89"/>
        <v>17.807206520834583</v>
      </c>
      <c r="FP60">
        <f t="shared" si="86"/>
        <v>18.199020914078464</v>
      </c>
      <c r="FQ60">
        <f t="shared" si="86"/>
        <v>18.590931727134318</v>
      </c>
      <c r="FR60">
        <f t="shared" si="86"/>
        <v>18.982939115875975</v>
      </c>
      <c r="FS60">
        <f t="shared" si="86"/>
        <v>19.375043236428844</v>
      </c>
      <c r="FT60">
        <f t="shared" si="86"/>
        <v>19.767244245170886</v>
      </c>
      <c r="FU60">
        <f t="shared" si="86"/>
        <v>20.159542298732848</v>
      </c>
      <c r="FV60">
        <f t="shared" si="86"/>
        <v>20.551937553998563</v>
      </c>
      <c r="FW60">
        <f t="shared" si="86"/>
        <v>20.944430168105882</v>
      </c>
      <c r="FX60">
        <f t="shared" si="86"/>
        <v>21.337020298446284</v>
      </c>
      <c r="FY60">
        <f t="shared" si="86"/>
        <v>21.729708102665686</v>
      </c>
      <c r="FZ60">
        <f t="shared" si="86"/>
        <v>22.122493738665277</v>
      </c>
      <c r="GA60">
        <f t="shared" si="86"/>
        <v>22.515377364601083</v>
      </c>
      <c r="GB60">
        <f t="shared" si="86"/>
        <v>22.908359138884833</v>
      </c>
      <c r="GC60">
        <f t="shared" si="86"/>
        <v>23.301439220184857</v>
      </c>
      <c r="GD60">
        <f t="shared" si="86"/>
        <v>23.694617767425079</v>
      </c>
      <c r="GE60">
        <f t="shared" si="90"/>
        <v>24.087894939787255</v>
      </c>
      <c r="GF60">
        <f t="shared" si="90"/>
        <v>24.481270896709958</v>
      </c>
      <c r="GG60">
        <f t="shared" si="90"/>
        <v>24.874745797889506</v>
      </c>
      <c r="GH60">
        <f t="shared" si="90"/>
        <v>25.268319803280782</v>
      </c>
      <c r="GI60">
        <f t="shared" si="90"/>
        <v>25.661993073096859</v>
      </c>
      <c r="GJ60">
        <f t="shared" si="90"/>
        <v>26.055765767809799</v>
      </c>
      <c r="GK60">
        <f t="shared" si="90"/>
        <v>26.449638048151517</v>
      </c>
      <c r="GL60">
        <f t="shared" si="90"/>
        <v>26.843610075113332</v>
      </c>
      <c r="GM60">
        <f t="shared" si="90"/>
        <v>27.237682009946976</v>
      </c>
      <c r="GN60">
        <f t="shared" si="90"/>
        <v>27.631854014164865</v>
      </c>
      <c r="GO60">
        <f t="shared" si="90"/>
        <v>28.026126249540368</v>
      </c>
      <c r="GP60">
        <f t="shared" si="90"/>
        <v>28.420498878108809</v>
      </c>
      <c r="GQ60">
        <f t="shared" si="90"/>
        <v>28.814972062166902</v>
      </c>
      <c r="GR60">
        <f t="shared" si="90"/>
        <v>29.209545964274273</v>
      </c>
      <c r="GS60">
        <f t="shared" si="90"/>
        <v>29.604220747252931</v>
      </c>
      <c r="GT60">
        <f t="shared" si="90"/>
        <v>29.998996574188133</v>
      </c>
      <c r="GU60">
        <f t="shared" si="75"/>
        <v>30.39387360842931</v>
      </c>
      <c r="GV60">
        <f t="shared" si="75"/>
        <v>30.788852013589143</v>
      </c>
      <c r="GW60">
        <f t="shared" si="75"/>
        <v>31.183931953545205</v>
      </c>
      <c r="GX60">
        <f t="shared" si="75"/>
        <v>31.579113592440311</v>
      </c>
      <c r="GY60">
        <f t="shared" si="75"/>
        <v>31.974397094682054</v>
      </c>
      <c r="GZ60">
        <f t="shared" si="75"/>
        <v>32.369782624944371</v>
      </c>
      <c r="HA60">
        <f t="shared" si="75"/>
        <v>32.765270348166986</v>
      </c>
      <c r="HB60">
        <f t="shared" si="75"/>
        <v>33.160860429556294</v>
      </c>
      <c r="HC60">
        <f t="shared" si="75"/>
        <v>33.556553034586159</v>
      </c>
      <c r="HD60">
        <f t="shared" si="75"/>
        <v>33.952348328997523</v>
      </c>
      <c r="HE60">
        <f t="shared" si="75"/>
        <v>34.348246478799439</v>
      </c>
      <c r="HF60">
        <f t="shared" si="75"/>
        <v>34.744247650269322</v>
      </c>
      <c r="HG60">
        <f t="shared" si="70"/>
        <v>35.140352009953226</v>
      </c>
      <c r="HH60">
        <f t="shared" si="70"/>
        <v>35.536559724666915</v>
      </c>
      <c r="HI60">
        <f t="shared" si="70"/>
        <v>35.932870961495368</v>
      </c>
      <c r="HJ60">
        <f t="shared" si="70"/>
        <v>36.329285887793681</v>
      </c>
      <c r="HK60">
        <f t="shared" si="70"/>
        <v>36.725804671187944</v>
      </c>
      <c r="HL60">
        <f t="shared" si="91"/>
        <v>37.122427479574647</v>
      </c>
      <c r="HM60">
        <f t="shared" si="91"/>
        <v>37.519154481122428</v>
      </c>
      <c r="HN60">
        <f t="shared" si="91"/>
        <v>37.915985844270907</v>
      </c>
      <c r="HO60">
        <f t="shared" si="91"/>
        <v>38.312921737732474</v>
      </c>
      <c r="HP60">
        <f t="shared" si="91"/>
        <v>38.70996233049253</v>
      </c>
      <c r="HQ60">
        <f t="shared" si="91"/>
        <v>39.107107791809213</v>
      </c>
      <c r="HR60">
        <f t="shared" si="91"/>
        <v>39.504358291214302</v>
      </c>
      <c r="HS60">
        <f t="shared" si="91"/>
        <v>39.90171399851409</v>
      </c>
      <c r="HT60">
        <f t="shared" si="91"/>
        <v>40.299175083788775</v>
      </c>
      <c r="HU60">
        <f t="shared" si="91"/>
        <v>40.69674171739409</v>
      </c>
      <c r="HV60">
        <f t="shared" si="91"/>
        <v>41.094414069960905</v>
      </c>
      <c r="HW60">
        <f t="shared" si="91"/>
        <v>41.492192312395474</v>
      </c>
      <c r="HX60">
        <f t="shared" si="91"/>
        <v>41.890076615881227</v>
      </c>
      <c r="HY60">
        <f t="shared" si="91"/>
        <v>42.288067151877584</v>
      </c>
      <c r="HZ60">
        <f t="shared" si="91"/>
        <v>42.686164092121757</v>
      </c>
      <c r="IA60">
        <f t="shared" si="91"/>
        <v>43.084367608628135</v>
      </c>
      <c r="IB60">
        <f t="shared" si="71"/>
        <v>43.482677873689184</v>
      </c>
      <c r="IC60">
        <f t="shared" si="71"/>
        <v>43.881095059876358</v>
      </c>
      <c r="ID60">
        <f t="shared" si="71"/>
        <v>44.279619340039659</v>
      </c>
      <c r="IE60">
        <f t="shared" si="71"/>
        <v>44.678250887308465</v>
      </c>
      <c r="IF60">
        <f t="shared" si="71"/>
        <v>45.0769898750927</v>
      </c>
      <c r="IG60">
        <f t="shared" si="26"/>
        <v>5.7079456660864976</v>
      </c>
      <c r="IH60">
        <f t="shared" si="29"/>
        <v>1</v>
      </c>
      <c r="II60">
        <v>58</v>
      </c>
      <c r="IJ60">
        <f t="shared" si="27"/>
        <v>0.56999999999999995</v>
      </c>
      <c r="IK60" cm="1">
        <f t="array" ref="IK60">INDEX($AK$3:$EG$102,II60,IH60)</f>
        <v>-5.7079456660864976</v>
      </c>
      <c r="IL60">
        <f t="shared" si="28"/>
        <v>-3.2535290296693034</v>
      </c>
    </row>
    <row r="61" spans="9:246" x14ac:dyDescent="0.25">
      <c r="I61">
        <v>575</v>
      </c>
      <c r="J61">
        <f>'Emission events'!AG61</f>
        <v>1.1040510647921568E+18</v>
      </c>
      <c r="K61">
        <f>'Emission events'!CI61</f>
        <v>3.5543398814539597E+17</v>
      </c>
      <c r="L61">
        <f>'Emission events'!EK61</f>
        <v>1.140663000742643E+17</v>
      </c>
      <c r="M61">
        <f>'Emission events'!GM61</f>
        <v>3.6526264600808384E+16</v>
      </c>
      <c r="N61">
        <f>'Emission events'!IO61</f>
        <v>1.1677343376343416E+16</v>
      </c>
      <c r="O61">
        <f t="shared" si="3"/>
        <v>1.621754960988969E+18</v>
      </c>
      <c r="R61">
        <v>575</v>
      </c>
      <c r="S61">
        <f>'Emission events'!AL61</f>
        <v>7.6879216235708954E+17</v>
      </c>
      <c r="T61">
        <f>'Emission events'!CN61</f>
        <v>1.9780813164680275E+17</v>
      </c>
      <c r="U61">
        <f>'Emission events'!EP61</f>
        <v>5.1227107131282928E+16</v>
      </c>
      <c r="V61">
        <f>'Emission events'!GR61</f>
        <v>1.3368787403878226E+16</v>
      </c>
      <c r="W61">
        <f>'Emission events'!IT61</f>
        <v>3520269245007972</v>
      </c>
      <c r="X61">
        <f t="shared" si="4"/>
        <v>1.0347164577840614E+18</v>
      </c>
      <c r="AA61">
        <v>575</v>
      </c>
      <c r="AB61" s="7">
        <f>'Emission events'!AQ61</f>
        <v>1.953143327993247E+18</v>
      </c>
      <c r="AC61" s="7">
        <f>'Emission events'!CS61</f>
        <v>4.967617395192599E+17</v>
      </c>
      <c r="AD61" s="7">
        <f>'Emission events'!EU61</f>
        <v>1.4642362882097162E+17</v>
      </c>
      <c r="AE61" s="7">
        <f>'Emission events'!GW61</f>
        <v>4.5289179033862856E+16</v>
      </c>
      <c r="AF61" s="7">
        <f>'Emission events'!IY61</f>
        <v>1.4216026288533284E+16</v>
      </c>
      <c r="AG61">
        <f t="shared" si="5"/>
        <v>2.6558339016558746E+18</v>
      </c>
      <c r="AH61" s="7">
        <f t="shared" si="6"/>
        <v>5.3123053204289044E+18</v>
      </c>
      <c r="AJ61" s="1">
        <v>0.57999999999999996</v>
      </c>
      <c r="AK61">
        <f t="shared" si="93"/>
        <v>-19.227472168325775</v>
      </c>
      <c r="AL61">
        <f t="shared" si="93"/>
        <v>-19.306282108625616</v>
      </c>
      <c r="AM61">
        <f t="shared" si="93"/>
        <v>-19.385218917680156</v>
      </c>
      <c r="AN61">
        <f t="shared" si="93"/>
        <v>-19.464282800587487</v>
      </c>
      <c r="AO61">
        <f t="shared" si="93"/>
        <v>-19.54347396277657</v>
      </c>
      <c r="AP61">
        <f t="shared" si="93"/>
        <v>-19.622792610009324</v>
      </c>
      <c r="AQ61">
        <f t="shared" si="93"/>
        <v>-19.702238948379264</v>
      </c>
      <c r="AR61">
        <f t="shared" si="93"/>
        <v>-19.781813184313602</v>
      </c>
      <c r="AS61">
        <f t="shared" si="93"/>
        <v>-19.861515524573598</v>
      </c>
      <c r="AT61">
        <f t="shared" si="93"/>
        <v>-19.941346176254285</v>
      </c>
      <c r="AU61">
        <f t="shared" si="94"/>
        <v>-20.021305346785439</v>
      </c>
      <c r="AV61">
        <f t="shared" si="94"/>
        <v>-20.101393243932726</v>
      </c>
      <c r="AW61">
        <f t="shared" si="94"/>
        <v>-20.181610075796961</v>
      </c>
      <c r="AX61">
        <f t="shared" si="94"/>
        <v>-20.26195605081611</v>
      </c>
      <c r="AY61">
        <f t="shared" si="94"/>
        <v>-20.34243137776474</v>
      </c>
      <c r="AZ61">
        <f t="shared" si="94"/>
        <v>-20.423036265754366</v>
      </c>
      <c r="BA61">
        <f t="shared" si="94"/>
        <v>-20.503770924235678</v>
      </c>
      <c r="BB61">
        <f t="shared" si="94"/>
        <v>-20.584635562997203</v>
      </c>
      <c r="BC61">
        <f t="shared" si="94"/>
        <v>-20.665630392166644</v>
      </c>
      <c r="BD61">
        <f t="shared" si="94"/>
        <v>-20.746755622211911</v>
      </c>
      <c r="BE61">
        <f t="shared" si="95"/>
        <v>-20.828011463940477</v>
      </c>
      <c r="BF61">
        <f t="shared" si="95"/>
        <v>-20.909398128501294</v>
      </c>
      <c r="BG61">
        <f t="shared" si="95"/>
        <v>-20.990915827384136</v>
      </c>
      <c r="BH61">
        <f t="shared" si="95"/>
        <v>-21.072564772420861</v>
      </c>
      <c r="BI61">
        <f t="shared" si="95"/>
        <v>-21.154345175785757</v>
      </c>
      <c r="BJ61">
        <f t="shared" si="95"/>
        <v>-21.236257249995958</v>
      </c>
      <c r="BK61">
        <f t="shared" si="95"/>
        <v>-21.318301207912683</v>
      </c>
      <c r="BL61">
        <f t="shared" si="95"/>
        <v>-21.400477262740736</v>
      </c>
      <c r="BM61">
        <f t="shared" si="95"/>
        <v>-21.482785628029571</v>
      </c>
      <c r="BN61">
        <f t="shared" si="95"/>
        <v>-21.565226517674422</v>
      </c>
      <c r="BO61">
        <f t="shared" si="96"/>
        <v>-21.647800145915777</v>
      </c>
      <c r="BP61">
        <f t="shared" si="96"/>
        <v>-21.730506727340458</v>
      </c>
      <c r="BQ61">
        <f t="shared" si="96"/>
        <v>-21.813346476882902</v>
      </c>
      <c r="BR61">
        <f t="shared" si="96"/>
        <v>-21.896319609823763</v>
      </c>
      <c r="BS61">
        <f t="shared" si="96"/>
        <v>-21.979426341792994</v>
      </c>
      <c r="BT61">
        <f t="shared" si="96"/>
        <v>-22.062666888768398</v>
      </c>
      <c r="BU61">
        <f t="shared" si="96"/>
        <v>-22.14604146707692</v>
      </c>
      <c r="BV61">
        <f t="shared" si="96"/>
        <v>-22.229550293395789</v>
      </c>
      <c r="BW61">
        <f t="shared" si="96"/>
        <v>-22.313193584751808</v>
      </c>
      <c r="BX61">
        <f t="shared" si="96"/>
        <v>-22.396971558523298</v>
      </c>
      <c r="BY61">
        <f t="shared" si="97"/>
        <v>-22.480884432439492</v>
      </c>
      <c r="BZ61">
        <f t="shared" si="97"/>
        <v>-22.564932424581787</v>
      </c>
      <c r="CA61">
        <f t="shared" si="97"/>
        <v>-22.649115753384127</v>
      </c>
      <c r="CB61">
        <f t="shared" si="97"/>
        <v>-22.733434637633582</v>
      </c>
      <c r="CC61">
        <f t="shared" si="97"/>
        <v>-22.817889296470728</v>
      </c>
      <c r="CD61">
        <f t="shared" si="97"/>
        <v>-22.902479949390951</v>
      </c>
      <c r="CE61">
        <f t="shared" si="97"/>
        <v>-22.987206816243756</v>
      </c>
      <c r="CF61">
        <f t="shared" si="97"/>
        <v>-23.072070117234802</v>
      </c>
      <c r="CG61">
        <f t="shared" si="97"/>
        <v>-23.157070072925151</v>
      </c>
      <c r="CH61">
        <f t="shared" si="97"/>
        <v>-23.242206904232454</v>
      </c>
      <c r="CI61">
        <f t="shared" si="98"/>
        <v>-23.327480832432229</v>
      </c>
      <c r="CJ61">
        <f t="shared" si="98"/>
        <v>-23.412892079156606</v>
      </c>
      <c r="CK61">
        <f t="shared" si="98"/>
        <v>-23.49844086639656</v>
      </c>
      <c r="CL61">
        <f t="shared" si="98"/>
        <v>-23.584127416502316</v>
      </c>
      <c r="CM61">
        <f t="shared" si="98"/>
        <v>-23.66995195218281</v>
      </c>
      <c r="CN61">
        <f t="shared" si="98"/>
        <v>-23.755914696507748</v>
      </c>
      <c r="CO61">
        <f t="shared" si="98"/>
        <v>-23.842015872906888</v>
      </c>
      <c r="CP61">
        <f t="shared" si="98"/>
        <v>-23.92825570517121</v>
      </c>
      <c r="CQ61">
        <f t="shared" si="98"/>
        <v>-24.01463441745404</v>
      </c>
      <c r="CR61">
        <f t="shared" si="98"/>
        <v>-24.101152234270472</v>
      </c>
      <c r="CS61">
        <f t="shared" si="99"/>
        <v>-24.187809380498805</v>
      </c>
      <c r="CT61">
        <f t="shared" si="99"/>
        <v>-24.274606081380803</v>
      </c>
      <c r="CU61">
        <f t="shared" si="99"/>
        <v>-24.361542562522239</v>
      </c>
      <c r="CV61">
        <f t="shared" si="99"/>
        <v>-24.44861904989412</v>
      </c>
      <c r="CW61">
        <f t="shared" si="99"/>
        <v>-24.535835769832239</v>
      </c>
      <c r="CX61">
        <f t="shared" si="99"/>
        <v>-24.623192949038238</v>
      </c>
      <c r="CY61">
        <f t="shared" si="99"/>
        <v>-24.710690814580854</v>
      </c>
      <c r="CZ61">
        <f t="shared" si="99"/>
        <v>-24.798329593895136</v>
      </c>
      <c r="DA61">
        <f t="shared" si="99"/>
        <v>-24.886109514784753</v>
      </c>
      <c r="DB61">
        <f t="shared" si="99"/>
        <v>-24.974030805420501</v>
      </c>
      <c r="DC61">
        <f t="shared" si="100"/>
        <v>-25.062093694342614</v>
      </c>
      <c r="DD61">
        <f t="shared" si="100"/>
        <v>-25.150298410461176</v>
      </c>
      <c r="DE61">
        <f t="shared" si="100"/>
        <v>-25.238645183055567</v>
      </c>
      <c r="DF61">
        <f t="shared" si="100"/>
        <v>-25.327134241776577</v>
      </c>
      <c r="DG61">
        <f t="shared" si="100"/>
        <v>-25.415765816645667</v>
      </c>
      <c r="DH61">
        <f t="shared" si="100"/>
        <v>-25.5045401380562</v>
      </c>
      <c r="DI61">
        <f t="shared" si="100"/>
        <v>-25.593457436774514</v>
      </c>
      <c r="DJ61">
        <f t="shared" si="100"/>
        <v>-25.682517943939676</v>
      </c>
      <c r="DK61">
        <f t="shared" si="100"/>
        <v>-25.771721891063788</v>
      </c>
      <c r="DL61">
        <f t="shared" si="100"/>
        <v>-25.861069510034422</v>
      </c>
      <c r="DM61">
        <f t="shared" si="101"/>
        <v>-25.950561033113015</v>
      </c>
      <c r="DN61">
        <f t="shared" si="101"/>
        <v>-26.040196692937275</v>
      </c>
      <c r="DO61">
        <f t="shared" si="101"/>
        <v>-26.129976722520418</v>
      </c>
      <c r="DP61">
        <f t="shared" si="101"/>
        <v>-26.219901355252347</v>
      </c>
      <c r="DQ61">
        <f t="shared" si="101"/>
        <v>-26.309970824900859</v>
      </c>
      <c r="DR61">
        <f t="shared" si="101"/>
        <v>-26.400185365611051</v>
      </c>
      <c r="DS61">
        <f t="shared" si="101"/>
        <v>-26.490545211906763</v>
      </c>
      <c r="DT61">
        <f t="shared" si="101"/>
        <v>-26.581050598690965</v>
      </c>
      <c r="DU61">
        <f t="shared" si="101"/>
        <v>-26.671701761246165</v>
      </c>
      <c r="DV61">
        <f t="shared" si="101"/>
        <v>-26.762498935235843</v>
      </c>
      <c r="DW61">
        <f t="shared" si="102"/>
        <v>-26.853442356703855</v>
      </c>
      <c r="DX61">
        <f t="shared" si="102"/>
        <v>-26.944532262075629</v>
      </c>
      <c r="DY61">
        <f t="shared" si="102"/>
        <v>-27.035768888159435</v>
      </c>
      <c r="DZ61">
        <f t="shared" si="102"/>
        <v>-27.127152472145529</v>
      </c>
      <c r="EA61">
        <f t="shared" si="102"/>
        <v>-27.218683251608461</v>
      </c>
      <c r="EB61">
        <f t="shared" si="102"/>
        <v>-27.310361464506407</v>
      </c>
      <c r="EC61">
        <f t="shared" si="102"/>
        <v>-27.402187349181652</v>
      </c>
      <c r="ED61">
        <f t="shared" si="102"/>
        <v>-27.49416114436297</v>
      </c>
      <c r="EE61">
        <f t="shared" si="102"/>
        <v>-27.586283089164283</v>
      </c>
      <c r="EF61">
        <f t="shared" si="102"/>
        <v>-27.678553423086072</v>
      </c>
      <c r="EG61">
        <f t="shared" si="102"/>
        <v>-27.770972386016567</v>
      </c>
      <c r="EI61">
        <f t="shared" si="24"/>
        <v>0.57999999999999996</v>
      </c>
      <c r="EJ61">
        <f t="shared" si="103"/>
        <v>19.227472168325775</v>
      </c>
      <c r="EK61">
        <f t="shared" si="103"/>
        <v>19.638121578937938</v>
      </c>
      <c r="EL61">
        <f t="shared" si="103"/>
        <v>20.048897858304798</v>
      </c>
      <c r="EM61">
        <f t="shared" si="103"/>
        <v>20.45980121152445</v>
      </c>
      <c r="EN61">
        <f t="shared" si="103"/>
        <v>20.870831844025854</v>
      </c>
      <c r="EO61">
        <f t="shared" si="103"/>
        <v>21.281989961570929</v>
      </c>
      <c r="EP61">
        <f t="shared" si="103"/>
        <v>21.693275770253194</v>
      </c>
      <c r="EQ61">
        <f t="shared" si="103"/>
        <v>22.104689476499853</v>
      </c>
      <c r="ER61">
        <f t="shared" si="103"/>
        <v>22.51623128707217</v>
      </c>
      <c r="ES61">
        <f t="shared" si="103"/>
        <v>22.927901409065178</v>
      </c>
      <c r="ET61">
        <f t="shared" si="103"/>
        <v>23.339700049908654</v>
      </c>
      <c r="EU61">
        <f t="shared" si="103"/>
        <v>23.751627417368262</v>
      </c>
      <c r="EV61">
        <f t="shared" si="103"/>
        <v>24.163683719544817</v>
      </c>
      <c r="EW61">
        <f t="shared" si="103"/>
        <v>24.575869164876288</v>
      </c>
      <c r="EX61">
        <f t="shared" si="103"/>
        <v>24.988183962137242</v>
      </c>
      <c r="EY61">
        <f t="shared" si="103"/>
        <v>25.400628320439189</v>
      </c>
      <c r="EZ61">
        <f t="shared" si="92"/>
        <v>25.813202449232822</v>
      </c>
      <c r="FA61">
        <f t="shared" si="92"/>
        <v>26.225906558306669</v>
      </c>
      <c r="FB61">
        <f t="shared" si="92"/>
        <v>26.638740857788431</v>
      </c>
      <c r="FC61">
        <f t="shared" si="92"/>
        <v>27.051705558146018</v>
      </c>
      <c r="FD61">
        <f t="shared" si="92"/>
        <v>27.464800870186906</v>
      </c>
      <c r="FE61">
        <f t="shared" si="92"/>
        <v>27.878027005060044</v>
      </c>
      <c r="FF61">
        <f t="shared" si="92"/>
        <v>28.291384174255207</v>
      </c>
      <c r="FG61">
        <f t="shared" si="92"/>
        <v>28.704872589604257</v>
      </c>
      <c r="FH61">
        <f t="shared" si="92"/>
        <v>29.11849246328147</v>
      </c>
      <c r="FI61">
        <f t="shared" si="92"/>
        <v>29.532244007803996</v>
      </c>
      <c r="FJ61">
        <f t="shared" si="92"/>
        <v>29.946127436033038</v>
      </c>
      <c r="FK61">
        <f t="shared" si="92"/>
        <v>30.360142961173416</v>
      </c>
      <c r="FL61">
        <f t="shared" si="92"/>
        <v>30.774290796774572</v>
      </c>
      <c r="FM61">
        <f t="shared" si="89"/>
        <v>31.18857115673174</v>
      </c>
      <c r="FN61">
        <f t="shared" si="89"/>
        <v>31.602984255285421</v>
      </c>
      <c r="FO61">
        <f t="shared" si="89"/>
        <v>32.017530307022426</v>
      </c>
      <c r="FP61">
        <f t="shared" si="86"/>
        <v>32.432209526877187</v>
      </c>
      <c r="FQ61">
        <f t="shared" si="86"/>
        <v>32.84702213013037</v>
      </c>
      <c r="FR61">
        <f t="shared" si="86"/>
        <v>33.261968332411925</v>
      </c>
      <c r="FS61">
        <f t="shared" si="86"/>
        <v>33.677048349699646</v>
      </c>
      <c r="FT61">
        <f t="shared" si="86"/>
        <v>34.092262398320493</v>
      </c>
      <c r="FU61">
        <f t="shared" si="86"/>
        <v>34.50761069495168</v>
      </c>
      <c r="FV61">
        <f t="shared" si="86"/>
        <v>34.923093456620023</v>
      </c>
      <c r="FW61">
        <f t="shared" si="86"/>
        <v>35.33871090070383</v>
      </c>
      <c r="FX61">
        <f t="shared" si="86"/>
        <v>35.754463244932353</v>
      </c>
      <c r="FY61">
        <f t="shared" si="86"/>
        <v>36.170350707386966</v>
      </c>
      <c r="FZ61">
        <f t="shared" si="86"/>
        <v>36.58637350650163</v>
      </c>
      <c r="GA61">
        <f t="shared" si="86"/>
        <v>37.002531861063403</v>
      </c>
      <c r="GB61">
        <f t="shared" si="86"/>
        <v>37.418825990212873</v>
      </c>
      <c r="GC61">
        <f t="shared" si="86"/>
        <v>37.835256113445418</v>
      </c>
      <c r="GD61">
        <f t="shared" si="86"/>
        <v>38.251822450610547</v>
      </c>
      <c r="GE61">
        <f t="shared" si="90"/>
        <v>38.66852522191391</v>
      </c>
      <c r="GF61">
        <f t="shared" si="90"/>
        <v>39.085364647916577</v>
      </c>
      <c r="GG61">
        <f t="shared" si="90"/>
        <v>39.502340949536205</v>
      </c>
      <c r="GH61">
        <f t="shared" si="90"/>
        <v>39.919454348048305</v>
      </c>
      <c r="GI61">
        <f t="shared" si="90"/>
        <v>40.336705065084999</v>
      </c>
      <c r="GJ61">
        <f t="shared" si="90"/>
        <v>40.754093322637274</v>
      </c>
      <c r="GK61">
        <f t="shared" si="90"/>
        <v>41.171619343055355</v>
      </c>
      <c r="GL61">
        <f t="shared" si="90"/>
        <v>41.589283349048173</v>
      </c>
      <c r="GM61">
        <f t="shared" si="90"/>
        <v>42.007085563685429</v>
      </c>
      <c r="GN61">
        <f t="shared" si="90"/>
        <v>42.425026210396894</v>
      </c>
      <c r="GO61">
        <f t="shared" si="90"/>
        <v>42.84310551297353</v>
      </c>
      <c r="GP61">
        <f t="shared" si="90"/>
        <v>43.261323695568677</v>
      </c>
      <c r="GQ61">
        <f t="shared" si="90"/>
        <v>43.679680982697434</v>
      </c>
      <c r="GR61">
        <f t="shared" si="90"/>
        <v>44.098177599238092</v>
      </c>
      <c r="GS61">
        <f t="shared" si="90"/>
        <v>44.516813770432407</v>
      </c>
      <c r="GT61">
        <f t="shared" si="90"/>
        <v>44.935589721886167</v>
      </c>
      <c r="GU61">
        <f t="shared" si="75"/>
        <v>45.354505679570366</v>
      </c>
      <c r="GV61">
        <f t="shared" si="75"/>
        <v>45.77356186982081</v>
      </c>
      <c r="GW61">
        <f t="shared" si="75"/>
        <v>46.192758519339137</v>
      </c>
      <c r="GX61">
        <f t="shared" si="75"/>
        <v>46.61209585519407</v>
      </c>
      <c r="GY61">
        <f t="shared" si="75"/>
        <v>47.031574104820677</v>
      </c>
      <c r="GZ61">
        <f t="shared" si="75"/>
        <v>47.451193496022611</v>
      </c>
      <c r="HA61">
        <f t="shared" si="75"/>
        <v>47.870954256970677</v>
      </c>
      <c r="HB61">
        <f t="shared" si="75"/>
        <v>48.290856616205119</v>
      </c>
      <c r="HC61">
        <f t="shared" si="75"/>
        <v>48.710900802635997</v>
      </c>
      <c r="HD61">
        <f t="shared" si="75"/>
        <v>49.131087045542714</v>
      </c>
      <c r="HE61">
        <f t="shared" si="75"/>
        <v>49.551415574576041</v>
      </c>
      <c r="HF61">
        <f t="shared" si="75"/>
        <v>49.971886619757456</v>
      </c>
      <c r="HG61">
        <f t="shared" si="70"/>
        <v>50.392500411480306</v>
      </c>
      <c r="HH61">
        <f t="shared" si="70"/>
        <v>50.813257180510945</v>
      </c>
      <c r="HI61">
        <f t="shared" si="70"/>
        <v>51.234157157988427</v>
      </c>
      <c r="HJ61">
        <f t="shared" si="70"/>
        <v>51.655200575424857</v>
      </c>
      <c r="HK61">
        <f t="shared" si="70"/>
        <v>52.076387664707816</v>
      </c>
      <c r="HL61">
        <f t="shared" si="91"/>
        <v>52.497718658098734</v>
      </c>
      <c r="HM61">
        <f t="shared" si="91"/>
        <v>52.919193788235319</v>
      </c>
      <c r="HN61">
        <f t="shared" si="91"/>
        <v>53.340813288130775</v>
      </c>
      <c r="HO61">
        <f t="shared" si="91"/>
        <v>53.762577391175029</v>
      </c>
      <c r="HP61">
        <f t="shared" si="91"/>
        <v>54.184486331135858</v>
      </c>
      <c r="HQ61">
        <f t="shared" si="91"/>
        <v>54.606540342158368</v>
      </c>
      <c r="HR61">
        <f t="shared" si="91"/>
        <v>55.028739658766405</v>
      </c>
      <c r="HS61">
        <f t="shared" si="91"/>
        <v>55.451084515862931</v>
      </c>
      <c r="HT61">
        <f t="shared" si="91"/>
        <v>55.873575148730453</v>
      </c>
      <c r="HU61">
        <f t="shared" si="91"/>
        <v>56.296211793032455</v>
      </c>
      <c r="HV61">
        <f t="shared" si="91"/>
        <v>56.718994684812785</v>
      </c>
      <c r="HW61">
        <f t="shared" si="91"/>
        <v>57.141924060496876</v>
      </c>
      <c r="HX61">
        <f t="shared" si="91"/>
        <v>57.565000156893007</v>
      </c>
      <c r="HY61">
        <f t="shared" si="91"/>
        <v>57.988223211191425</v>
      </c>
      <c r="HZ61">
        <f t="shared" si="91"/>
        <v>58.411593460966671</v>
      </c>
      <c r="IA61">
        <f t="shared" si="91"/>
        <v>58.835111144176942</v>
      </c>
      <c r="IB61">
        <f t="shared" si="71"/>
        <v>59.258776499164512</v>
      </c>
      <c r="IC61">
        <f t="shared" si="71"/>
        <v>59.682589764658147</v>
      </c>
      <c r="ID61">
        <f t="shared" si="71"/>
        <v>60.106551179771785</v>
      </c>
      <c r="IE61">
        <f t="shared" si="71"/>
        <v>60.530660984005891</v>
      </c>
      <c r="IF61">
        <f t="shared" si="71"/>
        <v>60.954919417248711</v>
      </c>
      <c r="IG61">
        <f t="shared" si="26"/>
        <v>19.227472168325775</v>
      </c>
      <c r="IH61">
        <f t="shared" si="29"/>
        <v>1</v>
      </c>
      <c r="II61">
        <v>59</v>
      </c>
      <c r="IJ61">
        <f t="shared" si="27"/>
        <v>0.57999999999999996</v>
      </c>
      <c r="IK61" cm="1">
        <f t="array" ref="IK61">INDEX($AK$3:$EG$102,II61,IH61)</f>
        <v>-19.227472168325775</v>
      </c>
      <c r="IL61">
        <f t="shared" si="28"/>
        <v>-11.151933857628949</v>
      </c>
    </row>
    <row r="62" spans="9:246" x14ac:dyDescent="0.25">
      <c r="I62">
        <v>580</v>
      </c>
      <c r="J62">
        <f>'Emission events'!AG62</f>
        <v>9.9841212573315072E+17</v>
      </c>
      <c r="K62">
        <f>'Emission events'!CI62</f>
        <v>3.2142499108848947E+17</v>
      </c>
      <c r="L62">
        <f>'Emission events'!EK62</f>
        <v>1.0315209211188174E+17</v>
      </c>
      <c r="M62">
        <f>'Emission events'!GM62</f>
        <v>3.3031321329371624E+16</v>
      </c>
      <c r="N62">
        <f>'Emission events'!IO62</f>
        <v>1.0560019907671378E+16</v>
      </c>
      <c r="O62">
        <f t="shared" si="3"/>
        <v>1.4665805501705649E+18</v>
      </c>
      <c r="R62">
        <v>580</v>
      </c>
      <c r="S62">
        <f>'Emission events'!AL62</f>
        <v>8.1962487911455578E+17</v>
      </c>
      <c r="T62">
        <f>'Emission events'!CN62</f>
        <v>2.1088725136297792E+17</v>
      </c>
      <c r="U62">
        <f>'Emission events'!EP62</f>
        <v>5.4614255380980312E+16</v>
      </c>
      <c r="V62">
        <f>'Emission events'!GR62</f>
        <v>1.4252734739408528E+16</v>
      </c>
      <c r="W62">
        <f>'Emission events'!IT62</f>
        <v>3753030267041380</v>
      </c>
      <c r="X62">
        <f t="shared" si="4"/>
        <v>1.103132150864964E+18</v>
      </c>
      <c r="AA62">
        <v>580</v>
      </c>
      <c r="AB62" s="7">
        <f>'Emission events'!AQ62</f>
        <v>1.5744544256247516E+18</v>
      </c>
      <c r="AC62" s="7">
        <f>'Emission events'!CS62</f>
        <v>4.004461465051545E+17</v>
      </c>
      <c r="AD62" s="7">
        <f>'Emission events'!EU62</f>
        <v>1.1803400554842016E+17</v>
      </c>
      <c r="AE62" s="7">
        <f>'Emission events'!GW62</f>
        <v>3.6508200571250456E+16</v>
      </c>
      <c r="AF62" s="7">
        <f>'Emission events'!IY62</f>
        <v>1.1459725041160126E+16</v>
      </c>
      <c r="AG62">
        <f t="shared" si="5"/>
        <v>2.1409025032907369E+18</v>
      </c>
      <c r="AH62" s="7">
        <f t="shared" si="6"/>
        <v>4.7106152043262659E+18</v>
      </c>
      <c r="AJ62" s="1">
        <v>0.59</v>
      </c>
      <c r="AK62">
        <f t="shared" si="93"/>
        <v>-37.904299227607723</v>
      </c>
      <c r="AL62">
        <f t="shared" si="93"/>
        <v>-38.013194603872385</v>
      </c>
      <c r="AM62">
        <f t="shared" si="93"/>
        <v>-38.122265485412484</v>
      </c>
      <c r="AN62">
        <f t="shared" si="93"/>
        <v>-38.231512155952906</v>
      </c>
      <c r="AO62">
        <f t="shared" si="93"/>
        <v>-38.340934899676057</v>
      </c>
      <c r="AP62">
        <f t="shared" si="93"/>
        <v>-38.450534001224689</v>
      </c>
      <c r="AQ62">
        <f t="shared" si="93"/>
        <v>-38.560309745701005</v>
      </c>
      <c r="AR62">
        <f t="shared" si="93"/>
        <v>-38.670262418668095</v>
      </c>
      <c r="AS62">
        <f t="shared" si="93"/>
        <v>-38.780392306151398</v>
      </c>
      <c r="AT62">
        <f t="shared" si="93"/>
        <v>-38.89069969463808</v>
      </c>
      <c r="AU62">
        <f t="shared" si="94"/>
        <v>-39.00118487107865</v>
      </c>
      <c r="AV62">
        <f t="shared" si="94"/>
        <v>-39.111848122887501</v>
      </c>
      <c r="AW62">
        <f t="shared" si="94"/>
        <v>-39.222689737943419</v>
      </c>
      <c r="AX62">
        <f t="shared" si="94"/>
        <v>-39.333710004591339</v>
      </c>
      <c r="AY62">
        <f t="shared" si="94"/>
        <v>-39.44490921164158</v>
      </c>
      <c r="AZ62">
        <f t="shared" si="94"/>
        <v>-39.556287648371352</v>
      </c>
      <c r="BA62">
        <f t="shared" si="94"/>
        <v>-39.667845604526271</v>
      </c>
      <c r="BB62">
        <f t="shared" si="94"/>
        <v>-39.7795833703196</v>
      </c>
      <c r="BC62">
        <f t="shared" si="94"/>
        <v>-39.891501236433804</v>
      </c>
      <c r="BD62">
        <f t="shared" si="94"/>
        <v>-40.003599494022183</v>
      </c>
      <c r="BE62">
        <f t="shared" si="95"/>
        <v>-40.115878434707078</v>
      </c>
      <c r="BF62">
        <f t="shared" si="95"/>
        <v>-40.22833835058394</v>
      </c>
      <c r="BG62">
        <f t="shared" si="95"/>
        <v>-40.34097953421945</v>
      </c>
      <c r="BH62">
        <f t="shared" si="95"/>
        <v>-40.453802278653271</v>
      </c>
      <c r="BI62">
        <f t="shared" si="95"/>
        <v>-40.566806877399515</v>
      </c>
      <c r="BJ62">
        <f t="shared" si="95"/>
        <v>-40.679993624445835</v>
      </c>
      <c r="BK62">
        <f t="shared" si="95"/>
        <v>-40.793362814256128</v>
      </c>
      <c r="BL62">
        <f t="shared" si="95"/>
        <v>-40.906914741769562</v>
      </c>
      <c r="BM62">
        <f t="shared" si="95"/>
        <v>-41.020649702402352</v>
      </c>
      <c r="BN62">
        <f t="shared" si="95"/>
        <v>-41.134567992048339</v>
      </c>
      <c r="BO62">
        <f t="shared" si="96"/>
        <v>-41.248669907079659</v>
      </c>
      <c r="BP62">
        <f t="shared" si="96"/>
        <v>-41.362955744347325</v>
      </c>
      <c r="BQ62">
        <f t="shared" si="96"/>
        <v>-41.477425801183017</v>
      </c>
      <c r="BR62">
        <f t="shared" si="96"/>
        <v>-41.592080375398062</v>
      </c>
      <c r="BS62">
        <f t="shared" si="96"/>
        <v>-41.70691976528623</v>
      </c>
      <c r="BT62">
        <f t="shared" si="96"/>
        <v>-41.821944269622811</v>
      </c>
      <c r="BU62">
        <f t="shared" si="96"/>
        <v>-41.937154187666025</v>
      </c>
      <c r="BV62">
        <f t="shared" si="96"/>
        <v>-42.052549819158941</v>
      </c>
      <c r="BW62">
        <f t="shared" si="96"/>
        <v>-42.168131464327423</v>
      </c>
      <c r="BX62">
        <f t="shared" si="96"/>
        <v>-42.283899423884435</v>
      </c>
      <c r="BY62">
        <f t="shared" si="97"/>
        <v>-42.399853999028061</v>
      </c>
      <c r="BZ62">
        <f t="shared" si="97"/>
        <v>-42.515995491443348</v>
      </c>
      <c r="CA62">
        <f t="shared" si="97"/>
        <v>-42.632324203303746</v>
      </c>
      <c r="CB62">
        <f t="shared" si="97"/>
        <v>-42.748840437270516</v>
      </c>
      <c r="CC62">
        <f t="shared" si="97"/>
        <v>-42.865544496494131</v>
      </c>
      <c r="CD62">
        <f t="shared" si="97"/>
        <v>-42.982436684615962</v>
      </c>
      <c r="CE62">
        <f t="shared" si="97"/>
        <v>-43.099517305767456</v>
      </c>
      <c r="CF62">
        <f t="shared" si="97"/>
        <v>-43.216786664572012</v>
      </c>
      <c r="CG62">
        <f t="shared" si="97"/>
        <v>-43.334245066145421</v>
      </c>
      <c r="CH62">
        <f t="shared" si="97"/>
        <v>-43.451892816096525</v>
      </c>
      <c r="CI62">
        <f t="shared" si="98"/>
        <v>-43.569730220528996</v>
      </c>
      <c r="CJ62">
        <f t="shared" si="98"/>
        <v>-43.68775758604054</v>
      </c>
      <c r="CK62">
        <f t="shared" si="98"/>
        <v>-43.805975219724559</v>
      </c>
      <c r="CL62">
        <f t="shared" si="98"/>
        <v>-43.924383429171662</v>
      </c>
      <c r="CM62">
        <f t="shared" si="98"/>
        <v>-44.042982522468662</v>
      </c>
      <c r="CN62">
        <f t="shared" si="98"/>
        <v>-44.161772808201754</v>
      </c>
      <c r="CO62">
        <f t="shared" si="98"/>
        <v>-44.280754595454397</v>
      </c>
      <c r="CP62">
        <f t="shared" si="98"/>
        <v>-44.39992819381056</v>
      </c>
      <c r="CQ62">
        <f t="shared" si="98"/>
        <v>-44.51929391335517</v>
      </c>
      <c r="CR62">
        <f t="shared" si="98"/>
        <v>-44.638852064673394</v>
      </c>
      <c r="CS62">
        <f t="shared" si="99"/>
        <v>-44.758602958853558</v>
      </c>
      <c r="CT62">
        <f t="shared" si="99"/>
        <v>-44.878546907486111</v>
      </c>
      <c r="CU62">
        <f t="shared" si="99"/>
        <v>-44.998684222665212</v>
      </c>
      <c r="CV62">
        <f t="shared" si="99"/>
        <v>-45.119015216990363</v>
      </c>
      <c r="CW62">
        <f t="shared" si="99"/>
        <v>-45.239540203565873</v>
      </c>
      <c r="CX62">
        <f t="shared" si="99"/>
        <v>-45.360259496001433</v>
      </c>
      <c r="CY62">
        <f t="shared" si="99"/>
        <v>-45.481173408415295</v>
      </c>
      <c r="CZ62">
        <f t="shared" si="99"/>
        <v>-45.602282255432243</v>
      </c>
      <c r="DA62">
        <f t="shared" si="99"/>
        <v>-45.723586352186679</v>
      </c>
      <c r="DB62">
        <f t="shared" si="99"/>
        <v>-45.845086014321694</v>
      </c>
      <c r="DC62">
        <f t="shared" si="100"/>
        <v>-45.966781557990664</v>
      </c>
      <c r="DD62">
        <f t="shared" si="100"/>
        <v>-46.088673299858854</v>
      </c>
      <c r="DE62">
        <f t="shared" si="100"/>
        <v>-46.21076155710238</v>
      </c>
      <c r="DF62">
        <f t="shared" si="100"/>
        <v>-46.333046647411422</v>
      </c>
      <c r="DG62">
        <f t="shared" si="100"/>
        <v>-46.455528888988184</v>
      </c>
      <c r="DH62">
        <f t="shared" si="100"/>
        <v>-46.578208600550063</v>
      </c>
      <c r="DI62">
        <f t="shared" si="100"/>
        <v>-46.701086101330219</v>
      </c>
      <c r="DJ62">
        <f t="shared" si="100"/>
        <v>-46.824161711077117</v>
      </c>
      <c r="DK62">
        <f t="shared" si="100"/>
        <v>-46.947435750056087</v>
      </c>
      <c r="DL62">
        <f t="shared" si="100"/>
        <v>-47.070908539051068</v>
      </c>
      <c r="DM62">
        <f t="shared" si="101"/>
        <v>-47.194580399363446</v>
      </c>
      <c r="DN62">
        <f t="shared" si="101"/>
        <v>-47.318451652815135</v>
      </c>
      <c r="DO62">
        <f t="shared" si="101"/>
        <v>-47.442522621747784</v>
      </c>
      <c r="DP62">
        <f t="shared" si="101"/>
        <v>-47.566793629023316</v>
      </c>
      <c r="DQ62">
        <f t="shared" si="101"/>
        <v>-47.691264998027222</v>
      </c>
      <c r="DR62">
        <f t="shared" si="101"/>
        <v>-47.815937052666705</v>
      </c>
      <c r="DS62">
        <f t="shared" si="101"/>
        <v>-47.940810117372571</v>
      </c>
      <c r="DT62">
        <f t="shared" si="101"/>
        <v>-48.065884517100983</v>
      </c>
      <c r="DU62">
        <f t="shared" si="101"/>
        <v>-48.191160577332262</v>
      </c>
      <c r="DV62">
        <f t="shared" si="101"/>
        <v>-48.316638624074074</v>
      </c>
      <c r="DW62">
        <f t="shared" si="102"/>
        <v>-48.442318983860254</v>
      </c>
      <c r="DX62">
        <f t="shared" si="102"/>
        <v>-48.568201983752786</v>
      </c>
      <c r="DY62">
        <f t="shared" si="102"/>
        <v>-48.694287951342382</v>
      </c>
      <c r="DZ62">
        <f t="shared" si="102"/>
        <v>-48.820577214749093</v>
      </c>
      <c r="EA62">
        <f t="shared" si="102"/>
        <v>-48.947070102624245</v>
      </c>
      <c r="EB62">
        <f t="shared" si="102"/>
        <v>-49.073766944149597</v>
      </c>
      <c r="EC62">
        <f t="shared" si="102"/>
        <v>-49.200668069039104</v>
      </c>
      <c r="ED62">
        <f t="shared" si="102"/>
        <v>-49.327773807540538</v>
      </c>
      <c r="EE62">
        <f t="shared" si="102"/>
        <v>-49.455084490434757</v>
      </c>
      <c r="EF62">
        <f t="shared" si="102"/>
        <v>-49.582600449037351</v>
      </c>
      <c r="EG62">
        <f t="shared" si="102"/>
        <v>-49.710322015200632</v>
      </c>
      <c r="EI62">
        <f t="shared" si="24"/>
        <v>0.59</v>
      </c>
      <c r="EJ62">
        <f t="shared" si="103"/>
        <v>37.904299227607723</v>
      </c>
      <c r="EK62">
        <f t="shared" si="103"/>
        <v>38.34503407418471</v>
      </c>
      <c r="EL62">
        <f t="shared" si="103"/>
        <v>38.785944426037126</v>
      </c>
      <c r="EM62">
        <f t="shared" si="103"/>
        <v>39.227030566889873</v>
      </c>
      <c r="EN62">
        <f t="shared" si="103"/>
        <v>39.668292780925341</v>
      </c>
      <c r="EO62">
        <f t="shared" si="103"/>
        <v>40.109731352786298</v>
      </c>
      <c r="EP62">
        <f t="shared" si="103"/>
        <v>40.551346567574932</v>
      </c>
      <c r="EQ62">
        <f t="shared" si="103"/>
        <v>40.993138710854346</v>
      </c>
      <c r="ER62">
        <f t="shared" si="103"/>
        <v>41.435108068649967</v>
      </c>
      <c r="ES62">
        <f t="shared" si="103"/>
        <v>41.877254927448973</v>
      </c>
      <c r="ET62">
        <f t="shared" si="103"/>
        <v>42.319579574201867</v>
      </c>
      <c r="EU62">
        <f t="shared" si="103"/>
        <v>42.762082296323037</v>
      </c>
      <c r="EV62">
        <f t="shared" si="103"/>
        <v>43.204763381691279</v>
      </c>
      <c r="EW62">
        <f t="shared" si="103"/>
        <v>43.647623118651516</v>
      </c>
      <c r="EX62">
        <f t="shared" si="103"/>
        <v>44.090661796014082</v>
      </c>
      <c r="EY62">
        <f t="shared" si="103"/>
        <v>44.533879703056172</v>
      </c>
      <c r="EZ62">
        <f t="shared" si="92"/>
        <v>44.977277129523415</v>
      </c>
      <c r="FA62">
        <f t="shared" si="92"/>
        <v>45.420854365629062</v>
      </c>
      <c r="FB62">
        <f t="shared" si="92"/>
        <v>45.864611702055591</v>
      </c>
      <c r="FC62">
        <f t="shared" si="92"/>
        <v>46.308549429956287</v>
      </c>
      <c r="FD62">
        <f t="shared" si="92"/>
        <v>46.752667840953507</v>
      </c>
      <c r="FE62">
        <f t="shared" si="92"/>
        <v>47.196967227142693</v>
      </c>
      <c r="FF62">
        <f t="shared" si="92"/>
        <v>47.641447881090521</v>
      </c>
      <c r="FG62">
        <f t="shared" si="92"/>
        <v>48.086110095836666</v>
      </c>
      <c r="FH62">
        <f t="shared" si="92"/>
        <v>48.530954164895228</v>
      </c>
      <c r="FI62">
        <f t="shared" si="92"/>
        <v>48.975980382253873</v>
      </c>
      <c r="FJ62">
        <f t="shared" si="92"/>
        <v>49.421189042376483</v>
      </c>
      <c r="FK62">
        <f t="shared" si="92"/>
        <v>49.866580440202242</v>
      </c>
      <c r="FL62">
        <f t="shared" si="92"/>
        <v>50.312154871147357</v>
      </c>
      <c r="FM62">
        <f t="shared" si="89"/>
        <v>50.757912631105661</v>
      </c>
      <c r="FN62">
        <f t="shared" si="89"/>
        <v>51.203854016449299</v>
      </c>
      <c r="FO62">
        <f t="shared" si="89"/>
        <v>51.649979324029289</v>
      </c>
      <c r="FP62">
        <f t="shared" si="86"/>
        <v>52.096288851177306</v>
      </c>
      <c r="FQ62">
        <f t="shared" si="86"/>
        <v>52.542782895704669</v>
      </c>
      <c r="FR62">
        <f t="shared" si="86"/>
        <v>52.989461755905161</v>
      </c>
      <c r="FS62">
        <f t="shared" si="86"/>
        <v>53.43632573055406</v>
      </c>
      <c r="FT62">
        <f t="shared" si="86"/>
        <v>53.883375118909598</v>
      </c>
      <c r="FU62">
        <f t="shared" si="86"/>
        <v>54.330610220714831</v>
      </c>
      <c r="FV62">
        <f t="shared" si="86"/>
        <v>54.778031336195639</v>
      </c>
      <c r="FW62">
        <f t="shared" si="86"/>
        <v>55.225638766064975</v>
      </c>
      <c r="FX62">
        <f t="shared" si="86"/>
        <v>55.673432811520918</v>
      </c>
      <c r="FY62">
        <f t="shared" si="86"/>
        <v>56.121413774248524</v>
      </c>
      <c r="FZ62">
        <f t="shared" si="86"/>
        <v>56.569581956421246</v>
      </c>
      <c r="GA62">
        <f t="shared" si="86"/>
        <v>57.017937660700341</v>
      </c>
      <c r="GB62">
        <f t="shared" si="86"/>
        <v>57.466481190236273</v>
      </c>
      <c r="GC62">
        <f t="shared" si="86"/>
        <v>57.915212848670429</v>
      </c>
      <c r="GD62">
        <f t="shared" si="86"/>
        <v>58.36413294013424</v>
      </c>
      <c r="GE62">
        <f t="shared" si="90"/>
        <v>58.813241769251121</v>
      </c>
      <c r="GF62">
        <f t="shared" si="90"/>
        <v>59.262539641136847</v>
      </c>
      <c r="GG62">
        <f t="shared" si="90"/>
        <v>59.712026861400275</v>
      </c>
      <c r="GH62">
        <f t="shared" si="90"/>
        <v>60.161703736145071</v>
      </c>
      <c r="GI62">
        <f t="shared" si="90"/>
        <v>60.611570571968933</v>
      </c>
      <c r="GJ62">
        <f t="shared" si="90"/>
        <v>61.061627675965269</v>
      </c>
      <c r="GK62">
        <f t="shared" si="90"/>
        <v>61.511875355724698</v>
      </c>
      <c r="GL62">
        <f t="shared" si="90"/>
        <v>61.962313919334022</v>
      </c>
      <c r="GM62">
        <f t="shared" si="90"/>
        <v>62.412943675379438</v>
      </c>
      <c r="GN62">
        <f t="shared" si="90"/>
        <v>62.863764932944399</v>
      </c>
      <c r="GO62">
        <f t="shared" si="90"/>
        <v>63.314778001612879</v>
      </c>
      <c r="GP62">
        <f t="shared" si="90"/>
        <v>63.765983191469815</v>
      </c>
      <c r="GQ62">
        <f t="shared" si="90"/>
        <v>64.217380813100363</v>
      </c>
      <c r="GR62">
        <f t="shared" si="90"/>
        <v>64.668971177592852</v>
      </c>
      <c r="GS62">
        <f t="shared" si="90"/>
        <v>65.120754596537722</v>
      </c>
      <c r="GT62">
        <f t="shared" si="90"/>
        <v>65.572731382029133</v>
      </c>
      <c r="GU62">
        <f t="shared" si="75"/>
        <v>66.024901846666609</v>
      </c>
      <c r="GV62">
        <f t="shared" si="75"/>
        <v>66.477266303554444</v>
      </c>
      <c r="GW62">
        <f t="shared" si="75"/>
        <v>66.929825066302328</v>
      </c>
      <c r="GX62">
        <f t="shared" si="75"/>
        <v>67.382578449028514</v>
      </c>
      <c r="GY62">
        <f t="shared" si="75"/>
        <v>67.835526766357788</v>
      </c>
      <c r="GZ62">
        <f t="shared" si="75"/>
        <v>68.288670333424534</v>
      </c>
      <c r="HA62">
        <f t="shared" si="75"/>
        <v>68.742009465871874</v>
      </c>
      <c r="HB62">
        <f t="shared" si="75"/>
        <v>69.195544479853169</v>
      </c>
      <c r="HC62">
        <f t="shared" si="75"/>
        <v>69.649275692033683</v>
      </c>
      <c r="HD62">
        <f t="shared" si="75"/>
        <v>70.103203419589519</v>
      </c>
      <c r="HE62">
        <f t="shared" si="75"/>
        <v>70.557327980210886</v>
      </c>
      <c r="HF62">
        <f t="shared" si="75"/>
        <v>71.011649692099965</v>
      </c>
      <c r="HG62">
        <f t="shared" si="70"/>
        <v>71.466168873974169</v>
      </c>
      <c r="HH62">
        <f t="shared" si="70"/>
        <v>71.92088584506665</v>
      </c>
      <c r="HI62">
        <f t="shared" si="70"/>
        <v>72.375800925125873</v>
      </c>
      <c r="HJ62">
        <f t="shared" si="70"/>
        <v>72.830914434417167</v>
      </c>
      <c r="HK62">
        <f t="shared" si="70"/>
        <v>73.286226693724458</v>
      </c>
      <c r="HL62">
        <f t="shared" si="91"/>
        <v>73.741738024349161</v>
      </c>
      <c r="HM62">
        <f t="shared" si="91"/>
        <v>74.197448748113175</v>
      </c>
      <c r="HN62">
        <f t="shared" si="91"/>
        <v>74.653359187358149</v>
      </c>
      <c r="HO62">
        <f t="shared" si="91"/>
        <v>75.109469664945991</v>
      </c>
      <c r="HP62">
        <f t="shared" si="91"/>
        <v>75.565780504262221</v>
      </c>
      <c r="HQ62">
        <f t="shared" si="91"/>
        <v>76.022292029214029</v>
      </c>
      <c r="HR62">
        <f t="shared" si="91"/>
        <v>76.479004564232213</v>
      </c>
      <c r="HS62">
        <f t="shared" si="91"/>
        <v>76.935918434272949</v>
      </c>
      <c r="HT62">
        <f t="shared" si="91"/>
        <v>77.393033964816553</v>
      </c>
      <c r="HU62">
        <f t="shared" si="91"/>
        <v>77.850351481870689</v>
      </c>
      <c r="HV62">
        <f t="shared" si="91"/>
        <v>78.30787131196918</v>
      </c>
      <c r="HW62">
        <f t="shared" si="91"/>
        <v>78.765593782174037</v>
      </c>
      <c r="HX62">
        <f t="shared" si="91"/>
        <v>79.223519220075957</v>
      </c>
      <c r="HY62">
        <f t="shared" si="91"/>
        <v>79.681647953794993</v>
      </c>
      <c r="HZ62">
        <f t="shared" si="91"/>
        <v>80.139980311982455</v>
      </c>
      <c r="IA62">
        <f t="shared" si="91"/>
        <v>80.598516623820132</v>
      </c>
      <c r="IB62">
        <f t="shared" si="71"/>
        <v>81.057257219021963</v>
      </c>
      <c r="IC62">
        <f t="shared" si="71"/>
        <v>81.516202427835708</v>
      </c>
      <c r="ID62">
        <f t="shared" si="71"/>
        <v>81.975352581042259</v>
      </c>
      <c r="IE62">
        <f t="shared" si="71"/>
        <v>82.434708009957177</v>
      </c>
      <c r="IF62">
        <f t="shared" si="71"/>
        <v>82.894269046432782</v>
      </c>
      <c r="IG62">
        <f t="shared" si="26"/>
        <v>37.904299227607723</v>
      </c>
      <c r="IH62">
        <f t="shared" si="29"/>
        <v>1</v>
      </c>
      <c r="II62">
        <v>60</v>
      </c>
      <c r="IJ62">
        <f t="shared" si="27"/>
        <v>0.59</v>
      </c>
      <c r="IK62" cm="1">
        <f t="array" ref="IK62">INDEX($AK$3:$EG$102,II62,IH62)</f>
        <v>-37.904299227607723</v>
      </c>
      <c r="IL62">
        <f t="shared" si="28"/>
        <v>-22.363536544288554</v>
      </c>
    </row>
    <row r="63" spans="9:246" x14ac:dyDescent="0.25">
      <c r="I63">
        <v>585</v>
      </c>
      <c r="J63">
        <f>'Emission events'!AG63</f>
        <v>8.9223527090842778E+17</v>
      </c>
      <c r="K63">
        <f>'Emission events'!CI63</f>
        <v>2.8724281948197002E+17</v>
      </c>
      <c r="L63">
        <f>'Emission events'!EK63</f>
        <v>9.2182308766164448E+16</v>
      </c>
      <c r="M63">
        <f>'Emission events'!GM63</f>
        <v>2.9518581731099928E+16</v>
      </c>
      <c r="N63">
        <f>'Emission events'!IO63</f>
        <v>9437007003696808</v>
      </c>
      <c r="O63">
        <f t="shared" si="3"/>
        <v>1.310615987891359E+18</v>
      </c>
      <c r="R63">
        <v>585</v>
      </c>
      <c r="S63">
        <f>'Emission events'!AL63</f>
        <v>8.701307457718304E+17</v>
      </c>
      <c r="T63">
        <f>'Emission events'!CN63</f>
        <v>2.2388227343766662E+17</v>
      </c>
      <c r="U63">
        <f>'Emission events'!EP63</f>
        <v>5.7979624551860016E+16</v>
      </c>
      <c r="V63">
        <f>'Emission events'!GR63</f>
        <v>1.513099836779878E+16</v>
      </c>
      <c r="W63">
        <f>'Emission events'!IT63</f>
        <v>3984294655248678</v>
      </c>
      <c r="X63">
        <f t="shared" si="4"/>
        <v>1.1711079367844045E+18</v>
      </c>
      <c r="AA63">
        <v>585</v>
      </c>
      <c r="AB63" s="7">
        <f>'Emission events'!AQ63</f>
        <v>1.1947403302642171E+18</v>
      </c>
      <c r="AC63" s="7">
        <f>'Emission events'!CS63</f>
        <v>3.0386980629100032E+17</v>
      </c>
      <c r="AD63" s="7">
        <f>'Emission events'!EU63</f>
        <v>8.9567525408282608E+16</v>
      </c>
      <c r="AE63" s="7">
        <f>'Emission events'!GW63</f>
        <v>2.7703450095445152E+16</v>
      </c>
      <c r="AF63" s="7">
        <f>'Emission events'!IY63</f>
        <v>8695961888499855</v>
      </c>
      <c r="AG63">
        <f t="shared" si="5"/>
        <v>1.6245770739474452E+18</v>
      </c>
      <c r="AH63" s="7">
        <f t="shared" si="6"/>
        <v>4.1063009986232084E+18</v>
      </c>
      <c r="AJ63" s="1">
        <v>0.6</v>
      </c>
      <c r="AK63">
        <f t="shared" ref="AK63:AT72" si="104">$B$15-_J0*EXP(($AJ63+AK$2*_r_S)/(_V_th*_diode_n))-($AJ63+AK$2*_r_S)/_r_sh</f>
        <v>-63.715534266500278</v>
      </c>
      <c r="AL63">
        <f t="shared" si="104"/>
        <v>-63.86604865876771</v>
      </c>
      <c r="AM63">
        <f t="shared" si="104"/>
        <v>-64.016805838172587</v>
      </c>
      <c r="AN63">
        <f t="shared" si="104"/>
        <v>-64.16780619720852</v>
      </c>
      <c r="AO63">
        <f t="shared" si="104"/>
        <v>-64.319050129002306</v>
      </c>
      <c r="AP63">
        <f t="shared" si="104"/>
        <v>-64.47053802731763</v>
      </c>
      <c r="AQ63">
        <f t="shared" si="104"/>
        <v>-64.622270286554041</v>
      </c>
      <c r="AR63">
        <f t="shared" si="104"/>
        <v>-64.774247301747721</v>
      </c>
      <c r="AS63">
        <f t="shared" si="104"/>
        <v>-64.926469468575405</v>
      </c>
      <c r="AT63">
        <f t="shared" si="104"/>
        <v>-65.078937183352238</v>
      </c>
      <c r="AU63">
        <f t="shared" ref="AU63:BD72" si="105">$B$15-_J0*EXP(($AJ63+AU$2*_r_S)/(_V_th*_diode_n))-($AJ63+AU$2*_r_S)/_r_sh</f>
        <v>-65.231650843033961</v>
      </c>
      <c r="AV63">
        <f t="shared" si="105"/>
        <v>-65.384610845219129</v>
      </c>
      <c r="AW63">
        <f t="shared" si="105"/>
        <v>-65.537817588147647</v>
      </c>
      <c r="AX63">
        <f t="shared" si="105"/>
        <v>-65.691271470704635</v>
      </c>
      <c r="AY63">
        <f t="shared" si="105"/>
        <v>-65.844972892419008</v>
      </c>
      <c r="AZ63">
        <f t="shared" si="105"/>
        <v>-65.99892225346585</v>
      </c>
      <c r="BA63">
        <f t="shared" si="105"/>
        <v>-66.153119954667289</v>
      </c>
      <c r="BB63">
        <f t="shared" si="105"/>
        <v>-66.307566397493304</v>
      </c>
      <c r="BC63">
        <f t="shared" si="105"/>
        <v>-66.462261984062678</v>
      </c>
      <c r="BD63">
        <f t="shared" si="105"/>
        <v>-66.617207117145156</v>
      </c>
      <c r="BE63">
        <f t="shared" ref="BE63:BN72" si="106">$B$15-_J0*EXP(($AJ63+BE$2*_r_S)/(_V_th*_diode_n))-($AJ63+BE$2*_r_S)/_r_sh</f>
        <v>-66.772402200160386</v>
      </c>
      <c r="BF63">
        <f t="shared" si="106"/>
        <v>-66.927847637181401</v>
      </c>
      <c r="BG63">
        <f t="shared" si="106"/>
        <v>-67.083543832933586</v>
      </c>
      <c r="BH63">
        <f t="shared" si="106"/>
        <v>-67.239491192796493</v>
      </c>
      <c r="BI63">
        <f t="shared" si="106"/>
        <v>-67.395690122806471</v>
      </c>
      <c r="BJ63">
        <f t="shared" si="106"/>
        <v>-67.552141029653782</v>
      </c>
      <c r="BK63">
        <f t="shared" si="106"/>
        <v>-67.708844320688655</v>
      </c>
      <c r="BL63">
        <f t="shared" si="106"/>
        <v>-67.865800403918428</v>
      </c>
      <c r="BM63">
        <f t="shared" si="106"/>
        <v>-68.023009688009992</v>
      </c>
      <c r="BN63">
        <f t="shared" si="106"/>
        <v>-68.180472582291955</v>
      </c>
      <c r="BO63">
        <f t="shared" ref="BO63:BX72" si="107">$B$15-_J0*EXP(($AJ63+BO$2*_r_S)/(_V_th*_diode_n))-($AJ63+BO$2*_r_S)/_r_sh</f>
        <v>-68.338189496753671</v>
      </c>
      <c r="BP63">
        <f t="shared" si="107"/>
        <v>-68.496160842047175</v>
      </c>
      <c r="BQ63">
        <f t="shared" si="107"/>
        <v>-68.654387029489541</v>
      </c>
      <c r="BR63">
        <f t="shared" si="107"/>
        <v>-68.812868471061577</v>
      </c>
      <c r="BS63">
        <f t="shared" si="107"/>
        <v>-68.971605579410635</v>
      </c>
      <c r="BT63">
        <f t="shared" si="107"/>
        <v>-69.130598767851041</v>
      </c>
      <c r="BU63">
        <f t="shared" si="107"/>
        <v>-69.289848450364985</v>
      </c>
      <c r="BV63">
        <f t="shared" si="107"/>
        <v>-69.449355041604903</v>
      </c>
      <c r="BW63">
        <f t="shared" si="107"/>
        <v>-69.609118956892232</v>
      </c>
      <c r="BX63">
        <f t="shared" si="107"/>
        <v>-69.769140612221179</v>
      </c>
      <c r="BY63">
        <f t="shared" ref="BY63:CH72" si="108">$B$15-_J0*EXP(($AJ63+BY$2*_r_S)/(_V_th*_diode_n))-($AJ63+BY$2*_r_S)/_r_sh</f>
        <v>-69.929420424257415</v>
      </c>
      <c r="BZ63">
        <f t="shared" si="108"/>
        <v>-70.089958810340235</v>
      </c>
      <c r="CA63">
        <f t="shared" si="108"/>
        <v>-70.250756188484885</v>
      </c>
      <c r="CB63">
        <f t="shared" si="108"/>
        <v>-70.411812977380492</v>
      </c>
      <c r="CC63">
        <f t="shared" si="108"/>
        <v>-70.573129596393898</v>
      </c>
      <c r="CD63">
        <f t="shared" si="108"/>
        <v>-70.73470646557071</v>
      </c>
      <c r="CE63">
        <f t="shared" si="108"/>
        <v>-70.896544005634084</v>
      </c>
      <c r="CF63">
        <f t="shared" si="108"/>
        <v>-71.058642637988839</v>
      </c>
      <c r="CG63">
        <f t="shared" si="108"/>
        <v>-71.221002784719929</v>
      </c>
      <c r="CH63">
        <f t="shared" si="108"/>
        <v>-71.383624868594637</v>
      </c>
      <c r="CI63">
        <f t="shared" ref="CI63:CR72" si="109">$B$15-_J0*EXP(($AJ63+CI$2*_r_S)/(_V_th*_diode_n))-($AJ63+CI$2*_r_S)/_r_sh</f>
        <v>-71.546509313064846</v>
      </c>
      <c r="CJ63">
        <f t="shared" si="109"/>
        <v>-71.70965654226616</v>
      </c>
      <c r="CK63">
        <f t="shared" si="109"/>
        <v>-71.873066981018894</v>
      </c>
      <c r="CL63">
        <f t="shared" si="109"/>
        <v>-72.03674105483222</v>
      </c>
      <c r="CM63">
        <f t="shared" si="109"/>
        <v>-72.200679189901408</v>
      </c>
      <c r="CN63">
        <f t="shared" si="109"/>
        <v>-72.364881813112149</v>
      </c>
      <c r="CO63">
        <f t="shared" si="109"/>
        <v>-72.529349352039162</v>
      </c>
      <c r="CP63">
        <f t="shared" si="109"/>
        <v>-72.694082234948439</v>
      </c>
      <c r="CQ63">
        <f t="shared" si="109"/>
        <v>-72.859080890799319</v>
      </c>
      <c r="CR63">
        <f t="shared" si="109"/>
        <v>-73.02434574924321</v>
      </c>
      <c r="CS63">
        <f t="shared" ref="CS63:DB72" si="110">$B$15-_J0*EXP(($AJ63+CS$2*_r_S)/(_V_th*_diode_n))-($AJ63+CS$2*_r_S)/_r_sh</f>
        <v>-73.189877240627936</v>
      </c>
      <c r="CT63">
        <f t="shared" si="110"/>
        <v>-73.355675795994756</v>
      </c>
      <c r="CU63">
        <f t="shared" si="110"/>
        <v>-73.521741847082922</v>
      </c>
      <c r="CV63">
        <f t="shared" si="110"/>
        <v>-73.688075826330376</v>
      </c>
      <c r="CW63">
        <f t="shared" si="110"/>
        <v>-73.854678166872972</v>
      </c>
      <c r="CX63">
        <f t="shared" si="110"/>
        <v>-74.021549302546873</v>
      </c>
      <c r="CY63">
        <f t="shared" si="110"/>
        <v>-74.1886896678906</v>
      </c>
      <c r="CZ63">
        <f t="shared" si="110"/>
        <v>-74.35609969814378</v>
      </c>
      <c r="DA63">
        <f t="shared" si="110"/>
        <v>-74.523779829251012</v>
      </c>
      <c r="DB63">
        <f t="shared" si="110"/>
        <v>-74.691730497861045</v>
      </c>
      <c r="DC63">
        <f t="shared" ref="DC63:DL72" si="111">$B$15-_J0*EXP(($AJ63+DC$2*_r_S)/(_V_th*_diode_n))-($AJ63+DC$2*_r_S)/_r_sh</f>
        <v>-74.859952141327284</v>
      </c>
      <c r="DD63">
        <f t="shared" si="111"/>
        <v>-75.028445197712458</v>
      </c>
      <c r="DE63">
        <f t="shared" si="111"/>
        <v>-75.197210105785629</v>
      </c>
      <c r="DF63">
        <f t="shared" si="111"/>
        <v>-75.366247305026633</v>
      </c>
      <c r="DG63">
        <f t="shared" si="111"/>
        <v>-75.535557235624623</v>
      </c>
      <c r="DH63">
        <f t="shared" si="111"/>
        <v>-75.705140338480476</v>
      </c>
      <c r="DI63">
        <f t="shared" si="111"/>
        <v>-75.874997055208851</v>
      </c>
      <c r="DJ63">
        <f t="shared" si="111"/>
        <v>-76.04512782813724</v>
      </c>
      <c r="DK63">
        <f t="shared" si="111"/>
        <v>-76.215533100308619</v>
      </c>
      <c r="DL63">
        <f t="shared" si="111"/>
        <v>-76.386213315482166</v>
      </c>
      <c r="DM63">
        <f t="shared" ref="DM63:DV72" si="112">$B$15-_J0*EXP(($AJ63+DM$2*_r_S)/(_V_th*_diode_n))-($AJ63+DM$2*_r_S)/_r_sh</f>
        <v>-76.557168918134025</v>
      </c>
      <c r="DN63">
        <f t="shared" si="112"/>
        <v>-76.728400353460088</v>
      </c>
      <c r="DO63">
        <f t="shared" si="112"/>
        <v>-76.899908067374753</v>
      </c>
      <c r="DP63">
        <f t="shared" si="112"/>
        <v>-77.071692506513386</v>
      </c>
      <c r="DQ63">
        <f t="shared" si="112"/>
        <v>-77.243754118234463</v>
      </c>
      <c r="DR63">
        <f t="shared" si="112"/>
        <v>-77.416093350618453</v>
      </c>
      <c r="DS63">
        <f t="shared" si="112"/>
        <v>-77.588710652470382</v>
      </c>
      <c r="DT63">
        <f t="shared" si="112"/>
        <v>-77.761606473322189</v>
      </c>
      <c r="DU63">
        <f t="shared" si="112"/>
        <v>-77.934781263429926</v>
      </c>
      <c r="DV63">
        <f t="shared" si="112"/>
        <v>-78.108235473780198</v>
      </c>
      <c r="DW63">
        <f t="shared" ref="DW63:EG72" si="113">$B$15-_J0*EXP(($AJ63+DW$2*_r_S)/(_V_th*_diode_n))-($AJ63+DW$2*_r_S)/_r_sh</f>
        <v>-78.281969556087134</v>
      </c>
      <c r="DX63">
        <f t="shared" si="113"/>
        <v>-78.455983962795159</v>
      </c>
      <c r="DY63">
        <f t="shared" si="113"/>
        <v>-78.630279147081211</v>
      </c>
      <c r="DZ63">
        <f t="shared" si="113"/>
        <v>-78.804855562853376</v>
      </c>
      <c r="EA63">
        <f t="shared" si="113"/>
        <v>-78.979713664754954</v>
      </c>
      <c r="EB63">
        <f t="shared" si="113"/>
        <v>-79.154853908163233</v>
      </c>
      <c r="EC63">
        <f t="shared" si="113"/>
        <v>-79.33027674919191</v>
      </c>
      <c r="ED63">
        <f t="shared" si="113"/>
        <v>-79.505982644692168</v>
      </c>
      <c r="EE63">
        <f t="shared" si="113"/>
        <v>-79.681972052253613</v>
      </c>
      <c r="EF63">
        <f t="shared" si="113"/>
        <v>-79.858245430205315</v>
      </c>
      <c r="EG63">
        <f t="shared" si="113"/>
        <v>-80.034803237618434</v>
      </c>
      <c r="EI63">
        <f t="shared" si="24"/>
        <v>0.6</v>
      </c>
      <c r="EJ63">
        <f t="shared" si="103"/>
        <v>63.715534266500278</v>
      </c>
      <c r="EK63">
        <f t="shared" si="103"/>
        <v>64.197888129080027</v>
      </c>
      <c r="EL63">
        <f t="shared" si="103"/>
        <v>64.680484778797236</v>
      </c>
      <c r="EM63">
        <f t="shared" si="103"/>
        <v>65.163324608145487</v>
      </c>
      <c r="EN63">
        <f t="shared" si="103"/>
        <v>65.646408010251591</v>
      </c>
      <c r="EO63">
        <f t="shared" si="103"/>
        <v>66.129735378879232</v>
      </c>
      <c r="EP63">
        <f t="shared" si="103"/>
        <v>66.613307108427975</v>
      </c>
      <c r="EQ63">
        <f t="shared" si="103"/>
        <v>67.097123593933972</v>
      </c>
      <c r="ER63">
        <f t="shared" si="103"/>
        <v>67.581185231073974</v>
      </c>
      <c r="ES63">
        <f t="shared" si="103"/>
        <v>68.065492416163124</v>
      </c>
      <c r="ET63">
        <f t="shared" si="103"/>
        <v>68.550045546157179</v>
      </c>
      <c r="EU63">
        <f t="shared" si="103"/>
        <v>69.034845018654664</v>
      </c>
      <c r="EV63">
        <f t="shared" si="103"/>
        <v>69.5198912318955</v>
      </c>
      <c r="EW63">
        <f t="shared" si="103"/>
        <v>70.00518458476482</v>
      </c>
      <c r="EX63">
        <f t="shared" si="103"/>
        <v>70.490725476791511</v>
      </c>
      <c r="EY63">
        <f t="shared" si="103"/>
        <v>70.976514308150669</v>
      </c>
      <c r="EZ63">
        <f t="shared" si="92"/>
        <v>71.462551479664427</v>
      </c>
      <c r="FA63">
        <f t="shared" si="92"/>
        <v>71.948837392802773</v>
      </c>
      <c r="FB63">
        <f t="shared" si="92"/>
        <v>72.435372449684465</v>
      </c>
      <c r="FC63">
        <f t="shared" si="92"/>
        <v>72.92215705307926</v>
      </c>
      <c r="FD63">
        <f t="shared" si="92"/>
        <v>73.409191606406807</v>
      </c>
      <c r="FE63">
        <f t="shared" si="92"/>
        <v>73.896476513740154</v>
      </c>
      <c r="FF63">
        <f t="shared" si="92"/>
        <v>74.384012179804657</v>
      </c>
      <c r="FG63">
        <f t="shared" si="92"/>
        <v>74.871799009979881</v>
      </c>
      <c r="FH63">
        <f t="shared" si="92"/>
        <v>75.359837410302191</v>
      </c>
      <c r="FI63">
        <f t="shared" si="92"/>
        <v>75.84812778746182</v>
      </c>
      <c r="FJ63">
        <f t="shared" si="92"/>
        <v>76.33667054880901</v>
      </c>
      <c r="FK63">
        <f t="shared" si="92"/>
        <v>76.825466102351101</v>
      </c>
      <c r="FL63">
        <f t="shared" si="92"/>
        <v>77.314514856754997</v>
      </c>
      <c r="FM63">
        <f t="shared" si="89"/>
        <v>77.803817221349277</v>
      </c>
      <c r="FN63">
        <f t="shared" si="89"/>
        <v>78.293373606123311</v>
      </c>
      <c r="FO63">
        <f t="shared" si="89"/>
        <v>78.783184421729146</v>
      </c>
      <c r="FP63">
        <f t="shared" si="86"/>
        <v>79.27325007948383</v>
      </c>
      <c r="FQ63">
        <f t="shared" si="86"/>
        <v>79.763570991368184</v>
      </c>
      <c r="FR63">
        <f t="shared" si="86"/>
        <v>80.254147570029559</v>
      </c>
      <c r="FS63">
        <f t="shared" si="86"/>
        <v>80.744980228782296</v>
      </c>
      <c r="FT63">
        <f t="shared" si="86"/>
        <v>81.236069381608559</v>
      </c>
      <c r="FU63">
        <f t="shared" si="86"/>
        <v>81.727415443160794</v>
      </c>
      <c r="FV63">
        <f t="shared" si="86"/>
        <v>82.219018828760454</v>
      </c>
      <c r="FW63">
        <f t="shared" si="86"/>
        <v>82.710879954401719</v>
      </c>
      <c r="FX63">
        <f t="shared" si="86"/>
        <v>83.202999236750273</v>
      </c>
      <c r="FY63">
        <f t="shared" si="86"/>
        <v>83.69537709314541</v>
      </c>
      <c r="FZ63">
        <f t="shared" si="86"/>
        <v>84.188013941602378</v>
      </c>
      <c r="GA63">
        <f t="shared" si="86"/>
        <v>84.680910200810317</v>
      </c>
      <c r="GB63">
        <f t="shared" si="86"/>
        <v>85.174066290136039</v>
      </c>
      <c r="GC63">
        <f t="shared" si="86"/>
        <v>85.667482629625169</v>
      </c>
      <c r="GD63">
        <f t="shared" si="86"/>
        <v>86.161159640000875</v>
      </c>
      <c r="GE63">
        <f t="shared" si="90"/>
        <v>86.655097742667948</v>
      </c>
      <c r="GF63">
        <f t="shared" si="90"/>
        <v>87.149297359711355</v>
      </c>
      <c r="GG63">
        <f t="shared" si="90"/>
        <v>87.643758913898381</v>
      </c>
      <c r="GH63">
        <f t="shared" si="90"/>
        <v>88.138482828680921</v>
      </c>
      <c r="GI63">
        <f t="shared" si="90"/>
        <v>88.633469528194553</v>
      </c>
      <c r="GJ63">
        <f t="shared" si="90"/>
        <v>89.128719437259605</v>
      </c>
      <c r="GK63">
        <f t="shared" si="90"/>
        <v>89.624232981385262</v>
      </c>
      <c r="GL63">
        <f t="shared" si="90"/>
        <v>90.120010586766767</v>
      </c>
      <c r="GM63">
        <f t="shared" si="90"/>
        <v>90.616052680289826</v>
      </c>
      <c r="GN63">
        <f t="shared" si="90"/>
        <v>91.112359689529171</v>
      </c>
      <c r="GO63">
        <f t="shared" si="90"/>
        <v>91.608932042750752</v>
      </c>
      <c r="GP63">
        <f t="shared" si="90"/>
        <v>92.105770168913963</v>
      </c>
      <c r="GQ63">
        <f t="shared" si="90"/>
        <v>92.602874497670172</v>
      </c>
      <c r="GR63">
        <f t="shared" si="90"/>
        <v>93.100245459367216</v>
      </c>
      <c r="GS63">
        <f t="shared" si="90"/>
        <v>93.597883485046367</v>
      </c>
      <c r="GT63">
        <f t="shared" si="90"/>
        <v>94.09578900644685</v>
      </c>
      <c r="GU63">
        <f t="shared" si="75"/>
        <v>94.593962456006622</v>
      </c>
      <c r="GV63">
        <f t="shared" si="75"/>
        <v>95.09240426686155</v>
      </c>
      <c r="GW63">
        <f t="shared" si="75"/>
        <v>95.591114872847768</v>
      </c>
      <c r="GX63">
        <f t="shared" si="75"/>
        <v>96.090094708503813</v>
      </c>
      <c r="GY63">
        <f t="shared" si="75"/>
        <v>96.58934420906931</v>
      </c>
      <c r="GZ63">
        <f t="shared" si="75"/>
        <v>97.088863810488874</v>
      </c>
      <c r="HA63">
        <f t="shared" si="75"/>
        <v>97.588653949411224</v>
      </c>
      <c r="HB63">
        <f t="shared" si="75"/>
        <v>98.088715063189781</v>
      </c>
      <c r="HC63">
        <f t="shared" si="75"/>
        <v>98.589047589887286</v>
      </c>
      <c r="HD63">
        <f t="shared" si="75"/>
        <v>99.089651968272776</v>
      </c>
      <c r="HE63">
        <f t="shared" si="75"/>
        <v>99.590528637826097</v>
      </c>
      <c r="HF63">
        <f t="shared" si="75"/>
        <v>100.0916780387364</v>
      </c>
      <c r="HG63">
        <f t="shared" si="70"/>
        <v>100.59310061190459</v>
      </c>
      <c r="HH63">
        <f t="shared" si="70"/>
        <v>101.09479679894528</v>
      </c>
      <c r="HI63">
        <f t="shared" si="70"/>
        <v>101.59676704218599</v>
      </c>
      <c r="HJ63">
        <f t="shared" si="70"/>
        <v>102.0990117846697</v>
      </c>
      <c r="HK63">
        <f t="shared" si="70"/>
        <v>102.60153147015556</v>
      </c>
      <c r="HL63">
        <f t="shared" si="91"/>
        <v>103.10432654311974</v>
      </c>
      <c r="HM63">
        <f t="shared" si="91"/>
        <v>103.60739744875812</v>
      </c>
      <c r="HN63">
        <f t="shared" si="91"/>
        <v>104.1107446329851</v>
      </c>
      <c r="HO63">
        <f t="shared" si="91"/>
        <v>104.61436854243607</v>
      </c>
      <c r="HP63">
        <f t="shared" si="91"/>
        <v>105.11826962446946</v>
      </c>
      <c r="HQ63">
        <f t="shared" si="91"/>
        <v>105.62244832716577</v>
      </c>
      <c r="HR63">
        <f t="shared" si="91"/>
        <v>106.12690509933003</v>
      </c>
      <c r="HS63">
        <f t="shared" si="91"/>
        <v>106.63164039049416</v>
      </c>
      <c r="HT63">
        <f t="shared" si="91"/>
        <v>107.13665465091421</v>
      </c>
      <c r="HU63">
        <f t="shared" si="91"/>
        <v>107.6419483315768</v>
      </c>
      <c r="HV63">
        <f t="shared" si="91"/>
        <v>108.14752188419607</v>
      </c>
      <c r="HW63">
        <f t="shared" si="91"/>
        <v>108.65337576121641</v>
      </c>
      <c r="HX63">
        <f t="shared" si="91"/>
        <v>109.15951041581479</v>
      </c>
      <c r="HY63">
        <f t="shared" si="91"/>
        <v>109.66592630189928</v>
      </c>
      <c r="HZ63">
        <f t="shared" si="91"/>
        <v>110.17262387411317</v>
      </c>
      <c r="IA63">
        <f t="shared" si="91"/>
        <v>110.67960358783377</v>
      </c>
      <c r="IB63">
        <f t="shared" si="71"/>
        <v>111.18686589917476</v>
      </c>
      <c r="IC63">
        <f t="shared" si="71"/>
        <v>111.69441126498734</v>
      </c>
      <c r="ID63">
        <f t="shared" si="71"/>
        <v>112.20224014286111</v>
      </c>
      <c r="IE63">
        <f t="shared" si="71"/>
        <v>112.71035299112513</v>
      </c>
      <c r="IF63">
        <f t="shared" si="71"/>
        <v>113.21875026885058</v>
      </c>
      <c r="IG63">
        <f t="shared" si="26"/>
        <v>63.715534266500278</v>
      </c>
      <c r="IH63">
        <f t="shared" si="29"/>
        <v>1</v>
      </c>
      <c r="II63">
        <v>61</v>
      </c>
      <c r="IJ63">
        <f t="shared" si="27"/>
        <v>0.6</v>
      </c>
      <c r="IK63" cm="1">
        <f t="array" ref="IK63">INDEX($AK$3:$EG$102,II63,IH63)</f>
        <v>-63.715534266500278</v>
      </c>
      <c r="IL63">
        <f t="shared" si="28"/>
        <v>-38.229320559900167</v>
      </c>
    </row>
    <row r="64" spans="9:246" x14ac:dyDescent="0.25">
      <c r="I64">
        <v>590</v>
      </c>
      <c r="J64">
        <f>'Emission events'!AG64</f>
        <v>7.860100413875721E+17</v>
      </c>
      <c r="K64">
        <f>'Emission events'!CI64</f>
        <v>2.5304507431031389E+17</v>
      </c>
      <c r="L64">
        <f>'Emission events'!EK64</f>
        <v>8.1207527533319424E+16</v>
      </c>
      <c r="M64">
        <f>'Emission events'!GM64</f>
        <v>2.6004241711428096E+16</v>
      </c>
      <c r="N64">
        <f>'Emission events'!IO64</f>
        <v>8313482449531880</v>
      </c>
      <c r="O64">
        <f t="shared" si="3"/>
        <v>1.1545803673921654E+18</v>
      </c>
      <c r="R64">
        <v>590</v>
      </c>
      <c r="S64">
        <f>'Emission events'!AL64</f>
        <v>9.206470496420809E+17</v>
      </c>
      <c r="T64">
        <f>'Emission events'!CN64</f>
        <v>2.3687998097885648E+17</v>
      </c>
      <c r="U64">
        <f>'Emission events'!EP64</f>
        <v>6.1345689187981768E+16</v>
      </c>
      <c r="V64">
        <f>'Emission events'!GR64</f>
        <v>1.6009443492421952E+16</v>
      </c>
      <c r="W64">
        <f>'Emission events'!IT64</f>
        <v>4215606835046006.5</v>
      </c>
      <c r="X64">
        <f t="shared" si="4"/>
        <v>1.2390977701363871E+18</v>
      </c>
      <c r="AA64">
        <v>590</v>
      </c>
      <c r="AB64" s="7">
        <f>'Emission events'!AQ64</f>
        <v>1.0097499692501668E+18</v>
      </c>
      <c r="AC64" s="7">
        <f>'Emission events'!CS64</f>
        <v>2.5681942744038413E+17</v>
      </c>
      <c r="AD64" s="7">
        <f>'Emission events'!EU64</f>
        <v>7.5699132050581968E+16</v>
      </c>
      <c r="AE64" s="7">
        <f>'Emission events'!GW64</f>
        <v>2.3413922819373564E+16</v>
      </c>
      <c r="AF64" s="7">
        <f>'Emission events'!IY64</f>
        <v>7349502671908199</v>
      </c>
      <c r="AG64">
        <f t="shared" si="5"/>
        <v>1.3730319542324145E+18</v>
      </c>
      <c r="AH64" s="7">
        <f t="shared" si="6"/>
        <v>3.7667100917609672E+18</v>
      </c>
      <c r="AJ64" s="1">
        <v>0.61</v>
      </c>
      <c r="AK64">
        <f t="shared" si="104"/>
        <v>-99.396230403606069</v>
      </c>
      <c r="AL64">
        <f t="shared" si="104"/>
        <v>-99.604318915626877</v>
      </c>
      <c r="AM64">
        <f t="shared" si="104"/>
        <v>-99.81274328988296</v>
      </c>
      <c r="AN64">
        <f t="shared" si="104"/>
        <v>-100.02150406933373</v>
      </c>
      <c r="AO64">
        <f t="shared" si="104"/>
        <v>-100.23060179781589</v>
      </c>
      <c r="AP64">
        <f t="shared" si="104"/>
        <v>-100.44003702004672</v>
      </c>
      <c r="AQ64">
        <f t="shared" si="104"/>
        <v>-100.64981028162266</v>
      </c>
      <c r="AR64">
        <f t="shared" si="104"/>
        <v>-100.85992212902227</v>
      </c>
      <c r="AS64">
        <f t="shared" si="104"/>
        <v>-101.07037310960879</v>
      </c>
      <c r="AT64">
        <f t="shared" si="104"/>
        <v>-101.28116377162914</v>
      </c>
      <c r="AU64">
        <f t="shared" si="105"/>
        <v>-101.49229466421637</v>
      </c>
      <c r="AV64">
        <f t="shared" si="105"/>
        <v>-101.70376633739319</v>
      </c>
      <c r="AW64">
        <f t="shared" si="105"/>
        <v>-101.91557934206827</v>
      </c>
      <c r="AX64">
        <f t="shared" si="105"/>
        <v>-102.12773423004407</v>
      </c>
      <c r="AY64">
        <f t="shared" si="105"/>
        <v>-102.34023155401327</v>
      </c>
      <c r="AZ64">
        <f t="shared" si="105"/>
        <v>-102.55307186756205</v>
      </c>
      <c r="BA64">
        <f t="shared" si="105"/>
        <v>-102.76625572517295</v>
      </c>
      <c r="BB64">
        <f t="shared" si="105"/>
        <v>-102.97978368222343</v>
      </c>
      <c r="BC64">
        <f t="shared" si="105"/>
        <v>-103.19365629498883</v>
      </c>
      <c r="BD64">
        <f t="shared" si="105"/>
        <v>-103.4078741206451</v>
      </c>
      <c r="BE64">
        <f t="shared" si="106"/>
        <v>-103.62243771726766</v>
      </c>
      <c r="BF64">
        <f t="shared" si="106"/>
        <v>-103.83734764383448</v>
      </c>
      <c r="BG64">
        <f t="shared" si="106"/>
        <v>-104.0526044602272</v>
      </c>
      <c r="BH64">
        <f t="shared" si="106"/>
        <v>-104.26820872723211</v>
      </c>
      <c r="BI64">
        <f t="shared" si="106"/>
        <v>-104.48416100654352</v>
      </c>
      <c r="BJ64">
        <f t="shared" si="106"/>
        <v>-104.70046186076186</v>
      </c>
      <c r="BK64">
        <f t="shared" si="106"/>
        <v>-104.91711185339895</v>
      </c>
      <c r="BL64">
        <f t="shared" si="106"/>
        <v>-105.13411154887619</v>
      </c>
      <c r="BM64">
        <f t="shared" si="106"/>
        <v>-105.35146151252745</v>
      </c>
      <c r="BN64">
        <f t="shared" si="106"/>
        <v>-105.56916231060239</v>
      </c>
      <c r="BO64">
        <f t="shared" si="107"/>
        <v>-105.78721451026323</v>
      </c>
      <c r="BP64">
        <f t="shared" si="107"/>
        <v>-106.0056186795905</v>
      </c>
      <c r="BQ64">
        <f t="shared" si="107"/>
        <v>-106.22437538758409</v>
      </c>
      <c r="BR64">
        <f t="shared" si="107"/>
        <v>-106.44348520416175</v>
      </c>
      <c r="BS64">
        <f t="shared" si="107"/>
        <v>-106.66294870016461</v>
      </c>
      <c r="BT64">
        <f t="shared" si="107"/>
        <v>-106.88276644735501</v>
      </c>
      <c r="BU64">
        <f t="shared" si="107"/>
        <v>-107.1029390184198</v>
      </c>
      <c r="BV64">
        <f t="shared" si="107"/>
        <v>-107.32346698697295</v>
      </c>
      <c r="BW64">
        <f t="shared" si="107"/>
        <v>-107.54435092755438</v>
      </c>
      <c r="BX64">
        <f t="shared" si="107"/>
        <v>-107.76559141563322</v>
      </c>
      <c r="BY64">
        <f t="shared" si="108"/>
        <v>-107.98718902760901</v>
      </c>
      <c r="BZ64">
        <f t="shared" si="108"/>
        <v>-108.2091443408125</v>
      </c>
      <c r="CA64">
        <f t="shared" si="108"/>
        <v>-108.43145793350934</v>
      </c>
      <c r="CB64">
        <f t="shared" si="108"/>
        <v>-108.65413038489848</v>
      </c>
      <c r="CC64">
        <f t="shared" si="108"/>
        <v>-108.87716227511521</v>
      </c>
      <c r="CD64">
        <f t="shared" si="108"/>
        <v>-109.1005541852342</v>
      </c>
      <c r="CE64">
        <f t="shared" si="108"/>
        <v>-109.32430669726746</v>
      </c>
      <c r="CF64">
        <f t="shared" si="108"/>
        <v>-109.54842039417039</v>
      </c>
      <c r="CG64">
        <f t="shared" si="108"/>
        <v>-109.77289585983783</v>
      </c>
      <c r="CH64">
        <f t="shared" si="108"/>
        <v>-109.99773367911006</v>
      </c>
      <c r="CI64">
        <f t="shared" si="109"/>
        <v>-110.22293443777373</v>
      </c>
      <c r="CJ64">
        <f t="shared" si="109"/>
        <v>-110.44849872256114</v>
      </c>
      <c r="CK64">
        <f t="shared" si="109"/>
        <v>-110.67442712115292</v>
      </c>
      <c r="CL64">
        <f t="shared" si="109"/>
        <v>-110.90072022218145</v>
      </c>
      <c r="CM64">
        <f t="shared" si="109"/>
        <v>-111.12737861522852</v>
      </c>
      <c r="CN64">
        <f t="shared" si="109"/>
        <v>-111.35440289083118</v>
      </c>
      <c r="CO64">
        <f t="shared" si="109"/>
        <v>-111.58179364048004</v>
      </c>
      <c r="CP64">
        <f t="shared" si="109"/>
        <v>-111.80955145662054</v>
      </c>
      <c r="CQ64">
        <f t="shared" si="109"/>
        <v>-112.03767693265881</v>
      </c>
      <c r="CR64">
        <f t="shared" si="109"/>
        <v>-112.26617066295775</v>
      </c>
      <c r="CS64">
        <f t="shared" si="110"/>
        <v>-112.49503324284322</v>
      </c>
      <c r="CT64">
        <f t="shared" si="110"/>
        <v>-112.72426526860187</v>
      </c>
      <c r="CU64">
        <f t="shared" si="110"/>
        <v>-112.95386733748437</v>
      </c>
      <c r="CV64">
        <f t="shared" si="110"/>
        <v>-113.18384004770847</v>
      </c>
      <c r="CW64">
        <f t="shared" si="110"/>
        <v>-113.41418399845747</v>
      </c>
      <c r="CX64">
        <f t="shared" si="110"/>
        <v>-113.64489978988371</v>
      </c>
      <c r="CY64">
        <f t="shared" si="110"/>
        <v>-113.87598802310991</v>
      </c>
      <c r="CZ64">
        <f t="shared" si="110"/>
        <v>-114.10744930022996</v>
      </c>
      <c r="DA64">
        <f t="shared" si="110"/>
        <v>-114.33928422431271</v>
      </c>
      <c r="DB64">
        <f t="shared" si="110"/>
        <v>-114.57149339940031</v>
      </c>
      <c r="DC64">
        <f t="shared" si="111"/>
        <v>-114.80407743051148</v>
      </c>
      <c r="DD64">
        <f t="shared" si="111"/>
        <v>-115.03703692364455</v>
      </c>
      <c r="DE64">
        <f t="shared" si="111"/>
        <v>-115.27037248577544</v>
      </c>
      <c r="DF64">
        <f t="shared" si="111"/>
        <v>-115.50408472486339</v>
      </c>
      <c r="DG64">
        <f t="shared" si="111"/>
        <v>-115.73817424984946</v>
      </c>
      <c r="DH64">
        <f t="shared" si="111"/>
        <v>-115.97264167065758</v>
      </c>
      <c r="DI64">
        <f t="shared" si="111"/>
        <v>-116.2074875982007</v>
      </c>
      <c r="DJ64">
        <f t="shared" si="111"/>
        <v>-116.44271264437748</v>
      </c>
      <c r="DK64">
        <f t="shared" si="111"/>
        <v>-116.67831742207565</v>
      </c>
      <c r="DL64">
        <f t="shared" si="111"/>
        <v>-116.91430254517535</v>
      </c>
      <c r="DM64">
        <f t="shared" si="112"/>
        <v>-117.150668628547</v>
      </c>
      <c r="DN64">
        <f t="shared" si="112"/>
        <v>-117.38741628805718</v>
      </c>
      <c r="DO64">
        <f t="shared" si="112"/>
        <v>-117.62454614056651</v>
      </c>
      <c r="DP64">
        <f t="shared" si="112"/>
        <v>-117.86205880393331</v>
      </c>
      <c r="DQ64">
        <f t="shared" si="112"/>
        <v>-118.09995489701483</v>
      </c>
      <c r="DR64">
        <f t="shared" si="112"/>
        <v>-118.33823503966859</v>
      </c>
      <c r="DS64">
        <f t="shared" si="112"/>
        <v>-118.57689985275391</v>
      </c>
      <c r="DT64">
        <f t="shared" si="112"/>
        <v>-118.81594995813518</v>
      </c>
      <c r="DU64">
        <f t="shared" si="112"/>
        <v>-119.05538597868004</v>
      </c>
      <c r="DV64">
        <f t="shared" si="112"/>
        <v>-119.29520853826524</v>
      </c>
      <c r="DW64">
        <f t="shared" si="113"/>
        <v>-119.53541826177442</v>
      </c>
      <c r="DX64">
        <f t="shared" si="113"/>
        <v>-119.77601577510154</v>
      </c>
      <c r="DY64">
        <f t="shared" si="113"/>
        <v>-120.01700170515439</v>
      </c>
      <c r="DZ64">
        <f t="shared" si="113"/>
        <v>-120.25837667985051</v>
      </c>
      <c r="EA64">
        <f t="shared" si="113"/>
        <v>-120.50014132812639</v>
      </c>
      <c r="EB64">
        <f t="shared" si="113"/>
        <v>-120.74229627993304</v>
      </c>
      <c r="EC64">
        <f t="shared" si="113"/>
        <v>-120.98484216623982</v>
      </c>
      <c r="ED64">
        <f t="shared" si="113"/>
        <v>-121.22777961903783</v>
      </c>
      <c r="EE64">
        <f t="shared" si="113"/>
        <v>-121.47110927133816</v>
      </c>
      <c r="EF64">
        <f t="shared" si="113"/>
        <v>-121.71483175717532</v>
      </c>
      <c r="EG64">
        <f t="shared" si="113"/>
        <v>-121.95894771161031</v>
      </c>
      <c r="EI64">
        <f t="shared" si="24"/>
        <v>0.61</v>
      </c>
      <c r="EJ64">
        <f t="shared" si="103"/>
        <v>99.396230403606069</v>
      </c>
      <c r="EK64">
        <f t="shared" si="103"/>
        <v>99.936158385939194</v>
      </c>
      <c r="EL64">
        <f t="shared" si="103"/>
        <v>100.47642223050761</v>
      </c>
      <c r="EM64">
        <f t="shared" si="103"/>
        <v>101.0170224802707</v>
      </c>
      <c r="EN64">
        <f t="shared" si="103"/>
        <v>101.55795967906518</v>
      </c>
      <c r="EO64">
        <f t="shared" si="103"/>
        <v>102.09923437160832</v>
      </c>
      <c r="EP64">
        <f t="shared" si="103"/>
        <v>102.6408471034966</v>
      </c>
      <c r="EQ64">
        <f t="shared" si="103"/>
        <v>103.18279842120852</v>
      </c>
      <c r="ER64">
        <f t="shared" si="103"/>
        <v>103.72508887210736</v>
      </c>
      <c r="ES64">
        <f t="shared" si="103"/>
        <v>104.26771900444002</v>
      </c>
      <c r="ET64">
        <f t="shared" si="103"/>
        <v>104.81068936733959</v>
      </c>
      <c r="EU64">
        <f t="shared" si="103"/>
        <v>105.35400051082873</v>
      </c>
      <c r="EV64">
        <f t="shared" si="103"/>
        <v>105.89765298581612</v>
      </c>
      <c r="EW64">
        <f t="shared" si="103"/>
        <v>106.44164734410425</v>
      </c>
      <c r="EX64">
        <f t="shared" si="103"/>
        <v>106.98598413838577</v>
      </c>
      <c r="EY64">
        <f t="shared" si="103"/>
        <v>107.53066392224687</v>
      </c>
      <c r="EZ64">
        <f t="shared" si="92"/>
        <v>108.07568725017009</v>
      </c>
      <c r="FA64">
        <f t="shared" si="92"/>
        <v>108.6210546775329</v>
      </c>
      <c r="FB64">
        <f t="shared" si="92"/>
        <v>109.16676676061061</v>
      </c>
      <c r="FC64">
        <f t="shared" si="92"/>
        <v>109.71282405657921</v>
      </c>
      <c r="FD64">
        <f t="shared" si="92"/>
        <v>110.25922712351408</v>
      </c>
      <c r="FE64">
        <f t="shared" si="92"/>
        <v>110.80597652039323</v>
      </c>
      <c r="FF64">
        <f t="shared" si="92"/>
        <v>111.35307280709827</v>
      </c>
      <c r="FG64">
        <f t="shared" si="92"/>
        <v>111.9005165444155</v>
      </c>
      <c r="FH64">
        <f t="shared" si="92"/>
        <v>112.44830829403924</v>
      </c>
      <c r="FI64">
        <f t="shared" si="92"/>
        <v>112.9964486185699</v>
      </c>
      <c r="FJ64">
        <f t="shared" si="92"/>
        <v>113.54493808151931</v>
      </c>
      <c r="FK64">
        <f t="shared" si="92"/>
        <v>114.09377724730888</v>
      </c>
      <c r="FL64">
        <f t="shared" si="92"/>
        <v>114.64296668127245</v>
      </c>
      <c r="FM64">
        <f t="shared" si="89"/>
        <v>115.19250694965972</v>
      </c>
      <c r="FN64">
        <f t="shared" si="89"/>
        <v>115.74239861963287</v>
      </c>
      <c r="FO64">
        <f t="shared" si="89"/>
        <v>116.29264225927247</v>
      </c>
      <c r="FP64">
        <f t="shared" si="86"/>
        <v>116.84323843757838</v>
      </c>
      <c r="FQ64">
        <f t="shared" si="86"/>
        <v>117.39418772446835</v>
      </c>
      <c r="FR64">
        <f t="shared" si="86"/>
        <v>117.94549069078353</v>
      </c>
      <c r="FS64">
        <f t="shared" si="86"/>
        <v>118.49714790828627</v>
      </c>
      <c r="FT64">
        <f t="shared" si="86"/>
        <v>119.04915994966338</v>
      </c>
      <c r="FU64">
        <f t="shared" si="86"/>
        <v>119.60152738852884</v>
      </c>
      <c r="FV64">
        <f t="shared" si="86"/>
        <v>120.15425079942258</v>
      </c>
      <c r="FW64">
        <f t="shared" si="86"/>
        <v>120.70733075781376</v>
      </c>
      <c r="FX64">
        <f t="shared" si="86"/>
        <v>121.26076784010186</v>
      </c>
      <c r="FY64">
        <f t="shared" si="86"/>
        <v>121.81456262361768</v>
      </c>
      <c r="FZ64">
        <f t="shared" si="86"/>
        <v>122.36871568662684</v>
      </c>
      <c r="GA64">
        <f t="shared" si="86"/>
        <v>122.9232276083283</v>
      </c>
      <c r="GB64">
        <f t="shared" si="86"/>
        <v>123.47809896885735</v>
      </c>
      <c r="GC64">
        <f t="shared" si="86"/>
        <v>124.03333034928866</v>
      </c>
      <c r="GD64">
        <f t="shared" si="86"/>
        <v>124.58892233163425</v>
      </c>
      <c r="GE64">
        <f t="shared" si="90"/>
        <v>125.1448754988495</v>
      </c>
      <c r="GF64">
        <f t="shared" si="90"/>
        <v>125.70119043482926</v>
      </c>
      <c r="GG64">
        <f t="shared" si="90"/>
        <v>126.25786772441381</v>
      </c>
      <c r="GH64">
        <f t="shared" si="90"/>
        <v>126.81490795338981</v>
      </c>
      <c r="GI64">
        <f t="shared" si="90"/>
        <v>127.37231170848953</v>
      </c>
      <c r="GJ64">
        <f t="shared" si="90"/>
        <v>127.93007957739363</v>
      </c>
      <c r="GK64">
        <f t="shared" si="90"/>
        <v>128.48821214873448</v>
      </c>
      <c r="GL64">
        <f t="shared" si="90"/>
        <v>129.04671001209388</v>
      </c>
      <c r="GM64">
        <f t="shared" si="90"/>
        <v>129.60557375800886</v>
      </c>
      <c r="GN64">
        <f t="shared" si="90"/>
        <v>130.16480397797005</v>
      </c>
      <c r="GO64">
        <f t="shared" si="90"/>
        <v>130.72440126442285</v>
      </c>
      <c r="GP64">
        <f t="shared" si="90"/>
        <v>131.28436621077344</v>
      </c>
      <c r="GQ64">
        <f t="shared" si="90"/>
        <v>131.84469941138471</v>
      </c>
      <c r="GR64">
        <f t="shared" si="90"/>
        <v>132.4054014615825</v>
      </c>
      <c r="GS64">
        <f t="shared" si="90"/>
        <v>132.96647295765348</v>
      </c>
      <c r="GT64">
        <f t="shared" si="90"/>
        <v>133.5279144968483</v>
      </c>
      <c r="GU64">
        <f t="shared" si="75"/>
        <v>134.08972667738473</v>
      </c>
      <c r="GV64">
        <f t="shared" ref="GV64:HK83" si="114">ABS(CW64-CW$2)</f>
        <v>134.65191009844605</v>
      </c>
      <c r="GW64">
        <f t="shared" si="114"/>
        <v>135.21446536018459</v>
      </c>
      <c r="GX64">
        <f t="shared" si="114"/>
        <v>135.77739306372314</v>
      </c>
      <c r="GY64">
        <f t="shared" si="114"/>
        <v>136.34069381115549</v>
      </c>
      <c r="GZ64">
        <f t="shared" si="114"/>
        <v>136.90436820555055</v>
      </c>
      <c r="HA64">
        <f t="shared" si="114"/>
        <v>137.46841685095049</v>
      </c>
      <c r="HB64">
        <f t="shared" si="114"/>
        <v>138.032840352374</v>
      </c>
      <c r="HC64">
        <f t="shared" si="114"/>
        <v>138.59763931581938</v>
      </c>
      <c r="HD64">
        <f t="shared" si="114"/>
        <v>139.16281434826257</v>
      </c>
      <c r="HE64">
        <f t="shared" si="114"/>
        <v>139.72836605766287</v>
      </c>
      <c r="HF64">
        <f t="shared" si="114"/>
        <v>140.29429505296125</v>
      </c>
      <c r="HG64">
        <f t="shared" si="70"/>
        <v>140.86060194408168</v>
      </c>
      <c r="HH64">
        <f t="shared" si="70"/>
        <v>141.42728734193713</v>
      </c>
      <c r="HI64">
        <f t="shared" si="70"/>
        <v>141.99435185842623</v>
      </c>
      <c r="HJ64">
        <f t="shared" si="70"/>
        <v>142.56179610643673</v>
      </c>
      <c r="HK64">
        <f t="shared" si="70"/>
        <v>143.12962069984874</v>
      </c>
      <c r="HL64">
        <f t="shared" si="91"/>
        <v>143.6978262535327</v>
      </c>
      <c r="HM64">
        <f t="shared" si="91"/>
        <v>144.26641338335523</v>
      </c>
      <c r="HN64">
        <f t="shared" si="91"/>
        <v>144.83538270617686</v>
      </c>
      <c r="HO64">
        <f t="shared" si="91"/>
        <v>145.40473483985599</v>
      </c>
      <c r="HP64">
        <f t="shared" si="91"/>
        <v>145.97447040324982</v>
      </c>
      <c r="HQ64">
        <f t="shared" si="91"/>
        <v>146.54459001621592</v>
      </c>
      <c r="HR64">
        <f t="shared" si="91"/>
        <v>147.11509429961356</v>
      </c>
      <c r="HS64">
        <f t="shared" si="91"/>
        <v>147.68598387530716</v>
      </c>
      <c r="HT64">
        <f t="shared" si="91"/>
        <v>148.25725936616433</v>
      </c>
      <c r="HU64">
        <f t="shared" si="91"/>
        <v>148.82892139606184</v>
      </c>
      <c r="HV64">
        <f t="shared" si="91"/>
        <v>149.40097058988334</v>
      </c>
      <c r="HW64">
        <f t="shared" si="91"/>
        <v>149.97340757352279</v>
      </c>
      <c r="HX64">
        <f t="shared" si="91"/>
        <v>150.54623297388795</v>
      </c>
      <c r="HY64">
        <f t="shared" si="91"/>
        <v>151.11944741889641</v>
      </c>
      <c r="HZ64">
        <f t="shared" si="91"/>
        <v>151.69305153748459</v>
      </c>
      <c r="IA64">
        <f t="shared" si="91"/>
        <v>152.26704595960359</v>
      </c>
      <c r="IB64">
        <f t="shared" si="71"/>
        <v>152.84143131622267</v>
      </c>
      <c r="IC64">
        <f t="shared" si="71"/>
        <v>153.416208239333</v>
      </c>
      <c r="ID64">
        <f t="shared" si="71"/>
        <v>153.99137736194567</v>
      </c>
      <c r="IE64">
        <f t="shared" si="71"/>
        <v>154.56693931809514</v>
      </c>
      <c r="IF64">
        <f t="shared" si="71"/>
        <v>155.14289474284246</v>
      </c>
      <c r="IG64">
        <f t="shared" si="26"/>
        <v>99.396230403606069</v>
      </c>
      <c r="IH64">
        <f t="shared" si="29"/>
        <v>1</v>
      </c>
      <c r="II64">
        <v>62</v>
      </c>
      <c r="IJ64">
        <f t="shared" si="27"/>
        <v>0.61</v>
      </c>
      <c r="IK64" cm="1">
        <f t="array" ref="IK64">INDEX($AK$3:$EG$102,II64,IH64)</f>
        <v>-99.396230403606069</v>
      </c>
      <c r="IL64">
        <f t="shared" si="28"/>
        <v>-60.631700546199703</v>
      </c>
    </row>
    <row r="65" spans="9:246" x14ac:dyDescent="0.25">
      <c r="I65">
        <v>595</v>
      </c>
      <c r="J65">
        <f>'Emission events'!AG65</f>
        <v>6.5108039106217152E+17</v>
      </c>
      <c r="K65">
        <f>'Emission events'!CI65</f>
        <v>2.0960633740438163E+17</v>
      </c>
      <c r="L65">
        <f>'Emission events'!EK65</f>
        <v>6.7267116193894544E+16</v>
      </c>
      <c r="M65">
        <f>'Emission events'!GM65</f>
        <v>2.1540248815222748E+16</v>
      </c>
      <c r="N65">
        <f>'Emission events'!IO65</f>
        <v>6886356559484150</v>
      </c>
      <c r="O65">
        <f t="shared" si="3"/>
        <v>9.5638045003515456E+17</v>
      </c>
      <c r="R65">
        <v>595</v>
      </c>
      <c r="S65">
        <f>'Emission events'!AL65</f>
        <v>9.4978958156618227E+17</v>
      </c>
      <c r="T65">
        <f>'Emission events'!CN65</f>
        <v>2.4437827515200419E+17</v>
      </c>
      <c r="U65">
        <f>'Emission events'!EP65</f>
        <v>6.3287550302142504E+16</v>
      </c>
      <c r="V65">
        <f>'Emission events'!GR65</f>
        <v>1.6516212854520472E+16</v>
      </c>
      <c r="W65">
        <f>'Emission events'!IT65</f>
        <v>4349049349001326.5</v>
      </c>
      <c r="X65">
        <f t="shared" si="4"/>
        <v>1.2783206692238508E+18</v>
      </c>
      <c r="AA65">
        <v>595</v>
      </c>
      <c r="AB65" s="7">
        <f>'Emission events'!AQ65</f>
        <v>8.2668603792289037E+17</v>
      </c>
      <c r="AC65" s="7">
        <f>'Emission events'!CS65</f>
        <v>2.1025901599182576E+17</v>
      </c>
      <c r="AD65" s="7">
        <f>'Emission events'!EU65</f>
        <v>6.1975159648252664E+16</v>
      </c>
      <c r="AE65" s="7">
        <f>'Emission events'!GW65</f>
        <v>1.9169065290642088E+16</v>
      </c>
      <c r="AF65" s="7">
        <f>'Emission events'!IY65</f>
        <v>6017065045374828</v>
      </c>
      <c r="AG65">
        <f t="shared" si="5"/>
        <v>1.1241063438989857E+18</v>
      </c>
      <c r="AH65" s="7">
        <f t="shared" si="6"/>
        <v>3.3588074631579909E+18</v>
      </c>
      <c r="AJ65" s="1">
        <v>0.62</v>
      </c>
      <c r="AK65">
        <f t="shared" si="104"/>
        <v>-148.72995320354559</v>
      </c>
      <c r="AL65">
        <f t="shared" si="104"/>
        <v>-149.01768750212551</v>
      </c>
      <c r="AM65">
        <f t="shared" si="104"/>
        <v>-149.30588641939153</v>
      </c>
      <c r="AN65">
        <f t="shared" si="104"/>
        <v>-149.59455070645353</v>
      </c>
      <c r="AO65">
        <f t="shared" si="104"/>
        <v>-149.88368111563349</v>
      </c>
      <c r="AP65">
        <f t="shared" si="104"/>
        <v>-150.17327840047187</v>
      </c>
      <c r="AQ65">
        <f t="shared" si="104"/>
        <v>-150.46334331572561</v>
      </c>
      <c r="AR65">
        <f t="shared" si="104"/>
        <v>-150.75387661737227</v>
      </c>
      <c r="AS65">
        <f t="shared" si="104"/>
        <v>-151.04487906261159</v>
      </c>
      <c r="AT65">
        <f t="shared" si="104"/>
        <v>-151.33635140986749</v>
      </c>
      <c r="AU65">
        <f t="shared" si="105"/>
        <v>-151.62829441878924</v>
      </c>
      <c r="AV65">
        <f t="shared" si="105"/>
        <v>-151.92070885025603</v>
      </c>
      <c r="AW65">
        <f t="shared" si="105"/>
        <v>-152.21359546637473</v>
      </c>
      <c r="AX65">
        <f t="shared" si="105"/>
        <v>-152.50695503048655</v>
      </c>
      <c r="AY65">
        <f t="shared" si="105"/>
        <v>-152.80078830716513</v>
      </c>
      <c r="AZ65">
        <f t="shared" si="105"/>
        <v>-153.09509606221982</v>
      </c>
      <c r="BA65">
        <f t="shared" si="105"/>
        <v>-153.38987906270069</v>
      </c>
      <c r="BB65">
        <f t="shared" si="105"/>
        <v>-153.68513807689399</v>
      </c>
      <c r="BC65">
        <f t="shared" si="105"/>
        <v>-153.98087387432986</v>
      </c>
      <c r="BD65">
        <f t="shared" si="105"/>
        <v>-154.27708722578387</v>
      </c>
      <c r="BE65">
        <f t="shared" si="106"/>
        <v>-154.57377890327493</v>
      </c>
      <c r="BF65">
        <f t="shared" si="106"/>
        <v>-154.8709496800727</v>
      </c>
      <c r="BG65">
        <f t="shared" si="106"/>
        <v>-155.16860033069486</v>
      </c>
      <c r="BH65">
        <f t="shared" si="106"/>
        <v>-155.46673163091134</v>
      </c>
      <c r="BI65">
        <f t="shared" si="106"/>
        <v>-155.76534435774795</v>
      </c>
      <c r="BJ65">
        <f t="shared" si="106"/>
        <v>-156.06443928948482</v>
      </c>
      <c r="BK65">
        <f t="shared" si="106"/>
        <v>-156.36401720566093</v>
      </c>
      <c r="BL65">
        <f t="shared" si="106"/>
        <v>-156.66407888707542</v>
      </c>
      <c r="BM65">
        <f t="shared" si="106"/>
        <v>-156.964625115789</v>
      </c>
      <c r="BN65">
        <f t="shared" si="106"/>
        <v>-157.2656566751287</v>
      </c>
      <c r="BO65">
        <f t="shared" si="107"/>
        <v>-157.56717434968587</v>
      </c>
      <c r="BP65">
        <f t="shared" si="107"/>
        <v>-157.86917892532031</v>
      </c>
      <c r="BQ65">
        <f t="shared" si="107"/>
        <v>-158.17167118916413</v>
      </c>
      <c r="BR65">
        <f t="shared" si="107"/>
        <v>-158.47465192961934</v>
      </c>
      <c r="BS65">
        <f t="shared" si="107"/>
        <v>-158.77812193636581</v>
      </c>
      <c r="BT65">
        <f t="shared" si="107"/>
        <v>-159.08208200035602</v>
      </c>
      <c r="BU65">
        <f t="shared" si="107"/>
        <v>-159.38653291382317</v>
      </c>
      <c r="BV65">
        <f t="shared" si="107"/>
        <v>-159.69147547028234</v>
      </c>
      <c r="BW65">
        <f t="shared" si="107"/>
        <v>-159.99691046452898</v>
      </c>
      <c r="BX65">
        <f t="shared" si="107"/>
        <v>-160.30283869264593</v>
      </c>
      <c r="BY65">
        <f t="shared" si="108"/>
        <v>-160.60926095200108</v>
      </c>
      <c r="BZ65">
        <f t="shared" si="108"/>
        <v>-160.91617804125133</v>
      </c>
      <c r="CA65">
        <f t="shared" si="108"/>
        <v>-161.2235907603467</v>
      </c>
      <c r="CB65">
        <f t="shared" si="108"/>
        <v>-161.53149991052899</v>
      </c>
      <c r="CC65">
        <f t="shared" si="108"/>
        <v>-161.83990629433339</v>
      </c>
      <c r="CD65">
        <f t="shared" si="108"/>
        <v>-162.14881071559657</v>
      </c>
      <c r="CE65">
        <f t="shared" si="108"/>
        <v>-162.45821397945113</v>
      </c>
      <c r="CF65">
        <f t="shared" si="108"/>
        <v>-162.76811689233418</v>
      </c>
      <c r="CG65">
        <f t="shared" si="108"/>
        <v>-163.07852026198432</v>
      </c>
      <c r="CH65">
        <f t="shared" si="108"/>
        <v>-163.3894248974461</v>
      </c>
      <c r="CI65">
        <f t="shared" si="109"/>
        <v>-163.70083160907387</v>
      </c>
      <c r="CJ65">
        <f t="shared" si="109"/>
        <v>-164.01274120853006</v>
      </c>
      <c r="CK65">
        <f t="shared" si="109"/>
        <v>-164.32515450878989</v>
      </c>
      <c r="CL65">
        <f t="shared" si="109"/>
        <v>-164.63807232414288</v>
      </c>
      <c r="CM65">
        <f t="shared" si="109"/>
        <v>-164.95149547019429</v>
      </c>
      <c r="CN65">
        <f t="shared" si="109"/>
        <v>-165.26542476386982</v>
      </c>
      <c r="CO65">
        <f t="shared" si="109"/>
        <v>-165.57986102341391</v>
      </c>
      <c r="CP65">
        <f t="shared" si="109"/>
        <v>-165.89480506839371</v>
      </c>
      <c r="CQ65">
        <f t="shared" si="109"/>
        <v>-166.21025771970341</v>
      </c>
      <c r="CR65">
        <f t="shared" si="109"/>
        <v>-166.52621979956137</v>
      </c>
      <c r="CS65">
        <f t="shared" si="110"/>
        <v>-166.84269213151808</v>
      </c>
      <c r="CT65">
        <f t="shared" si="110"/>
        <v>-167.159675540454</v>
      </c>
      <c r="CU65">
        <f t="shared" si="110"/>
        <v>-167.47717085258091</v>
      </c>
      <c r="CV65">
        <f t="shared" si="110"/>
        <v>-167.79517889545059</v>
      </c>
      <c r="CW65">
        <f t="shared" si="110"/>
        <v>-168.11370049794965</v>
      </c>
      <c r="CX65">
        <f t="shared" si="110"/>
        <v>-168.43273649030482</v>
      </c>
      <c r="CY65">
        <f t="shared" si="110"/>
        <v>-168.75228770408711</v>
      </c>
      <c r="CZ65">
        <f t="shared" si="110"/>
        <v>-169.0723549722091</v>
      </c>
      <c r="DA65">
        <f t="shared" si="110"/>
        <v>-169.3929391289324</v>
      </c>
      <c r="DB65">
        <f t="shared" si="110"/>
        <v>-169.71404100986553</v>
      </c>
      <c r="DC65">
        <f t="shared" si="111"/>
        <v>-170.03566145196837</v>
      </c>
      <c r="DD65">
        <f t="shared" si="111"/>
        <v>-170.3578012935539</v>
      </c>
      <c r="DE65">
        <f t="shared" si="111"/>
        <v>-170.68046137428962</v>
      </c>
      <c r="DF65">
        <f t="shared" si="111"/>
        <v>-171.00364253520252</v>
      </c>
      <c r="DG65">
        <f t="shared" si="111"/>
        <v>-171.32734561867716</v>
      </c>
      <c r="DH65">
        <f t="shared" si="111"/>
        <v>-171.65157146845991</v>
      </c>
      <c r="DI65">
        <f t="shared" si="111"/>
        <v>-171.97632092966319</v>
      </c>
      <c r="DJ65">
        <f t="shared" si="111"/>
        <v>-172.30159484876359</v>
      </c>
      <c r="DK65">
        <f t="shared" si="111"/>
        <v>-172.62739407360604</v>
      </c>
      <c r="DL65">
        <f t="shared" si="111"/>
        <v>-172.95371945340912</v>
      </c>
      <c r="DM65">
        <f t="shared" si="112"/>
        <v>-173.28057183875913</v>
      </c>
      <c r="DN65">
        <f t="shared" si="112"/>
        <v>-173.60795208162241</v>
      </c>
      <c r="DO65">
        <f t="shared" si="112"/>
        <v>-173.93586103533988</v>
      </c>
      <c r="DP65">
        <f t="shared" si="112"/>
        <v>-174.26429955463195</v>
      </c>
      <c r="DQ65">
        <f t="shared" si="112"/>
        <v>-174.59326849560281</v>
      </c>
      <c r="DR65">
        <f t="shared" si="112"/>
        <v>-174.92276871573861</v>
      </c>
      <c r="DS65">
        <f t="shared" si="112"/>
        <v>-175.25280107391171</v>
      </c>
      <c r="DT65">
        <f t="shared" si="112"/>
        <v>-175.58336643038504</v>
      </c>
      <c r="DU65">
        <f t="shared" si="112"/>
        <v>-175.91446564681007</v>
      </c>
      <c r="DV65">
        <f t="shared" si="112"/>
        <v>-176.24609958623211</v>
      </c>
      <c r="DW65">
        <f t="shared" si="113"/>
        <v>-176.57826911309141</v>
      </c>
      <c r="DX65">
        <f t="shared" si="113"/>
        <v>-176.9109750932252</v>
      </c>
      <c r="DY65">
        <f t="shared" si="113"/>
        <v>-177.2442183938725</v>
      </c>
      <c r="DZ65">
        <f t="shared" si="113"/>
        <v>-177.57799988367148</v>
      </c>
      <c r="EA65">
        <f t="shared" si="113"/>
        <v>-177.91232043266734</v>
      </c>
      <c r="EB65">
        <f t="shared" si="113"/>
        <v>-178.24718091230977</v>
      </c>
      <c r="EC65">
        <f t="shared" si="113"/>
        <v>-178.58258219545721</v>
      </c>
      <c r="ED65">
        <f t="shared" si="113"/>
        <v>-178.91852515638203</v>
      </c>
      <c r="EE65">
        <f t="shared" si="113"/>
        <v>-179.25501067076567</v>
      </c>
      <c r="EF65">
        <f t="shared" si="113"/>
        <v>-179.59203961570731</v>
      </c>
      <c r="EG65">
        <f t="shared" si="113"/>
        <v>-179.92961286972562</v>
      </c>
      <c r="EI65">
        <f t="shared" si="24"/>
        <v>0.62</v>
      </c>
      <c r="EJ65">
        <f t="shared" si="103"/>
        <v>148.72995320354559</v>
      </c>
      <c r="EK65">
        <f t="shared" si="103"/>
        <v>149.34952697243784</v>
      </c>
      <c r="EL65">
        <f t="shared" si="103"/>
        <v>149.96956536001616</v>
      </c>
      <c r="EM65">
        <f t="shared" si="103"/>
        <v>150.5900691173905</v>
      </c>
      <c r="EN65">
        <f t="shared" si="103"/>
        <v>151.21103899688279</v>
      </c>
      <c r="EO65">
        <f t="shared" si="103"/>
        <v>151.83247575203347</v>
      </c>
      <c r="EP65">
        <f t="shared" si="103"/>
        <v>152.45438013759954</v>
      </c>
      <c r="EQ65">
        <f t="shared" si="103"/>
        <v>153.07675290955851</v>
      </c>
      <c r="ER65">
        <f t="shared" si="103"/>
        <v>153.69959482511015</v>
      </c>
      <c r="ES65">
        <f t="shared" si="103"/>
        <v>154.32290664267839</v>
      </c>
      <c r="ET65">
        <f t="shared" si="103"/>
        <v>154.94668912191244</v>
      </c>
      <c r="EU65">
        <f t="shared" si="103"/>
        <v>155.57094302369157</v>
      </c>
      <c r="EV65">
        <f t="shared" si="103"/>
        <v>156.19566911012259</v>
      </c>
      <c r="EW65">
        <f t="shared" si="103"/>
        <v>156.82086814454672</v>
      </c>
      <c r="EX65">
        <f t="shared" si="103"/>
        <v>157.44654089153764</v>
      </c>
      <c r="EY65">
        <f t="shared" si="103"/>
        <v>158.07268811690466</v>
      </c>
      <c r="EZ65">
        <f t="shared" si="92"/>
        <v>158.69931058769782</v>
      </c>
      <c r="FA65">
        <f t="shared" si="92"/>
        <v>159.32640907220346</v>
      </c>
      <c r="FB65">
        <f t="shared" si="92"/>
        <v>159.95398433995163</v>
      </c>
      <c r="FC65">
        <f t="shared" si="92"/>
        <v>160.58203716171798</v>
      </c>
      <c r="FD65">
        <f t="shared" si="92"/>
        <v>161.21056830952136</v>
      </c>
      <c r="FE65">
        <f t="shared" si="92"/>
        <v>161.83957855663144</v>
      </c>
      <c r="FF65">
        <f t="shared" si="92"/>
        <v>162.46906867756593</v>
      </c>
      <c r="FG65">
        <f t="shared" si="92"/>
        <v>163.09903944809474</v>
      </c>
      <c r="FH65">
        <f t="shared" si="92"/>
        <v>163.72949164524366</v>
      </c>
      <c r="FI65">
        <f t="shared" si="92"/>
        <v>164.36042604729286</v>
      </c>
      <c r="FJ65">
        <f t="shared" si="92"/>
        <v>164.9918434337813</v>
      </c>
      <c r="FK65">
        <f t="shared" si="92"/>
        <v>165.62374458550809</v>
      </c>
      <c r="FL65">
        <f t="shared" si="92"/>
        <v>166.25613028453401</v>
      </c>
      <c r="FM65">
        <f t="shared" si="89"/>
        <v>166.889001314186</v>
      </c>
      <c r="FN65">
        <f t="shared" si="89"/>
        <v>167.52235845905551</v>
      </c>
      <c r="FO65">
        <f t="shared" si="89"/>
        <v>168.15620250500228</v>
      </c>
      <c r="FP65">
        <f t="shared" si="86"/>
        <v>168.7905342391584</v>
      </c>
      <c r="FQ65">
        <f t="shared" si="86"/>
        <v>169.42535444992595</v>
      </c>
      <c r="FR65">
        <f t="shared" si="86"/>
        <v>170.06066392698474</v>
      </c>
      <c r="FS65">
        <f t="shared" si="86"/>
        <v>170.69646346128727</v>
      </c>
      <c r="FT65">
        <f t="shared" si="86"/>
        <v>171.33275384506675</v>
      </c>
      <c r="FU65">
        <f t="shared" si="86"/>
        <v>171.96953587183825</v>
      </c>
      <c r="FV65">
        <f t="shared" si="86"/>
        <v>172.60681033639719</v>
      </c>
      <c r="FW65">
        <f t="shared" si="86"/>
        <v>173.24457803482647</v>
      </c>
      <c r="FX65">
        <f t="shared" si="86"/>
        <v>173.88283976449395</v>
      </c>
      <c r="FY65">
        <f t="shared" si="86"/>
        <v>174.5215963240565</v>
      </c>
      <c r="FZ65">
        <f t="shared" si="86"/>
        <v>175.1608485134642</v>
      </c>
      <c r="GA65">
        <f t="shared" si="86"/>
        <v>175.8005971339588</v>
      </c>
      <c r="GB65">
        <f t="shared" si="86"/>
        <v>176.44084298807553</v>
      </c>
      <c r="GC65">
        <f t="shared" ref="GC65:GR87" si="115">ABS(CD65-CD$2)</f>
        <v>177.08158687965104</v>
      </c>
      <c r="GD65">
        <f t="shared" si="115"/>
        <v>177.72282961381791</v>
      </c>
      <c r="GE65">
        <f t="shared" si="115"/>
        <v>178.36457199701329</v>
      </c>
      <c r="GF65">
        <f t="shared" si="115"/>
        <v>179.00681483697576</v>
      </c>
      <c r="GG65">
        <f t="shared" si="115"/>
        <v>179.64955894274985</v>
      </c>
      <c r="GH65">
        <f t="shared" si="115"/>
        <v>180.29280512468995</v>
      </c>
      <c r="GI65">
        <f t="shared" si="115"/>
        <v>180.93655419445844</v>
      </c>
      <c r="GJ65">
        <f t="shared" si="115"/>
        <v>181.5808069650306</v>
      </c>
      <c r="GK65">
        <f t="shared" si="115"/>
        <v>182.22556425069592</v>
      </c>
      <c r="GL65">
        <f t="shared" si="90"/>
        <v>182.87082686705963</v>
      </c>
      <c r="GM65">
        <f t="shared" si="90"/>
        <v>183.51659563104749</v>
      </c>
      <c r="GN65">
        <f t="shared" si="90"/>
        <v>184.16287136090392</v>
      </c>
      <c r="GO65">
        <f t="shared" si="90"/>
        <v>184.80965487619602</v>
      </c>
      <c r="GP65">
        <f t="shared" si="90"/>
        <v>185.45694699781805</v>
      </c>
      <c r="GQ65">
        <f t="shared" si="90"/>
        <v>186.10474854798835</v>
      </c>
      <c r="GR65">
        <f t="shared" si="90"/>
        <v>186.75306035025736</v>
      </c>
      <c r="GS65">
        <f t="shared" si="90"/>
        <v>187.40188322950561</v>
      </c>
      <c r="GT65">
        <f t="shared" si="90"/>
        <v>188.05121801194485</v>
      </c>
      <c r="GU65">
        <f t="shared" ref="GU65:GW67" si="116">ABS(CV65-CV$2)</f>
        <v>188.70106552512684</v>
      </c>
      <c r="GV65">
        <f t="shared" si="116"/>
        <v>189.35142659793823</v>
      </c>
      <c r="GW65">
        <f t="shared" si="116"/>
        <v>190.0023020606057</v>
      </c>
      <c r="GX65">
        <f t="shared" si="114"/>
        <v>190.65369274470032</v>
      </c>
      <c r="GY65">
        <f t="shared" si="114"/>
        <v>191.30559948313464</v>
      </c>
      <c r="GZ65">
        <f t="shared" si="114"/>
        <v>191.95802311017025</v>
      </c>
      <c r="HA65">
        <f t="shared" si="114"/>
        <v>192.6109644614157</v>
      </c>
      <c r="HB65">
        <f t="shared" si="114"/>
        <v>193.26442437383088</v>
      </c>
      <c r="HC65">
        <f t="shared" si="114"/>
        <v>193.91840368572872</v>
      </c>
      <c r="HD65">
        <f t="shared" si="114"/>
        <v>194.57290323677677</v>
      </c>
      <c r="HE65">
        <f t="shared" si="114"/>
        <v>195.22792386800199</v>
      </c>
      <c r="HF65">
        <f t="shared" si="114"/>
        <v>195.88346642178894</v>
      </c>
      <c r="HG65">
        <f t="shared" si="70"/>
        <v>196.53953174188402</v>
      </c>
      <c r="HH65">
        <f t="shared" ref="HH65:HV92" si="117">ABS(DI65-DI$2)</f>
        <v>197.19612067339961</v>
      </c>
      <c r="HI65">
        <f t="shared" si="117"/>
        <v>197.85323406281233</v>
      </c>
      <c r="HJ65">
        <f t="shared" si="117"/>
        <v>198.51087275796712</v>
      </c>
      <c r="HK65">
        <f t="shared" si="117"/>
        <v>199.1690376080825</v>
      </c>
      <c r="HL65">
        <f t="shared" si="117"/>
        <v>199.82772946374484</v>
      </c>
      <c r="HM65">
        <f t="shared" si="117"/>
        <v>200.48694917692046</v>
      </c>
      <c r="HN65">
        <f t="shared" si="117"/>
        <v>201.14669760095023</v>
      </c>
      <c r="HO65">
        <f t="shared" si="117"/>
        <v>201.80697559055463</v>
      </c>
      <c r="HP65">
        <f t="shared" si="91"/>
        <v>202.4677840018378</v>
      </c>
      <c r="HQ65">
        <f t="shared" si="91"/>
        <v>203.12912369228593</v>
      </c>
      <c r="HR65">
        <f t="shared" si="91"/>
        <v>203.79099552077136</v>
      </c>
      <c r="HS65">
        <f t="shared" si="91"/>
        <v>204.45340034755702</v>
      </c>
      <c r="HT65">
        <f t="shared" si="91"/>
        <v>205.11633903429436</v>
      </c>
      <c r="HU65">
        <f t="shared" si="91"/>
        <v>205.77981244402872</v>
      </c>
      <c r="HV65">
        <f t="shared" si="91"/>
        <v>206.44382144120033</v>
      </c>
      <c r="HW65">
        <f t="shared" si="91"/>
        <v>207.10836689164645</v>
      </c>
      <c r="HX65">
        <f t="shared" si="91"/>
        <v>207.77344966260608</v>
      </c>
      <c r="HY65">
        <f t="shared" si="91"/>
        <v>208.43907062271737</v>
      </c>
      <c r="HZ65">
        <f t="shared" si="91"/>
        <v>209.10523064202556</v>
      </c>
      <c r="IA65">
        <f t="shared" si="91"/>
        <v>209.77193059198032</v>
      </c>
      <c r="IB65">
        <f t="shared" si="71"/>
        <v>210.43917134544006</v>
      </c>
      <c r="IC65">
        <f t="shared" si="71"/>
        <v>211.10695377667722</v>
      </c>
      <c r="ID65">
        <f t="shared" si="71"/>
        <v>211.77527876137316</v>
      </c>
      <c r="IE65">
        <f t="shared" si="71"/>
        <v>212.44414717662713</v>
      </c>
      <c r="IF65">
        <f t="shared" si="71"/>
        <v>213.11355990095777</v>
      </c>
      <c r="IG65">
        <f t="shared" si="26"/>
        <v>148.72995320354559</v>
      </c>
      <c r="IH65">
        <f t="shared" si="29"/>
        <v>1</v>
      </c>
      <c r="II65">
        <v>63</v>
      </c>
      <c r="IJ65">
        <f t="shared" si="27"/>
        <v>0.62</v>
      </c>
      <c r="IK65" cm="1">
        <f t="array" ref="IK65">INDEX($AK$3:$EG$102,II65,IH65)</f>
        <v>-148.72995320354559</v>
      </c>
      <c r="IL65">
        <f t="shared" si="28"/>
        <v>-92.212570986198273</v>
      </c>
    </row>
    <row r="66" spans="9:246" x14ac:dyDescent="0.25">
      <c r="I66">
        <v>600</v>
      </c>
      <c r="J66">
        <f>'Emission events'!AG66</f>
        <v>5.0386800951261152E+17</v>
      </c>
      <c r="K66">
        <f>'Emission events'!CI66</f>
        <v>1.6221334486341421E+17</v>
      </c>
      <c r="L66">
        <f>'Emission events'!EK66</f>
        <v>5.2057700412351528E+16</v>
      </c>
      <c r="M66">
        <f>'Emission events'!GM66</f>
        <v>1.6669895828418956E+16</v>
      </c>
      <c r="N66">
        <f>'Emission events'!IO66</f>
        <v>5329318498996328</v>
      </c>
      <c r="O66">
        <f t="shared" si="3"/>
        <v>7.4013826911579251E+17</v>
      </c>
      <c r="R66">
        <v>600</v>
      </c>
      <c r="S66">
        <f>'Emission events'!AL66</f>
        <v>9.2344247971489165E+17</v>
      </c>
      <c r="T66">
        <f>'Emission events'!CN66</f>
        <v>2.3759923753079197E+17</v>
      </c>
      <c r="U66">
        <f>'Emission events'!EP66</f>
        <v>6.1531957730807216E+16</v>
      </c>
      <c r="V66">
        <f>'Emission events'!GR66</f>
        <v>1.6058054173143816E+16</v>
      </c>
      <c r="W66">
        <f>'Emission events'!IT66</f>
        <v>4228407000023905</v>
      </c>
      <c r="X66">
        <f t="shared" si="4"/>
        <v>1.2428601361496586E+18</v>
      </c>
      <c r="AA66">
        <v>600</v>
      </c>
      <c r="AB66" s="7">
        <f>'Emission events'!AQ66</f>
        <v>6.4355539286521178E+17</v>
      </c>
      <c r="AC66" s="7">
        <f>'Emission events'!CS66</f>
        <v>1.6368163659816605E+17</v>
      </c>
      <c r="AD66" s="7">
        <f>'Emission events'!EU66</f>
        <v>4.8246185838009392E+16</v>
      </c>
      <c r="AE66" s="7">
        <f>'Emission events'!GW66</f>
        <v>1.4922660814465992E+16</v>
      </c>
      <c r="AF66" s="7">
        <f>'Emission events'!IY66</f>
        <v>4684141840475748</v>
      </c>
      <c r="AG66">
        <f t="shared" si="5"/>
        <v>8.7509001795632896E+17</v>
      </c>
      <c r="AH66" s="7">
        <f t="shared" si="6"/>
        <v>2.85808842322178E+18</v>
      </c>
      <c r="AJ66" s="1">
        <v>0.63</v>
      </c>
      <c r="AK66">
        <f t="shared" si="104"/>
        <v>-216.95073935994037</v>
      </c>
      <c r="AL66">
        <f t="shared" si="104"/>
        <v>-217.34865252610521</v>
      </c>
      <c r="AM66">
        <f t="shared" si="104"/>
        <v>-217.74720842759723</v>
      </c>
      <c r="AN66">
        <f t="shared" si="104"/>
        <v>-218.14640810347362</v>
      </c>
      <c r="AO66">
        <f t="shared" si="104"/>
        <v>-218.54625259446522</v>
      </c>
      <c r="AP66">
        <f t="shared" si="104"/>
        <v>-218.94674294299151</v>
      </c>
      <c r="AQ66">
        <f t="shared" si="104"/>
        <v>-219.34788019315354</v>
      </c>
      <c r="AR66">
        <f t="shared" si="104"/>
        <v>-219.74966539074038</v>
      </c>
      <c r="AS66">
        <f t="shared" si="104"/>
        <v>-220.15209958323427</v>
      </c>
      <c r="AT66">
        <f t="shared" si="104"/>
        <v>-220.55518381980829</v>
      </c>
      <c r="AU66">
        <f t="shared" si="105"/>
        <v>-220.95891915133154</v>
      </c>
      <c r="AV66">
        <f t="shared" si="105"/>
        <v>-221.36330663037467</v>
      </c>
      <c r="AW66">
        <f t="shared" si="105"/>
        <v>-221.76834731120726</v>
      </c>
      <c r="AX66">
        <f t="shared" si="105"/>
        <v>-222.17404224980413</v>
      </c>
      <c r="AY66">
        <f t="shared" si="105"/>
        <v>-222.58039250384715</v>
      </c>
      <c r="AZ66">
        <f t="shared" si="105"/>
        <v>-222.98739913272726</v>
      </c>
      <c r="BA66">
        <f t="shared" si="105"/>
        <v>-223.39506319755063</v>
      </c>
      <c r="BB66">
        <f t="shared" si="105"/>
        <v>-223.80338576113613</v>
      </c>
      <c r="BC66">
        <f t="shared" si="105"/>
        <v>-224.21236788802088</v>
      </c>
      <c r="BD66">
        <f t="shared" si="105"/>
        <v>-224.62201064446558</v>
      </c>
      <c r="BE66">
        <f t="shared" si="106"/>
        <v>-225.03231509845105</v>
      </c>
      <c r="BF66">
        <f t="shared" si="106"/>
        <v>-225.44328231968916</v>
      </c>
      <c r="BG66">
        <f t="shared" si="106"/>
        <v>-225.85491337961571</v>
      </c>
      <c r="BH66">
        <f t="shared" si="106"/>
        <v>-226.26720935140125</v>
      </c>
      <c r="BI66">
        <f t="shared" si="106"/>
        <v>-226.68017130995301</v>
      </c>
      <c r="BJ66">
        <f t="shared" si="106"/>
        <v>-227.09380033191238</v>
      </c>
      <c r="BK66">
        <f t="shared" si="106"/>
        <v>-227.50809749566486</v>
      </c>
      <c r="BL66">
        <f t="shared" si="106"/>
        <v>-227.92306388133665</v>
      </c>
      <c r="BM66">
        <f t="shared" si="106"/>
        <v>-228.33870057079989</v>
      </c>
      <c r="BN66">
        <f t="shared" si="106"/>
        <v>-228.75500864767861</v>
      </c>
      <c r="BO66">
        <f t="shared" si="107"/>
        <v>-229.17198919734668</v>
      </c>
      <c r="BP66">
        <f t="shared" si="107"/>
        <v>-229.58964330693001</v>
      </c>
      <c r="BQ66">
        <f t="shared" si="107"/>
        <v>-230.00797206531729</v>
      </c>
      <c r="BR66">
        <f t="shared" si="107"/>
        <v>-230.42697656315315</v>
      </c>
      <c r="BS66">
        <f t="shared" si="107"/>
        <v>-230.84665789284878</v>
      </c>
      <c r="BT66">
        <f t="shared" si="107"/>
        <v>-231.2670171485789</v>
      </c>
      <c r="BU66">
        <f t="shared" si="107"/>
        <v>-231.68805542628687</v>
      </c>
      <c r="BV66">
        <f t="shared" si="107"/>
        <v>-232.10977382369055</v>
      </c>
      <c r="BW66">
        <f t="shared" si="107"/>
        <v>-232.53217344027891</v>
      </c>
      <c r="BX66">
        <f t="shared" si="107"/>
        <v>-232.95525537732271</v>
      </c>
      <c r="BY66">
        <f t="shared" si="108"/>
        <v>-233.37902073786768</v>
      </c>
      <c r="BZ66">
        <f t="shared" si="108"/>
        <v>-233.80347062674539</v>
      </c>
      <c r="CA66">
        <f t="shared" si="108"/>
        <v>-234.22860615057544</v>
      </c>
      <c r="CB66">
        <f t="shared" si="108"/>
        <v>-234.65442841776363</v>
      </c>
      <c r="CC66">
        <f t="shared" si="108"/>
        <v>-235.08093853850761</v>
      </c>
      <c r="CD66">
        <f t="shared" si="108"/>
        <v>-235.50813762480254</v>
      </c>
      <c r="CE66">
        <f t="shared" si="108"/>
        <v>-235.93602679043752</v>
      </c>
      <c r="CF66">
        <f t="shared" si="108"/>
        <v>-236.364607151006</v>
      </c>
      <c r="CG66">
        <f t="shared" si="108"/>
        <v>-236.79387982390304</v>
      </c>
      <c r="CH66">
        <f t="shared" si="108"/>
        <v>-237.22384592832722</v>
      </c>
      <c r="CI66">
        <f t="shared" si="109"/>
        <v>-237.6545065852921</v>
      </c>
      <c r="CJ66">
        <f t="shared" si="109"/>
        <v>-238.08586291761978</v>
      </c>
      <c r="CK66">
        <f t="shared" si="109"/>
        <v>-238.51791604994742</v>
      </c>
      <c r="CL66">
        <f t="shared" si="109"/>
        <v>-238.95066710873328</v>
      </c>
      <c r="CM66">
        <f t="shared" si="109"/>
        <v>-239.38411722225268</v>
      </c>
      <c r="CN66">
        <f t="shared" si="109"/>
        <v>-239.8182675206088</v>
      </c>
      <c r="CO66">
        <f t="shared" si="109"/>
        <v>-240.25311913572901</v>
      </c>
      <c r="CP66">
        <f t="shared" si="109"/>
        <v>-240.68867320137139</v>
      </c>
      <c r="CQ66">
        <f t="shared" si="109"/>
        <v>-241.12493085312701</v>
      </c>
      <c r="CR66">
        <f t="shared" si="109"/>
        <v>-241.5618932284215</v>
      </c>
      <c r="CS66">
        <f t="shared" si="110"/>
        <v>-241.99956146652249</v>
      </c>
      <c r="CT66">
        <f t="shared" si="110"/>
        <v>-242.43793670853628</v>
      </c>
      <c r="CU66">
        <f t="shared" si="110"/>
        <v>-242.87702009741403</v>
      </c>
      <c r="CV66">
        <f t="shared" si="110"/>
        <v>-243.31681277795741</v>
      </c>
      <c r="CW66">
        <f t="shared" si="110"/>
        <v>-243.75731589681587</v>
      </c>
      <c r="CX66">
        <f t="shared" si="110"/>
        <v>-244.19853060249261</v>
      </c>
      <c r="CY66">
        <f t="shared" si="110"/>
        <v>-244.64045804535135</v>
      </c>
      <c r="CZ66">
        <f t="shared" si="110"/>
        <v>-245.08309937760876</v>
      </c>
      <c r="DA66">
        <f t="shared" si="110"/>
        <v>-245.52645575335094</v>
      </c>
      <c r="DB66">
        <f t="shared" si="110"/>
        <v>-245.97052832852594</v>
      </c>
      <c r="DC66">
        <f t="shared" si="111"/>
        <v>-246.41531826095036</v>
      </c>
      <c r="DD66">
        <f t="shared" si="111"/>
        <v>-246.86082671031556</v>
      </c>
      <c r="DE66">
        <f t="shared" si="111"/>
        <v>-247.30705483818375</v>
      </c>
      <c r="DF66">
        <f t="shared" si="111"/>
        <v>-247.7540038079988</v>
      </c>
      <c r="DG66">
        <f t="shared" si="111"/>
        <v>-248.20167478508264</v>
      </c>
      <c r="DH66">
        <f t="shared" si="111"/>
        <v>-248.65006893664187</v>
      </c>
      <c r="DI66">
        <f t="shared" si="111"/>
        <v>-249.09918743177008</v>
      </c>
      <c r="DJ66">
        <f t="shared" si="111"/>
        <v>-249.54903144145086</v>
      </c>
      <c r="DK66">
        <f t="shared" si="111"/>
        <v>-249.99960213855985</v>
      </c>
      <c r="DL66">
        <f t="shared" si="111"/>
        <v>-250.4509006978717</v>
      </c>
      <c r="DM66">
        <f t="shared" si="112"/>
        <v>-250.90292829605622</v>
      </c>
      <c r="DN66">
        <f t="shared" si="112"/>
        <v>-251.35568611168947</v>
      </c>
      <c r="DO66">
        <f t="shared" si="112"/>
        <v>-251.80917532524987</v>
      </c>
      <c r="DP66">
        <f t="shared" si="112"/>
        <v>-252.26339711912414</v>
      </c>
      <c r="DQ66">
        <f t="shared" si="112"/>
        <v>-252.71835267761446</v>
      </c>
      <c r="DR66">
        <f t="shared" si="112"/>
        <v>-253.17404318693164</v>
      </c>
      <c r="DS66">
        <f t="shared" si="112"/>
        <v>-253.63046983520701</v>
      </c>
      <c r="DT66">
        <f t="shared" si="112"/>
        <v>-254.08763381249477</v>
      </c>
      <c r="DU66">
        <f t="shared" si="112"/>
        <v>-254.54553631076894</v>
      </c>
      <c r="DV66">
        <f t="shared" si="112"/>
        <v>-255.00417852393451</v>
      </c>
      <c r="DW66">
        <f t="shared" si="113"/>
        <v>-255.46356164782352</v>
      </c>
      <c r="DX66">
        <f t="shared" si="113"/>
        <v>-255.92368688020116</v>
      </c>
      <c r="DY66">
        <f t="shared" si="113"/>
        <v>-256.38455542077219</v>
      </c>
      <c r="DZ66">
        <f t="shared" si="113"/>
        <v>-256.84616847117735</v>
      </c>
      <c r="EA66">
        <f t="shared" si="113"/>
        <v>-257.30852723500158</v>
      </c>
      <c r="EB66">
        <f t="shared" si="113"/>
        <v>-257.77163291777509</v>
      </c>
      <c r="EC66">
        <f t="shared" si="113"/>
        <v>-258.23548672697603</v>
      </c>
      <c r="ED66">
        <f t="shared" si="113"/>
        <v>-258.70008987203784</v>
      </c>
      <c r="EE66">
        <f t="shared" si="113"/>
        <v>-259.16544356434582</v>
      </c>
      <c r="EF66">
        <f t="shared" si="113"/>
        <v>-259.63154901724386</v>
      </c>
      <c r="EG66">
        <f t="shared" si="113"/>
        <v>-260.0984074460402</v>
      </c>
      <c r="EI66">
        <f t="shared" si="24"/>
        <v>0.63</v>
      </c>
      <c r="EJ66">
        <f t="shared" si="103"/>
        <v>216.95073935994037</v>
      </c>
      <c r="EK66">
        <f t="shared" si="103"/>
        <v>217.68049199641754</v>
      </c>
      <c r="EL66">
        <f t="shared" si="103"/>
        <v>218.41088736822186</v>
      </c>
      <c r="EM66">
        <f t="shared" si="103"/>
        <v>219.14192651441059</v>
      </c>
      <c r="EN66">
        <f t="shared" si="103"/>
        <v>219.87361047571451</v>
      </c>
      <c r="EO66">
        <f t="shared" si="103"/>
        <v>220.60594029455311</v>
      </c>
      <c r="EP66">
        <f t="shared" si="103"/>
        <v>221.33891701502748</v>
      </c>
      <c r="EQ66">
        <f t="shared" si="103"/>
        <v>222.07254168292661</v>
      </c>
      <c r="ER66">
        <f t="shared" si="103"/>
        <v>222.80681534573284</v>
      </c>
      <c r="ES66">
        <f t="shared" si="103"/>
        <v>223.54173905261919</v>
      </c>
      <c r="ET66">
        <f t="shared" si="103"/>
        <v>224.27731385445475</v>
      </c>
      <c r="EU66">
        <f t="shared" si="103"/>
        <v>225.0135408038102</v>
      </c>
      <c r="EV66">
        <f t="shared" si="103"/>
        <v>225.75042095495513</v>
      </c>
      <c r="EW66">
        <f t="shared" si="103"/>
        <v>226.4879553638643</v>
      </c>
      <c r="EX66">
        <f t="shared" si="103"/>
        <v>227.22614508821965</v>
      </c>
      <c r="EY66">
        <f t="shared" si="103"/>
        <v>227.9649911874121</v>
      </c>
      <c r="EZ66">
        <f t="shared" si="92"/>
        <v>228.70449472254776</v>
      </c>
      <c r="FA66">
        <f t="shared" si="92"/>
        <v>229.4446567564456</v>
      </c>
      <c r="FB66">
        <f t="shared" si="92"/>
        <v>230.18547835364265</v>
      </c>
      <c r="FC66">
        <f t="shared" si="92"/>
        <v>230.92696058039968</v>
      </c>
      <c r="FD66">
        <f t="shared" si="92"/>
        <v>231.66910450469749</v>
      </c>
      <c r="FE66">
        <f t="shared" si="92"/>
        <v>232.4119111962479</v>
      </c>
      <c r="FF66">
        <f t="shared" si="92"/>
        <v>233.15538172648678</v>
      </c>
      <c r="FG66">
        <f t="shared" si="92"/>
        <v>233.89951716858465</v>
      </c>
      <c r="FH66">
        <f t="shared" si="92"/>
        <v>234.64431859744872</v>
      </c>
      <c r="FI66">
        <f t="shared" si="92"/>
        <v>235.38978708972041</v>
      </c>
      <c r="FJ66">
        <f t="shared" si="92"/>
        <v>236.13592372378523</v>
      </c>
      <c r="FK66">
        <f t="shared" si="92"/>
        <v>236.88272957976932</v>
      </c>
      <c r="FL66">
        <f t="shared" si="92"/>
        <v>237.63020573954489</v>
      </c>
      <c r="FM66">
        <f t="shared" si="89"/>
        <v>238.37835328673592</v>
      </c>
      <c r="FN66">
        <f t="shared" si="89"/>
        <v>239.12717330671632</v>
      </c>
      <c r="FO66">
        <f t="shared" si="89"/>
        <v>239.87666688661199</v>
      </c>
      <c r="FP66">
        <f t="shared" ref="FP66:GE82" si="118">ABS(BQ66-BQ$2)</f>
        <v>240.62683511531156</v>
      </c>
      <c r="FQ66">
        <f t="shared" si="118"/>
        <v>241.37767908345975</v>
      </c>
      <c r="FR66">
        <f t="shared" si="118"/>
        <v>242.12919988346772</v>
      </c>
      <c r="FS66">
        <f t="shared" si="118"/>
        <v>242.88139860951014</v>
      </c>
      <c r="FT66">
        <f t="shared" si="118"/>
        <v>243.63427635753044</v>
      </c>
      <c r="FU66">
        <f t="shared" si="118"/>
        <v>244.38783422524645</v>
      </c>
      <c r="FV66">
        <f t="shared" si="118"/>
        <v>245.14207331214712</v>
      </c>
      <c r="FW66">
        <f t="shared" si="118"/>
        <v>245.89699471950325</v>
      </c>
      <c r="FX66">
        <f t="shared" si="118"/>
        <v>246.65259955036055</v>
      </c>
      <c r="FY66">
        <f t="shared" si="118"/>
        <v>247.40888890955057</v>
      </c>
      <c r="FZ66">
        <f t="shared" si="118"/>
        <v>248.16586390369295</v>
      </c>
      <c r="GA66">
        <f t="shared" si="118"/>
        <v>248.92352564119344</v>
      </c>
      <c r="GB66">
        <f t="shared" si="118"/>
        <v>249.68187523224975</v>
      </c>
      <c r="GC66">
        <f t="shared" si="118"/>
        <v>250.44091378885702</v>
      </c>
      <c r="GD66">
        <f t="shared" si="115"/>
        <v>251.2006424248043</v>
      </c>
      <c r="GE66">
        <f t="shared" si="115"/>
        <v>251.96106225568511</v>
      </c>
      <c r="GF66">
        <f t="shared" si="115"/>
        <v>252.72217439889448</v>
      </c>
      <c r="GG66">
        <f t="shared" si="115"/>
        <v>253.48397997363097</v>
      </c>
      <c r="GH66">
        <f t="shared" si="115"/>
        <v>254.24648010090817</v>
      </c>
      <c r="GI66">
        <f t="shared" si="115"/>
        <v>255.00967590354816</v>
      </c>
      <c r="GJ66">
        <f t="shared" si="115"/>
        <v>255.77356850618813</v>
      </c>
      <c r="GK66">
        <f t="shared" si="115"/>
        <v>256.5381590352863</v>
      </c>
      <c r="GL66">
        <f t="shared" si="90"/>
        <v>257.30344861911806</v>
      </c>
      <c r="GM66">
        <f t="shared" si="90"/>
        <v>258.06943838778648</v>
      </c>
      <c r="GN66">
        <f t="shared" si="90"/>
        <v>258.83612947321899</v>
      </c>
      <c r="GO66">
        <f t="shared" si="90"/>
        <v>259.60352300917373</v>
      </c>
      <c r="GP66">
        <f t="shared" si="90"/>
        <v>260.37162013124163</v>
      </c>
      <c r="GQ66">
        <f t="shared" si="90"/>
        <v>261.14042197684847</v>
      </c>
      <c r="GR66">
        <f t="shared" si="90"/>
        <v>261.90992968526177</v>
      </c>
      <c r="GS66">
        <f t="shared" si="90"/>
        <v>262.68014439758787</v>
      </c>
      <c r="GT66">
        <f t="shared" si="90"/>
        <v>263.45106725677795</v>
      </c>
      <c r="GU66">
        <f t="shared" si="116"/>
        <v>264.22269940763368</v>
      </c>
      <c r="GV66">
        <f t="shared" si="116"/>
        <v>264.99504199680445</v>
      </c>
      <c r="GW66">
        <f t="shared" si="116"/>
        <v>265.76809617279349</v>
      </c>
      <c r="GX66">
        <f t="shared" si="114"/>
        <v>266.54186308596456</v>
      </c>
      <c r="GY66">
        <f t="shared" si="114"/>
        <v>267.31634388853428</v>
      </c>
      <c r="GZ66">
        <f t="shared" si="114"/>
        <v>268.09153973458882</v>
      </c>
      <c r="HA66">
        <f t="shared" si="114"/>
        <v>268.86745178007612</v>
      </c>
      <c r="HB66">
        <f t="shared" si="114"/>
        <v>269.64408118281284</v>
      </c>
      <c r="HC66">
        <f t="shared" si="114"/>
        <v>270.42142910249038</v>
      </c>
      <c r="HD66">
        <f t="shared" si="114"/>
        <v>271.19949670067086</v>
      </c>
      <c r="HE66">
        <f t="shared" si="114"/>
        <v>271.97828514079828</v>
      </c>
      <c r="HF66">
        <f t="shared" si="114"/>
        <v>272.75779558819443</v>
      </c>
      <c r="HG66">
        <f t="shared" si="114"/>
        <v>273.53802921006599</v>
      </c>
      <c r="HH66">
        <f t="shared" si="114"/>
        <v>274.31898717550649</v>
      </c>
      <c r="HI66">
        <f t="shared" si="114"/>
        <v>275.10067065549964</v>
      </c>
      <c r="HJ66">
        <f t="shared" si="114"/>
        <v>275.88308082292093</v>
      </c>
      <c r="HK66">
        <f t="shared" si="117"/>
        <v>276.66621885254511</v>
      </c>
      <c r="HL66">
        <f t="shared" si="117"/>
        <v>277.45008592104193</v>
      </c>
      <c r="HM66">
        <f t="shared" si="117"/>
        <v>278.23468320698748</v>
      </c>
      <c r="HN66">
        <f t="shared" si="117"/>
        <v>279.02001189086025</v>
      </c>
      <c r="HO66">
        <f t="shared" si="117"/>
        <v>279.80607315504682</v>
      </c>
      <c r="HP66">
        <f t="shared" si="91"/>
        <v>280.59286818384948</v>
      </c>
      <c r="HQ66">
        <f t="shared" si="91"/>
        <v>281.38039816347896</v>
      </c>
      <c r="HR66">
        <f t="shared" si="91"/>
        <v>282.16866428206663</v>
      </c>
      <c r="HS66">
        <f t="shared" si="91"/>
        <v>282.95766772966675</v>
      </c>
      <c r="HT66">
        <f t="shared" si="91"/>
        <v>283.74740969825325</v>
      </c>
      <c r="HU66">
        <f t="shared" si="91"/>
        <v>284.53789138173113</v>
      </c>
      <c r="HV66">
        <f t="shared" si="91"/>
        <v>285.32911397593244</v>
      </c>
      <c r="HW66">
        <f t="shared" si="91"/>
        <v>286.12107867862244</v>
      </c>
      <c r="HX66">
        <f t="shared" si="91"/>
        <v>286.91378668950574</v>
      </c>
      <c r="HY66">
        <f t="shared" si="91"/>
        <v>287.70723921022324</v>
      </c>
      <c r="HZ66">
        <f t="shared" si="91"/>
        <v>288.50143744435979</v>
      </c>
      <c r="IA66">
        <f t="shared" si="91"/>
        <v>289.29638259744564</v>
      </c>
      <c r="IB66">
        <f t="shared" si="71"/>
        <v>290.09207587695892</v>
      </c>
      <c r="IC66">
        <f t="shared" si="71"/>
        <v>290.88851849233299</v>
      </c>
      <c r="ID66">
        <f t="shared" si="71"/>
        <v>291.68571165495331</v>
      </c>
      <c r="IE66">
        <f t="shared" si="71"/>
        <v>292.48365657816368</v>
      </c>
      <c r="IF66">
        <f t="shared" si="71"/>
        <v>293.28235447727235</v>
      </c>
      <c r="IG66">
        <f t="shared" si="26"/>
        <v>216.95073935994037</v>
      </c>
      <c r="IH66">
        <f t="shared" si="29"/>
        <v>1</v>
      </c>
      <c r="II66">
        <v>64</v>
      </c>
      <c r="IJ66">
        <f t="shared" si="27"/>
        <v>0.63</v>
      </c>
      <c r="IK66" cm="1">
        <f t="array" ref="IK66">INDEX($AK$3:$EG$102,II66,IH66)</f>
        <v>-216.95073935994037</v>
      </c>
      <c r="IL66">
        <f t="shared" si="28"/>
        <v>-136.67896579676244</v>
      </c>
    </row>
    <row r="67" spans="9:246" x14ac:dyDescent="0.25">
      <c r="I67">
        <v>605</v>
      </c>
      <c r="J67">
        <f>'Emission events'!AG67</f>
        <v>3.5660197642164154E+17</v>
      </c>
      <c r="K67">
        <f>'Emission events'!CI67</f>
        <v>1.148030799498713E+17</v>
      </c>
      <c r="L67">
        <f>'Emission events'!EK67</f>
        <v>3.6842741560368144E+16</v>
      </c>
      <c r="M67">
        <f>'Emission events'!GM67</f>
        <v>1.1797767841834558E+16</v>
      </c>
      <c r="N67">
        <f>'Emission events'!IO67</f>
        <v>3771712976104191</v>
      </c>
      <c r="O67">
        <f t="shared" ref="O67:O130" si="119">SUM(J67:N67)</f>
        <v>5.2381727874981971E+17</v>
      </c>
      <c r="R67">
        <v>605</v>
      </c>
      <c r="S67">
        <f>'Emission events'!AL67</f>
        <v>8.9708576352211622E+17</v>
      </c>
      <c r="T67">
        <f>'Emission events'!CN67</f>
        <v>2.3081772616567437E+17</v>
      </c>
      <c r="U67">
        <f>'Emission events'!EP67</f>
        <v>5.9775724524817544E+16</v>
      </c>
      <c r="V67">
        <f>'Emission events'!GR67</f>
        <v>1.5599728304725422E+16</v>
      </c>
      <c r="W67">
        <f>'Emission events'!IT67</f>
        <v>4107720627352827</v>
      </c>
      <c r="X67">
        <f t="shared" ref="X67:X130" si="120">SUM(S67:W67)</f>
        <v>1.2073866631446866E+18</v>
      </c>
      <c r="AA67">
        <v>605</v>
      </c>
      <c r="AB67" s="7">
        <f>'Emission events'!AQ67</f>
        <v>4.9827617469440762E+17</v>
      </c>
      <c r="AC67" s="7">
        <f>'Emission events'!CS67</f>
        <v>1.2673137488405171E+17</v>
      </c>
      <c r="AD67" s="7">
        <f>'Emission events'!EU67</f>
        <v>3.735486515920444E+16</v>
      </c>
      <c r="AE67" s="7">
        <f>'Emission events'!GW67</f>
        <v>1.1553949247149862E+16</v>
      </c>
      <c r="AF67" s="7">
        <f>'Emission events'!IY67</f>
        <v>3626721652672277.5</v>
      </c>
      <c r="AG67">
        <f t="shared" ref="AG67:AG130" si="121">SUM(AB67:AF67)</f>
        <v>6.7754308563748595E+17</v>
      </c>
      <c r="AH67" s="7">
        <f t="shared" ref="AH67:AH130" si="122">AG67+X67+O67</f>
        <v>2.4087470275319926E+18</v>
      </c>
      <c r="AJ67" s="1">
        <v>0.64</v>
      </c>
      <c r="AK67">
        <f t="shared" si="104"/>
        <v>-311.29915062395094</v>
      </c>
      <c r="AL67">
        <f t="shared" si="104"/>
        <v>-311.84948092838175</v>
      </c>
      <c r="AM67">
        <f t="shared" si="104"/>
        <v>-312.40070036773818</v>
      </c>
      <c r="AN67">
        <f t="shared" si="104"/>
        <v>-312.95281037941004</v>
      </c>
      <c r="AO67">
        <f t="shared" si="104"/>
        <v>-313.50581240310623</v>
      </c>
      <c r="AP67">
        <f t="shared" si="104"/>
        <v>-314.05970788086773</v>
      </c>
      <c r="AQ67">
        <f t="shared" si="104"/>
        <v>-314.61449825706325</v>
      </c>
      <c r="AR67">
        <f t="shared" si="104"/>
        <v>-315.17018497839643</v>
      </c>
      <c r="AS67">
        <f t="shared" si="104"/>
        <v>-315.72676949391462</v>
      </c>
      <c r="AT67">
        <f t="shared" si="104"/>
        <v>-316.28425325500018</v>
      </c>
      <c r="AU67">
        <f t="shared" si="105"/>
        <v>-316.84263771538571</v>
      </c>
      <c r="AV67">
        <f t="shared" si="105"/>
        <v>-317.40192433115629</v>
      </c>
      <c r="AW67">
        <f t="shared" si="105"/>
        <v>-317.96211456074599</v>
      </c>
      <c r="AX67">
        <f t="shared" si="105"/>
        <v>-318.52320986495141</v>
      </c>
      <c r="AY67">
        <f t="shared" si="105"/>
        <v>-319.0852117069274</v>
      </c>
      <c r="AZ67">
        <f t="shared" si="105"/>
        <v>-319.64812155219363</v>
      </c>
      <c r="BA67">
        <f t="shared" si="105"/>
        <v>-320.21194086864313</v>
      </c>
      <c r="BB67">
        <f t="shared" si="105"/>
        <v>-320.77667112653916</v>
      </c>
      <c r="BC67">
        <f t="shared" si="105"/>
        <v>-321.34231379851821</v>
      </c>
      <c r="BD67">
        <f t="shared" si="105"/>
        <v>-321.90887035960492</v>
      </c>
      <c r="BE67">
        <f t="shared" si="106"/>
        <v>-322.47634228720227</v>
      </c>
      <c r="BF67">
        <f t="shared" si="106"/>
        <v>-323.04473106110646</v>
      </c>
      <c r="BG67">
        <f t="shared" si="106"/>
        <v>-323.61403816350258</v>
      </c>
      <c r="BH67">
        <f t="shared" si="106"/>
        <v>-324.18426507897135</v>
      </c>
      <c r="BI67">
        <f t="shared" si="106"/>
        <v>-324.7554132944976</v>
      </c>
      <c r="BJ67">
        <f t="shared" si="106"/>
        <v>-325.32748429946486</v>
      </c>
      <c r="BK67">
        <f t="shared" si="106"/>
        <v>-325.90047958567072</v>
      </c>
      <c r="BL67">
        <f t="shared" si="106"/>
        <v>-326.474400647317</v>
      </c>
      <c r="BM67">
        <f t="shared" si="106"/>
        <v>-327.04924898102462</v>
      </c>
      <c r="BN67">
        <f t="shared" si="106"/>
        <v>-327.62502608583668</v>
      </c>
      <c r="BO67">
        <f t="shared" si="107"/>
        <v>-328.20173346321587</v>
      </c>
      <c r="BP67">
        <f t="shared" si="107"/>
        <v>-328.77937261705182</v>
      </c>
      <c r="BQ67">
        <f t="shared" si="107"/>
        <v>-329.35794505366982</v>
      </c>
      <c r="BR67">
        <f t="shared" si="107"/>
        <v>-329.93745228182456</v>
      </c>
      <c r="BS67">
        <f t="shared" si="107"/>
        <v>-330.51789581271521</v>
      </c>
      <c r="BT67">
        <f t="shared" si="107"/>
        <v>-331.09927715998151</v>
      </c>
      <c r="BU67">
        <f t="shared" si="107"/>
        <v>-331.68159783970611</v>
      </c>
      <c r="BV67">
        <f t="shared" si="107"/>
        <v>-332.26485937043032</v>
      </c>
      <c r="BW67">
        <f t="shared" si="107"/>
        <v>-332.84906327314411</v>
      </c>
      <c r="BX67">
        <f t="shared" si="107"/>
        <v>-333.43421107130121</v>
      </c>
      <c r="BY67">
        <f t="shared" si="108"/>
        <v>-334.02030429081441</v>
      </c>
      <c r="BZ67">
        <f t="shared" si="108"/>
        <v>-334.60734446006336</v>
      </c>
      <c r="CA67">
        <f t="shared" si="108"/>
        <v>-335.19533310990232</v>
      </c>
      <c r="CB67">
        <f t="shared" si="108"/>
        <v>-335.7842717736566</v>
      </c>
      <c r="CC67">
        <f t="shared" si="108"/>
        <v>-336.37416198713129</v>
      </c>
      <c r="CD67">
        <f t="shared" si="108"/>
        <v>-336.96500528861458</v>
      </c>
      <c r="CE67">
        <f t="shared" si="108"/>
        <v>-337.55680321888013</v>
      </c>
      <c r="CF67">
        <f t="shared" si="108"/>
        <v>-338.1495573211962</v>
      </c>
      <c r="CG67">
        <f t="shared" si="108"/>
        <v>-338.74326914132223</v>
      </c>
      <c r="CH67">
        <f t="shared" si="108"/>
        <v>-339.33794022751624</v>
      </c>
      <c r="CI67">
        <f t="shared" si="109"/>
        <v>-339.93357213054361</v>
      </c>
      <c r="CJ67">
        <f t="shared" si="109"/>
        <v>-340.53016640367213</v>
      </c>
      <c r="CK67">
        <f t="shared" si="109"/>
        <v>-341.12772460268098</v>
      </c>
      <c r="CL67">
        <f t="shared" si="109"/>
        <v>-341.72624828586993</v>
      </c>
      <c r="CM67">
        <f t="shared" si="109"/>
        <v>-342.32573901404817</v>
      </c>
      <c r="CN67">
        <f t="shared" si="109"/>
        <v>-342.9261983505578</v>
      </c>
      <c r="CO67">
        <f t="shared" si="109"/>
        <v>-343.52762786126272</v>
      </c>
      <c r="CP67">
        <f t="shared" si="109"/>
        <v>-344.13002911455817</v>
      </c>
      <c r="CQ67">
        <f t="shared" si="109"/>
        <v>-344.73340368137912</v>
      </c>
      <c r="CR67">
        <f t="shared" si="109"/>
        <v>-345.33775313519465</v>
      </c>
      <c r="CS67">
        <f t="shared" si="110"/>
        <v>-345.94307905202271</v>
      </c>
      <c r="CT67">
        <f t="shared" si="110"/>
        <v>-346.5493830104254</v>
      </c>
      <c r="CU67">
        <f t="shared" si="110"/>
        <v>-347.15666659151776</v>
      </c>
      <c r="CV67">
        <f t="shared" si="110"/>
        <v>-347.76493137897114</v>
      </c>
      <c r="CW67">
        <f t="shared" si="110"/>
        <v>-348.374178959017</v>
      </c>
      <c r="CX67">
        <f t="shared" si="110"/>
        <v>-348.98441092044953</v>
      </c>
      <c r="CY67">
        <f t="shared" si="110"/>
        <v>-349.59562885463589</v>
      </c>
      <c r="CZ67">
        <f t="shared" si="110"/>
        <v>-350.20783435550999</v>
      </c>
      <c r="DA67">
        <f t="shared" si="110"/>
        <v>-350.82102901958825</v>
      </c>
      <c r="DB67">
        <f t="shared" si="110"/>
        <v>-351.43521444596394</v>
      </c>
      <c r="DC67">
        <f t="shared" si="111"/>
        <v>-352.05039223631519</v>
      </c>
      <c r="DD67">
        <f t="shared" si="111"/>
        <v>-352.66656399491529</v>
      </c>
      <c r="DE67">
        <f t="shared" si="111"/>
        <v>-353.28373132862117</v>
      </c>
      <c r="DF67">
        <f t="shared" si="111"/>
        <v>-353.90189584689682</v>
      </c>
      <c r="DG67">
        <f t="shared" si="111"/>
        <v>-354.52105916180324</v>
      </c>
      <c r="DH67">
        <f t="shared" si="111"/>
        <v>-355.14122288800684</v>
      </c>
      <c r="DI67">
        <f t="shared" si="111"/>
        <v>-355.76238864278895</v>
      </c>
      <c r="DJ67">
        <f t="shared" si="111"/>
        <v>-356.38455804604104</v>
      </c>
      <c r="DK67">
        <f t="shared" si="111"/>
        <v>-357.00773272027328</v>
      </c>
      <c r="DL67">
        <f t="shared" si="111"/>
        <v>-357.63191429062317</v>
      </c>
      <c r="DM67">
        <f t="shared" si="112"/>
        <v>-358.25710438485095</v>
      </c>
      <c r="DN67">
        <f t="shared" si="112"/>
        <v>-358.88330463335018</v>
      </c>
      <c r="DO67">
        <f t="shared" si="112"/>
        <v>-359.51051666914969</v>
      </c>
      <c r="DP67">
        <f t="shared" si="112"/>
        <v>-360.13874212791711</v>
      </c>
      <c r="DQ67">
        <f t="shared" si="112"/>
        <v>-360.76798264796844</v>
      </c>
      <c r="DR67">
        <f t="shared" si="112"/>
        <v>-361.39823987026409</v>
      </c>
      <c r="DS67">
        <f t="shared" si="112"/>
        <v>-362.02951543841704</v>
      </c>
      <c r="DT67">
        <f t="shared" si="112"/>
        <v>-362.66181099870181</v>
      </c>
      <c r="DU67">
        <f t="shared" si="112"/>
        <v>-363.29512820004868</v>
      </c>
      <c r="DV67">
        <f t="shared" si="112"/>
        <v>-363.92946869406052</v>
      </c>
      <c r="DW67">
        <f t="shared" si="113"/>
        <v>-364.56483413500177</v>
      </c>
      <c r="DX67">
        <f t="shared" si="113"/>
        <v>-365.20122617981554</v>
      </c>
      <c r="DY67">
        <f t="shared" si="113"/>
        <v>-365.83864648812624</v>
      </c>
      <c r="DZ67">
        <f t="shared" si="113"/>
        <v>-366.4770967222355</v>
      </c>
      <c r="EA67">
        <f t="shared" si="113"/>
        <v>-367.11657854713843</v>
      </c>
      <c r="EB67">
        <f t="shared" si="113"/>
        <v>-367.75709363051692</v>
      </c>
      <c r="EC67">
        <f t="shared" si="113"/>
        <v>-368.39864364274916</v>
      </c>
      <c r="ED67">
        <f t="shared" si="113"/>
        <v>-369.04123025691808</v>
      </c>
      <c r="EE67">
        <f t="shared" si="113"/>
        <v>-369.68485514880803</v>
      </c>
      <c r="EF67">
        <f t="shared" si="113"/>
        <v>-370.32951999690874</v>
      </c>
      <c r="EG67">
        <f t="shared" si="113"/>
        <v>-370.97522648243165</v>
      </c>
      <c r="EI67">
        <f t="shared" si="24"/>
        <v>0.64</v>
      </c>
      <c r="EJ67">
        <f t="shared" si="103"/>
        <v>311.29915062395094</v>
      </c>
      <c r="EK67">
        <f t="shared" si="103"/>
        <v>312.18132039869408</v>
      </c>
      <c r="EL67">
        <f t="shared" si="103"/>
        <v>313.06437930836285</v>
      </c>
      <c r="EM67">
        <f t="shared" si="103"/>
        <v>313.94832879034698</v>
      </c>
      <c r="EN67">
        <f t="shared" si="103"/>
        <v>314.8331702843555</v>
      </c>
      <c r="EO67">
        <f t="shared" si="103"/>
        <v>315.71890523242934</v>
      </c>
      <c r="EP67">
        <f t="shared" si="103"/>
        <v>316.60553507893718</v>
      </c>
      <c r="EQ67">
        <f t="shared" si="103"/>
        <v>317.4930612705827</v>
      </c>
      <c r="ER67">
        <f t="shared" si="103"/>
        <v>318.38148525641321</v>
      </c>
      <c r="ES67">
        <f t="shared" si="103"/>
        <v>319.27080848781105</v>
      </c>
      <c r="ET67">
        <f t="shared" si="103"/>
        <v>320.16103241850891</v>
      </c>
      <c r="EU67">
        <f t="shared" si="103"/>
        <v>321.05215850459183</v>
      </c>
      <c r="EV67">
        <f t="shared" si="103"/>
        <v>321.94418820449386</v>
      </c>
      <c r="EW67">
        <f t="shared" si="103"/>
        <v>322.83712297901161</v>
      </c>
      <c r="EX67">
        <f t="shared" si="103"/>
        <v>323.73096429129987</v>
      </c>
      <c r="EY67">
        <f t="shared" si="103"/>
        <v>324.62571360687843</v>
      </c>
      <c r="EZ67">
        <f t="shared" si="92"/>
        <v>325.52137239364026</v>
      </c>
      <c r="FA67">
        <f t="shared" si="92"/>
        <v>326.41794212184863</v>
      </c>
      <c r="FB67">
        <f t="shared" si="92"/>
        <v>327.31542426414001</v>
      </c>
      <c r="FC67">
        <f t="shared" si="92"/>
        <v>328.21382029553905</v>
      </c>
      <c r="FD67">
        <f t="shared" si="92"/>
        <v>329.11313169344868</v>
      </c>
      <c r="FE67">
        <f t="shared" si="92"/>
        <v>330.0133599376652</v>
      </c>
      <c r="FF67">
        <f t="shared" si="92"/>
        <v>330.91450651037366</v>
      </c>
      <c r="FG67">
        <f t="shared" si="92"/>
        <v>331.81657289615475</v>
      </c>
      <c r="FH67">
        <f t="shared" si="92"/>
        <v>332.71956058199333</v>
      </c>
      <c r="FI67">
        <f t="shared" si="92"/>
        <v>333.62347105727287</v>
      </c>
      <c r="FJ67">
        <f t="shared" si="92"/>
        <v>334.52830581379106</v>
      </c>
      <c r="FK67">
        <f t="shared" si="92"/>
        <v>335.43406634574967</v>
      </c>
      <c r="FL67">
        <f t="shared" si="92"/>
        <v>336.34075414976962</v>
      </c>
      <c r="FM67">
        <f t="shared" si="89"/>
        <v>337.24837072489402</v>
      </c>
      <c r="FN67">
        <f t="shared" si="89"/>
        <v>338.15691757258554</v>
      </c>
      <c r="FO67">
        <f t="shared" si="89"/>
        <v>339.06639619673376</v>
      </c>
      <c r="FP67">
        <f t="shared" si="118"/>
        <v>339.9768081036641</v>
      </c>
      <c r="FQ67">
        <f t="shared" si="118"/>
        <v>340.88815480213117</v>
      </c>
      <c r="FR67">
        <f t="shared" si="118"/>
        <v>341.80043780333415</v>
      </c>
      <c r="FS67">
        <f t="shared" si="118"/>
        <v>342.71365862091278</v>
      </c>
      <c r="FT67">
        <f t="shared" si="118"/>
        <v>343.62781877094966</v>
      </c>
      <c r="FU67">
        <f t="shared" si="118"/>
        <v>344.54291977198619</v>
      </c>
      <c r="FV67">
        <f t="shared" si="118"/>
        <v>345.45896314501232</v>
      </c>
      <c r="FW67">
        <f t="shared" si="118"/>
        <v>346.37595041348175</v>
      </c>
      <c r="FX67">
        <f t="shared" si="118"/>
        <v>347.29388310330728</v>
      </c>
      <c r="FY67">
        <f t="shared" si="118"/>
        <v>348.21276274286856</v>
      </c>
      <c r="FZ67">
        <f t="shared" si="118"/>
        <v>349.1325908630198</v>
      </c>
      <c r="GA67">
        <f t="shared" si="118"/>
        <v>350.05336899708641</v>
      </c>
      <c r="GB67">
        <f t="shared" si="118"/>
        <v>350.97509868087343</v>
      </c>
      <c r="GC67">
        <f t="shared" si="118"/>
        <v>351.89778145266905</v>
      </c>
      <c r="GD67">
        <f t="shared" si="118"/>
        <v>352.82141885324694</v>
      </c>
      <c r="GE67">
        <f t="shared" si="118"/>
        <v>353.74601242587528</v>
      </c>
      <c r="GF67">
        <f t="shared" si="115"/>
        <v>354.67156371631364</v>
      </c>
      <c r="GG67">
        <f t="shared" si="115"/>
        <v>355.59807427281999</v>
      </c>
      <c r="GH67">
        <f t="shared" si="115"/>
        <v>356.52554564615969</v>
      </c>
      <c r="GI67">
        <f t="shared" si="115"/>
        <v>357.45397938960053</v>
      </c>
      <c r="GJ67">
        <f t="shared" si="115"/>
        <v>358.38337705892172</v>
      </c>
      <c r="GK67">
        <f t="shared" si="115"/>
        <v>359.31374021242294</v>
      </c>
      <c r="GL67">
        <f t="shared" si="90"/>
        <v>360.24507041091351</v>
      </c>
      <c r="GM67">
        <f t="shared" si="90"/>
        <v>361.17736921773547</v>
      </c>
      <c r="GN67">
        <f t="shared" si="90"/>
        <v>362.11063819875272</v>
      </c>
      <c r="GO67">
        <f t="shared" si="90"/>
        <v>363.04487892236051</v>
      </c>
      <c r="GP67">
        <f t="shared" si="90"/>
        <v>363.98009295949373</v>
      </c>
      <c r="GQ67">
        <f t="shared" si="90"/>
        <v>364.91628188362159</v>
      </c>
      <c r="GR67">
        <f t="shared" si="90"/>
        <v>365.85344727076199</v>
      </c>
      <c r="GS67">
        <f t="shared" si="90"/>
        <v>366.79159069947701</v>
      </c>
      <c r="GT67">
        <f t="shared" si="90"/>
        <v>367.7307137508817</v>
      </c>
      <c r="GU67">
        <f t="shared" si="116"/>
        <v>368.67081800864742</v>
      </c>
      <c r="GV67">
        <f t="shared" si="116"/>
        <v>369.61190505900555</v>
      </c>
      <c r="GW67">
        <f t="shared" si="116"/>
        <v>370.55397649075041</v>
      </c>
      <c r="GX67">
        <f t="shared" si="114"/>
        <v>371.4970338952491</v>
      </c>
      <c r="GY67">
        <f t="shared" si="114"/>
        <v>372.44107886643553</v>
      </c>
      <c r="GZ67">
        <f t="shared" si="114"/>
        <v>373.38611300082613</v>
      </c>
      <c r="HA67">
        <f t="shared" si="114"/>
        <v>374.33213789751409</v>
      </c>
      <c r="HB67">
        <f t="shared" si="114"/>
        <v>375.27915515817767</v>
      </c>
      <c r="HC67">
        <f t="shared" si="114"/>
        <v>376.22716638709011</v>
      </c>
      <c r="HD67">
        <f t="shared" si="114"/>
        <v>377.17617319110832</v>
      </c>
      <c r="HE67">
        <f t="shared" si="114"/>
        <v>378.1261771796963</v>
      </c>
      <c r="HF67">
        <f t="shared" si="114"/>
        <v>379.07717996491505</v>
      </c>
      <c r="HG67">
        <f t="shared" si="114"/>
        <v>380.02918316143092</v>
      </c>
      <c r="HH67">
        <f t="shared" si="114"/>
        <v>380.98218838652537</v>
      </c>
      <c r="HI67">
        <f t="shared" si="114"/>
        <v>381.93619726008978</v>
      </c>
      <c r="HJ67">
        <f t="shared" si="114"/>
        <v>382.89121140463436</v>
      </c>
      <c r="HK67">
        <f t="shared" si="114"/>
        <v>383.84723244529658</v>
      </c>
      <c r="HL67">
        <f t="shared" si="117"/>
        <v>384.80426200983663</v>
      </c>
      <c r="HM67">
        <f t="shared" si="117"/>
        <v>385.7623017286482</v>
      </c>
      <c r="HN67">
        <f t="shared" si="117"/>
        <v>386.72135323476004</v>
      </c>
      <c r="HO67">
        <f t="shared" si="117"/>
        <v>387.68141816383979</v>
      </c>
      <c r="HP67">
        <f t="shared" si="91"/>
        <v>388.64249815420345</v>
      </c>
      <c r="HQ67">
        <f t="shared" si="91"/>
        <v>389.60459484681144</v>
      </c>
      <c r="HR67">
        <f t="shared" si="91"/>
        <v>390.56770988527666</v>
      </c>
      <c r="HS67">
        <f t="shared" si="91"/>
        <v>391.53184491587376</v>
      </c>
      <c r="HT67">
        <f t="shared" si="91"/>
        <v>392.49700158753296</v>
      </c>
      <c r="HU67">
        <f t="shared" si="91"/>
        <v>393.46318155185713</v>
      </c>
      <c r="HV67">
        <f t="shared" si="91"/>
        <v>394.43038646311072</v>
      </c>
      <c r="HW67">
        <f t="shared" ref="HW67:IF101" si="123">ABS(DX67-DX$2)</f>
        <v>395.39861797823676</v>
      </c>
      <c r="HX67">
        <f t="shared" si="123"/>
        <v>396.3678777568598</v>
      </c>
      <c r="HY67">
        <f t="shared" si="123"/>
        <v>397.33816746128139</v>
      </c>
      <c r="HZ67">
        <f t="shared" si="123"/>
        <v>398.30948875649665</v>
      </c>
      <c r="IA67">
        <f t="shared" si="123"/>
        <v>399.28184331018747</v>
      </c>
      <c r="IB67">
        <f t="shared" si="71"/>
        <v>400.25523279273204</v>
      </c>
      <c r="IC67">
        <f t="shared" si="71"/>
        <v>401.22965887721324</v>
      </c>
      <c r="ID67">
        <f t="shared" si="71"/>
        <v>402.20512323941551</v>
      </c>
      <c r="IE67">
        <f t="shared" si="71"/>
        <v>403.18162755782856</v>
      </c>
      <c r="IF67">
        <f t="shared" si="71"/>
        <v>404.1591735136638</v>
      </c>
      <c r="IG67">
        <f t="shared" si="26"/>
        <v>311.29915062395094</v>
      </c>
      <c r="IH67">
        <f t="shared" si="29"/>
        <v>1</v>
      </c>
      <c r="II67">
        <v>65</v>
      </c>
      <c r="IJ67">
        <f t="shared" si="27"/>
        <v>0.64</v>
      </c>
      <c r="IK67" cm="1">
        <f t="array" ref="IK67">INDEX($AK$3:$EG$102,II67,IH67)</f>
        <v>-311.29915062395094</v>
      </c>
      <c r="IL67">
        <f t="shared" si="28"/>
        <v>-199.23145639932861</v>
      </c>
    </row>
    <row r="68" spans="9:246" x14ac:dyDescent="0.25">
      <c r="I68">
        <v>610</v>
      </c>
      <c r="J68">
        <f>'Emission events'!AG68</f>
        <v>2.0928226889773264E+17</v>
      </c>
      <c r="K68">
        <f>'Emission events'!CI68</f>
        <v>6.7375535294141312E+16</v>
      </c>
      <c r="L68">
        <f>'Emission events'!EK68</f>
        <v>2.1622237272879832E+16</v>
      </c>
      <c r="M68">
        <f>'Emission events'!GM68</f>
        <v>6923864098129546</v>
      </c>
      <c r="N68">
        <f>'Emission events'!IO68</f>
        <v>2213539748688280.8</v>
      </c>
      <c r="O68">
        <f t="shared" si="119"/>
        <v>3.0741744531157158E+17</v>
      </c>
      <c r="R68">
        <v>610</v>
      </c>
      <c r="S68">
        <f>'Emission events'!AL68</f>
        <v>8.7071942888262016E+17</v>
      </c>
      <c r="T68">
        <f>'Emission events'!CN68</f>
        <v>2.2403374000038534E+17</v>
      </c>
      <c r="U68">
        <f>'Emission events'!EP68</f>
        <v>5.8018850410628328E+16</v>
      </c>
      <c r="V68">
        <f>'Emission events'!GR68</f>
        <v>1.5141235177877946E+16</v>
      </c>
      <c r="W68">
        <f>'Emission events'!IT68</f>
        <v>3986990212190380.5</v>
      </c>
      <c r="X68">
        <f t="shared" si="120"/>
        <v>1.1719002446837023E+18</v>
      </c>
      <c r="AA68">
        <v>610</v>
      </c>
      <c r="AB68" s="7">
        <f>'Emission events'!AQ68</f>
        <v>4.4142797074426368E+17</v>
      </c>
      <c r="AC68" s="7">
        <f>'Emission events'!CS68</f>
        <v>1.1227262407039058E+17</v>
      </c>
      <c r="AD68" s="7">
        <f>'Emission events'!EU68</f>
        <v>3.3093057950776396E+16</v>
      </c>
      <c r="AE68" s="7">
        <f>'Emission events'!GW68</f>
        <v>1.0235762071866164E+16</v>
      </c>
      <c r="AF68" s="7">
        <f>'Emission events'!IY68</f>
        <v>3212949887831298.5</v>
      </c>
      <c r="AG68">
        <f t="shared" si="121"/>
        <v>6.0024236472512806E+17</v>
      </c>
      <c r="AH68" s="7">
        <f t="shared" si="122"/>
        <v>2.0795600547204019E+18</v>
      </c>
      <c r="AJ68" s="1">
        <v>0.65</v>
      </c>
      <c r="AK68">
        <f t="shared" si="104"/>
        <v>-441.79149707154858</v>
      </c>
      <c r="AL68">
        <f t="shared" si="104"/>
        <v>-442.55267528671237</v>
      </c>
      <c r="AM68">
        <f t="shared" si="104"/>
        <v>-443.31508349637386</v>
      </c>
      <c r="AN68">
        <f t="shared" si="104"/>
        <v>-444.07872368896187</v>
      </c>
      <c r="AO68">
        <f t="shared" si="104"/>
        <v>-444.84359785611525</v>
      </c>
      <c r="AP68">
        <f t="shared" si="104"/>
        <v>-445.60970799269364</v>
      </c>
      <c r="AQ68">
        <f t="shared" si="104"/>
        <v>-446.3770560967821</v>
      </c>
      <c r="AR68">
        <f t="shared" si="104"/>
        <v>-447.1456441696937</v>
      </c>
      <c r="AS68">
        <f t="shared" si="104"/>
        <v>-447.91547421598204</v>
      </c>
      <c r="AT68">
        <f t="shared" si="104"/>
        <v>-448.68654824343656</v>
      </c>
      <c r="AU68">
        <f t="shared" si="105"/>
        <v>-449.4588682630922</v>
      </c>
      <c r="AV68">
        <f t="shared" si="105"/>
        <v>-450.23243628924007</v>
      </c>
      <c r="AW68">
        <f t="shared" si="105"/>
        <v>-451.00725433942091</v>
      </c>
      <c r="AX68">
        <f t="shared" si="105"/>
        <v>-451.78332443444555</v>
      </c>
      <c r="AY68">
        <f t="shared" si="105"/>
        <v>-452.56064859838136</v>
      </c>
      <c r="AZ68">
        <f t="shared" si="105"/>
        <v>-453.33922885857311</v>
      </c>
      <c r="BA68">
        <f t="shared" si="105"/>
        <v>-454.11906724564619</v>
      </c>
      <c r="BB68">
        <f t="shared" si="105"/>
        <v>-454.90016579350396</v>
      </c>
      <c r="BC68">
        <f t="shared" si="105"/>
        <v>-455.68252653933752</v>
      </c>
      <c r="BD68">
        <f t="shared" si="105"/>
        <v>-456.46615152363648</v>
      </c>
      <c r="BE68">
        <f t="shared" si="106"/>
        <v>-457.25104279018245</v>
      </c>
      <c r="BF68">
        <f t="shared" si="106"/>
        <v>-458.0372023860678</v>
      </c>
      <c r="BG68">
        <f t="shared" si="106"/>
        <v>-458.8246323616907</v>
      </c>
      <c r="BH68">
        <f t="shared" si="106"/>
        <v>-459.61333477075908</v>
      </c>
      <c r="BI68">
        <f t="shared" si="106"/>
        <v>-460.40331167031115</v>
      </c>
      <c r="BJ68">
        <f t="shared" si="106"/>
        <v>-461.19456512070195</v>
      </c>
      <c r="BK68">
        <f t="shared" si="106"/>
        <v>-461.98709718562418</v>
      </c>
      <c r="BL68">
        <f t="shared" si="106"/>
        <v>-462.78090993210157</v>
      </c>
      <c r="BM68">
        <f t="shared" si="106"/>
        <v>-463.57600543049955</v>
      </c>
      <c r="BN68">
        <f t="shared" si="106"/>
        <v>-464.37238575453546</v>
      </c>
      <c r="BO68">
        <f t="shared" si="107"/>
        <v>-465.17005298127407</v>
      </c>
      <c r="BP68">
        <f t="shared" si="107"/>
        <v>-465.96900919113966</v>
      </c>
      <c r="BQ68">
        <f t="shared" si="107"/>
        <v>-466.76925646791972</v>
      </c>
      <c r="BR68">
        <f t="shared" si="107"/>
        <v>-467.57079689876861</v>
      </c>
      <c r="BS68">
        <f t="shared" si="107"/>
        <v>-468.3736325742201</v>
      </c>
      <c r="BT68">
        <f t="shared" si="107"/>
        <v>-469.17776558818241</v>
      </c>
      <c r="BU68">
        <f t="shared" si="107"/>
        <v>-469.98319803794851</v>
      </c>
      <c r="BV68">
        <f t="shared" si="107"/>
        <v>-470.78993202420764</v>
      </c>
      <c r="BW68">
        <f t="shared" si="107"/>
        <v>-471.59796965103743</v>
      </c>
      <c r="BX68">
        <f t="shared" si="107"/>
        <v>-472.40731302592445</v>
      </c>
      <c r="BY68">
        <f t="shared" si="108"/>
        <v>-473.21796425975856</v>
      </c>
      <c r="BZ68">
        <f t="shared" si="108"/>
        <v>-474.0299254668368</v>
      </c>
      <c r="CA68">
        <f t="shared" si="108"/>
        <v>-474.84319876488485</v>
      </c>
      <c r="CB68">
        <f t="shared" si="108"/>
        <v>-475.65778627504511</v>
      </c>
      <c r="CC68">
        <f t="shared" si="108"/>
        <v>-476.47369012188852</v>
      </c>
      <c r="CD68">
        <f t="shared" si="108"/>
        <v>-477.2909124334264</v>
      </c>
      <c r="CE68">
        <f t="shared" si="108"/>
        <v>-478.109455341103</v>
      </c>
      <c r="CF68">
        <f t="shared" si="108"/>
        <v>-478.92932097981515</v>
      </c>
      <c r="CG68">
        <f t="shared" si="108"/>
        <v>-479.75051148790624</v>
      </c>
      <c r="CH68">
        <f t="shared" si="108"/>
        <v>-480.57302900717764</v>
      </c>
      <c r="CI68">
        <f t="shared" si="109"/>
        <v>-481.39687568289378</v>
      </c>
      <c r="CJ68">
        <f t="shared" si="109"/>
        <v>-482.2220536637866</v>
      </c>
      <c r="CK68">
        <f t="shared" si="109"/>
        <v>-483.04856510206025</v>
      </c>
      <c r="CL68">
        <f t="shared" si="109"/>
        <v>-483.87641215340375</v>
      </c>
      <c r="CM68">
        <f t="shared" si="109"/>
        <v>-484.70559697698314</v>
      </c>
      <c r="CN68">
        <f t="shared" si="109"/>
        <v>-485.53612173546304</v>
      </c>
      <c r="CO68">
        <f t="shared" si="109"/>
        <v>-486.36798859499822</v>
      </c>
      <c r="CP68">
        <f t="shared" si="109"/>
        <v>-487.20119972524549</v>
      </c>
      <c r="CQ68">
        <f t="shared" si="109"/>
        <v>-488.03575729937671</v>
      </c>
      <c r="CR68">
        <f t="shared" si="109"/>
        <v>-488.87166349406368</v>
      </c>
      <c r="CS68">
        <f t="shared" si="110"/>
        <v>-489.70892048950998</v>
      </c>
      <c r="CT68">
        <f t="shared" si="110"/>
        <v>-490.54753046943671</v>
      </c>
      <c r="CU68">
        <f t="shared" si="110"/>
        <v>-491.38749562109473</v>
      </c>
      <c r="CV68">
        <f t="shared" si="110"/>
        <v>-492.22881813527681</v>
      </c>
      <c r="CW68">
        <f t="shared" si="110"/>
        <v>-493.07150020631155</v>
      </c>
      <c r="CX68">
        <f t="shared" si="110"/>
        <v>-493.91554403207493</v>
      </c>
      <c r="CY68">
        <f t="shared" si="110"/>
        <v>-494.76095181400183</v>
      </c>
      <c r="CZ68">
        <f t="shared" si="110"/>
        <v>-495.60772575708023</v>
      </c>
      <c r="DA68">
        <f t="shared" si="110"/>
        <v>-496.45586806986472</v>
      </c>
      <c r="DB68">
        <f t="shared" si="110"/>
        <v>-497.30538096448015</v>
      </c>
      <c r="DC68">
        <f t="shared" si="111"/>
        <v>-498.15626665662558</v>
      </c>
      <c r="DD68">
        <f t="shared" si="111"/>
        <v>-499.00852736558801</v>
      </c>
      <c r="DE68">
        <f t="shared" si="111"/>
        <v>-499.86216531423418</v>
      </c>
      <c r="DF68">
        <f t="shared" si="111"/>
        <v>-500.71718272903206</v>
      </c>
      <c r="DG68">
        <f t="shared" si="111"/>
        <v>-501.57358184004346</v>
      </c>
      <c r="DH68">
        <f t="shared" si="111"/>
        <v>-502.43136488093518</v>
      </c>
      <c r="DI68">
        <f t="shared" si="111"/>
        <v>-503.29053408899244</v>
      </c>
      <c r="DJ68">
        <f t="shared" si="111"/>
        <v>-504.15109170510624</v>
      </c>
      <c r="DK68">
        <f t="shared" si="111"/>
        <v>-505.01303997379574</v>
      </c>
      <c r="DL68">
        <f t="shared" si="111"/>
        <v>-505.87638114321226</v>
      </c>
      <c r="DM68">
        <f t="shared" si="112"/>
        <v>-506.74111746513421</v>
      </c>
      <c r="DN68">
        <f t="shared" si="112"/>
        <v>-507.60725119498767</v>
      </c>
      <c r="DO68">
        <f t="shared" si="112"/>
        <v>-508.47478459183924</v>
      </c>
      <c r="DP68">
        <f t="shared" si="112"/>
        <v>-509.3437199184076</v>
      </c>
      <c r="DQ68">
        <f t="shared" si="112"/>
        <v>-510.21405944107488</v>
      </c>
      <c r="DR68">
        <f t="shared" si="112"/>
        <v>-511.08580542988352</v>
      </c>
      <c r="DS68">
        <f t="shared" si="112"/>
        <v>-511.95896015853987</v>
      </c>
      <c r="DT68">
        <f t="shared" si="112"/>
        <v>-512.83352590443747</v>
      </c>
      <c r="DU68">
        <f t="shared" si="112"/>
        <v>-513.70950494864212</v>
      </c>
      <c r="DV68">
        <f t="shared" si="112"/>
        <v>-514.58689957591434</v>
      </c>
      <c r="DW68">
        <f t="shared" si="113"/>
        <v>-515.46571207470333</v>
      </c>
      <c r="DX68">
        <f t="shared" si="113"/>
        <v>-516.3459447371572</v>
      </c>
      <c r="DY68">
        <f t="shared" si="113"/>
        <v>-517.22759985913524</v>
      </c>
      <c r="DZ68">
        <f t="shared" si="113"/>
        <v>-518.11067974020114</v>
      </c>
      <c r="EA68">
        <f t="shared" si="113"/>
        <v>-518.99518668364544</v>
      </c>
      <c r="EB68">
        <f t="shared" si="113"/>
        <v>-519.88112299647037</v>
      </c>
      <c r="EC68">
        <f t="shared" si="113"/>
        <v>-520.76849098941375</v>
      </c>
      <c r="ED68">
        <f t="shared" si="113"/>
        <v>-521.65729297695304</v>
      </c>
      <c r="EE68">
        <f t="shared" si="113"/>
        <v>-522.54753127730123</v>
      </c>
      <c r="EF68">
        <f t="shared" si="113"/>
        <v>-523.43920821241863</v>
      </c>
      <c r="EG68">
        <f t="shared" si="113"/>
        <v>-524.332326108026</v>
      </c>
      <c r="EI68">
        <f t="shared" ref="EI68:EI102" si="124">AJ68</f>
        <v>0.65</v>
      </c>
      <c r="EJ68">
        <f t="shared" si="103"/>
        <v>441.79149707154858</v>
      </c>
      <c r="EK68">
        <f t="shared" si="103"/>
        <v>442.8845147570247</v>
      </c>
      <c r="EL68">
        <f t="shared" si="103"/>
        <v>443.97876243699852</v>
      </c>
      <c r="EM68">
        <f t="shared" si="103"/>
        <v>445.07424209989881</v>
      </c>
      <c r="EN68">
        <f t="shared" si="103"/>
        <v>446.17095573736452</v>
      </c>
      <c r="EO68">
        <f t="shared" si="103"/>
        <v>447.26890534425524</v>
      </c>
      <c r="EP68">
        <f t="shared" si="103"/>
        <v>448.36809291865603</v>
      </c>
      <c r="EQ68">
        <f t="shared" si="103"/>
        <v>449.46852046187996</v>
      </c>
      <c r="ER68">
        <f t="shared" si="103"/>
        <v>450.57018997848064</v>
      </c>
      <c r="ES68">
        <f t="shared" si="103"/>
        <v>451.67310347624743</v>
      </c>
      <c r="ET68">
        <f t="shared" si="103"/>
        <v>452.7772629662154</v>
      </c>
      <c r="EU68">
        <f t="shared" si="103"/>
        <v>453.88267046267561</v>
      </c>
      <c r="EV68">
        <f t="shared" si="103"/>
        <v>454.98932798316878</v>
      </c>
      <c r="EW68">
        <f t="shared" si="103"/>
        <v>456.09723754850575</v>
      </c>
      <c r="EX68">
        <f t="shared" si="103"/>
        <v>457.20640118275384</v>
      </c>
      <c r="EY68">
        <f t="shared" si="103"/>
        <v>458.31682091325791</v>
      </c>
      <c r="EZ68">
        <f t="shared" si="92"/>
        <v>459.42849877064333</v>
      </c>
      <c r="FA68">
        <f t="shared" si="92"/>
        <v>460.54143678881343</v>
      </c>
      <c r="FB68">
        <f t="shared" si="92"/>
        <v>461.65563700495932</v>
      </c>
      <c r="FC68">
        <f t="shared" si="92"/>
        <v>462.77110145957062</v>
      </c>
      <c r="FD68">
        <f t="shared" si="92"/>
        <v>463.88783219642886</v>
      </c>
      <c r="FE68">
        <f t="shared" si="92"/>
        <v>465.00583126262654</v>
      </c>
      <c r="FF68">
        <f t="shared" si="92"/>
        <v>466.12510070856177</v>
      </c>
      <c r="FG68">
        <f t="shared" si="92"/>
        <v>467.24564258794248</v>
      </c>
      <c r="FH68">
        <f t="shared" si="92"/>
        <v>468.36745895780689</v>
      </c>
      <c r="FI68">
        <f t="shared" si="92"/>
        <v>469.49055187850996</v>
      </c>
      <c r="FJ68">
        <f t="shared" si="92"/>
        <v>470.61492341374452</v>
      </c>
      <c r="FK68">
        <f t="shared" si="92"/>
        <v>471.74057563053424</v>
      </c>
      <c r="FL68">
        <f t="shared" si="92"/>
        <v>472.86751059924455</v>
      </c>
      <c r="FM68">
        <f t="shared" si="89"/>
        <v>473.99573039359279</v>
      </c>
      <c r="FN68">
        <f t="shared" si="89"/>
        <v>475.12523709064374</v>
      </c>
      <c r="FO68">
        <f t="shared" si="89"/>
        <v>476.25603277082161</v>
      </c>
      <c r="FP68">
        <f t="shared" si="118"/>
        <v>477.38811951791399</v>
      </c>
      <c r="FQ68">
        <f t="shared" si="118"/>
        <v>478.52149941907521</v>
      </c>
      <c r="FR68">
        <f t="shared" si="118"/>
        <v>479.65617456483903</v>
      </c>
      <c r="FS68">
        <f t="shared" si="118"/>
        <v>480.79214704911368</v>
      </c>
      <c r="FT68">
        <f t="shared" si="118"/>
        <v>481.92941896919206</v>
      </c>
      <c r="FU68">
        <f t="shared" si="118"/>
        <v>483.06799242576352</v>
      </c>
      <c r="FV68">
        <f t="shared" si="118"/>
        <v>484.20786952290564</v>
      </c>
      <c r="FW68">
        <f t="shared" si="118"/>
        <v>485.34905236810499</v>
      </c>
      <c r="FX68">
        <f t="shared" si="118"/>
        <v>486.49154307225143</v>
      </c>
      <c r="FY68">
        <f t="shared" si="118"/>
        <v>487.635343749642</v>
      </c>
      <c r="FZ68">
        <f t="shared" si="118"/>
        <v>488.78045651800232</v>
      </c>
      <c r="GA68">
        <f t="shared" si="118"/>
        <v>489.92688349847492</v>
      </c>
      <c r="GB68">
        <f t="shared" si="118"/>
        <v>491.07462681563067</v>
      </c>
      <c r="GC68">
        <f t="shared" si="118"/>
        <v>492.22368859748087</v>
      </c>
      <c r="GD68">
        <f t="shared" si="118"/>
        <v>493.37407097546981</v>
      </c>
      <c r="GE68">
        <f t="shared" si="118"/>
        <v>494.52577608449423</v>
      </c>
      <c r="GF68">
        <f t="shared" si="115"/>
        <v>495.67880606289765</v>
      </c>
      <c r="GG68">
        <f t="shared" si="115"/>
        <v>496.83316305248138</v>
      </c>
      <c r="GH68">
        <f t="shared" si="115"/>
        <v>497.98884919850985</v>
      </c>
      <c r="GI68">
        <f t="shared" si="115"/>
        <v>499.145866649715</v>
      </c>
      <c r="GJ68">
        <f t="shared" si="115"/>
        <v>500.30421755830099</v>
      </c>
      <c r="GK68">
        <f t="shared" si="115"/>
        <v>501.46390407995676</v>
      </c>
      <c r="GL68">
        <f t="shared" si="90"/>
        <v>502.62492837384849</v>
      </c>
      <c r="GM68">
        <f t="shared" si="90"/>
        <v>503.78729260264072</v>
      </c>
      <c r="GN68">
        <f t="shared" si="90"/>
        <v>504.95099893248823</v>
      </c>
      <c r="GO68">
        <f t="shared" si="90"/>
        <v>506.11604953304783</v>
      </c>
      <c r="GP68">
        <f t="shared" ref="GP68:HE102" si="125">ABS(CQ68-CQ$2)</f>
        <v>507.28244657749133</v>
      </c>
      <c r="GQ68">
        <f t="shared" si="125"/>
        <v>508.45019224249063</v>
      </c>
      <c r="GR68">
        <f t="shared" si="125"/>
        <v>509.61928870824926</v>
      </c>
      <c r="GS68">
        <f t="shared" si="125"/>
        <v>510.78973815848832</v>
      </c>
      <c r="GT68">
        <f t="shared" si="125"/>
        <v>511.96154278045867</v>
      </c>
      <c r="GU68">
        <f t="shared" si="125"/>
        <v>513.13470476495309</v>
      </c>
      <c r="GV68">
        <f t="shared" si="125"/>
        <v>514.30922630630016</v>
      </c>
      <c r="GW68">
        <f t="shared" si="125"/>
        <v>515.48510960237581</v>
      </c>
      <c r="GX68">
        <f t="shared" si="114"/>
        <v>516.66235685461504</v>
      </c>
      <c r="GY68">
        <f t="shared" si="114"/>
        <v>517.84097026800578</v>
      </c>
      <c r="GZ68">
        <f t="shared" si="114"/>
        <v>519.02095205110254</v>
      </c>
      <c r="HA68">
        <f t="shared" si="114"/>
        <v>520.2023044160303</v>
      </c>
      <c r="HB68">
        <f t="shared" si="114"/>
        <v>521.38502957848812</v>
      </c>
      <c r="HC68">
        <f t="shared" si="114"/>
        <v>522.56912975776288</v>
      </c>
      <c r="HD68">
        <f t="shared" si="114"/>
        <v>523.75460717672127</v>
      </c>
      <c r="HE68">
        <f t="shared" si="114"/>
        <v>524.94146406183154</v>
      </c>
      <c r="HF68">
        <f t="shared" si="114"/>
        <v>526.12970264315527</v>
      </c>
      <c r="HG68">
        <f t="shared" si="114"/>
        <v>527.31932515435926</v>
      </c>
      <c r="HH68">
        <f t="shared" si="114"/>
        <v>528.51033383272886</v>
      </c>
      <c r="HI68">
        <f t="shared" si="114"/>
        <v>529.70273091915499</v>
      </c>
      <c r="HJ68">
        <f t="shared" si="114"/>
        <v>530.89651865815677</v>
      </c>
      <c r="HK68">
        <f t="shared" si="114"/>
        <v>532.09169929788561</v>
      </c>
      <c r="HL68">
        <f t="shared" si="117"/>
        <v>533.2882750901199</v>
      </c>
      <c r="HM68">
        <f t="shared" si="117"/>
        <v>534.48624829028574</v>
      </c>
      <c r="HN68">
        <f t="shared" si="117"/>
        <v>535.68562115744965</v>
      </c>
      <c r="HO68">
        <f t="shared" si="117"/>
        <v>536.88639595433028</v>
      </c>
      <c r="HP68">
        <f t="shared" si="117"/>
        <v>538.08857494730989</v>
      </c>
      <c r="HQ68">
        <f t="shared" si="117"/>
        <v>539.29216040643087</v>
      </c>
      <c r="HR68">
        <f t="shared" si="117"/>
        <v>540.49715460539949</v>
      </c>
      <c r="HS68">
        <f t="shared" si="117"/>
        <v>541.70355982160947</v>
      </c>
      <c r="HT68">
        <f t="shared" si="117"/>
        <v>542.9113783361264</v>
      </c>
      <c r="HU68">
        <f t="shared" si="117"/>
        <v>544.1206124337109</v>
      </c>
      <c r="HV68">
        <f t="shared" si="117"/>
        <v>545.33126440281228</v>
      </c>
      <c r="HW68">
        <f t="shared" si="123"/>
        <v>546.54333653557842</v>
      </c>
      <c r="HX68">
        <f t="shared" si="123"/>
        <v>547.75683112786885</v>
      </c>
      <c r="HY68">
        <f t="shared" si="123"/>
        <v>548.97175047924702</v>
      </c>
      <c r="HZ68">
        <f t="shared" si="123"/>
        <v>550.1880968930036</v>
      </c>
      <c r="IA68">
        <f t="shared" si="123"/>
        <v>551.40587267614092</v>
      </c>
      <c r="IB68">
        <f t="shared" si="71"/>
        <v>552.62508013939657</v>
      </c>
      <c r="IC68">
        <f t="shared" si="71"/>
        <v>553.84572159724826</v>
      </c>
      <c r="ID68">
        <f t="shared" si="71"/>
        <v>555.06779936790872</v>
      </c>
      <c r="IE68">
        <f t="shared" si="71"/>
        <v>556.29131577333851</v>
      </c>
      <c r="IF68">
        <f t="shared" si="71"/>
        <v>557.51627313925815</v>
      </c>
      <c r="IG68">
        <f t="shared" ref="IG68:IG102" si="126">MIN(EJ68:IF68)</f>
        <v>441.79149707154858</v>
      </c>
      <c r="IH68">
        <f t="shared" ref="IH68:IH102" si="127">MATCH(IG68,$EJ68:$IF68,0)</f>
        <v>1</v>
      </c>
      <c r="II68">
        <v>66</v>
      </c>
      <c r="IJ68">
        <f t="shared" ref="IJ68:IJ102" si="128">AJ68</f>
        <v>0.65</v>
      </c>
      <c r="IK68" cm="1">
        <f t="array" ref="IK68">INDEX($AK$3:$EG$102,II68,IH68)</f>
        <v>-441.79149707154858</v>
      </c>
      <c r="IL68">
        <f t="shared" ref="IL68:IL102" si="129">IK68*EI68</f>
        <v>-287.16447309650658</v>
      </c>
    </row>
    <row r="69" spans="9:246" x14ac:dyDescent="0.25">
      <c r="I69">
        <v>615</v>
      </c>
      <c r="J69">
        <f>'Emission events'!AG69</f>
        <v>6.1918671022195008E+16</v>
      </c>
      <c r="K69">
        <f>'Emission events'!CI69</f>
        <v>1.9933860746037732E+16</v>
      </c>
      <c r="L69">
        <f>'Emission events'!EK69</f>
        <v>6397198403451533</v>
      </c>
      <c r="M69">
        <f>'Emission events'!GM69</f>
        <v>2048508292424743.8</v>
      </c>
      <c r="N69">
        <f>'Emission events'!IO69</f>
        <v>654902301162250.13</v>
      </c>
      <c r="O69">
        <f t="shared" si="119"/>
        <v>9.0953140765271264E+16</v>
      </c>
      <c r="R69">
        <v>615</v>
      </c>
      <c r="S69">
        <f>'Emission events'!AL69</f>
        <v>8.2466914834354304E+17</v>
      </c>
      <c r="T69">
        <f>'Emission events'!CN69</f>
        <v>2.1218512811116198E+17</v>
      </c>
      <c r="U69">
        <f>'Emission events'!EP69</f>
        <v>5.4950371346835256E+16</v>
      </c>
      <c r="V69">
        <f>'Emission events'!GR69</f>
        <v>1.4340451246199516E+16</v>
      </c>
      <c r="W69">
        <f>'Emission events'!IT69</f>
        <v>3776127778566342.5</v>
      </c>
      <c r="X69">
        <f t="shared" si="120"/>
        <v>1.1099212268263062E+18</v>
      </c>
      <c r="AA69">
        <v>615</v>
      </c>
      <c r="AB69" s="7">
        <f>'Emission events'!AQ69</f>
        <v>3.8461995863512326E+17</v>
      </c>
      <c r="AC69" s="7">
        <f>'Emission events'!CS69</f>
        <v>9.782409563445528E+16</v>
      </c>
      <c r="AD69" s="7">
        <f>'Emission events'!EU69</f>
        <v>2.8834263852100404E+16</v>
      </c>
      <c r="AE69" s="7">
        <f>'Emission events'!GW69</f>
        <v>8918506858644248</v>
      </c>
      <c r="AF69" s="7">
        <f>'Emission events'!IY69</f>
        <v>2799470660798530.5</v>
      </c>
      <c r="AG69">
        <f t="shared" si="121"/>
        <v>5.2299629564112173E+17</v>
      </c>
      <c r="AH69" s="7">
        <f t="shared" si="122"/>
        <v>1.7238706632326991E+18</v>
      </c>
      <c r="AJ69" s="1">
        <v>0.66</v>
      </c>
      <c r="AK69">
        <f t="shared" si="104"/>
        <v>-622.28395050073107</v>
      </c>
      <c r="AL69">
        <f t="shared" si="104"/>
        <v>-623.33680747306232</v>
      </c>
      <c r="AM69">
        <f t="shared" si="104"/>
        <v>-624.39136597169818</v>
      </c>
      <c r="AN69">
        <f t="shared" si="104"/>
        <v>-625.44762874735375</v>
      </c>
      <c r="AO69">
        <f t="shared" si="104"/>
        <v>-626.50559855518145</v>
      </c>
      <c r="AP69">
        <f t="shared" si="104"/>
        <v>-627.56527815479751</v>
      </c>
      <c r="AQ69">
        <f t="shared" si="104"/>
        <v>-628.62667031027149</v>
      </c>
      <c r="AR69">
        <f t="shared" si="104"/>
        <v>-629.68977779014222</v>
      </c>
      <c r="AS69">
        <f t="shared" si="104"/>
        <v>-630.75460336743095</v>
      </c>
      <c r="AT69">
        <f t="shared" si="104"/>
        <v>-631.82114981963696</v>
      </c>
      <c r="AU69">
        <f t="shared" si="105"/>
        <v>-632.88941992874277</v>
      </c>
      <c r="AV69">
        <f t="shared" si="105"/>
        <v>-633.95941648124267</v>
      </c>
      <c r="AW69">
        <f t="shared" si="105"/>
        <v>-635.03114226812329</v>
      </c>
      <c r="AX69">
        <f t="shared" si="105"/>
        <v>-636.10460008489304</v>
      </c>
      <c r="AY69">
        <f t="shared" si="105"/>
        <v>-637.17979273157255</v>
      </c>
      <c r="AZ69">
        <f t="shared" si="105"/>
        <v>-638.25672301270845</v>
      </c>
      <c r="BA69">
        <f t="shared" si="105"/>
        <v>-639.33539373738904</v>
      </c>
      <c r="BB69">
        <f t="shared" si="105"/>
        <v>-640.41580771923657</v>
      </c>
      <c r="BC69">
        <f t="shared" si="105"/>
        <v>-641.49796777642382</v>
      </c>
      <c r="BD69">
        <f t="shared" si="105"/>
        <v>-642.5818767316797</v>
      </c>
      <c r="BE69">
        <f t="shared" si="106"/>
        <v>-643.66753741229411</v>
      </c>
      <c r="BF69">
        <f t="shared" si="106"/>
        <v>-644.75495265013467</v>
      </c>
      <c r="BG69">
        <f t="shared" si="106"/>
        <v>-645.84412528163978</v>
      </c>
      <c r="BH69">
        <f t="shared" si="106"/>
        <v>-646.93505814783305</v>
      </c>
      <c r="BI69">
        <f t="shared" si="106"/>
        <v>-648.02775409433889</v>
      </c>
      <c r="BJ69">
        <f t="shared" si="106"/>
        <v>-649.12221597137147</v>
      </c>
      <c r="BK69">
        <f t="shared" si="106"/>
        <v>-650.21844663376282</v>
      </c>
      <c r="BL69">
        <f t="shared" si="106"/>
        <v>-651.3164489409553</v>
      </c>
      <c r="BM69">
        <f t="shared" si="106"/>
        <v>-652.41622575700626</v>
      </c>
      <c r="BN69">
        <f t="shared" si="106"/>
        <v>-653.51777995061798</v>
      </c>
      <c r="BO69">
        <f t="shared" si="107"/>
        <v>-654.62111439512057</v>
      </c>
      <c r="BP69">
        <f t="shared" si="107"/>
        <v>-655.7262319684894</v>
      </c>
      <c r="BQ69">
        <f t="shared" si="107"/>
        <v>-656.83313555335906</v>
      </c>
      <c r="BR69">
        <f t="shared" si="107"/>
        <v>-657.94182803701517</v>
      </c>
      <c r="BS69">
        <f t="shared" si="107"/>
        <v>-659.05231231142045</v>
      </c>
      <c r="BT69">
        <f t="shared" si="107"/>
        <v>-660.16459127320547</v>
      </c>
      <c r="BU69">
        <f t="shared" si="107"/>
        <v>-661.27866782368596</v>
      </c>
      <c r="BV69">
        <f t="shared" si="107"/>
        <v>-662.39454486886825</v>
      </c>
      <c r="BW69">
        <f t="shared" si="107"/>
        <v>-663.51222531945371</v>
      </c>
      <c r="BX69">
        <f t="shared" si="107"/>
        <v>-664.63171209085669</v>
      </c>
      <c r="BY69">
        <f t="shared" si="108"/>
        <v>-665.75300810319732</v>
      </c>
      <c r="BZ69">
        <f t="shared" si="108"/>
        <v>-666.87611628131663</v>
      </c>
      <c r="CA69">
        <f t="shared" si="108"/>
        <v>-668.00103955479085</v>
      </c>
      <c r="CB69">
        <f t="shared" si="108"/>
        <v>-669.12778085792513</v>
      </c>
      <c r="CC69">
        <f t="shared" si="108"/>
        <v>-670.25634312976854</v>
      </c>
      <c r="CD69">
        <f t="shared" si="108"/>
        <v>-671.38672931413066</v>
      </c>
      <c r="CE69">
        <f t="shared" si="108"/>
        <v>-672.51894235956343</v>
      </c>
      <c r="CF69">
        <f t="shared" si="108"/>
        <v>-673.65298521940224</v>
      </c>
      <c r="CG69">
        <f t="shared" si="108"/>
        <v>-674.78886085174747</v>
      </c>
      <c r="CH69">
        <f t="shared" si="108"/>
        <v>-675.92657221948105</v>
      </c>
      <c r="CI69">
        <f t="shared" si="109"/>
        <v>-677.06612229028292</v>
      </c>
      <c r="CJ69">
        <f t="shared" si="109"/>
        <v>-678.20751403662257</v>
      </c>
      <c r="CK69">
        <f t="shared" si="109"/>
        <v>-679.35075043577478</v>
      </c>
      <c r="CL69">
        <f t="shared" si="109"/>
        <v>-680.49583446983524</v>
      </c>
      <c r="CM69">
        <f t="shared" si="109"/>
        <v>-681.64276912571313</v>
      </c>
      <c r="CN69">
        <f t="shared" si="109"/>
        <v>-682.79155739514852</v>
      </c>
      <c r="CO69">
        <f t="shared" si="109"/>
        <v>-683.94220227471772</v>
      </c>
      <c r="CP69">
        <f t="shared" si="109"/>
        <v>-685.09470676583965</v>
      </c>
      <c r="CQ69">
        <f t="shared" si="109"/>
        <v>-686.2490738747922</v>
      </c>
      <c r="CR69">
        <f t="shared" si="109"/>
        <v>-687.40530661270327</v>
      </c>
      <c r="CS69">
        <f t="shared" si="110"/>
        <v>-688.56340799557915</v>
      </c>
      <c r="CT69">
        <f t="shared" si="110"/>
        <v>-689.72338104429366</v>
      </c>
      <c r="CU69">
        <f t="shared" si="110"/>
        <v>-690.88522878460446</v>
      </c>
      <c r="CV69">
        <f t="shared" si="110"/>
        <v>-692.04895424717131</v>
      </c>
      <c r="CW69">
        <f t="shared" si="110"/>
        <v>-693.21456046753701</v>
      </c>
      <c r="CX69">
        <f t="shared" si="110"/>
        <v>-694.3820504861601</v>
      </c>
      <c r="CY69">
        <f t="shared" si="110"/>
        <v>-695.55142734841968</v>
      </c>
      <c r="CZ69">
        <f t="shared" si="110"/>
        <v>-696.7226941046074</v>
      </c>
      <c r="DA69">
        <f t="shared" si="110"/>
        <v>-697.89585380995607</v>
      </c>
      <c r="DB69">
        <f t="shared" si="110"/>
        <v>-699.07090952463022</v>
      </c>
      <c r="DC69">
        <f t="shared" si="111"/>
        <v>-700.24786431374196</v>
      </c>
      <c r="DD69">
        <f t="shared" si="111"/>
        <v>-701.42672124736544</v>
      </c>
      <c r="DE69">
        <f t="shared" si="111"/>
        <v>-702.60748340053033</v>
      </c>
      <c r="DF69">
        <f t="shared" si="111"/>
        <v>-703.79015385324055</v>
      </c>
      <c r="DG69">
        <f t="shared" si="111"/>
        <v>-704.97473569047884</v>
      </c>
      <c r="DH69">
        <f t="shared" si="111"/>
        <v>-706.16123200221227</v>
      </c>
      <c r="DI69">
        <f t="shared" si="111"/>
        <v>-707.34964588341154</v>
      </c>
      <c r="DJ69">
        <f t="shared" si="111"/>
        <v>-708.5399804340426</v>
      </c>
      <c r="DK69">
        <f t="shared" si="111"/>
        <v>-709.73223875908286</v>
      </c>
      <c r="DL69">
        <f t="shared" si="111"/>
        <v>-710.92642396853728</v>
      </c>
      <c r="DM69">
        <f t="shared" si="112"/>
        <v>-712.12253917742805</v>
      </c>
      <c r="DN69">
        <f t="shared" si="112"/>
        <v>-713.32058750582576</v>
      </c>
      <c r="DO69">
        <f t="shared" si="112"/>
        <v>-714.52057207882979</v>
      </c>
      <c r="DP69">
        <f t="shared" si="112"/>
        <v>-715.7224960265994</v>
      </c>
      <c r="DQ69">
        <f t="shared" si="112"/>
        <v>-716.92636248435883</v>
      </c>
      <c r="DR69">
        <f t="shared" si="112"/>
        <v>-718.13217459239354</v>
      </c>
      <c r="DS69">
        <f t="shared" si="112"/>
        <v>-719.33993549606532</v>
      </c>
      <c r="DT69">
        <f t="shared" si="112"/>
        <v>-720.54964834582859</v>
      </c>
      <c r="DU69">
        <f t="shared" si="112"/>
        <v>-721.76131629722056</v>
      </c>
      <c r="DV69">
        <f t="shared" si="112"/>
        <v>-722.97494251089017</v>
      </c>
      <c r="DW69">
        <f t="shared" si="113"/>
        <v>-724.19053015259033</v>
      </c>
      <c r="DX69">
        <f t="shared" si="113"/>
        <v>-725.40808239318415</v>
      </c>
      <c r="DY69">
        <f t="shared" si="113"/>
        <v>-726.62760240867692</v>
      </c>
      <c r="DZ69">
        <f t="shared" si="113"/>
        <v>-727.84909338019463</v>
      </c>
      <c r="EA69">
        <f t="shared" si="113"/>
        <v>-729.07255849401633</v>
      </c>
      <c r="EB69">
        <f t="shared" si="113"/>
        <v>-730.29800094156462</v>
      </c>
      <c r="EC69">
        <f t="shared" si="113"/>
        <v>-731.52542391942131</v>
      </c>
      <c r="ED69">
        <f t="shared" si="113"/>
        <v>-732.75483062934347</v>
      </c>
      <c r="EE69">
        <f t="shared" si="113"/>
        <v>-733.9862242782566</v>
      </c>
      <c r="EF69">
        <f t="shared" si="113"/>
        <v>-735.21960807827304</v>
      </c>
      <c r="EG69">
        <f t="shared" si="113"/>
        <v>-736.45498524669756</v>
      </c>
      <c r="EI69">
        <f t="shared" si="124"/>
        <v>0.66</v>
      </c>
      <c r="EJ69">
        <f t="shared" si="103"/>
        <v>622.28395050073107</v>
      </c>
      <c r="EK69">
        <f t="shared" si="103"/>
        <v>623.6686469433746</v>
      </c>
      <c r="EL69">
        <f t="shared" si="103"/>
        <v>625.05504491232284</v>
      </c>
      <c r="EM69">
        <f t="shared" ref="EM69:EY69" si="130">ABS(AN69-AN$2)</f>
        <v>626.44314715829069</v>
      </c>
      <c r="EN69">
        <f t="shared" si="130"/>
        <v>627.83295643643078</v>
      </c>
      <c r="EO69">
        <f t="shared" si="130"/>
        <v>629.22447550635911</v>
      </c>
      <c r="EP69">
        <f t="shared" si="130"/>
        <v>630.61770713214537</v>
      </c>
      <c r="EQ69">
        <f t="shared" si="130"/>
        <v>632.01265408232848</v>
      </c>
      <c r="ER69">
        <f t="shared" si="130"/>
        <v>633.40931912992949</v>
      </c>
      <c r="ES69">
        <f t="shared" si="130"/>
        <v>634.80770505244789</v>
      </c>
      <c r="ET69">
        <f t="shared" si="130"/>
        <v>636.20781463186597</v>
      </c>
      <c r="EU69">
        <f t="shared" si="130"/>
        <v>637.60965065467826</v>
      </c>
      <c r="EV69">
        <f t="shared" si="130"/>
        <v>639.01321591187116</v>
      </c>
      <c r="EW69">
        <f t="shared" si="130"/>
        <v>640.41851319895318</v>
      </c>
      <c r="EX69">
        <f t="shared" si="130"/>
        <v>641.82554531594508</v>
      </c>
      <c r="EY69">
        <f t="shared" si="130"/>
        <v>643.23431506739325</v>
      </c>
      <c r="EZ69">
        <f t="shared" si="92"/>
        <v>644.64482526238623</v>
      </c>
      <c r="FA69">
        <f t="shared" si="92"/>
        <v>646.05707871454604</v>
      </c>
      <c r="FB69">
        <f t="shared" si="92"/>
        <v>647.47107824204556</v>
      </c>
      <c r="FC69">
        <f t="shared" si="92"/>
        <v>648.88682666761383</v>
      </c>
      <c r="FD69">
        <f t="shared" si="92"/>
        <v>650.30432681854052</v>
      </c>
      <c r="FE69">
        <f t="shared" si="92"/>
        <v>651.72358152669347</v>
      </c>
      <c r="FF69">
        <f t="shared" si="92"/>
        <v>653.14459362851085</v>
      </c>
      <c r="FG69">
        <f t="shared" si="92"/>
        <v>654.56736596501639</v>
      </c>
      <c r="FH69">
        <f t="shared" si="92"/>
        <v>655.99190138183462</v>
      </c>
      <c r="FI69">
        <f t="shared" si="92"/>
        <v>657.41820272917948</v>
      </c>
      <c r="FJ69">
        <f t="shared" si="92"/>
        <v>658.84627286188322</v>
      </c>
      <c r="FK69">
        <f t="shared" si="92"/>
        <v>660.27611463938797</v>
      </c>
      <c r="FL69">
        <f t="shared" si="92"/>
        <v>661.70773092575121</v>
      </c>
      <c r="FM69">
        <f t="shared" si="89"/>
        <v>663.14112458967531</v>
      </c>
      <c r="FN69">
        <f t="shared" si="89"/>
        <v>664.57629850449018</v>
      </c>
      <c r="FO69">
        <f t="shared" si="89"/>
        <v>666.0132555481714</v>
      </c>
      <c r="FP69">
        <f t="shared" si="118"/>
        <v>667.45199860335333</v>
      </c>
      <c r="FQ69">
        <f t="shared" si="118"/>
        <v>668.89253055732183</v>
      </c>
      <c r="FR69">
        <f t="shared" si="118"/>
        <v>670.33485430203939</v>
      </c>
      <c r="FS69">
        <f t="shared" si="118"/>
        <v>671.77897273413669</v>
      </c>
      <c r="FT69">
        <f t="shared" si="118"/>
        <v>673.22488875492957</v>
      </c>
      <c r="FU69">
        <f t="shared" si="118"/>
        <v>674.67260527042413</v>
      </c>
      <c r="FV69">
        <f t="shared" si="118"/>
        <v>676.12212519132197</v>
      </c>
      <c r="FW69">
        <f t="shared" si="118"/>
        <v>677.57345143303723</v>
      </c>
      <c r="FX69">
        <f t="shared" si="118"/>
        <v>679.02658691569013</v>
      </c>
      <c r="FY69">
        <f t="shared" si="118"/>
        <v>680.48153456412183</v>
      </c>
      <c r="FZ69">
        <f t="shared" si="118"/>
        <v>681.93829730790833</v>
      </c>
      <c r="GA69">
        <f t="shared" si="118"/>
        <v>683.396878081355</v>
      </c>
      <c r="GB69">
        <f t="shared" si="118"/>
        <v>684.85727982351068</v>
      </c>
      <c r="GC69">
        <f t="shared" si="118"/>
        <v>686.31950547818508</v>
      </c>
      <c r="GD69">
        <f t="shared" si="118"/>
        <v>687.78355799393023</v>
      </c>
      <c r="GE69">
        <f t="shared" si="118"/>
        <v>689.24944032408132</v>
      </c>
      <c r="GF69">
        <f t="shared" si="115"/>
        <v>690.71715542673894</v>
      </c>
      <c r="GG69">
        <f t="shared" si="115"/>
        <v>692.18670626478479</v>
      </c>
      <c r="GH69">
        <f t="shared" si="115"/>
        <v>693.65809580589894</v>
      </c>
      <c r="GI69">
        <f t="shared" si="115"/>
        <v>695.13132702255098</v>
      </c>
      <c r="GJ69">
        <f t="shared" si="115"/>
        <v>696.60640289201547</v>
      </c>
      <c r="GK69">
        <f t="shared" si="115"/>
        <v>698.08332639638832</v>
      </c>
      <c r="GL69">
        <f t="shared" si="115"/>
        <v>699.56210052257848</v>
      </c>
      <c r="GM69">
        <f t="shared" si="115"/>
        <v>701.04272826232625</v>
      </c>
      <c r="GN69">
        <f t="shared" si="115"/>
        <v>702.52521261220772</v>
      </c>
      <c r="GO69">
        <f t="shared" si="115"/>
        <v>704.00955657364193</v>
      </c>
      <c r="GP69">
        <f t="shared" si="115"/>
        <v>705.49576315290687</v>
      </c>
      <c r="GQ69">
        <f t="shared" si="115"/>
        <v>706.98383536113022</v>
      </c>
      <c r="GR69">
        <f t="shared" si="125"/>
        <v>708.47377621431849</v>
      </c>
      <c r="GS69">
        <f t="shared" si="125"/>
        <v>709.96558873334527</v>
      </c>
      <c r="GT69">
        <f t="shared" si="125"/>
        <v>711.45927594396835</v>
      </c>
      <c r="GU69">
        <f t="shared" si="125"/>
        <v>712.95484087684758</v>
      </c>
      <c r="GV69">
        <f t="shared" si="125"/>
        <v>714.45228656752556</v>
      </c>
      <c r="GW69">
        <f t="shared" si="125"/>
        <v>715.95161605646103</v>
      </c>
      <c r="GX69">
        <f t="shared" si="114"/>
        <v>717.45283238903289</v>
      </c>
      <c r="GY69">
        <f t="shared" si="114"/>
        <v>718.95593861553289</v>
      </c>
      <c r="GZ69">
        <f t="shared" si="114"/>
        <v>720.46093779119394</v>
      </c>
      <c r="HA69">
        <f t="shared" si="114"/>
        <v>721.96783297618038</v>
      </c>
      <c r="HB69">
        <f t="shared" si="114"/>
        <v>723.4766272356045</v>
      </c>
      <c r="HC69">
        <f t="shared" si="114"/>
        <v>724.98732363954025</v>
      </c>
      <c r="HD69">
        <f t="shared" si="114"/>
        <v>726.49992526301742</v>
      </c>
      <c r="HE69">
        <f t="shared" si="114"/>
        <v>728.01443518604003</v>
      </c>
      <c r="HF69">
        <f t="shared" si="114"/>
        <v>729.53085649359059</v>
      </c>
      <c r="HG69">
        <f t="shared" si="114"/>
        <v>731.04919227563641</v>
      </c>
      <c r="HH69">
        <f t="shared" si="114"/>
        <v>732.56944562714796</v>
      </c>
      <c r="HI69">
        <f t="shared" si="114"/>
        <v>734.09161964809141</v>
      </c>
      <c r="HJ69">
        <f t="shared" si="114"/>
        <v>735.61571744344394</v>
      </c>
      <c r="HK69">
        <f t="shared" si="114"/>
        <v>737.14174212321063</v>
      </c>
      <c r="HL69">
        <f t="shared" si="117"/>
        <v>738.6696968024138</v>
      </c>
      <c r="HM69">
        <f t="shared" si="117"/>
        <v>740.19958460112377</v>
      </c>
      <c r="HN69">
        <f t="shared" si="117"/>
        <v>741.73140864444019</v>
      </c>
      <c r="HO69">
        <f t="shared" si="117"/>
        <v>743.26517206252208</v>
      </c>
      <c r="HP69">
        <f t="shared" si="117"/>
        <v>744.80087799059379</v>
      </c>
      <c r="HQ69">
        <f t="shared" si="117"/>
        <v>746.33852956894088</v>
      </c>
      <c r="HR69">
        <f t="shared" si="117"/>
        <v>747.87812994292494</v>
      </c>
      <c r="HS69">
        <f t="shared" si="117"/>
        <v>749.4196822630006</v>
      </c>
      <c r="HT69">
        <f t="shared" si="117"/>
        <v>750.96318968470484</v>
      </c>
      <c r="HU69">
        <f t="shared" si="117"/>
        <v>752.50865536868673</v>
      </c>
      <c r="HV69">
        <f t="shared" si="117"/>
        <v>754.05608248069927</v>
      </c>
      <c r="HW69">
        <f t="shared" si="123"/>
        <v>755.60547419160537</v>
      </c>
      <c r="HX69">
        <f t="shared" si="123"/>
        <v>757.15683367741053</v>
      </c>
      <c r="HY69">
        <f t="shared" si="123"/>
        <v>758.71016411924052</v>
      </c>
      <c r="HZ69">
        <f t="shared" si="123"/>
        <v>760.26546870337449</v>
      </c>
      <c r="IA69">
        <f t="shared" si="123"/>
        <v>761.82275062123517</v>
      </c>
      <c r="IB69">
        <f t="shared" si="71"/>
        <v>763.38201306940414</v>
      </c>
      <c r="IC69">
        <f t="shared" si="71"/>
        <v>764.94325924963869</v>
      </c>
      <c r="ID69">
        <f t="shared" si="71"/>
        <v>766.50649236886409</v>
      </c>
      <c r="IE69">
        <f t="shared" si="71"/>
        <v>768.07171563919292</v>
      </c>
      <c r="IF69">
        <f t="shared" si="71"/>
        <v>769.63893227792971</v>
      </c>
      <c r="IG69">
        <f t="shared" si="126"/>
        <v>622.28395050073107</v>
      </c>
      <c r="IH69">
        <f t="shared" si="127"/>
        <v>1</v>
      </c>
      <c r="II69">
        <v>67</v>
      </c>
      <c r="IJ69">
        <f t="shared" si="128"/>
        <v>0.66</v>
      </c>
      <c r="IK69" cm="1">
        <f t="array" ref="IK69">INDEX($AK$3:$EG$102,II69,IH69)</f>
        <v>-622.28395050073107</v>
      </c>
      <c r="IL69">
        <f t="shared" si="129"/>
        <v>-410.70740733048251</v>
      </c>
    </row>
    <row r="70" spans="9:246" x14ac:dyDescent="0.25">
      <c r="I70">
        <v>620</v>
      </c>
      <c r="J70">
        <f>'Emission events'!AG70</f>
        <v>0</v>
      </c>
      <c r="K70">
        <f>'Emission events'!CI70</f>
        <v>0</v>
      </c>
      <c r="L70">
        <f>'Emission events'!EK70</f>
        <v>0</v>
      </c>
      <c r="M70">
        <f>'Emission events'!GM70</f>
        <v>0</v>
      </c>
      <c r="N70">
        <f>'Emission events'!IO70</f>
        <v>0</v>
      </c>
      <c r="O70">
        <f t="shared" si="119"/>
        <v>0</v>
      </c>
      <c r="R70">
        <v>620</v>
      </c>
      <c r="S70">
        <f>'Emission events'!AL70</f>
        <v>7.1765693979879475E+17</v>
      </c>
      <c r="T70">
        <f>'Emission events'!CN70</f>
        <v>1.8465117801113146E+17</v>
      </c>
      <c r="U70">
        <f>'Emission events'!EP70</f>
        <v>4.7819801942134752E+16</v>
      </c>
      <c r="V70">
        <f>'Emission events'!GR70</f>
        <v>1.2479579692478184E+16</v>
      </c>
      <c r="W70">
        <f>'Emission events'!IT70</f>
        <v>3286123060743165.5</v>
      </c>
      <c r="X70">
        <f t="shared" si="120"/>
        <v>9.658936225052823E+17</v>
      </c>
      <c r="AA70">
        <v>620</v>
      </c>
      <c r="AB70" s="7">
        <f>'Emission events'!AQ70</f>
        <v>3.2795046754546829E+17</v>
      </c>
      <c r="AC70" s="7">
        <f>'Emission events'!CS70</f>
        <v>8.3410798582522016E+16</v>
      </c>
      <c r="AD70" s="7">
        <f>'Emission events'!EU70</f>
        <v>2.4585854424149964E+16</v>
      </c>
      <c r="AE70" s="7">
        <f>'Emission events'!GW70</f>
        <v>7604463648945839</v>
      </c>
      <c r="AF70" s="7">
        <f>'Emission events'!IY70</f>
        <v>2386999664153309.5</v>
      </c>
      <c r="AG70">
        <f t="shared" si="121"/>
        <v>4.4593858386523936E+17</v>
      </c>
      <c r="AH70" s="7">
        <f t="shared" si="122"/>
        <v>1.4118322063705216E+18</v>
      </c>
      <c r="AJ70" s="1">
        <v>0.67</v>
      </c>
      <c r="AK70">
        <f t="shared" si="104"/>
        <v>-871.94459730651135</v>
      </c>
      <c r="AL70">
        <f t="shared" si="104"/>
        <v>-873.40095126909966</v>
      </c>
      <c r="AM70">
        <f t="shared" si="104"/>
        <v>-874.85965905666126</v>
      </c>
      <c r="AN70">
        <f t="shared" si="104"/>
        <v>-876.32072447442772</v>
      </c>
      <c r="AO70">
        <f t="shared" si="104"/>
        <v>-877.78415133376927</v>
      </c>
      <c r="AP70">
        <f t="shared" si="104"/>
        <v>-879.24994345223388</v>
      </c>
      <c r="AQ70">
        <f t="shared" si="104"/>
        <v>-880.71810465352178</v>
      </c>
      <c r="AR70">
        <f t="shared" si="104"/>
        <v>-882.18863876752403</v>
      </c>
      <c r="AS70">
        <f t="shared" si="104"/>
        <v>-883.66154963032955</v>
      </c>
      <c r="AT70">
        <f t="shared" si="104"/>
        <v>-885.13684108421967</v>
      </c>
      <c r="AU70">
        <f t="shared" si="105"/>
        <v>-886.61451697768632</v>
      </c>
      <c r="AV70">
        <f t="shared" si="105"/>
        <v>-888.09458116545341</v>
      </c>
      <c r="AW70">
        <f t="shared" si="105"/>
        <v>-889.57703750846304</v>
      </c>
      <c r="AX70">
        <f t="shared" si="105"/>
        <v>-891.06188987391238</v>
      </c>
      <c r="AY70">
        <f t="shared" si="105"/>
        <v>-892.54914213524319</v>
      </c>
      <c r="AZ70">
        <f t="shared" si="105"/>
        <v>-894.03879817214977</v>
      </c>
      <c r="BA70">
        <f t="shared" si="105"/>
        <v>-895.53086187061842</v>
      </c>
      <c r="BB70">
        <f t="shared" si="105"/>
        <v>-897.02533712290301</v>
      </c>
      <c r="BC70">
        <f t="shared" si="105"/>
        <v>-898.52222782755155</v>
      </c>
      <c r="BD70">
        <f t="shared" si="105"/>
        <v>-900.02153788942303</v>
      </c>
      <c r="BE70">
        <f t="shared" si="106"/>
        <v>-901.52327121967619</v>
      </c>
      <c r="BF70">
        <f t="shared" si="106"/>
        <v>-903.02743173580632</v>
      </c>
      <c r="BG70">
        <f t="shared" si="106"/>
        <v>-904.53402336163117</v>
      </c>
      <c r="BH70">
        <f t="shared" si="106"/>
        <v>-906.04305002731587</v>
      </c>
      <c r="BI70">
        <f t="shared" si="106"/>
        <v>-907.55451566937791</v>
      </c>
      <c r="BJ70">
        <f t="shared" si="106"/>
        <v>-909.06842423069679</v>
      </c>
      <c r="BK70">
        <f t="shared" si="106"/>
        <v>-910.58477966053488</v>
      </c>
      <c r="BL70">
        <f t="shared" si="106"/>
        <v>-912.1035859145295</v>
      </c>
      <c r="BM70">
        <f t="shared" si="106"/>
        <v>-913.62484695471278</v>
      </c>
      <c r="BN70">
        <f t="shared" si="106"/>
        <v>-915.14856674953194</v>
      </c>
      <c r="BO70">
        <f t="shared" si="107"/>
        <v>-916.67474927383932</v>
      </c>
      <c r="BP70">
        <f t="shared" si="107"/>
        <v>-918.2033985089131</v>
      </c>
      <c r="BQ70">
        <f t="shared" si="107"/>
        <v>-919.73451844248154</v>
      </c>
      <c r="BR70">
        <f t="shared" si="107"/>
        <v>-921.26811306869524</v>
      </c>
      <c r="BS70">
        <f t="shared" si="107"/>
        <v>-922.80418638818617</v>
      </c>
      <c r="BT70">
        <f t="shared" si="107"/>
        <v>-924.34274240803984</v>
      </c>
      <c r="BU70">
        <f t="shared" si="107"/>
        <v>-925.88378514181943</v>
      </c>
      <c r="BV70">
        <f t="shared" si="107"/>
        <v>-927.42731860958691</v>
      </c>
      <c r="BW70">
        <f t="shared" si="107"/>
        <v>-928.97334683789018</v>
      </c>
      <c r="BX70">
        <f t="shared" si="107"/>
        <v>-930.52187385979903</v>
      </c>
      <c r="BY70">
        <f t="shared" si="108"/>
        <v>-932.07290371489353</v>
      </c>
      <c r="BZ70">
        <f t="shared" si="108"/>
        <v>-933.62644044928754</v>
      </c>
      <c r="CA70">
        <f t="shared" si="108"/>
        <v>-935.18248811563603</v>
      </c>
      <c r="CB70">
        <f t="shared" si="108"/>
        <v>-936.74105077314539</v>
      </c>
      <c r="CC70">
        <f t="shared" si="108"/>
        <v>-938.30213248758048</v>
      </c>
      <c r="CD70">
        <f t="shared" si="108"/>
        <v>-939.86573733129001</v>
      </c>
      <c r="CE70">
        <f t="shared" si="108"/>
        <v>-941.43186938319161</v>
      </c>
      <c r="CF70">
        <f t="shared" si="108"/>
        <v>-943.00053272881064</v>
      </c>
      <c r="CG70">
        <f t="shared" si="108"/>
        <v>-944.57173146026776</v>
      </c>
      <c r="CH70">
        <f t="shared" si="108"/>
        <v>-946.14546967629826</v>
      </c>
      <c r="CI70">
        <f t="shared" si="109"/>
        <v>-947.72175148227734</v>
      </c>
      <c r="CJ70">
        <f t="shared" si="109"/>
        <v>-949.30058099019641</v>
      </c>
      <c r="CK70">
        <f t="shared" si="109"/>
        <v>-950.88196231870472</v>
      </c>
      <c r="CL70">
        <f t="shared" si="109"/>
        <v>-952.46589959311689</v>
      </c>
      <c r="CM70">
        <f t="shared" si="109"/>
        <v>-954.05239694540228</v>
      </c>
      <c r="CN70">
        <f t="shared" si="109"/>
        <v>-955.64145851422461</v>
      </c>
      <c r="CO70">
        <f t="shared" si="109"/>
        <v>-957.23308844492703</v>
      </c>
      <c r="CP70">
        <f t="shared" si="109"/>
        <v>-958.82729088955455</v>
      </c>
      <c r="CQ70">
        <f t="shared" si="109"/>
        <v>-960.42407000687501</v>
      </c>
      <c r="CR70">
        <f t="shared" si="109"/>
        <v>-962.0234299623686</v>
      </c>
      <c r="CS70">
        <f t="shared" si="110"/>
        <v>-963.62537492825277</v>
      </c>
      <c r="CT70">
        <f t="shared" si="110"/>
        <v>-965.22990908349061</v>
      </c>
      <c r="CU70">
        <f t="shared" si="110"/>
        <v>-966.83703661379684</v>
      </c>
      <c r="CV70">
        <f t="shared" si="110"/>
        <v>-968.44676171166327</v>
      </c>
      <c r="CW70">
        <f t="shared" si="110"/>
        <v>-970.0590885763495</v>
      </c>
      <c r="CX70">
        <f t="shared" si="110"/>
        <v>-971.67402141390312</v>
      </c>
      <c r="CY70">
        <f t="shared" si="110"/>
        <v>-973.29156443718193</v>
      </c>
      <c r="CZ70">
        <f t="shared" si="110"/>
        <v>-974.91172186584026</v>
      </c>
      <c r="DA70">
        <f t="shared" si="110"/>
        <v>-976.53449792637196</v>
      </c>
      <c r="DB70">
        <f t="shared" si="110"/>
        <v>-978.15989685208183</v>
      </c>
      <c r="DC70">
        <f t="shared" si="111"/>
        <v>-979.78792288312866</v>
      </c>
      <c r="DD70">
        <f t="shared" si="111"/>
        <v>-981.41858026653415</v>
      </c>
      <c r="DE70">
        <f t="shared" si="111"/>
        <v>-983.05187325617021</v>
      </c>
      <c r="DF70">
        <f t="shared" si="111"/>
        <v>-984.68780611280067</v>
      </c>
      <c r="DG70">
        <f t="shared" si="111"/>
        <v>-986.32638310406662</v>
      </c>
      <c r="DH70">
        <f t="shared" si="111"/>
        <v>-987.96760850450823</v>
      </c>
      <c r="DI70">
        <f t="shared" si="111"/>
        <v>-989.61148659558637</v>
      </c>
      <c r="DJ70">
        <f t="shared" si="111"/>
        <v>-991.25802166567667</v>
      </c>
      <c r="DK70">
        <f t="shared" si="111"/>
        <v>-992.90721801007635</v>
      </c>
      <c r="DL70">
        <f t="shared" si="111"/>
        <v>-994.55907993104802</v>
      </c>
      <c r="DM70">
        <f t="shared" si="112"/>
        <v>-996.21361173779144</v>
      </c>
      <c r="DN70">
        <f t="shared" si="112"/>
        <v>-997.87081774648743</v>
      </c>
      <c r="DO70">
        <f t="shared" si="112"/>
        <v>-999.53070228028264</v>
      </c>
      <c r="DP70">
        <f t="shared" si="112"/>
        <v>-1001.1932696693137</v>
      </c>
      <c r="DQ70">
        <f t="shared" si="112"/>
        <v>-1002.858524250728</v>
      </c>
      <c r="DR70">
        <f t="shared" si="112"/>
        <v>-1004.5264703686728</v>
      </c>
      <c r="DS70">
        <f t="shared" si="112"/>
        <v>-1006.1971123743223</v>
      </c>
      <c r="DT70">
        <f t="shared" si="112"/>
        <v>-1007.8704546258853</v>
      </c>
      <c r="DU70">
        <f t="shared" si="112"/>
        <v>-1009.546501488612</v>
      </c>
      <c r="DV70">
        <f t="shared" si="112"/>
        <v>-1011.22525733482</v>
      </c>
      <c r="DW70">
        <f t="shared" si="113"/>
        <v>-1012.9067265438855</v>
      </c>
      <c r="DX70">
        <f t="shared" si="113"/>
        <v>-1014.5909135022634</v>
      </c>
      <c r="DY70">
        <f t="shared" si="113"/>
        <v>-1016.2778226035113</v>
      </c>
      <c r="DZ70">
        <f t="shared" si="113"/>
        <v>-1017.9674582482744</v>
      </c>
      <c r="EA70">
        <f t="shared" si="113"/>
        <v>-1019.6598248443277</v>
      </c>
      <c r="EB70">
        <f t="shared" si="113"/>
        <v>-1021.3549268065632</v>
      </c>
      <c r="EC70">
        <f t="shared" si="113"/>
        <v>-1023.0527685569998</v>
      </c>
      <c r="ED70">
        <f t="shared" si="113"/>
        <v>-1024.7533545248275</v>
      </c>
      <c r="EE70">
        <f t="shared" si="113"/>
        <v>-1026.4566891463808</v>
      </c>
      <c r="EF70">
        <f t="shared" si="113"/>
        <v>-1028.162776865167</v>
      </c>
      <c r="EG70">
        <f t="shared" si="113"/>
        <v>-1029.8716221318873</v>
      </c>
      <c r="EI70">
        <f t="shared" si="124"/>
        <v>0.67</v>
      </c>
      <c r="EJ70">
        <f t="shared" ref="EJ70:EY85" si="131">ABS(AK70-AK$2)</f>
        <v>871.94459730651135</v>
      </c>
      <c r="EK70">
        <f t="shared" si="131"/>
        <v>873.73279073941194</v>
      </c>
      <c r="EL70">
        <f t="shared" si="131"/>
        <v>875.52333799728592</v>
      </c>
      <c r="EM70">
        <f t="shared" si="131"/>
        <v>877.31624288536466</v>
      </c>
      <c r="EN70">
        <f t="shared" si="131"/>
        <v>879.1115092150186</v>
      </c>
      <c r="EO70">
        <f t="shared" si="131"/>
        <v>880.90914080379548</v>
      </c>
      <c r="EP70">
        <f t="shared" si="131"/>
        <v>882.70914147539565</v>
      </c>
      <c r="EQ70">
        <f t="shared" si="131"/>
        <v>884.51151505971029</v>
      </c>
      <c r="ER70">
        <f t="shared" si="131"/>
        <v>886.31626539282809</v>
      </c>
      <c r="ES70">
        <f t="shared" si="131"/>
        <v>888.1233963170306</v>
      </c>
      <c r="ET70">
        <f t="shared" si="131"/>
        <v>889.93291168080953</v>
      </c>
      <c r="EU70">
        <f t="shared" si="131"/>
        <v>891.744815338889</v>
      </c>
      <c r="EV70">
        <f t="shared" si="131"/>
        <v>893.5591111522109</v>
      </c>
      <c r="EW70">
        <f t="shared" si="131"/>
        <v>895.37580298797252</v>
      </c>
      <c r="EX70">
        <f t="shared" si="131"/>
        <v>897.19489471961572</v>
      </c>
      <c r="EY70">
        <f t="shared" si="131"/>
        <v>899.01639022683457</v>
      </c>
      <c r="EZ70">
        <f t="shared" si="92"/>
        <v>900.84029339561562</v>
      </c>
      <c r="FA70">
        <f t="shared" si="92"/>
        <v>902.66660811821248</v>
      </c>
      <c r="FB70">
        <f t="shared" si="92"/>
        <v>904.49533829317329</v>
      </c>
      <c r="FC70">
        <f t="shared" si="92"/>
        <v>906.32648782535716</v>
      </c>
      <c r="FD70">
        <f t="shared" si="92"/>
        <v>908.1600606259226</v>
      </c>
      <c r="FE70">
        <f t="shared" si="92"/>
        <v>909.99606061236511</v>
      </c>
      <c r="FF70">
        <f t="shared" si="92"/>
        <v>911.83449170850224</v>
      </c>
      <c r="FG70">
        <f t="shared" si="92"/>
        <v>913.67535784449922</v>
      </c>
      <c r="FH70">
        <f t="shared" si="92"/>
        <v>915.51866295687364</v>
      </c>
      <c r="FI70">
        <f t="shared" si="92"/>
        <v>917.3644109885048</v>
      </c>
      <c r="FJ70">
        <f t="shared" si="92"/>
        <v>919.21260588865528</v>
      </c>
      <c r="FK70">
        <f t="shared" si="92"/>
        <v>921.06325161296218</v>
      </c>
      <c r="FL70">
        <f t="shared" si="92"/>
        <v>922.91635212345773</v>
      </c>
      <c r="FM70">
        <f t="shared" si="89"/>
        <v>924.77191138858927</v>
      </c>
      <c r="FN70">
        <f t="shared" si="89"/>
        <v>926.62993338320894</v>
      </c>
      <c r="FO70">
        <f t="shared" si="89"/>
        <v>928.4904220885951</v>
      </c>
      <c r="FP70">
        <f t="shared" si="118"/>
        <v>930.35338149247582</v>
      </c>
      <c r="FQ70">
        <f t="shared" si="118"/>
        <v>932.21881558900191</v>
      </c>
      <c r="FR70">
        <f t="shared" si="118"/>
        <v>934.08672837880511</v>
      </c>
      <c r="FS70">
        <f t="shared" si="118"/>
        <v>935.95712386897105</v>
      </c>
      <c r="FT70">
        <f t="shared" si="118"/>
        <v>937.83000607306303</v>
      </c>
      <c r="FU70">
        <f t="shared" si="118"/>
        <v>939.70537901114278</v>
      </c>
      <c r="FV70">
        <f t="shared" si="118"/>
        <v>941.58324670975844</v>
      </c>
      <c r="FW70">
        <f t="shared" si="118"/>
        <v>943.46361320197957</v>
      </c>
      <c r="FX70">
        <f t="shared" si="118"/>
        <v>945.34648252738634</v>
      </c>
      <c r="FY70">
        <f t="shared" si="118"/>
        <v>947.23185873209275</v>
      </c>
      <c r="FZ70">
        <f t="shared" si="118"/>
        <v>949.11974586875351</v>
      </c>
      <c r="GA70">
        <f t="shared" si="118"/>
        <v>951.01014799657526</v>
      </c>
      <c r="GB70">
        <f t="shared" si="118"/>
        <v>952.90306918132262</v>
      </c>
      <c r="GC70">
        <f t="shared" si="118"/>
        <v>954.79851349534442</v>
      </c>
      <c r="GD70">
        <f t="shared" si="118"/>
        <v>956.69648501755842</v>
      </c>
      <c r="GE70">
        <f t="shared" si="118"/>
        <v>958.59698783348972</v>
      </c>
      <c r="GF70">
        <f t="shared" si="115"/>
        <v>960.50002603525922</v>
      </c>
      <c r="GG70">
        <f t="shared" si="115"/>
        <v>962.40560372160201</v>
      </c>
      <c r="GH70">
        <f t="shared" si="115"/>
        <v>964.31372499789336</v>
      </c>
      <c r="GI70">
        <f t="shared" si="115"/>
        <v>966.22439397612482</v>
      </c>
      <c r="GJ70">
        <f t="shared" si="115"/>
        <v>968.1376147749454</v>
      </c>
      <c r="GK70">
        <f t="shared" si="115"/>
        <v>970.05339151966996</v>
      </c>
      <c r="GL70">
        <f t="shared" si="115"/>
        <v>971.97172834226762</v>
      </c>
      <c r="GM70">
        <f t="shared" si="115"/>
        <v>973.89262938140234</v>
      </c>
      <c r="GN70">
        <f t="shared" si="115"/>
        <v>975.81609878241704</v>
      </c>
      <c r="GO70">
        <f t="shared" si="115"/>
        <v>977.74214069735683</v>
      </c>
      <c r="GP70">
        <f t="shared" si="115"/>
        <v>979.67075928498969</v>
      </c>
      <c r="GQ70">
        <f t="shared" si="115"/>
        <v>981.60195871079554</v>
      </c>
      <c r="GR70">
        <f t="shared" si="125"/>
        <v>983.5357431469921</v>
      </c>
      <c r="GS70">
        <f t="shared" si="125"/>
        <v>985.47211677254222</v>
      </c>
      <c r="GT70">
        <f t="shared" si="125"/>
        <v>987.41108377316073</v>
      </c>
      <c r="GU70">
        <f t="shared" si="125"/>
        <v>989.35264834133955</v>
      </c>
      <c r="GV70">
        <f t="shared" si="125"/>
        <v>991.29681467633804</v>
      </c>
      <c r="GW70">
        <f t="shared" si="125"/>
        <v>993.24358698420406</v>
      </c>
      <c r="GX70">
        <f t="shared" si="114"/>
        <v>995.19296947779515</v>
      </c>
      <c r="GY70">
        <f t="shared" si="114"/>
        <v>997.14496637676575</v>
      </c>
      <c r="GZ70">
        <f t="shared" si="114"/>
        <v>999.09958190760983</v>
      </c>
      <c r="HA70">
        <f t="shared" si="114"/>
        <v>1001.056820303632</v>
      </c>
      <c r="HB70">
        <f t="shared" si="114"/>
        <v>1003.0166858049912</v>
      </c>
      <c r="HC70">
        <f t="shared" si="114"/>
        <v>1004.979182658709</v>
      </c>
      <c r="HD70">
        <f t="shared" si="114"/>
        <v>1006.9443151186573</v>
      </c>
      <c r="HE70">
        <f t="shared" si="114"/>
        <v>1008.9120874456002</v>
      </c>
      <c r="HF70">
        <f t="shared" si="114"/>
        <v>1010.8825039071784</v>
      </c>
      <c r="HG70">
        <f t="shared" si="114"/>
        <v>1012.8555687779324</v>
      </c>
      <c r="HH70">
        <f t="shared" si="114"/>
        <v>1014.8312863393228</v>
      </c>
      <c r="HI70">
        <f t="shared" si="114"/>
        <v>1016.8096608797255</v>
      </c>
      <c r="HJ70">
        <f t="shared" si="114"/>
        <v>1018.7906966944374</v>
      </c>
      <c r="HK70">
        <f t="shared" si="114"/>
        <v>1020.7743980857214</v>
      </c>
      <c r="HL70">
        <f t="shared" si="117"/>
        <v>1022.7607693627772</v>
      </c>
      <c r="HM70">
        <f t="shared" si="117"/>
        <v>1024.7498148417856</v>
      </c>
      <c r="HN70">
        <f t="shared" si="117"/>
        <v>1026.741538845893</v>
      </c>
      <c r="HO70">
        <f t="shared" si="117"/>
        <v>1028.7359457052364</v>
      </c>
      <c r="HP70">
        <f t="shared" si="117"/>
        <v>1030.7330397569631</v>
      </c>
      <c r="HQ70">
        <f t="shared" si="117"/>
        <v>1032.7328253452201</v>
      </c>
      <c r="HR70">
        <f t="shared" si="117"/>
        <v>1034.7353068211819</v>
      </c>
      <c r="HS70">
        <f t="shared" si="117"/>
        <v>1036.7404885430572</v>
      </c>
      <c r="HT70">
        <f t="shared" si="117"/>
        <v>1038.7483748760962</v>
      </c>
      <c r="HU70">
        <f t="shared" si="117"/>
        <v>1040.7589701926165</v>
      </c>
      <c r="HV70">
        <f t="shared" si="117"/>
        <v>1042.7722788719943</v>
      </c>
      <c r="HW70">
        <f t="shared" si="123"/>
        <v>1044.7883053006847</v>
      </c>
      <c r="HX70">
        <f t="shared" si="123"/>
        <v>1046.8070538722448</v>
      </c>
      <c r="HY70">
        <f t="shared" si="123"/>
        <v>1048.8285289873204</v>
      </c>
      <c r="HZ70">
        <f t="shared" si="123"/>
        <v>1050.8527350536858</v>
      </c>
      <c r="IA70">
        <f t="shared" si="123"/>
        <v>1052.8796764862336</v>
      </c>
      <c r="IB70">
        <f t="shared" si="71"/>
        <v>1054.9093577069827</v>
      </c>
      <c r="IC70">
        <f t="shared" si="71"/>
        <v>1056.9417831451226</v>
      </c>
      <c r="ID70">
        <f t="shared" si="71"/>
        <v>1058.9769572369883</v>
      </c>
      <c r="IE70">
        <f t="shared" si="71"/>
        <v>1061.0148844260868</v>
      </c>
      <c r="IF70">
        <f t="shared" si="71"/>
        <v>1063.0555691631193</v>
      </c>
      <c r="IG70">
        <f t="shared" si="126"/>
        <v>871.94459730651135</v>
      </c>
      <c r="IH70">
        <f t="shared" si="127"/>
        <v>1</v>
      </c>
      <c r="II70">
        <v>68</v>
      </c>
      <c r="IJ70">
        <f t="shared" si="128"/>
        <v>0.67</v>
      </c>
      <c r="IK70" cm="1">
        <f t="array" ref="IK70">INDEX($AK$3:$EG$102,II70,IH70)</f>
        <v>-871.94459730651135</v>
      </c>
      <c r="IL70">
        <f t="shared" si="129"/>
        <v>-584.2028801953627</v>
      </c>
    </row>
    <row r="71" spans="9:246" x14ac:dyDescent="0.25">
      <c r="I71">
        <v>625</v>
      </c>
      <c r="J71">
        <f>'Emission events'!AG71</f>
        <v>0</v>
      </c>
      <c r="K71">
        <f>'Emission events'!CI71</f>
        <v>0</v>
      </c>
      <c r="L71">
        <f>'Emission events'!EK71</f>
        <v>0</v>
      </c>
      <c r="M71">
        <f>'Emission events'!GM71</f>
        <v>0</v>
      </c>
      <c r="N71">
        <f>'Emission events'!IO71</f>
        <v>0</v>
      </c>
      <c r="O71">
        <f t="shared" si="119"/>
        <v>0</v>
      </c>
      <c r="R71">
        <v>625</v>
      </c>
      <c r="S71">
        <f>'Emission events'!AL71</f>
        <v>6.1045564904951066E+17</v>
      </c>
      <c r="T71">
        <f>'Emission events'!CN71</f>
        <v>1.5706857757432822E+17</v>
      </c>
      <c r="U71">
        <f>'Emission events'!EP71</f>
        <v>4.0676633378880544E+16</v>
      </c>
      <c r="V71">
        <f>'Emission events'!GR71</f>
        <v>1.0615420124234762E+16</v>
      </c>
      <c r="W71">
        <f>'Emission events'!IT71</f>
        <v>2795252542900167</v>
      </c>
      <c r="X71">
        <f t="shared" si="120"/>
        <v>8.2161153266985434E+17</v>
      </c>
      <c r="AA71">
        <v>625</v>
      </c>
      <c r="AB71" s="7">
        <f>'Emission events'!AQ71</f>
        <v>2.7118086370215341E+17</v>
      </c>
      <c r="AC71" s="7">
        <f>'Emission events'!CS71</f>
        <v>6.8972038890472472E+16</v>
      </c>
      <c r="AD71" s="7">
        <f>'Emission events'!EU71</f>
        <v>2.032993972381524E+16</v>
      </c>
      <c r="AE71" s="7">
        <f>'Emission events'!GW71</f>
        <v>6288099040526151</v>
      </c>
      <c r="AF71" s="7">
        <f>'Emission events'!IY71</f>
        <v>1973799993110542.8</v>
      </c>
      <c r="AG71">
        <f t="shared" si="121"/>
        <v>3.6874474135007776E+17</v>
      </c>
      <c r="AH71" s="7">
        <f t="shared" si="122"/>
        <v>1.1903562740199322E+18</v>
      </c>
      <c r="AJ71" s="1">
        <v>0.68</v>
      </c>
      <c r="AK71">
        <f t="shared" si="104"/>
        <v>-1217.2898188822001</v>
      </c>
      <c r="AL71">
        <f t="shared" si="104"/>
        <v>-1219.3043548074688</v>
      </c>
      <c r="AM71">
        <f t="shared" si="104"/>
        <v>-1221.3221469221844</v>
      </c>
      <c r="AN71">
        <f t="shared" si="104"/>
        <v>-1223.34320049036</v>
      </c>
      <c r="AO71">
        <f t="shared" si="104"/>
        <v>-1225.3675207844967</v>
      </c>
      <c r="AP71">
        <f t="shared" si="104"/>
        <v>-1227.3951130856358</v>
      </c>
      <c r="AQ71">
        <f t="shared" si="104"/>
        <v>-1229.4259826833443</v>
      </c>
      <c r="AR71">
        <f t="shared" si="104"/>
        <v>-1231.460134875739</v>
      </c>
      <c r="AS71">
        <f t="shared" si="104"/>
        <v>-1233.4975749695154</v>
      </c>
      <c r="AT71">
        <f t="shared" si="104"/>
        <v>-1235.5383082799353</v>
      </c>
      <c r="AU71">
        <f t="shared" si="105"/>
        <v>-1237.5823401308569</v>
      </c>
      <c r="AV71">
        <f t="shared" si="105"/>
        <v>-1239.6296758547448</v>
      </c>
      <c r="AW71">
        <f t="shared" si="105"/>
        <v>-1241.6803207926807</v>
      </c>
      <c r="AX71">
        <f t="shared" si="105"/>
        <v>-1243.7342802943929</v>
      </c>
      <c r="AY71">
        <f t="shared" si="105"/>
        <v>-1245.7915597182459</v>
      </c>
      <c r="AZ71">
        <f t="shared" si="105"/>
        <v>-1247.8521644312657</v>
      </c>
      <c r="BA71">
        <f t="shared" si="105"/>
        <v>-1249.9160998091691</v>
      </c>
      <c r="BB71">
        <f t="shared" si="105"/>
        <v>-1251.9833712363484</v>
      </c>
      <c r="BC71">
        <f t="shared" si="105"/>
        <v>-1254.0539841059019</v>
      </c>
      <c r="BD71">
        <f t="shared" si="105"/>
        <v>-1256.1279438196641</v>
      </c>
      <c r="BE71">
        <f t="shared" si="106"/>
        <v>-1258.2052557881698</v>
      </c>
      <c r="BF71">
        <f t="shared" si="106"/>
        <v>-1260.285925430733</v>
      </c>
      <c r="BG71">
        <f t="shared" si="106"/>
        <v>-1262.3699581754104</v>
      </c>
      <c r="BH71">
        <f t="shared" si="106"/>
        <v>-1264.4573594590333</v>
      </c>
      <c r="BI71">
        <f t="shared" si="106"/>
        <v>-1266.5481347272369</v>
      </c>
      <c r="BJ71">
        <f t="shared" si="106"/>
        <v>-1268.6422894344398</v>
      </c>
      <c r="BK71">
        <f t="shared" si="106"/>
        <v>-1270.7398290438989</v>
      </c>
      <c r="BL71">
        <f t="shared" si="106"/>
        <v>-1272.8407590276879</v>
      </c>
      <c r="BM71">
        <f t="shared" si="106"/>
        <v>-1274.9450848667313</v>
      </c>
      <c r="BN71">
        <f t="shared" si="106"/>
        <v>-1277.0528120508147</v>
      </c>
      <c r="BO71">
        <f t="shared" si="107"/>
        <v>-1279.1639460785984</v>
      </c>
      <c r="BP71">
        <f t="shared" si="107"/>
        <v>-1281.2784924576267</v>
      </c>
      <c r="BQ71">
        <f t="shared" si="107"/>
        <v>-1283.3964567043627</v>
      </c>
      <c r="BR71">
        <f t="shared" si="107"/>
        <v>-1285.5178443441673</v>
      </c>
      <c r="BS71">
        <f t="shared" si="107"/>
        <v>-1287.6426609113532</v>
      </c>
      <c r="BT71">
        <f t="shared" si="107"/>
        <v>-1289.7709119491665</v>
      </c>
      <c r="BU71">
        <f t="shared" si="107"/>
        <v>-1291.9026030098137</v>
      </c>
      <c r="BV71">
        <f t="shared" si="107"/>
        <v>-1294.0377396544957</v>
      </c>
      <c r="BW71">
        <f t="shared" si="107"/>
        <v>-1296.1763274533721</v>
      </c>
      <c r="BX71">
        <f t="shared" si="107"/>
        <v>-1298.3183719856386</v>
      </c>
      <c r="BY71">
        <f t="shared" si="108"/>
        <v>-1300.4638788394925</v>
      </c>
      <c r="BZ71">
        <f t="shared" si="108"/>
        <v>-1302.6128536121651</v>
      </c>
      <c r="CA71">
        <f t="shared" si="108"/>
        <v>-1304.76530190995</v>
      </c>
      <c r="CB71">
        <f t="shared" si="108"/>
        <v>-1306.9212293481894</v>
      </c>
      <c r="CC71">
        <f t="shared" si="108"/>
        <v>-1309.0806415513048</v>
      </c>
      <c r="CD71">
        <f t="shared" si="108"/>
        <v>-1311.243544152823</v>
      </c>
      <c r="CE71">
        <f t="shared" si="108"/>
        <v>-1313.4099427953638</v>
      </c>
      <c r="CF71">
        <f t="shared" si="108"/>
        <v>-1315.5798431306755</v>
      </c>
      <c r="CG71">
        <f t="shared" si="108"/>
        <v>-1317.7532508196407</v>
      </c>
      <c r="CH71">
        <f t="shared" si="108"/>
        <v>-1319.9301715322902</v>
      </c>
      <c r="CI71">
        <f t="shared" si="109"/>
        <v>-1322.1106109478349</v>
      </c>
      <c r="CJ71">
        <f t="shared" si="109"/>
        <v>-1324.2945747546526</v>
      </c>
      <c r="CK71">
        <f t="shared" si="109"/>
        <v>-1326.4820686503169</v>
      </c>
      <c r="CL71">
        <f t="shared" si="109"/>
        <v>-1328.6730983416264</v>
      </c>
      <c r="CM71">
        <f t="shared" si="109"/>
        <v>-1330.8676695445865</v>
      </c>
      <c r="CN71">
        <f t="shared" si="109"/>
        <v>-1333.0657879844675</v>
      </c>
      <c r="CO71">
        <f t="shared" si="109"/>
        <v>-1335.2674593957652</v>
      </c>
      <c r="CP71">
        <f t="shared" si="109"/>
        <v>-1337.4726895222609</v>
      </c>
      <c r="CQ71">
        <f t="shared" si="109"/>
        <v>-1339.6814841170324</v>
      </c>
      <c r="CR71">
        <f t="shared" si="109"/>
        <v>-1341.8938489424363</v>
      </c>
      <c r="CS71">
        <f t="shared" si="110"/>
        <v>-1344.1097897701654</v>
      </c>
      <c r="CT71">
        <f t="shared" si="110"/>
        <v>-1346.3293123812289</v>
      </c>
      <c r="CU71">
        <f t="shared" si="110"/>
        <v>-1348.5524225659808</v>
      </c>
      <c r="CV71">
        <f t="shared" si="110"/>
        <v>-1350.7791261241505</v>
      </c>
      <c r="CW71">
        <f t="shared" si="110"/>
        <v>-1353.0094288648345</v>
      </c>
      <c r="CX71">
        <f t="shared" si="110"/>
        <v>-1355.2433366065045</v>
      </c>
      <c r="CY71">
        <f t="shared" si="110"/>
        <v>-1357.4808551770686</v>
      </c>
      <c r="CZ71">
        <f t="shared" si="110"/>
        <v>-1359.7219904138315</v>
      </c>
      <c r="DA71">
        <f t="shared" si="110"/>
        <v>-1361.9667481635547</v>
      </c>
      <c r="DB71">
        <f t="shared" si="110"/>
        <v>-1364.2151342824359</v>
      </c>
      <c r="DC71">
        <f t="shared" si="111"/>
        <v>-1366.4671546361412</v>
      </c>
      <c r="DD71">
        <f t="shared" si="111"/>
        <v>-1368.722815099833</v>
      </c>
      <c r="DE71">
        <f t="shared" si="111"/>
        <v>-1370.9821215581526</v>
      </c>
      <c r="DF71">
        <f t="shared" si="111"/>
        <v>-1373.2450799052785</v>
      </c>
      <c r="DG71">
        <f t="shared" si="111"/>
        <v>-1375.511696044889</v>
      </c>
      <c r="DH71">
        <f t="shared" si="111"/>
        <v>-1377.7819758902201</v>
      </c>
      <c r="DI71">
        <f t="shared" si="111"/>
        <v>-1380.0559253640783</v>
      </c>
      <c r="DJ71">
        <f t="shared" si="111"/>
        <v>-1382.3335503988289</v>
      </c>
      <c r="DK71">
        <f t="shared" si="111"/>
        <v>-1384.6148569364289</v>
      </c>
      <c r="DL71">
        <f t="shared" si="111"/>
        <v>-1386.899850928455</v>
      </c>
      <c r="DM71">
        <f t="shared" si="112"/>
        <v>-1389.1885383360855</v>
      </c>
      <c r="DN71">
        <f t="shared" si="112"/>
        <v>-1391.480925130156</v>
      </c>
      <c r="DO71">
        <f t="shared" si="112"/>
        <v>-1393.7770172911446</v>
      </c>
      <c r="DP71">
        <f t="shared" si="112"/>
        <v>-1396.0768208091822</v>
      </c>
      <c r="DQ71">
        <f t="shared" si="112"/>
        <v>-1398.3803416841138</v>
      </c>
      <c r="DR71">
        <f t="shared" si="112"/>
        <v>-1400.6875859254633</v>
      </c>
      <c r="DS71">
        <f t="shared" si="112"/>
        <v>-1402.9985595524702</v>
      </c>
      <c r="DT71">
        <f t="shared" si="112"/>
        <v>-1405.3132685941196</v>
      </c>
      <c r="DU71">
        <f t="shared" si="112"/>
        <v>-1407.6317190891227</v>
      </c>
      <c r="DV71">
        <f t="shared" si="112"/>
        <v>-1409.9539170859744</v>
      </c>
      <c r="DW71">
        <f t="shared" si="113"/>
        <v>-1412.2798686429308</v>
      </c>
      <c r="DX71">
        <f t="shared" si="113"/>
        <v>-1414.6095798280478</v>
      </c>
      <c r="DY71">
        <f t="shared" si="113"/>
        <v>-1416.9430567191912</v>
      </c>
      <c r="DZ71">
        <f t="shared" si="113"/>
        <v>-1419.2803054040469</v>
      </c>
      <c r="EA71">
        <f t="shared" si="113"/>
        <v>-1421.6213319801577</v>
      </c>
      <c r="EB71">
        <f t="shared" si="113"/>
        <v>-1423.9661425549082</v>
      </c>
      <c r="EC71">
        <f t="shared" si="113"/>
        <v>-1426.3147432455564</v>
      </c>
      <c r="ED71">
        <f t="shared" si="113"/>
        <v>-1428.6671401792653</v>
      </c>
      <c r="EE71">
        <f t="shared" si="113"/>
        <v>-1431.0233394930872</v>
      </c>
      <c r="EF71">
        <f t="shared" si="113"/>
        <v>-1433.3833473339957</v>
      </c>
      <c r="EG71">
        <f t="shared" si="113"/>
        <v>-1435.7471698589229</v>
      </c>
      <c r="EI71">
        <f t="shared" si="124"/>
        <v>0.68</v>
      </c>
      <c r="EJ71">
        <f t="shared" si="131"/>
        <v>1217.2898188822001</v>
      </c>
      <c r="EK71">
        <f t="shared" si="131"/>
        <v>1219.6361942777812</v>
      </c>
      <c r="EL71">
        <f t="shared" si="131"/>
        <v>1221.985825862809</v>
      </c>
      <c r="EM71">
        <f t="shared" si="131"/>
        <v>1224.3387189012969</v>
      </c>
      <c r="EN71">
        <f t="shared" si="131"/>
        <v>1226.694878665746</v>
      </c>
      <c r="EO71">
        <f t="shared" si="131"/>
        <v>1229.0543104371975</v>
      </c>
      <c r="EP71">
        <f t="shared" si="131"/>
        <v>1231.4170195052181</v>
      </c>
      <c r="EQ71">
        <f t="shared" si="131"/>
        <v>1233.7830111679252</v>
      </c>
      <c r="ER71">
        <f t="shared" si="131"/>
        <v>1236.1522907320141</v>
      </c>
      <c r="ES71">
        <f t="shared" si="131"/>
        <v>1238.5248635127462</v>
      </c>
      <c r="ET71">
        <f t="shared" si="131"/>
        <v>1240.9007348339801</v>
      </c>
      <c r="EU71">
        <f t="shared" si="131"/>
        <v>1243.2799100281804</v>
      </c>
      <c r="EV71">
        <f t="shared" si="131"/>
        <v>1245.6623944364285</v>
      </c>
      <c r="EW71">
        <f t="shared" si="131"/>
        <v>1248.048193408453</v>
      </c>
      <c r="EX71">
        <f t="shared" si="131"/>
        <v>1250.4373123026185</v>
      </c>
      <c r="EY71">
        <f t="shared" si="131"/>
        <v>1252.8297564859506</v>
      </c>
      <c r="EZ71">
        <f t="shared" si="92"/>
        <v>1255.2255313341661</v>
      </c>
      <c r="FA71">
        <f t="shared" ref="FA71:FM71" si="132">ABS(BB71-BB$2)</f>
        <v>1257.6246422316578</v>
      </c>
      <c r="FB71">
        <f t="shared" si="132"/>
        <v>1260.0270945715238</v>
      </c>
      <c r="FC71">
        <f t="shared" si="132"/>
        <v>1262.4328937555981</v>
      </c>
      <c r="FD71">
        <f t="shared" si="132"/>
        <v>1264.8420451944162</v>
      </c>
      <c r="FE71">
        <f t="shared" si="132"/>
        <v>1267.2545543072918</v>
      </c>
      <c r="FF71">
        <f t="shared" si="132"/>
        <v>1269.6704265222816</v>
      </c>
      <c r="FG71">
        <f t="shared" si="132"/>
        <v>1272.0896672762167</v>
      </c>
      <c r="FH71">
        <f t="shared" si="132"/>
        <v>1274.5122820147326</v>
      </c>
      <c r="FI71">
        <f t="shared" si="132"/>
        <v>1276.9382761922479</v>
      </c>
      <c r="FJ71">
        <f t="shared" si="132"/>
        <v>1279.3676552720192</v>
      </c>
      <c r="FK71">
        <f t="shared" si="132"/>
        <v>1281.8004247261206</v>
      </c>
      <c r="FL71">
        <f t="shared" si="132"/>
        <v>1284.2365900354764</v>
      </c>
      <c r="FM71">
        <f t="shared" si="132"/>
        <v>1286.676156689872</v>
      </c>
      <c r="FN71">
        <f t="shared" si="89"/>
        <v>1289.119130187968</v>
      </c>
      <c r="FO71">
        <f t="shared" si="89"/>
        <v>1291.5655160373087</v>
      </c>
      <c r="FP71">
        <f t="shared" si="118"/>
        <v>1294.0153197543571</v>
      </c>
      <c r="FQ71">
        <f t="shared" si="118"/>
        <v>1296.4685468644739</v>
      </c>
      <c r="FR71">
        <f t="shared" si="118"/>
        <v>1298.9252029019722</v>
      </c>
      <c r="FS71">
        <f t="shared" si="118"/>
        <v>1301.3852934100978</v>
      </c>
      <c r="FT71">
        <f t="shared" si="118"/>
        <v>1303.8488239410572</v>
      </c>
      <c r="FU71">
        <f t="shared" si="118"/>
        <v>1306.3158000560516</v>
      </c>
      <c r="FV71">
        <f t="shared" si="118"/>
        <v>1308.7862273252404</v>
      </c>
      <c r="FW71">
        <f t="shared" si="118"/>
        <v>1311.260111327819</v>
      </c>
      <c r="FX71">
        <f t="shared" si="118"/>
        <v>1313.7374576519853</v>
      </c>
      <c r="FY71">
        <f t="shared" si="118"/>
        <v>1316.2182718949703</v>
      </c>
      <c r="FZ71">
        <f t="shared" si="118"/>
        <v>1318.7025596630676</v>
      </c>
      <c r="GA71">
        <f t="shared" si="118"/>
        <v>1321.1903265716192</v>
      </c>
      <c r="GB71">
        <f t="shared" si="118"/>
        <v>1323.6815782450469</v>
      </c>
      <c r="GC71">
        <f t="shared" si="118"/>
        <v>1326.1763203168775</v>
      </c>
      <c r="GD71">
        <f t="shared" si="118"/>
        <v>1328.6745584297305</v>
      </c>
      <c r="GE71">
        <f t="shared" si="118"/>
        <v>1331.1762982353546</v>
      </c>
      <c r="GF71">
        <f t="shared" si="115"/>
        <v>1333.6815453946322</v>
      </c>
      <c r="GG71">
        <f t="shared" si="115"/>
        <v>1336.190305577594</v>
      </c>
      <c r="GH71">
        <f t="shared" si="115"/>
        <v>1338.7025844634509</v>
      </c>
      <c r="GI71">
        <f t="shared" si="115"/>
        <v>1341.218387740581</v>
      </c>
      <c r="GJ71">
        <f t="shared" si="115"/>
        <v>1343.7377211065577</v>
      </c>
      <c r="GK71">
        <f t="shared" si="115"/>
        <v>1346.2605902681794</v>
      </c>
      <c r="GL71">
        <f t="shared" si="115"/>
        <v>1348.7870009414519</v>
      </c>
      <c r="GM71">
        <f t="shared" si="115"/>
        <v>1351.3169588516453</v>
      </c>
      <c r="GN71">
        <f t="shared" si="115"/>
        <v>1353.8504697332551</v>
      </c>
      <c r="GO71">
        <f t="shared" si="115"/>
        <v>1356.3875393300632</v>
      </c>
      <c r="GP71">
        <f t="shared" si="115"/>
        <v>1358.928173395147</v>
      </c>
      <c r="GQ71">
        <f t="shared" si="115"/>
        <v>1361.4723776908634</v>
      </c>
      <c r="GR71">
        <f t="shared" si="125"/>
        <v>1364.0201579889047</v>
      </c>
      <c r="GS71">
        <f t="shared" si="125"/>
        <v>1366.5715200702805</v>
      </c>
      <c r="GT71">
        <f t="shared" si="125"/>
        <v>1369.1264697253448</v>
      </c>
      <c r="GU71">
        <f t="shared" si="125"/>
        <v>1371.6850127538266</v>
      </c>
      <c r="GV71">
        <f t="shared" si="125"/>
        <v>1374.247154964823</v>
      </c>
      <c r="GW71">
        <f t="shared" si="125"/>
        <v>1376.8129021768054</v>
      </c>
      <c r="GX71">
        <f t="shared" si="114"/>
        <v>1379.382260217682</v>
      </c>
      <c r="GY71">
        <f t="shared" si="114"/>
        <v>1381.955234924757</v>
      </c>
      <c r="GZ71">
        <f t="shared" si="114"/>
        <v>1384.5318321447926</v>
      </c>
      <c r="HA71">
        <f t="shared" si="114"/>
        <v>1387.1120577339861</v>
      </c>
      <c r="HB71">
        <f t="shared" si="114"/>
        <v>1389.6959175580037</v>
      </c>
      <c r="HC71">
        <f t="shared" si="114"/>
        <v>1392.2834174920079</v>
      </c>
      <c r="HD71">
        <f t="shared" si="114"/>
        <v>1394.8745634206398</v>
      </c>
      <c r="HE71">
        <f t="shared" si="114"/>
        <v>1397.4693612380779</v>
      </c>
      <c r="HF71">
        <f t="shared" si="114"/>
        <v>1400.0678168480008</v>
      </c>
      <c r="HG71">
        <f t="shared" si="114"/>
        <v>1402.6699361636443</v>
      </c>
      <c r="HH71">
        <f t="shared" si="114"/>
        <v>1405.2757251078149</v>
      </c>
      <c r="HI71">
        <f t="shared" si="114"/>
        <v>1407.8851896128776</v>
      </c>
      <c r="HJ71">
        <f t="shared" si="114"/>
        <v>1410.4983356207899</v>
      </c>
      <c r="HK71">
        <f t="shared" si="114"/>
        <v>1413.1151690831284</v>
      </c>
      <c r="HL71">
        <f t="shared" si="117"/>
        <v>1415.7356959610711</v>
      </c>
      <c r="HM71">
        <f t="shared" si="117"/>
        <v>1418.3599222254541</v>
      </c>
      <c r="HN71">
        <f t="shared" si="117"/>
        <v>1420.987853856755</v>
      </c>
      <c r="HO71">
        <f t="shared" si="117"/>
        <v>1423.6194968451048</v>
      </c>
      <c r="HP71">
        <f t="shared" si="117"/>
        <v>1426.2548571903487</v>
      </c>
      <c r="HQ71">
        <f t="shared" si="117"/>
        <v>1428.8939409020106</v>
      </c>
      <c r="HR71">
        <f t="shared" si="117"/>
        <v>1431.5367539993299</v>
      </c>
      <c r="HS71">
        <f t="shared" si="117"/>
        <v>1434.1833025112915</v>
      </c>
      <c r="HT71">
        <f t="shared" si="117"/>
        <v>1436.833592476607</v>
      </c>
      <c r="HU71">
        <f t="shared" si="117"/>
        <v>1439.487629943771</v>
      </c>
      <c r="HV71">
        <f t="shared" si="117"/>
        <v>1442.1454209710396</v>
      </c>
      <c r="HW71">
        <f t="shared" si="123"/>
        <v>1444.806971626469</v>
      </c>
      <c r="HX71">
        <f t="shared" si="123"/>
        <v>1447.4722879879248</v>
      </c>
      <c r="HY71">
        <f t="shared" si="123"/>
        <v>1450.1413761430929</v>
      </c>
      <c r="HZ71">
        <f t="shared" si="123"/>
        <v>1452.8142421895159</v>
      </c>
      <c r="IA71">
        <f t="shared" si="123"/>
        <v>1455.4908922345787</v>
      </c>
      <c r="IB71">
        <f t="shared" si="71"/>
        <v>1458.1713323955394</v>
      </c>
      <c r="IC71">
        <f t="shared" si="71"/>
        <v>1460.8555687995604</v>
      </c>
      <c r="ID71">
        <f t="shared" si="71"/>
        <v>1463.5436075836947</v>
      </c>
      <c r="IE71">
        <f t="shared" si="71"/>
        <v>1466.2354548949156</v>
      </c>
      <c r="IF71">
        <f t="shared" si="71"/>
        <v>1468.931116890155</v>
      </c>
      <c r="IG71">
        <f t="shared" si="126"/>
        <v>1217.2898188822001</v>
      </c>
      <c r="IH71">
        <f t="shared" si="127"/>
        <v>1</v>
      </c>
      <c r="II71">
        <v>69</v>
      </c>
      <c r="IJ71">
        <f t="shared" si="128"/>
        <v>0.68</v>
      </c>
      <c r="IK71" cm="1">
        <f t="array" ref="IK71">INDEX($AK$3:$EG$102,II71,IH71)</f>
        <v>-1217.2898188822001</v>
      </c>
      <c r="IL71">
        <f t="shared" si="129"/>
        <v>-827.75707683989606</v>
      </c>
    </row>
    <row r="72" spans="9:246" x14ac:dyDescent="0.25">
      <c r="I72">
        <v>630</v>
      </c>
      <c r="J72">
        <f>'Emission events'!AG72</f>
        <v>0</v>
      </c>
      <c r="K72">
        <f>'Emission events'!CI72</f>
        <v>0</v>
      </c>
      <c r="L72">
        <f>'Emission events'!EK72</f>
        <v>0</v>
      </c>
      <c r="M72">
        <f>'Emission events'!GM72</f>
        <v>0</v>
      </c>
      <c r="N72">
        <f>'Emission events'!IO72</f>
        <v>0</v>
      </c>
      <c r="O72">
        <f t="shared" si="119"/>
        <v>0</v>
      </c>
      <c r="R72">
        <v>630</v>
      </c>
      <c r="S72">
        <f>'Emission events'!AL72</f>
        <v>5.4191679732946362E+17</v>
      </c>
      <c r="T72">
        <f>'Emission events'!CN72</f>
        <v>1.394337175070861E+17</v>
      </c>
      <c r="U72">
        <f>'Emission events'!EP72</f>
        <v>3.6109668116184288E+16</v>
      </c>
      <c r="V72">
        <f>'Emission events'!GR72</f>
        <v>9423574808405896</v>
      </c>
      <c r="W72">
        <f>'Emission events'!IT72</f>
        <v>2481415821336172</v>
      </c>
      <c r="X72">
        <f t="shared" si="120"/>
        <v>7.2936517358247616E+17</v>
      </c>
      <c r="AA72">
        <v>630</v>
      </c>
      <c r="AB72" s="7">
        <f>'Emission events'!AQ72</f>
        <v>2.1431094014684682E+17</v>
      </c>
      <c r="AC72" s="7">
        <f>'Emission events'!CS72</f>
        <v>5.4507763920602416E+16</v>
      </c>
      <c r="AD72" s="7">
        <f>'Emission events'!EU72</f>
        <v>1.6066504235803766E+16</v>
      </c>
      <c r="AE72" s="7">
        <f>'Emission events'!GW72</f>
        <v>4969408234468070</v>
      </c>
      <c r="AF72" s="7">
        <f>'Emission events'!IY72</f>
        <v>1559870141316321.8</v>
      </c>
      <c r="AG72">
        <f t="shared" si="121"/>
        <v>2.9141448667903744E+17</v>
      </c>
      <c r="AH72" s="7">
        <f t="shared" si="122"/>
        <v>1.0207796602615136E+18</v>
      </c>
      <c r="AJ72" s="1">
        <v>0.69</v>
      </c>
      <c r="AK72">
        <f t="shared" si="104"/>
        <v>-1695.0013406596174</v>
      </c>
      <c r="AL72">
        <f t="shared" si="104"/>
        <v>-1697.7880436914027</v>
      </c>
      <c r="AM72">
        <f t="shared" si="104"/>
        <v>-1700.5792512083826</v>
      </c>
      <c r="AN72">
        <f t="shared" si="104"/>
        <v>-1703.3749704925813</v>
      </c>
      <c r="AO72">
        <f t="shared" si="104"/>
        <v>-1706.17520883777</v>
      </c>
      <c r="AP72">
        <f t="shared" si="104"/>
        <v>-1708.979973549536</v>
      </c>
      <c r="AQ72">
        <f t="shared" si="104"/>
        <v>-1711.7892719452645</v>
      </c>
      <c r="AR72">
        <f t="shared" si="104"/>
        <v>-1714.6031113541519</v>
      </c>
      <c r="AS72">
        <f t="shared" si="104"/>
        <v>-1717.4214991172789</v>
      </c>
      <c r="AT72">
        <f t="shared" si="104"/>
        <v>-1720.2444425875706</v>
      </c>
      <c r="AU72">
        <f t="shared" si="105"/>
        <v>-1723.0719491298387</v>
      </c>
      <c r="AV72">
        <f t="shared" si="105"/>
        <v>-1725.9040261208186</v>
      </c>
      <c r="AW72">
        <f t="shared" si="105"/>
        <v>-1728.740680949147</v>
      </c>
      <c r="AX72">
        <f t="shared" si="105"/>
        <v>-1731.58192101543</v>
      </c>
      <c r="AY72">
        <f t="shared" si="105"/>
        <v>-1734.4277537322187</v>
      </c>
      <c r="AZ72">
        <f t="shared" si="105"/>
        <v>-1737.2781865240538</v>
      </c>
      <c r="BA72">
        <f t="shared" si="105"/>
        <v>-1740.1332268274787</v>
      </c>
      <c r="BB72">
        <f t="shared" si="105"/>
        <v>-1742.9928820910584</v>
      </c>
      <c r="BC72">
        <f t="shared" si="105"/>
        <v>-1745.8571597753935</v>
      </c>
      <c r="BD72">
        <f t="shared" si="105"/>
        <v>-1748.7260673531648</v>
      </c>
      <c r="BE72">
        <f t="shared" si="106"/>
        <v>-1751.5996123091065</v>
      </c>
      <c r="BF72">
        <f t="shared" si="106"/>
        <v>-1754.4778021400807</v>
      </c>
      <c r="BG72">
        <f t="shared" si="106"/>
        <v>-1757.3606443550475</v>
      </c>
      <c r="BH72">
        <f t="shared" si="106"/>
        <v>-1760.2481464751077</v>
      </c>
      <c r="BI72">
        <f t="shared" si="106"/>
        <v>-1763.1403160335458</v>
      </c>
      <c r="BJ72">
        <f t="shared" si="106"/>
        <v>-1766.03716057578</v>
      </c>
      <c r="BK72">
        <f t="shared" si="106"/>
        <v>-1768.9386876594708</v>
      </c>
      <c r="BL72">
        <f t="shared" si="106"/>
        <v>-1771.8449048544721</v>
      </c>
      <c r="BM72">
        <f t="shared" si="106"/>
        <v>-1774.7558197428739</v>
      </c>
      <c r="BN72">
        <f t="shared" si="106"/>
        <v>-1777.6714399190439</v>
      </c>
      <c r="BO72">
        <f t="shared" si="107"/>
        <v>-1780.5917729896073</v>
      </c>
      <c r="BP72">
        <f t="shared" si="107"/>
        <v>-1783.516826573486</v>
      </c>
      <c r="BQ72">
        <f t="shared" si="107"/>
        <v>-1786.4466083019381</v>
      </c>
      <c r="BR72">
        <f t="shared" si="107"/>
        <v>-1789.3811258185401</v>
      </c>
      <c r="BS72">
        <f t="shared" si="107"/>
        <v>-1792.3203867792301</v>
      </c>
      <c r="BT72">
        <f t="shared" si="107"/>
        <v>-1795.2643988523241</v>
      </c>
      <c r="BU72">
        <f t="shared" si="107"/>
        <v>-1798.213169718528</v>
      </c>
      <c r="BV72">
        <f t="shared" si="107"/>
        <v>-1801.1667070709836</v>
      </c>
      <c r="BW72">
        <f t="shared" si="107"/>
        <v>-1804.125018615244</v>
      </c>
      <c r="BX72">
        <f t="shared" si="107"/>
        <v>-1807.0881120693448</v>
      </c>
      <c r="BY72">
        <f t="shared" si="108"/>
        <v>-1810.0559951637795</v>
      </c>
      <c r="BZ72">
        <f t="shared" si="108"/>
        <v>-1813.0286756415383</v>
      </c>
      <c r="CA72">
        <f t="shared" si="108"/>
        <v>-1816.0061612581558</v>
      </c>
      <c r="CB72">
        <f t="shared" si="108"/>
        <v>-1818.9884597816647</v>
      </c>
      <c r="CC72">
        <f t="shared" si="108"/>
        <v>-1821.9755789926739</v>
      </c>
      <c r="CD72">
        <f t="shared" si="108"/>
        <v>-1824.9675266843863</v>
      </c>
      <c r="CE72">
        <f t="shared" si="108"/>
        <v>-1827.9643106625749</v>
      </c>
      <c r="CF72">
        <f t="shared" si="108"/>
        <v>-1830.9659387456591</v>
      </c>
      <c r="CG72">
        <f t="shared" si="108"/>
        <v>-1833.9724187646775</v>
      </c>
      <c r="CH72">
        <f t="shared" si="108"/>
        <v>-1836.9837585633281</v>
      </c>
      <c r="CI72">
        <f t="shared" si="109"/>
        <v>-1839.9999659980097</v>
      </c>
      <c r="CJ72">
        <f t="shared" si="109"/>
        <v>-1843.021048937808</v>
      </c>
      <c r="CK72">
        <f t="shared" si="109"/>
        <v>-1846.0470152645109</v>
      </c>
      <c r="CL72">
        <f t="shared" si="109"/>
        <v>-1849.0778728726868</v>
      </c>
      <c r="CM72">
        <f t="shared" si="109"/>
        <v>-1852.1136296696341</v>
      </c>
      <c r="CN72">
        <f t="shared" si="109"/>
        <v>-1855.1542935754605</v>
      </c>
      <c r="CO72">
        <f t="shared" si="109"/>
        <v>-1858.199872523058</v>
      </c>
      <c r="CP72">
        <f t="shared" si="109"/>
        <v>-1861.2503744581427</v>
      </c>
      <c r="CQ72">
        <f t="shared" si="109"/>
        <v>-1864.3058073392951</v>
      </c>
      <c r="CR72">
        <f t="shared" si="109"/>
        <v>-1867.3661791379366</v>
      </c>
      <c r="CS72">
        <f t="shared" si="110"/>
        <v>-1870.4314978384075</v>
      </c>
      <c r="CT72">
        <f t="shared" si="110"/>
        <v>-1873.5017714379153</v>
      </c>
      <c r="CU72">
        <f t="shared" si="110"/>
        <v>-1876.5770079466172</v>
      </c>
      <c r="CV72">
        <f t="shared" si="110"/>
        <v>-1879.6572153876325</v>
      </c>
      <c r="CW72">
        <f t="shared" si="110"/>
        <v>-1882.74240179703</v>
      </c>
      <c r="CX72">
        <f t="shared" si="110"/>
        <v>-1885.8325752238707</v>
      </c>
      <c r="CY72">
        <f t="shared" si="110"/>
        <v>-1888.9277437302476</v>
      </c>
      <c r="CZ72">
        <f t="shared" si="110"/>
        <v>-1892.02791539126</v>
      </c>
      <c r="DA72">
        <f t="shared" si="110"/>
        <v>-1895.133098295089</v>
      </c>
      <c r="DB72">
        <f t="shared" si="110"/>
        <v>-1898.2433005429771</v>
      </c>
      <c r="DC72">
        <f t="shared" si="111"/>
        <v>-1901.3585302492424</v>
      </c>
      <c r="DD72">
        <f t="shared" si="111"/>
        <v>-1904.4787955413633</v>
      </c>
      <c r="DE72">
        <f t="shared" si="111"/>
        <v>-1907.6041045599213</v>
      </c>
      <c r="DF72">
        <f t="shared" si="111"/>
        <v>-1910.7344654586864</v>
      </c>
      <c r="DG72">
        <f t="shared" si="111"/>
        <v>-1913.8698864045896</v>
      </c>
      <c r="DH72">
        <f t="shared" si="111"/>
        <v>-1917.0103755777641</v>
      </c>
      <c r="DI72">
        <f t="shared" si="111"/>
        <v>-1920.1559411715882</v>
      </c>
      <c r="DJ72">
        <f t="shared" si="111"/>
        <v>-1923.3065913926655</v>
      </c>
      <c r="DK72">
        <f t="shared" si="111"/>
        <v>-1926.4623344608719</v>
      </c>
      <c r="DL72">
        <f t="shared" si="111"/>
        <v>-1929.6231786093733</v>
      </c>
      <c r="DM72">
        <f t="shared" si="112"/>
        <v>-1932.7891320846381</v>
      </c>
      <c r="DN72">
        <f t="shared" si="112"/>
        <v>-1935.9602031464858</v>
      </c>
      <c r="DO72">
        <f t="shared" si="112"/>
        <v>-1939.1364000680701</v>
      </c>
      <c r="DP72">
        <f t="shared" si="112"/>
        <v>-1942.317731135917</v>
      </c>
      <c r="DQ72">
        <f t="shared" si="112"/>
        <v>-1945.5042046499705</v>
      </c>
      <c r="DR72">
        <f t="shared" si="112"/>
        <v>-1948.6958289235715</v>
      </c>
      <c r="DS72">
        <f t="shared" si="112"/>
        <v>-1951.8926122835005</v>
      </c>
      <c r="DT72">
        <f t="shared" si="112"/>
        <v>-1955.0945630700269</v>
      </c>
      <c r="DU72">
        <f t="shared" si="112"/>
        <v>-1958.301689636854</v>
      </c>
      <c r="DV72">
        <f t="shared" si="112"/>
        <v>-1961.514000351239</v>
      </c>
      <c r="DW72">
        <f t="shared" si="113"/>
        <v>-1964.7315035939378</v>
      </c>
      <c r="DX72">
        <f t="shared" si="113"/>
        <v>-1967.9542077592544</v>
      </c>
      <c r="DY72">
        <f t="shared" si="113"/>
        <v>-1971.1821212550844</v>
      </c>
      <c r="DZ72">
        <f t="shared" si="113"/>
        <v>-1974.4152525028876</v>
      </c>
      <c r="EA72">
        <f t="shared" si="113"/>
        <v>-1977.6536099377665</v>
      </c>
      <c r="EB72">
        <f t="shared" si="113"/>
        <v>-1980.8972020084384</v>
      </c>
      <c r="EC72">
        <f t="shared" si="113"/>
        <v>-1984.1460371772857</v>
      </c>
      <c r="ED72">
        <f t="shared" si="113"/>
        <v>-1987.4001239203717</v>
      </c>
      <c r="EE72">
        <f t="shared" si="113"/>
        <v>-1990.6594707274621</v>
      </c>
      <c r="EF72">
        <f t="shared" si="113"/>
        <v>-1993.9240861020403</v>
      </c>
      <c r="EG72">
        <f t="shared" si="113"/>
        <v>-1997.1939785613574</v>
      </c>
      <c r="EI72">
        <f t="shared" si="124"/>
        <v>0.69</v>
      </c>
      <c r="EJ72">
        <f t="shared" si="131"/>
        <v>1695.0013406596174</v>
      </c>
      <c r="EK72">
        <f t="shared" si="131"/>
        <v>1698.1198831617151</v>
      </c>
      <c r="EL72">
        <f t="shared" si="131"/>
        <v>1701.2429301490072</v>
      </c>
      <c r="EM72">
        <f t="shared" si="131"/>
        <v>1704.3704889035182</v>
      </c>
      <c r="EN72">
        <f t="shared" si="131"/>
        <v>1707.5025667190193</v>
      </c>
      <c r="EO72">
        <f t="shared" si="131"/>
        <v>1710.6391709010977</v>
      </c>
      <c r="EP72">
        <f t="shared" si="131"/>
        <v>1713.7803087671384</v>
      </c>
      <c r="EQ72">
        <f t="shared" si="131"/>
        <v>1716.9259876463382</v>
      </c>
      <c r="ER72">
        <f t="shared" si="131"/>
        <v>1720.0762148797776</v>
      </c>
      <c r="ES72">
        <f t="shared" si="131"/>
        <v>1723.2309978203814</v>
      </c>
      <c r="ET72">
        <f t="shared" si="131"/>
        <v>1726.3903438329619</v>
      </c>
      <c r="EU72">
        <f t="shared" si="131"/>
        <v>1729.5542602942542</v>
      </c>
      <c r="EV72">
        <f t="shared" si="131"/>
        <v>1732.7227545928947</v>
      </c>
      <c r="EW72">
        <f t="shared" si="131"/>
        <v>1735.8958341294901</v>
      </c>
      <c r="EX72">
        <f t="shared" si="131"/>
        <v>1739.0735063165912</v>
      </c>
      <c r="EY72">
        <f t="shared" si="131"/>
        <v>1742.2557785787387</v>
      </c>
      <c r="EZ72">
        <f t="shared" ref="EZ72:FM88" si="133">ABS(BA72-BA$2)</f>
        <v>1745.4426583524757</v>
      </c>
      <c r="FA72">
        <f t="shared" si="133"/>
        <v>1748.6341530863679</v>
      </c>
      <c r="FB72">
        <f t="shared" si="133"/>
        <v>1751.8302702410153</v>
      </c>
      <c r="FC72">
        <f t="shared" si="133"/>
        <v>1755.0310172890988</v>
      </c>
      <c r="FD72">
        <f t="shared" si="133"/>
        <v>1758.2364017153529</v>
      </c>
      <c r="FE72">
        <f t="shared" si="133"/>
        <v>1761.4464310166395</v>
      </c>
      <c r="FF72">
        <f t="shared" si="133"/>
        <v>1764.6611127019187</v>
      </c>
      <c r="FG72">
        <f t="shared" si="133"/>
        <v>1767.880454292291</v>
      </c>
      <c r="FH72">
        <f t="shared" si="133"/>
        <v>1771.1044633210415</v>
      </c>
      <c r="FI72">
        <f t="shared" si="133"/>
        <v>1774.3331473335882</v>
      </c>
      <c r="FJ72">
        <f t="shared" si="133"/>
        <v>1777.5665138875911</v>
      </c>
      <c r="FK72">
        <f t="shared" si="133"/>
        <v>1780.8045705529048</v>
      </c>
      <c r="FL72">
        <f t="shared" si="133"/>
        <v>1784.0473249116189</v>
      </c>
      <c r="FM72">
        <f t="shared" si="133"/>
        <v>1787.2947845581011</v>
      </c>
      <c r="FN72">
        <f t="shared" si="89"/>
        <v>1790.5469570989769</v>
      </c>
      <c r="FO72">
        <f t="shared" si="89"/>
        <v>1793.803850153168</v>
      </c>
      <c r="FP72">
        <f t="shared" si="118"/>
        <v>1797.0654713519325</v>
      </c>
      <c r="FQ72">
        <f t="shared" si="118"/>
        <v>1800.3318283388467</v>
      </c>
      <c r="FR72">
        <f t="shared" si="118"/>
        <v>1803.6029287698491</v>
      </c>
      <c r="FS72">
        <f t="shared" si="118"/>
        <v>1806.8787803132554</v>
      </c>
      <c r="FT72">
        <f t="shared" si="118"/>
        <v>1810.1593906497715</v>
      </c>
      <c r="FU72">
        <f t="shared" si="118"/>
        <v>1813.4447674725395</v>
      </c>
      <c r="FV72">
        <f t="shared" si="118"/>
        <v>1816.7349184871123</v>
      </c>
      <c r="FW72">
        <f t="shared" si="118"/>
        <v>1820.0298514115252</v>
      </c>
      <c r="FX72">
        <f t="shared" si="118"/>
        <v>1823.3295739762723</v>
      </c>
      <c r="FY72">
        <f t="shared" si="118"/>
        <v>1826.6340939243435</v>
      </c>
      <c r="FZ72">
        <f t="shared" si="118"/>
        <v>1829.9434190112734</v>
      </c>
      <c r="GA72">
        <f t="shared" si="118"/>
        <v>1833.2575570050944</v>
      </c>
      <c r="GB72">
        <f t="shared" si="118"/>
        <v>1836.5765156864161</v>
      </c>
      <c r="GC72">
        <f t="shared" si="118"/>
        <v>1839.9003028484408</v>
      </c>
      <c r="GD72">
        <f t="shared" si="118"/>
        <v>1843.2289262969416</v>
      </c>
      <c r="GE72">
        <f t="shared" si="118"/>
        <v>1846.5623938503381</v>
      </c>
      <c r="GF72">
        <f t="shared" si="115"/>
        <v>1849.900713339669</v>
      </c>
      <c r="GG72">
        <f t="shared" si="115"/>
        <v>1853.243892608632</v>
      </c>
      <c r="GH72">
        <f t="shared" si="115"/>
        <v>1856.5919395136257</v>
      </c>
      <c r="GI72">
        <f t="shared" si="115"/>
        <v>1859.9448619237364</v>
      </c>
      <c r="GJ72">
        <f t="shared" si="115"/>
        <v>1863.3026677207517</v>
      </c>
      <c r="GK72">
        <f t="shared" si="115"/>
        <v>1866.6653647992398</v>
      </c>
      <c r="GL72">
        <f t="shared" si="115"/>
        <v>1870.0329610664994</v>
      </c>
      <c r="GM72">
        <f t="shared" si="115"/>
        <v>1873.4054644426383</v>
      </c>
      <c r="GN72">
        <f t="shared" si="115"/>
        <v>1876.7828828605479</v>
      </c>
      <c r="GO72">
        <f t="shared" si="115"/>
        <v>1880.165224265945</v>
      </c>
      <c r="GP72">
        <f t="shared" si="115"/>
        <v>1883.5524966174098</v>
      </c>
      <c r="GQ72">
        <f t="shared" si="115"/>
        <v>1886.9447078863636</v>
      </c>
      <c r="GR72">
        <f t="shared" si="125"/>
        <v>1890.3418660571467</v>
      </c>
      <c r="GS72">
        <f t="shared" si="125"/>
        <v>1893.7439791269669</v>
      </c>
      <c r="GT72">
        <f t="shared" si="125"/>
        <v>1897.1510551059812</v>
      </c>
      <c r="GU72">
        <f t="shared" si="125"/>
        <v>1900.5631020173087</v>
      </c>
      <c r="GV72">
        <f t="shared" si="125"/>
        <v>1903.9801278970185</v>
      </c>
      <c r="GW72">
        <f t="shared" si="125"/>
        <v>1907.4021407941716</v>
      </c>
      <c r="GX72">
        <f t="shared" si="114"/>
        <v>1910.8291487708609</v>
      </c>
      <c r="GY72">
        <f t="shared" si="114"/>
        <v>1914.2611599021855</v>
      </c>
      <c r="GZ72">
        <f t="shared" si="114"/>
        <v>1917.6981822763269</v>
      </c>
      <c r="HA72">
        <f t="shared" si="114"/>
        <v>1921.1402239945273</v>
      </c>
      <c r="HB72">
        <f t="shared" si="114"/>
        <v>1924.5872931711049</v>
      </c>
      <c r="HC72">
        <f t="shared" si="114"/>
        <v>1928.0393979335381</v>
      </c>
      <c r="HD72">
        <f t="shared" si="114"/>
        <v>1931.4965464224085</v>
      </c>
      <c r="HE72">
        <f t="shared" si="114"/>
        <v>1934.9587467914857</v>
      </c>
      <c r="HF72">
        <f t="shared" si="114"/>
        <v>1938.4260072077013</v>
      </c>
      <c r="HG72">
        <f t="shared" si="114"/>
        <v>1941.8983358511882</v>
      </c>
      <c r="HH72">
        <f t="shared" si="114"/>
        <v>1945.3757409153247</v>
      </c>
      <c r="HI72">
        <f t="shared" si="114"/>
        <v>1948.8582306067142</v>
      </c>
      <c r="HJ72">
        <f t="shared" si="114"/>
        <v>1952.345813145233</v>
      </c>
      <c r="HK72">
        <f t="shared" si="114"/>
        <v>1955.8384967640468</v>
      </c>
      <c r="HL72">
        <f t="shared" si="117"/>
        <v>1959.3362897096238</v>
      </c>
      <c r="HM72">
        <f t="shared" si="117"/>
        <v>1962.8392002417838</v>
      </c>
      <c r="HN72">
        <f t="shared" si="117"/>
        <v>1966.3472366336805</v>
      </c>
      <c r="HO72">
        <f t="shared" si="117"/>
        <v>1969.8604071718396</v>
      </c>
      <c r="HP72">
        <f t="shared" si="117"/>
        <v>1973.3787201562054</v>
      </c>
      <c r="HQ72">
        <f t="shared" si="117"/>
        <v>1976.9021839001189</v>
      </c>
      <c r="HR72">
        <f t="shared" si="117"/>
        <v>1980.4308067303602</v>
      </c>
      <c r="HS72">
        <f t="shared" si="117"/>
        <v>1983.9645969871988</v>
      </c>
      <c r="HT72">
        <f t="shared" si="117"/>
        <v>1987.5035630243383</v>
      </c>
      <c r="HU72">
        <f t="shared" si="117"/>
        <v>1991.0477132090357</v>
      </c>
      <c r="HV72">
        <f t="shared" si="117"/>
        <v>1994.5970559220466</v>
      </c>
      <c r="HW72">
        <f t="shared" si="123"/>
        <v>1998.1515995576756</v>
      </c>
      <c r="HX72">
        <f t="shared" si="123"/>
        <v>2001.7113525238181</v>
      </c>
      <c r="HY72">
        <f t="shared" si="123"/>
        <v>2005.2763232419336</v>
      </c>
      <c r="HZ72">
        <f t="shared" si="123"/>
        <v>2008.8465201471247</v>
      </c>
      <c r="IA72">
        <f t="shared" si="123"/>
        <v>2012.4219516881089</v>
      </c>
      <c r="IB72">
        <f t="shared" si="71"/>
        <v>2016.0026263272687</v>
      </c>
      <c r="IC72">
        <f t="shared" si="71"/>
        <v>2019.5885525406668</v>
      </c>
      <c r="ID72">
        <f t="shared" si="71"/>
        <v>2023.1797388180696</v>
      </c>
      <c r="IE72">
        <f t="shared" si="71"/>
        <v>2026.7761936629602</v>
      </c>
      <c r="IF72">
        <f t="shared" si="71"/>
        <v>2030.3779255925895</v>
      </c>
      <c r="IG72">
        <f t="shared" si="126"/>
        <v>1695.0013406596174</v>
      </c>
      <c r="IH72">
        <f t="shared" si="127"/>
        <v>1</v>
      </c>
      <c r="II72">
        <v>70</v>
      </c>
      <c r="IJ72">
        <f t="shared" si="128"/>
        <v>0.69</v>
      </c>
      <c r="IK72" cm="1">
        <f t="array" ref="IK72">INDEX($AK$3:$EG$102,II72,IH72)</f>
        <v>-1695.0013406596174</v>
      </c>
      <c r="IL72">
        <f t="shared" si="129"/>
        <v>-1169.5509250551358</v>
      </c>
    </row>
    <row r="73" spans="9:246" x14ac:dyDescent="0.25">
      <c r="I73">
        <v>635</v>
      </c>
      <c r="J73">
        <f>'Emission events'!AG73</f>
        <v>0</v>
      </c>
      <c r="K73">
        <f>'Emission events'!CI73</f>
        <v>0</v>
      </c>
      <c r="L73">
        <f>'Emission events'!EK73</f>
        <v>0</v>
      </c>
      <c r="M73">
        <f>'Emission events'!GM73</f>
        <v>0</v>
      </c>
      <c r="N73">
        <f>'Emission events'!IO73</f>
        <v>0</v>
      </c>
      <c r="O73">
        <f t="shared" si="119"/>
        <v>0</v>
      </c>
      <c r="R73">
        <v>635</v>
      </c>
      <c r="S73">
        <f>'Emission events'!AL73</f>
        <v>4.7772076586438496E+17</v>
      </c>
      <c r="T73">
        <f>'Emission events'!CN73</f>
        <v>1.2291625327551349E+17</v>
      </c>
      <c r="U73">
        <f>'Emission events'!EP73</f>
        <v>3.1832079006557912E+16</v>
      </c>
      <c r="V73">
        <f>'Emission events'!GR73</f>
        <v>8307248265484291</v>
      </c>
      <c r="W73">
        <f>'Emission events'!IT73</f>
        <v>2187464703877831</v>
      </c>
      <c r="X73">
        <f t="shared" si="120"/>
        <v>6.4296381111581862E+17</v>
      </c>
      <c r="AA73">
        <v>635</v>
      </c>
      <c r="AB73" s="7">
        <f>'Emission events'!AQ73</f>
        <v>1.5734048944641674E+17</v>
      </c>
      <c r="AC73" s="7">
        <f>'Emission events'!CS73</f>
        <v>4.0017920914447088E+16</v>
      </c>
      <c r="AD73" s="7">
        <f>'Emission events'!EU73</f>
        <v>1.179553240922818E+16</v>
      </c>
      <c r="AE73" s="7">
        <f>'Emission events'!GW73</f>
        <v>3648386420844899.5</v>
      </c>
      <c r="AF73" s="7">
        <f>'Emission events'!IY73</f>
        <v>1145208598960888.8</v>
      </c>
      <c r="AG73">
        <f t="shared" si="121"/>
        <v>2.1394753778989779E+17</v>
      </c>
      <c r="AH73" s="7">
        <f t="shared" si="122"/>
        <v>8.5691134890571648E+17</v>
      </c>
      <c r="AJ73" s="1">
        <v>0.7</v>
      </c>
      <c r="AK73">
        <f t="shared" ref="AK73:AT82" si="134">$B$15-_J0*EXP(($AJ73+AK$2*_r_S)/(_V_th*_diode_n))-($AJ73+AK$2*_r_S)/_r_sh</f>
        <v>-2355.8232276262656</v>
      </c>
      <c r="AL73">
        <f t="shared" si="134"/>
        <v>-2359.6781164473846</v>
      </c>
      <c r="AM73">
        <f t="shared" si="134"/>
        <v>-2363.5392365972389</v>
      </c>
      <c r="AN73">
        <f t="shared" si="134"/>
        <v>-2367.4065981494796</v>
      </c>
      <c r="AO73">
        <f t="shared" si="134"/>
        <v>-2371.2802111940341</v>
      </c>
      <c r="AP73">
        <f t="shared" si="134"/>
        <v>-2375.1600858371644</v>
      </c>
      <c r="AQ73">
        <f t="shared" si="134"/>
        <v>-2379.0462322014478</v>
      </c>
      <c r="AR73">
        <f t="shared" si="134"/>
        <v>-2382.9386604258248</v>
      </c>
      <c r="AS73">
        <f t="shared" si="134"/>
        <v>-2386.8373806656514</v>
      </c>
      <c r="AT73">
        <f t="shared" si="134"/>
        <v>-2390.7424030926759</v>
      </c>
      <c r="AU73">
        <f t="shared" ref="AU73:BD82" si="135">$B$15-_J0*EXP(($AJ73+AU$2*_r_S)/(_V_th*_diode_n))-($AJ73+AU$2*_r_S)/_r_sh</f>
        <v>-2394.6537378950916</v>
      </c>
      <c r="AV73">
        <f t="shared" si="135"/>
        <v>-2398.5713952775936</v>
      </c>
      <c r="AW73">
        <f t="shared" si="135"/>
        <v>-2402.4953854613168</v>
      </c>
      <c r="AX73">
        <f t="shared" si="135"/>
        <v>-2406.4257186839791</v>
      </c>
      <c r="AY73">
        <f t="shared" si="135"/>
        <v>-2410.3624051998131</v>
      </c>
      <c r="AZ73">
        <f t="shared" si="135"/>
        <v>-2414.3054552796298</v>
      </c>
      <c r="BA73">
        <f t="shared" si="135"/>
        <v>-2418.2548792108705</v>
      </c>
      <c r="BB73">
        <f t="shared" si="135"/>
        <v>-2422.2106872975796</v>
      </c>
      <c r="BC73">
        <f t="shared" si="135"/>
        <v>-2426.1728898604601</v>
      </c>
      <c r="BD73">
        <f t="shared" si="135"/>
        <v>-2430.1414972369266</v>
      </c>
      <c r="BE73">
        <f t="shared" ref="BE73:BN82" si="136">$B$15-_J0*EXP(($AJ73+BE$2*_r_S)/(_V_th*_diode_n))-($AJ73+BE$2*_r_S)/_r_sh</f>
        <v>-2434.1165197810778</v>
      </c>
      <c r="BF73">
        <f t="shared" si="136"/>
        <v>-2438.0979678637595</v>
      </c>
      <c r="BG73">
        <f t="shared" si="136"/>
        <v>-2442.0858518725859</v>
      </c>
      <c r="BH73">
        <f t="shared" si="136"/>
        <v>-2446.0801822119506</v>
      </c>
      <c r="BI73">
        <f t="shared" si="136"/>
        <v>-2450.0809693030974</v>
      </c>
      <c r="BJ73">
        <f t="shared" si="136"/>
        <v>-2454.0882235840809</v>
      </c>
      <c r="BK73">
        <f t="shared" si="136"/>
        <v>-2458.1019555098637</v>
      </c>
      <c r="BL73">
        <f t="shared" si="136"/>
        <v>-2462.1221755522852</v>
      </c>
      <c r="BM73">
        <f t="shared" si="136"/>
        <v>-2466.1488942001142</v>
      </c>
      <c r="BN73">
        <f t="shared" si="136"/>
        <v>-2470.1821219591097</v>
      </c>
      <c r="BO73">
        <f t="shared" ref="BO73:BX82" si="137">$B$15-_J0*EXP(($AJ73+BO$2*_r_S)/(_V_th*_diode_n))-($AJ73+BO$2*_r_S)/_r_sh</f>
        <v>-2474.2218693519612</v>
      </c>
      <c r="BP73">
        <f t="shared" si="137"/>
        <v>-2478.2681469183976</v>
      </c>
      <c r="BQ73">
        <f t="shared" si="137"/>
        <v>-2482.3209652152032</v>
      </c>
      <c r="BR73">
        <f t="shared" si="137"/>
        <v>-2486.3803348161923</v>
      </c>
      <c r="BS73">
        <f t="shared" si="137"/>
        <v>-2490.4462663123095</v>
      </c>
      <c r="BT73">
        <f t="shared" si="137"/>
        <v>-2494.5187703115953</v>
      </c>
      <c r="BU73">
        <f t="shared" si="137"/>
        <v>-2498.5978574392357</v>
      </c>
      <c r="BV73">
        <f t="shared" si="137"/>
        <v>-2502.6835383376242</v>
      </c>
      <c r="BW73">
        <f t="shared" si="137"/>
        <v>-2506.7758236663299</v>
      </c>
      <c r="BX73">
        <f t="shared" si="137"/>
        <v>-2510.8747241021633</v>
      </c>
      <c r="BY73">
        <f t="shared" ref="BY73:CH82" si="138">$B$15-_J0*EXP(($AJ73+BY$2*_r_S)/(_V_th*_diode_n))-($AJ73+BY$2*_r_S)/_r_sh</f>
        <v>-2514.9802503391966</v>
      </c>
      <c r="BZ73">
        <f t="shared" si="138"/>
        <v>-2519.0924130887802</v>
      </c>
      <c r="CA73">
        <f t="shared" si="138"/>
        <v>-2523.211223079607</v>
      </c>
      <c r="CB73">
        <f t="shared" si="138"/>
        <v>-2527.3366910576874</v>
      </c>
      <c r="CC73">
        <f t="shared" si="138"/>
        <v>-2531.4688277864061</v>
      </c>
      <c r="CD73">
        <f t="shared" si="138"/>
        <v>-2535.6076440465717</v>
      </c>
      <c r="CE73">
        <f t="shared" si="138"/>
        <v>-2539.7531506363866</v>
      </c>
      <c r="CF73">
        <f t="shared" si="138"/>
        <v>-2543.9053583715563</v>
      </c>
      <c r="CG73">
        <f t="shared" si="138"/>
        <v>-2548.0642780852136</v>
      </c>
      <c r="CH73">
        <f t="shared" si="138"/>
        <v>-2552.2299206280345</v>
      </c>
      <c r="CI73">
        <f t="shared" ref="CI73:CR82" si="139">$B$15-_J0*EXP(($AJ73+CI$2*_r_S)/(_V_th*_diode_n))-($AJ73+CI$2*_r_S)/_r_sh</f>
        <v>-2556.4022968682539</v>
      </c>
      <c r="CJ73">
        <f t="shared" si="139"/>
        <v>-2560.5814176916469</v>
      </c>
      <c r="CK73">
        <f t="shared" si="139"/>
        <v>-2564.7672940015896</v>
      </c>
      <c r="CL73">
        <f t="shared" si="139"/>
        <v>-2568.9599367191113</v>
      </c>
      <c r="CM73">
        <f t="shared" si="139"/>
        <v>-2573.1593567828577</v>
      </c>
      <c r="CN73">
        <f t="shared" si="139"/>
        <v>-2577.3655651491977</v>
      </c>
      <c r="CO73">
        <f t="shared" si="139"/>
        <v>-2581.5785727921925</v>
      </c>
      <c r="CP73">
        <f t="shared" si="139"/>
        <v>-2585.7983907036155</v>
      </c>
      <c r="CQ73">
        <f t="shared" si="139"/>
        <v>-2590.0250298930678</v>
      </c>
      <c r="CR73">
        <f t="shared" si="139"/>
        <v>-2594.2585013879002</v>
      </c>
      <c r="CS73">
        <f t="shared" ref="CS73:DB82" si="140">$B$15-_J0*EXP(($AJ73+CS$2*_r_S)/(_V_th*_diode_n))-($AJ73+CS$2*_r_S)/_r_sh</f>
        <v>-2598.4988162333275</v>
      </c>
      <c r="CT73">
        <f t="shared" si="140"/>
        <v>-2602.7459854923936</v>
      </c>
      <c r="CU73">
        <f t="shared" si="140"/>
        <v>-2607.0000202460274</v>
      </c>
      <c r="CV73">
        <f t="shared" si="140"/>
        <v>-2611.2609315930972</v>
      </c>
      <c r="CW73">
        <f t="shared" si="140"/>
        <v>-2615.5287306503874</v>
      </c>
      <c r="CX73">
        <f t="shared" si="140"/>
        <v>-2619.8034285526646</v>
      </c>
      <c r="CY73">
        <f t="shared" si="140"/>
        <v>-2624.0850364526927</v>
      </c>
      <c r="CZ73">
        <f t="shared" si="140"/>
        <v>-2628.3735655212586</v>
      </c>
      <c r="DA73">
        <f t="shared" si="140"/>
        <v>-2632.669026947236</v>
      </c>
      <c r="DB73">
        <f t="shared" si="140"/>
        <v>-2636.9714319375566</v>
      </c>
      <c r="DC73">
        <f t="shared" ref="DC73:DL82" si="141">$B$15-_J0*EXP(($AJ73+DC$2*_r_S)/(_V_th*_diode_n))-($AJ73+DC$2*_r_S)/_r_sh</f>
        <v>-2641.2807917172713</v>
      </c>
      <c r="DD73">
        <f t="shared" si="141"/>
        <v>-2645.5971175296054</v>
      </c>
      <c r="DE73">
        <f t="shared" si="141"/>
        <v>-2649.9204206359213</v>
      </c>
      <c r="DF73">
        <f t="shared" si="141"/>
        <v>-2654.2507123158261</v>
      </c>
      <c r="DG73">
        <f t="shared" si="141"/>
        <v>-2658.5880038671426</v>
      </c>
      <c r="DH73">
        <f t="shared" si="141"/>
        <v>-2662.9323066059274</v>
      </c>
      <c r="DI73">
        <f t="shared" si="141"/>
        <v>-2667.2836318665891</v>
      </c>
      <c r="DJ73">
        <f t="shared" si="141"/>
        <v>-2671.641991001823</v>
      </c>
      <c r="DK73">
        <f t="shared" si="141"/>
        <v>-2676.007395382675</v>
      </c>
      <c r="DL73">
        <f t="shared" si="141"/>
        <v>-2680.3798563986029</v>
      </c>
      <c r="DM73">
        <f t="shared" ref="DM73:DV82" si="142">$B$15-_J0*EXP(($AJ73+DM$2*_r_S)/(_V_th*_diode_n))-($AJ73+DM$2*_r_S)/_r_sh</f>
        <v>-2684.7593854574397</v>
      </c>
      <c r="DN73">
        <f t="shared" si="142"/>
        <v>-2689.1459939854976</v>
      </c>
      <c r="DO73">
        <f t="shared" si="142"/>
        <v>-2693.5396934275318</v>
      </c>
      <c r="DP73">
        <f t="shared" si="142"/>
        <v>-2697.9404952468099</v>
      </c>
      <c r="DQ73">
        <f t="shared" si="142"/>
        <v>-2702.3484109251312</v>
      </c>
      <c r="DR73">
        <f t="shared" si="142"/>
        <v>-2706.7634519628546</v>
      </c>
      <c r="DS73">
        <f t="shared" si="142"/>
        <v>-2711.185629878923</v>
      </c>
      <c r="DT73">
        <f t="shared" si="142"/>
        <v>-2715.6149562109304</v>
      </c>
      <c r="DU73">
        <f t="shared" si="142"/>
        <v>-2720.0514425150814</v>
      </c>
      <c r="DV73">
        <f t="shared" si="142"/>
        <v>-2724.4951003663036</v>
      </c>
      <c r="DW73">
        <f t="shared" ref="DW73:EG82" si="143">$B$15-_J0*EXP(($AJ73+DW$2*_r_S)/(_V_th*_diode_n))-($AJ73+DW$2*_r_S)/_r_sh</f>
        <v>-2728.9459413582076</v>
      </c>
      <c r="DX73">
        <f t="shared" si="143"/>
        <v>-2733.4039771031439</v>
      </c>
      <c r="DY73">
        <f t="shared" si="143"/>
        <v>-2737.8692192322778</v>
      </c>
      <c r="DZ73">
        <f t="shared" si="143"/>
        <v>-2742.3416793955075</v>
      </c>
      <c r="EA73">
        <f t="shared" si="143"/>
        <v>-2746.8213692616332</v>
      </c>
      <c r="EB73">
        <f t="shared" si="143"/>
        <v>-2751.3083005182812</v>
      </c>
      <c r="EC73">
        <f t="shared" si="143"/>
        <v>-2755.8024848719701</v>
      </c>
      <c r="ED73">
        <f t="shared" si="143"/>
        <v>-2760.3039340481746</v>
      </c>
      <c r="EE73">
        <f t="shared" si="143"/>
        <v>-2764.8126597912942</v>
      </c>
      <c r="EF73">
        <f t="shared" si="143"/>
        <v>-2769.3286738647157</v>
      </c>
      <c r="EG73">
        <f t="shared" si="143"/>
        <v>-2773.8519880508711</v>
      </c>
      <c r="EI73">
        <f t="shared" si="124"/>
        <v>0.7</v>
      </c>
      <c r="EJ73">
        <f t="shared" si="131"/>
        <v>2355.8232276262656</v>
      </c>
      <c r="EK73">
        <f t="shared" si="131"/>
        <v>2360.009955917697</v>
      </c>
      <c r="EL73">
        <f t="shared" si="131"/>
        <v>2364.2029155378636</v>
      </c>
      <c r="EM73">
        <f t="shared" si="131"/>
        <v>2368.4021165604167</v>
      </c>
      <c r="EN73">
        <f t="shared" si="131"/>
        <v>2372.6075690752832</v>
      </c>
      <c r="EO73">
        <f t="shared" si="131"/>
        <v>2376.8192831887259</v>
      </c>
      <c r="EP73">
        <f t="shared" si="131"/>
        <v>2381.0372690233216</v>
      </c>
      <c r="EQ73">
        <f t="shared" si="131"/>
        <v>2385.261536718011</v>
      </c>
      <c r="ER73">
        <f t="shared" si="131"/>
        <v>2389.49209642815</v>
      </c>
      <c r="ES73">
        <f t="shared" si="131"/>
        <v>2393.7289583254869</v>
      </c>
      <c r="ET73">
        <f t="shared" si="131"/>
        <v>2397.972132598215</v>
      </c>
      <c r="EU73">
        <f t="shared" si="131"/>
        <v>2402.221629451029</v>
      </c>
      <c r="EV73">
        <f t="shared" si="131"/>
        <v>2406.4774591050646</v>
      </c>
      <c r="EW73">
        <f t="shared" si="131"/>
        <v>2410.7396317980392</v>
      </c>
      <c r="EX73">
        <f t="shared" si="131"/>
        <v>2415.0081577841856</v>
      </c>
      <c r="EY73">
        <f t="shared" si="131"/>
        <v>2419.2830473343147</v>
      </c>
      <c r="EZ73">
        <f t="shared" si="133"/>
        <v>2423.5643107358678</v>
      </c>
      <c r="FA73">
        <f t="shared" si="133"/>
        <v>2427.8519582928889</v>
      </c>
      <c r="FB73">
        <f t="shared" si="133"/>
        <v>2432.1460003260818</v>
      </c>
      <c r="FC73">
        <f t="shared" si="133"/>
        <v>2436.4464471728606</v>
      </c>
      <c r="FD73">
        <f t="shared" si="133"/>
        <v>2440.7533091873242</v>
      </c>
      <c r="FE73">
        <f t="shared" si="133"/>
        <v>2445.0665967403183</v>
      </c>
      <c r="FF73">
        <f t="shared" si="133"/>
        <v>2449.386320219457</v>
      </c>
      <c r="FG73">
        <f t="shared" si="133"/>
        <v>2453.7124900291342</v>
      </c>
      <c r="FH73">
        <f t="shared" si="133"/>
        <v>2458.0451165905929</v>
      </c>
      <c r="FI73">
        <f t="shared" si="133"/>
        <v>2462.3842103418888</v>
      </c>
      <c r="FJ73">
        <f t="shared" si="133"/>
        <v>2466.729781737984</v>
      </c>
      <c r="FK73">
        <f t="shared" si="133"/>
        <v>2471.0818412507178</v>
      </c>
      <c r="FL73">
        <f t="shared" si="133"/>
        <v>2475.4403993688593</v>
      </c>
      <c r="FM73">
        <f t="shared" si="133"/>
        <v>2479.8054665981672</v>
      </c>
      <c r="FN73">
        <f t="shared" si="89"/>
        <v>2484.1770534613311</v>
      </c>
      <c r="FO73">
        <f t="shared" si="89"/>
        <v>2488.5551704980794</v>
      </c>
      <c r="FP73">
        <f t="shared" si="118"/>
        <v>2492.9398282651973</v>
      </c>
      <c r="FQ73">
        <f t="shared" si="118"/>
        <v>2497.3310373364989</v>
      </c>
      <c r="FR73">
        <f t="shared" si="118"/>
        <v>2501.7288083029284</v>
      </c>
      <c r="FS73">
        <f t="shared" si="118"/>
        <v>2506.1331517725266</v>
      </c>
      <c r="FT73">
        <f t="shared" si="118"/>
        <v>2510.5440783704794</v>
      </c>
      <c r="FU73">
        <f t="shared" si="118"/>
        <v>2514.9615987391803</v>
      </c>
      <c r="FV73">
        <f t="shared" si="118"/>
        <v>2519.3857235381979</v>
      </c>
      <c r="FW73">
        <f t="shared" si="118"/>
        <v>2523.8164634443438</v>
      </c>
      <c r="FX73">
        <f t="shared" si="118"/>
        <v>2528.2538291516894</v>
      </c>
      <c r="FY73">
        <f t="shared" si="118"/>
        <v>2532.6978313715854</v>
      </c>
      <c r="FZ73">
        <f t="shared" si="118"/>
        <v>2537.1484808327245</v>
      </c>
      <c r="GA73">
        <f t="shared" si="118"/>
        <v>2541.6057882811174</v>
      </c>
      <c r="GB73">
        <f t="shared" si="118"/>
        <v>2546.0697644801485</v>
      </c>
      <c r="GC73">
        <f t="shared" si="118"/>
        <v>2550.5404202106261</v>
      </c>
      <c r="GD73">
        <f t="shared" si="118"/>
        <v>2555.0177662707533</v>
      </c>
      <c r="GE73">
        <f t="shared" si="118"/>
        <v>2559.5018134762354</v>
      </c>
      <c r="GF73">
        <f t="shared" si="115"/>
        <v>2563.992572660205</v>
      </c>
      <c r="GG73">
        <f t="shared" si="115"/>
        <v>2568.4900546733384</v>
      </c>
      <c r="GH73">
        <f t="shared" si="115"/>
        <v>2572.9942703838701</v>
      </c>
      <c r="GI73">
        <f t="shared" si="115"/>
        <v>2577.5052306775751</v>
      </c>
      <c r="GJ73">
        <f t="shared" si="115"/>
        <v>2582.0229464578301</v>
      </c>
      <c r="GK73">
        <f t="shared" si="115"/>
        <v>2586.5474286456642</v>
      </c>
      <c r="GL73">
        <f t="shared" si="115"/>
        <v>2591.078688179723</v>
      </c>
      <c r="GM73">
        <f t="shared" si="115"/>
        <v>2595.6167360163754</v>
      </c>
      <c r="GN73">
        <f t="shared" si="115"/>
        <v>2600.1615831296826</v>
      </c>
      <c r="GO73">
        <f t="shared" si="115"/>
        <v>2604.713240511418</v>
      </c>
      <c r="GP73">
        <f t="shared" si="115"/>
        <v>2609.2717191711822</v>
      </c>
      <c r="GQ73">
        <f t="shared" si="115"/>
        <v>2613.837030136327</v>
      </c>
      <c r="GR73">
        <f t="shared" si="125"/>
        <v>2618.4091844520667</v>
      </c>
      <c r="GS73">
        <f t="shared" si="125"/>
        <v>2622.9881931814452</v>
      </c>
      <c r="GT73">
        <f t="shared" si="125"/>
        <v>2627.5740674053914</v>
      </c>
      <c r="GU73">
        <f t="shared" si="125"/>
        <v>2632.1668182227736</v>
      </c>
      <c r="GV73">
        <f t="shared" si="125"/>
        <v>2636.7664567503762</v>
      </c>
      <c r="GW73">
        <f t="shared" si="125"/>
        <v>2641.3729941229653</v>
      </c>
      <c r="GX73">
        <f t="shared" si="114"/>
        <v>2645.9864414933058</v>
      </c>
      <c r="GY73">
        <f t="shared" si="114"/>
        <v>2650.6068100321841</v>
      </c>
      <c r="GZ73">
        <f t="shared" si="114"/>
        <v>2655.2341109284739</v>
      </c>
      <c r="HA73">
        <f t="shared" si="114"/>
        <v>2659.8683553891069</v>
      </c>
      <c r="HB73">
        <f t="shared" si="114"/>
        <v>2664.509554639134</v>
      </c>
      <c r="HC73">
        <f t="shared" si="114"/>
        <v>2669.1577199217804</v>
      </c>
      <c r="HD73">
        <f t="shared" si="114"/>
        <v>2673.8128624984083</v>
      </c>
      <c r="HE73">
        <f t="shared" si="114"/>
        <v>2678.4749936486255</v>
      </c>
      <c r="HF73">
        <f t="shared" si="114"/>
        <v>2683.1441246702543</v>
      </c>
      <c r="HG73">
        <f t="shared" si="114"/>
        <v>2687.8202668793515</v>
      </c>
      <c r="HH73">
        <f t="shared" si="114"/>
        <v>2692.5034316103256</v>
      </c>
      <c r="HI73">
        <f t="shared" si="114"/>
        <v>2697.193630215872</v>
      </c>
      <c r="HJ73">
        <f t="shared" si="114"/>
        <v>2701.8908740670358</v>
      </c>
      <c r="HK73">
        <f t="shared" si="114"/>
        <v>2706.5951745532761</v>
      </c>
      <c r="HL73">
        <f t="shared" si="117"/>
        <v>2711.3065430824254</v>
      </c>
      <c r="HM73">
        <f t="shared" si="117"/>
        <v>2716.0249910807956</v>
      </c>
      <c r="HN73">
        <f t="shared" si="117"/>
        <v>2720.7505299931422</v>
      </c>
      <c r="HO73">
        <f t="shared" si="117"/>
        <v>2725.4831712827327</v>
      </c>
      <c r="HP73">
        <f t="shared" si="117"/>
        <v>2730.2229264313664</v>
      </c>
      <c r="HQ73">
        <f t="shared" si="117"/>
        <v>2734.9698069394017</v>
      </c>
      <c r="HR73">
        <f t="shared" si="117"/>
        <v>2739.7238243257825</v>
      </c>
      <c r="HS73">
        <f t="shared" si="117"/>
        <v>2744.4849901281023</v>
      </c>
      <c r="HT73">
        <f t="shared" si="117"/>
        <v>2749.2533159025656</v>
      </c>
      <c r="HU73">
        <f t="shared" si="117"/>
        <v>2754.0288132241003</v>
      </c>
      <c r="HV73">
        <f t="shared" si="117"/>
        <v>2758.8114936863167</v>
      </c>
      <c r="HW73">
        <f t="shared" si="123"/>
        <v>2763.6013689015654</v>
      </c>
      <c r="HX73">
        <f t="shared" si="123"/>
        <v>2768.3984505010112</v>
      </c>
      <c r="HY73">
        <f t="shared" si="123"/>
        <v>2773.2027501345533</v>
      </c>
      <c r="HZ73">
        <f t="shared" si="123"/>
        <v>2778.0142794709914</v>
      </c>
      <c r="IA73">
        <f t="shared" si="123"/>
        <v>2782.8330501979517</v>
      </c>
      <c r="IB73">
        <f t="shared" si="71"/>
        <v>2787.6590740219531</v>
      </c>
      <c r="IC73">
        <f t="shared" si="71"/>
        <v>2792.4923626684699</v>
      </c>
      <c r="ID73">
        <f t="shared" si="71"/>
        <v>2797.3329278819019</v>
      </c>
      <c r="IE73">
        <f t="shared" si="71"/>
        <v>2802.1807814256354</v>
      </c>
      <c r="IF73">
        <f t="shared" si="71"/>
        <v>2807.0359350821032</v>
      </c>
      <c r="IG73">
        <f t="shared" si="126"/>
        <v>2355.8232276262656</v>
      </c>
      <c r="IH73">
        <f t="shared" si="127"/>
        <v>1</v>
      </c>
      <c r="II73">
        <v>71</v>
      </c>
      <c r="IJ73">
        <f t="shared" si="128"/>
        <v>0.7</v>
      </c>
      <c r="IK73" cm="1">
        <f t="array" ref="IK73">INDEX($AK$3:$EG$102,II73,IH73)</f>
        <v>-2355.8232276262656</v>
      </c>
      <c r="IL73">
        <f t="shared" si="129"/>
        <v>-1649.0762593383859</v>
      </c>
    </row>
    <row r="74" spans="9:246" x14ac:dyDescent="0.25">
      <c r="I74">
        <v>640</v>
      </c>
      <c r="J74">
        <f>'Emission events'!AG74</f>
        <v>0</v>
      </c>
      <c r="K74">
        <f>'Emission events'!CI74</f>
        <v>0</v>
      </c>
      <c r="L74">
        <f>'Emission events'!EK74</f>
        <v>0</v>
      </c>
      <c r="M74">
        <f>'Emission events'!GM74</f>
        <v>0</v>
      </c>
      <c r="N74">
        <f>'Emission events'!IO74</f>
        <v>0</v>
      </c>
      <c r="O74">
        <f t="shared" si="119"/>
        <v>0</v>
      </c>
      <c r="R74">
        <v>640</v>
      </c>
      <c r="S74">
        <f>'Emission events'!AL74</f>
        <v>4.1736092503363322E+17</v>
      </c>
      <c r="T74">
        <f>'Emission events'!CN74</f>
        <v>1.073858304566559E+17</v>
      </c>
      <c r="U74">
        <f>'Emission events'!EP74</f>
        <v>2.7810107680544444E+16</v>
      </c>
      <c r="V74">
        <f>'Emission events'!GR74</f>
        <v>7257630541333455</v>
      </c>
      <c r="W74">
        <f>'Emission events'!IT74</f>
        <v>1911079353305829.3</v>
      </c>
      <c r="X74">
        <f t="shared" si="120"/>
        <v>5.617255730654729E+17</v>
      </c>
      <c r="AA74">
        <v>640</v>
      </c>
      <c r="AB74" s="7">
        <f>'Emission events'!AQ74</f>
        <v>1.0026930369175584E+17</v>
      </c>
      <c r="AC74" s="7">
        <f>'Emission events'!CS74</f>
        <v>2.5502456992482328E+16</v>
      </c>
      <c r="AD74" s="7">
        <f>'Emission events'!EU74</f>
        <v>7517008657518094</v>
      </c>
      <c r="AE74" s="7">
        <f>'Emission events'!GW74</f>
        <v>2325028778693090.5</v>
      </c>
      <c r="AF74" s="7">
        <f>'Emission events'!IY74</f>
        <v>729813852770080.38</v>
      </c>
      <c r="AG74">
        <f t="shared" si="121"/>
        <v>1.3634361197321944E+17</v>
      </c>
      <c r="AH74" s="7">
        <f t="shared" si="122"/>
        <v>6.9806918503869235E+17</v>
      </c>
      <c r="AJ74" s="1">
        <v>0.71</v>
      </c>
      <c r="AK74">
        <f t="shared" si="134"/>
        <v>-3269.952835581078</v>
      </c>
      <c r="AL74">
        <f t="shared" si="134"/>
        <v>-3275.2854108652664</v>
      </c>
      <c r="AM74">
        <f t="shared" si="134"/>
        <v>-3280.6266063260196</v>
      </c>
      <c r="AN74">
        <f t="shared" si="134"/>
        <v>-3285.9764358988546</v>
      </c>
      <c r="AO74">
        <f t="shared" si="134"/>
        <v>-3291.3349135417707</v>
      </c>
      <c r="AP74">
        <f t="shared" si="134"/>
        <v>-3296.7020532353758</v>
      </c>
      <c r="AQ74">
        <f t="shared" si="134"/>
        <v>-3302.077868982848</v>
      </c>
      <c r="AR74">
        <f t="shared" si="134"/>
        <v>-3307.462374810013</v>
      </c>
      <c r="AS74">
        <f t="shared" si="134"/>
        <v>-3312.8555847653693</v>
      </c>
      <c r="AT74">
        <f t="shared" si="134"/>
        <v>-3318.2575129201282</v>
      </c>
      <c r="AU74">
        <f t="shared" si="135"/>
        <v>-3323.6681733682367</v>
      </c>
      <c r="AV74">
        <f t="shared" si="135"/>
        <v>-3329.0875802264613</v>
      </c>
      <c r="AW74">
        <f t="shared" si="135"/>
        <v>-3334.5157476343429</v>
      </c>
      <c r="AX74">
        <f t="shared" si="135"/>
        <v>-3339.9526897543283</v>
      </c>
      <c r="AY74">
        <f t="shared" si="135"/>
        <v>-3345.3984207717222</v>
      </c>
      <c r="AZ74">
        <f t="shared" si="135"/>
        <v>-3350.8529548947636</v>
      </c>
      <c r="BA74">
        <f t="shared" si="135"/>
        <v>-3356.3163063547072</v>
      </c>
      <c r="BB74">
        <f t="shared" si="135"/>
        <v>-3361.7884894057424</v>
      </c>
      <c r="BC74">
        <f t="shared" si="135"/>
        <v>-3367.2695183251385</v>
      </c>
      <c r="BD74">
        <f t="shared" si="135"/>
        <v>-3372.7594074132699</v>
      </c>
      <c r="BE74">
        <f t="shared" si="136"/>
        <v>-3378.2581709935803</v>
      </c>
      <c r="BF74">
        <f t="shared" si="136"/>
        <v>-3383.7658234127171</v>
      </c>
      <c r="BG74">
        <f t="shared" si="136"/>
        <v>-3389.2823790404859</v>
      </c>
      <c r="BH74">
        <f t="shared" si="136"/>
        <v>-3394.8078522699202</v>
      </c>
      <c r="BI74">
        <f t="shared" si="136"/>
        <v>-3400.342257517359</v>
      </c>
      <c r="BJ74">
        <f t="shared" si="136"/>
        <v>-3405.8856092224132</v>
      </c>
      <c r="BK74">
        <f t="shared" si="136"/>
        <v>-3411.4379218480444</v>
      </c>
      <c r="BL74">
        <f t="shared" si="136"/>
        <v>-3416.9992098805978</v>
      </c>
      <c r="BM74">
        <f t="shared" si="136"/>
        <v>-3422.5694878298264</v>
      </c>
      <c r="BN74">
        <f t="shared" si="136"/>
        <v>-3428.1487702289724</v>
      </c>
      <c r="BO74">
        <f t="shared" si="137"/>
        <v>-3433.7370716347414</v>
      </c>
      <c r="BP74">
        <f t="shared" si="137"/>
        <v>-3439.3344066273676</v>
      </c>
      <c r="BQ74">
        <f t="shared" si="137"/>
        <v>-3444.9407898106924</v>
      </c>
      <c r="BR74">
        <f t="shared" si="137"/>
        <v>-3450.5562358121197</v>
      </c>
      <c r="BS74">
        <f t="shared" si="137"/>
        <v>-3456.1807592827608</v>
      </c>
      <c r="BT74">
        <f t="shared" si="137"/>
        <v>-3461.8143748973362</v>
      </c>
      <c r="BU74">
        <f t="shared" si="137"/>
        <v>-3467.4570973543287</v>
      </c>
      <c r="BV74">
        <f t="shared" si="137"/>
        <v>-3473.1089413760083</v>
      </c>
      <c r="BW74">
        <f t="shared" si="137"/>
        <v>-3478.7699217083923</v>
      </c>
      <c r="BX74">
        <f t="shared" si="137"/>
        <v>-3484.4400531213905</v>
      </c>
      <c r="BY74">
        <f t="shared" si="138"/>
        <v>-3490.1193504087501</v>
      </c>
      <c r="BZ74">
        <f t="shared" si="138"/>
        <v>-3495.8078283881346</v>
      </c>
      <c r="CA74">
        <f t="shared" si="138"/>
        <v>-3501.5055019011988</v>
      </c>
      <c r="CB74">
        <f t="shared" si="138"/>
        <v>-3507.2123858135669</v>
      </c>
      <c r="CC74">
        <f t="shared" si="138"/>
        <v>-3512.9284950148563</v>
      </c>
      <c r="CD74">
        <f t="shared" si="138"/>
        <v>-3518.6538444188313</v>
      </c>
      <c r="CE74">
        <f t="shared" si="138"/>
        <v>-3524.3884489633037</v>
      </c>
      <c r="CF74">
        <f t="shared" si="138"/>
        <v>-3530.1323236102826</v>
      </c>
      <c r="CG74">
        <f t="shared" si="138"/>
        <v>-3535.8854833459272</v>
      </c>
      <c r="CH74">
        <f t="shared" si="138"/>
        <v>-3541.6479431806256</v>
      </c>
      <c r="CI74">
        <f t="shared" si="139"/>
        <v>-3547.4197181490686</v>
      </c>
      <c r="CJ74">
        <f t="shared" si="139"/>
        <v>-3553.2008233102133</v>
      </c>
      <c r="CK74">
        <f t="shared" si="139"/>
        <v>-3558.9912737473751</v>
      </c>
      <c r="CL74">
        <f t="shared" si="139"/>
        <v>-3564.7910845682541</v>
      </c>
      <c r="CM74">
        <f t="shared" si="139"/>
        <v>-3570.6002709049581</v>
      </c>
      <c r="CN74">
        <f t="shared" si="139"/>
        <v>-3576.4188479140989</v>
      </c>
      <c r="CO74">
        <f t="shared" si="139"/>
        <v>-3582.2468307767517</v>
      </c>
      <c r="CP74">
        <f t="shared" si="139"/>
        <v>-3588.0842346985328</v>
      </c>
      <c r="CQ74">
        <f t="shared" si="139"/>
        <v>-3593.9310749096785</v>
      </c>
      <c r="CR74">
        <f t="shared" si="139"/>
        <v>-3599.7873666649962</v>
      </c>
      <c r="CS74">
        <f t="shared" si="140"/>
        <v>-3605.6531252440041</v>
      </c>
      <c r="CT74">
        <f t="shared" si="140"/>
        <v>-3611.5283659508982</v>
      </c>
      <c r="CU74">
        <f t="shared" si="140"/>
        <v>-3617.4131041145752</v>
      </c>
      <c r="CV74">
        <f t="shared" si="140"/>
        <v>-3623.3073550887902</v>
      </c>
      <c r="CW74">
        <f t="shared" si="140"/>
        <v>-3629.2111342520675</v>
      </c>
      <c r="CX74">
        <f t="shared" si="140"/>
        <v>-3635.1244570077943</v>
      </c>
      <c r="CY74">
        <f t="shared" si="140"/>
        <v>-3641.0473387842944</v>
      </c>
      <c r="CZ74">
        <f t="shared" si="140"/>
        <v>-3646.9797950347856</v>
      </c>
      <c r="DA74">
        <f t="shared" si="140"/>
        <v>-3652.9218412375171</v>
      </c>
      <c r="DB74">
        <f t="shared" si="140"/>
        <v>-3658.873492895721</v>
      </c>
      <c r="DC74">
        <f t="shared" si="141"/>
        <v>-3664.8347655377065</v>
      </c>
      <c r="DD74">
        <f t="shared" si="141"/>
        <v>-3670.8056747168862</v>
      </c>
      <c r="DE74">
        <f t="shared" si="141"/>
        <v>-3676.786236011802</v>
      </c>
      <c r="DF74">
        <f t="shared" si="141"/>
        <v>-3682.7764650262206</v>
      </c>
      <c r="DG74">
        <f t="shared" si="141"/>
        <v>-3688.7763773890947</v>
      </c>
      <c r="DH74">
        <f t="shared" si="141"/>
        <v>-3694.7859887546419</v>
      </c>
      <c r="DI74">
        <f t="shared" si="141"/>
        <v>-3700.8053148024283</v>
      </c>
      <c r="DJ74">
        <f t="shared" si="141"/>
        <v>-3706.8343712373257</v>
      </c>
      <c r="DK74">
        <f t="shared" si="141"/>
        <v>-3712.8731737895964</v>
      </c>
      <c r="DL74">
        <f t="shared" si="141"/>
        <v>-3718.9217382149836</v>
      </c>
      <c r="DM74">
        <f t="shared" si="142"/>
        <v>-3724.980080294612</v>
      </c>
      <c r="DN74">
        <f t="shared" si="142"/>
        <v>-3731.0482158352065</v>
      </c>
      <c r="DO74">
        <f t="shared" si="142"/>
        <v>-3737.1261606689973</v>
      </c>
      <c r="DP74">
        <f t="shared" si="142"/>
        <v>-3743.2139306538043</v>
      </c>
      <c r="DQ74">
        <f t="shared" si="142"/>
        <v>-3749.3115416731271</v>
      </c>
      <c r="DR74">
        <f t="shared" si="142"/>
        <v>-3755.4190096360999</v>
      </c>
      <c r="DS74">
        <f t="shared" si="142"/>
        <v>-3761.5363504775787</v>
      </c>
      <c r="DT74">
        <f t="shared" si="142"/>
        <v>-3767.6635801582179</v>
      </c>
      <c r="DU74">
        <f t="shared" si="142"/>
        <v>-3773.8007146644345</v>
      </c>
      <c r="DV74">
        <f t="shared" si="142"/>
        <v>-3779.947770008504</v>
      </c>
      <c r="DW74">
        <f t="shared" si="143"/>
        <v>-3786.1047622285851</v>
      </c>
      <c r="DX74">
        <f t="shared" si="143"/>
        <v>-3792.2717073887525</v>
      </c>
      <c r="DY74">
        <f t="shared" si="143"/>
        <v>-3798.4486215790907</v>
      </c>
      <c r="DZ74">
        <f t="shared" si="143"/>
        <v>-3804.6355209156404</v>
      </c>
      <c r="EA74">
        <f t="shared" si="143"/>
        <v>-3810.832421540551</v>
      </c>
      <c r="EB74">
        <f t="shared" si="143"/>
        <v>-3817.0393396220265</v>
      </c>
      <c r="EC74">
        <f t="shared" si="143"/>
        <v>-3823.2562913544079</v>
      </c>
      <c r="ED74">
        <f t="shared" si="143"/>
        <v>-3829.4832929582717</v>
      </c>
      <c r="EE74">
        <f t="shared" si="143"/>
        <v>-3835.7203606803341</v>
      </c>
      <c r="EF74">
        <f t="shared" si="143"/>
        <v>-3841.9675107936187</v>
      </c>
      <c r="EG74">
        <f t="shared" si="143"/>
        <v>-3848.2247595974809</v>
      </c>
      <c r="EI74">
        <f t="shared" si="124"/>
        <v>0.71</v>
      </c>
      <c r="EJ74">
        <f t="shared" si="131"/>
        <v>3269.952835581078</v>
      </c>
      <c r="EK74">
        <f t="shared" si="131"/>
        <v>3275.6172503355788</v>
      </c>
      <c r="EL74">
        <f t="shared" si="131"/>
        <v>3281.2902852666443</v>
      </c>
      <c r="EM74">
        <f t="shared" si="131"/>
        <v>3286.9719543097917</v>
      </c>
      <c r="EN74">
        <f t="shared" si="131"/>
        <v>3292.6622714230198</v>
      </c>
      <c r="EO74">
        <f t="shared" si="131"/>
        <v>3298.3612505869373</v>
      </c>
      <c r="EP74">
        <f t="shared" si="131"/>
        <v>3304.0689058047219</v>
      </c>
      <c r="EQ74">
        <f t="shared" si="131"/>
        <v>3309.7852511021993</v>
      </c>
      <c r="ER74">
        <f t="shared" si="131"/>
        <v>3315.5103005278679</v>
      </c>
      <c r="ES74">
        <f t="shared" si="131"/>
        <v>3321.2440681529392</v>
      </c>
      <c r="ET74">
        <f t="shared" si="131"/>
        <v>3326.9865680713601</v>
      </c>
      <c r="EU74">
        <f t="shared" si="131"/>
        <v>3332.7378143998967</v>
      </c>
      <c r="EV74">
        <f t="shared" si="131"/>
        <v>3338.4978212780907</v>
      </c>
      <c r="EW74">
        <f t="shared" si="131"/>
        <v>3344.2666028683884</v>
      </c>
      <c r="EX74">
        <f t="shared" si="131"/>
        <v>3350.0441733560947</v>
      </c>
      <c r="EY74">
        <f t="shared" si="131"/>
        <v>3355.8305469494485</v>
      </c>
      <c r="EZ74">
        <f t="shared" si="133"/>
        <v>3361.6257378797045</v>
      </c>
      <c r="FA74">
        <f t="shared" si="133"/>
        <v>3367.4297604010517</v>
      </c>
      <c r="FB74">
        <f t="shared" si="133"/>
        <v>3373.2426287907601</v>
      </c>
      <c r="FC74">
        <f t="shared" si="133"/>
        <v>3379.0643573492039</v>
      </c>
      <c r="FD74">
        <f t="shared" si="133"/>
        <v>3384.8949603998267</v>
      </c>
      <c r="FE74">
        <f t="shared" si="133"/>
        <v>3390.7344522892759</v>
      </c>
      <c r="FF74">
        <f t="shared" si="133"/>
        <v>3396.5828473873571</v>
      </c>
      <c r="FG74">
        <f t="shared" si="133"/>
        <v>3402.4401600871038</v>
      </c>
      <c r="FH74">
        <f t="shared" si="133"/>
        <v>3408.3064048048545</v>
      </c>
      <c r="FI74">
        <f t="shared" si="133"/>
        <v>3414.1815959802211</v>
      </c>
      <c r="FJ74">
        <f t="shared" si="133"/>
        <v>3420.0657480761647</v>
      </c>
      <c r="FK74">
        <f t="shared" si="133"/>
        <v>3425.9588755790305</v>
      </c>
      <c r="FL74">
        <f t="shared" si="133"/>
        <v>3431.8609929985714</v>
      </c>
      <c r="FM74">
        <f t="shared" si="133"/>
        <v>3437.7721148680298</v>
      </c>
      <c r="FN74">
        <f t="shared" si="89"/>
        <v>3443.6922557441112</v>
      </c>
      <c r="FO74">
        <f t="shared" si="89"/>
        <v>3449.6214302070493</v>
      </c>
      <c r="FP74">
        <f t="shared" si="118"/>
        <v>3455.5596528606866</v>
      </c>
      <c r="FQ74">
        <f t="shared" si="118"/>
        <v>3461.5069383324262</v>
      </c>
      <c r="FR74">
        <f t="shared" si="118"/>
        <v>3467.4633012733798</v>
      </c>
      <c r="FS74">
        <f t="shared" si="118"/>
        <v>3473.4287563582675</v>
      </c>
      <c r="FT74">
        <f t="shared" si="118"/>
        <v>3479.4033182855724</v>
      </c>
      <c r="FU74">
        <f t="shared" si="118"/>
        <v>3485.3870017775644</v>
      </c>
      <c r="FV74">
        <f t="shared" si="118"/>
        <v>3491.3798215802603</v>
      </c>
      <c r="FW74">
        <f t="shared" si="118"/>
        <v>3497.3817924635709</v>
      </c>
      <c r="FX74">
        <f t="shared" si="118"/>
        <v>3503.3929292212429</v>
      </c>
      <c r="FY74">
        <f t="shared" si="118"/>
        <v>3509.4132466709398</v>
      </c>
      <c r="FZ74">
        <f t="shared" si="118"/>
        <v>3515.4427596543164</v>
      </c>
      <c r="GA74">
        <f t="shared" si="118"/>
        <v>3521.4814830369969</v>
      </c>
      <c r="GB74">
        <f t="shared" si="118"/>
        <v>3527.5294317085986</v>
      </c>
      <c r="GC74">
        <f t="shared" si="118"/>
        <v>3533.5866205828856</v>
      </c>
      <c r="GD74">
        <f t="shared" si="118"/>
        <v>3539.6530645976704</v>
      </c>
      <c r="GE74">
        <f t="shared" si="118"/>
        <v>3545.7287787149617</v>
      </c>
      <c r="GF74">
        <f t="shared" si="115"/>
        <v>3551.8137779209187</v>
      </c>
      <c r="GG74">
        <f t="shared" si="115"/>
        <v>3557.9080772259294</v>
      </c>
      <c r="GH74">
        <f t="shared" si="115"/>
        <v>3564.0116916646848</v>
      </c>
      <c r="GI74">
        <f t="shared" si="115"/>
        <v>3570.1246362961415</v>
      </c>
      <c r="GJ74">
        <f t="shared" si="115"/>
        <v>3576.2469262036157</v>
      </c>
      <c r="GK74">
        <f t="shared" si="115"/>
        <v>3582.378576494807</v>
      </c>
      <c r="GL74">
        <f t="shared" si="115"/>
        <v>3588.5196023018234</v>
      </c>
      <c r="GM74">
        <f t="shared" si="115"/>
        <v>3594.6700187812767</v>
      </c>
      <c r="GN74">
        <f t="shared" si="115"/>
        <v>3600.8298411142418</v>
      </c>
      <c r="GO74">
        <f t="shared" si="115"/>
        <v>3606.9990845063353</v>
      </c>
      <c r="GP74">
        <f t="shared" si="115"/>
        <v>3613.1777641877929</v>
      </c>
      <c r="GQ74">
        <f t="shared" si="115"/>
        <v>3619.365895413423</v>
      </c>
      <c r="GR74">
        <f t="shared" si="125"/>
        <v>3625.5634934627433</v>
      </c>
      <c r="GS74">
        <f t="shared" si="125"/>
        <v>3631.7705736399498</v>
      </c>
      <c r="GT74">
        <f t="shared" si="125"/>
        <v>3637.9871512739392</v>
      </c>
      <c r="GU74">
        <f t="shared" si="125"/>
        <v>3644.2132417184666</v>
      </c>
      <c r="GV74">
        <f t="shared" si="125"/>
        <v>3650.4488603520563</v>
      </c>
      <c r="GW74">
        <f t="shared" si="125"/>
        <v>3656.694022578095</v>
      </c>
      <c r="GX74">
        <f t="shared" si="114"/>
        <v>3662.9487438249075</v>
      </c>
      <c r="GY74">
        <f t="shared" si="114"/>
        <v>3669.2130395457111</v>
      </c>
      <c r="GZ74">
        <f t="shared" si="114"/>
        <v>3675.486925218755</v>
      </c>
      <c r="HA74">
        <f t="shared" si="114"/>
        <v>3681.7704163472713</v>
      </c>
      <c r="HB74">
        <f t="shared" si="114"/>
        <v>3688.0635284595692</v>
      </c>
      <c r="HC74">
        <f t="shared" si="114"/>
        <v>3694.3662771090612</v>
      </c>
      <c r="HD74">
        <f t="shared" si="114"/>
        <v>3700.678677874289</v>
      </c>
      <c r="HE74">
        <f t="shared" si="114"/>
        <v>3707.00074635902</v>
      </c>
      <c r="HF74">
        <f t="shared" si="114"/>
        <v>3713.3324981922065</v>
      </c>
      <c r="HG74">
        <f t="shared" si="114"/>
        <v>3719.6739490280661</v>
      </c>
      <c r="HH74">
        <f t="shared" si="114"/>
        <v>3726.0251145461648</v>
      </c>
      <c r="HI74">
        <f t="shared" si="114"/>
        <v>3732.3860104513747</v>
      </c>
      <c r="HJ74">
        <f t="shared" si="114"/>
        <v>3738.7566524739573</v>
      </c>
      <c r="HK74">
        <f t="shared" si="114"/>
        <v>3745.1370563696569</v>
      </c>
      <c r="HL74">
        <f t="shared" si="117"/>
        <v>3751.5272379195976</v>
      </c>
      <c r="HM74">
        <f t="shared" si="117"/>
        <v>3757.9272129305045</v>
      </c>
      <c r="HN74">
        <f t="shared" si="117"/>
        <v>3764.3369972346077</v>
      </c>
      <c r="HO74">
        <f t="shared" si="117"/>
        <v>3770.7566066897271</v>
      </c>
      <c r="HP74">
        <f t="shared" si="117"/>
        <v>3777.1860571793623</v>
      </c>
      <c r="HQ74">
        <f t="shared" si="117"/>
        <v>3783.625364612647</v>
      </c>
      <c r="HR74">
        <f t="shared" si="117"/>
        <v>3790.0745449244382</v>
      </c>
      <c r="HS74">
        <f t="shared" si="117"/>
        <v>3796.5336140753898</v>
      </c>
      <c r="HT74">
        <f t="shared" si="117"/>
        <v>3803.0025880519188</v>
      </c>
      <c r="HU74">
        <f t="shared" si="117"/>
        <v>3809.4814828663007</v>
      </c>
      <c r="HV74">
        <f t="shared" si="117"/>
        <v>3815.9703145566941</v>
      </c>
      <c r="HW74">
        <f t="shared" si="123"/>
        <v>3822.4690991871739</v>
      </c>
      <c r="HX74">
        <f t="shared" si="123"/>
        <v>3828.9778528478241</v>
      </c>
      <c r="HY74">
        <f t="shared" si="123"/>
        <v>3835.4965916546862</v>
      </c>
      <c r="HZ74">
        <f t="shared" si="123"/>
        <v>3842.0253317499091</v>
      </c>
      <c r="IA74">
        <f t="shared" si="123"/>
        <v>3848.5640893016971</v>
      </c>
      <c r="IB74">
        <f t="shared" si="71"/>
        <v>3855.1128805043909</v>
      </c>
      <c r="IC74">
        <f t="shared" si="71"/>
        <v>3861.671721578567</v>
      </c>
      <c r="ID74">
        <f t="shared" si="71"/>
        <v>3868.2406287709418</v>
      </c>
      <c r="IE74">
        <f t="shared" si="71"/>
        <v>3874.8196183545383</v>
      </c>
      <c r="IF74">
        <f t="shared" si="71"/>
        <v>3881.4087066287129</v>
      </c>
      <c r="IG74">
        <f t="shared" si="126"/>
        <v>3269.952835581078</v>
      </c>
      <c r="IH74">
        <f t="shared" si="127"/>
        <v>1</v>
      </c>
      <c r="II74">
        <v>72</v>
      </c>
      <c r="IJ74">
        <f t="shared" si="128"/>
        <v>0.71</v>
      </c>
      <c r="IK74" cm="1">
        <f t="array" ref="IK74">INDEX($AK$3:$EG$102,II74,IH74)</f>
        <v>-3269.952835581078</v>
      </c>
      <c r="IL74">
        <f t="shared" si="129"/>
        <v>-2321.6665132625653</v>
      </c>
    </row>
    <row r="75" spans="9:246" x14ac:dyDescent="0.25">
      <c r="I75">
        <v>645</v>
      </c>
      <c r="J75">
        <f>'Emission events'!AG75</f>
        <v>0</v>
      </c>
      <c r="K75">
        <f>'Emission events'!CI75</f>
        <v>0</v>
      </c>
      <c r="L75">
        <f>'Emission events'!EK75</f>
        <v>0</v>
      </c>
      <c r="M75">
        <f>'Emission events'!GM75</f>
        <v>0</v>
      </c>
      <c r="N75">
        <f>'Emission events'!IO75</f>
        <v>0</v>
      </c>
      <c r="O75">
        <f t="shared" si="119"/>
        <v>0</v>
      </c>
      <c r="R75">
        <v>645</v>
      </c>
      <c r="S75">
        <f>'Emission events'!AL75</f>
        <v>3.7168820518088922E+17</v>
      </c>
      <c r="T75">
        <f>'Emission events'!CN75</f>
        <v>9.563436390475992E+16</v>
      </c>
      <c r="U75">
        <f>'Emission events'!EP75</f>
        <v>2.476678670586098E+16</v>
      </c>
      <c r="V75">
        <f>'Emission events'!GR75</f>
        <v>6463412140359935</v>
      </c>
      <c r="W75">
        <f>'Emission events'!IT75</f>
        <v>1701945755298621.3</v>
      </c>
      <c r="X75">
        <f t="shared" si="120"/>
        <v>5.002547136871687E+17</v>
      </c>
      <c r="AA75">
        <v>645</v>
      </c>
      <c r="AB75" s="7">
        <f>'Emission events'!AQ75</f>
        <v>4.3097174496597376E+16</v>
      </c>
      <c r="AC75" s="7">
        <f>'Emission events'!CS75</f>
        <v>1.0961319153823422E+16</v>
      </c>
      <c r="AD75" s="7">
        <f>'Emission events'!EU75</f>
        <v>3230917358331338.5</v>
      </c>
      <c r="AE75" s="7">
        <f>'Emission events'!GW75</f>
        <v>999330475984799.75</v>
      </c>
      <c r="AF75" s="7">
        <f>'Emission events'!IY75</f>
        <v>313684385996711</v>
      </c>
      <c r="AG75">
        <f t="shared" si="121"/>
        <v>5.8602425870733648E+16</v>
      </c>
      <c r="AH75" s="7">
        <f t="shared" si="122"/>
        <v>5.5885713955790234E+17</v>
      </c>
      <c r="AJ75" s="1">
        <v>0.72</v>
      </c>
      <c r="AK75">
        <f t="shared" si="134"/>
        <v>-4534.4984423566038</v>
      </c>
      <c r="AL75">
        <f t="shared" si="134"/>
        <v>-4541.8751913275664</v>
      </c>
      <c r="AM75">
        <f t="shared" si="134"/>
        <v>-4549.263865113805</v>
      </c>
      <c r="AN75">
        <f t="shared" si="134"/>
        <v>-4556.6644829931865</v>
      </c>
      <c r="AO75">
        <f t="shared" si="134"/>
        <v>-4564.0770642746274</v>
      </c>
      <c r="AP75">
        <f t="shared" si="134"/>
        <v>-4571.5016282983743</v>
      </c>
      <c r="AQ75">
        <f t="shared" si="134"/>
        <v>-4578.938194435872</v>
      </c>
      <c r="AR75">
        <f t="shared" si="134"/>
        <v>-4586.3867820898831</v>
      </c>
      <c r="AS75">
        <f t="shared" si="134"/>
        <v>-4593.8474106945869</v>
      </c>
      <c r="AT75">
        <f t="shared" si="134"/>
        <v>-4601.3200997155291</v>
      </c>
      <c r="AU75">
        <f t="shared" si="135"/>
        <v>-4608.8048686497259</v>
      </c>
      <c r="AV75">
        <f t="shared" si="135"/>
        <v>-4616.3017370257603</v>
      </c>
      <c r="AW75">
        <f t="shared" si="135"/>
        <v>-4623.8107244037346</v>
      </c>
      <c r="AX75">
        <f t="shared" si="135"/>
        <v>-4631.3318503753935</v>
      </c>
      <c r="AY75">
        <f t="shared" si="135"/>
        <v>-4638.8651345641483</v>
      </c>
      <c r="AZ75">
        <f t="shared" si="135"/>
        <v>-4646.4105966251209</v>
      </c>
      <c r="BA75">
        <f t="shared" si="135"/>
        <v>-4653.9682562452581</v>
      </c>
      <c r="BB75">
        <f t="shared" si="135"/>
        <v>-4661.5381331432809</v>
      </c>
      <c r="BC75">
        <f t="shared" si="135"/>
        <v>-4669.1202470697881</v>
      </c>
      <c r="BD75">
        <f t="shared" si="135"/>
        <v>-4676.7146178073581</v>
      </c>
      <c r="BE75">
        <f t="shared" si="136"/>
        <v>-4684.3212651704844</v>
      </c>
      <c r="BF75">
        <f t="shared" si="136"/>
        <v>-4691.9402090057738</v>
      </c>
      <c r="BG75">
        <f t="shared" si="136"/>
        <v>-4699.5714691918201</v>
      </c>
      <c r="BH75">
        <f t="shared" si="136"/>
        <v>-4707.2150656394024</v>
      </c>
      <c r="BI75">
        <f t="shared" si="136"/>
        <v>-4714.8710182915183</v>
      </c>
      <c r="BJ75">
        <f t="shared" si="136"/>
        <v>-4722.5393471233419</v>
      </c>
      <c r="BK75">
        <f t="shared" si="136"/>
        <v>-4730.2200721424069</v>
      </c>
      <c r="BL75">
        <f t="shared" si="136"/>
        <v>-4737.9132133885378</v>
      </c>
      <c r="BM75">
        <f t="shared" si="136"/>
        <v>-4745.6187909339596</v>
      </c>
      <c r="BN75">
        <f t="shared" si="136"/>
        <v>-4753.3368248833949</v>
      </c>
      <c r="BO75">
        <f t="shared" si="137"/>
        <v>-4761.0673353740331</v>
      </c>
      <c r="BP75">
        <f t="shared" si="137"/>
        <v>-4768.8103425755671</v>
      </c>
      <c r="BQ75">
        <f t="shared" si="137"/>
        <v>-4776.565866690401</v>
      </c>
      <c r="BR75">
        <f t="shared" si="137"/>
        <v>-4784.3339279535103</v>
      </c>
      <c r="BS75">
        <f t="shared" si="137"/>
        <v>-4792.1145466326525</v>
      </c>
      <c r="BT75">
        <f t="shared" si="137"/>
        <v>-4799.9077430282978</v>
      </c>
      <c r="BU75">
        <f t="shared" si="137"/>
        <v>-4807.7135374737363</v>
      </c>
      <c r="BV75">
        <f t="shared" si="137"/>
        <v>-4815.5319503351766</v>
      </c>
      <c r="BW75">
        <f t="shared" si="137"/>
        <v>-4823.363002011688</v>
      </c>
      <c r="BX75">
        <f t="shared" si="137"/>
        <v>-4831.2067129354</v>
      </c>
      <c r="BY75">
        <f t="shared" si="138"/>
        <v>-4839.0631035713704</v>
      </c>
      <c r="BZ75">
        <f t="shared" si="138"/>
        <v>-4846.9321944177937</v>
      </c>
      <c r="CA75">
        <f t="shared" si="138"/>
        <v>-4854.814006006035</v>
      </c>
      <c r="CB75">
        <f t="shared" si="138"/>
        <v>-4862.7085589005992</v>
      </c>
      <c r="CC75">
        <f t="shared" si="138"/>
        <v>-4870.6158736992365</v>
      </c>
      <c r="CD75">
        <f t="shared" si="138"/>
        <v>-4878.5359710330486</v>
      </c>
      <c r="CE75">
        <f t="shared" si="138"/>
        <v>-4886.468871566417</v>
      </c>
      <c r="CF75">
        <f t="shared" si="138"/>
        <v>-4894.4145959972038</v>
      </c>
      <c r="CG75">
        <f t="shared" si="138"/>
        <v>-4902.3731650566951</v>
      </c>
      <c r="CH75">
        <f t="shared" si="138"/>
        <v>-4910.3445995096354</v>
      </c>
      <c r="CI75">
        <f t="shared" si="139"/>
        <v>-4918.3289201544458</v>
      </c>
      <c r="CJ75">
        <f t="shared" si="139"/>
        <v>-4926.3261478231025</v>
      </c>
      <c r="CK75">
        <f t="shared" si="139"/>
        <v>-4934.3363033812539</v>
      </c>
      <c r="CL75">
        <f t="shared" si="139"/>
        <v>-4942.3594077283369</v>
      </c>
      <c r="CM75">
        <f t="shared" si="139"/>
        <v>-4950.3954817975045</v>
      </c>
      <c r="CN75">
        <f t="shared" si="139"/>
        <v>-4958.4445465558156</v>
      </c>
      <c r="CO75">
        <f t="shared" si="139"/>
        <v>-4966.5066230041784</v>
      </c>
      <c r="CP75">
        <f t="shared" si="139"/>
        <v>-4974.5817321774657</v>
      </c>
      <c r="CQ75">
        <f t="shared" si="139"/>
        <v>-4982.6698951445551</v>
      </c>
      <c r="CR75">
        <f t="shared" si="139"/>
        <v>-4990.7711330083685</v>
      </c>
      <c r="CS75">
        <f t="shared" si="140"/>
        <v>-4998.8854669059974</v>
      </c>
      <c r="CT75">
        <f t="shared" si="140"/>
        <v>-5007.0129180086451</v>
      </c>
      <c r="CU75">
        <f t="shared" si="140"/>
        <v>-5015.1535075217462</v>
      </c>
      <c r="CV75">
        <f t="shared" si="140"/>
        <v>-5023.3072566850678</v>
      </c>
      <c r="CW75">
        <f t="shared" si="140"/>
        <v>-5031.4741867726589</v>
      </c>
      <c r="CX75">
        <f t="shared" si="140"/>
        <v>-5039.6543190929633</v>
      </c>
      <c r="CY75">
        <f t="shared" si="140"/>
        <v>-5047.8476749889405</v>
      </c>
      <c r="CZ75">
        <f t="shared" si="140"/>
        <v>-5056.0542758379279</v>
      </c>
      <c r="DA75">
        <f t="shared" si="140"/>
        <v>-5064.2741430519509</v>
      </c>
      <c r="DB75">
        <f t="shared" si="140"/>
        <v>-5072.5072980775758</v>
      </c>
      <c r="DC75">
        <f t="shared" si="141"/>
        <v>-5080.7537623960388</v>
      </c>
      <c r="DD75">
        <f t="shared" si="141"/>
        <v>-5089.0135575233589</v>
      </c>
      <c r="DE75">
        <f t="shared" si="141"/>
        <v>-5097.286705010265</v>
      </c>
      <c r="DF75">
        <f t="shared" si="141"/>
        <v>-5105.5732264423968</v>
      </c>
      <c r="DG75">
        <f t="shared" si="141"/>
        <v>-5113.8731434402371</v>
      </c>
      <c r="DH75">
        <f t="shared" si="141"/>
        <v>-5122.1864776592383</v>
      </c>
      <c r="DI75">
        <f t="shared" si="141"/>
        <v>-5130.5132507898597</v>
      </c>
      <c r="DJ75">
        <f t="shared" si="141"/>
        <v>-5138.853484557626</v>
      </c>
      <c r="DK75">
        <f t="shared" si="141"/>
        <v>-5147.20720072317</v>
      </c>
      <c r="DL75">
        <f t="shared" si="141"/>
        <v>-5155.5744210823505</v>
      </c>
      <c r="DM75">
        <f t="shared" si="142"/>
        <v>-5163.9551674661934</v>
      </c>
      <c r="DN75">
        <f t="shared" si="142"/>
        <v>-5172.3494617410888</v>
      </c>
      <c r="DO75">
        <f t="shared" si="142"/>
        <v>-5180.7573258087214</v>
      </c>
      <c r="DP75">
        <f t="shared" si="142"/>
        <v>-5189.1787816061833</v>
      </c>
      <c r="DQ75">
        <f t="shared" si="142"/>
        <v>-5197.6138511061035</v>
      </c>
      <c r="DR75">
        <f t="shared" si="142"/>
        <v>-5206.0625563165195</v>
      </c>
      <c r="DS75">
        <f t="shared" si="142"/>
        <v>-5214.524919281107</v>
      </c>
      <c r="DT75">
        <f t="shared" si="142"/>
        <v>-5223.0009620792107</v>
      </c>
      <c r="DU75">
        <f t="shared" si="142"/>
        <v>-5231.4907068257962</v>
      </c>
      <c r="DV75">
        <f t="shared" si="142"/>
        <v>-5239.9941756716571</v>
      </c>
      <c r="DW75">
        <f t="shared" si="143"/>
        <v>-5248.5113908033381</v>
      </c>
      <c r="DX75">
        <f t="shared" si="143"/>
        <v>-5257.0423744432501</v>
      </c>
      <c r="DY75">
        <f t="shared" si="143"/>
        <v>-5265.587148849786</v>
      </c>
      <c r="DZ75">
        <f t="shared" si="143"/>
        <v>-5274.1457363172685</v>
      </c>
      <c r="EA75">
        <f t="shared" si="143"/>
        <v>-5282.7181591760764</v>
      </c>
      <c r="EB75">
        <f t="shared" si="143"/>
        <v>-5291.3044397926888</v>
      </c>
      <c r="EC75">
        <f t="shared" si="143"/>
        <v>-5299.9046005697264</v>
      </c>
      <c r="ED75">
        <f t="shared" si="143"/>
        <v>-5308.5186639460826</v>
      </c>
      <c r="EE75">
        <f t="shared" si="143"/>
        <v>-5317.1466523968647</v>
      </c>
      <c r="EF75">
        <f t="shared" si="143"/>
        <v>-5325.7885884335174</v>
      </c>
      <c r="EG75">
        <f t="shared" si="143"/>
        <v>-5334.4444946039348</v>
      </c>
      <c r="EI75">
        <f t="shared" si="124"/>
        <v>0.72</v>
      </c>
      <c r="EJ75">
        <f t="shared" si="131"/>
        <v>4534.4984423566038</v>
      </c>
      <c r="EK75">
        <f t="shared" si="131"/>
        <v>4542.2070307978784</v>
      </c>
      <c r="EL75">
        <f t="shared" si="131"/>
        <v>4549.9275440544297</v>
      </c>
      <c r="EM75">
        <f t="shared" si="131"/>
        <v>4557.6600014041232</v>
      </c>
      <c r="EN75">
        <f t="shared" si="131"/>
        <v>4565.404422155877</v>
      </c>
      <c r="EO75">
        <f t="shared" si="131"/>
        <v>4573.1608256499358</v>
      </c>
      <c r="EP75">
        <f t="shared" si="131"/>
        <v>4580.9292312577463</v>
      </c>
      <c r="EQ75">
        <f t="shared" si="131"/>
        <v>4588.7096583820694</v>
      </c>
      <c r="ER75">
        <f t="shared" si="131"/>
        <v>4596.5021264570851</v>
      </c>
      <c r="ES75">
        <f t="shared" si="131"/>
        <v>4604.3066549483401</v>
      </c>
      <c r="ET75">
        <f t="shared" si="131"/>
        <v>4612.1232633528489</v>
      </c>
      <c r="EU75">
        <f t="shared" si="131"/>
        <v>4619.9519711991961</v>
      </c>
      <c r="EV75">
        <f t="shared" si="131"/>
        <v>4627.7927980474824</v>
      </c>
      <c r="EW75">
        <f t="shared" si="131"/>
        <v>4635.6457634894541</v>
      </c>
      <c r="EX75">
        <f t="shared" si="131"/>
        <v>4643.5108871485209</v>
      </c>
      <c r="EY75">
        <f t="shared" si="131"/>
        <v>4651.3881886798054</v>
      </c>
      <c r="EZ75">
        <f t="shared" si="133"/>
        <v>4659.2776877702554</v>
      </c>
      <c r="FA75">
        <f t="shared" si="133"/>
        <v>4667.1794041385901</v>
      </c>
      <c r="FB75">
        <f t="shared" si="133"/>
        <v>4675.0933575354102</v>
      </c>
      <c r="FC75">
        <f t="shared" si="133"/>
        <v>4683.0195677432921</v>
      </c>
      <c r="FD75">
        <f t="shared" si="133"/>
        <v>4690.9580545767312</v>
      </c>
      <c r="FE75">
        <f t="shared" si="133"/>
        <v>4698.9088378823326</v>
      </c>
      <c r="FF75">
        <f t="shared" si="133"/>
        <v>4706.8719375386909</v>
      </c>
      <c r="FG75">
        <f t="shared" si="133"/>
        <v>4714.847373456586</v>
      </c>
      <c r="FH75">
        <f t="shared" si="133"/>
        <v>4722.8351655790138</v>
      </c>
      <c r="FI75">
        <f t="shared" si="133"/>
        <v>4730.8353338811503</v>
      </c>
      <c r="FJ75">
        <f t="shared" si="133"/>
        <v>4738.8478983705272</v>
      </c>
      <c r="FK75">
        <f t="shared" si="133"/>
        <v>4746.8728790869709</v>
      </c>
      <c r="FL75">
        <f t="shared" si="133"/>
        <v>4754.9102961027047</v>
      </c>
      <c r="FM75">
        <f t="shared" si="133"/>
        <v>4762.9601695224519</v>
      </c>
      <c r="FN75">
        <f t="shared" si="89"/>
        <v>4771.0225194834029</v>
      </c>
      <c r="FO75">
        <f t="shared" si="89"/>
        <v>4779.0973661552489</v>
      </c>
      <c r="FP75">
        <f t="shared" si="118"/>
        <v>4787.1847297403956</v>
      </c>
      <c r="FQ75">
        <f t="shared" si="118"/>
        <v>4795.2846304738168</v>
      </c>
      <c r="FR75">
        <f t="shared" si="118"/>
        <v>4803.397088623271</v>
      </c>
      <c r="FS75">
        <f t="shared" si="118"/>
        <v>4811.5221244892291</v>
      </c>
      <c r="FT75">
        <f t="shared" si="118"/>
        <v>4819.6597584049796</v>
      </c>
      <c r="FU75">
        <f t="shared" si="118"/>
        <v>4827.8100107367327</v>
      </c>
      <c r="FV75">
        <f t="shared" si="118"/>
        <v>4835.972901883556</v>
      </c>
      <c r="FW75">
        <f t="shared" si="118"/>
        <v>4844.1484522775809</v>
      </c>
      <c r="FX75">
        <f t="shared" si="118"/>
        <v>4852.3366823838633</v>
      </c>
      <c r="FY75">
        <f t="shared" si="118"/>
        <v>4860.5376127005984</v>
      </c>
      <c r="FZ75">
        <f t="shared" si="118"/>
        <v>4868.7512637591526</v>
      </c>
      <c r="GA75">
        <f t="shared" si="118"/>
        <v>4876.9776561240287</v>
      </c>
      <c r="GB75">
        <f t="shared" si="118"/>
        <v>4885.2168103929789</v>
      </c>
      <c r="GC75">
        <f t="shared" si="118"/>
        <v>4893.4687471971029</v>
      </c>
      <c r="GD75">
        <f t="shared" si="118"/>
        <v>4901.7334872007841</v>
      </c>
      <c r="GE75">
        <f t="shared" si="118"/>
        <v>4910.0110511018829</v>
      </c>
      <c r="GF75">
        <f t="shared" si="115"/>
        <v>4918.3014596316862</v>
      </c>
      <c r="GG75">
        <f t="shared" si="115"/>
        <v>4926.6047335549392</v>
      </c>
      <c r="GH75">
        <f t="shared" si="115"/>
        <v>4934.9208936700616</v>
      </c>
      <c r="GI75">
        <f t="shared" si="115"/>
        <v>4943.2499608090311</v>
      </c>
      <c r="GJ75">
        <f t="shared" si="115"/>
        <v>4951.5919558374944</v>
      </c>
      <c r="GK75">
        <f t="shared" si="115"/>
        <v>4959.9468996548903</v>
      </c>
      <c r="GL75">
        <f t="shared" si="115"/>
        <v>4968.3148131943699</v>
      </c>
      <c r="GM75">
        <f t="shared" si="115"/>
        <v>4976.6957174229929</v>
      </c>
      <c r="GN75">
        <f t="shared" si="115"/>
        <v>4985.0896333416686</v>
      </c>
      <c r="GO75">
        <f t="shared" si="115"/>
        <v>4993.4965819852678</v>
      </c>
      <c r="GP75">
        <f t="shared" si="115"/>
        <v>5001.91658442267</v>
      </c>
      <c r="GQ75">
        <f t="shared" si="115"/>
        <v>5010.3496617567953</v>
      </c>
      <c r="GR75">
        <f t="shared" si="115"/>
        <v>5018.7958351247371</v>
      </c>
      <c r="GS75">
        <f t="shared" si="125"/>
        <v>5027.2551256976967</v>
      </c>
      <c r="GT75">
        <f t="shared" si="125"/>
        <v>5035.7275546811097</v>
      </c>
      <c r="GU75">
        <f t="shared" si="125"/>
        <v>5044.2131433147442</v>
      </c>
      <c r="GV75">
        <f t="shared" si="125"/>
        <v>5052.7119128726472</v>
      </c>
      <c r="GW75">
        <f t="shared" si="125"/>
        <v>5061.2238846632645</v>
      </c>
      <c r="GX75">
        <f t="shared" si="114"/>
        <v>5069.7490800295536</v>
      </c>
      <c r="GY75">
        <f t="shared" si="114"/>
        <v>5078.2875203488538</v>
      </c>
      <c r="GZ75">
        <f t="shared" si="114"/>
        <v>5086.8392270331888</v>
      </c>
      <c r="HA75">
        <f t="shared" si="114"/>
        <v>5095.4042215291256</v>
      </c>
      <c r="HB75">
        <f t="shared" si="114"/>
        <v>5103.9825253179015</v>
      </c>
      <c r="HC75">
        <f t="shared" si="114"/>
        <v>5112.5741599155335</v>
      </c>
      <c r="HD75">
        <f t="shared" si="114"/>
        <v>5121.1791468727524</v>
      </c>
      <c r="HE75">
        <f t="shared" si="114"/>
        <v>5129.7975077751962</v>
      </c>
      <c r="HF75">
        <f t="shared" si="114"/>
        <v>5138.4292642433493</v>
      </c>
      <c r="HG75">
        <f t="shared" si="114"/>
        <v>5147.0744379326625</v>
      </c>
      <c r="HH75">
        <f t="shared" si="114"/>
        <v>5155.7330505335958</v>
      </c>
      <c r="HI75">
        <f t="shared" si="114"/>
        <v>5164.4051237716749</v>
      </c>
      <c r="HJ75">
        <f t="shared" si="114"/>
        <v>5173.0906794075308</v>
      </c>
      <c r="HK75">
        <f t="shared" si="114"/>
        <v>5181.7897392370242</v>
      </c>
      <c r="HL75">
        <f t="shared" si="117"/>
        <v>5190.502325091179</v>
      </c>
      <c r="HM75">
        <f t="shared" si="117"/>
        <v>5199.2284588363873</v>
      </c>
      <c r="HN75">
        <f t="shared" si="117"/>
        <v>5207.9681623743318</v>
      </c>
      <c r="HO75">
        <f t="shared" si="117"/>
        <v>5216.7214576421056</v>
      </c>
      <c r="HP75">
        <f t="shared" si="117"/>
        <v>5225.4883666123387</v>
      </c>
      <c r="HQ75">
        <f t="shared" si="117"/>
        <v>5234.2689112930666</v>
      </c>
      <c r="HR75">
        <f t="shared" si="117"/>
        <v>5243.063113727967</v>
      </c>
      <c r="HS75">
        <f t="shared" si="117"/>
        <v>5251.8709959963826</v>
      </c>
      <c r="HT75">
        <f t="shared" si="117"/>
        <v>5260.692580213281</v>
      </c>
      <c r="HU75">
        <f t="shared" si="117"/>
        <v>5269.5278885294538</v>
      </c>
      <c r="HV75">
        <f t="shared" si="117"/>
        <v>5278.3769431314468</v>
      </c>
      <c r="HW75">
        <f t="shared" si="123"/>
        <v>5287.2397662416715</v>
      </c>
      <c r="HX75">
        <f t="shared" si="123"/>
        <v>5296.1163801185194</v>
      </c>
      <c r="HY75">
        <f t="shared" si="123"/>
        <v>5305.0068070563148</v>
      </c>
      <c r="HZ75">
        <f t="shared" si="123"/>
        <v>5313.9110693854345</v>
      </c>
      <c r="IA75">
        <f t="shared" si="123"/>
        <v>5322.8291894723588</v>
      </c>
      <c r="IB75">
        <f t="shared" si="71"/>
        <v>5331.7611897197094</v>
      </c>
      <c r="IC75">
        <f t="shared" si="71"/>
        <v>5340.7070925663775</v>
      </c>
      <c r="ID75">
        <f t="shared" si="71"/>
        <v>5349.6669204874725</v>
      </c>
      <c r="IE75">
        <f t="shared" si="71"/>
        <v>5358.640695994437</v>
      </c>
      <c r="IF75">
        <f t="shared" si="71"/>
        <v>5367.6284416351673</v>
      </c>
      <c r="IG75">
        <f t="shared" si="126"/>
        <v>4534.4984423566038</v>
      </c>
      <c r="IH75">
        <f t="shared" si="127"/>
        <v>1</v>
      </c>
      <c r="II75">
        <v>73</v>
      </c>
      <c r="IJ75">
        <f t="shared" si="128"/>
        <v>0.72</v>
      </c>
      <c r="IK75" cm="1">
        <f t="array" ref="IK75">INDEX($AK$3:$EG$102,II75,IH75)</f>
        <v>-4534.4984423566038</v>
      </c>
      <c r="IL75">
        <f t="shared" si="129"/>
        <v>-3264.8388784967547</v>
      </c>
    </row>
    <row r="76" spans="9:246" x14ac:dyDescent="0.25">
      <c r="I76">
        <v>650</v>
      </c>
      <c r="J76">
        <f>'Emission events'!AG76</f>
        <v>0</v>
      </c>
      <c r="K76">
        <f>'Emission events'!CI76</f>
        <v>0</v>
      </c>
      <c r="L76">
        <f>'Emission events'!EK76</f>
        <v>0</v>
      </c>
      <c r="M76">
        <f>'Emission events'!GM76</f>
        <v>0</v>
      </c>
      <c r="N76">
        <f>'Emission events'!IO76</f>
        <v>0</v>
      </c>
      <c r="O76">
        <f t="shared" si="119"/>
        <v>0</v>
      </c>
      <c r="R76">
        <v>650</v>
      </c>
      <c r="S76">
        <f>'Emission events'!AL76</f>
        <v>3.2593456229363187E+17</v>
      </c>
      <c r="T76">
        <f>'Emission events'!CN76</f>
        <v>8.3862076076258832E+16</v>
      </c>
      <c r="U76">
        <f>'Emission events'!EP76</f>
        <v>2.1718073567779676E+16</v>
      </c>
      <c r="V76">
        <f>'Emission events'!GR76</f>
        <v>5667786541319815</v>
      </c>
      <c r="W76">
        <f>'Emission events'!IT76</f>
        <v>1492441613881167.8</v>
      </c>
      <c r="X76">
        <f t="shared" si="120"/>
        <v>4.386749400928713E+17</v>
      </c>
      <c r="AA76">
        <v>650</v>
      </c>
      <c r="AB76" s="7">
        <f>'Emission events'!AQ76</f>
        <v>0</v>
      </c>
      <c r="AC76" s="7">
        <f>'Emission events'!CS76</f>
        <v>0</v>
      </c>
      <c r="AD76" s="7">
        <f>'Emission events'!EU76</f>
        <v>0</v>
      </c>
      <c r="AE76" s="7">
        <f>'Emission events'!GW76</f>
        <v>0</v>
      </c>
      <c r="AF76" s="7">
        <f>'Emission events'!IY76</f>
        <v>0</v>
      </c>
      <c r="AG76">
        <f t="shared" si="121"/>
        <v>0</v>
      </c>
      <c r="AH76" s="7">
        <f t="shared" si="122"/>
        <v>4.386749400928713E+17</v>
      </c>
      <c r="AJ76" s="1">
        <v>0.73</v>
      </c>
      <c r="AK76">
        <f t="shared" si="134"/>
        <v>-6283.7958433155918</v>
      </c>
      <c r="AL76">
        <f t="shared" si="134"/>
        <v>-6294.0004222532807</v>
      </c>
      <c r="AM76">
        <f t="shared" si="134"/>
        <v>-6304.221497514256</v>
      </c>
      <c r="AN76">
        <f t="shared" si="134"/>
        <v>-6314.4590957667397</v>
      </c>
      <c r="AO76">
        <f t="shared" si="134"/>
        <v>-6324.7132437219771</v>
      </c>
      <c r="AP76">
        <f t="shared" si="134"/>
        <v>-6334.9839681344856</v>
      </c>
      <c r="AQ76">
        <f t="shared" si="134"/>
        <v>-6345.2712958019674</v>
      </c>
      <c r="AR76">
        <f t="shared" si="134"/>
        <v>-6355.5752535654447</v>
      </c>
      <c r="AS76">
        <f t="shared" si="134"/>
        <v>-6365.8958683094233</v>
      </c>
      <c r="AT76">
        <f t="shared" si="134"/>
        <v>-6376.2331669617333</v>
      </c>
      <c r="AU76">
        <f t="shared" si="135"/>
        <v>-6386.5871764938092</v>
      </c>
      <c r="AV76">
        <f t="shared" si="135"/>
        <v>-6396.9579239207242</v>
      </c>
      <c r="AW76">
        <f t="shared" si="135"/>
        <v>-6407.3454363011433</v>
      </c>
      <c r="AX76">
        <f t="shared" si="135"/>
        <v>-6417.7497407375595</v>
      </c>
      <c r="AY76">
        <f t="shared" si="135"/>
        <v>-6428.1708643762149</v>
      </c>
      <c r="AZ76">
        <f t="shared" si="135"/>
        <v>-6438.6088344072341</v>
      </c>
      <c r="BA76">
        <f t="shared" si="135"/>
        <v>-6449.0636780647701</v>
      </c>
      <c r="BB76">
        <f t="shared" si="135"/>
        <v>-6459.5354226269546</v>
      </c>
      <c r="BC76">
        <f t="shared" si="135"/>
        <v>-6470.0240954159462</v>
      </c>
      <c r="BD76">
        <f t="shared" si="135"/>
        <v>-6480.5297237982168</v>
      </c>
      <c r="BE76">
        <f t="shared" si="136"/>
        <v>-6491.0523351843558</v>
      </c>
      <c r="BF76">
        <f t="shared" si="136"/>
        <v>-6501.5919570293672</v>
      </c>
      <c r="BG76">
        <f t="shared" si="136"/>
        <v>-6512.1486168325637</v>
      </c>
      <c r="BH76">
        <f t="shared" si="136"/>
        <v>-6522.722342137713</v>
      </c>
      <c r="BI76">
        <f t="shared" si="136"/>
        <v>-6533.3131605331828</v>
      </c>
      <c r="BJ76">
        <f t="shared" si="136"/>
        <v>-6543.9210996518486</v>
      </c>
      <c r="BK76">
        <f t="shared" si="136"/>
        <v>-6554.5461871713678</v>
      </c>
      <c r="BL76">
        <f t="shared" si="136"/>
        <v>-6565.1884508140101</v>
      </c>
      <c r="BM76">
        <f t="shared" si="136"/>
        <v>-6575.8479183469253</v>
      </c>
      <c r="BN76">
        <f t="shared" si="136"/>
        <v>-6586.5246175822022</v>
      </c>
      <c r="BO76">
        <f t="shared" si="137"/>
        <v>-6597.2185763768184</v>
      </c>
      <c r="BP76">
        <f t="shared" si="137"/>
        <v>-6607.9298226327874</v>
      </c>
      <c r="BQ76">
        <f t="shared" si="137"/>
        <v>-6618.6583842972996</v>
      </c>
      <c r="BR76">
        <f t="shared" si="137"/>
        <v>-6629.4042893626274</v>
      </c>
      <c r="BS76">
        <f t="shared" si="137"/>
        <v>-6640.1675658663971</v>
      </c>
      <c r="BT76">
        <f t="shared" si="137"/>
        <v>-6650.9482418915104</v>
      </c>
      <c r="BU76">
        <f t="shared" si="137"/>
        <v>-6661.7463455661928</v>
      </c>
      <c r="BV76">
        <f t="shared" si="137"/>
        <v>-6672.5619050642908</v>
      </c>
      <c r="BW76">
        <f t="shared" si="137"/>
        <v>-6683.3949486050769</v>
      </c>
      <c r="BX76">
        <f t="shared" si="137"/>
        <v>-6694.2455044535382</v>
      </c>
      <c r="BY76">
        <f t="shared" si="138"/>
        <v>-6705.1136009202801</v>
      </c>
      <c r="BZ76">
        <f t="shared" si="138"/>
        <v>-6715.9992663616822</v>
      </c>
      <c r="CA76">
        <f t="shared" si="138"/>
        <v>-6726.9025291800299</v>
      </c>
      <c r="CB76">
        <f t="shared" si="138"/>
        <v>-6737.8234178234588</v>
      </c>
      <c r="CC76">
        <f t="shared" si="138"/>
        <v>-6748.7619607861134</v>
      </c>
      <c r="CD76">
        <f t="shared" si="138"/>
        <v>-6759.7181866082046</v>
      </c>
      <c r="CE76">
        <f t="shared" si="138"/>
        <v>-6770.692123876056</v>
      </c>
      <c r="CF76">
        <f t="shared" si="138"/>
        <v>-6781.6838012222815</v>
      </c>
      <c r="CG76">
        <f t="shared" si="138"/>
        <v>-6792.6932473257011</v>
      </c>
      <c r="CH76">
        <f t="shared" si="138"/>
        <v>-6803.7204909115053</v>
      </c>
      <c r="CI76">
        <f t="shared" si="139"/>
        <v>-6814.7655607513934</v>
      </c>
      <c r="CJ76">
        <f t="shared" si="139"/>
        <v>-6825.8284856635019</v>
      </c>
      <c r="CK76">
        <f t="shared" si="139"/>
        <v>-6836.9092945125585</v>
      </c>
      <c r="CL76">
        <f t="shared" si="139"/>
        <v>-6848.0080162100485</v>
      </c>
      <c r="CM76">
        <f t="shared" si="139"/>
        <v>-6859.1246797140257</v>
      </c>
      <c r="CN76">
        <f t="shared" si="139"/>
        <v>-6870.2593140295312</v>
      </c>
      <c r="CO76">
        <f t="shared" si="139"/>
        <v>-6881.4119482083943</v>
      </c>
      <c r="CP76">
        <f t="shared" si="139"/>
        <v>-6892.5826113494131</v>
      </c>
      <c r="CQ76">
        <f t="shared" si="139"/>
        <v>-6903.7713325985014</v>
      </c>
      <c r="CR76">
        <f t="shared" si="139"/>
        <v>-6914.9781411485892</v>
      </c>
      <c r="CS76">
        <f t="shared" si="140"/>
        <v>-6926.2030662398993</v>
      </c>
      <c r="CT76">
        <f t="shared" si="140"/>
        <v>-6937.4461371598518</v>
      </c>
      <c r="CU76">
        <f t="shared" si="140"/>
        <v>-6948.7073832432397</v>
      </c>
      <c r="CV76">
        <f t="shared" si="140"/>
        <v>-6959.9868338722763</v>
      </c>
      <c r="CW76">
        <f t="shared" si="140"/>
        <v>-6971.2845184766738</v>
      </c>
      <c r="CX76">
        <f t="shared" si="140"/>
        <v>-6982.6004665336986</v>
      </c>
      <c r="CY76">
        <f t="shared" si="140"/>
        <v>-6993.9347075683454</v>
      </c>
      <c r="CZ76">
        <f t="shared" si="140"/>
        <v>-7005.2872711532355</v>
      </c>
      <c r="DA76">
        <f t="shared" si="140"/>
        <v>-7016.6581869089023</v>
      </c>
      <c r="DB76">
        <f t="shared" si="140"/>
        <v>-7028.0474845036861</v>
      </c>
      <c r="DC76">
        <f t="shared" si="141"/>
        <v>-7039.455193653891</v>
      </c>
      <c r="DD76">
        <f t="shared" si="141"/>
        <v>-7050.8813441239618</v>
      </c>
      <c r="DE76">
        <f t="shared" si="141"/>
        <v>-7062.3259657262834</v>
      </c>
      <c r="DF76">
        <f t="shared" si="141"/>
        <v>-7073.7890883216114</v>
      </c>
      <c r="DG76">
        <f t="shared" si="141"/>
        <v>-7085.2707418188766</v>
      </c>
      <c r="DH76">
        <f t="shared" si="141"/>
        <v>-7096.7709561753591</v>
      </c>
      <c r="DI76">
        <f t="shared" si="141"/>
        <v>-7108.2897613968435</v>
      </c>
      <c r="DJ76">
        <f t="shared" si="141"/>
        <v>-7119.8271875375476</v>
      </c>
      <c r="DK76">
        <f t="shared" si="141"/>
        <v>-7131.3832647002782</v>
      </c>
      <c r="DL76">
        <f t="shared" si="141"/>
        <v>-7142.9580230365746</v>
      </c>
      <c r="DM76">
        <f t="shared" si="142"/>
        <v>-7154.5514927466502</v>
      </c>
      <c r="DN76">
        <f t="shared" si="142"/>
        <v>-7166.1637040795631</v>
      </c>
      <c r="DO76">
        <f t="shared" si="142"/>
        <v>-7177.7946873332739</v>
      </c>
      <c r="DP76">
        <f t="shared" si="142"/>
        <v>-7189.4444728546978</v>
      </c>
      <c r="DQ76">
        <f t="shared" si="142"/>
        <v>-7201.1130910398861</v>
      </c>
      <c r="DR76">
        <f t="shared" si="142"/>
        <v>-7212.8005723339484</v>
      </c>
      <c r="DS76">
        <f t="shared" si="142"/>
        <v>-7224.5069472312152</v>
      </c>
      <c r="DT76">
        <f t="shared" si="142"/>
        <v>-7236.2322462753918</v>
      </c>
      <c r="DU76">
        <f t="shared" si="142"/>
        <v>-7247.9765000594598</v>
      </c>
      <c r="DV76">
        <f t="shared" si="142"/>
        <v>-7259.7397392259818</v>
      </c>
      <c r="DW76">
        <f t="shared" si="143"/>
        <v>-7271.5219944669061</v>
      </c>
      <c r="DX76">
        <f t="shared" si="143"/>
        <v>-7283.3232965238749</v>
      </c>
      <c r="DY76">
        <f t="shared" si="143"/>
        <v>-7295.1436761882778</v>
      </c>
      <c r="DZ76">
        <f t="shared" si="143"/>
        <v>-7306.9831643011821</v>
      </c>
      <c r="EA76">
        <f t="shared" si="143"/>
        <v>-7318.8417917536153</v>
      </c>
      <c r="EB76">
        <f t="shared" si="143"/>
        <v>-7330.7195894864635</v>
      </c>
      <c r="EC76">
        <f t="shared" si="143"/>
        <v>-7342.6165884906368</v>
      </c>
      <c r="ED76">
        <f t="shared" si="143"/>
        <v>-7354.5328198072166</v>
      </c>
      <c r="EE76">
        <f t="shared" si="143"/>
        <v>-7366.4683145274239</v>
      </c>
      <c r="EF76">
        <f t="shared" si="143"/>
        <v>-7378.4231037926538</v>
      </c>
      <c r="EG76">
        <f t="shared" si="143"/>
        <v>-7390.3972187948075</v>
      </c>
      <c r="EI76">
        <f t="shared" si="124"/>
        <v>0.73</v>
      </c>
      <c r="EJ76">
        <f t="shared" si="131"/>
        <v>6283.7958433155918</v>
      </c>
      <c r="EK76">
        <f t="shared" si="131"/>
        <v>6294.3322617235926</v>
      </c>
      <c r="EL76">
        <f t="shared" si="131"/>
        <v>6304.8851764548808</v>
      </c>
      <c r="EM76">
        <f t="shared" si="131"/>
        <v>6315.4546141776764</v>
      </c>
      <c r="EN76">
        <f t="shared" si="131"/>
        <v>6326.0406016032266</v>
      </c>
      <c r="EO76">
        <f t="shared" si="131"/>
        <v>6336.6431654860471</v>
      </c>
      <c r="EP76">
        <f t="shared" si="131"/>
        <v>6347.2623326238418</v>
      </c>
      <c r="EQ76">
        <f t="shared" si="131"/>
        <v>6357.8981298576309</v>
      </c>
      <c r="ER76">
        <f t="shared" si="131"/>
        <v>6368.5505840719215</v>
      </c>
      <c r="ES76">
        <f t="shared" si="131"/>
        <v>6379.2197221945444</v>
      </c>
      <c r="ET76">
        <f t="shared" si="131"/>
        <v>6389.9055711969322</v>
      </c>
      <c r="EU76">
        <f t="shared" si="131"/>
        <v>6400.60815809416</v>
      </c>
      <c r="EV76">
        <f t="shared" si="131"/>
        <v>6411.3275099448911</v>
      </c>
      <c r="EW76">
        <f t="shared" si="131"/>
        <v>6422.0636538516201</v>
      </c>
      <c r="EX76">
        <f t="shared" si="131"/>
        <v>6432.8166169605875</v>
      </c>
      <c r="EY76">
        <f t="shared" si="131"/>
        <v>6443.5864264619186</v>
      </c>
      <c r="EZ76">
        <f t="shared" si="133"/>
        <v>6454.3731095897674</v>
      </c>
      <c r="FA76">
        <f t="shared" si="133"/>
        <v>6465.1766936222639</v>
      </c>
      <c r="FB76">
        <f t="shared" si="133"/>
        <v>6475.9972058815683</v>
      </c>
      <c r="FC76">
        <f t="shared" si="133"/>
        <v>6486.8346737341508</v>
      </c>
      <c r="FD76">
        <f t="shared" si="133"/>
        <v>6497.6891245906027</v>
      </c>
      <c r="FE76">
        <f t="shared" si="133"/>
        <v>6508.560585905926</v>
      </c>
      <c r="FF76">
        <f t="shared" si="133"/>
        <v>6519.4490851794344</v>
      </c>
      <c r="FG76">
        <f t="shared" si="133"/>
        <v>6530.3546499548966</v>
      </c>
      <c r="FH76">
        <f t="shared" si="133"/>
        <v>6541.2773078206783</v>
      </c>
      <c r="FI76">
        <f t="shared" si="133"/>
        <v>6552.217086409657</v>
      </c>
      <c r="FJ76">
        <f t="shared" si="133"/>
        <v>6563.1740133994881</v>
      </c>
      <c r="FK76">
        <f t="shared" si="133"/>
        <v>6574.1481165124433</v>
      </c>
      <c r="FL76">
        <f t="shared" si="133"/>
        <v>6585.1394235156704</v>
      </c>
      <c r="FM76">
        <f t="shared" si="133"/>
        <v>6596.1479622212591</v>
      </c>
      <c r="FN76">
        <f t="shared" si="89"/>
        <v>6607.1737604861883</v>
      </c>
      <c r="FO76">
        <f t="shared" si="89"/>
        <v>6618.2168462124691</v>
      </c>
      <c r="FP76">
        <f t="shared" si="118"/>
        <v>6629.2772473472942</v>
      </c>
      <c r="FQ76">
        <f t="shared" si="118"/>
        <v>6640.354991882934</v>
      </c>
      <c r="FR76">
        <f t="shared" si="118"/>
        <v>6651.4501078570156</v>
      </c>
      <c r="FS76">
        <f t="shared" si="118"/>
        <v>6662.5626233524417</v>
      </c>
      <c r="FT76">
        <f t="shared" si="118"/>
        <v>6673.692566497436</v>
      </c>
      <c r="FU76">
        <f t="shared" si="118"/>
        <v>6684.8399654658469</v>
      </c>
      <c r="FV76">
        <f t="shared" si="118"/>
        <v>6696.004848476945</v>
      </c>
      <c r="FW76">
        <f t="shared" si="118"/>
        <v>6707.187243795719</v>
      </c>
      <c r="FX76">
        <f t="shared" si="118"/>
        <v>6718.3871797327729</v>
      </c>
      <c r="FY76">
        <f t="shared" si="118"/>
        <v>6729.604684644487</v>
      </c>
      <c r="FZ76">
        <f t="shared" si="118"/>
        <v>6740.8397869331475</v>
      </c>
      <c r="GA76">
        <f t="shared" si="118"/>
        <v>6752.0925150468884</v>
      </c>
      <c r="GB76">
        <f t="shared" si="118"/>
        <v>6763.3628974798557</v>
      </c>
      <c r="GC76">
        <f t="shared" si="118"/>
        <v>6774.6509627722589</v>
      </c>
      <c r="GD76">
        <f t="shared" si="118"/>
        <v>6785.9567395104232</v>
      </c>
      <c r="GE76">
        <f t="shared" si="118"/>
        <v>6797.2802563269606</v>
      </c>
      <c r="GF76">
        <f t="shared" si="115"/>
        <v>6808.6215419006921</v>
      </c>
      <c r="GG76">
        <f t="shared" si="115"/>
        <v>6819.9806249568092</v>
      </c>
      <c r="GH76">
        <f t="shared" si="115"/>
        <v>6831.3575342670092</v>
      </c>
      <c r="GI76">
        <f t="shared" si="115"/>
        <v>6842.7522986494305</v>
      </c>
      <c r="GJ76">
        <f t="shared" si="115"/>
        <v>6854.1649469687991</v>
      </c>
      <c r="GK76">
        <f t="shared" si="115"/>
        <v>6865.5955081366019</v>
      </c>
      <c r="GL76">
        <f t="shared" si="115"/>
        <v>6877.044011110891</v>
      </c>
      <c r="GM76">
        <f t="shared" si="115"/>
        <v>6888.5104848967085</v>
      </c>
      <c r="GN76">
        <f t="shared" si="115"/>
        <v>6899.9949585458844</v>
      </c>
      <c r="GO76">
        <f t="shared" si="115"/>
        <v>6911.4974611572152</v>
      </c>
      <c r="GP76">
        <f t="shared" si="115"/>
        <v>6923.0180218766163</v>
      </c>
      <c r="GQ76">
        <f t="shared" si="115"/>
        <v>6934.556669897016</v>
      </c>
      <c r="GR76">
        <f t="shared" si="115"/>
        <v>6946.1134344586389</v>
      </c>
      <c r="GS76">
        <f t="shared" si="125"/>
        <v>6957.6883448489034</v>
      </c>
      <c r="GT76">
        <f t="shared" si="125"/>
        <v>6969.2814304026033</v>
      </c>
      <c r="GU76">
        <f t="shared" si="125"/>
        <v>6980.8927205019527</v>
      </c>
      <c r="GV76">
        <f t="shared" si="125"/>
        <v>6992.5222445766622</v>
      </c>
      <c r="GW76">
        <f t="shared" si="125"/>
        <v>7004.1700321039998</v>
      </c>
      <c r="GX76">
        <f t="shared" si="114"/>
        <v>7015.8361126089585</v>
      </c>
      <c r="GY76">
        <f t="shared" si="114"/>
        <v>7027.5205156641614</v>
      </c>
      <c r="GZ76">
        <f t="shared" si="114"/>
        <v>7039.2232708901402</v>
      </c>
      <c r="HA76">
        <f t="shared" si="114"/>
        <v>7050.9444079552359</v>
      </c>
      <c r="HB76">
        <f t="shared" si="114"/>
        <v>7062.6839565757537</v>
      </c>
      <c r="HC76">
        <f t="shared" si="114"/>
        <v>7074.4419465161363</v>
      </c>
      <c r="HD76">
        <f t="shared" si="114"/>
        <v>7086.2184075887708</v>
      </c>
      <c r="HE76">
        <f t="shared" si="114"/>
        <v>7098.0133696544108</v>
      </c>
      <c r="HF76">
        <f t="shared" si="114"/>
        <v>7109.8268626219888</v>
      </c>
      <c r="HG76">
        <f t="shared" si="114"/>
        <v>7121.6589164487832</v>
      </c>
      <c r="HH76">
        <f t="shared" si="114"/>
        <v>7133.5095611405795</v>
      </c>
      <c r="HI76">
        <f t="shared" si="114"/>
        <v>7145.3788267515965</v>
      </c>
      <c r="HJ76">
        <f t="shared" si="114"/>
        <v>7157.2667433846391</v>
      </c>
      <c r="HK76">
        <f t="shared" si="114"/>
        <v>7169.1733411912483</v>
      </c>
      <c r="HL76">
        <f t="shared" si="117"/>
        <v>7181.0986503716358</v>
      </c>
      <c r="HM76">
        <f t="shared" si="117"/>
        <v>7193.0427011748616</v>
      </c>
      <c r="HN76">
        <f t="shared" si="117"/>
        <v>7205.0055238988843</v>
      </c>
      <c r="HO76">
        <f t="shared" si="117"/>
        <v>7216.9871488906201</v>
      </c>
      <c r="HP76">
        <f t="shared" si="117"/>
        <v>7228.9876065461212</v>
      </c>
      <c r="HQ76">
        <f t="shared" si="117"/>
        <v>7241.0069273104955</v>
      </c>
      <c r="HR76">
        <f t="shared" si="117"/>
        <v>7253.0451416780752</v>
      </c>
      <c r="HS76">
        <f t="shared" si="117"/>
        <v>7265.1022801925637</v>
      </c>
      <c r="HT76">
        <f t="shared" si="117"/>
        <v>7277.1783734469445</v>
      </c>
      <c r="HU76">
        <f t="shared" si="117"/>
        <v>7289.2734520837785</v>
      </c>
      <c r="HV76">
        <f t="shared" si="117"/>
        <v>7301.3875467950147</v>
      </c>
      <c r="HW76">
        <f t="shared" si="123"/>
        <v>7313.5206883222963</v>
      </c>
      <c r="HX76">
        <f t="shared" si="123"/>
        <v>7325.6729074570112</v>
      </c>
      <c r="HY76">
        <f t="shared" si="123"/>
        <v>7337.8442350402283</v>
      </c>
      <c r="HZ76">
        <f t="shared" si="123"/>
        <v>7350.0347019629735</v>
      </c>
      <c r="IA76">
        <f t="shared" si="123"/>
        <v>7362.2443391661336</v>
      </c>
      <c r="IB76">
        <f t="shared" si="71"/>
        <v>7374.4731776406197</v>
      </c>
      <c r="IC76">
        <f t="shared" si="71"/>
        <v>7386.7212484275115</v>
      </c>
      <c r="ID76">
        <f t="shared" si="71"/>
        <v>7398.9885826180316</v>
      </c>
      <c r="IE76">
        <f t="shared" si="71"/>
        <v>7411.2752113535735</v>
      </c>
      <c r="IF76">
        <f t="shared" si="71"/>
        <v>7423.58116582604</v>
      </c>
      <c r="IG76">
        <f t="shared" si="126"/>
        <v>6283.7958433155918</v>
      </c>
      <c r="IH76">
        <f t="shared" si="127"/>
        <v>1</v>
      </c>
      <c r="II76">
        <v>74</v>
      </c>
      <c r="IJ76">
        <f t="shared" si="128"/>
        <v>0.73</v>
      </c>
      <c r="IK76" cm="1">
        <f t="array" ref="IK76">INDEX($AK$3:$EG$102,II76,IH76)</f>
        <v>-6283.7958433155918</v>
      </c>
      <c r="IL76">
        <f t="shared" si="129"/>
        <v>-4587.170965620382</v>
      </c>
    </row>
    <row r="77" spans="9:246" x14ac:dyDescent="0.25">
      <c r="I77">
        <v>655</v>
      </c>
      <c r="J77">
        <f>'Emission events'!AG77</f>
        <v>0</v>
      </c>
      <c r="K77">
        <f>'Emission events'!CI77</f>
        <v>0</v>
      </c>
      <c r="L77">
        <f>'Emission events'!EK77</f>
        <v>0</v>
      </c>
      <c r="M77">
        <f>'Emission events'!GM77</f>
        <v>0</v>
      </c>
      <c r="N77">
        <f>'Emission events'!IO77</f>
        <v>0</v>
      </c>
      <c r="O77">
        <f t="shared" si="119"/>
        <v>0</v>
      </c>
      <c r="R77">
        <v>655</v>
      </c>
      <c r="S77">
        <f>'Emission events'!AL77</f>
        <v>2.829689292218344E+17</v>
      </c>
      <c r="T77">
        <f>'Emission events'!CN77</f>
        <v>7.280713558766584E+16</v>
      </c>
      <c r="U77">
        <f>'Emission events'!EP77</f>
        <v>1.8855134536788312E+16</v>
      </c>
      <c r="V77">
        <f>'Emission events'!GR77</f>
        <v>4920642589632254</v>
      </c>
      <c r="W77">
        <f>'Emission events'!IT77</f>
        <v>1295703660373398.8</v>
      </c>
      <c r="X77">
        <f t="shared" si="120"/>
        <v>3.8084754559629414E+17</v>
      </c>
      <c r="AA77">
        <v>655</v>
      </c>
      <c r="AB77" s="7">
        <f>'Emission events'!AQ77</f>
        <v>0</v>
      </c>
      <c r="AC77" s="7">
        <f>'Emission events'!CS77</f>
        <v>0</v>
      </c>
      <c r="AD77" s="7">
        <f>'Emission events'!EU77</f>
        <v>0</v>
      </c>
      <c r="AE77" s="7">
        <f>'Emission events'!GW77</f>
        <v>0</v>
      </c>
      <c r="AF77" s="7">
        <f>'Emission events'!IY77</f>
        <v>0</v>
      </c>
      <c r="AG77">
        <f t="shared" si="121"/>
        <v>0</v>
      </c>
      <c r="AH77" s="7">
        <f t="shared" si="122"/>
        <v>3.8084754559629414E+17</v>
      </c>
      <c r="AJ77" s="1">
        <v>0.74</v>
      </c>
      <c r="AK77">
        <f t="shared" si="134"/>
        <v>-8703.6799262607474</v>
      </c>
      <c r="AL77">
        <f t="shared" si="134"/>
        <v>-8717.7964146278882</v>
      </c>
      <c r="AM77">
        <f t="shared" si="134"/>
        <v>-8731.935723363782</v>
      </c>
      <c r="AN77">
        <f t="shared" si="134"/>
        <v>-8746.0978893602041</v>
      </c>
      <c r="AO77">
        <f t="shared" si="134"/>
        <v>-8760.28294956848</v>
      </c>
      <c r="AP77">
        <f t="shared" si="134"/>
        <v>-8774.4909409997017</v>
      </c>
      <c r="AQ77">
        <f t="shared" si="134"/>
        <v>-8788.721900724795</v>
      </c>
      <c r="AR77">
        <f t="shared" si="134"/>
        <v>-8802.9758658745777</v>
      </c>
      <c r="AS77">
        <f t="shared" si="134"/>
        <v>-8817.2528736399927</v>
      </c>
      <c r="AT77">
        <f t="shared" si="134"/>
        <v>-8831.5529612720147</v>
      </c>
      <c r="AU77">
        <f t="shared" si="135"/>
        <v>-8845.8761660818327</v>
      </c>
      <c r="AV77">
        <f t="shared" si="135"/>
        <v>-8860.2225254410514</v>
      </c>
      <c r="AW77">
        <f t="shared" si="135"/>
        <v>-8874.5920767815624</v>
      </c>
      <c r="AX77">
        <f t="shared" si="135"/>
        <v>-8888.9848575959368</v>
      </c>
      <c r="AY77">
        <f t="shared" si="135"/>
        <v>-8903.400905437149</v>
      </c>
      <c r="AZ77">
        <f t="shared" si="135"/>
        <v>-8917.8402579189969</v>
      </c>
      <c r="BA77">
        <f t="shared" si="135"/>
        <v>-8932.3029527161361</v>
      </c>
      <c r="BB77">
        <f t="shared" si="135"/>
        <v>-8946.7890275640348</v>
      </c>
      <c r="BC77">
        <f t="shared" si="135"/>
        <v>-8961.2985202591717</v>
      </c>
      <c r="BD77">
        <f t="shared" si="135"/>
        <v>-8975.831468659213</v>
      </c>
      <c r="BE77">
        <f t="shared" si="136"/>
        <v>-8990.3879106829027</v>
      </c>
      <c r="BF77">
        <f t="shared" si="136"/>
        <v>-9004.9678843104157</v>
      </c>
      <c r="BG77">
        <f t="shared" si="136"/>
        <v>-9019.5714275832615</v>
      </c>
      <c r="BH77">
        <f t="shared" si="136"/>
        <v>-9034.1985786043442</v>
      </c>
      <c r="BI77">
        <f t="shared" si="136"/>
        <v>-9048.8493755383697</v>
      </c>
      <c r="BJ77">
        <f t="shared" si="136"/>
        <v>-9063.523856611575</v>
      </c>
      <c r="BK77">
        <f t="shared" si="136"/>
        <v>-9078.2220601121171</v>
      </c>
      <c r="BL77">
        <f t="shared" si="136"/>
        <v>-9092.9440243899626</v>
      </c>
      <c r="BM77">
        <f t="shared" si="136"/>
        <v>-9107.6897878570744</v>
      </c>
      <c r="BN77">
        <f t="shared" si="136"/>
        <v>-9122.4593889876032</v>
      </c>
      <c r="BO77">
        <f t="shared" si="137"/>
        <v>-9137.2528663178055</v>
      </c>
      <c r="BP77">
        <f t="shared" si="137"/>
        <v>-9152.0702584462688</v>
      </c>
      <c r="BQ77">
        <f t="shared" si="137"/>
        <v>-9166.9116040339777</v>
      </c>
      <c r="BR77">
        <f t="shared" si="137"/>
        <v>-9181.7769418043827</v>
      </c>
      <c r="BS77">
        <f t="shared" si="137"/>
        <v>-9196.6663105436364</v>
      </c>
      <c r="BT77">
        <f t="shared" si="137"/>
        <v>-9211.5797491004923</v>
      </c>
      <c r="BU77">
        <f t="shared" si="137"/>
        <v>-9226.5172963865134</v>
      </c>
      <c r="BV77">
        <f t="shared" si="137"/>
        <v>-9241.4789913762561</v>
      </c>
      <c r="BW77">
        <f t="shared" si="137"/>
        <v>-9256.4648731071629</v>
      </c>
      <c r="BX77">
        <f t="shared" si="137"/>
        <v>-9271.4749806799064</v>
      </c>
      <c r="BY77">
        <f t="shared" si="138"/>
        <v>-9286.5093532583105</v>
      </c>
      <c r="BZ77">
        <f t="shared" si="138"/>
        <v>-9301.568030069413</v>
      </c>
      <c r="CA77">
        <f t="shared" si="138"/>
        <v>-9316.6510504038615</v>
      </c>
      <c r="CB77">
        <f t="shared" si="138"/>
        <v>-9331.7584536156883</v>
      </c>
      <c r="CC77">
        <f t="shared" si="138"/>
        <v>-9346.8902791225519</v>
      </c>
      <c r="CD77">
        <f t="shared" si="138"/>
        <v>-9362.0465664059302</v>
      </c>
      <c r="CE77">
        <f t="shared" si="138"/>
        <v>-9377.2273550109912</v>
      </c>
      <c r="CF77">
        <f t="shared" si="138"/>
        <v>-9392.4326845469695</v>
      </c>
      <c r="CG77">
        <f t="shared" si="138"/>
        <v>-9407.6625946870317</v>
      </c>
      <c r="CH77">
        <f t="shared" si="138"/>
        <v>-9422.9171251685129</v>
      </c>
      <c r="CI77">
        <f t="shared" si="139"/>
        <v>-9438.1963157929895</v>
      </c>
      <c r="CJ77">
        <f t="shared" si="139"/>
        <v>-9453.500206426379</v>
      </c>
      <c r="CK77">
        <f t="shared" si="139"/>
        <v>-9468.828836999015</v>
      </c>
      <c r="CL77">
        <f t="shared" si="139"/>
        <v>-9484.1822475058852</v>
      </c>
      <c r="CM77">
        <f t="shared" si="139"/>
        <v>-9499.5604780064987</v>
      </c>
      <c r="CN77">
        <f t="shared" si="139"/>
        <v>-9514.9635686252568</v>
      </c>
      <c r="CO77">
        <f t="shared" si="139"/>
        <v>-9530.3915595513281</v>
      </c>
      <c r="CP77">
        <f t="shared" si="139"/>
        <v>-9545.8444910388516</v>
      </c>
      <c r="CQ77">
        <f t="shared" si="139"/>
        <v>-9561.3224034071773</v>
      </c>
      <c r="CR77">
        <f t="shared" si="139"/>
        <v>-9576.8253370405964</v>
      </c>
      <c r="CS77">
        <f t="shared" si="140"/>
        <v>-9592.3533323889242</v>
      </c>
      <c r="CT77">
        <f t="shared" si="140"/>
        <v>-9607.9064299672355</v>
      </c>
      <c r="CU77">
        <f t="shared" si="140"/>
        <v>-9623.4846703560997</v>
      </c>
      <c r="CV77">
        <f t="shared" si="140"/>
        <v>-9639.0880942017848</v>
      </c>
      <c r="CW77">
        <f t="shared" si="140"/>
        <v>-9654.7167422161801</v>
      </c>
      <c r="CX77">
        <f t="shared" si="140"/>
        <v>-9670.3706551769774</v>
      </c>
      <c r="CY77">
        <f t="shared" si="140"/>
        <v>-9686.0498739278992</v>
      </c>
      <c r="CZ77">
        <f t="shared" si="140"/>
        <v>-9701.754439378592</v>
      </c>
      <c r="DA77">
        <f t="shared" si="140"/>
        <v>-9717.4843925048735</v>
      </c>
      <c r="DB77">
        <f t="shared" si="140"/>
        <v>-9733.2397743487982</v>
      </c>
      <c r="DC77">
        <f t="shared" si="141"/>
        <v>-9749.0206260187442</v>
      </c>
      <c r="DD77">
        <f t="shared" si="141"/>
        <v>-9764.8269886896433</v>
      </c>
      <c r="DE77">
        <f t="shared" si="141"/>
        <v>-9780.6589036028508</v>
      </c>
      <c r="DF77">
        <f t="shared" si="141"/>
        <v>-9796.5164120665377</v>
      </c>
      <c r="DG77">
        <f t="shared" si="141"/>
        <v>-9812.3995554555495</v>
      </c>
      <c r="DH77">
        <f t="shared" si="141"/>
        <v>-9828.3083752116127</v>
      </c>
      <c r="DI77">
        <f t="shared" si="141"/>
        <v>-9844.2429128435942</v>
      </c>
      <c r="DJ77">
        <f t="shared" si="141"/>
        <v>-9860.2032099272546</v>
      </c>
      <c r="DK77">
        <f t="shared" si="141"/>
        <v>-9876.1893081056714</v>
      </c>
      <c r="DL77">
        <f t="shared" si="141"/>
        <v>-9892.2012490893085</v>
      </c>
      <c r="DM77">
        <f t="shared" si="142"/>
        <v>-9908.2390746559267</v>
      </c>
      <c r="DN77">
        <f t="shared" si="142"/>
        <v>-9924.3028266509609</v>
      </c>
      <c r="DO77">
        <f t="shared" si="142"/>
        <v>-9940.3925469873866</v>
      </c>
      <c r="DP77">
        <f t="shared" si="142"/>
        <v>-9956.5082776459421</v>
      </c>
      <c r="DQ77">
        <f t="shared" si="142"/>
        <v>-9972.6500606753325</v>
      </c>
      <c r="DR77">
        <f t="shared" si="142"/>
        <v>-9988.8179381921746</v>
      </c>
      <c r="DS77">
        <f t="shared" si="142"/>
        <v>-10005.011952381059</v>
      </c>
      <c r="DT77">
        <f t="shared" si="142"/>
        <v>-10021.232145494992</v>
      </c>
      <c r="DU77">
        <f t="shared" si="142"/>
        <v>-10037.478559855103</v>
      </c>
      <c r="DV77">
        <f t="shared" si="142"/>
        <v>-10053.75123785108</v>
      </c>
      <c r="DW77">
        <f t="shared" si="143"/>
        <v>-10070.050221941039</v>
      </c>
      <c r="DX77">
        <f t="shared" si="143"/>
        <v>-10086.37555465173</v>
      </c>
      <c r="DY77">
        <f t="shared" si="143"/>
        <v>-10102.727278578757</v>
      </c>
      <c r="DZ77">
        <f t="shared" si="143"/>
        <v>-10119.105436386446</v>
      </c>
      <c r="EA77">
        <f t="shared" si="143"/>
        <v>-10135.510070808272</v>
      </c>
      <c r="EB77">
        <f t="shared" si="143"/>
        <v>-10151.941224646578</v>
      </c>
      <c r="EC77">
        <f t="shared" si="143"/>
        <v>-10168.398940773011</v>
      </c>
      <c r="ED77">
        <f t="shared" si="143"/>
        <v>-10184.883262128593</v>
      </c>
      <c r="EE77">
        <f t="shared" si="143"/>
        <v>-10201.394231723665</v>
      </c>
      <c r="EF77">
        <f t="shared" si="143"/>
        <v>-10217.931892638089</v>
      </c>
      <c r="EG77">
        <f t="shared" si="143"/>
        <v>-10234.496288021484</v>
      </c>
      <c r="EI77">
        <f t="shared" si="124"/>
        <v>0.74</v>
      </c>
      <c r="EJ77">
        <f t="shared" si="131"/>
        <v>8703.6799262607474</v>
      </c>
      <c r="EK77">
        <f t="shared" si="131"/>
        <v>8718.1282540982011</v>
      </c>
      <c r="EL77">
        <f t="shared" si="131"/>
        <v>8732.5994023044059</v>
      </c>
      <c r="EM77">
        <f t="shared" si="131"/>
        <v>8747.0934077711408</v>
      </c>
      <c r="EN77">
        <f t="shared" si="131"/>
        <v>8761.6103074497296</v>
      </c>
      <c r="EO77">
        <f t="shared" si="131"/>
        <v>8776.1501383512641</v>
      </c>
      <c r="EP77">
        <f t="shared" si="131"/>
        <v>8790.7129375466684</v>
      </c>
      <c r="EQ77">
        <f t="shared" si="131"/>
        <v>8805.298742166764</v>
      </c>
      <c r="ER77">
        <f t="shared" si="131"/>
        <v>8819.9075894024918</v>
      </c>
      <c r="ES77">
        <f t="shared" si="131"/>
        <v>8834.5395165048249</v>
      </c>
      <c r="ET77">
        <f t="shared" si="131"/>
        <v>8849.1945607849557</v>
      </c>
      <c r="EU77">
        <f t="shared" si="131"/>
        <v>8863.8727596144872</v>
      </c>
      <c r="EV77">
        <f t="shared" si="131"/>
        <v>8878.574150425311</v>
      </c>
      <c r="EW77">
        <f t="shared" si="131"/>
        <v>8893.2987707099965</v>
      </c>
      <c r="EX77">
        <f t="shared" si="131"/>
        <v>8908.0466580215216</v>
      </c>
      <c r="EY77">
        <f t="shared" si="131"/>
        <v>8922.8178499736823</v>
      </c>
      <c r="EZ77">
        <f t="shared" si="133"/>
        <v>8937.6123842411325</v>
      </c>
      <c r="FA77">
        <f t="shared" si="133"/>
        <v>8952.430298559344</v>
      </c>
      <c r="FB77">
        <f t="shared" si="133"/>
        <v>8967.2716307247938</v>
      </c>
      <c r="FC77">
        <f t="shared" si="133"/>
        <v>8982.1364185951479</v>
      </c>
      <c r="FD77">
        <f t="shared" si="133"/>
        <v>8997.0247000891486</v>
      </c>
      <c r="FE77">
        <f t="shared" si="133"/>
        <v>9011.9365131869745</v>
      </c>
      <c r="FF77">
        <f t="shared" si="133"/>
        <v>9026.8718959301332</v>
      </c>
      <c r="FG77">
        <f t="shared" si="133"/>
        <v>9041.8308864215269</v>
      </c>
      <c r="FH77">
        <f t="shared" si="133"/>
        <v>9056.8135228258652</v>
      </c>
      <c r="FI77">
        <f t="shared" si="133"/>
        <v>9071.8198433693833</v>
      </c>
      <c r="FJ77">
        <f t="shared" si="133"/>
        <v>9086.8498863402383</v>
      </c>
      <c r="FK77">
        <f t="shared" si="133"/>
        <v>9101.9036900883948</v>
      </c>
      <c r="FL77">
        <f t="shared" si="133"/>
        <v>9116.9812930258195</v>
      </c>
      <c r="FM77">
        <f t="shared" si="133"/>
        <v>9132.0827336266611</v>
      </c>
      <c r="FN77">
        <f t="shared" si="89"/>
        <v>9147.2080504271744</v>
      </c>
      <c r="FO77">
        <f t="shared" si="89"/>
        <v>9162.3572820259506</v>
      </c>
      <c r="FP77">
        <f t="shared" si="118"/>
        <v>9177.5304670839723</v>
      </c>
      <c r="FQ77">
        <f t="shared" si="118"/>
        <v>9192.7276443246901</v>
      </c>
      <c r="FR77">
        <f t="shared" si="118"/>
        <v>9207.9488525342549</v>
      </c>
      <c r="FS77">
        <f t="shared" si="118"/>
        <v>9223.1941305614237</v>
      </c>
      <c r="FT77">
        <f t="shared" si="118"/>
        <v>9238.4635173177576</v>
      </c>
      <c r="FU77">
        <f t="shared" si="118"/>
        <v>9253.7570517778113</v>
      </c>
      <c r="FV77">
        <f t="shared" si="118"/>
        <v>9269.074772979031</v>
      </c>
      <c r="FW77">
        <f t="shared" si="118"/>
        <v>9284.4167200220872</v>
      </c>
      <c r="FX77">
        <f t="shared" si="118"/>
        <v>9299.7829320708042</v>
      </c>
      <c r="FY77">
        <f t="shared" si="118"/>
        <v>9315.1734483522177</v>
      </c>
      <c r="FZ77">
        <f t="shared" si="118"/>
        <v>9330.5883081569791</v>
      </c>
      <c r="GA77">
        <f t="shared" si="118"/>
        <v>9346.0275508391187</v>
      </c>
      <c r="GB77">
        <f t="shared" si="118"/>
        <v>9361.4912158162933</v>
      </c>
      <c r="GC77">
        <f t="shared" si="118"/>
        <v>9376.9793425699845</v>
      </c>
      <c r="GD77">
        <f t="shared" si="118"/>
        <v>9392.4919706453584</v>
      </c>
      <c r="GE77">
        <f t="shared" si="118"/>
        <v>9408.0291396516495</v>
      </c>
      <c r="GF77">
        <f t="shared" si="115"/>
        <v>9423.5908892620228</v>
      </c>
      <c r="GG77">
        <f t="shared" si="115"/>
        <v>9439.1772592138168</v>
      </c>
      <c r="GH77">
        <f t="shared" si="115"/>
        <v>9454.7882893086062</v>
      </c>
      <c r="GI77">
        <f t="shared" si="115"/>
        <v>9470.4240194123067</v>
      </c>
      <c r="GJ77">
        <f t="shared" si="115"/>
        <v>9486.0844894552556</v>
      </c>
      <c r="GK77">
        <f t="shared" si="115"/>
        <v>9501.7697394324387</v>
      </c>
      <c r="GL77">
        <f t="shared" si="115"/>
        <v>9517.4798094033649</v>
      </c>
      <c r="GM77">
        <f t="shared" si="115"/>
        <v>9533.2147394924341</v>
      </c>
      <c r="GN77">
        <f t="shared" si="115"/>
        <v>9548.9745698888182</v>
      </c>
      <c r="GO77">
        <f t="shared" si="115"/>
        <v>9564.7593408466546</v>
      </c>
      <c r="GP77">
        <f t="shared" si="115"/>
        <v>9580.5690926852913</v>
      </c>
      <c r="GQ77">
        <f t="shared" si="115"/>
        <v>9596.4038657890233</v>
      </c>
      <c r="GR77">
        <f t="shared" si="115"/>
        <v>9612.2637006076638</v>
      </c>
      <c r="GS77">
        <f t="shared" si="125"/>
        <v>9628.1486376562862</v>
      </c>
      <c r="GT77">
        <f t="shared" si="125"/>
        <v>9644.0587175154633</v>
      </c>
      <c r="GU77">
        <f t="shared" si="125"/>
        <v>9659.9939808314612</v>
      </c>
      <c r="GV77">
        <f t="shared" si="125"/>
        <v>9675.9544683161694</v>
      </c>
      <c r="GW77">
        <f t="shared" si="125"/>
        <v>9691.9402207472776</v>
      </c>
      <c r="GX77">
        <f t="shared" si="114"/>
        <v>9707.9512789685123</v>
      </c>
      <c r="GY77">
        <f t="shared" si="114"/>
        <v>9723.9876838895179</v>
      </c>
      <c r="GZ77">
        <f t="shared" si="114"/>
        <v>9740.0494764861105</v>
      </c>
      <c r="HA77">
        <f t="shared" si="114"/>
        <v>9756.136697800348</v>
      </c>
      <c r="HB77">
        <f t="shared" si="114"/>
        <v>9772.2493889406069</v>
      </c>
      <c r="HC77">
        <f t="shared" si="114"/>
        <v>9788.3875910818188</v>
      </c>
      <c r="HD77">
        <f t="shared" si="114"/>
        <v>9804.5513454653374</v>
      </c>
      <c r="HE77">
        <f t="shared" si="114"/>
        <v>9820.740693399337</v>
      </c>
      <c r="HF77">
        <f t="shared" si="114"/>
        <v>9836.9556762586617</v>
      </c>
      <c r="HG77">
        <f t="shared" si="114"/>
        <v>9853.1963354850359</v>
      </c>
      <c r="HH77">
        <f t="shared" si="114"/>
        <v>9869.4627125873303</v>
      </c>
      <c r="HI77">
        <f t="shared" si="114"/>
        <v>9885.7548491413036</v>
      </c>
      <c r="HJ77">
        <f t="shared" si="114"/>
        <v>9902.0727867900332</v>
      </c>
      <c r="HK77">
        <f t="shared" si="114"/>
        <v>9918.4165672439813</v>
      </c>
      <c r="HL77">
        <f t="shared" si="117"/>
        <v>9934.7862322809124</v>
      </c>
      <c r="HM77">
        <f t="shared" si="117"/>
        <v>9951.1818237462594</v>
      </c>
      <c r="HN77">
        <f t="shared" si="117"/>
        <v>9967.6033835529961</v>
      </c>
      <c r="HO77">
        <f t="shared" si="117"/>
        <v>9984.0509536818645</v>
      </c>
      <c r="HP77">
        <f t="shared" si="117"/>
        <v>10000.524576181568</v>
      </c>
      <c r="HQ77">
        <f t="shared" si="117"/>
        <v>10017.024293168723</v>
      </c>
      <c r="HR77">
        <f t="shared" si="117"/>
        <v>10033.550146827918</v>
      </c>
      <c r="HS77">
        <f t="shared" si="117"/>
        <v>10050.102179412164</v>
      </c>
      <c r="HT77">
        <f t="shared" si="117"/>
        <v>10066.680433242587</v>
      </c>
      <c r="HU77">
        <f t="shared" si="117"/>
        <v>10083.284950708876</v>
      </c>
      <c r="HV77">
        <f t="shared" si="117"/>
        <v>10099.915774269148</v>
      </c>
      <c r="HW77">
        <f t="shared" si="123"/>
        <v>10116.572946450151</v>
      </c>
      <c r="HX77">
        <f t="shared" si="123"/>
        <v>10133.256509847492</v>
      </c>
      <c r="HY77">
        <f t="shared" si="123"/>
        <v>10149.966507125491</v>
      </c>
      <c r="HZ77">
        <f t="shared" si="123"/>
        <v>10166.70298101763</v>
      </c>
      <c r="IA77">
        <f t="shared" si="123"/>
        <v>10183.465974326249</v>
      </c>
      <c r="IB77">
        <f t="shared" si="71"/>
        <v>10200.255529922993</v>
      </c>
      <c r="IC77">
        <f t="shared" si="71"/>
        <v>10217.071690748888</v>
      </c>
      <c r="ID77">
        <f t="shared" si="71"/>
        <v>10233.914499814273</v>
      </c>
      <c r="IE77">
        <f t="shared" si="71"/>
        <v>10250.78400019901</v>
      </c>
      <c r="IF77">
        <f t="shared" si="71"/>
        <v>10267.680235052716</v>
      </c>
      <c r="IG77">
        <f t="shared" si="126"/>
        <v>8703.6799262607474</v>
      </c>
      <c r="IH77">
        <f t="shared" si="127"/>
        <v>1</v>
      </c>
      <c r="II77">
        <v>75</v>
      </c>
      <c r="IJ77">
        <f t="shared" si="128"/>
        <v>0.74</v>
      </c>
      <c r="IK77" cm="1">
        <f t="array" ref="IK77">INDEX($AK$3:$EG$102,II77,IH77)</f>
        <v>-8703.6799262607474</v>
      </c>
      <c r="IL77">
        <f t="shared" si="129"/>
        <v>-6440.7231454329531</v>
      </c>
    </row>
    <row r="78" spans="9:246" x14ac:dyDescent="0.25">
      <c r="I78">
        <v>660</v>
      </c>
      <c r="J78">
        <f>'Emission events'!AG78</f>
        <v>0</v>
      </c>
      <c r="K78">
        <f>'Emission events'!CI78</f>
        <v>0</v>
      </c>
      <c r="L78">
        <f>'Emission events'!EK78</f>
        <v>0</v>
      </c>
      <c r="M78">
        <f>'Emission events'!GM78</f>
        <v>0</v>
      </c>
      <c r="N78">
        <f>'Emission events'!IO78</f>
        <v>0</v>
      </c>
      <c r="O78">
        <f t="shared" si="119"/>
        <v>0</v>
      </c>
      <c r="R78">
        <v>660</v>
      </c>
      <c r="S78">
        <f>'Emission events'!AL78</f>
        <v>2.4665402218019885E+17</v>
      </c>
      <c r="T78">
        <f>'Emission events'!CN78</f>
        <v>6.3463408811355784E+16</v>
      </c>
      <c r="U78">
        <f>'Emission events'!EP78</f>
        <v>1.643535488167215E+16</v>
      </c>
      <c r="V78">
        <f>'Emission events'!GR78</f>
        <v>4289150366372925</v>
      </c>
      <c r="W78">
        <f>'Emission events'!IT78</f>
        <v>1129419121256812</v>
      </c>
      <c r="X78">
        <f t="shared" si="120"/>
        <v>3.3197135536085651E+17</v>
      </c>
      <c r="AA78">
        <v>660</v>
      </c>
      <c r="AB78" s="7">
        <f>'Emission events'!AQ78</f>
        <v>0</v>
      </c>
      <c r="AC78" s="7">
        <f>'Emission events'!CS78</f>
        <v>0</v>
      </c>
      <c r="AD78" s="7">
        <f>'Emission events'!EU78</f>
        <v>0</v>
      </c>
      <c r="AE78" s="7">
        <f>'Emission events'!GW78</f>
        <v>0</v>
      </c>
      <c r="AF78" s="7">
        <f>'Emission events'!IY78</f>
        <v>0</v>
      </c>
      <c r="AG78">
        <f t="shared" si="121"/>
        <v>0</v>
      </c>
      <c r="AH78" s="7">
        <f t="shared" si="122"/>
        <v>3.3197135536085651E+17</v>
      </c>
      <c r="AJ78" s="1">
        <v>0.75</v>
      </c>
      <c r="AK78">
        <f t="shared" si="134"/>
        <v>-12051.227410255824</v>
      </c>
      <c r="AL78">
        <f t="shared" si="134"/>
        <v>-12070.75548120193</v>
      </c>
      <c r="AM78">
        <f t="shared" si="134"/>
        <v>-12090.315120954065</v>
      </c>
      <c r="AN78">
        <f t="shared" si="134"/>
        <v>-12109.906380546874</v>
      </c>
      <c r="AO78">
        <f t="shared" si="134"/>
        <v>-12129.529311097333</v>
      </c>
      <c r="AP78">
        <f t="shared" si="134"/>
        <v>-12149.183963805221</v>
      </c>
      <c r="AQ78">
        <f t="shared" si="134"/>
        <v>-12168.870389952961</v>
      </c>
      <c r="AR78">
        <f t="shared" si="134"/>
        <v>-12188.588640905886</v>
      </c>
      <c r="AS78">
        <f t="shared" si="134"/>
        <v>-12208.33876811253</v>
      </c>
      <c r="AT78">
        <f t="shared" si="134"/>
        <v>-12228.120823104344</v>
      </c>
      <c r="AU78">
        <f t="shared" si="135"/>
        <v>-12247.934857496221</v>
      </c>
      <c r="AV78">
        <f t="shared" si="135"/>
        <v>-12267.780922986571</v>
      </c>
      <c r="AW78">
        <f t="shared" si="135"/>
        <v>-12287.659071357211</v>
      </c>
      <c r="AX78">
        <f t="shared" si="135"/>
        <v>-12307.569354473853</v>
      </c>
      <c r="AY78">
        <f t="shared" si="135"/>
        <v>-12327.511824285908</v>
      </c>
      <c r="AZ78">
        <f t="shared" si="135"/>
        <v>-12347.486532826782</v>
      </c>
      <c r="BA78">
        <f t="shared" si="135"/>
        <v>-12367.493532214126</v>
      </c>
      <c r="BB78">
        <f t="shared" si="135"/>
        <v>-12387.532874649756</v>
      </c>
      <c r="BC78">
        <f t="shared" si="135"/>
        <v>-12407.604612419747</v>
      </c>
      <c r="BD78">
        <f t="shared" si="135"/>
        <v>-12427.708797894966</v>
      </c>
      <c r="BE78">
        <f t="shared" si="136"/>
        <v>-12447.845483530724</v>
      </c>
      <c r="BF78">
        <f t="shared" si="136"/>
        <v>-12468.014721867299</v>
      </c>
      <c r="BG78">
        <f t="shared" si="136"/>
        <v>-12488.216565529792</v>
      </c>
      <c r="BH78">
        <f t="shared" si="136"/>
        <v>-12508.45106722836</v>
      </c>
      <c r="BI78">
        <f t="shared" si="136"/>
        <v>-12528.718279758517</v>
      </c>
      <c r="BJ78">
        <f t="shared" si="136"/>
        <v>-12549.018256000943</v>
      </c>
      <c r="BK78">
        <f t="shared" si="136"/>
        <v>-12569.351048921988</v>
      </c>
      <c r="BL78">
        <f t="shared" si="136"/>
        <v>-12589.71671157353</v>
      </c>
      <c r="BM78">
        <f t="shared" si="136"/>
        <v>-12610.115297093094</v>
      </c>
      <c r="BN78">
        <f t="shared" si="136"/>
        <v>-12630.546858704358</v>
      </c>
      <c r="BO78">
        <f t="shared" si="137"/>
        <v>-12651.011449716878</v>
      </c>
      <c r="BP78">
        <f t="shared" si="137"/>
        <v>-12671.509123526377</v>
      </c>
      <c r="BQ78">
        <f t="shared" si="137"/>
        <v>-12692.039933615044</v>
      </c>
      <c r="BR78">
        <f t="shared" si="137"/>
        <v>-12712.603933551343</v>
      </c>
      <c r="BS78">
        <f t="shared" si="137"/>
        <v>-12733.201176990522</v>
      </c>
      <c r="BT78">
        <f t="shared" si="137"/>
        <v>-12753.831717674426</v>
      </c>
      <c r="BU78">
        <f t="shared" si="137"/>
        <v>-12774.495609431831</v>
      </c>
      <c r="BV78">
        <f t="shared" si="137"/>
        <v>-12795.192906178532</v>
      </c>
      <c r="BW78">
        <f t="shared" si="137"/>
        <v>-12815.923661917439</v>
      </c>
      <c r="BX78">
        <f t="shared" si="137"/>
        <v>-12836.687930738901</v>
      </c>
      <c r="BY78">
        <f t="shared" si="138"/>
        <v>-12857.485766820575</v>
      </c>
      <c r="BZ78">
        <f t="shared" si="138"/>
        <v>-12878.317224427696</v>
      </c>
      <c r="CA78">
        <f t="shared" si="138"/>
        <v>-12899.182357913367</v>
      </c>
      <c r="CB78">
        <f t="shared" si="138"/>
        <v>-12920.081221718427</v>
      </c>
      <c r="CC78">
        <f t="shared" si="138"/>
        <v>-12941.013870371711</v>
      </c>
      <c r="CD78">
        <f t="shared" si="138"/>
        <v>-12961.9803584904</v>
      </c>
      <c r="CE78">
        <f t="shared" si="138"/>
        <v>-12982.980740779647</v>
      </c>
      <c r="CF78">
        <f t="shared" si="138"/>
        <v>-13004.015072033366</v>
      </c>
      <c r="CG78">
        <f t="shared" si="138"/>
        <v>-13025.083407133856</v>
      </c>
      <c r="CH78">
        <f t="shared" si="138"/>
        <v>-13046.185801052154</v>
      </c>
      <c r="CI78">
        <f t="shared" si="139"/>
        <v>-13067.322308848294</v>
      </c>
      <c r="CJ78">
        <f t="shared" si="139"/>
        <v>-13088.492985671181</v>
      </c>
      <c r="CK78">
        <f t="shared" si="139"/>
        <v>-13109.697886758884</v>
      </c>
      <c r="CL78">
        <f t="shared" si="139"/>
        <v>-13130.937067438897</v>
      </c>
      <c r="CM78">
        <f t="shared" si="139"/>
        <v>-13152.210583128031</v>
      </c>
      <c r="CN78">
        <f t="shared" si="139"/>
        <v>-13173.51848933272</v>
      </c>
      <c r="CO78">
        <f t="shared" si="139"/>
        <v>-13194.860841649133</v>
      </c>
      <c r="CP78">
        <f t="shared" si="139"/>
        <v>-13216.237695763277</v>
      </c>
      <c r="CQ78">
        <f t="shared" si="139"/>
        <v>-13237.649107451311</v>
      </c>
      <c r="CR78">
        <f t="shared" si="139"/>
        <v>-13259.095132579379</v>
      </c>
      <c r="CS78">
        <f t="shared" si="140"/>
        <v>-13280.575827104136</v>
      </c>
      <c r="CT78">
        <f t="shared" si="140"/>
        <v>-13302.091247072543</v>
      </c>
      <c r="CU78">
        <f t="shared" si="140"/>
        <v>-13323.641448622177</v>
      </c>
      <c r="CV78">
        <f t="shared" si="140"/>
        <v>-13345.226487981548</v>
      </c>
      <c r="CW78">
        <f t="shared" si="140"/>
        <v>-13366.846421469791</v>
      </c>
      <c r="CX78">
        <f t="shared" si="140"/>
        <v>-13388.501305497219</v>
      </c>
      <c r="CY78">
        <f t="shared" si="140"/>
        <v>-13410.191196565444</v>
      </c>
      <c r="CZ78">
        <f t="shared" si="140"/>
        <v>-13431.916151267224</v>
      </c>
      <c r="DA78">
        <f t="shared" si="140"/>
        <v>-13453.676226286996</v>
      </c>
      <c r="DB78">
        <f t="shared" si="140"/>
        <v>-13475.47147840069</v>
      </c>
      <c r="DC78">
        <f t="shared" si="141"/>
        <v>-13497.301964476024</v>
      </c>
      <c r="DD78">
        <f t="shared" si="141"/>
        <v>-13519.167741472789</v>
      </c>
      <c r="DE78">
        <f t="shared" si="141"/>
        <v>-13541.068866442718</v>
      </c>
      <c r="DF78">
        <f t="shared" si="141"/>
        <v>-13563.005396529819</v>
      </c>
      <c r="DG78">
        <f t="shared" si="141"/>
        <v>-13584.977388970481</v>
      </c>
      <c r="DH78">
        <f t="shared" si="141"/>
        <v>-13606.984901093576</v>
      </c>
      <c r="DI78">
        <f t="shared" si="141"/>
        <v>-13629.027990320796</v>
      </c>
      <c r="DJ78">
        <f t="shared" si="141"/>
        <v>-13651.106714166519</v>
      </c>
      <c r="DK78">
        <f t="shared" si="141"/>
        <v>-13673.221130238102</v>
      </c>
      <c r="DL78">
        <f t="shared" si="141"/>
        <v>-13695.371296236173</v>
      </c>
      <c r="DM78">
        <f t="shared" si="142"/>
        <v>-13717.557269954448</v>
      </c>
      <c r="DN78">
        <f t="shared" si="142"/>
        <v>-13739.779109280318</v>
      </c>
      <c r="DO78">
        <f t="shared" si="142"/>
        <v>-13762.036872194458</v>
      </c>
      <c r="DP78">
        <f t="shared" si="142"/>
        <v>-13784.330616771427</v>
      </c>
      <c r="DQ78">
        <f t="shared" si="142"/>
        <v>-13806.660401179761</v>
      </c>
      <c r="DR78">
        <f t="shared" si="142"/>
        <v>-13829.026283681891</v>
      </c>
      <c r="DS78">
        <f t="shared" si="142"/>
        <v>-13851.428322634432</v>
      </c>
      <c r="DT78">
        <f t="shared" si="142"/>
        <v>-13873.866576488484</v>
      </c>
      <c r="DU78">
        <f t="shared" si="142"/>
        <v>-13896.341103789451</v>
      </c>
      <c r="DV78">
        <f t="shared" si="142"/>
        <v>-13918.851963177569</v>
      </c>
      <c r="DW78">
        <f t="shared" si="143"/>
        <v>-13941.399213387784</v>
      </c>
      <c r="DX78">
        <f t="shared" si="143"/>
        <v>-13963.982913249838</v>
      </c>
      <c r="DY78">
        <f t="shared" si="143"/>
        <v>-13986.60312168888</v>
      </c>
      <c r="DZ78">
        <f t="shared" si="143"/>
        <v>-14009.259897725067</v>
      </c>
      <c r="EA78">
        <f t="shared" si="143"/>
        <v>-14031.953300474168</v>
      </c>
      <c r="EB78">
        <f t="shared" si="143"/>
        <v>-14054.683389147371</v>
      </c>
      <c r="EC78">
        <f t="shared" si="143"/>
        <v>-14077.450223051585</v>
      </c>
      <c r="ED78">
        <f t="shared" si="143"/>
        <v>-14100.253861589747</v>
      </c>
      <c r="EE78">
        <f t="shared" si="143"/>
        <v>-14123.094364260671</v>
      </c>
      <c r="EF78">
        <f t="shared" si="143"/>
        <v>-14145.971790659412</v>
      </c>
      <c r="EG78">
        <f t="shared" si="143"/>
        <v>-14168.886200477364</v>
      </c>
      <c r="EI78">
        <f t="shared" si="124"/>
        <v>0.75</v>
      </c>
      <c r="EJ78">
        <f t="shared" si="131"/>
        <v>12051.227410255824</v>
      </c>
      <c r="EK78">
        <f t="shared" si="131"/>
        <v>12071.087320672243</v>
      </c>
      <c r="EL78">
        <f t="shared" si="131"/>
        <v>12090.978799894689</v>
      </c>
      <c r="EM78">
        <f t="shared" si="131"/>
        <v>12110.901898957811</v>
      </c>
      <c r="EN78">
        <f t="shared" si="131"/>
        <v>12130.856668978582</v>
      </c>
      <c r="EO78">
        <f t="shared" si="131"/>
        <v>12150.843161156783</v>
      </c>
      <c r="EP78">
        <f t="shared" si="131"/>
        <v>12170.861426774834</v>
      </c>
      <c r="EQ78">
        <f t="shared" si="131"/>
        <v>12190.911517198072</v>
      </c>
      <c r="ER78">
        <f t="shared" si="131"/>
        <v>12210.993483875029</v>
      </c>
      <c r="ES78">
        <f t="shared" si="131"/>
        <v>12231.107378337154</v>
      </c>
      <c r="ET78">
        <f t="shared" si="131"/>
        <v>12251.253252199343</v>
      </c>
      <c r="EU78">
        <f t="shared" si="131"/>
        <v>12271.431157160006</v>
      </c>
      <c r="EV78">
        <f t="shared" si="131"/>
        <v>12291.64114500096</v>
      </c>
      <c r="EW78">
        <f t="shared" si="131"/>
        <v>12311.883267587913</v>
      </c>
      <c r="EX78">
        <f t="shared" si="131"/>
        <v>12332.157576870281</v>
      </c>
      <c r="EY78">
        <f t="shared" si="131"/>
        <v>12352.464124881468</v>
      </c>
      <c r="EZ78">
        <f t="shared" si="133"/>
        <v>12372.802963739123</v>
      </c>
      <c r="FA78">
        <f t="shared" si="133"/>
        <v>12393.174145645065</v>
      </c>
      <c r="FB78">
        <f t="shared" si="133"/>
        <v>12413.577722885369</v>
      </c>
      <c r="FC78">
        <f t="shared" si="133"/>
        <v>12434.013747830901</v>
      </c>
      <c r="FD78">
        <f t="shared" si="133"/>
        <v>12454.48227293697</v>
      </c>
      <c r="FE78">
        <f t="shared" si="133"/>
        <v>12474.983350743858</v>
      </c>
      <c r="FF78">
        <f t="shared" si="133"/>
        <v>12495.517033876664</v>
      </c>
      <c r="FG78">
        <f t="shared" si="133"/>
        <v>12516.083375045542</v>
      </c>
      <c r="FH78">
        <f t="shared" si="133"/>
        <v>12536.682427046013</v>
      </c>
      <c r="FI78">
        <f t="shared" si="133"/>
        <v>12557.314242758752</v>
      </c>
      <c r="FJ78">
        <f t="shared" si="133"/>
        <v>12577.978875150109</v>
      </c>
      <c r="FK78">
        <f t="shared" si="133"/>
        <v>12598.676377271962</v>
      </c>
      <c r="FL78">
        <f t="shared" si="133"/>
        <v>12619.406802261839</v>
      </c>
      <c r="FM78">
        <f t="shared" si="133"/>
        <v>12640.170203343416</v>
      </c>
      <c r="FN78">
        <f t="shared" si="89"/>
        <v>12660.966633826247</v>
      </c>
      <c r="FO78">
        <f t="shared" si="89"/>
        <v>12681.796147106059</v>
      </c>
      <c r="FP78">
        <f t="shared" si="118"/>
        <v>12702.658796665039</v>
      </c>
      <c r="FQ78">
        <f t="shared" si="118"/>
        <v>12723.554636071651</v>
      </c>
      <c r="FR78">
        <f t="shared" si="118"/>
        <v>12744.483718981141</v>
      </c>
      <c r="FS78">
        <f t="shared" si="118"/>
        <v>12765.446099135357</v>
      </c>
      <c r="FT78">
        <f t="shared" si="118"/>
        <v>12786.441830363075</v>
      </c>
      <c r="FU78">
        <f t="shared" si="118"/>
        <v>12807.470966580087</v>
      </c>
      <c r="FV78">
        <f t="shared" si="118"/>
        <v>12828.533561789307</v>
      </c>
      <c r="FW78">
        <f t="shared" si="118"/>
        <v>12849.629670081082</v>
      </c>
      <c r="FX78">
        <f t="shared" si="118"/>
        <v>12870.759345633069</v>
      </c>
      <c r="FY78">
        <f t="shared" si="118"/>
        <v>12891.9226427105</v>
      </c>
      <c r="FZ78">
        <f t="shared" si="118"/>
        <v>12913.119615666485</v>
      </c>
      <c r="GA78">
        <f t="shared" si="118"/>
        <v>12934.350318941857</v>
      </c>
      <c r="GB78">
        <f t="shared" si="118"/>
        <v>12955.614807065453</v>
      </c>
      <c r="GC78">
        <f t="shared" si="118"/>
        <v>12976.913134654455</v>
      </c>
      <c r="GD78">
        <f t="shared" si="118"/>
        <v>12998.245356414014</v>
      </c>
      <c r="GE78">
        <f t="shared" si="118"/>
        <v>13019.611527138046</v>
      </c>
      <c r="GF78">
        <f t="shared" si="115"/>
        <v>13041.011701708847</v>
      </c>
      <c r="GG78">
        <f t="shared" si="115"/>
        <v>13062.445935097458</v>
      </c>
      <c r="GH78">
        <f t="shared" si="115"/>
        <v>13083.91428236391</v>
      </c>
      <c r="GI78">
        <f t="shared" si="115"/>
        <v>13105.416798657108</v>
      </c>
      <c r="GJ78">
        <f t="shared" si="115"/>
        <v>13126.953539215125</v>
      </c>
      <c r="GK78">
        <f t="shared" si="115"/>
        <v>13148.524559365451</v>
      </c>
      <c r="GL78">
        <f t="shared" si="115"/>
        <v>13170.129914524898</v>
      </c>
      <c r="GM78">
        <f t="shared" si="115"/>
        <v>13191.769660199898</v>
      </c>
      <c r="GN78">
        <f t="shared" si="115"/>
        <v>13213.443851986623</v>
      </c>
      <c r="GO78">
        <f t="shared" si="115"/>
        <v>13235.15254557108</v>
      </c>
      <c r="GP78">
        <f t="shared" si="115"/>
        <v>13256.895796729425</v>
      </c>
      <c r="GQ78">
        <f t="shared" si="115"/>
        <v>13278.673661327806</v>
      </c>
      <c r="GR78">
        <f t="shared" si="115"/>
        <v>13300.486195322876</v>
      </c>
      <c r="GS78">
        <f t="shared" si="125"/>
        <v>13322.333454761594</v>
      </c>
      <c r="GT78">
        <f t="shared" si="125"/>
        <v>13344.21549578154</v>
      </c>
      <c r="GU78">
        <f t="shared" si="125"/>
        <v>13366.132374611225</v>
      </c>
      <c r="GV78">
        <f t="shared" si="125"/>
        <v>13388.08414756978</v>
      </c>
      <c r="GW78">
        <f t="shared" si="125"/>
        <v>13410.070871067519</v>
      </c>
      <c r="GX78">
        <f t="shared" si="114"/>
        <v>13432.092601606057</v>
      </c>
      <c r="GY78">
        <f t="shared" si="114"/>
        <v>13454.149395778149</v>
      </c>
      <c r="GZ78">
        <f t="shared" si="114"/>
        <v>13476.241310268233</v>
      </c>
      <c r="HA78">
        <f t="shared" si="114"/>
        <v>13498.36840185224</v>
      </c>
      <c r="HB78">
        <f t="shared" si="114"/>
        <v>13520.530727397887</v>
      </c>
      <c r="HC78">
        <f t="shared" si="114"/>
        <v>13542.728343864965</v>
      </c>
      <c r="HD78">
        <f t="shared" si="114"/>
        <v>13564.961308305205</v>
      </c>
      <c r="HE78">
        <f t="shared" si="114"/>
        <v>13587.229677862619</v>
      </c>
      <c r="HF78">
        <f t="shared" si="114"/>
        <v>13609.533509773593</v>
      </c>
      <c r="HG78">
        <f t="shared" si="114"/>
        <v>13631.872861366999</v>
      </c>
      <c r="HH78">
        <f t="shared" si="114"/>
        <v>13654.247790064532</v>
      </c>
      <c r="HI78">
        <f t="shared" si="114"/>
        <v>13676.658353380568</v>
      </c>
      <c r="HJ78">
        <f t="shared" si="114"/>
        <v>13699.104608922464</v>
      </c>
      <c r="HK78">
        <f t="shared" si="114"/>
        <v>13721.586614390846</v>
      </c>
      <c r="HL78">
        <f t="shared" si="117"/>
        <v>13744.104427579434</v>
      </c>
      <c r="HM78">
        <f t="shared" si="117"/>
        <v>13766.658106375617</v>
      </c>
      <c r="HN78">
        <f t="shared" si="117"/>
        <v>13789.247708760067</v>
      </c>
      <c r="HO78">
        <f t="shared" si="117"/>
        <v>13811.87329280735</v>
      </c>
      <c r="HP78">
        <f t="shared" si="117"/>
        <v>13834.534916685996</v>
      </c>
      <c r="HQ78">
        <f t="shared" si="117"/>
        <v>13857.232638658439</v>
      </c>
      <c r="HR78">
        <f t="shared" si="117"/>
        <v>13879.966517081291</v>
      </c>
      <c r="HS78">
        <f t="shared" si="117"/>
        <v>13902.736610405656</v>
      </c>
      <c r="HT78">
        <f t="shared" si="117"/>
        <v>13925.542977176936</v>
      </c>
      <c r="HU78">
        <f t="shared" si="117"/>
        <v>13948.385676035365</v>
      </c>
      <c r="HV78">
        <f t="shared" si="117"/>
        <v>13971.264765715892</v>
      </c>
      <c r="HW78">
        <f t="shared" si="123"/>
        <v>13994.180305048259</v>
      </c>
      <c r="HX78">
        <f t="shared" si="123"/>
        <v>14017.132352957615</v>
      </c>
      <c r="HY78">
        <f t="shared" si="123"/>
        <v>14040.120968464113</v>
      </c>
      <c r="HZ78">
        <f t="shared" si="123"/>
        <v>14063.146210683526</v>
      </c>
      <c r="IA78">
        <f t="shared" si="123"/>
        <v>14086.208138827042</v>
      </c>
      <c r="IB78">
        <f t="shared" si="71"/>
        <v>14109.306812201567</v>
      </c>
      <c r="IC78">
        <f t="shared" si="71"/>
        <v>14132.442290210041</v>
      </c>
      <c r="ID78">
        <f t="shared" si="71"/>
        <v>14155.614632351278</v>
      </c>
      <c r="IE78">
        <f t="shared" si="71"/>
        <v>14178.823898220333</v>
      </c>
      <c r="IF78">
        <f t="shared" si="71"/>
        <v>14202.070147508595</v>
      </c>
      <c r="IG78">
        <f t="shared" si="126"/>
        <v>12051.227410255824</v>
      </c>
      <c r="IH78">
        <f t="shared" si="127"/>
        <v>1</v>
      </c>
      <c r="II78">
        <v>76</v>
      </c>
      <c r="IJ78">
        <f t="shared" si="128"/>
        <v>0.75</v>
      </c>
      <c r="IK78" cm="1">
        <f t="array" ref="IK78">INDEX($AK$3:$EG$102,II78,IH78)</f>
        <v>-12051.227410255824</v>
      </c>
      <c r="IL78">
        <f t="shared" si="129"/>
        <v>-9038.4205576918685</v>
      </c>
    </row>
    <row r="79" spans="9:246" x14ac:dyDescent="0.25">
      <c r="I79">
        <v>665</v>
      </c>
      <c r="J79">
        <f>'Emission events'!AG79</f>
        <v>0</v>
      </c>
      <c r="K79">
        <f>'Emission events'!CI79</f>
        <v>0</v>
      </c>
      <c r="L79">
        <f>'Emission events'!EK79</f>
        <v>0</v>
      </c>
      <c r="M79">
        <f>'Emission events'!GM79</f>
        <v>0</v>
      </c>
      <c r="N79">
        <f>'Emission events'!IO79</f>
        <v>0</v>
      </c>
      <c r="O79">
        <f t="shared" si="119"/>
        <v>0</v>
      </c>
      <c r="R79">
        <v>665</v>
      </c>
      <c r="S79">
        <f>'Emission events'!AL79</f>
        <v>2.1027469331474646E+17</v>
      </c>
      <c r="T79">
        <f>'Emission events'!CN79</f>
        <v>5.4103106475056392E+16</v>
      </c>
      <c r="U79">
        <f>'Emission events'!EP79</f>
        <v>1.4011282592172028E+16</v>
      </c>
      <c r="V79">
        <f>'Emission events'!GR79</f>
        <v>3656537890190963.5</v>
      </c>
      <c r="W79">
        <f>'Emission events'!IT79</f>
        <v>962839597128418.25</v>
      </c>
      <c r="X79">
        <f t="shared" si="120"/>
        <v>2.8300845986929427E+17</v>
      </c>
      <c r="AA79">
        <v>665</v>
      </c>
      <c r="AB79" s="7">
        <f>'Emission events'!AQ79</f>
        <v>0</v>
      </c>
      <c r="AC79" s="7">
        <f>'Emission events'!CS79</f>
        <v>0</v>
      </c>
      <c r="AD79" s="7">
        <f>'Emission events'!EU79</f>
        <v>0</v>
      </c>
      <c r="AE79" s="7">
        <f>'Emission events'!GW79</f>
        <v>0</v>
      </c>
      <c r="AF79" s="7">
        <f>'Emission events'!IY79</f>
        <v>0</v>
      </c>
      <c r="AG79">
        <f t="shared" si="121"/>
        <v>0</v>
      </c>
      <c r="AH79" s="7">
        <f t="shared" si="122"/>
        <v>2.8300845986929427E+17</v>
      </c>
      <c r="AJ79" s="1">
        <v>0.76</v>
      </c>
      <c r="AK79">
        <f t="shared" si="134"/>
        <v>-16682.068178720179</v>
      </c>
      <c r="AL79">
        <f t="shared" si="134"/>
        <v>-16709.082421454543</v>
      </c>
      <c r="AM79">
        <f t="shared" si="134"/>
        <v>-16736.140335241067</v>
      </c>
      <c r="AN79">
        <f t="shared" si="134"/>
        <v>-16763.241990679086</v>
      </c>
      <c r="AO79">
        <f t="shared" si="134"/>
        <v>-16790.387458481822</v>
      </c>
      <c r="AP79">
        <f t="shared" si="134"/>
        <v>-16817.576809477116</v>
      </c>
      <c r="AQ79">
        <f t="shared" si="134"/>
        <v>-16844.810114606946</v>
      </c>
      <c r="AR79">
        <f t="shared" si="134"/>
        <v>-16872.087444928158</v>
      </c>
      <c r="AS79">
        <f t="shared" si="134"/>
        <v>-16899.408871612588</v>
      </c>
      <c r="AT79">
        <f t="shared" si="134"/>
        <v>-16926.774465946954</v>
      </c>
      <c r="AU79">
        <f t="shared" si="135"/>
        <v>-16954.18429933321</v>
      </c>
      <c r="AV79">
        <f t="shared" si="135"/>
        <v>-16981.638443288924</v>
      </c>
      <c r="AW79">
        <f t="shared" si="135"/>
        <v>-17009.136969447041</v>
      </c>
      <c r="AX79">
        <f t="shared" si="135"/>
        <v>-17036.679949556608</v>
      </c>
      <c r="AY79">
        <f t="shared" si="135"/>
        <v>-17064.267455482302</v>
      </c>
      <c r="AZ79">
        <f t="shared" si="135"/>
        <v>-17091.899559205151</v>
      </c>
      <c r="BA79">
        <f t="shared" si="135"/>
        <v>-17119.576332822682</v>
      </c>
      <c r="BB79">
        <f t="shared" si="135"/>
        <v>-17147.297848548787</v>
      </c>
      <c r="BC79">
        <f t="shared" si="135"/>
        <v>-17175.064178714099</v>
      </c>
      <c r="BD79">
        <f t="shared" si="135"/>
        <v>-17202.875395766365</v>
      </c>
      <c r="BE79">
        <f t="shared" si="136"/>
        <v>-17230.731572270211</v>
      </c>
      <c r="BF79">
        <f t="shared" si="136"/>
        <v>-17258.63278090781</v>
      </c>
      <c r="BG79">
        <f t="shared" si="136"/>
        <v>-17286.579094478726</v>
      </c>
      <c r="BH79">
        <f t="shared" si="136"/>
        <v>-17314.570585900005</v>
      </c>
      <c r="BI79">
        <f t="shared" si="136"/>
        <v>-17342.607328206963</v>
      </c>
      <c r="BJ79">
        <f t="shared" si="136"/>
        <v>-17370.689394552661</v>
      </c>
      <c r="BK79">
        <f t="shared" si="136"/>
        <v>-17398.816858208676</v>
      </c>
      <c r="BL79">
        <f t="shared" si="136"/>
        <v>-17426.989792564855</v>
      </c>
      <c r="BM79">
        <f t="shared" si="136"/>
        <v>-17455.208271129675</v>
      </c>
      <c r="BN79">
        <f t="shared" si="136"/>
        <v>-17483.472367530645</v>
      </c>
      <c r="BO79">
        <f t="shared" si="137"/>
        <v>-17511.782155514109</v>
      </c>
      <c r="BP79">
        <f t="shared" si="137"/>
        <v>-17540.137708945644</v>
      </c>
      <c r="BQ79">
        <f t="shared" si="137"/>
        <v>-17568.539101810456</v>
      </c>
      <c r="BR79">
        <f t="shared" si="137"/>
        <v>-17596.986408212953</v>
      </c>
      <c r="BS79">
        <f t="shared" si="137"/>
        <v>-17625.479702377765</v>
      </c>
      <c r="BT79">
        <f t="shared" si="137"/>
        <v>-17654.019058649264</v>
      </c>
      <c r="BU79">
        <f t="shared" si="137"/>
        <v>-17682.604551492008</v>
      </c>
      <c r="BV79">
        <f t="shared" si="137"/>
        <v>-17711.236255491131</v>
      </c>
      <c r="BW79">
        <f t="shared" si="137"/>
        <v>-17739.91424535208</v>
      </c>
      <c r="BX79">
        <f t="shared" si="137"/>
        <v>-17768.638595901328</v>
      </c>
      <c r="BY79">
        <f t="shared" si="138"/>
        <v>-17797.409382086127</v>
      </c>
      <c r="BZ79">
        <f t="shared" si="138"/>
        <v>-17826.226678974956</v>
      </c>
      <c r="CA79">
        <f t="shared" si="138"/>
        <v>-17855.090561757635</v>
      </c>
      <c r="CB79">
        <f t="shared" si="138"/>
        <v>-17884.001105745559</v>
      </c>
      <c r="CC79">
        <f t="shared" si="138"/>
        <v>-17912.958386371785</v>
      </c>
      <c r="CD79">
        <f t="shared" si="138"/>
        <v>-17941.96247919153</v>
      </c>
      <c r="CE79">
        <f t="shared" si="138"/>
        <v>-17971.01345988188</v>
      </c>
      <c r="CF79">
        <f t="shared" si="138"/>
        <v>-18000.111404242536</v>
      </c>
      <c r="CG79">
        <f t="shared" si="138"/>
        <v>-18029.256388195528</v>
      </c>
      <c r="CH79">
        <f t="shared" si="138"/>
        <v>-18058.448487785638</v>
      </c>
      <c r="CI79">
        <f t="shared" si="139"/>
        <v>-18087.687779180822</v>
      </c>
      <c r="CJ79">
        <f t="shared" si="139"/>
        <v>-18116.9743386718</v>
      </c>
      <c r="CK79">
        <f t="shared" si="139"/>
        <v>-18146.308242672818</v>
      </c>
      <c r="CL79">
        <f t="shared" si="139"/>
        <v>-18175.689567721765</v>
      </c>
      <c r="CM79">
        <f t="shared" si="139"/>
        <v>-18205.118390480031</v>
      </c>
      <c r="CN79">
        <f t="shared" si="139"/>
        <v>-18234.594787733175</v>
      </c>
      <c r="CO79">
        <f t="shared" si="139"/>
        <v>-18264.118836390695</v>
      </c>
      <c r="CP79">
        <f t="shared" si="139"/>
        <v>-18293.69061348644</v>
      </c>
      <c r="CQ79">
        <f t="shared" si="139"/>
        <v>-18323.310196178969</v>
      </c>
      <c r="CR79">
        <f t="shared" si="139"/>
        <v>-18352.977661751389</v>
      </c>
      <c r="CS79">
        <f t="shared" si="140"/>
        <v>-18382.693087611809</v>
      </c>
      <c r="CT79">
        <f t="shared" si="140"/>
        <v>-18412.456551293482</v>
      </c>
      <c r="CU79">
        <f t="shared" si="140"/>
        <v>-18442.268130454922</v>
      </c>
      <c r="CV79">
        <f t="shared" si="140"/>
        <v>-18472.127902880402</v>
      </c>
      <c r="CW79">
        <f t="shared" si="140"/>
        <v>-18502.035946479729</v>
      </c>
      <c r="CX79">
        <f t="shared" si="140"/>
        <v>-18531.99233928867</v>
      </c>
      <c r="CY79">
        <f t="shared" si="140"/>
        <v>-18561.997159469345</v>
      </c>
      <c r="CZ79">
        <f t="shared" si="140"/>
        <v>-18592.050485309956</v>
      </c>
      <c r="DA79">
        <f t="shared" si="140"/>
        <v>-18622.152395225607</v>
      </c>
      <c r="DB79">
        <f t="shared" si="140"/>
        <v>-18652.302967757769</v>
      </c>
      <c r="DC79">
        <f t="shared" si="141"/>
        <v>-18682.502281575085</v>
      </c>
      <c r="DD79">
        <f t="shared" si="141"/>
        <v>-18712.750415473503</v>
      </c>
      <c r="DE79">
        <f t="shared" si="141"/>
        <v>-18743.047448376095</v>
      </c>
      <c r="DF79">
        <f t="shared" si="141"/>
        <v>-18773.393459333784</v>
      </c>
      <c r="DG79">
        <f t="shared" si="141"/>
        <v>-18803.788527525077</v>
      </c>
      <c r="DH79">
        <f t="shared" si="141"/>
        <v>-18834.232732256503</v>
      </c>
      <c r="DI79">
        <f t="shared" si="141"/>
        <v>-18864.72615296298</v>
      </c>
      <c r="DJ79">
        <f t="shared" si="141"/>
        <v>-18895.268869207724</v>
      </c>
      <c r="DK79">
        <f t="shared" si="141"/>
        <v>-18925.860960682359</v>
      </c>
      <c r="DL79">
        <f t="shared" si="141"/>
        <v>-18956.502507207751</v>
      </c>
      <c r="DM79">
        <f t="shared" si="142"/>
        <v>-18987.193588733469</v>
      </c>
      <c r="DN79">
        <f t="shared" si="142"/>
        <v>-19017.93428533859</v>
      </c>
      <c r="DO79">
        <f t="shared" si="142"/>
        <v>-19048.724677231454</v>
      </c>
      <c r="DP79">
        <f t="shared" si="142"/>
        <v>-19079.564844750072</v>
      </c>
      <c r="DQ79">
        <f t="shared" si="142"/>
        <v>-19110.454868362514</v>
      </c>
      <c r="DR79">
        <f t="shared" si="142"/>
        <v>-19141.394828666758</v>
      </c>
      <c r="DS79">
        <f t="shared" si="142"/>
        <v>-19172.384806391121</v>
      </c>
      <c r="DT79">
        <f t="shared" si="142"/>
        <v>-19203.424882394451</v>
      </c>
      <c r="DU79">
        <f t="shared" si="142"/>
        <v>-19234.515137666218</v>
      </c>
      <c r="DV79">
        <f t="shared" si="142"/>
        <v>-19265.655653327049</v>
      </c>
      <c r="DW79">
        <f t="shared" si="143"/>
        <v>-19296.846510628497</v>
      </c>
      <c r="DX79">
        <f t="shared" si="143"/>
        <v>-19328.087790953465</v>
      </c>
      <c r="DY79">
        <f t="shared" si="143"/>
        <v>-19359.379575816631</v>
      </c>
      <c r="DZ79">
        <f t="shared" si="143"/>
        <v>-19390.721946864174</v>
      </c>
      <c r="EA79">
        <f t="shared" si="143"/>
        <v>-19422.114985874538</v>
      </c>
      <c r="EB79">
        <f t="shared" si="143"/>
        <v>-19453.558774758236</v>
      </c>
      <c r="EC79">
        <f t="shared" si="143"/>
        <v>-19485.053395557989</v>
      </c>
      <c r="ED79">
        <f t="shared" si="143"/>
        <v>-19516.598930449563</v>
      </c>
      <c r="EE79">
        <f t="shared" si="143"/>
        <v>-19548.195461741296</v>
      </c>
      <c r="EF79">
        <f t="shared" si="143"/>
        <v>-19579.843071874584</v>
      </c>
      <c r="EG79">
        <f t="shared" si="143"/>
        <v>-19611.541843424315</v>
      </c>
      <c r="EI79">
        <f t="shared" si="124"/>
        <v>0.76</v>
      </c>
      <c r="EJ79">
        <f t="shared" si="131"/>
        <v>16682.068178720179</v>
      </c>
      <c r="EK79">
        <f t="shared" si="131"/>
        <v>16709.414260924856</v>
      </c>
      <c r="EL79">
        <f t="shared" si="131"/>
        <v>16736.804014181693</v>
      </c>
      <c r="EM79">
        <f t="shared" si="131"/>
        <v>16764.237509090024</v>
      </c>
      <c r="EN79">
        <f t="shared" si="131"/>
        <v>16791.71481636307</v>
      </c>
      <c r="EO79">
        <f t="shared" si="131"/>
        <v>16819.236006828676</v>
      </c>
      <c r="EP79">
        <f t="shared" si="131"/>
        <v>16846.801151428819</v>
      </c>
      <c r="EQ79">
        <f t="shared" si="131"/>
        <v>16874.410321220344</v>
      </c>
      <c r="ER79">
        <f t="shared" si="131"/>
        <v>16902.063587375087</v>
      </c>
      <c r="ES79">
        <f t="shared" si="131"/>
        <v>16929.761021179766</v>
      </c>
      <c r="ET79">
        <f t="shared" si="131"/>
        <v>16957.502694036335</v>
      </c>
      <c r="EU79">
        <f t="shared" si="131"/>
        <v>16985.288677462358</v>
      </c>
      <c r="EV79">
        <f t="shared" si="131"/>
        <v>17013.119043090788</v>
      </c>
      <c r="EW79">
        <f t="shared" si="131"/>
        <v>17040.993862670668</v>
      </c>
      <c r="EX79">
        <f t="shared" si="131"/>
        <v>17068.913208066675</v>
      </c>
      <c r="EY79">
        <f t="shared" si="131"/>
        <v>17096.877151259836</v>
      </c>
      <c r="EZ79">
        <f t="shared" si="133"/>
        <v>17124.88576434768</v>
      </c>
      <c r="FA79">
        <f t="shared" si="133"/>
        <v>17152.939119544099</v>
      </c>
      <c r="FB79">
        <f t="shared" si="133"/>
        <v>17181.03728917972</v>
      </c>
      <c r="FC79">
        <f t="shared" si="133"/>
        <v>17209.180345702298</v>
      </c>
      <c r="FD79">
        <f t="shared" si="133"/>
        <v>17237.368361676457</v>
      </c>
      <c r="FE79">
        <f t="shared" si="133"/>
        <v>17265.601409784369</v>
      </c>
      <c r="FF79">
        <f t="shared" si="133"/>
        <v>17293.879562825598</v>
      </c>
      <c r="FG79">
        <f t="shared" si="133"/>
        <v>17322.202893717189</v>
      </c>
      <c r="FH79">
        <f t="shared" si="133"/>
        <v>17350.57147549446</v>
      </c>
      <c r="FI79">
        <f t="shared" si="133"/>
        <v>17378.985381310467</v>
      </c>
      <c r="FJ79">
        <f t="shared" si="133"/>
        <v>17407.444684436796</v>
      </c>
      <c r="FK79">
        <f t="shared" si="133"/>
        <v>17435.949458263287</v>
      </c>
      <c r="FL79">
        <f t="shared" si="133"/>
        <v>17464.49977629842</v>
      </c>
      <c r="FM79">
        <f t="shared" si="133"/>
        <v>17493.095712169703</v>
      </c>
      <c r="FN79">
        <f t="shared" si="89"/>
        <v>17521.73733962348</v>
      </c>
      <c r="FO79">
        <f t="shared" si="89"/>
        <v>17550.424732525327</v>
      </c>
      <c r="FP79">
        <f t="shared" si="118"/>
        <v>17579.157964860449</v>
      </c>
      <c r="FQ79">
        <f t="shared" si="118"/>
        <v>17607.937110733259</v>
      </c>
      <c r="FR79">
        <f t="shared" si="118"/>
        <v>17636.762244368383</v>
      </c>
      <c r="FS79">
        <f t="shared" si="118"/>
        <v>17665.633440110196</v>
      </c>
      <c r="FT79">
        <f t="shared" si="118"/>
        <v>17694.550772423252</v>
      </c>
      <c r="FU79">
        <f t="shared" si="118"/>
        <v>17723.514315892688</v>
      </c>
      <c r="FV79">
        <f t="shared" si="118"/>
        <v>17752.52414522395</v>
      </c>
      <c r="FW79">
        <f t="shared" si="118"/>
        <v>17781.580335243507</v>
      </c>
      <c r="FX79">
        <f t="shared" si="118"/>
        <v>17810.682960898619</v>
      </c>
      <c r="FY79">
        <f t="shared" si="118"/>
        <v>17839.83209725776</v>
      </c>
      <c r="FZ79">
        <f t="shared" si="118"/>
        <v>17869.027819510753</v>
      </c>
      <c r="GA79">
        <f t="shared" si="118"/>
        <v>17898.27020296899</v>
      </c>
      <c r="GB79">
        <f t="shared" si="118"/>
        <v>17927.559323065529</v>
      </c>
      <c r="GC79">
        <f t="shared" si="118"/>
        <v>17956.895255355586</v>
      </c>
      <c r="GD79">
        <f t="shared" si="118"/>
        <v>17986.278075516246</v>
      </c>
      <c r="GE79">
        <f t="shared" si="118"/>
        <v>18015.707859347214</v>
      </c>
      <c r="GF79">
        <f t="shared" si="115"/>
        <v>18045.184682770519</v>
      </c>
      <c r="GG79">
        <f t="shared" si="115"/>
        <v>18074.708621830941</v>
      </c>
      <c r="GH79">
        <f t="shared" si="115"/>
        <v>18104.279752696439</v>
      </c>
      <c r="GI79">
        <f t="shared" si="115"/>
        <v>18133.89815165773</v>
      </c>
      <c r="GJ79">
        <f t="shared" si="115"/>
        <v>18163.56389512906</v>
      </c>
      <c r="GK79">
        <f t="shared" si="115"/>
        <v>18193.277059648317</v>
      </c>
      <c r="GL79">
        <f t="shared" si="115"/>
        <v>18223.037721876895</v>
      </c>
      <c r="GM79">
        <f t="shared" si="115"/>
        <v>18252.845958600352</v>
      </c>
      <c r="GN79">
        <f t="shared" si="115"/>
        <v>18282.701846728185</v>
      </c>
      <c r="GO79">
        <f t="shared" si="115"/>
        <v>18312.605463294243</v>
      </c>
      <c r="GP79">
        <f t="shared" si="115"/>
        <v>18342.556885457085</v>
      </c>
      <c r="GQ79">
        <f t="shared" si="115"/>
        <v>18372.556190499818</v>
      </c>
      <c r="GR79">
        <f t="shared" si="115"/>
        <v>18402.603455830547</v>
      </c>
      <c r="GS79">
        <f t="shared" si="125"/>
        <v>18432.698758982533</v>
      </c>
      <c r="GT79">
        <f t="shared" si="125"/>
        <v>18462.842177614286</v>
      </c>
      <c r="GU79">
        <f t="shared" si="125"/>
        <v>18493.033789510078</v>
      </c>
      <c r="GV79">
        <f t="shared" si="125"/>
        <v>18523.273672579719</v>
      </c>
      <c r="GW79">
        <f t="shared" si="125"/>
        <v>18553.561904858972</v>
      </c>
      <c r="GX79">
        <f t="shared" si="114"/>
        <v>18583.89856450996</v>
      </c>
      <c r="GY79">
        <f t="shared" si="114"/>
        <v>18614.28372982088</v>
      </c>
      <c r="GZ79">
        <f t="shared" si="114"/>
        <v>18644.717479206844</v>
      </c>
      <c r="HA79">
        <f t="shared" si="114"/>
        <v>18675.199891209319</v>
      </c>
      <c r="HB79">
        <f t="shared" si="114"/>
        <v>18705.731044496948</v>
      </c>
      <c r="HC79">
        <f t="shared" si="114"/>
        <v>18736.311017865679</v>
      </c>
      <c r="HD79">
        <f t="shared" si="114"/>
        <v>18766.939890238584</v>
      </c>
      <c r="HE79">
        <f t="shared" si="114"/>
        <v>18797.617740666585</v>
      </c>
      <c r="HF79">
        <f t="shared" si="114"/>
        <v>18828.344648328188</v>
      </c>
      <c r="HG79">
        <f t="shared" si="114"/>
        <v>18859.120692529927</v>
      </c>
      <c r="HH79">
        <f t="shared" si="114"/>
        <v>18889.945952706716</v>
      </c>
      <c r="HI79">
        <f t="shared" si="114"/>
        <v>18920.820508421773</v>
      </c>
      <c r="HJ79">
        <f t="shared" si="114"/>
        <v>18951.744439366721</v>
      </c>
      <c r="HK79">
        <f t="shared" si="114"/>
        <v>18982.717825362426</v>
      </c>
      <c r="HL79">
        <f t="shared" si="117"/>
        <v>19013.740746358457</v>
      </c>
      <c r="HM79">
        <f t="shared" si="117"/>
        <v>19044.813282433886</v>
      </c>
      <c r="HN79">
        <f t="shared" si="117"/>
        <v>19075.935513797063</v>
      </c>
      <c r="HO79">
        <f t="shared" si="117"/>
        <v>19107.107520785994</v>
      </c>
      <c r="HP79">
        <f t="shared" si="117"/>
        <v>19138.32938386875</v>
      </c>
      <c r="HQ79">
        <f t="shared" si="117"/>
        <v>19169.601183643306</v>
      </c>
      <c r="HR79">
        <f t="shared" si="117"/>
        <v>19200.923000837982</v>
      </c>
      <c r="HS79">
        <f t="shared" si="117"/>
        <v>19232.294916311625</v>
      </c>
      <c r="HT79">
        <f t="shared" si="117"/>
        <v>19263.717011053701</v>
      </c>
      <c r="HU79">
        <f t="shared" si="117"/>
        <v>19295.189366184844</v>
      </c>
      <c r="HV79">
        <f t="shared" si="117"/>
        <v>19326.712062956605</v>
      </c>
      <c r="HW79">
        <f t="shared" si="123"/>
        <v>19358.285182751886</v>
      </c>
      <c r="HX79">
        <f t="shared" si="123"/>
        <v>19389.908807085365</v>
      </c>
      <c r="HY79">
        <f t="shared" si="123"/>
        <v>19421.583017603221</v>
      </c>
      <c r="HZ79">
        <f t="shared" si="123"/>
        <v>19453.307896083898</v>
      </c>
      <c r="IA79">
        <f t="shared" si="123"/>
        <v>19485.083524437905</v>
      </c>
      <c r="IB79">
        <f t="shared" si="71"/>
        <v>19516.909984707971</v>
      </c>
      <c r="IC79">
        <f t="shared" si="71"/>
        <v>19548.787359069858</v>
      </c>
      <c r="ID79">
        <f t="shared" si="71"/>
        <v>19580.715729831903</v>
      </c>
      <c r="IE79">
        <f t="shared" si="71"/>
        <v>19612.695179435505</v>
      </c>
      <c r="IF79">
        <f t="shared" si="71"/>
        <v>19644.725790455548</v>
      </c>
      <c r="IG79">
        <f t="shared" si="126"/>
        <v>16682.068178720179</v>
      </c>
      <c r="IH79">
        <f t="shared" si="127"/>
        <v>1</v>
      </c>
      <c r="II79">
        <v>77</v>
      </c>
      <c r="IJ79">
        <f t="shared" si="128"/>
        <v>0.76</v>
      </c>
      <c r="IK79" cm="1">
        <f t="array" ref="IK79">INDEX($AK$3:$EG$102,II79,IH79)</f>
        <v>-16682.068178720179</v>
      </c>
      <c r="IL79">
        <f t="shared" si="129"/>
        <v>-12678.371815827337</v>
      </c>
    </row>
    <row r="80" spans="9:246" x14ac:dyDescent="0.25">
      <c r="I80">
        <v>670</v>
      </c>
      <c r="J80">
        <f>'Emission events'!AG80</f>
        <v>0</v>
      </c>
      <c r="K80">
        <f>'Emission events'!CI80</f>
        <v>0</v>
      </c>
      <c r="L80">
        <f>'Emission events'!EK80</f>
        <v>0</v>
      </c>
      <c r="M80">
        <f>'Emission events'!GM80</f>
        <v>0</v>
      </c>
      <c r="N80">
        <f>'Emission events'!IO80</f>
        <v>0</v>
      </c>
      <c r="O80">
        <f t="shared" si="119"/>
        <v>0</v>
      </c>
      <c r="R80">
        <v>670</v>
      </c>
      <c r="S80">
        <f>'Emission events'!AL80</f>
        <v>1.6459702047655786E+17</v>
      </c>
      <c r="T80">
        <f>'Emission events'!CN80</f>
        <v>4.2350365533481576E+16</v>
      </c>
      <c r="U80">
        <f>'Emission events'!EP80</f>
        <v>1.096763158405636E+16</v>
      </c>
      <c r="V80">
        <f>'Emission events'!GR80</f>
        <v>2862233360075307.5</v>
      </c>
      <c r="W80">
        <f>'Emission events'!IT80</f>
        <v>753683319594563.75</v>
      </c>
      <c r="X80">
        <f t="shared" si="120"/>
        <v>2.2153093427376563E+17</v>
      </c>
      <c r="AA80">
        <v>670</v>
      </c>
      <c r="AB80" s="7">
        <f>'Emission events'!AQ80</f>
        <v>0</v>
      </c>
      <c r="AC80" s="7">
        <f>'Emission events'!CS80</f>
        <v>0</v>
      </c>
      <c r="AD80" s="7">
        <f>'Emission events'!EU80</f>
        <v>0</v>
      </c>
      <c r="AE80" s="7">
        <f>'Emission events'!GW80</f>
        <v>0</v>
      </c>
      <c r="AF80" s="7">
        <f>'Emission events'!IY80</f>
        <v>0</v>
      </c>
      <c r="AG80">
        <f t="shared" si="121"/>
        <v>0</v>
      </c>
      <c r="AH80" s="7">
        <f t="shared" si="122"/>
        <v>2.2153093427376563E+17</v>
      </c>
      <c r="AJ80" s="1">
        <v>0.77</v>
      </c>
      <c r="AK80">
        <f t="shared" si="134"/>
        <v>-23088.16670996822</v>
      </c>
      <c r="AL80">
        <f t="shared" si="134"/>
        <v>-23125.537030102405</v>
      </c>
      <c r="AM80">
        <f t="shared" si="134"/>
        <v>-23162.967763062945</v>
      </c>
      <c r="AN80">
        <f t="shared" si="134"/>
        <v>-23200.4590065142</v>
      </c>
      <c r="AO80">
        <f t="shared" si="134"/>
        <v>-23238.010858278074</v>
      </c>
      <c r="AP80">
        <f t="shared" si="134"/>
        <v>-23275.623416334955</v>
      </c>
      <c r="AQ80">
        <f t="shared" si="134"/>
        <v>-23313.296778823358</v>
      </c>
      <c r="AR80">
        <f t="shared" si="134"/>
        <v>-23351.031044040476</v>
      </c>
      <c r="AS80">
        <f t="shared" si="134"/>
        <v>-23388.826310442641</v>
      </c>
      <c r="AT80">
        <f t="shared" si="134"/>
        <v>-23426.682676645189</v>
      </c>
      <c r="AU80">
        <f t="shared" si="135"/>
        <v>-23464.600241422631</v>
      </c>
      <c r="AV80">
        <f t="shared" si="135"/>
        <v>-23502.579103709661</v>
      </c>
      <c r="AW80">
        <f t="shared" si="135"/>
        <v>-23540.61936260049</v>
      </c>
      <c r="AX80">
        <f t="shared" si="135"/>
        <v>-23578.721117349862</v>
      </c>
      <c r="AY80">
        <f t="shared" si="135"/>
        <v>-23616.884467372729</v>
      </c>
      <c r="AZ80">
        <f t="shared" si="135"/>
        <v>-23655.109512244748</v>
      </c>
      <c r="BA80">
        <f t="shared" si="135"/>
        <v>-23693.396351702817</v>
      </c>
      <c r="BB80">
        <f t="shared" si="135"/>
        <v>-23731.745085644809</v>
      </c>
      <c r="BC80">
        <f t="shared" si="135"/>
        <v>-23770.155814130187</v>
      </c>
      <c r="BD80">
        <f t="shared" si="135"/>
        <v>-23808.628637380156</v>
      </c>
      <c r="BE80">
        <f t="shared" si="136"/>
        <v>-23847.163655777873</v>
      </c>
      <c r="BF80">
        <f t="shared" si="136"/>
        <v>-23885.760969869014</v>
      </c>
      <c r="BG80">
        <f t="shared" si="136"/>
        <v>-23924.42068036156</v>
      </c>
      <c r="BH80">
        <f t="shared" si="136"/>
        <v>-23963.142888126273</v>
      </c>
      <c r="BI80">
        <f t="shared" si="136"/>
        <v>-24001.927694197275</v>
      </c>
      <c r="BJ80">
        <f t="shared" si="136"/>
        <v>-24040.775199771644</v>
      </c>
      <c r="BK80">
        <f t="shared" si="136"/>
        <v>-24079.685506210426</v>
      </c>
      <c r="BL80">
        <f t="shared" si="136"/>
        <v>-24118.658715038331</v>
      </c>
      <c r="BM80">
        <f t="shared" si="136"/>
        <v>-24157.694927943965</v>
      </c>
      <c r="BN80">
        <f t="shared" si="136"/>
        <v>-24196.79424678081</v>
      </c>
      <c r="BO80">
        <f t="shared" si="137"/>
        <v>-24235.956773566693</v>
      </c>
      <c r="BP80">
        <f t="shared" si="137"/>
        <v>-24275.182610484346</v>
      </c>
      <c r="BQ80">
        <f t="shared" si="137"/>
        <v>-24314.471859881949</v>
      </c>
      <c r="BR80">
        <f t="shared" si="137"/>
        <v>-24353.824624272806</v>
      </c>
      <c r="BS80">
        <f t="shared" si="137"/>
        <v>-24393.241006336269</v>
      </c>
      <c r="BT80">
        <f t="shared" si="137"/>
        <v>-24432.72110891746</v>
      </c>
      <c r="BU80">
        <f t="shared" si="137"/>
        <v>-24472.265035027718</v>
      </c>
      <c r="BV80">
        <f t="shared" si="137"/>
        <v>-24511.872887845293</v>
      </c>
      <c r="BW80">
        <f t="shared" si="137"/>
        <v>-24551.544770714609</v>
      </c>
      <c r="BX80">
        <f t="shared" si="137"/>
        <v>-24591.280787147771</v>
      </c>
      <c r="BY80">
        <f t="shared" si="138"/>
        <v>-24631.081040823879</v>
      </c>
      <c r="BZ80">
        <f t="shared" si="138"/>
        <v>-24670.945635589633</v>
      </c>
      <c r="CA80">
        <f t="shared" si="138"/>
        <v>-24710.874675459883</v>
      </c>
      <c r="CB80">
        <f t="shared" si="138"/>
        <v>-24750.868264617366</v>
      </c>
      <c r="CC80">
        <f t="shared" si="138"/>
        <v>-24790.926507413238</v>
      </c>
      <c r="CD80">
        <f t="shared" si="138"/>
        <v>-24831.049508367621</v>
      </c>
      <c r="CE80">
        <f t="shared" si="138"/>
        <v>-24871.237372169333</v>
      </c>
      <c r="CF80">
        <f t="shared" si="138"/>
        <v>-24911.490203676534</v>
      </c>
      <c r="CG80">
        <f t="shared" si="138"/>
        <v>-24951.808107916888</v>
      </c>
      <c r="CH80">
        <f t="shared" si="138"/>
        <v>-24992.191190087764</v>
      </c>
      <c r="CI80">
        <f t="shared" si="139"/>
        <v>-25032.63955555686</v>
      </c>
      <c r="CJ80">
        <f t="shared" si="139"/>
        <v>-25073.153309861944</v>
      </c>
      <c r="CK80">
        <f t="shared" si="139"/>
        <v>-25113.732558711399</v>
      </c>
      <c r="CL80">
        <f t="shared" si="139"/>
        <v>-25154.377407984772</v>
      </c>
      <c r="CM80">
        <f t="shared" si="139"/>
        <v>-25195.087963732411</v>
      </c>
      <c r="CN80">
        <f t="shared" si="139"/>
        <v>-25235.864332176556</v>
      </c>
      <c r="CO80">
        <f t="shared" si="139"/>
        <v>-25276.706619710625</v>
      </c>
      <c r="CP80">
        <f t="shared" si="139"/>
        <v>-25317.614932900313</v>
      </c>
      <c r="CQ80">
        <f t="shared" si="139"/>
        <v>-25358.589378483761</v>
      </c>
      <c r="CR80">
        <f t="shared" si="139"/>
        <v>-25399.6300633713</v>
      </c>
      <c r="CS80">
        <f t="shared" si="140"/>
        <v>-25440.737094646476</v>
      </c>
      <c r="CT80">
        <f t="shared" si="140"/>
        <v>-25481.910579565658</v>
      </c>
      <c r="CU80">
        <f t="shared" si="140"/>
        <v>-25523.150625558606</v>
      </c>
      <c r="CV80">
        <f t="shared" si="140"/>
        <v>-25564.457340229037</v>
      </c>
      <c r="CW80">
        <f t="shared" si="140"/>
        <v>-25605.830831354422</v>
      </c>
      <c r="CX80">
        <f t="shared" si="140"/>
        <v>-25647.27120688622</v>
      </c>
      <c r="CY80">
        <f t="shared" si="140"/>
        <v>-25688.778574950924</v>
      </c>
      <c r="CZ80">
        <f t="shared" si="140"/>
        <v>-25730.353043849384</v>
      </c>
      <c r="DA80">
        <f t="shared" si="140"/>
        <v>-25771.994722057905</v>
      </c>
      <c r="DB80">
        <f t="shared" si="140"/>
        <v>-25813.703718227858</v>
      </c>
      <c r="DC80">
        <f t="shared" si="141"/>
        <v>-25855.480141186286</v>
      </c>
      <c r="DD80">
        <f t="shared" si="141"/>
        <v>-25897.324099936421</v>
      </c>
      <c r="DE80">
        <f t="shared" si="141"/>
        <v>-25939.235703657341</v>
      </c>
      <c r="DF80">
        <f t="shared" si="141"/>
        <v>-25981.215061705116</v>
      </c>
      <c r="DG80">
        <f t="shared" si="141"/>
        <v>-26023.262283612006</v>
      </c>
      <c r="DH80">
        <f t="shared" si="141"/>
        <v>-26065.377479087649</v>
      </c>
      <c r="DI80">
        <f t="shared" si="141"/>
        <v>-26107.560758019208</v>
      </c>
      <c r="DJ80">
        <f t="shared" si="141"/>
        <v>-26149.812230471238</v>
      </c>
      <c r="DK80">
        <f t="shared" si="141"/>
        <v>-26192.132006686199</v>
      </c>
      <c r="DL80">
        <f t="shared" si="141"/>
        <v>-26234.520197085058</v>
      </c>
      <c r="DM80">
        <f t="shared" si="142"/>
        <v>-26276.976912266924</v>
      </c>
      <c r="DN80">
        <f t="shared" si="142"/>
        <v>-26319.502263010072</v>
      </c>
      <c r="DO80">
        <f t="shared" si="142"/>
        <v>-26362.096360271677</v>
      </c>
      <c r="DP80">
        <f t="shared" si="142"/>
        <v>-26404.759315187999</v>
      </c>
      <c r="DQ80">
        <f t="shared" si="142"/>
        <v>-26447.491239075538</v>
      </c>
      <c r="DR80">
        <f t="shared" si="142"/>
        <v>-26490.292243430362</v>
      </c>
      <c r="DS80">
        <f t="shared" si="142"/>
        <v>-26533.162439928794</v>
      </c>
      <c r="DT80">
        <f t="shared" si="142"/>
        <v>-26576.101940427976</v>
      </c>
      <c r="DU80">
        <f t="shared" si="142"/>
        <v>-26619.110856965497</v>
      </c>
      <c r="DV80">
        <f t="shared" si="142"/>
        <v>-26662.189301760449</v>
      </c>
      <c r="DW80">
        <f t="shared" si="143"/>
        <v>-26705.337387213054</v>
      </c>
      <c r="DX80">
        <f t="shared" si="143"/>
        <v>-26748.555225905337</v>
      </c>
      <c r="DY80">
        <f t="shared" si="143"/>
        <v>-26791.842930601331</v>
      </c>
      <c r="DZ80">
        <f t="shared" si="143"/>
        <v>-26835.20061424726</v>
      </c>
      <c r="EA80">
        <f t="shared" si="143"/>
        <v>-26878.628389972226</v>
      </c>
      <c r="EB80">
        <f t="shared" si="143"/>
        <v>-26922.126371087928</v>
      </c>
      <c r="EC80">
        <f t="shared" si="143"/>
        <v>-26965.694671089259</v>
      </c>
      <c r="ED80">
        <f t="shared" si="143"/>
        <v>-27009.333403654866</v>
      </c>
      <c r="EE80">
        <f t="shared" si="143"/>
        <v>-27053.042682646887</v>
      </c>
      <c r="EF80">
        <f t="shared" si="143"/>
        <v>-27096.822622111526</v>
      </c>
      <c r="EG80">
        <f t="shared" si="143"/>
        <v>-27140.673336279742</v>
      </c>
      <c r="EI80">
        <f t="shared" si="124"/>
        <v>0.77</v>
      </c>
      <c r="EJ80">
        <f t="shared" si="131"/>
        <v>23088.16670996822</v>
      </c>
      <c r="EK80">
        <f t="shared" si="131"/>
        <v>23125.868869572718</v>
      </c>
      <c r="EL80">
        <f t="shared" si="131"/>
        <v>23163.631442003571</v>
      </c>
      <c r="EM80">
        <f t="shared" si="131"/>
        <v>23201.454524925139</v>
      </c>
      <c r="EN80">
        <f t="shared" si="131"/>
        <v>23239.338216159322</v>
      </c>
      <c r="EO80">
        <f t="shared" si="131"/>
        <v>23277.282613686515</v>
      </c>
      <c r="EP80">
        <f t="shared" si="131"/>
        <v>23315.287815645232</v>
      </c>
      <c r="EQ80">
        <f t="shared" si="131"/>
        <v>23353.353920332662</v>
      </c>
      <c r="ER80">
        <f t="shared" si="131"/>
        <v>23391.48102620514</v>
      </c>
      <c r="ES80">
        <f t="shared" si="131"/>
        <v>23429.669231878001</v>
      </c>
      <c r="ET80">
        <f t="shared" si="131"/>
        <v>23467.918636125756</v>
      </c>
      <c r="EU80">
        <f t="shared" si="131"/>
        <v>23506.229337883095</v>
      </c>
      <c r="EV80">
        <f t="shared" si="131"/>
        <v>23544.601436244237</v>
      </c>
      <c r="EW80">
        <f t="shared" si="131"/>
        <v>23583.035030463921</v>
      </c>
      <c r="EX80">
        <f t="shared" si="131"/>
        <v>23621.530219957102</v>
      </c>
      <c r="EY80">
        <f t="shared" si="131"/>
        <v>23660.087104299433</v>
      </c>
      <c r="EZ80">
        <f t="shared" si="133"/>
        <v>23698.705783227815</v>
      </c>
      <c r="FA80">
        <f t="shared" si="133"/>
        <v>23737.38635664012</v>
      </c>
      <c r="FB80">
        <f t="shared" si="133"/>
        <v>23776.128924595807</v>
      </c>
      <c r="FC80">
        <f t="shared" si="133"/>
        <v>23814.933587316089</v>
      </c>
      <c r="FD80">
        <f t="shared" si="133"/>
        <v>23853.800445184119</v>
      </c>
      <c r="FE80">
        <f t="shared" si="133"/>
        <v>23892.729598745573</v>
      </c>
      <c r="FF80">
        <f t="shared" si="133"/>
        <v>23931.721148708431</v>
      </c>
      <c r="FG80">
        <f t="shared" si="133"/>
        <v>23970.775195943457</v>
      </c>
      <c r="FH80">
        <f t="shared" si="133"/>
        <v>24009.891841484772</v>
      </c>
      <c r="FI80">
        <f t="shared" si="133"/>
        <v>24049.071186529451</v>
      </c>
      <c r="FJ80">
        <f t="shared" si="133"/>
        <v>24088.313332438545</v>
      </c>
      <c r="FK80">
        <f t="shared" si="133"/>
        <v>24127.618380736763</v>
      </c>
      <c r="FL80">
        <f t="shared" si="133"/>
        <v>24166.98643311271</v>
      </c>
      <c r="FM80">
        <f t="shared" si="133"/>
        <v>24206.417591419868</v>
      </c>
      <c r="FN80">
        <f t="shared" si="89"/>
        <v>24245.911957676064</v>
      </c>
      <c r="FO80">
        <f t="shared" si="89"/>
        <v>24285.469634064029</v>
      </c>
      <c r="FP80">
        <f t="shared" si="118"/>
        <v>24325.090722931942</v>
      </c>
      <c r="FQ80">
        <f t="shared" si="118"/>
        <v>24364.775326793111</v>
      </c>
      <c r="FR80">
        <f t="shared" si="118"/>
        <v>24404.523548326888</v>
      </c>
      <c r="FS80">
        <f t="shared" si="118"/>
        <v>24444.335490378391</v>
      </c>
      <c r="FT80">
        <f t="shared" si="118"/>
        <v>24484.211255958962</v>
      </c>
      <c r="FU80">
        <f t="shared" si="118"/>
        <v>24524.15094824685</v>
      </c>
      <c r="FV80">
        <f t="shared" si="118"/>
        <v>24564.154670586478</v>
      </c>
      <c r="FW80">
        <f t="shared" si="118"/>
        <v>24604.22252648995</v>
      </c>
      <c r="FX80">
        <f t="shared" si="118"/>
        <v>24644.354619636371</v>
      </c>
      <c r="FY80">
        <f t="shared" si="118"/>
        <v>24684.551053872437</v>
      </c>
      <c r="FZ80">
        <f t="shared" si="118"/>
        <v>24724.811933213001</v>
      </c>
      <c r="GA80">
        <f t="shared" si="118"/>
        <v>24765.137361840796</v>
      </c>
      <c r="GB80">
        <f t="shared" si="118"/>
        <v>24805.527444106981</v>
      </c>
      <c r="GC80">
        <f t="shared" si="118"/>
        <v>24845.982284531678</v>
      </c>
      <c r="GD80">
        <f t="shared" si="118"/>
        <v>24886.501987803698</v>
      </c>
      <c r="GE80">
        <f t="shared" si="118"/>
        <v>24927.086658781212</v>
      </c>
      <c r="GF80">
        <f t="shared" si="115"/>
        <v>24967.736402491879</v>
      </c>
      <c r="GG80">
        <f t="shared" si="115"/>
        <v>25008.451324133068</v>
      </c>
      <c r="GH80">
        <f t="shared" si="115"/>
        <v>25049.231529072476</v>
      </c>
      <c r="GI80">
        <f t="shared" si="115"/>
        <v>25090.077122847873</v>
      </c>
      <c r="GJ80">
        <f t="shared" si="115"/>
        <v>25130.988211167642</v>
      </c>
      <c r="GK80">
        <f t="shared" si="115"/>
        <v>25171.964899911323</v>
      </c>
      <c r="GL80">
        <f t="shared" si="115"/>
        <v>25213.007295129275</v>
      </c>
      <c r="GM80">
        <f t="shared" si="115"/>
        <v>25254.115503043733</v>
      </c>
      <c r="GN80">
        <f t="shared" si="115"/>
        <v>25295.289630048115</v>
      </c>
      <c r="GO80">
        <f t="shared" si="115"/>
        <v>25336.529782708116</v>
      </c>
      <c r="GP80">
        <f t="shared" si="115"/>
        <v>25377.836067761877</v>
      </c>
      <c r="GQ80">
        <f t="shared" si="115"/>
        <v>25419.208592119729</v>
      </c>
      <c r="GR80">
        <f t="shared" si="115"/>
        <v>25460.647462865214</v>
      </c>
      <c r="GS80">
        <f t="shared" si="125"/>
        <v>25502.152787254709</v>
      </c>
      <c r="GT80">
        <f t="shared" si="125"/>
        <v>25543.72467271797</v>
      </c>
      <c r="GU80">
        <f t="shared" si="125"/>
        <v>25585.363226858713</v>
      </c>
      <c r="GV80">
        <f t="shared" si="125"/>
        <v>25627.068557454411</v>
      </c>
      <c r="GW80">
        <f t="shared" si="125"/>
        <v>25668.840772456522</v>
      </c>
      <c r="GX80">
        <f t="shared" si="125"/>
        <v>25710.679979991539</v>
      </c>
      <c r="GY80">
        <f t="shared" si="125"/>
        <v>25752.586288360308</v>
      </c>
      <c r="GZ80">
        <f t="shared" si="125"/>
        <v>25794.559806039142</v>
      </c>
      <c r="HA80">
        <f t="shared" si="125"/>
        <v>25836.600641679408</v>
      </c>
      <c r="HB80">
        <f t="shared" si="114"/>
        <v>25878.708904108149</v>
      </c>
      <c r="HC80">
        <f t="shared" si="114"/>
        <v>25920.884702328596</v>
      </c>
      <c r="HD80">
        <f t="shared" si="114"/>
        <v>25963.12814551983</v>
      </c>
      <c r="HE80">
        <f t="shared" si="114"/>
        <v>26005.439343037917</v>
      </c>
      <c r="HF80">
        <f t="shared" si="114"/>
        <v>26047.818404415117</v>
      </c>
      <c r="HG80">
        <f t="shared" si="114"/>
        <v>26090.265439361072</v>
      </c>
      <c r="HH80">
        <f t="shared" si="114"/>
        <v>26132.780557762944</v>
      </c>
      <c r="HI80">
        <f t="shared" si="114"/>
        <v>26175.363869685287</v>
      </c>
      <c r="HJ80">
        <f t="shared" si="114"/>
        <v>26218.015485370561</v>
      </c>
      <c r="HK80">
        <f t="shared" si="114"/>
        <v>26260.735515239732</v>
      </c>
      <c r="HL80">
        <f t="shared" si="117"/>
        <v>26303.524069891911</v>
      </c>
      <c r="HM80">
        <f t="shared" si="117"/>
        <v>26346.381260105369</v>
      </c>
      <c r="HN80">
        <f t="shared" si="117"/>
        <v>26389.307196837286</v>
      </c>
      <c r="HO80">
        <f t="shared" si="117"/>
        <v>26432.301991223922</v>
      </c>
      <c r="HP80">
        <f t="shared" si="117"/>
        <v>26475.365754581773</v>
      </c>
      <c r="HQ80">
        <f t="shared" si="117"/>
        <v>26518.49859840691</v>
      </c>
      <c r="HR80">
        <f t="shared" si="117"/>
        <v>26561.700634375655</v>
      </c>
      <c r="HS80">
        <f t="shared" si="117"/>
        <v>26604.97197434515</v>
      </c>
      <c r="HT80">
        <f t="shared" si="117"/>
        <v>26648.31273035298</v>
      </c>
      <c r="HU80">
        <f t="shared" si="117"/>
        <v>26691.723014618245</v>
      </c>
      <c r="HV80">
        <f t="shared" si="117"/>
        <v>26735.202939541163</v>
      </c>
      <c r="HW80">
        <f t="shared" si="123"/>
        <v>26778.752617703758</v>
      </c>
      <c r="HX80">
        <f t="shared" si="123"/>
        <v>26822.372161870066</v>
      </c>
      <c r="HY80">
        <f t="shared" si="123"/>
        <v>26866.061684986307</v>
      </c>
      <c r="HZ80">
        <f t="shared" si="123"/>
        <v>26909.821300181586</v>
      </c>
      <c r="IA80">
        <f t="shared" si="123"/>
        <v>26953.651120767598</v>
      </c>
      <c r="IB80">
        <f t="shared" si="71"/>
        <v>26997.551260239241</v>
      </c>
      <c r="IC80">
        <f t="shared" si="71"/>
        <v>27041.521832275161</v>
      </c>
      <c r="ID80">
        <f t="shared" si="71"/>
        <v>27085.562950737494</v>
      </c>
      <c r="IE80">
        <f t="shared" si="71"/>
        <v>27129.674729672446</v>
      </c>
      <c r="IF80">
        <f t="shared" si="71"/>
        <v>27173.857283310976</v>
      </c>
      <c r="IG80">
        <f t="shared" si="126"/>
        <v>23088.16670996822</v>
      </c>
      <c r="IH80">
        <f t="shared" si="127"/>
        <v>1</v>
      </c>
      <c r="II80">
        <v>78</v>
      </c>
      <c r="IJ80">
        <f t="shared" si="128"/>
        <v>0.77</v>
      </c>
      <c r="IK80" cm="1">
        <f t="array" ref="IK80">INDEX($AK$3:$EG$102,II80,IH80)</f>
        <v>-23088.16670996822</v>
      </c>
      <c r="IL80">
        <f t="shared" si="129"/>
        <v>-17777.888366675528</v>
      </c>
    </row>
    <row r="81" spans="9:246" x14ac:dyDescent="0.25">
      <c r="I81">
        <v>675</v>
      </c>
      <c r="J81">
        <f>'Emission events'!AG81</f>
        <v>0</v>
      </c>
      <c r="K81">
        <f>'Emission events'!CI81</f>
        <v>0</v>
      </c>
      <c r="L81">
        <f>'Emission events'!EK81</f>
        <v>0</v>
      </c>
      <c r="M81">
        <f>'Emission events'!GM81</f>
        <v>0</v>
      </c>
      <c r="N81">
        <f>'Emission events'!IO81</f>
        <v>0</v>
      </c>
      <c r="O81">
        <f t="shared" si="119"/>
        <v>0</v>
      </c>
      <c r="R81">
        <v>675</v>
      </c>
      <c r="S81">
        <f>'Emission events'!AL81</f>
        <v>1.1522650177356926E+17</v>
      </c>
      <c r="T81">
        <f>'Emission events'!CN81</f>
        <v>2.9647465398378948E+16</v>
      </c>
      <c r="U81">
        <f>'Emission events'!EP81</f>
        <v>7677914317726734</v>
      </c>
      <c r="V81">
        <f>'Emission events'!GR81</f>
        <v>2003712681956219.3</v>
      </c>
      <c r="W81">
        <f>'Emission events'!IT81</f>
        <v>527617645268014.19</v>
      </c>
      <c r="X81">
        <f t="shared" si="120"/>
        <v>1.5508321181689917E+17</v>
      </c>
      <c r="AA81">
        <v>675</v>
      </c>
      <c r="AB81" s="7">
        <f>'Emission events'!AQ81</f>
        <v>0</v>
      </c>
      <c r="AC81" s="7">
        <f>'Emission events'!CS81</f>
        <v>0</v>
      </c>
      <c r="AD81" s="7">
        <f>'Emission events'!EU81</f>
        <v>0</v>
      </c>
      <c r="AE81" s="7">
        <f>'Emission events'!GW81</f>
        <v>0</v>
      </c>
      <c r="AF81" s="7">
        <f>'Emission events'!IY81</f>
        <v>0</v>
      </c>
      <c r="AG81">
        <f t="shared" si="121"/>
        <v>0</v>
      </c>
      <c r="AH81" s="7">
        <f t="shared" si="122"/>
        <v>1.5508321181689917E+17</v>
      </c>
      <c r="AJ81" s="1">
        <v>0.78</v>
      </c>
      <c r="AK81">
        <f t="shared" si="134"/>
        <v>-31950.087431251828</v>
      </c>
      <c r="AL81">
        <f t="shared" si="134"/>
        <v>-32001.783944017512</v>
      </c>
      <c r="AM81">
        <f t="shared" si="134"/>
        <v>-32053.5640295255</v>
      </c>
      <c r="AN81">
        <f t="shared" si="134"/>
        <v>-32105.427822880847</v>
      </c>
      <c r="AO81">
        <f t="shared" si="134"/>
        <v>-32157.375459406547</v>
      </c>
      <c r="AP81">
        <f t="shared" si="134"/>
        <v>-32209.407074644951</v>
      </c>
      <c r="AQ81">
        <f t="shared" si="134"/>
        <v>-32261.522804356831</v>
      </c>
      <c r="AR81">
        <f t="shared" si="134"/>
        <v>-32313.722784522775</v>
      </c>
      <c r="AS81">
        <f t="shared" si="134"/>
        <v>-32366.007151343438</v>
      </c>
      <c r="AT81">
        <f t="shared" si="134"/>
        <v>-32418.376041239299</v>
      </c>
      <c r="AU81">
        <f t="shared" si="135"/>
        <v>-32470.82959085139</v>
      </c>
      <c r="AV81">
        <f t="shared" si="135"/>
        <v>-32523.367937041981</v>
      </c>
      <c r="AW81">
        <f t="shared" si="135"/>
        <v>-32575.99121689413</v>
      </c>
      <c r="AX81">
        <f t="shared" si="135"/>
        <v>-32628.699567712963</v>
      </c>
      <c r="AY81">
        <f t="shared" si="135"/>
        <v>-32681.493127025362</v>
      </c>
      <c r="AZ81">
        <f t="shared" si="135"/>
        <v>-32734.37203258017</v>
      </c>
      <c r="BA81">
        <f t="shared" si="135"/>
        <v>-32787.336422349632</v>
      </c>
      <c r="BB81">
        <f t="shared" si="135"/>
        <v>-32840.38643452854</v>
      </c>
      <c r="BC81">
        <f t="shared" si="135"/>
        <v>-32893.522207535148</v>
      </c>
      <c r="BD81">
        <f t="shared" si="135"/>
        <v>-32946.743880011774</v>
      </c>
      <c r="BE81">
        <f t="shared" si="136"/>
        <v>-33000.051590824434</v>
      </c>
      <c r="BF81">
        <f t="shared" si="136"/>
        <v>-33053.445479064096</v>
      </c>
      <c r="BG81">
        <f t="shared" si="136"/>
        <v>-33106.925684046233</v>
      </c>
      <c r="BH81">
        <f t="shared" si="136"/>
        <v>-33160.49234531165</v>
      </c>
      <c r="BI81">
        <f t="shared" si="136"/>
        <v>-33214.145602626748</v>
      </c>
      <c r="BJ81">
        <f t="shared" si="136"/>
        <v>-33267.885595983738</v>
      </c>
      <c r="BK81">
        <f t="shared" si="136"/>
        <v>-33321.712465601515</v>
      </c>
      <c r="BL81">
        <f t="shared" si="136"/>
        <v>-33375.62635192529</v>
      </c>
      <c r="BM81">
        <f t="shared" si="136"/>
        <v>-33429.627395627336</v>
      </c>
      <c r="BN81">
        <f t="shared" si="136"/>
        <v>-33483.715737607658</v>
      </c>
      <c r="BO81">
        <f t="shared" si="137"/>
        <v>-33537.891518993732</v>
      </c>
      <c r="BP81">
        <f t="shared" si="137"/>
        <v>-33592.154881141163</v>
      </c>
      <c r="BQ81">
        <f t="shared" si="137"/>
        <v>-33646.505965634526</v>
      </c>
      <c r="BR81">
        <f t="shared" si="137"/>
        <v>-33700.944914286476</v>
      </c>
      <c r="BS81">
        <f t="shared" si="137"/>
        <v>-33755.471869139765</v>
      </c>
      <c r="BT81">
        <f t="shared" si="137"/>
        <v>-33810.086972466284</v>
      </c>
      <c r="BU81">
        <f t="shared" si="137"/>
        <v>-33864.790366767898</v>
      </c>
      <c r="BV81">
        <f t="shared" si="137"/>
        <v>-33919.582194777257</v>
      </c>
      <c r="BW81">
        <f t="shared" si="137"/>
        <v>-33974.462599457227</v>
      </c>
      <c r="BX81">
        <f t="shared" si="137"/>
        <v>-34029.431724002294</v>
      </c>
      <c r="BY81">
        <f t="shared" si="138"/>
        <v>-34084.489711838061</v>
      </c>
      <c r="BZ81">
        <f t="shared" si="138"/>
        <v>-34139.636706622005</v>
      </c>
      <c r="CA81">
        <f t="shared" si="138"/>
        <v>-34194.872852244313</v>
      </c>
      <c r="CB81">
        <f t="shared" si="138"/>
        <v>-34250.198292827081</v>
      </c>
      <c r="CC81">
        <f t="shared" si="138"/>
        <v>-34305.613172725723</v>
      </c>
      <c r="CD81">
        <f t="shared" si="138"/>
        <v>-34361.117636529307</v>
      </c>
      <c r="CE81">
        <f t="shared" si="138"/>
        <v>-34416.711829060121</v>
      </c>
      <c r="CF81">
        <f t="shared" si="138"/>
        <v>-34472.395895375099</v>
      </c>
      <c r="CG81">
        <f t="shared" si="138"/>
        <v>-34528.169980765262</v>
      </c>
      <c r="CH81">
        <f t="shared" si="138"/>
        <v>-34584.034230756566</v>
      </c>
      <c r="CI81">
        <f t="shared" si="139"/>
        <v>-34639.988791110532</v>
      </c>
      <c r="CJ81">
        <f t="shared" si="139"/>
        <v>-34696.033807824133</v>
      </c>
      <c r="CK81">
        <f t="shared" si="139"/>
        <v>-34752.169427129957</v>
      </c>
      <c r="CL81">
        <f t="shared" si="139"/>
        <v>-34808.39579549776</v>
      </c>
      <c r="CM81">
        <f t="shared" si="139"/>
        <v>-34864.713059633439</v>
      </c>
      <c r="CN81">
        <f t="shared" si="139"/>
        <v>-34921.121366480555</v>
      </c>
      <c r="CO81">
        <f t="shared" si="139"/>
        <v>-34977.620863219883</v>
      </c>
      <c r="CP81">
        <f t="shared" si="139"/>
        <v>-35034.211697270082</v>
      </c>
      <c r="CQ81">
        <f t="shared" si="139"/>
        <v>-35090.894016288541</v>
      </c>
      <c r="CR81">
        <f t="shared" si="139"/>
        <v>-35147.667968170841</v>
      </c>
      <c r="CS81">
        <f t="shared" si="140"/>
        <v>-35204.533701052278</v>
      </c>
      <c r="CT81">
        <f t="shared" si="140"/>
        <v>-35261.491363306872</v>
      </c>
      <c r="CU81">
        <f t="shared" si="140"/>
        <v>-35318.541103548894</v>
      </c>
      <c r="CV81">
        <f t="shared" si="140"/>
        <v>-35375.683070633102</v>
      </c>
      <c r="CW81">
        <f t="shared" si="140"/>
        <v>-35432.917413654533</v>
      </c>
      <c r="CX81">
        <f t="shared" si="140"/>
        <v>-35490.244281949243</v>
      </c>
      <c r="CY81">
        <f t="shared" si="140"/>
        <v>-35547.663825095078</v>
      </c>
      <c r="CZ81">
        <f t="shared" si="140"/>
        <v>-35605.176192911211</v>
      </c>
      <c r="DA81">
        <f t="shared" si="140"/>
        <v>-35662.7815354595</v>
      </c>
      <c r="DB81">
        <f t="shared" si="140"/>
        <v>-35720.480003044155</v>
      </c>
      <c r="DC81">
        <f t="shared" si="141"/>
        <v>-35778.271746211976</v>
      </c>
      <c r="DD81">
        <f t="shared" si="141"/>
        <v>-35836.156915753912</v>
      </c>
      <c r="DE81">
        <f t="shared" si="141"/>
        <v>-35894.135662704051</v>
      </c>
      <c r="DF81">
        <f t="shared" si="141"/>
        <v>-35952.208138341128</v>
      </c>
      <c r="DG81">
        <f t="shared" si="141"/>
        <v>-36010.374494188101</v>
      </c>
      <c r="DH81">
        <f t="shared" si="141"/>
        <v>-36068.634882012819</v>
      </c>
      <c r="DI81">
        <f t="shared" si="141"/>
        <v>-36126.98945382893</v>
      </c>
      <c r="DJ81">
        <f t="shared" si="141"/>
        <v>-36185.438361895394</v>
      </c>
      <c r="DK81">
        <f t="shared" si="141"/>
        <v>-36243.981758717491</v>
      </c>
      <c r="DL81">
        <f t="shared" si="141"/>
        <v>-36302.619797046988</v>
      </c>
      <c r="DM81">
        <f t="shared" si="142"/>
        <v>-36361.352629882495</v>
      </c>
      <c r="DN81">
        <f t="shared" si="142"/>
        <v>-36420.180410470362</v>
      </c>
      <c r="DO81">
        <f t="shared" si="142"/>
        <v>-36479.103292304259</v>
      </c>
      <c r="DP81">
        <f t="shared" si="142"/>
        <v>-36538.121429126026</v>
      </c>
      <c r="DQ81">
        <f t="shared" si="142"/>
        <v>-36597.234974926396</v>
      </c>
      <c r="DR81">
        <f t="shared" si="142"/>
        <v>-36656.444083944712</v>
      </c>
      <c r="DS81">
        <f t="shared" si="142"/>
        <v>-36715.748910669601</v>
      </c>
      <c r="DT81">
        <f t="shared" si="142"/>
        <v>-36775.149609840002</v>
      </c>
      <c r="DU81">
        <f t="shared" si="142"/>
        <v>-36834.646336444071</v>
      </c>
      <c r="DV81">
        <f t="shared" si="142"/>
        <v>-36894.239245721452</v>
      </c>
      <c r="DW81">
        <f t="shared" si="143"/>
        <v>-36953.928493162217</v>
      </c>
      <c r="DX81">
        <f t="shared" si="143"/>
        <v>-37013.71423450781</v>
      </c>
      <c r="DY81">
        <f t="shared" si="143"/>
        <v>-37073.596625751823</v>
      </c>
      <c r="DZ81">
        <f t="shared" si="143"/>
        <v>-37133.575823139538</v>
      </c>
      <c r="EA81">
        <f t="shared" si="143"/>
        <v>-37193.651983169329</v>
      </c>
      <c r="EB81">
        <f t="shared" si="143"/>
        <v>-37253.825262592181</v>
      </c>
      <c r="EC81">
        <f t="shared" si="143"/>
        <v>-37314.095818412607</v>
      </c>
      <c r="ED81">
        <f t="shared" si="143"/>
        <v>-37374.463807888947</v>
      </c>
      <c r="EE81">
        <f t="shared" si="143"/>
        <v>-37434.929388533754</v>
      </c>
      <c r="EF81">
        <f t="shared" si="143"/>
        <v>-37495.492718114103</v>
      </c>
      <c r="EG81">
        <f t="shared" si="143"/>
        <v>-37556.153954652495</v>
      </c>
      <c r="EI81">
        <f t="shared" si="124"/>
        <v>0.78</v>
      </c>
      <c r="EJ81">
        <f t="shared" si="131"/>
        <v>31950.087431251828</v>
      </c>
      <c r="EK81">
        <f t="shared" si="131"/>
        <v>32002.115783487825</v>
      </c>
      <c r="EL81">
        <f t="shared" si="131"/>
        <v>32054.227708466125</v>
      </c>
      <c r="EM81">
        <f t="shared" si="131"/>
        <v>32106.423341291786</v>
      </c>
      <c r="EN81">
        <f t="shared" si="131"/>
        <v>32158.702817287794</v>
      </c>
      <c r="EO81">
        <f t="shared" si="131"/>
        <v>32211.066271996511</v>
      </c>
      <c r="EP81">
        <f t="shared" si="131"/>
        <v>32263.513841178705</v>
      </c>
      <c r="EQ81">
        <f t="shared" si="131"/>
        <v>32316.045660814962</v>
      </c>
      <c r="ER81">
        <f t="shared" si="131"/>
        <v>32368.661867105937</v>
      </c>
      <c r="ES81">
        <f t="shared" si="131"/>
        <v>32421.36259647211</v>
      </c>
      <c r="ET81">
        <f t="shared" si="131"/>
        <v>32474.147985554515</v>
      </c>
      <c r="EU81">
        <f t="shared" si="131"/>
        <v>32527.018171215415</v>
      </c>
      <c r="EV81">
        <f t="shared" si="131"/>
        <v>32579.973290537877</v>
      </c>
      <c r="EW81">
        <f t="shared" si="131"/>
        <v>32633.013480827023</v>
      </c>
      <c r="EX81">
        <f t="shared" si="131"/>
        <v>32686.138879609734</v>
      </c>
      <c r="EY81">
        <f t="shared" si="131"/>
        <v>32739.349624634855</v>
      </c>
      <c r="EZ81">
        <f t="shared" si="133"/>
        <v>32792.64585387463</v>
      </c>
      <c r="FA81">
        <f t="shared" si="133"/>
        <v>32846.027705523848</v>
      </c>
      <c r="FB81">
        <f t="shared" si="133"/>
        <v>32899.495318000772</v>
      </c>
      <c r="FC81">
        <f t="shared" si="133"/>
        <v>32953.048829947707</v>
      </c>
      <c r="FD81">
        <f t="shared" si="133"/>
        <v>33006.688380230684</v>
      </c>
      <c r="FE81">
        <f t="shared" si="133"/>
        <v>33060.414107940655</v>
      </c>
      <c r="FF81">
        <f t="shared" si="133"/>
        <v>33114.226152393101</v>
      </c>
      <c r="FG81">
        <f t="shared" si="133"/>
        <v>33168.124653128834</v>
      </c>
      <c r="FH81">
        <f t="shared" si="133"/>
        <v>33222.109749914242</v>
      </c>
      <c r="FI81">
        <f t="shared" si="133"/>
        <v>33276.181582741548</v>
      </c>
      <c r="FJ81">
        <f t="shared" si="133"/>
        <v>33330.340291829634</v>
      </c>
      <c r="FK81">
        <f t="shared" si="133"/>
        <v>33384.586017623726</v>
      </c>
      <c r="FL81">
        <f t="shared" si="133"/>
        <v>33438.918900796081</v>
      </c>
      <c r="FM81">
        <f t="shared" si="133"/>
        <v>33493.339082246712</v>
      </c>
      <c r="FN81">
        <f t="shared" si="89"/>
        <v>33547.846703103103</v>
      </c>
      <c r="FO81">
        <f t="shared" si="89"/>
        <v>33602.441904720843</v>
      </c>
      <c r="FP81">
        <f t="shared" si="118"/>
        <v>33657.124828684522</v>
      </c>
      <c r="FQ81">
        <f t="shared" si="118"/>
        <v>33711.895616806782</v>
      </c>
      <c r="FR81">
        <f t="shared" si="118"/>
        <v>33766.754411130387</v>
      </c>
      <c r="FS81">
        <f t="shared" si="118"/>
        <v>33821.701353927216</v>
      </c>
      <c r="FT81">
        <f t="shared" si="118"/>
        <v>33876.736587699139</v>
      </c>
      <c r="FU81">
        <f t="shared" si="118"/>
        <v>33931.860255178814</v>
      </c>
      <c r="FV81">
        <f t="shared" si="118"/>
        <v>33987.072499329093</v>
      </c>
      <c r="FW81">
        <f t="shared" si="118"/>
        <v>34042.373463344476</v>
      </c>
      <c r="FX81">
        <f t="shared" si="118"/>
        <v>34097.763290650553</v>
      </c>
      <c r="FY81">
        <f t="shared" si="118"/>
        <v>34153.242124904813</v>
      </c>
      <c r="FZ81">
        <f t="shared" si="118"/>
        <v>34208.81010999743</v>
      </c>
      <c r="GA81">
        <f t="shared" si="118"/>
        <v>34264.467390050508</v>
      </c>
      <c r="GB81">
        <f t="shared" si="118"/>
        <v>34320.214109419467</v>
      </c>
      <c r="GC81">
        <f t="shared" si="118"/>
        <v>34376.050412693359</v>
      </c>
      <c r="GD81">
        <f t="shared" si="118"/>
        <v>34431.97644469449</v>
      </c>
      <c r="GE81">
        <f t="shared" si="118"/>
        <v>34487.992350479777</v>
      </c>
      <c r="GF81">
        <f t="shared" si="115"/>
        <v>34544.098275340257</v>
      </c>
      <c r="GG81">
        <f t="shared" si="115"/>
        <v>34600.29436480187</v>
      </c>
      <c r="GH81">
        <f t="shared" si="115"/>
        <v>34656.580764626146</v>
      </c>
      <c r="GI81">
        <f t="shared" si="115"/>
        <v>34712.957620810063</v>
      </c>
      <c r="GJ81">
        <f t="shared" si="115"/>
        <v>34769.425079586195</v>
      </c>
      <c r="GK81">
        <f t="shared" si="115"/>
        <v>34825.983287424315</v>
      </c>
      <c r="GL81">
        <f t="shared" si="115"/>
        <v>34882.632391030304</v>
      </c>
      <c r="GM81">
        <f t="shared" si="115"/>
        <v>34939.372537347735</v>
      </c>
      <c r="GN81">
        <f t="shared" si="115"/>
        <v>34996.203873557373</v>
      </c>
      <c r="GO81">
        <f t="shared" si="115"/>
        <v>35053.126547077882</v>
      </c>
      <c r="GP81">
        <f t="shared" si="115"/>
        <v>35110.140705566657</v>
      </c>
      <c r="GQ81">
        <f t="shared" si="115"/>
        <v>35167.246496919266</v>
      </c>
      <c r="GR81">
        <f t="shared" si="115"/>
        <v>35224.44406927102</v>
      </c>
      <c r="GS81">
        <f t="shared" si="125"/>
        <v>35281.733570995922</v>
      </c>
      <c r="GT81">
        <f t="shared" si="125"/>
        <v>35339.115150708261</v>
      </c>
      <c r="GU81">
        <f t="shared" si="125"/>
        <v>35396.588957262778</v>
      </c>
      <c r="GV81">
        <f t="shared" si="125"/>
        <v>35454.155139754519</v>
      </c>
      <c r="GW81">
        <f t="shared" si="125"/>
        <v>35511.813847519545</v>
      </c>
      <c r="GX81">
        <f t="shared" si="125"/>
        <v>35569.565230135689</v>
      </c>
      <c r="GY81">
        <f t="shared" si="125"/>
        <v>35627.409437422139</v>
      </c>
      <c r="GZ81">
        <f t="shared" si="125"/>
        <v>35685.346619440737</v>
      </c>
      <c r="HA81">
        <f t="shared" si="125"/>
        <v>35743.376926495708</v>
      </c>
      <c r="HB81">
        <f t="shared" si="114"/>
        <v>35801.500509133839</v>
      </c>
      <c r="HC81">
        <f t="shared" si="114"/>
        <v>35859.717518146084</v>
      </c>
      <c r="HD81">
        <f t="shared" si="114"/>
        <v>35918.02810456654</v>
      </c>
      <c r="HE81">
        <f t="shared" si="114"/>
        <v>35976.432419673925</v>
      </c>
      <c r="HF81">
        <f t="shared" si="114"/>
        <v>36034.930614991215</v>
      </c>
      <c r="HG81">
        <f t="shared" si="114"/>
        <v>36093.522842286242</v>
      </c>
      <c r="HH81">
        <f t="shared" si="114"/>
        <v>36152.20925357267</v>
      </c>
      <c r="HI81">
        <f t="shared" si="114"/>
        <v>36210.990001109443</v>
      </c>
      <c r="HJ81">
        <f t="shared" si="114"/>
        <v>36269.865237401849</v>
      </c>
      <c r="HK81">
        <f t="shared" si="114"/>
        <v>36328.835115201662</v>
      </c>
      <c r="HL81">
        <f t="shared" si="117"/>
        <v>36387.899787507478</v>
      </c>
      <c r="HM81">
        <f t="shared" si="117"/>
        <v>36447.059407565663</v>
      </c>
      <c r="HN81">
        <f t="shared" si="117"/>
        <v>36506.314128869868</v>
      </c>
      <c r="HO81">
        <f t="shared" si="117"/>
        <v>36565.664105161952</v>
      </c>
      <c r="HP81">
        <f t="shared" si="117"/>
        <v>36625.109490432631</v>
      </c>
      <c r="HQ81">
        <f t="shared" si="117"/>
        <v>36684.650438921257</v>
      </c>
      <c r="HR81">
        <f t="shared" si="117"/>
        <v>36744.287105116462</v>
      </c>
      <c r="HS81">
        <f t="shared" si="117"/>
        <v>36804.019643757172</v>
      </c>
      <c r="HT81">
        <f t="shared" si="117"/>
        <v>36863.848209831558</v>
      </c>
      <c r="HU81">
        <f t="shared" si="117"/>
        <v>36923.772958579248</v>
      </c>
      <c r="HV81">
        <f t="shared" si="117"/>
        <v>36983.794045490329</v>
      </c>
      <c r="HW81">
        <f t="shared" si="123"/>
        <v>37043.911626306231</v>
      </c>
      <c r="HX81">
        <f t="shared" si="123"/>
        <v>37104.125857020554</v>
      </c>
      <c r="HY81">
        <f t="shared" si="123"/>
        <v>37164.436893878585</v>
      </c>
      <c r="HZ81">
        <f t="shared" si="123"/>
        <v>37224.844893378686</v>
      </c>
      <c r="IA81">
        <f t="shared" si="123"/>
        <v>37285.350012271854</v>
      </c>
      <c r="IB81">
        <f t="shared" si="71"/>
        <v>37345.952407562589</v>
      </c>
      <c r="IC81">
        <f t="shared" si="71"/>
        <v>37406.652236509246</v>
      </c>
      <c r="ID81">
        <f t="shared" si="71"/>
        <v>37467.449656624362</v>
      </c>
      <c r="IE81">
        <f t="shared" si="71"/>
        <v>37528.34482567502</v>
      </c>
      <c r="IF81">
        <f t="shared" si="71"/>
        <v>37589.337901683728</v>
      </c>
      <c r="IG81">
        <f t="shared" si="126"/>
        <v>31950.087431251828</v>
      </c>
      <c r="IH81">
        <f t="shared" si="127"/>
        <v>1</v>
      </c>
      <c r="II81">
        <v>79</v>
      </c>
      <c r="IJ81">
        <f t="shared" si="128"/>
        <v>0.78</v>
      </c>
      <c r="IK81" cm="1">
        <f t="array" ref="IK81">INDEX($AK$3:$EG$102,II81,IH81)</f>
        <v>-31950.087431251828</v>
      </c>
      <c r="IL81">
        <f t="shared" si="129"/>
        <v>-24921.068196376425</v>
      </c>
    </row>
    <row r="82" spans="9:246" x14ac:dyDescent="0.25">
      <c r="I82">
        <v>680</v>
      </c>
      <c r="J82">
        <f>'Emission events'!AG82</f>
        <v>0</v>
      </c>
      <c r="K82">
        <f>'Emission events'!CI82</f>
        <v>0</v>
      </c>
      <c r="L82">
        <f>'Emission events'!EK82</f>
        <v>0</v>
      </c>
      <c r="M82">
        <f>'Emission events'!GM82</f>
        <v>0</v>
      </c>
      <c r="N82">
        <f>'Emission events'!IO82</f>
        <v>0</v>
      </c>
      <c r="O82">
        <f t="shared" si="119"/>
        <v>0</v>
      </c>
      <c r="R82">
        <v>680</v>
      </c>
      <c r="S82">
        <f>'Emission events'!AL82</f>
        <v>8.262946748479024E+16</v>
      </c>
      <c r="T82">
        <f>'Emission events'!CN82</f>
        <v>2.1260337165800544E+16</v>
      </c>
      <c r="U82">
        <f>'Emission events'!EP82</f>
        <v>5505868543282730</v>
      </c>
      <c r="V82">
        <f>'Emission events'!GR82</f>
        <v>1436871807736689.3</v>
      </c>
      <c r="W82">
        <f>'Emission events'!IT82</f>
        <v>378357100085765.44</v>
      </c>
      <c r="X82">
        <f t="shared" si="120"/>
        <v>1.1121090210169597E+17</v>
      </c>
      <c r="AA82">
        <v>680</v>
      </c>
      <c r="AB82" s="7">
        <f>'Emission events'!AQ82</f>
        <v>0</v>
      </c>
      <c r="AC82" s="7">
        <f>'Emission events'!CS82</f>
        <v>0</v>
      </c>
      <c r="AD82" s="7">
        <f>'Emission events'!EU82</f>
        <v>0</v>
      </c>
      <c r="AE82" s="7">
        <f>'Emission events'!GW82</f>
        <v>0</v>
      </c>
      <c r="AF82" s="7">
        <f>'Emission events'!IY82</f>
        <v>0</v>
      </c>
      <c r="AG82">
        <f t="shared" si="121"/>
        <v>0</v>
      </c>
      <c r="AH82" s="7">
        <f t="shared" si="122"/>
        <v>1.1121090210169597E+17</v>
      </c>
      <c r="AJ82" s="1">
        <v>0.79</v>
      </c>
      <c r="AK82">
        <f t="shared" si="134"/>
        <v>-44209.296566368183</v>
      </c>
      <c r="AL82">
        <f t="shared" si="134"/>
        <v>-44280.811373975892</v>
      </c>
      <c r="AM82">
        <f t="shared" si="134"/>
        <v>-44352.441792848098</v>
      </c>
      <c r="AN82">
        <f t="shared" si="134"/>
        <v>-44424.18800988399</v>
      </c>
      <c r="AO82">
        <f t="shared" si="134"/>
        <v>-44496.050212284143</v>
      </c>
      <c r="AP82">
        <f t="shared" si="134"/>
        <v>-44568.028587552355</v>
      </c>
      <c r="AQ82">
        <f t="shared" si="134"/>
        <v>-44640.123323495107</v>
      </c>
      <c r="AR82">
        <f t="shared" si="134"/>
        <v>-44712.334608222453</v>
      </c>
      <c r="AS82">
        <f t="shared" si="134"/>
        <v>-44784.662630149069</v>
      </c>
      <c r="AT82">
        <f t="shared" si="134"/>
        <v>-44857.107577993709</v>
      </c>
      <c r="AU82">
        <f t="shared" si="135"/>
        <v>-44929.669640780397</v>
      </c>
      <c r="AV82">
        <f t="shared" si="135"/>
        <v>-45002.349007838711</v>
      </c>
      <c r="AW82">
        <f t="shared" si="135"/>
        <v>-45075.145868804189</v>
      </c>
      <c r="AX82">
        <f t="shared" si="135"/>
        <v>-45148.060413619336</v>
      </c>
      <c r="AY82">
        <f t="shared" si="135"/>
        <v>-45221.092832533337</v>
      </c>
      <c r="AZ82">
        <f t="shared" si="135"/>
        <v>-45294.243316102846</v>
      </c>
      <c r="BA82">
        <f t="shared" si="135"/>
        <v>-45367.512055193125</v>
      </c>
      <c r="BB82">
        <f t="shared" si="135"/>
        <v>-45440.899240977473</v>
      </c>
      <c r="BC82">
        <f t="shared" si="135"/>
        <v>-45514.405064938248</v>
      </c>
      <c r="BD82">
        <f t="shared" si="135"/>
        <v>-45588.029718867998</v>
      </c>
      <c r="BE82">
        <f t="shared" si="136"/>
        <v>-45661.773394868229</v>
      </c>
      <c r="BF82">
        <f t="shared" si="136"/>
        <v>-45735.636285352084</v>
      </c>
      <c r="BG82">
        <f t="shared" si="136"/>
        <v>-45809.618583043164</v>
      </c>
      <c r="BH82">
        <f t="shared" si="136"/>
        <v>-45883.720480976597</v>
      </c>
      <c r="BI82">
        <f t="shared" si="136"/>
        <v>-45957.94217250005</v>
      </c>
      <c r="BJ82">
        <f t="shared" si="136"/>
        <v>-46032.283851273169</v>
      </c>
      <c r="BK82">
        <f t="shared" si="136"/>
        <v>-46106.745711269243</v>
      </c>
      <c r="BL82">
        <f t="shared" si="136"/>
        <v>-46181.32794677472</v>
      </c>
      <c r="BM82">
        <f t="shared" si="136"/>
        <v>-46256.030752390259</v>
      </c>
      <c r="BN82">
        <f t="shared" si="136"/>
        <v>-46330.854323031133</v>
      </c>
      <c r="BO82">
        <f t="shared" si="137"/>
        <v>-46405.798853927692</v>
      </c>
      <c r="BP82">
        <f t="shared" si="137"/>
        <v>-46480.864540625771</v>
      </c>
      <c r="BQ82">
        <f t="shared" si="137"/>
        <v>-46556.051578987783</v>
      </c>
      <c r="BR82">
        <f t="shared" si="137"/>
        <v>-46631.360165192142</v>
      </c>
      <c r="BS82">
        <f t="shared" si="137"/>
        <v>-46706.790495735055</v>
      </c>
      <c r="BT82">
        <f t="shared" si="137"/>
        <v>-46782.342767429895</v>
      </c>
      <c r="BU82">
        <f t="shared" si="137"/>
        <v>-46858.01717740819</v>
      </c>
      <c r="BV82">
        <f t="shared" si="137"/>
        <v>-46933.813923120862</v>
      </c>
      <c r="BW82">
        <f t="shared" si="137"/>
        <v>-47009.733202336822</v>
      </c>
      <c r="BX82">
        <f t="shared" si="137"/>
        <v>-47085.775213145884</v>
      </c>
      <c r="BY82">
        <f t="shared" si="138"/>
        <v>-47161.940153957425</v>
      </c>
      <c r="BZ82">
        <f t="shared" si="138"/>
        <v>-47238.228223501588</v>
      </c>
      <c r="CA82">
        <f t="shared" si="138"/>
        <v>-47314.639620830261</v>
      </c>
      <c r="CB82">
        <f t="shared" si="138"/>
        <v>-47391.174545316651</v>
      </c>
      <c r="CC82">
        <f t="shared" si="138"/>
        <v>-47467.833196656233</v>
      </c>
      <c r="CD82">
        <f t="shared" si="138"/>
        <v>-47544.615774867867</v>
      </c>
      <c r="CE82">
        <f t="shared" si="138"/>
        <v>-47621.522480293032</v>
      </c>
      <c r="CF82">
        <f t="shared" si="138"/>
        <v>-47698.55351359801</v>
      </c>
      <c r="CG82">
        <f t="shared" si="138"/>
        <v>-47775.709075772371</v>
      </c>
      <c r="CH82">
        <f t="shared" si="138"/>
        <v>-47852.989368131195</v>
      </c>
      <c r="CI82">
        <f t="shared" si="139"/>
        <v>-47930.394592315301</v>
      </c>
      <c r="CJ82">
        <f t="shared" si="139"/>
        <v>-48007.924950290988</v>
      </c>
      <c r="CK82">
        <f t="shared" si="139"/>
        <v>-48085.580644351074</v>
      </c>
      <c r="CL82">
        <f t="shared" si="139"/>
        <v>-48163.361877115873</v>
      </c>
      <c r="CM82">
        <f t="shared" si="139"/>
        <v>-48241.268851532652</v>
      </c>
      <c r="CN82">
        <f t="shared" si="139"/>
        <v>-48319.301770877355</v>
      </c>
      <c r="CO82">
        <f t="shared" si="139"/>
        <v>-48397.460838754283</v>
      </c>
      <c r="CP82">
        <f t="shared" si="139"/>
        <v>-48475.746259096304</v>
      </c>
      <c r="CQ82">
        <f t="shared" si="139"/>
        <v>-48554.158236167073</v>
      </c>
      <c r="CR82">
        <f t="shared" si="139"/>
        <v>-48632.696974559512</v>
      </c>
      <c r="CS82">
        <f t="shared" si="140"/>
        <v>-48711.362679198071</v>
      </c>
      <c r="CT82">
        <f t="shared" si="140"/>
        <v>-48790.155555337878</v>
      </c>
      <c r="CU82">
        <f t="shared" si="140"/>
        <v>-48869.075808565955</v>
      </c>
      <c r="CV82">
        <f t="shared" si="140"/>
        <v>-48948.123644802152</v>
      </c>
      <c r="CW82">
        <f t="shared" si="140"/>
        <v>-49027.29927029887</v>
      </c>
      <c r="CX82">
        <f t="shared" si="140"/>
        <v>-49106.602891641436</v>
      </c>
      <c r="CY82">
        <f t="shared" si="140"/>
        <v>-49186.034715750189</v>
      </c>
      <c r="CZ82">
        <f t="shared" si="140"/>
        <v>-49265.594949879094</v>
      </c>
      <c r="DA82">
        <f t="shared" si="140"/>
        <v>-49345.283801617865</v>
      </c>
      <c r="DB82">
        <f t="shared" si="140"/>
        <v>-49425.101478891273</v>
      </c>
      <c r="DC82">
        <f t="shared" si="141"/>
        <v>-49505.048189960267</v>
      </c>
      <c r="DD82">
        <f t="shared" si="141"/>
        <v>-49585.124143422952</v>
      </c>
      <c r="DE82">
        <f t="shared" si="141"/>
        <v>-49665.329548213973</v>
      </c>
      <c r="DF82">
        <f t="shared" si="141"/>
        <v>-49745.664613606452</v>
      </c>
      <c r="DG82">
        <f t="shared" si="141"/>
        <v>-49826.129549211444</v>
      </c>
      <c r="DH82">
        <f t="shared" si="141"/>
        <v>-49906.724564978373</v>
      </c>
      <c r="DI82">
        <f t="shared" si="141"/>
        <v>-49987.449871197103</v>
      </c>
      <c r="DJ82">
        <f t="shared" si="141"/>
        <v>-50068.30567849677</v>
      </c>
      <c r="DK82">
        <f t="shared" si="141"/>
        <v>-50149.292197846968</v>
      </c>
      <c r="DL82">
        <f t="shared" si="141"/>
        <v>-50230.409640558952</v>
      </c>
      <c r="DM82">
        <f t="shared" si="142"/>
        <v>-50311.658218284807</v>
      </c>
      <c r="DN82">
        <f t="shared" si="142"/>
        <v>-50393.038143019548</v>
      </c>
      <c r="DO82">
        <f t="shared" si="142"/>
        <v>-50474.549627100314</v>
      </c>
      <c r="DP82">
        <f t="shared" si="142"/>
        <v>-50556.192883207739</v>
      </c>
      <c r="DQ82">
        <f t="shared" si="142"/>
        <v>-50637.968124366227</v>
      </c>
      <c r="DR82">
        <f t="shared" si="142"/>
        <v>-50719.875563944617</v>
      </c>
      <c r="DS82">
        <f t="shared" si="142"/>
        <v>-50801.915415656462</v>
      </c>
      <c r="DT82">
        <f t="shared" si="142"/>
        <v>-50884.087893561365</v>
      </c>
      <c r="DU82">
        <f t="shared" si="142"/>
        <v>-50966.393212064249</v>
      </c>
      <c r="DV82">
        <f t="shared" si="142"/>
        <v>-51048.831585917382</v>
      </c>
      <c r="DW82">
        <f t="shared" si="143"/>
        <v>-51131.40323021965</v>
      </c>
      <c r="DX82">
        <f t="shared" si="143"/>
        <v>-51214.108360417682</v>
      </c>
      <c r="DY82">
        <f t="shared" si="143"/>
        <v>-51296.947192307111</v>
      </c>
      <c r="DZ82">
        <f t="shared" si="143"/>
        <v>-51379.919942031171</v>
      </c>
      <c r="EA82">
        <f t="shared" si="143"/>
        <v>-51463.026826083784</v>
      </c>
      <c r="EB82">
        <f t="shared" si="143"/>
        <v>-51546.268061308139</v>
      </c>
      <c r="EC82">
        <f t="shared" si="143"/>
        <v>-51629.643864897931</v>
      </c>
      <c r="ED82">
        <f t="shared" si="143"/>
        <v>-51713.154454398602</v>
      </c>
      <c r="EE82">
        <f t="shared" si="143"/>
        <v>-51796.800047706667</v>
      </c>
      <c r="EF82">
        <f t="shared" si="143"/>
        <v>-51880.580863070907</v>
      </c>
      <c r="EG82">
        <f t="shared" si="143"/>
        <v>-51964.49711909351</v>
      </c>
      <c r="EI82">
        <f t="shared" si="124"/>
        <v>0.79</v>
      </c>
      <c r="EJ82">
        <f t="shared" si="131"/>
        <v>44209.296566368183</v>
      </c>
      <c r="EK82">
        <f t="shared" si="131"/>
        <v>44281.143213446201</v>
      </c>
      <c r="EL82">
        <f t="shared" si="131"/>
        <v>44353.105471788724</v>
      </c>
      <c r="EM82">
        <f t="shared" si="131"/>
        <v>44425.183528294925</v>
      </c>
      <c r="EN82">
        <f t="shared" si="131"/>
        <v>44497.377570165394</v>
      </c>
      <c r="EO82">
        <f t="shared" si="131"/>
        <v>44569.687784903916</v>
      </c>
      <c r="EP82">
        <f t="shared" si="131"/>
        <v>44642.114360316984</v>
      </c>
      <c r="EQ82">
        <f t="shared" si="131"/>
        <v>44714.657484514639</v>
      </c>
      <c r="ER82">
        <f t="shared" si="131"/>
        <v>44787.317345911564</v>
      </c>
      <c r="ES82">
        <f t="shared" si="131"/>
        <v>44860.094133226521</v>
      </c>
      <c r="ET82">
        <f t="shared" si="131"/>
        <v>44932.988035483519</v>
      </c>
      <c r="EU82">
        <f t="shared" si="131"/>
        <v>45005.999242012149</v>
      </c>
      <c r="EV82">
        <f t="shared" si="131"/>
        <v>45079.127942447936</v>
      </c>
      <c r="EW82">
        <f t="shared" si="131"/>
        <v>45152.374326733399</v>
      </c>
      <c r="EX82">
        <f t="shared" si="131"/>
        <v>45225.73858511771</v>
      </c>
      <c r="EY82">
        <f t="shared" si="131"/>
        <v>45299.220908157527</v>
      </c>
      <c r="EZ82">
        <f t="shared" si="133"/>
        <v>45372.821486718123</v>
      </c>
      <c r="FA82">
        <f t="shared" si="133"/>
        <v>45446.54051197278</v>
      </c>
      <c r="FB82">
        <f t="shared" si="133"/>
        <v>45520.378175403872</v>
      </c>
      <c r="FC82">
        <f t="shared" si="133"/>
        <v>45594.334668803931</v>
      </c>
      <c r="FD82">
        <f t="shared" si="133"/>
        <v>45668.410184274479</v>
      </c>
      <c r="FE82">
        <f t="shared" si="133"/>
        <v>45742.604914228643</v>
      </c>
      <c r="FF82">
        <f t="shared" si="133"/>
        <v>45816.919051390032</v>
      </c>
      <c r="FG82">
        <f t="shared" si="133"/>
        <v>45891.352788793782</v>
      </c>
      <c r="FH82">
        <f t="shared" si="133"/>
        <v>45965.906319787544</v>
      </c>
      <c r="FI82">
        <f t="shared" si="133"/>
        <v>46040.579838030979</v>
      </c>
      <c r="FJ82">
        <f t="shared" si="133"/>
        <v>46115.373537497362</v>
      </c>
      <c r="FK82">
        <f t="shared" si="133"/>
        <v>46190.287612473156</v>
      </c>
      <c r="FL82">
        <f t="shared" si="133"/>
        <v>46265.322257559004</v>
      </c>
      <c r="FM82">
        <f t="shared" si="133"/>
        <v>46340.477667670188</v>
      </c>
      <c r="FN82">
        <f t="shared" si="89"/>
        <v>46415.754038037063</v>
      </c>
      <c r="FO82">
        <f t="shared" si="89"/>
        <v>46491.151564205451</v>
      </c>
      <c r="FP82">
        <f t="shared" si="118"/>
        <v>46566.670442037779</v>
      </c>
      <c r="FQ82">
        <f t="shared" ref="FQ82:GF102" si="144">ABS(BR82-BR$2)</f>
        <v>46642.310867712447</v>
      </c>
      <c r="FR82">
        <f t="shared" si="144"/>
        <v>46718.073037725677</v>
      </c>
      <c r="FS82">
        <f t="shared" si="144"/>
        <v>46793.957148890826</v>
      </c>
      <c r="FT82">
        <f t="shared" si="144"/>
        <v>46869.963398339431</v>
      </c>
      <c r="FU82">
        <f t="shared" si="144"/>
        <v>46946.091983522419</v>
      </c>
      <c r="FV82">
        <f t="shared" si="144"/>
        <v>47022.343102208688</v>
      </c>
      <c r="FW82">
        <f t="shared" si="144"/>
        <v>47098.716952488066</v>
      </c>
      <c r="FX82">
        <f t="shared" si="144"/>
        <v>47175.213732769917</v>
      </c>
      <c r="FY82">
        <f t="shared" si="144"/>
        <v>47251.833641784397</v>
      </c>
      <c r="FZ82">
        <f t="shared" si="144"/>
        <v>47328.576878583379</v>
      </c>
      <c r="GA82">
        <f t="shared" si="144"/>
        <v>47405.443642540078</v>
      </c>
      <c r="GB82">
        <f t="shared" si="144"/>
        <v>47482.434133349976</v>
      </c>
      <c r="GC82">
        <f t="shared" si="144"/>
        <v>47559.548551031919</v>
      </c>
      <c r="GD82">
        <f t="shared" si="144"/>
        <v>47636.787095927401</v>
      </c>
      <c r="GE82">
        <f t="shared" si="144"/>
        <v>47714.149968702688</v>
      </c>
      <c r="GF82">
        <f t="shared" si="144"/>
        <v>47791.637370347366</v>
      </c>
      <c r="GG82">
        <f t="shared" si="115"/>
        <v>47869.249502176499</v>
      </c>
      <c r="GH82">
        <f t="shared" si="115"/>
        <v>47946.986565830914</v>
      </c>
      <c r="GI82">
        <f t="shared" si="115"/>
        <v>48024.848763276917</v>
      </c>
      <c r="GJ82">
        <f t="shared" si="115"/>
        <v>48102.836296807312</v>
      </c>
      <c r="GK82">
        <f t="shared" si="115"/>
        <v>48180.949369042428</v>
      </c>
      <c r="GL82">
        <f t="shared" si="115"/>
        <v>48259.188182929516</v>
      </c>
      <c r="GM82">
        <f t="shared" si="115"/>
        <v>48337.552941744536</v>
      </c>
      <c r="GN82">
        <f t="shared" si="115"/>
        <v>48416.043849091773</v>
      </c>
      <c r="GO82">
        <f t="shared" si="115"/>
        <v>48494.661108904103</v>
      </c>
      <c r="GP82">
        <f t="shared" si="115"/>
        <v>48573.404925445189</v>
      </c>
      <c r="GQ82">
        <f t="shared" si="115"/>
        <v>48652.275503307937</v>
      </c>
      <c r="GR82">
        <f t="shared" si="115"/>
        <v>48731.273047416813</v>
      </c>
      <c r="GS82">
        <f t="shared" si="125"/>
        <v>48810.397763026929</v>
      </c>
      <c r="GT82">
        <f t="shared" si="125"/>
        <v>48889.649855725322</v>
      </c>
      <c r="GU82">
        <f t="shared" si="125"/>
        <v>48969.029531431828</v>
      </c>
      <c r="GV82">
        <f t="shared" si="125"/>
        <v>49048.536996398856</v>
      </c>
      <c r="GW82">
        <f t="shared" si="125"/>
        <v>49128.172457211738</v>
      </c>
      <c r="GX82">
        <f t="shared" si="125"/>
        <v>49207.9361207908</v>
      </c>
      <c r="GY82">
        <f t="shared" si="125"/>
        <v>49287.828194390022</v>
      </c>
      <c r="GZ82">
        <f t="shared" si="125"/>
        <v>49367.848885599102</v>
      </c>
      <c r="HA82">
        <f t="shared" si="125"/>
        <v>49447.998402342826</v>
      </c>
      <c r="HB82">
        <f t="shared" si="114"/>
        <v>49528.27695288213</v>
      </c>
      <c r="HC82">
        <f t="shared" si="114"/>
        <v>49608.684745815124</v>
      </c>
      <c r="HD82">
        <f t="shared" si="114"/>
        <v>49689.221990076461</v>
      </c>
      <c r="HE82">
        <f t="shared" si="114"/>
        <v>49769.888894939249</v>
      </c>
      <c r="HF82">
        <f t="shared" si="114"/>
        <v>49850.685670014558</v>
      </c>
      <c r="HG82">
        <f t="shared" si="114"/>
        <v>49931.612525251796</v>
      </c>
      <c r="HH82">
        <f t="shared" si="114"/>
        <v>50012.669670940842</v>
      </c>
      <c r="HI82">
        <f t="shared" si="114"/>
        <v>50093.857317710819</v>
      </c>
      <c r="HJ82">
        <f t="shared" si="114"/>
        <v>50175.175676531326</v>
      </c>
      <c r="HK82">
        <f t="shared" si="114"/>
        <v>50256.624958713626</v>
      </c>
      <c r="HL82">
        <f t="shared" si="117"/>
        <v>50338.205375909791</v>
      </c>
      <c r="HM82">
        <f t="shared" si="117"/>
        <v>50419.917140114849</v>
      </c>
      <c r="HN82">
        <f t="shared" si="117"/>
        <v>50501.760463665923</v>
      </c>
      <c r="HO82">
        <f t="shared" si="117"/>
        <v>50583.735559243665</v>
      </c>
      <c r="HP82">
        <f t="shared" si="117"/>
        <v>50665.842639872462</v>
      </c>
      <c r="HQ82">
        <f t="shared" si="117"/>
        <v>50748.081918921162</v>
      </c>
      <c r="HR82">
        <f t="shared" si="117"/>
        <v>50830.453610103323</v>
      </c>
      <c r="HS82">
        <f t="shared" si="117"/>
        <v>50912.957927478536</v>
      </c>
      <c r="HT82">
        <f t="shared" si="117"/>
        <v>50995.595085451736</v>
      </c>
      <c r="HU82">
        <f t="shared" si="117"/>
        <v>51078.365298775178</v>
      </c>
      <c r="HV82">
        <f t="shared" si="117"/>
        <v>51161.268782547762</v>
      </c>
      <c r="HW82">
        <f t="shared" si="123"/>
        <v>51244.305752216103</v>
      </c>
      <c r="HX82">
        <f t="shared" si="123"/>
        <v>51327.476423575841</v>
      </c>
      <c r="HY82">
        <f t="shared" si="123"/>
        <v>51410.781012770218</v>
      </c>
      <c r="HZ82">
        <f t="shared" si="123"/>
        <v>51494.21973629314</v>
      </c>
      <c r="IA82">
        <f t="shared" si="123"/>
        <v>51577.792810987812</v>
      </c>
      <c r="IB82">
        <f t="shared" si="71"/>
        <v>51661.500454047913</v>
      </c>
      <c r="IC82">
        <f t="shared" si="71"/>
        <v>51745.3428830189</v>
      </c>
      <c r="ID82">
        <f t="shared" si="71"/>
        <v>51829.320315797275</v>
      </c>
      <c r="IE82">
        <f t="shared" si="71"/>
        <v>51913.432970631824</v>
      </c>
      <c r="IF82">
        <f t="shared" si="71"/>
        <v>51997.681066124744</v>
      </c>
      <c r="IG82">
        <f t="shared" si="126"/>
        <v>44209.296566368183</v>
      </c>
      <c r="IH82">
        <f t="shared" si="127"/>
        <v>1</v>
      </c>
      <c r="II82">
        <v>80</v>
      </c>
      <c r="IJ82">
        <f t="shared" si="128"/>
        <v>0.79</v>
      </c>
      <c r="IK82" cm="1">
        <f t="array" ref="IK82">INDEX($AK$3:$EG$102,II82,IH82)</f>
        <v>-44209.296566368183</v>
      </c>
      <c r="IL82">
        <f t="shared" si="129"/>
        <v>-34925.344287430868</v>
      </c>
    </row>
    <row r="83" spans="9:246" x14ac:dyDescent="0.25">
      <c r="I83">
        <v>685</v>
      </c>
      <c r="J83">
        <f>'Emission events'!AG83</f>
        <v>0</v>
      </c>
      <c r="K83">
        <f>'Emission events'!CI83</f>
        <v>0</v>
      </c>
      <c r="L83">
        <f>'Emission events'!EK83</f>
        <v>0</v>
      </c>
      <c r="M83">
        <f>'Emission events'!GM83</f>
        <v>0</v>
      </c>
      <c r="N83">
        <f>'Emission events'!IO83</f>
        <v>0</v>
      </c>
      <c r="O83">
        <f t="shared" si="119"/>
        <v>0</v>
      </c>
      <c r="R83">
        <v>685</v>
      </c>
      <c r="S83">
        <f>'Emission events'!AL83</f>
        <v>5.3686431561492112E+16</v>
      </c>
      <c r="T83">
        <f>'Emission events'!CN83</f>
        <v>1.3813372770871316E+16</v>
      </c>
      <c r="U83">
        <f>'Emission events'!EP83</f>
        <v>3577300492586745</v>
      </c>
      <c r="V83">
        <f>'Emission events'!GR83</f>
        <v>933571549192091.88</v>
      </c>
      <c r="W83">
        <f>'Emission events'!IT83</f>
        <v>245828070516103.09</v>
      </c>
      <c r="X83">
        <f t="shared" si="120"/>
        <v>7.2256504444658352E+16</v>
      </c>
      <c r="AA83">
        <v>685</v>
      </c>
      <c r="AB83" s="7">
        <f>'Emission events'!AQ83</f>
        <v>0</v>
      </c>
      <c r="AC83" s="7">
        <f>'Emission events'!CS83</f>
        <v>0</v>
      </c>
      <c r="AD83" s="7">
        <f>'Emission events'!EU83</f>
        <v>0</v>
      </c>
      <c r="AE83" s="7">
        <f>'Emission events'!GW83</f>
        <v>0</v>
      </c>
      <c r="AF83" s="7">
        <f>'Emission events'!IY83</f>
        <v>0</v>
      </c>
      <c r="AG83">
        <f t="shared" si="121"/>
        <v>0</v>
      </c>
      <c r="AH83" s="7">
        <f t="shared" si="122"/>
        <v>7.2256504444658352E+16</v>
      </c>
      <c r="AJ83" s="1">
        <v>0.8</v>
      </c>
      <c r="AK83">
        <f t="shared" ref="AK83:AT92" si="145">$B$15-_J0*EXP(($AJ83+AK$2*_r_S)/(_V_th*_diode_n))-($AJ83+AK$2*_r_S)/_r_sh</f>
        <v>-61168.181685190539</v>
      </c>
      <c r="AL83">
        <f t="shared" si="145"/>
        <v>-61267.112347138609</v>
      </c>
      <c r="AM83">
        <f t="shared" si="145"/>
        <v>-61366.202941190677</v>
      </c>
      <c r="AN83">
        <f t="shared" si="145"/>
        <v>-61465.453725895575</v>
      </c>
      <c r="AO83">
        <f t="shared" si="145"/>
        <v>-61564.864960219238</v>
      </c>
      <c r="AP83">
        <f t="shared" si="145"/>
        <v>-61664.436903547103</v>
      </c>
      <c r="AQ83">
        <f t="shared" si="145"/>
        <v>-61764.169815683534</v>
      </c>
      <c r="AR83">
        <f t="shared" si="145"/>
        <v>-61864.063956852187</v>
      </c>
      <c r="AS83">
        <f t="shared" si="145"/>
        <v>-61964.119587698791</v>
      </c>
      <c r="AT83">
        <f t="shared" si="145"/>
        <v>-62064.33696928947</v>
      </c>
      <c r="AU83">
        <f t="shared" ref="AU83:BD92" si="146">$B$15-_J0*EXP(($AJ83+AU$2*_r_S)/(_V_th*_diode_n))-($AJ83+AU$2*_r_S)/_r_sh</f>
        <v>-62164.716363112457</v>
      </c>
      <c r="AV83">
        <f t="shared" si="146"/>
        <v>-62265.258031079349</v>
      </c>
      <c r="AW83">
        <f t="shared" si="146"/>
        <v>-62365.962235524261</v>
      </c>
      <c r="AX83">
        <f t="shared" si="146"/>
        <v>-62466.829239206301</v>
      </c>
      <c r="AY83">
        <f t="shared" si="146"/>
        <v>-62567.859305308702</v>
      </c>
      <c r="AZ83">
        <f t="shared" si="146"/>
        <v>-62669.052697440347</v>
      </c>
      <c r="BA83">
        <f t="shared" si="146"/>
        <v>-62770.409679636308</v>
      </c>
      <c r="BB83">
        <f t="shared" si="146"/>
        <v>-62871.930516358487</v>
      </c>
      <c r="BC83">
        <f t="shared" si="146"/>
        <v>-62973.615472496072</v>
      </c>
      <c r="BD83">
        <f t="shared" si="146"/>
        <v>-63075.464813367209</v>
      </c>
      <c r="BE83">
        <f t="shared" ref="BE83:BN92" si="147">$B$15-_J0*EXP(($AJ83+BE$2*_r_S)/(_V_th*_diode_n))-($AJ83+BE$2*_r_S)/_r_sh</f>
        <v>-63177.478804717983</v>
      </c>
      <c r="BF83">
        <f t="shared" si="147"/>
        <v>-63279.657712725057</v>
      </c>
      <c r="BG83">
        <f t="shared" si="147"/>
        <v>-63382.001803994666</v>
      </c>
      <c r="BH83">
        <f t="shared" si="147"/>
        <v>-63484.511345564104</v>
      </c>
      <c r="BI83">
        <f t="shared" si="147"/>
        <v>-63587.186604903203</v>
      </c>
      <c r="BJ83">
        <f t="shared" si="147"/>
        <v>-63690.027849912658</v>
      </c>
      <c r="BK83">
        <f t="shared" si="147"/>
        <v>-63793.035348927799</v>
      </c>
      <c r="BL83">
        <f t="shared" si="147"/>
        <v>-63896.209370716882</v>
      </c>
      <c r="BM83">
        <f t="shared" si="147"/>
        <v>-63999.550184482629</v>
      </c>
      <c r="BN83">
        <f t="shared" si="147"/>
        <v>-64103.058059863659</v>
      </c>
      <c r="BO83">
        <f t="shared" ref="BO83:BX92" si="148">$B$15-_J0*EXP(($AJ83+BO$2*_r_S)/(_V_th*_diode_n))-($AJ83+BO$2*_r_S)/_r_sh</f>
        <v>-64206.733266933799</v>
      </c>
      <c r="BP83">
        <f t="shared" si="148"/>
        <v>-64310.576076203477</v>
      </c>
      <c r="BQ83">
        <f t="shared" si="148"/>
        <v>-64414.586758621124</v>
      </c>
      <c r="BR83">
        <f t="shared" si="148"/>
        <v>-64518.765585572524</v>
      </c>
      <c r="BS83">
        <f t="shared" si="148"/>
        <v>-64623.112828882353</v>
      </c>
      <c r="BT83">
        <f t="shared" si="148"/>
        <v>-64727.628760814805</v>
      </c>
      <c r="BU83">
        <f t="shared" si="148"/>
        <v>-64832.313654073929</v>
      </c>
      <c r="BV83">
        <f t="shared" si="148"/>
        <v>-64937.167781805358</v>
      </c>
      <c r="BW83">
        <f t="shared" si="148"/>
        <v>-65042.191417595335</v>
      </c>
      <c r="BX83">
        <f t="shared" si="148"/>
        <v>-65147.384835473349</v>
      </c>
      <c r="BY83">
        <f t="shared" ref="BY83:CH92" si="149">$B$15-_J0*EXP(($AJ83+BY$2*_r_S)/(_V_th*_diode_n))-($AJ83+BY$2*_r_S)/_r_sh</f>
        <v>-65252.748309911178</v>
      </c>
      <c r="BZ83">
        <f t="shared" si="149"/>
        <v>-65358.28211582431</v>
      </c>
      <c r="CA83">
        <f t="shared" si="149"/>
        <v>-65463.986528573609</v>
      </c>
      <c r="CB83">
        <f t="shared" si="149"/>
        <v>-65569.861823963671</v>
      </c>
      <c r="CC83">
        <f t="shared" si="149"/>
        <v>-65675.908278245697</v>
      </c>
      <c r="CD83">
        <f t="shared" si="149"/>
        <v>-65782.126168117902</v>
      </c>
      <c r="CE83">
        <f t="shared" si="149"/>
        <v>-65888.515770724887</v>
      </c>
      <c r="CF83">
        <f t="shared" si="149"/>
        <v>-65995.077363660297</v>
      </c>
      <c r="CG83">
        <f t="shared" si="149"/>
        <v>-66101.811224965742</v>
      </c>
      <c r="CH83">
        <f t="shared" si="149"/>
        <v>-66208.717633132357</v>
      </c>
      <c r="CI83">
        <f t="shared" ref="CI83:CR92" si="150">$B$15-_J0*EXP(($AJ83+CI$2*_r_S)/(_V_th*_diode_n))-($AJ83+CI$2*_r_S)/_r_sh</f>
        <v>-66315.796867102166</v>
      </c>
      <c r="CJ83">
        <f t="shared" si="150"/>
        <v>-66423.049206267751</v>
      </c>
      <c r="CK83">
        <f t="shared" si="150"/>
        <v>-66530.474930472556</v>
      </c>
      <c r="CL83">
        <f t="shared" si="150"/>
        <v>-66638.074320013897</v>
      </c>
      <c r="CM83">
        <f t="shared" si="150"/>
        <v>-66745.847655640973</v>
      </c>
      <c r="CN83">
        <f t="shared" si="150"/>
        <v>-66853.79521855792</v>
      </c>
      <c r="CO83">
        <f t="shared" si="150"/>
        <v>-66961.917290422643</v>
      </c>
      <c r="CP83">
        <f t="shared" si="150"/>
        <v>-67070.21415334841</v>
      </c>
      <c r="CQ83">
        <f t="shared" si="150"/>
        <v>-67178.686089905299</v>
      </c>
      <c r="CR83">
        <f t="shared" si="150"/>
        <v>-67287.333383119214</v>
      </c>
      <c r="CS83">
        <f t="shared" ref="CS83:DB92" si="151">$B$15-_J0*EXP(($AJ83+CS$2*_r_S)/(_V_th*_diode_n))-($AJ83+CS$2*_r_S)/_r_sh</f>
        <v>-67396.156316474837</v>
      </c>
      <c r="CT83">
        <f t="shared" si="151"/>
        <v>-67505.155173913619</v>
      </c>
      <c r="CU83">
        <f t="shared" si="151"/>
        <v>-67614.330239836825</v>
      </c>
      <c r="CV83">
        <f t="shared" si="151"/>
        <v>-67723.681799105951</v>
      </c>
      <c r="CW83">
        <f t="shared" si="151"/>
        <v>-67833.210137042275</v>
      </c>
      <c r="CX83">
        <f t="shared" si="151"/>
        <v>-67942.91553942833</v>
      </c>
      <c r="CY83">
        <f t="shared" si="151"/>
        <v>-68052.798292509367</v>
      </c>
      <c r="CZ83">
        <f t="shared" si="151"/>
        <v>-68162.858682992402</v>
      </c>
      <c r="DA83">
        <f t="shared" si="151"/>
        <v>-68273.09699804899</v>
      </c>
      <c r="DB83">
        <f t="shared" si="151"/>
        <v>-68383.513525314367</v>
      </c>
      <c r="DC83">
        <f t="shared" ref="DC83:DL92" si="152">$B$15-_J0*EXP(($AJ83+DC$2*_r_S)/(_V_th*_diode_n))-($AJ83+DC$2*_r_S)/_r_sh</f>
        <v>-68494.108552888065</v>
      </c>
      <c r="DD83">
        <f t="shared" si="152"/>
        <v>-68604.882369336774</v>
      </c>
      <c r="DE83">
        <f t="shared" si="152"/>
        <v>-68715.835263692585</v>
      </c>
      <c r="DF83">
        <f t="shared" si="152"/>
        <v>-68826.967525455693</v>
      </c>
      <c r="DG83">
        <f t="shared" si="152"/>
        <v>-68938.279444593645</v>
      </c>
      <c r="DH83">
        <f t="shared" si="152"/>
        <v>-69049.771311542689</v>
      </c>
      <c r="DI83">
        <f t="shared" si="152"/>
        <v>-69161.443417209419</v>
      </c>
      <c r="DJ83">
        <f t="shared" si="152"/>
        <v>-69273.296052969905</v>
      </c>
      <c r="DK83">
        <f t="shared" si="152"/>
        <v>-69385.329510671276</v>
      </c>
      <c r="DL83">
        <f t="shared" si="152"/>
        <v>-69497.544082633452</v>
      </c>
      <c r="DM83">
        <f t="shared" ref="DM83:DV92" si="153">$B$15-_J0*EXP(($AJ83+DM$2*_r_S)/(_V_th*_diode_n))-($AJ83+DM$2*_r_S)/_r_sh</f>
        <v>-69609.940061647227</v>
      </c>
      <c r="DN83">
        <f t="shared" si="153"/>
        <v>-69722.517740978423</v>
      </c>
      <c r="DO83">
        <f t="shared" si="153"/>
        <v>-69835.277414365963</v>
      </c>
      <c r="DP83">
        <f t="shared" si="153"/>
        <v>-69948.219376023611</v>
      </c>
      <c r="DQ83">
        <f t="shared" si="153"/>
        <v>-70061.343920641593</v>
      </c>
      <c r="DR83">
        <f t="shared" si="153"/>
        <v>-70174.651343385689</v>
      </c>
      <c r="DS83">
        <f t="shared" si="153"/>
        <v>-70288.141939898909</v>
      </c>
      <c r="DT83">
        <f t="shared" si="153"/>
        <v>-70401.816006302921</v>
      </c>
      <c r="DU83">
        <f t="shared" si="153"/>
        <v>-70515.673839197407</v>
      </c>
      <c r="DV83">
        <f t="shared" si="153"/>
        <v>-70629.715735661739</v>
      </c>
      <c r="DW83">
        <f t="shared" ref="DW83:EG92" si="154">$B$15-_J0*EXP(($AJ83+DW$2*_r_S)/(_V_th*_diode_n))-($AJ83+DW$2*_r_S)/_r_sh</f>
        <v>-70743.941993255532</v>
      </c>
      <c r="DX83">
        <f t="shared" si="154"/>
        <v>-70858.352910019254</v>
      </c>
      <c r="DY83">
        <f t="shared" si="154"/>
        <v>-70972.94878447587</v>
      </c>
      <c r="DZ83">
        <f t="shared" si="154"/>
        <v>-71087.729915630029</v>
      </c>
      <c r="EA83">
        <f t="shared" si="154"/>
        <v>-71202.696602970667</v>
      </c>
      <c r="EB83">
        <f t="shared" si="154"/>
        <v>-71317.849146470166</v>
      </c>
      <c r="EC83">
        <f t="shared" si="154"/>
        <v>-71433.187846585861</v>
      </c>
      <c r="ED83">
        <f t="shared" si="154"/>
        <v>-71548.713004261794</v>
      </c>
      <c r="EE83">
        <f t="shared" si="154"/>
        <v>-71664.42492092702</v>
      </c>
      <c r="EF83">
        <f t="shared" si="154"/>
        <v>-71780.323898498609</v>
      </c>
      <c r="EG83">
        <f t="shared" si="154"/>
        <v>-71896.410239382269</v>
      </c>
      <c r="EI83">
        <f t="shared" si="124"/>
        <v>0.8</v>
      </c>
      <c r="EJ83">
        <f t="shared" si="131"/>
        <v>61168.181685190539</v>
      </c>
      <c r="EK83">
        <f t="shared" si="131"/>
        <v>61267.444186608918</v>
      </c>
      <c r="EL83">
        <f t="shared" si="131"/>
        <v>61366.866620131303</v>
      </c>
      <c r="EM83">
        <f t="shared" si="131"/>
        <v>61466.44924430651</v>
      </c>
      <c r="EN83">
        <f t="shared" si="131"/>
        <v>61566.19231810049</v>
      </c>
      <c r="EO83">
        <f t="shared" si="131"/>
        <v>61666.096100898663</v>
      </c>
      <c r="EP83">
        <f t="shared" si="131"/>
        <v>61766.160852505411</v>
      </c>
      <c r="EQ83">
        <f t="shared" si="131"/>
        <v>61866.386833144374</v>
      </c>
      <c r="ER83">
        <f t="shared" si="131"/>
        <v>61966.774303461287</v>
      </c>
      <c r="ES83">
        <f t="shared" si="131"/>
        <v>62067.323524522282</v>
      </c>
      <c r="ET83">
        <f t="shared" si="131"/>
        <v>62168.034757815578</v>
      </c>
      <c r="EU83">
        <f t="shared" si="131"/>
        <v>62268.908265252787</v>
      </c>
      <c r="EV83">
        <f t="shared" si="131"/>
        <v>62369.944309168008</v>
      </c>
      <c r="EW83">
        <f t="shared" si="131"/>
        <v>62471.143152320365</v>
      </c>
      <c r="EX83">
        <f t="shared" si="131"/>
        <v>62572.505057893075</v>
      </c>
      <c r="EY83">
        <f t="shared" si="131"/>
        <v>62674.030289495029</v>
      </c>
      <c r="EZ83">
        <f t="shared" si="133"/>
        <v>62775.719111161307</v>
      </c>
      <c r="FA83">
        <f t="shared" si="133"/>
        <v>62877.571787353794</v>
      </c>
      <c r="FB83">
        <f t="shared" si="133"/>
        <v>62979.588582961696</v>
      </c>
      <c r="FC83">
        <f t="shared" si="133"/>
        <v>63081.769763303142</v>
      </c>
      <c r="FD83">
        <f t="shared" si="133"/>
        <v>63184.115594124232</v>
      </c>
      <c r="FE83">
        <f t="shared" si="133"/>
        <v>63286.626341601615</v>
      </c>
      <c r="FF83">
        <f t="shared" si="133"/>
        <v>63389.302272341534</v>
      </c>
      <c r="FG83">
        <f t="shared" si="133"/>
        <v>63492.143653381288</v>
      </c>
      <c r="FH83">
        <f t="shared" si="133"/>
        <v>63595.150752190697</v>
      </c>
      <c r="FI83">
        <f t="shared" si="133"/>
        <v>63698.323836670468</v>
      </c>
      <c r="FJ83">
        <f t="shared" si="133"/>
        <v>63801.663175155918</v>
      </c>
      <c r="FK83">
        <f t="shared" si="133"/>
        <v>63905.169036415318</v>
      </c>
      <c r="FL83">
        <f t="shared" si="133"/>
        <v>64008.841689651374</v>
      </c>
      <c r="FM83">
        <f t="shared" si="133"/>
        <v>64112.681404502713</v>
      </c>
      <c r="FN83">
        <f t="shared" si="89"/>
        <v>64216.68845104317</v>
      </c>
      <c r="FO83">
        <f t="shared" si="89"/>
        <v>64320.863099783157</v>
      </c>
      <c r="FP83">
        <f t="shared" ref="FP83:GE100" si="155">ABS(BQ83-BQ$2)</f>
        <v>64425.205621671121</v>
      </c>
      <c r="FQ83">
        <f t="shared" si="155"/>
        <v>64529.71628809283</v>
      </c>
      <c r="FR83">
        <f t="shared" si="155"/>
        <v>64634.395370872975</v>
      </c>
      <c r="FS83">
        <f t="shared" si="155"/>
        <v>64739.243142275736</v>
      </c>
      <c r="FT83">
        <f t="shared" si="155"/>
        <v>64844.259875005169</v>
      </c>
      <c r="FU83">
        <f t="shared" si="155"/>
        <v>64949.445842206915</v>
      </c>
      <c r="FV83">
        <f t="shared" si="155"/>
        <v>65054.801317467201</v>
      </c>
      <c r="FW83">
        <f t="shared" si="155"/>
        <v>65160.326574815532</v>
      </c>
      <c r="FX83">
        <f t="shared" si="155"/>
        <v>65266.02188872367</v>
      </c>
      <c r="FY83">
        <f t="shared" si="155"/>
        <v>65371.887534107118</v>
      </c>
      <c r="FZ83">
        <f t="shared" si="155"/>
        <v>65477.923786326726</v>
      </c>
      <c r="GA83">
        <f t="shared" si="155"/>
        <v>65584.130921187098</v>
      </c>
      <c r="GB83">
        <f t="shared" si="155"/>
        <v>65690.509214939433</v>
      </c>
      <c r="GC83">
        <f t="shared" si="144"/>
        <v>65797.058944281962</v>
      </c>
      <c r="GD83">
        <f t="shared" si="144"/>
        <v>65903.780386359256</v>
      </c>
      <c r="GE83">
        <f t="shared" si="144"/>
        <v>66010.673818764975</v>
      </c>
      <c r="GF83">
        <f t="shared" si="144"/>
        <v>66117.73951954073</v>
      </c>
      <c r="GG83">
        <f t="shared" si="115"/>
        <v>66224.977767177654</v>
      </c>
      <c r="GH83">
        <f t="shared" si="115"/>
        <v>66332.388840617787</v>
      </c>
      <c r="GI83">
        <f t="shared" si="115"/>
        <v>66439.973019253681</v>
      </c>
      <c r="GJ83">
        <f t="shared" si="115"/>
        <v>66547.730582928794</v>
      </c>
      <c r="GK83">
        <f t="shared" si="115"/>
        <v>66655.661811940445</v>
      </c>
      <c r="GL83">
        <f t="shared" si="115"/>
        <v>66763.766987037845</v>
      </c>
      <c r="GM83">
        <f t="shared" si="115"/>
        <v>66872.046389425101</v>
      </c>
      <c r="GN83">
        <f t="shared" si="115"/>
        <v>66980.500300760134</v>
      </c>
      <c r="GO83">
        <f t="shared" si="115"/>
        <v>67089.129003156209</v>
      </c>
      <c r="GP83">
        <f t="shared" si="115"/>
        <v>67197.932779183408</v>
      </c>
      <c r="GQ83">
        <f t="shared" si="115"/>
        <v>67306.911911867646</v>
      </c>
      <c r="GR83">
        <f t="shared" si="115"/>
        <v>67416.066684693578</v>
      </c>
      <c r="GS83">
        <f t="shared" si="125"/>
        <v>67525.39738160267</v>
      </c>
      <c r="GT83">
        <f t="shared" si="125"/>
        <v>67634.904286996185</v>
      </c>
      <c r="GU83">
        <f t="shared" si="125"/>
        <v>67744.58768573562</v>
      </c>
      <c r="GV83">
        <f t="shared" si="125"/>
        <v>67854.447863142268</v>
      </c>
      <c r="GW83">
        <f t="shared" si="125"/>
        <v>67964.485104998632</v>
      </c>
      <c r="GX83">
        <f t="shared" si="125"/>
        <v>68074.699697549979</v>
      </c>
      <c r="GY83">
        <f t="shared" si="125"/>
        <v>68185.091927503323</v>
      </c>
      <c r="GZ83">
        <f t="shared" si="125"/>
        <v>68295.662082030234</v>
      </c>
      <c r="HA83">
        <f t="shared" si="125"/>
        <v>68406.410448765921</v>
      </c>
      <c r="HB83">
        <f t="shared" si="114"/>
        <v>68517.337315809928</v>
      </c>
      <c r="HC83">
        <f t="shared" si="114"/>
        <v>68628.442971728946</v>
      </c>
      <c r="HD83">
        <f t="shared" si="114"/>
        <v>68739.727705555066</v>
      </c>
      <c r="HE83">
        <f t="shared" si="114"/>
        <v>68851.191806788498</v>
      </c>
      <c r="HF83">
        <f t="shared" si="114"/>
        <v>68962.835565396759</v>
      </c>
      <c r="HG83">
        <f t="shared" si="114"/>
        <v>69074.659271816112</v>
      </c>
      <c r="HH83">
        <f t="shared" si="114"/>
        <v>69186.663216953151</v>
      </c>
      <c r="HI83">
        <f t="shared" si="114"/>
        <v>69298.847692183946</v>
      </c>
      <c r="HJ83">
        <f t="shared" si="114"/>
        <v>69411.212989355641</v>
      </c>
      <c r="HK83">
        <f t="shared" si="114"/>
        <v>69523.759400788127</v>
      </c>
      <c r="HL83">
        <f t="shared" si="117"/>
        <v>69636.48721927221</v>
      </c>
      <c r="HM83">
        <f t="shared" si="117"/>
        <v>69749.396738073716</v>
      </c>
      <c r="HN83">
        <f t="shared" si="117"/>
        <v>69862.488250931579</v>
      </c>
      <c r="HO83">
        <f t="shared" si="117"/>
        <v>69975.762052059537</v>
      </c>
      <c r="HP83">
        <f t="shared" si="117"/>
        <v>70089.218436147828</v>
      </c>
      <c r="HQ83">
        <f t="shared" si="117"/>
        <v>70202.857698362233</v>
      </c>
      <c r="HR83">
        <f t="shared" si="117"/>
        <v>70316.680134345763</v>
      </c>
      <c r="HS83">
        <f t="shared" si="117"/>
        <v>70430.686040220098</v>
      </c>
      <c r="HT83">
        <f t="shared" si="117"/>
        <v>70544.875712584893</v>
      </c>
      <c r="HU83">
        <f t="shared" si="117"/>
        <v>70659.249448519535</v>
      </c>
      <c r="HV83">
        <f t="shared" si="117"/>
        <v>70773.807545583637</v>
      </c>
      <c r="HW83">
        <f t="shared" si="123"/>
        <v>70888.550301817668</v>
      </c>
      <c r="HX83">
        <f t="shared" si="123"/>
        <v>71003.478015744608</v>
      </c>
      <c r="HY83">
        <f t="shared" si="123"/>
        <v>71118.590986369076</v>
      </c>
      <c r="HZ83">
        <f t="shared" si="123"/>
        <v>71233.889513180024</v>
      </c>
      <c r="IA83">
        <f t="shared" si="123"/>
        <v>71349.373896149831</v>
      </c>
      <c r="IB83">
        <f t="shared" si="71"/>
        <v>71465.04443573585</v>
      </c>
      <c r="IC83">
        <f t="shared" si="71"/>
        <v>71580.901432882092</v>
      </c>
      <c r="ID83">
        <f t="shared" si="71"/>
        <v>71696.945189017628</v>
      </c>
      <c r="IE83">
        <f t="shared" si="71"/>
        <v>71813.176006059526</v>
      </c>
      <c r="IF83">
        <f t="shared" si="71"/>
        <v>71929.594186413495</v>
      </c>
      <c r="IG83">
        <f t="shared" si="126"/>
        <v>61168.181685190539</v>
      </c>
      <c r="IH83">
        <f t="shared" si="127"/>
        <v>1</v>
      </c>
      <c r="II83">
        <v>81</v>
      </c>
      <c r="IJ83">
        <f t="shared" si="128"/>
        <v>0.8</v>
      </c>
      <c r="IK83" cm="1">
        <f t="array" ref="IK83">INDEX($AK$3:$EG$102,II83,IH83)</f>
        <v>-61168.181685190539</v>
      </c>
      <c r="IL83">
        <f t="shared" si="129"/>
        <v>-48934.545348152431</v>
      </c>
    </row>
    <row r="84" spans="9:246" x14ac:dyDescent="0.25">
      <c r="I84">
        <v>690</v>
      </c>
      <c r="J84">
        <f>'Emission events'!AG84</f>
        <v>0</v>
      </c>
      <c r="K84">
        <f>'Emission events'!CI84</f>
        <v>0</v>
      </c>
      <c r="L84">
        <f>'Emission events'!EK84</f>
        <v>0</v>
      </c>
      <c r="M84">
        <f>'Emission events'!GM84</f>
        <v>0</v>
      </c>
      <c r="N84">
        <f>'Emission events'!IO84</f>
        <v>0</v>
      </c>
      <c r="O84">
        <f t="shared" si="119"/>
        <v>0</v>
      </c>
      <c r="R84">
        <v>690</v>
      </c>
      <c r="S84">
        <f>'Emission events'!AL84</f>
        <v>2.4853287900562724E+16</v>
      </c>
      <c r="T84">
        <f>'Emission events'!CN84</f>
        <v>6394683356054985</v>
      </c>
      <c r="U84">
        <f>'Emission events'!EP84</f>
        <v>1656054918592399</v>
      </c>
      <c r="V84">
        <f>'Emission events'!GR84</f>
        <v>432182244433020.63</v>
      </c>
      <c r="W84">
        <f>'Emission events'!IT84</f>
        <v>113802233318089.08</v>
      </c>
      <c r="X84">
        <f t="shared" si="120"/>
        <v>3.3450010652961216E+16</v>
      </c>
      <c r="AA84">
        <v>690</v>
      </c>
      <c r="AB84" s="7">
        <f>'Emission events'!AQ84</f>
        <v>0</v>
      </c>
      <c r="AC84" s="7">
        <f>'Emission events'!CS84</f>
        <v>0</v>
      </c>
      <c r="AD84" s="7">
        <f>'Emission events'!EU84</f>
        <v>0</v>
      </c>
      <c r="AE84" s="7">
        <f>'Emission events'!GW84</f>
        <v>0</v>
      </c>
      <c r="AF84" s="7">
        <f>'Emission events'!IY84</f>
        <v>0</v>
      </c>
      <c r="AG84">
        <f t="shared" si="121"/>
        <v>0</v>
      </c>
      <c r="AH84" s="7">
        <f t="shared" si="122"/>
        <v>3.3450010652961216E+16</v>
      </c>
      <c r="AJ84" s="1">
        <v>0.81</v>
      </c>
      <c r="AK84">
        <f t="shared" si="145"/>
        <v>-84628.414838489203</v>
      </c>
      <c r="AL84">
        <f t="shared" si="145"/>
        <v>-84765.271521581744</v>
      </c>
      <c r="AM84">
        <f t="shared" si="145"/>
        <v>-84902.349448495122</v>
      </c>
      <c r="AN84">
        <f t="shared" si="145"/>
        <v>-85039.648976895114</v>
      </c>
      <c r="AO84">
        <f t="shared" si="145"/>
        <v>-85177.170465025338</v>
      </c>
      <c r="AP84">
        <f t="shared" si="145"/>
        <v>-85314.914271709495</v>
      </c>
      <c r="AQ84">
        <f t="shared" si="145"/>
        <v>-85452.880756350452</v>
      </c>
      <c r="AR84">
        <f t="shared" si="145"/>
        <v>-85591.070278932108</v>
      </c>
      <c r="AS84">
        <f t="shared" si="145"/>
        <v>-85729.483200021161</v>
      </c>
      <c r="AT84">
        <f t="shared" si="145"/>
        <v>-85868.119880766404</v>
      </c>
      <c r="AU84">
        <f t="shared" si="146"/>
        <v>-86006.980682900365</v>
      </c>
      <c r="AV84">
        <f t="shared" si="146"/>
        <v>-86146.065968741634</v>
      </c>
      <c r="AW84">
        <f t="shared" si="146"/>
        <v>-86285.376101192378</v>
      </c>
      <c r="AX84">
        <f t="shared" si="146"/>
        <v>-86424.911443743535</v>
      </c>
      <c r="AY84">
        <f t="shared" si="146"/>
        <v>-86564.672360472527</v>
      </c>
      <c r="AZ84">
        <f t="shared" si="146"/>
        <v>-86704.659216045271</v>
      </c>
      <c r="BA84">
        <f t="shared" si="146"/>
        <v>-86844.872375718187</v>
      </c>
      <c r="BB84">
        <f t="shared" si="146"/>
        <v>-86985.312205337192</v>
      </c>
      <c r="BC84">
        <f t="shared" si="146"/>
        <v>-87125.97907133968</v>
      </c>
      <c r="BD84">
        <f t="shared" si="146"/>
        <v>-87266.87334075637</v>
      </c>
      <c r="BE84">
        <f t="shared" si="147"/>
        <v>-87407.995381210334</v>
      </c>
      <c r="BF84">
        <f t="shared" si="147"/>
        <v>-87549.345560919304</v>
      </c>
      <c r="BG84">
        <f t="shared" si="147"/>
        <v>-87690.92424869629</v>
      </c>
      <c r="BH84">
        <f t="shared" si="147"/>
        <v>-87832.731813950202</v>
      </c>
      <c r="BI84">
        <f t="shared" si="147"/>
        <v>-87974.768626688092</v>
      </c>
      <c r="BJ84">
        <f t="shared" si="147"/>
        <v>-88117.035057513844</v>
      </c>
      <c r="BK84">
        <f t="shared" si="147"/>
        <v>-88259.531477631826</v>
      </c>
      <c r="BL84">
        <f t="shared" si="147"/>
        <v>-88402.258258845512</v>
      </c>
      <c r="BM84">
        <f t="shared" si="147"/>
        <v>-88545.215773559437</v>
      </c>
      <c r="BN84">
        <f t="shared" si="147"/>
        <v>-88688.404394781392</v>
      </c>
      <c r="BO84">
        <f t="shared" si="148"/>
        <v>-88831.824496120389</v>
      </c>
      <c r="BP84">
        <f t="shared" si="148"/>
        <v>-88975.476451790251</v>
      </c>
      <c r="BQ84">
        <f t="shared" si="148"/>
        <v>-89119.36063661048</v>
      </c>
      <c r="BR84">
        <f t="shared" si="148"/>
        <v>-89263.477426005164</v>
      </c>
      <c r="BS84">
        <f t="shared" si="148"/>
        <v>-89407.827196006678</v>
      </c>
      <c r="BT84">
        <f t="shared" si="148"/>
        <v>-89552.410323254269</v>
      </c>
      <c r="BU84">
        <f t="shared" si="148"/>
        <v>-89697.227184996111</v>
      </c>
      <c r="BV84">
        <f t="shared" si="148"/>
        <v>-89842.278159091133</v>
      </c>
      <c r="BW84">
        <f t="shared" si="148"/>
        <v>-89987.563624008224</v>
      </c>
      <c r="BX84">
        <f t="shared" si="148"/>
        <v>-90133.083958828385</v>
      </c>
      <c r="BY84">
        <f t="shared" si="149"/>
        <v>-90278.8395432455</v>
      </c>
      <c r="BZ84">
        <f t="shared" si="149"/>
        <v>-90424.830757566888</v>
      </c>
      <c r="CA84">
        <f t="shared" si="149"/>
        <v>-90571.057982715676</v>
      </c>
      <c r="CB84">
        <f t="shared" si="149"/>
        <v>-90717.521600229826</v>
      </c>
      <c r="CC84">
        <f t="shared" si="149"/>
        <v>-90864.221992264094</v>
      </c>
      <c r="CD84">
        <f t="shared" si="149"/>
        <v>-91011.159541592002</v>
      </c>
      <c r="CE84">
        <f t="shared" si="149"/>
        <v>-91158.334631604579</v>
      </c>
      <c r="CF84">
        <f t="shared" si="149"/>
        <v>-91305.747646314296</v>
      </c>
      <c r="CG84">
        <f t="shared" si="149"/>
        <v>-91453.398970352398</v>
      </c>
      <c r="CH84">
        <f t="shared" si="149"/>
        <v>-91601.288988973014</v>
      </c>
      <c r="CI84">
        <f t="shared" si="150"/>
        <v>-91749.418088053601</v>
      </c>
      <c r="CJ84">
        <f t="shared" si="150"/>
        <v>-91897.786654094583</v>
      </c>
      <c r="CK84">
        <f t="shared" si="150"/>
        <v>-92046.395074221145</v>
      </c>
      <c r="CL84">
        <f t="shared" si="150"/>
        <v>-92195.24373618525</v>
      </c>
      <c r="CM84">
        <f t="shared" si="150"/>
        <v>-92344.333028364461</v>
      </c>
      <c r="CN84">
        <f t="shared" si="150"/>
        <v>-92493.663339765466</v>
      </c>
      <c r="CO84">
        <f t="shared" si="150"/>
        <v>-92643.235060023202</v>
      </c>
      <c r="CP84">
        <f t="shared" si="150"/>
        <v>-92793.048579401497</v>
      </c>
      <c r="CQ84">
        <f t="shared" si="150"/>
        <v>-92943.104288796996</v>
      </c>
      <c r="CR84">
        <f t="shared" si="150"/>
        <v>-93093.402579736765</v>
      </c>
      <c r="CS84">
        <f t="shared" si="151"/>
        <v>-93243.943844382025</v>
      </c>
      <c r="CT84">
        <f t="shared" si="151"/>
        <v>-93394.728475526994</v>
      </c>
      <c r="CU84">
        <f t="shared" si="151"/>
        <v>-93545.756866600917</v>
      </c>
      <c r="CV84">
        <f t="shared" si="151"/>
        <v>-93697.029411670024</v>
      </c>
      <c r="CW84">
        <f t="shared" si="151"/>
        <v>-93848.546505436636</v>
      </c>
      <c r="CX84">
        <f t="shared" si="151"/>
        <v>-94000.308543241481</v>
      </c>
      <c r="CY84">
        <f t="shared" si="151"/>
        <v>-94152.315921064379</v>
      </c>
      <c r="CZ84">
        <f t="shared" si="151"/>
        <v>-94304.569035524954</v>
      </c>
      <c r="DA84">
        <f t="shared" si="151"/>
        <v>-94457.068283885063</v>
      </c>
      <c r="DB84">
        <f t="shared" si="151"/>
        <v>-94609.81406404775</v>
      </c>
      <c r="DC84">
        <f t="shared" si="152"/>
        <v>-94762.8067745593</v>
      </c>
      <c r="DD84">
        <f t="shared" si="152"/>
        <v>-94916.046814611283</v>
      </c>
      <c r="DE84">
        <f t="shared" si="152"/>
        <v>-95069.534584039342</v>
      </c>
      <c r="DF84">
        <f t="shared" si="152"/>
        <v>-95223.270483326807</v>
      </c>
      <c r="DG84">
        <f t="shared" si="152"/>
        <v>-95377.254913603698</v>
      </c>
      <c r="DH84">
        <f t="shared" si="152"/>
        <v>-95531.488276647564</v>
      </c>
      <c r="DI84">
        <f t="shared" si="152"/>
        <v>-95685.970974887503</v>
      </c>
      <c r="DJ84">
        <f t="shared" si="152"/>
        <v>-95840.703411401817</v>
      </c>
      <c r="DK84">
        <f t="shared" si="152"/>
        <v>-95995.685989920385</v>
      </c>
      <c r="DL84">
        <f t="shared" si="152"/>
        <v>-96150.919114826829</v>
      </c>
      <c r="DM84">
        <f t="shared" si="153"/>
        <v>-96306.403191157166</v>
      </c>
      <c r="DN84">
        <f t="shared" si="153"/>
        <v>-96462.138624603525</v>
      </c>
      <c r="DO84">
        <f t="shared" si="153"/>
        <v>-96618.125821512833</v>
      </c>
      <c r="DP84">
        <f t="shared" si="153"/>
        <v>-96774.365188888987</v>
      </c>
      <c r="DQ84">
        <f t="shared" si="153"/>
        <v>-96930.857134395177</v>
      </c>
      <c r="DR84">
        <f t="shared" si="153"/>
        <v>-97087.602066351566</v>
      </c>
      <c r="DS84">
        <f t="shared" si="153"/>
        <v>-97244.600393739471</v>
      </c>
      <c r="DT84">
        <f t="shared" si="153"/>
        <v>-97401.852526202041</v>
      </c>
      <c r="DU84">
        <f t="shared" si="153"/>
        <v>-97559.358874043275</v>
      </c>
      <c r="DV84">
        <f t="shared" si="153"/>
        <v>-97717.119848231931</v>
      </c>
      <c r="DW84">
        <f t="shared" si="154"/>
        <v>-97875.135860399969</v>
      </c>
      <c r="DX84">
        <f t="shared" si="154"/>
        <v>-98033.407322844927</v>
      </c>
      <c r="DY84">
        <f t="shared" si="154"/>
        <v>-98191.934648531809</v>
      </c>
      <c r="DZ84">
        <f t="shared" si="154"/>
        <v>-98350.718251092287</v>
      </c>
      <c r="EA84">
        <f t="shared" si="154"/>
        <v>-98509.758544826982</v>
      </c>
      <c r="EB84">
        <f t="shared" si="154"/>
        <v>-98669.055944706299</v>
      </c>
      <c r="EC84">
        <f t="shared" si="154"/>
        <v>-98828.610866371135</v>
      </c>
      <c r="ED84">
        <f t="shared" si="154"/>
        <v>-98988.423726135399</v>
      </c>
      <c r="EE84">
        <f t="shared" si="154"/>
        <v>-99148.494940984951</v>
      </c>
      <c r="EF84">
        <f t="shared" si="154"/>
        <v>-99308.824928579721</v>
      </c>
      <c r="EG84">
        <f t="shared" si="154"/>
        <v>-99469.414107255929</v>
      </c>
      <c r="EI84">
        <f t="shared" si="124"/>
        <v>0.81</v>
      </c>
      <c r="EJ84">
        <f t="shared" si="131"/>
        <v>84628.414838489203</v>
      </c>
      <c r="EK84">
        <f t="shared" si="131"/>
        <v>84765.603361052054</v>
      </c>
      <c r="EL84">
        <f t="shared" si="131"/>
        <v>84903.013127435741</v>
      </c>
      <c r="EM84">
        <f t="shared" si="131"/>
        <v>85040.644495306056</v>
      </c>
      <c r="EN84">
        <f t="shared" si="131"/>
        <v>85178.497822906589</v>
      </c>
      <c r="EO84">
        <f t="shared" si="131"/>
        <v>85316.573469061055</v>
      </c>
      <c r="EP84">
        <f t="shared" si="131"/>
        <v>85454.871793172322</v>
      </c>
      <c r="EQ84">
        <f t="shared" si="131"/>
        <v>85593.393155224287</v>
      </c>
      <c r="ER84">
        <f t="shared" si="131"/>
        <v>85732.137915783664</v>
      </c>
      <c r="ES84">
        <f t="shared" si="131"/>
        <v>85871.106435999216</v>
      </c>
      <c r="ET84">
        <f t="shared" si="131"/>
        <v>86010.299077603486</v>
      </c>
      <c r="EU84">
        <f t="shared" si="131"/>
        <v>86149.716202915064</v>
      </c>
      <c r="EV84">
        <f t="shared" si="131"/>
        <v>86289.358174836132</v>
      </c>
      <c r="EW84">
        <f t="shared" si="131"/>
        <v>86429.225356857598</v>
      </c>
      <c r="EX84">
        <f t="shared" si="131"/>
        <v>86569.318113056899</v>
      </c>
      <c r="EY84">
        <f t="shared" si="131"/>
        <v>86709.636808099953</v>
      </c>
      <c r="EZ84">
        <f t="shared" si="133"/>
        <v>86850.181807243178</v>
      </c>
      <c r="FA84">
        <f t="shared" si="133"/>
        <v>86990.953476332506</v>
      </c>
      <c r="FB84">
        <f t="shared" si="133"/>
        <v>87131.952181805304</v>
      </c>
      <c r="FC84">
        <f t="shared" si="133"/>
        <v>87273.178290692304</v>
      </c>
      <c r="FD84">
        <f t="shared" si="133"/>
        <v>87414.632170616576</v>
      </c>
      <c r="FE84">
        <f t="shared" si="133"/>
        <v>87556.314189795856</v>
      </c>
      <c r="FF84">
        <f t="shared" si="133"/>
        <v>87698.224717043166</v>
      </c>
      <c r="FG84">
        <f t="shared" si="133"/>
        <v>87840.364121767387</v>
      </c>
      <c r="FH84">
        <f t="shared" si="133"/>
        <v>87982.732773975586</v>
      </c>
      <c r="FI84">
        <f t="shared" si="133"/>
        <v>88125.331044271647</v>
      </c>
      <c r="FJ84">
        <f t="shared" si="133"/>
        <v>88268.159303859953</v>
      </c>
      <c r="FK84">
        <f t="shared" si="133"/>
        <v>88411.217924543947</v>
      </c>
      <c r="FL84">
        <f t="shared" si="133"/>
        <v>88554.507278728182</v>
      </c>
      <c r="FM84">
        <f t="shared" si="133"/>
        <v>88698.027739420446</v>
      </c>
      <c r="FN84">
        <f t="shared" si="89"/>
        <v>88841.779680229753</v>
      </c>
      <c r="FO84">
        <f t="shared" si="89"/>
        <v>88985.763475369939</v>
      </c>
      <c r="FP84">
        <f t="shared" si="155"/>
        <v>89129.979499660476</v>
      </c>
      <c r="FQ84">
        <f t="shared" si="155"/>
        <v>89274.428128525469</v>
      </c>
      <c r="FR84">
        <f t="shared" si="155"/>
        <v>89419.109737997293</v>
      </c>
      <c r="FS84">
        <f t="shared" si="155"/>
        <v>89564.024704715193</v>
      </c>
      <c r="FT84">
        <f t="shared" si="155"/>
        <v>89709.173405927359</v>
      </c>
      <c r="FU84">
        <f t="shared" si="155"/>
        <v>89854.55621949269</v>
      </c>
      <c r="FV84">
        <f t="shared" si="155"/>
        <v>90000.17352388009</v>
      </c>
      <c r="FW84">
        <f t="shared" si="155"/>
        <v>90146.025698170561</v>
      </c>
      <c r="FX84">
        <f t="shared" si="155"/>
        <v>90292.113122057999</v>
      </c>
      <c r="FY84">
        <f t="shared" si="155"/>
        <v>90438.436175849696</v>
      </c>
      <c r="FZ84">
        <f t="shared" si="155"/>
        <v>90584.995240468794</v>
      </c>
      <c r="GA84">
        <f t="shared" si="155"/>
        <v>90731.790697453253</v>
      </c>
      <c r="GB84">
        <f t="shared" si="155"/>
        <v>90878.82292895783</v>
      </c>
      <c r="GC84">
        <f t="shared" si="144"/>
        <v>91026.092317756062</v>
      </c>
      <c r="GD84">
        <f t="shared" si="144"/>
        <v>91173.599247238948</v>
      </c>
      <c r="GE84">
        <f t="shared" si="144"/>
        <v>91321.344101418974</v>
      </c>
      <c r="GF84">
        <f t="shared" si="144"/>
        <v>91469.327264927386</v>
      </c>
      <c r="GG84">
        <f t="shared" si="115"/>
        <v>91617.549123018311</v>
      </c>
      <c r="GH84">
        <f t="shared" si="115"/>
        <v>91766.010061569221</v>
      </c>
      <c r="GI84">
        <f t="shared" si="115"/>
        <v>91914.710467080513</v>
      </c>
      <c r="GJ84">
        <f t="shared" si="115"/>
        <v>92063.650726677384</v>
      </c>
      <c r="GK84">
        <f t="shared" si="115"/>
        <v>92212.831228111798</v>
      </c>
      <c r="GL84">
        <f t="shared" si="115"/>
        <v>92362.252359761333</v>
      </c>
      <c r="GM84">
        <f t="shared" si="115"/>
        <v>92511.914510632647</v>
      </c>
      <c r="GN84">
        <f t="shared" si="115"/>
        <v>92661.818070360692</v>
      </c>
      <c r="GO84">
        <f t="shared" si="115"/>
        <v>92811.963429209296</v>
      </c>
      <c r="GP84">
        <f t="shared" si="115"/>
        <v>92962.350978075105</v>
      </c>
      <c r="GQ84">
        <f t="shared" si="115"/>
        <v>93112.981108485197</v>
      </c>
      <c r="GR84">
        <f t="shared" si="115"/>
        <v>93263.854212600767</v>
      </c>
      <c r="GS84">
        <f t="shared" si="125"/>
        <v>93414.970683216045</v>
      </c>
      <c r="GT84">
        <f t="shared" si="125"/>
        <v>93566.330913760277</v>
      </c>
      <c r="GU84">
        <f t="shared" si="125"/>
        <v>93717.935298299693</v>
      </c>
      <c r="GV84">
        <f t="shared" si="125"/>
        <v>93869.784231536629</v>
      </c>
      <c r="GW84">
        <f t="shared" si="125"/>
        <v>94021.878108811783</v>
      </c>
      <c r="GX84">
        <f t="shared" si="125"/>
        <v>94174.21732610499</v>
      </c>
      <c r="GY84">
        <f t="shared" si="125"/>
        <v>94326.802280035874</v>
      </c>
      <c r="GZ84">
        <f t="shared" si="125"/>
        <v>94479.633367866307</v>
      </c>
      <c r="HA84">
        <f t="shared" si="125"/>
        <v>94632.710987499304</v>
      </c>
      <c r="HB84">
        <f t="shared" si="125"/>
        <v>94786.035537481162</v>
      </c>
      <c r="HC84">
        <f t="shared" si="125"/>
        <v>94939.607417003455</v>
      </c>
      <c r="HD84">
        <f t="shared" si="125"/>
        <v>95093.427025901823</v>
      </c>
      <c r="HE84">
        <f t="shared" si="125"/>
        <v>95247.494764659612</v>
      </c>
      <c r="HF84">
        <f t="shared" ref="HF84:HU102" si="156">ABS(DG84-DG$2)</f>
        <v>95401.811034406812</v>
      </c>
      <c r="HG84">
        <f t="shared" si="156"/>
        <v>95556.376236920987</v>
      </c>
      <c r="HH84">
        <f t="shared" si="156"/>
        <v>95711.190774631235</v>
      </c>
      <c r="HI84">
        <f t="shared" si="156"/>
        <v>95866.255050615859</v>
      </c>
      <c r="HJ84">
        <f t="shared" si="156"/>
        <v>96021.56946860475</v>
      </c>
      <c r="HK84">
        <f t="shared" si="156"/>
        <v>96177.134432981504</v>
      </c>
      <c r="HL84">
        <f t="shared" si="156"/>
        <v>96332.950348782149</v>
      </c>
      <c r="HM84">
        <f t="shared" si="156"/>
        <v>96489.017621698818</v>
      </c>
      <c r="HN84">
        <f t="shared" si="117"/>
        <v>96645.33665807845</v>
      </c>
      <c r="HO84">
        <f t="shared" si="117"/>
        <v>96801.907864924913</v>
      </c>
      <c r="HP84">
        <f t="shared" si="117"/>
        <v>96958.731649901412</v>
      </c>
      <c r="HQ84">
        <f t="shared" si="117"/>
        <v>97115.808421328111</v>
      </c>
      <c r="HR84">
        <f t="shared" si="117"/>
        <v>97273.138588186324</v>
      </c>
      <c r="HS84">
        <f t="shared" si="117"/>
        <v>97430.722560119219</v>
      </c>
      <c r="HT84">
        <f t="shared" si="117"/>
        <v>97588.560747430762</v>
      </c>
      <c r="HU84">
        <f t="shared" si="117"/>
        <v>97746.653561089726</v>
      </c>
      <c r="HV84">
        <f t="shared" si="117"/>
        <v>97905.001412728074</v>
      </c>
      <c r="HW84">
        <f t="shared" si="123"/>
        <v>98063.604714643341</v>
      </c>
      <c r="HX84">
        <f t="shared" si="123"/>
        <v>98222.463879800547</v>
      </c>
      <c r="HY84">
        <f t="shared" si="123"/>
        <v>98381.579321831334</v>
      </c>
      <c r="HZ84">
        <f t="shared" si="123"/>
        <v>98540.951455036338</v>
      </c>
      <c r="IA84">
        <f t="shared" si="123"/>
        <v>98700.580694385964</v>
      </c>
      <c r="IB84">
        <f t="shared" si="71"/>
        <v>98860.467455521124</v>
      </c>
      <c r="IC84">
        <f t="shared" si="71"/>
        <v>99020.612154755698</v>
      </c>
      <c r="ID84">
        <f t="shared" si="71"/>
        <v>99181.015209075558</v>
      </c>
      <c r="IE84">
        <f t="shared" si="71"/>
        <v>99341.677036140638</v>
      </c>
      <c r="IF84">
        <f t="shared" ref="IF84:IF88" si="157">ABS(EG84-EG$2)</f>
        <v>99502.598054287155</v>
      </c>
      <c r="IG84">
        <f t="shared" si="126"/>
        <v>84628.414838489203</v>
      </c>
      <c r="IH84">
        <f t="shared" si="127"/>
        <v>1</v>
      </c>
      <c r="II84">
        <v>82</v>
      </c>
      <c r="IJ84">
        <f t="shared" si="128"/>
        <v>0.81</v>
      </c>
      <c r="IK84" cm="1">
        <f t="array" ref="IK84">INDEX($AK$3:$EG$102,II84,IH84)</f>
        <v>-84628.414838489203</v>
      </c>
      <c r="IL84">
        <f t="shared" si="129"/>
        <v>-68549.016019176255</v>
      </c>
    </row>
    <row r="85" spans="9:246" x14ac:dyDescent="0.25">
      <c r="I85">
        <v>695</v>
      </c>
      <c r="J85">
        <f>'Emission events'!AG85</f>
        <v>0</v>
      </c>
      <c r="K85">
        <f>'Emission events'!CI85</f>
        <v>0</v>
      </c>
      <c r="L85">
        <f>'Emission events'!EK85</f>
        <v>0</v>
      </c>
      <c r="M85">
        <f>'Emission events'!GM85</f>
        <v>0</v>
      </c>
      <c r="N85">
        <f>'Emission events'!IO85</f>
        <v>0</v>
      </c>
      <c r="O85">
        <f t="shared" si="119"/>
        <v>0</v>
      </c>
      <c r="R85">
        <v>695</v>
      </c>
      <c r="S85">
        <f>'Emission events'!AL85</f>
        <v>6140575879567787</v>
      </c>
      <c r="T85">
        <f>'Emission events'!CN85</f>
        <v>1579953466550224.5</v>
      </c>
      <c r="U85">
        <f>'Emission events'!EP85</f>
        <v>409166422126298.81</v>
      </c>
      <c r="V85">
        <f>'Emission events'!GR85</f>
        <v>106780554603513.39</v>
      </c>
      <c r="W85">
        <f>'Emission events'!IT85</f>
        <v>28117456802895.727</v>
      </c>
      <c r="X85">
        <f t="shared" si="120"/>
        <v>8264593779650720</v>
      </c>
      <c r="AA85">
        <v>695</v>
      </c>
      <c r="AB85" s="7">
        <f>'Emission events'!AQ85</f>
        <v>0</v>
      </c>
      <c r="AC85" s="7">
        <f>'Emission events'!CS85</f>
        <v>0</v>
      </c>
      <c r="AD85" s="7">
        <f>'Emission events'!EU85</f>
        <v>0</v>
      </c>
      <c r="AE85" s="7">
        <f>'Emission events'!GW85</f>
        <v>0</v>
      </c>
      <c r="AF85" s="7">
        <f>'Emission events'!IY85</f>
        <v>0</v>
      </c>
      <c r="AG85">
        <f t="shared" si="121"/>
        <v>0</v>
      </c>
      <c r="AH85" s="7">
        <f t="shared" si="122"/>
        <v>8264593779650720</v>
      </c>
      <c r="AJ85" s="1">
        <v>0.82</v>
      </c>
      <c r="AK85">
        <f t="shared" si="145"/>
        <v>-117082.35870970458</v>
      </c>
      <c r="AL85">
        <f t="shared" si="145"/>
        <v>-117271.68076783106</v>
      </c>
      <c r="AM85">
        <f t="shared" si="145"/>
        <v>-117461.30888600992</v>
      </c>
      <c r="AN85">
        <f t="shared" si="145"/>
        <v>-117651.24355902286</v>
      </c>
      <c r="AO85">
        <f t="shared" si="145"/>
        <v>-117841.48528244968</v>
      </c>
      <c r="AP85">
        <f t="shared" si="145"/>
        <v>-118032.03455267304</v>
      </c>
      <c r="AQ85">
        <f t="shared" si="145"/>
        <v>-118222.89186687685</v>
      </c>
      <c r="AR85">
        <f t="shared" si="145"/>
        <v>-118414.05772304915</v>
      </c>
      <c r="AS85">
        <f t="shared" si="145"/>
        <v>-118605.53261998303</v>
      </c>
      <c r="AT85">
        <f t="shared" si="145"/>
        <v>-118797.31705727793</v>
      </c>
      <c r="AU85">
        <f t="shared" si="146"/>
        <v>-118989.41153534061</v>
      </c>
      <c r="AV85">
        <f t="shared" si="146"/>
        <v>-119181.81655538792</v>
      </c>
      <c r="AW85">
        <f t="shared" si="146"/>
        <v>-119374.53261944542</v>
      </c>
      <c r="AX85">
        <f t="shared" si="146"/>
        <v>-119567.56023035185</v>
      </c>
      <c r="AY85">
        <f t="shared" si="146"/>
        <v>-119760.89989175767</v>
      </c>
      <c r="AZ85">
        <f t="shared" si="146"/>
        <v>-119954.55210812748</v>
      </c>
      <c r="BA85">
        <f t="shared" si="146"/>
        <v>-120148.5173847431</v>
      </c>
      <c r="BB85">
        <f t="shared" si="146"/>
        <v>-120342.79622770066</v>
      </c>
      <c r="BC85">
        <f t="shared" si="146"/>
        <v>-120537.38914391577</v>
      </c>
      <c r="BD85">
        <f t="shared" si="146"/>
        <v>-120732.29664112431</v>
      </c>
      <c r="BE85">
        <f t="shared" si="147"/>
        <v>-120927.5192278813</v>
      </c>
      <c r="BF85">
        <f t="shared" si="147"/>
        <v>-121123.05741356561</v>
      </c>
      <c r="BG85">
        <f t="shared" si="147"/>
        <v>-121318.91170837829</v>
      </c>
      <c r="BH85">
        <f t="shared" si="147"/>
        <v>-121515.08262334518</v>
      </c>
      <c r="BI85">
        <f t="shared" si="147"/>
        <v>-121711.57067031958</v>
      </c>
      <c r="BJ85">
        <f t="shared" si="147"/>
        <v>-121908.37636198086</v>
      </c>
      <c r="BK85">
        <f t="shared" si="147"/>
        <v>-122105.50021183776</v>
      </c>
      <c r="BL85">
        <f t="shared" si="147"/>
        <v>-122302.9427342291</v>
      </c>
      <c r="BM85">
        <f t="shared" si="147"/>
        <v>-122500.70444432473</v>
      </c>
      <c r="BN85">
        <f t="shared" si="147"/>
        <v>-122698.7858581287</v>
      </c>
      <c r="BO85">
        <f t="shared" si="148"/>
        <v>-122897.18749247784</v>
      </c>
      <c r="BP85">
        <f t="shared" si="148"/>
        <v>-123095.90986504461</v>
      </c>
      <c r="BQ85">
        <f t="shared" si="148"/>
        <v>-123294.95349433958</v>
      </c>
      <c r="BR85">
        <f t="shared" si="148"/>
        <v>-123494.31889970985</v>
      </c>
      <c r="BS85">
        <f t="shared" si="148"/>
        <v>-123694.00660134426</v>
      </c>
      <c r="BT85">
        <f t="shared" si="148"/>
        <v>-123894.01712026997</v>
      </c>
      <c r="BU85">
        <f t="shared" si="148"/>
        <v>-124094.35097835778</v>
      </c>
      <c r="BV85">
        <f t="shared" si="148"/>
        <v>-124295.00869832298</v>
      </c>
      <c r="BW85">
        <f t="shared" si="148"/>
        <v>-124495.9908037242</v>
      </c>
      <c r="BX85">
        <f t="shared" si="148"/>
        <v>-124697.29781896816</v>
      </c>
      <c r="BY85">
        <f t="shared" si="149"/>
        <v>-124898.93026930807</v>
      </c>
      <c r="BZ85">
        <f t="shared" si="149"/>
        <v>-125100.88868084626</v>
      </c>
      <c r="CA85">
        <f t="shared" si="149"/>
        <v>-125303.17358053681</v>
      </c>
      <c r="CB85">
        <f t="shared" si="149"/>
        <v>-125505.78549618492</v>
      </c>
      <c r="CC85">
        <f t="shared" si="149"/>
        <v>-125708.72495644768</v>
      </c>
      <c r="CD85">
        <f t="shared" si="149"/>
        <v>-125911.99249083942</v>
      </c>
      <c r="CE85">
        <f t="shared" si="149"/>
        <v>-126115.58862972829</v>
      </c>
      <c r="CF85">
        <f t="shared" si="149"/>
        <v>-126319.51390434169</v>
      </c>
      <c r="CG85">
        <f t="shared" si="149"/>
        <v>-126523.76884676437</v>
      </c>
      <c r="CH85">
        <f t="shared" si="149"/>
        <v>-126728.35398994133</v>
      </c>
      <c r="CI85">
        <f t="shared" si="150"/>
        <v>-126933.26986768046</v>
      </c>
      <c r="CJ85">
        <f t="shared" si="150"/>
        <v>-127138.51701465125</v>
      </c>
      <c r="CK85">
        <f t="shared" si="150"/>
        <v>-127344.09596638755</v>
      </c>
      <c r="CL85">
        <f t="shared" si="150"/>
        <v>-127550.00725929077</v>
      </c>
      <c r="CM85">
        <f t="shared" si="150"/>
        <v>-127756.25143062629</v>
      </c>
      <c r="CN85">
        <f t="shared" si="150"/>
        <v>-127962.82901853124</v>
      </c>
      <c r="CO85">
        <f t="shared" si="150"/>
        <v>-128169.74056201092</v>
      </c>
      <c r="CP85">
        <f t="shared" si="150"/>
        <v>-128376.98660094188</v>
      </c>
      <c r="CQ85">
        <f t="shared" si="150"/>
        <v>-128584.56767607495</v>
      </c>
      <c r="CR85">
        <f t="shared" si="150"/>
        <v>-128792.48432903322</v>
      </c>
      <c r="CS85">
        <f t="shared" si="151"/>
        <v>-129000.73710231725</v>
      </c>
      <c r="CT85">
        <f t="shared" si="151"/>
        <v>-129209.32653930367</v>
      </c>
      <c r="CU85">
        <f t="shared" si="151"/>
        <v>-129418.2531842462</v>
      </c>
      <c r="CV85">
        <f t="shared" si="151"/>
        <v>-129627.51758228111</v>
      </c>
      <c r="CW85">
        <f t="shared" si="151"/>
        <v>-129837.1202794242</v>
      </c>
      <c r="CX85">
        <f t="shared" si="151"/>
        <v>-130047.06182257386</v>
      </c>
      <c r="CY85">
        <f t="shared" si="151"/>
        <v>-130257.34275951404</v>
      </c>
      <c r="CZ85">
        <f t="shared" si="151"/>
        <v>-130467.96363891236</v>
      </c>
      <c r="DA85">
        <f t="shared" si="151"/>
        <v>-130678.92501032534</v>
      </c>
      <c r="DB85">
        <f t="shared" si="151"/>
        <v>-130890.22742419649</v>
      </c>
      <c r="DC85">
        <f t="shared" si="152"/>
        <v>-131101.87143185915</v>
      </c>
      <c r="DD85">
        <f t="shared" si="152"/>
        <v>-131313.8575855399</v>
      </c>
      <c r="DE85">
        <f t="shared" si="152"/>
        <v>-131526.18643835466</v>
      </c>
      <c r="DF85">
        <f t="shared" si="152"/>
        <v>-131738.85854431693</v>
      </c>
      <c r="DG85">
        <f t="shared" si="152"/>
        <v>-131951.87445833388</v>
      </c>
      <c r="DH85">
        <f t="shared" si="152"/>
        <v>-132165.23473620976</v>
      </c>
      <c r="DI85">
        <f t="shared" si="152"/>
        <v>-132378.93993464881</v>
      </c>
      <c r="DJ85">
        <f t="shared" si="152"/>
        <v>-132592.99061125368</v>
      </c>
      <c r="DK85">
        <f t="shared" si="152"/>
        <v>-132807.38732452865</v>
      </c>
      <c r="DL85">
        <f t="shared" si="152"/>
        <v>-133022.13063388222</v>
      </c>
      <c r="DM85">
        <f t="shared" si="153"/>
        <v>-133237.22109962575</v>
      </c>
      <c r="DN85">
        <f t="shared" si="153"/>
        <v>-133452.65928297697</v>
      </c>
      <c r="DO85">
        <f t="shared" si="153"/>
        <v>-133668.44574606078</v>
      </c>
      <c r="DP85">
        <f t="shared" si="153"/>
        <v>-133884.5810519105</v>
      </c>
      <c r="DQ85">
        <f t="shared" si="153"/>
        <v>-134101.06576447102</v>
      </c>
      <c r="DR85">
        <f t="shared" si="153"/>
        <v>-134317.90044859733</v>
      </c>
      <c r="DS85">
        <f t="shared" si="153"/>
        <v>-134535.08567005777</v>
      </c>
      <c r="DT85">
        <f t="shared" si="153"/>
        <v>-134752.62199553667</v>
      </c>
      <c r="DU85">
        <f t="shared" si="153"/>
        <v>-134970.50999263258</v>
      </c>
      <c r="DV85">
        <f t="shared" si="153"/>
        <v>-135188.750229864</v>
      </c>
      <c r="DW85">
        <f t="shared" si="154"/>
        <v>-135407.3432766656</v>
      </c>
      <c r="DX85">
        <f t="shared" si="154"/>
        <v>-135626.28970339414</v>
      </c>
      <c r="DY85">
        <f t="shared" si="154"/>
        <v>-135845.59008132931</v>
      </c>
      <c r="DZ85">
        <f t="shared" si="154"/>
        <v>-136065.24498267239</v>
      </c>
      <c r="EA85">
        <f t="shared" si="154"/>
        <v>-136285.25498055172</v>
      </c>
      <c r="EB85">
        <f t="shared" si="154"/>
        <v>-136505.62064902065</v>
      </c>
      <c r="EC85">
        <f t="shared" si="154"/>
        <v>-136726.34256306055</v>
      </c>
      <c r="ED85">
        <f t="shared" si="154"/>
        <v>-136947.42129858379</v>
      </c>
      <c r="EE85">
        <f t="shared" si="154"/>
        <v>-137168.85743243276</v>
      </c>
      <c r="EF85">
        <f t="shared" si="154"/>
        <v>-137390.65154238095</v>
      </c>
      <c r="EG85">
        <f t="shared" si="154"/>
        <v>-137612.80420713886</v>
      </c>
      <c r="EI85">
        <f t="shared" si="124"/>
        <v>0.82</v>
      </c>
      <c r="EJ85">
        <f t="shared" si="131"/>
        <v>117082.35870970458</v>
      </c>
      <c r="EK85">
        <f t="shared" si="131"/>
        <v>117272.01260730137</v>
      </c>
      <c r="EL85">
        <f t="shared" si="131"/>
        <v>117461.97256495054</v>
      </c>
      <c r="EM85">
        <f t="shared" si="131"/>
        <v>117652.2390774338</v>
      </c>
      <c r="EN85">
        <f t="shared" si="131"/>
        <v>117842.81264033093</v>
      </c>
      <c r="EO85">
        <f t="shared" si="131"/>
        <v>118033.6937500246</v>
      </c>
      <c r="EP85">
        <f t="shared" si="131"/>
        <v>118224.88290369872</v>
      </c>
      <c r="EQ85">
        <f t="shared" si="131"/>
        <v>118416.38059934133</v>
      </c>
      <c r="ER85">
        <f t="shared" si="131"/>
        <v>118608.18733574553</v>
      </c>
      <c r="ES85">
        <f t="shared" si="131"/>
        <v>118800.30361251075</v>
      </c>
      <c r="ET85">
        <f t="shared" si="131"/>
        <v>118992.72993004373</v>
      </c>
      <c r="EU85">
        <f t="shared" si="131"/>
        <v>119185.46678956135</v>
      </c>
      <c r="EV85">
        <f t="shared" si="131"/>
        <v>119378.51469308918</v>
      </c>
      <c r="EW85">
        <f t="shared" si="131"/>
        <v>119571.87414346592</v>
      </c>
      <c r="EX85">
        <f t="shared" si="131"/>
        <v>119765.54564434204</v>
      </c>
      <c r="EY85">
        <f t="shared" ref="EY85:FM102" si="158">ABS(AZ85-AZ$2)</f>
        <v>119959.52970018216</v>
      </c>
      <c r="EZ85">
        <f t="shared" si="158"/>
        <v>120153.82681626809</v>
      </c>
      <c r="FA85">
        <f t="shared" si="158"/>
        <v>120348.43749869597</v>
      </c>
      <c r="FB85">
        <f t="shared" si="158"/>
        <v>120543.3622543814</v>
      </c>
      <c r="FC85">
        <f t="shared" si="133"/>
        <v>120738.60159106024</v>
      </c>
      <c r="FD85">
        <f t="shared" si="133"/>
        <v>120934.15601728755</v>
      </c>
      <c r="FE85">
        <f t="shared" si="133"/>
        <v>121130.02604244216</v>
      </c>
      <c r="FF85">
        <f t="shared" si="133"/>
        <v>121326.21217672517</v>
      </c>
      <c r="FG85">
        <f t="shared" si="133"/>
        <v>121522.71493116237</v>
      </c>
      <c r="FH85">
        <f t="shared" si="133"/>
        <v>121719.53481760707</v>
      </c>
      <c r="FI85">
        <f t="shared" si="133"/>
        <v>121916.67234873866</v>
      </c>
      <c r="FJ85">
        <f t="shared" si="133"/>
        <v>122114.12803806589</v>
      </c>
      <c r="FK85">
        <f t="shared" si="133"/>
        <v>122311.90239992754</v>
      </c>
      <c r="FL85">
        <f t="shared" si="133"/>
        <v>122509.99594949347</v>
      </c>
      <c r="FM85">
        <f t="shared" si="133"/>
        <v>122708.40920276775</v>
      </c>
      <c r="FN85">
        <f t="shared" si="89"/>
        <v>122907.1426765872</v>
      </c>
      <c r="FO85">
        <f t="shared" si="89"/>
        <v>123106.1968886243</v>
      </c>
      <c r="FP85">
        <f t="shared" si="155"/>
        <v>123305.57235738958</v>
      </c>
      <c r="FQ85">
        <f t="shared" si="155"/>
        <v>123505.26960223015</v>
      </c>
      <c r="FR85">
        <f t="shared" si="155"/>
        <v>123705.28914333487</v>
      </c>
      <c r="FS85">
        <f t="shared" si="155"/>
        <v>123905.6315017309</v>
      </c>
      <c r="FT85">
        <f t="shared" si="155"/>
        <v>124106.29719928902</v>
      </c>
      <c r="FU85">
        <f t="shared" si="155"/>
        <v>124307.28675872454</v>
      </c>
      <c r="FV85">
        <f t="shared" si="155"/>
        <v>124508.60070359606</v>
      </c>
      <c r="FW85">
        <f t="shared" si="155"/>
        <v>124710.23955831034</v>
      </c>
      <c r="FX85">
        <f t="shared" si="155"/>
        <v>124912.20384812057</v>
      </c>
      <c r="FY85">
        <f t="shared" si="155"/>
        <v>125114.49409912906</v>
      </c>
      <c r="FZ85">
        <f t="shared" si="155"/>
        <v>125317.11083828993</v>
      </c>
      <c r="GA85">
        <f t="shared" si="155"/>
        <v>125520.05459340835</v>
      </c>
      <c r="GB85">
        <f t="shared" si="155"/>
        <v>125723.32589314142</v>
      </c>
      <c r="GC85">
        <f t="shared" si="144"/>
        <v>125926.92526700348</v>
      </c>
      <c r="GD85">
        <f t="shared" si="144"/>
        <v>126130.85324536265</v>
      </c>
      <c r="GE85">
        <f t="shared" si="144"/>
        <v>126335.11035944636</v>
      </c>
      <c r="GF85">
        <f t="shared" si="144"/>
        <v>126539.69714133936</v>
      </c>
      <c r="GG85">
        <f t="shared" si="115"/>
        <v>126744.61412398663</v>
      </c>
      <c r="GH85">
        <f t="shared" si="115"/>
        <v>126949.86184119608</v>
      </c>
      <c r="GI85">
        <f t="shared" si="115"/>
        <v>127155.44082763718</v>
      </c>
      <c r="GJ85">
        <f t="shared" si="115"/>
        <v>127361.35161884379</v>
      </c>
      <c r="GK85">
        <f t="shared" si="115"/>
        <v>127567.59475121732</v>
      </c>
      <c r="GL85">
        <f t="shared" si="115"/>
        <v>127774.17076202316</v>
      </c>
      <c r="GM85">
        <f t="shared" si="115"/>
        <v>127981.08018939842</v>
      </c>
      <c r="GN85">
        <f t="shared" si="115"/>
        <v>128188.32357234841</v>
      </c>
      <c r="GO85">
        <f t="shared" si="115"/>
        <v>128395.90145074968</v>
      </c>
      <c r="GP85">
        <f t="shared" si="115"/>
        <v>128603.81436535306</v>
      </c>
      <c r="GQ85">
        <f t="shared" si="115"/>
        <v>128812.06285778165</v>
      </c>
      <c r="GR85">
        <f t="shared" si="115"/>
        <v>129020.64747053599</v>
      </c>
      <c r="GS85">
        <f t="shared" si="125"/>
        <v>129229.56874699272</v>
      </c>
      <c r="GT85">
        <f t="shared" si="125"/>
        <v>129438.82723140556</v>
      </c>
      <c r="GU85">
        <f t="shared" si="125"/>
        <v>129648.42346891078</v>
      </c>
      <c r="GV85">
        <f t="shared" si="125"/>
        <v>129858.35800552419</v>
      </c>
      <c r="GW85">
        <f t="shared" si="125"/>
        <v>130068.63138814416</v>
      </c>
      <c r="GX85">
        <f t="shared" si="125"/>
        <v>130279.24416455465</v>
      </c>
      <c r="GY85">
        <f t="shared" si="125"/>
        <v>130490.19688342328</v>
      </c>
      <c r="GZ85">
        <f t="shared" si="125"/>
        <v>130701.49009430659</v>
      </c>
      <c r="HA85">
        <f t="shared" si="125"/>
        <v>130913.12434764804</v>
      </c>
      <c r="HB85">
        <f t="shared" si="125"/>
        <v>131125.100194781</v>
      </c>
      <c r="HC85">
        <f t="shared" si="125"/>
        <v>131337.41818793208</v>
      </c>
      <c r="HD85">
        <f t="shared" si="125"/>
        <v>131550.07888021716</v>
      </c>
      <c r="HE85">
        <f t="shared" si="125"/>
        <v>131763.08282564973</v>
      </c>
      <c r="HF85">
        <f t="shared" si="156"/>
        <v>131976.430579137</v>
      </c>
      <c r="HG85">
        <f t="shared" si="156"/>
        <v>132190.12269648319</v>
      </c>
      <c r="HH85">
        <f t="shared" si="156"/>
        <v>132404.15973439254</v>
      </c>
      <c r="HI85">
        <f t="shared" si="156"/>
        <v>132618.54225046773</v>
      </c>
      <c r="HJ85">
        <f t="shared" si="156"/>
        <v>132833.270803213</v>
      </c>
      <c r="HK85">
        <f t="shared" si="156"/>
        <v>133048.34595203688</v>
      </c>
      <c r="HL85">
        <f t="shared" si="156"/>
        <v>133263.76825725075</v>
      </c>
      <c r="HM85">
        <f t="shared" si="156"/>
        <v>133479.53828007227</v>
      </c>
      <c r="HN85">
        <f t="shared" si="156"/>
        <v>133695.6565826264</v>
      </c>
      <c r="HO85">
        <f t="shared" si="156"/>
        <v>133912.12372794643</v>
      </c>
      <c r="HP85">
        <f t="shared" si="117"/>
        <v>134128.94027997725</v>
      </c>
      <c r="HQ85">
        <f t="shared" si="117"/>
        <v>134346.10680357387</v>
      </c>
      <c r="HR85">
        <f t="shared" si="117"/>
        <v>134563.62386450463</v>
      </c>
      <c r="HS85">
        <f t="shared" si="117"/>
        <v>134781.49202945383</v>
      </c>
      <c r="HT85">
        <f t="shared" si="117"/>
        <v>134999.71186602005</v>
      </c>
      <c r="HU85">
        <f t="shared" si="117"/>
        <v>135218.28394272181</v>
      </c>
      <c r="HV85">
        <f t="shared" si="117"/>
        <v>135437.20882899372</v>
      </c>
      <c r="HW85">
        <f t="shared" si="123"/>
        <v>135656.48709519257</v>
      </c>
      <c r="HX85">
        <f t="shared" si="123"/>
        <v>135876.11931259805</v>
      </c>
      <c r="HY85">
        <f t="shared" si="123"/>
        <v>136096.10605341144</v>
      </c>
      <c r="HZ85">
        <f t="shared" si="123"/>
        <v>136316.44789076108</v>
      </c>
      <c r="IA85">
        <f t="shared" si="123"/>
        <v>136537.14539870032</v>
      </c>
      <c r="IB85">
        <f t="shared" si="123"/>
        <v>136758.19915221052</v>
      </c>
      <c r="IC85">
        <f t="shared" si="123"/>
        <v>136979.60972720408</v>
      </c>
      <c r="ID85">
        <f t="shared" si="123"/>
        <v>137201.37770052336</v>
      </c>
      <c r="IE85">
        <f t="shared" si="123"/>
        <v>137423.50364994188</v>
      </c>
      <c r="IF85">
        <f t="shared" si="157"/>
        <v>137645.9881541701</v>
      </c>
      <c r="IG85">
        <f t="shared" si="126"/>
        <v>117082.35870970458</v>
      </c>
      <c r="IH85">
        <f t="shared" si="127"/>
        <v>1</v>
      </c>
      <c r="II85">
        <v>83</v>
      </c>
      <c r="IJ85">
        <f t="shared" si="128"/>
        <v>0.82</v>
      </c>
      <c r="IK85" cm="1">
        <f t="array" ref="IK85">INDEX($AK$3:$EG$102,II85,IH85)</f>
        <v>-117082.35870970458</v>
      </c>
      <c r="IL85">
        <f t="shared" si="129"/>
        <v>-96007.534141957745</v>
      </c>
    </row>
    <row r="86" spans="9:246" x14ac:dyDescent="0.25">
      <c r="I86">
        <v>700</v>
      </c>
      <c r="J86">
        <f>'Emission events'!AG86</f>
        <v>0</v>
      </c>
      <c r="K86">
        <f>'Emission events'!CI86</f>
        <v>0</v>
      </c>
      <c r="L86">
        <f>'Emission events'!EK86</f>
        <v>0</v>
      </c>
      <c r="M86">
        <f>'Emission events'!GM86</f>
        <v>0</v>
      </c>
      <c r="N86">
        <f>'Emission events'!IO86</f>
        <v>0</v>
      </c>
      <c r="O86">
        <f t="shared" si="119"/>
        <v>0</v>
      </c>
      <c r="R86">
        <v>700</v>
      </c>
      <c r="S86">
        <f>'Emission events'!AL86</f>
        <v>0</v>
      </c>
      <c r="T86">
        <f>'Emission events'!CN86</f>
        <v>0</v>
      </c>
      <c r="U86">
        <f>'Emission events'!EP86</f>
        <v>0</v>
      </c>
      <c r="V86">
        <f>'Emission events'!GR86</f>
        <v>0</v>
      </c>
      <c r="W86">
        <f>'Emission events'!IT86</f>
        <v>0</v>
      </c>
      <c r="X86">
        <f t="shared" si="120"/>
        <v>0</v>
      </c>
      <c r="AA86">
        <v>700</v>
      </c>
      <c r="AB86" s="7">
        <f>'Emission events'!AQ86</f>
        <v>0</v>
      </c>
      <c r="AC86" s="7">
        <f>'Emission events'!CS86</f>
        <v>0</v>
      </c>
      <c r="AD86" s="7">
        <f>'Emission events'!EU86</f>
        <v>0</v>
      </c>
      <c r="AE86" s="7">
        <f>'Emission events'!GW86</f>
        <v>0</v>
      </c>
      <c r="AF86" s="7">
        <f>'Emission events'!IY86</f>
        <v>0</v>
      </c>
      <c r="AG86">
        <f t="shared" si="121"/>
        <v>0</v>
      </c>
      <c r="AH86" s="7">
        <f t="shared" si="122"/>
        <v>0</v>
      </c>
      <c r="AJ86" s="1">
        <v>0.83</v>
      </c>
      <c r="AK86">
        <f t="shared" si="145"/>
        <v>-161977.85040279161</v>
      </c>
      <c r="AL86">
        <f t="shared" si="145"/>
        <v>-162239.75100974517</v>
      </c>
      <c r="AM86">
        <f t="shared" si="145"/>
        <v>-162502.07500821064</v>
      </c>
      <c r="AN86">
        <f t="shared" si="145"/>
        <v>-162764.82308265014</v>
      </c>
      <c r="AO86">
        <f t="shared" si="145"/>
        <v>-163027.99591862835</v>
      </c>
      <c r="AP86">
        <f t="shared" si="145"/>
        <v>-163291.59420282216</v>
      </c>
      <c r="AQ86">
        <f t="shared" si="145"/>
        <v>-163555.61862301637</v>
      </c>
      <c r="AR86">
        <f t="shared" si="145"/>
        <v>-163820.06986810753</v>
      </c>
      <c r="AS86">
        <f t="shared" si="145"/>
        <v>-164084.94862810773</v>
      </c>
      <c r="AT86">
        <f t="shared" si="145"/>
        <v>-164350.25559414277</v>
      </c>
      <c r="AU86">
        <f t="shared" si="146"/>
        <v>-164615.99145845562</v>
      </c>
      <c r="AV86">
        <f t="shared" si="146"/>
        <v>-164882.15691441027</v>
      </c>
      <c r="AW86">
        <f t="shared" si="146"/>
        <v>-165148.75265648973</v>
      </c>
      <c r="AX86">
        <f t="shared" si="146"/>
        <v>-165415.77938030034</v>
      </c>
      <c r="AY86">
        <f t="shared" si="146"/>
        <v>-165683.23778257304</v>
      </c>
      <c r="AZ86">
        <f t="shared" si="146"/>
        <v>-165951.12856116434</v>
      </c>
      <c r="BA86">
        <f t="shared" si="146"/>
        <v>-166219.45241506089</v>
      </c>
      <c r="BB86">
        <f t="shared" si="146"/>
        <v>-166488.21004437743</v>
      </c>
      <c r="BC86">
        <f t="shared" si="146"/>
        <v>-166757.40215036058</v>
      </c>
      <c r="BD86">
        <f t="shared" si="146"/>
        <v>-167027.02943539232</v>
      </c>
      <c r="BE86">
        <f t="shared" si="147"/>
        <v>-167297.09260298786</v>
      </c>
      <c r="BF86">
        <f t="shared" si="147"/>
        <v>-167567.59235780247</v>
      </c>
      <c r="BG86">
        <f t="shared" si="147"/>
        <v>-167838.52940562728</v>
      </c>
      <c r="BH86">
        <f t="shared" si="147"/>
        <v>-168109.90445339598</v>
      </c>
      <c r="BI86">
        <f t="shared" si="147"/>
        <v>-168381.71820918637</v>
      </c>
      <c r="BJ86">
        <f t="shared" si="147"/>
        <v>-168653.97138221862</v>
      </c>
      <c r="BK86">
        <f t="shared" si="147"/>
        <v>-168926.66468286165</v>
      </c>
      <c r="BL86">
        <f t="shared" si="147"/>
        <v>-169199.79882263124</v>
      </c>
      <c r="BM86">
        <f t="shared" si="147"/>
        <v>-169473.3745141931</v>
      </c>
      <c r="BN86">
        <f t="shared" si="147"/>
        <v>-169747.39247136709</v>
      </c>
      <c r="BO86">
        <f t="shared" si="148"/>
        <v>-170021.85340912576</v>
      </c>
      <c r="BP86">
        <f t="shared" si="148"/>
        <v>-170296.75804359562</v>
      </c>
      <c r="BQ86">
        <f t="shared" si="148"/>
        <v>-170572.10709206463</v>
      </c>
      <c r="BR86">
        <f t="shared" si="148"/>
        <v>-170847.90127297724</v>
      </c>
      <c r="BS86">
        <f t="shared" si="148"/>
        <v>-171124.14130594168</v>
      </c>
      <c r="BT86">
        <f t="shared" si="148"/>
        <v>-171400.82791172789</v>
      </c>
      <c r="BU86">
        <f t="shared" si="148"/>
        <v>-171677.96181227081</v>
      </c>
      <c r="BV86">
        <f t="shared" si="148"/>
        <v>-171955.5437306744</v>
      </c>
      <c r="BW86">
        <f t="shared" si="148"/>
        <v>-172233.57439120923</v>
      </c>
      <c r="BX86">
        <f t="shared" si="148"/>
        <v>-172512.05451931959</v>
      </c>
      <c r="BY86">
        <f t="shared" si="149"/>
        <v>-172790.98484161907</v>
      </c>
      <c r="BZ86">
        <f t="shared" si="149"/>
        <v>-173070.36608589761</v>
      </c>
      <c r="CA86">
        <f t="shared" si="149"/>
        <v>-173350.19898112299</v>
      </c>
      <c r="CB86">
        <f t="shared" si="149"/>
        <v>-173630.48425743968</v>
      </c>
      <c r="CC86">
        <f t="shared" si="149"/>
        <v>-173911.22264617227</v>
      </c>
      <c r="CD86">
        <f t="shared" si="149"/>
        <v>-174192.41487982974</v>
      </c>
      <c r="CE86">
        <f t="shared" si="149"/>
        <v>-174474.06169210267</v>
      </c>
      <c r="CF86">
        <f t="shared" si="149"/>
        <v>-174756.16381787017</v>
      </c>
      <c r="CG86">
        <f t="shared" si="149"/>
        <v>-175038.72199319824</v>
      </c>
      <c r="CH86">
        <f t="shared" si="149"/>
        <v>-175321.73695534075</v>
      </c>
      <c r="CI86">
        <f t="shared" si="150"/>
        <v>-175605.20944274741</v>
      </c>
      <c r="CJ86">
        <f t="shared" si="150"/>
        <v>-175889.14019505907</v>
      </c>
      <c r="CK86">
        <f t="shared" si="150"/>
        <v>-176173.52995311227</v>
      </c>
      <c r="CL86">
        <f t="shared" si="150"/>
        <v>-176458.37945894315</v>
      </c>
      <c r="CM86">
        <f t="shared" si="150"/>
        <v>-176743.68945578497</v>
      </c>
      <c r="CN86">
        <f t="shared" si="150"/>
        <v>-177029.46068807488</v>
      </c>
      <c r="CO86">
        <f t="shared" si="150"/>
        <v>-177315.69390145171</v>
      </c>
      <c r="CP86">
        <f t="shared" si="150"/>
        <v>-177602.38984276031</v>
      </c>
      <c r="CQ86">
        <f t="shared" si="150"/>
        <v>-177889.54926005291</v>
      </c>
      <c r="CR86">
        <f t="shared" si="150"/>
        <v>-178177.17290259039</v>
      </c>
      <c r="CS86">
        <f t="shared" si="151"/>
        <v>-178465.26152084672</v>
      </c>
      <c r="CT86">
        <f t="shared" si="151"/>
        <v>-178753.81586650742</v>
      </c>
      <c r="CU86">
        <f t="shared" si="151"/>
        <v>-179042.83669247292</v>
      </c>
      <c r="CV86">
        <f t="shared" si="151"/>
        <v>-179332.32475286291</v>
      </c>
      <c r="CW86">
        <f t="shared" si="151"/>
        <v>-179622.28080301423</v>
      </c>
      <c r="CX86">
        <f t="shared" si="151"/>
        <v>-179912.70559948467</v>
      </c>
      <c r="CY86">
        <f t="shared" si="151"/>
        <v>-180203.59990005792</v>
      </c>
      <c r="CZ86">
        <f t="shared" si="151"/>
        <v>-180494.96446373803</v>
      </c>
      <c r="DA86">
        <f t="shared" si="151"/>
        <v>-180786.80005076053</v>
      </c>
      <c r="DB86">
        <f t="shared" si="151"/>
        <v>-181079.10742258749</v>
      </c>
      <c r="DC86">
        <f t="shared" si="152"/>
        <v>-181371.88734191199</v>
      </c>
      <c r="DD86">
        <f t="shared" si="152"/>
        <v>-181665.14057266188</v>
      </c>
      <c r="DE86">
        <f t="shared" si="152"/>
        <v>-181958.86787999759</v>
      </c>
      <c r="DF86">
        <f t="shared" si="152"/>
        <v>-182253.07003031892</v>
      </c>
      <c r="DG86">
        <f t="shared" si="152"/>
        <v>-182547.74779126284</v>
      </c>
      <c r="DH86">
        <f t="shared" si="152"/>
        <v>-182842.90193170725</v>
      </c>
      <c r="DI86">
        <f t="shared" si="152"/>
        <v>-183138.53322177555</v>
      </c>
      <c r="DJ86">
        <f t="shared" si="152"/>
        <v>-183434.64243283239</v>
      </c>
      <c r="DK86">
        <f t="shared" si="152"/>
        <v>-183731.23033749117</v>
      </c>
      <c r="DL86">
        <f t="shared" si="152"/>
        <v>-184028.29770961581</v>
      </c>
      <c r="DM86">
        <f t="shared" si="153"/>
        <v>-184325.84532431854</v>
      </c>
      <c r="DN86">
        <f t="shared" si="153"/>
        <v>-184623.8739579673</v>
      </c>
      <c r="DO86">
        <f t="shared" si="153"/>
        <v>-184922.38438818307</v>
      </c>
      <c r="DP86">
        <f t="shared" si="153"/>
        <v>-185221.37739384413</v>
      </c>
      <c r="DQ86">
        <f t="shared" si="153"/>
        <v>-185520.85375508966</v>
      </c>
      <c r="DR86">
        <f t="shared" si="153"/>
        <v>-185820.81425331885</v>
      </c>
      <c r="DS86">
        <f t="shared" si="153"/>
        <v>-186121.25967119212</v>
      </c>
      <c r="DT86">
        <f t="shared" si="153"/>
        <v>-186422.19079263901</v>
      </c>
      <c r="DU86">
        <f t="shared" si="153"/>
        <v>-186723.60840285319</v>
      </c>
      <c r="DV86">
        <f t="shared" si="153"/>
        <v>-187025.51328830028</v>
      </c>
      <c r="DW86">
        <f t="shared" si="154"/>
        <v>-187327.90623671527</v>
      </c>
      <c r="DX86">
        <f t="shared" si="154"/>
        <v>-187630.78803710674</v>
      </c>
      <c r="DY86">
        <f t="shared" si="154"/>
        <v>-187934.15947976062</v>
      </c>
      <c r="DZ86">
        <f t="shared" si="154"/>
        <v>-188238.02135623796</v>
      </c>
      <c r="EA86">
        <f t="shared" si="154"/>
        <v>-188542.37445938258</v>
      </c>
      <c r="EB86">
        <f t="shared" si="154"/>
        <v>-188847.21958331618</v>
      </c>
      <c r="EC86">
        <f t="shared" si="154"/>
        <v>-189152.55752344622</v>
      </c>
      <c r="ED86">
        <f t="shared" si="154"/>
        <v>-189458.38907646731</v>
      </c>
      <c r="EE86">
        <f t="shared" si="154"/>
        <v>-189764.71504036002</v>
      </c>
      <c r="EF86">
        <f t="shared" si="154"/>
        <v>-190071.53621439493</v>
      </c>
      <c r="EG86">
        <f t="shared" si="154"/>
        <v>-190378.8533991368</v>
      </c>
      <c r="EI86">
        <f t="shared" si="124"/>
        <v>0.83</v>
      </c>
      <c r="EJ86">
        <f t="shared" ref="EJ86:EX102" si="159">ABS(AK86-AK$2)</f>
        <v>161977.85040279161</v>
      </c>
      <c r="EK86">
        <f t="shared" si="159"/>
        <v>162240.08284921548</v>
      </c>
      <c r="EL86">
        <f t="shared" si="159"/>
        <v>162502.73868715126</v>
      </c>
      <c r="EM86">
        <f t="shared" si="159"/>
        <v>162765.81860106107</v>
      </c>
      <c r="EN86">
        <f t="shared" si="159"/>
        <v>163029.32327650959</v>
      </c>
      <c r="EO86">
        <f t="shared" si="159"/>
        <v>163293.25340017374</v>
      </c>
      <c r="EP86">
        <f t="shared" si="159"/>
        <v>163557.60965983826</v>
      </c>
      <c r="EQ86">
        <f t="shared" si="159"/>
        <v>163822.39274439972</v>
      </c>
      <c r="ER86">
        <f t="shared" si="159"/>
        <v>164087.60334387023</v>
      </c>
      <c r="ES86">
        <f t="shared" si="159"/>
        <v>164353.24214937558</v>
      </c>
      <c r="ET86">
        <f t="shared" si="159"/>
        <v>164619.30985315875</v>
      </c>
      <c r="EU86">
        <f t="shared" si="159"/>
        <v>164885.8071485837</v>
      </c>
      <c r="EV86">
        <f t="shared" si="159"/>
        <v>165152.73473013347</v>
      </c>
      <c r="EW86">
        <f t="shared" si="159"/>
        <v>165420.09329341439</v>
      </c>
      <c r="EX86">
        <f t="shared" si="159"/>
        <v>165687.88353515739</v>
      </c>
      <c r="EY86">
        <f t="shared" si="158"/>
        <v>165956.10615321904</v>
      </c>
      <c r="EZ86">
        <f t="shared" si="158"/>
        <v>166224.7618465859</v>
      </c>
      <c r="FA86">
        <f t="shared" si="158"/>
        <v>166493.85131537274</v>
      </c>
      <c r="FB86">
        <f t="shared" si="158"/>
        <v>166763.3752608262</v>
      </c>
      <c r="FC86">
        <f t="shared" si="133"/>
        <v>167033.33438532826</v>
      </c>
      <c r="FD86">
        <f t="shared" si="133"/>
        <v>167303.7293923941</v>
      </c>
      <c r="FE86">
        <f t="shared" si="133"/>
        <v>167574.56098667902</v>
      </c>
      <c r="FF86">
        <f t="shared" si="133"/>
        <v>167845.82987397414</v>
      </c>
      <c r="FG86">
        <f t="shared" si="133"/>
        <v>168117.53676121315</v>
      </c>
      <c r="FH86">
        <f t="shared" si="133"/>
        <v>168389.68235647387</v>
      </c>
      <c r="FI86">
        <f t="shared" si="133"/>
        <v>168662.26736897643</v>
      </c>
      <c r="FJ86">
        <f t="shared" si="133"/>
        <v>168935.29250908978</v>
      </c>
      <c r="FK86">
        <f t="shared" si="133"/>
        <v>169208.75848832968</v>
      </c>
      <c r="FL86">
        <f t="shared" si="133"/>
        <v>169482.66601936184</v>
      </c>
      <c r="FM86">
        <f t="shared" si="133"/>
        <v>169757.01581600614</v>
      </c>
      <c r="FN86">
        <f t="shared" si="89"/>
        <v>170031.80859323512</v>
      </c>
      <c r="FO86">
        <f t="shared" si="89"/>
        <v>170307.04506717529</v>
      </c>
      <c r="FP86">
        <f t="shared" si="155"/>
        <v>170582.72595511461</v>
      </c>
      <c r="FQ86">
        <f t="shared" si="155"/>
        <v>170858.85197549756</v>
      </c>
      <c r="FR86">
        <f t="shared" si="155"/>
        <v>171135.42384793231</v>
      </c>
      <c r="FS86">
        <f t="shared" si="155"/>
        <v>171412.44229318883</v>
      </c>
      <c r="FT86">
        <f t="shared" si="155"/>
        <v>171689.90803320205</v>
      </c>
      <c r="FU86">
        <f t="shared" si="155"/>
        <v>171967.82179107596</v>
      </c>
      <c r="FV86">
        <f t="shared" si="155"/>
        <v>172246.1842910811</v>
      </c>
      <c r="FW86">
        <f t="shared" si="155"/>
        <v>172524.99625866176</v>
      </c>
      <c r="FX86">
        <f t="shared" si="155"/>
        <v>172804.25842043155</v>
      </c>
      <c r="FY86">
        <f t="shared" si="155"/>
        <v>173083.9715041804</v>
      </c>
      <c r="FZ86">
        <f t="shared" si="155"/>
        <v>173364.13623887609</v>
      </c>
      <c r="GA86">
        <f t="shared" si="155"/>
        <v>173644.75335466312</v>
      </c>
      <c r="GB86">
        <f t="shared" si="155"/>
        <v>173925.82358286603</v>
      </c>
      <c r="GC86">
        <f t="shared" si="144"/>
        <v>174207.3476559938</v>
      </c>
      <c r="GD86">
        <f t="shared" si="144"/>
        <v>174489.32630773704</v>
      </c>
      <c r="GE86">
        <f t="shared" si="144"/>
        <v>174771.76027297485</v>
      </c>
      <c r="GF86">
        <f t="shared" si="144"/>
        <v>175054.65028777323</v>
      </c>
      <c r="GG86">
        <f t="shared" si="115"/>
        <v>175337.99708938604</v>
      </c>
      <c r="GH86">
        <f t="shared" si="115"/>
        <v>175621.80141626301</v>
      </c>
      <c r="GI86">
        <f t="shared" si="115"/>
        <v>175906.06400804498</v>
      </c>
      <c r="GJ86">
        <f t="shared" si="115"/>
        <v>176190.78560556853</v>
      </c>
      <c r="GK86">
        <f t="shared" si="115"/>
        <v>176475.96695086971</v>
      </c>
      <c r="GL86">
        <f t="shared" si="115"/>
        <v>176761.60878718185</v>
      </c>
      <c r="GM86">
        <f t="shared" si="115"/>
        <v>177047.71185894206</v>
      </c>
      <c r="GN86">
        <f t="shared" si="115"/>
        <v>177334.2769117892</v>
      </c>
      <c r="GO86">
        <f t="shared" si="115"/>
        <v>177621.30469256811</v>
      </c>
      <c r="GP86">
        <f t="shared" si="115"/>
        <v>177908.79594933102</v>
      </c>
      <c r="GQ86">
        <f t="shared" si="115"/>
        <v>178196.75143133881</v>
      </c>
      <c r="GR86">
        <f t="shared" si="115"/>
        <v>178485.17188906544</v>
      </c>
      <c r="GS86">
        <f t="shared" si="125"/>
        <v>178774.05807419648</v>
      </c>
      <c r="GT86">
        <f t="shared" si="125"/>
        <v>179063.41073963229</v>
      </c>
      <c r="GU86">
        <f t="shared" si="125"/>
        <v>179353.2306394926</v>
      </c>
      <c r="GV86">
        <f t="shared" si="125"/>
        <v>179643.51852911423</v>
      </c>
      <c r="GW86">
        <f t="shared" si="125"/>
        <v>179934.27516505498</v>
      </c>
      <c r="GX86">
        <f t="shared" si="125"/>
        <v>180225.50130509853</v>
      </c>
      <c r="GY86">
        <f t="shared" si="125"/>
        <v>180517.19770824895</v>
      </c>
      <c r="GZ86">
        <f t="shared" si="125"/>
        <v>180809.36513474176</v>
      </c>
      <c r="HA86">
        <f t="shared" si="125"/>
        <v>181102.00434603903</v>
      </c>
      <c r="HB86">
        <f t="shared" si="125"/>
        <v>181395.11610483384</v>
      </c>
      <c r="HC86">
        <f t="shared" si="125"/>
        <v>181688.70117505407</v>
      </c>
      <c r="HD86">
        <f t="shared" si="125"/>
        <v>181982.76032186009</v>
      </c>
      <c r="HE86">
        <f t="shared" si="125"/>
        <v>182277.29431165173</v>
      </c>
      <c r="HF86">
        <f t="shared" si="156"/>
        <v>182572.30391206595</v>
      </c>
      <c r="HG86">
        <f t="shared" si="156"/>
        <v>182867.78989198068</v>
      </c>
      <c r="HH86">
        <f t="shared" si="156"/>
        <v>183163.75302151928</v>
      </c>
      <c r="HI86">
        <f t="shared" si="156"/>
        <v>183460.19407204643</v>
      </c>
      <c r="HJ86">
        <f t="shared" si="156"/>
        <v>183757.11381617552</v>
      </c>
      <c r="HK86">
        <f t="shared" si="156"/>
        <v>184054.51302777047</v>
      </c>
      <c r="HL86">
        <f t="shared" si="156"/>
        <v>184352.39248194353</v>
      </c>
      <c r="HM86">
        <f t="shared" si="156"/>
        <v>184650.75295506261</v>
      </c>
      <c r="HN86">
        <f t="shared" si="156"/>
        <v>184949.59522474869</v>
      </c>
      <c r="HO86">
        <f t="shared" si="156"/>
        <v>185248.92006988006</v>
      </c>
      <c r="HP86">
        <f t="shared" si="117"/>
        <v>185548.72827059589</v>
      </c>
      <c r="HQ86">
        <f t="shared" si="117"/>
        <v>185849.0206082954</v>
      </c>
      <c r="HR86">
        <f t="shared" si="117"/>
        <v>186149.79786563898</v>
      </c>
      <c r="HS86">
        <f t="shared" si="117"/>
        <v>186451.06082655618</v>
      </c>
      <c r="HT86">
        <f t="shared" si="117"/>
        <v>186752.81027624066</v>
      </c>
      <c r="HU86">
        <f t="shared" si="117"/>
        <v>187055.04700115809</v>
      </c>
      <c r="HV86">
        <f t="shared" si="117"/>
        <v>187357.77178904339</v>
      </c>
      <c r="HW86">
        <f t="shared" si="123"/>
        <v>187660.98542890517</v>
      </c>
      <c r="HX86">
        <f t="shared" si="123"/>
        <v>187964.68871102936</v>
      </c>
      <c r="HY86">
        <f t="shared" si="123"/>
        <v>188268.88242697701</v>
      </c>
      <c r="HZ86">
        <f t="shared" si="123"/>
        <v>188573.56736959194</v>
      </c>
      <c r="IA86">
        <f t="shared" si="123"/>
        <v>188878.74433299585</v>
      </c>
      <c r="IB86">
        <f t="shared" si="123"/>
        <v>189184.41411259619</v>
      </c>
      <c r="IC86">
        <f t="shared" si="123"/>
        <v>189490.5775050876</v>
      </c>
      <c r="ID86">
        <f t="shared" si="123"/>
        <v>189797.23530845062</v>
      </c>
      <c r="IE86">
        <f t="shared" si="123"/>
        <v>190104.38832195586</v>
      </c>
      <c r="IF86">
        <f t="shared" si="157"/>
        <v>190412.03734616804</v>
      </c>
      <c r="IG86">
        <f t="shared" si="126"/>
        <v>161977.85040279161</v>
      </c>
      <c r="IH86">
        <f t="shared" si="127"/>
        <v>1</v>
      </c>
      <c r="II86">
        <v>84</v>
      </c>
      <c r="IJ86">
        <f t="shared" si="128"/>
        <v>0.83</v>
      </c>
      <c r="IK86" cm="1">
        <f t="array" ref="IK86">INDEX($AK$3:$EG$102,II86,IH86)</f>
        <v>-161977.85040279161</v>
      </c>
      <c r="IL86">
        <f t="shared" si="129"/>
        <v>-134441.61583431702</v>
      </c>
    </row>
    <row r="87" spans="9:246" x14ac:dyDescent="0.25">
      <c r="I87">
        <v>705</v>
      </c>
      <c r="J87">
        <f>'Emission events'!AG87</f>
        <v>0</v>
      </c>
      <c r="K87">
        <f>'Emission events'!CI87</f>
        <v>0</v>
      </c>
      <c r="L87">
        <f>'Emission events'!EK87</f>
        <v>0</v>
      </c>
      <c r="M87">
        <f>'Emission events'!GM87</f>
        <v>0</v>
      </c>
      <c r="N87">
        <f>'Emission events'!IO87</f>
        <v>0</v>
      </c>
      <c r="O87">
        <f t="shared" si="119"/>
        <v>0</v>
      </c>
      <c r="R87">
        <v>705</v>
      </c>
      <c r="S87">
        <f>'Emission events'!AL87</f>
        <v>0</v>
      </c>
      <c r="T87">
        <f>'Emission events'!CN87</f>
        <v>0</v>
      </c>
      <c r="U87">
        <f>'Emission events'!EP87</f>
        <v>0</v>
      </c>
      <c r="V87">
        <f>'Emission events'!GR87</f>
        <v>0</v>
      </c>
      <c r="W87">
        <f>'Emission events'!IT87</f>
        <v>0</v>
      </c>
      <c r="X87">
        <f t="shared" si="120"/>
        <v>0</v>
      </c>
      <c r="AA87">
        <v>705</v>
      </c>
      <c r="AB87" s="7">
        <f>'Emission events'!AQ87</f>
        <v>0</v>
      </c>
      <c r="AC87" s="7">
        <f>'Emission events'!CS87</f>
        <v>0</v>
      </c>
      <c r="AD87" s="7">
        <f>'Emission events'!EU87</f>
        <v>0</v>
      </c>
      <c r="AE87" s="7">
        <f>'Emission events'!GW87</f>
        <v>0</v>
      </c>
      <c r="AF87" s="7">
        <f>'Emission events'!IY87</f>
        <v>0</v>
      </c>
      <c r="AG87">
        <f t="shared" si="121"/>
        <v>0</v>
      </c>
      <c r="AH87" s="7">
        <f t="shared" si="122"/>
        <v>0</v>
      </c>
      <c r="AJ87" s="1">
        <v>0.84</v>
      </c>
      <c r="AK87">
        <f t="shared" si="145"/>
        <v>-224084.49298330484</v>
      </c>
      <c r="AL87">
        <f t="shared" si="145"/>
        <v>-224446.79591743971</v>
      </c>
      <c r="AM87">
        <f t="shared" si="145"/>
        <v>-224809.68455484082</v>
      </c>
      <c r="AN87">
        <f t="shared" si="145"/>
        <v>-225173.15984236545</v>
      </c>
      <c r="AO87">
        <f t="shared" si="145"/>
        <v>-225537.22272839854</v>
      </c>
      <c r="AP87">
        <f t="shared" si="145"/>
        <v>-225901.87416286141</v>
      </c>
      <c r="AQ87">
        <f t="shared" si="145"/>
        <v>-226267.11509720853</v>
      </c>
      <c r="AR87">
        <f t="shared" si="145"/>
        <v>-226632.94648443253</v>
      </c>
      <c r="AS87">
        <f t="shared" si="145"/>
        <v>-226999.36927906997</v>
      </c>
      <c r="AT87">
        <f t="shared" si="145"/>
        <v>-227366.38443719552</v>
      </c>
      <c r="AU87">
        <f t="shared" si="146"/>
        <v>-227733.99291643203</v>
      </c>
      <c r="AV87">
        <f t="shared" si="146"/>
        <v>-228102.19567595204</v>
      </c>
      <c r="AW87">
        <f t="shared" si="146"/>
        <v>-228470.99367647539</v>
      </c>
      <c r="AX87">
        <f t="shared" si="146"/>
        <v>-228840.3878802784</v>
      </c>
      <c r="AY87">
        <f t="shared" si="146"/>
        <v>-229210.37925119046</v>
      </c>
      <c r="AZ87">
        <f t="shared" si="146"/>
        <v>-229580.9687545991</v>
      </c>
      <c r="BA87">
        <f t="shared" si="146"/>
        <v>-229952.15735745509</v>
      </c>
      <c r="BB87">
        <f t="shared" si="146"/>
        <v>-230323.94602827061</v>
      </c>
      <c r="BC87">
        <f t="shared" si="146"/>
        <v>-230696.33573712118</v>
      </c>
      <c r="BD87">
        <f t="shared" si="146"/>
        <v>-231069.32745565538</v>
      </c>
      <c r="BE87">
        <f t="shared" si="147"/>
        <v>-231442.92215708864</v>
      </c>
      <c r="BF87">
        <f t="shared" si="147"/>
        <v>-231817.12081621285</v>
      </c>
      <c r="BG87">
        <f t="shared" si="147"/>
        <v>-232191.92440939325</v>
      </c>
      <c r="BH87">
        <f t="shared" si="147"/>
        <v>-232567.33391457362</v>
      </c>
      <c r="BI87">
        <f t="shared" si="147"/>
        <v>-232943.35031128113</v>
      </c>
      <c r="BJ87">
        <f t="shared" si="147"/>
        <v>-233319.97458062303</v>
      </c>
      <c r="BK87">
        <f t="shared" si="147"/>
        <v>-233697.20770529707</v>
      </c>
      <c r="BL87">
        <f t="shared" si="147"/>
        <v>-234075.05066958437</v>
      </c>
      <c r="BM87">
        <f t="shared" si="147"/>
        <v>-234453.50445935986</v>
      </c>
      <c r="BN87">
        <f t="shared" si="147"/>
        <v>-234832.57006209399</v>
      </c>
      <c r="BO87">
        <f t="shared" si="148"/>
        <v>-235212.24846685093</v>
      </c>
      <c r="BP87">
        <f t="shared" si="148"/>
        <v>-235592.54066429389</v>
      </c>
      <c r="BQ87">
        <f t="shared" si="148"/>
        <v>-235973.44764669004</v>
      </c>
      <c r="BR87">
        <f t="shared" si="148"/>
        <v>-236354.97040790736</v>
      </c>
      <c r="BS87">
        <f t="shared" si="148"/>
        <v>-236737.10994342389</v>
      </c>
      <c r="BT87">
        <f t="shared" si="148"/>
        <v>-237119.86725032519</v>
      </c>
      <c r="BU87">
        <f t="shared" si="148"/>
        <v>-237503.24332730632</v>
      </c>
      <c r="BV87">
        <f t="shared" si="148"/>
        <v>-237887.23917468189</v>
      </c>
      <c r="BW87">
        <f t="shared" si="148"/>
        <v>-238271.85579437931</v>
      </c>
      <c r="BX87">
        <f t="shared" si="148"/>
        <v>-238657.09418994928</v>
      </c>
      <c r="BY87">
        <f t="shared" si="149"/>
        <v>-239042.95536656206</v>
      </c>
      <c r="BZ87">
        <f t="shared" si="149"/>
        <v>-239429.44033101312</v>
      </c>
      <c r="CA87">
        <f t="shared" si="149"/>
        <v>-239816.55009172796</v>
      </c>
      <c r="CB87">
        <f t="shared" si="149"/>
        <v>-240204.28565875976</v>
      </c>
      <c r="CC87">
        <f t="shared" si="149"/>
        <v>-240592.64804379546</v>
      </c>
      <c r="CD87">
        <f t="shared" si="149"/>
        <v>-240981.63826015752</v>
      </c>
      <c r="CE87">
        <f t="shared" si="149"/>
        <v>-241371.25732280558</v>
      </c>
      <c r="CF87">
        <f t="shared" si="149"/>
        <v>-241761.50624834283</v>
      </c>
      <c r="CG87">
        <f t="shared" si="149"/>
        <v>-242152.38605501316</v>
      </c>
      <c r="CH87">
        <f t="shared" si="149"/>
        <v>-242543.89776270671</v>
      </c>
      <c r="CI87">
        <f t="shared" si="150"/>
        <v>-242936.04239296488</v>
      </c>
      <c r="CJ87">
        <f t="shared" si="150"/>
        <v>-243328.82096897796</v>
      </c>
      <c r="CK87">
        <f t="shared" si="150"/>
        <v>-243722.2345155903</v>
      </c>
      <c r="CL87">
        <f t="shared" si="150"/>
        <v>-244116.28405930655</v>
      </c>
      <c r="CM87">
        <f t="shared" si="150"/>
        <v>-244510.97062828473</v>
      </c>
      <c r="CN87">
        <f t="shared" si="150"/>
        <v>-244906.29525235109</v>
      </c>
      <c r="CO87">
        <f t="shared" si="150"/>
        <v>-245302.2589629931</v>
      </c>
      <c r="CP87">
        <f t="shared" si="150"/>
        <v>-245698.86279336596</v>
      </c>
      <c r="CQ87">
        <f t="shared" si="150"/>
        <v>-246096.10777829762</v>
      </c>
      <c r="CR87">
        <f t="shared" si="150"/>
        <v>-246493.9949542853</v>
      </c>
      <c r="CS87">
        <f t="shared" si="151"/>
        <v>-246892.52535950558</v>
      </c>
      <c r="CT87">
        <f t="shared" si="151"/>
        <v>-247291.70003381054</v>
      </c>
      <c r="CU87">
        <f t="shared" si="151"/>
        <v>-247691.5200187343</v>
      </c>
      <c r="CV87">
        <f t="shared" si="151"/>
        <v>-248091.98635749478</v>
      </c>
      <c r="CW87">
        <f t="shared" si="151"/>
        <v>-248493.10009499616</v>
      </c>
      <c r="CX87">
        <f t="shared" si="151"/>
        <v>-248894.86227783113</v>
      </c>
      <c r="CY87">
        <f t="shared" si="151"/>
        <v>-249297.27395428694</v>
      </c>
      <c r="CZ87">
        <f t="shared" si="151"/>
        <v>-249700.33617434194</v>
      </c>
      <c r="DA87">
        <f t="shared" si="151"/>
        <v>-250104.04998967546</v>
      </c>
      <c r="DB87">
        <f t="shared" si="151"/>
        <v>-250508.41645366431</v>
      </c>
      <c r="DC87">
        <f t="shared" si="152"/>
        <v>-250913.43662138819</v>
      </c>
      <c r="DD87">
        <f t="shared" si="152"/>
        <v>-251319.11154963609</v>
      </c>
      <c r="DE87">
        <f t="shared" si="152"/>
        <v>-251725.44229689904</v>
      </c>
      <c r="DF87">
        <f t="shared" si="152"/>
        <v>-252132.42992338567</v>
      </c>
      <c r="DG87">
        <f t="shared" si="152"/>
        <v>-252540.07549101481</v>
      </c>
      <c r="DH87">
        <f t="shared" si="152"/>
        <v>-252948.38006342205</v>
      </c>
      <c r="DI87">
        <f t="shared" si="152"/>
        <v>-253357.34470596531</v>
      </c>
      <c r="DJ87">
        <f t="shared" si="152"/>
        <v>-253766.97048572186</v>
      </c>
      <c r="DK87">
        <f t="shared" si="152"/>
        <v>-254177.25847149416</v>
      </c>
      <c r="DL87">
        <f t="shared" si="152"/>
        <v>-254588.20973381519</v>
      </c>
      <c r="DM87">
        <f t="shared" si="153"/>
        <v>-254999.82534494493</v>
      </c>
      <c r="DN87">
        <f t="shared" si="153"/>
        <v>-255412.10637888138</v>
      </c>
      <c r="DO87">
        <f t="shared" si="153"/>
        <v>-255825.05391135314</v>
      </c>
      <c r="DP87">
        <f t="shared" si="153"/>
        <v>-256238.66901983085</v>
      </c>
      <c r="DQ87">
        <f t="shared" si="153"/>
        <v>-256652.95278352872</v>
      </c>
      <c r="DR87">
        <f t="shared" si="153"/>
        <v>-257067.90628340279</v>
      </c>
      <c r="DS87">
        <f t="shared" si="153"/>
        <v>-257483.53060215668</v>
      </c>
      <c r="DT87">
        <f t="shared" si="153"/>
        <v>-257899.82682424708</v>
      </c>
      <c r="DU87">
        <f t="shared" si="153"/>
        <v>-258316.79603588014</v>
      </c>
      <c r="DV87">
        <f t="shared" si="153"/>
        <v>-258734.43932502167</v>
      </c>
      <c r="DW87">
        <f t="shared" si="154"/>
        <v>-259152.75778139438</v>
      </c>
      <c r="DX87">
        <f t="shared" si="154"/>
        <v>-259571.75249648004</v>
      </c>
      <c r="DY87">
        <f t="shared" si="154"/>
        <v>-259991.42456353034</v>
      </c>
      <c r="DZ87">
        <f t="shared" si="154"/>
        <v>-260411.77507755969</v>
      </c>
      <c r="EA87">
        <f t="shared" si="154"/>
        <v>-260832.80513535652</v>
      </c>
      <c r="EB87">
        <f t="shared" si="154"/>
        <v>-261254.51583547948</v>
      </c>
      <c r="EC87">
        <f t="shared" si="154"/>
        <v>-261676.9082782632</v>
      </c>
      <c r="ED87">
        <f t="shared" si="154"/>
        <v>-262099.98356582393</v>
      </c>
      <c r="EE87">
        <f t="shared" si="154"/>
        <v>-262523.74280205677</v>
      </c>
      <c r="EF87">
        <f t="shared" si="154"/>
        <v>-262948.18709264242</v>
      </c>
      <c r="EG87">
        <f t="shared" si="154"/>
        <v>-263373.31754504883</v>
      </c>
      <c r="EI87">
        <f t="shared" si="124"/>
        <v>0.84</v>
      </c>
      <c r="EJ87">
        <f t="shared" si="159"/>
        <v>224084.49298330484</v>
      </c>
      <c r="EK87">
        <f t="shared" si="159"/>
        <v>224447.12775691002</v>
      </c>
      <c r="EL87">
        <f t="shared" si="159"/>
        <v>224810.34823378143</v>
      </c>
      <c r="EM87">
        <f t="shared" si="159"/>
        <v>225174.15536077638</v>
      </c>
      <c r="EN87">
        <f t="shared" si="159"/>
        <v>225538.55008627978</v>
      </c>
      <c r="EO87">
        <f t="shared" si="159"/>
        <v>225903.53336021298</v>
      </c>
      <c r="EP87">
        <f t="shared" si="159"/>
        <v>226269.10613403041</v>
      </c>
      <c r="EQ87">
        <f t="shared" si="159"/>
        <v>226635.26936072472</v>
      </c>
      <c r="ER87">
        <f t="shared" si="159"/>
        <v>227002.02399483247</v>
      </c>
      <c r="ES87">
        <f t="shared" si="159"/>
        <v>227369.37099242833</v>
      </c>
      <c r="ET87">
        <f t="shared" si="159"/>
        <v>227737.31131113516</v>
      </c>
      <c r="EU87">
        <f t="shared" si="159"/>
        <v>228105.84591012547</v>
      </c>
      <c r="EV87">
        <f t="shared" si="159"/>
        <v>228474.97575011913</v>
      </c>
      <c r="EW87">
        <f t="shared" si="159"/>
        <v>228844.70179339245</v>
      </c>
      <c r="EX87">
        <f t="shared" si="159"/>
        <v>229215.02500377482</v>
      </c>
      <c r="EY87">
        <f t="shared" si="158"/>
        <v>229585.9463466538</v>
      </c>
      <c r="EZ87">
        <f t="shared" si="158"/>
        <v>229957.46678898009</v>
      </c>
      <c r="FA87">
        <f t="shared" si="158"/>
        <v>230329.58729926593</v>
      </c>
      <c r="FB87">
        <f t="shared" si="158"/>
        <v>230702.3088475868</v>
      </c>
      <c r="FC87">
        <f t="shared" si="133"/>
        <v>231075.63240559131</v>
      </c>
      <c r="FD87">
        <f t="shared" si="133"/>
        <v>231449.55894649489</v>
      </c>
      <c r="FE87">
        <f t="shared" si="133"/>
        <v>231824.0894450894</v>
      </c>
      <c r="FF87">
        <f t="shared" si="133"/>
        <v>232199.22487774011</v>
      </c>
      <c r="FG87">
        <f t="shared" si="133"/>
        <v>232574.96622239079</v>
      </c>
      <c r="FH87">
        <f t="shared" si="133"/>
        <v>232951.31445856864</v>
      </c>
      <c r="FI87">
        <f t="shared" si="133"/>
        <v>233328.27056738085</v>
      </c>
      <c r="FJ87">
        <f t="shared" si="133"/>
        <v>233705.8355315252</v>
      </c>
      <c r="FK87">
        <f t="shared" si="133"/>
        <v>234084.0103352828</v>
      </c>
      <c r="FL87">
        <f t="shared" si="133"/>
        <v>234462.7959645286</v>
      </c>
      <c r="FM87">
        <f t="shared" si="133"/>
        <v>234842.19340673304</v>
      </c>
      <c r="FN87">
        <f t="shared" si="89"/>
        <v>235222.20365096029</v>
      </c>
      <c r="FO87">
        <f t="shared" si="89"/>
        <v>235602.82768787356</v>
      </c>
      <c r="FP87">
        <f t="shared" si="155"/>
        <v>235984.06650974002</v>
      </c>
      <c r="FQ87">
        <f t="shared" si="155"/>
        <v>236365.92111042768</v>
      </c>
      <c r="FR87">
        <f t="shared" si="155"/>
        <v>236748.39248541452</v>
      </c>
      <c r="FS87">
        <f t="shared" si="155"/>
        <v>237131.48163178613</v>
      </c>
      <c r="FT87">
        <f t="shared" si="155"/>
        <v>237515.18954823757</v>
      </c>
      <c r="FU87">
        <f t="shared" si="155"/>
        <v>237899.51723508345</v>
      </c>
      <c r="FV87">
        <f t="shared" si="155"/>
        <v>238284.46569425118</v>
      </c>
      <c r="FW87">
        <f t="shared" si="155"/>
        <v>238670.03592929145</v>
      </c>
      <c r="FX87">
        <f t="shared" si="155"/>
        <v>239056.22894537455</v>
      </c>
      <c r="FY87">
        <f t="shared" si="155"/>
        <v>239443.04574929591</v>
      </c>
      <c r="FZ87">
        <f t="shared" si="155"/>
        <v>239830.48734948106</v>
      </c>
      <c r="GA87">
        <f t="shared" si="155"/>
        <v>240218.5547559832</v>
      </c>
      <c r="GB87">
        <f t="shared" si="155"/>
        <v>240607.24898048921</v>
      </c>
      <c r="GC87">
        <f t="shared" si="144"/>
        <v>240996.57103632158</v>
      </c>
      <c r="GD87">
        <f t="shared" si="144"/>
        <v>241386.52193843995</v>
      </c>
      <c r="GE87">
        <f t="shared" si="144"/>
        <v>241777.10270344751</v>
      </c>
      <c r="GF87">
        <f t="shared" si="144"/>
        <v>242168.31434958815</v>
      </c>
      <c r="GG87">
        <f t="shared" si="115"/>
        <v>242560.157896752</v>
      </c>
      <c r="GH87">
        <f t="shared" si="115"/>
        <v>242952.63436648049</v>
      </c>
      <c r="GI87">
        <f t="shared" si="115"/>
        <v>243345.74478196388</v>
      </c>
      <c r="GJ87">
        <f t="shared" ref="GJ87:GY102" si="160">ABS(CK87-CK$2)</f>
        <v>243739.49016804656</v>
      </c>
      <c r="GK87">
        <f t="shared" si="160"/>
        <v>244133.87155123311</v>
      </c>
      <c r="GL87">
        <f t="shared" si="160"/>
        <v>244528.8899596816</v>
      </c>
      <c r="GM87">
        <f t="shared" si="160"/>
        <v>244924.54642321827</v>
      </c>
      <c r="GN87">
        <f t="shared" si="160"/>
        <v>245320.84197333059</v>
      </c>
      <c r="GO87">
        <f t="shared" si="160"/>
        <v>245717.77764317376</v>
      </c>
      <c r="GP87">
        <f t="shared" si="160"/>
        <v>246115.35446757573</v>
      </c>
      <c r="GQ87">
        <f t="shared" si="160"/>
        <v>246513.57348303372</v>
      </c>
      <c r="GR87">
        <f t="shared" si="160"/>
        <v>246912.43572772431</v>
      </c>
      <c r="GS87">
        <f t="shared" si="160"/>
        <v>247311.94224149961</v>
      </c>
      <c r="GT87">
        <f t="shared" si="160"/>
        <v>247712.09406589367</v>
      </c>
      <c r="GU87">
        <f t="shared" si="160"/>
        <v>248112.89224412446</v>
      </c>
      <c r="GV87">
        <f t="shared" si="160"/>
        <v>248514.33782109615</v>
      </c>
      <c r="GW87">
        <f t="shared" si="160"/>
        <v>248916.43184340143</v>
      </c>
      <c r="GX87">
        <f t="shared" si="160"/>
        <v>249319.17535932755</v>
      </c>
      <c r="GY87">
        <f t="shared" si="160"/>
        <v>249722.56941885286</v>
      </c>
      <c r="GZ87">
        <f t="shared" si="125"/>
        <v>250126.61507365669</v>
      </c>
      <c r="HA87">
        <f t="shared" si="125"/>
        <v>250531.31337711585</v>
      </c>
      <c r="HB87">
        <f t="shared" si="125"/>
        <v>250936.66538431004</v>
      </c>
      <c r="HC87">
        <f t="shared" si="125"/>
        <v>251342.67215202827</v>
      </c>
      <c r="HD87">
        <f t="shared" si="125"/>
        <v>251749.33473876154</v>
      </c>
      <c r="HE87">
        <f t="shared" si="125"/>
        <v>252156.65420471848</v>
      </c>
      <c r="HF87">
        <f t="shared" si="156"/>
        <v>252564.63161181792</v>
      </c>
      <c r="HG87">
        <f t="shared" si="156"/>
        <v>252973.26802369548</v>
      </c>
      <c r="HH87">
        <f t="shared" si="156"/>
        <v>253382.56450570904</v>
      </c>
      <c r="HI87">
        <f t="shared" si="156"/>
        <v>253792.5221249359</v>
      </c>
      <c r="HJ87">
        <f t="shared" si="156"/>
        <v>254203.14195017851</v>
      </c>
      <c r="HK87">
        <f t="shared" si="156"/>
        <v>254614.42505196985</v>
      </c>
      <c r="HL87">
        <f t="shared" si="156"/>
        <v>255026.37250256992</v>
      </c>
      <c r="HM87">
        <f t="shared" si="156"/>
        <v>255438.98537597668</v>
      </c>
      <c r="HN87">
        <f t="shared" si="156"/>
        <v>255852.26474791876</v>
      </c>
      <c r="HO87">
        <f t="shared" si="156"/>
        <v>256266.21169586678</v>
      </c>
      <c r="HP87">
        <f t="shared" si="117"/>
        <v>256680.82729903495</v>
      </c>
      <c r="HQ87">
        <f t="shared" si="117"/>
        <v>257096.11263837933</v>
      </c>
      <c r="HR87">
        <f t="shared" si="117"/>
        <v>257512.06879660353</v>
      </c>
      <c r="HS87">
        <f t="shared" si="117"/>
        <v>257928.69685816424</v>
      </c>
      <c r="HT87">
        <f t="shared" si="117"/>
        <v>258345.99790926761</v>
      </c>
      <c r="HU87">
        <f t="shared" si="117"/>
        <v>258763.97303787948</v>
      </c>
      <c r="HV87">
        <f t="shared" si="117"/>
        <v>259182.6233337225</v>
      </c>
      <c r="HW87">
        <f t="shared" si="123"/>
        <v>259601.94988827847</v>
      </c>
      <c r="HX87">
        <f t="shared" si="123"/>
        <v>260021.95379479908</v>
      </c>
      <c r="HY87">
        <f t="shared" si="123"/>
        <v>260442.63614829874</v>
      </c>
      <c r="HZ87">
        <f t="shared" si="123"/>
        <v>260863.99804556588</v>
      </c>
      <c r="IA87">
        <f t="shared" si="123"/>
        <v>261286.04058515915</v>
      </c>
      <c r="IB87">
        <f t="shared" si="123"/>
        <v>261708.76486741318</v>
      </c>
      <c r="IC87">
        <f t="shared" si="123"/>
        <v>262132.17199444422</v>
      </c>
      <c r="ID87">
        <f t="shared" si="123"/>
        <v>262556.26307014737</v>
      </c>
      <c r="IE87">
        <f t="shared" si="123"/>
        <v>262981.03920020332</v>
      </c>
      <c r="IF87">
        <f t="shared" si="157"/>
        <v>263406.50149208005</v>
      </c>
      <c r="IG87">
        <f t="shared" si="126"/>
        <v>224084.49298330484</v>
      </c>
      <c r="IH87">
        <f t="shared" si="127"/>
        <v>1</v>
      </c>
      <c r="II87">
        <v>85</v>
      </c>
      <c r="IJ87">
        <f t="shared" si="128"/>
        <v>0.84</v>
      </c>
      <c r="IK87" cm="1">
        <f t="array" ref="IK87">INDEX($AK$3:$EG$102,II87,IH87)</f>
        <v>-224084.49298330484</v>
      </c>
      <c r="IL87">
        <f t="shared" si="129"/>
        <v>-188230.97410597606</v>
      </c>
    </row>
    <row r="88" spans="9:246" x14ac:dyDescent="0.25">
      <c r="I88">
        <v>710</v>
      </c>
      <c r="J88">
        <f>'Emission events'!AG88</f>
        <v>0</v>
      </c>
      <c r="K88">
        <f>'Emission events'!CI88</f>
        <v>0</v>
      </c>
      <c r="L88">
        <f>'Emission events'!EK88</f>
        <v>0</v>
      </c>
      <c r="M88">
        <f>'Emission events'!GM88</f>
        <v>0</v>
      </c>
      <c r="N88">
        <f>'Emission events'!IO88</f>
        <v>0</v>
      </c>
      <c r="O88">
        <f t="shared" si="119"/>
        <v>0</v>
      </c>
      <c r="R88">
        <v>710</v>
      </c>
      <c r="S88">
        <f>'Emission events'!AL88</f>
        <v>0</v>
      </c>
      <c r="T88">
        <f>'Emission events'!CN88</f>
        <v>0</v>
      </c>
      <c r="U88">
        <f>'Emission events'!EP88</f>
        <v>0</v>
      </c>
      <c r="V88">
        <f>'Emission events'!GR88</f>
        <v>0</v>
      </c>
      <c r="W88">
        <f>'Emission events'!IT88</f>
        <v>0</v>
      </c>
      <c r="X88">
        <f t="shared" si="120"/>
        <v>0</v>
      </c>
      <c r="AA88">
        <v>710</v>
      </c>
      <c r="AB88" s="7">
        <f>'Emission events'!AQ88</f>
        <v>0</v>
      </c>
      <c r="AC88" s="7">
        <f>'Emission events'!CS88</f>
        <v>0</v>
      </c>
      <c r="AD88" s="7">
        <f>'Emission events'!EU88</f>
        <v>0</v>
      </c>
      <c r="AE88" s="7">
        <f>'Emission events'!GW88</f>
        <v>0</v>
      </c>
      <c r="AF88" s="7">
        <f>'Emission events'!IY88</f>
        <v>0</v>
      </c>
      <c r="AG88">
        <f t="shared" si="121"/>
        <v>0</v>
      </c>
      <c r="AH88" s="7">
        <f t="shared" si="122"/>
        <v>0</v>
      </c>
      <c r="AJ88" s="1">
        <v>0.85</v>
      </c>
      <c r="AK88">
        <f t="shared" si="145"/>
        <v>-310000.36887713382</v>
      </c>
      <c r="AL88">
        <f t="shared" si="145"/>
        <v>-310501.5644657283</v>
      </c>
      <c r="AM88">
        <f t="shared" si="145"/>
        <v>-311003.57029332482</v>
      </c>
      <c r="AN88">
        <f t="shared" si="145"/>
        <v>-311506.38766976871</v>
      </c>
      <c r="AO88">
        <f t="shared" si="145"/>
        <v>-312010.01790701959</v>
      </c>
      <c r="AP88">
        <f t="shared" si="145"/>
        <v>-312514.46231915947</v>
      </c>
      <c r="AQ88">
        <f t="shared" si="145"/>
        <v>-313019.72222239431</v>
      </c>
      <c r="AR88">
        <f t="shared" si="145"/>
        <v>-313525.79893505672</v>
      </c>
      <c r="AS88">
        <f t="shared" si="145"/>
        <v>-314032.69377761433</v>
      </c>
      <c r="AT88">
        <f t="shared" si="145"/>
        <v>-314540.40807266568</v>
      </c>
      <c r="AU88">
        <f t="shared" si="146"/>
        <v>-315048.94314494758</v>
      </c>
      <c r="AV88">
        <f t="shared" si="146"/>
        <v>-315558.30032134184</v>
      </c>
      <c r="AW88">
        <f t="shared" si="146"/>
        <v>-316068.48093087081</v>
      </c>
      <c r="AX88">
        <f t="shared" si="146"/>
        <v>-316579.48630471091</v>
      </c>
      <c r="AY88">
        <f t="shared" si="146"/>
        <v>-317091.31777618383</v>
      </c>
      <c r="AZ88">
        <f t="shared" si="146"/>
        <v>-317603.97668077023</v>
      </c>
      <c r="BA88">
        <f t="shared" si="146"/>
        <v>-318117.46435611183</v>
      </c>
      <c r="BB88">
        <f t="shared" si="146"/>
        <v>-318631.78214200947</v>
      </c>
      <c r="BC88">
        <f t="shared" si="146"/>
        <v>-319146.93138042995</v>
      </c>
      <c r="BD88">
        <f t="shared" si="146"/>
        <v>-319662.91341551283</v>
      </c>
      <c r="BE88">
        <f t="shared" si="147"/>
        <v>-320179.72959356615</v>
      </c>
      <c r="BF88">
        <f t="shared" si="147"/>
        <v>-320697.38126307901</v>
      </c>
      <c r="BG88">
        <f t="shared" si="147"/>
        <v>-321215.86977471813</v>
      </c>
      <c r="BH88">
        <f t="shared" si="147"/>
        <v>-321735.19648133032</v>
      </c>
      <c r="BI88">
        <f t="shared" si="147"/>
        <v>-322255.36273795628</v>
      </c>
      <c r="BJ88">
        <f t="shared" si="147"/>
        <v>-322776.36990182166</v>
      </c>
      <c r="BK88">
        <f t="shared" si="147"/>
        <v>-323298.21933235059</v>
      </c>
      <c r="BL88">
        <f t="shared" si="147"/>
        <v>-323820.9123911616</v>
      </c>
      <c r="BM88">
        <f t="shared" si="147"/>
        <v>-324344.45044207451</v>
      </c>
      <c r="BN88">
        <f t="shared" si="147"/>
        <v>-324868.83485111711</v>
      </c>
      <c r="BO88">
        <f t="shared" si="148"/>
        <v>-325394.06698652211</v>
      </c>
      <c r="BP88">
        <f t="shared" si="148"/>
        <v>-325920.14821873565</v>
      </c>
      <c r="BQ88">
        <f t="shared" si="148"/>
        <v>-326447.07992041885</v>
      </c>
      <c r="BR88">
        <f t="shared" si="148"/>
        <v>-326974.86346645094</v>
      </c>
      <c r="BS88">
        <f t="shared" si="148"/>
        <v>-327503.50023393746</v>
      </c>
      <c r="BT88">
        <f t="shared" si="148"/>
        <v>-328032.99160220637</v>
      </c>
      <c r="BU88">
        <f t="shared" si="148"/>
        <v>-328563.33895281574</v>
      </c>
      <c r="BV88">
        <f t="shared" si="148"/>
        <v>-329094.5436695604</v>
      </c>
      <c r="BW88">
        <f t="shared" si="148"/>
        <v>-329626.60713846778</v>
      </c>
      <c r="BX88">
        <f t="shared" si="148"/>
        <v>-330159.53074781044</v>
      </c>
      <c r="BY88">
        <f t="shared" si="149"/>
        <v>-330693.31588810298</v>
      </c>
      <c r="BZ88">
        <f t="shared" si="149"/>
        <v>-331227.9639521045</v>
      </c>
      <c r="CA88">
        <f t="shared" si="149"/>
        <v>-331763.47633483255</v>
      </c>
      <c r="CB88">
        <f t="shared" si="149"/>
        <v>-332299.85443355527</v>
      </c>
      <c r="CC88">
        <f t="shared" si="149"/>
        <v>-332837.09964779962</v>
      </c>
      <c r="CD88">
        <f t="shared" si="149"/>
        <v>-333375.21337935858</v>
      </c>
      <c r="CE88">
        <f t="shared" si="149"/>
        <v>-333914.19703228655</v>
      </c>
      <c r="CF88">
        <f t="shared" si="149"/>
        <v>-334454.05201291264</v>
      </c>
      <c r="CG88">
        <f t="shared" si="149"/>
        <v>-334994.77972983563</v>
      </c>
      <c r="CH88">
        <f t="shared" si="149"/>
        <v>-335536.38159393269</v>
      </c>
      <c r="CI88">
        <f t="shared" si="150"/>
        <v>-336078.85901836213</v>
      </c>
      <c r="CJ88">
        <f t="shared" si="150"/>
        <v>-336622.21341856651</v>
      </c>
      <c r="CK88">
        <f t="shared" si="150"/>
        <v>-337166.44621227536</v>
      </c>
      <c r="CL88">
        <f t="shared" si="150"/>
        <v>-337711.55881951394</v>
      </c>
      <c r="CM88">
        <f t="shared" si="150"/>
        <v>-338257.55266259826</v>
      </c>
      <c r="CN88">
        <f t="shared" si="150"/>
        <v>-338804.42916614847</v>
      </c>
      <c r="CO88">
        <f t="shared" si="150"/>
        <v>-339352.18975708412</v>
      </c>
      <c r="CP88">
        <f t="shared" si="150"/>
        <v>-339900.83586463158</v>
      </c>
      <c r="CQ88">
        <f t="shared" si="150"/>
        <v>-340450.36892033264</v>
      </c>
      <c r="CR88">
        <f t="shared" si="150"/>
        <v>-341000.79035803466</v>
      </c>
      <c r="CS88">
        <f t="shared" si="151"/>
        <v>-341552.10161391168</v>
      </c>
      <c r="CT88">
        <f t="shared" si="151"/>
        <v>-342104.30412645458</v>
      </c>
      <c r="CU88">
        <f t="shared" si="151"/>
        <v>-342657.39933647949</v>
      </c>
      <c r="CV88">
        <f t="shared" si="151"/>
        <v>-343211.38868713583</v>
      </c>
      <c r="CW88">
        <f t="shared" si="151"/>
        <v>-343766.273623902</v>
      </c>
      <c r="CX88">
        <f t="shared" si="151"/>
        <v>-344322.05559459352</v>
      </c>
      <c r="CY88">
        <f t="shared" si="151"/>
        <v>-344878.73604936968</v>
      </c>
      <c r="CZ88">
        <f t="shared" si="151"/>
        <v>-345436.31644073105</v>
      </c>
      <c r="DA88">
        <f t="shared" si="151"/>
        <v>-345994.79822352709</v>
      </c>
      <c r="DB88">
        <f t="shared" si="151"/>
        <v>-346554.18285495933</v>
      </c>
      <c r="DC88">
        <f t="shared" si="152"/>
        <v>-347114.47179458378</v>
      </c>
      <c r="DD88">
        <f t="shared" si="152"/>
        <v>-347675.66650431982</v>
      </c>
      <c r="DE88">
        <f t="shared" si="152"/>
        <v>-348237.76844844501</v>
      </c>
      <c r="DF88">
        <f t="shared" si="152"/>
        <v>-348800.77909360919</v>
      </c>
      <c r="DG88">
        <f t="shared" si="152"/>
        <v>-349364.69990882959</v>
      </c>
      <c r="DH88">
        <f t="shared" si="152"/>
        <v>-349929.5323654979</v>
      </c>
      <c r="DI88">
        <f t="shared" si="152"/>
        <v>-350495.27793738991</v>
      </c>
      <c r="DJ88">
        <f t="shared" si="152"/>
        <v>-351061.93810065626</v>
      </c>
      <c r="DK88">
        <f t="shared" si="152"/>
        <v>-351629.51433383749</v>
      </c>
      <c r="DL88">
        <f t="shared" si="152"/>
        <v>-352198.00811786717</v>
      </c>
      <c r="DM88">
        <f t="shared" si="153"/>
        <v>-352767.42093606794</v>
      </c>
      <c r="DN88">
        <f t="shared" si="153"/>
        <v>-353337.75427416526</v>
      </c>
      <c r="DO88">
        <f t="shared" si="153"/>
        <v>-353909.00962028262</v>
      </c>
      <c r="DP88">
        <f t="shared" si="153"/>
        <v>-354481.18846494955</v>
      </c>
      <c r="DQ88">
        <f t="shared" si="153"/>
        <v>-355054.29230110865</v>
      </c>
      <c r="DR88">
        <f t="shared" si="153"/>
        <v>-355628.32262411359</v>
      </c>
      <c r="DS88">
        <f t="shared" si="153"/>
        <v>-356203.2809317318</v>
      </c>
      <c r="DT88">
        <f t="shared" si="153"/>
        <v>-356779.16872415948</v>
      </c>
      <c r="DU88">
        <f t="shared" si="153"/>
        <v>-357355.98750401166</v>
      </c>
      <c r="DV88">
        <f t="shared" si="153"/>
        <v>-357933.73877633776</v>
      </c>
      <c r="DW88">
        <f t="shared" si="154"/>
        <v>-358512.42404861649</v>
      </c>
      <c r="DX88">
        <f t="shared" si="154"/>
        <v>-359092.04483076331</v>
      </c>
      <c r="DY88">
        <f t="shared" si="154"/>
        <v>-359672.60263513867</v>
      </c>
      <c r="DZ88">
        <f t="shared" si="154"/>
        <v>-360254.09897654294</v>
      </c>
      <c r="EA88">
        <f t="shared" si="154"/>
        <v>-360836.53537223005</v>
      </c>
      <c r="EB88">
        <f t="shared" si="154"/>
        <v>-361419.91334190452</v>
      </c>
      <c r="EC88">
        <f t="shared" si="154"/>
        <v>-362004.23440772371</v>
      </c>
      <c r="ED88">
        <f t="shared" si="154"/>
        <v>-362589.50009431335</v>
      </c>
      <c r="EE88">
        <f t="shared" si="154"/>
        <v>-363175.71192875889</v>
      </c>
      <c r="EF88">
        <f t="shared" si="154"/>
        <v>-363762.87144061434</v>
      </c>
      <c r="EG88">
        <f t="shared" si="154"/>
        <v>-364350.98016191035</v>
      </c>
      <c r="EI88">
        <f t="shared" si="124"/>
        <v>0.85</v>
      </c>
      <c r="EJ88">
        <f t="shared" si="159"/>
        <v>310000.36887713382</v>
      </c>
      <c r="EK88">
        <f t="shared" si="159"/>
        <v>310501.89630519861</v>
      </c>
      <c r="EL88">
        <f t="shared" si="159"/>
        <v>311004.23397226544</v>
      </c>
      <c r="EM88">
        <f t="shared" si="159"/>
        <v>311507.38318817964</v>
      </c>
      <c r="EN88">
        <f t="shared" si="159"/>
        <v>312011.34526490082</v>
      </c>
      <c r="EO88">
        <f t="shared" si="159"/>
        <v>312516.12151651102</v>
      </c>
      <c r="EP88">
        <f t="shared" si="159"/>
        <v>313021.71325921617</v>
      </c>
      <c r="EQ88">
        <f t="shared" si="159"/>
        <v>313528.12181134889</v>
      </c>
      <c r="ER88">
        <f t="shared" si="159"/>
        <v>314035.3484933768</v>
      </c>
      <c r="ES88">
        <f t="shared" si="159"/>
        <v>314543.39462789847</v>
      </c>
      <c r="ET88">
        <f t="shared" si="159"/>
        <v>315052.26153965073</v>
      </c>
      <c r="EU88">
        <f t="shared" si="159"/>
        <v>315561.9505555153</v>
      </c>
      <c r="EV88">
        <f t="shared" si="159"/>
        <v>316072.46300451458</v>
      </c>
      <c r="EW88">
        <f t="shared" si="159"/>
        <v>316583.80021782499</v>
      </c>
      <c r="EX88">
        <f t="shared" si="159"/>
        <v>317095.96352876822</v>
      </c>
      <c r="EY88">
        <f t="shared" si="158"/>
        <v>317608.95427282492</v>
      </c>
      <c r="EZ88">
        <f t="shared" si="158"/>
        <v>318122.77378763683</v>
      </c>
      <c r="FA88">
        <f t="shared" si="158"/>
        <v>318637.42341300478</v>
      </c>
      <c r="FB88">
        <f t="shared" si="158"/>
        <v>319152.90449089557</v>
      </c>
      <c r="FC88">
        <f t="shared" si="133"/>
        <v>319669.21836544876</v>
      </c>
      <c r="FD88">
        <f t="shared" si="133"/>
        <v>320186.3663829724</v>
      </c>
      <c r="FE88">
        <f t="shared" si="133"/>
        <v>320704.34989195556</v>
      </c>
      <c r="FF88">
        <f t="shared" si="133"/>
        <v>321223.17024306499</v>
      </c>
      <c r="FG88">
        <f t="shared" si="133"/>
        <v>321742.82878914749</v>
      </c>
      <c r="FH88">
        <f t="shared" si="133"/>
        <v>322263.32688524376</v>
      </c>
      <c r="FI88">
        <f t="shared" si="133"/>
        <v>322784.66588857945</v>
      </c>
      <c r="FJ88">
        <f t="shared" si="133"/>
        <v>323306.84715857869</v>
      </c>
      <c r="FK88">
        <f t="shared" si="133"/>
        <v>323829.87205686001</v>
      </c>
      <c r="FL88">
        <f t="shared" si="133"/>
        <v>324353.74194724322</v>
      </c>
      <c r="FM88">
        <f t="shared" si="133"/>
        <v>324878.45819575619</v>
      </c>
      <c r="FN88">
        <f t="shared" si="89"/>
        <v>325404.02217063151</v>
      </c>
      <c r="FO88">
        <f t="shared" si="89"/>
        <v>325930.43524231535</v>
      </c>
      <c r="FP88">
        <f t="shared" si="155"/>
        <v>326457.69878346886</v>
      </c>
      <c r="FQ88">
        <f t="shared" si="155"/>
        <v>326985.81416897126</v>
      </c>
      <c r="FR88">
        <f t="shared" si="155"/>
        <v>327514.78277592809</v>
      </c>
      <c r="FS88">
        <f t="shared" si="155"/>
        <v>328044.60598366731</v>
      </c>
      <c r="FT88">
        <f t="shared" si="155"/>
        <v>328575.28517374699</v>
      </c>
      <c r="FU88">
        <f t="shared" si="155"/>
        <v>329106.82172996196</v>
      </c>
      <c r="FV88">
        <f t="shared" si="155"/>
        <v>329639.21703833964</v>
      </c>
      <c r="FW88">
        <f t="shared" si="155"/>
        <v>330172.47248715261</v>
      </c>
      <c r="FX88">
        <f t="shared" si="155"/>
        <v>330706.58946691547</v>
      </c>
      <c r="FY88">
        <f t="shared" si="155"/>
        <v>331241.5693703873</v>
      </c>
      <c r="FZ88">
        <f t="shared" si="155"/>
        <v>331777.41359258565</v>
      </c>
      <c r="GA88">
        <f t="shared" si="155"/>
        <v>332314.12353077868</v>
      </c>
      <c r="GB88">
        <f t="shared" si="155"/>
        <v>332851.70058449334</v>
      </c>
      <c r="GC88">
        <f t="shared" si="144"/>
        <v>333390.14615552261</v>
      </c>
      <c r="GD88">
        <f t="shared" si="144"/>
        <v>333929.46164792089</v>
      </c>
      <c r="GE88">
        <f t="shared" si="144"/>
        <v>334469.64846801735</v>
      </c>
      <c r="GF88">
        <f t="shared" si="144"/>
        <v>335010.70802441065</v>
      </c>
      <c r="GG88">
        <f t="shared" ref="GG88:GT102" si="161">ABS(CH88-CH$2)</f>
        <v>335552.64172797801</v>
      </c>
      <c r="GH88">
        <f t="shared" si="161"/>
        <v>336095.45099187776</v>
      </c>
      <c r="GI88">
        <f t="shared" si="161"/>
        <v>336639.13723155245</v>
      </c>
      <c r="GJ88">
        <f t="shared" si="161"/>
        <v>337183.70186473161</v>
      </c>
      <c r="GK88">
        <f t="shared" si="161"/>
        <v>337729.14631144051</v>
      </c>
      <c r="GL88">
        <f t="shared" si="161"/>
        <v>338275.47199399513</v>
      </c>
      <c r="GM88">
        <f t="shared" si="161"/>
        <v>338822.68033701566</v>
      </c>
      <c r="GN88">
        <f t="shared" si="161"/>
        <v>339370.77276742161</v>
      </c>
      <c r="GO88">
        <f t="shared" si="161"/>
        <v>339919.75071443937</v>
      </c>
      <c r="GP88">
        <f t="shared" si="161"/>
        <v>340469.61560961074</v>
      </c>
      <c r="GQ88">
        <f t="shared" si="161"/>
        <v>341020.36888678308</v>
      </c>
      <c r="GR88">
        <f t="shared" si="161"/>
        <v>341572.01198213041</v>
      </c>
      <c r="GS88">
        <f t="shared" si="161"/>
        <v>342124.54633414361</v>
      </c>
      <c r="GT88">
        <f t="shared" si="161"/>
        <v>342677.97338363883</v>
      </c>
      <c r="GU88">
        <f t="shared" si="160"/>
        <v>343232.29457376548</v>
      </c>
      <c r="GV88">
        <f t="shared" si="160"/>
        <v>343787.51135000197</v>
      </c>
      <c r="GW88">
        <f t="shared" si="160"/>
        <v>344343.62516016379</v>
      </c>
      <c r="GX88">
        <f t="shared" si="160"/>
        <v>344900.63745441032</v>
      </c>
      <c r="GY88">
        <f t="shared" si="160"/>
        <v>345458.549685242</v>
      </c>
      <c r="GZ88">
        <f t="shared" si="125"/>
        <v>346017.36330750835</v>
      </c>
      <c r="HA88">
        <f t="shared" si="125"/>
        <v>346577.0797784109</v>
      </c>
      <c r="HB88">
        <f t="shared" si="125"/>
        <v>347137.70055750565</v>
      </c>
      <c r="HC88">
        <f t="shared" si="125"/>
        <v>347699.227106712</v>
      </c>
      <c r="HD88">
        <f t="shared" si="125"/>
        <v>348261.66089030751</v>
      </c>
      <c r="HE88">
        <f t="shared" si="125"/>
        <v>348825.003374942</v>
      </c>
      <c r="HF88">
        <f t="shared" si="156"/>
        <v>349389.2560296327</v>
      </c>
      <c r="HG88">
        <f t="shared" si="156"/>
        <v>349954.42032577132</v>
      </c>
      <c r="HH88">
        <f t="shared" si="156"/>
        <v>350520.49773713364</v>
      </c>
      <c r="HI88">
        <f t="shared" si="156"/>
        <v>351087.4897398703</v>
      </c>
      <c r="HJ88">
        <f t="shared" si="156"/>
        <v>351655.39781252184</v>
      </c>
      <c r="HK88">
        <f t="shared" si="156"/>
        <v>352224.22343602183</v>
      </c>
      <c r="HL88">
        <f t="shared" si="156"/>
        <v>352793.96809369291</v>
      </c>
      <c r="HM88">
        <f t="shared" si="156"/>
        <v>353364.63327126054</v>
      </c>
      <c r="HN88">
        <f t="shared" si="156"/>
        <v>353936.22045684821</v>
      </c>
      <c r="HO88">
        <f t="shared" si="156"/>
        <v>354508.73114098544</v>
      </c>
      <c r="HP88">
        <f t="shared" si="117"/>
        <v>355082.16681661486</v>
      </c>
      <c r="HQ88">
        <f t="shared" si="117"/>
        <v>355656.52897909016</v>
      </c>
      <c r="HR88">
        <f t="shared" si="117"/>
        <v>356231.81912617869</v>
      </c>
      <c r="HS88">
        <f t="shared" si="117"/>
        <v>356808.03875807667</v>
      </c>
      <c r="HT88">
        <f t="shared" si="117"/>
        <v>357385.18937739916</v>
      </c>
      <c r="HU88">
        <f t="shared" si="117"/>
        <v>357963.27248919557</v>
      </c>
      <c r="HV88">
        <f t="shared" si="117"/>
        <v>358542.28960094461</v>
      </c>
      <c r="HW88">
        <f t="shared" si="123"/>
        <v>359122.24222256173</v>
      </c>
      <c r="HX88">
        <f t="shared" si="123"/>
        <v>359703.13186640741</v>
      </c>
      <c r="HY88">
        <f t="shared" si="123"/>
        <v>360284.96004728199</v>
      </c>
      <c r="HZ88">
        <f t="shared" si="123"/>
        <v>360867.72828243941</v>
      </c>
      <c r="IA88">
        <f t="shared" si="123"/>
        <v>361451.43809158419</v>
      </c>
      <c r="IB88">
        <f t="shared" si="123"/>
        <v>362036.09099687368</v>
      </c>
      <c r="IC88">
        <f t="shared" si="123"/>
        <v>362621.68852293363</v>
      </c>
      <c r="ID88">
        <f t="shared" si="123"/>
        <v>363208.23219684948</v>
      </c>
      <c r="IE88">
        <f t="shared" si="123"/>
        <v>363795.72354817524</v>
      </c>
      <c r="IF88">
        <f t="shared" si="157"/>
        <v>364384.16410894156</v>
      </c>
      <c r="IG88">
        <f t="shared" si="126"/>
        <v>310000.36887713382</v>
      </c>
      <c r="IH88">
        <f t="shared" si="127"/>
        <v>1</v>
      </c>
      <c r="II88">
        <v>86</v>
      </c>
      <c r="IJ88">
        <f t="shared" si="128"/>
        <v>0.85</v>
      </c>
      <c r="IK88" cm="1">
        <f t="array" ref="IK88">INDEX($AK$3:$EG$102,II88,IH88)</f>
        <v>-310000.36887713382</v>
      </c>
      <c r="IL88">
        <f t="shared" si="129"/>
        <v>-263500.31354556372</v>
      </c>
    </row>
    <row r="89" spans="9:246" x14ac:dyDescent="0.25">
      <c r="I89">
        <v>715</v>
      </c>
      <c r="J89">
        <f>'Emission events'!AG89</f>
        <v>0</v>
      </c>
      <c r="K89">
        <f>'Emission events'!CI89</f>
        <v>0</v>
      </c>
      <c r="L89">
        <f>'Emission events'!EK89</f>
        <v>0</v>
      </c>
      <c r="M89">
        <f>'Emission events'!GM89</f>
        <v>0</v>
      </c>
      <c r="N89">
        <f>'Emission events'!IO89</f>
        <v>0</v>
      </c>
      <c r="O89">
        <f t="shared" si="119"/>
        <v>0</v>
      </c>
      <c r="R89">
        <v>715</v>
      </c>
      <c r="S89">
        <f>'Emission events'!AL89</f>
        <v>0</v>
      </c>
      <c r="T89">
        <f>'Emission events'!CN89</f>
        <v>0</v>
      </c>
      <c r="U89">
        <f>'Emission events'!EP89</f>
        <v>0</v>
      </c>
      <c r="V89">
        <f>'Emission events'!GR89</f>
        <v>0</v>
      </c>
      <c r="W89">
        <f>'Emission events'!IT89</f>
        <v>0</v>
      </c>
      <c r="X89">
        <f t="shared" si="120"/>
        <v>0</v>
      </c>
      <c r="AA89">
        <v>715</v>
      </c>
      <c r="AB89" s="7">
        <f>'Emission events'!AQ89</f>
        <v>0</v>
      </c>
      <c r="AC89" s="7">
        <f>'Emission events'!CS89</f>
        <v>0</v>
      </c>
      <c r="AD89" s="7">
        <f>'Emission events'!EU89</f>
        <v>0</v>
      </c>
      <c r="AE89" s="7">
        <f>'Emission events'!GW89</f>
        <v>0</v>
      </c>
      <c r="AF89" s="7">
        <f>'Emission events'!IY89</f>
        <v>0</v>
      </c>
      <c r="AG89">
        <f t="shared" si="121"/>
        <v>0</v>
      </c>
      <c r="AH89" s="7">
        <f t="shared" si="122"/>
        <v>0</v>
      </c>
      <c r="AJ89" s="1">
        <v>0.86</v>
      </c>
      <c r="AK89">
        <f t="shared" si="145"/>
        <v>-428853.00737770525</v>
      </c>
      <c r="AL89">
        <f t="shared" si="145"/>
        <v>-429546.3416348389</v>
      </c>
      <c r="AM89">
        <f t="shared" si="145"/>
        <v>-430240.79674493353</v>
      </c>
      <c r="AN89">
        <f t="shared" si="145"/>
        <v>-430936.37451997853</v>
      </c>
      <c r="AO89">
        <f t="shared" si="145"/>
        <v>-431633.07677488582</v>
      </c>
      <c r="AP89">
        <f t="shared" si="145"/>
        <v>-432330.90532750782</v>
      </c>
      <c r="AQ89">
        <f t="shared" si="145"/>
        <v>-433029.86199863121</v>
      </c>
      <c r="AR89">
        <f t="shared" si="145"/>
        <v>-433729.94861198589</v>
      </c>
      <c r="AS89">
        <f t="shared" si="145"/>
        <v>-434431.16699425475</v>
      </c>
      <c r="AT89">
        <f t="shared" si="145"/>
        <v>-435133.51897507068</v>
      </c>
      <c r="AU89">
        <f t="shared" si="146"/>
        <v>-435837.00638701976</v>
      </c>
      <c r="AV89">
        <f t="shared" si="146"/>
        <v>-436541.63106565987</v>
      </c>
      <c r="AW89">
        <f t="shared" si="146"/>
        <v>-437247.39484950854</v>
      </c>
      <c r="AX89">
        <f t="shared" si="146"/>
        <v>-437954.29958006181</v>
      </c>
      <c r="AY89">
        <f t="shared" si="146"/>
        <v>-438662.3471017878</v>
      </c>
      <c r="AZ89">
        <f t="shared" si="146"/>
        <v>-439371.53926213656</v>
      </c>
      <c r="BA89">
        <f t="shared" si="146"/>
        <v>-440081.87791154959</v>
      </c>
      <c r="BB89">
        <f t="shared" si="146"/>
        <v>-440793.36490345473</v>
      </c>
      <c r="BC89">
        <f t="shared" si="146"/>
        <v>-441506.00209427817</v>
      </c>
      <c r="BD89">
        <f t="shared" si="146"/>
        <v>-442219.79134344688</v>
      </c>
      <c r="BE89">
        <f t="shared" si="147"/>
        <v>-442934.73451339226</v>
      </c>
      <c r="BF89">
        <f t="shared" si="147"/>
        <v>-443650.83346956136</v>
      </c>
      <c r="BG89">
        <f t="shared" si="147"/>
        <v>-444368.09008041228</v>
      </c>
      <c r="BH89">
        <f t="shared" si="147"/>
        <v>-445086.50621742354</v>
      </c>
      <c r="BI89">
        <f t="shared" si="147"/>
        <v>-445806.08375510381</v>
      </c>
      <c r="BJ89">
        <f t="shared" si="147"/>
        <v>-446526.82457098603</v>
      </c>
      <c r="BK89">
        <f t="shared" si="147"/>
        <v>-447248.73054564447</v>
      </c>
      <c r="BL89">
        <f t="shared" si="147"/>
        <v>-447971.80356269062</v>
      </c>
      <c r="BM89">
        <f t="shared" si="147"/>
        <v>-448696.04550877598</v>
      </c>
      <c r="BN89">
        <f t="shared" si="147"/>
        <v>-449421.45827361196</v>
      </c>
      <c r="BO89">
        <f t="shared" si="148"/>
        <v>-450148.04374995822</v>
      </c>
      <c r="BP89">
        <f t="shared" si="148"/>
        <v>-450875.80383363442</v>
      </c>
      <c r="BQ89">
        <f t="shared" si="148"/>
        <v>-451604.7404235297</v>
      </c>
      <c r="BR89">
        <f t="shared" si="148"/>
        <v>-452334.85542159679</v>
      </c>
      <c r="BS89">
        <f t="shared" si="148"/>
        <v>-453066.15073286928</v>
      </c>
      <c r="BT89">
        <f t="shared" si="148"/>
        <v>-453798.62826545595</v>
      </c>
      <c r="BU89">
        <f t="shared" si="148"/>
        <v>-454532.28993055166</v>
      </c>
      <c r="BV89">
        <f t="shared" si="148"/>
        <v>-455267.13764244079</v>
      </c>
      <c r="BW89">
        <f t="shared" si="148"/>
        <v>-456003.17331850115</v>
      </c>
      <c r="BX89">
        <f t="shared" si="148"/>
        <v>-456740.39887921489</v>
      </c>
      <c r="BY89">
        <f t="shared" si="149"/>
        <v>-457478.81624816376</v>
      </c>
      <c r="BZ89">
        <f t="shared" si="149"/>
        <v>-458218.42735203938</v>
      </c>
      <c r="CA89">
        <f t="shared" si="149"/>
        <v>-458959.23412065324</v>
      </c>
      <c r="CB89">
        <f t="shared" si="149"/>
        <v>-459701.23848693119</v>
      </c>
      <c r="CC89">
        <f t="shared" si="149"/>
        <v>-460444.44238692411</v>
      </c>
      <c r="CD89">
        <f t="shared" si="149"/>
        <v>-461188.84775981947</v>
      </c>
      <c r="CE89">
        <f t="shared" si="149"/>
        <v>-461934.45654792769</v>
      </c>
      <c r="CF89">
        <f t="shared" si="149"/>
        <v>-462681.27069671126</v>
      </c>
      <c r="CG89">
        <f t="shared" si="149"/>
        <v>-463429.29215477052</v>
      </c>
      <c r="CH89">
        <f t="shared" si="149"/>
        <v>-464178.52287385659</v>
      </c>
      <c r="CI89">
        <f t="shared" si="150"/>
        <v>-464928.96480888018</v>
      </c>
      <c r="CJ89">
        <f t="shared" si="150"/>
        <v>-465680.61991790775</v>
      </c>
      <c r="CK89">
        <f t="shared" si="150"/>
        <v>-466433.49016217102</v>
      </c>
      <c r="CL89">
        <f t="shared" si="150"/>
        <v>-467187.57750607736</v>
      </c>
      <c r="CM89">
        <f t="shared" si="150"/>
        <v>-467942.88391720469</v>
      </c>
      <c r="CN89">
        <f t="shared" si="150"/>
        <v>-468699.4113663137</v>
      </c>
      <c r="CO89">
        <f t="shared" si="150"/>
        <v>-469457.16182735062</v>
      </c>
      <c r="CP89">
        <f t="shared" si="150"/>
        <v>-470216.1372774514</v>
      </c>
      <c r="CQ89">
        <f t="shared" si="150"/>
        <v>-470976.33969695331</v>
      </c>
      <c r="CR89">
        <f t="shared" si="150"/>
        <v>-471737.77106938814</v>
      </c>
      <c r="CS89">
        <f t="shared" si="151"/>
        <v>-472500.43338150106</v>
      </c>
      <c r="CT89">
        <f t="shared" si="151"/>
        <v>-473264.32862324425</v>
      </c>
      <c r="CU89">
        <f t="shared" si="151"/>
        <v>-474029.4587877866</v>
      </c>
      <c r="CV89">
        <f t="shared" si="151"/>
        <v>-474795.8258715258</v>
      </c>
      <c r="CW89">
        <f t="shared" si="151"/>
        <v>-475563.4318740773</v>
      </c>
      <c r="CX89">
        <f t="shared" si="151"/>
        <v>-476332.27879829385</v>
      </c>
      <c r="CY89">
        <f t="shared" si="151"/>
        <v>-477102.3686502694</v>
      </c>
      <c r="CZ89">
        <f t="shared" si="151"/>
        <v>-477873.70343933452</v>
      </c>
      <c r="DA89">
        <f t="shared" si="151"/>
        <v>-478646.2851780745</v>
      </c>
      <c r="DB89">
        <f t="shared" si="151"/>
        <v>-479420.1158823233</v>
      </c>
      <c r="DC89">
        <f t="shared" si="152"/>
        <v>-480195.19757117372</v>
      </c>
      <c r="DD89">
        <f t="shared" si="152"/>
        <v>-480971.53226698778</v>
      </c>
      <c r="DE89">
        <f t="shared" si="152"/>
        <v>-481749.12199539167</v>
      </c>
      <c r="DF89">
        <f t="shared" si="152"/>
        <v>-482527.96878528781</v>
      </c>
      <c r="DG89">
        <f t="shared" si="152"/>
        <v>-483308.07466885913</v>
      </c>
      <c r="DH89">
        <f t="shared" si="152"/>
        <v>-484089.44168157136</v>
      </c>
      <c r="DI89">
        <f t="shared" si="152"/>
        <v>-484872.07186218631</v>
      </c>
      <c r="DJ89">
        <f t="shared" si="152"/>
        <v>-485655.96725275676</v>
      </c>
      <c r="DK89">
        <f t="shared" si="152"/>
        <v>-486441.12989863625</v>
      </c>
      <c r="DL89">
        <f t="shared" si="152"/>
        <v>-487227.56184849021</v>
      </c>
      <c r="DM89">
        <f t="shared" si="153"/>
        <v>-488015.2651542892</v>
      </c>
      <c r="DN89">
        <f t="shared" si="153"/>
        <v>-488804.24187132955</v>
      </c>
      <c r="DO89">
        <f t="shared" si="153"/>
        <v>-489594.49405821972</v>
      </c>
      <c r="DP89">
        <f t="shared" si="153"/>
        <v>-490386.02377690154</v>
      </c>
      <c r="DQ89">
        <f t="shared" si="153"/>
        <v>-491178.83309265354</v>
      </c>
      <c r="DR89">
        <f t="shared" si="153"/>
        <v>-491972.92407408787</v>
      </c>
      <c r="DS89">
        <f t="shared" si="153"/>
        <v>-492768.29879316071</v>
      </c>
      <c r="DT89">
        <f t="shared" si="153"/>
        <v>-493564.95932518318</v>
      </c>
      <c r="DU89">
        <f t="shared" si="153"/>
        <v>-494362.90774881444</v>
      </c>
      <c r="DV89">
        <f t="shared" si="153"/>
        <v>-495162.14614608063</v>
      </c>
      <c r="DW89">
        <f t="shared" si="154"/>
        <v>-495962.6766023708</v>
      </c>
      <c r="DX89">
        <f t="shared" si="154"/>
        <v>-496764.50120643951</v>
      </c>
      <c r="DY89">
        <f t="shared" si="154"/>
        <v>-497567.62205042882</v>
      </c>
      <c r="DZ89">
        <f t="shared" si="154"/>
        <v>-498372.04122985416</v>
      </c>
      <c r="EA89">
        <f t="shared" si="154"/>
        <v>-499177.76084362553</v>
      </c>
      <c r="EB89">
        <f t="shared" si="154"/>
        <v>-499984.78299404087</v>
      </c>
      <c r="EC89">
        <f t="shared" si="154"/>
        <v>-500793.10978679679</v>
      </c>
      <c r="ED89">
        <f t="shared" si="154"/>
        <v>-501602.74333099916</v>
      </c>
      <c r="EE89">
        <f t="shared" si="154"/>
        <v>-502413.68573915819</v>
      </c>
      <c r="EF89">
        <f t="shared" si="154"/>
        <v>-503225.93912719906</v>
      </c>
      <c r="EG89">
        <f t="shared" si="154"/>
        <v>-504039.50561447511</v>
      </c>
      <c r="EI89">
        <f t="shared" si="124"/>
        <v>0.86</v>
      </c>
      <c r="EJ89">
        <f t="shared" si="159"/>
        <v>428853.00737770525</v>
      </c>
      <c r="EK89">
        <f t="shared" si="159"/>
        <v>429546.67347430921</v>
      </c>
      <c r="EL89">
        <f t="shared" si="159"/>
        <v>430241.46042387414</v>
      </c>
      <c r="EM89">
        <f t="shared" si="159"/>
        <v>430937.37003838946</v>
      </c>
      <c r="EN89">
        <f t="shared" si="159"/>
        <v>431634.40413276706</v>
      </c>
      <c r="EO89">
        <f t="shared" si="159"/>
        <v>432332.56452485936</v>
      </c>
      <c r="EP89">
        <f t="shared" si="159"/>
        <v>433031.85303545307</v>
      </c>
      <c r="EQ89">
        <f t="shared" si="159"/>
        <v>433732.27148827806</v>
      </c>
      <c r="ER89">
        <f t="shared" si="159"/>
        <v>434433.82171001722</v>
      </c>
      <c r="ES89">
        <f t="shared" si="159"/>
        <v>435136.50553030346</v>
      </c>
      <c r="ET89">
        <f t="shared" si="159"/>
        <v>435840.32478172291</v>
      </c>
      <c r="EU89">
        <f t="shared" si="159"/>
        <v>436545.28129983332</v>
      </c>
      <c r="EV89">
        <f t="shared" si="159"/>
        <v>437251.3769231523</v>
      </c>
      <c r="EW89">
        <f t="shared" si="159"/>
        <v>437958.61349317589</v>
      </c>
      <c r="EX89">
        <f t="shared" si="159"/>
        <v>438666.99285437219</v>
      </c>
      <c r="EY89">
        <f t="shared" si="158"/>
        <v>439376.51685419126</v>
      </c>
      <c r="EZ89">
        <f t="shared" si="158"/>
        <v>440087.18734307459</v>
      </c>
      <c r="FA89">
        <f t="shared" si="158"/>
        <v>440799.00617445004</v>
      </c>
      <c r="FB89">
        <f t="shared" si="158"/>
        <v>441511.97520474379</v>
      </c>
      <c r="FC89">
        <f t="shared" si="158"/>
        <v>442226.09629338281</v>
      </c>
      <c r="FD89">
        <f t="shared" si="158"/>
        <v>442941.37130279851</v>
      </c>
      <c r="FE89">
        <f t="shared" si="158"/>
        <v>443657.80209843791</v>
      </c>
      <c r="FF89">
        <f t="shared" si="158"/>
        <v>444375.39054875914</v>
      </c>
      <c r="FG89">
        <f t="shared" si="158"/>
        <v>445094.13852524071</v>
      </c>
      <c r="FH89">
        <f t="shared" si="158"/>
        <v>445814.04790239129</v>
      </c>
      <c r="FI89">
        <f t="shared" si="158"/>
        <v>446535.12055774382</v>
      </c>
      <c r="FJ89">
        <f t="shared" si="158"/>
        <v>447257.35837187257</v>
      </c>
      <c r="FK89">
        <f t="shared" si="158"/>
        <v>447980.76322838903</v>
      </c>
      <c r="FL89">
        <f t="shared" si="158"/>
        <v>448705.33701394469</v>
      </c>
      <c r="FM89">
        <f t="shared" si="158"/>
        <v>449431.08161825105</v>
      </c>
      <c r="FN89">
        <f t="shared" si="89"/>
        <v>450157.99893406761</v>
      </c>
      <c r="FO89">
        <f t="shared" si="89"/>
        <v>450886.09085721412</v>
      </c>
      <c r="FP89">
        <f t="shared" si="155"/>
        <v>451615.35928657971</v>
      </c>
      <c r="FQ89">
        <f t="shared" si="155"/>
        <v>452345.80612411711</v>
      </c>
      <c r="FR89">
        <f t="shared" si="155"/>
        <v>453077.43327485991</v>
      </c>
      <c r="FS89">
        <f t="shared" si="155"/>
        <v>453810.24264691689</v>
      </c>
      <c r="FT89">
        <f t="shared" si="155"/>
        <v>454544.23615148291</v>
      </c>
      <c r="FU89">
        <f t="shared" si="155"/>
        <v>455279.41570284235</v>
      </c>
      <c r="FV89">
        <f t="shared" si="155"/>
        <v>456015.78321837302</v>
      </c>
      <c r="FW89">
        <f t="shared" si="155"/>
        <v>456753.34061855706</v>
      </c>
      <c r="FX89">
        <f t="shared" si="155"/>
        <v>457492.08982697624</v>
      </c>
      <c r="FY89">
        <f t="shared" si="155"/>
        <v>458232.03277032217</v>
      </c>
      <c r="FZ89">
        <f t="shared" si="155"/>
        <v>458973.17137840635</v>
      </c>
      <c r="GA89">
        <f t="shared" si="155"/>
        <v>459715.50758415461</v>
      </c>
      <c r="GB89">
        <f t="shared" si="155"/>
        <v>460459.04332361784</v>
      </c>
      <c r="GC89">
        <f t="shared" si="155"/>
        <v>461203.7805359835</v>
      </c>
      <c r="GD89">
        <f t="shared" si="155"/>
        <v>461949.72116356203</v>
      </c>
      <c r="GE89">
        <f t="shared" si="144"/>
        <v>462696.86715181597</v>
      </c>
      <c r="GF89">
        <f t="shared" si="144"/>
        <v>463445.22044934554</v>
      </c>
      <c r="GG89">
        <f t="shared" si="161"/>
        <v>464194.78300790192</v>
      </c>
      <c r="GH89">
        <f t="shared" si="161"/>
        <v>464945.55678239581</v>
      </c>
      <c r="GI89">
        <f t="shared" si="161"/>
        <v>465697.5437308937</v>
      </c>
      <c r="GJ89">
        <f t="shared" si="161"/>
        <v>466450.74581462727</v>
      </c>
      <c r="GK89">
        <f t="shared" si="161"/>
        <v>467205.16499800392</v>
      </c>
      <c r="GL89">
        <f t="shared" si="161"/>
        <v>467960.80324860156</v>
      </c>
      <c r="GM89">
        <f t="shared" si="161"/>
        <v>468717.66253718088</v>
      </c>
      <c r="GN89">
        <f t="shared" si="161"/>
        <v>469475.74483768811</v>
      </c>
      <c r="GO89">
        <f t="shared" si="161"/>
        <v>470235.0521272592</v>
      </c>
      <c r="GP89">
        <f t="shared" si="161"/>
        <v>470995.58638623141</v>
      </c>
      <c r="GQ89">
        <f t="shared" si="161"/>
        <v>471757.34959813656</v>
      </c>
      <c r="GR89">
        <f t="shared" si="161"/>
        <v>472520.34374971979</v>
      </c>
      <c r="GS89">
        <f t="shared" si="161"/>
        <v>473284.57083093328</v>
      </c>
      <c r="GT89">
        <f t="shared" si="161"/>
        <v>474050.03283494595</v>
      </c>
      <c r="GU89">
        <f t="shared" si="160"/>
        <v>474816.73175815545</v>
      </c>
      <c r="GV89">
        <f t="shared" si="160"/>
        <v>475584.66960017727</v>
      </c>
      <c r="GW89">
        <f t="shared" si="160"/>
        <v>476353.84836386412</v>
      </c>
      <c r="GX89">
        <f t="shared" si="160"/>
        <v>477124.27005531004</v>
      </c>
      <c r="GY89">
        <f t="shared" si="160"/>
        <v>477895.93668384547</v>
      </c>
      <c r="GZ89">
        <f t="shared" si="125"/>
        <v>478668.85026205576</v>
      </c>
      <c r="HA89">
        <f t="shared" si="125"/>
        <v>479443.01280577487</v>
      </c>
      <c r="HB89">
        <f t="shared" si="125"/>
        <v>480218.42633409559</v>
      </c>
      <c r="HC89">
        <f t="shared" si="125"/>
        <v>480995.09286937997</v>
      </c>
      <c r="HD89">
        <f t="shared" si="125"/>
        <v>481773.01443725417</v>
      </c>
      <c r="HE89">
        <f t="shared" si="125"/>
        <v>482552.19306662062</v>
      </c>
      <c r="HF89">
        <f t="shared" si="156"/>
        <v>483332.63078966225</v>
      </c>
      <c r="HG89">
        <f t="shared" si="156"/>
        <v>484114.32964184479</v>
      </c>
      <c r="HH89">
        <f t="shared" si="156"/>
        <v>484897.29166193004</v>
      </c>
      <c r="HI89">
        <f t="shared" si="156"/>
        <v>485681.5188919708</v>
      </c>
      <c r="HJ89">
        <f t="shared" si="156"/>
        <v>486467.0133773206</v>
      </c>
      <c r="HK89">
        <f t="shared" si="156"/>
        <v>487253.77716664487</v>
      </c>
      <c r="HL89">
        <f t="shared" si="156"/>
        <v>488041.81231191417</v>
      </c>
      <c r="HM89">
        <f t="shared" si="156"/>
        <v>488831.12086842483</v>
      </c>
      <c r="HN89">
        <f t="shared" si="156"/>
        <v>489621.7048947853</v>
      </c>
      <c r="HO89">
        <f t="shared" si="156"/>
        <v>490413.56645293743</v>
      </c>
      <c r="HP89">
        <f t="shared" si="117"/>
        <v>491206.70760815975</v>
      </c>
      <c r="HQ89">
        <f t="shared" si="117"/>
        <v>492001.13042906445</v>
      </c>
      <c r="HR89">
        <f t="shared" si="117"/>
        <v>492796.83698760759</v>
      </c>
      <c r="HS89">
        <f t="shared" si="117"/>
        <v>493593.82935910037</v>
      </c>
      <c r="HT89">
        <f t="shared" si="117"/>
        <v>494392.10962220194</v>
      </c>
      <c r="HU89">
        <f t="shared" si="117"/>
        <v>495191.67985893844</v>
      </c>
      <c r="HV89">
        <f t="shared" si="117"/>
        <v>495992.54215469892</v>
      </c>
      <c r="HW89">
        <f t="shared" si="123"/>
        <v>496794.69859823794</v>
      </c>
      <c r="HX89">
        <f t="shared" si="123"/>
        <v>497598.15128169756</v>
      </c>
      <c r="HY89">
        <f t="shared" si="123"/>
        <v>498402.90230059321</v>
      </c>
      <c r="HZ89">
        <f t="shared" si="123"/>
        <v>499208.95375383488</v>
      </c>
      <c r="IA89">
        <f t="shared" si="123"/>
        <v>500016.30774372054</v>
      </c>
      <c r="IB89">
        <f t="shared" si="123"/>
        <v>500824.96637594677</v>
      </c>
      <c r="IC89">
        <f t="shared" si="123"/>
        <v>501634.93175961945</v>
      </c>
      <c r="ID89">
        <f t="shared" si="123"/>
        <v>502446.20600724878</v>
      </c>
      <c r="IE89">
        <f t="shared" si="123"/>
        <v>503258.79123475996</v>
      </c>
      <c r="IF89">
        <f t="shared" si="123"/>
        <v>504072.68956150633</v>
      </c>
      <c r="IG89">
        <f t="shared" si="126"/>
        <v>428853.00737770525</v>
      </c>
      <c r="IH89">
        <f t="shared" si="127"/>
        <v>1</v>
      </c>
      <c r="II89">
        <v>87</v>
      </c>
      <c r="IJ89">
        <f t="shared" si="128"/>
        <v>0.86</v>
      </c>
      <c r="IK89" cm="1">
        <f t="array" ref="IK89">INDEX($AK$3:$EG$102,II89,IH89)</f>
        <v>-428853.00737770525</v>
      </c>
      <c r="IL89">
        <f t="shared" si="129"/>
        <v>-368813.5863448265</v>
      </c>
    </row>
    <row r="90" spans="9:246" x14ac:dyDescent="0.25">
      <c r="I90">
        <v>720</v>
      </c>
      <c r="J90">
        <f>'Emission events'!AG90</f>
        <v>0</v>
      </c>
      <c r="K90">
        <f>'Emission events'!CI90</f>
        <v>0</v>
      </c>
      <c r="L90">
        <f>'Emission events'!EK90</f>
        <v>0</v>
      </c>
      <c r="M90">
        <f>'Emission events'!GM90</f>
        <v>0</v>
      </c>
      <c r="N90">
        <f>'Emission events'!IO90</f>
        <v>0</v>
      </c>
      <c r="O90">
        <f t="shared" si="119"/>
        <v>0</v>
      </c>
      <c r="R90">
        <v>720</v>
      </c>
      <c r="S90">
        <f>'Emission events'!AL90</f>
        <v>0</v>
      </c>
      <c r="T90">
        <f>'Emission events'!CN90</f>
        <v>0</v>
      </c>
      <c r="U90">
        <f>'Emission events'!EP90</f>
        <v>0</v>
      </c>
      <c r="V90">
        <f>'Emission events'!GR90</f>
        <v>0</v>
      </c>
      <c r="W90">
        <f>'Emission events'!IT90</f>
        <v>0</v>
      </c>
      <c r="X90">
        <f t="shared" si="120"/>
        <v>0</v>
      </c>
      <c r="AA90">
        <v>720</v>
      </c>
      <c r="AB90" s="7">
        <f>'Emission events'!AQ90</f>
        <v>0</v>
      </c>
      <c r="AC90" s="7">
        <f>'Emission events'!CS90</f>
        <v>0</v>
      </c>
      <c r="AD90" s="7">
        <f>'Emission events'!EU90</f>
        <v>0</v>
      </c>
      <c r="AE90" s="7">
        <f>'Emission events'!GW90</f>
        <v>0</v>
      </c>
      <c r="AF90" s="7">
        <f>'Emission events'!IY90</f>
        <v>0</v>
      </c>
      <c r="AG90">
        <f t="shared" si="121"/>
        <v>0</v>
      </c>
      <c r="AH90" s="7">
        <f t="shared" si="122"/>
        <v>0</v>
      </c>
      <c r="AJ90" s="1">
        <v>0.87</v>
      </c>
      <c r="AK90">
        <f t="shared" si="145"/>
        <v>-593269.07569296332</v>
      </c>
      <c r="AL90">
        <f t="shared" si="145"/>
        <v>-594228.20707300166</v>
      </c>
      <c r="AM90">
        <f t="shared" si="145"/>
        <v>-595188.88899720961</v>
      </c>
      <c r="AN90">
        <f t="shared" si="145"/>
        <v>-596151.12397222209</v>
      </c>
      <c r="AO90">
        <f t="shared" si="145"/>
        <v>-597114.9145087176</v>
      </c>
      <c r="AP90">
        <f t="shared" si="145"/>
        <v>-598080.26312144427</v>
      </c>
      <c r="AQ90">
        <f t="shared" si="145"/>
        <v>-599047.17232920264</v>
      </c>
      <c r="AR90">
        <f t="shared" si="145"/>
        <v>-600015.64465487166</v>
      </c>
      <c r="AS90">
        <f t="shared" si="145"/>
        <v>-600985.68262541317</v>
      </c>
      <c r="AT90">
        <f t="shared" si="145"/>
        <v>-601957.28877186752</v>
      </c>
      <c r="AU90">
        <f t="shared" si="146"/>
        <v>-602930.46562936692</v>
      </c>
      <c r="AV90">
        <f t="shared" si="146"/>
        <v>-603905.21573714819</v>
      </c>
      <c r="AW90">
        <f t="shared" si="146"/>
        <v>-604881.54163854488</v>
      </c>
      <c r="AX90">
        <f t="shared" si="146"/>
        <v>-605859.44588101015</v>
      </c>
      <c r="AY90">
        <f t="shared" si="146"/>
        <v>-606838.93101611163</v>
      </c>
      <c r="AZ90">
        <f t="shared" si="146"/>
        <v>-607819.99959953525</v>
      </c>
      <c r="BA90">
        <f t="shared" si="146"/>
        <v>-608802.65419111121</v>
      </c>
      <c r="BB90">
        <f t="shared" si="146"/>
        <v>-609786.89735479944</v>
      </c>
      <c r="BC90">
        <f t="shared" si="146"/>
        <v>-610772.73165870516</v>
      </c>
      <c r="BD90">
        <f t="shared" si="146"/>
        <v>-611760.15967509104</v>
      </c>
      <c r="BE90">
        <f t="shared" si="147"/>
        <v>-612749.18398037017</v>
      </c>
      <c r="BF90">
        <f t="shared" si="147"/>
        <v>-613739.80715512857</v>
      </c>
      <c r="BG90">
        <f t="shared" si="147"/>
        <v>-614732.03178411839</v>
      </c>
      <c r="BH90">
        <f t="shared" si="147"/>
        <v>-615725.86045627203</v>
      </c>
      <c r="BI90">
        <f t="shared" si="147"/>
        <v>-616721.29576470715</v>
      </c>
      <c r="BJ90">
        <f t="shared" si="147"/>
        <v>-617718.34030673141</v>
      </c>
      <c r="BK90">
        <f t="shared" si="147"/>
        <v>-618716.9966838581</v>
      </c>
      <c r="BL90">
        <f t="shared" si="147"/>
        <v>-619717.26750179916</v>
      </c>
      <c r="BM90">
        <f t="shared" si="147"/>
        <v>-620719.15537047922</v>
      </c>
      <c r="BN90">
        <f t="shared" si="147"/>
        <v>-621722.6629040488</v>
      </c>
      <c r="BO90">
        <f t="shared" si="148"/>
        <v>-622727.79272087757</v>
      </c>
      <c r="BP90">
        <f t="shared" si="148"/>
        <v>-623734.54744356847</v>
      </c>
      <c r="BQ90">
        <f t="shared" si="148"/>
        <v>-624742.92969897273</v>
      </c>
      <c r="BR90">
        <f t="shared" si="148"/>
        <v>-625752.94211817277</v>
      </c>
      <c r="BS90">
        <f t="shared" si="148"/>
        <v>-626764.58733652008</v>
      </c>
      <c r="BT90">
        <f t="shared" si="148"/>
        <v>-627777.86799361755</v>
      </c>
      <c r="BU90">
        <f t="shared" si="148"/>
        <v>-628792.78673333512</v>
      </c>
      <c r="BV90">
        <f t="shared" si="148"/>
        <v>-629809.34620382369</v>
      </c>
      <c r="BW90">
        <f t="shared" si="148"/>
        <v>-630827.54905750672</v>
      </c>
      <c r="BX90">
        <f t="shared" si="148"/>
        <v>-631847.3979511034</v>
      </c>
      <c r="BY90">
        <f t="shared" si="149"/>
        <v>-632868.8955456221</v>
      </c>
      <c r="BZ90">
        <f t="shared" si="149"/>
        <v>-633892.0445063751</v>
      </c>
      <c r="CA90">
        <f t="shared" si="149"/>
        <v>-634916.84750298294</v>
      </c>
      <c r="CB90">
        <f t="shared" si="149"/>
        <v>-635943.30720938265</v>
      </c>
      <c r="CC90">
        <f t="shared" si="149"/>
        <v>-636971.42630383116</v>
      </c>
      <c r="CD90">
        <f t="shared" si="149"/>
        <v>-638001.2074689219</v>
      </c>
      <c r="CE90">
        <f t="shared" si="149"/>
        <v>-639032.65339157637</v>
      </c>
      <c r="CF90">
        <f t="shared" si="149"/>
        <v>-640065.7667630685</v>
      </c>
      <c r="CG90">
        <f t="shared" si="149"/>
        <v>-641100.55027901626</v>
      </c>
      <c r="CH90">
        <f t="shared" si="149"/>
        <v>-642137.00663939561</v>
      </c>
      <c r="CI90">
        <f t="shared" si="150"/>
        <v>-643175.13854855578</v>
      </c>
      <c r="CJ90">
        <f t="shared" si="150"/>
        <v>-644214.94871520507</v>
      </c>
      <c r="CK90">
        <f t="shared" si="150"/>
        <v>-645256.439852437</v>
      </c>
      <c r="CL90">
        <f t="shared" si="150"/>
        <v>-646299.61467773572</v>
      </c>
      <c r="CM90">
        <f t="shared" si="150"/>
        <v>-647344.47591296956</v>
      </c>
      <c r="CN90">
        <f t="shared" si="150"/>
        <v>-648391.02628441621</v>
      </c>
      <c r="CO90">
        <f t="shared" si="150"/>
        <v>-649439.2685227535</v>
      </c>
      <c r="CP90">
        <f t="shared" si="150"/>
        <v>-650489.20536307408</v>
      </c>
      <c r="CQ90">
        <f t="shared" si="150"/>
        <v>-651540.83954489906</v>
      </c>
      <c r="CR90">
        <f t="shared" si="150"/>
        <v>-652594.1738121711</v>
      </c>
      <c r="CS90">
        <f t="shared" si="151"/>
        <v>-653649.21091327129</v>
      </c>
      <c r="CT90">
        <f t="shared" si="151"/>
        <v>-654705.95360102388</v>
      </c>
      <c r="CU90">
        <f t="shared" si="151"/>
        <v>-655764.40463270049</v>
      </c>
      <c r="CV90">
        <f t="shared" si="151"/>
        <v>-656824.56677003787</v>
      </c>
      <c r="CW90">
        <f t="shared" si="151"/>
        <v>-657886.4427792303</v>
      </c>
      <c r="CX90">
        <f t="shared" si="151"/>
        <v>-658950.03543094348</v>
      </c>
      <c r="CY90">
        <f t="shared" si="151"/>
        <v>-660015.34750032949</v>
      </c>
      <c r="CZ90">
        <f t="shared" si="151"/>
        <v>-661082.38176701777</v>
      </c>
      <c r="DA90">
        <f t="shared" si="151"/>
        <v>-662151.14101514232</v>
      </c>
      <c r="DB90">
        <f t="shared" si="151"/>
        <v>-663221.62803332449</v>
      </c>
      <c r="DC90">
        <f t="shared" si="152"/>
        <v>-664293.84561470069</v>
      </c>
      <c r="DD90">
        <f t="shared" si="152"/>
        <v>-665367.79655692726</v>
      </c>
      <c r="DE90">
        <f t="shared" si="152"/>
        <v>-666443.48366217408</v>
      </c>
      <c r="DF90">
        <f t="shared" si="152"/>
        <v>-667520.90973715042</v>
      </c>
      <c r="DG90">
        <f t="shared" si="152"/>
        <v>-668600.0775930956</v>
      </c>
      <c r="DH90">
        <f t="shared" si="152"/>
        <v>-669680.99004579405</v>
      </c>
      <c r="DI90">
        <f t="shared" si="152"/>
        <v>-670763.64991558914</v>
      </c>
      <c r="DJ90">
        <f t="shared" si="152"/>
        <v>-671848.06002737873</v>
      </c>
      <c r="DK90">
        <f t="shared" si="152"/>
        <v>-672934.22321062058</v>
      </c>
      <c r="DL90">
        <f t="shared" si="152"/>
        <v>-674022.14229936071</v>
      </c>
      <c r="DM90">
        <f t="shared" si="153"/>
        <v>-675111.82013221469</v>
      </c>
      <c r="DN90">
        <f t="shared" si="153"/>
        <v>-676203.25955239707</v>
      </c>
      <c r="DO90">
        <f t="shared" si="153"/>
        <v>-677296.46340771089</v>
      </c>
      <c r="DP90">
        <f t="shared" si="153"/>
        <v>-678391.43455056357</v>
      </c>
      <c r="DQ90">
        <f t="shared" si="153"/>
        <v>-679488.17583798082</v>
      </c>
      <c r="DR90">
        <f t="shared" si="153"/>
        <v>-680586.69013159943</v>
      </c>
      <c r="DS90">
        <f t="shared" si="153"/>
        <v>-681686.98029768548</v>
      </c>
      <c r="DT90">
        <f t="shared" si="153"/>
        <v>-682789.04920713825</v>
      </c>
      <c r="DU90">
        <f t="shared" si="153"/>
        <v>-683892.89973549568</v>
      </c>
      <c r="DV90">
        <f t="shared" si="153"/>
        <v>-684998.53476295166</v>
      </c>
      <c r="DW90">
        <f t="shared" si="154"/>
        <v>-686105.95717434934</v>
      </c>
      <c r="DX90">
        <f t="shared" si="154"/>
        <v>-687215.16985919501</v>
      </c>
      <c r="DY90">
        <f t="shared" si="154"/>
        <v>-688326.1757116738</v>
      </c>
      <c r="DZ90">
        <f t="shared" si="154"/>
        <v>-689438.9776306398</v>
      </c>
      <c r="EA90">
        <f t="shared" si="154"/>
        <v>-690553.57851964305</v>
      </c>
      <c r="EB90">
        <f t="shared" si="154"/>
        <v>-691669.98128692282</v>
      </c>
      <c r="EC90">
        <f t="shared" si="154"/>
        <v>-692788.18884541257</v>
      </c>
      <c r="ED90">
        <f t="shared" si="154"/>
        <v>-693908.20411276922</v>
      </c>
      <c r="EE90">
        <f t="shared" si="154"/>
        <v>-695030.03001135692</v>
      </c>
      <c r="EF90">
        <f t="shared" si="154"/>
        <v>-696153.66946826421</v>
      </c>
      <c r="EG90">
        <f t="shared" si="154"/>
        <v>-697279.12541531853</v>
      </c>
      <c r="EI90">
        <f t="shared" si="124"/>
        <v>0.87</v>
      </c>
      <c r="EJ90">
        <f t="shared" si="159"/>
        <v>593269.07569296332</v>
      </c>
      <c r="EK90">
        <f t="shared" si="159"/>
        <v>594228.53891247197</v>
      </c>
      <c r="EL90">
        <f t="shared" si="159"/>
        <v>595189.55267615023</v>
      </c>
      <c r="EM90">
        <f t="shared" si="159"/>
        <v>596152.11949063302</v>
      </c>
      <c r="EN90">
        <f t="shared" si="159"/>
        <v>597116.24186659884</v>
      </c>
      <c r="EO90">
        <f t="shared" si="159"/>
        <v>598081.92231879581</v>
      </c>
      <c r="EP90">
        <f t="shared" si="159"/>
        <v>599049.1633660245</v>
      </c>
      <c r="EQ90">
        <f t="shared" si="159"/>
        <v>600017.96753116383</v>
      </c>
      <c r="ER90">
        <f t="shared" si="159"/>
        <v>600988.33734117565</v>
      </c>
      <c r="ES90">
        <f t="shared" si="159"/>
        <v>601960.2753271003</v>
      </c>
      <c r="ET90">
        <f t="shared" si="159"/>
        <v>602933.78402407002</v>
      </c>
      <c r="EU90">
        <f t="shared" si="159"/>
        <v>603908.86597132159</v>
      </c>
      <c r="EV90">
        <f t="shared" si="159"/>
        <v>604885.52371218859</v>
      </c>
      <c r="EW90">
        <f t="shared" si="159"/>
        <v>605863.75979412417</v>
      </c>
      <c r="EX90">
        <f t="shared" si="159"/>
        <v>606843.57676869596</v>
      </c>
      <c r="EY90">
        <f t="shared" si="158"/>
        <v>607824.97719158989</v>
      </c>
      <c r="EZ90">
        <f t="shared" si="158"/>
        <v>608807.96362263616</v>
      </c>
      <c r="FA90">
        <f t="shared" si="158"/>
        <v>609792.5386257947</v>
      </c>
      <c r="FB90">
        <f t="shared" si="158"/>
        <v>610778.70476917073</v>
      </c>
      <c r="FC90">
        <f t="shared" si="158"/>
        <v>611766.46462502703</v>
      </c>
      <c r="FD90">
        <f t="shared" si="158"/>
        <v>612755.82076977647</v>
      </c>
      <c r="FE90">
        <f t="shared" si="158"/>
        <v>613746.77578400518</v>
      </c>
      <c r="FF90">
        <f t="shared" si="158"/>
        <v>614739.3322524653</v>
      </c>
      <c r="FG90">
        <f t="shared" si="158"/>
        <v>615733.49276408926</v>
      </c>
      <c r="FH90">
        <f t="shared" si="158"/>
        <v>616729.25991199468</v>
      </c>
      <c r="FI90">
        <f t="shared" si="158"/>
        <v>617726.63629348925</v>
      </c>
      <c r="FJ90">
        <f t="shared" si="158"/>
        <v>618725.62451008626</v>
      </c>
      <c r="FK90">
        <f t="shared" si="158"/>
        <v>619726.22716749762</v>
      </c>
      <c r="FL90">
        <f t="shared" si="158"/>
        <v>620728.44687564799</v>
      </c>
      <c r="FM90">
        <f t="shared" si="158"/>
        <v>621732.28624868789</v>
      </c>
      <c r="FN90">
        <f t="shared" si="89"/>
        <v>622737.74790498696</v>
      </c>
      <c r="FO90">
        <f t="shared" si="89"/>
        <v>623744.83446714818</v>
      </c>
      <c r="FP90">
        <f t="shared" si="155"/>
        <v>624753.54856202274</v>
      </c>
      <c r="FQ90">
        <f t="shared" si="155"/>
        <v>625763.89282069309</v>
      </c>
      <c r="FR90">
        <f t="shared" si="155"/>
        <v>626775.86987851071</v>
      </c>
      <c r="FS90">
        <f t="shared" si="155"/>
        <v>627789.48237507849</v>
      </c>
      <c r="FT90">
        <f t="shared" si="155"/>
        <v>628804.73295426636</v>
      </c>
      <c r="FU90">
        <f t="shared" si="155"/>
        <v>629821.62426422525</v>
      </c>
      <c r="FV90">
        <f t="shared" si="155"/>
        <v>630840.15895737859</v>
      </c>
      <c r="FW90">
        <f t="shared" si="155"/>
        <v>631860.33969044557</v>
      </c>
      <c r="FX90">
        <f t="shared" si="155"/>
        <v>632882.16912443459</v>
      </c>
      <c r="FY90">
        <f t="shared" si="155"/>
        <v>633905.64992465789</v>
      </c>
      <c r="FZ90">
        <f t="shared" si="155"/>
        <v>634930.78476073605</v>
      </c>
      <c r="GA90">
        <f t="shared" si="155"/>
        <v>635957.57630660606</v>
      </c>
      <c r="GB90">
        <f t="shared" si="155"/>
        <v>636986.02724052488</v>
      </c>
      <c r="GC90">
        <f t="shared" si="155"/>
        <v>638016.14024508593</v>
      </c>
      <c r="GD90">
        <f t="shared" si="155"/>
        <v>639047.91800721071</v>
      </c>
      <c r="GE90">
        <f t="shared" si="155"/>
        <v>640081.36321817315</v>
      </c>
      <c r="GF90">
        <f t="shared" si="144"/>
        <v>641116.47857359122</v>
      </c>
      <c r="GG90">
        <f t="shared" si="161"/>
        <v>642153.26677344088</v>
      </c>
      <c r="GH90">
        <f t="shared" si="161"/>
        <v>643191.73052207136</v>
      </c>
      <c r="GI90">
        <f t="shared" si="161"/>
        <v>644231.87252819096</v>
      </c>
      <c r="GJ90">
        <f t="shared" si="161"/>
        <v>645273.6955048932</v>
      </c>
      <c r="GK90">
        <f t="shared" si="161"/>
        <v>646317.20216966223</v>
      </c>
      <c r="GL90">
        <f t="shared" si="161"/>
        <v>647362.39524436637</v>
      </c>
      <c r="GM90">
        <f t="shared" si="161"/>
        <v>648409.27745528333</v>
      </c>
      <c r="GN90">
        <f t="shared" si="161"/>
        <v>649457.85153309093</v>
      </c>
      <c r="GO90">
        <f t="shared" si="161"/>
        <v>650508.12021288194</v>
      </c>
      <c r="GP90">
        <f t="shared" si="161"/>
        <v>651560.08623417723</v>
      </c>
      <c r="GQ90">
        <f t="shared" si="161"/>
        <v>652613.75234091957</v>
      </c>
      <c r="GR90">
        <f t="shared" si="161"/>
        <v>653669.12128149008</v>
      </c>
      <c r="GS90">
        <f t="shared" si="161"/>
        <v>654726.19580871298</v>
      </c>
      <c r="GT90">
        <f t="shared" si="161"/>
        <v>655784.97867985989</v>
      </c>
      <c r="GU90">
        <f t="shared" si="160"/>
        <v>656845.47265666758</v>
      </c>
      <c r="GV90">
        <f t="shared" si="160"/>
        <v>657907.68050533033</v>
      </c>
      <c r="GW90">
        <f t="shared" si="160"/>
        <v>658971.60499651381</v>
      </c>
      <c r="GX90">
        <f t="shared" si="160"/>
        <v>660037.24890537013</v>
      </c>
      <c r="GY90">
        <f t="shared" si="160"/>
        <v>661104.61501152872</v>
      </c>
      <c r="GZ90">
        <f t="shared" si="125"/>
        <v>662173.70609912358</v>
      </c>
      <c r="HA90">
        <f t="shared" si="125"/>
        <v>663244.52495677606</v>
      </c>
      <c r="HB90">
        <f t="shared" si="125"/>
        <v>664317.07437762257</v>
      </c>
      <c r="HC90">
        <f t="shared" si="125"/>
        <v>665391.35715931945</v>
      </c>
      <c r="HD90">
        <f t="shared" si="125"/>
        <v>666467.37610403658</v>
      </c>
      <c r="HE90">
        <f t="shared" si="125"/>
        <v>667545.13401848322</v>
      </c>
      <c r="HF90">
        <f t="shared" si="156"/>
        <v>668624.63371389871</v>
      </c>
      <c r="HG90">
        <f t="shared" si="156"/>
        <v>669705.87800606748</v>
      </c>
      <c r="HH90">
        <f t="shared" si="156"/>
        <v>670788.86971533287</v>
      </c>
      <c r="HI90">
        <f t="shared" si="156"/>
        <v>671873.61166659277</v>
      </c>
      <c r="HJ90">
        <f t="shared" si="156"/>
        <v>672960.10668930493</v>
      </c>
      <c r="HK90">
        <f t="shared" si="156"/>
        <v>674048.35761751537</v>
      </c>
      <c r="HL90">
        <f t="shared" si="156"/>
        <v>675138.36728983966</v>
      </c>
      <c r="HM90">
        <f t="shared" si="156"/>
        <v>676230.13854949235</v>
      </c>
      <c r="HN90">
        <f t="shared" si="156"/>
        <v>677323.67424427648</v>
      </c>
      <c r="HO90">
        <f t="shared" si="156"/>
        <v>678418.97722659947</v>
      </c>
      <c r="HP90">
        <f t="shared" si="117"/>
        <v>679516.05035348702</v>
      </c>
      <c r="HQ90">
        <f t="shared" si="117"/>
        <v>680614.89648657595</v>
      </c>
      <c r="HR90">
        <f t="shared" si="117"/>
        <v>681715.51849213231</v>
      </c>
      <c r="HS90">
        <f t="shared" si="117"/>
        <v>682817.91924105538</v>
      </c>
      <c r="HT90">
        <f t="shared" si="117"/>
        <v>683922.10160888312</v>
      </c>
      <c r="HU90">
        <f t="shared" si="117"/>
        <v>685028.06847580941</v>
      </c>
      <c r="HV90">
        <f t="shared" si="117"/>
        <v>686135.8227266774</v>
      </c>
      <c r="HW90">
        <f t="shared" si="123"/>
        <v>687245.36725099338</v>
      </c>
      <c r="HX90">
        <f t="shared" si="123"/>
        <v>688356.70494294248</v>
      </c>
      <c r="HY90">
        <f t="shared" si="123"/>
        <v>689469.83870137879</v>
      </c>
      <c r="HZ90">
        <f t="shared" si="123"/>
        <v>690584.77142985247</v>
      </c>
      <c r="IA90">
        <f t="shared" si="123"/>
        <v>691701.50603660254</v>
      </c>
      <c r="IB90">
        <f t="shared" si="123"/>
        <v>692820.04543456261</v>
      </c>
      <c r="IC90">
        <f t="shared" si="123"/>
        <v>693940.39254138956</v>
      </c>
      <c r="ID90">
        <f t="shared" si="123"/>
        <v>695062.55027944758</v>
      </c>
      <c r="IE90">
        <f t="shared" si="123"/>
        <v>696186.52157582517</v>
      </c>
      <c r="IF90">
        <f t="shared" si="123"/>
        <v>697312.3093623498</v>
      </c>
      <c r="IG90">
        <f t="shared" si="126"/>
        <v>593269.07569296332</v>
      </c>
      <c r="IH90">
        <f t="shared" si="127"/>
        <v>1</v>
      </c>
      <c r="II90">
        <v>88</v>
      </c>
      <c r="IJ90">
        <f t="shared" si="128"/>
        <v>0.87</v>
      </c>
      <c r="IK90" cm="1">
        <f t="array" ref="IK90">INDEX($AK$3:$EG$102,II90,IH90)</f>
        <v>-593269.07569296332</v>
      </c>
      <c r="IL90">
        <f t="shared" si="129"/>
        <v>-516144.09585287806</v>
      </c>
    </row>
    <row r="91" spans="9:246" x14ac:dyDescent="0.25">
      <c r="I91">
        <v>725</v>
      </c>
      <c r="J91">
        <f>'Emission events'!AG91</f>
        <v>0</v>
      </c>
      <c r="K91">
        <f>'Emission events'!CI91</f>
        <v>0</v>
      </c>
      <c r="L91">
        <f>'Emission events'!EK91</f>
        <v>0</v>
      </c>
      <c r="M91">
        <f>'Emission events'!GM91</f>
        <v>0</v>
      </c>
      <c r="N91">
        <f>'Emission events'!IO91</f>
        <v>0</v>
      </c>
      <c r="O91">
        <f t="shared" si="119"/>
        <v>0</v>
      </c>
      <c r="R91">
        <v>725</v>
      </c>
      <c r="S91">
        <f>'Emission events'!AL91</f>
        <v>0</v>
      </c>
      <c r="T91">
        <f>'Emission events'!CN91</f>
        <v>0</v>
      </c>
      <c r="U91">
        <f>'Emission events'!EP91</f>
        <v>0</v>
      </c>
      <c r="V91">
        <f>'Emission events'!GR91</f>
        <v>0</v>
      </c>
      <c r="W91">
        <f>'Emission events'!IT91</f>
        <v>0</v>
      </c>
      <c r="X91">
        <f t="shared" si="120"/>
        <v>0</v>
      </c>
      <c r="AA91">
        <v>725</v>
      </c>
      <c r="AB91" s="7">
        <f>'Emission events'!AQ91</f>
        <v>0</v>
      </c>
      <c r="AC91" s="7">
        <f>'Emission events'!CS91</f>
        <v>0</v>
      </c>
      <c r="AD91" s="7">
        <f>'Emission events'!EU91</f>
        <v>0</v>
      </c>
      <c r="AE91" s="7">
        <f>'Emission events'!GW91</f>
        <v>0</v>
      </c>
      <c r="AF91" s="7">
        <f>'Emission events'!IY91</f>
        <v>0</v>
      </c>
      <c r="AG91">
        <f t="shared" si="121"/>
        <v>0</v>
      </c>
      <c r="AH91" s="7">
        <f t="shared" si="122"/>
        <v>0</v>
      </c>
      <c r="AJ91" s="1">
        <v>0.88</v>
      </c>
      <c r="AK91">
        <f t="shared" si="145"/>
        <v>-820715.81163227872</v>
      </c>
      <c r="AL91">
        <f t="shared" si="145"/>
        <v>-822042.63636151201</v>
      </c>
      <c r="AM91">
        <f t="shared" si="145"/>
        <v>-823371.60605293233</v>
      </c>
      <c r="AN91">
        <f t="shared" si="145"/>
        <v>-824702.72417412314</v>
      </c>
      <c r="AO91">
        <f t="shared" si="145"/>
        <v>-826035.99419825908</v>
      </c>
      <c r="AP91">
        <f t="shared" si="145"/>
        <v>-827371.41960414115</v>
      </c>
      <c r="AQ91">
        <f t="shared" si="145"/>
        <v>-828709.00387618586</v>
      </c>
      <c r="AR91">
        <f t="shared" si="145"/>
        <v>-830048.75050444226</v>
      </c>
      <c r="AS91">
        <f t="shared" si="145"/>
        <v>-831390.66298461042</v>
      </c>
      <c r="AT91">
        <f t="shared" si="145"/>
        <v>-832734.74481803284</v>
      </c>
      <c r="AU91">
        <f t="shared" si="146"/>
        <v>-834080.99951171502</v>
      </c>
      <c r="AV91">
        <f t="shared" si="146"/>
        <v>-835429.43057833239</v>
      </c>
      <c r="AW91">
        <f t="shared" si="146"/>
        <v>-836780.04153623548</v>
      </c>
      <c r="AX91">
        <f t="shared" si="146"/>
        <v>-838132.83590947208</v>
      </c>
      <c r="AY91">
        <f t="shared" si="146"/>
        <v>-839487.81722777779</v>
      </c>
      <c r="AZ91">
        <f t="shared" si="146"/>
        <v>-840844.98902659432</v>
      </c>
      <c r="BA91">
        <f t="shared" si="146"/>
        <v>-842204.35484708822</v>
      </c>
      <c r="BB91">
        <f t="shared" si="146"/>
        <v>-843565.91823614144</v>
      </c>
      <c r="BC91">
        <f t="shared" si="146"/>
        <v>-844929.68274636974</v>
      </c>
      <c r="BD91">
        <f t="shared" si="146"/>
        <v>-846295.65193614434</v>
      </c>
      <c r="BE91">
        <f t="shared" si="147"/>
        <v>-847663.82936956792</v>
      </c>
      <c r="BF91">
        <f t="shared" si="147"/>
        <v>-849034.21861652599</v>
      </c>
      <c r="BG91">
        <f t="shared" si="147"/>
        <v>-850406.8232526629</v>
      </c>
      <c r="BH91">
        <f t="shared" si="147"/>
        <v>-851781.64685940382</v>
      </c>
      <c r="BI91">
        <f t="shared" si="147"/>
        <v>-853158.69302397245</v>
      </c>
      <c r="BJ91">
        <f t="shared" si="147"/>
        <v>-854537.96533937962</v>
      </c>
      <c r="BK91">
        <f t="shared" si="147"/>
        <v>-855919.46740445693</v>
      </c>
      <c r="BL91">
        <f t="shared" si="147"/>
        <v>-857303.20282384451</v>
      </c>
      <c r="BM91">
        <f t="shared" si="147"/>
        <v>-858689.17520801339</v>
      </c>
      <c r="BN91">
        <f t="shared" si="147"/>
        <v>-860077.38817327074</v>
      </c>
      <c r="BO91">
        <f t="shared" si="148"/>
        <v>-861467.84534176998</v>
      </c>
      <c r="BP91">
        <f t="shared" si="148"/>
        <v>-862860.55034151732</v>
      </c>
      <c r="BQ91">
        <f t="shared" si="148"/>
        <v>-864255.5068063935</v>
      </c>
      <c r="BR91">
        <f t="shared" si="148"/>
        <v>-865652.71837614081</v>
      </c>
      <c r="BS91">
        <f t="shared" si="148"/>
        <v>-867052.1886963984</v>
      </c>
      <c r="BT91">
        <f t="shared" si="148"/>
        <v>-868453.92141868989</v>
      </c>
      <c r="BU91">
        <f t="shared" si="148"/>
        <v>-869857.9202004415</v>
      </c>
      <c r="BV91">
        <f t="shared" si="148"/>
        <v>-871264.18870500498</v>
      </c>
      <c r="BW91">
        <f t="shared" si="148"/>
        <v>-872672.73060163227</v>
      </c>
      <c r="BX91">
        <f t="shared" si="148"/>
        <v>-874083.54956552899</v>
      </c>
      <c r="BY91">
        <f t="shared" si="149"/>
        <v>-875496.6492778298</v>
      </c>
      <c r="BZ91">
        <f t="shared" si="149"/>
        <v>-876912.03342561994</v>
      </c>
      <c r="CA91">
        <f t="shared" si="149"/>
        <v>-878329.70570195478</v>
      </c>
      <c r="CB91">
        <f t="shared" si="149"/>
        <v>-879749.66980585095</v>
      </c>
      <c r="CC91">
        <f t="shared" si="149"/>
        <v>-881171.9294423043</v>
      </c>
      <c r="CD91">
        <f t="shared" si="149"/>
        <v>-882596.48832231003</v>
      </c>
      <c r="CE91">
        <f t="shared" si="149"/>
        <v>-884023.35016285337</v>
      </c>
      <c r="CF91">
        <f t="shared" si="149"/>
        <v>-885452.518686931</v>
      </c>
      <c r="CG91">
        <f t="shared" si="149"/>
        <v>-886883.99762355851</v>
      </c>
      <c r="CH91">
        <f t="shared" si="149"/>
        <v>-888317.79070777737</v>
      </c>
      <c r="CI91">
        <f t="shared" si="150"/>
        <v>-889753.90168067545</v>
      </c>
      <c r="CJ91">
        <f t="shared" si="150"/>
        <v>-891192.33428937988</v>
      </c>
      <c r="CK91">
        <f t="shared" si="150"/>
        <v>-892633.09228707524</v>
      </c>
      <c r="CL91">
        <f t="shared" si="150"/>
        <v>-894076.17943302309</v>
      </c>
      <c r="CM91">
        <f t="shared" si="150"/>
        <v>-895521.59949254931</v>
      </c>
      <c r="CN91">
        <f t="shared" si="150"/>
        <v>-896969.35623708332</v>
      </c>
      <c r="CO91">
        <f t="shared" si="150"/>
        <v>-898419.45344413177</v>
      </c>
      <c r="CP91">
        <f t="shared" si="150"/>
        <v>-899871.89489731763</v>
      </c>
      <c r="CQ91">
        <f t="shared" si="150"/>
        <v>-901326.6843863877</v>
      </c>
      <c r="CR91">
        <f t="shared" si="150"/>
        <v>-902783.82570720161</v>
      </c>
      <c r="CS91">
        <f t="shared" si="151"/>
        <v>-904243.32266176888</v>
      </c>
      <c r="CT91">
        <f t="shared" si="151"/>
        <v>-905705.1790582356</v>
      </c>
      <c r="CU91">
        <f t="shared" si="151"/>
        <v>-907169.39871090394</v>
      </c>
      <c r="CV91">
        <f t="shared" si="151"/>
        <v>-908635.985440252</v>
      </c>
      <c r="CW91">
        <f t="shared" si="151"/>
        <v>-910104.94307292823</v>
      </c>
      <c r="CX91">
        <f t="shared" si="151"/>
        <v>-911576.27544175682</v>
      </c>
      <c r="CY91">
        <f t="shared" si="151"/>
        <v>-913049.98638577829</v>
      </c>
      <c r="CZ91">
        <f t="shared" si="151"/>
        <v>-914526.0797502225</v>
      </c>
      <c r="DA91">
        <f t="shared" si="151"/>
        <v>-916004.55938654905</v>
      </c>
      <c r="DB91">
        <f t="shared" si="151"/>
        <v>-917485.42915243399</v>
      </c>
      <c r="DC91">
        <f t="shared" si="152"/>
        <v>-918968.69291178975</v>
      </c>
      <c r="DD91">
        <f t="shared" si="152"/>
        <v>-920454.3545347848</v>
      </c>
      <c r="DE91">
        <f t="shared" si="152"/>
        <v>-921942.41789783118</v>
      </c>
      <c r="DF91">
        <f t="shared" si="152"/>
        <v>-923432.88688362436</v>
      </c>
      <c r="DG91">
        <f t="shared" si="152"/>
        <v>-924925.7653811163</v>
      </c>
      <c r="DH91">
        <f t="shared" si="152"/>
        <v>-926421.05728555645</v>
      </c>
      <c r="DI91">
        <f t="shared" si="152"/>
        <v>-927918.76649849711</v>
      </c>
      <c r="DJ91">
        <f t="shared" si="152"/>
        <v>-929418.89692778874</v>
      </c>
      <c r="DK91">
        <f t="shared" si="152"/>
        <v>-930921.45248759899</v>
      </c>
      <c r="DL91">
        <f t="shared" si="152"/>
        <v>-932426.43709843315</v>
      </c>
      <c r="DM91">
        <f t="shared" si="153"/>
        <v>-933933.854687121</v>
      </c>
      <c r="DN91">
        <f t="shared" si="153"/>
        <v>-935443.70918685442</v>
      </c>
      <c r="DO91">
        <f t="shared" si="153"/>
        <v>-936956.00453717588</v>
      </c>
      <c r="DP91">
        <f t="shared" si="153"/>
        <v>-938470.74468398804</v>
      </c>
      <c r="DQ91">
        <f t="shared" si="153"/>
        <v>-939987.93357959157</v>
      </c>
      <c r="DR91">
        <f t="shared" si="153"/>
        <v>-941507.57518266339</v>
      </c>
      <c r="DS91">
        <f t="shared" si="153"/>
        <v>-943029.67345827993</v>
      </c>
      <c r="DT91">
        <f t="shared" si="153"/>
        <v>-944554.23237793823</v>
      </c>
      <c r="DU91">
        <f t="shared" si="153"/>
        <v>-946081.25591954135</v>
      </c>
      <c r="DV91">
        <f t="shared" si="153"/>
        <v>-947610.74806743755</v>
      </c>
      <c r="DW91">
        <f t="shared" si="154"/>
        <v>-949142.71281240543</v>
      </c>
      <c r="DX91">
        <f t="shared" si="154"/>
        <v>-950677.15415167867</v>
      </c>
      <c r="DY91">
        <f t="shared" si="154"/>
        <v>-952214.07608895295</v>
      </c>
      <c r="DZ91">
        <f t="shared" si="154"/>
        <v>-953753.48263439327</v>
      </c>
      <c r="EA91">
        <f t="shared" si="154"/>
        <v>-955295.3778046571</v>
      </c>
      <c r="EB91">
        <f t="shared" si="154"/>
        <v>-956839.76562288578</v>
      </c>
      <c r="EC91">
        <f t="shared" si="154"/>
        <v>-958386.65011872398</v>
      </c>
      <c r="ED91">
        <f t="shared" si="154"/>
        <v>-959936.0353283413</v>
      </c>
      <c r="EE91">
        <f t="shared" si="154"/>
        <v>-961487.92529442173</v>
      </c>
      <c r="EF91">
        <f t="shared" si="154"/>
        <v>-963042.32406618504</v>
      </c>
      <c r="EG91">
        <f t="shared" si="154"/>
        <v>-964599.23569941043</v>
      </c>
      <c r="EI91">
        <f t="shared" si="124"/>
        <v>0.88</v>
      </c>
      <c r="EJ91">
        <f t="shared" si="159"/>
        <v>820715.81163227872</v>
      </c>
      <c r="EK91">
        <f t="shared" si="159"/>
        <v>822042.96820098232</v>
      </c>
      <c r="EL91">
        <f t="shared" si="159"/>
        <v>823372.26973187295</v>
      </c>
      <c r="EM91">
        <f t="shared" si="159"/>
        <v>824703.71969253407</v>
      </c>
      <c r="EN91">
        <f t="shared" si="159"/>
        <v>826037.32155614032</v>
      </c>
      <c r="EO91">
        <f t="shared" si="159"/>
        <v>827373.07880149269</v>
      </c>
      <c r="EP91">
        <f t="shared" si="159"/>
        <v>828710.99491300771</v>
      </c>
      <c r="EQ91">
        <f t="shared" si="159"/>
        <v>830051.07338073442</v>
      </c>
      <c r="ER91">
        <f t="shared" si="159"/>
        <v>831393.31770037289</v>
      </c>
      <c r="ES91">
        <f t="shared" si="159"/>
        <v>832737.73137326562</v>
      </c>
      <c r="ET91">
        <f t="shared" si="159"/>
        <v>834084.31790641812</v>
      </c>
      <c r="EU91">
        <f t="shared" si="159"/>
        <v>835433.0808125058</v>
      </c>
      <c r="EV91">
        <f t="shared" si="159"/>
        <v>836784.02360987919</v>
      </c>
      <c r="EW91">
        <f t="shared" si="159"/>
        <v>838137.1498225861</v>
      </c>
      <c r="EX91">
        <f t="shared" si="159"/>
        <v>839492.46298036212</v>
      </c>
      <c r="EY91">
        <f t="shared" si="158"/>
        <v>840849.96661864896</v>
      </c>
      <c r="EZ91">
        <f t="shared" si="158"/>
        <v>842209.66427861317</v>
      </c>
      <c r="FA91">
        <f t="shared" si="158"/>
        <v>843571.5595071367</v>
      </c>
      <c r="FB91">
        <f t="shared" si="158"/>
        <v>844935.65585683531</v>
      </c>
      <c r="FC91">
        <f t="shared" si="158"/>
        <v>846301.95688608033</v>
      </c>
      <c r="FD91">
        <f t="shared" si="158"/>
        <v>847670.46615897422</v>
      </c>
      <c r="FE91">
        <f t="shared" si="158"/>
        <v>849041.1872454026</v>
      </c>
      <c r="FF91">
        <f t="shared" si="158"/>
        <v>850414.12372100982</v>
      </c>
      <c r="FG91">
        <f t="shared" si="158"/>
        <v>851789.27916722104</v>
      </c>
      <c r="FH91">
        <f t="shared" si="158"/>
        <v>853166.65717125998</v>
      </c>
      <c r="FI91">
        <f t="shared" si="158"/>
        <v>854546.26132613746</v>
      </c>
      <c r="FJ91">
        <f t="shared" si="158"/>
        <v>855928.09523068508</v>
      </c>
      <c r="FK91">
        <f t="shared" si="158"/>
        <v>857312.16248954297</v>
      </c>
      <c r="FL91">
        <f t="shared" si="158"/>
        <v>858698.46671318216</v>
      </c>
      <c r="FM91">
        <f t="shared" si="158"/>
        <v>860087.01151790982</v>
      </c>
      <c r="FN91">
        <f t="shared" si="89"/>
        <v>861477.80052587937</v>
      </c>
      <c r="FO91">
        <f t="shared" si="89"/>
        <v>862870.83736509702</v>
      </c>
      <c r="FP91">
        <f t="shared" si="155"/>
        <v>864266.12566944351</v>
      </c>
      <c r="FQ91">
        <f t="shared" si="155"/>
        <v>865663.66907866113</v>
      </c>
      <c r="FR91">
        <f t="shared" si="155"/>
        <v>867063.47123838903</v>
      </c>
      <c r="FS91">
        <f t="shared" si="155"/>
        <v>868465.53580015083</v>
      </c>
      <c r="FT91">
        <f t="shared" si="155"/>
        <v>869869.86642137275</v>
      </c>
      <c r="FU91">
        <f t="shared" si="155"/>
        <v>871276.46676540654</v>
      </c>
      <c r="FV91">
        <f t="shared" si="155"/>
        <v>872685.34050150414</v>
      </c>
      <c r="FW91">
        <f t="shared" si="155"/>
        <v>874096.49130487116</v>
      </c>
      <c r="FX91">
        <f t="shared" si="155"/>
        <v>875509.92285664228</v>
      </c>
      <c r="FY91">
        <f t="shared" si="155"/>
        <v>876925.63884390274</v>
      </c>
      <c r="FZ91">
        <f t="shared" si="155"/>
        <v>878343.64295970788</v>
      </c>
      <c r="GA91">
        <f t="shared" si="155"/>
        <v>879763.93890307436</v>
      </c>
      <c r="GB91">
        <f t="shared" si="155"/>
        <v>881186.53037899802</v>
      </c>
      <c r="GC91">
        <f t="shared" si="155"/>
        <v>882611.42109847406</v>
      </c>
      <c r="GD91">
        <f t="shared" si="155"/>
        <v>884038.61477848771</v>
      </c>
      <c r="GE91">
        <f t="shared" si="155"/>
        <v>885468.11514203565</v>
      </c>
      <c r="GF91">
        <f t="shared" si="144"/>
        <v>886899.92591813346</v>
      </c>
      <c r="GG91">
        <f t="shared" si="161"/>
        <v>888334.05084182264</v>
      </c>
      <c r="GH91">
        <f t="shared" si="161"/>
        <v>889770.49365419103</v>
      </c>
      <c r="GI91">
        <f t="shared" si="161"/>
        <v>891209.25810236577</v>
      </c>
      <c r="GJ91">
        <f t="shared" si="161"/>
        <v>892650.34793953144</v>
      </c>
      <c r="GK91">
        <f t="shared" si="161"/>
        <v>894093.7669249496</v>
      </c>
      <c r="GL91">
        <f t="shared" si="161"/>
        <v>895539.51882394613</v>
      </c>
      <c r="GM91">
        <f t="shared" si="161"/>
        <v>896987.60740795045</v>
      </c>
      <c r="GN91">
        <f t="shared" si="161"/>
        <v>898438.0364544692</v>
      </c>
      <c r="GO91">
        <f t="shared" si="161"/>
        <v>899890.80974712549</v>
      </c>
      <c r="GP91">
        <f t="shared" si="161"/>
        <v>901345.93107566587</v>
      </c>
      <c r="GQ91">
        <f t="shared" si="161"/>
        <v>902803.40423595009</v>
      </c>
      <c r="GR91">
        <f t="shared" si="161"/>
        <v>904263.23302998766</v>
      </c>
      <c r="GS91">
        <f t="shared" si="161"/>
        <v>905725.4212659247</v>
      </c>
      <c r="GT91">
        <f t="shared" si="161"/>
        <v>907189.97275806335</v>
      </c>
      <c r="GU91">
        <f t="shared" si="160"/>
        <v>908656.89132688171</v>
      </c>
      <c r="GV91">
        <f t="shared" si="160"/>
        <v>910126.18079902825</v>
      </c>
      <c r="GW91">
        <f t="shared" si="160"/>
        <v>911597.84500732715</v>
      </c>
      <c r="GX91">
        <f t="shared" si="160"/>
        <v>913071.88779081893</v>
      </c>
      <c r="GY91">
        <f t="shared" si="160"/>
        <v>914548.31299473345</v>
      </c>
      <c r="GZ91">
        <f t="shared" si="125"/>
        <v>916027.12447053031</v>
      </c>
      <c r="HA91">
        <f t="shared" si="125"/>
        <v>917508.32607588556</v>
      </c>
      <c r="HB91">
        <f t="shared" si="125"/>
        <v>918991.92167471163</v>
      </c>
      <c r="HC91">
        <f t="shared" si="125"/>
        <v>920477.91513717698</v>
      </c>
      <c r="HD91">
        <f t="shared" si="125"/>
        <v>921966.31033969368</v>
      </c>
      <c r="HE91">
        <f t="shared" si="125"/>
        <v>923457.11116495717</v>
      </c>
      <c r="HF91">
        <f t="shared" si="156"/>
        <v>924950.32150191942</v>
      </c>
      <c r="HG91">
        <f t="shared" si="156"/>
        <v>926445.94524582988</v>
      </c>
      <c r="HH91">
        <f t="shared" si="156"/>
        <v>927943.98629824084</v>
      </c>
      <c r="HI91">
        <f t="shared" si="156"/>
        <v>929444.44856700278</v>
      </c>
      <c r="HJ91">
        <f t="shared" si="156"/>
        <v>930947.33596628334</v>
      </c>
      <c r="HK91">
        <f t="shared" si="156"/>
        <v>932452.65241658781</v>
      </c>
      <c r="HL91">
        <f t="shared" si="156"/>
        <v>933960.40184474597</v>
      </c>
      <c r="HM91">
        <f t="shared" si="156"/>
        <v>935470.5881839497</v>
      </c>
      <c r="HN91">
        <f t="shared" si="156"/>
        <v>936983.21537374146</v>
      </c>
      <c r="HO91">
        <f t="shared" si="156"/>
        <v>938498.28736002394</v>
      </c>
      <c r="HP91">
        <f t="shared" si="117"/>
        <v>940015.80809509777</v>
      </c>
      <c r="HQ91">
        <f t="shared" si="117"/>
        <v>941535.78153763991</v>
      </c>
      <c r="HR91">
        <f t="shared" si="117"/>
        <v>943058.21165272675</v>
      </c>
      <c r="HS91">
        <f t="shared" si="117"/>
        <v>944583.10241185536</v>
      </c>
      <c r="HT91">
        <f t="shared" si="117"/>
        <v>946110.45779292879</v>
      </c>
      <c r="HU91">
        <f t="shared" si="117"/>
        <v>947640.28178029531</v>
      </c>
      <c r="HV91">
        <f t="shared" si="117"/>
        <v>949172.57836473349</v>
      </c>
      <c r="HW91">
        <f t="shared" si="123"/>
        <v>950707.35154347704</v>
      </c>
      <c r="HX91">
        <f t="shared" si="123"/>
        <v>952244.60532022163</v>
      </c>
      <c r="HY91">
        <f t="shared" si="123"/>
        <v>953784.34370513225</v>
      </c>
      <c r="HZ91">
        <f t="shared" si="123"/>
        <v>955326.57071486651</v>
      </c>
      <c r="IA91">
        <f t="shared" si="123"/>
        <v>956871.29037256551</v>
      </c>
      <c r="IB91">
        <f t="shared" si="123"/>
        <v>958418.50670787401</v>
      </c>
      <c r="IC91">
        <f t="shared" si="123"/>
        <v>959968.22375696164</v>
      </c>
      <c r="ID91">
        <f t="shared" si="123"/>
        <v>961520.44556251238</v>
      </c>
      <c r="IE91">
        <f t="shared" si="123"/>
        <v>963075.176173746</v>
      </c>
      <c r="IF91">
        <f t="shared" si="123"/>
        <v>964632.4196464417</v>
      </c>
      <c r="IG91">
        <f t="shared" si="126"/>
        <v>820715.81163227872</v>
      </c>
      <c r="IH91">
        <f t="shared" si="127"/>
        <v>1</v>
      </c>
      <c r="II91">
        <v>89</v>
      </c>
      <c r="IJ91">
        <f t="shared" si="128"/>
        <v>0.88</v>
      </c>
      <c r="IK91" cm="1">
        <f t="array" ref="IK91">INDEX($AK$3:$EG$102,II91,IH91)</f>
        <v>-820715.81163227872</v>
      </c>
      <c r="IL91">
        <f t="shared" si="129"/>
        <v>-722229.91423640528</v>
      </c>
    </row>
    <row r="92" spans="9:246" x14ac:dyDescent="0.25">
      <c r="I92">
        <v>730</v>
      </c>
      <c r="J92">
        <f>'Emission events'!AG92</f>
        <v>0</v>
      </c>
      <c r="K92">
        <f>'Emission events'!CI92</f>
        <v>0</v>
      </c>
      <c r="L92">
        <f>'Emission events'!EK92</f>
        <v>0</v>
      </c>
      <c r="M92">
        <f>'Emission events'!GM92</f>
        <v>0</v>
      </c>
      <c r="N92">
        <f>'Emission events'!IO92</f>
        <v>0</v>
      </c>
      <c r="O92">
        <f t="shared" si="119"/>
        <v>0</v>
      </c>
      <c r="R92">
        <v>730</v>
      </c>
      <c r="S92">
        <f>'Emission events'!AL92</f>
        <v>0</v>
      </c>
      <c r="T92">
        <f>'Emission events'!CN92</f>
        <v>0</v>
      </c>
      <c r="U92">
        <f>'Emission events'!EP92</f>
        <v>0</v>
      </c>
      <c r="V92">
        <f>'Emission events'!GR92</f>
        <v>0</v>
      </c>
      <c r="W92">
        <f>'Emission events'!IT92</f>
        <v>0</v>
      </c>
      <c r="X92">
        <f t="shared" si="120"/>
        <v>0</v>
      </c>
      <c r="AA92">
        <v>730</v>
      </c>
      <c r="AB92" s="7">
        <f>'Emission events'!AQ92</f>
        <v>0</v>
      </c>
      <c r="AC92" s="7">
        <f>'Emission events'!CS92</f>
        <v>0</v>
      </c>
      <c r="AD92" s="7">
        <f>'Emission events'!EU92</f>
        <v>0</v>
      </c>
      <c r="AE92" s="7">
        <f>'Emission events'!GW92</f>
        <v>0</v>
      </c>
      <c r="AF92" s="7">
        <f>'Emission events'!IY92</f>
        <v>0</v>
      </c>
      <c r="AG92">
        <f t="shared" si="121"/>
        <v>0</v>
      </c>
      <c r="AH92" s="7">
        <f t="shared" si="122"/>
        <v>0</v>
      </c>
      <c r="AJ92" s="1">
        <v>0.89</v>
      </c>
      <c r="AK92">
        <f t="shared" si="145"/>
        <v>-1135356.7091457495</v>
      </c>
      <c r="AL92">
        <f t="shared" si="145"/>
        <v>-1137192.1864802549</v>
      </c>
      <c r="AM92">
        <f t="shared" si="145"/>
        <v>-1139030.631071602</v>
      </c>
      <c r="AN92">
        <f t="shared" si="145"/>
        <v>-1140872.0477167065</v>
      </c>
      <c r="AO92">
        <f t="shared" si="145"/>
        <v>-1142716.4412202225</v>
      </c>
      <c r="AP92">
        <f t="shared" si="145"/>
        <v>-1144563.816394587</v>
      </c>
      <c r="AQ92">
        <f t="shared" si="145"/>
        <v>-1146414.1780600101</v>
      </c>
      <c r="AR92">
        <f t="shared" si="145"/>
        <v>-1148267.5310444806</v>
      </c>
      <c r="AS92">
        <f t="shared" si="145"/>
        <v>-1150123.8801838174</v>
      </c>
      <c r="AT92">
        <f t="shared" si="145"/>
        <v>-1151983.2303216411</v>
      </c>
      <c r="AU92">
        <f t="shared" si="146"/>
        <v>-1153845.5863094022</v>
      </c>
      <c r="AV92">
        <f t="shared" si="146"/>
        <v>-1155710.9530064058</v>
      </c>
      <c r="AW92">
        <f t="shared" si="146"/>
        <v>-1157579.3352797974</v>
      </c>
      <c r="AX92">
        <f t="shared" si="146"/>
        <v>-1159450.7380046064</v>
      </c>
      <c r="AY92">
        <f t="shared" si="146"/>
        <v>-1161325.1660637311</v>
      </c>
      <c r="AZ92">
        <f t="shared" si="146"/>
        <v>-1163202.6243479678</v>
      </c>
      <c r="BA92">
        <f t="shared" si="146"/>
        <v>-1165083.1177560196</v>
      </c>
      <c r="BB92">
        <f t="shared" si="146"/>
        <v>-1166966.6511945075</v>
      </c>
      <c r="BC92">
        <f t="shared" si="146"/>
        <v>-1168853.2295779826</v>
      </c>
      <c r="BD92">
        <f t="shared" si="146"/>
        <v>-1170742.8578289517</v>
      </c>
      <c r="BE92">
        <f t="shared" si="147"/>
        <v>-1172635.5408778633</v>
      </c>
      <c r="BF92">
        <f t="shared" si="147"/>
        <v>-1174531.2836631536</v>
      </c>
      <c r="BG92">
        <f t="shared" si="147"/>
        <v>-1176430.0911312294</v>
      </c>
      <c r="BH92">
        <f t="shared" si="147"/>
        <v>-1178331.9682364934</v>
      </c>
      <c r="BI92">
        <f t="shared" si="147"/>
        <v>-1180236.919941376</v>
      </c>
      <c r="BJ92">
        <f t="shared" si="147"/>
        <v>-1182144.9512162989</v>
      </c>
      <c r="BK92">
        <f t="shared" si="147"/>
        <v>-1184056.0670397491</v>
      </c>
      <c r="BL92">
        <f t="shared" si="147"/>
        <v>-1185970.2723982455</v>
      </c>
      <c r="BM92">
        <f t="shared" si="147"/>
        <v>-1187887.5722863674</v>
      </c>
      <c r="BN92">
        <f t="shared" si="147"/>
        <v>-1189807.9717067818</v>
      </c>
      <c r="BO92">
        <f t="shared" si="148"/>
        <v>-1191731.4756702301</v>
      </c>
      <c r="BP92">
        <f t="shared" si="148"/>
        <v>-1193658.0891955541</v>
      </c>
      <c r="BQ92">
        <f t="shared" si="148"/>
        <v>-1195587.8173097216</v>
      </c>
      <c r="BR92">
        <f t="shared" si="148"/>
        <v>-1197520.6650478153</v>
      </c>
      <c r="BS92">
        <f t="shared" si="148"/>
        <v>-1199456.6374530608</v>
      </c>
      <c r="BT92">
        <f t="shared" si="148"/>
        <v>-1201395.739576837</v>
      </c>
      <c r="BU92">
        <f t="shared" si="148"/>
        <v>-1203337.9764786852</v>
      </c>
      <c r="BV92">
        <f t="shared" si="148"/>
        <v>-1205283.353226338</v>
      </c>
      <c r="BW92">
        <f t="shared" si="148"/>
        <v>-1207231.874895704</v>
      </c>
      <c r="BX92">
        <f t="shared" si="148"/>
        <v>-1209183.5465709148</v>
      </c>
      <c r="BY92">
        <f t="shared" si="149"/>
        <v>-1211138.3733443078</v>
      </c>
      <c r="BZ92">
        <f t="shared" si="149"/>
        <v>-1213096.3603164528</v>
      </c>
      <c r="CA92">
        <f t="shared" si="149"/>
        <v>-1215057.5125961825</v>
      </c>
      <c r="CB92">
        <f t="shared" si="149"/>
        <v>-1217021.8353005631</v>
      </c>
      <c r="CC92">
        <f t="shared" si="149"/>
        <v>-1218989.3335549461</v>
      </c>
      <c r="CD92">
        <f t="shared" si="149"/>
        <v>-1220960.0124929762</v>
      </c>
      <c r="CE92">
        <f t="shared" si="149"/>
        <v>-1222933.8772565816</v>
      </c>
      <c r="CF92">
        <f t="shared" si="149"/>
        <v>-1224910.932996019</v>
      </c>
      <c r="CG92">
        <f t="shared" si="149"/>
        <v>-1226891.1848698584</v>
      </c>
      <c r="CH92">
        <f t="shared" si="149"/>
        <v>-1228874.6380450104</v>
      </c>
      <c r="CI92">
        <f t="shared" si="150"/>
        <v>-1230861.2976967494</v>
      </c>
      <c r="CJ92">
        <f t="shared" si="150"/>
        <v>-1232851.169008709</v>
      </c>
      <c r="CK92">
        <f t="shared" si="150"/>
        <v>-1234844.2571728895</v>
      </c>
      <c r="CL92">
        <f t="shared" si="150"/>
        <v>-1236840.5673897106</v>
      </c>
      <c r="CM92">
        <f t="shared" si="150"/>
        <v>-1238840.1048679769</v>
      </c>
      <c r="CN92">
        <f t="shared" si="150"/>
        <v>-1240842.8748249318</v>
      </c>
      <c r="CO92">
        <f t="shared" si="150"/>
        <v>-1242848.8824862398</v>
      </c>
      <c r="CP92">
        <f t="shared" si="150"/>
        <v>-1244858.133086012</v>
      </c>
      <c r="CQ92">
        <f t="shared" si="150"/>
        <v>-1246870.6318668362</v>
      </c>
      <c r="CR92">
        <f t="shared" si="150"/>
        <v>-1248886.3840797564</v>
      </c>
      <c r="CS92">
        <f t="shared" si="151"/>
        <v>-1250905.394984328</v>
      </c>
      <c r="CT92">
        <f t="shared" si="151"/>
        <v>-1252927.6698485825</v>
      </c>
      <c r="CU92">
        <f t="shared" si="151"/>
        <v>-1254953.2139490813</v>
      </c>
      <c r="CV92">
        <f t="shared" si="151"/>
        <v>-1256982.0325709241</v>
      </c>
      <c r="CW92">
        <f t="shared" si="151"/>
        <v>-1259014.1310077426</v>
      </c>
      <c r="CX92">
        <f t="shared" si="151"/>
        <v>-1261049.5145617251</v>
      </c>
      <c r="CY92">
        <f t="shared" si="151"/>
        <v>-1263088.1885436445</v>
      </c>
      <c r="CZ92">
        <f t="shared" si="151"/>
        <v>-1265130.1582728429</v>
      </c>
      <c r="DA92">
        <f t="shared" si="151"/>
        <v>-1267175.4290772781</v>
      </c>
      <c r="DB92">
        <f t="shared" si="151"/>
        <v>-1269224.0062935131</v>
      </c>
      <c r="DC92">
        <f t="shared" si="152"/>
        <v>-1271275.8952667245</v>
      </c>
      <c r="DD92">
        <f t="shared" si="152"/>
        <v>-1273331.1013507561</v>
      </c>
      <c r="DE92">
        <f t="shared" si="152"/>
        <v>-1275389.6299080853</v>
      </c>
      <c r="DF92">
        <f t="shared" si="152"/>
        <v>-1277451.4863098764</v>
      </c>
      <c r="DG92">
        <f t="shared" si="152"/>
        <v>-1279516.6759359627</v>
      </c>
      <c r="DH92">
        <f t="shared" si="152"/>
        <v>-1281585.204174875</v>
      </c>
      <c r="DI92">
        <f t="shared" si="152"/>
        <v>-1283657.076423869</v>
      </c>
      <c r="DJ92">
        <f t="shared" si="152"/>
        <v>-1285732.2980889119</v>
      </c>
      <c r="DK92">
        <f t="shared" si="152"/>
        <v>-1287810.8745847144</v>
      </c>
      <c r="DL92">
        <f t="shared" si="152"/>
        <v>-1289892.8113347418</v>
      </c>
      <c r="DM92">
        <f t="shared" si="153"/>
        <v>-1291978.1137712214</v>
      </c>
      <c r="DN92">
        <f t="shared" si="153"/>
        <v>-1294066.7873351763</v>
      </c>
      <c r="DO92">
        <f t="shared" si="153"/>
        <v>-1296158.8374764121</v>
      </c>
      <c r="DP92">
        <f t="shared" si="153"/>
        <v>-1298254.2696535445</v>
      </c>
      <c r="DQ92">
        <f t="shared" si="153"/>
        <v>-1300353.0893340274</v>
      </c>
      <c r="DR92">
        <f t="shared" si="153"/>
        <v>-1302455.30199414</v>
      </c>
      <c r="DS92">
        <f t="shared" si="153"/>
        <v>-1304560.9131190141</v>
      </c>
      <c r="DT92">
        <f t="shared" si="153"/>
        <v>-1306669.9282026675</v>
      </c>
      <c r="DU92">
        <f t="shared" si="153"/>
        <v>-1308782.3527479672</v>
      </c>
      <c r="DV92">
        <f t="shared" si="153"/>
        <v>-1310898.1922667089</v>
      </c>
      <c r="DW92">
        <f t="shared" si="154"/>
        <v>-1313017.4522795798</v>
      </c>
      <c r="DX92">
        <f t="shared" si="154"/>
        <v>-1315140.1383161924</v>
      </c>
      <c r="DY92">
        <f t="shared" si="154"/>
        <v>-1317266.2559151121</v>
      </c>
      <c r="DZ92">
        <f t="shared" si="154"/>
        <v>-1319395.8106238388</v>
      </c>
      <c r="EA92">
        <f t="shared" si="154"/>
        <v>-1321528.807998861</v>
      </c>
      <c r="EB92">
        <f t="shared" si="154"/>
        <v>-1323665.2536056337</v>
      </c>
      <c r="EC92">
        <f t="shared" si="154"/>
        <v>-1325805.1530186154</v>
      </c>
      <c r="ED92">
        <f t="shared" si="154"/>
        <v>-1327948.5118212756</v>
      </c>
      <c r="EE92">
        <f t="shared" si="154"/>
        <v>-1330095.33560611</v>
      </c>
      <c r="EF92">
        <f t="shared" si="154"/>
        <v>-1332245.6299746514</v>
      </c>
      <c r="EG92">
        <f t="shared" si="154"/>
        <v>-1334399.4005375004</v>
      </c>
      <c r="EI92">
        <f t="shared" si="124"/>
        <v>0.89</v>
      </c>
      <c r="EJ92">
        <f t="shared" si="159"/>
        <v>1135356.7091457495</v>
      </c>
      <c r="EK92">
        <f t="shared" si="159"/>
        <v>1137192.5183197253</v>
      </c>
      <c r="EL92">
        <f t="shared" si="159"/>
        <v>1139031.2947505426</v>
      </c>
      <c r="EM92">
        <f t="shared" si="159"/>
        <v>1140873.0432351176</v>
      </c>
      <c r="EN92">
        <f t="shared" si="159"/>
        <v>1142717.7685781037</v>
      </c>
      <c r="EO92">
        <f t="shared" si="159"/>
        <v>1144565.4755919387</v>
      </c>
      <c r="EP92">
        <f t="shared" si="159"/>
        <v>1146416.1690968319</v>
      </c>
      <c r="EQ92">
        <f t="shared" si="159"/>
        <v>1148269.8539207729</v>
      </c>
      <c r="ER92">
        <f t="shared" si="159"/>
        <v>1150126.5348995798</v>
      </c>
      <c r="ES92">
        <f t="shared" si="159"/>
        <v>1151986.216876874</v>
      </c>
      <c r="ET92">
        <f t="shared" si="159"/>
        <v>1153848.9047041053</v>
      </c>
      <c r="EU92">
        <f t="shared" si="159"/>
        <v>1155714.6032405794</v>
      </c>
      <c r="EV92">
        <f t="shared" si="159"/>
        <v>1157583.3173534411</v>
      </c>
      <c r="EW92">
        <f t="shared" si="159"/>
        <v>1159455.0519177206</v>
      </c>
      <c r="EX92">
        <f t="shared" si="159"/>
        <v>1161329.8118163154</v>
      </c>
      <c r="EY92">
        <f t="shared" si="158"/>
        <v>1163207.6019400225</v>
      </c>
      <c r="EZ92">
        <f t="shared" si="158"/>
        <v>1165088.4271875445</v>
      </c>
      <c r="FA92">
        <f t="shared" si="158"/>
        <v>1166972.2924655029</v>
      </c>
      <c r="FB92">
        <f t="shared" si="158"/>
        <v>1168859.2026884481</v>
      </c>
      <c r="FC92">
        <f t="shared" si="158"/>
        <v>1170749.1627788877</v>
      </c>
      <c r="FD92">
        <f t="shared" si="158"/>
        <v>1172642.1776672695</v>
      </c>
      <c r="FE92">
        <f t="shared" si="158"/>
        <v>1174538.2522920303</v>
      </c>
      <c r="FF92">
        <f t="shared" si="158"/>
        <v>1176437.3915995762</v>
      </c>
      <c r="FG92">
        <f t="shared" si="158"/>
        <v>1178339.6005443106</v>
      </c>
      <c r="FH92">
        <f t="shared" si="158"/>
        <v>1180244.8840886634</v>
      </c>
      <c r="FI92">
        <f t="shared" si="158"/>
        <v>1182153.2472030567</v>
      </c>
      <c r="FJ92">
        <f t="shared" si="158"/>
        <v>1184064.6948659772</v>
      </c>
      <c r="FK92">
        <f t="shared" si="158"/>
        <v>1185979.232063944</v>
      </c>
      <c r="FL92">
        <f t="shared" si="158"/>
        <v>1187896.8637915361</v>
      </c>
      <c r="FM92">
        <f t="shared" si="158"/>
        <v>1189817.5950514209</v>
      </c>
      <c r="FN92">
        <f t="shared" si="89"/>
        <v>1191741.4308543394</v>
      </c>
      <c r="FO92">
        <f t="shared" si="89"/>
        <v>1193668.3762191338</v>
      </c>
      <c r="FP92">
        <f t="shared" si="155"/>
        <v>1195598.4361727715</v>
      </c>
      <c r="FQ92">
        <f t="shared" si="155"/>
        <v>1197531.6157503356</v>
      </c>
      <c r="FR92">
        <f t="shared" si="155"/>
        <v>1199467.9199950513</v>
      </c>
      <c r="FS92">
        <f t="shared" si="155"/>
        <v>1201407.353958298</v>
      </c>
      <c r="FT92">
        <f t="shared" si="155"/>
        <v>1203349.9226996163</v>
      </c>
      <c r="FU92">
        <f t="shared" si="155"/>
        <v>1205295.6312867396</v>
      </c>
      <c r="FV92">
        <f t="shared" si="155"/>
        <v>1207244.484795576</v>
      </c>
      <c r="FW92">
        <f t="shared" si="155"/>
        <v>1209196.488310257</v>
      </c>
      <c r="FX92">
        <f t="shared" si="155"/>
        <v>1211151.6469231204</v>
      </c>
      <c r="FY92">
        <f t="shared" si="155"/>
        <v>1213109.9657347356</v>
      </c>
      <c r="FZ92">
        <f t="shared" si="155"/>
        <v>1215071.4498539357</v>
      </c>
      <c r="GA92">
        <f t="shared" si="155"/>
        <v>1217036.1043977865</v>
      </c>
      <c r="GB92">
        <f t="shared" si="155"/>
        <v>1219003.93449164</v>
      </c>
      <c r="GC92">
        <f t="shared" si="155"/>
        <v>1220974.9452691402</v>
      </c>
      <c r="GD92">
        <f t="shared" si="155"/>
        <v>1222949.141872216</v>
      </c>
      <c r="GE92">
        <f t="shared" si="155"/>
        <v>1224926.5294511237</v>
      </c>
      <c r="GF92">
        <f t="shared" si="144"/>
        <v>1226907.1131644335</v>
      </c>
      <c r="GG92">
        <f t="shared" si="161"/>
        <v>1228890.8981790557</v>
      </c>
      <c r="GH92">
        <f t="shared" si="161"/>
        <v>1230877.8896702651</v>
      </c>
      <c r="GI92">
        <f t="shared" si="161"/>
        <v>1232868.0928216949</v>
      </c>
      <c r="GJ92">
        <f t="shared" si="161"/>
        <v>1234861.5128253459</v>
      </c>
      <c r="GK92">
        <f t="shared" si="161"/>
        <v>1236858.1548816371</v>
      </c>
      <c r="GL92">
        <f t="shared" si="161"/>
        <v>1238858.0241993738</v>
      </c>
      <c r="GM92">
        <f t="shared" si="161"/>
        <v>1240861.125995799</v>
      </c>
      <c r="GN92">
        <f t="shared" si="161"/>
        <v>1242867.4654965773</v>
      </c>
      <c r="GO92">
        <f t="shared" si="161"/>
        <v>1244877.0479358197</v>
      </c>
      <c r="GP92">
        <f t="shared" si="161"/>
        <v>1246889.8785561144</v>
      </c>
      <c r="GQ92">
        <f t="shared" si="161"/>
        <v>1248905.9626085048</v>
      </c>
      <c r="GR92">
        <f t="shared" si="161"/>
        <v>1250925.3053525467</v>
      </c>
      <c r="GS92">
        <f t="shared" si="161"/>
        <v>1252947.9120562715</v>
      </c>
      <c r="GT92">
        <f t="shared" si="161"/>
        <v>1254973.7879962407</v>
      </c>
      <c r="GU92">
        <f t="shared" si="160"/>
        <v>1257002.9384575537</v>
      </c>
      <c r="GV92">
        <f t="shared" si="160"/>
        <v>1259035.3687338426</v>
      </c>
      <c r="GW92">
        <f t="shared" si="160"/>
        <v>1261071.0841272953</v>
      </c>
      <c r="GX92">
        <f t="shared" si="160"/>
        <v>1263110.0899486851</v>
      </c>
      <c r="GY92">
        <f t="shared" si="160"/>
        <v>1265152.3915173537</v>
      </c>
      <c r="GZ92">
        <f t="shared" si="125"/>
        <v>1267197.9941612594</v>
      </c>
      <c r="HA92">
        <f t="shared" si="125"/>
        <v>1269246.9032169646</v>
      </c>
      <c r="HB92">
        <f t="shared" si="125"/>
        <v>1271299.1240296464</v>
      </c>
      <c r="HC92">
        <f t="shared" si="125"/>
        <v>1273354.6619531482</v>
      </c>
      <c r="HD92">
        <f t="shared" si="125"/>
        <v>1275413.5223499478</v>
      </c>
      <c r="HE92">
        <f t="shared" si="125"/>
        <v>1277475.7105912091</v>
      </c>
      <c r="HF92">
        <f t="shared" si="156"/>
        <v>1279541.2320567658</v>
      </c>
      <c r="HG92">
        <f t="shared" si="156"/>
        <v>1281610.0921351486</v>
      </c>
      <c r="HH92">
        <f t="shared" si="156"/>
        <v>1283682.2962236127</v>
      </c>
      <c r="HI92">
        <f t="shared" si="156"/>
        <v>1285757.8497281261</v>
      </c>
      <c r="HJ92">
        <f t="shared" si="156"/>
        <v>1287836.7580633988</v>
      </c>
      <c r="HK92">
        <f t="shared" si="156"/>
        <v>1289919.0266528965</v>
      </c>
      <c r="HL92">
        <f t="shared" si="156"/>
        <v>1292004.6609288463</v>
      </c>
      <c r="HM92">
        <f t="shared" si="156"/>
        <v>1294093.6663322716</v>
      </c>
      <c r="HN92">
        <f t="shared" si="156"/>
        <v>1296186.0483129777</v>
      </c>
      <c r="HO92">
        <f t="shared" si="156"/>
        <v>1298281.8123295805</v>
      </c>
      <c r="HP92">
        <f t="shared" si="117"/>
        <v>1300380.9638495336</v>
      </c>
      <c r="HQ92">
        <f t="shared" si="117"/>
        <v>1302483.5083491167</v>
      </c>
      <c r="HR92">
        <f t="shared" si="117"/>
        <v>1304589.4513134609</v>
      </c>
      <c r="HS92">
        <f t="shared" si="117"/>
        <v>1306698.7982365848</v>
      </c>
      <c r="HT92">
        <f t="shared" ref="HT92:IF102" si="162">ABS(DU92-DU$2)</f>
        <v>1308811.5546213547</v>
      </c>
      <c r="HU92">
        <f t="shared" si="162"/>
        <v>1310927.7259795668</v>
      </c>
      <c r="HV92">
        <f t="shared" si="162"/>
        <v>1313047.3178319079</v>
      </c>
      <c r="HW92">
        <f t="shared" si="123"/>
        <v>1315170.3357079909</v>
      </c>
      <c r="HX92">
        <f t="shared" si="123"/>
        <v>1317296.7851463808</v>
      </c>
      <c r="HY92">
        <f t="shared" si="123"/>
        <v>1319426.6716945779</v>
      </c>
      <c r="HZ92">
        <f t="shared" si="123"/>
        <v>1321560.0009090703</v>
      </c>
      <c r="IA92">
        <f t="shared" si="123"/>
        <v>1323696.7783553135</v>
      </c>
      <c r="IB92">
        <f t="shared" si="123"/>
        <v>1325837.0096077654</v>
      </c>
      <c r="IC92">
        <f t="shared" si="123"/>
        <v>1327980.7002498959</v>
      </c>
      <c r="ID92">
        <f t="shared" si="123"/>
        <v>1330127.8558742006</v>
      </c>
      <c r="IE92">
        <f t="shared" si="123"/>
        <v>1332278.4820822123</v>
      </c>
      <c r="IF92">
        <f t="shared" si="123"/>
        <v>1334432.5844845315</v>
      </c>
      <c r="IG92">
        <f t="shared" si="126"/>
        <v>1135356.7091457495</v>
      </c>
      <c r="IH92">
        <f t="shared" si="127"/>
        <v>1</v>
      </c>
      <c r="II92">
        <v>90</v>
      </c>
      <c r="IJ92">
        <f t="shared" si="128"/>
        <v>0.89</v>
      </c>
      <c r="IK92" cm="1">
        <f t="array" ref="IK92">INDEX($AK$3:$EG$102,II92,IH92)</f>
        <v>-1135356.7091457495</v>
      </c>
      <c r="IL92">
        <f t="shared" si="129"/>
        <v>-1010467.471139717</v>
      </c>
    </row>
    <row r="93" spans="9:246" x14ac:dyDescent="0.25">
      <c r="I93">
        <v>735</v>
      </c>
      <c r="J93">
        <f>'Emission events'!AG93</f>
        <v>0</v>
      </c>
      <c r="K93">
        <f>'Emission events'!CI93</f>
        <v>0</v>
      </c>
      <c r="L93">
        <f>'Emission events'!EK93</f>
        <v>0</v>
      </c>
      <c r="M93">
        <f>'Emission events'!GM93</f>
        <v>0</v>
      </c>
      <c r="N93">
        <f>'Emission events'!IO93</f>
        <v>0</v>
      </c>
      <c r="O93">
        <f t="shared" si="119"/>
        <v>0</v>
      </c>
      <c r="R93">
        <v>735</v>
      </c>
      <c r="S93">
        <f>'Emission events'!AL93</f>
        <v>0</v>
      </c>
      <c r="T93">
        <f>'Emission events'!CN93</f>
        <v>0</v>
      </c>
      <c r="U93">
        <f>'Emission events'!EP93</f>
        <v>0</v>
      </c>
      <c r="V93">
        <f>'Emission events'!GR93</f>
        <v>0</v>
      </c>
      <c r="W93">
        <f>'Emission events'!IT93</f>
        <v>0</v>
      </c>
      <c r="X93">
        <f t="shared" si="120"/>
        <v>0</v>
      </c>
      <c r="AA93">
        <v>735</v>
      </c>
      <c r="AB93" s="7">
        <f>'Emission events'!AQ93</f>
        <v>0</v>
      </c>
      <c r="AC93" s="7">
        <f>'Emission events'!CS93</f>
        <v>0</v>
      </c>
      <c r="AD93" s="7">
        <f>'Emission events'!EU93</f>
        <v>0</v>
      </c>
      <c r="AE93" s="7">
        <f>'Emission events'!GW93</f>
        <v>0</v>
      </c>
      <c r="AF93" s="7">
        <f>'Emission events'!IY93</f>
        <v>0</v>
      </c>
      <c r="AG93">
        <f t="shared" si="121"/>
        <v>0</v>
      </c>
      <c r="AH93" s="7">
        <f t="shared" si="122"/>
        <v>0</v>
      </c>
      <c r="AJ93" s="1">
        <v>0.9</v>
      </c>
      <c r="AK93">
        <f t="shared" ref="AK93:AT102" si="163">$B$15-_J0*EXP(($AJ93+AK$2*_r_S)/(_V_th*_diode_n))-($AJ93+AK$2*_r_S)/_r_sh</f>
        <v>-1570618.6011561474</v>
      </c>
      <c r="AL93">
        <f t="shared" si="163"/>
        <v>-1573157.7286203641</v>
      </c>
      <c r="AM93">
        <f t="shared" si="163"/>
        <v>-1575700.9608717039</v>
      </c>
      <c r="AN93">
        <f t="shared" si="163"/>
        <v>-1578248.3045460221</v>
      </c>
      <c r="AO93">
        <f t="shared" si="163"/>
        <v>-1580799.7662898938</v>
      </c>
      <c r="AP93">
        <f t="shared" si="163"/>
        <v>-1583355.352760657</v>
      </c>
      <c r="AQ93">
        <f t="shared" si="163"/>
        <v>-1585915.070626396</v>
      </c>
      <c r="AR93">
        <f t="shared" si="163"/>
        <v>-1588478.9265659733</v>
      </c>
      <c r="AS93">
        <f t="shared" si="163"/>
        <v>-1591046.9272690658</v>
      </c>
      <c r="AT93">
        <f t="shared" si="163"/>
        <v>-1593619.079436149</v>
      </c>
      <c r="AU93">
        <f t="shared" ref="AU93:BD102" si="164">$B$15-_J0*EXP(($AJ93+AU$2*_r_S)/(_V_th*_diode_n))-($AJ93+AU$2*_r_S)/_r_sh</f>
        <v>-1596195.3897785295</v>
      </c>
      <c r="AV93">
        <f t="shared" si="164"/>
        <v>-1598775.8650183869</v>
      </c>
      <c r="AW93">
        <f t="shared" si="164"/>
        <v>-1601360.5118887268</v>
      </c>
      <c r="AX93">
        <f t="shared" si="164"/>
        <v>-1603949.3371334821</v>
      </c>
      <c r="AY93">
        <f t="shared" si="164"/>
        <v>-1606542.3475074614</v>
      </c>
      <c r="AZ93">
        <f t="shared" si="164"/>
        <v>-1609139.5497763967</v>
      </c>
      <c r="BA93">
        <f t="shared" si="164"/>
        <v>-1611740.9507169728</v>
      </c>
      <c r="BB93">
        <f t="shared" si="164"/>
        <v>-1614346.5571168133</v>
      </c>
      <c r="BC93">
        <f t="shared" si="164"/>
        <v>-1616956.3757745142</v>
      </c>
      <c r="BD93">
        <f t="shared" si="164"/>
        <v>-1619570.4134996801</v>
      </c>
      <c r="BE93">
        <f t="shared" ref="BE93:BN102" si="165">$B$15-_J0*EXP(($AJ93+BE$2*_r_S)/(_V_th*_diode_n))-($AJ93+BE$2*_r_S)/_r_sh</f>
        <v>-1622188.6771129065</v>
      </c>
      <c r="BF93">
        <f t="shared" si="165"/>
        <v>-1624811.1734458208</v>
      </c>
      <c r="BG93">
        <f t="shared" si="165"/>
        <v>-1627437.9093410945</v>
      </c>
      <c r="BH93">
        <f t="shared" si="165"/>
        <v>-1630068.8916524563</v>
      </c>
      <c r="BI93">
        <f t="shared" si="165"/>
        <v>-1632704.1272447302</v>
      </c>
      <c r="BJ93">
        <f t="shared" si="165"/>
        <v>-1635343.6229938164</v>
      </c>
      <c r="BK93">
        <f t="shared" si="165"/>
        <v>-1637987.3857867529</v>
      </c>
      <c r="BL93">
        <f t="shared" si="165"/>
        <v>-1640635.422521695</v>
      </c>
      <c r="BM93">
        <f t="shared" si="165"/>
        <v>-1643287.7401079489</v>
      </c>
      <c r="BN93">
        <f t="shared" si="165"/>
        <v>-1645944.345466014</v>
      </c>
      <c r="BO93">
        <f t="shared" ref="BO93:BX102" si="166">$B$15-_J0*EXP(($AJ93+BO$2*_r_S)/(_V_th*_diode_n))-($AJ93+BO$2*_r_S)/_r_sh</f>
        <v>-1648605.2455275424</v>
      </c>
      <c r="BP93">
        <f t="shared" si="166"/>
        <v>-1651270.4472354094</v>
      </c>
      <c r="BQ93">
        <f t="shared" si="166"/>
        <v>-1653939.9575437263</v>
      </c>
      <c r="BR93">
        <f t="shared" si="166"/>
        <v>-1656613.783417823</v>
      </c>
      <c r="BS93">
        <f t="shared" si="166"/>
        <v>-1659291.9318343129</v>
      </c>
      <c r="BT93">
        <f t="shared" si="166"/>
        <v>-1661974.4097810704</v>
      </c>
      <c r="BU93">
        <f t="shared" si="166"/>
        <v>-1664661.2242572664</v>
      </c>
      <c r="BV93">
        <f t="shared" si="166"/>
        <v>-1667352.3822734051</v>
      </c>
      <c r="BW93">
        <f t="shared" si="166"/>
        <v>-1670047.8908513051</v>
      </c>
      <c r="BX93">
        <f t="shared" si="166"/>
        <v>-1672747.7570241431</v>
      </c>
      <c r="BY93">
        <f t="shared" ref="BY93:CH102" si="167">$B$15-_J0*EXP(($AJ93+BY$2*_r_S)/(_V_th*_diode_n))-($AJ93+BY$2*_r_S)/_r_sh</f>
        <v>-1675451.9878364669</v>
      </c>
      <c r="BZ93">
        <f t="shared" si="167"/>
        <v>-1678160.5903442046</v>
      </c>
      <c r="CA93">
        <f t="shared" si="167"/>
        <v>-1680873.5716147094</v>
      </c>
      <c r="CB93">
        <f t="shared" si="167"/>
        <v>-1683590.9387267435</v>
      </c>
      <c r="CC93">
        <f t="shared" si="167"/>
        <v>-1686312.6987705103</v>
      </c>
      <c r="CD93">
        <f t="shared" si="167"/>
        <v>-1689038.8588476942</v>
      </c>
      <c r="CE93">
        <f t="shared" si="167"/>
        <v>-1691769.426071438</v>
      </c>
      <c r="CF93">
        <f t="shared" si="167"/>
        <v>-1694504.407566411</v>
      </c>
      <c r="CG93">
        <f t="shared" si="167"/>
        <v>-1697243.8104687654</v>
      </c>
      <c r="CH93">
        <f t="shared" si="167"/>
        <v>-1699987.641926209</v>
      </c>
      <c r="CI93">
        <f t="shared" ref="CI93:CR102" si="168">$B$15-_J0*EXP(($AJ93+CI$2*_r_S)/(_V_th*_diode_n))-($AJ93+CI$2*_r_S)/_r_sh</f>
        <v>-1702735.9090980145</v>
      </c>
      <c r="CJ93">
        <f t="shared" si="168"/>
        <v>-1705488.6191550116</v>
      </c>
      <c r="CK93">
        <f t="shared" si="168"/>
        <v>-1708245.7792796232</v>
      </c>
      <c r="CL93">
        <f t="shared" si="168"/>
        <v>-1711007.3966658998</v>
      </c>
      <c r="CM93">
        <f t="shared" si="168"/>
        <v>-1713773.4785194986</v>
      </c>
      <c r="CN93">
        <f t="shared" si="168"/>
        <v>-1716544.0320577503</v>
      </c>
      <c r="CO93">
        <f t="shared" si="168"/>
        <v>-1719319.06450964</v>
      </c>
      <c r="CP93">
        <f t="shared" si="168"/>
        <v>-1722098.5831158215</v>
      </c>
      <c r="CQ93">
        <f t="shared" si="168"/>
        <v>-1724882.5951286908</v>
      </c>
      <c r="CR93">
        <f t="shared" si="168"/>
        <v>-1727671.107812338</v>
      </c>
      <c r="CS93">
        <f t="shared" ref="CS93:DB102" si="169">$B$15-_J0*EXP(($AJ93+CS$2*_r_S)/(_V_th*_diode_n))-($AJ93+CS$2*_r_S)/_r_sh</f>
        <v>-1730464.1284426192</v>
      </c>
      <c r="CT93">
        <f t="shared" si="169"/>
        <v>-1733261.6643071363</v>
      </c>
      <c r="CU93">
        <f t="shared" si="169"/>
        <v>-1736063.7227052716</v>
      </c>
      <c r="CV93">
        <f t="shared" si="169"/>
        <v>-1738870.3109482257</v>
      </c>
      <c r="CW93">
        <f t="shared" si="169"/>
        <v>-1741681.4363590011</v>
      </c>
      <c r="CX93">
        <f t="shared" si="169"/>
        <v>-1744497.1062724439</v>
      </c>
      <c r="CY93">
        <f t="shared" si="169"/>
        <v>-1747317.3280352589</v>
      </c>
      <c r="CZ93">
        <f t="shared" si="169"/>
        <v>-1750142.1090060207</v>
      </c>
      <c r="DA93">
        <f t="shared" si="169"/>
        <v>-1752971.4565552187</v>
      </c>
      <c r="DB93">
        <f t="shared" si="169"/>
        <v>-1755805.3780652382</v>
      </c>
      <c r="DC93">
        <f t="shared" ref="DC93:DL102" si="170">$B$15-_J0*EXP(($AJ93+DC$2*_r_S)/(_V_th*_diode_n))-($AJ93+DC$2*_r_S)/_r_sh</f>
        <v>-1758643.8809304009</v>
      </c>
      <c r="DD93">
        <f t="shared" si="170"/>
        <v>-1761486.972556999</v>
      </c>
      <c r="DE93">
        <f t="shared" si="170"/>
        <v>-1764334.6603632735</v>
      </c>
      <c r="DF93">
        <f t="shared" si="170"/>
        <v>-1767186.9517794831</v>
      </c>
      <c r="DG93">
        <f t="shared" si="170"/>
        <v>-1770043.8542478855</v>
      </c>
      <c r="DH93">
        <f t="shared" si="170"/>
        <v>-1772905.3752227512</v>
      </c>
      <c r="DI93">
        <f t="shared" si="170"/>
        <v>-1775771.5221704382</v>
      </c>
      <c r="DJ93">
        <f t="shared" si="170"/>
        <v>-1778642.3025693509</v>
      </c>
      <c r="DK93">
        <f t="shared" si="170"/>
        <v>-1781517.7239099822</v>
      </c>
      <c r="DL93">
        <f t="shared" si="170"/>
        <v>-1784397.7936949541</v>
      </c>
      <c r="DM93">
        <f t="shared" ref="DM93:DV102" si="171">$B$15-_J0*EXP(($AJ93+DM$2*_r_S)/(_V_th*_diode_n))-($AJ93+DM$2*_r_S)/_r_sh</f>
        <v>-1787282.5194389913</v>
      </c>
      <c r="DN93">
        <f t="shared" si="171"/>
        <v>-1790171.9086689923</v>
      </c>
      <c r="DO93">
        <f t="shared" si="171"/>
        <v>-1793065.9689240057</v>
      </c>
      <c r="DP93">
        <f t="shared" si="171"/>
        <v>-1795964.707755273</v>
      </c>
      <c r="DQ93">
        <f t="shared" si="171"/>
        <v>-1798868.1327262437</v>
      </c>
      <c r="DR93">
        <f t="shared" si="171"/>
        <v>-1801776.2514125947</v>
      </c>
      <c r="DS93">
        <f t="shared" si="171"/>
        <v>-1804689.0714022424</v>
      </c>
      <c r="DT93">
        <f t="shared" si="171"/>
        <v>-1807606.6002953905</v>
      </c>
      <c r="DU93">
        <f t="shared" si="171"/>
        <v>-1810528.8457045022</v>
      </c>
      <c r="DV93">
        <f t="shared" si="171"/>
        <v>-1813455.8152543744</v>
      </c>
      <c r="DW93">
        <f t="shared" ref="DW93:EG102" si="172">$B$15-_J0*EXP(($AJ93+DW$2*_r_S)/(_V_th*_diode_n))-($AJ93+DW$2*_r_S)/_r_sh</f>
        <v>-1816387.51658211</v>
      </c>
      <c r="DX93">
        <f t="shared" si="172"/>
        <v>-1819323.9573371585</v>
      </c>
      <c r="DY93">
        <f t="shared" si="172"/>
        <v>-1822265.1451813609</v>
      </c>
      <c r="DZ93">
        <f t="shared" si="172"/>
        <v>-1825211.0877888999</v>
      </c>
      <c r="EA93">
        <f t="shared" si="172"/>
        <v>-1828161.7928464094</v>
      </c>
      <c r="EB93">
        <f t="shared" si="172"/>
        <v>-1831117.2680529237</v>
      </c>
      <c r="EC93">
        <f t="shared" si="172"/>
        <v>-1834077.5211199231</v>
      </c>
      <c r="ED93">
        <f t="shared" si="172"/>
        <v>-1837042.5597713748</v>
      </c>
      <c r="EE93">
        <f t="shared" si="172"/>
        <v>-1840012.3917437119</v>
      </c>
      <c r="EF93">
        <f t="shared" si="172"/>
        <v>-1842987.0247858756</v>
      </c>
      <c r="EG93">
        <f t="shared" si="172"/>
        <v>-1845966.4666593526</v>
      </c>
      <c r="EI93">
        <f t="shared" si="124"/>
        <v>0.9</v>
      </c>
      <c r="EJ93">
        <f t="shared" si="159"/>
        <v>1570618.6011561474</v>
      </c>
      <c r="EK93">
        <f t="shared" si="159"/>
        <v>1573158.0604598345</v>
      </c>
      <c r="EL93">
        <f t="shared" si="159"/>
        <v>1575701.6245506445</v>
      </c>
      <c r="EM93">
        <f t="shared" si="159"/>
        <v>1578249.3000644331</v>
      </c>
      <c r="EN93">
        <f t="shared" si="159"/>
        <v>1580801.093647775</v>
      </c>
      <c r="EO93">
        <f t="shared" si="159"/>
        <v>1583357.0119580086</v>
      </c>
      <c r="EP93">
        <f t="shared" si="159"/>
        <v>1585917.0616632178</v>
      </c>
      <c r="EQ93">
        <f t="shared" si="159"/>
        <v>1588481.2494422656</v>
      </c>
      <c r="ER93">
        <f t="shared" si="159"/>
        <v>1591049.5819848282</v>
      </c>
      <c r="ES93">
        <f t="shared" si="159"/>
        <v>1593622.0659913819</v>
      </c>
      <c r="ET93">
        <f t="shared" si="159"/>
        <v>1596198.7081732326</v>
      </c>
      <c r="EU93">
        <f t="shared" si="159"/>
        <v>1598779.5152525604</v>
      </c>
      <c r="EV93">
        <f t="shared" si="159"/>
        <v>1601364.4939623706</v>
      </c>
      <c r="EW93">
        <f t="shared" si="159"/>
        <v>1603953.6510465962</v>
      </c>
      <c r="EX93">
        <f t="shared" si="159"/>
        <v>1606546.9932600458</v>
      </c>
      <c r="EY93">
        <f t="shared" si="158"/>
        <v>1609144.5273684515</v>
      </c>
      <c r="EZ93">
        <f t="shared" si="158"/>
        <v>1611746.2601484978</v>
      </c>
      <c r="FA93">
        <f t="shared" si="158"/>
        <v>1614352.1983878086</v>
      </c>
      <c r="FB93">
        <f t="shared" si="158"/>
        <v>1616962.3488849797</v>
      </c>
      <c r="FC93">
        <f t="shared" si="158"/>
        <v>1619576.7184496161</v>
      </c>
      <c r="FD93">
        <f t="shared" si="158"/>
        <v>1622195.3139023127</v>
      </c>
      <c r="FE93">
        <f t="shared" si="158"/>
        <v>1624818.1420746974</v>
      </c>
      <c r="FF93">
        <f t="shared" si="158"/>
        <v>1627445.2098094414</v>
      </c>
      <c r="FG93">
        <f t="shared" si="158"/>
        <v>1630076.5239602735</v>
      </c>
      <c r="FH93">
        <f t="shared" si="158"/>
        <v>1632712.0913920177</v>
      </c>
      <c r="FI93">
        <f t="shared" si="158"/>
        <v>1635351.9189805742</v>
      </c>
      <c r="FJ93">
        <f t="shared" si="158"/>
        <v>1637996.013612981</v>
      </c>
      <c r="FK93">
        <f t="shared" si="158"/>
        <v>1640644.3821873935</v>
      </c>
      <c r="FL93">
        <f t="shared" si="158"/>
        <v>1643297.0316131175</v>
      </c>
      <c r="FM93">
        <f t="shared" si="158"/>
        <v>1645953.9688106531</v>
      </c>
      <c r="FN93">
        <f t="shared" si="89"/>
        <v>1648615.2007116517</v>
      </c>
      <c r="FO93">
        <f t="shared" si="89"/>
        <v>1651280.7342589891</v>
      </c>
      <c r="FP93">
        <f t="shared" si="155"/>
        <v>1653950.5764067762</v>
      </c>
      <c r="FQ93">
        <f t="shared" si="155"/>
        <v>1656624.7341203433</v>
      </c>
      <c r="FR93">
        <f t="shared" si="155"/>
        <v>1659303.2143763034</v>
      </c>
      <c r="FS93">
        <f t="shared" si="155"/>
        <v>1661986.0241625314</v>
      </c>
      <c r="FT93">
        <f t="shared" si="155"/>
        <v>1664673.1704781975</v>
      </c>
      <c r="FU93">
        <f t="shared" si="155"/>
        <v>1667364.6603338066</v>
      </c>
      <c r="FV93">
        <f t="shared" si="155"/>
        <v>1670060.5007511771</v>
      </c>
      <c r="FW93">
        <f t="shared" si="155"/>
        <v>1672760.6987634853</v>
      </c>
      <c r="FX93">
        <f t="shared" si="155"/>
        <v>1675465.2614152795</v>
      </c>
      <c r="FY93">
        <f t="shared" si="155"/>
        <v>1678174.1957624874</v>
      </c>
      <c r="FZ93">
        <f t="shared" si="155"/>
        <v>1680887.5088724627</v>
      </c>
      <c r="GA93">
        <f t="shared" si="155"/>
        <v>1683605.2078239669</v>
      </c>
      <c r="GB93">
        <f t="shared" si="155"/>
        <v>1686327.2997072041</v>
      </c>
      <c r="GC93">
        <f t="shared" si="155"/>
        <v>1689053.7916238583</v>
      </c>
      <c r="GD93">
        <f t="shared" si="155"/>
        <v>1691784.6906870725</v>
      </c>
      <c r="GE93">
        <f t="shared" si="155"/>
        <v>1694520.0040215156</v>
      </c>
      <c r="GF93">
        <f t="shared" si="144"/>
        <v>1697259.7387633405</v>
      </c>
      <c r="GG93">
        <f t="shared" si="161"/>
        <v>1700003.9020602542</v>
      </c>
      <c r="GH93">
        <f t="shared" si="161"/>
        <v>1702752.5010715302</v>
      </c>
      <c r="GI93">
        <f t="shared" si="161"/>
        <v>1705505.5429679975</v>
      </c>
      <c r="GJ93">
        <f t="shared" si="161"/>
        <v>1708263.0349320795</v>
      </c>
      <c r="GK93">
        <f t="shared" si="161"/>
        <v>1711024.9841578263</v>
      </c>
      <c r="GL93">
        <f t="shared" si="161"/>
        <v>1713791.3978508955</v>
      </c>
      <c r="GM93">
        <f t="shared" si="161"/>
        <v>1716562.2832286174</v>
      </c>
      <c r="GN93">
        <f t="shared" si="161"/>
        <v>1719337.6475199775</v>
      </c>
      <c r="GO93">
        <f t="shared" si="161"/>
        <v>1722117.4979656292</v>
      </c>
      <c r="GP93">
        <f t="shared" si="161"/>
        <v>1724901.841817969</v>
      </c>
      <c r="GQ93">
        <f t="shared" si="161"/>
        <v>1727690.6863410864</v>
      </c>
      <c r="GR93">
        <f t="shared" si="161"/>
        <v>1730484.038810838</v>
      </c>
      <c r="GS93">
        <f t="shared" si="161"/>
        <v>1733281.9065148253</v>
      </c>
      <c r="GT93">
        <f t="shared" si="161"/>
        <v>1736084.296752431</v>
      </c>
      <c r="GU93">
        <f t="shared" si="160"/>
        <v>1738891.2168348553</v>
      </c>
      <c r="GV93">
        <f t="shared" si="160"/>
        <v>1741702.6740851011</v>
      </c>
      <c r="GW93">
        <f t="shared" si="160"/>
        <v>1744518.6758380141</v>
      </c>
      <c r="GX93">
        <f t="shared" si="160"/>
        <v>1747339.2294402996</v>
      </c>
      <c r="GY93">
        <f t="shared" si="160"/>
        <v>1750164.3422505315</v>
      </c>
      <c r="GZ93">
        <f t="shared" si="125"/>
        <v>1752994.0216391999</v>
      </c>
      <c r="HA93">
        <f t="shared" si="125"/>
        <v>1755828.2749886897</v>
      </c>
      <c r="HB93">
        <f t="shared" si="125"/>
        <v>1758667.1096933228</v>
      </c>
      <c r="HC93">
        <f t="shared" si="125"/>
        <v>1761510.533159391</v>
      </c>
      <c r="HD93">
        <f t="shared" si="125"/>
        <v>1764358.552805136</v>
      </c>
      <c r="HE93">
        <f t="shared" si="125"/>
        <v>1767211.1760608158</v>
      </c>
      <c r="HF93">
        <f t="shared" si="156"/>
        <v>1770068.4103686886</v>
      </c>
      <c r="HG93">
        <f t="shared" si="156"/>
        <v>1772930.2631830247</v>
      </c>
      <c r="HH93">
        <f t="shared" si="156"/>
        <v>1775796.7419701819</v>
      </c>
      <c r="HI93">
        <f t="shared" si="156"/>
        <v>1778667.8542085651</v>
      </c>
      <c r="HJ93">
        <f t="shared" si="156"/>
        <v>1781543.6073886666</v>
      </c>
      <c r="HK93">
        <f t="shared" si="156"/>
        <v>1784424.0090131089</v>
      </c>
      <c r="HL93">
        <f t="shared" si="156"/>
        <v>1787309.0665966163</v>
      </c>
      <c r="HM93">
        <f t="shared" si="156"/>
        <v>1790198.7876660877</v>
      </c>
      <c r="HN93">
        <f t="shared" si="156"/>
        <v>1793093.1797605713</v>
      </c>
      <c r="HO93">
        <f t="shared" si="156"/>
        <v>1795992.250431309</v>
      </c>
      <c r="HP93">
        <f t="shared" si="156"/>
        <v>1798896.0072417499</v>
      </c>
      <c r="HQ93">
        <f t="shared" si="156"/>
        <v>1801804.4577675713</v>
      </c>
      <c r="HR93">
        <f t="shared" si="156"/>
        <v>1804717.6095966892</v>
      </c>
      <c r="HS93">
        <f t="shared" si="156"/>
        <v>1807635.4703293077</v>
      </c>
      <c r="HT93">
        <f t="shared" si="156"/>
        <v>1810558.0475778896</v>
      </c>
      <c r="HU93">
        <f t="shared" si="156"/>
        <v>1813485.3489672323</v>
      </c>
      <c r="HV93">
        <f t="shared" si="162"/>
        <v>1816417.382134438</v>
      </c>
      <c r="HW93">
        <f t="shared" si="123"/>
        <v>1819354.154728957</v>
      </c>
      <c r="HX93">
        <f t="shared" si="123"/>
        <v>1822295.6744126296</v>
      </c>
      <c r="HY93">
        <f t="shared" si="123"/>
        <v>1825241.948859639</v>
      </c>
      <c r="HZ93">
        <f t="shared" si="123"/>
        <v>1828192.9857566187</v>
      </c>
      <c r="IA93">
        <f t="shared" si="123"/>
        <v>1831148.7928026034</v>
      </c>
      <c r="IB93">
        <f t="shared" si="123"/>
        <v>1834109.377709073</v>
      </c>
      <c r="IC93">
        <f t="shared" si="123"/>
        <v>1837074.7481999951</v>
      </c>
      <c r="ID93">
        <f t="shared" si="123"/>
        <v>1840044.9120118024</v>
      </c>
      <c r="IE93">
        <f t="shared" si="123"/>
        <v>1843019.8768934365</v>
      </c>
      <c r="IF93">
        <f t="shared" si="123"/>
        <v>1845999.6506063838</v>
      </c>
      <c r="IG93">
        <f t="shared" si="126"/>
        <v>1570618.6011561474</v>
      </c>
      <c r="IH93">
        <f t="shared" si="127"/>
        <v>1</v>
      </c>
      <c r="II93">
        <v>91</v>
      </c>
      <c r="IJ93">
        <f t="shared" si="128"/>
        <v>0.9</v>
      </c>
      <c r="IK93" cm="1">
        <f t="array" ref="IK93">INDEX($AK$3:$EG$102,II93,IH93)</f>
        <v>-1570618.6011561474</v>
      </c>
      <c r="IL93">
        <f t="shared" si="129"/>
        <v>-1413556.7410405327</v>
      </c>
    </row>
    <row r="94" spans="9:246" x14ac:dyDescent="0.25">
      <c r="I94">
        <v>740</v>
      </c>
      <c r="J94">
        <f>'Emission events'!AG94</f>
        <v>0</v>
      </c>
      <c r="K94">
        <f>'Emission events'!CI94</f>
        <v>0</v>
      </c>
      <c r="L94">
        <f>'Emission events'!EK94</f>
        <v>0</v>
      </c>
      <c r="M94">
        <f>'Emission events'!GM94</f>
        <v>0</v>
      </c>
      <c r="N94">
        <f>'Emission events'!IO94</f>
        <v>0</v>
      </c>
      <c r="O94">
        <f t="shared" si="119"/>
        <v>0</v>
      </c>
      <c r="R94">
        <v>740</v>
      </c>
      <c r="S94">
        <f>'Emission events'!AL94</f>
        <v>0</v>
      </c>
      <c r="T94">
        <f>'Emission events'!CN94</f>
        <v>0</v>
      </c>
      <c r="U94">
        <f>'Emission events'!EP94</f>
        <v>0</v>
      </c>
      <c r="V94">
        <f>'Emission events'!GR94</f>
        <v>0</v>
      </c>
      <c r="W94">
        <f>'Emission events'!IT94</f>
        <v>0</v>
      </c>
      <c r="X94">
        <f t="shared" si="120"/>
        <v>0</v>
      </c>
      <c r="AA94">
        <v>740</v>
      </c>
      <c r="AB94" s="7">
        <f>'Emission events'!AQ94</f>
        <v>0</v>
      </c>
      <c r="AC94" s="7">
        <f>'Emission events'!CS94</f>
        <v>0</v>
      </c>
      <c r="AD94" s="7">
        <f>'Emission events'!EU94</f>
        <v>0</v>
      </c>
      <c r="AE94" s="7">
        <f>'Emission events'!GW94</f>
        <v>0</v>
      </c>
      <c r="AF94" s="7">
        <f>'Emission events'!IY94</f>
        <v>0</v>
      </c>
      <c r="AG94">
        <f t="shared" si="121"/>
        <v>0</v>
      </c>
      <c r="AH94" s="7">
        <f t="shared" si="122"/>
        <v>0</v>
      </c>
      <c r="AJ94" s="1">
        <v>0.91</v>
      </c>
      <c r="AK94">
        <f t="shared" si="163"/>
        <v>-2172742.8615953759</v>
      </c>
      <c r="AL94">
        <f t="shared" si="163"/>
        <v>-2176255.3911416968</v>
      </c>
      <c r="AM94">
        <f t="shared" si="163"/>
        <v>-2179773.5990900514</v>
      </c>
      <c r="AN94">
        <f t="shared" si="163"/>
        <v>-2183297.4946202361</v>
      </c>
      <c r="AO94">
        <f t="shared" si="163"/>
        <v>-2186827.0869268565</v>
      </c>
      <c r="AP94">
        <f t="shared" si="163"/>
        <v>-2190362.3852194138</v>
      </c>
      <c r="AQ94">
        <f t="shared" si="163"/>
        <v>-2193903.3987222738</v>
      </c>
      <c r="AR94">
        <f t="shared" si="163"/>
        <v>-2197450.1366747222</v>
      </c>
      <c r="AS94">
        <f t="shared" si="163"/>
        <v>-2201002.6083309823</v>
      </c>
      <c r="AT94">
        <f t="shared" si="163"/>
        <v>-2204560.8229602361</v>
      </c>
      <c r="AU94">
        <f t="shared" si="164"/>
        <v>-2208124.7898466433</v>
      </c>
      <c r="AV94">
        <f t="shared" si="164"/>
        <v>-2211694.5182893965</v>
      </c>
      <c r="AW94">
        <f t="shared" si="164"/>
        <v>-2215270.0176026891</v>
      </c>
      <c r="AX94">
        <f t="shared" si="164"/>
        <v>-2218851.2971158032</v>
      </c>
      <c r="AY94">
        <f t="shared" si="164"/>
        <v>-2222438.3661730816</v>
      </c>
      <c r="AZ94">
        <f t="shared" si="164"/>
        <v>-2226031.23413397</v>
      </c>
      <c r="BA94">
        <f t="shared" si="164"/>
        <v>-2229629.9103730787</v>
      </c>
      <c r="BB94">
        <f t="shared" si="164"/>
        <v>-2233234.4042801247</v>
      </c>
      <c r="BC94">
        <f t="shared" si="164"/>
        <v>-2236844.7252600277</v>
      </c>
      <c r="BD94">
        <f t="shared" si="164"/>
        <v>-2240460.8827329273</v>
      </c>
      <c r="BE94">
        <f t="shared" si="165"/>
        <v>-2244082.8861341625</v>
      </c>
      <c r="BF94">
        <f t="shared" si="165"/>
        <v>-2247710.7449143557</v>
      </c>
      <c r="BG94">
        <f t="shared" si="165"/>
        <v>-2251344.4685393823</v>
      </c>
      <c r="BH94">
        <f t="shared" si="165"/>
        <v>-2254984.0664904225</v>
      </c>
      <c r="BI94">
        <f t="shared" si="165"/>
        <v>-2258629.5482640052</v>
      </c>
      <c r="BJ94">
        <f t="shared" si="165"/>
        <v>-2262280.9233719911</v>
      </c>
      <c r="BK94">
        <f t="shared" si="165"/>
        <v>-2265938.2013416225</v>
      </c>
      <c r="BL94">
        <f t="shared" si="165"/>
        <v>-2269601.3917155466</v>
      </c>
      <c r="BM94">
        <f t="shared" si="165"/>
        <v>-2273270.5040518264</v>
      </c>
      <c r="BN94">
        <f t="shared" si="165"/>
        <v>-2276945.5479240026</v>
      </c>
      <c r="BO94">
        <f t="shared" si="166"/>
        <v>-2280626.5329210684</v>
      </c>
      <c r="BP94">
        <f t="shared" si="166"/>
        <v>-2284313.4686475168</v>
      </c>
      <c r="BQ94">
        <f t="shared" si="166"/>
        <v>-2288006.3647233951</v>
      </c>
      <c r="BR94">
        <f t="shared" si="166"/>
        <v>-2291705.2307842667</v>
      </c>
      <c r="BS94">
        <f t="shared" si="166"/>
        <v>-2295410.0764813158</v>
      </c>
      <c r="BT94">
        <f t="shared" si="166"/>
        <v>-2299120.9114812771</v>
      </c>
      <c r="BU94">
        <f t="shared" si="166"/>
        <v>-2302837.7454665382</v>
      </c>
      <c r="BV94">
        <f t="shared" si="166"/>
        <v>-2306560.5881351563</v>
      </c>
      <c r="BW94">
        <f t="shared" si="166"/>
        <v>-2310289.4492008341</v>
      </c>
      <c r="BX94">
        <f t="shared" si="166"/>
        <v>-2314024.3383930088</v>
      </c>
      <c r="BY94">
        <f t="shared" si="167"/>
        <v>-2317765.2654568236</v>
      </c>
      <c r="BZ94">
        <f t="shared" si="167"/>
        <v>-2321512.2401531739</v>
      </c>
      <c r="CA94">
        <f t="shared" si="167"/>
        <v>-2325265.2722587609</v>
      </c>
      <c r="CB94">
        <f t="shared" si="167"/>
        <v>-2329024.371566074</v>
      </c>
      <c r="CC94">
        <f t="shared" si="167"/>
        <v>-2332789.5478834081</v>
      </c>
      <c r="CD94">
        <f t="shared" si="167"/>
        <v>-2336560.8110349649</v>
      </c>
      <c r="CE94">
        <f t="shared" si="167"/>
        <v>-2340338.1708607855</v>
      </c>
      <c r="CF94">
        <f t="shared" si="167"/>
        <v>-2344121.6372168525</v>
      </c>
      <c r="CG94">
        <f t="shared" si="167"/>
        <v>-2347911.2199750566</v>
      </c>
      <c r="CH94">
        <f t="shared" si="167"/>
        <v>-2351706.9290232477</v>
      </c>
      <c r="CI94">
        <f t="shared" si="168"/>
        <v>-2355508.7742652847</v>
      </c>
      <c r="CJ94">
        <f t="shared" si="168"/>
        <v>-2359316.7656210135</v>
      </c>
      <c r="CK94">
        <f t="shared" si="168"/>
        <v>-2363130.913026324</v>
      </c>
      <c r="CL94">
        <f t="shared" si="168"/>
        <v>-2366951.2264331691</v>
      </c>
      <c r="CM94">
        <f t="shared" si="168"/>
        <v>-2370777.7158095813</v>
      </c>
      <c r="CN94">
        <f t="shared" si="168"/>
        <v>-2374610.3911397336</v>
      </c>
      <c r="CO94">
        <f t="shared" si="168"/>
        <v>-2378449.262423913</v>
      </c>
      <c r="CP94">
        <f t="shared" si="168"/>
        <v>-2382294.3396785739</v>
      </c>
      <c r="CQ94">
        <f t="shared" si="168"/>
        <v>-2386145.6329363892</v>
      </c>
      <c r="CR94">
        <f t="shared" si="168"/>
        <v>-2390003.1522462158</v>
      </c>
      <c r="CS94">
        <f t="shared" si="169"/>
        <v>-2393866.9076731908</v>
      </c>
      <c r="CT94">
        <f t="shared" si="169"/>
        <v>-2397736.9092987045</v>
      </c>
      <c r="CU94">
        <f t="shared" si="169"/>
        <v>-2401613.1672204202</v>
      </c>
      <c r="CV94">
        <f t="shared" si="169"/>
        <v>-2405495.6915523768</v>
      </c>
      <c r="CW94">
        <f t="shared" si="169"/>
        <v>-2409384.4924249286</v>
      </c>
      <c r="CX94">
        <f t="shared" si="169"/>
        <v>-2413279.5799848069</v>
      </c>
      <c r="CY94">
        <f t="shared" si="169"/>
        <v>-2417180.9643951724</v>
      </c>
      <c r="CZ94">
        <f t="shared" si="169"/>
        <v>-2421088.655835581</v>
      </c>
      <c r="DA94">
        <f t="shared" si="169"/>
        <v>-2425002.6645020801</v>
      </c>
      <c r="DB94">
        <f t="shared" si="169"/>
        <v>-2428923.0006071734</v>
      </c>
      <c r="DC94">
        <f t="shared" si="170"/>
        <v>-2432849.6743798843</v>
      </c>
      <c r="DD94">
        <f t="shared" si="170"/>
        <v>-2436782.6960657705</v>
      </c>
      <c r="DE94">
        <f t="shared" si="170"/>
        <v>-2440722.0759269455</v>
      </c>
      <c r="DF94">
        <f t="shared" si="170"/>
        <v>-2444667.8242421392</v>
      </c>
      <c r="DG94">
        <f t="shared" si="170"/>
        <v>-2448619.9513066704</v>
      </c>
      <c r="DH94">
        <f t="shared" si="170"/>
        <v>-2452578.4674325036</v>
      </c>
      <c r="DI94">
        <f t="shared" si="170"/>
        <v>-2456543.382948298</v>
      </c>
      <c r="DJ94">
        <f t="shared" si="170"/>
        <v>-2460514.7081993851</v>
      </c>
      <c r="DK94">
        <f t="shared" si="170"/>
        <v>-2464492.4535478209</v>
      </c>
      <c r="DL94">
        <f t="shared" si="170"/>
        <v>-2468476.6293724468</v>
      </c>
      <c r="DM94">
        <f t="shared" si="171"/>
        <v>-2472467.2460688222</v>
      </c>
      <c r="DN94">
        <f t="shared" si="171"/>
        <v>-2476464.3140493743</v>
      </c>
      <c r="DO94">
        <f t="shared" si="171"/>
        <v>-2480467.8437433266</v>
      </c>
      <c r="DP94">
        <f t="shared" si="171"/>
        <v>-2484477.8455967638</v>
      </c>
      <c r="DQ94">
        <f t="shared" si="171"/>
        <v>-2488494.3300726828</v>
      </c>
      <c r="DR94">
        <f t="shared" si="171"/>
        <v>-2492517.3076509708</v>
      </c>
      <c r="DS94">
        <f t="shared" si="171"/>
        <v>-2496546.788828454</v>
      </c>
      <c r="DT94">
        <f t="shared" si="171"/>
        <v>-2500582.7841189574</v>
      </c>
      <c r="DU94">
        <f t="shared" si="171"/>
        <v>-2504625.3040532754</v>
      </c>
      <c r="DV94">
        <f t="shared" si="171"/>
        <v>-2508674.3591792337</v>
      </c>
      <c r="DW94">
        <f t="shared" si="172"/>
        <v>-2512729.9600617122</v>
      </c>
      <c r="DX94">
        <f t="shared" si="172"/>
        <v>-2516792.1172826597</v>
      </c>
      <c r="DY94">
        <f t="shared" si="172"/>
        <v>-2520860.8414411591</v>
      </c>
      <c r="DZ94">
        <f t="shared" si="172"/>
        <v>-2524936.1431533927</v>
      </c>
      <c r="EA94">
        <f t="shared" si="172"/>
        <v>-2529018.0330527397</v>
      </c>
      <c r="EB94">
        <f t="shared" si="172"/>
        <v>-2533106.521789744</v>
      </c>
      <c r="EC94">
        <f t="shared" si="172"/>
        <v>-2537201.6200321652</v>
      </c>
      <c r="ED94">
        <f t="shared" si="172"/>
        <v>-2541303.3384650471</v>
      </c>
      <c r="EE94">
        <f t="shared" si="172"/>
        <v>-2545411.6877906509</v>
      </c>
      <c r="EF94">
        <f t="shared" si="172"/>
        <v>-2549526.678728567</v>
      </c>
      <c r="EG94">
        <f t="shared" si="172"/>
        <v>-2553648.3220157344</v>
      </c>
      <c r="EI94">
        <f t="shared" si="124"/>
        <v>0.91</v>
      </c>
      <c r="EJ94">
        <f t="shared" si="159"/>
        <v>2172742.8615953759</v>
      </c>
      <c r="EK94">
        <f t="shared" si="159"/>
        <v>2176255.722981167</v>
      </c>
      <c r="EL94">
        <f t="shared" si="159"/>
        <v>2179774.2627689922</v>
      </c>
      <c r="EM94">
        <f t="shared" si="159"/>
        <v>2183298.4901386471</v>
      </c>
      <c r="EN94">
        <f t="shared" si="159"/>
        <v>2186828.4142847378</v>
      </c>
      <c r="EO94">
        <f t="shared" si="159"/>
        <v>2190364.0444167652</v>
      </c>
      <c r="EP94">
        <f t="shared" si="159"/>
        <v>2193905.3897590959</v>
      </c>
      <c r="EQ94">
        <f t="shared" si="159"/>
        <v>2197452.4595510145</v>
      </c>
      <c r="ER94">
        <f t="shared" si="159"/>
        <v>2201005.2630467447</v>
      </c>
      <c r="ES94">
        <f t="shared" si="159"/>
        <v>2204563.8095154688</v>
      </c>
      <c r="ET94">
        <f t="shared" si="159"/>
        <v>2208128.1082413467</v>
      </c>
      <c r="EU94">
        <f t="shared" si="159"/>
        <v>2211698.1685235701</v>
      </c>
      <c r="EV94">
        <f t="shared" si="159"/>
        <v>2215273.9996763328</v>
      </c>
      <c r="EW94">
        <f t="shared" si="159"/>
        <v>2218855.6110289171</v>
      </c>
      <c r="EX94">
        <f t="shared" si="159"/>
        <v>2222443.0119256661</v>
      </c>
      <c r="EY94">
        <f t="shared" si="158"/>
        <v>2226036.2117260247</v>
      </c>
      <c r="EZ94">
        <f t="shared" si="158"/>
        <v>2229635.2198046036</v>
      </c>
      <c r="FA94">
        <f t="shared" si="158"/>
        <v>2233240.0455511198</v>
      </c>
      <c r="FB94">
        <f t="shared" si="158"/>
        <v>2236850.6983704935</v>
      </c>
      <c r="FC94">
        <f t="shared" si="158"/>
        <v>2240467.1876828633</v>
      </c>
      <c r="FD94">
        <f t="shared" si="158"/>
        <v>2244089.5229235687</v>
      </c>
      <c r="FE94">
        <f t="shared" si="158"/>
        <v>2247717.7135432321</v>
      </c>
      <c r="FF94">
        <f t="shared" si="158"/>
        <v>2251351.7690077294</v>
      </c>
      <c r="FG94">
        <f t="shared" si="158"/>
        <v>2254991.6987982397</v>
      </c>
      <c r="FH94">
        <f t="shared" si="158"/>
        <v>2258637.5124112926</v>
      </c>
      <c r="FI94">
        <f t="shared" si="158"/>
        <v>2262289.2193587488</v>
      </c>
      <c r="FJ94">
        <f t="shared" si="158"/>
        <v>2265946.8291678508</v>
      </c>
      <c r="FK94">
        <f t="shared" si="158"/>
        <v>2269610.3513812451</v>
      </c>
      <c r="FL94">
        <f t="shared" si="158"/>
        <v>2273279.7955569951</v>
      </c>
      <c r="FM94">
        <f t="shared" si="158"/>
        <v>2276955.1712686415</v>
      </c>
      <c r="FN94">
        <f t="shared" si="89"/>
        <v>2280636.4881051779</v>
      </c>
      <c r="FO94">
        <f t="shared" si="89"/>
        <v>2284323.7556710965</v>
      </c>
      <c r="FP94">
        <f t="shared" si="155"/>
        <v>2288016.983586445</v>
      </c>
      <c r="FQ94">
        <f t="shared" si="155"/>
        <v>2291716.1814867868</v>
      </c>
      <c r="FR94">
        <f t="shared" si="155"/>
        <v>2295421.3590233065</v>
      </c>
      <c r="FS94">
        <f t="shared" si="155"/>
        <v>2299132.525862738</v>
      </c>
      <c r="FT94">
        <f t="shared" si="155"/>
        <v>2302849.6916874694</v>
      </c>
      <c r="FU94">
        <f t="shared" si="155"/>
        <v>2306572.8661955576</v>
      </c>
      <c r="FV94">
        <f t="shared" si="155"/>
        <v>2310302.0591007061</v>
      </c>
      <c r="FW94">
        <f t="shared" si="155"/>
        <v>2314037.280132351</v>
      </c>
      <c r="FX94">
        <f t="shared" si="155"/>
        <v>2317778.539035636</v>
      </c>
      <c r="FY94">
        <f t="shared" si="155"/>
        <v>2321525.8455714569</v>
      </c>
      <c r="FZ94">
        <f t="shared" si="155"/>
        <v>2325279.2095165141</v>
      </c>
      <c r="GA94">
        <f t="shared" si="155"/>
        <v>2329038.6406632974</v>
      </c>
      <c r="GB94">
        <f t="shared" si="155"/>
        <v>2332804.1488201017</v>
      </c>
      <c r="GC94">
        <f t="shared" si="155"/>
        <v>2336575.7438111291</v>
      </c>
      <c r="GD94">
        <f t="shared" si="155"/>
        <v>2340353.43547642</v>
      </c>
      <c r="GE94">
        <f t="shared" si="155"/>
        <v>2344137.2336719572</v>
      </c>
      <c r="GF94">
        <f t="shared" si="144"/>
        <v>2347927.1482696314</v>
      </c>
      <c r="GG94">
        <f t="shared" si="161"/>
        <v>2351723.1891572932</v>
      </c>
      <c r="GH94">
        <f t="shared" si="161"/>
        <v>2355525.3662388003</v>
      </c>
      <c r="GI94">
        <f t="shared" si="161"/>
        <v>2359333.6894339994</v>
      </c>
      <c r="GJ94">
        <f t="shared" si="161"/>
        <v>2363148.1686787801</v>
      </c>
      <c r="GK94">
        <f t="shared" si="161"/>
        <v>2366968.8139250958</v>
      </c>
      <c r="GL94">
        <f t="shared" si="161"/>
        <v>2370795.6351409783</v>
      </c>
      <c r="GM94">
        <f t="shared" si="161"/>
        <v>2374628.6423106007</v>
      </c>
      <c r="GN94">
        <f t="shared" si="161"/>
        <v>2378467.8454342503</v>
      </c>
      <c r="GO94">
        <f t="shared" si="161"/>
        <v>2382313.2545283819</v>
      </c>
      <c r="GP94">
        <f t="shared" si="161"/>
        <v>2386164.8796256674</v>
      </c>
      <c r="GQ94">
        <f t="shared" si="161"/>
        <v>2390022.7307749642</v>
      </c>
      <c r="GR94">
        <f t="shared" si="161"/>
        <v>2393886.8180414094</v>
      </c>
      <c r="GS94">
        <f t="shared" si="161"/>
        <v>2397757.1515063937</v>
      </c>
      <c r="GT94">
        <f t="shared" si="161"/>
        <v>2401633.7412675796</v>
      </c>
      <c r="GU94">
        <f t="shared" si="160"/>
        <v>2405516.5974390064</v>
      </c>
      <c r="GV94">
        <f t="shared" si="160"/>
        <v>2409405.7301510284</v>
      </c>
      <c r="GW94">
        <f t="shared" si="160"/>
        <v>2413301.1495503774</v>
      </c>
      <c r="GX94">
        <f t="shared" si="160"/>
        <v>2417202.8658002131</v>
      </c>
      <c r="GY94">
        <f t="shared" si="160"/>
        <v>2421110.8890800918</v>
      </c>
      <c r="GZ94">
        <f t="shared" si="125"/>
        <v>2425025.2295860611</v>
      </c>
      <c r="HA94">
        <f t="shared" si="125"/>
        <v>2428945.8975306251</v>
      </c>
      <c r="HB94">
        <f t="shared" si="125"/>
        <v>2432872.9031428061</v>
      </c>
      <c r="HC94">
        <f t="shared" si="125"/>
        <v>2436806.2566681625</v>
      </c>
      <c r="HD94">
        <f t="shared" si="125"/>
        <v>2440745.9683688078</v>
      </c>
      <c r="HE94">
        <f t="shared" si="125"/>
        <v>2444692.0485234722</v>
      </c>
      <c r="HF94">
        <f t="shared" si="156"/>
        <v>2448644.5074274736</v>
      </c>
      <c r="HG94">
        <f t="shared" si="156"/>
        <v>2452603.3553927769</v>
      </c>
      <c r="HH94">
        <f t="shared" si="156"/>
        <v>2456568.602748042</v>
      </c>
      <c r="HI94">
        <f t="shared" si="156"/>
        <v>2460540.2598385992</v>
      </c>
      <c r="HJ94">
        <f t="shared" si="156"/>
        <v>2464518.3370265053</v>
      </c>
      <c r="HK94">
        <f t="shared" si="156"/>
        <v>2468502.8446906013</v>
      </c>
      <c r="HL94">
        <f t="shared" si="156"/>
        <v>2472493.7932264474</v>
      </c>
      <c r="HM94">
        <f t="shared" si="156"/>
        <v>2476491.1930464697</v>
      </c>
      <c r="HN94">
        <f t="shared" si="156"/>
        <v>2480495.0545798922</v>
      </c>
      <c r="HO94">
        <f t="shared" si="156"/>
        <v>2484505.3882727996</v>
      </c>
      <c r="HP94">
        <f t="shared" si="156"/>
        <v>2488522.2045881893</v>
      </c>
      <c r="HQ94">
        <f t="shared" si="156"/>
        <v>2492545.5140059474</v>
      </c>
      <c r="HR94">
        <f t="shared" si="156"/>
        <v>2496575.3270229008</v>
      </c>
      <c r="HS94">
        <f t="shared" si="156"/>
        <v>2500611.6541528744</v>
      </c>
      <c r="HT94">
        <f t="shared" si="156"/>
        <v>2504654.5059266631</v>
      </c>
      <c r="HU94">
        <f t="shared" si="156"/>
        <v>2508703.8928920915</v>
      </c>
      <c r="HV94">
        <f t="shared" si="162"/>
        <v>2512759.8256140403</v>
      </c>
      <c r="HW94">
        <f t="shared" si="123"/>
        <v>2516822.314674458</v>
      </c>
      <c r="HX94">
        <f t="shared" si="123"/>
        <v>2520891.370672428</v>
      </c>
      <c r="HY94">
        <f t="shared" si="123"/>
        <v>2524967.0042241318</v>
      </c>
      <c r="HZ94">
        <f t="shared" si="123"/>
        <v>2529049.225962949</v>
      </c>
      <c r="IA94">
        <f t="shared" si="123"/>
        <v>2533138.0465394235</v>
      </c>
      <c r="IB94">
        <f t="shared" si="123"/>
        <v>2537233.4766213153</v>
      </c>
      <c r="IC94">
        <f t="shared" si="123"/>
        <v>2541335.5268936674</v>
      </c>
      <c r="ID94">
        <f t="shared" si="123"/>
        <v>2545444.2080587414</v>
      </c>
      <c r="IE94">
        <f t="shared" si="123"/>
        <v>2549559.5308361277</v>
      </c>
      <c r="IF94">
        <f t="shared" si="123"/>
        <v>2553681.5059627658</v>
      </c>
      <c r="IG94">
        <f t="shared" si="126"/>
        <v>2172742.8615953759</v>
      </c>
      <c r="IH94">
        <f t="shared" si="127"/>
        <v>1</v>
      </c>
      <c r="II94">
        <v>92</v>
      </c>
      <c r="IJ94">
        <f t="shared" si="128"/>
        <v>0.91</v>
      </c>
      <c r="IK94" cm="1">
        <f t="array" ref="IK94">INDEX($AK$3:$EG$102,II94,IH94)</f>
        <v>-2172742.8615953759</v>
      </c>
      <c r="IL94">
        <f t="shared" si="129"/>
        <v>-1977196.0040517922</v>
      </c>
    </row>
    <row r="95" spans="9:246" x14ac:dyDescent="0.25">
      <c r="I95">
        <v>745</v>
      </c>
      <c r="J95">
        <f>'Emission events'!AG95</f>
        <v>0</v>
      </c>
      <c r="K95">
        <f>'Emission events'!CI95</f>
        <v>0</v>
      </c>
      <c r="L95">
        <f>'Emission events'!EK95</f>
        <v>0</v>
      </c>
      <c r="M95">
        <f>'Emission events'!GM95</f>
        <v>0</v>
      </c>
      <c r="N95">
        <f>'Emission events'!IO95</f>
        <v>0</v>
      </c>
      <c r="O95">
        <f t="shared" si="119"/>
        <v>0</v>
      </c>
      <c r="R95">
        <v>745</v>
      </c>
      <c r="S95">
        <f>'Emission events'!AL95</f>
        <v>0</v>
      </c>
      <c r="T95">
        <f>'Emission events'!CN95</f>
        <v>0</v>
      </c>
      <c r="U95">
        <f>'Emission events'!EP95</f>
        <v>0</v>
      </c>
      <c r="V95">
        <f>'Emission events'!GR95</f>
        <v>0</v>
      </c>
      <c r="W95">
        <f>'Emission events'!IT95</f>
        <v>0</v>
      </c>
      <c r="X95">
        <f t="shared" si="120"/>
        <v>0</v>
      </c>
      <c r="AA95">
        <v>745</v>
      </c>
      <c r="AB95" s="7">
        <f>'Emission events'!AQ95</f>
        <v>0</v>
      </c>
      <c r="AC95" s="7">
        <f>'Emission events'!CS95</f>
        <v>0</v>
      </c>
      <c r="AD95" s="7">
        <f>'Emission events'!EU95</f>
        <v>0</v>
      </c>
      <c r="AE95" s="7">
        <f>'Emission events'!GW95</f>
        <v>0</v>
      </c>
      <c r="AF95" s="7">
        <f>'Emission events'!IY95</f>
        <v>0</v>
      </c>
      <c r="AG95">
        <f t="shared" si="121"/>
        <v>0</v>
      </c>
      <c r="AH95" s="7">
        <f t="shared" si="122"/>
        <v>0</v>
      </c>
      <c r="AJ95" s="1">
        <v>0.92</v>
      </c>
      <c r="AK95">
        <f t="shared" si="163"/>
        <v>-3005697.9994767918</v>
      </c>
      <c r="AL95">
        <f t="shared" si="163"/>
        <v>-3010557.0954109211</v>
      </c>
      <c r="AM95">
        <f t="shared" si="163"/>
        <v>-3015424.0466244416</v>
      </c>
      <c r="AN95">
        <f t="shared" si="163"/>
        <v>-3020298.8658163352</v>
      </c>
      <c r="AO95">
        <f t="shared" si="163"/>
        <v>-3025181.5657060384</v>
      </c>
      <c r="AP95">
        <f t="shared" si="163"/>
        <v>-3030072.1590336268</v>
      </c>
      <c r="AQ95">
        <f t="shared" si="163"/>
        <v>-3034970.658559727</v>
      </c>
      <c r="AR95">
        <f t="shared" si="163"/>
        <v>-3039877.0770655959</v>
      </c>
      <c r="AS95">
        <f t="shared" si="163"/>
        <v>-3044791.4273531828</v>
      </c>
      <c r="AT95">
        <f t="shared" si="163"/>
        <v>-3049713.7222451041</v>
      </c>
      <c r="AU95">
        <f t="shared" si="164"/>
        <v>-3054643.9745847019</v>
      </c>
      <c r="AV95">
        <f t="shared" si="164"/>
        <v>-3059582.1972361156</v>
      </c>
      <c r="AW95">
        <f t="shared" si="164"/>
        <v>-3064528.4030842478</v>
      </c>
      <c r="AX95">
        <f t="shared" si="164"/>
        <v>-3069482.6050348417</v>
      </c>
      <c r="AY95">
        <f t="shared" si="164"/>
        <v>-3074444.8160145041</v>
      </c>
      <c r="AZ95">
        <f t="shared" si="164"/>
        <v>-3079415.0489707282</v>
      </c>
      <c r="BA95">
        <f t="shared" si="164"/>
        <v>-3084393.3168719718</v>
      </c>
      <c r="BB95">
        <f t="shared" si="164"/>
        <v>-3089379.6327076238</v>
      </c>
      <c r="BC95">
        <f t="shared" si="164"/>
        <v>-3094374.0094880732</v>
      </c>
      <c r="BD95">
        <f t="shared" si="164"/>
        <v>-3099376.4602447725</v>
      </c>
      <c r="BE95">
        <f t="shared" si="165"/>
        <v>-3104386.9980301997</v>
      </c>
      <c r="BF95">
        <f t="shared" si="165"/>
        <v>-3109405.6359179872</v>
      </c>
      <c r="BG95">
        <f t="shared" si="165"/>
        <v>-3114432.3870028355</v>
      </c>
      <c r="BH95">
        <f t="shared" si="165"/>
        <v>-3119467.2644006503</v>
      </c>
      <c r="BI95">
        <f t="shared" si="165"/>
        <v>-3124510.2812485592</v>
      </c>
      <c r="BJ95">
        <f t="shared" si="165"/>
        <v>-3129561.4507048842</v>
      </c>
      <c r="BK95">
        <f t="shared" si="165"/>
        <v>-3134620.7859492656</v>
      </c>
      <c r="BL95">
        <f t="shared" si="165"/>
        <v>-3139688.300182614</v>
      </c>
      <c r="BM95">
        <f t="shared" si="165"/>
        <v>-3144764.0066271825</v>
      </c>
      <c r="BN95">
        <f t="shared" si="165"/>
        <v>-3149847.9185266327</v>
      </c>
      <c r="BO95">
        <f t="shared" si="166"/>
        <v>-3154940.0491460133</v>
      </c>
      <c r="BP95">
        <f t="shared" si="166"/>
        <v>-3160040.4117717841</v>
      </c>
      <c r="BQ95">
        <f t="shared" si="166"/>
        <v>-3165149.0197119503</v>
      </c>
      <c r="BR95">
        <f t="shared" si="166"/>
        <v>-3170265.886295977</v>
      </c>
      <c r="BS95">
        <f t="shared" si="166"/>
        <v>-3175391.0248749205</v>
      </c>
      <c r="BT95">
        <f t="shared" si="166"/>
        <v>-3180524.4488213887</v>
      </c>
      <c r="BU95">
        <f t="shared" si="166"/>
        <v>-3185666.1715296069</v>
      </c>
      <c r="BV95">
        <f t="shared" si="166"/>
        <v>-3190816.2064154879</v>
      </c>
      <c r="BW95">
        <f t="shared" si="166"/>
        <v>-3195974.5669165878</v>
      </c>
      <c r="BX95">
        <f t="shared" si="166"/>
        <v>-3201141.2664922406</v>
      </c>
      <c r="BY95">
        <f t="shared" si="167"/>
        <v>-3206316.3186234743</v>
      </c>
      <c r="BZ95">
        <f t="shared" si="167"/>
        <v>-3211499.736813142</v>
      </c>
      <c r="CA95">
        <f t="shared" si="167"/>
        <v>-3216691.5345859495</v>
      </c>
      <c r="CB95">
        <f t="shared" si="167"/>
        <v>-3221891.7254884318</v>
      </c>
      <c r="CC95">
        <f t="shared" si="167"/>
        <v>-3227100.3230890245</v>
      </c>
      <c r="CD95">
        <f t="shared" si="167"/>
        <v>-3232317.3409781316</v>
      </c>
      <c r="CE95">
        <f t="shared" si="167"/>
        <v>-3237542.7927680821</v>
      </c>
      <c r="CF95">
        <f t="shared" si="167"/>
        <v>-3242776.6920932564</v>
      </c>
      <c r="CG95">
        <f t="shared" si="167"/>
        <v>-3248019.0526100546</v>
      </c>
      <c r="CH95">
        <f t="shared" si="167"/>
        <v>-3253269.8879969181</v>
      </c>
      <c r="CI95">
        <f t="shared" si="168"/>
        <v>-3258529.2119544703</v>
      </c>
      <c r="CJ95">
        <f t="shared" si="168"/>
        <v>-3263797.0382054374</v>
      </c>
      <c r="CK95">
        <f t="shared" si="168"/>
        <v>-3269073.3804947301</v>
      </c>
      <c r="CL95">
        <f t="shared" si="168"/>
        <v>-3274358.2525895131</v>
      </c>
      <c r="CM95">
        <f t="shared" si="168"/>
        <v>-3279651.6682791626</v>
      </c>
      <c r="CN95">
        <f t="shared" si="168"/>
        <v>-3284953.6413753927</v>
      </c>
      <c r="CO95">
        <f t="shared" si="168"/>
        <v>-3290264.185712209</v>
      </c>
      <c r="CP95">
        <f t="shared" si="168"/>
        <v>-3295583.3151459959</v>
      </c>
      <c r="CQ95">
        <f t="shared" si="168"/>
        <v>-3300911.0435555358</v>
      </c>
      <c r="CR95">
        <f t="shared" si="168"/>
        <v>-3306247.3848420372</v>
      </c>
      <c r="CS95">
        <f t="shared" si="169"/>
        <v>-3311592.3529292177</v>
      </c>
      <c r="CT95">
        <f t="shared" si="169"/>
        <v>-3316945.961763266</v>
      </c>
      <c r="CU95">
        <f t="shared" si="169"/>
        <v>-3322308.2253129198</v>
      </c>
      <c r="CV95">
        <f t="shared" si="169"/>
        <v>-3327679.1575695309</v>
      </c>
      <c r="CW95">
        <f t="shared" si="169"/>
        <v>-3333058.7725470369</v>
      </c>
      <c r="CX95">
        <f t="shared" si="169"/>
        <v>-3338447.0842820285</v>
      </c>
      <c r="CY95">
        <f t="shared" si="169"/>
        <v>-3343844.1068338375</v>
      </c>
      <c r="CZ95">
        <f t="shared" si="169"/>
        <v>-3349249.8542844402</v>
      </c>
      <c r="DA95">
        <f t="shared" si="169"/>
        <v>-3354664.3407386611</v>
      </c>
      <c r="DB95">
        <f t="shared" si="169"/>
        <v>-3360087.5803240794</v>
      </c>
      <c r="DC95">
        <f t="shared" si="170"/>
        <v>-3365519.5871911123</v>
      </c>
      <c r="DD95">
        <f t="shared" si="170"/>
        <v>-3370960.3755130894</v>
      </c>
      <c r="DE95">
        <f t="shared" si="170"/>
        <v>-3376409.9594862056</v>
      </c>
      <c r="DF95">
        <f t="shared" si="170"/>
        <v>-3381868.3533296525</v>
      </c>
      <c r="DG95">
        <f t="shared" si="170"/>
        <v>-3387335.5712855733</v>
      </c>
      <c r="DH95">
        <f t="shared" si="170"/>
        <v>-3392811.6276191473</v>
      </c>
      <c r="DI95">
        <f t="shared" si="170"/>
        <v>-3398296.536618615</v>
      </c>
      <c r="DJ95">
        <f t="shared" si="170"/>
        <v>-3403790.3125953148</v>
      </c>
      <c r="DK95">
        <f t="shared" si="170"/>
        <v>-3409292.9698837092</v>
      </c>
      <c r="DL95">
        <f t="shared" si="170"/>
        <v>-3414804.5228414722</v>
      </c>
      <c r="DM95">
        <f t="shared" si="171"/>
        <v>-3420324.9858494364</v>
      </c>
      <c r="DN95">
        <f t="shared" si="171"/>
        <v>-3425854.3733117343</v>
      </c>
      <c r="DO95">
        <f t="shared" si="171"/>
        <v>-3431392.6996557466</v>
      </c>
      <c r="DP95">
        <f t="shared" si="171"/>
        <v>-3436939.9793321774</v>
      </c>
      <c r="DQ95">
        <f t="shared" si="171"/>
        <v>-3442496.2268151422</v>
      </c>
      <c r="DR95">
        <f t="shared" si="171"/>
        <v>-3448061.4566020798</v>
      </c>
      <c r="DS95">
        <f t="shared" si="171"/>
        <v>-3453635.683213905</v>
      </c>
      <c r="DT95">
        <f t="shared" si="171"/>
        <v>-3459218.9211950297</v>
      </c>
      <c r="DU95">
        <f t="shared" si="171"/>
        <v>-3464811.1851133308</v>
      </c>
      <c r="DV95">
        <f t="shared" si="171"/>
        <v>-3470412.4895602837</v>
      </c>
      <c r="DW95">
        <f t="shared" si="172"/>
        <v>-3476022.849150918</v>
      </c>
      <c r="DX95">
        <f t="shared" si="172"/>
        <v>-3481642.278523887</v>
      </c>
      <c r="DY95">
        <f t="shared" si="172"/>
        <v>-3487270.7923415494</v>
      </c>
      <c r="DZ95">
        <f t="shared" si="172"/>
        <v>-3492908.405289927</v>
      </c>
      <c r="EA95">
        <f t="shared" si="172"/>
        <v>-3498555.1320787976</v>
      </c>
      <c r="EB95">
        <f t="shared" si="172"/>
        <v>-3504210.987441719</v>
      </c>
      <c r="EC95">
        <f t="shared" si="172"/>
        <v>-3509875.9861360532</v>
      </c>
      <c r="ED95">
        <f t="shared" si="172"/>
        <v>-3515550.1429430591</v>
      </c>
      <c r="EE95">
        <f t="shared" si="172"/>
        <v>-3521233.4726678529</v>
      </c>
      <c r="EF95">
        <f t="shared" si="172"/>
        <v>-3526925.9901394825</v>
      </c>
      <c r="EG95">
        <f t="shared" si="172"/>
        <v>-3532627.7102110102</v>
      </c>
      <c r="EI95">
        <f t="shared" si="124"/>
        <v>0.92</v>
      </c>
      <c r="EJ95">
        <f t="shared" si="159"/>
        <v>3005697.9994767918</v>
      </c>
      <c r="EK95">
        <f t="shared" si="159"/>
        <v>3010557.4272503913</v>
      </c>
      <c r="EL95">
        <f t="shared" si="159"/>
        <v>3015424.7103033825</v>
      </c>
      <c r="EM95">
        <f t="shared" si="159"/>
        <v>3020299.8613347462</v>
      </c>
      <c r="EN95">
        <f t="shared" si="159"/>
        <v>3025182.8930639196</v>
      </c>
      <c r="EO95">
        <f t="shared" si="159"/>
        <v>3030073.8182309782</v>
      </c>
      <c r="EP95">
        <f t="shared" si="159"/>
        <v>3034972.6495965491</v>
      </c>
      <c r="EQ95">
        <f t="shared" si="159"/>
        <v>3039879.3999418882</v>
      </c>
      <c r="ER95">
        <f t="shared" si="159"/>
        <v>3044794.0820689453</v>
      </c>
      <c r="ES95">
        <f t="shared" si="159"/>
        <v>3049716.7088003368</v>
      </c>
      <c r="ET95">
        <f t="shared" si="159"/>
        <v>3054647.2929794053</v>
      </c>
      <c r="EU95">
        <f t="shared" si="159"/>
        <v>3059585.8474702891</v>
      </c>
      <c r="EV95">
        <f t="shared" si="159"/>
        <v>3064532.3851578915</v>
      </c>
      <c r="EW95">
        <f t="shared" si="159"/>
        <v>3069486.9189479556</v>
      </c>
      <c r="EX95">
        <f t="shared" si="159"/>
        <v>3074449.4617670886</v>
      </c>
      <c r="EY95">
        <f t="shared" si="158"/>
        <v>3079420.0265627829</v>
      </c>
      <c r="EZ95">
        <f t="shared" si="158"/>
        <v>3084398.6263034968</v>
      </c>
      <c r="FA95">
        <f t="shared" si="158"/>
        <v>3089385.2739786189</v>
      </c>
      <c r="FB95">
        <f t="shared" si="158"/>
        <v>3094379.982598539</v>
      </c>
      <c r="FC95">
        <f t="shared" si="158"/>
        <v>3099382.7651947085</v>
      </c>
      <c r="FD95">
        <f t="shared" si="158"/>
        <v>3104393.6348196059</v>
      </c>
      <c r="FE95">
        <f t="shared" si="158"/>
        <v>3109412.6045468636</v>
      </c>
      <c r="FF95">
        <f t="shared" si="158"/>
        <v>3114439.6874711826</v>
      </c>
      <c r="FG95">
        <f t="shared" si="158"/>
        <v>3119474.8967084675</v>
      </c>
      <c r="FH95">
        <f t="shared" si="158"/>
        <v>3124518.2453958467</v>
      </c>
      <c r="FI95">
        <f t="shared" si="158"/>
        <v>3129569.7466916419</v>
      </c>
      <c r="FJ95">
        <f t="shared" si="158"/>
        <v>3134629.4137754939</v>
      </c>
      <c r="FK95">
        <f t="shared" si="158"/>
        <v>3139697.2598483125</v>
      </c>
      <c r="FL95">
        <f t="shared" si="158"/>
        <v>3144773.2981323511</v>
      </c>
      <c r="FM95">
        <f t="shared" si="158"/>
        <v>3149857.5418712716</v>
      </c>
      <c r="FN95">
        <f t="shared" si="89"/>
        <v>3154950.0043301228</v>
      </c>
      <c r="FO95">
        <f t="shared" si="89"/>
        <v>3160050.6987953638</v>
      </c>
      <c r="FP95">
        <f t="shared" si="155"/>
        <v>3165159.6385750002</v>
      </c>
      <c r="FQ95">
        <f t="shared" si="155"/>
        <v>3170276.8369984971</v>
      </c>
      <c r="FR95">
        <f t="shared" si="155"/>
        <v>3175402.3074169112</v>
      </c>
      <c r="FS95">
        <f t="shared" si="155"/>
        <v>3180536.0632028496</v>
      </c>
      <c r="FT95">
        <f t="shared" si="155"/>
        <v>3185678.117750538</v>
      </c>
      <c r="FU95">
        <f t="shared" si="155"/>
        <v>3190828.4844758892</v>
      </c>
      <c r="FV95">
        <f t="shared" si="155"/>
        <v>3195987.1768164597</v>
      </c>
      <c r="FW95">
        <f t="shared" si="155"/>
        <v>3201154.2082315828</v>
      </c>
      <c r="FX95">
        <f t="shared" si="155"/>
        <v>3206329.5922022867</v>
      </c>
      <c r="FY95">
        <f t="shared" si="155"/>
        <v>3211513.342231425</v>
      </c>
      <c r="FZ95">
        <f t="shared" si="155"/>
        <v>3216705.4718437027</v>
      </c>
      <c r="GA95">
        <f t="shared" si="155"/>
        <v>3221905.9945856552</v>
      </c>
      <c r="GB95">
        <f t="shared" si="155"/>
        <v>3227114.9240257181</v>
      </c>
      <c r="GC95">
        <f t="shared" si="155"/>
        <v>3232332.2737542959</v>
      </c>
      <c r="GD95">
        <f t="shared" si="155"/>
        <v>3237558.0573837166</v>
      </c>
      <c r="GE95">
        <f t="shared" si="155"/>
        <v>3242792.288548361</v>
      </c>
      <c r="GF95">
        <f t="shared" si="144"/>
        <v>3248034.9809046295</v>
      </c>
      <c r="GG95">
        <f t="shared" si="161"/>
        <v>3253286.1481309636</v>
      </c>
      <c r="GH95">
        <f t="shared" si="161"/>
        <v>3258545.803927986</v>
      </c>
      <c r="GI95">
        <f t="shared" si="161"/>
        <v>3263813.9620184232</v>
      </c>
      <c r="GJ95">
        <f t="shared" si="161"/>
        <v>3269090.6361471862</v>
      </c>
      <c r="GK95">
        <f t="shared" si="161"/>
        <v>3274375.8400814398</v>
      </c>
      <c r="GL95">
        <f t="shared" si="161"/>
        <v>3279669.5876105595</v>
      </c>
      <c r="GM95">
        <f t="shared" si="161"/>
        <v>3284971.8925462598</v>
      </c>
      <c r="GN95">
        <f t="shared" si="161"/>
        <v>3290282.7687225463</v>
      </c>
      <c r="GO95">
        <f t="shared" si="161"/>
        <v>3295602.2299958039</v>
      </c>
      <c r="GP95">
        <f t="shared" si="161"/>
        <v>3300930.290244814</v>
      </c>
      <c r="GQ95">
        <f t="shared" si="161"/>
        <v>3306266.9633707856</v>
      </c>
      <c r="GR95">
        <f t="shared" si="161"/>
        <v>3311612.2632974363</v>
      </c>
      <c r="GS95">
        <f t="shared" si="161"/>
        <v>3316966.2039709552</v>
      </c>
      <c r="GT95">
        <f t="shared" si="161"/>
        <v>3322328.7993600792</v>
      </c>
      <c r="GU95">
        <f t="shared" si="160"/>
        <v>3327700.0634561605</v>
      </c>
      <c r="GV95">
        <f t="shared" si="160"/>
        <v>3333080.0102731367</v>
      </c>
      <c r="GW95">
        <f t="shared" si="160"/>
        <v>3338468.6538475989</v>
      </c>
      <c r="GX95">
        <f t="shared" si="160"/>
        <v>3343866.0082388781</v>
      </c>
      <c r="GY95">
        <f t="shared" si="160"/>
        <v>3349272.087528951</v>
      </c>
      <c r="GZ95">
        <f t="shared" si="125"/>
        <v>3354686.9058226421</v>
      </c>
      <c r="HA95">
        <f t="shared" si="125"/>
        <v>3360110.4772475311</v>
      </c>
      <c r="HB95">
        <f t="shared" si="125"/>
        <v>3365542.8159540342</v>
      </c>
      <c r="HC95">
        <f t="shared" si="125"/>
        <v>3370983.9361154814</v>
      </c>
      <c r="HD95">
        <f t="shared" si="125"/>
        <v>3376433.8519280679</v>
      </c>
      <c r="HE95">
        <f t="shared" si="125"/>
        <v>3381892.5776109854</v>
      </c>
      <c r="HF95">
        <f t="shared" si="156"/>
        <v>3387360.1274063764</v>
      </c>
      <c r="HG95">
        <f t="shared" si="156"/>
        <v>3392836.5155794206</v>
      </c>
      <c r="HH95">
        <f t="shared" si="156"/>
        <v>3398321.756418359</v>
      </c>
      <c r="HI95">
        <f t="shared" si="156"/>
        <v>3403815.864234529</v>
      </c>
      <c r="HJ95">
        <f t="shared" si="156"/>
        <v>3409318.8533623936</v>
      </c>
      <c r="HK95">
        <f t="shared" si="156"/>
        <v>3414830.7381596267</v>
      </c>
      <c r="HL95">
        <f t="shared" si="156"/>
        <v>3420351.5330070616</v>
      </c>
      <c r="HM95">
        <f t="shared" si="156"/>
        <v>3425881.2523088297</v>
      </c>
      <c r="HN95">
        <f t="shared" si="156"/>
        <v>3431419.9104923122</v>
      </c>
      <c r="HO95">
        <f t="shared" si="156"/>
        <v>3436967.5220082132</v>
      </c>
      <c r="HP95">
        <f t="shared" si="156"/>
        <v>3442524.1013306486</v>
      </c>
      <c r="HQ95">
        <f t="shared" si="156"/>
        <v>3448089.6629570564</v>
      </c>
      <c r="HR95">
        <f t="shared" si="156"/>
        <v>3453664.2214083518</v>
      </c>
      <c r="HS95">
        <f t="shared" si="156"/>
        <v>3459247.7912289468</v>
      </c>
      <c r="HT95">
        <f t="shared" si="156"/>
        <v>3464840.3869867185</v>
      </c>
      <c r="HU95">
        <f t="shared" si="156"/>
        <v>3470442.0232731416</v>
      </c>
      <c r="HV95">
        <f t="shared" si="162"/>
        <v>3476052.714703246</v>
      </c>
      <c r="HW95">
        <f t="shared" si="123"/>
        <v>3481672.4759156853</v>
      </c>
      <c r="HX95">
        <f t="shared" si="123"/>
        <v>3487301.3215728183</v>
      </c>
      <c r="HY95">
        <f t="shared" si="123"/>
        <v>3492939.2663606661</v>
      </c>
      <c r="HZ95">
        <f t="shared" si="123"/>
        <v>3498586.3249890069</v>
      </c>
      <c r="IA95">
        <f t="shared" si="123"/>
        <v>3504242.5121913985</v>
      </c>
      <c r="IB95">
        <f t="shared" si="123"/>
        <v>3509907.8427252034</v>
      </c>
      <c r="IC95">
        <f t="shared" si="123"/>
        <v>3515582.3313716794</v>
      </c>
      <c r="ID95">
        <f t="shared" si="123"/>
        <v>3521265.9929359434</v>
      </c>
      <c r="IE95">
        <f t="shared" si="123"/>
        <v>3526958.8422470433</v>
      </c>
      <c r="IF95">
        <f t="shared" si="123"/>
        <v>3532660.8941580416</v>
      </c>
      <c r="IG95">
        <f t="shared" si="126"/>
        <v>3005697.9994767918</v>
      </c>
      <c r="IH95">
        <f t="shared" si="127"/>
        <v>1</v>
      </c>
      <c r="II95">
        <v>93</v>
      </c>
      <c r="IJ95">
        <f t="shared" si="128"/>
        <v>0.92</v>
      </c>
      <c r="IK95" cm="1">
        <f t="array" ref="IK95">INDEX($AK$3:$EG$102,II95,IH95)</f>
        <v>-3005697.9994767918</v>
      </c>
      <c r="IL95">
        <f t="shared" si="129"/>
        <v>-2765242.1595186484</v>
      </c>
    </row>
    <row r="96" spans="9:246" x14ac:dyDescent="0.25">
      <c r="I96">
        <v>750</v>
      </c>
      <c r="J96">
        <f>'Emission events'!AG96</f>
        <v>0</v>
      </c>
      <c r="K96">
        <f>'Emission events'!CI96</f>
        <v>0</v>
      </c>
      <c r="L96">
        <f>'Emission events'!EK96</f>
        <v>0</v>
      </c>
      <c r="M96">
        <f>'Emission events'!GM96</f>
        <v>0</v>
      </c>
      <c r="N96">
        <f>'Emission events'!IO96</f>
        <v>0</v>
      </c>
      <c r="O96">
        <f t="shared" si="119"/>
        <v>0</v>
      </c>
      <c r="R96">
        <v>750</v>
      </c>
      <c r="S96">
        <f>'Emission events'!AL96</f>
        <v>0</v>
      </c>
      <c r="T96">
        <f>'Emission events'!CN96</f>
        <v>0</v>
      </c>
      <c r="U96">
        <f>'Emission events'!EP96</f>
        <v>0</v>
      </c>
      <c r="V96">
        <f>'Emission events'!GR96</f>
        <v>0</v>
      </c>
      <c r="W96">
        <f>'Emission events'!IT96</f>
        <v>0</v>
      </c>
      <c r="X96">
        <f t="shared" si="120"/>
        <v>0</v>
      </c>
      <c r="AA96">
        <v>750</v>
      </c>
      <c r="AB96" s="7">
        <f>'Emission events'!AQ96</f>
        <v>0</v>
      </c>
      <c r="AC96" s="7">
        <f>'Emission events'!CS96</f>
        <v>0</v>
      </c>
      <c r="AD96" s="7">
        <f>'Emission events'!EU96</f>
        <v>0</v>
      </c>
      <c r="AE96" s="7">
        <f>'Emission events'!GW96</f>
        <v>0</v>
      </c>
      <c r="AF96" s="7">
        <f>'Emission events'!IY96</f>
        <v>0</v>
      </c>
      <c r="AG96">
        <f t="shared" si="121"/>
        <v>0</v>
      </c>
      <c r="AH96" s="7">
        <f t="shared" si="122"/>
        <v>0</v>
      </c>
      <c r="AJ96" s="1">
        <v>0.93</v>
      </c>
      <c r="AK96">
        <f t="shared" si="163"/>
        <v>-4157975.5494901184</v>
      </c>
      <c r="AL96">
        <f t="shared" si="163"/>
        <v>-4164697.4327246957</v>
      </c>
      <c r="AM96">
        <f t="shared" si="163"/>
        <v>-4171430.1826457013</v>
      </c>
      <c r="AN96">
        <f t="shared" si="163"/>
        <v>-4178173.8168203961</v>
      </c>
      <c r="AO96">
        <f t="shared" si="163"/>
        <v>-4184928.3528443808</v>
      </c>
      <c r="AP96">
        <f t="shared" si="163"/>
        <v>-4191693.8083417621</v>
      </c>
      <c r="AQ96">
        <f t="shared" si="163"/>
        <v>-4198470.2009650934</v>
      </c>
      <c r="AR96">
        <f t="shared" si="163"/>
        <v>-4205257.5483954633</v>
      </c>
      <c r="AS96">
        <f t="shared" si="163"/>
        <v>-4212055.8683426073</v>
      </c>
      <c r="AT96">
        <f t="shared" si="163"/>
        <v>-4218865.1785447979</v>
      </c>
      <c r="AU96">
        <f t="shared" si="164"/>
        <v>-4225685.4967690296</v>
      </c>
      <c r="AV96">
        <f t="shared" si="164"/>
        <v>-4232516.8408110486</v>
      </c>
      <c r="AW96">
        <f t="shared" si="164"/>
        <v>-4239359.228495311</v>
      </c>
      <c r="AX96">
        <f t="shared" si="164"/>
        <v>-4246212.6776751475</v>
      </c>
      <c r="AY96">
        <f t="shared" si="164"/>
        <v>-4253077.2062327061</v>
      </c>
      <c r="AZ96">
        <f t="shared" si="164"/>
        <v>-4259952.8320790427</v>
      </c>
      <c r="BA96">
        <f t="shared" si="164"/>
        <v>-4266839.5731542129</v>
      </c>
      <c r="BB96">
        <f t="shared" si="164"/>
        <v>-4273737.4474272467</v>
      </c>
      <c r="BC96">
        <f t="shared" si="164"/>
        <v>-4280646.4728961773</v>
      </c>
      <c r="BD96">
        <f t="shared" si="164"/>
        <v>-4287566.6675882218</v>
      </c>
      <c r="BE96">
        <f t="shared" si="165"/>
        <v>-4294498.0495596668</v>
      </c>
      <c r="BF96">
        <f t="shared" si="165"/>
        <v>-4301440.6368960487</v>
      </c>
      <c r="BG96">
        <f t="shared" si="165"/>
        <v>-4308394.4477120982</v>
      </c>
      <c r="BH96">
        <f t="shared" si="165"/>
        <v>-4315359.500151827</v>
      </c>
      <c r="BI96">
        <f t="shared" si="165"/>
        <v>-4322335.8123886259</v>
      </c>
      <c r="BJ96">
        <f t="shared" si="165"/>
        <v>-4329323.4026252041</v>
      </c>
      <c r="BK96">
        <f t="shared" si="165"/>
        <v>-4336322.2890937738</v>
      </c>
      <c r="BL96">
        <f t="shared" si="165"/>
        <v>-4343332.4900559299</v>
      </c>
      <c r="BM96">
        <f t="shared" si="165"/>
        <v>-4350354.0238028355</v>
      </c>
      <c r="BN96">
        <f t="shared" si="165"/>
        <v>-4357386.9086552514</v>
      </c>
      <c r="BO96">
        <f t="shared" si="166"/>
        <v>-4364431.1629635161</v>
      </c>
      <c r="BP96">
        <f t="shared" si="166"/>
        <v>-4371486.805107628</v>
      </c>
      <c r="BQ96">
        <f t="shared" si="166"/>
        <v>-4378553.8534973469</v>
      </c>
      <c r="BR96">
        <f t="shared" si="166"/>
        <v>-4385632.3265721314</v>
      </c>
      <c r="BS96">
        <f t="shared" si="166"/>
        <v>-4392722.2428013133</v>
      </c>
      <c r="BT96">
        <f t="shared" si="166"/>
        <v>-4399823.6206840491</v>
      </c>
      <c r="BU96">
        <f t="shared" si="166"/>
        <v>-4406936.4787493562</v>
      </c>
      <c r="BV96">
        <f t="shared" si="166"/>
        <v>-4414060.8355562994</v>
      </c>
      <c r="BW96">
        <f t="shared" si="166"/>
        <v>-4421196.7096938677</v>
      </c>
      <c r="BX96">
        <f t="shared" si="166"/>
        <v>-4428344.1197811645</v>
      </c>
      <c r="BY96">
        <f t="shared" si="167"/>
        <v>-4435503.0844673449</v>
      </c>
      <c r="BZ96">
        <f t="shared" si="167"/>
        <v>-4442673.6224317141</v>
      </c>
      <c r="CA96">
        <f t="shared" si="167"/>
        <v>-4449855.7523838216</v>
      </c>
      <c r="CB96">
        <f t="shared" si="167"/>
        <v>-4457049.4930634145</v>
      </c>
      <c r="CC96">
        <f t="shared" si="167"/>
        <v>-4464254.8632405521</v>
      </c>
      <c r="CD96">
        <f t="shared" si="167"/>
        <v>-4471471.8817156348</v>
      </c>
      <c r="CE96">
        <f t="shared" si="167"/>
        <v>-4478700.5673194444</v>
      </c>
      <c r="CF96">
        <f t="shared" si="167"/>
        <v>-4485940.9389132485</v>
      </c>
      <c r="CG96">
        <f t="shared" si="167"/>
        <v>-4493193.0153887598</v>
      </c>
      <c r="CH96">
        <f t="shared" si="167"/>
        <v>-4500456.8156682337</v>
      </c>
      <c r="CI96">
        <f t="shared" si="168"/>
        <v>-4507732.3587045595</v>
      </c>
      <c r="CJ96">
        <f t="shared" si="168"/>
        <v>-4515019.6634812215</v>
      </c>
      <c r="CK96">
        <f t="shared" si="168"/>
        <v>-4522318.7490123911</v>
      </c>
      <c r="CL96">
        <f t="shared" si="168"/>
        <v>-4529629.634343042</v>
      </c>
      <c r="CM96">
        <f t="shared" si="168"/>
        <v>-4536952.3385488261</v>
      </c>
      <c r="CN96">
        <f t="shared" si="168"/>
        <v>-4544286.8807363436</v>
      </c>
      <c r="CO96">
        <f t="shared" si="168"/>
        <v>-4551633.2800430199</v>
      </c>
      <c r="CP96">
        <f t="shared" si="168"/>
        <v>-4558991.5556372162</v>
      </c>
      <c r="CQ96">
        <f t="shared" si="168"/>
        <v>-4566361.7267183317</v>
      </c>
      <c r="CR96">
        <f t="shared" si="168"/>
        <v>-4573743.8125167387</v>
      </c>
      <c r="CS96">
        <f t="shared" si="169"/>
        <v>-4581137.8322939612</v>
      </c>
      <c r="CT96">
        <f t="shared" si="169"/>
        <v>-4588543.8053426156</v>
      </c>
      <c r="CU96">
        <f t="shared" si="169"/>
        <v>-4595961.7509865202</v>
      </c>
      <c r="CV96">
        <f t="shared" si="169"/>
        <v>-4603391.6885807347</v>
      </c>
      <c r="CW96">
        <f t="shared" si="169"/>
        <v>-4610833.6375116054</v>
      </c>
      <c r="CX96">
        <f t="shared" si="169"/>
        <v>-4618287.6171968067</v>
      </c>
      <c r="CY96">
        <f t="shared" si="169"/>
        <v>-4625753.6470854497</v>
      </c>
      <c r="CZ96">
        <f t="shared" si="169"/>
        <v>-4633231.7466580234</v>
      </c>
      <c r="DA96">
        <f t="shared" si="169"/>
        <v>-4640721.9354265751</v>
      </c>
      <c r="DB96">
        <f t="shared" si="169"/>
        <v>-4648224.2329346426</v>
      </c>
      <c r="DC96">
        <f t="shared" si="170"/>
        <v>-4655738.6587573644</v>
      </c>
      <c r="DD96">
        <f t="shared" si="170"/>
        <v>-4663265.2325015841</v>
      </c>
      <c r="DE96">
        <f t="shared" si="170"/>
        <v>-4670803.9738057302</v>
      </c>
      <c r="DF96">
        <f t="shared" si="170"/>
        <v>-4678354.9023400936</v>
      </c>
      <c r="DG96">
        <f t="shared" si="170"/>
        <v>-4685918.0378066991</v>
      </c>
      <c r="DH96">
        <f t="shared" si="170"/>
        <v>-4693493.3999394188</v>
      </c>
      <c r="DI96">
        <f t="shared" si="170"/>
        <v>-4701081.0085040815</v>
      </c>
      <c r="DJ96">
        <f t="shared" si="170"/>
        <v>-4708680.8832984157</v>
      </c>
      <c r="DK96">
        <f t="shared" si="170"/>
        <v>-4716293.0441521574</v>
      </c>
      <c r="DL96">
        <f t="shared" si="170"/>
        <v>-4723917.51092715</v>
      </c>
      <c r="DM96">
        <f t="shared" si="171"/>
        <v>-4731554.3035172941</v>
      </c>
      <c r="DN96">
        <f t="shared" si="171"/>
        <v>-4739203.4418486683</v>
      </c>
      <c r="DO96">
        <f t="shared" si="171"/>
        <v>-4746864.9458795646</v>
      </c>
      <c r="DP96">
        <f t="shared" si="171"/>
        <v>-4754538.8356005223</v>
      </c>
      <c r="DQ96">
        <f t="shared" si="171"/>
        <v>-4762225.1310344478</v>
      </c>
      <c r="DR96">
        <f t="shared" si="171"/>
        <v>-4769923.8522365689</v>
      </c>
      <c r="DS96">
        <f t="shared" si="171"/>
        <v>-4777635.0192945311</v>
      </c>
      <c r="DT96">
        <f t="shared" si="171"/>
        <v>-4785358.652328507</v>
      </c>
      <c r="DU96">
        <f t="shared" si="171"/>
        <v>-4793094.771491128</v>
      </c>
      <c r="DV96">
        <f t="shared" si="171"/>
        <v>-4800843.3969676876</v>
      </c>
      <c r="DW96">
        <f t="shared" si="172"/>
        <v>-4808604.5489760097</v>
      </c>
      <c r="DX96">
        <f t="shared" si="172"/>
        <v>-4816378.2477666577</v>
      </c>
      <c r="DY96">
        <f t="shared" si="172"/>
        <v>-4824164.5136229601</v>
      </c>
      <c r="DZ96">
        <f t="shared" si="172"/>
        <v>-4831963.3668609718</v>
      </c>
      <c r="EA96">
        <f t="shared" si="172"/>
        <v>-4839774.8278296571</v>
      </c>
      <c r="EB96">
        <f t="shared" si="172"/>
        <v>-4847598.9169108253</v>
      </c>
      <c r="EC96">
        <f t="shared" si="172"/>
        <v>-4855435.6545192376</v>
      </c>
      <c r="ED96">
        <f t="shared" si="172"/>
        <v>-4863285.0611027069</v>
      </c>
      <c r="EE96">
        <f t="shared" si="172"/>
        <v>-4871147.1571420701</v>
      </c>
      <c r="EF96">
        <f t="shared" si="172"/>
        <v>-4879021.9631512184</v>
      </c>
      <c r="EG96">
        <f t="shared" si="172"/>
        <v>-4886909.4996773144</v>
      </c>
      <c r="EI96">
        <f t="shared" si="124"/>
        <v>0.93</v>
      </c>
      <c r="EJ96">
        <f t="shared" si="159"/>
        <v>4157975.5494901184</v>
      </c>
      <c r="EK96">
        <f t="shared" si="159"/>
        <v>4164697.7645641658</v>
      </c>
      <c r="EL96">
        <f t="shared" si="159"/>
        <v>4171430.8463246422</v>
      </c>
      <c r="EM96">
        <f t="shared" si="159"/>
        <v>4178174.8123388072</v>
      </c>
      <c r="EN96">
        <f t="shared" si="159"/>
        <v>4184929.680202262</v>
      </c>
      <c r="EO96">
        <f t="shared" si="159"/>
        <v>4191695.4675391135</v>
      </c>
      <c r="EP96">
        <f t="shared" si="159"/>
        <v>4198472.1920019155</v>
      </c>
      <c r="EQ96">
        <f t="shared" si="159"/>
        <v>4205259.8712717555</v>
      </c>
      <c r="ER96">
        <f t="shared" si="159"/>
        <v>4212058.5230583698</v>
      </c>
      <c r="ES96">
        <f t="shared" si="159"/>
        <v>4218868.1651000306</v>
      </c>
      <c r="ET96">
        <f t="shared" si="159"/>
        <v>4225688.8151637325</v>
      </c>
      <c r="EU96">
        <f t="shared" si="159"/>
        <v>4232520.4910452217</v>
      </c>
      <c r="EV96">
        <f t="shared" si="159"/>
        <v>4239363.2105689552</v>
      </c>
      <c r="EW96">
        <f t="shared" si="159"/>
        <v>4246216.9915882619</v>
      </c>
      <c r="EX96">
        <f t="shared" si="159"/>
        <v>4253081.8519852906</v>
      </c>
      <c r="EY96">
        <f t="shared" si="158"/>
        <v>4259957.8096710974</v>
      </c>
      <c r="EZ96">
        <f t="shared" si="158"/>
        <v>4266844.8825857379</v>
      </c>
      <c r="FA96">
        <f t="shared" si="158"/>
        <v>4273743.0886982419</v>
      </c>
      <c r="FB96">
        <f t="shared" si="158"/>
        <v>4280652.4460066427</v>
      </c>
      <c r="FC96">
        <f t="shared" si="158"/>
        <v>4287572.9725381574</v>
      </c>
      <c r="FD96">
        <f t="shared" si="158"/>
        <v>4294504.6863490734</v>
      </c>
      <c r="FE96">
        <f t="shared" si="158"/>
        <v>4301447.6055249255</v>
      </c>
      <c r="FF96">
        <f t="shared" si="158"/>
        <v>4308401.7481804453</v>
      </c>
      <c r="FG96">
        <f t="shared" si="158"/>
        <v>4315367.1324596442</v>
      </c>
      <c r="FH96">
        <f t="shared" si="158"/>
        <v>4322343.7765359133</v>
      </c>
      <c r="FI96">
        <f t="shared" si="158"/>
        <v>4329331.6986119617</v>
      </c>
      <c r="FJ96">
        <f t="shared" si="158"/>
        <v>4336330.9169200016</v>
      </c>
      <c r="FK96">
        <f t="shared" si="158"/>
        <v>4343341.4497216279</v>
      </c>
      <c r="FL96">
        <f t="shared" si="158"/>
        <v>4350363.3153080046</v>
      </c>
      <c r="FM96">
        <f t="shared" si="158"/>
        <v>4357396.5319998907</v>
      </c>
      <c r="FN96">
        <f t="shared" si="89"/>
        <v>4364441.1181476256</v>
      </c>
      <c r="FO96">
        <f t="shared" si="89"/>
        <v>4371497.0921312077</v>
      </c>
      <c r="FP96">
        <f t="shared" si="155"/>
        <v>4378564.4723603968</v>
      </c>
      <c r="FQ96">
        <f t="shared" si="155"/>
        <v>4385643.2772746515</v>
      </c>
      <c r="FR96">
        <f t="shared" si="155"/>
        <v>4392733.5253433036</v>
      </c>
      <c r="FS96">
        <f t="shared" si="155"/>
        <v>4399835.2350655096</v>
      </c>
      <c r="FT96">
        <f t="shared" si="155"/>
        <v>4406948.4249702878</v>
      </c>
      <c r="FU96">
        <f t="shared" si="155"/>
        <v>4414073.1136167012</v>
      </c>
      <c r="FV96">
        <f t="shared" si="155"/>
        <v>4421209.3195937397</v>
      </c>
      <c r="FW96">
        <f t="shared" si="155"/>
        <v>4428357.0615205066</v>
      </c>
      <c r="FX96">
        <f t="shared" si="155"/>
        <v>4435516.3580461573</v>
      </c>
      <c r="FY96">
        <f t="shared" si="155"/>
        <v>4442687.2278499966</v>
      </c>
      <c r="FZ96">
        <f t="shared" si="155"/>
        <v>4449869.6896415744</v>
      </c>
      <c r="GA96">
        <f t="shared" si="155"/>
        <v>4457063.7621606383</v>
      </c>
      <c r="GB96">
        <f t="shared" si="155"/>
        <v>4464269.4641772462</v>
      </c>
      <c r="GC96">
        <f t="shared" si="155"/>
        <v>4471486.8144917991</v>
      </c>
      <c r="GD96">
        <f t="shared" si="155"/>
        <v>4478715.8319350788</v>
      </c>
      <c r="GE96">
        <f t="shared" si="155"/>
        <v>4485956.5353683531</v>
      </c>
      <c r="GF96">
        <f t="shared" si="144"/>
        <v>4493208.9436833346</v>
      </c>
      <c r="GG96">
        <f t="shared" si="161"/>
        <v>4500473.0758022787</v>
      </c>
      <c r="GH96">
        <f t="shared" si="161"/>
        <v>4507748.9506780747</v>
      </c>
      <c r="GI96">
        <f t="shared" si="161"/>
        <v>4515036.5872942079</v>
      </c>
      <c r="GJ96">
        <f t="shared" si="161"/>
        <v>4522336.0046648476</v>
      </c>
      <c r="GK96">
        <f t="shared" si="161"/>
        <v>4529647.2218349688</v>
      </c>
      <c r="GL96">
        <f t="shared" si="161"/>
        <v>4536970.257880223</v>
      </c>
      <c r="GM96">
        <f t="shared" si="161"/>
        <v>4544305.1319072107</v>
      </c>
      <c r="GN96">
        <f t="shared" si="161"/>
        <v>4551651.8630533572</v>
      </c>
      <c r="GO96">
        <f t="shared" si="161"/>
        <v>4559010.4704870237</v>
      </c>
      <c r="GP96">
        <f t="shared" si="161"/>
        <v>4566380.9734076094</v>
      </c>
      <c r="GQ96">
        <f t="shared" si="161"/>
        <v>4573763.3910454875</v>
      </c>
      <c r="GR96">
        <f t="shared" si="161"/>
        <v>4581157.7426621802</v>
      </c>
      <c r="GS96">
        <f t="shared" si="161"/>
        <v>4588564.0475503048</v>
      </c>
      <c r="GT96">
        <f t="shared" si="161"/>
        <v>4595982.3250336796</v>
      </c>
      <c r="GU96">
        <f t="shared" si="160"/>
        <v>4603412.5944673643</v>
      </c>
      <c r="GV96">
        <f t="shared" si="160"/>
        <v>4610854.8752377052</v>
      </c>
      <c r="GW96">
        <f t="shared" si="160"/>
        <v>4618309.1867623767</v>
      </c>
      <c r="GX96">
        <f t="shared" si="160"/>
        <v>4625775.5484904898</v>
      </c>
      <c r="GY96">
        <f t="shared" si="160"/>
        <v>4633253.9799025347</v>
      </c>
      <c r="GZ96">
        <f t="shared" si="125"/>
        <v>4640744.5005105566</v>
      </c>
      <c r="HA96">
        <f t="shared" si="125"/>
        <v>4648247.1298580943</v>
      </c>
      <c r="HB96">
        <f t="shared" si="125"/>
        <v>4655761.8875202863</v>
      </c>
      <c r="HC96">
        <f t="shared" si="125"/>
        <v>4663288.7931039762</v>
      </c>
      <c r="HD96">
        <f t="shared" si="125"/>
        <v>4670827.8662475925</v>
      </c>
      <c r="HE96">
        <f t="shared" si="125"/>
        <v>4678379.1266214261</v>
      </c>
      <c r="HF96">
        <f t="shared" si="156"/>
        <v>4685942.5939275017</v>
      </c>
      <c r="HG96">
        <f t="shared" si="156"/>
        <v>4693518.2878996925</v>
      </c>
      <c r="HH96">
        <f t="shared" si="156"/>
        <v>4701106.2283038255</v>
      </c>
      <c r="HI96">
        <f t="shared" si="156"/>
        <v>4708706.4349376298</v>
      </c>
      <c r="HJ96">
        <f t="shared" si="156"/>
        <v>4716318.9276308417</v>
      </c>
      <c r="HK96">
        <f t="shared" si="156"/>
        <v>4723943.7262453046</v>
      </c>
      <c r="HL96">
        <f t="shared" si="156"/>
        <v>4731580.8506749189</v>
      </c>
      <c r="HM96">
        <f t="shared" si="156"/>
        <v>4739230.3208457632</v>
      </c>
      <c r="HN96">
        <f t="shared" si="156"/>
        <v>4746892.1567161307</v>
      </c>
      <c r="HO96">
        <f t="shared" si="156"/>
        <v>4754566.3782765586</v>
      </c>
      <c r="HP96">
        <f t="shared" si="156"/>
        <v>4762253.0055499543</v>
      </c>
      <c r="HQ96">
        <f t="shared" si="156"/>
        <v>4769952.0585915456</v>
      </c>
      <c r="HR96">
        <f t="shared" si="156"/>
        <v>4777663.5574889779</v>
      </c>
      <c r="HS96">
        <f t="shared" si="156"/>
        <v>4785387.5223624241</v>
      </c>
      <c r="HT96">
        <f t="shared" si="156"/>
        <v>4793123.9733645152</v>
      </c>
      <c r="HU96">
        <f t="shared" si="156"/>
        <v>4800872.930680545</v>
      </c>
      <c r="HV96">
        <f t="shared" si="162"/>
        <v>4808634.4145283382</v>
      </c>
      <c r="HW96">
        <f t="shared" si="123"/>
        <v>4816408.4451584565</v>
      </c>
      <c r="HX96">
        <f t="shared" si="123"/>
        <v>4824195.042854229</v>
      </c>
      <c r="HY96">
        <f t="shared" si="123"/>
        <v>4831994.2279317109</v>
      </c>
      <c r="HZ96">
        <f t="shared" si="123"/>
        <v>4839806.0207398664</v>
      </c>
      <c r="IA96">
        <f t="shared" si="123"/>
        <v>4847630.4416605048</v>
      </c>
      <c r="IB96">
        <f t="shared" si="123"/>
        <v>4855467.5111083873</v>
      </c>
      <c r="IC96">
        <f t="shared" si="123"/>
        <v>4863317.2495313268</v>
      </c>
      <c r="ID96">
        <f t="shared" si="123"/>
        <v>4871179.6774101611</v>
      </c>
      <c r="IE96">
        <f t="shared" si="123"/>
        <v>4879054.8152587796</v>
      </c>
      <c r="IF96">
        <f t="shared" si="123"/>
        <v>4886942.6836243458</v>
      </c>
      <c r="IG96">
        <f t="shared" si="126"/>
        <v>4157975.5494901184</v>
      </c>
      <c r="IH96">
        <f t="shared" si="127"/>
        <v>1</v>
      </c>
      <c r="II96">
        <v>94</v>
      </c>
      <c r="IJ96">
        <f t="shared" si="128"/>
        <v>0.93</v>
      </c>
      <c r="IK96" cm="1">
        <f t="array" ref="IK96">INDEX($AK$3:$EG$102,II96,IH96)</f>
        <v>-4157975.5494901184</v>
      </c>
      <c r="IL96">
        <f t="shared" si="129"/>
        <v>-3866917.2610258101</v>
      </c>
    </row>
    <row r="97" spans="9:246" x14ac:dyDescent="0.25">
      <c r="I97">
        <v>755</v>
      </c>
      <c r="J97">
        <f>'Emission events'!AG97</f>
        <v>0</v>
      </c>
      <c r="K97">
        <f>'Emission events'!CI97</f>
        <v>0</v>
      </c>
      <c r="L97">
        <f>'Emission events'!EK97</f>
        <v>0</v>
      </c>
      <c r="M97">
        <f>'Emission events'!GM97</f>
        <v>0</v>
      </c>
      <c r="N97">
        <f>'Emission events'!IO97</f>
        <v>0</v>
      </c>
      <c r="O97">
        <f t="shared" si="119"/>
        <v>0</v>
      </c>
      <c r="R97">
        <v>755</v>
      </c>
      <c r="S97">
        <f>'Emission events'!AL97</f>
        <v>0</v>
      </c>
      <c r="T97">
        <f>'Emission events'!CN97</f>
        <v>0</v>
      </c>
      <c r="U97">
        <f>'Emission events'!EP97</f>
        <v>0</v>
      </c>
      <c r="V97">
        <f>'Emission events'!GR97</f>
        <v>0</v>
      </c>
      <c r="W97">
        <f>'Emission events'!IT97</f>
        <v>0</v>
      </c>
      <c r="X97">
        <f t="shared" si="120"/>
        <v>0</v>
      </c>
      <c r="AA97">
        <v>755</v>
      </c>
      <c r="AB97" s="7">
        <f>'Emission events'!AQ97</f>
        <v>0</v>
      </c>
      <c r="AC97" s="7">
        <f>'Emission events'!CS97</f>
        <v>0</v>
      </c>
      <c r="AD97" s="7">
        <f>'Emission events'!EU97</f>
        <v>0</v>
      </c>
      <c r="AE97" s="7">
        <f>'Emission events'!GW97</f>
        <v>0</v>
      </c>
      <c r="AF97" s="7">
        <f>'Emission events'!IY97</f>
        <v>0</v>
      </c>
      <c r="AG97">
        <f t="shared" si="121"/>
        <v>0</v>
      </c>
      <c r="AH97" s="7">
        <f t="shared" si="122"/>
        <v>0</v>
      </c>
      <c r="AJ97" s="1">
        <v>0.94</v>
      </c>
      <c r="AK97">
        <f t="shared" si="163"/>
        <v>-5751991.2413829267</v>
      </c>
      <c r="AL97">
        <f t="shared" si="163"/>
        <v>-5761290.0317482101</v>
      </c>
      <c r="AM97">
        <f t="shared" si="163"/>
        <v>-5770603.8546626931</v>
      </c>
      <c r="AN97">
        <f t="shared" si="163"/>
        <v>-5779932.7344282381</v>
      </c>
      <c r="AO97">
        <f t="shared" si="163"/>
        <v>-5789276.6953859348</v>
      </c>
      <c r="AP97">
        <f t="shared" si="163"/>
        <v>-5798635.7619162379</v>
      </c>
      <c r="AQ97">
        <f t="shared" si="163"/>
        <v>-5808009.9584390223</v>
      </c>
      <c r="AR97">
        <f t="shared" si="163"/>
        <v>-5817399.3094136147</v>
      </c>
      <c r="AS97">
        <f t="shared" si="163"/>
        <v>-5826803.8393389517</v>
      </c>
      <c r="AT97">
        <f t="shared" si="163"/>
        <v>-5836223.5727535039</v>
      </c>
      <c r="AU97">
        <f t="shared" si="164"/>
        <v>-5845658.5342354188</v>
      </c>
      <c r="AV97">
        <f t="shared" si="164"/>
        <v>-5855108.7484026365</v>
      </c>
      <c r="AW97">
        <f t="shared" si="164"/>
        <v>-5864574.2399128117</v>
      </c>
      <c r="AX97">
        <f t="shared" si="164"/>
        <v>-5874055.0334635638</v>
      </c>
      <c r="AY97">
        <f t="shared" si="164"/>
        <v>-5883551.153792317</v>
      </c>
      <c r="AZ97">
        <f t="shared" si="164"/>
        <v>-5893062.6256765472</v>
      </c>
      <c r="BA97">
        <f t="shared" si="164"/>
        <v>-5902589.4739338271</v>
      </c>
      <c r="BB97">
        <f t="shared" si="164"/>
        <v>-5912131.723421786</v>
      </c>
      <c r="BC97">
        <f t="shared" si="164"/>
        <v>-5921689.3990382422</v>
      </c>
      <c r="BD97">
        <f t="shared" si="164"/>
        <v>-5931262.5257213237</v>
      </c>
      <c r="BE97">
        <f t="shared" si="165"/>
        <v>-5940851.1284493906</v>
      </c>
      <c r="BF97">
        <f t="shared" si="165"/>
        <v>-5950455.2322412683</v>
      </c>
      <c r="BG97">
        <f t="shared" si="165"/>
        <v>-5960074.8621561863</v>
      </c>
      <c r="BH97">
        <f t="shared" si="165"/>
        <v>-5969710.0432938188</v>
      </c>
      <c r="BI97">
        <f t="shared" si="165"/>
        <v>-5979360.8007945465</v>
      </c>
      <c r="BJ97">
        <f t="shared" si="165"/>
        <v>-5989027.1598392855</v>
      </c>
      <c r="BK97">
        <f t="shared" si="165"/>
        <v>-5998709.1456497442</v>
      </c>
      <c r="BL97">
        <f t="shared" si="165"/>
        <v>-6008406.7834883425</v>
      </c>
      <c r="BM97">
        <f t="shared" si="165"/>
        <v>-6018120.0986583354</v>
      </c>
      <c r="BN97">
        <f t="shared" si="165"/>
        <v>-6027849.1165039539</v>
      </c>
      <c r="BO97">
        <f t="shared" si="166"/>
        <v>-6037593.862410333</v>
      </c>
      <c r="BP97">
        <f t="shared" si="166"/>
        <v>-6047354.3618036667</v>
      </c>
      <c r="BQ97">
        <f t="shared" si="166"/>
        <v>-6057130.640151253</v>
      </c>
      <c r="BR97">
        <f t="shared" si="166"/>
        <v>-6066922.7229615431</v>
      </c>
      <c r="BS97">
        <f t="shared" si="166"/>
        <v>-6076730.6357842861</v>
      </c>
      <c r="BT97">
        <f t="shared" si="166"/>
        <v>-6086554.4042104725</v>
      </c>
      <c r="BU97">
        <f t="shared" si="166"/>
        <v>-6096394.0538724605</v>
      </c>
      <c r="BV97">
        <f t="shared" si="166"/>
        <v>-6106249.6104441164</v>
      </c>
      <c r="BW97">
        <f t="shared" si="166"/>
        <v>-6116121.0996407187</v>
      </c>
      <c r="BX97">
        <f t="shared" si="166"/>
        <v>-6126008.5472192084</v>
      </c>
      <c r="BY97">
        <f t="shared" si="167"/>
        <v>-6135911.9789781207</v>
      </c>
      <c r="BZ97">
        <f t="shared" si="167"/>
        <v>-6145831.420757629</v>
      </c>
      <c r="CA97">
        <f t="shared" si="167"/>
        <v>-6155766.8984398171</v>
      </c>
      <c r="CB97">
        <f t="shared" si="167"/>
        <v>-6165718.4379485175</v>
      </c>
      <c r="CC97">
        <f t="shared" si="167"/>
        <v>-6175686.0652494738</v>
      </c>
      <c r="CD97">
        <f t="shared" si="167"/>
        <v>-6185669.8063504715</v>
      </c>
      <c r="CE97">
        <f t="shared" si="167"/>
        <v>-6195669.687301253</v>
      </c>
      <c r="CF97">
        <f t="shared" si="167"/>
        <v>-6205685.73419376</v>
      </c>
      <c r="CG97">
        <f t="shared" si="167"/>
        <v>-6215717.9731620522</v>
      </c>
      <c r="CH97">
        <f t="shared" si="167"/>
        <v>-6225766.4303824548</v>
      </c>
      <c r="CI97">
        <f t="shared" si="168"/>
        <v>-6235831.1320736129</v>
      </c>
      <c r="CJ97">
        <f t="shared" si="168"/>
        <v>-6245912.1044965591</v>
      </c>
      <c r="CK97">
        <f t="shared" si="168"/>
        <v>-6256009.3739547525</v>
      </c>
      <c r="CL97">
        <f t="shared" si="168"/>
        <v>-6266122.9667942449</v>
      </c>
      <c r="CM97">
        <f t="shared" si="168"/>
        <v>-6276252.9094035914</v>
      </c>
      <c r="CN97">
        <f t="shared" si="168"/>
        <v>-6286399.2282140926</v>
      </c>
      <c r="CO97">
        <f t="shared" si="168"/>
        <v>-6296561.9496997138</v>
      </c>
      <c r="CP97">
        <f t="shared" si="168"/>
        <v>-6306741.1003772197</v>
      </c>
      <c r="CQ97">
        <f t="shared" si="168"/>
        <v>-6316936.7068063309</v>
      </c>
      <c r="CR97">
        <f t="shared" si="168"/>
        <v>-6327148.7955895448</v>
      </c>
      <c r="CS97">
        <f t="shared" si="169"/>
        <v>-6337377.3933725264</v>
      </c>
      <c r="CT97">
        <f t="shared" si="169"/>
        <v>-6347622.5268439231</v>
      </c>
      <c r="CU97">
        <f t="shared" si="169"/>
        <v>-6357884.2227355298</v>
      </c>
      <c r="CV97">
        <f t="shared" si="169"/>
        <v>-6368162.5078224251</v>
      </c>
      <c r="CW97">
        <f t="shared" si="169"/>
        <v>-6378457.4089229004</v>
      </c>
      <c r="CX97">
        <f t="shared" si="169"/>
        <v>-6388768.9528986048</v>
      </c>
      <c r="CY97">
        <f t="shared" si="169"/>
        <v>-6399097.1666546799</v>
      </c>
      <c r="CZ97">
        <f t="shared" si="169"/>
        <v>-6409442.0771396942</v>
      </c>
      <c r="DA97">
        <f t="shared" si="169"/>
        <v>-6419803.7113458067</v>
      </c>
      <c r="DB97">
        <f t="shared" si="169"/>
        <v>-6430182.0963088088</v>
      </c>
      <c r="DC97">
        <f t="shared" si="170"/>
        <v>-6440577.2591081765</v>
      </c>
      <c r="DD97">
        <f t="shared" si="170"/>
        <v>-6450989.2268672325</v>
      </c>
      <c r="DE97">
        <f t="shared" si="170"/>
        <v>-6461418.0267530549</v>
      </c>
      <c r="DF97">
        <f t="shared" si="170"/>
        <v>-6471863.6859767316</v>
      </c>
      <c r="DG97">
        <f t="shared" si="170"/>
        <v>-6482326.2317932732</v>
      </c>
      <c r="DH97">
        <f t="shared" si="170"/>
        <v>-6492805.6915017497</v>
      </c>
      <c r="DI97">
        <f t="shared" si="170"/>
        <v>-6503302.0924454574</v>
      </c>
      <c r="DJ97">
        <f t="shared" si="170"/>
        <v>-6513815.4620117536</v>
      </c>
      <c r="DK97">
        <f t="shared" si="170"/>
        <v>-6524345.8276323443</v>
      </c>
      <c r="DL97">
        <f t="shared" si="170"/>
        <v>-6534893.2167833243</v>
      </c>
      <c r="DM97">
        <f t="shared" si="171"/>
        <v>-6545457.6569851171</v>
      </c>
      <c r="DN97">
        <f t="shared" si="171"/>
        <v>-6556039.1758027254</v>
      </c>
      <c r="DO97">
        <f t="shared" si="171"/>
        <v>-6566637.800845651</v>
      </c>
      <c r="DP97">
        <f t="shared" si="171"/>
        <v>-6577253.5597680211</v>
      </c>
      <c r="DQ97">
        <f t="shared" si="171"/>
        <v>-6587886.480268741</v>
      </c>
      <c r="DR97">
        <f t="shared" si="171"/>
        <v>-6598536.5900914548</v>
      </c>
      <c r="DS97">
        <f t="shared" si="171"/>
        <v>-6609203.917024578</v>
      </c>
      <c r="DT97">
        <f t="shared" si="171"/>
        <v>-6619888.4889015937</v>
      </c>
      <c r="DU97">
        <f t="shared" si="171"/>
        <v>-6630590.3336008647</v>
      </c>
      <c r="DV97">
        <f t="shared" si="171"/>
        <v>-6641309.4790459136</v>
      </c>
      <c r="DW97">
        <f t="shared" si="172"/>
        <v>-6652045.9532053377</v>
      </c>
      <c r="DX97">
        <f t="shared" si="172"/>
        <v>-6662799.784092945</v>
      </c>
      <c r="DY97">
        <f t="shared" si="172"/>
        <v>-6673570.9997679032</v>
      </c>
      <c r="DZ97">
        <f t="shared" si="172"/>
        <v>-6684359.628334648</v>
      </c>
      <c r="EA97">
        <f t="shared" si="172"/>
        <v>-6695165.6979431631</v>
      </c>
      <c r="EB97">
        <f t="shared" si="172"/>
        <v>-6705989.2367888037</v>
      </c>
      <c r="EC97">
        <f t="shared" si="172"/>
        <v>-6716830.2731125709</v>
      </c>
      <c r="ED97">
        <f t="shared" si="172"/>
        <v>-6727688.8352011722</v>
      </c>
      <c r="EE97">
        <f t="shared" si="172"/>
        <v>-6738564.9513869714</v>
      </c>
      <c r="EF97">
        <f t="shared" si="172"/>
        <v>-6749458.6500481348</v>
      </c>
      <c r="EG97">
        <f t="shared" si="172"/>
        <v>-6760369.9596087765</v>
      </c>
      <c r="EI97">
        <f t="shared" si="124"/>
        <v>0.94</v>
      </c>
      <c r="EJ97">
        <f t="shared" si="159"/>
        <v>5751991.2413829267</v>
      </c>
      <c r="EK97">
        <f t="shared" si="159"/>
        <v>5761290.3635876803</v>
      </c>
      <c r="EL97">
        <f t="shared" si="159"/>
        <v>5770604.5183416335</v>
      </c>
      <c r="EM97">
        <f t="shared" si="159"/>
        <v>5779933.7299466487</v>
      </c>
      <c r="EN97">
        <f t="shared" si="159"/>
        <v>5789278.0227438165</v>
      </c>
      <c r="EO97">
        <f t="shared" si="159"/>
        <v>5798637.4211135898</v>
      </c>
      <c r="EP97">
        <f t="shared" si="159"/>
        <v>5808011.9494758444</v>
      </c>
      <c r="EQ97">
        <f t="shared" si="159"/>
        <v>5817401.632289907</v>
      </c>
      <c r="ER97">
        <f t="shared" si="159"/>
        <v>5826806.4940547142</v>
      </c>
      <c r="ES97">
        <f t="shared" si="159"/>
        <v>5836226.5593087366</v>
      </c>
      <c r="ET97">
        <f t="shared" si="159"/>
        <v>5845661.8526301216</v>
      </c>
      <c r="EU97">
        <f t="shared" si="159"/>
        <v>5855112.3986368096</v>
      </c>
      <c r="EV97">
        <f t="shared" si="159"/>
        <v>5864578.2219864558</v>
      </c>
      <c r="EW97">
        <f t="shared" si="159"/>
        <v>5874059.3473766781</v>
      </c>
      <c r="EX97">
        <f t="shared" si="159"/>
        <v>5883555.7995449016</v>
      </c>
      <c r="EY97">
        <f t="shared" si="158"/>
        <v>5893067.6032686019</v>
      </c>
      <c r="EZ97">
        <f t="shared" si="158"/>
        <v>5902594.7833653521</v>
      </c>
      <c r="FA97">
        <f t="shared" si="158"/>
        <v>5912137.3646927811</v>
      </c>
      <c r="FB97">
        <f t="shared" si="158"/>
        <v>5921695.3721487075</v>
      </c>
      <c r="FC97">
        <f t="shared" si="158"/>
        <v>5931268.8306712592</v>
      </c>
      <c r="FD97">
        <f t="shared" si="158"/>
        <v>5940857.7652387973</v>
      </c>
      <c r="FE97">
        <f t="shared" si="158"/>
        <v>5950462.2008701451</v>
      </c>
      <c r="FF97">
        <f t="shared" si="158"/>
        <v>5960082.1626245333</v>
      </c>
      <c r="FG97">
        <f t="shared" si="158"/>
        <v>5969717.6756016361</v>
      </c>
      <c r="FH97">
        <f t="shared" si="158"/>
        <v>5979368.7649418339</v>
      </c>
      <c r="FI97">
        <f t="shared" si="158"/>
        <v>5989035.4558260432</v>
      </c>
      <c r="FJ97">
        <f t="shared" si="158"/>
        <v>5998717.773475972</v>
      </c>
      <c r="FK97">
        <f t="shared" si="158"/>
        <v>6008415.7431540405</v>
      </c>
      <c r="FL97">
        <f t="shared" si="158"/>
        <v>6018129.3901635045</v>
      </c>
      <c r="FM97">
        <f t="shared" si="158"/>
        <v>6027858.7398485932</v>
      </c>
      <c r="FN97">
        <f t="shared" si="89"/>
        <v>6037603.8175944425</v>
      </c>
      <c r="FO97">
        <f t="shared" si="89"/>
        <v>6047364.6488272464</v>
      </c>
      <c r="FP97">
        <f t="shared" si="155"/>
        <v>6057141.2590143029</v>
      </c>
      <c r="FQ97">
        <f t="shared" si="155"/>
        <v>6066933.6736640632</v>
      </c>
      <c r="FR97">
        <f t="shared" si="155"/>
        <v>6076741.9183262764</v>
      </c>
      <c r="FS97">
        <f t="shared" si="155"/>
        <v>6086566.018591933</v>
      </c>
      <c r="FT97">
        <f t="shared" si="155"/>
        <v>6096406.0000933921</v>
      </c>
      <c r="FU97">
        <f t="shared" si="155"/>
        <v>6106261.8885045182</v>
      </c>
      <c r="FV97">
        <f t="shared" si="155"/>
        <v>6116133.7095405906</v>
      </c>
      <c r="FW97">
        <f t="shared" si="155"/>
        <v>6126021.4889585506</v>
      </c>
      <c r="FX97">
        <f t="shared" si="155"/>
        <v>6135925.2525569331</v>
      </c>
      <c r="FY97">
        <f t="shared" si="155"/>
        <v>6145845.0261759115</v>
      </c>
      <c r="FZ97">
        <f t="shared" si="155"/>
        <v>6155780.8356975699</v>
      </c>
      <c r="GA97">
        <f t="shared" si="155"/>
        <v>6165732.7070457414</v>
      </c>
      <c r="GB97">
        <f t="shared" si="155"/>
        <v>6175700.6661861679</v>
      </c>
      <c r="GC97">
        <f t="shared" si="155"/>
        <v>6185684.7391266357</v>
      </c>
      <c r="GD97">
        <f t="shared" si="155"/>
        <v>6195684.9519168874</v>
      </c>
      <c r="GE97">
        <f t="shared" si="155"/>
        <v>6205701.3306488646</v>
      </c>
      <c r="GF97">
        <f t="shared" si="144"/>
        <v>6215733.9014566271</v>
      </c>
      <c r="GG97">
        <f t="shared" si="161"/>
        <v>6225782.6905164998</v>
      </c>
      <c r="GH97">
        <f t="shared" si="161"/>
        <v>6235847.7240471281</v>
      </c>
      <c r="GI97">
        <f t="shared" si="161"/>
        <v>6245929.0283095455</v>
      </c>
      <c r="GJ97">
        <f t="shared" si="161"/>
        <v>6256026.629607209</v>
      </c>
      <c r="GK97">
        <f t="shared" si="161"/>
        <v>6266140.5542861717</v>
      </c>
      <c r="GL97">
        <f t="shared" si="161"/>
        <v>6276270.8287349883</v>
      </c>
      <c r="GM97">
        <f t="shared" si="161"/>
        <v>6286417.4793849597</v>
      </c>
      <c r="GN97">
        <f t="shared" si="161"/>
        <v>6296580.5327100512</v>
      </c>
      <c r="GO97">
        <f t="shared" si="161"/>
        <v>6306760.0152270272</v>
      </c>
      <c r="GP97">
        <f t="shared" si="161"/>
        <v>6316955.9534956086</v>
      </c>
      <c r="GQ97">
        <f t="shared" si="161"/>
        <v>6327168.3741182936</v>
      </c>
      <c r="GR97">
        <f t="shared" si="161"/>
        <v>6337397.3037407454</v>
      </c>
      <c r="GS97">
        <f t="shared" si="161"/>
        <v>6347642.7690516124</v>
      </c>
      <c r="GT97">
        <f t="shared" si="161"/>
        <v>6357904.7967826892</v>
      </c>
      <c r="GU97">
        <f t="shared" si="160"/>
        <v>6368183.4137090547</v>
      </c>
      <c r="GV97">
        <f t="shared" si="160"/>
        <v>6378478.6466490002</v>
      </c>
      <c r="GW97">
        <f t="shared" si="160"/>
        <v>6388790.5224641748</v>
      </c>
      <c r="GX97">
        <f t="shared" si="160"/>
        <v>6399119.0680597201</v>
      </c>
      <c r="GY97">
        <f t="shared" si="160"/>
        <v>6409464.3103842055</v>
      </c>
      <c r="GZ97">
        <f t="shared" si="125"/>
        <v>6419826.2764297882</v>
      </c>
      <c r="HA97">
        <f t="shared" si="125"/>
        <v>6430204.9932322605</v>
      </c>
      <c r="HB97">
        <f t="shared" si="125"/>
        <v>6440600.4878710983</v>
      </c>
      <c r="HC97">
        <f t="shared" si="125"/>
        <v>6451012.7874696245</v>
      </c>
      <c r="HD97">
        <f t="shared" si="125"/>
        <v>6461441.9191949172</v>
      </c>
      <c r="HE97">
        <f t="shared" si="125"/>
        <v>6471887.910258064</v>
      </c>
      <c r="HF97">
        <f t="shared" si="156"/>
        <v>6482350.7879140759</v>
      </c>
      <c r="HG97">
        <f t="shared" si="156"/>
        <v>6492830.5794620235</v>
      </c>
      <c r="HH97">
        <f t="shared" si="156"/>
        <v>6503327.3122452013</v>
      </c>
      <c r="HI97">
        <f t="shared" si="156"/>
        <v>6513841.0136509677</v>
      </c>
      <c r="HJ97">
        <f t="shared" si="156"/>
        <v>6524371.7111110287</v>
      </c>
      <c r="HK97">
        <f t="shared" si="156"/>
        <v>6534919.4321014788</v>
      </c>
      <c r="HL97">
        <f t="shared" si="156"/>
        <v>6545484.2041427419</v>
      </c>
      <c r="HM97">
        <f t="shared" si="156"/>
        <v>6556066.0547998203</v>
      </c>
      <c r="HN97">
        <f t="shared" si="156"/>
        <v>6566665.011682217</v>
      </c>
      <c r="HO97">
        <f t="shared" si="156"/>
        <v>6577281.1024440574</v>
      </c>
      <c r="HP97">
        <f t="shared" si="156"/>
        <v>6587914.3547842475</v>
      </c>
      <c r="HQ97">
        <f t="shared" si="156"/>
        <v>6598564.7964464314</v>
      </c>
      <c r="HR97">
        <f t="shared" si="156"/>
        <v>6609232.4552190248</v>
      </c>
      <c r="HS97">
        <f t="shared" si="156"/>
        <v>6619917.3589355107</v>
      </c>
      <c r="HT97">
        <f t="shared" si="156"/>
        <v>6630619.535474252</v>
      </c>
      <c r="HU97">
        <f t="shared" si="156"/>
        <v>6641339.012758771</v>
      </c>
      <c r="HV97">
        <f t="shared" si="162"/>
        <v>6652075.8187576663</v>
      </c>
      <c r="HW97">
        <f t="shared" si="123"/>
        <v>6662829.9814847438</v>
      </c>
      <c r="HX97">
        <f t="shared" si="123"/>
        <v>6673601.5289991722</v>
      </c>
      <c r="HY97">
        <f t="shared" si="123"/>
        <v>6684390.4894053871</v>
      </c>
      <c r="HZ97">
        <f t="shared" si="123"/>
        <v>6695196.8908533724</v>
      </c>
      <c r="IA97">
        <f t="shared" si="123"/>
        <v>6706020.7615384832</v>
      </c>
      <c r="IB97">
        <f t="shared" si="123"/>
        <v>6716862.1297017206</v>
      </c>
      <c r="IC97">
        <f t="shared" si="123"/>
        <v>6727721.023629792</v>
      </c>
      <c r="ID97">
        <f t="shared" si="123"/>
        <v>6738597.4716550624</v>
      </c>
      <c r="IE97">
        <f t="shared" si="123"/>
        <v>6749491.502155696</v>
      </c>
      <c r="IF97">
        <f t="shared" si="123"/>
        <v>6760403.1435558079</v>
      </c>
      <c r="IG97">
        <f t="shared" si="126"/>
        <v>5751991.2413829267</v>
      </c>
      <c r="IH97">
        <f t="shared" si="127"/>
        <v>1</v>
      </c>
      <c r="II97">
        <v>95</v>
      </c>
      <c r="IJ97">
        <f t="shared" si="128"/>
        <v>0.94</v>
      </c>
      <c r="IK97" cm="1">
        <f t="array" ref="IK97">INDEX($AK$3:$EG$102,II97,IH97)</f>
        <v>-5751991.2413829267</v>
      </c>
      <c r="IL97">
        <f t="shared" si="129"/>
        <v>-5406871.7668999508</v>
      </c>
    </row>
    <row r="98" spans="9:246" x14ac:dyDescent="0.25">
      <c r="I98">
        <v>760</v>
      </c>
      <c r="J98">
        <f>'Emission events'!AG98</f>
        <v>0</v>
      </c>
      <c r="K98">
        <f>'Emission events'!CI98</f>
        <v>0</v>
      </c>
      <c r="L98">
        <f>'Emission events'!EK98</f>
        <v>0</v>
      </c>
      <c r="M98">
        <f>'Emission events'!GM98</f>
        <v>0</v>
      </c>
      <c r="N98">
        <f>'Emission events'!IO98</f>
        <v>0</v>
      </c>
      <c r="O98">
        <f t="shared" si="119"/>
        <v>0</v>
      </c>
      <c r="R98">
        <v>760</v>
      </c>
      <c r="S98">
        <f>'Emission events'!AL98</f>
        <v>0</v>
      </c>
      <c r="T98">
        <f>'Emission events'!CN98</f>
        <v>0</v>
      </c>
      <c r="U98">
        <f>'Emission events'!EP98</f>
        <v>0</v>
      </c>
      <c r="V98">
        <f>'Emission events'!GR98</f>
        <v>0</v>
      </c>
      <c r="W98">
        <f>'Emission events'!IT98</f>
        <v>0</v>
      </c>
      <c r="X98">
        <f t="shared" si="120"/>
        <v>0</v>
      </c>
      <c r="AA98">
        <v>760</v>
      </c>
      <c r="AB98" s="7">
        <f>'Emission events'!AQ98</f>
        <v>0</v>
      </c>
      <c r="AC98" s="7">
        <f>'Emission events'!CS98</f>
        <v>0</v>
      </c>
      <c r="AD98" s="7">
        <f>'Emission events'!EU98</f>
        <v>0</v>
      </c>
      <c r="AE98" s="7">
        <f>'Emission events'!GW98</f>
        <v>0</v>
      </c>
      <c r="AF98" s="7">
        <f>'Emission events'!IY98</f>
        <v>0</v>
      </c>
      <c r="AG98">
        <f t="shared" si="121"/>
        <v>0</v>
      </c>
      <c r="AH98" s="7">
        <f t="shared" si="122"/>
        <v>0</v>
      </c>
      <c r="AJ98" s="1">
        <v>0.95</v>
      </c>
      <c r="AK98">
        <f t="shared" si="163"/>
        <v>-7957090.2101694951</v>
      </c>
      <c r="AL98">
        <f t="shared" si="163"/>
        <v>-7969953.7931220382</v>
      </c>
      <c r="AM98">
        <f t="shared" si="163"/>
        <v>-7982838.1715154871</v>
      </c>
      <c r="AN98">
        <f t="shared" si="163"/>
        <v>-7995743.3789680889</v>
      </c>
      <c r="AO98">
        <f t="shared" si="163"/>
        <v>-8008669.4491523216</v>
      </c>
      <c r="AP98">
        <f t="shared" si="163"/>
        <v>-8021616.4157952182</v>
      </c>
      <c r="AQ98">
        <f t="shared" si="163"/>
        <v>-8034584.3126782449</v>
      </c>
      <c r="AR98">
        <f t="shared" si="163"/>
        <v>-8047573.1736374814</v>
      </c>
      <c r="AS98">
        <f t="shared" si="163"/>
        <v>-8060583.0325637944</v>
      </c>
      <c r="AT98">
        <f t="shared" si="163"/>
        <v>-8073613.9234027779</v>
      </c>
      <c r="AU98">
        <f t="shared" si="164"/>
        <v>-8086665.8801548202</v>
      </c>
      <c r="AV98">
        <f t="shared" si="164"/>
        <v>-8099738.9368754467</v>
      </c>
      <c r="AW98">
        <f t="shared" si="164"/>
        <v>-8112833.1276750937</v>
      </c>
      <c r="AX98">
        <f t="shared" si="164"/>
        <v>-8125948.4867194556</v>
      </c>
      <c r="AY98">
        <f t="shared" si="164"/>
        <v>-8139085.0482293712</v>
      </c>
      <c r="AZ98">
        <f t="shared" si="164"/>
        <v>-8152242.8464810057</v>
      </c>
      <c r="BA98">
        <f t="shared" si="164"/>
        <v>-8165421.9158060169</v>
      </c>
      <c r="BB98">
        <f t="shared" si="164"/>
        <v>-8178622.2905914811</v>
      </c>
      <c r="BC98">
        <f t="shared" si="164"/>
        <v>-8191844.0052800933</v>
      </c>
      <c r="BD98">
        <f t="shared" si="164"/>
        <v>-8205087.0943702273</v>
      </c>
      <c r="BE98">
        <f t="shared" si="165"/>
        <v>-8218351.5924159996</v>
      </c>
      <c r="BF98">
        <f t="shared" si="165"/>
        <v>-8231637.5340274749</v>
      </c>
      <c r="BG98">
        <f t="shared" si="165"/>
        <v>-8244944.9538705815</v>
      </c>
      <c r="BH98">
        <f t="shared" si="165"/>
        <v>-8258273.886667287</v>
      </c>
      <c r="BI98">
        <f t="shared" si="165"/>
        <v>-8271624.3671957823</v>
      </c>
      <c r="BJ98">
        <f t="shared" si="165"/>
        <v>-8284996.4302903609</v>
      </c>
      <c r="BK98">
        <f t="shared" si="165"/>
        <v>-8298390.1108417492</v>
      </c>
      <c r="BL98">
        <f t="shared" si="165"/>
        <v>-8311805.4437970193</v>
      </c>
      <c r="BM98">
        <f t="shared" si="165"/>
        <v>-8325242.4641596517</v>
      </c>
      <c r="BN98">
        <f t="shared" si="165"/>
        <v>-8338701.2069898872</v>
      </c>
      <c r="BO98">
        <f t="shared" si="166"/>
        <v>-8352181.7074045315</v>
      </c>
      <c r="BP98">
        <f t="shared" si="166"/>
        <v>-8365684.0005771602</v>
      </c>
      <c r="BQ98">
        <f t="shared" si="166"/>
        <v>-8379208.1217382941</v>
      </c>
      <c r="BR98">
        <f t="shared" si="166"/>
        <v>-8392754.1061752997</v>
      </c>
      <c r="BS98">
        <f t="shared" si="166"/>
        <v>-8406321.9892327003</v>
      </c>
      <c r="BT98">
        <f t="shared" si="166"/>
        <v>-8419911.8063120693</v>
      </c>
      <c r="BU98">
        <f t="shared" si="166"/>
        <v>-8433523.5928722452</v>
      </c>
      <c r="BV98">
        <f t="shared" si="166"/>
        <v>-8447157.384429384</v>
      </c>
      <c r="BW98">
        <f t="shared" si="166"/>
        <v>-8460813.2165570315</v>
      </c>
      <c r="BX98">
        <f t="shared" si="166"/>
        <v>-8474491.1248863302</v>
      </c>
      <c r="BY98">
        <f t="shared" si="167"/>
        <v>-8488191.1451059356</v>
      </c>
      <c r="BZ98">
        <f t="shared" si="167"/>
        <v>-8501913.3129621968</v>
      </c>
      <c r="CA98">
        <f t="shared" si="167"/>
        <v>-8515657.6642593425</v>
      </c>
      <c r="CB98">
        <f t="shared" si="167"/>
        <v>-8529424.2348593902</v>
      </c>
      <c r="CC98">
        <f t="shared" si="167"/>
        <v>-8543213.0606823359</v>
      </c>
      <c r="CD98">
        <f t="shared" si="167"/>
        <v>-8557024.1777063645</v>
      </c>
      <c r="CE98">
        <f t="shared" si="167"/>
        <v>-8570857.6219676062</v>
      </c>
      <c r="CF98">
        <f t="shared" si="167"/>
        <v>-8584713.4295606688</v>
      </c>
      <c r="CG98">
        <f t="shared" si="167"/>
        <v>-8598591.6366383843</v>
      </c>
      <c r="CH98">
        <f t="shared" si="167"/>
        <v>-8612492.2794120293</v>
      </c>
      <c r="CI98">
        <f t="shared" si="168"/>
        <v>-8626415.3941515163</v>
      </c>
      <c r="CJ98">
        <f t="shared" si="168"/>
        <v>-8640361.0171852931</v>
      </c>
      <c r="CK98">
        <f t="shared" si="168"/>
        <v>-8654329.1849005446</v>
      </c>
      <c r="CL98">
        <f t="shared" si="168"/>
        <v>-8668319.9337433632</v>
      </c>
      <c r="CM98">
        <f t="shared" si="168"/>
        <v>-8682333.3002186771</v>
      </c>
      <c r="CN98">
        <f t="shared" si="168"/>
        <v>-8696369.3208904583</v>
      </c>
      <c r="CO98">
        <f t="shared" si="168"/>
        <v>-8710428.0323817786</v>
      </c>
      <c r="CP98">
        <f t="shared" si="168"/>
        <v>-8724509.4713748991</v>
      </c>
      <c r="CQ98">
        <f t="shared" si="168"/>
        <v>-8738613.6746114604</v>
      </c>
      <c r="CR98">
        <f t="shared" si="168"/>
        <v>-8752740.6788923889</v>
      </c>
      <c r="CS98">
        <f t="shared" si="169"/>
        <v>-8766890.5210782178</v>
      </c>
      <c r="CT98">
        <f t="shared" si="169"/>
        <v>-8781063.238088984</v>
      </c>
      <c r="CU98">
        <f t="shared" si="169"/>
        <v>-8795258.8669044022</v>
      </c>
      <c r="CV98">
        <f t="shared" si="169"/>
        <v>-8809477.4445641041</v>
      </c>
      <c r="CW98">
        <f t="shared" si="169"/>
        <v>-8823719.008167401</v>
      </c>
      <c r="CX98">
        <f t="shared" si="169"/>
        <v>-8837983.5948736817</v>
      </c>
      <c r="CY98">
        <f t="shared" si="169"/>
        <v>-8852271.2419024687</v>
      </c>
      <c r="CZ98">
        <f t="shared" si="169"/>
        <v>-8866581.9865333233</v>
      </c>
      <c r="DA98">
        <f t="shared" si="169"/>
        <v>-8880915.8661062047</v>
      </c>
      <c r="DB98">
        <f t="shared" si="169"/>
        <v>-8895272.9180213418</v>
      </c>
      <c r="DC98">
        <f t="shared" si="170"/>
        <v>-8909653.1797394212</v>
      </c>
      <c r="DD98">
        <f t="shared" si="170"/>
        <v>-8924056.6887817886</v>
      </c>
      <c r="DE98">
        <f t="shared" si="170"/>
        <v>-8938483.4827303495</v>
      </c>
      <c r="DF98">
        <f t="shared" si="170"/>
        <v>-8952933.5992277954</v>
      </c>
      <c r="DG98">
        <f t="shared" si="170"/>
        <v>-8967407.0759776738</v>
      </c>
      <c r="DH98">
        <f t="shared" si="170"/>
        <v>-8981903.950744452</v>
      </c>
      <c r="DI98">
        <f t="shared" si="170"/>
        <v>-8996424.2613537423</v>
      </c>
      <c r="DJ98">
        <f t="shared" si="170"/>
        <v>-9010968.0456922129</v>
      </c>
      <c r="DK98">
        <f t="shared" si="170"/>
        <v>-9025535.3417077735</v>
      </c>
      <c r="DL98">
        <f t="shared" si="170"/>
        <v>-9040126.1874097884</v>
      </c>
      <c r="DM98">
        <f t="shared" si="171"/>
        <v>-9054740.6208689325</v>
      </c>
      <c r="DN98">
        <f t="shared" si="171"/>
        <v>-9069378.6802175846</v>
      </c>
      <c r="DO98">
        <f t="shared" si="171"/>
        <v>-9084040.4036495853</v>
      </c>
      <c r="DP98">
        <f t="shared" si="171"/>
        <v>-9098725.8294206057</v>
      </c>
      <c r="DQ98">
        <f t="shared" si="171"/>
        <v>-9113434.995848231</v>
      </c>
      <c r="DR98">
        <f t="shared" si="171"/>
        <v>-9128167.9413118958</v>
      </c>
      <c r="DS98">
        <f t="shared" si="171"/>
        <v>-9142924.7042530775</v>
      </c>
      <c r="DT98">
        <f t="shared" si="171"/>
        <v>-9157705.3231754955</v>
      </c>
      <c r="DU98">
        <f t="shared" si="171"/>
        <v>-9172509.8366449848</v>
      </c>
      <c r="DV98">
        <f t="shared" si="171"/>
        <v>-9187338.2832898591</v>
      </c>
      <c r="DW98">
        <f t="shared" si="172"/>
        <v>-9202190.7018008102</v>
      </c>
      <c r="DX98">
        <f t="shared" si="172"/>
        <v>-9217067.1309309825</v>
      </c>
      <c r="DY98">
        <f t="shared" si="172"/>
        <v>-9231967.6094963644</v>
      </c>
      <c r="DZ98">
        <f t="shared" si="172"/>
        <v>-9246892.1763755307</v>
      </c>
      <c r="EA98">
        <f t="shared" si="172"/>
        <v>-9261840.8705100399</v>
      </c>
      <c r="EB98">
        <f t="shared" si="172"/>
        <v>-9276813.7309043072</v>
      </c>
      <c r="EC98">
        <f t="shared" si="172"/>
        <v>-9291810.7966257986</v>
      </c>
      <c r="ED98">
        <f t="shared" si="172"/>
        <v>-9306832.106805237</v>
      </c>
      <c r="EE98">
        <f t="shared" si="172"/>
        <v>-9321877.7006365079</v>
      </c>
      <c r="EF98">
        <f t="shared" si="172"/>
        <v>-9336947.61737689</v>
      </c>
      <c r="EG98">
        <f t="shared" si="172"/>
        <v>-9352041.8963471279</v>
      </c>
      <c r="EI98">
        <f t="shared" si="124"/>
        <v>0.95</v>
      </c>
      <c r="EJ98">
        <f t="shared" si="159"/>
        <v>7957090.2101694951</v>
      </c>
      <c r="EK98">
        <f t="shared" si="159"/>
        <v>7969954.1249615084</v>
      </c>
      <c r="EL98">
        <f t="shared" si="159"/>
        <v>7982838.8351944275</v>
      </c>
      <c r="EM98">
        <f t="shared" si="159"/>
        <v>7995744.3744864995</v>
      </c>
      <c r="EN98">
        <f t="shared" si="159"/>
        <v>8008670.7765102033</v>
      </c>
      <c r="EO98">
        <f t="shared" si="159"/>
        <v>8021618.0749925701</v>
      </c>
      <c r="EP98">
        <f t="shared" si="159"/>
        <v>8034586.303715067</v>
      </c>
      <c r="EQ98">
        <f t="shared" si="159"/>
        <v>8047575.4965137737</v>
      </c>
      <c r="ER98">
        <f t="shared" si="159"/>
        <v>8060585.6872795569</v>
      </c>
      <c r="ES98">
        <f t="shared" si="159"/>
        <v>8073616.9099580105</v>
      </c>
      <c r="ET98">
        <f t="shared" si="159"/>
        <v>8086669.198549523</v>
      </c>
      <c r="EU98">
        <f t="shared" si="159"/>
        <v>8099742.5871096198</v>
      </c>
      <c r="EV98">
        <f t="shared" si="159"/>
        <v>8112837.1097487379</v>
      </c>
      <c r="EW98">
        <f t="shared" si="159"/>
        <v>8125952.8006325699</v>
      </c>
      <c r="EX98">
        <f t="shared" si="159"/>
        <v>8139089.6939819558</v>
      </c>
      <c r="EY98">
        <f t="shared" si="158"/>
        <v>8152247.8240730604</v>
      </c>
      <c r="EZ98">
        <f t="shared" si="158"/>
        <v>8165427.2252375418</v>
      </c>
      <c r="FA98">
        <f t="shared" si="158"/>
        <v>8178627.9318624763</v>
      </c>
      <c r="FB98">
        <f t="shared" si="158"/>
        <v>8191849.9783905586</v>
      </c>
      <c r="FC98">
        <f t="shared" si="158"/>
        <v>8205093.3993201628</v>
      </c>
      <c r="FD98">
        <f t="shared" si="158"/>
        <v>8218358.2292054063</v>
      </c>
      <c r="FE98">
        <f t="shared" si="158"/>
        <v>8231644.5026563518</v>
      </c>
      <c r="FF98">
        <f t="shared" si="158"/>
        <v>8244952.2543389285</v>
      </c>
      <c r="FG98">
        <f t="shared" si="158"/>
        <v>8258281.5189751042</v>
      </c>
      <c r="FH98">
        <f t="shared" si="158"/>
        <v>8271632.3313430697</v>
      </c>
      <c r="FI98">
        <f t="shared" si="158"/>
        <v>8285004.7262771185</v>
      </c>
      <c r="FJ98">
        <f t="shared" si="158"/>
        <v>8298398.738667977</v>
      </c>
      <c r="FK98">
        <f t="shared" si="158"/>
        <v>8311814.4034627173</v>
      </c>
      <c r="FL98">
        <f t="shared" si="158"/>
        <v>8325251.7556648208</v>
      </c>
      <c r="FM98">
        <f t="shared" si="158"/>
        <v>8338710.8303345265</v>
      </c>
      <c r="FN98">
        <f t="shared" si="89"/>
        <v>8352191.662588641</v>
      </c>
      <c r="FO98">
        <f t="shared" si="89"/>
        <v>8365694.2876007399</v>
      </c>
      <c r="FP98">
        <f t="shared" si="155"/>
        <v>8379218.740601344</v>
      </c>
      <c r="FQ98">
        <f t="shared" si="155"/>
        <v>8392765.0568778198</v>
      </c>
      <c r="FR98">
        <f t="shared" si="155"/>
        <v>8406333.2717746906</v>
      </c>
      <c r="FS98">
        <f t="shared" si="155"/>
        <v>8419923.4206935298</v>
      </c>
      <c r="FT98">
        <f t="shared" si="155"/>
        <v>8433535.5390931759</v>
      </c>
      <c r="FU98">
        <f t="shared" si="155"/>
        <v>8447169.6624897849</v>
      </c>
      <c r="FV98">
        <f t="shared" si="155"/>
        <v>8460825.8264569025</v>
      </c>
      <c r="FW98">
        <f t="shared" si="155"/>
        <v>8474504.0666256733</v>
      </c>
      <c r="FX98">
        <f t="shared" si="155"/>
        <v>8488204.4186847489</v>
      </c>
      <c r="FY98">
        <f t="shared" si="155"/>
        <v>8501926.9183804803</v>
      </c>
      <c r="FZ98">
        <f t="shared" si="155"/>
        <v>8515671.6015170962</v>
      </c>
      <c r="GA98">
        <f t="shared" si="155"/>
        <v>8529438.5039566141</v>
      </c>
      <c r="GB98">
        <f t="shared" si="155"/>
        <v>8543227.6616190299</v>
      </c>
      <c r="GC98">
        <f t="shared" si="155"/>
        <v>8557039.1104825288</v>
      </c>
      <c r="GD98">
        <f t="shared" si="155"/>
        <v>8570872.8865832407</v>
      </c>
      <c r="GE98">
        <f t="shared" si="155"/>
        <v>8584729.0260157734</v>
      </c>
      <c r="GF98">
        <f t="shared" si="144"/>
        <v>8598607.5649329592</v>
      </c>
      <c r="GG98">
        <f t="shared" si="161"/>
        <v>8612508.5395460743</v>
      </c>
      <c r="GH98">
        <f t="shared" si="161"/>
        <v>8626431.9861250315</v>
      </c>
      <c r="GI98">
        <f t="shared" si="161"/>
        <v>8640377.9409982786</v>
      </c>
      <c r="GJ98">
        <f t="shared" si="161"/>
        <v>8654346.4405530002</v>
      </c>
      <c r="GK98">
        <f t="shared" si="161"/>
        <v>8668337.5212352891</v>
      </c>
      <c r="GL98">
        <f t="shared" si="161"/>
        <v>8682351.2195500731</v>
      </c>
      <c r="GM98">
        <f t="shared" si="161"/>
        <v>8696387.5720613264</v>
      </c>
      <c r="GN98">
        <f t="shared" si="161"/>
        <v>8710446.6153921168</v>
      </c>
      <c r="GO98">
        <f t="shared" si="161"/>
        <v>8724528.3862247076</v>
      </c>
      <c r="GP98">
        <f t="shared" si="161"/>
        <v>8738632.921300739</v>
      </c>
      <c r="GQ98">
        <f t="shared" si="161"/>
        <v>8752760.2574211378</v>
      </c>
      <c r="GR98">
        <f t="shared" si="161"/>
        <v>8766910.4314464368</v>
      </c>
      <c r="GS98">
        <f t="shared" si="161"/>
        <v>8781083.4802966733</v>
      </c>
      <c r="GT98">
        <f t="shared" si="161"/>
        <v>8795279.4409515616</v>
      </c>
      <c r="GU98">
        <f t="shared" si="160"/>
        <v>8809498.3504507337</v>
      </c>
      <c r="GV98">
        <f t="shared" si="160"/>
        <v>8823740.2458935007</v>
      </c>
      <c r="GW98">
        <f t="shared" si="160"/>
        <v>8838005.1644392516</v>
      </c>
      <c r="GX98">
        <f t="shared" si="160"/>
        <v>8852293.1433075089</v>
      </c>
      <c r="GY98">
        <f t="shared" si="160"/>
        <v>8866604.2197778337</v>
      </c>
      <c r="GZ98">
        <f t="shared" si="125"/>
        <v>8880938.4311901852</v>
      </c>
      <c r="HA98">
        <f t="shared" si="125"/>
        <v>8895295.8149447925</v>
      </c>
      <c r="HB98">
        <f t="shared" si="125"/>
        <v>8909676.4085023422</v>
      </c>
      <c r="HC98">
        <f t="shared" si="125"/>
        <v>8924080.2493841816</v>
      </c>
      <c r="HD98">
        <f t="shared" si="125"/>
        <v>8938507.3751722127</v>
      </c>
      <c r="HE98">
        <f t="shared" si="125"/>
        <v>8952957.8235091288</v>
      </c>
      <c r="HF98">
        <f t="shared" si="156"/>
        <v>8967431.6320984773</v>
      </c>
      <c r="HG98">
        <f t="shared" si="156"/>
        <v>8981928.8387047257</v>
      </c>
      <c r="HH98">
        <f t="shared" si="156"/>
        <v>8996449.4811534863</v>
      </c>
      <c r="HI98">
        <f t="shared" si="156"/>
        <v>9010993.597331427</v>
      </c>
      <c r="HJ98">
        <f t="shared" si="156"/>
        <v>9025561.2251864579</v>
      </c>
      <c r="HK98">
        <f t="shared" si="156"/>
        <v>9040152.4027279429</v>
      </c>
      <c r="HL98">
        <f t="shared" si="156"/>
        <v>9054767.1680265572</v>
      </c>
      <c r="HM98">
        <f t="shared" si="156"/>
        <v>9069405.5592146795</v>
      </c>
      <c r="HN98">
        <f t="shared" si="156"/>
        <v>9084067.6144861504</v>
      </c>
      <c r="HO98">
        <f t="shared" si="156"/>
        <v>9098753.372096641</v>
      </c>
      <c r="HP98">
        <f t="shared" si="156"/>
        <v>9113462.8703637365</v>
      </c>
      <c r="HQ98">
        <f t="shared" si="156"/>
        <v>9128196.1476668715</v>
      </c>
      <c r="HR98">
        <f t="shared" si="156"/>
        <v>9142953.2424475253</v>
      </c>
      <c r="HS98">
        <f t="shared" si="156"/>
        <v>9157734.1932094134</v>
      </c>
      <c r="HT98">
        <f t="shared" si="156"/>
        <v>9172539.0385183729</v>
      </c>
      <c r="HU98">
        <f t="shared" si="156"/>
        <v>9187367.8170027174</v>
      </c>
      <c r="HV98">
        <f t="shared" si="162"/>
        <v>9202220.5673531387</v>
      </c>
      <c r="HW98">
        <f t="shared" si="123"/>
        <v>9217097.3283227812</v>
      </c>
      <c r="HX98">
        <f t="shared" si="123"/>
        <v>9231998.1387276333</v>
      </c>
      <c r="HY98">
        <f t="shared" si="123"/>
        <v>9246923.0374462698</v>
      </c>
      <c r="HZ98">
        <f t="shared" si="123"/>
        <v>9261872.0634202491</v>
      </c>
      <c r="IA98">
        <f t="shared" si="123"/>
        <v>9276845.2556539867</v>
      </c>
      <c r="IB98">
        <f t="shared" si="123"/>
        <v>9291842.6532149483</v>
      </c>
      <c r="IC98">
        <f t="shared" si="123"/>
        <v>9306864.2952338569</v>
      </c>
      <c r="ID98">
        <f t="shared" si="123"/>
        <v>9321910.220904598</v>
      </c>
      <c r="IE98">
        <f t="shared" si="123"/>
        <v>9336980.4694844503</v>
      </c>
      <c r="IF98">
        <f t="shared" si="123"/>
        <v>9352075.0802941583</v>
      </c>
      <c r="IG98">
        <f t="shared" si="126"/>
        <v>7957090.2101694951</v>
      </c>
      <c r="IH98">
        <f t="shared" si="127"/>
        <v>1</v>
      </c>
      <c r="II98">
        <v>96</v>
      </c>
      <c r="IJ98">
        <f t="shared" si="128"/>
        <v>0.95</v>
      </c>
      <c r="IK98" cm="1">
        <f t="array" ref="IK98">INDEX($AK$3:$EG$102,II98,IH98)</f>
        <v>-7957090.2101694951</v>
      </c>
      <c r="IL98">
        <f t="shared" si="129"/>
        <v>-7559235.6996610202</v>
      </c>
    </row>
    <row r="99" spans="9:246" x14ac:dyDescent="0.25">
      <c r="I99">
        <v>765</v>
      </c>
      <c r="J99">
        <f>'Emission events'!AG99</f>
        <v>0</v>
      </c>
      <c r="K99">
        <f>'Emission events'!CI99</f>
        <v>0</v>
      </c>
      <c r="L99">
        <f>'Emission events'!EK99</f>
        <v>0</v>
      </c>
      <c r="M99">
        <f>'Emission events'!GM99</f>
        <v>0</v>
      </c>
      <c r="N99">
        <f>'Emission events'!IO99</f>
        <v>0</v>
      </c>
      <c r="O99">
        <f t="shared" si="119"/>
        <v>0</v>
      </c>
      <c r="R99">
        <v>765</v>
      </c>
      <c r="S99">
        <f>'Emission events'!AL99</f>
        <v>0</v>
      </c>
      <c r="T99">
        <f>'Emission events'!CN99</f>
        <v>0</v>
      </c>
      <c r="U99">
        <f>'Emission events'!EP99</f>
        <v>0</v>
      </c>
      <c r="V99">
        <f>'Emission events'!GR99</f>
        <v>0</v>
      </c>
      <c r="W99">
        <f>'Emission events'!IT99</f>
        <v>0</v>
      </c>
      <c r="X99">
        <f t="shared" si="120"/>
        <v>0</v>
      </c>
      <c r="AA99">
        <v>765</v>
      </c>
      <c r="AB99" s="7">
        <f>'Emission events'!AQ99</f>
        <v>0</v>
      </c>
      <c r="AC99" s="7">
        <f>'Emission events'!CS99</f>
        <v>0</v>
      </c>
      <c r="AD99" s="7">
        <f>'Emission events'!EU99</f>
        <v>0</v>
      </c>
      <c r="AE99" s="7">
        <f>'Emission events'!GW99</f>
        <v>0</v>
      </c>
      <c r="AF99" s="7">
        <f>'Emission events'!IY99</f>
        <v>0</v>
      </c>
      <c r="AG99">
        <f t="shared" si="121"/>
        <v>0</v>
      </c>
      <c r="AH99" s="7">
        <f t="shared" si="122"/>
        <v>0</v>
      </c>
      <c r="AJ99" s="1">
        <v>0.96</v>
      </c>
      <c r="AK99">
        <f t="shared" si="163"/>
        <v>-11007537.895528989</v>
      </c>
      <c r="AL99">
        <f t="shared" si="163"/>
        <v>-11025332.873190627</v>
      </c>
      <c r="AM99">
        <f t="shared" si="163"/>
        <v>-11043156.61845227</v>
      </c>
      <c r="AN99">
        <f t="shared" si="163"/>
        <v>-11061009.177820086</v>
      </c>
      <c r="AO99">
        <f t="shared" si="163"/>
        <v>-11078890.597875271</v>
      </c>
      <c r="AP99">
        <f t="shared" si="163"/>
        <v>-11096800.925274516</v>
      </c>
      <c r="AQ99">
        <f t="shared" si="163"/>
        <v>-11114740.206749707</v>
      </c>
      <c r="AR99">
        <f t="shared" si="163"/>
        <v>-11132708.489108393</v>
      </c>
      <c r="AS99">
        <f t="shared" si="163"/>
        <v>-11150705.819233868</v>
      </c>
      <c r="AT99">
        <f t="shared" si="163"/>
        <v>-11168732.244085109</v>
      </c>
      <c r="AU99">
        <f t="shared" si="164"/>
        <v>-11186787.810696999</v>
      </c>
      <c r="AV99">
        <f t="shared" si="164"/>
        <v>-11204872.566180581</v>
      </c>
      <c r="AW99">
        <f t="shared" si="164"/>
        <v>-11222986.557722898</v>
      </c>
      <c r="AX99">
        <f t="shared" si="164"/>
        <v>-11241129.832587436</v>
      </c>
      <c r="AY99">
        <f t="shared" si="164"/>
        <v>-11259302.43811401</v>
      </c>
      <c r="AZ99">
        <f t="shared" si="164"/>
        <v>-11277504.42171884</v>
      </c>
      <c r="BA99">
        <f t="shared" si="164"/>
        <v>-11295735.830895046</v>
      </c>
      <c r="BB99">
        <f t="shared" si="164"/>
        <v>-11313996.713212362</v>
      </c>
      <c r="BC99">
        <f t="shared" si="164"/>
        <v>-11332287.116317425</v>
      </c>
      <c r="BD99">
        <f t="shared" si="164"/>
        <v>-11350607.087934017</v>
      </c>
      <c r="BE99">
        <f t="shared" si="165"/>
        <v>-11368956.675862914</v>
      </c>
      <c r="BF99">
        <f t="shared" si="165"/>
        <v>-11387335.927982325</v>
      </c>
      <c r="BG99">
        <f t="shared" si="165"/>
        <v>-11405744.892247738</v>
      </c>
      <c r="BH99">
        <f t="shared" si="165"/>
        <v>-11424183.616692211</v>
      </c>
      <c r="BI99">
        <f t="shared" si="165"/>
        <v>-11442652.149426449</v>
      </c>
      <c r="BJ99">
        <f t="shared" si="165"/>
        <v>-11461150.538638895</v>
      </c>
      <c r="BK99">
        <f t="shared" si="165"/>
        <v>-11479678.832596013</v>
      </c>
      <c r="BL99">
        <f t="shared" si="165"/>
        <v>-11498237.079642177</v>
      </c>
      <c r="BM99">
        <f t="shared" si="165"/>
        <v>-11516825.328199914</v>
      </c>
      <c r="BN99">
        <f t="shared" si="165"/>
        <v>-11535443.626770152</v>
      </c>
      <c r="BO99">
        <f t="shared" si="166"/>
        <v>-11554092.023932105</v>
      </c>
      <c r="BP99">
        <f t="shared" si="166"/>
        <v>-11572770.568343524</v>
      </c>
      <c r="BQ99">
        <f t="shared" si="166"/>
        <v>-11591479.308740973</v>
      </c>
      <c r="BR99">
        <f t="shared" si="166"/>
        <v>-11610218.293939536</v>
      </c>
      <c r="BS99">
        <f t="shared" si="166"/>
        <v>-11628987.572833486</v>
      </c>
      <c r="BT99">
        <f t="shared" si="166"/>
        <v>-11647787.194395974</v>
      </c>
      <c r="BU99">
        <f t="shared" si="166"/>
        <v>-11666617.207679331</v>
      </c>
      <c r="BV99">
        <f t="shared" si="166"/>
        <v>-11685477.661815299</v>
      </c>
      <c r="BW99">
        <f t="shared" si="166"/>
        <v>-11704368.606014894</v>
      </c>
      <c r="BX99">
        <f t="shared" si="166"/>
        <v>-11723290.089568838</v>
      </c>
      <c r="BY99">
        <f t="shared" si="167"/>
        <v>-11742242.161847431</v>
      </c>
      <c r="BZ99">
        <f t="shared" si="167"/>
        <v>-11761224.872300811</v>
      </c>
      <c r="CA99">
        <f t="shared" si="167"/>
        <v>-11780238.270459065</v>
      </c>
      <c r="CB99">
        <f t="shared" si="167"/>
        <v>-11799282.40593235</v>
      </c>
      <c r="CC99">
        <f t="shared" si="167"/>
        <v>-11818357.328410985</v>
      </c>
      <c r="CD99">
        <f t="shared" si="167"/>
        <v>-11837463.087665735</v>
      </c>
      <c r="CE99">
        <f t="shared" si="167"/>
        <v>-11856599.733547669</v>
      </c>
      <c r="CF99">
        <f t="shared" si="167"/>
        <v>-11875767.315988608</v>
      </c>
      <c r="CG99">
        <f t="shared" si="167"/>
        <v>-11894965.885000965</v>
      </c>
      <c r="CH99">
        <f t="shared" si="167"/>
        <v>-11914195.490678009</v>
      </c>
      <c r="CI99">
        <f t="shared" si="168"/>
        <v>-11933456.183194155</v>
      </c>
      <c r="CJ99">
        <f t="shared" si="168"/>
        <v>-11952748.01280468</v>
      </c>
      <c r="CK99">
        <f t="shared" si="168"/>
        <v>-11972071.029846231</v>
      </c>
      <c r="CL99">
        <f t="shared" si="168"/>
        <v>-11991425.284736915</v>
      </c>
      <c r="CM99">
        <f t="shared" si="168"/>
        <v>-12010810.827976171</v>
      </c>
      <c r="CN99">
        <f t="shared" si="168"/>
        <v>-12030227.710145254</v>
      </c>
      <c r="CO99">
        <f t="shared" si="168"/>
        <v>-12049675.981907051</v>
      </c>
      <c r="CP99">
        <f t="shared" si="168"/>
        <v>-12069155.694006365</v>
      </c>
      <c r="CQ99">
        <f t="shared" si="168"/>
        <v>-12088666.89727015</v>
      </c>
      <c r="CR99">
        <f t="shared" si="168"/>
        <v>-12108209.642607406</v>
      </c>
      <c r="CS99">
        <f t="shared" si="169"/>
        <v>-12127783.981009474</v>
      </c>
      <c r="CT99">
        <f t="shared" si="169"/>
        <v>-12147389.963550126</v>
      </c>
      <c r="CU99">
        <f t="shared" si="169"/>
        <v>-12167027.641385661</v>
      </c>
      <c r="CV99">
        <f t="shared" si="169"/>
        <v>-12186697.065755209</v>
      </c>
      <c r="CW99">
        <f t="shared" si="169"/>
        <v>-12206398.287980597</v>
      </c>
      <c r="CX99">
        <f t="shared" si="169"/>
        <v>-12226131.359466624</v>
      </c>
      <c r="CY99">
        <f t="shared" si="169"/>
        <v>-12245896.331701322</v>
      </c>
      <c r="CZ99">
        <f t="shared" si="169"/>
        <v>-12265693.256255781</v>
      </c>
      <c r="DA99">
        <f t="shared" si="169"/>
        <v>-12285522.18478469</v>
      </c>
      <c r="DB99">
        <f t="shared" si="169"/>
        <v>-12305383.169025967</v>
      </c>
      <c r="DC99">
        <f t="shared" si="170"/>
        <v>-12325276.260801308</v>
      </c>
      <c r="DD99">
        <f t="shared" si="170"/>
        <v>-12345201.512016276</v>
      </c>
      <c r="DE99">
        <f t="shared" si="170"/>
        <v>-12365158.974660167</v>
      </c>
      <c r="DF99">
        <f t="shared" si="170"/>
        <v>-12385148.700806497</v>
      </c>
      <c r="DG99">
        <f t="shared" si="170"/>
        <v>-12405170.742612833</v>
      </c>
      <c r="DH99">
        <f t="shared" si="170"/>
        <v>-12425225.152321065</v>
      </c>
      <c r="DI99">
        <f t="shared" si="170"/>
        <v>-12445311.982257666</v>
      </c>
      <c r="DJ99">
        <f t="shared" si="170"/>
        <v>-12465431.284833616</v>
      </c>
      <c r="DK99">
        <f t="shared" si="170"/>
        <v>-12485583.112544486</v>
      </c>
      <c r="DL99">
        <f t="shared" si="170"/>
        <v>-12505767.517970983</v>
      </c>
      <c r="DM99">
        <f t="shared" si="171"/>
        <v>-12525984.553778589</v>
      </c>
      <c r="DN99">
        <f t="shared" si="171"/>
        <v>-12546234.272718105</v>
      </c>
      <c r="DO99">
        <f t="shared" si="171"/>
        <v>-12566516.727625482</v>
      </c>
      <c r="DP99">
        <f t="shared" si="171"/>
        <v>-12586831.97142208</v>
      </c>
      <c r="DQ99">
        <f t="shared" si="171"/>
        <v>-12607180.057114949</v>
      </c>
      <c r="DR99">
        <f t="shared" si="171"/>
        <v>-12627561.037796699</v>
      </c>
      <c r="DS99">
        <f t="shared" si="171"/>
        <v>-12647974.966645805</v>
      </c>
      <c r="DT99">
        <f t="shared" si="171"/>
        <v>-12668421.896926725</v>
      </c>
      <c r="DU99">
        <f t="shared" si="171"/>
        <v>-12688901.881989967</v>
      </c>
      <c r="DV99">
        <f t="shared" si="171"/>
        <v>-12709414.975272434</v>
      </c>
      <c r="DW99">
        <f t="shared" si="172"/>
        <v>-12729961.230297269</v>
      </c>
      <c r="DX99">
        <f t="shared" si="172"/>
        <v>-12750540.700674148</v>
      </c>
      <c r="DY99">
        <f t="shared" si="172"/>
        <v>-12771153.440099549</v>
      </c>
      <c r="DZ99">
        <f t="shared" si="172"/>
        <v>-12791799.502356572</v>
      </c>
      <c r="EA99">
        <f t="shared" si="172"/>
        <v>-12812478.941315442</v>
      </c>
      <c r="EB99">
        <f t="shared" si="172"/>
        <v>-12833191.810933391</v>
      </c>
      <c r="EC99">
        <f t="shared" si="172"/>
        <v>-12853938.165254733</v>
      </c>
      <c r="ED99">
        <f t="shared" si="172"/>
        <v>-12874718.058411429</v>
      </c>
      <c r="EE99">
        <f t="shared" si="172"/>
        <v>-12895531.544622762</v>
      </c>
      <c r="EF99">
        <f t="shared" si="172"/>
        <v>-12916378.678195678</v>
      </c>
      <c r="EG99">
        <f t="shared" si="172"/>
        <v>-12937259.513525039</v>
      </c>
      <c r="EI99">
        <f t="shared" si="124"/>
        <v>0.96</v>
      </c>
      <c r="EJ99">
        <f t="shared" si="159"/>
        <v>11007537.895528989</v>
      </c>
      <c r="EK99">
        <f t="shared" si="159"/>
        <v>11025333.205030097</v>
      </c>
      <c r="EL99">
        <f t="shared" si="159"/>
        <v>11043157.28213121</v>
      </c>
      <c r="EM99">
        <f t="shared" si="159"/>
        <v>11061010.173338497</v>
      </c>
      <c r="EN99">
        <f t="shared" si="159"/>
        <v>11078891.925233152</v>
      </c>
      <c r="EO99">
        <f t="shared" si="159"/>
        <v>11096802.584471866</v>
      </c>
      <c r="EP99">
        <f t="shared" si="159"/>
        <v>11114742.197786529</v>
      </c>
      <c r="EQ99">
        <f t="shared" si="159"/>
        <v>11132710.811984684</v>
      </c>
      <c r="ER99">
        <f t="shared" si="159"/>
        <v>11150708.473949632</v>
      </c>
      <c r="ES99">
        <f t="shared" si="159"/>
        <v>11168735.230640342</v>
      </c>
      <c r="ET99">
        <f t="shared" si="159"/>
        <v>11186791.129091702</v>
      </c>
      <c r="EU99">
        <f t="shared" si="159"/>
        <v>11204876.216414755</v>
      </c>
      <c r="EV99">
        <f t="shared" si="159"/>
        <v>11222990.539796542</v>
      </c>
      <c r="EW99">
        <f t="shared" si="159"/>
        <v>11241134.14650055</v>
      </c>
      <c r="EX99">
        <f t="shared" si="159"/>
        <v>11259307.083866594</v>
      </c>
      <c r="EY99">
        <f t="shared" si="158"/>
        <v>11277509.399310894</v>
      </c>
      <c r="EZ99">
        <f t="shared" si="158"/>
        <v>11295741.140326571</v>
      </c>
      <c r="FA99">
        <f t="shared" si="158"/>
        <v>11314002.354483357</v>
      </c>
      <c r="FB99">
        <f t="shared" si="158"/>
        <v>11332293.08942789</v>
      </c>
      <c r="FC99">
        <f t="shared" si="158"/>
        <v>11350613.392883953</v>
      </c>
      <c r="FD99">
        <f t="shared" si="158"/>
        <v>11368963.31265232</v>
      </c>
      <c r="FE99">
        <f t="shared" si="158"/>
        <v>11387342.896611201</v>
      </c>
      <c r="FF99">
        <f t="shared" si="158"/>
        <v>11405752.192716084</v>
      </c>
      <c r="FG99">
        <f t="shared" si="158"/>
        <v>11424191.249000028</v>
      </c>
      <c r="FH99">
        <f t="shared" si="158"/>
        <v>11442660.113573737</v>
      </c>
      <c r="FI99">
        <f t="shared" si="158"/>
        <v>11461158.834625654</v>
      </c>
      <c r="FJ99">
        <f t="shared" si="158"/>
        <v>11479687.460422242</v>
      </c>
      <c r="FK99">
        <f t="shared" si="158"/>
        <v>11498246.039307876</v>
      </c>
      <c r="FL99">
        <f t="shared" si="158"/>
        <v>11516834.619705083</v>
      </c>
      <c r="FM99">
        <f t="shared" si="158"/>
        <v>11535453.250114791</v>
      </c>
      <c r="FN99">
        <f t="shared" si="89"/>
        <v>11554101.979116214</v>
      </c>
      <c r="FO99">
        <f t="shared" si="89"/>
        <v>11572780.855367104</v>
      </c>
      <c r="FP99">
        <f t="shared" si="155"/>
        <v>11591489.927604023</v>
      </c>
      <c r="FQ99">
        <f t="shared" si="155"/>
        <v>11610229.244642057</v>
      </c>
      <c r="FR99">
        <f t="shared" si="155"/>
        <v>11628998.855375476</v>
      </c>
      <c r="FS99">
        <f t="shared" si="155"/>
        <v>11647798.808777435</v>
      </c>
      <c r="FT99">
        <f t="shared" si="155"/>
        <v>11666629.153900262</v>
      </c>
      <c r="FU99">
        <f t="shared" si="155"/>
        <v>11685489.9398757</v>
      </c>
      <c r="FV99">
        <f t="shared" si="155"/>
        <v>11704381.215914765</v>
      </c>
      <c r="FW99">
        <f t="shared" si="155"/>
        <v>11723303.031308182</v>
      </c>
      <c r="FX99">
        <f t="shared" si="155"/>
        <v>11742255.435426245</v>
      </c>
      <c r="FY99">
        <f t="shared" si="155"/>
        <v>11761238.477719095</v>
      </c>
      <c r="FZ99">
        <f t="shared" si="155"/>
        <v>11780252.207716819</v>
      </c>
      <c r="GA99">
        <f t="shared" si="155"/>
        <v>11799296.675029574</v>
      </c>
      <c r="GB99">
        <f t="shared" si="155"/>
        <v>11818371.929347679</v>
      </c>
      <c r="GC99">
        <f t="shared" si="155"/>
        <v>11837478.020441899</v>
      </c>
      <c r="GD99">
        <f t="shared" si="155"/>
        <v>11856614.998163303</v>
      </c>
      <c r="GE99">
        <f t="shared" si="155"/>
        <v>11875782.912443712</v>
      </c>
      <c r="GF99">
        <f t="shared" si="144"/>
        <v>11894981.813295539</v>
      </c>
      <c r="GG99">
        <f t="shared" si="161"/>
        <v>11914211.750812054</v>
      </c>
      <c r="GH99">
        <f t="shared" si="161"/>
        <v>11933472.77516767</v>
      </c>
      <c r="GI99">
        <f t="shared" si="161"/>
        <v>11952764.936617665</v>
      </c>
      <c r="GJ99">
        <f t="shared" si="161"/>
        <v>11972088.285498686</v>
      </c>
      <c r="GK99">
        <f t="shared" si="161"/>
        <v>11991442.87222884</v>
      </c>
      <c r="GL99">
        <f t="shared" si="161"/>
        <v>12010828.747307567</v>
      </c>
      <c r="GM99">
        <f t="shared" si="161"/>
        <v>12030245.961316122</v>
      </c>
      <c r="GN99">
        <f t="shared" si="161"/>
        <v>12049694.564917389</v>
      </c>
      <c r="GO99">
        <f t="shared" si="161"/>
        <v>12069174.608856173</v>
      </c>
      <c r="GP99">
        <f t="shared" si="161"/>
        <v>12088686.143959429</v>
      </c>
      <c r="GQ99">
        <f t="shared" si="161"/>
        <v>12108229.221136155</v>
      </c>
      <c r="GR99">
        <f t="shared" si="161"/>
        <v>12127803.891377693</v>
      </c>
      <c r="GS99">
        <f t="shared" si="161"/>
        <v>12147410.205757815</v>
      </c>
      <c r="GT99">
        <f t="shared" si="161"/>
        <v>12167048.215432821</v>
      </c>
      <c r="GU99">
        <f t="shared" si="160"/>
        <v>12186717.971641839</v>
      </c>
      <c r="GV99">
        <f t="shared" si="160"/>
        <v>12206419.525706697</v>
      </c>
      <c r="GW99">
        <f t="shared" si="160"/>
        <v>12226152.929032193</v>
      </c>
      <c r="GX99">
        <f t="shared" si="160"/>
        <v>12245918.233106362</v>
      </c>
      <c r="GY99">
        <f t="shared" si="160"/>
        <v>12265715.489500292</v>
      </c>
      <c r="GZ99">
        <f t="shared" si="125"/>
        <v>12285544.74986867</v>
      </c>
      <c r="HA99">
        <f t="shared" si="125"/>
        <v>12305406.065949418</v>
      </c>
      <c r="HB99">
        <f t="shared" si="125"/>
        <v>12325299.489564229</v>
      </c>
      <c r="HC99">
        <f t="shared" si="125"/>
        <v>12345225.072618669</v>
      </c>
      <c r="HD99">
        <f t="shared" si="125"/>
        <v>12365182.867102031</v>
      </c>
      <c r="HE99">
        <f t="shared" si="125"/>
        <v>12385172.92508783</v>
      </c>
      <c r="HF99">
        <f t="shared" si="156"/>
        <v>12405195.298733637</v>
      </c>
      <c r="HG99">
        <f t="shared" si="156"/>
        <v>12425250.040281339</v>
      </c>
      <c r="HH99">
        <f t="shared" si="156"/>
        <v>12445337.20205741</v>
      </c>
      <c r="HI99">
        <f t="shared" si="156"/>
        <v>12465456.83647283</v>
      </c>
      <c r="HJ99">
        <f t="shared" si="156"/>
        <v>12485608.996023171</v>
      </c>
      <c r="HK99">
        <f t="shared" si="156"/>
        <v>12505793.733289137</v>
      </c>
      <c r="HL99">
        <f t="shared" si="156"/>
        <v>12526011.100936214</v>
      </c>
      <c r="HM99">
        <f t="shared" si="156"/>
        <v>12546261.1517152</v>
      </c>
      <c r="HN99">
        <f t="shared" si="156"/>
        <v>12566543.938462047</v>
      </c>
      <c r="HO99">
        <f t="shared" si="156"/>
        <v>12586859.514098115</v>
      </c>
      <c r="HP99">
        <f t="shared" si="156"/>
        <v>12607207.931630455</v>
      </c>
      <c r="HQ99">
        <f t="shared" si="156"/>
        <v>12627589.244151674</v>
      </c>
      <c r="HR99">
        <f t="shared" si="156"/>
        <v>12648003.504840253</v>
      </c>
      <c r="HS99">
        <f t="shared" si="156"/>
        <v>12668450.766960643</v>
      </c>
      <c r="HT99">
        <f t="shared" si="156"/>
        <v>12688931.083863355</v>
      </c>
      <c r="HU99">
        <f t="shared" si="156"/>
        <v>12709444.508985292</v>
      </c>
      <c r="HV99">
        <f t="shared" si="162"/>
        <v>12729991.095849598</v>
      </c>
      <c r="HW99">
        <f t="shared" si="123"/>
        <v>12750570.898065947</v>
      </c>
      <c r="HX99">
        <f t="shared" si="123"/>
        <v>12771183.969330817</v>
      </c>
      <c r="HY99">
        <f t="shared" si="123"/>
        <v>12791830.363427311</v>
      </c>
      <c r="HZ99">
        <f t="shared" si="123"/>
        <v>12812510.134225652</v>
      </c>
      <c r="IA99">
        <f t="shared" si="123"/>
        <v>12833223.33568307</v>
      </c>
      <c r="IB99">
        <f t="shared" si="123"/>
        <v>12853970.021843882</v>
      </c>
      <c r="IC99">
        <f t="shared" si="123"/>
        <v>12874750.246840049</v>
      </c>
      <c r="ID99">
        <f t="shared" si="123"/>
        <v>12895564.064890852</v>
      </c>
      <c r="IE99">
        <f t="shared" si="123"/>
        <v>12916411.530303238</v>
      </c>
      <c r="IF99">
        <f t="shared" si="123"/>
        <v>12937292.697472069</v>
      </c>
      <c r="IG99">
        <f t="shared" si="126"/>
        <v>11007537.895528989</v>
      </c>
      <c r="IH99">
        <f t="shared" si="127"/>
        <v>1</v>
      </c>
      <c r="II99">
        <v>97</v>
      </c>
      <c r="IJ99">
        <f t="shared" si="128"/>
        <v>0.96</v>
      </c>
      <c r="IK99" cm="1">
        <f t="array" ref="IK99">INDEX($AK$3:$EG$102,II99,IH99)</f>
        <v>-11007537.895528989</v>
      </c>
      <c r="IL99">
        <f t="shared" si="129"/>
        <v>-10567236.379707828</v>
      </c>
    </row>
    <row r="100" spans="9:246" x14ac:dyDescent="0.25">
      <c r="I100">
        <v>770</v>
      </c>
      <c r="J100">
        <f>'Emission events'!AG100</f>
        <v>0</v>
      </c>
      <c r="K100">
        <f>'Emission events'!CI100</f>
        <v>0</v>
      </c>
      <c r="L100">
        <f>'Emission events'!EK100</f>
        <v>0</v>
      </c>
      <c r="M100">
        <f>'Emission events'!GM100</f>
        <v>0</v>
      </c>
      <c r="N100">
        <f>'Emission events'!IO100</f>
        <v>0</v>
      </c>
      <c r="O100">
        <f t="shared" si="119"/>
        <v>0</v>
      </c>
      <c r="R100">
        <v>770</v>
      </c>
      <c r="S100">
        <f>'Emission events'!AL100</f>
        <v>0</v>
      </c>
      <c r="T100">
        <f>'Emission events'!CN100</f>
        <v>0</v>
      </c>
      <c r="U100">
        <f>'Emission events'!EP100</f>
        <v>0</v>
      </c>
      <c r="V100">
        <f>'Emission events'!GR100</f>
        <v>0</v>
      </c>
      <c r="W100">
        <f>'Emission events'!IT100</f>
        <v>0</v>
      </c>
      <c r="X100">
        <f t="shared" si="120"/>
        <v>0</v>
      </c>
      <c r="AA100">
        <v>770</v>
      </c>
      <c r="AB100" s="7">
        <f>'Emission events'!AQ100</f>
        <v>0</v>
      </c>
      <c r="AC100" s="7">
        <f>'Emission events'!CS100</f>
        <v>0</v>
      </c>
      <c r="AD100" s="7">
        <f>'Emission events'!EU100</f>
        <v>0</v>
      </c>
      <c r="AE100" s="7">
        <f>'Emission events'!GW100</f>
        <v>0</v>
      </c>
      <c r="AF100" s="7">
        <f>'Emission events'!IY100</f>
        <v>0</v>
      </c>
      <c r="AG100">
        <f t="shared" si="121"/>
        <v>0</v>
      </c>
      <c r="AH100" s="7">
        <f t="shared" si="122"/>
        <v>0</v>
      </c>
      <c r="AJ100" s="1">
        <v>0.97</v>
      </c>
      <c r="AK100">
        <f t="shared" si="163"/>
        <v>-15227407.948726924</v>
      </c>
      <c r="AL100">
        <f t="shared" si="163"/>
        <v>-15252024.825049361</v>
      </c>
      <c r="AM100">
        <f t="shared" si="163"/>
        <v>-15276681.497345004</v>
      </c>
      <c r="AN100">
        <f t="shared" si="163"/>
        <v>-15301378.029948711</v>
      </c>
      <c r="AO100">
        <f t="shared" si="163"/>
        <v>-15326114.487299096</v>
      </c>
      <c r="AP100">
        <f t="shared" si="163"/>
        <v>-15350890.933939142</v>
      </c>
      <c r="AQ100">
        <f t="shared" si="163"/>
        <v>-15375707.43451602</v>
      </c>
      <c r="AR100">
        <f t="shared" si="163"/>
        <v>-15400564.053781414</v>
      </c>
      <c r="AS100">
        <f t="shared" si="163"/>
        <v>-15425460.856591845</v>
      </c>
      <c r="AT100">
        <f t="shared" si="163"/>
        <v>-15450397.907908512</v>
      </c>
      <c r="AU100">
        <f t="shared" si="164"/>
        <v>-15475375.272797698</v>
      </c>
      <c r="AV100">
        <f t="shared" si="164"/>
        <v>-15500393.016430862</v>
      </c>
      <c r="AW100">
        <f t="shared" si="164"/>
        <v>-15525451.204084778</v>
      </c>
      <c r="AX100">
        <f t="shared" si="164"/>
        <v>-15550549.901141901</v>
      </c>
      <c r="AY100">
        <f t="shared" si="164"/>
        <v>-15575689.173090221</v>
      </c>
      <c r="AZ100">
        <f t="shared" si="164"/>
        <v>-15600869.085523602</v>
      </c>
      <c r="BA100">
        <f t="shared" si="164"/>
        <v>-15626089.704142109</v>
      </c>
      <c r="BB100">
        <f t="shared" si="164"/>
        <v>-15651351.094751852</v>
      </c>
      <c r="BC100">
        <f t="shared" si="164"/>
        <v>-15676653.323265327</v>
      </c>
      <c r="BD100">
        <f t="shared" si="164"/>
        <v>-15701996.455701806</v>
      </c>
      <c r="BE100">
        <f t="shared" si="165"/>
        <v>-15727380.5581869</v>
      </c>
      <c r="BF100">
        <f t="shared" si="165"/>
        <v>-15752805.696953505</v>
      </c>
      <c r="BG100">
        <f t="shared" si="165"/>
        <v>-15778271.938341377</v>
      </c>
      <c r="BH100">
        <f t="shared" si="165"/>
        <v>-15803779.348797506</v>
      </c>
      <c r="BI100">
        <f t="shared" si="165"/>
        <v>-15829327.994876476</v>
      </c>
      <c r="BJ100">
        <f t="shared" si="165"/>
        <v>-15854917.943240238</v>
      </c>
      <c r="BK100">
        <f t="shared" si="165"/>
        <v>-15880549.260658735</v>
      </c>
      <c r="BL100">
        <f t="shared" si="165"/>
        <v>-15906222.014009681</v>
      </c>
      <c r="BM100">
        <f t="shared" si="165"/>
        <v>-15931936.270278962</v>
      </c>
      <c r="BN100">
        <f t="shared" si="165"/>
        <v>-15957692.096560758</v>
      </c>
      <c r="BO100">
        <f t="shared" si="166"/>
        <v>-15983489.560057705</v>
      </c>
      <c r="BP100">
        <f t="shared" si="166"/>
        <v>-16009328.728081034</v>
      </c>
      <c r="BQ100">
        <f t="shared" si="166"/>
        <v>-16035209.668050958</v>
      </c>
      <c r="BR100">
        <f t="shared" si="166"/>
        <v>-16061132.447496455</v>
      </c>
      <c r="BS100">
        <f t="shared" si="166"/>
        <v>-16087097.134055892</v>
      </c>
      <c r="BT100">
        <f t="shared" si="166"/>
        <v>-16113103.795476826</v>
      </c>
      <c r="BU100">
        <f t="shared" si="166"/>
        <v>-16139152.499616319</v>
      </c>
      <c r="BV100">
        <f t="shared" si="166"/>
        <v>-16165243.314441374</v>
      </c>
      <c r="BW100">
        <f t="shared" si="166"/>
        <v>-16191376.30802846</v>
      </c>
      <c r="BX100">
        <f t="shared" si="166"/>
        <v>-16217551.548564501</v>
      </c>
      <c r="BY100">
        <f t="shared" si="167"/>
        <v>-16243769.104346432</v>
      </c>
      <c r="BZ100">
        <f t="shared" si="167"/>
        <v>-16270029.04378159</v>
      </c>
      <c r="CA100">
        <f t="shared" si="167"/>
        <v>-16296331.435388075</v>
      </c>
      <c r="CB100">
        <f t="shared" si="167"/>
        <v>-16322676.347794579</v>
      </c>
      <c r="CC100">
        <f t="shared" si="167"/>
        <v>-16349063.849740744</v>
      </c>
      <c r="CD100">
        <f t="shared" si="167"/>
        <v>-16375494.01007751</v>
      </c>
      <c r="CE100">
        <f t="shared" si="167"/>
        <v>-16401966.897766948</v>
      </c>
      <c r="CF100">
        <f t="shared" si="167"/>
        <v>-16428482.581882669</v>
      </c>
      <c r="CG100">
        <f t="shared" si="167"/>
        <v>-16455041.131609956</v>
      </c>
      <c r="CH100">
        <f t="shared" si="167"/>
        <v>-16481642.616245873</v>
      </c>
      <c r="CI100">
        <f t="shared" si="168"/>
        <v>-16508287.105199689</v>
      </c>
      <c r="CJ100">
        <f t="shared" si="168"/>
        <v>-16534974.667992707</v>
      </c>
      <c r="CK100">
        <f t="shared" si="168"/>
        <v>-16561705.374258615</v>
      </c>
      <c r="CL100">
        <f t="shared" si="168"/>
        <v>-16588479.293743847</v>
      </c>
      <c r="CM100">
        <f t="shared" si="168"/>
        <v>-16615296.496307364</v>
      </c>
      <c r="CN100">
        <f t="shared" si="168"/>
        <v>-16642157.051921347</v>
      </c>
      <c r="CO100">
        <f t="shared" si="168"/>
        <v>-16669061.030670745</v>
      </c>
      <c r="CP100">
        <f t="shared" si="168"/>
        <v>-16696008.50275398</v>
      </c>
      <c r="CQ100">
        <f t="shared" si="168"/>
        <v>-16722999.538483087</v>
      </c>
      <c r="CR100">
        <f t="shared" si="168"/>
        <v>-16750034.208283518</v>
      </c>
      <c r="CS100">
        <f t="shared" si="169"/>
        <v>-16777112.582694819</v>
      </c>
      <c r="CT100">
        <f t="shared" si="169"/>
        <v>-16804234.732370399</v>
      </c>
      <c r="CU100">
        <f t="shared" si="169"/>
        <v>-16831400.728077874</v>
      </c>
      <c r="CV100">
        <f t="shared" si="169"/>
        <v>-16858610.640699454</v>
      </c>
      <c r="CW100">
        <f t="shared" si="169"/>
        <v>-16885864.541231807</v>
      </c>
      <c r="CX100">
        <f t="shared" si="169"/>
        <v>-16913162.500786211</v>
      </c>
      <c r="CY100">
        <f t="shared" si="169"/>
        <v>-16940504.590589248</v>
      </c>
      <c r="CZ100">
        <f t="shared" si="169"/>
        <v>-16967890.88198236</v>
      </c>
      <c r="DA100">
        <f t="shared" si="169"/>
        <v>-16995321.44642254</v>
      </c>
      <c r="DB100">
        <f t="shared" si="169"/>
        <v>-17022796.355482146</v>
      </c>
      <c r="DC100">
        <f t="shared" si="170"/>
        <v>-17050315.680849217</v>
      </c>
      <c r="DD100">
        <f t="shared" si="170"/>
        <v>-17077879.49432788</v>
      </c>
      <c r="DE100">
        <f t="shared" si="170"/>
        <v>-17105487.867838092</v>
      </c>
      <c r="DF100">
        <f t="shared" si="170"/>
        <v>-17133140.873416383</v>
      </c>
      <c r="DG100">
        <f t="shared" si="170"/>
        <v>-17160838.583215374</v>
      </c>
      <c r="DH100">
        <f t="shared" si="170"/>
        <v>-17188581.069504511</v>
      </c>
      <c r="DI100">
        <f t="shared" si="170"/>
        <v>-17216368.40467019</v>
      </c>
      <c r="DJ100">
        <f t="shared" si="170"/>
        <v>-17244200.661215648</v>
      </c>
      <c r="DK100">
        <f t="shared" si="170"/>
        <v>-17272077.911761336</v>
      </c>
      <c r="DL100">
        <f t="shared" si="170"/>
        <v>-17300000.229045276</v>
      </c>
      <c r="DM100">
        <f t="shared" si="171"/>
        <v>-17327967.68592285</v>
      </c>
      <c r="DN100">
        <f t="shared" si="171"/>
        <v>-17355980.355367444</v>
      </c>
      <c r="DO100">
        <f t="shared" si="171"/>
        <v>-17384038.310470317</v>
      </c>
      <c r="DP100">
        <f t="shared" si="171"/>
        <v>-17412141.624440681</v>
      </c>
      <c r="DQ100">
        <f t="shared" si="171"/>
        <v>-17440290.370606478</v>
      </c>
      <c r="DR100">
        <f t="shared" si="171"/>
        <v>-17468484.622413944</v>
      </c>
      <c r="DS100">
        <f t="shared" si="171"/>
        <v>-17496724.45342806</v>
      </c>
      <c r="DT100">
        <f t="shared" si="171"/>
        <v>-17525009.937332898</v>
      </c>
      <c r="DU100">
        <f t="shared" si="171"/>
        <v>-17553341.147931416</v>
      </c>
      <c r="DV100">
        <f t="shared" si="171"/>
        <v>-17581718.159146123</v>
      </c>
      <c r="DW100">
        <f t="shared" si="172"/>
        <v>-17610141.045018859</v>
      </c>
      <c r="DX100">
        <f t="shared" si="172"/>
        <v>-17638609.879711207</v>
      </c>
      <c r="DY100">
        <f t="shared" si="172"/>
        <v>-17667124.737504654</v>
      </c>
      <c r="DZ100">
        <f t="shared" si="172"/>
        <v>-17695685.692800689</v>
      </c>
      <c r="EA100">
        <f t="shared" si="172"/>
        <v>-17724292.820121299</v>
      </c>
      <c r="EB100">
        <f t="shared" si="172"/>
        <v>-17752946.194108725</v>
      </c>
      <c r="EC100">
        <f t="shared" si="172"/>
        <v>-17781645.889525898</v>
      </c>
      <c r="ED100">
        <f t="shared" si="172"/>
        <v>-17810391.981256779</v>
      </c>
      <c r="EE100">
        <f t="shared" si="172"/>
        <v>-17839184.544306219</v>
      </c>
      <c r="EF100">
        <f t="shared" si="172"/>
        <v>-17868023.653800316</v>
      </c>
      <c r="EG100">
        <f t="shared" si="172"/>
        <v>-17896909.384986866</v>
      </c>
      <c r="EI100">
        <f t="shared" si="124"/>
        <v>0.97</v>
      </c>
      <c r="EJ100">
        <f t="shared" si="159"/>
        <v>15227407.948726924</v>
      </c>
      <c r="EK100">
        <f t="shared" si="159"/>
        <v>15252025.156888831</v>
      </c>
      <c r="EL100">
        <f t="shared" si="159"/>
        <v>15276682.161023945</v>
      </c>
      <c r="EM100">
        <f t="shared" si="159"/>
        <v>15301379.025467122</v>
      </c>
      <c r="EN100">
        <f t="shared" si="159"/>
        <v>15326115.814656977</v>
      </c>
      <c r="EO100">
        <f t="shared" si="159"/>
        <v>15350892.593136493</v>
      </c>
      <c r="EP100">
        <f t="shared" si="159"/>
        <v>15375709.425552841</v>
      </c>
      <c r="EQ100">
        <f t="shared" si="159"/>
        <v>15400566.376657706</v>
      </c>
      <c r="ER100">
        <f t="shared" si="159"/>
        <v>15425463.511307608</v>
      </c>
      <c r="ES100">
        <f t="shared" si="159"/>
        <v>15450400.894463746</v>
      </c>
      <c r="ET100">
        <f t="shared" si="159"/>
        <v>15475378.591192402</v>
      </c>
      <c r="EU100">
        <f t="shared" si="159"/>
        <v>15500396.666665036</v>
      </c>
      <c r="EV100">
        <f t="shared" si="159"/>
        <v>15525455.186158422</v>
      </c>
      <c r="EW100">
        <f t="shared" si="159"/>
        <v>15550554.215055015</v>
      </c>
      <c r="EX100">
        <f t="shared" si="159"/>
        <v>15575693.818842806</v>
      </c>
      <c r="EY100">
        <f t="shared" si="158"/>
        <v>15600874.063115656</v>
      </c>
      <c r="EZ100">
        <f t="shared" si="158"/>
        <v>15626095.013573634</v>
      </c>
      <c r="FA100">
        <f t="shared" si="158"/>
        <v>15651356.736022847</v>
      </c>
      <c r="FB100">
        <f t="shared" si="158"/>
        <v>15676659.296375792</v>
      </c>
      <c r="FC100">
        <f t="shared" si="158"/>
        <v>15702002.760651741</v>
      </c>
      <c r="FD100">
        <f t="shared" si="158"/>
        <v>15727387.194976306</v>
      </c>
      <c r="FE100">
        <f t="shared" si="158"/>
        <v>15752812.665582381</v>
      </c>
      <c r="FF100">
        <f t="shared" si="158"/>
        <v>15778279.238809723</v>
      </c>
      <c r="FG100">
        <f t="shared" si="158"/>
        <v>15803786.981105322</v>
      </c>
      <c r="FH100">
        <f t="shared" si="158"/>
        <v>15829335.959023764</v>
      </c>
      <c r="FI100">
        <f t="shared" si="158"/>
        <v>15854926.239226997</v>
      </c>
      <c r="FJ100">
        <f t="shared" si="158"/>
        <v>15880557.888484964</v>
      </c>
      <c r="FK100">
        <f t="shared" si="158"/>
        <v>15906230.97367538</v>
      </c>
      <c r="FL100">
        <f t="shared" si="158"/>
        <v>15931945.561784131</v>
      </c>
      <c r="FM100">
        <f t="shared" si="158"/>
        <v>15957701.719905397</v>
      </c>
      <c r="FN100">
        <f t="shared" si="89"/>
        <v>15983499.515241815</v>
      </c>
      <c r="FO100">
        <f t="shared" si="89"/>
        <v>16009339.015104614</v>
      </c>
      <c r="FP100">
        <f t="shared" si="155"/>
        <v>16035220.286914008</v>
      </c>
      <c r="FQ100">
        <f t="shared" si="155"/>
        <v>16061143.398198975</v>
      </c>
      <c r="FR100">
        <f t="shared" ref="FR100:GE100" si="173">ABS(BS100-BS$2)</f>
        <v>16087108.416597882</v>
      </c>
      <c r="FS100">
        <f t="shared" si="173"/>
        <v>16113115.409858286</v>
      </c>
      <c r="FT100">
        <f t="shared" si="173"/>
        <v>16139164.44583725</v>
      </c>
      <c r="FU100">
        <f t="shared" si="173"/>
        <v>16165255.592501774</v>
      </c>
      <c r="FV100">
        <f t="shared" si="173"/>
        <v>16191388.917928331</v>
      </c>
      <c r="FW100">
        <f t="shared" si="173"/>
        <v>16217564.490303844</v>
      </c>
      <c r="FX100">
        <f t="shared" si="173"/>
        <v>16243782.377925245</v>
      </c>
      <c r="FY100">
        <f t="shared" si="173"/>
        <v>16270042.649199873</v>
      </c>
      <c r="FZ100">
        <f t="shared" si="173"/>
        <v>16296345.372645829</v>
      </c>
      <c r="GA100">
        <f t="shared" si="173"/>
        <v>16322690.616891803</v>
      </c>
      <c r="GB100">
        <f t="shared" si="173"/>
        <v>16349078.450677438</v>
      </c>
      <c r="GC100">
        <f t="shared" si="173"/>
        <v>16375508.942853674</v>
      </c>
      <c r="GD100">
        <f t="shared" si="173"/>
        <v>16401982.162382582</v>
      </c>
      <c r="GE100">
        <f t="shared" si="173"/>
        <v>16428498.178337773</v>
      </c>
      <c r="GF100">
        <f t="shared" si="144"/>
        <v>16455057.059904531</v>
      </c>
      <c r="GG100">
        <f t="shared" si="161"/>
        <v>16481658.876379918</v>
      </c>
      <c r="GH100">
        <f t="shared" si="161"/>
        <v>16508303.697173204</v>
      </c>
      <c r="GI100">
        <f t="shared" si="161"/>
        <v>16534991.591805693</v>
      </c>
      <c r="GJ100">
        <f t="shared" si="161"/>
        <v>16561722.629911071</v>
      </c>
      <c r="GK100">
        <f t="shared" si="161"/>
        <v>16588496.881235773</v>
      </c>
      <c r="GL100">
        <f t="shared" si="161"/>
        <v>16615314.41563876</v>
      </c>
      <c r="GM100">
        <f t="shared" si="161"/>
        <v>16642175.303092215</v>
      </c>
      <c r="GN100">
        <f t="shared" si="161"/>
        <v>16669079.613681084</v>
      </c>
      <c r="GO100">
        <f t="shared" si="161"/>
        <v>16696027.417603789</v>
      </c>
      <c r="GP100">
        <f t="shared" si="161"/>
        <v>16723018.785172366</v>
      </c>
      <c r="GQ100">
        <f t="shared" si="161"/>
        <v>16750053.786812266</v>
      </c>
      <c r="GR100">
        <f t="shared" si="161"/>
        <v>16777132.493063038</v>
      </c>
      <c r="GS100">
        <f t="shared" si="161"/>
        <v>16804254.974578086</v>
      </c>
      <c r="GT100">
        <f t="shared" si="161"/>
        <v>16831421.302125033</v>
      </c>
      <c r="GU100">
        <f t="shared" si="160"/>
        <v>16858631.546586085</v>
      </c>
      <c r="GV100">
        <f t="shared" si="160"/>
        <v>16885885.778957907</v>
      </c>
      <c r="GW100">
        <f t="shared" si="160"/>
        <v>16913184.070351783</v>
      </c>
      <c r="GX100">
        <f t="shared" si="160"/>
        <v>16940526.491994288</v>
      </c>
      <c r="GY100">
        <f t="shared" si="160"/>
        <v>16967913.115226872</v>
      </c>
      <c r="GZ100">
        <f t="shared" si="125"/>
        <v>16995344.01150652</v>
      </c>
      <c r="HA100">
        <f t="shared" si="125"/>
        <v>17022819.252405599</v>
      </c>
      <c r="HB100">
        <f t="shared" si="125"/>
        <v>17050338.909612138</v>
      </c>
      <c r="HC100">
        <f t="shared" si="125"/>
        <v>17077903.054930273</v>
      </c>
      <c r="HD100">
        <f t="shared" si="125"/>
        <v>17105511.760279953</v>
      </c>
      <c r="HE100">
        <f t="shared" si="125"/>
        <v>17133165.097697716</v>
      </c>
      <c r="HF100">
        <f t="shared" si="156"/>
        <v>17160863.139336176</v>
      </c>
      <c r="HG100">
        <f t="shared" si="156"/>
        <v>17188605.957464784</v>
      </c>
      <c r="HH100">
        <f t="shared" si="156"/>
        <v>17216393.624469932</v>
      </c>
      <c r="HI100">
        <f t="shared" si="156"/>
        <v>17244226.212854862</v>
      </c>
      <c r="HJ100">
        <f t="shared" si="156"/>
        <v>17272103.795240022</v>
      </c>
      <c r="HK100">
        <f t="shared" si="156"/>
        <v>17300026.44436343</v>
      </c>
      <c r="HL100">
        <f t="shared" si="156"/>
        <v>17327994.233080477</v>
      </c>
      <c r="HM100">
        <f t="shared" si="156"/>
        <v>17356007.234364539</v>
      </c>
      <c r="HN100">
        <f t="shared" si="156"/>
        <v>17384065.521306884</v>
      </c>
      <c r="HO100">
        <f t="shared" si="156"/>
        <v>17412169.167116717</v>
      </c>
      <c r="HP100">
        <f t="shared" si="156"/>
        <v>17440318.245121986</v>
      </c>
      <c r="HQ100">
        <f t="shared" si="156"/>
        <v>17468512.82876892</v>
      </c>
      <c r="HR100">
        <f t="shared" si="156"/>
        <v>17496752.991622508</v>
      </c>
      <c r="HS100">
        <f t="shared" si="156"/>
        <v>17525038.807366814</v>
      </c>
      <c r="HT100">
        <f t="shared" si="156"/>
        <v>17553370.349804804</v>
      </c>
      <c r="HU100">
        <f t="shared" si="156"/>
        <v>17581747.692858979</v>
      </c>
      <c r="HV100">
        <f t="shared" si="162"/>
        <v>17610170.910571188</v>
      </c>
      <c r="HW100">
        <f t="shared" si="123"/>
        <v>17638640.077103004</v>
      </c>
      <c r="HX100">
        <f t="shared" si="123"/>
        <v>17667155.266735923</v>
      </c>
      <c r="HY100">
        <f t="shared" si="123"/>
        <v>17695716.553871427</v>
      </c>
      <c r="HZ100">
        <f t="shared" si="123"/>
        <v>17724324.013031509</v>
      </c>
      <c r="IA100">
        <f t="shared" si="123"/>
        <v>17752977.718858406</v>
      </c>
      <c r="IB100">
        <f t="shared" si="123"/>
        <v>17781677.746115047</v>
      </c>
      <c r="IC100">
        <f t="shared" si="123"/>
        <v>17810424.169685401</v>
      </c>
      <c r="ID100">
        <f t="shared" si="123"/>
        <v>17839217.064574309</v>
      </c>
      <c r="IE100">
        <f t="shared" si="123"/>
        <v>17868056.505907878</v>
      </c>
      <c r="IF100">
        <f t="shared" si="123"/>
        <v>17896942.568933897</v>
      </c>
      <c r="IG100">
        <f t="shared" si="126"/>
        <v>15227407.948726924</v>
      </c>
      <c r="IH100">
        <f t="shared" si="127"/>
        <v>1</v>
      </c>
      <c r="II100">
        <v>98</v>
      </c>
      <c r="IJ100">
        <f t="shared" si="128"/>
        <v>0.97</v>
      </c>
      <c r="IK100" cm="1">
        <f t="array" ref="IK100">INDEX($AK$3:$EG$102,II100,IH100)</f>
        <v>-15227407.948726924</v>
      </c>
      <c r="IL100">
        <f t="shared" si="129"/>
        <v>-14770585.710265117</v>
      </c>
    </row>
    <row r="101" spans="9:246" x14ac:dyDescent="0.25">
      <c r="I101">
        <v>775</v>
      </c>
      <c r="J101">
        <f>'Emission events'!AG101</f>
        <v>0</v>
      </c>
      <c r="K101">
        <f>'Emission events'!CI101</f>
        <v>0</v>
      </c>
      <c r="L101">
        <f>'Emission events'!EK101</f>
        <v>0</v>
      </c>
      <c r="M101">
        <f>'Emission events'!GM101</f>
        <v>0</v>
      </c>
      <c r="N101">
        <f>'Emission events'!IO101</f>
        <v>0</v>
      </c>
      <c r="O101">
        <f t="shared" si="119"/>
        <v>0</v>
      </c>
      <c r="R101">
        <v>775</v>
      </c>
      <c r="S101">
        <f>'Emission events'!AL101</f>
        <v>0</v>
      </c>
      <c r="T101">
        <f>'Emission events'!CN101</f>
        <v>0</v>
      </c>
      <c r="U101">
        <f>'Emission events'!EP101</f>
        <v>0</v>
      </c>
      <c r="V101">
        <f>'Emission events'!GR101</f>
        <v>0</v>
      </c>
      <c r="W101">
        <f>'Emission events'!IT101</f>
        <v>0</v>
      </c>
      <c r="X101">
        <f t="shared" si="120"/>
        <v>0</v>
      </c>
      <c r="AA101">
        <v>775</v>
      </c>
      <c r="AB101" s="7">
        <f>'Emission events'!AQ101</f>
        <v>0</v>
      </c>
      <c r="AC101" s="7">
        <f>'Emission events'!CS101</f>
        <v>0</v>
      </c>
      <c r="AD101" s="7">
        <f>'Emission events'!EU101</f>
        <v>0</v>
      </c>
      <c r="AE101" s="7">
        <f>'Emission events'!GW101</f>
        <v>0</v>
      </c>
      <c r="AF101" s="7">
        <f>'Emission events'!IY101</f>
        <v>0</v>
      </c>
      <c r="AG101">
        <f t="shared" si="121"/>
        <v>0</v>
      </c>
      <c r="AH101" s="7">
        <f t="shared" si="122"/>
        <v>0</v>
      </c>
      <c r="AJ101" s="1">
        <v>0.98</v>
      </c>
      <c r="AK101">
        <f t="shared" si="163"/>
        <v>-21065011.1901232</v>
      </c>
      <c r="AL101">
        <f t="shared" si="163"/>
        <v>-21099065.214368809</v>
      </c>
      <c r="AM101">
        <f t="shared" si="163"/>
        <v>-21133174.290808097</v>
      </c>
      <c r="AN101">
        <f t="shared" si="163"/>
        <v>-21167338.508439343</v>
      </c>
      <c r="AO101">
        <f t="shared" si="163"/>
        <v>-21201557.956404377</v>
      </c>
      <c r="AP101">
        <f t="shared" si="163"/>
        <v>-21235832.723989461</v>
      </c>
      <c r="AQ101">
        <f t="shared" si="163"/>
        <v>-21270162.900625028</v>
      </c>
      <c r="AR101">
        <f t="shared" si="163"/>
        <v>-21304548.575885884</v>
      </c>
      <c r="AS101">
        <f t="shared" si="163"/>
        <v>-21338989.839492064</v>
      </c>
      <c r="AT101">
        <f t="shared" si="163"/>
        <v>-21373486.781308372</v>
      </c>
      <c r="AU101">
        <f t="shared" si="164"/>
        <v>-21408039.491344869</v>
      </c>
      <c r="AV101">
        <f t="shared" si="164"/>
        <v>-21442648.059757371</v>
      </c>
      <c r="AW101">
        <f t="shared" si="164"/>
        <v>-21477312.576847121</v>
      </c>
      <c r="AX101">
        <f t="shared" si="164"/>
        <v>-21512033.133061662</v>
      </c>
      <c r="AY101">
        <f t="shared" si="164"/>
        <v>-21546809.818994515</v>
      </c>
      <c r="AZ101">
        <f t="shared" si="164"/>
        <v>-21581642.725385748</v>
      </c>
      <c r="BA101">
        <f t="shared" si="164"/>
        <v>-21616531.943122104</v>
      </c>
      <c r="BB101">
        <f t="shared" si="164"/>
        <v>-21651477.563237268</v>
      </c>
      <c r="BC101">
        <f t="shared" si="164"/>
        <v>-21686479.676911999</v>
      </c>
      <c r="BD101">
        <f t="shared" si="164"/>
        <v>-21721538.375474714</v>
      </c>
      <c r="BE101">
        <f t="shared" si="165"/>
        <v>-21756653.750401136</v>
      </c>
      <c r="BF101">
        <f t="shared" si="165"/>
        <v>-21791825.893315203</v>
      </c>
      <c r="BG101">
        <f t="shared" si="165"/>
        <v>-21827054.895988725</v>
      </c>
      <c r="BH101">
        <f t="shared" si="165"/>
        <v>-21862340.850341883</v>
      </c>
      <c r="BI101">
        <f t="shared" si="165"/>
        <v>-21897683.848443758</v>
      </c>
      <c r="BJ101">
        <f t="shared" si="165"/>
        <v>-21933083.982511736</v>
      </c>
      <c r="BK101">
        <f t="shared" si="165"/>
        <v>-21968541.344912816</v>
      </c>
      <c r="BL101">
        <f t="shared" si="165"/>
        <v>-22004056.02816302</v>
      </c>
      <c r="BM101">
        <f t="shared" si="165"/>
        <v>-22039628.124927927</v>
      </c>
      <c r="BN101">
        <f t="shared" si="165"/>
        <v>-22075257.728023149</v>
      </c>
      <c r="BO101">
        <f t="shared" si="166"/>
        <v>-22110944.930414122</v>
      </c>
      <c r="BP101">
        <f t="shared" si="166"/>
        <v>-22146689.825216558</v>
      </c>
      <c r="BQ101">
        <f t="shared" si="166"/>
        <v>-22182492.505696952</v>
      </c>
      <c r="BR101">
        <f t="shared" si="166"/>
        <v>-22218353.065272328</v>
      </c>
      <c r="BS101">
        <f t="shared" si="166"/>
        <v>-22254271.597510807</v>
      </c>
      <c r="BT101">
        <f t="shared" si="166"/>
        <v>-22290248.196131777</v>
      </c>
      <c r="BU101">
        <f t="shared" si="166"/>
        <v>-22326282.955006063</v>
      </c>
      <c r="BV101">
        <f t="shared" si="166"/>
        <v>-22362375.968156464</v>
      </c>
      <c r="BW101">
        <f t="shared" si="166"/>
        <v>-22398527.329757471</v>
      </c>
      <c r="BX101">
        <f t="shared" si="166"/>
        <v>-22434737.134136133</v>
      </c>
      <c r="BY101">
        <f t="shared" si="167"/>
        <v>-22471005.475771755</v>
      </c>
      <c r="BZ101">
        <f t="shared" si="167"/>
        <v>-22507332.449296374</v>
      </c>
      <c r="CA101">
        <f t="shared" si="167"/>
        <v>-22543718.14949533</v>
      </c>
      <c r="CB101">
        <f t="shared" si="167"/>
        <v>-22580162.671306718</v>
      </c>
      <c r="CC101">
        <f t="shared" si="167"/>
        <v>-22616666.109822348</v>
      </c>
      <c r="CD101">
        <f t="shared" si="167"/>
        <v>-22653228.560287915</v>
      </c>
      <c r="CE101">
        <f t="shared" si="167"/>
        <v>-22689850.118102774</v>
      </c>
      <c r="CF101">
        <f t="shared" si="167"/>
        <v>-22726530.878820825</v>
      </c>
      <c r="CG101">
        <f t="shared" si="167"/>
        <v>-22763270.938150197</v>
      </c>
      <c r="CH101">
        <f t="shared" si="167"/>
        <v>-22800070.39195374</v>
      </c>
      <c r="CI101">
        <f t="shared" si="168"/>
        <v>-22836929.336249527</v>
      </c>
      <c r="CJ101">
        <f t="shared" si="168"/>
        <v>-22873847.867210686</v>
      </c>
      <c r="CK101">
        <f t="shared" si="168"/>
        <v>-22910826.081165578</v>
      </c>
      <c r="CL101">
        <f t="shared" si="168"/>
        <v>-22947864.074598785</v>
      </c>
      <c r="CM101">
        <f t="shared" si="168"/>
        <v>-22984961.944150452</v>
      </c>
      <c r="CN101">
        <f t="shared" si="168"/>
        <v>-23022119.786617275</v>
      </c>
      <c r="CO101">
        <f t="shared" si="168"/>
        <v>-23059337.698952205</v>
      </c>
      <c r="CP101">
        <f t="shared" si="168"/>
        <v>-23096615.77826491</v>
      </c>
      <c r="CQ101">
        <f t="shared" si="168"/>
        <v>-23133954.121822301</v>
      </c>
      <c r="CR101">
        <f t="shared" si="168"/>
        <v>-23171352.827048205</v>
      </c>
      <c r="CS101">
        <f t="shared" si="169"/>
        <v>-23208811.991524357</v>
      </c>
      <c r="CT101">
        <f t="shared" si="169"/>
        <v>-23246331.712989751</v>
      </c>
      <c r="CU101">
        <f t="shared" si="169"/>
        <v>-23283912.089341626</v>
      </c>
      <c r="CV101">
        <f t="shared" si="169"/>
        <v>-23321553.218635652</v>
      </c>
      <c r="CW101">
        <f t="shared" si="169"/>
        <v>-23359255.199085776</v>
      </c>
      <c r="CX101">
        <f t="shared" si="169"/>
        <v>-23397018.129064713</v>
      </c>
      <c r="CY101">
        <f t="shared" si="169"/>
        <v>-23434842.107104458</v>
      </c>
      <c r="CZ101">
        <f t="shared" si="169"/>
        <v>-23472727.231895961</v>
      </c>
      <c r="DA101">
        <f t="shared" si="169"/>
        <v>-23510673.602290045</v>
      </c>
      <c r="DB101">
        <f t="shared" si="169"/>
        <v>-23548681.31729719</v>
      </c>
      <c r="DC101">
        <f t="shared" si="170"/>
        <v>-23586750.47608766</v>
      </c>
      <c r="DD101">
        <f t="shared" si="170"/>
        <v>-23624881.177992564</v>
      </c>
      <c r="DE101">
        <f t="shared" si="170"/>
        <v>-23663073.522503152</v>
      </c>
      <c r="DF101">
        <f t="shared" si="170"/>
        <v>-23701327.609271873</v>
      </c>
      <c r="DG101">
        <f t="shared" si="170"/>
        <v>-23739643.538111992</v>
      </c>
      <c r="DH101">
        <f t="shared" si="170"/>
        <v>-23778021.408998162</v>
      </c>
      <c r="DI101">
        <f t="shared" si="170"/>
        <v>-23816461.322066896</v>
      </c>
      <c r="DJ101">
        <f t="shared" si="170"/>
        <v>-23854963.377616331</v>
      </c>
      <c r="DK101">
        <f t="shared" si="170"/>
        <v>-23893527.676106852</v>
      </c>
      <c r="DL101">
        <f t="shared" si="170"/>
        <v>-23932154.318161212</v>
      </c>
      <c r="DM101">
        <f t="shared" si="171"/>
        <v>-23970843.404564802</v>
      </c>
      <c r="DN101">
        <f t="shared" si="171"/>
        <v>-24009595.036266141</v>
      </c>
      <c r="DO101">
        <f t="shared" si="171"/>
        <v>-24048409.314376734</v>
      </c>
      <c r="DP101">
        <f t="shared" si="171"/>
        <v>-24087286.340171505</v>
      </c>
      <c r="DQ101">
        <f t="shared" si="171"/>
        <v>-24126226.215089399</v>
      </c>
      <c r="DR101">
        <f t="shared" si="171"/>
        <v>-24165229.040733058</v>
      </c>
      <c r="DS101">
        <f t="shared" si="171"/>
        <v>-24204294.918869384</v>
      </c>
      <c r="DT101">
        <f t="shared" si="171"/>
        <v>-24243423.951430146</v>
      </c>
      <c r="DU101">
        <f t="shared" si="171"/>
        <v>-24282616.240511302</v>
      </c>
      <c r="DV101">
        <f t="shared" si="171"/>
        <v>-24321871.888374437</v>
      </c>
      <c r="DW101">
        <f t="shared" si="172"/>
        <v>-24361190.997446142</v>
      </c>
      <c r="DX101">
        <f t="shared" si="172"/>
        <v>-24400573.670318563</v>
      </c>
      <c r="DY101">
        <f t="shared" si="172"/>
        <v>-24440020.009749975</v>
      </c>
      <c r="DZ101">
        <f t="shared" si="172"/>
        <v>-24479530.118664417</v>
      </c>
      <c r="EA101">
        <f t="shared" si="172"/>
        <v>-24519104.100152679</v>
      </c>
      <c r="EB101">
        <f t="shared" si="172"/>
        <v>-24558742.057471924</v>
      </c>
      <c r="EC101">
        <f t="shared" si="172"/>
        <v>-24598444.094046347</v>
      </c>
      <c r="ED101">
        <f t="shared" si="172"/>
        <v>-24638210.313467331</v>
      </c>
      <c r="EE101">
        <f t="shared" si="172"/>
        <v>-24678040.819493745</v>
      </c>
      <c r="EF101">
        <f t="shared" si="172"/>
        <v>-24717935.716052074</v>
      </c>
      <c r="EG101">
        <f t="shared" si="172"/>
        <v>-24757895.107237108</v>
      </c>
      <c r="EI101">
        <f t="shared" si="124"/>
        <v>0.98</v>
      </c>
      <c r="EJ101">
        <f t="shared" si="159"/>
        <v>21065011.1901232</v>
      </c>
      <c r="EK101">
        <f t="shared" si="159"/>
        <v>21099065.546208281</v>
      </c>
      <c r="EL101">
        <f t="shared" si="159"/>
        <v>21133174.954487037</v>
      </c>
      <c r="EM101">
        <f t="shared" si="159"/>
        <v>21167339.503957756</v>
      </c>
      <c r="EN101">
        <f t="shared" si="159"/>
        <v>21201559.283762258</v>
      </c>
      <c r="EO101">
        <f t="shared" si="159"/>
        <v>21235834.383186813</v>
      </c>
      <c r="EP101">
        <f t="shared" si="159"/>
        <v>21270164.891661849</v>
      </c>
      <c r="EQ101">
        <f t="shared" si="159"/>
        <v>21304550.898762178</v>
      </c>
      <c r="ER101">
        <f t="shared" si="159"/>
        <v>21338992.494207826</v>
      </c>
      <c r="ES101">
        <f t="shared" si="159"/>
        <v>21373489.767863605</v>
      </c>
      <c r="ET101">
        <f t="shared" si="159"/>
        <v>21408042.809739571</v>
      </c>
      <c r="EU101">
        <f t="shared" si="159"/>
        <v>21442651.709991544</v>
      </c>
      <c r="EV101">
        <f t="shared" si="159"/>
        <v>21477316.558920763</v>
      </c>
      <c r="EW101">
        <f t="shared" si="159"/>
        <v>21512037.446974777</v>
      </c>
      <c r="EX101">
        <f t="shared" si="159"/>
        <v>21546814.464747097</v>
      </c>
      <c r="EY101">
        <f t="shared" si="158"/>
        <v>21581647.702977803</v>
      </c>
      <c r="EZ101">
        <f t="shared" si="158"/>
        <v>21616537.252553631</v>
      </c>
      <c r="FA101">
        <f t="shared" si="158"/>
        <v>21651483.204508264</v>
      </c>
      <c r="FB101">
        <f t="shared" si="158"/>
        <v>21686485.650022466</v>
      </c>
      <c r="FC101">
        <f t="shared" si="158"/>
        <v>21721544.680424649</v>
      </c>
      <c r="FD101">
        <f t="shared" si="158"/>
        <v>21756660.387190543</v>
      </c>
      <c r="FE101">
        <f t="shared" si="158"/>
        <v>21791832.861944079</v>
      </c>
      <c r="FF101">
        <f t="shared" si="158"/>
        <v>21827062.196457073</v>
      </c>
      <c r="FG101">
        <f t="shared" si="158"/>
        <v>21862348.482649699</v>
      </c>
      <c r="FH101">
        <f t="shared" si="158"/>
        <v>21897691.812591046</v>
      </c>
      <c r="FI101">
        <f t="shared" si="158"/>
        <v>21933092.278498493</v>
      </c>
      <c r="FJ101">
        <f t="shared" si="158"/>
        <v>21968549.972739045</v>
      </c>
      <c r="FK101">
        <f t="shared" si="158"/>
        <v>22004064.987828717</v>
      </c>
      <c r="FL101">
        <f t="shared" si="158"/>
        <v>22039637.416433096</v>
      </c>
      <c r="FM101">
        <f t="shared" si="158"/>
        <v>22075267.351367787</v>
      </c>
      <c r="FN101">
        <f t="shared" si="89"/>
        <v>22110954.885598231</v>
      </c>
      <c r="FO101">
        <f t="shared" si="89"/>
        <v>22146700.112240136</v>
      </c>
      <c r="FP101">
        <f t="shared" ref="FP101:GE102" si="174">ABS(BQ101-BQ$2)</f>
        <v>22182503.124560002</v>
      </c>
      <c r="FQ101">
        <f t="shared" si="174"/>
        <v>22218364.015974849</v>
      </c>
      <c r="FR101">
        <f t="shared" si="174"/>
        <v>22254282.880052797</v>
      </c>
      <c r="FS101">
        <f t="shared" si="174"/>
        <v>22290259.810513239</v>
      </c>
      <c r="FT101">
        <f t="shared" si="174"/>
        <v>22326294.901226994</v>
      </c>
      <c r="FU101">
        <f t="shared" si="174"/>
        <v>22362388.246216867</v>
      </c>
      <c r="FV101">
        <f t="shared" si="174"/>
        <v>22398539.939657342</v>
      </c>
      <c r="FW101">
        <f t="shared" si="174"/>
        <v>22434750.075875476</v>
      </c>
      <c r="FX101">
        <f t="shared" si="174"/>
        <v>22471018.749350566</v>
      </c>
      <c r="FY101">
        <f t="shared" si="174"/>
        <v>22507346.054714657</v>
      </c>
      <c r="FZ101">
        <f t="shared" si="174"/>
        <v>22543732.086753082</v>
      </c>
      <c r="GA101">
        <f t="shared" si="174"/>
        <v>22580176.940403942</v>
      </c>
      <c r="GB101">
        <f t="shared" si="174"/>
        <v>22616680.71075904</v>
      </c>
      <c r="GC101">
        <f t="shared" si="174"/>
        <v>22653243.493064079</v>
      </c>
      <c r="GD101">
        <f t="shared" si="174"/>
        <v>22689865.382718407</v>
      </c>
      <c r="GE101">
        <f t="shared" si="174"/>
        <v>22726546.47527593</v>
      </c>
      <c r="GF101">
        <f t="shared" si="144"/>
        <v>22763286.866444774</v>
      </c>
      <c r="GG101">
        <f t="shared" si="161"/>
        <v>22800086.652087785</v>
      </c>
      <c r="GH101">
        <f t="shared" si="161"/>
        <v>22836945.928223044</v>
      </c>
      <c r="GI101">
        <f t="shared" si="161"/>
        <v>22873864.791023672</v>
      </c>
      <c r="GJ101">
        <f t="shared" si="161"/>
        <v>22910843.336818036</v>
      </c>
      <c r="GK101">
        <f t="shared" si="161"/>
        <v>22947881.662090711</v>
      </c>
      <c r="GL101">
        <f t="shared" si="161"/>
        <v>22984979.863481849</v>
      </c>
      <c r="GM101">
        <f t="shared" si="161"/>
        <v>23022138.037788142</v>
      </c>
      <c r="GN101">
        <f t="shared" si="161"/>
        <v>23059356.281962544</v>
      </c>
      <c r="GO101">
        <f t="shared" si="161"/>
        <v>23096634.693114717</v>
      </c>
      <c r="GP101">
        <f t="shared" si="161"/>
        <v>23133973.36851158</v>
      </c>
      <c r="GQ101">
        <f t="shared" si="161"/>
        <v>23171372.405576952</v>
      </c>
      <c r="GR101">
        <f t="shared" si="161"/>
        <v>23208831.901892576</v>
      </c>
      <c r="GS101">
        <f t="shared" si="161"/>
        <v>23246351.955197439</v>
      </c>
      <c r="GT101">
        <f t="shared" si="161"/>
        <v>23283932.663388785</v>
      </c>
      <c r="GU101">
        <f t="shared" si="160"/>
        <v>23321574.124522284</v>
      </c>
      <c r="GV101">
        <f t="shared" si="160"/>
        <v>23359276.436811876</v>
      </c>
      <c r="GW101">
        <f t="shared" si="160"/>
        <v>23397039.698630285</v>
      </c>
      <c r="GX101">
        <f t="shared" si="160"/>
        <v>23434864.008509498</v>
      </c>
      <c r="GY101">
        <f t="shared" si="160"/>
        <v>23472749.465140473</v>
      </c>
      <c r="GZ101">
        <f t="shared" si="125"/>
        <v>23510696.167374026</v>
      </c>
      <c r="HA101">
        <f t="shared" si="125"/>
        <v>23548704.214220643</v>
      </c>
      <c r="HB101">
        <f t="shared" si="125"/>
        <v>23586773.704850581</v>
      </c>
      <c r="HC101">
        <f t="shared" si="125"/>
        <v>23624904.738594957</v>
      </c>
      <c r="HD101">
        <f t="shared" si="125"/>
        <v>23663097.414945014</v>
      </c>
      <c r="HE101">
        <f t="shared" si="125"/>
        <v>23701351.833553206</v>
      </c>
      <c r="HF101">
        <f t="shared" si="156"/>
        <v>23739668.094232794</v>
      </c>
      <c r="HG101">
        <f t="shared" si="156"/>
        <v>23778046.296958435</v>
      </c>
      <c r="HH101">
        <f t="shared" si="156"/>
        <v>23816486.541866638</v>
      </c>
      <c r="HI101">
        <f t="shared" si="156"/>
        <v>23854988.929255545</v>
      </c>
      <c r="HJ101">
        <f t="shared" si="156"/>
        <v>23893553.559585538</v>
      </c>
      <c r="HK101">
        <f t="shared" si="156"/>
        <v>23932180.533479366</v>
      </c>
      <c r="HL101">
        <f t="shared" si="156"/>
        <v>23970869.951722428</v>
      </c>
      <c r="HM101">
        <f t="shared" si="156"/>
        <v>24009621.915263236</v>
      </c>
      <c r="HN101">
        <f t="shared" si="156"/>
        <v>24048436.525213301</v>
      </c>
      <c r="HO101">
        <f t="shared" si="156"/>
        <v>24087313.88284754</v>
      </c>
      <c r="HP101">
        <f t="shared" si="156"/>
        <v>24126254.089604907</v>
      </c>
      <c r="HQ101">
        <f t="shared" si="156"/>
        <v>24165257.247088034</v>
      </c>
      <c r="HR101">
        <f t="shared" si="156"/>
        <v>24204323.457063831</v>
      </c>
      <c r="HS101">
        <f t="shared" si="156"/>
        <v>24243452.821464062</v>
      </c>
      <c r="HT101">
        <f t="shared" si="156"/>
        <v>24282645.44238469</v>
      </c>
      <c r="HU101">
        <f t="shared" si="156"/>
        <v>24321901.422087293</v>
      </c>
      <c r="HV101">
        <f t="shared" si="162"/>
        <v>24361220.862998471</v>
      </c>
      <c r="HW101">
        <f t="shared" si="123"/>
        <v>24400603.867710359</v>
      </c>
      <c r="HX101">
        <f t="shared" si="123"/>
        <v>24440050.538981244</v>
      </c>
      <c r="HY101">
        <f t="shared" si="123"/>
        <v>24479560.979735155</v>
      </c>
      <c r="HZ101">
        <f t="shared" si="123"/>
        <v>24519135.293062888</v>
      </c>
      <c r="IA101">
        <f t="shared" si="123"/>
        <v>24558773.582221605</v>
      </c>
      <c r="IB101">
        <f t="shared" si="123"/>
        <v>24598475.950635497</v>
      </c>
      <c r="IC101">
        <f t="shared" si="123"/>
        <v>24638242.501895953</v>
      </c>
      <c r="ID101">
        <f t="shared" si="123"/>
        <v>24678073.339761835</v>
      </c>
      <c r="IE101">
        <f t="shared" si="123"/>
        <v>24717968.568159636</v>
      </c>
      <c r="IF101">
        <f t="shared" ref="IF101" si="175">ABS(EG101-EG$2)</f>
        <v>24757928.291184139</v>
      </c>
      <c r="IG101">
        <f t="shared" si="126"/>
        <v>21065011.1901232</v>
      </c>
      <c r="IH101">
        <f t="shared" si="127"/>
        <v>1</v>
      </c>
      <c r="II101">
        <v>99</v>
      </c>
      <c r="IJ101">
        <f t="shared" si="128"/>
        <v>0.98</v>
      </c>
      <c r="IK101" cm="1">
        <f t="array" ref="IK101">INDEX($AK$3:$EG$102,II101,IH101)</f>
        <v>-21065011.1901232</v>
      </c>
      <c r="IL101">
        <f t="shared" si="129"/>
        <v>-20643710.966320734</v>
      </c>
    </row>
    <row r="102" spans="9:246" x14ac:dyDescent="0.25">
      <c r="I102">
        <v>780</v>
      </c>
      <c r="J102">
        <f>'Emission events'!AG102</f>
        <v>0</v>
      </c>
      <c r="K102">
        <f>'Emission events'!CI102</f>
        <v>0</v>
      </c>
      <c r="L102">
        <f>'Emission events'!EK102</f>
        <v>0</v>
      </c>
      <c r="M102">
        <f>'Emission events'!GM102</f>
        <v>0</v>
      </c>
      <c r="N102">
        <f>'Emission events'!IO102</f>
        <v>0</v>
      </c>
      <c r="O102">
        <f t="shared" si="119"/>
        <v>0</v>
      </c>
      <c r="R102">
        <v>780</v>
      </c>
      <c r="S102">
        <f>'Emission events'!AL102</f>
        <v>0</v>
      </c>
      <c r="T102">
        <f>'Emission events'!CN102</f>
        <v>0</v>
      </c>
      <c r="U102">
        <f>'Emission events'!EP102</f>
        <v>0</v>
      </c>
      <c r="V102">
        <f>'Emission events'!GR102</f>
        <v>0</v>
      </c>
      <c r="W102">
        <f>'Emission events'!IT102</f>
        <v>0</v>
      </c>
      <c r="X102">
        <f t="shared" si="120"/>
        <v>0</v>
      </c>
      <c r="AA102">
        <v>780</v>
      </c>
      <c r="AB102" s="7">
        <f>'Emission events'!AQ102</f>
        <v>0</v>
      </c>
      <c r="AC102" s="7">
        <f>'Emission events'!CS102</f>
        <v>0</v>
      </c>
      <c r="AD102" s="7">
        <f>'Emission events'!EU102</f>
        <v>0</v>
      </c>
      <c r="AE102" s="7">
        <f>'Emission events'!GW102</f>
        <v>0</v>
      </c>
      <c r="AF102" s="7">
        <f>'Emission events'!IY102</f>
        <v>0</v>
      </c>
      <c r="AG102">
        <f t="shared" si="121"/>
        <v>0</v>
      </c>
      <c r="AH102" s="7">
        <f t="shared" si="122"/>
        <v>0</v>
      </c>
      <c r="AJ102" s="1">
        <v>0.99</v>
      </c>
      <c r="AK102">
        <f t="shared" si="163"/>
        <v>-29140523.283079736</v>
      </c>
      <c r="AL102">
        <f t="shared" si="163"/>
        <v>-29187632.28884203</v>
      </c>
      <c r="AM102">
        <f t="shared" si="163"/>
        <v>-29234817.451656856</v>
      </c>
      <c r="AN102">
        <f t="shared" si="163"/>
        <v>-29282078.894641116</v>
      </c>
      <c r="AO102">
        <f t="shared" si="163"/>
        <v>-29329416.741110176</v>
      </c>
      <c r="AP102">
        <f t="shared" si="163"/>
        <v>-29376831.114578925</v>
      </c>
      <c r="AQ102">
        <f t="shared" si="163"/>
        <v>-29424322.138761945</v>
      </c>
      <c r="AR102">
        <f t="shared" si="163"/>
        <v>-29471889.93757382</v>
      </c>
      <c r="AS102">
        <f t="shared" si="163"/>
        <v>-29519534.635129437</v>
      </c>
      <c r="AT102">
        <f t="shared" si="163"/>
        <v>-29567256.355744351</v>
      </c>
      <c r="AU102">
        <f t="shared" si="164"/>
        <v>-29615055.223934866</v>
      </c>
      <c r="AV102">
        <f t="shared" si="164"/>
        <v>-29662931.364419207</v>
      </c>
      <c r="AW102">
        <f t="shared" si="164"/>
        <v>-29710884.902116597</v>
      </c>
      <c r="AX102">
        <f t="shared" si="164"/>
        <v>-29758915.962148413</v>
      </c>
      <c r="AY102">
        <f t="shared" si="164"/>
        <v>-29807024.669838306</v>
      </c>
      <c r="AZ102">
        <f t="shared" si="164"/>
        <v>-29855211.150712524</v>
      </c>
      <c r="BA102">
        <f t="shared" si="164"/>
        <v>-29903475.530500248</v>
      </c>
      <c r="BB102">
        <f t="shared" si="164"/>
        <v>-29951817.935133908</v>
      </c>
      <c r="BC102">
        <f t="shared" si="164"/>
        <v>-30000238.490749303</v>
      </c>
      <c r="BD102">
        <f t="shared" si="164"/>
        <v>-30048737.323686808</v>
      </c>
      <c r="BE102">
        <f t="shared" si="165"/>
        <v>-30097314.560490355</v>
      </c>
      <c r="BF102">
        <f t="shared" si="165"/>
        <v>-30145970.327908713</v>
      </c>
      <c r="BG102">
        <f t="shared" si="165"/>
        <v>-30194704.752895519</v>
      </c>
      <c r="BH102">
        <f t="shared" si="165"/>
        <v>-30243517.962609455</v>
      </c>
      <c r="BI102">
        <f t="shared" si="165"/>
        <v>-30292410.0844156</v>
      </c>
      <c r="BJ102">
        <f t="shared" si="165"/>
        <v>-30341381.245883457</v>
      </c>
      <c r="BK102">
        <f t="shared" si="165"/>
        <v>-30390431.574790251</v>
      </c>
      <c r="BL102">
        <f t="shared" si="165"/>
        <v>-30439561.199118912</v>
      </c>
      <c r="BM102">
        <f t="shared" si="165"/>
        <v>-30488770.247059491</v>
      </c>
      <c r="BN102">
        <f t="shared" si="165"/>
        <v>-30538058.847009271</v>
      </c>
      <c r="BO102">
        <f t="shared" si="166"/>
        <v>-30587427.127573088</v>
      </c>
      <c r="BP102">
        <f t="shared" si="166"/>
        <v>-30636875.217563491</v>
      </c>
      <c r="BQ102">
        <f t="shared" si="166"/>
        <v>-30686403.24600191</v>
      </c>
      <c r="BR102">
        <f t="shared" si="166"/>
        <v>-30736011.342117693</v>
      </c>
      <c r="BS102">
        <f t="shared" si="166"/>
        <v>-30785699.63534933</v>
      </c>
      <c r="BT102">
        <f t="shared" si="166"/>
        <v>-30835468.255344555</v>
      </c>
      <c r="BU102">
        <f t="shared" si="166"/>
        <v>-30885317.3319607</v>
      </c>
      <c r="BV102">
        <f t="shared" si="166"/>
        <v>-30935246.995265018</v>
      </c>
      <c r="BW102">
        <f t="shared" si="166"/>
        <v>-30985257.375534818</v>
      </c>
      <c r="BX102">
        <f t="shared" si="166"/>
        <v>-31035348.603258669</v>
      </c>
      <c r="BY102">
        <f t="shared" si="167"/>
        <v>-31085520.809135444</v>
      </c>
      <c r="BZ102">
        <f t="shared" si="167"/>
        <v>-31135774.124075502</v>
      </c>
      <c r="CA102">
        <f t="shared" si="167"/>
        <v>-31186108.679200858</v>
      </c>
      <c r="CB102">
        <f t="shared" si="167"/>
        <v>-31236524.605845485</v>
      </c>
      <c r="CC102">
        <f t="shared" si="167"/>
        <v>-31287022.035555679</v>
      </c>
      <c r="CD102">
        <f t="shared" si="167"/>
        <v>-31337601.100090392</v>
      </c>
      <c r="CE102">
        <f t="shared" si="167"/>
        <v>-31388261.931421362</v>
      </c>
      <c r="CF102">
        <f t="shared" si="167"/>
        <v>-31439004.661734328</v>
      </c>
      <c r="CG102">
        <f t="shared" si="167"/>
        <v>-31489829.423428081</v>
      </c>
      <c r="CH102">
        <f t="shared" si="167"/>
        <v>-31540736.349115647</v>
      </c>
      <c r="CI102">
        <f t="shared" si="168"/>
        <v>-31591725.571624439</v>
      </c>
      <c r="CJ102">
        <f t="shared" si="168"/>
        <v>-31642797.223996621</v>
      </c>
      <c r="CK102">
        <f t="shared" si="168"/>
        <v>-31693951.439489409</v>
      </c>
      <c r="CL102">
        <f t="shared" si="168"/>
        <v>-31745188.35157546</v>
      </c>
      <c r="CM102">
        <f t="shared" si="168"/>
        <v>-31796508.093942977</v>
      </c>
      <c r="CN102">
        <f t="shared" si="168"/>
        <v>-31847910.800496954</v>
      </c>
      <c r="CO102">
        <f t="shared" si="168"/>
        <v>-31899396.605358195</v>
      </c>
      <c r="CP102">
        <f t="shared" si="168"/>
        <v>-31950965.642864536</v>
      </c>
      <c r="CQ102">
        <f t="shared" si="168"/>
        <v>-32002618.047570992</v>
      </c>
      <c r="CR102">
        <f t="shared" si="168"/>
        <v>-32054353.954249881</v>
      </c>
      <c r="CS102">
        <f t="shared" si="169"/>
        <v>-32106173.49789229</v>
      </c>
      <c r="CT102">
        <f t="shared" si="169"/>
        <v>-32158076.813706189</v>
      </c>
      <c r="CU102">
        <f t="shared" si="169"/>
        <v>-32210064.037118781</v>
      </c>
      <c r="CV102">
        <f t="shared" si="169"/>
        <v>-32262135.3037767</v>
      </c>
      <c r="CW102">
        <f t="shared" si="169"/>
        <v>-32314290.749545138</v>
      </c>
      <c r="CX102">
        <f t="shared" si="169"/>
        <v>-32366530.510509197</v>
      </c>
      <c r="CY102">
        <f t="shared" si="169"/>
        <v>-32418854.722973943</v>
      </c>
      <c r="CZ102">
        <f t="shared" si="169"/>
        <v>-32471263.52346459</v>
      </c>
      <c r="DA102">
        <f t="shared" si="169"/>
        <v>-32523757.048727732</v>
      </c>
      <c r="DB102">
        <f t="shared" si="169"/>
        <v>-32576335.435730591</v>
      </c>
      <c r="DC102">
        <f t="shared" si="170"/>
        <v>-32628998.821661092</v>
      </c>
      <c r="DD102">
        <f t="shared" si="170"/>
        <v>-32681747.343930341</v>
      </c>
      <c r="DE102">
        <f t="shared" si="170"/>
        <v>-32734581.140170667</v>
      </c>
      <c r="DF102">
        <f t="shared" si="170"/>
        <v>-32787500.34823712</v>
      </c>
      <c r="DG102">
        <f t="shared" si="170"/>
        <v>-32840505.106207598</v>
      </c>
      <c r="DH102">
        <f t="shared" si="170"/>
        <v>-32893595.552383006</v>
      </c>
      <c r="DI102">
        <f t="shared" si="170"/>
        <v>-32946771.825288504</v>
      </c>
      <c r="DJ102">
        <f t="shared" si="170"/>
        <v>-33000034.063672516</v>
      </c>
      <c r="DK102">
        <f t="shared" si="170"/>
        <v>-33053382.406507995</v>
      </c>
      <c r="DL102">
        <f t="shared" si="170"/>
        <v>-33106816.992992554</v>
      </c>
      <c r="DM102">
        <f t="shared" si="171"/>
        <v>-33160337.962548841</v>
      </c>
      <c r="DN102">
        <f t="shared" si="171"/>
        <v>-33213945.45482488</v>
      </c>
      <c r="DO102">
        <f t="shared" si="171"/>
        <v>-33267639.609694481</v>
      </c>
      <c r="DP102">
        <f t="shared" si="171"/>
        <v>-33321420.567257315</v>
      </c>
      <c r="DQ102">
        <f t="shared" si="171"/>
        <v>-33375288.467840258</v>
      </c>
      <c r="DR102">
        <f t="shared" si="171"/>
        <v>-33429243.451996338</v>
      </c>
      <c r="DS102">
        <f t="shared" si="171"/>
        <v>-33483285.660506025</v>
      </c>
      <c r="DT102">
        <f t="shared" si="171"/>
        <v>-33537415.234377384</v>
      </c>
      <c r="DU102">
        <f t="shared" si="171"/>
        <v>-33591632.314846441</v>
      </c>
      <c r="DV102">
        <f t="shared" si="171"/>
        <v>-33645937.043377541</v>
      </c>
      <c r="DW102">
        <f t="shared" si="172"/>
        <v>-33700329.56166371</v>
      </c>
      <c r="DX102">
        <f t="shared" si="172"/>
        <v>-33754810.011626825</v>
      </c>
      <c r="DY102">
        <f t="shared" si="172"/>
        <v>-33809378.535418883</v>
      </c>
      <c r="DZ102">
        <f t="shared" si="172"/>
        <v>-33864035.275420994</v>
      </c>
      <c r="EA102">
        <f t="shared" si="172"/>
        <v>-33918780.37424466</v>
      </c>
      <c r="EB102">
        <f t="shared" si="172"/>
        <v>-33973613.974731967</v>
      </c>
      <c r="EC102">
        <f t="shared" si="172"/>
        <v>-34028536.219955631</v>
      </c>
      <c r="ED102">
        <f t="shared" si="172"/>
        <v>-34083547.253220655</v>
      </c>
      <c r="EE102">
        <f t="shared" si="172"/>
        <v>-34138647.218062252</v>
      </c>
      <c r="EF102">
        <f t="shared" si="172"/>
        <v>-34193836.258248433</v>
      </c>
      <c r="EG102">
        <f t="shared" si="172"/>
        <v>-34249114.517780058</v>
      </c>
      <c r="EI102">
        <f t="shared" si="124"/>
        <v>0.99</v>
      </c>
      <c r="EJ102">
        <f t="shared" si="159"/>
        <v>29140523.283079736</v>
      </c>
      <c r="EK102">
        <f t="shared" si="159"/>
        <v>29187632.620681502</v>
      </c>
      <c r="EL102">
        <f t="shared" si="159"/>
        <v>29234818.115335796</v>
      </c>
      <c r="EM102">
        <f t="shared" si="159"/>
        <v>29282079.890159529</v>
      </c>
      <c r="EN102">
        <f t="shared" si="159"/>
        <v>29329418.068468057</v>
      </c>
      <c r="EO102">
        <f t="shared" si="159"/>
        <v>29376832.773776278</v>
      </c>
      <c r="EP102">
        <f t="shared" si="159"/>
        <v>29424324.129798766</v>
      </c>
      <c r="EQ102">
        <f t="shared" si="159"/>
        <v>29471892.260450114</v>
      </c>
      <c r="ER102">
        <f t="shared" si="159"/>
        <v>29519537.289845198</v>
      </c>
      <c r="ES102">
        <f t="shared" si="159"/>
        <v>29567259.342299584</v>
      </c>
      <c r="ET102">
        <f t="shared" si="159"/>
        <v>29615058.542329568</v>
      </c>
      <c r="EU102">
        <f t="shared" si="159"/>
        <v>29662935.014653381</v>
      </c>
      <c r="EV102">
        <f t="shared" si="159"/>
        <v>29710888.884190239</v>
      </c>
      <c r="EW102">
        <f t="shared" si="159"/>
        <v>29758920.276061527</v>
      </c>
      <c r="EX102">
        <f t="shared" si="159"/>
        <v>29807029.315590888</v>
      </c>
      <c r="EY102">
        <f t="shared" si="158"/>
        <v>29855216.128304578</v>
      </c>
      <c r="EZ102">
        <f t="shared" si="158"/>
        <v>29903480.839931775</v>
      </c>
      <c r="FA102">
        <f t="shared" si="158"/>
        <v>29951823.576404903</v>
      </c>
      <c r="FB102">
        <f t="shared" si="158"/>
        <v>30000244.46385977</v>
      </c>
      <c r="FC102">
        <f t="shared" si="158"/>
        <v>30048743.628636744</v>
      </c>
      <c r="FD102">
        <f t="shared" si="158"/>
        <v>30097321.197279762</v>
      </c>
      <c r="FE102">
        <f t="shared" si="158"/>
        <v>30145977.296537589</v>
      </c>
      <c r="FF102">
        <f t="shared" si="158"/>
        <v>30194712.053363867</v>
      </c>
      <c r="FG102">
        <f t="shared" si="158"/>
        <v>30243525.594917271</v>
      </c>
      <c r="FH102">
        <f t="shared" si="158"/>
        <v>30292418.048562888</v>
      </c>
      <c r="FI102">
        <f t="shared" si="158"/>
        <v>30341389.541870214</v>
      </c>
      <c r="FJ102">
        <f t="shared" si="158"/>
        <v>30390440.202616479</v>
      </c>
      <c r="FK102">
        <f t="shared" si="158"/>
        <v>30439570.158784609</v>
      </c>
      <c r="FL102">
        <f t="shared" si="158"/>
        <v>30488779.53856466</v>
      </c>
      <c r="FM102">
        <f t="shared" si="158"/>
        <v>30538068.470353909</v>
      </c>
      <c r="FN102">
        <f t="shared" si="89"/>
        <v>30587437.082757197</v>
      </c>
      <c r="FO102">
        <f t="shared" si="89"/>
        <v>30636885.504587069</v>
      </c>
      <c r="FP102">
        <f t="shared" si="174"/>
        <v>30686413.86486496</v>
      </c>
      <c r="FQ102">
        <f t="shared" si="174"/>
        <v>30736022.292820215</v>
      </c>
      <c r="FR102">
        <f t="shared" si="174"/>
        <v>30785710.91789132</v>
      </c>
      <c r="FS102">
        <f t="shared" si="174"/>
        <v>30835479.869726017</v>
      </c>
      <c r="FT102">
        <f t="shared" si="174"/>
        <v>30885329.278181631</v>
      </c>
      <c r="FU102">
        <f t="shared" si="174"/>
        <v>30935259.273325421</v>
      </c>
      <c r="FV102">
        <f t="shared" si="174"/>
        <v>30985269.985434689</v>
      </c>
      <c r="FW102">
        <f t="shared" si="174"/>
        <v>31035361.544998012</v>
      </c>
      <c r="FX102">
        <f t="shared" si="174"/>
        <v>31085534.082714256</v>
      </c>
      <c r="FY102">
        <f t="shared" si="174"/>
        <v>31135787.729493786</v>
      </c>
      <c r="FZ102">
        <f t="shared" si="174"/>
        <v>31186122.61645861</v>
      </c>
      <c r="GA102">
        <f t="shared" si="174"/>
        <v>31236538.874942709</v>
      </c>
      <c r="GB102">
        <f t="shared" si="174"/>
        <v>31287036.636492372</v>
      </c>
      <c r="GC102">
        <f t="shared" si="174"/>
        <v>31337616.032866556</v>
      </c>
      <c r="GD102">
        <f t="shared" si="174"/>
        <v>31388277.196036994</v>
      </c>
      <c r="GE102">
        <f t="shared" si="174"/>
        <v>31439020.258189432</v>
      </c>
      <c r="GF102">
        <f t="shared" si="144"/>
        <v>31489845.351722658</v>
      </c>
      <c r="GG102">
        <f t="shared" si="161"/>
        <v>31540752.609249692</v>
      </c>
      <c r="GH102">
        <f t="shared" si="161"/>
        <v>31591742.163597956</v>
      </c>
      <c r="GI102">
        <f t="shared" si="161"/>
        <v>31642814.147809606</v>
      </c>
      <c r="GJ102">
        <f t="shared" si="161"/>
        <v>31693968.695141867</v>
      </c>
      <c r="GK102">
        <f t="shared" si="161"/>
        <v>31745205.939067386</v>
      </c>
      <c r="GL102">
        <f t="shared" si="161"/>
        <v>31796526.013274375</v>
      </c>
      <c r="GM102">
        <f t="shared" si="161"/>
        <v>31847929.051667821</v>
      </c>
      <c r="GN102">
        <f t="shared" si="161"/>
        <v>31899415.188368533</v>
      </c>
      <c r="GO102">
        <f t="shared" si="161"/>
        <v>31950984.557714343</v>
      </c>
      <c r="GP102">
        <f t="shared" si="161"/>
        <v>32002637.294260271</v>
      </c>
      <c r="GQ102">
        <f t="shared" si="161"/>
        <v>32054373.532778628</v>
      </c>
      <c r="GR102">
        <f t="shared" si="161"/>
        <v>32106193.408260509</v>
      </c>
      <c r="GS102">
        <f t="shared" si="161"/>
        <v>32158097.055913877</v>
      </c>
      <c r="GT102">
        <f t="shared" si="161"/>
        <v>32210084.611165941</v>
      </c>
      <c r="GU102">
        <f t="shared" si="160"/>
        <v>32262156.209663332</v>
      </c>
      <c r="GV102">
        <f t="shared" si="160"/>
        <v>32314311.987271238</v>
      </c>
      <c r="GW102">
        <f t="shared" si="160"/>
        <v>32366552.080074769</v>
      </c>
      <c r="GX102">
        <f t="shared" si="160"/>
        <v>32418876.624378983</v>
      </c>
      <c r="GY102">
        <f t="shared" si="160"/>
        <v>32471285.756709103</v>
      </c>
      <c r="GZ102">
        <f t="shared" si="125"/>
        <v>32523779.613811713</v>
      </c>
      <c r="HA102">
        <f t="shared" si="125"/>
        <v>32576358.332654044</v>
      </c>
      <c r="HB102">
        <f t="shared" si="125"/>
        <v>32629022.050424013</v>
      </c>
      <c r="HC102">
        <f t="shared" si="125"/>
        <v>32681770.904532734</v>
      </c>
      <c r="HD102">
        <f t="shared" si="125"/>
        <v>32734605.032612529</v>
      </c>
      <c r="HE102">
        <f t="shared" si="125"/>
        <v>32787524.572518453</v>
      </c>
      <c r="HF102">
        <f t="shared" si="156"/>
        <v>32840529.6623284</v>
      </c>
      <c r="HG102">
        <f t="shared" si="156"/>
        <v>32893620.440343279</v>
      </c>
      <c r="HH102">
        <f t="shared" si="156"/>
        <v>32946797.045088246</v>
      </c>
      <c r="HI102">
        <f t="shared" si="156"/>
        <v>33000059.615311731</v>
      </c>
      <c r="HJ102">
        <f t="shared" si="156"/>
        <v>33053408.289986681</v>
      </c>
      <c r="HK102">
        <f t="shared" si="156"/>
        <v>33106843.208310708</v>
      </c>
      <c r="HL102">
        <f t="shared" si="156"/>
        <v>33160364.509706467</v>
      </c>
      <c r="HM102">
        <f t="shared" si="156"/>
        <v>33213972.333821975</v>
      </c>
      <c r="HN102">
        <f t="shared" si="156"/>
        <v>33267666.820531048</v>
      </c>
      <c r="HO102">
        <f t="shared" si="156"/>
        <v>33321448.10993335</v>
      </c>
      <c r="HP102">
        <f t="shared" si="156"/>
        <v>33375316.342355765</v>
      </c>
      <c r="HQ102">
        <f t="shared" si="156"/>
        <v>33429271.658351313</v>
      </c>
      <c r="HR102">
        <f t="shared" si="156"/>
        <v>33483314.198700473</v>
      </c>
      <c r="HS102">
        <f t="shared" si="156"/>
        <v>33537444.1044113</v>
      </c>
      <c r="HT102">
        <f t="shared" si="156"/>
        <v>33591661.516719826</v>
      </c>
      <c r="HU102">
        <f t="shared" si="156"/>
        <v>33645966.577090397</v>
      </c>
      <c r="HV102">
        <f t="shared" si="162"/>
        <v>33700359.427216038</v>
      </c>
      <c r="HW102">
        <f t="shared" si="162"/>
        <v>33754840.209018625</v>
      </c>
      <c r="HX102">
        <f t="shared" si="162"/>
        <v>33809409.064650148</v>
      </c>
      <c r="HY102">
        <f t="shared" si="162"/>
        <v>33864066.136491731</v>
      </c>
      <c r="HZ102">
        <f t="shared" si="162"/>
        <v>33918811.567154869</v>
      </c>
      <c r="IA102">
        <f t="shared" si="162"/>
        <v>33973645.499481648</v>
      </c>
      <c r="IB102">
        <f t="shared" si="162"/>
        <v>34028568.076544784</v>
      </c>
      <c r="IC102">
        <f t="shared" si="162"/>
        <v>34083579.441649273</v>
      </c>
      <c r="ID102">
        <f t="shared" si="162"/>
        <v>34138679.738330342</v>
      </c>
      <c r="IE102">
        <f t="shared" si="162"/>
        <v>34193869.110355996</v>
      </c>
      <c r="IF102">
        <f t="shared" si="162"/>
        <v>34249147.701727092</v>
      </c>
      <c r="IG102">
        <f t="shared" si="126"/>
        <v>29140523.283079736</v>
      </c>
      <c r="IH102">
        <f t="shared" si="127"/>
        <v>1</v>
      </c>
      <c r="II102">
        <v>100</v>
      </c>
      <c r="IJ102">
        <f t="shared" si="128"/>
        <v>0.99</v>
      </c>
      <c r="IK102" cm="1">
        <f t="array" ref="IK102">INDEX($AK$3:$EG$102,II102,IH102)</f>
        <v>-29140523.283079736</v>
      </c>
      <c r="IL102">
        <f t="shared" si="129"/>
        <v>-28849118.05024894</v>
      </c>
    </row>
    <row r="103" spans="9:246" x14ac:dyDescent="0.25">
      <c r="I103">
        <v>785</v>
      </c>
      <c r="J103">
        <f>'Emission events'!AG103</f>
        <v>0</v>
      </c>
      <c r="K103">
        <f>'Emission events'!CI103</f>
        <v>0</v>
      </c>
      <c r="L103">
        <f>'Emission events'!EK103</f>
        <v>0</v>
      </c>
      <c r="M103">
        <f>'Emission events'!GM103</f>
        <v>0</v>
      </c>
      <c r="N103">
        <f>'Emission events'!IO103</f>
        <v>0</v>
      </c>
      <c r="O103">
        <f t="shared" si="119"/>
        <v>0</v>
      </c>
      <c r="R103">
        <v>785</v>
      </c>
      <c r="S103">
        <f>'Emission events'!AL103</f>
        <v>0</v>
      </c>
      <c r="T103">
        <f>'Emission events'!CN103</f>
        <v>0</v>
      </c>
      <c r="U103">
        <f>'Emission events'!EP103</f>
        <v>0</v>
      </c>
      <c r="V103">
        <f>'Emission events'!GR103</f>
        <v>0</v>
      </c>
      <c r="W103">
        <f>'Emission events'!IT103</f>
        <v>0</v>
      </c>
      <c r="X103">
        <f t="shared" si="120"/>
        <v>0</v>
      </c>
      <c r="AA103">
        <v>785</v>
      </c>
      <c r="AB103" s="7">
        <f>'Emission events'!AQ103</f>
        <v>0</v>
      </c>
      <c r="AC103" s="7">
        <f>'Emission events'!CS103</f>
        <v>0</v>
      </c>
      <c r="AD103" s="7">
        <f>'Emission events'!EU103</f>
        <v>0</v>
      </c>
      <c r="AE103" s="7">
        <f>'Emission events'!GW103</f>
        <v>0</v>
      </c>
      <c r="AF103" s="7">
        <f>'Emission events'!IY103</f>
        <v>0</v>
      </c>
      <c r="AG103">
        <f t="shared" si="121"/>
        <v>0</v>
      </c>
      <c r="AH103" s="7">
        <f t="shared" si="122"/>
        <v>0</v>
      </c>
    </row>
    <row r="104" spans="9:246" x14ac:dyDescent="0.25">
      <c r="I104">
        <v>790</v>
      </c>
      <c r="J104">
        <f>'Emission events'!AG104</f>
        <v>0</v>
      </c>
      <c r="K104">
        <f>'Emission events'!CI104</f>
        <v>0</v>
      </c>
      <c r="L104">
        <f>'Emission events'!EK104</f>
        <v>0</v>
      </c>
      <c r="M104">
        <f>'Emission events'!GM104</f>
        <v>0</v>
      </c>
      <c r="N104">
        <f>'Emission events'!IO104</f>
        <v>0</v>
      </c>
      <c r="O104">
        <f t="shared" si="119"/>
        <v>0</v>
      </c>
      <c r="R104">
        <v>790</v>
      </c>
      <c r="S104">
        <f>'Emission events'!AL104</f>
        <v>0</v>
      </c>
      <c r="T104">
        <f>'Emission events'!CN104</f>
        <v>0</v>
      </c>
      <c r="U104">
        <f>'Emission events'!EP104</f>
        <v>0</v>
      </c>
      <c r="V104">
        <f>'Emission events'!GR104</f>
        <v>0</v>
      </c>
      <c r="W104">
        <f>'Emission events'!IT104</f>
        <v>0</v>
      </c>
      <c r="X104">
        <f t="shared" si="120"/>
        <v>0</v>
      </c>
      <c r="AA104">
        <v>790</v>
      </c>
      <c r="AB104" s="7">
        <f>'Emission events'!AQ104</f>
        <v>0</v>
      </c>
      <c r="AC104" s="7">
        <f>'Emission events'!CS104</f>
        <v>0</v>
      </c>
      <c r="AD104" s="7">
        <f>'Emission events'!EU104</f>
        <v>0</v>
      </c>
      <c r="AE104" s="7">
        <f>'Emission events'!GW104</f>
        <v>0</v>
      </c>
      <c r="AF104" s="7">
        <f>'Emission events'!IY104</f>
        <v>0</v>
      </c>
      <c r="AG104">
        <f t="shared" si="121"/>
        <v>0</v>
      </c>
      <c r="AH104" s="7">
        <f t="shared" si="122"/>
        <v>0</v>
      </c>
    </row>
    <row r="105" spans="9:246" x14ac:dyDescent="0.25">
      <c r="I105">
        <v>795</v>
      </c>
      <c r="J105">
        <f>'Emission events'!AG105</f>
        <v>0</v>
      </c>
      <c r="K105">
        <f>'Emission events'!CI105</f>
        <v>0</v>
      </c>
      <c r="L105">
        <f>'Emission events'!EK105</f>
        <v>0</v>
      </c>
      <c r="M105">
        <f>'Emission events'!GM105</f>
        <v>0</v>
      </c>
      <c r="N105">
        <f>'Emission events'!IO105</f>
        <v>0</v>
      </c>
      <c r="O105">
        <f t="shared" si="119"/>
        <v>0</v>
      </c>
      <c r="R105">
        <v>795</v>
      </c>
      <c r="S105">
        <f>'Emission events'!AL105</f>
        <v>0</v>
      </c>
      <c r="T105">
        <f>'Emission events'!CN105</f>
        <v>0</v>
      </c>
      <c r="U105">
        <f>'Emission events'!EP105</f>
        <v>0</v>
      </c>
      <c r="V105">
        <f>'Emission events'!GR105</f>
        <v>0</v>
      </c>
      <c r="W105">
        <f>'Emission events'!IT105</f>
        <v>0</v>
      </c>
      <c r="X105">
        <f t="shared" si="120"/>
        <v>0</v>
      </c>
      <c r="AA105">
        <v>795</v>
      </c>
      <c r="AB105" s="7">
        <f>'Emission events'!AQ105</f>
        <v>0</v>
      </c>
      <c r="AC105" s="7">
        <f>'Emission events'!CS105</f>
        <v>0</v>
      </c>
      <c r="AD105" s="7">
        <f>'Emission events'!EU105</f>
        <v>0</v>
      </c>
      <c r="AE105" s="7">
        <f>'Emission events'!GW105</f>
        <v>0</v>
      </c>
      <c r="AF105" s="7">
        <f>'Emission events'!IY105</f>
        <v>0</v>
      </c>
      <c r="AG105">
        <f t="shared" si="121"/>
        <v>0</v>
      </c>
      <c r="AH105" s="7">
        <f t="shared" si="122"/>
        <v>0</v>
      </c>
    </row>
    <row r="106" spans="9:246" x14ac:dyDescent="0.25">
      <c r="I106">
        <v>800</v>
      </c>
      <c r="J106">
        <f>'Emission events'!AG106</f>
        <v>0</v>
      </c>
      <c r="K106">
        <f>'Emission events'!CI106</f>
        <v>0</v>
      </c>
      <c r="L106">
        <f>'Emission events'!EK106</f>
        <v>0</v>
      </c>
      <c r="M106">
        <f>'Emission events'!GM106</f>
        <v>0</v>
      </c>
      <c r="N106">
        <f>'Emission events'!IO106</f>
        <v>0</v>
      </c>
      <c r="O106">
        <f t="shared" si="119"/>
        <v>0</v>
      </c>
      <c r="R106">
        <v>800</v>
      </c>
      <c r="S106">
        <f>'Emission events'!AL106</f>
        <v>0</v>
      </c>
      <c r="T106">
        <f>'Emission events'!CN106</f>
        <v>0</v>
      </c>
      <c r="U106">
        <f>'Emission events'!EP106</f>
        <v>0</v>
      </c>
      <c r="V106">
        <f>'Emission events'!GR106</f>
        <v>0</v>
      </c>
      <c r="W106">
        <f>'Emission events'!IT106</f>
        <v>0</v>
      </c>
      <c r="X106">
        <f t="shared" si="120"/>
        <v>0</v>
      </c>
      <c r="AA106">
        <v>800</v>
      </c>
      <c r="AB106" s="7">
        <f>'Emission events'!AQ106</f>
        <v>0</v>
      </c>
      <c r="AC106" s="7">
        <f>'Emission events'!CS106</f>
        <v>0</v>
      </c>
      <c r="AD106" s="7">
        <f>'Emission events'!EU106</f>
        <v>0</v>
      </c>
      <c r="AE106" s="7">
        <f>'Emission events'!GW106</f>
        <v>0</v>
      </c>
      <c r="AF106" s="7">
        <f>'Emission events'!IY106</f>
        <v>0</v>
      </c>
      <c r="AG106">
        <f t="shared" si="121"/>
        <v>0</v>
      </c>
      <c r="AH106" s="7">
        <f t="shared" si="122"/>
        <v>0</v>
      </c>
    </row>
    <row r="107" spans="9:246" x14ac:dyDescent="0.25">
      <c r="I107">
        <v>805</v>
      </c>
      <c r="J107">
        <f>'Emission events'!AG107</f>
        <v>0</v>
      </c>
      <c r="K107">
        <f>'Emission events'!CI107</f>
        <v>0</v>
      </c>
      <c r="L107">
        <f>'Emission events'!EK107</f>
        <v>0</v>
      </c>
      <c r="M107">
        <f>'Emission events'!GM107</f>
        <v>0</v>
      </c>
      <c r="N107">
        <f>'Emission events'!IO107</f>
        <v>0</v>
      </c>
      <c r="O107">
        <f t="shared" si="119"/>
        <v>0</v>
      </c>
      <c r="R107">
        <v>805</v>
      </c>
      <c r="S107">
        <f>'Emission events'!AL107</f>
        <v>0</v>
      </c>
      <c r="T107">
        <f>'Emission events'!CN107</f>
        <v>0</v>
      </c>
      <c r="U107">
        <f>'Emission events'!EP107</f>
        <v>0</v>
      </c>
      <c r="V107">
        <f>'Emission events'!GR107</f>
        <v>0</v>
      </c>
      <c r="W107">
        <f>'Emission events'!IT107</f>
        <v>0</v>
      </c>
      <c r="X107">
        <f t="shared" si="120"/>
        <v>0</v>
      </c>
      <c r="AA107">
        <v>805</v>
      </c>
      <c r="AB107" s="7">
        <f>'Emission events'!AQ107</f>
        <v>0</v>
      </c>
      <c r="AC107" s="7">
        <f>'Emission events'!CS107</f>
        <v>0</v>
      </c>
      <c r="AD107" s="7">
        <f>'Emission events'!EU107</f>
        <v>0</v>
      </c>
      <c r="AE107" s="7">
        <f>'Emission events'!GW107</f>
        <v>0</v>
      </c>
      <c r="AF107" s="7">
        <f>'Emission events'!IY107</f>
        <v>0</v>
      </c>
      <c r="AG107">
        <f t="shared" si="121"/>
        <v>0</v>
      </c>
      <c r="AH107" s="7">
        <f t="shared" si="122"/>
        <v>0</v>
      </c>
    </row>
    <row r="108" spans="9:246" x14ac:dyDescent="0.25">
      <c r="I108">
        <v>810</v>
      </c>
      <c r="J108">
        <f>'Emission events'!AG108</f>
        <v>0</v>
      </c>
      <c r="K108">
        <f>'Emission events'!CI108</f>
        <v>0</v>
      </c>
      <c r="L108">
        <f>'Emission events'!EK108</f>
        <v>0</v>
      </c>
      <c r="M108">
        <f>'Emission events'!GM108</f>
        <v>0</v>
      </c>
      <c r="N108">
        <f>'Emission events'!IO108</f>
        <v>0</v>
      </c>
      <c r="O108">
        <f t="shared" si="119"/>
        <v>0</v>
      </c>
      <c r="R108">
        <v>810</v>
      </c>
      <c r="S108">
        <f>'Emission events'!AL108</f>
        <v>0</v>
      </c>
      <c r="T108">
        <f>'Emission events'!CN108</f>
        <v>0</v>
      </c>
      <c r="U108">
        <f>'Emission events'!EP108</f>
        <v>0</v>
      </c>
      <c r="V108">
        <f>'Emission events'!GR108</f>
        <v>0</v>
      </c>
      <c r="W108">
        <f>'Emission events'!IT108</f>
        <v>0</v>
      </c>
      <c r="X108">
        <f t="shared" si="120"/>
        <v>0</v>
      </c>
      <c r="AA108">
        <v>810</v>
      </c>
      <c r="AB108" s="7">
        <f>'Emission events'!AQ108</f>
        <v>0</v>
      </c>
      <c r="AC108" s="7">
        <f>'Emission events'!CS108</f>
        <v>0</v>
      </c>
      <c r="AD108" s="7">
        <f>'Emission events'!EU108</f>
        <v>0</v>
      </c>
      <c r="AE108" s="7">
        <f>'Emission events'!GW108</f>
        <v>0</v>
      </c>
      <c r="AF108" s="7">
        <f>'Emission events'!IY108</f>
        <v>0</v>
      </c>
      <c r="AG108">
        <f t="shared" si="121"/>
        <v>0</v>
      </c>
      <c r="AH108" s="7">
        <f t="shared" si="122"/>
        <v>0</v>
      </c>
    </row>
    <row r="109" spans="9:246" x14ac:dyDescent="0.25">
      <c r="I109">
        <v>815</v>
      </c>
      <c r="J109">
        <f>'Emission events'!AG109</f>
        <v>0</v>
      </c>
      <c r="K109">
        <f>'Emission events'!CI109</f>
        <v>0</v>
      </c>
      <c r="L109">
        <f>'Emission events'!EK109</f>
        <v>0</v>
      </c>
      <c r="M109">
        <f>'Emission events'!GM109</f>
        <v>0</v>
      </c>
      <c r="N109">
        <f>'Emission events'!IO109</f>
        <v>0</v>
      </c>
      <c r="O109">
        <f t="shared" si="119"/>
        <v>0</v>
      </c>
      <c r="R109">
        <v>815</v>
      </c>
      <c r="S109">
        <f>'Emission events'!AL109</f>
        <v>0</v>
      </c>
      <c r="T109">
        <f>'Emission events'!CN109</f>
        <v>0</v>
      </c>
      <c r="U109">
        <f>'Emission events'!EP109</f>
        <v>0</v>
      </c>
      <c r="V109">
        <f>'Emission events'!GR109</f>
        <v>0</v>
      </c>
      <c r="W109">
        <f>'Emission events'!IT109</f>
        <v>0</v>
      </c>
      <c r="X109">
        <f t="shared" si="120"/>
        <v>0</v>
      </c>
      <c r="AA109">
        <v>815</v>
      </c>
      <c r="AB109" s="7">
        <f>'Emission events'!AQ109</f>
        <v>0</v>
      </c>
      <c r="AC109" s="7">
        <f>'Emission events'!CS109</f>
        <v>0</v>
      </c>
      <c r="AD109" s="7">
        <f>'Emission events'!EU109</f>
        <v>0</v>
      </c>
      <c r="AE109" s="7">
        <f>'Emission events'!GW109</f>
        <v>0</v>
      </c>
      <c r="AF109" s="7">
        <f>'Emission events'!IY109</f>
        <v>0</v>
      </c>
      <c r="AG109">
        <f t="shared" si="121"/>
        <v>0</v>
      </c>
      <c r="AH109" s="7">
        <f t="shared" si="122"/>
        <v>0</v>
      </c>
    </row>
    <row r="110" spans="9:246" x14ac:dyDescent="0.25">
      <c r="I110">
        <v>820</v>
      </c>
      <c r="J110">
        <f>'Emission events'!AG110</f>
        <v>0</v>
      </c>
      <c r="K110">
        <f>'Emission events'!CI110</f>
        <v>0</v>
      </c>
      <c r="L110">
        <f>'Emission events'!EK110</f>
        <v>0</v>
      </c>
      <c r="M110">
        <f>'Emission events'!GM110</f>
        <v>0</v>
      </c>
      <c r="N110">
        <f>'Emission events'!IO110</f>
        <v>0</v>
      </c>
      <c r="O110">
        <f t="shared" si="119"/>
        <v>0</v>
      </c>
      <c r="R110">
        <v>820</v>
      </c>
      <c r="S110">
        <f>'Emission events'!AL110</f>
        <v>0</v>
      </c>
      <c r="T110">
        <f>'Emission events'!CN110</f>
        <v>0</v>
      </c>
      <c r="U110">
        <f>'Emission events'!EP110</f>
        <v>0</v>
      </c>
      <c r="V110">
        <f>'Emission events'!GR110</f>
        <v>0</v>
      </c>
      <c r="W110">
        <f>'Emission events'!IT110</f>
        <v>0</v>
      </c>
      <c r="X110">
        <f t="shared" si="120"/>
        <v>0</v>
      </c>
      <c r="AA110">
        <v>820</v>
      </c>
      <c r="AB110" s="7">
        <f>'Emission events'!AQ110</f>
        <v>0</v>
      </c>
      <c r="AC110" s="7">
        <f>'Emission events'!CS110</f>
        <v>0</v>
      </c>
      <c r="AD110" s="7">
        <f>'Emission events'!EU110</f>
        <v>0</v>
      </c>
      <c r="AE110" s="7">
        <f>'Emission events'!GW110</f>
        <v>0</v>
      </c>
      <c r="AF110" s="7">
        <f>'Emission events'!IY110</f>
        <v>0</v>
      </c>
      <c r="AG110">
        <f t="shared" si="121"/>
        <v>0</v>
      </c>
      <c r="AH110" s="7">
        <f t="shared" si="122"/>
        <v>0</v>
      </c>
    </row>
    <row r="111" spans="9:246" x14ac:dyDescent="0.25">
      <c r="I111">
        <v>825</v>
      </c>
      <c r="J111">
        <f>'Emission events'!AG111</f>
        <v>0</v>
      </c>
      <c r="K111">
        <f>'Emission events'!CI111</f>
        <v>0</v>
      </c>
      <c r="L111">
        <f>'Emission events'!EK111</f>
        <v>0</v>
      </c>
      <c r="M111">
        <f>'Emission events'!GM111</f>
        <v>0</v>
      </c>
      <c r="N111">
        <f>'Emission events'!IO111</f>
        <v>0</v>
      </c>
      <c r="O111">
        <f t="shared" si="119"/>
        <v>0</v>
      </c>
      <c r="R111">
        <v>825</v>
      </c>
      <c r="S111">
        <f>'Emission events'!AL111</f>
        <v>0</v>
      </c>
      <c r="T111">
        <f>'Emission events'!CN111</f>
        <v>0</v>
      </c>
      <c r="U111">
        <f>'Emission events'!EP111</f>
        <v>0</v>
      </c>
      <c r="V111">
        <f>'Emission events'!GR111</f>
        <v>0</v>
      </c>
      <c r="W111">
        <f>'Emission events'!IT111</f>
        <v>0</v>
      </c>
      <c r="X111">
        <f t="shared" si="120"/>
        <v>0</v>
      </c>
      <c r="AA111">
        <v>825</v>
      </c>
      <c r="AB111" s="7">
        <f>'Emission events'!AQ111</f>
        <v>0</v>
      </c>
      <c r="AC111" s="7">
        <f>'Emission events'!CS111</f>
        <v>0</v>
      </c>
      <c r="AD111" s="7">
        <f>'Emission events'!EU111</f>
        <v>0</v>
      </c>
      <c r="AE111" s="7">
        <f>'Emission events'!GW111</f>
        <v>0</v>
      </c>
      <c r="AF111" s="7">
        <f>'Emission events'!IY111</f>
        <v>0</v>
      </c>
      <c r="AG111">
        <f t="shared" si="121"/>
        <v>0</v>
      </c>
      <c r="AH111" s="7">
        <f t="shared" si="122"/>
        <v>0</v>
      </c>
    </row>
    <row r="112" spans="9:246" x14ac:dyDescent="0.25">
      <c r="I112">
        <v>830</v>
      </c>
      <c r="J112">
        <f>'Emission events'!AG112</f>
        <v>0</v>
      </c>
      <c r="K112">
        <f>'Emission events'!CI112</f>
        <v>0</v>
      </c>
      <c r="L112">
        <f>'Emission events'!EK112</f>
        <v>0</v>
      </c>
      <c r="M112">
        <f>'Emission events'!GM112</f>
        <v>0</v>
      </c>
      <c r="N112">
        <f>'Emission events'!IO112</f>
        <v>0</v>
      </c>
      <c r="O112">
        <f t="shared" si="119"/>
        <v>0</v>
      </c>
      <c r="R112">
        <v>830</v>
      </c>
      <c r="S112">
        <f>'Emission events'!AL112</f>
        <v>0</v>
      </c>
      <c r="T112">
        <f>'Emission events'!CN112</f>
        <v>0</v>
      </c>
      <c r="U112">
        <f>'Emission events'!EP112</f>
        <v>0</v>
      </c>
      <c r="V112">
        <f>'Emission events'!GR112</f>
        <v>0</v>
      </c>
      <c r="W112">
        <f>'Emission events'!IT112</f>
        <v>0</v>
      </c>
      <c r="X112">
        <f t="shared" si="120"/>
        <v>0</v>
      </c>
      <c r="AA112">
        <v>830</v>
      </c>
      <c r="AB112" s="7">
        <f>'Emission events'!AQ112</f>
        <v>0</v>
      </c>
      <c r="AC112" s="7">
        <f>'Emission events'!CS112</f>
        <v>0</v>
      </c>
      <c r="AD112" s="7">
        <f>'Emission events'!EU112</f>
        <v>0</v>
      </c>
      <c r="AE112" s="7">
        <f>'Emission events'!GW112</f>
        <v>0</v>
      </c>
      <c r="AF112" s="7">
        <f>'Emission events'!IY112</f>
        <v>0</v>
      </c>
      <c r="AG112">
        <f t="shared" si="121"/>
        <v>0</v>
      </c>
      <c r="AH112" s="7">
        <f t="shared" si="122"/>
        <v>0</v>
      </c>
    </row>
    <row r="113" spans="9:34" x14ac:dyDescent="0.25">
      <c r="I113">
        <v>835</v>
      </c>
      <c r="J113">
        <f>'Emission events'!AG113</f>
        <v>0</v>
      </c>
      <c r="K113">
        <f>'Emission events'!CI113</f>
        <v>0</v>
      </c>
      <c r="L113">
        <f>'Emission events'!EK113</f>
        <v>0</v>
      </c>
      <c r="M113">
        <f>'Emission events'!GM113</f>
        <v>0</v>
      </c>
      <c r="N113">
        <f>'Emission events'!IO113</f>
        <v>0</v>
      </c>
      <c r="O113">
        <f t="shared" si="119"/>
        <v>0</v>
      </c>
      <c r="R113">
        <v>835</v>
      </c>
      <c r="S113">
        <f>'Emission events'!AL113</f>
        <v>0</v>
      </c>
      <c r="T113">
        <f>'Emission events'!CN113</f>
        <v>0</v>
      </c>
      <c r="U113">
        <f>'Emission events'!EP113</f>
        <v>0</v>
      </c>
      <c r="V113">
        <f>'Emission events'!GR113</f>
        <v>0</v>
      </c>
      <c r="W113">
        <f>'Emission events'!IT113</f>
        <v>0</v>
      </c>
      <c r="X113">
        <f t="shared" si="120"/>
        <v>0</v>
      </c>
      <c r="AA113">
        <v>835</v>
      </c>
      <c r="AB113" s="7">
        <f>'Emission events'!AQ113</f>
        <v>0</v>
      </c>
      <c r="AC113" s="7">
        <f>'Emission events'!CS113</f>
        <v>0</v>
      </c>
      <c r="AD113" s="7">
        <f>'Emission events'!EU113</f>
        <v>0</v>
      </c>
      <c r="AE113" s="7">
        <f>'Emission events'!GW113</f>
        <v>0</v>
      </c>
      <c r="AF113" s="7">
        <f>'Emission events'!IY113</f>
        <v>0</v>
      </c>
      <c r="AG113">
        <f t="shared" si="121"/>
        <v>0</v>
      </c>
      <c r="AH113" s="7">
        <f t="shared" si="122"/>
        <v>0</v>
      </c>
    </row>
    <row r="114" spans="9:34" x14ac:dyDescent="0.25">
      <c r="I114">
        <v>840</v>
      </c>
      <c r="J114">
        <f>'Emission events'!AG114</f>
        <v>0</v>
      </c>
      <c r="K114">
        <f>'Emission events'!CI114</f>
        <v>0</v>
      </c>
      <c r="L114">
        <f>'Emission events'!EK114</f>
        <v>0</v>
      </c>
      <c r="M114">
        <f>'Emission events'!GM114</f>
        <v>0</v>
      </c>
      <c r="N114">
        <f>'Emission events'!IO114</f>
        <v>0</v>
      </c>
      <c r="O114">
        <f t="shared" si="119"/>
        <v>0</v>
      </c>
      <c r="R114">
        <v>840</v>
      </c>
      <c r="S114">
        <f>'Emission events'!AL114</f>
        <v>0</v>
      </c>
      <c r="T114">
        <f>'Emission events'!CN114</f>
        <v>0</v>
      </c>
      <c r="U114">
        <f>'Emission events'!EP114</f>
        <v>0</v>
      </c>
      <c r="V114">
        <f>'Emission events'!GR114</f>
        <v>0</v>
      </c>
      <c r="W114">
        <f>'Emission events'!IT114</f>
        <v>0</v>
      </c>
      <c r="X114">
        <f t="shared" si="120"/>
        <v>0</v>
      </c>
      <c r="AA114">
        <v>840</v>
      </c>
      <c r="AB114" s="7">
        <f>'Emission events'!AQ114</f>
        <v>0</v>
      </c>
      <c r="AC114" s="7">
        <f>'Emission events'!CS114</f>
        <v>0</v>
      </c>
      <c r="AD114" s="7">
        <f>'Emission events'!EU114</f>
        <v>0</v>
      </c>
      <c r="AE114" s="7">
        <f>'Emission events'!GW114</f>
        <v>0</v>
      </c>
      <c r="AF114" s="7">
        <f>'Emission events'!IY114</f>
        <v>0</v>
      </c>
      <c r="AG114">
        <f t="shared" si="121"/>
        <v>0</v>
      </c>
      <c r="AH114" s="7">
        <f t="shared" si="122"/>
        <v>0</v>
      </c>
    </row>
    <row r="115" spans="9:34" x14ac:dyDescent="0.25">
      <c r="I115">
        <v>845</v>
      </c>
      <c r="J115">
        <f>'Emission events'!AG115</f>
        <v>0</v>
      </c>
      <c r="K115">
        <f>'Emission events'!CI115</f>
        <v>0</v>
      </c>
      <c r="L115">
        <f>'Emission events'!EK115</f>
        <v>0</v>
      </c>
      <c r="M115">
        <f>'Emission events'!GM115</f>
        <v>0</v>
      </c>
      <c r="N115">
        <f>'Emission events'!IO115</f>
        <v>0</v>
      </c>
      <c r="O115">
        <f t="shared" si="119"/>
        <v>0</v>
      </c>
      <c r="R115">
        <v>845</v>
      </c>
      <c r="S115">
        <f>'Emission events'!AL115</f>
        <v>0</v>
      </c>
      <c r="T115">
        <f>'Emission events'!CN115</f>
        <v>0</v>
      </c>
      <c r="U115">
        <f>'Emission events'!EP115</f>
        <v>0</v>
      </c>
      <c r="V115">
        <f>'Emission events'!GR115</f>
        <v>0</v>
      </c>
      <c r="W115">
        <f>'Emission events'!IT115</f>
        <v>0</v>
      </c>
      <c r="X115">
        <f t="shared" si="120"/>
        <v>0</v>
      </c>
      <c r="AA115">
        <v>845</v>
      </c>
      <c r="AB115" s="7">
        <f>'Emission events'!AQ115</f>
        <v>0</v>
      </c>
      <c r="AC115" s="7">
        <f>'Emission events'!CS115</f>
        <v>0</v>
      </c>
      <c r="AD115" s="7">
        <f>'Emission events'!EU115</f>
        <v>0</v>
      </c>
      <c r="AE115" s="7">
        <f>'Emission events'!GW115</f>
        <v>0</v>
      </c>
      <c r="AF115" s="7">
        <f>'Emission events'!IY115</f>
        <v>0</v>
      </c>
      <c r="AG115">
        <f t="shared" si="121"/>
        <v>0</v>
      </c>
      <c r="AH115" s="7">
        <f t="shared" si="122"/>
        <v>0</v>
      </c>
    </row>
    <row r="116" spans="9:34" x14ac:dyDescent="0.25">
      <c r="I116">
        <v>850</v>
      </c>
      <c r="J116">
        <f>'Emission events'!AG116</f>
        <v>0</v>
      </c>
      <c r="K116">
        <f>'Emission events'!CI116</f>
        <v>0</v>
      </c>
      <c r="L116">
        <f>'Emission events'!EK116</f>
        <v>0</v>
      </c>
      <c r="M116">
        <f>'Emission events'!GM116</f>
        <v>0</v>
      </c>
      <c r="N116">
        <f>'Emission events'!IO116</f>
        <v>0</v>
      </c>
      <c r="O116">
        <f t="shared" si="119"/>
        <v>0</v>
      </c>
      <c r="R116">
        <v>850</v>
      </c>
      <c r="S116">
        <f>'Emission events'!AL116</f>
        <v>0</v>
      </c>
      <c r="T116">
        <f>'Emission events'!CN116</f>
        <v>0</v>
      </c>
      <c r="U116">
        <f>'Emission events'!EP116</f>
        <v>0</v>
      </c>
      <c r="V116">
        <f>'Emission events'!GR116</f>
        <v>0</v>
      </c>
      <c r="W116">
        <f>'Emission events'!IT116</f>
        <v>0</v>
      </c>
      <c r="X116">
        <f t="shared" si="120"/>
        <v>0</v>
      </c>
      <c r="AA116">
        <v>850</v>
      </c>
      <c r="AB116" s="7">
        <f>'Emission events'!AQ116</f>
        <v>0</v>
      </c>
      <c r="AC116" s="7">
        <f>'Emission events'!CS116</f>
        <v>0</v>
      </c>
      <c r="AD116" s="7">
        <f>'Emission events'!EU116</f>
        <v>0</v>
      </c>
      <c r="AE116" s="7">
        <f>'Emission events'!GW116</f>
        <v>0</v>
      </c>
      <c r="AF116" s="7">
        <f>'Emission events'!IY116</f>
        <v>0</v>
      </c>
      <c r="AG116">
        <f t="shared" si="121"/>
        <v>0</v>
      </c>
      <c r="AH116" s="7">
        <f t="shared" si="122"/>
        <v>0</v>
      </c>
    </row>
    <row r="117" spans="9:34" x14ac:dyDescent="0.25">
      <c r="I117">
        <v>855</v>
      </c>
      <c r="J117">
        <f>'Emission events'!AG117</f>
        <v>0</v>
      </c>
      <c r="K117">
        <f>'Emission events'!CI117</f>
        <v>0</v>
      </c>
      <c r="L117">
        <f>'Emission events'!EK117</f>
        <v>0</v>
      </c>
      <c r="M117">
        <f>'Emission events'!GM117</f>
        <v>0</v>
      </c>
      <c r="N117">
        <f>'Emission events'!IO117</f>
        <v>0</v>
      </c>
      <c r="O117">
        <f t="shared" si="119"/>
        <v>0</v>
      </c>
      <c r="R117">
        <v>855</v>
      </c>
      <c r="S117">
        <f>'Emission events'!AL117</f>
        <v>0</v>
      </c>
      <c r="T117">
        <f>'Emission events'!CN117</f>
        <v>0</v>
      </c>
      <c r="U117">
        <f>'Emission events'!EP117</f>
        <v>0</v>
      </c>
      <c r="V117">
        <f>'Emission events'!GR117</f>
        <v>0</v>
      </c>
      <c r="W117">
        <f>'Emission events'!IT117</f>
        <v>0</v>
      </c>
      <c r="X117">
        <f t="shared" si="120"/>
        <v>0</v>
      </c>
      <c r="AA117">
        <v>855</v>
      </c>
      <c r="AB117" s="7">
        <f>'Emission events'!AQ117</f>
        <v>0</v>
      </c>
      <c r="AC117" s="7">
        <f>'Emission events'!CS117</f>
        <v>0</v>
      </c>
      <c r="AD117" s="7">
        <f>'Emission events'!EU117</f>
        <v>0</v>
      </c>
      <c r="AE117" s="7">
        <f>'Emission events'!GW117</f>
        <v>0</v>
      </c>
      <c r="AF117" s="7">
        <f>'Emission events'!IY117</f>
        <v>0</v>
      </c>
      <c r="AG117">
        <f t="shared" si="121"/>
        <v>0</v>
      </c>
      <c r="AH117" s="7">
        <f t="shared" si="122"/>
        <v>0</v>
      </c>
    </row>
    <row r="118" spans="9:34" x14ac:dyDescent="0.25">
      <c r="I118">
        <v>860</v>
      </c>
      <c r="J118">
        <f>'Emission events'!AG118</f>
        <v>0</v>
      </c>
      <c r="K118">
        <f>'Emission events'!CI118</f>
        <v>0</v>
      </c>
      <c r="L118">
        <f>'Emission events'!EK118</f>
        <v>0</v>
      </c>
      <c r="M118">
        <f>'Emission events'!GM118</f>
        <v>0</v>
      </c>
      <c r="N118">
        <f>'Emission events'!IO118</f>
        <v>0</v>
      </c>
      <c r="O118">
        <f t="shared" si="119"/>
        <v>0</v>
      </c>
      <c r="R118">
        <v>860</v>
      </c>
      <c r="S118">
        <f>'Emission events'!AL118</f>
        <v>0</v>
      </c>
      <c r="T118">
        <f>'Emission events'!CN118</f>
        <v>0</v>
      </c>
      <c r="U118">
        <f>'Emission events'!EP118</f>
        <v>0</v>
      </c>
      <c r="V118">
        <f>'Emission events'!GR118</f>
        <v>0</v>
      </c>
      <c r="W118">
        <f>'Emission events'!IT118</f>
        <v>0</v>
      </c>
      <c r="X118">
        <f t="shared" si="120"/>
        <v>0</v>
      </c>
      <c r="AA118">
        <v>860</v>
      </c>
      <c r="AB118" s="7">
        <f>'Emission events'!AQ118</f>
        <v>0</v>
      </c>
      <c r="AC118" s="7">
        <f>'Emission events'!CS118</f>
        <v>0</v>
      </c>
      <c r="AD118" s="7">
        <f>'Emission events'!EU118</f>
        <v>0</v>
      </c>
      <c r="AE118" s="7">
        <f>'Emission events'!GW118</f>
        <v>0</v>
      </c>
      <c r="AF118" s="7">
        <f>'Emission events'!IY118</f>
        <v>0</v>
      </c>
      <c r="AG118">
        <f t="shared" si="121"/>
        <v>0</v>
      </c>
      <c r="AH118" s="7">
        <f t="shared" si="122"/>
        <v>0</v>
      </c>
    </row>
    <row r="119" spans="9:34" x14ac:dyDescent="0.25">
      <c r="I119">
        <v>865</v>
      </c>
      <c r="J119">
        <f>'Emission events'!AG119</f>
        <v>0</v>
      </c>
      <c r="K119">
        <f>'Emission events'!CI119</f>
        <v>0</v>
      </c>
      <c r="L119">
        <f>'Emission events'!EK119</f>
        <v>0</v>
      </c>
      <c r="M119">
        <f>'Emission events'!GM119</f>
        <v>0</v>
      </c>
      <c r="N119">
        <f>'Emission events'!IO119</f>
        <v>0</v>
      </c>
      <c r="O119">
        <f t="shared" si="119"/>
        <v>0</v>
      </c>
      <c r="R119">
        <v>865</v>
      </c>
      <c r="S119">
        <f>'Emission events'!AL119</f>
        <v>0</v>
      </c>
      <c r="T119">
        <f>'Emission events'!CN119</f>
        <v>0</v>
      </c>
      <c r="U119">
        <f>'Emission events'!EP119</f>
        <v>0</v>
      </c>
      <c r="V119">
        <f>'Emission events'!GR119</f>
        <v>0</v>
      </c>
      <c r="W119">
        <f>'Emission events'!IT119</f>
        <v>0</v>
      </c>
      <c r="X119">
        <f t="shared" si="120"/>
        <v>0</v>
      </c>
      <c r="AA119">
        <v>865</v>
      </c>
      <c r="AB119" s="7">
        <f>'Emission events'!AQ119</f>
        <v>0</v>
      </c>
      <c r="AC119" s="7">
        <f>'Emission events'!CS119</f>
        <v>0</v>
      </c>
      <c r="AD119" s="7">
        <f>'Emission events'!EU119</f>
        <v>0</v>
      </c>
      <c r="AE119" s="7">
        <f>'Emission events'!GW119</f>
        <v>0</v>
      </c>
      <c r="AF119" s="7">
        <f>'Emission events'!IY119</f>
        <v>0</v>
      </c>
      <c r="AG119">
        <f t="shared" si="121"/>
        <v>0</v>
      </c>
      <c r="AH119" s="7">
        <f t="shared" si="122"/>
        <v>0</v>
      </c>
    </row>
    <row r="120" spans="9:34" x14ac:dyDescent="0.25">
      <c r="I120">
        <v>870</v>
      </c>
      <c r="J120">
        <f>'Emission events'!AG120</f>
        <v>0</v>
      </c>
      <c r="K120">
        <f>'Emission events'!CI120</f>
        <v>0</v>
      </c>
      <c r="L120">
        <f>'Emission events'!EK120</f>
        <v>0</v>
      </c>
      <c r="M120">
        <f>'Emission events'!GM120</f>
        <v>0</v>
      </c>
      <c r="N120">
        <f>'Emission events'!IO120</f>
        <v>0</v>
      </c>
      <c r="O120">
        <f t="shared" si="119"/>
        <v>0</v>
      </c>
      <c r="R120">
        <v>870</v>
      </c>
      <c r="S120">
        <f>'Emission events'!AL120</f>
        <v>0</v>
      </c>
      <c r="T120">
        <f>'Emission events'!CN120</f>
        <v>0</v>
      </c>
      <c r="U120">
        <f>'Emission events'!EP120</f>
        <v>0</v>
      </c>
      <c r="V120">
        <f>'Emission events'!GR120</f>
        <v>0</v>
      </c>
      <c r="W120">
        <f>'Emission events'!IT120</f>
        <v>0</v>
      </c>
      <c r="X120">
        <f t="shared" si="120"/>
        <v>0</v>
      </c>
      <c r="AA120">
        <v>870</v>
      </c>
      <c r="AB120" s="7">
        <f>'Emission events'!AQ120</f>
        <v>0</v>
      </c>
      <c r="AC120" s="7">
        <f>'Emission events'!CS120</f>
        <v>0</v>
      </c>
      <c r="AD120" s="7">
        <f>'Emission events'!EU120</f>
        <v>0</v>
      </c>
      <c r="AE120" s="7">
        <f>'Emission events'!GW120</f>
        <v>0</v>
      </c>
      <c r="AF120" s="7">
        <f>'Emission events'!IY120</f>
        <v>0</v>
      </c>
      <c r="AG120">
        <f t="shared" si="121"/>
        <v>0</v>
      </c>
      <c r="AH120" s="7">
        <f t="shared" si="122"/>
        <v>0</v>
      </c>
    </row>
    <row r="121" spans="9:34" x14ac:dyDescent="0.25">
      <c r="I121">
        <v>875</v>
      </c>
      <c r="J121">
        <f>'Emission events'!AG121</f>
        <v>0</v>
      </c>
      <c r="K121">
        <f>'Emission events'!CI121</f>
        <v>0</v>
      </c>
      <c r="L121">
        <f>'Emission events'!EK121</f>
        <v>0</v>
      </c>
      <c r="M121">
        <f>'Emission events'!GM121</f>
        <v>0</v>
      </c>
      <c r="N121">
        <f>'Emission events'!IO121</f>
        <v>0</v>
      </c>
      <c r="O121">
        <f t="shared" si="119"/>
        <v>0</v>
      </c>
      <c r="R121">
        <v>875</v>
      </c>
      <c r="S121">
        <f>'Emission events'!AL121</f>
        <v>0</v>
      </c>
      <c r="T121">
        <f>'Emission events'!CN121</f>
        <v>0</v>
      </c>
      <c r="U121">
        <f>'Emission events'!EP121</f>
        <v>0</v>
      </c>
      <c r="V121">
        <f>'Emission events'!GR121</f>
        <v>0</v>
      </c>
      <c r="W121">
        <f>'Emission events'!IT121</f>
        <v>0</v>
      </c>
      <c r="X121">
        <f t="shared" si="120"/>
        <v>0</v>
      </c>
      <c r="AA121">
        <v>875</v>
      </c>
      <c r="AB121" s="7">
        <f>'Emission events'!AQ121</f>
        <v>0</v>
      </c>
      <c r="AC121" s="7">
        <f>'Emission events'!CS121</f>
        <v>0</v>
      </c>
      <c r="AD121" s="7">
        <f>'Emission events'!EU121</f>
        <v>0</v>
      </c>
      <c r="AE121" s="7">
        <f>'Emission events'!GW121</f>
        <v>0</v>
      </c>
      <c r="AF121" s="7">
        <f>'Emission events'!IY121</f>
        <v>0</v>
      </c>
      <c r="AG121">
        <f t="shared" si="121"/>
        <v>0</v>
      </c>
      <c r="AH121" s="7">
        <f t="shared" si="122"/>
        <v>0</v>
      </c>
    </row>
    <row r="122" spans="9:34" x14ac:dyDescent="0.25">
      <c r="I122">
        <v>880</v>
      </c>
      <c r="J122">
        <f>'Emission events'!AG122</f>
        <v>0</v>
      </c>
      <c r="K122">
        <f>'Emission events'!CI122</f>
        <v>0</v>
      </c>
      <c r="L122">
        <f>'Emission events'!EK122</f>
        <v>0</v>
      </c>
      <c r="M122">
        <f>'Emission events'!GM122</f>
        <v>0</v>
      </c>
      <c r="N122">
        <f>'Emission events'!IO122</f>
        <v>0</v>
      </c>
      <c r="O122">
        <f t="shared" si="119"/>
        <v>0</v>
      </c>
      <c r="R122">
        <v>880</v>
      </c>
      <c r="S122">
        <f>'Emission events'!AL122</f>
        <v>0</v>
      </c>
      <c r="T122">
        <f>'Emission events'!CN122</f>
        <v>0</v>
      </c>
      <c r="U122">
        <f>'Emission events'!EP122</f>
        <v>0</v>
      </c>
      <c r="V122">
        <f>'Emission events'!GR122</f>
        <v>0</v>
      </c>
      <c r="W122">
        <f>'Emission events'!IT122</f>
        <v>0</v>
      </c>
      <c r="X122">
        <f t="shared" si="120"/>
        <v>0</v>
      </c>
      <c r="AA122">
        <v>880</v>
      </c>
      <c r="AB122" s="7">
        <f>'Emission events'!AQ122</f>
        <v>0</v>
      </c>
      <c r="AC122" s="7">
        <f>'Emission events'!CS122</f>
        <v>0</v>
      </c>
      <c r="AD122" s="7">
        <f>'Emission events'!EU122</f>
        <v>0</v>
      </c>
      <c r="AE122" s="7">
        <f>'Emission events'!GW122</f>
        <v>0</v>
      </c>
      <c r="AF122" s="7">
        <f>'Emission events'!IY122</f>
        <v>0</v>
      </c>
      <c r="AG122">
        <f t="shared" si="121"/>
        <v>0</v>
      </c>
      <c r="AH122" s="7">
        <f t="shared" si="122"/>
        <v>0</v>
      </c>
    </row>
    <row r="123" spans="9:34" x14ac:dyDescent="0.25">
      <c r="I123">
        <v>885</v>
      </c>
      <c r="J123">
        <f>'Emission events'!AG123</f>
        <v>0</v>
      </c>
      <c r="K123">
        <f>'Emission events'!CI123</f>
        <v>0</v>
      </c>
      <c r="L123">
        <f>'Emission events'!EK123</f>
        <v>0</v>
      </c>
      <c r="M123">
        <f>'Emission events'!GM123</f>
        <v>0</v>
      </c>
      <c r="N123">
        <f>'Emission events'!IO123</f>
        <v>0</v>
      </c>
      <c r="O123">
        <f t="shared" si="119"/>
        <v>0</v>
      </c>
      <c r="R123">
        <v>885</v>
      </c>
      <c r="S123">
        <f>'Emission events'!AL123</f>
        <v>0</v>
      </c>
      <c r="T123">
        <f>'Emission events'!CN123</f>
        <v>0</v>
      </c>
      <c r="U123">
        <f>'Emission events'!EP123</f>
        <v>0</v>
      </c>
      <c r="V123">
        <f>'Emission events'!GR123</f>
        <v>0</v>
      </c>
      <c r="W123">
        <f>'Emission events'!IT123</f>
        <v>0</v>
      </c>
      <c r="X123">
        <f t="shared" si="120"/>
        <v>0</v>
      </c>
      <c r="AA123">
        <v>885</v>
      </c>
      <c r="AB123" s="7">
        <f>'Emission events'!AQ123</f>
        <v>0</v>
      </c>
      <c r="AC123" s="7">
        <f>'Emission events'!CS123</f>
        <v>0</v>
      </c>
      <c r="AD123" s="7">
        <f>'Emission events'!EU123</f>
        <v>0</v>
      </c>
      <c r="AE123" s="7">
        <f>'Emission events'!GW123</f>
        <v>0</v>
      </c>
      <c r="AF123" s="7">
        <f>'Emission events'!IY123</f>
        <v>0</v>
      </c>
      <c r="AG123">
        <f t="shared" si="121"/>
        <v>0</v>
      </c>
      <c r="AH123" s="7">
        <f t="shared" si="122"/>
        <v>0</v>
      </c>
    </row>
    <row r="124" spans="9:34" x14ac:dyDescent="0.25">
      <c r="I124">
        <v>890</v>
      </c>
      <c r="J124">
        <f>'Emission events'!AG124</f>
        <v>0</v>
      </c>
      <c r="K124">
        <f>'Emission events'!CI124</f>
        <v>0</v>
      </c>
      <c r="L124">
        <f>'Emission events'!EK124</f>
        <v>0</v>
      </c>
      <c r="M124">
        <f>'Emission events'!GM124</f>
        <v>0</v>
      </c>
      <c r="N124">
        <f>'Emission events'!IO124</f>
        <v>0</v>
      </c>
      <c r="O124">
        <f t="shared" si="119"/>
        <v>0</v>
      </c>
      <c r="R124">
        <v>890</v>
      </c>
      <c r="S124">
        <f>'Emission events'!AL124</f>
        <v>0</v>
      </c>
      <c r="T124">
        <f>'Emission events'!CN124</f>
        <v>0</v>
      </c>
      <c r="U124">
        <f>'Emission events'!EP124</f>
        <v>0</v>
      </c>
      <c r="V124">
        <f>'Emission events'!GR124</f>
        <v>0</v>
      </c>
      <c r="W124">
        <f>'Emission events'!IT124</f>
        <v>0</v>
      </c>
      <c r="X124">
        <f t="shared" si="120"/>
        <v>0</v>
      </c>
      <c r="AA124">
        <v>890</v>
      </c>
      <c r="AB124" s="7">
        <f>'Emission events'!AQ124</f>
        <v>0</v>
      </c>
      <c r="AC124" s="7">
        <f>'Emission events'!CS124</f>
        <v>0</v>
      </c>
      <c r="AD124" s="7">
        <f>'Emission events'!EU124</f>
        <v>0</v>
      </c>
      <c r="AE124" s="7">
        <f>'Emission events'!GW124</f>
        <v>0</v>
      </c>
      <c r="AF124" s="7">
        <f>'Emission events'!IY124</f>
        <v>0</v>
      </c>
      <c r="AG124">
        <f t="shared" si="121"/>
        <v>0</v>
      </c>
      <c r="AH124" s="7">
        <f t="shared" si="122"/>
        <v>0</v>
      </c>
    </row>
    <row r="125" spans="9:34" x14ac:dyDescent="0.25">
      <c r="I125">
        <v>895</v>
      </c>
      <c r="J125">
        <f>'Emission events'!AG125</f>
        <v>0</v>
      </c>
      <c r="K125">
        <f>'Emission events'!CI125</f>
        <v>0</v>
      </c>
      <c r="L125">
        <f>'Emission events'!EK125</f>
        <v>0</v>
      </c>
      <c r="M125">
        <f>'Emission events'!GM125</f>
        <v>0</v>
      </c>
      <c r="N125">
        <f>'Emission events'!IO125</f>
        <v>0</v>
      </c>
      <c r="O125">
        <f t="shared" si="119"/>
        <v>0</v>
      </c>
      <c r="R125">
        <v>895</v>
      </c>
      <c r="S125">
        <f>'Emission events'!AL125</f>
        <v>0</v>
      </c>
      <c r="T125">
        <f>'Emission events'!CN125</f>
        <v>0</v>
      </c>
      <c r="U125">
        <f>'Emission events'!EP125</f>
        <v>0</v>
      </c>
      <c r="V125">
        <f>'Emission events'!GR125</f>
        <v>0</v>
      </c>
      <c r="W125">
        <f>'Emission events'!IT125</f>
        <v>0</v>
      </c>
      <c r="X125">
        <f t="shared" si="120"/>
        <v>0</v>
      </c>
      <c r="AA125">
        <v>895</v>
      </c>
      <c r="AB125" s="7">
        <f>'Emission events'!AQ125</f>
        <v>0</v>
      </c>
      <c r="AC125" s="7">
        <f>'Emission events'!CS125</f>
        <v>0</v>
      </c>
      <c r="AD125" s="7">
        <f>'Emission events'!EU125</f>
        <v>0</v>
      </c>
      <c r="AE125" s="7">
        <f>'Emission events'!GW125</f>
        <v>0</v>
      </c>
      <c r="AF125" s="7">
        <f>'Emission events'!IY125</f>
        <v>0</v>
      </c>
      <c r="AG125">
        <f t="shared" si="121"/>
        <v>0</v>
      </c>
      <c r="AH125" s="7">
        <f t="shared" si="122"/>
        <v>0</v>
      </c>
    </row>
    <row r="126" spans="9:34" x14ac:dyDescent="0.25">
      <c r="I126">
        <v>900</v>
      </c>
      <c r="J126">
        <f>'Emission events'!AG126</f>
        <v>0</v>
      </c>
      <c r="K126">
        <f>'Emission events'!CI126</f>
        <v>0</v>
      </c>
      <c r="L126">
        <f>'Emission events'!EK126</f>
        <v>0</v>
      </c>
      <c r="M126">
        <f>'Emission events'!GM126</f>
        <v>0</v>
      </c>
      <c r="N126">
        <f>'Emission events'!IO126</f>
        <v>0</v>
      </c>
      <c r="O126">
        <f t="shared" si="119"/>
        <v>0</v>
      </c>
      <c r="R126">
        <v>900</v>
      </c>
      <c r="S126">
        <f>'Emission events'!AL126</f>
        <v>0</v>
      </c>
      <c r="T126">
        <f>'Emission events'!CN126</f>
        <v>0</v>
      </c>
      <c r="U126">
        <f>'Emission events'!EP126</f>
        <v>0</v>
      </c>
      <c r="V126">
        <f>'Emission events'!GR126</f>
        <v>0</v>
      </c>
      <c r="W126">
        <f>'Emission events'!IT126</f>
        <v>0</v>
      </c>
      <c r="X126">
        <f t="shared" si="120"/>
        <v>0</v>
      </c>
      <c r="AA126">
        <v>900</v>
      </c>
      <c r="AB126" s="7">
        <f>'Emission events'!AQ126</f>
        <v>0</v>
      </c>
      <c r="AC126" s="7">
        <f>'Emission events'!CS126</f>
        <v>0</v>
      </c>
      <c r="AD126" s="7">
        <f>'Emission events'!EU126</f>
        <v>0</v>
      </c>
      <c r="AE126" s="7">
        <f>'Emission events'!GW126</f>
        <v>0</v>
      </c>
      <c r="AF126" s="7">
        <f>'Emission events'!IY126</f>
        <v>0</v>
      </c>
      <c r="AG126">
        <f t="shared" si="121"/>
        <v>0</v>
      </c>
      <c r="AH126" s="7">
        <f t="shared" si="122"/>
        <v>0</v>
      </c>
    </row>
    <row r="127" spans="9:34" x14ac:dyDescent="0.25">
      <c r="I127">
        <v>905</v>
      </c>
      <c r="J127">
        <f>'Emission events'!AG127</f>
        <v>0</v>
      </c>
      <c r="K127">
        <f>'Emission events'!CI127</f>
        <v>0</v>
      </c>
      <c r="L127">
        <f>'Emission events'!EK127</f>
        <v>0</v>
      </c>
      <c r="M127">
        <f>'Emission events'!GM127</f>
        <v>0</v>
      </c>
      <c r="N127">
        <f>'Emission events'!IO127</f>
        <v>0</v>
      </c>
      <c r="O127">
        <f t="shared" si="119"/>
        <v>0</v>
      </c>
      <c r="R127">
        <v>905</v>
      </c>
      <c r="S127">
        <f>'Emission events'!AL127</f>
        <v>0</v>
      </c>
      <c r="T127">
        <f>'Emission events'!CN127</f>
        <v>0</v>
      </c>
      <c r="U127">
        <f>'Emission events'!EP127</f>
        <v>0</v>
      </c>
      <c r="V127">
        <f>'Emission events'!GR127</f>
        <v>0</v>
      </c>
      <c r="W127">
        <f>'Emission events'!IT127</f>
        <v>0</v>
      </c>
      <c r="X127">
        <f t="shared" si="120"/>
        <v>0</v>
      </c>
      <c r="AA127">
        <v>905</v>
      </c>
      <c r="AB127" s="7">
        <f>'Emission events'!AQ127</f>
        <v>0</v>
      </c>
      <c r="AC127" s="7">
        <f>'Emission events'!CS127</f>
        <v>0</v>
      </c>
      <c r="AD127" s="7">
        <f>'Emission events'!EU127</f>
        <v>0</v>
      </c>
      <c r="AE127" s="7">
        <f>'Emission events'!GW127</f>
        <v>0</v>
      </c>
      <c r="AF127" s="7">
        <f>'Emission events'!IY127</f>
        <v>0</v>
      </c>
      <c r="AG127">
        <f t="shared" si="121"/>
        <v>0</v>
      </c>
      <c r="AH127" s="7">
        <f t="shared" si="122"/>
        <v>0</v>
      </c>
    </row>
    <row r="128" spans="9:34" x14ac:dyDescent="0.25">
      <c r="I128">
        <v>910</v>
      </c>
      <c r="J128">
        <f>'Emission events'!AG128</f>
        <v>0</v>
      </c>
      <c r="K128">
        <f>'Emission events'!CI128</f>
        <v>0</v>
      </c>
      <c r="L128">
        <f>'Emission events'!EK128</f>
        <v>0</v>
      </c>
      <c r="M128">
        <f>'Emission events'!GM128</f>
        <v>0</v>
      </c>
      <c r="N128">
        <f>'Emission events'!IO128</f>
        <v>0</v>
      </c>
      <c r="O128">
        <f t="shared" si="119"/>
        <v>0</v>
      </c>
      <c r="R128">
        <v>910</v>
      </c>
      <c r="S128">
        <f>'Emission events'!AL128</f>
        <v>0</v>
      </c>
      <c r="T128">
        <f>'Emission events'!CN128</f>
        <v>0</v>
      </c>
      <c r="U128">
        <f>'Emission events'!EP128</f>
        <v>0</v>
      </c>
      <c r="V128">
        <f>'Emission events'!GR128</f>
        <v>0</v>
      </c>
      <c r="W128">
        <f>'Emission events'!IT128</f>
        <v>0</v>
      </c>
      <c r="X128">
        <f t="shared" si="120"/>
        <v>0</v>
      </c>
      <c r="AA128">
        <v>910</v>
      </c>
      <c r="AB128" s="7">
        <f>'Emission events'!AQ128</f>
        <v>0</v>
      </c>
      <c r="AC128" s="7">
        <f>'Emission events'!CS128</f>
        <v>0</v>
      </c>
      <c r="AD128" s="7">
        <f>'Emission events'!EU128</f>
        <v>0</v>
      </c>
      <c r="AE128" s="7">
        <f>'Emission events'!GW128</f>
        <v>0</v>
      </c>
      <c r="AF128" s="7">
        <f>'Emission events'!IY128</f>
        <v>0</v>
      </c>
      <c r="AG128">
        <f t="shared" si="121"/>
        <v>0</v>
      </c>
      <c r="AH128" s="7">
        <f t="shared" si="122"/>
        <v>0</v>
      </c>
    </row>
    <row r="129" spans="9:34" x14ac:dyDescent="0.25">
      <c r="I129">
        <v>915</v>
      </c>
      <c r="J129">
        <f>'Emission events'!AG129</f>
        <v>0</v>
      </c>
      <c r="K129">
        <f>'Emission events'!CI129</f>
        <v>0</v>
      </c>
      <c r="L129">
        <f>'Emission events'!EK129</f>
        <v>0</v>
      </c>
      <c r="M129">
        <f>'Emission events'!GM129</f>
        <v>0</v>
      </c>
      <c r="N129">
        <f>'Emission events'!IO129</f>
        <v>0</v>
      </c>
      <c r="O129">
        <f t="shared" si="119"/>
        <v>0</v>
      </c>
      <c r="R129">
        <v>915</v>
      </c>
      <c r="S129">
        <f>'Emission events'!AL129</f>
        <v>0</v>
      </c>
      <c r="T129">
        <f>'Emission events'!CN129</f>
        <v>0</v>
      </c>
      <c r="U129">
        <f>'Emission events'!EP129</f>
        <v>0</v>
      </c>
      <c r="V129">
        <f>'Emission events'!GR129</f>
        <v>0</v>
      </c>
      <c r="W129">
        <f>'Emission events'!IT129</f>
        <v>0</v>
      </c>
      <c r="X129">
        <f t="shared" si="120"/>
        <v>0</v>
      </c>
      <c r="AA129">
        <v>915</v>
      </c>
      <c r="AB129" s="7">
        <f>'Emission events'!AQ129</f>
        <v>0</v>
      </c>
      <c r="AC129" s="7">
        <f>'Emission events'!CS129</f>
        <v>0</v>
      </c>
      <c r="AD129" s="7">
        <f>'Emission events'!EU129</f>
        <v>0</v>
      </c>
      <c r="AE129" s="7">
        <f>'Emission events'!GW129</f>
        <v>0</v>
      </c>
      <c r="AF129" s="7">
        <f>'Emission events'!IY129</f>
        <v>0</v>
      </c>
      <c r="AG129">
        <f t="shared" si="121"/>
        <v>0</v>
      </c>
      <c r="AH129" s="7">
        <f t="shared" si="122"/>
        <v>0</v>
      </c>
    </row>
    <row r="130" spans="9:34" x14ac:dyDescent="0.25">
      <c r="I130">
        <v>920</v>
      </c>
      <c r="J130">
        <f>'Emission events'!AG130</f>
        <v>0</v>
      </c>
      <c r="K130">
        <f>'Emission events'!CI130</f>
        <v>0</v>
      </c>
      <c r="L130">
        <f>'Emission events'!EK130</f>
        <v>0</v>
      </c>
      <c r="M130">
        <f>'Emission events'!GM130</f>
        <v>0</v>
      </c>
      <c r="N130">
        <f>'Emission events'!IO130</f>
        <v>0</v>
      </c>
      <c r="O130">
        <f t="shared" si="119"/>
        <v>0</v>
      </c>
      <c r="R130">
        <v>920</v>
      </c>
      <c r="S130">
        <f>'Emission events'!AL130</f>
        <v>0</v>
      </c>
      <c r="T130">
        <f>'Emission events'!CN130</f>
        <v>0</v>
      </c>
      <c r="U130">
        <f>'Emission events'!EP130</f>
        <v>0</v>
      </c>
      <c r="V130">
        <f>'Emission events'!GR130</f>
        <v>0</v>
      </c>
      <c r="W130">
        <f>'Emission events'!IT130</f>
        <v>0</v>
      </c>
      <c r="X130">
        <f t="shared" si="120"/>
        <v>0</v>
      </c>
      <c r="AA130">
        <v>920</v>
      </c>
      <c r="AB130" s="7">
        <f>'Emission events'!AQ130</f>
        <v>0</v>
      </c>
      <c r="AC130" s="7">
        <f>'Emission events'!CS130</f>
        <v>0</v>
      </c>
      <c r="AD130" s="7">
        <f>'Emission events'!EU130</f>
        <v>0</v>
      </c>
      <c r="AE130" s="7">
        <f>'Emission events'!GW130</f>
        <v>0</v>
      </c>
      <c r="AF130" s="7">
        <f>'Emission events'!IY130</f>
        <v>0</v>
      </c>
      <c r="AG130">
        <f t="shared" si="121"/>
        <v>0</v>
      </c>
      <c r="AH130" s="7">
        <f t="shared" si="122"/>
        <v>0</v>
      </c>
    </row>
    <row r="131" spans="9:34" x14ac:dyDescent="0.25">
      <c r="I131">
        <v>925</v>
      </c>
      <c r="J131">
        <f>'Emission events'!AG131</f>
        <v>0</v>
      </c>
      <c r="K131">
        <f>'Emission events'!CI131</f>
        <v>0</v>
      </c>
      <c r="L131">
        <f>'Emission events'!EK131</f>
        <v>0</v>
      </c>
      <c r="M131">
        <f>'Emission events'!GM131</f>
        <v>0</v>
      </c>
      <c r="N131">
        <f>'Emission events'!IO131</f>
        <v>0</v>
      </c>
      <c r="O131">
        <f t="shared" ref="O131:O152" si="176">SUM(J131:N131)</f>
        <v>0</v>
      </c>
      <c r="R131">
        <v>925</v>
      </c>
      <c r="S131">
        <f>'Emission events'!AL131</f>
        <v>0</v>
      </c>
      <c r="T131">
        <f>'Emission events'!CN131</f>
        <v>0</v>
      </c>
      <c r="U131">
        <f>'Emission events'!EP131</f>
        <v>0</v>
      </c>
      <c r="V131">
        <f>'Emission events'!GR131</f>
        <v>0</v>
      </c>
      <c r="W131">
        <f>'Emission events'!IT131</f>
        <v>0</v>
      </c>
      <c r="X131">
        <f t="shared" ref="X131:X152" si="177">SUM(S131:W131)</f>
        <v>0</v>
      </c>
      <c r="AA131">
        <v>925</v>
      </c>
      <c r="AB131" s="7">
        <f>'Emission events'!AQ131</f>
        <v>0</v>
      </c>
      <c r="AC131" s="7">
        <f>'Emission events'!CS131</f>
        <v>0</v>
      </c>
      <c r="AD131" s="7">
        <f>'Emission events'!EU131</f>
        <v>0</v>
      </c>
      <c r="AE131" s="7">
        <f>'Emission events'!GW131</f>
        <v>0</v>
      </c>
      <c r="AF131" s="7">
        <f>'Emission events'!IY131</f>
        <v>0</v>
      </c>
      <c r="AG131">
        <f t="shared" ref="AG131:AG151" si="178">SUM(AB131:AF131)</f>
        <v>0</v>
      </c>
      <c r="AH131" s="7">
        <f t="shared" ref="AH131:AH182" si="179">AG131+X131+O131</f>
        <v>0</v>
      </c>
    </row>
    <row r="132" spans="9:34" x14ac:dyDescent="0.25">
      <c r="I132">
        <v>930</v>
      </c>
      <c r="J132">
        <f>'Emission events'!AG132</f>
        <v>0</v>
      </c>
      <c r="K132">
        <f>'Emission events'!CI132</f>
        <v>0</v>
      </c>
      <c r="L132">
        <f>'Emission events'!EK132</f>
        <v>0</v>
      </c>
      <c r="M132">
        <f>'Emission events'!GM132</f>
        <v>0</v>
      </c>
      <c r="N132">
        <f>'Emission events'!IO132</f>
        <v>0</v>
      </c>
      <c r="O132">
        <f t="shared" si="176"/>
        <v>0</v>
      </c>
      <c r="R132">
        <v>930</v>
      </c>
      <c r="S132">
        <f>'Emission events'!AL132</f>
        <v>0</v>
      </c>
      <c r="T132">
        <f>'Emission events'!CN132</f>
        <v>0</v>
      </c>
      <c r="U132">
        <f>'Emission events'!EP132</f>
        <v>0</v>
      </c>
      <c r="V132">
        <f>'Emission events'!GR132</f>
        <v>0</v>
      </c>
      <c r="W132">
        <f>'Emission events'!IT132</f>
        <v>0</v>
      </c>
      <c r="X132">
        <f t="shared" si="177"/>
        <v>0</v>
      </c>
      <c r="AA132">
        <v>930</v>
      </c>
      <c r="AB132" s="7">
        <f>'Emission events'!AQ132</f>
        <v>0</v>
      </c>
      <c r="AC132" s="7">
        <f>'Emission events'!CS132</f>
        <v>0</v>
      </c>
      <c r="AD132" s="7">
        <f>'Emission events'!EU132</f>
        <v>0</v>
      </c>
      <c r="AE132" s="7">
        <f>'Emission events'!GW132</f>
        <v>0</v>
      </c>
      <c r="AF132" s="7">
        <f>'Emission events'!IY132</f>
        <v>0</v>
      </c>
      <c r="AG132">
        <f t="shared" si="178"/>
        <v>0</v>
      </c>
      <c r="AH132" s="7">
        <f t="shared" si="179"/>
        <v>0</v>
      </c>
    </row>
    <row r="133" spans="9:34" x14ac:dyDescent="0.25">
      <c r="I133">
        <v>935</v>
      </c>
      <c r="J133">
        <f>'Emission events'!AG133</f>
        <v>0</v>
      </c>
      <c r="K133">
        <f>'Emission events'!CI133</f>
        <v>0</v>
      </c>
      <c r="L133">
        <f>'Emission events'!EK133</f>
        <v>0</v>
      </c>
      <c r="M133">
        <f>'Emission events'!GM133</f>
        <v>0</v>
      </c>
      <c r="N133">
        <f>'Emission events'!IO133</f>
        <v>0</v>
      </c>
      <c r="O133">
        <f t="shared" si="176"/>
        <v>0</v>
      </c>
      <c r="R133">
        <v>935</v>
      </c>
      <c r="S133">
        <f>'Emission events'!AL133</f>
        <v>0</v>
      </c>
      <c r="T133">
        <f>'Emission events'!CN133</f>
        <v>0</v>
      </c>
      <c r="U133">
        <f>'Emission events'!EP133</f>
        <v>0</v>
      </c>
      <c r="V133">
        <f>'Emission events'!GR133</f>
        <v>0</v>
      </c>
      <c r="W133">
        <f>'Emission events'!IT133</f>
        <v>0</v>
      </c>
      <c r="X133">
        <f t="shared" si="177"/>
        <v>0</v>
      </c>
      <c r="AA133">
        <v>935</v>
      </c>
      <c r="AB133" s="7">
        <f>'Emission events'!AQ133</f>
        <v>0</v>
      </c>
      <c r="AC133" s="7">
        <f>'Emission events'!CS133</f>
        <v>0</v>
      </c>
      <c r="AD133" s="7">
        <f>'Emission events'!EU133</f>
        <v>0</v>
      </c>
      <c r="AE133" s="7">
        <f>'Emission events'!GW133</f>
        <v>0</v>
      </c>
      <c r="AF133" s="7">
        <f>'Emission events'!IY133</f>
        <v>0</v>
      </c>
      <c r="AG133">
        <f t="shared" si="178"/>
        <v>0</v>
      </c>
      <c r="AH133" s="7">
        <f t="shared" si="179"/>
        <v>0</v>
      </c>
    </row>
    <row r="134" spans="9:34" x14ac:dyDescent="0.25">
      <c r="I134">
        <v>940</v>
      </c>
      <c r="J134">
        <f>'Emission events'!AG134</f>
        <v>0</v>
      </c>
      <c r="K134">
        <f>'Emission events'!CI134</f>
        <v>0</v>
      </c>
      <c r="L134">
        <f>'Emission events'!EK134</f>
        <v>0</v>
      </c>
      <c r="M134">
        <f>'Emission events'!GM134</f>
        <v>0</v>
      </c>
      <c r="N134">
        <f>'Emission events'!IO134</f>
        <v>0</v>
      </c>
      <c r="O134">
        <f t="shared" si="176"/>
        <v>0</v>
      </c>
      <c r="R134">
        <v>940</v>
      </c>
      <c r="S134">
        <f>'Emission events'!AL134</f>
        <v>0</v>
      </c>
      <c r="T134">
        <f>'Emission events'!CN134</f>
        <v>0</v>
      </c>
      <c r="U134">
        <f>'Emission events'!EP134</f>
        <v>0</v>
      </c>
      <c r="V134">
        <f>'Emission events'!GR134</f>
        <v>0</v>
      </c>
      <c r="W134">
        <f>'Emission events'!IT134</f>
        <v>0</v>
      </c>
      <c r="X134">
        <f t="shared" si="177"/>
        <v>0</v>
      </c>
      <c r="AA134">
        <v>940</v>
      </c>
      <c r="AB134" s="7">
        <f>'Emission events'!AQ134</f>
        <v>0</v>
      </c>
      <c r="AC134" s="7">
        <f>'Emission events'!CS134</f>
        <v>0</v>
      </c>
      <c r="AD134" s="7">
        <f>'Emission events'!EU134</f>
        <v>0</v>
      </c>
      <c r="AE134" s="7">
        <f>'Emission events'!GW134</f>
        <v>0</v>
      </c>
      <c r="AF134" s="7">
        <f>'Emission events'!IY134</f>
        <v>0</v>
      </c>
      <c r="AG134">
        <f t="shared" si="178"/>
        <v>0</v>
      </c>
      <c r="AH134" s="7">
        <f t="shared" si="179"/>
        <v>0</v>
      </c>
    </row>
    <row r="135" spans="9:34" x14ac:dyDescent="0.25">
      <c r="I135">
        <v>945</v>
      </c>
      <c r="J135">
        <f>'Emission events'!AG135</f>
        <v>0</v>
      </c>
      <c r="K135">
        <f>'Emission events'!CI135</f>
        <v>0</v>
      </c>
      <c r="L135">
        <f>'Emission events'!EK135</f>
        <v>0</v>
      </c>
      <c r="M135">
        <f>'Emission events'!GM135</f>
        <v>0</v>
      </c>
      <c r="N135">
        <f>'Emission events'!IO135</f>
        <v>0</v>
      </c>
      <c r="O135">
        <f t="shared" si="176"/>
        <v>0</v>
      </c>
      <c r="R135">
        <v>945</v>
      </c>
      <c r="S135">
        <f>'Emission events'!AL135</f>
        <v>0</v>
      </c>
      <c r="T135">
        <f>'Emission events'!CN135</f>
        <v>0</v>
      </c>
      <c r="U135">
        <f>'Emission events'!EP135</f>
        <v>0</v>
      </c>
      <c r="V135">
        <f>'Emission events'!GR135</f>
        <v>0</v>
      </c>
      <c r="W135">
        <f>'Emission events'!IT135</f>
        <v>0</v>
      </c>
      <c r="X135">
        <f t="shared" si="177"/>
        <v>0</v>
      </c>
      <c r="AA135">
        <v>945</v>
      </c>
      <c r="AB135" s="7">
        <f>'Emission events'!AQ135</f>
        <v>0</v>
      </c>
      <c r="AC135" s="7">
        <f>'Emission events'!CS135</f>
        <v>0</v>
      </c>
      <c r="AD135" s="7">
        <f>'Emission events'!EU135</f>
        <v>0</v>
      </c>
      <c r="AE135" s="7">
        <f>'Emission events'!GW135</f>
        <v>0</v>
      </c>
      <c r="AF135" s="7">
        <f>'Emission events'!IY135</f>
        <v>0</v>
      </c>
      <c r="AG135">
        <f t="shared" si="178"/>
        <v>0</v>
      </c>
      <c r="AH135" s="7">
        <f t="shared" si="179"/>
        <v>0</v>
      </c>
    </row>
    <row r="136" spans="9:34" x14ac:dyDescent="0.25">
      <c r="I136">
        <v>950</v>
      </c>
      <c r="J136">
        <f>'Emission events'!AG136</f>
        <v>0</v>
      </c>
      <c r="K136">
        <f>'Emission events'!CI136</f>
        <v>0</v>
      </c>
      <c r="L136">
        <f>'Emission events'!EK136</f>
        <v>0</v>
      </c>
      <c r="M136">
        <f>'Emission events'!GM136</f>
        <v>0</v>
      </c>
      <c r="N136">
        <f>'Emission events'!IO136</f>
        <v>0</v>
      </c>
      <c r="O136">
        <f t="shared" si="176"/>
        <v>0</v>
      </c>
      <c r="R136">
        <v>950</v>
      </c>
      <c r="S136">
        <f>'Emission events'!AL136</f>
        <v>0</v>
      </c>
      <c r="T136">
        <f>'Emission events'!CN136</f>
        <v>0</v>
      </c>
      <c r="U136">
        <f>'Emission events'!EP136</f>
        <v>0</v>
      </c>
      <c r="V136">
        <f>'Emission events'!GR136</f>
        <v>0</v>
      </c>
      <c r="W136">
        <f>'Emission events'!IT136</f>
        <v>0</v>
      </c>
      <c r="X136">
        <f t="shared" si="177"/>
        <v>0</v>
      </c>
      <c r="AA136">
        <v>950</v>
      </c>
      <c r="AB136" s="7">
        <f>'Emission events'!AQ136</f>
        <v>0</v>
      </c>
      <c r="AC136" s="7">
        <f>'Emission events'!CS136</f>
        <v>0</v>
      </c>
      <c r="AD136" s="7">
        <f>'Emission events'!EU136</f>
        <v>0</v>
      </c>
      <c r="AE136" s="7">
        <f>'Emission events'!GW136</f>
        <v>0</v>
      </c>
      <c r="AF136" s="7">
        <f>'Emission events'!IY136</f>
        <v>0</v>
      </c>
      <c r="AG136">
        <f t="shared" si="178"/>
        <v>0</v>
      </c>
      <c r="AH136" s="7">
        <f t="shared" si="179"/>
        <v>0</v>
      </c>
    </row>
    <row r="137" spans="9:34" x14ac:dyDescent="0.25">
      <c r="I137">
        <v>955</v>
      </c>
      <c r="J137">
        <f>'Emission events'!AG137</f>
        <v>0</v>
      </c>
      <c r="K137">
        <f>'Emission events'!CI137</f>
        <v>0</v>
      </c>
      <c r="L137">
        <f>'Emission events'!EK137</f>
        <v>0</v>
      </c>
      <c r="M137">
        <f>'Emission events'!GM137</f>
        <v>0</v>
      </c>
      <c r="N137">
        <f>'Emission events'!IO137</f>
        <v>0</v>
      </c>
      <c r="O137">
        <f t="shared" si="176"/>
        <v>0</v>
      </c>
      <c r="R137">
        <v>955</v>
      </c>
      <c r="S137">
        <f>'Emission events'!AL137</f>
        <v>0</v>
      </c>
      <c r="T137">
        <f>'Emission events'!CN137</f>
        <v>0</v>
      </c>
      <c r="U137">
        <f>'Emission events'!EP137</f>
        <v>0</v>
      </c>
      <c r="V137">
        <f>'Emission events'!GR137</f>
        <v>0</v>
      </c>
      <c r="W137">
        <f>'Emission events'!IT137</f>
        <v>0</v>
      </c>
      <c r="X137">
        <f t="shared" si="177"/>
        <v>0</v>
      </c>
      <c r="AA137">
        <v>955</v>
      </c>
      <c r="AB137" s="7">
        <f>'Emission events'!AQ137</f>
        <v>0</v>
      </c>
      <c r="AC137" s="7">
        <f>'Emission events'!CS137</f>
        <v>0</v>
      </c>
      <c r="AD137" s="7">
        <f>'Emission events'!EU137</f>
        <v>0</v>
      </c>
      <c r="AE137" s="7">
        <f>'Emission events'!GW137</f>
        <v>0</v>
      </c>
      <c r="AF137" s="7">
        <f>'Emission events'!IY137</f>
        <v>0</v>
      </c>
      <c r="AG137">
        <f t="shared" si="178"/>
        <v>0</v>
      </c>
      <c r="AH137" s="7">
        <f t="shared" si="179"/>
        <v>0</v>
      </c>
    </row>
    <row r="138" spans="9:34" x14ac:dyDescent="0.25">
      <c r="I138">
        <v>960</v>
      </c>
      <c r="J138">
        <f>'Emission events'!AG138</f>
        <v>0</v>
      </c>
      <c r="K138">
        <f>'Emission events'!CI138</f>
        <v>0</v>
      </c>
      <c r="L138">
        <f>'Emission events'!EK138</f>
        <v>0</v>
      </c>
      <c r="M138">
        <f>'Emission events'!GM138</f>
        <v>0</v>
      </c>
      <c r="N138">
        <f>'Emission events'!IO138</f>
        <v>0</v>
      </c>
      <c r="O138">
        <f t="shared" si="176"/>
        <v>0</v>
      </c>
      <c r="R138">
        <v>960</v>
      </c>
      <c r="S138">
        <f>'Emission events'!AL138</f>
        <v>0</v>
      </c>
      <c r="T138">
        <f>'Emission events'!CN138</f>
        <v>0</v>
      </c>
      <c r="U138">
        <f>'Emission events'!EP138</f>
        <v>0</v>
      </c>
      <c r="V138">
        <f>'Emission events'!GR138</f>
        <v>0</v>
      </c>
      <c r="W138">
        <f>'Emission events'!IT138</f>
        <v>0</v>
      </c>
      <c r="X138">
        <f t="shared" si="177"/>
        <v>0</v>
      </c>
      <c r="AA138">
        <v>960</v>
      </c>
      <c r="AB138" s="7">
        <f>'Emission events'!AQ138</f>
        <v>0</v>
      </c>
      <c r="AC138" s="7">
        <f>'Emission events'!CS138</f>
        <v>0</v>
      </c>
      <c r="AD138" s="7">
        <f>'Emission events'!EU138</f>
        <v>0</v>
      </c>
      <c r="AE138" s="7">
        <f>'Emission events'!GW138</f>
        <v>0</v>
      </c>
      <c r="AF138" s="7">
        <f>'Emission events'!IY138</f>
        <v>0</v>
      </c>
      <c r="AG138">
        <f t="shared" si="178"/>
        <v>0</v>
      </c>
      <c r="AH138" s="7">
        <f t="shared" si="179"/>
        <v>0</v>
      </c>
    </row>
    <row r="139" spans="9:34" x14ac:dyDescent="0.25">
      <c r="I139">
        <v>965</v>
      </c>
      <c r="J139">
        <f>'Emission events'!AG139</f>
        <v>0</v>
      </c>
      <c r="K139">
        <f>'Emission events'!CI139</f>
        <v>0</v>
      </c>
      <c r="L139">
        <f>'Emission events'!EK139</f>
        <v>0</v>
      </c>
      <c r="M139">
        <f>'Emission events'!GM139</f>
        <v>0</v>
      </c>
      <c r="N139">
        <f>'Emission events'!IO139</f>
        <v>0</v>
      </c>
      <c r="O139">
        <f t="shared" si="176"/>
        <v>0</v>
      </c>
      <c r="R139">
        <v>965</v>
      </c>
      <c r="S139">
        <f>'Emission events'!AL139</f>
        <v>0</v>
      </c>
      <c r="T139">
        <f>'Emission events'!CN139</f>
        <v>0</v>
      </c>
      <c r="U139">
        <f>'Emission events'!EP139</f>
        <v>0</v>
      </c>
      <c r="V139">
        <f>'Emission events'!GR139</f>
        <v>0</v>
      </c>
      <c r="W139">
        <f>'Emission events'!IT139</f>
        <v>0</v>
      </c>
      <c r="X139">
        <f t="shared" si="177"/>
        <v>0</v>
      </c>
      <c r="AA139">
        <v>965</v>
      </c>
      <c r="AB139" s="7">
        <f>'Emission events'!AQ139</f>
        <v>0</v>
      </c>
      <c r="AC139" s="7">
        <f>'Emission events'!CS139</f>
        <v>0</v>
      </c>
      <c r="AD139" s="7">
        <f>'Emission events'!EU139</f>
        <v>0</v>
      </c>
      <c r="AE139" s="7">
        <f>'Emission events'!GW139</f>
        <v>0</v>
      </c>
      <c r="AF139" s="7">
        <f>'Emission events'!IY139</f>
        <v>0</v>
      </c>
      <c r="AG139">
        <f t="shared" si="178"/>
        <v>0</v>
      </c>
      <c r="AH139" s="7">
        <f t="shared" si="179"/>
        <v>0</v>
      </c>
    </row>
    <row r="140" spans="9:34" x14ac:dyDescent="0.25">
      <c r="I140">
        <v>970</v>
      </c>
      <c r="J140">
        <f>'Emission events'!AG140</f>
        <v>0</v>
      </c>
      <c r="K140">
        <f>'Emission events'!CI140</f>
        <v>0</v>
      </c>
      <c r="L140">
        <f>'Emission events'!EK140</f>
        <v>0</v>
      </c>
      <c r="M140">
        <f>'Emission events'!GM140</f>
        <v>0</v>
      </c>
      <c r="N140">
        <f>'Emission events'!IO140</f>
        <v>0</v>
      </c>
      <c r="O140">
        <f t="shared" si="176"/>
        <v>0</v>
      </c>
      <c r="R140">
        <v>970</v>
      </c>
      <c r="S140">
        <f>'Emission events'!AL140</f>
        <v>0</v>
      </c>
      <c r="T140">
        <f>'Emission events'!CN140</f>
        <v>0</v>
      </c>
      <c r="U140">
        <f>'Emission events'!EP140</f>
        <v>0</v>
      </c>
      <c r="V140">
        <f>'Emission events'!GR140</f>
        <v>0</v>
      </c>
      <c r="W140">
        <f>'Emission events'!IT140</f>
        <v>0</v>
      </c>
      <c r="X140">
        <f t="shared" si="177"/>
        <v>0</v>
      </c>
      <c r="AA140">
        <v>970</v>
      </c>
      <c r="AB140" s="7">
        <f>'Emission events'!AQ140</f>
        <v>0</v>
      </c>
      <c r="AC140" s="7">
        <f>'Emission events'!CS140</f>
        <v>0</v>
      </c>
      <c r="AD140" s="7">
        <f>'Emission events'!EU140</f>
        <v>0</v>
      </c>
      <c r="AE140" s="7">
        <f>'Emission events'!GW140</f>
        <v>0</v>
      </c>
      <c r="AF140" s="7">
        <f>'Emission events'!IY140</f>
        <v>0</v>
      </c>
      <c r="AG140">
        <f t="shared" si="178"/>
        <v>0</v>
      </c>
      <c r="AH140" s="7">
        <f t="shared" si="179"/>
        <v>0</v>
      </c>
    </row>
    <row r="141" spans="9:34" x14ac:dyDescent="0.25">
      <c r="I141">
        <v>975</v>
      </c>
      <c r="J141">
        <f>'Emission events'!AG141</f>
        <v>0</v>
      </c>
      <c r="K141">
        <f>'Emission events'!CI141</f>
        <v>0</v>
      </c>
      <c r="L141">
        <f>'Emission events'!EK141</f>
        <v>0</v>
      </c>
      <c r="M141">
        <f>'Emission events'!GM141</f>
        <v>0</v>
      </c>
      <c r="N141">
        <f>'Emission events'!IO141</f>
        <v>0</v>
      </c>
      <c r="O141">
        <f t="shared" si="176"/>
        <v>0</v>
      </c>
      <c r="R141">
        <v>975</v>
      </c>
      <c r="S141">
        <f>'Emission events'!AL141</f>
        <v>0</v>
      </c>
      <c r="T141">
        <f>'Emission events'!CN141</f>
        <v>0</v>
      </c>
      <c r="U141">
        <f>'Emission events'!EP141</f>
        <v>0</v>
      </c>
      <c r="V141">
        <f>'Emission events'!GR141</f>
        <v>0</v>
      </c>
      <c r="W141">
        <f>'Emission events'!IT141</f>
        <v>0</v>
      </c>
      <c r="X141">
        <f t="shared" si="177"/>
        <v>0</v>
      </c>
      <c r="AA141">
        <v>975</v>
      </c>
      <c r="AB141" s="7">
        <f>'Emission events'!AQ141</f>
        <v>0</v>
      </c>
      <c r="AC141" s="7">
        <f>'Emission events'!CS141</f>
        <v>0</v>
      </c>
      <c r="AD141" s="7">
        <f>'Emission events'!EU141</f>
        <v>0</v>
      </c>
      <c r="AE141" s="7">
        <f>'Emission events'!GW141</f>
        <v>0</v>
      </c>
      <c r="AF141" s="7">
        <f>'Emission events'!IY141</f>
        <v>0</v>
      </c>
      <c r="AG141">
        <f t="shared" si="178"/>
        <v>0</v>
      </c>
      <c r="AH141" s="7">
        <f t="shared" si="179"/>
        <v>0</v>
      </c>
    </row>
    <row r="142" spans="9:34" x14ac:dyDescent="0.25">
      <c r="I142">
        <v>980</v>
      </c>
      <c r="J142">
        <f>'Emission events'!AG142</f>
        <v>0</v>
      </c>
      <c r="K142">
        <f>'Emission events'!CI142</f>
        <v>0</v>
      </c>
      <c r="L142">
        <f>'Emission events'!EK142</f>
        <v>0</v>
      </c>
      <c r="M142">
        <f>'Emission events'!GM142</f>
        <v>0</v>
      </c>
      <c r="N142">
        <f>'Emission events'!IO142</f>
        <v>0</v>
      </c>
      <c r="O142">
        <f t="shared" si="176"/>
        <v>0</v>
      </c>
      <c r="R142">
        <v>980</v>
      </c>
      <c r="S142">
        <f>'Emission events'!AL142</f>
        <v>0</v>
      </c>
      <c r="T142">
        <f>'Emission events'!CN142</f>
        <v>0</v>
      </c>
      <c r="U142">
        <f>'Emission events'!EP142</f>
        <v>0</v>
      </c>
      <c r="V142">
        <f>'Emission events'!GR142</f>
        <v>0</v>
      </c>
      <c r="W142">
        <f>'Emission events'!IT142</f>
        <v>0</v>
      </c>
      <c r="X142">
        <f t="shared" si="177"/>
        <v>0</v>
      </c>
      <c r="AA142">
        <v>980</v>
      </c>
      <c r="AB142" s="7">
        <f>'Emission events'!AQ142</f>
        <v>0</v>
      </c>
      <c r="AC142" s="7">
        <f>'Emission events'!CS142</f>
        <v>0</v>
      </c>
      <c r="AD142" s="7">
        <f>'Emission events'!EU142</f>
        <v>0</v>
      </c>
      <c r="AE142" s="7">
        <f>'Emission events'!GW142</f>
        <v>0</v>
      </c>
      <c r="AF142" s="7">
        <f>'Emission events'!IY142</f>
        <v>0</v>
      </c>
      <c r="AG142">
        <f t="shared" si="178"/>
        <v>0</v>
      </c>
      <c r="AH142" s="7">
        <f t="shared" si="179"/>
        <v>0</v>
      </c>
    </row>
    <row r="143" spans="9:34" x14ac:dyDescent="0.25">
      <c r="I143">
        <v>985</v>
      </c>
      <c r="J143">
        <f>'Emission events'!AG143</f>
        <v>0</v>
      </c>
      <c r="K143">
        <f>'Emission events'!CI143</f>
        <v>0</v>
      </c>
      <c r="L143">
        <f>'Emission events'!EK143</f>
        <v>0</v>
      </c>
      <c r="M143">
        <f>'Emission events'!GM143</f>
        <v>0</v>
      </c>
      <c r="N143">
        <f>'Emission events'!IO143</f>
        <v>0</v>
      </c>
      <c r="O143">
        <f t="shared" si="176"/>
        <v>0</v>
      </c>
      <c r="R143">
        <v>985</v>
      </c>
      <c r="S143">
        <f>'Emission events'!AL143</f>
        <v>0</v>
      </c>
      <c r="T143">
        <f>'Emission events'!CN143</f>
        <v>0</v>
      </c>
      <c r="U143">
        <f>'Emission events'!EP143</f>
        <v>0</v>
      </c>
      <c r="V143">
        <f>'Emission events'!GR143</f>
        <v>0</v>
      </c>
      <c r="W143">
        <f>'Emission events'!IT143</f>
        <v>0</v>
      </c>
      <c r="X143">
        <f t="shared" si="177"/>
        <v>0</v>
      </c>
      <c r="AA143">
        <v>985</v>
      </c>
      <c r="AB143" s="7">
        <f>'Emission events'!AQ143</f>
        <v>0</v>
      </c>
      <c r="AC143" s="7">
        <f>'Emission events'!CS143</f>
        <v>0</v>
      </c>
      <c r="AD143" s="7">
        <f>'Emission events'!EU143</f>
        <v>0</v>
      </c>
      <c r="AE143" s="7">
        <f>'Emission events'!GW143</f>
        <v>0</v>
      </c>
      <c r="AF143" s="7">
        <f>'Emission events'!IY143</f>
        <v>0</v>
      </c>
      <c r="AG143">
        <f t="shared" si="178"/>
        <v>0</v>
      </c>
      <c r="AH143" s="7">
        <f t="shared" si="179"/>
        <v>0</v>
      </c>
    </row>
    <row r="144" spans="9:34" x14ac:dyDescent="0.25">
      <c r="I144">
        <v>990</v>
      </c>
      <c r="J144">
        <f>'Emission events'!AG144</f>
        <v>0</v>
      </c>
      <c r="K144">
        <f>'Emission events'!CI144</f>
        <v>0</v>
      </c>
      <c r="L144">
        <f>'Emission events'!EK144</f>
        <v>0</v>
      </c>
      <c r="M144">
        <f>'Emission events'!GM144</f>
        <v>0</v>
      </c>
      <c r="N144">
        <f>'Emission events'!IO144</f>
        <v>0</v>
      </c>
      <c r="O144">
        <f t="shared" si="176"/>
        <v>0</v>
      </c>
      <c r="R144">
        <v>990</v>
      </c>
      <c r="S144">
        <f>'Emission events'!AL144</f>
        <v>0</v>
      </c>
      <c r="T144">
        <f>'Emission events'!CN144</f>
        <v>0</v>
      </c>
      <c r="U144">
        <f>'Emission events'!EP144</f>
        <v>0</v>
      </c>
      <c r="V144">
        <f>'Emission events'!GR144</f>
        <v>0</v>
      </c>
      <c r="W144">
        <f>'Emission events'!IT144</f>
        <v>0</v>
      </c>
      <c r="X144">
        <f t="shared" si="177"/>
        <v>0</v>
      </c>
      <c r="AA144">
        <v>990</v>
      </c>
      <c r="AB144" s="7">
        <f>'Emission events'!AQ144</f>
        <v>0</v>
      </c>
      <c r="AC144" s="7">
        <f>'Emission events'!CS144</f>
        <v>0</v>
      </c>
      <c r="AD144" s="7">
        <f>'Emission events'!EU144</f>
        <v>0</v>
      </c>
      <c r="AE144" s="7">
        <f>'Emission events'!GW144</f>
        <v>0</v>
      </c>
      <c r="AF144" s="7">
        <f>'Emission events'!IY144</f>
        <v>0</v>
      </c>
      <c r="AG144">
        <f t="shared" si="178"/>
        <v>0</v>
      </c>
      <c r="AH144" s="7">
        <f t="shared" si="179"/>
        <v>0</v>
      </c>
    </row>
    <row r="145" spans="9:34" x14ac:dyDescent="0.25">
      <c r="I145">
        <v>995</v>
      </c>
      <c r="J145">
        <f>'Emission events'!AG145</f>
        <v>0</v>
      </c>
      <c r="K145">
        <f>'Emission events'!CI145</f>
        <v>0</v>
      </c>
      <c r="L145">
        <f>'Emission events'!EK145</f>
        <v>0</v>
      </c>
      <c r="M145">
        <f>'Emission events'!GM145</f>
        <v>0</v>
      </c>
      <c r="N145">
        <f>'Emission events'!IO145</f>
        <v>0</v>
      </c>
      <c r="O145">
        <f t="shared" si="176"/>
        <v>0</v>
      </c>
      <c r="R145">
        <v>995</v>
      </c>
      <c r="S145">
        <f>'Emission events'!AL145</f>
        <v>0</v>
      </c>
      <c r="T145">
        <f>'Emission events'!CN145</f>
        <v>0</v>
      </c>
      <c r="U145">
        <f>'Emission events'!EP145</f>
        <v>0</v>
      </c>
      <c r="V145">
        <f>'Emission events'!GR145</f>
        <v>0</v>
      </c>
      <c r="W145">
        <f>'Emission events'!IT145</f>
        <v>0</v>
      </c>
      <c r="X145">
        <f t="shared" si="177"/>
        <v>0</v>
      </c>
      <c r="AA145">
        <v>995</v>
      </c>
      <c r="AB145" s="7">
        <f>'Emission events'!AQ145</f>
        <v>0</v>
      </c>
      <c r="AC145" s="7">
        <f>'Emission events'!CS145</f>
        <v>0</v>
      </c>
      <c r="AD145" s="7">
        <f>'Emission events'!EU145</f>
        <v>0</v>
      </c>
      <c r="AE145" s="7">
        <f>'Emission events'!GW145</f>
        <v>0</v>
      </c>
      <c r="AF145" s="7">
        <f>'Emission events'!IY145</f>
        <v>0</v>
      </c>
      <c r="AG145">
        <f t="shared" si="178"/>
        <v>0</v>
      </c>
      <c r="AH145" s="7">
        <f t="shared" si="179"/>
        <v>0</v>
      </c>
    </row>
    <row r="146" spans="9:34" x14ac:dyDescent="0.25">
      <c r="I146">
        <v>1000</v>
      </c>
      <c r="J146">
        <f>'Emission events'!AG146</f>
        <v>0</v>
      </c>
      <c r="K146">
        <f>'Emission events'!CI146</f>
        <v>0</v>
      </c>
      <c r="L146">
        <f>'Emission events'!EK146</f>
        <v>0</v>
      </c>
      <c r="M146">
        <f>'Emission events'!GM146</f>
        <v>0</v>
      </c>
      <c r="N146">
        <f>'Emission events'!IO146</f>
        <v>0</v>
      </c>
      <c r="O146">
        <f t="shared" si="176"/>
        <v>0</v>
      </c>
      <c r="R146">
        <v>1000</v>
      </c>
      <c r="S146">
        <f>'Emission events'!AL146</f>
        <v>0</v>
      </c>
      <c r="T146">
        <f>'Emission events'!CN146</f>
        <v>0</v>
      </c>
      <c r="U146">
        <f>'Emission events'!EP146</f>
        <v>0</v>
      </c>
      <c r="V146">
        <f>'Emission events'!GR146</f>
        <v>0</v>
      </c>
      <c r="W146">
        <f>'Emission events'!IT146</f>
        <v>0</v>
      </c>
      <c r="X146">
        <f t="shared" si="177"/>
        <v>0</v>
      </c>
      <c r="AA146">
        <v>1000</v>
      </c>
      <c r="AB146" s="7">
        <f>'Emission events'!AQ146</f>
        <v>0</v>
      </c>
      <c r="AC146" s="7">
        <f>'Emission events'!CS146</f>
        <v>0</v>
      </c>
      <c r="AD146" s="7">
        <f>'Emission events'!EU146</f>
        <v>0</v>
      </c>
      <c r="AE146" s="7">
        <f>'Emission events'!GW146</f>
        <v>0</v>
      </c>
      <c r="AF146" s="7">
        <f>'Emission events'!IY146</f>
        <v>0</v>
      </c>
      <c r="AG146">
        <f t="shared" si="178"/>
        <v>0</v>
      </c>
      <c r="AH146" s="7">
        <f t="shared" si="179"/>
        <v>0</v>
      </c>
    </row>
    <row r="147" spans="9:34" x14ac:dyDescent="0.25">
      <c r="I147">
        <v>1005</v>
      </c>
      <c r="J147">
        <f>'Emission events'!AG147</f>
        <v>0</v>
      </c>
      <c r="K147">
        <f>'Emission events'!CI147</f>
        <v>0</v>
      </c>
      <c r="L147">
        <f>'Emission events'!EK147</f>
        <v>0</v>
      </c>
      <c r="M147">
        <f>'Emission events'!GM147</f>
        <v>0</v>
      </c>
      <c r="N147">
        <f>'Emission events'!IO147</f>
        <v>0</v>
      </c>
      <c r="O147">
        <f t="shared" si="176"/>
        <v>0</v>
      </c>
      <c r="R147">
        <v>1005</v>
      </c>
      <c r="S147">
        <f>'Emission events'!AL147</f>
        <v>0</v>
      </c>
      <c r="T147">
        <f>'Emission events'!CN147</f>
        <v>0</v>
      </c>
      <c r="U147">
        <f>'Emission events'!EP147</f>
        <v>0</v>
      </c>
      <c r="V147">
        <f>'Emission events'!GR147</f>
        <v>0</v>
      </c>
      <c r="W147">
        <f>'Emission events'!IT147</f>
        <v>0</v>
      </c>
      <c r="X147">
        <f t="shared" si="177"/>
        <v>0</v>
      </c>
      <c r="AA147">
        <v>1005</v>
      </c>
      <c r="AB147" s="7">
        <f>'Emission events'!AQ147</f>
        <v>0</v>
      </c>
      <c r="AC147" s="7">
        <f>'Emission events'!CS147</f>
        <v>0</v>
      </c>
      <c r="AD147" s="7">
        <f>'Emission events'!EU147</f>
        <v>0</v>
      </c>
      <c r="AE147" s="7">
        <f>'Emission events'!GW147</f>
        <v>0</v>
      </c>
      <c r="AF147" s="7">
        <f>'Emission events'!IY147</f>
        <v>0</v>
      </c>
      <c r="AG147">
        <f t="shared" si="178"/>
        <v>0</v>
      </c>
      <c r="AH147" s="7">
        <f t="shared" si="179"/>
        <v>0</v>
      </c>
    </row>
    <row r="148" spans="9:34" x14ac:dyDescent="0.25">
      <c r="I148">
        <v>1010</v>
      </c>
      <c r="J148">
        <f>'Emission events'!AG148</f>
        <v>0</v>
      </c>
      <c r="K148">
        <f>'Emission events'!CI148</f>
        <v>0</v>
      </c>
      <c r="L148">
        <f>'Emission events'!EK148</f>
        <v>0</v>
      </c>
      <c r="M148">
        <f>'Emission events'!GM148</f>
        <v>0</v>
      </c>
      <c r="N148">
        <f>'Emission events'!IO148</f>
        <v>0</v>
      </c>
      <c r="O148">
        <f t="shared" si="176"/>
        <v>0</v>
      </c>
      <c r="R148">
        <v>1010</v>
      </c>
      <c r="S148">
        <f>'Emission events'!AL148</f>
        <v>0</v>
      </c>
      <c r="T148">
        <f>'Emission events'!CN148</f>
        <v>0</v>
      </c>
      <c r="U148">
        <f>'Emission events'!EP148</f>
        <v>0</v>
      </c>
      <c r="V148">
        <f>'Emission events'!GR148</f>
        <v>0</v>
      </c>
      <c r="W148">
        <f>'Emission events'!IT148</f>
        <v>0</v>
      </c>
      <c r="X148">
        <f t="shared" si="177"/>
        <v>0</v>
      </c>
      <c r="AA148">
        <v>1010</v>
      </c>
      <c r="AB148" s="7">
        <f>'Emission events'!AQ148</f>
        <v>0</v>
      </c>
      <c r="AC148" s="7">
        <f>'Emission events'!CS148</f>
        <v>0</v>
      </c>
      <c r="AD148" s="7">
        <f>'Emission events'!EU148</f>
        <v>0</v>
      </c>
      <c r="AE148" s="7">
        <f>'Emission events'!GW148</f>
        <v>0</v>
      </c>
      <c r="AF148" s="7">
        <f>'Emission events'!IY148</f>
        <v>0</v>
      </c>
      <c r="AG148">
        <f t="shared" si="178"/>
        <v>0</v>
      </c>
      <c r="AH148" s="7">
        <f t="shared" si="179"/>
        <v>0</v>
      </c>
    </row>
    <row r="149" spans="9:34" x14ac:dyDescent="0.25">
      <c r="I149">
        <v>1015</v>
      </c>
      <c r="J149">
        <f>'Emission events'!AG149</f>
        <v>0</v>
      </c>
      <c r="K149">
        <f>'Emission events'!CI149</f>
        <v>0</v>
      </c>
      <c r="L149">
        <f>'Emission events'!EK149</f>
        <v>0</v>
      </c>
      <c r="M149">
        <f>'Emission events'!GM149</f>
        <v>0</v>
      </c>
      <c r="N149">
        <f>'Emission events'!IO149</f>
        <v>0</v>
      </c>
      <c r="O149">
        <f t="shared" si="176"/>
        <v>0</v>
      </c>
      <c r="R149">
        <v>1015</v>
      </c>
      <c r="S149">
        <f>'Emission events'!AL149</f>
        <v>0</v>
      </c>
      <c r="T149">
        <f>'Emission events'!CN149</f>
        <v>0</v>
      </c>
      <c r="U149">
        <f>'Emission events'!EP149</f>
        <v>0</v>
      </c>
      <c r="V149">
        <f>'Emission events'!GR149</f>
        <v>0</v>
      </c>
      <c r="W149">
        <f>'Emission events'!IT149</f>
        <v>0</v>
      </c>
      <c r="X149">
        <f t="shared" si="177"/>
        <v>0</v>
      </c>
      <c r="AA149">
        <v>1015</v>
      </c>
      <c r="AB149" s="7">
        <f>'Emission events'!AQ149</f>
        <v>0</v>
      </c>
      <c r="AC149" s="7">
        <f>'Emission events'!CS149</f>
        <v>0</v>
      </c>
      <c r="AD149" s="7">
        <f>'Emission events'!EU149</f>
        <v>0</v>
      </c>
      <c r="AE149" s="7">
        <f>'Emission events'!GW149</f>
        <v>0</v>
      </c>
      <c r="AF149" s="7">
        <f>'Emission events'!IY149</f>
        <v>0</v>
      </c>
      <c r="AG149">
        <f t="shared" si="178"/>
        <v>0</v>
      </c>
      <c r="AH149" s="7">
        <f t="shared" si="179"/>
        <v>0</v>
      </c>
    </row>
    <row r="150" spans="9:34" x14ac:dyDescent="0.25">
      <c r="I150">
        <v>1020</v>
      </c>
      <c r="J150">
        <f>'Emission events'!AG150</f>
        <v>0</v>
      </c>
      <c r="K150">
        <f>'Emission events'!CI150</f>
        <v>0</v>
      </c>
      <c r="L150">
        <f>'Emission events'!EK150</f>
        <v>0</v>
      </c>
      <c r="M150">
        <f>'Emission events'!GM150</f>
        <v>0</v>
      </c>
      <c r="N150">
        <f>'Emission events'!IO150</f>
        <v>0</v>
      </c>
      <c r="O150">
        <f t="shared" si="176"/>
        <v>0</v>
      </c>
      <c r="R150">
        <v>1020</v>
      </c>
      <c r="S150">
        <f>'Emission events'!AL150</f>
        <v>0</v>
      </c>
      <c r="T150">
        <f>'Emission events'!CN150</f>
        <v>0</v>
      </c>
      <c r="U150">
        <f>'Emission events'!EP150</f>
        <v>0</v>
      </c>
      <c r="V150">
        <f>'Emission events'!GR150</f>
        <v>0</v>
      </c>
      <c r="W150">
        <f>'Emission events'!IT150</f>
        <v>0</v>
      </c>
      <c r="X150">
        <f t="shared" si="177"/>
        <v>0</v>
      </c>
      <c r="AA150">
        <v>1020</v>
      </c>
      <c r="AB150" s="7">
        <f>'Emission events'!AQ150</f>
        <v>0</v>
      </c>
      <c r="AC150" s="7">
        <f>'Emission events'!CS150</f>
        <v>0</v>
      </c>
      <c r="AD150" s="7">
        <f>'Emission events'!EU150</f>
        <v>0</v>
      </c>
      <c r="AE150" s="7">
        <f>'Emission events'!GW150</f>
        <v>0</v>
      </c>
      <c r="AF150" s="7">
        <f>'Emission events'!IY150</f>
        <v>0</v>
      </c>
      <c r="AG150">
        <f t="shared" si="178"/>
        <v>0</v>
      </c>
      <c r="AH150" s="7">
        <f t="shared" si="179"/>
        <v>0</v>
      </c>
    </row>
    <row r="151" spans="9:34" x14ac:dyDescent="0.25">
      <c r="I151">
        <v>1025</v>
      </c>
      <c r="J151">
        <f>'Emission events'!AG151</f>
        <v>0</v>
      </c>
      <c r="K151">
        <f>'Emission events'!CI151</f>
        <v>0</v>
      </c>
      <c r="L151">
        <f>'Emission events'!EK151</f>
        <v>0</v>
      </c>
      <c r="M151">
        <f>'Emission events'!GM151</f>
        <v>0</v>
      </c>
      <c r="N151">
        <f>'Emission events'!IO151</f>
        <v>0</v>
      </c>
      <c r="O151">
        <f t="shared" si="176"/>
        <v>0</v>
      </c>
      <c r="R151">
        <v>1025</v>
      </c>
      <c r="S151">
        <f>'Emission events'!AL151</f>
        <v>0</v>
      </c>
      <c r="T151">
        <f>'Emission events'!CN151</f>
        <v>0</v>
      </c>
      <c r="U151">
        <f>'Emission events'!EP151</f>
        <v>0</v>
      </c>
      <c r="V151">
        <f>'Emission events'!GR151</f>
        <v>0</v>
      </c>
      <c r="W151">
        <f>'Emission events'!IT151</f>
        <v>0</v>
      </c>
      <c r="X151">
        <f t="shared" si="177"/>
        <v>0</v>
      </c>
      <c r="AA151">
        <v>1025</v>
      </c>
      <c r="AB151" s="7">
        <f>'Emission events'!AQ151</f>
        <v>0</v>
      </c>
      <c r="AC151" s="7">
        <f>'Emission events'!CS151</f>
        <v>0</v>
      </c>
      <c r="AD151" s="7">
        <f>'Emission events'!EU151</f>
        <v>0</v>
      </c>
      <c r="AE151" s="7">
        <f>'Emission events'!GW151</f>
        <v>0</v>
      </c>
      <c r="AF151" s="7">
        <f>'Emission events'!IY151</f>
        <v>0</v>
      </c>
      <c r="AG151">
        <f t="shared" si="178"/>
        <v>0</v>
      </c>
      <c r="AH151" s="7">
        <f t="shared" si="179"/>
        <v>0</v>
      </c>
    </row>
    <row r="152" spans="9:34" x14ac:dyDescent="0.25">
      <c r="I152">
        <v>1030</v>
      </c>
      <c r="J152">
        <f>'Emission events'!AG152</f>
        <v>0</v>
      </c>
      <c r="K152">
        <f>'Emission events'!CI152</f>
        <v>0</v>
      </c>
      <c r="L152">
        <f>'Emission events'!EK152</f>
        <v>0</v>
      </c>
      <c r="M152">
        <f>'Emission events'!GM152</f>
        <v>0</v>
      </c>
      <c r="N152">
        <f>'Emission events'!IO152</f>
        <v>0</v>
      </c>
      <c r="O152">
        <f t="shared" si="176"/>
        <v>0</v>
      </c>
      <c r="R152">
        <v>1030</v>
      </c>
      <c r="S152">
        <f>'Emission events'!AL152</f>
        <v>0</v>
      </c>
      <c r="T152">
        <f>'Emission events'!CN152</f>
        <v>0</v>
      </c>
      <c r="U152">
        <f>'Emission events'!EP152</f>
        <v>0</v>
      </c>
      <c r="V152">
        <f>'Emission events'!GR152</f>
        <v>0</v>
      </c>
      <c r="W152">
        <f>'Emission events'!IT152</f>
        <v>0</v>
      </c>
      <c r="X152">
        <f t="shared" si="177"/>
        <v>0</v>
      </c>
      <c r="AA152">
        <v>1030</v>
      </c>
      <c r="AB152" s="7">
        <f>'Emission events'!AQ152</f>
        <v>0</v>
      </c>
      <c r="AC152" s="7">
        <f>'Emission events'!CS152</f>
        <v>0</v>
      </c>
      <c r="AD152" s="7">
        <f>'Emission events'!EU152</f>
        <v>0</v>
      </c>
      <c r="AE152" s="7">
        <f>'Emission events'!GW152</f>
        <v>0</v>
      </c>
      <c r="AF152" s="7">
        <f>'Emission events'!IY152</f>
        <v>0</v>
      </c>
      <c r="AG152">
        <f t="shared" ref="AG152:AG182" si="180">SUM(AB152:AF152)</f>
        <v>0</v>
      </c>
      <c r="AH152" s="7">
        <f t="shared" si="179"/>
        <v>0</v>
      </c>
    </row>
    <row r="153" spans="9:34" x14ac:dyDescent="0.25">
      <c r="I153">
        <v>1035</v>
      </c>
      <c r="J153">
        <f>'Emission events'!AG153</f>
        <v>0</v>
      </c>
      <c r="K153">
        <f>'Emission events'!CI153</f>
        <v>0</v>
      </c>
      <c r="L153">
        <f>'Emission events'!EK153</f>
        <v>0</v>
      </c>
      <c r="M153">
        <f>'Emission events'!GM153</f>
        <v>0</v>
      </c>
      <c r="N153">
        <f>'Emission events'!IO153</f>
        <v>0</v>
      </c>
      <c r="O153">
        <f t="shared" ref="O153:O182" si="181">SUM(J153:N153)</f>
        <v>0</v>
      </c>
      <c r="R153">
        <v>1035</v>
      </c>
      <c r="S153">
        <f>'Emission events'!AL153</f>
        <v>0</v>
      </c>
      <c r="T153">
        <f>'Emission events'!CN153</f>
        <v>0</v>
      </c>
      <c r="U153">
        <f>'Emission events'!EP153</f>
        <v>0</v>
      </c>
      <c r="V153">
        <f>'Emission events'!GR153</f>
        <v>0</v>
      </c>
      <c r="W153">
        <f>'Emission events'!IT153</f>
        <v>0</v>
      </c>
      <c r="X153">
        <f t="shared" ref="X153:X182" si="182">SUM(S153:W153)</f>
        <v>0</v>
      </c>
      <c r="AA153">
        <v>1035</v>
      </c>
      <c r="AB153" s="7">
        <f>'Emission events'!AQ153</f>
        <v>0</v>
      </c>
      <c r="AC153" s="7">
        <f>'Emission events'!CS153</f>
        <v>0</v>
      </c>
      <c r="AD153" s="7">
        <f>'Emission events'!EU153</f>
        <v>0</v>
      </c>
      <c r="AE153" s="7">
        <f>'Emission events'!GW153</f>
        <v>0</v>
      </c>
      <c r="AF153" s="7">
        <f>'Emission events'!IY153</f>
        <v>0</v>
      </c>
      <c r="AG153">
        <f t="shared" si="180"/>
        <v>0</v>
      </c>
      <c r="AH153" s="7">
        <f t="shared" si="179"/>
        <v>0</v>
      </c>
    </row>
    <row r="154" spans="9:34" x14ac:dyDescent="0.25">
      <c r="I154">
        <v>1040</v>
      </c>
      <c r="J154">
        <f>'Emission events'!AG154</f>
        <v>0</v>
      </c>
      <c r="K154">
        <f>'Emission events'!CI154</f>
        <v>0</v>
      </c>
      <c r="L154">
        <f>'Emission events'!EK154</f>
        <v>0</v>
      </c>
      <c r="M154">
        <f>'Emission events'!GM154</f>
        <v>0</v>
      </c>
      <c r="N154">
        <f>'Emission events'!IO154</f>
        <v>0</v>
      </c>
      <c r="O154">
        <f t="shared" si="181"/>
        <v>0</v>
      </c>
      <c r="R154">
        <v>1040</v>
      </c>
      <c r="S154">
        <f>'Emission events'!AL154</f>
        <v>0</v>
      </c>
      <c r="T154">
        <f>'Emission events'!CN154</f>
        <v>0</v>
      </c>
      <c r="U154">
        <f>'Emission events'!EP154</f>
        <v>0</v>
      </c>
      <c r="V154">
        <f>'Emission events'!GR154</f>
        <v>0</v>
      </c>
      <c r="W154">
        <f>'Emission events'!IT154</f>
        <v>0</v>
      </c>
      <c r="X154">
        <f t="shared" si="182"/>
        <v>0</v>
      </c>
      <c r="AA154">
        <v>1040</v>
      </c>
      <c r="AB154" s="7">
        <f>'Emission events'!AQ154</f>
        <v>0</v>
      </c>
      <c r="AC154" s="7">
        <f>'Emission events'!CS154</f>
        <v>0</v>
      </c>
      <c r="AD154" s="7">
        <f>'Emission events'!EU154</f>
        <v>0</v>
      </c>
      <c r="AE154" s="7">
        <f>'Emission events'!GW154</f>
        <v>0</v>
      </c>
      <c r="AF154" s="7">
        <f>'Emission events'!IY154</f>
        <v>0</v>
      </c>
      <c r="AG154">
        <f t="shared" si="180"/>
        <v>0</v>
      </c>
      <c r="AH154" s="7">
        <f t="shared" si="179"/>
        <v>0</v>
      </c>
    </row>
    <row r="155" spans="9:34" x14ac:dyDescent="0.25">
      <c r="I155">
        <v>1045</v>
      </c>
      <c r="J155">
        <f>'Emission events'!AG155</f>
        <v>0</v>
      </c>
      <c r="K155">
        <f>'Emission events'!CI155</f>
        <v>0</v>
      </c>
      <c r="L155">
        <f>'Emission events'!EK155</f>
        <v>0</v>
      </c>
      <c r="M155">
        <f>'Emission events'!GM155</f>
        <v>0</v>
      </c>
      <c r="N155">
        <f>'Emission events'!IO155</f>
        <v>0</v>
      </c>
      <c r="O155">
        <f t="shared" si="181"/>
        <v>0</v>
      </c>
      <c r="R155">
        <v>1045</v>
      </c>
      <c r="S155">
        <f>'Emission events'!AL155</f>
        <v>0</v>
      </c>
      <c r="T155">
        <f>'Emission events'!CN155</f>
        <v>0</v>
      </c>
      <c r="U155">
        <f>'Emission events'!EP155</f>
        <v>0</v>
      </c>
      <c r="V155">
        <f>'Emission events'!GR155</f>
        <v>0</v>
      </c>
      <c r="W155">
        <f>'Emission events'!IT155</f>
        <v>0</v>
      </c>
      <c r="X155">
        <f t="shared" si="182"/>
        <v>0</v>
      </c>
      <c r="AA155">
        <v>1045</v>
      </c>
      <c r="AB155" s="7">
        <f>'Emission events'!AQ155</f>
        <v>0</v>
      </c>
      <c r="AC155" s="7">
        <f>'Emission events'!CS155</f>
        <v>0</v>
      </c>
      <c r="AD155" s="7">
        <f>'Emission events'!EU155</f>
        <v>0</v>
      </c>
      <c r="AE155" s="7">
        <f>'Emission events'!GW155</f>
        <v>0</v>
      </c>
      <c r="AF155" s="7">
        <f>'Emission events'!IY155</f>
        <v>0</v>
      </c>
      <c r="AG155">
        <f t="shared" si="180"/>
        <v>0</v>
      </c>
      <c r="AH155" s="7">
        <f t="shared" si="179"/>
        <v>0</v>
      </c>
    </row>
    <row r="156" spans="9:34" x14ac:dyDescent="0.25">
      <c r="I156">
        <v>1050</v>
      </c>
      <c r="J156">
        <f>'Emission events'!AG156</f>
        <v>0</v>
      </c>
      <c r="K156">
        <f>'Emission events'!CI156</f>
        <v>0</v>
      </c>
      <c r="L156">
        <f>'Emission events'!EK156</f>
        <v>0</v>
      </c>
      <c r="M156">
        <f>'Emission events'!GM156</f>
        <v>0</v>
      </c>
      <c r="N156">
        <f>'Emission events'!IO156</f>
        <v>0</v>
      </c>
      <c r="O156">
        <f t="shared" si="181"/>
        <v>0</v>
      </c>
      <c r="R156">
        <v>1050</v>
      </c>
      <c r="S156">
        <f>'Emission events'!AL156</f>
        <v>0</v>
      </c>
      <c r="T156">
        <f>'Emission events'!CN156</f>
        <v>0</v>
      </c>
      <c r="U156">
        <f>'Emission events'!EP156</f>
        <v>0</v>
      </c>
      <c r="V156">
        <f>'Emission events'!GR156</f>
        <v>0</v>
      </c>
      <c r="W156">
        <f>'Emission events'!IT156</f>
        <v>0</v>
      </c>
      <c r="X156">
        <f t="shared" si="182"/>
        <v>0</v>
      </c>
      <c r="AA156">
        <v>1050</v>
      </c>
      <c r="AB156" s="7">
        <f>'Emission events'!AQ156</f>
        <v>0</v>
      </c>
      <c r="AC156" s="7">
        <f>'Emission events'!CS156</f>
        <v>0</v>
      </c>
      <c r="AD156" s="7">
        <f>'Emission events'!EU156</f>
        <v>0</v>
      </c>
      <c r="AE156" s="7">
        <f>'Emission events'!GW156</f>
        <v>0</v>
      </c>
      <c r="AF156" s="7">
        <f>'Emission events'!IY156</f>
        <v>0</v>
      </c>
      <c r="AG156">
        <f t="shared" si="180"/>
        <v>0</v>
      </c>
      <c r="AH156" s="7">
        <f t="shared" si="179"/>
        <v>0</v>
      </c>
    </row>
    <row r="157" spans="9:34" x14ac:dyDescent="0.25">
      <c r="I157">
        <v>1055</v>
      </c>
      <c r="J157">
        <f>'Emission events'!AG157</f>
        <v>0</v>
      </c>
      <c r="K157">
        <f>'Emission events'!CI157</f>
        <v>0</v>
      </c>
      <c r="L157">
        <f>'Emission events'!EK157</f>
        <v>0</v>
      </c>
      <c r="M157">
        <f>'Emission events'!GM157</f>
        <v>0</v>
      </c>
      <c r="N157">
        <f>'Emission events'!IO157</f>
        <v>0</v>
      </c>
      <c r="O157">
        <f t="shared" si="181"/>
        <v>0</v>
      </c>
      <c r="R157">
        <v>1055</v>
      </c>
      <c r="S157">
        <f>'Emission events'!AL157</f>
        <v>0</v>
      </c>
      <c r="T157">
        <f>'Emission events'!CN157</f>
        <v>0</v>
      </c>
      <c r="U157">
        <f>'Emission events'!EP157</f>
        <v>0</v>
      </c>
      <c r="V157">
        <f>'Emission events'!GR157</f>
        <v>0</v>
      </c>
      <c r="W157">
        <f>'Emission events'!IT157</f>
        <v>0</v>
      </c>
      <c r="X157">
        <f t="shared" si="182"/>
        <v>0</v>
      </c>
      <c r="AA157">
        <v>1055</v>
      </c>
      <c r="AB157" s="7">
        <f>'Emission events'!AQ157</f>
        <v>0</v>
      </c>
      <c r="AC157" s="7">
        <f>'Emission events'!CS157</f>
        <v>0</v>
      </c>
      <c r="AD157" s="7">
        <f>'Emission events'!EU157</f>
        <v>0</v>
      </c>
      <c r="AE157" s="7">
        <f>'Emission events'!GW157</f>
        <v>0</v>
      </c>
      <c r="AF157" s="7">
        <f>'Emission events'!IY157</f>
        <v>0</v>
      </c>
      <c r="AG157">
        <f t="shared" si="180"/>
        <v>0</v>
      </c>
      <c r="AH157" s="7">
        <f t="shared" si="179"/>
        <v>0</v>
      </c>
    </row>
    <row r="158" spans="9:34" x14ac:dyDescent="0.25">
      <c r="I158">
        <v>1060</v>
      </c>
      <c r="J158">
        <f>'Emission events'!AG158</f>
        <v>0</v>
      </c>
      <c r="K158">
        <f>'Emission events'!CI158</f>
        <v>0</v>
      </c>
      <c r="L158">
        <f>'Emission events'!EK158</f>
        <v>0</v>
      </c>
      <c r="M158">
        <f>'Emission events'!GM158</f>
        <v>0</v>
      </c>
      <c r="N158">
        <f>'Emission events'!IO158</f>
        <v>0</v>
      </c>
      <c r="O158">
        <f t="shared" si="181"/>
        <v>0</v>
      </c>
      <c r="R158">
        <v>1060</v>
      </c>
      <c r="S158">
        <f>'Emission events'!AL158</f>
        <v>0</v>
      </c>
      <c r="T158">
        <f>'Emission events'!CN158</f>
        <v>0</v>
      </c>
      <c r="U158">
        <f>'Emission events'!EP158</f>
        <v>0</v>
      </c>
      <c r="V158">
        <f>'Emission events'!GR158</f>
        <v>0</v>
      </c>
      <c r="W158">
        <f>'Emission events'!IT158</f>
        <v>0</v>
      </c>
      <c r="X158">
        <f t="shared" si="182"/>
        <v>0</v>
      </c>
      <c r="AA158">
        <v>1060</v>
      </c>
      <c r="AB158" s="7">
        <f>'Emission events'!AQ158</f>
        <v>0</v>
      </c>
      <c r="AC158" s="7">
        <f>'Emission events'!CS158</f>
        <v>0</v>
      </c>
      <c r="AD158" s="7">
        <f>'Emission events'!EU158</f>
        <v>0</v>
      </c>
      <c r="AE158" s="7">
        <f>'Emission events'!GW158</f>
        <v>0</v>
      </c>
      <c r="AF158" s="7">
        <f>'Emission events'!IY158</f>
        <v>0</v>
      </c>
      <c r="AG158">
        <f t="shared" si="180"/>
        <v>0</v>
      </c>
      <c r="AH158" s="7">
        <f t="shared" si="179"/>
        <v>0</v>
      </c>
    </row>
    <row r="159" spans="9:34" x14ac:dyDescent="0.25">
      <c r="I159">
        <v>1065</v>
      </c>
      <c r="J159">
        <f>'Emission events'!AG159</f>
        <v>0</v>
      </c>
      <c r="K159">
        <f>'Emission events'!CI159</f>
        <v>0</v>
      </c>
      <c r="L159">
        <f>'Emission events'!EK159</f>
        <v>0</v>
      </c>
      <c r="M159">
        <f>'Emission events'!GM159</f>
        <v>0</v>
      </c>
      <c r="N159">
        <f>'Emission events'!IO159</f>
        <v>0</v>
      </c>
      <c r="O159">
        <f t="shared" si="181"/>
        <v>0</v>
      </c>
      <c r="R159">
        <v>1065</v>
      </c>
      <c r="S159">
        <f>'Emission events'!AL159</f>
        <v>0</v>
      </c>
      <c r="T159">
        <f>'Emission events'!CN159</f>
        <v>0</v>
      </c>
      <c r="U159">
        <f>'Emission events'!EP159</f>
        <v>0</v>
      </c>
      <c r="V159">
        <f>'Emission events'!GR159</f>
        <v>0</v>
      </c>
      <c r="W159">
        <f>'Emission events'!IT159</f>
        <v>0</v>
      </c>
      <c r="X159">
        <f t="shared" si="182"/>
        <v>0</v>
      </c>
      <c r="AA159">
        <v>1065</v>
      </c>
      <c r="AB159" s="7">
        <f>'Emission events'!AQ159</f>
        <v>0</v>
      </c>
      <c r="AC159" s="7">
        <f>'Emission events'!CS159</f>
        <v>0</v>
      </c>
      <c r="AD159" s="7">
        <f>'Emission events'!EU159</f>
        <v>0</v>
      </c>
      <c r="AE159" s="7">
        <f>'Emission events'!GW159</f>
        <v>0</v>
      </c>
      <c r="AF159" s="7">
        <f>'Emission events'!IY159</f>
        <v>0</v>
      </c>
      <c r="AG159">
        <f t="shared" si="180"/>
        <v>0</v>
      </c>
      <c r="AH159" s="7">
        <f t="shared" si="179"/>
        <v>0</v>
      </c>
    </row>
    <row r="160" spans="9:34" x14ac:dyDescent="0.25">
      <c r="I160">
        <v>1070</v>
      </c>
      <c r="J160">
        <f>'Emission events'!AG160</f>
        <v>0</v>
      </c>
      <c r="K160">
        <f>'Emission events'!CI160</f>
        <v>0</v>
      </c>
      <c r="L160">
        <f>'Emission events'!EK160</f>
        <v>0</v>
      </c>
      <c r="M160">
        <f>'Emission events'!GM160</f>
        <v>0</v>
      </c>
      <c r="N160">
        <f>'Emission events'!IO160</f>
        <v>0</v>
      </c>
      <c r="O160">
        <f t="shared" si="181"/>
        <v>0</v>
      </c>
      <c r="R160">
        <v>1070</v>
      </c>
      <c r="S160">
        <f>'Emission events'!AL160</f>
        <v>0</v>
      </c>
      <c r="T160">
        <f>'Emission events'!CN160</f>
        <v>0</v>
      </c>
      <c r="U160">
        <f>'Emission events'!EP160</f>
        <v>0</v>
      </c>
      <c r="V160">
        <f>'Emission events'!GR160</f>
        <v>0</v>
      </c>
      <c r="W160">
        <f>'Emission events'!IT160</f>
        <v>0</v>
      </c>
      <c r="X160">
        <f t="shared" si="182"/>
        <v>0</v>
      </c>
      <c r="AA160">
        <v>1070</v>
      </c>
      <c r="AB160" s="7">
        <f>'Emission events'!AQ160</f>
        <v>0</v>
      </c>
      <c r="AC160" s="7">
        <f>'Emission events'!CS160</f>
        <v>0</v>
      </c>
      <c r="AD160" s="7">
        <f>'Emission events'!EU160</f>
        <v>0</v>
      </c>
      <c r="AE160" s="7">
        <f>'Emission events'!GW160</f>
        <v>0</v>
      </c>
      <c r="AF160" s="7">
        <f>'Emission events'!IY160</f>
        <v>0</v>
      </c>
      <c r="AG160">
        <f t="shared" si="180"/>
        <v>0</v>
      </c>
      <c r="AH160" s="7">
        <f t="shared" si="179"/>
        <v>0</v>
      </c>
    </row>
    <row r="161" spans="9:34" x14ac:dyDescent="0.25">
      <c r="I161">
        <v>1075</v>
      </c>
      <c r="J161">
        <f>'Emission events'!AG161</f>
        <v>0</v>
      </c>
      <c r="K161">
        <f>'Emission events'!CI161</f>
        <v>0</v>
      </c>
      <c r="L161">
        <f>'Emission events'!EK161</f>
        <v>0</v>
      </c>
      <c r="M161">
        <f>'Emission events'!GM161</f>
        <v>0</v>
      </c>
      <c r="N161">
        <f>'Emission events'!IO161</f>
        <v>0</v>
      </c>
      <c r="O161">
        <f t="shared" si="181"/>
        <v>0</v>
      </c>
      <c r="R161">
        <v>1075</v>
      </c>
      <c r="S161">
        <f>'Emission events'!AL161</f>
        <v>0</v>
      </c>
      <c r="T161">
        <f>'Emission events'!CN161</f>
        <v>0</v>
      </c>
      <c r="U161">
        <f>'Emission events'!EP161</f>
        <v>0</v>
      </c>
      <c r="V161">
        <f>'Emission events'!GR161</f>
        <v>0</v>
      </c>
      <c r="W161">
        <f>'Emission events'!IT161</f>
        <v>0</v>
      </c>
      <c r="X161">
        <f t="shared" si="182"/>
        <v>0</v>
      </c>
      <c r="AA161">
        <v>1075</v>
      </c>
      <c r="AB161" s="7">
        <f>'Emission events'!AQ161</f>
        <v>0</v>
      </c>
      <c r="AC161" s="7">
        <f>'Emission events'!CS161</f>
        <v>0</v>
      </c>
      <c r="AD161" s="7">
        <f>'Emission events'!EU161</f>
        <v>0</v>
      </c>
      <c r="AE161" s="7">
        <f>'Emission events'!GW161</f>
        <v>0</v>
      </c>
      <c r="AF161" s="7">
        <f>'Emission events'!IY161</f>
        <v>0</v>
      </c>
      <c r="AG161">
        <f t="shared" si="180"/>
        <v>0</v>
      </c>
      <c r="AH161" s="7">
        <f t="shared" si="179"/>
        <v>0</v>
      </c>
    </row>
    <row r="162" spans="9:34" x14ac:dyDescent="0.25">
      <c r="I162">
        <v>1080</v>
      </c>
      <c r="J162">
        <f>'Emission events'!AG162</f>
        <v>0</v>
      </c>
      <c r="K162">
        <f>'Emission events'!CI162</f>
        <v>0</v>
      </c>
      <c r="L162">
        <f>'Emission events'!EK162</f>
        <v>0</v>
      </c>
      <c r="M162">
        <f>'Emission events'!GM162</f>
        <v>0</v>
      </c>
      <c r="N162">
        <f>'Emission events'!IO162</f>
        <v>0</v>
      </c>
      <c r="O162">
        <f t="shared" si="181"/>
        <v>0</v>
      </c>
      <c r="R162">
        <v>1080</v>
      </c>
      <c r="S162">
        <f>'Emission events'!AL162</f>
        <v>0</v>
      </c>
      <c r="T162">
        <f>'Emission events'!CN162</f>
        <v>0</v>
      </c>
      <c r="U162">
        <f>'Emission events'!EP162</f>
        <v>0</v>
      </c>
      <c r="V162">
        <f>'Emission events'!GR162</f>
        <v>0</v>
      </c>
      <c r="W162">
        <f>'Emission events'!IT162</f>
        <v>0</v>
      </c>
      <c r="X162">
        <f t="shared" si="182"/>
        <v>0</v>
      </c>
      <c r="AA162">
        <v>1080</v>
      </c>
      <c r="AB162" s="7">
        <f>'Emission events'!AQ162</f>
        <v>0</v>
      </c>
      <c r="AC162" s="7">
        <f>'Emission events'!CS162</f>
        <v>0</v>
      </c>
      <c r="AD162" s="7">
        <f>'Emission events'!EU162</f>
        <v>0</v>
      </c>
      <c r="AE162" s="7">
        <f>'Emission events'!GW162</f>
        <v>0</v>
      </c>
      <c r="AF162" s="7">
        <f>'Emission events'!IY162</f>
        <v>0</v>
      </c>
      <c r="AG162">
        <f t="shared" si="180"/>
        <v>0</v>
      </c>
      <c r="AH162" s="7">
        <f t="shared" si="179"/>
        <v>0</v>
      </c>
    </row>
    <row r="163" spans="9:34" x14ac:dyDescent="0.25">
      <c r="I163">
        <v>1085</v>
      </c>
      <c r="J163">
        <f>'Emission events'!AG163</f>
        <v>0</v>
      </c>
      <c r="K163">
        <f>'Emission events'!CI163</f>
        <v>0</v>
      </c>
      <c r="L163">
        <f>'Emission events'!EK163</f>
        <v>0</v>
      </c>
      <c r="M163">
        <f>'Emission events'!GM163</f>
        <v>0</v>
      </c>
      <c r="N163">
        <f>'Emission events'!IO163</f>
        <v>0</v>
      </c>
      <c r="O163">
        <f t="shared" si="181"/>
        <v>0</v>
      </c>
      <c r="R163">
        <v>1085</v>
      </c>
      <c r="S163">
        <f>'Emission events'!AL163</f>
        <v>0</v>
      </c>
      <c r="T163">
        <f>'Emission events'!CN163</f>
        <v>0</v>
      </c>
      <c r="U163">
        <f>'Emission events'!EP163</f>
        <v>0</v>
      </c>
      <c r="V163">
        <f>'Emission events'!GR163</f>
        <v>0</v>
      </c>
      <c r="W163">
        <f>'Emission events'!IT163</f>
        <v>0</v>
      </c>
      <c r="X163">
        <f t="shared" si="182"/>
        <v>0</v>
      </c>
      <c r="AA163">
        <v>1085</v>
      </c>
      <c r="AB163" s="7">
        <f>'Emission events'!AQ163</f>
        <v>0</v>
      </c>
      <c r="AC163" s="7">
        <f>'Emission events'!CS163</f>
        <v>0</v>
      </c>
      <c r="AD163" s="7">
        <f>'Emission events'!EU163</f>
        <v>0</v>
      </c>
      <c r="AE163" s="7">
        <f>'Emission events'!GW163</f>
        <v>0</v>
      </c>
      <c r="AF163" s="7">
        <f>'Emission events'!IY163</f>
        <v>0</v>
      </c>
      <c r="AG163">
        <f t="shared" si="180"/>
        <v>0</v>
      </c>
      <c r="AH163" s="7">
        <f t="shared" si="179"/>
        <v>0</v>
      </c>
    </row>
    <row r="164" spans="9:34" x14ac:dyDescent="0.25">
      <c r="I164">
        <v>1090</v>
      </c>
      <c r="J164">
        <f>'Emission events'!AG164</f>
        <v>0</v>
      </c>
      <c r="K164">
        <f>'Emission events'!CI164</f>
        <v>0</v>
      </c>
      <c r="L164">
        <f>'Emission events'!EK164</f>
        <v>0</v>
      </c>
      <c r="M164">
        <f>'Emission events'!GM164</f>
        <v>0</v>
      </c>
      <c r="N164">
        <f>'Emission events'!IO164</f>
        <v>0</v>
      </c>
      <c r="O164">
        <f t="shared" si="181"/>
        <v>0</v>
      </c>
      <c r="R164">
        <v>1090</v>
      </c>
      <c r="S164">
        <f>'Emission events'!AL164</f>
        <v>0</v>
      </c>
      <c r="T164">
        <f>'Emission events'!CN164</f>
        <v>0</v>
      </c>
      <c r="U164">
        <f>'Emission events'!EP164</f>
        <v>0</v>
      </c>
      <c r="V164">
        <f>'Emission events'!GR164</f>
        <v>0</v>
      </c>
      <c r="W164">
        <f>'Emission events'!IT164</f>
        <v>0</v>
      </c>
      <c r="X164">
        <f t="shared" si="182"/>
        <v>0</v>
      </c>
      <c r="AA164">
        <v>1090</v>
      </c>
      <c r="AB164" s="7">
        <f>'Emission events'!AQ164</f>
        <v>0</v>
      </c>
      <c r="AC164" s="7">
        <f>'Emission events'!CS164</f>
        <v>0</v>
      </c>
      <c r="AD164" s="7">
        <f>'Emission events'!EU164</f>
        <v>0</v>
      </c>
      <c r="AE164" s="7">
        <f>'Emission events'!GW164</f>
        <v>0</v>
      </c>
      <c r="AF164" s="7">
        <f>'Emission events'!IY164</f>
        <v>0</v>
      </c>
      <c r="AG164">
        <f t="shared" si="180"/>
        <v>0</v>
      </c>
      <c r="AH164" s="7">
        <f t="shared" si="179"/>
        <v>0</v>
      </c>
    </row>
    <row r="165" spans="9:34" x14ac:dyDescent="0.25">
      <c r="I165">
        <v>1095</v>
      </c>
      <c r="J165">
        <f>'Emission events'!AG165</f>
        <v>0</v>
      </c>
      <c r="K165">
        <f>'Emission events'!CI165</f>
        <v>0</v>
      </c>
      <c r="L165">
        <f>'Emission events'!EK165</f>
        <v>0</v>
      </c>
      <c r="M165">
        <f>'Emission events'!GM165</f>
        <v>0</v>
      </c>
      <c r="N165">
        <f>'Emission events'!IO165</f>
        <v>0</v>
      </c>
      <c r="O165">
        <f t="shared" si="181"/>
        <v>0</v>
      </c>
      <c r="R165">
        <v>1095</v>
      </c>
      <c r="S165">
        <f>'Emission events'!AL165</f>
        <v>0</v>
      </c>
      <c r="T165">
        <f>'Emission events'!CN165</f>
        <v>0</v>
      </c>
      <c r="U165">
        <f>'Emission events'!EP165</f>
        <v>0</v>
      </c>
      <c r="V165">
        <f>'Emission events'!GR165</f>
        <v>0</v>
      </c>
      <c r="W165">
        <f>'Emission events'!IT165</f>
        <v>0</v>
      </c>
      <c r="X165">
        <f t="shared" si="182"/>
        <v>0</v>
      </c>
      <c r="AA165">
        <v>1095</v>
      </c>
      <c r="AB165" s="7">
        <f>'Emission events'!AQ165</f>
        <v>0</v>
      </c>
      <c r="AC165" s="7">
        <f>'Emission events'!CS165</f>
        <v>0</v>
      </c>
      <c r="AD165" s="7">
        <f>'Emission events'!EU165</f>
        <v>0</v>
      </c>
      <c r="AE165" s="7">
        <f>'Emission events'!GW165</f>
        <v>0</v>
      </c>
      <c r="AF165" s="7">
        <f>'Emission events'!IY165</f>
        <v>0</v>
      </c>
      <c r="AG165">
        <f t="shared" si="180"/>
        <v>0</v>
      </c>
      <c r="AH165" s="7">
        <f t="shared" si="179"/>
        <v>0</v>
      </c>
    </row>
    <row r="166" spans="9:34" x14ac:dyDescent="0.25">
      <c r="I166">
        <v>1100</v>
      </c>
      <c r="J166">
        <f>'Emission events'!AG166</f>
        <v>0</v>
      </c>
      <c r="K166">
        <f>'Emission events'!CI166</f>
        <v>0</v>
      </c>
      <c r="L166">
        <f>'Emission events'!EK166</f>
        <v>0</v>
      </c>
      <c r="M166">
        <f>'Emission events'!GM166</f>
        <v>0</v>
      </c>
      <c r="N166">
        <f>'Emission events'!IO166</f>
        <v>0</v>
      </c>
      <c r="O166">
        <f t="shared" si="181"/>
        <v>0</v>
      </c>
      <c r="R166">
        <v>1100</v>
      </c>
      <c r="S166">
        <f>'Emission events'!AL166</f>
        <v>0</v>
      </c>
      <c r="T166">
        <f>'Emission events'!CN166</f>
        <v>0</v>
      </c>
      <c r="U166">
        <f>'Emission events'!EP166</f>
        <v>0</v>
      </c>
      <c r="V166">
        <f>'Emission events'!GR166</f>
        <v>0</v>
      </c>
      <c r="W166">
        <f>'Emission events'!IT166</f>
        <v>0</v>
      </c>
      <c r="X166">
        <f t="shared" si="182"/>
        <v>0</v>
      </c>
      <c r="AA166">
        <v>1100</v>
      </c>
      <c r="AB166" s="7">
        <f>'Emission events'!AQ166</f>
        <v>0</v>
      </c>
      <c r="AC166" s="7">
        <f>'Emission events'!CS166</f>
        <v>0</v>
      </c>
      <c r="AD166" s="7">
        <f>'Emission events'!EU166</f>
        <v>0</v>
      </c>
      <c r="AE166" s="7">
        <f>'Emission events'!GW166</f>
        <v>0</v>
      </c>
      <c r="AF166" s="7">
        <f>'Emission events'!IY166</f>
        <v>0</v>
      </c>
      <c r="AG166">
        <f t="shared" si="180"/>
        <v>0</v>
      </c>
      <c r="AH166" s="7">
        <f t="shared" si="179"/>
        <v>0</v>
      </c>
    </row>
    <row r="167" spans="9:34" x14ac:dyDescent="0.25">
      <c r="I167">
        <v>1105</v>
      </c>
      <c r="J167">
        <f>'Emission events'!AG167</f>
        <v>0</v>
      </c>
      <c r="K167">
        <f>'Emission events'!CI167</f>
        <v>0</v>
      </c>
      <c r="L167">
        <f>'Emission events'!EK167</f>
        <v>0</v>
      </c>
      <c r="M167">
        <f>'Emission events'!GM167</f>
        <v>0</v>
      </c>
      <c r="N167">
        <f>'Emission events'!IO167</f>
        <v>0</v>
      </c>
      <c r="O167">
        <f t="shared" si="181"/>
        <v>0</v>
      </c>
      <c r="R167">
        <v>1105</v>
      </c>
      <c r="S167">
        <f>'Emission events'!AL167</f>
        <v>0</v>
      </c>
      <c r="T167">
        <f>'Emission events'!CN167</f>
        <v>0</v>
      </c>
      <c r="U167">
        <f>'Emission events'!EP167</f>
        <v>0</v>
      </c>
      <c r="V167">
        <f>'Emission events'!GR167</f>
        <v>0</v>
      </c>
      <c r="W167">
        <f>'Emission events'!IT167</f>
        <v>0</v>
      </c>
      <c r="X167">
        <f t="shared" si="182"/>
        <v>0</v>
      </c>
      <c r="AA167">
        <v>1105</v>
      </c>
      <c r="AB167" s="7">
        <f>'Emission events'!AQ167</f>
        <v>0</v>
      </c>
      <c r="AC167" s="7">
        <f>'Emission events'!CS167</f>
        <v>0</v>
      </c>
      <c r="AD167" s="7">
        <f>'Emission events'!EU167</f>
        <v>0</v>
      </c>
      <c r="AE167" s="7">
        <f>'Emission events'!GW167</f>
        <v>0</v>
      </c>
      <c r="AF167" s="7">
        <f>'Emission events'!IY167</f>
        <v>0</v>
      </c>
      <c r="AG167">
        <f t="shared" si="180"/>
        <v>0</v>
      </c>
      <c r="AH167" s="7">
        <f t="shared" si="179"/>
        <v>0</v>
      </c>
    </row>
    <row r="168" spans="9:34" x14ac:dyDescent="0.25">
      <c r="I168">
        <v>1110</v>
      </c>
      <c r="J168">
        <f>'Emission events'!AG168</f>
        <v>0</v>
      </c>
      <c r="K168">
        <f>'Emission events'!CI168</f>
        <v>0</v>
      </c>
      <c r="L168">
        <f>'Emission events'!EK168</f>
        <v>0</v>
      </c>
      <c r="M168">
        <f>'Emission events'!GM168</f>
        <v>0</v>
      </c>
      <c r="N168">
        <f>'Emission events'!IO168</f>
        <v>0</v>
      </c>
      <c r="O168">
        <f t="shared" si="181"/>
        <v>0</v>
      </c>
      <c r="R168">
        <v>1110</v>
      </c>
      <c r="S168">
        <f>'Emission events'!AL168</f>
        <v>0</v>
      </c>
      <c r="T168">
        <f>'Emission events'!CN168</f>
        <v>0</v>
      </c>
      <c r="U168">
        <f>'Emission events'!EP168</f>
        <v>0</v>
      </c>
      <c r="V168">
        <f>'Emission events'!GR168</f>
        <v>0</v>
      </c>
      <c r="W168">
        <f>'Emission events'!IT168</f>
        <v>0</v>
      </c>
      <c r="X168">
        <f t="shared" si="182"/>
        <v>0</v>
      </c>
      <c r="AA168">
        <v>1110</v>
      </c>
      <c r="AB168" s="7">
        <f>'Emission events'!AQ168</f>
        <v>0</v>
      </c>
      <c r="AC168" s="7">
        <f>'Emission events'!CS168</f>
        <v>0</v>
      </c>
      <c r="AD168" s="7">
        <f>'Emission events'!EU168</f>
        <v>0</v>
      </c>
      <c r="AE168" s="7">
        <f>'Emission events'!GW168</f>
        <v>0</v>
      </c>
      <c r="AF168" s="7">
        <f>'Emission events'!IY168</f>
        <v>0</v>
      </c>
      <c r="AG168">
        <f t="shared" si="180"/>
        <v>0</v>
      </c>
      <c r="AH168" s="7">
        <f t="shared" si="179"/>
        <v>0</v>
      </c>
    </row>
    <row r="169" spans="9:34" x14ac:dyDescent="0.25">
      <c r="I169">
        <v>1115</v>
      </c>
      <c r="J169">
        <f>'Emission events'!AG169</f>
        <v>0</v>
      </c>
      <c r="K169">
        <f>'Emission events'!CI169</f>
        <v>0</v>
      </c>
      <c r="L169">
        <f>'Emission events'!EK169</f>
        <v>0</v>
      </c>
      <c r="M169">
        <f>'Emission events'!GM169</f>
        <v>0</v>
      </c>
      <c r="N169">
        <f>'Emission events'!IO169</f>
        <v>0</v>
      </c>
      <c r="O169">
        <f t="shared" si="181"/>
        <v>0</v>
      </c>
      <c r="R169">
        <v>1115</v>
      </c>
      <c r="S169">
        <f>'Emission events'!AL169</f>
        <v>0</v>
      </c>
      <c r="T169">
        <f>'Emission events'!CN169</f>
        <v>0</v>
      </c>
      <c r="U169">
        <f>'Emission events'!EP169</f>
        <v>0</v>
      </c>
      <c r="V169">
        <f>'Emission events'!GR169</f>
        <v>0</v>
      </c>
      <c r="W169">
        <f>'Emission events'!IT169</f>
        <v>0</v>
      </c>
      <c r="X169">
        <f t="shared" si="182"/>
        <v>0</v>
      </c>
      <c r="AA169">
        <v>1115</v>
      </c>
      <c r="AB169" s="7">
        <f>'Emission events'!AQ169</f>
        <v>0</v>
      </c>
      <c r="AC169" s="7">
        <f>'Emission events'!CS169</f>
        <v>0</v>
      </c>
      <c r="AD169" s="7">
        <f>'Emission events'!EU169</f>
        <v>0</v>
      </c>
      <c r="AE169" s="7">
        <f>'Emission events'!GW169</f>
        <v>0</v>
      </c>
      <c r="AF169" s="7">
        <f>'Emission events'!IY169</f>
        <v>0</v>
      </c>
      <c r="AG169">
        <f t="shared" si="180"/>
        <v>0</v>
      </c>
      <c r="AH169" s="7">
        <f t="shared" si="179"/>
        <v>0</v>
      </c>
    </row>
    <row r="170" spans="9:34" x14ac:dyDescent="0.25">
      <c r="I170">
        <v>1120</v>
      </c>
      <c r="J170">
        <f>'Emission events'!AG170</f>
        <v>0</v>
      </c>
      <c r="K170">
        <f>'Emission events'!CI170</f>
        <v>0</v>
      </c>
      <c r="L170">
        <f>'Emission events'!EK170</f>
        <v>0</v>
      </c>
      <c r="M170">
        <f>'Emission events'!GM170</f>
        <v>0</v>
      </c>
      <c r="N170">
        <f>'Emission events'!IO170</f>
        <v>0</v>
      </c>
      <c r="O170">
        <f t="shared" si="181"/>
        <v>0</v>
      </c>
      <c r="R170">
        <v>1120</v>
      </c>
      <c r="S170">
        <f>'Emission events'!AL170</f>
        <v>0</v>
      </c>
      <c r="T170">
        <f>'Emission events'!CN170</f>
        <v>0</v>
      </c>
      <c r="U170">
        <f>'Emission events'!EP170</f>
        <v>0</v>
      </c>
      <c r="V170">
        <f>'Emission events'!GR170</f>
        <v>0</v>
      </c>
      <c r="W170">
        <f>'Emission events'!IT170</f>
        <v>0</v>
      </c>
      <c r="X170">
        <f t="shared" si="182"/>
        <v>0</v>
      </c>
      <c r="AA170">
        <v>1120</v>
      </c>
      <c r="AB170" s="7">
        <f>'Emission events'!AQ170</f>
        <v>0</v>
      </c>
      <c r="AC170" s="7">
        <f>'Emission events'!CS170</f>
        <v>0</v>
      </c>
      <c r="AD170" s="7">
        <f>'Emission events'!EU170</f>
        <v>0</v>
      </c>
      <c r="AE170" s="7">
        <f>'Emission events'!GW170</f>
        <v>0</v>
      </c>
      <c r="AF170" s="7">
        <f>'Emission events'!IY170</f>
        <v>0</v>
      </c>
      <c r="AG170">
        <f t="shared" si="180"/>
        <v>0</v>
      </c>
      <c r="AH170" s="7">
        <f t="shared" si="179"/>
        <v>0</v>
      </c>
    </row>
    <row r="171" spans="9:34" x14ac:dyDescent="0.25">
      <c r="I171">
        <v>1125</v>
      </c>
      <c r="J171">
        <f>'Emission events'!AG171</f>
        <v>0</v>
      </c>
      <c r="K171">
        <f>'Emission events'!CI171</f>
        <v>0</v>
      </c>
      <c r="L171">
        <f>'Emission events'!EK171</f>
        <v>0</v>
      </c>
      <c r="M171">
        <f>'Emission events'!GM171</f>
        <v>0</v>
      </c>
      <c r="N171">
        <f>'Emission events'!IO171</f>
        <v>0</v>
      </c>
      <c r="O171">
        <f t="shared" si="181"/>
        <v>0</v>
      </c>
      <c r="R171">
        <v>1125</v>
      </c>
      <c r="S171">
        <f>'Emission events'!AL171</f>
        <v>0</v>
      </c>
      <c r="T171">
        <f>'Emission events'!CN171</f>
        <v>0</v>
      </c>
      <c r="U171">
        <f>'Emission events'!EP171</f>
        <v>0</v>
      </c>
      <c r="V171">
        <f>'Emission events'!GR171</f>
        <v>0</v>
      </c>
      <c r="W171">
        <f>'Emission events'!IT171</f>
        <v>0</v>
      </c>
      <c r="X171">
        <f t="shared" si="182"/>
        <v>0</v>
      </c>
      <c r="AA171">
        <v>1125</v>
      </c>
      <c r="AB171" s="7">
        <f>'Emission events'!AQ171</f>
        <v>0</v>
      </c>
      <c r="AC171" s="7">
        <f>'Emission events'!CS171</f>
        <v>0</v>
      </c>
      <c r="AD171" s="7">
        <f>'Emission events'!EU171</f>
        <v>0</v>
      </c>
      <c r="AE171" s="7">
        <f>'Emission events'!GW171</f>
        <v>0</v>
      </c>
      <c r="AF171" s="7">
        <f>'Emission events'!IY171</f>
        <v>0</v>
      </c>
      <c r="AG171">
        <f t="shared" si="180"/>
        <v>0</v>
      </c>
      <c r="AH171" s="7">
        <f t="shared" si="179"/>
        <v>0</v>
      </c>
    </row>
    <row r="172" spans="9:34" x14ac:dyDescent="0.25">
      <c r="I172">
        <v>1130</v>
      </c>
      <c r="J172">
        <f>'Emission events'!AG172</f>
        <v>0</v>
      </c>
      <c r="K172">
        <f>'Emission events'!CI172</f>
        <v>0</v>
      </c>
      <c r="L172">
        <f>'Emission events'!EK172</f>
        <v>0</v>
      </c>
      <c r="M172">
        <f>'Emission events'!GM172</f>
        <v>0</v>
      </c>
      <c r="N172">
        <f>'Emission events'!IO172</f>
        <v>0</v>
      </c>
      <c r="O172">
        <f t="shared" si="181"/>
        <v>0</v>
      </c>
      <c r="R172">
        <v>1130</v>
      </c>
      <c r="S172">
        <f>'Emission events'!AL172</f>
        <v>0</v>
      </c>
      <c r="T172">
        <f>'Emission events'!CN172</f>
        <v>0</v>
      </c>
      <c r="U172">
        <f>'Emission events'!EP172</f>
        <v>0</v>
      </c>
      <c r="V172">
        <f>'Emission events'!GR172</f>
        <v>0</v>
      </c>
      <c r="W172">
        <f>'Emission events'!IT172</f>
        <v>0</v>
      </c>
      <c r="X172">
        <f t="shared" si="182"/>
        <v>0</v>
      </c>
      <c r="AA172">
        <v>1130</v>
      </c>
      <c r="AB172" s="7">
        <f>'Emission events'!AQ172</f>
        <v>0</v>
      </c>
      <c r="AC172" s="7">
        <f>'Emission events'!CS172</f>
        <v>0</v>
      </c>
      <c r="AD172" s="7">
        <f>'Emission events'!EU172</f>
        <v>0</v>
      </c>
      <c r="AE172" s="7">
        <f>'Emission events'!GW172</f>
        <v>0</v>
      </c>
      <c r="AF172" s="7">
        <f>'Emission events'!IY172</f>
        <v>0</v>
      </c>
      <c r="AG172">
        <f t="shared" si="180"/>
        <v>0</v>
      </c>
      <c r="AH172" s="7">
        <f t="shared" si="179"/>
        <v>0</v>
      </c>
    </row>
    <row r="173" spans="9:34" x14ac:dyDescent="0.25">
      <c r="I173">
        <v>1135</v>
      </c>
      <c r="J173">
        <f>'Emission events'!AG173</f>
        <v>0</v>
      </c>
      <c r="K173">
        <f>'Emission events'!CI173</f>
        <v>0</v>
      </c>
      <c r="L173">
        <f>'Emission events'!EK173</f>
        <v>0</v>
      </c>
      <c r="M173">
        <f>'Emission events'!GM173</f>
        <v>0</v>
      </c>
      <c r="N173">
        <f>'Emission events'!IO173</f>
        <v>0</v>
      </c>
      <c r="O173">
        <f t="shared" si="181"/>
        <v>0</v>
      </c>
      <c r="R173">
        <v>1135</v>
      </c>
      <c r="S173">
        <f>'Emission events'!AL173</f>
        <v>0</v>
      </c>
      <c r="T173">
        <f>'Emission events'!CN173</f>
        <v>0</v>
      </c>
      <c r="U173">
        <f>'Emission events'!EP173</f>
        <v>0</v>
      </c>
      <c r="V173">
        <f>'Emission events'!GR173</f>
        <v>0</v>
      </c>
      <c r="W173">
        <f>'Emission events'!IT173</f>
        <v>0</v>
      </c>
      <c r="X173">
        <f t="shared" si="182"/>
        <v>0</v>
      </c>
      <c r="AA173">
        <v>1135</v>
      </c>
      <c r="AB173" s="7">
        <f>'Emission events'!AQ173</f>
        <v>0</v>
      </c>
      <c r="AC173" s="7">
        <f>'Emission events'!CS173</f>
        <v>0</v>
      </c>
      <c r="AD173" s="7">
        <f>'Emission events'!EU173</f>
        <v>0</v>
      </c>
      <c r="AE173" s="7">
        <f>'Emission events'!GW173</f>
        <v>0</v>
      </c>
      <c r="AF173" s="7">
        <f>'Emission events'!IY173</f>
        <v>0</v>
      </c>
      <c r="AG173">
        <f t="shared" si="180"/>
        <v>0</v>
      </c>
      <c r="AH173" s="7">
        <f t="shared" si="179"/>
        <v>0</v>
      </c>
    </row>
    <row r="174" spans="9:34" x14ac:dyDescent="0.25">
      <c r="I174">
        <v>1140</v>
      </c>
      <c r="J174">
        <f>'Emission events'!AG174</f>
        <v>0</v>
      </c>
      <c r="K174">
        <f>'Emission events'!CI174</f>
        <v>0</v>
      </c>
      <c r="L174">
        <f>'Emission events'!EK174</f>
        <v>0</v>
      </c>
      <c r="M174">
        <f>'Emission events'!GM174</f>
        <v>0</v>
      </c>
      <c r="N174">
        <f>'Emission events'!IO174</f>
        <v>0</v>
      </c>
      <c r="O174">
        <f t="shared" si="181"/>
        <v>0</v>
      </c>
      <c r="R174">
        <v>1140</v>
      </c>
      <c r="S174">
        <f>'Emission events'!AL174</f>
        <v>0</v>
      </c>
      <c r="T174">
        <f>'Emission events'!CN174</f>
        <v>0</v>
      </c>
      <c r="U174">
        <f>'Emission events'!EP174</f>
        <v>0</v>
      </c>
      <c r="V174">
        <f>'Emission events'!GR174</f>
        <v>0</v>
      </c>
      <c r="W174">
        <f>'Emission events'!IT174</f>
        <v>0</v>
      </c>
      <c r="X174">
        <f t="shared" si="182"/>
        <v>0</v>
      </c>
      <c r="AA174">
        <v>1140</v>
      </c>
      <c r="AB174" s="7">
        <f>'Emission events'!AQ174</f>
        <v>0</v>
      </c>
      <c r="AC174" s="7">
        <f>'Emission events'!CS174</f>
        <v>0</v>
      </c>
      <c r="AD174" s="7">
        <f>'Emission events'!EU174</f>
        <v>0</v>
      </c>
      <c r="AE174" s="7">
        <f>'Emission events'!GW174</f>
        <v>0</v>
      </c>
      <c r="AF174" s="7">
        <f>'Emission events'!IY174</f>
        <v>0</v>
      </c>
      <c r="AG174">
        <f t="shared" si="180"/>
        <v>0</v>
      </c>
      <c r="AH174" s="7">
        <f t="shared" si="179"/>
        <v>0</v>
      </c>
    </row>
    <row r="175" spans="9:34" x14ac:dyDescent="0.25">
      <c r="I175">
        <v>1145</v>
      </c>
      <c r="J175">
        <f>'Emission events'!AG175</f>
        <v>0</v>
      </c>
      <c r="K175">
        <f>'Emission events'!CI175</f>
        <v>0</v>
      </c>
      <c r="L175">
        <f>'Emission events'!EK175</f>
        <v>0</v>
      </c>
      <c r="M175">
        <f>'Emission events'!GM175</f>
        <v>0</v>
      </c>
      <c r="N175">
        <f>'Emission events'!IO175</f>
        <v>0</v>
      </c>
      <c r="O175">
        <f t="shared" si="181"/>
        <v>0</v>
      </c>
      <c r="R175">
        <v>1145</v>
      </c>
      <c r="S175">
        <f>'Emission events'!AL175</f>
        <v>0</v>
      </c>
      <c r="T175">
        <f>'Emission events'!CN175</f>
        <v>0</v>
      </c>
      <c r="U175">
        <f>'Emission events'!EP175</f>
        <v>0</v>
      </c>
      <c r="V175">
        <f>'Emission events'!GR175</f>
        <v>0</v>
      </c>
      <c r="W175">
        <f>'Emission events'!IT175</f>
        <v>0</v>
      </c>
      <c r="X175">
        <f t="shared" si="182"/>
        <v>0</v>
      </c>
      <c r="AA175">
        <v>1145</v>
      </c>
      <c r="AB175" s="7">
        <f>'Emission events'!AQ175</f>
        <v>0</v>
      </c>
      <c r="AC175" s="7">
        <f>'Emission events'!CS175</f>
        <v>0</v>
      </c>
      <c r="AD175" s="7">
        <f>'Emission events'!EU175</f>
        <v>0</v>
      </c>
      <c r="AE175" s="7">
        <f>'Emission events'!GW175</f>
        <v>0</v>
      </c>
      <c r="AF175" s="7">
        <f>'Emission events'!IY175</f>
        <v>0</v>
      </c>
      <c r="AG175">
        <f t="shared" si="180"/>
        <v>0</v>
      </c>
      <c r="AH175" s="7">
        <f t="shared" si="179"/>
        <v>0</v>
      </c>
    </row>
    <row r="176" spans="9:34" x14ac:dyDescent="0.25">
      <c r="I176">
        <v>1150</v>
      </c>
      <c r="J176">
        <f>'Emission events'!AG176</f>
        <v>0</v>
      </c>
      <c r="K176">
        <f>'Emission events'!CI176</f>
        <v>0</v>
      </c>
      <c r="L176">
        <f>'Emission events'!EK176</f>
        <v>0</v>
      </c>
      <c r="M176">
        <f>'Emission events'!GM176</f>
        <v>0</v>
      </c>
      <c r="N176">
        <f>'Emission events'!IO176</f>
        <v>0</v>
      </c>
      <c r="O176">
        <f t="shared" si="181"/>
        <v>0</v>
      </c>
      <c r="R176">
        <v>1150</v>
      </c>
      <c r="S176">
        <f>'Emission events'!AL176</f>
        <v>0</v>
      </c>
      <c r="T176">
        <f>'Emission events'!CN176</f>
        <v>0</v>
      </c>
      <c r="U176">
        <f>'Emission events'!EP176</f>
        <v>0</v>
      </c>
      <c r="V176">
        <f>'Emission events'!GR176</f>
        <v>0</v>
      </c>
      <c r="W176">
        <f>'Emission events'!IT176</f>
        <v>0</v>
      </c>
      <c r="X176">
        <f t="shared" si="182"/>
        <v>0</v>
      </c>
      <c r="AA176">
        <v>1150</v>
      </c>
      <c r="AB176" s="7">
        <f>'Emission events'!AQ176</f>
        <v>0</v>
      </c>
      <c r="AC176" s="7">
        <f>'Emission events'!CS176</f>
        <v>0</v>
      </c>
      <c r="AD176" s="7">
        <f>'Emission events'!EU176</f>
        <v>0</v>
      </c>
      <c r="AE176" s="7">
        <f>'Emission events'!GW176</f>
        <v>0</v>
      </c>
      <c r="AF176" s="7">
        <f>'Emission events'!IY176</f>
        <v>0</v>
      </c>
      <c r="AG176">
        <f t="shared" si="180"/>
        <v>0</v>
      </c>
      <c r="AH176" s="7">
        <f t="shared" si="179"/>
        <v>0</v>
      </c>
    </row>
    <row r="177" spans="9:34" x14ac:dyDescent="0.25">
      <c r="I177">
        <v>1155</v>
      </c>
      <c r="J177">
        <f>'Emission events'!AG177</f>
        <v>0</v>
      </c>
      <c r="K177">
        <f>'Emission events'!CI177</f>
        <v>0</v>
      </c>
      <c r="L177">
        <f>'Emission events'!EK177</f>
        <v>0</v>
      </c>
      <c r="M177">
        <f>'Emission events'!GM177</f>
        <v>0</v>
      </c>
      <c r="N177">
        <f>'Emission events'!IO177</f>
        <v>0</v>
      </c>
      <c r="O177">
        <f t="shared" si="181"/>
        <v>0</v>
      </c>
      <c r="R177">
        <v>1155</v>
      </c>
      <c r="S177">
        <f>'Emission events'!AL177</f>
        <v>0</v>
      </c>
      <c r="T177">
        <f>'Emission events'!CN177</f>
        <v>0</v>
      </c>
      <c r="U177">
        <f>'Emission events'!EP177</f>
        <v>0</v>
      </c>
      <c r="V177">
        <f>'Emission events'!GR177</f>
        <v>0</v>
      </c>
      <c r="W177">
        <f>'Emission events'!IT177</f>
        <v>0</v>
      </c>
      <c r="X177">
        <f t="shared" si="182"/>
        <v>0</v>
      </c>
      <c r="AA177">
        <v>1155</v>
      </c>
      <c r="AB177" s="7">
        <f>'Emission events'!AQ177</f>
        <v>0</v>
      </c>
      <c r="AC177" s="7">
        <f>'Emission events'!CS177</f>
        <v>0</v>
      </c>
      <c r="AD177" s="7">
        <f>'Emission events'!EU177</f>
        <v>0</v>
      </c>
      <c r="AE177" s="7">
        <f>'Emission events'!GW177</f>
        <v>0</v>
      </c>
      <c r="AF177" s="7">
        <f>'Emission events'!IY177</f>
        <v>0</v>
      </c>
      <c r="AG177">
        <f t="shared" si="180"/>
        <v>0</v>
      </c>
      <c r="AH177" s="7">
        <f t="shared" si="179"/>
        <v>0</v>
      </c>
    </row>
    <row r="178" spans="9:34" x14ac:dyDescent="0.25">
      <c r="I178">
        <v>1160</v>
      </c>
      <c r="J178">
        <f>'Emission events'!AG178</f>
        <v>0</v>
      </c>
      <c r="K178">
        <f>'Emission events'!CI178</f>
        <v>0</v>
      </c>
      <c r="L178">
        <f>'Emission events'!EK178</f>
        <v>0</v>
      </c>
      <c r="M178">
        <f>'Emission events'!GM178</f>
        <v>0</v>
      </c>
      <c r="N178">
        <f>'Emission events'!IO178</f>
        <v>0</v>
      </c>
      <c r="O178">
        <f t="shared" si="181"/>
        <v>0</v>
      </c>
      <c r="R178">
        <v>1160</v>
      </c>
      <c r="S178">
        <f>'Emission events'!AL178</f>
        <v>0</v>
      </c>
      <c r="T178">
        <f>'Emission events'!CN178</f>
        <v>0</v>
      </c>
      <c r="U178">
        <f>'Emission events'!EP178</f>
        <v>0</v>
      </c>
      <c r="V178">
        <f>'Emission events'!GR178</f>
        <v>0</v>
      </c>
      <c r="W178">
        <f>'Emission events'!IT178</f>
        <v>0</v>
      </c>
      <c r="X178">
        <f t="shared" si="182"/>
        <v>0</v>
      </c>
      <c r="AA178">
        <v>1160</v>
      </c>
      <c r="AB178" s="7">
        <f>'Emission events'!AQ178</f>
        <v>0</v>
      </c>
      <c r="AC178" s="7">
        <f>'Emission events'!CS178</f>
        <v>0</v>
      </c>
      <c r="AD178" s="7">
        <f>'Emission events'!EU178</f>
        <v>0</v>
      </c>
      <c r="AE178" s="7">
        <f>'Emission events'!GW178</f>
        <v>0</v>
      </c>
      <c r="AF178" s="7">
        <f>'Emission events'!IY178</f>
        <v>0</v>
      </c>
      <c r="AG178">
        <f t="shared" si="180"/>
        <v>0</v>
      </c>
      <c r="AH178" s="7">
        <f t="shared" si="179"/>
        <v>0</v>
      </c>
    </row>
    <row r="179" spans="9:34" x14ac:dyDescent="0.25">
      <c r="I179">
        <v>1165</v>
      </c>
      <c r="J179">
        <f>'Emission events'!AG179</f>
        <v>0</v>
      </c>
      <c r="K179">
        <f>'Emission events'!CI179</f>
        <v>0</v>
      </c>
      <c r="L179">
        <f>'Emission events'!EK179</f>
        <v>0</v>
      </c>
      <c r="M179">
        <f>'Emission events'!GM179</f>
        <v>0</v>
      </c>
      <c r="N179">
        <f>'Emission events'!IO179</f>
        <v>0</v>
      </c>
      <c r="O179">
        <f t="shared" si="181"/>
        <v>0</v>
      </c>
      <c r="R179">
        <v>1165</v>
      </c>
      <c r="S179">
        <f>'Emission events'!AL179</f>
        <v>0</v>
      </c>
      <c r="T179">
        <f>'Emission events'!CN179</f>
        <v>0</v>
      </c>
      <c r="U179">
        <f>'Emission events'!EP179</f>
        <v>0</v>
      </c>
      <c r="V179">
        <f>'Emission events'!GR179</f>
        <v>0</v>
      </c>
      <c r="W179">
        <f>'Emission events'!IT179</f>
        <v>0</v>
      </c>
      <c r="X179">
        <f t="shared" si="182"/>
        <v>0</v>
      </c>
      <c r="AA179">
        <v>1165</v>
      </c>
      <c r="AB179" s="7">
        <f>'Emission events'!AQ179</f>
        <v>0</v>
      </c>
      <c r="AC179" s="7">
        <f>'Emission events'!CS179</f>
        <v>0</v>
      </c>
      <c r="AD179" s="7">
        <f>'Emission events'!EU179</f>
        <v>0</v>
      </c>
      <c r="AE179" s="7">
        <f>'Emission events'!GW179</f>
        <v>0</v>
      </c>
      <c r="AF179" s="7">
        <f>'Emission events'!IY179</f>
        <v>0</v>
      </c>
      <c r="AG179">
        <f t="shared" si="180"/>
        <v>0</v>
      </c>
      <c r="AH179" s="7">
        <f t="shared" si="179"/>
        <v>0</v>
      </c>
    </row>
    <row r="180" spans="9:34" x14ac:dyDescent="0.25">
      <c r="I180">
        <v>1170</v>
      </c>
      <c r="J180">
        <f>'Emission events'!AG180</f>
        <v>0</v>
      </c>
      <c r="K180">
        <f>'Emission events'!CI180</f>
        <v>0</v>
      </c>
      <c r="L180">
        <f>'Emission events'!EK180</f>
        <v>0</v>
      </c>
      <c r="M180">
        <f>'Emission events'!GM180</f>
        <v>0</v>
      </c>
      <c r="N180">
        <f>'Emission events'!IO180</f>
        <v>0</v>
      </c>
      <c r="O180">
        <f t="shared" si="181"/>
        <v>0</v>
      </c>
      <c r="R180">
        <v>1170</v>
      </c>
      <c r="S180">
        <f>'Emission events'!AL180</f>
        <v>0</v>
      </c>
      <c r="T180">
        <f>'Emission events'!CN180</f>
        <v>0</v>
      </c>
      <c r="U180">
        <f>'Emission events'!EP180</f>
        <v>0</v>
      </c>
      <c r="V180">
        <f>'Emission events'!GR180</f>
        <v>0</v>
      </c>
      <c r="W180">
        <f>'Emission events'!IT180</f>
        <v>0</v>
      </c>
      <c r="X180">
        <f t="shared" si="182"/>
        <v>0</v>
      </c>
      <c r="AA180">
        <v>1170</v>
      </c>
      <c r="AB180" s="7">
        <f>'Emission events'!AQ180</f>
        <v>0</v>
      </c>
      <c r="AC180" s="7">
        <f>'Emission events'!CS180</f>
        <v>0</v>
      </c>
      <c r="AD180" s="7">
        <f>'Emission events'!EU180</f>
        <v>0</v>
      </c>
      <c r="AE180" s="7">
        <f>'Emission events'!GW180</f>
        <v>0</v>
      </c>
      <c r="AF180" s="7">
        <f>'Emission events'!IY180</f>
        <v>0</v>
      </c>
      <c r="AG180">
        <f t="shared" si="180"/>
        <v>0</v>
      </c>
      <c r="AH180" s="7">
        <f t="shared" si="179"/>
        <v>0</v>
      </c>
    </row>
    <row r="181" spans="9:34" x14ac:dyDescent="0.25">
      <c r="I181">
        <v>1175</v>
      </c>
      <c r="J181">
        <f>'Emission events'!AG181</f>
        <v>0</v>
      </c>
      <c r="K181">
        <f>'Emission events'!CI181</f>
        <v>0</v>
      </c>
      <c r="L181">
        <f>'Emission events'!EK181</f>
        <v>0</v>
      </c>
      <c r="M181">
        <f>'Emission events'!GM181</f>
        <v>0</v>
      </c>
      <c r="N181">
        <f>'Emission events'!IO181</f>
        <v>0</v>
      </c>
      <c r="O181">
        <f t="shared" si="181"/>
        <v>0</v>
      </c>
      <c r="R181">
        <v>1175</v>
      </c>
      <c r="S181">
        <f>'Emission events'!AL181</f>
        <v>0</v>
      </c>
      <c r="T181">
        <f>'Emission events'!CN181</f>
        <v>0</v>
      </c>
      <c r="U181">
        <f>'Emission events'!EP181</f>
        <v>0</v>
      </c>
      <c r="V181">
        <f>'Emission events'!GR181</f>
        <v>0</v>
      </c>
      <c r="W181">
        <f>'Emission events'!IT181</f>
        <v>0</v>
      </c>
      <c r="X181">
        <f t="shared" si="182"/>
        <v>0</v>
      </c>
      <c r="AA181">
        <v>1175</v>
      </c>
      <c r="AB181" s="7">
        <f>'Emission events'!AQ181</f>
        <v>0</v>
      </c>
      <c r="AC181" s="7">
        <f>'Emission events'!CS181</f>
        <v>0</v>
      </c>
      <c r="AD181" s="7">
        <f>'Emission events'!EU181</f>
        <v>0</v>
      </c>
      <c r="AE181" s="7">
        <f>'Emission events'!GW181</f>
        <v>0</v>
      </c>
      <c r="AF181" s="7">
        <f>'Emission events'!IY181</f>
        <v>0</v>
      </c>
      <c r="AG181">
        <f t="shared" si="180"/>
        <v>0</v>
      </c>
      <c r="AH181" s="7">
        <f t="shared" si="179"/>
        <v>0</v>
      </c>
    </row>
    <row r="182" spans="9:34" x14ac:dyDescent="0.25">
      <c r="I182">
        <v>1180</v>
      </c>
      <c r="J182">
        <f>'Emission events'!AG182</f>
        <v>0</v>
      </c>
      <c r="K182">
        <f>'Emission events'!CI182</f>
        <v>0</v>
      </c>
      <c r="L182">
        <f>'Emission events'!EK182</f>
        <v>0</v>
      </c>
      <c r="M182">
        <f>'Emission events'!GM182</f>
        <v>0</v>
      </c>
      <c r="N182">
        <f>'Emission events'!IO182</f>
        <v>0</v>
      </c>
      <c r="O182">
        <f t="shared" si="181"/>
        <v>0</v>
      </c>
      <c r="R182">
        <v>1180</v>
      </c>
      <c r="S182">
        <f>'Emission events'!AL182</f>
        <v>0</v>
      </c>
      <c r="T182">
        <f>'Emission events'!CN182</f>
        <v>0</v>
      </c>
      <c r="U182">
        <f>'Emission events'!EP182</f>
        <v>0</v>
      </c>
      <c r="V182">
        <f>'Emission events'!GR182</f>
        <v>0</v>
      </c>
      <c r="W182">
        <f>'Emission events'!IT182</f>
        <v>0</v>
      </c>
      <c r="X182">
        <f t="shared" si="182"/>
        <v>0</v>
      </c>
      <c r="AA182">
        <v>1180</v>
      </c>
      <c r="AB182" s="7">
        <f>'Emission events'!AQ182</f>
        <v>0</v>
      </c>
      <c r="AC182" s="7">
        <f>'Emission events'!CS182</f>
        <v>0</v>
      </c>
      <c r="AD182" s="7">
        <f>'Emission events'!EU182</f>
        <v>0</v>
      </c>
      <c r="AE182" s="7">
        <f>'Emission events'!GW182</f>
        <v>0</v>
      </c>
      <c r="AF182" s="7">
        <f>'Emission events'!IY182</f>
        <v>0</v>
      </c>
      <c r="AG182">
        <f t="shared" si="180"/>
        <v>0</v>
      </c>
      <c r="AH182" s="7">
        <f t="shared" si="179"/>
        <v>0</v>
      </c>
    </row>
    <row r="183" spans="9:34" x14ac:dyDescent="0.25">
      <c r="I183">
        <v>1185</v>
      </c>
      <c r="J183">
        <f>'Emission events'!AG183</f>
        <v>0</v>
      </c>
      <c r="K183">
        <f>'Emission events'!CI183</f>
        <v>0</v>
      </c>
      <c r="L183">
        <f>'Emission events'!EK183</f>
        <v>0</v>
      </c>
      <c r="M183">
        <f>'Emission events'!GM183</f>
        <v>0</v>
      </c>
      <c r="N183">
        <f>'Emission events'!IO183</f>
        <v>0</v>
      </c>
      <c r="O183">
        <f t="shared" ref="O183:O246" si="183">SUM(J183:N183)</f>
        <v>0</v>
      </c>
      <c r="R183">
        <v>1185</v>
      </c>
      <c r="S183">
        <f>'Emission events'!AL183</f>
        <v>0</v>
      </c>
      <c r="T183">
        <f>'Emission events'!CN183</f>
        <v>0</v>
      </c>
      <c r="U183">
        <f>'Emission events'!EP183</f>
        <v>0</v>
      </c>
      <c r="V183">
        <f>'Emission events'!GR183</f>
        <v>0</v>
      </c>
      <c r="W183">
        <f>'Emission events'!IT183</f>
        <v>0</v>
      </c>
      <c r="X183">
        <f t="shared" ref="X183:X246" si="184">SUM(S183:W183)</f>
        <v>0</v>
      </c>
      <c r="AA183">
        <v>1185</v>
      </c>
      <c r="AB183" s="7">
        <f>'Emission events'!AQ183</f>
        <v>0</v>
      </c>
      <c r="AC183" s="7">
        <f>'Emission events'!CS183</f>
        <v>0</v>
      </c>
      <c r="AD183" s="7">
        <f>'Emission events'!EU183</f>
        <v>0</v>
      </c>
      <c r="AE183" s="7">
        <f>'Emission events'!GW183</f>
        <v>0</v>
      </c>
      <c r="AF183" s="7">
        <f>'Emission events'!IY183</f>
        <v>0</v>
      </c>
      <c r="AG183">
        <f t="shared" ref="AG183:AG246" si="185">SUM(AB183:AF183)</f>
        <v>0</v>
      </c>
      <c r="AH183" s="7">
        <f t="shared" ref="AH183:AH246" si="186">AG183+X183+O183</f>
        <v>0</v>
      </c>
    </row>
    <row r="184" spans="9:34" x14ac:dyDescent="0.25">
      <c r="I184">
        <v>1190</v>
      </c>
      <c r="J184">
        <f>'Emission events'!AG184</f>
        <v>0</v>
      </c>
      <c r="K184">
        <f>'Emission events'!CI184</f>
        <v>0</v>
      </c>
      <c r="L184">
        <f>'Emission events'!EK184</f>
        <v>0</v>
      </c>
      <c r="M184">
        <f>'Emission events'!GM184</f>
        <v>0</v>
      </c>
      <c r="N184">
        <f>'Emission events'!IO184</f>
        <v>0</v>
      </c>
      <c r="O184">
        <f t="shared" si="183"/>
        <v>0</v>
      </c>
      <c r="R184">
        <v>1190</v>
      </c>
      <c r="S184">
        <f>'Emission events'!AL184</f>
        <v>0</v>
      </c>
      <c r="T184">
        <f>'Emission events'!CN184</f>
        <v>0</v>
      </c>
      <c r="U184">
        <f>'Emission events'!EP184</f>
        <v>0</v>
      </c>
      <c r="V184">
        <f>'Emission events'!GR184</f>
        <v>0</v>
      </c>
      <c r="W184">
        <f>'Emission events'!IT184</f>
        <v>0</v>
      </c>
      <c r="X184">
        <f t="shared" si="184"/>
        <v>0</v>
      </c>
      <c r="AA184">
        <v>1190</v>
      </c>
      <c r="AB184" s="7">
        <f>'Emission events'!AQ184</f>
        <v>0</v>
      </c>
      <c r="AC184" s="7">
        <f>'Emission events'!CS184</f>
        <v>0</v>
      </c>
      <c r="AD184" s="7">
        <f>'Emission events'!EU184</f>
        <v>0</v>
      </c>
      <c r="AE184" s="7">
        <f>'Emission events'!GW184</f>
        <v>0</v>
      </c>
      <c r="AF184" s="7">
        <f>'Emission events'!IY184</f>
        <v>0</v>
      </c>
      <c r="AG184">
        <f t="shared" si="185"/>
        <v>0</v>
      </c>
      <c r="AH184" s="7">
        <f t="shared" si="186"/>
        <v>0</v>
      </c>
    </row>
    <row r="185" spans="9:34" x14ac:dyDescent="0.25">
      <c r="I185">
        <v>1195</v>
      </c>
      <c r="J185">
        <f>'Emission events'!AG185</f>
        <v>0</v>
      </c>
      <c r="K185">
        <f>'Emission events'!CI185</f>
        <v>0</v>
      </c>
      <c r="L185">
        <f>'Emission events'!EK185</f>
        <v>0</v>
      </c>
      <c r="M185">
        <f>'Emission events'!GM185</f>
        <v>0</v>
      </c>
      <c r="N185">
        <f>'Emission events'!IO185</f>
        <v>0</v>
      </c>
      <c r="O185">
        <f t="shared" si="183"/>
        <v>0</v>
      </c>
      <c r="R185">
        <v>1195</v>
      </c>
      <c r="S185">
        <f>'Emission events'!AL185</f>
        <v>0</v>
      </c>
      <c r="T185">
        <f>'Emission events'!CN185</f>
        <v>0</v>
      </c>
      <c r="U185">
        <f>'Emission events'!EP185</f>
        <v>0</v>
      </c>
      <c r="V185">
        <f>'Emission events'!GR185</f>
        <v>0</v>
      </c>
      <c r="W185">
        <f>'Emission events'!IT185</f>
        <v>0</v>
      </c>
      <c r="X185">
        <f t="shared" si="184"/>
        <v>0</v>
      </c>
      <c r="AA185">
        <v>1195</v>
      </c>
      <c r="AB185" s="7">
        <f>'Emission events'!AQ185</f>
        <v>0</v>
      </c>
      <c r="AC185" s="7">
        <f>'Emission events'!CS185</f>
        <v>0</v>
      </c>
      <c r="AD185" s="7">
        <f>'Emission events'!EU185</f>
        <v>0</v>
      </c>
      <c r="AE185" s="7">
        <f>'Emission events'!GW185</f>
        <v>0</v>
      </c>
      <c r="AF185" s="7">
        <f>'Emission events'!IY185</f>
        <v>0</v>
      </c>
      <c r="AG185">
        <f t="shared" si="185"/>
        <v>0</v>
      </c>
      <c r="AH185" s="7">
        <f t="shared" si="186"/>
        <v>0</v>
      </c>
    </row>
    <row r="186" spans="9:34" x14ac:dyDescent="0.25">
      <c r="I186">
        <v>1200</v>
      </c>
      <c r="J186">
        <f>'Emission events'!AG186</f>
        <v>0</v>
      </c>
      <c r="K186">
        <f>'Emission events'!CI186</f>
        <v>0</v>
      </c>
      <c r="L186">
        <f>'Emission events'!EK186</f>
        <v>0</v>
      </c>
      <c r="M186">
        <f>'Emission events'!GM186</f>
        <v>0</v>
      </c>
      <c r="N186">
        <f>'Emission events'!IO186</f>
        <v>0</v>
      </c>
      <c r="O186">
        <f t="shared" si="183"/>
        <v>0</v>
      </c>
      <c r="R186">
        <v>1200</v>
      </c>
      <c r="S186">
        <f>'Emission events'!AL186</f>
        <v>0</v>
      </c>
      <c r="T186">
        <f>'Emission events'!CN186</f>
        <v>0</v>
      </c>
      <c r="U186">
        <f>'Emission events'!EP186</f>
        <v>0</v>
      </c>
      <c r="V186">
        <f>'Emission events'!GR186</f>
        <v>0</v>
      </c>
      <c r="W186">
        <f>'Emission events'!IT186</f>
        <v>0</v>
      </c>
      <c r="X186">
        <f t="shared" si="184"/>
        <v>0</v>
      </c>
      <c r="AA186">
        <v>1200</v>
      </c>
      <c r="AB186" s="7">
        <f>'Emission events'!AQ186</f>
        <v>0</v>
      </c>
      <c r="AC186" s="7">
        <f>'Emission events'!CS186</f>
        <v>0</v>
      </c>
      <c r="AD186" s="7">
        <f>'Emission events'!EU186</f>
        <v>0</v>
      </c>
      <c r="AE186" s="7">
        <f>'Emission events'!GW186</f>
        <v>0</v>
      </c>
      <c r="AF186" s="7">
        <f>'Emission events'!IY186</f>
        <v>0</v>
      </c>
      <c r="AG186">
        <f t="shared" si="185"/>
        <v>0</v>
      </c>
      <c r="AH186" s="7">
        <f t="shared" si="186"/>
        <v>0</v>
      </c>
    </row>
    <row r="187" spans="9:34" x14ac:dyDescent="0.25">
      <c r="I187">
        <v>1205</v>
      </c>
      <c r="J187">
        <f>'Emission events'!AG187</f>
        <v>0</v>
      </c>
      <c r="K187">
        <f>'Emission events'!CI187</f>
        <v>0</v>
      </c>
      <c r="L187">
        <f>'Emission events'!EK187</f>
        <v>0</v>
      </c>
      <c r="M187">
        <f>'Emission events'!GM187</f>
        <v>0</v>
      </c>
      <c r="N187">
        <f>'Emission events'!IO187</f>
        <v>0</v>
      </c>
      <c r="O187">
        <f t="shared" si="183"/>
        <v>0</v>
      </c>
      <c r="R187">
        <v>1205</v>
      </c>
      <c r="S187">
        <f>'Emission events'!AL187</f>
        <v>0</v>
      </c>
      <c r="T187">
        <f>'Emission events'!CN187</f>
        <v>0</v>
      </c>
      <c r="U187">
        <f>'Emission events'!EP187</f>
        <v>0</v>
      </c>
      <c r="V187">
        <f>'Emission events'!GR187</f>
        <v>0</v>
      </c>
      <c r="W187">
        <f>'Emission events'!IT187</f>
        <v>0</v>
      </c>
      <c r="X187">
        <f t="shared" si="184"/>
        <v>0</v>
      </c>
      <c r="AA187">
        <v>1205</v>
      </c>
      <c r="AB187" s="7">
        <f>'Emission events'!AQ187</f>
        <v>0</v>
      </c>
      <c r="AC187" s="7">
        <f>'Emission events'!CS187</f>
        <v>0</v>
      </c>
      <c r="AD187" s="7">
        <f>'Emission events'!EU187</f>
        <v>0</v>
      </c>
      <c r="AE187" s="7">
        <f>'Emission events'!GW187</f>
        <v>0</v>
      </c>
      <c r="AF187" s="7">
        <f>'Emission events'!IY187</f>
        <v>0</v>
      </c>
      <c r="AG187">
        <f t="shared" si="185"/>
        <v>0</v>
      </c>
      <c r="AH187" s="7">
        <f t="shared" si="186"/>
        <v>0</v>
      </c>
    </row>
    <row r="188" spans="9:34" x14ac:dyDescent="0.25">
      <c r="I188">
        <v>1210</v>
      </c>
      <c r="J188">
        <f>'Emission events'!AG188</f>
        <v>0</v>
      </c>
      <c r="K188">
        <f>'Emission events'!CI188</f>
        <v>0</v>
      </c>
      <c r="L188">
        <f>'Emission events'!EK188</f>
        <v>0</v>
      </c>
      <c r="M188">
        <f>'Emission events'!GM188</f>
        <v>0</v>
      </c>
      <c r="N188">
        <f>'Emission events'!IO188</f>
        <v>0</v>
      </c>
      <c r="O188">
        <f t="shared" si="183"/>
        <v>0</v>
      </c>
      <c r="R188">
        <v>1210</v>
      </c>
      <c r="S188">
        <f>'Emission events'!AL188</f>
        <v>0</v>
      </c>
      <c r="T188">
        <f>'Emission events'!CN188</f>
        <v>0</v>
      </c>
      <c r="U188">
        <f>'Emission events'!EP188</f>
        <v>0</v>
      </c>
      <c r="V188">
        <f>'Emission events'!GR188</f>
        <v>0</v>
      </c>
      <c r="W188">
        <f>'Emission events'!IT188</f>
        <v>0</v>
      </c>
      <c r="X188">
        <f t="shared" si="184"/>
        <v>0</v>
      </c>
      <c r="AA188">
        <v>1210</v>
      </c>
      <c r="AB188" s="7">
        <f>'Emission events'!AQ188</f>
        <v>0</v>
      </c>
      <c r="AC188" s="7">
        <f>'Emission events'!CS188</f>
        <v>0</v>
      </c>
      <c r="AD188" s="7">
        <f>'Emission events'!EU188</f>
        <v>0</v>
      </c>
      <c r="AE188" s="7">
        <f>'Emission events'!GW188</f>
        <v>0</v>
      </c>
      <c r="AF188" s="7">
        <f>'Emission events'!IY188</f>
        <v>0</v>
      </c>
      <c r="AG188">
        <f t="shared" si="185"/>
        <v>0</v>
      </c>
      <c r="AH188" s="7">
        <f t="shared" si="186"/>
        <v>0</v>
      </c>
    </row>
    <row r="189" spans="9:34" x14ac:dyDescent="0.25">
      <c r="I189">
        <v>1215</v>
      </c>
      <c r="J189">
        <f>'Emission events'!AG189</f>
        <v>0</v>
      </c>
      <c r="K189">
        <f>'Emission events'!CI189</f>
        <v>0</v>
      </c>
      <c r="L189">
        <f>'Emission events'!EK189</f>
        <v>0</v>
      </c>
      <c r="M189">
        <f>'Emission events'!GM189</f>
        <v>0</v>
      </c>
      <c r="N189">
        <f>'Emission events'!IO189</f>
        <v>0</v>
      </c>
      <c r="O189">
        <f t="shared" si="183"/>
        <v>0</v>
      </c>
      <c r="R189">
        <v>1215</v>
      </c>
      <c r="S189">
        <f>'Emission events'!AL189</f>
        <v>0</v>
      </c>
      <c r="T189">
        <f>'Emission events'!CN189</f>
        <v>0</v>
      </c>
      <c r="U189">
        <f>'Emission events'!EP189</f>
        <v>0</v>
      </c>
      <c r="V189">
        <f>'Emission events'!GR189</f>
        <v>0</v>
      </c>
      <c r="W189">
        <f>'Emission events'!IT189</f>
        <v>0</v>
      </c>
      <c r="X189">
        <f t="shared" si="184"/>
        <v>0</v>
      </c>
      <c r="AA189">
        <v>1215</v>
      </c>
      <c r="AB189" s="7">
        <f>'Emission events'!AQ189</f>
        <v>0</v>
      </c>
      <c r="AC189" s="7">
        <f>'Emission events'!CS189</f>
        <v>0</v>
      </c>
      <c r="AD189" s="7">
        <f>'Emission events'!EU189</f>
        <v>0</v>
      </c>
      <c r="AE189" s="7">
        <f>'Emission events'!GW189</f>
        <v>0</v>
      </c>
      <c r="AF189" s="7">
        <f>'Emission events'!IY189</f>
        <v>0</v>
      </c>
      <c r="AG189">
        <f t="shared" si="185"/>
        <v>0</v>
      </c>
      <c r="AH189" s="7">
        <f t="shared" si="186"/>
        <v>0</v>
      </c>
    </row>
    <row r="190" spans="9:34" x14ac:dyDescent="0.25">
      <c r="I190">
        <v>1220</v>
      </c>
      <c r="J190">
        <f>'Emission events'!AG190</f>
        <v>0</v>
      </c>
      <c r="K190">
        <f>'Emission events'!CI190</f>
        <v>0</v>
      </c>
      <c r="L190">
        <f>'Emission events'!EK190</f>
        <v>0</v>
      </c>
      <c r="M190">
        <f>'Emission events'!GM190</f>
        <v>0</v>
      </c>
      <c r="N190">
        <f>'Emission events'!IO190</f>
        <v>0</v>
      </c>
      <c r="O190">
        <f t="shared" si="183"/>
        <v>0</v>
      </c>
      <c r="R190">
        <v>1220</v>
      </c>
      <c r="S190">
        <f>'Emission events'!AL190</f>
        <v>0</v>
      </c>
      <c r="T190">
        <f>'Emission events'!CN190</f>
        <v>0</v>
      </c>
      <c r="U190">
        <f>'Emission events'!EP190</f>
        <v>0</v>
      </c>
      <c r="V190">
        <f>'Emission events'!GR190</f>
        <v>0</v>
      </c>
      <c r="W190">
        <f>'Emission events'!IT190</f>
        <v>0</v>
      </c>
      <c r="X190">
        <f t="shared" si="184"/>
        <v>0</v>
      </c>
      <c r="AA190">
        <v>1220</v>
      </c>
      <c r="AB190" s="7">
        <f>'Emission events'!AQ190</f>
        <v>0</v>
      </c>
      <c r="AC190" s="7">
        <f>'Emission events'!CS190</f>
        <v>0</v>
      </c>
      <c r="AD190" s="7">
        <f>'Emission events'!EU190</f>
        <v>0</v>
      </c>
      <c r="AE190" s="7">
        <f>'Emission events'!GW190</f>
        <v>0</v>
      </c>
      <c r="AF190" s="7">
        <f>'Emission events'!IY190</f>
        <v>0</v>
      </c>
      <c r="AG190">
        <f t="shared" si="185"/>
        <v>0</v>
      </c>
      <c r="AH190" s="7">
        <f t="shared" si="186"/>
        <v>0</v>
      </c>
    </row>
    <row r="191" spans="9:34" x14ac:dyDescent="0.25">
      <c r="I191">
        <v>1225</v>
      </c>
      <c r="J191">
        <f>'Emission events'!AG191</f>
        <v>0</v>
      </c>
      <c r="K191">
        <f>'Emission events'!CI191</f>
        <v>0</v>
      </c>
      <c r="L191">
        <f>'Emission events'!EK191</f>
        <v>0</v>
      </c>
      <c r="M191">
        <f>'Emission events'!GM191</f>
        <v>0</v>
      </c>
      <c r="N191">
        <f>'Emission events'!IO191</f>
        <v>0</v>
      </c>
      <c r="O191">
        <f t="shared" si="183"/>
        <v>0</v>
      </c>
      <c r="R191">
        <v>1225</v>
      </c>
      <c r="S191">
        <f>'Emission events'!AL191</f>
        <v>0</v>
      </c>
      <c r="T191">
        <f>'Emission events'!CN191</f>
        <v>0</v>
      </c>
      <c r="U191">
        <f>'Emission events'!EP191</f>
        <v>0</v>
      </c>
      <c r="V191">
        <f>'Emission events'!GR191</f>
        <v>0</v>
      </c>
      <c r="W191">
        <f>'Emission events'!IT191</f>
        <v>0</v>
      </c>
      <c r="X191">
        <f t="shared" si="184"/>
        <v>0</v>
      </c>
      <c r="AA191">
        <v>1225</v>
      </c>
      <c r="AB191" s="7">
        <f>'Emission events'!AQ191</f>
        <v>0</v>
      </c>
      <c r="AC191" s="7">
        <f>'Emission events'!CS191</f>
        <v>0</v>
      </c>
      <c r="AD191" s="7">
        <f>'Emission events'!EU191</f>
        <v>0</v>
      </c>
      <c r="AE191" s="7">
        <f>'Emission events'!GW191</f>
        <v>0</v>
      </c>
      <c r="AF191" s="7">
        <f>'Emission events'!IY191</f>
        <v>0</v>
      </c>
      <c r="AG191">
        <f t="shared" si="185"/>
        <v>0</v>
      </c>
      <c r="AH191" s="7">
        <f t="shared" si="186"/>
        <v>0</v>
      </c>
    </row>
    <row r="192" spans="9:34" x14ac:dyDescent="0.25">
      <c r="I192">
        <v>1230</v>
      </c>
      <c r="J192">
        <f>'Emission events'!AG192</f>
        <v>0</v>
      </c>
      <c r="K192">
        <f>'Emission events'!CI192</f>
        <v>0</v>
      </c>
      <c r="L192">
        <f>'Emission events'!EK192</f>
        <v>0</v>
      </c>
      <c r="M192">
        <f>'Emission events'!GM192</f>
        <v>0</v>
      </c>
      <c r="N192">
        <f>'Emission events'!IO192</f>
        <v>0</v>
      </c>
      <c r="O192">
        <f t="shared" si="183"/>
        <v>0</v>
      </c>
      <c r="R192">
        <v>1230</v>
      </c>
      <c r="S192">
        <f>'Emission events'!AL192</f>
        <v>0</v>
      </c>
      <c r="T192">
        <f>'Emission events'!CN192</f>
        <v>0</v>
      </c>
      <c r="U192">
        <f>'Emission events'!EP192</f>
        <v>0</v>
      </c>
      <c r="V192">
        <f>'Emission events'!GR192</f>
        <v>0</v>
      </c>
      <c r="W192">
        <f>'Emission events'!IT192</f>
        <v>0</v>
      </c>
      <c r="X192">
        <f t="shared" si="184"/>
        <v>0</v>
      </c>
      <c r="AA192">
        <v>1230</v>
      </c>
      <c r="AB192" s="7">
        <f>'Emission events'!AQ192</f>
        <v>0</v>
      </c>
      <c r="AC192" s="7">
        <f>'Emission events'!CS192</f>
        <v>0</v>
      </c>
      <c r="AD192" s="7">
        <f>'Emission events'!EU192</f>
        <v>0</v>
      </c>
      <c r="AE192" s="7">
        <f>'Emission events'!GW192</f>
        <v>0</v>
      </c>
      <c r="AF192" s="7">
        <f>'Emission events'!IY192</f>
        <v>0</v>
      </c>
      <c r="AG192">
        <f t="shared" si="185"/>
        <v>0</v>
      </c>
      <c r="AH192" s="7">
        <f t="shared" si="186"/>
        <v>0</v>
      </c>
    </row>
    <row r="193" spans="9:34" x14ac:dyDescent="0.25">
      <c r="I193">
        <v>1235</v>
      </c>
      <c r="J193">
        <f>'Emission events'!AG193</f>
        <v>0</v>
      </c>
      <c r="K193">
        <f>'Emission events'!CI193</f>
        <v>0</v>
      </c>
      <c r="L193">
        <f>'Emission events'!EK193</f>
        <v>0</v>
      </c>
      <c r="M193">
        <f>'Emission events'!GM193</f>
        <v>0</v>
      </c>
      <c r="N193">
        <f>'Emission events'!IO193</f>
        <v>0</v>
      </c>
      <c r="O193">
        <f t="shared" si="183"/>
        <v>0</v>
      </c>
      <c r="R193">
        <v>1235</v>
      </c>
      <c r="S193">
        <f>'Emission events'!AL193</f>
        <v>0</v>
      </c>
      <c r="T193">
        <f>'Emission events'!CN193</f>
        <v>0</v>
      </c>
      <c r="U193">
        <f>'Emission events'!EP193</f>
        <v>0</v>
      </c>
      <c r="V193">
        <f>'Emission events'!GR193</f>
        <v>0</v>
      </c>
      <c r="W193">
        <f>'Emission events'!IT193</f>
        <v>0</v>
      </c>
      <c r="X193">
        <f t="shared" si="184"/>
        <v>0</v>
      </c>
      <c r="AA193">
        <v>1235</v>
      </c>
      <c r="AB193" s="7">
        <f>'Emission events'!AQ193</f>
        <v>0</v>
      </c>
      <c r="AC193" s="7">
        <f>'Emission events'!CS193</f>
        <v>0</v>
      </c>
      <c r="AD193" s="7">
        <f>'Emission events'!EU193</f>
        <v>0</v>
      </c>
      <c r="AE193" s="7">
        <f>'Emission events'!GW193</f>
        <v>0</v>
      </c>
      <c r="AF193" s="7">
        <f>'Emission events'!IY193</f>
        <v>0</v>
      </c>
      <c r="AG193">
        <f t="shared" si="185"/>
        <v>0</v>
      </c>
      <c r="AH193" s="7">
        <f t="shared" si="186"/>
        <v>0</v>
      </c>
    </row>
    <row r="194" spans="9:34" x14ac:dyDescent="0.25">
      <c r="I194">
        <v>1240</v>
      </c>
      <c r="J194">
        <f>'Emission events'!AG194</f>
        <v>0</v>
      </c>
      <c r="K194">
        <f>'Emission events'!CI194</f>
        <v>0</v>
      </c>
      <c r="L194">
        <f>'Emission events'!EK194</f>
        <v>0</v>
      </c>
      <c r="M194">
        <f>'Emission events'!GM194</f>
        <v>0</v>
      </c>
      <c r="N194">
        <f>'Emission events'!IO194</f>
        <v>0</v>
      </c>
      <c r="O194">
        <f t="shared" si="183"/>
        <v>0</v>
      </c>
      <c r="R194">
        <v>1240</v>
      </c>
      <c r="S194">
        <f>'Emission events'!AL194</f>
        <v>0</v>
      </c>
      <c r="T194">
        <f>'Emission events'!CN194</f>
        <v>0</v>
      </c>
      <c r="U194">
        <f>'Emission events'!EP194</f>
        <v>0</v>
      </c>
      <c r="V194">
        <f>'Emission events'!GR194</f>
        <v>0</v>
      </c>
      <c r="W194">
        <f>'Emission events'!IT194</f>
        <v>0</v>
      </c>
      <c r="X194">
        <f t="shared" si="184"/>
        <v>0</v>
      </c>
      <c r="AA194">
        <v>1240</v>
      </c>
      <c r="AB194" s="7">
        <f>'Emission events'!AQ194</f>
        <v>0</v>
      </c>
      <c r="AC194" s="7">
        <f>'Emission events'!CS194</f>
        <v>0</v>
      </c>
      <c r="AD194" s="7">
        <f>'Emission events'!EU194</f>
        <v>0</v>
      </c>
      <c r="AE194" s="7">
        <f>'Emission events'!GW194</f>
        <v>0</v>
      </c>
      <c r="AF194" s="7">
        <f>'Emission events'!IY194</f>
        <v>0</v>
      </c>
      <c r="AG194">
        <f t="shared" si="185"/>
        <v>0</v>
      </c>
      <c r="AH194" s="7">
        <f t="shared" si="186"/>
        <v>0</v>
      </c>
    </row>
    <row r="195" spans="9:34" x14ac:dyDescent="0.25">
      <c r="I195">
        <v>1245</v>
      </c>
      <c r="J195">
        <f>'Emission events'!AG195</f>
        <v>0</v>
      </c>
      <c r="K195">
        <f>'Emission events'!CI195</f>
        <v>0</v>
      </c>
      <c r="L195">
        <f>'Emission events'!EK195</f>
        <v>0</v>
      </c>
      <c r="M195">
        <f>'Emission events'!GM195</f>
        <v>0</v>
      </c>
      <c r="N195">
        <f>'Emission events'!IO195</f>
        <v>0</v>
      </c>
      <c r="O195">
        <f t="shared" si="183"/>
        <v>0</v>
      </c>
      <c r="R195">
        <v>1245</v>
      </c>
      <c r="S195">
        <f>'Emission events'!AL195</f>
        <v>0</v>
      </c>
      <c r="T195">
        <f>'Emission events'!CN195</f>
        <v>0</v>
      </c>
      <c r="U195">
        <f>'Emission events'!EP195</f>
        <v>0</v>
      </c>
      <c r="V195">
        <f>'Emission events'!GR195</f>
        <v>0</v>
      </c>
      <c r="W195">
        <f>'Emission events'!IT195</f>
        <v>0</v>
      </c>
      <c r="X195">
        <f t="shared" si="184"/>
        <v>0</v>
      </c>
      <c r="AA195">
        <v>1245</v>
      </c>
      <c r="AB195" s="7">
        <f>'Emission events'!AQ195</f>
        <v>0</v>
      </c>
      <c r="AC195" s="7">
        <f>'Emission events'!CS195</f>
        <v>0</v>
      </c>
      <c r="AD195" s="7">
        <f>'Emission events'!EU195</f>
        <v>0</v>
      </c>
      <c r="AE195" s="7">
        <f>'Emission events'!GW195</f>
        <v>0</v>
      </c>
      <c r="AF195" s="7">
        <f>'Emission events'!IY195</f>
        <v>0</v>
      </c>
      <c r="AG195">
        <f t="shared" si="185"/>
        <v>0</v>
      </c>
      <c r="AH195" s="7">
        <f t="shared" si="186"/>
        <v>0</v>
      </c>
    </row>
    <row r="196" spans="9:34" x14ac:dyDescent="0.25">
      <c r="I196">
        <v>1250</v>
      </c>
      <c r="J196">
        <f>'Emission events'!AG196</f>
        <v>0</v>
      </c>
      <c r="K196">
        <f>'Emission events'!CI196</f>
        <v>0</v>
      </c>
      <c r="L196">
        <f>'Emission events'!EK196</f>
        <v>0</v>
      </c>
      <c r="M196">
        <f>'Emission events'!GM196</f>
        <v>0</v>
      </c>
      <c r="N196">
        <f>'Emission events'!IO196</f>
        <v>0</v>
      </c>
      <c r="O196">
        <f t="shared" si="183"/>
        <v>0</v>
      </c>
      <c r="R196">
        <v>1250</v>
      </c>
      <c r="S196">
        <f>'Emission events'!AL196</f>
        <v>0</v>
      </c>
      <c r="T196">
        <f>'Emission events'!CN196</f>
        <v>0</v>
      </c>
      <c r="U196">
        <f>'Emission events'!EP196</f>
        <v>0</v>
      </c>
      <c r="V196">
        <f>'Emission events'!GR196</f>
        <v>0</v>
      </c>
      <c r="W196">
        <f>'Emission events'!IT196</f>
        <v>0</v>
      </c>
      <c r="X196">
        <f t="shared" si="184"/>
        <v>0</v>
      </c>
      <c r="AA196">
        <v>1250</v>
      </c>
      <c r="AB196" s="7">
        <f>'Emission events'!AQ196</f>
        <v>0</v>
      </c>
      <c r="AC196" s="7">
        <f>'Emission events'!CS196</f>
        <v>0</v>
      </c>
      <c r="AD196" s="7">
        <f>'Emission events'!EU196</f>
        <v>0</v>
      </c>
      <c r="AE196" s="7">
        <f>'Emission events'!GW196</f>
        <v>0</v>
      </c>
      <c r="AF196" s="7">
        <f>'Emission events'!IY196</f>
        <v>0</v>
      </c>
      <c r="AG196">
        <f t="shared" si="185"/>
        <v>0</v>
      </c>
      <c r="AH196" s="7">
        <f t="shared" si="186"/>
        <v>0</v>
      </c>
    </row>
    <row r="197" spans="9:34" x14ac:dyDescent="0.25">
      <c r="I197">
        <v>1255</v>
      </c>
      <c r="J197">
        <f>'Emission events'!AG197</f>
        <v>0</v>
      </c>
      <c r="K197">
        <f>'Emission events'!CI197</f>
        <v>0</v>
      </c>
      <c r="L197">
        <f>'Emission events'!EK197</f>
        <v>0</v>
      </c>
      <c r="M197">
        <f>'Emission events'!GM197</f>
        <v>0</v>
      </c>
      <c r="N197">
        <f>'Emission events'!IO197</f>
        <v>0</v>
      </c>
      <c r="O197">
        <f t="shared" si="183"/>
        <v>0</v>
      </c>
      <c r="R197">
        <v>1255</v>
      </c>
      <c r="S197">
        <f>'Emission events'!AL197</f>
        <v>0</v>
      </c>
      <c r="T197">
        <f>'Emission events'!CN197</f>
        <v>0</v>
      </c>
      <c r="U197">
        <f>'Emission events'!EP197</f>
        <v>0</v>
      </c>
      <c r="V197">
        <f>'Emission events'!GR197</f>
        <v>0</v>
      </c>
      <c r="W197">
        <f>'Emission events'!IT197</f>
        <v>0</v>
      </c>
      <c r="X197">
        <f t="shared" si="184"/>
        <v>0</v>
      </c>
      <c r="AA197">
        <v>1255</v>
      </c>
      <c r="AB197" s="7">
        <f>'Emission events'!AQ197</f>
        <v>0</v>
      </c>
      <c r="AC197" s="7">
        <f>'Emission events'!CS197</f>
        <v>0</v>
      </c>
      <c r="AD197" s="7">
        <f>'Emission events'!EU197</f>
        <v>0</v>
      </c>
      <c r="AE197" s="7">
        <f>'Emission events'!GW197</f>
        <v>0</v>
      </c>
      <c r="AF197" s="7">
        <f>'Emission events'!IY197</f>
        <v>0</v>
      </c>
      <c r="AG197">
        <f t="shared" si="185"/>
        <v>0</v>
      </c>
      <c r="AH197" s="7">
        <f t="shared" si="186"/>
        <v>0</v>
      </c>
    </row>
    <row r="198" spans="9:34" x14ac:dyDescent="0.25">
      <c r="I198">
        <v>1260</v>
      </c>
      <c r="J198">
        <f>'Emission events'!AG198</f>
        <v>0</v>
      </c>
      <c r="K198">
        <f>'Emission events'!CI198</f>
        <v>0</v>
      </c>
      <c r="L198">
        <f>'Emission events'!EK198</f>
        <v>0</v>
      </c>
      <c r="M198">
        <f>'Emission events'!GM198</f>
        <v>0</v>
      </c>
      <c r="N198">
        <f>'Emission events'!IO198</f>
        <v>0</v>
      </c>
      <c r="O198">
        <f t="shared" si="183"/>
        <v>0</v>
      </c>
      <c r="R198">
        <v>1260</v>
      </c>
      <c r="S198">
        <f>'Emission events'!AL198</f>
        <v>0</v>
      </c>
      <c r="T198">
        <f>'Emission events'!CN198</f>
        <v>0</v>
      </c>
      <c r="U198">
        <f>'Emission events'!EP198</f>
        <v>0</v>
      </c>
      <c r="V198">
        <f>'Emission events'!GR198</f>
        <v>0</v>
      </c>
      <c r="W198">
        <f>'Emission events'!IT198</f>
        <v>0</v>
      </c>
      <c r="X198">
        <f t="shared" si="184"/>
        <v>0</v>
      </c>
      <c r="AA198">
        <v>1260</v>
      </c>
      <c r="AB198" s="7">
        <f>'Emission events'!AQ198</f>
        <v>0</v>
      </c>
      <c r="AC198" s="7">
        <f>'Emission events'!CS198</f>
        <v>0</v>
      </c>
      <c r="AD198" s="7">
        <f>'Emission events'!EU198</f>
        <v>0</v>
      </c>
      <c r="AE198" s="7">
        <f>'Emission events'!GW198</f>
        <v>0</v>
      </c>
      <c r="AF198" s="7">
        <f>'Emission events'!IY198</f>
        <v>0</v>
      </c>
      <c r="AG198">
        <f t="shared" si="185"/>
        <v>0</v>
      </c>
      <c r="AH198" s="7">
        <f t="shared" si="186"/>
        <v>0</v>
      </c>
    </row>
    <row r="199" spans="9:34" x14ac:dyDescent="0.25">
      <c r="I199">
        <v>1265</v>
      </c>
      <c r="J199">
        <f>'Emission events'!AG199</f>
        <v>0</v>
      </c>
      <c r="K199">
        <f>'Emission events'!CI199</f>
        <v>0</v>
      </c>
      <c r="L199">
        <f>'Emission events'!EK199</f>
        <v>0</v>
      </c>
      <c r="M199">
        <f>'Emission events'!GM199</f>
        <v>0</v>
      </c>
      <c r="N199">
        <f>'Emission events'!IO199</f>
        <v>0</v>
      </c>
      <c r="O199">
        <f t="shared" si="183"/>
        <v>0</v>
      </c>
      <c r="R199">
        <v>1265</v>
      </c>
      <c r="S199">
        <f>'Emission events'!AL199</f>
        <v>0</v>
      </c>
      <c r="T199">
        <f>'Emission events'!CN199</f>
        <v>0</v>
      </c>
      <c r="U199">
        <f>'Emission events'!EP199</f>
        <v>0</v>
      </c>
      <c r="V199">
        <f>'Emission events'!GR199</f>
        <v>0</v>
      </c>
      <c r="W199">
        <f>'Emission events'!IT199</f>
        <v>0</v>
      </c>
      <c r="X199">
        <f t="shared" si="184"/>
        <v>0</v>
      </c>
      <c r="AA199">
        <v>1265</v>
      </c>
      <c r="AB199" s="7">
        <f>'Emission events'!AQ199</f>
        <v>0</v>
      </c>
      <c r="AC199" s="7">
        <f>'Emission events'!CS199</f>
        <v>0</v>
      </c>
      <c r="AD199" s="7">
        <f>'Emission events'!EU199</f>
        <v>0</v>
      </c>
      <c r="AE199" s="7">
        <f>'Emission events'!GW199</f>
        <v>0</v>
      </c>
      <c r="AF199" s="7">
        <f>'Emission events'!IY199</f>
        <v>0</v>
      </c>
      <c r="AG199">
        <f t="shared" si="185"/>
        <v>0</v>
      </c>
      <c r="AH199" s="7">
        <f t="shared" si="186"/>
        <v>0</v>
      </c>
    </row>
    <row r="200" spans="9:34" x14ac:dyDescent="0.25">
      <c r="I200">
        <v>1270</v>
      </c>
      <c r="J200">
        <f>'Emission events'!AG200</f>
        <v>0</v>
      </c>
      <c r="K200">
        <f>'Emission events'!CI200</f>
        <v>0</v>
      </c>
      <c r="L200">
        <f>'Emission events'!EK200</f>
        <v>0</v>
      </c>
      <c r="M200">
        <f>'Emission events'!GM200</f>
        <v>0</v>
      </c>
      <c r="N200">
        <f>'Emission events'!IO200</f>
        <v>0</v>
      </c>
      <c r="O200">
        <f t="shared" si="183"/>
        <v>0</v>
      </c>
      <c r="R200">
        <v>1270</v>
      </c>
      <c r="S200">
        <f>'Emission events'!AL200</f>
        <v>0</v>
      </c>
      <c r="T200">
        <f>'Emission events'!CN200</f>
        <v>0</v>
      </c>
      <c r="U200">
        <f>'Emission events'!EP200</f>
        <v>0</v>
      </c>
      <c r="V200">
        <f>'Emission events'!GR200</f>
        <v>0</v>
      </c>
      <c r="W200">
        <f>'Emission events'!IT200</f>
        <v>0</v>
      </c>
      <c r="X200">
        <f t="shared" si="184"/>
        <v>0</v>
      </c>
      <c r="AA200">
        <v>1270</v>
      </c>
      <c r="AB200" s="7">
        <f>'Emission events'!AQ200</f>
        <v>0</v>
      </c>
      <c r="AC200" s="7">
        <f>'Emission events'!CS200</f>
        <v>0</v>
      </c>
      <c r="AD200" s="7">
        <f>'Emission events'!EU200</f>
        <v>0</v>
      </c>
      <c r="AE200" s="7">
        <f>'Emission events'!GW200</f>
        <v>0</v>
      </c>
      <c r="AF200" s="7">
        <f>'Emission events'!IY200</f>
        <v>0</v>
      </c>
      <c r="AG200">
        <f t="shared" si="185"/>
        <v>0</v>
      </c>
      <c r="AH200" s="7">
        <f t="shared" si="186"/>
        <v>0</v>
      </c>
    </row>
    <row r="201" spans="9:34" x14ac:dyDescent="0.25">
      <c r="I201">
        <v>1275</v>
      </c>
      <c r="J201">
        <f>'Emission events'!AG201</f>
        <v>0</v>
      </c>
      <c r="K201">
        <f>'Emission events'!CI201</f>
        <v>0</v>
      </c>
      <c r="L201">
        <f>'Emission events'!EK201</f>
        <v>0</v>
      </c>
      <c r="M201">
        <f>'Emission events'!GM201</f>
        <v>0</v>
      </c>
      <c r="N201">
        <f>'Emission events'!IO201</f>
        <v>0</v>
      </c>
      <c r="O201">
        <f t="shared" si="183"/>
        <v>0</v>
      </c>
      <c r="R201">
        <v>1275</v>
      </c>
      <c r="S201">
        <f>'Emission events'!AL201</f>
        <v>0</v>
      </c>
      <c r="T201">
        <f>'Emission events'!CN201</f>
        <v>0</v>
      </c>
      <c r="U201">
        <f>'Emission events'!EP201</f>
        <v>0</v>
      </c>
      <c r="V201">
        <f>'Emission events'!GR201</f>
        <v>0</v>
      </c>
      <c r="W201">
        <f>'Emission events'!IT201</f>
        <v>0</v>
      </c>
      <c r="X201">
        <f t="shared" si="184"/>
        <v>0</v>
      </c>
      <c r="AA201">
        <v>1275</v>
      </c>
      <c r="AB201" s="7">
        <f>'Emission events'!AQ201</f>
        <v>0</v>
      </c>
      <c r="AC201" s="7">
        <f>'Emission events'!CS201</f>
        <v>0</v>
      </c>
      <c r="AD201" s="7">
        <f>'Emission events'!EU201</f>
        <v>0</v>
      </c>
      <c r="AE201" s="7">
        <f>'Emission events'!GW201</f>
        <v>0</v>
      </c>
      <c r="AF201" s="7">
        <f>'Emission events'!IY201</f>
        <v>0</v>
      </c>
      <c r="AG201">
        <f t="shared" si="185"/>
        <v>0</v>
      </c>
      <c r="AH201" s="7">
        <f t="shared" si="186"/>
        <v>0</v>
      </c>
    </row>
    <row r="202" spans="9:34" x14ac:dyDescent="0.25">
      <c r="I202">
        <v>1280</v>
      </c>
      <c r="J202">
        <f>'Emission events'!AG202</f>
        <v>0</v>
      </c>
      <c r="K202">
        <f>'Emission events'!CI202</f>
        <v>0</v>
      </c>
      <c r="L202">
        <f>'Emission events'!EK202</f>
        <v>0</v>
      </c>
      <c r="M202">
        <f>'Emission events'!GM202</f>
        <v>0</v>
      </c>
      <c r="N202">
        <f>'Emission events'!IO202</f>
        <v>0</v>
      </c>
      <c r="O202">
        <f t="shared" si="183"/>
        <v>0</v>
      </c>
      <c r="R202">
        <v>1280</v>
      </c>
      <c r="S202">
        <f>'Emission events'!AL202</f>
        <v>0</v>
      </c>
      <c r="T202">
        <f>'Emission events'!CN202</f>
        <v>0</v>
      </c>
      <c r="U202">
        <f>'Emission events'!EP202</f>
        <v>0</v>
      </c>
      <c r="V202">
        <f>'Emission events'!GR202</f>
        <v>0</v>
      </c>
      <c r="W202">
        <f>'Emission events'!IT202</f>
        <v>0</v>
      </c>
      <c r="X202">
        <f t="shared" si="184"/>
        <v>0</v>
      </c>
      <c r="AA202">
        <v>1280</v>
      </c>
      <c r="AB202" s="7">
        <f>'Emission events'!AQ202</f>
        <v>0</v>
      </c>
      <c r="AC202" s="7">
        <f>'Emission events'!CS202</f>
        <v>0</v>
      </c>
      <c r="AD202" s="7">
        <f>'Emission events'!EU202</f>
        <v>0</v>
      </c>
      <c r="AE202" s="7">
        <f>'Emission events'!GW202</f>
        <v>0</v>
      </c>
      <c r="AF202" s="7">
        <f>'Emission events'!IY202</f>
        <v>0</v>
      </c>
      <c r="AG202">
        <f t="shared" si="185"/>
        <v>0</v>
      </c>
      <c r="AH202" s="7">
        <f t="shared" si="186"/>
        <v>0</v>
      </c>
    </row>
    <row r="203" spans="9:34" x14ac:dyDescent="0.25">
      <c r="I203">
        <v>1285</v>
      </c>
      <c r="J203">
        <f>'Emission events'!AG203</f>
        <v>0</v>
      </c>
      <c r="K203">
        <f>'Emission events'!CI203</f>
        <v>0</v>
      </c>
      <c r="L203">
        <f>'Emission events'!EK203</f>
        <v>0</v>
      </c>
      <c r="M203">
        <f>'Emission events'!GM203</f>
        <v>0</v>
      </c>
      <c r="N203">
        <f>'Emission events'!IO203</f>
        <v>0</v>
      </c>
      <c r="O203">
        <f t="shared" si="183"/>
        <v>0</v>
      </c>
      <c r="R203">
        <v>1285</v>
      </c>
      <c r="S203">
        <f>'Emission events'!AL203</f>
        <v>0</v>
      </c>
      <c r="T203">
        <f>'Emission events'!CN203</f>
        <v>0</v>
      </c>
      <c r="U203">
        <f>'Emission events'!EP203</f>
        <v>0</v>
      </c>
      <c r="V203">
        <f>'Emission events'!GR203</f>
        <v>0</v>
      </c>
      <c r="W203">
        <f>'Emission events'!IT203</f>
        <v>0</v>
      </c>
      <c r="X203">
        <f t="shared" si="184"/>
        <v>0</v>
      </c>
      <c r="AA203">
        <v>1285</v>
      </c>
      <c r="AB203" s="7">
        <f>'Emission events'!AQ203</f>
        <v>0</v>
      </c>
      <c r="AC203" s="7">
        <f>'Emission events'!CS203</f>
        <v>0</v>
      </c>
      <c r="AD203" s="7">
        <f>'Emission events'!EU203</f>
        <v>0</v>
      </c>
      <c r="AE203" s="7">
        <f>'Emission events'!GW203</f>
        <v>0</v>
      </c>
      <c r="AF203" s="7">
        <f>'Emission events'!IY203</f>
        <v>0</v>
      </c>
      <c r="AG203">
        <f t="shared" si="185"/>
        <v>0</v>
      </c>
      <c r="AH203" s="7">
        <f t="shared" si="186"/>
        <v>0</v>
      </c>
    </row>
    <row r="204" spans="9:34" x14ac:dyDescent="0.25">
      <c r="I204">
        <v>1290</v>
      </c>
      <c r="J204">
        <f>'Emission events'!AG204</f>
        <v>0</v>
      </c>
      <c r="K204">
        <f>'Emission events'!CI204</f>
        <v>0</v>
      </c>
      <c r="L204">
        <f>'Emission events'!EK204</f>
        <v>0</v>
      </c>
      <c r="M204">
        <f>'Emission events'!GM204</f>
        <v>0</v>
      </c>
      <c r="N204">
        <f>'Emission events'!IO204</f>
        <v>0</v>
      </c>
      <c r="O204">
        <f t="shared" si="183"/>
        <v>0</v>
      </c>
      <c r="R204">
        <v>1290</v>
      </c>
      <c r="S204">
        <f>'Emission events'!AL204</f>
        <v>0</v>
      </c>
      <c r="T204">
        <f>'Emission events'!CN204</f>
        <v>0</v>
      </c>
      <c r="U204">
        <f>'Emission events'!EP204</f>
        <v>0</v>
      </c>
      <c r="V204">
        <f>'Emission events'!GR204</f>
        <v>0</v>
      </c>
      <c r="W204">
        <f>'Emission events'!IT204</f>
        <v>0</v>
      </c>
      <c r="X204">
        <f t="shared" si="184"/>
        <v>0</v>
      </c>
      <c r="AA204">
        <v>1290</v>
      </c>
      <c r="AB204" s="7">
        <f>'Emission events'!AQ204</f>
        <v>0</v>
      </c>
      <c r="AC204" s="7">
        <f>'Emission events'!CS204</f>
        <v>0</v>
      </c>
      <c r="AD204" s="7">
        <f>'Emission events'!EU204</f>
        <v>0</v>
      </c>
      <c r="AE204" s="7">
        <f>'Emission events'!GW204</f>
        <v>0</v>
      </c>
      <c r="AF204" s="7">
        <f>'Emission events'!IY204</f>
        <v>0</v>
      </c>
      <c r="AG204">
        <f t="shared" si="185"/>
        <v>0</v>
      </c>
      <c r="AH204" s="7">
        <f t="shared" si="186"/>
        <v>0</v>
      </c>
    </row>
    <row r="205" spans="9:34" x14ac:dyDescent="0.25">
      <c r="I205">
        <v>1295</v>
      </c>
      <c r="J205">
        <f>'Emission events'!AG205</f>
        <v>0</v>
      </c>
      <c r="K205">
        <f>'Emission events'!CI205</f>
        <v>0</v>
      </c>
      <c r="L205">
        <f>'Emission events'!EK205</f>
        <v>0</v>
      </c>
      <c r="M205">
        <f>'Emission events'!GM205</f>
        <v>0</v>
      </c>
      <c r="N205">
        <f>'Emission events'!IO205</f>
        <v>0</v>
      </c>
      <c r="O205">
        <f t="shared" si="183"/>
        <v>0</v>
      </c>
      <c r="R205">
        <v>1295</v>
      </c>
      <c r="S205">
        <f>'Emission events'!AL205</f>
        <v>0</v>
      </c>
      <c r="T205">
        <f>'Emission events'!CN205</f>
        <v>0</v>
      </c>
      <c r="U205">
        <f>'Emission events'!EP205</f>
        <v>0</v>
      </c>
      <c r="V205">
        <f>'Emission events'!GR205</f>
        <v>0</v>
      </c>
      <c r="W205">
        <f>'Emission events'!IT205</f>
        <v>0</v>
      </c>
      <c r="X205">
        <f t="shared" si="184"/>
        <v>0</v>
      </c>
      <c r="AA205">
        <v>1295</v>
      </c>
      <c r="AB205" s="7">
        <f>'Emission events'!AQ205</f>
        <v>0</v>
      </c>
      <c r="AC205" s="7">
        <f>'Emission events'!CS205</f>
        <v>0</v>
      </c>
      <c r="AD205" s="7">
        <f>'Emission events'!EU205</f>
        <v>0</v>
      </c>
      <c r="AE205" s="7">
        <f>'Emission events'!GW205</f>
        <v>0</v>
      </c>
      <c r="AF205" s="7">
        <f>'Emission events'!IY205</f>
        <v>0</v>
      </c>
      <c r="AG205">
        <f t="shared" si="185"/>
        <v>0</v>
      </c>
      <c r="AH205" s="7">
        <f t="shared" si="186"/>
        <v>0</v>
      </c>
    </row>
    <row r="206" spans="9:34" x14ac:dyDescent="0.25">
      <c r="I206">
        <v>1300</v>
      </c>
      <c r="J206">
        <f>'Emission events'!AG206</f>
        <v>0</v>
      </c>
      <c r="K206">
        <f>'Emission events'!CI206</f>
        <v>0</v>
      </c>
      <c r="L206">
        <f>'Emission events'!EK206</f>
        <v>0</v>
      </c>
      <c r="M206">
        <f>'Emission events'!GM206</f>
        <v>0</v>
      </c>
      <c r="N206">
        <f>'Emission events'!IO206</f>
        <v>0</v>
      </c>
      <c r="O206">
        <f t="shared" si="183"/>
        <v>0</v>
      </c>
      <c r="R206">
        <v>1300</v>
      </c>
      <c r="S206">
        <f>'Emission events'!AL206</f>
        <v>0</v>
      </c>
      <c r="T206">
        <f>'Emission events'!CN206</f>
        <v>0</v>
      </c>
      <c r="U206">
        <f>'Emission events'!EP206</f>
        <v>0</v>
      </c>
      <c r="V206">
        <f>'Emission events'!GR206</f>
        <v>0</v>
      </c>
      <c r="W206">
        <f>'Emission events'!IT206</f>
        <v>0</v>
      </c>
      <c r="X206">
        <f t="shared" si="184"/>
        <v>0</v>
      </c>
      <c r="AA206">
        <v>1300</v>
      </c>
      <c r="AB206" s="7">
        <f>'Emission events'!AQ206</f>
        <v>0</v>
      </c>
      <c r="AC206" s="7">
        <f>'Emission events'!CS206</f>
        <v>0</v>
      </c>
      <c r="AD206" s="7">
        <f>'Emission events'!EU206</f>
        <v>0</v>
      </c>
      <c r="AE206" s="7">
        <f>'Emission events'!GW206</f>
        <v>0</v>
      </c>
      <c r="AF206" s="7">
        <f>'Emission events'!IY206</f>
        <v>0</v>
      </c>
      <c r="AG206">
        <f t="shared" si="185"/>
        <v>0</v>
      </c>
      <c r="AH206" s="7">
        <f t="shared" si="186"/>
        <v>0</v>
      </c>
    </row>
    <row r="207" spans="9:34" x14ac:dyDescent="0.25">
      <c r="I207">
        <v>1305</v>
      </c>
      <c r="J207">
        <f>'Emission events'!AG207</f>
        <v>0</v>
      </c>
      <c r="K207">
        <f>'Emission events'!CI207</f>
        <v>0</v>
      </c>
      <c r="L207">
        <f>'Emission events'!EK207</f>
        <v>0</v>
      </c>
      <c r="M207">
        <f>'Emission events'!GM207</f>
        <v>0</v>
      </c>
      <c r="N207">
        <f>'Emission events'!IO207</f>
        <v>0</v>
      </c>
      <c r="O207">
        <f t="shared" si="183"/>
        <v>0</v>
      </c>
      <c r="R207">
        <v>1305</v>
      </c>
      <c r="S207">
        <f>'Emission events'!AL207</f>
        <v>0</v>
      </c>
      <c r="T207">
        <f>'Emission events'!CN207</f>
        <v>0</v>
      </c>
      <c r="U207">
        <f>'Emission events'!EP207</f>
        <v>0</v>
      </c>
      <c r="V207">
        <f>'Emission events'!GR207</f>
        <v>0</v>
      </c>
      <c r="W207">
        <f>'Emission events'!IT207</f>
        <v>0</v>
      </c>
      <c r="X207">
        <f t="shared" si="184"/>
        <v>0</v>
      </c>
      <c r="AA207">
        <v>1305</v>
      </c>
      <c r="AB207" s="7">
        <f>'Emission events'!AQ207</f>
        <v>0</v>
      </c>
      <c r="AC207" s="7">
        <f>'Emission events'!CS207</f>
        <v>0</v>
      </c>
      <c r="AD207" s="7">
        <f>'Emission events'!EU207</f>
        <v>0</v>
      </c>
      <c r="AE207" s="7">
        <f>'Emission events'!GW207</f>
        <v>0</v>
      </c>
      <c r="AF207" s="7">
        <f>'Emission events'!IY207</f>
        <v>0</v>
      </c>
      <c r="AG207">
        <f t="shared" si="185"/>
        <v>0</v>
      </c>
      <c r="AH207" s="7">
        <f t="shared" si="186"/>
        <v>0</v>
      </c>
    </row>
    <row r="208" spans="9:34" x14ac:dyDescent="0.25">
      <c r="I208">
        <v>1310</v>
      </c>
      <c r="J208">
        <f>'Emission events'!AG208</f>
        <v>0</v>
      </c>
      <c r="K208">
        <f>'Emission events'!CI208</f>
        <v>0</v>
      </c>
      <c r="L208">
        <f>'Emission events'!EK208</f>
        <v>0</v>
      </c>
      <c r="M208">
        <f>'Emission events'!GM208</f>
        <v>0</v>
      </c>
      <c r="N208">
        <f>'Emission events'!IO208</f>
        <v>0</v>
      </c>
      <c r="O208">
        <f t="shared" si="183"/>
        <v>0</v>
      </c>
      <c r="R208">
        <v>1310</v>
      </c>
      <c r="S208">
        <f>'Emission events'!AL208</f>
        <v>0</v>
      </c>
      <c r="T208">
        <f>'Emission events'!CN208</f>
        <v>0</v>
      </c>
      <c r="U208">
        <f>'Emission events'!EP208</f>
        <v>0</v>
      </c>
      <c r="V208">
        <f>'Emission events'!GR208</f>
        <v>0</v>
      </c>
      <c r="W208">
        <f>'Emission events'!IT208</f>
        <v>0</v>
      </c>
      <c r="X208">
        <f t="shared" si="184"/>
        <v>0</v>
      </c>
      <c r="AA208">
        <v>1310</v>
      </c>
      <c r="AB208" s="7">
        <f>'Emission events'!AQ208</f>
        <v>0</v>
      </c>
      <c r="AC208" s="7">
        <f>'Emission events'!CS208</f>
        <v>0</v>
      </c>
      <c r="AD208" s="7">
        <f>'Emission events'!EU208</f>
        <v>0</v>
      </c>
      <c r="AE208" s="7">
        <f>'Emission events'!GW208</f>
        <v>0</v>
      </c>
      <c r="AF208" s="7">
        <f>'Emission events'!IY208</f>
        <v>0</v>
      </c>
      <c r="AG208">
        <f t="shared" si="185"/>
        <v>0</v>
      </c>
      <c r="AH208" s="7">
        <f t="shared" si="186"/>
        <v>0</v>
      </c>
    </row>
    <row r="209" spans="9:34" x14ac:dyDescent="0.25">
      <c r="I209">
        <v>1315</v>
      </c>
      <c r="J209">
        <f>'Emission events'!AG209</f>
        <v>0</v>
      </c>
      <c r="K209">
        <f>'Emission events'!CI209</f>
        <v>0</v>
      </c>
      <c r="L209">
        <f>'Emission events'!EK209</f>
        <v>0</v>
      </c>
      <c r="M209">
        <f>'Emission events'!GM209</f>
        <v>0</v>
      </c>
      <c r="N209">
        <f>'Emission events'!IO209</f>
        <v>0</v>
      </c>
      <c r="O209">
        <f t="shared" si="183"/>
        <v>0</v>
      </c>
      <c r="R209">
        <v>1315</v>
      </c>
      <c r="S209">
        <f>'Emission events'!AL209</f>
        <v>0</v>
      </c>
      <c r="T209">
        <f>'Emission events'!CN209</f>
        <v>0</v>
      </c>
      <c r="U209">
        <f>'Emission events'!EP209</f>
        <v>0</v>
      </c>
      <c r="V209">
        <f>'Emission events'!GR209</f>
        <v>0</v>
      </c>
      <c r="W209">
        <f>'Emission events'!IT209</f>
        <v>0</v>
      </c>
      <c r="X209">
        <f t="shared" si="184"/>
        <v>0</v>
      </c>
      <c r="AA209">
        <v>1315</v>
      </c>
      <c r="AB209" s="7">
        <f>'Emission events'!AQ209</f>
        <v>0</v>
      </c>
      <c r="AC209" s="7">
        <f>'Emission events'!CS209</f>
        <v>0</v>
      </c>
      <c r="AD209" s="7">
        <f>'Emission events'!EU209</f>
        <v>0</v>
      </c>
      <c r="AE209" s="7">
        <f>'Emission events'!GW209</f>
        <v>0</v>
      </c>
      <c r="AF209" s="7">
        <f>'Emission events'!IY209</f>
        <v>0</v>
      </c>
      <c r="AG209">
        <f t="shared" si="185"/>
        <v>0</v>
      </c>
      <c r="AH209" s="7">
        <f t="shared" si="186"/>
        <v>0</v>
      </c>
    </row>
    <row r="210" spans="9:34" x14ac:dyDescent="0.25">
      <c r="I210">
        <v>1320</v>
      </c>
      <c r="J210">
        <f>'Emission events'!AG210</f>
        <v>0</v>
      </c>
      <c r="K210">
        <f>'Emission events'!CI210</f>
        <v>0</v>
      </c>
      <c r="L210">
        <f>'Emission events'!EK210</f>
        <v>0</v>
      </c>
      <c r="M210">
        <f>'Emission events'!GM210</f>
        <v>0</v>
      </c>
      <c r="N210">
        <f>'Emission events'!IO210</f>
        <v>0</v>
      </c>
      <c r="O210">
        <f t="shared" si="183"/>
        <v>0</v>
      </c>
      <c r="R210">
        <v>1320</v>
      </c>
      <c r="S210">
        <f>'Emission events'!AL210</f>
        <v>0</v>
      </c>
      <c r="T210">
        <f>'Emission events'!CN210</f>
        <v>0</v>
      </c>
      <c r="U210">
        <f>'Emission events'!EP210</f>
        <v>0</v>
      </c>
      <c r="V210">
        <f>'Emission events'!GR210</f>
        <v>0</v>
      </c>
      <c r="W210">
        <f>'Emission events'!IT210</f>
        <v>0</v>
      </c>
      <c r="X210">
        <f t="shared" si="184"/>
        <v>0</v>
      </c>
      <c r="AA210">
        <v>1320</v>
      </c>
      <c r="AB210" s="7">
        <f>'Emission events'!AQ210</f>
        <v>0</v>
      </c>
      <c r="AC210" s="7">
        <f>'Emission events'!CS210</f>
        <v>0</v>
      </c>
      <c r="AD210" s="7">
        <f>'Emission events'!EU210</f>
        <v>0</v>
      </c>
      <c r="AE210" s="7">
        <f>'Emission events'!GW210</f>
        <v>0</v>
      </c>
      <c r="AF210" s="7">
        <f>'Emission events'!IY210</f>
        <v>0</v>
      </c>
      <c r="AG210">
        <f t="shared" si="185"/>
        <v>0</v>
      </c>
      <c r="AH210" s="7">
        <f t="shared" si="186"/>
        <v>0</v>
      </c>
    </row>
    <row r="211" spans="9:34" x14ac:dyDescent="0.25">
      <c r="I211">
        <v>1325</v>
      </c>
      <c r="J211">
        <f>'Emission events'!AG211</f>
        <v>0</v>
      </c>
      <c r="K211">
        <f>'Emission events'!CI211</f>
        <v>0</v>
      </c>
      <c r="L211">
        <f>'Emission events'!EK211</f>
        <v>0</v>
      </c>
      <c r="M211">
        <f>'Emission events'!GM211</f>
        <v>0</v>
      </c>
      <c r="N211">
        <f>'Emission events'!IO211</f>
        <v>0</v>
      </c>
      <c r="O211">
        <f t="shared" si="183"/>
        <v>0</v>
      </c>
      <c r="R211">
        <v>1325</v>
      </c>
      <c r="S211">
        <f>'Emission events'!AL211</f>
        <v>0</v>
      </c>
      <c r="T211">
        <f>'Emission events'!CN211</f>
        <v>0</v>
      </c>
      <c r="U211">
        <f>'Emission events'!EP211</f>
        <v>0</v>
      </c>
      <c r="V211">
        <f>'Emission events'!GR211</f>
        <v>0</v>
      </c>
      <c r="W211">
        <f>'Emission events'!IT211</f>
        <v>0</v>
      </c>
      <c r="X211">
        <f t="shared" si="184"/>
        <v>0</v>
      </c>
      <c r="AA211">
        <v>1325</v>
      </c>
      <c r="AB211" s="7">
        <f>'Emission events'!AQ211</f>
        <v>0</v>
      </c>
      <c r="AC211" s="7">
        <f>'Emission events'!CS211</f>
        <v>0</v>
      </c>
      <c r="AD211" s="7">
        <f>'Emission events'!EU211</f>
        <v>0</v>
      </c>
      <c r="AE211" s="7">
        <f>'Emission events'!GW211</f>
        <v>0</v>
      </c>
      <c r="AF211" s="7">
        <f>'Emission events'!IY211</f>
        <v>0</v>
      </c>
      <c r="AG211">
        <f t="shared" si="185"/>
        <v>0</v>
      </c>
      <c r="AH211" s="7">
        <f t="shared" si="186"/>
        <v>0</v>
      </c>
    </row>
    <row r="212" spans="9:34" x14ac:dyDescent="0.25">
      <c r="I212">
        <v>1330</v>
      </c>
      <c r="J212">
        <f>'Emission events'!AG212</f>
        <v>0</v>
      </c>
      <c r="K212">
        <f>'Emission events'!CI212</f>
        <v>0</v>
      </c>
      <c r="L212">
        <f>'Emission events'!EK212</f>
        <v>0</v>
      </c>
      <c r="M212">
        <f>'Emission events'!GM212</f>
        <v>0</v>
      </c>
      <c r="N212">
        <f>'Emission events'!IO212</f>
        <v>0</v>
      </c>
      <c r="O212">
        <f t="shared" si="183"/>
        <v>0</v>
      </c>
      <c r="R212">
        <v>1330</v>
      </c>
      <c r="S212">
        <f>'Emission events'!AL212</f>
        <v>0</v>
      </c>
      <c r="T212">
        <f>'Emission events'!CN212</f>
        <v>0</v>
      </c>
      <c r="U212">
        <f>'Emission events'!EP212</f>
        <v>0</v>
      </c>
      <c r="V212">
        <f>'Emission events'!GR212</f>
        <v>0</v>
      </c>
      <c r="W212">
        <f>'Emission events'!IT212</f>
        <v>0</v>
      </c>
      <c r="X212">
        <f t="shared" si="184"/>
        <v>0</v>
      </c>
      <c r="AA212">
        <v>1330</v>
      </c>
      <c r="AB212" s="7">
        <f>'Emission events'!AQ212</f>
        <v>0</v>
      </c>
      <c r="AC212" s="7">
        <f>'Emission events'!CS212</f>
        <v>0</v>
      </c>
      <c r="AD212" s="7">
        <f>'Emission events'!EU212</f>
        <v>0</v>
      </c>
      <c r="AE212" s="7">
        <f>'Emission events'!GW212</f>
        <v>0</v>
      </c>
      <c r="AF212" s="7">
        <f>'Emission events'!IY212</f>
        <v>0</v>
      </c>
      <c r="AG212">
        <f t="shared" si="185"/>
        <v>0</v>
      </c>
      <c r="AH212" s="7">
        <f t="shared" si="186"/>
        <v>0</v>
      </c>
    </row>
    <row r="213" spans="9:34" x14ac:dyDescent="0.25">
      <c r="I213">
        <v>1335</v>
      </c>
      <c r="J213">
        <f>'Emission events'!AG213</f>
        <v>0</v>
      </c>
      <c r="K213">
        <f>'Emission events'!CI213</f>
        <v>0</v>
      </c>
      <c r="L213">
        <f>'Emission events'!EK213</f>
        <v>0</v>
      </c>
      <c r="M213">
        <f>'Emission events'!GM213</f>
        <v>0</v>
      </c>
      <c r="N213">
        <f>'Emission events'!IO213</f>
        <v>0</v>
      </c>
      <c r="O213">
        <f t="shared" si="183"/>
        <v>0</v>
      </c>
      <c r="R213">
        <v>1335</v>
      </c>
      <c r="S213">
        <f>'Emission events'!AL213</f>
        <v>0</v>
      </c>
      <c r="T213">
        <f>'Emission events'!CN213</f>
        <v>0</v>
      </c>
      <c r="U213">
        <f>'Emission events'!EP213</f>
        <v>0</v>
      </c>
      <c r="V213">
        <f>'Emission events'!GR213</f>
        <v>0</v>
      </c>
      <c r="W213">
        <f>'Emission events'!IT213</f>
        <v>0</v>
      </c>
      <c r="X213">
        <f t="shared" si="184"/>
        <v>0</v>
      </c>
      <c r="AA213">
        <v>1335</v>
      </c>
      <c r="AB213" s="7">
        <f>'Emission events'!AQ213</f>
        <v>0</v>
      </c>
      <c r="AC213" s="7">
        <f>'Emission events'!CS213</f>
        <v>0</v>
      </c>
      <c r="AD213" s="7">
        <f>'Emission events'!EU213</f>
        <v>0</v>
      </c>
      <c r="AE213" s="7">
        <f>'Emission events'!GW213</f>
        <v>0</v>
      </c>
      <c r="AF213" s="7">
        <f>'Emission events'!IY213</f>
        <v>0</v>
      </c>
      <c r="AG213">
        <f t="shared" si="185"/>
        <v>0</v>
      </c>
      <c r="AH213" s="7">
        <f t="shared" si="186"/>
        <v>0</v>
      </c>
    </row>
    <row r="214" spans="9:34" x14ac:dyDescent="0.25">
      <c r="I214">
        <v>1340</v>
      </c>
      <c r="J214">
        <f>'Emission events'!AG214</f>
        <v>0</v>
      </c>
      <c r="K214">
        <f>'Emission events'!CI214</f>
        <v>0</v>
      </c>
      <c r="L214">
        <f>'Emission events'!EK214</f>
        <v>0</v>
      </c>
      <c r="M214">
        <f>'Emission events'!GM214</f>
        <v>0</v>
      </c>
      <c r="N214">
        <f>'Emission events'!IO214</f>
        <v>0</v>
      </c>
      <c r="O214">
        <f t="shared" si="183"/>
        <v>0</v>
      </c>
      <c r="R214">
        <v>1340</v>
      </c>
      <c r="S214">
        <f>'Emission events'!AL214</f>
        <v>0</v>
      </c>
      <c r="T214">
        <f>'Emission events'!CN214</f>
        <v>0</v>
      </c>
      <c r="U214">
        <f>'Emission events'!EP214</f>
        <v>0</v>
      </c>
      <c r="V214">
        <f>'Emission events'!GR214</f>
        <v>0</v>
      </c>
      <c r="W214">
        <f>'Emission events'!IT214</f>
        <v>0</v>
      </c>
      <c r="X214">
        <f t="shared" si="184"/>
        <v>0</v>
      </c>
      <c r="AA214">
        <v>1340</v>
      </c>
      <c r="AB214" s="7">
        <f>'Emission events'!AQ214</f>
        <v>0</v>
      </c>
      <c r="AC214" s="7">
        <f>'Emission events'!CS214</f>
        <v>0</v>
      </c>
      <c r="AD214" s="7">
        <f>'Emission events'!EU214</f>
        <v>0</v>
      </c>
      <c r="AE214" s="7">
        <f>'Emission events'!GW214</f>
        <v>0</v>
      </c>
      <c r="AF214" s="7">
        <f>'Emission events'!IY214</f>
        <v>0</v>
      </c>
      <c r="AG214">
        <f t="shared" si="185"/>
        <v>0</v>
      </c>
      <c r="AH214" s="7">
        <f t="shared" si="186"/>
        <v>0</v>
      </c>
    </row>
    <row r="215" spans="9:34" x14ac:dyDescent="0.25">
      <c r="I215">
        <v>1345</v>
      </c>
      <c r="J215">
        <f>'Emission events'!AG215</f>
        <v>0</v>
      </c>
      <c r="K215">
        <f>'Emission events'!CI215</f>
        <v>0</v>
      </c>
      <c r="L215">
        <f>'Emission events'!EK215</f>
        <v>0</v>
      </c>
      <c r="M215">
        <f>'Emission events'!GM215</f>
        <v>0</v>
      </c>
      <c r="N215">
        <f>'Emission events'!IO215</f>
        <v>0</v>
      </c>
      <c r="O215">
        <f t="shared" si="183"/>
        <v>0</v>
      </c>
      <c r="R215">
        <v>1345</v>
      </c>
      <c r="S215">
        <f>'Emission events'!AL215</f>
        <v>0</v>
      </c>
      <c r="T215">
        <f>'Emission events'!CN215</f>
        <v>0</v>
      </c>
      <c r="U215">
        <f>'Emission events'!EP215</f>
        <v>0</v>
      </c>
      <c r="V215">
        <f>'Emission events'!GR215</f>
        <v>0</v>
      </c>
      <c r="W215">
        <f>'Emission events'!IT215</f>
        <v>0</v>
      </c>
      <c r="X215">
        <f t="shared" si="184"/>
        <v>0</v>
      </c>
      <c r="AA215">
        <v>1345</v>
      </c>
      <c r="AB215" s="7">
        <f>'Emission events'!AQ215</f>
        <v>0</v>
      </c>
      <c r="AC215" s="7">
        <f>'Emission events'!CS215</f>
        <v>0</v>
      </c>
      <c r="AD215" s="7">
        <f>'Emission events'!EU215</f>
        <v>0</v>
      </c>
      <c r="AE215" s="7">
        <f>'Emission events'!GW215</f>
        <v>0</v>
      </c>
      <c r="AF215" s="7">
        <f>'Emission events'!IY215</f>
        <v>0</v>
      </c>
      <c r="AG215">
        <f t="shared" si="185"/>
        <v>0</v>
      </c>
      <c r="AH215" s="7">
        <f t="shared" si="186"/>
        <v>0</v>
      </c>
    </row>
    <row r="216" spans="9:34" x14ac:dyDescent="0.25">
      <c r="I216">
        <v>1350</v>
      </c>
      <c r="J216">
        <f>'Emission events'!AG216</f>
        <v>0</v>
      </c>
      <c r="K216">
        <f>'Emission events'!CI216</f>
        <v>0</v>
      </c>
      <c r="L216">
        <f>'Emission events'!EK216</f>
        <v>0</v>
      </c>
      <c r="M216">
        <f>'Emission events'!GM216</f>
        <v>0</v>
      </c>
      <c r="N216">
        <f>'Emission events'!IO216</f>
        <v>0</v>
      </c>
      <c r="O216">
        <f t="shared" si="183"/>
        <v>0</v>
      </c>
      <c r="R216">
        <v>1350</v>
      </c>
      <c r="S216">
        <f>'Emission events'!AL216</f>
        <v>0</v>
      </c>
      <c r="T216">
        <f>'Emission events'!CN216</f>
        <v>0</v>
      </c>
      <c r="U216">
        <f>'Emission events'!EP216</f>
        <v>0</v>
      </c>
      <c r="V216">
        <f>'Emission events'!GR216</f>
        <v>0</v>
      </c>
      <c r="W216">
        <f>'Emission events'!IT216</f>
        <v>0</v>
      </c>
      <c r="X216">
        <f t="shared" si="184"/>
        <v>0</v>
      </c>
      <c r="AA216">
        <v>1350</v>
      </c>
      <c r="AB216" s="7">
        <f>'Emission events'!AQ216</f>
        <v>0</v>
      </c>
      <c r="AC216" s="7">
        <f>'Emission events'!CS216</f>
        <v>0</v>
      </c>
      <c r="AD216" s="7">
        <f>'Emission events'!EU216</f>
        <v>0</v>
      </c>
      <c r="AE216" s="7">
        <f>'Emission events'!GW216</f>
        <v>0</v>
      </c>
      <c r="AF216" s="7">
        <f>'Emission events'!IY216</f>
        <v>0</v>
      </c>
      <c r="AG216">
        <f t="shared" si="185"/>
        <v>0</v>
      </c>
      <c r="AH216" s="7">
        <f t="shared" si="186"/>
        <v>0</v>
      </c>
    </row>
    <row r="217" spans="9:34" x14ac:dyDescent="0.25">
      <c r="I217">
        <v>1355</v>
      </c>
      <c r="J217">
        <f>'Emission events'!AG217</f>
        <v>0</v>
      </c>
      <c r="K217">
        <f>'Emission events'!CI217</f>
        <v>0</v>
      </c>
      <c r="L217">
        <f>'Emission events'!EK217</f>
        <v>0</v>
      </c>
      <c r="M217">
        <f>'Emission events'!GM217</f>
        <v>0</v>
      </c>
      <c r="N217">
        <f>'Emission events'!IO217</f>
        <v>0</v>
      </c>
      <c r="O217">
        <f t="shared" si="183"/>
        <v>0</v>
      </c>
      <c r="R217">
        <v>1355</v>
      </c>
      <c r="S217">
        <f>'Emission events'!AL217</f>
        <v>0</v>
      </c>
      <c r="T217">
        <f>'Emission events'!CN217</f>
        <v>0</v>
      </c>
      <c r="U217">
        <f>'Emission events'!EP217</f>
        <v>0</v>
      </c>
      <c r="V217">
        <f>'Emission events'!GR217</f>
        <v>0</v>
      </c>
      <c r="W217">
        <f>'Emission events'!IT217</f>
        <v>0</v>
      </c>
      <c r="X217">
        <f t="shared" si="184"/>
        <v>0</v>
      </c>
      <c r="AA217">
        <v>1355</v>
      </c>
      <c r="AB217" s="7">
        <f>'Emission events'!AQ217</f>
        <v>0</v>
      </c>
      <c r="AC217" s="7">
        <f>'Emission events'!CS217</f>
        <v>0</v>
      </c>
      <c r="AD217" s="7">
        <f>'Emission events'!EU217</f>
        <v>0</v>
      </c>
      <c r="AE217" s="7">
        <f>'Emission events'!GW217</f>
        <v>0</v>
      </c>
      <c r="AF217" s="7">
        <f>'Emission events'!IY217</f>
        <v>0</v>
      </c>
      <c r="AG217">
        <f t="shared" si="185"/>
        <v>0</v>
      </c>
      <c r="AH217" s="7">
        <f t="shared" si="186"/>
        <v>0</v>
      </c>
    </row>
    <row r="218" spans="9:34" x14ac:dyDescent="0.25">
      <c r="I218">
        <v>1360</v>
      </c>
      <c r="J218">
        <f>'Emission events'!AG218</f>
        <v>0</v>
      </c>
      <c r="K218">
        <f>'Emission events'!CI218</f>
        <v>0</v>
      </c>
      <c r="L218">
        <f>'Emission events'!EK218</f>
        <v>0</v>
      </c>
      <c r="M218">
        <f>'Emission events'!GM218</f>
        <v>0</v>
      </c>
      <c r="N218">
        <f>'Emission events'!IO218</f>
        <v>0</v>
      </c>
      <c r="O218">
        <f t="shared" si="183"/>
        <v>0</v>
      </c>
      <c r="R218">
        <v>1360</v>
      </c>
      <c r="S218">
        <f>'Emission events'!AL218</f>
        <v>0</v>
      </c>
      <c r="T218">
        <f>'Emission events'!CN218</f>
        <v>0</v>
      </c>
      <c r="U218">
        <f>'Emission events'!EP218</f>
        <v>0</v>
      </c>
      <c r="V218">
        <f>'Emission events'!GR218</f>
        <v>0</v>
      </c>
      <c r="W218">
        <f>'Emission events'!IT218</f>
        <v>0</v>
      </c>
      <c r="X218">
        <f t="shared" si="184"/>
        <v>0</v>
      </c>
      <c r="AA218">
        <v>1360</v>
      </c>
      <c r="AB218" s="7">
        <f>'Emission events'!AQ218</f>
        <v>0</v>
      </c>
      <c r="AC218" s="7">
        <f>'Emission events'!CS218</f>
        <v>0</v>
      </c>
      <c r="AD218" s="7">
        <f>'Emission events'!EU218</f>
        <v>0</v>
      </c>
      <c r="AE218" s="7">
        <f>'Emission events'!GW218</f>
        <v>0</v>
      </c>
      <c r="AF218" s="7">
        <f>'Emission events'!IY218</f>
        <v>0</v>
      </c>
      <c r="AG218">
        <f t="shared" si="185"/>
        <v>0</v>
      </c>
      <c r="AH218" s="7">
        <f t="shared" si="186"/>
        <v>0</v>
      </c>
    </row>
    <row r="219" spans="9:34" x14ac:dyDescent="0.25">
      <c r="I219">
        <v>1365</v>
      </c>
      <c r="J219">
        <f>'Emission events'!AG219</f>
        <v>0</v>
      </c>
      <c r="K219">
        <f>'Emission events'!CI219</f>
        <v>0</v>
      </c>
      <c r="L219">
        <f>'Emission events'!EK219</f>
        <v>0</v>
      </c>
      <c r="M219">
        <f>'Emission events'!GM219</f>
        <v>0</v>
      </c>
      <c r="N219">
        <f>'Emission events'!IO219</f>
        <v>0</v>
      </c>
      <c r="O219">
        <f t="shared" si="183"/>
        <v>0</v>
      </c>
      <c r="R219">
        <v>1365</v>
      </c>
      <c r="S219">
        <f>'Emission events'!AL219</f>
        <v>0</v>
      </c>
      <c r="T219">
        <f>'Emission events'!CN219</f>
        <v>0</v>
      </c>
      <c r="U219">
        <f>'Emission events'!EP219</f>
        <v>0</v>
      </c>
      <c r="V219">
        <f>'Emission events'!GR219</f>
        <v>0</v>
      </c>
      <c r="W219">
        <f>'Emission events'!IT219</f>
        <v>0</v>
      </c>
      <c r="X219">
        <f t="shared" si="184"/>
        <v>0</v>
      </c>
      <c r="AA219">
        <v>1365</v>
      </c>
      <c r="AB219" s="7">
        <f>'Emission events'!AQ219</f>
        <v>0</v>
      </c>
      <c r="AC219" s="7">
        <f>'Emission events'!CS219</f>
        <v>0</v>
      </c>
      <c r="AD219" s="7">
        <f>'Emission events'!EU219</f>
        <v>0</v>
      </c>
      <c r="AE219" s="7">
        <f>'Emission events'!GW219</f>
        <v>0</v>
      </c>
      <c r="AF219" s="7">
        <f>'Emission events'!IY219</f>
        <v>0</v>
      </c>
      <c r="AG219">
        <f t="shared" si="185"/>
        <v>0</v>
      </c>
      <c r="AH219" s="7">
        <f t="shared" si="186"/>
        <v>0</v>
      </c>
    </row>
    <row r="220" spans="9:34" x14ac:dyDescent="0.25">
      <c r="I220">
        <v>1370</v>
      </c>
      <c r="J220">
        <f>'Emission events'!AG220</f>
        <v>0</v>
      </c>
      <c r="K220">
        <f>'Emission events'!CI220</f>
        <v>0</v>
      </c>
      <c r="L220">
        <f>'Emission events'!EK220</f>
        <v>0</v>
      </c>
      <c r="M220">
        <f>'Emission events'!GM220</f>
        <v>0</v>
      </c>
      <c r="N220">
        <f>'Emission events'!IO220</f>
        <v>0</v>
      </c>
      <c r="O220">
        <f t="shared" si="183"/>
        <v>0</v>
      </c>
      <c r="R220">
        <v>1370</v>
      </c>
      <c r="S220">
        <f>'Emission events'!AL220</f>
        <v>0</v>
      </c>
      <c r="T220">
        <f>'Emission events'!CN220</f>
        <v>0</v>
      </c>
      <c r="U220">
        <f>'Emission events'!EP220</f>
        <v>0</v>
      </c>
      <c r="V220">
        <f>'Emission events'!GR220</f>
        <v>0</v>
      </c>
      <c r="W220">
        <f>'Emission events'!IT220</f>
        <v>0</v>
      </c>
      <c r="X220">
        <f t="shared" si="184"/>
        <v>0</v>
      </c>
      <c r="AA220">
        <v>1370</v>
      </c>
      <c r="AB220" s="7">
        <f>'Emission events'!AQ220</f>
        <v>0</v>
      </c>
      <c r="AC220" s="7">
        <f>'Emission events'!CS220</f>
        <v>0</v>
      </c>
      <c r="AD220" s="7">
        <f>'Emission events'!EU220</f>
        <v>0</v>
      </c>
      <c r="AE220" s="7">
        <f>'Emission events'!GW220</f>
        <v>0</v>
      </c>
      <c r="AF220" s="7">
        <f>'Emission events'!IY220</f>
        <v>0</v>
      </c>
      <c r="AG220">
        <f t="shared" si="185"/>
        <v>0</v>
      </c>
      <c r="AH220" s="7">
        <f t="shared" si="186"/>
        <v>0</v>
      </c>
    </row>
    <row r="221" spans="9:34" x14ac:dyDescent="0.25">
      <c r="I221">
        <v>1375</v>
      </c>
      <c r="J221">
        <f>'Emission events'!AG221</f>
        <v>0</v>
      </c>
      <c r="K221">
        <f>'Emission events'!CI221</f>
        <v>0</v>
      </c>
      <c r="L221">
        <f>'Emission events'!EK221</f>
        <v>0</v>
      </c>
      <c r="M221">
        <f>'Emission events'!GM221</f>
        <v>0</v>
      </c>
      <c r="N221">
        <f>'Emission events'!IO221</f>
        <v>0</v>
      </c>
      <c r="O221">
        <f t="shared" si="183"/>
        <v>0</v>
      </c>
      <c r="R221">
        <v>1375</v>
      </c>
      <c r="S221">
        <f>'Emission events'!AL221</f>
        <v>0</v>
      </c>
      <c r="T221">
        <f>'Emission events'!CN221</f>
        <v>0</v>
      </c>
      <c r="U221">
        <f>'Emission events'!EP221</f>
        <v>0</v>
      </c>
      <c r="V221">
        <f>'Emission events'!GR221</f>
        <v>0</v>
      </c>
      <c r="W221">
        <f>'Emission events'!IT221</f>
        <v>0</v>
      </c>
      <c r="X221">
        <f t="shared" si="184"/>
        <v>0</v>
      </c>
      <c r="AA221">
        <v>1375</v>
      </c>
      <c r="AB221" s="7">
        <f>'Emission events'!AQ221</f>
        <v>0</v>
      </c>
      <c r="AC221" s="7">
        <f>'Emission events'!CS221</f>
        <v>0</v>
      </c>
      <c r="AD221" s="7">
        <f>'Emission events'!EU221</f>
        <v>0</v>
      </c>
      <c r="AE221" s="7">
        <f>'Emission events'!GW221</f>
        <v>0</v>
      </c>
      <c r="AF221" s="7">
        <f>'Emission events'!IY221</f>
        <v>0</v>
      </c>
      <c r="AG221">
        <f t="shared" si="185"/>
        <v>0</v>
      </c>
      <c r="AH221" s="7">
        <f t="shared" si="186"/>
        <v>0</v>
      </c>
    </row>
    <row r="222" spans="9:34" x14ac:dyDescent="0.25">
      <c r="I222">
        <v>1380</v>
      </c>
      <c r="J222">
        <f>'Emission events'!AG222</f>
        <v>0</v>
      </c>
      <c r="K222">
        <f>'Emission events'!CI222</f>
        <v>0</v>
      </c>
      <c r="L222">
        <f>'Emission events'!EK222</f>
        <v>0</v>
      </c>
      <c r="M222">
        <f>'Emission events'!GM222</f>
        <v>0</v>
      </c>
      <c r="N222">
        <f>'Emission events'!IO222</f>
        <v>0</v>
      </c>
      <c r="O222">
        <f t="shared" si="183"/>
        <v>0</v>
      </c>
      <c r="R222">
        <v>1380</v>
      </c>
      <c r="S222">
        <f>'Emission events'!AL222</f>
        <v>0</v>
      </c>
      <c r="T222">
        <f>'Emission events'!CN222</f>
        <v>0</v>
      </c>
      <c r="U222">
        <f>'Emission events'!EP222</f>
        <v>0</v>
      </c>
      <c r="V222">
        <f>'Emission events'!GR222</f>
        <v>0</v>
      </c>
      <c r="W222">
        <f>'Emission events'!IT222</f>
        <v>0</v>
      </c>
      <c r="X222">
        <f t="shared" si="184"/>
        <v>0</v>
      </c>
      <c r="AA222">
        <v>1380</v>
      </c>
      <c r="AB222" s="7">
        <f>'Emission events'!AQ222</f>
        <v>0</v>
      </c>
      <c r="AC222" s="7">
        <f>'Emission events'!CS222</f>
        <v>0</v>
      </c>
      <c r="AD222" s="7">
        <f>'Emission events'!EU222</f>
        <v>0</v>
      </c>
      <c r="AE222" s="7">
        <f>'Emission events'!GW222</f>
        <v>0</v>
      </c>
      <c r="AF222" s="7">
        <f>'Emission events'!IY222</f>
        <v>0</v>
      </c>
      <c r="AG222">
        <f t="shared" si="185"/>
        <v>0</v>
      </c>
      <c r="AH222" s="7">
        <f t="shared" si="186"/>
        <v>0</v>
      </c>
    </row>
    <row r="223" spans="9:34" x14ac:dyDescent="0.25">
      <c r="I223">
        <v>1385</v>
      </c>
      <c r="J223">
        <f>'Emission events'!AG223</f>
        <v>0</v>
      </c>
      <c r="K223">
        <f>'Emission events'!CI223</f>
        <v>0</v>
      </c>
      <c r="L223">
        <f>'Emission events'!EK223</f>
        <v>0</v>
      </c>
      <c r="M223">
        <f>'Emission events'!GM223</f>
        <v>0</v>
      </c>
      <c r="N223">
        <f>'Emission events'!IO223</f>
        <v>0</v>
      </c>
      <c r="O223">
        <f t="shared" si="183"/>
        <v>0</v>
      </c>
      <c r="R223">
        <v>1385</v>
      </c>
      <c r="S223">
        <f>'Emission events'!AL223</f>
        <v>0</v>
      </c>
      <c r="T223">
        <f>'Emission events'!CN223</f>
        <v>0</v>
      </c>
      <c r="U223">
        <f>'Emission events'!EP223</f>
        <v>0</v>
      </c>
      <c r="V223">
        <f>'Emission events'!GR223</f>
        <v>0</v>
      </c>
      <c r="W223">
        <f>'Emission events'!IT223</f>
        <v>0</v>
      </c>
      <c r="X223">
        <f t="shared" si="184"/>
        <v>0</v>
      </c>
      <c r="AA223">
        <v>1385</v>
      </c>
      <c r="AB223" s="7">
        <f>'Emission events'!AQ223</f>
        <v>0</v>
      </c>
      <c r="AC223" s="7">
        <f>'Emission events'!CS223</f>
        <v>0</v>
      </c>
      <c r="AD223" s="7">
        <f>'Emission events'!EU223</f>
        <v>0</v>
      </c>
      <c r="AE223" s="7">
        <f>'Emission events'!GW223</f>
        <v>0</v>
      </c>
      <c r="AF223" s="7">
        <f>'Emission events'!IY223</f>
        <v>0</v>
      </c>
      <c r="AG223">
        <f t="shared" si="185"/>
        <v>0</v>
      </c>
      <c r="AH223" s="7">
        <f t="shared" si="186"/>
        <v>0</v>
      </c>
    </row>
    <row r="224" spans="9:34" x14ac:dyDescent="0.25">
      <c r="I224">
        <v>1390</v>
      </c>
      <c r="J224">
        <f>'Emission events'!AG224</f>
        <v>0</v>
      </c>
      <c r="K224">
        <f>'Emission events'!CI224</f>
        <v>0</v>
      </c>
      <c r="L224">
        <f>'Emission events'!EK224</f>
        <v>0</v>
      </c>
      <c r="M224">
        <f>'Emission events'!GM224</f>
        <v>0</v>
      </c>
      <c r="N224">
        <f>'Emission events'!IO224</f>
        <v>0</v>
      </c>
      <c r="O224">
        <f t="shared" si="183"/>
        <v>0</v>
      </c>
      <c r="R224">
        <v>1390</v>
      </c>
      <c r="S224">
        <f>'Emission events'!AL224</f>
        <v>0</v>
      </c>
      <c r="T224">
        <f>'Emission events'!CN224</f>
        <v>0</v>
      </c>
      <c r="U224">
        <f>'Emission events'!EP224</f>
        <v>0</v>
      </c>
      <c r="V224">
        <f>'Emission events'!GR224</f>
        <v>0</v>
      </c>
      <c r="W224">
        <f>'Emission events'!IT224</f>
        <v>0</v>
      </c>
      <c r="X224">
        <f t="shared" si="184"/>
        <v>0</v>
      </c>
      <c r="AA224">
        <v>1390</v>
      </c>
      <c r="AB224" s="7">
        <f>'Emission events'!AQ224</f>
        <v>0</v>
      </c>
      <c r="AC224" s="7">
        <f>'Emission events'!CS224</f>
        <v>0</v>
      </c>
      <c r="AD224" s="7">
        <f>'Emission events'!EU224</f>
        <v>0</v>
      </c>
      <c r="AE224" s="7">
        <f>'Emission events'!GW224</f>
        <v>0</v>
      </c>
      <c r="AF224" s="7">
        <f>'Emission events'!IY224</f>
        <v>0</v>
      </c>
      <c r="AG224">
        <f t="shared" si="185"/>
        <v>0</v>
      </c>
      <c r="AH224" s="7">
        <f t="shared" si="186"/>
        <v>0</v>
      </c>
    </row>
    <row r="225" spans="9:34" x14ac:dyDescent="0.25">
      <c r="I225">
        <v>1395</v>
      </c>
      <c r="J225">
        <f>'Emission events'!AG225</f>
        <v>0</v>
      </c>
      <c r="K225">
        <f>'Emission events'!CI225</f>
        <v>0</v>
      </c>
      <c r="L225">
        <f>'Emission events'!EK225</f>
        <v>0</v>
      </c>
      <c r="M225">
        <f>'Emission events'!GM225</f>
        <v>0</v>
      </c>
      <c r="N225">
        <f>'Emission events'!IO225</f>
        <v>0</v>
      </c>
      <c r="O225">
        <f t="shared" si="183"/>
        <v>0</v>
      </c>
      <c r="R225">
        <v>1395</v>
      </c>
      <c r="S225">
        <f>'Emission events'!AL225</f>
        <v>0</v>
      </c>
      <c r="T225">
        <f>'Emission events'!CN225</f>
        <v>0</v>
      </c>
      <c r="U225">
        <f>'Emission events'!EP225</f>
        <v>0</v>
      </c>
      <c r="V225">
        <f>'Emission events'!GR225</f>
        <v>0</v>
      </c>
      <c r="W225">
        <f>'Emission events'!IT225</f>
        <v>0</v>
      </c>
      <c r="X225">
        <f t="shared" si="184"/>
        <v>0</v>
      </c>
      <c r="AA225">
        <v>1395</v>
      </c>
      <c r="AB225" s="7">
        <f>'Emission events'!AQ225</f>
        <v>0</v>
      </c>
      <c r="AC225" s="7">
        <f>'Emission events'!CS225</f>
        <v>0</v>
      </c>
      <c r="AD225" s="7">
        <f>'Emission events'!EU225</f>
        <v>0</v>
      </c>
      <c r="AE225" s="7">
        <f>'Emission events'!GW225</f>
        <v>0</v>
      </c>
      <c r="AF225" s="7">
        <f>'Emission events'!IY225</f>
        <v>0</v>
      </c>
      <c r="AG225">
        <f t="shared" si="185"/>
        <v>0</v>
      </c>
      <c r="AH225" s="7">
        <f t="shared" si="186"/>
        <v>0</v>
      </c>
    </row>
    <row r="226" spans="9:34" x14ac:dyDescent="0.25">
      <c r="I226">
        <v>1400</v>
      </c>
      <c r="J226">
        <f>'Emission events'!AG226</f>
        <v>0</v>
      </c>
      <c r="K226">
        <f>'Emission events'!CI226</f>
        <v>0</v>
      </c>
      <c r="L226">
        <f>'Emission events'!EK226</f>
        <v>0</v>
      </c>
      <c r="M226">
        <f>'Emission events'!GM226</f>
        <v>0</v>
      </c>
      <c r="N226">
        <f>'Emission events'!IO226</f>
        <v>0</v>
      </c>
      <c r="O226">
        <f t="shared" si="183"/>
        <v>0</v>
      </c>
      <c r="R226">
        <v>1400</v>
      </c>
      <c r="S226">
        <f>'Emission events'!AL226</f>
        <v>0</v>
      </c>
      <c r="T226">
        <f>'Emission events'!CN226</f>
        <v>0</v>
      </c>
      <c r="U226">
        <f>'Emission events'!EP226</f>
        <v>0</v>
      </c>
      <c r="V226">
        <f>'Emission events'!GR226</f>
        <v>0</v>
      </c>
      <c r="W226">
        <f>'Emission events'!IT226</f>
        <v>0</v>
      </c>
      <c r="X226">
        <f t="shared" si="184"/>
        <v>0</v>
      </c>
      <c r="AA226">
        <v>1400</v>
      </c>
      <c r="AB226" s="7">
        <f>'Emission events'!AQ226</f>
        <v>0</v>
      </c>
      <c r="AC226" s="7">
        <f>'Emission events'!CS226</f>
        <v>0</v>
      </c>
      <c r="AD226" s="7">
        <f>'Emission events'!EU226</f>
        <v>0</v>
      </c>
      <c r="AE226" s="7">
        <f>'Emission events'!GW226</f>
        <v>0</v>
      </c>
      <c r="AF226" s="7">
        <f>'Emission events'!IY226</f>
        <v>0</v>
      </c>
      <c r="AG226">
        <f t="shared" si="185"/>
        <v>0</v>
      </c>
      <c r="AH226" s="7">
        <f t="shared" si="186"/>
        <v>0</v>
      </c>
    </row>
    <row r="227" spans="9:34" x14ac:dyDescent="0.25">
      <c r="I227">
        <v>1405</v>
      </c>
      <c r="J227">
        <f>'Emission events'!AG227</f>
        <v>0</v>
      </c>
      <c r="K227">
        <f>'Emission events'!CI227</f>
        <v>0</v>
      </c>
      <c r="L227">
        <f>'Emission events'!EK227</f>
        <v>0</v>
      </c>
      <c r="M227">
        <f>'Emission events'!GM227</f>
        <v>0</v>
      </c>
      <c r="N227">
        <f>'Emission events'!IO227</f>
        <v>0</v>
      </c>
      <c r="O227">
        <f t="shared" si="183"/>
        <v>0</v>
      </c>
      <c r="R227">
        <v>1405</v>
      </c>
      <c r="S227">
        <f>'Emission events'!AL227</f>
        <v>0</v>
      </c>
      <c r="T227">
        <f>'Emission events'!CN227</f>
        <v>0</v>
      </c>
      <c r="U227">
        <f>'Emission events'!EP227</f>
        <v>0</v>
      </c>
      <c r="V227">
        <f>'Emission events'!GR227</f>
        <v>0</v>
      </c>
      <c r="W227">
        <f>'Emission events'!IT227</f>
        <v>0</v>
      </c>
      <c r="X227">
        <f t="shared" si="184"/>
        <v>0</v>
      </c>
      <c r="AA227">
        <v>1405</v>
      </c>
      <c r="AB227" s="7">
        <f>'Emission events'!AQ227</f>
        <v>0</v>
      </c>
      <c r="AC227" s="7">
        <f>'Emission events'!CS227</f>
        <v>0</v>
      </c>
      <c r="AD227" s="7">
        <f>'Emission events'!EU227</f>
        <v>0</v>
      </c>
      <c r="AE227" s="7">
        <f>'Emission events'!GW227</f>
        <v>0</v>
      </c>
      <c r="AF227" s="7">
        <f>'Emission events'!IY227</f>
        <v>0</v>
      </c>
      <c r="AG227">
        <f t="shared" si="185"/>
        <v>0</v>
      </c>
      <c r="AH227" s="7">
        <f t="shared" si="186"/>
        <v>0</v>
      </c>
    </row>
    <row r="228" spans="9:34" x14ac:dyDescent="0.25">
      <c r="I228">
        <v>1410</v>
      </c>
      <c r="J228">
        <f>'Emission events'!AG228</f>
        <v>0</v>
      </c>
      <c r="K228">
        <f>'Emission events'!CI228</f>
        <v>0</v>
      </c>
      <c r="L228">
        <f>'Emission events'!EK228</f>
        <v>0</v>
      </c>
      <c r="M228">
        <f>'Emission events'!GM228</f>
        <v>0</v>
      </c>
      <c r="N228">
        <f>'Emission events'!IO228</f>
        <v>0</v>
      </c>
      <c r="O228">
        <f t="shared" si="183"/>
        <v>0</v>
      </c>
      <c r="R228">
        <v>1410</v>
      </c>
      <c r="S228">
        <f>'Emission events'!AL228</f>
        <v>0</v>
      </c>
      <c r="T228">
        <f>'Emission events'!CN228</f>
        <v>0</v>
      </c>
      <c r="U228">
        <f>'Emission events'!EP228</f>
        <v>0</v>
      </c>
      <c r="V228">
        <f>'Emission events'!GR228</f>
        <v>0</v>
      </c>
      <c r="W228">
        <f>'Emission events'!IT228</f>
        <v>0</v>
      </c>
      <c r="X228">
        <f t="shared" si="184"/>
        <v>0</v>
      </c>
      <c r="AA228">
        <v>1410</v>
      </c>
      <c r="AB228" s="7">
        <f>'Emission events'!AQ228</f>
        <v>0</v>
      </c>
      <c r="AC228" s="7">
        <f>'Emission events'!CS228</f>
        <v>0</v>
      </c>
      <c r="AD228" s="7">
        <f>'Emission events'!EU228</f>
        <v>0</v>
      </c>
      <c r="AE228" s="7">
        <f>'Emission events'!GW228</f>
        <v>0</v>
      </c>
      <c r="AF228" s="7">
        <f>'Emission events'!IY228</f>
        <v>0</v>
      </c>
      <c r="AG228">
        <f t="shared" si="185"/>
        <v>0</v>
      </c>
      <c r="AH228" s="7">
        <f t="shared" si="186"/>
        <v>0</v>
      </c>
    </row>
    <row r="229" spans="9:34" x14ac:dyDescent="0.25">
      <c r="I229">
        <v>1415</v>
      </c>
      <c r="J229">
        <f>'Emission events'!AG229</f>
        <v>0</v>
      </c>
      <c r="K229">
        <f>'Emission events'!CI229</f>
        <v>0</v>
      </c>
      <c r="L229">
        <f>'Emission events'!EK229</f>
        <v>0</v>
      </c>
      <c r="M229">
        <f>'Emission events'!GM229</f>
        <v>0</v>
      </c>
      <c r="N229">
        <f>'Emission events'!IO229</f>
        <v>0</v>
      </c>
      <c r="O229">
        <f t="shared" si="183"/>
        <v>0</v>
      </c>
      <c r="R229">
        <v>1415</v>
      </c>
      <c r="S229">
        <f>'Emission events'!AL229</f>
        <v>0</v>
      </c>
      <c r="T229">
        <f>'Emission events'!CN229</f>
        <v>0</v>
      </c>
      <c r="U229">
        <f>'Emission events'!EP229</f>
        <v>0</v>
      </c>
      <c r="V229">
        <f>'Emission events'!GR229</f>
        <v>0</v>
      </c>
      <c r="W229">
        <f>'Emission events'!IT229</f>
        <v>0</v>
      </c>
      <c r="X229">
        <f t="shared" si="184"/>
        <v>0</v>
      </c>
      <c r="AA229">
        <v>1415</v>
      </c>
      <c r="AB229" s="7">
        <f>'Emission events'!AQ229</f>
        <v>0</v>
      </c>
      <c r="AC229" s="7">
        <f>'Emission events'!CS229</f>
        <v>0</v>
      </c>
      <c r="AD229" s="7">
        <f>'Emission events'!EU229</f>
        <v>0</v>
      </c>
      <c r="AE229" s="7">
        <f>'Emission events'!GW229</f>
        <v>0</v>
      </c>
      <c r="AF229" s="7">
        <f>'Emission events'!IY229</f>
        <v>0</v>
      </c>
      <c r="AG229">
        <f t="shared" si="185"/>
        <v>0</v>
      </c>
      <c r="AH229" s="7">
        <f t="shared" si="186"/>
        <v>0</v>
      </c>
    </row>
    <row r="230" spans="9:34" x14ac:dyDescent="0.25">
      <c r="I230">
        <v>1420</v>
      </c>
      <c r="J230">
        <f>'Emission events'!AG230</f>
        <v>0</v>
      </c>
      <c r="K230">
        <f>'Emission events'!CI230</f>
        <v>0</v>
      </c>
      <c r="L230">
        <f>'Emission events'!EK230</f>
        <v>0</v>
      </c>
      <c r="M230">
        <f>'Emission events'!GM230</f>
        <v>0</v>
      </c>
      <c r="N230">
        <f>'Emission events'!IO230</f>
        <v>0</v>
      </c>
      <c r="O230">
        <f t="shared" si="183"/>
        <v>0</v>
      </c>
      <c r="R230">
        <v>1420</v>
      </c>
      <c r="S230">
        <f>'Emission events'!AL230</f>
        <v>0</v>
      </c>
      <c r="T230">
        <f>'Emission events'!CN230</f>
        <v>0</v>
      </c>
      <c r="U230">
        <f>'Emission events'!EP230</f>
        <v>0</v>
      </c>
      <c r="V230">
        <f>'Emission events'!GR230</f>
        <v>0</v>
      </c>
      <c r="W230">
        <f>'Emission events'!IT230</f>
        <v>0</v>
      </c>
      <c r="X230">
        <f t="shared" si="184"/>
        <v>0</v>
      </c>
      <c r="AA230">
        <v>1420</v>
      </c>
      <c r="AB230" s="7">
        <f>'Emission events'!AQ230</f>
        <v>0</v>
      </c>
      <c r="AC230" s="7">
        <f>'Emission events'!CS230</f>
        <v>0</v>
      </c>
      <c r="AD230" s="7">
        <f>'Emission events'!EU230</f>
        <v>0</v>
      </c>
      <c r="AE230" s="7">
        <f>'Emission events'!GW230</f>
        <v>0</v>
      </c>
      <c r="AF230" s="7">
        <f>'Emission events'!IY230</f>
        <v>0</v>
      </c>
      <c r="AG230">
        <f t="shared" si="185"/>
        <v>0</v>
      </c>
      <c r="AH230" s="7">
        <f t="shared" si="186"/>
        <v>0</v>
      </c>
    </row>
    <row r="231" spans="9:34" x14ac:dyDescent="0.25">
      <c r="I231">
        <v>1425</v>
      </c>
      <c r="J231">
        <f>'Emission events'!AG231</f>
        <v>0</v>
      </c>
      <c r="K231">
        <f>'Emission events'!CI231</f>
        <v>0</v>
      </c>
      <c r="L231">
        <f>'Emission events'!EK231</f>
        <v>0</v>
      </c>
      <c r="M231">
        <f>'Emission events'!GM231</f>
        <v>0</v>
      </c>
      <c r="N231">
        <f>'Emission events'!IO231</f>
        <v>0</v>
      </c>
      <c r="O231">
        <f t="shared" si="183"/>
        <v>0</v>
      </c>
      <c r="R231">
        <v>1425</v>
      </c>
      <c r="S231">
        <f>'Emission events'!AL231</f>
        <v>0</v>
      </c>
      <c r="T231">
        <f>'Emission events'!CN231</f>
        <v>0</v>
      </c>
      <c r="U231">
        <f>'Emission events'!EP231</f>
        <v>0</v>
      </c>
      <c r="V231">
        <f>'Emission events'!GR231</f>
        <v>0</v>
      </c>
      <c r="W231">
        <f>'Emission events'!IT231</f>
        <v>0</v>
      </c>
      <c r="X231">
        <f t="shared" si="184"/>
        <v>0</v>
      </c>
      <c r="AA231">
        <v>1425</v>
      </c>
      <c r="AB231" s="7">
        <f>'Emission events'!AQ231</f>
        <v>0</v>
      </c>
      <c r="AC231" s="7">
        <f>'Emission events'!CS231</f>
        <v>0</v>
      </c>
      <c r="AD231" s="7">
        <f>'Emission events'!EU231</f>
        <v>0</v>
      </c>
      <c r="AE231" s="7">
        <f>'Emission events'!GW231</f>
        <v>0</v>
      </c>
      <c r="AF231" s="7">
        <f>'Emission events'!IY231</f>
        <v>0</v>
      </c>
      <c r="AG231">
        <f t="shared" si="185"/>
        <v>0</v>
      </c>
      <c r="AH231" s="7">
        <f t="shared" si="186"/>
        <v>0</v>
      </c>
    </row>
    <row r="232" spans="9:34" x14ac:dyDescent="0.25">
      <c r="I232">
        <v>1430</v>
      </c>
      <c r="J232">
        <f>'Emission events'!AG232</f>
        <v>0</v>
      </c>
      <c r="K232">
        <f>'Emission events'!CI232</f>
        <v>0</v>
      </c>
      <c r="L232">
        <f>'Emission events'!EK232</f>
        <v>0</v>
      </c>
      <c r="M232">
        <f>'Emission events'!GM232</f>
        <v>0</v>
      </c>
      <c r="N232">
        <f>'Emission events'!IO232</f>
        <v>0</v>
      </c>
      <c r="O232">
        <f t="shared" si="183"/>
        <v>0</v>
      </c>
      <c r="R232">
        <v>1430</v>
      </c>
      <c r="S232">
        <f>'Emission events'!AL232</f>
        <v>0</v>
      </c>
      <c r="T232">
        <f>'Emission events'!CN232</f>
        <v>0</v>
      </c>
      <c r="U232">
        <f>'Emission events'!EP232</f>
        <v>0</v>
      </c>
      <c r="V232">
        <f>'Emission events'!GR232</f>
        <v>0</v>
      </c>
      <c r="W232">
        <f>'Emission events'!IT232</f>
        <v>0</v>
      </c>
      <c r="X232">
        <f t="shared" si="184"/>
        <v>0</v>
      </c>
      <c r="AA232">
        <v>1430</v>
      </c>
      <c r="AB232" s="7">
        <f>'Emission events'!AQ232</f>
        <v>0</v>
      </c>
      <c r="AC232" s="7">
        <f>'Emission events'!CS232</f>
        <v>0</v>
      </c>
      <c r="AD232" s="7">
        <f>'Emission events'!EU232</f>
        <v>0</v>
      </c>
      <c r="AE232" s="7">
        <f>'Emission events'!GW232</f>
        <v>0</v>
      </c>
      <c r="AF232" s="7">
        <f>'Emission events'!IY232</f>
        <v>0</v>
      </c>
      <c r="AG232">
        <f t="shared" si="185"/>
        <v>0</v>
      </c>
      <c r="AH232" s="7">
        <f t="shared" si="186"/>
        <v>0</v>
      </c>
    </row>
    <row r="233" spans="9:34" x14ac:dyDescent="0.25">
      <c r="I233">
        <v>1435</v>
      </c>
      <c r="J233">
        <f>'Emission events'!AG233</f>
        <v>0</v>
      </c>
      <c r="K233">
        <f>'Emission events'!CI233</f>
        <v>0</v>
      </c>
      <c r="L233">
        <f>'Emission events'!EK233</f>
        <v>0</v>
      </c>
      <c r="M233">
        <f>'Emission events'!GM233</f>
        <v>0</v>
      </c>
      <c r="N233">
        <f>'Emission events'!IO233</f>
        <v>0</v>
      </c>
      <c r="O233">
        <f t="shared" si="183"/>
        <v>0</v>
      </c>
      <c r="R233">
        <v>1435</v>
      </c>
      <c r="S233">
        <f>'Emission events'!AL233</f>
        <v>0</v>
      </c>
      <c r="T233">
        <f>'Emission events'!CN233</f>
        <v>0</v>
      </c>
      <c r="U233">
        <f>'Emission events'!EP233</f>
        <v>0</v>
      </c>
      <c r="V233">
        <f>'Emission events'!GR233</f>
        <v>0</v>
      </c>
      <c r="W233">
        <f>'Emission events'!IT233</f>
        <v>0</v>
      </c>
      <c r="X233">
        <f t="shared" si="184"/>
        <v>0</v>
      </c>
      <c r="AA233">
        <v>1435</v>
      </c>
      <c r="AB233" s="7">
        <f>'Emission events'!AQ233</f>
        <v>0</v>
      </c>
      <c r="AC233" s="7">
        <f>'Emission events'!CS233</f>
        <v>0</v>
      </c>
      <c r="AD233" s="7">
        <f>'Emission events'!EU233</f>
        <v>0</v>
      </c>
      <c r="AE233" s="7">
        <f>'Emission events'!GW233</f>
        <v>0</v>
      </c>
      <c r="AF233" s="7">
        <f>'Emission events'!IY233</f>
        <v>0</v>
      </c>
      <c r="AG233">
        <f t="shared" si="185"/>
        <v>0</v>
      </c>
      <c r="AH233" s="7">
        <f t="shared" si="186"/>
        <v>0</v>
      </c>
    </row>
    <row r="234" spans="9:34" x14ac:dyDescent="0.25">
      <c r="I234">
        <v>1440</v>
      </c>
      <c r="J234">
        <f>'Emission events'!AG234</f>
        <v>0</v>
      </c>
      <c r="K234">
        <f>'Emission events'!CI234</f>
        <v>0</v>
      </c>
      <c r="L234">
        <f>'Emission events'!EK234</f>
        <v>0</v>
      </c>
      <c r="M234">
        <f>'Emission events'!GM234</f>
        <v>0</v>
      </c>
      <c r="N234">
        <f>'Emission events'!IO234</f>
        <v>0</v>
      </c>
      <c r="O234">
        <f t="shared" si="183"/>
        <v>0</v>
      </c>
      <c r="R234">
        <v>1440</v>
      </c>
      <c r="S234">
        <f>'Emission events'!AL234</f>
        <v>0</v>
      </c>
      <c r="T234">
        <f>'Emission events'!CN234</f>
        <v>0</v>
      </c>
      <c r="U234">
        <f>'Emission events'!EP234</f>
        <v>0</v>
      </c>
      <c r="V234">
        <f>'Emission events'!GR234</f>
        <v>0</v>
      </c>
      <c r="W234">
        <f>'Emission events'!IT234</f>
        <v>0</v>
      </c>
      <c r="X234">
        <f t="shared" si="184"/>
        <v>0</v>
      </c>
      <c r="AA234">
        <v>1440</v>
      </c>
      <c r="AB234" s="7">
        <f>'Emission events'!AQ234</f>
        <v>0</v>
      </c>
      <c r="AC234" s="7">
        <f>'Emission events'!CS234</f>
        <v>0</v>
      </c>
      <c r="AD234" s="7">
        <f>'Emission events'!EU234</f>
        <v>0</v>
      </c>
      <c r="AE234" s="7">
        <f>'Emission events'!GW234</f>
        <v>0</v>
      </c>
      <c r="AF234" s="7">
        <f>'Emission events'!IY234</f>
        <v>0</v>
      </c>
      <c r="AG234">
        <f t="shared" si="185"/>
        <v>0</v>
      </c>
      <c r="AH234" s="7">
        <f t="shared" si="186"/>
        <v>0</v>
      </c>
    </row>
    <row r="235" spans="9:34" x14ac:dyDescent="0.25">
      <c r="I235">
        <v>1445</v>
      </c>
      <c r="J235">
        <f>'Emission events'!AG235</f>
        <v>0</v>
      </c>
      <c r="K235">
        <f>'Emission events'!CI235</f>
        <v>0</v>
      </c>
      <c r="L235">
        <f>'Emission events'!EK235</f>
        <v>0</v>
      </c>
      <c r="M235">
        <f>'Emission events'!GM235</f>
        <v>0</v>
      </c>
      <c r="N235">
        <f>'Emission events'!IO235</f>
        <v>0</v>
      </c>
      <c r="O235">
        <f t="shared" si="183"/>
        <v>0</v>
      </c>
      <c r="R235">
        <v>1445</v>
      </c>
      <c r="S235">
        <f>'Emission events'!AL235</f>
        <v>0</v>
      </c>
      <c r="T235">
        <f>'Emission events'!CN235</f>
        <v>0</v>
      </c>
      <c r="U235">
        <f>'Emission events'!EP235</f>
        <v>0</v>
      </c>
      <c r="V235">
        <f>'Emission events'!GR235</f>
        <v>0</v>
      </c>
      <c r="W235">
        <f>'Emission events'!IT235</f>
        <v>0</v>
      </c>
      <c r="X235">
        <f t="shared" si="184"/>
        <v>0</v>
      </c>
      <c r="AA235">
        <v>1445</v>
      </c>
      <c r="AB235" s="7">
        <f>'Emission events'!AQ235</f>
        <v>0</v>
      </c>
      <c r="AC235" s="7">
        <f>'Emission events'!CS235</f>
        <v>0</v>
      </c>
      <c r="AD235" s="7">
        <f>'Emission events'!EU235</f>
        <v>0</v>
      </c>
      <c r="AE235" s="7">
        <f>'Emission events'!GW235</f>
        <v>0</v>
      </c>
      <c r="AF235" s="7">
        <f>'Emission events'!IY235</f>
        <v>0</v>
      </c>
      <c r="AG235">
        <f t="shared" si="185"/>
        <v>0</v>
      </c>
      <c r="AH235" s="7">
        <f t="shared" si="186"/>
        <v>0</v>
      </c>
    </row>
    <row r="236" spans="9:34" x14ac:dyDescent="0.25">
      <c r="I236">
        <v>1450</v>
      </c>
      <c r="J236">
        <f>'Emission events'!AG236</f>
        <v>0</v>
      </c>
      <c r="K236">
        <f>'Emission events'!CI236</f>
        <v>0</v>
      </c>
      <c r="L236">
        <f>'Emission events'!EK236</f>
        <v>0</v>
      </c>
      <c r="M236">
        <f>'Emission events'!GM236</f>
        <v>0</v>
      </c>
      <c r="N236">
        <f>'Emission events'!IO236</f>
        <v>0</v>
      </c>
      <c r="O236">
        <f t="shared" si="183"/>
        <v>0</v>
      </c>
      <c r="R236">
        <v>1450</v>
      </c>
      <c r="S236">
        <f>'Emission events'!AL236</f>
        <v>0</v>
      </c>
      <c r="T236">
        <f>'Emission events'!CN236</f>
        <v>0</v>
      </c>
      <c r="U236">
        <f>'Emission events'!EP236</f>
        <v>0</v>
      </c>
      <c r="V236">
        <f>'Emission events'!GR236</f>
        <v>0</v>
      </c>
      <c r="W236">
        <f>'Emission events'!IT236</f>
        <v>0</v>
      </c>
      <c r="X236">
        <f t="shared" si="184"/>
        <v>0</v>
      </c>
      <c r="AA236">
        <v>1450</v>
      </c>
      <c r="AB236" s="7">
        <f>'Emission events'!AQ236</f>
        <v>0</v>
      </c>
      <c r="AC236" s="7">
        <f>'Emission events'!CS236</f>
        <v>0</v>
      </c>
      <c r="AD236" s="7">
        <f>'Emission events'!EU236</f>
        <v>0</v>
      </c>
      <c r="AE236" s="7">
        <f>'Emission events'!GW236</f>
        <v>0</v>
      </c>
      <c r="AF236" s="7">
        <f>'Emission events'!IY236</f>
        <v>0</v>
      </c>
      <c r="AG236">
        <f t="shared" si="185"/>
        <v>0</v>
      </c>
      <c r="AH236" s="7">
        <f t="shared" si="186"/>
        <v>0</v>
      </c>
    </row>
    <row r="237" spans="9:34" x14ac:dyDescent="0.25">
      <c r="I237">
        <v>1455</v>
      </c>
      <c r="J237">
        <f>'Emission events'!AG237</f>
        <v>0</v>
      </c>
      <c r="K237">
        <f>'Emission events'!CI237</f>
        <v>0</v>
      </c>
      <c r="L237">
        <f>'Emission events'!EK237</f>
        <v>0</v>
      </c>
      <c r="M237">
        <f>'Emission events'!GM237</f>
        <v>0</v>
      </c>
      <c r="N237">
        <f>'Emission events'!IO237</f>
        <v>0</v>
      </c>
      <c r="O237">
        <f t="shared" si="183"/>
        <v>0</v>
      </c>
      <c r="R237">
        <v>1455</v>
      </c>
      <c r="S237">
        <f>'Emission events'!AL237</f>
        <v>0</v>
      </c>
      <c r="T237">
        <f>'Emission events'!CN237</f>
        <v>0</v>
      </c>
      <c r="U237">
        <f>'Emission events'!EP237</f>
        <v>0</v>
      </c>
      <c r="V237">
        <f>'Emission events'!GR237</f>
        <v>0</v>
      </c>
      <c r="W237">
        <f>'Emission events'!IT237</f>
        <v>0</v>
      </c>
      <c r="X237">
        <f t="shared" si="184"/>
        <v>0</v>
      </c>
      <c r="AA237">
        <v>1455</v>
      </c>
      <c r="AB237" s="7">
        <f>'Emission events'!AQ237</f>
        <v>0</v>
      </c>
      <c r="AC237" s="7">
        <f>'Emission events'!CS237</f>
        <v>0</v>
      </c>
      <c r="AD237" s="7">
        <f>'Emission events'!EU237</f>
        <v>0</v>
      </c>
      <c r="AE237" s="7">
        <f>'Emission events'!GW237</f>
        <v>0</v>
      </c>
      <c r="AF237" s="7">
        <f>'Emission events'!IY237</f>
        <v>0</v>
      </c>
      <c r="AG237">
        <f t="shared" si="185"/>
        <v>0</v>
      </c>
      <c r="AH237" s="7">
        <f t="shared" si="186"/>
        <v>0</v>
      </c>
    </row>
    <row r="238" spans="9:34" x14ac:dyDescent="0.25">
      <c r="I238">
        <v>1460</v>
      </c>
      <c r="J238">
        <f>'Emission events'!AG238</f>
        <v>0</v>
      </c>
      <c r="K238">
        <f>'Emission events'!CI238</f>
        <v>0</v>
      </c>
      <c r="L238">
        <f>'Emission events'!EK238</f>
        <v>0</v>
      </c>
      <c r="M238">
        <f>'Emission events'!GM238</f>
        <v>0</v>
      </c>
      <c r="N238">
        <f>'Emission events'!IO238</f>
        <v>0</v>
      </c>
      <c r="O238">
        <f t="shared" si="183"/>
        <v>0</v>
      </c>
      <c r="R238">
        <v>1460</v>
      </c>
      <c r="S238">
        <f>'Emission events'!AL238</f>
        <v>0</v>
      </c>
      <c r="T238">
        <f>'Emission events'!CN238</f>
        <v>0</v>
      </c>
      <c r="U238">
        <f>'Emission events'!EP238</f>
        <v>0</v>
      </c>
      <c r="V238">
        <f>'Emission events'!GR238</f>
        <v>0</v>
      </c>
      <c r="W238">
        <f>'Emission events'!IT238</f>
        <v>0</v>
      </c>
      <c r="X238">
        <f t="shared" si="184"/>
        <v>0</v>
      </c>
      <c r="AA238">
        <v>1460</v>
      </c>
      <c r="AB238" s="7">
        <f>'Emission events'!AQ238</f>
        <v>0</v>
      </c>
      <c r="AC238" s="7">
        <f>'Emission events'!CS238</f>
        <v>0</v>
      </c>
      <c r="AD238" s="7">
        <f>'Emission events'!EU238</f>
        <v>0</v>
      </c>
      <c r="AE238" s="7">
        <f>'Emission events'!GW238</f>
        <v>0</v>
      </c>
      <c r="AF238" s="7">
        <f>'Emission events'!IY238</f>
        <v>0</v>
      </c>
      <c r="AG238">
        <f t="shared" si="185"/>
        <v>0</v>
      </c>
      <c r="AH238" s="7">
        <f t="shared" si="186"/>
        <v>0</v>
      </c>
    </row>
    <row r="239" spans="9:34" x14ac:dyDescent="0.25">
      <c r="I239">
        <v>1465</v>
      </c>
      <c r="J239">
        <f>'Emission events'!AG239</f>
        <v>0</v>
      </c>
      <c r="K239">
        <f>'Emission events'!CI239</f>
        <v>0</v>
      </c>
      <c r="L239">
        <f>'Emission events'!EK239</f>
        <v>0</v>
      </c>
      <c r="M239">
        <f>'Emission events'!GM239</f>
        <v>0</v>
      </c>
      <c r="N239">
        <f>'Emission events'!IO239</f>
        <v>0</v>
      </c>
      <c r="O239">
        <f t="shared" si="183"/>
        <v>0</v>
      </c>
      <c r="R239">
        <v>1465</v>
      </c>
      <c r="S239">
        <f>'Emission events'!AL239</f>
        <v>0</v>
      </c>
      <c r="T239">
        <f>'Emission events'!CN239</f>
        <v>0</v>
      </c>
      <c r="U239">
        <f>'Emission events'!EP239</f>
        <v>0</v>
      </c>
      <c r="V239">
        <f>'Emission events'!GR239</f>
        <v>0</v>
      </c>
      <c r="W239">
        <f>'Emission events'!IT239</f>
        <v>0</v>
      </c>
      <c r="X239">
        <f t="shared" si="184"/>
        <v>0</v>
      </c>
      <c r="AA239">
        <v>1465</v>
      </c>
      <c r="AB239" s="7">
        <f>'Emission events'!AQ239</f>
        <v>0</v>
      </c>
      <c r="AC239" s="7">
        <f>'Emission events'!CS239</f>
        <v>0</v>
      </c>
      <c r="AD239" s="7">
        <f>'Emission events'!EU239</f>
        <v>0</v>
      </c>
      <c r="AE239" s="7">
        <f>'Emission events'!GW239</f>
        <v>0</v>
      </c>
      <c r="AF239" s="7">
        <f>'Emission events'!IY239</f>
        <v>0</v>
      </c>
      <c r="AG239">
        <f t="shared" si="185"/>
        <v>0</v>
      </c>
      <c r="AH239" s="7">
        <f t="shared" si="186"/>
        <v>0</v>
      </c>
    </row>
    <row r="240" spans="9:34" x14ac:dyDescent="0.25">
      <c r="I240">
        <v>1470</v>
      </c>
      <c r="J240">
        <f>'Emission events'!AG240</f>
        <v>0</v>
      </c>
      <c r="K240">
        <f>'Emission events'!CI240</f>
        <v>0</v>
      </c>
      <c r="L240">
        <f>'Emission events'!EK240</f>
        <v>0</v>
      </c>
      <c r="M240">
        <f>'Emission events'!GM240</f>
        <v>0</v>
      </c>
      <c r="N240">
        <f>'Emission events'!IO240</f>
        <v>0</v>
      </c>
      <c r="O240">
        <f t="shared" si="183"/>
        <v>0</v>
      </c>
      <c r="R240">
        <v>1470</v>
      </c>
      <c r="S240">
        <f>'Emission events'!AL240</f>
        <v>0</v>
      </c>
      <c r="T240">
        <f>'Emission events'!CN240</f>
        <v>0</v>
      </c>
      <c r="U240">
        <f>'Emission events'!EP240</f>
        <v>0</v>
      </c>
      <c r="V240">
        <f>'Emission events'!GR240</f>
        <v>0</v>
      </c>
      <c r="W240">
        <f>'Emission events'!IT240</f>
        <v>0</v>
      </c>
      <c r="X240">
        <f t="shared" si="184"/>
        <v>0</v>
      </c>
      <c r="AA240">
        <v>1470</v>
      </c>
      <c r="AB240" s="7">
        <f>'Emission events'!AQ240</f>
        <v>0</v>
      </c>
      <c r="AC240" s="7">
        <f>'Emission events'!CS240</f>
        <v>0</v>
      </c>
      <c r="AD240" s="7">
        <f>'Emission events'!EU240</f>
        <v>0</v>
      </c>
      <c r="AE240" s="7">
        <f>'Emission events'!GW240</f>
        <v>0</v>
      </c>
      <c r="AF240" s="7">
        <f>'Emission events'!IY240</f>
        <v>0</v>
      </c>
      <c r="AG240">
        <f t="shared" si="185"/>
        <v>0</v>
      </c>
      <c r="AH240" s="7">
        <f t="shared" si="186"/>
        <v>0</v>
      </c>
    </row>
    <row r="241" spans="9:34" x14ac:dyDescent="0.25">
      <c r="I241">
        <v>1475</v>
      </c>
      <c r="J241">
        <f>'Emission events'!AG241</f>
        <v>0</v>
      </c>
      <c r="K241">
        <f>'Emission events'!CI241</f>
        <v>0</v>
      </c>
      <c r="L241">
        <f>'Emission events'!EK241</f>
        <v>0</v>
      </c>
      <c r="M241">
        <f>'Emission events'!GM241</f>
        <v>0</v>
      </c>
      <c r="N241">
        <f>'Emission events'!IO241</f>
        <v>0</v>
      </c>
      <c r="O241">
        <f t="shared" si="183"/>
        <v>0</v>
      </c>
      <c r="R241">
        <v>1475</v>
      </c>
      <c r="S241">
        <f>'Emission events'!AL241</f>
        <v>0</v>
      </c>
      <c r="T241">
        <f>'Emission events'!CN241</f>
        <v>0</v>
      </c>
      <c r="U241">
        <f>'Emission events'!EP241</f>
        <v>0</v>
      </c>
      <c r="V241">
        <f>'Emission events'!GR241</f>
        <v>0</v>
      </c>
      <c r="W241">
        <f>'Emission events'!IT241</f>
        <v>0</v>
      </c>
      <c r="X241">
        <f t="shared" si="184"/>
        <v>0</v>
      </c>
      <c r="AA241">
        <v>1475</v>
      </c>
      <c r="AB241" s="7">
        <f>'Emission events'!AQ241</f>
        <v>0</v>
      </c>
      <c r="AC241" s="7">
        <f>'Emission events'!CS241</f>
        <v>0</v>
      </c>
      <c r="AD241" s="7">
        <f>'Emission events'!EU241</f>
        <v>0</v>
      </c>
      <c r="AE241" s="7">
        <f>'Emission events'!GW241</f>
        <v>0</v>
      </c>
      <c r="AF241" s="7">
        <f>'Emission events'!IY241</f>
        <v>0</v>
      </c>
      <c r="AG241">
        <f t="shared" si="185"/>
        <v>0</v>
      </c>
      <c r="AH241" s="7">
        <f t="shared" si="186"/>
        <v>0</v>
      </c>
    </row>
    <row r="242" spans="9:34" x14ac:dyDescent="0.25">
      <c r="I242">
        <v>1480</v>
      </c>
      <c r="J242">
        <f>'Emission events'!AG242</f>
        <v>0</v>
      </c>
      <c r="K242">
        <f>'Emission events'!CI242</f>
        <v>0</v>
      </c>
      <c r="L242">
        <f>'Emission events'!EK242</f>
        <v>0</v>
      </c>
      <c r="M242">
        <f>'Emission events'!GM242</f>
        <v>0</v>
      </c>
      <c r="N242">
        <f>'Emission events'!IO242</f>
        <v>0</v>
      </c>
      <c r="O242">
        <f t="shared" si="183"/>
        <v>0</v>
      </c>
      <c r="R242">
        <v>1480</v>
      </c>
      <c r="S242">
        <f>'Emission events'!AL242</f>
        <v>0</v>
      </c>
      <c r="T242">
        <f>'Emission events'!CN242</f>
        <v>0</v>
      </c>
      <c r="U242">
        <f>'Emission events'!EP242</f>
        <v>0</v>
      </c>
      <c r="V242">
        <f>'Emission events'!GR242</f>
        <v>0</v>
      </c>
      <c r="W242">
        <f>'Emission events'!IT242</f>
        <v>0</v>
      </c>
      <c r="X242">
        <f t="shared" si="184"/>
        <v>0</v>
      </c>
      <c r="AA242">
        <v>1480</v>
      </c>
      <c r="AB242" s="7">
        <f>'Emission events'!AQ242</f>
        <v>0</v>
      </c>
      <c r="AC242" s="7">
        <f>'Emission events'!CS242</f>
        <v>0</v>
      </c>
      <c r="AD242" s="7">
        <f>'Emission events'!EU242</f>
        <v>0</v>
      </c>
      <c r="AE242" s="7">
        <f>'Emission events'!GW242</f>
        <v>0</v>
      </c>
      <c r="AF242" s="7">
        <f>'Emission events'!IY242</f>
        <v>0</v>
      </c>
      <c r="AG242">
        <f t="shared" si="185"/>
        <v>0</v>
      </c>
      <c r="AH242" s="7">
        <f t="shared" si="186"/>
        <v>0</v>
      </c>
    </row>
    <row r="243" spans="9:34" x14ac:dyDescent="0.25">
      <c r="I243">
        <v>1485</v>
      </c>
      <c r="J243">
        <f>'Emission events'!AG243</f>
        <v>0</v>
      </c>
      <c r="K243">
        <f>'Emission events'!CI243</f>
        <v>0</v>
      </c>
      <c r="L243">
        <f>'Emission events'!EK243</f>
        <v>0</v>
      </c>
      <c r="M243">
        <f>'Emission events'!GM243</f>
        <v>0</v>
      </c>
      <c r="N243">
        <f>'Emission events'!IO243</f>
        <v>0</v>
      </c>
      <c r="O243">
        <f t="shared" si="183"/>
        <v>0</v>
      </c>
      <c r="R243">
        <v>1485</v>
      </c>
      <c r="S243">
        <f>'Emission events'!AL243</f>
        <v>0</v>
      </c>
      <c r="T243">
        <f>'Emission events'!CN243</f>
        <v>0</v>
      </c>
      <c r="U243">
        <f>'Emission events'!EP243</f>
        <v>0</v>
      </c>
      <c r="V243">
        <f>'Emission events'!GR243</f>
        <v>0</v>
      </c>
      <c r="W243">
        <f>'Emission events'!IT243</f>
        <v>0</v>
      </c>
      <c r="X243">
        <f t="shared" si="184"/>
        <v>0</v>
      </c>
      <c r="AA243">
        <v>1485</v>
      </c>
      <c r="AB243" s="7">
        <f>'Emission events'!AQ243</f>
        <v>0</v>
      </c>
      <c r="AC243" s="7">
        <f>'Emission events'!CS243</f>
        <v>0</v>
      </c>
      <c r="AD243" s="7">
        <f>'Emission events'!EU243</f>
        <v>0</v>
      </c>
      <c r="AE243" s="7">
        <f>'Emission events'!GW243</f>
        <v>0</v>
      </c>
      <c r="AF243" s="7">
        <f>'Emission events'!IY243</f>
        <v>0</v>
      </c>
      <c r="AG243">
        <f t="shared" si="185"/>
        <v>0</v>
      </c>
      <c r="AH243" s="7">
        <f t="shared" si="186"/>
        <v>0</v>
      </c>
    </row>
    <row r="244" spans="9:34" x14ac:dyDescent="0.25">
      <c r="I244">
        <v>1490</v>
      </c>
      <c r="J244">
        <f>'Emission events'!AG244</f>
        <v>0</v>
      </c>
      <c r="K244">
        <f>'Emission events'!CI244</f>
        <v>0</v>
      </c>
      <c r="L244">
        <f>'Emission events'!EK244</f>
        <v>0</v>
      </c>
      <c r="M244">
        <f>'Emission events'!GM244</f>
        <v>0</v>
      </c>
      <c r="N244">
        <f>'Emission events'!IO244</f>
        <v>0</v>
      </c>
      <c r="O244">
        <f t="shared" si="183"/>
        <v>0</v>
      </c>
      <c r="R244">
        <v>1490</v>
      </c>
      <c r="S244">
        <f>'Emission events'!AL244</f>
        <v>0</v>
      </c>
      <c r="T244">
        <f>'Emission events'!CN244</f>
        <v>0</v>
      </c>
      <c r="U244">
        <f>'Emission events'!EP244</f>
        <v>0</v>
      </c>
      <c r="V244">
        <f>'Emission events'!GR244</f>
        <v>0</v>
      </c>
      <c r="W244">
        <f>'Emission events'!IT244</f>
        <v>0</v>
      </c>
      <c r="X244">
        <f t="shared" si="184"/>
        <v>0</v>
      </c>
      <c r="AA244">
        <v>1490</v>
      </c>
      <c r="AB244" s="7">
        <f>'Emission events'!AQ244</f>
        <v>0</v>
      </c>
      <c r="AC244" s="7">
        <f>'Emission events'!CS244</f>
        <v>0</v>
      </c>
      <c r="AD244" s="7">
        <f>'Emission events'!EU244</f>
        <v>0</v>
      </c>
      <c r="AE244" s="7">
        <f>'Emission events'!GW244</f>
        <v>0</v>
      </c>
      <c r="AF244" s="7">
        <f>'Emission events'!IY244</f>
        <v>0</v>
      </c>
      <c r="AG244">
        <f t="shared" si="185"/>
        <v>0</v>
      </c>
      <c r="AH244" s="7">
        <f t="shared" si="186"/>
        <v>0</v>
      </c>
    </row>
    <row r="245" spans="9:34" x14ac:dyDescent="0.25">
      <c r="I245">
        <v>1495</v>
      </c>
      <c r="J245">
        <f>'Emission events'!AG245</f>
        <v>0</v>
      </c>
      <c r="K245">
        <f>'Emission events'!CI245</f>
        <v>0</v>
      </c>
      <c r="L245">
        <f>'Emission events'!EK245</f>
        <v>0</v>
      </c>
      <c r="M245">
        <f>'Emission events'!GM245</f>
        <v>0</v>
      </c>
      <c r="N245">
        <f>'Emission events'!IO245</f>
        <v>0</v>
      </c>
      <c r="O245">
        <f t="shared" si="183"/>
        <v>0</v>
      </c>
      <c r="R245">
        <v>1495</v>
      </c>
      <c r="S245">
        <f>'Emission events'!AL245</f>
        <v>0</v>
      </c>
      <c r="T245">
        <f>'Emission events'!CN245</f>
        <v>0</v>
      </c>
      <c r="U245">
        <f>'Emission events'!EP245</f>
        <v>0</v>
      </c>
      <c r="V245">
        <f>'Emission events'!GR245</f>
        <v>0</v>
      </c>
      <c r="W245">
        <f>'Emission events'!IT245</f>
        <v>0</v>
      </c>
      <c r="X245">
        <f t="shared" si="184"/>
        <v>0</v>
      </c>
      <c r="AA245">
        <v>1495</v>
      </c>
      <c r="AB245" s="7">
        <f>'Emission events'!AQ245</f>
        <v>0</v>
      </c>
      <c r="AC245" s="7">
        <f>'Emission events'!CS245</f>
        <v>0</v>
      </c>
      <c r="AD245" s="7">
        <f>'Emission events'!EU245</f>
        <v>0</v>
      </c>
      <c r="AE245" s="7">
        <f>'Emission events'!GW245</f>
        <v>0</v>
      </c>
      <c r="AF245" s="7">
        <f>'Emission events'!IY245</f>
        <v>0</v>
      </c>
      <c r="AG245">
        <f t="shared" si="185"/>
        <v>0</v>
      </c>
      <c r="AH245" s="7">
        <f t="shared" si="186"/>
        <v>0</v>
      </c>
    </row>
    <row r="246" spans="9:34" x14ac:dyDescent="0.25">
      <c r="I246">
        <v>1500</v>
      </c>
      <c r="J246">
        <f>'Emission events'!AG246</f>
        <v>0</v>
      </c>
      <c r="K246">
        <f>'Emission events'!CI246</f>
        <v>0</v>
      </c>
      <c r="L246">
        <f>'Emission events'!EK246</f>
        <v>0</v>
      </c>
      <c r="M246">
        <f>'Emission events'!GM246</f>
        <v>0</v>
      </c>
      <c r="N246">
        <f>'Emission events'!IO246</f>
        <v>0</v>
      </c>
      <c r="O246">
        <f t="shared" si="183"/>
        <v>0</v>
      </c>
      <c r="R246">
        <v>1500</v>
      </c>
      <c r="S246">
        <f>'Emission events'!AL246</f>
        <v>0</v>
      </c>
      <c r="T246">
        <f>'Emission events'!CN246</f>
        <v>0</v>
      </c>
      <c r="U246">
        <f>'Emission events'!EP246</f>
        <v>0</v>
      </c>
      <c r="V246">
        <f>'Emission events'!GR246</f>
        <v>0</v>
      </c>
      <c r="W246">
        <f>'Emission events'!IT246</f>
        <v>0</v>
      </c>
      <c r="X246">
        <f t="shared" si="184"/>
        <v>0</v>
      </c>
      <c r="AA246">
        <v>1500</v>
      </c>
      <c r="AB246" s="7">
        <f>'Emission events'!AQ246</f>
        <v>0</v>
      </c>
      <c r="AC246" s="7">
        <f>'Emission events'!CS246</f>
        <v>0</v>
      </c>
      <c r="AD246" s="7">
        <f>'Emission events'!EU246</f>
        <v>0</v>
      </c>
      <c r="AE246" s="7">
        <f>'Emission events'!GW246</f>
        <v>0</v>
      </c>
      <c r="AF246" s="7">
        <f>'Emission events'!IY246</f>
        <v>0</v>
      </c>
      <c r="AG246">
        <f t="shared" si="185"/>
        <v>0</v>
      </c>
      <c r="AH246" s="7">
        <f t="shared" si="186"/>
        <v>0</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11</vt:i4>
      </vt:variant>
      <vt:variant>
        <vt:lpstr>Named Ranges</vt:lpstr>
      </vt:variant>
      <vt:variant>
        <vt:i4>58</vt:i4>
      </vt:variant>
    </vt:vector>
  </HeadingPairs>
  <TitlesOfParts>
    <vt:vector size="69" baseType="lpstr">
      <vt:lpstr>Input parameters and start</vt:lpstr>
      <vt:lpstr>Input spectra</vt:lpstr>
      <vt:lpstr>Initial absorption</vt:lpstr>
      <vt:lpstr>Sychugov</vt:lpstr>
      <vt:lpstr>Reaching edge prob after ems 1</vt:lpstr>
      <vt:lpstr>Reaching edge prob after ems 2</vt:lpstr>
      <vt:lpstr>Reaching edge prob after ems 3</vt:lpstr>
      <vt:lpstr>Emission events</vt:lpstr>
      <vt:lpstr>AVT</vt:lpstr>
      <vt:lpstr>CRI</vt:lpstr>
      <vt:lpstr>Efficiencies</vt:lpstr>
      <vt:lpstr>_a_Duv</vt:lpstr>
      <vt:lpstr>_aoi</vt:lpstr>
      <vt:lpstr>_avg_d</vt:lpstr>
      <vt:lpstr>_c_light</vt:lpstr>
      <vt:lpstr>_c1</vt:lpstr>
      <vt:lpstr>_c2</vt:lpstr>
      <vt:lpstr>_c3</vt:lpstr>
      <vt:lpstr>_constant</vt:lpstr>
      <vt:lpstr>_crit</vt:lpstr>
      <vt:lpstr>_d</vt:lpstr>
      <vt:lpstr>_diode_n</vt:lpstr>
      <vt:lpstr>_Duv_elab</vt:lpstr>
      <vt:lpstr>_ec_loss</vt:lpstr>
      <vt:lpstr>_h</vt:lpstr>
      <vt:lpstr>_h_planck</vt:lpstr>
      <vt:lpstr>_J0</vt:lpstr>
      <vt:lpstr>_k_b</vt:lpstr>
      <vt:lpstr>_k_correction</vt:lpstr>
      <vt:lpstr>_k_in_ec_correction</vt:lpstr>
      <vt:lpstr>_k0</vt:lpstr>
      <vt:lpstr>_k1</vt:lpstr>
      <vt:lpstr>_k2</vt:lpstr>
      <vt:lpstr>_k3</vt:lpstr>
      <vt:lpstr>_k4</vt:lpstr>
      <vt:lpstr>_k5</vt:lpstr>
      <vt:lpstr>_k6</vt:lpstr>
      <vt:lpstr>_L_threshold</vt:lpstr>
      <vt:lpstr>_Lfp</vt:lpstr>
      <vt:lpstr>_n_air</vt:lpstr>
      <vt:lpstr>_n_cct</vt:lpstr>
      <vt:lpstr>_n_wg</vt:lpstr>
      <vt:lpstr>_n1_cct</vt:lpstr>
      <vt:lpstr>_n2_cct</vt:lpstr>
      <vt:lpstr>_n3_cct</vt:lpstr>
      <vt:lpstr>_planck_limit</vt:lpstr>
      <vt:lpstr>_q_charge</vt:lpstr>
      <vt:lpstr>_QY1</vt:lpstr>
      <vt:lpstr>_QY2</vt:lpstr>
      <vt:lpstr>_QY3</vt:lpstr>
      <vt:lpstr>_r_S</vt:lpstr>
      <vt:lpstr>_r_sh</vt:lpstr>
      <vt:lpstr>_sc_area</vt:lpstr>
      <vt:lpstr>_t</vt:lpstr>
      <vt:lpstr>_temp</vt:lpstr>
      <vt:lpstr>_transm</vt:lpstr>
      <vt:lpstr>_u</vt:lpstr>
      <vt:lpstr>_v</vt:lpstr>
      <vt:lpstr>_V_th</vt:lpstr>
      <vt:lpstr>_vv</vt:lpstr>
      <vt:lpstr>_w</vt:lpstr>
      <vt:lpstr>_X</vt:lpstr>
      <vt:lpstr>_xx</vt:lpstr>
      <vt:lpstr>_xx_cct</vt:lpstr>
      <vt:lpstr>_Y</vt:lpstr>
      <vt:lpstr>_yy</vt:lpstr>
      <vt:lpstr>_yy_cct</vt:lpstr>
      <vt:lpstr>_Z</vt:lpstr>
      <vt:lpstr>Solar_cell_area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Bruin, T.A. de (Thomas)</dc:creator>
  <cp:lastModifiedBy>Bruin, T.A. de (Thomas)</cp:lastModifiedBy>
  <dcterms:created xsi:type="dcterms:W3CDTF">2022-02-02T14:00:40Z</dcterms:created>
  <dcterms:modified xsi:type="dcterms:W3CDTF">2023-12-12T13:59:34Z</dcterms:modified>
</cp:coreProperties>
</file>